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rogram\hydro_MPC\data\"/>
    </mc:Choice>
  </mc:AlternateContent>
  <xr:revisionPtr revIDLastSave="0" documentId="13_ncr:1_{573EE942-EDE6-4ADA-BB60-6E5DB5B8578D}" xr6:coauthVersionLast="47" xr6:coauthVersionMax="47" xr10:uidLastSave="{00000000-0000-0000-0000-000000000000}"/>
  <bookViews>
    <workbookView xWindow="-110" yWindow="-110" windowWidth="25820" windowHeight="15500" activeTab="1" xr2:uid="{733254F5-C4D3-4FC1-94C2-A8CC62E26DCB}"/>
  </bookViews>
  <sheets>
    <sheet name="下游水位（1.6-2.5）" sheetId="3" r:id="rId1"/>
    <sheet name="1.6-2.5" sheetId="11" r:id="rId2"/>
    <sheet name="下游水位（2.8-3.4）" sheetId="12" r:id="rId3"/>
    <sheet name="2.8-3.4" sheetId="13" r:id="rId4"/>
    <sheet name="下游水位（3.7-4.6）" sheetId="14" r:id="rId5"/>
    <sheet name="3.7-4.6" sheetId="15" r:id="rId6"/>
    <sheet name="下游水位（1.3-1.5）" sheetId="19" r:id="rId7"/>
    <sheet name="额外补充1" sheetId="21" r:id="rId8"/>
    <sheet name="1.3-1.5" sheetId="20" r:id="rId9"/>
    <sheet name="下游流量(处理)" sheetId="16" r:id="rId10"/>
    <sheet name="下游水位（原始）" sheetId="17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6" i="20" l="1"/>
  <c r="A7" i="20"/>
  <c r="A9" i="20"/>
  <c r="A10" i="20"/>
  <c r="A11" i="20"/>
  <c r="A12" i="20"/>
  <c r="A13" i="20"/>
  <c r="A42" i="20"/>
  <c r="A44" i="20"/>
  <c r="A45" i="20"/>
  <c r="A46" i="20"/>
  <c r="A47" i="20"/>
  <c r="A48" i="20"/>
  <c r="A77" i="20"/>
  <c r="A79" i="20"/>
  <c r="A80" i="20"/>
  <c r="A81" i="20"/>
  <c r="A82" i="20"/>
  <c r="A83" i="20"/>
  <c r="A111" i="20"/>
  <c r="A112" i="20"/>
  <c r="A114" i="20"/>
  <c r="A115" i="20"/>
  <c r="A116" i="20"/>
  <c r="A117" i="20"/>
  <c r="A118" i="20"/>
  <c r="A147" i="20"/>
  <c r="A149" i="20"/>
  <c r="A150" i="20"/>
  <c r="A151" i="20"/>
  <c r="A152" i="20"/>
  <c r="A153" i="20"/>
  <c r="A182" i="20"/>
  <c r="A184" i="20"/>
  <c r="A185" i="20"/>
  <c r="A186" i="20"/>
  <c r="A187" i="20"/>
  <c r="A188" i="20"/>
  <c r="A216" i="20"/>
  <c r="A217" i="20"/>
  <c r="A219" i="20"/>
  <c r="A220" i="20"/>
  <c r="A221" i="20"/>
  <c r="A222" i="20"/>
  <c r="A223" i="20"/>
  <c r="A252" i="20"/>
  <c r="A254" i="20"/>
  <c r="A255" i="20"/>
  <c r="A256" i="20"/>
  <c r="A257" i="20"/>
  <c r="A258" i="20"/>
  <c r="A287" i="20"/>
  <c r="A289" i="20"/>
  <c r="A290" i="20"/>
  <c r="A291" i="20"/>
  <c r="A292" i="20"/>
  <c r="A293" i="20"/>
  <c r="A321" i="20"/>
  <c r="A322" i="20"/>
  <c r="A324" i="20"/>
  <c r="A325" i="20"/>
  <c r="A326" i="20"/>
  <c r="A327" i="20"/>
  <c r="A328" i="20"/>
  <c r="A357" i="20"/>
  <c r="A359" i="20"/>
  <c r="A360" i="20"/>
  <c r="A361" i="20"/>
  <c r="A362" i="20"/>
  <c r="A363" i="20"/>
  <c r="A392" i="20"/>
  <c r="A394" i="20"/>
  <c r="A395" i="20"/>
  <c r="A396" i="20"/>
  <c r="A397" i="20"/>
  <c r="A398" i="20"/>
  <c r="A426" i="20"/>
  <c r="A427" i="20"/>
  <c r="A429" i="20"/>
  <c r="A430" i="20"/>
  <c r="A431" i="20"/>
  <c r="A432" i="20"/>
  <c r="A433" i="20"/>
  <c r="A462" i="20"/>
  <c r="A464" i="20"/>
  <c r="A465" i="20"/>
  <c r="A466" i="20"/>
  <c r="A467" i="20"/>
  <c r="A468" i="20"/>
  <c r="A497" i="20"/>
  <c r="A499" i="20"/>
  <c r="A500" i="20"/>
  <c r="A501" i="20"/>
  <c r="A502" i="20"/>
  <c r="A503" i="20"/>
  <c r="A531" i="20"/>
  <c r="A532" i="20"/>
  <c r="A534" i="20"/>
  <c r="A535" i="20"/>
  <c r="A536" i="20"/>
  <c r="A537" i="20"/>
  <c r="A538" i="20"/>
  <c r="A567" i="20"/>
  <c r="A569" i="20"/>
  <c r="A570" i="20"/>
  <c r="A571" i="20"/>
  <c r="A572" i="20"/>
  <c r="A573" i="20"/>
  <c r="A602" i="20"/>
  <c r="A604" i="20"/>
  <c r="A605" i="20"/>
  <c r="A606" i="20"/>
  <c r="A607" i="20"/>
  <c r="A608" i="20"/>
  <c r="A636" i="20"/>
  <c r="A637" i="20"/>
  <c r="A639" i="20"/>
  <c r="A640" i="20"/>
  <c r="A641" i="20"/>
  <c r="A642" i="20"/>
  <c r="A643" i="20"/>
  <c r="A672" i="20"/>
  <c r="A674" i="20"/>
  <c r="A675" i="20"/>
  <c r="A676" i="20"/>
  <c r="A677" i="20"/>
  <c r="A678" i="20"/>
  <c r="A707" i="20"/>
  <c r="A709" i="20"/>
  <c r="A710" i="20"/>
  <c r="A711" i="20"/>
  <c r="A712" i="20"/>
  <c r="A713" i="20"/>
  <c r="A741" i="20"/>
  <c r="A742" i="20"/>
  <c r="A744" i="20"/>
  <c r="A745" i="20"/>
  <c r="A746" i="20"/>
  <c r="A747" i="20"/>
  <c r="A748" i="20"/>
  <c r="A777" i="20"/>
  <c r="A779" i="20"/>
  <c r="A780" i="20"/>
  <c r="A781" i="20"/>
  <c r="A782" i="20"/>
  <c r="A783" i="20"/>
  <c r="A812" i="20"/>
  <c r="A814" i="20"/>
  <c r="A815" i="20"/>
  <c r="A816" i="20"/>
  <c r="A817" i="20"/>
  <c r="A818" i="20"/>
  <c r="A846" i="20"/>
  <c r="A847" i="20"/>
  <c r="A849" i="20"/>
  <c r="A850" i="20"/>
  <c r="A851" i="20"/>
  <c r="A852" i="20"/>
  <c r="A853" i="20"/>
  <c r="A882" i="20"/>
  <c r="A884" i="20"/>
  <c r="A885" i="20"/>
  <c r="A886" i="20"/>
  <c r="A887" i="20"/>
  <c r="A888" i="20"/>
  <c r="A917" i="20"/>
  <c r="A919" i="20"/>
  <c r="A920" i="20"/>
  <c r="A921" i="20"/>
  <c r="A922" i="20"/>
  <c r="A923" i="20"/>
  <c r="A951" i="20"/>
  <c r="A952" i="20"/>
  <c r="A954" i="20"/>
  <c r="A955" i="20"/>
  <c r="A956" i="20"/>
  <c r="A957" i="20"/>
  <c r="A958" i="20"/>
  <c r="A987" i="20"/>
  <c r="A989" i="20"/>
  <c r="A990" i="20"/>
  <c r="A991" i="20"/>
  <c r="A992" i="20"/>
  <c r="A993" i="20"/>
  <c r="A1022" i="20"/>
  <c r="A1024" i="20"/>
  <c r="A1025" i="20"/>
  <c r="A1026" i="20"/>
  <c r="A1027" i="20"/>
  <c r="A1028" i="20"/>
  <c r="A1056" i="20"/>
  <c r="A1057" i="20"/>
  <c r="A1059" i="20"/>
  <c r="A1060" i="20"/>
  <c r="A1061" i="20"/>
  <c r="A1062" i="20"/>
  <c r="A1063" i="20"/>
  <c r="A1092" i="20"/>
  <c r="A1094" i="20"/>
  <c r="A1095" i="20"/>
  <c r="A1096" i="20"/>
  <c r="A1097" i="20"/>
  <c r="A1098" i="20"/>
  <c r="A1127" i="20"/>
  <c r="A1129" i="20"/>
  <c r="A1130" i="20"/>
  <c r="A1131" i="20"/>
  <c r="A1132" i="20"/>
  <c r="A1133" i="20"/>
  <c r="A1161" i="20"/>
  <c r="A1162" i="20"/>
  <c r="A1164" i="20"/>
  <c r="A1165" i="20"/>
  <c r="A1166" i="20"/>
  <c r="A1167" i="20"/>
  <c r="A1168" i="20"/>
  <c r="A1197" i="20"/>
  <c r="A1199" i="20"/>
  <c r="A1200" i="20"/>
  <c r="A1201" i="20"/>
  <c r="A1202" i="20"/>
  <c r="A1203" i="20"/>
  <c r="A1232" i="20"/>
  <c r="A1234" i="20"/>
  <c r="A1235" i="20"/>
  <c r="A1236" i="20"/>
  <c r="A1237" i="20"/>
  <c r="A1238" i="20"/>
  <c r="A1266" i="20"/>
  <c r="A1267" i="20"/>
  <c r="A1269" i="20"/>
  <c r="A1270" i="20"/>
  <c r="A1271" i="20"/>
  <c r="A1272" i="20"/>
  <c r="A1273" i="20"/>
  <c r="A1302" i="20"/>
  <c r="A1304" i="20"/>
  <c r="A1305" i="20"/>
  <c r="A1306" i="20"/>
  <c r="A1307" i="20"/>
  <c r="A1308" i="20"/>
  <c r="A1337" i="20"/>
  <c r="A1339" i="20"/>
  <c r="A1340" i="20"/>
  <c r="A1341" i="20"/>
  <c r="A1342" i="20"/>
  <c r="A1343" i="20"/>
  <c r="A1371" i="20"/>
  <c r="A1372" i="20"/>
  <c r="A1374" i="20"/>
  <c r="A1375" i="20"/>
  <c r="A1376" i="20"/>
  <c r="A1377" i="20"/>
  <c r="A1378" i="20"/>
  <c r="A1407" i="20"/>
  <c r="A1409" i="20"/>
  <c r="A1410" i="20"/>
  <c r="A1411" i="20"/>
  <c r="A1412" i="20"/>
  <c r="A1413" i="20"/>
  <c r="A1442" i="20"/>
  <c r="A1444" i="20"/>
  <c r="A1445" i="20"/>
  <c r="A1446" i="20"/>
  <c r="A1447" i="20"/>
  <c r="A1448" i="20"/>
  <c r="A1476" i="20"/>
  <c r="A1477" i="20"/>
  <c r="A1479" i="20"/>
  <c r="A1480" i="20"/>
  <c r="A1481" i="20"/>
  <c r="A1482" i="20"/>
  <c r="A1483" i="20"/>
  <c r="A1512" i="20"/>
  <c r="A1514" i="20"/>
  <c r="A1515" i="20"/>
  <c r="A1516" i="20"/>
  <c r="A1517" i="20"/>
  <c r="A1518" i="20"/>
  <c r="A1547" i="20"/>
  <c r="A1549" i="20"/>
  <c r="A1550" i="20"/>
  <c r="A1551" i="20"/>
  <c r="A1552" i="20"/>
  <c r="A1553" i="20"/>
  <c r="A1581" i="20"/>
  <c r="A1582" i="20"/>
  <c r="A1584" i="20"/>
  <c r="A1585" i="20"/>
  <c r="A1586" i="20"/>
  <c r="A1587" i="20"/>
  <c r="A1588" i="20"/>
  <c r="A1617" i="20"/>
  <c r="A1619" i="20"/>
  <c r="A1620" i="20"/>
  <c r="A1621" i="20"/>
  <c r="A1622" i="20"/>
  <c r="A1623" i="20"/>
  <c r="A1652" i="20"/>
  <c r="A1654" i="20"/>
  <c r="A1655" i="20"/>
  <c r="A1656" i="20"/>
  <c r="A1657" i="20"/>
  <c r="A1658" i="20"/>
  <c r="A1686" i="20"/>
  <c r="A1687" i="20"/>
  <c r="A1689" i="20"/>
  <c r="A1690" i="20"/>
  <c r="A1691" i="20"/>
  <c r="A1692" i="20"/>
  <c r="A1693" i="20"/>
  <c r="A1722" i="20"/>
  <c r="A1724" i="20"/>
  <c r="A1725" i="20"/>
  <c r="A1726" i="20"/>
  <c r="A1727" i="20"/>
  <c r="A1728" i="20"/>
  <c r="A1757" i="20"/>
  <c r="A1759" i="20"/>
  <c r="A1760" i="20"/>
  <c r="A1761" i="20"/>
  <c r="A1762" i="20"/>
  <c r="A1763" i="20"/>
  <c r="A1791" i="20"/>
  <c r="A1792" i="20"/>
  <c r="A1794" i="20"/>
  <c r="A1795" i="20"/>
  <c r="A1796" i="20"/>
  <c r="A1797" i="20"/>
  <c r="A1798" i="20"/>
  <c r="A1827" i="20"/>
  <c r="A1829" i="20"/>
  <c r="A1830" i="20"/>
  <c r="A1831" i="20"/>
  <c r="A1832" i="20"/>
  <c r="A1833" i="20"/>
  <c r="A1862" i="20"/>
  <c r="A1864" i="20"/>
  <c r="A1865" i="20"/>
  <c r="A1866" i="20"/>
  <c r="A1867" i="20"/>
  <c r="A1868" i="20"/>
  <c r="A1896" i="20"/>
  <c r="A1897" i="20"/>
  <c r="A1899" i="20"/>
  <c r="A1900" i="20"/>
  <c r="A1901" i="20"/>
  <c r="A1902" i="20"/>
  <c r="A1903" i="20"/>
  <c r="A1932" i="20"/>
  <c r="A1934" i="20"/>
  <c r="A1935" i="20"/>
  <c r="A1936" i="20"/>
  <c r="A1937" i="20"/>
  <c r="A1938" i="20"/>
  <c r="A1967" i="20"/>
  <c r="A1969" i="20"/>
  <c r="A1970" i="20"/>
  <c r="A1971" i="20"/>
  <c r="A1972" i="20"/>
  <c r="A1973" i="20"/>
  <c r="A2001" i="20"/>
  <c r="A2002" i="20"/>
  <c r="A2004" i="20"/>
  <c r="A2005" i="20"/>
  <c r="A2006" i="20"/>
  <c r="A2007" i="20"/>
  <c r="A2008" i="20"/>
  <c r="A2037" i="20"/>
  <c r="A2039" i="20"/>
  <c r="A2040" i="20"/>
  <c r="A2041" i="20"/>
  <c r="A2042" i="20"/>
  <c r="A2043" i="20"/>
  <c r="A2072" i="20"/>
  <c r="A2074" i="20"/>
  <c r="A2075" i="20"/>
  <c r="A2076" i="20"/>
  <c r="A2077" i="20"/>
  <c r="A2078" i="20"/>
  <c r="A2106" i="20"/>
  <c r="A2107" i="20"/>
  <c r="A2109" i="20"/>
  <c r="A2110" i="20"/>
  <c r="A2111" i="20"/>
  <c r="A2112" i="20"/>
  <c r="A2113" i="20"/>
  <c r="A2142" i="20"/>
  <c r="A2144" i="20"/>
  <c r="A2145" i="20"/>
  <c r="A2146" i="20"/>
  <c r="A2147" i="20"/>
  <c r="A2148" i="20"/>
  <c r="A2177" i="20"/>
  <c r="A2179" i="20"/>
  <c r="A2180" i="20"/>
  <c r="A2181" i="20"/>
  <c r="A2182" i="20"/>
  <c r="A2183" i="20"/>
  <c r="A2211" i="20"/>
  <c r="A2212" i="20"/>
  <c r="A2214" i="20"/>
  <c r="A2215" i="20"/>
  <c r="A2216" i="20"/>
  <c r="A2217" i="20"/>
  <c r="A2218" i="20"/>
  <c r="A2247" i="20"/>
  <c r="A2249" i="20"/>
  <c r="A2250" i="20"/>
  <c r="A2251" i="20"/>
  <c r="A2252" i="20"/>
  <c r="A2253" i="20"/>
  <c r="A2282" i="20"/>
  <c r="A2284" i="20"/>
  <c r="A2285" i="20"/>
  <c r="A2286" i="20"/>
  <c r="A2287" i="20"/>
  <c r="A2288" i="20"/>
  <c r="A2316" i="20"/>
  <c r="A2317" i="20"/>
  <c r="A2319" i="20"/>
  <c r="A2320" i="20"/>
  <c r="A2321" i="20"/>
  <c r="A2322" i="20"/>
  <c r="A2323" i="20"/>
  <c r="A2352" i="20"/>
  <c r="A2354" i="20"/>
  <c r="A2355" i="20"/>
  <c r="A2356" i="20"/>
  <c r="A2357" i="20"/>
  <c r="A2358" i="20"/>
  <c r="A2387" i="20"/>
  <c r="A2389" i="20"/>
  <c r="A2390" i="20"/>
  <c r="A2391" i="20"/>
  <c r="A2392" i="20"/>
  <c r="A2393" i="20"/>
  <c r="A2421" i="20"/>
  <c r="A2422" i="20"/>
  <c r="A2424" i="20"/>
  <c r="A2425" i="20"/>
  <c r="A2426" i="20"/>
  <c r="A2427" i="20"/>
  <c r="A2428" i="20"/>
  <c r="A2457" i="20"/>
  <c r="A2459" i="20"/>
  <c r="A2460" i="20"/>
  <c r="A2461" i="20"/>
  <c r="A2462" i="20"/>
  <c r="A2463" i="20"/>
  <c r="A2492" i="20"/>
  <c r="A2494" i="20"/>
  <c r="A2495" i="20"/>
  <c r="A2496" i="20"/>
  <c r="A2497" i="20"/>
  <c r="A2498" i="20"/>
  <c r="A2526" i="20"/>
  <c r="A2527" i="20"/>
  <c r="A2529" i="20"/>
  <c r="A2530" i="20"/>
  <c r="A2531" i="20"/>
  <c r="A2532" i="20"/>
  <c r="A2533" i="20"/>
  <c r="A2562" i="20"/>
  <c r="A2564" i="20"/>
  <c r="A2565" i="20"/>
  <c r="A2566" i="20"/>
  <c r="A2567" i="20"/>
  <c r="A2568" i="20"/>
  <c r="A2597" i="20"/>
  <c r="A2599" i="20"/>
  <c r="A2600" i="20"/>
  <c r="A2601" i="20"/>
  <c r="A2602" i="20"/>
  <c r="A2603" i="20"/>
  <c r="A2631" i="20"/>
  <c r="A2632" i="20"/>
  <c r="A2634" i="20"/>
  <c r="A2635" i="20"/>
  <c r="A2636" i="20"/>
  <c r="A2637" i="20"/>
  <c r="A2638" i="20"/>
  <c r="A2667" i="20"/>
  <c r="A2669" i="20"/>
  <c r="A2670" i="20"/>
  <c r="A2671" i="20"/>
  <c r="A2672" i="20"/>
  <c r="A2673" i="20"/>
  <c r="A2702" i="20"/>
  <c r="A2704" i="20"/>
  <c r="A2705" i="20"/>
  <c r="A2706" i="20"/>
  <c r="A2707" i="20"/>
  <c r="A2708" i="20"/>
  <c r="A2736" i="20"/>
  <c r="A2737" i="20"/>
  <c r="A2739" i="20"/>
  <c r="A2740" i="20"/>
  <c r="A2741" i="20"/>
  <c r="A2742" i="20"/>
  <c r="A2743" i="20"/>
  <c r="A2772" i="20"/>
  <c r="A2774" i="20"/>
  <c r="A2775" i="20"/>
  <c r="A2776" i="20"/>
  <c r="A2777" i="20"/>
  <c r="A2778" i="20"/>
  <c r="A2807" i="20"/>
  <c r="A2809" i="20"/>
  <c r="A2810" i="20"/>
  <c r="A2811" i="20"/>
  <c r="A2812" i="20"/>
  <c r="A2813" i="20"/>
  <c r="A2841" i="20"/>
  <c r="A2842" i="20"/>
  <c r="A2844" i="20"/>
  <c r="A2845" i="20"/>
  <c r="A2846" i="20"/>
  <c r="A2847" i="20"/>
  <c r="A2848" i="20"/>
  <c r="A2877" i="20"/>
  <c r="A2879" i="20"/>
  <c r="A2880" i="20"/>
  <c r="A2881" i="20"/>
  <c r="A2882" i="20"/>
  <c r="A2883" i="20"/>
  <c r="A2912" i="20"/>
  <c r="A2914" i="20"/>
  <c r="A2915" i="20"/>
  <c r="A2916" i="20"/>
  <c r="A2917" i="20"/>
  <c r="A2918" i="20"/>
  <c r="A2946" i="20"/>
  <c r="A2947" i="20"/>
  <c r="A2949" i="20"/>
  <c r="A2950" i="20"/>
  <c r="A2951" i="20"/>
  <c r="A2952" i="20"/>
  <c r="A2953" i="20"/>
  <c r="A2982" i="20"/>
  <c r="A2984" i="20"/>
  <c r="A2985" i="20"/>
  <c r="A2986" i="20"/>
  <c r="A2987" i="20"/>
  <c r="A2988" i="20"/>
  <c r="A3017" i="20"/>
  <c r="A3019" i="20"/>
  <c r="A3020" i="20"/>
  <c r="A3021" i="20"/>
  <c r="A3022" i="20"/>
  <c r="A3023" i="20"/>
  <c r="A3051" i="20"/>
  <c r="A3052" i="20"/>
  <c r="A3054" i="20"/>
  <c r="A3055" i="20"/>
  <c r="A3056" i="20"/>
  <c r="A3057" i="20"/>
  <c r="A3058" i="20"/>
  <c r="A3087" i="20"/>
  <c r="A3089" i="20"/>
  <c r="A3090" i="20"/>
  <c r="A3091" i="20"/>
  <c r="A3092" i="20"/>
  <c r="A3093" i="20"/>
  <c r="A3122" i="20"/>
  <c r="A3124" i="20"/>
  <c r="A3125" i="20"/>
  <c r="A3126" i="20"/>
  <c r="A3127" i="20"/>
  <c r="A3128" i="20"/>
  <c r="A3156" i="20"/>
  <c r="A3157" i="20"/>
  <c r="A3159" i="20"/>
  <c r="A3160" i="20"/>
  <c r="A3161" i="20"/>
  <c r="A3162" i="20"/>
  <c r="A3163" i="20"/>
  <c r="A3192" i="20"/>
  <c r="A3194" i="20"/>
  <c r="A3195" i="20"/>
  <c r="A3196" i="20"/>
  <c r="A3197" i="20"/>
  <c r="A3198" i="20"/>
  <c r="A3227" i="20"/>
  <c r="A3229" i="20"/>
  <c r="A3230" i="20"/>
  <c r="A3231" i="20"/>
  <c r="A3232" i="20"/>
  <c r="A3233" i="20"/>
  <c r="A3261" i="20"/>
  <c r="A3262" i="20"/>
  <c r="A3264" i="20"/>
  <c r="A3265" i="20"/>
  <c r="A3266" i="20"/>
  <c r="A3267" i="20"/>
  <c r="A3268" i="20"/>
  <c r="A3297" i="20"/>
  <c r="A3299" i="20"/>
  <c r="A3300" i="20"/>
  <c r="A3301" i="20"/>
  <c r="A3302" i="20"/>
  <c r="A3303" i="20"/>
  <c r="A3332" i="20"/>
  <c r="A3334" i="20"/>
  <c r="A3335" i="20"/>
  <c r="A3336" i="20"/>
  <c r="A3337" i="20"/>
  <c r="A3338" i="20"/>
  <c r="A3366" i="20"/>
  <c r="A3367" i="20"/>
  <c r="A3369" i="20"/>
  <c r="A3370" i="20"/>
  <c r="A3371" i="20"/>
  <c r="A3372" i="20"/>
  <c r="A3373" i="20"/>
  <c r="A3402" i="20"/>
  <c r="A3404" i="20"/>
  <c r="A3405" i="20"/>
  <c r="A3406" i="20"/>
  <c r="A3407" i="20"/>
  <c r="A3408" i="20"/>
  <c r="A3437" i="20"/>
  <c r="A3439" i="20"/>
  <c r="A3440" i="20"/>
  <c r="A3441" i="20"/>
  <c r="A3442" i="20"/>
  <c r="A3443" i="20"/>
  <c r="A3471" i="20"/>
  <c r="A3472" i="20"/>
  <c r="A3474" i="20"/>
  <c r="A3475" i="20"/>
  <c r="A3476" i="20"/>
  <c r="A3477" i="20"/>
  <c r="A3478" i="20"/>
  <c r="A3507" i="20"/>
  <c r="A3509" i="20"/>
  <c r="A3510" i="20"/>
  <c r="A3511" i="20"/>
  <c r="A3512" i="20"/>
  <c r="A3513" i="20"/>
  <c r="A3542" i="20"/>
  <c r="A3544" i="20"/>
  <c r="A3545" i="20"/>
  <c r="A3546" i="20"/>
  <c r="A3547" i="20"/>
  <c r="A3548" i="20"/>
  <c r="A3576" i="20"/>
  <c r="A3577" i="20"/>
  <c r="A3579" i="20"/>
  <c r="A3580" i="20"/>
  <c r="A3581" i="20"/>
  <c r="A3582" i="20"/>
  <c r="A3583" i="20"/>
  <c r="A3612" i="20"/>
  <c r="A3614" i="20"/>
  <c r="A3615" i="20"/>
  <c r="A3616" i="20"/>
  <c r="A3617" i="20"/>
  <c r="A3618" i="20"/>
  <c r="A3647" i="20"/>
  <c r="A3649" i="20"/>
  <c r="A3650" i="20"/>
  <c r="A3651" i="20"/>
  <c r="A3652" i="20"/>
  <c r="A3653" i="20"/>
  <c r="A3681" i="20"/>
  <c r="A3682" i="20"/>
  <c r="A3684" i="20"/>
  <c r="A3685" i="20"/>
  <c r="A3686" i="20"/>
  <c r="A3687" i="20"/>
  <c r="A3688" i="20"/>
  <c r="A3717" i="20"/>
  <c r="A3719" i="20"/>
  <c r="A3720" i="20"/>
  <c r="A3721" i="20"/>
  <c r="A3722" i="20"/>
  <c r="A3723" i="20"/>
  <c r="A3752" i="20"/>
  <c r="A3754" i="20"/>
  <c r="A3755" i="20"/>
  <c r="A3756" i="20"/>
  <c r="A3757" i="20"/>
  <c r="A3758" i="20"/>
  <c r="A3786" i="20"/>
  <c r="A3787" i="20"/>
  <c r="A3789" i="20"/>
  <c r="A3790" i="20"/>
  <c r="A3791" i="20"/>
  <c r="A3792" i="20"/>
  <c r="A3793" i="20"/>
  <c r="A3822" i="20"/>
  <c r="A3824" i="20"/>
  <c r="A3825" i="20"/>
  <c r="A3826" i="20"/>
  <c r="A3827" i="20"/>
  <c r="A3828" i="20"/>
  <c r="A3857" i="20"/>
  <c r="A3859" i="20"/>
  <c r="A3860" i="20"/>
  <c r="A3861" i="20"/>
  <c r="A3862" i="20"/>
  <c r="A3863" i="20"/>
  <c r="A3891" i="20"/>
  <c r="A3892" i="20"/>
  <c r="A3894" i="20"/>
  <c r="A3895" i="20"/>
  <c r="A3896" i="20"/>
  <c r="A3897" i="20"/>
  <c r="A3898" i="20"/>
  <c r="A3927" i="20"/>
  <c r="A3929" i="20"/>
  <c r="A3930" i="20"/>
  <c r="A3931" i="20"/>
  <c r="A3932" i="20"/>
  <c r="A3933" i="20"/>
  <c r="A3962" i="20"/>
  <c r="A3964" i="20"/>
  <c r="A3965" i="20"/>
  <c r="A3966" i="20"/>
  <c r="A3967" i="20"/>
  <c r="A3968" i="20"/>
  <c r="A3996" i="20"/>
  <c r="A3997" i="20"/>
  <c r="A3999" i="20"/>
  <c r="A4000" i="20"/>
  <c r="A4001" i="20"/>
  <c r="A4002" i="20"/>
  <c r="A4003" i="20"/>
  <c r="A4032" i="20"/>
  <c r="A4034" i="20"/>
  <c r="A4035" i="20"/>
  <c r="A4036" i="20"/>
  <c r="A4037" i="20"/>
  <c r="A4038" i="20"/>
  <c r="A4067" i="20"/>
  <c r="A4069" i="20"/>
  <c r="A4070" i="20"/>
  <c r="A4071" i="20"/>
  <c r="A4072" i="20"/>
  <c r="A4073" i="20"/>
  <c r="A4101" i="20"/>
  <c r="A4102" i="20"/>
  <c r="A4104" i="20"/>
  <c r="A4105" i="20"/>
  <c r="A4106" i="20"/>
  <c r="A4107" i="20"/>
  <c r="A4108" i="20"/>
  <c r="A4137" i="20"/>
  <c r="A4139" i="20"/>
  <c r="A4140" i="20"/>
  <c r="A4141" i="20"/>
  <c r="A4142" i="20"/>
  <c r="A4143" i="20"/>
  <c r="A4172" i="20"/>
  <c r="A4174" i="20"/>
  <c r="A4175" i="20"/>
  <c r="A4176" i="20"/>
  <c r="A4177" i="20"/>
  <c r="A4178" i="20"/>
  <c r="A4206" i="20"/>
  <c r="A4207" i="20"/>
  <c r="A4209" i="20"/>
  <c r="A4210" i="20"/>
  <c r="A4211" i="20"/>
  <c r="A4212" i="20"/>
  <c r="A4213" i="20"/>
  <c r="A4242" i="20"/>
  <c r="A4244" i="20"/>
  <c r="A4245" i="20"/>
  <c r="A4246" i="20"/>
  <c r="A4247" i="20"/>
  <c r="A4248" i="20"/>
  <c r="A4277" i="20"/>
  <c r="A4279" i="20"/>
  <c r="A4280" i="20"/>
  <c r="A4281" i="20"/>
  <c r="A4282" i="20"/>
  <c r="A4283" i="20"/>
  <c r="A4311" i="20"/>
  <c r="A4312" i="20"/>
  <c r="A4314" i="20"/>
  <c r="A4315" i="20"/>
  <c r="A4316" i="20"/>
  <c r="A4317" i="20"/>
  <c r="A4318" i="20"/>
  <c r="A4347" i="20"/>
  <c r="A4349" i="20"/>
  <c r="A4350" i="20"/>
  <c r="A4351" i="20"/>
  <c r="A4352" i="20"/>
  <c r="A4353" i="20"/>
  <c r="A4382" i="20"/>
  <c r="A4384" i="20"/>
  <c r="A4385" i="20"/>
  <c r="A4386" i="20"/>
  <c r="A4387" i="20"/>
  <c r="A4388" i="20"/>
  <c r="A4416" i="20"/>
  <c r="A4417" i="20"/>
  <c r="A4419" i="20"/>
  <c r="A4420" i="20"/>
  <c r="A4421" i="20"/>
  <c r="A4422" i="20"/>
  <c r="A4423" i="20"/>
  <c r="A4452" i="20"/>
  <c r="A4454" i="20"/>
  <c r="A4455" i="20"/>
  <c r="A4456" i="20"/>
  <c r="A4457" i="20"/>
  <c r="A4458" i="20"/>
  <c r="A4487" i="20"/>
  <c r="A4489" i="20"/>
  <c r="A4490" i="20"/>
  <c r="A4491" i="20"/>
  <c r="A4492" i="20"/>
  <c r="A4493" i="20"/>
  <c r="A4521" i="20"/>
  <c r="A4522" i="20"/>
  <c r="A4524" i="20"/>
  <c r="A4525" i="20"/>
  <c r="A4526" i="20"/>
  <c r="A4527" i="20"/>
  <c r="A4528" i="20"/>
  <c r="A4557" i="20"/>
  <c r="A4559" i="20"/>
  <c r="A4560" i="20"/>
  <c r="A4561" i="20"/>
  <c r="A4562" i="20"/>
  <c r="A4563" i="20"/>
  <c r="A4592" i="20"/>
  <c r="A4594" i="20"/>
  <c r="A4595" i="20"/>
  <c r="A4596" i="20"/>
  <c r="A4597" i="20"/>
  <c r="A4598" i="20"/>
  <c r="A4626" i="20"/>
  <c r="A4627" i="20"/>
  <c r="A4629" i="20"/>
  <c r="A4630" i="20"/>
  <c r="A4631" i="20"/>
  <c r="A4632" i="20"/>
  <c r="A4633" i="20"/>
  <c r="A4662" i="20"/>
  <c r="A4664" i="20"/>
  <c r="A4665" i="20"/>
  <c r="A4666" i="20"/>
  <c r="A4667" i="20"/>
  <c r="A4668" i="20"/>
  <c r="A4697" i="20"/>
  <c r="A4699" i="20"/>
  <c r="A4700" i="20"/>
  <c r="A4701" i="20"/>
  <c r="A4702" i="20"/>
  <c r="A4703" i="20"/>
  <c r="A4731" i="20"/>
  <c r="A4732" i="20"/>
  <c r="A4734" i="20"/>
  <c r="A4735" i="20"/>
  <c r="A4736" i="20"/>
  <c r="A4737" i="20"/>
  <c r="A4738" i="20"/>
  <c r="A4767" i="20"/>
  <c r="A4769" i="20"/>
  <c r="A4770" i="20"/>
  <c r="A4771" i="20"/>
  <c r="A4772" i="20"/>
  <c r="A4773" i="20"/>
  <c r="A4802" i="20"/>
  <c r="A4804" i="20"/>
  <c r="A4805" i="20"/>
  <c r="A4806" i="20"/>
  <c r="A4807" i="20"/>
  <c r="A4808" i="20"/>
  <c r="A4836" i="20"/>
  <c r="A4837" i="20"/>
  <c r="A4839" i="20"/>
  <c r="A4840" i="20"/>
  <c r="A4841" i="20"/>
  <c r="A4842" i="20"/>
  <c r="A4843" i="20"/>
  <c r="A4872" i="20"/>
  <c r="A4874" i="20"/>
  <c r="A4875" i="20"/>
  <c r="A4876" i="20"/>
  <c r="A4877" i="20"/>
  <c r="A4878" i="20"/>
  <c r="A4907" i="20"/>
  <c r="A4909" i="20"/>
  <c r="A4910" i="20"/>
  <c r="A4911" i="20"/>
  <c r="A4912" i="20"/>
  <c r="A4913" i="20"/>
  <c r="A4941" i="20"/>
  <c r="A4942" i="20"/>
  <c r="A4944" i="20"/>
  <c r="A4945" i="20"/>
  <c r="A4946" i="20"/>
  <c r="A4947" i="20"/>
  <c r="A4948" i="20"/>
  <c r="A4977" i="20"/>
  <c r="A4979" i="20"/>
  <c r="A4980" i="20"/>
  <c r="A4981" i="20"/>
  <c r="A4982" i="20"/>
  <c r="A4983" i="20"/>
  <c r="A5012" i="20"/>
  <c r="A5014" i="20"/>
  <c r="A5015" i="20"/>
  <c r="A5016" i="20"/>
  <c r="A5017" i="20"/>
  <c r="A5018" i="20"/>
  <c r="A5046" i="20"/>
  <c r="A5047" i="20"/>
  <c r="A5049" i="20"/>
  <c r="A5050" i="20"/>
  <c r="A5051" i="20"/>
  <c r="A5052" i="20"/>
  <c r="A5053" i="20"/>
  <c r="A5082" i="20"/>
  <c r="A5084" i="20"/>
  <c r="A5085" i="20"/>
  <c r="A5086" i="20"/>
  <c r="A5087" i="20"/>
  <c r="A5088" i="20"/>
  <c r="A5117" i="20"/>
  <c r="A5119" i="20"/>
  <c r="A5120" i="20"/>
  <c r="A5121" i="20"/>
  <c r="A5122" i="20"/>
  <c r="A5123" i="20"/>
  <c r="A5151" i="20"/>
  <c r="A5152" i="20"/>
  <c r="A5154" i="20"/>
  <c r="A5155" i="20"/>
  <c r="A5156" i="20"/>
  <c r="A5157" i="20"/>
  <c r="A5158" i="20"/>
  <c r="A5187" i="20"/>
  <c r="A5189" i="20"/>
  <c r="A5190" i="20"/>
  <c r="A5191" i="20"/>
  <c r="A5192" i="20"/>
  <c r="A5193" i="20"/>
  <c r="A5222" i="20"/>
  <c r="A5224" i="20"/>
  <c r="A5225" i="20"/>
  <c r="A5226" i="20"/>
  <c r="A5227" i="20"/>
  <c r="A5228" i="20"/>
  <c r="A5256" i="20"/>
  <c r="A5257" i="20"/>
  <c r="A5259" i="20"/>
  <c r="A5260" i="20"/>
  <c r="A5261" i="20"/>
  <c r="A5262" i="20"/>
  <c r="A5263" i="20"/>
  <c r="A5292" i="20"/>
  <c r="A5294" i="20"/>
  <c r="A5295" i="20"/>
  <c r="A5296" i="20"/>
  <c r="A5297" i="20"/>
  <c r="A5298" i="20"/>
  <c r="A5327" i="20"/>
  <c r="A5329" i="20"/>
  <c r="A5330" i="20"/>
  <c r="A5331" i="20"/>
  <c r="A5332" i="20"/>
  <c r="A5333" i="20"/>
  <c r="A5361" i="20"/>
  <c r="A5362" i="20"/>
  <c r="A5364" i="20"/>
  <c r="A5365" i="20"/>
  <c r="A5366" i="20"/>
  <c r="A5367" i="20"/>
  <c r="A5368" i="20"/>
  <c r="A5397" i="20"/>
  <c r="A5399" i="20"/>
  <c r="A5400" i="20"/>
  <c r="A5401" i="20"/>
  <c r="A5402" i="20"/>
  <c r="A5403" i="20"/>
  <c r="A5432" i="20"/>
  <c r="A5434" i="20"/>
  <c r="A5435" i="20"/>
  <c r="A5436" i="20"/>
  <c r="A5437" i="20"/>
  <c r="A5438" i="20"/>
  <c r="A5466" i="20"/>
  <c r="A5467" i="20"/>
  <c r="A5469" i="20"/>
  <c r="A5470" i="20"/>
  <c r="A5471" i="20"/>
  <c r="A5472" i="20"/>
  <c r="A5473" i="20"/>
  <c r="A5502" i="20"/>
  <c r="A5504" i="20"/>
  <c r="A5505" i="20"/>
  <c r="A5506" i="20"/>
  <c r="A5507" i="20"/>
  <c r="A5508" i="20"/>
  <c r="A5537" i="20"/>
  <c r="A5539" i="20"/>
  <c r="A5540" i="20"/>
  <c r="A5541" i="20"/>
  <c r="A5542" i="20"/>
  <c r="A5543" i="20"/>
  <c r="A5571" i="20"/>
  <c r="A5572" i="20"/>
  <c r="A5574" i="20"/>
  <c r="A5575" i="20"/>
  <c r="A5576" i="20"/>
  <c r="A5577" i="20"/>
  <c r="A5578" i="20"/>
  <c r="A5607" i="20"/>
  <c r="A5609" i="20"/>
  <c r="A5610" i="20"/>
  <c r="A5611" i="20"/>
  <c r="A5612" i="20"/>
  <c r="A5613" i="20"/>
  <c r="A5642" i="20"/>
  <c r="A5644" i="20"/>
  <c r="A5645" i="20"/>
  <c r="A5646" i="20"/>
  <c r="A5647" i="20"/>
  <c r="A5648" i="20"/>
  <c r="A7" i="15"/>
  <c r="A9" i="15"/>
  <c r="A10" i="15"/>
  <c r="A11" i="15"/>
  <c r="A12" i="15"/>
  <c r="A13" i="15"/>
  <c r="A42" i="15"/>
  <c r="A44" i="15"/>
  <c r="A45" i="15"/>
  <c r="A46" i="15"/>
  <c r="A47" i="15"/>
  <c r="A48" i="15"/>
  <c r="A77" i="15"/>
  <c r="A79" i="15"/>
  <c r="A80" i="15"/>
  <c r="A81" i="15"/>
  <c r="A82" i="15"/>
  <c r="A83" i="15"/>
  <c r="A112" i="15"/>
  <c r="A114" i="15"/>
  <c r="A115" i="15"/>
  <c r="A116" i="15"/>
  <c r="A117" i="15"/>
  <c r="A118" i="15"/>
  <c r="A147" i="15"/>
  <c r="A149" i="15"/>
  <c r="A150" i="15"/>
  <c r="A151" i="15"/>
  <c r="A152" i="15"/>
  <c r="A153" i="15"/>
  <c r="A182" i="15"/>
  <c r="A184" i="15"/>
  <c r="A185" i="15"/>
  <c r="A186" i="15"/>
  <c r="A187" i="15"/>
  <c r="A188" i="15"/>
  <c r="A217" i="15"/>
  <c r="A219" i="15"/>
  <c r="A220" i="15"/>
  <c r="A221" i="15"/>
  <c r="A222" i="15"/>
  <c r="A223" i="15"/>
  <c r="A252" i="15"/>
  <c r="A254" i="15"/>
  <c r="A255" i="15"/>
  <c r="A256" i="15"/>
  <c r="A257" i="15"/>
  <c r="A258" i="15"/>
  <c r="A287" i="15"/>
  <c r="A289" i="15"/>
  <c r="A290" i="15"/>
  <c r="A291" i="15"/>
  <c r="A292" i="15"/>
  <c r="A293" i="15"/>
  <c r="A322" i="15"/>
  <c r="A324" i="15"/>
  <c r="A325" i="15"/>
  <c r="A326" i="15"/>
  <c r="A327" i="15"/>
  <c r="A328" i="15"/>
  <c r="A357" i="15"/>
  <c r="A359" i="15"/>
  <c r="A360" i="15"/>
  <c r="A361" i="15"/>
  <c r="A362" i="15"/>
  <c r="A363" i="15"/>
  <c r="A392" i="15"/>
  <c r="A394" i="15"/>
  <c r="A395" i="15"/>
  <c r="A396" i="15"/>
  <c r="A397" i="15"/>
  <c r="A398" i="15"/>
  <c r="A427" i="15"/>
  <c r="A429" i="15"/>
  <c r="A430" i="15"/>
  <c r="A431" i="15"/>
  <c r="A432" i="15"/>
  <c r="A433" i="15"/>
  <c r="A462" i="15"/>
  <c r="A464" i="15"/>
  <c r="A465" i="15"/>
  <c r="A466" i="15"/>
  <c r="A467" i="15"/>
  <c r="A468" i="15"/>
  <c r="A497" i="15"/>
  <c r="A499" i="15"/>
  <c r="A500" i="15"/>
  <c r="A501" i="15"/>
  <c r="A502" i="15"/>
  <c r="A503" i="15"/>
  <c r="A532" i="15"/>
  <c r="A534" i="15"/>
  <c r="A535" i="15"/>
  <c r="A536" i="15"/>
  <c r="A537" i="15"/>
  <c r="A538" i="15"/>
  <c r="A567" i="15"/>
  <c r="A569" i="15"/>
  <c r="A570" i="15"/>
  <c r="A571" i="15"/>
  <c r="A572" i="15"/>
  <c r="A573" i="15"/>
  <c r="A602" i="15"/>
  <c r="A604" i="15"/>
  <c r="A605" i="15"/>
  <c r="A606" i="15"/>
  <c r="A607" i="15"/>
  <c r="A608" i="15"/>
  <c r="A637" i="15"/>
  <c r="A639" i="15"/>
  <c r="A640" i="15"/>
  <c r="A641" i="15"/>
  <c r="A642" i="15"/>
  <c r="A643" i="15"/>
  <c r="A672" i="15"/>
  <c r="A674" i="15"/>
  <c r="A675" i="15"/>
  <c r="A676" i="15"/>
  <c r="A677" i="15"/>
  <c r="A678" i="15"/>
  <c r="A707" i="15"/>
  <c r="A709" i="15"/>
  <c r="A710" i="15"/>
  <c r="A711" i="15"/>
  <c r="A712" i="15"/>
  <c r="A713" i="15"/>
  <c r="A742" i="15"/>
  <c r="A744" i="15"/>
  <c r="A745" i="15"/>
  <c r="A746" i="15"/>
  <c r="A747" i="15"/>
  <c r="A748" i="15"/>
  <c r="A777" i="15"/>
  <c r="A779" i="15"/>
  <c r="A780" i="15"/>
  <c r="A781" i="15"/>
  <c r="A782" i="15"/>
  <c r="A783" i="15"/>
  <c r="A812" i="15"/>
  <c r="A814" i="15"/>
  <c r="A815" i="15"/>
  <c r="A816" i="15"/>
  <c r="A817" i="15"/>
  <c r="A818" i="15"/>
  <c r="A847" i="15"/>
  <c r="A849" i="15"/>
  <c r="A850" i="15"/>
  <c r="A851" i="15"/>
  <c r="A852" i="15"/>
  <c r="A853" i="15"/>
  <c r="A882" i="15"/>
  <c r="A884" i="15"/>
  <c r="A885" i="15"/>
  <c r="A886" i="15"/>
  <c r="A887" i="15"/>
  <c r="A888" i="15"/>
  <c r="A917" i="15"/>
  <c r="A919" i="15"/>
  <c r="A920" i="15"/>
  <c r="A921" i="15"/>
  <c r="A922" i="15"/>
  <c r="A923" i="15"/>
  <c r="A952" i="15"/>
  <c r="A954" i="15"/>
  <c r="A955" i="15"/>
  <c r="A956" i="15"/>
  <c r="A957" i="15"/>
  <c r="A958" i="15"/>
  <c r="A987" i="15"/>
  <c r="A989" i="15"/>
  <c r="A990" i="15"/>
  <c r="A991" i="15"/>
  <c r="A992" i="15"/>
  <c r="A993" i="15"/>
  <c r="A1022" i="15"/>
  <c r="A1024" i="15"/>
  <c r="A1025" i="15"/>
  <c r="A1026" i="15"/>
  <c r="A1027" i="15"/>
  <c r="A1028" i="15"/>
  <c r="A1057" i="15"/>
  <c r="A1059" i="15"/>
  <c r="A1060" i="15"/>
  <c r="A1061" i="15"/>
  <c r="A1062" i="15"/>
  <c r="A1063" i="15"/>
  <c r="A1092" i="15"/>
  <c r="A1094" i="15"/>
  <c r="A1095" i="15"/>
  <c r="A1096" i="15"/>
  <c r="A1097" i="15"/>
  <c r="A1098" i="15"/>
  <c r="A1127" i="15"/>
  <c r="A1129" i="15"/>
  <c r="A1130" i="15"/>
  <c r="A1131" i="15"/>
  <c r="A1132" i="15"/>
  <c r="A1133" i="15"/>
  <c r="A1162" i="15"/>
  <c r="A1164" i="15"/>
  <c r="A1165" i="15"/>
  <c r="A1166" i="15"/>
  <c r="A1167" i="15"/>
  <c r="A1168" i="15"/>
  <c r="A1197" i="15"/>
  <c r="A1199" i="15"/>
  <c r="A1200" i="15"/>
  <c r="A1201" i="15"/>
  <c r="A1202" i="15"/>
  <c r="A1203" i="15"/>
  <c r="A1232" i="15"/>
  <c r="A1234" i="15"/>
  <c r="A1235" i="15"/>
  <c r="A1236" i="15"/>
  <c r="A1237" i="15"/>
  <c r="A1238" i="15"/>
  <c r="A1267" i="15"/>
  <c r="A1269" i="15"/>
  <c r="A1270" i="15"/>
  <c r="A1271" i="15"/>
  <c r="A1272" i="15"/>
  <c r="A1273" i="15"/>
  <c r="A1302" i="15"/>
  <c r="A1304" i="15"/>
  <c r="A1305" i="15"/>
  <c r="A1306" i="15"/>
  <c r="A1307" i="15"/>
  <c r="A1308" i="15"/>
  <c r="A1337" i="15"/>
  <c r="A1339" i="15"/>
  <c r="A1340" i="15"/>
  <c r="A1341" i="15"/>
  <c r="A1342" i="15"/>
  <c r="A1343" i="15"/>
  <c r="A1372" i="15"/>
  <c r="A1374" i="15"/>
  <c r="A1375" i="15"/>
  <c r="A1376" i="15"/>
  <c r="A1377" i="15"/>
  <c r="A1378" i="15"/>
  <c r="A1407" i="15"/>
  <c r="A1409" i="15"/>
  <c r="A1410" i="15"/>
  <c r="A1411" i="15"/>
  <c r="A1412" i="15"/>
  <c r="A1413" i="15"/>
  <c r="A1442" i="15"/>
  <c r="A1444" i="15"/>
  <c r="A1445" i="15"/>
  <c r="A1446" i="15"/>
  <c r="A1447" i="15"/>
  <c r="A1448" i="15"/>
  <c r="A1477" i="15"/>
  <c r="A1479" i="15"/>
  <c r="A1480" i="15"/>
  <c r="A1481" i="15"/>
  <c r="A1482" i="15"/>
  <c r="A1483" i="15"/>
  <c r="A1512" i="15"/>
  <c r="A1514" i="15"/>
  <c r="A1515" i="15"/>
  <c r="A1516" i="15"/>
  <c r="A1517" i="15"/>
  <c r="A1518" i="15"/>
  <c r="A1547" i="15"/>
  <c r="A1549" i="15"/>
  <c r="A1550" i="15"/>
  <c r="A1551" i="15"/>
  <c r="A1552" i="15"/>
  <c r="A1553" i="15"/>
  <c r="A1582" i="15"/>
  <c r="A1584" i="15"/>
  <c r="A1585" i="15"/>
  <c r="A1586" i="15"/>
  <c r="A1587" i="15"/>
  <c r="A1588" i="15"/>
  <c r="A1617" i="15"/>
  <c r="A1619" i="15"/>
  <c r="A1620" i="15"/>
  <c r="A1621" i="15"/>
  <c r="A1622" i="15"/>
  <c r="A1623" i="15"/>
  <c r="A1652" i="15"/>
  <c r="A1654" i="15"/>
  <c r="A1655" i="15"/>
  <c r="A1656" i="15"/>
  <c r="A1657" i="15"/>
  <c r="A1658" i="15"/>
  <c r="A1687" i="15"/>
  <c r="A1689" i="15"/>
  <c r="A1690" i="15"/>
  <c r="A1691" i="15"/>
  <c r="A1692" i="15"/>
  <c r="A1693" i="15"/>
  <c r="A1722" i="15"/>
  <c r="A1724" i="15"/>
  <c r="A1725" i="15"/>
  <c r="A1726" i="15"/>
  <c r="A1727" i="15"/>
  <c r="A1728" i="15"/>
  <c r="A1757" i="15"/>
  <c r="A1759" i="15"/>
  <c r="A1760" i="15"/>
  <c r="A1761" i="15"/>
  <c r="A1762" i="15"/>
  <c r="A1763" i="15"/>
  <c r="A1792" i="15"/>
  <c r="A1794" i="15"/>
  <c r="A1795" i="15"/>
  <c r="A1796" i="15"/>
  <c r="A1797" i="15"/>
  <c r="A1798" i="15"/>
  <c r="A1827" i="15"/>
  <c r="A1829" i="15"/>
  <c r="A1830" i="15"/>
  <c r="A1831" i="15"/>
  <c r="A1832" i="15"/>
  <c r="A1833" i="15"/>
  <c r="A1862" i="15"/>
  <c r="A1864" i="15"/>
  <c r="A1865" i="15"/>
  <c r="A1866" i="15"/>
  <c r="A1867" i="15"/>
  <c r="A1868" i="15"/>
  <c r="A6" i="13"/>
  <c r="A7" i="13"/>
  <c r="A9" i="13"/>
  <c r="A10" i="13"/>
  <c r="A11" i="13"/>
  <c r="A12" i="13"/>
  <c r="A13" i="13"/>
  <c r="A42" i="13"/>
  <c r="A44" i="13"/>
  <c r="A45" i="13"/>
  <c r="A46" i="13"/>
  <c r="A47" i="13"/>
  <c r="A48" i="13"/>
  <c r="A77" i="13"/>
  <c r="A79" i="13"/>
  <c r="A80" i="13"/>
  <c r="A81" i="13"/>
  <c r="A82" i="13"/>
  <c r="A83" i="13"/>
  <c r="A111" i="13"/>
  <c r="A112" i="13"/>
  <c r="A114" i="13"/>
  <c r="A115" i="13"/>
  <c r="A116" i="13"/>
  <c r="A117" i="13"/>
  <c r="A118" i="13"/>
  <c r="A147" i="13"/>
  <c r="A149" i="13"/>
  <c r="A150" i="13"/>
  <c r="A151" i="13"/>
  <c r="A152" i="13"/>
  <c r="A153" i="13"/>
  <c r="A182" i="13"/>
  <c r="A184" i="13"/>
  <c r="A185" i="13"/>
  <c r="A186" i="13"/>
  <c r="A187" i="13"/>
  <c r="A188" i="13"/>
  <c r="A216" i="13"/>
  <c r="A217" i="13"/>
  <c r="A219" i="13"/>
  <c r="A220" i="13"/>
  <c r="A221" i="13"/>
  <c r="A222" i="13"/>
  <c r="A223" i="13"/>
  <c r="A252" i="13"/>
  <c r="A254" i="13"/>
  <c r="A255" i="13"/>
  <c r="A256" i="13"/>
  <c r="A257" i="13"/>
  <c r="A258" i="13"/>
  <c r="A287" i="13"/>
  <c r="A289" i="13"/>
  <c r="A290" i="13"/>
  <c r="A291" i="13"/>
  <c r="A292" i="13"/>
  <c r="A293" i="13"/>
  <c r="A321" i="13"/>
  <c r="A322" i="13"/>
  <c r="A324" i="13"/>
  <c r="A325" i="13"/>
  <c r="A326" i="13"/>
  <c r="A327" i="13"/>
  <c r="A328" i="13"/>
  <c r="A357" i="13"/>
  <c r="A359" i="13"/>
  <c r="A360" i="13"/>
  <c r="A361" i="13"/>
  <c r="A362" i="13"/>
  <c r="A363" i="13"/>
  <c r="A392" i="13"/>
  <c r="A394" i="13"/>
  <c r="A395" i="13"/>
  <c r="A396" i="13"/>
  <c r="A397" i="13"/>
  <c r="A398" i="13"/>
  <c r="A426" i="13"/>
  <c r="A427" i="13"/>
  <c r="A429" i="13"/>
  <c r="A430" i="13"/>
  <c r="A431" i="13"/>
  <c r="A432" i="13"/>
  <c r="A433" i="13"/>
  <c r="A462" i="13"/>
  <c r="A464" i="13"/>
  <c r="A465" i="13"/>
  <c r="A466" i="13"/>
  <c r="A467" i="13"/>
  <c r="A468" i="13"/>
  <c r="A497" i="13"/>
  <c r="A499" i="13"/>
  <c r="A500" i="13"/>
  <c r="A501" i="13"/>
  <c r="A502" i="13"/>
  <c r="A503" i="13"/>
  <c r="A531" i="13"/>
  <c r="A532" i="13"/>
  <c r="A534" i="13"/>
  <c r="A535" i="13"/>
  <c r="A536" i="13"/>
  <c r="A537" i="13"/>
  <c r="A538" i="13"/>
  <c r="A567" i="13"/>
  <c r="A569" i="13"/>
  <c r="A570" i="13"/>
  <c r="A571" i="13"/>
  <c r="A572" i="13"/>
  <c r="A573" i="13"/>
  <c r="A602" i="13"/>
  <c r="A604" i="13"/>
  <c r="A605" i="13"/>
  <c r="A606" i="13"/>
  <c r="A607" i="13"/>
  <c r="A608" i="13"/>
  <c r="A636" i="13"/>
  <c r="A637" i="13"/>
  <c r="A639" i="13"/>
  <c r="A640" i="13"/>
  <c r="A641" i="13"/>
  <c r="A642" i="13"/>
  <c r="A643" i="13"/>
  <c r="A672" i="13"/>
  <c r="A674" i="13"/>
  <c r="A675" i="13"/>
  <c r="A676" i="13"/>
  <c r="A677" i="13"/>
  <c r="A678" i="13"/>
  <c r="A707" i="13"/>
  <c r="A709" i="13"/>
  <c r="A710" i="13"/>
  <c r="A711" i="13"/>
  <c r="A712" i="13"/>
  <c r="A713" i="13"/>
  <c r="A741" i="13"/>
  <c r="A742" i="13"/>
  <c r="A744" i="13"/>
  <c r="A745" i="13"/>
  <c r="A746" i="13"/>
  <c r="A747" i="13"/>
  <c r="A748" i="13"/>
  <c r="A777" i="13"/>
  <c r="A779" i="13"/>
  <c r="A780" i="13"/>
  <c r="A781" i="13"/>
  <c r="A782" i="13"/>
  <c r="A783" i="13"/>
  <c r="A812" i="13"/>
  <c r="A814" i="13"/>
  <c r="A815" i="13"/>
  <c r="A816" i="13"/>
  <c r="A817" i="13"/>
  <c r="A818" i="13"/>
  <c r="A846" i="13"/>
  <c r="A847" i="13"/>
  <c r="A849" i="13"/>
  <c r="A850" i="13"/>
  <c r="A851" i="13"/>
  <c r="A852" i="13"/>
  <c r="A853" i="13"/>
  <c r="A882" i="13"/>
  <c r="A884" i="13"/>
  <c r="A885" i="13"/>
  <c r="A886" i="13"/>
  <c r="A887" i="13"/>
  <c r="A888" i="13"/>
  <c r="A917" i="13"/>
  <c r="A919" i="13"/>
  <c r="A920" i="13"/>
  <c r="A921" i="13"/>
  <c r="A922" i="13"/>
  <c r="A923" i="13"/>
  <c r="A951" i="13"/>
  <c r="A952" i="13"/>
  <c r="A954" i="13"/>
  <c r="A955" i="13"/>
  <c r="A956" i="13"/>
  <c r="A957" i="13"/>
  <c r="A958" i="13"/>
  <c r="A987" i="13"/>
  <c r="A989" i="13"/>
  <c r="A990" i="13"/>
  <c r="A991" i="13"/>
  <c r="A992" i="13"/>
  <c r="A993" i="13"/>
  <c r="A1022" i="13"/>
  <c r="A1024" i="13"/>
  <c r="A1025" i="13"/>
  <c r="A1026" i="13"/>
  <c r="A1027" i="13"/>
  <c r="A1028" i="13"/>
  <c r="A1056" i="13"/>
  <c r="A1057" i="13"/>
  <c r="A1059" i="13"/>
  <c r="A1060" i="13"/>
  <c r="A1061" i="13"/>
  <c r="A1062" i="13"/>
  <c r="A1063" i="13"/>
  <c r="A1092" i="13"/>
  <c r="A1094" i="13"/>
  <c r="A1095" i="13"/>
  <c r="A1096" i="13"/>
  <c r="A1097" i="13"/>
  <c r="A1098" i="13"/>
  <c r="A1127" i="13"/>
  <c r="A1129" i="13"/>
  <c r="A1130" i="13"/>
  <c r="A1131" i="13"/>
  <c r="A1132" i="13"/>
  <c r="A1133" i="13"/>
  <c r="A1161" i="13"/>
  <c r="A1162" i="13"/>
  <c r="A1164" i="13"/>
  <c r="A1165" i="13"/>
  <c r="A1166" i="13"/>
  <c r="A1167" i="13"/>
  <c r="A1168" i="13"/>
  <c r="A1197" i="13"/>
  <c r="A1199" i="13"/>
  <c r="A1200" i="13"/>
  <c r="A1201" i="13"/>
  <c r="A1202" i="13"/>
  <c r="A1203" i="13"/>
  <c r="A1232" i="13"/>
  <c r="A1234" i="13"/>
  <c r="A1235" i="13"/>
  <c r="A1236" i="13"/>
  <c r="A1237" i="13"/>
  <c r="A1238" i="13"/>
  <c r="A1266" i="13"/>
  <c r="A1267" i="13"/>
  <c r="A1269" i="13"/>
  <c r="A1270" i="13"/>
  <c r="A1271" i="13"/>
  <c r="A1272" i="13"/>
  <c r="A1273" i="13"/>
  <c r="A1302" i="13"/>
  <c r="A1304" i="13"/>
  <c r="A1305" i="13"/>
  <c r="A1306" i="13"/>
  <c r="A1307" i="13"/>
  <c r="A1308" i="13"/>
  <c r="A1337" i="13"/>
  <c r="A1339" i="13"/>
  <c r="A1340" i="13"/>
  <c r="A1341" i="13"/>
  <c r="A1342" i="13"/>
  <c r="A1343" i="13"/>
  <c r="A1371" i="13"/>
  <c r="A1372" i="13"/>
  <c r="A1374" i="13"/>
  <c r="A1375" i="13"/>
  <c r="A1376" i="13"/>
  <c r="A1377" i="13"/>
  <c r="A1378" i="13"/>
  <c r="A1407" i="13"/>
  <c r="A1409" i="13"/>
  <c r="A1410" i="13"/>
  <c r="A1411" i="13"/>
  <c r="A1412" i="13"/>
  <c r="A1413" i="13"/>
  <c r="A1442" i="13"/>
  <c r="A1444" i="13"/>
  <c r="A1445" i="13"/>
  <c r="A1446" i="13"/>
  <c r="A1447" i="13"/>
  <c r="A1448" i="13"/>
  <c r="A1476" i="13"/>
  <c r="A1477" i="13"/>
  <c r="A1479" i="13"/>
  <c r="A1480" i="13"/>
  <c r="A1481" i="13"/>
  <c r="A1482" i="13"/>
  <c r="A1483" i="13"/>
  <c r="A1512" i="13"/>
  <c r="A1514" i="13"/>
  <c r="A1515" i="13"/>
  <c r="A1516" i="13"/>
  <c r="A1517" i="13"/>
  <c r="A1518" i="13"/>
  <c r="A1547" i="13"/>
  <c r="A1549" i="13"/>
  <c r="A1550" i="13"/>
  <c r="A1551" i="13"/>
  <c r="A1552" i="13"/>
  <c r="A1553" i="13"/>
  <c r="A1581" i="13"/>
  <c r="A1582" i="13"/>
  <c r="A1584" i="13"/>
  <c r="A1585" i="13"/>
  <c r="A1586" i="13"/>
  <c r="A1587" i="13"/>
  <c r="A1588" i="13"/>
  <c r="A1617" i="13"/>
  <c r="A1619" i="13"/>
  <c r="A1620" i="13"/>
  <c r="A1621" i="13"/>
  <c r="A1622" i="13"/>
  <c r="A1623" i="13"/>
  <c r="A1652" i="13"/>
  <c r="A1654" i="13"/>
  <c r="A1655" i="13"/>
  <c r="A1656" i="13"/>
  <c r="A1657" i="13"/>
  <c r="A1658" i="13"/>
  <c r="A1686" i="13"/>
  <c r="A1687" i="13"/>
  <c r="A1689" i="13"/>
  <c r="A1690" i="13"/>
  <c r="A1691" i="13"/>
  <c r="A1692" i="13"/>
  <c r="A1693" i="13"/>
  <c r="A1722" i="13"/>
  <c r="A1724" i="13"/>
  <c r="A1725" i="13"/>
  <c r="A1726" i="13"/>
  <c r="A1727" i="13"/>
  <c r="A1728" i="13"/>
  <c r="A1757" i="13"/>
  <c r="A1759" i="13"/>
  <c r="A1760" i="13"/>
  <c r="A1761" i="13"/>
  <c r="A1762" i="13"/>
  <c r="A1763" i="13"/>
  <c r="A1791" i="13"/>
  <c r="A1792" i="13"/>
  <c r="A1794" i="13"/>
  <c r="A1795" i="13"/>
  <c r="A1796" i="13"/>
  <c r="A1797" i="13"/>
  <c r="A1798" i="13"/>
  <c r="A1827" i="13"/>
  <c r="A1829" i="13"/>
  <c r="A1830" i="13"/>
  <c r="A1831" i="13"/>
  <c r="A1832" i="13"/>
  <c r="A1833" i="13"/>
  <c r="A1862" i="13"/>
  <c r="A1864" i="13"/>
  <c r="A1865" i="13"/>
  <c r="A1866" i="13"/>
  <c r="A1867" i="13"/>
  <c r="A1868" i="13"/>
  <c r="A1896" i="13"/>
  <c r="A1897" i="13"/>
  <c r="A1899" i="13"/>
  <c r="A1900" i="13"/>
  <c r="A1901" i="13"/>
  <c r="A1902" i="13"/>
  <c r="A1903" i="13"/>
  <c r="A1932" i="13"/>
  <c r="A1934" i="13"/>
  <c r="A1935" i="13"/>
  <c r="A1936" i="13"/>
  <c r="A1937" i="13"/>
  <c r="A1938" i="13"/>
  <c r="A1967" i="13"/>
  <c r="A1969" i="13"/>
  <c r="A1970" i="13"/>
  <c r="A1971" i="13"/>
  <c r="A1972" i="13"/>
  <c r="A1973" i="13"/>
  <c r="A2001" i="13"/>
  <c r="A2002" i="13"/>
  <c r="A2004" i="13"/>
  <c r="A2005" i="13"/>
  <c r="A2006" i="13"/>
  <c r="A2007" i="13"/>
  <c r="A2008" i="13"/>
  <c r="A2037" i="13"/>
  <c r="A2039" i="13"/>
  <c r="A2040" i="13"/>
  <c r="A2041" i="13"/>
  <c r="A2042" i="13"/>
  <c r="A2043" i="13"/>
  <c r="A2072" i="13"/>
  <c r="A2074" i="13"/>
  <c r="A2075" i="13"/>
  <c r="A2076" i="13"/>
  <c r="A2077" i="13"/>
  <c r="A2078" i="13"/>
  <c r="A2106" i="13"/>
  <c r="A2107" i="13"/>
  <c r="A2109" i="13"/>
  <c r="A2110" i="13"/>
  <c r="A2111" i="13"/>
  <c r="A2112" i="13"/>
  <c r="A2113" i="13"/>
  <c r="A2142" i="13"/>
  <c r="A2144" i="13"/>
  <c r="A2145" i="13"/>
  <c r="A2146" i="13"/>
  <c r="A2147" i="13"/>
  <c r="A2148" i="13"/>
  <c r="A2177" i="13"/>
  <c r="A2179" i="13"/>
  <c r="A2180" i="13"/>
  <c r="A2181" i="13"/>
  <c r="A2182" i="13"/>
  <c r="A2183" i="13"/>
  <c r="A2211" i="13"/>
  <c r="A2212" i="13"/>
  <c r="A2214" i="13"/>
  <c r="A2215" i="13"/>
  <c r="A2216" i="13"/>
  <c r="A2217" i="13"/>
  <c r="A2218" i="13"/>
  <c r="A2247" i="13"/>
  <c r="A2249" i="13"/>
  <c r="A2250" i="13"/>
  <c r="A2251" i="13"/>
  <c r="A2252" i="13"/>
  <c r="A2253" i="13"/>
  <c r="A2282" i="13"/>
  <c r="A2284" i="13"/>
  <c r="A2285" i="13"/>
  <c r="A2286" i="13"/>
  <c r="A2287" i="13"/>
  <c r="A2288" i="13"/>
  <c r="A2316" i="13"/>
  <c r="A2317" i="13"/>
  <c r="A2319" i="13"/>
  <c r="A2320" i="13"/>
  <c r="A2321" i="13"/>
  <c r="A2322" i="13"/>
  <c r="A2323" i="13"/>
  <c r="A2352" i="13"/>
  <c r="A2354" i="13"/>
  <c r="A2355" i="13"/>
  <c r="A2356" i="13"/>
  <c r="A2357" i="13"/>
  <c r="A2358" i="13"/>
  <c r="A2387" i="13"/>
  <c r="A2389" i="13"/>
  <c r="A2390" i="13"/>
  <c r="A2391" i="13"/>
  <c r="A2392" i="13"/>
  <c r="A2393" i="13"/>
  <c r="A2421" i="13"/>
  <c r="A2422" i="13"/>
  <c r="A2424" i="13"/>
  <c r="A2425" i="13"/>
  <c r="A2426" i="13"/>
  <c r="A2427" i="13"/>
  <c r="A2428" i="13"/>
  <c r="A2457" i="13"/>
  <c r="A2459" i="13"/>
  <c r="A2460" i="13"/>
  <c r="A2461" i="13"/>
  <c r="A2462" i="13"/>
  <c r="A2463" i="13"/>
  <c r="A2492" i="13"/>
  <c r="A2494" i="13"/>
  <c r="A2495" i="13"/>
  <c r="A2496" i="13"/>
  <c r="A2497" i="13"/>
  <c r="A2498" i="13"/>
  <c r="A2526" i="13"/>
  <c r="A2527" i="13"/>
  <c r="A2529" i="13"/>
  <c r="A2530" i="13"/>
  <c r="A2531" i="13"/>
  <c r="A2532" i="13"/>
  <c r="A2533" i="13"/>
  <c r="A2562" i="13"/>
  <c r="A2564" i="13"/>
  <c r="A2565" i="13"/>
  <c r="A2566" i="13"/>
  <c r="A2567" i="13"/>
  <c r="A2568" i="13"/>
  <c r="A2597" i="13"/>
  <c r="A2599" i="13"/>
  <c r="A2600" i="13"/>
  <c r="A2601" i="13"/>
  <c r="A2602" i="13"/>
  <c r="A2603" i="13"/>
  <c r="A2631" i="13"/>
  <c r="A2632" i="13"/>
  <c r="A2634" i="13"/>
  <c r="A2635" i="13"/>
  <c r="A2636" i="13"/>
  <c r="A2637" i="13"/>
  <c r="A2638" i="13"/>
  <c r="A2667" i="13"/>
  <c r="A2669" i="13"/>
  <c r="A2670" i="13"/>
  <c r="A2671" i="13"/>
  <c r="A2672" i="13"/>
  <c r="A2673" i="13"/>
  <c r="A2702" i="13"/>
  <c r="A2704" i="13"/>
  <c r="A2705" i="13"/>
  <c r="A2706" i="13"/>
  <c r="A2707" i="13"/>
  <c r="A2708" i="13"/>
  <c r="A2736" i="13"/>
  <c r="A2737" i="13"/>
  <c r="A2739" i="13"/>
  <c r="A2740" i="13"/>
  <c r="A2741" i="13"/>
  <c r="A2742" i="13"/>
  <c r="A2743" i="13"/>
  <c r="A2772" i="13"/>
  <c r="A2774" i="13"/>
  <c r="A2775" i="13"/>
  <c r="A2776" i="13"/>
  <c r="A2777" i="13"/>
  <c r="A2778" i="13"/>
  <c r="A2807" i="13"/>
  <c r="A2809" i="13"/>
  <c r="A2810" i="13"/>
  <c r="A2811" i="13"/>
  <c r="A2812" i="13"/>
  <c r="A2813" i="13"/>
  <c r="A2841" i="13"/>
  <c r="A2842" i="13"/>
  <c r="A2844" i="13"/>
  <c r="A2845" i="13"/>
  <c r="A2846" i="13"/>
  <c r="A2847" i="13"/>
  <c r="A2848" i="13"/>
  <c r="A2877" i="13"/>
  <c r="A2879" i="13"/>
  <c r="A2880" i="13"/>
  <c r="A2881" i="13"/>
  <c r="A2882" i="13"/>
  <c r="A2883" i="13"/>
  <c r="A2912" i="13"/>
  <c r="A2914" i="13"/>
  <c r="A2915" i="13"/>
  <c r="A2916" i="13"/>
  <c r="A2917" i="13"/>
  <c r="A2918" i="13"/>
  <c r="A2946" i="13"/>
  <c r="A2947" i="13"/>
  <c r="A2949" i="13"/>
  <c r="A2950" i="13"/>
  <c r="A2951" i="13"/>
  <c r="A2952" i="13"/>
  <c r="A2953" i="13"/>
  <c r="A2982" i="13"/>
  <c r="A2984" i="13"/>
  <c r="A2985" i="13"/>
  <c r="A2986" i="13"/>
  <c r="A2987" i="13"/>
  <c r="A2988" i="13"/>
  <c r="A3017" i="13"/>
  <c r="A3019" i="13"/>
  <c r="A3020" i="13"/>
  <c r="A3021" i="13"/>
  <c r="A3022" i="13"/>
  <c r="A3023" i="13"/>
  <c r="A3051" i="13"/>
  <c r="A3052" i="13"/>
  <c r="A3054" i="13"/>
  <c r="A3055" i="13"/>
  <c r="A3056" i="13"/>
  <c r="A3057" i="13"/>
  <c r="A3058" i="13"/>
  <c r="A3087" i="13"/>
  <c r="A3089" i="13"/>
  <c r="A3090" i="13"/>
  <c r="A3091" i="13"/>
  <c r="A3092" i="13"/>
  <c r="A3093" i="13"/>
  <c r="A3122" i="13"/>
  <c r="A3124" i="13"/>
  <c r="A3125" i="13"/>
  <c r="A3126" i="13"/>
  <c r="A3127" i="13"/>
  <c r="A3128" i="13"/>
  <c r="A3156" i="13"/>
  <c r="A3157" i="13"/>
  <c r="A3159" i="13"/>
  <c r="A3160" i="13"/>
  <c r="A3161" i="13"/>
  <c r="A3162" i="13"/>
  <c r="A3163" i="13"/>
  <c r="A3192" i="13"/>
  <c r="A3194" i="13"/>
  <c r="A3195" i="13"/>
  <c r="A3196" i="13"/>
  <c r="A3197" i="13"/>
  <c r="A3198" i="13"/>
  <c r="A3227" i="13"/>
  <c r="A3229" i="13"/>
  <c r="A3230" i="13"/>
  <c r="A3231" i="13"/>
  <c r="A3232" i="13"/>
  <c r="A3233" i="13"/>
  <c r="A3261" i="13"/>
  <c r="A3262" i="13"/>
  <c r="A3264" i="13"/>
  <c r="A3265" i="13"/>
  <c r="A3266" i="13"/>
  <c r="A3267" i="13"/>
  <c r="A3268" i="13"/>
  <c r="A3297" i="13"/>
  <c r="A3299" i="13"/>
  <c r="A3300" i="13"/>
  <c r="A3301" i="13"/>
  <c r="A3302" i="13"/>
  <c r="A3303" i="13"/>
  <c r="A3332" i="13"/>
  <c r="A3334" i="13"/>
  <c r="A3335" i="13"/>
  <c r="A3336" i="13"/>
  <c r="A3337" i="13"/>
  <c r="A3338" i="13"/>
  <c r="A3366" i="13"/>
  <c r="A3367" i="13"/>
  <c r="A3369" i="13"/>
  <c r="A3370" i="13"/>
  <c r="A3371" i="13"/>
  <c r="A3372" i="13"/>
  <c r="A3373" i="13"/>
  <c r="A3402" i="13"/>
  <c r="A3404" i="13"/>
  <c r="A3405" i="13"/>
  <c r="A3406" i="13"/>
  <c r="A3407" i="13"/>
  <c r="A3408" i="13"/>
  <c r="A3437" i="13"/>
  <c r="A3439" i="13"/>
  <c r="A3440" i="13"/>
  <c r="A3441" i="13"/>
  <c r="A3442" i="13"/>
  <c r="A3443" i="13"/>
  <c r="A3471" i="13"/>
  <c r="A3472" i="13"/>
  <c r="A3474" i="13"/>
  <c r="A3475" i="13"/>
  <c r="A3476" i="13"/>
  <c r="A3477" i="13"/>
  <c r="A3478" i="13"/>
  <c r="A3507" i="13"/>
  <c r="A3509" i="13"/>
  <c r="A3510" i="13"/>
  <c r="A3511" i="13"/>
  <c r="A3512" i="13"/>
  <c r="A3513" i="13"/>
  <c r="A3542" i="13"/>
  <c r="A3544" i="13"/>
  <c r="A3545" i="13"/>
  <c r="A3546" i="13"/>
  <c r="A3547" i="13"/>
  <c r="A3548" i="13"/>
  <c r="A3576" i="13"/>
  <c r="A3577" i="13"/>
  <c r="A3579" i="13"/>
  <c r="A3580" i="13"/>
  <c r="A3581" i="13"/>
  <c r="A3582" i="13"/>
  <c r="A3583" i="13"/>
  <c r="A3612" i="13"/>
  <c r="A3614" i="13"/>
  <c r="A3615" i="13"/>
  <c r="A3616" i="13"/>
  <c r="A3617" i="13"/>
  <c r="A3618" i="13"/>
  <c r="A3647" i="13"/>
  <c r="A3649" i="13"/>
  <c r="A3650" i="13"/>
  <c r="A3651" i="13"/>
  <c r="A3652" i="13"/>
  <c r="A3653" i="13"/>
  <c r="A3681" i="13"/>
  <c r="A3682" i="13"/>
  <c r="A3684" i="13"/>
  <c r="A3685" i="13"/>
  <c r="A3686" i="13"/>
  <c r="A3687" i="13"/>
  <c r="A3688" i="13"/>
  <c r="A3717" i="13"/>
  <c r="A3719" i="13"/>
  <c r="A3720" i="13"/>
  <c r="A3721" i="13"/>
  <c r="A3722" i="13"/>
  <c r="A3723" i="13"/>
  <c r="A3752" i="13"/>
  <c r="A3754" i="13"/>
  <c r="A3755" i="13"/>
  <c r="A3756" i="13"/>
  <c r="A3757" i="13"/>
  <c r="A3758" i="13"/>
  <c r="A3786" i="13"/>
  <c r="A3787" i="13"/>
  <c r="A3789" i="13"/>
  <c r="A3790" i="13"/>
  <c r="A3791" i="13"/>
  <c r="A3792" i="13"/>
  <c r="A3793" i="13"/>
  <c r="A3822" i="13"/>
  <c r="A3824" i="13"/>
  <c r="A3825" i="13"/>
  <c r="A3826" i="13"/>
  <c r="A3827" i="13"/>
  <c r="A3828" i="13"/>
  <c r="A3857" i="13"/>
  <c r="A3859" i="13"/>
  <c r="A3860" i="13"/>
  <c r="A3861" i="13"/>
  <c r="A3862" i="13"/>
  <c r="A3863" i="13"/>
  <c r="A3891" i="13"/>
  <c r="A3892" i="13"/>
  <c r="A3894" i="13"/>
  <c r="A3895" i="13"/>
  <c r="A3896" i="13"/>
  <c r="A3897" i="13"/>
  <c r="A3898" i="13"/>
  <c r="A3927" i="13"/>
  <c r="A3929" i="13"/>
  <c r="A3930" i="13"/>
  <c r="A3931" i="13"/>
  <c r="A3932" i="13"/>
  <c r="A3933" i="13"/>
  <c r="A3962" i="13"/>
  <c r="A3964" i="13"/>
  <c r="A3965" i="13"/>
  <c r="A3966" i="13"/>
  <c r="A3967" i="13"/>
  <c r="A3968" i="13"/>
  <c r="A3996" i="13"/>
  <c r="A3997" i="13"/>
  <c r="A3999" i="13"/>
  <c r="A4000" i="13"/>
  <c r="A4001" i="13"/>
  <c r="A4002" i="13"/>
  <c r="A4003" i="13"/>
  <c r="A4032" i="13"/>
  <c r="A4034" i="13"/>
  <c r="A4035" i="13"/>
  <c r="A4036" i="13"/>
  <c r="A4037" i="13"/>
  <c r="A4038" i="13"/>
  <c r="A4067" i="13"/>
  <c r="A4069" i="13"/>
  <c r="A4070" i="13"/>
  <c r="A4071" i="13"/>
  <c r="A4072" i="13"/>
  <c r="A4073" i="13"/>
  <c r="A4101" i="13"/>
  <c r="A4102" i="13"/>
  <c r="A4104" i="13"/>
  <c r="A4105" i="13"/>
  <c r="A4106" i="13"/>
  <c r="A4107" i="13"/>
  <c r="A4108" i="13"/>
  <c r="A4137" i="13"/>
  <c r="A4139" i="13"/>
  <c r="A4140" i="13"/>
  <c r="A4141" i="13"/>
  <c r="A4142" i="13"/>
  <c r="A4143" i="13"/>
  <c r="A4172" i="13"/>
  <c r="A4174" i="13"/>
  <c r="A4175" i="13"/>
  <c r="A4176" i="13"/>
  <c r="A4177" i="13"/>
  <c r="A4178" i="13"/>
  <c r="A4206" i="13"/>
  <c r="A4207" i="13"/>
  <c r="A4209" i="13"/>
  <c r="A4210" i="13"/>
  <c r="A4211" i="13"/>
  <c r="A4212" i="13"/>
  <c r="A4213" i="13"/>
  <c r="A4242" i="13"/>
  <c r="A4244" i="13"/>
  <c r="A4245" i="13"/>
  <c r="A4246" i="13"/>
  <c r="A4247" i="13"/>
  <c r="A4248" i="13"/>
  <c r="A4277" i="13"/>
  <c r="A4279" i="13"/>
  <c r="A4280" i="13"/>
  <c r="A4281" i="13"/>
  <c r="A4282" i="13"/>
  <c r="A4283" i="13"/>
  <c r="A4311" i="13"/>
  <c r="A4312" i="13"/>
  <c r="A4314" i="13"/>
  <c r="A4315" i="13"/>
  <c r="A4316" i="13"/>
  <c r="A4317" i="13"/>
  <c r="A4318" i="13"/>
  <c r="A4347" i="13"/>
  <c r="A4349" i="13"/>
  <c r="A4350" i="13"/>
  <c r="A4351" i="13"/>
  <c r="A4352" i="13"/>
  <c r="A4353" i="13"/>
  <c r="A4382" i="13"/>
  <c r="A4384" i="13"/>
  <c r="A4385" i="13"/>
  <c r="A4386" i="13"/>
  <c r="A4387" i="13"/>
  <c r="A4388" i="13"/>
  <c r="A4416" i="13"/>
  <c r="A4417" i="13"/>
  <c r="A4419" i="13"/>
  <c r="A4420" i="13"/>
  <c r="A4421" i="13"/>
  <c r="A4422" i="13"/>
  <c r="A4423" i="13"/>
  <c r="A4452" i="13"/>
  <c r="A4454" i="13"/>
  <c r="A4455" i="13"/>
  <c r="A4456" i="13"/>
  <c r="A4457" i="13"/>
  <c r="A4458" i="13"/>
  <c r="A4487" i="13"/>
  <c r="A4489" i="13"/>
  <c r="A4490" i="13"/>
  <c r="A4491" i="13"/>
  <c r="A4492" i="13"/>
  <c r="A4493" i="13"/>
  <c r="A4521" i="13"/>
  <c r="A4522" i="13"/>
  <c r="A4524" i="13"/>
  <c r="A4525" i="13"/>
  <c r="A4526" i="13"/>
  <c r="A4527" i="13"/>
  <c r="A4528" i="13"/>
  <c r="A4557" i="13"/>
  <c r="A4559" i="13"/>
  <c r="A4560" i="13"/>
  <c r="A4561" i="13"/>
  <c r="A4562" i="13"/>
  <c r="A4563" i="13"/>
  <c r="A4592" i="13"/>
  <c r="A4594" i="13"/>
  <c r="A4595" i="13"/>
  <c r="A4596" i="13"/>
  <c r="A4597" i="13"/>
  <c r="A4598" i="13"/>
  <c r="A4626" i="13"/>
  <c r="A4627" i="13"/>
  <c r="A4629" i="13"/>
  <c r="A4630" i="13"/>
  <c r="A4631" i="13"/>
  <c r="A4632" i="13"/>
  <c r="A4633" i="13"/>
  <c r="A4662" i="13"/>
  <c r="A4664" i="13"/>
  <c r="A4665" i="13"/>
  <c r="A4666" i="13"/>
  <c r="A4667" i="13"/>
  <c r="A4668" i="13"/>
  <c r="A4697" i="13"/>
  <c r="A4699" i="13"/>
  <c r="A4700" i="13"/>
  <c r="A4701" i="13"/>
  <c r="A4702" i="13"/>
  <c r="A4703" i="13"/>
  <c r="A4731" i="13"/>
  <c r="A4732" i="13"/>
  <c r="A4734" i="13"/>
  <c r="A4735" i="13"/>
  <c r="A4736" i="13"/>
  <c r="A4737" i="13"/>
  <c r="A4738" i="13"/>
  <c r="A4767" i="13"/>
  <c r="A4769" i="13"/>
  <c r="A4770" i="13"/>
  <c r="A4771" i="13"/>
  <c r="A4772" i="13"/>
  <c r="A4773" i="13"/>
  <c r="A4802" i="13"/>
  <c r="A4804" i="13"/>
  <c r="A4805" i="13"/>
  <c r="A4806" i="13"/>
  <c r="A4807" i="13"/>
  <c r="A4808" i="13"/>
  <c r="A4836" i="13"/>
  <c r="A4837" i="13"/>
  <c r="A4839" i="13"/>
  <c r="A4840" i="13"/>
  <c r="A4841" i="13"/>
  <c r="A4842" i="13"/>
  <c r="A4843" i="13"/>
  <c r="A4872" i="13"/>
  <c r="A4874" i="13"/>
  <c r="A4875" i="13"/>
  <c r="A4876" i="13"/>
  <c r="A4877" i="13"/>
  <c r="A4878" i="13"/>
  <c r="A4907" i="13"/>
  <c r="A4909" i="13"/>
  <c r="A4910" i="13"/>
  <c r="A4911" i="13"/>
  <c r="A4912" i="13"/>
  <c r="A4913" i="13"/>
  <c r="A4941" i="13"/>
  <c r="A4942" i="13"/>
  <c r="A4944" i="13"/>
  <c r="A4945" i="13"/>
  <c r="A4946" i="13"/>
  <c r="A4947" i="13"/>
  <c r="A4948" i="13"/>
  <c r="A4977" i="13"/>
  <c r="A4979" i="13"/>
  <c r="A4980" i="13"/>
  <c r="A4981" i="13"/>
  <c r="A4982" i="13"/>
  <c r="A4983" i="13"/>
  <c r="A5012" i="13"/>
  <c r="A5014" i="13"/>
  <c r="A5015" i="13"/>
  <c r="A5016" i="13"/>
  <c r="A5017" i="13"/>
  <c r="A5018" i="13"/>
  <c r="A5046" i="13"/>
  <c r="A5047" i="13"/>
  <c r="A5049" i="13"/>
  <c r="A5050" i="13"/>
  <c r="A5051" i="13"/>
  <c r="A5052" i="13"/>
  <c r="A5053" i="13"/>
  <c r="A5082" i="13"/>
  <c r="A5084" i="13"/>
  <c r="A5085" i="13"/>
  <c r="A5086" i="13"/>
  <c r="A5087" i="13"/>
  <c r="A5088" i="13"/>
  <c r="A5117" i="13"/>
  <c r="A5119" i="13"/>
  <c r="A5120" i="13"/>
  <c r="A5121" i="13"/>
  <c r="A5122" i="13"/>
  <c r="A5123" i="13"/>
  <c r="A5151" i="13"/>
  <c r="A5152" i="13"/>
  <c r="A5154" i="13"/>
  <c r="A5155" i="13"/>
  <c r="A5156" i="13"/>
  <c r="A5157" i="13"/>
  <c r="A5158" i="13"/>
  <c r="A5187" i="13"/>
  <c r="A5189" i="13"/>
  <c r="A5190" i="13"/>
  <c r="A5191" i="13"/>
  <c r="A5192" i="13"/>
  <c r="A5193" i="13"/>
  <c r="A5222" i="13"/>
  <c r="A5224" i="13"/>
  <c r="A5225" i="13"/>
  <c r="A5226" i="13"/>
  <c r="A5227" i="13"/>
  <c r="A5228" i="13"/>
  <c r="A5256" i="13"/>
  <c r="A5257" i="13"/>
  <c r="A5259" i="13"/>
  <c r="A5260" i="13"/>
  <c r="A5261" i="13"/>
  <c r="A5262" i="13"/>
  <c r="A5263" i="13"/>
  <c r="A5292" i="13"/>
  <c r="A5294" i="13"/>
  <c r="A5295" i="13"/>
  <c r="A5296" i="13"/>
  <c r="A5297" i="13"/>
  <c r="A5298" i="13"/>
  <c r="A5327" i="13"/>
  <c r="A5329" i="13"/>
  <c r="A5330" i="13"/>
  <c r="A5331" i="13"/>
  <c r="A5332" i="13"/>
  <c r="A5333" i="13"/>
  <c r="A5361" i="13"/>
  <c r="A5362" i="13"/>
  <c r="A5364" i="13"/>
  <c r="A5365" i="13"/>
  <c r="A5366" i="13"/>
  <c r="A5367" i="13"/>
  <c r="A5368" i="13"/>
  <c r="A5397" i="13"/>
  <c r="A5399" i="13"/>
  <c r="A5400" i="13"/>
  <c r="A5401" i="13"/>
  <c r="A5402" i="13"/>
  <c r="A5403" i="13"/>
  <c r="A5432" i="13"/>
  <c r="A5434" i="13"/>
  <c r="A5435" i="13"/>
  <c r="A5436" i="13"/>
  <c r="A5437" i="13"/>
  <c r="A5438" i="13"/>
  <c r="A5466" i="13"/>
  <c r="A5467" i="13"/>
  <c r="A5469" i="13"/>
  <c r="A5470" i="13"/>
  <c r="A5471" i="13"/>
  <c r="A5472" i="13"/>
  <c r="A5473" i="13"/>
  <c r="A5502" i="13"/>
  <c r="A5504" i="13"/>
  <c r="A5505" i="13"/>
  <c r="A5506" i="13"/>
  <c r="A5507" i="13"/>
  <c r="A5508" i="13"/>
  <c r="A5537" i="13"/>
  <c r="A5539" i="13"/>
  <c r="A5540" i="13"/>
  <c r="A5541" i="13"/>
  <c r="A5542" i="13"/>
  <c r="A5543" i="13"/>
  <c r="A5571" i="13"/>
  <c r="A5572" i="13"/>
  <c r="A5574" i="13"/>
  <c r="A5575" i="13"/>
  <c r="A5576" i="13"/>
  <c r="A5577" i="13"/>
  <c r="A5578" i="13"/>
  <c r="A5607" i="13"/>
  <c r="A5609" i="13"/>
  <c r="A5610" i="13"/>
  <c r="A5611" i="13"/>
  <c r="A5612" i="13"/>
  <c r="A5613" i="13"/>
  <c r="A5642" i="13"/>
  <c r="A5644" i="13"/>
  <c r="A5645" i="13"/>
  <c r="A5646" i="13"/>
  <c r="A5647" i="13"/>
  <c r="A5648" i="13"/>
  <c r="A5676" i="13"/>
  <c r="A5677" i="13"/>
  <c r="A5679" i="13"/>
  <c r="A5680" i="13"/>
  <c r="A5681" i="13"/>
  <c r="A5682" i="13"/>
  <c r="A5683" i="13"/>
  <c r="A5712" i="13"/>
  <c r="A5714" i="13"/>
  <c r="A5715" i="13"/>
  <c r="A5716" i="13"/>
  <c r="A5717" i="13"/>
  <c r="A5718" i="13"/>
  <c r="A5747" i="13"/>
  <c r="A5749" i="13"/>
  <c r="A5750" i="13"/>
  <c r="A5751" i="13"/>
  <c r="A5752" i="13"/>
  <c r="A5753" i="13"/>
  <c r="A5781" i="13"/>
  <c r="A5782" i="13"/>
  <c r="A5784" i="13"/>
  <c r="A5785" i="13"/>
  <c r="A5786" i="13"/>
  <c r="A5787" i="13"/>
  <c r="A5788" i="13"/>
  <c r="A5817" i="13"/>
  <c r="A5819" i="13"/>
  <c r="A5820" i="13"/>
  <c r="A5821" i="13"/>
  <c r="A5822" i="13"/>
  <c r="A5823" i="13"/>
  <c r="A5852" i="13"/>
  <c r="A5854" i="13"/>
  <c r="A5855" i="13"/>
  <c r="A5856" i="13"/>
  <c r="A5857" i="13"/>
  <c r="A5858" i="13"/>
  <c r="A5886" i="13"/>
  <c r="A5887" i="13"/>
  <c r="A5889" i="13"/>
  <c r="A5890" i="13"/>
  <c r="A5891" i="13"/>
  <c r="A5892" i="13"/>
  <c r="A5893" i="13"/>
  <c r="A5922" i="13"/>
  <c r="A5924" i="13"/>
  <c r="A5925" i="13"/>
  <c r="A5926" i="13"/>
  <c r="A5927" i="13"/>
  <c r="A5928" i="13"/>
  <c r="A5957" i="13"/>
  <c r="A5959" i="13"/>
  <c r="A5960" i="13"/>
  <c r="A5961" i="13"/>
  <c r="A5962" i="13"/>
  <c r="A5963" i="13"/>
  <c r="A5991" i="13"/>
  <c r="A5992" i="13"/>
  <c r="A5994" i="13"/>
  <c r="A5995" i="13"/>
  <c r="A5996" i="13"/>
  <c r="A5997" i="13"/>
  <c r="A5998" i="13"/>
  <c r="A6027" i="13"/>
  <c r="A6029" i="13"/>
  <c r="A6030" i="13"/>
  <c r="A6031" i="13"/>
  <c r="A6032" i="13"/>
  <c r="A6033" i="13"/>
  <c r="A6062" i="13"/>
  <c r="A6064" i="13"/>
  <c r="A6065" i="13"/>
  <c r="A6066" i="13"/>
  <c r="A6067" i="13"/>
  <c r="A6068" i="13"/>
  <c r="A6096" i="13"/>
  <c r="A6097" i="13"/>
  <c r="A6099" i="13"/>
  <c r="A6100" i="13"/>
  <c r="A6101" i="13"/>
  <c r="A6102" i="13"/>
  <c r="A6103" i="13"/>
  <c r="A6132" i="13"/>
  <c r="A6134" i="13"/>
  <c r="A6135" i="13"/>
  <c r="A6136" i="13"/>
  <c r="A6137" i="13"/>
  <c r="A6138" i="13"/>
  <c r="A6167" i="13"/>
  <c r="A6169" i="13"/>
  <c r="A6170" i="13"/>
  <c r="A6171" i="13"/>
  <c r="A6172" i="13"/>
  <c r="A6173" i="13"/>
  <c r="A6201" i="13"/>
  <c r="A6202" i="13"/>
  <c r="A6204" i="13"/>
  <c r="A6205" i="13"/>
  <c r="A6206" i="13"/>
  <c r="A6207" i="13"/>
  <c r="A6208" i="13"/>
  <c r="A6237" i="13"/>
  <c r="A6239" i="13"/>
  <c r="A6240" i="13"/>
  <c r="A6241" i="13"/>
  <c r="A6242" i="13"/>
  <c r="A6243" i="13"/>
  <c r="A6272" i="13"/>
  <c r="A6274" i="13"/>
  <c r="A6275" i="13"/>
  <c r="A6276" i="13"/>
  <c r="A6277" i="13"/>
  <c r="A6278" i="13"/>
  <c r="A6306" i="13"/>
  <c r="A6307" i="13"/>
  <c r="A6309" i="13"/>
  <c r="A6310" i="13"/>
  <c r="A6311" i="13"/>
  <c r="A6312" i="13"/>
  <c r="A6313" i="13"/>
  <c r="A6342" i="13"/>
  <c r="A6344" i="13"/>
  <c r="A6345" i="13"/>
  <c r="A6346" i="13"/>
  <c r="A6347" i="13"/>
  <c r="A6348" i="13"/>
  <c r="A6377" i="13"/>
  <c r="A6379" i="13"/>
  <c r="A6380" i="13"/>
  <c r="A6381" i="13"/>
  <c r="A6382" i="13"/>
  <c r="A6383" i="13"/>
  <c r="A6411" i="13"/>
  <c r="A6412" i="13"/>
  <c r="A6414" i="13"/>
  <c r="A6415" i="13"/>
  <c r="A6416" i="13"/>
  <c r="A6417" i="13"/>
  <c r="A6418" i="13"/>
  <c r="A6447" i="13"/>
  <c r="A6449" i="13"/>
  <c r="A6450" i="13"/>
  <c r="A6451" i="13"/>
  <c r="A6452" i="13"/>
  <c r="A6453" i="13"/>
  <c r="A6482" i="13"/>
  <c r="A6484" i="13"/>
  <c r="A6485" i="13"/>
  <c r="A6486" i="13"/>
  <c r="A6487" i="13"/>
  <c r="A6488" i="13"/>
  <c r="A6516" i="13"/>
  <c r="A6517" i="13"/>
  <c r="A6519" i="13"/>
  <c r="A6520" i="13"/>
  <c r="A6521" i="13"/>
  <c r="A6522" i="13"/>
  <c r="A6523" i="13"/>
  <c r="A6552" i="13"/>
  <c r="A6554" i="13"/>
  <c r="A6555" i="13"/>
  <c r="A6556" i="13"/>
  <c r="A6557" i="13"/>
  <c r="A6558" i="13"/>
  <c r="A6587" i="13"/>
  <c r="A6589" i="13"/>
  <c r="A6590" i="13"/>
  <c r="A6591" i="13"/>
  <c r="A6592" i="13"/>
  <c r="A6593" i="13"/>
  <c r="A6621" i="13"/>
  <c r="A6622" i="13"/>
  <c r="A6624" i="13"/>
  <c r="A6625" i="13"/>
  <c r="A6626" i="13"/>
  <c r="A6627" i="13"/>
  <c r="A6628" i="13"/>
  <c r="A6657" i="13"/>
  <c r="A6659" i="13"/>
  <c r="A6660" i="13"/>
  <c r="A6661" i="13"/>
  <c r="A6662" i="13"/>
  <c r="A6663" i="13"/>
  <c r="A6692" i="13"/>
  <c r="A6694" i="13"/>
  <c r="A6695" i="13"/>
  <c r="A6696" i="13"/>
  <c r="A6697" i="13"/>
  <c r="A6698" i="13"/>
  <c r="A6726" i="13"/>
  <c r="A6727" i="13"/>
  <c r="A6729" i="13"/>
  <c r="A6730" i="13"/>
  <c r="A6731" i="13"/>
  <c r="A6732" i="13"/>
  <c r="A6733" i="13"/>
  <c r="A6762" i="13"/>
  <c r="A6764" i="13"/>
  <c r="A6765" i="13"/>
  <c r="A6766" i="13"/>
  <c r="A6767" i="13"/>
  <c r="A6768" i="13"/>
  <c r="A6797" i="13"/>
  <c r="A6799" i="13"/>
  <c r="A6800" i="13"/>
  <c r="A6801" i="13"/>
  <c r="A6802" i="13"/>
  <c r="A6803" i="13"/>
  <c r="A6831" i="13"/>
  <c r="A6832" i="13"/>
  <c r="A6834" i="13"/>
  <c r="A6835" i="13"/>
  <c r="A6836" i="13"/>
  <c r="A6837" i="13"/>
  <c r="A6838" i="13"/>
  <c r="A6867" i="13"/>
  <c r="A6869" i="13"/>
  <c r="A6870" i="13"/>
  <c r="A6871" i="13"/>
  <c r="A6872" i="13"/>
  <c r="A6873" i="13"/>
  <c r="A6902" i="13"/>
  <c r="A6904" i="13"/>
  <c r="A6905" i="13"/>
  <c r="A6906" i="13"/>
  <c r="A6907" i="13"/>
  <c r="A6908" i="13"/>
  <c r="A6936" i="13"/>
  <c r="A6937" i="13"/>
  <c r="A6939" i="13"/>
  <c r="A6940" i="13"/>
  <c r="A6941" i="13"/>
  <c r="A6942" i="13"/>
  <c r="A6943" i="13"/>
  <c r="A6972" i="13"/>
  <c r="A6974" i="13"/>
  <c r="A6975" i="13"/>
  <c r="A6976" i="13"/>
  <c r="A6977" i="13"/>
  <c r="A6978" i="13"/>
  <c r="A7007" i="13"/>
  <c r="A7009" i="13"/>
  <c r="A7010" i="13"/>
  <c r="A7011" i="13"/>
  <c r="A7012" i="13"/>
  <c r="A7013" i="13"/>
  <c r="A7041" i="13"/>
  <c r="A7042" i="13"/>
  <c r="A7044" i="13"/>
  <c r="A7045" i="13"/>
  <c r="A7046" i="13"/>
  <c r="A7047" i="13"/>
  <c r="A7048" i="13"/>
  <c r="A7077" i="13"/>
  <c r="A7079" i="13"/>
  <c r="A7080" i="13"/>
  <c r="A7081" i="13"/>
  <c r="A7082" i="13"/>
  <c r="A7083" i="13"/>
  <c r="A7112" i="13"/>
  <c r="A7114" i="13"/>
  <c r="A7115" i="13"/>
  <c r="A7116" i="13"/>
  <c r="A7117" i="13"/>
  <c r="A7118" i="13"/>
  <c r="A7146" i="13"/>
  <c r="A7147" i="13"/>
  <c r="A7149" i="13"/>
  <c r="A7150" i="13"/>
  <c r="A7151" i="13"/>
  <c r="A7152" i="13"/>
  <c r="A7153" i="13"/>
  <c r="A7182" i="13"/>
  <c r="A7184" i="13"/>
  <c r="A7185" i="13"/>
  <c r="A7186" i="13"/>
  <c r="A7187" i="13"/>
  <c r="A7188" i="13"/>
  <c r="A7217" i="13"/>
  <c r="A7219" i="13"/>
  <c r="A7220" i="13"/>
  <c r="A7221" i="13"/>
  <c r="A7222" i="13"/>
  <c r="A7223" i="13"/>
  <c r="A7251" i="13"/>
  <c r="A7252" i="13"/>
  <c r="A7254" i="13"/>
  <c r="A7255" i="13"/>
  <c r="A7256" i="13"/>
  <c r="A7257" i="13"/>
  <c r="A7258" i="13"/>
  <c r="A7287" i="13"/>
  <c r="A7289" i="13"/>
  <c r="A7290" i="13"/>
  <c r="A7291" i="13"/>
  <c r="A7292" i="13"/>
  <c r="A7293" i="13"/>
  <c r="A7322" i="13"/>
  <c r="A7324" i="13"/>
  <c r="A7325" i="13"/>
  <c r="A7326" i="13"/>
  <c r="A7327" i="13"/>
  <c r="A7328" i="13"/>
  <c r="A7356" i="13"/>
  <c r="A7357" i="13"/>
  <c r="A7359" i="13"/>
  <c r="A7360" i="13"/>
  <c r="A7361" i="13"/>
  <c r="A7362" i="13"/>
  <c r="A7363" i="13"/>
  <c r="A7392" i="13"/>
  <c r="A7394" i="13"/>
  <c r="A7395" i="13"/>
  <c r="A7396" i="13"/>
  <c r="A7397" i="13"/>
  <c r="A7398" i="13"/>
  <c r="A7427" i="13"/>
  <c r="A7429" i="13"/>
  <c r="A7430" i="13"/>
  <c r="A7431" i="13"/>
  <c r="A7432" i="13"/>
  <c r="A7433" i="13"/>
  <c r="A7461" i="13"/>
  <c r="A7462" i="13"/>
  <c r="A7464" i="13"/>
  <c r="A7465" i="13"/>
  <c r="A7466" i="13"/>
  <c r="A7467" i="13"/>
  <c r="A7468" i="13"/>
  <c r="A7497" i="13"/>
  <c r="A7499" i="13"/>
  <c r="A7500" i="13"/>
  <c r="A7501" i="13"/>
  <c r="A7502" i="13"/>
  <c r="A7503" i="13"/>
  <c r="A7532" i="13"/>
  <c r="A7534" i="13"/>
  <c r="A7535" i="13"/>
  <c r="A7536" i="13"/>
  <c r="A7537" i="13"/>
  <c r="A7538" i="13"/>
  <c r="A7566" i="13"/>
  <c r="A7567" i="13"/>
  <c r="A7569" i="13"/>
  <c r="A7570" i="13"/>
  <c r="A7571" i="13"/>
  <c r="A7572" i="13"/>
  <c r="A7573" i="13"/>
  <c r="A7602" i="13"/>
  <c r="A7604" i="13"/>
  <c r="A7605" i="13"/>
  <c r="A7606" i="13"/>
  <c r="A7607" i="13"/>
  <c r="A7608" i="13"/>
  <c r="A7637" i="13"/>
  <c r="A7639" i="13"/>
  <c r="A7640" i="13"/>
  <c r="A7641" i="13"/>
  <c r="A7642" i="13"/>
  <c r="A7643" i="13"/>
  <c r="A7671" i="13"/>
  <c r="A7672" i="13"/>
  <c r="A7674" i="13"/>
  <c r="A7675" i="13"/>
  <c r="A7676" i="13"/>
  <c r="A7677" i="13"/>
  <c r="A7678" i="13"/>
  <c r="A7707" i="13"/>
  <c r="A7709" i="13"/>
  <c r="A7710" i="13"/>
  <c r="A7711" i="13"/>
  <c r="A7712" i="13"/>
  <c r="A7713" i="13"/>
  <c r="A7742" i="13"/>
  <c r="A7744" i="13"/>
  <c r="A7745" i="13"/>
  <c r="A7746" i="13"/>
  <c r="A7747" i="13"/>
  <c r="A7748" i="13"/>
  <c r="A7776" i="13"/>
  <c r="A7777" i="13"/>
  <c r="A7779" i="13"/>
  <c r="A7780" i="13"/>
  <c r="A7781" i="13"/>
  <c r="A7782" i="13"/>
  <c r="A7783" i="13"/>
  <c r="A7812" i="13"/>
  <c r="A7814" i="13"/>
  <c r="A7815" i="13"/>
  <c r="A7816" i="13"/>
  <c r="A7817" i="13"/>
  <c r="A7818" i="13"/>
  <c r="A7847" i="13"/>
  <c r="A7849" i="13"/>
  <c r="A7850" i="13"/>
  <c r="A7851" i="13"/>
  <c r="A7852" i="13"/>
  <c r="A7853" i="13"/>
  <c r="A7881" i="13"/>
  <c r="A7882" i="13"/>
  <c r="A7884" i="13"/>
  <c r="A7885" i="13"/>
  <c r="A7886" i="13"/>
  <c r="A7887" i="13"/>
  <c r="A7888" i="13"/>
  <c r="A7917" i="13"/>
  <c r="A7919" i="13"/>
  <c r="A7920" i="13"/>
  <c r="A7921" i="13"/>
  <c r="A7922" i="13"/>
  <c r="A7923" i="13"/>
  <c r="A7952" i="13"/>
  <c r="A7954" i="13"/>
  <c r="A7955" i="13"/>
  <c r="A7956" i="13"/>
  <c r="A7957" i="13"/>
  <c r="A7958" i="13"/>
  <c r="A7986" i="13"/>
  <c r="A7987" i="13"/>
  <c r="A7989" i="13"/>
  <c r="A7990" i="13"/>
  <c r="A7991" i="13"/>
  <c r="A7992" i="13"/>
  <c r="A7993" i="13"/>
  <c r="A8022" i="13"/>
  <c r="A8024" i="13"/>
  <c r="A8025" i="13"/>
  <c r="A8026" i="13"/>
  <c r="A8027" i="13"/>
  <c r="A8028" i="13"/>
  <c r="A8057" i="13"/>
  <c r="A8059" i="13"/>
  <c r="A8060" i="13"/>
  <c r="A8061" i="13"/>
  <c r="A8062" i="13"/>
  <c r="A8063" i="13"/>
  <c r="A8091" i="13"/>
  <c r="A8092" i="13"/>
  <c r="A8094" i="13"/>
  <c r="A8095" i="13"/>
  <c r="A8096" i="13"/>
  <c r="A8097" i="13"/>
  <c r="A8098" i="13"/>
  <c r="A8127" i="13"/>
  <c r="A8129" i="13"/>
  <c r="A8130" i="13"/>
  <c r="A8131" i="13"/>
  <c r="A8132" i="13"/>
  <c r="A8133" i="13"/>
  <c r="A8162" i="13"/>
  <c r="A8164" i="13"/>
  <c r="A8165" i="13"/>
  <c r="A8166" i="13"/>
  <c r="A8167" i="13"/>
  <c r="A8168" i="13"/>
  <c r="A8196" i="13"/>
  <c r="A8197" i="13"/>
  <c r="A8199" i="13"/>
  <c r="A8200" i="13"/>
  <c r="A8201" i="13"/>
  <c r="A8202" i="13"/>
  <c r="A8203" i="13"/>
  <c r="A8232" i="13"/>
  <c r="A8234" i="13"/>
  <c r="A8235" i="13"/>
  <c r="A8236" i="13"/>
  <c r="A8237" i="13"/>
  <c r="A8238" i="13"/>
  <c r="A8267" i="13"/>
  <c r="A8269" i="13"/>
  <c r="A8270" i="13"/>
  <c r="A8271" i="13"/>
  <c r="A8272" i="13"/>
  <c r="A8273" i="13"/>
  <c r="A8301" i="13"/>
  <c r="A8302" i="13"/>
  <c r="A8304" i="13"/>
  <c r="A8305" i="13"/>
  <c r="A8306" i="13"/>
  <c r="A8307" i="13"/>
  <c r="A8308" i="13"/>
  <c r="A8337" i="13"/>
  <c r="A8339" i="13"/>
  <c r="A8340" i="13"/>
  <c r="A8341" i="13"/>
  <c r="A8342" i="13"/>
  <c r="A8343" i="13"/>
  <c r="A8372" i="13"/>
  <c r="A8374" i="13"/>
  <c r="A8375" i="13"/>
  <c r="A8376" i="13"/>
  <c r="A8377" i="13"/>
  <c r="A8378" i="13"/>
  <c r="A8406" i="13"/>
  <c r="A8407" i="13"/>
  <c r="A8409" i="13"/>
  <c r="A8410" i="13"/>
  <c r="A8411" i="13"/>
  <c r="A8412" i="13"/>
  <c r="A8413" i="13"/>
  <c r="A8442" i="13"/>
  <c r="A8444" i="13"/>
  <c r="A8445" i="13"/>
  <c r="A8446" i="13"/>
  <c r="A8447" i="13"/>
  <c r="A8448" i="13"/>
  <c r="A8477" i="13"/>
  <c r="A8479" i="13"/>
  <c r="A8480" i="13"/>
  <c r="A8481" i="13"/>
  <c r="A8482" i="13"/>
  <c r="A8483" i="13"/>
  <c r="A6" i="11"/>
  <c r="A7" i="11"/>
  <c r="A9" i="11"/>
  <c r="A10" i="11"/>
  <c r="A11" i="11"/>
  <c r="A12" i="11"/>
  <c r="A13" i="11"/>
  <c r="A42" i="11"/>
  <c r="A44" i="11"/>
  <c r="A45" i="11"/>
  <c r="A46" i="11"/>
  <c r="A47" i="11"/>
  <c r="A48" i="11"/>
  <c r="A77" i="11"/>
  <c r="A79" i="11"/>
  <c r="A80" i="11"/>
  <c r="A81" i="11"/>
  <c r="A82" i="11"/>
  <c r="A83" i="11"/>
  <c r="A111" i="11"/>
  <c r="A112" i="11"/>
  <c r="A114" i="11"/>
  <c r="A115" i="11"/>
  <c r="A116" i="11"/>
  <c r="A117" i="11"/>
  <c r="A118" i="11"/>
  <c r="A147" i="11"/>
  <c r="A149" i="11"/>
  <c r="A150" i="11"/>
  <c r="A151" i="11"/>
  <c r="A152" i="11"/>
  <c r="A153" i="11"/>
  <c r="A182" i="11"/>
  <c r="A184" i="11"/>
  <c r="A185" i="11"/>
  <c r="A186" i="11"/>
  <c r="A187" i="11"/>
  <c r="A188" i="11"/>
  <c r="A216" i="11"/>
  <c r="A217" i="11"/>
  <c r="A219" i="11"/>
  <c r="A220" i="11"/>
  <c r="A221" i="11"/>
  <c r="A222" i="11"/>
  <c r="A223" i="11"/>
  <c r="A252" i="11"/>
  <c r="A254" i="11"/>
  <c r="A255" i="11"/>
  <c r="A256" i="11"/>
  <c r="A257" i="11"/>
  <c r="A258" i="11"/>
  <c r="A287" i="11"/>
  <c r="A289" i="11"/>
  <c r="A290" i="11"/>
  <c r="A291" i="11"/>
  <c r="A292" i="11"/>
  <c r="A293" i="11"/>
  <c r="A321" i="11"/>
  <c r="A322" i="11"/>
  <c r="A324" i="11"/>
  <c r="A325" i="11"/>
  <c r="A326" i="11"/>
  <c r="A327" i="11"/>
  <c r="A328" i="11"/>
  <c r="A357" i="11"/>
  <c r="A359" i="11"/>
  <c r="A360" i="11"/>
  <c r="A361" i="11"/>
  <c r="A362" i="11"/>
  <c r="A363" i="11"/>
  <c r="A392" i="11"/>
  <c r="A394" i="11"/>
  <c r="A395" i="11"/>
  <c r="A396" i="11"/>
  <c r="A397" i="11"/>
  <c r="A398" i="11"/>
  <c r="A426" i="11"/>
  <c r="A427" i="11"/>
  <c r="A429" i="11"/>
  <c r="A430" i="11"/>
  <c r="A431" i="11"/>
  <c r="A432" i="11"/>
  <c r="A433" i="11"/>
  <c r="A462" i="11"/>
  <c r="A464" i="11"/>
  <c r="A465" i="11"/>
  <c r="A466" i="11"/>
  <c r="A467" i="11"/>
  <c r="A468" i="11"/>
  <c r="A497" i="11"/>
  <c r="A499" i="11"/>
  <c r="A500" i="11"/>
  <c r="A501" i="11"/>
  <c r="A502" i="11"/>
  <c r="A503" i="11"/>
  <c r="A531" i="11"/>
  <c r="A532" i="11"/>
  <c r="A534" i="11"/>
  <c r="A535" i="11"/>
  <c r="A536" i="11"/>
  <c r="A537" i="11"/>
  <c r="A538" i="11"/>
  <c r="A567" i="11"/>
  <c r="A569" i="11"/>
  <c r="A570" i="11"/>
  <c r="A571" i="11"/>
  <c r="A572" i="11"/>
  <c r="A573" i="11"/>
  <c r="A602" i="11"/>
  <c r="A604" i="11"/>
  <c r="A605" i="11"/>
  <c r="A606" i="11"/>
  <c r="A607" i="11"/>
  <c r="A608" i="11"/>
  <c r="A636" i="11"/>
  <c r="A637" i="11"/>
  <c r="A639" i="11"/>
  <c r="A640" i="11"/>
  <c r="A641" i="11"/>
  <c r="A642" i="11"/>
  <c r="A643" i="11"/>
  <c r="A672" i="11"/>
  <c r="A674" i="11"/>
  <c r="A675" i="11"/>
  <c r="A676" i="11"/>
  <c r="A677" i="11"/>
  <c r="A678" i="11"/>
  <c r="A707" i="11"/>
  <c r="A709" i="11"/>
  <c r="A710" i="11"/>
  <c r="A711" i="11"/>
  <c r="A712" i="11"/>
  <c r="A713" i="11"/>
  <c r="A741" i="11"/>
  <c r="A742" i="11"/>
  <c r="A744" i="11"/>
  <c r="A745" i="11"/>
  <c r="A746" i="11"/>
  <c r="A747" i="11"/>
  <c r="A748" i="11"/>
  <c r="A777" i="11"/>
  <c r="A779" i="11"/>
  <c r="A780" i="11"/>
  <c r="A781" i="11"/>
  <c r="A782" i="11"/>
  <c r="A783" i="11"/>
  <c r="A812" i="11"/>
  <c r="A814" i="11"/>
  <c r="A815" i="11"/>
  <c r="A816" i="11"/>
  <c r="A817" i="11"/>
  <c r="A818" i="11"/>
  <c r="A846" i="11"/>
  <c r="A847" i="11"/>
  <c r="A849" i="11"/>
  <c r="A850" i="11"/>
  <c r="A851" i="11"/>
  <c r="A852" i="11"/>
  <c r="A853" i="11"/>
  <c r="A882" i="11"/>
  <c r="A884" i="11"/>
  <c r="A885" i="11"/>
  <c r="A886" i="11"/>
  <c r="A887" i="11"/>
  <c r="A888" i="11"/>
  <c r="A917" i="11"/>
  <c r="A919" i="11"/>
  <c r="A920" i="11"/>
  <c r="A921" i="11"/>
  <c r="A922" i="11"/>
  <c r="A923" i="11"/>
  <c r="A951" i="11"/>
  <c r="A952" i="11"/>
  <c r="A954" i="11"/>
  <c r="A955" i="11"/>
  <c r="A956" i="11"/>
  <c r="A957" i="11"/>
  <c r="A958" i="11"/>
  <c r="A987" i="11"/>
  <c r="A989" i="11"/>
  <c r="A990" i="11"/>
  <c r="A991" i="11"/>
  <c r="A992" i="11"/>
  <c r="A993" i="11"/>
  <c r="A1022" i="11"/>
  <c r="A1024" i="11"/>
  <c r="A1025" i="11"/>
  <c r="A1026" i="11"/>
  <c r="A1027" i="11"/>
  <c r="A1028" i="11"/>
  <c r="A1056" i="11"/>
  <c r="A1057" i="11"/>
  <c r="A1059" i="11"/>
  <c r="A1060" i="11"/>
  <c r="A1061" i="11"/>
  <c r="A1062" i="11"/>
  <c r="A1063" i="11"/>
  <c r="A1092" i="11"/>
  <c r="A1094" i="11"/>
  <c r="A1095" i="11"/>
  <c r="A1096" i="11"/>
  <c r="A1097" i="11"/>
  <c r="A1098" i="11"/>
  <c r="A1127" i="11"/>
  <c r="A1129" i="11"/>
  <c r="A1130" i="11"/>
  <c r="A1131" i="11"/>
  <c r="A1132" i="11"/>
  <c r="A1133" i="11"/>
  <c r="A1161" i="11"/>
  <c r="A1162" i="11"/>
  <c r="A1164" i="11"/>
  <c r="A1165" i="11"/>
  <c r="A1166" i="11"/>
  <c r="A1167" i="11"/>
  <c r="A1168" i="11"/>
  <c r="A1197" i="11"/>
  <c r="A1199" i="11"/>
  <c r="A1200" i="11"/>
  <c r="A1201" i="11"/>
  <c r="A1202" i="11"/>
  <c r="A1203" i="11"/>
  <c r="A1232" i="11"/>
  <c r="A1234" i="11"/>
  <c r="A1235" i="11"/>
  <c r="A1236" i="11"/>
  <c r="A1237" i="11"/>
  <c r="A1238" i="11"/>
  <c r="A1266" i="11"/>
  <c r="A1267" i="11"/>
  <c r="A1269" i="11"/>
  <c r="A1270" i="11"/>
  <c r="A1271" i="11"/>
  <c r="A1272" i="11"/>
  <c r="A1273" i="11"/>
  <c r="A1302" i="11"/>
  <c r="A1304" i="11"/>
  <c r="A1305" i="11"/>
  <c r="A1306" i="11"/>
  <c r="A1307" i="11"/>
  <c r="A1308" i="11"/>
  <c r="A1337" i="11"/>
  <c r="A1339" i="11"/>
  <c r="A1340" i="11"/>
  <c r="A1341" i="11"/>
  <c r="A1342" i="11"/>
  <c r="A1343" i="11"/>
  <c r="A1371" i="11"/>
  <c r="A1372" i="11"/>
  <c r="A1374" i="11"/>
  <c r="A1375" i="11"/>
  <c r="A1376" i="11"/>
  <c r="A1377" i="11"/>
  <c r="A1378" i="11"/>
  <c r="A1407" i="11"/>
  <c r="A1409" i="11"/>
  <c r="A1410" i="11"/>
  <c r="A1411" i="11"/>
  <c r="A1412" i="11"/>
  <c r="A1413" i="11"/>
  <c r="A1442" i="11"/>
  <c r="A1444" i="11"/>
  <c r="A1445" i="11"/>
  <c r="A1446" i="11"/>
  <c r="A1447" i="11"/>
  <c r="A1448" i="11"/>
  <c r="A1476" i="11"/>
  <c r="A1477" i="11"/>
  <c r="A1479" i="11"/>
  <c r="A1480" i="11"/>
  <c r="A1481" i="11"/>
  <c r="A1482" i="11"/>
  <c r="A1483" i="11"/>
  <c r="A1512" i="11"/>
  <c r="A1514" i="11"/>
  <c r="A1515" i="11"/>
  <c r="A1516" i="11"/>
  <c r="A1517" i="11"/>
  <c r="A1518" i="11"/>
  <c r="A1547" i="11"/>
  <c r="A1549" i="11"/>
  <c r="A1550" i="11"/>
  <c r="A1551" i="11"/>
  <c r="A1552" i="11"/>
  <c r="A1553" i="11"/>
  <c r="A1581" i="11"/>
  <c r="A1582" i="11"/>
  <c r="A1584" i="11"/>
  <c r="A1585" i="11"/>
  <c r="A1586" i="11"/>
  <c r="A1587" i="11"/>
  <c r="A1588" i="11"/>
  <c r="A1617" i="11"/>
  <c r="A1619" i="11"/>
  <c r="A1620" i="11"/>
  <c r="A1621" i="11"/>
  <c r="A1622" i="11"/>
  <c r="A1623" i="11"/>
  <c r="A1652" i="11"/>
  <c r="A1654" i="11"/>
  <c r="A1655" i="11"/>
  <c r="A1656" i="11"/>
  <c r="A1657" i="11"/>
  <c r="A1658" i="11"/>
  <c r="A1686" i="11"/>
  <c r="A1687" i="11"/>
  <c r="A1689" i="11"/>
  <c r="A1690" i="11"/>
  <c r="A1691" i="11"/>
  <c r="A1692" i="11"/>
  <c r="A1693" i="11"/>
  <c r="A1722" i="11"/>
  <c r="A1724" i="11"/>
  <c r="A1725" i="11"/>
  <c r="A1726" i="11"/>
  <c r="A1727" i="11"/>
  <c r="A1728" i="11"/>
  <c r="A1757" i="11"/>
  <c r="A1759" i="11"/>
  <c r="A1760" i="11"/>
  <c r="A1761" i="11"/>
  <c r="A1762" i="11"/>
  <c r="A1763" i="11"/>
  <c r="A1791" i="11"/>
  <c r="A1792" i="11"/>
  <c r="A1794" i="11"/>
  <c r="A1795" i="11"/>
  <c r="A1796" i="11"/>
  <c r="A1797" i="11"/>
  <c r="A1798" i="11"/>
  <c r="A1827" i="11"/>
  <c r="A1829" i="11"/>
  <c r="A1830" i="11"/>
  <c r="A1831" i="11"/>
  <c r="A1832" i="11"/>
  <c r="A1833" i="11"/>
  <c r="A1862" i="11"/>
  <c r="A1864" i="11"/>
  <c r="A1865" i="11"/>
  <c r="A1866" i="11"/>
  <c r="A1867" i="11"/>
  <c r="A1868" i="11"/>
  <c r="A1896" i="11"/>
  <c r="A1897" i="11"/>
  <c r="A1899" i="11"/>
  <c r="A1900" i="11"/>
  <c r="A1901" i="11"/>
  <c r="A1902" i="11"/>
  <c r="A1903" i="11"/>
  <c r="A1932" i="11"/>
  <c r="A1934" i="11"/>
  <c r="A1935" i="11"/>
  <c r="A1936" i="11"/>
  <c r="A1937" i="11"/>
  <c r="A1938" i="11"/>
  <c r="A1967" i="11"/>
  <c r="A1969" i="11"/>
  <c r="A1970" i="11"/>
  <c r="A1971" i="11"/>
  <c r="A1972" i="11"/>
  <c r="A1973" i="11"/>
  <c r="A2001" i="11"/>
  <c r="A2002" i="11"/>
  <c r="A2004" i="11"/>
  <c r="A2005" i="11"/>
  <c r="A2006" i="11"/>
  <c r="A2007" i="11"/>
  <c r="A2008" i="11"/>
  <c r="A2037" i="11"/>
  <c r="A2039" i="11"/>
  <c r="A2040" i="11"/>
  <c r="A2041" i="11"/>
  <c r="A2042" i="11"/>
  <c r="A2043" i="11"/>
  <c r="A2072" i="11"/>
  <c r="A2074" i="11"/>
  <c r="A2075" i="11"/>
  <c r="A2076" i="11"/>
  <c r="A2077" i="11"/>
  <c r="A2078" i="11"/>
  <c r="A2106" i="11"/>
  <c r="A2107" i="11"/>
  <c r="A2109" i="11"/>
  <c r="A2110" i="11"/>
  <c r="A2111" i="11"/>
  <c r="A2112" i="11"/>
  <c r="A2113" i="11"/>
  <c r="A2142" i="11"/>
  <c r="A2144" i="11"/>
  <c r="A2145" i="11"/>
  <c r="A2146" i="11"/>
  <c r="A2147" i="11"/>
  <c r="A2148" i="11"/>
  <c r="A2177" i="11"/>
  <c r="A2179" i="11"/>
  <c r="A2180" i="11"/>
  <c r="A2181" i="11"/>
  <c r="A2182" i="11"/>
  <c r="A2183" i="11"/>
  <c r="A2211" i="11"/>
  <c r="A2212" i="11"/>
  <c r="A2214" i="11"/>
  <c r="A2215" i="11"/>
  <c r="A2216" i="11"/>
  <c r="A2217" i="11"/>
  <c r="A2218" i="11"/>
  <c r="A2247" i="11"/>
  <c r="A2249" i="11"/>
  <c r="A2250" i="11"/>
  <c r="A2251" i="11"/>
  <c r="A2252" i="11"/>
  <c r="A2253" i="11"/>
  <c r="A2282" i="11"/>
  <c r="A2284" i="11"/>
  <c r="A2285" i="11"/>
  <c r="A2286" i="11"/>
  <c r="A2287" i="11"/>
  <c r="A2288" i="11"/>
  <c r="A2316" i="11"/>
  <c r="A2317" i="11"/>
  <c r="A2319" i="11"/>
  <c r="A2320" i="11"/>
  <c r="A2321" i="11"/>
  <c r="A2322" i="11"/>
  <c r="A2323" i="11"/>
  <c r="A2352" i="11"/>
  <c r="A2354" i="11"/>
  <c r="A2355" i="11"/>
  <c r="A2356" i="11"/>
  <c r="A2357" i="11"/>
  <c r="A2358" i="11"/>
  <c r="A2387" i="11"/>
  <c r="A2389" i="11"/>
  <c r="A2390" i="11"/>
  <c r="A2391" i="11"/>
  <c r="A2392" i="11"/>
  <c r="A2393" i="11"/>
  <c r="A2421" i="11"/>
  <c r="A2422" i="11"/>
  <c r="A2424" i="11"/>
  <c r="A2425" i="11"/>
  <c r="A2426" i="11"/>
  <c r="A2427" i="11"/>
  <c r="A2428" i="11"/>
  <c r="A2457" i="11"/>
  <c r="A2459" i="11"/>
  <c r="A2460" i="11"/>
  <c r="A2461" i="11"/>
  <c r="A2462" i="11"/>
  <c r="A2463" i="11"/>
  <c r="A2492" i="11"/>
  <c r="A2494" i="11"/>
  <c r="A2495" i="11"/>
  <c r="A2496" i="11"/>
  <c r="A2497" i="11"/>
  <c r="A2498" i="11"/>
  <c r="A2526" i="11"/>
  <c r="A2527" i="11"/>
  <c r="A2529" i="11"/>
  <c r="A2530" i="11"/>
  <c r="A2531" i="11"/>
  <c r="A2532" i="11"/>
  <c r="A2533" i="11"/>
  <c r="A2562" i="11"/>
  <c r="A2564" i="11"/>
  <c r="A2565" i="11"/>
  <c r="A2566" i="11"/>
  <c r="A2567" i="11"/>
  <c r="A2568" i="11"/>
  <c r="A2597" i="11"/>
  <c r="A2599" i="11"/>
  <c r="A2600" i="11"/>
  <c r="A2601" i="11"/>
  <c r="A2602" i="11"/>
  <c r="A2603" i="11"/>
  <c r="A2631" i="11"/>
  <c r="A2632" i="11"/>
  <c r="A2634" i="11"/>
  <c r="A2635" i="11"/>
  <c r="A2636" i="11"/>
  <c r="A2637" i="11"/>
  <c r="A2638" i="11"/>
  <c r="A2667" i="11"/>
  <c r="A2669" i="11"/>
  <c r="A2670" i="11"/>
  <c r="A2671" i="11"/>
  <c r="A2672" i="11"/>
  <c r="A2673" i="11"/>
  <c r="A2702" i="11"/>
  <c r="A2704" i="11"/>
  <c r="A2705" i="11"/>
  <c r="A2706" i="11"/>
  <c r="A2707" i="11"/>
  <c r="A2708" i="11"/>
  <c r="A2736" i="11"/>
  <c r="A2737" i="11"/>
  <c r="A2739" i="11"/>
  <c r="A2740" i="11"/>
  <c r="A2741" i="11"/>
  <c r="A2742" i="11"/>
  <c r="A2743" i="11"/>
  <c r="A2772" i="11"/>
  <c r="A2774" i="11"/>
  <c r="A2775" i="11"/>
  <c r="A2776" i="11"/>
  <c r="A2777" i="11"/>
  <c r="A2778" i="11"/>
  <c r="A2807" i="11"/>
  <c r="A2809" i="11"/>
  <c r="A2810" i="11"/>
  <c r="A2811" i="11"/>
  <c r="A2812" i="11"/>
  <c r="A2813" i="11"/>
  <c r="A2841" i="11"/>
  <c r="A2842" i="11"/>
  <c r="A2844" i="11"/>
  <c r="A2845" i="11"/>
  <c r="A2846" i="11"/>
  <c r="A2847" i="11"/>
  <c r="A2848" i="11"/>
  <c r="A2877" i="11"/>
  <c r="A2879" i="11"/>
  <c r="A2880" i="11"/>
  <c r="A2881" i="11"/>
  <c r="A2882" i="11"/>
  <c r="A2883" i="11"/>
  <c r="A2912" i="11"/>
  <c r="A2914" i="11"/>
  <c r="A2915" i="11"/>
  <c r="A2916" i="11"/>
  <c r="A2917" i="11"/>
  <c r="A2918" i="11"/>
  <c r="A2946" i="11"/>
  <c r="A2947" i="11"/>
  <c r="A2949" i="11"/>
  <c r="A2950" i="11"/>
  <c r="A2951" i="11"/>
  <c r="A2952" i="11"/>
  <c r="A2953" i="11"/>
  <c r="A2982" i="11"/>
  <c r="A2984" i="11"/>
  <c r="A2985" i="11"/>
  <c r="A2986" i="11"/>
  <c r="A2987" i="11"/>
  <c r="A2988" i="11"/>
  <c r="A3017" i="11"/>
  <c r="A3019" i="11"/>
  <c r="A3020" i="11"/>
  <c r="A3021" i="11"/>
  <c r="A3022" i="11"/>
  <c r="A3023" i="11"/>
  <c r="A3051" i="11"/>
  <c r="A3052" i="11"/>
  <c r="A3054" i="11"/>
  <c r="A3055" i="11"/>
  <c r="A3056" i="11"/>
  <c r="A3057" i="11"/>
  <c r="A3058" i="11"/>
  <c r="A3087" i="11"/>
  <c r="A3089" i="11"/>
  <c r="A3090" i="11"/>
  <c r="A3091" i="11"/>
  <c r="A3092" i="11"/>
  <c r="A3093" i="11"/>
  <c r="A3122" i="11"/>
  <c r="A3124" i="11"/>
  <c r="A3125" i="11"/>
  <c r="A3126" i="11"/>
  <c r="A3127" i="11"/>
  <c r="A3128" i="11"/>
  <c r="A3156" i="11"/>
  <c r="A3157" i="11"/>
  <c r="A3159" i="11"/>
  <c r="A3160" i="11"/>
  <c r="A3161" i="11"/>
  <c r="A3162" i="11"/>
  <c r="A3163" i="11"/>
  <c r="A3192" i="11"/>
  <c r="A3194" i="11"/>
  <c r="A3195" i="11"/>
  <c r="A3196" i="11"/>
  <c r="A3197" i="11"/>
  <c r="A3198" i="11"/>
  <c r="A3227" i="11"/>
  <c r="A3229" i="11"/>
  <c r="A3230" i="11"/>
  <c r="A3231" i="11"/>
  <c r="A3232" i="11"/>
  <c r="A3233" i="11"/>
  <c r="A3261" i="11"/>
  <c r="A3262" i="11"/>
  <c r="A3264" i="11"/>
  <c r="A3265" i="11"/>
  <c r="A3266" i="11"/>
  <c r="A3267" i="11"/>
  <c r="A3268" i="11"/>
  <c r="A3297" i="11"/>
  <c r="A3299" i="11"/>
  <c r="A3300" i="11"/>
  <c r="A3301" i="11"/>
  <c r="A3302" i="11"/>
  <c r="A3303" i="11"/>
  <c r="A3332" i="11"/>
  <c r="A3334" i="11"/>
  <c r="A3335" i="11"/>
  <c r="A3336" i="11"/>
  <c r="A3337" i="11"/>
  <c r="A3338" i="11"/>
  <c r="A3366" i="11"/>
  <c r="A3367" i="11"/>
  <c r="A3369" i="11"/>
  <c r="A3370" i="11"/>
  <c r="A3371" i="11"/>
  <c r="A3372" i="11"/>
  <c r="A3373" i="11"/>
  <c r="A3402" i="11"/>
  <c r="A3404" i="11"/>
  <c r="A3405" i="11"/>
  <c r="A3406" i="11"/>
  <c r="A3407" i="11"/>
  <c r="A3408" i="11"/>
  <c r="A3437" i="11"/>
  <c r="A3439" i="11"/>
  <c r="A3440" i="11"/>
  <c r="A3441" i="11"/>
  <c r="A3442" i="11"/>
  <c r="A3443" i="11"/>
  <c r="A3471" i="11"/>
  <c r="A3472" i="11"/>
  <c r="A3474" i="11"/>
  <c r="A3475" i="11"/>
  <c r="A3476" i="11"/>
  <c r="A3477" i="11"/>
  <c r="A3478" i="11"/>
  <c r="A3507" i="11"/>
  <c r="A3509" i="11"/>
  <c r="A3510" i="11"/>
  <c r="A3511" i="11"/>
  <c r="A3512" i="11"/>
  <c r="A3513" i="11"/>
  <c r="A3542" i="11"/>
  <c r="A3544" i="11"/>
  <c r="A3545" i="11"/>
  <c r="A3546" i="11"/>
  <c r="A3547" i="11"/>
  <c r="A3548" i="11"/>
  <c r="A3576" i="11"/>
  <c r="A3577" i="11"/>
  <c r="A3579" i="11"/>
  <c r="A3580" i="11"/>
  <c r="A3581" i="11"/>
  <c r="A3582" i="11"/>
  <c r="A3583" i="11"/>
  <c r="A3612" i="11"/>
  <c r="A3614" i="11"/>
  <c r="A3615" i="11"/>
  <c r="A3616" i="11"/>
  <c r="A3617" i="11"/>
  <c r="A3618" i="11"/>
  <c r="A3647" i="11"/>
  <c r="A3649" i="11"/>
  <c r="A3650" i="11"/>
  <c r="A3651" i="11"/>
  <c r="A3652" i="11"/>
  <c r="A3653" i="11"/>
  <c r="A3681" i="11"/>
  <c r="A3682" i="11"/>
  <c r="A3684" i="11"/>
  <c r="A3685" i="11"/>
  <c r="A3686" i="11"/>
  <c r="A3687" i="11"/>
  <c r="A3688" i="11"/>
  <c r="A3717" i="11"/>
  <c r="A3719" i="11"/>
  <c r="A3720" i="11"/>
  <c r="A3721" i="11"/>
  <c r="A3722" i="11"/>
  <c r="A3723" i="11"/>
  <c r="A3752" i="11"/>
  <c r="A3754" i="11"/>
  <c r="A3755" i="11"/>
  <c r="A3756" i="11"/>
  <c r="A3757" i="11"/>
  <c r="A3758" i="11"/>
  <c r="A3786" i="11"/>
  <c r="A3787" i="11"/>
  <c r="A3789" i="11"/>
  <c r="A3790" i="11"/>
  <c r="A3791" i="11"/>
  <c r="A3792" i="11"/>
  <c r="A3793" i="11"/>
  <c r="A3822" i="11"/>
  <c r="A3824" i="11"/>
  <c r="A3825" i="11"/>
  <c r="A3826" i="11"/>
  <c r="A3827" i="11"/>
  <c r="A3828" i="11"/>
  <c r="A3857" i="11"/>
  <c r="A3859" i="11"/>
  <c r="A3860" i="11"/>
  <c r="A3861" i="11"/>
  <c r="A3862" i="11"/>
  <c r="A3863" i="11"/>
  <c r="A3891" i="11"/>
  <c r="A3892" i="11"/>
  <c r="A3894" i="11"/>
  <c r="A3895" i="11"/>
  <c r="A3896" i="11"/>
  <c r="A3897" i="11"/>
  <c r="A3898" i="11"/>
  <c r="A3927" i="11"/>
  <c r="A3929" i="11"/>
  <c r="A3930" i="11"/>
  <c r="A3931" i="11"/>
  <c r="A3932" i="11"/>
  <c r="A3933" i="11"/>
  <c r="A3962" i="11"/>
  <c r="A3964" i="11"/>
  <c r="A3965" i="11"/>
  <c r="A3966" i="11"/>
  <c r="A3967" i="11"/>
  <c r="A3968" i="11"/>
  <c r="A3996" i="11"/>
  <c r="A3997" i="11"/>
  <c r="A3999" i="11"/>
  <c r="A4000" i="11"/>
  <c r="A4001" i="11"/>
  <c r="A4002" i="11"/>
  <c r="A4003" i="11"/>
  <c r="A4032" i="11"/>
  <c r="A4034" i="11"/>
  <c r="A4035" i="11"/>
  <c r="A4036" i="11"/>
  <c r="A4037" i="11"/>
  <c r="A4038" i="11"/>
  <c r="A4067" i="11"/>
  <c r="A4069" i="11"/>
  <c r="A4070" i="11"/>
  <c r="A4071" i="11"/>
  <c r="A4072" i="11"/>
  <c r="A4073" i="11"/>
  <c r="A4101" i="11"/>
  <c r="A4102" i="11"/>
  <c r="A4104" i="11"/>
  <c r="A4105" i="11"/>
  <c r="A4106" i="11"/>
  <c r="A4107" i="11"/>
  <c r="A4108" i="11"/>
  <c r="A4137" i="11"/>
  <c r="A4139" i="11"/>
  <c r="A4140" i="11"/>
  <c r="A4141" i="11"/>
  <c r="A4142" i="11"/>
  <c r="A4143" i="11"/>
  <c r="A4172" i="11"/>
  <c r="A4174" i="11"/>
  <c r="A4175" i="11"/>
  <c r="A4176" i="11"/>
  <c r="A4177" i="11"/>
  <c r="A4178" i="11"/>
  <c r="A4206" i="11"/>
  <c r="A4207" i="11"/>
  <c r="A4209" i="11"/>
  <c r="A4210" i="11"/>
  <c r="A4211" i="11"/>
  <c r="A4212" i="11"/>
  <c r="A4213" i="11"/>
  <c r="A4242" i="11"/>
  <c r="A4244" i="11"/>
  <c r="A4245" i="11"/>
  <c r="A4246" i="11"/>
  <c r="A4247" i="11"/>
  <c r="A4248" i="11"/>
  <c r="A4277" i="11"/>
  <c r="A4279" i="11"/>
  <c r="A4280" i="11"/>
  <c r="A4281" i="11"/>
  <c r="A4282" i="11"/>
  <c r="A4283" i="11"/>
  <c r="A4311" i="11"/>
  <c r="A4312" i="11"/>
  <c r="A4314" i="11"/>
  <c r="A4315" i="11"/>
  <c r="A4316" i="11"/>
  <c r="A4317" i="11"/>
  <c r="A4318" i="11"/>
  <c r="A4347" i="11"/>
  <c r="A4349" i="11"/>
  <c r="A4350" i="11"/>
  <c r="A4351" i="11"/>
  <c r="A4352" i="11"/>
  <c r="A4353" i="11"/>
  <c r="A4382" i="11"/>
  <c r="A4384" i="11"/>
  <c r="A4385" i="11"/>
  <c r="A4386" i="11"/>
  <c r="A4387" i="11"/>
  <c r="A4388" i="11"/>
  <c r="A4416" i="11"/>
  <c r="A4417" i="11"/>
  <c r="A4419" i="11"/>
  <c r="A4420" i="11"/>
  <c r="A4421" i="11"/>
  <c r="A4422" i="11"/>
  <c r="A4423" i="11"/>
  <c r="A4452" i="11"/>
  <c r="A4454" i="11"/>
  <c r="A4455" i="11"/>
  <c r="A4456" i="11"/>
  <c r="A4457" i="11"/>
  <c r="A4458" i="11"/>
  <c r="A4487" i="11"/>
  <c r="A4489" i="11"/>
  <c r="A4490" i="11"/>
  <c r="A4491" i="11"/>
  <c r="A4492" i="11"/>
  <c r="A4493" i="11"/>
  <c r="A4521" i="11"/>
  <c r="A4522" i="11"/>
  <c r="A4524" i="11"/>
  <c r="A4525" i="11"/>
  <c r="A4526" i="11"/>
  <c r="A4527" i="11"/>
  <c r="A4528" i="11"/>
  <c r="A4557" i="11"/>
  <c r="A4559" i="11"/>
  <c r="A4560" i="11"/>
  <c r="A4561" i="11"/>
  <c r="A4562" i="11"/>
  <c r="A4563" i="11"/>
  <c r="A4592" i="11"/>
  <c r="A4594" i="11"/>
  <c r="A4595" i="11"/>
  <c r="A4596" i="11"/>
  <c r="A4597" i="11"/>
  <c r="A4598" i="11"/>
  <c r="A4626" i="11"/>
  <c r="A4627" i="11"/>
  <c r="A4629" i="11"/>
  <c r="A4630" i="11"/>
  <c r="A4631" i="11"/>
  <c r="A4632" i="11"/>
  <c r="A4633" i="11"/>
  <c r="A4662" i="11"/>
  <c r="A4664" i="11"/>
  <c r="A4665" i="11"/>
  <c r="A4666" i="11"/>
  <c r="A4667" i="11"/>
  <c r="A4668" i="11"/>
  <c r="A4697" i="11"/>
  <c r="A4699" i="11"/>
  <c r="A4700" i="11"/>
  <c r="A4701" i="11"/>
  <c r="A4702" i="11"/>
  <c r="A4703" i="11"/>
  <c r="A4731" i="11"/>
  <c r="A4732" i="11"/>
  <c r="A4734" i="11"/>
  <c r="A4735" i="11"/>
  <c r="A4736" i="11"/>
  <c r="A4737" i="11"/>
  <c r="A4738" i="11"/>
  <c r="A4767" i="11"/>
  <c r="A4769" i="11"/>
  <c r="A4770" i="11"/>
  <c r="A4771" i="11"/>
  <c r="A4772" i="11"/>
  <c r="A4773" i="11"/>
  <c r="A4802" i="11"/>
  <c r="A4804" i="11"/>
  <c r="A4805" i="11"/>
  <c r="A4806" i="11"/>
  <c r="A4807" i="11"/>
  <c r="A4808" i="11"/>
  <c r="A4836" i="11"/>
  <c r="A4837" i="11"/>
  <c r="A4839" i="11"/>
  <c r="A4840" i="11"/>
  <c r="A4841" i="11"/>
  <c r="A4842" i="11"/>
  <c r="A4843" i="11"/>
  <c r="A4872" i="11"/>
  <c r="A4874" i="11"/>
  <c r="A4875" i="11"/>
  <c r="A4876" i="11"/>
  <c r="A4877" i="11"/>
  <c r="A4878" i="11"/>
  <c r="A4907" i="11"/>
  <c r="A4909" i="11"/>
  <c r="A4910" i="11"/>
  <c r="A4911" i="11"/>
  <c r="A4912" i="11"/>
  <c r="A4913" i="11"/>
  <c r="A4941" i="11"/>
  <c r="A4942" i="11"/>
  <c r="A4944" i="11"/>
  <c r="A4945" i="11"/>
  <c r="A4946" i="11"/>
  <c r="A4947" i="11"/>
  <c r="A4948" i="11"/>
  <c r="A4977" i="11"/>
  <c r="A4979" i="11"/>
  <c r="A4980" i="11"/>
  <c r="A4981" i="11"/>
  <c r="A4982" i="11"/>
  <c r="A4983" i="11"/>
  <c r="A5012" i="11"/>
  <c r="A5014" i="11"/>
  <c r="A5015" i="11"/>
  <c r="A5016" i="11"/>
  <c r="A5017" i="11"/>
  <c r="A5018" i="11"/>
  <c r="A5046" i="11"/>
  <c r="A5047" i="11"/>
  <c r="A5049" i="11"/>
  <c r="A5050" i="11"/>
  <c r="A5051" i="11"/>
  <c r="A5052" i="11"/>
  <c r="A5053" i="11"/>
  <c r="A5082" i="11"/>
  <c r="A5084" i="11"/>
  <c r="A5085" i="11"/>
  <c r="A5086" i="11"/>
  <c r="A5087" i="11"/>
  <c r="A5088" i="11"/>
  <c r="A5117" i="11"/>
  <c r="A5119" i="11"/>
  <c r="A5120" i="11"/>
  <c r="A5121" i="11"/>
  <c r="A5122" i="11"/>
  <c r="A5123" i="11"/>
  <c r="A5151" i="11"/>
  <c r="A5152" i="11"/>
  <c r="A5154" i="11"/>
  <c r="A5155" i="11"/>
  <c r="A5156" i="11"/>
  <c r="A5157" i="11"/>
  <c r="A5158" i="11"/>
  <c r="A5187" i="11"/>
  <c r="A5189" i="11"/>
  <c r="A5190" i="11"/>
  <c r="A5191" i="11"/>
  <c r="A5192" i="11"/>
  <c r="A5193" i="11"/>
  <c r="A5222" i="11"/>
  <c r="A5224" i="11"/>
  <c r="A5225" i="11"/>
  <c r="A5226" i="11"/>
  <c r="A5227" i="11"/>
  <c r="A5228" i="11"/>
  <c r="A5256" i="11"/>
  <c r="A5257" i="11"/>
  <c r="A5259" i="11"/>
  <c r="A5260" i="11"/>
  <c r="A5261" i="11"/>
  <c r="A5262" i="11"/>
  <c r="A5263" i="11"/>
  <c r="A5292" i="11"/>
  <c r="A5294" i="11"/>
  <c r="A5295" i="11"/>
  <c r="A5296" i="11"/>
  <c r="A5297" i="11"/>
  <c r="A5298" i="11"/>
  <c r="A5327" i="11"/>
  <c r="A5329" i="11"/>
  <c r="A5330" i="11"/>
  <c r="A5331" i="11"/>
  <c r="A5332" i="11"/>
  <c r="A5333" i="11"/>
  <c r="A5361" i="11"/>
  <c r="A5362" i="11"/>
  <c r="A5364" i="11"/>
  <c r="A5365" i="11"/>
  <c r="A5366" i="11"/>
  <c r="A5367" i="11"/>
  <c r="A5368" i="11"/>
  <c r="A5397" i="11"/>
  <c r="A5399" i="11"/>
  <c r="A5400" i="11"/>
  <c r="A5401" i="11"/>
  <c r="A5402" i="11"/>
  <c r="A5403" i="11"/>
  <c r="A5432" i="11"/>
  <c r="A5434" i="11"/>
  <c r="A5435" i="11"/>
  <c r="A5436" i="11"/>
  <c r="A5437" i="11"/>
  <c r="A5438" i="11"/>
  <c r="A5466" i="11"/>
  <c r="A5467" i="11"/>
  <c r="A5469" i="11"/>
  <c r="A5470" i="11"/>
  <c r="A5471" i="11"/>
  <c r="A5472" i="11"/>
  <c r="A5473" i="11"/>
  <c r="A5502" i="11"/>
  <c r="A5504" i="11"/>
  <c r="A5505" i="11"/>
  <c r="A5506" i="11"/>
  <c r="A5507" i="11"/>
  <c r="A5508" i="11"/>
  <c r="A5537" i="11"/>
  <c r="A5539" i="11"/>
  <c r="A5540" i="11"/>
  <c r="A5541" i="11"/>
  <c r="A5542" i="11"/>
  <c r="A5543" i="11"/>
  <c r="A5571" i="11"/>
  <c r="A5572" i="11"/>
  <c r="A5574" i="11"/>
  <c r="A5575" i="11"/>
  <c r="A5576" i="11"/>
  <c r="A5577" i="11"/>
  <c r="A5578" i="11"/>
  <c r="A5607" i="11"/>
  <c r="A5609" i="11"/>
  <c r="A5610" i="11"/>
  <c r="A5611" i="11"/>
  <c r="A5612" i="11"/>
  <c r="A5613" i="11"/>
  <c r="A5642" i="11"/>
  <c r="A5644" i="11"/>
  <c r="A5645" i="11"/>
  <c r="A5646" i="11"/>
  <c r="A5647" i="11"/>
  <c r="A5648" i="11"/>
  <c r="A5676" i="11"/>
  <c r="A5677" i="11"/>
  <c r="A5679" i="11"/>
  <c r="A5680" i="11"/>
  <c r="A5681" i="11"/>
  <c r="A5682" i="11"/>
  <c r="A5683" i="11"/>
  <c r="A5712" i="11"/>
  <c r="A5714" i="11"/>
  <c r="A5715" i="11"/>
  <c r="A5716" i="11"/>
  <c r="A5717" i="11"/>
  <c r="A5718" i="11"/>
  <c r="A5747" i="11"/>
  <c r="A5749" i="11"/>
  <c r="A5750" i="11"/>
  <c r="A5751" i="11"/>
  <c r="A5752" i="11"/>
  <c r="A5753" i="11"/>
  <c r="A5781" i="11"/>
  <c r="A5782" i="11"/>
  <c r="A5784" i="11"/>
  <c r="A5785" i="11"/>
  <c r="A5786" i="11"/>
  <c r="A5787" i="11"/>
  <c r="A5788" i="11"/>
  <c r="A5817" i="11"/>
  <c r="A5819" i="11"/>
  <c r="A5820" i="11"/>
  <c r="A5821" i="11"/>
  <c r="A5822" i="11"/>
  <c r="A5823" i="11"/>
  <c r="A5852" i="11"/>
  <c r="A5854" i="11"/>
  <c r="A5855" i="11"/>
  <c r="A5856" i="11"/>
  <c r="A5857" i="11"/>
  <c r="A5858" i="11"/>
  <c r="A5886" i="11"/>
  <c r="A5887" i="11"/>
  <c r="A5889" i="11"/>
  <c r="A5890" i="11"/>
  <c r="A5891" i="11"/>
  <c r="A5892" i="11"/>
  <c r="A5893" i="11"/>
  <c r="A5922" i="11"/>
  <c r="A5924" i="11"/>
  <c r="A5925" i="11"/>
  <c r="A5926" i="11"/>
  <c r="A5927" i="11"/>
  <c r="A5928" i="11"/>
  <c r="A5957" i="11"/>
  <c r="A5959" i="11"/>
  <c r="A5960" i="11"/>
  <c r="A5961" i="11"/>
  <c r="A5962" i="11"/>
  <c r="A5963" i="11"/>
  <c r="A5991" i="11"/>
  <c r="A5992" i="11"/>
  <c r="A5994" i="11"/>
  <c r="A5995" i="11"/>
  <c r="A5996" i="11"/>
  <c r="A5997" i="11"/>
  <c r="A5998" i="11"/>
  <c r="A6027" i="11"/>
  <c r="A6029" i="11"/>
  <c r="A6030" i="11"/>
  <c r="A6031" i="11"/>
  <c r="A6032" i="11"/>
  <c r="A6033" i="11"/>
  <c r="A6062" i="11"/>
  <c r="A6064" i="11"/>
  <c r="A6065" i="11"/>
  <c r="A6066" i="11"/>
  <c r="A6067" i="11"/>
  <c r="A6068" i="11"/>
  <c r="A6096" i="11"/>
  <c r="A6097" i="11"/>
  <c r="A6099" i="11"/>
  <c r="A6100" i="11"/>
  <c r="A6101" i="11"/>
  <c r="A6102" i="11"/>
  <c r="A6103" i="11"/>
  <c r="A6132" i="11"/>
  <c r="A6134" i="11"/>
  <c r="A6135" i="11"/>
  <c r="A6136" i="11"/>
  <c r="A6137" i="11"/>
  <c r="A6138" i="11"/>
  <c r="A6167" i="11"/>
  <c r="A6169" i="11"/>
  <c r="A6170" i="11"/>
  <c r="A6171" i="11"/>
  <c r="A6172" i="11"/>
  <c r="A6173" i="11"/>
  <c r="A6201" i="11"/>
  <c r="A6202" i="11"/>
  <c r="A6204" i="11"/>
  <c r="A6205" i="11"/>
  <c r="A6206" i="11"/>
  <c r="A6207" i="11"/>
  <c r="A6208" i="11"/>
  <c r="A6237" i="11"/>
  <c r="A6239" i="11"/>
  <c r="A6240" i="11"/>
  <c r="A6241" i="11"/>
  <c r="A6242" i="11"/>
  <c r="A6243" i="11"/>
  <c r="A6272" i="11"/>
  <c r="A6274" i="11"/>
  <c r="A6275" i="11"/>
  <c r="A6276" i="11"/>
  <c r="A6277" i="11"/>
  <c r="A6278" i="11"/>
  <c r="A6306" i="11"/>
  <c r="A6307" i="11"/>
  <c r="A6309" i="11"/>
  <c r="A6310" i="11"/>
  <c r="A6311" i="11"/>
  <c r="A6312" i="11"/>
  <c r="A6313" i="11"/>
  <c r="A6342" i="11"/>
  <c r="A6344" i="11"/>
  <c r="A6345" i="11"/>
  <c r="A6346" i="11"/>
  <c r="A6347" i="11"/>
  <c r="A6348" i="11"/>
  <c r="A6377" i="11"/>
  <c r="A6379" i="11"/>
  <c r="A6380" i="11"/>
  <c r="A6381" i="11"/>
  <c r="A6382" i="11"/>
  <c r="A6383" i="11"/>
  <c r="A6411" i="11"/>
  <c r="A6412" i="11"/>
  <c r="A6414" i="11"/>
  <c r="A6415" i="11"/>
  <c r="A6416" i="11"/>
  <c r="A6417" i="11"/>
  <c r="A6418" i="11"/>
  <c r="A6447" i="11"/>
  <c r="A6449" i="11"/>
  <c r="A6450" i="11"/>
  <c r="A6451" i="11"/>
  <c r="A6452" i="11"/>
  <c r="A6453" i="11"/>
  <c r="A6482" i="11"/>
  <c r="A6484" i="11"/>
  <c r="A6485" i="11"/>
  <c r="A6486" i="11"/>
  <c r="A6487" i="11"/>
  <c r="A6488" i="11"/>
  <c r="A6516" i="11"/>
  <c r="A6517" i="11"/>
  <c r="A6519" i="11"/>
  <c r="A6520" i="11"/>
  <c r="A6521" i="11"/>
  <c r="A6522" i="11"/>
  <c r="A6523" i="11"/>
  <c r="A6552" i="11"/>
  <c r="A6554" i="11"/>
  <c r="A6555" i="11"/>
  <c r="A6556" i="11"/>
  <c r="A6557" i="11"/>
  <c r="A6558" i="11"/>
  <c r="A6587" i="11"/>
  <c r="A6589" i="11"/>
  <c r="A6590" i="11"/>
  <c r="A6591" i="11"/>
  <c r="A6592" i="11"/>
  <c r="A6593" i="11"/>
  <c r="A6621" i="11"/>
  <c r="A6622" i="11"/>
  <c r="A6624" i="11"/>
  <c r="A6625" i="11"/>
  <c r="A6626" i="11"/>
  <c r="A6627" i="11"/>
  <c r="A6628" i="11"/>
  <c r="A6657" i="11"/>
  <c r="A6659" i="11"/>
  <c r="A6660" i="11"/>
  <c r="A6661" i="11"/>
  <c r="A6662" i="11"/>
  <c r="A6663" i="11"/>
  <c r="A6692" i="11"/>
  <c r="A6694" i="11"/>
  <c r="A6695" i="11"/>
  <c r="A6696" i="11"/>
  <c r="A6697" i="11"/>
  <c r="A6698" i="11"/>
  <c r="A6726" i="11"/>
  <c r="A6727" i="11"/>
  <c r="A6729" i="11"/>
  <c r="A6730" i="11"/>
  <c r="A6731" i="11"/>
  <c r="A6732" i="11"/>
  <c r="A6733" i="11"/>
  <c r="A6762" i="11"/>
  <c r="A6764" i="11"/>
  <c r="A6765" i="11"/>
  <c r="A6766" i="11"/>
  <c r="A6767" i="11"/>
  <c r="A6768" i="11"/>
  <c r="A6797" i="11"/>
  <c r="A6799" i="11"/>
  <c r="A6800" i="11"/>
  <c r="A6801" i="11"/>
  <c r="A6802" i="11"/>
  <c r="A6803" i="11"/>
  <c r="A6831" i="11"/>
  <c r="A6832" i="11"/>
  <c r="A6834" i="11"/>
  <c r="A6835" i="11"/>
  <c r="A6836" i="11"/>
  <c r="A6837" i="11"/>
  <c r="A6838" i="11"/>
  <c r="A6867" i="11"/>
  <c r="A6869" i="11"/>
  <c r="A6870" i="11"/>
  <c r="A6871" i="11"/>
  <c r="A6872" i="11"/>
  <c r="A6873" i="11"/>
  <c r="A6902" i="11"/>
  <c r="A6904" i="11"/>
  <c r="A6905" i="11"/>
  <c r="A6906" i="11"/>
  <c r="A6907" i="11"/>
  <c r="A6908" i="11"/>
  <c r="A6936" i="11"/>
  <c r="A6937" i="11"/>
  <c r="A6939" i="11"/>
  <c r="A6940" i="11"/>
  <c r="A6941" i="11"/>
  <c r="A6942" i="11"/>
  <c r="A6943" i="11"/>
  <c r="A6972" i="11"/>
  <c r="A6974" i="11"/>
  <c r="A6975" i="11"/>
  <c r="A6976" i="11"/>
  <c r="A6977" i="11"/>
  <c r="A6978" i="11"/>
  <c r="A7007" i="11"/>
  <c r="A7009" i="11"/>
  <c r="A7010" i="11"/>
  <c r="A7011" i="11"/>
  <c r="A7012" i="11"/>
  <c r="A7013" i="11"/>
  <c r="A7041" i="11"/>
  <c r="A7042" i="11"/>
  <c r="A7044" i="11"/>
  <c r="A7045" i="11"/>
  <c r="A7046" i="11"/>
  <c r="A7047" i="11"/>
  <c r="A7048" i="11"/>
  <c r="A7077" i="11"/>
  <c r="A7079" i="11"/>
  <c r="A7080" i="11"/>
  <c r="A7081" i="11"/>
  <c r="A7082" i="11"/>
  <c r="A7083" i="11"/>
  <c r="A7112" i="11"/>
  <c r="A7114" i="11"/>
  <c r="A7115" i="11"/>
  <c r="A7116" i="11"/>
  <c r="A7117" i="11"/>
  <c r="A7118" i="11"/>
  <c r="A7146" i="11"/>
  <c r="A7147" i="11"/>
  <c r="A7149" i="11"/>
  <c r="A7150" i="11"/>
  <c r="A7151" i="11"/>
  <c r="A7152" i="11"/>
  <c r="A7153" i="11"/>
  <c r="A7182" i="11"/>
  <c r="A7184" i="11"/>
  <c r="A7185" i="11"/>
  <c r="A7186" i="11"/>
  <c r="A7187" i="11"/>
  <c r="A7188" i="11"/>
  <c r="A7217" i="11"/>
  <c r="A7219" i="11"/>
  <c r="A7220" i="11"/>
  <c r="A7221" i="11"/>
  <c r="A7222" i="11"/>
  <c r="A7223" i="11"/>
  <c r="A7251" i="11"/>
  <c r="A7252" i="11"/>
  <c r="A7254" i="11"/>
  <c r="A7255" i="11"/>
  <c r="A7256" i="11"/>
  <c r="A7257" i="11"/>
  <c r="A7258" i="11"/>
  <c r="A7287" i="11"/>
  <c r="A7289" i="11"/>
  <c r="A7290" i="11"/>
  <c r="A7291" i="11"/>
  <c r="A7292" i="11"/>
  <c r="A7293" i="11"/>
  <c r="A7322" i="11"/>
  <c r="A7324" i="11"/>
  <c r="A7325" i="11"/>
  <c r="A7326" i="11"/>
  <c r="A7327" i="11"/>
  <c r="A7328" i="11"/>
  <c r="A7356" i="11"/>
  <c r="A7357" i="11"/>
  <c r="A7359" i="11"/>
  <c r="A7360" i="11"/>
  <c r="A7361" i="11"/>
  <c r="A7362" i="11"/>
  <c r="A7363" i="11"/>
  <c r="A7392" i="11"/>
  <c r="A7394" i="11"/>
  <c r="A7395" i="11"/>
  <c r="A7396" i="11"/>
  <c r="A7397" i="11"/>
  <c r="A7398" i="11"/>
  <c r="A7427" i="11"/>
  <c r="A7429" i="11"/>
  <c r="A7430" i="11"/>
  <c r="A7431" i="11"/>
  <c r="A7432" i="11"/>
  <c r="A7433" i="11"/>
  <c r="A7461" i="11"/>
  <c r="A7462" i="11"/>
  <c r="A7464" i="11"/>
  <c r="A7465" i="11"/>
  <c r="A7466" i="11"/>
  <c r="A7467" i="11"/>
  <c r="A7468" i="11"/>
  <c r="A7497" i="11"/>
  <c r="A7499" i="11"/>
  <c r="A7500" i="11"/>
  <c r="A7501" i="11"/>
  <c r="A7502" i="11"/>
  <c r="A7503" i="11"/>
  <c r="A7532" i="11"/>
  <c r="A7534" i="11"/>
  <c r="A7535" i="11"/>
  <c r="A7536" i="11"/>
  <c r="A7537" i="11"/>
  <c r="A7538" i="11"/>
  <c r="A7566" i="11"/>
  <c r="A7567" i="11"/>
  <c r="A7569" i="11"/>
  <c r="A7570" i="11"/>
  <c r="A7571" i="11"/>
  <c r="A7572" i="11"/>
  <c r="A7573" i="11"/>
  <c r="A7602" i="11"/>
  <c r="A7604" i="11"/>
  <c r="A7605" i="11"/>
  <c r="A7606" i="11"/>
  <c r="A7607" i="11"/>
  <c r="A7608" i="11"/>
  <c r="A7637" i="11"/>
  <c r="A7639" i="11"/>
  <c r="A7640" i="11"/>
  <c r="A7641" i="11"/>
  <c r="A7642" i="11"/>
  <c r="A7643" i="11"/>
  <c r="A7671" i="11"/>
  <c r="A7672" i="11"/>
  <c r="A7674" i="11"/>
  <c r="A7675" i="11"/>
  <c r="A7676" i="11"/>
  <c r="A7677" i="11"/>
  <c r="A7678" i="11"/>
  <c r="A7707" i="11"/>
  <c r="A7709" i="11"/>
  <c r="A7710" i="11"/>
  <c r="A7711" i="11"/>
  <c r="A7712" i="11"/>
  <c r="A7713" i="11"/>
  <c r="A7742" i="11"/>
  <c r="A7744" i="11"/>
  <c r="A7745" i="11"/>
  <c r="A7746" i="11"/>
  <c r="A7747" i="11"/>
  <c r="A7748" i="11"/>
  <c r="A7776" i="11"/>
  <c r="A7777" i="11"/>
  <c r="A7779" i="11"/>
  <c r="A7780" i="11"/>
  <c r="A7781" i="11"/>
  <c r="A7782" i="11"/>
  <c r="A7783" i="11"/>
  <c r="A7812" i="11"/>
  <c r="A7814" i="11"/>
  <c r="A7815" i="11"/>
  <c r="A7816" i="11"/>
  <c r="A7817" i="11"/>
  <c r="A7818" i="11"/>
  <c r="A7847" i="11"/>
  <c r="A7849" i="11"/>
  <c r="A7850" i="11"/>
  <c r="A7851" i="11"/>
  <c r="A7852" i="11"/>
  <c r="A7853" i="11"/>
  <c r="A7881" i="11"/>
  <c r="A7882" i="11"/>
  <c r="A7884" i="11"/>
  <c r="A7885" i="11"/>
  <c r="A7886" i="11"/>
  <c r="A7887" i="11"/>
  <c r="A7888" i="11"/>
  <c r="A7917" i="11"/>
  <c r="A7919" i="11"/>
  <c r="A7920" i="11"/>
  <c r="A7921" i="11"/>
  <c r="A7922" i="11"/>
  <c r="A7923" i="11"/>
  <c r="A7952" i="11"/>
  <c r="A7954" i="11"/>
  <c r="A7955" i="11"/>
  <c r="A7956" i="11"/>
  <c r="A7957" i="11"/>
  <c r="A7958" i="11"/>
  <c r="A7986" i="11"/>
  <c r="A7987" i="11"/>
  <c r="A7989" i="11"/>
  <c r="A7990" i="11"/>
  <c r="A7991" i="11"/>
  <c r="A7992" i="11"/>
  <c r="A7993" i="11"/>
  <c r="A8022" i="11"/>
  <c r="A8024" i="11"/>
  <c r="A8025" i="11"/>
  <c r="A8026" i="11"/>
  <c r="A8027" i="11"/>
  <c r="A8028" i="11"/>
  <c r="A8057" i="11"/>
  <c r="A8059" i="11"/>
  <c r="A8060" i="11"/>
  <c r="A8061" i="11"/>
  <c r="A8062" i="11"/>
  <c r="A8063" i="11"/>
  <c r="A8091" i="11"/>
  <c r="A8092" i="11"/>
  <c r="A8094" i="11"/>
  <c r="A8095" i="11"/>
  <c r="A8096" i="11"/>
  <c r="A8097" i="11"/>
  <c r="A8098" i="11"/>
  <c r="A8127" i="11"/>
  <c r="A8129" i="11"/>
  <c r="A8130" i="11"/>
  <c r="A8131" i="11"/>
  <c r="A8132" i="11"/>
  <c r="A8133" i="11"/>
  <c r="A8162" i="11"/>
  <c r="A8164" i="11"/>
  <c r="A8165" i="11"/>
  <c r="A8166" i="11"/>
  <c r="A8167" i="11"/>
  <c r="A8168" i="11"/>
  <c r="A8196" i="11"/>
  <c r="A8197" i="11"/>
  <c r="A8199" i="11"/>
  <c r="A8200" i="11"/>
  <c r="A8201" i="11"/>
  <c r="A8202" i="11"/>
  <c r="A8203" i="11"/>
  <c r="A8232" i="11"/>
  <c r="A8234" i="11"/>
  <c r="A8235" i="11"/>
  <c r="A8236" i="11"/>
  <c r="A8237" i="11"/>
  <c r="A8238" i="11"/>
  <c r="A8267" i="11"/>
  <c r="A8269" i="11"/>
  <c r="A8270" i="11"/>
  <c r="A8271" i="11"/>
  <c r="A8272" i="11"/>
  <c r="A8273" i="11"/>
  <c r="A8301" i="11"/>
  <c r="A8302" i="11"/>
  <c r="A8304" i="11"/>
  <c r="A8305" i="11"/>
  <c r="A8306" i="11"/>
  <c r="A8307" i="11"/>
  <c r="A8308" i="11"/>
  <c r="A8337" i="11"/>
  <c r="A8339" i="11"/>
  <c r="A8340" i="11"/>
  <c r="A8341" i="11"/>
  <c r="A8342" i="11"/>
  <c r="A8343" i="11"/>
  <c r="A8372" i="11"/>
  <c r="A8374" i="11"/>
  <c r="A8375" i="11"/>
  <c r="A8376" i="11"/>
  <c r="A8377" i="11"/>
  <c r="A8378" i="11"/>
  <c r="A8406" i="11"/>
  <c r="A8407" i="11"/>
  <c r="A8409" i="11"/>
  <c r="A8410" i="11"/>
  <c r="A8411" i="11"/>
  <c r="A8412" i="11"/>
  <c r="A8413" i="11"/>
  <c r="A8442" i="11"/>
  <c r="A8444" i="11"/>
  <c r="A8445" i="11"/>
  <c r="A8446" i="11"/>
  <c r="A8447" i="11"/>
  <c r="A8448" i="11"/>
  <c r="A8477" i="11"/>
  <c r="A8479" i="11"/>
  <c r="A8480" i="11"/>
  <c r="A8481" i="11"/>
  <c r="A8482" i="11"/>
  <c r="A8483" i="11"/>
  <c r="A8511" i="11"/>
  <c r="A8512" i="11"/>
  <c r="A8514" i="11"/>
  <c r="A8515" i="11"/>
  <c r="A8516" i="11"/>
  <c r="A8517" i="11"/>
  <c r="A8518" i="11"/>
  <c r="A8547" i="11"/>
  <c r="A8549" i="11"/>
  <c r="A8550" i="11"/>
  <c r="A8551" i="11"/>
  <c r="A8552" i="11"/>
  <c r="A8553" i="11"/>
  <c r="A8582" i="11"/>
  <c r="A8584" i="11"/>
  <c r="A8585" i="11"/>
  <c r="A8586" i="11"/>
  <c r="A8587" i="11"/>
  <c r="A8588" i="11"/>
  <c r="A8616" i="11"/>
  <c r="A8617" i="11"/>
  <c r="A8619" i="11"/>
  <c r="A8620" i="11"/>
  <c r="A8621" i="11"/>
  <c r="A8622" i="11"/>
  <c r="A8623" i="11"/>
  <c r="A8652" i="11"/>
  <c r="A8654" i="11"/>
  <c r="A8655" i="11"/>
  <c r="A8656" i="11"/>
  <c r="A8657" i="11"/>
  <c r="A8658" i="11"/>
  <c r="A8687" i="11"/>
  <c r="A8689" i="11"/>
  <c r="A8690" i="11"/>
  <c r="A8691" i="11"/>
  <c r="A8692" i="11"/>
  <c r="A8693" i="11"/>
  <c r="A8721" i="11"/>
  <c r="A8722" i="11"/>
  <c r="A8724" i="11"/>
  <c r="A8725" i="11"/>
  <c r="A8726" i="11"/>
  <c r="A8727" i="11"/>
  <c r="A8728" i="11"/>
  <c r="A8757" i="11"/>
  <c r="A8759" i="11"/>
  <c r="A8760" i="11"/>
  <c r="A8761" i="11"/>
  <c r="A8762" i="11"/>
  <c r="A8763" i="11"/>
  <c r="A8792" i="11"/>
  <c r="A8794" i="11"/>
  <c r="A8795" i="11"/>
  <c r="A8796" i="11"/>
  <c r="A8797" i="11"/>
  <c r="A8798" i="11"/>
  <c r="A8826" i="11"/>
  <c r="A8827" i="11"/>
  <c r="A8829" i="11"/>
  <c r="A8830" i="11"/>
  <c r="A8831" i="11"/>
  <c r="A8832" i="11"/>
  <c r="A8833" i="11"/>
  <c r="A8862" i="11"/>
  <c r="A8864" i="11"/>
  <c r="A8865" i="11"/>
  <c r="A8866" i="11"/>
  <c r="A8867" i="11"/>
  <c r="A8868" i="11"/>
  <c r="A8897" i="11"/>
  <c r="A8899" i="11"/>
  <c r="A8900" i="11"/>
  <c r="A8901" i="11"/>
  <c r="A8902" i="11"/>
  <c r="A8903" i="11"/>
  <c r="A8931" i="11"/>
  <c r="A8932" i="11"/>
  <c r="A8934" i="11"/>
  <c r="A8935" i="11"/>
  <c r="A8936" i="11"/>
  <c r="A8937" i="11"/>
  <c r="A8938" i="11"/>
  <c r="A8967" i="11"/>
  <c r="A8969" i="11"/>
  <c r="A8970" i="11"/>
  <c r="A8971" i="11"/>
  <c r="A8972" i="11"/>
  <c r="A8973" i="11"/>
  <c r="A9002" i="11"/>
  <c r="A9004" i="11"/>
  <c r="A9005" i="11"/>
  <c r="A9006" i="11"/>
  <c r="A9007" i="11"/>
  <c r="A9008" i="11"/>
  <c r="A9036" i="11"/>
  <c r="A9037" i="11"/>
  <c r="A9039" i="11"/>
  <c r="A9040" i="11"/>
  <c r="A9041" i="11"/>
  <c r="A9042" i="11"/>
  <c r="A9043" i="11"/>
  <c r="A9072" i="11"/>
  <c r="A9074" i="11"/>
  <c r="A9075" i="11"/>
  <c r="A9076" i="11"/>
  <c r="A9077" i="11"/>
  <c r="A9078" i="11"/>
  <c r="A9107" i="11"/>
  <c r="A9109" i="11"/>
  <c r="A9110" i="11"/>
  <c r="A9111" i="11"/>
  <c r="A9112" i="11"/>
  <c r="A9113" i="11"/>
  <c r="A9141" i="11"/>
  <c r="A9142" i="11"/>
  <c r="A9144" i="11"/>
  <c r="A9145" i="11"/>
  <c r="A9146" i="11"/>
  <c r="A9147" i="11"/>
  <c r="A9148" i="11"/>
  <c r="A9177" i="11"/>
  <c r="A9179" i="11"/>
  <c r="A9180" i="11"/>
  <c r="A9181" i="11"/>
  <c r="A9182" i="11"/>
  <c r="A9183" i="11"/>
  <c r="A9212" i="11"/>
  <c r="A9214" i="11"/>
  <c r="A9215" i="11"/>
  <c r="A9216" i="11"/>
  <c r="A9217" i="11"/>
  <c r="A9218" i="11"/>
  <c r="A9246" i="11"/>
  <c r="A9247" i="11"/>
  <c r="A9249" i="11"/>
  <c r="A9250" i="11"/>
  <c r="A9251" i="11"/>
  <c r="A9252" i="11"/>
  <c r="A9253" i="11"/>
  <c r="A9282" i="11"/>
  <c r="A9284" i="11"/>
  <c r="A9285" i="11"/>
  <c r="A9286" i="11"/>
  <c r="A9287" i="11"/>
  <c r="A9288" i="11"/>
  <c r="A9317" i="11"/>
  <c r="A9319" i="11"/>
  <c r="A9320" i="11"/>
  <c r="A9321" i="11"/>
  <c r="A9322" i="11"/>
  <c r="A9323" i="11"/>
  <c r="A9351" i="11"/>
  <c r="A9352" i="11"/>
  <c r="A9354" i="11"/>
  <c r="A9355" i="11"/>
  <c r="A9356" i="11"/>
  <c r="A9357" i="11"/>
  <c r="A9358" i="11"/>
  <c r="A9387" i="11"/>
  <c r="A9389" i="11"/>
  <c r="A9390" i="11"/>
  <c r="A9391" i="11"/>
  <c r="A9392" i="11"/>
  <c r="A9393" i="11"/>
  <c r="A9422" i="11"/>
  <c r="A9424" i="11"/>
  <c r="A9425" i="11"/>
  <c r="A9426" i="11"/>
  <c r="A9427" i="11"/>
  <c r="A9428" i="11"/>
  <c r="A9456" i="11"/>
  <c r="A9457" i="11"/>
  <c r="A9459" i="11"/>
  <c r="A9460" i="11"/>
  <c r="A9461" i="11"/>
  <c r="A9462" i="11"/>
  <c r="A9463" i="11"/>
  <c r="A9492" i="11"/>
  <c r="A9494" i="11"/>
  <c r="A9495" i="11"/>
  <c r="A9496" i="11"/>
  <c r="A9497" i="11"/>
  <c r="A9498" i="11"/>
  <c r="A9527" i="11"/>
  <c r="A9529" i="11"/>
  <c r="A9530" i="11"/>
  <c r="A9531" i="11"/>
  <c r="A9532" i="11"/>
  <c r="A9533" i="11"/>
  <c r="A9561" i="11"/>
  <c r="A9562" i="11"/>
  <c r="A9564" i="11"/>
  <c r="A9565" i="11"/>
  <c r="A9566" i="11"/>
  <c r="A9567" i="11"/>
  <c r="A9568" i="11"/>
  <c r="A9597" i="11"/>
  <c r="A9599" i="11"/>
  <c r="A9600" i="11"/>
  <c r="A9601" i="11"/>
  <c r="A9602" i="11"/>
  <c r="A9603" i="11"/>
  <c r="A9632" i="11"/>
  <c r="A9634" i="11"/>
  <c r="A9635" i="11"/>
  <c r="A9636" i="11"/>
  <c r="A9637" i="11"/>
  <c r="A9638" i="11"/>
  <c r="A9666" i="11"/>
  <c r="A9667" i="11"/>
  <c r="A9669" i="11"/>
  <c r="A9670" i="11"/>
  <c r="A9671" i="11"/>
  <c r="A9672" i="11"/>
  <c r="A9673" i="11"/>
  <c r="A9702" i="11"/>
  <c r="A9704" i="11"/>
  <c r="A9705" i="11"/>
  <c r="A9706" i="11"/>
  <c r="A9707" i="11"/>
  <c r="A9708" i="11"/>
  <c r="A9737" i="11"/>
  <c r="A9739" i="11"/>
  <c r="A9740" i="11"/>
  <c r="A9741" i="11"/>
  <c r="A9742" i="11"/>
  <c r="A9743" i="11"/>
  <c r="A9771" i="11"/>
  <c r="A9772" i="11"/>
  <c r="A9774" i="11"/>
  <c r="A9775" i="11"/>
  <c r="A9776" i="11"/>
  <c r="A9777" i="11"/>
  <c r="A9778" i="11"/>
  <c r="A9807" i="11"/>
  <c r="A9809" i="11"/>
  <c r="A9810" i="11"/>
  <c r="A9811" i="11"/>
  <c r="A9812" i="11"/>
  <c r="A9813" i="11"/>
  <c r="A9842" i="11"/>
  <c r="A9844" i="11"/>
  <c r="A9845" i="11"/>
  <c r="A9846" i="11"/>
  <c r="A9847" i="11"/>
  <c r="A9848" i="11"/>
  <c r="A9876" i="11"/>
  <c r="A9877" i="11"/>
  <c r="A9879" i="11"/>
  <c r="A9880" i="11"/>
  <c r="A9881" i="11"/>
  <c r="A9882" i="11"/>
  <c r="A9883" i="11"/>
  <c r="A9912" i="11"/>
  <c r="A9914" i="11"/>
  <c r="A9915" i="11"/>
  <c r="A9916" i="11"/>
  <c r="A9917" i="11"/>
  <c r="A9918" i="11"/>
  <c r="A9947" i="11"/>
  <c r="A9949" i="11"/>
  <c r="A9950" i="11"/>
  <c r="A9951" i="11"/>
  <c r="A9952" i="11"/>
  <c r="A9953" i="11"/>
  <c r="A9981" i="11"/>
  <c r="A9982" i="11"/>
  <c r="A9984" i="11"/>
  <c r="A9985" i="11"/>
  <c r="A9986" i="11"/>
  <c r="A9987" i="11"/>
  <c r="A9988" i="11"/>
  <c r="A10017" i="11"/>
  <c r="A10019" i="11"/>
  <c r="A10020" i="11"/>
  <c r="A10021" i="11"/>
  <c r="A10022" i="11"/>
  <c r="A10023" i="11"/>
  <c r="A10052" i="11"/>
  <c r="A10054" i="11"/>
  <c r="A10055" i="11"/>
  <c r="A10056" i="11"/>
  <c r="A10057" i="11"/>
  <c r="A10058" i="11"/>
  <c r="A10086" i="11"/>
  <c r="A10087" i="11"/>
  <c r="A10089" i="11"/>
  <c r="A10090" i="11"/>
  <c r="A10091" i="11"/>
  <c r="A10092" i="11"/>
  <c r="A10093" i="11"/>
  <c r="A10122" i="11"/>
  <c r="A10124" i="11"/>
  <c r="A10125" i="11"/>
  <c r="A10126" i="11"/>
  <c r="A10127" i="11"/>
  <c r="A10128" i="11"/>
  <c r="A10157" i="11"/>
  <c r="A10159" i="11"/>
  <c r="A10160" i="11"/>
  <c r="A10161" i="11"/>
  <c r="A10162" i="11"/>
  <c r="A10163" i="11"/>
  <c r="A10191" i="11"/>
  <c r="A10192" i="11"/>
  <c r="A10194" i="11"/>
  <c r="A10195" i="11"/>
  <c r="A10196" i="11"/>
  <c r="A10197" i="11"/>
  <c r="A10198" i="11"/>
  <c r="A10227" i="11"/>
  <c r="A10229" i="11"/>
  <c r="A10230" i="11"/>
  <c r="A10231" i="11"/>
  <c r="A10232" i="11"/>
  <c r="A10233" i="11"/>
  <c r="A10262" i="11"/>
  <c r="A10264" i="11"/>
  <c r="A10265" i="11"/>
  <c r="A10266" i="11"/>
  <c r="A10267" i="11"/>
  <c r="A10268" i="11"/>
  <c r="A10296" i="11"/>
  <c r="A10297" i="11"/>
  <c r="A10299" i="11"/>
  <c r="A10300" i="11"/>
  <c r="A10301" i="11"/>
  <c r="A10302" i="11"/>
  <c r="A10303" i="11"/>
  <c r="A10332" i="11"/>
  <c r="A10334" i="11"/>
  <c r="A10335" i="11"/>
  <c r="A10336" i="11"/>
  <c r="A10337" i="11"/>
  <c r="A10338" i="11"/>
  <c r="A10367" i="11"/>
  <c r="A10369" i="11"/>
  <c r="A10370" i="11"/>
  <c r="A10371" i="11"/>
  <c r="A10372" i="11"/>
  <c r="A10373" i="11"/>
  <c r="A10401" i="11"/>
  <c r="A10402" i="11"/>
  <c r="A10404" i="11"/>
  <c r="A10405" i="11"/>
  <c r="A10406" i="11"/>
  <c r="A10407" i="11"/>
  <c r="A10408" i="11"/>
  <c r="A10437" i="11"/>
  <c r="A10439" i="11"/>
  <c r="A10440" i="11"/>
  <c r="A10441" i="11"/>
  <c r="A10442" i="11"/>
  <c r="A10443" i="11"/>
  <c r="A10472" i="11"/>
  <c r="A10474" i="11"/>
  <c r="A10475" i="11"/>
  <c r="A10476" i="11"/>
  <c r="A10477" i="11"/>
  <c r="A10478" i="11"/>
  <c r="A10506" i="11"/>
  <c r="A10507" i="11"/>
  <c r="A10509" i="11"/>
  <c r="A10510" i="11"/>
  <c r="A10511" i="11"/>
  <c r="A10512" i="11"/>
  <c r="A10513" i="11"/>
  <c r="A10542" i="11"/>
  <c r="A10544" i="11"/>
  <c r="A10545" i="11"/>
  <c r="A10546" i="11"/>
  <c r="A10547" i="11"/>
  <c r="A10548" i="11"/>
  <c r="A10577" i="11"/>
  <c r="A10579" i="11"/>
  <c r="A10580" i="11"/>
  <c r="A10581" i="11"/>
  <c r="A10582" i="11"/>
  <c r="A10583" i="11"/>
  <c r="A10611" i="11"/>
  <c r="A10612" i="11"/>
  <c r="A10614" i="11"/>
  <c r="A10615" i="11"/>
  <c r="A10616" i="11"/>
  <c r="A10617" i="11"/>
  <c r="A10618" i="11"/>
  <c r="A10647" i="11"/>
  <c r="A10649" i="11"/>
  <c r="A10650" i="11"/>
  <c r="A10651" i="11"/>
  <c r="A10652" i="11"/>
  <c r="A10653" i="11"/>
  <c r="A10682" i="11"/>
  <c r="A10684" i="11"/>
  <c r="A10685" i="11"/>
  <c r="A10686" i="11"/>
  <c r="A10687" i="11"/>
  <c r="A10688" i="11"/>
  <c r="A10716" i="11"/>
  <c r="A10717" i="11"/>
  <c r="A10719" i="11"/>
  <c r="A10720" i="11"/>
  <c r="A10721" i="11"/>
  <c r="A10722" i="11"/>
  <c r="A10723" i="11"/>
  <c r="A10752" i="11"/>
  <c r="A10754" i="11"/>
  <c r="A10755" i="11"/>
  <c r="A10756" i="11"/>
  <c r="A10757" i="11"/>
  <c r="A10758" i="11"/>
  <c r="A10787" i="11"/>
  <c r="A10789" i="11"/>
  <c r="A10790" i="11"/>
  <c r="A10791" i="11"/>
  <c r="A10792" i="11"/>
  <c r="A10793" i="11"/>
  <c r="A10821" i="11"/>
  <c r="A10822" i="11"/>
  <c r="A10824" i="11"/>
  <c r="A10825" i="11"/>
  <c r="A10826" i="11"/>
  <c r="A10827" i="11"/>
  <c r="A10828" i="11"/>
  <c r="A10857" i="11"/>
  <c r="A10859" i="11"/>
  <c r="A10860" i="11"/>
  <c r="A10861" i="11"/>
  <c r="A10862" i="11"/>
  <c r="A10863" i="11"/>
  <c r="A10892" i="11"/>
  <c r="A10894" i="11"/>
  <c r="A10895" i="11"/>
  <c r="A10896" i="11"/>
  <c r="A10897" i="11"/>
  <c r="A10898" i="11"/>
  <c r="A10926" i="11"/>
  <c r="A10927" i="11"/>
  <c r="A10929" i="11"/>
  <c r="A10930" i="11"/>
  <c r="A10931" i="11"/>
  <c r="A10932" i="11"/>
  <c r="A10933" i="11"/>
  <c r="A10962" i="11"/>
  <c r="A10964" i="11"/>
  <c r="A10965" i="11"/>
  <c r="A10966" i="11"/>
  <c r="A10967" i="11"/>
  <c r="A10968" i="11"/>
  <c r="A10997" i="11"/>
  <c r="A10999" i="11"/>
  <c r="A11000" i="11"/>
  <c r="A11001" i="11"/>
  <c r="A11002" i="11"/>
  <c r="A11003" i="11"/>
  <c r="A11031" i="11"/>
  <c r="A11032" i="11"/>
  <c r="A11034" i="11"/>
  <c r="A11035" i="11"/>
  <c r="A11036" i="11"/>
  <c r="A11037" i="11"/>
  <c r="A11038" i="11"/>
  <c r="A11067" i="11"/>
  <c r="A11069" i="11"/>
  <c r="A11070" i="11"/>
  <c r="A11071" i="11"/>
  <c r="A11072" i="11"/>
  <c r="A11073" i="11"/>
  <c r="A11102" i="11"/>
  <c r="A11104" i="11"/>
  <c r="A11105" i="11"/>
  <c r="A11106" i="11"/>
  <c r="A11107" i="11"/>
  <c r="A11108" i="11"/>
  <c r="A11136" i="11"/>
  <c r="A11137" i="11"/>
  <c r="A11139" i="11"/>
  <c r="A11140" i="11"/>
  <c r="A11141" i="11"/>
  <c r="A11142" i="11"/>
  <c r="A11143" i="11"/>
  <c r="A11172" i="11"/>
  <c r="A11174" i="11"/>
  <c r="A11175" i="11"/>
  <c r="A11176" i="11"/>
  <c r="A11177" i="11"/>
  <c r="A11178" i="11"/>
  <c r="A11207" i="11"/>
  <c r="A11209" i="11"/>
  <c r="A11210" i="11"/>
  <c r="A11211" i="11"/>
  <c r="A11212" i="11"/>
  <c r="A11213" i="11"/>
  <c r="A11241" i="11"/>
  <c r="A11242" i="11"/>
  <c r="A11244" i="11"/>
  <c r="A11245" i="11"/>
  <c r="A11246" i="11"/>
  <c r="A11247" i="11"/>
  <c r="A11248" i="11"/>
  <c r="A11277" i="11"/>
  <c r="A11279" i="11"/>
  <c r="A11280" i="11"/>
  <c r="A11281" i="11"/>
  <c r="A11282" i="11"/>
  <c r="A11283" i="11"/>
  <c r="A11312" i="11"/>
  <c r="A11314" i="11"/>
  <c r="A11315" i="11"/>
  <c r="A11316" i="11"/>
  <c r="A11317" i="11"/>
  <c r="A11318" i="11"/>
</calcChain>
</file>

<file path=xl/sharedStrings.xml><?xml version="1.0" encoding="utf-8"?>
<sst xmlns="http://schemas.openxmlformats.org/spreadsheetml/2006/main" count="23058" uniqueCount="3559">
  <si>
    <t>Simulation</t>
  </si>
  <si>
    <t>ID:1</t>
  </si>
  <si>
    <t>ID:2</t>
  </si>
  <si>
    <t>ID:3</t>
  </si>
  <si>
    <t>ID:4</t>
  </si>
  <si>
    <t>ID:5</t>
  </si>
  <si>
    <t>ID:6</t>
  </si>
  <si>
    <t>ID:7</t>
  </si>
  <si>
    <t>ID:8</t>
  </si>
  <si>
    <t>ID:9</t>
  </si>
  <si>
    <t>ID:10</t>
  </si>
  <si>
    <t>ID:11</t>
  </si>
  <si>
    <t>ID:12</t>
  </si>
  <si>
    <t>ID:13</t>
  </si>
  <si>
    <t>ID:14</t>
  </si>
  <si>
    <t>ID:15</t>
  </si>
  <si>
    <t>ID:16</t>
  </si>
  <si>
    <t>ID:17</t>
  </si>
  <si>
    <t>ID:18</t>
  </si>
  <si>
    <t>ID:19</t>
  </si>
  <si>
    <t>ID:20</t>
  </si>
  <si>
    <t>ID:21</t>
  </si>
  <si>
    <t>ID:22</t>
  </si>
  <si>
    <t>ID:23</t>
  </si>
  <si>
    <t>ID:24</t>
  </si>
  <si>
    <t>ID:25</t>
  </si>
  <si>
    <t>ID:26</t>
  </si>
  <si>
    <t>ID:27</t>
  </si>
  <si>
    <t>ID:28</t>
  </si>
  <si>
    <t>ID:29</t>
  </si>
  <si>
    <t>ID:30</t>
  </si>
  <si>
    <t>ID:31</t>
  </si>
  <si>
    <t>ID:32</t>
  </si>
  <si>
    <t>ID:33</t>
  </si>
  <si>
    <t>ID:34</t>
  </si>
  <si>
    <t>ID:35</t>
  </si>
  <si>
    <t>ID:36</t>
  </si>
  <si>
    <t>ID:37</t>
  </si>
  <si>
    <t>ID:38</t>
  </si>
  <si>
    <t>ID:39</t>
  </si>
  <si>
    <t>ID:40</t>
  </si>
  <si>
    <t>ID:41</t>
  </si>
  <si>
    <t>ID:42</t>
  </si>
  <si>
    <t>ID:43</t>
  </si>
  <si>
    <t>ID:44</t>
  </si>
  <si>
    <t>ID:45</t>
  </si>
  <si>
    <t>ID:46</t>
  </si>
  <si>
    <t>ID:47</t>
  </si>
  <si>
    <t>ID:48</t>
  </si>
  <si>
    <t>ID:49</t>
  </si>
  <si>
    <t>ID:50</t>
  </si>
  <si>
    <t>ID:51</t>
  </si>
  <si>
    <t>ID:52</t>
  </si>
  <si>
    <t>ID:53</t>
  </si>
  <si>
    <t>ID:54</t>
  </si>
  <si>
    <t>ID:55</t>
  </si>
  <si>
    <t>ID:56</t>
  </si>
  <si>
    <t>ID:57</t>
  </si>
  <si>
    <t>ID:58</t>
  </si>
  <si>
    <t>ID:59</t>
  </si>
  <si>
    <t>ID:60</t>
  </si>
  <si>
    <t>ID:61</t>
  </si>
  <si>
    <t>ID:62</t>
  </si>
  <si>
    <t>ID:63</t>
  </si>
  <si>
    <t>ID:64</t>
  </si>
  <si>
    <t>ID:65</t>
  </si>
  <si>
    <t>ID:66</t>
  </si>
  <si>
    <t>ID:67</t>
  </si>
  <si>
    <t>ID:68</t>
  </si>
  <si>
    <t>ID:69</t>
  </si>
  <si>
    <t>ID:70</t>
  </si>
  <si>
    <t>ID:71</t>
  </si>
  <si>
    <t>ID:72</t>
  </si>
  <si>
    <t>ID:73</t>
  </si>
  <si>
    <t>ID:74</t>
  </si>
  <si>
    <t>ID:75</t>
  </si>
  <si>
    <t>ID:76</t>
  </si>
  <si>
    <t>ID:77</t>
  </si>
  <si>
    <t>ID:78</t>
  </si>
  <si>
    <t>ID:79</t>
  </si>
  <si>
    <t>ID:80</t>
  </si>
  <si>
    <t>ID:81</t>
  </si>
  <si>
    <t>ID:82</t>
  </si>
  <si>
    <t>ID:83</t>
  </si>
  <si>
    <t>ID:84</t>
  </si>
  <si>
    <t>ID:85</t>
  </si>
  <si>
    <t>ID:86</t>
  </si>
  <si>
    <t>ID:87</t>
  </si>
  <si>
    <t>ID:88</t>
  </si>
  <si>
    <t>ID:89</t>
  </si>
  <si>
    <t>ID:90</t>
  </si>
  <si>
    <t>ID:91</t>
  </si>
  <si>
    <t>ID:92</t>
  </si>
  <si>
    <t>ID:93</t>
  </si>
  <si>
    <t>ID:94</t>
  </si>
  <si>
    <t>ID:95</t>
  </si>
  <si>
    <t>ID:96</t>
  </si>
  <si>
    <t>ID:97</t>
  </si>
  <si>
    <t>ID:98</t>
  </si>
  <si>
    <t>ID:99</t>
  </si>
  <si>
    <t>ID:100</t>
  </si>
  <si>
    <t>ID:101</t>
  </si>
  <si>
    <t>ID:102</t>
  </si>
  <si>
    <t>ID:103</t>
  </si>
  <si>
    <t>ID:104</t>
  </si>
  <si>
    <t>ID:105</t>
  </si>
  <si>
    <t>ID:106</t>
  </si>
  <si>
    <t>ID:107</t>
  </si>
  <si>
    <t>ID:108</t>
  </si>
  <si>
    <t>ID:109</t>
  </si>
  <si>
    <t>ID:110</t>
  </si>
  <si>
    <t>ID:111</t>
  </si>
  <si>
    <t>ID:112</t>
  </si>
  <si>
    <t>ID:113</t>
  </si>
  <si>
    <t>ID:114</t>
  </si>
  <si>
    <t>ID:115</t>
  </si>
  <si>
    <t>ID:116</t>
  </si>
  <si>
    <t>ID:117</t>
  </si>
  <si>
    <t>ID:118</t>
  </si>
  <si>
    <t>ID:119</t>
  </si>
  <si>
    <t>ID:120</t>
  </si>
  <si>
    <t>ID:121</t>
  </si>
  <si>
    <t>ID:122</t>
  </si>
  <si>
    <t>ID:123</t>
  </si>
  <si>
    <t>ID:124</t>
  </si>
  <si>
    <t>ID:125</t>
  </si>
  <si>
    <t>ID:126</t>
  </si>
  <si>
    <t>ID:127</t>
  </si>
  <si>
    <t>ID:128</t>
  </si>
  <si>
    <t>ID:129</t>
  </si>
  <si>
    <t>ID:130</t>
  </si>
  <si>
    <t>ID:131</t>
  </si>
  <si>
    <t>ID:132</t>
  </si>
  <si>
    <t>ID:133</t>
  </si>
  <si>
    <t>ID:134</t>
  </si>
  <si>
    <t>ID:135</t>
  </si>
  <si>
    <t>ID:136</t>
  </si>
  <si>
    <t>ID:137</t>
  </si>
  <si>
    <t>ID:138</t>
  </si>
  <si>
    <t>ID:139</t>
  </si>
  <si>
    <t>ID:140</t>
  </si>
  <si>
    <t>ID:141</t>
  </si>
  <si>
    <t>ID:142</t>
  </si>
  <si>
    <t>ID:143</t>
  </si>
  <si>
    <t>ID:144</t>
  </si>
  <si>
    <t>ID:145</t>
  </si>
  <si>
    <t>ID:146</t>
  </si>
  <si>
    <t>ID:147</t>
  </si>
  <si>
    <t>ID:148</t>
  </si>
  <si>
    <t>ID:149</t>
  </si>
  <si>
    <t>ID:150</t>
  </si>
  <si>
    <t>ID:151</t>
  </si>
  <si>
    <t>ID:152</t>
  </si>
  <si>
    <t>ID:153</t>
  </si>
  <si>
    <t>ID:154</t>
  </si>
  <si>
    <t>ID:155</t>
  </si>
  <si>
    <t>ID:156</t>
  </si>
  <si>
    <t>ID:157</t>
  </si>
  <si>
    <t>ID:158</t>
  </si>
  <si>
    <t>ID:159</t>
  </si>
  <si>
    <t>ID:160</t>
  </si>
  <si>
    <t>ID:161</t>
  </si>
  <si>
    <t>ID:162</t>
  </si>
  <si>
    <t>ID:163</t>
  </si>
  <si>
    <t>ID:164</t>
  </si>
  <si>
    <t>ID:165</t>
  </si>
  <si>
    <t>ID:166</t>
  </si>
  <si>
    <t>ID:167</t>
  </si>
  <si>
    <t>ID:168</t>
  </si>
  <si>
    <t>ID:169</t>
  </si>
  <si>
    <t>ID:170</t>
  </si>
  <si>
    <t>ID:171</t>
  </si>
  <si>
    <t>ID:172</t>
  </si>
  <si>
    <t>ID:173</t>
  </si>
  <si>
    <t>ID:174</t>
  </si>
  <si>
    <t>ID:175</t>
  </si>
  <si>
    <t>ID:176</t>
  </si>
  <si>
    <t>ID:177</t>
  </si>
  <si>
    <t>ID:178</t>
  </si>
  <si>
    <t>ID:179</t>
  </si>
  <si>
    <t>ID:180</t>
  </si>
  <si>
    <t>ID:181</t>
  </si>
  <si>
    <t>ID:182</t>
  </si>
  <si>
    <t>ID:183</t>
  </si>
  <si>
    <t>ID:184</t>
  </si>
  <si>
    <t>ID:185</t>
  </si>
  <si>
    <t>ID:186</t>
  </si>
  <si>
    <t>ID:187</t>
  </si>
  <si>
    <t>ID:188</t>
  </si>
  <si>
    <t>ID:189</t>
  </si>
  <si>
    <t>ID:190</t>
  </si>
  <si>
    <t>ID:191</t>
  </si>
  <si>
    <t>ID:192</t>
  </si>
  <si>
    <t>ID:193</t>
  </si>
  <si>
    <t>ID:194</t>
  </si>
  <si>
    <t>ID:195</t>
  </si>
  <si>
    <t>ID:196</t>
  </si>
  <si>
    <t>ID:197</t>
  </si>
  <si>
    <t>ID:198</t>
  </si>
  <si>
    <t>ID:199</t>
  </si>
  <si>
    <t>ID:200</t>
  </si>
  <si>
    <t>ID:201</t>
  </si>
  <si>
    <t>ID:202</t>
  </si>
  <si>
    <t>ID:203</t>
  </si>
  <si>
    <t>ID:204</t>
  </si>
  <si>
    <t>ID:205</t>
  </si>
  <si>
    <t>ID:206</t>
  </si>
  <si>
    <t>ID:207</t>
  </si>
  <si>
    <t>ID:208</t>
  </si>
  <si>
    <t>ID:209</t>
  </si>
  <si>
    <t>ID:210</t>
  </si>
  <si>
    <t>ID:211</t>
  </si>
  <si>
    <t>ID:212</t>
  </si>
  <si>
    <t>ID:213</t>
  </si>
  <si>
    <t>ID:214</t>
  </si>
  <si>
    <t>ID:215</t>
  </si>
  <si>
    <t>ID:216</t>
  </si>
  <si>
    <t>ID:217</t>
  </si>
  <si>
    <t>ID:218</t>
  </si>
  <si>
    <t>ID:219</t>
  </si>
  <si>
    <t>ID:220</t>
  </si>
  <si>
    <t>ID:221</t>
  </si>
  <si>
    <t>ID:222</t>
  </si>
  <si>
    <t>ID:223</t>
  </si>
  <si>
    <t>ID:224</t>
  </si>
  <si>
    <t>ID:225</t>
  </si>
  <si>
    <t>ID:226</t>
  </si>
  <si>
    <t>ID:227</t>
  </si>
  <si>
    <t>ID:228</t>
  </si>
  <si>
    <t>ID:229</t>
  </si>
  <si>
    <t>ID:230</t>
  </si>
  <si>
    <t>ID:231</t>
  </si>
  <si>
    <t>ID:232</t>
  </si>
  <si>
    <t>ID:233</t>
  </si>
  <si>
    <t>ID:234</t>
  </si>
  <si>
    <t>ID:235</t>
  </si>
  <si>
    <t>ID:236</t>
  </si>
  <si>
    <t>ID:237</t>
  </si>
  <si>
    <t>ID:238</t>
  </si>
  <si>
    <t>ID:239</t>
  </si>
  <si>
    <t>ID:240</t>
  </si>
  <si>
    <t>ID:241</t>
  </si>
  <si>
    <t>ID:242</t>
  </si>
  <si>
    <t>ID:243</t>
  </si>
  <si>
    <t>ID:244</t>
  </si>
  <si>
    <t>ID:245</t>
  </si>
  <si>
    <t>ID:246</t>
  </si>
  <si>
    <t>ID:247</t>
  </si>
  <si>
    <t>ID:248</t>
  </si>
  <si>
    <t>ID:249</t>
  </si>
  <si>
    <t>ID:250</t>
  </si>
  <si>
    <t>ID:251</t>
  </si>
  <si>
    <t>ID:252</t>
  </si>
  <si>
    <t>ID:253</t>
  </si>
  <si>
    <t>ID:254</t>
  </si>
  <si>
    <t>ID:255</t>
  </si>
  <si>
    <t>ID:256</t>
  </si>
  <si>
    <t>ID:257</t>
  </si>
  <si>
    <t>ID:258</t>
  </si>
  <si>
    <t>ID:259</t>
  </si>
  <si>
    <t>ID:260</t>
  </si>
  <si>
    <t>ID:261</t>
  </si>
  <si>
    <t>ID:262</t>
  </si>
  <si>
    <t>ID:263</t>
  </si>
  <si>
    <t>ID:264</t>
  </si>
  <si>
    <t>ID:265</t>
  </si>
  <si>
    <t>ID:266</t>
  </si>
  <si>
    <t>ID:267</t>
  </si>
  <si>
    <t>ID:268</t>
  </si>
  <si>
    <t>ID:269</t>
  </si>
  <si>
    <t>ID:270</t>
  </si>
  <si>
    <t>ID:271</t>
  </si>
  <si>
    <t>ID:272</t>
  </si>
  <si>
    <t>ID:273</t>
  </si>
  <si>
    <t>ID:274</t>
  </si>
  <si>
    <t>ID:275</t>
  </si>
  <si>
    <t>ID:276</t>
  </si>
  <si>
    <t>ID:277</t>
  </si>
  <si>
    <t>ID:278</t>
  </si>
  <si>
    <t>ID:279</t>
  </si>
  <si>
    <t>ID:280</t>
  </si>
  <si>
    <t>ID:281</t>
  </si>
  <si>
    <t>ID:282</t>
  </si>
  <si>
    <t>ID:283</t>
  </si>
  <si>
    <t>ID:284</t>
  </si>
  <si>
    <t>ID:285</t>
  </si>
  <si>
    <t>ID:286</t>
  </si>
  <si>
    <t>ID:287</t>
  </si>
  <si>
    <t>ID:288</t>
  </si>
  <si>
    <t>ID:289</t>
  </si>
  <si>
    <t>ID:290</t>
  </si>
  <si>
    <t>ID:291</t>
  </si>
  <si>
    <t>ID:292</t>
  </si>
  <si>
    <t>ID:293</t>
  </si>
  <si>
    <t>ID:294</t>
  </si>
  <si>
    <t>ID:295</t>
  </si>
  <si>
    <t>ID:296</t>
  </si>
  <si>
    <t>ID:297</t>
  </si>
  <si>
    <t>ID:298</t>
  </si>
  <si>
    <t>ID:299</t>
  </si>
  <si>
    <t>ID:300</t>
  </si>
  <si>
    <t>ID:301</t>
  </si>
  <si>
    <t>ID:302</t>
  </si>
  <si>
    <t>ID:303</t>
  </si>
  <si>
    <t>ID:304</t>
  </si>
  <si>
    <t>ID:305</t>
  </si>
  <si>
    <t>ID:306</t>
  </si>
  <si>
    <t>ID:307</t>
  </si>
  <si>
    <t>ID:308</t>
  </si>
  <si>
    <t>ID:309</t>
  </si>
  <si>
    <t>ID:310</t>
  </si>
  <si>
    <t>ID:311</t>
  </si>
  <si>
    <t>ID:312</t>
  </si>
  <si>
    <t>ID:313</t>
  </si>
  <si>
    <t>ID:314</t>
  </si>
  <si>
    <t>ID:315</t>
  </si>
  <si>
    <t>ID:316</t>
  </si>
  <si>
    <t>ID:317</t>
  </si>
  <si>
    <t>ID:318</t>
  </si>
  <si>
    <t>ID:319</t>
  </si>
  <si>
    <t>ID:320</t>
  </si>
  <si>
    <t>ID:321</t>
  </si>
  <si>
    <t>ID:322</t>
  </si>
  <si>
    <t>ID:323</t>
  </si>
  <si>
    <t>ID:324</t>
  </si>
  <si>
    <t>ID:325</t>
  </si>
  <si>
    <t>ID:326</t>
  </si>
  <si>
    <t>ID:327</t>
  </si>
  <si>
    <t>ID:328</t>
  </si>
  <si>
    <t>ID:329</t>
  </si>
  <si>
    <t>ID:330</t>
  </si>
  <si>
    <t>ID:331</t>
  </si>
  <si>
    <t>ID:332</t>
  </si>
  <si>
    <t>ID:333</t>
  </si>
  <si>
    <t>ID:334</t>
  </si>
  <si>
    <t>ID:335</t>
  </si>
  <si>
    <t>ID:336</t>
  </si>
  <si>
    <t>ID:337</t>
  </si>
  <si>
    <t>ID:338</t>
  </si>
  <si>
    <t>ID:339</t>
  </si>
  <si>
    <t>ID:340</t>
  </si>
  <si>
    <t>ID:341</t>
  </si>
  <si>
    <t>ID:342</t>
  </si>
  <si>
    <t>ID:343</t>
  </si>
  <si>
    <t>ID:344</t>
  </si>
  <si>
    <t>ID:345</t>
  </si>
  <si>
    <t>ID:346</t>
  </si>
  <si>
    <t>ID:347</t>
  </si>
  <si>
    <t>ID:348</t>
  </si>
  <si>
    <t>ID:349</t>
  </si>
  <si>
    <t>ID:350</t>
  </si>
  <si>
    <t>ID:351</t>
  </si>
  <si>
    <t>ID:352</t>
  </si>
  <si>
    <t>ID:353</t>
  </si>
  <si>
    <t>ID:354</t>
  </si>
  <si>
    <t>ID:355</t>
  </si>
  <si>
    <t>ID:356</t>
  </si>
  <si>
    <t>ID:357</t>
  </si>
  <si>
    <t>ID:358</t>
  </si>
  <si>
    <t>ID:359</t>
  </si>
  <si>
    <t>ID:360</t>
  </si>
  <si>
    <t>ID:361</t>
  </si>
  <si>
    <t>ID:362</t>
  </si>
  <si>
    <t>ID:363</t>
  </si>
  <si>
    <t>ID:364</t>
  </si>
  <si>
    <t>ID:365</t>
  </si>
  <si>
    <t>ID:366</t>
  </si>
  <si>
    <t>ID:367</t>
  </si>
  <si>
    <t>ID:368</t>
  </si>
  <si>
    <t>ID:369</t>
  </si>
  <si>
    <t>ID:370</t>
  </si>
  <si>
    <t>ID:371</t>
  </si>
  <si>
    <t>ID:372</t>
  </si>
  <si>
    <t>ID:373</t>
  </si>
  <si>
    <t>ID:374</t>
  </si>
  <si>
    <t>ID:375</t>
  </si>
  <si>
    <t>ID:376</t>
  </si>
  <si>
    <t>ID:377</t>
  </si>
  <si>
    <t>ID:378</t>
  </si>
  <si>
    <t>ID:379</t>
  </si>
  <si>
    <t>ID:380</t>
  </si>
  <si>
    <t>ID:381</t>
  </si>
  <si>
    <t>ID:382</t>
  </si>
  <si>
    <t>ID:383</t>
  </si>
  <si>
    <t>ID:384</t>
  </si>
  <si>
    <t>ID:385</t>
  </si>
  <si>
    <t>ID:386</t>
  </si>
  <si>
    <t>ID:387</t>
  </si>
  <si>
    <t>ID:388</t>
  </si>
  <si>
    <t>ID:389</t>
  </si>
  <si>
    <t>ID:390</t>
  </si>
  <si>
    <t>ID:391</t>
  </si>
  <si>
    <t>ID:392</t>
  </si>
  <si>
    <t>ID:393</t>
  </si>
  <si>
    <t>ID:394</t>
  </si>
  <si>
    <t>ID:395</t>
  </si>
  <si>
    <t>ID:396</t>
  </si>
  <si>
    <t>ID:397</t>
  </si>
  <si>
    <t>ID:398</t>
  </si>
  <si>
    <t>ID:399</t>
  </si>
  <si>
    <t>ID:400</t>
  </si>
  <si>
    <t>ID:401</t>
  </si>
  <si>
    <t>ID:402</t>
  </si>
  <si>
    <t>ID:403</t>
  </si>
  <si>
    <t>ID:404</t>
  </si>
  <si>
    <t>ID:405</t>
  </si>
  <si>
    <t>ID:406</t>
  </si>
  <si>
    <t>ID:407</t>
  </si>
  <si>
    <t>ID:408</t>
  </si>
  <si>
    <t>ID:409</t>
  </si>
  <si>
    <t>ID:410</t>
  </si>
  <si>
    <t>ID:411</t>
  </si>
  <si>
    <t>ID:412</t>
  </si>
  <si>
    <t>ID:413</t>
  </si>
  <si>
    <t>ID:414</t>
  </si>
  <si>
    <t>ID:415</t>
  </si>
  <si>
    <t>ID:416</t>
  </si>
  <si>
    <t>ID:417</t>
  </si>
  <si>
    <t>ID:418</t>
  </si>
  <si>
    <t>ID:419</t>
  </si>
  <si>
    <t>ID:420</t>
  </si>
  <si>
    <t>ID:421</t>
  </si>
  <si>
    <t>ID:422</t>
  </si>
  <si>
    <t>ID:423</t>
  </si>
  <si>
    <t>ID:424</t>
  </si>
  <si>
    <t>ID:425</t>
  </si>
  <si>
    <t>ID:426</t>
  </si>
  <si>
    <t>ID:427</t>
  </si>
  <si>
    <t>ID:428</t>
  </si>
  <si>
    <t>ID:429</t>
  </si>
  <si>
    <t>ID:430</t>
  </si>
  <si>
    <t>ID:431</t>
  </si>
  <si>
    <t>ID:432</t>
  </si>
  <si>
    <t>Simulation ID:1</t>
  </si>
  <si>
    <t>Simulation ID:2</t>
  </si>
  <si>
    <t>Simulation ID:3</t>
  </si>
  <si>
    <t>Simulation ID:4</t>
  </si>
  <si>
    <t>Simulation ID:5</t>
  </si>
  <si>
    <t>Simulation ID:6</t>
  </si>
  <si>
    <t>Simulation ID:7</t>
  </si>
  <si>
    <t>Simulation ID:8</t>
  </si>
  <si>
    <t>Simulation ID:9</t>
  </si>
  <si>
    <t>Simulation ID:10</t>
  </si>
  <si>
    <t>Simulation ID:11</t>
  </si>
  <si>
    <t>Simulation ID:12</t>
  </si>
  <si>
    <t>Simulation ID:13</t>
  </si>
  <si>
    <t>Simulation ID:14</t>
  </si>
  <si>
    <t>Simulation ID:15</t>
  </si>
  <si>
    <t>Simulation ID:16</t>
  </si>
  <si>
    <t>Simulation ID:17</t>
  </si>
  <si>
    <t>Simulation ID:18</t>
  </si>
  <si>
    <t>Simulation ID:19</t>
  </si>
  <si>
    <t>Simulation ID:20</t>
  </si>
  <si>
    <t>Simulation ID:21</t>
  </si>
  <si>
    <t>Simulation ID:22</t>
  </si>
  <si>
    <t>Simulation ID:23</t>
  </si>
  <si>
    <t>Simulation ID:24</t>
  </si>
  <si>
    <t>Simulation ID:25</t>
  </si>
  <si>
    <t>Simulation ID:26</t>
  </si>
  <si>
    <t>Simulation ID:27</t>
  </si>
  <si>
    <t>Simulation ID:28</t>
  </si>
  <si>
    <t>Simulation ID:29</t>
  </si>
  <si>
    <t>Simulation ID:30</t>
  </si>
  <si>
    <t>Simulation ID:31</t>
  </si>
  <si>
    <t>Simulation ID:32</t>
  </si>
  <si>
    <t>Simulation ID:33</t>
  </si>
  <si>
    <t>Simulation ID:34</t>
  </si>
  <si>
    <t>Simulation ID:35</t>
  </si>
  <si>
    <t>Simulation ID:36</t>
  </si>
  <si>
    <t>Simulation ID:37</t>
  </si>
  <si>
    <t>Simulation ID:38</t>
  </si>
  <si>
    <t>Simulation ID:39</t>
  </si>
  <si>
    <t>Simulation ID:40</t>
  </si>
  <si>
    <t>Simulation ID:41</t>
  </si>
  <si>
    <t>Simulation ID:42</t>
  </si>
  <si>
    <t>Simulation ID:43</t>
  </si>
  <si>
    <t>Simulation ID:44</t>
  </si>
  <si>
    <t>Simulation ID:45</t>
  </si>
  <si>
    <t>Simulation ID:46</t>
  </si>
  <si>
    <t>Simulation ID:47</t>
  </si>
  <si>
    <t>Simulation ID:48</t>
  </si>
  <si>
    <t>Simulation ID:49</t>
  </si>
  <si>
    <t>Simulation ID:50</t>
  </si>
  <si>
    <t>Simulation ID:51</t>
  </si>
  <si>
    <t>Simulation ID:52</t>
  </si>
  <si>
    <t>Simulation ID:53</t>
  </si>
  <si>
    <t>Simulation ID:54</t>
  </si>
  <si>
    <t>Simulation ID:55</t>
  </si>
  <si>
    <t>Simulation ID:56</t>
  </si>
  <si>
    <t>Simulation ID:57</t>
  </si>
  <si>
    <t>Simulation ID:58</t>
  </si>
  <si>
    <t>Simulation ID:59</t>
  </si>
  <si>
    <t>Simulation ID:60</t>
  </si>
  <si>
    <t>Simulation ID:61</t>
  </si>
  <si>
    <t>Simulation ID:62</t>
  </si>
  <si>
    <t>Simulation ID:63</t>
  </si>
  <si>
    <t>Simulation ID:64</t>
  </si>
  <si>
    <t>Simulation ID:65</t>
  </si>
  <si>
    <t>Simulation ID:66</t>
  </si>
  <si>
    <t>Simulation ID:67</t>
  </si>
  <si>
    <t>Simulation ID:68</t>
  </si>
  <si>
    <t>Simulation ID:69</t>
  </si>
  <si>
    <t>Simulation ID:70</t>
  </si>
  <si>
    <t>Simulation ID:71</t>
  </si>
  <si>
    <t>Simulation ID:72</t>
  </si>
  <si>
    <t>Simulation ID:73</t>
  </si>
  <si>
    <t>Simulation ID:74</t>
  </si>
  <si>
    <t>Simulation ID:75</t>
  </si>
  <si>
    <t>Simulation ID:76</t>
  </si>
  <si>
    <t>Simulation ID:77</t>
  </si>
  <si>
    <t>Simulation ID:78</t>
  </si>
  <si>
    <t>Simulation ID:79</t>
  </si>
  <si>
    <t>Simulation ID:80</t>
  </si>
  <si>
    <t>Simulation ID:81</t>
  </si>
  <si>
    <t>Simulation ID:82</t>
  </si>
  <si>
    <t>Simulation ID:83</t>
  </si>
  <si>
    <t>Simulation ID:84</t>
  </si>
  <si>
    <t>Simulation ID:85</t>
  </si>
  <si>
    <t>Simulation ID:86</t>
  </si>
  <si>
    <t>Simulation ID:87</t>
  </si>
  <si>
    <t>Simulation ID:88</t>
  </si>
  <si>
    <t>Simulation ID:89</t>
  </si>
  <si>
    <t>Simulation ID:90</t>
  </si>
  <si>
    <t>Simulation ID:91</t>
  </si>
  <si>
    <t>Simulation ID:92</t>
  </si>
  <si>
    <t>Simulation ID:93</t>
  </si>
  <si>
    <t>Simulation ID:94</t>
  </si>
  <si>
    <t>Simulation ID:95</t>
  </si>
  <si>
    <t>Simulation ID:96</t>
  </si>
  <si>
    <t>Simulation ID:97</t>
  </si>
  <si>
    <t>Simulation ID:98</t>
  </si>
  <si>
    <t>Simulation ID:99</t>
  </si>
  <si>
    <t>Simulation ID:100</t>
  </si>
  <si>
    <t>Simulation ID:101</t>
  </si>
  <si>
    <t>Simulation ID:102</t>
  </si>
  <si>
    <t>Simulation ID:103</t>
  </si>
  <si>
    <t>Simulation ID:104</t>
  </si>
  <si>
    <t>Simulation ID:105</t>
  </si>
  <si>
    <t>Simulation ID:106</t>
  </si>
  <si>
    <t>Simulation ID:107</t>
  </si>
  <si>
    <t>Simulation ID:108</t>
  </si>
  <si>
    <t>Simulation ID:109</t>
  </si>
  <si>
    <t>Simulation ID:110</t>
  </si>
  <si>
    <t>Simulation ID:111</t>
  </si>
  <si>
    <t>Simulation ID:112</t>
  </si>
  <si>
    <t>Simulation ID:113</t>
  </si>
  <si>
    <t>Simulation ID:114</t>
  </si>
  <si>
    <t>Simulation ID:115</t>
  </si>
  <si>
    <t>Simulation ID:116</t>
  </si>
  <si>
    <t>Simulation ID:117</t>
  </si>
  <si>
    <t>Simulation ID:118</t>
  </si>
  <si>
    <t>Simulation ID:119</t>
  </si>
  <si>
    <t>Simulation ID:120</t>
  </si>
  <si>
    <t>Simulation ID:121</t>
  </si>
  <si>
    <t>Simulation ID:122</t>
  </si>
  <si>
    <t>Simulation ID:123</t>
  </si>
  <si>
    <t>Simulation ID:124</t>
  </si>
  <si>
    <t>Simulation ID:125</t>
  </si>
  <si>
    <t>Simulation ID:126</t>
  </si>
  <si>
    <t>Simulation ID:127</t>
  </si>
  <si>
    <t>Simulation ID:128</t>
  </si>
  <si>
    <t>Simulation ID:129</t>
  </si>
  <si>
    <t>Simulation ID:130</t>
  </si>
  <si>
    <t>Simulation ID:131</t>
  </si>
  <si>
    <t>Simulation ID:132</t>
  </si>
  <si>
    <t>Simulation ID:133</t>
  </si>
  <si>
    <t>Simulation ID:134</t>
  </si>
  <si>
    <t>Simulation ID:135</t>
  </si>
  <si>
    <t>Simulation ID:136</t>
  </si>
  <si>
    <t>Simulation ID:137</t>
  </si>
  <si>
    <t>Simulation ID:138</t>
  </si>
  <si>
    <t>Simulation ID:139</t>
  </si>
  <si>
    <t>Simulation ID:140</t>
  </si>
  <si>
    <t>Simulation ID:141</t>
  </si>
  <si>
    <t>Simulation ID:142</t>
  </si>
  <si>
    <t>Simulation ID:143</t>
  </si>
  <si>
    <t>Simulation ID:144</t>
  </si>
  <si>
    <t>Simulation ID:145</t>
  </si>
  <si>
    <t>Simulation ID:146</t>
  </si>
  <si>
    <t>Simulation ID:147</t>
  </si>
  <si>
    <t>Simulation ID:148</t>
  </si>
  <si>
    <t>Simulation ID:149</t>
  </si>
  <si>
    <t>Simulation ID:150</t>
  </si>
  <si>
    <t>Simulation ID:151</t>
  </si>
  <si>
    <t>Simulation ID:152</t>
  </si>
  <si>
    <t>Simulation ID:153</t>
  </si>
  <si>
    <t>Simulation ID:154</t>
  </si>
  <si>
    <t>Simulation ID:155</t>
  </si>
  <si>
    <t>Simulation ID:156</t>
  </si>
  <si>
    <t>Simulation ID:157</t>
  </si>
  <si>
    <t>Simulation ID:158</t>
  </si>
  <si>
    <t>Simulation ID:159</t>
  </si>
  <si>
    <t>Simulation ID:160</t>
  </si>
  <si>
    <t>Simulation ID:161</t>
  </si>
  <si>
    <t>Simulation ID:162</t>
  </si>
  <si>
    <t>Simulation ID:163</t>
  </si>
  <si>
    <t>Simulation ID:164</t>
  </si>
  <si>
    <t>Simulation ID:165</t>
  </si>
  <si>
    <t>Simulation ID:166</t>
  </si>
  <si>
    <t>Simulation ID:167</t>
  </si>
  <si>
    <t>Simulation ID:168</t>
  </si>
  <si>
    <t>Simulation ID:169</t>
  </si>
  <si>
    <t>Simulation ID:170</t>
  </si>
  <si>
    <t>Simulation ID:171</t>
  </si>
  <si>
    <t>Simulation ID:172</t>
  </si>
  <si>
    <t>Simulation ID:173</t>
  </si>
  <si>
    <t>Simulation ID:174</t>
  </si>
  <si>
    <t>Simulation ID:175</t>
  </si>
  <si>
    <t>Simulation ID:176</t>
  </si>
  <si>
    <t>Simulation ID:177</t>
  </si>
  <si>
    <t>Simulation ID:178</t>
  </si>
  <si>
    <t>Simulation ID:179</t>
  </si>
  <si>
    <t>Simulation ID:180</t>
  </si>
  <si>
    <t>Simulation ID:181</t>
  </si>
  <si>
    <t>Simulation ID:182</t>
  </si>
  <si>
    <t>Simulation ID:183</t>
  </si>
  <si>
    <t>Simulation ID:184</t>
  </si>
  <si>
    <t>Simulation ID:185</t>
  </si>
  <si>
    <t>Simulation ID:186</t>
  </si>
  <si>
    <t>Simulation ID:187</t>
  </si>
  <si>
    <t>Simulation ID:188</t>
  </si>
  <si>
    <t>Simulation ID:189</t>
  </si>
  <si>
    <t>Simulation ID:190</t>
  </si>
  <si>
    <t>Simulation ID:191</t>
  </si>
  <si>
    <t>Simulation ID:192</t>
  </si>
  <si>
    <t>Simulation ID:193</t>
  </si>
  <si>
    <t>Simulation ID:194</t>
  </si>
  <si>
    <t>Simulation ID:195</t>
  </si>
  <si>
    <t>Simulation ID:196</t>
  </si>
  <si>
    <t>Simulation ID:197</t>
  </si>
  <si>
    <t>Simulation ID:198</t>
  </si>
  <si>
    <t>Simulation ID:199</t>
  </si>
  <si>
    <t>Simulation ID:200</t>
  </si>
  <si>
    <t>Simulation ID:201</t>
  </si>
  <si>
    <t>Simulation ID:202</t>
  </si>
  <si>
    <t>Simulation ID:203</t>
  </si>
  <si>
    <t>Simulation ID:204</t>
  </si>
  <si>
    <t>Simulation ID:205</t>
  </si>
  <si>
    <t>Simulation ID:206</t>
  </si>
  <si>
    <t>Simulation ID:207</t>
  </si>
  <si>
    <t>Simulation ID:208</t>
  </si>
  <si>
    <t>Simulation ID:209</t>
  </si>
  <si>
    <t>Simulation ID:210</t>
  </si>
  <si>
    <t>Simulation ID:211</t>
  </si>
  <si>
    <t>Simulation ID:212</t>
  </si>
  <si>
    <t>Simulation ID:213</t>
  </si>
  <si>
    <t>Simulation ID:214</t>
  </si>
  <si>
    <t>Simulation ID:215</t>
  </si>
  <si>
    <t>Simulation ID:216</t>
  </si>
  <si>
    <t>Simulation ID:217</t>
  </si>
  <si>
    <t>Simulation ID:218</t>
  </si>
  <si>
    <t>Simulation ID:219</t>
  </si>
  <si>
    <t>Simulation ID:220</t>
  </si>
  <si>
    <t>Simulation ID:221</t>
  </si>
  <si>
    <t>Simulation ID:222</t>
  </si>
  <si>
    <t>Simulation ID:223</t>
  </si>
  <si>
    <t>Simulation ID:224</t>
  </si>
  <si>
    <t>Simulation ID:225</t>
  </si>
  <si>
    <t>Simulation ID:226</t>
  </si>
  <si>
    <t>Simulation ID:227</t>
  </si>
  <si>
    <t>Simulation ID:228</t>
  </si>
  <si>
    <t>Simulation ID:229</t>
  </si>
  <si>
    <t>Simulation ID:230</t>
  </si>
  <si>
    <t>Simulation ID:231</t>
  </si>
  <si>
    <t>Simulation ID:232</t>
  </si>
  <si>
    <t>Simulation ID:233</t>
  </si>
  <si>
    <t>Simulation ID:234</t>
  </si>
  <si>
    <t>Simulation ID:235</t>
  </si>
  <si>
    <t>Simulation ID:236</t>
  </si>
  <si>
    <t>Simulation ID:237</t>
  </si>
  <si>
    <t>Simulation ID:238</t>
  </si>
  <si>
    <t>Simulation ID:239</t>
  </si>
  <si>
    <t>Simulation ID:240</t>
  </si>
  <si>
    <t>Simulation ID:241</t>
  </si>
  <si>
    <t>Simulation ID:242</t>
  </si>
  <si>
    <t>Simulation ID:243</t>
  </si>
  <si>
    <t>Simulation ID:244</t>
  </si>
  <si>
    <t>Simulation ID:245</t>
  </si>
  <si>
    <t>Simulation ID:246</t>
  </si>
  <si>
    <t>Simulation ID:247</t>
  </si>
  <si>
    <t>Simulation ID:248</t>
  </si>
  <si>
    <t>Simulation ID:249</t>
  </si>
  <si>
    <t>Simulation ID:250</t>
  </si>
  <si>
    <t>Simulation ID:251</t>
  </si>
  <si>
    <t>Simulation ID:252</t>
  </si>
  <si>
    <t>Simulation ID:253</t>
  </si>
  <si>
    <t>Simulation ID:254</t>
  </si>
  <si>
    <t>Simulation ID:255</t>
  </si>
  <si>
    <t>Simulation ID:256</t>
  </si>
  <si>
    <t>Simulation ID:257</t>
  </si>
  <si>
    <t>Simulation ID:258</t>
  </si>
  <si>
    <t>Simulation ID:259</t>
  </si>
  <si>
    <t>Simulation ID:260</t>
  </si>
  <si>
    <t>Simulation ID:261</t>
  </si>
  <si>
    <t>Simulation ID:262</t>
  </si>
  <si>
    <t>Simulation ID:263</t>
  </si>
  <si>
    <t>Simulation ID:264</t>
  </si>
  <si>
    <t>Simulation ID:265</t>
  </si>
  <si>
    <t>Simulation ID:266</t>
  </si>
  <si>
    <t>Simulation ID:267</t>
  </si>
  <si>
    <t>Simulation ID:268</t>
  </si>
  <si>
    <t>Simulation ID:269</t>
  </si>
  <si>
    <t>Simulation ID:270</t>
  </si>
  <si>
    <t>Simulation ID:271</t>
  </si>
  <si>
    <t>Simulation ID:272</t>
  </si>
  <si>
    <t>Simulation ID:273</t>
  </si>
  <si>
    <t>Simulation ID:274</t>
  </si>
  <si>
    <t>Simulation ID:275</t>
  </si>
  <si>
    <t>Simulation ID:276</t>
  </si>
  <si>
    <t>Simulation ID:277</t>
  </si>
  <si>
    <t>Simulation ID:278</t>
  </si>
  <si>
    <t>Simulation ID:279</t>
  </si>
  <si>
    <t>Simulation ID:280</t>
  </si>
  <si>
    <t>Simulation ID:281</t>
  </si>
  <si>
    <t>Simulation ID:282</t>
  </si>
  <si>
    <t>Simulation ID:283</t>
  </si>
  <si>
    <t>Simulation ID:284</t>
  </si>
  <si>
    <t>Simulation ID:285</t>
  </si>
  <si>
    <t>Simulation ID:286</t>
  </si>
  <si>
    <t>Simulation ID:287</t>
  </si>
  <si>
    <t>Simulation ID:288</t>
  </si>
  <si>
    <t>Simulation ID:289</t>
  </si>
  <si>
    <t>Simulation ID:290</t>
  </si>
  <si>
    <t>Simulation ID:291</t>
  </si>
  <si>
    <t>Simulation ID:292</t>
  </si>
  <si>
    <t>Simulation ID:293</t>
  </si>
  <si>
    <t>Simulation ID:294</t>
  </si>
  <si>
    <t>Simulation ID:295</t>
  </si>
  <si>
    <t>Simulation ID:296</t>
  </si>
  <si>
    <t>Simulation ID:297</t>
  </si>
  <si>
    <t>Simulation ID:298</t>
  </si>
  <si>
    <t>Simulation ID:299</t>
  </si>
  <si>
    <t>Simulation ID:300</t>
  </si>
  <si>
    <t>Simulation ID:301</t>
  </si>
  <si>
    <t>Simulation ID:302</t>
  </si>
  <si>
    <t>Simulation ID:303</t>
  </si>
  <si>
    <t>Simulation ID:304</t>
  </si>
  <si>
    <t>Simulation ID:305</t>
  </si>
  <si>
    <t>Simulation ID:306</t>
  </si>
  <si>
    <t>Simulation ID:307</t>
  </si>
  <si>
    <t>Simulation ID:308</t>
  </si>
  <si>
    <t>Simulation ID:309</t>
  </si>
  <si>
    <t>Simulation ID:310</t>
  </si>
  <si>
    <t>Simulation ID:311</t>
  </si>
  <si>
    <t>Simulation ID:312</t>
  </si>
  <si>
    <t>Simulation ID:313</t>
  </si>
  <si>
    <t>Simulation ID:314</t>
  </si>
  <si>
    <t>Simulation ID:315</t>
  </si>
  <si>
    <t>Simulation ID:316</t>
  </si>
  <si>
    <t>Simulation ID:317</t>
  </si>
  <si>
    <t>Simulation ID:318</t>
  </si>
  <si>
    <t>Simulation ID:319</t>
  </si>
  <si>
    <t>Simulation ID:320</t>
  </si>
  <si>
    <t>Simulation ID:321</t>
  </si>
  <si>
    <t>Simulation ID:322</t>
  </si>
  <si>
    <t>Simulation ID:323</t>
  </si>
  <si>
    <t>Simulation ID:324</t>
  </si>
  <si>
    <t>上游流量</t>
  </si>
  <si>
    <t>1.600 -0.010</t>
  </si>
  <si>
    <t xml:space="preserve">1.600 1.590 1.580 1.570 1.560 1.550 1.540 1.530 1.520 1.510 1.500 </t>
  </si>
  <si>
    <t>下游水位</t>
  </si>
  <si>
    <t xml:space="preserve">1.600  1.590  1.580  1.570  1.560  1.550  1.540  1.530  1.520  1.510  1.500  </t>
  </si>
  <si>
    <t xml:space="preserve">1.600  1.637  1.640  1.646  1.649  1.649  1.643  1.638  1.631  1.623  1.615  </t>
  </si>
  <si>
    <t xml:space="preserve">1.600  1.634  1.645  1.646  1.647  1.650  1.647  1.646  1.647  1.648  1.648  </t>
  </si>
  <si>
    <t xml:space="preserve">1.600  1.595  1.608  1.618  1.617  1.629  1.648  1.668  1.688  1.702  1.710  </t>
  </si>
  <si>
    <t xml:space="preserve">1.600  1.674  1.741  1.794  1.845  1.876  1.909  1.955  1.994  2.023  2.036  </t>
  </si>
  <si>
    <t xml:space="preserve">0.93  0.93  0.93  0.93  0.93  0.93  0.92  0.92  0.92  0.92  0.92  </t>
  </si>
  <si>
    <t xml:space="preserve">0.93  0.95  0.95  0.95  0.95  0.95  0.95  0.95  0.95  0.95  0.94  </t>
  </si>
  <si>
    <t xml:space="preserve">0.92  0.94  0.95  0.95  0.95  0.95  0.95  0.95  0.95  0.95  0.95  </t>
  </si>
  <si>
    <t xml:space="preserve">0.47  0.47  0.48  0.48  0.48  0.48  0.49  0.49  0.50  0.51  0.51  </t>
  </si>
  <si>
    <t xml:space="preserve">0.17  0.18  0.19  0.20  0.20  0.21  0.21  0.22  0.22  0.23  0.23  </t>
  </si>
  <si>
    <t>Fr:</t>
  </si>
  <si>
    <t xml:space="preserve">0.05  0.05  0.06  0.06  0.06  0.06  0.06  0.06  0.06  0.07  0.07  </t>
  </si>
  <si>
    <t>-3.240 0.000</t>
  </si>
  <si>
    <t>-3.240 0.003</t>
  </si>
  <si>
    <t>-3.230 0.000</t>
  </si>
  <si>
    <t>-3.230 0.003</t>
  </si>
  <si>
    <t>-3.220 0.000</t>
  </si>
  <si>
    <t>-3.220 0.003</t>
  </si>
  <si>
    <t>-3.210 0.000</t>
  </si>
  <si>
    <t>-3.210 0.003</t>
  </si>
  <si>
    <t>-3.200 0.000</t>
  </si>
  <si>
    <t>-3.200 0.003</t>
  </si>
  <si>
    <t>-3.190 0.000</t>
  </si>
  <si>
    <t>-3.190 0.003</t>
  </si>
  <si>
    <t>-3.180 0.000</t>
  </si>
  <si>
    <t>-3.180 0.003</t>
  </si>
  <si>
    <t>-3.170 0.000</t>
  </si>
  <si>
    <t>-3.170 0.003</t>
  </si>
  <si>
    <t>-3.160 0.000</t>
  </si>
  <si>
    <t>-3.160 0.003</t>
  </si>
  <si>
    <t>1.600 0.000</t>
  </si>
  <si>
    <t xml:space="preserve">1.600 1.600 1.600 1.600 1.600 1.600 1.600 1.600 1.600 1.600 1.600 </t>
  </si>
  <si>
    <t>1.600 0.010</t>
  </si>
  <si>
    <t xml:space="preserve">1.600 1.610 1.620 1.630 1.640 1.650 1.660 1.670 1.680 1.690 1.700 </t>
  </si>
  <si>
    <t>1.900 -0.010</t>
  </si>
  <si>
    <t xml:space="preserve">1.900 1.890 1.880 1.870 1.860 1.850 1.840 1.830 1.820 1.810 1.800 </t>
  </si>
  <si>
    <t xml:space="preserve">1.900  1.890  1.880  1.870  1.860  1.850  1.840  1.830  1.820  1.810  1.800  </t>
  </si>
  <si>
    <t xml:space="preserve">1.900  1.951  1.959  1.970  1.974  1.970  1.963  1.954  1.945  1.935  1.926  </t>
  </si>
  <si>
    <t xml:space="preserve">1.900  1.948  1.962  1.968  1.969  1.969  1.969  1.969  1.969  1.969  1.970  </t>
  </si>
  <si>
    <t xml:space="preserve">1.900  1.907  1.904  1.920  1.942  1.948  1.937  1.921  1.906  1.891  1.880  </t>
  </si>
  <si>
    <t xml:space="preserve">1.900  1.829  1.765  1.711  1.663  1.616  1.585  1.566  1.556  1.554  1.550  </t>
  </si>
  <si>
    <t xml:space="preserve">0.97  0.97  0.98  0.98  0.98  0.98  0.98  0.97  0.97  0.97  0.97  </t>
  </si>
  <si>
    <t xml:space="preserve">0.97  0.99  1.00  1.00  1.00  1.00  1.00  1.00  1.00  0.99  0.99  </t>
  </si>
  <si>
    <t xml:space="preserve">0.96  0.98  0.99  1.00  1.00  0.99  1.00  1.00  0.99  0.99  0.99  </t>
  </si>
  <si>
    <t xml:space="preserve">0.53  0.53  0.53  0.53  0.54  0.54  0.53  0.53  0.52  0.51  0.51  </t>
  </si>
  <si>
    <t xml:space="preserve">0.20  0.19  0.19  0.18  0.17  0.17  0.17  0.16  0.16  0.16  0.16  </t>
  </si>
  <si>
    <t xml:space="preserve">0.06  0.06  0.05  0.05  0.05  0.05  0.05  0.05  0.05  0.05  0.05  </t>
  </si>
  <si>
    <t>1.900 0.000</t>
  </si>
  <si>
    <t xml:space="preserve">1.900 1.900 1.900 1.900 1.900 1.900 1.900 1.900 1.900 1.900 1.900 </t>
  </si>
  <si>
    <t>1.900 0.010</t>
  </si>
  <si>
    <t xml:space="preserve">1.900 1.910 1.920 1.930 1.940 1.950 1.960 1.970 1.980 1.990 2.000 </t>
  </si>
  <si>
    <t>2.200 -0.010</t>
  </si>
  <si>
    <t xml:space="preserve">2.200 2.190 2.180 2.170 2.160 2.150 2.140 2.130 2.120 2.110 2.100 </t>
  </si>
  <si>
    <t>2.200 0.000</t>
  </si>
  <si>
    <t xml:space="preserve">2.200 2.200 2.200 2.200 2.200 2.200 2.200 2.200 2.200 2.200 2.200 </t>
  </si>
  <si>
    <t xml:space="preserve">2.200  2.200  2.200  2.200  2.200  2.200  2.200  2.200  2.200  2.200  2.200  </t>
  </si>
  <si>
    <t xml:space="preserve">2.200  2.248  2.256  2.265  2.267  2.263  2.257  2.251  2.245  2.240  2.236  </t>
  </si>
  <si>
    <t xml:space="preserve">2.200  2.243  2.259  2.261  2.263  2.263  2.262  2.263  2.264  2.264  2.264  </t>
  </si>
  <si>
    <t xml:space="preserve">2.200  2.210  2.216  2.225  2.232  2.238  2.243  2.245  2.249  2.251  2.252  </t>
  </si>
  <si>
    <t xml:space="preserve">2.200  2.205  2.211  2.210  2.216  2.219  2.224  2.233  2.243  2.252  2.257  </t>
  </si>
  <si>
    <t xml:space="preserve">1.01  1.01  1.02  1.02  1.02  1.02  1.02  1.03  1.03  1.03  1.03  </t>
  </si>
  <si>
    <t xml:space="preserve">1.01  1.03  1.03  1.03  1.04  1.03  1.03  1.03  1.03  1.03  1.03  </t>
  </si>
  <si>
    <t xml:space="preserve">1.00  1.02  1.03  1.03  1.03  1.03  1.03  1.03  1.03  1.03  1.03  </t>
  </si>
  <si>
    <t xml:space="preserve">0.62  0.62  0.62  0.63  0.63  0.63  0.63  0.63  0.63  0.63  0.63  </t>
  </si>
  <si>
    <t xml:space="preserve">0.24  0.24  0.24  0.24  0.24  0.24  0.24  0.24  0.24  0.25  0.25  </t>
  </si>
  <si>
    <t xml:space="preserve">0.07  0.07  0.07  0.07  0.07  0.07  0.07  0.07  0.07  0.07  0.07  </t>
  </si>
  <si>
    <t>2.200 0.010</t>
  </si>
  <si>
    <t xml:space="preserve">2.200 2.210 2.220 2.230 2.240 2.250 2.260 2.270 2.280 2.290 2.300 </t>
  </si>
  <si>
    <t>2.500 -0.010</t>
  </si>
  <si>
    <t xml:space="preserve">2.500 2.490 2.480 2.470 2.460 2.450 2.440 2.430 2.420 2.410 2.400 </t>
  </si>
  <si>
    <t>2.500 0.000</t>
  </si>
  <si>
    <t xml:space="preserve">2.500 2.500 2.500 2.500 2.500 2.500 2.500 2.500 2.500 2.500 2.500 </t>
  </si>
  <si>
    <t xml:space="preserve">2.500  2.500  2.500  2.500  2.500  2.500  2.500  2.500  2.500  2.500  2.500  </t>
  </si>
  <si>
    <t xml:space="preserve">2.500  2.527  2.530  2.537  2.537  2.534  2.530  2.527  2.525  2.522  2.519  </t>
  </si>
  <si>
    <t xml:space="preserve">2.500  2.524  2.530  2.529  2.533  2.534  2.533  2.533  2.535  2.536  2.535  </t>
  </si>
  <si>
    <t xml:space="preserve">2.500  2.509  2.527  2.528  2.519  2.522  2.537  2.552  2.564  2.575  2.584  </t>
  </si>
  <si>
    <t xml:space="preserve">2.500  2.581  2.650  2.699  2.743  2.794  2.837  2.866  2.885  2.890  2.898  </t>
  </si>
  <si>
    <t xml:space="preserve">1.04  1.04  1.04  1.05  1.05  1.05  1.05  1.05  1.05  1.05  1.05  </t>
  </si>
  <si>
    <t xml:space="preserve">1.04  1.05  1.05  1.05  1.05  1.05  1.05  1.05  1.05  1.05  1.05  </t>
  </si>
  <si>
    <t xml:space="preserve">1.03  1.04  1.04  1.04  1.04  1.04  1.04  1.04  1.04  1.04  1.04  </t>
  </si>
  <si>
    <t xml:space="preserve">0.65  0.65  0.66  0.66  0.66  0.66  0.66  0.67  0.67  0.68  0.68  </t>
  </si>
  <si>
    <t xml:space="preserve">0.26  0.27  0.28  0.29  0.29  0.30  0.30  0.31  0.31  0.31  0.31  </t>
  </si>
  <si>
    <t xml:space="preserve">0.07  0.08  0.08  0.08  0.08  0.08  0.09  0.09  0.09  0.09  0.09  </t>
  </si>
  <si>
    <t>2.500 0.010</t>
  </si>
  <si>
    <t xml:space="preserve">2.500 2.510 2.520 2.530 2.540 2.550 2.560 2.570 2.580 2.590 2.600 </t>
  </si>
  <si>
    <t>水位:</t>
  </si>
  <si>
    <t>流量:</t>
  </si>
  <si>
    <t>流速:</t>
  </si>
  <si>
    <t>2.800 -0.010</t>
  </si>
  <si>
    <t xml:space="preserve">2.800 2.790 2.780 2.770 2.760 2.750 2.740 2.730 2.720 2.710 2.700 </t>
  </si>
  <si>
    <t xml:space="preserve">2.800  2.790  2.780  2.770  2.760  2.750  2.740  2.730  2.720  2.710  2.700  </t>
  </si>
  <si>
    <t xml:space="preserve">2.800  2.809  2.808  2.811  2.812  2.811  2.807  2.803  2.798  2.792  2.785  </t>
  </si>
  <si>
    <t xml:space="preserve">2.800  2.809  2.810  2.810  2.811  2.813  2.812  2.811  2.812  2.813  2.812  </t>
  </si>
  <si>
    <t xml:space="preserve">2.800  2.818  2.840  2.845  2.835  2.831  2.838  2.846  2.853  2.859  2.865  </t>
  </si>
  <si>
    <t xml:space="preserve">2.800  2.876  2.941  2.988  3.031  3.081  3.125  3.155  3.170  3.174  3.166  </t>
  </si>
  <si>
    <t xml:space="preserve">1.07  1.07  1.07  1.06  1.06  1.06  1.06  1.06  1.06  1.05  1.05  </t>
  </si>
  <si>
    <t xml:space="preserve">1.07  1.07  1.07  1.07  1.07  1.07  1.07  1.07  1.07  1.07  1.07  </t>
  </si>
  <si>
    <t xml:space="preserve">1.06  1.07  1.07  1.07  1.07  1.07  1.07  1.07  1.07  1.07  1.07  </t>
  </si>
  <si>
    <t xml:space="preserve">0.75  0.75  0.76  0.76  0.75  0.75  0.76  0.76  0.76  0.77  0.77  </t>
  </si>
  <si>
    <t xml:space="preserve">0.31  0.31  0.32  0.33  0.33  0.34  0.35  0.35  0.35  0.35  0.35  </t>
  </si>
  <si>
    <t xml:space="preserve">0.09  0.09  0.09  0.09  0.10  0.10  0.10  0.10  0.10  0.10  0.10  </t>
  </si>
  <si>
    <t>2.800 0.000</t>
  </si>
  <si>
    <t xml:space="preserve">2.800 2.800 2.800 2.800 2.800 2.800 2.800 2.800 2.800 2.800 2.800 </t>
  </si>
  <si>
    <t>2.800 0.010</t>
  </si>
  <si>
    <t xml:space="preserve">2.800 2.810 2.820 2.830 2.840 2.850 2.860 2.870 2.880 2.890 2.900 </t>
  </si>
  <si>
    <t>3.100 -0.010</t>
  </si>
  <si>
    <t xml:space="preserve">3.100 3.090 3.080 3.070 3.060 3.050 3.040 3.030 3.020 3.010 3.000 </t>
  </si>
  <si>
    <t xml:space="preserve">3.100  3.090  3.080  3.070  3.060  3.050  3.040  3.030  3.020  3.010  3.000  </t>
  </si>
  <si>
    <t xml:space="preserve">3.100  3.136  3.143  3.154  3.155  3.148  3.141  3.131  3.122  3.113  3.104  </t>
  </si>
  <si>
    <t xml:space="preserve">3.100  3.137  3.147  3.151  3.155  3.153  3.153  3.155  3.155  3.154  3.153  </t>
  </si>
  <si>
    <t xml:space="preserve">3.100  3.123  3.139  3.151  3.165  3.166  3.157  3.146  3.134  3.121  3.114  </t>
  </si>
  <si>
    <t xml:space="preserve">3.100  3.041  2.985  2.944  2.903  2.878  2.875  2.864  2.851  2.837  2.824  </t>
  </si>
  <si>
    <t xml:space="preserve">1.10  1.10  1.10  1.10  1.10  1.10  1.10  1.10  1.09  1.09  1.09  </t>
  </si>
  <si>
    <t xml:space="preserve">1.10  1.11  1.11  1.12  1.12  1.11  1.11  1.11  1.11  1.11  1.11  </t>
  </si>
  <si>
    <t xml:space="preserve">1.09  1.10  1.11  1.11  1.11  1.11  1.11  1.11  1.11  1.11  1.11  </t>
  </si>
  <si>
    <t xml:space="preserve">0.78  0.78  0.78  0.79  0.79  0.79  0.79  0.78  0.78  0.77  0.77  </t>
  </si>
  <si>
    <t xml:space="preserve">0.33  0.32  0.31  0.31  0.30  0.30  0.30  0.30  0.30  0.29  0.29  </t>
  </si>
  <si>
    <t xml:space="preserve">0.09  0.09  0.09  0.09  0.09  0.09  0.09  0.08  0.08  0.08  0.08  </t>
  </si>
  <si>
    <t>3.100 0.000</t>
  </si>
  <si>
    <t xml:space="preserve">3.100 3.100 3.100 3.100 3.100 3.100 3.100 3.100 3.100 3.100 3.100 </t>
  </si>
  <si>
    <t>3.100 0.010</t>
  </si>
  <si>
    <t xml:space="preserve">3.100 3.110 3.120 3.130 3.140 3.150 3.160 3.170 3.180 3.190 3.200 </t>
  </si>
  <si>
    <t>3.400 -0.010</t>
  </si>
  <si>
    <t xml:space="preserve">3.400 3.390 3.380 3.370 3.360 3.350 3.340 3.330 3.320 3.310 3.300 </t>
  </si>
  <si>
    <t>3.400 0.000</t>
  </si>
  <si>
    <t xml:space="preserve">3.400 3.400 3.400 3.400 3.400 3.400 3.400 3.400 3.400 3.400 3.400 </t>
  </si>
  <si>
    <t xml:space="preserve">3.400  3.400  3.400  3.400  3.400  3.400  3.400  3.400  3.400  3.400  3.400  </t>
  </si>
  <si>
    <t xml:space="preserve">3.400  3.452  3.462  3.477  3.477  3.469  3.460  3.453  3.446  3.440  3.435  </t>
  </si>
  <si>
    <t xml:space="preserve">3.400  3.447  3.465  3.470  3.475  3.474  3.475  3.477  3.477  3.476  3.474  </t>
  </si>
  <si>
    <t xml:space="preserve">3.400  3.424  3.447  3.460  3.466  3.469  3.470  3.472  3.473  3.472  3.473  </t>
  </si>
  <si>
    <t xml:space="preserve">3.400  3.414  3.423  3.434  3.437  3.448  3.467  3.479  3.486  3.487  3.486  </t>
  </si>
  <si>
    <t xml:space="preserve">1.12  1.13  1.13  1.13  1.14  1.14  1.14  1.14  1.14  1.14  1.14  </t>
  </si>
  <si>
    <t xml:space="preserve">1.12  1.14  1.14  1.15  1.15  1.15  1.14  1.14  1.14  1.14  1.14  </t>
  </si>
  <si>
    <t xml:space="preserve">1.12  1.13  1.14  1.14  1.14  1.14  1.14  1.14  1.14  1.14  1.14  </t>
  </si>
  <si>
    <t xml:space="preserve">0.85  0.86  0.86  0.87  0.87  0.87  0.87  0.87  0.87  0.87  0.87  </t>
  </si>
  <si>
    <t xml:space="preserve">0.37  0.37  0.37  0.37  0.38  0.38  0.38  0.38  0.38  0.38  0.38  </t>
  </si>
  <si>
    <t xml:space="preserve">0.11  0.11  0.11  0.11  0.11  0.11  0.11  0.11  0.11  0.11  0.11  </t>
  </si>
  <si>
    <t>3.400 0.010</t>
  </si>
  <si>
    <t xml:space="preserve">3.400 3.410 3.420 3.430 3.440 3.450 3.460 3.470 3.480 3.490 3.500 </t>
  </si>
  <si>
    <t xml:space="preserve">1.600  1.636  1.640  1.646  1.650  1.648  1.644  1.638  1.631  1.623  1.615  </t>
  </si>
  <si>
    <t xml:space="preserve">1.600  1.634  1.643  1.647  1.647  1.649  1.647  1.647  1.647  1.647  1.648  </t>
  </si>
  <si>
    <t xml:space="preserve">1.600  1.599  1.604  1.617  1.627  1.634  1.637  1.639  1.643  1.643  1.642  </t>
  </si>
  <si>
    <t xml:space="preserve">1.600  1.605  1.606  1.609  1.610  1.601  1.601  1.617  1.634  1.648  1.657  </t>
  </si>
  <si>
    <t xml:space="preserve">0.92  0.94  0.94  0.95  0.95  0.95  0.95  0.95  0.95  0.95  0.95  </t>
  </si>
  <si>
    <t xml:space="preserve">0.47  0.47  0.47  0.48  0.48  0.48  0.48  0.48  0.48  0.48  0.48  </t>
  </si>
  <si>
    <t xml:space="preserve">0.17  0.18  0.18  0.18  0.18  0.17  0.17  0.18  0.18  0.18  0.18  </t>
  </si>
  <si>
    <t xml:space="preserve">0.05  0.05  0.05  0.05  0.05  0.05  0.05  0.05  0.05  0.05  0.05  </t>
  </si>
  <si>
    <t xml:space="preserve">1.600  1.635  1.639  1.646  1.650  1.648  1.644  1.638  1.631  1.623  1.616  </t>
  </si>
  <si>
    <t xml:space="preserve">1.600  1.634  1.642  1.648  1.647  1.648  1.647  1.648  1.647  1.647  1.647  </t>
  </si>
  <si>
    <t xml:space="preserve">1.600  1.602  1.599  1.615  1.637  1.641  1.626  1.606  1.591  1.575  1.562  </t>
  </si>
  <si>
    <t xml:space="preserve">1.600  1.535  1.470  1.414  1.370  1.319  1.281  1.261  1.251  1.246  1.241  </t>
  </si>
  <si>
    <t xml:space="preserve">0.47  0.47  0.47  0.48  0.48  0.48  0.48  0.47  0.46  0.46  0.45  </t>
  </si>
  <si>
    <t xml:space="preserve">0.17  0.17  0.16  0.15  0.15  0.14  0.14  0.14  0.13  0.13  0.13  </t>
  </si>
  <si>
    <t xml:space="preserve">0.05  0.05  0.05  0.04  0.04  0.04  0.04  0.04  0.04  0.04  0.04  </t>
  </si>
  <si>
    <t xml:space="preserve">1.600  1.634  1.645  1.646  1.648  1.649  1.647  1.646  1.647  1.648  1.648  </t>
  </si>
  <si>
    <t xml:space="preserve">1.600  1.595  1.609  1.617  1.618  1.628  1.648  1.670  1.690  1.704  1.712  </t>
  </si>
  <si>
    <t xml:space="preserve">1.600  1.674  1.740  1.802  1.845  1.877  1.911  1.956  1.996  2.026  2.045  </t>
  </si>
  <si>
    <t xml:space="preserve">0.47  0.47  0.47  0.47  0.47  0.47  0.48  0.49  0.50  0.50  0.51  </t>
  </si>
  <si>
    <t xml:space="preserve">0.17  0.18  0.19  0.20  0.20  0.21  0.21  0.22  0.22  0.22  0.23  </t>
  </si>
  <si>
    <t xml:space="preserve">0.05  0.05  0.05  0.06  0.06  0.06  0.06  0.06  0.06  0.06  0.07  </t>
  </si>
  <si>
    <t xml:space="preserve">1.600  1.598  1.604  1.616  1.627  1.634  1.637  1.639  1.643  1.643  1.642  </t>
  </si>
  <si>
    <t xml:space="preserve">1.600  1.604  1.605  1.609  1.610  1.602  1.601  1.617  1.634  1.649  1.657  </t>
  </si>
  <si>
    <t xml:space="preserve">0.47  0.47  0.47  0.47  0.47  0.48  0.48  0.48  0.48  0.48  0.48  </t>
  </si>
  <si>
    <t xml:space="preserve">0.17  0.17  0.17  0.17  0.17  0.17  0.17  0.18  0.18  0.18  0.18  </t>
  </si>
  <si>
    <t xml:space="preserve">1.600  1.635  1.639  1.646  1.650  1.648  1.644  1.638  1.631  1.623  1.615  </t>
  </si>
  <si>
    <t xml:space="preserve">1.600  1.634  1.642  1.647  1.647  1.647  1.648  1.648  1.647  1.647  1.648  </t>
  </si>
  <si>
    <t xml:space="preserve">1.600  1.602  1.600  1.615  1.638  1.639  1.624  1.607  1.591  1.574  1.562  </t>
  </si>
  <si>
    <t xml:space="preserve">1.600  1.534  1.468  1.421  1.365  1.313  1.275  1.257  1.248  1.252  1.242  </t>
  </si>
  <si>
    <t xml:space="preserve">0.47  0.47  0.47  0.47  0.48  0.48  0.47  0.47  0.46  0.45  0.45  </t>
  </si>
  <si>
    <t xml:space="preserve">0.17  0.17  0.16  0.15  0.15  0.14  0.14  0.13  0.13  0.13  0.13  </t>
  </si>
  <si>
    <t xml:space="preserve">1.600  1.634  1.645  1.646  1.648  1.649  1.646  1.646  1.647  1.648  1.648  </t>
  </si>
  <si>
    <t xml:space="preserve">1.600  1.595  1.609  1.617  1.617  1.629  1.650  1.671  1.693  1.709  1.716  </t>
  </si>
  <si>
    <t xml:space="preserve">1.600  1.677  1.742  1.803  1.854  1.886  1.912  1.958  1.998  2.028  2.048  </t>
  </si>
  <si>
    <t xml:space="preserve">0.46  0.46  0.46  0.47  0.47  0.47  0.48  0.48  0.49  0.50  0.50  </t>
  </si>
  <si>
    <t xml:space="preserve">0.17  0.18  0.19  0.20  0.20  0.21  0.21  0.21  0.22  0.22  0.23  </t>
  </si>
  <si>
    <t xml:space="preserve">1.600  1.599  1.604  1.616  1.627  1.635  1.638  1.640  1.643  1.643  1.642  </t>
  </si>
  <si>
    <t xml:space="preserve">1.600  1.606  1.606  1.610  1.610  1.602  1.601  1.618  1.635  1.650  1.658  </t>
  </si>
  <si>
    <t xml:space="preserve">0.46  0.46  0.46  0.47  0.47  0.47  0.47  0.47  0.47  0.47  0.47  </t>
  </si>
  <si>
    <t xml:space="preserve">0.17  0.17  0.17  0.17  0.17  0.17  0.17  0.17  0.18  0.18  0.18  </t>
  </si>
  <si>
    <t xml:space="preserve">1.600  1.634  1.642  1.648  1.647  1.648  1.648  1.648  1.647  1.647  1.647  </t>
  </si>
  <si>
    <t xml:space="preserve">1.600  1.603  1.599  1.616  1.637  1.640  1.626  1.608  1.592  1.576  1.559  </t>
  </si>
  <si>
    <t xml:space="preserve">1.600  1.532  1.473  1.415  1.362  1.311  1.273  1.255  1.249  1.239  1.231  </t>
  </si>
  <si>
    <t xml:space="preserve">0.46  0.46  0.46  0.47  0.47  0.47  0.47  0.46  0.45  0.45  0.44  </t>
  </si>
  <si>
    <t xml:space="preserve">0.17  0.16  0.16  0.15  0.14  0.14  0.13  0.13  0.13  0.13  0.13  </t>
  </si>
  <si>
    <t xml:space="preserve">1.600  1.635  1.645  1.646  1.648  1.650  1.647  1.646  1.647  1.648  1.648  </t>
  </si>
  <si>
    <t xml:space="preserve">1.600  1.595  1.608  1.618  1.617  1.628  1.648  1.673  1.694  1.710  1.721  </t>
  </si>
  <si>
    <t xml:space="preserve">1.600  1.675  1.746  1.807  1.856  1.890  1.924  1.961  2.000  2.030  2.050  </t>
  </si>
  <si>
    <t xml:space="preserve">0.46  0.45  0.46  0.46  0.46  0.46  0.47  0.48  0.49  0.49  0.50  </t>
  </si>
  <si>
    <t xml:space="preserve">0.17  0.18  0.19  0.19  0.20  0.20  0.21  0.21  0.22  0.22  0.22  </t>
  </si>
  <si>
    <t xml:space="preserve">0.05  0.05  0.05  0.06  0.06  0.06  0.06  0.06  0.06  0.06  0.06  </t>
  </si>
  <si>
    <t xml:space="preserve">1.600  1.635  1.644  1.647  1.648  1.649  1.647  1.647  1.647  1.647  1.648  </t>
  </si>
  <si>
    <t xml:space="preserve">1.600  1.599  1.603  1.617  1.628  1.634  1.638  1.640  1.643  1.644  1.642  </t>
  </si>
  <si>
    <t xml:space="preserve">1.600  1.601  1.604  1.609  1.610  1.602  1.600  1.616  1.634  1.649  1.658  </t>
  </si>
  <si>
    <t xml:space="preserve">0.46  0.46  0.46  0.46  0.46  0.47  0.47  0.47  0.47  0.47  0.47  </t>
  </si>
  <si>
    <t xml:space="preserve">0.17  0.17  0.17  0.17  0.17  0.17  0.17  0.17  0.17  0.18  0.18  </t>
  </si>
  <si>
    <t xml:space="preserve">1.600  1.635  1.642  1.648  1.648  1.648  1.648  1.648  1.647  1.646  1.647  </t>
  </si>
  <si>
    <t xml:space="preserve">1.600  1.602  1.599  1.615  1.637  1.642  1.628  1.608  1.592  1.572  1.555  </t>
  </si>
  <si>
    <t xml:space="preserve">1.600  1.535  1.468  1.413  1.362  1.307  1.264  1.251  1.240  1.233  1.226  </t>
  </si>
  <si>
    <t xml:space="preserve">0.46  0.46  0.46  0.46  0.47  0.47  0.46  0.46  0.45  0.44  0.43  </t>
  </si>
  <si>
    <t xml:space="preserve">0.05  0.05  0.04  0.04  0.04  0.04  0.04  0.04  0.04  0.04  0.04  </t>
  </si>
  <si>
    <t xml:space="preserve">1.600  1.635  1.645  1.646  1.648  1.649  1.646  1.646  1.647  1.648  1.649  </t>
  </si>
  <si>
    <t xml:space="preserve">1.600  1.596  1.609  1.616  1.617  1.629  1.649  1.670  1.692  1.707  1.720  </t>
  </si>
  <si>
    <t xml:space="preserve">1.600  1.677  1.741  1.801  1.854  1.891  1.927  1.974  2.005  2.037  2.054  </t>
  </si>
  <si>
    <t xml:space="preserve">0.92  0.94  0.94  0.94  0.95  0.95  0.95  0.95  0.95  0.95  0.95  </t>
  </si>
  <si>
    <t xml:space="preserve">0.45  0.45  0.45  0.46  0.45  0.46  0.46  0.47  0.48  0.49  0.49  </t>
  </si>
  <si>
    <t xml:space="preserve">0.17  0.18  0.18  0.19  0.20  0.20  0.21  0.21  0.22  0.22  0.22  </t>
  </si>
  <si>
    <t xml:space="preserve">0.05  0.05  0.05  0.05  0.06  0.06  0.06  0.06  0.06  0.06  0.06  </t>
  </si>
  <si>
    <t xml:space="preserve">1.600  1.635  1.644  1.647  1.647  1.649  1.647  1.647  1.647  1.647  1.648  </t>
  </si>
  <si>
    <t xml:space="preserve">1.600  1.600  1.603  1.616  1.627  1.634  1.638  1.640  1.643  1.644  1.642  </t>
  </si>
  <si>
    <t xml:space="preserve">1.600  1.603  1.606  1.609  1.610  1.603  1.601  1.617  1.634  1.648  1.657  </t>
  </si>
  <si>
    <t xml:space="preserve">0.45  0.45  0.45  0.46  0.46  0.46  0.46  0.46  0.46  0.46  0.46  </t>
  </si>
  <si>
    <t xml:space="preserve">0.17  0.17  0.17  0.17  0.17  0.17  0.17  0.17  0.17  0.17  0.18  </t>
  </si>
  <si>
    <t xml:space="preserve">1.600  1.635  1.642  1.648  1.647  1.648  1.648  1.648  1.647  1.647  1.647  </t>
  </si>
  <si>
    <t xml:space="preserve">1.600  1.603  1.598  1.615  1.638  1.641  1.625  1.606  1.586  1.567  1.553  </t>
  </si>
  <si>
    <t xml:space="preserve">1.600  1.529  1.462  1.406  1.355  1.302  1.266  1.245  1.234  1.227  1.221  </t>
  </si>
  <si>
    <t xml:space="preserve">0.45  0.45  0.45  0.45  0.46  0.46  0.46  0.45  0.44  0.43  0.43  </t>
  </si>
  <si>
    <t xml:space="preserve">0.17  0.16  0.15  0.15  0.14  0.14  0.13  0.13  0.13  0.13  0.13  </t>
  </si>
  <si>
    <t xml:space="preserve">1.600  1.637  1.640  1.646  1.650  1.649  1.643  1.638  1.631  1.623  1.615  </t>
  </si>
  <si>
    <t xml:space="preserve">1.600  1.635  1.646  1.646  1.648  1.650  1.646  1.646  1.647  1.648  1.648  </t>
  </si>
  <si>
    <t xml:space="preserve">1.600  1.595  1.609  1.616  1.615  1.628  1.650  1.672  1.693  1.709  1.718  </t>
  </si>
  <si>
    <t xml:space="preserve">1.600  1.676  1.748  1.801  1.853  1.892  1.928  1.976  2.017  2.041  2.062  </t>
  </si>
  <si>
    <t xml:space="preserve">0.45  0.44  0.45  0.45  0.45  0.45  0.46  0.47  0.47  0.48  0.48  </t>
  </si>
  <si>
    <t xml:space="preserve">1.600  1.599  1.604  1.615  1.626  1.633  1.637  1.639  1.642  1.643  1.642  </t>
  </si>
  <si>
    <t xml:space="preserve">1.600  1.602  1.605  1.608  1.609  1.603  1.600  1.616  1.633  1.648  1.657  </t>
  </si>
  <si>
    <t xml:space="preserve">0.45  0.45  0.45  0.45  0.45  0.45  0.45  0.46  0.46  0.46  0.46  </t>
  </si>
  <si>
    <t xml:space="preserve">0.17  0.17  0.17  0.17  0.17  0.17  0.17  0.17  0.17  0.17  0.17  </t>
  </si>
  <si>
    <t xml:space="preserve">1.600  1.635  1.643  1.648  1.647  1.648  1.648  1.648  1.647  1.646  1.647  </t>
  </si>
  <si>
    <t xml:space="preserve">1.600  1.603  1.599  1.615  1.637  1.640  1.623  1.602  1.584  1.568  1.552  </t>
  </si>
  <si>
    <t xml:space="preserve">1.600  1.527  1.461  1.404  1.360  1.307  1.262  1.240  1.229  1.223  1.216  </t>
  </si>
  <si>
    <t xml:space="preserve">0.45  0.45  0.45  0.45  0.46  0.46  0.45  0.44  0.44  0.43  0.42  </t>
  </si>
  <si>
    <t xml:space="preserve">0.17  0.16  0.15  0.15  0.14  0.14  0.13  0.13  0.13  0.13  0.12  </t>
  </si>
  <si>
    <t xml:space="preserve">1.600  1.634  1.646  1.646  1.648  1.649  1.646  1.646  1.647  1.648  1.648  </t>
  </si>
  <si>
    <t xml:space="preserve">1.600  1.596  1.608  1.615  1.615  1.627  1.651  1.675  1.696  1.711  1.722  </t>
  </si>
  <si>
    <t xml:space="preserve">1.600  1.679  1.749  1.809  1.855  1.893  1.929  1.977  2.019  2.051  2.064  </t>
  </si>
  <si>
    <t xml:space="preserve">0.92  0.94  0.94  0.94  0.95  0.95  0.94  0.94  0.95  0.95  0.95  </t>
  </si>
  <si>
    <t xml:space="preserve">0.44  0.44  0.44  0.44  0.44  0.45  0.45  0.46  0.47  0.48  0.48  </t>
  </si>
  <si>
    <t xml:space="preserve">0.17  0.18  0.18  0.19  0.19  0.20  0.20  0.21  0.21  0.22  0.22  </t>
  </si>
  <si>
    <t xml:space="preserve">1.600  1.600  1.603  1.615  1.626  1.633  1.637  1.639  1.643  1.643  1.642  </t>
  </si>
  <si>
    <t xml:space="preserve">1.600  1.604  1.606  1.608  1.611  1.604  1.600  1.615  1.633  1.648  1.657  </t>
  </si>
  <si>
    <t xml:space="preserve">0.44  0.44  0.44  0.44  0.45  0.45  0.45  0.45  0.45  0.45  0.45  </t>
  </si>
  <si>
    <t xml:space="preserve">1.600  1.635  1.642  1.648  1.647  1.647  1.648  1.648  1.646  1.646  1.647  </t>
  </si>
  <si>
    <t xml:space="preserve">1.600  1.604  1.598  1.614  1.638  1.639  1.622  1.602  1.584  1.566  1.549  </t>
  </si>
  <si>
    <t xml:space="preserve">1.600  1.529  1.461  1.411  1.360  1.305  1.259  1.237  1.226  1.219  1.220  </t>
  </si>
  <si>
    <t xml:space="preserve">0.92  0.94  0.94  0.95  0.95  0.94  0.95  0.95  0.95  0.94  0.94  </t>
  </si>
  <si>
    <t xml:space="preserve">0.44  0.44  0.44  0.44  0.45  0.45  0.44  0.44  0.43  0.42  0.42  </t>
  </si>
  <si>
    <t xml:space="preserve">0.17  0.16  0.15  0.15  0.14  0.13  0.13  0.13  0.13  0.12  0.12  </t>
  </si>
  <si>
    <t xml:space="preserve">1.600  1.636  1.646  1.646  1.648  1.649  1.646  1.646  1.647  1.648  1.648  </t>
  </si>
  <si>
    <t xml:space="preserve">1.600  1.596  1.608  1.613  1.613  1.628  1.651  1.676  1.700  1.715  1.724  </t>
  </si>
  <si>
    <t xml:space="preserve">1.600  1.682  1.751  1.810  1.863  1.894  1.929  1.978  2.020  2.052  2.074  </t>
  </si>
  <si>
    <t xml:space="preserve">0.92  0.94  0.94  0.94  0.95  0.95  0.94  0.94  0.94  0.95  0.95  </t>
  </si>
  <si>
    <t xml:space="preserve">0.44  0.43  0.44  0.44  0.44  0.44  0.45  0.46  0.47  0.47  0.48  </t>
  </si>
  <si>
    <t xml:space="preserve">0.17  0.17  0.18  0.19  0.19  0.20  0.20  0.21  0.21  0.22  0.22  </t>
  </si>
  <si>
    <t xml:space="preserve">1.600  1.636  1.645  1.647  1.648  1.649  1.647  1.647  1.647  1.647  1.648  </t>
  </si>
  <si>
    <t xml:space="preserve">1.600  1.600  1.603  1.613  1.624  1.633  1.638  1.639  1.643  1.643  1.642  </t>
  </si>
  <si>
    <t xml:space="preserve">1.600  1.606  1.607  1.607  1.609  1.603  1.600  1.614  1.632  1.647  1.657  </t>
  </si>
  <si>
    <t xml:space="preserve">0.92  0.94  0.94  0.94  0.95  0.95  0.94  0.94  0.94  0.94  0.95  </t>
  </si>
  <si>
    <t xml:space="preserve">0.44  0.44  0.44  0.44  0.44  0.44  0.44  0.44  0.45  0.45  0.45  </t>
  </si>
  <si>
    <t xml:space="preserve">1.600  1.636  1.643  1.649  1.647  1.648  1.648  1.647  1.647  1.647  1.647  </t>
  </si>
  <si>
    <t xml:space="preserve">1.600  1.604  1.597  1.614  1.635  1.637  1.623  1.602  1.582  1.565  1.546  </t>
  </si>
  <si>
    <t xml:space="preserve">1.600  1.531  1.469  1.409  1.356  1.302  1.256  1.233  1.229  1.222  1.215  </t>
  </si>
  <si>
    <t xml:space="preserve">0.92  0.94  0.94  0.95  0.94  0.94  0.95  0.95  0.94  0.94  0.94  </t>
  </si>
  <si>
    <t xml:space="preserve">0.44  0.44  0.43  0.44  0.44  0.44  0.44  0.43  0.43  0.42  0.41  </t>
  </si>
  <si>
    <t xml:space="preserve">0.17  0.16  0.15  0.14  0.14  0.13  0.13  0.13  0.12  0.12  0.12  </t>
  </si>
  <si>
    <t xml:space="preserve">0.05  0.04  0.04  0.04  0.04  0.04  0.04  0.04  0.04  0.03  0.03  </t>
  </si>
  <si>
    <t xml:space="preserve">1.600  1.635  1.646  1.646  1.648  1.649  1.646  1.646  1.647  1.648  1.648  </t>
  </si>
  <si>
    <t xml:space="preserve">1.600  1.595  1.608  1.613  1.613  1.628  1.652  1.677  1.699  1.718  1.729  </t>
  </si>
  <si>
    <t xml:space="preserve">1.600  1.680  1.750  1.811  1.867  1.904  1.938  1.978  2.020  2.053  2.075  </t>
  </si>
  <si>
    <t xml:space="preserve">0.91  0.93  0.94  0.94  0.94  0.95  0.94  0.94  0.94  0.94  0.94  </t>
  </si>
  <si>
    <t xml:space="preserve">0.43  0.43  0.43  0.43  0.43  0.44  0.44  0.45  0.46  0.47  0.47  </t>
  </si>
  <si>
    <t xml:space="preserve">0.16  0.17  0.18  0.19  0.19  0.20  0.20  0.21  0.21  0.21  0.22  </t>
  </si>
  <si>
    <t xml:space="preserve">0.05  0.05  0.05  0.05  0.05  0.06  0.06  0.06  0.06  0.06  0.06  </t>
  </si>
  <si>
    <t xml:space="preserve">1.600  1.635  1.645  1.647  1.648  1.648  1.647  1.647  1.647  1.647  1.648  </t>
  </si>
  <si>
    <t xml:space="preserve">1.600  1.599  1.603  1.613  1.625  1.633  1.637  1.639  1.642  1.643  1.642  </t>
  </si>
  <si>
    <t xml:space="preserve">1.600  1.604  1.605  1.608  1.612  1.605  1.600  1.614  1.632  1.647  1.656  </t>
  </si>
  <si>
    <t xml:space="preserve">0.91  0.93  0.94  0.94  0.94  0.94  0.94  0.94  0.94  0.94  0.94  </t>
  </si>
  <si>
    <t xml:space="preserve">0.43  0.43  0.43  0.43  0.44  0.44  0.44  0.44  0.44  0.44  0.44  </t>
  </si>
  <si>
    <t xml:space="preserve">0.16  0.16  0.16  0.16  0.16  0.16  0.16  0.17  0.17  0.17  0.17  </t>
  </si>
  <si>
    <t xml:space="preserve">1.600  1.635  1.643  1.648  1.647  1.648  1.648  1.647  1.647  1.646  1.647  </t>
  </si>
  <si>
    <t xml:space="preserve">1.600  1.603  1.598  1.612  1.635  1.638  1.622  1.600  1.581  1.561  1.543  </t>
  </si>
  <si>
    <t xml:space="preserve">1.600  1.536  1.466  1.408  1.357  1.301  1.254  1.237  1.225  1.217  1.211  </t>
  </si>
  <si>
    <t xml:space="preserve">0.43  0.43  0.43  0.43  0.44  0.44  0.43  0.43  0.42  0.41  0.41  </t>
  </si>
  <si>
    <t xml:space="preserve">0.16  0.16  0.15  0.14  0.14  0.13  0.13  0.12  0.12  0.12  0.12  </t>
  </si>
  <si>
    <t xml:space="preserve">0.05  0.04  0.04  0.04  0.04  0.04  0.04  0.04  0.03  0.03  0.03  </t>
  </si>
  <si>
    <t xml:space="preserve">1.600  1.600  1.600  1.600  1.600  1.600  1.600  1.600  1.600  1.600  1.600  </t>
  </si>
  <si>
    <t xml:space="preserve">1.600  1.637  1.640  1.646  1.649  1.648  1.643  1.639  1.635  1.631  1.627  </t>
  </si>
  <si>
    <t xml:space="preserve">1.600  1.674  1.740  1.794  1.845  1.876  1.909  1.955  1.994  2.023  2.036  </t>
  </si>
  <si>
    <t xml:space="preserve">0.93  0.93  0.94  0.94  0.94  0.94  0.94  0.94  0.94  0.94  0.94  </t>
  </si>
  <si>
    <t xml:space="preserve">0.93  0.95  0.95  0.95  0.95  0.95  0.95  0.95  0.95  0.95  0.95  </t>
  </si>
  <si>
    <t xml:space="preserve">1.600  1.636  1.640  1.646  1.649  1.648  1.644  1.640  1.635  1.631  1.628  </t>
  </si>
  <si>
    <t xml:space="preserve">1.600  1.635  1.640  1.646  1.649  1.647  1.644  1.640  1.635  1.631  1.628  </t>
  </si>
  <si>
    <t xml:space="preserve">1.600  1.602  1.599  1.616  1.637  1.641  1.626  1.606  1.591  1.575  1.562  </t>
  </si>
  <si>
    <t xml:space="preserve">1.600  1.637  1.640  1.646  1.649  1.648  1.643  1.640  1.635  1.631  1.627  </t>
  </si>
  <si>
    <t xml:space="preserve">1.600  1.634  1.644  1.647  1.648  1.648  1.647  1.647  1.647  1.647  1.648  </t>
  </si>
  <si>
    <t xml:space="preserve">1.600  1.634  1.642  1.647  1.648  1.647  1.648  1.648  1.647  1.647  1.647  </t>
  </si>
  <si>
    <t xml:space="preserve">1.600  1.602  1.600  1.615  1.638  1.640  1.624  1.607  1.591  1.574  1.562  </t>
  </si>
  <si>
    <t xml:space="preserve">1.600  1.634  1.643  1.647  1.648  1.648  1.647  1.647  1.647  1.647  1.648  </t>
  </si>
  <si>
    <t xml:space="preserve">1.600  1.635  1.640  1.646  1.649  1.647  1.644  1.639  1.635  1.631  1.628  </t>
  </si>
  <si>
    <t xml:space="preserve">1.600  1.532  1.472  1.415  1.362  1.311  1.273  1.255  1.249  1.239  1.231  </t>
  </si>
  <si>
    <t xml:space="preserve">1.600  1.637  1.640  1.646  1.649  1.648  1.643  1.639  1.635  1.631  1.628  </t>
  </si>
  <si>
    <t xml:space="preserve">1.600  1.636  1.640  1.646  1.649  1.648  1.644  1.639  1.635  1.631  1.628  </t>
  </si>
  <si>
    <t xml:space="preserve">1.600  1.599  1.603  1.617  1.628  1.635  1.638  1.640  1.643  1.644  1.642  </t>
  </si>
  <si>
    <t xml:space="preserve">1.600  1.601  1.604  1.609  1.610  1.602  1.600  1.616  1.634  1.649  1.657  </t>
  </si>
  <si>
    <t xml:space="preserve">1.600  1.635  1.643  1.648  1.648  1.648  1.648  1.648  1.647  1.646  1.647  </t>
  </si>
  <si>
    <t xml:space="preserve">1.600  1.637  1.640  1.646  1.649  1.648  1.643  1.640  1.635  1.631  1.628  </t>
  </si>
  <si>
    <t xml:space="preserve">1.600  1.677  1.740  1.801  1.854  1.891  1.927  1.974  2.005  2.037  2.054  </t>
  </si>
  <si>
    <t xml:space="preserve">1.600  1.599  1.603  1.616  1.627  1.634  1.638  1.640  1.643  1.644  1.642  </t>
  </si>
  <si>
    <t xml:space="preserve">1.600  1.603  1.606  1.609  1.610  1.603  1.601  1.616  1.634  1.648  1.657  </t>
  </si>
  <si>
    <t xml:space="preserve">1.600  1.637  1.640  1.646  1.649  1.648  1.643  1.639  1.636  1.631  1.628  </t>
  </si>
  <si>
    <t xml:space="preserve">1.600  1.635  1.646  1.646  1.648  1.650  1.646  1.646  1.648  1.648  1.648  </t>
  </si>
  <si>
    <t xml:space="preserve">1.600  1.595  1.609  1.617  1.615  1.628  1.650  1.672  1.693  1.709  1.718  </t>
  </si>
  <si>
    <t xml:space="preserve">1.600  1.676  1.748  1.801  1.853  1.891  1.928  1.976  2.017  2.041  2.062  </t>
  </si>
  <si>
    <t xml:space="preserve">1.600  1.635  1.644  1.647  1.648  1.648  1.647  1.647  1.647  1.647  1.648  </t>
  </si>
  <si>
    <t xml:space="preserve">1.600  1.599  1.604  1.616  1.626  1.633  1.637  1.639  1.643  1.643  1.642  </t>
  </si>
  <si>
    <t xml:space="preserve">1.600  1.602  1.605  1.608  1.609  1.603  1.601  1.616  1.633  1.648  1.657  </t>
  </si>
  <si>
    <t xml:space="preserve">1.600  1.634  1.640  1.646  1.649  1.647  1.644  1.639  1.635  1.631  1.628  </t>
  </si>
  <si>
    <t xml:space="preserve">1.600  1.603  1.598  1.615  1.637  1.641  1.623  1.602  1.584  1.568  1.552  </t>
  </si>
  <si>
    <t xml:space="preserve">1.600  1.527  1.461  1.404  1.360  1.306  1.262  1.240  1.229  1.223  1.216  </t>
  </si>
  <si>
    <t xml:space="preserve">1.600  1.679  1.749  1.809  1.856  1.893  1.929  1.977  2.019  2.051  2.064  </t>
  </si>
  <si>
    <t xml:space="preserve">1.600  1.634  1.642  1.648  1.647  1.647  1.648  1.648  1.646  1.646  1.647  </t>
  </si>
  <si>
    <t xml:space="preserve">0.92  0.94  0.94  0.95  0.95  0.94  0.95  0.95  0.95  0.94  0.95  </t>
  </si>
  <si>
    <t xml:space="preserve">1.600  1.681  1.751  1.810  1.863  1.893  1.929  1.978  2.020  2.052  2.073  </t>
  </si>
  <si>
    <t xml:space="preserve">1.600  1.635  1.645  1.647  1.648  1.649  1.647  1.647  1.647  1.647  1.648  </t>
  </si>
  <si>
    <t xml:space="preserve">1.600  1.600  1.603  1.613  1.624  1.633  1.637  1.639  1.643  1.643  1.642  </t>
  </si>
  <si>
    <t xml:space="preserve">0.92  0.94  0.94  0.94  0.95  0.95  0.94  0.94  0.94  0.94  0.94  </t>
  </si>
  <si>
    <t xml:space="preserve">1.600  1.635  1.643  1.649  1.647  1.648  1.648  1.648  1.647  1.647  1.647  </t>
  </si>
  <si>
    <t xml:space="preserve">1.600  1.637  1.641  1.646  1.649  1.648  1.643  1.639  1.635  1.631  1.627  </t>
  </si>
  <si>
    <t xml:space="preserve">1.600  1.635  1.646  1.646  1.649  1.649  1.646  1.646  1.647  1.648  1.648  </t>
  </si>
  <si>
    <t xml:space="preserve">1.600  1.599  1.603  1.613  1.625  1.633  1.637  1.639  1.643  1.643  1.642  </t>
  </si>
  <si>
    <t xml:space="preserve">0.16  0.16  0.16  0.16  0.17  0.16  0.16  0.17  0.17  0.17  0.17  </t>
  </si>
  <si>
    <t xml:space="preserve">1.600  1.536  1.466  1.408  1.357  1.301  1.254  1.237  1.225  1.218  1.211  </t>
  </si>
  <si>
    <t xml:space="preserve">1.600  1.610  1.620  1.630  1.640  1.650  1.660  1.670  1.680  1.690  1.700  </t>
  </si>
  <si>
    <t xml:space="preserve">1.600  1.636  1.641  1.646  1.648  1.647  1.643  1.641  1.640  1.639  1.640  </t>
  </si>
  <si>
    <t xml:space="preserve">1.600  1.595  1.608  1.618  1.617  1.629  1.648  1.668  1.688  1.701  1.710  </t>
  </si>
  <si>
    <t xml:space="preserve">1.600  1.674  1.740  1.794  1.845  1.876  1.909  1.955  1.994  2.023  2.035  </t>
  </si>
  <si>
    <t xml:space="preserve">0.93  0.94  0.94  0.95  0.95  0.96  0.96  0.96  0.96  0.97  0.97  </t>
  </si>
  <si>
    <t xml:space="preserve">1.600  1.635  1.640  1.646  1.648  1.647  1.644  1.641  1.640  1.639  1.640  </t>
  </si>
  <si>
    <t xml:space="preserve">1.600  1.634  1.643  1.647  1.648  1.648  1.647  1.647  1.647  1.647  1.647  </t>
  </si>
  <si>
    <t xml:space="preserve">1.600  1.598  1.603  1.617  1.627  1.634  1.637  1.639  1.643  1.643  1.642  </t>
  </si>
  <si>
    <t xml:space="preserve">1.600  1.634  1.640  1.646  1.649  1.646  1.644  1.641  1.640  1.639  1.640  </t>
  </si>
  <si>
    <t xml:space="preserve">1.600  1.634  1.642  1.648  1.648  1.648  1.647  1.648  1.647  1.647  1.647  </t>
  </si>
  <si>
    <t xml:space="preserve">1.600  1.674  1.740  1.802  1.846  1.877  1.911  1.956  1.996  2.026  2.045  </t>
  </si>
  <si>
    <t xml:space="preserve">1.600  1.635  1.641  1.646  1.648  1.647  1.644  1.641  1.640  1.639  1.640  </t>
  </si>
  <si>
    <t xml:space="preserve">1.600  1.634  1.644  1.647  1.648  1.648  1.647  1.647  1.647  1.647  1.647  </t>
  </si>
  <si>
    <t xml:space="preserve">1.600  1.598  1.604  1.617  1.627  1.634  1.637  1.639  1.643  1.643  1.642  </t>
  </si>
  <si>
    <t xml:space="preserve">1.600  1.604  1.605  1.609  1.610  1.601  1.601  1.617  1.634  1.649  1.657  </t>
  </si>
  <si>
    <t xml:space="preserve">1.600  1.634  1.640  1.646  1.648  1.646  1.644  1.641  1.639  1.639  1.640  </t>
  </si>
  <si>
    <t xml:space="preserve">1.600  1.634  1.642  1.648  1.648  1.647  1.648  1.648  1.647  1.647  1.647  </t>
  </si>
  <si>
    <t xml:space="preserve">1.600  1.601  1.599  1.615  1.638  1.640  1.624  1.607  1.591  1.574  1.562  </t>
  </si>
  <si>
    <t xml:space="preserve">1.600  1.534  1.468  1.421  1.365  1.312  1.275  1.257  1.248  1.252  1.242  </t>
  </si>
  <si>
    <t xml:space="preserve">1.600  1.634  1.645  1.646  1.648  1.649  1.646  1.646  1.648  1.648  1.648  </t>
  </si>
  <si>
    <t xml:space="preserve">1.600  1.595  1.609  1.617  1.617  1.630  1.650  1.671  1.693  1.709  1.716  </t>
  </si>
  <si>
    <t xml:space="preserve">1.600  1.676  1.742  1.803  1.854  1.886  1.912  1.958  1.998  2.028  2.047  </t>
  </si>
  <si>
    <t xml:space="preserve">1.600  1.606  1.606  1.610  1.610  1.602  1.602  1.618  1.635  1.650  1.658  </t>
  </si>
  <si>
    <t xml:space="preserve">1.600  1.634  1.642  1.648  1.647  1.647  1.648  1.648  1.647  1.647  1.647  </t>
  </si>
  <si>
    <t xml:space="preserve">1.600  1.532  1.472  1.415  1.362  1.310  1.273  1.255  1.249  1.239  1.231  </t>
  </si>
  <si>
    <t xml:space="preserve">1.600  1.635  1.646  1.646  1.648  1.650  1.647  1.646  1.647  1.648  1.648  </t>
  </si>
  <si>
    <t xml:space="preserve">1.600  1.675  1.745  1.807  1.856  1.890  1.924  1.960  2.000  2.030  2.050  </t>
  </si>
  <si>
    <t xml:space="preserve">1.600  1.634  1.644  1.647  1.648  1.649  1.647  1.647  1.647  1.647  1.647  </t>
  </si>
  <si>
    <t xml:space="preserve">1.600  1.598  1.603  1.617  1.628  1.635  1.638  1.640  1.643  1.644  1.642  </t>
  </si>
  <si>
    <t xml:space="preserve">1.600  1.634  1.640  1.646  1.649  1.646  1.644  1.641  1.639  1.639  1.640  </t>
  </si>
  <si>
    <t xml:space="preserve">1.600  1.634  1.643  1.648  1.648  1.648  1.648  1.648  1.647  1.646  1.647  </t>
  </si>
  <si>
    <t xml:space="preserve">1.600  1.602  1.599  1.616  1.637  1.642  1.628  1.608  1.592  1.572  1.555  </t>
  </si>
  <si>
    <t xml:space="preserve">1.600  1.534  1.468  1.413  1.362  1.307  1.264  1.251  1.240  1.233  1.226  </t>
  </si>
  <si>
    <t xml:space="preserve">1.600  1.603  1.605  1.609  1.610  1.603  1.601  1.616  1.634  1.649  1.657  </t>
  </si>
  <si>
    <t xml:space="preserve">1.600  1.529  1.462  1.406  1.355  1.301  1.266  1.245  1.234  1.227  1.221  </t>
  </si>
  <si>
    <t xml:space="preserve">1.600  1.634  1.646  1.646  1.648  1.649  1.646  1.646  1.648  1.648  1.648  </t>
  </si>
  <si>
    <t xml:space="preserve">1.600  1.676  1.748  1.801  1.853  1.891  1.928  1.975  2.017  2.041  2.062  </t>
  </si>
  <si>
    <t xml:space="preserve">1.600  1.599  1.603  1.616  1.626  1.633  1.637  1.639  1.643  1.643  1.642  </t>
  </si>
  <si>
    <t xml:space="preserve">1.600  1.634  1.643  1.648  1.647  1.648  1.648  1.648  1.647  1.646  1.647  </t>
  </si>
  <si>
    <t xml:space="preserve">1.600  1.603  1.598  1.615  1.637  1.641  1.623  1.602  1.585  1.568  1.552  </t>
  </si>
  <si>
    <t xml:space="preserve">1.600  1.596  1.608  1.615  1.615  1.627  1.651  1.675  1.697  1.711  1.722  </t>
  </si>
  <si>
    <t xml:space="preserve">1.600  1.604  1.605  1.608  1.611  1.603  1.601  1.615  1.633  1.648  1.657  </t>
  </si>
  <si>
    <t xml:space="preserve">1.600  1.634  1.642  1.648  1.647  1.647  1.648  1.648  1.647  1.646  1.647  </t>
  </si>
  <si>
    <t xml:space="preserve">1.600  1.529  1.460  1.411  1.360  1.304  1.259  1.237  1.226  1.219  1.220  </t>
  </si>
  <si>
    <t xml:space="preserve">1.600  1.635  1.646  1.646  1.649  1.649  1.646  1.647  1.648  1.648  1.648  </t>
  </si>
  <si>
    <t xml:space="preserve">1.600  1.681  1.751  1.810  1.863  1.893  1.929  1.977  2.020  2.052  2.073  </t>
  </si>
  <si>
    <t xml:space="preserve">0.93  0.94  0.94  0.95  0.95  0.96  0.96  0.96  0.97  0.97  0.97  </t>
  </si>
  <si>
    <t xml:space="preserve">1.600  1.635  1.645  1.647  1.648  1.648  1.647  1.647  1.647  1.647  1.647  </t>
  </si>
  <si>
    <t xml:space="preserve">1.600  1.600  1.602  1.613  1.624  1.633  1.637  1.639  1.643  1.643  1.642  </t>
  </si>
  <si>
    <t xml:space="preserve">1.600  1.634  1.640  1.646  1.648  1.646  1.644  1.641  1.640  1.639  1.640  </t>
  </si>
  <si>
    <t xml:space="preserve">1.600  1.531  1.468  1.409  1.356  1.302  1.256  1.233  1.229  1.222  1.215  </t>
  </si>
  <si>
    <t xml:space="preserve">0.44  0.44  0.43  0.44  0.44  0.45  0.44  0.43  0.43  0.42  0.41  </t>
  </si>
  <si>
    <t xml:space="preserve">1.600  1.634  1.646  1.646  1.649  1.649  1.646  1.646  1.647  1.648  1.648  </t>
  </si>
  <si>
    <t xml:space="preserve">1.600  1.679  1.750  1.811  1.867  1.904  1.939  1.978  2.020  2.053  2.075  </t>
  </si>
  <si>
    <t xml:space="preserve">1.600  1.599  1.603  1.613  1.624  1.633  1.636  1.639  1.643  1.643  1.642  </t>
  </si>
  <si>
    <t xml:space="preserve">1.600  1.536  1.465  1.408  1.357  1.301  1.254  1.237  1.225  1.218  1.210  </t>
  </si>
  <si>
    <t xml:space="preserve">1.900  1.953  1.959  1.970  1.973  1.970  1.962  1.954  1.945  1.935  1.926  </t>
  </si>
  <si>
    <t xml:space="preserve">1.900  1.948  1.965  1.966  1.969  1.971  1.968  1.968  1.970  1.971  1.971  </t>
  </si>
  <si>
    <t xml:space="preserve">1.900  1.901  1.915  1.926  1.926  1.937  1.956  1.975  1.994  2.007  2.017  </t>
  </si>
  <si>
    <t xml:space="preserve">1.900  1.974  2.040  2.092  2.141  2.176  2.210  2.254  2.290  2.318  2.329  </t>
  </si>
  <si>
    <t xml:space="preserve">0.97  1.00  1.00  1.00  1.00  1.00  1.00  1.00  1.00  0.99  0.99  </t>
  </si>
  <si>
    <t xml:space="preserve">0.96  0.99  0.99  1.00  1.00  1.00  1.00  1.00  1.00  1.00  1.00  </t>
  </si>
  <si>
    <t xml:space="preserve">0.55  0.55  0.55  0.56  0.55  0.56  0.56  0.57  0.58  0.58  0.59  </t>
  </si>
  <si>
    <t xml:space="preserve">0.21  0.22  0.22  0.23  0.24  0.24  0.24  0.25  0.26  0.26  0.26  </t>
  </si>
  <si>
    <t xml:space="preserve">0.06  0.06  0.06  0.07  0.07  0.07  0.07  0.07  0.07  0.08  0.08  </t>
  </si>
  <si>
    <t xml:space="preserve">1.900  1.952  1.959  1.970  1.974  1.970  1.962  1.954  1.945  1.935  1.926  </t>
  </si>
  <si>
    <t xml:space="preserve">1.900  1.948  1.963  1.967  1.969  1.970  1.969  1.969  1.970  1.970  1.970  </t>
  </si>
  <si>
    <t xml:space="preserve">1.900  1.904  1.911  1.925  1.936  1.943  1.948  1.951  1.956  1.957  1.958  </t>
  </si>
  <si>
    <t xml:space="preserve">1.900  1.905  1.907  1.911  1.912  1.908  1.912  1.929  1.945  1.960  1.969  </t>
  </si>
  <si>
    <t xml:space="preserve">0.55  0.55  0.55  0.56  0.56  0.56  0.56  0.56  0.56  0.56  0.56  </t>
  </si>
  <si>
    <t xml:space="preserve">0.21  0.21  0.21  0.21  0.21  0.21  0.21  0.21  0.21  0.21  0.21  </t>
  </si>
  <si>
    <t xml:space="preserve">0.06  0.06  0.06  0.06  0.06  0.06  0.06  0.06  0.06  0.06  0.06  </t>
  </si>
  <si>
    <t xml:space="preserve">1.900  1.948  1.962  1.968  1.969  1.969  1.969  1.970  1.970  1.969  1.970  </t>
  </si>
  <si>
    <t xml:space="preserve">1.900  1.907  1.907  1.923  1.944  1.951  1.940  1.924  1.912  1.900  1.889  </t>
  </si>
  <si>
    <t xml:space="preserve">1.900  1.836  1.774  1.721  1.678  1.634  1.603  1.587  1.578  1.576  1.573  </t>
  </si>
  <si>
    <t xml:space="preserve">0.55  0.55  0.55  0.55  0.56  0.56  0.56  0.55  0.55  0.54  0.54  </t>
  </si>
  <si>
    <t xml:space="preserve">0.21  0.20  0.19  0.19  0.18  0.18  0.17  0.17  0.17  0.17  0.17  </t>
  </si>
  <si>
    <t xml:space="preserve">0.06  0.06  0.06  0.05  0.05  0.05  0.05  0.05  0.05  0.05  0.05  </t>
  </si>
  <si>
    <t xml:space="preserve">1.900  1.949  1.965  1.966  1.970  1.971  1.968  1.968  1.970  1.971  1.971  </t>
  </si>
  <si>
    <t xml:space="preserve">1.900  1.901  1.916  1.925  1.926  1.936  1.956  1.977  1.996  2.009  2.018  </t>
  </si>
  <si>
    <t xml:space="preserve">1.900  1.974  2.039  2.098  2.140  2.177  2.212  2.255  2.291  2.320  2.338  </t>
  </si>
  <si>
    <t xml:space="preserve">0.54  0.54  0.55  0.55  0.55  0.55  0.56  0.56  0.57  0.58  0.58  </t>
  </si>
  <si>
    <t xml:space="preserve">0.21  0.21  0.22  0.23  0.23  0.24  0.24  0.25  0.25  0.26  0.26  </t>
  </si>
  <si>
    <t xml:space="preserve">0.06  0.06  0.06  0.07  0.07  0.07  0.07  0.07  0.07  0.07  0.08  </t>
  </si>
  <si>
    <t xml:space="preserve">1.900  1.949  1.964  1.967  1.970  1.970  1.969  1.969  1.970  1.970  1.970  </t>
  </si>
  <si>
    <t xml:space="preserve">1.900  1.904  1.912  1.924  1.935  1.943  1.948  1.950  1.955  1.957  1.958  </t>
  </si>
  <si>
    <t xml:space="preserve">1.900  1.905  1.906  1.909  1.910  1.909  1.912  1.928  1.944  1.959  1.968  </t>
  </si>
  <si>
    <t xml:space="preserve">0.54  0.54  0.55  0.55  0.55  0.55  0.55  0.56  0.56  0.56  0.56  </t>
  </si>
  <si>
    <t xml:space="preserve">1.900  1.949  1.963  1.968  1.970  1.969  1.969  1.970  1.970  1.970  1.970  </t>
  </si>
  <si>
    <t xml:space="preserve">1.900  1.908  1.908  1.922  1.945  1.949  1.938  1.923  1.911  1.900  1.891  </t>
  </si>
  <si>
    <t xml:space="preserve">1.900  1.835  1.772  1.724  1.671  1.628  1.596  1.581  1.575  1.576  1.569  </t>
  </si>
  <si>
    <t xml:space="preserve">0.54  0.55  0.54  0.55  0.55  0.56  0.55  0.55  0.54  0.53  0.53  </t>
  </si>
  <si>
    <t xml:space="preserve">0.21  0.20  0.19  0.19  0.18  0.17  0.17  0.17  0.17  0.17  0.17  </t>
  </si>
  <si>
    <t xml:space="preserve">1.900  1.953  1.959  1.970  1.974  1.970  1.962  1.954  1.945  1.935  1.926  </t>
  </si>
  <si>
    <t xml:space="preserve">1.900  1.900  1.915  1.923  1.924  1.936  1.957  1.976  1.998  2.013  2.021  </t>
  </si>
  <si>
    <t xml:space="preserve">1.900  1.977  2.043  2.100  2.148  2.183  2.211  2.254  2.291  2.321  2.339  </t>
  </si>
  <si>
    <t xml:space="preserve">0.96  0.99  0.99  0.99  1.00  1.00  1.00  1.00  1.00  1.00  1.00  </t>
  </si>
  <si>
    <t xml:space="preserve">0.54  0.54  0.54  0.54  0.54  0.54  0.55  0.56  0.57  0.57  0.58  </t>
  </si>
  <si>
    <t xml:space="preserve">0.20  0.21  0.22  0.23  0.23  0.24  0.24  0.25  0.25  0.25  0.26  </t>
  </si>
  <si>
    <t xml:space="preserve">0.06  0.06  0.06  0.07  0.07  0.07  0.07  0.07  0.07  0.07  0.07  </t>
  </si>
  <si>
    <t xml:space="preserve">1.900  1.949  1.964  1.967  1.969  1.970  1.968  1.969  1.970  1.970  1.970  </t>
  </si>
  <si>
    <t xml:space="preserve">1.900  1.904  1.910  1.922  1.933  1.942  1.948  1.951  1.955  1.957  1.957  </t>
  </si>
  <si>
    <t xml:space="preserve">1.900  1.907  1.909  1.910  1.909  1.907  1.910  1.927  1.943  1.959  1.968  </t>
  </si>
  <si>
    <t xml:space="preserve">0.54  0.54  0.54  0.54  0.54  0.55  0.55  0.55  0.55  0.55  0.55  </t>
  </si>
  <si>
    <t xml:space="preserve">0.20  0.20  0.21  0.21  0.21  0.20  0.21  0.21  0.21  0.21  0.21  </t>
  </si>
  <si>
    <t xml:space="preserve">1.900  1.949  1.962  1.968  1.969  1.969  1.969  1.969  1.970  1.970  1.969  </t>
  </si>
  <si>
    <t xml:space="preserve">1.900  1.907  1.905  1.922  1.942  1.947  1.940  1.926  1.912  1.899  1.886  </t>
  </si>
  <si>
    <t xml:space="preserve">1.900  1.834  1.778  1.720  1.667  1.625  1.590  1.571  1.569  1.565  1.561  </t>
  </si>
  <si>
    <t xml:space="preserve">0.96  0.98  0.99  1.00  1.00  1.00  1.00  1.00  1.00  1.00  0.99  </t>
  </si>
  <si>
    <t xml:space="preserve">0.54  0.54  0.54  0.54  0.55  0.55  0.55  0.54  0.53  0.53  0.52  </t>
  </si>
  <si>
    <t xml:space="preserve">0.20  0.20  0.19  0.18  0.18  0.17  0.17  0.17  0.17  0.16  0.16  </t>
  </si>
  <si>
    <t xml:space="preserve">1.900  1.954  1.959  1.970  1.974  1.970  1.962  1.954  1.945  1.935  1.926  </t>
  </si>
  <si>
    <t xml:space="preserve">1.900  1.900  1.914  1.924  1.924  1.935  1.954  1.975  1.997  2.014  2.025  </t>
  </si>
  <si>
    <t xml:space="preserve">1.900  1.976  2.046  2.104  2.151  2.189  2.224  2.262  2.297  2.324  2.342  </t>
  </si>
  <si>
    <t xml:space="preserve">0.96  0.98  0.99  0.99  1.00  1.00  1.00  0.99  1.00  1.00  1.00  </t>
  </si>
  <si>
    <t xml:space="preserve">0.53  0.53  0.54  0.54  0.54  0.54  0.54  0.55  0.56  0.57  0.57  </t>
  </si>
  <si>
    <t xml:space="preserve">0.06  0.06  0.06  0.06  0.07  0.07  0.07  0.07  0.07  0.07  0.07  </t>
  </si>
  <si>
    <t xml:space="preserve">1.900  1.904  1.910  1.922  1.933  1.941  1.947  1.950  1.955  1.957  1.957  </t>
  </si>
  <si>
    <t xml:space="preserve">1.900  1.903  1.907  1.910  1.911  1.909  1.910  1.925  1.942  1.957  1.966  </t>
  </si>
  <si>
    <t xml:space="preserve">0.96  0.98  0.99  1.00  1.00  1.00  1.00  1.00  1.00  1.00  1.00  </t>
  </si>
  <si>
    <t xml:space="preserve">0.53  0.53  0.53  0.54  0.54  0.54  0.54  0.54  0.54  0.54  0.54  </t>
  </si>
  <si>
    <t xml:space="preserve">0.20  0.20  0.20  0.20  0.20  0.20  0.20  0.21  0.21  0.21  0.21  </t>
  </si>
  <si>
    <t xml:space="preserve">1.900  1.952  1.958  1.970  1.974  1.970  1.963  1.954  1.945  1.935  1.926  </t>
  </si>
  <si>
    <t xml:space="preserve">1.900  1.949  1.963  1.968  1.969  1.969  1.969  1.969  1.970  1.969  1.970  </t>
  </si>
  <si>
    <t xml:space="preserve">1.900  1.907  1.906  1.920  1.942  1.949  1.940  1.924  1.911  1.896  1.883  </t>
  </si>
  <si>
    <t xml:space="preserve">1.900  1.837  1.773  1.718  1.669  1.622  1.584  1.573  1.564  1.560  1.556  </t>
  </si>
  <si>
    <t xml:space="preserve">0.96  0.99  0.99  1.00  1.00  1.00  1.00  1.00  1.00  0.99  1.00  </t>
  </si>
  <si>
    <t xml:space="preserve">0.53  0.53  0.53  0.54  0.54  0.54  0.54  0.53  0.53  0.52  0.52  </t>
  </si>
  <si>
    <t xml:space="preserve">0.20  0.20  0.19  0.18  0.18  0.17  0.17  0.16  0.16  0.16  0.16  </t>
  </si>
  <si>
    <t xml:space="preserve">1.900  1.948  1.965  1.966  1.970  1.971  1.968  1.968  1.970  1.970  1.971  </t>
  </si>
  <si>
    <t xml:space="preserve">1.900  1.900  1.914  1.922  1.923  1.935  1.955  1.975  1.997  2.011  2.021  </t>
  </si>
  <si>
    <t xml:space="preserve">1.900  1.976  2.040  2.098  2.150  2.190  2.225  2.269  2.298  2.328  2.349  </t>
  </si>
  <si>
    <t xml:space="preserve">0.96  0.98  0.99  0.99  1.00  1.00  0.99  0.99  1.00  0.99  1.00  </t>
  </si>
  <si>
    <t xml:space="preserve">0.53  0.53  0.53  0.53  0.53  0.53  0.54  0.55  0.55  0.56  0.56  </t>
  </si>
  <si>
    <t xml:space="preserve">0.20  0.21  0.22  0.22  0.23  0.23  0.24  0.24  0.25  0.25  0.25  </t>
  </si>
  <si>
    <t xml:space="preserve">1.900  1.948  1.964  1.967  1.969  1.970  1.968  1.968  1.969  1.970  1.970  </t>
  </si>
  <si>
    <t xml:space="preserve">1.900  1.904  1.909  1.921  1.932  1.941  1.947  1.949  1.954  1.957  1.957  </t>
  </si>
  <si>
    <t xml:space="preserve">1.900  1.903  1.907  1.909  1.912  1.910  1.910  1.924  1.941  1.956  1.966  </t>
  </si>
  <si>
    <t xml:space="preserve">0.96  0.98  0.99  0.99  1.00  1.00  0.99  0.99  0.99  0.99  0.99  </t>
  </si>
  <si>
    <t xml:space="preserve">0.53  0.53  0.53  0.53  0.53  0.53  0.54  0.54  0.54  0.54  0.54  </t>
  </si>
  <si>
    <t xml:space="preserve">0.20  0.20  0.20  0.20  0.20  0.20  0.20  0.20  0.21  0.21  0.21  </t>
  </si>
  <si>
    <t xml:space="preserve">1.900  1.949  1.966  1.966  1.970  1.971  1.967  1.968  1.970  1.971  1.970  </t>
  </si>
  <si>
    <t xml:space="preserve">1.900  1.900  1.913  1.921  1.921  1.934  1.957  1.978  1.998  2.014  2.023  </t>
  </si>
  <si>
    <t xml:space="preserve">1.900  1.980  2.050  2.099  2.150  2.191  2.226  2.271  2.310  2.333  2.353  </t>
  </si>
  <si>
    <t xml:space="preserve">0.96  0.98  0.99  0.99  0.99  1.00  0.99  0.99  0.99  0.99  0.99  </t>
  </si>
  <si>
    <t xml:space="preserve">0.52  0.52  0.52  0.52  0.52  0.53  0.53  0.54  0.55  0.55  0.56  </t>
  </si>
  <si>
    <t xml:space="preserve">1.900  1.949  1.964  1.967  1.969  1.970  1.968  1.968  1.970  1.970  1.970  </t>
  </si>
  <si>
    <t xml:space="preserve">1.900  1.904  1.908  1.920  1.931  1.941  1.947  1.950  1.955  1.957  1.957  </t>
  </si>
  <si>
    <t xml:space="preserve">1.900  1.906  1.909  1.910  1.912  1.909  1.909  1.923  1.940  1.956  1.966  </t>
  </si>
  <si>
    <t xml:space="preserve">0.52  0.52  0.52  0.52  0.53  0.53  0.53  0.53  0.53  0.53  0.53  </t>
  </si>
  <si>
    <t xml:space="preserve">0.20  0.20  0.20  0.20  0.20  0.20  0.20  0.20  0.20  0.21  0.21  </t>
  </si>
  <si>
    <t xml:space="preserve">1.900  1.949  1.963  1.968  1.969  1.969  1.969  1.969  1.969  1.969  1.969  </t>
  </si>
  <si>
    <t xml:space="preserve">1.900  1.907  1.903  1.919  1.941  1.948  1.936  1.918  1.905  1.892  1.880  </t>
  </si>
  <si>
    <t xml:space="preserve">1.900  1.832  1.767  1.711  1.669  1.621  1.581  1.561  1.552  1.549  1.546  </t>
  </si>
  <si>
    <t xml:space="preserve">0.96  0.98  0.99  0.99  0.99  0.99  0.99  0.99  0.99  0.99  0.99  </t>
  </si>
  <si>
    <t xml:space="preserve">0.52  0.52  0.52  0.52  0.53  0.53  0.53  0.52  0.51  0.51  0.50  </t>
  </si>
  <si>
    <t xml:space="preserve">0.20  0.19  0.18  0.18  0.17  0.17  0.16  0.16  0.16  0.16  0.16  </t>
  </si>
  <si>
    <t xml:space="preserve">0.06  0.05  0.05  0.05  0.05  0.05  0.05  0.05  0.05  0.05  0.04  </t>
  </si>
  <si>
    <t xml:space="preserve">1.900  1.953  1.959  1.969  1.974  1.970  1.962  1.954  1.945  1.935  1.926  </t>
  </si>
  <si>
    <t xml:space="preserve">1.900  1.949  1.966  1.966  1.970  1.970  1.968  1.967  1.970  1.971  1.970  </t>
  </si>
  <si>
    <t xml:space="preserve">1.900  1.899  1.912  1.919  1.921  1.933  1.957  1.980  2.001  2.015  2.026  </t>
  </si>
  <si>
    <t xml:space="preserve">1.900  1.979  2.052  2.109  2.153  2.192  2.227  2.271  2.311  2.341  2.354  </t>
  </si>
  <si>
    <t xml:space="preserve">0.51  0.51  0.52  0.52  0.52  0.52  0.53  0.54  0.54  0.55  0.55  </t>
  </si>
  <si>
    <t xml:space="preserve">0.20  0.21  0.21  0.22  0.23  0.23  0.24  0.24  0.25  0.25  0.25  </t>
  </si>
  <si>
    <t xml:space="preserve">0.06  0.06  0.06  0.06  0.06  0.07  0.07  0.07  0.07  0.07  0.07  </t>
  </si>
  <si>
    <t xml:space="preserve">1.900  1.952  1.959  1.970  1.974  1.970  1.963  1.954  1.945  1.935  1.926  </t>
  </si>
  <si>
    <t xml:space="preserve">1.900  1.949  1.964  1.967  1.969  1.970  1.968  1.968  1.969  1.970  1.970  </t>
  </si>
  <si>
    <t xml:space="preserve">1.900  1.903  1.907  1.919  1.930  1.940  1.946  1.949  1.954  1.956  1.957  </t>
  </si>
  <si>
    <t xml:space="preserve">1.900  1.905  1.910  1.912  1.913  1.910  1.909  1.922  1.939  1.955  1.965  </t>
  </si>
  <si>
    <t xml:space="preserve">0.51  0.51  0.52  0.52  0.52  0.52  0.52  0.52  0.53  0.53  0.53  </t>
  </si>
  <si>
    <t xml:space="preserve">0.20  0.20  0.20  0.20  0.20  0.20  0.20  0.20  0.20  0.20  0.20  </t>
  </si>
  <si>
    <t xml:space="preserve">1.900  1.949  1.963  1.968  1.969  1.968  1.969  1.969  1.969  1.969  1.970  </t>
  </si>
  <si>
    <t xml:space="preserve">1.900  1.906  1.902  1.917  1.942  1.946  1.934  1.917  1.904  1.890  1.877  </t>
  </si>
  <si>
    <t xml:space="preserve">1.900  1.830  1.767  1.719  1.668  1.619  1.578  1.557  1.547  1.545  1.549  </t>
  </si>
  <si>
    <t xml:space="preserve">0.51  0.52  0.51  0.52  0.52  0.52  0.52  0.51  0.51  0.50  0.50  </t>
  </si>
  <si>
    <t xml:space="preserve">0.06  0.05  0.05  0.05  0.05  0.05  0.05  0.05  0.04  0.04  0.04  </t>
  </si>
  <si>
    <t xml:space="preserve">1.900  1.954  1.959  1.969  1.974  1.970  1.962  1.954  1.945  1.935  1.926  </t>
  </si>
  <si>
    <t xml:space="preserve">1.900  1.948  1.966  1.966  1.970  1.970  1.967  1.968  1.970  1.970  1.970  </t>
  </si>
  <si>
    <t xml:space="preserve">1.900  1.900  1.912  1.917  1.918  1.933  1.956  1.979  2.003  2.018  2.027  </t>
  </si>
  <si>
    <t xml:space="preserve">1.900  1.982  2.052  2.107  2.160  2.192  2.226  2.271  2.310  2.342  2.362  </t>
  </si>
  <si>
    <t xml:space="preserve">0.51  0.51  0.51  0.51  0.51  0.51  0.52  0.53  0.54  0.54  0.55  </t>
  </si>
  <si>
    <t xml:space="preserve">0.20  0.21  0.21  0.22  0.23  0.23  0.23  0.24  0.24  0.25  0.25  </t>
  </si>
  <si>
    <t xml:space="preserve">1.900  1.949  1.964  1.967  1.969  1.969  1.968  1.968  1.969  1.970  1.970  </t>
  </si>
  <si>
    <t xml:space="preserve">1.900  1.904  1.907  1.917  1.928  1.939  1.945  1.948  1.953  1.956  1.956  </t>
  </si>
  <si>
    <t xml:space="preserve">1.900  1.908  1.910  1.909  1.912  1.909  1.907  1.920  1.937  1.953  1.964  </t>
  </si>
  <si>
    <t xml:space="preserve">0.51  0.51  0.51  0.51  0.51  0.52  0.52  0.52  0.52  0.52  0.52  </t>
  </si>
  <si>
    <t xml:space="preserve">1.900  1.949  1.962  1.968  1.968  1.969  1.969  1.969  1.969  1.969  1.969  </t>
  </si>
  <si>
    <t xml:space="preserve">1.900  1.907  1.901  1.917  1.938  1.944  1.934  1.916  1.901  1.888  1.873  </t>
  </si>
  <si>
    <t xml:space="preserve">1.900  1.833  1.774  1.715  1.664  1.615  1.573  1.552  1.550  1.547  1.542  </t>
  </si>
  <si>
    <t xml:space="preserve">0.51  0.51  0.51  0.51  0.52  0.52  0.51  0.51  0.50  0.50  0.49  </t>
  </si>
  <si>
    <t xml:space="preserve">0.20  0.19  0.18  0.18  0.17  0.16  0.16  0.16  0.16  0.16  0.16  </t>
  </si>
  <si>
    <t xml:space="preserve">0.06  0.05  0.05  0.05  0.05  0.05  0.05  0.04  0.04  0.04  0.04  </t>
  </si>
  <si>
    <t xml:space="preserve">1.900  1.949  1.966  1.966  1.970  1.970  1.967  1.967  1.969  1.970  1.970  </t>
  </si>
  <si>
    <t xml:space="preserve">1.900  1.898  1.911  1.917  1.918  1.932  1.956  1.980  2.002  2.020  2.031  </t>
  </si>
  <si>
    <t xml:space="preserve">1.900  1.978  2.051  2.110  2.163  2.201  2.234  2.270  2.310  2.343  2.363  </t>
  </si>
  <si>
    <t xml:space="preserve">0.50  0.50  0.51  0.51  0.51  0.51  0.52  0.52  0.53  0.54  0.54  </t>
  </si>
  <si>
    <t xml:space="preserve">0.19  0.20  0.21  0.22  0.22  0.23  0.23  0.24  0.24  0.25  0.25  </t>
  </si>
  <si>
    <t xml:space="preserve">0.06  0.06  0.06  0.06  0.06  0.06  0.07  0.07  0.07  0.07  0.07  </t>
  </si>
  <si>
    <t xml:space="preserve">1.900  1.953  1.959  1.970  1.974  1.970  1.963  1.954  1.945  1.935  1.926  </t>
  </si>
  <si>
    <t xml:space="preserve">1.900  1.949  1.964  1.967  1.969  1.969  1.968  1.968  1.969  1.969  1.970  </t>
  </si>
  <si>
    <t xml:space="preserve">1.900  1.902  1.905  1.917  1.928  1.938  1.944  1.947  1.953  1.955  1.956  </t>
  </si>
  <si>
    <t xml:space="preserve">1.900  1.903  1.908  1.911  1.913  1.909  1.906  1.919  1.936  1.953  1.963  </t>
  </si>
  <si>
    <t xml:space="preserve">0.50  0.50  0.50  0.51  0.51  0.51  0.51  0.51  0.51  0.51  0.51  </t>
  </si>
  <si>
    <t xml:space="preserve">0.19  0.19  0.20  0.20  0.20  0.20  0.20  0.20  0.20  0.20  0.20  </t>
  </si>
  <si>
    <t xml:space="preserve">1.900  1.949  1.963  1.968  1.969  1.969  1.969  1.969  1.969  1.968  1.969  </t>
  </si>
  <si>
    <t xml:space="preserve">1.900  1.906  1.901  1.916  1.938  1.944  1.933  1.914  1.901  1.884  1.870  </t>
  </si>
  <si>
    <t xml:space="preserve">1.900  1.836  1.771  1.714  1.664  1.613  1.570  1.555  1.544  1.541  1.538  </t>
  </si>
  <si>
    <t xml:space="preserve">0.50  0.50  0.50  0.51  0.51  0.51  0.51  0.50  0.50  0.49  0.48  </t>
  </si>
  <si>
    <t xml:space="preserve">0.19  0.19  0.18  0.17  0.17  0.16  0.16  0.16  0.16  0.15  0.15  </t>
  </si>
  <si>
    <t xml:space="preserve">0.06  0.05  0.05  0.05  0.05  0.05  0.04  0.04  0.04  0.04  0.04  </t>
  </si>
  <si>
    <t xml:space="preserve">1.900  1.900  1.900  1.900  1.900  1.900  1.900  1.900  1.900  1.900  1.900  </t>
  </si>
  <si>
    <t xml:space="preserve">1.900  1.953  1.959  1.970  1.973  1.970  1.963  1.957  1.951  1.945  1.940  </t>
  </si>
  <si>
    <t xml:space="preserve">1.900  1.948  1.964  1.966  1.969  1.971  1.968  1.968  1.970  1.971  1.970  </t>
  </si>
  <si>
    <t xml:space="preserve">1.900  1.900  1.915  1.926  1.926  1.937  1.956  1.975  1.994  2.007  2.017  </t>
  </si>
  <si>
    <t xml:space="preserve">1.900  1.973  2.040  2.092  2.141  2.176  2.211  2.254  2.290  2.318  2.329  </t>
  </si>
  <si>
    <t xml:space="preserve">0.97  0.98  0.98  0.99  0.99  0.99  0.99  0.99  0.99  0.99  0.99  </t>
  </si>
  <si>
    <t xml:space="preserve">0.97  0.99  1.00  1.00  1.00  1.00  1.00  1.00  1.00  1.00  1.00  </t>
  </si>
  <si>
    <t xml:space="preserve">1.900  1.952  1.959  1.970  1.973  1.969  1.963  1.957  1.951  1.945  1.940  </t>
  </si>
  <si>
    <t xml:space="preserve">1.900  1.904  1.911  1.925  1.936  1.944  1.948  1.951  1.956  1.957  1.958  </t>
  </si>
  <si>
    <t xml:space="preserve">1.900  1.905  1.907  1.911  1.912  1.908  1.912  1.929  1.945  1.960  1.968  </t>
  </si>
  <si>
    <t xml:space="preserve">1.900  1.951  1.959  1.970  1.973  1.969  1.963  1.957  1.951  1.945  1.940  </t>
  </si>
  <si>
    <t xml:space="preserve">1.900  1.948  1.962  1.968  1.969  1.969  1.969  1.970  1.970  1.969  1.969  </t>
  </si>
  <si>
    <t xml:space="preserve">1.900  1.836  1.774  1.721  1.678  1.634  1.603  1.586  1.578  1.576  1.573  </t>
  </si>
  <si>
    <t xml:space="preserve">0.97  0.99  1.00  1.00  1.01  1.00  1.00  1.00  1.00  1.00  1.00  </t>
  </si>
  <si>
    <t xml:space="preserve">1.900  1.974  2.039  2.098  2.141  2.177  2.212  2.255  2.292  2.320  2.338  </t>
  </si>
  <si>
    <t xml:space="preserve">1.900  1.904  1.912  1.924  1.935  1.943  1.948  1.951  1.955  1.957  1.958  </t>
  </si>
  <si>
    <t xml:space="preserve">1.900  1.904  1.906  1.909  1.911  1.909  1.912  1.928  1.944  1.959  1.968  </t>
  </si>
  <si>
    <t xml:space="preserve">1.900  1.951  1.959  1.970  1.973  1.969  1.963  1.957  1.950  1.945  1.940  </t>
  </si>
  <si>
    <t xml:space="preserve">1.900  1.949  1.963  1.968  1.970  1.969  1.969  1.970  1.970  1.969  1.970  </t>
  </si>
  <si>
    <t xml:space="preserve">1.900  1.907  1.908  1.922  1.945  1.949  1.938  1.923  1.911  1.900  1.891  </t>
  </si>
  <si>
    <t xml:space="preserve">1.900  1.835  1.771  1.724  1.671  1.628  1.596  1.581  1.575  1.576  1.569  </t>
  </si>
  <si>
    <t xml:space="preserve">1.900  1.949  1.965  1.966  1.970  1.971  1.968  1.968  1.970  1.970  1.970  </t>
  </si>
  <si>
    <t xml:space="preserve">0.97  1.00  1.00  1.00  1.00  1.00  1.00  1.00  1.00  1.00  1.00  </t>
  </si>
  <si>
    <t xml:space="preserve">0.96  0.98  0.99  0.99  1.00  1.00  1.00  1.00  1.00  1.00  1.00  </t>
  </si>
  <si>
    <t xml:space="preserve">1.900  1.949  1.964  1.967  1.969  1.970  1.969  1.969  1.970  1.970  1.970  </t>
  </si>
  <si>
    <t xml:space="preserve">1.900  1.907  1.909  1.910  1.910  1.907  1.910  1.926  1.943  1.959  1.968  </t>
  </si>
  <si>
    <t xml:space="preserve">1.900  1.951  1.959  1.970  1.973  1.969  1.964  1.957  1.951  1.945  1.940  </t>
  </si>
  <si>
    <t xml:space="preserve">1.900  1.834  1.777  1.720  1.667  1.625  1.590  1.571  1.569  1.565  1.561  </t>
  </si>
  <si>
    <t xml:space="preserve">1.900  1.953  1.960  1.970  1.973  1.970  1.963  1.957  1.951  1.945  1.940  </t>
  </si>
  <si>
    <t xml:space="preserve">1.900  1.949  1.965  1.966  1.970  1.971  1.968  1.968  1.970  1.971  1.970  </t>
  </si>
  <si>
    <t xml:space="preserve">1.900  1.900  1.914  1.924  1.924  1.935  1.954  1.975  1.997  2.014  2.024  </t>
  </si>
  <si>
    <t xml:space="preserve">1.900  1.976  2.046  2.104  2.152  2.189  2.224  2.261  2.297  2.324  2.341  </t>
  </si>
  <si>
    <t xml:space="preserve">1.900  1.904  1.910  1.922  1.933  1.942  1.947  1.950  1.955  1.957  1.957  </t>
  </si>
  <si>
    <t xml:space="preserve">1.900  1.903  1.906  1.910  1.912  1.909  1.910  1.925  1.942  1.957  1.966  </t>
  </si>
  <si>
    <t xml:space="preserve">1.900  1.949  1.963  1.968  1.969  1.969  1.969  1.970  1.970  1.969  1.969  </t>
  </si>
  <si>
    <t xml:space="preserve">0.96  0.98  0.99  1.00  1.00  1.00  1.00  1.00  1.00  0.99  0.99  </t>
  </si>
  <si>
    <t xml:space="preserve">1.900  1.948  1.965  1.966  1.970  1.970  1.968  1.968  1.970  1.970  1.970  </t>
  </si>
  <si>
    <t xml:space="preserve">1.900  1.976  2.039  2.098  2.151  2.190  2.225  2.269  2.298  2.328  2.349  </t>
  </si>
  <si>
    <t xml:space="preserve">0.53  0.52  0.53  0.53  0.53  0.53  0.54  0.55  0.55  0.56  0.56  </t>
  </si>
  <si>
    <t xml:space="preserve">1.900  1.904  1.909  1.921  1.932  1.941  1.946  1.949  1.954  1.957  1.957  </t>
  </si>
  <si>
    <t xml:space="preserve">1.900  1.951  1.959  1.970  1.973  1.969  1.964  1.957  1.950  1.945  1.940  </t>
  </si>
  <si>
    <t xml:space="preserve">1.900  1.948  1.962  1.968  1.969  1.969  1.969  1.970  1.969  1.969  1.969  </t>
  </si>
  <si>
    <t xml:space="preserve">1.900  1.953  1.960  1.969  1.973  1.970  1.963  1.957  1.951  1.945  1.940  </t>
  </si>
  <si>
    <t xml:space="preserve">1.900  1.949  1.966  1.966  1.970  1.971  1.968  1.968  1.970  1.970  1.970  </t>
  </si>
  <si>
    <t xml:space="preserve">1.900  1.900  1.913  1.921  1.921  1.935  1.957  1.978  1.998  2.014  2.023  </t>
  </si>
  <si>
    <t xml:space="preserve">1.900  1.979  2.050  2.099  2.151  2.191  2.226  2.270  2.310  2.333  2.353  </t>
  </si>
  <si>
    <t xml:space="preserve">1.900  1.949  1.963  1.968  1.969  1.969  1.969  1.970  1.969  1.969  1.969  </t>
  </si>
  <si>
    <t xml:space="preserve">1.900  1.948  1.966  1.966  1.970  1.970  1.968  1.967  1.970  1.970  1.970  </t>
  </si>
  <si>
    <t xml:space="preserve">1.900  1.899  1.912  1.920  1.921  1.933  1.957  1.980  2.001  2.015  2.026  </t>
  </si>
  <si>
    <t xml:space="preserve">1.900  1.978  2.051  2.109  2.153  2.192  2.227  2.271  2.311  2.341  2.354  </t>
  </si>
  <si>
    <t xml:space="preserve">1.900  1.948  1.964  1.967  1.969  1.969  1.968  1.968  1.969  1.970  1.970  </t>
  </si>
  <si>
    <t xml:space="preserve">1.900  1.903  1.907  1.919  1.931  1.940  1.946  1.949  1.954  1.956  1.957  </t>
  </si>
  <si>
    <t xml:space="preserve">1.900  1.904  1.910  1.912  1.914  1.910  1.909  1.922  1.939  1.955  1.965  </t>
  </si>
  <si>
    <t xml:space="preserve">1.900  1.948  1.963  1.968  1.969  1.968  1.969  1.969  1.969  1.969  1.969  </t>
  </si>
  <si>
    <t xml:space="preserve">1.900  1.906  1.902  1.917  1.942  1.946  1.934  1.918  1.904  1.890  1.877  </t>
  </si>
  <si>
    <t xml:space="preserve">1.900  1.830  1.767  1.719  1.669  1.619  1.578  1.557  1.548  1.545  1.549  </t>
  </si>
  <si>
    <t xml:space="preserve">1.900  1.982  2.052  2.107  2.160  2.192  2.226  2.271  2.311  2.342  2.362  </t>
  </si>
  <si>
    <t xml:space="preserve">1.900  1.948  1.964  1.967  1.969  1.969  1.968  1.968  1.969  1.969  1.969  </t>
  </si>
  <si>
    <t xml:space="preserve">1.900  1.903  1.907  1.917  1.928  1.939  1.945  1.948  1.953  1.956  1.956  </t>
  </si>
  <si>
    <t xml:space="preserve">1.900  1.948  1.962  1.968  1.968  1.969  1.969  1.969  1.969  1.969  1.969  </t>
  </si>
  <si>
    <t xml:space="preserve">1.900  1.833  1.773  1.715  1.665  1.615  1.573  1.551  1.550  1.547  1.542  </t>
  </si>
  <si>
    <t xml:space="preserve">1.900  1.898  1.910  1.917  1.918  1.932  1.956  1.980  2.002  2.020  2.031  </t>
  </si>
  <si>
    <t xml:space="preserve">1.900  1.949  1.964  1.967  1.969  1.969  1.968  1.968  1.969  1.969  1.969  </t>
  </si>
  <si>
    <t xml:space="preserve">1.900  1.910  1.920  1.930  1.940  1.950  1.960  1.970  1.980  1.990  2.000  </t>
  </si>
  <si>
    <t xml:space="preserve">1.900  1.952  1.960  1.970  1.972  1.969  1.963  1.960  1.957  1.955  1.954  </t>
  </si>
  <si>
    <t xml:space="preserve">1.900  1.948  1.964  1.966  1.969  1.971  1.968  1.968  1.970  1.970  1.970  </t>
  </si>
  <si>
    <t xml:space="preserve">1.900  1.900  1.915  1.926  1.926  1.938  1.956  1.975  1.994  2.007  2.017  </t>
  </si>
  <si>
    <t xml:space="preserve">1.900  1.973  2.039  2.092  2.141  2.176  2.211  2.254  2.291  2.318  2.329  </t>
  </si>
  <si>
    <t xml:space="preserve">0.97  0.98  0.99  0.99  1.00  1.00  1.01  1.01  1.01  1.01  1.01  </t>
  </si>
  <si>
    <t xml:space="preserve">1.900  1.951  1.960  1.970  1.972  1.969  1.964  1.960  1.956  1.955  1.954  </t>
  </si>
  <si>
    <t xml:space="preserve">1.900  1.903  1.911  1.925  1.936  1.944  1.948  1.951  1.956  1.957  1.958  </t>
  </si>
  <si>
    <t xml:space="preserve">1.900  1.904  1.907  1.911  1.912  1.908  1.912  1.928  1.945  1.960  1.968  </t>
  </si>
  <si>
    <t xml:space="preserve">1.900  1.950  1.960  1.970  1.972  1.968  1.964  1.960  1.956  1.955  1.954  </t>
  </si>
  <si>
    <t xml:space="preserve">1.900  1.906  1.907  1.923  1.944  1.951  1.940  1.924  1.912  1.900  1.889  </t>
  </si>
  <si>
    <t xml:space="preserve">1.900  1.835  1.773  1.721  1.678  1.634  1.603  1.586  1.578  1.576  1.573  </t>
  </si>
  <si>
    <t xml:space="preserve">1.900  1.949  1.965  1.967  1.970  1.971  1.968  1.968  1.970  1.970  1.970  </t>
  </si>
  <si>
    <t xml:space="preserve">1.900  1.973  2.038  2.097  2.141  2.177  2.212  2.255  2.292  2.320  2.338  </t>
  </si>
  <si>
    <t xml:space="preserve">1.900  1.904  1.905  1.909  1.911  1.909  1.912  1.928  1.944  1.959  1.968  </t>
  </si>
  <si>
    <t xml:space="preserve">1.900  1.948  1.963  1.968  1.970  1.969  1.969  1.970  1.970  1.969  1.969  </t>
  </si>
  <si>
    <t xml:space="preserve">1.900  1.835  1.771  1.724  1.672  1.628  1.597  1.581  1.575  1.576  1.569  </t>
  </si>
  <si>
    <t xml:space="preserve">1.900  1.900  1.914  1.923  1.924  1.937  1.957  1.976  1.998  2.013  2.021  </t>
  </si>
  <si>
    <t xml:space="preserve">1.900  1.977  2.043  2.099  2.148  2.183  2.211  2.254  2.291  2.321  2.339  </t>
  </si>
  <si>
    <t xml:space="preserve">1.900  1.948  1.964  1.967  1.970  1.970  1.969  1.969  1.970  1.970  1.970  </t>
  </si>
  <si>
    <t xml:space="preserve">1.900  1.904  1.910  1.922  1.933  1.942  1.948  1.951  1.955  1.956  1.957  </t>
  </si>
  <si>
    <t xml:space="preserve">1.900  1.950  1.960  1.970  1.972  1.968  1.964  1.959  1.956  1.955  1.954  </t>
  </si>
  <si>
    <t xml:space="preserve">1.900  1.948  1.962  1.968  1.969  1.969  1.969  1.970  1.970  1.970  1.969  </t>
  </si>
  <si>
    <t xml:space="preserve">1.900  1.834  1.777  1.720  1.668  1.624  1.590  1.571  1.569  1.565  1.561  </t>
  </si>
  <si>
    <t xml:space="preserve">1.900  1.953  1.960  1.970  1.972  1.969  1.963  1.959  1.957  1.955  1.954  </t>
  </si>
  <si>
    <t xml:space="preserve">1.900  1.976  2.045  2.104  2.152  2.188  2.224  2.261  2.298  2.324  2.341  </t>
  </si>
  <si>
    <t xml:space="preserve">0.96  0.99  0.99  0.99  1.00  1.00  1.00  0.99  1.00  1.00  1.00  </t>
  </si>
  <si>
    <t xml:space="preserve">1.900  1.952  1.960  1.970  1.972  1.969  1.964  1.960  1.956  1.955  1.954  </t>
  </si>
  <si>
    <t xml:space="preserve">0.96  0.98  0.99  0.99  1.00  1.00  1.00  1.00  1.00  0.99  0.99  </t>
  </si>
  <si>
    <t xml:space="preserve">1.900  1.951  1.960  1.970  1.972  1.968  1.964  1.960  1.956  1.955  1.954  </t>
  </si>
  <si>
    <t xml:space="preserve">1.900  1.837  1.772  1.718  1.669  1.621  1.584  1.573  1.564  1.560  1.556  </t>
  </si>
  <si>
    <t xml:space="preserve">1.900  1.952  1.960  1.970  1.972  1.969  1.963  1.960  1.956  1.955  1.954  </t>
  </si>
  <si>
    <t xml:space="preserve">1.900  1.900  1.914  1.922  1.923  1.935  1.955  1.975  1.997  2.010  2.021  </t>
  </si>
  <si>
    <t xml:space="preserve">1.900  1.948  1.964  1.967  1.969  1.970  1.968  1.969  1.969  1.970  1.969  </t>
  </si>
  <si>
    <t xml:space="preserve">1.900  1.902  1.906  1.909  1.913  1.910  1.910  1.924  1.941  1.956  1.966  </t>
  </si>
  <si>
    <t xml:space="preserve">1.900  1.952  1.960  1.969  1.972  1.969  1.963  1.960  1.957  1.954  1.954  </t>
  </si>
  <si>
    <t xml:space="preserve">1.900  1.900  1.912  1.921  1.921  1.935  1.957  1.978  1.998  2.014  2.023  </t>
  </si>
  <si>
    <t xml:space="preserve">1.900  1.979  2.050  2.099  2.151  2.190  2.226  2.270  2.310  2.333  2.353  </t>
  </si>
  <si>
    <t xml:space="preserve">1.900  1.949  1.964  1.967  1.969  1.970  1.968  1.969  1.970  1.970  1.969  </t>
  </si>
  <si>
    <t xml:space="preserve">1.900  1.905  1.909  1.910  1.912  1.909  1.909  1.923  1.940  1.956  1.966  </t>
  </si>
  <si>
    <t xml:space="preserve">0.96  0.98  0.99  0.99  0.99  0.99  0.99  1.00  0.99  0.99  0.99  </t>
  </si>
  <si>
    <t xml:space="preserve">1.900  1.952  1.960  1.969  1.972  1.969  1.963  1.960  1.957  1.955  1.954  </t>
  </si>
  <si>
    <t xml:space="preserve">1.900  1.948  1.966  1.966  1.970  1.970  1.968  1.968  1.970  1.970  1.970  </t>
  </si>
  <si>
    <t xml:space="preserve">1.900  1.978  2.051  2.109  2.153  2.192  2.228  2.271  2.311  2.341  2.354  </t>
  </si>
  <si>
    <t xml:space="preserve">1.900  1.902  1.907  1.919  1.931  1.940  1.946  1.949  1.954  1.956  1.957  </t>
  </si>
  <si>
    <t xml:space="preserve">1.900  1.948  1.965  1.966  1.970  1.970  1.967  1.968  1.970  1.970  1.970  </t>
  </si>
  <si>
    <t xml:space="preserve">1.900  1.900  1.911  1.917  1.918  1.933  1.956  1.979  2.003  2.018  2.027  </t>
  </si>
  <si>
    <t xml:space="preserve">1.900  1.982  2.051  2.107  2.160  2.192  2.226  2.271  2.311  2.342  2.362  </t>
  </si>
  <si>
    <t xml:space="preserve">1.900  1.903  1.906  1.917  1.928  1.939  1.945  1.948  1.953  1.955  1.956  </t>
  </si>
  <si>
    <t xml:space="preserve">1.900  1.907  1.909  1.909  1.912  1.909  1.907  1.920  1.937  1.953  1.964  </t>
  </si>
  <si>
    <t xml:space="preserve">1.900  1.948  1.962  1.968  1.968  1.968  1.969  1.969  1.969  1.969  1.968  </t>
  </si>
  <si>
    <t xml:space="preserve">1.900  1.953  1.960  1.969  1.972  1.969  1.963  1.960  1.957  1.955  1.954  </t>
  </si>
  <si>
    <t xml:space="preserve">1.900  1.949  1.966  1.966  1.970  1.970  1.967  1.967  1.969  1.970  1.969  </t>
  </si>
  <si>
    <t xml:space="preserve">1.900  1.903  1.908  1.911  1.914  1.909  1.906  1.918  1.936  1.953  1.963  </t>
  </si>
  <si>
    <t xml:space="preserve">1.900  1.949  1.963  1.968  1.969  1.968  1.969  1.969  1.969  1.968  1.969  </t>
  </si>
  <si>
    <t xml:space="preserve">1.900  1.906  1.901  1.916  1.938  1.944  1.933  1.914  1.900  1.884  1.869  </t>
  </si>
  <si>
    <t xml:space="preserve">1.900  1.835  1.770  1.714  1.664  1.613  1.570  1.555  1.545  1.541  1.537  </t>
  </si>
  <si>
    <t xml:space="preserve">2.200  2.190  2.180  2.170  2.160  2.150  2.140  2.130  2.120  2.110  2.100  </t>
  </si>
  <si>
    <t xml:space="preserve">2.200  2.249  2.255  2.266  2.268  2.264  2.255  2.247  2.239  2.229  2.220  </t>
  </si>
  <si>
    <t xml:space="preserve">2.200  2.243  2.260  2.260  2.263  2.264  2.262  2.262  2.264  2.265  2.264  </t>
  </si>
  <si>
    <t xml:space="preserve">2.200  2.208  2.220  2.227  2.223  2.232  2.249  2.265  2.282  2.294  2.303  </t>
  </si>
  <si>
    <t xml:space="preserve">2.200  2.273  2.341  2.387  2.439  2.479  2.513  2.547  2.575  2.596  2.603  </t>
  </si>
  <si>
    <t xml:space="preserve">1.01  1.01  1.01  1.01  1.01  1.01  1.01  1.01  1.01  1.01  1.01  </t>
  </si>
  <si>
    <t xml:space="preserve">1.01  1.03  1.03  1.03  1.04  1.03  1.03  1.03  1.03  1.03  1.02  </t>
  </si>
  <si>
    <t xml:space="preserve">0.62  0.62  0.63  0.63  0.62  0.63  0.63  0.64  0.64  0.65  0.65  </t>
  </si>
  <si>
    <t xml:space="preserve">0.24  0.25  0.26  0.26  0.27  0.27  0.28  0.28  0.29  0.29  0.29  </t>
  </si>
  <si>
    <t xml:space="preserve">0.07  0.07  0.07  0.08  0.08  0.08  0.08  0.08  0.08  0.08  0.08  </t>
  </si>
  <si>
    <t xml:space="preserve">2.200  2.248  2.255  2.266  2.268  2.263  2.256  2.247  2.238  2.229  2.220  </t>
  </si>
  <si>
    <t xml:space="preserve">2.200  2.205  2.211  2.211  2.215  2.219  2.224  2.233  2.243  2.252  2.257  </t>
  </si>
  <si>
    <t xml:space="preserve">1.01  1.03  1.03  1.04  1.04  1.03  1.03  1.03  1.03  1.03  1.02  </t>
  </si>
  <si>
    <t xml:space="preserve">2.200  2.247  2.255  2.266  2.268  2.263  2.256  2.247  2.238  2.229  2.220  </t>
  </si>
  <si>
    <t xml:space="preserve">2.200  2.243  2.258  2.261  2.263  2.262  2.262  2.264  2.264  2.264  2.263  </t>
  </si>
  <si>
    <t xml:space="preserve">2.200  2.213  2.213  2.223  2.239  2.246  2.238  2.222  2.212  2.201  2.195  </t>
  </si>
  <si>
    <t xml:space="preserve">2.200  2.137  2.080  2.024  1.987  1.952  1.925  1.903  1.890  1.885  1.877  </t>
  </si>
  <si>
    <t xml:space="preserve">1.01  1.03  1.03  1.04  1.04  1.03  1.03  1.03  1.03  1.03  1.03  </t>
  </si>
  <si>
    <t xml:space="preserve">1.00  1.02  1.02  1.03  1.03  1.03  1.03  1.03  1.03  1.03  1.03  </t>
  </si>
  <si>
    <t xml:space="preserve">0.62  0.62  0.62  0.63  0.63  0.63  0.63  0.62  0.62  0.61  0.61  </t>
  </si>
  <si>
    <t xml:space="preserve">0.24  0.23  0.23  0.22  0.21  0.21  0.21  0.20  0.20  0.20  0.20  </t>
  </si>
  <si>
    <t xml:space="preserve">0.07  0.07  0.07  0.06  0.06  0.06  0.06  0.06  0.06  0.06  0.06  </t>
  </si>
  <si>
    <t xml:space="preserve">2.200  2.249  2.255  2.266  2.268  2.264  2.255  2.247  2.238  2.229  2.220  </t>
  </si>
  <si>
    <t xml:space="preserve">2.200  2.243  2.260  2.260  2.263  2.263  2.262  2.262  2.264  2.265  2.264  </t>
  </si>
  <si>
    <t xml:space="preserve">2.200  2.207  2.219  2.224  2.222  2.231  2.248  2.266  2.283  2.295  2.304  </t>
  </si>
  <si>
    <t xml:space="preserve">2.200  2.275  2.341  2.395  2.440  2.479  2.512  2.546  2.575  2.597  2.610  </t>
  </si>
  <si>
    <t xml:space="preserve">0.61  0.61  0.62  0.62  0.62  0.62  0.63  0.63  0.64  0.64  0.65  </t>
  </si>
  <si>
    <t xml:space="preserve">0.24  0.25  0.25  0.26  0.27  0.27  0.28  0.28  0.28  0.29  0.29  </t>
  </si>
  <si>
    <t xml:space="preserve">2.200  2.243  2.259  2.260  2.263  2.263  2.262  2.263  2.264  2.264  2.264  </t>
  </si>
  <si>
    <t xml:space="preserve">2.200  2.210  2.215  2.223  2.230  2.237  2.242  2.244  2.248  2.250  2.252  </t>
  </si>
  <si>
    <t xml:space="preserve">2.200  2.207  2.210  2.210  2.215  2.218  2.222  2.231  2.240  2.250  2.256  </t>
  </si>
  <si>
    <t xml:space="preserve">0.61  0.62  0.62  0.62  0.62  0.62  0.62  0.62  0.62  0.63  0.63  </t>
  </si>
  <si>
    <t xml:space="preserve">0.24  0.24  0.24  0.24  0.24  0.24  0.24  0.24  0.24  0.24  0.24  </t>
  </si>
  <si>
    <t xml:space="preserve">2.200  2.243  2.257  2.261  2.263  2.261  2.262  2.264  2.264  2.264  2.264  </t>
  </si>
  <si>
    <t xml:space="preserve">2.200  2.213  2.211  2.221  2.239  2.243  2.234  2.223  2.213  2.202  2.194  </t>
  </si>
  <si>
    <t xml:space="preserve">2.200  2.138  2.078  2.029  1.982  1.945  1.917  1.895  1.879  1.879  1.872  </t>
  </si>
  <si>
    <t xml:space="preserve">0.61  0.62  0.62  0.62  0.62  0.62  0.62  0.62  0.61  0.61  0.60  </t>
  </si>
  <si>
    <t xml:space="preserve">0.24  0.23  0.22  0.22  0.21  0.21  0.20  0.20  0.20  0.20  0.20  </t>
  </si>
  <si>
    <t xml:space="preserve">0.07  0.07  0.06  0.06  0.06  0.06  0.06  0.06  0.06  0.06  0.06  </t>
  </si>
  <si>
    <t xml:space="preserve">2.200  2.243  2.260  2.260  2.263  2.263  2.261  2.262  2.264  2.264  2.264  </t>
  </si>
  <si>
    <t xml:space="preserve">2.200  2.206  2.216  2.224  2.221  2.229  2.247  2.265  2.284  2.298  2.307  </t>
  </si>
  <si>
    <t xml:space="preserve">2.200  2.272  2.344  2.396  2.447  2.487  2.515  2.547  2.575  2.597  2.611  </t>
  </si>
  <si>
    <t xml:space="preserve">1.00  1.02  1.03  1.03  1.03  1.03  1.03  1.02  1.03  1.03  1.03  </t>
  </si>
  <si>
    <t xml:space="preserve">0.61  0.61  0.61  0.61  0.61  0.61  0.62  0.62  0.63  0.64  0.64  </t>
  </si>
  <si>
    <t xml:space="preserve">0.24  0.24  0.25  0.26  0.27  0.27  0.27  0.28  0.28  0.29  0.29  </t>
  </si>
  <si>
    <t xml:space="preserve">0.07  0.07  0.07  0.07  0.08  0.08  0.08  0.08  0.08  0.08  0.08  </t>
  </si>
  <si>
    <t xml:space="preserve">2.200  2.243  2.258  2.261  2.263  2.263  2.262  2.263  2.264  2.264  2.264  </t>
  </si>
  <si>
    <t xml:space="preserve">2.200  2.209  2.212  2.222  2.229  2.236  2.242  2.244  2.248  2.250  2.251  </t>
  </si>
  <si>
    <t xml:space="preserve">2.200  2.204  2.212  2.211  2.215  2.217  2.220  2.228  2.238  2.248  2.254  </t>
  </si>
  <si>
    <t xml:space="preserve">1.00  1.02  1.02  1.03  1.03  1.03  1.03  1.03  1.03  1.03  1.02  </t>
  </si>
  <si>
    <t xml:space="preserve">0.61  0.61  0.61  0.61  0.61  0.62  0.62  0.62  0.62  0.62  0.62  </t>
  </si>
  <si>
    <t xml:space="preserve">2.200  2.242  2.257  2.261  2.262  2.262  2.262  2.263  2.264  2.264  2.263  </t>
  </si>
  <si>
    <t xml:space="preserve">2.200  2.212  2.207  2.221  2.237  2.243  2.236  2.223  2.211  2.201  2.190  </t>
  </si>
  <si>
    <t xml:space="preserve">2.200  2.132  2.082  2.025  1.980  1.940  1.907  1.884  1.879  1.872  1.866  </t>
  </si>
  <si>
    <t xml:space="preserve">0.61  0.61  0.61  0.61  0.62  0.62  0.62  0.61  0.60  0.60  0.59  </t>
  </si>
  <si>
    <t xml:space="preserve">2.200  2.243  2.260  2.259  2.263  2.264  2.261  2.262  2.264  2.265  2.264  </t>
  </si>
  <si>
    <t xml:space="preserve">2.200  2.205  2.216  2.222  2.219  2.229  2.246  2.265  2.283  2.298  2.310  </t>
  </si>
  <si>
    <t xml:space="preserve">2.200  2.276  2.349  2.402  2.451  2.490  2.524  2.551  2.580  2.606  2.618  </t>
  </si>
  <si>
    <t xml:space="preserve">1.00  1.02  1.03  1.02  1.03  1.03  1.02  1.02  1.03  1.02  1.02  </t>
  </si>
  <si>
    <t xml:space="preserve">0.60  0.60  0.61  0.61  0.60  0.61  0.61  0.62  0.62  0.63  0.64  </t>
  </si>
  <si>
    <t xml:space="preserve">0.23  0.24  0.25  0.26  0.26  0.27  0.27  0.28  0.28  0.28  0.29  </t>
  </si>
  <si>
    <t xml:space="preserve">2.200  2.243  2.259  2.260  2.263  2.262  2.262  2.262  2.264  2.264  2.264  </t>
  </si>
  <si>
    <t xml:space="preserve">2.200  2.208  2.212  2.220  2.228  2.235  2.241  2.244  2.248  2.250  2.252  </t>
  </si>
  <si>
    <t xml:space="preserve">2.200  2.204  2.212  2.212  2.216  2.219  2.220  2.227  2.237  2.247  2.254  </t>
  </si>
  <si>
    <t xml:space="preserve">1.00  1.02  1.02  1.03  1.03  1.02  1.02  1.02  1.03  1.02  1.02  </t>
  </si>
  <si>
    <t xml:space="preserve">0.60  0.60  0.60  0.61  0.61  0.61  0.61  0.61  0.61  0.61  0.61  </t>
  </si>
  <si>
    <t xml:space="preserve">0.23  0.23  0.24  0.24  0.24  0.24  0.24  0.24  0.24  0.24  0.24  </t>
  </si>
  <si>
    <t xml:space="preserve">2.200  2.243  2.258  2.261  2.263  2.262  2.262  2.263  2.264  2.263  2.263  </t>
  </si>
  <si>
    <t xml:space="preserve">2.200  2.211  2.209  2.218  2.236  2.243  2.236  2.222  2.211  2.198  2.187  </t>
  </si>
  <si>
    <t xml:space="preserve">2.200  2.139  2.081  2.025  1.979  1.939  1.904  1.888  1.874  1.866  1.860  </t>
  </si>
  <si>
    <t xml:space="preserve">1.00  1.02  1.02  1.03  1.03  1.02  1.02  1.03  1.03  1.02  1.02  </t>
  </si>
  <si>
    <t xml:space="preserve">0.60  0.60  0.60  0.61  0.61  0.61  0.61  0.60  0.60  0.59  0.59  </t>
  </si>
  <si>
    <t xml:space="preserve">0.23  0.23  0.22  0.21  0.21  0.20  0.20  0.20  0.20  0.19  0.19  </t>
  </si>
  <si>
    <t xml:space="preserve">2.200  2.243  2.260  2.259  2.263  2.263  2.261  2.262  2.264  2.264  2.264  </t>
  </si>
  <si>
    <t xml:space="preserve">2.200  2.205  2.217  2.221  2.219  2.230  2.247  2.264  2.284  2.297  2.308  </t>
  </si>
  <si>
    <t xml:space="preserve">2.200  2.278  2.342  2.395  2.449  2.491  2.526  2.560  2.580  2.605  2.621  </t>
  </si>
  <si>
    <t xml:space="preserve">1.00  1.02  1.02  1.02  1.03  1.03  1.02  1.02  1.02  1.02  1.02  </t>
  </si>
  <si>
    <t xml:space="preserve">0.59  0.60  0.60  0.60  0.60  0.60  0.61  0.61  0.62  0.62  0.63  </t>
  </si>
  <si>
    <t xml:space="preserve">0.23  0.24  0.25  0.26  0.26  0.27  0.27  0.28  0.28  0.28  0.28  </t>
  </si>
  <si>
    <t xml:space="preserve">2.200  2.243  2.258  2.260  2.263  2.262  2.262  2.262  2.264  2.264  2.264  </t>
  </si>
  <si>
    <t xml:space="preserve">2.200  2.208  2.212  2.220  2.228  2.235  2.241  2.243  2.248  2.250  2.252  </t>
  </si>
  <si>
    <t xml:space="preserve">2.200  2.205  2.211  2.211  2.217  2.219  2.220  2.227  2.237  2.247  2.254  </t>
  </si>
  <si>
    <t xml:space="preserve">1.00  1.02  1.02  1.02  1.02  1.02  1.02  1.02  1.02  1.02  1.02  </t>
  </si>
  <si>
    <t xml:space="preserve">0.59  0.60  0.60  0.60  0.60  0.60  0.60  0.60  0.61  0.61  0.61  </t>
  </si>
  <si>
    <t xml:space="preserve">0.23  0.23  0.23  0.23  0.23  0.23  0.23  0.24  0.24  0.24  0.24  </t>
  </si>
  <si>
    <t xml:space="preserve">2.200  2.242  2.257  2.261  2.262  2.261  2.262  2.263  2.264  2.263  2.263  </t>
  </si>
  <si>
    <t xml:space="preserve">2.200  2.211  2.208  2.218  2.237  2.242  2.234  2.220  2.206  2.194  2.185  </t>
  </si>
  <si>
    <t xml:space="preserve">2.200  2.132  2.072  2.017  1.973  1.933  1.905  1.882  1.867  1.861  1.855  </t>
  </si>
  <si>
    <t xml:space="preserve">1.00  1.02  1.02  1.03  1.02  1.02  1.02  1.02  1.02  1.02  1.02  </t>
  </si>
  <si>
    <t xml:space="preserve">0.59  0.60  0.60  0.60  0.60  0.61  0.60  0.60  0.59  0.58  0.58  </t>
  </si>
  <si>
    <t xml:space="preserve">0.23  0.22  0.22  0.21  0.21  0.20  0.20  0.20  0.19  0.19  0.19  </t>
  </si>
  <si>
    <t xml:space="preserve">0.07  0.06  0.06  0.06  0.06  0.06  0.06  0.06  0.06  0.05  0.05  </t>
  </si>
  <si>
    <t xml:space="preserve">2.200  2.249  2.255  2.265  2.268  2.264  2.255  2.247  2.239  2.229  2.220  </t>
  </si>
  <si>
    <t xml:space="preserve">2.200  2.244  2.259  2.259  2.262  2.263  2.261  2.261  2.264  2.264  2.264  </t>
  </si>
  <si>
    <t xml:space="preserve">2.200  2.205  2.216  2.222  2.218  2.229  2.249  2.267  2.285  2.299  2.309  </t>
  </si>
  <si>
    <t xml:space="preserve">2.200  2.279  2.350  2.398  2.451  2.492  2.528  2.562  2.593  2.610  2.626  </t>
  </si>
  <si>
    <t xml:space="preserve">1.00  1.02  1.02  1.02  1.02  1.03  1.02  1.02  1.02  1.02  1.02  </t>
  </si>
  <si>
    <t xml:space="preserve">0.59  0.59  0.59  0.59  0.59  0.59  0.60  0.61  0.61  0.62  0.62  </t>
  </si>
  <si>
    <t xml:space="preserve">0.23  0.24  0.25  0.25  0.26  0.26  0.27  0.27  0.28  0.28  0.28  </t>
  </si>
  <si>
    <t xml:space="preserve">0.07  0.07  0.07  0.07  0.07  0.08  0.08  0.08  0.08  0.08  0.08  </t>
  </si>
  <si>
    <t xml:space="preserve">2.200  2.243  2.258  2.260  2.262  2.262  2.261  2.262  2.264  2.264  2.264  </t>
  </si>
  <si>
    <t xml:space="preserve">2.200  2.208  2.211  2.220  2.228  2.235  2.241  2.243  2.248  2.250  2.251  </t>
  </si>
  <si>
    <t xml:space="preserve">2.200  2.206  2.211  2.213  2.218  2.219  2.220  2.227  2.237  2.247  2.254  </t>
  </si>
  <si>
    <t xml:space="preserve">0.59  0.59  0.59  0.59  0.60  0.60  0.60  0.60  0.60  0.60  0.60  </t>
  </si>
  <si>
    <t xml:space="preserve">0.23  0.23  0.23  0.23  0.23  0.23  0.23  0.23  0.23  0.24  0.24  </t>
  </si>
  <si>
    <t xml:space="preserve">2.200  2.243  2.257  2.261  2.262  2.261  2.262  2.263  2.264  2.263  2.263  </t>
  </si>
  <si>
    <t xml:space="preserve">2.200  2.211  2.207  2.218  2.237  2.242  2.233  2.217  2.205  2.194  2.184  </t>
  </si>
  <si>
    <t xml:space="preserve">2.200  2.133  2.071  2.018  1.980  1.938  1.901  1.878  1.863  1.856  1.851  </t>
  </si>
  <si>
    <t xml:space="preserve">0.59  0.59  0.59  0.59  0.60  0.60  0.60  0.59  0.58  0.58  0.57  </t>
  </si>
  <si>
    <t xml:space="preserve">0.23  0.22  0.22  0.21  0.21  0.20  0.20  0.19  0.19  0.19  0.19  </t>
  </si>
  <si>
    <t xml:space="preserve">0.07  0.06  0.06  0.06  0.06  0.06  0.06  0.06  0.05  0.05  0.05  </t>
  </si>
  <si>
    <t xml:space="preserve">2.200  2.243  2.260  2.259  2.262  2.263  2.261  2.261  2.264  2.265  2.264  </t>
  </si>
  <si>
    <t xml:space="preserve">2.200  2.203  2.216  2.221  2.219  2.228  2.249  2.270  2.288  2.302  2.312  </t>
  </si>
  <si>
    <t xml:space="preserve">2.200  2.279  2.353  2.408  2.450  2.493  2.530  2.565  2.596  2.620  2.628  </t>
  </si>
  <si>
    <t xml:space="preserve">0.58  0.58  0.59  0.59  0.59  0.59  0.59  0.60  0.61  0.61  0.62  </t>
  </si>
  <si>
    <t xml:space="preserve">2.200  2.243  2.258  2.260  2.262  2.262  2.262  2.262  2.264  2.264  2.264  </t>
  </si>
  <si>
    <t xml:space="preserve">2.200  2.206  2.211  2.220  2.228  2.235  2.241  2.244  2.248  2.250  2.252  </t>
  </si>
  <si>
    <t xml:space="preserve">2.200  2.205  2.214  2.215  2.217  2.218  2.221  2.228  2.238  2.249  2.255  </t>
  </si>
  <si>
    <t xml:space="preserve">0.58  0.58  0.58  0.59  0.59  0.59  0.59  0.59  0.59  0.59  0.59  </t>
  </si>
  <si>
    <t xml:space="preserve">0.23  0.23  0.23  0.23  0.23  0.23  0.23  0.23  0.23  0.23  0.23  </t>
  </si>
  <si>
    <t xml:space="preserve">2.200  2.243  2.257  2.261  2.262  2.261  2.262  2.263  2.263  2.263  2.263  </t>
  </si>
  <si>
    <t xml:space="preserve">2.200  2.210  2.207  2.218  2.239  2.241  2.232  2.218  2.206  2.193  2.182  </t>
  </si>
  <si>
    <t xml:space="preserve">2.200  2.132  2.073  2.027  1.977  1.935  1.899  1.876  1.861  1.854  1.856  </t>
  </si>
  <si>
    <t xml:space="preserve">0.58  0.58  0.58  0.59  0.59  0.59  0.59  0.58  0.58  0.57  0.57  </t>
  </si>
  <si>
    <t xml:space="preserve">0.23  0.22  0.21  0.21  0.20  0.20  0.19  0.19  0.19  0.19  0.19  </t>
  </si>
  <si>
    <t xml:space="preserve">0.07  0.06  0.06  0.06  0.06  0.06  0.06  0.05  0.05  0.05  0.05  </t>
  </si>
  <si>
    <t xml:space="preserve">2.200  2.249  2.255  2.265  2.268  2.263  2.255  2.247  2.239  2.229  2.220  </t>
  </si>
  <si>
    <t xml:space="preserve">2.200  2.243  2.259  2.258  2.262  2.263  2.261  2.262  2.264  2.264  2.264  </t>
  </si>
  <si>
    <t xml:space="preserve">2.200  2.203  2.216  2.221  2.218  2.230  2.249  2.270  2.291  2.304  2.314  </t>
  </si>
  <si>
    <t xml:space="preserve">2.200  2.280  2.353  2.407  2.457  2.492  2.530  2.566  2.598  2.623  2.638  </t>
  </si>
  <si>
    <t xml:space="preserve">1.00  1.01  1.02  1.02  1.02  1.02  1.02  1.02  1.02  1.02  1.02  </t>
  </si>
  <si>
    <t xml:space="preserve">0.58  0.58  0.58  0.58  0.58  0.58  0.59  0.60  0.60  0.61  0.61  </t>
  </si>
  <si>
    <t xml:space="preserve">0.23  0.24  0.24  0.25  0.26  0.26  0.26  0.27  0.27  0.28  0.28  </t>
  </si>
  <si>
    <t xml:space="preserve">0.06  0.07  0.07  0.07  0.07  0.07  0.08  0.08  0.08  0.08  0.08  </t>
  </si>
  <si>
    <t xml:space="preserve">2.200  2.243  2.258  2.259  2.262  2.262  2.261  2.262  2.264  2.264  2.263  </t>
  </si>
  <si>
    <t xml:space="preserve">2.200  2.207  2.212  2.220  2.228  2.235  2.241  2.244  2.248  2.250  2.251  </t>
  </si>
  <si>
    <t xml:space="preserve">2.200  2.206  2.212  2.213  2.215  2.217  2.219  2.228  2.238  2.249  2.255  </t>
  </si>
  <si>
    <t xml:space="preserve">0.58  0.58  0.58  0.58  0.58  0.58  0.59  0.59  0.59  0.59  0.59  </t>
  </si>
  <si>
    <t xml:space="preserve">2.200  2.243  2.256  2.260  2.261  2.261  2.262  2.263  2.263  2.263  2.263  </t>
  </si>
  <si>
    <t xml:space="preserve">2.200  2.210  2.207  2.219  2.237  2.240  2.232  2.217  2.203  2.191  2.179  </t>
  </si>
  <si>
    <t xml:space="preserve">2.200  2.132  2.078  2.022  1.973  1.931  1.895  1.872  1.865  1.858  1.851  </t>
  </si>
  <si>
    <t xml:space="preserve">0.58  0.58  0.58  0.58  0.59  0.59  0.58  0.58  0.57  0.57  0.56  </t>
  </si>
  <si>
    <t xml:space="preserve">0.06  0.06  0.06  0.06  0.06  0.06  0.05  0.05  0.05  0.05  0.05  </t>
  </si>
  <si>
    <t xml:space="preserve">2.200  2.242  2.259  2.258  2.263  2.262  2.260  2.261  2.264  2.265  2.264  </t>
  </si>
  <si>
    <t xml:space="preserve">2.200  2.202  2.217  2.219  2.217  2.229  2.250  2.271  2.290  2.306  2.318  </t>
  </si>
  <si>
    <t xml:space="preserve">2.200  2.281  2.352  2.408  2.458  2.499  2.537  2.566  2.598  2.624  2.639  </t>
  </si>
  <si>
    <t xml:space="preserve">0.57  0.57  0.57  0.57  0.57  0.58  0.58  0.59  0.60  0.60  0.61  </t>
  </si>
  <si>
    <t xml:space="preserve">0.23  0.23  0.24  0.25  0.25  0.26  0.26  0.27  0.27  0.27  0.28  </t>
  </si>
  <si>
    <t xml:space="preserve">2.200  2.242  2.257  2.259  2.262  2.262  2.261  2.262  2.263  2.264  2.263  </t>
  </si>
  <si>
    <t xml:space="preserve">2.200  2.205  2.212  2.219  2.227  2.235  2.240  2.243  2.248  2.249  2.251  </t>
  </si>
  <si>
    <t xml:space="preserve">2.200  2.207  2.211  2.213  2.214  2.215  2.218  2.226  2.237  2.248  2.255  </t>
  </si>
  <si>
    <t xml:space="preserve">0.57  0.57  0.57  0.57  0.58  0.58  0.58  0.58  0.58  0.58  0.58  </t>
  </si>
  <si>
    <t xml:space="preserve">0.06  0.06  0.06  0.06  0.06  0.06  0.06  0.06  0.07  0.07  0.07  </t>
  </si>
  <si>
    <t xml:space="preserve">2.200  2.242  2.256  2.260  2.262  2.261  2.262  2.263  2.263  2.263  2.263  </t>
  </si>
  <si>
    <t xml:space="preserve">2.200  2.208  2.208  2.217  2.236  2.241  2.232  2.215  2.203  2.187  2.175  </t>
  </si>
  <si>
    <t xml:space="preserve">2.200  2.140  2.075  2.020  1.970  1.926  1.891  1.875  1.860  1.853  1.846  </t>
  </si>
  <si>
    <t xml:space="preserve">0.57  0.57  0.57  0.57  0.58  0.58  0.58  0.57  0.57  0.56  0.55  </t>
  </si>
  <si>
    <t xml:space="preserve">0.23  0.22  0.21  0.21  0.20  0.19  0.19  0.19  0.19  0.19  0.18  </t>
  </si>
  <si>
    <t xml:space="preserve">2.200  2.248  2.256  2.265  2.267  2.263  2.257  2.251  2.246  2.240  2.236  </t>
  </si>
  <si>
    <t xml:space="preserve">2.200  2.207  2.220  2.227  2.223  2.232  2.249  2.265  2.281  2.294  2.303  </t>
  </si>
  <si>
    <t xml:space="preserve">2.200  2.247  2.255  2.265  2.268  2.263  2.257  2.251  2.245  2.240  2.236  </t>
  </si>
  <si>
    <t xml:space="preserve">2.200  2.243  2.258  2.261  2.263  2.262  2.262  2.264  2.264  2.263  2.263  </t>
  </si>
  <si>
    <t xml:space="preserve">2.200  2.213  2.212  2.223  2.239  2.246  2.237  2.222  2.212  2.201  2.195  </t>
  </si>
  <si>
    <t xml:space="preserve">2.200  2.137  2.079  2.024  1.987  1.952  1.925  1.903  1.890  1.885  1.877  </t>
  </si>
  <si>
    <t xml:space="preserve">2.200  2.207  2.218  2.224  2.222  2.231  2.248  2.266  2.283  2.295  2.304  </t>
  </si>
  <si>
    <t xml:space="preserve">2.200  2.275  2.341  2.394  2.440  2.479  2.512  2.546  2.575  2.597  2.610  </t>
  </si>
  <si>
    <t xml:space="preserve">2.200  2.248  2.255  2.265  2.267  2.263  2.257  2.251  2.245  2.240  2.236  </t>
  </si>
  <si>
    <t xml:space="preserve">2.200  2.207  2.210  2.210  2.215  2.218  2.222  2.231  2.241  2.250  2.256  </t>
  </si>
  <si>
    <t xml:space="preserve">2.200  2.247  2.255  2.266  2.267  2.263  2.257  2.251  2.245  2.241  2.236  </t>
  </si>
  <si>
    <t xml:space="preserve">2.200  2.243  2.257  2.261  2.263  2.261  2.262  2.264  2.264  2.263  2.263  </t>
  </si>
  <si>
    <t xml:space="preserve">2.200  2.212  2.211  2.221  2.239  2.243  2.234  2.223  2.213  2.202  2.194  </t>
  </si>
  <si>
    <t xml:space="preserve">2.200  2.249  2.256  2.265  2.267  2.263  2.257  2.251  2.246  2.240  2.236  </t>
  </si>
  <si>
    <t xml:space="preserve">2.200  2.243  2.260  2.260  2.263  2.263  2.262  2.262  2.264  2.264  2.264  </t>
  </si>
  <si>
    <t xml:space="preserve">2.200  2.242  2.258  2.261  2.263  2.263  2.262  2.263  2.264  2.264  2.263  </t>
  </si>
  <si>
    <t xml:space="preserve">2.200  2.209  2.212  2.222  2.229  2.236  2.241  2.244  2.248  2.250  2.251  </t>
  </si>
  <si>
    <t xml:space="preserve">2.200  2.204  2.212  2.211  2.216  2.217  2.220  2.228  2.238  2.248  2.254  </t>
  </si>
  <si>
    <t xml:space="preserve">2.200  2.247  2.255  2.265  2.267  2.263  2.257  2.251  2.246  2.240  2.236  </t>
  </si>
  <si>
    <t xml:space="preserve">2.200  2.242  2.257  2.262  2.262  2.262  2.262  2.263  2.264  2.263  2.263  </t>
  </si>
  <si>
    <t xml:space="preserve">2.200  2.132  2.082  2.025  1.981  1.940  1.907  1.884  1.879  1.872  1.866  </t>
  </si>
  <si>
    <t xml:space="preserve">1.00  1.02  1.02  1.03  1.03  1.03  1.03  1.03  1.03  1.02  1.02  </t>
  </si>
  <si>
    <t xml:space="preserve">2.200  2.243  2.260  2.260  2.263  2.264  2.261  2.262  2.264  2.265  2.264  </t>
  </si>
  <si>
    <t xml:space="preserve">2.200  2.247  2.255  2.265  2.267  2.263  2.257  2.251  2.245  2.240  2.236  </t>
  </si>
  <si>
    <t xml:space="preserve">2.200  2.243  2.259  2.260  2.263  2.262  2.262  2.263  2.264  2.264  2.263  </t>
  </si>
  <si>
    <t xml:space="preserve">1.00  1.02  1.02  1.03  1.03  1.03  1.02  1.02  1.03  1.02  1.02  </t>
  </si>
  <si>
    <t xml:space="preserve">2.200  2.211  2.208  2.218  2.236  2.243  2.236  2.222  2.211  2.198  2.187  </t>
  </si>
  <si>
    <t xml:space="preserve">2.200  2.139  2.080  2.025  1.979  1.939  1.904  1.888  1.874  1.866  1.860  </t>
  </si>
  <si>
    <t xml:space="preserve">2.200  2.205  2.217  2.221  2.219  2.230  2.247  2.265  2.284  2.297  2.308  </t>
  </si>
  <si>
    <t xml:space="preserve">2.200  2.277  2.342  2.395  2.449  2.491  2.526  2.560  2.580  2.605  2.621  </t>
  </si>
  <si>
    <t xml:space="preserve">2.200  2.247  2.256  2.265  2.267  2.263  2.257  2.251  2.245  2.240  2.236  </t>
  </si>
  <si>
    <t xml:space="preserve">2.200  2.242  2.258  2.260  2.262  2.262  2.262  2.262  2.264  2.264  2.263  </t>
  </si>
  <si>
    <t xml:space="preserve">2.200  2.246  2.255  2.265  2.267  2.263  2.257  2.251  2.245  2.240  2.236  </t>
  </si>
  <si>
    <t xml:space="preserve">2.200  2.242  2.257  2.261  2.262  2.261  2.262  2.263  2.263  2.263  2.263  </t>
  </si>
  <si>
    <t xml:space="preserve">2.200  2.211  2.208  2.218  2.237  2.242  2.234  2.220  2.206  2.193  2.185  </t>
  </si>
  <si>
    <t xml:space="preserve">2.200  2.132  2.071  2.017  1.973  1.933  1.905  1.882  1.867  1.860  1.855  </t>
  </si>
  <si>
    <t xml:space="preserve">2.200  2.249  2.255  2.265  2.267  2.263  2.257  2.251  2.246  2.240  2.236  </t>
  </si>
  <si>
    <t xml:space="preserve">2.200  2.243  2.259  2.259  2.262  2.263  2.261  2.261  2.264  2.264  2.264  </t>
  </si>
  <si>
    <t xml:space="preserve">2.200  2.248  2.255  2.266  2.267  2.263  2.257  2.251  2.245  2.240  2.236  </t>
  </si>
  <si>
    <t xml:space="preserve">2.200  2.243  2.258  2.260  2.262  2.262  2.262  2.262  2.264  2.264  2.263  </t>
  </si>
  <si>
    <t xml:space="preserve">2.200  2.247  2.255  2.266  2.267  2.263  2.257  2.251  2.245  2.240  2.236  </t>
  </si>
  <si>
    <t xml:space="preserve">2.200  2.243  2.256  2.261  2.262  2.261  2.262  2.263  2.264  2.263  2.263  </t>
  </si>
  <si>
    <t xml:space="preserve">2.200  2.278  2.353  2.408  2.450  2.493  2.530  2.565  2.596  2.620  2.628  </t>
  </si>
  <si>
    <t xml:space="preserve">2.200  2.131  2.073  2.026  1.977  1.935  1.899  1.876  1.861  1.854  1.856  </t>
  </si>
  <si>
    <t xml:space="preserve">2.200  2.280  2.352  2.407  2.457  2.492  2.530  2.566  2.598  2.623  2.638  </t>
  </si>
  <si>
    <t xml:space="preserve">2.200  2.243  2.258  2.259  2.262  2.262  2.261  2.262  2.263  2.264  2.263  </t>
  </si>
  <si>
    <t xml:space="preserve">2.200  2.206  2.212  2.213  2.215  2.216  2.219  2.228  2.238  2.249  2.255  </t>
  </si>
  <si>
    <t xml:space="preserve">2.200  2.247  2.255  2.266  2.267  2.263  2.257  2.251  2.246  2.240  2.236  </t>
  </si>
  <si>
    <t xml:space="preserve">2.200  2.243  2.256  2.261  2.261  2.261  2.262  2.263  2.263  2.263  2.263  </t>
  </si>
  <si>
    <t xml:space="preserve">2.200  2.210  2.206  2.219  2.237  2.240  2.232  2.217  2.203  2.191  2.179  </t>
  </si>
  <si>
    <t xml:space="preserve">2.200  2.132  2.078  2.022  1.973  1.931  1.895  1.872  1.865  1.857  1.851  </t>
  </si>
  <si>
    <t xml:space="preserve">2.200  2.248  2.256  2.265  2.268  2.263  2.257  2.251  2.246  2.240  2.236  </t>
  </si>
  <si>
    <t xml:space="preserve">2.200  2.242  2.259  2.258  2.262  2.262  2.261  2.261  2.263  2.264  2.263  </t>
  </si>
  <si>
    <t xml:space="preserve">2.200  2.202  2.216  2.219  2.217  2.229  2.250  2.271  2.290  2.306  2.318  </t>
  </si>
  <si>
    <t xml:space="preserve">2.200  2.242  2.257  2.259  2.262  2.262  2.261  2.262  2.263  2.263  2.263  </t>
  </si>
  <si>
    <t xml:space="preserve">2.200  2.205  2.212  2.219  2.227  2.235  2.240  2.244  2.248  2.249  2.251  </t>
  </si>
  <si>
    <t xml:space="preserve">2.200  2.206  2.211  2.213  2.214  2.215  2.218  2.226  2.237  2.248  2.255  </t>
  </si>
  <si>
    <t xml:space="preserve">2.200  2.208  2.208  2.217  2.236  2.241  2.232  2.216  2.203  2.187  2.175  </t>
  </si>
  <si>
    <t xml:space="preserve">2.200  2.210  2.220  2.230  2.240  2.250  2.260  2.270  2.280  2.290  2.300  </t>
  </si>
  <si>
    <t xml:space="preserve">2.200  2.248  2.256  2.265  2.266  2.263  2.258  2.255  2.253  2.251  2.252  </t>
  </si>
  <si>
    <t xml:space="preserve">2.200  2.243  2.260  2.260  2.263  2.264  2.262  2.262  2.264  2.264  2.264  </t>
  </si>
  <si>
    <t xml:space="preserve">2.200  2.207  2.219  2.227  2.223  2.232  2.249  2.265  2.281  2.294  2.303  </t>
  </si>
  <si>
    <t xml:space="preserve">1.01  1.02  1.02  1.03  1.03  1.03  1.04  1.04  1.04  1.04  1.04  </t>
  </si>
  <si>
    <t xml:space="preserve">1.01  1.03  1.03  1.03  1.03  1.03  1.03  1.03  1.03  1.03  1.03  </t>
  </si>
  <si>
    <t xml:space="preserve">2.200  2.247  2.256  2.265  2.266  2.263  2.258  2.255  2.253  2.252  2.252  </t>
  </si>
  <si>
    <t xml:space="preserve">2.200  2.243  2.259  2.261  2.263  2.263  2.262  2.263  2.264  2.264  2.263  </t>
  </si>
  <si>
    <t xml:space="preserve">2.200  2.246  2.256  2.265  2.267  2.262  2.259  2.255  2.253  2.251  2.252  </t>
  </si>
  <si>
    <t xml:space="preserve">2.200  2.243  2.257  2.262  2.263  2.262  2.262  2.264  2.264  2.263  2.263  </t>
  </si>
  <si>
    <t xml:space="preserve">2.200  2.137  2.079  2.024  1.988  1.952  1.925  1.903  1.890  1.885  1.877  </t>
  </si>
  <si>
    <t xml:space="preserve">2.200  2.248  2.256  2.265  2.266  2.263  2.258  2.255  2.253  2.252  2.252  </t>
  </si>
  <si>
    <t xml:space="preserve">2.200  2.247  2.256  2.265  2.267  2.263  2.258  2.255  2.253  2.252  2.252  </t>
  </si>
  <si>
    <t xml:space="preserve">2.200  2.243  2.258  2.261  2.263  2.263  2.262  2.263  2.264  2.264  2.263  </t>
  </si>
  <si>
    <t xml:space="preserve">2.200  2.209  2.215  2.223  2.230  2.237  2.242  2.244  2.248  2.250  2.252  </t>
  </si>
  <si>
    <t xml:space="preserve">2.200  2.206  2.210  2.210  2.216  2.218  2.222  2.231  2.241  2.250  2.256  </t>
  </si>
  <si>
    <t xml:space="preserve">2.200  2.246  2.256  2.265  2.266  2.262  2.259  2.255  2.252  2.252  2.252  </t>
  </si>
  <si>
    <t xml:space="preserve">2.200  2.243  2.257  2.262  2.263  2.261  2.263  2.264  2.264  2.263  2.263  </t>
  </si>
  <si>
    <t xml:space="preserve">2.200  2.242  2.259  2.260  2.263  2.263  2.262  2.262  2.264  2.264  2.264  </t>
  </si>
  <si>
    <t xml:space="preserve">2.200  2.205  2.215  2.224  2.221  2.229  2.247  2.265  2.284  2.298  2.307  </t>
  </si>
  <si>
    <t xml:space="preserve">2.200  2.242  2.258  2.261  2.262  2.263  2.262  2.263  2.264  2.264  2.263  </t>
  </si>
  <si>
    <t xml:space="preserve">2.200  2.209  2.211  2.222  2.229  2.236  2.241  2.244  2.248  2.250  2.251  </t>
  </si>
  <si>
    <t xml:space="preserve">2.200  2.203  2.212  2.211  2.216  2.217  2.220  2.228  2.238  2.248  2.254  </t>
  </si>
  <si>
    <t xml:space="preserve">2.200  2.246  2.256  2.265  2.266  2.263  2.259  2.254  2.253  2.252  2.252  </t>
  </si>
  <si>
    <t xml:space="preserve">2.200  2.242  2.257  2.262  2.262  2.262  2.263  2.263  2.264  2.263  2.263  </t>
  </si>
  <si>
    <t xml:space="preserve">2.200  2.131  2.081  2.025  1.981  1.940  1.907  1.884  1.879  1.872  1.866  </t>
  </si>
  <si>
    <t xml:space="preserve">2.200  2.248  2.256  2.265  2.267  2.263  2.258  2.255  2.253  2.252  2.252  </t>
  </si>
  <si>
    <t xml:space="preserve">2.200  2.204  2.216  2.222  2.219  2.229  2.246  2.265  2.283  2.298  2.310  </t>
  </si>
  <si>
    <t xml:space="preserve">1.00  1.02  1.03  1.02  1.03  1.03  1.02  1.02  1.02  1.03  1.03  </t>
  </si>
  <si>
    <t xml:space="preserve">2.200  2.243  2.259  2.261  2.263  2.262  2.262  2.263  2.264  2.264  2.263  </t>
  </si>
  <si>
    <t xml:space="preserve">2.200  2.203  2.212  2.212  2.216  2.219  2.220  2.227  2.237  2.247  2.254  </t>
  </si>
  <si>
    <t xml:space="preserve">2.200  2.246  2.256  2.265  2.267  2.262  2.259  2.255  2.252  2.252  2.252  </t>
  </si>
  <si>
    <t xml:space="preserve">2.200  2.243  2.258  2.261  2.263  2.261  2.262  2.264  2.264  2.263  2.263  </t>
  </si>
  <si>
    <t xml:space="preserve">2.200  2.138  2.080  2.024  1.979  1.939  1.904  1.888  1.874  1.866  1.860  </t>
  </si>
  <si>
    <t xml:space="preserve">2.200  2.205  2.217  2.221  2.219  2.230  2.247  2.265  2.283  2.297  2.308  </t>
  </si>
  <si>
    <t xml:space="preserve">2.200  2.277  2.341  2.395  2.450  2.491  2.526  2.560  2.581  2.605  2.621  </t>
  </si>
  <si>
    <t xml:space="preserve">0.23  0.24  0.25  0.25  0.26  0.27  0.27  0.28  0.28  0.28  0.28  </t>
  </si>
  <si>
    <t xml:space="preserve">2.200  2.242  2.258  2.260  2.262  2.262  2.262  2.263  2.264  2.263  2.263  </t>
  </si>
  <si>
    <t xml:space="preserve">2.200  2.246  2.256  2.265  2.267  2.262  2.259  2.254  2.252  2.252  2.252  </t>
  </si>
  <si>
    <t xml:space="preserve">2.200  2.242  2.257  2.261  2.262  2.261  2.262  2.264  2.263  2.263  2.263  </t>
  </si>
  <si>
    <t xml:space="preserve">2.200  2.132  2.071  2.017  1.973  1.933  1.906  1.882  1.868  1.860  1.855  </t>
  </si>
  <si>
    <t xml:space="preserve">2.200  2.248  2.256  2.265  2.267  2.263  2.258  2.255  2.253  2.251  2.252  </t>
  </si>
  <si>
    <t xml:space="preserve">2.200  2.243  2.259  2.259  2.262  2.263  2.261  2.261  2.264  2.264  2.263  </t>
  </si>
  <si>
    <t xml:space="preserve">2.200  2.205  2.215  2.222  2.218  2.229  2.249  2.267  2.285  2.299  2.309  </t>
  </si>
  <si>
    <t xml:space="preserve">2.200  2.243  2.258  2.260  2.262  2.262  2.262  2.262  2.263  2.263  2.263  </t>
  </si>
  <si>
    <t xml:space="preserve">2.200  2.246  2.256  2.265  2.267  2.262  2.259  2.255  2.253  2.252  2.252  </t>
  </si>
  <si>
    <t xml:space="preserve">2.200  2.243  2.256  2.261  2.262  2.261  2.262  2.263  2.263  2.263  2.262  </t>
  </si>
  <si>
    <t xml:space="preserve">2.200  2.132  2.071  2.018  1.980  1.938  1.901  1.878  1.863  1.856  1.851  </t>
  </si>
  <si>
    <t xml:space="preserve">2.200  2.278  2.353  2.408  2.451  2.493  2.530  2.565  2.596  2.620  2.628  </t>
  </si>
  <si>
    <t xml:space="preserve">2.200  2.206  2.211  2.220  2.228  2.235  2.241  2.245  2.248  2.250  2.252  </t>
  </si>
  <si>
    <t xml:space="preserve">2.200  2.205  2.214  2.215  2.217  2.218  2.221  2.228  2.238  2.248  2.255  </t>
  </si>
  <si>
    <t xml:space="preserve">2.200  2.246  2.256  2.266  2.267  2.262  2.259  2.254  2.252  2.252  2.252  </t>
  </si>
  <si>
    <t xml:space="preserve">2.200  2.243  2.257  2.261  2.262  2.261  2.263  2.263  2.263  2.263  2.263  </t>
  </si>
  <si>
    <t xml:space="preserve">2.200  2.131  2.073  2.026  1.977  1.935  1.900  1.875  1.861  1.854  1.856  </t>
  </si>
  <si>
    <t xml:space="preserve">2.200  2.243  2.259  2.259  2.262  2.263  2.261  2.262  2.263  2.264  2.264  </t>
  </si>
  <si>
    <t xml:space="preserve">2.200  2.280  2.352  2.407  2.458  2.492  2.530  2.566  2.598  2.623  2.638  </t>
  </si>
  <si>
    <t xml:space="preserve">2.200  2.242  2.258  2.260  2.262  2.262  2.262  2.262  2.263  2.263  2.263  </t>
  </si>
  <si>
    <t xml:space="preserve">2.200  2.206  2.211  2.220  2.228  2.235  2.241  2.244  2.248  2.250  2.251  </t>
  </si>
  <si>
    <t xml:space="preserve">2.200  2.206  2.212  2.213  2.215  2.216  2.219  2.227  2.238  2.249  2.255  </t>
  </si>
  <si>
    <t xml:space="preserve">2.200  2.246  2.256  2.265  2.267  2.262  2.259  2.254  2.253  2.252  2.252  </t>
  </si>
  <si>
    <t xml:space="preserve">2.200  2.242  2.256  2.261  2.261  2.261  2.262  2.263  2.263  2.263  2.262  </t>
  </si>
  <si>
    <t xml:space="preserve">2.200  2.201  2.216  2.219  2.217  2.229  2.250  2.271  2.290  2.306  2.318  </t>
  </si>
  <si>
    <t xml:space="preserve">2.200  2.280  2.351  2.408  2.458  2.499  2.537  2.566  2.598  2.624  2.639  </t>
  </si>
  <si>
    <t xml:space="preserve">2.200  2.242  2.257  2.259  2.262  2.261  2.261  2.262  2.263  2.263  2.263  </t>
  </si>
  <si>
    <t xml:space="preserve">2.200  2.205  2.211  2.219  2.227  2.235  2.240  2.244  2.248  2.249  2.251  </t>
  </si>
  <si>
    <t xml:space="preserve">2.200  2.206  2.210  2.212  2.214  2.215  2.218  2.226  2.237  2.248  2.255  </t>
  </si>
  <si>
    <t xml:space="preserve">2.200  2.242  2.256  2.260  2.262  2.261  2.262  2.263  2.263  2.262  2.263  </t>
  </si>
  <si>
    <t xml:space="preserve">2.200  2.208  2.207  2.217  2.236  2.241  2.232  2.216  2.203  2.187  2.175  </t>
  </si>
  <si>
    <t xml:space="preserve">2.200  2.139  2.075  2.020  1.970  1.926  1.891  1.875  1.860  1.853  1.846  </t>
  </si>
  <si>
    <t xml:space="preserve">2.500  2.490  2.480  2.470  2.460  2.450  2.440  2.430  2.420  2.410  2.400  </t>
  </si>
  <si>
    <t xml:space="preserve">2.500  2.527  2.530  2.537  2.538  2.534  2.529  2.523  2.517  2.509  2.502  </t>
  </si>
  <si>
    <t xml:space="preserve">2.500  2.522  2.530  2.530  2.533  2.534  2.533  2.533  2.535  2.536  2.535  </t>
  </si>
  <si>
    <t xml:space="preserve">2.500  2.514  2.529  2.531  2.521  2.523  2.535  2.548  2.559  2.569  2.578  </t>
  </si>
  <si>
    <t xml:space="preserve">2.500  2.573  2.642  2.688  2.736  2.784  2.822  2.847  2.864  2.874  2.872  </t>
  </si>
  <si>
    <t xml:space="preserve">1.04  1.04  1.04  1.04  1.04  1.04  1.04  1.04  1.04  1.04  1.03  </t>
  </si>
  <si>
    <t xml:space="preserve">1.03  1.04  1.05  1.04  1.04  1.05  1.05  1.04  1.05  1.05  1.05  </t>
  </si>
  <si>
    <t xml:space="preserve">0.69  0.69  0.69  0.69  0.69  0.69  0.69  0.70  0.70  0.71  0.71  </t>
  </si>
  <si>
    <t xml:space="preserve">0.27  0.28  0.29  0.30  0.30  0.31  0.31  0.32  0.32  0.32  0.32  </t>
  </si>
  <si>
    <t xml:space="preserve">0.08  0.08  0.08  0.09  0.09  0.09  0.09  0.09  0.09  0.09  0.09  </t>
  </si>
  <si>
    <t xml:space="preserve">2.500  2.526  2.530  2.537  2.538  2.534  2.529  2.523  2.516  2.509  2.502  </t>
  </si>
  <si>
    <t xml:space="preserve">2.500  2.522  2.529  2.530  2.533  2.533  2.534  2.534  2.535  2.535  2.535  </t>
  </si>
  <si>
    <t xml:space="preserve">2.500  2.516  2.525  2.529  2.529  2.529  2.531  2.532  2.532  2.532  2.534  </t>
  </si>
  <si>
    <t xml:space="preserve">2.500  2.505  2.514  2.515  2.518  2.531  2.541  2.544  2.544  2.542  2.540  </t>
  </si>
  <si>
    <t xml:space="preserve">1.03  1.04  1.05  1.04  1.05  1.04  1.05  1.05  1.05  1.05  1.05  </t>
  </si>
  <si>
    <t xml:space="preserve">0.69  0.69  0.69  0.69  0.69  0.69  0.69  0.69  0.69  0.69  0.69  </t>
  </si>
  <si>
    <t xml:space="preserve">0.27  0.27  0.27  0.27  0.27  0.28  0.28  0.28  0.28  0.28  0.28  </t>
  </si>
  <si>
    <t xml:space="preserve">0.08  0.08  0.08  0.08  0.08  0.08  0.08  0.08  0.08  0.08  0.08  </t>
  </si>
  <si>
    <t xml:space="preserve">2.500  2.522  2.528  2.531  2.533  2.532  2.534  2.535  2.535  2.535  2.534  </t>
  </si>
  <si>
    <t xml:space="preserve">2.500  2.519  2.522  2.526  2.537  2.536  2.527  2.512  2.501  2.491  2.484  </t>
  </si>
  <si>
    <t xml:space="preserve">2.500  2.438  2.385  2.333  2.295  2.272  2.252  2.227  2.204  2.184  2.170  </t>
  </si>
  <si>
    <t xml:space="preserve">1.03  1.04  1.04  1.05  1.05  1.04  1.05  1.05  1.05  1.05  1.05  </t>
  </si>
  <si>
    <t xml:space="preserve">0.69  0.69  0.69  0.69  0.70  0.70  0.69  0.69  0.68  0.68  0.67  </t>
  </si>
  <si>
    <t xml:space="preserve">0.27  0.27  0.26  0.25  0.25  0.25  0.24  0.24  0.24  0.23  0.23  </t>
  </si>
  <si>
    <t xml:space="preserve">0.08  0.08  0.07  0.07  0.07  0.07  0.07  0.07  0.07  0.07  0.07  </t>
  </si>
  <si>
    <t xml:space="preserve">2.500  2.525  2.532  2.530  2.534  2.534  2.534  2.533  2.535  2.536  2.535  </t>
  </si>
  <si>
    <t xml:space="preserve">2.500  2.513  2.529  2.529  2.521  2.521  2.535  2.550  2.561  2.571  2.580  </t>
  </si>
  <si>
    <t xml:space="preserve">2.500  2.575  2.643  2.694  2.732  2.784  2.823  2.847  2.864  2.875  2.881  </t>
  </si>
  <si>
    <t xml:space="preserve">1.03  1.04  1.05  1.04  1.04  1.05  1.04  1.04  1.04  1.05  1.05  </t>
  </si>
  <si>
    <t xml:space="preserve">0.68  0.68  0.69  0.69  0.68  0.68  0.69  0.69  0.70  0.70  0.71  </t>
  </si>
  <si>
    <t xml:space="preserve">0.27  0.28  0.29  0.29  0.30  0.31  0.31  0.31  0.32  0.32  0.32  </t>
  </si>
  <si>
    <t xml:space="preserve">0.08  0.08  0.08  0.08  0.09  0.09  0.09  0.09  0.09  0.09  0.09  </t>
  </si>
  <si>
    <t xml:space="preserve">2.500  2.524  2.531  2.531  2.534  2.533  2.534  2.534  2.535  2.536  2.535  </t>
  </si>
  <si>
    <t xml:space="preserve">2.500  2.516  2.526  2.527  2.528  2.529  2.531  2.532  2.532  2.532  2.534  </t>
  </si>
  <si>
    <t xml:space="preserve">2.500  2.508  2.513  2.514  2.515  2.529  2.540  2.543  2.542  2.542  2.540  </t>
  </si>
  <si>
    <t xml:space="preserve">1.03  1.04  1.04  1.04  1.04  1.04  1.04  1.05  1.05  1.05  1.04  </t>
  </si>
  <si>
    <t xml:space="preserve">0.68  0.68  0.69  0.69  0.69  0.69  0.69  0.69  0.69  0.69  0.69  </t>
  </si>
  <si>
    <t xml:space="preserve">0.27  0.27  0.27  0.27  0.27  0.27  0.28  0.28  0.28  0.28  0.28  </t>
  </si>
  <si>
    <t xml:space="preserve">2.500  2.526  2.530  2.537  2.538  2.534  2.529  2.523  2.516  2.510  2.502  </t>
  </si>
  <si>
    <t xml:space="preserve">2.500  2.524  2.530  2.532  2.534  2.532  2.534  2.535  2.535  2.535  2.535  </t>
  </si>
  <si>
    <t xml:space="preserve">2.500  2.518  2.523  2.524  2.537  2.536  2.527  2.515  2.502  2.490  2.483  </t>
  </si>
  <si>
    <t xml:space="preserve">2.500  2.440  2.382  2.338  2.288  2.262  2.240  2.215  2.193  2.184  2.172  </t>
  </si>
  <si>
    <t xml:space="preserve">1.03  1.04  1.04  1.05  1.05  1.04  1.05  1.05  1.04  1.04  1.04  </t>
  </si>
  <si>
    <t xml:space="preserve">0.68  0.68  0.68  0.68  0.69  0.69  0.69  0.68  0.68  0.67  0.67  </t>
  </si>
  <si>
    <t xml:space="preserve">0.27  0.26  0.26  0.25  0.25  0.24  0.24  0.24  0.23  0.23  0.23  </t>
  </si>
  <si>
    <t xml:space="preserve">2.500  2.527  2.530  2.537  2.538  2.534  2.529  2.523  2.516  2.509  2.502  </t>
  </si>
  <si>
    <t xml:space="preserve">2.500  2.523  2.531  2.530  2.534  2.534  2.533  2.534  2.535  2.536  2.535  </t>
  </si>
  <si>
    <t xml:space="preserve">2.500  2.512  2.529  2.529  2.521  2.523  2.535  2.549  2.561  2.574  2.583  </t>
  </si>
  <si>
    <t xml:space="preserve">2.500  2.578  2.645  2.696  2.743  2.792  2.826  2.853  2.873  2.882  2.885  </t>
  </si>
  <si>
    <t xml:space="preserve">1.03  1.04  1.04  1.04  1.04  1.05  1.04  1.04  1.04  1.04  1.04  </t>
  </si>
  <si>
    <t xml:space="preserve">0.67  0.68  0.68  0.68  0.68  0.68  0.68  0.69  0.69  0.70  0.70  </t>
  </si>
  <si>
    <t xml:space="preserve">0.27  0.28  0.29  0.29  0.30  0.30  0.31  0.31  0.31  0.32  0.32  </t>
  </si>
  <si>
    <t xml:space="preserve">2.500  2.523  2.530  2.531  2.533  2.533  2.534  2.534  2.535  2.536  2.535  </t>
  </si>
  <si>
    <t xml:space="preserve">2.500  2.515  2.525  2.527  2.529  2.529  2.532  2.532  2.532  2.532  2.534  </t>
  </si>
  <si>
    <t xml:space="preserve">2.500  2.510  2.515  2.515  2.517  2.530  2.540  2.543  2.543  2.543  2.541  </t>
  </si>
  <si>
    <t xml:space="preserve">0.67  0.68  0.68  0.68  0.68  0.68  0.68  0.68  0.68  0.68  0.68  </t>
  </si>
  <si>
    <t xml:space="preserve">0.27  0.27  0.27  0.27  0.27  0.27  0.27  0.27  0.27  0.27  0.27  </t>
  </si>
  <si>
    <t xml:space="preserve">2.500  2.525  2.530  2.537  2.538  2.534  2.529  2.523  2.516  2.509  2.502  </t>
  </si>
  <si>
    <t xml:space="preserve">2.500  2.523  2.529  2.532  2.533  2.532  2.534  2.535  2.535  2.535  2.534  </t>
  </si>
  <si>
    <t xml:space="preserve">2.500  2.518  2.521  2.525  2.536  2.536  2.528  2.515  2.501  2.490  2.481  </t>
  </si>
  <si>
    <t xml:space="preserve">2.500  2.439  2.386  2.334  2.287  2.260  2.237  2.212  2.198  2.181  2.167  </t>
  </si>
  <si>
    <t xml:space="preserve">0.67  0.68  0.68  0.68  0.68  0.68  0.68  0.67  0.67  0.66  0.66  </t>
  </si>
  <si>
    <t xml:space="preserve">0.27  0.26  0.26  0.25  0.24  0.24  0.24  0.23  0.23  0.23  0.23  </t>
  </si>
  <si>
    <t xml:space="preserve">0.08  0.08  0.07  0.07  0.07  0.07  0.07  0.07  0.07  0.07  0.06  </t>
  </si>
  <si>
    <t xml:space="preserve">2.500  2.524  2.532  2.530  2.534  2.534  2.533  2.534  2.535  2.536  2.535  </t>
  </si>
  <si>
    <t xml:space="preserve">2.500  2.512  2.529  2.530  2.521  2.523  2.535  2.551  2.563  2.574  2.584  </t>
  </si>
  <si>
    <t xml:space="preserve">2.500  2.579  2.648  2.702  2.745  2.793  2.835  2.856  2.875  2.887  2.893  </t>
  </si>
  <si>
    <t xml:space="preserve">0.67  0.67  0.67  0.67  0.67  0.67  0.67  0.68  0.69  0.69  0.70  </t>
  </si>
  <si>
    <t xml:space="preserve">0.27  0.28  0.28  0.29  0.30  0.30  0.31  0.31  0.31  0.31  0.32  </t>
  </si>
  <si>
    <t xml:space="preserve">0.08  0.08  0.08  0.08  0.08  0.09  0.09  0.09  0.09  0.09  0.09  </t>
  </si>
  <si>
    <t xml:space="preserve">2.500  2.524  2.530  2.531  2.534  2.533  2.534  2.534  2.535  2.536  2.535  </t>
  </si>
  <si>
    <t xml:space="preserve">2.500  2.514  2.525  2.527  2.530  2.530  2.532  2.533  2.532  2.533  2.534  </t>
  </si>
  <si>
    <t xml:space="preserve">2.500  2.507  2.514  2.516  2.516  2.529  2.540  2.544  2.544  2.543  2.542  </t>
  </si>
  <si>
    <t xml:space="preserve">0.67  0.67  0.67  0.67  0.67  0.67  0.67  0.67  0.67  0.67  0.67  </t>
  </si>
  <si>
    <t xml:space="preserve">2.500  2.524  2.529  2.531  2.534  2.532  2.534  2.535  2.536  2.535  2.535  </t>
  </si>
  <si>
    <t xml:space="preserve">2.500  2.517  2.522  2.525  2.537  2.537  2.529  2.515  2.501  2.487  2.478  </t>
  </si>
  <si>
    <t xml:space="preserve">2.500  2.443  2.384  2.332  2.284  2.257  2.234  2.217  2.195  2.177  2.164  </t>
  </si>
  <si>
    <t xml:space="preserve">0.67  0.67  0.67  0.67  0.68  0.68  0.67  0.67  0.66  0.66  0.65  </t>
  </si>
  <si>
    <t xml:space="preserve">0.27  0.26  0.25  0.25  0.24  0.24  0.23  0.23  0.23  0.23  0.23  </t>
  </si>
  <si>
    <t xml:space="preserve">0.08  0.07  0.07  0.07  0.07  0.07  0.07  0.07  0.07  0.06  0.06  </t>
  </si>
  <si>
    <t xml:space="preserve">2.500  2.523  2.531  2.529  2.534  2.534  2.533  2.533  2.535  2.536  2.536  </t>
  </si>
  <si>
    <t xml:space="preserve">2.500  2.510  2.528  2.527  2.520  2.523  2.536  2.550  2.563  2.572  2.583  </t>
  </si>
  <si>
    <t xml:space="preserve">2.500  2.582  2.643  2.697  2.742  2.792  2.835  2.863  2.873  2.886  2.893  </t>
  </si>
  <si>
    <t xml:space="preserve">0.66  0.66  0.67  0.67  0.66  0.66  0.67  0.67  0.68  0.68  0.69  </t>
  </si>
  <si>
    <t xml:space="preserve">2.500  2.523  2.530  2.530  2.533  2.533  2.534  2.534  2.535  2.536  2.535  </t>
  </si>
  <si>
    <t xml:space="preserve">2.500  2.513  2.524  2.526  2.528  2.529  2.531  2.532  2.532  2.532  2.534  </t>
  </si>
  <si>
    <t xml:space="preserve">2.500  2.510  2.514  2.516  2.514  2.527  2.539  2.542  2.543  2.542  2.540  </t>
  </si>
  <si>
    <t xml:space="preserve">0.66  0.66  0.67  0.67  0.67  0.67  0.67  0.67  0.67  0.67  0.67  </t>
  </si>
  <si>
    <t xml:space="preserve">0.26  0.27  0.27  0.27  0.27  0.27  0.27  0.27  0.27  0.27  0.27  </t>
  </si>
  <si>
    <t xml:space="preserve">2.500  2.525  2.530  2.537  2.538  2.534  2.529  2.522  2.516  2.510  2.502  </t>
  </si>
  <si>
    <t xml:space="preserve">2.500  2.523  2.528  2.531  2.533  2.532  2.534  2.535  2.535  2.535  2.534  </t>
  </si>
  <si>
    <t xml:space="preserve">2.500  2.516  2.521  2.524  2.536  2.536  2.526  2.513  2.496  2.483  2.475  </t>
  </si>
  <si>
    <t xml:space="preserve">2.500  2.438  2.377  2.326  2.276  2.249  2.234  2.209  2.187  2.170  2.158  </t>
  </si>
  <si>
    <t xml:space="preserve">0.66  0.66  0.66  0.66  0.67  0.67  0.67  0.66  0.65  0.65  0.64  </t>
  </si>
  <si>
    <t xml:space="preserve">0.26  0.26  0.25  0.24  0.24  0.23  0.23  0.23  0.23  0.22  0.22  </t>
  </si>
  <si>
    <t xml:space="preserve">0.08  0.07  0.07  0.07  0.07  0.07  0.07  0.07  0.06  0.06  0.06  </t>
  </si>
  <si>
    <t xml:space="preserve">2.500  2.509  2.528  2.528  2.519  2.522  2.537  2.552  2.564  2.575  2.584  </t>
  </si>
  <si>
    <t xml:space="preserve">2.500  2.524  2.529  2.530  2.533  2.533  2.534  2.534  2.535  2.535  2.535  </t>
  </si>
  <si>
    <t xml:space="preserve">2.500  2.512  2.524  2.526  2.528  2.528  2.531  2.532  2.532  2.532  2.533  </t>
  </si>
  <si>
    <t xml:space="preserve">2.500  2.509  2.514  2.518  2.516  2.527  2.539  2.542  2.542  2.542  2.540  </t>
  </si>
  <si>
    <t xml:space="preserve">0.65  0.66  0.66  0.66  0.66  0.66  0.66  0.66  0.66  0.66  0.66  </t>
  </si>
  <si>
    <t xml:space="preserve">0.26  0.26  0.26  0.26  0.26  0.27  0.27  0.27  0.27  0.27  0.27  </t>
  </si>
  <si>
    <t xml:space="preserve">0.07  0.08  0.08  0.08  0.08  0.08  0.08  0.08  0.08  0.08  0.08  </t>
  </si>
  <si>
    <t xml:space="preserve">2.500  2.526  2.529  2.537  2.538  2.534  2.529  2.523  2.516  2.509  2.502  </t>
  </si>
  <si>
    <t xml:space="preserve">2.500  2.524  2.528  2.531  2.533  2.532  2.534  2.535  2.535  2.535  2.534  </t>
  </si>
  <si>
    <t xml:space="preserve">2.500  2.515  2.520  2.524  2.537  2.536  2.525  2.509  2.495  2.483  2.475  </t>
  </si>
  <si>
    <t xml:space="preserve">2.500  2.436  2.376  2.327  2.283  2.254  2.230  2.205  2.183  2.166  2.153  </t>
  </si>
  <si>
    <t xml:space="preserve">0.65  0.66  0.66  0.66  0.66  0.66  0.66  0.65  0.65  0.64  0.64  </t>
  </si>
  <si>
    <t xml:space="preserve">0.26  0.25  0.25  0.24  0.24  0.23  0.23  0.23  0.22  0.22  0.22  </t>
  </si>
  <si>
    <t xml:space="preserve">0.07  0.07  0.07  0.07  0.07  0.07  0.07  0.06  0.06  0.06  0.06  </t>
  </si>
  <si>
    <t xml:space="preserve">2.500  2.523  2.530  2.529  2.533  2.533  2.533  2.533  2.535  2.536  2.535  </t>
  </si>
  <si>
    <t xml:space="preserve">2.500  2.507  2.526  2.526  2.519  2.521  2.536  2.554  2.566  2.576  2.586  </t>
  </si>
  <si>
    <t xml:space="preserve">2.500  2.582  2.652  2.709  2.744  2.793  2.837  2.866  2.886  2.899  2.899  </t>
  </si>
  <si>
    <t xml:space="preserve">0.65  0.65  0.65  0.65  0.65  0.65  0.66  0.66  0.67  0.67  0.68  </t>
  </si>
  <si>
    <t xml:space="preserve">0.26  0.27  0.28  0.28  0.29  0.29  0.30  0.30  0.31  0.31  0.31  </t>
  </si>
  <si>
    <t xml:space="preserve">2.500  2.523  2.529  2.530  2.533  2.533  2.533  2.534  2.535  2.535  2.535  </t>
  </si>
  <si>
    <t xml:space="preserve">2.500  2.510  2.522  2.524  2.527  2.528  2.530  2.532  2.532  2.532  2.533  </t>
  </si>
  <si>
    <t xml:space="preserve">2.500  2.510  2.515  2.519  2.516  2.526  2.537  2.541  2.541  2.541  2.539  </t>
  </si>
  <si>
    <t xml:space="preserve">0.65  0.65  0.65  0.65  0.65  0.65  0.65  0.65  0.65  0.65  0.65  </t>
  </si>
  <si>
    <t xml:space="preserve">0.26  0.26  0.26  0.26  0.26  0.26  0.26  0.26  0.26  0.26  0.26  </t>
  </si>
  <si>
    <t xml:space="preserve">0.07  0.07  0.07  0.07  0.07  0.07  0.08  0.08  0.08  0.08  0.08  </t>
  </si>
  <si>
    <t xml:space="preserve">2.500  2.526  2.530  2.538  2.538  2.534  2.529  2.523  2.516  2.510  2.502  </t>
  </si>
  <si>
    <t xml:space="preserve">2.500  2.523  2.528  2.531  2.533  2.531  2.534  2.535  2.535  2.535  2.534  </t>
  </si>
  <si>
    <t xml:space="preserve">2.500  2.513  2.518  2.522  2.537  2.534  2.523  2.509  2.495  2.482  2.472  </t>
  </si>
  <si>
    <t xml:space="preserve">2.500  2.437  2.377  2.334  2.281  2.250  2.226  2.200  2.178  2.161  2.156  </t>
  </si>
  <si>
    <t xml:space="preserve">0.65  0.65  0.65  0.65  0.66  0.66  0.65  0.65  0.64  0.64  0.63  </t>
  </si>
  <si>
    <t xml:space="preserve">0.07  0.07  0.07  0.07  0.07  0.07  0.06  0.06  0.06  0.06  0.06  </t>
  </si>
  <si>
    <t xml:space="preserve">2.500  2.507  2.526  2.524  2.517  2.521  2.536  2.554  2.568  2.578  2.588  </t>
  </si>
  <si>
    <t xml:space="preserve">2.500  2.584  2.654  2.710  2.751  2.794  2.838  2.866  2.886  2.901  2.909  </t>
  </si>
  <si>
    <t xml:space="preserve">0.64  0.64  0.65  0.65  0.64  0.64  0.65  0.66  0.66  0.67  0.67  </t>
  </si>
  <si>
    <t xml:space="preserve">0.26  0.27  0.28  0.28  0.29  0.29  0.30  0.30  0.30  0.31  0.31  </t>
  </si>
  <si>
    <t xml:space="preserve">0.07  0.08  0.08  0.08  0.08  0.08  0.08  0.09  0.09  0.09  0.09  </t>
  </si>
  <si>
    <t xml:space="preserve">2.500  2.523  2.529  2.530  2.533  2.532  2.533  2.534  2.535  2.535  2.535  </t>
  </si>
  <si>
    <t xml:space="preserve">2.500  2.510  2.522  2.523  2.526  2.527  2.530  2.532  2.531  2.531  2.533  </t>
  </si>
  <si>
    <t xml:space="preserve">2.500  2.511  2.516  2.520  2.515  2.526  2.536  2.540  2.540  2.540  2.539  </t>
  </si>
  <si>
    <t xml:space="preserve">0.64  0.64  0.65  0.65  0.65  0.65  0.65  0.65  0.65  0.65  0.65  </t>
  </si>
  <si>
    <t xml:space="preserve">2.500  2.525  2.530  2.537  2.538  2.534  2.529  2.522  2.516  2.509  2.502  </t>
  </si>
  <si>
    <t xml:space="preserve">2.500  2.523  2.528  2.531  2.532  2.532  2.534  2.535  2.535  2.535  2.534  </t>
  </si>
  <si>
    <t xml:space="preserve">2.500  2.513  2.518  2.522  2.535  2.532  2.523  2.509  2.493  2.480  2.469  </t>
  </si>
  <si>
    <t xml:space="preserve">2.500  2.437  2.385  2.332  2.279  2.246  2.222  2.197  2.182  2.163  2.148  </t>
  </si>
  <si>
    <t xml:space="preserve">0.64  0.64  0.64  0.65  0.65  0.65  0.65  0.64  0.63  0.63  0.62  </t>
  </si>
  <si>
    <t xml:space="preserve">0.26  0.25  0.24  0.24  0.23  0.23  0.23  0.22  0.22  0.22  0.22  </t>
  </si>
  <si>
    <t xml:space="preserve">0.07  0.07  0.07  0.07  0.07  0.06  0.06  0.06  0.06  0.06  0.06  </t>
  </si>
  <si>
    <t xml:space="preserve">2.500  2.523  2.530  2.528  2.533  2.533  2.533  2.533  2.535  2.536  2.535  </t>
  </si>
  <si>
    <t xml:space="preserve">2.500  2.508  2.528  2.526  2.519  2.522  2.538  2.555  2.568  2.581  2.592  </t>
  </si>
  <si>
    <t xml:space="preserve">2.500  2.582  2.654  2.711  2.753  2.806  2.849  2.869  2.889  2.904  2.912  </t>
  </si>
  <si>
    <t xml:space="preserve">0.63  0.64  0.64  0.64  0.64  0.64  0.64  0.65  0.65  0.66  0.66  </t>
  </si>
  <si>
    <t xml:space="preserve">0.26  0.26  0.27  0.28  0.28  0.29  0.30  0.30  0.30  0.30  0.31  </t>
  </si>
  <si>
    <t xml:space="preserve">2.500  2.523  2.529  2.529  2.532  2.532  2.533  2.534  2.535  2.535  2.535  </t>
  </si>
  <si>
    <t xml:space="preserve">2.500  2.512  2.523  2.525  2.528  2.528  2.531  2.532  2.532  2.532  2.533  </t>
  </si>
  <si>
    <t xml:space="preserve">2.500  2.508  2.516  2.519  2.516  2.528  2.539  2.543  2.542  2.542  2.540  </t>
  </si>
  <si>
    <t xml:space="preserve">0.63  0.64  0.64  0.64  0.64  0.64  0.64  0.64  0.64  0.64  0.64  </t>
  </si>
  <si>
    <t xml:space="preserve">2.500  2.523  2.527  2.530  2.532  2.531  2.533  2.535  2.535  2.534  2.534  </t>
  </si>
  <si>
    <t xml:space="preserve">2.500  2.515  2.519  2.524  2.536  2.534  2.524  2.508  2.493  2.477  2.467  </t>
  </si>
  <si>
    <t xml:space="preserve">2.500  2.442  2.382  2.329  2.277  2.246  2.222  2.204  2.180  2.161  2.145  </t>
  </si>
  <si>
    <t xml:space="preserve">0.63  0.64  0.64  0.64  0.64  0.64  0.64  0.63  0.63  0.62  0.62  </t>
  </si>
  <si>
    <t xml:space="preserve">0.26  0.25  0.24  0.24  0.23  0.23  0.22  0.22  0.22  0.22  0.21  </t>
  </si>
  <si>
    <t xml:space="preserve">2.500  2.527  2.530  2.537  2.537  2.534  2.531  2.527  2.525  2.522  2.519  </t>
  </si>
  <si>
    <t xml:space="preserve">2.500  2.572  2.642  2.688  2.736  2.784  2.821  2.847  2.864  2.874  2.872  </t>
  </si>
  <si>
    <t xml:space="preserve">2.500  2.526  2.530  2.537  2.537  2.534  2.531  2.527  2.525  2.522  2.519  </t>
  </si>
  <si>
    <t xml:space="preserve">2.500  2.516  2.525  2.528  2.529  2.529  2.531  2.532  2.532  2.532  2.534  </t>
  </si>
  <si>
    <t xml:space="preserve">1.03  1.04  1.05  1.05  1.05  1.04  1.05  1.05  1.05  1.05  1.05  </t>
  </si>
  <si>
    <t xml:space="preserve">2.500  2.525  2.530  2.537  2.537  2.534  2.531  2.527  2.525  2.522  2.520  </t>
  </si>
  <si>
    <t xml:space="preserve">1.04  1.04  1.05  1.05  1.05  1.05  1.05  1.05  1.05  1.05  1.05  </t>
  </si>
  <si>
    <t xml:space="preserve">2.500  2.525  2.532  2.530  2.533  2.534  2.534  2.533  2.535  2.536  2.535  </t>
  </si>
  <si>
    <t xml:space="preserve">2.500  2.575  2.643  2.694  2.732  2.784  2.823  2.847  2.865  2.875  2.881  </t>
  </si>
  <si>
    <t xml:space="preserve">2.500  2.524  2.530  2.531  2.533  2.533  2.534  2.534  2.535  2.535  2.535  </t>
  </si>
  <si>
    <t xml:space="preserve">2.500  2.516  2.526  2.527  2.529  2.529  2.531  2.532  2.531  2.532  2.534  </t>
  </si>
  <si>
    <t xml:space="preserve">1.03  1.04  1.04  1.04  1.04  1.04  1.04  1.05  1.04  1.05  1.04  </t>
  </si>
  <si>
    <t xml:space="preserve">2.500  2.525  2.530  2.537  2.537  2.534  2.531  2.527  2.524  2.522  2.519  </t>
  </si>
  <si>
    <t xml:space="preserve">2.500  2.524  2.529  2.532  2.533  2.532  2.534  2.535  2.535  2.535  2.534  </t>
  </si>
  <si>
    <t xml:space="preserve">2.500  2.518  2.522  2.524  2.537  2.536  2.527  2.515  2.502  2.490  2.483  </t>
  </si>
  <si>
    <t xml:space="preserve">2.500  2.527  2.530  2.537  2.537  2.534  2.530  2.528  2.525  2.522  2.519  </t>
  </si>
  <si>
    <t xml:space="preserve">2.500  2.523  2.531  2.530  2.533  2.534  2.534  2.534  2.535  2.536  2.535  </t>
  </si>
  <si>
    <t xml:space="preserve">2.500  2.523  2.530  2.531  2.533  2.533  2.534  2.534  2.535  2.535  2.535  </t>
  </si>
  <si>
    <t xml:space="preserve">2.500  2.510  2.514  2.515  2.517  2.530  2.540  2.543  2.543  2.543  2.541  </t>
  </si>
  <si>
    <t xml:space="preserve">2.500  2.525  2.530  2.537  2.537  2.534  2.531  2.527  2.525  2.522  2.519  </t>
  </si>
  <si>
    <t xml:space="preserve">2.500  2.438  2.386  2.334  2.287  2.260  2.237  2.212  2.198  2.181  2.167  </t>
  </si>
  <si>
    <t xml:space="preserve">2.500  2.524  2.531  2.530  2.534  2.534  2.534  2.534  2.535  2.536  2.535  </t>
  </si>
  <si>
    <t xml:space="preserve">2.500  2.507  2.513  2.516  2.516  2.529  2.540  2.544  2.544  2.543  2.542  </t>
  </si>
  <si>
    <t xml:space="preserve">2.500  2.525  2.530  2.537  2.537  2.534  2.531  2.527  2.524  2.522  2.520  </t>
  </si>
  <si>
    <t xml:space="preserve">2.500  2.527  2.530  2.537  2.537  2.534  2.530  2.528  2.524  2.522  2.519  </t>
  </si>
  <si>
    <t xml:space="preserve">2.500  2.523  2.531  2.529  2.534  2.534  2.533  2.534  2.535  2.536  2.535  </t>
  </si>
  <si>
    <t xml:space="preserve">2.500  2.581  2.642  2.697  2.742  2.792  2.835  2.863  2.873  2.886  2.893  </t>
  </si>
  <si>
    <t xml:space="preserve">2.500  2.523  2.529  2.530  2.533  2.533  2.534  2.534  2.535  2.535  2.535  </t>
  </si>
  <si>
    <t xml:space="preserve">2.500  2.516  2.520  2.524  2.536  2.536  2.526  2.513  2.496  2.483  2.475  </t>
  </si>
  <si>
    <t xml:space="preserve">2.500  2.512  2.523  2.526  2.528  2.528  2.531  2.532  2.532  2.532  2.533  </t>
  </si>
  <si>
    <t xml:space="preserve">2.500  2.508  2.514  2.518  2.516  2.527  2.539  2.542  2.543  2.542  2.540  </t>
  </si>
  <si>
    <t xml:space="preserve">2.500  2.524  2.528  2.531  2.533  2.532  2.534  2.535  2.535  2.534  2.534  </t>
  </si>
  <si>
    <t xml:space="preserve">2.500  2.515  2.519  2.524  2.537  2.536  2.525  2.509  2.495  2.483  2.475  </t>
  </si>
  <si>
    <t xml:space="preserve">2.500  2.436  2.376  2.327  2.284  2.254  2.230  2.205  2.183  2.166  2.153  </t>
  </si>
  <si>
    <t xml:space="preserve">2.500  2.523  2.529  2.530  2.533  2.533  2.534  2.534  2.535  2.535  2.534  </t>
  </si>
  <si>
    <t xml:space="preserve">2.500  2.510  2.522  2.524  2.527  2.528  2.530  2.532  2.531  2.532  2.533  </t>
  </si>
  <si>
    <t xml:space="preserve">2.500  2.509  2.515  2.519  2.516  2.526  2.537  2.541  2.541  2.541  2.539  </t>
  </si>
  <si>
    <t xml:space="preserve">2.500  2.523  2.527  2.531  2.533  2.531  2.534  2.535  2.534  2.534  2.534  </t>
  </si>
  <si>
    <t xml:space="preserve">2.500  2.436  2.377  2.334  2.281  2.250  2.226  2.200  2.178  2.161  2.156  </t>
  </si>
  <si>
    <t xml:space="preserve">2.500  2.527  2.530  2.537  2.537  2.534  2.531  2.528  2.525  2.522  2.519  </t>
  </si>
  <si>
    <t xml:space="preserve">2.500  2.507  2.526  2.524  2.518  2.521  2.536  2.554  2.568  2.578  2.588  </t>
  </si>
  <si>
    <t xml:space="preserve">2.500  2.583  2.654  2.710  2.751  2.794  2.838  2.866  2.886  2.901  2.909  </t>
  </si>
  <si>
    <t xml:space="preserve">2.500  2.523  2.529  2.530  2.533  2.532  2.534  2.534  2.535  2.535  2.534  </t>
  </si>
  <si>
    <t xml:space="preserve">2.500  2.510  2.516  2.520  2.515  2.526  2.536  2.540  2.540  2.540  2.539  </t>
  </si>
  <si>
    <t xml:space="preserve">2.500  2.513  2.517  2.522  2.535  2.532  2.523  2.509  2.493  2.480  2.469  </t>
  </si>
  <si>
    <t xml:space="preserve">2.500  2.523  2.530  2.529  2.532  2.533  2.533  2.533  2.534  2.536  2.535  </t>
  </si>
  <si>
    <t xml:space="preserve">2.500  2.508  2.527  2.526  2.519  2.522  2.538  2.555  2.568  2.581  2.592  </t>
  </si>
  <si>
    <t xml:space="preserve">2.500  2.581  2.654  2.711  2.753  2.806  2.849  2.869  2.889  2.904  2.912  </t>
  </si>
  <si>
    <t xml:space="preserve">2.500  2.523  2.528  2.529  2.532  2.532  2.533  2.534  2.535  2.535  2.534  </t>
  </si>
  <si>
    <t xml:space="preserve">2.500  2.512  2.523  2.525  2.528  2.528  2.530  2.532  2.532  2.532  2.533  </t>
  </si>
  <si>
    <t xml:space="preserve">2.500  2.523  2.527  2.530  2.532  2.531  2.534  2.535  2.535  2.534  2.534  </t>
  </si>
  <si>
    <t xml:space="preserve">2.500  2.510  2.520  2.530  2.540  2.550  2.560  2.570  2.580  2.590  2.600  </t>
  </si>
  <si>
    <t xml:space="preserve">2.500  2.526  2.531  2.536  2.536  2.535  2.532  2.532  2.533  2.534  2.537  </t>
  </si>
  <si>
    <t xml:space="preserve">2.500  2.522  2.530  2.530  2.532  2.534  2.533  2.533  2.535  2.535  2.535  </t>
  </si>
  <si>
    <t xml:space="preserve">2.500  2.514  2.528  2.531  2.521  2.523  2.535  2.548  2.559  2.569  2.578  </t>
  </si>
  <si>
    <t xml:space="preserve">2.500  2.572  2.642  2.688  2.736  2.784  2.821  2.847  2.864  2.873  2.872  </t>
  </si>
  <si>
    <t xml:space="preserve">1.04  1.05  1.05  1.05  1.06  1.06  1.06  1.06  1.06  1.06  1.06  </t>
  </si>
  <si>
    <t xml:space="preserve">2.500  2.525  2.531  2.536  2.536  2.534  2.533  2.532  2.533  2.534  2.537  </t>
  </si>
  <si>
    <t xml:space="preserve">2.500  2.522  2.529  2.531  2.533  2.533  2.534  2.534  2.535  2.535  2.534  </t>
  </si>
  <si>
    <t xml:space="preserve">2.500  2.516  2.525  2.528  2.529  2.529  2.531  2.532  2.531  2.532  2.534  </t>
  </si>
  <si>
    <t xml:space="preserve">2.500  2.522  2.528  2.531  2.533  2.532  2.534  2.535  2.535  2.534  2.534  </t>
  </si>
  <si>
    <t xml:space="preserve">2.500  2.437  2.384  2.332  2.295  2.272  2.252  2.227  2.204  2.184  2.170  </t>
  </si>
  <si>
    <t xml:space="preserve">1.03  1.04  1.04  1.05  1.05  1.04  1.05  1.05  1.05  1.05  1.04  </t>
  </si>
  <si>
    <t xml:space="preserve">2.500  2.526  2.531  2.536  2.536  2.534  2.532  2.532  2.533  2.534  2.537  </t>
  </si>
  <si>
    <t xml:space="preserve">2.500  2.524  2.531  2.530  2.533  2.534  2.534  2.534  2.535  2.536  2.535  </t>
  </si>
  <si>
    <t xml:space="preserve">1.03  1.04  1.05  1.04  1.04  1.05  1.05  1.04  1.04  1.05  1.05  </t>
  </si>
  <si>
    <t xml:space="preserve">2.500  2.508  2.513  2.514  2.515  2.529  2.540  2.543  2.542  2.541  2.540  </t>
  </si>
  <si>
    <t xml:space="preserve">1.03  1.04  1.04  1.04  1.05  1.04  1.05  1.05  1.04  1.04  1.04  </t>
  </si>
  <si>
    <t xml:space="preserve">2.500  2.525  2.531  2.537  2.536  2.534  2.533  2.532  2.533  2.535  2.537  </t>
  </si>
  <si>
    <t xml:space="preserve">2.500  2.577  2.645  2.696  2.743  2.792  2.826  2.853  2.873  2.882  2.885  </t>
  </si>
  <si>
    <t xml:space="preserve">0.67  0.67  0.68  0.68  0.68  0.68  0.68  0.69  0.69  0.70  0.70  </t>
  </si>
  <si>
    <t xml:space="preserve">2.500  2.515  2.525  2.527  2.529  2.529  2.532  2.533  2.532  2.532  2.534  </t>
  </si>
  <si>
    <t xml:space="preserve">2.500  2.509  2.514  2.515  2.517  2.530  2.540  2.543  2.544  2.542  2.541  </t>
  </si>
  <si>
    <t xml:space="preserve">2.500  2.524  2.531  2.536  2.536  2.534  2.533  2.532  2.533  2.534  2.537  </t>
  </si>
  <si>
    <t xml:space="preserve">2.500  2.518  2.521  2.525  2.536  2.536  2.528  2.516  2.501  2.490  2.481  </t>
  </si>
  <si>
    <t xml:space="preserve">2.500  2.526  2.531  2.536  2.537  2.534  2.532  2.532  2.533  2.534  2.537  </t>
  </si>
  <si>
    <t xml:space="preserve">2.500  2.511  2.529  2.529  2.521  2.523  2.535  2.551  2.563  2.574  2.584  </t>
  </si>
  <si>
    <t xml:space="preserve">2.500  2.578  2.648  2.701  2.745  2.794  2.835  2.856  2.875  2.887  2.893  </t>
  </si>
  <si>
    <t xml:space="preserve">2.500  2.526  2.531  2.536  2.536  2.534  2.533  2.532  2.533  2.534  2.537  </t>
  </si>
  <si>
    <t xml:space="preserve">2.500  2.524  2.530  2.531  2.533  2.533  2.534  2.535  2.535  2.535  2.535  </t>
  </si>
  <si>
    <t xml:space="preserve">2.500  2.523  2.530  2.530  2.533  2.534  2.533  2.534  2.535  2.535  2.535  </t>
  </si>
  <si>
    <t xml:space="preserve">2.500  2.523  2.529  2.531  2.533  2.533  2.534  2.534  2.535  2.535  2.535  </t>
  </si>
  <si>
    <t xml:space="preserve">2.500  2.524  2.531  2.537  2.536  2.534  2.533  2.532  2.533  2.534  2.537  </t>
  </si>
  <si>
    <t xml:space="preserve">2.500  2.437  2.377  2.326  2.277  2.249  2.234  2.209  2.187  2.170  2.158  </t>
  </si>
  <si>
    <t xml:space="preserve">2.500  2.524  2.530  2.529  2.533  2.534  2.533  2.533  2.535  2.535  2.535  </t>
  </si>
  <si>
    <t xml:space="preserve">2.500  2.580  2.650  2.699  2.743  2.794  2.837  2.866  2.885  2.890  2.898  </t>
  </si>
  <si>
    <t xml:space="preserve">2.500  2.526  2.531  2.537  2.536  2.534  2.533  2.532  2.533  2.534  2.537  </t>
  </si>
  <si>
    <t xml:space="preserve">2.500  2.524  2.529  2.530  2.533  2.533  2.534  2.534  2.535  2.535  2.534  </t>
  </si>
  <si>
    <t xml:space="preserve">2.500  2.512  2.523  2.526  2.528  2.528  2.531  2.532  2.532  2.532  2.534  </t>
  </si>
  <si>
    <t xml:space="preserve">2.500  2.508  2.514  2.518  2.516  2.528  2.539  2.542  2.543  2.542  2.540  </t>
  </si>
  <si>
    <t xml:space="preserve">2.500  2.525  2.531  2.537  2.536  2.534  2.533  2.532  2.533  2.534  2.537  </t>
  </si>
  <si>
    <t xml:space="preserve">2.500  2.523  2.528  2.531  2.533  2.532  2.534  2.535  2.535  2.534  2.534  </t>
  </si>
  <si>
    <t xml:space="preserve">2.500  2.515  2.519  2.524  2.537  2.536  2.525  2.510  2.495  2.483  2.475  </t>
  </si>
  <si>
    <t xml:space="preserve">2.500  2.523  2.530  2.529  2.533  2.533  2.533  2.533  2.535  2.535  2.535  </t>
  </si>
  <si>
    <t xml:space="preserve">2.500  2.582  2.652  2.708  2.744  2.793  2.837  2.866  2.886  2.899  2.899  </t>
  </si>
  <si>
    <t xml:space="preserve">2.500  2.523  2.528  2.530  2.533  2.533  2.534  2.534  2.535  2.535  2.534  </t>
  </si>
  <si>
    <t xml:space="preserve">2.500  2.509  2.515  2.519  2.516  2.526  2.537  2.541  2.541  2.540  2.539  </t>
  </si>
  <si>
    <t xml:space="preserve">2.500  2.523  2.527  2.531  2.532  2.531  2.534  2.535  2.534  2.534  2.534  </t>
  </si>
  <si>
    <t xml:space="preserve">2.500  2.436  2.377  2.334  2.281  2.250  2.226  2.200  2.178  2.161  2.157  </t>
  </si>
  <si>
    <t xml:space="preserve">2.500  2.525  2.531  2.536  2.537  2.534  2.533  2.532  2.533  2.534  2.537  </t>
  </si>
  <si>
    <t xml:space="preserve">2.500  2.510  2.516  2.519  2.515  2.526  2.536  2.540  2.540  2.540  2.539  </t>
  </si>
  <si>
    <t xml:space="preserve">2.500  2.523  2.528  2.531  2.532  2.532  2.534  2.535  2.534  2.534  2.533  </t>
  </si>
  <si>
    <t xml:space="preserve">2.500  2.523  2.530  2.529  2.532  2.533  2.533  2.533  2.534  2.535  2.535  </t>
  </si>
  <si>
    <t xml:space="preserve">2.500  2.523  2.528  2.530  2.532  2.532  2.533  2.534  2.534  2.535  2.534  </t>
  </si>
  <si>
    <t xml:space="preserve">2.500  2.512  2.523  2.525  2.528  2.528  2.530  2.532  2.531  2.532  2.533  </t>
  </si>
  <si>
    <t xml:space="preserve">2.500  2.508  2.515  2.519  2.516  2.528  2.539  2.543  2.542  2.542  2.540  </t>
  </si>
  <si>
    <t xml:space="preserve">2.500  2.514  2.519  2.524  2.536  2.534  2.524  2.508  2.492  2.477  2.467  </t>
  </si>
  <si>
    <t xml:space="preserve">2.800  2.808  2.808  2.811  2.812  2.810  2.807  2.803  2.798  2.792  2.786  </t>
  </si>
  <si>
    <t xml:space="preserve">2.800  2.808  2.809  2.810  2.811  2.812  2.812  2.812  2.812  2.812  2.812  </t>
  </si>
  <si>
    <t xml:space="preserve">2.800  2.820  2.837  2.843  2.842  2.837  2.835  2.833  2.829  2.827  2.826  </t>
  </si>
  <si>
    <t xml:space="preserve">2.800  2.809  2.815  2.818  2.819  2.835  2.854  2.863  2.862  2.856  2.847  </t>
  </si>
  <si>
    <t xml:space="preserve">0.75  0.75  0.75  0.76  0.76  0.75  0.75  0.75  0.75  0.75  0.75  </t>
  </si>
  <si>
    <t xml:space="preserve">0.31  0.31  0.31  0.31  0.31  0.31  0.31  0.31  0.31  0.31  0.31  </t>
  </si>
  <si>
    <t xml:space="preserve">0.09  0.09  0.09  0.09  0.09  0.09  0.09  0.09  0.09  0.09  0.09  </t>
  </si>
  <si>
    <t xml:space="preserve">2.800  2.807  2.808  2.811  2.812  2.810  2.807  2.803  2.798  2.792  2.786  </t>
  </si>
  <si>
    <t xml:space="preserve">2.800  2.808  2.808  2.810  2.812  2.811  2.812  2.812  2.813  2.812  2.812  </t>
  </si>
  <si>
    <t xml:space="preserve">2.800  2.823  2.834  2.840  2.848  2.845  2.834  2.818  2.804  2.791  2.783  </t>
  </si>
  <si>
    <t xml:space="preserve">2.800  2.743  2.688  2.639  2.601  2.583  2.571  2.551  2.530  2.510  2.493  </t>
  </si>
  <si>
    <t xml:space="preserve">0.75  0.75  0.75  0.75  0.76  0.76  0.75  0.75  0.74  0.74  0.73  </t>
  </si>
  <si>
    <t xml:space="preserve">0.31  0.30  0.29  0.29  0.28  0.28  0.28  0.27  0.27  0.27  0.27  </t>
  </si>
  <si>
    <t xml:space="preserve">0.09  0.09  0.08  0.08  0.08  0.08  0.08  0.08  0.08  0.08  0.08  </t>
  </si>
  <si>
    <t xml:space="preserve">2.800  2.808  2.810  2.809  2.811  2.812  2.812  2.811  2.812  2.813  2.812  </t>
  </si>
  <si>
    <t xml:space="preserve">2.800  2.814  2.839  2.844  2.835  2.830  2.836  2.846  2.853  2.860  2.866  </t>
  </si>
  <si>
    <t xml:space="preserve">2.800  2.874  2.943  2.997  3.031  3.080  3.128  3.160  3.177  3.179  3.175  </t>
  </si>
  <si>
    <t xml:space="preserve">0.74  0.74  0.75  0.75  0.75  0.75  0.75  0.75  0.76  0.76  0.76  </t>
  </si>
  <si>
    <t xml:space="preserve">0.30  0.31  0.32  0.33  0.33  0.34  0.34  0.35  0.35  0.35  0.35  </t>
  </si>
  <si>
    <t xml:space="preserve">2.800  2.807  2.809  2.809  2.811  2.812  2.812  2.812  2.812  2.812  2.812  </t>
  </si>
  <si>
    <t xml:space="preserve">2.800  2.816  2.836  2.841  2.842  2.837  2.835  2.833  2.829  2.826  2.825  </t>
  </si>
  <si>
    <t xml:space="preserve">2.800  2.808  2.815  2.820  2.819  2.833  2.852  2.862  2.861  2.855  2.848  </t>
  </si>
  <si>
    <t xml:space="preserve">0.74  0.74  0.75  0.75  0.75  0.75  0.75  0.75  0.75  0.75  0.75  </t>
  </si>
  <si>
    <t xml:space="preserve">0.30  0.30  0.30  0.31  0.31  0.31  0.31  0.31  0.31  0.31  0.31  </t>
  </si>
  <si>
    <t xml:space="preserve">2.800  2.807  2.808  2.811  2.812  2.810  2.807  2.803  2.797  2.792  2.785  </t>
  </si>
  <si>
    <t xml:space="preserve">2.800  2.807  2.808  2.810  2.812  2.811  2.812  2.813  2.812  2.812  2.812  </t>
  </si>
  <si>
    <t xml:space="preserve">2.800  2.819  2.833  2.838  2.849  2.844  2.832  2.819  2.804  2.790  2.782  </t>
  </si>
  <si>
    <t xml:space="preserve">2.800  2.742  2.687  2.648  2.598  2.573  2.561  2.546  2.525  2.513  2.495  </t>
  </si>
  <si>
    <t xml:space="preserve">0.74  0.74  0.75  0.75  0.75  0.75  0.75  0.74  0.74  0.73  0.73  </t>
  </si>
  <si>
    <t xml:space="preserve">0.30  0.30  0.29  0.28  0.28  0.28  0.27  0.27  0.27  0.27  0.26  </t>
  </si>
  <si>
    <t xml:space="preserve">2.800  2.814  2.839  2.844  2.835  2.830  2.837  2.846  2.855  2.862  2.866  </t>
  </si>
  <si>
    <t xml:space="preserve">2.800  2.875  2.944  2.998  3.039  3.088  3.129  3.161  3.178  3.183  3.183  </t>
  </si>
  <si>
    <t xml:space="preserve">0.73  0.74  0.74  0.74  0.74  0.74  0.74  0.75  0.75  0.75  0.76  </t>
  </si>
  <si>
    <t xml:space="preserve">0.30  0.31  0.32  0.32  0.33  0.34  0.34  0.35  0.35  0.35  0.35  </t>
  </si>
  <si>
    <t xml:space="preserve">0.09  0.09  0.09  0.09  0.09  0.10  0.10  0.10  0.10  0.10  0.10  </t>
  </si>
  <si>
    <t xml:space="preserve">2.800  2.817  2.835  2.841  2.842  2.837  2.835  2.833  2.830  2.826  2.825  </t>
  </si>
  <si>
    <t xml:space="preserve">2.800  2.808  2.816  2.821  2.818  2.833  2.852  2.862  2.861  2.856  2.848  </t>
  </si>
  <si>
    <t xml:space="preserve">0.73  0.74  0.74  0.74  0.74  0.74  0.74  0.74  0.74  0.74  0.74  </t>
  </si>
  <si>
    <t xml:space="preserve">0.30  0.30  0.30  0.30  0.30  0.30  0.31  0.31  0.31  0.31  0.31  </t>
  </si>
  <si>
    <t xml:space="preserve">2.800  2.820  2.832  2.839  2.849  2.844  2.833  2.819  2.803  2.790  2.779  </t>
  </si>
  <si>
    <t xml:space="preserve">2.800  2.738  2.689  2.643  2.594  2.570  2.558  2.542  2.529  2.509  2.490  </t>
  </si>
  <si>
    <t xml:space="preserve">0.73  0.74  0.74  0.74  0.74  0.74  0.74  0.74  0.73  0.72  0.72  </t>
  </si>
  <si>
    <t xml:space="preserve">0.30  0.29  0.29  0.28  0.28  0.27  0.27  0.27  0.27  0.26  0.26  </t>
  </si>
  <si>
    <t xml:space="preserve">0.09  0.08  0.08  0.08  0.08  0.08  0.08  0.08  0.08  0.08  0.07  </t>
  </si>
  <si>
    <t xml:space="preserve">2.800  2.809  2.808  2.811  2.812  2.811  2.807  2.803  2.798  2.792  2.786  </t>
  </si>
  <si>
    <t xml:space="preserve">2.800  2.810  2.812  2.811  2.813  2.814  2.813  2.812  2.813  2.813  2.813  </t>
  </si>
  <si>
    <t xml:space="preserve">2.800  2.811  2.838  2.844  2.835  2.832  2.838  2.849  2.857  2.864  2.870  </t>
  </si>
  <si>
    <t xml:space="preserve">2.800  2.878  2.947  3.003  3.041  3.088  3.136  3.163  3.180  3.187  3.188  </t>
  </si>
  <si>
    <t xml:space="preserve">0.73  0.73  0.74  0.74  0.73  0.73  0.74  0.74  0.74  0.75  0.75  </t>
  </si>
  <si>
    <t xml:space="preserve">0.30  0.31  0.32  0.32  0.33  0.33  0.34  0.34  0.35  0.35  0.35  </t>
  </si>
  <si>
    <t xml:space="preserve">2.800  2.809  2.811  2.811  2.813  2.813  2.813  2.813  2.813  2.813  2.813  </t>
  </si>
  <si>
    <t xml:space="preserve">2.800  2.814  2.835  2.841  2.842  2.839  2.836  2.834  2.831  2.828  2.827  </t>
  </si>
  <si>
    <t xml:space="preserve">2.800  2.808  2.814  2.820  2.817  2.830  2.850  2.862  2.862  2.857  2.850  </t>
  </si>
  <si>
    <t xml:space="preserve">0.73  0.73  0.73  0.74  0.74  0.74  0.73  0.73  0.73  0.73  0.73  </t>
  </si>
  <si>
    <t xml:space="preserve">0.30  0.30  0.30  0.30  0.30  0.30  0.30  0.30  0.30  0.30  0.30  </t>
  </si>
  <si>
    <t xml:space="preserve">2.800  2.809  2.810  2.811  2.813  2.812  2.813  2.814  2.813  2.813  2.812  </t>
  </si>
  <si>
    <t xml:space="preserve">2.800  2.817  2.832  2.839  2.849  2.846  2.835  2.819  2.804  2.788  2.778  </t>
  </si>
  <si>
    <t xml:space="preserve">2.800  2.745  2.687  2.640  2.591  2.565  2.554  2.546  2.526  2.506  2.488  </t>
  </si>
  <si>
    <t xml:space="preserve">0.73  0.73  0.73  0.73  0.74  0.74  0.73  0.73  0.72  0.72  0.71  </t>
  </si>
  <si>
    <t xml:space="preserve">0.30  0.29  0.28  0.28  0.27  0.27  0.27  0.27  0.26  0.26  0.26  </t>
  </si>
  <si>
    <t xml:space="preserve">0.09  0.08  0.08  0.08  0.08  0.08  0.08  0.08  0.08  0.07  0.07  </t>
  </si>
  <si>
    <t xml:space="preserve">2.800  2.809  2.808  2.811  2.812  2.811  2.807  2.803  2.797  2.792  2.785  </t>
  </si>
  <si>
    <t xml:space="preserve">2.800  2.811  2.813  2.812  2.813  2.814  2.813  2.812  2.813  2.813  2.813  </t>
  </si>
  <si>
    <t xml:space="preserve">2.800  2.811  2.837  2.843  2.836  2.833  2.839  2.850  2.858  2.863  2.870  </t>
  </si>
  <si>
    <t xml:space="preserve">2.800  2.878  2.943  3.001  3.040  3.089  3.137  3.171  3.180  3.188  3.191  </t>
  </si>
  <si>
    <t xml:space="preserve">0.72  0.72  0.73  0.73  0.73  0.73  0.73  0.73  0.74  0.74  0.75  </t>
  </si>
  <si>
    <t xml:space="preserve">0.30  0.30  0.31  0.32  0.32  0.33  0.34  0.34  0.34  0.34  0.35  </t>
  </si>
  <si>
    <t xml:space="preserve">0.08  0.09  0.09  0.09  0.09  0.09  0.10  0.10  0.10  0.10  0.10  </t>
  </si>
  <si>
    <t xml:space="preserve">2.800  2.810  2.812  2.812  2.813  2.813  2.813  2.813  2.813  2.813  2.813  </t>
  </si>
  <si>
    <t xml:space="preserve">2.800  2.814  2.833  2.841  2.843  2.839  2.837  2.835  2.832  2.828  2.827  </t>
  </si>
  <si>
    <t xml:space="preserve">2.800  2.807  2.817  2.823  2.819  2.830  2.849  2.861  2.862  2.858  2.851  </t>
  </si>
  <si>
    <t xml:space="preserve">0.72  0.72  0.73  0.73  0.73  0.73  0.73  0.73  0.73  0.73  0.73  </t>
  </si>
  <si>
    <t xml:space="preserve">0.08  0.08  0.09  0.09  0.09  0.09  0.09  0.09  0.09  0.09  0.09  </t>
  </si>
  <si>
    <t xml:space="preserve">2.800  2.807  2.808  2.811  2.812  2.810  2.807  2.803  2.797  2.792  2.786  </t>
  </si>
  <si>
    <t xml:space="preserve">2.800  2.810  2.811  2.812  2.814  2.812  2.813  2.814  2.813  2.813  2.812  </t>
  </si>
  <si>
    <t xml:space="preserve">2.800  2.817  2.829  2.839  2.850  2.846  2.833  2.819  2.802  2.786  2.777  </t>
  </si>
  <si>
    <t xml:space="preserve">2.800  2.736  2.682  2.636  2.587  2.559  2.554  2.540  2.521  2.501  2.483  </t>
  </si>
  <si>
    <t xml:space="preserve">0.72  0.72  0.73  0.73  0.73  0.73  0.73  0.72  0.72  0.71  0.71  </t>
  </si>
  <si>
    <t xml:space="preserve">0.30  0.29  0.28  0.28  0.27  0.27  0.27  0.26  0.26  0.26  0.26  </t>
  </si>
  <si>
    <t xml:space="preserve">0.08  0.08  0.08  0.08  0.08  0.08  0.08  0.08  0.07  0.07  0.07  </t>
  </si>
  <si>
    <t xml:space="preserve">2.800  2.811  2.813  2.811  2.813  2.814  2.813  2.812  2.813  2.813  2.813  </t>
  </si>
  <si>
    <t xml:space="preserve">2.800  2.811  2.838  2.844  2.835  2.834  2.842  2.852  2.860  2.866  2.871  </t>
  </si>
  <si>
    <t xml:space="preserve">2.800  2.881  2.951  3.003  3.042  3.092  3.141  3.175  3.194  3.195  3.197  </t>
  </si>
  <si>
    <t xml:space="preserve">0.71  0.72  0.72  0.72  0.72  0.72  0.72  0.73  0.73  0.73  0.74  </t>
  </si>
  <si>
    <t xml:space="preserve">0.29  0.30  0.31  0.32  0.32  0.33  0.33  0.34  0.34  0.34  0.34  </t>
  </si>
  <si>
    <t xml:space="preserve">2.800  2.810  2.812  2.812  2.814  2.813  2.813  2.813  2.813  2.813  2.813  </t>
  </si>
  <si>
    <t xml:space="preserve">2.800  2.814  2.834  2.842  2.843  2.840  2.838  2.836  2.833  2.829  2.828  </t>
  </si>
  <si>
    <t xml:space="preserve">2.800  2.810  2.817  2.825  2.820  2.832  2.851  2.863  2.864  2.860  2.853  </t>
  </si>
  <si>
    <t xml:space="preserve">0.71  0.72  0.72  0.72  0.72  0.72  0.72  0.72  0.72  0.72  0.72  </t>
  </si>
  <si>
    <t xml:space="preserve">0.29  0.29  0.30  0.30  0.30  0.30  0.30  0.30  0.30  0.30  0.30  </t>
  </si>
  <si>
    <t xml:space="preserve">0.08  0.08  0.08  0.08  0.08  0.08  0.09  0.09  0.09  0.09  0.09  </t>
  </si>
  <si>
    <t xml:space="preserve">2.800  2.807  2.808  2.811  2.813  2.810  2.807  2.803  2.797  2.792  2.786  </t>
  </si>
  <si>
    <t xml:space="preserve">2.800  2.817  2.831  2.840  2.851  2.848  2.834  2.817  2.801  2.787  2.777  </t>
  </si>
  <si>
    <t xml:space="preserve">2.800  2.739  2.681  2.636  2.594  2.565  2.551  2.538  2.519  2.499  2.480  </t>
  </si>
  <si>
    <t xml:space="preserve">0.71  0.72  0.72  0.72  0.73  0.73  0.72  0.72  0.71  0.70  0.70  </t>
  </si>
  <si>
    <t xml:space="preserve">0.29  0.29  0.28  0.27  0.27  0.27  0.26  0.26  0.26  0.26  0.25  </t>
  </si>
  <si>
    <t xml:space="preserve">0.08  0.08  0.08  0.08  0.08  0.08  0.08  0.07  0.07  0.07  0.07  </t>
  </si>
  <si>
    <t xml:space="preserve">2.800  2.810  2.813  2.811  2.813  2.814  2.813  2.812  2.813  2.813  2.813  </t>
  </si>
  <si>
    <t xml:space="preserve">2.800  2.810  2.839  2.845  2.837  2.833  2.842  2.854  2.862  2.868  2.874  </t>
  </si>
  <si>
    <t xml:space="preserve">2.800  2.878  2.948  3.010  3.043  3.093  3.143  3.178  3.196  3.205  3.199  </t>
  </si>
  <si>
    <t xml:space="preserve">0.71  0.71  0.72  0.72  0.71  0.71  0.72  0.72  0.73  0.73  0.73  </t>
  </si>
  <si>
    <t xml:space="preserve">0.08  0.09  0.09  0.09  0.09  0.09  0.09  0.10  0.10  0.10  0.10  </t>
  </si>
  <si>
    <t xml:space="preserve">2.800  2.810  2.811  2.812  2.813  2.813  2.813  2.813  2.813  2.813  2.813  </t>
  </si>
  <si>
    <t xml:space="preserve">2.800  2.814  2.835  2.843  2.844  2.840  2.837  2.835  2.832  2.829  2.828  </t>
  </si>
  <si>
    <t xml:space="preserve">2.800  2.806  2.813  2.824  2.821  2.832  2.852  2.864  2.865  2.860  2.853  </t>
  </si>
  <si>
    <t xml:space="preserve">0.71  0.71  0.71  0.72  0.72  0.72  0.72  0.72  0.71  0.71  0.71  </t>
  </si>
  <si>
    <t xml:space="preserve">0.29  0.29  0.29  0.29  0.29  0.29  0.30  0.30  0.30  0.30  0.30  </t>
  </si>
  <si>
    <t xml:space="preserve">2.800  2.810  2.810  2.812  2.814  2.812  2.813  2.814  2.813  2.813  2.812  </t>
  </si>
  <si>
    <t xml:space="preserve">2.800  2.817  2.831  2.841  2.853  2.847  2.832  2.816  2.801  2.786  2.774  </t>
  </si>
  <si>
    <t xml:space="preserve">2.800  2.734  2.677  2.641  2.592  2.563  2.549  2.536  2.516  2.495  2.483  </t>
  </si>
  <si>
    <t xml:space="preserve">1.06  1.06  1.07  1.07  1.07  1.07  1.07  1.07  1.07  1.07  1.07  </t>
  </si>
  <si>
    <t xml:space="preserve">0.71  0.71  0.71  0.72  0.72  0.72  0.71  0.71  0.70  0.70  0.69  </t>
  </si>
  <si>
    <t xml:space="preserve">0.29  0.28  0.28  0.27  0.27  0.26  0.26  0.26  0.26  0.25  0.25  </t>
  </si>
  <si>
    <t xml:space="preserve">0.08  0.08  0.08  0.08  0.08  0.07  0.07  0.07  0.07  0.07  0.07  </t>
  </si>
  <si>
    <t xml:space="preserve">2.800  2.809  2.808  2.811  2.812  2.810  2.807  2.803  2.798  2.792  2.786  </t>
  </si>
  <si>
    <t xml:space="preserve">2.800  2.811  2.813  2.812  2.814  2.814  2.813  2.813  2.813  2.814  2.813  </t>
  </si>
  <si>
    <t xml:space="preserve">2.800  2.811  2.840  2.845  2.837  2.836  2.843  2.855  2.865  2.871  2.877  </t>
  </si>
  <si>
    <t xml:space="preserve">2.800  2.881  2.948  3.010  3.052  3.095  3.145  3.181  3.200  3.209  3.210  </t>
  </si>
  <si>
    <t xml:space="preserve">0.70  0.70  0.71  0.71  0.71  0.71  0.71  0.72  0.72  0.72  0.73  </t>
  </si>
  <si>
    <t xml:space="preserve">0.29  0.30  0.31  0.31  0.32  0.32  0.33  0.33  0.34  0.34  0.34  </t>
  </si>
  <si>
    <t xml:space="preserve">0.08  0.08  0.09  0.09  0.09  0.09  0.09  0.10  0.10  0.10  0.10  </t>
  </si>
  <si>
    <t xml:space="preserve">2.800  2.810  2.812  2.812  2.814  2.814  2.813  2.813  2.813  2.813  2.813  </t>
  </si>
  <si>
    <t xml:space="preserve">2.800  2.814  2.836  2.843  2.845  2.842  2.839  2.836  2.833  2.830  2.829  </t>
  </si>
  <si>
    <t xml:space="preserve">2.800  2.809  2.813  2.823  2.821  2.833  2.853  2.865  2.867  2.862  2.854  </t>
  </si>
  <si>
    <t xml:space="preserve">0.70  0.70  0.71  0.71  0.71  0.71  0.71  0.71  0.71  0.71  0.71  </t>
  </si>
  <si>
    <t xml:space="preserve">0.29  0.29  0.29  0.29  0.29  0.29  0.29  0.30  0.30  0.30  0.29  </t>
  </si>
  <si>
    <t xml:space="preserve">2.800  2.810  2.811  2.813  2.814  2.813  2.814  2.814  2.813  2.813  2.812  </t>
  </si>
  <si>
    <t xml:space="preserve">2.800  2.817  2.832  2.842  2.853  2.847  2.834  2.817  2.800  2.785  2.773  </t>
  </si>
  <si>
    <t xml:space="preserve">2.800  2.736  2.683  2.639  2.590  2.561  2.548  2.534  2.522  2.500  2.480  </t>
  </si>
  <si>
    <t xml:space="preserve">1.06  1.06  1.06  1.07  1.07  1.07  1.07  1.07  1.07  1.07  1.07  </t>
  </si>
  <si>
    <t xml:space="preserve">0.70  0.70  0.71  0.71  0.71  0.71  0.71  0.70  0.70  0.69  0.69  </t>
  </si>
  <si>
    <t xml:space="preserve">0.29  0.28  0.28  0.27  0.26  0.26  0.26  0.26  0.26  0.25  0.25  </t>
  </si>
  <si>
    <t xml:space="preserve">2.800  2.811  2.813  2.812  2.814  2.815  2.813  2.812  2.813  2.814  2.813  </t>
  </si>
  <si>
    <t xml:space="preserve">2.800  2.811  2.839  2.845  2.837  2.835  2.844  2.857  2.865  2.873  2.881  </t>
  </si>
  <si>
    <t xml:space="preserve">2.800  2.880  2.951  3.012  3.053  3.103  3.153  3.182  3.201  3.211  3.212  </t>
  </si>
  <si>
    <t xml:space="preserve">0.69  0.70  0.70  0.70  0.70  0.70  0.70  0.71  0.71  0.72  0.72  </t>
  </si>
  <si>
    <t xml:space="preserve">0.29  0.30  0.30  0.31  0.32  0.32  0.33  0.33  0.33  0.34  0.34  </t>
  </si>
  <si>
    <t xml:space="preserve">0.08  0.08  0.09  0.09  0.09  0.09  0.09  0.09  0.10  0.10  0.10  </t>
  </si>
  <si>
    <t xml:space="preserve">2.800  2.814  2.835  2.844  2.845  2.842  2.839  2.837  2.833  2.830  2.829  </t>
  </si>
  <si>
    <t xml:space="preserve">2.800  2.807  2.814  2.823  2.820  2.832  2.853  2.866  2.867  2.862  2.855  </t>
  </si>
  <si>
    <t xml:space="preserve">0.69  0.70  0.70  0.70  0.70  0.70  0.70  0.70  0.70  0.70  0.70  </t>
  </si>
  <si>
    <t xml:space="preserve">0.29  0.29  0.29  0.29  0.29  0.29  0.29  0.29  0.29  0.29  0.29  </t>
  </si>
  <si>
    <t xml:space="preserve">2.800  2.810  2.811  2.813  2.814  2.813  2.814  2.814  2.814  2.813  2.812  </t>
  </si>
  <si>
    <t xml:space="preserve">2.800  2.817  2.831  2.842  2.853  2.848  2.834  2.817  2.800  2.782  2.770  </t>
  </si>
  <si>
    <t xml:space="preserve">2.800  2.742  2.683  2.637  2.587  2.558  2.545  2.538  2.518  2.496  2.476  </t>
  </si>
  <si>
    <t xml:space="preserve">0.69  0.70  0.70  0.70  0.71  0.71  0.70  0.70  0.69  0.68  0.68  </t>
  </si>
  <si>
    <t xml:space="preserve">0.29  0.28  0.27  0.27  0.26  0.26  0.26  0.26  0.25  0.25  0.25  </t>
  </si>
  <si>
    <t xml:space="preserve">0.08  0.08  0.08  0.08  0.07  0.07  0.07  0.07  0.07  0.07  0.07  </t>
  </si>
  <si>
    <t xml:space="preserve">2.800  2.800  2.800  2.800  2.800  2.800  2.800  2.800  2.800  2.800  2.800  </t>
  </si>
  <si>
    <t xml:space="preserve">2.800  2.809  2.808  2.811  2.811  2.810  2.809  2.808  2.807  2.806  2.805  </t>
  </si>
  <si>
    <t xml:space="preserve">2.800  2.808  2.810  2.810  2.811  2.813  2.812  2.811  2.812  2.812  2.812  </t>
  </si>
  <si>
    <t xml:space="preserve">2.800  2.875  2.941  2.987  3.032  3.081  3.125  3.155  3.170  3.174  3.166  </t>
  </si>
  <si>
    <t xml:space="preserve">2.800  2.808  2.808  2.811  2.811  2.810  2.809  2.808  2.807  2.806  2.805  </t>
  </si>
  <si>
    <t xml:space="preserve">2.800  2.807  2.808  2.811  2.812  2.810  2.809  2.808  2.807  2.806  2.805  </t>
  </si>
  <si>
    <t xml:space="preserve">2.800  2.808  2.808  2.810  2.812  2.811  2.812  2.812  2.812  2.812  2.811  </t>
  </si>
  <si>
    <t xml:space="preserve">2.800  2.743  2.688  2.639  2.602  2.583  2.571  2.551  2.530  2.510  2.493  </t>
  </si>
  <si>
    <t xml:space="preserve">2.800  2.809  2.809  2.811  2.811  2.810  2.809  2.808  2.807  2.806  2.805  </t>
  </si>
  <si>
    <t xml:space="preserve">2.800  2.808  2.810  2.809  2.811  2.812  2.812  2.811  2.812  2.812  2.812  </t>
  </si>
  <si>
    <t xml:space="preserve">2.800  2.808  2.809  2.811  2.811  2.810  2.809  2.808  2.807  2.806  2.805  </t>
  </si>
  <si>
    <t xml:space="preserve">2.800  2.807  2.809  2.810  2.811  2.812  2.812  2.812  2.812  2.812  2.812  </t>
  </si>
  <si>
    <t xml:space="preserve">2.800  2.807  2.809  2.810  2.811  2.810  2.809  2.808  2.806  2.806  2.805  </t>
  </si>
  <si>
    <t xml:space="preserve">2.800  2.807  2.808  2.810  2.812  2.811  2.812  2.813  2.812  2.812  2.811  </t>
  </si>
  <si>
    <t xml:space="preserve">2.800  2.741  2.686  2.647  2.598  2.573  2.561  2.546  2.525  2.513  2.495  </t>
  </si>
  <si>
    <t xml:space="preserve">2.800  2.809  2.808  2.811  2.811  2.810  2.808  2.808  2.807  2.806  2.805  </t>
  </si>
  <si>
    <t xml:space="preserve">2.800  2.814  2.838  2.844  2.835  2.830  2.837  2.846  2.855  2.862  2.866  </t>
  </si>
  <si>
    <t xml:space="preserve">2.800  2.817  2.835  2.841  2.842  2.837  2.835  2.833  2.829  2.826  2.825  </t>
  </si>
  <si>
    <t xml:space="preserve">2.800  2.808  2.815  2.820  2.818  2.833  2.852  2.862  2.861  2.856  2.848  </t>
  </si>
  <si>
    <t xml:space="preserve">2.800  2.807  2.809  2.810  2.811  2.809  2.809  2.808  2.807  2.806  2.805  </t>
  </si>
  <si>
    <t xml:space="preserve">2.800  2.819  2.831  2.839  2.849  2.844  2.833  2.819  2.803  2.790  2.779  </t>
  </si>
  <si>
    <t xml:space="preserve">2.800  2.738  2.689  2.642  2.594  2.570  2.558  2.542  2.529  2.509  2.490  </t>
  </si>
  <si>
    <t xml:space="preserve">2.800  2.809  2.809  2.811  2.811  2.810  2.808  2.808  2.807  2.806  2.805  </t>
  </si>
  <si>
    <t xml:space="preserve">2.800  2.810  2.812  2.811  2.813  2.814  2.813  2.812  2.812  2.813  2.813  </t>
  </si>
  <si>
    <t xml:space="preserve">2.800  2.811  2.838  2.844  2.835  2.832  2.838  2.849  2.857  2.864  2.871  </t>
  </si>
  <si>
    <t xml:space="preserve">2.800  2.809  2.811  2.811  2.813  2.813  2.813  2.813  2.813  2.813  2.812  </t>
  </si>
  <si>
    <t xml:space="preserve">2.800  2.807  2.809  2.811  2.811  2.810  2.809  2.808  2.806  2.806  2.805  </t>
  </si>
  <si>
    <t xml:space="preserve">2.800  2.809  2.810  2.812  2.813  2.812  2.813  2.814  2.813  2.812  2.812  </t>
  </si>
  <si>
    <t xml:space="preserve">2.800  2.817  2.832  2.839  2.849  2.846  2.835  2.820  2.804  2.788  2.778  </t>
  </si>
  <si>
    <t xml:space="preserve">2.800  2.744  2.687  2.640  2.591  2.565  2.554  2.546  2.526  2.506  2.488  </t>
  </si>
  <si>
    <t xml:space="preserve">2.800  2.809  2.809  2.811  2.811  2.811  2.808  2.808  2.807  2.806  2.805  </t>
  </si>
  <si>
    <t xml:space="preserve">2.800  2.811  2.836  2.843  2.836  2.833  2.839  2.850  2.858  2.863  2.870  </t>
  </si>
  <si>
    <t xml:space="preserve">2.800  2.877  2.942  3.001  3.041  3.089  3.137  3.171  3.180  3.188  3.191  </t>
  </si>
  <si>
    <t xml:space="preserve">2.800  2.810  2.812  2.812  2.813  2.813  2.813  2.813  2.813  2.813  2.812  </t>
  </si>
  <si>
    <t xml:space="preserve">2.800  2.814  2.833  2.841  2.843  2.839  2.836  2.835  2.832  2.828  2.827  </t>
  </si>
  <si>
    <t xml:space="preserve">2.800  2.807  2.816  2.823  2.819  2.830  2.849  2.861  2.862  2.858  2.851  </t>
  </si>
  <si>
    <t xml:space="preserve">2.800  2.810  2.811  2.813  2.814  2.812  2.813  2.814  2.813  2.812  2.812  </t>
  </si>
  <si>
    <t xml:space="preserve">2.800  2.816  2.829  2.839  2.850  2.846  2.833  2.819  2.802  2.786  2.777  </t>
  </si>
  <si>
    <t xml:space="preserve">2.800  2.810  2.838  2.844  2.836  2.834  2.842  2.852  2.860  2.866  2.872  </t>
  </si>
  <si>
    <t xml:space="preserve">2.800  2.881  2.950  3.003  3.042  3.092  3.141  3.175  3.194  3.195  3.197  </t>
  </si>
  <si>
    <t xml:space="preserve">2.800  2.813  2.834  2.842  2.844  2.840  2.838  2.836  2.833  2.829  2.828  </t>
  </si>
  <si>
    <t xml:space="preserve">2.800  2.810  2.817  2.824  2.820  2.832  2.851  2.863  2.864  2.860  2.853  </t>
  </si>
  <si>
    <t xml:space="preserve">2.800  2.807  2.809  2.811  2.812  2.809  2.809  2.808  2.807  2.806  2.805  </t>
  </si>
  <si>
    <t xml:space="preserve">2.800  2.810  2.810  2.812  2.814  2.812  2.813  2.814  2.813  2.812  2.812  </t>
  </si>
  <si>
    <t xml:space="preserve">2.800  2.816  2.830  2.839  2.851  2.848  2.834  2.817  2.801  2.787  2.777  </t>
  </si>
  <si>
    <t xml:space="preserve">2.800  2.810  2.839  2.845  2.837  2.833  2.841  2.854  2.862  2.868  2.874  </t>
  </si>
  <si>
    <t xml:space="preserve">2.800  2.878  2.948  3.010  3.043  3.093  3.143  3.178  3.196  3.204  3.199  </t>
  </si>
  <si>
    <t xml:space="preserve">2.800  2.810  2.811  2.812  2.813  2.813  2.813  2.813  2.813  2.813  2.812  </t>
  </si>
  <si>
    <t xml:space="preserve">2.800  2.813  2.835  2.843  2.844  2.840  2.837  2.836  2.832  2.829  2.828  </t>
  </si>
  <si>
    <t xml:space="preserve">2.800  2.806  2.813  2.823  2.821  2.832  2.852  2.864  2.865  2.860  2.853  </t>
  </si>
  <si>
    <t xml:space="preserve">2.800  2.809  2.810  2.812  2.814  2.812  2.813  2.814  2.813  2.812  2.812  </t>
  </si>
  <si>
    <t xml:space="preserve">2.800  2.817  2.831  2.841  2.853  2.847  2.832  2.817  2.801  2.786  2.774  </t>
  </si>
  <si>
    <t xml:space="preserve">2.800  2.734  2.677  2.641  2.592  2.563  2.549  2.536  2.516  2.495  2.484  </t>
  </si>
  <si>
    <t xml:space="preserve">2.800  2.811  2.813  2.812  2.814  2.814  2.813  2.813  2.813  2.813  2.813  </t>
  </si>
  <si>
    <t xml:space="preserve">2.800  2.880  2.948  3.010  3.052  3.095  3.145  3.181  3.200  3.208  3.210  </t>
  </si>
  <si>
    <t xml:space="preserve">2.800  2.814  2.836  2.843  2.845  2.842  2.839  2.837  2.833  2.830  2.829  </t>
  </si>
  <si>
    <t xml:space="preserve">2.800  2.808  2.813  2.823  2.821  2.833  2.853  2.865  2.867  2.862  2.854  </t>
  </si>
  <si>
    <t xml:space="preserve">2.800  2.806  2.809  2.811  2.811  2.809  2.809  2.808  2.807  2.806  2.805  </t>
  </si>
  <si>
    <t xml:space="preserve">2.800  2.817  2.831  2.842  2.853  2.847  2.834  2.817  2.800  2.785  2.773  </t>
  </si>
  <si>
    <t xml:space="preserve">2.800  2.736  2.683  2.638  2.590  2.561  2.548  2.534  2.522  2.500  2.480  </t>
  </si>
  <si>
    <t xml:space="preserve">2.800  2.811  2.813  2.812  2.814  2.814  2.813  2.812  2.813  2.814  2.813  </t>
  </si>
  <si>
    <t xml:space="preserve">2.800  2.880  2.950  3.012  3.053  3.103  3.153  3.182  3.201  3.210  3.212  </t>
  </si>
  <si>
    <t xml:space="preserve">2.800  2.810  2.812  2.812  2.814  2.814  2.814  2.813  2.813  2.813  2.813  </t>
  </si>
  <si>
    <t xml:space="preserve">2.800  2.814  2.834  2.844  2.845  2.842  2.839  2.837  2.833  2.830  2.829  </t>
  </si>
  <si>
    <t xml:space="preserve">2.800  2.810  2.811  2.813  2.814  2.813  2.814  2.814  2.813  2.812  2.812  </t>
  </si>
  <si>
    <t xml:space="preserve">2.800  2.817  2.831  2.842  2.853  2.848  2.834  2.817  2.799  2.782  2.770  </t>
  </si>
  <si>
    <t xml:space="preserve">2.800  2.810  2.820  2.830  2.840  2.850  2.860  2.870  2.880  2.890  2.900  </t>
  </si>
  <si>
    <t xml:space="preserve">2.800  2.808  2.809  2.811  2.810  2.810  2.811  2.813  2.816  2.820  2.824  </t>
  </si>
  <si>
    <t xml:space="preserve">2.800  2.808  2.810  2.810  2.811  2.812  2.812  2.811  2.812  2.812  2.812  </t>
  </si>
  <si>
    <t xml:space="preserve">2.800  2.818  2.840  2.845  2.835  2.831  2.838  2.847  2.853  2.859  2.865  </t>
  </si>
  <si>
    <t xml:space="preserve">1.07  1.07  1.07  1.08  1.08  1.08  1.08  1.08  1.09  1.09  1.09  </t>
  </si>
  <si>
    <t xml:space="preserve">1.07  1.07  1.07  1.07  1.07  1.07  1.07  1.07  1.07  1.07  1.08  </t>
  </si>
  <si>
    <t xml:space="preserve">2.800  2.807  2.809  2.810  2.810  2.810  2.811  2.813  2.816  2.820  2.825  </t>
  </si>
  <si>
    <t xml:space="preserve">2.800  2.808  2.809  2.810  2.811  2.812  2.812  2.812  2.812  2.812  2.811  </t>
  </si>
  <si>
    <t xml:space="preserve">2.800  2.806  2.809  2.810  2.811  2.809  2.811  2.813  2.816  2.820  2.825  </t>
  </si>
  <si>
    <t xml:space="preserve">2.800  2.807  2.808  2.811  2.812  2.811  2.812  2.813  2.812  2.811  2.811  </t>
  </si>
  <si>
    <t xml:space="preserve">2.800  2.823  2.834  2.840  2.848  2.845  2.834  2.819  2.804  2.791  2.783  </t>
  </si>
  <si>
    <t xml:space="preserve">1.07  1.07  1.08  1.08  1.08  1.08  1.08  1.08  1.09  1.09  1.09  </t>
  </si>
  <si>
    <t xml:space="preserve">2.800  2.808  2.809  2.810  2.810  2.810  2.810  2.813  2.816  2.820  2.825  </t>
  </si>
  <si>
    <t xml:space="preserve">2.800  2.808  2.810  2.809  2.811  2.812  2.812  2.812  2.811  2.812  2.812  </t>
  </si>
  <si>
    <t xml:space="preserve">2.800  2.874  2.942  2.997  3.031  3.080  3.128  3.160  3.177  3.179  3.176  </t>
  </si>
  <si>
    <t xml:space="preserve">2.800  2.807  2.809  2.810  2.811  2.811  2.812  2.812  2.812  2.812  2.811  </t>
  </si>
  <si>
    <t xml:space="preserve">2.800  2.806  2.809  2.810  2.810  2.809  2.811  2.813  2.816  2.820  2.825  </t>
  </si>
  <si>
    <t xml:space="preserve">2.800  2.807  2.808  2.810  2.812  2.811  2.812  2.813  2.812  2.811  2.811  </t>
  </si>
  <si>
    <t xml:space="preserve">2.800  2.741  2.686  2.647  2.598  2.573  2.561  2.546  2.526  2.513  2.495  </t>
  </si>
  <si>
    <t xml:space="preserve">2.800  2.808  2.815  2.820  2.818  2.833  2.852  2.862  2.861  2.855  2.848  </t>
  </si>
  <si>
    <t xml:space="preserve">2.800  2.819  2.831  2.839  2.849  2.844  2.833  2.819  2.803  2.789  2.779  </t>
  </si>
  <si>
    <t xml:space="preserve">2.800  2.738  2.689  2.642  2.594  2.570  2.558  2.542  2.529  2.508  2.490  </t>
  </si>
  <si>
    <t xml:space="preserve">2.800  2.810  2.812  2.811  2.812  2.814  2.813  2.812  2.812  2.813  2.812  </t>
  </si>
  <si>
    <t xml:space="preserve">2.800  2.809  2.811  2.811  2.813  2.813  2.813  2.813  2.812  2.812  2.812  </t>
  </si>
  <si>
    <t xml:space="preserve">2.800  2.814  2.835  2.841  2.842  2.839  2.836  2.835  2.831  2.828  2.827  </t>
  </si>
  <si>
    <t xml:space="preserve">2.800  2.809  2.810  2.812  2.813  2.812  2.813  2.814  2.813  2.812  2.811  </t>
  </si>
  <si>
    <t xml:space="preserve">2.800  2.744  2.686  2.640  2.591  2.565  2.554  2.546  2.526  2.505  2.488  </t>
  </si>
  <si>
    <t xml:space="preserve">2.800  2.808  2.809  2.811  2.810  2.810  2.810  2.813  2.816  2.820  2.825  </t>
  </si>
  <si>
    <t xml:space="preserve">2.800  2.811  2.813  2.812  2.813  2.814  2.813  2.812  2.812  2.812  2.813  </t>
  </si>
  <si>
    <t xml:space="preserve">2.800  2.810  2.812  2.812  2.813  2.813  2.813  2.813  2.813  2.812  2.812  </t>
  </si>
  <si>
    <t xml:space="preserve">2.800  2.813  2.832  2.841  2.843  2.839  2.836  2.835  2.832  2.828  2.827  </t>
  </si>
  <si>
    <t xml:space="preserve">2.800  2.810  2.810  2.813  2.814  2.812  2.813  2.814  2.813  2.812  2.812  </t>
  </si>
  <si>
    <t xml:space="preserve">2.800  2.811  2.812  2.812  2.813  2.814  2.813  2.812  2.813  2.813  2.812  </t>
  </si>
  <si>
    <t xml:space="preserve">2.800  2.810  2.838  2.844  2.836  2.834  2.842  2.853  2.860  2.866  2.872  </t>
  </si>
  <si>
    <t xml:space="preserve">2.800  2.810  2.811  2.812  2.813  2.813  2.813  2.813  2.813  2.812  2.812  </t>
  </si>
  <si>
    <t xml:space="preserve">2.800  2.810  2.816  2.824  2.820  2.832  2.851  2.863  2.865  2.860  2.853  </t>
  </si>
  <si>
    <t xml:space="preserve">2.800  2.808  2.809  2.811  2.810  2.810  2.810  2.813  2.816  2.820  2.824  </t>
  </si>
  <si>
    <t xml:space="preserve">2.800  2.810  2.812  2.811  2.813  2.814  2.814  2.812  2.812  2.813  2.813  </t>
  </si>
  <si>
    <t xml:space="preserve">2.800  2.810  2.838  2.845  2.837  2.833  2.841  2.854  2.862  2.868  2.874  </t>
  </si>
  <si>
    <t xml:space="preserve">2.800  2.877  2.948  3.010  3.043  3.093  3.143  3.178  3.196  3.204  3.199  </t>
  </si>
  <si>
    <t xml:space="preserve">2.800  2.809  2.810  2.812  2.814  2.812  2.814  2.814  2.813  2.812  2.812  </t>
  </si>
  <si>
    <t xml:space="preserve">2.800  2.816  2.831  2.840  2.853  2.847  2.832  2.817  2.800  2.786  2.774  </t>
  </si>
  <si>
    <t xml:space="preserve">2.800  2.808  2.810  2.811  2.810  2.810  2.810  2.813  2.816  2.820  2.825  </t>
  </si>
  <si>
    <t xml:space="preserve">2.800  2.810  2.813  2.812  2.814  2.814  2.813  2.813  2.813  2.813  2.813  </t>
  </si>
  <si>
    <t xml:space="preserve">2.800  2.811  2.839  2.845  2.837  2.836  2.843  2.855  2.865  2.871  2.877  </t>
  </si>
  <si>
    <t xml:space="preserve">2.800  2.810  2.812  2.812  2.814  2.813  2.814  2.813  2.813  2.813  2.812  </t>
  </si>
  <si>
    <t xml:space="preserve">2.800  2.814  2.835  2.843  2.845  2.842  2.839  2.837  2.833  2.830  2.829  </t>
  </si>
  <si>
    <t xml:space="preserve">2.800  2.808  2.812  2.822  2.821  2.833  2.853  2.865  2.867  2.862  2.854  </t>
  </si>
  <si>
    <t xml:space="preserve">2.800  2.806  2.810  2.810  2.810  2.809  2.811  2.813  2.816  2.820  2.825  </t>
  </si>
  <si>
    <t xml:space="preserve">2.800  2.817  2.831  2.842  2.853  2.847  2.833  2.818  2.800  2.785  2.773  </t>
  </si>
  <si>
    <t xml:space="preserve">2.800  2.811  2.813  2.812  2.814  2.814  2.814  2.813  2.813  2.813  2.813  </t>
  </si>
  <si>
    <t xml:space="preserve">2.800  2.811  2.838  2.845  2.837  2.835  2.844  2.857  2.865  2.873  2.881  </t>
  </si>
  <si>
    <t xml:space="preserve">2.800  2.879  2.950  3.012  3.053  3.103  3.153  3.182  3.201  3.210  3.212  </t>
  </si>
  <si>
    <t xml:space="preserve">2.800  2.807  2.809  2.811  2.810  2.810  2.811  2.813  2.816  2.820  2.825  </t>
  </si>
  <si>
    <t xml:space="preserve">2.800  2.810  2.812  2.813  2.814  2.814  2.814  2.813  2.813  2.813  2.812  </t>
  </si>
  <si>
    <t xml:space="preserve">2.800  2.810  2.810  2.813  2.814  2.813  2.814  2.814  2.813  2.812  2.812  </t>
  </si>
  <si>
    <t xml:space="preserve">2.800  2.742  2.683  2.637  2.587  2.558  2.544  2.538  2.518  2.496  2.476  </t>
  </si>
  <si>
    <t xml:space="preserve">3.100  3.138  3.143  3.154  3.155  3.149  3.140  3.131  3.123  3.113  3.104  </t>
  </si>
  <si>
    <t xml:space="preserve">3.100  3.134  3.147  3.148  3.152  3.153  3.153  3.153  3.154  3.155  3.153  </t>
  </si>
  <si>
    <t xml:space="preserve">3.100  3.119  3.145  3.156  3.150  3.150  3.158  3.168  3.176  3.183  3.190  </t>
  </si>
  <si>
    <t xml:space="preserve">3.100  3.178  3.243  3.290  3.330  3.378  3.425  3.458  3.479  3.485  3.479  </t>
  </si>
  <si>
    <t xml:space="preserve">0.80  0.81  0.81  0.81  0.81  0.81  0.81  0.82  0.82  0.83  0.83  </t>
  </si>
  <si>
    <t xml:space="preserve">0.34  0.35  0.36  0.36  0.37  0.37  0.38  0.38  0.39  0.39  0.39  </t>
  </si>
  <si>
    <t xml:space="preserve">0.10  0.10  0.10  0.10  0.11  0.11  0.11  0.11  0.11  0.11  0.11  </t>
  </si>
  <si>
    <t xml:space="preserve">3.100  3.137  3.143  3.154  3.155  3.149  3.140  3.132  3.123  3.113  3.104  </t>
  </si>
  <si>
    <t xml:space="preserve">3.100  3.134  3.146  3.148  3.153  3.152  3.153  3.154  3.154  3.154  3.153  </t>
  </si>
  <si>
    <t xml:space="preserve">3.100  3.121  3.143  3.153  3.156  3.157  3.157  3.158  3.157  3.156  3.156  </t>
  </si>
  <si>
    <t xml:space="preserve">3.100  3.113  3.119  3.124  3.124  3.138  3.159  3.171  3.177  3.176  3.173  </t>
  </si>
  <si>
    <t xml:space="preserve">0.80  0.81  0.81  0.81  0.81  0.81  0.81  0.81  0.81  0.81  0.81  </t>
  </si>
  <si>
    <t xml:space="preserve">0.34  0.34  0.34  0.34  0.34  0.34  0.34  0.35  0.35  0.35  0.35  </t>
  </si>
  <si>
    <t xml:space="preserve">0.10  0.10  0.10  0.10  0.10  0.10  0.10  0.10  0.10  0.10  0.10  </t>
  </si>
  <si>
    <t xml:space="preserve">3.100  3.136  3.143  3.154  3.155  3.148  3.141  3.132  3.123  3.113  3.104  </t>
  </si>
  <si>
    <t xml:space="preserve">3.100  3.133  3.145  3.149  3.153  3.151  3.152  3.154  3.155  3.154  3.152  </t>
  </si>
  <si>
    <t xml:space="preserve">3.100  3.123  3.140  3.150  3.162  3.164  3.157  3.146  3.136  3.126  3.120  </t>
  </si>
  <si>
    <t xml:space="preserve">3.100  3.048  2.993  2.950  2.913  2.892  2.884  2.870  2.857  2.844  2.833  </t>
  </si>
  <si>
    <t xml:space="preserve">0.80  0.81  0.81  0.81  0.82  0.82  0.81  0.81  0.81  0.80  0.80  </t>
  </si>
  <si>
    <t xml:space="preserve">0.34  0.33  0.33  0.32  0.32  0.31  0.31  0.31  0.31  0.30  0.30  </t>
  </si>
  <si>
    <t xml:space="preserve">0.10  0.10  0.09  0.09  0.09  0.09  0.09  0.09  0.09  0.09  0.09  </t>
  </si>
  <si>
    <t xml:space="preserve">3.100  3.138  3.142  3.154  3.154  3.149  3.140  3.132  3.123  3.113  3.104  </t>
  </si>
  <si>
    <t xml:space="preserve">3.100  3.135  3.146  3.148  3.152  3.153  3.153  3.153  3.154  3.154  3.153  </t>
  </si>
  <si>
    <t xml:space="preserve">3.100  3.116  3.144  3.155  3.152  3.150  3.158  3.169  3.178  3.183  3.189  </t>
  </si>
  <si>
    <t xml:space="preserve">3.100  3.176  3.245  3.302  3.332  3.378  3.426  3.459  3.479  3.490  3.494  </t>
  </si>
  <si>
    <t xml:space="preserve">0.80  0.80  0.81  0.81  0.81  0.81  0.81  0.81  0.82  0.82  0.82  </t>
  </si>
  <si>
    <t xml:space="preserve">0.34  0.34  0.35  0.36  0.36  0.37  0.38  0.38  0.38  0.39  0.39  </t>
  </si>
  <si>
    <t xml:space="preserve">3.100  3.137  3.143  3.154  3.155  3.149  3.141  3.132  3.123  3.113  3.104  </t>
  </si>
  <si>
    <t xml:space="preserve">3.100  3.119  3.141  3.152  3.157  3.157  3.157  3.158  3.158  3.156  3.156  </t>
  </si>
  <si>
    <t xml:space="preserve">3.100  3.111  3.120  3.129  3.126  3.137  3.158  3.171  3.177  3.177  3.173  </t>
  </si>
  <si>
    <t xml:space="preserve">0.80  0.80  0.80  0.81  0.81  0.81  0.81  0.81  0.81  0.81  0.81  </t>
  </si>
  <si>
    <t xml:space="preserve">0.34  0.34  0.34  0.34  0.34  0.34  0.34  0.34  0.34  0.34  0.34  </t>
  </si>
  <si>
    <t xml:space="preserve">3.100  3.136  3.143  3.154  3.155  3.148  3.141  3.132  3.122  3.113  3.104  </t>
  </si>
  <si>
    <t xml:space="preserve">3.100  3.134  3.145  3.148  3.153  3.151  3.152  3.155  3.155  3.154  3.153  </t>
  </si>
  <si>
    <t xml:space="preserve">3.100  3.121  3.138  3.150  3.163  3.164  3.155  3.147  3.137  3.126  3.119  </t>
  </si>
  <si>
    <t xml:space="preserve">3.100  3.045  2.994  2.959  2.910  2.884  2.875  2.866  2.854  2.848  2.835  </t>
  </si>
  <si>
    <t xml:space="preserve">0.80  0.80  0.80  0.81  0.81  0.81  0.81  0.80  0.80  0.80  0.79  </t>
  </si>
  <si>
    <t xml:space="preserve">0.34  0.33  0.32  0.32  0.31  0.31  0.31  0.31  0.30  0.30  0.30  </t>
  </si>
  <si>
    <t xml:space="preserve">0.10  0.09  0.09  0.09  0.09  0.09  0.09  0.09  0.09  0.09  0.09  </t>
  </si>
  <si>
    <t xml:space="preserve">3.100  3.138  3.143  3.154  3.154  3.149  3.140  3.132  3.123  3.113  3.104  </t>
  </si>
  <si>
    <t xml:space="preserve">3.100  3.135  3.147  3.148  3.153  3.153  3.153  3.153  3.154  3.154  3.153  </t>
  </si>
  <si>
    <t xml:space="preserve">3.100  3.116  3.145  3.156  3.152  3.151  3.158  3.169  3.179  3.186  3.192  </t>
  </si>
  <si>
    <t xml:space="preserve">3.100  3.175  3.243  3.303  3.342  3.387  3.428  3.461  3.481  3.492  3.497  </t>
  </si>
  <si>
    <t xml:space="preserve">0.79  0.79  0.80  0.80  0.80  0.80  0.80  0.81  0.81  0.81  0.82  </t>
  </si>
  <si>
    <t xml:space="preserve">0.33  0.34  0.35  0.36  0.36  0.37  0.37  0.38  0.38  0.38  0.38  </t>
  </si>
  <si>
    <t xml:space="preserve">0.10  0.10  0.10  0.10  0.10  0.11  0.11  0.11  0.11  0.11  0.11  </t>
  </si>
  <si>
    <t xml:space="preserve">3.100  3.137  3.143  3.154  3.155  3.149  3.140  3.132  3.122  3.113  3.104  </t>
  </si>
  <si>
    <t xml:space="preserve">3.100  3.134  3.146  3.149  3.153  3.153  3.153  3.154  3.155  3.154  3.153  </t>
  </si>
  <si>
    <t xml:space="preserve">3.100  3.119  3.142  3.154  3.158  3.158  3.157  3.158  3.158  3.156  3.157  </t>
  </si>
  <si>
    <t xml:space="preserve">3.100  3.109  3.117  3.128  3.127  3.138  3.159  3.172  3.177  3.177  3.174  </t>
  </si>
  <si>
    <t xml:space="preserve">0.79  0.79  0.80  0.80  0.80  0.80  0.80  0.80  0.80  0.80  0.80  </t>
  </si>
  <si>
    <t xml:space="preserve">0.33  0.33  0.33  0.34  0.34  0.34  0.34  0.34  0.34  0.34  0.34  </t>
  </si>
  <si>
    <t xml:space="preserve">3.100  3.134  3.145  3.149  3.154  3.152  3.153  3.155  3.155  3.154  3.152  </t>
  </si>
  <si>
    <t xml:space="preserve">3.100  3.122  3.138  3.151  3.164  3.164  3.156  3.147  3.136  3.125  3.117  </t>
  </si>
  <si>
    <t xml:space="preserve">3.100  3.040  2.994  2.953  2.909  2.882  2.874  2.864  2.858  2.844  2.831  </t>
  </si>
  <si>
    <t xml:space="preserve">0.79  0.79  0.80  0.80  0.80  0.80  0.80  0.80  0.79  0.79  0.78  </t>
  </si>
  <si>
    <t xml:space="preserve">0.33  0.33  0.32  0.31  0.31  0.31  0.30  0.30  0.30  0.30  0.30  </t>
  </si>
  <si>
    <t xml:space="preserve">0.10  0.09  0.09  0.09  0.09  0.09  0.09  0.09  0.09  0.09  0.08  </t>
  </si>
  <si>
    <t xml:space="preserve">3.100  3.135  3.148  3.149  3.153  3.154  3.153  3.153  3.154  3.155  3.153  </t>
  </si>
  <si>
    <t xml:space="preserve">3.100  3.117  3.146  3.157  3.151  3.152  3.159  3.171  3.180  3.188  3.195  </t>
  </si>
  <si>
    <t xml:space="preserve">3.100  3.180  3.246  3.305  3.344  3.390  3.438  3.464  3.485  3.496  3.501  </t>
  </si>
  <si>
    <t xml:space="preserve">0.78  0.79  0.79  0.80  0.79  0.79  0.80  0.80  0.80  0.81  0.81  </t>
  </si>
  <si>
    <t xml:space="preserve">0.33  0.34  0.35  0.35  0.36  0.37  0.37  0.38  0.38  0.38  0.38  </t>
  </si>
  <si>
    <t xml:space="preserve">0.09  0.10  0.10  0.10  0.10  0.11  0.11  0.11  0.11  0.11  0.11  </t>
  </si>
  <si>
    <t xml:space="preserve">3.100  3.134  3.147  3.149  3.154  3.153  3.153  3.154  3.155  3.154  3.153  </t>
  </si>
  <si>
    <t xml:space="preserve">3.100  3.120  3.143  3.154  3.158  3.159  3.158  3.159  3.159  3.157  3.157  </t>
  </si>
  <si>
    <t xml:space="preserve">3.100  3.110  3.116  3.126  3.126  3.139  3.160  3.173  3.179  3.179  3.176  </t>
  </si>
  <si>
    <t xml:space="preserve">0.78  0.79  0.79  0.79  0.80  0.80  0.80  0.80  0.80  0.79  0.80  </t>
  </si>
  <si>
    <t xml:space="preserve">0.33  0.33  0.33  0.33  0.33  0.33  0.34  0.34  0.34  0.34  0.34  </t>
  </si>
  <si>
    <t xml:space="preserve">0.09  0.10  0.10  0.10  0.10  0.10  0.10  0.10  0.10  0.10  0.10  </t>
  </si>
  <si>
    <t xml:space="preserve">3.100  3.134  3.146  3.149  3.154  3.152  3.153  3.155  3.155  3.154  3.153  </t>
  </si>
  <si>
    <t xml:space="preserve">3.100  3.122  3.141  3.151  3.163  3.166  3.158  3.147  3.136  3.123  3.115  </t>
  </si>
  <si>
    <t xml:space="preserve">3.100  3.047  2.991  2.948  2.906  2.881  2.872  2.869  2.856  2.841  2.827  </t>
  </si>
  <si>
    <t xml:space="preserve">0.78  0.79  0.79  0.79  0.80  0.80  0.80  0.79  0.79  0.78  0.78  </t>
  </si>
  <si>
    <t xml:space="preserve">0.33  0.32  0.32  0.31  0.31  0.30  0.30  0.30  0.30  0.30  0.29  </t>
  </si>
  <si>
    <t xml:space="preserve">0.09  0.09  0.09  0.09  0.09  0.09  0.09  0.09  0.09  0.08  0.08  </t>
  </si>
  <si>
    <t xml:space="preserve">3.100  3.138  3.143  3.154  3.154  3.149  3.140  3.132  3.122  3.113  3.104  </t>
  </si>
  <si>
    <t xml:space="preserve">3.100  3.138  3.149  3.150  3.154  3.154  3.153  3.154  3.155  3.155  3.154  </t>
  </si>
  <si>
    <t xml:space="preserve">3.100  3.118  3.146  3.155  3.152  3.154  3.161  3.172  3.182  3.188  3.195  </t>
  </si>
  <si>
    <t xml:space="preserve">3.100  3.181  3.241  3.302  3.345  3.394  3.441  3.474  3.486  3.497  3.503  </t>
  </si>
  <si>
    <t xml:space="preserve">0.78  0.78  0.79  0.79  0.79  0.79  0.79  0.79  0.80  0.80  0.80  </t>
  </si>
  <si>
    <t xml:space="preserve">0.33  0.34  0.34  0.35  0.36  0.36  0.37  0.37  0.38  0.38  0.38  </t>
  </si>
  <si>
    <t xml:space="preserve">0.09  0.10  0.10  0.10  0.10  0.10  0.11  0.11  0.11  0.11  0.11  </t>
  </si>
  <si>
    <t xml:space="preserve">3.100  3.137  3.148  3.150  3.154  3.153  3.153  3.154  3.155  3.155  3.153  </t>
  </si>
  <si>
    <t xml:space="preserve">3.100  3.121  3.142  3.154  3.158  3.159  3.159  3.160  3.160  3.158  3.158  </t>
  </si>
  <si>
    <t xml:space="preserve">3.100  3.112  3.117  3.128  3.129  3.142  3.162  3.174  3.180  3.180  3.177  </t>
  </si>
  <si>
    <t xml:space="preserve">0.78  0.78  0.79  0.79  0.79  0.79  0.79  0.79  0.79  0.79  0.79  </t>
  </si>
  <si>
    <t xml:space="preserve">0.33  0.33  0.33  0.33  0.33  0.33  0.33  0.34  0.34  0.34  0.34  </t>
  </si>
  <si>
    <t xml:space="preserve">3.100  3.138  3.143  3.154  3.155  3.149  3.140  3.132  3.123  3.113  3.104  </t>
  </si>
  <si>
    <t xml:space="preserve">3.100  3.136  3.149  3.150  3.154  3.155  3.153  3.154  3.155  3.155  3.154  </t>
  </si>
  <si>
    <t xml:space="preserve">3.100  3.117  3.147  3.158  3.153  3.154  3.164  3.175  3.184  3.191  3.198  </t>
  </si>
  <si>
    <t xml:space="preserve">3.100  3.182  3.250  3.303  3.347  3.396  3.444  3.478  3.500  3.505  3.510  </t>
  </si>
  <si>
    <t xml:space="preserve">0.77  0.77  0.78  0.78  0.78  0.78  0.78  0.79  0.79  0.80  0.80  </t>
  </si>
  <si>
    <t xml:space="preserve">0.33  0.33  0.34  0.35  0.35  0.36  0.37  0.37  0.37  0.38  0.38  </t>
  </si>
  <si>
    <t xml:space="preserve">3.100  3.136  3.148  3.150  3.155  3.154  3.154  3.155  3.155  3.155  3.153  </t>
  </si>
  <si>
    <t xml:space="preserve">3.100  3.120  3.143  3.155  3.160  3.161  3.161  3.161  3.161  3.159  3.159  </t>
  </si>
  <si>
    <t xml:space="preserve">3.100  3.112  3.118  3.129  3.130  3.142  3.163  3.177  3.183  3.183  3.179  </t>
  </si>
  <si>
    <t xml:space="preserve">0.77  0.77  0.78  0.78  0.78  0.78  0.78  0.78  0.78  0.78  0.78  </t>
  </si>
  <si>
    <t xml:space="preserve">0.33  0.33  0.33  0.33  0.33  0.33  0.33  0.33  0.33  0.33  0.33  </t>
  </si>
  <si>
    <t xml:space="preserve">0.09  0.09  0.09  0.09  0.09  0.09  0.09  0.10  0.10  0.10  0.10  </t>
  </si>
  <si>
    <t xml:space="preserve">3.100  3.135  3.147  3.151  3.155  3.153  3.153  3.155  3.155  3.154  3.153  </t>
  </si>
  <si>
    <t xml:space="preserve">3.100  3.122  3.140  3.153  3.166  3.169  3.158  3.145  3.134  3.122  3.114  </t>
  </si>
  <si>
    <t xml:space="preserve">3.100  3.041  2.985  2.944  2.909  2.883  2.872  2.862  2.850  2.836  2.822  </t>
  </si>
  <si>
    <t xml:space="preserve">0.77  0.78  0.78  0.78  0.78  0.79  0.78  0.78  0.77  0.77  0.76  </t>
  </si>
  <si>
    <t xml:space="preserve">0.33  0.32  0.31  0.31  0.30  0.30  0.30  0.30  0.29  0.29  0.29  </t>
  </si>
  <si>
    <t xml:space="preserve">0.09  0.09  0.09  0.09  0.09  0.09  0.08  0.08  0.08  0.08  0.08  </t>
  </si>
  <si>
    <t xml:space="preserve">3.100  3.136  3.149  3.150  3.154  3.154  3.154  3.154  3.155  3.155  3.154  </t>
  </si>
  <si>
    <t xml:space="preserve">3.100  3.116  3.145  3.157  3.153  3.154  3.164  3.177  3.187  3.193  3.200  </t>
  </si>
  <si>
    <t xml:space="preserve">3.100  3.183  3.252  3.312  3.347  3.395  3.445  3.480  3.503  3.514  3.512  </t>
  </si>
  <si>
    <t xml:space="preserve">0.76  0.77  0.77  0.78  0.77  0.77  0.78  0.78  0.79  0.79  0.79  </t>
  </si>
  <si>
    <t xml:space="preserve">0.32  0.33  0.34  0.35  0.35  0.36  0.36  0.37  0.37  0.37  0.37  </t>
  </si>
  <si>
    <t xml:space="preserve">0.09  0.09  0.10  0.10  0.10  0.10  0.10  0.11  0.11  0.11  0.11  </t>
  </si>
  <si>
    <t xml:space="preserve">3.100  3.119  3.141  3.155  3.160  3.161  3.161  3.162  3.161  3.159  3.159  </t>
  </si>
  <si>
    <t xml:space="preserve">3.100  3.112  3.120  3.130  3.130  3.141  3.162  3.176  3.183  3.183  3.179  </t>
  </si>
  <si>
    <t xml:space="preserve">0.76  0.77  0.77  0.77  0.78  0.78  0.78  0.78  0.78  0.78  0.78  </t>
  </si>
  <si>
    <t xml:space="preserve">0.32  0.32  0.32  0.33  0.33  0.33  0.33  0.33  0.33  0.33  0.33  </t>
  </si>
  <si>
    <t xml:space="preserve">3.100  3.135  3.147  3.151  3.155  3.153  3.154  3.155  3.155  3.154  3.153  </t>
  </si>
  <si>
    <t xml:space="preserve">3.100  3.122  3.138  3.152  3.167  3.168  3.157  3.145  3.133  3.121  3.112  </t>
  </si>
  <si>
    <t xml:space="preserve">3.100  3.041  2.986  2.951  2.907  2.879  2.869  2.859  2.846  2.832  2.826  </t>
  </si>
  <si>
    <t xml:space="preserve">0.76  0.77  0.77  0.77  0.78  0.78  0.78  0.77  0.77  0.76  0.76  </t>
  </si>
  <si>
    <t xml:space="preserve">0.32  0.32  0.31  0.30  0.30  0.30  0.29  0.29  0.29  0.29  0.29  </t>
  </si>
  <si>
    <t xml:space="preserve">0.09  0.09  0.09  0.09  0.09  0.08  0.08  0.08  0.08  0.08  0.08  </t>
  </si>
  <si>
    <t xml:space="preserve">3.100  3.137  3.149  3.150  3.155  3.155  3.154  3.154  3.155  3.155  3.154  </t>
  </si>
  <si>
    <t xml:space="preserve">3.100  3.117  3.146  3.157  3.153  3.155  3.164  3.177  3.189  3.196  3.202  </t>
  </si>
  <si>
    <t xml:space="preserve">3.100  3.181  3.249  3.311  3.355  3.397  3.446  3.482  3.505  3.517  3.522  </t>
  </si>
  <si>
    <t xml:space="preserve">0.76  0.76  0.77  0.77  0.77  0.77  0.77  0.77  0.78  0.78  0.79  </t>
  </si>
  <si>
    <t xml:space="preserve">0.32  0.33  0.34  0.34  0.35  0.35  0.36  0.37  0.37  0.37  0.37  </t>
  </si>
  <si>
    <t xml:space="preserve">0.09  0.09  0.10  0.10  0.10  0.10  0.10  0.10  0.11  0.11  0.11  </t>
  </si>
  <si>
    <t xml:space="preserve">3.100  3.136  3.148  3.151  3.155  3.154  3.154  3.155  3.155  3.155  3.153  </t>
  </si>
  <si>
    <t xml:space="preserve">3.100  3.119  3.142  3.155  3.160  3.161  3.161  3.161  3.161  3.159  3.159  </t>
  </si>
  <si>
    <t xml:space="preserve">3.100  3.109  3.115  3.127  3.129  3.141  3.162  3.177  3.183  3.184  3.180  </t>
  </si>
  <si>
    <t xml:space="preserve">0.76  0.76  0.77  0.77  0.77  0.77  0.77  0.77  0.77  0.77  0.77  </t>
  </si>
  <si>
    <t xml:space="preserve">0.32  0.32  0.32  0.32  0.32  0.32  0.33  0.33  0.33  0.33  0.33  </t>
  </si>
  <si>
    <t xml:space="preserve">3.100  3.136  3.143  3.154  3.155  3.148  3.141  3.131  3.123  3.113  3.104  </t>
  </si>
  <si>
    <t xml:space="preserve">3.100  3.136  3.147  3.151  3.155  3.153  3.154  3.155  3.155  3.155  3.153  </t>
  </si>
  <si>
    <t xml:space="preserve">3.100  3.122  3.138  3.154  3.168  3.167  3.157  3.145  3.132  3.120  3.111  </t>
  </si>
  <si>
    <t xml:space="preserve">3.100  3.038  2.988  2.947  2.904  2.876  2.866  2.856  2.851  2.836  2.821  </t>
  </si>
  <si>
    <t xml:space="preserve">0.76  0.76  0.76  0.77  0.77  0.77  0.77  0.76  0.76  0.75  0.75  </t>
  </si>
  <si>
    <t xml:space="preserve">0.32  0.31  0.31  0.30  0.30  0.29  0.29  0.29  0.29  0.29  0.28  </t>
  </si>
  <si>
    <t xml:space="preserve">0.09  0.09  0.09  0.09  0.08  0.08  0.08  0.08  0.08  0.08  0.08  </t>
  </si>
  <si>
    <t xml:space="preserve">3.100  3.136  3.149  3.150  3.155  3.155  3.153  3.154  3.155  3.155  3.154  </t>
  </si>
  <si>
    <t xml:space="preserve">3.100  3.117  3.146  3.156  3.152  3.155  3.165  3.178  3.189  3.197  3.205  </t>
  </si>
  <si>
    <t xml:space="preserve">3.100  3.185  3.251  3.312  3.357  3.406  3.455  3.483  3.506  3.519  3.524  </t>
  </si>
  <si>
    <t xml:space="preserve">0.75  0.75  0.76  0.76  0.76  0.76  0.76  0.77  0.77  0.78  0.78  </t>
  </si>
  <si>
    <t xml:space="preserve">0.32  0.33  0.33  0.34  0.35  0.35  0.36  0.36  0.37  0.37  0.37  </t>
  </si>
  <si>
    <t xml:space="preserve">0.09  0.09  0.10  0.10  0.10  0.10  0.10  0.10  0.10  0.11  0.11  </t>
  </si>
  <si>
    <t xml:space="preserve">3.100  3.120  3.142  3.154  3.159  3.161  3.161  3.161  3.161  3.159  3.159  </t>
  </si>
  <si>
    <t xml:space="preserve">3.100  3.113  3.117  3.127  3.129  3.142  3.163  3.177  3.184  3.184  3.180  </t>
  </si>
  <si>
    <t xml:space="preserve">0.75  0.75  0.76  0.76  0.76  0.76  0.76  0.76  0.76  0.76  0.76  </t>
  </si>
  <si>
    <t xml:space="preserve">0.32  0.32  0.32  0.32  0.32  0.32  0.32  0.33  0.33  0.33  0.33  </t>
  </si>
  <si>
    <t xml:space="preserve">3.100  3.136  3.147  3.151  3.155  3.153  3.154  3.155  3.156  3.154  3.153  </t>
  </si>
  <si>
    <t xml:space="preserve">3.100  3.123  3.139  3.152  3.166  3.168  3.158  3.144  3.131  3.117  3.108  </t>
  </si>
  <si>
    <t xml:space="preserve">3.100  3.048  2.988  2.944  2.901  2.874  2.863  2.860  2.847  2.831  2.816  </t>
  </si>
  <si>
    <t xml:space="preserve">1.09  1.10  1.10  1.11  1.11  1.11  1.11  1.11  1.11  1.11  1.11  </t>
  </si>
  <si>
    <t xml:space="preserve">0.75  0.76  0.76  0.76  0.76  0.77  0.76  0.76  0.75  0.75  0.74  </t>
  </si>
  <si>
    <t xml:space="preserve">0.32  0.31  0.30  0.30  0.29  0.29  0.29  0.29  0.29  0.28  0.28  </t>
  </si>
  <si>
    <t xml:space="preserve">0.09  0.09  0.09  0.08  0.08  0.08  0.08  0.08  0.08  0.08  0.08  </t>
  </si>
  <si>
    <t xml:space="preserve">3.100  3.100  3.100  3.100  3.100  3.100  3.100  3.100  3.100  3.100  3.100  </t>
  </si>
  <si>
    <t xml:space="preserve">3.100  3.138  3.143  3.153  3.154  3.149  3.143  3.137  3.133  3.128  3.124  </t>
  </si>
  <si>
    <t xml:space="preserve">3.100  3.134  3.146  3.148  3.152  3.153  3.153  3.153  3.154  3.154  3.153  </t>
  </si>
  <si>
    <t xml:space="preserve">1.10  1.10  1.10  1.11  1.11  1.11  1.11  1.11  1.11  1.11  1.11  </t>
  </si>
  <si>
    <t xml:space="preserve">3.100  3.137  3.143  3.153  3.154  3.149  3.143  3.137  3.133  3.128  3.125  </t>
  </si>
  <si>
    <t xml:space="preserve">3.100  3.121  3.142  3.153  3.156  3.157  3.157  3.158  3.157  3.156  3.156  </t>
  </si>
  <si>
    <t xml:space="preserve">3.100  3.113  3.119  3.124  3.124  3.138  3.159  3.172  3.177  3.176  3.173  </t>
  </si>
  <si>
    <t xml:space="preserve">3.100  3.136  3.143  3.153  3.154  3.148  3.143  3.138  3.133  3.128  3.125  </t>
  </si>
  <si>
    <t xml:space="preserve">3.100  3.138  3.143  3.154  3.153  3.149  3.143  3.137  3.133  3.128  3.125  </t>
  </si>
  <si>
    <t xml:space="preserve">3.100  3.116  3.143  3.155  3.152  3.150  3.158  3.170  3.178  3.183  3.189  </t>
  </si>
  <si>
    <t xml:space="preserve">3.100  3.176  3.245  3.302  3.332  3.379  3.426  3.459  3.479  3.490  3.494  </t>
  </si>
  <si>
    <t xml:space="preserve">3.100  3.118  3.141  3.152  3.157  3.157  3.157  3.158  3.158  3.156  3.156  </t>
  </si>
  <si>
    <t xml:space="preserve">3.100  3.110  3.120  3.128  3.126  3.137  3.158  3.171  3.177  3.176  3.174  </t>
  </si>
  <si>
    <t xml:space="preserve">3.100  3.136  3.143  3.153  3.154  3.148  3.143  3.138  3.132  3.128  3.125  </t>
  </si>
  <si>
    <t xml:space="preserve">3.100  3.133  3.145  3.149  3.153  3.151  3.153  3.155  3.154  3.154  3.152  </t>
  </si>
  <si>
    <t xml:space="preserve">3.100  3.121  3.138  3.149  3.163  3.164  3.155  3.147  3.137  3.126  3.119  </t>
  </si>
  <si>
    <t xml:space="preserve">3.100  3.138  3.143  3.154  3.153  3.149  3.143  3.138  3.133  3.128  3.125  </t>
  </si>
  <si>
    <t xml:space="preserve">3.100  3.135  3.147  3.149  3.153  3.153  3.153  3.153  3.154  3.154  3.153  </t>
  </si>
  <si>
    <t xml:space="preserve">3.100  3.116  3.144  3.156  3.152  3.151  3.158  3.169  3.179  3.186  3.192  </t>
  </si>
  <si>
    <t xml:space="preserve">3.100  3.175  3.243  3.302  3.342  3.387  3.428  3.461  3.482  3.492  3.497  </t>
  </si>
  <si>
    <t xml:space="preserve">3.100  3.134  3.146  3.149  3.153  3.153  3.153  3.154  3.154  3.154  3.153  </t>
  </si>
  <si>
    <t xml:space="preserve">3.100  3.119  3.141  3.154  3.158  3.158  3.157  3.158  3.158  3.156  3.157  </t>
  </si>
  <si>
    <t xml:space="preserve">3.100  3.136  3.144  3.153  3.154  3.148  3.143  3.137  3.133  3.128  3.125  </t>
  </si>
  <si>
    <t xml:space="preserve">3.100  3.134  3.145  3.149  3.153  3.152  3.153  3.155  3.155  3.154  3.152  </t>
  </si>
  <si>
    <t xml:space="preserve">3.100  3.121  3.138  3.151  3.164  3.164  3.156  3.147  3.136  3.125  3.117  </t>
  </si>
  <si>
    <t xml:space="preserve">3.100  3.040  2.993  2.953  2.909  2.882  2.874  2.864  2.858  2.844  2.831  </t>
  </si>
  <si>
    <t xml:space="preserve">3.100  3.138  3.143  3.154  3.154  3.149  3.143  3.137  3.133  3.128  3.125  </t>
  </si>
  <si>
    <t xml:space="preserve">3.100  3.135  3.148  3.149  3.153  3.154  3.153  3.153  3.154  3.154  3.153  </t>
  </si>
  <si>
    <t xml:space="preserve">3.100  3.117  3.146  3.156  3.152  3.152  3.159  3.171  3.180  3.188  3.195  </t>
  </si>
  <si>
    <t xml:space="preserve">3.100  3.137  3.144  3.153  3.154  3.149  3.143  3.137  3.133  3.128  3.125  </t>
  </si>
  <si>
    <t xml:space="preserve">3.100  3.110  3.116  3.125  3.126  3.139  3.160  3.173  3.179  3.179  3.176  </t>
  </si>
  <si>
    <t xml:space="preserve">3.100  3.136  3.144  3.153  3.154  3.148  3.143  3.138  3.132  3.128  3.125  </t>
  </si>
  <si>
    <t xml:space="preserve">3.100  3.134  3.146  3.150  3.154  3.152  3.153  3.155  3.155  3.154  3.152  </t>
  </si>
  <si>
    <t xml:space="preserve">3.100  3.122  3.140  3.151  3.163  3.166  3.158  3.147  3.136  3.123  3.115  </t>
  </si>
  <si>
    <t xml:space="preserve">3.100  3.047  2.991  2.948  2.906  2.881  2.872  2.869  2.856  2.841  2.828  </t>
  </si>
  <si>
    <t xml:space="preserve">3.100  3.138  3.143  3.154  3.153  3.149  3.143  3.138  3.132  3.128  3.125  </t>
  </si>
  <si>
    <t xml:space="preserve">3.100  3.137  3.149  3.150  3.154  3.154  3.154  3.154  3.155  3.154  3.154  </t>
  </si>
  <si>
    <t xml:space="preserve">3.100  3.118  3.146  3.155  3.152  3.153  3.161  3.172  3.182  3.188  3.196  </t>
  </si>
  <si>
    <t xml:space="preserve">3.100  3.137  3.143  3.154  3.154  3.149  3.143  3.137  3.133  3.128  3.125  </t>
  </si>
  <si>
    <t xml:space="preserve">3.100  3.137  3.148  3.150  3.154  3.153  3.154  3.154  3.155  3.154  3.153  </t>
  </si>
  <si>
    <t xml:space="preserve">3.100  3.121  3.142  3.153  3.158  3.159  3.159  3.160  3.159  3.158  3.158  </t>
  </si>
  <si>
    <t xml:space="preserve">3.100  3.111  3.117  3.128  3.129  3.142  3.162  3.174  3.180  3.180  3.177  </t>
  </si>
  <si>
    <t xml:space="preserve">3.100  3.136  3.143  3.153  3.154  3.148  3.143  3.137  3.132  3.128  3.125  </t>
  </si>
  <si>
    <t xml:space="preserve">3.100  3.137  3.147  3.151  3.155  3.153  3.154  3.155  3.155  3.154  3.153  </t>
  </si>
  <si>
    <t xml:space="preserve">3.100  3.123  3.139  3.151  3.165  3.166  3.157  3.146  3.133  3.121  3.114  </t>
  </si>
  <si>
    <t xml:space="preserve">3.100  3.138  3.144  3.153  3.154  3.149  3.143  3.137  3.133  3.128  3.125  </t>
  </si>
  <si>
    <t xml:space="preserve">3.100  3.136  3.149  3.150  3.154  3.155  3.154  3.154  3.155  3.155  3.153  </t>
  </si>
  <si>
    <t xml:space="preserve">3.100  3.117  3.146  3.158  3.153  3.154  3.164  3.175  3.184  3.191  3.198  </t>
  </si>
  <si>
    <t xml:space="preserve">3.100  3.182  3.250  3.303  3.347  3.396  3.444  3.479  3.500  3.505  3.510  </t>
  </si>
  <si>
    <t xml:space="preserve">3.100  3.136  3.148  3.150  3.154  3.154  3.154  3.155  3.155  3.154  3.153  </t>
  </si>
  <si>
    <t xml:space="preserve">3.100  3.119  3.143  3.155  3.160  3.161  3.161  3.161  3.161  3.159  3.159  </t>
  </si>
  <si>
    <t xml:space="preserve">3.100  3.111  3.118  3.128  3.130  3.142  3.163  3.177  3.183  3.183  3.179  </t>
  </si>
  <si>
    <t xml:space="preserve">3.100  3.122  3.140  3.153  3.166  3.168  3.158  3.145  3.134  3.122  3.114  </t>
  </si>
  <si>
    <t xml:space="preserve">3.100  3.138  3.144  3.154  3.153  3.149  3.143  3.138  3.133  3.128  3.124  </t>
  </si>
  <si>
    <t xml:space="preserve">3.100  3.136  3.148  3.150  3.154  3.154  3.154  3.154  3.155  3.155  3.154  </t>
  </si>
  <si>
    <t xml:space="preserve">3.100  3.182  3.252  3.312  3.347  3.395  3.445  3.480  3.503  3.514  3.512  </t>
  </si>
  <si>
    <t xml:space="preserve">3.100  3.135  3.147  3.151  3.154  3.154  3.154  3.155  3.155  3.154  3.153  </t>
  </si>
  <si>
    <t xml:space="preserve">3.100  3.112  3.120  3.129  3.130  3.141  3.162  3.176  3.183  3.183  3.179  </t>
  </si>
  <si>
    <t xml:space="preserve">3.100  3.136  3.144  3.153  3.154  3.148  3.143  3.137  3.132  3.128  3.125  </t>
  </si>
  <si>
    <t xml:space="preserve">3.100  3.135  3.146  3.151  3.155  3.153  3.154  3.155  3.155  3.154  3.153  </t>
  </si>
  <si>
    <t xml:space="preserve">3.100  3.122  3.138  3.152  3.167  3.167  3.157  3.145  3.133  3.121  3.112  </t>
  </si>
  <si>
    <t xml:space="preserve">3.100  3.041  2.986  2.951  2.907  2.879  2.868  2.859  2.846  2.832  2.826  </t>
  </si>
  <si>
    <t xml:space="preserve">3.100  3.138  3.144  3.154  3.154  3.149  3.143  3.137  3.133  3.128  3.125  </t>
  </si>
  <si>
    <t xml:space="preserve">3.100  3.116  3.146  3.157  3.153  3.155  3.164  3.177  3.189  3.196  3.202  </t>
  </si>
  <si>
    <t xml:space="preserve">3.100  3.180  3.249  3.311  3.355  3.397  3.446  3.482  3.505  3.517  3.522  </t>
  </si>
  <si>
    <t xml:space="preserve">3.100  3.137  3.144  3.154  3.154  3.149  3.143  3.137  3.133  3.128  3.125  </t>
  </si>
  <si>
    <t xml:space="preserve">3.100  3.119  3.142  3.155  3.160  3.161  3.161  3.161  3.161  3.159  3.160  </t>
  </si>
  <si>
    <t xml:space="preserve">3.100  3.136  3.147  3.152  3.155  3.153  3.154  3.155  3.155  3.154  3.153  </t>
  </si>
  <si>
    <t xml:space="preserve">3.100  3.136  3.149  3.150  3.155  3.155  3.154  3.154  3.155  3.155  3.154  </t>
  </si>
  <si>
    <t xml:space="preserve">3.100  3.117  3.146  3.156  3.152  3.155  3.165  3.179  3.188  3.197  3.205  </t>
  </si>
  <si>
    <t xml:space="preserve">3.100  3.184  3.251  3.312  3.357  3.406  3.455  3.483  3.506  3.519  3.524  </t>
  </si>
  <si>
    <t xml:space="preserve">3.100  3.136  3.148  3.151  3.155  3.154  3.154  3.155  3.155  3.154  3.153  </t>
  </si>
  <si>
    <t xml:space="preserve">3.100  3.136  3.147  3.151  3.155  3.153  3.154  3.155  3.155  3.154  3.153  </t>
  </si>
  <si>
    <t xml:space="preserve">3.100  3.110  3.120  3.130  3.140  3.150  3.160  3.170  3.180  3.190  3.200  </t>
  </si>
  <si>
    <t xml:space="preserve">3.100  3.137  3.144  3.153  3.153  3.149  3.145  3.143  3.143  3.144  3.145  </t>
  </si>
  <si>
    <t xml:space="preserve">1.10  1.10  1.11  1.11  1.11  1.12  1.12  1.12  1.12  1.12  1.12  </t>
  </si>
  <si>
    <t xml:space="preserve">3.100  3.136  3.144  3.153  3.153  3.149  3.146  3.143  3.143  3.144  3.145  </t>
  </si>
  <si>
    <t xml:space="preserve">3.100  3.134  3.145  3.149  3.153  3.152  3.153  3.154  3.154  3.154  3.152  </t>
  </si>
  <si>
    <t xml:space="preserve">3.100  3.121  3.142  3.152  3.156  3.157  3.157  3.158  3.157  3.156  3.156  </t>
  </si>
  <si>
    <t xml:space="preserve">3.100  3.135  3.144  3.153  3.153  3.149  3.146  3.143  3.143  3.143  3.146  </t>
  </si>
  <si>
    <t xml:space="preserve">3.100  3.133  3.145  3.149  3.153  3.151  3.153  3.154  3.154  3.153  3.152  </t>
  </si>
  <si>
    <t xml:space="preserve">3.100  3.123  3.140  3.149  3.162  3.164  3.157  3.146  3.136  3.126  3.120  </t>
  </si>
  <si>
    <t xml:space="preserve">3.100  3.048  2.993  2.949  2.913  2.892  2.883  2.870  2.857  2.844  2.833  </t>
  </si>
  <si>
    <t xml:space="preserve">1.10  1.11  1.11  1.11  1.12  1.11  1.11  1.11  1.11  1.11  1.11  </t>
  </si>
  <si>
    <t xml:space="preserve">3.100  3.137  3.144  3.153  3.153  3.150  3.145  3.143  3.143  3.144  3.145  </t>
  </si>
  <si>
    <t xml:space="preserve">3.100  3.134  3.146  3.148  3.152  3.153  3.153  3.153  3.153  3.154  3.153  </t>
  </si>
  <si>
    <t xml:space="preserve">3.100  3.134  3.145  3.149  3.153  3.152  3.153  3.154  3.154  3.153  3.153  </t>
  </si>
  <si>
    <t xml:space="preserve">3.100  3.135  3.144  3.153  3.153  3.149  3.146  3.143  3.143  3.144  3.145  </t>
  </si>
  <si>
    <t xml:space="preserve">3.100  3.133  3.145  3.149  3.153  3.151  3.153  3.155  3.154  3.153  3.152  </t>
  </si>
  <si>
    <t xml:space="preserve">3.100  3.044  2.994  2.959  2.910  2.884  2.875  2.866  2.854  2.848  2.835  </t>
  </si>
  <si>
    <t xml:space="preserve">3.100  3.134  3.146  3.149  3.153  3.153  3.153  3.153  3.154  3.154  3.153  </t>
  </si>
  <si>
    <t xml:space="preserve">3.100  3.175  3.243  3.302  3.342  3.388  3.428  3.461  3.482  3.492  3.497  </t>
  </si>
  <si>
    <t xml:space="preserve">3.100  3.134  3.145  3.149  3.153  3.153  3.153  3.154  3.154  3.154  3.153  </t>
  </si>
  <si>
    <t xml:space="preserve">3.100  3.119  3.141  3.153  3.158  3.158  3.157  3.158  3.158  3.156  3.157  </t>
  </si>
  <si>
    <t xml:space="preserve">3.100  3.133  3.145  3.149  3.153  3.152  3.153  3.155  3.154  3.153  3.152  </t>
  </si>
  <si>
    <t xml:space="preserve">3.100  3.039  2.993  2.953  2.909  2.883  2.874  2.864  2.858  2.844  2.831  </t>
  </si>
  <si>
    <t xml:space="preserve">3.100  3.137  3.144  3.153  3.153  3.150  3.145  3.143  3.143  3.143  3.145  </t>
  </si>
  <si>
    <t xml:space="preserve">3.100  3.135  3.147  3.149  3.153  3.154  3.153  3.153  3.154  3.154  3.153  </t>
  </si>
  <si>
    <t xml:space="preserve">3.100  3.179  3.246  3.305  3.344  3.390  3.438  3.464  3.485  3.496  3.501  </t>
  </si>
  <si>
    <t xml:space="preserve">3.100  3.136  3.144  3.153  3.153  3.149  3.146  3.143  3.143  3.143  3.145  </t>
  </si>
  <si>
    <t xml:space="preserve">3.100  3.134  3.146  3.150  3.153  3.153  3.153  3.154  3.154  3.154  3.153  </t>
  </si>
  <si>
    <t xml:space="preserve">3.100  3.120  3.143  3.154  3.158  3.159  3.158  3.159  3.158  3.157  3.157  </t>
  </si>
  <si>
    <t xml:space="preserve">3.100  3.135  3.144  3.153  3.153  3.149  3.146  3.144  3.143  3.143  3.145  </t>
  </si>
  <si>
    <t xml:space="preserve">3.100  3.134  3.146  3.150  3.154  3.152  3.153  3.155  3.155  3.153  3.152  </t>
  </si>
  <si>
    <t xml:space="preserve">3.100  3.137  3.148  3.150  3.154  3.154  3.154  3.154  3.154  3.154  3.153  </t>
  </si>
  <si>
    <t xml:space="preserve">3.100  3.136  3.144  3.153  3.153  3.149  3.145  3.143  3.143  3.143  3.145  </t>
  </si>
  <si>
    <t xml:space="preserve">3.100  3.137  3.148  3.151  3.154  3.153  3.154  3.154  3.155  3.154  3.153  </t>
  </si>
  <si>
    <t xml:space="preserve">3.100  3.120  3.142  3.153  3.158  3.159  3.159  3.160  3.159  3.158  3.158  </t>
  </si>
  <si>
    <t xml:space="preserve">3.100  3.136  3.147  3.151  3.154  3.153  3.154  3.155  3.155  3.154  3.153  </t>
  </si>
  <si>
    <t xml:space="preserve">3.100  3.123  3.139  3.151  3.165  3.166  3.157  3.147  3.133  3.121  3.114  </t>
  </si>
  <si>
    <t xml:space="preserve">3.100  3.041  2.985  2.944  2.902  2.878  2.875  2.864  2.851  2.837  2.824  </t>
  </si>
  <si>
    <t xml:space="preserve">3.100  3.137  3.144  3.153  3.153  3.149  3.145  3.143  3.143  3.143  3.145  </t>
  </si>
  <si>
    <t xml:space="preserve">3.100  3.136  3.149  3.150  3.154  3.155  3.154  3.154  3.155  3.154  3.153  </t>
  </si>
  <si>
    <t xml:space="preserve">3.100  3.117  3.146  3.157  3.153  3.154  3.164  3.175  3.184  3.191  3.198  </t>
  </si>
  <si>
    <t xml:space="preserve">3.100  3.181  3.250  3.303  3.347  3.396  3.444  3.479  3.500  3.505  3.510  </t>
  </si>
  <si>
    <t xml:space="preserve">3.100  3.135  3.148  3.151  3.154  3.154  3.154  3.155  3.155  3.154  3.153  </t>
  </si>
  <si>
    <t xml:space="preserve">3.100  3.135  3.144  3.153  3.153  3.148  3.146  3.143  3.143  3.143  3.146  </t>
  </si>
  <si>
    <t xml:space="preserve">3.100  3.135  3.147  3.151  3.155  3.153  3.154  3.155  3.155  3.154  3.152  </t>
  </si>
  <si>
    <t xml:space="preserve">3.100  3.122  3.140  3.153  3.167  3.168  3.158  3.145  3.133  3.122  3.114  </t>
  </si>
  <si>
    <t xml:space="preserve">3.100  3.041  2.985  2.944  2.909  2.883  2.872  2.862  2.850  2.835  2.822  </t>
  </si>
  <si>
    <t xml:space="preserve">3.100  3.136  3.148  3.150  3.154  3.154  3.154  3.154  3.154  3.155  3.153  </t>
  </si>
  <si>
    <t xml:space="preserve">3.100  3.182  3.252  3.312  3.347  3.396  3.445  3.480  3.503  3.514  3.512  </t>
  </si>
  <si>
    <t xml:space="preserve">3.100  3.111  3.120  3.129  3.130  3.141  3.162  3.177  3.183  3.183  3.179  </t>
  </si>
  <si>
    <t xml:space="preserve">3.100  3.135  3.144  3.153  3.153  3.149  3.146  3.143  3.143  3.144  3.146  </t>
  </si>
  <si>
    <t xml:space="preserve">3.100  3.135  3.146  3.151  3.154  3.153  3.154  3.156  3.155  3.154  3.153  </t>
  </si>
  <si>
    <t xml:space="preserve">3.100  3.122  3.138  3.152  3.167  3.167  3.157  3.146  3.133  3.121  3.112  </t>
  </si>
  <si>
    <t xml:space="preserve">3.100  3.040  2.986  2.951  2.907  2.879  2.868  2.859  2.846  2.832  2.826  </t>
  </si>
  <si>
    <t xml:space="preserve">3.100  3.137  3.149  3.151  3.155  3.155  3.154  3.154  3.155  3.154  3.154  </t>
  </si>
  <si>
    <t xml:space="preserve">3.100  3.116  3.145  3.157  3.153  3.155  3.164  3.177  3.189  3.196  3.202  </t>
  </si>
  <si>
    <t xml:space="preserve">3.100  3.180  3.248  3.311  3.355  3.397  3.446  3.482  3.505  3.517  3.522  </t>
  </si>
  <si>
    <t xml:space="preserve">3.100  3.119  3.142  3.155  3.161  3.161  3.161  3.161  3.161  3.159  3.160  </t>
  </si>
  <si>
    <t xml:space="preserve">3.100  3.109  3.115  3.127  3.129  3.142  3.162  3.177  3.183  3.184  3.180  </t>
  </si>
  <si>
    <t xml:space="preserve">3.100  3.135  3.144  3.153  3.153  3.149  3.146  3.143  3.143  3.143  3.145  </t>
  </si>
  <si>
    <t xml:space="preserve">3.100  3.136  3.147  3.152  3.155  3.153  3.154  3.155  3.155  3.154  3.152  </t>
  </si>
  <si>
    <t xml:space="preserve">3.100  3.038  2.988  2.946  2.904  2.876  2.866  2.856  2.851  2.836  2.821  </t>
  </si>
  <si>
    <t xml:space="preserve">3.100  3.136  3.147  3.151  3.154  3.154  3.154  3.155  3.155  3.154  3.153  </t>
  </si>
  <si>
    <t xml:space="preserve">3.100  3.120  3.142  3.154  3.160  3.161  3.161  3.161  3.161  3.159  3.159  </t>
  </si>
  <si>
    <t xml:space="preserve">3.100  3.113  3.117  3.126  3.129  3.142  3.163  3.177  3.184  3.184  3.180  </t>
  </si>
  <si>
    <t xml:space="preserve">3.100  3.135  3.144  3.153  3.153  3.149  3.146  3.143  3.142  3.143  3.145  </t>
  </si>
  <si>
    <t xml:space="preserve">3.100  3.136  3.146  3.151  3.155  3.153  3.154  3.155  3.155  3.154  3.153  </t>
  </si>
  <si>
    <t xml:space="preserve">3.400  3.390  3.380  3.370  3.360  3.350  3.340  3.330  3.320  3.310  3.300  </t>
  </si>
  <si>
    <t xml:space="preserve">3.400  3.453  3.462  3.478  3.477  3.469  3.457  3.446  3.435  3.424  3.413  </t>
  </si>
  <si>
    <t xml:space="preserve">3.400  3.447  3.466  3.469  3.475  3.475  3.475  3.476  3.477  3.477  3.474  </t>
  </si>
  <si>
    <t xml:space="preserve">3.400  3.422  3.449  3.463  3.461  3.462  3.470  3.480  3.489  3.495  3.501  </t>
  </si>
  <si>
    <t xml:space="preserve">3.400  3.478  3.545  3.596  3.638  3.682  3.726  3.756  3.776  3.787  3.786  </t>
  </si>
  <si>
    <t xml:space="preserve">1.12  1.13  1.13  1.13  1.13  1.13  1.13  1.13  1.13  1.13  1.12  </t>
  </si>
  <si>
    <t xml:space="preserve">0.85  0.86  0.87  0.87  0.87  0.87  0.87  0.87  0.88  0.88  0.88  </t>
  </si>
  <si>
    <t xml:space="preserve">0.37  0.38  0.39  0.40  0.40  0.41  0.41  0.42  0.42  0.42  0.42  </t>
  </si>
  <si>
    <t xml:space="preserve">0.11  0.11  0.11  0.11  0.12  0.12  0.12  0.12  0.12  0.12  0.12  </t>
  </si>
  <si>
    <t xml:space="preserve">3.400  3.452  3.462  3.478  3.477  3.468  3.457  3.446  3.435  3.424  3.413  </t>
  </si>
  <si>
    <t xml:space="preserve">3.400  3.447  3.465  3.469  3.475  3.474  3.475  3.477  3.477  3.476  3.474  </t>
  </si>
  <si>
    <t xml:space="preserve">3.400  3.451  3.462  3.477  3.478  3.468  3.458  3.446  3.435  3.424  3.413  </t>
  </si>
  <si>
    <t xml:space="preserve">3.400  3.446  3.464  3.470  3.476  3.473  3.475  3.477  3.478  3.476  3.474  </t>
  </si>
  <si>
    <t xml:space="preserve">3.400  3.426  3.445  3.457  3.471  3.476  3.471  3.463  3.455  3.447  3.441  </t>
  </si>
  <si>
    <t xml:space="preserve">3.400  3.349  3.299  3.262  3.232  3.208  3.200  3.188  3.178  3.167  3.158  </t>
  </si>
  <si>
    <t xml:space="preserve">0.85  0.86  0.86  0.87  0.87  0.87  0.87  0.87  0.86  0.86  0.86  </t>
  </si>
  <si>
    <t xml:space="preserve">0.37  0.36  0.36  0.35  0.35  0.35  0.34  0.34  0.34  0.34  0.34  </t>
  </si>
  <si>
    <t xml:space="preserve">0.11  0.11  0.10  0.10  0.10  0.10  0.10  0.10  0.10  0.10  0.10  </t>
  </si>
  <si>
    <t xml:space="preserve">3.400  3.447  3.466  3.469  3.475  3.475  3.475  3.476  3.477  3.476  3.474  </t>
  </si>
  <si>
    <t xml:space="preserve">3.400  3.423  3.450  3.463  3.461  3.462  3.469  3.481  3.490  3.496  3.502  </t>
  </si>
  <si>
    <t xml:space="preserve">3.400  3.478  3.543  3.603  3.641  3.685  3.729  3.758  3.778  3.789  3.794  </t>
  </si>
  <si>
    <t xml:space="preserve">0.85  0.85  0.86  0.86  0.86  0.86  0.86  0.87  0.87  0.87  0.88  </t>
  </si>
  <si>
    <t xml:space="preserve">0.37  0.38  0.39  0.39  0.40  0.40  0.41  0.41  0.42  0.42  0.42  </t>
  </si>
  <si>
    <t xml:space="preserve">0.11  0.11  0.11  0.11  0.11  0.12  0.12  0.12  0.12  0.12  0.12  </t>
  </si>
  <si>
    <t xml:space="preserve">3.400  3.425  3.447  3.461  3.466  3.469  3.470  3.472  3.473  3.472  3.473  </t>
  </si>
  <si>
    <t xml:space="preserve">3.400  3.414  3.421  3.433  3.439  3.450  3.469  3.480  3.486  3.487  3.486  </t>
  </si>
  <si>
    <t xml:space="preserve">0.85  0.85  0.86  0.86  0.86  0.86  0.86  0.86  0.86  0.86  0.86  </t>
  </si>
  <si>
    <t xml:space="preserve">0.37  0.37  0.37  0.37  0.37  0.37  0.38  0.38  0.38  0.38  0.38  </t>
  </si>
  <si>
    <t xml:space="preserve">3.400  3.451  3.462  3.478  3.477  3.468  3.458  3.446  3.435  3.424  3.413  </t>
  </si>
  <si>
    <t xml:space="preserve">3.400  3.446  3.464  3.470  3.476  3.473  3.474  3.477  3.477  3.476  3.473  </t>
  </si>
  <si>
    <t xml:space="preserve">3.400  3.427  3.445  3.458  3.471  3.475  3.469  3.462  3.455  3.446  3.441  </t>
  </si>
  <si>
    <t xml:space="preserve">3.400  3.349  3.297  3.267  3.229  3.204  3.195  3.185  3.175  3.171  3.160  </t>
  </si>
  <si>
    <t xml:space="preserve">0.85  0.85  0.86  0.86  0.86  0.86  0.86  0.86  0.86  0.85  0.85  </t>
  </si>
  <si>
    <t xml:space="preserve">0.37  0.36  0.36  0.35  0.35  0.34  0.34  0.34  0.34  0.34  0.33  </t>
  </si>
  <si>
    <t xml:space="preserve">0.11  0.10  0.10  0.10  0.10  0.10  0.10  0.10  0.10  0.10  0.10  </t>
  </si>
  <si>
    <t xml:space="preserve">3.400  3.447  3.465  3.469  3.475  3.475  3.475  3.476  3.477  3.476  3.474  </t>
  </si>
  <si>
    <t xml:space="preserve">3.400  3.422  3.450  3.464  3.461  3.463  3.470  3.481  3.491  3.499  3.505  </t>
  </si>
  <si>
    <t xml:space="preserve">3.400  3.479  3.544  3.604  3.649  3.693  3.730  3.760  3.781  3.792  3.797  </t>
  </si>
  <si>
    <t xml:space="preserve">0.84  0.85  0.85  0.86  0.85  0.85  0.86  0.86  0.86  0.87  0.87  </t>
  </si>
  <si>
    <t xml:space="preserve">0.37  0.37  0.38  0.39  0.40  0.40  0.41  0.41  0.41  0.42  0.42  </t>
  </si>
  <si>
    <t xml:space="preserve">0.10  0.11  0.11  0.11  0.11  0.12  0.12  0.12  0.12  0.12  0.12  </t>
  </si>
  <si>
    <t xml:space="preserve">3.400  3.425  3.447  3.461  3.467  3.470  3.470  3.472  3.473  3.473  3.474  </t>
  </si>
  <si>
    <t xml:space="preserve">3.400  3.413  3.421  3.433  3.439  3.450  3.470  3.481  3.488  3.488  3.487  </t>
  </si>
  <si>
    <t xml:space="preserve">0.84  0.85  0.85  0.85  0.86  0.86  0.86  0.86  0.86  0.86  0.86  </t>
  </si>
  <si>
    <t xml:space="preserve">0.37  0.37  0.37  0.37  0.37  0.37  0.37  0.37  0.37  0.37  0.37  </t>
  </si>
  <si>
    <t xml:space="preserve">0.10  0.11  0.11  0.11  0.11  0.11  0.11  0.11  0.11  0.11  0.11  </t>
  </si>
  <si>
    <t xml:space="preserve">3.400  3.451  3.462  3.477  3.477  3.468  3.458  3.446  3.435  3.424  3.413  </t>
  </si>
  <si>
    <t xml:space="preserve">3.400  3.446  3.464  3.470  3.475  3.473  3.475  3.477  3.477  3.476  3.473  </t>
  </si>
  <si>
    <t xml:space="preserve">3.400  3.427  3.444  3.459  3.472  3.476  3.470  3.463  3.454  3.446  3.439  </t>
  </si>
  <si>
    <t xml:space="preserve">3.400  3.345  3.299  3.262  3.226  3.201  3.193  3.183  3.180  3.168  3.156  </t>
  </si>
  <si>
    <t xml:space="preserve">0.84  0.85  0.85  0.85  0.86  0.86  0.86  0.85  0.85  0.85  0.84  </t>
  </si>
  <si>
    <t xml:space="preserve">0.37  0.36  0.35  0.35  0.34  0.34  0.34  0.34  0.34  0.33  0.33  </t>
  </si>
  <si>
    <t xml:space="preserve">0.10  0.10  0.10  0.10  0.10  0.10  0.10  0.10  0.10  0.10  0.09  </t>
  </si>
  <si>
    <t xml:space="preserve">3.400  3.448  3.466  3.470  3.475  3.475  3.475  3.476  3.477  3.477  3.474  </t>
  </si>
  <si>
    <t xml:space="preserve">3.400  3.423  3.449  3.464  3.460  3.463  3.470  3.483  3.492  3.500  3.507  </t>
  </si>
  <si>
    <t xml:space="preserve">3.400  3.481  3.549  3.608  3.652  3.695  3.739  3.762  3.783  3.794  3.800  </t>
  </si>
  <si>
    <t xml:space="preserve">0.83  0.84  0.85  0.85  0.85  0.85  0.85  0.85  0.86  0.86  0.86  </t>
  </si>
  <si>
    <t xml:space="preserve">0.36  0.37  0.38  0.39  0.39  0.40  0.40  0.41  0.41  0.41  0.41  </t>
  </si>
  <si>
    <t xml:space="preserve">0.10  0.11  0.11  0.11  0.11  0.11  0.12  0.12  0.12  0.12  0.12  </t>
  </si>
  <si>
    <t xml:space="preserve">3.400  3.448  3.465  3.470  3.475  3.474  3.475  3.477  3.477  3.476  3.474  </t>
  </si>
  <si>
    <t xml:space="preserve">3.400  3.426  3.446  3.461  3.466  3.469  3.470  3.472  3.473  3.473  3.474  </t>
  </si>
  <si>
    <t xml:space="preserve">3.400  3.413  3.421  3.433  3.439  3.451  3.470  3.481  3.488  3.489  3.487  </t>
  </si>
  <si>
    <t xml:space="preserve">0.83  0.84  0.84  0.85  0.85  0.85  0.85  0.85  0.85  0.85  0.85  </t>
  </si>
  <si>
    <t xml:space="preserve">0.36  0.36  0.36  0.37  0.37  0.37  0.37  0.37  0.37  0.37  0.37  </t>
  </si>
  <si>
    <t xml:space="preserve">3.400  3.447  3.465  3.470  3.476  3.473  3.475  3.477  3.478  3.476  3.473  </t>
  </si>
  <si>
    <t xml:space="preserve">3.400  3.428  3.444  3.458  3.471  3.476  3.471  3.462  3.454  3.444  3.436  </t>
  </si>
  <si>
    <t xml:space="preserve">3.400  3.351  3.298  3.259  3.224  3.200  3.190  3.186  3.176  3.163  3.152  </t>
  </si>
  <si>
    <t xml:space="preserve">0.83  0.84  0.84  0.85  0.85  0.85  0.85  0.85  0.84  0.84  0.83  </t>
  </si>
  <si>
    <t xml:space="preserve">0.36  0.36  0.35  0.34  0.34  0.34  0.33  0.33  0.33  0.33  0.33  </t>
  </si>
  <si>
    <t xml:space="preserve">0.10  0.10  0.10  0.10  0.10  0.10  0.10  0.10  0.09  0.09  0.09  </t>
  </si>
  <si>
    <t xml:space="preserve">3.400  3.448  3.467  3.470  3.476  3.475  3.475  3.476  3.477  3.477  3.474  </t>
  </si>
  <si>
    <t xml:space="preserve">3.400  3.422  3.449  3.462  3.460  3.464  3.471  3.483  3.493  3.500  3.507  </t>
  </si>
  <si>
    <t xml:space="preserve">3.400  3.484  3.543  3.604  3.652  3.697  3.741  3.771  3.783  3.795  3.802  </t>
  </si>
  <si>
    <t xml:space="preserve">0.83  0.83  0.84  0.84  0.84  0.84  0.84  0.85  0.85  0.85  0.86  </t>
  </si>
  <si>
    <t xml:space="preserve">0.36  0.37  0.38  0.38  0.39  0.40  0.40  0.41  0.41  0.41  0.41  </t>
  </si>
  <si>
    <t xml:space="preserve">3.400  3.447  3.466  3.470  3.476  3.474  3.475  3.477  3.477  3.476  3.474  </t>
  </si>
  <si>
    <t xml:space="preserve">3.400  3.424  3.446  3.460  3.465  3.469  3.470  3.473  3.474  3.473  3.474  </t>
  </si>
  <si>
    <t xml:space="preserve">3.400  3.415  3.421  3.434  3.440  3.451  3.470  3.481  3.488  3.489  3.488  </t>
  </si>
  <si>
    <t xml:space="preserve">0.83  0.83  0.84  0.84  0.84  0.84  0.84  0.84  0.84  0.84  0.84  </t>
  </si>
  <si>
    <t xml:space="preserve">0.36  0.36  0.36  0.36  0.36  0.36  0.37  0.37  0.37  0.37  0.37  </t>
  </si>
  <si>
    <t xml:space="preserve">0.10  0.10  0.10  0.10  0.10  0.10  0.10  0.11  0.11  0.11  0.11  </t>
  </si>
  <si>
    <t xml:space="preserve">3.400  3.447  3.465  3.471  3.476  3.473  3.475  3.478  3.478  3.476  3.474  </t>
  </si>
  <si>
    <t xml:space="preserve">3.400  3.427  3.443  3.457  3.471  3.476  3.469  3.461  3.451  3.441  3.435  </t>
  </si>
  <si>
    <t xml:space="preserve">3.400  3.345  3.291  3.254  3.219  3.194  3.192  3.181  3.170  3.158  3.148  </t>
  </si>
  <si>
    <t xml:space="preserve">0.83  0.84  0.84  0.84  0.84  0.85  0.84  0.84  0.84  0.83  0.83  </t>
  </si>
  <si>
    <t xml:space="preserve">0.36  0.35  0.35  0.34  0.34  0.33  0.33  0.33  0.33  0.33  0.32  </t>
  </si>
  <si>
    <t xml:space="preserve">0.10  0.10  0.10  0.10  0.10  0.10  0.09  0.09  0.09  0.09  0.09  </t>
  </si>
  <si>
    <t xml:space="preserve">3.400  3.450  3.468  3.470  3.476  3.476  3.475  3.476  3.478  3.477  3.474  </t>
  </si>
  <si>
    <t xml:space="preserve">3.400  3.421  3.449  3.462  3.459  3.463  3.473  3.485  3.495  3.502  3.509  </t>
  </si>
  <si>
    <t xml:space="preserve">3.400  3.484  3.550  3.605  3.652  3.699  3.743  3.773  3.795  3.800  3.807  </t>
  </si>
  <si>
    <t xml:space="preserve">0.82  0.83  0.83  0.84  0.83  0.83  0.84  0.84  0.84  0.85  0.85  </t>
  </si>
  <si>
    <t xml:space="preserve">0.36  0.37  0.37  0.38  0.39  0.39  0.40  0.40  0.41  0.41  0.41  </t>
  </si>
  <si>
    <t xml:space="preserve">0.10  0.10  0.11  0.11  0.11  0.11  0.11  0.12  0.12  0.12  0.12  </t>
  </si>
  <si>
    <t xml:space="preserve">3.400  3.450  3.467  3.471  3.477  3.475  3.475  3.477  3.478  3.477  3.474  </t>
  </si>
  <si>
    <t xml:space="preserve">3.400  3.424  3.446  3.459  3.466  3.470  3.471  3.473  3.474  3.474  3.475  </t>
  </si>
  <si>
    <t xml:space="preserve">3.400  3.414  3.421  3.434  3.441  3.452  3.470  3.481  3.488  3.489  3.488  </t>
  </si>
  <si>
    <t xml:space="preserve">0.82  0.83  0.83  0.83  0.84  0.84  0.84  0.84  0.84  0.84  0.84  </t>
  </si>
  <si>
    <t xml:space="preserve">0.36  0.36  0.36  0.36  0.36  0.36  0.36  0.37  0.37  0.37  0.37  </t>
  </si>
  <si>
    <t xml:space="preserve">3.400  3.451  3.462  3.478  3.478  3.468  3.458  3.446  3.435  3.424  3.413  </t>
  </si>
  <si>
    <t xml:space="preserve">3.400  3.449  3.466  3.471  3.477  3.474  3.475  3.478  3.478  3.476  3.473  </t>
  </si>
  <si>
    <t xml:space="preserve">3.400  3.427  3.443  3.457  3.472  3.477  3.469  3.459  3.450  3.441  3.435  </t>
  </si>
  <si>
    <t xml:space="preserve">3.400  3.344  3.290  3.253  3.225  3.199  3.188  3.176  3.166  3.155  3.144  </t>
  </si>
  <si>
    <t xml:space="preserve">0.82  0.83  0.83  0.83  0.84  0.84  0.84  0.83  0.83  0.83  0.82  </t>
  </si>
  <si>
    <t xml:space="preserve">0.36  0.35  0.34  0.34  0.33  0.33  0.33  0.33  0.33  0.32  0.32  </t>
  </si>
  <si>
    <t xml:space="preserve">0.10  0.10  0.10  0.10  0.10  0.09  0.09  0.09  0.09  0.09  0.09  </t>
  </si>
  <si>
    <t xml:space="preserve">3.400  3.449  3.467  3.470  3.476  3.475  3.475  3.476  3.477  3.477  3.474  </t>
  </si>
  <si>
    <t xml:space="preserve">3.400  3.420  3.448  3.461  3.459  3.462  3.472  3.486  3.496  3.503  3.511  </t>
  </si>
  <si>
    <t xml:space="preserve">3.400  3.483  3.549  3.613  3.653  3.699  3.744  3.775  3.797  3.809  3.809  </t>
  </si>
  <si>
    <t xml:space="preserve">0.82  0.82  0.83  0.83  0.83  0.83  0.83  0.84  0.84  0.84  0.85  </t>
  </si>
  <si>
    <t xml:space="preserve">0.35  0.36  0.37  0.38  0.38  0.39  0.40  0.40  0.40  0.40  0.41  </t>
  </si>
  <si>
    <t xml:space="preserve">0.10  0.10  0.11  0.11  0.11  0.11  0.11  0.11  0.12  0.12  0.12  </t>
  </si>
  <si>
    <t xml:space="preserve">3.400  3.449  3.466  3.471  3.476  3.475  3.475  3.477  3.478  3.476  3.474  </t>
  </si>
  <si>
    <t xml:space="preserve">3.400  3.423  3.445  3.459  3.465  3.469  3.470  3.472  3.473  3.473  3.474  </t>
  </si>
  <si>
    <t xml:space="preserve">3.400  3.413  3.419  3.434  3.440  3.451  3.469  3.480  3.487  3.489  3.488  </t>
  </si>
  <si>
    <t xml:space="preserve">0.82  0.82  0.83  0.83  0.83  0.83  0.83  0.83  0.83  0.83  0.83  </t>
  </si>
  <si>
    <t xml:space="preserve">0.35  0.35  0.36  0.36  0.36  0.36  0.36  0.36  0.36  0.36  0.36  </t>
  </si>
  <si>
    <t xml:space="preserve">3.400  3.448  3.466  3.471  3.476  3.474  3.475  3.478  3.478  3.476  3.474  </t>
  </si>
  <si>
    <t xml:space="preserve">3.400  3.426  3.442  3.456  3.472  3.476  3.467  3.459  3.449  3.440  3.433  </t>
  </si>
  <si>
    <t xml:space="preserve">3.400  3.342  3.287  3.259  3.222  3.195  3.183  3.172  3.162  3.150  3.147  </t>
  </si>
  <si>
    <t xml:space="preserve">0.82  0.82  0.82  0.83  0.83  0.83  0.83  0.83  0.82  0.82  0.81  </t>
  </si>
  <si>
    <t xml:space="preserve">0.35  0.35  0.34  0.34  0.33  0.33  0.33  0.32  0.32  0.32  0.32  </t>
  </si>
  <si>
    <t xml:space="preserve">0.10  0.10  0.10  0.10  0.09  0.09  0.09  0.09  0.09  0.09  0.09  </t>
  </si>
  <si>
    <t xml:space="preserve">3.400  3.453  3.462  3.478  3.477  3.468  3.457  3.446  3.435  3.424  3.413  </t>
  </si>
  <si>
    <t xml:space="preserve">3.400  3.448  3.467  3.470  3.477  3.476  3.475  3.477  3.478  3.477  3.475  </t>
  </si>
  <si>
    <t xml:space="preserve">3.400  3.419  3.448  3.462  3.459  3.464  3.473  3.487  3.499  3.506  3.513  </t>
  </si>
  <si>
    <t xml:space="preserve">3.400  3.485  3.549  3.614  3.662  3.699  3.745  3.777  3.801  3.813  3.820  </t>
  </si>
  <si>
    <t xml:space="preserve">0.81  0.81  0.82  0.82  0.82  0.82  0.82  0.83  0.83  0.84  0.84  </t>
  </si>
  <si>
    <t xml:space="preserve">0.35  0.36  0.37  0.38  0.38  0.39  0.39  0.40  0.40  0.40  0.40  </t>
  </si>
  <si>
    <t xml:space="preserve">0.10  0.10  0.10  0.11  0.11  0.11  0.11  0.11  0.11  0.12  0.12  </t>
  </si>
  <si>
    <t xml:space="preserve">3.400  3.448  3.466  3.471  3.477  3.475  3.475  3.477  3.478  3.477  3.474  </t>
  </si>
  <si>
    <t xml:space="preserve">3.400  3.422  3.445  3.459  3.466  3.471  3.471  3.473  3.474  3.474  3.475  </t>
  </si>
  <si>
    <t xml:space="preserve">3.400  3.415  3.418  3.433  3.441  3.450  3.469  3.481  3.490  3.491  3.490  </t>
  </si>
  <si>
    <t xml:space="preserve">0.81  0.81  0.82  0.82  0.82  0.82  0.82  0.82  0.82  0.82  0.82  </t>
  </si>
  <si>
    <t xml:space="preserve">0.35  0.35  0.35  0.35  0.36  0.36  0.36  0.36  0.36  0.36  0.36  </t>
  </si>
  <si>
    <t xml:space="preserve">3.400  3.447  3.465  3.472  3.477  3.474  3.475  3.478  3.478  3.476  3.473  </t>
  </si>
  <si>
    <t xml:space="preserve">3.400  3.425  3.442  3.458  3.473  3.476  3.468  3.460  3.449  3.440  3.432  </t>
  </si>
  <si>
    <t xml:space="preserve">3.400  3.344  3.292  3.256  3.220  3.192  3.180  3.170  3.168  3.155  3.144  </t>
  </si>
  <si>
    <t xml:space="preserve">0.81  0.81  0.82  0.82  0.83  0.83  0.82  0.82  0.82  0.81  0.81  </t>
  </si>
  <si>
    <t xml:space="preserve">0.35  0.34  0.34  0.33  0.33  0.33  0.32  0.32  0.32  0.32  0.32  </t>
  </si>
  <si>
    <t xml:space="preserve">0.10  0.10  0.10  0.09  0.09  0.09  0.09  0.09  0.09  0.09  0.09  </t>
  </si>
  <si>
    <t xml:space="preserve">3.400  3.448  3.468  3.471  3.477  3.476  3.475  3.476  3.478  3.477  3.475  </t>
  </si>
  <si>
    <t xml:space="preserve">3.400  3.419  3.446  3.461  3.459  3.464  3.474  3.488  3.499  3.508  3.516  </t>
  </si>
  <si>
    <t xml:space="preserve">3.400  3.483  3.550  3.614  3.662  3.706  3.751  3.777  3.801  3.814  3.821  </t>
  </si>
  <si>
    <t xml:space="preserve">1.11  1.13  1.14  1.14  1.14  1.14  1.14  1.14  1.14  1.14  1.14  </t>
  </si>
  <si>
    <t xml:space="preserve">0.80  0.81  0.81  0.82  0.81  0.81  0.82  0.82  0.83  0.83  0.83  </t>
  </si>
  <si>
    <t xml:space="preserve">0.35  0.36  0.37  0.37  0.38  0.38  0.39  0.39  0.40  0.40  0.40  </t>
  </si>
  <si>
    <t xml:space="preserve">0.10  0.10  0.10  0.11  0.11  0.11  0.11  0.11  0.11  0.11  0.11  </t>
  </si>
  <si>
    <t xml:space="preserve">3.400  3.448  3.467  3.472  3.477  3.475  3.475  3.477  3.478  3.477  3.474  </t>
  </si>
  <si>
    <t xml:space="preserve">3.400  3.422  3.443  3.459  3.465  3.470  3.471  3.473  3.474  3.474  3.475  </t>
  </si>
  <si>
    <t xml:space="preserve">3.400  3.413  3.418  3.432  3.440  3.449  3.467  3.480  3.489  3.491  3.490  </t>
  </si>
  <si>
    <t xml:space="preserve">0.80  0.81  0.81  0.81  0.82  0.82  0.82  0.82  0.82  0.82  0.82  </t>
  </si>
  <si>
    <t xml:space="preserve">0.35  0.35  0.35  0.35  0.35  0.35  0.35  0.36  0.36  0.36  0.36  </t>
  </si>
  <si>
    <t xml:space="preserve">3.400  3.448  3.466  3.472  3.477  3.474  3.476  3.478  3.478  3.476  3.474  </t>
  </si>
  <si>
    <t xml:space="preserve">3.400  3.424  3.440  3.456  3.472  3.477  3.469  3.458  3.449  3.437  3.429  </t>
  </si>
  <si>
    <t xml:space="preserve">3.400  3.349  3.291  3.253  3.217  3.188  3.176  3.173  3.163  3.151  3.139  </t>
  </si>
  <si>
    <t xml:space="preserve">0.80  0.81  0.81  0.81  0.82  0.82  0.82  0.81  0.81  0.80  0.80  </t>
  </si>
  <si>
    <t xml:space="preserve">0.35  0.34  0.34  0.33  0.33  0.32  0.32  0.32  0.32  0.32  0.31  </t>
  </si>
  <si>
    <t xml:space="preserve">3.400  3.453  3.462  3.477  3.476  3.469  3.460  3.453  3.446  3.440  3.435  </t>
  </si>
  <si>
    <t xml:space="preserve">3.400  3.478  3.545  3.596  3.638  3.682  3.726  3.756  3.776  3.786  3.786  </t>
  </si>
  <si>
    <t xml:space="preserve">3.400  3.451  3.463  3.477  3.477  3.468  3.461  3.453  3.446  3.440  3.435  </t>
  </si>
  <si>
    <t xml:space="preserve">3.400  3.426  3.445  3.457  3.471  3.476  3.471  3.463  3.455  3.447  3.442  </t>
  </si>
  <si>
    <t xml:space="preserve">3.400  3.349  3.299  3.262  3.232  3.209  3.200  3.188  3.178  3.167  3.158  </t>
  </si>
  <si>
    <t xml:space="preserve">3.400  3.423  3.449  3.463  3.461  3.462  3.469  3.481  3.490  3.496  3.502  </t>
  </si>
  <si>
    <t xml:space="preserve">3.400  3.478  3.543  3.603  3.640  3.685  3.729  3.759  3.778  3.789  3.795  </t>
  </si>
  <si>
    <t xml:space="preserve">3.400  3.452  3.463  3.477  3.476  3.469  3.460  3.453  3.446  3.440  3.435  </t>
  </si>
  <si>
    <t xml:space="preserve">3.400  3.447  3.465  3.470  3.475  3.474  3.475  3.476  3.477  3.476  3.474  </t>
  </si>
  <si>
    <t xml:space="preserve">3.400  3.413  3.421  3.433  3.439  3.450  3.469  3.480  3.486  3.487  3.486  </t>
  </si>
  <si>
    <t xml:space="preserve">3.400  3.451  3.463  3.477  3.477  3.469  3.461  3.453  3.446  3.440  3.435  </t>
  </si>
  <si>
    <t xml:space="preserve">3.400  3.446  3.464  3.470  3.475  3.473  3.475  3.477  3.477  3.476  3.474  </t>
  </si>
  <si>
    <t xml:space="preserve">3.400  3.348  3.297  3.267  3.229  3.204  3.195  3.185  3.175  3.171  3.160  </t>
  </si>
  <si>
    <t xml:space="preserve">3.400  3.478  3.544  3.604  3.649  3.693  3.730  3.760  3.781  3.792  3.797  </t>
  </si>
  <si>
    <t xml:space="preserve">3.400  3.452  3.462  3.477  3.476  3.469  3.460  3.453  3.446  3.440  3.435  </t>
  </si>
  <si>
    <t xml:space="preserve">3.400  3.447  3.464  3.470  3.475  3.474  3.475  3.477  3.477  3.476  3.474  </t>
  </si>
  <si>
    <t xml:space="preserve">3.400  3.425  3.447  3.461  3.467  3.469  3.470  3.472  3.473  3.473  3.474  </t>
  </si>
  <si>
    <t xml:space="preserve">3.400  3.427  3.444  3.459  3.472  3.475  3.470  3.463  3.454  3.446  3.439  </t>
  </si>
  <si>
    <t xml:space="preserve">3.400  3.344  3.299  3.262  3.226  3.201  3.193  3.183  3.180  3.168  3.156  </t>
  </si>
  <si>
    <t xml:space="preserve">3.400  3.448  3.466  3.470  3.475  3.475  3.475  3.476  3.477  3.476  3.474  </t>
  </si>
  <si>
    <t xml:space="preserve">3.400  3.423  3.449  3.463  3.461  3.463  3.470  3.483  3.492  3.500  3.508  </t>
  </si>
  <si>
    <t xml:space="preserve">3.400  3.413  3.421  3.432  3.439  3.451  3.469  3.481  3.488  3.489  3.487  </t>
  </si>
  <si>
    <t xml:space="preserve">3.400  3.451  3.462  3.477  3.477  3.469  3.461  3.453  3.446  3.440  3.435  </t>
  </si>
  <si>
    <t xml:space="preserve">3.400  3.447  3.464  3.471  3.476  3.473  3.475  3.477  3.477  3.476  3.473  </t>
  </si>
  <si>
    <t xml:space="preserve">3.400  3.351  3.298  3.259  3.224  3.200  3.189  3.186  3.176  3.163  3.152  </t>
  </si>
  <si>
    <t xml:space="preserve">3.400  3.453  3.463  3.477  3.476  3.469  3.460  3.453  3.446  3.440  3.435  </t>
  </si>
  <si>
    <t xml:space="preserve">3.400  3.447  3.466  3.470  3.476  3.475  3.475  3.476  3.477  3.476  3.474  </t>
  </si>
  <si>
    <t xml:space="preserve">3.400  3.424  3.446  3.460  3.466  3.469  3.470  3.473  3.473  3.473  3.474  </t>
  </si>
  <si>
    <t xml:space="preserve">3.400  3.447  3.465  3.471  3.476  3.474  3.475  3.478  3.477  3.476  3.474  </t>
  </si>
  <si>
    <t xml:space="preserve">3.400  3.450  3.468  3.471  3.476  3.476  3.475  3.476  3.477  3.477  3.474  </t>
  </si>
  <si>
    <t xml:space="preserve">3.400  3.483  3.550  3.605  3.652  3.699  3.743  3.773  3.795  3.800  3.807  </t>
  </si>
  <si>
    <t xml:space="preserve">3.400  3.449  3.467  3.471  3.476  3.475  3.476  3.477  3.477  3.476  3.474  </t>
  </si>
  <si>
    <t xml:space="preserve">3.400  3.414  3.421  3.434  3.440  3.452  3.470  3.481  3.488  3.489  3.488  </t>
  </si>
  <si>
    <t xml:space="preserve">3.400  3.449  3.466  3.472  3.477  3.474  3.475  3.478  3.478  3.476  3.474  </t>
  </si>
  <si>
    <t xml:space="preserve">3.400  3.344  3.290  3.253  3.225  3.199  3.187  3.176  3.166  3.155  3.144  </t>
  </si>
  <si>
    <t xml:space="preserve">3.400  3.482  3.549  3.613  3.653  3.699  3.744  3.775  3.797  3.809  3.809  </t>
  </si>
  <si>
    <t xml:space="preserve">3.400  3.449  3.466  3.471  3.476  3.475  3.475  3.477  3.477  3.476  3.474  </t>
  </si>
  <si>
    <t xml:space="preserve">3.400  3.412  3.419  3.434  3.440  3.451  3.469  3.480  3.487  3.489  3.488  </t>
  </si>
  <si>
    <t xml:space="preserve">3.400  3.451  3.463  3.477  3.476  3.469  3.461  3.453  3.446  3.440  3.435  </t>
  </si>
  <si>
    <t xml:space="preserve">3.400  3.448  3.465  3.472  3.476  3.474  3.475  3.478  3.477  3.476  3.474  </t>
  </si>
  <si>
    <t xml:space="preserve">3.400  3.342  3.288  3.259  3.222  3.195  3.183  3.172  3.162  3.150  3.147  </t>
  </si>
  <si>
    <t xml:space="preserve">3.400  3.448  3.467  3.470  3.477  3.476  3.475  3.476  3.477  3.477  3.475  </t>
  </si>
  <si>
    <t xml:space="preserve">3.400  3.419  3.448  3.461  3.459  3.464  3.473  3.487  3.499  3.506  3.513  </t>
  </si>
  <si>
    <t xml:space="preserve">3.400  3.485  3.549  3.614  3.662  3.699  3.745  3.778  3.801  3.813  3.820  </t>
  </si>
  <si>
    <t xml:space="preserve">3.400  3.448  3.466  3.471  3.477  3.475  3.475  3.477  3.477  3.476  3.474  </t>
  </si>
  <si>
    <t xml:space="preserve">3.400  3.447  3.465  3.472  3.477  3.474  3.476  3.478  3.477  3.476  3.474  </t>
  </si>
  <si>
    <t xml:space="preserve">3.400  3.448  3.468  3.471  3.477  3.476  3.475  3.476  3.477  3.477  3.475  </t>
  </si>
  <si>
    <t xml:space="preserve">3.400  3.419  3.446  3.460  3.459  3.464  3.474  3.488  3.499  3.508  3.516  </t>
  </si>
  <si>
    <t xml:space="preserve">3.400  3.483  3.550  3.614  3.662  3.706  3.751  3.777  3.801  3.814  3.822  </t>
  </si>
  <si>
    <t xml:space="preserve">3.400  3.451  3.463  3.477  3.476  3.469  3.460  3.453  3.446  3.440  3.435  </t>
  </si>
  <si>
    <t xml:space="preserve">3.400  3.448  3.467  3.472  3.477  3.475  3.476  3.477  3.477  3.476  3.474  </t>
  </si>
  <si>
    <t xml:space="preserve">3.400  3.412  3.418  3.432  3.440  3.449  3.467  3.480  3.489  3.491  3.490  </t>
  </si>
  <si>
    <t xml:space="preserve">3.400  3.450  3.463  3.477  3.477  3.469  3.461  3.453  3.446  3.440  3.435  </t>
  </si>
  <si>
    <t xml:space="preserve">3.400  3.424  3.440  3.456  3.472  3.477  3.469  3.458  3.448  3.437  3.429  </t>
  </si>
  <si>
    <t xml:space="preserve">3.400  3.348  3.291  3.253  3.217  3.188  3.176  3.173  3.163  3.150  3.139  </t>
  </si>
  <si>
    <t xml:space="preserve">3.400  3.410  3.420  3.430  3.440  3.450  3.460  3.470  3.480  3.490  3.500  </t>
  </si>
  <si>
    <t xml:space="preserve">3.400  3.452  3.463  3.477  3.476  3.470  3.463  3.459  3.457  3.456  3.457  </t>
  </si>
  <si>
    <t xml:space="preserve">3.400  3.447  3.465  3.470  3.475  3.475  3.475  3.476  3.476  3.476  3.474  </t>
  </si>
  <si>
    <t xml:space="preserve">3.400  3.421  3.449  3.463  3.461  3.462  3.470  3.480  3.489  3.495  3.501  </t>
  </si>
  <si>
    <t xml:space="preserve">1.12  1.13  1.14  1.14  1.14  1.15  1.15  1.15  1.15  1.15  1.15  </t>
  </si>
  <si>
    <t xml:space="preserve">1.12  1.14  1.14  1.15  1.15  1.15  1.15  1.14  1.14  1.14  1.14  </t>
  </si>
  <si>
    <t xml:space="preserve">3.400  3.451  3.463  3.476  3.476  3.469  3.464  3.459  3.457  3.456  3.457  </t>
  </si>
  <si>
    <t xml:space="preserve">3.400  3.414  3.423  3.433  3.437  3.448  3.467  3.479  3.486  3.487  3.486  </t>
  </si>
  <si>
    <t xml:space="preserve">3.400  3.450  3.463  3.476  3.476  3.469  3.464  3.459  3.457  3.456  3.457  </t>
  </si>
  <si>
    <t xml:space="preserve">3.400  3.446  3.464  3.470  3.476  3.473  3.475  3.477  3.477  3.475  3.474  </t>
  </si>
  <si>
    <t xml:space="preserve">3.400  3.452  3.463  3.477  3.475  3.470  3.463  3.459  3.457  3.456  3.457  </t>
  </si>
  <si>
    <t xml:space="preserve">3.400  3.478  3.543  3.602  3.640  3.685  3.729  3.759  3.778  3.789  3.795  </t>
  </si>
  <si>
    <t xml:space="preserve">3.400  3.447  3.464  3.470  3.475  3.474  3.475  3.476  3.477  3.476  3.474  </t>
  </si>
  <si>
    <t xml:space="preserve">3.400  3.425  3.447  3.460  3.466  3.469  3.470  3.472  3.473  3.472  3.473  </t>
  </si>
  <si>
    <t xml:space="preserve">3.400  3.446  3.464  3.470  3.475  3.473  3.475  3.477  3.477  3.475  3.474  </t>
  </si>
  <si>
    <t xml:space="preserve">3.400  3.427  3.445  3.457  3.471  3.475  3.469  3.462  3.454  3.446  3.441  </t>
  </si>
  <si>
    <t xml:space="preserve">3.400  3.447  3.465  3.469  3.475  3.475  3.475  3.476  3.476  3.476  3.474  </t>
  </si>
  <si>
    <t xml:space="preserve">3.400  3.422  3.449  3.464  3.461  3.463  3.470  3.481  3.491  3.499  3.505  </t>
  </si>
  <si>
    <t xml:space="preserve">3.400  3.451  3.463  3.477  3.476  3.470  3.464  3.459  3.457  3.456  3.457  </t>
  </si>
  <si>
    <t xml:space="preserve">3.400  3.446  3.464  3.470  3.475  3.474  3.475  3.476  3.477  3.476  3.474  </t>
  </si>
  <si>
    <t xml:space="preserve">3.400  3.413  3.421  3.433  3.439  3.451  3.469  3.481  3.488  3.488  3.487  </t>
  </si>
  <si>
    <t xml:space="preserve">3.400  3.446  3.463  3.470  3.475  3.473  3.475  3.477  3.477  3.476  3.473  </t>
  </si>
  <si>
    <t xml:space="preserve">3.400  3.344  3.299  3.262  3.226  3.202  3.192  3.183  3.180  3.168  3.157  </t>
  </si>
  <si>
    <t xml:space="preserve">3.400  3.448  3.466  3.470  3.475  3.475  3.475  3.476  3.476  3.476  3.474  </t>
  </si>
  <si>
    <t xml:space="preserve">3.400  3.423  3.448  3.463  3.461  3.463  3.470  3.483  3.492  3.500  3.508  </t>
  </si>
  <si>
    <t xml:space="preserve">3.400  3.481  3.549  3.608  3.652  3.696  3.739  3.762  3.783  3.794  3.800  </t>
  </si>
  <si>
    <t xml:space="preserve">3.400  3.412  3.421  3.432  3.439  3.451  3.469  3.481  3.488  3.488  3.487  </t>
  </si>
  <si>
    <t xml:space="preserve">3.400  3.447  3.464  3.471  3.475  3.473  3.475  3.477  3.477  3.475  3.474  </t>
  </si>
  <si>
    <t xml:space="preserve">3.400  3.428  3.444  3.458  3.471  3.476  3.471  3.462  3.453  3.444  3.436  </t>
  </si>
  <si>
    <t xml:space="preserve">3.400  3.350  3.298  3.259  3.224  3.200  3.189  3.186  3.176  3.163  3.152  </t>
  </si>
  <si>
    <t xml:space="preserve">3.400  3.452  3.463  3.477  3.475  3.470  3.463  3.460  3.457  3.456  3.457  </t>
  </si>
  <si>
    <t xml:space="preserve">3.400  3.447  3.466  3.470  3.475  3.475  3.475  3.476  3.477  3.476  3.475  </t>
  </si>
  <si>
    <t xml:space="preserve">3.400  3.484  3.543  3.604  3.651  3.697  3.741  3.771  3.783  3.795  3.802  </t>
  </si>
  <si>
    <t xml:space="preserve">3.400  3.447  3.465  3.471  3.476  3.474  3.475  3.477  3.477  3.476  3.474  </t>
  </si>
  <si>
    <t xml:space="preserve">3.400  3.447  3.464  3.471  3.476  3.474  3.475  3.478  3.477  3.476  3.474  </t>
  </si>
  <si>
    <t xml:space="preserve">3.400  3.427  3.443  3.457  3.472  3.476  3.469  3.461  3.451  3.441  3.435  </t>
  </si>
  <si>
    <t xml:space="preserve">3.400  3.345  3.291  3.254  3.219  3.195  3.192  3.181  3.170  3.158  3.148  </t>
  </si>
  <si>
    <t xml:space="preserve">3.400  3.450  3.467  3.471  3.476  3.476  3.476  3.476  3.477  3.476  3.475  </t>
  </si>
  <si>
    <t xml:space="preserve">3.400  3.421  3.449  3.462  3.459  3.463  3.473  3.485  3.494  3.502  3.509  </t>
  </si>
  <si>
    <t xml:space="preserve">3.400  3.451  3.463  3.477  3.476  3.469  3.464  3.459  3.457  3.456  3.457  </t>
  </si>
  <si>
    <t xml:space="preserve">3.400  3.449  3.466  3.472  3.476  3.474  3.476  3.478  3.477  3.476  3.474  </t>
  </si>
  <si>
    <t xml:space="preserve">3.400  3.426  3.443  3.457  3.472  3.477  3.469  3.459  3.450  3.442  3.435  </t>
  </si>
  <si>
    <t xml:space="preserve">3.400  3.344  3.290  3.253  3.225  3.200  3.187  3.176  3.166  3.155  3.144  </t>
  </si>
  <si>
    <t xml:space="preserve">3.400  3.449  3.467  3.471  3.476  3.476  3.476  3.476  3.477  3.476  3.475  </t>
  </si>
  <si>
    <t xml:space="preserve">3.400  3.482  3.549  3.613  3.653  3.699  3.743  3.775  3.797  3.809  3.809  </t>
  </si>
  <si>
    <t xml:space="preserve">3.400  3.449  3.466  3.471  3.476  3.475  3.476  3.477  3.477  3.476  3.474  </t>
  </si>
  <si>
    <t xml:space="preserve">3.400  3.423  3.445  3.459  3.465  3.469  3.470  3.472  3.473  3.473  3.475  </t>
  </si>
  <si>
    <t xml:space="preserve">3.400  3.412  3.419  3.433  3.440  3.451  3.469  3.480  3.487  3.489  3.488  </t>
  </si>
  <si>
    <t xml:space="preserve">3.400  3.450  3.463  3.477  3.476  3.469  3.464  3.459  3.457  3.456  3.457  </t>
  </si>
  <si>
    <t xml:space="preserve">3.400  3.448  3.465  3.472  3.476  3.474  3.476  3.478  3.477  3.475  3.474  </t>
  </si>
  <si>
    <t xml:space="preserve">3.400  3.342  3.288  3.258  3.222  3.196  3.183  3.172  3.162  3.150  3.147  </t>
  </si>
  <si>
    <t xml:space="preserve">3.400  3.448  3.467  3.471  3.476  3.476  3.475  3.476  3.477  3.476  3.475  </t>
  </si>
  <si>
    <t xml:space="preserve">3.400  3.419  3.448  3.461  3.460  3.464  3.473  3.487  3.499  3.506  3.513  </t>
  </si>
  <si>
    <t xml:space="preserve">3.400  3.485  3.549  3.614  3.661  3.699  3.744  3.778  3.801  3.813  3.820  </t>
  </si>
  <si>
    <t xml:space="preserve">3.400  3.448  3.466  3.471  3.477  3.475  3.476  3.477  3.477  3.476  3.474  </t>
  </si>
  <si>
    <t xml:space="preserve">3.400  3.422  3.445  3.459  3.466  3.470  3.471  3.473  3.474  3.474  3.475  </t>
  </si>
  <si>
    <t xml:space="preserve">3.400  3.450  3.464  3.476  3.476  3.469  3.464  3.459  3.457  3.456  3.457  </t>
  </si>
  <si>
    <t xml:space="preserve">3.400  3.447  3.465  3.472  3.476  3.474  3.476  3.478  3.477  3.476  3.474  </t>
  </si>
  <si>
    <t xml:space="preserve">3.400  3.425  3.442  3.458  3.473  3.476  3.469  3.460  3.449  3.440  3.432  </t>
  </si>
  <si>
    <t xml:space="preserve">0.81  0.81  0.82  0.82  0.82  0.83  0.82  0.82  0.82  0.81  0.81  </t>
  </si>
  <si>
    <t xml:space="preserve">3.400  3.452  3.464  3.477  3.476  3.470  3.463  3.459  3.457  3.456  3.457  </t>
  </si>
  <si>
    <t xml:space="preserve">3.400  3.448  3.468  3.471  3.477  3.476  3.476  3.476  3.477  3.477  3.475  </t>
  </si>
  <si>
    <t xml:space="preserve">3.400  3.451  3.464  3.476  3.476  3.469  3.464  3.459  3.457  3.456  3.457  </t>
  </si>
  <si>
    <t xml:space="preserve">3.400  3.421  3.443  3.458  3.466  3.470  3.471  3.473  3.474  3.474  3.475  </t>
  </si>
  <si>
    <t xml:space="preserve">3.400  3.448  3.466  3.472  3.477  3.474  3.476  3.478  3.477  3.476  3.474  </t>
  </si>
  <si>
    <t xml:space="preserve">3.400  3.348  3.291  3.253  3.217  3.188  3.175  3.173  3.163  3.150  3.139  </t>
  </si>
  <si>
    <t>3.700 -0.010</t>
  </si>
  <si>
    <t xml:space="preserve">3.700 3.690 3.680 3.670 3.660 3.650 3.640 3.630 3.620 3.610 3.600 </t>
  </si>
  <si>
    <t xml:space="preserve">3.700  3.690  3.680  3.670  3.660  3.650  3.640  3.630  3.620  3.610  3.600  </t>
  </si>
  <si>
    <t xml:space="preserve">3.700  3.756  3.768  3.784  3.782  3.772  3.760  3.748  3.737  3.725  3.714  </t>
  </si>
  <si>
    <t xml:space="preserve">3.700  3.749  3.769  3.775  3.780  3.779  3.780  3.782  3.783  3.781  3.778  </t>
  </si>
  <si>
    <t xml:space="preserve">3.700  3.729  3.748  3.762  3.767  3.771  3.771  3.774  3.775  3.776  3.777  </t>
  </si>
  <si>
    <t xml:space="preserve">3.700  3.713  3.722  3.737  3.748  3.758  3.773  3.780  3.786  3.786  3.786  </t>
  </si>
  <si>
    <t xml:space="preserve">1.15  1.15  1.15  1.15  1.15  1.15  1.15  1.15  1.15  1.15  1.15  </t>
  </si>
  <si>
    <t xml:space="preserve">1.15  1.16  1.17  1.17  1.17  1.17  1.17  1.17  1.17  1.16  1.16  </t>
  </si>
  <si>
    <t xml:space="preserve">1.14  1.16  1.16  1.17  1.17  1.17  1.17  1.17  1.17  1.17  1.17  </t>
  </si>
  <si>
    <t xml:space="preserve">0.90  0.91  0.91  0.92  0.92  0.92  0.92  0.92  0.92  0.92  0.92  </t>
  </si>
  <si>
    <t xml:space="preserve">0.40  0.41  0.41  0.41  0.41  0.41  0.41  0.41  0.41  0.41  0.41  </t>
  </si>
  <si>
    <t xml:space="preserve">0.12  0.12  0.12  0.12  0.12  0.12  0.12  0.12  0.12  0.12  0.12  </t>
  </si>
  <si>
    <t xml:space="preserve">3.700  3.755  3.768  3.784  3.782  3.772  3.760  3.748  3.737  3.725  3.715  </t>
  </si>
  <si>
    <t xml:space="preserve">3.700  3.749  3.769  3.775  3.781  3.778  3.780  3.783  3.783  3.781  3.777  </t>
  </si>
  <si>
    <t xml:space="preserve">3.700  3.731  3.746  3.759  3.771  3.777  3.773  3.766  3.760  3.753  3.749  </t>
  </si>
  <si>
    <t xml:space="preserve">3.700  3.649  3.601  3.569  3.549  3.525  3.513  3.498  3.488  3.477  3.469  </t>
  </si>
  <si>
    <t xml:space="preserve">1.15  1.16  1.17  1.17  1.17  1.17  1.17  1.17  1.16  1.16  1.16  </t>
  </si>
  <si>
    <t xml:space="preserve">0.90  0.91  0.91  0.91  0.92  0.92  0.92  0.91  0.91  0.91  0.91  </t>
  </si>
  <si>
    <t xml:space="preserve">0.40  0.40  0.39  0.39  0.38  0.38  0.38  0.38  0.37  0.37  0.37  </t>
  </si>
  <si>
    <t xml:space="preserve">0.12  0.11  0.11  0.11  0.11  0.11  0.11  0.11  0.11  0.11  0.11  </t>
  </si>
  <si>
    <t xml:space="preserve">3.700  3.749  3.769  3.775  3.780  3.779  3.780  3.782  3.782  3.781  3.778  </t>
  </si>
  <si>
    <t xml:space="preserve">3.700  3.728  3.747  3.761  3.766  3.770  3.771  3.774  3.775  3.776  3.777  </t>
  </si>
  <si>
    <t xml:space="preserve">3.700  3.714  3.723  3.738  3.749  3.758  3.772  3.780  3.786  3.786  3.786  </t>
  </si>
  <si>
    <t xml:space="preserve">0.90  0.90  0.91  0.91  0.91  0.91  0.91  0.91  0.91  0.91  0.91  </t>
  </si>
  <si>
    <t xml:space="preserve">0.40  0.40  0.40  0.40  0.41  0.41  0.41  0.41  0.41  0.41  0.41  </t>
  </si>
  <si>
    <t xml:space="preserve">3.700  3.755  3.768  3.784  3.782  3.772  3.760  3.748  3.737  3.726  3.714  </t>
  </si>
  <si>
    <t xml:space="preserve">3.700  3.748  3.768  3.775  3.780  3.778  3.780  3.783  3.783  3.781  3.777  </t>
  </si>
  <si>
    <t xml:space="preserve">3.700  3.730  3.745  3.758  3.771  3.777  3.771  3.766  3.759  3.752  3.748  </t>
  </si>
  <si>
    <t xml:space="preserve">3.700  3.650  3.601  3.576  3.544  3.519  3.506  3.495  3.485  3.481  3.471  </t>
  </si>
  <si>
    <t xml:space="preserve">0.90  0.90  0.91  0.91  0.91  0.91  0.91  0.91  0.91  0.90  0.90  </t>
  </si>
  <si>
    <t xml:space="preserve">0.40  0.39  0.39  0.38  0.38  0.38  0.37  0.37  0.37  0.37  0.37  </t>
  </si>
  <si>
    <t xml:space="preserve">3.700  3.755  3.768  3.784  3.782  3.772  3.760  3.748  3.737  3.725  3.714  </t>
  </si>
  <si>
    <t xml:space="preserve">3.700  3.748  3.769  3.775  3.780  3.779  3.780  3.782  3.782  3.781  3.778  </t>
  </si>
  <si>
    <t xml:space="preserve">3.700  3.728  3.747  3.761  3.766  3.771  3.771  3.774  3.775  3.776  3.777  </t>
  </si>
  <si>
    <t xml:space="preserve">3.700  3.715  3.722  3.737  3.750  3.760  3.773  3.781  3.786  3.786  3.786  </t>
  </si>
  <si>
    <t xml:space="preserve">1.14  1.16  1.16  1.16  1.17  1.17  1.17  1.17  1.17  1.17  1.17  </t>
  </si>
  <si>
    <t xml:space="preserve">0.89  0.90  0.90  0.90  0.90  0.90  0.90  0.91  0.90  0.91  0.91  </t>
  </si>
  <si>
    <t xml:space="preserve">0.40  0.40  0.40  0.40  0.40  0.40  0.41  0.41  0.41  0.41  0.41  </t>
  </si>
  <si>
    <t xml:space="preserve">0.11  0.11  0.11  0.12  0.12  0.12  0.12  0.12  0.12  0.12  0.12  </t>
  </si>
  <si>
    <t xml:space="preserve">3.700  3.754  3.768  3.784  3.782  3.772  3.761  3.748  3.737  3.725  3.714  </t>
  </si>
  <si>
    <t xml:space="preserve">3.700  3.748  3.769  3.775  3.780  3.778  3.780  3.783  3.783  3.781  3.777  </t>
  </si>
  <si>
    <t xml:space="preserve">3.700  3.730  3.745  3.758  3.771  3.776  3.772  3.766  3.758  3.752  3.746  </t>
  </si>
  <si>
    <t xml:space="preserve">3.700  3.647  3.602  3.569  3.542  3.517  3.504  3.492  3.489  3.477  3.467  </t>
  </si>
  <si>
    <t xml:space="preserve">0.89  0.90  0.90  0.90  0.91  0.91  0.90  0.90  0.90  0.90  0.89  </t>
  </si>
  <si>
    <t xml:space="preserve">0.40  0.39  0.39  0.38  0.38  0.37  0.37  0.37  0.37  0.37  0.36  </t>
  </si>
  <si>
    <t xml:space="preserve">0.11  0.11  0.11  0.11  0.11  0.11  0.11  0.11  0.11  0.10  0.10  </t>
  </si>
  <si>
    <t xml:space="preserve">3.700  3.749  3.770  3.775  3.780  3.779  3.780  3.782  3.782  3.781  3.778  </t>
  </si>
  <si>
    <t xml:space="preserve">3.700  3.727  3.746  3.760  3.765  3.770  3.771  3.774  3.775  3.776  3.777  </t>
  </si>
  <si>
    <t xml:space="preserve">3.700  3.716  3.722  3.739  3.751  3.760  3.773  3.780  3.786  3.786  3.786  </t>
  </si>
  <si>
    <t xml:space="preserve">0.88  0.89  0.89  0.90  0.90  0.90  0.90  0.90  0.90  0.90  0.90  </t>
  </si>
  <si>
    <t xml:space="preserve">0.39  0.40  0.40  0.40  0.40  0.40  0.40  0.40  0.40  0.40  0.40  </t>
  </si>
  <si>
    <t xml:space="preserve">0.11  0.11  0.11  0.11  0.11  0.11  0.12  0.12  0.12  0.12  0.12  </t>
  </si>
  <si>
    <t xml:space="preserve">3.700  3.755  3.768  3.784  3.782  3.772  3.760  3.748  3.736  3.725  3.714  </t>
  </si>
  <si>
    <t xml:space="preserve">3.700  3.749  3.769  3.775  3.781  3.778  3.780  3.783  3.783  3.780  3.777  </t>
  </si>
  <si>
    <t xml:space="preserve">3.700  3.729  3.745  3.757  3.770  3.776  3.772  3.765  3.758  3.750  3.744  </t>
  </si>
  <si>
    <t xml:space="preserve">3.700  3.655  3.601  3.569  3.541  3.515  3.501  3.495  3.484  3.472  3.462  </t>
  </si>
  <si>
    <t xml:space="preserve">0.88  0.89  0.89  0.89  0.90  0.90  0.90  0.90  0.89  0.89  0.89  </t>
  </si>
  <si>
    <t xml:space="preserve">0.39  0.39  0.38  0.38  0.37  0.37  0.37  0.37  0.36  0.36  0.36  </t>
  </si>
  <si>
    <t xml:space="preserve">0.11  0.11  0.11  0.11  0.11  0.11  0.11  0.10  0.10  0.10  0.10  </t>
  </si>
  <si>
    <t xml:space="preserve">3.700  3.727  3.746  3.760  3.766  3.770  3.771  3.774  3.775  3.776  3.778  </t>
  </si>
  <si>
    <t xml:space="preserve">3.700  3.716  3.724  3.741  3.753  3.761  3.774  3.781  3.787  3.787  3.786  </t>
  </si>
  <si>
    <t xml:space="preserve">1.14  1.16  1.16  1.16  1.17  1.17  1.17  1.17  1.17  1.17  1.16  </t>
  </si>
  <si>
    <t xml:space="preserve">0.88  0.88  0.89  0.89  0.89  0.89  0.89  0.89  0.89  0.89  0.89  </t>
  </si>
  <si>
    <t xml:space="preserve">0.39  0.39  0.39  0.40  0.40  0.40  0.40  0.40  0.40  0.40  0.40  </t>
  </si>
  <si>
    <t xml:space="preserve">3.700  3.748  3.768  3.775  3.781  3.778  3.780  3.783  3.782  3.781  3.777  </t>
  </si>
  <si>
    <t xml:space="preserve">3.700  3.729  3.743  3.757  3.771  3.777  3.771  3.765  3.756  3.747  3.743  </t>
  </si>
  <si>
    <t xml:space="preserve">3.700  3.648  3.596  3.565  3.537  3.511  3.504  3.491  3.480  3.468  3.459  </t>
  </si>
  <si>
    <t xml:space="preserve">1.14  1.16  1.16  1.16  1.17  1.16  1.17  1.17  1.17  1.17  1.16  </t>
  </si>
  <si>
    <t xml:space="preserve">0.88  0.88  0.89  0.89  0.89  0.89  0.89  0.89  0.89  0.88  0.88  </t>
  </si>
  <si>
    <t xml:space="preserve">0.39  0.38  0.38  0.37  0.37  0.37  0.37  0.36  0.36  0.36  0.36  </t>
  </si>
  <si>
    <t xml:space="preserve">0.11  0.11  0.11  0.11  0.11  0.10  0.10  0.10  0.10  0.10  0.10  </t>
  </si>
  <si>
    <t xml:space="preserve">3.700  3.726  3.744  3.758  3.763  3.769  3.770  3.773  3.775  3.775  3.777  </t>
  </si>
  <si>
    <t xml:space="preserve">3.700  3.717  3.723  3.739  3.751  3.759  3.772  3.779  3.785  3.785  3.785  </t>
  </si>
  <si>
    <t xml:space="preserve">0.87  0.88  0.88  0.88  0.88  0.89  0.89  0.89  0.89  0.89  0.89  </t>
  </si>
  <si>
    <t xml:space="preserve">0.39  0.39  0.39  0.39  0.39  0.39  0.40  0.40  0.40  0.40  0.40  </t>
  </si>
  <si>
    <t xml:space="preserve">3.700  3.749  3.769  3.776  3.781  3.778  3.780  3.783  3.783  3.780  3.777  </t>
  </si>
  <si>
    <t xml:space="preserve">3.700  3.729  3.742  3.755  3.769  3.776  3.769  3.761  3.754  3.747  3.742  </t>
  </si>
  <si>
    <t xml:space="preserve">3.700  3.648  3.594  3.561  3.540  3.513  3.497  3.483  3.473  3.462  3.453  </t>
  </si>
  <si>
    <t xml:space="preserve">0.87  0.88  0.88  0.88  0.89  0.89  0.89  0.88  0.88  0.88  0.87  </t>
  </si>
  <si>
    <t xml:space="preserve">0.39  0.38  0.38  0.37  0.37  0.36  0.36  0.36  0.36  0.36  0.35  </t>
  </si>
  <si>
    <t xml:space="preserve">0.11  0.11  0.11  0.11  0.10  0.10  0.10  0.10  0.10  0.10  0.10  </t>
  </si>
  <si>
    <t xml:space="preserve">3.700  3.748  3.770  3.775  3.780  3.779  3.780  3.782  3.782  3.781  3.778  </t>
  </si>
  <si>
    <t xml:space="preserve">3.700  3.724  3.743  3.758  3.764  3.769  3.770  3.773  3.775  3.776  3.777  </t>
  </si>
  <si>
    <t xml:space="preserve">3.700  3.713  3.722  3.741  3.752  3.759  3.772  3.779  3.785  3.786  3.786  </t>
  </si>
  <si>
    <t xml:space="preserve">1.14  1.16  1.16  1.16  1.17  1.16  1.17  1.17  1.17  1.16  1.16  </t>
  </si>
  <si>
    <t xml:space="preserve">0.86  0.87  0.87  0.88  0.88  0.88  0.88  0.88  0.88  0.88  0.88  </t>
  </si>
  <si>
    <t xml:space="preserve">0.38  0.39  0.39  0.39  0.39  0.39  0.39  0.39  0.39  0.39  0.39  </t>
  </si>
  <si>
    <t xml:space="preserve">3.700  3.754  3.768  3.784  3.782  3.772  3.760  3.748  3.737  3.725  3.715  </t>
  </si>
  <si>
    <t xml:space="preserve">3.700  3.748  3.769  3.776  3.781  3.778  3.780  3.783  3.782  3.780  3.777  </t>
  </si>
  <si>
    <t xml:space="preserve">3.700  3.727  3.741  3.755  3.771  3.776  3.768  3.761  3.754  3.746  3.740  </t>
  </si>
  <si>
    <t xml:space="preserve">3.700  3.644  3.593  3.569  3.539  3.510  3.494  3.481  3.470  3.458  3.456  </t>
  </si>
  <si>
    <t xml:space="preserve">0.86  0.87  0.87  0.88  0.88  0.88  0.88  0.88  0.87  0.87  0.87  </t>
  </si>
  <si>
    <t xml:space="preserve">0.38  0.38  0.37  0.37  0.36  0.36  0.36  0.36  0.35  0.35  0.35  </t>
  </si>
  <si>
    <t xml:space="preserve">0.11  0.11  0.11  0.10  0.10  0.10  0.10  0.10  0.10  0.10  0.10  </t>
  </si>
  <si>
    <t xml:space="preserve">3.700  3.751  3.771  3.776  3.781  3.779  3.781  3.783  3.783  3.781  3.778  </t>
  </si>
  <si>
    <t xml:space="preserve">3.700  3.723  3.742  3.756  3.763  3.768  3.769  3.773  3.775  3.776  3.777  </t>
  </si>
  <si>
    <t xml:space="preserve">3.700  3.714  3.720  3.739  3.750  3.757  3.769  3.777  3.784  3.785  3.785  </t>
  </si>
  <si>
    <t xml:space="preserve">1.14  1.16  1.16  1.16  1.17  1.16  1.16  1.17  1.16  1.16  1.16  </t>
  </si>
  <si>
    <t xml:space="preserve">0.86  0.86  0.87  0.87  0.87  0.87  0.87  0.87  0.87  0.87  0.87  </t>
  </si>
  <si>
    <t xml:space="preserve">0.38  0.38  0.38  0.39  0.39  0.39  0.39  0.39  0.39  0.39  0.39  </t>
  </si>
  <si>
    <t xml:space="preserve">3.700  3.750  3.770  3.777  3.781  3.779  3.781  3.783  3.783  3.781  3.777  </t>
  </si>
  <si>
    <t xml:space="preserve">3.700  3.726  3.739  3.754  3.770  3.774  3.768  3.761  3.752  3.745  3.738  </t>
  </si>
  <si>
    <t xml:space="preserve">3.700  3.644  3.597  3.565  3.534  3.505  3.489  3.475  3.472  3.460  3.451  </t>
  </si>
  <si>
    <t xml:space="preserve">0.86  0.86  0.87  0.87  0.87  0.87  0.87  0.87  0.87  0.86  0.86  </t>
  </si>
  <si>
    <t xml:space="preserve">0.38  0.38  0.37  0.37  0.36  0.36  0.35  0.35  0.35  0.35  0.35  </t>
  </si>
  <si>
    <t xml:space="preserve">3.700  3.750  3.771  3.777  3.782  3.780  3.781  3.783  3.783  3.781  3.778  </t>
  </si>
  <si>
    <t xml:space="preserve">3.700  3.723  3.741  3.757  3.764  3.769  3.770  3.773  3.775  3.776  3.778  </t>
  </si>
  <si>
    <t xml:space="preserve">3.700  3.714  3.719  3.739  3.751  3.756  3.768  3.778  3.785  3.786  3.786  </t>
  </si>
  <si>
    <t xml:space="preserve">1.14  1.15  1.16  1.16  1.16  1.16  1.16  1.17  1.16  1.16  1.16  </t>
  </si>
  <si>
    <t xml:space="preserve">0.85  0.86  0.86  0.86  0.86  0.87  0.87  0.87  0.87  0.87  0.87  </t>
  </si>
  <si>
    <t xml:space="preserve">0.38  0.38  0.38  0.38  0.38  0.38  0.39  0.39  0.39  0.39  0.39  </t>
  </si>
  <si>
    <t xml:space="preserve">3.700  3.754  3.768  3.784  3.782  3.772  3.760  3.748  3.736  3.725  3.714  </t>
  </si>
  <si>
    <t xml:space="preserve">3.700  3.750  3.770  3.777  3.782  3.779  3.781  3.784  3.783  3.781  3.778  </t>
  </si>
  <si>
    <t xml:space="preserve">3.700  3.726  3.738  3.754  3.769  3.776  3.769  3.761  3.753  3.743  3.736  </t>
  </si>
  <si>
    <t xml:space="preserve">3.700  3.650  3.594  3.563  3.533  3.502  3.485  3.479  3.469  3.457  3.448  </t>
  </si>
  <si>
    <t xml:space="preserve">0.85  0.86  0.86  0.86  0.87  0.87  0.87  0.86  0.86  0.85  0.85  </t>
  </si>
  <si>
    <t xml:space="preserve">0.38  0.37  0.37  0.36  0.36  0.35  0.35  0.35  0.35  0.35  0.34  </t>
  </si>
  <si>
    <t>3.700 0.000</t>
  </si>
  <si>
    <t xml:space="preserve">3.700 3.700 3.700 3.700 3.700 3.700 3.700 3.700 3.700 3.700 3.700 </t>
  </si>
  <si>
    <t xml:space="preserve">3.700  3.700  3.700  3.700  3.700  3.700  3.700  3.700  3.700  3.700  3.700  </t>
  </si>
  <si>
    <t xml:space="preserve">3.700  3.755  3.768  3.783  3.781  3.773  3.764  3.756  3.749  3.742  3.737  </t>
  </si>
  <si>
    <t xml:space="preserve">3.700  3.713  3.722  3.737  3.748  3.758  3.772  3.780  3.786  3.786  3.786  </t>
  </si>
  <si>
    <t xml:space="preserve">1.15  1.15  1.16  1.16  1.16  1.16  1.16  1.16  1.16  1.16  1.16  </t>
  </si>
  <si>
    <t xml:space="preserve">1.15  1.16  1.17  1.17  1.17  1.17  1.17  1.17  1.17  1.17  1.17  </t>
  </si>
  <si>
    <t xml:space="preserve">3.700  3.754  3.768  3.783  3.782  3.773  3.764  3.756  3.749  3.742  3.737  </t>
  </si>
  <si>
    <t xml:space="preserve">3.700  3.749  3.769  3.775  3.781  3.778  3.780  3.783  3.783  3.780  3.778  </t>
  </si>
  <si>
    <t xml:space="preserve">3.700  3.730  3.746  3.759  3.771  3.777  3.773  3.766  3.760  3.753  3.749  </t>
  </si>
  <si>
    <t xml:space="preserve">3.700  3.649  3.601  3.569  3.548  3.525  3.513  3.498  3.488  3.477  3.469  </t>
  </si>
  <si>
    <t xml:space="preserve">3.700  3.728  3.746  3.761  3.766  3.770  3.771  3.774  3.775  3.776  3.777  </t>
  </si>
  <si>
    <t xml:space="preserve">3.700  3.754  3.768  3.783  3.781  3.773  3.764  3.756  3.748  3.743  3.737  </t>
  </si>
  <si>
    <t xml:space="preserve">3.700  3.748  3.768  3.775  3.780  3.778  3.780  3.783  3.782  3.780  3.778  </t>
  </si>
  <si>
    <t xml:space="preserve">3.700  3.649  3.601  3.575  3.544  3.519  3.506  3.495  3.485  3.481  3.471  </t>
  </si>
  <si>
    <t xml:space="preserve">3.700  3.754  3.769  3.783  3.782  3.773  3.764  3.756  3.749  3.742  3.737  </t>
  </si>
  <si>
    <t xml:space="preserve">3.700  3.727  3.746  3.759  3.765  3.770  3.771  3.774  3.775  3.776  3.777  </t>
  </si>
  <si>
    <t xml:space="preserve">3.700  3.754  3.768  3.783  3.782  3.773  3.764  3.756  3.748  3.742  3.737  </t>
  </si>
  <si>
    <t xml:space="preserve">3.700  3.749  3.769  3.775  3.781  3.778  3.780  3.783  3.782  3.780  3.778  </t>
  </si>
  <si>
    <t xml:space="preserve">3.700  3.654  3.601  3.569  3.541  3.515  3.501  3.495  3.484  3.472  3.462  </t>
  </si>
  <si>
    <t xml:space="preserve">3.700  3.726  3.746  3.760  3.766  3.770  3.771  3.774  3.775  3.776  3.778  </t>
  </si>
  <si>
    <t xml:space="preserve">3.700  3.754  3.768  3.783  3.781  3.773  3.764  3.756  3.748  3.742  3.737  </t>
  </si>
  <si>
    <t xml:space="preserve">3.700  3.748  3.768  3.776  3.780  3.778  3.780  3.783  3.782  3.780  3.778  </t>
  </si>
  <si>
    <t xml:space="preserve">3.700  3.754  3.769  3.783  3.781  3.773  3.764  3.756  3.748  3.742  3.737  </t>
  </si>
  <si>
    <t xml:space="preserve">3.700  3.749  3.769  3.776  3.780  3.778  3.780  3.783  3.782  3.780  3.777  </t>
  </si>
  <si>
    <t xml:space="preserve">3.700  3.729  3.742  3.755  3.769  3.776  3.770  3.761  3.754  3.747  3.742  </t>
  </si>
  <si>
    <t xml:space="preserve">3.700  3.755  3.769  3.783  3.781  3.773  3.764  3.756  3.749  3.742  3.737  </t>
  </si>
  <si>
    <t xml:space="preserve">3.700  3.748  3.769  3.775  3.780  3.779  3.780  3.782  3.782  3.780  3.778  </t>
  </si>
  <si>
    <t xml:space="preserve">3.700  3.713  3.723  3.741  3.752  3.759  3.772  3.780  3.785  3.786  3.786  </t>
  </si>
  <si>
    <t xml:space="preserve">3.700  3.748  3.769  3.776  3.780  3.778  3.780  3.783  3.782  3.780  3.778  </t>
  </si>
  <si>
    <t xml:space="preserve">3.700  3.751  3.770  3.776  3.781  3.780  3.781  3.782  3.782  3.781  3.778  </t>
  </si>
  <si>
    <t xml:space="preserve">3.700  3.753  3.769  3.783  3.782  3.773  3.764  3.756  3.749  3.742  3.737  </t>
  </si>
  <si>
    <t xml:space="preserve">3.700  3.750  3.770  3.777  3.781  3.779  3.781  3.783  3.782  3.781  3.778  </t>
  </si>
  <si>
    <t xml:space="preserve">1.14  1.16  1.16  1.16  1.16  1.16  1.16  1.17  1.16  1.16  1.16  </t>
  </si>
  <si>
    <t xml:space="preserve">3.700  3.754  3.769  3.783  3.781  3.773  3.764  3.756  3.749  3.742  3.737  </t>
  </si>
  <si>
    <t xml:space="preserve">3.700  3.714  3.719  3.739  3.751  3.756  3.768  3.778  3.785  3.786  3.787  </t>
  </si>
  <si>
    <t xml:space="preserve">1.14  1.15  1.16  1.16  1.16  1.16  1.16  1.16  1.16  1.16  1.16  </t>
  </si>
  <si>
    <t xml:space="preserve">3.700  3.753  3.769  3.783  3.781  3.773  3.764  3.756  3.748  3.742  3.737  </t>
  </si>
  <si>
    <t xml:space="preserve">3.700  3.750  3.770  3.778  3.782  3.779  3.781  3.783  3.783  3.780  3.778  </t>
  </si>
  <si>
    <t xml:space="preserve">3.700  3.650  3.594  3.563  3.533  3.502  3.485  3.480  3.469  3.457  3.448  </t>
  </si>
  <si>
    <t>3.700 0.010</t>
  </si>
  <si>
    <t xml:space="preserve">3.700 3.710 3.720 3.730 3.740 3.750 3.760 3.770 3.780 3.790 3.800 </t>
  </si>
  <si>
    <t xml:space="preserve">3.700  3.710  3.720  3.730  3.740  3.750  3.760  3.770  3.780  3.790  3.800  </t>
  </si>
  <si>
    <t xml:space="preserve">3.700  3.755  3.769  3.783  3.781  3.774  3.768  3.763  3.760  3.760  3.760  </t>
  </si>
  <si>
    <t xml:space="preserve">3.700  3.749  3.769  3.775  3.780  3.779  3.781  3.782  3.782  3.781  3.778  </t>
  </si>
  <si>
    <t xml:space="preserve">3.700  3.728  3.748  3.761  3.767  3.771  3.771  3.774  3.775  3.776  3.777  </t>
  </si>
  <si>
    <t xml:space="preserve">1.15  1.16  1.16  1.16  1.17  1.17  1.17  1.17  1.17  1.18  1.18  </t>
  </si>
  <si>
    <t xml:space="preserve">3.700  3.754  3.769  3.783  3.781  3.774  3.768  3.763  3.760  3.759  3.760  </t>
  </si>
  <si>
    <t xml:space="preserve">3.700  3.749  3.768  3.776  3.780  3.778  3.780  3.783  3.782  3.780  3.778  </t>
  </si>
  <si>
    <t xml:space="preserve">3.700  3.730  3.746  3.758  3.771  3.777  3.773  3.766  3.760  3.753  3.749  </t>
  </si>
  <si>
    <t xml:space="preserve">3.700  3.649  3.601  3.569  3.548  3.525  3.513  3.499  3.488  3.477  3.469  </t>
  </si>
  <si>
    <t xml:space="preserve">3.700  3.749  3.768  3.775  3.780  3.779  3.780  3.782  3.782  3.780  3.778  </t>
  </si>
  <si>
    <t xml:space="preserve">3.700  3.754  3.769  3.783  3.781  3.774  3.768  3.763  3.760  3.760  3.760  </t>
  </si>
  <si>
    <t xml:space="preserve">3.700  3.730  3.745  3.758  3.772  3.777  3.771  3.766  3.759  3.752  3.748  </t>
  </si>
  <si>
    <t xml:space="preserve">0.89  0.90  0.90  0.90  0.90  0.90  0.90  0.90  0.90  0.91  0.91  </t>
  </si>
  <si>
    <t xml:space="preserve">3.700  3.754  3.769  3.782  3.781  3.774  3.768  3.763  3.760  3.759  3.760  </t>
  </si>
  <si>
    <t xml:space="preserve">3.700  3.749  3.769  3.775  3.780  3.779  3.780  3.782  3.782  3.780  3.778  </t>
  </si>
  <si>
    <t xml:space="preserve">3.700  3.727  3.746  3.759  3.765  3.770  3.771  3.773  3.775  3.776  3.777  </t>
  </si>
  <si>
    <t xml:space="preserve">3.700  3.749  3.768  3.775  3.780  3.778  3.780  3.783  3.782  3.780  3.778  </t>
  </si>
  <si>
    <t xml:space="preserve">3.700  3.729  3.745  3.756  3.770  3.776  3.772  3.765  3.758  3.750  3.744  </t>
  </si>
  <si>
    <t xml:space="preserve">3.700  3.716  3.724  3.741  3.753  3.761  3.774  3.782  3.787  3.787  3.786  </t>
  </si>
  <si>
    <t xml:space="preserve">3.700  3.755  3.769  3.783  3.781  3.774  3.767  3.763  3.760  3.760  3.760  </t>
  </si>
  <si>
    <t xml:space="preserve">3.700  3.749  3.769  3.776  3.780  3.779  3.780  3.782  3.782  3.780  3.778  </t>
  </si>
  <si>
    <t xml:space="preserve">3.700  3.726  3.744  3.758  3.764  3.769  3.770  3.773  3.774  3.775  3.777  </t>
  </si>
  <si>
    <t xml:space="preserve">3.700  3.717  3.723  3.739  3.751  3.759  3.771  3.779  3.785  3.785  3.785  </t>
  </si>
  <si>
    <t xml:space="preserve">3.700  3.648  3.594  3.561  3.540  3.513  3.497  3.484  3.473  3.462  3.453  </t>
  </si>
  <si>
    <t xml:space="preserve">3.700  3.713  3.723  3.740  3.752  3.760  3.772  3.780  3.785  3.786  3.786  </t>
  </si>
  <si>
    <t xml:space="preserve">3.700  3.643  3.593  3.569  3.539  3.510  3.494  3.481  3.470  3.458  3.457  </t>
  </si>
  <si>
    <t xml:space="preserve">3.700  3.751  3.770  3.776  3.781  3.780  3.781  3.782  3.782  3.781  3.779  </t>
  </si>
  <si>
    <t xml:space="preserve">3.700  3.723  3.742  3.756  3.763  3.768  3.770  3.773  3.775  3.776  3.777  </t>
  </si>
  <si>
    <t xml:space="preserve">3.700  3.713  3.721  3.739  3.750  3.757  3.769  3.777  3.784  3.785  3.785  </t>
  </si>
  <si>
    <t xml:space="preserve">3.700  3.753  3.769  3.783  3.781  3.774  3.768  3.763  3.760  3.759  3.760  </t>
  </si>
  <si>
    <t xml:space="preserve">3.700  3.750  3.769  3.777  3.781  3.779  3.781  3.783  3.782  3.780  3.778  </t>
  </si>
  <si>
    <t xml:space="preserve">3.700  3.644  3.597  3.565  3.534  3.505  3.488  3.475  3.472  3.460  3.451  </t>
  </si>
  <si>
    <t xml:space="preserve">1.14  1.16  1.16  1.16  1.16  1.16  1.16  1.17  1.17  1.16  1.16  </t>
  </si>
  <si>
    <t xml:space="preserve">3.700  3.750  3.770  3.777  3.781  3.780  3.781  3.783  3.782  3.781  3.779  </t>
  </si>
  <si>
    <t xml:space="preserve">3.700  3.713  3.719  3.739  3.751  3.757  3.768  3.778  3.785  3.786  3.787  </t>
  </si>
  <si>
    <t xml:space="preserve">1.15  1.15  1.16  1.16  1.17  1.17  1.17  1.17  1.17  1.18  1.18  </t>
  </si>
  <si>
    <t xml:space="preserve">3.700  3.753  3.769  3.783  3.781  3.774  3.768  3.763  3.760  3.760  3.760  </t>
  </si>
  <si>
    <t xml:space="preserve">3.700  3.750  3.769  3.778  3.781  3.779  3.781  3.783  3.782  3.780  3.778  </t>
  </si>
  <si>
    <t xml:space="preserve">3.700  3.650  3.594  3.563  3.532  3.502  3.485  3.480  3.469  3.457  3.448  </t>
  </si>
  <si>
    <t>1.300 -0.010</t>
  </si>
  <si>
    <t xml:space="preserve">1.300 1.290 1.280 1.270 1.260 1.250 1.240 1.230 1.220 1.210 1.200 </t>
  </si>
  <si>
    <t xml:space="preserve">1.300  1.290  1.280  1.270  1.260  1.250  1.240  1.230  1.220  1.210  1.200  </t>
  </si>
  <si>
    <t xml:space="preserve">1.300  1.310  1.310  1.312  1.313  1.313  1.311  1.310  1.307  1.303  1.299  </t>
  </si>
  <si>
    <t xml:space="preserve">1.300  1.306  1.309  1.309  1.311  1.313  1.310  1.310  1.311  1.312  1.312  </t>
  </si>
  <si>
    <t xml:space="preserve">1.300  1.291  1.303  1.307  1.298  1.306  1.324  1.346  1.365  1.379  1.389  </t>
  </si>
  <si>
    <t xml:space="preserve">1.300  1.372  1.440  1.498  1.548  1.580  1.616  1.656  1.688  1.711  1.719  </t>
  </si>
  <si>
    <t xml:space="preserve">0.88  0.88  0.87  0.87  0.87  0.87  0.87  0.87  0.87  0.86  0.86  </t>
  </si>
  <si>
    <t xml:space="preserve">0.88  0.89  0.89  0.89  0.89  0.89  0.89  0.89  0.88  0.88  0.88  </t>
  </si>
  <si>
    <t xml:space="preserve">0.87  0.87  0.88  0.87  0.88  0.88  0.88  0.88  0.88  0.88  0.88  </t>
  </si>
  <si>
    <t xml:space="preserve">0.39  0.39  0.39  0.39  0.39  0.39  0.40  0.41  0.42  0.42  0.43  </t>
  </si>
  <si>
    <t xml:space="preserve">0.14  0.15  0.16  0.16  0.17  0.17  0.18  0.18  0.19  0.19  0.19  </t>
  </si>
  <si>
    <t xml:space="preserve">0.04  0.04  0.05  0.05  0.05  0.05  0.05  0.05  0.05  0.06  0.06  </t>
  </si>
  <si>
    <t xml:space="preserve">1.300  1.309  1.310  1.312  1.313  1.313  1.312  1.310  1.307  1.303  1.299  </t>
  </si>
  <si>
    <t xml:space="preserve">1.300  1.306  1.308  1.310  1.311  1.311  1.311  1.311  1.311  1.311  1.312  </t>
  </si>
  <si>
    <t xml:space="preserve">1.300  1.295  1.298  1.306  1.309  1.311  1.310  1.311  1.313  1.312  1.310  </t>
  </si>
  <si>
    <t xml:space="preserve">1.300  1.302  1.303  1.309  1.308  1.297  1.297  1.305  1.313  1.317  1.318  </t>
  </si>
  <si>
    <t xml:space="preserve">0.88  0.88  0.89  0.89  0.89  0.89  0.89  0.89  0.88  0.88  0.88  </t>
  </si>
  <si>
    <t xml:space="preserve">0.87  0.87  0.87  0.88  0.88  0.88  0.88  0.88  0.88  0.88  0.88  </t>
  </si>
  <si>
    <t xml:space="preserve">0.39  0.39  0.39  0.39  0.39  0.40  0.39  0.40  0.40  0.40  0.39  </t>
  </si>
  <si>
    <t xml:space="preserve">0.14  0.14  0.14  0.14  0.14  0.14  0.14  0.14  0.14  0.14  0.14  </t>
  </si>
  <si>
    <t xml:space="preserve">0.04  0.04  0.04  0.04  0.04  0.04  0.04  0.04  0.04  0.04  0.04  </t>
  </si>
  <si>
    <t xml:space="preserve">1.300  1.306  1.306  1.311  1.310  1.311  1.312  1.312  1.311  1.311  1.311  </t>
  </si>
  <si>
    <t xml:space="preserve">1.300  1.299  1.293  1.306  1.320  1.317  1.295  1.272  1.252  1.232  1.215  </t>
  </si>
  <si>
    <t xml:space="preserve">1.300  1.231  1.165  1.109  1.063  1.006  0.966  0.936  0.914  0.893  0.876  </t>
  </si>
  <si>
    <t xml:space="preserve">0.88  0.88  0.88  0.87  0.87  0.87  0.87  0.87  0.87  0.86  0.86  </t>
  </si>
  <si>
    <t xml:space="preserve">0.88  0.88  0.88  0.89  0.89  0.89  0.89  0.89  0.88  0.88  0.88  </t>
  </si>
  <si>
    <t xml:space="preserve">0.39  0.39  0.39  0.39  0.40  0.40  0.39  0.38  0.37  0.37  0.36  </t>
  </si>
  <si>
    <t xml:space="preserve">0.14  0.13  0.13  0.12  0.11  0.11  0.10  0.10  0.10  0.10  0.09  </t>
  </si>
  <si>
    <t xml:space="preserve">0.04  0.04  0.04  0.03  0.03  0.03  0.03  0.03  0.03  0.03  0.03  </t>
  </si>
  <si>
    <t xml:space="preserve">1.300  1.305  1.309  1.309  1.311  1.312  1.311  1.310  1.311  1.312  1.313  </t>
  </si>
  <si>
    <t xml:space="preserve">1.300  1.292  1.303  1.306  1.298  1.305  1.324  1.347  1.369  1.383  1.393  </t>
  </si>
  <si>
    <t xml:space="preserve">1.300  1.371  1.438  1.502  1.549  1.581  1.615  1.656  1.689  1.712  1.727  </t>
  </si>
  <si>
    <t xml:space="preserve">0.39  0.38  0.39  0.39  0.39  0.39  0.39  0.40  0.41  0.42  0.42  </t>
  </si>
  <si>
    <t xml:space="preserve">0.04  0.04  0.05  0.05  0.05  0.05  0.05  0.05  0.05  0.05  0.06  </t>
  </si>
  <si>
    <t xml:space="preserve">1.300  1.305  1.308  1.310  1.311  1.312  1.311  1.311  1.311  1.311  1.312  </t>
  </si>
  <si>
    <t xml:space="preserve">1.300  1.295  1.298  1.306  1.309  1.311  1.309  1.310  1.312  1.311  1.310  </t>
  </si>
  <si>
    <t xml:space="preserve">1.300  1.300  1.300  1.305  1.307  1.297  1.295  1.303  1.311  1.316  1.318  </t>
  </si>
  <si>
    <t xml:space="preserve">0.39  0.39  0.39  0.39  0.39  0.39  0.39  0.39  0.39  0.39  0.39  </t>
  </si>
  <si>
    <t xml:space="preserve">1.300  1.308  1.310  1.312  1.313  1.313  1.312  1.310  1.306  1.303  1.299  </t>
  </si>
  <si>
    <t xml:space="preserve">1.300  1.305  1.306  1.311  1.310  1.310  1.312  1.313  1.311  1.311  1.311  </t>
  </si>
  <si>
    <t xml:space="preserve">1.300  1.299  1.293  1.305  1.321  1.315  1.293  1.272  1.251  1.230  1.213  </t>
  </si>
  <si>
    <t xml:space="preserve">1.300  1.229  1.162  1.113  1.056  1.000  0.958  0.929  0.908  0.898  0.881  </t>
  </si>
  <si>
    <t xml:space="preserve">0.39  0.39  0.38  0.39  0.39  0.39  0.38  0.38  0.37  0.36  0.35  </t>
  </si>
  <si>
    <t xml:space="preserve">1.300  1.306  1.310  1.309  1.311  1.312  1.310  1.310  1.312  1.312  1.312  </t>
  </si>
  <si>
    <t xml:space="preserve">1.300  1.292  1.305  1.305  1.298  1.306  1.326  1.348  1.372  1.388  1.397  </t>
  </si>
  <si>
    <t xml:space="preserve">1.300  1.373  1.439  1.504  1.556  1.590  1.617  1.658  1.691  1.714  1.730  </t>
  </si>
  <si>
    <t xml:space="preserve">0.87  0.87  0.87  0.87  0.88  0.88  0.88  0.87  0.88  0.88  0.88  </t>
  </si>
  <si>
    <t xml:space="preserve">0.38  0.38  0.38  0.38  0.38  0.38  0.39  0.40  0.41  0.41  0.42  </t>
  </si>
  <si>
    <t xml:space="preserve">0.04  0.04  0.04  0.05  0.05  0.05  0.05  0.05  0.05  0.05  0.06  </t>
  </si>
  <si>
    <t xml:space="preserve">1.300  1.296  1.299  1.306  1.309  1.311  1.310  1.311  1.313  1.312  1.310  </t>
  </si>
  <si>
    <t xml:space="preserve">1.300  1.302  1.301  1.306  1.306  1.298  1.297  1.305  1.313  1.317  1.319  </t>
  </si>
  <si>
    <t xml:space="preserve">0.38  0.38  0.38  0.38  0.38  0.39  0.39  0.39  0.39  0.39  0.39  </t>
  </si>
  <si>
    <t xml:space="preserve">1.300  1.308  1.310  1.312  1.313  1.313  1.312  1.310  1.307  1.303  1.299  </t>
  </si>
  <si>
    <t xml:space="preserve">1.300  1.306  1.307  1.311  1.310  1.311  1.312  1.312  1.311  1.311  1.311  </t>
  </si>
  <si>
    <t xml:space="preserve">1.300  1.300  1.293  1.306  1.320  1.315  1.295  1.272  1.249  1.231  1.212  </t>
  </si>
  <si>
    <t xml:space="preserve">1.300  1.227  1.165  1.107  1.053  0.998  0.957  0.928  0.915  0.891  0.869  </t>
  </si>
  <si>
    <t xml:space="preserve">0.87  0.87  0.87  0.88  0.88  0.87  0.88  0.88  0.88  0.88  0.87  </t>
  </si>
  <si>
    <t xml:space="preserve">0.38  0.38  0.38  0.38  0.39  0.39  0.38  0.37  0.36  0.36  0.35  </t>
  </si>
  <si>
    <t xml:space="preserve">0.14  0.13  0.12  0.12  0.11  0.11  0.10  0.10  0.10  0.09  0.09  </t>
  </si>
  <si>
    <t xml:space="preserve">1.300  1.305  1.310  1.309  1.311  1.313  1.310  1.311  1.311  1.312  1.312  </t>
  </si>
  <si>
    <t xml:space="preserve">1.300  1.293  1.304  1.305  1.297  1.307  1.326  1.351  1.373  1.390  1.401  </t>
  </si>
  <si>
    <t xml:space="preserve">1.300  1.378  1.447  1.508  1.558  1.590  1.625  1.660  1.693  1.717  1.733  </t>
  </si>
  <si>
    <t xml:space="preserve">0.87  0.87  0.87  0.87  0.88  0.88  0.87  0.87  0.88  0.88  0.88  </t>
  </si>
  <si>
    <t xml:space="preserve">0.38  0.38  0.38  0.38  0.38  0.38  0.39  0.39  0.40  0.41  0.41  </t>
  </si>
  <si>
    <t xml:space="preserve">0.14  0.15  0.15  0.16  0.17  0.17  0.18  0.18  0.18  0.19  0.19  </t>
  </si>
  <si>
    <t xml:space="preserve">0.04  0.04  0.04  0.05  0.05  0.05  0.05  0.05  0.05  0.05  0.05  </t>
  </si>
  <si>
    <t xml:space="preserve">1.300  1.297  1.298  1.305  1.309  1.312  1.311  1.312  1.313  1.312  1.310  </t>
  </si>
  <si>
    <t xml:space="preserve">1.300  1.303  1.304  1.306  1.305  1.296  1.296  1.305  1.313  1.318  1.320  </t>
  </si>
  <si>
    <t xml:space="preserve">0.87  0.87  0.87  0.87  0.87  0.88  0.88  0.88  0.88  0.88  0.88  </t>
  </si>
  <si>
    <t xml:space="preserve">0.38  0.38  0.38  0.38  0.38  0.38  0.38  0.38  0.38  0.38  0.38  </t>
  </si>
  <si>
    <t xml:space="preserve">1.300  1.308  1.309  1.312  1.313  1.313  1.312  1.310  1.306  1.303  1.299  </t>
  </si>
  <si>
    <t xml:space="preserve">1.300  1.305  1.307  1.311  1.310  1.311  1.312  1.312  1.311  1.310  1.311  </t>
  </si>
  <si>
    <t xml:space="preserve">1.300  1.300  1.293  1.305  1.319  1.317  1.299  1.274  1.251  1.227  1.208  </t>
  </si>
  <si>
    <t xml:space="preserve">1.300  1.236  1.167  1.106  1.049  0.995  0.950  0.926  0.902  0.881  0.863  </t>
  </si>
  <si>
    <t xml:space="preserve">0.87  0.87  0.87  0.88  0.87  0.87  0.88  0.88  0.88  0.87  0.88  </t>
  </si>
  <si>
    <t xml:space="preserve">0.38  0.38  0.38  0.38  0.38  0.38  0.38  0.37  0.36  0.35  0.34  </t>
  </si>
  <si>
    <t xml:space="preserve">0.14  0.13  0.12  0.12  0.11  0.10  0.10  0.10  0.09  0.09  0.09  </t>
  </si>
  <si>
    <t xml:space="preserve">1.300  1.305  1.310  1.309  1.312  1.312  1.310  1.311  1.312  1.312  1.313  </t>
  </si>
  <si>
    <t xml:space="preserve">1.300  1.293  1.305  1.306  1.299  1.308  1.326  1.348  1.373  1.389  1.402  </t>
  </si>
  <si>
    <t xml:space="preserve">1.300  1.376  1.438  1.501  1.557  1.595  1.632  1.678  1.700  1.720  1.735  </t>
  </si>
  <si>
    <t xml:space="preserve">0.37  0.37  0.38  0.37  0.37  0.37  0.38  0.39  0.40  0.40  0.41  </t>
  </si>
  <si>
    <t xml:space="preserve">1.300  1.297  1.299  1.306  1.310  1.312  1.311  1.312  1.313  1.313  1.311  </t>
  </si>
  <si>
    <t xml:space="preserve">1.300  1.302  1.301  1.305  1.307  1.299  1.297  1.306  1.314  1.319  1.320  </t>
  </si>
  <si>
    <t xml:space="preserve">0.87  0.87  0.87  0.87  0.88  0.88  0.88  0.88  0.88  0.88  0.88  </t>
  </si>
  <si>
    <t xml:space="preserve">1.300  1.308  1.310  1.312  1.313  1.313  1.312  1.309  1.306  1.303  1.299  </t>
  </si>
  <si>
    <t xml:space="preserve">1.300  1.305  1.306  1.311  1.310  1.311  1.312  1.313  1.311  1.311  1.311  </t>
  </si>
  <si>
    <t xml:space="preserve">1.300  1.300  1.294  1.306  1.322  1.319  1.295  1.271  1.246  1.223  1.206  </t>
  </si>
  <si>
    <t xml:space="preserve">1.300  1.226  1.155  1.098  1.046  0.988  0.951  0.920  0.896  0.877  0.859  </t>
  </si>
  <si>
    <t xml:space="preserve">0.87  0.87  0.87  0.88  0.87  0.87  0.88  0.88  0.87  0.87  0.87  </t>
  </si>
  <si>
    <t xml:space="preserve">0.37  0.37  0.37  0.37  0.38  0.38  0.37  0.36  0.35  0.35  0.34  </t>
  </si>
  <si>
    <t xml:space="preserve">0.04  0.04  0.03  0.03  0.03  0.03  0.03  0.03  0.03  0.03  0.03  </t>
  </si>
  <si>
    <t xml:space="preserve">1.300  1.310  1.311  1.311  1.313  1.313  1.311  1.310  1.307  1.303  1.299  </t>
  </si>
  <si>
    <t xml:space="preserve">1.300  1.306  1.310  1.309  1.312  1.313  1.310  1.311  1.312  1.312  1.312  </t>
  </si>
  <si>
    <t xml:space="preserve">1.300  1.293  1.306  1.307  1.297  1.308  1.329  1.351  1.373  1.390  1.401  </t>
  </si>
  <si>
    <t xml:space="preserve">1.300  1.378  1.447  1.501  1.556  1.596  1.635  1.680  1.715  1.731  1.749  </t>
  </si>
  <si>
    <t xml:space="preserve">0.87  0.87  0.87  0.87  0.87  0.88  0.87  0.87  0.88  0.88  0.88  </t>
  </si>
  <si>
    <t xml:space="preserve">0.37  0.37  0.37  0.37  0.37  0.37  0.38  0.38  0.39  0.40  0.40  </t>
  </si>
  <si>
    <t xml:space="preserve">0.14  0.14  0.15  0.16  0.16  0.17  0.17  0.18  0.18  0.19  0.19  </t>
  </si>
  <si>
    <t xml:space="preserve">1.300  1.306  1.309  1.310  1.311  1.312  1.311  1.311  1.311  1.311  1.312  </t>
  </si>
  <si>
    <t xml:space="preserve">1.300  1.298  1.301  1.306  1.310  1.313  1.312  1.312  1.313  1.313  1.311  </t>
  </si>
  <si>
    <t xml:space="preserve">1.300  1.302  1.302  1.304  1.307  1.300  1.298  1.307  1.315  1.319  1.321  </t>
  </si>
  <si>
    <t xml:space="preserve">0.87  0.87  0.87  0.87  0.87  0.87  0.87  0.87  0.87  0.87  0.88  </t>
  </si>
  <si>
    <t xml:space="preserve">1.300  1.306  1.307  1.312  1.310  1.311  1.312  1.313  1.311  1.310  1.311  </t>
  </si>
  <si>
    <t xml:space="preserve">1.300  1.302  1.295  1.306  1.321  1.319  1.294  1.267  1.245  1.224  1.205  </t>
  </si>
  <si>
    <t xml:space="preserve">1.300  1.227  1.155  1.097  1.052  0.995  0.949  0.917  0.893  0.873  0.856  </t>
  </si>
  <si>
    <t xml:space="preserve">0.87  0.87  0.87  0.87  0.87  0.87  0.88  0.88  0.87  0.87  0.87  </t>
  </si>
  <si>
    <t xml:space="preserve">0.37  0.37  0.37  0.37  0.37  0.37  0.37  0.36  0.35  0.34  0.33  </t>
  </si>
  <si>
    <t xml:space="preserve">0.14  0.13  0.12  0.11  0.11  0.10  0.10  0.09  0.09  0.09  0.09  </t>
  </si>
  <si>
    <t xml:space="preserve">0.04  0.04  0.03  0.03  0.03  0.03  0.03  0.03  0.03  0.03  0.02  </t>
  </si>
  <si>
    <t xml:space="preserve">1.300  1.305  1.310  1.309  1.312  1.312  1.310  1.310  1.312  1.313  1.313  </t>
  </si>
  <si>
    <t xml:space="preserve">1.300  1.293  1.305  1.306  1.299  1.307  1.330  1.355  1.377  1.393  1.405  </t>
  </si>
  <si>
    <t xml:space="preserve">1.300  1.379  1.450  1.512  1.560  1.599  1.637  1.682  1.717  1.742  1.750  </t>
  </si>
  <si>
    <t xml:space="preserve">0.87  0.87  0.87  0.87  0.87  0.88  0.87  0.87  0.87  0.88  0.88  </t>
  </si>
  <si>
    <t xml:space="preserve">0.36  0.36  0.37  0.37  0.36  0.37  0.37  0.38  0.39  0.40  0.40  </t>
  </si>
  <si>
    <t xml:space="preserve">1.300  1.305  1.309  1.310  1.311  1.312  1.311  1.312  1.311  1.311  1.312  </t>
  </si>
  <si>
    <t xml:space="preserve">1.300  1.297  1.299  1.306  1.310  1.313  1.313  1.313  1.315  1.314  1.311  </t>
  </si>
  <si>
    <t xml:space="preserve">1.300  1.303  1.304  1.306  1.309  1.301  1.298  1.307  1.315  1.320  1.321  </t>
  </si>
  <si>
    <t xml:space="preserve">0.87  0.87  0.87  0.87  0.87  0.87  0.87  0.87  0.87  0.87  0.87  </t>
  </si>
  <si>
    <t xml:space="preserve">1.300  1.305  1.307  1.312  1.311  1.311  1.312  1.312  1.311  1.310  1.311  </t>
  </si>
  <si>
    <t xml:space="preserve">1.300  1.302  1.293  1.306  1.323  1.318  1.293  1.269  1.246  1.223  1.203  </t>
  </si>
  <si>
    <t xml:space="preserve">1.300  1.227  1.157  1.106  1.053  0.994  0.946  0.914  0.891  0.871  0.861  </t>
  </si>
  <si>
    <t xml:space="preserve">0.87  0.87  0.87  0.87  0.87  0.87  0.87  0.88  0.87  0.87  0.87  </t>
  </si>
  <si>
    <t xml:space="preserve">0.36  0.36  0.36  0.37  0.37  0.37  0.36  0.35  0.35  0.34  0.33  </t>
  </si>
  <si>
    <t xml:space="preserve">1.300  1.311  1.310  1.311  1.313  1.313  1.311  1.310  1.307  1.303  1.299  </t>
  </si>
  <si>
    <t xml:space="preserve">1.300  1.306  1.310  1.309  1.312  1.312  1.310  1.311  1.312  1.312  1.313  </t>
  </si>
  <si>
    <t xml:space="preserve">1.300  1.294  1.305  1.306  1.299  1.309  1.329  1.356  1.381  1.397  1.407  </t>
  </si>
  <si>
    <t xml:space="preserve">1.300  1.378  1.449  1.513  1.569  1.600  1.639  1.684  1.719  1.744  1.760  </t>
  </si>
  <si>
    <t xml:space="preserve">0.36  0.36  0.36  0.36  0.36  0.36  0.37  0.38  0.39  0.39  0.40  </t>
  </si>
  <si>
    <t xml:space="preserve">0.13  0.14  0.15  0.16  0.16  0.17  0.17  0.18  0.18  0.18  0.19  </t>
  </si>
  <si>
    <t xml:space="preserve">0.04  0.04  0.04  0.04  0.05  0.05  0.05  0.05  0.05  0.05  0.05  </t>
  </si>
  <si>
    <t xml:space="preserve">1.300  1.310  1.310  1.312  1.313  1.313  1.312  1.310  1.307  1.303  1.299  </t>
  </si>
  <si>
    <t xml:space="preserve">1.300  1.306  1.308  1.310  1.311  1.312  1.311  1.311  1.311  1.311  1.312  </t>
  </si>
  <si>
    <t xml:space="preserve">1.300  1.298  1.299  1.307  1.311  1.313  1.312  1.312  1.314  1.313  1.311  </t>
  </si>
  <si>
    <t xml:space="preserve">1.300  1.302  1.302  1.307  1.310  1.302  1.299  1.307  1.316  1.320  1.321  </t>
  </si>
  <si>
    <t xml:space="preserve">0.36  0.36  0.36  0.36  0.36  0.36  0.36  0.36  0.36  0.36  0.36  </t>
  </si>
  <si>
    <t xml:space="preserve">0.13  0.13  0.13  0.13  0.14  0.13  0.13  0.13  0.14  0.14  0.14  </t>
  </si>
  <si>
    <t xml:space="preserve">1.300  1.309  1.309  1.312  1.313  1.313  1.312  1.309  1.307  1.303  1.299  </t>
  </si>
  <si>
    <t xml:space="preserve">1.300  1.306  1.307  1.312  1.310  1.311  1.312  1.312  1.311  1.311  1.311  </t>
  </si>
  <si>
    <t xml:space="preserve">1.300  1.302  1.293  1.308  1.322  1.316  1.293  1.268  1.244  1.222  1.199  </t>
  </si>
  <si>
    <t xml:space="preserve">1.300  1.225  1.162  1.105  1.051  0.992  0.945  0.912  0.896  0.875  0.855  </t>
  </si>
  <si>
    <t xml:space="preserve">0.36  0.36  0.36  0.36  0.37  0.36  0.36  0.35  0.34  0.33  0.32  </t>
  </si>
  <si>
    <t xml:space="preserve">0.13  0.13  0.12  0.11  0.11  0.10  0.10  0.09  0.09  0.09  0.09  </t>
  </si>
  <si>
    <t xml:space="preserve">1.300  1.305  1.311  1.309  1.312  1.312  1.310  1.311  1.312  1.313  1.312  </t>
  </si>
  <si>
    <t xml:space="preserve">1.300  1.294  1.305  1.307  1.299  1.309  1.331  1.357  1.380  1.400  1.412  </t>
  </si>
  <si>
    <t xml:space="preserve">1.300  1.375  1.451  1.512  1.567  1.608  1.647  1.684  1.720  1.746  1.762  </t>
  </si>
  <si>
    <t xml:space="preserve">0.86  0.87  0.87  0.87  0.87  0.87  0.87  0.87  0.87  0.87  0.87  </t>
  </si>
  <si>
    <t xml:space="preserve">0.36  0.35  0.36  0.36  0.35  0.36  0.36  0.37  0.38  0.39  0.39  </t>
  </si>
  <si>
    <t xml:space="preserve">0.13  0.14  0.15  0.16  0.16  0.17  0.17  0.18  0.18  0.18  0.18  </t>
  </si>
  <si>
    <t xml:space="preserve">1.300  1.306  1.309  1.311  1.311  1.312  1.311  1.311  1.311  1.312  1.312  </t>
  </si>
  <si>
    <t xml:space="preserve">1.300  1.298  1.299  1.307  1.311  1.313  1.312  1.313  1.314  1.313  1.311  </t>
  </si>
  <si>
    <t xml:space="preserve">1.300  1.299  1.303  1.305  1.307  1.300  1.298  1.307  1.316  1.321  1.322  </t>
  </si>
  <si>
    <t xml:space="preserve">0.36  0.35  0.35  0.36  0.36  0.36  0.36  0.36  0.36  0.36  0.36  </t>
  </si>
  <si>
    <t xml:space="preserve">0.13  0.13  0.13  0.13  0.13  0.13  0.13  0.13  0.13  0.14  0.14  </t>
  </si>
  <si>
    <t xml:space="preserve">1.300  1.309  1.309  1.312  1.313  1.313  1.312  1.310  1.306  1.303  1.299  </t>
  </si>
  <si>
    <t xml:space="preserve">1.300  1.306  1.307  1.312  1.310  1.311  1.312  1.312  1.311  1.310  1.312  </t>
  </si>
  <si>
    <t xml:space="preserve">1.300  1.302  1.294  1.307  1.322  1.318  1.295  1.267  1.243  1.217  1.196  </t>
  </si>
  <si>
    <t xml:space="preserve">1.300  1.230  1.162  1.101  1.046  0.989  0.941  0.916  0.892  0.871  0.852  </t>
  </si>
  <si>
    <t xml:space="preserve">0.36  0.36  0.35  0.36  0.36  0.36  0.35  0.34  0.34  0.33  0.32  </t>
  </si>
  <si>
    <t xml:space="preserve">0.13  0.13  0.12  0.11  0.11  0.10  0.09  0.09  0.09  0.09  0.09  </t>
  </si>
  <si>
    <t xml:space="preserve">0.04  0.04  0.03  0.03  0.03  0.03  0.03  0.03  0.03  0.02  0.02  </t>
  </si>
  <si>
    <t>1.300 0.000</t>
  </si>
  <si>
    <t xml:space="preserve">1.300 1.300 1.300 1.300 1.300 1.300 1.300 1.300 1.300 1.300 1.300 </t>
  </si>
  <si>
    <t xml:space="preserve">1.300  1.300  1.300  1.300  1.300  1.300  1.300  1.300  1.300  1.300  1.300  </t>
  </si>
  <si>
    <t xml:space="preserve">1.300  1.310  1.311  1.312  1.312  1.313  1.311  1.311  1.310  1.309  1.308  </t>
  </si>
  <si>
    <t xml:space="preserve">1.300  1.305  1.309  1.309  1.311  1.312  1.310  1.310  1.311  1.312  1.312  </t>
  </si>
  <si>
    <t xml:space="preserve">0.88  0.88  0.88  0.88  0.88  0.88  0.88  0.88  0.88  0.88  0.89  </t>
  </si>
  <si>
    <t xml:space="preserve">0.88  0.89  0.89  0.89  0.89  0.89  0.89  0.89  0.89  0.89  0.89  </t>
  </si>
  <si>
    <t xml:space="preserve">1.300  1.309  1.310  1.312  1.312  1.312  1.311  1.311  1.310  1.309  1.308  </t>
  </si>
  <si>
    <t xml:space="preserve">1.300  1.305  1.308  1.310  1.311  1.311  1.311  1.311  1.311  1.311  1.312  </t>
  </si>
  <si>
    <t xml:space="preserve">1.300  1.308  1.310  1.312  1.313  1.312  1.312  1.311  1.310  1.309  1.308  </t>
  </si>
  <si>
    <t xml:space="preserve">1.300  1.305  1.306  1.311  1.310  1.311  1.312  1.312  1.311  1.311  1.311  </t>
  </si>
  <si>
    <t xml:space="preserve">1.300  1.305  1.309  1.309  1.311  1.312  1.311  1.310  1.311  1.312  1.312  </t>
  </si>
  <si>
    <t xml:space="preserve">1.300  1.305  1.308  1.310  1.311  1.311  1.311  1.312  1.311  1.311  1.312  </t>
  </si>
  <si>
    <t xml:space="preserve">1.300  1.300  1.300  1.305  1.307  1.297  1.295  1.303  1.311  1.316  1.317  </t>
  </si>
  <si>
    <t xml:space="preserve">1.300  1.308  1.310  1.312  1.312  1.312  1.312  1.311  1.310  1.309  1.308  </t>
  </si>
  <si>
    <t xml:space="preserve">1.300  1.305  1.306  1.311  1.311  1.310  1.312  1.313  1.311  1.311  1.311  </t>
  </si>
  <si>
    <t xml:space="preserve">1.300  1.299  1.293  1.305  1.321  1.315  1.293  1.271  1.251  1.230  1.213  </t>
  </si>
  <si>
    <t xml:space="preserve">1.300  1.229  1.161  1.113  1.056  1.000  0.958  0.929  0.908  0.898  0.881  </t>
  </si>
  <si>
    <t xml:space="preserve">0.88  0.88  0.88  0.88  0.88  0.88  0.88  0.88  0.88  0.89  0.89  </t>
  </si>
  <si>
    <t xml:space="preserve">0.87  0.87  0.87  0.88  0.88  0.87  0.88  0.88  0.88  0.88  0.88  </t>
  </si>
  <si>
    <t xml:space="preserve">1.300  1.306  1.310  1.309  1.311  1.312  1.310  1.311  1.312  1.312  1.312  </t>
  </si>
  <si>
    <t xml:space="preserve">1.300  1.292  1.304  1.305  1.298  1.307  1.326  1.348  1.372  1.388  1.397  </t>
  </si>
  <si>
    <t xml:space="preserve">1.300  1.309  1.310  1.312  1.312  1.312  1.312  1.311  1.310  1.309  1.308  </t>
  </si>
  <si>
    <t xml:space="preserve">1.300  1.306  1.308  1.310  1.311  1.311  1.311  1.312  1.311  1.311  1.312  </t>
  </si>
  <si>
    <t xml:space="preserve">1.300  1.302  1.301  1.306  1.307  1.298  1.297  1.305  1.313  1.317  1.319  </t>
  </si>
  <si>
    <t xml:space="preserve">1.300  1.300  1.293  1.306  1.320  1.316  1.295  1.272  1.249  1.231  1.212  </t>
  </si>
  <si>
    <t xml:space="preserve">1.300  1.305  1.310  1.309  1.311  1.312  1.310  1.311  1.312  1.312  1.312  </t>
  </si>
  <si>
    <t xml:space="preserve">1.300  1.293  1.303  1.305  1.297  1.307  1.326  1.351  1.373  1.390  1.401  </t>
  </si>
  <si>
    <t xml:space="preserve">1.300  1.378  1.447  1.508  1.559  1.590  1.625  1.660  1.693  1.717  1.733  </t>
  </si>
  <si>
    <t xml:space="preserve">1.300  1.300  1.293  1.305  1.319  1.317  1.298  1.274  1.251  1.227  1.208  </t>
  </si>
  <si>
    <t xml:space="preserve">1.300  1.235  1.167  1.106  1.049  0.995  0.950  0.926  0.902  0.881  0.863  </t>
  </si>
  <si>
    <t xml:space="preserve">1.300  1.292  1.305  1.306  1.299  1.308  1.326  1.348  1.373  1.389  1.402  </t>
  </si>
  <si>
    <t xml:space="preserve">1.300  1.296  1.299  1.307  1.310  1.312  1.311  1.312  1.313  1.313  1.311  </t>
  </si>
  <si>
    <t xml:space="preserve">1.300  1.301  1.301  1.305  1.307  1.299  1.297  1.306  1.314  1.319  1.320  </t>
  </si>
  <si>
    <t xml:space="preserve">1.300  1.305  1.306  1.311  1.311  1.311  1.312  1.313  1.311  1.311  1.311  </t>
  </si>
  <si>
    <t xml:space="preserve">1.300  1.226  1.155  1.098  1.047  0.988  0.951  0.919  0.896  0.877  0.859  </t>
  </si>
  <si>
    <t xml:space="preserve">1.300  1.310  1.311  1.311  1.313  1.313  1.311  1.311  1.310  1.309  1.308  </t>
  </si>
  <si>
    <t xml:space="preserve">1.300  1.305  1.310  1.309  1.312  1.313  1.310  1.311  1.312  1.312  1.312  </t>
  </si>
  <si>
    <t xml:space="preserve">1.300  1.377  1.447  1.501  1.556  1.596  1.636  1.680  1.715  1.731  1.749  </t>
  </si>
  <si>
    <t xml:space="preserve">0.88  0.89  0.89  0.89  0.89  0.89  0.89  0.89  0.89  0.88  0.89  </t>
  </si>
  <si>
    <t xml:space="preserve">1.300  1.309  1.311  1.312  1.312  1.312  1.312  1.311  1.310  1.309  1.308  </t>
  </si>
  <si>
    <t xml:space="preserve">1.300  1.305  1.309  1.310  1.311  1.311  1.311  1.312  1.311  1.311  1.312  </t>
  </si>
  <si>
    <t xml:space="preserve">1.300  1.297  1.300  1.306  1.310  1.313  1.312  1.312  1.314  1.313  1.311  </t>
  </si>
  <si>
    <t xml:space="preserve">1.300  1.302  1.302  1.304  1.307  1.299  1.298  1.307  1.315  1.319  1.321  </t>
  </si>
  <si>
    <t xml:space="preserve">1.300  1.306  1.307  1.312  1.311  1.311  1.312  1.313  1.311  1.310  1.311  </t>
  </si>
  <si>
    <t xml:space="preserve">1.300  1.305  1.310  1.309  1.312  1.312  1.310  1.311  1.312  1.313  1.312  </t>
  </si>
  <si>
    <t xml:space="preserve">1.300  1.293  1.305  1.306  1.299  1.307  1.330  1.355  1.378  1.393  1.405  </t>
  </si>
  <si>
    <t xml:space="preserve">1.300  1.305  1.309  1.311  1.311  1.312  1.311  1.312  1.311  1.311  1.312  </t>
  </si>
  <si>
    <t xml:space="preserve">1.300  1.303  1.304  1.306  1.310  1.301  1.299  1.307  1.315  1.320  1.321  </t>
  </si>
  <si>
    <t xml:space="preserve">1.300  1.305  1.307  1.312  1.311  1.310  1.312  1.313  1.311  1.310  1.311  </t>
  </si>
  <si>
    <t xml:space="preserve">1.300  1.301  1.293  1.306  1.323  1.318  1.293  1.269  1.246  1.223  1.203  </t>
  </si>
  <si>
    <t xml:space="preserve">1.300  1.227  1.157  1.106  1.053  0.994  0.947  0.914  0.891  0.871  0.861  </t>
  </si>
  <si>
    <t xml:space="preserve">1.300  1.310  1.311  1.312  1.312  1.312  1.311  1.311  1.310  1.309  1.308  </t>
  </si>
  <si>
    <t xml:space="preserve">1.300  1.377  1.449  1.513  1.569  1.600  1.639  1.684  1.719  1.744  1.760  </t>
  </si>
  <si>
    <t xml:space="preserve">1.300  1.301  1.302  1.307  1.310  1.302  1.299  1.307  1.316  1.320  1.321  </t>
  </si>
  <si>
    <t xml:space="preserve">1.300  1.310  1.311  1.312  1.313  1.313  1.311  1.311  1.310  1.309  1.308  </t>
  </si>
  <si>
    <t xml:space="preserve">1.300  1.375  1.450  1.512  1.568  1.608  1.647  1.684  1.720  1.746  1.762  </t>
  </si>
  <si>
    <t xml:space="preserve">1.300  1.305  1.309  1.311  1.311  1.312  1.311  1.311  1.311  1.312  1.312  </t>
  </si>
  <si>
    <t xml:space="preserve">1.300  1.306  1.307  1.312  1.310  1.311  1.312  1.312  1.311  1.310  1.311  </t>
  </si>
  <si>
    <t xml:space="preserve">1.300  1.302  1.294  1.307  1.322  1.318  1.294  1.267  1.243  1.217  1.196  </t>
  </si>
  <si>
    <t>1.300 0.010</t>
  </si>
  <si>
    <t xml:space="preserve">1.300 1.310 1.320 1.330 1.340 1.350 1.360 1.370 1.380 1.390 1.400 </t>
  </si>
  <si>
    <t xml:space="preserve">1.300  1.310  1.320  1.330  1.340  1.350  1.360  1.370  1.380  1.390  1.400  </t>
  </si>
  <si>
    <t xml:space="preserve">1.300  1.309  1.311  1.312  1.312  1.312  1.311  1.312  1.313  1.315  1.318  </t>
  </si>
  <si>
    <t xml:space="preserve">1.300  1.305  1.309  1.309  1.311  1.312  1.310  1.311  1.312  1.312  1.312  </t>
  </si>
  <si>
    <t xml:space="preserve">1.300  1.372  1.439  1.498  1.548  1.580  1.616  1.656  1.688  1.711  1.719  </t>
  </si>
  <si>
    <t xml:space="preserve">0.88  0.88  0.89  0.89  0.90  0.90  0.90  0.90  0.90  0.90  0.91  </t>
  </si>
  <si>
    <t xml:space="preserve">1.300  1.308  1.310  1.313  1.312  1.311  1.312  1.312  1.313  1.315  1.318  </t>
  </si>
  <si>
    <t xml:space="preserve">1.300  1.305  1.306  1.311  1.310  1.310  1.312  1.312  1.311  1.311  1.311  </t>
  </si>
  <si>
    <t xml:space="preserve">1.300  1.298  1.292  1.306  1.320  1.317  1.295  1.272  1.252  1.232  1.215  </t>
  </si>
  <si>
    <t xml:space="preserve">1.300  1.231  1.165  1.110  1.063  1.006  0.966  0.936  0.914  0.893  0.876  </t>
  </si>
  <si>
    <t xml:space="preserve">1.300  1.305  1.309  1.309  1.311  1.312  1.311  1.311  1.311  1.312  1.312  </t>
  </si>
  <si>
    <t xml:space="preserve">1.300  1.308  1.311  1.312  1.312  1.312  1.311  1.312  1.313  1.315  1.318  </t>
  </si>
  <si>
    <t xml:space="preserve">1.300  1.300  1.300  1.306  1.307  1.297  1.295  1.303  1.311  1.316  1.317  </t>
  </si>
  <si>
    <t xml:space="preserve">1.300  1.307  1.311  1.313  1.312  1.311  1.312  1.312  1.313  1.315  1.318  </t>
  </si>
  <si>
    <t xml:space="preserve">1.300  1.298  1.293  1.305  1.321  1.315  1.293  1.271  1.251  1.230  1.213  </t>
  </si>
  <si>
    <t xml:space="preserve">1.300  1.229  1.161  1.113  1.056  0.999  0.958  0.929  0.908  0.898  0.881  </t>
  </si>
  <si>
    <t xml:space="preserve">1.300  1.310  1.311  1.312  1.312  1.312  1.311  1.312  1.313  1.315  1.318  </t>
  </si>
  <si>
    <t xml:space="preserve">1.300  1.305  1.310  1.309  1.312  1.312  1.310  1.311  1.312  1.312  1.312  </t>
  </si>
  <si>
    <t xml:space="preserve">1.300  1.292  1.304  1.306  1.298  1.307  1.325  1.348  1.372  1.388  1.397  </t>
  </si>
  <si>
    <t xml:space="preserve">1.300  1.308  1.311  1.312  1.312  1.311  1.312  1.312  1.313  1.315  1.318  </t>
  </si>
  <si>
    <t xml:space="preserve">1.300  1.306  1.307  1.312  1.310  1.310  1.312  1.312  1.311  1.311  1.311  </t>
  </si>
  <si>
    <t xml:space="preserve">1.300  1.300  1.293  1.307  1.320  1.316  1.295  1.272  1.249  1.231  1.212  </t>
  </si>
  <si>
    <t xml:space="preserve">1.300  1.292  1.303  1.305  1.297  1.307  1.326  1.351  1.373  1.390  1.401  </t>
  </si>
  <si>
    <t xml:space="preserve">1.300  1.378  1.447  1.509  1.559  1.590  1.625  1.660  1.693  1.717  1.733  </t>
  </si>
  <si>
    <t xml:space="preserve">1.300  1.296  1.298  1.306  1.309  1.312  1.311  1.312  1.313  1.312  1.310  </t>
  </si>
  <si>
    <t xml:space="preserve">1.300  1.303  1.304  1.306  1.306  1.296  1.296  1.305  1.313  1.318  1.320  </t>
  </si>
  <si>
    <t xml:space="preserve">1.300  1.308  1.310  1.312  1.312  1.311  1.312  1.312  1.313  1.315  1.318  </t>
  </si>
  <si>
    <t xml:space="preserve">1.300  1.305  1.307  1.311  1.311  1.311  1.312  1.312  1.312  1.310  1.311  </t>
  </si>
  <si>
    <t xml:space="preserve">1.300  1.235  1.166  1.106  1.049  0.995  0.950  0.926  0.902  0.881  0.863  </t>
  </si>
  <si>
    <t xml:space="preserve">1.300  1.376  1.438  1.501  1.557  1.594  1.633  1.678  1.700  1.720  1.735  </t>
  </si>
  <si>
    <t xml:space="preserve">1.300  1.296  1.299  1.307  1.310  1.313  1.311  1.312  1.313  1.313  1.311  </t>
  </si>
  <si>
    <t xml:space="preserve">1.300  1.301  1.301  1.305  1.308  1.298  1.297  1.306  1.314  1.319  1.320  </t>
  </si>
  <si>
    <t xml:space="preserve">1.300  1.307  1.310  1.312  1.312  1.311  1.312  1.312  1.313  1.315  1.318  </t>
  </si>
  <si>
    <t xml:space="preserve">1.300  1.305  1.309  1.310  1.311  1.311  1.311  1.312  1.312  1.311  1.312  </t>
  </si>
  <si>
    <t xml:space="preserve">1.300  1.297  1.300  1.307  1.310  1.313  1.312  1.312  1.314  1.313  1.311  </t>
  </si>
  <si>
    <t xml:space="preserve">1.300  1.307  1.311  1.312  1.312  1.311  1.312  1.312  1.313  1.315  1.318  </t>
  </si>
  <si>
    <t xml:space="preserve">1.300  1.305  1.307  1.312  1.311  1.311  1.312  1.313  1.311  1.310  1.311  </t>
  </si>
  <si>
    <t xml:space="preserve">1.300  1.301  1.295  1.306  1.321  1.319  1.294  1.267  1.245  1.224  1.205  </t>
  </si>
  <si>
    <t xml:space="preserve">1.300  1.226  1.155  1.097  1.052  0.995  0.949  0.917  0.893  0.873  0.856  </t>
  </si>
  <si>
    <t xml:space="preserve">1.300  1.309  1.311  1.312  1.312  1.312  1.311  1.312  1.313  1.315  1.317  </t>
  </si>
  <si>
    <t xml:space="preserve">1.300  1.305  1.309  1.311  1.311  1.311  1.311  1.312  1.312  1.311  1.312  </t>
  </si>
  <si>
    <t xml:space="preserve">1.300  1.307  1.310  1.313  1.312  1.311  1.312  1.312  1.313  1.315  1.318  </t>
  </si>
  <si>
    <t xml:space="preserve">1.300  1.227  1.157  1.106  1.053  0.994  0.947  0.914  0.891  0.871  0.860  </t>
  </si>
  <si>
    <t xml:space="preserve">1.300  1.294  1.305  1.307  1.299  1.309  1.329  1.356  1.381  1.397  1.407  </t>
  </si>
  <si>
    <t xml:space="preserve">1.300  1.308  1.310  1.312  1.312  1.312  1.312  1.312  1.313  1.315  1.318  </t>
  </si>
  <si>
    <t xml:space="preserve">1.300  1.302  1.293  1.309  1.322  1.316  1.293  1.268  1.244  1.222  1.199  </t>
  </si>
  <si>
    <t xml:space="preserve">1.300  1.294  1.305  1.307  1.299  1.309  1.331  1.357  1.381  1.400  1.412  </t>
  </si>
  <si>
    <t xml:space="preserve">1.300  1.305  1.307  1.312  1.310  1.311  1.312  1.312  1.311  1.310  1.311  </t>
  </si>
  <si>
    <t xml:space="preserve">1.300  1.302  1.294  1.308  1.322  1.318  1.294  1.267  1.243  1.217  1.196  </t>
  </si>
  <si>
    <t xml:space="preserve">1.300  1.230  1.161  1.101  1.046  0.988  0.941  0.916  0.892  0.871  0.852  </t>
  </si>
  <si>
    <t>1.500 -0.010</t>
  </si>
  <si>
    <t xml:space="preserve">1.500 1.490 1.480 1.470 1.460 1.450 1.440 1.430 1.420 1.410 1.400 </t>
  </si>
  <si>
    <t xml:space="preserve">1.500  1.490  1.480  1.470  1.460  1.450  1.440  1.430  1.420  1.410  1.400  </t>
  </si>
  <si>
    <t xml:space="preserve">1.500  1.525  1.526  1.529  1.532  1.532  1.529  1.524  1.519  1.513  1.506  </t>
  </si>
  <si>
    <t xml:space="preserve">1.500  1.523  1.530  1.531  1.532  1.534  1.531  1.530  1.531  1.532  1.532  </t>
  </si>
  <si>
    <t xml:space="preserve">1.500  1.493  1.506  1.515  1.512  1.523  1.541  1.561  1.581  1.594  1.603  </t>
  </si>
  <si>
    <t xml:space="preserve">1.500  1.572  1.639  1.695  1.746  1.777  1.810  1.855  1.893  1.922  1.933  </t>
  </si>
  <si>
    <t xml:space="preserve">0.91  0.91  0.91  0.91  0.91  0.90  0.90  0.90  0.90  0.89  0.89  </t>
  </si>
  <si>
    <t xml:space="preserve">0.91  0.93  0.93  0.93  0.93  0.93  0.93  0.93  0.93  0.92  0.92  </t>
  </si>
  <si>
    <t xml:space="preserve">0.90  0.92  0.92  0.92  0.92  0.93  0.93  0.93  0.93  0.93  0.93  </t>
  </si>
  <si>
    <t xml:space="preserve">1.500  1.524  1.526  1.529  1.532  1.532  1.529  1.525  1.519  1.513  1.507  </t>
  </si>
  <si>
    <t xml:space="preserve">1.500  1.523  1.529  1.532  1.532  1.533  1.531  1.531  1.531  1.531  1.531  </t>
  </si>
  <si>
    <t xml:space="preserve">1.500  1.496  1.501  1.514  1.523  1.528  1.529  1.531  1.533  1.532  1.530  </t>
  </si>
  <si>
    <t xml:space="preserve">1.500  1.502  1.504  1.509  1.510  1.499  1.498  1.512  1.528  1.541  1.547  </t>
  </si>
  <si>
    <t xml:space="preserve">0.90  0.92  0.92  0.92  0.93  0.93  0.93  0.93  0.93  0.93  0.93  </t>
  </si>
  <si>
    <t xml:space="preserve">0.45  0.45  0.45  0.45  0.45  0.45  0.45  0.45  0.46  0.46  0.45  </t>
  </si>
  <si>
    <t xml:space="preserve">1.500  1.523  1.526  1.529  1.533  1.531  1.529  1.525  1.519  1.513  1.507  </t>
  </si>
  <si>
    <t xml:space="preserve">1.500  1.523  1.528  1.532  1.532  1.532  1.532  1.532  1.531  1.530  1.531  </t>
  </si>
  <si>
    <t xml:space="preserve">1.500  1.500  1.497  1.513  1.533  1.535  1.517  1.496  1.478  1.461  1.446  </t>
  </si>
  <si>
    <t xml:space="preserve">1.500  1.432  1.367  1.313  1.268  1.214  1.175  1.152  1.140  1.132  1.124  </t>
  </si>
  <si>
    <t xml:space="preserve">0.91  0.92  0.93  0.93  0.93  0.93  0.93  0.93  0.93  0.92  0.92  </t>
  </si>
  <si>
    <t xml:space="preserve">0.90  0.92  0.92  0.93  0.93  0.93  0.93  0.93  0.93  0.93  0.93  </t>
  </si>
  <si>
    <t xml:space="preserve">1.500  1.525  1.526  1.530  1.532  1.532  1.529  1.525  1.519  1.513  1.507  </t>
  </si>
  <si>
    <t xml:space="preserve">1.500  1.524  1.531  1.531  1.532  1.534  1.531  1.530  1.531  1.532  1.532  </t>
  </si>
  <si>
    <t xml:space="preserve">1.500  1.493  1.506  1.513  1.513  1.522  1.542  1.564  1.584  1.597  1.605  </t>
  </si>
  <si>
    <t xml:space="preserve">1.500  1.574  1.641  1.703  1.747  1.777  1.810  1.856  1.895  1.924  1.943  </t>
  </si>
  <si>
    <t xml:space="preserve">0.90  0.92  0.92  0.92  0.93  0.93  0.93  0.92  0.93  0.93  0.93  </t>
  </si>
  <si>
    <t xml:space="preserve">0.44  0.44  0.44  0.44  0.44  0.45  0.45  0.46  0.47  0.47  0.48  </t>
  </si>
  <si>
    <t xml:space="preserve">0.16  0.17  0.18  0.19  0.19  0.19  0.20  0.20  0.21  0.21  0.22  </t>
  </si>
  <si>
    <t xml:space="preserve">1.500  1.524  1.526  1.530  1.532  1.532  1.529  1.525  1.519  1.513  1.507  </t>
  </si>
  <si>
    <t xml:space="preserve">1.500  1.524  1.530  1.532  1.532  1.533  1.532  1.531  1.531  1.531  1.532  </t>
  </si>
  <si>
    <t xml:space="preserve">1.500  1.496  1.501  1.513  1.523  1.529  1.530  1.531  1.534  1.533  1.530  </t>
  </si>
  <si>
    <t xml:space="preserve">1.500  1.504  1.505  1.509  1.509  1.499  1.497  1.512  1.529  1.541  1.548  </t>
  </si>
  <si>
    <t xml:space="preserve">0.16  0.16  0.16  0.16  0.16  0.16  0.16  0.16  0.17  0.17  0.17  </t>
  </si>
  <si>
    <t xml:space="preserve">1.500  1.523  1.525  1.530  1.532  1.531  1.529  1.525  1.519  1.513  1.507  </t>
  </si>
  <si>
    <t xml:space="preserve">1.500  1.524  1.528  1.533  1.532  1.532  1.532  1.532  1.531  1.530  1.531  </t>
  </si>
  <si>
    <t xml:space="preserve">1.500  1.500  1.496  1.512  1.534  1.534  1.516  1.497  1.479  1.459  1.445  </t>
  </si>
  <si>
    <t xml:space="preserve">1.500  1.434  1.368  1.319  1.262  1.207  1.167  1.147  1.137  1.137  1.128  </t>
  </si>
  <si>
    <t xml:space="preserve">0.90  0.92  0.92  0.93  0.93  0.92  0.93  0.93  0.93  0.92  0.93  </t>
  </si>
  <si>
    <t xml:space="preserve">0.16  0.15  0.15  0.14  0.14  0.13  0.12  0.12  0.12  0.12  0.12  </t>
  </si>
  <si>
    <t xml:space="preserve">1.500  1.525  1.526  1.529  1.532  1.532  1.528  1.525  1.519  1.513  1.507  </t>
  </si>
  <si>
    <t xml:space="preserve">1.500  1.494  1.507  1.513  1.512  1.523  1.543  1.563  1.586  1.602  1.609  </t>
  </si>
  <si>
    <t xml:space="preserve">1.500  1.574  1.639  1.702  1.755  1.787  1.812  1.857  1.896  1.926  1.944  </t>
  </si>
  <si>
    <t xml:space="preserve">0.90  0.92  0.92  0.92  0.92  0.93  0.92  0.92  0.93  0.93  0.93  </t>
  </si>
  <si>
    <t xml:space="preserve">0.44  0.43  0.44  0.44  0.44  0.44  0.45  0.46  0.46  0.47  0.47  </t>
  </si>
  <si>
    <t xml:space="preserve">0.16  0.17  0.18  0.18  0.19  0.19  0.20  0.20  0.21  0.21  0.21  </t>
  </si>
  <si>
    <t xml:space="preserve">1.500  1.497  1.502  1.513  1.523  1.529  1.530  1.531  1.533  1.533  1.531  </t>
  </si>
  <si>
    <t xml:space="preserve">1.500  1.504  1.503  1.507  1.509  1.500  1.499  1.513  1.529  1.541  1.548  </t>
  </si>
  <si>
    <t xml:space="preserve">0.90  0.92  0.92  0.92  0.92  0.93  0.92  0.93  0.93  0.93  0.93  </t>
  </si>
  <si>
    <t xml:space="preserve">0.44  0.44  0.44  0.44  0.44  0.44  0.44  0.44  0.44  0.44  0.44  </t>
  </si>
  <si>
    <t xml:space="preserve">0.16  0.16  0.16  0.16  0.16  0.16  0.16  0.16  0.16  0.17  0.17  </t>
  </si>
  <si>
    <t xml:space="preserve">1.500  1.501  1.497  1.513  1.533  1.533  1.517  1.497  1.478  1.461  1.443  </t>
  </si>
  <si>
    <t xml:space="preserve">1.500  1.429  1.368  1.312  1.259  1.206  1.165  1.147  1.139  1.125  1.114  </t>
  </si>
  <si>
    <t xml:space="preserve">0.90  0.92  0.92  0.93  0.92  0.92  0.93  0.93  0.93  0.92  0.92  </t>
  </si>
  <si>
    <t xml:space="preserve">0.44  0.44  0.43  0.44  0.45  0.44  0.44  0.43  0.42  0.42  0.41  </t>
  </si>
  <si>
    <t xml:space="preserve">0.16  0.15  0.15  0.14  0.13  0.13  0.12  0.12  0.12  0.12  0.12  </t>
  </si>
  <si>
    <t xml:space="preserve">0.05  0.04  0.04  0.04  0.04  0.04  0.04  0.03  0.03  0.03  0.03  </t>
  </si>
  <si>
    <t xml:space="preserve">1.500  1.525  1.526  1.529  1.532  1.532  1.528  1.524  1.520  1.513  1.507  </t>
  </si>
  <si>
    <t xml:space="preserve">1.500  1.495  1.508  1.514  1.511  1.523  1.543  1.566  1.587  1.603  1.613  </t>
  </si>
  <si>
    <t xml:space="preserve">1.500  1.579  1.647  1.705  1.756  1.791  1.823  1.861  1.899  1.928  1.947  </t>
  </si>
  <si>
    <t xml:space="preserve">0.90  0.92  0.92  0.92  0.92  0.93  0.92  0.92  0.92  0.93  0.93  </t>
  </si>
  <si>
    <t xml:space="preserve">1.500  1.524  1.530  1.532  1.532  1.533  1.532  1.531  1.531  1.531  1.531  </t>
  </si>
  <si>
    <t xml:space="preserve">1.500  1.499  1.503  1.513  1.522  1.529  1.531  1.532  1.533  1.533  1.531  </t>
  </si>
  <si>
    <t xml:space="preserve">1.500  1.505  1.504  1.506  1.508  1.501  1.499  1.513  1.529  1.541  1.548  </t>
  </si>
  <si>
    <t xml:space="preserve">0.90  0.92  0.92  0.92  0.92  0.93  0.92  0.92  0.92  0.92  0.92  </t>
  </si>
  <si>
    <t xml:space="preserve">0.16  0.16  0.16  0.16  0.16  0.16  0.16  0.16  0.16  0.16  0.16  </t>
  </si>
  <si>
    <t xml:space="preserve">1.500  1.523  1.525  1.529  1.533  1.532  1.529  1.525  1.519  1.513  1.507  </t>
  </si>
  <si>
    <t xml:space="preserve">1.500  1.502  1.499  1.512  1.532  1.536  1.520  1.498  1.479  1.457  1.439  </t>
  </si>
  <si>
    <t xml:space="preserve">1.500  1.438  1.368  1.309  1.258  1.203  1.158  1.143  1.130  1.119  1.109  </t>
  </si>
  <si>
    <t xml:space="preserve">0.90  0.92  0.92  0.92  0.92  0.92  0.92  0.93  0.93  0.92  0.92  </t>
  </si>
  <si>
    <t xml:space="preserve">0.43  0.43  0.43  0.43  0.44  0.44  0.43  0.43  0.42  0.41  0.40  </t>
  </si>
  <si>
    <t xml:space="preserve">0.05  0.04  0.04  0.04  0.04  0.04  0.03  0.03  0.03  0.03  0.03  </t>
  </si>
  <si>
    <t xml:space="preserve">1.500  1.525  1.531  1.531  1.532  1.534  1.531  1.530  1.531  1.531  1.532  </t>
  </si>
  <si>
    <t xml:space="preserve">1.500  1.495  1.507  1.513  1.512  1.523  1.542  1.563  1.585  1.601  1.613  </t>
  </si>
  <si>
    <t xml:space="preserve">1.500  1.577  1.640  1.701  1.755  1.793  1.828  1.874  1.906  1.934  1.949  </t>
  </si>
  <si>
    <t xml:space="preserve">0.90  0.92  0.92  0.92  0.92  0.93  0.92  0.92  0.92  0.92  0.93  </t>
  </si>
  <si>
    <t xml:space="preserve">0.43  0.42  0.43  0.43  0.43  0.43  0.44  0.44  0.45  0.46  0.46  </t>
  </si>
  <si>
    <t xml:space="preserve">0.16  0.17  0.17  0.18  0.19  0.19  0.20  0.20  0.21  0.21  0.21  </t>
  </si>
  <si>
    <t xml:space="preserve">1.500  1.525  1.530  1.532  1.532  1.533  1.532  1.531  1.531  1.531  1.532  </t>
  </si>
  <si>
    <t xml:space="preserve">1.500  1.499  1.502  1.513  1.523  1.528  1.530  1.531  1.533  1.533  1.531  </t>
  </si>
  <si>
    <t xml:space="preserve">1.500  1.503  1.504  1.508  1.510  1.502  1.499  1.513  1.529  1.541  1.548  </t>
  </si>
  <si>
    <t xml:space="preserve">0.90  0.92  0.92  0.92  0.92  0.92  0.92  0.92  0.92  0.92  0.92  </t>
  </si>
  <si>
    <t xml:space="preserve">0.43  0.43  0.43  0.43  0.43  0.43  0.43  0.43  0.43  0.43  0.43  </t>
  </si>
  <si>
    <t xml:space="preserve">1.500  1.523  1.525  1.530  1.533  1.532  1.529  1.525  1.519  1.513  1.507  </t>
  </si>
  <si>
    <t xml:space="preserve">1.500  1.525  1.528  1.533  1.532  1.532  1.532  1.532  1.530  1.530  1.531  </t>
  </si>
  <si>
    <t xml:space="preserve">1.500  1.503  1.497  1.512  1.534  1.535  1.516  1.495  1.473  1.453  1.437  </t>
  </si>
  <si>
    <t xml:space="preserve">1.500  1.429  1.360  1.304  1.253  1.198  1.160  1.136  1.123  1.113  1.104  </t>
  </si>
  <si>
    <t xml:space="preserve">0.90  0.92  0.92  0.92  0.92  0.92  0.92  0.93  0.92  0.92  0.92  </t>
  </si>
  <si>
    <t xml:space="preserve">0.43  0.43  0.42  0.43  0.44  0.44  0.43  0.42  0.41  0.41  0.40  </t>
  </si>
  <si>
    <t xml:space="preserve">0.16  0.15  0.14  0.14  0.13  0.13  0.12  0.12  0.12  0.12  0.11  </t>
  </si>
  <si>
    <t xml:space="preserve">1.500  1.525  1.526  1.529  1.532  1.532  1.529  1.524  1.520  1.513  1.507  </t>
  </si>
  <si>
    <t xml:space="preserve">1.500  1.525  1.532  1.531  1.532  1.534  1.531  1.530  1.532  1.532  1.532  </t>
  </si>
  <si>
    <t xml:space="preserve">1.500  1.493  1.506  1.514  1.511  1.523  1.545  1.567  1.587  1.603  1.612  </t>
  </si>
  <si>
    <t xml:space="preserve">1.500  1.575  1.650  1.702  1.755  1.792  1.829  1.876  1.918  1.941  1.960  </t>
  </si>
  <si>
    <t xml:space="preserve">0.42  0.42  0.42  0.42  0.42  0.43  0.43  0.44  0.45  0.45  0.46  </t>
  </si>
  <si>
    <t xml:space="preserve">0.16  0.17  0.17  0.18  0.19  0.19  0.19  0.20  0.21  0.21  0.21  </t>
  </si>
  <si>
    <t xml:space="preserve">0.04  0.05  0.05  0.05  0.05  0.05  0.06  0.06  0.06  0.06  0.06  </t>
  </si>
  <si>
    <t xml:space="preserve">1.500  1.525  1.530  1.533  1.532  1.533  1.532  1.531  1.531  1.531  1.532  </t>
  </si>
  <si>
    <t xml:space="preserve">1.500  1.497  1.501  1.513  1.523  1.528  1.530  1.532  1.534  1.533  1.531  </t>
  </si>
  <si>
    <t xml:space="preserve">1.500  1.501  1.506  1.508  1.509  1.501  1.498  1.512  1.529  1.541  1.548  </t>
  </si>
  <si>
    <t xml:space="preserve">0.42  0.42  0.42  0.42  0.43  0.43  0.43  0.43  0.43  0.43  0.43  </t>
  </si>
  <si>
    <t xml:space="preserve">0.04  0.04  0.05  0.05  0.05  0.04  0.04  0.05  0.05  0.05  0.05  </t>
  </si>
  <si>
    <t xml:space="preserve">1.500  1.523  1.525  1.530  1.533  1.531  1.529  1.525  1.519  1.513  1.507  </t>
  </si>
  <si>
    <t xml:space="preserve">1.500  1.525  1.529  1.534  1.532  1.532  1.532  1.532  1.531  1.530  1.531  </t>
  </si>
  <si>
    <t xml:space="preserve">1.500  1.502  1.495  1.512  1.534  1.535  1.516  1.492  1.473  1.454  1.436  </t>
  </si>
  <si>
    <t xml:space="preserve">1.500  1.426  1.361  1.304  1.258  1.202  1.156  1.132  1.119  1.110  1.100  </t>
  </si>
  <si>
    <t xml:space="preserve">0.42  0.42  0.42  0.42  0.43  0.43  0.42  0.42  0.41  0.40  0.39  </t>
  </si>
  <si>
    <t xml:space="preserve">0.16  0.15  0.14  0.14  0.13  0.12  0.12  0.12  0.12  0.11  0.11  </t>
  </si>
  <si>
    <t xml:space="preserve">0.04  0.04  0.04  0.04  0.04  0.04  0.03  0.03  0.03  0.03  0.03  </t>
  </si>
  <si>
    <t xml:space="preserve">1.500  1.525  1.526  1.529  1.532  1.532  1.529  1.525  1.519  1.513  1.506  </t>
  </si>
  <si>
    <t xml:space="preserve">1.500  1.525  1.532  1.531  1.532  1.534  1.531  1.530  1.531  1.532  1.532  </t>
  </si>
  <si>
    <t xml:space="preserve">1.500  1.495  1.507  1.513  1.511  1.522  1.545  1.570  1.590  1.605  1.615  </t>
  </si>
  <si>
    <t xml:space="preserve">1.500  1.578  1.651  1.710  1.755  1.794  1.831  1.879  1.920  1.950  1.962  </t>
  </si>
  <si>
    <t xml:space="preserve">0.42  0.41  0.42  0.42  0.42  0.42  0.43  0.44  0.44  0.45  0.45  </t>
  </si>
  <si>
    <t xml:space="preserve">0.16  0.16  0.17  0.18  0.18  0.19  0.19  0.20  0.20  0.21  0.21  </t>
  </si>
  <si>
    <t xml:space="preserve">1.500  1.499  1.501  1.512  1.522  1.528  1.531  1.532  1.533  1.533  1.531  </t>
  </si>
  <si>
    <t xml:space="preserve">1.500  1.503  1.507  1.507  1.509  1.502  1.500  1.513  1.529  1.541  1.548  </t>
  </si>
  <si>
    <t xml:space="preserve">0.42  0.42  0.42  0.42  0.42  0.42  0.42  0.42  0.42  0.42  0.42  </t>
  </si>
  <si>
    <t xml:space="preserve">0.04  0.04  0.04  0.04  0.04  0.04  0.04  0.04  0.05  0.05  0.05  </t>
  </si>
  <si>
    <t xml:space="preserve">1.500  1.523  1.525  1.530  1.532  1.532  1.529  1.525  1.519  1.513  1.507  </t>
  </si>
  <si>
    <t xml:space="preserve">1.500  1.525  1.529  1.534  1.532  1.532  1.533  1.532  1.530  1.530  1.531  </t>
  </si>
  <si>
    <t xml:space="preserve">1.500  1.503  1.496  1.512  1.534  1.533  1.514  1.492  1.472  1.452  1.433  </t>
  </si>
  <si>
    <t xml:space="preserve">1.500  1.428  1.361  1.309  1.256  1.201  1.155  1.130  1.116  1.106  1.104  </t>
  </si>
  <si>
    <t xml:space="preserve">0.42  0.42  0.41  0.42  0.42  0.42  0.42  0.41  0.40  0.40  0.39  </t>
  </si>
  <si>
    <t xml:space="preserve">0.16  0.15  0.14  0.14  0.13  0.12  0.12  0.12  0.11  0.11  0.11  </t>
  </si>
  <si>
    <t xml:space="preserve">1.500  1.525  1.526  1.529  1.532  1.532  1.529  1.525  1.519  1.513  1.507  </t>
  </si>
  <si>
    <t xml:space="preserve">1.500  1.525  1.532  1.531  1.533  1.534  1.531  1.531  1.531  1.532  1.532  </t>
  </si>
  <si>
    <t xml:space="preserve">1.500  1.495  1.507  1.512  1.511  1.523  1.545  1.570  1.594  1.608  1.617  </t>
  </si>
  <si>
    <t xml:space="preserve">1.500  1.576  1.650  1.710  1.765  1.797  1.832  1.880  1.922  1.952  1.972  </t>
  </si>
  <si>
    <t xml:space="preserve">0.90  0.91  0.92  0.92  0.92  0.92  0.92  0.92  0.92  0.92  0.92  </t>
  </si>
  <si>
    <t xml:space="preserve">0.41  0.41  0.41  0.41  0.41  0.42  0.42  0.43  0.44  0.45  0.45  </t>
  </si>
  <si>
    <t xml:space="preserve">0.15  0.16  0.17  0.18  0.18  0.19  0.19  0.20  0.20  0.21  0.21  </t>
  </si>
  <si>
    <t xml:space="preserve">0.04  0.05  0.05  0.05  0.05  0.05  0.05  0.06  0.06  0.06  0.06  </t>
  </si>
  <si>
    <t xml:space="preserve">1.500  1.525  1.531  1.533  1.532  1.533  1.532  1.531  1.531  1.531  1.532  </t>
  </si>
  <si>
    <t xml:space="preserve">1.500  1.499  1.502  1.512  1.522  1.528  1.530  1.531  1.533  1.533  1.531  </t>
  </si>
  <si>
    <t xml:space="preserve">1.500  1.501  1.505  1.507  1.510  1.504  1.500  1.513  1.529  1.541  1.548  </t>
  </si>
  <si>
    <t xml:space="preserve">0.41  0.41  0.41  0.41  0.42  0.42  0.42  0.42  0.42  0.42  0.42  </t>
  </si>
  <si>
    <t xml:space="preserve">0.15  0.15  0.16  0.16  0.16  0.16  0.15  0.16  0.16  0.16  0.16  </t>
  </si>
  <si>
    <t xml:space="preserve">0.04  0.04  0.04  0.04  0.04  0.04  0.04  0.04  0.04  0.05  0.05  </t>
  </si>
  <si>
    <t xml:space="preserve">1.500  1.523  1.526  1.529  1.533  1.532  1.529  1.524  1.519  1.513  1.507  </t>
  </si>
  <si>
    <t xml:space="preserve">1.500  1.525  1.529  1.534  1.532  1.532  1.533  1.532  1.531  1.530  1.531  </t>
  </si>
  <si>
    <t xml:space="preserve">1.500  1.503  1.496  1.513  1.533  1.532  1.514  1.492  1.470  1.451  1.430  </t>
  </si>
  <si>
    <t xml:space="preserve">1.500  1.425  1.366  1.308  1.255  1.200  1.152  1.126  1.120  1.110  1.099  </t>
  </si>
  <si>
    <t xml:space="preserve">0.41  0.41  0.41  0.41  0.42  0.42  0.41  0.41  0.40  0.39  0.38  </t>
  </si>
  <si>
    <t xml:space="preserve">0.15  0.15  0.14  0.13  0.13  0.12  0.12  0.11  0.11  0.11  0.11  </t>
  </si>
  <si>
    <t xml:space="preserve">0.04  0.04  0.04  0.04  0.04  0.03  0.03  0.03  0.03  0.03  0.03  </t>
  </si>
  <si>
    <t xml:space="preserve">1.500  1.525  1.526  1.529  1.532  1.532  1.528  1.525  1.520  1.513  1.507  </t>
  </si>
  <si>
    <t xml:space="preserve">1.500  1.525  1.533  1.532  1.533  1.534  1.531  1.531  1.532  1.532  1.532  </t>
  </si>
  <si>
    <t xml:space="preserve">1.500  1.495  1.507  1.511  1.510  1.523  1.547  1.571  1.593  1.611  1.622  </t>
  </si>
  <si>
    <t xml:space="preserve">1.500  1.579  1.651  1.710  1.766  1.805  1.840  1.880  1.922  1.953  1.973  </t>
  </si>
  <si>
    <t xml:space="preserve">0.41  0.40  0.41  0.41  0.41  0.41  0.42  0.43  0.43  0.44  0.45  </t>
  </si>
  <si>
    <t xml:space="preserve">0.15  0.16  0.17  0.18  0.18  0.19  0.19  0.20  0.20  0.20  0.21  </t>
  </si>
  <si>
    <t xml:space="preserve">1.500  1.525  1.531  1.533  1.533  1.533  1.532  1.531  1.531  1.531  1.532  </t>
  </si>
  <si>
    <t xml:space="preserve">1.500  1.499  1.501  1.511  1.521  1.528  1.530  1.531  1.533  1.533  1.531  </t>
  </si>
  <si>
    <t xml:space="preserve">1.500  1.503  1.505  1.506  1.509  1.503  1.499  1.512  1.528  1.541  1.548  </t>
  </si>
  <si>
    <t xml:space="preserve">0.41  0.41  0.41  0.41  0.41  0.41  0.41  0.41  0.41  0.41  0.41  </t>
  </si>
  <si>
    <t xml:space="preserve">0.15  0.15  0.15  0.15  0.15  0.15  0.15  0.15  0.16  0.16  0.16  </t>
  </si>
  <si>
    <t xml:space="preserve">1.500  1.525  1.530  1.534  1.532  1.532  1.533  1.532  1.531  1.530  1.531  </t>
  </si>
  <si>
    <t xml:space="preserve">1.500  1.503  1.497  1.511  1.532  1.533  1.515  1.490  1.469  1.446  1.427  </t>
  </si>
  <si>
    <t xml:space="preserve">1.500  1.434  1.365  1.304  1.252  1.197  1.149  1.130  1.116  1.105  1.095  </t>
  </si>
  <si>
    <t xml:space="preserve">0.41  0.41  0.40  0.41  0.41  0.41  0.41  0.40  0.39  0.38  0.38  </t>
  </si>
  <si>
    <t>1.500 0.000</t>
  </si>
  <si>
    <t xml:space="preserve">1.500 1.500 1.500 1.500 1.500 1.500 1.500 1.500 1.500 1.500 1.500 </t>
  </si>
  <si>
    <t xml:space="preserve">1.500  1.500  1.500  1.500  1.500  1.500  1.500  1.500  1.500  1.500  1.500  </t>
  </si>
  <si>
    <t xml:space="preserve">1.500  1.524  1.526  1.530  1.531  1.531  1.528  1.526  1.523  1.520  1.518  </t>
  </si>
  <si>
    <t xml:space="preserve">0.91  0.92  0.92  0.92  0.92  0.92  0.92  0.92  0.92  0.92  0.92  </t>
  </si>
  <si>
    <t xml:space="preserve">0.91  0.93  0.93  0.93  0.93  0.93  0.93  0.93  0.93  0.93  0.93  </t>
  </si>
  <si>
    <t xml:space="preserve">0.90  0.92  0.92  0.92  0.92  0.93  0.93  0.92  0.93  0.93  0.93  </t>
  </si>
  <si>
    <t xml:space="preserve">1.500  1.523  1.526  1.530  1.532  1.531  1.529  1.526  1.523  1.520  1.518  </t>
  </si>
  <si>
    <t xml:space="preserve">1.500  1.523  1.529  1.532  1.532  1.532  1.531  1.531  1.531  1.531  1.531  </t>
  </si>
  <si>
    <t xml:space="preserve">1.500  1.522  1.526  1.530  1.532  1.530  1.529  1.526  1.523  1.520  1.518  </t>
  </si>
  <si>
    <t xml:space="preserve">1.500  1.432  1.367  1.313  1.268  1.214  1.175  1.152  1.140  1.132  1.123  </t>
  </si>
  <si>
    <t xml:space="preserve">0.91  0.92  0.93  0.93  0.93  0.93  0.93  0.93  0.93  0.93  0.93  </t>
  </si>
  <si>
    <t xml:space="preserve">1.500  1.524  1.531  1.531  1.532  1.534  1.531  1.531  1.531  1.532  1.532  </t>
  </si>
  <si>
    <t xml:space="preserve">1.500  1.574  1.641  1.703  1.747  1.777  1.810  1.856  1.895  1.924  1.942  </t>
  </si>
  <si>
    <t xml:space="preserve">1.500  1.522  1.526  1.530  1.532  1.531  1.529  1.526  1.523  1.521  1.518  </t>
  </si>
  <si>
    <t xml:space="preserve">1.500  1.524  1.528  1.533  1.532  1.531  1.532  1.532  1.531  1.530  1.531  </t>
  </si>
  <si>
    <t xml:space="preserve">1.500  1.434  1.367  1.319  1.262  1.207  1.167  1.147  1.137  1.138  1.128  </t>
  </si>
  <si>
    <t xml:space="preserve">1.500  1.524  1.531  1.531  1.533  1.534  1.531  1.531  1.531  1.532  1.532  </t>
  </si>
  <si>
    <t xml:space="preserve">1.500  1.493  1.507  1.513  1.512  1.524  1.543  1.563  1.586  1.602  1.609  </t>
  </si>
  <si>
    <t xml:space="preserve">1.500  1.574  1.639  1.702  1.755  1.787  1.813  1.857  1.896  1.926  1.944  </t>
  </si>
  <si>
    <t xml:space="preserve">1.500  1.503  1.502  1.507  1.509  1.500  1.499  1.513  1.529  1.541  1.548  </t>
  </si>
  <si>
    <t xml:space="preserve">1.500  1.522  1.526  1.530  1.532  1.531  1.529  1.526  1.523  1.520  1.518  </t>
  </si>
  <si>
    <t xml:space="preserve">1.500  1.501  1.497  1.514  1.533  1.533  1.517  1.497  1.478  1.461  1.443  </t>
  </si>
  <si>
    <t xml:space="preserve">1.500  1.429  1.368  1.312  1.260  1.206  1.166  1.147  1.139  1.125  1.114  </t>
  </si>
  <si>
    <t xml:space="preserve">1.500  1.524  1.526  1.530  1.531  1.532  1.528  1.526  1.523  1.520  1.518  </t>
  </si>
  <si>
    <t xml:space="preserve">1.500  1.579  1.646  1.705  1.756  1.791  1.823  1.860  1.899  1.928  1.947  </t>
  </si>
  <si>
    <t xml:space="preserve">1.500  1.524  1.530  1.532  1.532  1.533  1.531  1.531  1.531  1.531  1.531  </t>
  </si>
  <si>
    <t xml:space="preserve">1.500  1.438  1.368  1.309  1.258  1.203  1.159  1.143  1.130  1.119  1.109  </t>
  </si>
  <si>
    <t xml:space="preserve">1.500  1.524  1.531  1.531  1.533  1.533  1.531  1.531  1.531  1.531  1.532  </t>
  </si>
  <si>
    <t xml:space="preserve">1.500  1.577  1.640  1.701  1.756  1.792  1.828  1.874  1.906  1.934  1.949  </t>
  </si>
  <si>
    <t xml:space="preserve">1.500  1.499  1.502  1.513  1.523  1.528  1.530  1.531  1.534  1.533  1.531  </t>
  </si>
  <si>
    <t xml:space="preserve">1.500  1.503  1.496  1.512  1.534  1.535  1.516  1.495  1.473  1.453  1.437  </t>
  </si>
  <si>
    <t xml:space="preserve">1.500  1.428  1.360  1.304  1.253  1.198  1.160  1.136  1.123  1.113  1.104  </t>
  </si>
  <si>
    <t xml:space="preserve">1.500  1.524  1.527  1.530  1.531  1.531  1.528  1.526  1.523  1.520  1.518  </t>
  </si>
  <si>
    <t xml:space="preserve">1.500  1.524  1.532  1.531  1.532  1.534  1.531  1.530  1.532  1.532  1.532  </t>
  </si>
  <si>
    <t xml:space="preserve">1.500  1.493  1.506  1.514  1.511  1.523  1.545  1.567  1.587  1.603  1.611  </t>
  </si>
  <si>
    <t xml:space="preserve">1.500  1.575  1.649  1.702  1.755  1.792  1.829  1.876  1.918  1.941  1.960  </t>
  </si>
  <si>
    <t xml:space="preserve">1.500  1.524  1.531  1.533  1.532  1.533  1.532  1.531  1.531  1.531  1.531  </t>
  </si>
  <si>
    <t xml:space="preserve">1.500  1.500  1.506  1.508  1.509  1.501  1.498  1.512  1.529  1.542  1.548  </t>
  </si>
  <si>
    <t xml:space="preserve">1.500  1.524  1.529  1.534  1.532  1.532  1.532  1.532  1.531  1.530  1.531  </t>
  </si>
  <si>
    <t xml:space="preserve">1.500  1.501  1.495  1.513  1.534  1.535  1.515  1.492  1.473  1.454  1.436  </t>
  </si>
  <si>
    <t xml:space="preserve">1.500  1.525  1.532  1.531  1.533  1.533  1.531  1.530  1.531  1.532  1.532  </t>
  </si>
  <si>
    <t xml:space="preserve">1.500  1.495  1.507  1.513  1.511  1.522  1.545  1.569  1.590  1.605  1.615  </t>
  </si>
  <si>
    <t xml:space="preserve">1.500  1.578  1.651  1.710  1.755  1.794  1.832  1.879  1.920  1.950  1.962  </t>
  </si>
  <si>
    <t xml:space="preserve">1.500  1.525  1.531  1.533  1.532  1.533  1.532  1.531  1.531  1.531  1.531  </t>
  </si>
  <si>
    <t xml:space="preserve">1.500  1.499  1.501  1.513  1.522  1.528  1.531  1.532  1.534  1.533  1.531  </t>
  </si>
  <si>
    <t xml:space="preserve">1.500  1.503  1.506  1.507  1.509  1.502  1.500  1.513  1.529  1.541  1.548  </t>
  </si>
  <si>
    <t xml:space="preserve">1.500  1.524  1.527  1.529  1.532  1.531  1.528  1.526  1.523  1.520  1.518  </t>
  </si>
  <si>
    <t xml:space="preserve">1.500  1.524  1.533  1.531  1.533  1.534  1.531  1.531  1.531  1.532  1.532  </t>
  </si>
  <si>
    <t xml:space="preserve">1.500  1.576  1.650  1.710  1.766  1.797  1.833  1.880  1.922  1.952  1.972  </t>
  </si>
  <si>
    <t xml:space="preserve">1.500  1.499  1.502  1.512  1.522  1.528  1.530  1.531  1.534  1.533  1.531  </t>
  </si>
  <si>
    <t xml:space="preserve">1.500  1.501  1.505  1.507  1.510  1.504  1.500  1.512  1.529  1.541  1.548  </t>
  </si>
  <si>
    <t xml:space="preserve">1.500  1.578  1.651  1.710  1.766  1.805  1.841  1.880  1.922  1.953  1.973  </t>
  </si>
  <si>
    <t xml:space="preserve">1.500  1.525  1.531  1.533  1.533  1.533  1.532  1.531  1.531  1.531  1.531  </t>
  </si>
  <si>
    <t>1.500 0.010</t>
  </si>
  <si>
    <t xml:space="preserve">1.500 1.510 1.520 1.530 1.540 1.550 1.560 1.570 1.580 1.590 1.600 </t>
  </si>
  <si>
    <t xml:space="preserve">1.500  1.510  1.520  1.530  1.540  1.550  1.560  1.570  1.580  1.590  1.600  </t>
  </si>
  <si>
    <t xml:space="preserve">1.500  1.524  1.527  1.530  1.531  1.530  1.528  1.527  1.527  1.528  1.530  </t>
  </si>
  <si>
    <t xml:space="preserve">1.500  1.523  1.530  1.531  1.532  1.533  1.531  1.530  1.531  1.532  1.532  </t>
  </si>
  <si>
    <t xml:space="preserve">1.500  1.572  1.639  1.695  1.746  1.777  1.810  1.854  1.893  1.922  1.933  </t>
  </si>
  <si>
    <t xml:space="preserve">0.91  0.92  0.93  0.93  0.93  0.94  0.94  0.94  0.95  0.95  0.95  </t>
  </si>
  <si>
    <t xml:space="preserve">1.500  1.523  1.527  1.530  1.531  1.530  1.528  1.527  1.527  1.528  1.530  </t>
  </si>
  <si>
    <t xml:space="preserve">1.500  1.502  1.503  1.509  1.510  1.499  1.498  1.512  1.528  1.541  1.547  </t>
  </si>
  <si>
    <t xml:space="preserve">1.500  1.522  1.526  1.530  1.532  1.530  1.529  1.527  1.527  1.528  1.530  </t>
  </si>
  <si>
    <t xml:space="preserve">1.500  1.500  1.497  1.513  1.533  1.535  1.517  1.496  1.479  1.461  1.446  </t>
  </si>
  <si>
    <t xml:space="preserve">1.500  1.524  1.527  1.530  1.531  1.531  1.528  1.527  1.527  1.528  1.530  </t>
  </si>
  <si>
    <t xml:space="preserve">1.500  1.524  1.531  1.531  1.532  1.533  1.531  1.531  1.531  1.532  1.532  </t>
  </si>
  <si>
    <t xml:space="preserve">1.500  1.493  1.505  1.514  1.513  1.522  1.542  1.564  1.584  1.597  1.605  </t>
  </si>
  <si>
    <t xml:space="preserve">1.500  1.574  1.640  1.703  1.747  1.777  1.810  1.855  1.895  1.925  1.942  </t>
  </si>
  <si>
    <t xml:space="preserve">1.500  1.523  1.526  1.530  1.531  1.530  1.528  1.527  1.527  1.528  1.530  </t>
  </si>
  <si>
    <t xml:space="preserve">1.500  1.524  1.530  1.532  1.532  1.533  1.532  1.532  1.531  1.531  1.531  </t>
  </si>
  <si>
    <t xml:space="preserve">1.500  1.504  1.505  1.509  1.509  1.498  1.497  1.512  1.529  1.541  1.548  </t>
  </si>
  <si>
    <t xml:space="preserve">1.500  1.522  1.526  1.530  1.531  1.530  1.529  1.527  1.527  1.528  1.530  </t>
  </si>
  <si>
    <t xml:space="preserve">1.500  1.524  1.531  1.531  1.533  1.533  1.531  1.531  1.532  1.532  1.532  </t>
  </si>
  <si>
    <t xml:space="preserve">1.500  1.493  1.507  1.513  1.512  1.524  1.542  1.563  1.586  1.602  1.609  </t>
  </si>
  <si>
    <t xml:space="preserve">0.90  0.92  0.92  0.92  0.93  0.93  0.92  0.92  0.93  0.93  0.93  </t>
  </si>
  <si>
    <t xml:space="preserve">1.500  1.503  1.502  1.507  1.510  1.500  1.499  1.513  1.529  1.541  1.548  </t>
  </si>
  <si>
    <t xml:space="preserve">1.500  1.524  1.528  1.533  1.532  1.532  1.532  1.532  1.531  1.530  1.530  </t>
  </si>
  <si>
    <t xml:space="preserve">1.500  1.501  1.497  1.514  1.533  1.533  1.516  1.496  1.478  1.461  1.443  </t>
  </si>
  <si>
    <t xml:space="preserve">1.500  1.429  1.368  1.312  1.260  1.206  1.166  1.147  1.139  1.126  1.114  </t>
  </si>
  <si>
    <t xml:space="preserve">1.500  1.579  1.646  1.705  1.756  1.790  1.824  1.860  1.899  1.928  1.947  </t>
  </si>
  <si>
    <t xml:space="preserve">1.500  1.499  1.503  1.513  1.522  1.529  1.531  1.531  1.533  1.533  1.531  </t>
  </si>
  <si>
    <t xml:space="preserve">1.500  1.505  1.504  1.506  1.508  1.500  1.499  1.513  1.529  1.541  1.548  </t>
  </si>
  <si>
    <t xml:space="preserve">1.500  1.522  1.526  1.530  1.531  1.530  1.529  1.528  1.527  1.528  1.530  </t>
  </si>
  <si>
    <t xml:space="preserve">1.500  1.524  1.529  1.533  1.532  1.532  1.532  1.532  1.531  1.530  1.531  </t>
  </si>
  <si>
    <t xml:space="preserve">1.500  1.438  1.367  1.309  1.258  1.202  1.159  1.143  1.130  1.119  1.109  </t>
  </si>
  <si>
    <t xml:space="preserve">1.500  1.524  1.532  1.531  1.533  1.533  1.531  1.531  1.531  1.531  1.532  </t>
  </si>
  <si>
    <t xml:space="preserve">1.500  1.577  1.639  1.701  1.756  1.792  1.828  1.874  1.906  1.934  1.949  </t>
  </si>
  <si>
    <t xml:space="preserve">1.500  1.499  1.502  1.513  1.522  1.528  1.530  1.531  1.534  1.533  1.531  </t>
  </si>
  <si>
    <t xml:space="preserve">0.43  0.43  0.42  0.43  0.43  0.44  0.43  0.42  0.41  0.41  0.40  </t>
  </si>
  <si>
    <t xml:space="preserve">1.500  1.524  1.532  1.531  1.533  1.534  1.531  1.531  1.532  1.532  1.532  </t>
  </si>
  <si>
    <t xml:space="preserve">1.500  1.493  1.506  1.514  1.511  1.523  1.545  1.567  1.588  1.603  1.611  </t>
  </si>
  <si>
    <t xml:space="preserve">1.500  1.497  1.500  1.513  1.523  1.528  1.530  1.532  1.534  1.533  1.531  </t>
  </si>
  <si>
    <t xml:space="preserve">1.500  1.425  1.361  1.304  1.259  1.202  1.156  1.132  1.119  1.110  1.100  </t>
  </si>
  <si>
    <t xml:space="preserve">1.500  1.524  1.527  1.530  1.531  1.531  1.528  1.527  1.527  1.528  1.529  </t>
  </si>
  <si>
    <t xml:space="preserve">1.500  1.524  1.532  1.531  1.533  1.533  1.531  1.530  1.532  1.532  1.532  </t>
  </si>
  <si>
    <t xml:space="preserve">1.500  1.578  1.650  1.710  1.756  1.794  1.832  1.879  1.920  1.950  1.962  </t>
  </si>
  <si>
    <t xml:space="preserve">1.500  1.524  1.529  1.534  1.532  1.532  1.533  1.532  1.531  1.530  1.531  </t>
  </si>
  <si>
    <t xml:space="preserve">1.500  1.427  1.360  1.309  1.256  1.200  1.155  1.130  1.116  1.106  1.104  </t>
  </si>
  <si>
    <t xml:space="preserve">1.500  1.524  1.533  1.531  1.533  1.533  1.531  1.531  1.532  1.532  1.532  </t>
  </si>
  <si>
    <t xml:space="preserve">1.500  1.494  1.507  1.512  1.511  1.523  1.544  1.570  1.594  1.608  1.617  </t>
  </si>
  <si>
    <t xml:space="preserve">1.500  1.576  1.650  1.710  1.766  1.796  1.833  1.880  1.922  1.952  1.972  </t>
  </si>
  <si>
    <t xml:space="preserve">1.500  1.524  1.531  1.533  1.533  1.533  1.532  1.531  1.531  1.531  1.531  </t>
  </si>
  <si>
    <t xml:space="preserve">1.500  1.501  1.505  1.507  1.510  1.503  1.500  1.512  1.529  1.541  1.548  </t>
  </si>
  <si>
    <t xml:space="preserve">1.500  1.524  1.529  1.534  1.532  1.532  1.533  1.532  1.531  1.530  1.530  </t>
  </si>
  <si>
    <t xml:space="preserve">1.500  1.525  1.533  1.532  1.533  1.533  1.531  1.531  1.532  1.532  1.531  </t>
  </si>
  <si>
    <t xml:space="preserve">1.500  1.495  1.507  1.511  1.509  1.523  1.547  1.571  1.593  1.611  1.622  </t>
  </si>
  <si>
    <t xml:space="preserve">1.500  1.578  1.650  1.710  1.766  1.805  1.841  1.880  1.922  1.954  1.973  </t>
  </si>
  <si>
    <t xml:space="preserve">1.500  1.499  1.501  1.511  1.521  1.528  1.530  1.531  1.534  1.533  1.531  </t>
  </si>
  <si>
    <t xml:space="preserve">1.500  1.503  1.505  1.506  1.510  1.503  1.499  1.511  1.528  1.541  1.548  </t>
  </si>
  <si>
    <t xml:space="preserve">1.500  1.434  1.365  1.304  1.253  1.197  1.149  1.130  1.116  1.105  1.095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</si>
</sst>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9BAFAD-1374-49A2-B597-DF65EBD21222}">
  <dimension ref="A1:S4211"/>
  <sheetViews>
    <sheetView workbookViewId="0">
      <selection activeCell="F1238" sqref="F1238"/>
    </sheetView>
  </sheetViews>
  <sheetFormatPr defaultRowHeight="14" x14ac:dyDescent="0.3"/>
  <cols>
    <col min="6" max="6" width="9.83203125" customWidth="1"/>
  </cols>
  <sheetData>
    <row r="1" spans="1:19" x14ac:dyDescent="0.3">
      <c r="A1" t="s">
        <v>0</v>
      </c>
      <c r="B1" t="s">
        <v>1</v>
      </c>
    </row>
    <row r="2" spans="1:19" x14ac:dyDescent="0.3">
      <c r="A2">
        <v>0</v>
      </c>
      <c r="B2">
        <v>-0.61</v>
      </c>
      <c r="C2">
        <v>-1.61</v>
      </c>
      <c r="D2">
        <v>-2.6059999999999999</v>
      </c>
      <c r="E2">
        <v>-3.1949999999999998</v>
      </c>
      <c r="F2">
        <v>-3.24</v>
      </c>
      <c r="G2">
        <v>1.6</v>
      </c>
      <c r="H2">
        <v>-0.01</v>
      </c>
      <c r="I2">
        <v>1.859</v>
      </c>
      <c r="J2">
        <v>-0.61</v>
      </c>
      <c r="K2">
        <v>-1.61</v>
      </c>
      <c r="L2">
        <v>-2.6059999999999999</v>
      </c>
      <c r="M2">
        <v>-3.1949999999999998</v>
      </c>
      <c r="N2">
        <v>-3.24</v>
      </c>
      <c r="O2">
        <v>0.92600000000000005</v>
      </c>
      <c r="P2">
        <v>0.92600000000000005</v>
      </c>
      <c r="Q2">
        <v>0.92</v>
      </c>
      <c r="R2">
        <v>0.47299999999999998</v>
      </c>
      <c r="S2">
        <v>0.17499999999999999</v>
      </c>
    </row>
    <row r="3" spans="1:19" x14ac:dyDescent="0.3">
      <c r="A3">
        <v>60</v>
      </c>
      <c r="B3">
        <v>-0.61</v>
      </c>
      <c r="C3">
        <v>-1.61</v>
      </c>
      <c r="D3">
        <v>-2.6059999999999999</v>
      </c>
      <c r="E3">
        <v>-3.1949999999999998</v>
      </c>
      <c r="F3">
        <v>-3.24</v>
      </c>
      <c r="G3">
        <v>1.6</v>
      </c>
      <c r="H3">
        <v>-0.01</v>
      </c>
      <c r="I3">
        <v>1.859</v>
      </c>
      <c r="J3">
        <v>-0.61399999999999999</v>
      </c>
      <c r="K3">
        <v>-1.61</v>
      </c>
      <c r="L3">
        <v>-2.6059999999999999</v>
      </c>
      <c r="M3">
        <v>-3.1949999999999998</v>
      </c>
      <c r="N3">
        <v>-3.2429999999999999</v>
      </c>
      <c r="O3">
        <v>0.92900000000000005</v>
      </c>
      <c r="P3">
        <v>0.94799999999999995</v>
      </c>
      <c r="Q3">
        <v>0.93899999999999995</v>
      </c>
      <c r="R3">
        <v>0.47199999999999998</v>
      </c>
      <c r="S3">
        <v>0.183</v>
      </c>
    </row>
    <row r="4" spans="1:19" x14ac:dyDescent="0.3">
      <c r="A4">
        <v>120</v>
      </c>
      <c r="B4">
        <v>-0.61</v>
      </c>
      <c r="C4">
        <v>-1.61</v>
      </c>
      <c r="D4">
        <v>-2.6059999999999999</v>
      </c>
      <c r="E4">
        <v>-3.1949999999999998</v>
      </c>
      <c r="F4">
        <v>-3.24</v>
      </c>
      <c r="G4">
        <v>1.6</v>
      </c>
      <c r="H4">
        <v>-0.01</v>
      </c>
      <c r="I4">
        <v>1.859</v>
      </c>
      <c r="J4">
        <v>-0.61799999999999999</v>
      </c>
      <c r="K4">
        <v>-1.61</v>
      </c>
      <c r="L4">
        <v>-2.6059999999999999</v>
      </c>
      <c r="M4">
        <v>-3.1960000000000002</v>
      </c>
      <c r="N4">
        <v>-3.246</v>
      </c>
      <c r="O4">
        <v>0.93</v>
      </c>
      <c r="P4">
        <v>0.95</v>
      </c>
      <c r="Q4">
        <v>0.94599999999999995</v>
      </c>
      <c r="R4">
        <v>0.47599999999999998</v>
      </c>
      <c r="S4">
        <v>0.191</v>
      </c>
    </row>
    <row r="5" spans="1:19" x14ac:dyDescent="0.3">
      <c r="A5">
        <v>180</v>
      </c>
      <c r="B5">
        <v>-0.61</v>
      </c>
      <c r="C5">
        <v>-1.61</v>
      </c>
      <c r="D5">
        <v>-2.6059999999999999</v>
      </c>
      <c r="E5">
        <v>-3.1949999999999998</v>
      </c>
      <c r="F5">
        <v>-3.24</v>
      </c>
      <c r="G5">
        <v>1.6</v>
      </c>
      <c r="H5">
        <v>-0.01</v>
      </c>
      <c r="I5">
        <v>1.859</v>
      </c>
      <c r="J5">
        <v>-0.621</v>
      </c>
      <c r="K5">
        <v>-1.61</v>
      </c>
      <c r="L5">
        <v>-2.6059999999999999</v>
      </c>
      <c r="M5">
        <v>-3.1949999999999998</v>
      </c>
      <c r="N5">
        <v>-3.2490000000000001</v>
      </c>
      <c r="O5">
        <v>0.92900000000000005</v>
      </c>
      <c r="P5">
        <v>0.95299999999999996</v>
      </c>
      <c r="Q5">
        <v>0.94699999999999995</v>
      </c>
      <c r="R5">
        <v>0.47799999999999998</v>
      </c>
      <c r="S5">
        <v>0.19700000000000001</v>
      </c>
    </row>
    <row r="6" spans="1:19" x14ac:dyDescent="0.3">
      <c r="A6">
        <v>240</v>
      </c>
      <c r="B6">
        <v>-0.61</v>
      </c>
      <c r="C6">
        <v>-1.61</v>
      </c>
      <c r="D6">
        <v>-2.6059999999999999</v>
      </c>
      <c r="E6">
        <v>-3.1949999999999998</v>
      </c>
      <c r="F6">
        <v>-3.24</v>
      </c>
      <c r="G6">
        <v>1.6</v>
      </c>
      <c r="H6">
        <v>-0.01</v>
      </c>
      <c r="I6">
        <v>1.859</v>
      </c>
      <c r="J6">
        <v>-0.623</v>
      </c>
      <c r="K6">
        <v>-1.609</v>
      </c>
      <c r="L6">
        <v>-2.6070000000000002</v>
      </c>
      <c r="M6">
        <v>-3.1920000000000002</v>
      </c>
      <c r="N6">
        <v>-3.2519999999999998</v>
      </c>
      <c r="O6">
        <v>0.92700000000000005</v>
      </c>
      <c r="P6">
        <v>0.95399999999999996</v>
      </c>
      <c r="Q6">
        <v>0.94799999999999995</v>
      </c>
      <c r="R6">
        <v>0.47599999999999998</v>
      </c>
      <c r="S6">
        <v>0.20300000000000001</v>
      </c>
    </row>
    <row r="7" spans="1:19" x14ac:dyDescent="0.3">
      <c r="A7">
        <v>300</v>
      </c>
      <c r="B7">
        <v>-0.61</v>
      </c>
      <c r="C7">
        <v>-1.61</v>
      </c>
      <c r="D7">
        <v>-2.6059999999999999</v>
      </c>
      <c r="E7">
        <v>-3.1949999999999998</v>
      </c>
      <c r="F7">
        <v>-3.24</v>
      </c>
      <c r="G7">
        <v>1.6</v>
      </c>
      <c r="H7">
        <v>-0.01</v>
      </c>
      <c r="I7">
        <v>1.859</v>
      </c>
      <c r="J7">
        <v>-0.625</v>
      </c>
      <c r="K7">
        <v>-1.609</v>
      </c>
      <c r="L7">
        <v>-2.6070000000000002</v>
      </c>
      <c r="M7">
        <v>-3.1920000000000002</v>
      </c>
      <c r="N7">
        <v>-3.2549999999999999</v>
      </c>
      <c r="O7">
        <v>0.92600000000000005</v>
      </c>
      <c r="P7">
        <v>0.95399999999999996</v>
      </c>
      <c r="Q7">
        <v>0.95099999999999996</v>
      </c>
      <c r="R7">
        <v>0.48</v>
      </c>
      <c r="S7">
        <v>0.20699999999999999</v>
      </c>
    </row>
    <row r="8" spans="1:19" x14ac:dyDescent="0.3">
      <c r="A8">
        <v>360</v>
      </c>
      <c r="B8">
        <v>-0.61</v>
      </c>
      <c r="C8">
        <v>-1.61</v>
      </c>
      <c r="D8">
        <v>-2.6059999999999999</v>
      </c>
      <c r="E8">
        <v>-3.1949999999999998</v>
      </c>
      <c r="F8">
        <v>-3.24</v>
      </c>
      <c r="G8">
        <v>1.6</v>
      </c>
      <c r="H8">
        <v>-0.01</v>
      </c>
      <c r="I8">
        <v>1.859</v>
      </c>
      <c r="J8">
        <v>-0.628</v>
      </c>
      <c r="K8">
        <v>-1.61</v>
      </c>
      <c r="L8">
        <v>-2.6070000000000002</v>
      </c>
      <c r="M8">
        <v>-3.194</v>
      </c>
      <c r="N8">
        <v>-3.258</v>
      </c>
      <c r="O8">
        <v>0.92400000000000004</v>
      </c>
      <c r="P8">
        <v>0.95199999999999996</v>
      </c>
      <c r="Q8">
        <v>0.94799999999999995</v>
      </c>
      <c r="R8">
        <v>0.48599999999999999</v>
      </c>
      <c r="S8">
        <v>0.21199999999999999</v>
      </c>
    </row>
    <row r="9" spans="1:19" x14ac:dyDescent="0.3">
      <c r="A9">
        <v>420</v>
      </c>
      <c r="B9">
        <v>-0.61</v>
      </c>
      <c r="C9">
        <v>-1.61</v>
      </c>
      <c r="D9">
        <v>-2.6059999999999999</v>
      </c>
      <c r="E9">
        <v>-3.1949999999999998</v>
      </c>
      <c r="F9">
        <v>-3.24</v>
      </c>
      <c r="G9">
        <v>1.6</v>
      </c>
      <c r="H9">
        <v>-0.01</v>
      </c>
      <c r="I9">
        <v>1.859</v>
      </c>
      <c r="J9">
        <v>-0.63</v>
      </c>
      <c r="K9">
        <v>-1.611</v>
      </c>
      <c r="L9">
        <v>-2.6070000000000002</v>
      </c>
      <c r="M9">
        <v>-3.1960000000000002</v>
      </c>
      <c r="N9">
        <v>-3.2610000000000001</v>
      </c>
      <c r="O9">
        <v>0.92200000000000004</v>
      </c>
      <c r="P9">
        <v>0.95</v>
      </c>
      <c r="Q9">
        <v>0.94799999999999995</v>
      </c>
      <c r="R9">
        <v>0.49299999999999999</v>
      </c>
      <c r="S9">
        <v>0.217</v>
      </c>
    </row>
    <row r="10" spans="1:19" x14ac:dyDescent="0.3">
      <c r="A10">
        <v>480</v>
      </c>
      <c r="B10">
        <v>-0.61</v>
      </c>
      <c r="C10">
        <v>-1.61</v>
      </c>
      <c r="D10">
        <v>-2.6059999999999999</v>
      </c>
      <c r="E10">
        <v>-3.1949999999999998</v>
      </c>
      <c r="F10">
        <v>-3.24</v>
      </c>
      <c r="G10">
        <v>1.6</v>
      </c>
      <c r="H10">
        <v>-0.01</v>
      </c>
      <c r="I10">
        <v>1.859</v>
      </c>
      <c r="J10">
        <v>-0.63200000000000001</v>
      </c>
      <c r="K10">
        <v>-1.6120000000000001</v>
      </c>
      <c r="L10">
        <v>-2.6070000000000002</v>
      </c>
      <c r="M10">
        <v>-3.198</v>
      </c>
      <c r="N10">
        <v>-3.2639999999999998</v>
      </c>
      <c r="O10">
        <v>0.92</v>
      </c>
      <c r="P10">
        <v>0.94799999999999995</v>
      </c>
      <c r="Q10">
        <v>0.94899999999999995</v>
      </c>
      <c r="R10">
        <v>0.501</v>
      </c>
      <c r="S10">
        <v>0.222</v>
      </c>
    </row>
    <row r="11" spans="1:19" x14ac:dyDescent="0.3">
      <c r="A11">
        <v>540</v>
      </c>
      <c r="B11">
        <v>-0.61</v>
      </c>
      <c r="C11">
        <v>-1.61</v>
      </c>
      <c r="D11">
        <v>-2.6059999999999999</v>
      </c>
      <c r="E11">
        <v>-3.1949999999999998</v>
      </c>
      <c r="F11">
        <v>-3.24</v>
      </c>
      <c r="G11">
        <v>1.6</v>
      </c>
      <c r="H11">
        <v>-0.01</v>
      </c>
      <c r="I11">
        <v>1.859</v>
      </c>
      <c r="J11">
        <v>-0.63400000000000001</v>
      </c>
      <c r="K11">
        <v>-1.613</v>
      </c>
      <c r="L11">
        <v>-2.6070000000000002</v>
      </c>
      <c r="M11">
        <v>-3.2010000000000001</v>
      </c>
      <c r="N11">
        <v>-3.2669999999999999</v>
      </c>
      <c r="O11">
        <v>0.91700000000000004</v>
      </c>
      <c r="P11">
        <v>0.94499999999999995</v>
      </c>
      <c r="Q11">
        <v>0.94899999999999995</v>
      </c>
      <c r="R11">
        <v>0.50700000000000001</v>
      </c>
      <c r="S11">
        <v>0.22600000000000001</v>
      </c>
    </row>
    <row r="12" spans="1:19" x14ac:dyDescent="0.3">
      <c r="A12">
        <v>600</v>
      </c>
      <c r="B12">
        <v>-0.61</v>
      </c>
      <c r="C12">
        <v>-1.61</v>
      </c>
      <c r="D12">
        <v>-2.6059999999999999</v>
      </c>
      <c r="E12">
        <v>-3.1949999999999998</v>
      </c>
      <c r="F12">
        <v>-3.24</v>
      </c>
      <c r="G12">
        <v>1.6</v>
      </c>
      <c r="H12">
        <v>-0.01</v>
      </c>
      <c r="I12">
        <v>1.859</v>
      </c>
      <c r="J12">
        <v>-0.63600000000000001</v>
      </c>
      <c r="K12">
        <v>-1.6140000000000001</v>
      </c>
      <c r="L12">
        <v>-2.6070000000000002</v>
      </c>
      <c r="M12">
        <v>-3.2040000000000002</v>
      </c>
      <c r="N12">
        <v>-3.27</v>
      </c>
      <c r="O12">
        <v>0.91500000000000004</v>
      </c>
      <c r="P12">
        <v>0.94399999999999995</v>
      </c>
      <c r="Q12">
        <v>0.94899999999999995</v>
      </c>
      <c r="R12">
        <v>0.51200000000000001</v>
      </c>
      <c r="S12">
        <v>0.22800000000000001</v>
      </c>
    </row>
    <row r="14" spans="1:19" x14ac:dyDescent="0.3">
      <c r="A14" t="s">
        <v>0</v>
      </c>
      <c r="B14" t="s">
        <v>2</v>
      </c>
    </row>
    <row r="15" spans="1:19" x14ac:dyDescent="0.3">
      <c r="A15">
        <v>0</v>
      </c>
      <c r="B15">
        <v>-0.61</v>
      </c>
      <c r="C15">
        <v>-1.61</v>
      </c>
      <c r="D15">
        <v>-2.6059999999999999</v>
      </c>
      <c r="E15">
        <v>-3.1949999999999998</v>
      </c>
      <c r="F15">
        <v>-3.24</v>
      </c>
      <c r="G15">
        <v>1.6</v>
      </c>
      <c r="H15">
        <v>-0.01</v>
      </c>
      <c r="I15">
        <v>1.617</v>
      </c>
      <c r="J15">
        <v>-0.61</v>
      </c>
      <c r="K15">
        <v>-1.61</v>
      </c>
      <c r="L15">
        <v>-2.6059999999999999</v>
      </c>
      <c r="M15">
        <v>-3.1949999999999998</v>
      </c>
      <c r="N15">
        <v>-3.24</v>
      </c>
      <c r="O15">
        <v>0.92600000000000005</v>
      </c>
      <c r="P15">
        <v>0.92600000000000005</v>
      </c>
      <c r="Q15">
        <v>0.92</v>
      </c>
      <c r="R15">
        <v>0.47299999999999998</v>
      </c>
      <c r="S15">
        <v>0.17499999999999999</v>
      </c>
    </row>
    <row r="16" spans="1:19" x14ac:dyDescent="0.3">
      <c r="A16">
        <v>60</v>
      </c>
      <c r="B16">
        <v>-0.61</v>
      </c>
      <c r="C16">
        <v>-1.61</v>
      </c>
      <c r="D16">
        <v>-2.6059999999999999</v>
      </c>
      <c r="E16">
        <v>-3.1949999999999998</v>
      </c>
      <c r="F16">
        <v>-3.24</v>
      </c>
      <c r="G16">
        <v>1.6</v>
      </c>
      <c r="H16">
        <v>-0.01</v>
      </c>
      <c r="I16">
        <v>1.617</v>
      </c>
      <c r="J16">
        <v>-0.61399999999999999</v>
      </c>
      <c r="K16">
        <v>-1.609</v>
      </c>
      <c r="L16">
        <v>-2.6059999999999999</v>
      </c>
      <c r="M16">
        <v>-3.1960000000000002</v>
      </c>
      <c r="N16">
        <v>-3.24</v>
      </c>
      <c r="O16">
        <v>0.92900000000000005</v>
      </c>
      <c r="P16">
        <v>0.94699999999999995</v>
      </c>
      <c r="Q16">
        <v>0.93899999999999995</v>
      </c>
      <c r="R16">
        <v>0.47299999999999998</v>
      </c>
      <c r="S16">
        <v>0.17499999999999999</v>
      </c>
    </row>
    <row r="17" spans="1:19" x14ac:dyDescent="0.3">
      <c r="A17">
        <v>120</v>
      </c>
      <c r="B17">
        <v>-0.61</v>
      </c>
      <c r="C17">
        <v>-1.61</v>
      </c>
      <c r="D17">
        <v>-2.6059999999999999</v>
      </c>
      <c r="E17">
        <v>-3.1949999999999998</v>
      </c>
      <c r="F17">
        <v>-3.24</v>
      </c>
      <c r="G17">
        <v>1.6</v>
      </c>
      <c r="H17">
        <v>-0.01</v>
      </c>
      <c r="I17">
        <v>1.617</v>
      </c>
      <c r="J17">
        <v>-0.61799999999999999</v>
      </c>
      <c r="K17">
        <v>-1.61</v>
      </c>
      <c r="L17">
        <v>-2.6059999999999999</v>
      </c>
      <c r="M17">
        <v>-3.1949999999999998</v>
      </c>
      <c r="N17">
        <v>-3.24</v>
      </c>
      <c r="O17">
        <v>0.93</v>
      </c>
      <c r="P17">
        <v>0.95</v>
      </c>
      <c r="Q17">
        <v>0.94499999999999995</v>
      </c>
      <c r="R17">
        <v>0.47399999999999998</v>
      </c>
      <c r="S17">
        <v>0.17499999999999999</v>
      </c>
    </row>
    <row r="18" spans="1:19" x14ac:dyDescent="0.3">
      <c r="A18">
        <v>180</v>
      </c>
      <c r="B18">
        <v>-0.61</v>
      </c>
      <c r="C18">
        <v>-1.61</v>
      </c>
      <c r="D18">
        <v>-2.6059999999999999</v>
      </c>
      <c r="E18">
        <v>-3.1949999999999998</v>
      </c>
      <c r="F18">
        <v>-3.24</v>
      </c>
      <c r="G18">
        <v>1.6</v>
      </c>
      <c r="H18">
        <v>-0.01</v>
      </c>
      <c r="I18">
        <v>1.617</v>
      </c>
      <c r="J18">
        <v>-0.621</v>
      </c>
      <c r="K18">
        <v>-1.61</v>
      </c>
      <c r="L18">
        <v>-2.6070000000000002</v>
      </c>
      <c r="M18">
        <v>-3.194</v>
      </c>
      <c r="N18">
        <v>-3.24</v>
      </c>
      <c r="O18">
        <v>0.92900000000000005</v>
      </c>
      <c r="P18">
        <v>0.95299999999999996</v>
      </c>
      <c r="Q18">
        <v>0.94799999999999995</v>
      </c>
      <c r="R18">
        <v>0.47699999999999998</v>
      </c>
      <c r="S18">
        <v>0.17599999999999999</v>
      </c>
    </row>
    <row r="19" spans="1:19" x14ac:dyDescent="0.3">
      <c r="A19">
        <v>240</v>
      </c>
      <c r="B19">
        <v>-0.61</v>
      </c>
      <c r="C19">
        <v>-1.61</v>
      </c>
      <c r="D19">
        <v>-2.6059999999999999</v>
      </c>
      <c r="E19">
        <v>-3.1949999999999998</v>
      </c>
      <c r="F19">
        <v>-3.24</v>
      </c>
      <c r="G19">
        <v>1.6</v>
      </c>
      <c r="H19">
        <v>-0.01</v>
      </c>
      <c r="I19">
        <v>1.617</v>
      </c>
      <c r="J19">
        <v>-0.623</v>
      </c>
      <c r="K19">
        <v>-1.609</v>
      </c>
      <c r="L19">
        <v>-2.6070000000000002</v>
      </c>
      <c r="M19">
        <v>-3.1930000000000001</v>
      </c>
      <c r="N19">
        <v>-3.24</v>
      </c>
      <c r="O19">
        <v>0.92700000000000005</v>
      </c>
      <c r="P19">
        <v>0.95499999999999996</v>
      </c>
      <c r="Q19">
        <v>0.94799999999999995</v>
      </c>
      <c r="R19">
        <v>0.48</v>
      </c>
      <c r="S19">
        <v>0.17599999999999999</v>
      </c>
    </row>
    <row r="20" spans="1:19" x14ac:dyDescent="0.3">
      <c r="A20">
        <v>300</v>
      </c>
      <c r="B20">
        <v>-0.61</v>
      </c>
      <c r="C20">
        <v>-1.61</v>
      </c>
      <c r="D20">
        <v>-2.6059999999999999</v>
      </c>
      <c r="E20">
        <v>-3.1949999999999998</v>
      </c>
      <c r="F20">
        <v>-3.24</v>
      </c>
      <c r="G20">
        <v>1.6</v>
      </c>
      <c r="H20">
        <v>-0.01</v>
      </c>
      <c r="I20">
        <v>1.617</v>
      </c>
      <c r="J20">
        <v>-0.625</v>
      </c>
      <c r="K20">
        <v>-1.609</v>
      </c>
      <c r="L20">
        <v>-2.6070000000000002</v>
      </c>
      <c r="M20">
        <v>-3.1930000000000001</v>
      </c>
      <c r="N20">
        <v>-3.24</v>
      </c>
      <c r="O20">
        <v>0.92500000000000004</v>
      </c>
      <c r="P20">
        <v>0.95399999999999996</v>
      </c>
      <c r="Q20">
        <v>0.94899999999999995</v>
      </c>
      <c r="R20">
        <v>0.48199999999999998</v>
      </c>
      <c r="S20">
        <v>0.17499999999999999</v>
      </c>
    </row>
    <row r="21" spans="1:19" x14ac:dyDescent="0.3">
      <c r="A21">
        <v>360</v>
      </c>
      <c r="B21">
        <v>-0.61</v>
      </c>
      <c r="C21">
        <v>-1.61</v>
      </c>
      <c r="D21">
        <v>-2.6059999999999999</v>
      </c>
      <c r="E21">
        <v>-3.1949999999999998</v>
      </c>
      <c r="F21">
        <v>-3.24</v>
      </c>
      <c r="G21">
        <v>1.6</v>
      </c>
      <c r="H21">
        <v>-0.01</v>
      </c>
      <c r="I21">
        <v>1.617</v>
      </c>
      <c r="J21">
        <v>-0.628</v>
      </c>
      <c r="K21">
        <v>-1.61</v>
      </c>
      <c r="L21">
        <v>-2.6070000000000002</v>
      </c>
      <c r="M21">
        <v>-3.1930000000000001</v>
      </c>
      <c r="N21">
        <v>-3.24</v>
      </c>
      <c r="O21">
        <v>0.92400000000000004</v>
      </c>
      <c r="P21">
        <v>0.95199999999999996</v>
      </c>
      <c r="Q21">
        <v>0.94899999999999995</v>
      </c>
      <c r="R21">
        <v>0.48199999999999998</v>
      </c>
      <c r="S21">
        <v>0.17499999999999999</v>
      </c>
    </row>
    <row r="22" spans="1:19" x14ac:dyDescent="0.3">
      <c r="A22">
        <v>420</v>
      </c>
      <c r="B22">
        <v>-0.61</v>
      </c>
      <c r="C22">
        <v>-1.61</v>
      </c>
      <c r="D22">
        <v>-2.6059999999999999</v>
      </c>
      <c r="E22">
        <v>-3.1949999999999998</v>
      </c>
      <c r="F22">
        <v>-3.24</v>
      </c>
      <c r="G22">
        <v>1.6</v>
      </c>
      <c r="H22">
        <v>-0.01</v>
      </c>
      <c r="I22">
        <v>1.617</v>
      </c>
      <c r="J22">
        <v>-0.63</v>
      </c>
      <c r="K22">
        <v>-1.611</v>
      </c>
      <c r="L22">
        <v>-2.6070000000000002</v>
      </c>
      <c r="M22">
        <v>-3.1930000000000001</v>
      </c>
      <c r="N22">
        <v>-3.24</v>
      </c>
      <c r="O22">
        <v>0.92200000000000004</v>
      </c>
      <c r="P22">
        <v>0.95</v>
      </c>
      <c r="Q22">
        <v>0.94799999999999995</v>
      </c>
      <c r="R22">
        <v>0.48299999999999998</v>
      </c>
      <c r="S22">
        <v>0.17699999999999999</v>
      </c>
    </row>
    <row r="23" spans="1:19" x14ac:dyDescent="0.3">
      <c r="A23">
        <v>480</v>
      </c>
      <c r="B23">
        <v>-0.61</v>
      </c>
      <c r="C23">
        <v>-1.61</v>
      </c>
      <c r="D23">
        <v>-2.6059999999999999</v>
      </c>
      <c r="E23">
        <v>-3.1949999999999998</v>
      </c>
      <c r="F23">
        <v>-3.24</v>
      </c>
      <c r="G23">
        <v>1.6</v>
      </c>
      <c r="H23">
        <v>-0.01</v>
      </c>
      <c r="I23">
        <v>1.617</v>
      </c>
      <c r="J23">
        <v>-0.63200000000000001</v>
      </c>
      <c r="K23">
        <v>-1.611</v>
      </c>
      <c r="L23">
        <v>-2.6070000000000002</v>
      </c>
      <c r="M23">
        <v>-3.1930000000000001</v>
      </c>
      <c r="N23">
        <v>-3.24</v>
      </c>
      <c r="O23">
        <v>0.92</v>
      </c>
      <c r="P23">
        <v>0.94799999999999995</v>
      </c>
      <c r="Q23">
        <v>0.94899999999999995</v>
      </c>
      <c r="R23">
        <v>0.48399999999999999</v>
      </c>
      <c r="S23">
        <v>0.17799999999999999</v>
      </c>
    </row>
    <row r="24" spans="1:19" x14ac:dyDescent="0.3">
      <c r="A24">
        <v>540</v>
      </c>
      <c r="B24">
        <v>-0.61</v>
      </c>
      <c r="C24">
        <v>-1.61</v>
      </c>
      <c r="D24">
        <v>-2.6059999999999999</v>
      </c>
      <c r="E24">
        <v>-3.1949999999999998</v>
      </c>
      <c r="F24">
        <v>-3.24</v>
      </c>
      <c r="G24">
        <v>1.6</v>
      </c>
      <c r="H24">
        <v>-0.01</v>
      </c>
      <c r="I24">
        <v>1.617</v>
      </c>
      <c r="J24">
        <v>-0.63400000000000001</v>
      </c>
      <c r="K24">
        <v>-1.613</v>
      </c>
      <c r="L24">
        <v>-2.6070000000000002</v>
      </c>
      <c r="M24">
        <v>-3.1920000000000002</v>
      </c>
      <c r="N24">
        <v>-3.24</v>
      </c>
      <c r="O24">
        <v>0.91700000000000004</v>
      </c>
      <c r="P24">
        <v>0.94499999999999995</v>
      </c>
      <c r="Q24">
        <v>0.94899999999999995</v>
      </c>
      <c r="R24">
        <v>0.48399999999999999</v>
      </c>
      <c r="S24">
        <v>0.18</v>
      </c>
    </row>
    <row r="25" spans="1:19" x14ac:dyDescent="0.3">
      <c r="A25">
        <v>600</v>
      </c>
      <c r="B25">
        <v>-0.61</v>
      </c>
      <c r="C25">
        <v>-1.61</v>
      </c>
      <c r="D25">
        <v>-2.6059999999999999</v>
      </c>
      <c r="E25">
        <v>-3.1949999999999998</v>
      </c>
      <c r="F25">
        <v>-3.24</v>
      </c>
      <c r="G25">
        <v>1.6</v>
      </c>
      <c r="H25">
        <v>-0.01</v>
      </c>
      <c r="I25">
        <v>1.617</v>
      </c>
      <c r="J25">
        <v>-0.63600000000000001</v>
      </c>
      <c r="K25">
        <v>-1.6140000000000001</v>
      </c>
      <c r="L25">
        <v>-2.6070000000000002</v>
      </c>
      <c r="M25">
        <v>-3.1920000000000002</v>
      </c>
      <c r="N25">
        <v>-3.24</v>
      </c>
      <c r="O25">
        <v>0.91500000000000004</v>
      </c>
      <c r="P25">
        <v>0.94399999999999995</v>
      </c>
      <c r="Q25">
        <v>0.94899999999999995</v>
      </c>
      <c r="R25">
        <v>0.48299999999999998</v>
      </c>
      <c r="S25">
        <v>0.18099999999999999</v>
      </c>
    </row>
    <row r="27" spans="1:19" x14ac:dyDescent="0.3">
      <c r="A27" t="s">
        <v>0</v>
      </c>
      <c r="B27" t="s">
        <v>3</v>
      </c>
    </row>
    <row r="28" spans="1:19" x14ac:dyDescent="0.3">
      <c r="A28">
        <v>0</v>
      </c>
      <c r="B28">
        <v>-0.61</v>
      </c>
      <c r="C28">
        <v>-1.61</v>
      </c>
      <c r="D28">
        <v>-2.6059999999999999</v>
      </c>
      <c r="E28">
        <v>-3.1949999999999998</v>
      </c>
      <c r="F28">
        <v>-3.24</v>
      </c>
      <c r="G28">
        <v>1.6</v>
      </c>
      <c r="H28">
        <v>-0.01</v>
      </c>
      <c r="I28">
        <v>1.363</v>
      </c>
      <c r="J28">
        <v>-0.61</v>
      </c>
      <c r="K28">
        <v>-1.61</v>
      </c>
      <c r="L28">
        <v>-2.6059999999999999</v>
      </c>
      <c r="M28">
        <v>-3.1949999999999998</v>
      </c>
      <c r="N28">
        <v>-3.24</v>
      </c>
      <c r="O28">
        <v>0.92600000000000005</v>
      </c>
      <c r="P28">
        <v>0.92600000000000005</v>
      </c>
      <c r="Q28">
        <v>0.92</v>
      </c>
      <c r="R28">
        <v>0.47299999999999998</v>
      </c>
      <c r="S28">
        <v>0.17499999999999999</v>
      </c>
    </row>
    <row r="29" spans="1:19" x14ac:dyDescent="0.3">
      <c r="A29">
        <v>60</v>
      </c>
      <c r="B29">
        <v>-0.61</v>
      </c>
      <c r="C29">
        <v>-1.61</v>
      </c>
      <c r="D29">
        <v>-2.6059999999999999</v>
      </c>
      <c r="E29">
        <v>-3.1949999999999998</v>
      </c>
      <c r="F29">
        <v>-3.24</v>
      </c>
      <c r="G29">
        <v>1.6</v>
      </c>
      <c r="H29">
        <v>-0.01</v>
      </c>
      <c r="I29">
        <v>1.363</v>
      </c>
      <c r="J29">
        <v>-0.61399999999999999</v>
      </c>
      <c r="K29">
        <v>-1.609</v>
      </c>
      <c r="L29">
        <v>-2.6059999999999999</v>
      </c>
      <c r="M29">
        <v>-3.1960000000000002</v>
      </c>
      <c r="N29">
        <v>-3.2370000000000001</v>
      </c>
      <c r="O29">
        <v>0.92900000000000005</v>
      </c>
      <c r="P29">
        <v>0.94599999999999995</v>
      </c>
      <c r="Q29">
        <v>0.93899999999999995</v>
      </c>
      <c r="R29">
        <v>0.47399999999999998</v>
      </c>
      <c r="S29">
        <v>0.16700000000000001</v>
      </c>
    </row>
    <row r="30" spans="1:19" x14ac:dyDescent="0.3">
      <c r="A30">
        <v>120</v>
      </c>
      <c r="B30">
        <v>-0.61</v>
      </c>
      <c r="C30">
        <v>-1.61</v>
      </c>
      <c r="D30">
        <v>-2.6059999999999999</v>
      </c>
      <c r="E30">
        <v>-3.1949999999999998</v>
      </c>
      <c r="F30">
        <v>-3.24</v>
      </c>
      <c r="G30">
        <v>1.6</v>
      </c>
      <c r="H30">
        <v>-0.01</v>
      </c>
      <c r="I30">
        <v>1.363</v>
      </c>
      <c r="J30">
        <v>-0.61799999999999999</v>
      </c>
      <c r="K30">
        <v>-1.61</v>
      </c>
      <c r="L30">
        <v>-2.6059999999999999</v>
      </c>
      <c r="M30">
        <v>-3.1949999999999998</v>
      </c>
      <c r="N30">
        <v>-3.234</v>
      </c>
      <c r="O30">
        <v>0.93</v>
      </c>
      <c r="P30">
        <v>0.95</v>
      </c>
      <c r="Q30">
        <v>0.94299999999999995</v>
      </c>
      <c r="R30">
        <v>0.47199999999999998</v>
      </c>
      <c r="S30">
        <v>0.16</v>
      </c>
    </row>
    <row r="31" spans="1:19" x14ac:dyDescent="0.3">
      <c r="A31">
        <v>180</v>
      </c>
      <c r="B31">
        <v>-0.61</v>
      </c>
      <c r="C31">
        <v>-1.61</v>
      </c>
      <c r="D31">
        <v>-2.6059999999999999</v>
      </c>
      <c r="E31">
        <v>-3.1949999999999998</v>
      </c>
      <c r="F31">
        <v>-3.24</v>
      </c>
      <c r="G31">
        <v>1.6</v>
      </c>
      <c r="H31">
        <v>-0.01</v>
      </c>
      <c r="I31">
        <v>1.363</v>
      </c>
      <c r="J31">
        <v>-0.621</v>
      </c>
      <c r="K31">
        <v>-1.61</v>
      </c>
      <c r="L31">
        <v>-2.6070000000000002</v>
      </c>
      <c r="M31">
        <v>-3.194</v>
      </c>
      <c r="N31">
        <v>-3.2309999999999999</v>
      </c>
      <c r="O31">
        <v>0.92900000000000005</v>
      </c>
      <c r="P31">
        <v>0.95299999999999996</v>
      </c>
      <c r="Q31">
        <v>0.94799999999999995</v>
      </c>
      <c r="R31">
        <v>0.47699999999999998</v>
      </c>
      <c r="S31">
        <v>0.153</v>
      </c>
    </row>
    <row r="32" spans="1:19" x14ac:dyDescent="0.3">
      <c r="A32">
        <v>240</v>
      </c>
      <c r="B32">
        <v>-0.61</v>
      </c>
      <c r="C32">
        <v>-1.61</v>
      </c>
      <c r="D32">
        <v>-2.6059999999999999</v>
      </c>
      <c r="E32">
        <v>-3.1949999999999998</v>
      </c>
      <c r="F32">
        <v>-3.24</v>
      </c>
      <c r="G32">
        <v>1.6</v>
      </c>
      <c r="H32">
        <v>-0.01</v>
      </c>
      <c r="I32">
        <v>1.363</v>
      </c>
      <c r="J32">
        <v>-0.623</v>
      </c>
      <c r="K32">
        <v>-1.609</v>
      </c>
      <c r="L32">
        <v>-2.6070000000000002</v>
      </c>
      <c r="M32">
        <v>-3.194</v>
      </c>
      <c r="N32">
        <v>-3.2280000000000002</v>
      </c>
      <c r="O32">
        <v>0.92700000000000005</v>
      </c>
      <c r="P32">
        <v>0.95499999999999996</v>
      </c>
      <c r="Q32">
        <v>0.94799999999999995</v>
      </c>
      <c r="R32">
        <v>0.48299999999999998</v>
      </c>
      <c r="S32">
        <v>0.14799999999999999</v>
      </c>
    </row>
    <row r="33" spans="1:19" x14ac:dyDescent="0.3">
      <c r="A33">
        <v>300</v>
      </c>
      <c r="B33">
        <v>-0.61</v>
      </c>
      <c r="C33">
        <v>-1.61</v>
      </c>
      <c r="D33">
        <v>-2.6059999999999999</v>
      </c>
      <c r="E33">
        <v>-3.1949999999999998</v>
      </c>
      <c r="F33">
        <v>-3.24</v>
      </c>
      <c r="G33">
        <v>1.6</v>
      </c>
      <c r="H33">
        <v>-0.01</v>
      </c>
      <c r="I33">
        <v>1.363</v>
      </c>
      <c r="J33">
        <v>-0.625</v>
      </c>
      <c r="K33">
        <v>-1.609</v>
      </c>
      <c r="L33">
        <v>-2.6070000000000002</v>
      </c>
      <c r="M33">
        <v>-3.194</v>
      </c>
      <c r="N33">
        <v>-3.2250000000000001</v>
      </c>
      <c r="O33">
        <v>0.92500000000000004</v>
      </c>
      <c r="P33">
        <v>0.95399999999999996</v>
      </c>
      <c r="Q33">
        <v>0.94799999999999995</v>
      </c>
      <c r="R33">
        <v>0.48399999999999999</v>
      </c>
      <c r="S33">
        <v>0.14199999999999999</v>
      </c>
    </row>
    <row r="34" spans="1:19" x14ac:dyDescent="0.3">
      <c r="A34">
        <v>360</v>
      </c>
      <c r="B34">
        <v>-0.61</v>
      </c>
      <c r="C34">
        <v>-1.61</v>
      </c>
      <c r="D34">
        <v>-2.6059999999999999</v>
      </c>
      <c r="E34">
        <v>-3.1949999999999998</v>
      </c>
      <c r="F34">
        <v>-3.24</v>
      </c>
      <c r="G34">
        <v>1.6</v>
      </c>
      <c r="H34">
        <v>-0.01</v>
      </c>
      <c r="I34">
        <v>1.363</v>
      </c>
      <c r="J34">
        <v>-0.628</v>
      </c>
      <c r="K34">
        <v>-1.61</v>
      </c>
      <c r="L34">
        <v>-2.6070000000000002</v>
      </c>
      <c r="M34">
        <v>-3.1920000000000002</v>
      </c>
      <c r="N34">
        <v>-3.222</v>
      </c>
      <c r="O34">
        <v>0.92400000000000004</v>
      </c>
      <c r="P34">
        <v>0.95199999999999996</v>
      </c>
      <c r="Q34">
        <v>0.94899999999999995</v>
      </c>
      <c r="R34">
        <v>0.47899999999999998</v>
      </c>
      <c r="S34">
        <v>0.13800000000000001</v>
      </c>
    </row>
    <row r="35" spans="1:19" x14ac:dyDescent="0.3">
      <c r="A35">
        <v>420</v>
      </c>
      <c r="B35">
        <v>-0.61</v>
      </c>
      <c r="C35">
        <v>-1.61</v>
      </c>
      <c r="D35">
        <v>-2.6059999999999999</v>
      </c>
      <c r="E35">
        <v>-3.1949999999999998</v>
      </c>
      <c r="F35">
        <v>-3.24</v>
      </c>
      <c r="G35">
        <v>1.6</v>
      </c>
      <c r="H35">
        <v>-0.01</v>
      </c>
      <c r="I35">
        <v>1.363</v>
      </c>
      <c r="J35">
        <v>-0.63</v>
      </c>
      <c r="K35">
        <v>-1.611</v>
      </c>
      <c r="L35">
        <v>-2.6070000000000002</v>
      </c>
      <c r="M35">
        <v>-3.1890000000000001</v>
      </c>
      <c r="N35">
        <v>-3.2189999999999999</v>
      </c>
      <c r="O35">
        <v>0.92200000000000004</v>
      </c>
      <c r="P35">
        <v>0.95</v>
      </c>
      <c r="Q35">
        <v>0.94899999999999995</v>
      </c>
      <c r="R35">
        <v>0.47099999999999997</v>
      </c>
      <c r="S35">
        <v>0.13500000000000001</v>
      </c>
    </row>
    <row r="36" spans="1:19" x14ac:dyDescent="0.3">
      <c r="A36">
        <v>480</v>
      </c>
      <c r="B36">
        <v>-0.61</v>
      </c>
      <c r="C36">
        <v>-1.61</v>
      </c>
      <c r="D36">
        <v>-2.6059999999999999</v>
      </c>
      <c r="E36">
        <v>-3.1949999999999998</v>
      </c>
      <c r="F36">
        <v>-3.24</v>
      </c>
      <c r="G36">
        <v>1.6</v>
      </c>
      <c r="H36">
        <v>-0.01</v>
      </c>
      <c r="I36">
        <v>1.363</v>
      </c>
      <c r="J36">
        <v>-0.63200000000000001</v>
      </c>
      <c r="K36">
        <v>-1.611</v>
      </c>
      <c r="L36">
        <v>-2.6070000000000002</v>
      </c>
      <c r="M36">
        <v>-3.1859999999999999</v>
      </c>
      <c r="N36">
        <v>-3.2160000000000002</v>
      </c>
      <c r="O36">
        <v>0.92</v>
      </c>
      <c r="P36">
        <v>0.94799999999999995</v>
      </c>
      <c r="Q36">
        <v>0.94899999999999995</v>
      </c>
      <c r="R36">
        <v>0.46500000000000002</v>
      </c>
      <c r="S36">
        <v>0.13400000000000001</v>
      </c>
    </row>
    <row r="37" spans="1:19" x14ac:dyDescent="0.3">
      <c r="A37">
        <v>540</v>
      </c>
      <c r="B37">
        <v>-0.61</v>
      </c>
      <c r="C37">
        <v>-1.61</v>
      </c>
      <c r="D37">
        <v>-2.6059999999999999</v>
      </c>
      <c r="E37">
        <v>-3.1949999999999998</v>
      </c>
      <c r="F37">
        <v>-3.24</v>
      </c>
      <c r="G37">
        <v>1.6</v>
      </c>
      <c r="H37">
        <v>-0.01</v>
      </c>
      <c r="I37">
        <v>1.363</v>
      </c>
      <c r="J37">
        <v>-0.63400000000000001</v>
      </c>
      <c r="K37">
        <v>-1.613</v>
      </c>
      <c r="L37">
        <v>-2.6070000000000002</v>
      </c>
      <c r="M37">
        <v>-3.1829999999999998</v>
      </c>
      <c r="N37">
        <v>-3.2130000000000001</v>
      </c>
      <c r="O37">
        <v>0.91700000000000004</v>
      </c>
      <c r="P37">
        <v>0.94499999999999995</v>
      </c>
      <c r="Q37">
        <v>0.94799999999999995</v>
      </c>
      <c r="R37">
        <v>0.45800000000000002</v>
      </c>
      <c r="S37">
        <v>0.13300000000000001</v>
      </c>
    </row>
    <row r="38" spans="1:19" x14ac:dyDescent="0.3">
      <c r="A38">
        <v>600</v>
      </c>
      <c r="B38">
        <v>-0.61</v>
      </c>
      <c r="C38">
        <v>-1.61</v>
      </c>
      <c r="D38">
        <v>-2.6059999999999999</v>
      </c>
      <c r="E38">
        <v>-3.1949999999999998</v>
      </c>
      <c r="F38">
        <v>-3.24</v>
      </c>
      <c r="G38">
        <v>1.6</v>
      </c>
      <c r="H38">
        <v>-0.01</v>
      </c>
      <c r="I38">
        <v>1.363</v>
      </c>
      <c r="J38">
        <v>-0.63600000000000001</v>
      </c>
      <c r="K38">
        <v>-1.6140000000000001</v>
      </c>
      <c r="L38">
        <v>-2.6070000000000002</v>
      </c>
      <c r="M38">
        <v>-3.18</v>
      </c>
      <c r="N38">
        <v>-3.21</v>
      </c>
      <c r="O38">
        <v>0.91500000000000004</v>
      </c>
      <c r="P38">
        <v>0.94399999999999995</v>
      </c>
      <c r="Q38">
        <v>0.94799999999999995</v>
      </c>
      <c r="R38">
        <v>0.45200000000000001</v>
      </c>
      <c r="S38">
        <v>0.13200000000000001</v>
      </c>
    </row>
    <row r="40" spans="1:19" x14ac:dyDescent="0.3">
      <c r="A40" t="s">
        <v>0</v>
      </c>
      <c r="B40" t="s">
        <v>4</v>
      </c>
    </row>
    <row r="41" spans="1:19" x14ac:dyDescent="0.3">
      <c r="A41">
        <v>0</v>
      </c>
      <c r="B41">
        <v>-0.61</v>
      </c>
      <c r="C41">
        <v>-1.61</v>
      </c>
      <c r="D41">
        <v>-2.6059999999999999</v>
      </c>
      <c r="E41">
        <v>-3.1859999999999999</v>
      </c>
      <c r="F41">
        <v>-3.23</v>
      </c>
      <c r="G41">
        <v>1.6</v>
      </c>
      <c r="H41">
        <v>-0.01</v>
      </c>
      <c r="I41">
        <v>1.861</v>
      </c>
      <c r="J41">
        <v>-0.61</v>
      </c>
      <c r="K41">
        <v>-1.61</v>
      </c>
      <c r="L41">
        <v>-2.6059999999999999</v>
      </c>
      <c r="M41">
        <v>-3.1859999999999999</v>
      </c>
      <c r="N41">
        <v>-3.23</v>
      </c>
      <c r="O41">
        <v>0.92600000000000005</v>
      </c>
      <c r="P41">
        <v>0.92600000000000005</v>
      </c>
      <c r="Q41">
        <v>0.91900000000000004</v>
      </c>
      <c r="R41">
        <v>0.46700000000000003</v>
      </c>
      <c r="S41">
        <v>0.17299999999999999</v>
      </c>
    </row>
    <row r="42" spans="1:19" x14ac:dyDescent="0.3">
      <c r="A42">
        <v>60</v>
      </c>
      <c r="B42">
        <v>-0.61</v>
      </c>
      <c r="C42">
        <v>-1.61</v>
      </c>
      <c r="D42">
        <v>-2.6059999999999999</v>
      </c>
      <c r="E42">
        <v>-3.1859999999999999</v>
      </c>
      <c r="F42">
        <v>-3.23</v>
      </c>
      <c r="G42">
        <v>1.6</v>
      </c>
      <c r="H42">
        <v>-0.01</v>
      </c>
      <c r="I42">
        <v>1.861</v>
      </c>
      <c r="J42">
        <v>-0.61399999999999999</v>
      </c>
      <c r="K42">
        <v>-1.61</v>
      </c>
      <c r="L42">
        <v>-2.605</v>
      </c>
      <c r="M42">
        <v>-3.1859999999999999</v>
      </c>
      <c r="N42">
        <v>-3.2330000000000001</v>
      </c>
      <c r="O42">
        <v>0.92900000000000005</v>
      </c>
      <c r="P42">
        <v>0.94799999999999995</v>
      </c>
      <c r="Q42">
        <v>0.93799999999999994</v>
      </c>
      <c r="R42">
        <v>0.46600000000000003</v>
      </c>
      <c r="S42">
        <v>0.182</v>
      </c>
    </row>
    <row r="43" spans="1:19" x14ac:dyDescent="0.3">
      <c r="A43">
        <v>120</v>
      </c>
      <c r="B43">
        <v>-0.61</v>
      </c>
      <c r="C43">
        <v>-1.61</v>
      </c>
      <c r="D43">
        <v>-2.6059999999999999</v>
      </c>
      <c r="E43">
        <v>-3.1859999999999999</v>
      </c>
      <c r="F43">
        <v>-3.23</v>
      </c>
      <c r="G43">
        <v>1.6</v>
      </c>
      <c r="H43">
        <v>-0.01</v>
      </c>
      <c r="I43">
        <v>1.861</v>
      </c>
      <c r="J43">
        <v>-0.61799999999999999</v>
      </c>
      <c r="K43">
        <v>-1.61</v>
      </c>
      <c r="L43">
        <v>-2.6059999999999999</v>
      </c>
      <c r="M43">
        <v>-3.1869999999999998</v>
      </c>
      <c r="N43">
        <v>-3.2360000000000002</v>
      </c>
      <c r="O43">
        <v>0.93</v>
      </c>
      <c r="P43">
        <v>0.95</v>
      </c>
      <c r="Q43">
        <v>0.94599999999999995</v>
      </c>
      <c r="R43">
        <v>0.47</v>
      </c>
      <c r="S43">
        <v>0.189</v>
      </c>
    </row>
    <row r="44" spans="1:19" x14ac:dyDescent="0.3">
      <c r="A44">
        <v>180</v>
      </c>
      <c r="B44">
        <v>-0.61</v>
      </c>
      <c r="C44">
        <v>-1.61</v>
      </c>
      <c r="D44">
        <v>-2.6059999999999999</v>
      </c>
      <c r="E44">
        <v>-3.1859999999999999</v>
      </c>
      <c r="F44">
        <v>-3.23</v>
      </c>
      <c r="G44">
        <v>1.6</v>
      </c>
      <c r="H44">
        <v>-0.01</v>
      </c>
      <c r="I44">
        <v>1.861</v>
      </c>
      <c r="J44">
        <v>-0.621</v>
      </c>
      <c r="K44">
        <v>-1.61</v>
      </c>
      <c r="L44">
        <v>-2.6059999999999999</v>
      </c>
      <c r="M44">
        <v>-3.1859999999999999</v>
      </c>
      <c r="N44">
        <v>-3.2389999999999999</v>
      </c>
      <c r="O44">
        <v>0.92900000000000005</v>
      </c>
      <c r="P44">
        <v>0.95299999999999996</v>
      </c>
      <c r="Q44">
        <v>0.94599999999999995</v>
      </c>
      <c r="R44">
        <v>0.47199999999999998</v>
      </c>
      <c r="S44">
        <v>0.19700000000000001</v>
      </c>
    </row>
    <row r="45" spans="1:19" x14ac:dyDescent="0.3">
      <c r="A45">
        <v>240</v>
      </c>
      <c r="B45">
        <v>-0.61</v>
      </c>
      <c r="C45">
        <v>-1.61</v>
      </c>
      <c r="D45">
        <v>-2.6059999999999999</v>
      </c>
      <c r="E45">
        <v>-3.1859999999999999</v>
      </c>
      <c r="F45">
        <v>-3.23</v>
      </c>
      <c r="G45">
        <v>1.6</v>
      </c>
      <c r="H45">
        <v>-0.01</v>
      </c>
      <c r="I45">
        <v>1.861</v>
      </c>
      <c r="J45">
        <v>-0.623</v>
      </c>
      <c r="K45">
        <v>-1.609</v>
      </c>
      <c r="L45">
        <v>-2.6070000000000002</v>
      </c>
      <c r="M45">
        <v>-3.1840000000000002</v>
      </c>
      <c r="N45">
        <v>-3.242</v>
      </c>
      <c r="O45">
        <v>0.92700000000000005</v>
      </c>
      <c r="P45">
        <v>0.95399999999999996</v>
      </c>
      <c r="Q45">
        <v>0.94799999999999995</v>
      </c>
      <c r="R45">
        <v>0.47099999999999997</v>
      </c>
      <c r="S45">
        <v>0.20200000000000001</v>
      </c>
    </row>
    <row r="46" spans="1:19" x14ac:dyDescent="0.3">
      <c r="A46">
        <v>300</v>
      </c>
      <c r="B46">
        <v>-0.61</v>
      </c>
      <c r="C46">
        <v>-1.61</v>
      </c>
      <c r="D46">
        <v>-2.6059999999999999</v>
      </c>
      <c r="E46">
        <v>-3.1859999999999999</v>
      </c>
      <c r="F46">
        <v>-3.23</v>
      </c>
      <c r="G46">
        <v>1.6</v>
      </c>
      <c r="H46">
        <v>-0.01</v>
      </c>
      <c r="I46">
        <v>1.861</v>
      </c>
      <c r="J46">
        <v>-0.625</v>
      </c>
      <c r="K46">
        <v>-1.609</v>
      </c>
      <c r="L46">
        <v>-2.6070000000000002</v>
      </c>
      <c r="M46">
        <v>-3.1840000000000002</v>
      </c>
      <c r="N46">
        <v>-3.2450000000000001</v>
      </c>
      <c r="O46">
        <v>0.92600000000000005</v>
      </c>
      <c r="P46">
        <v>0.95399999999999996</v>
      </c>
      <c r="Q46">
        <v>0.95</v>
      </c>
      <c r="R46">
        <v>0.47399999999999998</v>
      </c>
      <c r="S46">
        <v>0.20599999999999999</v>
      </c>
    </row>
    <row r="47" spans="1:19" x14ac:dyDescent="0.3">
      <c r="A47">
        <v>360</v>
      </c>
      <c r="B47">
        <v>-0.61</v>
      </c>
      <c r="C47">
        <v>-1.61</v>
      </c>
      <c r="D47">
        <v>-2.6059999999999999</v>
      </c>
      <c r="E47">
        <v>-3.1859999999999999</v>
      </c>
      <c r="F47">
        <v>-3.23</v>
      </c>
      <c r="G47">
        <v>1.6</v>
      </c>
      <c r="H47">
        <v>-0.01</v>
      </c>
      <c r="I47">
        <v>1.861</v>
      </c>
      <c r="J47">
        <v>-0.628</v>
      </c>
      <c r="K47">
        <v>-1.61</v>
      </c>
      <c r="L47">
        <v>-2.6070000000000002</v>
      </c>
      <c r="M47">
        <v>-3.1850000000000001</v>
      </c>
      <c r="N47">
        <v>-3.2480000000000002</v>
      </c>
      <c r="O47">
        <v>0.92400000000000004</v>
      </c>
      <c r="P47">
        <v>0.95199999999999996</v>
      </c>
      <c r="Q47">
        <v>0.94799999999999995</v>
      </c>
      <c r="R47">
        <v>0.48</v>
      </c>
      <c r="S47">
        <v>0.21</v>
      </c>
    </row>
    <row r="48" spans="1:19" x14ac:dyDescent="0.3">
      <c r="A48">
        <v>420</v>
      </c>
      <c r="B48">
        <v>-0.61</v>
      </c>
      <c r="C48">
        <v>-1.61</v>
      </c>
      <c r="D48">
        <v>-2.6059999999999999</v>
      </c>
      <c r="E48">
        <v>-3.1859999999999999</v>
      </c>
      <c r="F48">
        <v>-3.23</v>
      </c>
      <c r="G48">
        <v>1.6</v>
      </c>
      <c r="H48">
        <v>-0.01</v>
      </c>
      <c r="I48">
        <v>1.861</v>
      </c>
      <c r="J48">
        <v>-0.63</v>
      </c>
      <c r="K48">
        <v>-1.611</v>
      </c>
      <c r="L48">
        <v>-2.6070000000000002</v>
      </c>
      <c r="M48">
        <v>-3.1869999999999998</v>
      </c>
      <c r="N48">
        <v>-3.2509999999999999</v>
      </c>
      <c r="O48">
        <v>0.92200000000000004</v>
      </c>
      <c r="P48">
        <v>0.95</v>
      </c>
      <c r="Q48">
        <v>0.94699999999999995</v>
      </c>
      <c r="R48">
        <v>0.48799999999999999</v>
      </c>
      <c r="S48">
        <v>0.216</v>
      </c>
    </row>
    <row r="49" spans="1:19" x14ac:dyDescent="0.3">
      <c r="A49">
        <v>480</v>
      </c>
      <c r="B49">
        <v>-0.61</v>
      </c>
      <c r="C49">
        <v>-1.61</v>
      </c>
      <c r="D49">
        <v>-2.6059999999999999</v>
      </c>
      <c r="E49">
        <v>-3.1859999999999999</v>
      </c>
      <c r="F49">
        <v>-3.23</v>
      </c>
      <c r="G49">
        <v>1.6</v>
      </c>
      <c r="H49">
        <v>-0.01</v>
      </c>
      <c r="I49">
        <v>1.861</v>
      </c>
      <c r="J49">
        <v>-0.63200000000000001</v>
      </c>
      <c r="K49">
        <v>-1.6120000000000001</v>
      </c>
      <c r="L49">
        <v>-2.6070000000000002</v>
      </c>
      <c r="M49">
        <v>-3.19</v>
      </c>
      <c r="N49">
        <v>-3.254</v>
      </c>
      <c r="O49">
        <v>0.92</v>
      </c>
      <c r="P49">
        <v>0.94799999999999995</v>
      </c>
      <c r="Q49">
        <v>0.94799999999999995</v>
      </c>
      <c r="R49">
        <v>0.496</v>
      </c>
      <c r="S49">
        <v>0.22</v>
      </c>
    </row>
    <row r="50" spans="1:19" x14ac:dyDescent="0.3">
      <c r="A50">
        <v>540</v>
      </c>
      <c r="B50">
        <v>-0.61</v>
      </c>
      <c r="C50">
        <v>-1.61</v>
      </c>
      <c r="D50">
        <v>-2.6059999999999999</v>
      </c>
      <c r="E50">
        <v>-3.1859999999999999</v>
      </c>
      <c r="F50">
        <v>-3.23</v>
      </c>
      <c r="G50">
        <v>1.6</v>
      </c>
      <c r="H50">
        <v>-0.01</v>
      </c>
      <c r="I50">
        <v>1.861</v>
      </c>
      <c r="J50">
        <v>-0.63400000000000001</v>
      </c>
      <c r="K50">
        <v>-1.613</v>
      </c>
      <c r="L50">
        <v>-2.6070000000000002</v>
      </c>
      <c r="M50">
        <v>-3.1920000000000002</v>
      </c>
      <c r="N50">
        <v>-3.2570000000000001</v>
      </c>
      <c r="O50">
        <v>0.91700000000000004</v>
      </c>
      <c r="P50">
        <v>0.94599999999999995</v>
      </c>
      <c r="Q50">
        <v>0.94899999999999995</v>
      </c>
      <c r="R50">
        <v>0.502</v>
      </c>
      <c r="S50">
        <v>0.224</v>
      </c>
    </row>
    <row r="51" spans="1:19" x14ac:dyDescent="0.3">
      <c r="A51">
        <v>600</v>
      </c>
      <c r="B51">
        <v>-0.61</v>
      </c>
      <c r="C51">
        <v>-1.61</v>
      </c>
      <c r="D51">
        <v>-2.6059999999999999</v>
      </c>
      <c r="E51">
        <v>-3.1859999999999999</v>
      </c>
      <c r="F51">
        <v>-3.23</v>
      </c>
      <c r="G51">
        <v>1.6</v>
      </c>
      <c r="H51">
        <v>-0.01</v>
      </c>
      <c r="I51">
        <v>1.861</v>
      </c>
      <c r="J51">
        <v>-0.63600000000000001</v>
      </c>
      <c r="K51">
        <v>-1.6140000000000001</v>
      </c>
      <c r="L51">
        <v>-2.6070000000000002</v>
      </c>
      <c r="M51">
        <v>-3.1949999999999998</v>
      </c>
      <c r="N51">
        <v>-3.26</v>
      </c>
      <c r="O51">
        <v>0.91500000000000004</v>
      </c>
      <c r="P51">
        <v>0.94399999999999995</v>
      </c>
      <c r="Q51">
        <v>0.94899999999999995</v>
      </c>
      <c r="R51">
        <v>0.50600000000000001</v>
      </c>
      <c r="S51">
        <v>0.22700000000000001</v>
      </c>
    </row>
    <row r="53" spans="1:19" x14ac:dyDescent="0.3">
      <c r="A53" t="s">
        <v>0</v>
      </c>
      <c r="B53" t="s">
        <v>5</v>
      </c>
    </row>
    <row r="54" spans="1:19" x14ac:dyDescent="0.3">
      <c r="A54">
        <v>0</v>
      </c>
      <c r="B54">
        <v>-0.61</v>
      </c>
      <c r="C54">
        <v>-1.61</v>
      </c>
      <c r="D54">
        <v>-2.6059999999999999</v>
      </c>
      <c r="E54">
        <v>-3.1859999999999999</v>
      </c>
      <c r="F54">
        <v>-3.23</v>
      </c>
      <c r="G54">
        <v>1.6</v>
      </c>
      <c r="H54">
        <v>-0.01</v>
      </c>
      <c r="I54">
        <v>1.617</v>
      </c>
      <c r="J54">
        <v>-0.61</v>
      </c>
      <c r="K54">
        <v>-1.61</v>
      </c>
      <c r="L54">
        <v>-2.6059999999999999</v>
      </c>
      <c r="M54">
        <v>-3.1859999999999999</v>
      </c>
      <c r="N54">
        <v>-3.23</v>
      </c>
      <c r="O54">
        <v>0.92600000000000005</v>
      </c>
      <c r="P54">
        <v>0.92600000000000005</v>
      </c>
      <c r="Q54">
        <v>0.91900000000000004</v>
      </c>
      <c r="R54">
        <v>0.46700000000000003</v>
      </c>
      <c r="S54">
        <v>0.17299999999999999</v>
      </c>
    </row>
    <row r="55" spans="1:19" x14ac:dyDescent="0.3">
      <c r="A55">
        <v>60</v>
      </c>
      <c r="B55">
        <v>-0.61</v>
      </c>
      <c r="C55">
        <v>-1.61</v>
      </c>
      <c r="D55">
        <v>-2.6059999999999999</v>
      </c>
      <c r="E55">
        <v>-3.1859999999999999</v>
      </c>
      <c r="F55">
        <v>-3.23</v>
      </c>
      <c r="G55">
        <v>1.6</v>
      </c>
      <c r="H55">
        <v>-0.01</v>
      </c>
      <c r="I55">
        <v>1.617</v>
      </c>
      <c r="J55">
        <v>-0.61399999999999999</v>
      </c>
      <c r="K55">
        <v>-1.609</v>
      </c>
      <c r="L55">
        <v>-2.605</v>
      </c>
      <c r="M55">
        <v>-3.1869999999999998</v>
      </c>
      <c r="N55">
        <v>-3.23</v>
      </c>
      <c r="O55">
        <v>0.92900000000000005</v>
      </c>
      <c r="P55">
        <v>0.94699999999999995</v>
      </c>
      <c r="Q55">
        <v>0.93799999999999994</v>
      </c>
      <c r="R55">
        <v>0.46700000000000003</v>
      </c>
      <c r="S55">
        <v>0.17399999999999999</v>
      </c>
    </row>
    <row r="56" spans="1:19" x14ac:dyDescent="0.3">
      <c r="A56">
        <v>120</v>
      </c>
      <c r="B56">
        <v>-0.61</v>
      </c>
      <c r="C56">
        <v>-1.61</v>
      </c>
      <c r="D56">
        <v>-2.6059999999999999</v>
      </c>
      <c r="E56">
        <v>-3.1859999999999999</v>
      </c>
      <c r="F56">
        <v>-3.23</v>
      </c>
      <c r="G56">
        <v>1.6</v>
      </c>
      <c r="H56">
        <v>-0.01</v>
      </c>
      <c r="I56">
        <v>1.617</v>
      </c>
      <c r="J56">
        <v>-0.61799999999999999</v>
      </c>
      <c r="K56">
        <v>-1.61</v>
      </c>
      <c r="L56">
        <v>-2.6059999999999999</v>
      </c>
      <c r="M56">
        <v>-3.1859999999999999</v>
      </c>
      <c r="N56">
        <v>-3.23</v>
      </c>
      <c r="O56">
        <v>0.93</v>
      </c>
      <c r="P56">
        <v>0.95</v>
      </c>
      <c r="Q56">
        <v>0.94399999999999995</v>
      </c>
      <c r="R56">
        <v>0.46899999999999997</v>
      </c>
      <c r="S56">
        <v>0.17399999999999999</v>
      </c>
    </row>
    <row r="57" spans="1:19" x14ac:dyDescent="0.3">
      <c r="A57">
        <v>180</v>
      </c>
      <c r="B57">
        <v>-0.61</v>
      </c>
      <c r="C57">
        <v>-1.61</v>
      </c>
      <c r="D57">
        <v>-2.6059999999999999</v>
      </c>
      <c r="E57">
        <v>-3.1859999999999999</v>
      </c>
      <c r="F57">
        <v>-3.23</v>
      </c>
      <c r="G57">
        <v>1.6</v>
      </c>
      <c r="H57">
        <v>-0.01</v>
      </c>
      <c r="I57">
        <v>1.617</v>
      </c>
      <c r="J57">
        <v>-0.621</v>
      </c>
      <c r="K57">
        <v>-1.61</v>
      </c>
      <c r="L57">
        <v>-2.6059999999999999</v>
      </c>
      <c r="M57">
        <v>-3.1859999999999999</v>
      </c>
      <c r="N57">
        <v>-3.23</v>
      </c>
      <c r="O57">
        <v>0.92900000000000005</v>
      </c>
      <c r="P57">
        <v>0.95299999999999996</v>
      </c>
      <c r="Q57">
        <v>0.94699999999999995</v>
      </c>
      <c r="R57">
        <v>0.47199999999999998</v>
      </c>
      <c r="S57">
        <v>0.17399999999999999</v>
      </c>
    </row>
    <row r="58" spans="1:19" x14ac:dyDescent="0.3">
      <c r="A58">
        <v>240</v>
      </c>
      <c r="B58">
        <v>-0.61</v>
      </c>
      <c r="C58">
        <v>-1.61</v>
      </c>
      <c r="D58">
        <v>-2.6059999999999999</v>
      </c>
      <c r="E58">
        <v>-3.1859999999999999</v>
      </c>
      <c r="F58">
        <v>-3.23</v>
      </c>
      <c r="G58">
        <v>1.6</v>
      </c>
      <c r="H58">
        <v>-0.01</v>
      </c>
      <c r="I58">
        <v>1.617</v>
      </c>
      <c r="J58">
        <v>-0.623</v>
      </c>
      <c r="K58">
        <v>-1.609</v>
      </c>
      <c r="L58">
        <v>-2.6070000000000002</v>
      </c>
      <c r="M58">
        <v>-3.1850000000000001</v>
      </c>
      <c r="N58">
        <v>-3.23</v>
      </c>
      <c r="O58">
        <v>0.92700000000000005</v>
      </c>
      <c r="P58">
        <v>0.95499999999999996</v>
      </c>
      <c r="Q58">
        <v>0.94799999999999995</v>
      </c>
      <c r="R58">
        <v>0.47399999999999998</v>
      </c>
      <c r="S58">
        <v>0.17399999999999999</v>
      </c>
    </row>
    <row r="59" spans="1:19" x14ac:dyDescent="0.3">
      <c r="A59">
        <v>300</v>
      </c>
      <c r="B59">
        <v>-0.61</v>
      </c>
      <c r="C59">
        <v>-1.61</v>
      </c>
      <c r="D59">
        <v>-2.6059999999999999</v>
      </c>
      <c r="E59">
        <v>-3.1859999999999999</v>
      </c>
      <c r="F59">
        <v>-3.23</v>
      </c>
      <c r="G59">
        <v>1.6</v>
      </c>
      <c r="H59">
        <v>-0.01</v>
      </c>
      <c r="I59">
        <v>1.617</v>
      </c>
      <c r="J59">
        <v>-0.625</v>
      </c>
      <c r="K59">
        <v>-1.609</v>
      </c>
      <c r="L59">
        <v>-2.6070000000000002</v>
      </c>
      <c r="M59">
        <v>-3.1850000000000001</v>
      </c>
      <c r="N59">
        <v>-3.23</v>
      </c>
      <c r="O59">
        <v>0.92500000000000004</v>
      </c>
      <c r="P59">
        <v>0.95399999999999996</v>
      </c>
      <c r="Q59">
        <v>0.94899999999999995</v>
      </c>
      <c r="R59">
        <v>0.47599999999999998</v>
      </c>
      <c r="S59">
        <v>0.17299999999999999</v>
      </c>
    </row>
    <row r="60" spans="1:19" x14ac:dyDescent="0.3">
      <c r="A60">
        <v>360</v>
      </c>
      <c r="B60">
        <v>-0.61</v>
      </c>
      <c r="C60">
        <v>-1.61</v>
      </c>
      <c r="D60">
        <v>-2.6059999999999999</v>
      </c>
      <c r="E60">
        <v>-3.1859999999999999</v>
      </c>
      <c r="F60">
        <v>-3.23</v>
      </c>
      <c r="G60">
        <v>1.6</v>
      </c>
      <c r="H60">
        <v>-0.01</v>
      </c>
      <c r="I60">
        <v>1.617</v>
      </c>
      <c r="J60">
        <v>-0.628</v>
      </c>
      <c r="K60">
        <v>-1.61</v>
      </c>
      <c r="L60">
        <v>-2.6070000000000002</v>
      </c>
      <c r="M60">
        <v>-3.1840000000000002</v>
      </c>
      <c r="N60">
        <v>-3.23</v>
      </c>
      <c r="O60">
        <v>0.92400000000000004</v>
      </c>
      <c r="P60">
        <v>0.95199999999999996</v>
      </c>
      <c r="Q60">
        <v>0.94799999999999995</v>
      </c>
      <c r="R60">
        <v>0.47699999999999998</v>
      </c>
      <c r="S60">
        <v>0.17299999999999999</v>
      </c>
    </row>
    <row r="61" spans="1:19" x14ac:dyDescent="0.3">
      <c r="A61">
        <v>420</v>
      </c>
      <c r="B61">
        <v>-0.61</v>
      </c>
      <c r="C61">
        <v>-1.61</v>
      </c>
      <c r="D61">
        <v>-2.6059999999999999</v>
      </c>
      <c r="E61">
        <v>-3.1859999999999999</v>
      </c>
      <c r="F61">
        <v>-3.23</v>
      </c>
      <c r="G61">
        <v>1.6</v>
      </c>
      <c r="H61">
        <v>-0.01</v>
      </c>
      <c r="I61">
        <v>1.617</v>
      </c>
      <c r="J61">
        <v>-0.63</v>
      </c>
      <c r="K61">
        <v>-1.611</v>
      </c>
      <c r="L61">
        <v>-2.6070000000000002</v>
      </c>
      <c r="M61">
        <v>-3.1840000000000002</v>
      </c>
      <c r="N61">
        <v>-3.23</v>
      </c>
      <c r="O61">
        <v>0.92200000000000004</v>
      </c>
      <c r="P61">
        <v>0.95</v>
      </c>
      <c r="Q61">
        <v>0.94799999999999995</v>
      </c>
      <c r="R61">
        <v>0.47699999999999998</v>
      </c>
      <c r="S61">
        <v>0.17499999999999999</v>
      </c>
    </row>
    <row r="62" spans="1:19" x14ac:dyDescent="0.3">
      <c r="A62">
        <v>480</v>
      </c>
      <c r="B62">
        <v>-0.61</v>
      </c>
      <c r="C62">
        <v>-1.61</v>
      </c>
      <c r="D62">
        <v>-2.6059999999999999</v>
      </c>
      <c r="E62">
        <v>-3.1859999999999999</v>
      </c>
      <c r="F62">
        <v>-3.23</v>
      </c>
      <c r="G62">
        <v>1.6</v>
      </c>
      <c r="H62">
        <v>-0.01</v>
      </c>
      <c r="I62">
        <v>1.617</v>
      </c>
      <c r="J62">
        <v>-0.63200000000000001</v>
      </c>
      <c r="K62">
        <v>-1.611</v>
      </c>
      <c r="L62">
        <v>-2.6070000000000002</v>
      </c>
      <c r="M62">
        <v>-3.1840000000000002</v>
      </c>
      <c r="N62">
        <v>-3.23</v>
      </c>
      <c r="O62">
        <v>0.92</v>
      </c>
      <c r="P62">
        <v>0.94799999999999995</v>
      </c>
      <c r="Q62">
        <v>0.94799999999999995</v>
      </c>
      <c r="R62">
        <v>0.47799999999999998</v>
      </c>
      <c r="S62">
        <v>0.17699999999999999</v>
      </c>
    </row>
    <row r="63" spans="1:19" x14ac:dyDescent="0.3">
      <c r="A63">
        <v>540</v>
      </c>
      <c r="B63">
        <v>-0.61</v>
      </c>
      <c r="C63">
        <v>-1.61</v>
      </c>
      <c r="D63">
        <v>-2.6059999999999999</v>
      </c>
      <c r="E63">
        <v>-3.1859999999999999</v>
      </c>
      <c r="F63">
        <v>-3.23</v>
      </c>
      <c r="G63">
        <v>1.6</v>
      </c>
      <c r="H63">
        <v>-0.01</v>
      </c>
      <c r="I63">
        <v>1.617</v>
      </c>
      <c r="J63">
        <v>-0.63400000000000001</v>
      </c>
      <c r="K63">
        <v>-1.613</v>
      </c>
      <c r="L63">
        <v>-2.6070000000000002</v>
      </c>
      <c r="M63">
        <v>-3.1840000000000002</v>
      </c>
      <c r="N63">
        <v>-3.23</v>
      </c>
      <c r="O63">
        <v>0.91700000000000004</v>
      </c>
      <c r="P63">
        <v>0.94499999999999995</v>
      </c>
      <c r="Q63">
        <v>0.94799999999999995</v>
      </c>
      <c r="R63">
        <v>0.47799999999999998</v>
      </c>
      <c r="S63">
        <v>0.17899999999999999</v>
      </c>
    </row>
    <row r="64" spans="1:19" x14ac:dyDescent="0.3">
      <c r="A64">
        <v>600</v>
      </c>
      <c r="B64">
        <v>-0.61</v>
      </c>
      <c r="C64">
        <v>-1.61</v>
      </c>
      <c r="D64">
        <v>-2.6059999999999999</v>
      </c>
      <c r="E64">
        <v>-3.1859999999999999</v>
      </c>
      <c r="F64">
        <v>-3.23</v>
      </c>
      <c r="G64">
        <v>1.6</v>
      </c>
      <c r="H64">
        <v>-0.01</v>
      </c>
      <c r="I64">
        <v>1.617</v>
      </c>
      <c r="J64">
        <v>-0.63600000000000001</v>
      </c>
      <c r="K64">
        <v>-1.6140000000000001</v>
      </c>
      <c r="L64">
        <v>-2.6070000000000002</v>
      </c>
      <c r="M64">
        <v>-3.1840000000000002</v>
      </c>
      <c r="N64">
        <v>-3.23</v>
      </c>
      <c r="O64">
        <v>0.91500000000000004</v>
      </c>
      <c r="P64">
        <v>0.94399999999999995</v>
      </c>
      <c r="Q64">
        <v>0.94799999999999995</v>
      </c>
      <c r="R64">
        <v>0.47799999999999998</v>
      </c>
      <c r="S64">
        <v>0.17899999999999999</v>
      </c>
    </row>
    <row r="66" spans="1:19" x14ac:dyDescent="0.3">
      <c r="A66" t="s">
        <v>0</v>
      </c>
      <c r="B66" t="s">
        <v>6</v>
      </c>
    </row>
    <row r="67" spans="1:19" x14ac:dyDescent="0.3">
      <c r="A67">
        <v>0</v>
      </c>
      <c r="B67">
        <v>-0.61</v>
      </c>
      <c r="C67">
        <v>-1.61</v>
      </c>
      <c r="D67">
        <v>-2.6059999999999999</v>
      </c>
      <c r="E67">
        <v>-3.1859999999999999</v>
      </c>
      <c r="F67">
        <v>-3.23</v>
      </c>
      <c r="G67">
        <v>1.6</v>
      </c>
      <c r="H67">
        <v>-0.01</v>
      </c>
      <c r="I67">
        <v>1.361</v>
      </c>
      <c r="J67">
        <v>-0.61</v>
      </c>
      <c r="K67">
        <v>-1.61</v>
      </c>
      <c r="L67">
        <v>-2.6059999999999999</v>
      </c>
      <c r="M67">
        <v>-3.1859999999999999</v>
      </c>
      <c r="N67">
        <v>-3.23</v>
      </c>
      <c r="O67">
        <v>0.92600000000000005</v>
      </c>
      <c r="P67">
        <v>0.92600000000000005</v>
      </c>
      <c r="Q67">
        <v>0.91900000000000004</v>
      </c>
      <c r="R67">
        <v>0.46700000000000003</v>
      </c>
      <c r="S67">
        <v>0.17299999999999999</v>
      </c>
    </row>
    <row r="68" spans="1:19" x14ac:dyDescent="0.3">
      <c r="A68">
        <v>60</v>
      </c>
      <c r="B68">
        <v>-0.61</v>
      </c>
      <c r="C68">
        <v>-1.61</v>
      </c>
      <c r="D68">
        <v>-2.6059999999999999</v>
      </c>
      <c r="E68">
        <v>-3.1859999999999999</v>
      </c>
      <c r="F68">
        <v>-3.23</v>
      </c>
      <c r="G68">
        <v>1.6</v>
      </c>
      <c r="H68">
        <v>-0.01</v>
      </c>
      <c r="I68">
        <v>1.361</v>
      </c>
      <c r="J68">
        <v>-0.61399999999999999</v>
      </c>
      <c r="K68">
        <v>-1.609</v>
      </c>
      <c r="L68">
        <v>-2.605</v>
      </c>
      <c r="M68">
        <v>-3.1869999999999998</v>
      </c>
      <c r="N68">
        <v>-3.2269999999999999</v>
      </c>
      <c r="O68">
        <v>0.92900000000000005</v>
      </c>
      <c r="P68">
        <v>0.94599999999999995</v>
      </c>
      <c r="Q68">
        <v>0.93799999999999994</v>
      </c>
      <c r="R68">
        <v>0.46800000000000003</v>
      </c>
      <c r="S68">
        <v>0.16600000000000001</v>
      </c>
    </row>
    <row r="69" spans="1:19" x14ac:dyDescent="0.3">
      <c r="A69">
        <v>120</v>
      </c>
      <c r="B69">
        <v>-0.61</v>
      </c>
      <c r="C69">
        <v>-1.61</v>
      </c>
      <c r="D69">
        <v>-2.6059999999999999</v>
      </c>
      <c r="E69">
        <v>-3.1859999999999999</v>
      </c>
      <c r="F69">
        <v>-3.23</v>
      </c>
      <c r="G69">
        <v>1.6</v>
      </c>
      <c r="H69">
        <v>-0.01</v>
      </c>
      <c r="I69">
        <v>1.361</v>
      </c>
      <c r="J69">
        <v>-0.61799999999999999</v>
      </c>
      <c r="K69">
        <v>-1.61</v>
      </c>
      <c r="L69">
        <v>-2.6059999999999999</v>
      </c>
      <c r="M69">
        <v>-3.1859999999999999</v>
      </c>
      <c r="N69">
        <v>-3.2240000000000002</v>
      </c>
      <c r="O69">
        <v>0.93</v>
      </c>
      <c r="P69">
        <v>0.95</v>
      </c>
      <c r="Q69">
        <v>0.94299999999999995</v>
      </c>
      <c r="R69">
        <v>0.46700000000000003</v>
      </c>
      <c r="S69">
        <v>0.158</v>
      </c>
    </row>
    <row r="70" spans="1:19" x14ac:dyDescent="0.3">
      <c r="A70">
        <v>180</v>
      </c>
      <c r="B70">
        <v>-0.61</v>
      </c>
      <c r="C70">
        <v>-1.61</v>
      </c>
      <c r="D70">
        <v>-2.6059999999999999</v>
      </c>
      <c r="E70">
        <v>-3.1859999999999999</v>
      </c>
      <c r="F70">
        <v>-3.23</v>
      </c>
      <c r="G70">
        <v>1.6</v>
      </c>
      <c r="H70">
        <v>-0.01</v>
      </c>
      <c r="I70">
        <v>1.361</v>
      </c>
      <c r="J70">
        <v>-0.621</v>
      </c>
      <c r="K70">
        <v>-1.61</v>
      </c>
      <c r="L70">
        <v>-2.6070000000000002</v>
      </c>
      <c r="M70">
        <v>-3.1850000000000001</v>
      </c>
      <c r="N70">
        <v>-3.2210000000000001</v>
      </c>
      <c r="O70">
        <v>0.92900000000000005</v>
      </c>
      <c r="P70">
        <v>0.95299999999999996</v>
      </c>
      <c r="Q70">
        <v>0.94799999999999995</v>
      </c>
      <c r="R70">
        <v>0.47099999999999997</v>
      </c>
      <c r="S70">
        <v>0.153</v>
      </c>
    </row>
    <row r="71" spans="1:19" x14ac:dyDescent="0.3">
      <c r="A71">
        <v>240</v>
      </c>
      <c r="B71">
        <v>-0.61</v>
      </c>
      <c r="C71">
        <v>-1.61</v>
      </c>
      <c r="D71">
        <v>-2.6059999999999999</v>
      </c>
      <c r="E71">
        <v>-3.1859999999999999</v>
      </c>
      <c r="F71">
        <v>-3.23</v>
      </c>
      <c r="G71">
        <v>1.6</v>
      </c>
      <c r="H71">
        <v>-0.01</v>
      </c>
      <c r="I71">
        <v>1.361</v>
      </c>
      <c r="J71">
        <v>-0.623</v>
      </c>
      <c r="K71">
        <v>-1.609</v>
      </c>
      <c r="L71">
        <v>-2.6070000000000002</v>
      </c>
      <c r="M71">
        <v>-3.1859999999999999</v>
      </c>
      <c r="N71">
        <v>-3.218</v>
      </c>
      <c r="O71">
        <v>0.92700000000000005</v>
      </c>
      <c r="P71">
        <v>0.95499999999999996</v>
      </c>
      <c r="Q71">
        <v>0.94799999999999995</v>
      </c>
      <c r="R71">
        <v>0.47799999999999998</v>
      </c>
      <c r="S71">
        <v>0.14599999999999999</v>
      </c>
    </row>
    <row r="72" spans="1:19" x14ac:dyDescent="0.3">
      <c r="A72">
        <v>300</v>
      </c>
      <c r="B72">
        <v>-0.61</v>
      </c>
      <c r="C72">
        <v>-1.61</v>
      </c>
      <c r="D72">
        <v>-2.6059999999999999</v>
      </c>
      <c r="E72">
        <v>-3.1859999999999999</v>
      </c>
      <c r="F72">
        <v>-3.23</v>
      </c>
      <c r="G72">
        <v>1.6</v>
      </c>
      <c r="H72">
        <v>-0.01</v>
      </c>
      <c r="I72">
        <v>1.361</v>
      </c>
      <c r="J72">
        <v>-0.625</v>
      </c>
      <c r="K72">
        <v>-1.609</v>
      </c>
      <c r="L72">
        <v>-2.6059999999999999</v>
      </c>
      <c r="M72">
        <v>-3.1850000000000001</v>
      </c>
      <c r="N72">
        <v>-3.2149999999999999</v>
      </c>
      <c r="O72">
        <v>0.92500000000000004</v>
      </c>
      <c r="P72">
        <v>0.95399999999999996</v>
      </c>
      <c r="Q72">
        <v>0.94799999999999995</v>
      </c>
      <c r="R72">
        <v>0.47799999999999998</v>
      </c>
      <c r="S72">
        <v>0.14000000000000001</v>
      </c>
    </row>
    <row r="73" spans="1:19" x14ac:dyDescent="0.3">
      <c r="A73">
        <v>360</v>
      </c>
      <c r="B73">
        <v>-0.61</v>
      </c>
      <c r="C73">
        <v>-1.61</v>
      </c>
      <c r="D73">
        <v>-2.6059999999999999</v>
      </c>
      <c r="E73">
        <v>-3.1859999999999999</v>
      </c>
      <c r="F73">
        <v>-3.23</v>
      </c>
      <c r="G73">
        <v>1.6</v>
      </c>
      <c r="H73">
        <v>-0.01</v>
      </c>
      <c r="I73">
        <v>1.361</v>
      </c>
      <c r="J73">
        <v>-0.628</v>
      </c>
      <c r="K73">
        <v>-1.61</v>
      </c>
      <c r="L73">
        <v>-2.6070000000000002</v>
      </c>
      <c r="M73">
        <v>-3.1829999999999998</v>
      </c>
      <c r="N73">
        <v>-3.2120000000000002</v>
      </c>
      <c r="O73">
        <v>0.92400000000000004</v>
      </c>
      <c r="P73">
        <v>0.95199999999999996</v>
      </c>
      <c r="Q73">
        <v>0.94799999999999995</v>
      </c>
      <c r="R73">
        <v>0.47199999999999998</v>
      </c>
      <c r="S73">
        <v>0.13600000000000001</v>
      </c>
    </row>
    <row r="74" spans="1:19" x14ac:dyDescent="0.3">
      <c r="A74">
        <v>420</v>
      </c>
      <c r="B74">
        <v>-0.61</v>
      </c>
      <c r="C74">
        <v>-1.61</v>
      </c>
      <c r="D74">
        <v>-2.6059999999999999</v>
      </c>
      <c r="E74">
        <v>-3.1859999999999999</v>
      </c>
      <c r="F74">
        <v>-3.23</v>
      </c>
      <c r="G74">
        <v>1.6</v>
      </c>
      <c r="H74">
        <v>-0.01</v>
      </c>
      <c r="I74">
        <v>1.361</v>
      </c>
      <c r="J74">
        <v>-0.63</v>
      </c>
      <c r="K74">
        <v>-1.611</v>
      </c>
      <c r="L74">
        <v>-2.6070000000000002</v>
      </c>
      <c r="M74">
        <v>-3.181</v>
      </c>
      <c r="N74">
        <v>-3.2090000000000001</v>
      </c>
      <c r="O74">
        <v>0.92200000000000004</v>
      </c>
      <c r="P74">
        <v>0.95</v>
      </c>
      <c r="Q74">
        <v>0.95</v>
      </c>
      <c r="R74">
        <v>0.46600000000000003</v>
      </c>
      <c r="S74">
        <v>0.13400000000000001</v>
      </c>
    </row>
    <row r="75" spans="1:19" x14ac:dyDescent="0.3">
      <c r="A75">
        <v>480</v>
      </c>
      <c r="B75">
        <v>-0.61</v>
      </c>
      <c r="C75">
        <v>-1.61</v>
      </c>
      <c r="D75">
        <v>-2.6059999999999999</v>
      </c>
      <c r="E75">
        <v>-3.1859999999999999</v>
      </c>
      <c r="F75">
        <v>-3.23</v>
      </c>
      <c r="G75">
        <v>1.6</v>
      </c>
      <c r="H75">
        <v>-0.01</v>
      </c>
      <c r="I75">
        <v>1.361</v>
      </c>
      <c r="J75">
        <v>-0.63200000000000001</v>
      </c>
      <c r="K75">
        <v>-1.611</v>
      </c>
      <c r="L75">
        <v>-2.6070000000000002</v>
      </c>
      <c r="M75">
        <v>-3.1779999999999999</v>
      </c>
      <c r="N75">
        <v>-3.206</v>
      </c>
      <c r="O75">
        <v>0.92</v>
      </c>
      <c r="P75">
        <v>0.94699999999999995</v>
      </c>
      <c r="Q75">
        <v>0.94799999999999995</v>
      </c>
      <c r="R75">
        <v>0.45900000000000002</v>
      </c>
      <c r="S75">
        <v>0.13300000000000001</v>
      </c>
    </row>
    <row r="76" spans="1:19" x14ac:dyDescent="0.3">
      <c r="A76">
        <v>540</v>
      </c>
      <c r="B76">
        <v>-0.61</v>
      </c>
      <c r="C76">
        <v>-1.61</v>
      </c>
      <c r="D76">
        <v>-2.6059999999999999</v>
      </c>
      <c r="E76">
        <v>-3.1859999999999999</v>
      </c>
      <c r="F76">
        <v>-3.23</v>
      </c>
      <c r="G76">
        <v>1.6</v>
      </c>
      <c r="H76">
        <v>-0.01</v>
      </c>
      <c r="I76">
        <v>1.361</v>
      </c>
      <c r="J76">
        <v>-0.63400000000000001</v>
      </c>
      <c r="K76">
        <v>-1.613</v>
      </c>
      <c r="L76">
        <v>-2.6070000000000002</v>
      </c>
      <c r="M76">
        <v>-3.1739999999999999</v>
      </c>
      <c r="N76">
        <v>-3.2029999999999998</v>
      </c>
      <c r="O76">
        <v>0.91700000000000004</v>
      </c>
      <c r="P76">
        <v>0.94599999999999995</v>
      </c>
      <c r="Q76">
        <v>0.94799999999999995</v>
      </c>
      <c r="R76">
        <v>0.45200000000000001</v>
      </c>
      <c r="S76">
        <v>0.13300000000000001</v>
      </c>
    </row>
    <row r="77" spans="1:19" x14ac:dyDescent="0.3">
      <c r="A77">
        <v>600</v>
      </c>
      <c r="B77">
        <v>-0.61</v>
      </c>
      <c r="C77">
        <v>-1.61</v>
      </c>
      <c r="D77">
        <v>-2.6059999999999999</v>
      </c>
      <c r="E77">
        <v>-3.1859999999999999</v>
      </c>
      <c r="F77">
        <v>-3.23</v>
      </c>
      <c r="G77">
        <v>1.6</v>
      </c>
      <c r="H77">
        <v>-0.01</v>
      </c>
      <c r="I77">
        <v>1.361</v>
      </c>
      <c r="J77">
        <v>-0.63600000000000001</v>
      </c>
      <c r="K77">
        <v>-1.6140000000000001</v>
      </c>
      <c r="L77">
        <v>-2.6070000000000002</v>
      </c>
      <c r="M77">
        <v>-3.1709999999999998</v>
      </c>
      <c r="N77">
        <v>-3.2</v>
      </c>
      <c r="O77">
        <v>0.91500000000000004</v>
      </c>
      <c r="P77">
        <v>0.94399999999999995</v>
      </c>
      <c r="Q77">
        <v>0.94799999999999995</v>
      </c>
      <c r="R77">
        <v>0.44700000000000001</v>
      </c>
      <c r="S77">
        <v>0.13100000000000001</v>
      </c>
    </row>
    <row r="79" spans="1:19" x14ac:dyDescent="0.3">
      <c r="A79" t="s">
        <v>0</v>
      </c>
      <c r="B79" t="s">
        <v>7</v>
      </c>
    </row>
    <row r="80" spans="1:19" x14ac:dyDescent="0.3">
      <c r="A80">
        <v>0</v>
      </c>
      <c r="B80">
        <v>-0.61</v>
      </c>
      <c r="C80">
        <v>-1.61</v>
      </c>
      <c r="D80">
        <v>-2.605</v>
      </c>
      <c r="E80">
        <v>-3.1779999999999999</v>
      </c>
      <c r="F80">
        <v>-3.22</v>
      </c>
      <c r="G80">
        <v>1.6</v>
      </c>
      <c r="H80">
        <v>-0.01</v>
      </c>
      <c r="I80">
        <v>1.8640000000000001</v>
      </c>
      <c r="J80">
        <v>-0.61</v>
      </c>
      <c r="K80">
        <v>-1.61</v>
      </c>
      <c r="L80">
        <v>-2.605</v>
      </c>
      <c r="M80">
        <v>-3.1779999999999999</v>
      </c>
      <c r="N80">
        <v>-3.22</v>
      </c>
      <c r="O80">
        <v>0.92600000000000005</v>
      </c>
      <c r="P80">
        <v>0.92600000000000005</v>
      </c>
      <c r="Q80">
        <v>0.91900000000000004</v>
      </c>
      <c r="R80">
        <v>0.46200000000000002</v>
      </c>
      <c r="S80">
        <v>0.17199999999999999</v>
      </c>
    </row>
    <row r="81" spans="1:19" x14ac:dyDescent="0.3">
      <c r="A81">
        <v>60</v>
      </c>
      <c r="B81">
        <v>-0.61</v>
      </c>
      <c r="C81">
        <v>-1.61</v>
      </c>
      <c r="D81">
        <v>-2.605</v>
      </c>
      <c r="E81">
        <v>-3.1779999999999999</v>
      </c>
      <c r="F81">
        <v>-3.22</v>
      </c>
      <c r="G81">
        <v>1.6</v>
      </c>
      <c r="H81">
        <v>-0.01</v>
      </c>
      <c r="I81">
        <v>1.8640000000000001</v>
      </c>
      <c r="J81">
        <v>-0.61399999999999999</v>
      </c>
      <c r="K81">
        <v>-1.61</v>
      </c>
      <c r="L81">
        <v>-2.605</v>
      </c>
      <c r="M81">
        <v>-3.1779999999999999</v>
      </c>
      <c r="N81">
        <v>-3.2229999999999999</v>
      </c>
      <c r="O81">
        <v>0.92900000000000005</v>
      </c>
      <c r="P81">
        <v>0.94799999999999995</v>
      </c>
      <c r="Q81">
        <v>0.93799999999999994</v>
      </c>
      <c r="R81">
        <v>0.46</v>
      </c>
      <c r="S81">
        <v>0.18099999999999999</v>
      </c>
    </row>
    <row r="82" spans="1:19" x14ac:dyDescent="0.3">
      <c r="A82">
        <v>120</v>
      </c>
      <c r="B82">
        <v>-0.61</v>
      </c>
      <c r="C82">
        <v>-1.61</v>
      </c>
      <c r="D82">
        <v>-2.605</v>
      </c>
      <c r="E82">
        <v>-3.1779999999999999</v>
      </c>
      <c r="F82">
        <v>-3.22</v>
      </c>
      <c r="G82">
        <v>1.6</v>
      </c>
      <c r="H82">
        <v>-0.01</v>
      </c>
      <c r="I82">
        <v>1.8640000000000001</v>
      </c>
      <c r="J82">
        <v>-0.61799999999999999</v>
      </c>
      <c r="K82">
        <v>-1.61</v>
      </c>
      <c r="L82">
        <v>-2.6059999999999999</v>
      </c>
      <c r="M82">
        <v>-3.1779999999999999</v>
      </c>
      <c r="N82">
        <v>-3.226</v>
      </c>
      <c r="O82">
        <v>0.93</v>
      </c>
      <c r="P82">
        <v>0.95</v>
      </c>
      <c r="Q82">
        <v>0.94499999999999995</v>
      </c>
      <c r="R82">
        <v>0.46500000000000002</v>
      </c>
      <c r="S82">
        <v>0.188</v>
      </c>
    </row>
    <row r="83" spans="1:19" x14ac:dyDescent="0.3">
      <c r="A83">
        <v>180</v>
      </c>
      <c r="B83">
        <v>-0.61</v>
      </c>
      <c r="C83">
        <v>-1.61</v>
      </c>
      <c r="D83">
        <v>-2.605</v>
      </c>
      <c r="E83">
        <v>-3.1779999999999999</v>
      </c>
      <c r="F83">
        <v>-3.22</v>
      </c>
      <c r="G83">
        <v>1.6</v>
      </c>
      <c r="H83">
        <v>-0.01</v>
      </c>
      <c r="I83">
        <v>1.8640000000000001</v>
      </c>
      <c r="J83">
        <v>-0.621</v>
      </c>
      <c r="K83">
        <v>-1.61</v>
      </c>
      <c r="L83">
        <v>-2.6059999999999999</v>
      </c>
      <c r="M83">
        <v>-3.177</v>
      </c>
      <c r="N83">
        <v>-3.2290000000000001</v>
      </c>
      <c r="O83">
        <v>0.92900000000000005</v>
      </c>
      <c r="P83">
        <v>0.95299999999999996</v>
      </c>
      <c r="Q83">
        <v>0.94599999999999995</v>
      </c>
      <c r="R83">
        <v>0.46600000000000003</v>
      </c>
      <c r="S83">
        <v>0.19500000000000001</v>
      </c>
    </row>
    <row r="84" spans="1:19" x14ac:dyDescent="0.3">
      <c r="A84">
        <v>240</v>
      </c>
      <c r="B84">
        <v>-0.61</v>
      </c>
      <c r="C84">
        <v>-1.61</v>
      </c>
      <c r="D84">
        <v>-2.605</v>
      </c>
      <c r="E84">
        <v>-3.1779999999999999</v>
      </c>
      <c r="F84">
        <v>-3.22</v>
      </c>
      <c r="G84">
        <v>1.6</v>
      </c>
      <c r="H84">
        <v>-0.01</v>
      </c>
      <c r="I84">
        <v>1.8640000000000001</v>
      </c>
      <c r="J84">
        <v>-0.623</v>
      </c>
      <c r="K84">
        <v>-1.609</v>
      </c>
      <c r="L84">
        <v>-2.6059999999999999</v>
      </c>
      <c r="M84">
        <v>-3.1749999999999998</v>
      </c>
      <c r="N84">
        <v>-3.2320000000000002</v>
      </c>
      <c r="O84">
        <v>0.92700000000000005</v>
      </c>
      <c r="P84">
        <v>0.95399999999999996</v>
      </c>
      <c r="Q84">
        <v>0.94799999999999995</v>
      </c>
      <c r="R84">
        <v>0.46500000000000002</v>
      </c>
      <c r="S84">
        <v>0.20100000000000001</v>
      </c>
    </row>
    <row r="85" spans="1:19" x14ac:dyDescent="0.3">
      <c r="A85">
        <v>300</v>
      </c>
      <c r="B85">
        <v>-0.61</v>
      </c>
      <c r="C85">
        <v>-1.61</v>
      </c>
      <c r="D85">
        <v>-2.605</v>
      </c>
      <c r="E85">
        <v>-3.1779999999999999</v>
      </c>
      <c r="F85">
        <v>-3.22</v>
      </c>
      <c r="G85">
        <v>1.6</v>
      </c>
      <c r="H85">
        <v>-0.01</v>
      </c>
      <c r="I85">
        <v>1.8640000000000001</v>
      </c>
      <c r="J85">
        <v>-0.625</v>
      </c>
      <c r="K85">
        <v>-1.609</v>
      </c>
      <c r="L85">
        <v>-2.6070000000000002</v>
      </c>
      <c r="M85">
        <v>-3.1749999999999998</v>
      </c>
      <c r="N85">
        <v>-3.2349999999999999</v>
      </c>
      <c r="O85">
        <v>0.92600000000000005</v>
      </c>
      <c r="P85">
        <v>0.95399999999999996</v>
      </c>
      <c r="Q85">
        <v>0.94899999999999995</v>
      </c>
      <c r="R85">
        <v>0.46899999999999997</v>
      </c>
      <c r="S85">
        <v>0.20499999999999999</v>
      </c>
    </row>
    <row r="86" spans="1:19" x14ac:dyDescent="0.3">
      <c r="A86">
        <v>360</v>
      </c>
      <c r="B86">
        <v>-0.61</v>
      </c>
      <c r="C86">
        <v>-1.61</v>
      </c>
      <c r="D86">
        <v>-2.605</v>
      </c>
      <c r="E86">
        <v>-3.1779999999999999</v>
      </c>
      <c r="F86">
        <v>-3.22</v>
      </c>
      <c r="G86">
        <v>1.6</v>
      </c>
      <c r="H86">
        <v>-0.01</v>
      </c>
      <c r="I86">
        <v>1.8640000000000001</v>
      </c>
      <c r="J86">
        <v>-0.628</v>
      </c>
      <c r="K86">
        <v>-1.61</v>
      </c>
      <c r="L86">
        <v>-2.6059999999999999</v>
      </c>
      <c r="M86">
        <v>-3.1760000000000002</v>
      </c>
      <c r="N86">
        <v>-3.238</v>
      </c>
      <c r="O86">
        <v>0.92400000000000004</v>
      </c>
      <c r="P86">
        <v>0.95099999999999996</v>
      </c>
      <c r="Q86">
        <v>0.94699999999999995</v>
      </c>
      <c r="R86">
        <v>0.47499999999999998</v>
      </c>
      <c r="S86">
        <v>0.20799999999999999</v>
      </c>
    </row>
    <row r="87" spans="1:19" x14ac:dyDescent="0.3">
      <c r="A87">
        <v>420</v>
      </c>
      <c r="B87">
        <v>-0.61</v>
      </c>
      <c r="C87">
        <v>-1.61</v>
      </c>
      <c r="D87">
        <v>-2.605</v>
      </c>
      <c r="E87">
        <v>-3.1779999999999999</v>
      </c>
      <c r="F87">
        <v>-3.22</v>
      </c>
      <c r="G87">
        <v>1.6</v>
      </c>
      <c r="H87">
        <v>-0.01</v>
      </c>
      <c r="I87">
        <v>1.8640000000000001</v>
      </c>
      <c r="J87">
        <v>-0.63</v>
      </c>
      <c r="K87">
        <v>-1.611</v>
      </c>
      <c r="L87">
        <v>-2.6059999999999999</v>
      </c>
      <c r="M87">
        <v>-3.1779999999999999</v>
      </c>
      <c r="N87">
        <v>-3.2410000000000001</v>
      </c>
      <c r="O87">
        <v>0.92200000000000004</v>
      </c>
      <c r="P87">
        <v>0.95</v>
      </c>
      <c r="Q87">
        <v>0.94699999999999995</v>
      </c>
      <c r="R87">
        <v>0.48299999999999998</v>
      </c>
      <c r="S87">
        <v>0.214</v>
      </c>
    </row>
    <row r="88" spans="1:19" x14ac:dyDescent="0.3">
      <c r="A88">
        <v>480</v>
      </c>
      <c r="B88">
        <v>-0.61</v>
      </c>
      <c r="C88">
        <v>-1.61</v>
      </c>
      <c r="D88">
        <v>-2.605</v>
      </c>
      <c r="E88">
        <v>-3.1779999999999999</v>
      </c>
      <c r="F88">
        <v>-3.22</v>
      </c>
      <c r="G88">
        <v>1.6</v>
      </c>
      <c r="H88">
        <v>-0.01</v>
      </c>
      <c r="I88">
        <v>1.8640000000000001</v>
      </c>
      <c r="J88">
        <v>-0.63200000000000001</v>
      </c>
      <c r="K88">
        <v>-1.6120000000000001</v>
      </c>
      <c r="L88">
        <v>-2.6070000000000002</v>
      </c>
      <c r="M88">
        <v>-3.181</v>
      </c>
      <c r="N88">
        <v>-3.2440000000000002</v>
      </c>
      <c r="O88">
        <v>0.92</v>
      </c>
      <c r="P88">
        <v>0.94799999999999995</v>
      </c>
      <c r="Q88">
        <v>0.94799999999999995</v>
      </c>
      <c r="R88">
        <v>0.49099999999999999</v>
      </c>
      <c r="S88">
        <v>0.219</v>
      </c>
    </row>
    <row r="89" spans="1:19" x14ac:dyDescent="0.3">
      <c r="A89">
        <v>540</v>
      </c>
      <c r="B89">
        <v>-0.61</v>
      </c>
      <c r="C89">
        <v>-1.61</v>
      </c>
      <c r="D89">
        <v>-2.605</v>
      </c>
      <c r="E89">
        <v>-3.1779999999999999</v>
      </c>
      <c r="F89">
        <v>-3.22</v>
      </c>
      <c r="G89">
        <v>1.6</v>
      </c>
      <c r="H89">
        <v>-0.01</v>
      </c>
      <c r="I89">
        <v>1.8640000000000001</v>
      </c>
      <c r="J89">
        <v>-0.63400000000000001</v>
      </c>
      <c r="K89">
        <v>-1.613</v>
      </c>
      <c r="L89">
        <v>-2.6070000000000002</v>
      </c>
      <c r="M89">
        <v>-3.1840000000000002</v>
      </c>
      <c r="N89">
        <v>-3.2469999999999999</v>
      </c>
      <c r="O89">
        <v>0.91700000000000004</v>
      </c>
      <c r="P89">
        <v>0.94599999999999995</v>
      </c>
      <c r="Q89">
        <v>0.94799999999999995</v>
      </c>
      <c r="R89">
        <v>0.498</v>
      </c>
      <c r="S89">
        <v>0.223</v>
      </c>
    </row>
    <row r="90" spans="1:19" x14ac:dyDescent="0.3">
      <c r="A90">
        <v>600</v>
      </c>
      <c r="B90">
        <v>-0.61</v>
      </c>
      <c r="C90">
        <v>-1.61</v>
      </c>
      <c r="D90">
        <v>-2.605</v>
      </c>
      <c r="E90">
        <v>-3.1779999999999999</v>
      </c>
      <c r="F90">
        <v>-3.22</v>
      </c>
      <c r="G90">
        <v>1.6</v>
      </c>
      <c r="H90">
        <v>-0.01</v>
      </c>
      <c r="I90">
        <v>1.8640000000000001</v>
      </c>
      <c r="J90">
        <v>-0.63600000000000001</v>
      </c>
      <c r="K90">
        <v>-1.6140000000000001</v>
      </c>
      <c r="L90">
        <v>-2.6070000000000002</v>
      </c>
      <c r="M90">
        <v>-3.1869999999999998</v>
      </c>
      <c r="N90">
        <v>-3.25</v>
      </c>
      <c r="O90">
        <v>0.91500000000000004</v>
      </c>
      <c r="P90">
        <v>0.94399999999999995</v>
      </c>
      <c r="Q90">
        <v>0.94899999999999995</v>
      </c>
      <c r="R90">
        <v>0.502</v>
      </c>
      <c r="S90">
        <v>0.22500000000000001</v>
      </c>
    </row>
    <row r="92" spans="1:19" x14ac:dyDescent="0.3">
      <c r="A92" t="s">
        <v>0</v>
      </c>
      <c r="B92" t="s">
        <v>8</v>
      </c>
    </row>
    <row r="93" spans="1:19" x14ac:dyDescent="0.3">
      <c r="A93">
        <v>0</v>
      </c>
      <c r="B93">
        <v>-0.61</v>
      </c>
      <c r="C93">
        <v>-1.61</v>
      </c>
      <c r="D93">
        <v>-2.605</v>
      </c>
      <c r="E93">
        <v>-3.1779999999999999</v>
      </c>
      <c r="F93">
        <v>-3.22</v>
      </c>
      <c r="G93">
        <v>1.6</v>
      </c>
      <c r="H93">
        <v>-0.01</v>
      </c>
      <c r="I93">
        <v>1.6180000000000001</v>
      </c>
      <c r="J93">
        <v>-0.61</v>
      </c>
      <c r="K93">
        <v>-1.61</v>
      </c>
      <c r="L93">
        <v>-2.605</v>
      </c>
      <c r="M93">
        <v>-3.1779999999999999</v>
      </c>
      <c r="N93">
        <v>-3.22</v>
      </c>
      <c r="O93">
        <v>0.92600000000000005</v>
      </c>
      <c r="P93">
        <v>0.92600000000000005</v>
      </c>
      <c r="Q93">
        <v>0.91900000000000004</v>
      </c>
      <c r="R93">
        <v>0.46200000000000002</v>
      </c>
      <c r="S93">
        <v>0.17199999999999999</v>
      </c>
    </row>
    <row r="94" spans="1:19" x14ac:dyDescent="0.3">
      <c r="A94">
        <v>60</v>
      </c>
      <c r="B94">
        <v>-0.61</v>
      </c>
      <c r="C94">
        <v>-1.61</v>
      </c>
      <c r="D94">
        <v>-2.605</v>
      </c>
      <c r="E94">
        <v>-3.1779999999999999</v>
      </c>
      <c r="F94">
        <v>-3.22</v>
      </c>
      <c r="G94">
        <v>1.6</v>
      </c>
      <c r="H94">
        <v>-0.01</v>
      </c>
      <c r="I94">
        <v>1.6180000000000001</v>
      </c>
      <c r="J94">
        <v>-0.61399999999999999</v>
      </c>
      <c r="K94">
        <v>-1.609</v>
      </c>
      <c r="L94">
        <v>-2.605</v>
      </c>
      <c r="M94">
        <v>-3.1779999999999999</v>
      </c>
      <c r="N94">
        <v>-3.22</v>
      </c>
      <c r="O94">
        <v>0.92900000000000005</v>
      </c>
      <c r="P94">
        <v>0.94699999999999995</v>
      </c>
      <c r="Q94">
        <v>0.93799999999999994</v>
      </c>
      <c r="R94">
        <v>0.46200000000000002</v>
      </c>
      <c r="S94">
        <v>0.17299999999999999</v>
      </c>
    </row>
    <row r="95" spans="1:19" x14ac:dyDescent="0.3">
      <c r="A95">
        <v>120</v>
      </c>
      <c r="B95">
        <v>-0.61</v>
      </c>
      <c r="C95">
        <v>-1.61</v>
      </c>
      <c r="D95">
        <v>-2.605</v>
      </c>
      <c r="E95">
        <v>-3.1779999999999999</v>
      </c>
      <c r="F95">
        <v>-3.22</v>
      </c>
      <c r="G95">
        <v>1.6</v>
      </c>
      <c r="H95">
        <v>-0.01</v>
      </c>
      <c r="I95">
        <v>1.6180000000000001</v>
      </c>
      <c r="J95">
        <v>-0.61799999999999999</v>
      </c>
      <c r="K95">
        <v>-1.61</v>
      </c>
      <c r="L95">
        <v>-2.6059999999999999</v>
      </c>
      <c r="M95">
        <v>-3.1779999999999999</v>
      </c>
      <c r="N95">
        <v>-3.22</v>
      </c>
      <c r="O95">
        <v>0.93</v>
      </c>
      <c r="P95">
        <v>0.95</v>
      </c>
      <c r="Q95">
        <v>0.94399999999999995</v>
      </c>
      <c r="R95">
        <v>0.46300000000000002</v>
      </c>
      <c r="S95">
        <v>0.17299999999999999</v>
      </c>
    </row>
    <row r="96" spans="1:19" x14ac:dyDescent="0.3">
      <c r="A96">
        <v>180</v>
      </c>
      <c r="B96">
        <v>-0.61</v>
      </c>
      <c r="C96">
        <v>-1.61</v>
      </c>
      <c r="D96">
        <v>-2.605</v>
      </c>
      <c r="E96">
        <v>-3.1779999999999999</v>
      </c>
      <c r="F96">
        <v>-3.22</v>
      </c>
      <c r="G96">
        <v>1.6</v>
      </c>
      <c r="H96">
        <v>-0.01</v>
      </c>
      <c r="I96">
        <v>1.6180000000000001</v>
      </c>
      <c r="J96">
        <v>-0.621</v>
      </c>
      <c r="K96">
        <v>-1.61</v>
      </c>
      <c r="L96">
        <v>-2.6059999999999999</v>
      </c>
      <c r="M96">
        <v>-3.177</v>
      </c>
      <c r="N96">
        <v>-3.22</v>
      </c>
      <c r="O96">
        <v>0.92900000000000005</v>
      </c>
      <c r="P96">
        <v>0.95299999999999996</v>
      </c>
      <c r="Q96">
        <v>0.94699999999999995</v>
      </c>
      <c r="R96">
        <v>0.46600000000000003</v>
      </c>
      <c r="S96">
        <v>0.17299999999999999</v>
      </c>
    </row>
    <row r="97" spans="1:19" x14ac:dyDescent="0.3">
      <c r="A97">
        <v>240</v>
      </c>
      <c r="B97">
        <v>-0.61</v>
      </c>
      <c r="C97">
        <v>-1.61</v>
      </c>
      <c r="D97">
        <v>-2.605</v>
      </c>
      <c r="E97">
        <v>-3.1779999999999999</v>
      </c>
      <c r="F97">
        <v>-3.22</v>
      </c>
      <c r="G97">
        <v>1.6</v>
      </c>
      <c r="H97">
        <v>-0.01</v>
      </c>
      <c r="I97">
        <v>1.6180000000000001</v>
      </c>
      <c r="J97">
        <v>-0.623</v>
      </c>
      <c r="K97">
        <v>-1.609</v>
      </c>
      <c r="L97">
        <v>-2.6059999999999999</v>
      </c>
      <c r="M97">
        <v>-3.1760000000000002</v>
      </c>
      <c r="N97">
        <v>-3.22</v>
      </c>
      <c r="O97">
        <v>0.92700000000000005</v>
      </c>
      <c r="P97">
        <v>0.95499999999999996</v>
      </c>
      <c r="Q97">
        <v>0.94799999999999995</v>
      </c>
      <c r="R97">
        <v>0.46899999999999997</v>
      </c>
      <c r="S97">
        <v>0.17299999999999999</v>
      </c>
    </row>
    <row r="98" spans="1:19" x14ac:dyDescent="0.3">
      <c r="A98">
        <v>300</v>
      </c>
      <c r="B98">
        <v>-0.61</v>
      </c>
      <c r="C98">
        <v>-1.61</v>
      </c>
      <c r="D98">
        <v>-2.605</v>
      </c>
      <c r="E98">
        <v>-3.1779999999999999</v>
      </c>
      <c r="F98">
        <v>-3.22</v>
      </c>
      <c r="G98">
        <v>1.6</v>
      </c>
      <c r="H98">
        <v>-0.01</v>
      </c>
      <c r="I98">
        <v>1.6180000000000001</v>
      </c>
      <c r="J98">
        <v>-0.625</v>
      </c>
      <c r="K98">
        <v>-1.609</v>
      </c>
      <c r="L98">
        <v>-2.6059999999999999</v>
      </c>
      <c r="M98">
        <v>-3.1760000000000002</v>
      </c>
      <c r="N98">
        <v>-3.22</v>
      </c>
      <c r="O98">
        <v>0.92500000000000004</v>
      </c>
      <c r="P98">
        <v>0.95399999999999996</v>
      </c>
      <c r="Q98">
        <v>0.94799999999999995</v>
      </c>
      <c r="R98">
        <v>0.47099999999999997</v>
      </c>
      <c r="S98">
        <v>0.17199999999999999</v>
      </c>
    </row>
    <row r="99" spans="1:19" x14ac:dyDescent="0.3">
      <c r="A99">
        <v>360</v>
      </c>
      <c r="B99">
        <v>-0.61</v>
      </c>
      <c r="C99">
        <v>-1.61</v>
      </c>
      <c r="D99">
        <v>-2.605</v>
      </c>
      <c r="E99">
        <v>-3.1779999999999999</v>
      </c>
      <c r="F99">
        <v>-3.22</v>
      </c>
      <c r="G99">
        <v>1.6</v>
      </c>
      <c r="H99">
        <v>-0.01</v>
      </c>
      <c r="I99">
        <v>1.6180000000000001</v>
      </c>
      <c r="J99">
        <v>-0.628</v>
      </c>
      <c r="K99">
        <v>-1.61</v>
      </c>
      <c r="L99">
        <v>-2.6059999999999999</v>
      </c>
      <c r="M99">
        <v>-3.1749999999999998</v>
      </c>
      <c r="N99">
        <v>-3.22</v>
      </c>
      <c r="O99">
        <v>0.92400000000000004</v>
      </c>
      <c r="P99">
        <v>0.95199999999999996</v>
      </c>
      <c r="Q99">
        <v>0.94699999999999995</v>
      </c>
      <c r="R99">
        <v>0.47099999999999997</v>
      </c>
      <c r="S99">
        <v>0.17199999999999999</v>
      </c>
    </row>
    <row r="100" spans="1:19" x14ac:dyDescent="0.3">
      <c r="A100">
        <v>420</v>
      </c>
      <c r="B100">
        <v>-0.61</v>
      </c>
      <c r="C100">
        <v>-1.61</v>
      </c>
      <c r="D100">
        <v>-2.605</v>
      </c>
      <c r="E100">
        <v>-3.1779999999999999</v>
      </c>
      <c r="F100">
        <v>-3.22</v>
      </c>
      <c r="G100">
        <v>1.6</v>
      </c>
      <c r="H100">
        <v>-0.01</v>
      </c>
      <c r="I100">
        <v>1.6180000000000001</v>
      </c>
      <c r="J100">
        <v>-0.63</v>
      </c>
      <c r="K100">
        <v>-1.611</v>
      </c>
      <c r="L100">
        <v>-2.6070000000000002</v>
      </c>
      <c r="M100">
        <v>-3.1749999999999998</v>
      </c>
      <c r="N100">
        <v>-3.22</v>
      </c>
      <c r="O100">
        <v>0.92200000000000004</v>
      </c>
      <c r="P100">
        <v>0.95</v>
      </c>
      <c r="Q100">
        <v>0.94799999999999995</v>
      </c>
      <c r="R100">
        <v>0.47199999999999998</v>
      </c>
      <c r="S100">
        <v>0.17399999999999999</v>
      </c>
    </row>
    <row r="101" spans="1:19" x14ac:dyDescent="0.3">
      <c r="A101">
        <v>480</v>
      </c>
      <c r="B101">
        <v>-0.61</v>
      </c>
      <c r="C101">
        <v>-1.61</v>
      </c>
      <c r="D101">
        <v>-2.605</v>
      </c>
      <c r="E101">
        <v>-3.1779999999999999</v>
      </c>
      <c r="F101">
        <v>-3.22</v>
      </c>
      <c r="G101">
        <v>1.6</v>
      </c>
      <c r="H101">
        <v>-0.01</v>
      </c>
      <c r="I101">
        <v>1.6180000000000001</v>
      </c>
      <c r="J101">
        <v>-0.63200000000000001</v>
      </c>
      <c r="K101">
        <v>-1.611</v>
      </c>
      <c r="L101">
        <v>-2.6070000000000002</v>
      </c>
      <c r="M101">
        <v>-3.1749999999999998</v>
      </c>
      <c r="N101">
        <v>-3.22</v>
      </c>
      <c r="O101">
        <v>0.92</v>
      </c>
      <c r="P101">
        <v>0.94799999999999995</v>
      </c>
      <c r="Q101">
        <v>0.94799999999999995</v>
      </c>
      <c r="R101">
        <v>0.47299999999999998</v>
      </c>
      <c r="S101">
        <v>0.17599999999999999</v>
      </c>
    </row>
    <row r="102" spans="1:19" x14ac:dyDescent="0.3">
      <c r="A102">
        <v>540</v>
      </c>
      <c r="B102">
        <v>-0.61</v>
      </c>
      <c r="C102">
        <v>-1.61</v>
      </c>
      <c r="D102">
        <v>-2.605</v>
      </c>
      <c r="E102">
        <v>-3.1779999999999999</v>
      </c>
      <c r="F102">
        <v>-3.22</v>
      </c>
      <c r="G102">
        <v>1.6</v>
      </c>
      <c r="H102">
        <v>-0.01</v>
      </c>
      <c r="I102">
        <v>1.6180000000000001</v>
      </c>
      <c r="J102">
        <v>-0.63400000000000001</v>
      </c>
      <c r="K102">
        <v>-1.613</v>
      </c>
      <c r="L102">
        <v>-2.6059999999999999</v>
      </c>
      <c r="M102">
        <v>-3.1749999999999998</v>
      </c>
      <c r="N102">
        <v>-3.22</v>
      </c>
      <c r="O102">
        <v>0.91700000000000004</v>
      </c>
      <c r="P102">
        <v>0.94499999999999995</v>
      </c>
      <c r="Q102">
        <v>0.94799999999999995</v>
      </c>
      <c r="R102">
        <v>0.47299999999999998</v>
      </c>
      <c r="S102">
        <v>0.17699999999999999</v>
      </c>
    </row>
    <row r="103" spans="1:19" x14ac:dyDescent="0.3">
      <c r="A103">
        <v>600</v>
      </c>
      <c r="B103">
        <v>-0.61</v>
      </c>
      <c r="C103">
        <v>-1.61</v>
      </c>
      <c r="D103">
        <v>-2.605</v>
      </c>
      <c r="E103">
        <v>-3.1779999999999999</v>
      </c>
      <c r="F103">
        <v>-3.22</v>
      </c>
      <c r="G103">
        <v>1.6</v>
      </c>
      <c r="H103">
        <v>-0.01</v>
      </c>
      <c r="I103">
        <v>1.6180000000000001</v>
      </c>
      <c r="J103">
        <v>-0.63600000000000001</v>
      </c>
      <c r="K103">
        <v>-1.6140000000000001</v>
      </c>
      <c r="L103">
        <v>-2.6059999999999999</v>
      </c>
      <c r="M103">
        <v>-3.1749999999999998</v>
      </c>
      <c r="N103">
        <v>-3.22</v>
      </c>
      <c r="O103">
        <v>0.91500000000000004</v>
      </c>
      <c r="P103">
        <v>0.94399999999999995</v>
      </c>
      <c r="Q103">
        <v>0.94799999999999995</v>
      </c>
      <c r="R103">
        <v>0.47199999999999998</v>
      </c>
      <c r="S103">
        <v>0.17799999999999999</v>
      </c>
    </row>
    <row r="105" spans="1:19" x14ac:dyDescent="0.3">
      <c r="A105" t="s">
        <v>0</v>
      </c>
      <c r="B105" t="s">
        <v>9</v>
      </c>
    </row>
    <row r="106" spans="1:19" x14ac:dyDescent="0.3">
      <c r="A106">
        <v>0</v>
      </c>
      <c r="B106">
        <v>-0.61</v>
      </c>
      <c r="C106">
        <v>-1.61</v>
      </c>
      <c r="D106">
        <v>-2.605</v>
      </c>
      <c r="E106">
        <v>-3.1779999999999999</v>
      </c>
      <c r="F106">
        <v>-3.22</v>
      </c>
      <c r="G106">
        <v>1.6</v>
      </c>
      <c r="H106">
        <v>-0.01</v>
      </c>
      <c r="I106">
        <v>1.3580000000000001</v>
      </c>
      <c r="J106">
        <v>-0.61</v>
      </c>
      <c r="K106">
        <v>-1.61</v>
      </c>
      <c r="L106">
        <v>-2.605</v>
      </c>
      <c r="M106">
        <v>-3.1779999999999999</v>
      </c>
      <c r="N106">
        <v>-3.22</v>
      </c>
      <c r="O106">
        <v>0.92600000000000005</v>
      </c>
      <c r="P106">
        <v>0.92600000000000005</v>
      </c>
      <c r="Q106">
        <v>0.91900000000000004</v>
      </c>
      <c r="R106">
        <v>0.46200000000000002</v>
      </c>
      <c r="S106">
        <v>0.17199999999999999</v>
      </c>
    </row>
    <row r="107" spans="1:19" x14ac:dyDescent="0.3">
      <c r="A107">
        <v>60</v>
      </c>
      <c r="B107">
        <v>-0.61</v>
      </c>
      <c r="C107">
        <v>-1.61</v>
      </c>
      <c r="D107">
        <v>-2.605</v>
      </c>
      <c r="E107">
        <v>-3.1779999999999999</v>
      </c>
      <c r="F107">
        <v>-3.22</v>
      </c>
      <c r="G107">
        <v>1.6</v>
      </c>
      <c r="H107">
        <v>-0.01</v>
      </c>
      <c r="I107">
        <v>1.3580000000000001</v>
      </c>
      <c r="J107">
        <v>-0.61399999999999999</v>
      </c>
      <c r="K107">
        <v>-1.609</v>
      </c>
      <c r="L107">
        <v>-2.605</v>
      </c>
      <c r="M107">
        <v>-3.1779999999999999</v>
      </c>
      <c r="N107">
        <v>-3.2170000000000001</v>
      </c>
      <c r="O107">
        <v>0.92900000000000005</v>
      </c>
      <c r="P107">
        <v>0.94599999999999995</v>
      </c>
      <c r="Q107">
        <v>0.93799999999999994</v>
      </c>
      <c r="R107">
        <v>0.46300000000000002</v>
      </c>
      <c r="S107">
        <v>0.16400000000000001</v>
      </c>
    </row>
    <row r="108" spans="1:19" x14ac:dyDescent="0.3">
      <c r="A108">
        <v>120</v>
      </c>
      <c r="B108">
        <v>-0.61</v>
      </c>
      <c r="C108">
        <v>-1.61</v>
      </c>
      <c r="D108">
        <v>-2.605</v>
      </c>
      <c r="E108">
        <v>-3.1779999999999999</v>
      </c>
      <c r="F108">
        <v>-3.22</v>
      </c>
      <c r="G108">
        <v>1.6</v>
      </c>
      <c r="H108">
        <v>-0.01</v>
      </c>
      <c r="I108">
        <v>1.3580000000000001</v>
      </c>
      <c r="J108">
        <v>-0.61799999999999999</v>
      </c>
      <c r="K108">
        <v>-1.61</v>
      </c>
      <c r="L108">
        <v>-2.605</v>
      </c>
      <c r="M108">
        <v>-3.177</v>
      </c>
      <c r="N108">
        <v>-3.214</v>
      </c>
      <c r="O108">
        <v>0.93</v>
      </c>
      <c r="P108">
        <v>0.95</v>
      </c>
      <c r="Q108">
        <v>0.94299999999999995</v>
      </c>
      <c r="R108">
        <v>0.46100000000000002</v>
      </c>
      <c r="S108">
        <v>0.157</v>
      </c>
    </row>
    <row r="109" spans="1:19" x14ac:dyDescent="0.3">
      <c r="A109">
        <v>180</v>
      </c>
      <c r="B109">
        <v>-0.61</v>
      </c>
      <c r="C109">
        <v>-1.61</v>
      </c>
      <c r="D109">
        <v>-2.605</v>
      </c>
      <c r="E109">
        <v>-3.1779999999999999</v>
      </c>
      <c r="F109">
        <v>-3.22</v>
      </c>
      <c r="G109">
        <v>1.6</v>
      </c>
      <c r="H109">
        <v>-0.01</v>
      </c>
      <c r="I109">
        <v>1.3580000000000001</v>
      </c>
      <c r="J109">
        <v>-0.621</v>
      </c>
      <c r="K109">
        <v>-1.61</v>
      </c>
      <c r="L109">
        <v>-2.6059999999999999</v>
      </c>
      <c r="M109">
        <v>-3.177</v>
      </c>
      <c r="N109">
        <v>-3.2109999999999999</v>
      </c>
      <c r="O109">
        <v>0.92900000000000005</v>
      </c>
      <c r="P109">
        <v>0.95299999999999996</v>
      </c>
      <c r="Q109">
        <v>0.94799999999999995</v>
      </c>
      <c r="R109">
        <v>0.46600000000000003</v>
      </c>
      <c r="S109">
        <v>0.151</v>
      </c>
    </row>
    <row r="110" spans="1:19" x14ac:dyDescent="0.3">
      <c r="A110">
        <v>240</v>
      </c>
      <c r="B110">
        <v>-0.61</v>
      </c>
      <c r="C110">
        <v>-1.61</v>
      </c>
      <c r="D110">
        <v>-2.605</v>
      </c>
      <c r="E110">
        <v>-3.1779999999999999</v>
      </c>
      <c r="F110">
        <v>-3.22</v>
      </c>
      <c r="G110">
        <v>1.6</v>
      </c>
      <c r="H110">
        <v>-0.01</v>
      </c>
      <c r="I110">
        <v>1.3580000000000001</v>
      </c>
      <c r="J110">
        <v>-0.623</v>
      </c>
      <c r="K110">
        <v>-1.609</v>
      </c>
      <c r="L110">
        <v>-2.6059999999999999</v>
      </c>
      <c r="M110">
        <v>-3.177</v>
      </c>
      <c r="N110">
        <v>-3.2080000000000002</v>
      </c>
      <c r="O110">
        <v>0.92700000000000005</v>
      </c>
      <c r="P110">
        <v>0.95499999999999996</v>
      </c>
      <c r="Q110">
        <v>0.94699999999999995</v>
      </c>
      <c r="R110">
        <v>0.47199999999999998</v>
      </c>
      <c r="S110">
        <v>0.14499999999999999</v>
      </c>
    </row>
    <row r="111" spans="1:19" x14ac:dyDescent="0.3">
      <c r="A111">
        <v>300</v>
      </c>
      <c r="B111">
        <v>-0.61</v>
      </c>
      <c r="C111">
        <v>-1.61</v>
      </c>
      <c r="D111">
        <v>-2.605</v>
      </c>
      <c r="E111">
        <v>-3.1779999999999999</v>
      </c>
      <c r="F111">
        <v>-3.22</v>
      </c>
      <c r="G111">
        <v>1.6</v>
      </c>
      <c r="H111">
        <v>-0.01</v>
      </c>
      <c r="I111">
        <v>1.3580000000000001</v>
      </c>
      <c r="J111">
        <v>-0.625</v>
      </c>
      <c r="K111">
        <v>-1.609</v>
      </c>
      <c r="L111">
        <v>-2.6059999999999999</v>
      </c>
      <c r="M111">
        <v>-3.1760000000000002</v>
      </c>
      <c r="N111">
        <v>-3.2050000000000001</v>
      </c>
      <c r="O111">
        <v>0.92500000000000004</v>
      </c>
      <c r="P111">
        <v>0.95399999999999996</v>
      </c>
      <c r="Q111">
        <v>0.94699999999999995</v>
      </c>
      <c r="R111">
        <v>0.47199999999999998</v>
      </c>
      <c r="S111">
        <v>0.13900000000000001</v>
      </c>
    </row>
    <row r="112" spans="1:19" x14ac:dyDescent="0.3">
      <c r="A112">
        <v>360</v>
      </c>
      <c r="B112">
        <v>-0.61</v>
      </c>
      <c r="C112">
        <v>-1.61</v>
      </c>
      <c r="D112">
        <v>-2.605</v>
      </c>
      <c r="E112">
        <v>-3.1779999999999999</v>
      </c>
      <c r="F112">
        <v>-3.22</v>
      </c>
      <c r="G112">
        <v>1.6</v>
      </c>
      <c r="H112">
        <v>-0.01</v>
      </c>
      <c r="I112">
        <v>1.3580000000000001</v>
      </c>
      <c r="J112">
        <v>-0.628</v>
      </c>
      <c r="K112">
        <v>-1.61</v>
      </c>
      <c r="L112">
        <v>-2.6070000000000002</v>
      </c>
      <c r="M112">
        <v>-3.1739999999999999</v>
      </c>
      <c r="N112">
        <v>-3.202</v>
      </c>
      <c r="O112">
        <v>0.92400000000000004</v>
      </c>
      <c r="P112">
        <v>0.95199999999999996</v>
      </c>
      <c r="Q112">
        <v>0.94799999999999995</v>
      </c>
      <c r="R112">
        <v>0.46700000000000003</v>
      </c>
      <c r="S112">
        <v>0.13500000000000001</v>
      </c>
    </row>
    <row r="113" spans="1:19" x14ac:dyDescent="0.3">
      <c r="A113">
        <v>420</v>
      </c>
      <c r="B113">
        <v>-0.61</v>
      </c>
      <c r="C113">
        <v>-1.61</v>
      </c>
      <c r="D113">
        <v>-2.605</v>
      </c>
      <c r="E113">
        <v>-3.1779999999999999</v>
      </c>
      <c r="F113">
        <v>-3.22</v>
      </c>
      <c r="G113">
        <v>1.6</v>
      </c>
      <c r="H113">
        <v>-0.01</v>
      </c>
      <c r="I113">
        <v>1.3580000000000001</v>
      </c>
      <c r="J113">
        <v>-0.63</v>
      </c>
      <c r="K113">
        <v>-1.611</v>
      </c>
      <c r="L113">
        <v>-2.6070000000000002</v>
      </c>
      <c r="M113">
        <v>-3.1720000000000002</v>
      </c>
      <c r="N113">
        <v>-3.1989999999999998</v>
      </c>
      <c r="O113">
        <v>0.92200000000000004</v>
      </c>
      <c r="P113">
        <v>0.95</v>
      </c>
      <c r="Q113">
        <v>0.94899999999999995</v>
      </c>
      <c r="R113">
        <v>0.46100000000000002</v>
      </c>
      <c r="S113">
        <v>0.13300000000000001</v>
      </c>
    </row>
    <row r="114" spans="1:19" x14ac:dyDescent="0.3">
      <c r="A114">
        <v>480</v>
      </c>
      <c r="B114">
        <v>-0.61</v>
      </c>
      <c r="C114">
        <v>-1.61</v>
      </c>
      <c r="D114">
        <v>-2.605</v>
      </c>
      <c r="E114">
        <v>-3.1779999999999999</v>
      </c>
      <c r="F114">
        <v>-3.22</v>
      </c>
      <c r="G114">
        <v>1.6</v>
      </c>
      <c r="H114">
        <v>-0.01</v>
      </c>
      <c r="I114">
        <v>1.3580000000000001</v>
      </c>
      <c r="J114">
        <v>-0.63200000000000001</v>
      </c>
      <c r="K114">
        <v>-1.611</v>
      </c>
      <c r="L114">
        <v>-2.6070000000000002</v>
      </c>
      <c r="M114">
        <v>-3.169</v>
      </c>
      <c r="N114">
        <v>-3.1960000000000002</v>
      </c>
      <c r="O114">
        <v>0.92</v>
      </c>
      <c r="P114">
        <v>0.94799999999999995</v>
      </c>
      <c r="Q114">
        <v>0.94799999999999995</v>
      </c>
      <c r="R114">
        <v>0.45400000000000001</v>
      </c>
      <c r="S114">
        <v>0.13200000000000001</v>
      </c>
    </row>
    <row r="115" spans="1:19" x14ac:dyDescent="0.3">
      <c r="A115">
        <v>540</v>
      </c>
      <c r="B115">
        <v>-0.61</v>
      </c>
      <c r="C115">
        <v>-1.61</v>
      </c>
      <c r="D115">
        <v>-2.605</v>
      </c>
      <c r="E115">
        <v>-3.1779999999999999</v>
      </c>
      <c r="F115">
        <v>-3.22</v>
      </c>
      <c r="G115">
        <v>1.6</v>
      </c>
      <c r="H115">
        <v>-0.01</v>
      </c>
      <c r="I115">
        <v>1.3580000000000001</v>
      </c>
      <c r="J115">
        <v>-0.63400000000000001</v>
      </c>
      <c r="K115">
        <v>-1.613</v>
      </c>
      <c r="L115">
        <v>-2.6059999999999999</v>
      </c>
      <c r="M115">
        <v>-3.1659999999999999</v>
      </c>
      <c r="N115">
        <v>-3.1930000000000001</v>
      </c>
      <c r="O115">
        <v>0.91700000000000004</v>
      </c>
      <c r="P115">
        <v>0.94499999999999995</v>
      </c>
      <c r="Q115">
        <v>0.94699999999999995</v>
      </c>
      <c r="R115">
        <v>0.44800000000000001</v>
      </c>
      <c r="S115">
        <v>0.13</v>
      </c>
    </row>
    <row r="116" spans="1:19" x14ac:dyDescent="0.3">
      <c r="A116">
        <v>600</v>
      </c>
      <c r="B116">
        <v>-0.61</v>
      </c>
      <c r="C116">
        <v>-1.61</v>
      </c>
      <c r="D116">
        <v>-2.605</v>
      </c>
      <c r="E116">
        <v>-3.1779999999999999</v>
      </c>
      <c r="F116">
        <v>-3.22</v>
      </c>
      <c r="G116">
        <v>1.6</v>
      </c>
      <c r="H116">
        <v>-0.01</v>
      </c>
      <c r="I116">
        <v>1.3580000000000001</v>
      </c>
      <c r="J116">
        <v>-0.63600000000000001</v>
      </c>
      <c r="K116">
        <v>-1.6140000000000001</v>
      </c>
      <c r="L116">
        <v>-2.6059999999999999</v>
      </c>
      <c r="M116">
        <v>-3.1619999999999999</v>
      </c>
      <c r="N116">
        <v>-3.19</v>
      </c>
      <c r="O116">
        <v>0.91500000000000004</v>
      </c>
      <c r="P116">
        <v>0.94399999999999995</v>
      </c>
      <c r="Q116">
        <v>0.94799999999999995</v>
      </c>
      <c r="R116">
        <v>0.441</v>
      </c>
      <c r="S116">
        <v>0.129</v>
      </c>
    </row>
    <row r="118" spans="1:19" x14ac:dyDescent="0.3">
      <c r="A118" t="s">
        <v>0</v>
      </c>
      <c r="B118" t="s">
        <v>10</v>
      </c>
    </row>
    <row r="119" spans="1:19" x14ac:dyDescent="0.3">
      <c r="A119">
        <v>0</v>
      </c>
      <c r="B119">
        <v>-0.61</v>
      </c>
      <c r="C119">
        <v>-1.61</v>
      </c>
      <c r="D119">
        <v>-2.605</v>
      </c>
      <c r="E119">
        <v>-3.169</v>
      </c>
      <c r="F119">
        <v>-3.21</v>
      </c>
      <c r="G119">
        <v>1.6</v>
      </c>
      <c r="H119">
        <v>-0.01</v>
      </c>
      <c r="I119">
        <v>1.867</v>
      </c>
      <c r="J119">
        <v>-0.61</v>
      </c>
      <c r="K119">
        <v>-1.61</v>
      </c>
      <c r="L119">
        <v>-2.605</v>
      </c>
      <c r="M119">
        <v>-3.169</v>
      </c>
      <c r="N119">
        <v>-3.21</v>
      </c>
      <c r="O119">
        <v>0.92600000000000005</v>
      </c>
      <c r="P119">
        <v>0.92600000000000005</v>
      </c>
      <c r="Q119">
        <v>0.91800000000000004</v>
      </c>
      <c r="R119">
        <v>0.45600000000000002</v>
      </c>
      <c r="S119">
        <v>0.17</v>
      </c>
    </row>
    <row r="120" spans="1:19" x14ac:dyDescent="0.3">
      <c r="A120">
        <v>60</v>
      </c>
      <c r="B120">
        <v>-0.61</v>
      </c>
      <c r="C120">
        <v>-1.61</v>
      </c>
      <c r="D120">
        <v>-2.605</v>
      </c>
      <c r="E120">
        <v>-3.169</v>
      </c>
      <c r="F120">
        <v>-3.21</v>
      </c>
      <c r="G120">
        <v>1.6</v>
      </c>
      <c r="H120">
        <v>-0.01</v>
      </c>
      <c r="I120">
        <v>1.867</v>
      </c>
      <c r="J120">
        <v>-0.61399999999999999</v>
      </c>
      <c r="K120">
        <v>-1.61</v>
      </c>
      <c r="L120">
        <v>-2.605</v>
      </c>
      <c r="M120">
        <v>-3.169</v>
      </c>
      <c r="N120">
        <v>-3.2130000000000001</v>
      </c>
      <c r="O120">
        <v>0.92900000000000005</v>
      </c>
      <c r="P120">
        <v>0.94799999999999995</v>
      </c>
      <c r="Q120">
        <v>0.93799999999999994</v>
      </c>
      <c r="R120">
        <v>0.45500000000000002</v>
      </c>
      <c r="S120">
        <v>0.17899999999999999</v>
      </c>
    </row>
    <row r="121" spans="1:19" x14ac:dyDescent="0.3">
      <c r="A121">
        <v>120</v>
      </c>
      <c r="B121">
        <v>-0.61</v>
      </c>
      <c r="C121">
        <v>-1.61</v>
      </c>
      <c r="D121">
        <v>-2.605</v>
      </c>
      <c r="E121">
        <v>-3.169</v>
      </c>
      <c r="F121">
        <v>-3.21</v>
      </c>
      <c r="G121">
        <v>1.6</v>
      </c>
      <c r="H121">
        <v>-0.01</v>
      </c>
      <c r="I121">
        <v>1.867</v>
      </c>
      <c r="J121">
        <v>-0.61799999999999999</v>
      </c>
      <c r="K121">
        <v>-1.61</v>
      </c>
      <c r="L121">
        <v>-2.605</v>
      </c>
      <c r="M121">
        <v>-3.169</v>
      </c>
      <c r="N121">
        <v>-3.2160000000000002</v>
      </c>
      <c r="O121">
        <v>0.92900000000000005</v>
      </c>
      <c r="P121">
        <v>0.95</v>
      </c>
      <c r="Q121">
        <v>0.94499999999999995</v>
      </c>
      <c r="R121">
        <v>0.45900000000000002</v>
      </c>
      <c r="S121">
        <v>0.187</v>
      </c>
    </row>
    <row r="122" spans="1:19" x14ac:dyDescent="0.3">
      <c r="A122">
        <v>180</v>
      </c>
      <c r="B122">
        <v>-0.61</v>
      </c>
      <c r="C122">
        <v>-1.61</v>
      </c>
      <c r="D122">
        <v>-2.605</v>
      </c>
      <c r="E122">
        <v>-3.169</v>
      </c>
      <c r="F122">
        <v>-3.21</v>
      </c>
      <c r="G122">
        <v>1.6</v>
      </c>
      <c r="H122">
        <v>-0.01</v>
      </c>
      <c r="I122">
        <v>1.867</v>
      </c>
      <c r="J122">
        <v>-0.621</v>
      </c>
      <c r="K122">
        <v>-1.61</v>
      </c>
      <c r="L122">
        <v>-2.605</v>
      </c>
      <c r="M122">
        <v>-3.1680000000000001</v>
      </c>
      <c r="N122">
        <v>-3.2189999999999999</v>
      </c>
      <c r="O122">
        <v>0.92900000000000005</v>
      </c>
      <c r="P122">
        <v>0.95299999999999996</v>
      </c>
      <c r="Q122">
        <v>0.94499999999999995</v>
      </c>
      <c r="R122">
        <v>0.46100000000000002</v>
      </c>
      <c r="S122">
        <v>0.19400000000000001</v>
      </c>
    </row>
    <row r="123" spans="1:19" x14ac:dyDescent="0.3">
      <c r="A123">
        <v>240</v>
      </c>
      <c r="B123">
        <v>-0.61</v>
      </c>
      <c r="C123">
        <v>-1.61</v>
      </c>
      <c r="D123">
        <v>-2.605</v>
      </c>
      <c r="E123">
        <v>-3.169</v>
      </c>
      <c r="F123">
        <v>-3.21</v>
      </c>
      <c r="G123">
        <v>1.6</v>
      </c>
      <c r="H123">
        <v>-0.01</v>
      </c>
      <c r="I123">
        <v>1.867</v>
      </c>
      <c r="J123">
        <v>-0.623</v>
      </c>
      <c r="K123">
        <v>-1.609</v>
      </c>
      <c r="L123">
        <v>-2.6059999999999999</v>
      </c>
      <c r="M123">
        <v>-3.1659999999999999</v>
      </c>
      <c r="N123">
        <v>-3.222</v>
      </c>
      <c r="O123">
        <v>0.92700000000000005</v>
      </c>
      <c r="P123">
        <v>0.95399999999999996</v>
      </c>
      <c r="Q123">
        <v>0.94699999999999995</v>
      </c>
      <c r="R123">
        <v>0.46</v>
      </c>
      <c r="S123">
        <v>0.2</v>
      </c>
    </row>
    <row r="124" spans="1:19" x14ac:dyDescent="0.3">
      <c r="A124">
        <v>300</v>
      </c>
      <c r="B124">
        <v>-0.61</v>
      </c>
      <c r="C124">
        <v>-1.61</v>
      </c>
      <c r="D124">
        <v>-2.605</v>
      </c>
      <c r="E124">
        <v>-3.169</v>
      </c>
      <c r="F124">
        <v>-3.21</v>
      </c>
      <c r="G124">
        <v>1.6</v>
      </c>
      <c r="H124">
        <v>-0.01</v>
      </c>
      <c r="I124">
        <v>1.867</v>
      </c>
      <c r="J124">
        <v>-0.625</v>
      </c>
      <c r="K124">
        <v>-1.609</v>
      </c>
      <c r="L124">
        <v>-2.6059999999999999</v>
      </c>
      <c r="M124">
        <v>-3.1659999999999999</v>
      </c>
      <c r="N124">
        <v>-3.2250000000000001</v>
      </c>
      <c r="O124">
        <v>0.92600000000000005</v>
      </c>
      <c r="P124">
        <v>0.95399999999999996</v>
      </c>
      <c r="Q124">
        <v>0.94899999999999995</v>
      </c>
      <c r="R124">
        <v>0.46300000000000002</v>
      </c>
      <c r="S124">
        <v>0.20399999999999999</v>
      </c>
    </row>
    <row r="125" spans="1:19" x14ac:dyDescent="0.3">
      <c r="A125">
        <v>360</v>
      </c>
      <c r="B125">
        <v>-0.61</v>
      </c>
      <c r="C125">
        <v>-1.61</v>
      </c>
      <c r="D125">
        <v>-2.605</v>
      </c>
      <c r="E125">
        <v>-3.169</v>
      </c>
      <c r="F125">
        <v>-3.21</v>
      </c>
      <c r="G125">
        <v>1.6</v>
      </c>
      <c r="H125">
        <v>-0.01</v>
      </c>
      <c r="I125">
        <v>1.867</v>
      </c>
      <c r="J125">
        <v>-0.628</v>
      </c>
      <c r="K125">
        <v>-1.61</v>
      </c>
      <c r="L125">
        <v>-2.6059999999999999</v>
      </c>
      <c r="M125">
        <v>-3.1669999999999998</v>
      </c>
      <c r="N125">
        <v>-3.2280000000000002</v>
      </c>
      <c r="O125">
        <v>0.92400000000000004</v>
      </c>
      <c r="P125">
        <v>0.95099999999999996</v>
      </c>
      <c r="Q125">
        <v>0.94699999999999995</v>
      </c>
      <c r="R125">
        <v>0.46899999999999997</v>
      </c>
      <c r="S125">
        <v>0.20799999999999999</v>
      </c>
    </row>
    <row r="126" spans="1:19" x14ac:dyDescent="0.3">
      <c r="A126">
        <v>420</v>
      </c>
      <c r="B126">
        <v>-0.61</v>
      </c>
      <c r="C126">
        <v>-1.61</v>
      </c>
      <c r="D126">
        <v>-2.605</v>
      </c>
      <c r="E126">
        <v>-3.169</v>
      </c>
      <c r="F126">
        <v>-3.21</v>
      </c>
      <c r="G126">
        <v>1.6</v>
      </c>
      <c r="H126">
        <v>-0.01</v>
      </c>
      <c r="I126">
        <v>1.867</v>
      </c>
      <c r="J126">
        <v>-0.63</v>
      </c>
      <c r="K126">
        <v>-1.611</v>
      </c>
      <c r="L126">
        <v>-2.6059999999999999</v>
      </c>
      <c r="M126">
        <v>-3.17</v>
      </c>
      <c r="N126">
        <v>-3.2309999999999999</v>
      </c>
      <c r="O126">
        <v>0.92200000000000004</v>
      </c>
      <c r="P126">
        <v>0.95</v>
      </c>
      <c r="Q126">
        <v>0.94599999999999995</v>
      </c>
      <c r="R126">
        <v>0.47799999999999998</v>
      </c>
      <c r="S126">
        <v>0.21199999999999999</v>
      </c>
    </row>
    <row r="127" spans="1:19" x14ac:dyDescent="0.3">
      <c r="A127">
        <v>480</v>
      </c>
      <c r="B127">
        <v>-0.61</v>
      </c>
      <c r="C127">
        <v>-1.61</v>
      </c>
      <c r="D127">
        <v>-2.605</v>
      </c>
      <c r="E127">
        <v>-3.169</v>
      </c>
      <c r="F127">
        <v>-3.21</v>
      </c>
      <c r="G127">
        <v>1.6</v>
      </c>
      <c r="H127">
        <v>-0.01</v>
      </c>
      <c r="I127">
        <v>1.867</v>
      </c>
      <c r="J127">
        <v>-0.63200000000000001</v>
      </c>
      <c r="K127">
        <v>-1.6120000000000001</v>
      </c>
      <c r="L127">
        <v>-2.6059999999999999</v>
      </c>
      <c r="M127">
        <v>-3.1720000000000002</v>
      </c>
      <c r="N127">
        <v>-3.234</v>
      </c>
      <c r="O127">
        <v>0.92</v>
      </c>
      <c r="P127">
        <v>0.94799999999999995</v>
      </c>
      <c r="Q127">
        <v>0.94699999999999995</v>
      </c>
      <c r="R127">
        <v>0.48599999999999999</v>
      </c>
      <c r="S127">
        <v>0.217</v>
      </c>
    </row>
    <row r="128" spans="1:19" x14ac:dyDescent="0.3">
      <c r="A128">
        <v>540</v>
      </c>
      <c r="B128">
        <v>-0.61</v>
      </c>
      <c r="C128">
        <v>-1.61</v>
      </c>
      <c r="D128">
        <v>-2.605</v>
      </c>
      <c r="E128">
        <v>-3.169</v>
      </c>
      <c r="F128">
        <v>-3.21</v>
      </c>
      <c r="G128">
        <v>1.6</v>
      </c>
      <c r="H128">
        <v>-0.01</v>
      </c>
      <c r="I128">
        <v>1.867</v>
      </c>
      <c r="J128">
        <v>-0.63400000000000001</v>
      </c>
      <c r="K128">
        <v>-1.613</v>
      </c>
      <c r="L128">
        <v>-2.6059999999999999</v>
      </c>
      <c r="M128">
        <v>-3.1749999999999998</v>
      </c>
      <c r="N128">
        <v>-3.2370000000000001</v>
      </c>
      <c r="O128">
        <v>0.91700000000000004</v>
      </c>
      <c r="P128">
        <v>0.94599999999999995</v>
      </c>
      <c r="Q128">
        <v>0.94799999999999995</v>
      </c>
      <c r="R128">
        <v>0.49199999999999999</v>
      </c>
      <c r="S128">
        <v>0.221</v>
      </c>
    </row>
    <row r="129" spans="1:19" x14ac:dyDescent="0.3">
      <c r="A129">
        <v>600</v>
      </c>
      <c r="B129">
        <v>-0.61</v>
      </c>
      <c r="C129">
        <v>-1.61</v>
      </c>
      <c r="D129">
        <v>-2.605</v>
      </c>
      <c r="E129">
        <v>-3.169</v>
      </c>
      <c r="F129">
        <v>-3.21</v>
      </c>
      <c r="G129">
        <v>1.6</v>
      </c>
      <c r="H129">
        <v>-0.01</v>
      </c>
      <c r="I129">
        <v>1.867</v>
      </c>
      <c r="J129">
        <v>-0.63600000000000001</v>
      </c>
      <c r="K129">
        <v>-1.6140000000000001</v>
      </c>
      <c r="L129">
        <v>-2.6059999999999999</v>
      </c>
      <c r="M129">
        <v>-3.1779999999999999</v>
      </c>
      <c r="N129">
        <v>-3.24</v>
      </c>
      <c r="O129">
        <v>0.91500000000000004</v>
      </c>
      <c r="P129">
        <v>0.94399999999999995</v>
      </c>
      <c r="Q129">
        <v>0.94799999999999995</v>
      </c>
      <c r="R129">
        <v>0.497</v>
      </c>
      <c r="S129">
        <v>0.224</v>
      </c>
    </row>
    <row r="131" spans="1:19" x14ac:dyDescent="0.3">
      <c r="A131" t="s">
        <v>0</v>
      </c>
      <c r="B131" t="s">
        <v>11</v>
      </c>
    </row>
    <row r="132" spans="1:19" x14ac:dyDescent="0.3">
      <c r="A132">
        <v>0</v>
      </c>
      <c r="B132">
        <v>-0.61</v>
      </c>
      <c r="C132">
        <v>-1.61</v>
      </c>
      <c r="D132">
        <v>-2.605</v>
      </c>
      <c r="E132">
        <v>-3.169</v>
      </c>
      <c r="F132">
        <v>-3.21</v>
      </c>
      <c r="G132">
        <v>1.6</v>
      </c>
      <c r="H132">
        <v>-0.01</v>
      </c>
      <c r="I132">
        <v>1.617</v>
      </c>
      <c r="J132">
        <v>-0.61</v>
      </c>
      <c r="K132">
        <v>-1.61</v>
      </c>
      <c r="L132">
        <v>-2.605</v>
      </c>
      <c r="M132">
        <v>-3.169</v>
      </c>
      <c r="N132">
        <v>-3.21</v>
      </c>
      <c r="O132">
        <v>0.92600000000000005</v>
      </c>
      <c r="P132">
        <v>0.92600000000000005</v>
      </c>
      <c r="Q132">
        <v>0.91800000000000004</v>
      </c>
      <c r="R132">
        <v>0.45600000000000002</v>
      </c>
      <c r="S132">
        <v>0.17</v>
      </c>
    </row>
    <row r="133" spans="1:19" x14ac:dyDescent="0.3">
      <c r="A133">
        <v>60</v>
      </c>
      <c r="B133">
        <v>-0.61</v>
      </c>
      <c r="C133">
        <v>-1.61</v>
      </c>
      <c r="D133">
        <v>-2.605</v>
      </c>
      <c r="E133">
        <v>-3.169</v>
      </c>
      <c r="F133">
        <v>-3.21</v>
      </c>
      <c r="G133">
        <v>1.6</v>
      </c>
      <c r="H133">
        <v>-0.01</v>
      </c>
      <c r="I133">
        <v>1.617</v>
      </c>
      <c r="J133">
        <v>-0.61399999999999999</v>
      </c>
      <c r="K133">
        <v>-1.609</v>
      </c>
      <c r="L133">
        <v>-2.605</v>
      </c>
      <c r="M133">
        <v>-3.169</v>
      </c>
      <c r="N133">
        <v>-3.21</v>
      </c>
      <c r="O133">
        <v>0.92900000000000005</v>
      </c>
      <c r="P133">
        <v>0.94699999999999995</v>
      </c>
      <c r="Q133">
        <v>0.93799999999999994</v>
      </c>
      <c r="R133">
        <v>0.45600000000000002</v>
      </c>
      <c r="S133">
        <v>0.17100000000000001</v>
      </c>
    </row>
    <row r="134" spans="1:19" x14ac:dyDescent="0.3">
      <c r="A134">
        <v>120</v>
      </c>
      <c r="B134">
        <v>-0.61</v>
      </c>
      <c r="C134">
        <v>-1.61</v>
      </c>
      <c r="D134">
        <v>-2.605</v>
      </c>
      <c r="E134">
        <v>-3.169</v>
      </c>
      <c r="F134">
        <v>-3.21</v>
      </c>
      <c r="G134">
        <v>1.6</v>
      </c>
      <c r="H134">
        <v>-0.01</v>
      </c>
      <c r="I134">
        <v>1.617</v>
      </c>
      <c r="J134">
        <v>-0.61799999999999999</v>
      </c>
      <c r="K134">
        <v>-1.61</v>
      </c>
      <c r="L134">
        <v>-2.605</v>
      </c>
      <c r="M134">
        <v>-3.169</v>
      </c>
      <c r="N134">
        <v>-3.21</v>
      </c>
      <c r="O134">
        <v>0.93</v>
      </c>
      <c r="P134">
        <v>0.95</v>
      </c>
      <c r="Q134">
        <v>0.94299999999999995</v>
      </c>
      <c r="R134">
        <v>0.45700000000000002</v>
      </c>
      <c r="S134">
        <v>0.17100000000000001</v>
      </c>
    </row>
    <row r="135" spans="1:19" x14ac:dyDescent="0.3">
      <c r="A135">
        <v>180</v>
      </c>
      <c r="B135">
        <v>-0.61</v>
      </c>
      <c r="C135">
        <v>-1.61</v>
      </c>
      <c r="D135">
        <v>-2.605</v>
      </c>
      <c r="E135">
        <v>-3.169</v>
      </c>
      <c r="F135">
        <v>-3.21</v>
      </c>
      <c r="G135">
        <v>1.6</v>
      </c>
      <c r="H135">
        <v>-0.01</v>
      </c>
      <c r="I135">
        <v>1.617</v>
      </c>
      <c r="J135">
        <v>-0.621</v>
      </c>
      <c r="K135">
        <v>-1.61</v>
      </c>
      <c r="L135">
        <v>-2.6059999999999999</v>
      </c>
      <c r="M135">
        <v>-3.1680000000000001</v>
      </c>
      <c r="N135">
        <v>-3.21</v>
      </c>
      <c r="O135">
        <v>0.92900000000000005</v>
      </c>
      <c r="P135">
        <v>0.95299999999999996</v>
      </c>
      <c r="Q135">
        <v>0.94599999999999995</v>
      </c>
      <c r="R135">
        <v>0.46100000000000002</v>
      </c>
      <c r="S135">
        <v>0.17100000000000001</v>
      </c>
    </row>
    <row r="136" spans="1:19" x14ac:dyDescent="0.3">
      <c r="A136">
        <v>240</v>
      </c>
      <c r="B136">
        <v>-0.61</v>
      </c>
      <c r="C136">
        <v>-1.61</v>
      </c>
      <c r="D136">
        <v>-2.605</v>
      </c>
      <c r="E136">
        <v>-3.169</v>
      </c>
      <c r="F136">
        <v>-3.21</v>
      </c>
      <c r="G136">
        <v>1.6</v>
      </c>
      <c r="H136">
        <v>-0.01</v>
      </c>
      <c r="I136">
        <v>1.617</v>
      </c>
      <c r="J136">
        <v>-0.623</v>
      </c>
      <c r="K136">
        <v>-1.609</v>
      </c>
      <c r="L136">
        <v>-2.6059999999999999</v>
      </c>
      <c r="M136">
        <v>-3.1669999999999998</v>
      </c>
      <c r="N136">
        <v>-3.21</v>
      </c>
      <c r="O136">
        <v>0.92700000000000005</v>
      </c>
      <c r="P136">
        <v>0.95499999999999996</v>
      </c>
      <c r="Q136">
        <v>0.94699999999999995</v>
      </c>
      <c r="R136">
        <v>0.46300000000000002</v>
      </c>
      <c r="S136">
        <v>0.17199999999999999</v>
      </c>
    </row>
    <row r="137" spans="1:19" x14ac:dyDescent="0.3">
      <c r="A137">
        <v>300</v>
      </c>
      <c r="B137">
        <v>-0.61</v>
      </c>
      <c r="C137">
        <v>-1.61</v>
      </c>
      <c r="D137">
        <v>-2.605</v>
      </c>
      <c r="E137">
        <v>-3.169</v>
      </c>
      <c r="F137">
        <v>-3.21</v>
      </c>
      <c r="G137">
        <v>1.6</v>
      </c>
      <c r="H137">
        <v>-0.01</v>
      </c>
      <c r="I137">
        <v>1.617</v>
      </c>
      <c r="J137">
        <v>-0.625</v>
      </c>
      <c r="K137">
        <v>-1.609</v>
      </c>
      <c r="L137">
        <v>-2.6059999999999999</v>
      </c>
      <c r="M137">
        <v>-3.1669999999999998</v>
      </c>
      <c r="N137">
        <v>-3.21</v>
      </c>
      <c r="O137">
        <v>0.92500000000000004</v>
      </c>
      <c r="P137">
        <v>0.95399999999999996</v>
      </c>
      <c r="Q137">
        <v>0.94799999999999995</v>
      </c>
      <c r="R137">
        <v>0.46500000000000002</v>
      </c>
      <c r="S137">
        <v>0.17100000000000001</v>
      </c>
    </row>
    <row r="138" spans="1:19" x14ac:dyDescent="0.3">
      <c r="A138">
        <v>360</v>
      </c>
      <c r="B138">
        <v>-0.61</v>
      </c>
      <c r="C138">
        <v>-1.61</v>
      </c>
      <c r="D138">
        <v>-2.605</v>
      </c>
      <c r="E138">
        <v>-3.169</v>
      </c>
      <c r="F138">
        <v>-3.21</v>
      </c>
      <c r="G138">
        <v>1.6</v>
      </c>
      <c r="H138">
        <v>-0.01</v>
      </c>
      <c r="I138">
        <v>1.617</v>
      </c>
      <c r="J138">
        <v>-0.628</v>
      </c>
      <c r="K138">
        <v>-1.61</v>
      </c>
      <c r="L138">
        <v>-2.6059999999999999</v>
      </c>
      <c r="M138">
        <v>-3.1659999999999999</v>
      </c>
      <c r="N138">
        <v>-3.21</v>
      </c>
      <c r="O138">
        <v>0.92400000000000004</v>
      </c>
      <c r="P138">
        <v>0.95199999999999996</v>
      </c>
      <c r="Q138">
        <v>0.94699999999999995</v>
      </c>
      <c r="R138">
        <v>0.46600000000000003</v>
      </c>
      <c r="S138">
        <v>0.17</v>
      </c>
    </row>
    <row r="139" spans="1:19" x14ac:dyDescent="0.3">
      <c r="A139">
        <v>420</v>
      </c>
      <c r="B139">
        <v>-0.61</v>
      </c>
      <c r="C139">
        <v>-1.61</v>
      </c>
      <c r="D139">
        <v>-2.605</v>
      </c>
      <c r="E139">
        <v>-3.169</v>
      </c>
      <c r="F139">
        <v>-3.21</v>
      </c>
      <c r="G139">
        <v>1.6</v>
      </c>
      <c r="H139">
        <v>-0.01</v>
      </c>
      <c r="I139">
        <v>1.617</v>
      </c>
      <c r="J139">
        <v>-0.63</v>
      </c>
      <c r="K139">
        <v>-1.611</v>
      </c>
      <c r="L139">
        <v>-2.6059999999999999</v>
      </c>
      <c r="M139">
        <v>-3.1659999999999999</v>
      </c>
      <c r="N139">
        <v>-3.21</v>
      </c>
      <c r="O139">
        <v>0.92200000000000004</v>
      </c>
      <c r="P139">
        <v>0.95</v>
      </c>
      <c r="Q139">
        <v>0.94699999999999995</v>
      </c>
      <c r="R139">
        <v>0.46600000000000003</v>
      </c>
      <c r="S139">
        <v>0.17199999999999999</v>
      </c>
    </row>
    <row r="140" spans="1:19" x14ac:dyDescent="0.3">
      <c r="A140">
        <v>480</v>
      </c>
      <c r="B140">
        <v>-0.61</v>
      </c>
      <c r="C140">
        <v>-1.61</v>
      </c>
      <c r="D140">
        <v>-2.605</v>
      </c>
      <c r="E140">
        <v>-3.169</v>
      </c>
      <c r="F140">
        <v>-3.21</v>
      </c>
      <c r="G140">
        <v>1.6</v>
      </c>
      <c r="H140">
        <v>-0.01</v>
      </c>
      <c r="I140">
        <v>1.617</v>
      </c>
      <c r="J140">
        <v>-0.63200000000000001</v>
      </c>
      <c r="K140">
        <v>-1.611</v>
      </c>
      <c r="L140">
        <v>-2.6059999999999999</v>
      </c>
      <c r="M140">
        <v>-3.1659999999999999</v>
      </c>
      <c r="N140">
        <v>-3.21</v>
      </c>
      <c r="O140">
        <v>0.92</v>
      </c>
      <c r="P140">
        <v>0.94799999999999995</v>
      </c>
      <c r="Q140">
        <v>0.94699999999999995</v>
      </c>
      <c r="R140">
        <v>0.46700000000000003</v>
      </c>
      <c r="S140">
        <v>0.17399999999999999</v>
      </c>
    </row>
    <row r="141" spans="1:19" x14ac:dyDescent="0.3">
      <c r="A141">
        <v>540</v>
      </c>
      <c r="B141">
        <v>-0.61</v>
      </c>
      <c r="C141">
        <v>-1.61</v>
      </c>
      <c r="D141">
        <v>-2.605</v>
      </c>
      <c r="E141">
        <v>-3.169</v>
      </c>
      <c r="F141">
        <v>-3.21</v>
      </c>
      <c r="G141">
        <v>1.6</v>
      </c>
      <c r="H141">
        <v>-0.01</v>
      </c>
      <c r="I141">
        <v>1.617</v>
      </c>
      <c r="J141">
        <v>-0.63400000000000001</v>
      </c>
      <c r="K141">
        <v>-1.613</v>
      </c>
      <c r="L141">
        <v>-2.6059999999999999</v>
      </c>
      <c r="M141">
        <v>-3.1659999999999999</v>
      </c>
      <c r="N141">
        <v>-3.21</v>
      </c>
      <c r="O141">
        <v>0.91700000000000004</v>
      </c>
      <c r="P141">
        <v>0.94499999999999995</v>
      </c>
      <c r="Q141">
        <v>0.94699999999999995</v>
      </c>
      <c r="R141">
        <v>0.46700000000000003</v>
      </c>
      <c r="S141">
        <v>0.17599999999999999</v>
      </c>
    </row>
    <row r="142" spans="1:19" x14ac:dyDescent="0.3">
      <c r="A142">
        <v>600</v>
      </c>
      <c r="B142">
        <v>-0.61</v>
      </c>
      <c r="C142">
        <v>-1.61</v>
      </c>
      <c r="D142">
        <v>-2.605</v>
      </c>
      <c r="E142">
        <v>-3.169</v>
      </c>
      <c r="F142">
        <v>-3.21</v>
      </c>
      <c r="G142">
        <v>1.6</v>
      </c>
      <c r="H142">
        <v>-0.01</v>
      </c>
      <c r="I142">
        <v>1.617</v>
      </c>
      <c r="J142">
        <v>-0.63600000000000001</v>
      </c>
      <c r="K142">
        <v>-1.6140000000000001</v>
      </c>
      <c r="L142">
        <v>-2.6059999999999999</v>
      </c>
      <c r="M142">
        <v>-3.1659999999999999</v>
      </c>
      <c r="N142">
        <v>-3.21</v>
      </c>
      <c r="O142">
        <v>0.91500000000000004</v>
      </c>
      <c r="P142">
        <v>0.94399999999999995</v>
      </c>
      <c r="Q142">
        <v>0.94699999999999995</v>
      </c>
      <c r="R142">
        <v>0.46700000000000003</v>
      </c>
      <c r="S142">
        <v>0.17699999999999999</v>
      </c>
    </row>
    <row r="144" spans="1:19" x14ac:dyDescent="0.3">
      <c r="A144" t="s">
        <v>0</v>
      </c>
      <c r="B144" t="s">
        <v>12</v>
      </c>
    </row>
    <row r="145" spans="1:19" x14ac:dyDescent="0.3">
      <c r="A145">
        <v>0</v>
      </c>
      <c r="B145">
        <v>-0.61</v>
      </c>
      <c r="C145">
        <v>-1.61</v>
      </c>
      <c r="D145">
        <v>-2.605</v>
      </c>
      <c r="E145">
        <v>-3.169</v>
      </c>
      <c r="F145">
        <v>-3.21</v>
      </c>
      <c r="G145">
        <v>1.6</v>
      </c>
      <c r="H145">
        <v>-0.01</v>
      </c>
      <c r="I145">
        <v>1.3540000000000001</v>
      </c>
      <c r="J145">
        <v>-0.61</v>
      </c>
      <c r="K145">
        <v>-1.61</v>
      </c>
      <c r="L145">
        <v>-2.605</v>
      </c>
      <c r="M145">
        <v>-3.169</v>
      </c>
      <c r="N145">
        <v>-3.21</v>
      </c>
      <c r="O145">
        <v>0.92600000000000005</v>
      </c>
      <c r="P145">
        <v>0.92600000000000005</v>
      </c>
      <c r="Q145">
        <v>0.91800000000000004</v>
      </c>
      <c r="R145">
        <v>0.45600000000000002</v>
      </c>
      <c r="S145">
        <v>0.17</v>
      </c>
    </row>
    <row r="146" spans="1:19" x14ac:dyDescent="0.3">
      <c r="A146">
        <v>60</v>
      </c>
      <c r="B146">
        <v>-0.61</v>
      </c>
      <c r="C146">
        <v>-1.61</v>
      </c>
      <c r="D146">
        <v>-2.605</v>
      </c>
      <c r="E146">
        <v>-3.169</v>
      </c>
      <c r="F146">
        <v>-3.21</v>
      </c>
      <c r="G146">
        <v>1.6</v>
      </c>
      <c r="H146">
        <v>-0.01</v>
      </c>
      <c r="I146">
        <v>1.3540000000000001</v>
      </c>
      <c r="J146">
        <v>-0.61399999999999999</v>
      </c>
      <c r="K146">
        <v>-1.609</v>
      </c>
      <c r="L146">
        <v>-2.605</v>
      </c>
      <c r="M146">
        <v>-3.169</v>
      </c>
      <c r="N146">
        <v>-3.2069999999999999</v>
      </c>
      <c r="O146">
        <v>0.92900000000000005</v>
      </c>
      <c r="P146">
        <v>0.94599999999999995</v>
      </c>
      <c r="Q146">
        <v>0.93799999999999994</v>
      </c>
      <c r="R146">
        <v>0.45700000000000002</v>
      </c>
      <c r="S146">
        <v>0.16300000000000001</v>
      </c>
    </row>
    <row r="147" spans="1:19" x14ac:dyDescent="0.3">
      <c r="A147">
        <v>120</v>
      </c>
      <c r="B147">
        <v>-0.61</v>
      </c>
      <c r="C147">
        <v>-1.61</v>
      </c>
      <c r="D147">
        <v>-2.605</v>
      </c>
      <c r="E147">
        <v>-3.169</v>
      </c>
      <c r="F147">
        <v>-3.21</v>
      </c>
      <c r="G147">
        <v>1.6</v>
      </c>
      <c r="H147">
        <v>-0.01</v>
      </c>
      <c r="I147">
        <v>1.3540000000000001</v>
      </c>
      <c r="J147">
        <v>-0.61799999999999999</v>
      </c>
      <c r="K147">
        <v>-1.61</v>
      </c>
      <c r="L147">
        <v>-2.605</v>
      </c>
      <c r="M147">
        <v>-3.1680000000000001</v>
      </c>
      <c r="N147">
        <v>-3.2040000000000002</v>
      </c>
      <c r="O147">
        <v>0.93</v>
      </c>
      <c r="P147">
        <v>0.95</v>
      </c>
      <c r="Q147">
        <v>0.94299999999999995</v>
      </c>
      <c r="R147">
        <v>0.45600000000000002</v>
      </c>
      <c r="S147">
        <v>0.156</v>
      </c>
    </row>
    <row r="148" spans="1:19" x14ac:dyDescent="0.3">
      <c r="A148">
        <v>180</v>
      </c>
      <c r="B148">
        <v>-0.61</v>
      </c>
      <c r="C148">
        <v>-1.61</v>
      </c>
      <c r="D148">
        <v>-2.605</v>
      </c>
      <c r="E148">
        <v>-3.169</v>
      </c>
      <c r="F148">
        <v>-3.21</v>
      </c>
      <c r="G148">
        <v>1.6</v>
      </c>
      <c r="H148">
        <v>-0.01</v>
      </c>
      <c r="I148">
        <v>1.3540000000000001</v>
      </c>
      <c r="J148">
        <v>-0.621</v>
      </c>
      <c r="K148">
        <v>-1.61</v>
      </c>
      <c r="L148">
        <v>-2.6059999999999999</v>
      </c>
      <c r="M148">
        <v>-3.1680000000000001</v>
      </c>
      <c r="N148">
        <v>-3.2010000000000001</v>
      </c>
      <c r="O148">
        <v>0.92900000000000005</v>
      </c>
      <c r="P148">
        <v>0.95299999999999996</v>
      </c>
      <c r="Q148">
        <v>0.94699999999999995</v>
      </c>
      <c r="R148">
        <v>0.46</v>
      </c>
      <c r="S148">
        <v>0.15</v>
      </c>
    </row>
    <row r="149" spans="1:19" x14ac:dyDescent="0.3">
      <c r="A149">
        <v>240</v>
      </c>
      <c r="B149">
        <v>-0.61</v>
      </c>
      <c r="C149">
        <v>-1.61</v>
      </c>
      <c r="D149">
        <v>-2.605</v>
      </c>
      <c r="E149">
        <v>-3.169</v>
      </c>
      <c r="F149">
        <v>-3.21</v>
      </c>
      <c r="G149">
        <v>1.6</v>
      </c>
      <c r="H149">
        <v>-0.01</v>
      </c>
      <c r="I149">
        <v>1.3540000000000001</v>
      </c>
      <c r="J149">
        <v>-0.623</v>
      </c>
      <c r="K149">
        <v>-1.609</v>
      </c>
      <c r="L149">
        <v>-2.6059999999999999</v>
      </c>
      <c r="M149">
        <v>-3.1680000000000001</v>
      </c>
      <c r="N149">
        <v>-3.198</v>
      </c>
      <c r="O149">
        <v>0.92700000000000005</v>
      </c>
      <c r="P149">
        <v>0.95499999999999996</v>
      </c>
      <c r="Q149">
        <v>0.94699999999999995</v>
      </c>
      <c r="R149">
        <v>0.46700000000000003</v>
      </c>
      <c r="S149">
        <v>0.14399999999999999</v>
      </c>
    </row>
    <row r="150" spans="1:19" x14ac:dyDescent="0.3">
      <c r="A150">
        <v>300</v>
      </c>
      <c r="B150">
        <v>-0.61</v>
      </c>
      <c r="C150">
        <v>-1.61</v>
      </c>
      <c r="D150">
        <v>-2.605</v>
      </c>
      <c r="E150">
        <v>-3.169</v>
      </c>
      <c r="F150">
        <v>-3.21</v>
      </c>
      <c r="G150">
        <v>1.6</v>
      </c>
      <c r="H150">
        <v>-0.01</v>
      </c>
      <c r="I150">
        <v>1.3540000000000001</v>
      </c>
      <c r="J150">
        <v>-0.625</v>
      </c>
      <c r="K150">
        <v>-1.609</v>
      </c>
      <c r="L150">
        <v>-2.6059999999999999</v>
      </c>
      <c r="M150">
        <v>-3.1680000000000001</v>
      </c>
      <c r="N150">
        <v>-3.1949999999999998</v>
      </c>
      <c r="O150">
        <v>0.92500000000000004</v>
      </c>
      <c r="P150">
        <v>0.95399999999999996</v>
      </c>
      <c r="Q150">
        <v>0.94699999999999995</v>
      </c>
      <c r="R150">
        <v>0.46800000000000003</v>
      </c>
      <c r="S150">
        <v>0.13800000000000001</v>
      </c>
    </row>
    <row r="151" spans="1:19" x14ac:dyDescent="0.3">
      <c r="A151">
        <v>360</v>
      </c>
      <c r="B151">
        <v>-0.61</v>
      </c>
      <c r="C151">
        <v>-1.61</v>
      </c>
      <c r="D151">
        <v>-2.605</v>
      </c>
      <c r="E151">
        <v>-3.169</v>
      </c>
      <c r="F151">
        <v>-3.21</v>
      </c>
      <c r="G151">
        <v>1.6</v>
      </c>
      <c r="H151">
        <v>-0.01</v>
      </c>
      <c r="I151">
        <v>1.3540000000000001</v>
      </c>
      <c r="J151">
        <v>-0.628</v>
      </c>
      <c r="K151">
        <v>-1.61</v>
      </c>
      <c r="L151">
        <v>-2.6059999999999999</v>
      </c>
      <c r="M151">
        <v>-3.1659999999999999</v>
      </c>
      <c r="N151">
        <v>-3.1920000000000002</v>
      </c>
      <c r="O151">
        <v>0.92400000000000004</v>
      </c>
      <c r="P151">
        <v>0.95199999999999996</v>
      </c>
      <c r="Q151">
        <v>0.94699999999999995</v>
      </c>
      <c r="R151">
        <v>0.46300000000000002</v>
      </c>
      <c r="S151">
        <v>0.13300000000000001</v>
      </c>
    </row>
    <row r="152" spans="1:19" x14ac:dyDescent="0.3">
      <c r="A152">
        <v>420</v>
      </c>
      <c r="B152">
        <v>-0.61</v>
      </c>
      <c r="C152">
        <v>-1.61</v>
      </c>
      <c r="D152">
        <v>-2.605</v>
      </c>
      <c r="E152">
        <v>-3.169</v>
      </c>
      <c r="F152">
        <v>-3.21</v>
      </c>
      <c r="G152">
        <v>1.6</v>
      </c>
      <c r="H152">
        <v>-0.01</v>
      </c>
      <c r="I152">
        <v>1.3540000000000001</v>
      </c>
      <c r="J152">
        <v>-0.63</v>
      </c>
      <c r="K152">
        <v>-1.611</v>
      </c>
      <c r="L152">
        <v>-2.6070000000000002</v>
      </c>
      <c r="M152">
        <v>-3.1629999999999998</v>
      </c>
      <c r="N152">
        <v>-3.1890000000000001</v>
      </c>
      <c r="O152">
        <v>0.92200000000000004</v>
      </c>
      <c r="P152">
        <v>0.95</v>
      </c>
      <c r="Q152">
        <v>0.94799999999999995</v>
      </c>
      <c r="R152">
        <v>0.45500000000000002</v>
      </c>
      <c r="S152">
        <v>0.13100000000000001</v>
      </c>
    </row>
    <row r="153" spans="1:19" x14ac:dyDescent="0.3">
      <c r="A153">
        <v>480</v>
      </c>
      <c r="B153">
        <v>-0.61</v>
      </c>
      <c r="C153">
        <v>-1.61</v>
      </c>
      <c r="D153">
        <v>-2.605</v>
      </c>
      <c r="E153">
        <v>-3.169</v>
      </c>
      <c r="F153">
        <v>-3.21</v>
      </c>
      <c r="G153">
        <v>1.6</v>
      </c>
      <c r="H153">
        <v>-0.01</v>
      </c>
      <c r="I153">
        <v>1.3540000000000001</v>
      </c>
      <c r="J153">
        <v>-0.63200000000000001</v>
      </c>
      <c r="K153">
        <v>-1.611</v>
      </c>
      <c r="L153">
        <v>-2.6059999999999999</v>
      </c>
      <c r="M153">
        <v>-3.16</v>
      </c>
      <c r="N153">
        <v>-3.1859999999999999</v>
      </c>
      <c r="O153">
        <v>0.92</v>
      </c>
      <c r="P153">
        <v>0.94699999999999995</v>
      </c>
      <c r="Q153">
        <v>0.94699999999999995</v>
      </c>
      <c r="R153">
        <v>0.44900000000000001</v>
      </c>
      <c r="S153">
        <v>0.13</v>
      </c>
    </row>
    <row r="154" spans="1:19" x14ac:dyDescent="0.3">
      <c r="A154">
        <v>540</v>
      </c>
      <c r="B154">
        <v>-0.61</v>
      </c>
      <c r="C154">
        <v>-1.61</v>
      </c>
      <c r="D154">
        <v>-2.605</v>
      </c>
      <c r="E154">
        <v>-3.169</v>
      </c>
      <c r="F154">
        <v>-3.21</v>
      </c>
      <c r="G154">
        <v>1.6</v>
      </c>
      <c r="H154">
        <v>-0.01</v>
      </c>
      <c r="I154">
        <v>1.3540000000000001</v>
      </c>
      <c r="J154">
        <v>-0.63400000000000001</v>
      </c>
      <c r="K154">
        <v>-1.613</v>
      </c>
      <c r="L154">
        <v>-2.6059999999999999</v>
      </c>
      <c r="M154">
        <v>-3.157</v>
      </c>
      <c r="N154">
        <v>-3.1829999999999998</v>
      </c>
      <c r="O154">
        <v>0.91700000000000004</v>
      </c>
      <c r="P154">
        <v>0.94499999999999995</v>
      </c>
      <c r="Q154">
        <v>0.94699999999999995</v>
      </c>
      <c r="R154">
        <v>0.441</v>
      </c>
      <c r="S154">
        <v>0.129</v>
      </c>
    </row>
    <row r="155" spans="1:19" x14ac:dyDescent="0.3">
      <c r="A155">
        <v>600</v>
      </c>
      <c r="B155">
        <v>-0.61</v>
      </c>
      <c r="C155">
        <v>-1.61</v>
      </c>
      <c r="D155">
        <v>-2.605</v>
      </c>
      <c r="E155">
        <v>-3.169</v>
      </c>
      <c r="F155">
        <v>-3.21</v>
      </c>
      <c r="G155">
        <v>1.6</v>
      </c>
      <c r="H155">
        <v>-0.01</v>
      </c>
      <c r="I155">
        <v>1.3540000000000001</v>
      </c>
      <c r="J155">
        <v>-0.63600000000000001</v>
      </c>
      <c r="K155">
        <v>-1.6140000000000001</v>
      </c>
      <c r="L155">
        <v>-2.6059999999999999</v>
      </c>
      <c r="M155">
        <v>-3.153</v>
      </c>
      <c r="N155">
        <v>-3.18</v>
      </c>
      <c r="O155">
        <v>0.91500000000000004</v>
      </c>
      <c r="P155">
        <v>0.94399999999999995</v>
      </c>
      <c r="Q155">
        <v>0.94699999999999995</v>
      </c>
      <c r="R155">
        <v>0.435</v>
      </c>
      <c r="S155">
        <v>0.128</v>
      </c>
    </row>
    <row r="157" spans="1:19" x14ac:dyDescent="0.3">
      <c r="A157" t="s">
        <v>0</v>
      </c>
      <c r="B157" t="s">
        <v>13</v>
      </c>
    </row>
    <row r="158" spans="1:19" x14ac:dyDescent="0.3">
      <c r="A158">
        <v>0</v>
      </c>
      <c r="B158">
        <v>-0.61</v>
      </c>
      <c r="C158">
        <v>-1.61</v>
      </c>
      <c r="D158">
        <v>-2.605</v>
      </c>
      <c r="E158">
        <v>-3.16</v>
      </c>
      <c r="F158">
        <v>-3.2</v>
      </c>
      <c r="G158">
        <v>1.6</v>
      </c>
      <c r="H158">
        <v>-0.01</v>
      </c>
      <c r="I158">
        <v>1.869</v>
      </c>
      <c r="J158">
        <v>-0.61</v>
      </c>
      <c r="K158">
        <v>-1.61</v>
      </c>
      <c r="L158">
        <v>-2.605</v>
      </c>
      <c r="M158">
        <v>-3.16</v>
      </c>
      <c r="N158">
        <v>-3.2</v>
      </c>
      <c r="O158">
        <v>0.92600000000000005</v>
      </c>
      <c r="P158">
        <v>0.92600000000000005</v>
      </c>
      <c r="Q158">
        <v>0.91800000000000004</v>
      </c>
      <c r="R158">
        <v>0.45100000000000001</v>
      </c>
      <c r="S158">
        <v>0.16900000000000001</v>
      </c>
    </row>
    <row r="159" spans="1:19" x14ac:dyDescent="0.3">
      <c r="A159">
        <v>60</v>
      </c>
      <c r="B159">
        <v>-0.61</v>
      </c>
      <c r="C159">
        <v>-1.61</v>
      </c>
      <c r="D159">
        <v>-2.605</v>
      </c>
      <c r="E159">
        <v>-3.16</v>
      </c>
      <c r="F159">
        <v>-3.2</v>
      </c>
      <c r="G159">
        <v>1.6</v>
      </c>
      <c r="H159">
        <v>-0.01</v>
      </c>
      <c r="I159">
        <v>1.869</v>
      </c>
      <c r="J159">
        <v>-0.61399999999999999</v>
      </c>
      <c r="K159">
        <v>-1.61</v>
      </c>
      <c r="L159">
        <v>-2.605</v>
      </c>
      <c r="M159">
        <v>-3.16</v>
      </c>
      <c r="N159">
        <v>-3.2029999999999998</v>
      </c>
      <c r="O159">
        <v>0.92900000000000005</v>
      </c>
      <c r="P159">
        <v>0.94799999999999995</v>
      </c>
      <c r="Q159">
        <v>0.93700000000000006</v>
      </c>
      <c r="R159">
        <v>0.45</v>
      </c>
      <c r="S159">
        <v>0.17799999999999999</v>
      </c>
    </row>
    <row r="160" spans="1:19" x14ac:dyDescent="0.3">
      <c r="A160">
        <v>120</v>
      </c>
      <c r="B160">
        <v>-0.61</v>
      </c>
      <c r="C160">
        <v>-1.61</v>
      </c>
      <c r="D160">
        <v>-2.605</v>
      </c>
      <c r="E160">
        <v>-3.16</v>
      </c>
      <c r="F160">
        <v>-3.2</v>
      </c>
      <c r="G160">
        <v>1.6</v>
      </c>
      <c r="H160">
        <v>-0.01</v>
      </c>
      <c r="I160">
        <v>1.869</v>
      </c>
      <c r="J160">
        <v>-0.61799999999999999</v>
      </c>
      <c r="K160">
        <v>-1.61</v>
      </c>
      <c r="L160">
        <v>-2.605</v>
      </c>
      <c r="M160">
        <v>-3.16</v>
      </c>
      <c r="N160">
        <v>-3.206</v>
      </c>
      <c r="O160">
        <v>0.92900000000000005</v>
      </c>
      <c r="P160">
        <v>0.94899999999999995</v>
      </c>
      <c r="Q160">
        <v>0.94399999999999995</v>
      </c>
      <c r="R160">
        <v>0.45400000000000001</v>
      </c>
      <c r="S160">
        <v>0.185</v>
      </c>
    </row>
    <row r="161" spans="1:19" x14ac:dyDescent="0.3">
      <c r="A161">
        <v>180</v>
      </c>
      <c r="B161">
        <v>-0.61</v>
      </c>
      <c r="C161">
        <v>-1.61</v>
      </c>
      <c r="D161">
        <v>-2.605</v>
      </c>
      <c r="E161">
        <v>-3.16</v>
      </c>
      <c r="F161">
        <v>-3.2</v>
      </c>
      <c r="G161">
        <v>1.6</v>
      </c>
      <c r="H161">
        <v>-0.01</v>
      </c>
      <c r="I161">
        <v>1.869</v>
      </c>
      <c r="J161">
        <v>-0.621</v>
      </c>
      <c r="K161">
        <v>-1.61</v>
      </c>
      <c r="L161">
        <v>-2.605</v>
      </c>
      <c r="M161">
        <v>-3.16</v>
      </c>
      <c r="N161">
        <v>-3.2090000000000001</v>
      </c>
      <c r="O161">
        <v>0.92900000000000005</v>
      </c>
      <c r="P161">
        <v>0.95299999999999996</v>
      </c>
      <c r="Q161">
        <v>0.94499999999999995</v>
      </c>
      <c r="R161">
        <v>0.45500000000000002</v>
      </c>
      <c r="S161">
        <v>0.192</v>
      </c>
    </row>
    <row r="162" spans="1:19" x14ac:dyDescent="0.3">
      <c r="A162">
        <v>240</v>
      </c>
      <c r="B162">
        <v>-0.61</v>
      </c>
      <c r="C162">
        <v>-1.61</v>
      </c>
      <c r="D162">
        <v>-2.605</v>
      </c>
      <c r="E162">
        <v>-3.16</v>
      </c>
      <c r="F162">
        <v>-3.2</v>
      </c>
      <c r="G162">
        <v>1.6</v>
      </c>
      <c r="H162">
        <v>-0.01</v>
      </c>
      <c r="I162">
        <v>1.869</v>
      </c>
      <c r="J162">
        <v>-0.623</v>
      </c>
      <c r="K162">
        <v>-1.609</v>
      </c>
      <c r="L162">
        <v>-2.6059999999999999</v>
      </c>
      <c r="M162">
        <v>-3.157</v>
      </c>
      <c r="N162">
        <v>-3.2120000000000002</v>
      </c>
      <c r="O162">
        <v>0.92700000000000005</v>
      </c>
      <c r="P162">
        <v>0.95399999999999996</v>
      </c>
      <c r="Q162">
        <v>0.94699999999999995</v>
      </c>
      <c r="R162">
        <v>0.45400000000000001</v>
      </c>
      <c r="S162">
        <v>0.19800000000000001</v>
      </c>
    </row>
    <row r="163" spans="1:19" x14ac:dyDescent="0.3">
      <c r="A163">
        <v>300</v>
      </c>
      <c r="B163">
        <v>-0.61</v>
      </c>
      <c r="C163">
        <v>-1.61</v>
      </c>
      <c r="D163">
        <v>-2.605</v>
      </c>
      <c r="E163">
        <v>-3.16</v>
      </c>
      <c r="F163">
        <v>-3.2</v>
      </c>
      <c r="G163">
        <v>1.6</v>
      </c>
      <c r="H163">
        <v>-0.01</v>
      </c>
      <c r="I163">
        <v>1.869</v>
      </c>
      <c r="J163">
        <v>-0.625</v>
      </c>
      <c r="K163">
        <v>-1.609</v>
      </c>
      <c r="L163">
        <v>-2.6059999999999999</v>
      </c>
      <c r="M163">
        <v>-3.1579999999999999</v>
      </c>
      <c r="N163">
        <v>-3.2149999999999999</v>
      </c>
      <c r="O163">
        <v>0.92600000000000005</v>
      </c>
      <c r="P163">
        <v>0.95399999999999996</v>
      </c>
      <c r="Q163">
        <v>0.94799999999999995</v>
      </c>
      <c r="R163">
        <v>0.45800000000000002</v>
      </c>
      <c r="S163">
        <v>0.20200000000000001</v>
      </c>
    </row>
    <row r="164" spans="1:19" x14ac:dyDescent="0.3">
      <c r="A164">
        <v>360</v>
      </c>
      <c r="B164">
        <v>-0.61</v>
      </c>
      <c r="C164">
        <v>-1.61</v>
      </c>
      <c r="D164">
        <v>-2.605</v>
      </c>
      <c r="E164">
        <v>-3.16</v>
      </c>
      <c r="F164">
        <v>-3.2</v>
      </c>
      <c r="G164">
        <v>1.6</v>
      </c>
      <c r="H164">
        <v>-0.01</v>
      </c>
      <c r="I164">
        <v>1.869</v>
      </c>
      <c r="J164">
        <v>-0.628</v>
      </c>
      <c r="K164">
        <v>-1.61</v>
      </c>
      <c r="L164">
        <v>-2.6059999999999999</v>
      </c>
      <c r="M164">
        <v>-3.1589999999999998</v>
      </c>
      <c r="N164">
        <v>-3.218</v>
      </c>
      <c r="O164">
        <v>0.92400000000000004</v>
      </c>
      <c r="P164">
        <v>0.95099999999999996</v>
      </c>
      <c r="Q164">
        <v>0.94599999999999995</v>
      </c>
      <c r="R164">
        <v>0.46400000000000002</v>
      </c>
      <c r="S164">
        <v>0.20699999999999999</v>
      </c>
    </row>
    <row r="165" spans="1:19" x14ac:dyDescent="0.3">
      <c r="A165">
        <v>420</v>
      </c>
      <c r="B165">
        <v>-0.61</v>
      </c>
      <c r="C165">
        <v>-1.61</v>
      </c>
      <c r="D165">
        <v>-2.605</v>
      </c>
      <c r="E165">
        <v>-3.16</v>
      </c>
      <c r="F165">
        <v>-3.2</v>
      </c>
      <c r="G165">
        <v>1.6</v>
      </c>
      <c r="H165">
        <v>-0.01</v>
      </c>
      <c r="I165">
        <v>1.869</v>
      </c>
      <c r="J165">
        <v>-0.63</v>
      </c>
      <c r="K165">
        <v>-1.611</v>
      </c>
      <c r="L165">
        <v>-2.6059999999999999</v>
      </c>
      <c r="M165">
        <v>-3.161</v>
      </c>
      <c r="N165">
        <v>-3.2210000000000001</v>
      </c>
      <c r="O165">
        <v>0.92200000000000004</v>
      </c>
      <c r="P165">
        <v>0.95</v>
      </c>
      <c r="Q165">
        <v>0.94599999999999995</v>
      </c>
      <c r="R165">
        <v>0.47099999999999997</v>
      </c>
      <c r="S165">
        <v>0.21199999999999999</v>
      </c>
    </row>
    <row r="166" spans="1:19" x14ac:dyDescent="0.3">
      <c r="A166">
        <v>480</v>
      </c>
      <c r="B166">
        <v>-0.61</v>
      </c>
      <c r="C166">
        <v>-1.61</v>
      </c>
      <c r="D166">
        <v>-2.605</v>
      </c>
      <c r="E166">
        <v>-3.16</v>
      </c>
      <c r="F166">
        <v>-3.2</v>
      </c>
      <c r="G166">
        <v>1.6</v>
      </c>
      <c r="H166">
        <v>-0.01</v>
      </c>
      <c r="I166">
        <v>1.869</v>
      </c>
      <c r="J166">
        <v>-0.63200000000000001</v>
      </c>
      <c r="K166">
        <v>-1.6120000000000001</v>
      </c>
      <c r="L166">
        <v>-2.6059999999999999</v>
      </c>
      <c r="M166">
        <v>-3.1640000000000001</v>
      </c>
      <c r="N166">
        <v>-3.2240000000000002</v>
      </c>
      <c r="O166">
        <v>0.92</v>
      </c>
      <c r="P166">
        <v>0.94799999999999995</v>
      </c>
      <c r="Q166">
        <v>0.94699999999999995</v>
      </c>
      <c r="R166">
        <v>0.47899999999999998</v>
      </c>
      <c r="S166">
        <v>0.216</v>
      </c>
    </row>
    <row r="167" spans="1:19" x14ac:dyDescent="0.3">
      <c r="A167">
        <v>540</v>
      </c>
      <c r="B167">
        <v>-0.61</v>
      </c>
      <c r="C167">
        <v>-1.61</v>
      </c>
      <c r="D167">
        <v>-2.605</v>
      </c>
      <c r="E167">
        <v>-3.16</v>
      </c>
      <c r="F167">
        <v>-3.2</v>
      </c>
      <c r="G167">
        <v>1.6</v>
      </c>
      <c r="H167">
        <v>-0.01</v>
      </c>
      <c r="I167">
        <v>1.869</v>
      </c>
      <c r="J167">
        <v>-0.63400000000000001</v>
      </c>
      <c r="K167">
        <v>-1.613</v>
      </c>
      <c r="L167">
        <v>-2.6059999999999999</v>
      </c>
      <c r="M167">
        <v>-3.1659999999999999</v>
      </c>
      <c r="N167">
        <v>-3.2269999999999999</v>
      </c>
      <c r="O167">
        <v>0.91700000000000004</v>
      </c>
      <c r="P167">
        <v>0.94599999999999995</v>
      </c>
      <c r="Q167">
        <v>0.94699999999999995</v>
      </c>
      <c r="R167">
        <v>0.48499999999999999</v>
      </c>
      <c r="S167">
        <v>0.22</v>
      </c>
    </row>
    <row r="168" spans="1:19" x14ac:dyDescent="0.3">
      <c r="A168">
        <v>600</v>
      </c>
      <c r="B168">
        <v>-0.61</v>
      </c>
      <c r="C168">
        <v>-1.61</v>
      </c>
      <c r="D168">
        <v>-2.605</v>
      </c>
      <c r="E168">
        <v>-3.16</v>
      </c>
      <c r="F168">
        <v>-3.2</v>
      </c>
      <c r="G168">
        <v>1.6</v>
      </c>
      <c r="H168">
        <v>-0.01</v>
      </c>
      <c r="I168">
        <v>1.869</v>
      </c>
      <c r="J168">
        <v>-0.63600000000000001</v>
      </c>
      <c r="K168">
        <v>-1.6140000000000001</v>
      </c>
      <c r="L168">
        <v>-2.6059999999999999</v>
      </c>
      <c r="M168">
        <v>-3.169</v>
      </c>
      <c r="N168">
        <v>-3.23</v>
      </c>
      <c r="O168">
        <v>0.91500000000000004</v>
      </c>
      <c r="P168">
        <v>0.94399999999999995</v>
      </c>
      <c r="Q168">
        <v>0.94799999999999995</v>
      </c>
      <c r="R168">
        <v>0.49099999999999999</v>
      </c>
      <c r="S168">
        <v>0.222</v>
      </c>
    </row>
    <row r="170" spans="1:19" x14ac:dyDescent="0.3">
      <c r="A170" t="s">
        <v>0</v>
      </c>
      <c r="B170" t="s">
        <v>14</v>
      </c>
    </row>
    <row r="171" spans="1:19" x14ac:dyDescent="0.3">
      <c r="A171">
        <v>0</v>
      </c>
      <c r="B171">
        <v>-0.61</v>
      </c>
      <c r="C171">
        <v>-1.61</v>
      </c>
      <c r="D171">
        <v>-2.605</v>
      </c>
      <c r="E171">
        <v>-3.16</v>
      </c>
      <c r="F171">
        <v>-3.2</v>
      </c>
      <c r="G171">
        <v>1.6</v>
      </c>
      <c r="H171">
        <v>-0.01</v>
      </c>
      <c r="I171">
        <v>1.617</v>
      </c>
      <c r="J171">
        <v>-0.61</v>
      </c>
      <c r="K171">
        <v>-1.61</v>
      </c>
      <c r="L171">
        <v>-2.605</v>
      </c>
      <c r="M171">
        <v>-3.16</v>
      </c>
      <c r="N171">
        <v>-3.2</v>
      </c>
      <c r="O171">
        <v>0.92600000000000005</v>
      </c>
      <c r="P171">
        <v>0.92600000000000005</v>
      </c>
      <c r="Q171">
        <v>0.91800000000000004</v>
      </c>
      <c r="R171">
        <v>0.45100000000000001</v>
      </c>
      <c r="S171">
        <v>0.16900000000000001</v>
      </c>
    </row>
    <row r="172" spans="1:19" x14ac:dyDescent="0.3">
      <c r="A172">
        <v>60</v>
      </c>
      <c r="B172">
        <v>-0.61</v>
      </c>
      <c r="C172">
        <v>-1.61</v>
      </c>
      <c r="D172">
        <v>-2.605</v>
      </c>
      <c r="E172">
        <v>-3.16</v>
      </c>
      <c r="F172">
        <v>-3.2</v>
      </c>
      <c r="G172">
        <v>1.6</v>
      </c>
      <c r="H172">
        <v>-0.01</v>
      </c>
      <c r="I172">
        <v>1.617</v>
      </c>
      <c r="J172">
        <v>-0.61399999999999999</v>
      </c>
      <c r="K172">
        <v>-1.609</v>
      </c>
      <c r="L172">
        <v>-2.605</v>
      </c>
      <c r="M172">
        <v>-3.16</v>
      </c>
      <c r="N172">
        <v>-3.2</v>
      </c>
      <c r="O172">
        <v>0.92900000000000005</v>
      </c>
      <c r="P172">
        <v>0.94699999999999995</v>
      </c>
      <c r="Q172">
        <v>0.93700000000000006</v>
      </c>
      <c r="R172">
        <v>0.45100000000000001</v>
      </c>
      <c r="S172">
        <v>0.16900000000000001</v>
      </c>
    </row>
    <row r="173" spans="1:19" x14ac:dyDescent="0.3">
      <c r="A173">
        <v>120</v>
      </c>
      <c r="B173">
        <v>-0.61</v>
      </c>
      <c r="C173">
        <v>-1.61</v>
      </c>
      <c r="D173">
        <v>-2.605</v>
      </c>
      <c r="E173">
        <v>-3.16</v>
      </c>
      <c r="F173">
        <v>-3.2</v>
      </c>
      <c r="G173">
        <v>1.6</v>
      </c>
      <c r="H173">
        <v>-0.01</v>
      </c>
      <c r="I173">
        <v>1.617</v>
      </c>
      <c r="J173">
        <v>-0.61799999999999999</v>
      </c>
      <c r="K173">
        <v>-1.61</v>
      </c>
      <c r="L173">
        <v>-2.605</v>
      </c>
      <c r="M173">
        <v>-3.16</v>
      </c>
      <c r="N173">
        <v>-3.2</v>
      </c>
      <c r="O173">
        <v>0.93</v>
      </c>
      <c r="P173">
        <v>0.95</v>
      </c>
      <c r="Q173">
        <v>0.94299999999999995</v>
      </c>
      <c r="R173">
        <v>0.45200000000000001</v>
      </c>
      <c r="S173">
        <v>0.17</v>
      </c>
    </row>
    <row r="174" spans="1:19" x14ac:dyDescent="0.3">
      <c r="A174">
        <v>180</v>
      </c>
      <c r="B174">
        <v>-0.61</v>
      </c>
      <c r="C174">
        <v>-1.61</v>
      </c>
      <c r="D174">
        <v>-2.605</v>
      </c>
      <c r="E174">
        <v>-3.16</v>
      </c>
      <c r="F174">
        <v>-3.2</v>
      </c>
      <c r="G174">
        <v>1.6</v>
      </c>
      <c r="H174">
        <v>-0.01</v>
      </c>
      <c r="I174">
        <v>1.617</v>
      </c>
      <c r="J174">
        <v>-0.621</v>
      </c>
      <c r="K174">
        <v>-1.61</v>
      </c>
      <c r="L174">
        <v>-2.605</v>
      </c>
      <c r="M174">
        <v>-3.16</v>
      </c>
      <c r="N174">
        <v>-3.2</v>
      </c>
      <c r="O174">
        <v>0.92900000000000005</v>
      </c>
      <c r="P174">
        <v>0.95299999999999996</v>
      </c>
      <c r="Q174">
        <v>0.94599999999999995</v>
      </c>
      <c r="R174">
        <v>0.45500000000000002</v>
      </c>
      <c r="S174">
        <v>0.17</v>
      </c>
    </row>
    <row r="175" spans="1:19" x14ac:dyDescent="0.3">
      <c r="A175">
        <v>240</v>
      </c>
      <c r="B175">
        <v>-0.61</v>
      </c>
      <c r="C175">
        <v>-1.61</v>
      </c>
      <c r="D175">
        <v>-2.605</v>
      </c>
      <c r="E175">
        <v>-3.16</v>
      </c>
      <c r="F175">
        <v>-3.2</v>
      </c>
      <c r="G175">
        <v>1.6</v>
      </c>
      <c r="H175">
        <v>-0.01</v>
      </c>
      <c r="I175">
        <v>1.617</v>
      </c>
      <c r="J175">
        <v>-0.623</v>
      </c>
      <c r="K175">
        <v>-1.609</v>
      </c>
      <c r="L175">
        <v>-2.6059999999999999</v>
      </c>
      <c r="M175">
        <v>-3.1589999999999998</v>
      </c>
      <c r="N175">
        <v>-3.2</v>
      </c>
      <c r="O175">
        <v>0.92700000000000005</v>
      </c>
      <c r="P175">
        <v>0.95499999999999996</v>
      </c>
      <c r="Q175">
        <v>0.94699999999999995</v>
      </c>
      <c r="R175">
        <v>0.45800000000000002</v>
      </c>
      <c r="S175">
        <v>0.17</v>
      </c>
    </row>
    <row r="176" spans="1:19" x14ac:dyDescent="0.3">
      <c r="A176">
        <v>300</v>
      </c>
      <c r="B176">
        <v>-0.61</v>
      </c>
      <c r="C176">
        <v>-1.61</v>
      </c>
      <c r="D176">
        <v>-2.605</v>
      </c>
      <c r="E176">
        <v>-3.16</v>
      </c>
      <c r="F176">
        <v>-3.2</v>
      </c>
      <c r="G176">
        <v>1.6</v>
      </c>
      <c r="H176">
        <v>-0.01</v>
      </c>
      <c r="I176">
        <v>1.617</v>
      </c>
      <c r="J176">
        <v>-0.625</v>
      </c>
      <c r="K176">
        <v>-1.609</v>
      </c>
      <c r="L176">
        <v>-2.6059999999999999</v>
      </c>
      <c r="M176">
        <v>-3.1579999999999999</v>
      </c>
      <c r="N176">
        <v>-3.2</v>
      </c>
      <c r="O176">
        <v>0.92500000000000004</v>
      </c>
      <c r="P176">
        <v>0.95399999999999996</v>
      </c>
      <c r="Q176">
        <v>0.94699999999999995</v>
      </c>
      <c r="R176">
        <v>0.46</v>
      </c>
      <c r="S176">
        <v>0.16900000000000001</v>
      </c>
    </row>
    <row r="177" spans="1:19" x14ac:dyDescent="0.3">
      <c r="A177">
        <v>360</v>
      </c>
      <c r="B177">
        <v>-0.61</v>
      </c>
      <c r="C177">
        <v>-1.61</v>
      </c>
      <c r="D177">
        <v>-2.605</v>
      </c>
      <c r="E177">
        <v>-3.16</v>
      </c>
      <c r="F177">
        <v>-3.2</v>
      </c>
      <c r="G177">
        <v>1.6</v>
      </c>
      <c r="H177">
        <v>-0.01</v>
      </c>
      <c r="I177">
        <v>1.617</v>
      </c>
      <c r="J177">
        <v>-0.628</v>
      </c>
      <c r="K177">
        <v>-1.61</v>
      </c>
      <c r="L177">
        <v>-2.6059999999999999</v>
      </c>
      <c r="M177">
        <v>-3.1579999999999999</v>
      </c>
      <c r="N177">
        <v>-3.2</v>
      </c>
      <c r="O177">
        <v>0.92400000000000004</v>
      </c>
      <c r="P177">
        <v>0.95199999999999996</v>
      </c>
      <c r="Q177">
        <v>0.94599999999999995</v>
      </c>
      <c r="R177">
        <v>0.46</v>
      </c>
      <c r="S177">
        <v>0.16900000000000001</v>
      </c>
    </row>
    <row r="178" spans="1:19" x14ac:dyDescent="0.3">
      <c r="A178">
        <v>420</v>
      </c>
      <c r="B178">
        <v>-0.61</v>
      </c>
      <c r="C178">
        <v>-1.61</v>
      </c>
      <c r="D178">
        <v>-2.605</v>
      </c>
      <c r="E178">
        <v>-3.16</v>
      </c>
      <c r="F178">
        <v>-3.2</v>
      </c>
      <c r="G178">
        <v>1.6</v>
      </c>
      <c r="H178">
        <v>-0.01</v>
      </c>
      <c r="I178">
        <v>1.617</v>
      </c>
      <c r="J178">
        <v>-0.63</v>
      </c>
      <c r="K178">
        <v>-1.611</v>
      </c>
      <c r="L178">
        <v>-2.6059999999999999</v>
      </c>
      <c r="M178">
        <v>-3.1579999999999999</v>
      </c>
      <c r="N178">
        <v>-3.2</v>
      </c>
      <c r="O178">
        <v>0.92200000000000004</v>
      </c>
      <c r="P178">
        <v>0.95</v>
      </c>
      <c r="Q178">
        <v>0.94699999999999995</v>
      </c>
      <c r="R178">
        <v>0.46100000000000002</v>
      </c>
      <c r="S178">
        <v>0.17100000000000001</v>
      </c>
    </row>
    <row r="179" spans="1:19" x14ac:dyDescent="0.3">
      <c r="A179">
        <v>480</v>
      </c>
      <c r="B179">
        <v>-0.61</v>
      </c>
      <c r="C179">
        <v>-1.61</v>
      </c>
      <c r="D179">
        <v>-2.605</v>
      </c>
      <c r="E179">
        <v>-3.16</v>
      </c>
      <c r="F179">
        <v>-3.2</v>
      </c>
      <c r="G179">
        <v>1.6</v>
      </c>
      <c r="H179">
        <v>-0.01</v>
      </c>
      <c r="I179">
        <v>1.617</v>
      </c>
      <c r="J179">
        <v>-0.63200000000000001</v>
      </c>
      <c r="K179">
        <v>-1.611</v>
      </c>
      <c r="L179">
        <v>-2.6059999999999999</v>
      </c>
      <c r="M179">
        <v>-3.1579999999999999</v>
      </c>
      <c r="N179">
        <v>-3.2</v>
      </c>
      <c r="O179">
        <v>0.92</v>
      </c>
      <c r="P179">
        <v>0.94799999999999995</v>
      </c>
      <c r="Q179">
        <v>0.94699999999999995</v>
      </c>
      <c r="R179">
        <v>0.46200000000000002</v>
      </c>
      <c r="S179">
        <v>0.17299999999999999</v>
      </c>
    </row>
    <row r="180" spans="1:19" x14ac:dyDescent="0.3">
      <c r="A180">
        <v>540</v>
      </c>
      <c r="B180">
        <v>-0.61</v>
      </c>
      <c r="C180">
        <v>-1.61</v>
      </c>
      <c r="D180">
        <v>-2.605</v>
      </c>
      <c r="E180">
        <v>-3.16</v>
      </c>
      <c r="F180">
        <v>-3.2</v>
      </c>
      <c r="G180">
        <v>1.6</v>
      </c>
      <c r="H180">
        <v>-0.01</v>
      </c>
      <c r="I180">
        <v>1.617</v>
      </c>
      <c r="J180">
        <v>-0.63400000000000001</v>
      </c>
      <c r="K180">
        <v>-1.613</v>
      </c>
      <c r="L180">
        <v>-2.6059999999999999</v>
      </c>
      <c r="M180">
        <v>-3.1579999999999999</v>
      </c>
      <c r="N180">
        <v>-3.2</v>
      </c>
      <c r="O180">
        <v>0.91700000000000004</v>
      </c>
      <c r="P180">
        <v>0.94499999999999995</v>
      </c>
      <c r="Q180">
        <v>0.94599999999999995</v>
      </c>
      <c r="R180">
        <v>0.46200000000000002</v>
      </c>
      <c r="S180">
        <v>0.17399999999999999</v>
      </c>
    </row>
    <row r="181" spans="1:19" x14ac:dyDescent="0.3">
      <c r="A181">
        <v>600</v>
      </c>
      <c r="B181">
        <v>-0.61</v>
      </c>
      <c r="C181">
        <v>-1.61</v>
      </c>
      <c r="D181">
        <v>-2.605</v>
      </c>
      <c r="E181">
        <v>-3.16</v>
      </c>
      <c r="F181">
        <v>-3.2</v>
      </c>
      <c r="G181">
        <v>1.6</v>
      </c>
      <c r="H181">
        <v>-0.01</v>
      </c>
      <c r="I181">
        <v>1.617</v>
      </c>
      <c r="J181">
        <v>-0.63600000000000001</v>
      </c>
      <c r="K181">
        <v>-1.6140000000000001</v>
      </c>
      <c r="L181">
        <v>-2.6059999999999999</v>
      </c>
      <c r="M181">
        <v>-3.157</v>
      </c>
      <c r="N181">
        <v>-3.2</v>
      </c>
      <c r="O181">
        <v>0.91500000000000004</v>
      </c>
      <c r="P181">
        <v>0.94399999999999995</v>
      </c>
      <c r="Q181">
        <v>0.94699999999999995</v>
      </c>
      <c r="R181">
        <v>0.46100000000000002</v>
      </c>
      <c r="S181">
        <v>0.17499999999999999</v>
      </c>
    </row>
    <row r="183" spans="1:19" x14ac:dyDescent="0.3">
      <c r="A183" t="s">
        <v>0</v>
      </c>
      <c r="B183" t="s">
        <v>15</v>
      </c>
    </row>
    <row r="184" spans="1:19" x14ac:dyDescent="0.3">
      <c r="A184">
        <v>0</v>
      </c>
      <c r="B184">
        <v>-0.61</v>
      </c>
      <c r="C184">
        <v>-1.61</v>
      </c>
      <c r="D184">
        <v>-2.605</v>
      </c>
      <c r="E184">
        <v>-3.16</v>
      </c>
      <c r="F184">
        <v>-3.2</v>
      </c>
      <c r="G184">
        <v>1.6</v>
      </c>
      <c r="H184">
        <v>-0.01</v>
      </c>
      <c r="I184">
        <v>1.35</v>
      </c>
      <c r="J184">
        <v>-0.61</v>
      </c>
      <c r="K184">
        <v>-1.61</v>
      </c>
      <c r="L184">
        <v>-2.605</v>
      </c>
      <c r="M184">
        <v>-3.16</v>
      </c>
      <c r="N184">
        <v>-3.2</v>
      </c>
      <c r="O184">
        <v>0.92600000000000005</v>
      </c>
      <c r="P184">
        <v>0.92600000000000005</v>
      </c>
      <c r="Q184">
        <v>0.91800000000000004</v>
      </c>
      <c r="R184">
        <v>0.45100000000000001</v>
      </c>
      <c r="S184">
        <v>0.16900000000000001</v>
      </c>
    </row>
    <row r="185" spans="1:19" x14ac:dyDescent="0.3">
      <c r="A185">
        <v>60</v>
      </c>
      <c r="B185">
        <v>-0.61</v>
      </c>
      <c r="C185">
        <v>-1.61</v>
      </c>
      <c r="D185">
        <v>-2.605</v>
      </c>
      <c r="E185">
        <v>-3.16</v>
      </c>
      <c r="F185">
        <v>-3.2</v>
      </c>
      <c r="G185">
        <v>1.6</v>
      </c>
      <c r="H185">
        <v>-0.01</v>
      </c>
      <c r="I185">
        <v>1.35</v>
      </c>
      <c r="J185">
        <v>-0.61399999999999999</v>
      </c>
      <c r="K185">
        <v>-1.609</v>
      </c>
      <c r="L185">
        <v>-2.605</v>
      </c>
      <c r="M185">
        <v>-3.161</v>
      </c>
      <c r="N185">
        <v>-3.1970000000000001</v>
      </c>
      <c r="O185">
        <v>0.92900000000000005</v>
      </c>
      <c r="P185">
        <v>0.94599999999999995</v>
      </c>
      <c r="Q185">
        <v>0.93700000000000006</v>
      </c>
      <c r="R185">
        <v>0.45300000000000001</v>
      </c>
      <c r="S185">
        <v>0.161</v>
      </c>
    </row>
    <row r="186" spans="1:19" x14ac:dyDescent="0.3">
      <c r="A186">
        <v>120</v>
      </c>
      <c r="B186">
        <v>-0.61</v>
      </c>
      <c r="C186">
        <v>-1.61</v>
      </c>
      <c r="D186">
        <v>-2.605</v>
      </c>
      <c r="E186">
        <v>-3.16</v>
      </c>
      <c r="F186">
        <v>-3.2</v>
      </c>
      <c r="G186">
        <v>1.6</v>
      </c>
      <c r="H186">
        <v>-0.01</v>
      </c>
      <c r="I186">
        <v>1.35</v>
      </c>
      <c r="J186">
        <v>-0.61799999999999999</v>
      </c>
      <c r="K186">
        <v>-1.61</v>
      </c>
      <c r="L186">
        <v>-2.605</v>
      </c>
      <c r="M186">
        <v>-3.16</v>
      </c>
      <c r="N186">
        <v>-3.194</v>
      </c>
      <c r="O186">
        <v>0.93</v>
      </c>
      <c r="P186">
        <v>0.95</v>
      </c>
      <c r="Q186">
        <v>0.94199999999999995</v>
      </c>
      <c r="R186">
        <v>0.45</v>
      </c>
      <c r="S186">
        <v>0.154</v>
      </c>
    </row>
    <row r="187" spans="1:19" x14ac:dyDescent="0.3">
      <c r="A187">
        <v>180</v>
      </c>
      <c r="B187">
        <v>-0.61</v>
      </c>
      <c r="C187">
        <v>-1.61</v>
      </c>
      <c r="D187">
        <v>-2.605</v>
      </c>
      <c r="E187">
        <v>-3.16</v>
      </c>
      <c r="F187">
        <v>-3.2</v>
      </c>
      <c r="G187">
        <v>1.6</v>
      </c>
      <c r="H187">
        <v>-0.01</v>
      </c>
      <c r="I187">
        <v>1.35</v>
      </c>
      <c r="J187">
        <v>-0.621</v>
      </c>
      <c r="K187">
        <v>-1.61</v>
      </c>
      <c r="L187">
        <v>-2.6059999999999999</v>
      </c>
      <c r="M187">
        <v>-3.1589999999999998</v>
      </c>
      <c r="N187">
        <v>-3.1909999999999998</v>
      </c>
      <c r="O187">
        <v>0.92900000000000005</v>
      </c>
      <c r="P187">
        <v>0.95299999999999996</v>
      </c>
      <c r="Q187">
        <v>0.94699999999999995</v>
      </c>
      <c r="R187">
        <v>0.45500000000000002</v>
      </c>
      <c r="S187">
        <v>0.14799999999999999</v>
      </c>
    </row>
    <row r="188" spans="1:19" x14ac:dyDescent="0.3">
      <c r="A188">
        <v>240</v>
      </c>
      <c r="B188">
        <v>-0.61</v>
      </c>
      <c r="C188">
        <v>-1.61</v>
      </c>
      <c r="D188">
        <v>-2.605</v>
      </c>
      <c r="E188">
        <v>-3.16</v>
      </c>
      <c r="F188">
        <v>-3.2</v>
      </c>
      <c r="G188">
        <v>1.6</v>
      </c>
      <c r="H188">
        <v>-0.01</v>
      </c>
      <c r="I188">
        <v>1.35</v>
      </c>
      <c r="J188">
        <v>-0.623</v>
      </c>
      <c r="K188">
        <v>-1.609</v>
      </c>
      <c r="L188">
        <v>-2.6059999999999999</v>
      </c>
      <c r="M188">
        <v>-3.16</v>
      </c>
      <c r="N188">
        <v>-3.1880000000000002</v>
      </c>
      <c r="O188">
        <v>0.92700000000000005</v>
      </c>
      <c r="P188">
        <v>0.95499999999999996</v>
      </c>
      <c r="Q188">
        <v>0.94599999999999995</v>
      </c>
      <c r="R188">
        <v>0.46100000000000002</v>
      </c>
      <c r="S188">
        <v>0.14199999999999999</v>
      </c>
    </row>
    <row r="189" spans="1:19" x14ac:dyDescent="0.3">
      <c r="A189">
        <v>300</v>
      </c>
      <c r="B189">
        <v>-0.61</v>
      </c>
      <c r="C189">
        <v>-1.61</v>
      </c>
      <c r="D189">
        <v>-2.605</v>
      </c>
      <c r="E189">
        <v>-3.16</v>
      </c>
      <c r="F189">
        <v>-3.2</v>
      </c>
      <c r="G189">
        <v>1.6</v>
      </c>
      <c r="H189">
        <v>-0.01</v>
      </c>
      <c r="I189">
        <v>1.35</v>
      </c>
      <c r="J189">
        <v>-0.625</v>
      </c>
      <c r="K189">
        <v>-1.609</v>
      </c>
      <c r="L189">
        <v>-2.605</v>
      </c>
      <c r="M189">
        <v>-3.1589999999999998</v>
      </c>
      <c r="N189">
        <v>-3.1850000000000001</v>
      </c>
      <c r="O189">
        <v>0.92500000000000004</v>
      </c>
      <c r="P189">
        <v>0.95399999999999996</v>
      </c>
      <c r="Q189">
        <v>0.94599999999999995</v>
      </c>
      <c r="R189">
        <v>0.46200000000000002</v>
      </c>
      <c r="S189">
        <v>0.13600000000000001</v>
      </c>
    </row>
    <row r="190" spans="1:19" x14ac:dyDescent="0.3">
      <c r="A190">
        <v>360</v>
      </c>
      <c r="B190">
        <v>-0.61</v>
      </c>
      <c r="C190">
        <v>-1.61</v>
      </c>
      <c r="D190">
        <v>-2.605</v>
      </c>
      <c r="E190">
        <v>-3.16</v>
      </c>
      <c r="F190">
        <v>-3.2</v>
      </c>
      <c r="G190">
        <v>1.6</v>
      </c>
      <c r="H190">
        <v>-0.01</v>
      </c>
      <c r="I190">
        <v>1.35</v>
      </c>
      <c r="J190">
        <v>-0.628</v>
      </c>
      <c r="K190">
        <v>-1.61</v>
      </c>
      <c r="L190">
        <v>-2.6059999999999999</v>
      </c>
      <c r="M190">
        <v>-3.157</v>
      </c>
      <c r="N190">
        <v>-3.1819999999999999</v>
      </c>
      <c r="O190">
        <v>0.92400000000000004</v>
      </c>
      <c r="P190">
        <v>0.95299999999999996</v>
      </c>
      <c r="Q190">
        <v>0.94699999999999995</v>
      </c>
      <c r="R190">
        <v>0.45600000000000002</v>
      </c>
      <c r="S190">
        <v>0.13200000000000001</v>
      </c>
    </row>
    <row r="191" spans="1:19" x14ac:dyDescent="0.3">
      <c r="A191">
        <v>420</v>
      </c>
      <c r="B191">
        <v>-0.61</v>
      </c>
      <c r="C191">
        <v>-1.61</v>
      </c>
      <c r="D191">
        <v>-2.605</v>
      </c>
      <c r="E191">
        <v>-3.16</v>
      </c>
      <c r="F191">
        <v>-3.2</v>
      </c>
      <c r="G191">
        <v>1.6</v>
      </c>
      <c r="H191">
        <v>-0.01</v>
      </c>
      <c r="I191">
        <v>1.35</v>
      </c>
      <c r="J191">
        <v>-0.63</v>
      </c>
      <c r="K191">
        <v>-1.611</v>
      </c>
      <c r="L191">
        <v>-2.6059999999999999</v>
      </c>
      <c r="M191">
        <v>-3.1539999999999999</v>
      </c>
      <c r="N191">
        <v>-3.1789999999999998</v>
      </c>
      <c r="O191">
        <v>0.92200000000000004</v>
      </c>
      <c r="P191">
        <v>0.95</v>
      </c>
      <c r="Q191">
        <v>0.94799999999999995</v>
      </c>
      <c r="R191">
        <v>0.44900000000000001</v>
      </c>
      <c r="S191">
        <v>0.129</v>
      </c>
    </row>
    <row r="192" spans="1:19" x14ac:dyDescent="0.3">
      <c r="A192">
        <v>480</v>
      </c>
      <c r="B192">
        <v>-0.61</v>
      </c>
      <c r="C192">
        <v>-1.61</v>
      </c>
      <c r="D192">
        <v>-2.605</v>
      </c>
      <c r="E192">
        <v>-3.16</v>
      </c>
      <c r="F192">
        <v>-3.2</v>
      </c>
      <c r="G192">
        <v>1.6</v>
      </c>
      <c r="H192">
        <v>-0.01</v>
      </c>
      <c r="I192">
        <v>1.35</v>
      </c>
      <c r="J192">
        <v>-0.63200000000000001</v>
      </c>
      <c r="K192">
        <v>-1.611</v>
      </c>
      <c r="L192">
        <v>-2.6059999999999999</v>
      </c>
      <c r="M192">
        <v>-3.1509999999999998</v>
      </c>
      <c r="N192">
        <v>-3.1760000000000002</v>
      </c>
      <c r="O192">
        <v>0.92</v>
      </c>
      <c r="P192">
        <v>0.94699999999999995</v>
      </c>
      <c r="Q192">
        <v>0.94699999999999995</v>
      </c>
      <c r="R192">
        <v>0.442</v>
      </c>
      <c r="S192">
        <v>0.128</v>
      </c>
    </row>
    <row r="193" spans="1:19" x14ac:dyDescent="0.3">
      <c r="A193">
        <v>540</v>
      </c>
      <c r="B193">
        <v>-0.61</v>
      </c>
      <c r="C193">
        <v>-1.61</v>
      </c>
      <c r="D193">
        <v>-2.605</v>
      </c>
      <c r="E193">
        <v>-3.16</v>
      </c>
      <c r="F193">
        <v>-3.2</v>
      </c>
      <c r="G193">
        <v>1.6</v>
      </c>
      <c r="H193">
        <v>-0.01</v>
      </c>
      <c r="I193">
        <v>1.35</v>
      </c>
      <c r="J193">
        <v>-0.63400000000000001</v>
      </c>
      <c r="K193">
        <v>-1.613</v>
      </c>
      <c r="L193">
        <v>-2.6059999999999999</v>
      </c>
      <c r="M193">
        <v>-3.1480000000000001</v>
      </c>
      <c r="N193">
        <v>-3.173</v>
      </c>
      <c r="O193">
        <v>0.91700000000000004</v>
      </c>
      <c r="P193">
        <v>0.94499999999999995</v>
      </c>
      <c r="Q193">
        <v>0.94599999999999995</v>
      </c>
      <c r="R193">
        <v>0.435</v>
      </c>
      <c r="S193">
        <v>0.127</v>
      </c>
    </row>
    <row r="194" spans="1:19" x14ac:dyDescent="0.3">
      <c r="A194">
        <v>600</v>
      </c>
      <c r="B194">
        <v>-0.61</v>
      </c>
      <c r="C194">
        <v>-1.61</v>
      </c>
      <c r="D194">
        <v>-2.605</v>
      </c>
      <c r="E194">
        <v>-3.16</v>
      </c>
      <c r="F194">
        <v>-3.2</v>
      </c>
      <c r="G194">
        <v>1.6</v>
      </c>
      <c r="H194">
        <v>-0.01</v>
      </c>
      <c r="I194">
        <v>1.35</v>
      </c>
      <c r="J194">
        <v>-0.63600000000000001</v>
      </c>
      <c r="K194">
        <v>-1.6140000000000001</v>
      </c>
      <c r="L194">
        <v>-2.6059999999999999</v>
      </c>
      <c r="M194">
        <v>-3.1440000000000001</v>
      </c>
      <c r="N194">
        <v>-3.17</v>
      </c>
      <c r="O194">
        <v>0.91500000000000004</v>
      </c>
      <c r="P194">
        <v>0.94399999999999995</v>
      </c>
      <c r="Q194">
        <v>0.94599999999999995</v>
      </c>
      <c r="R194">
        <v>0.42899999999999999</v>
      </c>
      <c r="S194">
        <v>0.126</v>
      </c>
    </row>
    <row r="196" spans="1:19" x14ac:dyDescent="0.3">
      <c r="A196" t="s">
        <v>0</v>
      </c>
      <c r="B196" t="s">
        <v>16</v>
      </c>
    </row>
    <row r="197" spans="1:19" x14ac:dyDescent="0.3">
      <c r="A197">
        <v>0</v>
      </c>
      <c r="B197">
        <v>-0.61</v>
      </c>
      <c r="C197">
        <v>-1.61</v>
      </c>
      <c r="D197">
        <v>-2.605</v>
      </c>
      <c r="E197">
        <v>-3.1509999999999998</v>
      </c>
      <c r="F197">
        <v>-3.19</v>
      </c>
      <c r="G197">
        <v>1.6</v>
      </c>
      <c r="H197">
        <v>-0.01</v>
      </c>
      <c r="I197">
        <v>1.8720000000000001</v>
      </c>
      <c r="J197">
        <v>-0.61</v>
      </c>
      <c r="K197">
        <v>-1.61</v>
      </c>
      <c r="L197">
        <v>-2.605</v>
      </c>
      <c r="M197">
        <v>-3.1509999999999998</v>
      </c>
      <c r="N197">
        <v>-3.19</v>
      </c>
      <c r="O197">
        <v>0.92600000000000005</v>
      </c>
      <c r="P197">
        <v>0.92600000000000005</v>
      </c>
      <c r="Q197">
        <v>0.91700000000000004</v>
      </c>
      <c r="R197">
        <v>0.44600000000000001</v>
      </c>
      <c r="S197">
        <v>0.16800000000000001</v>
      </c>
    </row>
    <row r="198" spans="1:19" x14ac:dyDescent="0.3">
      <c r="A198">
        <v>60</v>
      </c>
      <c r="B198">
        <v>-0.61</v>
      </c>
      <c r="C198">
        <v>-1.61</v>
      </c>
      <c r="D198">
        <v>-2.605</v>
      </c>
      <c r="E198">
        <v>-3.1509999999999998</v>
      </c>
      <c r="F198">
        <v>-3.19</v>
      </c>
      <c r="G198">
        <v>1.6</v>
      </c>
      <c r="H198">
        <v>-0.01</v>
      </c>
      <c r="I198">
        <v>1.8720000000000001</v>
      </c>
      <c r="J198">
        <v>-0.61399999999999999</v>
      </c>
      <c r="K198">
        <v>-1.61</v>
      </c>
      <c r="L198">
        <v>-2.6040000000000001</v>
      </c>
      <c r="M198">
        <v>-3.1509999999999998</v>
      </c>
      <c r="N198">
        <v>-3.1930000000000001</v>
      </c>
      <c r="O198">
        <v>0.92900000000000005</v>
      </c>
      <c r="P198">
        <v>0.94799999999999995</v>
      </c>
      <c r="Q198">
        <v>0.93600000000000005</v>
      </c>
      <c r="R198">
        <v>0.44500000000000001</v>
      </c>
      <c r="S198">
        <v>0.17599999999999999</v>
      </c>
    </row>
    <row r="199" spans="1:19" x14ac:dyDescent="0.3">
      <c r="A199">
        <v>120</v>
      </c>
      <c r="B199">
        <v>-0.61</v>
      </c>
      <c r="C199">
        <v>-1.61</v>
      </c>
      <c r="D199">
        <v>-2.605</v>
      </c>
      <c r="E199">
        <v>-3.1509999999999998</v>
      </c>
      <c r="F199">
        <v>-3.19</v>
      </c>
      <c r="G199">
        <v>1.6</v>
      </c>
      <c r="H199">
        <v>-0.01</v>
      </c>
      <c r="I199">
        <v>1.8720000000000001</v>
      </c>
      <c r="J199">
        <v>-0.61799999999999999</v>
      </c>
      <c r="K199">
        <v>-1.61</v>
      </c>
      <c r="L199">
        <v>-2.605</v>
      </c>
      <c r="M199">
        <v>-3.1520000000000001</v>
      </c>
      <c r="N199">
        <v>-3.1960000000000002</v>
      </c>
      <c r="O199">
        <v>0.92900000000000005</v>
      </c>
      <c r="P199">
        <v>0.95</v>
      </c>
      <c r="Q199">
        <v>0.94399999999999995</v>
      </c>
      <c r="R199">
        <v>0.44900000000000001</v>
      </c>
      <c r="S199">
        <v>0.184</v>
      </c>
    </row>
    <row r="200" spans="1:19" x14ac:dyDescent="0.3">
      <c r="A200">
        <v>180</v>
      </c>
      <c r="B200">
        <v>-0.61</v>
      </c>
      <c r="C200">
        <v>-1.61</v>
      </c>
      <c r="D200">
        <v>-2.605</v>
      </c>
      <c r="E200">
        <v>-3.1509999999999998</v>
      </c>
      <c r="F200">
        <v>-3.19</v>
      </c>
      <c r="G200">
        <v>1.6</v>
      </c>
      <c r="H200">
        <v>-0.01</v>
      </c>
      <c r="I200">
        <v>1.8720000000000001</v>
      </c>
      <c r="J200">
        <v>-0.621</v>
      </c>
      <c r="K200">
        <v>-1.61</v>
      </c>
      <c r="L200">
        <v>-2.605</v>
      </c>
      <c r="M200">
        <v>-3.1509999999999998</v>
      </c>
      <c r="N200">
        <v>-3.1989999999999998</v>
      </c>
      <c r="O200">
        <v>0.92900000000000005</v>
      </c>
      <c r="P200">
        <v>0.95299999999999996</v>
      </c>
      <c r="Q200">
        <v>0.94399999999999995</v>
      </c>
      <c r="R200">
        <v>0.45</v>
      </c>
      <c r="S200">
        <v>0.19</v>
      </c>
    </row>
    <row r="201" spans="1:19" x14ac:dyDescent="0.3">
      <c r="A201">
        <v>240</v>
      </c>
      <c r="B201">
        <v>-0.61</v>
      </c>
      <c r="C201">
        <v>-1.61</v>
      </c>
      <c r="D201">
        <v>-2.605</v>
      </c>
      <c r="E201">
        <v>-3.1509999999999998</v>
      </c>
      <c r="F201">
        <v>-3.19</v>
      </c>
      <c r="G201">
        <v>1.6</v>
      </c>
      <c r="H201">
        <v>-0.01</v>
      </c>
      <c r="I201">
        <v>1.8720000000000001</v>
      </c>
      <c r="J201">
        <v>-0.623</v>
      </c>
      <c r="K201">
        <v>-1.609</v>
      </c>
      <c r="L201">
        <v>-2.605</v>
      </c>
      <c r="M201">
        <v>-3.149</v>
      </c>
      <c r="N201">
        <v>-3.202</v>
      </c>
      <c r="O201">
        <v>0.92700000000000005</v>
      </c>
      <c r="P201">
        <v>0.95499999999999996</v>
      </c>
      <c r="Q201">
        <v>0.94599999999999995</v>
      </c>
      <c r="R201">
        <v>0.44800000000000001</v>
      </c>
      <c r="S201">
        <v>0.19600000000000001</v>
      </c>
    </row>
    <row r="202" spans="1:19" x14ac:dyDescent="0.3">
      <c r="A202">
        <v>300</v>
      </c>
      <c r="B202">
        <v>-0.61</v>
      </c>
      <c r="C202">
        <v>-1.61</v>
      </c>
      <c r="D202">
        <v>-2.605</v>
      </c>
      <c r="E202">
        <v>-3.1509999999999998</v>
      </c>
      <c r="F202">
        <v>-3.19</v>
      </c>
      <c r="G202">
        <v>1.6</v>
      </c>
      <c r="H202">
        <v>-0.01</v>
      </c>
      <c r="I202">
        <v>1.8720000000000001</v>
      </c>
      <c r="J202">
        <v>-0.625</v>
      </c>
      <c r="K202">
        <v>-1.609</v>
      </c>
      <c r="L202">
        <v>-2.6059999999999999</v>
      </c>
      <c r="M202">
        <v>-3.149</v>
      </c>
      <c r="N202">
        <v>-3.2050000000000001</v>
      </c>
      <c r="O202">
        <v>0.92600000000000005</v>
      </c>
      <c r="P202">
        <v>0.95399999999999996</v>
      </c>
      <c r="Q202">
        <v>0.94799999999999995</v>
      </c>
      <c r="R202">
        <v>0.45200000000000001</v>
      </c>
      <c r="S202">
        <v>0.20100000000000001</v>
      </c>
    </row>
    <row r="203" spans="1:19" x14ac:dyDescent="0.3">
      <c r="A203">
        <v>360</v>
      </c>
      <c r="B203">
        <v>-0.61</v>
      </c>
      <c r="C203">
        <v>-1.61</v>
      </c>
      <c r="D203">
        <v>-2.605</v>
      </c>
      <c r="E203">
        <v>-3.1509999999999998</v>
      </c>
      <c r="F203">
        <v>-3.19</v>
      </c>
      <c r="G203">
        <v>1.6</v>
      </c>
      <c r="H203">
        <v>-0.01</v>
      </c>
      <c r="I203">
        <v>1.8720000000000001</v>
      </c>
      <c r="J203">
        <v>-0.628</v>
      </c>
      <c r="K203">
        <v>-1.61</v>
      </c>
      <c r="L203">
        <v>-2.605</v>
      </c>
      <c r="M203">
        <v>-3.15</v>
      </c>
      <c r="N203">
        <v>-3.2080000000000002</v>
      </c>
      <c r="O203">
        <v>0.92400000000000004</v>
      </c>
      <c r="P203">
        <v>0.95099999999999996</v>
      </c>
      <c r="Q203">
        <v>0.94499999999999995</v>
      </c>
      <c r="R203">
        <v>0.45900000000000002</v>
      </c>
      <c r="S203">
        <v>0.20499999999999999</v>
      </c>
    </row>
    <row r="204" spans="1:19" x14ac:dyDescent="0.3">
      <c r="A204">
        <v>420</v>
      </c>
      <c r="B204">
        <v>-0.61</v>
      </c>
      <c r="C204">
        <v>-1.61</v>
      </c>
      <c r="D204">
        <v>-2.605</v>
      </c>
      <c r="E204">
        <v>-3.1509999999999998</v>
      </c>
      <c r="F204">
        <v>-3.19</v>
      </c>
      <c r="G204">
        <v>1.6</v>
      </c>
      <c r="H204">
        <v>-0.01</v>
      </c>
      <c r="I204">
        <v>1.8720000000000001</v>
      </c>
      <c r="J204">
        <v>-0.63</v>
      </c>
      <c r="K204">
        <v>-1.611</v>
      </c>
      <c r="L204">
        <v>-2.605</v>
      </c>
      <c r="M204">
        <v>-3.1520000000000001</v>
      </c>
      <c r="N204">
        <v>-3.2109999999999999</v>
      </c>
      <c r="O204">
        <v>0.92200000000000004</v>
      </c>
      <c r="P204">
        <v>0.95</v>
      </c>
      <c r="Q204">
        <v>0.94499999999999995</v>
      </c>
      <c r="R204">
        <v>0.46700000000000003</v>
      </c>
      <c r="S204">
        <v>0.21099999999999999</v>
      </c>
    </row>
    <row r="205" spans="1:19" x14ac:dyDescent="0.3">
      <c r="A205">
        <v>480</v>
      </c>
      <c r="B205">
        <v>-0.61</v>
      </c>
      <c r="C205">
        <v>-1.61</v>
      </c>
      <c r="D205">
        <v>-2.605</v>
      </c>
      <c r="E205">
        <v>-3.1509999999999998</v>
      </c>
      <c r="F205">
        <v>-3.19</v>
      </c>
      <c r="G205">
        <v>1.6</v>
      </c>
      <c r="H205">
        <v>-0.01</v>
      </c>
      <c r="I205">
        <v>1.8720000000000001</v>
      </c>
      <c r="J205">
        <v>-0.63200000000000001</v>
      </c>
      <c r="K205">
        <v>-1.6120000000000001</v>
      </c>
      <c r="L205">
        <v>-2.6059999999999999</v>
      </c>
      <c r="M205">
        <v>-3.1549999999999998</v>
      </c>
      <c r="N205">
        <v>-3.214</v>
      </c>
      <c r="O205">
        <v>0.92</v>
      </c>
      <c r="P205">
        <v>0.94799999999999995</v>
      </c>
      <c r="Q205">
        <v>0.94699999999999995</v>
      </c>
      <c r="R205">
        <v>0.47399999999999998</v>
      </c>
      <c r="S205">
        <v>0.216</v>
      </c>
    </row>
    <row r="206" spans="1:19" x14ac:dyDescent="0.3">
      <c r="A206">
        <v>540</v>
      </c>
      <c r="B206">
        <v>-0.61</v>
      </c>
      <c r="C206">
        <v>-1.61</v>
      </c>
      <c r="D206">
        <v>-2.605</v>
      </c>
      <c r="E206">
        <v>-3.1509999999999998</v>
      </c>
      <c r="F206">
        <v>-3.19</v>
      </c>
      <c r="G206">
        <v>1.6</v>
      </c>
      <c r="H206">
        <v>-0.01</v>
      </c>
      <c r="I206">
        <v>1.8720000000000001</v>
      </c>
      <c r="J206">
        <v>-0.63400000000000001</v>
      </c>
      <c r="K206">
        <v>-1.613</v>
      </c>
      <c r="L206">
        <v>-2.6059999999999999</v>
      </c>
      <c r="M206">
        <v>-3.1579999999999999</v>
      </c>
      <c r="N206">
        <v>-3.2170000000000001</v>
      </c>
      <c r="O206">
        <v>0.91700000000000004</v>
      </c>
      <c r="P206">
        <v>0.94499999999999995</v>
      </c>
      <c r="Q206">
        <v>0.94699999999999995</v>
      </c>
      <c r="R206">
        <v>0.48</v>
      </c>
      <c r="S206">
        <v>0.219</v>
      </c>
    </row>
    <row r="207" spans="1:19" x14ac:dyDescent="0.3">
      <c r="A207">
        <v>600</v>
      </c>
      <c r="B207">
        <v>-0.61</v>
      </c>
      <c r="C207">
        <v>-1.61</v>
      </c>
      <c r="D207">
        <v>-2.605</v>
      </c>
      <c r="E207">
        <v>-3.1509999999999998</v>
      </c>
      <c r="F207">
        <v>-3.19</v>
      </c>
      <c r="G207">
        <v>1.6</v>
      </c>
      <c r="H207">
        <v>-0.01</v>
      </c>
      <c r="I207">
        <v>1.8720000000000001</v>
      </c>
      <c r="J207">
        <v>-0.63600000000000001</v>
      </c>
      <c r="K207">
        <v>-1.6140000000000001</v>
      </c>
      <c r="L207">
        <v>-2.6059999999999999</v>
      </c>
      <c r="M207">
        <v>-3.16</v>
      </c>
      <c r="N207">
        <v>-3.22</v>
      </c>
      <c r="O207">
        <v>0.91500000000000004</v>
      </c>
      <c r="P207">
        <v>0.94399999999999995</v>
      </c>
      <c r="Q207">
        <v>0.94699999999999995</v>
      </c>
      <c r="R207">
        <v>0.48499999999999999</v>
      </c>
      <c r="S207">
        <v>0.222</v>
      </c>
    </row>
    <row r="209" spans="1:19" x14ac:dyDescent="0.3">
      <c r="A209" t="s">
        <v>0</v>
      </c>
      <c r="B209" t="s">
        <v>17</v>
      </c>
    </row>
    <row r="210" spans="1:19" x14ac:dyDescent="0.3">
      <c r="A210">
        <v>0</v>
      </c>
      <c r="B210">
        <v>-0.61</v>
      </c>
      <c r="C210">
        <v>-1.61</v>
      </c>
      <c r="D210">
        <v>-2.605</v>
      </c>
      <c r="E210">
        <v>-3.1509999999999998</v>
      </c>
      <c r="F210">
        <v>-3.19</v>
      </c>
      <c r="G210">
        <v>1.6</v>
      </c>
      <c r="H210">
        <v>-0.01</v>
      </c>
      <c r="I210">
        <v>1.6160000000000001</v>
      </c>
      <c r="J210">
        <v>-0.61</v>
      </c>
      <c r="K210">
        <v>-1.61</v>
      </c>
      <c r="L210">
        <v>-2.605</v>
      </c>
      <c r="M210">
        <v>-3.1509999999999998</v>
      </c>
      <c r="N210">
        <v>-3.19</v>
      </c>
      <c r="O210">
        <v>0.92600000000000005</v>
      </c>
      <c r="P210">
        <v>0.92600000000000005</v>
      </c>
      <c r="Q210">
        <v>0.91700000000000004</v>
      </c>
      <c r="R210">
        <v>0.44600000000000001</v>
      </c>
      <c r="S210">
        <v>0.16800000000000001</v>
      </c>
    </row>
    <row r="211" spans="1:19" x14ac:dyDescent="0.3">
      <c r="A211">
        <v>60</v>
      </c>
      <c r="B211">
        <v>-0.61</v>
      </c>
      <c r="C211">
        <v>-1.61</v>
      </c>
      <c r="D211">
        <v>-2.605</v>
      </c>
      <c r="E211">
        <v>-3.1509999999999998</v>
      </c>
      <c r="F211">
        <v>-3.19</v>
      </c>
      <c r="G211">
        <v>1.6</v>
      </c>
      <c r="H211">
        <v>-0.01</v>
      </c>
      <c r="I211">
        <v>1.6160000000000001</v>
      </c>
      <c r="J211">
        <v>-0.61399999999999999</v>
      </c>
      <c r="K211">
        <v>-1.609</v>
      </c>
      <c r="L211">
        <v>-2.6040000000000001</v>
      </c>
      <c r="M211">
        <v>-3.1509999999999998</v>
      </c>
      <c r="N211">
        <v>-3.19</v>
      </c>
      <c r="O211">
        <v>0.92900000000000005</v>
      </c>
      <c r="P211">
        <v>0.94699999999999995</v>
      </c>
      <c r="Q211">
        <v>0.93600000000000005</v>
      </c>
      <c r="R211">
        <v>0.44600000000000001</v>
      </c>
      <c r="S211">
        <v>0.16800000000000001</v>
      </c>
    </row>
    <row r="212" spans="1:19" x14ac:dyDescent="0.3">
      <c r="A212">
        <v>120</v>
      </c>
      <c r="B212">
        <v>-0.61</v>
      </c>
      <c r="C212">
        <v>-1.61</v>
      </c>
      <c r="D212">
        <v>-2.605</v>
      </c>
      <c r="E212">
        <v>-3.1509999999999998</v>
      </c>
      <c r="F212">
        <v>-3.19</v>
      </c>
      <c r="G212">
        <v>1.6</v>
      </c>
      <c r="H212">
        <v>-0.01</v>
      </c>
      <c r="I212">
        <v>1.6160000000000001</v>
      </c>
      <c r="J212">
        <v>-0.61799999999999999</v>
      </c>
      <c r="K212">
        <v>-1.61</v>
      </c>
      <c r="L212">
        <v>-2.605</v>
      </c>
      <c r="M212">
        <v>-3.1509999999999998</v>
      </c>
      <c r="N212">
        <v>-3.19</v>
      </c>
      <c r="O212">
        <v>0.93</v>
      </c>
      <c r="P212">
        <v>0.95</v>
      </c>
      <c r="Q212">
        <v>0.94299999999999995</v>
      </c>
      <c r="R212">
        <v>0.44700000000000001</v>
      </c>
      <c r="S212">
        <v>0.16800000000000001</v>
      </c>
    </row>
    <row r="213" spans="1:19" x14ac:dyDescent="0.3">
      <c r="A213">
        <v>180</v>
      </c>
      <c r="B213">
        <v>-0.61</v>
      </c>
      <c r="C213">
        <v>-1.61</v>
      </c>
      <c r="D213">
        <v>-2.605</v>
      </c>
      <c r="E213">
        <v>-3.1509999999999998</v>
      </c>
      <c r="F213">
        <v>-3.19</v>
      </c>
      <c r="G213">
        <v>1.6</v>
      </c>
      <c r="H213">
        <v>-0.01</v>
      </c>
      <c r="I213">
        <v>1.6160000000000001</v>
      </c>
      <c r="J213">
        <v>-0.621</v>
      </c>
      <c r="K213">
        <v>-1.61</v>
      </c>
      <c r="L213">
        <v>-2.605</v>
      </c>
      <c r="M213">
        <v>-3.1509999999999998</v>
      </c>
      <c r="N213">
        <v>-3.19</v>
      </c>
      <c r="O213">
        <v>0.92900000000000005</v>
      </c>
      <c r="P213">
        <v>0.95299999999999996</v>
      </c>
      <c r="Q213">
        <v>0.94499999999999995</v>
      </c>
      <c r="R213">
        <v>0.45</v>
      </c>
      <c r="S213">
        <v>0.16900000000000001</v>
      </c>
    </row>
    <row r="214" spans="1:19" x14ac:dyDescent="0.3">
      <c r="A214">
        <v>240</v>
      </c>
      <c r="B214">
        <v>-0.61</v>
      </c>
      <c r="C214">
        <v>-1.61</v>
      </c>
      <c r="D214">
        <v>-2.605</v>
      </c>
      <c r="E214">
        <v>-3.1509999999999998</v>
      </c>
      <c r="F214">
        <v>-3.19</v>
      </c>
      <c r="G214">
        <v>1.6</v>
      </c>
      <c r="H214">
        <v>-0.01</v>
      </c>
      <c r="I214">
        <v>1.6160000000000001</v>
      </c>
      <c r="J214">
        <v>-0.623</v>
      </c>
      <c r="K214">
        <v>-1.609</v>
      </c>
      <c r="L214">
        <v>-2.605</v>
      </c>
      <c r="M214">
        <v>-3.15</v>
      </c>
      <c r="N214">
        <v>-3.19</v>
      </c>
      <c r="O214">
        <v>0.92700000000000005</v>
      </c>
      <c r="P214">
        <v>0.95499999999999996</v>
      </c>
      <c r="Q214">
        <v>0.94599999999999995</v>
      </c>
      <c r="R214">
        <v>0.45200000000000001</v>
      </c>
      <c r="S214">
        <v>0.16900000000000001</v>
      </c>
    </row>
    <row r="215" spans="1:19" x14ac:dyDescent="0.3">
      <c r="A215">
        <v>300</v>
      </c>
      <c r="B215">
        <v>-0.61</v>
      </c>
      <c r="C215">
        <v>-1.61</v>
      </c>
      <c r="D215">
        <v>-2.605</v>
      </c>
      <c r="E215">
        <v>-3.1509999999999998</v>
      </c>
      <c r="F215">
        <v>-3.19</v>
      </c>
      <c r="G215">
        <v>1.6</v>
      </c>
      <c r="H215">
        <v>-0.01</v>
      </c>
      <c r="I215">
        <v>1.6160000000000001</v>
      </c>
      <c r="J215">
        <v>-0.625</v>
      </c>
      <c r="K215">
        <v>-1.609</v>
      </c>
      <c r="L215">
        <v>-2.605</v>
      </c>
      <c r="M215">
        <v>-3.149</v>
      </c>
      <c r="N215">
        <v>-3.19</v>
      </c>
      <c r="O215">
        <v>0.92500000000000004</v>
      </c>
      <c r="P215">
        <v>0.95399999999999996</v>
      </c>
      <c r="Q215">
        <v>0.94699999999999995</v>
      </c>
      <c r="R215">
        <v>0.45400000000000001</v>
      </c>
      <c r="S215">
        <v>0.16800000000000001</v>
      </c>
    </row>
    <row r="216" spans="1:19" x14ac:dyDescent="0.3">
      <c r="A216">
        <v>360</v>
      </c>
      <c r="B216">
        <v>-0.61</v>
      </c>
      <c r="C216">
        <v>-1.61</v>
      </c>
      <c r="D216">
        <v>-2.605</v>
      </c>
      <c r="E216">
        <v>-3.1509999999999998</v>
      </c>
      <c r="F216">
        <v>-3.19</v>
      </c>
      <c r="G216">
        <v>1.6</v>
      </c>
      <c r="H216">
        <v>-0.01</v>
      </c>
      <c r="I216">
        <v>1.6160000000000001</v>
      </c>
      <c r="J216">
        <v>-0.628</v>
      </c>
      <c r="K216">
        <v>-1.61</v>
      </c>
      <c r="L216">
        <v>-2.6059999999999999</v>
      </c>
      <c r="M216">
        <v>-3.149</v>
      </c>
      <c r="N216">
        <v>-3.19</v>
      </c>
      <c r="O216">
        <v>0.92400000000000004</v>
      </c>
      <c r="P216">
        <v>0.95199999999999996</v>
      </c>
      <c r="Q216">
        <v>0.94599999999999995</v>
      </c>
      <c r="R216">
        <v>0.45500000000000002</v>
      </c>
      <c r="S216">
        <v>0.16800000000000001</v>
      </c>
    </row>
    <row r="217" spans="1:19" x14ac:dyDescent="0.3">
      <c r="A217">
        <v>420</v>
      </c>
      <c r="B217">
        <v>-0.61</v>
      </c>
      <c r="C217">
        <v>-1.61</v>
      </c>
      <c r="D217">
        <v>-2.605</v>
      </c>
      <c r="E217">
        <v>-3.1509999999999998</v>
      </c>
      <c r="F217">
        <v>-3.19</v>
      </c>
      <c r="G217">
        <v>1.6</v>
      </c>
      <c r="H217">
        <v>-0.01</v>
      </c>
      <c r="I217">
        <v>1.6160000000000001</v>
      </c>
      <c r="J217">
        <v>-0.63</v>
      </c>
      <c r="K217">
        <v>-1.611</v>
      </c>
      <c r="L217">
        <v>-2.6059999999999999</v>
      </c>
      <c r="M217">
        <v>-3.149</v>
      </c>
      <c r="N217">
        <v>-3.19</v>
      </c>
      <c r="O217">
        <v>0.92200000000000004</v>
      </c>
      <c r="P217">
        <v>0.95</v>
      </c>
      <c r="Q217">
        <v>0.94599999999999995</v>
      </c>
      <c r="R217">
        <v>0.45500000000000002</v>
      </c>
      <c r="S217">
        <v>0.16900000000000001</v>
      </c>
    </row>
    <row r="218" spans="1:19" x14ac:dyDescent="0.3">
      <c r="A218">
        <v>480</v>
      </c>
      <c r="B218">
        <v>-0.61</v>
      </c>
      <c r="C218">
        <v>-1.61</v>
      </c>
      <c r="D218">
        <v>-2.605</v>
      </c>
      <c r="E218">
        <v>-3.1509999999999998</v>
      </c>
      <c r="F218">
        <v>-3.19</v>
      </c>
      <c r="G218">
        <v>1.6</v>
      </c>
      <c r="H218">
        <v>-0.01</v>
      </c>
      <c r="I218">
        <v>1.6160000000000001</v>
      </c>
      <c r="J218">
        <v>-0.63200000000000001</v>
      </c>
      <c r="K218">
        <v>-1.611</v>
      </c>
      <c r="L218">
        <v>-2.6059999999999999</v>
      </c>
      <c r="M218">
        <v>-3.149</v>
      </c>
      <c r="N218">
        <v>-3.19</v>
      </c>
      <c r="O218">
        <v>0.92</v>
      </c>
      <c r="P218">
        <v>0.94799999999999995</v>
      </c>
      <c r="Q218">
        <v>0.94599999999999995</v>
      </c>
      <c r="R218">
        <v>0.45600000000000002</v>
      </c>
      <c r="S218">
        <v>0.17100000000000001</v>
      </c>
    </row>
    <row r="219" spans="1:19" x14ac:dyDescent="0.3">
      <c r="A219">
        <v>540</v>
      </c>
      <c r="B219">
        <v>-0.61</v>
      </c>
      <c r="C219">
        <v>-1.61</v>
      </c>
      <c r="D219">
        <v>-2.605</v>
      </c>
      <c r="E219">
        <v>-3.1509999999999998</v>
      </c>
      <c r="F219">
        <v>-3.19</v>
      </c>
      <c r="G219">
        <v>1.6</v>
      </c>
      <c r="H219">
        <v>-0.01</v>
      </c>
      <c r="I219">
        <v>1.6160000000000001</v>
      </c>
      <c r="J219">
        <v>-0.63400000000000001</v>
      </c>
      <c r="K219">
        <v>-1.613</v>
      </c>
      <c r="L219">
        <v>-2.605</v>
      </c>
      <c r="M219">
        <v>-3.149</v>
      </c>
      <c r="N219">
        <v>-3.19</v>
      </c>
      <c r="O219">
        <v>0.91700000000000004</v>
      </c>
      <c r="P219">
        <v>0.94499999999999995</v>
      </c>
      <c r="Q219">
        <v>0.94599999999999995</v>
      </c>
      <c r="R219">
        <v>0.45700000000000002</v>
      </c>
      <c r="S219">
        <v>0.17299999999999999</v>
      </c>
    </row>
    <row r="220" spans="1:19" x14ac:dyDescent="0.3">
      <c r="A220">
        <v>600</v>
      </c>
      <c r="B220">
        <v>-0.61</v>
      </c>
      <c r="C220">
        <v>-1.61</v>
      </c>
      <c r="D220">
        <v>-2.605</v>
      </c>
      <c r="E220">
        <v>-3.1509999999999998</v>
      </c>
      <c r="F220">
        <v>-3.19</v>
      </c>
      <c r="G220">
        <v>1.6</v>
      </c>
      <c r="H220">
        <v>-0.01</v>
      </c>
      <c r="I220">
        <v>1.6160000000000001</v>
      </c>
      <c r="J220">
        <v>-0.63600000000000001</v>
      </c>
      <c r="K220">
        <v>-1.6140000000000001</v>
      </c>
      <c r="L220">
        <v>-2.605</v>
      </c>
      <c r="M220">
        <v>-3.149</v>
      </c>
      <c r="N220">
        <v>-3.19</v>
      </c>
      <c r="O220">
        <v>0.91500000000000004</v>
      </c>
      <c r="P220">
        <v>0.94399999999999995</v>
      </c>
      <c r="Q220">
        <v>0.94599999999999995</v>
      </c>
      <c r="R220">
        <v>0.45600000000000002</v>
      </c>
      <c r="S220">
        <v>0.17399999999999999</v>
      </c>
    </row>
    <row r="222" spans="1:19" x14ac:dyDescent="0.3">
      <c r="A222" t="s">
        <v>0</v>
      </c>
      <c r="B222" t="s">
        <v>18</v>
      </c>
    </row>
    <row r="223" spans="1:19" x14ac:dyDescent="0.3">
      <c r="A223">
        <v>0</v>
      </c>
      <c r="B223">
        <v>-0.61</v>
      </c>
      <c r="C223">
        <v>-1.61</v>
      </c>
      <c r="D223">
        <v>-2.605</v>
      </c>
      <c r="E223">
        <v>-3.1509999999999998</v>
      </c>
      <c r="F223">
        <v>-3.19</v>
      </c>
      <c r="G223">
        <v>1.6</v>
      </c>
      <c r="H223">
        <v>-0.01</v>
      </c>
      <c r="I223">
        <v>1.3480000000000001</v>
      </c>
      <c r="J223">
        <v>-0.61</v>
      </c>
      <c r="K223">
        <v>-1.61</v>
      </c>
      <c r="L223">
        <v>-2.605</v>
      </c>
      <c r="M223">
        <v>-3.1509999999999998</v>
      </c>
      <c r="N223">
        <v>-3.19</v>
      </c>
      <c r="O223">
        <v>0.92600000000000005</v>
      </c>
      <c r="P223">
        <v>0.92600000000000005</v>
      </c>
      <c r="Q223">
        <v>0.91700000000000004</v>
      </c>
      <c r="R223">
        <v>0.44600000000000001</v>
      </c>
      <c r="S223">
        <v>0.16800000000000001</v>
      </c>
    </row>
    <row r="224" spans="1:19" x14ac:dyDescent="0.3">
      <c r="A224">
        <v>60</v>
      </c>
      <c r="B224">
        <v>-0.61</v>
      </c>
      <c r="C224">
        <v>-1.61</v>
      </c>
      <c r="D224">
        <v>-2.605</v>
      </c>
      <c r="E224">
        <v>-3.1509999999999998</v>
      </c>
      <c r="F224">
        <v>-3.19</v>
      </c>
      <c r="G224">
        <v>1.6</v>
      </c>
      <c r="H224">
        <v>-0.01</v>
      </c>
      <c r="I224">
        <v>1.3480000000000001</v>
      </c>
      <c r="J224">
        <v>-0.61399999999999999</v>
      </c>
      <c r="K224">
        <v>-1.609</v>
      </c>
      <c r="L224">
        <v>-2.6040000000000001</v>
      </c>
      <c r="M224">
        <v>-3.1520000000000001</v>
      </c>
      <c r="N224">
        <v>-3.1869999999999998</v>
      </c>
      <c r="O224">
        <v>0.92900000000000005</v>
      </c>
      <c r="P224">
        <v>0.94599999999999995</v>
      </c>
      <c r="Q224">
        <v>0.93600000000000005</v>
      </c>
      <c r="R224">
        <v>0.44700000000000001</v>
      </c>
      <c r="S224">
        <v>0.16</v>
      </c>
    </row>
    <row r="225" spans="1:19" x14ac:dyDescent="0.3">
      <c r="A225">
        <v>120</v>
      </c>
      <c r="B225">
        <v>-0.61</v>
      </c>
      <c r="C225">
        <v>-1.61</v>
      </c>
      <c r="D225">
        <v>-2.605</v>
      </c>
      <c r="E225">
        <v>-3.1509999999999998</v>
      </c>
      <c r="F225">
        <v>-3.19</v>
      </c>
      <c r="G225">
        <v>1.6</v>
      </c>
      <c r="H225">
        <v>-0.01</v>
      </c>
      <c r="I225">
        <v>1.3480000000000001</v>
      </c>
      <c r="J225">
        <v>-0.61799999999999999</v>
      </c>
      <c r="K225">
        <v>-1.61</v>
      </c>
      <c r="L225">
        <v>-2.605</v>
      </c>
      <c r="M225">
        <v>-3.1509999999999998</v>
      </c>
      <c r="N225">
        <v>-3.1840000000000002</v>
      </c>
      <c r="O225">
        <v>0.93</v>
      </c>
      <c r="P225">
        <v>0.95</v>
      </c>
      <c r="Q225">
        <v>0.94199999999999995</v>
      </c>
      <c r="R225">
        <v>0.44500000000000001</v>
      </c>
      <c r="S225">
        <v>0.152</v>
      </c>
    </row>
    <row r="226" spans="1:19" x14ac:dyDescent="0.3">
      <c r="A226">
        <v>180</v>
      </c>
      <c r="B226">
        <v>-0.61</v>
      </c>
      <c r="C226">
        <v>-1.61</v>
      </c>
      <c r="D226">
        <v>-2.605</v>
      </c>
      <c r="E226">
        <v>-3.1509999999999998</v>
      </c>
      <c r="F226">
        <v>-3.19</v>
      </c>
      <c r="G226">
        <v>1.6</v>
      </c>
      <c r="H226">
        <v>-0.01</v>
      </c>
      <c r="I226">
        <v>1.3480000000000001</v>
      </c>
      <c r="J226">
        <v>-0.621</v>
      </c>
      <c r="K226">
        <v>-1.61</v>
      </c>
      <c r="L226">
        <v>-2.605</v>
      </c>
      <c r="M226">
        <v>-3.1509999999999998</v>
      </c>
      <c r="N226">
        <v>-3.181</v>
      </c>
      <c r="O226">
        <v>0.92900000000000005</v>
      </c>
      <c r="P226">
        <v>0.95299999999999996</v>
      </c>
      <c r="Q226">
        <v>0.94599999999999995</v>
      </c>
      <c r="R226">
        <v>0.45</v>
      </c>
      <c r="S226">
        <v>0.14599999999999999</v>
      </c>
    </row>
    <row r="227" spans="1:19" x14ac:dyDescent="0.3">
      <c r="A227">
        <v>240</v>
      </c>
      <c r="B227">
        <v>-0.61</v>
      </c>
      <c r="C227">
        <v>-1.61</v>
      </c>
      <c r="D227">
        <v>-2.605</v>
      </c>
      <c r="E227">
        <v>-3.1509999999999998</v>
      </c>
      <c r="F227">
        <v>-3.19</v>
      </c>
      <c r="G227">
        <v>1.6</v>
      </c>
      <c r="H227">
        <v>-0.01</v>
      </c>
      <c r="I227">
        <v>1.3480000000000001</v>
      </c>
      <c r="J227">
        <v>-0.623</v>
      </c>
      <c r="K227">
        <v>-1.609</v>
      </c>
      <c r="L227">
        <v>-2.605</v>
      </c>
      <c r="M227">
        <v>-3.1509999999999998</v>
      </c>
      <c r="N227">
        <v>-3.1779999999999999</v>
      </c>
      <c r="O227">
        <v>0.92700000000000005</v>
      </c>
      <c r="P227">
        <v>0.95499999999999996</v>
      </c>
      <c r="Q227">
        <v>0.94599999999999995</v>
      </c>
      <c r="R227">
        <v>0.45600000000000002</v>
      </c>
      <c r="S227">
        <v>0.14099999999999999</v>
      </c>
    </row>
    <row r="228" spans="1:19" x14ac:dyDescent="0.3">
      <c r="A228">
        <v>300</v>
      </c>
      <c r="B228">
        <v>-0.61</v>
      </c>
      <c r="C228">
        <v>-1.61</v>
      </c>
      <c r="D228">
        <v>-2.605</v>
      </c>
      <c r="E228">
        <v>-3.1509999999999998</v>
      </c>
      <c r="F228">
        <v>-3.19</v>
      </c>
      <c r="G228">
        <v>1.6</v>
      </c>
      <c r="H228">
        <v>-0.01</v>
      </c>
      <c r="I228">
        <v>1.3480000000000001</v>
      </c>
      <c r="J228">
        <v>-0.625</v>
      </c>
      <c r="K228">
        <v>-1.609</v>
      </c>
      <c r="L228">
        <v>-2.605</v>
      </c>
      <c r="M228">
        <v>-3.15</v>
      </c>
      <c r="N228">
        <v>-3.1749999999999998</v>
      </c>
      <c r="O228">
        <v>0.92500000000000004</v>
      </c>
      <c r="P228">
        <v>0.95399999999999996</v>
      </c>
      <c r="Q228">
        <v>0.94599999999999995</v>
      </c>
      <c r="R228">
        <v>0.45700000000000002</v>
      </c>
      <c r="S228">
        <v>0.13500000000000001</v>
      </c>
    </row>
    <row r="229" spans="1:19" x14ac:dyDescent="0.3">
      <c r="A229">
        <v>360</v>
      </c>
      <c r="B229">
        <v>-0.61</v>
      </c>
      <c r="C229">
        <v>-1.61</v>
      </c>
      <c r="D229">
        <v>-2.605</v>
      </c>
      <c r="E229">
        <v>-3.1509999999999998</v>
      </c>
      <c r="F229">
        <v>-3.19</v>
      </c>
      <c r="G229">
        <v>1.6</v>
      </c>
      <c r="H229">
        <v>-0.01</v>
      </c>
      <c r="I229">
        <v>1.3480000000000001</v>
      </c>
      <c r="J229">
        <v>-0.628</v>
      </c>
      <c r="K229">
        <v>-1.61</v>
      </c>
      <c r="L229">
        <v>-2.6059999999999999</v>
      </c>
      <c r="M229">
        <v>-3.1480000000000001</v>
      </c>
      <c r="N229">
        <v>-3.1720000000000002</v>
      </c>
      <c r="O229">
        <v>0.92400000000000004</v>
      </c>
      <c r="P229">
        <v>0.95199999999999996</v>
      </c>
      <c r="Q229">
        <v>0.94699999999999995</v>
      </c>
      <c r="R229">
        <v>0.45100000000000001</v>
      </c>
      <c r="S229">
        <v>0.13</v>
      </c>
    </row>
    <row r="230" spans="1:19" x14ac:dyDescent="0.3">
      <c r="A230">
        <v>420</v>
      </c>
      <c r="B230">
        <v>-0.61</v>
      </c>
      <c r="C230">
        <v>-1.61</v>
      </c>
      <c r="D230">
        <v>-2.605</v>
      </c>
      <c r="E230">
        <v>-3.1509999999999998</v>
      </c>
      <c r="F230">
        <v>-3.19</v>
      </c>
      <c r="G230">
        <v>1.6</v>
      </c>
      <c r="H230">
        <v>-0.01</v>
      </c>
      <c r="I230">
        <v>1.3480000000000001</v>
      </c>
      <c r="J230">
        <v>-0.63</v>
      </c>
      <c r="K230">
        <v>-1.611</v>
      </c>
      <c r="L230">
        <v>-2.6059999999999999</v>
      </c>
      <c r="M230">
        <v>-3.145</v>
      </c>
      <c r="N230">
        <v>-3.169</v>
      </c>
      <c r="O230">
        <v>0.92200000000000004</v>
      </c>
      <c r="P230">
        <v>0.95</v>
      </c>
      <c r="Q230">
        <v>0.94699999999999995</v>
      </c>
      <c r="R230">
        <v>0.443</v>
      </c>
      <c r="S230">
        <v>0.128</v>
      </c>
    </row>
    <row r="231" spans="1:19" x14ac:dyDescent="0.3">
      <c r="A231">
        <v>480</v>
      </c>
      <c r="B231">
        <v>-0.61</v>
      </c>
      <c r="C231">
        <v>-1.61</v>
      </c>
      <c r="D231">
        <v>-2.605</v>
      </c>
      <c r="E231">
        <v>-3.1509999999999998</v>
      </c>
      <c r="F231">
        <v>-3.19</v>
      </c>
      <c r="G231">
        <v>1.6</v>
      </c>
      <c r="H231">
        <v>-0.01</v>
      </c>
      <c r="I231">
        <v>1.3480000000000001</v>
      </c>
      <c r="J231">
        <v>-0.63200000000000001</v>
      </c>
      <c r="K231">
        <v>-1.611</v>
      </c>
      <c r="L231">
        <v>-2.6059999999999999</v>
      </c>
      <c r="M231">
        <v>-3.1419999999999999</v>
      </c>
      <c r="N231">
        <v>-3.1659999999999999</v>
      </c>
      <c r="O231">
        <v>0.92</v>
      </c>
      <c r="P231">
        <v>0.94799999999999995</v>
      </c>
      <c r="Q231">
        <v>0.94599999999999995</v>
      </c>
      <c r="R231">
        <v>0.436</v>
      </c>
      <c r="S231">
        <v>0.126</v>
      </c>
    </row>
    <row r="232" spans="1:19" x14ac:dyDescent="0.3">
      <c r="A232">
        <v>540</v>
      </c>
      <c r="B232">
        <v>-0.61</v>
      </c>
      <c r="C232">
        <v>-1.61</v>
      </c>
      <c r="D232">
        <v>-2.605</v>
      </c>
      <c r="E232">
        <v>-3.1509999999999998</v>
      </c>
      <c r="F232">
        <v>-3.19</v>
      </c>
      <c r="G232">
        <v>1.6</v>
      </c>
      <c r="H232">
        <v>-0.01</v>
      </c>
      <c r="I232">
        <v>1.3480000000000001</v>
      </c>
      <c r="J232">
        <v>-0.63400000000000001</v>
      </c>
      <c r="K232">
        <v>-1.613</v>
      </c>
      <c r="L232">
        <v>-2.605</v>
      </c>
      <c r="M232">
        <v>-3.1389999999999998</v>
      </c>
      <c r="N232">
        <v>-3.1629999999999998</v>
      </c>
      <c r="O232">
        <v>0.91700000000000004</v>
      </c>
      <c r="P232">
        <v>0.94499999999999995</v>
      </c>
      <c r="Q232">
        <v>0.94499999999999995</v>
      </c>
      <c r="R232">
        <v>0.43</v>
      </c>
      <c r="S232">
        <v>0.125</v>
      </c>
    </row>
    <row r="233" spans="1:19" x14ac:dyDescent="0.3">
      <c r="A233">
        <v>600</v>
      </c>
      <c r="B233">
        <v>-0.61</v>
      </c>
      <c r="C233">
        <v>-1.61</v>
      </c>
      <c r="D233">
        <v>-2.605</v>
      </c>
      <c r="E233">
        <v>-3.1509999999999998</v>
      </c>
      <c r="F233">
        <v>-3.19</v>
      </c>
      <c r="G233">
        <v>1.6</v>
      </c>
      <c r="H233">
        <v>-0.01</v>
      </c>
      <c r="I233">
        <v>1.3480000000000001</v>
      </c>
      <c r="J233">
        <v>-0.63600000000000001</v>
      </c>
      <c r="K233">
        <v>-1.6140000000000001</v>
      </c>
      <c r="L233">
        <v>-2.605</v>
      </c>
      <c r="M233">
        <v>-3.1349999999999998</v>
      </c>
      <c r="N233">
        <v>-3.16</v>
      </c>
      <c r="O233">
        <v>0.91500000000000004</v>
      </c>
      <c r="P233">
        <v>0.94399999999999995</v>
      </c>
      <c r="Q233">
        <v>0.94599999999999995</v>
      </c>
      <c r="R233">
        <v>0.42399999999999999</v>
      </c>
      <c r="S233">
        <v>0.125</v>
      </c>
    </row>
    <row r="235" spans="1:19" x14ac:dyDescent="0.3">
      <c r="A235" t="s">
        <v>0</v>
      </c>
      <c r="B235" t="s">
        <v>19</v>
      </c>
    </row>
    <row r="236" spans="1:19" x14ac:dyDescent="0.3">
      <c r="A236">
        <v>0</v>
      </c>
      <c r="B236">
        <v>-0.61</v>
      </c>
      <c r="C236">
        <v>-1.61</v>
      </c>
      <c r="D236">
        <v>-2.6040000000000001</v>
      </c>
      <c r="E236">
        <v>-3.1419999999999999</v>
      </c>
      <c r="F236">
        <v>-3.18</v>
      </c>
      <c r="G236">
        <v>1.6</v>
      </c>
      <c r="H236">
        <v>-0.01</v>
      </c>
      <c r="I236">
        <v>1.875</v>
      </c>
      <c r="J236">
        <v>-0.61</v>
      </c>
      <c r="K236">
        <v>-1.61</v>
      </c>
      <c r="L236">
        <v>-2.6040000000000001</v>
      </c>
      <c r="M236">
        <v>-3.1419999999999999</v>
      </c>
      <c r="N236">
        <v>-3.18</v>
      </c>
      <c r="O236">
        <v>0.92600000000000005</v>
      </c>
      <c r="P236">
        <v>0.92600000000000005</v>
      </c>
      <c r="Q236">
        <v>0.91700000000000004</v>
      </c>
      <c r="R236">
        <v>0.441</v>
      </c>
      <c r="S236">
        <v>0.16600000000000001</v>
      </c>
    </row>
    <row r="237" spans="1:19" x14ac:dyDescent="0.3">
      <c r="A237">
        <v>60</v>
      </c>
      <c r="B237">
        <v>-0.61</v>
      </c>
      <c r="C237">
        <v>-1.61</v>
      </c>
      <c r="D237">
        <v>-2.6040000000000001</v>
      </c>
      <c r="E237">
        <v>-3.1419999999999999</v>
      </c>
      <c r="F237">
        <v>-3.18</v>
      </c>
      <c r="G237">
        <v>1.6</v>
      </c>
      <c r="H237">
        <v>-0.01</v>
      </c>
      <c r="I237">
        <v>1.875</v>
      </c>
      <c r="J237">
        <v>-0.61399999999999999</v>
      </c>
      <c r="K237">
        <v>-1.61</v>
      </c>
      <c r="L237">
        <v>-2.6040000000000001</v>
      </c>
      <c r="M237">
        <v>-3.1419999999999999</v>
      </c>
      <c r="N237">
        <v>-3.1829999999999998</v>
      </c>
      <c r="O237">
        <v>0.92900000000000005</v>
      </c>
      <c r="P237">
        <v>0.94799999999999995</v>
      </c>
      <c r="Q237">
        <v>0.93600000000000005</v>
      </c>
      <c r="R237">
        <v>0.439</v>
      </c>
      <c r="S237">
        <v>0.17499999999999999</v>
      </c>
    </row>
    <row r="238" spans="1:19" x14ac:dyDescent="0.3">
      <c r="A238">
        <v>120</v>
      </c>
      <c r="B238">
        <v>-0.61</v>
      </c>
      <c r="C238">
        <v>-1.61</v>
      </c>
      <c r="D238">
        <v>-2.6040000000000001</v>
      </c>
      <c r="E238">
        <v>-3.1419999999999999</v>
      </c>
      <c r="F238">
        <v>-3.18</v>
      </c>
      <c r="G238">
        <v>1.6</v>
      </c>
      <c r="H238">
        <v>-0.01</v>
      </c>
      <c r="I238">
        <v>1.875</v>
      </c>
      <c r="J238">
        <v>-0.61799999999999999</v>
      </c>
      <c r="K238">
        <v>-1.61</v>
      </c>
      <c r="L238">
        <v>-2.605</v>
      </c>
      <c r="M238">
        <v>-3.1429999999999998</v>
      </c>
      <c r="N238">
        <v>-3.1859999999999999</v>
      </c>
      <c r="O238">
        <v>0.92900000000000005</v>
      </c>
      <c r="P238">
        <v>0.95</v>
      </c>
      <c r="Q238">
        <v>0.94399999999999995</v>
      </c>
      <c r="R238">
        <v>0.443</v>
      </c>
      <c r="S238">
        <v>0.183</v>
      </c>
    </row>
    <row r="239" spans="1:19" x14ac:dyDescent="0.3">
      <c r="A239">
        <v>180</v>
      </c>
      <c r="B239">
        <v>-0.61</v>
      </c>
      <c r="C239">
        <v>-1.61</v>
      </c>
      <c r="D239">
        <v>-2.6040000000000001</v>
      </c>
      <c r="E239">
        <v>-3.1419999999999999</v>
      </c>
      <c r="F239">
        <v>-3.18</v>
      </c>
      <c r="G239">
        <v>1.6</v>
      </c>
      <c r="H239">
        <v>-0.01</v>
      </c>
      <c r="I239">
        <v>1.875</v>
      </c>
      <c r="J239">
        <v>-0.621</v>
      </c>
      <c r="K239">
        <v>-1.61</v>
      </c>
      <c r="L239">
        <v>-2.605</v>
      </c>
      <c r="M239">
        <v>-3.1419999999999999</v>
      </c>
      <c r="N239">
        <v>-3.1890000000000001</v>
      </c>
      <c r="O239">
        <v>0.92900000000000005</v>
      </c>
      <c r="P239">
        <v>0.95299999999999996</v>
      </c>
      <c r="Q239">
        <v>0.94299999999999995</v>
      </c>
      <c r="R239">
        <v>0.44500000000000001</v>
      </c>
      <c r="S239">
        <v>0.19</v>
      </c>
    </row>
    <row r="240" spans="1:19" x14ac:dyDescent="0.3">
      <c r="A240">
        <v>240</v>
      </c>
      <c r="B240">
        <v>-0.61</v>
      </c>
      <c r="C240">
        <v>-1.61</v>
      </c>
      <c r="D240">
        <v>-2.6040000000000001</v>
      </c>
      <c r="E240">
        <v>-3.1419999999999999</v>
      </c>
      <c r="F240">
        <v>-3.18</v>
      </c>
      <c r="G240">
        <v>1.6</v>
      </c>
      <c r="H240">
        <v>-0.01</v>
      </c>
      <c r="I240">
        <v>1.875</v>
      </c>
      <c r="J240">
        <v>-0.623</v>
      </c>
      <c r="K240">
        <v>-1.609</v>
      </c>
      <c r="L240">
        <v>-2.605</v>
      </c>
      <c r="M240">
        <v>-3.14</v>
      </c>
      <c r="N240">
        <v>-3.1920000000000002</v>
      </c>
      <c r="O240">
        <v>0.92700000000000005</v>
      </c>
      <c r="P240">
        <v>0.95399999999999996</v>
      </c>
      <c r="Q240">
        <v>0.94599999999999995</v>
      </c>
      <c r="R240">
        <v>0.443</v>
      </c>
      <c r="S240">
        <v>0.19500000000000001</v>
      </c>
    </row>
    <row r="241" spans="1:19" x14ac:dyDescent="0.3">
      <c r="A241">
        <v>300</v>
      </c>
      <c r="B241">
        <v>-0.61</v>
      </c>
      <c r="C241">
        <v>-1.61</v>
      </c>
      <c r="D241">
        <v>-2.6040000000000001</v>
      </c>
      <c r="E241">
        <v>-3.1419999999999999</v>
      </c>
      <c r="F241">
        <v>-3.18</v>
      </c>
      <c r="G241">
        <v>1.6</v>
      </c>
      <c r="H241">
        <v>-0.01</v>
      </c>
      <c r="I241">
        <v>1.875</v>
      </c>
      <c r="J241">
        <v>-0.625</v>
      </c>
      <c r="K241">
        <v>-1.609</v>
      </c>
      <c r="L241">
        <v>-2.605</v>
      </c>
      <c r="M241">
        <v>-3.14</v>
      </c>
      <c r="N241">
        <v>-3.1949999999999998</v>
      </c>
      <c r="O241">
        <v>0.92600000000000005</v>
      </c>
      <c r="P241">
        <v>0.95399999999999996</v>
      </c>
      <c r="Q241">
        <v>0.94699999999999995</v>
      </c>
      <c r="R241">
        <v>0.44700000000000001</v>
      </c>
      <c r="S241">
        <v>0.19900000000000001</v>
      </c>
    </row>
    <row r="242" spans="1:19" x14ac:dyDescent="0.3">
      <c r="A242">
        <v>360</v>
      </c>
      <c r="B242">
        <v>-0.61</v>
      </c>
      <c r="C242">
        <v>-1.61</v>
      </c>
      <c r="D242">
        <v>-2.6040000000000001</v>
      </c>
      <c r="E242">
        <v>-3.1419999999999999</v>
      </c>
      <c r="F242">
        <v>-3.18</v>
      </c>
      <c r="G242">
        <v>1.6</v>
      </c>
      <c r="H242">
        <v>-0.01</v>
      </c>
      <c r="I242">
        <v>1.875</v>
      </c>
      <c r="J242">
        <v>-0.628</v>
      </c>
      <c r="K242">
        <v>-1.61</v>
      </c>
      <c r="L242">
        <v>-2.605</v>
      </c>
      <c r="M242">
        <v>-3.141</v>
      </c>
      <c r="N242">
        <v>-3.198</v>
      </c>
      <c r="O242">
        <v>0.92400000000000004</v>
      </c>
      <c r="P242">
        <v>0.95099999999999996</v>
      </c>
      <c r="Q242">
        <v>0.94499999999999995</v>
      </c>
      <c r="R242">
        <v>0.45400000000000001</v>
      </c>
      <c r="S242">
        <v>0.20399999999999999</v>
      </c>
    </row>
    <row r="243" spans="1:19" x14ac:dyDescent="0.3">
      <c r="A243">
        <v>420</v>
      </c>
      <c r="B243">
        <v>-0.61</v>
      </c>
      <c r="C243">
        <v>-1.61</v>
      </c>
      <c r="D243">
        <v>-2.6040000000000001</v>
      </c>
      <c r="E243">
        <v>-3.1419999999999999</v>
      </c>
      <c r="F243">
        <v>-3.18</v>
      </c>
      <c r="G243">
        <v>1.6</v>
      </c>
      <c r="H243">
        <v>-0.01</v>
      </c>
      <c r="I243">
        <v>1.875</v>
      </c>
      <c r="J243">
        <v>-0.63</v>
      </c>
      <c r="K243">
        <v>-1.611</v>
      </c>
      <c r="L243">
        <v>-2.605</v>
      </c>
      <c r="M243">
        <v>-3.1440000000000001</v>
      </c>
      <c r="N243">
        <v>-3.2010000000000001</v>
      </c>
      <c r="O243">
        <v>0.92200000000000004</v>
      </c>
      <c r="P243">
        <v>0.95</v>
      </c>
      <c r="Q243">
        <v>0.94399999999999995</v>
      </c>
      <c r="R243">
        <v>0.46200000000000002</v>
      </c>
      <c r="S243">
        <v>0.20899999999999999</v>
      </c>
    </row>
    <row r="244" spans="1:19" x14ac:dyDescent="0.3">
      <c r="A244">
        <v>480</v>
      </c>
      <c r="B244">
        <v>-0.61</v>
      </c>
      <c r="C244">
        <v>-1.61</v>
      </c>
      <c r="D244">
        <v>-2.6040000000000001</v>
      </c>
      <c r="E244">
        <v>-3.1419999999999999</v>
      </c>
      <c r="F244">
        <v>-3.18</v>
      </c>
      <c r="G244">
        <v>1.6</v>
      </c>
      <c r="H244">
        <v>-0.01</v>
      </c>
      <c r="I244">
        <v>1.875</v>
      </c>
      <c r="J244">
        <v>-0.63200000000000001</v>
      </c>
      <c r="K244">
        <v>-1.6120000000000001</v>
      </c>
      <c r="L244">
        <v>-2.605</v>
      </c>
      <c r="M244">
        <v>-3.1459999999999999</v>
      </c>
      <c r="N244">
        <v>-3.2040000000000002</v>
      </c>
      <c r="O244">
        <v>0.92</v>
      </c>
      <c r="P244">
        <v>0.94799999999999995</v>
      </c>
      <c r="Q244">
        <v>0.94599999999999995</v>
      </c>
      <c r="R244">
        <v>0.47</v>
      </c>
      <c r="S244">
        <v>0.214</v>
      </c>
    </row>
    <row r="245" spans="1:19" x14ac:dyDescent="0.3">
      <c r="A245">
        <v>540</v>
      </c>
      <c r="B245">
        <v>-0.61</v>
      </c>
      <c r="C245">
        <v>-1.61</v>
      </c>
      <c r="D245">
        <v>-2.6040000000000001</v>
      </c>
      <c r="E245">
        <v>-3.1419999999999999</v>
      </c>
      <c r="F245">
        <v>-3.18</v>
      </c>
      <c r="G245">
        <v>1.6</v>
      </c>
      <c r="H245">
        <v>-0.01</v>
      </c>
      <c r="I245">
        <v>1.875</v>
      </c>
      <c r="J245">
        <v>-0.63400000000000001</v>
      </c>
      <c r="K245">
        <v>-1.613</v>
      </c>
      <c r="L245">
        <v>-2.605</v>
      </c>
      <c r="M245">
        <v>-3.149</v>
      </c>
      <c r="N245">
        <v>-3.2069999999999999</v>
      </c>
      <c r="O245">
        <v>0.91700000000000004</v>
      </c>
      <c r="P245">
        <v>0.94599999999999995</v>
      </c>
      <c r="Q245">
        <v>0.94599999999999995</v>
      </c>
      <c r="R245">
        <v>0.47599999999999998</v>
      </c>
      <c r="S245">
        <v>0.218</v>
      </c>
    </row>
    <row r="246" spans="1:19" x14ac:dyDescent="0.3">
      <c r="A246">
        <v>600</v>
      </c>
      <c r="B246">
        <v>-0.61</v>
      </c>
      <c r="C246">
        <v>-1.61</v>
      </c>
      <c r="D246">
        <v>-2.6040000000000001</v>
      </c>
      <c r="E246">
        <v>-3.1419999999999999</v>
      </c>
      <c r="F246">
        <v>-3.18</v>
      </c>
      <c r="G246">
        <v>1.6</v>
      </c>
      <c r="H246">
        <v>-0.01</v>
      </c>
      <c r="I246">
        <v>1.875</v>
      </c>
      <c r="J246">
        <v>-0.63600000000000001</v>
      </c>
      <c r="K246">
        <v>-1.6140000000000001</v>
      </c>
      <c r="L246">
        <v>-2.605</v>
      </c>
      <c r="M246">
        <v>-3.1520000000000001</v>
      </c>
      <c r="N246">
        <v>-3.21</v>
      </c>
      <c r="O246">
        <v>0.91500000000000004</v>
      </c>
      <c r="P246">
        <v>0.94399999999999995</v>
      </c>
      <c r="Q246">
        <v>0.94599999999999995</v>
      </c>
      <c r="R246">
        <v>0.48</v>
      </c>
      <c r="S246">
        <v>0.22</v>
      </c>
    </row>
    <row r="248" spans="1:19" x14ac:dyDescent="0.3">
      <c r="A248" t="s">
        <v>0</v>
      </c>
      <c r="B248" t="s">
        <v>20</v>
      </c>
    </row>
    <row r="249" spans="1:19" x14ac:dyDescent="0.3">
      <c r="A249">
        <v>0</v>
      </c>
      <c r="B249">
        <v>-0.61</v>
      </c>
      <c r="C249">
        <v>-1.61</v>
      </c>
      <c r="D249">
        <v>-2.6040000000000001</v>
      </c>
      <c r="E249">
        <v>-3.1419999999999999</v>
      </c>
      <c r="F249">
        <v>-3.18</v>
      </c>
      <c r="G249">
        <v>1.6</v>
      </c>
      <c r="H249">
        <v>-0.01</v>
      </c>
      <c r="I249">
        <v>1.617</v>
      </c>
      <c r="J249">
        <v>-0.61</v>
      </c>
      <c r="K249">
        <v>-1.61</v>
      </c>
      <c r="L249">
        <v>-2.6040000000000001</v>
      </c>
      <c r="M249">
        <v>-3.1419999999999999</v>
      </c>
      <c r="N249">
        <v>-3.18</v>
      </c>
      <c r="O249">
        <v>0.92600000000000005</v>
      </c>
      <c r="P249">
        <v>0.92600000000000005</v>
      </c>
      <c r="Q249">
        <v>0.91700000000000004</v>
      </c>
      <c r="R249">
        <v>0.441</v>
      </c>
      <c r="S249">
        <v>0.16600000000000001</v>
      </c>
    </row>
    <row r="250" spans="1:19" x14ac:dyDescent="0.3">
      <c r="A250">
        <v>60</v>
      </c>
      <c r="B250">
        <v>-0.61</v>
      </c>
      <c r="C250">
        <v>-1.61</v>
      </c>
      <c r="D250">
        <v>-2.6040000000000001</v>
      </c>
      <c r="E250">
        <v>-3.1419999999999999</v>
      </c>
      <c r="F250">
        <v>-3.18</v>
      </c>
      <c r="G250">
        <v>1.6</v>
      </c>
      <c r="H250">
        <v>-0.01</v>
      </c>
      <c r="I250">
        <v>1.617</v>
      </c>
      <c r="J250">
        <v>-0.61399999999999999</v>
      </c>
      <c r="K250">
        <v>-1.609</v>
      </c>
      <c r="L250">
        <v>-2.6040000000000001</v>
      </c>
      <c r="M250">
        <v>-3.1419999999999999</v>
      </c>
      <c r="N250">
        <v>-3.18</v>
      </c>
      <c r="O250">
        <v>0.92900000000000005</v>
      </c>
      <c r="P250">
        <v>0.94699999999999995</v>
      </c>
      <c r="Q250">
        <v>0.93600000000000005</v>
      </c>
      <c r="R250">
        <v>0.441</v>
      </c>
      <c r="S250">
        <v>0.16700000000000001</v>
      </c>
    </row>
    <row r="251" spans="1:19" x14ac:dyDescent="0.3">
      <c r="A251">
        <v>120</v>
      </c>
      <c r="B251">
        <v>-0.61</v>
      </c>
      <c r="C251">
        <v>-1.61</v>
      </c>
      <c r="D251">
        <v>-2.6040000000000001</v>
      </c>
      <c r="E251">
        <v>-3.1419999999999999</v>
      </c>
      <c r="F251">
        <v>-3.18</v>
      </c>
      <c r="G251">
        <v>1.6</v>
      </c>
      <c r="H251">
        <v>-0.01</v>
      </c>
      <c r="I251">
        <v>1.617</v>
      </c>
      <c r="J251">
        <v>-0.61799999999999999</v>
      </c>
      <c r="K251">
        <v>-1.61</v>
      </c>
      <c r="L251">
        <v>-2.605</v>
      </c>
      <c r="M251">
        <v>-3.1419999999999999</v>
      </c>
      <c r="N251">
        <v>-3.18</v>
      </c>
      <c r="O251">
        <v>0.93</v>
      </c>
      <c r="P251">
        <v>0.95</v>
      </c>
      <c r="Q251">
        <v>0.94199999999999995</v>
      </c>
      <c r="R251">
        <v>0.442</v>
      </c>
      <c r="S251">
        <v>0.16700000000000001</v>
      </c>
    </row>
    <row r="252" spans="1:19" x14ac:dyDescent="0.3">
      <c r="A252">
        <v>180</v>
      </c>
      <c r="B252">
        <v>-0.61</v>
      </c>
      <c r="C252">
        <v>-1.61</v>
      </c>
      <c r="D252">
        <v>-2.6040000000000001</v>
      </c>
      <c r="E252">
        <v>-3.1419999999999999</v>
      </c>
      <c r="F252">
        <v>-3.18</v>
      </c>
      <c r="G252">
        <v>1.6</v>
      </c>
      <c r="H252">
        <v>-0.01</v>
      </c>
      <c r="I252">
        <v>1.617</v>
      </c>
      <c r="J252">
        <v>-0.621</v>
      </c>
      <c r="K252">
        <v>-1.61</v>
      </c>
      <c r="L252">
        <v>-2.605</v>
      </c>
      <c r="M252">
        <v>-3.1419999999999999</v>
      </c>
      <c r="N252">
        <v>-3.18</v>
      </c>
      <c r="O252">
        <v>0.92900000000000005</v>
      </c>
      <c r="P252">
        <v>0.95299999999999996</v>
      </c>
      <c r="Q252">
        <v>0.94499999999999995</v>
      </c>
      <c r="R252">
        <v>0.44400000000000001</v>
      </c>
      <c r="S252">
        <v>0.16700000000000001</v>
      </c>
    </row>
    <row r="253" spans="1:19" x14ac:dyDescent="0.3">
      <c r="A253">
        <v>240</v>
      </c>
      <c r="B253">
        <v>-0.61</v>
      </c>
      <c r="C253">
        <v>-1.61</v>
      </c>
      <c r="D253">
        <v>-2.6040000000000001</v>
      </c>
      <c r="E253">
        <v>-3.1419999999999999</v>
      </c>
      <c r="F253">
        <v>-3.18</v>
      </c>
      <c r="G253">
        <v>1.6</v>
      </c>
      <c r="H253">
        <v>-0.01</v>
      </c>
      <c r="I253">
        <v>1.617</v>
      </c>
      <c r="J253">
        <v>-0.623</v>
      </c>
      <c r="K253">
        <v>-1.609</v>
      </c>
      <c r="L253">
        <v>-2.605</v>
      </c>
      <c r="M253">
        <v>-3.141</v>
      </c>
      <c r="N253">
        <v>-3.18</v>
      </c>
      <c r="O253">
        <v>0.92700000000000005</v>
      </c>
      <c r="P253">
        <v>0.95499999999999996</v>
      </c>
      <c r="Q253">
        <v>0.94499999999999995</v>
      </c>
      <c r="R253">
        <v>0.44700000000000001</v>
      </c>
      <c r="S253">
        <v>0.16800000000000001</v>
      </c>
    </row>
    <row r="254" spans="1:19" x14ac:dyDescent="0.3">
      <c r="A254">
        <v>300</v>
      </c>
      <c r="B254">
        <v>-0.61</v>
      </c>
      <c r="C254">
        <v>-1.61</v>
      </c>
      <c r="D254">
        <v>-2.6040000000000001</v>
      </c>
      <c r="E254">
        <v>-3.1419999999999999</v>
      </c>
      <c r="F254">
        <v>-3.18</v>
      </c>
      <c r="G254">
        <v>1.6</v>
      </c>
      <c r="H254">
        <v>-0.01</v>
      </c>
      <c r="I254">
        <v>1.617</v>
      </c>
      <c r="J254">
        <v>-0.625</v>
      </c>
      <c r="K254">
        <v>-1.609</v>
      </c>
      <c r="L254">
        <v>-2.605</v>
      </c>
      <c r="M254">
        <v>-3.141</v>
      </c>
      <c r="N254">
        <v>-3.18</v>
      </c>
      <c r="O254">
        <v>0.92500000000000004</v>
      </c>
      <c r="P254">
        <v>0.95399999999999996</v>
      </c>
      <c r="Q254">
        <v>0.94599999999999995</v>
      </c>
      <c r="R254">
        <v>0.44900000000000001</v>
      </c>
      <c r="S254">
        <v>0.16700000000000001</v>
      </c>
    </row>
    <row r="255" spans="1:19" x14ac:dyDescent="0.3">
      <c r="A255">
        <v>360</v>
      </c>
      <c r="B255">
        <v>-0.61</v>
      </c>
      <c r="C255">
        <v>-1.61</v>
      </c>
      <c r="D255">
        <v>-2.6040000000000001</v>
      </c>
      <c r="E255">
        <v>-3.1419999999999999</v>
      </c>
      <c r="F255">
        <v>-3.18</v>
      </c>
      <c r="G255">
        <v>1.6</v>
      </c>
      <c r="H255">
        <v>-0.01</v>
      </c>
      <c r="I255">
        <v>1.617</v>
      </c>
      <c r="J255">
        <v>-0.628</v>
      </c>
      <c r="K255">
        <v>-1.61</v>
      </c>
      <c r="L255">
        <v>-2.605</v>
      </c>
      <c r="M255">
        <v>-3.14</v>
      </c>
      <c r="N255">
        <v>-3.18</v>
      </c>
      <c r="O255">
        <v>0.92400000000000004</v>
      </c>
      <c r="P255">
        <v>0.95199999999999996</v>
      </c>
      <c r="Q255">
        <v>0.94499999999999995</v>
      </c>
      <c r="R255">
        <v>0.45</v>
      </c>
      <c r="S255">
        <v>0.16600000000000001</v>
      </c>
    </row>
    <row r="256" spans="1:19" x14ac:dyDescent="0.3">
      <c r="A256">
        <v>420</v>
      </c>
      <c r="B256">
        <v>-0.61</v>
      </c>
      <c r="C256">
        <v>-1.61</v>
      </c>
      <c r="D256">
        <v>-2.6040000000000001</v>
      </c>
      <c r="E256">
        <v>-3.1419999999999999</v>
      </c>
      <c r="F256">
        <v>-3.18</v>
      </c>
      <c r="G256">
        <v>1.6</v>
      </c>
      <c r="H256">
        <v>-0.01</v>
      </c>
      <c r="I256">
        <v>1.617</v>
      </c>
      <c r="J256">
        <v>-0.63</v>
      </c>
      <c r="K256">
        <v>-1.611</v>
      </c>
      <c r="L256">
        <v>-2.605</v>
      </c>
      <c r="M256">
        <v>-3.14</v>
      </c>
      <c r="N256">
        <v>-3.18</v>
      </c>
      <c r="O256">
        <v>0.92200000000000004</v>
      </c>
      <c r="P256">
        <v>0.95</v>
      </c>
      <c r="Q256">
        <v>0.94599999999999995</v>
      </c>
      <c r="R256">
        <v>0.45</v>
      </c>
      <c r="S256">
        <v>0.16800000000000001</v>
      </c>
    </row>
    <row r="257" spans="1:19" x14ac:dyDescent="0.3">
      <c r="A257">
        <v>480</v>
      </c>
      <c r="B257">
        <v>-0.61</v>
      </c>
      <c r="C257">
        <v>-1.61</v>
      </c>
      <c r="D257">
        <v>-2.6040000000000001</v>
      </c>
      <c r="E257">
        <v>-3.1419999999999999</v>
      </c>
      <c r="F257">
        <v>-3.18</v>
      </c>
      <c r="G257">
        <v>1.6</v>
      </c>
      <c r="H257">
        <v>-0.01</v>
      </c>
      <c r="I257">
        <v>1.617</v>
      </c>
      <c r="J257">
        <v>-0.63200000000000001</v>
      </c>
      <c r="K257">
        <v>-1.611</v>
      </c>
      <c r="L257">
        <v>-2.605</v>
      </c>
      <c r="M257">
        <v>-3.14</v>
      </c>
      <c r="N257">
        <v>-3.18</v>
      </c>
      <c r="O257">
        <v>0.92</v>
      </c>
      <c r="P257">
        <v>0.94799999999999995</v>
      </c>
      <c r="Q257">
        <v>0.94599999999999995</v>
      </c>
      <c r="R257">
        <v>0.45100000000000001</v>
      </c>
      <c r="S257">
        <v>0.17</v>
      </c>
    </row>
    <row r="258" spans="1:19" x14ac:dyDescent="0.3">
      <c r="A258">
        <v>540</v>
      </c>
      <c r="B258">
        <v>-0.61</v>
      </c>
      <c r="C258">
        <v>-1.61</v>
      </c>
      <c r="D258">
        <v>-2.6040000000000001</v>
      </c>
      <c r="E258">
        <v>-3.1419999999999999</v>
      </c>
      <c r="F258">
        <v>-3.18</v>
      </c>
      <c r="G258">
        <v>1.6</v>
      </c>
      <c r="H258">
        <v>-0.01</v>
      </c>
      <c r="I258">
        <v>1.617</v>
      </c>
      <c r="J258">
        <v>-0.63400000000000001</v>
      </c>
      <c r="K258">
        <v>-1.613</v>
      </c>
      <c r="L258">
        <v>-2.605</v>
      </c>
      <c r="M258">
        <v>-3.14</v>
      </c>
      <c r="N258">
        <v>-3.18</v>
      </c>
      <c r="O258">
        <v>0.91700000000000004</v>
      </c>
      <c r="P258">
        <v>0.94499999999999995</v>
      </c>
      <c r="Q258">
        <v>0.94499999999999995</v>
      </c>
      <c r="R258">
        <v>0.45100000000000001</v>
      </c>
      <c r="S258">
        <v>0.17100000000000001</v>
      </c>
    </row>
    <row r="259" spans="1:19" x14ac:dyDescent="0.3">
      <c r="A259">
        <v>600</v>
      </c>
      <c r="B259">
        <v>-0.61</v>
      </c>
      <c r="C259">
        <v>-1.61</v>
      </c>
      <c r="D259">
        <v>-2.6040000000000001</v>
      </c>
      <c r="E259">
        <v>-3.1419999999999999</v>
      </c>
      <c r="F259">
        <v>-3.18</v>
      </c>
      <c r="G259">
        <v>1.6</v>
      </c>
      <c r="H259">
        <v>-0.01</v>
      </c>
      <c r="I259">
        <v>1.617</v>
      </c>
      <c r="J259">
        <v>-0.63600000000000001</v>
      </c>
      <c r="K259">
        <v>-1.6140000000000001</v>
      </c>
      <c r="L259">
        <v>-2.605</v>
      </c>
      <c r="M259">
        <v>-3.14</v>
      </c>
      <c r="N259">
        <v>-3.18</v>
      </c>
      <c r="O259">
        <v>0.91500000000000004</v>
      </c>
      <c r="P259">
        <v>0.94399999999999995</v>
      </c>
      <c r="Q259">
        <v>0.94599999999999995</v>
      </c>
      <c r="R259">
        <v>0.45100000000000001</v>
      </c>
      <c r="S259">
        <v>0.17199999999999999</v>
      </c>
    </row>
    <row r="261" spans="1:19" x14ac:dyDescent="0.3">
      <c r="A261" t="s">
        <v>0</v>
      </c>
      <c r="B261" t="s">
        <v>21</v>
      </c>
    </row>
    <row r="262" spans="1:19" x14ac:dyDescent="0.3">
      <c r="A262">
        <v>0</v>
      </c>
      <c r="B262">
        <v>-0.61</v>
      </c>
      <c r="C262">
        <v>-1.61</v>
      </c>
      <c r="D262">
        <v>-2.6040000000000001</v>
      </c>
      <c r="E262">
        <v>-3.1419999999999999</v>
      </c>
      <c r="F262">
        <v>-3.18</v>
      </c>
      <c r="G262">
        <v>1.6</v>
      </c>
      <c r="H262">
        <v>-0.01</v>
      </c>
      <c r="I262">
        <v>1.3480000000000001</v>
      </c>
      <c r="J262">
        <v>-0.61</v>
      </c>
      <c r="K262">
        <v>-1.61</v>
      </c>
      <c r="L262">
        <v>-2.6040000000000001</v>
      </c>
      <c r="M262">
        <v>-3.1419999999999999</v>
      </c>
      <c r="N262">
        <v>-3.18</v>
      </c>
      <c r="O262">
        <v>0.92600000000000005</v>
      </c>
      <c r="P262">
        <v>0.92600000000000005</v>
      </c>
      <c r="Q262">
        <v>0.91700000000000004</v>
      </c>
      <c r="R262">
        <v>0.441</v>
      </c>
      <c r="S262">
        <v>0.16600000000000001</v>
      </c>
    </row>
    <row r="263" spans="1:19" x14ac:dyDescent="0.3">
      <c r="A263">
        <v>60</v>
      </c>
      <c r="B263">
        <v>-0.61</v>
      </c>
      <c r="C263">
        <v>-1.61</v>
      </c>
      <c r="D263">
        <v>-2.6040000000000001</v>
      </c>
      <c r="E263">
        <v>-3.1419999999999999</v>
      </c>
      <c r="F263">
        <v>-3.18</v>
      </c>
      <c r="G263">
        <v>1.6</v>
      </c>
      <c r="H263">
        <v>-0.01</v>
      </c>
      <c r="I263">
        <v>1.3480000000000001</v>
      </c>
      <c r="J263">
        <v>-0.61399999999999999</v>
      </c>
      <c r="K263">
        <v>-1.609</v>
      </c>
      <c r="L263">
        <v>-2.6040000000000001</v>
      </c>
      <c r="M263">
        <v>-3.1429999999999998</v>
      </c>
      <c r="N263">
        <v>-3.177</v>
      </c>
      <c r="O263">
        <v>0.92900000000000005</v>
      </c>
      <c r="P263">
        <v>0.94599999999999995</v>
      </c>
      <c r="Q263">
        <v>0.93600000000000005</v>
      </c>
      <c r="R263">
        <v>0.442</v>
      </c>
      <c r="S263">
        <v>0.159</v>
      </c>
    </row>
    <row r="264" spans="1:19" x14ac:dyDescent="0.3">
      <c r="A264">
        <v>120</v>
      </c>
      <c r="B264">
        <v>-0.61</v>
      </c>
      <c r="C264">
        <v>-1.61</v>
      </c>
      <c r="D264">
        <v>-2.6040000000000001</v>
      </c>
      <c r="E264">
        <v>-3.1419999999999999</v>
      </c>
      <c r="F264">
        <v>-3.18</v>
      </c>
      <c r="G264">
        <v>1.6</v>
      </c>
      <c r="H264">
        <v>-0.01</v>
      </c>
      <c r="I264">
        <v>1.3480000000000001</v>
      </c>
      <c r="J264">
        <v>-0.61799999999999999</v>
      </c>
      <c r="K264">
        <v>-1.61</v>
      </c>
      <c r="L264">
        <v>-2.6040000000000001</v>
      </c>
      <c r="M264">
        <v>-3.1419999999999999</v>
      </c>
      <c r="N264">
        <v>-3.1739999999999999</v>
      </c>
      <c r="O264">
        <v>0.93</v>
      </c>
      <c r="P264">
        <v>0.95</v>
      </c>
      <c r="Q264">
        <v>0.94099999999999995</v>
      </c>
      <c r="R264">
        <v>0.44</v>
      </c>
      <c r="S264">
        <v>0.151</v>
      </c>
    </row>
    <row r="265" spans="1:19" x14ac:dyDescent="0.3">
      <c r="A265">
        <v>180</v>
      </c>
      <c r="B265">
        <v>-0.61</v>
      </c>
      <c r="C265">
        <v>-1.61</v>
      </c>
      <c r="D265">
        <v>-2.6040000000000001</v>
      </c>
      <c r="E265">
        <v>-3.1419999999999999</v>
      </c>
      <c r="F265">
        <v>-3.18</v>
      </c>
      <c r="G265">
        <v>1.6</v>
      </c>
      <c r="H265">
        <v>-0.01</v>
      </c>
      <c r="I265">
        <v>1.3480000000000001</v>
      </c>
      <c r="J265">
        <v>-0.621</v>
      </c>
      <c r="K265">
        <v>-1.61</v>
      </c>
      <c r="L265">
        <v>-2.605</v>
      </c>
      <c r="M265">
        <v>-3.1419999999999999</v>
      </c>
      <c r="N265">
        <v>-3.1709999999999998</v>
      </c>
      <c r="O265">
        <v>0.92900000000000005</v>
      </c>
      <c r="P265">
        <v>0.95299999999999996</v>
      </c>
      <c r="Q265">
        <v>0.94599999999999995</v>
      </c>
      <c r="R265">
        <v>0.44400000000000001</v>
      </c>
      <c r="S265">
        <v>0.14599999999999999</v>
      </c>
    </row>
    <row r="266" spans="1:19" x14ac:dyDescent="0.3">
      <c r="A266">
        <v>240</v>
      </c>
      <c r="B266">
        <v>-0.61</v>
      </c>
      <c r="C266">
        <v>-1.61</v>
      </c>
      <c r="D266">
        <v>-2.6040000000000001</v>
      </c>
      <c r="E266">
        <v>-3.1419999999999999</v>
      </c>
      <c r="F266">
        <v>-3.18</v>
      </c>
      <c r="G266">
        <v>1.6</v>
      </c>
      <c r="H266">
        <v>-0.01</v>
      </c>
      <c r="I266">
        <v>1.3480000000000001</v>
      </c>
      <c r="J266">
        <v>-0.623</v>
      </c>
      <c r="K266">
        <v>-1.609</v>
      </c>
      <c r="L266">
        <v>-2.605</v>
      </c>
      <c r="M266">
        <v>-3.1419999999999999</v>
      </c>
      <c r="N266">
        <v>-3.1680000000000001</v>
      </c>
      <c r="O266">
        <v>0.92700000000000005</v>
      </c>
      <c r="P266">
        <v>0.95499999999999996</v>
      </c>
      <c r="Q266">
        <v>0.94499999999999995</v>
      </c>
      <c r="R266">
        <v>0.45100000000000001</v>
      </c>
      <c r="S266">
        <v>0.14000000000000001</v>
      </c>
    </row>
    <row r="267" spans="1:19" x14ac:dyDescent="0.3">
      <c r="A267">
        <v>300</v>
      </c>
      <c r="B267">
        <v>-0.61</v>
      </c>
      <c r="C267">
        <v>-1.61</v>
      </c>
      <c r="D267">
        <v>-2.6040000000000001</v>
      </c>
      <c r="E267">
        <v>-3.1419999999999999</v>
      </c>
      <c r="F267">
        <v>-3.18</v>
      </c>
      <c r="G267">
        <v>1.6</v>
      </c>
      <c r="H267">
        <v>-0.01</v>
      </c>
      <c r="I267">
        <v>1.3480000000000001</v>
      </c>
      <c r="J267">
        <v>-0.625</v>
      </c>
      <c r="K267">
        <v>-1.609</v>
      </c>
      <c r="L267">
        <v>-2.605</v>
      </c>
      <c r="M267">
        <v>-3.141</v>
      </c>
      <c r="N267">
        <v>-3.165</v>
      </c>
      <c r="O267">
        <v>0.92500000000000004</v>
      </c>
      <c r="P267">
        <v>0.95399999999999996</v>
      </c>
      <c r="Q267">
        <v>0.94499999999999995</v>
      </c>
      <c r="R267">
        <v>0.45100000000000001</v>
      </c>
      <c r="S267">
        <v>0.13400000000000001</v>
      </c>
    </row>
    <row r="268" spans="1:19" x14ac:dyDescent="0.3">
      <c r="A268">
        <v>360</v>
      </c>
      <c r="B268">
        <v>-0.61</v>
      </c>
      <c r="C268">
        <v>-1.61</v>
      </c>
      <c r="D268">
        <v>-2.6040000000000001</v>
      </c>
      <c r="E268">
        <v>-3.1419999999999999</v>
      </c>
      <c r="F268">
        <v>-3.18</v>
      </c>
      <c r="G268">
        <v>1.6</v>
      </c>
      <c r="H268">
        <v>-0.01</v>
      </c>
      <c r="I268">
        <v>1.3480000000000001</v>
      </c>
      <c r="J268">
        <v>-0.628</v>
      </c>
      <c r="K268">
        <v>-1.61</v>
      </c>
      <c r="L268">
        <v>-2.605</v>
      </c>
      <c r="M268">
        <v>-3.1389999999999998</v>
      </c>
      <c r="N268">
        <v>-3.1619999999999999</v>
      </c>
      <c r="O268">
        <v>0.92400000000000004</v>
      </c>
      <c r="P268">
        <v>0.95199999999999996</v>
      </c>
      <c r="Q268">
        <v>0.94599999999999995</v>
      </c>
      <c r="R268">
        <v>0.44500000000000001</v>
      </c>
      <c r="S268">
        <v>0.129</v>
      </c>
    </row>
    <row r="269" spans="1:19" x14ac:dyDescent="0.3">
      <c r="A269">
        <v>420</v>
      </c>
      <c r="B269">
        <v>-0.61</v>
      </c>
      <c r="C269">
        <v>-1.61</v>
      </c>
      <c r="D269">
        <v>-2.6040000000000001</v>
      </c>
      <c r="E269">
        <v>-3.1419999999999999</v>
      </c>
      <c r="F269">
        <v>-3.18</v>
      </c>
      <c r="G269">
        <v>1.6</v>
      </c>
      <c r="H269">
        <v>-0.01</v>
      </c>
      <c r="I269">
        <v>1.3480000000000001</v>
      </c>
      <c r="J269">
        <v>-0.63</v>
      </c>
      <c r="K269">
        <v>-1.611</v>
      </c>
      <c r="L269">
        <v>-2.6059999999999999</v>
      </c>
      <c r="M269">
        <v>-3.1360000000000001</v>
      </c>
      <c r="N269">
        <v>-3.1589999999999998</v>
      </c>
      <c r="O269">
        <v>0.92200000000000004</v>
      </c>
      <c r="P269">
        <v>0.95</v>
      </c>
      <c r="Q269">
        <v>0.94699999999999995</v>
      </c>
      <c r="R269">
        <v>0.438</v>
      </c>
      <c r="S269">
        <v>0.127</v>
      </c>
    </row>
    <row r="270" spans="1:19" x14ac:dyDescent="0.3">
      <c r="A270">
        <v>480</v>
      </c>
      <c r="B270">
        <v>-0.61</v>
      </c>
      <c r="C270">
        <v>-1.61</v>
      </c>
      <c r="D270">
        <v>-2.6040000000000001</v>
      </c>
      <c r="E270">
        <v>-3.1419999999999999</v>
      </c>
      <c r="F270">
        <v>-3.18</v>
      </c>
      <c r="G270">
        <v>1.6</v>
      </c>
      <c r="H270">
        <v>-0.01</v>
      </c>
      <c r="I270">
        <v>1.3480000000000001</v>
      </c>
      <c r="J270">
        <v>-0.63200000000000001</v>
      </c>
      <c r="K270">
        <v>-1.611</v>
      </c>
      <c r="L270">
        <v>-2.605</v>
      </c>
      <c r="M270">
        <v>-3.133</v>
      </c>
      <c r="N270">
        <v>-3.1560000000000001</v>
      </c>
      <c r="O270">
        <v>0.92</v>
      </c>
      <c r="P270">
        <v>0.94699999999999995</v>
      </c>
      <c r="Q270">
        <v>0.94499999999999995</v>
      </c>
      <c r="R270">
        <v>0.43099999999999999</v>
      </c>
      <c r="S270">
        <v>0.125</v>
      </c>
    </row>
    <row r="271" spans="1:19" x14ac:dyDescent="0.3">
      <c r="A271">
        <v>540</v>
      </c>
      <c r="B271">
        <v>-0.61</v>
      </c>
      <c r="C271">
        <v>-1.61</v>
      </c>
      <c r="D271">
        <v>-2.6040000000000001</v>
      </c>
      <c r="E271">
        <v>-3.1419999999999999</v>
      </c>
      <c r="F271">
        <v>-3.18</v>
      </c>
      <c r="G271">
        <v>1.6</v>
      </c>
      <c r="H271">
        <v>-0.01</v>
      </c>
      <c r="I271">
        <v>1.3480000000000001</v>
      </c>
      <c r="J271">
        <v>-0.63400000000000001</v>
      </c>
      <c r="K271">
        <v>-1.613</v>
      </c>
      <c r="L271">
        <v>-2.605</v>
      </c>
      <c r="M271">
        <v>-3.13</v>
      </c>
      <c r="N271">
        <v>-3.153</v>
      </c>
      <c r="O271">
        <v>0.91700000000000004</v>
      </c>
      <c r="P271">
        <v>0.94599999999999995</v>
      </c>
      <c r="Q271">
        <v>0.94499999999999995</v>
      </c>
      <c r="R271">
        <v>0.42499999999999999</v>
      </c>
      <c r="S271">
        <v>0.124</v>
      </c>
    </row>
    <row r="272" spans="1:19" x14ac:dyDescent="0.3">
      <c r="A272">
        <v>600</v>
      </c>
      <c r="B272">
        <v>-0.61</v>
      </c>
      <c r="C272">
        <v>-1.61</v>
      </c>
      <c r="D272">
        <v>-2.6040000000000001</v>
      </c>
      <c r="E272">
        <v>-3.1419999999999999</v>
      </c>
      <c r="F272">
        <v>-3.18</v>
      </c>
      <c r="G272">
        <v>1.6</v>
      </c>
      <c r="H272">
        <v>-0.01</v>
      </c>
      <c r="I272">
        <v>1.3480000000000001</v>
      </c>
      <c r="J272">
        <v>-0.63600000000000001</v>
      </c>
      <c r="K272">
        <v>-1.6140000000000001</v>
      </c>
      <c r="L272">
        <v>-2.605</v>
      </c>
      <c r="M272">
        <v>-3.1259999999999999</v>
      </c>
      <c r="N272">
        <v>-3.15</v>
      </c>
      <c r="O272">
        <v>0.91500000000000004</v>
      </c>
      <c r="P272">
        <v>0.94399999999999995</v>
      </c>
      <c r="Q272">
        <v>0.94499999999999995</v>
      </c>
      <c r="R272">
        <v>0.41799999999999998</v>
      </c>
      <c r="S272">
        <v>0.124</v>
      </c>
    </row>
    <row r="274" spans="1:19" x14ac:dyDescent="0.3">
      <c r="A274" t="s">
        <v>0</v>
      </c>
      <c r="B274" t="s">
        <v>22</v>
      </c>
    </row>
    <row r="275" spans="1:19" x14ac:dyDescent="0.3">
      <c r="A275">
        <v>0</v>
      </c>
      <c r="B275">
        <v>-0.61</v>
      </c>
      <c r="C275">
        <v>-1.61</v>
      </c>
      <c r="D275">
        <v>-2.6040000000000001</v>
      </c>
      <c r="E275">
        <v>-3.133</v>
      </c>
      <c r="F275">
        <v>-3.17</v>
      </c>
      <c r="G275">
        <v>1.6</v>
      </c>
      <c r="H275">
        <v>-0.01</v>
      </c>
      <c r="I275">
        <v>1.877</v>
      </c>
      <c r="J275">
        <v>-0.61</v>
      </c>
      <c r="K275">
        <v>-1.61</v>
      </c>
      <c r="L275">
        <v>-2.6040000000000001</v>
      </c>
      <c r="M275">
        <v>-3.133</v>
      </c>
      <c r="N275">
        <v>-3.17</v>
      </c>
      <c r="O275">
        <v>0.92600000000000005</v>
      </c>
      <c r="P275">
        <v>0.92600000000000005</v>
      </c>
      <c r="Q275">
        <v>0.91500000000000004</v>
      </c>
      <c r="R275">
        <v>0.436</v>
      </c>
      <c r="S275">
        <v>0.16500000000000001</v>
      </c>
    </row>
    <row r="276" spans="1:19" x14ac:dyDescent="0.3">
      <c r="A276">
        <v>60</v>
      </c>
      <c r="B276">
        <v>-0.61</v>
      </c>
      <c r="C276">
        <v>-1.61</v>
      </c>
      <c r="D276">
        <v>-2.6040000000000001</v>
      </c>
      <c r="E276">
        <v>-3.133</v>
      </c>
      <c r="F276">
        <v>-3.17</v>
      </c>
      <c r="G276">
        <v>1.6</v>
      </c>
      <c r="H276">
        <v>-0.01</v>
      </c>
      <c r="I276">
        <v>1.877</v>
      </c>
      <c r="J276">
        <v>-0.61399999999999999</v>
      </c>
      <c r="K276">
        <v>-1.61</v>
      </c>
      <c r="L276">
        <v>-2.6030000000000002</v>
      </c>
      <c r="M276">
        <v>-3.133</v>
      </c>
      <c r="N276">
        <v>-3.173</v>
      </c>
      <c r="O276">
        <v>0.92900000000000005</v>
      </c>
      <c r="P276">
        <v>0.94799999999999995</v>
      </c>
      <c r="Q276">
        <v>0.93500000000000005</v>
      </c>
      <c r="R276">
        <v>0.434</v>
      </c>
      <c r="S276">
        <v>0.17399999999999999</v>
      </c>
    </row>
    <row r="277" spans="1:19" x14ac:dyDescent="0.3">
      <c r="A277">
        <v>120</v>
      </c>
      <c r="B277">
        <v>-0.61</v>
      </c>
      <c r="C277">
        <v>-1.61</v>
      </c>
      <c r="D277">
        <v>-2.6040000000000001</v>
      </c>
      <c r="E277">
        <v>-3.133</v>
      </c>
      <c r="F277">
        <v>-3.17</v>
      </c>
      <c r="G277">
        <v>1.6</v>
      </c>
      <c r="H277">
        <v>-0.01</v>
      </c>
      <c r="I277">
        <v>1.877</v>
      </c>
      <c r="J277">
        <v>-0.61799999999999999</v>
      </c>
      <c r="K277">
        <v>-1.61</v>
      </c>
      <c r="L277">
        <v>-2.6040000000000001</v>
      </c>
      <c r="M277">
        <v>-3.1339999999999999</v>
      </c>
      <c r="N277">
        <v>-3.1760000000000002</v>
      </c>
      <c r="O277">
        <v>0.92900000000000005</v>
      </c>
      <c r="P277">
        <v>0.95</v>
      </c>
      <c r="Q277">
        <v>0.94299999999999995</v>
      </c>
      <c r="R277">
        <v>0.438</v>
      </c>
      <c r="S277">
        <v>0.182</v>
      </c>
    </row>
    <row r="278" spans="1:19" x14ac:dyDescent="0.3">
      <c r="A278">
        <v>180</v>
      </c>
      <c r="B278">
        <v>-0.61</v>
      </c>
      <c r="C278">
        <v>-1.61</v>
      </c>
      <c r="D278">
        <v>-2.6040000000000001</v>
      </c>
      <c r="E278">
        <v>-3.133</v>
      </c>
      <c r="F278">
        <v>-3.17</v>
      </c>
      <c r="G278">
        <v>1.6</v>
      </c>
      <c r="H278">
        <v>-0.01</v>
      </c>
      <c r="I278">
        <v>1.877</v>
      </c>
      <c r="J278">
        <v>-0.621</v>
      </c>
      <c r="K278">
        <v>-1.61</v>
      </c>
      <c r="L278">
        <v>-2.6040000000000001</v>
      </c>
      <c r="M278">
        <v>-3.133</v>
      </c>
      <c r="N278">
        <v>-3.1789999999999998</v>
      </c>
      <c r="O278">
        <v>0.92900000000000005</v>
      </c>
      <c r="P278">
        <v>0.95299999999999996</v>
      </c>
      <c r="Q278">
        <v>0.94299999999999995</v>
      </c>
      <c r="R278">
        <v>0.439</v>
      </c>
      <c r="S278">
        <v>0.188</v>
      </c>
    </row>
    <row r="279" spans="1:19" x14ac:dyDescent="0.3">
      <c r="A279">
        <v>240</v>
      </c>
      <c r="B279">
        <v>-0.61</v>
      </c>
      <c r="C279">
        <v>-1.61</v>
      </c>
      <c r="D279">
        <v>-2.6040000000000001</v>
      </c>
      <c r="E279">
        <v>-3.133</v>
      </c>
      <c r="F279">
        <v>-3.17</v>
      </c>
      <c r="G279">
        <v>1.6</v>
      </c>
      <c r="H279">
        <v>-0.01</v>
      </c>
      <c r="I279">
        <v>1.877</v>
      </c>
      <c r="J279">
        <v>-0.623</v>
      </c>
      <c r="K279">
        <v>-1.609</v>
      </c>
      <c r="L279">
        <v>-2.605</v>
      </c>
      <c r="M279">
        <v>-3.1309999999999998</v>
      </c>
      <c r="N279">
        <v>-3.1819999999999999</v>
      </c>
      <c r="O279">
        <v>0.92700000000000005</v>
      </c>
      <c r="P279">
        <v>0.95399999999999996</v>
      </c>
      <c r="Q279">
        <v>0.94499999999999995</v>
      </c>
      <c r="R279">
        <v>0.438</v>
      </c>
      <c r="S279">
        <v>0.19400000000000001</v>
      </c>
    </row>
    <row r="280" spans="1:19" x14ac:dyDescent="0.3">
      <c r="A280">
        <v>300</v>
      </c>
      <c r="B280">
        <v>-0.61</v>
      </c>
      <c r="C280">
        <v>-1.61</v>
      </c>
      <c r="D280">
        <v>-2.6040000000000001</v>
      </c>
      <c r="E280">
        <v>-3.133</v>
      </c>
      <c r="F280">
        <v>-3.17</v>
      </c>
      <c r="G280">
        <v>1.6</v>
      </c>
      <c r="H280">
        <v>-0.01</v>
      </c>
      <c r="I280">
        <v>1.877</v>
      </c>
      <c r="J280">
        <v>-0.625</v>
      </c>
      <c r="K280">
        <v>-1.609</v>
      </c>
      <c r="L280">
        <v>-2.605</v>
      </c>
      <c r="M280">
        <v>-3.1309999999999998</v>
      </c>
      <c r="N280">
        <v>-3.1850000000000001</v>
      </c>
      <c r="O280">
        <v>0.92600000000000005</v>
      </c>
      <c r="P280">
        <v>0.95399999999999996</v>
      </c>
      <c r="Q280">
        <v>0.94699999999999995</v>
      </c>
      <c r="R280">
        <v>0.442</v>
      </c>
      <c r="S280">
        <v>0.19800000000000001</v>
      </c>
    </row>
    <row r="281" spans="1:19" x14ac:dyDescent="0.3">
      <c r="A281">
        <v>360</v>
      </c>
      <c r="B281">
        <v>-0.61</v>
      </c>
      <c r="C281">
        <v>-1.61</v>
      </c>
      <c r="D281">
        <v>-2.6040000000000001</v>
      </c>
      <c r="E281">
        <v>-3.133</v>
      </c>
      <c r="F281">
        <v>-3.17</v>
      </c>
      <c r="G281">
        <v>1.6</v>
      </c>
      <c r="H281">
        <v>-0.01</v>
      </c>
      <c r="I281">
        <v>1.877</v>
      </c>
      <c r="J281">
        <v>-0.628</v>
      </c>
      <c r="K281">
        <v>-1.61</v>
      </c>
      <c r="L281">
        <v>-2.605</v>
      </c>
      <c r="M281">
        <v>-3.1320000000000001</v>
      </c>
      <c r="N281">
        <v>-3.1880000000000002</v>
      </c>
      <c r="O281">
        <v>0.92400000000000004</v>
      </c>
      <c r="P281">
        <v>0.95199999999999996</v>
      </c>
      <c r="Q281">
        <v>0.94399999999999995</v>
      </c>
      <c r="R281">
        <v>0.44900000000000001</v>
      </c>
      <c r="S281">
        <v>0.20200000000000001</v>
      </c>
    </row>
    <row r="282" spans="1:19" x14ac:dyDescent="0.3">
      <c r="A282">
        <v>420</v>
      </c>
      <c r="B282">
        <v>-0.61</v>
      </c>
      <c r="C282">
        <v>-1.61</v>
      </c>
      <c r="D282">
        <v>-2.6040000000000001</v>
      </c>
      <c r="E282">
        <v>-3.133</v>
      </c>
      <c r="F282">
        <v>-3.17</v>
      </c>
      <c r="G282">
        <v>1.6</v>
      </c>
      <c r="H282">
        <v>-0.01</v>
      </c>
      <c r="I282">
        <v>1.877</v>
      </c>
      <c r="J282">
        <v>-0.63</v>
      </c>
      <c r="K282">
        <v>-1.611</v>
      </c>
      <c r="L282">
        <v>-2.605</v>
      </c>
      <c r="M282">
        <v>-3.1349999999999998</v>
      </c>
      <c r="N282">
        <v>-3.1909999999999998</v>
      </c>
      <c r="O282">
        <v>0.92200000000000004</v>
      </c>
      <c r="P282">
        <v>0.95</v>
      </c>
      <c r="Q282">
        <v>0.94399999999999995</v>
      </c>
      <c r="R282">
        <v>0.45700000000000002</v>
      </c>
      <c r="S282">
        <v>0.20799999999999999</v>
      </c>
    </row>
    <row r="283" spans="1:19" x14ac:dyDescent="0.3">
      <c r="A283">
        <v>480</v>
      </c>
      <c r="B283">
        <v>-0.61</v>
      </c>
      <c r="C283">
        <v>-1.61</v>
      </c>
      <c r="D283">
        <v>-2.6040000000000001</v>
      </c>
      <c r="E283">
        <v>-3.133</v>
      </c>
      <c r="F283">
        <v>-3.17</v>
      </c>
      <c r="G283">
        <v>1.6</v>
      </c>
      <c r="H283">
        <v>-0.01</v>
      </c>
      <c r="I283">
        <v>1.877</v>
      </c>
      <c r="J283">
        <v>-0.63200000000000001</v>
      </c>
      <c r="K283">
        <v>-1.6120000000000001</v>
      </c>
      <c r="L283">
        <v>-2.605</v>
      </c>
      <c r="M283">
        <v>-3.1379999999999999</v>
      </c>
      <c r="N283">
        <v>-3.194</v>
      </c>
      <c r="O283">
        <v>0.92</v>
      </c>
      <c r="P283">
        <v>0.94799999999999995</v>
      </c>
      <c r="Q283">
        <v>0.94499999999999995</v>
      </c>
      <c r="R283">
        <v>0.46500000000000002</v>
      </c>
      <c r="S283">
        <v>0.21199999999999999</v>
      </c>
    </row>
    <row r="284" spans="1:19" x14ac:dyDescent="0.3">
      <c r="A284">
        <v>540</v>
      </c>
      <c r="B284">
        <v>-0.61</v>
      </c>
      <c r="C284">
        <v>-1.61</v>
      </c>
      <c r="D284">
        <v>-2.6040000000000001</v>
      </c>
      <c r="E284">
        <v>-3.133</v>
      </c>
      <c r="F284">
        <v>-3.17</v>
      </c>
      <c r="G284">
        <v>1.6</v>
      </c>
      <c r="H284">
        <v>-0.01</v>
      </c>
      <c r="I284">
        <v>1.877</v>
      </c>
      <c r="J284">
        <v>-0.63400000000000001</v>
      </c>
      <c r="K284">
        <v>-1.613</v>
      </c>
      <c r="L284">
        <v>-2.605</v>
      </c>
      <c r="M284">
        <v>-3.14</v>
      </c>
      <c r="N284">
        <v>-3.1970000000000001</v>
      </c>
      <c r="O284">
        <v>0.91700000000000004</v>
      </c>
      <c r="P284">
        <v>0.94499999999999995</v>
      </c>
      <c r="Q284">
        <v>0.94499999999999995</v>
      </c>
      <c r="R284">
        <v>0.47099999999999997</v>
      </c>
      <c r="S284">
        <v>0.216</v>
      </c>
    </row>
    <row r="285" spans="1:19" x14ac:dyDescent="0.3">
      <c r="A285">
        <v>600</v>
      </c>
      <c r="B285">
        <v>-0.61</v>
      </c>
      <c r="C285">
        <v>-1.61</v>
      </c>
      <c r="D285">
        <v>-2.6040000000000001</v>
      </c>
      <c r="E285">
        <v>-3.133</v>
      </c>
      <c r="F285">
        <v>-3.17</v>
      </c>
      <c r="G285">
        <v>1.6</v>
      </c>
      <c r="H285">
        <v>-0.01</v>
      </c>
      <c r="I285">
        <v>1.877</v>
      </c>
      <c r="J285">
        <v>-0.63600000000000001</v>
      </c>
      <c r="K285">
        <v>-1.6140000000000001</v>
      </c>
      <c r="L285">
        <v>-2.605</v>
      </c>
      <c r="M285">
        <v>-3.1429999999999998</v>
      </c>
      <c r="N285">
        <v>-3.2</v>
      </c>
      <c r="O285">
        <v>0.91500000000000004</v>
      </c>
      <c r="P285">
        <v>0.94399999999999995</v>
      </c>
      <c r="Q285">
        <v>0.94599999999999995</v>
      </c>
      <c r="R285">
        <v>0.47499999999999998</v>
      </c>
      <c r="S285">
        <v>0.219</v>
      </c>
    </row>
    <row r="287" spans="1:19" x14ac:dyDescent="0.3">
      <c r="A287" t="s">
        <v>0</v>
      </c>
      <c r="B287" t="s">
        <v>23</v>
      </c>
    </row>
    <row r="288" spans="1:19" x14ac:dyDescent="0.3">
      <c r="A288">
        <v>0</v>
      </c>
      <c r="B288">
        <v>-0.61</v>
      </c>
      <c r="C288">
        <v>-1.61</v>
      </c>
      <c r="D288">
        <v>-2.6040000000000001</v>
      </c>
      <c r="E288">
        <v>-3.133</v>
      </c>
      <c r="F288">
        <v>-3.17</v>
      </c>
      <c r="G288">
        <v>1.6</v>
      </c>
      <c r="H288">
        <v>-0.01</v>
      </c>
      <c r="I288">
        <v>1.617</v>
      </c>
      <c r="J288">
        <v>-0.61</v>
      </c>
      <c r="K288">
        <v>-1.61</v>
      </c>
      <c r="L288">
        <v>-2.6040000000000001</v>
      </c>
      <c r="M288">
        <v>-3.133</v>
      </c>
      <c r="N288">
        <v>-3.17</v>
      </c>
      <c r="O288">
        <v>0.92600000000000005</v>
      </c>
      <c r="P288">
        <v>0.92600000000000005</v>
      </c>
      <c r="Q288">
        <v>0.91500000000000004</v>
      </c>
      <c r="R288">
        <v>0.436</v>
      </c>
      <c r="S288">
        <v>0.16500000000000001</v>
      </c>
    </row>
    <row r="289" spans="1:19" x14ac:dyDescent="0.3">
      <c r="A289">
        <v>60</v>
      </c>
      <c r="B289">
        <v>-0.61</v>
      </c>
      <c r="C289">
        <v>-1.61</v>
      </c>
      <c r="D289">
        <v>-2.6040000000000001</v>
      </c>
      <c r="E289">
        <v>-3.133</v>
      </c>
      <c r="F289">
        <v>-3.17</v>
      </c>
      <c r="G289">
        <v>1.6</v>
      </c>
      <c r="H289">
        <v>-0.01</v>
      </c>
      <c r="I289">
        <v>1.617</v>
      </c>
      <c r="J289">
        <v>-0.61399999999999999</v>
      </c>
      <c r="K289">
        <v>-1.609</v>
      </c>
      <c r="L289">
        <v>-2.6040000000000001</v>
      </c>
      <c r="M289">
        <v>-3.1339999999999999</v>
      </c>
      <c r="N289">
        <v>-3.17</v>
      </c>
      <c r="O289">
        <v>0.92900000000000005</v>
      </c>
      <c r="P289">
        <v>0.94699999999999995</v>
      </c>
      <c r="Q289">
        <v>0.93600000000000005</v>
      </c>
      <c r="R289">
        <v>0.436</v>
      </c>
      <c r="S289">
        <v>0.16600000000000001</v>
      </c>
    </row>
    <row r="290" spans="1:19" x14ac:dyDescent="0.3">
      <c r="A290">
        <v>120</v>
      </c>
      <c r="B290">
        <v>-0.61</v>
      </c>
      <c r="C290">
        <v>-1.61</v>
      </c>
      <c r="D290">
        <v>-2.6040000000000001</v>
      </c>
      <c r="E290">
        <v>-3.133</v>
      </c>
      <c r="F290">
        <v>-3.17</v>
      </c>
      <c r="G290">
        <v>1.6</v>
      </c>
      <c r="H290">
        <v>-0.01</v>
      </c>
      <c r="I290">
        <v>1.617</v>
      </c>
      <c r="J290">
        <v>-0.61799999999999999</v>
      </c>
      <c r="K290">
        <v>-1.61</v>
      </c>
      <c r="L290">
        <v>-2.6040000000000001</v>
      </c>
      <c r="M290">
        <v>-3.133</v>
      </c>
      <c r="N290">
        <v>-3.17</v>
      </c>
      <c r="O290">
        <v>0.93</v>
      </c>
      <c r="P290">
        <v>0.95</v>
      </c>
      <c r="Q290">
        <v>0.94199999999999995</v>
      </c>
      <c r="R290">
        <v>0.436</v>
      </c>
      <c r="S290">
        <v>0.16600000000000001</v>
      </c>
    </row>
    <row r="291" spans="1:19" x14ac:dyDescent="0.3">
      <c r="A291">
        <v>180</v>
      </c>
      <c r="B291">
        <v>-0.61</v>
      </c>
      <c r="C291">
        <v>-1.61</v>
      </c>
      <c r="D291">
        <v>-2.6040000000000001</v>
      </c>
      <c r="E291">
        <v>-3.133</v>
      </c>
      <c r="F291">
        <v>-3.17</v>
      </c>
      <c r="G291">
        <v>1.6</v>
      </c>
      <c r="H291">
        <v>-0.01</v>
      </c>
      <c r="I291">
        <v>1.617</v>
      </c>
      <c r="J291">
        <v>-0.621</v>
      </c>
      <c r="K291">
        <v>-1.61</v>
      </c>
      <c r="L291">
        <v>-2.605</v>
      </c>
      <c r="M291">
        <v>-3.133</v>
      </c>
      <c r="N291">
        <v>-3.17</v>
      </c>
      <c r="O291">
        <v>0.92900000000000005</v>
      </c>
      <c r="P291">
        <v>0.95299999999999996</v>
      </c>
      <c r="Q291">
        <v>0.94399999999999995</v>
      </c>
      <c r="R291">
        <v>0.439</v>
      </c>
      <c r="S291">
        <v>0.16600000000000001</v>
      </c>
    </row>
    <row r="292" spans="1:19" x14ac:dyDescent="0.3">
      <c r="A292">
        <v>240</v>
      </c>
      <c r="B292">
        <v>-0.61</v>
      </c>
      <c r="C292">
        <v>-1.61</v>
      </c>
      <c r="D292">
        <v>-2.6040000000000001</v>
      </c>
      <c r="E292">
        <v>-3.133</v>
      </c>
      <c r="F292">
        <v>-3.17</v>
      </c>
      <c r="G292">
        <v>1.6</v>
      </c>
      <c r="H292">
        <v>-0.01</v>
      </c>
      <c r="I292">
        <v>1.617</v>
      </c>
      <c r="J292">
        <v>-0.623</v>
      </c>
      <c r="K292">
        <v>-1.609</v>
      </c>
      <c r="L292">
        <v>-2.605</v>
      </c>
      <c r="M292">
        <v>-3.1320000000000001</v>
      </c>
      <c r="N292">
        <v>-3.17</v>
      </c>
      <c r="O292">
        <v>0.92700000000000005</v>
      </c>
      <c r="P292">
        <v>0.95499999999999996</v>
      </c>
      <c r="Q292">
        <v>0.94499999999999995</v>
      </c>
      <c r="R292">
        <v>0.441</v>
      </c>
      <c r="S292">
        <v>0.16600000000000001</v>
      </c>
    </row>
    <row r="293" spans="1:19" x14ac:dyDescent="0.3">
      <c r="A293">
        <v>300</v>
      </c>
      <c r="B293">
        <v>-0.61</v>
      </c>
      <c r="C293">
        <v>-1.61</v>
      </c>
      <c r="D293">
        <v>-2.6040000000000001</v>
      </c>
      <c r="E293">
        <v>-3.133</v>
      </c>
      <c r="F293">
        <v>-3.17</v>
      </c>
      <c r="G293">
        <v>1.6</v>
      </c>
      <c r="H293">
        <v>-0.01</v>
      </c>
      <c r="I293">
        <v>1.617</v>
      </c>
      <c r="J293">
        <v>-0.625</v>
      </c>
      <c r="K293">
        <v>-1.609</v>
      </c>
      <c r="L293">
        <v>-2.605</v>
      </c>
      <c r="M293">
        <v>-3.1320000000000001</v>
      </c>
      <c r="N293">
        <v>-3.17</v>
      </c>
      <c r="O293">
        <v>0.92500000000000004</v>
      </c>
      <c r="P293">
        <v>0.95399999999999996</v>
      </c>
      <c r="Q293">
        <v>0.94599999999999995</v>
      </c>
      <c r="R293">
        <v>0.443</v>
      </c>
      <c r="S293">
        <v>0.16500000000000001</v>
      </c>
    </row>
    <row r="294" spans="1:19" x14ac:dyDescent="0.3">
      <c r="A294">
        <v>360</v>
      </c>
      <c r="B294">
        <v>-0.61</v>
      </c>
      <c r="C294">
        <v>-1.61</v>
      </c>
      <c r="D294">
        <v>-2.6040000000000001</v>
      </c>
      <c r="E294">
        <v>-3.133</v>
      </c>
      <c r="F294">
        <v>-3.17</v>
      </c>
      <c r="G294">
        <v>1.6</v>
      </c>
      <c r="H294">
        <v>-0.01</v>
      </c>
      <c r="I294">
        <v>1.617</v>
      </c>
      <c r="J294">
        <v>-0.628</v>
      </c>
      <c r="K294">
        <v>-1.61</v>
      </c>
      <c r="L294">
        <v>-2.605</v>
      </c>
      <c r="M294">
        <v>-3.1309999999999998</v>
      </c>
      <c r="N294">
        <v>-3.17</v>
      </c>
      <c r="O294">
        <v>0.92400000000000004</v>
      </c>
      <c r="P294">
        <v>0.95199999999999996</v>
      </c>
      <c r="Q294">
        <v>0.94499999999999995</v>
      </c>
      <c r="R294">
        <v>0.44500000000000001</v>
      </c>
      <c r="S294">
        <v>0.16500000000000001</v>
      </c>
    </row>
    <row r="295" spans="1:19" x14ac:dyDescent="0.3">
      <c r="A295">
        <v>420</v>
      </c>
      <c r="B295">
        <v>-0.61</v>
      </c>
      <c r="C295">
        <v>-1.61</v>
      </c>
      <c r="D295">
        <v>-2.6040000000000001</v>
      </c>
      <c r="E295">
        <v>-3.133</v>
      </c>
      <c r="F295">
        <v>-3.17</v>
      </c>
      <c r="G295">
        <v>1.6</v>
      </c>
      <c r="H295">
        <v>-0.01</v>
      </c>
      <c r="I295">
        <v>1.617</v>
      </c>
      <c r="J295">
        <v>-0.63</v>
      </c>
      <c r="K295">
        <v>-1.611</v>
      </c>
      <c r="L295">
        <v>-2.605</v>
      </c>
      <c r="M295">
        <v>-3.1309999999999998</v>
      </c>
      <c r="N295">
        <v>-3.17</v>
      </c>
      <c r="O295">
        <v>0.92200000000000004</v>
      </c>
      <c r="P295">
        <v>0.95</v>
      </c>
      <c r="Q295">
        <v>0.94399999999999995</v>
      </c>
      <c r="R295">
        <v>0.44500000000000001</v>
      </c>
      <c r="S295">
        <v>0.16700000000000001</v>
      </c>
    </row>
    <row r="296" spans="1:19" x14ac:dyDescent="0.3">
      <c r="A296">
        <v>480</v>
      </c>
      <c r="B296">
        <v>-0.61</v>
      </c>
      <c r="C296">
        <v>-1.61</v>
      </c>
      <c r="D296">
        <v>-2.6040000000000001</v>
      </c>
      <c r="E296">
        <v>-3.133</v>
      </c>
      <c r="F296">
        <v>-3.17</v>
      </c>
      <c r="G296">
        <v>1.6</v>
      </c>
      <c r="H296">
        <v>-0.01</v>
      </c>
      <c r="I296">
        <v>1.617</v>
      </c>
      <c r="J296">
        <v>-0.63200000000000001</v>
      </c>
      <c r="K296">
        <v>-1.611</v>
      </c>
      <c r="L296">
        <v>-2.605</v>
      </c>
      <c r="M296">
        <v>-3.1309999999999998</v>
      </c>
      <c r="N296">
        <v>-3.17</v>
      </c>
      <c r="O296">
        <v>0.92</v>
      </c>
      <c r="P296">
        <v>0.94799999999999995</v>
      </c>
      <c r="Q296">
        <v>0.94499999999999995</v>
      </c>
      <c r="R296">
        <v>0.44600000000000001</v>
      </c>
      <c r="S296">
        <v>0.16800000000000001</v>
      </c>
    </row>
    <row r="297" spans="1:19" x14ac:dyDescent="0.3">
      <c r="A297">
        <v>540</v>
      </c>
      <c r="B297">
        <v>-0.61</v>
      </c>
      <c r="C297">
        <v>-1.61</v>
      </c>
      <c r="D297">
        <v>-2.6040000000000001</v>
      </c>
      <c r="E297">
        <v>-3.133</v>
      </c>
      <c r="F297">
        <v>-3.17</v>
      </c>
      <c r="G297">
        <v>1.6</v>
      </c>
      <c r="H297">
        <v>-0.01</v>
      </c>
      <c r="I297">
        <v>1.617</v>
      </c>
      <c r="J297">
        <v>-0.63400000000000001</v>
      </c>
      <c r="K297">
        <v>-1.613</v>
      </c>
      <c r="L297">
        <v>-2.605</v>
      </c>
      <c r="M297">
        <v>-3.1309999999999998</v>
      </c>
      <c r="N297">
        <v>-3.17</v>
      </c>
      <c r="O297">
        <v>0.91700000000000004</v>
      </c>
      <c r="P297">
        <v>0.94499999999999995</v>
      </c>
      <c r="Q297">
        <v>0.94499999999999995</v>
      </c>
      <c r="R297">
        <v>0.44600000000000001</v>
      </c>
      <c r="S297">
        <v>0.17</v>
      </c>
    </row>
    <row r="298" spans="1:19" x14ac:dyDescent="0.3">
      <c r="A298">
        <v>600</v>
      </c>
      <c r="B298">
        <v>-0.61</v>
      </c>
      <c r="C298">
        <v>-1.61</v>
      </c>
      <c r="D298">
        <v>-2.6040000000000001</v>
      </c>
      <c r="E298">
        <v>-3.133</v>
      </c>
      <c r="F298">
        <v>-3.17</v>
      </c>
      <c r="G298">
        <v>1.6</v>
      </c>
      <c r="H298">
        <v>-0.01</v>
      </c>
      <c r="I298">
        <v>1.617</v>
      </c>
      <c r="J298">
        <v>-0.63600000000000001</v>
      </c>
      <c r="K298">
        <v>-1.6140000000000001</v>
      </c>
      <c r="L298">
        <v>-2.605</v>
      </c>
      <c r="M298">
        <v>-3.1309999999999998</v>
      </c>
      <c r="N298">
        <v>-3.17</v>
      </c>
      <c r="O298">
        <v>0.91500000000000004</v>
      </c>
      <c r="P298">
        <v>0.94399999999999995</v>
      </c>
      <c r="Q298">
        <v>0.94499999999999995</v>
      </c>
      <c r="R298">
        <v>0.44500000000000001</v>
      </c>
      <c r="S298">
        <v>0.17100000000000001</v>
      </c>
    </row>
    <row r="300" spans="1:19" x14ac:dyDescent="0.3">
      <c r="A300" t="s">
        <v>0</v>
      </c>
      <c r="B300" t="s">
        <v>24</v>
      </c>
    </row>
    <row r="301" spans="1:19" x14ac:dyDescent="0.3">
      <c r="A301">
        <v>0</v>
      </c>
      <c r="B301">
        <v>-0.61</v>
      </c>
      <c r="C301">
        <v>-1.61</v>
      </c>
      <c r="D301">
        <v>-2.6040000000000001</v>
      </c>
      <c r="E301">
        <v>-3.133</v>
      </c>
      <c r="F301">
        <v>-3.17</v>
      </c>
      <c r="G301">
        <v>1.6</v>
      </c>
      <c r="H301">
        <v>-0.01</v>
      </c>
      <c r="I301">
        <v>1.347</v>
      </c>
      <c r="J301">
        <v>-0.61</v>
      </c>
      <c r="K301">
        <v>-1.61</v>
      </c>
      <c r="L301">
        <v>-2.6040000000000001</v>
      </c>
      <c r="M301">
        <v>-3.133</v>
      </c>
      <c r="N301">
        <v>-3.17</v>
      </c>
      <c r="O301">
        <v>0.92600000000000005</v>
      </c>
      <c r="P301">
        <v>0.92600000000000005</v>
      </c>
      <c r="Q301">
        <v>0.91500000000000004</v>
      </c>
      <c r="R301">
        <v>0.436</v>
      </c>
      <c r="S301">
        <v>0.16500000000000001</v>
      </c>
    </row>
    <row r="302" spans="1:19" x14ac:dyDescent="0.3">
      <c r="A302">
        <v>60</v>
      </c>
      <c r="B302">
        <v>-0.61</v>
      </c>
      <c r="C302">
        <v>-1.61</v>
      </c>
      <c r="D302">
        <v>-2.6040000000000001</v>
      </c>
      <c r="E302">
        <v>-3.133</v>
      </c>
      <c r="F302">
        <v>-3.17</v>
      </c>
      <c r="G302">
        <v>1.6</v>
      </c>
      <c r="H302">
        <v>-0.01</v>
      </c>
      <c r="I302">
        <v>1.347</v>
      </c>
      <c r="J302">
        <v>-0.61399999999999999</v>
      </c>
      <c r="K302">
        <v>-1.609</v>
      </c>
      <c r="L302">
        <v>-2.6040000000000001</v>
      </c>
      <c r="M302">
        <v>-3.1339999999999999</v>
      </c>
      <c r="N302">
        <v>-3.1669999999999998</v>
      </c>
      <c r="O302">
        <v>0.92900000000000005</v>
      </c>
      <c r="P302">
        <v>0.94599999999999995</v>
      </c>
      <c r="Q302">
        <v>0.93600000000000005</v>
      </c>
      <c r="R302">
        <v>0.437</v>
      </c>
      <c r="S302">
        <v>0.158</v>
      </c>
    </row>
    <row r="303" spans="1:19" x14ac:dyDescent="0.3">
      <c r="A303">
        <v>120</v>
      </c>
      <c r="B303">
        <v>-0.61</v>
      </c>
      <c r="C303">
        <v>-1.61</v>
      </c>
      <c r="D303">
        <v>-2.6040000000000001</v>
      </c>
      <c r="E303">
        <v>-3.133</v>
      </c>
      <c r="F303">
        <v>-3.17</v>
      </c>
      <c r="G303">
        <v>1.6</v>
      </c>
      <c r="H303">
        <v>-0.01</v>
      </c>
      <c r="I303">
        <v>1.347</v>
      </c>
      <c r="J303">
        <v>-0.61799999999999999</v>
      </c>
      <c r="K303">
        <v>-1.61</v>
      </c>
      <c r="L303">
        <v>-2.6040000000000001</v>
      </c>
      <c r="M303">
        <v>-3.133</v>
      </c>
      <c r="N303">
        <v>-3.1640000000000001</v>
      </c>
      <c r="O303">
        <v>0.93</v>
      </c>
      <c r="P303">
        <v>0.95</v>
      </c>
      <c r="Q303">
        <v>0.94</v>
      </c>
      <c r="R303">
        <v>0.435</v>
      </c>
      <c r="S303">
        <v>0.151</v>
      </c>
    </row>
    <row r="304" spans="1:19" x14ac:dyDescent="0.3">
      <c r="A304">
        <v>180</v>
      </c>
      <c r="B304">
        <v>-0.61</v>
      </c>
      <c r="C304">
        <v>-1.61</v>
      </c>
      <c r="D304">
        <v>-2.6040000000000001</v>
      </c>
      <c r="E304">
        <v>-3.133</v>
      </c>
      <c r="F304">
        <v>-3.17</v>
      </c>
      <c r="G304">
        <v>1.6</v>
      </c>
      <c r="H304">
        <v>-0.01</v>
      </c>
      <c r="I304">
        <v>1.347</v>
      </c>
      <c r="J304">
        <v>-0.621</v>
      </c>
      <c r="K304">
        <v>-1.61</v>
      </c>
      <c r="L304">
        <v>-2.605</v>
      </c>
      <c r="M304">
        <v>-3.133</v>
      </c>
      <c r="N304">
        <v>-3.161</v>
      </c>
      <c r="O304">
        <v>0.92900000000000005</v>
      </c>
      <c r="P304">
        <v>0.95299999999999996</v>
      </c>
      <c r="Q304">
        <v>0.94599999999999995</v>
      </c>
      <c r="R304">
        <v>0.439</v>
      </c>
      <c r="S304">
        <v>0.14399999999999999</v>
      </c>
    </row>
    <row r="305" spans="1:19" x14ac:dyDescent="0.3">
      <c r="A305">
        <v>240</v>
      </c>
      <c r="B305">
        <v>-0.61</v>
      </c>
      <c r="C305">
        <v>-1.61</v>
      </c>
      <c r="D305">
        <v>-2.6040000000000001</v>
      </c>
      <c r="E305">
        <v>-3.133</v>
      </c>
      <c r="F305">
        <v>-3.17</v>
      </c>
      <c r="G305">
        <v>1.6</v>
      </c>
      <c r="H305">
        <v>-0.01</v>
      </c>
      <c r="I305">
        <v>1.347</v>
      </c>
      <c r="J305">
        <v>-0.623</v>
      </c>
      <c r="K305">
        <v>-1.609</v>
      </c>
      <c r="L305">
        <v>-2.605</v>
      </c>
      <c r="M305">
        <v>-3.133</v>
      </c>
      <c r="N305">
        <v>-3.1579999999999999</v>
      </c>
      <c r="O305">
        <v>0.92700000000000005</v>
      </c>
      <c r="P305">
        <v>0.95499999999999996</v>
      </c>
      <c r="Q305">
        <v>0.94399999999999995</v>
      </c>
      <c r="R305">
        <v>0.44500000000000001</v>
      </c>
      <c r="S305">
        <v>0.13900000000000001</v>
      </c>
    </row>
    <row r="306" spans="1:19" x14ac:dyDescent="0.3">
      <c r="A306">
        <v>300</v>
      </c>
      <c r="B306">
        <v>-0.61</v>
      </c>
      <c r="C306">
        <v>-1.61</v>
      </c>
      <c r="D306">
        <v>-2.6040000000000001</v>
      </c>
      <c r="E306">
        <v>-3.133</v>
      </c>
      <c r="F306">
        <v>-3.17</v>
      </c>
      <c r="G306">
        <v>1.6</v>
      </c>
      <c r="H306">
        <v>-0.01</v>
      </c>
      <c r="I306">
        <v>1.347</v>
      </c>
      <c r="J306">
        <v>-0.625</v>
      </c>
      <c r="K306">
        <v>-1.609</v>
      </c>
      <c r="L306">
        <v>-2.605</v>
      </c>
      <c r="M306">
        <v>-3.1320000000000001</v>
      </c>
      <c r="N306">
        <v>-3.1549999999999998</v>
      </c>
      <c r="O306">
        <v>0.92500000000000004</v>
      </c>
      <c r="P306">
        <v>0.95399999999999996</v>
      </c>
      <c r="Q306">
        <v>0.94499999999999995</v>
      </c>
      <c r="R306">
        <v>0.44500000000000001</v>
      </c>
      <c r="S306">
        <v>0.13300000000000001</v>
      </c>
    </row>
    <row r="307" spans="1:19" x14ac:dyDescent="0.3">
      <c r="A307">
        <v>360</v>
      </c>
      <c r="B307">
        <v>-0.61</v>
      </c>
      <c r="C307">
        <v>-1.61</v>
      </c>
      <c r="D307">
        <v>-2.6040000000000001</v>
      </c>
      <c r="E307">
        <v>-3.133</v>
      </c>
      <c r="F307">
        <v>-3.17</v>
      </c>
      <c r="G307">
        <v>1.6</v>
      </c>
      <c r="H307">
        <v>-0.01</v>
      </c>
      <c r="I307">
        <v>1.347</v>
      </c>
      <c r="J307">
        <v>-0.628</v>
      </c>
      <c r="K307">
        <v>-1.61</v>
      </c>
      <c r="L307">
        <v>-2.605</v>
      </c>
      <c r="M307">
        <v>-3.13</v>
      </c>
      <c r="N307">
        <v>-3.1520000000000001</v>
      </c>
      <c r="O307">
        <v>0.92400000000000004</v>
      </c>
      <c r="P307">
        <v>0.95299999999999996</v>
      </c>
      <c r="Q307">
        <v>0.94599999999999995</v>
      </c>
      <c r="R307">
        <v>0.44</v>
      </c>
      <c r="S307">
        <v>0.128</v>
      </c>
    </row>
    <row r="308" spans="1:19" x14ac:dyDescent="0.3">
      <c r="A308">
        <v>420</v>
      </c>
      <c r="B308">
        <v>-0.61</v>
      </c>
      <c r="C308">
        <v>-1.61</v>
      </c>
      <c r="D308">
        <v>-2.6040000000000001</v>
      </c>
      <c r="E308">
        <v>-3.133</v>
      </c>
      <c r="F308">
        <v>-3.17</v>
      </c>
      <c r="G308">
        <v>1.6</v>
      </c>
      <c r="H308">
        <v>-0.01</v>
      </c>
      <c r="I308">
        <v>1.347</v>
      </c>
      <c r="J308">
        <v>-0.63</v>
      </c>
      <c r="K308">
        <v>-1.611</v>
      </c>
      <c r="L308">
        <v>-2.605</v>
      </c>
      <c r="M308">
        <v>-3.1269999999999998</v>
      </c>
      <c r="N308">
        <v>-3.149</v>
      </c>
      <c r="O308">
        <v>0.92200000000000004</v>
      </c>
      <c r="P308">
        <v>0.95</v>
      </c>
      <c r="Q308">
        <v>0.94499999999999995</v>
      </c>
      <c r="R308">
        <v>0.433</v>
      </c>
      <c r="S308">
        <v>0.125</v>
      </c>
    </row>
    <row r="309" spans="1:19" x14ac:dyDescent="0.3">
      <c r="A309">
        <v>480</v>
      </c>
      <c r="B309">
        <v>-0.61</v>
      </c>
      <c r="C309">
        <v>-1.61</v>
      </c>
      <c r="D309">
        <v>-2.6040000000000001</v>
      </c>
      <c r="E309">
        <v>-3.133</v>
      </c>
      <c r="F309">
        <v>-3.17</v>
      </c>
      <c r="G309">
        <v>1.6</v>
      </c>
      <c r="H309">
        <v>-0.01</v>
      </c>
      <c r="I309">
        <v>1.347</v>
      </c>
      <c r="J309">
        <v>-0.63200000000000001</v>
      </c>
      <c r="K309">
        <v>-1.611</v>
      </c>
      <c r="L309">
        <v>-2.605</v>
      </c>
      <c r="M309">
        <v>-3.1240000000000001</v>
      </c>
      <c r="N309">
        <v>-3.1459999999999999</v>
      </c>
      <c r="O309">
        <v>0.92</v>
      </c>
      <c r="P309">
        <v>0.94799999999999995</v>
      </c>
      <c r="Q309">
        <v>0.94399999999999995</v>
      </c>
      <c r="R309">
        <v>0.42599999999999999</v>
      </c>
      <c r="S309">
        <v>0.124</v>
      </c>
    </row>
    <row r="310" spans="1:19" x14ac:dyDescent="0.3">
      <c r="A310">
        <v>540</v>
      </c>
      <c r="B310">
        <v>-0.61</v>
      </c>
      <c r="C310">
        <v>-1.61</v>
      </c>
      <c r="D310">
        <v>-2.6040000000000001</v>
      </c>
      <c r="E310">
        <v>-3.133</v>
      </c>
      <c r="F310">
        <v>-3.17</v>
      </c>
      <c r="G310">
        <v>1.6</v>
      </c>
      <c r="H310">
        <v>-0.01</v>
      </c>
      <c r="I310">
        <v>1.347</v>
      </c>
      <c r="J310">
        <v>-0.63400000000000001</v>
      </c>
      <c r="K310">
        <v>-1.613</v>
      </c>
      <c r="L310">
        <v>-2.605</v>
      </c>
      <c r="M310">
        <v>-3.121</v>
      </c>
      <c r="N310">
        <v>-3.1429999999999998</v>
      </c>
      <c r="O310">
        <v>0.91700000000000004</v>
      </c>
      <c r="P310">
        <v>0.94499999999999995</v>
      </c>
      <c r="Q310">
        <v>0.94399999999999995</v>
      </c>
      <c r="R310">
        <v>0.41899999999999998</v>
      </c>
      <c r="S310">
        <v>0.124</v>
      </c>
    </row>
    <row r="311" spans="1:19" x14ac:dyDescent="0.3">
      <c r="A311">
        <v>600</v>
      </c>
      <c r="B311">
        <v>-0.61</v>
      </c>
      <c r="C311">
        <v>-1.61</v>
      </c>
      <c r="D311">
        <v>-2.6040000000000001</v>
      </c>
      <c r="E311">
        <v>-3.133</v>
      </c>
      <c r="F311">
        <v>-3.17</v>
      </c>
      <c r="G311">
        <v>1.6</v>
      </c>
      <c r="H311">
        <v>-0.01</v>
      </c>
      <c r="I311">
        <v>1.347</v>
      </c>
      <c r="J311">
        <v>-0.63600000000000001</v>
      </c>
      <c r="K311">
        <v>-1.6140000000000001</v>
      </c>
      <c r="L311">
        <v>-2.605</v>
      </c>
      <c r="M311">
        <v>-3.117</v>
      </c>
      <c r="N311">
        <v>-3.14</v>
      </c>
      <c r="O311">
        <v>0.91500000000000004</v>
      </c>
      <c r="P311">
        <v>0.94399999999999995</v>
      </c>
      <c r="Q311">
        <v>0.94399999999999995</v>
      </c>
      <c r="R311">
        <v>0.41199999999999998</v>
      </c>
      <c r="S311">
        <v>0.122</v>
      </c>
    </row>
    <row r="313" spans="1:19" x14ac:dyDescent="0.3">
      <c r="A313" t="s">
        <v>0</v>
      </c>
      <c r="B313" t="s">
        <v>25</v>
      </c>
    </row>
    <row r="314" spans="1:19" x14ac:dyDescent="0.3">
      <c r="A314">
        <v>0</v>
      </c>
      <c r="B314">
        <v>-0.61</v>
      </c>
      <c r="C314">
        <v>-1.61</v>
      </c>
      <c r="D314">
        <v>-2.6030000000000002</v>
      </c>
      <c r="E314">
        <v>-3.1240000000000001</v>
      </c>
      <c r="F314">
        <v>-3.16</v>
      </c>
      <c r="G314">
        <v>1.6</v>
      </c>
      <c r="H314">
        <v>-0.01</v>
      </c>
      <c r="I314">
        <v>1.88</v>
      </c>
      <c r="J314">
        <v>-0.61</v>
      </c>
      <c r="K314">
        <v>-1.61</v>
      </c>
      <c r="L314">
        <v>-2.6030000000000002</v>
      </c>
      <c r="M314">
        <v>-3.1240000000000001</v>
      </c>
      <c r="N314">
        <v>-3.16</v>
      </c>
      <c r="O314">
        <v>0.92600000000000005</v>
      </c>
      <c r="P314">
        <v>0.92600000000000005</v>
      </c>
      <c r="Q314">
        <v>0.91500000000000004</v>
      </c>
      <c r="R314">
        <v>0.43</v>
      </c>
      <c r="S314">
        <v>0.16400000000000001</v>
      </c>
    </row>
    <row r="315" spans="1:19" x14ac:dyDescent="0.3">
      <c r="A315">
        <v>60</v>
      </c>
      <c r="B315">
        <v>-0.61</v>
      </c>
      <c r="C315">
        <v>-1.61</v>
      </c>
      <c r="D315">
        <v>-2.6030000000000002</v>
      </c>
      <c r="E315">
        <v>-3.1240000000000001</v>
      </c>
      <c r="F315">
        <v>-3.16</v>
      </c>
      <c r="G315">
        <v>1.6</v>
      </c>
      <c r="H315">
        <v>-0.01</v>
      </c>
      <c r="I315">
        <v>1.88</v>
      </c>
      <c r="J315">
        <v>-0.61399999999999999</v>
      </c>
      <c r="K315">
        <v>-1.61</v>
      </c>
      <c r="L315">
        <v>-2.6030000000000002</v>
      </c>
      <c r="M315">
        <v>-3.1240000000000001</v>
      </c>
      <c r="N315">
        <v>-3.1629999999999998</v>
      </c>
      <c r="O315">
        <v>0.92900000000000005</v>
      </c>
      <c r="P315">
        <v>0.94799999999999995</v>
      </c>
      <c r="Q315">
        <v>0.93400000000000005</v>
      </c>
      <c r="R315">
        <v>0.42899999999999999</v>
      </c>
      <c r="S315">
        <v>0.17199999999999999</v>
      </c>
    </row>
    <row r="316" spans="1:19" x14ac:dyDescent="0.3">
      <c r="A316">
        <v>120</v>
      </c>
      <c r="B316">
        <v>-0.61</v>
      </c>
      <c r="C316">
        <v>-1.61</v>
      </c>
      <c r="D316">
        <v>-2.6030000000000002</v>
      </c>
      <c r="E316">
        <v>-3.1240000000000001</v>
      </c>
      <c r="F316">
        <v>-3.16</v>
      </c>
      <c r="G316">
        <v>1.6</v>
      </c>
      <c r="H316">
        <v>-0.01</v>
      </c>
      <c r="I316">
        <v>1.88</v>
      </c>
      <c r="J316">
        <v>-0.61799999999999999</v>
      </c>
      <c r="K316">
        <v>-1.61</v>
      </c>
      <c r="L316">
        <v>-2.6040000000000001</v>
      </c>
      <c r="M316">
        <v>-3.125</v>
      </c>
      <c r="N316">
        <v>-3.1659999999999999</v>
      </c>
      <c r="O316">
        <v>0.92900000000000005</v>
      </c>
      <c r="P316">
        <v>0.95</v>
      </c>
      <c r="Q316">
        <v>0.94199999999999995</v>
      </c>
      <c r="R316">
        <v>0.433</v>
      </c>
      <c r="S316">
        <v>0.18</v>
      </c>
    </row>
    <row r="317" spans="1:19" x14ac:dyDescent="0.3">
      <c r="A317">
        <v>180</v>
      </c>
      <c r="B317">
        <v>-0.61</v>
      </c>
      <c r="C317">
        <v>-1.61</v>
      </c>
      <c r="D317">
        <v>-2.6030000000000002</v>
      </c>
      <c r="E317">
        <v>-3.1240000000000001</v>
      </c>
      <c r="F317">
        <v>-3.16</v>
      </c>
      <c r="G317">
        <v>1.6</v>
      </c>
      <c r="H317">
        <v>-0.01</v>
      </c>
      <c r="I317">
        <v>1.88</v>
      </c>
      <c r="J317">
        <v>-0.621</v>
      </c>
      <c r="K317">
        <v>-1.61</v>
      </c>
      <c r="L317">
        <v>-2.6040000000000001</v>
      </c>
      <c r="M317">
        <v>-3.1240000000000001</v>
      </c>
      <c r="N317">
        <v>-3.169</v>
      </c>
      <c r="O317">
        <v>0.92900000000000005</v>
      </c>
      <c r="P317">
        <v>0.95299999999999996</v>
      </c>
      <c r="Q317">
        <v>0.94199999999999995</v>
      </c>
      <c r="R317">
        <v>0.433</v>
      </c>
      <c r="S317">
        <v>0.187</v>
      </c>
    </row>
    <row r="318" spans="1:19" x14ac:dyDescent="0.3">
      <c r="A318">
        <v>240</v>
      </c>
      <c r="B318">
        <v>-0.61</v>
      </c>
      <c r="C318">
        <v>-1.61</v>
      </c>
      <c r="D318">
        <v>-2.6030000000000002</v>
      </c>
      <c r="E318">
        <v>-3.1240000000000001</v>
      </c>
      <c r="F318">
        <v>-3.16</v>
      </c>
      <c r="G318">
        <v>1.6</v>
      </c>
      <c r="H318">
        <v>-0.01</v>
      </c>
      <c r="I318">
        <v>1.88</v>
      </c>
      <c r="J318">
        <v>-0.623</v>
      </c>
      <c r="K318">
        <v>-1.609</v>
      </c>
      <c r="L318">
        <v>-2.605</v>
      </c>
      <c r="M318">
        <v>-3.1219999999999999</v>
      </c>
      <c r="N318">
        <v>-3.1720000000000002</v>
      </c>
      <c r="O318">
        <v>0.92700000000000005</v>
      </c>
      <c r="P318">
        <v>0.95499999999999996</v>
      </c>
      <c r="Q318">
        <v>0.94499999999999995</v>
      </c>
      <c r="R318">
        <v>0.433</v>
      </c>
      <c r="S318">
        <v>0.193</v>
      </c>
    </row>
    <row r="319" spans="1:19" x14ac:dyDescent="0.3">
      <c r="A319">
        <v>300</v>
      </c>
      <c r="B319">
        <v>-0.61</v>
      </c>
      <c r="C319">
        <v>-1.61</v>
      </c>
      <c r="D319">
        <v>-2.6030000000000002</v>
      </c>
      <c r="E319">
        <v>-3.1240000000000001</v>
      </c>
      <c r="F319">
        <v>-3.16</v>
      </c>
      <c r="G319">
        <v>1.6</v>
      </c>
      <c r="H319">
        <v>-0.01</v>
      </c>
      <c r="I319">
        <v>1.88</v>
      </c>
      <c r="J319">
        <v>-0.625</v>
      </c>
      <c r="K319">
        <v>-1.609</v>
      </c>
      <c r="L319">
        <v>-2.605</v>
      </c>
      <c r="M319">
        <v>-3.1219999999999999</v>
      </c>
      <c r="N319">
        <v>-3.1749999999999998</v>
      </c>
      <c r="O319">
        <v>0.92600000000000005</v>
      </c>
      <c r="P319">
        <v>0.95399999999999996</v>
      </c>
      <c r="Q319">
        <v>0.94499999999999995</v>
      </c>
      <c r="R319">
        <v>0.437</v>
      </c>
      <c r="S319">
        <v>0.19700000000000001</v>
      </c>
    </row>
    <row r="320" spans="1:19" x14ac:dyDescent="0.3">
      <c r="A320">
        <v>360</v>
      </c>
      <c r="B320">
        <v>-0.61</v>
      </c>
      <c r="C320">
        <v>-1.61</v>
      </c>
      <c r="D320">
        <v>-2.6030000000000002</v>
      </c>
      <c r="E320">
        <v>-3.1240000000000001</v>
      </c>
      <c r="F320">
        <v>-3.16</v>
      </c>
      <c r="G320">
        <v>1.6</v>
      </c>
      <c r="H320">
        <v>-0.01</v>
      </c>
      <c r="I320">
        <v>1.88</v>
      </c>
      <c r="J320">
        <v>-0.628</v>
      </c>
      <c r="K320">
        <v>-1.61</v>
      </c>
      <c r="L320">
        <v>-2.6040000000000001</v>
      </c>
      <c r="M320">
        <v>-3.1230000000000002</v>
      </c>
      <c r="N320">
        <v>-3.1779999999999999</v>
      </c>
      <c r="O320">
        <v>0.92400000000000004</v>
      </c>
      <c r="P320">
        <v>0.95099999999999996</v>
      </c>
      <c r="Q320">
        <v>0.94299999999999995</v>
      </c>
      <c r="R320">
        <v>0.44400000000000001</v>
      </c>
      <c r="S320">
        <v>0.20100000000000001</v>
      </c>
    </row>
    <row r="321" spans="1:19" x14ac:dyDescent="0.3">
      <c r="A321">
        <v>420</v>
      </c>
      <c r="B321">
        <v>-0.61</v>
      </c>
      <c r="C321">
        <v>-1.61</v>
      </c>
      <c r="D321">
        <v>-2.6030000000000002</v>
      </c>
      <c r="E321">
        <v>-3.1240000000000001</v>
      </c>
      <c r="F321">
        <v>-3.16</v>
      </c>
      <c r="G321">
        <v>1.6</v>
      </c>
      <c r="H321">
        <v>-0.01</v>
      </c>
      <c r="I321">
        <v>1.88</v>
      </c>
      <c r="J321">
        <v>-0.63</v>
      </c>
      <c r="K321">
        <v>-1.611</v>
      </c>
      <c r="L321">
        <v>-2.6040000000000001</v>
      </c>
      <c r="M321">
        <v>-3.1259999999999999</v>
      </c>
      <c r="N321">
        <v>-3.181</v>
      </c>
      <c r="O321">
        <v>0.92200000000000004</v>
      </c>
      <c r="P321">
        <v>0.95</v>
      </c>
      <c r="Q321">
        <v>0.94299999999999995</v>
      </c>
      <c r="R321">
        <v>0.45200000000000001</v>
      </c>
      <c r="S321">
        <v>0.20599999999999999</v>
      </c>
    </row>
    <row r="322" spans="1:19" x14ac:dyDescent="0.3">
      <c r="A322">
        <v>480</v>
      </c>
      <c r="B322">
        <v>-0.61</v>
      </c>
      <c r="C322">
        <v>-1.61</v>
      </c>
      <c r="D322">
        <v>-2.6030000000000002</v>
      </c>
      <c r="E322">
        <v>-3.1240000000000001</v>
      </c>
      <c r="F322">
        <v>-3.16</v>
      </c>
      <c r="G322">
        <v>1.6</v>
      </c>
      <c r="H322">
        <v>-0.01</v>
      </c>
      <c r="I322">
        <v>1.88</v>
      </c>
      <c r="J322">
        <v>-0.63200000000000001</v>
      </c>
      <c r="K322">
        <v>-1.6120000000000001</v>
      </c>
      <c r="L322">
        <v>-2.605</v>
      </c>
      <c r="M322">
        <v>-3.129</v>
      </c>
      <c r="N322">
        <v>-3.1840000000000002</v>
      </c>
      <c r="O322">
        <v>0.92</v>
      </c>
      <c r="P322">
        <v>0.94799999999999995</v>
      </c>
      <c r="Q322">
        <v>0.94399999999999995</v>
      </c>
      <c r="R322">
        <v>0.46</v>
      </c>
      <c r="S322">
        <v>0.21099999999999999</v>
      </c>
    </row>
    <row r="323" spans="1:19" x14ac:dyDescent="0.3">
      <c r="A323">
        <v>540</v>
      </c>
      <c r="B323">
        <v>-0.61</v>
      </c>
      <c r="C323">
        <v>-1.61</v>
      </c>
      <c r="D323">
        <v>-2.6030000000000002</v>
      </c>
      <c r="E323">
        <v>-3.1240000000000001</v>
      </c>
      <c r="F323">
        <v>-3.16</v>
      </c>
      <c r="G323">
        <v>1.6</v>
      </c>
      <c r="H323">
        <v>-0.01</v>
      </c>
      <c r="I323">
        <v>1.88</v>
      </c>
      <c r="J323">
        <v>-0.63400000000000001</v>
      </c>
      <c r="K323">
        <v>-1.613</v>
      </c>
      <c r="L323">
        <v>-2.605</v>
      </c>
      <c r="M323">
        <v>-3.1320000000000001</v>
      </c>
      <c r="N323">
        <v>-3.1869999999999998</v>
      </c>
      <c r="O323">
        <v>0.91700000000000004</v>
      </c>
      <c r="P323">
        <v>0.94499999999999995</v>
      </c>
      <c r="Q323">
        <v>0.94499999999999995</v>
      </c>
      <c r="R323">
        <v>0.46700000000000003</v>
      </c>
      <c r="S323">
        <v>0.215</v>
      </c>
    </row>
    <row r="324" spans="1:19" x14ac:dyDescent="0.3">
      <c r="A324">
        <v>600</v>
      </c>
      <c r="B324">
        <v>-0.61</v>
      </c>
      <c r="C324">
        <v>-1.61</v>
      </c>
      <c r="D324">
        <v>-2.6030000000000002</v>
      </c>
      <c r="E324">
        <v>-3.1240000000000001</v>
      </c>
      <c r="F324">
        <v>-3.16</v>
      </c>
      <c r="G324">
        <v>1.6</v>
      </c>
      <c r="H324">
        <v>-0.01</v>
      </c>
      <c r="I324">
        <v>1.88</v>
      </c>
      <c r="J324">
        <v>-0.63600000000000001</v>
      </c>
      <c r="K324">
        <v>-1.6140000000000001</v>
      </c>
      <c r="L324">
        <v>-2.605</v>
      </c>
      <c r="M324">
        <v>-3.1349999999999998</v>
      </c>
      <c r="N324">
        <v>-3.19</v>
      </c>
      <c r="O324">
        <v>0.91500000000000004</v>
      </c>
      <c r="P324">
        <v>0.94399999999999995</v>
      </c>
      <c r="Q324">
        <v>0.94499999999999995</v>
      </c>
      <c r="R324">
        <v>0.47199999999999998</v>
      </c>
      <c r="S324">
        <v>0.218</v>
      </c>
    </row>
    <row r="326" spans="1:19" x14ac:dyDescent="0.3">
      <c r="A326" t="s">
        <v>0</v>
      </c>
      <c r="B326" t="s">
        <v>26</v>
      </c>
    </row>
    <row r="327" spans="1:19" x14ac:dyDescent="0.3">
      <c r="A327">
        <v>0</v>
      </c>
      <c r="B327">
        <v>-0.61</v>
      </c>
      <c r="C327">
        <v>-1.61</v>
      </c>
      <c r="D327">
        <v>-2.6030000000000002</v>
      </c>
      <c r="E327">
        <v>-3.1240000000000001</v>
      </c>
      <c r="F327">
        <v>-3.16</v>
      </c>
      <c r="G327">
        <v>1.6</v>
      </c>
      <c r="H327">
        <v>-0.01</v>
      </c>
      <c r="I327">
        <v>1.617</v>
      </c>
      <c r="J327">
        <v>-0.61</v>
      </c>
      <c r="K327">
        <v>-1.61</v>
      </c>
      <c r="L327">
        <v>-2.6030000000000002</v>
      </c>
      <c r="M327">
        <v>-3.1240000000000001</v>
      </c>
      <c r="N327">
        <v>-3.16</v>
      </c>
      <c r="O327">
        <v>0.92600000000000005</v>
      </c>
      <c r="P327">
        <v>0.92600000000000005</v>
      </c>
      <c r="Q327">
        <v>0.91500000000000004</v>
      </c>
      <c r="R327">
        <v>0.43</v>
      </c>
      <c r="S327">
        <v>0.16400000000000001</v>
      </c>
    </row>
    <row r="328" spans="1:19" x14ac:dyDescent="0.3">
      <c r="A328">
        <v>60</v>
      </c>
      <c r="B328">
        <v>-0.61</v>
      </c>
      <c r="C328">
        <v>-1.61</v>
      </c>
      <c r="D328">
        <v>-2.6030000000000002</v>
      </c>
      <c r="E328">
        <v>-3.1240000000000001</v>
      </c>
      <c r="F328">
        <v>-3.16</v>
      </c>
      <c r="G328">
        <v>1.6</v>
      </c>
      <c r="H328">
        <v>-0.01</v>
      </c>
      <c r="I328">
        <v>1.617</v>
      </c>
      <c r="J328">
        <v>-0.61399999999999999</v>
      </c>
      <c r="K328">
        <v>-1.609</v>
      </c>
      <c r="L328">
        <v>-2.6030000000000002</v>
      </c>
      <c r="M328">
        <v>-3.1240000000000001</v>
      </c>
      <c r="N328">
        <v>-3.16</v>
      </c>
      <c r="O328">
        <v>0.92900000000000005</v>
      </c>
      <c r="P328">
        <v>0.94699999999999995</v>
      </c>
      <c r="Q328">
        <v>0.93400000000000005</v>
      </c>
      <c r="R328">
        <v>0.43</v>
      </c>
      <c r="S328">
        <v>0.16400000000000001</v>
      </c>
    </row>
    <row r="329" spans="1:19" x14ac:dyDescent="0.3">
      <c r="A329">
        <v>120</v>
      </c>
      <c r="B329">
        <v>-0.61</v>
      </c>
      <c r="C329">
        <v>-1.61</v>
      </c>
      <c r="D329">
        <v>-2.6030000000000002</v>
      </c>
      <c r="E329">
        <v>-3.1240000000000001</v>
      </c>
      <c r="F329">
        <v>-3.16</v>
      </c>
      <c r="G329">
        <v>1.6</v>
      </c>
      <c r="H329">
        <v>-0.01</v>
      </c>
      <c r="I329">
        <v>1.617</v>
      </c>
      <c r="J329">
        <v>-0.61799999999999999</v>
      </c>
      <c r="K329">
        <v>-1.61</v>
      </c>
      <c r="L329">
        <v>-2.6040000000000001</v>
      </c>
      <c r="M329">
        <v>-3.125</v>
      </c>
      <c r="N329">
        <v>-3.16</v>
      </c>
      <c r="O329">
        <v>0.93</v>
      </c>
      <c r="P329">
        <v>0.95</v>
      </c>
      <c r="Q329">
        <v>0.94099999999999995</v>
      </c>
      <c r="R329">
        <v>0.43099999999999999</v>
      </c>
      <c r="S329">
        <v>0.16400000000000001</v>
      </c>
    </row>
    <row r="330" spans="1:19" x14ac:dyDescent="0.3">
      <c r="A330">
        <v>180</v>
      </c>
      <c r="B330">
        <v>-0.61</v>
      </c>
      <c r="C330">
        <v>-1.61</v>
      </c>
      <c r="D330">
        <v>-2.6030000000000002</v>
      </c>
      <c r="E330">
        <v>-3.1240000000000001</v>
      </c>
      <c r="F330">
        <v>-3.16</v>
      </c>
      <c r="G330">
        <v>1.6</v>
      </c>
      <c r="H330">
        <v>-0.01</v>
      </c>
      <c r="I330">
        <v>1.617</v>
      </c>
      <c r="J330">
        <v>-0.621</v>
      </c>
      <c r="K330">
        <v>-1.61</v>
      </c>
      <c r="L330">
        <v>-2.6040000000000001</v>
      </c>
      <c r="M330">
        <v>-3.1240000000000001</v>
      </c>
      <c r="N330">
        <v>-3.16</v>
      </c>
      <c r="O330">
        <v>0.92900000000000005</v>
      </c>
      <c r="P330">
        <v>0.95299999999999996</v>
      </c>
      <c r="Q330">
        <v>0.94399999999999995</v>
      </c>
      <c r="R330">
        <v>0.434</v>
      </c>
      <c r="S330">
        <v>0.16500000000000001</v>
      </c>
    </row>
    <row r="331" spans="1:19" x14ac:dyDescent="0.3">
      <c r="A331">
        <v>240</v>
      </c>
      <c r="B331">
        <v>-0.61</v>
      </c>
      <c r="C331">
        <v>-1.61</v>
      </c>
      <c r="D331">
        <v>-2.6030000000000002</v>
      </c>
      <c r="E331">
        <v>-3.1240000000000001</v>
      </c>
      <c r="F331">
        <v>-3.16</v>
      </c>
      <c r="G331">
        <v>1.6</v>
      </c>
      <c r="H331">
        <v>-0.01</v>
      </c>
      <c r="I331">
        <v>1.617</v>
      </c>
      <c r="J331">
        <v>-0.623</v>
      </c>
      <c r="K331">
        <v>-1.609</v>
      </c>
      <c r="L331">
        <v>-2.605</v>
      </c>
      <c r="M331">
        <v>-3.1230000000000002</v>
      </c>
      <c r="N331">
        <v>-3.16</v>
      </c>
      <c r="O331">
        <v>0.92700000000000005</v>
      </c>
      <c r="P331">
        <v>0.95499999999999996</v>
      </c>
      <c r="Q331">
        <v>0.94499999999999995</v>
      </c>
      <c r="R331">
        <v>0.436</v>
      </c>
      <c r="S331">
        <v>0.16500000000000001</v>
      </c>
    </row>
    <row r="332" spans="1:19" x14ac:dyDescent="0.3">
      <c r="A332">
        <v>300</v>
      </c>
      <c r="B332">
        <v>-0.61</v>
      </c>
      <c r="C332">
        <v>-1.61</v>
      </c>
      <c r="D332">
        <v>-2.6030000000000002</v>
      </c>
      <c r="E332">
        <v>-3.1240000000000001</v>
      </c>
      <c r="F332">
        <v>-3.16</v>
      </c>
      <c r="G332">
        <v>1.6</v>
      </c>
      <c r="H332">
        <v>-0.01</v>
      </c>
      <c r="I332">
        <v>1.617</v>
      </c>
      <c r="J332">
        <v>-0.625</v>
      </c>
      <c r="K332">
        <v>-1.609</v>
      </c>
      <c r="L332">
        <v>-2.605</v>
      </c>
      <c r="M332">
        <v>-3.1230000000000002</v>
      </c>
      <c r="N332">
        <v>-3.16</v>
      </c>
      <c r="O332">
        <v>0.92500000000000004</v>
      </c>
      <c r="P332">
        <v>0.95399999999999996</v>
      </c>
      <c r="Q332">
        <v>0.94499999999999995</v>
      </c>
      <c r="R332">
        <v>0.438</v>
      </c>
      <c r="S332">
        <v>0.16400000000000001</v>
      </c>
    </row>
    <row r="333" spans="1:19" x14ac:dyDescent="0.3">
      <c r="A333">
        <v>360</v>
      </c>
      <c r="B333">
        <v>-0.61</v>
      </c>
      <c r="C333">
        <v>-1.61</v>
      </c>
      <c r="D333">
        <v>-2.6030000000000002</v>
      </c>
      <c r="E333">
        <v>-3.1240000000000001</v>
      </c>
      <c r="F333">
        <v>-3.16</v>
      </c>
      <c r="G333">
        <v>1.6</v>
      </c>
      <c r="H333">
        <v>-0.01</v>
      </c>
      <c r="I333">
        <v>1.617</v>
      </c>
      <c r="J333">
        <v>-0.628</v>
      </c>
      <c r="K333">
        <v>-1.61</v>
      </c>
      <c r="L333">
        <v>-2.605</v>
      </c>
      <c r="M333">
        <v>-3.1219999999999999</v>
      </c>
      <c r="N333">
        <v>-3.16</v>
      </c>
      <c r="O333">
        <v>0.92400000000000004</v>
      </c>
      <c r="P333">
        <v>0.95199999999999996</v>
      </c>
      <c r="Q333">
        <v>0.94399999999999995</v>
      </c>
      <c r="R333">
        <v>0.439</v>
      </c>
      <c r="S333">
        <v>0.16400000000000001</v>
      </c>
    </row>
    <row r="334" spans="1:19" x14ac:dyDescent="0.3">
      <c r="A334">
        <v>420</v>
      </c>
      <c r="B334">
        <v>-0.61</v>
      </c>
      <c r="C334">
        <v>-1.61</v>
      </c>
      <c r="D334">
        <v>-2.6030000000000002</v>
      </c>
      <c r="E334">
        <v>-3.1240000000000001</v>
      </c>
      <c r="F334">
        <v>-3.16</v>
      </c>
      <c r="G334">
        <v>1.6</v>
      </c>
      <c r="H334">
        <v>-0.01</v>
      </c>
      <c r="I334">
        <v>1.617</v>
      </c>
      <c r="J334">
        <v>-0.63</v>
      </c>
      <c r="K334">
        <v>-1.611</v>
      </c>
      <c r="L334">
        <v>-2.605</v>
      </c>
      <c r="M334">
        <v>-3.1219999999999999</v>
      </c>
      <c r="N334">
        <v>-3.16</v>
      </c>
      <c r="O334">
        <v>0.92200000000000004</v>
      </c>
      <c r="P334">
        <v>0.95</v>
      </c>
      <c r="Q334">
        <v>0.94399999999999995</v>
      </c>
      <c r="R334">
        <v>0.44</v>
      </c>
      <c r="S334">
        <v>0.16500000000000001</v>
      </c>
    </row>
    <row r="335" spans="1:19" x14ac:dyDescent="0.3">
      <c r="A335">
        <v>480</v>
      </c>
      <c r="B335">
        <v>-0.61</v>
      </c>
      <c r="C335">
        <v>-1.61</v>
      </c>
      <c r="D335">
        <v>-2.6030000000000002</v>
      </c>
      <c r="E335">
        <v>-3.1240000000000001</v>
      </c>
      <c r="F335">
        <v>-3.16</v>
      </c>
      <c r="G335">
        <v>1.6</v>
      </c>
      <c r="H335">
        <v>-0.01</v>
      </c>
      <c r="I335">
        <v>1.617</v>
      </c>
      <c r="J335">
        <v>-0.63200000000000001</v>
      </c>
      <c r="K335">
        <v>-1.611</v>
      </c>
      <c r="L335">
        <v>-2.605</v>
      </c>
      <c r="M335">
        <v>-3.1219999999999999</v>
      </c>
      <c r="N335">
        <v>-3.16</v>
      </c>
      <c r="O335">
        <v>0.92</v>
      </c>
      <c r="P335">
        <v>0.94799999999999995</v>
      </c>
      <c r="Q335">
        <v>0.94399999999999995</v>
      </c>
      <c r="R335">
        <v>0.441</v>
      </c>
      <c r="S335">
        <v>0.16700000000000001</v>
      </c>
    </row>
    <row r="336" spans="1:19" x14ac:dyDescent="0.3">
      <c r="A336">
        <v>540</v>
      </c>
      <c r="B336">
        <v>-0.61</v>
      </c>
      <c r="C336">
        <v>-1.61</v>
      </c>
      <c r="D336">
        <v>-2.6030000000000002</v>
      </c>
      <c r="E336">
        <v>-3.1240000000000001</v>
      </c>
      <c r="F336">
        <v>-3.16</v>
      </c>
      <c r="G336">
        <v>1.6</v>
      </c>
      <c r="H336">
        <v>-0.01</v>
      </c>
      <c r="I336">
        <v>1.617</v>
      </c>
      <c r="J336">
        <v>-0.63400000000000001</v>
      </c>
      <c r="K336">
        <v>-1.613</v>
      </c>
      <c r="L336">
        <v>-2.6040000000000001</v>
      </c>
      <c r="M336">
        <v>-3.1219999999999999</v>
      </c>
      <c r="N336">
        <v>-3.16</v>
      </c>
      <c r="O336">
        <v>0.91700000000000004</v>
      </c>
      <c r="P336">
        <v>0.94499999999999995</v>
      </c>
      <c r="Q336">
        <v>0.94399999999999995</v>
      </c>
      <c r="R336">
        <v>0.441</v>
      </c>
      <c r="S336">
        <v>0.16900000000000001</v>
      </c>
    </row>
    <row r="337" spans="1:19" x14ac:dyDescent="0.3">
      <c r="A337">
        <v>600</v>
      </c>
      <c r="B337">
        <v>-0.61</v>
      </c>
      <c r="C337">
        <v>-1.61</v>
      </c>
      <c r="D337">
        <v>-2.6030000000000002</v>
      </c>
      <c r="E337">
        <v>-3.1240000000000001</v>
      </c>
      <c r="F337">
        <v>-3.16</v>
      </c>
      <c r="G337">
        <v>1.6</v>
      </c>
      <c r="H337">
        <v>-0.01</v>
      </c>
      <c r="I337">
        <v>1.617</v>
      </c>
      <c r="J337">
        <v>-0.63600000000000001</v>
      </c>
      <c r="K337">
        <v>-1.6140000000000001</v>
      </c>
      <c r="L337">
        <v>-2.6040000000000001</v>
      </c>
      <c r="M337">
        <v>-3.1219999999999999</v>
      </c>
      <c r="N337">
        <v>-3.16</v>
      </c>
      <c r="O337">
        <v>0.91500000000000004</v>
      </c>
      <c r="P337">
        <v>0.94399999999999995</v>
      </c>
      <c r="Q337">
        <v>0.94399999999999995</v>
      </c>
      <c r="R337">
        <v>0.44</v>
      </c>
      <c r="S337">
        <v>0.17</v>
      </c>
    </row>
    <row r="339" spans="1:19" x14ac:dyDescent="0.3">
      <c r="A339" t="s">
        <v>0</v>
      </c>
      <c r="B339" t="s">
        <v>27</v>
      </c>
    </row>
    <row r="340" spans="1:19" x14ac:dyDescent="0.3">
      <c r="A340">
        <v>0</v>
      </c>
      <c r="B340">
        <v>-0.61</v>
      </c>
      <c r="C340">
        <v>-1.61</v>
      </c>
      <c r="D340">
        <v>-2.6030000000000002</v>
      </c>
      <c r="E340">
        <v>-3.1240000000000001</v>
      </c>
      <c r="F340">
        <v>-3.16</v>
      </c>
      <c r="G340">
        <v>1.6</v>
      </c>
      <c r="H340">
        <v>-0.01</v>
      </c>
      <c r="I340">
        <v>1.347</v>
      </c>
      <c r="J340">
        <v>-0.61</v>
      </c>
      <c r="K340">
        <v>-1.61</v>
      </c>
      <c r="L340">
        <v>-2.6030000000000002</v>
      </c>
      <c r="M340">
        <v>-3.1240000000000001</v>
      </c>
      <c r="N340">
        <v>-3.16</v>
      </c>
      <c r="O340">
        <v>0.92600000000000005</v>
      </c>
      <c r="P340">
        <v>0.92600000000000005</v>
      </c>
      <c r="Q340">
        <v>0.91500000000000004</v>
      </c>
      <c r="R340">
        <v>0.43</v>
      </c>
      <c r="S340">
        <v>0.16400000000000001</v>
      </c>
    </row>
    <row r="341" spans="1:19" x14ac:dyDescent="0.3">
      <c r="A341">
        <v>60</v>
      </c>
      <c r="B341">
        <v>-0.61</v>
      </c>
      <c r="C341">
        <v>-1.61</v>
      </c>
      <c r="D341">
        <v>-2.6030000000000002</v>
      </c>
      <c r="E341">
        <v>-3.1240000000000001</v>
      </c>
      <c r="F341">
        <v>-3.16</v>
      </c>
      <c r="G341">
        <v>1.6</v>
      </c>
      <c r="H341">
        <v>-0.01</v>
      </c>
      <c r="I341">
        <v>1.347</v>
      </c>
      <c r="J341">
        <v>-0.61399999999999999</v>
      </c>
      <c r="K341">
        <v>-1.609</v>
      </c>
      <c r="L341">
        <v>-2.6030000000000002</v>
      </c>
      <c r="M341">
        <v>-3.125</v>
      </c>
      <c r="N341">
        <v>-3.157</v>
      </c>
      <c r="O341">
        <v>0.92900000000000005</v>
      </c>
      <c r="P341">
        <v>0.94599999999999995</v>
      </c>
      <c r="Q341">
        <v>0.93500000000000005</v>
      </c>
      <c r="R341">
        <v>0.43099999999999999</v>
      </c>
      <c r="S341">
        <v>0.157</v>
      </c>
    </row>
    <row r="342" spans="1:19" x14ac:dyDescent="0.3">
      <c r="A342">
        <v>120</v>
      </c>
      <c r="B342">
        <v>-0.61</v>
      </c>
      <c r="C342">
        <v>-1.61</v>
      </c>
      <c r="D342">
        <v>-2.6030000000000002</v>
      </c>
      <c r="E342">
        <v>-3.1240000000000001</v>
      </c>
      <c r="F342">
        <v>-3.16</v>
      </c>
      <c r="G342">
        <v>1.6</v>
      </c>
      <c r="H342">
        <v>-0.01</v>
      </c>
      <c r="I342">
        <v>1.347</v>
      </c>
      <c r="J342">
        <v>-0.61799999999999999</v>
      </c>
      <c r="K342">
        <v>-1.61</v>
      </c>
      <c r="L342">
        <v>-2.6040000000000001</v>
      </c>
      <c r="M342">
        <v>-3.1240000000000001</v>
      </c>
      <c r="N342">
        <v>-3.1539999999999999</v>
      </c>
      <c r="O342">
        <v>0.93</v>
      </c>
      <c r="P342">
        <v>0.95</v>
      </c>
      <c r="Q342">
        <v>0.94</v>
      </c>
      <c r="R342">
        <v>0.43</v>
      </c>
      <c r="S342">
        <v>0.14899999999999999</v>
      </c>
    </row>
    <row r="343" spans="1:19" x14ac:dyDescent="0.3">
      <c r="A343">
        <v>180</v>
      </c>
      <c r="B343">
        <v>-0.61</v>
      </c>
      <c r="C343">
        <v>-1.61</v>
      </c>
      <c r="D343">
        <v>-2.6030000000000002</v>
      </c>
      <c r="E343">
        <v>-3.1240000000000001</v>
      </c>
      <c r="F343">
        <v>-3.16</v>
      </c>
      <c r="G343">
        <v>1.6</v>
      </c>
      <c r="H343">
        <v>-0.01</v>
      </c>
      <c r="I343">
        <v>1.347</v>
      </c>
      <c r="J343">
        <v>-0.621</v>
      </c>
      <c r="K343">
        <v>-1.61</v>
      </c>
      <c r="L343">
        <v>-2.605</v>
      </c>
      <c r="M343">
        <v>-3.1240000000000001</v>
      </c>
      <c r="N343">
        <v>-3.1509999999999998</v>
      </c>
      <c r="O343">
        <v>0.92900000000000005</v>
      </c>
      <c r="P343">
        <v>0.95299999999999996</v>
      </c>
      <c r="Q343">
        <v>0.94499999999999995</v>
      </c>
      <c r="R343">
        <v>0.433</v>
      </c>
      <c r="S343">
        <v>0.14299999999999999</v>
      </c>
    </row>
    <row r="344" spans="1:19" x14ac:dyDescent="0.3">
      <c r="A344">
        <v>240</v>
      </c>
      <c r="B344">
        <v>-0.61</v>
      </c>
      <c r="C344">
        <v>-1.61</v>
      </c>
      <c r="D344">
        <v>-2.6030000000000002</v>
      </c>
      <c r="E344">
        <v>-3.1240000000000001</v>
      </c>
      <c r="F344">
        <v>-3.16</v>
      </c>
      <c r="G344">
        <v>1.6</v>
      </c>
      <c r="H344">
        <v>-0.01</v>
      </c>
      <c r="I344">
        <v>1.347</v>
      </c>
      <c r="J344">
        <v>-0.623</v>
      </c>
      <c r="K344">
        <v>-1.609</v>
      </c>
      <c r="L344">
        <v>-2.6040000000000001</v>
      </c>
      <c r="M344">
        <v>-3.1240000000000001</v>
      </c>
      <c r="N344">
        <v>-3.1480000000000001</v>
      </c>
      <c r="O344">
        <v>0.92700000000000005</v>
      </c>
      <c r="P344">
        <v>0.95499999999999996</v>
      </c>
      <c r="Q344">
        <v>0.94399999999999995</v>
      </c>
      <c r="R344">
        <v>0.44</v>
      </c>
      <c r="S344">
        <v>0.13800000000000001</v>
      </c>
    </row>
    <row r="345" spans="1:19" x14ac:dyDescent="0.3">
      <c r="A345">
        <v>300</v>
      </c>
      <c r="B345">
        <v>-0.61</v>
      </c>
      <c r="C345">
        <v>-1.61</v>
      </c>
      <c r="D345">
        <v>-2.6030000000000002</v>
      </c>
      <c r="E345">
        <v>-3.1240000000000001</v>
      </c>
      <c r="F345">
        <v>-3.16</v>
      </c>
      <c r="G345">
        <v>1.6</v>
      </c>
      <c r="H345">
        <v>-0.01</v>
      </c>
      <c r="I345">
        <v>1.347</v>
      </c>
      <c r="J345">
        <v>-0.625</v>
      </c>
      <c r="K345">
        <v>-1.609</v>
      </c>
      <c r="L345">
        <v>-2.6040000000000001</v>
      </c>
      <c r="M345">
        <v>-3.1230000000000002</v>
      </c>
      <c r="N345">
        <v>-3.145</v>
      </c>
      <c r="O345">
        <v>0.92500000000000004</v>
      </c>
      <c r="P345">
        <v>0.95399999999999996</v>
      </c>
      <c r="Q345">
        <v>0.94399999999999995</v>
      </c>
      <c r="R345">
        <v>0.44</v>
      </c>
      <c r="S345">
        <v>0.13200000000000001</v>
      </c>
    </row>
    <row r="346" spans="1:19" x14ac:dyDescent="0.3">
      <c r="A346">
        <v>360</v>
      </c>
      <c r="B346">
        <v>-0.61</v>
      </c>
      <c r="C346">
        <v>-1.61</v>
      </c>
      <c r="D346">
        <v>-2.6030000000000002</v>
      </c>
      <c r="E346">
        <v>-3.1240000000000001</v>
      </c>
      <c r="F346">
        <v>-3.16</v>
      </c>
      <c r="G346">
        <v>1.6</v>
      </c>
      <c r="H346">
        <v>-0.01</v>
      </c>
      <c r="I346">
        <v>1.347</v>
      </c>
      <c r="J346">
        <v>-0.628</v>
      </c>
      <c r="K346">
        <v>-1.61</v>
      </c>
      <c r="L346">
        <v>-2.605</v>
      </c>
      <c r="M346">
        <v>-3.121</v>
      </c>
      <c r="N346">
        <v>-3.1419999999999999</v>
      </c>
      <c r="O346">
        <v>0.92400000000000004</v>
      </c>
      <c r="P346">
        <v>0.95199999999999996</v>
      </c>
      <c r="Q346">
        <v>0.94499999999999995</v>
      </c>
      <c r="R346">
        <v>0.435</v>
      </c>
      <c r="S346">
        <v>0.127</v>
      </c>
    </row>
    <row r="347" spans="1:19" x14ac:dyDescent="0.3">
      <c r="A347">
        <v>420</v>
      </c>
      <c r="B347">
        <v>-0.61</v>
      </c>
      <c r="C347">
        <v>-1.61</v>
      </c>
      <c r="D347">
        <v>-2.6030000000000002</v>
      </c>
      <c r="E347">
        <v>-3.1240000000000001</v>
      </c>
      <c r="F347">
        <v>-3.16</v>
      </c>
      <c r="G347">
        <v>1.6</v>
      </c>
      <c r="H347">
        <v>-0.01</v>
      </c>
      <c r="I347">
        <v>1.347</v>
      </c>
      <c r="J347">
        <v>-0.63</v>
      </c>
      <c r="K347">
        <v>-1.611</v>
      </c>
      <c r="L347">
        <v>-2.605</v>
      </c>
      <c r="M347">
        <v>-3.1179999999999999</v>
      </c>
      <c r="N347">
        <v>-3.1389999999999998</v>
      </c>
      <c r="O347">
        <v>0.92200000000000004</v>
      </c>
      <c r="P347">
        <v>0.95</v>
      </c>
      <c r="Q347">
        <v>0.94499999999999995</v>
      </c>
      <c r="R347">
        <v>0.42699999999999999</v>
      </c>
      <c r="S347">
        <v>0.125</v>
      </c>
    </row>
    <row r="348" spans="1:19" x14ac:dyDescent="0.3">
      <c r="A348">
        <v>480</v>
      </c>
      <c r="B348">
        <v>-0.61</v>
      </c>
      <c r="C348">
        <v>-1.61</v>
      </c>
      <c r="D348">
        <v>-2.6030000000000002</v>
      </c>
      <c r="E348">
        <v>-3.1240000000000001</v>
      </c>
      <c r="F348">
        <v>-3.16</v>
      </c>
      <c r="G348">
        <v>1.6</v>
      </c>
      <c r="H348">
        <v>-0.01</v>
      </c>
      <c r="I348">
        <v>1.347</v>
      </c>
      <c r="J348">
        <v>-0.63200000000000001</v>
      </c>
      <c r="K348">
        <v>-1.611</v>
      </c>
      <c r="L348">
        <v>-2.605</v>
      </c>
      <c r="M348">
        <v>-3.1150000000000002</v>
      </c>
      <c r="N348">
        <v>-3.1360000000000001</v>
      </c>
      <c r="O348">
        <v>0.92</v>
      </c>
      <c r="P348">
        <v>0.94699999999999995</v>
      </c>
      <c r="Q348">
        <v>0.94399999999999995</v>
      </c>
      <c r="R348">
        <v>0.42099999999999999</v>
      </c>
      <c r="S348">
        <v>0.123</v>
      </c>
    </row>
    <row r="349" spans="1:19" x14ac:dyDescent="0.3">
      <c r="A349">
        <v>540</v>
      </c>
      <c r="B349">
        <v>-0.61</v>
      </c>
      <c r="C349">
        <v>-1.61</v>
      </c>
      <c r="D349">
        <v>-2.6030000000000002</v>
      </c>
      <c r="E349">
        <v>-3.1240000000000001</v>
      </c>
      <c r="F349">
        <v>-3.16</v>
      </c>
      <c r="G349">
        <v>1.6</v>
      </c>
      <c r="H349">
        <v>-0.01</v>
      </c>
      <c r="I349">
        <v>1.347</v>
      </c>
      <c r="J349">
        <v>-0.63400000000000001</v>
      </c>
      <c r="K349">
        <v>-1.613</v>
      </c>
      <c r="L349">
        <v>-2.6040000000000001</v>
      </c>
      <c r="M349">
        <v>-3.1120000000000001</v>
      </c>
      <c r="N349">
        <v>-3.133</v>
      </c>
      <c r="O349">
        <v>0.91700000000000004</v>
      </c>
      <c r="P349">
        <v>0.94499999999999995</v>
      </c>
      <c r="Q349">
        <v>0.94299999999999995</v>
      </c>
      <c r="R349">
        <v>0.41299999999999998</v>
      </c>
      <c r="S349">
        <v>0.122</v>
      </c>
    </row>
    <row r="350" spans="1:19" x14ac:dyDescent="0.3">
      <c r="A350">
        <v>600</v>
      </c>
      <c r="B350">
        <v>-0.61</v>
      </c>
      <c r="C350">
        <v>-1.61</v>
      </c>
      <c r="D350">
        <v>-2.6030000000000002</v>
      </c>
      <c r="E350">
        <v>-3.1240000000000001</v>
      </c>
      <c r="F350">
        <v>-3.16</v>
      </c>
      <c r="G350">
        <v>1.6</v>
      </c>
      <c r="H350">
        <v>-0.01</v>
      </c>
      <c r="I350">
        <v>1.347</v>
      </c>
      <c r="J350">
        <v>-0.63600000000000001</v>
      </c>
      <c r="K350">
        <v>-1.6140000000000001</v>
      </c>
      <c r="L350">
        <v>-2.6040000000000001</v>
      </c>
      <c r="M350">
        <v>-3.1080000000000001</v>
      </c>
      <c r="N350">
        <v>-3.13</v>
      </c>
      <c r="O350">
        <v>0.91500000000000004</v>
      </c>
      <c r="P350">
        <v>0.94399999999999995</v>
      </c>
      <c r="Q350">
        <v>0.94399999999999995</v>
      </c>
      <c r="R350">
        <v>0.40600000000000003</v>
      </c>
      <c r="S350">
        <v>0.121</v>
      </c>
    </row>
    <row r="352" spans="1:19" x14ac:dyDescent="0.3">
      <c r="A352" t="s">
        <v>0</v>
      </c>
      <c r="B352" t="s">
        <v>28</v>
      </c>
    </row>
    <row r="353" spans="1:19" x14ac:dyDescent="0.3">
      <c r="A353">
        <v>0</v>
      </c>
      <c r="B353">
        <v>-0.61</v>
      </c>
      <c r="C353">
        <v>-1.61</v>
      </c>
      <c r="D353">
        <v>-2.6059999999999999</v>
      </c>
      <c r="E353">
        <v>-3.1949999999999998</v>
      </c>
      <c r="F353">
        <v>-3.24</v>
      </c>
      <c r="G353">
        <v>1.6</v>
      </c>
      <c r="H353">
        <v>0</v>
      </c>
      <c r="I353">
        <v>1.859</v>
      </c>
      <c r="J353">
        <v>-0.61</v>
      </c>
      <c r="K353">
        <v>-1.61</v>
      </c>
      <c r="L353">
        <v>-2.6059999999999999</v>
      </c>
      <c r="M353">
        <v>-3.1949999999999998</v>
      </c>
      <c r="N353">
        <v>-3.24</v>
      </c>
      <c r="O353">
        <v>0.92600000000000005</v>
      </c>
      <c r="P353">
        <v>0.92600000000000005</v>
      </c>
      <c r="Q353">
        <v>0.92</v>
      </c>
      <c r="R353">
        <v>0.47299999999999998</v>
      </c>
      <c r="S353">
        <v>0.17499999999999999</v>
      </c>
    </row>
    <row r="354" spans="1:19" x14ac:dyDescent="0.3">
      <c r="A354">
        <v>60</v>
      </c>
      <c r="B354">
        <v>-0.61</v>
      </c>
      <c r="C354">
        <v>-1.61</v>
      </c>
      <c r="D354">
        <v>-2.6059999999999999</v>
      </c>
      <c r="E354">
        <v>-3.1949999999999998</v>
      </c>
      <c r="F354">
        <v>-3.24</v>
      </c>
      <c r="G354">
        <v>1.6</v>
      </c>
      <c r="H354">
        <v>0</v>
      </c>
      <c r="I354">
        <v>1.859</v>
      </c>
      <c r="J354">
        <v>-0.61299999999999999</v>
      </c>
      <c r="K354">
        <v>-1.61</v>
      </c>
      <c r="L354">
        <v>-2.6059999999999999</v>
      </c>
      <c r="M354">
        <v>-3.1949999999999998</v>
      </c>
      <c r="N354">
        <v>-3.2429999999999999</v>
      </c>
      <c r="O354">
        <v>0.93300000000000005</v>
      </c>
      <c r="P354">
        <v>0.94799999999999995</v>
      </c>
      <c r="Q354">
        <v>0.93899999999999995</v>
      </c>
      <c r="R354">
        <v>0.47199999999999998</v>
      </c>
      <c r="S354">
        <v>0.183</v>
      </c>
    </row>
    <row r="355" spans="1:19" x14ac:dyDescent="0.3">
      <c r="A355">
        <v>120</v>
      </c>
      <c r="B355">
        <v>-0.61</v>
      </c>
      <c r="C355">
        <v>-1.61</v>
      </c>
      <c r="D355">
        <v>-2.6059999999999999</v>
      </c>
      <c r="E355">
        <v>-3.1949999999999998</v>
      </c>
      <c r="F355">
        <v>-3.24</v>
      </c>
      <c r="G355">
        <v>1.6</v>
      </c>
      <c r="H355">
        <v>0</v>
      </c>
      <c r="I355">
        <v>1.859</v>
      </c>
      <c r="J355">
        <v>-0.61499999999999999</v>
      </c>
      <c r="K355">
        <v>-1.61</v>
      </c>
      <c r="L355">
        <v>-2.6059999999999999</v>
      </c>
      <c r="M355">
        <v>-3.1960000000000002</v>
      </c>
      <c r="N355">
        <v>-3.246</v>
      </c>
      <c r="O355">
        <v>0.93600000000000005</v>
      </c>
      <c r="P355">
        <v>0.95</v>
      </c>
      <c r="Q355">
        <v>0.94599999999999995</v>
      </c>
      <c r="R355">
        <v>0.47599999999999998</v>
      </c>
      <c r="S355">
        <v>0.191</v>
      </c>
    </row>
    <row r="356" spans="1:19" x14ac:dyDescent="0.3">
      <c r="A356">
        <v>180</v>
      </c>
      <c r="B356">
        <v>-0.61</v>
      </c>
      <c r="C356">
        <v>-1.61</v>
      </c>
      <c r="D356">
        <v>-2.6059999999999999</v>
      </c>
      <c r="E356">
        <v>-3.1949999999999998</v>
      </c>
      <c r="F356">
        <v>-3.24</v>
      </c>
      <c r="G356">
        <v>1.6</v>
      </c>
      <c r="H356">
        <v>0</v>
      </c>
      <c r="I356">
        <v>1.859</v>
      </c>
      <c r="J356">
        <v>-0.61699999999999999</v>
      </c>
      <c r="K356">
        <v>-1.61</v>
      </c>
      <c r="L356">
        <v>-2.6059999999999999</v>
      </c>
      <c r="M356">
        <v>-3.1949999999999998</v>
      </c>
      <c r="N356">
        <v>-3.2490000000000001</v>
      </c>
      <c r="O356">
        <v>0.93899999999999995</v>
      </c>
      <c r="P356">
        <v>0.95299999999999996</v>
      </c>
      <c r="Q356">
        <v>0.94699999999999995</v>
      </c>
      <c r="R356">
        <v>0.47799999999999998</v>
      </c>
      <c r="S356">
        <v>0.19700000000000001</v>
      </c>
    </row>
    <row r="357" spans="1:19" x14ac:dyDescent="0.3">
      <c r="A357">
        <v>240</v>
      </c>
      <c r="B357">
        <v>-0.61</v>
      </c>
      <c r="C357">
        <v>-1.61</v>
      </c>
      <c r="D357">
        <v>-2.6059999999999999</v>
      </c>
      <c r="E357">
        <v>-3.1949999999999998</v>
      </c>
      <c r="F357">
        <v>-3.24</v>
      </c>
      <c r="G357">
        <v>1.6</v>
      </c>
      <c r="H357">
        <v>0</v>
      </c>
      <c r="I357">
        <v>1.859</v>
      </c>
      <c r="J357">
        <v>-0.61699999999999999</v>
      </c>
      <c r="K357">
        <v>-1.609</v>
      </c>
      <c r="L357">
        <v>-2.6070000000000002</v>
      </c>
      <c r="M357">
        <v>-3.1920000000000002</v>
      </c>
      <c r="N357">
        <v>-3.2519999999999998</v>
      </c>
      <c r="O357">
        <v>0.94</v>
      </c>
      <c r="P357">
        <v>0.95399999999999996</v>
      </c>
      <c r="Q357">
        <v>0.94799999999999995</v>
      </c>
      <c r="R357">
        <v>0.47599999999999998</v>
      </c>
      <c r="S357">
        <v>0.20300000000000001</v>
      </c>
    </row>
    <row r="358" spans="1:19" x14ac:dyDescent="0.3">
      <c r="A358">
        <v>300</v>
      </c>
      <c r="B358">
        <v>-0.61</v>
      </c>
      <c r="C358">
        <v>-1.61</v>
      </c>
      <c r="D358">
        <v>-2.6059999999999999</v>
      </c>
      <c r="E358">
        <v>-3.1949999999999998</v>
      </c>
      <c r="F358">
        <v>-3.24</v>
      </c>
      <c r="G358">
        <v>1.6</v>
      </c>
      <c r="H358">
        <v>0</v>
      </c>
      <c r="I358">
        <v>1.859</v>
      </c>
      <c r="J358">
        <v>-0.61799999999999999</v>
      </c>
      <c r="K358">
        <v>-1.61</v>
      </c>
      <c r="L358">
        <v>-2.6070000000000002</v>
      </c>
      <c r="M358">
        <v>-3.1920000000000002</v>
      </c>
      <c r="N358">
        <v>-3.2549999999999999</v>
      </c>
      <c r="O358">
        <v>0.94099999999999995</v>
      </c>
      <c r="P358">
        <v>0.95399999999999996</v>
      </c>
      <c r="Q358">
        <v>0.95099999999999996</v>
      </c>
      <c r="R358">
        <v>0.48</v>
      </c>
      <c r="S358">
        <v>0.20699999999999999</v>
      </c>
    </row>
    <row r="359" spans="1:19" x14ac:dyDescent="0.3">
      <c r="A359">
        <v>360</v>
      </c>
      <c r="B359">
        <v>-0.61</v>
      </c>
      <c r="C359">
        <v>-1.61</v>
      </c>
      <c r="D359">
        <v>-2.6059999999999999</v>
      </c>
      <c r="E359">
        <v>-3.1949999999999998</v>
      </c>
      <c r="F359">
        <v>-3.24</v>
      </c>
      <c r="G359">
        <v>1.6</v>
      </c>
      <c r="H359">
        <v>0</v>
      </c>
      <c r="I359">
        <v>1.859</v>
      </c>
      <c r="J359">
        <v>-0.61799999999999999</v>
      </c>
      <c r="K359">
        <v>-1.61</v>
      </c>
      <c r="L359">
        <v>-2.6070000000000002</v>
      </c>
      <c r="M359">
        <v>-3.194</v>
      </c>
      <c r="N359">
        <v>-3.258</v>
      </c>
      <c r="O359">
        <v>0.94199999999999995</v>
      </c>
      <c r="P359">
        <v>0.95199999999999996</v>
      </c>
      <c r="Q359">
        <v>0.94799999999999995</v>
      </c>
      <c r="R359">
        <v>0.48599999999999999</v>
      </c>
      <c r="S359">
        <v>0.21199999999999999</v>
      </c>
    </row>
    <row r="360" spans="1:19" x14ac:dyDescent="0.3">
      <c r="A360">
        <v>420</v>
      </c>
      <c r="B360">
        <v>-0.61</v>
      </c>
      <c r="C360">
        <v>-1.61</v>
      </c>
      <c r="D360">
        <v>-2.6059999999999999</v>
      </c>
      <c r="E360">
        <v>-3.1949999999999998</v>
      </c>
      <c r="F360">
        <v>-3.24</v>
      </c>
      <c r="G360">
        <v>1.6</v>
      </c>
      <c r="H360">
        <v>0</v>
      </c>
      <c r="I360">
        <v>1.859</v>
      </c>
      <c r="J360">
        <v>-0.61799999999999999</v>
      </c>
      <c r="K360">
        <v>-1.611</v>
      </c>
      <c r="L360">
        <v>-2.6070000000000002</v>
      </c>
      <c r="M360">
        <v>-3.1960000000000002</v>
      </c>
      <c r="N360">
        <v>-3.2610000000000001</v>
      </c>
      <c r="O360">
        <v>0.94299999999999995</v>
      </c>
      <c r="P360">
        <v>0.95099999999999996</v>
      </c>
      <c r="Q360">
        <v>0.94799999999999995</v>
      </c>
      <c r="R360">
        <v>0.49299999999999999</v>
      </c>
      <c r="S360">
        <v>0.217</v>
      </c>
    </row>
    <row r="361" spans="1:19" x14ac:dyDescent="0.3">
      <c r="A361">
        <v>480</v>
      </c>
      <c r="B361">
        <v>-0.61</v>
      </c>
      <c r="C361">
        <v>-1.61</v>
      </c>
      <c r="D361">
        <v>-2.6059999999999999</v>
      </c>
      <c r="E361">
        <v>-3.1949999999999998</v>
      </c>
      <c r="F361">
        <v>-3.24</v>
      </c>
      <c r="G361">
        <v>1.6</v>
      </c>
      <c r="H361">
        <v>0</v>
      </c>
      <c r="I361">
        <v>1.859</v>
      </c>
      <c r="J361">
        <v>-0.61899999999999999</v>
      </c>
      <c r="K361">
        <v>-1.611</v>
      </c>
      <c r="L361">
        <v>-2.6070000000000002</v>
      </c>
      <c r="M361">
        <v>-3.198</v>
      </c>
      <c r="N361">
        <v>-3.2639999999999998</v>
      </c>
      <c r="O361">
        <v>0.94299999999999995</v>
      </c>
      <c r="P361">
        <v>0.95</v>
      </c>
      <c r="Q361">
        <v>0.94899999999999995</v>
      </c>
      <c r="R361">
        <v>0.501</v>
      </c>
      <c r="S361">
        <v>0.222</v>
      </c>
    </row>
    <row r="362" spans="1:19" x14ac:dyDescent="0.3">
      <c r="A362">
        <v>540</v>
      </c>
      <c r="B362">
        <v>-0.61</v>
      </c>
      <c r="C362">
        <v>-1.61</v>
      </c>
      <c r="D362">
        <v>-2.6059999999999999</v>
      </c>
      <c r="E362">
        <v>-3.1949999999999998</v>
      </c>
      <c r="F362">
        <v>-3.24</v>
      </c>
      <c r="G362">
        <v>1.6</v>
      </c>
      <c r="H362">
        <v>0</v>
      </c>
      <c r="I362">
        <v>1.859</v>
      </c>
      <c r="J362">
        <v>-0.61899999999999999</v>
      </c>
      <c r="K362">
        <v>-1.6120000000000001</v>
      </c>
      <c r="L362">
        <v>-2.6070000000000002</v>
      </c>
      <c r="M362">
        <v>-3.2010000000000001</v>
      </c>
      <c r="N362">
        <v>-3.2669999999999999</v>
      </c>
      <c r="O362">
        <v>0.94299999999999995</v>
      </c>
      <c r="P362">
        <v>0.94799999999999995</v>
      </c>
      <c r="Q362">
        <v>0.94899999999999995</v>
      </c>
      <c r="R362">
        <v>0.50700000000000001</v>
      </c>
      <c r="S362">
        <v>0.22600000000000001</v>
      </c>
    </row>
    <row r="363" spans="1:19" x14ac:dyDescent="0.3">
      <c r="A363">
        <v>600</v>
      </c>
      <c r="B363">
        <v>-0.61</v>
      </c>
      <c r="C363">
        <v>-1.61</v>
      </c>
      <c r="D363">
        <v>-2.6059999999999999</v>
      </c>
      <c r="E363">
        <v>-3.1949999999999998</v>
      </c>
      <c r="F363">
        <v>-3.24</v>
      </c>
      <c r="G363">
        <v>1.6</v>
      </c>
      <c r="H363">
        <v>0</v>
      </c>
      <c r="I363">
        <v>1.859</v>
      </c>
      <c r="J363">
        <v>-0.61899999999999999</v>
      </c>
      <c r="K363">
        <v>-1.6120000000000001</v>
      </c>
      <c r="L363">
        <v>-2.6070000000000002</v>
      </c>
      <c r="M363">
        <v>-3.2040000000000002</v>
      </c>
      <c r="N363">
        <v>-3.27</v>
      </c>
      <c r="O363">
        <v>0.94299999999999995</v>
      </c>
      <c r="P363">
        <v>0.94699999999999995</v>
      </c>
      <c r="Q363">
        <v>0.94899999999999995</v>
      </c>
      <c r="R363">
        <v>0.51200000000000001</v>
      </c>
      <c r="S363">
        <v>0.22800000000000001</v>
      </c>
    </row>
    <row r="365" spans="1:19" x14ac:dyDescent="0.3">
      <c r="A365" t="s">
        <v>0</v>
      </c>
      <c r="B365" t="s">
        <v>29</v>
      </c>
    </row>
    <row r="366" spans="1:19" x14ac:dyDescent="0.3">
      <c r="A366">
        <v>0</v>
      </c>
      <c r="B366">
        <v>-0.61</v>
      </c>
      <c r="C366">
        <v>-1.61</v>
      </c>
      <c r="D366">
        <v>-2.6059999999999999</v>
      </c>
      <c r="E366">
        <v>-3.1949999999999998</v>
      </c>
      <c r="F366">
        <v>-3.24</v>
      </c>
      <c r="G366">
        <v>1.6</v>
      </c>
      <c r="H366">
        <v>0</v>
      </c>
      <c r="I366">
        <v>1.617</v>
      </c>
      <c r="J366">
        <v>-0.61</v>
      </c>
      <c r="K366">
        <v>-1.61</v>
      </c>
      <c r="L366">
        <v>-2.6059999999999999</v>
      </c>
      <c r="M366">
        <v>-3.1949999999999998</v>
      </c>
      <c r="N366">
        <v>-3.24</v>
      </c>
      <c r="O366">
        <v>0.92600000000000005</v>
      </c>
      <c r="P366">
        <v>0.92600000000000005</v>
      </c>
      <c r="Q366">
        <v>0.92</v>
      </c>
      <c r="R366">
        <v>0.47299999999999998</v>
      </c>
      <c r="S366">
        <v>0.17499999999999999</v>
      </c>
    </row>
    <row r="367" spans="1:19" x14ac:dyDescent="0.3">
      <c r="A367">
        <v>60</v>
      </c>
      <c r="B367">
        <v>-0.61</v>
      </c>
      <c r="C367">
        <v>-1.61</v>
      </c>
      <c r="D367">
        <v>-2.6059999999999999</v>
      </c>
      <c r="E367">
        <v>-3.1949999999999998</v>
      </c>
      <c r="F367">
        <v>-3.24</v>
      </c>
      <c r="G367">
        <v>1.6</v>
      </c>
      <c r="H367">
        <v>0</v>
      </c>
      <c r="I367">
        <v>1.617</v>
      </c>
      <c r="J367">
        <v>-0.61299999999999999</v>
      </c>
      <c r="K367">
        <v>-1.609</v>
      </c>
      <c r="L367">
        <v>-2.6059999999999999</v>
      </c>
      <c r="M367">
        <v>-3.1960000000000002</v>
      </c>
      <c r="N367">
        <v>-3.24</v>
      </c>
      <c r="O367">
        <v>0.93300000000000005</v>
      </c>
      <c r="P367">
        <v>0.94599999999999995</v>
      </c>
      <c r="Q367">
        <v>0.93899999999999995</v>
      </c>
      <c r="R367">
        <v>0.47299999999999998</v>
      </c>
      <c r="S367">
        <v>0.17499999999999999</v>
      </c>
    </row>
    <row r="368" spans="1:19" x14ac:dyDescent="0.3">
      <c r="A368">
        <v>120</v>
      </c>
      <c r="B368">
        <v>-0.61</v>
      </c>
      <c r="C368">
        <v>-1.61</v>
      </c>
      <c r="D368">
        <v>-2.6059999999999999</v>
      </c>
      <c r="E368">
        <v>-3.1949999999999998</v>
      </c>
      <c r="F368">
        <v>-3.24</v>
      </c>
      <c r="G368">
        <v>1.6</v>
      </c>
      <c r="H368">
        <v>0</v>
      </c>
      <c r="I368">
        <v>1.617</v>
      </c>
      <c r="J368">
        <v>-0.61499999999999999</v>
      </c>
      <c r="K368">
        <v>-1.61</v>
      </c>
      <c r="L368">
        <v>-2.6059999999999999</v>
      </c>
      <c r="M368">
        <v>-3.1949999999999998</v>
      </c>
      <c r="N368">
        <v>-3.24</v>
      </c>
      <c r="O368">
        <v>0.93700000000000006</v>
      </c>
      <c r="P368">
        <v>0.95</v>
      </c>
      <c r="Q368">
        <v>0.94499999999999995</v>
      </c>
      <c r="R368">
        <v>0.47399999999999998</v>
      </c>
      <c r="S368">
        <v>0.17499999999999999</v>
      </c>
    </row>
    <row r="369" spans="1:19" x14ac:dyDescent="0.3">
      <c r="A369">
        <v>180</v>
      </c>
      <c r="B369">
        <v>-0.61</v>
      </c>
      <c r="C369">
        <v>-1.61</v>
      </c>
      <c r="D369">
        <v>-2.6059999999999999</v>
      </c>
      <c r="E369">
        <v>-3.1949999999999998</v>
      </c>
      <c r="F369">
        <v>-3.24</v>
      </c>
      <c r="G369">
        <v>1.6</v>
      </c>
      <c r="H369">
        <v>0</v>
      </c>
      <c r="I369">
        <v>1.617</v>
      </c>
      <c r="J369">
        <v>-0.61699999999999999</v>
      </c>
      <c r="K369">
        <v>-1.61</v>
      </c>
      <c r="L369">
        <v>-2.6070000000000002</v>
      </c>
      <c r="M369">
        <v>-3.194</v>
      </c>
      <c r="N369">
        <v>-3.24</v>
      </c>
      <c r="O369">
        <v>0.93899999999999995</v>
      </c>
      <c r="P369">
        <v>0.95299999999999996</v>
      </c>
      <c r="Q369">
        <v>0.94799999999999995</v>
      </c>
      <c r="R369">
        <v>0.47699999999999998</v>
      </c>
      <c r="S369">
        <v>0.17599999999999999</v>
      </c>
    </row>
    <row r="370" spans="1:19" x14ac:dyDescent="0.3">
      <c r="A370">
        <v>240</v>
      </c>
      <c r="B370">
        <v>-0.61</v>
      </c>
      <c r="C370">
        <v>-1.61</v>
      </c>
      <c r="D370">
        <v>-2.6059999999999999</v>
      </c>
      <c r="E370">
        <v>-3.1949999999999998</v>
      </c>
      <c r="F370">
        <v>-3.24</v>
      </c>
      <c r="G370">
        <v>1.6</v>
      </c>
      <c r="H370">
        <v>0</v>
      </c>
      <c r="I370">
        <v>1.617</v>
      </c>
      <c r="J370">
        <v>-0.61699999999999999</v>
      </c>
      <c r="K370">
        <v>-1.609</v>
      </c>
      <c r="L370">
        <v>-2.6070000000000002</v>
      </c>
      <c r="M370">
        <v>-3.1930000000000001</v>
      </c>
      <c r="N370">
        <v>-3.24</v>
      </c>
      <c r="O370">
        <v>0.94</v>
      </c>
      <c r="P370">
        <v>0.95399999999999996</v>
      </c>
      <c r="Q370">
        <v>0.94799999999999995</v>
      </c>
      <c r="R370">
        <v>0.48</v>
      </c>
      <c r="S370">
        <v>0.17599999999999999</v>
      </c>
    </row>
    <row r="371" spans="1:19" x14ac:dyDescent="0.3">
      <c r="A371">
        <v>300</v>
      </c>
      <c r="B371">
        <v>-0.61</v>
      </c>
      <c r="C371">
        <v>-1.61</v>
      </c>
      <c r="D371">
        <v>-2.6059999999999999</v>
      </c>
      <c r="E371">
        <v>-3.1949999999999998</v>
      </c>
      <c r="F371">
        <v>-3.24</v>
      </c>
      <c r="G371">
        <v>1.6</v>
      </c>
      <c r="H371">
        <v>0</v>
      </c>
      <c r="I371">
        <v>1.617</v>
      </c>
      <c r="J371">
        <v>-0.61799999999999999</v>
      </c>
      <c r="K371">
        <v>-1.609</v>
      </c>
      <c r="L371">
        <v>-2.6070000000000002</v>
      </c>
      <c r="M371">
        <v>-3.1930000000000001</v>
      </c>
      <c r="N371">
        <v>-3.24</v>
      </c>
      <c r="O371">
        <v>0.94099999999999995</v>
      </c>
      <c r="P371">
        <v>0.95299999999999996</v>
      </c>
      <c r="Q371">
        <v>0.94899999999999995</v>
      </c>
      <c r="R371">
        <v>0.48199999999999998</v>
      </c>
      <c r="S371">
        <v>0.17499999999999999</v>
      </c>
    </row>
    <row r="372" spans="1:19" x14ac:dyDescent="0.3">
      <c r="A372">
        <v>360</v>
      </c>
      <c r="B372">
        <v>-0.61</v>
      </c>
      <c r="C372">
        <v>-1.61</v>
      </c>
      <c r="D372">
        <v>-2.6059999999999999</v>
      </c>
      <c r="E372">
        <v>-3.1949999999999998</v>
      </c>
      <c r="F372">
        <v>-3.24</v>
      </c>
      <c r="G372">
        <v>1.6</v>
      </c>
      <c r="H372">
        <v>0</v>
      </c>
      <c r="I372">
        <v>1.617</v>
      </c>
      <c r="J372">
        <v>-0.61799999999999999</v>
      </c>
      <c r="K372">
        <v>-1.61</v>
      </c>
      <c r="L372">
        <v>-2.6070000000000002</v>
      </c>
      <c r="M372">
        <v>-3.1930000000000001</v>
      </c>
      <c r="N372">
        <v>-3.24</v>
      </c>
      <c r="O372">
        <v>0.94199999999999995</v>
      </c>
      <c r="P372">
        <v>0.95199999999999996</v>
      </c>
      <c r="Q372">
        <v>0.94899999999999995</v>
      </c>
      <c r="R372">
        <v>0.48199999999999998</v>
      </c>
      <c r="S372">
        <v>0.17499999999999999</v>
      </c>
    </row>
    <row r="373" spans="1:19" x14ac:dyDescent="0.3">
      <c r="A373">
        <v>420</v>
      </c>
      <c r="B373">
        <v>-0.61</v>
      </c>
      <c r="C373">
        <v>-1.61</v>
      </c>
      <c r="D373">
        <v>-2.6059999999999999</v>
      </c>
      <c r="E373">
        <v>-3.1949999999999998</v>
      </c>
      <c r="F373">
        <v>-3.24</v>
      </c>
      <c r="G373">
        <v>1.6</v>
      </c>
      <c r="H373">
        <v>0</v>
      </c>
      <c r="I373">
        <v>1.617</v>
      </c>
      <c r="J373">
        <v>-0.61799999999999999</v>
      </c>
      <c r="K373">
        <v>-1.611</v>
      </c>
      <c r="L373">
        <v>-2.6070000000000002</v>
      </c>
      <c r="M373">
        <v>-3.1930000000000001</v>
      </c>
      <c r="N373">
        <v>-3.24</v>
      </c>
      <c r="O373">
        <v>0.94299999999999995</v>
      </c>
      <c r="P373">
        <v>0.95099999999999996</v>
      </c>
      <c r="Q373">
        <v>0.94899999999999995</v>
      </c>
      <c r="R373">
        <v>0.48299999999999998</v>
      </c>
      <c r="S373">
        <v>0.17699999999999999</v>
      </c>
    </row>
    <row r="374" spans="1:19" x14ac:dyDescent="0.3">
      <c r="A374">
        <v>480</v>
      </c>
      <c r="B374">
        <v>-0.61</v>
      </c>
      <c r="C374">
        <v>-1.61</v>
      </c>
      <c r="D374">
        <v>-2.6059999999999999</v>
      </c>
      <c r="E374">
        <v>-3.1949999999999998</v>
      </c>
      <c r="F374">
        <v>-3.24</v>
      </c>
      <c r="G374">
        <v>1.6</v>
      </c>
      <c r="H374">
        <v>0</v>
      </c>
      <c r="I374">
        <v>1.617</v>
      </c>
      <c r="J374">
        <v>-0.61799999999999999</v>
      </c>
      <c r="K374">
        <v>-1.611</v>
      </c>
      <c r="L374">
        <v>-2.6070000000000002</v>
      </c>
      <c r="M374">
        <v>-3.1930000000000001</v>
      </c>
      <c r="N374">
        <v>-3.24</v>
      </c>
      <c r="O374">
        <v>0.94299999999999995</v>
      </c>
      <c r="P374">
        <v>0.95</v>
      </c>
      <c r="Q374">
        <v>0.94899999999999995</v>
      </c>
      <c r="R374">
        <v>0.48399999999999999</v>
      </c>
      <c r="S374">
        <v>0.17799999999999999</v>
      </c>
    </row>
    <row r="375" spans="1:19" x14ac:dyDescent="0.3">
      <c r="A375">
        <v>540</v>
      </c>
      <c r="B375">
        <v>-0.61</v>
      </c>
      <c r="C375">
        <v>-1.61</v>
      </c>
      <c r="D375">
        <v>-2.6059999999999999</v>
      </c>
      <c r="E375">
        <v>-3.1949999999999998</v>
      </c>
      <c r="F375">
        <v>-3.24</v>
      </c>
      <c r="G375">
        <v>1.6</v>
      </c>
      <c r="H375">
        <v>0</v>
      </c>
      <c r="I375">
        <v>1.617</v>
      </c>
      <c r="J375">
        <v>-0.61899999999999999</v>
      </c>
      <c r="K375">
        <v>-1.6120000000000001</v>
      </c>
      <c r="L375">
        <v>-2.6070000000000002</v>
      </c>
      <c r="M375">
        <v>-3.1920000000000002</v>
      </c>
      <c r="N375">
        <v>-3.24</v>
      </c>
      <c r="O375">
        <v>0.94299999999999995</v>
      </c>
      <c r="P375">
        <v>0.94799999999999995</v>
      </c>
      <c r="Q375">
        <v>0.94899999999999995</v>
      </c>
      <c r="R375">
        <v>0.48399999999999999</v>
      </c>
      <c r="S375">
        <v>0.18</v>
      </c>
    </row>
    <row r="376" spans="1:19" x14ac:dyDescent="0.3">
      <c r="A376">
        <v>600</v>
      </c>
      <c r="B376">
        <v>-0.61</v>
      </c>
      <c r="C376">
        <v>-1.61</v>
      </c>
      <c r="D376">
        <v>-2.6059999999999999</v>
      </c>
      <c r="E376">
        <v>-3.1949999999999998</v>
      </c>
      <c r="F376">
        <v>-3.24</v>
      </c>
      <c r="G376">
        <v>1.6</v>
      </c>
      <c r="H376">
        <v>0</v>
      </c>
      <c r="I376">
        <v>1.617</v>
      </c>
      <c r="J376">
        <v>-0.61899999999999999</v>
      </c>
      <c r="K376">
        <v>-1.6120000000000001</v>
      </c>
      <c r="L376">
        <v>-2.6070000000000002</v>
      </c>
      <c r="M376">
        <v>-3.1920000000000002</v>
      </c>
      <c r="N376">
        <v>-3.24</v>
      </c>
      <c r="O376">
        <v>0.94299999999999995</v>
      </c>
      <c r="P376">
        <v>0.94699999999999995</v>
      </c>
      <c r="Q376">
        <v>0.94899999999999995</v>
      </c>
      <c r="R376">
        <v>0.48299999999999998</v>
      </c>
      <c r="S376">
        <v>0.18099999999999999</v>
      </c>
    </row>
    <row r="378" spans="1:19" x14ac:dyDescent="0.3">
      <c r="A378" t="s">
        <v>0</v>
      </c>
      <c r="B378" t="s">
        <v>30</v>
      </c>
    </row>
    <row r="379" spans="1:19" x14ac:dyDescent="0.3">
      <c r="A379">
        <v>0</v>
      </c>
      <c r="B379">
        <v>-0.61</v>
      </c>
      <c r="C379">
        <v>-1.61</v>
      </c>
      <c r="D379">
        <v>-2.6059999999999999</v>
      </c>
      <c r="E379">
        <v>-3.1949999999999998</v>
      </c>
      <c r="F379">
        <v>-3.24</v>
      </c>
      <c r="G379">
        <v>1.6</v>
      </c>
      <c r="H379">
        <v>0</v>
      </c>
      <c r="I379">
        <v>1.363</v>
      </c>
      <c r="J379">
        <v>-0.61</v>
      </c>
      <c r="K379">
        <v>-1.61</v>
      </c>
      <c r="L379">
        <v>-2.6059999999999999</v>
      </c>
      <c r="M379">
        <v>-3.1949999999999998</v>
      </c>
      <c r="N379">
        <v>-3.24</v>
      </c>
      <c r="O379">
        <v>0.92600000000000005</v>
      </c>
      <c r="P379">
        <v>0.92600000000000005</v>
      </c>
      <c r="Q379">
        <v>0.92</v>
      </c>
      <c r="R379">
        <v>0.47299999999999998</v>
      </c>
      <c r="S379">
        <v>0.17499999999999999</v>
      </c>
    </row>
    <row r="380" spans="1:19" x14ac:dyDescent="0.3">
      <c r="A380">
        <v>60</v>
      </c>
      <c r="B380">
        <v>-0.61</v>
      </c>
      <c r="C380">
        <v>-1.61</v>
      </c>
      <c r="D380">
        <v>-2.6059999999999999</v>
      </c>
      <c r="E380">
        <v>-3.1949999999999998</v>
      </c>
      <c r="F380">
        <v>-3.24</v>
      </c>
      <c r="G380">
        <v>1.6</v>
      </c>
      <c r="H380">
        <v>0</v>
      </c>
      <c r="I380">
        <v>1.363</v>
      </c>
      <c r="J380">
        <v>-0.61299999999999999</v>
      </c>
      <c r="K380">
        <v>-1.609</v>
      </c>
      <c r="L380">
        <v>-2.6059999999999999</v>
      </c>
      <c r="M380">
        <v>-3.1960000000000002</v>
      </c>
      <c r="N380">
        <v>-3.2370000000000001</v>
      </c>
      <c r="O380">
        <v>0.93300000000000005</v>
      </c>
      <c r="P380">
        <v>0.94599999999999995</v>
      </c>
      <c r="Q380">
        <v>0.93899999999999995</v>
      </c>
      <c r="R380">
        <v>0.47399999999999998</v>
      </c>
      <c r="S380">
        <v>0.16700000000000001</v>
      </c>
    </row>
    <row r="381" spans="1:19" x14ac:dyDescent="0.3">
      <c r="A381">
        <v>120</v>
      </c>
      <c r="B381">
        <v>-0.61</v>
      </c>
      <c r="C381">
        <v>-1.61</v>
      </c>
      <c r="D381">
        <v>-2.6059999999999999</v>
      </c>
      <c r="E381">
        <v>-3.1949999999999998</v>
      </c>
      <c r="F381">
        <v>-3.24</v>
      </c>
      <c r="G381">
        <v>1.6</v>
      </c>
      <c r="H381">
        <v>0</v>
      </c>
      <c r="I381">
        <v>1.363</v>
      </c>
      <c r="J381">
        <v>-0.61499999999999999</v>
      </c>
      <c r="K381">
        <v>-1.61</v>
      </c>
      <c r="L381">
        <v>-2.6059999999999999</v>
      </c>
      <c r="M381">
        <v>-3.1949999999999998</v>
      </c>
      <c r="N381">
        <v>-3.234</v>
      </c>
      <c r="O381">
        <v>0.93700000000000006</v>
      </c>
      <c r="P381">
        <v>0.95</v>
      </c>
      <c r="Q381">
        <v>0.94299999999999995</v>
      </c>
      <c r="R381">
        <v>0.47199999999999998</v>
      </c>
      <c r="S381">
        <v>0.16</v>
      </c>
    </row>
    <row r="382" spans="1:19" x14ac:dyDescent="0.3">
      <c r="A382">
        <v>180</v>
      </c>
      <c r="B382">
        <v>-0.61</v>
      </c>
      <c r="C382">
        <v>-1.61</v>
      </c>
      <c r="D382">
        <v>-2.6059999999999999</v>
      </c>
      <c r="E382">
        <v>-3.1949999999999998</v>
      </c>
      <c r="F382">
        <v>-3.24</v>
      </c>
      <c r="G382">
        <v>1.6</v>
      </c>
      <c r="H382">
        <v>0</v>
      </c>
      <c r="I382">
        <v>1.363</v>
      </c>
      <c r="J382">
        <v>-0.61599999999999999</v>
      </c>
      <c r="K382">
        <v>-1.61</v>
      </c>
      <c r="L382">
        <v>-2.6070000000000002</v>
      </c>
      <c r="M382">
        <v>-3.194</v>
      </c>
      <c r="N382">
        <v>-3.2309999999999999</v>
      </c>
      <c r="O382">
        <v>0.93899999999999995</v>
      </c>
      <c r="P382">
        <v>0.95299999999999996</v>
      </c>
      <c r="Q382">
        <v>0.94799999999999995</v>
      </c>
      <c r="R382">
        <v>0.47699999999999998</v>
      </c>
      <c r="S382">
        <v>0.153</v>
      </c>
    </row>
    <row r="383" spans="1:19" x14ac:dyDescent="0.3">
      <c r="A383">
        <v>240</v>
      </c>
      <c r="B383">
        <v>-0.61</v>
      </c>
      <c r="C383">
        <v>-1.61</v>
      </c>
      <c r="D383">
        <v>-2.6059999999999999</v>
      </c>
      <c r="E383">
        <v>-3.1949999999999998</v>
      </c>
      <c r="F383">
        <v>-3.24</v>
      </c>
      <c r="G383">
        <v>1.6</v>
      </c>
      <c r="H383">
        <v>0</v>
      </c>
      <c r="I383">
        <v>1.363</v>
      </c>
      <c r="J383">
        <v>-0.61699999999999999</v>
      </c>
      <c r="K383">
        <v>-1.609</v>
      </c>
      <c r="L383">
        <v>-2.6070000000000002</v>
      </c>
      <c r="M383">
        <v>-3.194</v>
      </c>
      <c r="N383">
        <v>-3.2280000000000002</v>
      </c>
      <c r="O383">
        <v>0.94</v>
      </c>
      <c r="P383">
        <v>0.95399999999999996</v>
      </c>
      <c r="Q383">
        <v>0.94799999999999995</v>
      </c>
      <c r="R383">
        <v>0.48299999999999998</v>
      </c>
      <c r="S383">
        <v>0.14799999999999999</v>
      </c>
    </row>
    <row r="384" spans="1:19" x14ac:dyDescent="0.3">
      <c r="A384">
        <v>300</v>
      </c>
      <c r="B384">
        <v>-0.61</v>
      </c>
      <c r="C384">
        <v>-1.61</v>
      </c>
      <c r="D384">
        <v>-2.6059999999999999</v>
      </c>
      <c r="E384">
        <v>-3.1949999999999998</v>
      </c>
      <c r="F384">
        <v>-3.24</v>
      </c>
      <c r="G384">
        <v>1.6</v>
      </c>
      <c r="H384">
        <v>0</v>
      </c>
      <c r="I384">
        <v>1.363</v>
      </c>
      <c r="J384">
        <v>-0.61799999999999999</v>
      </c>
      <c r="K384">
        <v>-1.609</v>
      </c>
      <c r="L384">
        <v>-2.6070000000000002</v>
      </c>
      <c r="M384">
        <v>-3.194</v>
      </c>
      <c r="N384">
        <v>-3.2250000000000001</v>
      </c>
      <c r="O384">
        <v>0.94099999999999995</v>
      </c>
      <c r="P384">
        <v>0.95299999999999996</v>
      </c>
      <c r="Q384">
        <v>0.94799999999999995</v>
      </c>
      <c r="R384">
        <v>0.48399999999999999</v>
      </c>
      <c r="S384">
        <v>0.14199999999999999</v>
      </c>
    </row>
    <row r="385" spans="1:19" x14ac:dyDescent="0.3">
      <c r="A385">
        <v>360</v>
      </c>
      <c r="B385">
        <v>-0.61</v>
      </c>
      <c r="C385">
        <v>-1.61</v>
      </c>
      <c r="D385">
        <v>-2.6059999999999999</v>
      </c>
      <c r="E385">
        <v>-3.1949999999999998</v>
      </c>
      <c r="F385">
        <v>-3.24</v>
      </c>
      <c r="G385">
        <v>1.6</v>
      </c>
      <c r="H385">
        <v>0</v>
      </c>
      <c r="I385">
        <v>1.363</v>
      </c>
      <c r="J385">
        <v>-0.61799999999999999</v>
      </c>
      <c r="K385">
        <v>-1.61</v>
      </c>
      <c r="L385">
        <v>-2.6070000000000002</v>
      </c>
      <c r="M385">
        <v>-3.1920000000000002</v>
      </c>
      <c r="N385">
        <v>-3.222</v>
      </c>
      <c r="O385">
        <v>0.94199999999999995</v>
      </c>
      <c r="P385">
        <v>0.95199999999999996</v>
      </c>
      <c r="Q385">
        <v>0.94899999999999995</v>
      </c>
      <c r="R385">
        <v>0.47899999999999998</v>
      </c>
      <c r="S385">
        <v>0.13800000000000001</v>
      </c>
    </row>
    <row r="386" spans="1:19" x14ac:dyDescent="0.3">
      <c r="A386">
        <v>420</v>
      </c>
      <c r="B386">
        <v>-0.61</v>
      </c>
      <c r="C386">
        <v>-1.61</v>
      </c>
      <c r="D386">
        <v>-2.6059999999999999</v>
      </c>
      <c r="E386">
        <v>-3.1949999999999998</v>
      </c>
      <c r="F386">
        <v>-3.24</v>
      </c>
      <c r="G386">
        <v>1.6</v>
      </c>
      <c r="H386">
        <v>0</v>
      </c>
      <c r="I386">
        <v>1.363</v>
      </c>
      <c r="J386">
        <v>-0.61799999999999999</v>
      </c>
      <c r="K386">
        <v>-1.611</v>
      </c>
      <c r="L386">
        <v>-2.6070000000000002</v>
      </c>
      <c r="M386">
        <v>-3.1890000000000001</v>
      </c>
      <c r="N386">
        <v>-3.2189999999999999</v>
      </c>
      <c r="O386">
        <v>0.94299999999999995</v>
      </c>
      <c r="P386">
        <v>0.95099999999999996</v>
      </c>
      <c r="Q386">
        <v>0.95</v>
      </c>
      <c r="R386">
        <v>0.47099999999999997</v>
      </c>
      <c r="S386">
        <v>0.13500000000000001</v>
      </c>
    </row>
    <row r="387" spans="1:19" x14ac:dyDescent="0.3">
      <c r="A387">
        <v>480</v>
      </c>
      <c r="B387">
        <v>-0.61</v>
      </c>
      <c r="C387">
        <v>-1.61</v>
      </c>
      <c r="D387">
        <v>-2.6059999999999999</v>
      </c>
      <c r="E387">
        <v>-3.1949999999999998</v>
      </c>
      <c r="F387">
        <v>-3.24</v>
      </c>
      <c r="G387">
        <v>1.6</v>
      </c>
      <c r="H387">
        <v>0</v>
      </c>
      <c r="I387">
        <v>1.363</v>
      </c>
      <c r="J387">
        <v>-0.61799999999999999</v>
      </c>
      <c r="K387">
        <v>-1.611</v>
      </c>
      <c r="L387">
        <v>-2.6070000000000002</v>
      </c>
      <c r="M387">
        <v>-3.1859999999999999</v>
      </c>
      <c r="N387">
        <v>-3.2160000000000002</v>
      </c>
      <c r="O387">
        <v>0.94299999999999995</v>
      </c>
      <c r="P387">
        <v>0.95</v>
      </c>
      <c r="Q387">
        <v>0.94899999999999995</v>
      </c>
      <c r="R387">
        <v>0.46500000000000002</v>
      </c>
      <c r="S387">
        <v>0.13400000000000001</v>
      </c>
    </row>
    <row r="388" spans="1:19" x14ac:dyDescent="0.3">
      <c r="A388">
        <v>540</v>
      </c>
      <c r="B388">
        <v>-0.61</v>
      </c>
      <c r="C388">
        <v>-1.61</v>
      </c>
      <c r="D388">
        <v>-2.6059999999999999</v>
      </c>
      <c r="E388">
        <v>-3.1949999999999998</v>
      </c>
      <c r="F388">
        <v>-3.24</v>
      </c>
      <c r="G388">
        <v>1.6</v>
      </c>
      <c r="H388">
        <v>0</v>
      </c>
      <c r="I388">
        <v>1.363</v>
      </c>
      <c r="J388">
        <v>-0.61899999999999999</v>
      </c>
      <c r="K388">
        <v>-1.6120000000000001</v>
      </c>
      <c r="L388">
        <v>-2.6070000000000002</v>
      </c>
      <c r="M388">
        <v>-3.1829999999999998</v>
      </c>
      <c r="N388">
        <v>-3.2130000000000001</v>
      </c>
      <c r="O388">
        <v>0.94299999999999995</v>
      </c>
      <c r="P388">
        <v>0.94799999999999995</v>
      </c>
      <c r="Q388">
        <v>0.94799999999999995</v>
      </c>
      <c r="R388">
        <v>0.45800000000000002</v>
      </c>
      <c r="S388">
        <v>0.13300000000000001</v>
      </c>
    </row>
    <row r="389" spans="1:19" x14ac:dyDescent="0.3">
      <c r="A389">
        <v>600</v>
      </c>
      <c r="B389">
        <v>-0.61</v>
      </c>
      <c r="C389">
        <v>-1.61</v>
      </c>
      <c r="D389">
        <v>-2.6059999999999999</v>
      </c>
      <c r="E389">
        <v>-3.1949999999999998</v>
      </c>
      <c r="F389">
        <v>-3.24</v>
      </c>
      <c r="G389">
        <v>1.6</v>
      </c>
      <c r="H389">
        <v>0</v>
      </c>
      <c r="I389">
        <v>1.363</v>
      </c>
      <c r="J389">
        <v>-0.61899999999999999</v>
      </c>
      <c r="K389">
        <v>-1.6120000000000001</v>
      </c>
      <c r="L389">
        <v>-2.6070000000000002</v>
      </c>
      <c r="M389">
        <v>-3.18</v>
      </c>
      <c r="N389">
        <v>-3.21</v>
      </c>
      <c r="O389">
        <v>0.94299999999999995</v>
      </c>
      <c r="P389">
        <v>0.94699999999999995</v>
      </c>
      <c r="Q389">
        <v>0.94799999999999995</v>
      </c>
      <c r="R389">
        <v>0.45200000000000001</v>
      </c>
      <c r="S389">
        <v>0.13200000000000001</v>
      </c>
    </row>
    <row r="391" spans="1:19" x14ac:dyDescent="0.3">
      <c r="A391" t="s">
        <v>0</v>
      </c>
      <c r="B391" t="s">
        <v>31</v>
      </c>
    </row>
    <row r="392" spans="1:19" x14ac:dyDescent="0.3">
      <c r="A392">
        <v>0</v>
      </c>
      <c r="B392">
        <v>-0.61</v>
      </c>
      <c r="C392">
        <v>-1.61</v>
      </c>
      <c r="D392">
        <v>-2.6059999999999999</v>
      </c>
      <c r="E392">
        <v>-3.1859999999999999</v>
      </c>
      <c r="F392">
        <v>-3.23</v>
      </c>
      <c r="G392">
        <v>1.6</v>
      </c>
      <c r="H392">
        <v>0</v>
      </c>
      <c r="I392">
        <v>1.861</v>
      </c>
      <c r="J392">
        <v>-0.61</v>
      </c>
      <c r="K392">
        <v>-1.61</v>
      </c>
      <c r="L392">
        <v>-2.6059999999999999</v>
      </c>
      <c r="M392">
        <v>-3.1859999999999999</v>
      </c>
      <c r="N392">
        <v>-3.23</v>
      </c>
      <c r="O392">
        <v>0.92600000000000005</v>
      </c>
      <c r="P392">
        <v>0.92600000000000005</v>
      </c>
      <c r="Q392">
        <v>0.91900000000000004</v>
      </c>
      <c r="R392">
        <v>0.46700000000000003</v>
      </c>
      <c r="S392">
        <v>0.17299999999999999</v>
      </c>
    </row>
    <row r="393" spans="1:19" x14ac:dyDescent="0.3">
      <c r="A393">
        <v>60</v>
      </c>
      <c r="B393">
        <v>-0.61</v>
      </c>
      <c r="C393">
        <v>-1.61</v>
      </c>
      <c r="D393">
        <v>-2.6059999999999999</v>
      </c>
      <c r="E393">
        <v>-3.1859999999999999</v>
      </c>
      <c r="F393">
        <v>-3.23</v>
      </c>
      <c r="G393">
        <v>1.6</v>
      </c>
      <c r="H393">
        <v>0</v>
      </c>
      <c r="I393">
        <v>1.861</v>
      </c>
      <c r="J393">
        <v>-0.61299999999999999</v>
      </c>
      <c r="K393">
        <v>-1.61</v>
      </c>
      <c r="L393">
        <v>-2.605</v>
      </c>
      <c r="M393">
        <v>-3.1859999999999999</v>
      </c>
      <c r="N393">
        <v>-3.2330000000000001</v>
      </c>
      <c r="O393">
        <v>0.93300000000000005</v>
      </c>
      <c r="P393">
        <v>0.94799999999999995</v>
      </c>
      <c r="Q393">
        <v>0.93799999999999994</v>
      </c>
      <c r="R393">
        <v>0.46600000000000003</v>
      </c>
      <c r="S393">
        <v>0.182</v>
      </c>
    </row>
    <row r="394" spans="1:19" x14ac:dyDescent="0.3">
      <c r="A394">
        <v>120</v>
      </c>
      <c r="B394">
        <v>-0.61</v>
      </c>
      <c r="C394">
        <v>-1.61</v>
      </c>
      <c r="D394">
        <v>-2.6059999999999999</v>
      </c>
      <c r="E394">
        <v>-3.1859999999999999</v>
      </c>
      <c r="F394">
        <v>-3.23</v>
      </c>
      <c r="G394">
        <v>1.6</v>
      </c>
      <c r="H394">
        <v>0</v>
      </c>
      <c r="I394">
        <v>1.861</v>
      </c>
      <c r="J394">
        <v>-0.61499999999999999</v>
      </c>
      <c r="K394">
        <v>-1.61</v>
      </c>
      <c r="L394">
        <v>-2.6059999999999999</v>
      </c>
      <c r="M394">
        <v>-3.1869999999999998</v>
      </c>
      <c r="N394">
        <v>-3.2360000000000002</v>
      </c>
      <c r="O394">
        <v>0.93600000000000005</v>
      </c>
      <c r="P394">
        <v>0.95</v>
      </c>
      <c r="Q394">
        <v>0.94599999999999995</v>
      </c>
      <c r="R394">
        <v>0.47</v>
      </c>
      <c r="S394">
        <v>0.189</v>
      </c>
    </row>
    <row r="395" spans="1:19" x14ac:dyDescent="0.3">
      <c r="A395">
        <v>180</v>
      </c>
      <c r="B395">
        <v>-0.61</v>
      </c>
      <c r="C395">
        <v>-1.61</v>
      </c>
      <c r="D395">
        <v>-2.6059999999999999</v>
      </c>
      <c r="E395">
        <v>-3.1859999999999999</v>
      </c>
      <c r="F395">
        <v>-3.23</v>
      </c>
      <c r="G395">
        <v>1.6</v>
      </c>
      <c r="H395">
        <v>0</v>
      </c>
      <c r="I395">
        <v>1.861</v>
      </c>
      <c r="J395">
        <v>-0.61699999999999999</v>
      </c>
      <c r="K395">
        <v>-1.61</v>
      </c>
      <c r="L395">
        <v>-2.6059999999999999</v>
      </c>
      <c r="M395">
        <v>-3.1859999999999999</v>
      </c>
      <c r="N395">
        <v>-3.2389999999999999</v>
      </c>
      <c r="O395">
        <v>0.93899999999999995</v>
      </c>
      <c r="P395">
        <v>0.95299999999999996</v>
      </c>
      <c r="Q395">
        <v>0.94599999999999995</v>
      </c>
      <c r="R395">
        <v>0.47199999999999998</v>
      </c>
      <c r="S395">
        <v>0.19700000000000001</v>
      </c>
    </row>
    <row r="396" spans="1:19" x14ac:dyDescent="0.3">
      <c r="A396">
        <v>240</v>
      </c>
      <c r="B396">
        <v>-0.61</v>
      </c>
      <c r="C396">
        <v>-1.61</v>
      </c>
      <c r="D396">
        <v>-2.6059999999999999</v>
      </c>
      <c r="E396">
        <v>-3.1859999999999999</v>
      </c>
      <c r="F396">
        <v>-3.23</v>
      </c>
      <c r="G396">
        <v>1.6</v>
      </c>
      <c r="H396">
        <v>0</v>
      </c>
      <c r="I396">
        <v>1.861</v>
      </c>
      <c r="J396">
        <v>-0.61699999999999999</v>
      </c>
      <c r="K396">
        <v>-1.609</v>
      </c>
      <c r="L396">
        <v>-2.6059999999999999</v>
      </c>
      <c r="M396">
        <v>-3.1840000000000002</v>
      </c>
      <c r="N396">
        <v>-3.242</v>
      </c>
      <c r="O396">
        <v>0.94</v>
      </c>
      <c r="P396">
        <v>0.95399999999999996</v>
      </c>
      <c r="Q396">
        <v>0.94799999999999995</v>
      </c>
      <c r="R396">
        <v>0.47099999999999997</v>
      </c>
      <c r="S396">
        <v>0.20200000000000001</v>
      </c>
    </row>
    <row r="397" spans="1:19" x14ac:dyDescent="0.3">
      <c r="A397">
        <v>300</v>
      </c>
      <c r="B397">
        <v>-0.61</v>
      </c>
      <c r="C397">
        <v>-1.61</v>
      </c>
      <c r="D397">
        <v>-2.6059999999999999</v>
      </c>
      <c r="E397">
        <v>-3.1859999999999999</v>
      </c>
      <c r="F397">
        <v>-3.23</v>
      </c>
      <c r="G397">
        <v>1.6</v>
      </c>
      <c r="H397">
        <v>0</v>
      </c>
      <c r="I397">
        <v>1.861</v>
      </c>
      <c r="J397">
        <v>-0.61799999999999999</v>
      </c>
      <c r="K397">
        <v>-1.61</v>
      </c>
      <c r="L397">
        <v>-2.6070000000000002</v>
      </c>
      <c r="M397">
        <v>-3.1840000000000002</v>
      </c>
      <c r="N397">
        <v>-3.2450000000000001</v>
      </c>
      <c r="O397">
        <v>0.94099999999999995</v>
      </c>
      <c r="P397">
        <v>0.95399999999999996</v>
      </c>
      <c r="Q397">
        <v>0.95</v>
      </c>
      <c r="R397">
        <v>0.47399999999999998</v>
      </c>
      <c r="S397">
        <v>0.20599999999999999</v>
      </c>
    </row>
    <row r="398" spans="1:19" x14ac:dyDescent="0.3">
      <c r="A398">
        <v>360</v>
      </c>
      <c r="B398">
        <v>-0.61</v>
      </c>
      <c r="C398">
        <v>-1.61</v>
      </c>
      <c r="D398">
        <v>-2.6059999999999999</v>
      </c>
      <c r="E398">
        <v>-3.1859999999999999</v>
      </c>
      <c r="F398">
        <v>-3.23</v>
      </c>
      <c r="G398">
        <v>1.6</v>
      </c>
      <c r="H398">
        <v>0</v>
      </c>
      <c r="I398">
        <v>1.861</v>
      </c>
      <c r="J398">
        <v>-0.61799999999999999</v>
      </c>
      <c r="K398">
        <v>-1.61</v>
      </c>
      <c r="L398">
        <v>-2.6070000000000002</v>
      </c>
      <c r="M398">
        <v>-3.1850000000000001</v>
      </c>
      <c r="N398">
        <v>-3.2480000000000002</v>
      </c>
      <c r="O398">
        <v>0.94199999999999995</v>
      </c>
      <c r="P398">
        <v>0.95199999999999996</v>
      </c>
      <c r="Q398">
        <v>0.94799999999999995</v>
      </c>
      <c r="R398">
        <v>0.48</v>
      </c>
      <c r="S398">
        <v>0.21</v>
      </c>
    </row>
    <row r="399" spans="1:19" x14ac:dyDescent="0.3">
      <c r="A399">
        <v>420</v>
      </c>
      <c r="B399">
        <v>-0.61</v>
      </c>
      <c r="C399">
        <v>-1.61</v>
      </c>
      <c r="D399">
        <v>-2.6059999999999999</v>
      </c>
      <c r="E399">
        <v>-3.1859999999999999</v>
      </c>
      <c r="F399">
        <v>-3.23</v>
      </c>
      <c r="G399">
        <v>1.6</v>
      </c>
      <c r="H399">
        <v>0</v>
      </c>
      <c r="I399">
        <v>1.861</v>
      </c>
      <c r="J399">
        <v>-0.61799999999999999</v>
      </c>
      <c r="K399">
        <v>-1.611</v>
      </c>
      <c r="L399">
        <v>-2.6070000000000002</v>
      </c>
      <c r="M399">
        <v>-3.1869999999999998</v>
      </c>
      <c r="N399">
        <v>-3.2509999999999999</v>
      </c>
      <c r="O399">
        <v>0.94299999999999995</v>
      </c>
      <c r="P399">
        <v>0.95099999999999996</v>
      </c>
      <c r="Q399">
        <v>0.94699999999999995</v>
      </c>
      <c r="R399">
        <v>0.48799999999999999</v>
      </c>
      <c r="S399">
        <v>0.216</v>
      </c>
    </row>
    <row r="400" spans="1:19" x14ac:dyDescent="0.3">
      <c r="A400">
        <v>480</v>
      </c>
      <c r="B400">
        <v>-0.61</v>
      </c>
      <c r="C400">
        <v>-1.61</v>
      </c>
      <c r="D400">
        <v>-2.6059999999999999</v>
      </c>
      <c r="E400">
        <v>-3.1859999999999999</v>
      </c>
      <c r="F400">
        <v>-3.23</v>
      </c>
      <c r="G400">
        <v>1.6</v>
      </c>
      <c r="H400">
        <v>0</v>
      </c>
      <c r="I400">
        <v>1.861</v>
      </c>
      <c r="J400">
        <v>-0.61799999999999999</v>
      </c>
      <c r="K400">
        <v>-1.611</v>
      </c>
      <c r="L400">
        <v>-2.6070000000000002</v>
      </c>
      <c r="M400">
        <v>-3.19</v>
      </c>
      <c r="N400">
        <v>-3.254</v>
      </c>
      <c r="O400">
        <v>0.94299999999999995</v>
      </c>
      <c r="P400">
        <v>0.95</v>
      </c>
      <c r="Q400">
        <v>0.94799999999999995</v>
      </c>
      <c r="R400">
        <v>0.496</v>
      </c>
      <c r="S400">
        <v>0.22</v>
      </c>
    </row>
    <row r="401" spans="1:19" x14ac:dyDescent="0.3">
      <c r="A401">
        <v>540</v>
      </c>
      <c r="B401">
        <v>-0.61</v>
      </c>
      <c r="C401">
        <v>-1.61</v>
      </c>
      <c r="D401">
        <v>-2.6059999999999999</v>
      </c>
      <c r="E401">
        <v>-3.1859999999999999</v>
      </c>
      <c r="F401">
        <v>-3.23</v>
      </c>
      <c r="G401">
        <v>1.6</v>
      </c>
      <c r="H401">
        <v>0</v>
      </c>
      <c r="I401">
        <v>1.861</v>
      </c>
      <c r="J401">
        <v>-0.61899999999999999</v>
      </c>
      <c r="K401">
        <v>-1.6120000000000001</v>
      </c>
      <c r="L401">
        <v>-2.6070000000000002</v>
      </c>
      <c r="M401">
        <v>-3.1920000000000002</v>
      </c>
      <c r="N401">
        <v>-3.2570000000000001</v>
      </c>
      <c r="O401">
        <v>0.94299999999999995</v>
      </c>
      <c r="P401">
        <v>0.94799999999999995</v>
      </c>
      <c r="Q401">
        <v>0.94899999999999995</v>
      </c>
      <c r="R401">
        <v>0.502</v>
      </c>
      <c r="S401">
        <v>0.224</v>
      </c>
    </row>
    <row r="402" spans="1:19" x14ac:dyDescent="0.3">
      <c r="A402">
        <v>600</v>
      </c>
      <c r="B402">
        <v>-0.61</v>
      </c>
      <c r="C402">
        <v>-1.61</v>
      </c>
      <c r="D402">
        <v>-2.6059999999999999</v>
      </c>
      <c r="E402">
        <v>-3.1859999999999999</v>
      </c>
      <c r="F402">
        <v>-3.23</v>
      </c>
      <c r="G402">
        <v>1.6</v>
      </c>
      <c r="H402">
        <v>0</v>
      </c>
      <c r="I402">
        <v>1.861</v>
      </c>
      <c r="J402">
        <v>-0.61899999999999999</v>
      </c>
      <c r="K402">
        <v>-1.6120000000000001</v>
      </c>
      <c r="L402">
        <v>-2.6070000000000002</v>
      </c>
      <c r="M402">
        <v>-3.1949999999999998</v>
      </c>
      <c r="N402">
        <v>-3.26</v>
      </c>
      <c r="O402">
        <v>0.94299999999999995</v>
      </c>
      <c r="P402">
        <v>0.94699999999999995</v>
      </c>
      <c r="Q402">
        <v>0.94899999999999995</v>
      </c>
      <c r="R402">
        <v>0.50600000000000001</v>
      </c>
      <c r="S402">
        <v>0.22700000000000001</v>
      </c>
    </row>
    <row r="404" spans="1:19" x14ac:dyDescent="0.3">
      <c r="A404" t="s">
        <v>0</v>
      </c>
      <c r="B404" t="s">
        <v>32</v>
      </c>
    </row>
    <row r="405" spans="1:19" x14ac:dyDescent="0.3">
      <c r="A405">
        <v>0</v>
      </c>
      <c r="B405">
        <v>-0.61</v>
      </c>
      <c r="C405">
        <v>-1.61</v>
      </c>
      <c r="D405">
        <v>-2.6059999999999999</v>
      </c>
      <c r="E405">
        <v>-3.1859999999999999</v>
      </c>
      <c r="F405">
        <v>-3.23</v>
      </c>
      <c r="G405">
        <v>1.6</v>
      </c>
      <c r="H405">
        <v>0</v>
      </c>
      <c r="I405">
        <v>1.617</v>
      </c>
      <c r="J405">
        <v>-0.61</v>
      </c>
      <c r="K405">
        <v>-1.61</v>
      </c>
      <c r="L405">
        <v>-2.6059999999999999</v>
      </c>
      <c r="M405">
        <v>-3.1859999999999999</v>
      </c>
      <c r="N405">
        <v>-3.23</v>
      </c>
      <c r="O405">
        <v>0.92600000000000005</v>
      </c>
      <c r="P405">
        <v>0.92600000000000005</v>
      </c>
      <c r="Q405">
        <v>0.91900000000000004</v>
      </c>
      <c r="R405">
        <v>0.46700000000000003</v>
      </c>
      <c r="S405">
        <v>0.17299999999999999</v>
      </c>
    </row>
    <row r="406" spans="1:19" x14ac:dyDescent="0.3">
      <c r="A406">
        <v>60</v>
      </c>
      <c r="B406">
        <v>-0.61</v>
      </c>
      <c r="C406">
        <v>-1.61</v>
      </c>
      <c r="D406">
        <v>-2.6059999999999999</v>
      </c>
      <c r="E406">
        <v>-3.1859999999999999</v>
      </c>
      <c r="F406">
        <v>-3.23</v>
      </c>
      <c r="G406">
        <v>1.6</v>
      </c>
      <c r="H406">
        <v>0</v>
      </c>
      <c r="I406">
        <v>1.617</v>
      </c>
      <c r="J406">
        <v>-0.61299999999999999</v>
      </c>
      <c r="K406">
        <v>-1.609</v>
      </c>
      <c r="L406">
        <v>-2.605</v>
      </c>
      <c r="M406">
        <v>-3.1869999999999998</v>
      </c>
      <c r="N406">
        <v>-3.23</v>
      </c>
      <c r="O406">
        <v>0.93300000000000005</v>
      </c>
      <c r="P406">
        <v>0.94599999999999995</v>
      </c>
      <c r="Q406">
        <v>0.93799999999999994</v>
      </c>
      <c r="R406">
        <v>0.46700000000000003</v>
      </c>
      <c r="S406">
        <v>0.17399999999999999</v>
      </c>
    </row>
    <row r="407" spans="1:19" x14ac:dyDescent="0.3">
      <c r="A407">
        <v>120</v>
      </c>
      <c r="B407">
        <v>-0.61</v>
      </c>
      <c r="C407">
        <v>-1.61</v>
      </c>
      <c r="D407">
        <v>-2.6059999999999999</v>
      </c>
      <c r="E407">
        <v>-3.1859999999999999</v>
      </c>
      <c r="F407">
        <v>-3.23</v>
      </c>
      <c r="G407">
        <v>1.6</v>
      </c>
      <c r="H407">
        <v>0</v>
      </c>
      <c r="I407">
        <v>1.617</v>
      </c>
      <c r="J407">
        <v>-0.61499999999999999</v>
      </c>
      <c r="K407">
        <v>-1.61</v>
      </c>
      <c r="L407">
        <v>-2.6059999999999999</v>
      </c>
      <c r="M407">
        <v>-3.1859999999999999</v>
      </c>
      <c r="N407">
        <v>-3.23</v>
      </c>
      <c r="O407">
        <v>0.93700000000000006</v>
      </c>
      <c r="P407">
        <v>0.95</v>
      </c>
      <c r="Q407">
        <v>0.94399999999999995</v>
      </c>
      <c r="R407">
        <v>0.46899999999999997</v>
      </c>
      <c r="S407">
        <v>0.17399999999999999</v>
      </c>
    </row>
    <row r="408" spans="1:19" x14ac:dyDescent="0.3">
      <c r="A408">
        <v>180</v>
      </c>
      <c r="B408">
        <v>-0.61</v>
      </c>
      <c r="C408">
        <v>-1.61</v>
      </c>
      <c r="D408">
        <v>-2.6059999999999999</v>
      </c>
      <c r="E408">
        <v>-3.1859999999999999</v>
      </c>
      <c r="F408">
        <v>-3.23</v>
      </c>
      <c r="G408">
        <v>1.6</v>
      </c>
      <c r="H408">
        <v>0</v>
      </c>
      <c r="I408">
        <v>1.617</v>
      </c>
      <c r="J408">
        <v>-0.61699999999999999</v>
      </c>
      <c r="K408">
        <v>-1.61</v>
      </c>
      <c r="L408">
        <v>-2.6059999999999999</v>
      </c>
      <c r="M408">
        <v>-3.1859999999999999</v>
      </c>
      <c r="N408">
        <v>-3.23</v>
      </c>
      <c r="O408">
        <v>0.93899999999999995</v>
      </c>
      <c r="P408">
        <v>0.95299999999999996</v>
      </c>
      <c r="Q408">
        <v>0.94699999999999995</v>
      </c>
      <c r="R408">
        <v>0.47199999999999998</v>
      </c>
      <c r="S408">
        <v>0.17399999999999999</v>
      </c>
    </row>
    <row r="409" spans="1:19" x14ac:dyDescent="0.3">
      <c r="A409">
        <v>240</v>
      </c>
      <c r="B409">
        <v>-0.61</v>
      </c>
      <c r="C409">
        <v>-1.61</v>
      </c>
      <c r="D409">
        <v>-2.6059999999999999</v>
      </c>
      <c r="E409">
        <v>-3.1859999999999999</v>
      </c>
      <c r="F409">
        <v>-3.23</v>
      </c>
      <c r="G409">
        <v>1.6</v>
      </c>
      <c r="H409">
        <v>0</v>
      </c>
      <c r="I409">
        <v>1.617</v>
      </c>
      <c r="J409">
        <v>-0.61699999999999999</v>
      </c>
      <c r="K409">
        <v>-1.609</v>
      </c>
      <c r="L409">
        <v>-2.6070000000000002</v>
      </c>
      <c r="M409">
        <v>-3.1850000000000001</v>
      </c>
      <c r="N409">
        <v>-3.23</v>
      </c>
      <c r="O409">
        <v>0.94</v>
      </c>
      <c r="P409">
        <v>0.95399999999999996</v>
      </c>
      <c r="Q409">
        <v>0.94799999999999995</v>
      </c>
      <c r="R409">
        <v>0.47399999999999998</v>
      </c>
      <c r="S409">
        <v>0.17399999999999999</v>
      </c>
    </row>
    <row r="410" spans="1:19" x14ac:dyDescent="0.3">
      <c r="A410">
        <v>300</v>
      </c>
      <c r="B410">
        <v>-0.61</v>
      </c>
      <c r="C410">
        <v>-1.61</v>
      </c>
      <c r="D410">
        <v>-2.6059999999999999</v>
      </c>
      <c r="E410">
        <v>-3.1859999999999999</v>
      </c>
      <c r="F410">
        <v>-3.23</v>
      </c>
      <c r="G410">
        <v>1.6</v>
      </c>
      <c r="H410">
        <v>0</v>
      </c>
      <c r="I410">
        <v>1.617</v>
      </c>
      <c r="J410">
        <v>-0.61799999999999999</v>
      </c>
      <c r="K410">
        <v>-1.609</v>
      </c>
      <c r="L410">
        <v>-2.6070000000000002</v>
      </c>
      <c r="M410">
        <v>-3.1850000000000001</v>
      </c>
      <c r="N410">
        <v>-3.23</v>
      </c>
      <c r="O410">
        <v>0.94099999999999995</v>
      </c>
      <c r="P410">
        <v>0.95299999999999996</v>
      </c>
      <c r="Q410">
        <v>0.94899999999999995</v>
      </c>
      <c r="R410">
        <v>0.47599999999999998</v>
      </c>
      <c r="S410">
        <v>0.17299999999999999</v>
      </c>
    </row>
    <row r="411" spans="1:19" x14ac:dyDescent="0.3">
      <c r="A411">
        <v>360</v>
      </c>
      <c r="B411">
        <v>-0.61</v>
      </c>
      <c r="C411">
        <v>-1.61</v>
      </c>
      <c r="D411">
        <v>-2.6059999999999999</v>
      </c>
      <c r="E411">
        <v>-3.1859999999999999</v>
      </c>
      <c r="F411">
        <v>-3.23</v>
      </c>
      <c r="G411">
        <v>1.6</v>
      </c>
      <c r="H411">
        <v>0</v>
      </c>
      <c r="I411">
        <v>1.617</v>
      </c>
      <c r="J411">
        <v>-0.61799999999999999</v>
      </c>
      <c r="K411">
        <v>-1.61</v>
      </c>
      <c r="L411">
        <v>-2.6070000000000002</v>
      </c>
      <c r="M411">
        <v>-3.1840000000000002</v>
      </c>
      <c r="N411">
        <v>-3.23</v>
      </c>
      <c r="O411">
        <v>0.94199999999999995</v>
      </c>
      <c r="P411">
        <v>0.95199999999999996</v>
      </c>
      <c r="Q411">
        <v>0.94799999999999995</v>
      </c>
      <c r="R411">
        <v>0.47699999999999998</v>
      </c>
      <c r="S411">
        <v>0.17299999999999999</v>
      </c>
    </row>
    <row r="412" spans="1:19" x14ac:dyDescent="0.3">
      <c r="A412">
        <v>420</v>
      </c>
      <c r="B412">
        <v>-0.61</v>
      </c>
      <c r="C412">
        <v>-1.61</v>
      </c>
      <c r="D412">
        <v>-2.6059999999999999</v>
      </c>
      <c r="E412">
        <v>-3.1859999999999999</v>
      </c>
      <c r="F412">
        <v>-3.23</v>
      </c>
      <c r="G412">
        <v>1.6</v>
      </c>
      <c r="H412">
        <v>0</v>
      </c>
      <c r="I412">
        <v>1.617</v>
      </c>
      <c r="J412">
        <v>-0.61799999999999999</v>
      </c>
      <c r="K412">
        <v>-1.611</v>
      </c>
      <c r="L412">
        <v>-2.6070000000000002</v>
      </c>
      <c r="M412">
        <v>-3.1840000000000002</v>
      </c>
      <c r="N412">
        <v>-3.23</v>
      </c>
      <c r="O412">
        <v>0.94299999999999995</v>
      </c>
      <c r="P412">
        <v>0.95099999999999996</v>
      </c>
      <c r="Q412">
        <v>0.94899999999999995</v>
      </c>
      <c r="R412">
        <v>0.47699999999999998</v>
      </c>
      <c r="S412">
        <v>0.17499999999999999</v>
      </c>
    </row>
    <row r="413" spans="1:19" x14ac:dyDescent="0.3">
      <c r="A413">
        <v>480</v>
      </c>
      <c r="B413">
        <v>-0.61</v>
      </c>
      <c r="C413">
        <v>-1.61</v>
      </c>
      <c r="D413">
        <v>-2.6059999999999999</v>
      </c>
      <c r="E413">
        <v>-3.1859999999999999</v>
      </c>
      <c r="F413">
        <v>-3.23</v>
      </c>
      <c r="G413">
        <v>1.6</v>
      </c>
      <c r="H413">
        <v>0</v>
      </c>
      <c r="I413">
        <v>1.617</v>
      </c>
      <c r="J413">
        <v>-0.61799999999999999</v>
      </c>
      <c r="K413">
        <v>-1.611</v>
      </c>
      <c r="L413">
        <v>-2.6070000000000002</v>
      </c>
      <c r="M413">
        <v>-3.1840000000000002</v>
      </c>
      <c r="N413">
        <v>-3.23</v>
      </c>
      <c r="O413">
        <v>0.94299999999999995</v>
      </c>
      <c r="P413">
        <v>0.95</v>
      </c>
      <c r="Q413">
        <v>0.94899999999999995</v>
      </c>
      <c r="R413">
        <v>0.47799999999999998</v>
      </c>
      <c r="S413">
        <v>0.17699999999999999</v>
      </c>
    </row>
    <row r="414" spans="1:19" x14ac:dyDescent="0.3">
      <c r="A414">
        <v>540</v>
      </c>
      <c r="B414">
        <v>-0.61</v>
      </c>
      <c r="C414">
        <v>-1.61</v>
      </c>
      <c r="D414">
        <v>-2.6059999999999999</v>
      </c>
      <c r="E414">
        <v>-3.1859999999999999</v>
      </c>
      <c r="F414">
        <v>-3.23</v>
      </c>
      <c r="G414">
        <v>1.6</v>
      </c>
      <c r="H414">
        <v>0</v>
      </c>
      <c r="I414">
        <v>1.617</v>
      </c>
      <c r="J414">
        <v>-0.61899999999999999</v>
      </c>
      <c r="K414">
        <v>-1.6120000000000001</v>
      </c>
      <c r="L414">
        <v>-2.6070000000000002</v>
      </c>
      <c r="M414">
        <v>-3.1840000000000002</v>
      </c>
      <c r="N414">
        <v>-3.23</v>
      </c>
      <c r="O414">
        <v>0.94299999999999995</v>
      </c>
      <c r="P414">
        <v>0.94799999999999995</v>
      </c>
      <c r="Q414">
        <v>0.94799999999999995</v>
      </c>
      <c r="R414">
        <v>0.47799999999999998</v>
      </c>
      <c r="S414">
        <v>0.17899999999999999</v>
      </c>
    </row>
    <row r="415" spans="1:19" x14ac:dyDescent="0.3">
      <c r="A415">
        <v>600</v>
      </c>
      <c r="B415">
        <v>-0.61</v>
      </c>
      <c r="C415">
        <v>-1.61</v>
      </c>
      <c r="D415">
        <v>-2.6059999999999999</v>
      </c>
      <c r="E415">
        <v>-3.1859999999999999</v>
      </c>
      <c r="F415">
        <v>-3.23</v>
      </c>
      <c r="G415">
        <v>1.6</v>
      </c>
      <c r="H415">
        <v>0</v>
      </c>
      <c r="I415">
        <v>1.617</v>
      </c>
      <c r="J415">
        <v>-0.61899999999999999</v>
      </c>
      <c r="K415">
        <v>-1.6120000000000001</v>
      </c>
      <c r="L415">
        <v>-2.6070000000000002</v>
      </c>
      <c r="M415">
        <v>-3.1840000000000002</v>
      </c>
      <c r="N415">
        <v>-3.23</v>
      </c>
      <c r="O415">
        <v>0.94299999999999995</v>
      </c>
      <c r="P415">
        <v>0.94699999999999995</v>
      </c>
      <c r="Q415">
        <v>0.94799999999999995</v>
      </c>
      <c r="R415">
        <v>0.47799999999999998</v>
      </c>
      <c r="S415">
        <v>0.17899999999999999</v>
      </c>
    </row>
    <row r="417" spans="1:19" x14ac:dyDescent="0.3">
      <c r="A417" t="s">
        <v>0</v>
      </c>
      <c r="B417" t="s">
        <v>33</v>
      </c>
    </row>
    <row r="418" spans="1:19" x14ac:dyDescent="0.3">
      <c r="A418">
        <v>0</v>
      </c>
      <c r="B418">
        <v>-0.61</v>
      </c>
      <c r="C418">
        <v>-1.61</v>
      </c>
      <c r="D418">
        <v>-2.6059999999999999</v>
      </c>
      <c r="E418">
        <v>-3.1859999999999999</v>
      </c>
      <c r="F418">
        <v>-3.23</v>
      </c>
      <c r="G418">
        <v>1.6</v>
      </c>
      <c r="H418">
        <v>0</v>
      </c>
      <c r="I418">
        <v>1.361</v>
      </c>
      <c r="J418">
        <v>-0.61</v>
      </c>
      <c r="K418">
        <v>-1.61</v>
      </c>
      <c r="L418">
        <v>-2.6059999999999999</v>
      </c>
      <c r="M418">
        <v>-3.1859999999999999</v>
      </c>
      <c r="N418">
        <v>-3.23</v>
      </c>
      <c r="O418">
        <v>0.92600000000000005</v>
      </c>
      <c r="P418">
        <v>0.92600000000000005</v>
      </c>
      <c r="Q418">
        <v>0.91900000000000004</v>
      </c>
      <c r="R418">
        <v>0.46700000000000003</v>
      </c>
      <c r="S418">
        <v>0.17299999999999999</v>
      </c>
    </row>
    <row r="419" spans="1:19" x14ac:dyDescent="0.3">
      <c r="A419">
        <v>60</v>
      </c>
      <c r="B419">
        <v>-0.61</v>
      </c>
      <c r="C419">
        <v>-1.61</v>
      </c>
      <c r="D419">
        <v>-2.6059999999999999</v>
      </c>
      <c r="E419">
        <v>-3.1859999999999999</v>
      </c>
      <c r="F419">
        <v>-3.23</v>
      </c>
      <c r="G419">
        <v>1.6</v>
      </c>
      <c r="H419">
        <v>0</v>
      </c>
      <c r="I419">
        <v>1.361</v>
      </c>
      <c r="J419">
        <v>-0.61299999999999999</v>
      </c>
      <c r="K419">
        <v>-1.609</v>
      </c>
      <c r="L419">
        <v>-2.605</v>
      </c>
      <c r="M419">
        <v>-3.1869999999999998</v>
      </c>
      <c r="N419">
        <v>-3.2269999999999999</v>
      </c>
      <c r="O419">
        <v>0.93300000000000005</v>
      </c>
      <c r="P419">
        <v>0.94599999999999995</v>
      </c>
      <c r="Q419">
        <v>0.93799999999999994</v>
      </c>
      <c r="R419">
        <v>0.46800000000000003</v>
      </c>
      <c r="S419">
        <v>0.16600000000000001</v>
      </c>
    </row>
    <row r="420" spans="1:19" x14ac:dyDescent="0.3">
      <c r="A420">
        <v>120</v>
      </c>
      <c r="B420">
        <v>-0.61</v>
      </c>
      <c r="C420">
        <v>-1.61</v>
      </c>
      <c r="D420">
        <v>-2.6059999999999999</v>
      </c>
      <c r="E420">
        <v>-3.1859999999999999</v>
      </c>
      <c r="F420">
        <v>-3.23</v>
      </c>
      <c r="G420">
        <v>1.6</v>
      </c>
      <c r="H420">
        <v>0</v>
      </c>
      <c r="I420">
        <v>1.361</v>
      </c>
      <c r="J420">
        <v>-0.61499999999999999</v>
      </c>
      <c r="K420">
        <v>-1.61</v>
      </c>
      <c r="L420">
        <v>-2.6059999999999999</v>
      </c>
      <c r="M420">
        <v>-3.1859999999999999</v>
      </c>
      <c r="N420">
        <v>-3.2240000000000002</v>
      </c>
      <c r="O420">
        <v>0.93700000000000006</v>
      </c>
      <c r="P420">
        <v>0.95</v>
      </c>
      <c r="Q420">
        <v>0.94299999999999995</v>
      </c>
      <c r="R420">
        <v>0.46700000000000003</v>
      </c>
      <c r="S420">
        <v>0.158</v>
      </c>
    </row>
    <row r="421" spans="1:19" x14ac:dyDescent="0.3">
      <c r="A421">
        <v>180</v>
      </c>
      <c r="B421">
        <v>-0.61</v>
      </c>
      <c r="C421">
        <v>-1.61</v>
      </c>
      <c r="D421">
        <v>-2.6059999999999999</v>
      </c>
      <c r="E421">
        <v>-3.1859999999999999</v>
      </c>
      <c r="F421">
        <v>-3.23</v>
      </c>
      <c r="G421">
        <v>1.6</v>
      </c>
      <c r="H421">
        <v>0</v>
      </c>
      <c r="I421">
        <v>1.361</v>
      </c>
      <c r="J421">
        <v>-0.61599999999999999</v>
      </c>
      <c r="K421">
        <v>-1.61</v>
      </c>
      <c r="L421">
        <v>-2.6070000000000002</v>
      </c>
      <c r="M421">
        <v>-3.1850000000000001</v>
      </c>
      <c r="N421">
        <v>-3.2210000000000001</v>
      </c>
      <c r="O421">
        <v>0.93899999999999995</v>
      </c>
      <c r="P421">
        <v>0.95299999999999996</v>
      </c>
      <c r="Q421">
        <v>0.94799999999999995</v>
      </c>
      <c r="R421">
        <v>0.47099999999999997</v>
      </c>
      <c r="S421">
        <v>0.153</v>
      </c>
    </row>
    <row r="422" spans="1:19" x14ac:dyDescent="0.3">
      <c r="A422">
        <v>240</v>
      </c>
      <c r="B422">
        <v>-0.61</v>
      </c>
      <c r="C422">
        <v>-1.61</v>
      </c>
      <c r="D422">
        <v>-2.6059999999999999</v>
      </c>
      <c r="E422">
        <v>-3.1859999999999999</v>
      </c>
      <c r="F422">
        <v>-3.23</v>
      </c>
      <c r="G422">
        <v>1.6</v>
      </c>
      <c r="H422">
        <v>0</v>
      </c>
      <c r="I422">
        <v>1.361</v>
      </c>
      <c r="J422">
        <v>-0.61699999999999999</v>
      </c>
      <c r="K422">
        <v>-1.609</v>
      </c>
      <c r="L422">
        <v>-2.6070000000000002</v>
      </c>
      <c r="M422">
        <v>-3.1859999999999999</v>
      </c>
      <c r="N422">
        <v>-3.218</v>
      </c>
      <c r="O422">
        <v>0.94</v>
      </c>
      <c r="P422">
        <v>0.95399999999999996</v>
      </c>
      <c r="Q422">
        <v>0.94799999999999995</v>
      </c>
      <c r="R422">
        <v>0.47799999999999998</v>
      </c>
      <c r="S422">
        <v>0.14599999999999999</v>
      </c>
    </row>
    <row r="423" spans="1:19" x14ac:dyDescent="0.3">
      <c r="A423">
        <v>300</v>
      </c>
      <c r="B423">
        <v>-0.61</v>
      </c>
      <c r="C423">
        <v>-1.61</v>
      </c>
      <c r="D423">
        <v>-2.6059999999999999</v>
      </c>
      <c r="E423">
        <v>-3.1859999999999999</v>
      </c>
      <c r="F423">
        <v>-3.23</v>
      </c>
      <c r="G423">
        <v>1.6</v>
      </c>
      <c r="H423">
        <v>0</v>
      </c>
      <c r="I423">
        <v>1.361</v>
      </c>
      <c r="J423">
        <v>-0.61799999999999999</v>
      </c>
      <c r="K423">
        <v>-1.609</v>
      </c>
      <c r="L423">
        <v>-2.6059999999999999</v>
      </c>
      <c r="M423">
        <v>-3.1850000000000001</v>
      </c>
      <c r="N423">
        <v>-3.2149999999999999</v>
      </c>
      <c r="O423">
        <v>0.94099999999999995</v>
      </c>
      <c r="P423">
        <v>0.95299999999999996</v>
      </c>
      <c r="Q423">
        <v>0.94799999999999995</v>
      </c>
      <c r="R423">
        <v>0.47799999999999998</v>
      </c>
      <c r="S423">
        <v>0.14000000000000001</v>
      </c>
    </row>
    <row r="424" spans="1:19" x14ac:dyDescent="0.3">
      <c r="A424">
        <v>360</v>
      </c>
      <c r="B424">
        <v>-0.61</v>
      </c>
      <c r="C424">
        <v>-1.61</v>
      </c>
      <c r="D424">
        <v>-2.6059999999999999</v>
      </c>
      <c r="E424">
        <v>-3.1859999999999999</v>
      </c>
      <c r="F424">
        <v>-3.23</v>
      </c>
      <c r="G424">
        <v>1.6</v>
      </c>
      <c r="H424">
        <v>0</v>
      </c>
      <c r="I424">
        <v>1.361</v>
      </c>
      <c r="J424">
        <v>-0.61799999999999999</v>
      </c>
      <c r="K424">
        <v>-1.61</v>
      </c>
      <c r="L424">
        <v>-2.6070000000000002</v>
      </c>
      <c r="M424">
        <v>-3.1829999999999998</v>
      </c>
      <c r="N424">
        <v>-3.2120000000000002</v>
      </c>
      <c r="O424">
        <v>0.94199999999999995</v>
      </c>
      <c r="P424">
        <v>0.95199999999999996</v>
      </c>
      <c r="Q424">
        <v>0.94799999999999995</v>
      </c>
      <c r="R424">
        <v>0.47199999999999998</v>
      </c>
      <c r="S424">
        <v>0.13600000000000001</v>
      </c>
    </row>
    <row r="425" spans="1:19" x14ac:dyDescent="0.3">
      <c r="A425">
        <v>420</v>
      </c>
      <c r="B425">
        <v>-0.61</v>
      </c>
      <c r="C425">
        <v>-1.61</v>
      </c>
      <c r="D425">
        <v>-2.6059999999999999</v>
      </c>
      <c r="E425">
        <v>-3.1859999999999999</v>
      </c>
      <c r="F425">
        <v>-3.23</v>
      </c>
      <c r="G425">
        <v>1.6</v>
      </c>
      <c r="H425">
        <v>0</v>
      </c>
      <c r="I425">
        <v>1.361</v>
      </c>
      <c r="J425">
        <v>-0.61799999999999999</v>
      </c>
      <c r="K425">
        <v>-1.611</v>
      </c>
      <c r="L425">
        <v>-2.6070000000000002</v>
      </c>
      <c r="M425">
        <v>-3.181</v>
      </c>
      <c r="N425">
        <v>-3.2090000000000001</v>
      </c>
      <c r="O425">
        <v>0.94299999999999995</v>
      </c>
      <c r="P425">
        <v>0.95099999999999996</v>
      </c>
      <c r="Q425">
        <v>0.95</v>
      </c>
      <c r="R425">
        <v>0.46600000000000003</v>
      </c>
      <c r="S425">
        <v>0.13400000000000001</v>
      </c>
    </row>
    <row r="426" spans="1:19" x14ac:dyDescent="0.3">
      <c r="A426">
        <v>480</v>
      </c>
      <c r="B426">
        <v>-0.61</v>
      </c>
      <c r="C426">
        <v>-1.61</v>
      </c>
      <c r="D426">
        <v>-2.6059999999999999</v>
      </c>
      <c r="E426">
        <v>-3.1859999999999999</v>
      </c>
      <c r="F426">
        <v>-3.23</v>
      </c>
      <c r="G426">
        <v>1.6</v>
      </c>
      <c r="H426">
        <v>0</v>
      </c>
      <c r="I426">
        <v>1.361</v>
      </c>
      <c r="J426">
        <v>-0.61799999999999999</v>
      </c>
      <c r="K426">
        <v>-1.611</v>
      </c>
      <c r="L426">
        <v>-2.6070000000000002</v>
      </c>
      <c r="M426">
        <v>-3.1779999999999999</v>
      </c>
      <c r="N426">
        <v>-3.206</v>
      </c>
      <c r="O426">
        <v>0.94299999999999995</v>
      </c>
      <c r="P426">
        <v>0.94899999999999995</v>
      </c>
      <c r="Q426">
        <v>0.94799999999999995</v>
      </c>
      <c r="R426">
        <v>0.45900000000000002</v>
      </c>
      <c r="S426">
        <v>0.13300000000000001</v>
      </c>
    </row>
    <row r="427" spans="1:19" x14ac:dyDescent="0.3">
      <c r="A427">
        <v>540</v>
      </c>
      <c r="B427">
        <v>-0.61</v>
      </c>
      <c r="C427">
        <v>-1.61</v>
      </c>
      <c r="D427">
        <v>-2.6059999999999999</v>
      </c>
      <c r="E427">
        <v>-3.1859999999999999</v>
      </c>
      <c r="F427">
        <v>-3.23</v>
      </c>
      <c r="G427">
        <v>1.6</v>
      </c>
      <c r="H427">
        <v>0</v>
      </c>
      <c r="I427">
        <v>1.361</v>
      </c>
      <c r="J427">
        <v>-0.61899999999999999</v>
      </c>
      <c r="K427">
        <v>-1.6120000000000001</v>
      </c>
      <c r="L427">
        <v>-2.6070000000000002</v>
      </c>
      <c r="M427">
        <v>-3.1739999999999999</v>
      </c>
      <c r="N427">
        <v>-3.2029999999999998</v>
      </c>
      <c r="O427">
        <v>0.94299999999999995</v>
      </c>
      <c r="P427">
        <v>0.94799999999999995</v>
      </c>
      <c r="Q427">
        <v>0.94799999999999995</v>
      </c>
      <c r="R427">
        <v>0.45200000000000001</v>
      </c>
      <c r="S427">
        <v>0.13300000000000001</v>
      </c>
    </row>
    <row r="428" spans="1:19" x14ac:dyDescent="0.3">
      <c r="A428">
        <v>600</v>
      </c>
      <c r="B428">
        <v>-0.61</v>
      </c>
      <c r="C428">
        <v>-1.61</v>
      </c>
      <c r="D428">
        <v>-2.6059999999999999</v>
      </c>
      <c r="E428">
        <v>-3.1859999999999999</v>
      </c>
      <c r="F428">
        <v>-3.23</v>
      </c>
      <c r="G428">
        <v>1.6</v>
      </c>
      <c r="H428">
        <v>0</v>
      </c>
      <c r="I428">
        <v>1.361</v>
      </c>
      <c r="J428">
        <v>-0.61899999999999999</v>
      </c>
      <c r="K428">
        <v>-1.6120000000000001</v>
      </c>
      <c r="L428">
        <v>-2.6070000000000002</v>
      </c>
      <c r="M428">
        <v>-3.1709999999999998</v>
      </c>
      <c r="N428">
        <v>-3.2</v>
      </c>
      <c r="O428">
        <v>0.94299999999999995</v>
      </c>
      <c r="P428">
        <v>0.94699999999999995</v>
      </c>
      <c r="Q428">
        <v>0.94799999999999995</v>
      </c>
      <c r="R428">
        <v>0.44700000000000001</v>
      </c>
      <c r="S428">
        <v>0.13100000000000001</v>
      </c>
    </row>
    <row r="430" spans="1:19" x14ac:dyDescent="0.3">
      <c r="A430" t="s">
        <v>0</v>
      </c>
      <c r="B430" t="s">
        <v>34</v>
      </c>
    </row>
    <row r="431" spans="1:19" x14ac:dyDescent="0.3">
      <c r="A431">
        <v>0</v>
      </c>
      <c r="B431">
        <v>-0.61</v>
      </c>
      <c r="C431">
        <v>-1.61</v>
      </c>
      <c r="D431">
        <v>-2.605</v>
      </c>
      <c r="E431">
        <v>-3.1779999999999999</v>
      </c>
      <c r="F431">
        <v>-3.22</v>
      </c>
      <c r="G431">
        <v>1.6</v>
      </c>
      <c r="H431">
        <v>0</v>
      </c>
      <c r="I431">
        <v>1.8640000000000001</v>
      </c>
      <c r="J431">
        <v>-0.61</v>
      </c>
      <c r="K431">
        <v>-1.61</v>
      </c>
      <c r="L431">
        <v>-2.605</v>
      </c>
      <c r="M431">
        <v>-3.1779999999999999</v>
      </c>
      <c r="N431">
        <v>-3.22</v>
      </c>
      <c r="O431">
        <v>0.92600000000000005</v>
      </c>
      <c r="P431">
        <v>0.92600000000000005</v>
      </c>
      <c r="Q431">
        <v>0.91900000000000004</v>
      </c>
      <c r="R431">
        <v>0.46200000000000002</v>
      </c>
      <c r="S431">
        <v>0.17199999999999999</v>
      </c>
    </row>
    <row r="432" spans="1:19" x14ac:dyDescent="0.3">
      <c r="A432">
        <v>60</v>
      </c>
      <c r="B432">
        <v>-0.61</v>
      </c>
      <c r="C432">
        <v>-1.61</v>
      </c>
      <c r="D432">
        <v>-2.605</v>
      </c>
      <c r="E432">
        <v>-3.1779999999999999</v>
      </c>
      <c r="F432">
        <v>-3.22</v>
      </c>
      <c r="G432">
        <v>1.6</v>
      </c>
      <c r="H432">
        <v>0</v>
      </c>
      <c r="I432">
        <v>1.8640000000000001</v>
      </c>
      <c r="J432">
        <v>-0.61299999999999999</v>
      </c>
      <c r="K432">
        <v>-1.61</v>
      </c>
      <c r="L432">
        <v>-2.605</v>
      </c>
      <c r="M432">
        <v>-3.1779999999999999</v>
      </c>
      <c r="N432">
        <v>-3.2229999999999999</v>
      </c>
      <c r="O432">
        <v>0.93300000000000005</v>
      </c>
      <c r="P432">
        <v>0.94799999999999995</v>
      </c>
      <c r="Q432">
        <v>0.93799999999999994</v>
      </c>
      <c r="R432">
        <v>0.46</v>
      </c>
      <c r="S432">
        <v>0.18099999999999999</v>
      </c>
    </row>
    <row r="433" spans="1:19" x14ac:dyDescent="0.3">
      <c r="A433">
        <v>120</v>
      </c>
      <c r="B433">
        <v>-0.61</v>
      </c>
      <c r="C433">
        <v>-1.61</v>
      </c>
      <c r="D433">
        <v>-2.605</v>
      </c>
      <c r="E433">
        <v>-3.1779999999999999</v>
      </c>
      <c r="F433">
        <v>-3.22</v>
      </c>
      <c r="G433">
        <v>1.6</v>
      </c>
      <c r="H433">
        <v>0</v>
      </c>
      <c r="I433">
        <v>1.8640000000000001</v>
      </c>
      <c r="J433">
        <v>-0.61499999999999999</v>
      </c>
      <c r="K433">
        <v>-1.61</v>
      </c>
      <c r="L433">
        <v>-2.6059999999999999</v>
      </c>
      <c r="M433">
        <v>-3.1779999999999999</v>
      </c>
      <c r="N433">
        <v>-3.226</v>
      </c>
      <c r="O433">
        <v>0.93600000000000005</v>
      </c>
      <c r="P433">
        <v>0.95</v>
      </c>
      <c r="Q433">
        <v>0.94499999999999995</v>
      </c>
      <c r="R433">
        <v>0.46500000000000002</v>
      </c>
      <c r="S433">
        <v>0.188</v>
      </c>
    </row>
    <row r="434" spans="1:19" x14ac:dyDescent="0.3">
      <c r="A434">
        <v>180</v>
      </c>
      <c r="B434">
        <v>-0.61</v>
      </c>
      <c r="C434">
        <v>-1.61</v>
      </c>
      <c r="D434">
        <v>-2.605</v>
      </c>
      <c r="E434">
        <v>-3.1779999999999999</v>
      </c>
      <c r="F434">
        <v>-3.22</v>
      </c>
      <c r="G434">
        <v>1.6</v>
      </c>
      <c r="H434">
        <v>0</v>
      </c>
      <c r="I434">
        <v>1.8640000000000001</v>
      </c>
      <c r="J434">
        <v>-0.61699999999999999</v>
      </c>
      <c r="K434">
        <v>-1.61</v>
      </c>
      <c r="L434">
        <v>-2.6059999999999999</v>
      </c>
      <c r="M434">
        <v>-3.177</v>
      </c>
      <c r="N434">
        <v>-3.2290000000000001</v>
      </c>
      <c r="O434">
        <v>0.93899999999999995</v>
      </c>
      <c r="P434">
        <v>0.95299999999999996</v>
      </c>
      <c r="Q434">
        <v>0.94599999999999995</v>
      </c>
      <c r="R434">
        <v>0.46600000000000003</v>
      </c>
      <c r="S434">
        <v>0.19500000000000001</v>
      </c>
    </row>
    <row r="435" spans="1:19" x14ac:dyDescent="0.3">
      <c r="A435">
        <v>240</v>
      </c>
      <c r="B435">
        <v>-0.61</v>
      </c>
      <c r="C435">
        <v>-1.61</v>
      </c>
      <c r="D435">
        <v>-2.605</v>
      </c>
      <c r="E435">
        <v>-3.1779999999999999</v>
      </c>
      <c r="F435">
        <v>-3.22</v>
      </c>
      <c r="G435">
        <v>1.6</v>
      </c>
      <c r="H435">
        <v>0</v>
      </c>
      <c r="I435">
        <v>1.8640000000000001</v>
      </c>
      <c r="J435">
        <v>-0.61699999999999999</v>
      </c>
      <c r="K435">
        <v>-1.609</v>
      </c>
      <c r="L435">
        <v>-2.6059999999999999</v>
      </c>
      <c r="M435">
        <v>-3.1749999999999998</v>
      </c>
      <c r="N435">
        <v>-3.2320000000000002</v>
      </c>
      <c r="O435">
        <v>0.94</v>
      </c>
      <c r="P435">
        <v>0.95399999999999996</v>
      </c>
      <c r="Q435">
        <v>0.94799999999999995</v>
      </c>
      <c r="R435">
        <v>0.46500000000000002</v>
      </c>
      <c r="S435">
        <v>0.20100000000000001</v>
      </c>
    </row>
    <row r="436" spans="1:19" x14ac:dyDescent="0.3">
      <c r="A436">
        <v>300</v>
      </c>
      <c r="B436">
        <v>-0.61</v>
      </c>
      <c r="C436">
        <v>-1.61</v>
      </c>
      <c r="D436">
        <v>-2.605</v>
      </c>
      <c r="E436">
        <v>-3.1779999999999999</v>
      </c>
      <c r="F436">
        <v>-3.22</v>
      </c>
      <c r="G436">
        <v>1.6</v>
      </c>
      <c r="H436">
        <v>0</v>
      </c>
      <c r="I436">
        <v>1.8640000000000001</v>
      </c>
      <c r="J436">
        <v>-0.61799999999999999</v>
      </c>
      <c r="K436">
        <v>-1.61</v>
      </c>
      <c r="L436">
        <v>-2.6070000000000002</v>
      </c>
      <c r="M436">
        <v>-3.1749999999999998</v>
      </c>
      <c r="N436">
        <v>-3.2349999999999999</v>
      </c>
      <c r="O436">
        <v>0.94099999999999995</v>
      </c>
      <c r="P436">
        <v>0.95399999999999996</v>
      </c>
      <c r="Q436">
        <v>0.94899999999999995</v>
      </c>
      <c r="R436">
        <v>0.46899999999999997</v>
      </c>
      <c r="S436">
        <v>0.20499999999999999</v>
      </c>
    </row>
    <row r="437" spans="1:19" x14ac:dyDescent="0.3">
      <c r="A437">
        <v>360</v>
      </c>
      <c r="B437">
        <v>-0.61</v>
      </c>
      <c r="C437">
        <v>-1.61</v>
      </c>
      <c r="D437">
        <v>-2.605</v>
      </c>
      <c r="E437">
        <v>-3.1779999999999999</v>
      </c>
      <c r="F437">
        <v>-3.22</v>
      </c>
      <c r="G437">
        <v>1.6</v>
      </c>
      <c r="H437">
        <v>0</v>
      </c>
      <c r="I437">
        <v>1.8640000000000001</v>
      </c>
      <c r="J437">
        <v>-0.61799999999999999</v>
      </c>
      <c r="K437">
        <v>-1.61</v>
      </c>
      <c r="L437">
        <v>-2.6059999999999999</v>
      </c>
      <c r="M437">
        <v>-3.1760000000000002</v>
      </c>
      <c r="N437">
        <v>-3.238</v>
      </c>
      <c r="O437">
        <v>0.94199999999999995</v>
      </c>
      <c r="P437">
        <v>0.95099999999999996</v>
      </c>
      <c r="Q437">
        <v>0.94699999999999995</v>
      </c>
      <c r="R437">
        <v>0.47499999999999998</v>
      </c>
      <c r="S437">
        <v>0.20799999999999999</v>
      </c>
    </row>
    <row r="438" spans="1:19" x14ac:dyDescent="0.3">
      <c r="A438">
        <v>420</v>
      </c>
      <c r="B438">
        <v>-0.61</v>
      </c>
      <c r="C438">
        <v>-1.61</v>
      </c>
      <c r="D438">
        <v>-2.605</v>
      </c>
      <c r="E438">
        <v>-3.1779999999999999</v>
      </c>
      <c r="F438">
        <v>-3.22</v>
      </c>
      <c r="G438">
        <v>1.6</v>
      </c>
      <c r="H438">
        <v>0</v>
      </c>
      <c r="I438">
        <v>1.8640000000000001</v>
      </c>
      <c r="J438">
        <v>-0.61799999999999999</v>
      </c>
      <c r="K438">
        <v>-1.611</v>
      </c>
      <c r="L438">
        <v>-2.6059999999999999</v>
      </c>
      <c r="M438">
        <v>-3.1779999999999999</v>
      </c>
      <c r="N438">
        <v>-3.2410000000000001</v>
      </c>
      <c r="O438">
        <v>0.94299999999999995</v>
      </c>
      <c r="P438">
        <v>0.95099999999999996</v>
      </c>
      <c r="Q438">
        <v>0.94699999999999995</v>
      </c>
      <c r="R438">
        <v>0.48299999999999998</v>
      </c>
      <c r="S438">
        <v>0.214</v>
      </c>
    </row>
    <row r="439" spans="1:19" x14ac:dyDescent="0.3">
      <c r="A439">
        <v>480</v>
      </c>
      <c r="B439">
        <v>-0.61</v>
      </c>
      <c r="C439">
        <v>-1.61</v>
      </c>
      <c r="D439">
        <v>-2.605</v>
      </c>
      <c r="E439">
        <v>-3.1779999999999999</v>
      </c>
      <c r="F439">
        <v>-3.22</v>
      </c>
      <c r="G439">
        <v>1.6</v>
      </c>
      <c r="H439">
        <v>0</v>
      </c>
      <c r="I439">
        <v>1.8640000000000001</v>
      </c>
      <c r="J439">
        <v>-0.61799999999999999</v>
      </c>
      <c r="K439">
        <v>-1.611</v>
      </c>
      <c r="L439">
        <v>-2.6070000000000002</v>
      </c>
      <c r="M439">
        <v>-3.181</v>
      </c>
      <c r="N439">
        <v>-3.2440000000000002</v>
      </c>
      <c r="O439">
        <v>0.94299999999999995</v>
      </c>
      <c r="P439">
        <v>0.95</v>
      </c>
      <c r="Q439">
        <v>0.94799999999999995</v>
      </c>
      <c r="R439">
        <v>0.49099999999999999</v>
      </c>
      <c r="S439">
        <v>0.219</v>
      </c>
    </row>
    <row r="440" spans="1:19" x14ac:dyDescent="0.3">
      <c r="A440">
        <v>540</v>
      </c>
      <c r="B440">
        <v>-0.61</v>
      </c>
      <c r="C440">
        <v>-1.61</v>
      </c>
      <c r="D440">
        <v>-2.605</v>
      </c>
      <c r="E440">
        <v>-3.1779999999999999</v>
      </c>
      <c r="F440">
        <v>-3.22</v>
      </c>
      <c r="G440">
        <v>1.6</v>
      </c>
      <c r="H440">
        <v>0</v>
      </c>
      <c r="I440">
        <v>1.8640000000000001</v>
      </c>
      <c r="J440">
        <v>-0.61899999999999999</v>
      </c>
      <c r="K440">
        <v>-1.6120000000000001</v>
      </c>
      <c r="L440">
        <v>-2.6070000000000002</v>
      </c>
      <c r="M440">
        <v>-3.1840000000000002</v>
      </c>
      <c r="N440">
        <v>-3.2469999999999999</v>
      </c>
      <c r="O440">
        <v>0.94299999999999995</v>
      </c>
      <c r="P440">
        <v>0.94799999999999995</v>
      </c>
      <c r="Q440">
        <v>0.94799999999999995</v>
      </c>
      <c r="R440">
        <v>0.498</v>
      </c>
      <c r="S440">
        <v>0.223</v>
      </c>
    </row>
    <row r="441" spans="1:19" x14ac:dyDescent="0.3">
      <c r="A441">
        <v>600</v>
      </c>
      <c r="B441">
        <v>-0.61</v>
      </c>
      <c r="C441">
        <v>-1.61</v>
      </c>
      <c r="D441">
        <v>-2.605</v>
      </c>
      <c r="E441">
        <v>-3.1779999999999999</v>
      </c>
      <c r="F441">
        <v>-3.22</v>
      </c>
      <c r="G441">
        <v>1.6</v>
      </c>
      <c r="H441">
        <v>0</v>
      </c>
      <c r="I441">
        <v>1.8640000000000001</v>
      </c>
      <c r="J441">
        <v>-0.61899999999999999</v>
      </c>
      <c r="K441">
        <v>-1.6120000000000001</v>
      </c>
      <c r="L441">
        <v>-2.6070000000000002</v>
      </c>
      <c r="M441">
        <v>-3.1869999999999998</v>
      </c>
      <c r="N441">
        <v>-3.25</v>
      </c>
      <c r="O441">
        <v>0.94299999999999995</v>
      </c>
      <c r="P441">
        <v>0.94699999999999995</v>
      </c>
      <c r="Q441">
        <v>0.94899999999999995</v>
      </c>
      <c r="R441">
        <v>0.502</v>
      </c>
      <c r="S441">
        <v>0.22500000000000001</v>
      </c>
    </row>
    <row r="443" spans="1:19" x14ac:dyDescent="0.3">
      <c r="A443" t="s">
        <v>0</v>
      </c>
      <c r="B443" t="s">
        <v>35</v>
      </c>
    </row>
    <row r="444" spans="1:19" x14ac:dyDescent="0.3">
      <c r="A444">
        <v>0</v>
      </c>
      <c r="B444">
        <v>-0.61</v>
      </c>
      <c r="C444">
        <v>-1.61</v>
      </c>
      <c r="D444">
        <v>-2.605</v>
      </c>
      <c r="E444">
        <v>-3.1779999999999999</v>
      </c>
      <c r="F444">
        <v>-3.22</v>
      </c>
      <c r="G444">
        <v>1.6</v>
      </c>
      <c r="H444">
        <v>0</v>
      </c>
      <c r="I444">
        <v>1.6180000000000001</v>
      </c>
      <c r="J444">
        <v>-0.61</v>
      </c>
      <c r="K444">
        <v>-1.61</v>
      </c>
      <c r="L444">
        <v>-2.605</v>
      </c>
      <c r="M444">
        <v>-3.1779999999999999</v>
      </c>
      <c r="N444">
        <v>-3.22</v>
      </c>
      <c r="O444">
        <v>0.92600000000000005</v>
      </c>
      <c r="P444">
        <v>0.92600000000000005</v>
      </c>
      <c r="Q444">
        <v>0.91900000000000004</v>
      </c>
      <c r="R444">
        <v>0.46200000000000002</v>
      </c>
      <c r="S444">
        <v>0.17199999999999999</v>
      </c>
    </row>
    <row r="445" spans="1:19" x14ac:dyDescent="0.3">
      <c r="A445">
        <v>60</v>
      </c>
      <c r="B445">
        <v>-0.61</v>
      </c>
      <c r="C445">
        <v>-1.61</v>
      </c>
      <c r="D445">
        <v>-2.605</v>
      </c>
      <c r="E445">
        <v>-3.1779999999999999</v>
      </c>
      <c r="F445">
        <v>-3.22</v>
      </c>
      <c r="G445">
        <v>1.6</v>
      </c>
      <c r="H445">
        <v>0</v>
      </c>
      <c r="I445">
        <v>1.6180000000000001</v>
      </c>
      <c r="J445">
        <v>-0.61299999999999999</v>
      </c>
      <c r="K445">
        <v>-1.609</v>
      </c>
      <c r="L445">
        <v>-2.605</v>
      </c>
      <c r="M445">
        <v>-3.1779999999999999</v>
      </c>
      <c r="N445">
        <v>-3.22</v>
      </c>
      <c r="O445">
        <v>0.93300000000000005</v>
      </c>
      <c r="P445">
        <v>0.94599999999999995</v>
      </c>
      <c r="Q445">
        <v>0.93799999999999994</v>
      </c>
      <c r="R445">
        <v>0.46200000000000002</v>
      </c>
      <c r="S445">
        <v>0.17299999999999999</v>
      </c>
    </row>
    <row r="446" spans="1:19" x14ac:dyDescent="0.3">
      <c r="A446">
        <v>120</v>
      </c>
      <c r="B446">
        <v>-0.61</v>
      </c>
      <c r="C446">
        <v>-1.61</v>
      </c>
      <c r="D446">
        <v>-2.605</v>
      </c>
      <c r="E446">
        <v>-3.1779999999999999</v>
      </c>
      <c r="F446">
        <v>-3.22</v>
      </c>
      <c r="G446">
        <v>1.6</v>
      </c>
      <c r="H446">
        <v>0</v>
      </c>
      <c r="I446">
        <v>1.6180000000000001</v>
      </c>
      <c r="J446">
        <v>-0.61499999999999999</v>
      </c>
      <c r="K446">
        <v>-1.61</v>
      </c>
      <c r="L446">
        <v>-2.6059999999999999</v>
      </c>
      <c r="M446">
        <v>-3.1779999999999999</v>
      </c>
      <c r="N446">
        <v>-3.22</v>
      </c>
      <c r="O446">
        <v>0.93700000000000006</v>
      </c>
      <c r="P446">
        <v>0.95</v>
      </c>
      <c r="Q446">
        <v>0.94399999999999995</v>
      </c>
      <c r="R446">
        <v>0.46300000000000002</v>
      </c>
      <c r="S446">
        <v>0.17299999999999999</v>
      </c>
    </row>
    <row r="447" spans="1:19" x14ac:dyDescent="0.3">
      <c r="A447">
        <v>180</v>
      </c>
      <c r="B447">
        <v>-0.61</v>
      </c>
      <c r="C447">
        <v>-1.61</v>
      </c>
      <c r="D447">
        <v>-2.605</v>
      </c>
      <c r="E447">
        <v>-3.1779999999999999</v>
      </c>
      <c r="F447">
        <v>-3.22</v>
      </c>
      <c r="G447">
        <v>1.6</v>
      </c>
      <c r="H447">
        <v>0</v>
      </c>
      <c r="I447">
        <v>1.6180000000000001</v>
      </c>
      <c r="J447">
        <v>-0.61699999999999999</v>
      </c>
      <c r="K447">
        <v>-1.61</v>
      </c>
      <c r="L447">
        <v>-2.6059999999999999</v>
      </c>
      <c r="M447">
        <v>-3.177</v>
      </c>
      <c r="N447">
        <v>-3.22</v>
      </c>
      <c r="O447">
        <v>0.93899999999999995</v>
      </c>
      <c r="P447">
        <v>0.95299999999999996</v>
      </c>
      <c r="Q447">
        <v>0.94699999999999995</v>
      </c>
      <c r="R447">
        <v>0.46600000000000003</v>
      </c>
      <c r="S447">
        <v>0.17299999999999999</v>
      </c>
    </row>
    <row r="448" spans="1:19" x14ac:dyDescent="0.3">
      <c r="A448">
        <v>240</v>
      </c>
      <c r="B448">
        <v>-0.61</v>
      </c>
      <c r="C448">
        <v>-1.61</v>
      </c>
      <c r="D448">
        <v>-2.605</v>
      </c>
      <c r="E448">
        <v>-3.1779999999999999</v>
      </c>
      <c r="F448">
        <v>-3.22</v>
      </c>
      <c r="G448">
        <v>1.6</v>
      </c>
      <c r="H448">
        <v>0</v>
      </c>
      <c r="I448">
        <v>1.6180000000000001</v>
      </c>
      <c r="J448">
        <v>-0.61699999999999999</v>
      </c>
      <c r="K448">
        <v>-1.609</v>
      </c>
      <c r="L448">
        <v>-2.6059999999999999</v>
      </c>
      <c r="M448">
        <v>-3.1760000000000002</v>
      </c>
      <c r="N448">
        <v>-3.22</v>
      </c>
      <c r="O448">
        <v>0.94</v>
      </c>
      <c r="P448">
        <v>0.95399999999999996</v>
      </c>
      <c r="Q448">
        <v>0.94799999999999995</v>
      </c>
      <c r="R448">
        <v>0.46899999999999997</v>
      </c>
      <c r="S448">
        <v>0.17299999999999999</v>
      </c>
    </row>
    <row r="449" spans="1:19" x14ac:dyDescent="0.3">
      <c r="A449">
        <v>300</v>
      </c>
      <c r="B449">
        <v>-0.61</v>
      </c>
      <c r="C449">
        <v>-1.61</v>
      </c>
      <c r="D449">
        <v>-2.605</v>
      </c>
      <c r="E449">
        <v>-3.1779999999999999</v>
      </c>
      <c r="F449">
        <v>-3.22</v>
      </c>
      <c r="G449">
        <v>1.6</v>
      </c>
      <c r="H449">
        <v>0</v>
      </c>
      <c r="I449">
        <v>1.6180000000000001</v>
      </c>
      <c r="J449">
        <v>-0.61799999999999999</v>
      </c>
      <c r="K449">
        <v>-1.609</v>
      </c>
      <c r="L449">
        <v>-2.6059999999999999</v>
      </c>
      <c r="M449">
        <v>-3.1760000000000002</v>
      </c>
      <c r="N449">
        <v>-3.22</v>
      </c>
      <c r="O449">
        <v>0.94099999999999995</v>
      </c>
      <c r="P449">
        <v>0.95299999999999996</v>
      </c>
      <c r="Q449">
        <v>0.94799999999999995</v>
      </c>
      <c r="R449">
        <v>0.47099999999999997</v>
      </c>
      <c r="S449">
        <v>0.17199999999999999</v>
      </c>
    </row>
    <row r="450" spans="1:19" x14ac:dyDescent="0.3">
      <c r="A450">
        <v>360</v>
      </c>
      <c r="B450">
        <v>-0.61</v>
      </c>
      <c r="C450">
        <v>-1.61</v>
      </c>
      <c r="D450">
        <v>-2.605</v>
      </c>
      <c r="E450">
        <v>-3.1779999999999999</v>
      </c>
      <c r="F450">
        <v>-3.22</v>
      </c>
      <c r="G450">
        <v>1.6</v>
      </c>
      <c r="H450">
        <v>0</v>
      </c>
      <c r="I450">
        <v>1.6180000000000001</v>
      </c>
      <c r="J450">
        <v>-0.61799999999999999</v>
      </c>
      <c r="K450">
        <v>-1.61</v>
      </c>
      <c r="L450">
        <v>-2.6059999999999999</v>
      </c>
      <c r="M450">
        <v>-3.1749999999999998</v>
      </c>
      <c r="N450">
        <v>-3.22</v>
      </c>
      <c r="O450">
        <v>0.94199999999999995</v>
      </c>
      <c r="P450">
        <v>0.95199999999999996</v>
      </c>
      <c r="Q450">
        <v>0.94699999999999995</v>
      </c>
      <c r="R450">
        <v>0.47099999999999997</v>
      </c>
      <c r="S450">
        <v>0.17199999999999999</v>
      </c>
    </row>
    <row r="451" spans="1:19" x14ac:dyDescent="0.3">
      <c r="A451">
        <v>420</v>
      </c>
      <c r="B451">
        <v>-0.61</v>
      </c>
      <c r="C451">
        <v>-1.61</v>
      </c>
      <c r="D451">
        <v>-2.605</v>
      </c>
      <c r="E451">
        <v>-3.1779999999999999</v>
      </c>
      <c r="F451">
        <v>-3.22</v>
      </c>
      <c r="G451">
        <v>1.6</v>
      </c>
      <c r="H451">
        <v>0</v>
      </c>
      <c r="I451">
        <v>1.6180000000000001</v>
      </c>
      <c r="J451">
        <v>-0.61799999999999999</v>
      </c>
      <c r="K451">
        <v>-1.611</v>
      </c>
      <c r="L451">
        <v>-2.6070000000000002</v>
      </c>
      <c r="M451">
        <v>-3.1749999999999998</v>
      </c>
      <c r="N451">
        <v>-3.22</v>
      </c>
      <c r="O451">
        <v>0.94299999999999995</v>
      </c>
      <c r="P451">
        <v>0.95099999999999996</v>
      </c>
      <c r="Q451">
        <v>0.94799999999999995</v>
      </c>
      <c r="R451">
        <v>0.47199999999999998</v>
      </c>
      <c r="S451">
        <v>0.17399999999999999</v>
      </c>
    </row>
    <row r="452" spans="1:19" x14ac:dyDescent="0.3">
      <c r="A452">
        <v>480</v>
      </c>
      <c r="B452">
        <v>-0.61</v>
      </c>
      <c r="C452">
        <v>-1.61</v>
      </c>
      <c r="D452">
        <v>-2.605</v>
      </c>
      <c r="E452">
        <v>-3.1779999999999999</v>
      </c>
      <c r="F452">
        <v>-3.22</v>
      </c>
      <c r="G452">
        <v>1.6</v>
      </c>
      <c r="H452">
        <v>0</v>
      </c>
      <c r="I452">
        <v>1.6180000000000001</v>
      </c>
      <c r="J452">
        <v>-0.61799999999999999</v>
      </c>
      <c r="K452">
        <v>-1.611</v>
      </c>
      <c r="L452">
        <v>-2.6070000000000002</v>
      </c>
      <c r="M452">
        <v>-3.1749999999999998</v>
      </c>
      <c r="N452">
        <v>-3.22</v>
      </c>
      <c r="O452">
        <v>0.94299999999999995</v>
      </c>
      <c r="P452">
        <v>0.95</v>
      </c>
      <c r="Q452">
        <v>0.94799999999999995</v>
      </c>
      <c r="R452">
        <v>0.47299999999999998</v>
      </c>
      <c r="S452">
        <v>0.17599999999999999</v>
      </c>
    </row>
    <row r="453" spans="1:19" x14ac:dyDescent="0.3">
      <c r="A453">
        <v>540</v>
      </c>
      <c r="B453">
        <v>-0.61</v>
      </c>
      <c r="C453">
        <v>-1.61</v>
      </c>
      <c r="D453">
        <v>-2.605</v>
      </c>
      <c r="E453">
        <v>-3.1779999999999999</v>
      </c>
      <c r="F453">
        <v>-3.22</v>
      </c>
      <c r="G453">
        <v>1.6</v>
      </c>
      <c r="H453">
        <v>0</v>
      </c>
      <c r="I453">
        <v>1.6180000000000001</v>
      </c>
      <c r="J453">
        <v>-0.61899999999999999</v>
      </c>
      <c r="K453">
        <v>-1.6120000000000001</v>
      </c>
      <c r="L453">
        <v>-2.6059999999999999</v>
      </c>
      <c r="M453">
        <v>-3.1749999999999998</v>
      </c>
      <c r="N453">
        <v>-3.22</v>
      </c>
      <c r="O453">
        <v>0.94299999999999995</v>
      </c>
      <c r="P453">
        <v>0.94799999999999995</v>
      </c>
      <c r="Q453">
        <v>0.94799999999999995</v>
      </c>
      <c r="R453">
        <v>0.47299999999999998</v>
      </c>
      <c r="S453">
        <v>0.17699999999999999</v>
      </c>
    </row>
    <row r="454" spans="1:19" x14ac:dyDescent="0.3">
      <c r="A454">
        <v>600</v>
      </c>
      <c r="B454">
        <v>-0.61</v>
      </c>
      <c r="C454">
        <v>-1.61</v>
      </c>
      <c r="D454">
        <v>-2.605</v>
      </c>
      <c r="E454">
        <v>-3.1779999999999999</v>
      </c>
      <c r="F454">
        <v>-3.22</v>
      </c>
      <c r="G454">
        <v>1.6</v>
      </c>
      <c r="H454">
        <v>0</v>
      </c>
      <c r="I454">
        <v>1.6180000000000001</v>
      </c>
      <c r="J454">
        <v>-0.61899999999999999</v>
      </c>
      <c r="K454">
        <v>-1.6120000000000001</v>
      </c>
      <c r="L454">
        <v>-2.6059999999999999</v>
      </c>
      <c r="M454">
        <v>-3.1749999999999998</v>
      </c>
      <c r="N454">
        <v>-3.22</v>
      </c>
      <c r="O454">
        <v>0.94299999999999995</v>
      </c>
      <c r="P454">
        <v>0.94699999999999995</v>
      </c>
      <c r="Q454">
        <v>0.94799999999999995</v>
      </c>
      <c r="R454">
        <v>0.47199999999999998</v>
      </c>
      <c r="S454">
        <v>0.17799999999999999</v>
      </c>
    </row>
    <row r="456" spans="1:19" x14ac:dyDescent="0.3">
      <c r="A456" t="s">
        <v>0</v>
      </c>
      <c r="B456" t="s">
        <v>36</v>
      </c>
    </row>
    <row r="457" spans="1:19" x14ac:dyDescent="0.3">
      <c r="A457">
        <v>0</v>
      </c>
      <c r="B457">
        <v>-0.61</v>
      </c>
      <c r="C457">
        <v>-1.61</v>
      </c>
      <c r="D457">
        <v>-2.605</v>
      </c>
      <c r="E457">
        <v>-3.1779999999999999</v>
      </c>
      <c r="F457">
        <v>-3.22</v>
      </c>
      <c r="G457">
        <v>1.6</v>
      </c>
      <c r="H457">
        <v>0</v>
      </c>
      <c r="I457">
        <v>1.3580000000000001</v>
      </c>
      <c r="J457">
        <v>-0.61</v>
      </c>
      <c r="K457">
        <v>-1.61</v>
      </c>
      <c r="L457">
        <v>-2.605</v>
      </c>
      <c r="M457">
        <v>-3.1779999999999999</v>
      </c>
      <c r="N457">
        <v>-3.22</v>
      </c>
      <c r="O457">
        <v>0.92600000000000005</v>
      </c>
      <c r="P457">
        <v>0.92600000000000005</v>
      </c>
      <c r="Q457">
        <v>0.91900000000000004</v>
      </c>
      <c r="R457">
        <v>0.46200000000000002</v>
      </c>
      <c r="S457">
        <v>0.17199999999999999</v>
      </c>
    </row>
    <row r="458" spans="1:19" x14ac:dyDescent="0.3">
      <c r="A458">
        <v>60</v>
      </c>
      <c r="B458">
        <v>-0.61</v>
      </c>
      <c r="C458">
        <v>-1.61</v>
      </c>
      <c r="D458">
        <v>-2.605</v>
      </c>
      <c r="E458">
        <v>-3.1779999999999999</v>
      </c>
      <c r="F458">
        <v>-3.22</v>
      </c>
      <c r="G458">
        <v>1.6</v>
      </c>
      <c r="H458">
        <v>0</v>
      </c>
      <c r="I458">
        <v>1.3580000000000001</v>
      </c>
      <c r="J458">
        <v>-0.61299999999999999</v>
      </c>
      <c r="K458">
        <v>-1.609</v>
      </c>
      <c r="L458">
        <v>-2.605</v>
      </c>
      <c r="M458">
        <v>-3.1779999999999999</v>
      </c>
      <c r="N458">
        <v>-3.2170000000000001</v>
      </c>
      <c r="O458">
        <v>0.93300000000000005</v>
      </c>
      <c r="P458">
        <v>0.94599999999999995</v>
      </c>
      <c r="Q458">
        <v>0.93799999999999994</v>
      </c>
      <c r="R458">
        <v>0.46300000000000002</v>
      </c>
      <c r="S458">
        <v>0.16400000000000001</v>
      </c>
    </row>
    <row r="459" spans="1:19" x14ac:dyDescent="0.3">
      <c r="A459">
        <v>120</v>
      </c>
      <c r="B459">
        <v>-0.61</v>
      </c>
      <c r="C459">
        <v>-1.61</v>
      </c>
      <c r="D459">
        <v>-2.605</v>
      </c>
      <c r="E459">
        <v>-3.1779999999999999</v>
      </c>
      <c r="F459">
        <v>-3.22</v>
      </c>
      <c r="G459">
        <v>1.6</v>
      </c>
      <c r="H459">
        <v>0</v>
      </c>
      <c r="I459">
        <v>1.3580000000000001</v>
      </c>
      <c r="J459">
        <v>-0.61499999999999999</v>
      </c>
      <c r="K459">
        <v>-1.61</v>
      </c>
      <c r="L459">
        <v>-2.605</v>
      </c>
      <c r="M459">
        <v>-3.177</v>
      </c>
      <c r="N459">
        <v>-3.214</v>
      </c>
      <c r="O459">
        <v>0.93700000000000006</v>
      </c>
      <c r="P459">
        <v>0.95</v>
      </c>
      <c r="Q459">
        <v>0.94299999999999995</v>
      </c>
      <c r="R459">
        <v>0.46100000000000002</v>
      </c>
      <c r="S459">
        <v>0.157</v>
      </c>
    </row>
    <row r="460" spans="1:19" x14ac:dyDescent="0.3">
      <c r="A460">
        <v>180</v>
      </c>
      <c r="B460">
        <v>-0.61</v>
      </c>
      <c r="C460">
        <v>-1.61</v>
      </c>
      <c r="D460">
        <v>-2.605</v>
      </c>
      <c r="E460">
        <v>-3.1779999999999999</v>
      </c>
      <c r="F460">
        <v>-3.22</v>
      </c>
      <c r="G460">
        <v>1.6</v>
      </c>
      <c r="H460">
        <v>0</v>
      </c>
      <c r="I460">
        <v>1.3580000000000001</v>
      </c>
      <c r="J460">
        <v>-0.61599999999999999</v>
      </c>
      <c r="K460">
        <v>-1.61</v>
      </c>
      <c r="L460">
        <v>-2.6059999999999999</v>
      </c>
      <c r="M460">
        <v>-3.177</v>
      </c>
      <c r="N460">
        <v>-3.2109999999999999</v>
      </c>
      <c r="O460">
        <v>0.93899999999999995</v>
      </c>
      <c r="P460">
        <v>0.95299999999999996</v>
      </c>
      <c r="Q460">
        <v>0.94799999999999995</v>
      </c>
      <c r="R460">
        <v>0.46600000000000003</v>
      </c>
      <c r="S460">
        <v>0.151</v>
      </c>
    </row>
    <row r="461" spans="1:19" x14ac:dyDescent="0.3">
      <c r="A461">
        <v>240</v>
      </c>
      <c r="B461">
        <v>-0.61</v>
      </c>
      <c r="C461">
        <v>-1.61</v>
      </c>
      <c r="D461">
        <v>-2.605</v>
      </c>
      <c r="E461">
        <v>-3.1779999999999999</v>
      </c>
      <c r="F461">
        <v>-3.22</v>
      </c>
      <c r="G461">
        <v>1.6</v>
      </c>
      <c r="H461">
        <v>0</v>
      </c>
      <c r="I461">
        <v>1.3580000000000001</v>
      </c>
      <c r="J461">
        <v>-0.61699999999999999</v>
      </c>
      <c r="K461">
        <v>-1.609</v>
      </c>
      <c r="L461">
        <v>-2.6059999999999999</v>
      </c>
      <c r="M461">
        <v>-3.177</v>
      </c>
      <c r="N461">
        <v>-3.2080000000000002</v>
      </c>
      <c r="O461">
        <v>0.94</v>
      </c>
      <c r="P461">
        <v>0.95399999999999996</v>
      </c>
      <c r="Q461">
        <v>0.94699999999999995</v>
      </c>
      <c r="R461">
        <v>0.47199999999999998</v>
      </c>
      <c r="S461">
        <v>0.14499999999999999</v>
      </c>
    </row>
    <row r="462" spans="1:19" x14ac:dyDescent="0.3">
      <c r="A462">
        <v>300</v>
      </c>
      <c r="B462">
        <v>-0.61</v>
      </c>
      <c r="C462">
        <v>-1.61</v>
      </c>
      <c r="D462">
        <v>-2.605</v>
      </c>
      <c r="E462">
        <v>-3.1779999999999999</v>
      </c>
      <c r="F462">
        <v>-3.22</v>
      </c>
      <c r="G462">
        <v>1.6</v>
      </c>
      <c r="H462">
        <v>0</v>
      </c>
      <c r="I462">
        <v>1.3580000000000001</v>
      </c>
      <c r="J462">
        <v>-0.61799999999999999</v>
      </c>
      <c r="K462">
        <v>-1.609</v>
      </c>
      <c r="L462">
        <v>-2.6059999999999999</v>
      </c>
      <c r="M462">
        <v>-3.1760000000000002</v>
      </c>
      <c r="N462">
        <v>-3.2050000000000001</v>
      </c>
      <c r="O462">
        <v>0.94099999999999995</v>
      </c>
      <c r="P462">
        <v>0.95299999999999996</v>
      </c>
      <c r="Q462">
        <v>0.94699999999999995</v>
      </c>
      <c r="R462">
        <v>0.47299999999999998</v>
      </c>
      <c r="S462">
        <v>0.13900000000000001</v>
      </c>
    </row>
    <row r="463" spans="1:19" x14ac:dyDescent="0.3">
      <c r="A463">
        <v>360</v>
      </c>
      <c r="B463">
        <v>-0.61</v>
      </c>
      <c r="C463">
        <v>-1.61</v>
      </c>
      <c r="D463">
        <v>-2.605</v>
      </c>
      <c r="E463">
        <v>-3.1779999999999999</v>
      </c>
      <c r="F463">
        <v>-3.22</v>
      </c>
      <c r="G463">
        <v>1.6</v>
      </c>
      <c r="H463">
        <v>0</v>
      </c>
      <c r="I463">
        <v>1.3580000000000001</v>
      </c>
      <c r="J463">
        <v>-0.61799999999999999</v>
      </c>
      <c r="K463">
        <v>-1.61</v>
      </c>
      <c r="L463">
        <v>-2.6070000000000002</v>
      </c>
      <c r="M463">
        <v>-3.1739999999999999</v>
      </c>
      <c r="N463">
        <v>-3.202</v>
      </c>
      <c r="O463">
        <v>0.94199999999999995</v>
      </c>
      <c r="P463">
        <v>0.95199999999999996</v>
      </c>
      <c r="Q463">
        <v>0.94799999999999995</v>
      </c>
      <c r="R463">
        <v>0.46700000000000003</v>
      </c>
      <c r="S463">
        <v>0.13500000000000001</v>
      </c>
    </row>
    <row r="464" spans="1:19" x14ac:dyDescent="0.3">
      <c r="A464">
        <v>420</v>
      </c>
      <c r="B464">
        <v>-0.61</v>
      </c>
      <c r="C464">
        <v>-1.61</v>
      </c>
      <c r="D464">
        <v>-2.605</v>
      </c>
      <c r="E464">
        <v>-3.1779999999999999</v>
      </c>
      <c r="F464">
        <v>-3.22</v>
      </c>
      <c r="G464">
        <v>1.6</v>
      </c>
      <c r="H464">
        <v>0</v>
      </c>
      <c r="I464">
        <v>1.3580000000000001</v>
      </c>
      <c r="J464">
        <v>-0.61799999999999999</v>
      </c>
      <c r="K464">
        <v>-1.611</v>
      </c>
      <c r="L464">
        <v>-2.6070000000000002</v>
      </c>
      <c r="M464">
        <v>-3.1720000000000002</v>
      </c>
      <c r="N464">
        <v>-3.1989999999999998</v>
      </c>
      <c r="O464">
        <v>0.94299999999999995</v>
      </c>
      <c r="P464">
        <v>0.95099999999999996</v>
      </c>
      <c r="Q464">
        <v>0.94899999999999995</v>
      </c>
      <c r="R464">
        <v>0.46100000000000002</v>
      </c>
      <c r="S464">
        <v>0.13300000000000001</v>
      </c>
    </row>
    <row r="465" spans="1:19" x14ac:dyDescent="0.3">
      <c r="A465">
        <v>480</v>
      </c>
      <c r="B465">
        <v>-0.61</v>
      </c>
      <c r="C465">
        <v>-1.61</v>
      </c>
      <c r="D465">
        <v>-2.605</v>
      </c>
      <c r="E465">
        <v>-3.1779999999999999</v>
      </c>
      <c r="F465">
        <v>-3.22</v>
      </c>
      <c r="G465">
        <v>1.6</v>
      </c>
      <c r="H465">
        <v>0</v>
      </c>
      <c r="I465">
        <v>1.3580000000000001</v>
      </c>
      <c r="J465">
        <v>-0.61799999999999999</v>
      </c>
      <c r="K465">
        <v>-1.611</v>
      </c>
      <c r="L465">
        <v>-2.6070000000000002</v>
      </c>
      <c r="M465">
        <v>-3.169</v>
      </c>
      <c r="N465">
        <v>-3.1960000000000002</v>
      </c>
      <c r="O465">
        <v>0.94299999999999995</v>
      </c>
      <c r="P465">
        <v>0.95</v>
      </c>
      <c r="Q465">
        <v>0.94799999999999995</v>
      </c>
      <c r="R465">
        <v>0.45400000000000001</v>
      </c>
      <c r="S465">
        <v>0.13200000000000001</v>
      </c>
    </row>
    <row r="466" spans="1:19" x14ac:dyDescent="0.3">
      <c r="A466">
        <v>540</v>
      </c>
      <c r="B466">
        <v>-0.61</v>
      </c>
      <c r="C466">
        <v>-1.61</v>
      </c>
      <c r="D466">
        <v>-2.605</v>
      </c>
      <c r="E466">
        <v>-3.1779999999999999</v>
      </c>
      <c r="F466">
        <v>-3.22</v>
      </c>
      <c r="G466">
        <v>1.6</v>
      </c>
      <c r="H466">
        <v>0</v>
      </c>
      <c r="I466">
        <v>1.3580000000000001</v>
      </c>
      <c r="J466">
        <v>-0.61899999999999999</v>
      </c>
      <c r="K466">
        <v>-1.6120000000000001</v>
      </c>
      <c r="L466">
        <v>-2.6059999999999999</v>
      </c>
      <c r="M466">
        <v>-3.1659999999999999</v>
      </c>
      <c r="N466">
        <v>-3.1930000000000001</v>
      </c>
      <c r="O466">
        <v>0.94299999999999995</v>
      </c>
      <c r="P466">
        <v>0.94799999999999995</v>
      </c>
      <c r="Q466">
        <v>0.94699999999999995</v>
      </c>
      <c r="R466">
        <v>0.44800000000000001</v>
      </c>
      <c r="S466">
        <v>0.13</v>
      </c>
    </row>
    <row r="467" spans="1:19" x14ac:dyDescent="0.3">
      <c r="A467">
        <v>600</v>
      </c>
      <c r="B467">
        <v>-0.61</v>
      </c>
      <c r="C467">
        <v>-1.61</v>
      </c>
      <c r="D467">
        <v>-2.605</v>
      </c>
      <c r="E467">
        <v>-3.1779999999999999</v>
      </c>
      <c r="F467">
        <v>-3.22</v>
      </c>
      <c r="G467">
        <v>1.6</v>
      </c>
      <c r="H467">
        <v>0</v>
      </c>
      <c r="I467">
        <v>1.3580000000000001</v>
      </c>
      <c r="J467">
        <v>-0.61899999999999999</v>
      </c>
      <c r="K467">
        <v>-1.6120000000000001</v>
      </c>
      <c r="L467">
        <v>-2.6059999999999999</v>
      </c>
      <c r="M467">
        <v>-3.1619999999999999</v>
      </c>
      <c r="N467">
        <v>-3.19</v>
      </c>
      <c r="O467">
        <v>0.94399999999999995</v>
      </c>
      <c r="P467">
        <v>0.94699999999999995</v>
      </c>
      <c r="Q467">
        <v>0.94699999999999995</v>
      </c>
      <c r="R467">
        <v>0.441</v>
      </c>
      <c r="S467">
        <v>0.129</v>
      </c>
    </row>
    <row r="469" spans="1:19" x14ac:dyDescent="0.3">
      <c r="A469" t="s">
        <v>0</v>
      </c>
      <c r="B469" t="s">
        <v>37</v>
      </c>
    </row>
    <row r="470" spans="1:19" x14ac:dyDescent="0.3">
      <c r="A470">
        <v>0</v>
      </c>
      <c r="B470">
        <v>-0.61</v>
      </c>
      <c r="C470">
        <v>-1.61</v>
      </c>
      <c r="D470">
        <v>-2.605</v>
      </c>
      <c r="E470">
        <v>-3.169</v>
      </c>
      <c r="F470">
        <v>-3.21</v>
      </c>
      <c r="G470">
        <v>1.6</v>
      </c>
      <c r="H470">
        <v>0</v>
      </c>
      <c r="I470">
        <v>1.867</v>
      </c>
      <c r="J470">
        <v>-0.61</v>
      </c>
      <c r="K470">
        <v>-1.61</v>
      </c>
      <c r="L470">
        <v>-2.605</v>
      </c>
      <c r="M470">
        <v>-3.169</v>
      </c>
      <c r="N470">
        <v>-3.21</v>
      </c>
      <c r="O470">
        <v>0.92600000000000005</v>
      </c>
      <c r="P470">
        <v>0.92600000000000005</v>
      </c>
      <c r="Q470">
        <v>0.91800000000000004</v>
      </c>
      <c r="R470">
        <v>0.45600000000000002</v>
      </c>
      <c r="S470">
        <v>0.17</v>
      </c>
    </row>
    <row r="471" spans="1:19" x14ac:dyDescent="0.3">
      <c r="A471">
        <v>60</v>
      </c>
      <c r="B471">
        <v>-0.61</v>
      </c>
      <c r="C471">
        <v>-1.61</v>
      </c>
      <c r="D471">
        <v>-2.605</v>
      </c>
      <c r="E471">
        <v>-3.169</v>
      </c>
      <c r="F471">
        <v>-3.21</v>
      </c>
      <c r="G471">
        <v>1.6</v>
      </c>
      <c r="H471">
        <v>0</v>
      </c>
      <c r="I471">
        <v>1.867</v>
      </c>
      <c r="J471">
        <v>-0.61299999999999999</v>
      </c>
      <c r="K471">
        <v>-1.61</v>
      </c>
      <c r="L471">
        <v>-2.605</v>
      </c>
      <c r="M471">
        <v>-3.169</v>
      </c>
      <c r="N471">
        <v>-3.2130000000000001</v>
      </c>
      <c r="O471">
        <v>0.93300000000000005</v>
      </c>
      <c r="P471">
        <v>0.94799999999999995</v>
      </c>
      <c r="Q471">
        <v>0.93799999999999994</v>
      </c>
      <c r="R471">
        <v>0.45500000000000002</v>
      </c>
      <c r="S471">
        <v>0.17899999999999999</v>
      </c>
    </row>
    <row r="472" spans="1:19" x14ac:dyDescent="0.3">
      <c r="A472">
        <v>120</v>
      </c>
      <c r="B472">
        <v>-0.61</v>
      </c>
      <c r="C472">
        <v>-1.61</v>
      </c>
      <c r="D472">
        <v>-2.605</v>
      </c>
      <c r="E472">
        <v>-3.169</v>
      </c>
      <c r="F472">
        <v>-3.21</v>
      </c>
      <c r="G472">
        <v>1.6</v>
      </c>
      <c r="H472">
        <v>0</v>
      </c>
      <c r="I472">
        <v>1.867</v>
      </c>
      <c r="J472">
        <v>-0.61499999999999999</v>
      </c>
      <c r="K472">
        <v>-1.61</v>
      </c>
      <c r="L472">
        <v>-2.605</v>
      </c>
      <c r="M472">
        <v>-3.169</v>
      </c>
      <c r="N472">
        <v>-3.2160000000000002</v>
      </c>
      <c r="O472">
        <v>0.93600000000000005</v>
      </c>
      <c r="P472">
        <v>0.95</v>
      </c>
      <c r="Q472">
        <v>0.94499999999999995</v>
      </c>
      <c r="R472">
        <v>0.45900000000000002</v>
      </c>
      <c r="S472">
        <v>0.187</v>
      </c>
    </row>
    <row r="473" spans="1:19" x14ac:dyDescent="0.3">
      <c r="A473">
        <v>180</v>
      </c>
      <c r="B473">
        <v>-0.61</v>
      </c>
      <c r="C473">
        <v>-1.61</v>
      </c>
      <c r="D473">
        <v>-2.605</v>
      </c>
      <c r="E473">
        <v>-3.169</v>
      </c>
      <c r="F473">
        <v>-3.21</v>
      </c>
      <c r="G473">
        <v>1.6</v>
      </c>
      <c r="H473">
        <v>0</v>
      </c>
      <c r="I473">
        <v>1.867</v>
      </c>
      <c r="J473">
        <v>-0.61699999999999999</v>
      </c>
      <c r="K473">
        <v>-1.61</v>
      </c>
      <c r="L473">
        <v>-2.605</v>
      </c>
      <c r="M473">
        <v>-3.1680000000000001</v>
      </c>
      <c r="N473">
        <v>-3.2189999999999999</v>
      </c>
      <c r="O473">
        <v>0.93899999999999995</v>
      </c>
      <c r="P473">
        <v>0.95299999999999996</v>
      </c>
      <c r="Q473">
        <v>0.94499999999999995</v>
      </c>
      <c r="R473">
        <v>0.46100000000000002</v>
      </c>
      <c r="S473">
        <v>0.19400000000000001</v>
      </c>
    </row>
    <row r="474" spans="1:19" x14ac:dyDescent="0.3">
      <c r="A474">
        <v>240</v>
      </c>
      <c r="B474">
        <v>-0.61</v>
      </c>
      <c r="C474">
        <v>-1.61</v>
      </c>
      <c r="D474">
        <v>-2.605</v>
      </c>
      <c r="E474">
        <v>-3.169</v>
      </c>
      <c r="F474">
        <v>-3.21</v>
      </c>
      <c r="G474">
        <v>1.6</v>
      </c>
      <c r="H474">
        <v>0</v>
      </c>
      <c r="I474">
        <v>1.867</v>
      </c>
      <c r="J474">
        <v>-0.61699999999999999</v>
      </c>
      <c r="K474">
        <v>-1.609</v>
      </c>
      <c r="L474">
        <v>-2.6059999999999999</v>
      </c>
      <c r="M474">
        <v>-3.1659999999999999</v>
      </c>
      <c r="N474">
        <v>-3.222</v>
      </c>
      <c r="O474">
        <v>0.94</v>
      </c>
      <c r="P474">
        <v>0.95399999999999996</v>
      </c>
      <c r="Q474">
        <v>0.94699999999999995</v>
      </c>
      <c r="R474">
        <v>0.46</v>
      </c>
      <c r="S474">
        <v>0.2</v>
      </c>
    </row>
    <row r="475" spans="1:19" x14ac:dyDescent="0.3">
      <c r="A475">
        <v>300</v>
      </c>
      <c r="B475">
        <v>-0.61</v>
      </c>
      <c r="C475">
        <v>-1.61</v>
      </c>
      <c r="D475">
        <v>-2.605</v>
      </c>
      <c r="E475">
        <v>-3.169</v>
      </c>
      <c r="F475">
        <v>-3.21</v>
      </c>
      <c r="G475">
        <v>1.6</v>
      </c>
      <c r="H475">
        <v>0</v>
      </c>
      <c r="I475">
        <v>1.867</v>
      </c>
      <c r="J475">
        <v>-0.61799999999999999</v>
      </c>
      <c r="K475">
        <v>-1.61</v>
      </c>
      <c r="L475">
        <v>-2.6059999999999999</v>
      </c>
      <c r="M475">
        <v>-3.1659999999999999</v>
      </c>
      <c r="N475">
        <v>-3.2250000000000001</v>
      </c>
      <c r="O475">
        <v>0.94099999999999995</v>
      </c>
      <c r="P475">
        <v>0.95399999999999996</v>
      </c>
      <c r="Q475">
        <v>0.94899999999999995</v>
      </c>
      <c r="R475">
        <v>0.46300000000000002</v>
      </c>
      <c r="S475">
        <v>0.20399999999999999</v>
      </c>
    </row>
    <row r="476" spans="1:19" x14ac:dyDescent="0.3">
      <c r="A476">
        <v>360</v>
      </c>
      <c r="B476">
        <v>-0.61</v>
      </c>
      <c r="C476">
        <v>-1.61</v>
      </c>
      <c r="D476">
        <v>-2.605</v>
      </c>
      <c r="E476">
        <v>-3.169</v>
      </c>
      <c r="F476">
        <v>-3.21</v>
      </c>
      <c r="G476">
        <v>1.6</v>
      </c>
      <c r="H476">
        <v>0</v>
      </c>
      <c r="I476">
        <v>1.867</v>
      </c>
      <c r="J476">
        <v>-0.61799999999999999</v>
      </c>
      <c r="K476">
        <v>-1.61</v>
      </c>
      <c r="L476">
        <v>-2.6059999999999999</v>
      </c>
      <c r="M476">
        <v>-3.1669999999999998</v>
      </c>
      <c r="N476">
        <v>-3.2280000000000002</v>
      </c>
      <c r="O476">
        <v>0.94199999999999995</v>
      </c>
      <c r="P476">
        <v>0.95199999999999996</v>
      </c>
      <c r="Q476">
        <v>0.94699999999999995</v>
      </c>
      <c r="R476">
        <v>0.46899999999999997</v>
      </c>
      <c r="S476">
        <v>0.20799999999999999</v>
      </c>
    </row>
    <row r="477" spans="1:19" x14ac:dyDescent="0.3">
      <c r="A477">
        <v>420</v>
      </c>
      <c r="B477">
        <v>-0.61</v>
      </c>
      <c r="C477">
        <v>-1.61</v>
      </c>
      <c r="D477">
        <v>-2.605</v>
      </c>
      <c r="E477">
        <v>-3.169</v>
      </c>
      <c r="F477">
        <v>-3.21</v>
      </c>
      <c r="G477">
        <v>1.6</v>
      </c>
      <c r="H477">
        <v>0</v>
      </c>
      <c r="I477">
        <v>1.867</v>
      </c>
      <c r="J477">
        <v>-0.61799999999999999</v>
      </c>
      <c r="K477">
        <v>-1.611</v>
      </c>
      <c r="L477">
        <v>-2.6059999999999999</v>
      </c>
      <c r="M477">
        <v>-3.17</v>
      </c>
      <c r="N477">
        <v>-3.2309999999999999</v>
      </c>
      <c r="O477">
        <v>0.94299999999999995</v>
      </c>
      <c r="P477">
        <v>0.95099999999999996</v>
      </c>
      <c r="Q477">
        <v>0.94599999999999995</v>
      </c>
      <c r="R477">
        <v>0.47799999999999998</v>
      </c>
      <c r="S477">
        <v>0.21199999999999999</v>
      </c>
    </row>
    <row r="478" spans="1:19" x14ac:dyDescent="0.3">
      <c r="A478">
        <v>480</v>
      </c>
      <c r="B478">
        <v>-0.61</v>
      </c>
      <c r="C478">
        <v>-1.61</v>
      </c>
      <c r="D478">
        <v>-2.605</v>
      </c>
      <c r="E478">
        <v>-3.169</v>
      </c>
      <c r="F478">
        <v>-3.21</v>
      </c>
      <c r="G478">
        <v>1.6</v>
      </c>
      <c r="H478">
        <v>0</v>
      </c>
      <c r="I478">
        <v>1.867</v>
      </c>
      <c r="J478">
        <v>-0.61899999999999999</v>
      </c>
      <c r="K478">
        <v>-1.611</v>
      </c>
      <c r="L478">
        <v>-2.6059999999999999</v>
      </c>
      <c r="M478">
        <v>-3.1720000000000002</v>
      </c>
      <c r="N478">
        <v>-3.234</v>
      </c>
      <c r="O478">
        <v>0.94299999999999995</v>
      </c>
      <c r="P478">
        <v>0.95</v>
      </c>
      <c r="Q478">
        <v>0.94699999999999995</v>
      </c>
      <c r="R478">
        <v>0.48599999999999999</v>
      </c>
      <c r="S478">
        <v>0.217</v>
      </c>
    </row>
    <row r="479" spans="1:19" x14ac:dyDescent="0.3">
      <c r="A479">
        <v>540</v>
      </c>
      <c r="B479">
        <v>-0.61</v>
      </c>
      <c r="C479">
        <v>-1.61</v>
      </c>
      <c r="D479">
        <v>-2.605</v>
      </c>
      <c r="E479">
        <v>-3.169</v>
      </c>
      <c r="F479">
        <v>-3.21</v>
      </c>
      <c r="G479">
        <v>1.6</v>
      </c>
      <c r="H479">
        <v>0</v>
      </c>
      <c r="I479">
        <v>1.867</v>
      </c>
      <c r="J479">
        <v>-0.61899999999999999</v>
      </c>
      <c r="K479">
        <v>-1.6120000000000001</v>
      </c>
      <c r="L479">
        <v>-2.6059999999999999</v>
      </c>
      <c r="M479">
        <v>-3.1749999999999998</v>
      </c>
      <c r="N479">
        <v>-3.2370000000000001</v>
      </c>
      <c r="O479">
        <v>0.94299999999999995</v>
      </c>
      <c r="P479">
        <v>0.94799999999999995</v>
      </c>
      <c r="Q479">
        <v>0.94799999999999995</v>
      </c>
      <c r="R479">
        <v>0.49199999999999999</v>
      </c>
      <c r="S479">
        <v>0.221</v>
      </c>
    </row>
    <row r="480" spans="1:19" x14ac:dyDescent="0.3">
      <c r="A480">
        <v>600</v>
      </c>
      <c r="B480">
        <v>-0.61</v>
      </c>
      <c r="C480">
        <v>-1.61</v>
      </c>
      <c r="D480">
        <v>-2.605</v>
      </c>
      <c r="E480">
        <v>-3.169</v>
      </c>
      <c r="F480">
        <v>-3.21</v>
      </c>
      <c r="G480">
        <v>1.6</v>
      </c>
      <c r="H480">
        <v>0</v>
      </c>
      <c r="I480">
        <v>1.867</v>
      </c>
      <c r="J480">
        <v>-0.61899999999999999</v>
      </c>
      <c r="K480">
        <v>-1.6120000000000001</v>
      </c>
      <c r="L480">
        <v>-2.6059999999999999</v>
      </c>
      <c r="M480">
        <v>-3.1779999999999999</v>
      </c>
      <c r="N480">
        <v>-3.24</v>
      </c>
      <c r="O480">
        <v>0.94299999999999995</v>
      </c>
      <c r="P480">
        <v>0.94699999999999995</v>
      </c>
      <c r="Q480">
        <v>0.94799999999999995</v>
      </c>
      <c r="R480">
        <v>0.497</v>
      </c>
      <c r="S480">
        <v>0.224</v>
      </c>
    </row>
    <row r="482" spans="1:19" x14ac:dyDescent="0.3">
      <c r="A482" t="s">
        <v>0</v>
      </c>
      <c r="B482" t="s">
        <v>38</v>
      </c>
    </row>
    <row r="483" spans="1:19" x14ac:dyDescent="0.3">
      <c r="A483">
        <v>0</v>
      </c>
      <c r="B483">
        <v>-0.61</v>
      </c>
      <c r="C483">
        <v>-1.61</v>
      </c>
      <c r="D483">
        <v>-2.605</v>
      </c>
      <c r="E483">
        <v>-3.169</v>
      </c>
      <c r="F483">
        <v>-3.21</v>
      </c>
      <c r="G483">
        <v>1.6</v>
      </c>
      <c r="H483">
        <v>0</v>
      </c>
      <c r="I483">
        <v>1.617</v>
      </c>
      <c r="J483">
        <v>-0.61</v>
      </c>
      <c r="K483">
        <v>-1.61</v>
      </c>
      <c r="L483">
        <v>-2.605</v>
      </c>
      <c r="M483">
        <v>-3.169</v>
      </c>
      <c r="N483">
        <v>-3.21</v>
      </c>
      <c r="O483">
        <v>0.92600000000000005</v>
      </c>
      <c r="P483">
        <v>0.92600000000000005</v>
      </c>
      <c r="Q483">
        <v>0.91800000000000004</v>
      </c>
      <c r="R483">
        <v>0.45600000000000002</v>
      </c>
      <c r="S483">
        <v>0.17</v>
      </c>
    </row>
    <row r="484" spans="1:19" x14ac:dyDescent="0.3">
      <c r="A484">
        <v>60</v>
      </c>
      <c r="B484">
        <v>-0.61</v>
      </c>
      <c r="C484">
        <v>-1.61</v>
      </c>
      <c r="D484">
        <v>-2.605</v>
      </c>
      <c r="E484">
        <v>-3.169</v>
      </c>
      <c r="F484">
        <v>-3.21</v>
      </c>
      <c r="G484">
        <v>1.6</v>
      </c>
      <c r="H484">
        <v>0</v>
      </c>
      <c r="I484">
        <v>1.617</v>
      </c>
      <c r="J484">
        <v>-0.61299999999999999</v>
      </c>
      <c r="K484">
        <v>-1.609</v>
      </c>
      <c r="L484">
        <v>-2.605</v>
      </c>
      <c r="M484">
        <v>-3.169</v>
      </c>
      <c r="N484">
        <v>-3.21</v>
      </c>
      <c r="O484">
        <v>0.93300000000000005</v>
      </c>
      <c r="P484">
        <v>0.94599999999999995</v>
      </c>
      <c r="Q484">
        <v>0.93799999999999994</v>
      </c>
      <c r="R484">
        <v>0.45600000000000002</v>
      </c>
      <c r="S484">
        <v>0.17100000000000001</v>
      </c>
    </row>
    <row r="485" spans="1:19" x14ac:dyDescent="0.3">
      <c r="A485">
        <v>120</v>
      </c>
      <c r="B485">
        <v>-0.61</v>
      </c>
      <c r="C485">
        <v>-1.61</v>
      </c>
      <c r="D485">
        <v>-2.605</v>
      </c>
      <c r="E485">
        <v>-3.169</v>
      </c>
      <c r="F485">
        <v>-3.21</v>
      </c>
      <c r="G485">
        <v>1.6</v>
      </c>
      <c r="H485">
        <v>0</v>
      </c>
      <c r="I485">
        <v>1.617</v>
      </c>
      <c r="J485">
        <v>-0.61499999999999999</v>
      </c>
      <c r="K485">
        <v>-1.61</v>
      </c>
      <c r="L485">
        <v>-2.605</v>
      </c>
      <c r="M485">
        <v>-3.169</v>
      </c>
      <c r="N485">
        <v>-3.21</v>
      </c>
      <c r="O485">
        <v>0.93700000000000006</v>
      </c>
      <c r="P485">
        <v>0.95</v>
      </c>
      <c r="Q485">
        <v>0.94299999999999995</v>
      </c>
      <c r="R485">
        <v>0.45700000000000002</v>
      </c>
      <c r="S485">
        <v>0.17100000000000001</v>
      </c>
    </row>
    <row r="486" spans="1:19" x14ac:dyDescent="0.3">
      <c r="A486">
        <v>180</v>
      </c>
      <c r="B486">
        <v>-0.61</v>
      </c>
      <c r="C486">
        <v>-1.61</v>
      </c>
      <c r="D486">
        <v>-2.605</v>
      </c>
      <c r="E486">
        <v>-3.169</v>
      </c>
      <c r="F486">
        <v>-3.21</v>
      </c>
      <c r="G486">
        <v>1.6</v>
      </c>
      <c r="H486">
        <v>0</v>
      </c>
      <c r="I486">
        <v>1.617</v>
      </c>
      <c r="J486">
        <v>-0.61699999999999999</v>
      </c>
      <c r="K486">
        <v>-1.61</v>
      </c>
      <c r="L486">
        <v>-2.6059999999999999</v>
      </c>
      <c r="M486">
        <v>-3.1680000000000001</v>
      </c>
      <c r="N486">
        <v>-3.21</v>
      </c>
      <c r="O486">
        <v>0.93899999999999995</v>
      </c>
      <c r="P486">
        <v>0.95299999999999996</v>
      </c>
      <c r="Q486">
        <v>0.94599999999999995</v>
      </c>
      <c r="R486">
        <v>0.46100000000000002</v>
      </c>
      <c r="S486">
        <v>0.17100000000000001</v>
      </c>
    </row>
    <row r="487" spans="1:19" x14ac:dyDescent="0.3">
      <c r="A487">
        <v>240</v>
      </c>
      <c r="B487">
        <v>-0.61</v>
      </c>
      <c r="C487">
        <v>-1.61</v>
      </c>
      <c r="D487">
        <v>-2.605</v>
      </c>
      <c r="E487">
        <v>-3.169</v>
      </c>
      <c r="F487">
        <v>-3.21</v>
      </c>
      <c r="G487">
        <v>1.6</v>
      </c>
      <c r="H487">
        <v>0</v>
      </c>
      <c r="I487">
        <v>1.617</v>
      </c>
      <c r="J487">
        <v>-0.61699999999999999</v>
      </c>
      <c r="K487">
        <v>-1.609</v>
      </c>
      <c r="L487">
        <v>-2.6059999999999999</v>
      </c>
      <c r="M487">
        <v>-3.1669999999999998</v>
      </c>
      <c r="N487">
        <v>-3.21</v>
      </c>
      <c r="O487">
        <v>0.94</v>
      </c>
      <c r="P487">
        <v>0.95399999999999996</v>
      </c>
      <c r="Q487">
        <v>0.94699999999999995</v>
      </c>
      <c r="R487">
        <v>0.46300000000000002</v>
      </c>
      <c r="S487">
        <v>0.17199999999999999</v>
      </c>
    </row>
    <row r="488" spans="1:19" x14ac:dyDescent="0.3">
      <c r="A488">
        <v>300</v>
      </c>
      <c r="B488">
        <v>-0.61</v>
      </c>
      <c r="C488">
        <v>-1.61</v>
      </c>
      <c r="D488">
        <v>-2.605</v>
      </c>
      <c r="E488">
        <v>-3.169</v>
      </c>
      <c r="F488">
        <v>-3.21</v>
      </c>
      <c r="G488">
        <v>1.6</v>
      </c>
      <c r="H488">
        <v>0</v>
      </c>
      <c r="I488">
        <v>1.617</v>
      </c>
      <c r="J488">
        <v>-0.61799999999999999</v>
      </c>
      <c r="K488">
        <v>-1.61</v>
      </c>
      <c r="L488">
        <v>-2.6059999999999999</v>
      </c>
      <c r="M488">
        <v>-3.1669999999999998</v>
      </c>
      <c r="N488">
        <v>-3.21</v>
      </c>
      <c r="O488">
        <v>0.94099999999999995</v>
      </c>
      <c r="P488">
        <v>0.95399999999999996</v>
      </c>
      <c r="Q488">
        <v>0.94799999999999995</v>
      </c>
      <c r="R488">
        <v>0.46500000000000002</v>
      </c>
      <c r="S488">
        <v>0.17100000000000001</v>
      </c>
    </row>
    <row r="489" spans="1:19" x14ac:dyDescent="0.3">
      <c r="A489">
        <v>360</v>
      </c>
      <c r="B489">
        <v>-0.61</v>
      </c>
      <c r="C489">
        <v>-1.61</v>
      </c>
      <c r="D489">
        <v>-2.605</v>
      </c>
      <c r="E489">
        <v>-3.169</v>
      </c>
      <c r="F489">
        <v>-3.21</v>
      </c>
      <c r="G489">
        <v>1.6</v>
      </c>
      <c r="H489">
        <v>0</v>
      </c>
      <c r="I489">
        <v>1.617</v>
      </c>
      <c r="J489">
        <v>-0.61799999999999999</v>
      </c>
      <c r="K489">
        <v>-1.61</v>
      </c>
      <c r="L489">
        <v>-2.6059999999999999</v>
      </c>
      <c r="M489">
        <v>-3.1659999999999999</v>
      </c>
      <c r="N489">
        <v>-3.21</v>
      </c>
      <c r="O489">
        <v>0.94199999999999995</v>
      </c>
      <c r="P489">
        <v>0.95199999999999996</v>
      </c>
      <c r="Q489">
        <v>0.94699999999999995</v>
      </c>
      <c r="R489">
        <v>0.46600000000000003</v>
      </c>
      <c r="S489">
        <v>0.17100000000000001</v>
      </c>
    </row>
    <row r="490" spans="1:19" x14ac:dyDescent="0.3">
      <c r="A490">
        <v>420</v>
      </c>
      <c r="B490">
        <v>-0.61</v>
      </c>
      <c r="C490">
        <v>-1.61</v>
      </c>
      <c r="D490">
        <v>-2.605</v>
      </c>
      <c r="E490">
        <v>-3.169</v>
      </c>
      <c r="F490">
        <v>-3.21</v>
      </c>
      <c r="G490">
        <v>1.6</v>
      </c>
      <c r="H490">
        <v>0</v>
      </c>
      <c r="I490">
        <v>1.617</v>
      </c>
      <c r="J490">
        <v>-0.61799999999999999</v>
      </c>
      <c r="K490">
        <v>-1.611</v>
      </c>
      <c r="L490">
        <v>-2.6059999999999999</v>
      </c>
      <c r="M490">
        <v>-3.1659999999999999</v>
      </c>
      <c r="N490">
        <v>-3.21</v>
      </c>
      <c r="O490">
        <v>0.94299999999999995</v>
      </c>
      <c r="P490">
        <v>0.95099999999999996</v>
      </c>
      <c r="Q490">
        <v>0.94699999999999995</v>
      </c>
      <c r="R490">
        <v>0.46600000000000003</v>
      </c>
      <c r="S490">
        <v>0.17199999999999999</v>
      </c>
    </row>
    <row r="491" spans="1:19" x14ac:dyDescent="0.3">
      <c r="A491">
        <v>480</v>
      </c>
      <c r="B491">
        <v>-0.61</v>
      </c>
      <c r="C491">
        <v>-1.61</v>
      </c>
      <c r="D491">
        <v>-2.605</v>
      </c>
      <c r="E491">
        <v>-3.169</v>
      </c>
      <c r="F491">
        <v>-3.21</v>
      </c>
      <c r="G491">
        <v>1.6</v>
      </c>
      <c r="H491">
        <v>0</v>
      </c>
      <c r="I491">
        <v>1.617</v>
      </c>
      <c r="J491">
        <v>-0.61799999999999999</v>
      </c>
      <c r="K491">
        <v>-1.611</v>
      </c>
      <c r="L491">
        <v>-2.6059999999999999</v>
      </c>
      <c r="M491">
        <v>-3.1659999999999999</v>
      </c>
      <c r="N491">
        <v>-3.21</v>
      </c>
      <c r="O491">
        <v>0.94299999999999995</v>
      </c>
      <c r="P491">
        <v>0.95</v>
      </c>
      <c r="Q491">
        <v>0.94699999999999995</v>
      </c>
      <c r="R491">
        <v>0.46700000000000003</v>
      </c>
      <c r="S491">
        <v>0.17399999999999999</v>
      </c>
    </row>
    <row r="492" spans="1:19" x14ac:dyDescent="0.3">
      <c r="A492">
        <v>540</v>
      </c>
      <c r="B492">
        <v>-0.61</v>
      </c>
      <c r="C492">
        <v>-1.61</v>
      </c>
      <c r="D492">
        <v>-2.605</v>
      </c>
      <c r="E492">
        <v>-3.169</v>
      </c>
      <c r="F492">
        <v>-3.21</v>
      </c>
      <c r="G492">
        <v>1.6</v>
      </c>
      <c r="H492">
        <v>0</v>
      </c>
      <c r="I492">
        <v>1.617</v>
      </c>
      <c r="J492">
        <v>-0.61899999999999999</v>
      </c>
      <c r="K492">
        <v>-1.6120000000000001</v>
      </c>
      <c r="L492">
        <v>-2.6059999999999999</v>
      </c>
      <c r="M492">
        <v>-3.1659999999999999</v>
      </c>
      <c r="N492">
        <v>-3.21</v>
      </c>
      <c r="O492">
        <v>0.94299999999999995</v>
      </c>
      <c r="P492">
        <v>0.94799999999999995</v>
      </c>
      <c r="Q492">
        <v>0.94699999999999995</v>
      </c>
      <c r="R492">
        <v>0.46700000000000003</v>
      </c>
      <c r="S492">
        <v>0.17599999999999999</v>
      </c>
    </row>
    <row r="493" spans="1:19" x14ac:dyDescent="0.3">
      <c r="A493">
        <v>600</v>
      </c>
      <c r="B493">
        <v>-0.61</v>
      </c>
      <c r="C493">
        <v>-1.61</v>
      </c>
      <c r="D493">
        <v>-2.605</v>
      </c>
      <c r="E493">
        <v>-3.169</v>
      </c>
      <c r="F493">
        <v>-3.21</v>
      </c>
      <c r="G493">
        <v>1.6</v>
      </c>
      <c r="H493">
        <v>0</v>
      </c>
      <c r="I493">
        <v>1.617</v>
      </c>
      <c r="J493">
        <v>-0.61899999999999999</v>
      </c>
      <c r="K493">
        <v>-1.6120000000000001</v>
      </c>
      <c r="L493">
        <v>-2.6059999999999999</v>
      </c>
      <c r="M493">
        <v>-3.1659999999999999</v>
      </c>
      <c r="N493">
        <v>-3.21</v>
      </c>
      <c r="O493">
        <v>0.94299999999999995</v>
      </c>
      <c r="P493">
        <v>0.94699999999999995</v>
      </c>
      <c r="Q493">
        <v>0.94699999999999995</v>
      </c>
      <c r="R493">
        <v>0.46700000000000003</v>
      </c>
      <c r="S493">
        <v>0.17699999999999999</v>
      </c>
    </row>
    <row r="495" spans="1:19" x14ac:dyDescent="0.3">
      <c r="A495" t="s">
        <v>0</v>
      </c>
      <c r="B495" t="s">
        <v>39</v>
      </c>
    </row>
    <row r="496" spans="1:19" x14ac:dyDescent="0.3">
      <c r="A496">
        <v>0</v>
      </c>
      <c r="B496">
        <v>-0.61</v>
      </c>
      <c r="C496">
        <v>-1.61</v>
      </c>
      <c r="D496">
        <v>-2.605</v>
      </c>
      <c r="E496">
        <v>-3.169</v>
      </c>
      <c r="F496">
        <v>-3.21</v>
      </c>
      <c r="G496">
        <v>1.6</v>
      </c>
      <c r="H496">
        <v>0</v>
      </c>
      <c r="I496">
        <v>1.3540000000000001</v>
      </c>
      <c r="J496">
        <v>-0.61</v>
      </c>
      <c r="K496">
        <v>-1.61</v>
      </c>
      <c r="L496">
        <v>-2.605</v>
      </c>
      <c r="M496">
        <v>-3.169</v>
      </c>
      <c r="N496">
        <v>-3.21</v>
      </c>
      <c r="O496">
        <v>0.92600000000000005</v>
      </c>
      <c r="P496">
        <v>0.92600000000000005</v>
      </c>
      <c r="Q496">
        <v>0.91800000000000004</v>
      </c>
      <c r="R496">
        <v>0.45600000000000002</v>
      </c>
      <c r="S496">
        <v>0.17</v>
      </c>
    </row>
    <row r="497" spans="1:19" x14ac:dyDescent="0.3">
      <c r="A497">
        <v>60</v>
      </c>
      <c r="B497">
        <v>-0.61</v>
      </c>
      <c r="C497">
        <v>-1.61</v>
      </c>
      <c r="D497">
        <v>-2.605</v>
      </c>
      <c r="E497">
        <v>-3.169</v>
      </c>
      <c r="F497">
        <v>-3.21</v>
      </c>
      <c r="G497">
        <v>1.6</v>
      </c>
      <c r="H497">
        <v>0</v>
      </c>
      <c r="I497">
        <v>1.3540000000000001</v>
      </c>
      <c r="J497">
        <v>-0.61299999999999999</v>
      </c>
      <c r="K497">
        <v>-1.609</v>
      </c>
      <c r="L497">
        <v>-2.605</v>
      </c>
      <c r="M497">
        <v>-3.169</v>
      </c>
      <c r="N497">
        <v>-3.2069999999999999</v>
      </c>
      <c r="O497">
        <v>0.93300000000000005</v>
      </c>
      <c r="P497">
        <v>0.94599999999999995</v>
      </c>
      <c r="Q497">
        <v>0.93700000000000006</v>
      </c>
      <c r="R497">
        <v>0.45700000000000002</v>
      </c>
      <c r="S497">
        <v>0.16300000000000001</v>
      </c>
    </row>
    <row r="498" spans="1:19" x14ac:dyDescent="0.3">
      <c r="A498">
        <v>120</v>
      </c>
      <c r="B498">
        <v>-0.61</v>
      </c>
      <c r="C498">
        <v>-1.61</v>
      </c>
      <c r="D498">
        <v>-2.605</v>
      </c>
      <c r="E498">
        <v>-3.169</v>
      </c>
      <c r="F498">
        <v>-3.21</v>
      </c>
      <c r="G498">
        <v>1.6</v>
      </c>
      <c r="H498">
        <v>0</v>
      </c>
      <c r="I498">
        <v>1.3540000000000001</v>
      </c>
      <c r="J498">
        <v>-0.61499999999999999</v>
      </c>
      <c r="K498">
        <v>-1.61</v>
      </c>
      <c r="L498">
        <v>-2.605</v>
      </c>
      <c r="M498">
        <v>-3.1680000000000001</v>
      </c>
      <c r="N498">
        <v>-3.2040000000000002</v>
      </c>
      <c r="O498">
        <v>0.93700000000000006</v>
      </c>
      <c r="P498">
        <v>0.95</v>
      </c>
      <c r="Q498">
        <v>0.94299999999999995</v>
      </c>
      <c r="R498">
        <v>0.45600000000000002</v>
      </c>
      <c r="S498">
        <v>0.156</v>
      </c>
    </row>
    <row r="499" spans="1:19" x14ac:dyDescent="0.3">
      <c r="A499">
        <v>180</v>
      </c>
      <c r="B499">
        <v>-0.61</v>
      </c>
      <c r="C499">
        <v>-1.61</v>
      </c>
      <c r="D499">
        <v>-2.605</v>
      </c>
      <c r="E499">
        <v>-3.169</v>
      </c>
      <c r="F499">
        <v>-3.21</v>
      </c>
      <c r="G499">
        <v>1.6</v>
      </c>
      <c r="H499">
        <v>0</v>
      </c>
      <c r="I499">
        <v>1.3540000000000001</v>
      </c>
      <c r="J499">
        <v>-0.61599999999999999</v>
      </c>
      <c r="K499">
        <v>-1.61</v>
      </c>
      <c r="L499">
        <v>-2.6059999999999999</v>
      </c>
      <c r="M499">
        <v>-3.1680000000000001</v>
      </c>
      <c r="N499">
        <v>-3.2010000000000001</v>
      </c>
      <c r="O499">
        <v>0.93899999999999995</v>
      </c>
      <c r="P499">
        <v>0.95299999999999996</v>
      </c>
      <c r="Q499">
        <v>0.94699999999999995</v>
      </c>
      <c r="R499">
        <v>0.46</v>
      </c>
      <c r="S499">
        <v>0.15</v>
      </c>
    </row>
    <row r="500" spans="1:19" x14ac:dyDescent="0.3">
      <c r="A500">
        <v>240</v>
      </c>
      <c r="B500">
        <v>-0.61</v>
      </c>
      <c r="C500">
        <v>-1.61</v>
      </c>
      <c r="D500">
        <v>-2.605</v>
      </c>
      <c r="E500">
        <v>-3.169</v>
      </c>
      <c r="F500">
        <v>-3.21</v>
      </c>
      <c r="G500">
        <v>1.6</v>
      </c>
      <c r="H500">
        <v>0</v>
      </c>
      <c r="I500">
        <v>1.3540000000000001</v>
      </c>
      <c r="J500">
        <v>-0.61699999999999999</v>
      </c>
      <c r="K500">
        <v>-1.609</v>
      </c>
      <c r="L500">
        <v>-2.6059999999999999</v>
      </c>
      <c r="M500">
        <v>-3.1680000000000001</v>
      </c>
      <c r="N500">
        <v>-3.198</v>
      </c>
      <c r="O500">
        <v>0.94</v>
      </c>
      <c r="P500">
        <v>0.95399999999999996</v>
      </c>
      <c r="Q500">
        <v>0.94699999999999995</v>
      </c>
      <c r="R500">
        <v>0.46700000000000003</v>
      </c>
      <c r="S500">
        <v>0.14399999999999999</v>
      </c>
    </row>
    <row r="501" spans="1:19" x14ac:dyDescent="0.3">
      <c r="A501">
        <v>300</v>
      </c>
      <c r="B501">
        <v>-0.61</v>
      </c>
      <c r="C501">
        <v>-1.61</v>
      </c>
      <c r="D501">
        <v>-2.605</v>
      </c>
      <c r="E501">
        <v>-3.169</v>
      </c>
      <c r="F501">
        <v>-3.21</v>
      </c>
      <c r="G501">
        <v>1.6</v>
      </c>
      <c r="H501">
        <v>0</v>
      </c>
      <c r="I501">
        <v>1.3540000000000001</v>
      </c>
      <c r="J501">
        <v>-0.61799999999999999</v>
      </c>
      <c r="K501">
        <v>-1.609</v>
      </c>
      <c r="L501">
        <v>-2.6059999999999999</v>
      </c>
      <c r="M501">
        <v>-3.1680000000000001</v>
      </c>
      <c r="N501">
        <v>-3.1949999999999998</v>
      </c>
      <c r="O501">
        <v>0.94099999999999995</v>
      </c>
      <c r="P501">
        <v>0.95299999999999996</v>
      </c>
      <c r="Q501">
        <v>0.94699999999999995</v>
      </c>
      <c r="R501">
        <v>0.46800000000000003</v>
      </c>
      <c r="S501">
        <v>0.13800000000000001</v>
      </c>
    </row>
    <row r="502" spans="1:19" x14ac:dyDescent="0.3">
      <c r="A502">
        <v>360</v>
      </c>
      <c r="B502">
        <v>-0.61</v>
      </c>
      <c r="C502">
        <v>-1.61</v>
      </c>
      <c r="D502">
        <v>-2.605</v>
      </c>
      <c r="E502">
        <v>-3.169</v>
      </c>
      <c r="F502">
        <v>-3.21</v>
      </c>
      <c r="G502">
        <v>1.6</v>
      </c>
      <c r="H502">
        <v>0</v>
      </c>
      <c r="I502">
        <v>1.3540000000000001</v>
      </c>
      <c r="J502">
        <v>-0.61799999999999999</v>
      </c>
      <c r="K502">
        <v>-1.61</v>
      </c>
      <c r="L502">
        <v>-2.6059999999999999</v>
      </c>
      <c r="M502">
        <v>-3.1659999999999999</v>
      </c>
      <c r="N502">
        <v>-3.1920000000000002</v>
      </c>
      <c r="O502">
        <v>0.94199999999999995</v>
      </c>
      <c r="P502">
        <v>0.95199999999999996</v>
      </c>
      <c r="Q502">
        <v>0.94699999999999995</v>
      </c>
      <c r="R502">
        <v>0.46300000000000002</v>
      </c>
      <c r="S502">
        <v>0.13300000000000001</v>
      </c>
    </row>
    <row r="503" spans="1:19" x14ac:dyDescent="0.3">
      <c r="A503">
        <v>420</v>
      </c>
      <c r="B503">
        <v>-0.61</v>
      </c>
      <c r="C503">
        <v>-1.61</v>
      </c>
      <c r="D503">
        <v>-2.605</v>
      </c>
      <c r="E503">
        <v>-3.169</v>
      </c>
      <c r="F503">
        <v>-3.21</v>
      </c>
      <c r="G503">
        <v>1.6</v>
      </c>
      <c r="H503">
        <v>0</v>
      </c>
      <c r="I503">
        <v>1.3540000000000001</v>
      </c>
      <c r="J503">
        <v>-0.61799999999999999</v>
      </c>
      <c r="K503">
        <v>-1.611</v>
      </c>
      <c r="L503">
        <v>-2.6059999999999999</v>
      </c>
      <c r="M503">
        <v>-3.1629999999999998</v>
      </c>
      <c r="N503">
        <v>-3.1890000000000001</v>
      </c>
      <c r="O503">
        <v>0.94299999999999995</v>
      </c>
      <c r="P503">
        <v>0.95099999999999996</v>
      </c>
      <c r="Q503">
        <v>0.94799999999999995</v>
      </c>
      <c r="R503">
        <v>0.45500000000000002</v>
      </c>
      <c r="S503">
        <v>0.13100000000000001</v>
      </c>
    </row>
    <row r="504" spans="1:19" x14ac:dyDescent="0.3">
      <c r="A504">
        <v>480</v>
      </c>
      <c r="B504">
        <v>-0.61</v>
      </c>
      <c r="C504">
        <v>-1.61</v>
      </c>
      <c r="D504">
        <v>-2.605</v>
      </c>
      <c r="E504">
        <v>-3.169</v>
      </c>
      <c r="F504">
        <v>-3.21</v>
      </c>
      <c r="G504">
        <v>1.6</v>
      </c>
      <c r="H504">
        <v>0</v>
      </c>
      <c r="I504">
        <v>1.3540000000000001</v>
      </c>
      <c r="J504">
        <v>-0.61799999999999999</v>
      </c>
      <c r="K504">
        <v>-1.611</v>
      </c>
      <c r="L504">
        <v>-2.6059999999999999</v>
      </c>
      <c r="M504">
        <v>-3.16</v>
      </c>
      <c r="N504">
        <v>-3.1859999999999999</v>
      </c>
      <c r="O504">
        <v>0.94299999999999995</v>
      </c>
      <c r="P504">
        <v>0.94899999999999995</v>
      </c>
      <c r="Q504">
        <v>0.94799999999999995</v>
      </c>
      <c r="R504">
        <v>0.44900000000000001</v>
      </c>
      <c r="S504">
        <v>0.13</v>
      </c>
    </row>
    <row r="505" spans="1:19" x14ac:dyDescent="0.3">
      <c r="A505">
        <v>540</v>
      </c>
      <c r="B505">
        <v>-0.61</v>
      </c>
      <c r="C505">
        <v>-1.61</v>
      </c>
      <c r="D505">
        <v>-2.605</v>
      </c>
      <c r="E505">
        <v>-3.169</v>
      </c>
      <c r="F505">
        <v>-3.21</v>
      </c>
      <c r="G505">
        <v>1.6</v>
      </c>
      <c r="H505">
        <v>0</v>
      </c>
      <c r="I505">
        <v>1.3540000000000001</v>
      </c>
      <c r="J505">
        <v>-0.61899999999999999</v>
      </c>
      <c r="K505">
        <v>-1.6120000000000001</v>
      </c>
      <c r="L505">
        <v>-2.6059999999999999</v>
      </c>
      <c r="M505">
        <v>-3.157</v>
      </c>
      <c r="N505">
        <v>-3.1829999999999998</v>
      </c>
      <c r="O505">
        <v>0.94299999999999995</v>
      </c>
      <c r="P505">
        <v>0.94799999999999995</v>
      </c>
      <c r="Q505">
        <v>0.94599999999999995</v>
      </c>
      <c r="R505">
        <v>0.441</v>
      </c>
      <c r="S505">
        <v>0.129</v>
      </c>
    </row>
    <row r="506" spans="1:19" x14ac:dyDescent="0.3">
      <c r="A506">
        <v>600</v>
      </c>
      <c r="B506">
        <v>-0.61</v>
      </c>
      <c r="C506">
        <v>-1.61</v>
      </c>
      <c r="D506">
        <v>-2.605</v>
      </c>
      <c r="E506">
        <v>-3.169</v>
      </c>
      <c r="F506">
        <v>-3.21</v>
      </c>
      <c r="G506">
        <v>1.6</v>
      </c>
      <c r="H506">
        <v>0</v>
      </c>
      <c r="I506">
        <v>1.3540000000000001</v>
      </c>
      <c r="J506">
        <v>-0.61899999999999999</v>
      </c>
      <c r="K506">
        <v>-1.6120000000000001</v>
      </c>
      <c r="L506">
        <v>-2.6059999999999999</v>
      </c>
      <c r="M506">
        <v>-3.153</v>
      </c>
      <c r="N506">
        <v>-3.18</v>
      </c>
      <c r="O506">
        <v>0.94299999999999995</v>
      </c>
      <c r="P506">
        <v>0.94699999999999995</v>
      </c>
      <c r="Q506">
        <v>0.94699999999999995</v>
      </c>
      <c r="R506">
        <v>0.435</v>
      </c>
      <c r="S506">
        <v>0.128</v>
      </c>
    </row>
    <row r="508" spans="1:19" x14ac:dyDescent="0.3">
      <c r="A508" t="s">
        <v>0</v>
      </c>
      <c r="B508" t="s">
        <v>40</v>
      </c>
    </row>
    <row r="509" spans="1:19" x14ac:dyDescent="0.3">
      <c r="A509">
        <v>0</v>
      </c>
      <c r="B509">
        <v>-0.61</v>
      </c>
      <c r="C509">
        <v>-1.61</v>
      </c>
      <c r="D509">
        <v>-2.605</v>
      </c>
      <c r="E509">
        <v>-3.16</v>
      </c>
      <c r="F509">
        <v>-3.2</v>
      </c>
      <c r="G509">
        <v>1.6</v>
      </c>
      <c r="H509">
        <v>0</v>
      </c>
      <c r="I509">
        <v>1.869</v>
      </c>
      <c r="J509">
        <v>-0.61</v>
      </c>
      <c r="K509">
        <v>-1.61</v>
      </c>
      <c r="L509">
        <v>-2.605</v>
      </c>
      <c r="M509">
        <v>-3.16</v>
      </c>
      <c r="N509">
        <v>-3.2</v>
      </c>
      <c r="O509">
        <v>0.92600000000000005</v>
      </c>
      <c r="P509">
        <v>0.92600000000000005</v>
      </c>
      <c r="Q509">
        <v>0.91800000000000004</v>
      </c>
      <c r="R509">
        <v>0.45100000000000001</v>
      </c>
      <c r="S509">
        <v>0.16900000000000001</v>
      </c>
    </row>
    <row r="510" spans="1:19" x14ac:dyDescent="0.3">
      <c r="A510">
        <v>60</v>
      </c>
      <c r="B510">
        <v>-0.61</v>
      </c>
      <c r="C510">
        <v>-1.61</v>
      </c>
      <c r="D510">
        <v>-2.605</v>
      </c>
      <c r="E510">
        <v>-3.16</v>
      </c>
      <c r="F510">
        <v>-3.2</v>
      </c>
      <c r="G510">
        <v>1.6</v>
      </c>
      <c r="H510">
        <v>0</v>
      </c>
      <c r="I510">
        <v>1.869</v>
      </c>
      <c r="J510">
        <v>-0.61299999999999999</v>
      </c>
      <c r="K510">
        <v>-1.61</v>
      </c>
      <c r="L510">
        <v>-2.605</v>
      </c>
      <c r="M510">
        <v>-3.16</v>
      </c>
      <c r="N510">
        <v>-3.2029999999999998</v>
      </c>
      <c r="O510">
        <v>0.93300000000000005</v>
      </c>
      <c r="P510">
        <v>0.94799999999999995</v>
      </c>
      <c r="Q510">
        <v>0.93700000000000006</v>
      </c>
      <c r="R510">
        <v>0.45</v>
      </c>
      <c r="S510">
        <v>0.17799999999999999</v>
      </c>
    </row>
    <row r="511" spans="1:19" x14ac:dyDescent="0.3">
      <c r="A511">
        <v>120</v>
      </c>
      <c r="B511">
        <v>-0.61</v>
      </c>
      <c r="C511">
        <v>-1.61</v>
      </c>
      <c r="D511">
        <v>-2.605</v>
      </c>
      <c r="E511">
        <v>-3.16</v>
      </c>
      <c r="F511">
        <v>-3.2</v>
      </c>
      <c r="G511">
        <v>1.6</v>
      </c>
      <c r="H511">
        <v>0</v>
      </c>
      <c r="I511">
        <v>1.869</v>
      </c>
      <c r="J511">
        <v>-0.61499999999999999</v>
      </c>
      <c r="K511">
        <v>-1.61</v>
      </c>
      <c r="L511">
        <v>-2.605</v>
      </c>
      <c r="M511">
        <v>-3.16</v>
      </c>
      <c r="N511">
        <v>-3.206</v>
      </c>
      <c r="O511">
        <v>0.93600000000000005</v>
      </c>
      <c r="P511">
        <v>0.95</v>
      </c>
      <c r="Q511">
        <v>0.94399999999999995</v>
      </c>
      <c r="R511">
        <v>0.45400000000000001</v>
      </c>
      <c r="S511">
        <v>0.185</v>
      </c>
    </row>
    <row r="512" spans="1:19" x14ac:dyDescent="0.3">
      <c r="A512">
        <v>180</v>
      </c>
      <c r="B512">
        <v>-0.61</v>
      </c>
      <c r="C512">
        <v>-1.61</v>
      </c>
      <c r="D512">
        <v>-2.605</v>
      </c>
      <c r="E512">
        <v>-3.16</v>
      </c>
      <c r="F512">
        <v>-3.2</v>
      </c>
      <c r="G512">
        <v>1.6</v>
      </c>
      <c r="H512">
        <v>0</v>
      </c>
      <c r="I512">
        <v>1.869</v>
      </c>
      <c r="J512">
        <v>-0.61699999999999999</v>
      </c>
      <c r="K512">
        <v>-1.61</v>
      </c>
      <c r="L512">
        <v>-2.605</v>
      </c>
      <c r="M512">
        <v>-3.16</v>
      </c>
      <c r="N512">
        <v>-3.2090000000000001</v>
      </c>
      <c r="O512">
        <v>0.93899999999999995</v>
      </c>
      <c r="P512">
        <v>0.95299999999999996</v>
      </c>
      <c r="Q512">
        <v>0.94499999999999995</v>
      </c>
      <c r="R512">
        <v>0.45500000000000002</v>
      </c>
      <c r="S512">
        <v>0.192</v>
      </c>
    </row>
    <row r="513" spans="1:19" x14ac:dyDescent="0.3">
      <c r="A513">
        <v>240</v>
      </c>
      <c r="B513">
        <v>-0.61</v>
      </c>
      <c r="C513">
        <v>-1.61</v>
      </c>
      <c r="D513">
        <v>-2.605</v>
      </c>
      <c r="E513">
        <v>-3.16</v>
      </c>
      <c r="F513">
        <v>-3.2</v>
      </c>
      <c r="G513">
        <v>1.6</v>
      </c>
      <c r="H513">
        <v>0</v>
      </c>
      <c r="I513">
        <v>1.869</v>
      </c>
      <c r="J513">
        <v>-0.61699999999999999</v>
      </c>
      <c r="K513">
        <v>-1.609</v>
      </c>
      <c r="L513">
        <v>-2.6059999999999999</v>
      </c>
      <c r="M513">
        <v>-3.157</v>
      </c>
      <c r="N513">
        <v>-3.2120000000000002</v>
      </c>
      <c r="O513">
        <v>0.94</v>
      </c>
      <c r="P513">
        <v>0.95399999999999996</v>
      </c>
      <c r="Q513">
        <v>0.94699999999999995</v>
      </c>
      <c r="R513">
        <v>0.45400000000000001</v>
      </c>
      <c r="S513">
        <v>0.19800000000000001</v>
      </c>
    </row>
    <row r="514" spans="1:19" x14ac:dyDescent="0.3">
      <c r="A514">
        <v>300</v>
      </c>
      <c r="B514">
        <v>-0.61</v>
      </c>
      <c r="C514">
        <v>-1.61</v>
      </c>
      <c r="D514">
        <v>-2.605</v>
      </c>
      <c r="E514">
        <v>-3.16</v>
      </c>
      <c r="F514">
        <v>-3.2</v>
      </c>
      <c r="G514">
        <v>1.6</v>
      </c>
      <c r="H514">
        <v>0</v>
      </c>
      <c r="I514">
        <v>1.869</v>
      </c>
      <c r="J514">
        <v>-0.61799999999999999</v>
      </c>
      <c r="K514">
        <v>-1.61</v>
      </c>
      <c r="L514">
        <v>-2.6059999999999999</v>
      </c>
      <c r="M514">
        <v>-3.157</v>
      </c>
      <c r="N514">
        <v>-3.2149999999999999</v>
      </c>
      <c r="O514">
        <v>0.94099999999999995</v>
      </c>
      <c r="P514">
        <v>0.95399999999999996</v>
      </c>
      <c r="Q514">
        <v>0.94799999999999995</v>
      </c>
      <c r="R514">
        <v>0.45800000000000002</v>
      </c>
      <c r="S514">
        <v>0.20200000000000001</v>
      </c>
    </row>
    <row r="515" spans="1:19" x14ac:dyDescent="0.3">
      <c r="A515">
        <v>360</v>
      </c>
      <c r="B515">
        <v>-0.61</v>
      </c>
      <c r="C515">
        <v>-1.61</v>
      </c>
      <c r="D515">
        <v>-2.605</v>
      </c>
      <c r="E515">
        <v>-3.16</v>
      </c>
      <c r="F515">
        <v>-3.2</v>
      </c>
      <c r="G515">
        <v>1.6</v>
      </c>
      <c r="H515">
        <v>0</v>
      </c>
      <c r="I515">
        <v>1.869</v>
      </c>
      <c r="J515">
        <v>-0.61799999999999999</v>
      </c>
      <c r="K515">
        <v>-1.61</v>
      </c>
      <c r="L515">
        <v>-2.6059999999999999</v>
      </c>
      <c r="M515">
        <v>-3.1589999999999998</v>
      </c>
      <c r="N515">
        <v>-3.218</v>
      </c>
      <c r="O515">
        <v>0.94199999999999995</v>
      </c>
      <c r="P515">
        <v>0.95199999999999996</v>
      </c>
      <c r="Q515">
        <v>0.94599999999999995</v>
      </c>
      <c r="R515">
        <v>0.46400000000000002</v>
      </c>
      <c r="S515">
        <v>0.20699999999999999</v>
      </c>
    </row>
    <row r="516" spans="1:19" x14ac:dyDescent="0.3">
      <c r="A516">
        <v>420</v>
      </c>
      <c r="B516">
        <v>-0.61</v>
      </c>
      <c r="C516">
        <v>-1.61</v>
      </c>
      <c r="D516">
        <v>-2.605</v>
      </c>
      <c r="E516">
        <v>-3.16</v>
      </c>
      <c r="F516">
        <v>-3.2</v>
      </c>
      <c r="G516">
        <v>1.6</v>
      </c>
      <c r="H516">
        <v>0</v>
      </c>
      <c r="I516">
        <v>1.869</v>
      </c>
      <c r="J516">
        <v>-0.61799999999999999</v>
      </c>
      <c r="K516">
        <v>-1.611</v>
      </c>
      <c r="L516">
        <v>-2.6059999999999999</v>
      </c>
      <c r="M516">
        <v>-3.161</v>
      </c>
      <c r="N516">
        <v>-3.2210000000000001</v>
      </c>
      <c r="O516">
        <v>0.94299999999999995</v>
      </c>
      <c r="P516">
        <v>0.95099999999999996</v>
      </c>
      <c r="Q516">
        <v>0.94599999999999995</v>
      </c>
      <c r="R516">
        <v>0.47099999999999997</v>
      </c>
      <c r="S516">
        <v>0.21199999999999999</v>
      </c>
    </row>
    <row r="517" spans="1:19" x14ac:dyDescent="0.3">
      <c r="A517">
        <v>480</v>
      </c>
      <c r="B517">
        <v>-0.61</v>
      </c>
      <c r="C517">
        <v>-1.61</v>
      </c>
      <c r="D517">
        <v>-2.605</v>
      </c>
      <c r="E517">
        <v>-3.16</v>
      </c>
      <c r="F517">
        <v>-3.2</v>
      </c>
      <c r="G517">
        <v>1.6</v>
      </c>
      <c r="H517">
        <v>0</v>
      </c>
      <c r="I517">
        <v>1.869</v>
      </c>
      <c r="J517">
        <v>-0.61899999999999999</v>
      </c>
      <c r="K517">
        <v>-1.611</v>
      </c>
      <c r="L517">
        <v>-2.6059999999999999</v>
      </c>
      <c r="M517">
        <v>-3.1640000000000001</v>
      </c>
      <c r="N517">
        <v>-3.2240000000000002</v>
      </c>
      <c r="O517">
        <v>0.94299999999999995</v>
      </c>
      <c r="P517">
        <v>0.95</v>
      </c>
      <c r="Q517">
        <v>0.94699999999999995</v>
      </c>
      <c r="R517">
        <v>0.47899999999999998</v>
      </c>
      <c r="S517">
        <v>0.216</v>
      </c>
    </row>
    <row r="518" spans="1:19" x14ac:dyDescent="0.3">
      <c r="A518">
        <v>540</v>
      </c>
      <c r="B518">
        <v>-0.61</v>
      </c>
      <c r="C518">
        <v>-1.61</v>
      </c>
      <c r="D518">
        <v>-2.605</v>
      </c>
      <c r="E518">
        <v>-3.16</v>
      </c>
      <c r="F518">
        <v>-3.2</v>
      </c>
      <c r="G518">
        <v>1.6</v>
      </c>
      <c r="H518">
        <v>0</v>
      </c>
      <c r="I518">
        <v>1.869</v>
      </c>
      <c r="J518">
        <v>-0.61899999999999999</v>
      </c>
      <c r="K518">
        <v>-1.6120000000000001</v>
      </c>
      <c r="L518">
        <v>-2.6059999999999999</v>
      </c>
      <c r="M518">
        <v>-3.1659999999999999</v>
      </c>
      <c r="N518">
        <v>-3.2269999999999999</v>
      </c>
      <c r="O518">
        <v>0.94299999999999995</v>
      </c>
      <c r="P518">
        <v>0.94799999999999995</v>
      </c>
      <c r="Q518">
        <v>0.94699999999999995</v>
      </c>
      <c r="R518">
        <v>0.48499999999999999</v>
      </c>
      <c r="S518">
        <v>0.22</v>
      </c>
    </row>
    <row r="519" spans="1:19" x14ac:dyDescent="0.3">
      <c r="A519">
        <v>600</v>
      </c>
      <c r="B519">
        <v>-0.61</v>
      </c>
      <c r="C519">
        <v>-1.61</v>
      </c>
      <c r="D519">
        <v>-2.605</v>
      </c>
      <c r="E519">
        <v>-3.16</v>
      </c>
      <c r="F519">
        <v>-3.2</v>
      </c>
      <c r="G519">
        <v>1.6</v>
      </c>
      <c r="H519">
        <v>0</v>
      </c>
      <c r="I519">
        <v>1.869</v>
      </c>
      <c r="J519">
        <v>-0.61899999999999999</v>
      </c>
      <c r="K519">
        <v>-1.6120000000000001</v>
      </c>
      <c r="L519">
        <v>-2.6059999999999999</v>
      </c>
      <c r="M519">
        <v>-3.169</v>
      </c>
      <c r="N519">
        <v>-3.23</v>
      </c>
      <c r="O519">
        <v>0.94299999999999995</v>
      </c>
      <c r="P519">
        <v>0.94699999999999995</v>
      </c>
      <c r="Q519">
        <v>0.94799999999999995</v>
      </c>
      <c r="R519">
        <v>0.49099999999999999</v>
      </c>
      <c r="S519">
        <v>0.222</v>
      </c>
    </row>
    <row r="521" spans="1:19" x14ac:dyDescent="0.3">
      <c r="A521" t="s">
        <v>0</v>
      </c>
      <c r="B521" t="s">
        <v>41</v>
      </c>
    </row>
    <row r="522" spans="1:19" x14ac:dyDescent="0.3">
      <c r="A522">
        <v>0</v>
      </c>
      <c r="B522">
        <v>-0.61</v>
      </c>
      <c r="C522">
        <v>-1.61</v>
      </c>
      <c r="D522">
        <v>-2.605</v>
      </c>
      <c r="E522">
        <v>-3.16</v>
      </c>
      <c r="F522">
        <v>-3.2</v>
      </c>
      <c r="G522">
        <v>1.6</v>
      </c>
      <c r="H522">
        <v>0</v>
      </c>
      <c r="I522">
        <v>1.617</v>
      </c>
      <c r="J522">
        <v>-0.61</v>
      </c>
      <c r="K522">
        <v>-1.61</v>
      </c>
      <c r="L522">
        <v>-2.605</v>
      </c>
      <c r="M522">
        <v>-3.16</v>
      </c>
      <c r="N522">
        <v>-3.2</v>
      </c>
      <c r="O522">
        <v>0.92600000000000005</v>
      </c>
      <c r="P522">
        <v>0.92600000000000005</v>
      </c>
      <c r="Q522">
        <v>0.91800000000000004</v>
      </c>
      <c r="R522">
        <v>0.45100000000000001</v>
      </c>
      <c r="S522">
        <v>0.16900000000000001</v>
      </c>
    </row>
    <row r="523" spans="1:19" x14ac:dyDescent="0.3">
      <c r="A523">
        <v>60</v>
      </c>
      <c r="B523">
        <v>-0.61</v>
      </c>
      <c r="C523">
        <v>-1.61</v>
      </c>
      <c r="D523">
        <v>-2.605</v>
      </c>
      <c r="E523">
        <v>-3.16</v>
      </c>
      <c r="F523">
        <v>-3.2</v>
      </c>
      <c r="G523">
        <v>1.6</v>
      </c>
      <c r="H523">
        <v>0</v>
      </c>
      <c r="I523">
        <v>1.617</v>
      </c>
      <c r="J523">
        <v>-0.61299999999999999</v>
      </c>
      <c r="K523">
        <v>-1.609</v>
      </c>
      <c r="L523">
        <v>-2.605</v>
      </c>
      <c r="M523">
        <v>-3.16</v>
      </c>
      <c r="N523">
        <v>-3.2</v>
      </c>
      <c r="O523">
        <v>0.93300000000000005</v>
      </c>
      <c r="P523">
        <v>0.94599999999999995</v>
      </c>
      <c r="Q523">
        <v>0.93700000000000006</v>
      </c>
      <c r="R523">
        <v>0.45100000000000001</v>
      </c>
      <c r="S523">
        <v>0.16900000000000001</v>
      </c>
    </row>
    <row r="524" spans="1:19" x14ac:dyDescent="0.3">
      <c r="A524">
        <v>120</v>
      </c>
      <c r="B524">
        <v>-0.61</v>
      </c>
      <c r="C524">
        <v>-1.61</v>
      </c>
      <c r="D524">
        <v>-2.605</v>
      </c>
      <c r="E524">
        <v>-3.16</v>
      </c>
      <c r="F524">
        <v>-3.2</v>
      </c>
      <c r="G524">
        <v>1.6</v>
      </c>
      <c r="H524">
        <v>0</v>
      </c>
      <c r="I524">
        <v>1.617</v>
      </c>
      <c r="J524">
        <v>-0.61499999999999999</v>
      </c>
      <c r="K524">
        <v>-1.61</v>
      </c>
      <c r="L524">
        <v>-2.605</v>
      </c>
      <c r="M524">
        <v>-3.16</v>
      </c>
      <c r="N524">
        <v>-3.2</v>
      </c>
      <c r="O524">
        <v>0.93700000000000006</v>
      </c>
      <c r="P524">
        <v>0.95</v>
      </c>
      <c r="Q524">
        <v>0.94299999999999995</v>
      </c>
      <c r="R524">
        <v>0.45200000000000001</v>
      </c>
      <c r="S524">
        <v>0.17</v>
      </c>
    </row>
    <row r="525" spans="1:19" x14ac:dyDescent="0.3">
      <c r="A525">
        <v>180</v>
      </c>
      <c r="B525">
        <v>-0.61</v>
      </c>
      <c r="C525">
        <v>-1.61</v>
      </c>
      <c r="D525">
        <v>-2.605</v>
      </c>
      <c r="E525">
        <v>-3.16</v>
      </c>
      <c r="F525">
        <v>-3.2</v>
      </c>
      <c r="G525">
        <v>1.6</v>
      </c>
      <c r="H525">
        <v>0</v>
      </c>
      <c r="I525">
        <v>1.617</v>
      </c>
      <c r="J525">
        <v>-0.61699999999999999</v>
      </c>
      <c r="K525">
        <v>-1.61</v>
      </c>
      <c r="L525">
        <v>-2.605</v>
      </c>
      <c r="M525">
        <v>-3.16</v>
      </c>
      <c r="N525">
        <v>-3.2</v>
      </c>
      <c r="O525">
        <v>0.93899999999999995</v>
      </c>
      <c r="P525">
        <v>0.95299999999999996</v>
      </c>
      <c r="Q525">
        <v>0.94599999999999995</v>
      </c>
      <c r="R525">
        <v>0.45500000000000002</v>
      </c>
      <c r="S525">
        <v>0.17</v>
      </c>
    </row>
    <row r="526" spans="1:19" x14ac:dyDescent="0.3">
      <c r="A526">
        <v>240</v>
      </c>
      <c r="B526">
        <v>-0.61</v>
      </c>
      <c r="C526">
        <v>-1.61</v>
      </c>
      <c r="D526">
        <v>-2.605</v>
      </c>
      <c r="E526">
        <v>-3.16</v>
      </c>
      <c r="F526">
        <v>-3.2</v>
      </c>
      <c r="G526">
        <v>1.6</v>
      </c>
      <c r="H526">
        <v>0</v>
      </c>
      <c r="I526">
        <v>1.617</v>
      </c>
      <c r="J526">
        <v>-0.61699999999999999</v>
      </c>
      <c r="K526">
        <v>-1.609</v>
      </c>
      <c r="L526">
        <v>-2.6059999999999999</v>
      </c>
      <c r="M526">
        <v>-3.1589999999999998</v>
      </c>
      <c r="N526">
        <v>-3.2</v>
      </c>
      <c r="O526">
        <v>0.94</v>
      </c>
      <c r="P526">
        <v>0.95399999999999996</v>
      </c>
      <c r="Q526">
        <v>0.94699999999999995</v>
      </c>
      <c r="R526">
        <v>0.45800000000000002</v>
      </c>
      <c r="S526">
        <v>0.17</v>
      </c>
    </row>
    <row r="527" spans="1:19" x14ac:dyDescent="0.3">
      <c r="A527">
        <v>300</v>
      </c>
      <c r="B527">
        <v>-0.61</v>
      </c>
      <c r="C527">
        <v>-1.61</v>
      </c>
      <c r="D527">
        <v>-2.605</v>
      </c>
      <c r="E527">
        <v>-3.16</v>
      </c>
      <c r="F527">
        <v>-3.2</v>
      </c>
      <c r="G527">
        <v>1.6</v>
      </c>
      <c r="H527">
        <v>0</v>
      </c>
      <c r="I527">
        <v>1.617</v>
      </c>
      <c r="J527">
        <v>-0.61799999999999999</v>
      </c>
      <c r="K527">
        <v>-1.61</v>
      </c>
      <c r="L527">
        <v>-2.6059999999999999</v>
      </c>
      <c r="M527">
        <v>-3.1579999999999999</v>
      </c>
      <c r="N527">
        <v>-3.2</v>
      </c>
      <c r="O527">
        <v>0.94099999999999995</v>
      </c>
      <c r="P527">
        <v>0.95399999999999996</v>
      </c>
      <c r="Q527">
        <v>0.94699999999999995</v>
      </c>
      <c r="R527">
        <v>0.46</v>
      </c>
      <c r="S527">
        <v>0.16900000000000001</v>
      </c>
    </row>
    <row r="528" spans="1:19" x14ac:dyDescent="0.3">
      <c r="A528">
        <v>360</v>
      </c>
      <c r="B528">
        <v>-0.61</v>
      </c>
      <c r="C528">
        <v>-1.61</v>
      </c>
      <c r="D528">
        <v>-2.605</v>
      </c>
      <c r="E528">
        <v>-3.16</v>
      </c>
      <c r="F528">
        <v>-3.2</v>
      </c>
      <c r="G528">
        <v>1.6</v>
      </c>
      <c r="H528">
        <v>0</v>
      </c>
      <c r="I528">
        <v>1.617</v>
      </c>
      <c r="J528">
        <v>-0.61799999999999999</v>
      </c>
      <c r="K528">
        <v>-1.61</v>
      </c>
      <c r="L528">
        <v>-2.6059999999999999</v>
      </c>
      <c r="M528">
        <v>-3.1579999999999999</v>
      </c>
      <c r="N528">
        <v>-3.2</v>
      </c>
      <c r="O528">
        <v>0.94199999999999995</v>
      </c>
      <c r="P528">
        <v>0.95199999999999996</v>
      </c>
      <c r="Q528">
        <v>0.94699999999999995</v>
      </c>
      <c r="R528">
        <v>0.46</v>
      </c>
      <c r="S528">
        <v>0.16900000000000001</v>
      </c>
    </row>
    <row r="529" spans="1:19" x14ac:dyDescent="0.3">
      <c r="A529">
        <v>420</v>
      </c>
      <c r="B529">
        <v>-0.61</v>
      </c>
      <c r="C529">
        <v>-1.61</v>
      </c>
      <c r="D529">
        <v>-2.605</v>
      </c>
      <c r="E529">
        <v>-3.16</v>
      </c>
      <c r="F529">
        <v>-3.2</v>
      </c>
      <c r="G529">
        <v>1.6</v>
      </c>
      <c r="H529">
        <v>0</v>
      </c>
      <c r="I529">
        <v>1.617</v>
      </c>
      <c r="J529">
        <v>-0.61799999999999999</v>
      </c>
      <c r="K529">
        <v>-1.611</v>
      </c>
      <c r="L529">
        <v>-2.6059999999999999</v>
      </c>
      <c r="M529">
        <v>-3.1579999999999999</v>
      </c>
      <c r="N529">
        <v>-3.2</v>
      </c>
      <c r="O529">
        <v>0.94299999999999995</v>
      </c>
      <c r="P529">
        <v>0.95099999999999996</v>
      </c>
      <c r="Q529">
        <v>0.94699999999999995</v>
      </c>
      <c r="R529">
        <v>0.46100000000000002</v>
      </c>
      <c r="S529">
        <v>0.17100000000000001</v>
      </c>
    </row>
    <row r="530" spans="1:19" x14ac:dyDescent="0.3">
      <c r="A530">
        <v>480</v>
      </c>
      <c r="B530">
        <v>-0.61</v>
      </c>
      <c r="C530">
        <v>-1.61</v>
      </c>
      <c r="D530">
        <v>-2.605</v>
      </c>
      <c r="E530">
        <v>-3.16</v>
      </c>
      <c r="F530">
        <v>-3.2</v>
      </c>
      <c r="G530">
        <v>1.6</v>
      </c>
      <c r="H530">
        <v>0</v>
      </c>
      <c r="I530">
        <v>1.617</v>
      </c>
      <c r="J530">
        <v>-0.61799999999999999</v>
      </c>
      <c r="K530">
        <v>-1.611</v>
      </c>
      <c r="L530">
        <v>-2.6059999999999999</v>
      </c>
      <c r="M530">
        <v>-3.1579999999999999</v>
      </c>
      <c r="N530">
        <v>-3.2</v>
      </c>
      <c r="O530">
        <v>0.94299999999999995</v>
      </c>
      <c r="P530">
        <v>0.95</v>
      </c>
      <c r="Q530">
        <v>0.94699999999999995</v>
      </c>
      <c r="R530">
        <v>0.46200000000000002</v>
      </c>
      <c r="S530">
        <v>0.17299999999999999</v>
      </c>
    </row>
    <row r="531" spans="1:19" x14ac:dyDescent="0.3">
      <c r="A531">
        <v>540</v>
      </c>
      <c r="B531">
        <v>-0.61</v>
      </c>
      <c r="C531">
        <v>-1.61</v>
      </c>
      <c r="D531">
        <v>-2.605</v>
      </c>
      <c r="E531">
        <v>-3.16</v>
      </c>
      <c r="F531">
        <v>-3.2</v>
      </c>
      <c r="G531">
        <v>1.6</v>
      </c>
      <c r="H531">
        <v>0</v>
      </c>
      <c r="I531">
        <v>1.617</v>
      </c>
      <c r="J531">
        <v>-0.61899999999999999</v>
      </c>
      <c r="K531">
        <v>-1.6120000000000001</v>
      </c>
      <c r="L531">
        <v>-2.6059999999999999</v>
      </c>
      <c r="M531">
        <v>-3.1579999999999999</v>
      </c>
      <c r="N531">
        <v>-3.2</v>
      </c>
      <c r="O531">
        <v>0.94299999999999995</v>
      </c>
      <c r="P531">
        <v>0.94799999999999995</v>
      </c>
      <c r="Q531">
        <v>0.94599999999999995</v>
      </c>
      <c r="R531">
        <v>0.46200000000000002</v>
      </c>
      <c r="S531">
        <v>0.17399999999999999</v>
      </c>
    </row>
    <row r="532" spans="1:19" x14ac:dyDescent="0.3">
      <c r="A532">
        <v>600</v>
      </c>
      <c r="B532">
        <v>-0.61</v>
      </c>
      <c r="C532">
        <v>-1.61</v>
      </c>
      <c r="D532">
        <v>-2.605</v>
      </c>
      <c r="E532">
        <v>-3.16</v>
      </c>
      <c r="F532">
        <v>-3.2</v>
      </c>
      <c r="G532">
        <v>1.6</v>
      </c>
      <c r="H532">
        <v>0</v>
      </c>
      <c r="I532">
        <v>1.617</v>
      </c>
      <c r="J532">
        <v>-0.61899999999999999</v>
      </c>
      <c r="K532">
        <v>-1.6120000000000001</v>
      </c>
      <c r="L532">
        <v>-2.6059999999999999</v>
      </c>
      <c r="M532">
        <v>-3.157</v>
      </c>
      <c r="N532">
        <v>-3.2</v>
      </c>
      <c r="O532">
        <v>0.94299999999999995</v>
      </c>
      <c r="P532">
        <v>0.94699999999999995</v>
      </c>
      <c r="Q532">
        <v>0.94699999999999995</v>
      </c>
      <c r="R532">
        <v>0.46100000000000002</v>
      </c>
      <c r="S532">
        <v>0.17499999999999999</v>
      </c>
    </row>
    <row r="534" spans="1:19" x14ac:dyDescent="0.3">
      <c r="A534" t="s">
        <v>0</v>
      </c>
      <c r="B534" t="s">
        <v>42</v>
      </c>
    </row>
    <row r="535" spans="1:19" x14ac:dyDescent="0.3">
      <c r="A535">
        <v>0</v>
      </c>
      <c r="B535">
        <v>-0.61</v>
      </c>
      <c r="C535">
        <v>-1.61</v>
      </c>
      <c r="D535">
        <v>-2.605</v>
      </c>
      <c r="E535">
        <v>-3.16</v>
      </c>
      <c r="F535">
        <v>-3.2</v>
      </c>
      <c r="G535">
        <v>1.6</v>
      </c>
      <c r="H535">
        <v>0</v>
      </c>
      <c r="I535">
        <v>1.35</v>
      </c>
      <c r="J535">
        <v>-0.61</v>
      </c>
      <c r="K535">
        <v>-1.61</v>
      </c>
      <c r="L535">
        <v>-2.605</v>
      </c>
      <c r="M535">
        <v>-3.16</v>
      </c>
      <c r="N535">
        <v>-3.2</v>
      </c>
      <c r="O535">
        <v>0.92600000000000005</v>
      </c>
      <c r="P535">
        <v>0.92600000000000005</v>
      </c>
      <c r="Q535">
        <v>0.91800000000000004</v>
      </c>
      <c r="R535">
        <v>0.45100000000000001</v>
      </c>
      <c r="S535">
        <v>0.16900000000000001</v>
      </c>
    </row>
    <row r="536" spans="1:19" x14ac:dyDescent="0.3">
      <c r="A536">
        <v>60</v>
      </c>
      <c r="B536">
        <v>-0.61</v>
      </c>
      <c r="C536">
        <v>-1.61</v>
      </c>
      <c r="D536">
        <v>-2.605</v>
      </c>
      <c r="E536">
        <v>-3.16</v>
      </c>
      <c r="F536">
        <v>-3.2</v>
      </c>
      <c r="G536">
        <v>1.6</v>
      </c>
      <c r="H536">
        <v>0</v>
      </c>
      <c r="I536">
        <v>1.35</v>
      </c>
      <c r="J536">
        <v>-0.61299999999999999</v>
      </c>
      <c r="K536">
        <v>-1.609</v>
      </c>
      <c r="L536">
        <v>-2.605</v>
      </c>
      <c r="M536">
        <v>-3.161</v>
      </c>
      <c r="N536">
        <v>-3.1970000000000001</v>
      </c>
      <c r="O536">
        <v>0.93300000000000005</v>
      </c>
      <c r="P536">
        <v>0.94599999999999995</v>
      </c>
      <c r="Q536">
        <v>0.93700000000000006</v>
      </c>
      <c r="R536">
        <v>0.45300000000000001</v>
      </c>
      <c r="S536">
        <v>0.161</v>
      </c>
    </row>
    <row r="537" spans="1:19" x14ac:dyDescent="0.3">
      <c r="A537">
        <v>120</v>
      </c>
      <c r="B537">
        <v>-0.61</v>
      </c>
      <c r="C537">
        <v>-1.61</v>
      </c>
      <c r="D537">
        <v>-2.605</v>
      </c>
      <c r="E537">
        <v>-3.16</v>
      </c>
      <c r="F537">
        <v>-3.2</v>
      </c>
      <c r="G537">
        <v>1.6</v>
      </c>
      <c r="H537">
        <v>0</v>
      </c>
      <c r="I537">
        <v>1.35</v>
      </c>
      <c r="J537">
        <v>-0.61499999999999999</v>
      </c>
      <c r="K537">
        <v>-1.61</v>
      </c>
      <c r="L537">
        <v>-2.605</v>
      </c>
      <c r="M537">
        <v>-3.16</v>
      </c>
      <c r="N537">
        <v>-3.194</v>
      </c>
      <c r="O537">
        <v>0.93700000000000006</v>
      </c>
      <c r="P537">
        <v>0.95</v>
      </c>
      <c r="Q537">
        <v>0.94199999999999995</v>
      </c>
      <c r="R537">
        <v>0.45</v>
      </c>
      <c r="S537">
        <v>0.154</v>
      </c>
    </row>
    <row r="538" spans="1:19" x14ac:dyDescent="0.3">
      <c r="A538">
        <v>180</v>
      </c>
      <c r="B538">
        <v>-0.61</v>
      </c>
      <c r="C538">
        <v>-1.61</v>
      </c>
      <c r="D538">
        <v>-2.605</v>
      </c>
      <c r="E538">
        <v>-3.16</v>
      </c>
      <c r="F538">
        <v>-3.2</v>
      </c>
      <c r="G538">
        <v>1.6</v>
      </c>
      <c r="H538">
        <v>0</v>
      </c>
      <c r="I538">
        <v>1.35</v>
      </c>
      <c r="J538">
        <v>-0.61599999999999999</v>
      </c>
      <c r="K538">
        <v>-1.61</v>
      </c>
      <c r="L538">
        <v>-2.6059999999999999</v>
      </c>
      <c r="M538">
        <v>-3.1589999999999998</v>
      </c>
      <c r="N538">
        <v>-3.1909999999999998</v>
      </c>
      <c r="O538">
        <v>0.93899999999999995</v>
      </c>
      <c r="P538">
        <v>0.95299999999999996</v>
      </c>
      <c r="Q538">
        <v>0.94699999999999995</v>
      </c>
      <c r="R538">
        <v>0.45500000000000002</v>
      </c>
      <c r="S538">
        <v>0.14799999999999999</v>
      </c>
    </row>
    <row r="539" spans="1:19" x14ac:dyDescent="0.3">
      <c r="A539">
        <v>240</v>
      </c>
      <c r="B539">
        <v>-0.61</v>
      </c>
      <c r="C539">
        <v>-1.61</v>
      </c>
      <c r="D539">
        <v>-2.605</v>
      </c>
      <c r="E539">
        <v>-3.16</v>
      </c>
      <c r="F539">
        <v>-3.2</v>
      </c>
      <c r="G539">
        <v>1.6</v>
      </c>
      <c r="H539">
        <v>0</v>
      </c>
      <c r="I539">
        <v>1.35</v>
      </c>
      <c r="J539">
        <v>-0.61699999999999999</v>
      </c>
      <c r="K539">
        <v>-1.609</v>
      </c>
      <c r="L539">
        <v>-2.6059999999999999</v>
      </c>
      <c r="M539">
        <v>-3.16</v>
      </c>
      <c r="N539">
        <v>-3.1880000000000002</v>
      </c>
      <c r="O539">
        <v>0.94</v>
      </c>
      <c r="P539">
        <v>0.95399999999999996</v>
      </c>
      <c r="Q539">
        <v>0.94599999999999995</v>
      </c>
      <c r="R539">
        <v>0.46100000000000002</v>
      </c>
      <c r="S539">
        <v>0.14199999999999999</v>
      </c>
    </row>
    <row r="540" spans="1:19" x14ac:dyDescent="0.3">
      <c r="A540">
        <v>300</v>
      </c>
      <c r="B540">
        <v>-0.61</v>
      </c>
      <c r="C540">
        <v>-1.61</v>
      </c>
      <c r="D540">
        <v>-2.605</v>
      </c>
      <c r="E540">
        <v>-3.16</v>
      </c>
      <c r="F540">
        <v>-3.2</v>
      </c>
      <c r="G540">
        <v>1.6</v>
      </c>
      <c r="H540">
        <v>0</v>
      </c>
      <c r="I540">
        <v>1.35</v>
      </c>
      <c r="J540">
        <v>-0.61799999999999999</v>
      </c>
      <c r="K540">
        <v>-1.609</v>
      </c>
      <c r="L540">
        <v>-2.605</v>
      </c>
      <c r="M540">
        <v>-3.1589999999999998</v>
      </c>
      <c r="N540">
        <v>-3.1850000000000001</v>
      </c>
      <c r="O540">
        <v>0.94099999999999995</v>
      </c>
      <c r="P540">
        <v>0.95299999999999996</v>
      </c>
      <c r="Q540">
        <v>0.94599999999999995</v>
      </c>
      <c r="R540">
        <v>0.46200000000000002</v>
      </c>
      <c r="S540">
        <v>0.13600000000000001</v>
      </c>
    </row>
    <row r="541" spans="1:19" x14ac:dyDescent="0.3">
      <c r="A541">
        <v>360</v>
      </c>
      <c r="B541">
        <v>-0.61</v>
      </c>
      <c r="C541">
        <v>-1.61</v>
      </c>
      <c r="D541">
        <v>-2.605</v>
      </c>
      <c r="E541">
        <v>-3.16</v>
      </c>
      <c r="F541">
        <v>-3.2</v>
      </c>
      <c r="G541">
        <v>1.6</v>
      </c>
      <c r="H541">
        <v>0</v>
      </c>
      <c r="I541">
        <v>1.35</v>
      </c>
      <c r="J541">
        <v>-0.61799999999999999</v>
      </c>
      <c r="K541">
        <v>-1.61</v>
      </c>
      <c r="L541">
        <v>-2.6059999999999999</v>
      </c>
      <c r="M541">
        <v>-3.157</v>
      </c>
      <c r="N541">
        <v>-3.1819999999999999</v>
      </c>
      <c r="O541">
        <v>0.94199999999999995</v>
      </c>
      <c r="P541">
        <v>0.95299999999999996</v>
      </c>
      <c r="Q541">
        <v>0.94699999999999995</v>
      </c>
      <c r="R541">
        <v>0.45600000000000002</v>
      </c>
      <c r="S541">
        <v>0.13200000000000001</v>
      </c>
    </row>
    <row r="542" spans="1:19" x14ac:dyDescent="0.3">
      <c r="A542">
        <v>420</v>
      </c>
      <c r="B542">
        <v>-0.61</v>
      </c>
      <c r="C542">
        <v>-1.61</v>
      </c>
      <c r="D542">
        <v>-2.605</v>
      </c>
      <c r="E542">
        <v>-3.16</v>
      </c>
      <c r="F542">
        <v>-3.2</v>
      </c>
      <c r="G542">
        <v>1.6</v>
      </c>
      <c r="H542">
        <v>0</v>
      </c>
      <c r="I542">
        <v>1.35</v>
      </c>
      <c r="J542">
        <v>-0.61799999999999999</v>
      </c>
      <c r="K542">
        <v>-1.611</v>
      </c>
      <c r="L542">
        <v>-2.6059999999999999</v>
      </c>
      <c r="M542">
        <v>-3.1539999999999999</v>
      </c>
      <c r="N542">
        <v>-3.1789999999999998</v>
      </c>
      <c r="O542">
        <v>0.94299999999999995</v>
      </c>
      <c r="P542">
        <v>0.95099999999999996</v>
      </c>
      <c r="Q542">
        <v>0.94799999999999995</v>
      </c>
      <c r="R542">
        <v>0.44900000000000001</v>
      </c>
      <c r="S542">
        <v>0.129</v>
      </c>
    </row>
    <row r="543" spans="1:19" x14ac:dyDescent="0.3">
      <c r="A543">
        <v>480</v>
      </c>
      <c r="B543">
        <v>-0.61</v>
      </c>
      <c r="C543">
        <v>-1.61</v>
      </c>
      <c r="D543">
        <v>-2.605</v>
      </c>
      <c r="E543">
        <v>-3.16</v>
      </c>
      <c r="F543">
        <v>-3.2</v>
      </c>
      <c r="G543">
        <v>1.6</v>
      </c>
      <c r="H543">
        <v>0</v>
      </c>
      <c r="I543">
        <v>1.35</v>
      </c>
      <c r="J543">
        <v>-0.61799999999999999</v>
      </c>
      <c r="K543">
        <v>-1.611</v>
      </c>
      <c r="L543">
        <v>-2.6059999999999999</v>
      </c>
      <c r="M543">
        <v>-3.1509999999999998</v>
      </c>
      <c r="N543">
        <v>-3.1760000000000002</v>
      </c>
      <c r="O543">
        <v>0.94299999999999995</v>
      </c>
      <c r="P543">
        <v>0.94899999999999995</v>
      </c>
      <c r="Q543">
        <v>0.94699999999999995</v>
      </c>
      <c r="R543">
        <v>0.442</v>
      </c>
      <c r="S543">
        <v>0.128</v>
      </c>
    </row>
    <row r="544" spans="1:19" x14ac:dyDescent="0.3">
      <c r="A544">
        <v>540</v>
      </c>
      <c r="B544">
        <v>-0.61</v>
      </c>
      <c r="C544">
        <v>-1.61</v>
      </c>
      <c r="D544">
        <v>-2.605</v>
      </c>
      <c r="E544">
        <v>-3.16</v>
      </c>
      <c r="F544">
        <v>-3.2</v>
      </c>
      <c r="G544">
        <v>1.6</v>
      </c>
      <c r="H544">
        <v>0</v>
      </c>
      <c r="I544">
        <v>1.35</v>
      </c>
      <c r="J544">
        <v>-0.61899999999999999</v>
      </c>
      <c r="K544">
        <v>-1.6120000000000001</v>
      </c>
      <c r="L544">
        <v>-2.6059999999999999</v>
      </c>
      <c r="M544">
        <v>-3.1480000000000001</v>
      </c>
      <c r="N544">
        <v>-3.173</v>
      </c>
      <c r="O544">
        <v>0.94299999999999995</v>
      </c>
      <c r="P544">
        <v>0.94799999999999995</v>
      </c>
      <c r="Q544">
        <v>0.94599999999999995</v>
      </c>
      <c r="R544">
        <v>0.435</v>
      </c>
      <c r="S544">
        <v>0.127</v>
      </c>
    </row>
    <row r="545" spans="1:19" x14ac:dyDescent="0.3">
      <c r="A545">
        <v>600</v>
      </c>
      <c r="B545">
        <v>-0.61</v>
      </c>
      <c r="C545">
        <v>-1.61</v>
      </c>
      <c r="D545">
        <v>-2.605</v>
      </c>
      <c r="E545">
        <v>-3.16</v>
      </c>
      <c r="F545">
        <v>-3.2</v>
      </c>
      <c r="G545">
        <v>1.6</v>
      </c>
      <c r="H545">
        <v>0</v>
      </c>
      <c r="I545">
        <v>1.35</v>
      </c>
      <c r="J545">
        <v>-0.61899999999999999</v>
      </c>
      <c r="K545">
        <v>-1.6120000000000001</v>
      </c>
      <c r="L545">
        <v>-2.6059999999999999</v>
      </c>
      <c r="M545">
        <v>-3.1440000000000001</v>
      </c>
      <c r="N545">
        <v>-3.17</v>
      </c>
      <c r="O545">
        <v>0.94299999999999995</v>
      </c>
      <c r="P545">
        <v>0.94699999999999995</v>
      </c>
      <c r="Q545">
        <v>0.94599999999999995</v>
      </c>
      <c r="R545">
        <v>0.42899999999999999</v>
      </c>
      <c r="S545">
        <v>0.126</v>
      </c>
    </row>
    <row r="547" spans="1:19" x14ac:dyDescent="0.3">
      <c r="A547" t="s">
        <v>0</v>
      </c>
      <c r="B547" t="s">
        <v>43</v>
      </c>
    </row>
    <row r="548" spans="1:19" x14ac:dyDescent="0.3">
      <c r="A548">
        <v>0</v>
      </c>
      <c r="B548">
        <v>-0.61</v>
      </c>
      <c r="C548">
        <v>-1.61</v>
      </c>
      <c r="D548">
        <v>-2.605</v>
      </c>
      <c r="E548">
        <v>-3.1509999999999998</v>
      </c>
      <c r="F548">
        <v>-3.19</v>
      </c>
      <c r="G548">
        <v>1.6</v>
      </c>
      <c r="H548">
        <v>0</v>
      </c>
      <c r="I548">
        <v>1.8720000000000001</v>
      </c>
      <c r="J548">
        <v>-0.61</v>
      </c>
      <c r="K548">
        <v>-1.61</v>
      </c>
      <c r="L548">
        <v>-2.605</v>
      </c>
      <c r="M548">
        <v>-3.1509999999999998</v>
      </c>
      <c r="N548">
        <v>-3.19</v>
      </c>
      <c r="O548">
        <v>0.92600000000000005</v>
      </c>
      <c r="P548">
        <v>0.92600000000000005</v>
      </c>
      <c r="Q548">
        <v>0.91700000000000004</v>
      </c>
      <c r="R548">
        <v>0.44600000000000001</v>
      </c>
      <c r="S548">
        <v>0.16800000000000001</v>
      </c>
    </row>
    <row r="549" spans="1:19" x14ac:dyDescent="0.3">
      <c r="A549">
        <v>60</v>
      </c>
      <c r="B549">
        <v>-0.61</v>
      </c>
      <c r="C549">
        <v>-1.61</v>
      </c>
      <c r="D549">
        <v>-2.605</v>
      </c>
      <c r="E549">
        <v>-3.1509999999999998</v>
      </c>
      <c r="F549">
        <v>-3.19</v>
      </c>
      <c r="G549">
        <v>1.6</v>
      </c>
      <c r="H549">
        <v>0</v>
      </c>
      <c r="I549">
        <v>1.8720000000000001</v>
      </c>
      <c r="J549">
        <v>-0.61299999999999999</v>
      </c>
      <c r="K549">
        <v>-1.61</v>
      </c>
      <c r="L549">
        <v>-2.6040000000000001</v>
      </c>
      <c r="M549">
        <v>-3.1509999999999998</v>
      </c>
      <c r="N549">
        <v>-3.1930000000000001</v>
      </c>
      <c r="O549">
        <v>0.93300000000000005</v>
      </c>
      <c r="P549">
        <v>0.94799999999999995</v>
      </c>
      <c r="Q549">
        <v>0.93600000000000005</v>
      </c>
      <c r="R549">
        <v>0.44400000000000001</v>
      </c>
      <c r="S549">
        <v>0.17599999999999999</v>
      </c>
    </row>
    <row r="550" spans="1:19" x14ac:dyDescent="0.3">
      <c r="A550">
        <v>120</v>
      </c>
      <c r="B550">
        <v>-0.61</v>
      </c>
      <c r="C550">
        <v>-1.61</v>
      </c>
      <c r="D550">
        <v>-2.605</v>
      </c>
      <c r="E550">
        <v>-3.1509999999999998</v>
      </c>
      <c r="F550">
        <v>-3.19</v>
      </c>
      <c r="G550">
        <v>1.6</v>
      </c>
      <c r="H550">
        <v>0</v>
      </c>
      <c r="I550">
        <v>1.8720000000000001</v>
      </c>
      <c r="J550">
        <v>-0.61499999999999999</v>
      </c>
      <c r="K550">
        <v>-1.61</v>
      </c>
      <c r="L550">
        <v>-2.605</v>
      </c>
      <c r="M550">
        <v>-3.1520000000000001</v>
      </c>
      <c r="N550">
        <v>-3.1960000000000002</v>
      </c>
      <c r="O550">
        <v>0.93600000000000005</v>
      </c>
      <c r="P550">
        <v>0.95</v>
      </c>
      <c r="Q550">
        <v>0.94399999999999995</v>
      </c>
      <c r="R550">
        <v>0.44900000000000001</v>
      </c>
      <c r="S550">
        <v>0.184</v>
      </c>
    </row>
    <row r="551" spans="1:19" x14ac:dyDescent="0.3">
      <c r="A551">
        <v>180</v>
      </c>
      <c r="B551">
        <v>-0.61</v>
      </c>
      <c r="C551">
        <v>-1.61</v>
      </c>
      <c r="D551">
        <v>-2.605</v>
      </c>
      <c r="E551">
        <v>-3.1509999999999998</v>
      </c>
      <c r="F551">
        <v>-3.19</v>
      </c>
      <c r="G551">
        <v>1.6</v>
      </c>
      <c r="H551">
        <v>0</v>
      </c>
      <c r="I551">
        <v>1.8720000000000001</v>
      </c>
      <c r="J551">
        <v>-0.61699999999999999</v>
      </c>
      <c r="K551">
        <v>-1.61</v>
      </c>
      <c r="L551">
        <v>-2.605</v>
      </c>
      <c r="M551">
        <v>-3.1509999999999998</v>
      </c>
      <c r="N551">
        <v>-3.1989999999999998</v>
      </c>
      <c r="O551">
        <v>0.93899999999999995</v>
      </c>
      <c r="P551">
        <v>0.95299999999999996</v>
      </c>
      <c r="Q551">
        <v>0.94499999999999995</v>
      </c>
      <c r="R551">
        <v>0.45</v>
      </c>
      <c r="S551">
        <v>0.19</v>
      </c>
    </row>
    <row r="552" spans="1:19" x14ac:dyDescent="0.3">
      <c r="A552">
        <v>240</v>
      </c>
      <c r="B552">
        <v>-0.61</v>
      </c>
      <c r="C552">
        <v>-1.61</v>
      </c>
      <c r="D552">
        <v>-2.605</v>
      </c>
      <c r="E552">
        <v>-3.1509999999999998</v>
      </c>
      <c r="F552">
        <v>-3.19</v>
      </c>
      <c r="G552">
        <v>1.6</v>
      </c>
      <c r="H552">
        <v>0</v>
      </c>
      <c r="I552">
        <v>1.8720000000000001</v>
      </c>
      <c r="J552">
        <v>-0.61699999999999999</v>
      </c>
      <c r="K552">
        <v>-1.609</v>
      </c>
      <c r="L552">
        <v>-2.605</v>
      </c>
      <c r="M552">
        <v>-3.149</v>
      </c>
      <c r="N552">
        <v>-3.202</v>
      </c>
      <c r="O552">
        <v>0.94</v>
      </c>
      <c r="P552">
        <v>0.95399999999999996</v>
      </c>
      <c r="Q552">
        <v>0.94599999999999995</v>
      </c>
      <c r="R552">
        <v>0.44800000000000001</v>
      </c>
      <c r="S552">
        <v>0.19600000000000001</v>
      </c>
    </row>
    <row r="553" spans="1:19" x14ac:dyDescent="0.3">
      <c r="A553">
        <v>300</v>
      </c>
      <c r="B553">
        <v>-0.61</v>
      </c>
      <c r="C553">
        <v>-1.61</v>
      </c>
      <c r="D553">
        <v>-2.605</v>
      </c>
      <c r="E553">
        <v>-3.1509999999999998</v>
      </c>
      <c r="F553">
        <v>-3.19</v>
      </c>
      <c r="G553">
        <v>1.6</v>
      </c>
      <c r="H553">
        <v>0</v>
      </c>
      <c r="I553">
        <v>1.8720000000000001</v>
      </c>
      <c r="J553">
        <v>-0.61799999999999999</v>
      </c>
      <c r="K553">
        <v>-1.61</v>
      </c>
      <c r="L553">
        <v>-2.6059999999999999</v>
      </c>
      <c r="M553">
        <v>-3.149</v>
      </c>
      <c r="N553">
        <v>-3.2050000000000001</v>
      </c>
      <c r="O553">
        <v>0.94099999999999995</v>
      </c>
      <c r="P553">
        <v>0.95399999999999996</v>
      </c>
      <c r="Q553">
        <v>0.94799999999999995</v>
      </c>
      <c r="R553">
        <v>0.45200000000000001</v>
      </c>
      <c r="S553">
        <v>0.20100000000000001</v>
      </c>
    </row>
    <row r="554" spans="1:19" x14ac:dyDescent="0.3">
      <c r="A554">
        <v>360</v>
      </c>
      <c r="B554">
        <v>-0.61</v>
      </c>
      <c r="C554">
        <v>-1.61</v>
      </c>
      <c r="D554">
        <v>-2.605</v>
      </c>
      <c r="E554">
        <v>-3.1509999999999998</v>
      </c>
      <c r="F554">
        <v>-3.19</v>
      </c>
      <c r="G554">
        <v>1.6</v>
      </c>
      <c r="H554">
        <v>0</v>
      </c>
      <c r="I554">
        <v>1.8720000000000001</v>
      </c>
      <c r="J554">
        <v>-0.61799999999999999</v>
      </c>
      <c r="K554">
        <v>-1.61</v>
      </c>
      <c r="L554">
        <v>-2.605</v>
      </c>
      <c r="M554">
        <v>-3.15</v>
      </c>
      <c r="N554">
        <v>-3.2080000000000002</v>
      </c>
      <c r="O554">
        <v>0.94199999999999995</v>
      </c>
      <c r="P554">
        <v>0.95199999999999996</v>
      </c>
      <c r="Q554">
        <v>0.94499999999999995</v>
      </c>
      <c r="R554">
        <v>0.45900000000000002</v>
      </c>
      <c r="S554">
        <v>0.20499999999999999</v>
      </c>
    </row>
    <row r="555" spans="1:19" x14ac:dyDescent="0.3">
      <c r="A555">
        <v>420</v>
      </c>
      <c r="B555">
        <v>-0.61</v>
      </c>
      <c r="C555">
        <v>-1.61</v>
      </c>
      <c r="D555">
        <v>-2.605</v>
      </c>
      <c r="E555">
        <v>-3.1509999999999998</v>
      </c>
      <c r="F555">
        <v>-3.19</v>
      </c>
      <c r="G555">
        <v>1.6</v>
      </c>
      <c r="H555">
        <v>0</v>
      </c>
      <c r="I555">
        <v>1.8720000000000001</v>
      </c>
      <c r="J555">
        <v>-0.61799999999999999</v>
      </c>
      <c r="K555">
        <v>-1.611</v>
      </c>
      <c r="L555">
        <v>-2.605</v>
      </c>
      <c r="M555">
        <v>-3.1520000000000001</v>
      </c>
      <c r="N555">
        <v>-3.2109999999999999</v>
      </c>
      <c r="O555">
        <v>0.94299999999999995</v>
      </c>
      <c r="P555">
        <v>0.95099999999999996</v>
      </c>
      <c r="Q555">
        <v>0.94499999999999995</v>
      </c>
      <c r="R555">
        <v>0.46700000000000003</v>
      </c>
      <c r="S555">
        <v>0.21099999999999999</v>
      </c>
    </row>
    <row r="556" spans="1:19" x14ac:dyDescent="0.3">
      <c r="A556">
        <v>480</v>
      </c>
      <c r="B556">
        <v>-0.61</v>
      </c>
      <c r="C556">
        <v>-1.61</v>
      </c>
      <c r="D556">
        <v>-2.605</v>
      </c>
      <c r="E556">
        <v>-3.1509999999999998</v>
      </c>
      <c r="F556">
        <v>-3.19</v>
      </c>
      <c r="G556">
        <v>1.6</v>
      </c>
      <c r="H556">
        <v>0</v>
      </c>
      <c r="I556">
        <v>1.8720000000000001</v>
      </c>
      <c r="J556">
        <v>-0.61899999999999999</v>
      </c>
      <c r="K556">
        <v>-1.611</v>
      </c>
      <c r="L556">
        <v>-2.6059999999999999</v>
      </c>
      <c r="M556">
        <v>-3.1549999999999998</v>
      </c>
      <c r="N556">
        <v>-3.214</v>
      </c>
      <c r="O556">
        <v>0.94299999999999995</v>
      </c>
      <c r="P556">
        <v>0.95</v>
      </c>
      <c r="Q556">
        <v>0.94699999999999995</v>
      </c>
      <c r="R556">
        <v>0.47399999999999998</v>
      </c>
      <c r="S556">
        <v>0.216</v>
      </c>
    </row>
    <row r="557" spans="1:19" x14ac:dyDescent="0.3">
      <c r="A557">
        <v>540</v>
      </c>
      <c r="B557">
        <v>-0.61</v>
      </c>
      <c r="C557">
        <v>-1.61</v>
      </c>
      <c r="D557">
        <v>-2.605</v>
      </c>
      <c r="E557">
        <v>-3.1509999999999998</v>
      </c>
      <c r="F557">
        <v>-3.19</v>
      </c>
      <c r="G557">
        <v>1.6</v>
      </c>
      <c r="H557">
        <v>0</v>
      </c>
      <c r="I557">
        <v>1.8720000000000001</v>
      </c>
      <c r="J557">
        <v>-0.61899999999999999</v>
      </c>
      <c r="K557">
        <v>-1.6120000000000001</v>
      </c>
      <c r="L557">
        <v>-2.6059999999999999</v>
      </c>
      <c r="M557">
        <v>-3.1579999999999999</v>
      </c>
      <c r="N557">
        <v>-3.2170000000000001</v>
      </c>
      <c r="O557">
        <v>0.94299999999999995</v>
      </c>
      <c r="P557">
        <v>0.94799999999999995</v>
      </c>
      <c r="Q557">
        <v>0.94699999999999995</v>
      </c>
      <c r="R557">
        <v>0.48</v>
      </c>
      <c r="S557">
        <v>0.219</v>
      </c>
    </row>
    <row r="558" spans="1:19" x14ac:dyDescent="0.3">
      <c r="A558">
        <v>600</v>
      </c>
      <c r="B558">
        <v>-0.61</v>
      </c>
      <c r="C558">
        <v>-1.61</v>
      </c>
      <c r="D558">
        <v>-2.605</v>
      </c>
      <c r="E558">
        <v>-3.1509999999999998</v>
      </c>
      <c r="F558">
        <v>-3.19</v>
      </c>
      <c r="G558">
        <v>1.6</v>
      </c>
      <c r="H558">
        <v>0</v>
      </c>
      <c r="I558">
        <v>1.8720000000000001</v>
      </c>
      <c r="J558">
        <v>-0.61899999999999999</v>
      </c>
      <c r="K558">
        <v>-1.6120000000000001</v>
      </c>
      <c r="L558">
        <v>-2.6059999999999999</v>
      </c>
      <c r="M558">
        <v>-3.16</v>
      </c>
      <c r="N558">
        <v>-3.22</v>
      </c>
      <c r="O558">
        <v>0.94299999999999995</v>
      </c>
      <c r="P558">
        <v>0.94699999999999995</v>
      </c>
      <c r="Q558">
        <v>0.94699999999999995</v>
      </c>
      <c r="R558">
        <v>0.48499999999999999</v>
      </c>
      <c r="S558">
        <v>0.222</v>
      </c>
    </row>
    <row r="560" spans="1:19" x14ac:dyDescent="0.3">
      <c r="A560" t="s">
        <v>0</v>
      </c>
      <c r="B560" t="s">
        <v>44</v>
      </c>
    </row>
    <row r="561" spans="1:19" x14ac:dyDescent="0.3">
      <c r="A561">
        <v>0</v>
      </c>
      <c r="B561">
        <v>-0.61</v>
      </c>
      <c r="C561">
        <v>-1.61</v>
      </c>
      <c r="D561">
        <v>-2.605</v>
      </c>
      <c r="E561">
        <v>-3.1509999999999998</v>
      </c>
      <c r="F561">
        <v>-3.19</v>
      </c>
      <c r="G561">
        <v>1.6</v>
      </c>
      <c r="H561">
        <v>0</v>
      </c>
      <c r="I561">
        <v>1.6160000000000001</v>
      </c>
      <c r="J561">
        <v>-0.61</v>
      </c>
      <c r="K561">
        <v>-1.61</v>
      </c>
      <c r="L561">
        <v>-2.605</v>
      </c>
      <c r="M561">
        <v>-3.1509999999999998</v>
      </c>
      <c r="N561">
        <v>-3.19</v>
      </c>
      <c r="O561">
        <v>0.92600000000000005</v>
      </c>
      <c r="P561">
        <v>0.92600000000000005</v>
      </c>
      <c r="Q561">
        <v>0.91700000000000004</v>
      </c>
      <c r="R561">
        <v>0.44600000000000001</v>
      </c>
      <c r="S561">
        <v>0.16800000000000001</v>
      </c>
    </row>
    <row r="562" spans="1:19" x14ac:dyDescent="0.3">
      <c r="A562">
        <v>60</v>
      </c>
      <c r="B562">
        <v>-0.61</v>
      </c>
      <c r="C562">
        <v>-1.61</v>
      </c>
      <c r="D562">
        <v>-2.605</v>
      </c>
      <c r="E562">
        <v>-3.1509999999999998</v>
      </c>
      <c r="F562">
        <v>-3.19</v>
      </c>
      <c r="G562">
        <v>1.6</v>
      </c>
      <c r="H562">
        <v>0</v>
      </c>
      <c r="I562">
        <v>1.6160000000000001</v>
      </c>
      <c r="J562">
        <v>-0.61299999999999999</v>
      </c>
      <c r="K562">
        <v>-1.609</v>
      </c>
      <c r="L562">
        <v>-2.6040000000000001</v>
      </c>
      <c r="M562">
        <v>-3.1509999999999998</v>
      </c>
      <c r="N562">
        <v>-3.19</v>
      </c>
      <c r="O562">
        <v>0.93300000000000005</v>
      </c>
      <c r="P562">
        <v>0.94599999999999995</v>
      </c>
      <c r="Q562">
        <v>0.93600000000000005</v>
      </c>
      <c r="R562">
        <v>0.44600000000000001</v>
      </c>
      <c r="S562">
        <v>0.16800000000000001</v>
      </c>
    </row>
    <row r="563" spans="1:19" x14ac:dyDescent="0.3">
      <c r="A563">
        <v>120</v>
      </c>
      <c r="B563">
        <v>-0.61</v>
      </c>
      <c r="C563">
        <v>-1.61</v>
      </c>
      <c r="D563">
        <v>-2.605</v>
      </c>
      <c r="E563">
        <v>-3.1509999999999998</v>
      </c>
      <c r="F563">
        <v>-3.19</v>
      </c>
      <c r="G563">
        <v>1.6</v>
      </c>
      <c r="H563">
        <v>0</v>
      </c>
      <c r="I563">
        <v>1.6160000000000001</v>
      </c>
      <c r="J563">
        <v>-0.61499999999999999</v>
      </c>
      <c r="K563">
        <v>-1.61</v>
      </c>
      <c r="L563">
        <v>-2.605</v>
      </c>
      <c r="M563">
        <v>-3.1509999999999998</v>
      </c>
      <c r="N563">
        <v>-3.19</v>
      </c>
      <c r="O563">
        <v>0.93700000000000006</v>
      </c>
      <c r="P563">
        <v>0.95</v>
      </c>
      <c r="Q563">
        <v>0.94299999999999995</v>
      </c>
      <c r="R563">
        <v>0.44700000000000001</v>
      </c>
      <c r="S563">
        <v>0.16800000000000001</v>
      </c>
    </row>
    <row r="564" spans="1:19" x14ac:dyDescent="0.3">
      <c r="A564">
        <v>180</v>
      </c>
      <c r="B564">
        <v>-0.61</v>
      </c>
      <c r="C564">
        <v>-1.61</v>
      </c>
      <c r="D564">
        <v>-2.605</v>
      </c>
      <c r="E564">
        <v>-3.1509999999999998</v>
      </c>
      <c r="F564">
        <v>-3.19</v>
      </c>
      <c r="G564">
        <v>1.6</v>
      </c>
      <c r="H564">
        <v>0</v>
      </c>
      <c r="I564">
        <v>1.6160000000000001</v>
      </c>
      <c r="J564">
        <v>-0.61699999999999999</v>
      </c>
      <c r="K564">
        <v>-1.61</v>
      </c>
      <c r="L564">
        <v>-2.605</v>
      </c>
      <c r="M564">
        <v>-3.1509999999999998</v>
      </c>
      <c r="N564">
        <v>-3.19</v>
      </c>
      <c r="O564">
        <v>0.93899999999999995</v>
      </c>
      <c r="P564">
        <v>0.95299999999999996</v>
      </c>
      <c r="Q564">
        <v>0.94499999999999995</v>
      </c>
      <c r="R564">
        <v>0.45</v>
      </c>
      <c r="S564">
        <v>0.16900000000000001</v>
      </c>
    </row>
    <row r="565" spans="1:19" x14ac:dyDescent="0.3">
      <c r="A565">
        <v>240</v>
      </c>
      <c r="B565">
        <v>-0.61</v>
      </c>
      <c r="C565">
        <v>-1.61</v>
      </c>
      <c r="D565">
        <v>-2.605</v>
      </c>
      <c r="E565">
        <v>-3.1509999999999998</v>
      </c>
      <c r="F565">
        <v>-3.19</v>
      </c>
      <c r="G565">
        <v>1.6</v>
      </c>
      <c r="H565">
        <v>0</v>
      </c>
      <c r="I565">
        <v>1.6160000000000001</v>
      </c>
      <c r="J565">
        <v>-0.61699999999999999</v>
      </c>
      <c r="K565">
        <v>-1.609</v>
      </c>
      <c r="L565">
        <v>-2.605</v>
      </c>
      <c r="M565">
        <v>-3.15</v>
      </c>
      <c r="N565">
        <v>-3.19</v>
      </c>
      <c r="O565">
        <v>0.94</v>
      </c>
      <c r="P565">
        <v>0.95399999999999996</v>
      </c>
      <c r="Q565">
        <v>0.94599999999999995</v>
      </c>
      <c r="R565">
        <v>0.45200000000000001</v>
      </c>
      <c r="S565">
        <v>0.16900000000000001</v>
      </c>
    </row>
    <row r="566" spans="1:19" x14ac:dyDescent="0.3">
      <c r="A566">
        <v>300</v>
      </c>
      <c r="B566">
        <v>-0.61</v>
      </c>
      <c r="C566">
        <v>-1.61</v>
      </c>
      <c r="D566">
        <v>-2.605</v>
      </c>
      <c r="E566">
        <v>-3.1509999999999998</v>
      </c>
      <c r="F566">
        <v>-3.19</v>
      </c>
      <c r="G566">
        <v>1.6</v>
      </c>
      <c r="H566">
        <v>0</v>
      </c>
      <c r="I566">
        <v>1.6160000000000001</v>
      </c>
      <c r="J566">
        <v>-0.61799999999999999</v>
      </c>
      <c r="K566">
        <v>-1.609</v>
      </c>
      <c r="L566">
        <v>-2.605</v>
      </c>
      <c r="M566">
        <v>-3.149</v>
      </c>
      <c r="N566">
        <v>-3.19</v>
      </c>
      <c r="O566">
        <v>0.94099999999999995</v>
      </c>
      <c r="P566">
        <v>0.95299999999999996</v>
      </c>
      <c r="Q566">
        <v>0.94699999999999995</v>
      </c>
      <c r="R566">
        <v>0.45400000000000001</v>
      </c>
      <c r="S566">
        <v>0.16800000000000001</v>
      </c>
    </row>
    <row r="567" spans="1:19" x14ac:dyDescent="0.3">
      <c r="A567">
        <v>360</v>
      </c>
      <c r="B567">
        <v>-0.61</v>
      </c>
      <c r="C567">
        <v>-1.61</v>
      </c>
      <c r="D567">
        <v>-2.605</v>
      </c>
      <c r="E567">
        <v>-3.1509999999999998</v>
      </c>
      <c r="F567">
        <v>-3.19</v>
      </c>
      <c r="G567">
        <v>1.6</v>
      </c>
      <c r="H567">
        <v>0</v>
      </c>
      <c r="I567">
        <v>1.6160000000000001</v>
      </c>
      <c r="J567">
        <v>-0.61799999999999999</v>
      </c>
      <c r="K567">
        <v>-1.61</v>
      </c>
      <c r="L567">
        <v>-2.6059999999999999</v>
      </c>
      <c r="M567">
        <v>-3.149</v>
      </c>
      <c r="N567">
        <v>-3.19</v>
      </c>
      <c r="O567">
        <v>0.94199999999999995</v>
      </c>
      <c r="P567">
        <v>0.95199999999999996</v>
      </c>
      <c r="Q567">
        <v>0.94599999999999995</v>
      </c>
      <c r="R567">
        <v>0.45500000000000002</v>
      </c>
      <c r="S567">
        <v>0.16800000000000001</v>
      </c>
    </row>
    <row r="568" spans="1:19" x14ac:dyDescent="0.3">
      <c r="A568">
        <v>420</v>
      </c>
      <c r="B568">
        <v>-0.61</v>
      </c>
      <c r="C568">
        <v>-1.61</v>
      </c>
      <c r="D568">
        <v>-2.605</v>
      </c>
      <c r="E568">
        <v>-3.1509999999999998</v>
      </c>
      <c r="F568">
        <v>-3.19</v>
      </c>
      <c r="G568">
        <v>1.6</v>
      </c>
      <c r="H568">
        <v>0</v>
      </c>
      <c r="I568">
        <v>1.6160000000000001</v>
      </c>
      <c r="J568">
        <v>-0.61799999999999999</v>
      </c>
      <c r="K568">
        <v>-1.611</v>
      </c>
      <c r="L568">
        <v>-2.6059999999999999</v>
      </c>
      <c r="M568">
        <v>-3.149</v>
      </c>
      <c r="N568">
        <v>-3.19</v>
      </c>
      <c r="O568">
        <v>0.94299999999999995</v>
      </c>
      <c r="P568">
        <v>0.95099999999999996</v>
      </c>
      <c r="Q568">
        <v>0.94599999999999995</v>
      </c>
      <c r="R568">
        <v>0.45500000000000002</v>
      </c>
      <c r="S568">
        <v>0.16900000000000001</v>
      </c>
    </row>
    <row r="569" spans="1:19" x14ac:dyDescent="0.3">
      <c r="A569">
        <v>480</v>
      </c>
      <c r="B569">
        <v>-0.61</v>
      </c>
      <c r="C569">
        <v>-1.61</v>
      </c>
      <c r="D569">
        <v>-2.605</v>
      </c>
      <c r="E569">
        <v>-3.1509999999999998</v>
      </c>
      <c r="F569">
        <v>-3.19</v>
      </c>
      <c r="G569">
        <v>1.6</v>
      </c>
      <c r="H569">
        <v>0</v>
      </c>
      <c r="I569">
        <v>1.6160000000000001</v>
      </c>
      <c r="J569">
        <v>-0.61799999999999999</v>
      </c>
      <c r="K569">
        <v>-1.611</v>
      </c>
      <c r="L569">
        <v>-2.6059999999999999</v>
      </c>
      <c r="M569">
        <v>-3.149</v>
      </c>
      <c r="N569">
        <v>-3.19</v>
      </c>
      <c r="O569">
        <v>0.94299999999999995</v>
      </c>
      <c r="P569">
        <v>0.95</v>
      </c>
      <c r="Q569">
        <v>0.94599999999999995</v>
      </c>
      <c r="R569">
        <v>0.45600000000000002</v>
      </c>
      <c r="S569">
        <v>0.17100000000000001</v>
      </c>
    </row>
    <row r="570" spans="1:19" x14ac:dyDescent="0.3">
      <c r="A570">
        <v>540</v>
      </c>
      <c r="B570">
        <v>-0.61</v>
      </c>
      <c r="C570">
        <v>-1.61</v>
      </c>
      <c r="D570">
        <v>-2.605</v>
      </c>
      <c r="E570">
        <v>-3.1509999999999998</v>
      </c>
      <c r="F570">
        <v>-3.19</v>
      </c>
      <c r="G570">
        <v>1.6</v>
      </c>
      <c r="H570">
        <v>0</v>
      </c>
      <c r="I570">
        <v>1.6160000000000001</v>
      </c>
      <c r="J570">
        <v>-0.61899999999999999</v>
      </c>
      <c r="K570">
        <v>-1.6120000000000001</v>
      </c>
      <c r="L570">
        <v>-2.605</v>
      </c>
      <c r="M570">
        <v>-3.149</v>
      </c>
      <c r="N570">
        <v>-3.19</v>
      </c>
      <c r="O570">
        <v>0.94299999999999995</v>
      </c>
      <c r="P570">
        <v>0.94799999999999995</v>
      </c>
      <c r="Q570">
        <v>0.94599999999999995</v>
      </c>
      <c r="R570">
        <v>0.45700000000000002</v>
      </c>
      <c r="S570">
        <v>0.17299999999999999</v>
      </c>
    </row>
    <row r="571" spans="1:19" x14ac:dyDescent="0.3">
      <c r="A571">
        <v>600</v>
      </c>
      <c r="B571">
        <v>-0.61</v>
      </c>
      <c r="C571">
        <v>-1.61</v>
      </c>
      <c r="D571">
        <v>-2.605</v>
      </c>
      <c r="E571">
        <v>-3.1509999999999998</v>
      </c>
      <c r="F571">
        <v>-3.19</v>
      </c>
      <c r="G571">
        <v>1.6</v>
      </c>
      <c r="H571">
        <v>0</v>
      </c>
      <c r="I571">
        <v>1.6160000000000001</v>
      </c>
      <c r="J571">
        <v>-0.61899999999999999</v>
      </c>
      <c r="K571">
        <v>-1.6120000000000001</v>
      </c>
      <c r="L571">
        <v>-2.605</v>
      </c>
      <c r="M571">
        <v>-3.149</v>
      </c>
      <c r="N571">
        <v>-3.19</v>
      </c>
      <c r="O571">
        <v>0.94299999999999995</v>
      </c>
      <c r="P571">
        <v>0.94699999999999995</v>
      </c>
      <c r="Q571">
        <v>0.94599999999999995</v>
      </c>
      <c r="R571">
        <v>0.45600000000000002</v>
      </c>
      <c r="S571">
        <v>0.17399999999999999</v>
      </c>
    </row>
    <row r="573" spans="1:19" x14ac:dyDescent="0.3">
      <c r="A573" t="s">
        <v>0</v>
      </c>
      <c r="B573" t="s">
        <v>45</v>
      </c>
    </row>
    <row r="574" spans="1:19" x14ac:dyDescent="0.3">
      <c r="A574">
        <v>0</v>
      </c>
      <c r="B574">
        <v>-0.61</v>
      </c>
      <c r="C574">
        <v>-1.61</v>
      </c>
      <c r="D574">
        <v>-2.605</v>
      </c>
      <c r="E574">
        <v>-3.1509999999999998</v>
      </c>
      <c r="F574">
        <v>-3.19</v>
      </c>
      <c r="G574">
        <v>1.6</v>
      </c>
      <c r="H574">
        <v>0</v>
      </c>
      <c r="I574">
        <v>1.3480000000000001</v>
      </c>
      <c r="J574">
        <v>-0.61</v>
      </c>
      <c r="K574">
        <v>-1.61</v>
      </c>
      <c r="L574">
        <v>-2.605</v>
      </c>
      <c r="M574">
        <v>-3.1509999999999998</v>
      </c>
      <c r="N574">
        <v>-3.19</v>
      </c>
      <c r="O574">
        <v>0.92600000000000005</v>
      </c>
      <c r="P574">
        <v>0.92600000000000005</v>
      </c>
      <c r="Q574">
        <v>0.91700000000000004</v>
      </c>
      <c r="R574">
        <v>0.44600000000000001</v>
      </c>
      <c r="S574">
        <v>0.16800000000000001</v>
      </c>
    </row>
    <row r="575" spans="1:19" x14ac:dyDescent="0.3">
      <c r="A575">
        <v>60</v>
      </c>
      <c r="B575">
        <v>-0.61</v>
      </c>
      <c r="C575">
        <v>-1.61</v>
      </c>
      <c r="D575">
        <v>-2.605</v>
      </c>
      <c r="E575">
        <v>-3.1509999999999998</v>
      </c>
      <c r="F575">
        <v>-3.19</v>
      </c>
      <c r="G575">
        <v>1.6</v>
      </c>
      <c r="H575">
        <v>0</v>
      </c>
      <c r="I575">
        <v>1.3480000000000001</v>
      </c>
      <c r="J575">
        <v>-0.61299999999999999</v>
      </c>
      <c r="K575">
        <v>-1.609</v>
      </c>
      <c r="L575">
        <v>-2.605</v>
      </c>
      <c r="M575">
        <v>-3.1520000000000001</v>
      </c>
      <c r="N575">
        <v>-3.1869999999999998</v>
      </c>
      <c r="O575">
        <v>0.93300000000000005</v>
      </c>
      <c r="P575">
        <v>0.94599999999999995</v>
      </c>
      <c r="Q575">
        <v>0.93700000000000006</v>
      </c>
      <c r="R575">
        <v>0.44700000000000001</v>
      </c>
      <c r="S575">
        <v>0.16</v>
      </c>
    </row>
    <row r="576" spans="1:19" x14ac:dyDescent="0.3">
      <c r="A576">
        <v>120</v>
      </c>
      <c r="B576">
        <v>-0.61</v>
      </c>
      <c r="C576">
        <v>-1.61</v>
      </c>
      <c r="D576">
        <v>-2.605</v>
      </c>
      <c r="E576">
        <v>-3.1509999999999998</v>
      </c>
      <c r="F576">
        <v>-3.19</v>
      </c>
      <c r="G576">
        <v>1.6</v>
      </c>
      <c r="H576">
        <v>0</v>
      </c>
      <c r="I576">
        <v>1.3480000000000001</v>
      </c>
      <c r="J576">
        <v>-0.61499999999999999</v>
      </c>
      <c r="K576">
        <v>-1.61</v>
      </c>
      <c r="L576">
        <v>-2.605</v>
      </c>
      <c r="M576">
        <v>-3.1509999999999998</v>
      </c>
      <c r="N576">
        <v>-3.1840000000000002</v>
      </c>
      <c r="O576">
        <v>0.93700000000000006</v>
      </c>
      <c r="P576">
        <v>0.95</v>
      </c>
      <c r="Q576">
        <v>0.94199999999999995</v>
      </c>
      <c r="R576">
        <v>0.44500000000000001</v>
      </c>
      <c r="S576">
        <v>0.152</v>
      </c>
    </row>
    <row r="577" spans="1:19" x14ac:dyDescent="0.3">
      <c r="A577">
        <v>180</v>
      </c>
      <c r="B577">
        <v>-0.61</v>
      </c>
      <c r="C577">
        <v>-1.61</v>
      </c>
      <c r="D577">
        <v>-2.605</v>
      </c>
      <c r="E577">
        <v>-3.1509999999999998</v>
      </c>
      <c r="F577">
        <v>-3.19</v>
      </c>
      <c r="G577">
        <v>1.6</v>
      </c>
      <c r="H577">
        <v>0</v>
      </c>
      <c r="I577">
        <v>1.3480000000000001</v>
      </c>
      <c r="J577">
        <v>-0.61599999999999999</v>
      </c>
      <c r="K577">
        <v>-1.61</v>
      </c>
      <c r="L577">
        <v>-2.605</v>
      </c>
      <c r="M577">
        <v>-3.1509999999999998</v>
      </c>
      <c r="N577">
        <v>-3.181</v>
      </c>
      <c r="O577">
        <v>0.93899999999999995</v>
      </c>
      <c r="P577">
        <v>0.95299999999999996</v>
      </c>
      <c r="Q577">
        <v>0.94599999999999995</v>
      </c>
      <c r="R577">
        <v>0.45</v>
      </c>
      <c r="S577">
        <v>0.14599999999999999</v>
      </c>
    </row>
    <row r="578" spans="1:19" x14ac:dyDescent="0.3">
      <c r="A578">
        <v>240</v>
      </c>
      <c r="B578">
        <v>-0.61</v>
      </c>
      <c r="C578">
        <v>-1.61</v>
      </c>
      <c r="D578">
        <v>-2.605</v>
      </c>
      <c r="E578">
        <v>-3.1509999999999998</v>
      </c>
      <c r="F578">
        <v>-3.19</v>
      </c>
      <c r="G578">
        <v>1.6</v>
      </c>
      <c r="H578">
        <v>0</v>
      </c>
      <c r="I578">
        <v>1.3480000000000001</v>
      </c>
      <c r="J578">
        <v>-0.61699999999999999</v>
      </c>
      <c r="K578">
        <v>-1.609</v>
      </c>
      <c r="L578">
        <v>-2.605</v>
      </c>
      <c r="M578">
        <v>-3.1509999999999998</v>
      </c>
      <c r="N578">
        <v>-3.1779999999999999</v>
      </c>
      <c r="O578">
        <v>0.94</v>
      </c>
      <c r="P578">
        <v>0.95399999999999996</v>
      </c>
      <c r="Q578">
        <v>0.94599999999999995</v>
      </c>
      <c r="R578">
        <v>0.45600000000000002</v>
      </c>
      <c r="S578">
        <v>0.14099999999999999</v>
      </c>
    </row>
    <row r="579" spans="1:19" x14ac:dyDescent="0.3">
      <c r="A579">
        <v>300</v>
      </c>
      <c r="B579">
        <v>-0.61</v>
      </c>
      <c r="C579">
        <v>-1.61</v>
      </c>
      <c r="D579">
        <v>-2.605</v>
      </c>
      <c r="E579">
        <v>-3.1509999999999998</v>
      </c>
      <c r="F579">
        <v>-3.19</v>
      </c>
      <c r="G579">
        <v>1.6</v>
      </c>
      <c r="H579">
        <v>0</v>
      </c>
      <c r="I579">
        <v>1.3480000000000001</v>
      </c>
      <c r="J579">
        <v>-0.61799999999999999</v>
      </c>
      <c r="K579">
        <v>-1.609</v>
      </c>
      <c r="L579">
        <v>-2.605</v>
      </c>
      <c r="M579">
        <v>-3.15</v>
      </c>
      <c r="N579">
        <v>-3.1749999999999998</v>
      </c>
      <c r="O579">
        <v>0.94099999999999995</v>
      </c>
      <c r="P579">
        <v>0.95299999999999996</v>
      </c>
      <c r="Q579">
        <v>0.94599999999999995</v>
      </c>
      <c r="R579">
        <v>0.45700000000000002</v>
      </c>
      <c r="S579">
        <v>0.13500000000000001</v>
      </c>
    </row>
    <row r="580" spans="1:19" x14ac:dyDescent="0.3">
      <c r="A580">
        <v>360</v>
      </c>
      <c r="B580">
        <v>-0.61</v>
      </c>
      <c r="C580">
        <v>-1.61</v>
      </c>
      <c r="D580">
        <v>-2.605</v>
      </c>
      <c r="E580">
        <v>-3.1509999999999998</v>
      </c>
      <c r="F580">
        <v>-3.19</v>
      </c>
      <c r="G580">
        <v>1.6</v>
      </c>
      <c r="H580">
        <v>0</v>
      </c>
      <c r="I580">
        <v>1.3480000000000001</v>
      </c>
      <c r="J580">
        <v>-0.61799999999999999</v>
      </c>
      <c r="K580">
        <v>-1.61</v>
      </c>
      <c r="L580">
        <v>-2.6059999999999999</v>
      </c>
      <c r="M580">
        <v>-3.1480000000000001</v>
      </c>
      <c r="N580">
        <v>-3.1720000000000002</v>
      </c>
      <c r="O580">
        <v>0.94199999999999995</v>
      </c>
      <c r="P580">
        <v>0.95199999999999996</v>
      </c>
      <c r="Q580">
        <v>0.94699999999999995</v>
      </c>
      <c r="R580">
        <v>0.45</v>
      </c>
      <c r="S580">
        <v>0.13</v>
      </c>
    </row>
    <row r="581" spans="1:19" x14ac:dyDescent="0.3">
      <c r="A581">
        <v>420</v>
      </c>
      <c r="B581">
        <v>-0.61</v>
      </c>
      <c r="C581">
        <v>-1.61</v>
      </c>
      <c r="D581">
        <v>-2.605</v>
      </c>
      <c r="E581">
        <v>-3.1509999999999998</v>
      </c>
      <c r="F581">
        <v>-3.19</v>
      </c>
      <c r="G581">
        <v>1.6</v>
      </c>
      <c r="H581">
        <v>0</v>
      </c>
      <c r="I581">
        <v>1.3480000000000001</v>
      </c>
      <c r="J581">
        <v>-0.61799999999999999</v>
      </c>
      <c r="K581">
        <v>-1.611</v>
      </c>
      <c r="L581">
        <v>-2.6059999999999999</v>
      </c>
      <c r="M581">
        <v>-3.145</v>
      </c>
      <c r="N581">
        <v>-3.169</v>
      </c>
      <c r="O581">
        <v>0.94299999999999995</v>
      </c>
      <c r="P581">
        <v>0.95099999999999996</v>
      </c>
      <c r="Q581">
        <v>0.94699999999999995</v>
      </c>
      <c r="R581">
        <v>0.443</v>
      </c>
      <c r="S581">
        <v>0.128</v>
      </c>
    </row>
    <row r="582" spans="1:19" x14ac:dyDescent="0.3">
      <c r="A582">
        <v>480</v>
      </c>
      <c r="B582">
        <v>-0.61</v>
      </c>
      <c r="C582">
        <v>-1.61</v>
      </c>
      <c r="D582">
        <v>-2.605</v>
      </c>
      <c r="E582">
        <v>-3.1509999999999998</v>
      </c>
      <c r="F582">
        <v>-3.19</v>
      </c>
      <c r="G582">
        <v>1.6</v>
      </c>
      <c r="H582">
        <v>0</v>
      </c>
      <c r="I582">
        <v>1.3480000000000001</v>
      </c>
      <c r="J582">
        <v>-0.61799999999999999</v>
      </c>
      <c r="K582">
        <v>-1.611</v>
      </c>
      <c r="L582">
        <v>-2.6059999999999999</v>
      </c>
      <c r="M582">
        <v>-3.1419999999999999</v>
      </c>
      <c r="N582">
        <v>-3.1659999999999999</v>
      </c>
      <c r="O582">
        <v>0.94299999999999995</v>
      </c>
      <c r="P582">
        <v>0.95</v>
      </c>
      <c r="Q582">
        <v>0.94599999999999995</v>
      </c>
      <c r="R582">
        <v>0.436</v>
      </c>
      <c r="S582">
        <v>0.126</v>
      </c>
    </row>
    <row r="583" spans="1:19" x14ac:dyDescent="0.3">
      <c r="A583">
        <v>540</v>
      </c>
      <c r="B583">
        <v>-0.61</v>
      </c>
      <c r="C583">
        <v>-1.61</v>
      </c>
      <c r="D583">
        <v>-2.605</v>
      </c>
      <c r="E583">
        <v>-3.1509999999999998</v>
      </c>
      <c r="F583">
        <v>-3.19</v>
      </c>
      <c r="G583">
        <v>1.6</v>
      </c>
      <c r="H583">
        <v>0</v>
      </c>
      <c r="I583">
        <v>1.3480000000000001</v>
      </c>
      <c r="J583">
        <v>-0.61899999999999999</v>
      </c>
      <c r="K583">
        <v>-1.6120000000000001</v>
      </c>
      <c r="L583">
        <v>-2.605</v>
      </c>
      <c r="M583">
        <v>-3.1389999999999998</v>
      </c>
      <c r="N583">
        <v>-3.1629999999999998</v>
      </c>
      <c r="O583">
        <v>0.94299999999999995</v>
      </c>
      <c r="P583">
        <v>0.94799999999999995</v>
      </c>
      <c r="Q583">
        <v>0.94499999999999995</v>
      </c>
      <c r="R583">
        <v>0.43</v>
      </c>
      <c r="S583">
        <v>0.125</v>
      </c>
    </row>
    <row r="584" spans="1:19" x14ac:dyDescent="0.3">
      <c r="A584">
        <v>600</v>
      </c>
      <c r="B584">
        <v>-0.61</v>
      </c>
      <c r="C584">
        <v>-1.61</v>
      </c>
      <c r="D584">
        <v>-2.605</v>
      </c>
      <c r="E584">
        <v>-3.1509999999999998</v>
      </c>
      <c r="F584">
        <v>-3.19</v>
      </c>
      <c r="G584">
        <v>1.6</v>
      </c>
      <c r="H584">
        <v>0</v>
      </c>
      <c r="I584">
        <v>1.3480000000000001</v>
      </c>
      <c r="J584">
        <v>-0.61899999999999999</v>
      </c>
      <c r="K584">
        <v>-1.6120000000000001</v>
      </c>
      <c r="L584">
        <v>-2.605</v>
      </c>
      <c r="M584">
        <v>-3.1349999999999998</v>
      </c>
      <c r="N584">
        <v>-3.16</v>
      </c>
      <c r="O584">
        <v>0.94299999999999995</v>
      </c>
      <c r="P584">
        <v>0.94699999999999995</v>
      </c>
      <c r="Q584">
        <v>0.94599999999999995</v>
      </c>
      <c r="R584">
        <v>0.42399999999999999</v>
      </c>
      <c r="S584">
        <v>0.125</v>
      </c>
    </row>
    <row r="586" spans="1:19" x14ac:dyDescent="0.3">
      <c r="A586" t="s">
        <v>0</v>
      </c>
      <c r="B586" t="s">
        <v>46</v>
      </c>
    </row>
    <row r="587" spans="1:19" x14ac:dyDescent="0.3">
      <c r="A587">
        <v>0</v>
      </c>
      <c r="B587">
        <v>-0.61</v>
      </c>
      <c r="C587">
        <v>-1.61</v>
      </c>
      <c r="D587">
        <v>-2.6040000000000001</v>
      </c>
      <c r="E587">
        <v>-3.1419999999999999</v>
      </c>
      <c r="F587">
        <v>-3.18</v>
      </c>
      <c r="G587">
        <v>1.6</v>
      </c>
      <c r="H587">
        <v>0</v>
      </c>
      <c r="I587">
        <v>1.875</v>
      </c>
      <c r="J587">
        <v>-0.61</v>
      </c>
      <c r="K587">
        <v>-1.61</v>
      </c>
      <c r="L587">
        <v>-2.6040000000000001</v>
      </c>
      <c r="M587">
        <v>-3.1419999999999999</v>
      </c>
      <c r="N587">
        <v>-3.18</v>
      </c>
      <c r="O587">
        <v>0.92600000000000005</v>
      </c>
      <c r="P587">
        <v>0.92600000000000005</v>
      </c>
      <c r="Q587">
        <v>0.91700000000000004</v>
      </c>
      <c r="R587">
        <v>0.441</v>
      </c>
      <c r="S587">
        <v>0.16600000000000001</v>
      </c>
    </row>
    <row r="588" spans="1:19" x14ac:dyDescent="0.3">
      <c r="A588">
        <v>60</v>
      </c>
      <c r="B588">
        <v>-0.61</v>
      </c>
      <c r="C588">
        <v>-1.61</v>
      </c>
      <c r="D588">
        <v>-2.6040000000000001</v>
      </c>
      <c r="E588">
        <v>-3.1419999999999999</v>
      </c>
      <c r="F588">
        <v>-3.18</v>
      </c>
      <c r="G588">
        <v>1.6</v>
      </c>
      <c r="H588">
        <v>0</v>
      </c>
      <c r="I588">
        <v>1.875</v>
      </c>
      <c r="J588">
        <v>-0.61299999999999999</v>
      </c>
      <c r="K588">
        <v>-1.61</v>
      </c>
      <c r="L588">
        <v>-2.6040000000000001</v>
      </c>
      <c r="M588">
        <v>-3.1419999999999999</v>
      </c>
      <c r="N588">
        <v>-3.1829999999999998</v>
      </c>
      <c r="O588">
        <v>0.93300000000000005</v>
      </c>
      <c r="P588">
        <v>0.94799999999999995</v>
      </c>
      <c r="Q588">
        <v>0.93600000000000005</v>
      </c>
      <c r="R588">
        <v>0.439</v>
      </c>
      <c r="S588">
        <v>0.17499999999999999</v>
      </c>
    </row>
    <row r="589" spans="1:19" x14ac:dyDescent="0.3">
      <c r="A589">
        <v>120</v>
      </c>
      <c r="B589">
        <v>-0.61</v>
      </c>
      <c r="C589">
        <v>-1.61</v>
      </c>
      <c r="D589">
        <v>-2.6040000000000001</v>
      </c>
      <c r="E589">
        <v>-3.1419999999999999</v>
      </c>
      <c r="F589">
        <v>-3.18</v>
      </c>
      <c r="G589">
        <v>1.6</v>
      </c>
      <c r="H589">
        <v>0</v>
      </c>
      <c r="I589">
        <v>1.875</v>
      </c>
      <c r="J589">
        <v>-0.61499999999999999</v>
      </c>
      <c r="K589">
        <v>-1.61</v>
      </c>
      <c r="L589">
        <v>-2.605</v>
      </c>
      <c r="M589">
        <v>-3.1429999999999998</v>
      </c>
      <c r="N589">
        <v>-3.1859999999999999</v>
      </c>
      <c r="O589">
        <v>0.93600000000000005</v>
      </c>
      <c r="P589">
        <v>0.95</v>
      </c>
      <c r="Q589">
        <v>0.94399999999999995</v>
      </c>
      <c r="R589">
        <v>0.443</v>
      </c>
      <c r="S589">
        <v>0.183</v>
      </c>
    </row>
    <row r="590" spans="1:19" x14ac:dyDescent="0.3">
      <c r="A590">
        <v>180</v>
      </c>
      <c r="B590">
        <v>-0.61</v>
      </c>
      <c r="C590">
        <v>-1.61</v>
      </c>
      <c r="D590">
        <v>-2.6040000000000001</v>
      </c>
      <c r="E590">
        <v>-3.1419999999999999</v>
      </c>
      <c r="F590">
        <v>-3.18</v>
      </c>
      <c r="G590">
        <v>1.6</v>
      </c>
      <c r="H590">
        <v>0</v>
      </c>
      <c r="I590">
        <v>1.875</v>
      </c>
      <c r="J590">
        <v>-0.61699999999999999</v>
      </c>
      <c r="K590">
        <v>-1.61</v>
      </c>
      <c r="L590">
        <v>-2.605</v>
      </c>
      <c r="M590">
        <v>-3.1419999999999999</v>
      </c>
      <c r="N590">
        <v>-3.1890000000000001</v>
      </c>
      <c r="O590">
        <v>0.93899999999999995</v>
      </c>
      <c r="P590">
        <v>0.95299999999999996</v>
      </c>
      <c r="Q590">
        <v>0.94399999999999995</v>
      </c>
      <c r="R590">
        <v>0.44500000000000001</v>
      </c>
      <c r="S590">
        <v>0.19</v>
      </c>
    </row>
    <row r="591" spans="1:19" x14ac:dyDescent="0.3">
      <c r="A591">
        <v>240</v>
      </c>
      <c r="B591">
        <v>-0.61</v>
      </c>
      <c r="C591">
        <v>-1.61</v>
      </c>
      <c r="D591">
        <v>-2.6040000000000001</v>
      </c>
      <c r="E591">
        <v>-3.1419999999999999</v>
      </c>
      <c r="F591">
        <v>-3.18</v>
      </c>
      <c r="G591">
        <v>1.6</v>
      </c>
      <c r="H591">
        <v>0</v>
      </c>
      <c r="I591">
        <v>1.875</v>
      </c>
      <c r="J591">
        <v>-0.61699999999999999</v>
      </c>
      <c r="K591">
        <v>-1.609</v>
      </c>
      <c r="L591">
        <v>-2.605</v>
      </c>
      <c r="M591">
        <v>-3.14</v>
      </c>
      <c r="N591">
        <v>-3.1920000000000002</v>
      </c>
      <c r="O591">
        <v>0.94</v>
      </c>
      <c r="P591">
        <v>0.95399999999999996</v>
      </c>
      <c r="Q591">
        <v>0.94599999999999995</v>
      </c>
      <c r="R591">
        <v>0.443</v>
      </c>
      <c r="S591">
        <v>0.19500000000000001</v>
      </c>
    </row>
    <row r="592" spans="1:19" x14ac:dyDescent="0.3">
      <c r="A592">
        <v>300</v>
      </c>
      <c r="B592">
        <v>-0.61</v>
      </c>
      <c r="C592">
        <v>-1.61</v>
      </c>
      <c r="D592">
        <v>-2.6040000000000001</v>
      </c>
      <c r="E592">
        <v>-3.1419999999999999</v>
      </c>
      <c r="F592">
        <v>-3.18</v>
      </c>
      <c r="G592">
        <v>1.6</v>
      </c>
      <c r="H592">
        <v>0</v>
      </c>
      <c r="I592">
        <v>1.875</v>
      </c>
      <c r="J592">
        <v>-0.61799999999999999</v>
      </c>
      <c r="K592">
        <v>-1.61</v>
      </c>
      <c r="L592">
        <v>-2.605</v>
      </c>
      <c r="M592">
        <v>-3.14</v>
      </c>
      <c r="N592">
        <v>-3.1949999999999998</v>
      </c>
      <c r="O592">
        <v>0.94099999999999995</v>
      </c>
      <c r="P592">
        <v>0.95399999999999996</v>
      </c>
      <c r="Q592">
        <v>0.94699999999999995</v>
      </c>
      <c r="R592">
        <v>0.44700000000000001</v>
      </c>
      <c r="S592">
        <v>0.19900000000000001</v>
      </c>
    </row>
    <row r="593" spans="1:19" x14ac:dyDescent="0.3">
      <c r="A593">
        <v>360</v>
      </c>
      <c r="B593">
        <v>-0.61</v>
      </c>
      <c r="C593">
        <v>-1.61</v>
      </c>
      <c r="D593">
        <v>-2.6040000000000001</v>
      </c>
      <c r="E593">
        <v>-3.1419999999999999</v>
      </c>
      <c r="F593">
        <v>-3.18</v>
      </c>
      <c r="G593">
        <v>1.6</v>
      </c>
      <c r="H593">
        <v>0</v>
      </c>
      <c r="I593">
        <v>1.875</v>
      </c>
      <c r="J593">
        <v>-0.61799999999999999</v>
      </c>
      <c r="K593">
        <v>-1.61</v>
      </c>
      <c r="L593">
        <v>-2.605</v>
      </c>
      <c r="M593">
        <v>-3.141</v>
      </c>
      <c r="N593">
        <v>-3.198</v>
      </c>
      <c r="O593">
        <v>0.94199999999999995</v>
      </c>
      <c r="P593">
        <v>0.95199999999999996</v>
      </c>
      <c r="Q593">
        <v>0.94499999999999995</v>
      </c>
      <c r="R593">
        <v>0.45400000000000001</v>
      </c>
      <c r="S593">
        <v>0.20399999999999999</v>
      </c>
    </row>
    <row r="594" spans="1:19" x14ac:dyDescent="0.3">
      <c r="A594">
        <v>420</v>
      </c>
      <c r="B594">
        <v>-0.61</v>
      </c>
      <c r="C594">
        <v>-1.61</v>
      </c>
      <c r="D594">
        <v>-2.6040000000000001</v>
      </c>
      <c r="E594">
        <v>-3.1419999999999999</v>
      </c>
      <c r="F594">
        <v>-3.18</v>
      </c>
      <c r="G594">
        <v>1.6</v>
      </c>
      <c r="H594">
        <v>0</v>
      </c>
      <c r="I594">
        <v>1.875</v>
      </c>
      <c r="J594">
        <v>-0.61799999999999999</v>
      </c>
      <c r="K594">
        <v>-1.611</v>
      </c>
      <c r="L594">
        <v>-2.605</v>
      </c>
      <c r="M594">
        <v>-3.1440000000000001</v>
      </c>
      <c r="N594">
        <v>-3.2010000000000001</v>
      </c>
      <c r="O594">
        <v>0.94299999999999995</v>
      </c>
      <c r="P594">
        <v>0.95099999999999996</v>
      </c>
      <c r="Q594">
        <v>0.94499999999999995</v>
      </c>
      <c r="R594">
        <v>0.46200000000000002</v>
      </c>
      <c r="S594">
        <v>0.20899999999999999</v>
      </c>
    </row>
    <row r="595" spans="1:19" x14ac:dyDescent="0.3">
      <c r="A595">
        <v>480</v>
      </c>
      <c r="B595">
        <v>-0.61</v>
      </c>
      <c r="C595">
        <v>-1.61</v>
      </c>
      <c r="D595">
        <v>-2.6040000000000001</v>
      </c>
      <c r="E595">
        <v>-3.1419999999999999</v>
      </c>
      <c r="F595">
        <v>-3.18</v>
      </c>
      <c r="G595">
        <v>1.6</v>
      </c>
      <c r="H595">
        <v>0</v>
      </c>
      <c r="I595">
        <v>1.875</v>
      </c>
      <c r="J595">
        <v>-0.61899999999999999</v>
      </c>
      <c r="K595">
        <v>-1.611</v>
      </c>
      <c r="L595">
        <v>-2.605</v>
      </c>
      <c r="M595">
        <v>-3.1459999999999999</v>
      </c>
      <c r="N595">
        <v>-3.2040000000000002</v>
      </c>
      <c r="O595">
        <v>0.94299999999999995</v>
      </c>
      <c r="P595">
        <v>0.95</v>
      </c>
      <c r="Q595">
        <v>0.94599999999999995</v>
      </c>
      <c r="R595">
        <v>0.47</v>
      </c>
      <c r="S595">
        <v>0.214</v>
      </c>
    </row>
    <row r="596" spans="1:19" x14ac:dyDescent="0.3">
      <c r="A596">
        <v>540</v>
      </c>
      <c r="B596">
        <v>-0.61</v>
      </c>
      <c r="C596">
        <v>-1.61</v>
      </c>
      <c r="D596">
        <v>-2.6040000000000001</v>
      </c>
      <c r="E596">
        <v>-3.1419999999999999</v>
      </c>
      <c r="F596">
        <v>-3.18</v>
      </c>
      <c r="G596">
        <v>1.6</v>
      </c>
      <c r="H596">
        <v>0</v>
      </c>
      <c r="I596">
        <v>1.875</v>
      </c>
      <c r="J596">
        <v>-0.61899999999999999</v>
      </c>
      <c r="K596">
        <v>-1.6120000000000001</v>
      </c>
      <c r="L596">
        <v>-2.605</v>
      </c>
      <c r="M596">
        <v>-3.149</v>
      </c>
      <c r="N596">
        <v>-3.2069999999999999</v>
      </c>
      <c r="O596">
        <v>0.94299999999999995</v>
      </c>
      <c r="P596">
        <v>0.94799999999999995</v>
      </c>
      <c r="Q596">
        <v>0.94599999999999995</v>
      </c>
      <c r="R596">
        <v>0.47599999999999998</v>
      </c>
      <c r="S596">
        <v>0.218</v>
      </c>
    </row>
    <row r="597" spans="1:19" x14ac:dyDescent="0.3">
      <c r="A597">
        <v>600</v>
      </c>
      <c r="B597">
        <v>-0.61</v>
      </c>
      <c r="C597">
        <v>-1.61</v>
      </c>
      <c r="D597">
        <v>-2.6040000000000001</v>
      </c>
      <c r="E597">
        <v>-3.1419999999999999</v>
      </c>
      <c r="F597">
        <v>-3.18</v>
      </c>
      <c r="G597">
        <v>1.6</v>
      </c>
      <c r="H597">
        <v>0</v>
      </c>
      <c r="I597">
        <v>1.875</v>
      </c>
      <c r="J597">
        <v>-0.61899999999999999</v>
      </c>
      <c r="K597">
        <v>-1.6120000000000001</v>
      </c>
      <c r="L597">
        <v>-2.605</v>
      </c>
      <c r="M597">
        <v>-3.1520000000000001</v>
      </c>
      <c r="N597">
        <v>-3.21</v>
      </c>
      <c r="O597">
        <v>0.94299999999999995</v>
      </c>
      <c r="P597">
        <v>0.94699999999999995</v>
      </c>
      <c r="Q597">
        <v>0.94599999999999995</v>
      </c>
      <c r="R597">
        <v>0.48</v>
      </c>
      <c r="S597">
        <v>0.22</v>
      </c>
    </row>
    <row r="599" spans="1:19" x14ac:dyDescent="0.3">
      <c r="A599" t="s">
        <v>0</v>
      </c>
      <c r="B599" t="s">
        <v>47</v>
      </c>
    </row>
    <row r="600" spans="1:19" x14ac:dyDescent="0.3">
      <c r="A600">
        <v>0</v>
      </c>
      <c r="B600">
        <v>-0.61</v>
      </c>
      <c r="C600">
        <v>-1.61</v>
      </c>
      <c r="D600">
        <v>-2.6040000000000001</v>
      </c>
      <c r="E600">
        <v>-3.1419999999999999</v>
      </c>
      <c r="F600">
        <v>-3.18</v>
      </c>
      <c r="G600">
        <v>1.6</v>
      </c>
      <c r="H600">
        <v>0</v>
      </c>
      <c r="I600">
        <v>1.617</v>
      </c>
      <c r="J600">
        <v>-0.61</v>
      </c>
      <c r="K600">
        <v>-1.61</v>
      </c>
      <c r="L600">
        <v>-2.6040000000000001</v>
      </c>
      <c r="M600">
        <v>-3.1419999999999999</v>
      </c>
      <c r="N600">
        <v>-3.18</v>
      </c>
      <c r="O600">
        <v>0.92600000000000005</v>
      </c>
      <c r="P600">
        <v>0.92600000000000005</v>
      </c>
      <c r="Q600">
        <v>0.91700000000000004</v>
      </c>
      <c r="R600">
        <v>0.441</v>
      </c>
      <c r="S600">
        <v>0.16600000000000001</v>
      </c>
    </row>
    <row r="601" spans="1:19" x14ac:dyDescent="0.3">
      <c r="A601">
        <v>60</v>
      </c>
      <c r="B601">
        <v>-0.61</v>
      </c>
      <c r="C601">
        <v>-1.61</v>
      </c>
      <c r="D601">
        <v>-2.6040000000000001</v>
      </c>
      <c r="E601">
        <v>-3.1419999999999999</v>
      </c>
      <c r="F601">
        <v>-3.18</v>
      </c>
      <c r="G601">
        <v>1.6</v>
      </c>
      <c r="H601">
        <v>0</v>
      </c>
      <c r="I601">
        <v>1.617</v>
      </c>
      <c r="J601">
        <v>-0.61299999999999999</v>
      </c>
      <c r="K601">
        <v>-1.609</v>
      </c>
      <c r="L601">
        <v>-2.6040000000000001</v>
      </c>
      <c r="M601">
        <v>-3.1419999999999999</v>
      </c>
      <c r="N601">
        <v>-3.18</v>
      </c>
      <c r="O601">
        <v>0.93300000000000005</v>
      </c>
      <c r="P601">
        <v>0.94599999999999995</v>
      </c>
      <c r="Q601">
        <v>0.93600000000000005</v>
      </c>
      <c r="R601">
        <v>0.441</v>
      </c>
      <c r="S601">
        <v>0.16700000000000001</v>
      </c>
    </row>
    <row r="602" spans="1:19" x14ac:dyDescent="0.3">
      <c r="A602">
        <v>120</v>
      </c>
      <c r="B602">
        <v>-0.61</v>
      </c>
      <c r="C602">
        <v>-1.61</v>
      </c>
      <c r="D602">
        <v>-2.6040000000000001</v>
      </c>
      <c r="E602">
        <v>-3.1419999999999999</v>
      </c>
      <c r="F602">
        <v>-3.18</v>
      </c>
      <c r="G602">
        <v>1.6</v>
      </c>
      <c r="H602">
        <v>0</v>
      </c>
      <c r="I602">
        <v>1.617</v>
      </c>
      <c r="J602">
        <v>-0.61499999999999999</v>
      </c>
      <c r="K602">
        <v>-1.61</v>
      </c>
      <c r="L602">
        <v>-2.605</v>
      </c>
      <c r="M602">
        <v>-3.1419999999999999</v>
      </c>
      <c r="N602">
        <v>-3.18</v>
      </c>
      <c r="O602">
        <v>0.93700000000000006</v>
      </c>
      <c r="P602">
        <v>0.95</v>
      </c>
      <c r="Q602">
        <v>0.94199999999999995</v>
      </c>
      <c r="R602">
        <v>0.442</v>
      </c>
      <c r="S602">
        <v>0.16700000000000001</v>
      </c>
    </row>
    <row r="603" spans="1:19" x14ac:dyDescent="0.3">
      <c r="A603">
        <v>180</v>
      </c>
      <c r="B603">
        <v>-0.61</v>
      </c>
      <c r="C603">
        <v>-1.61</v>
      </c>
      <c r="D603">
        <v>-2.6040000000000001</v>
      </c>
      <c r="E603">
        <v>-3.1419999999999999</v>
      </c>
      <c r="F603">
        <v>-3.18</v>
      </c>
      <c r="G603">
        <v>1.6</v>
      </c>
      <c r="H603">
        <v>0</v>
      </c>
      <c r="I603">
        <v>1.617</v>
      </c>
      <c r="J603">
        <v>-0.61699999999999999</v>
      </c>
      <c r="K603">
        <v>-1.61</v>
      </c>
      <c r="L603">
        <v>-2.605</v>
      </c>
      <c r="M603">
        <v>-3.1419999999999999</v>
      </c>
      <c r="N603">
        <v>-3.18</v>
      </c>
      <c r="O603">
        <v>0.93899999999999995</v>
      </c>
      <c r="P603">
        <v>0.95299999999999996</v>
      </c>
      <c r="Q603">
        <v>0.94499999999999995</v>
      </c>
      <c r="R603">
        <v>0.44400000000000001</v>
      </c>
      <c r="S603">
        <v>0.16700000000000001</v>
      </c>
    </row>
    <row r="604" spans="1:19" x14ac:dyDescent="0.3">
      <c r="A604">
        <v>240</v>
      </c>
      <c r="B604">
        <v>-0.61</v>
      </c>
      <c r="C604">
        <v>-1.61</v>
      </c>
      <c r="D604">
        <v>-2.6040000000000001</v>
      </c>
      <c r="E604">
        <v>-3.1419999999999999</v>
      </c>
      <c r="F604">
        <v>-3.18</v>
      </c>
      <c r="G604">
        <v>1.6</v>
      </c>
      <c r="H604">
        <v>0</v>
      </c>
      <c r="I604">
        <v>1.617</v>
      </c>
      <c r="J604">
        <v>-0.61699999999999999</v>
      </c>
      <c r="K604">
        <v>-1.609</v>
      </c>
      <c r="L604">
        <v>-2.605</v>
      </c>
      <c r="M604">
        <v>-3.141</v>
      </c>
      <c r="N604">
        <v>-3.18</v>
      </c>
      <c r="O604">
        <v>0.94</v>
      </c>
      <c r="P604">
        <v>0.95399999999999996</v>
      </c>
      <c r="Q604">
        <v>0.94499999999999995</v>
      </c>
      <c r="R604">
        <v>0.44700000000000001</v>
      </c>
      <c r="S604">
        <v>0.16800000000000001</v>
      </c>
    </row>
    <row r="605" spans="1:19" x14ac:dyDescent="0.3">
      <c r="A605">
        <v>300</v>
      </c>
      <c r="B605">
        <v>-0.61</v>
      </c>
      <c r="C605">
        <v>-1.61</v>
      </c>
      <c r="D605">
        <v>-2.6040000000000001</v>
      </c>
      <c r="E605">
        <v>-3.1419999999999999</v>
      </c>
      <c r="F605">
        <v>-3.18</v>
      </c>
      <c r="G605">
        <v>1.6</v>
      </c>
      <c r="H605">
        <v>0</v>
      </c>
      <c r="I605">
        <v>1.617</v>
      </c>
      <c r="J605">
        <v>-0.61799999999999999</v>
      </c>
      <c r="K605">
        <v>-1.609</v>
      </c>
      <c r="L605">
        <v>-2.605</v>
      </c>
      <c r="M605">
        <v>-3.14</v>
      </c>
      <c r="N605">
        <v>-3.18</v>
      </c>
      <c r="O605">
        <v>0.94099999999999995</v>
      </c>
      <c r="P605">
        <v>0.95299999999999996</v>
      </c>
      <c r="Q605">
        <v>0.94599999999999995</v>
      </c>
      <c r="R605">
        <v>0.44900000000000001</v>
      </c>
      <c r="S605">
        <v>0.16700000000000001</v>
      </c>
    </row>
    <row r="606" spans="1:19" x14ac:dyDescent="0.3">
      <c r="A606">
        <v>360</v>
      </c>
      <c r="B606">
        <v>-0.61</v>
      </c>
      <c r="C606">
        <v>-1.61</v>
      </c>
      <c r="D606">
        <v>-2.6040000000000001</v>
      </c>
      <c r="E606">
        <v>-3.1419999999999999</v>
      </c>
      <c r="F606">
        <v>-3.18</v>
      </c>
      <c r="G606">
        <v>1.6</v>
      </c>
      <c r="H606">
        <v>0</v>
      </c>
      <c r="I606">
        <v>1.617</v>
      </c>
      <c r="J606">
        <v>-0.61799999999999999</v>
      </c>
      <c r="K606">
        <v>-1.61</v>
      </c>
      <c r="L606">
        <v>-2.605</v>
      </c>
      <c r="M606">
        <v>-3.14</v>
      </c>
      <c r="N606">
        <v>-3.18</v>
      </c>
      <c r="O606">
        <v>0.94199999999999995</v>
      </c>
      <c r="P606">
        <v>0.95199999999999996</v>
      </c>
      <c r="Q606">
        <v>0.94499999999999995</v>
      </c>
      <c r="R606">
        <v>0.45</v>
      </c>
      <c r="S606">
        <v>0.16600000000000001</v>
      </c>
    </row>
    <row r="607" spans="1:19" x14ac:dyDescent="0.3">
      <c r="A607">
        <v>420</v>
      </c>
      <c r="B607">
        <v>-0.61</v>
      </c>
      <c r="C607">
        <v>-1.61</v>
      </c>
      <c r="D607">
        <v>-2.6040000000000001</v>
      </c>
      <c r="E607">
        <v>-3.1419999999999999</v>
      </c>
      <c r="F607">
        <v>-3.18</v>
      </c>
      <c r="G607">
        <v>1.6</v>
      </c>
      <c r="H607">
        <v>0</v>
      </c>
      <c r="I607">
        <v>1.617</v>
      </c>
      <c r="J607">
        <v>-0.61799999999999999</v>
      </c>
      <c r="K607">
        <v>-1.611</v>
      </c>
      <c r="L607">
        <v>-2.605</v>
      </c>
      <c r="M607">
        <v>-3.14</v>
      </c>
      <c r="N607">
        <v>-3.18</v>
      </c>
      <c r="O607">
        <v>0.94299999999999995</v>
      </c>
      <c r="P607">
        <v>0.95099999999999996</v>
      </c>
      <c r="Q607">
        <v>0.94599999999999995</v>
      </c>
      <c r="R607">
        <v>0.45</v>
      </c>
      <c r="S607">
        <v>0.16800000000000001</v>
      </c>
    </row>
    <row r="608" spans="1:19" x14ac:dyDescent="0.3">
      <c r="A608">
        <v>480</v>
      </c>
      <c r="B608">
        <v>-0.61</v>
      </c>
      <c r="C608">
        <v>-1.61</v>
      </c>
      <c r="D608">
        <v>-2.6040000000000001</v>
      </c>
      <c r="E608">
        <v>-3.1419999999999999</v>
      </c>
      <c r="F608">
        <v>-3.18</v>
      </c>
      <c r="G608">
        <v>1.6</v>
      </c>
      <c r="H608">
        <v>0</v>
      </c>
      <c r="I608">
        <v>1.617</v>
      </c>
      <c r="J608">
        <v>-0.61799999999999999</v>
      </c>
      <c r="K608">
        <v>-1.611</v>
      </c>
      <c r="L608">
        <v>-2.605</v>
      </c>
      <c r="M608">
        <v>-3.14</v>
      </c>
      <c r="N608">
        <v>-3.18</v>
      </c>
      <c r="O608">
        <v>0.94299999999999995</v>
      </c>
      <c r="P608">
        <v>0.95</v>
      </c>
      <c r="Q608">
        <v>0.94599999999999995</v>
      </c>
      <c r="R608">
        <v>0.45100000000000001</v>
      </c>
      <c r="S608">
        <v>0.17</v>
      </c>
    </row>
    <row r="609" spans="1:19" x14ac:dyDescent="0.3">
      <c r="A609">
        <v>540</v>
      </c>
      <c r="B609">
        <v>-0.61</v>
      </c>
      <c r="C609">
        <v>-1.61</v>
      </c>
      <c r="D609">
        <v>-2.6040000000000001</v>
      </c>
      <c r="E609">
        <v>-3.1419999999999999</v>
      </c>
      <c r="F609">
        <v>-3.18</v>
      </c>
      <c r="G609">
        <v>1.6</v>
      </c>
      <c r="H609">
        <v>0</v>
      </c>
      <c r="I609">
        <v>1.617</v>
      </c>
      <c r="J609">
        <v>-0.61899999999999999</v>
      </c>
      <c r="K609">
        <v>-1.6120000000000001</v>
      </c>
      <c r="L609">
        <v>-2.605</v>
      </c>
      <c r="M609">
        <v>-3.14</v>
      </c>
      <c r="N609">
        <v>-3.18</v>
      </c>
      <c r="O609">
        <v>0.94299999999999995</v>
      </c>
      <c r="P609">
        <v>0.94799999999999995</v>
      </c>
      <c r="Q609">
        <v>0.94499999999999995</v>
      </c>
      <c r="R609">
        <v>0.45100000000000001</v>
      </c>
      <c r="S609">
        <v>0.17100000000000001</v>
      </c>
    </row>
    <row r="610" spans="1:19" x14ac:dyDescent="0.3">
      <c r="A610">
        <v>600</v>
      </c>
      <c r="B610">
        <v>-0.61</v>
      </c>
      <c r="C610">
        <v>-1.61</v>
      </c>
      <c r="D610">
        <v>-2.6040000000000001</v>
      </c>
      <c r="E610">
        <v>-3.1419999999999999</v>
      </c>
      <c r="F610">
        <v>-3.18</v>
      </c>
      <c r="G610">
        <v>1.6</v>
      </c>
      <c r="H610">
        <v>0</v>
      </c>
      <c r="I610">
        <v>1.617</v>
      </c>
      <c r="J610">
        <v>-0.61899999999999999</v>
      </c>
      <c r="K610">
        <v>-1.6120000000000001</v>
      </c>
      <c r="L610">
        <v>-2.605</v>
      </c>
      <c r="M610">
        <v>-3.14</v>
      </c>
      <c r="N610">
        <v>-3.18</v>
      </c>
      <c r="O610">
        <v>0.94299999999999995</v>
      </c>
      <c r="P610">
        <v>0.94699999999999995</v>
      </c>
      <c r="Q610">
        <v>0.94499999999999995</v>
      </c>
      <c r="R610">
        <v>0.45100000000000001</v>
      </c>
      <c r="S610">
        <v>0.17199999999999999</v>
      </c>
    </row>
    <row r="612" spans="1:19" x14ac:dyDescent="0.3">
      <c r="A612" t="s">
        <v>0</v>
      </c>
      <c r="B612" t="s">
        <v>48</v>
      </c>
    </row>
    <row r="613" spans="1:19" x14ac:dyDescent="0.3">
      <c r="A613">
        <v>0</v>
      </c>
      <c r="B613">
        <v>-0.61</v>
      </c>
      <c r="C613">
        <v>-1.61</v>
      </c>
      <c r="D613">
        <v>-2.6040000000000001</v>
      </c>
      <c r="E613">
        <v>-3.1419999999999999</v>
      </c>
      <c r="F613">
        <v>-3.18</v>
      </c>
      <c r="G613">
        <v>1.6</v>
      </c>
      <c r="H613">
        <v>0</v>
      </c>
      <c r="I613">
        <v>1.3480000000000001</v>
      </c>
      <c r="J613">
        <v>-0.61</v>
      </c>
      <c r="K613">
        <v>-1.61</v>
      </c>
      <c r="L613">
        <v>-2.6040000000000001</v>
      </c>
      <c r="M613">
        <v>-3.1419999999999999</v>
      </c>
      <c r="N613">
        <v>-3.18</v>
      </c>
      <c r="O613">
        <v>0.92600000000000005</v>
      </c>
      <c r="P613">
        <v>0.92600000000000005</v>
      </c>
      <c r="Q613">
        <v>0.91700000000000004</v>
      </c>
      <c r="R613">
        <v>0.441</v>
      </c>
      <c r="S613">
        <v>0.16600000000000001</v>
      </c>
    </row>
    <row r="614" spans="1:19" x14ac:dyDescent="0.3">
      <c r="A614">
        <v>60</v>
      </c>
      <c r="B614">
        <v>-0.61</v>
      </c>
      <c r="C614">
        <v>-1.61</v>
      </c>
      <c r="D614">
        <v>-2.6040000000000001</v>
      </c>
      <c r="E614">
        <v>-3.1419999999999999</v>
      </c>
      <c r="F614">
        <v>-3.18</v>
      </c>
      <c r="G614">
        <v>1.6</v>
      </c>
      <c r="H614">
        <v>0</v>
      </c>
      <c r="I614">
        <v>1.3480000000000001</v>
      </c>
      <c r="J614">
        <v>-0.61299999999999999</v>
      </c>
      <c r="K614">
        <v>-1.609</v>
      </c>
      <c r="L614">
        <v>-2.6040000000000001</v>
      </c>
      <c r="M614">
        <v>-3.1429999999999998</v>
      </c>
      <c r="N614">
        <v>-3.177</v>
      </c>
      <c r="O614">
        <v>0.93300000000000005</v>
      </c>
      <c r="P614">
        <v>0.94599999999999995</v>
      </c>
      <c r="Q614">
        <v>0.93600000000000005</v>
      </c>
      <c r="R614">
        <v>0.442</v>
      </c>
      <c r="S614">
        <v>0.159</v>
      </c>
    </row>
    <row r="615" spans="1:19" x14ac:dyDescent="0.3">
      <c r="A615">
        <v>120</v>
      </c>
      <c r="B615">
        <v>-0.61</v>
      </c>
      <c r="C615">
        <v>-1.61</v>
      </c>
      <c r="D615">
        <v>-2.6040000000000001</v>
      </c>
      <c r="E615">
        <v>-3.1419999999999999</v>
      </c>
      <c r="F615">
        <v>-3.18</v>
      </c>
      <c r="G615">
        <v>1.6</v>
      </c>
      <c r="H615">
        <v>0</v>
      </c>
      <c r="I615">
        <v>1.3480000000000001</v>
      </c>
      <c r="J615">
        <v>-0.61599999999999999</v>
      </c>
      <c r="K615">
        <v>-1.61</v>
      </c>
      <c r="L615">
        <v>-2.6040000000000001</v>
      </c>
      <c r="M615">
        <v>-3.1419999999999999</v>
      </c>
      <c r="N615">
        <v>-3.1739999999999999</v>
      </c>
      <c r="O615">
        <v>0.93799999999999994</v>
      </c>
      <c r="P615">
        <v>0.95</v>
      </c>
      <c r="Q615">
        <v>0.94099999999999995</v>
      </c>
      <c r="R615">
        <v>0.44</v>
      </c>
      <c r="S615">
        <v>0.151</v>
      </c>
    </row>
    <row r="616" spans="1:19" x14ac:dyDescent="0.3">
      <c r="A616">
        <v>180</v>
      </c>
      <c r="B616">
        <v>-0.61</v>
      </c>
      <c r="C616">
        <v>-1.61</v>
      </c>
      <c r="D616">
        <v>-2.6040000000000001</v>
      </c>
      <c r="E616">
        <v>-3.1419999999999999</v>
      </c>
      <c r="F616">
        <v>-3.18</v>
      </c>
      <c r="G616">
        <v>1.6</v>
      </c>
      <c r="H616">
        <v>0</v>
      </c>
      <c r="I616">
        <v>1.3480000000000001</v>
      </c>
      <c r="J616">
        <v>-0.61599999999999999</v>
      </c>
      <c r="K616">
        <v>-1.61</v>
      </c>
      <c r="L616">
        <v>-2.605</v>
      </c>
      <c r="M616">
        <v>-3.1419999999999999</v>
      </c>
      <c r="N616">
        <v>-3.1709999999999998</v>
      </c>
      <c r="O616">
        <v>0.93899999999999995</v>
      </c>
      <c r="P616">
        <v>0.95299999999999996</v>
      </c>
      <c r="Q616">
        <v>0.94599999999999995</v>
      </c>
      <c r="R616">
        <v>0.44400000000000001</v>
      </c>
      <c r="S616">
        <v>0.14599999999999999</v>
      </c>
    </row>
    <row r="617" spans="1:19" x14ac:dyDescent="0.3">
      <c r="A617">
        <v>240</v>
      </c>
      <c r="B617">
        <v>-0.61</v>
      </c>
      <c r="C617">
        <v>-1.61</v>
      </c>
      <c r="D617">
        <v>-2.6040000000000001</v>
      </c>
      <c r="E617">
        <v>-3.1419999999999999</v>
      </c>
      <c r="F617">
        <v>-3.18</v>
      </c>
      <c r="G617">
        <v>1.6</v>
      </c>
      <c r="H617">
        <v>0</v>
      </c>
      <c r="I617">
        <v>1.3480000000000001</v>
      </c>
      <c r="J617">
        <v>-0.61699999999999999</v>
      </c>
      <c r="K617">
        <v>-1.609</v>
      </c>
      <c r="L617">
        <v>-2.605</v>
      </c>
      <c r="M617">
        <v>-3.1419999999999999</v>
      </c>
      <c r="N617">
        <v>-3.1680000000000001</v>
      </c>
      <c r="O617">
        <v>0.94</v>
      </c>
      <c r="P617">
        <v>0.95399999999999996</v>
      </c>
      <c r="Q617">
        <v>0.94499999999999995</v>
      </c>
      <c r="R617">
        <v>0.45100000000000001</v>
      </c>
      <c r="S617">
        <v>0.14000000000000001</v>
      </c>
    </row>
    <row r="618" spans="1:19" x14ac:dyDescent="0.3">
      <c r="A618">
        <v>300</v>
      </c>
      <c r="B618">
        <v>-0.61</v>
      </c>
      <c r="C618">
        <v>-1.61</v>
      </c>
      <c r="D618">
        <v>-2.6040000000000001</v>
      </c>
      <c r="E618">
        <v>-3.1419999999999999</v>
      </c>
      <c r="F618">
        <v>-3.18</v>
      </c>
      <c r="G618">
        <v>1.6</v>
      </c>
      <c r="H618">
        <v>0</v>
      </c>
      <c r="I618">
        <v>1.3480000000000001</v>
      </c>
      <c r="J618">
        <v>-0.61799999999999999</v>
      </c>
      <c r="K618">
        <v>-1.609</v>
      </c>
      <c r="L618">
        <v>-2.605</v>
      </c>
      <c r="M618">
        <v>-3.141</v>
      </c>
      <c r="N618">
        <v>-3.165</v>
      </c>
      <c r="O618">
        <v>0.94099999999999995</v>
      </c>
      <c r="P618">
        <v>0.95299999999999996</v>
      </c>
      <c r="Q618">
        <v>0.94499999999999995</v>
      </c>
      <c r="R618">
        <v>0.45100000000000001</v>
      </c>
      <c r="S618">
        <v>0.13400000000000001</v>
      </c>
    </row>
    <row r="619" spans="1:19" x14ac:dyDescent="0.3">
      <c r="A619">
        <v>360</v>
      </c>
      <c r="B619">
        <v>-0.61</v>
      </c>
      <c r="C619">
        <v>-1.61</v>
      </c>
      <c r="D619">
        <v>-2.6040000000000001</v>
      </c>
      <c r="E619">
        <v>-3.1419999999999999</v>
      </c>
      <c r="F619">
        <v>-3.18</v>
      </c>
      <c r="G619">
        <v>1.6</v>
      </c>
      <c r="H619">
        <v>0</v>
      </c>
      <c r="I619">
        <v>1.3480000000000001</v>
      </c>
      <c r="J619">
        <v>-0.61799999999999999</v>
      </c>
      <c r="K619">
        <v>-1.61</v>
      </c>
      <c r="L619">
        <v>-2.605</v>
      </c>
      <c r="M619">
        <v>-3.1389999999999998</v>
      </c>
      <c r="N619">
        <v>-3.1619999999999999</v>
      </c>
      <c r="O619">
        <v>0.94199999999999995</v>
      </c>
      <c r="P619">
        <v>0.95199999999999996</v>
      </c>
      <c r="Q619">
        <v>0.94599999999999995</v>
      </c>
      <c r="R619">
        <v>0.44500000000000001</v>
      </c>
      <c r="S619">
        <v>0.129</v>
      </c>
    </row>
    <row r="620" spans="1:19" x14ac:dyDescent="0.3">
      <c r="A620">
        <v>420</v>
      </c>
      <c r="B620">
        <v>-0.61</v>
      </c>
      <c r="C620">
        <v>-1.61</v>
      </c>
      <c r="D620">
        <v>-2.6040000000000001</v>
      </c>
      <c r="E620">
        <v>-3.1419999999999999</v>
      </c>
      <c r="F620">
        <v>-3.18</v>
      </c>
      <c r="G620">
        <v>1.6</v>
      </c>
      <c r="H620">
        <v>0</v>
      </c>
      <c r="I620">
        <v>1.3480000000000001</v>
      </c>
      <c r="J620">
        <v>-0.61799999999999999</v>
      </c>
      <c r="K620">
        <v>-1.611</v>
      </c>
      <c r="L620">
        <v>-2.6059999999999999</v>
      </c>
      <c r="M620">
        <v>-3.1360000000000001</v>
      </c>
      <c r="N620">
        <v>-3.1589999999999998</v>
      </c>
      <c r="O620">
        <v>0.94299999999999995</v>
      </c>
      <c r="P620">
        <v>0.95099999999999996</v>
      </c>
      <c r="Q620">
        <v>0.94699999999999995</v>
      </c>
      <c r="R620">
        <v>0.438</v>
      </c>
      <c r="S620">
        <v>0.127</v>
      </c>
    </row>
    <row r="621" spans="1:19" x14ac:dyDescent="0.3">
      <c r="A621">
        <v>480</v>
      </c>
      <c r="B621">
        <v>-0.61</v>
      </c>
      <c r="C621">
        <v>-1.61</v>
      </c>
      <c r="D621">
        <v>-2.6040000000000001</v>
      </c>
      <c r="E621">
        <v>-3.1419999999999999</v>
      </c>
      <c r="F621">
        <v>-3.18</v>
      </c>
      <c r="G621">
        <v>1.6</v>
      </c>
      <c r="H621">
        <v>0</v>
      </c>
      <c r="I621">
        <v>1.3480000000000001</v>
      </c>
      <c r="J621">
        <v>-0.61799999999999999</v>
      </c>
      <c r="K621">
        <v>-1.611</v>
      </c>
      <c r="L621">
        <v>-2.605</v>
      </c>
      <c r="M621">
        <v>-3.133</v>
      </c>
      <c r="N621">
        <v>-3.1560000000000001</v>
      </c>
      <c r="O621">
        <v>0.94299999999999995</v>
      </c>
      <c r="P621">
        <v>0.94899999999999995</v>
      </c>
      <c r="Q621">
        <v>0.94499999999999995</v>
      </c>
      <c r="R621">
        <v>0.43099999999999999</v>
      </c>
      <c r="S621">
        <v>0.125</v>
      </c>
    </row>
    <row r="622" spans="1:19" x14ac:dyDescent="0.3">
      <c r="A622">
        <v>540</v>
      </c>
      <c r="B622">
        <v>-0.61</v>
      </c>
      <c r="C622">
        <v>-1.61</v>
      </c>
      <c r="D622">
        <v>-2.6040000000000001</v>
      </c>
      <c r="E622">
        <v>-3.1419999999999999</v>
      </c>
      <c r="F622">
        <v>-3.18</v>
      </c>
      <c r="G622">
        <v>1.6</v>
      </c>
      <c r="H622">
        <v>0</v>
      </c>
      <c r="I622">
        <v>1.3480000000000001</v>
      </c>
      <c r="J622">
        <v>-0.61899999999999999</v>
      </c>
      <c r="K622">
        <v>-1.6120000000000001</v>
      </c>
      <c r="L622">
        <v>-2.605</v>
      </c>
      <c r="M622">
        <v>-3.13</v>
      </c>
      <c r="N622">
        <v>-3.153</v>
      </c>
      <c r="O622">
        <v>0.94299999999999995</v>
      </c>
      <c r="P622">
        <v>0.94799999999999995</v>
      </c>
      <c r="Q622">
        <v>0.94499999999999995</v>
      </c>
      <c r="R622">
        <v>0.42499999999999999</v>
      </c>
      <c r="S622">
        <v>0.124</v>
      </c>
    </row>
    <row r="623" spans="1:19" x14ac:dyDescent="0.3">
      <c r="A623">
        <v>600</v>
      </c>
      <c r="B623">
        <v>-0.61</v>
      </c>
      <c r="C623">
        <v>-1.61</v>
      </c>
      <c r="D623">
        <v>-2.6040000000000001</v>
      </c>
      <c r="E623">
        <v>-3.1419999999999999</v>
      </c>
      <c r="F623">
        <v>-3.18</v>
      </c>
      <c r="G623">
        <v>1.6</v>
      </c>
      <c r="H623">
        <v>0</v>
      </c>
      <c r="I623">
        <v>1.3480000000000001</v>
      </c>
      <c r="J623">
        <v>-0.61899999999999999</v>
      </c>
      <c r="K623">
        <v>-1.6120000000000001</v>
      </c>
      <c r="L623">
        <v>-2.605</v>
      </c>
      <c r="M623">
        <v>-3.1259999999999999</v>
      </c>
      <c r="N623">
        <v>-3.15</v>
      </c>
      <c r="O623">
        <v>0.94299999999999995</v>
      </c>
      <c r="P623">
        <v>0.94799999999999995</v>
      </c>
      <c r="Q623">
        <v>0.94499999999999995</v>
      </c>
      <c r="R623">
        <v>0.41799999999999998</v>
      </c>
      <c r="S623">
        <v>0.124</v>
      </c>
    </row>
    <row r="625" spans="1:19" x14ac:dyDescent="0.3">
      <c r="A625" t="s">
        <v>0</v>
      </c>
      <c r="B625" t="s">
        <v>49</v>
      </c>
    </row>
    <row r="626" spans="1:19" x14ac:dyDescent="0.3">
      <c r="A626">
        <v>0</v>
      </c>
      <c r="B626">
        <v>-0.61</v>
      </c>
      <c r="C626">
        <v>-1.61</v>
      </c>
      <c r="D626">
        <v>-2.6040000000000001</v>
      </c>
      <c r="E626">
        <v>-3.133</v>
      </c>
      <c r="F626">
        <v>-3.17</v>
      </c>
      <c r="G626">
        <v>1.6</v>
      </c>
      <c r="H626">
        <v>0</v>
      </c>
      <c r="I626">
        <v>1.877</v>
      </c>
      <c r="J626">
        <v>-0.61</v>
      </c>
      <c r="K626">
        <v>-1.61</v>
      </c>
      <c r="L626">
        <v>-2.6040000000000001</v>
      </c>
      <c r="M626">
        <v>-3.133</v>
      </c>
      <c r="N626">
        <v>-3.17</v>
      </c>
      <c r="O626">
        <v>0.92600000000000005</v>
      </c>
      <c r="P626">
        <v>0.92600000000000005</v>
      </c>
      <c r="Q626">
        <v>0.91500000000000004</v>
      </c>
      <c r="R626">
        <v>0.436</v>
      </c>
      <c r="S626">
        <v>0.16500000000000001</v>
      </c>
    </row>
    <row r="627" spans="1:19" x14ac:dyDescent="0.3">
      <c r="A627">
        <v>60</v>
      </c>
      <c r="B627">
        <v>-0.61</v>
      </c>
      <c r="C627">
        <v>-1.61</v>
      </c>
      <c r="D627">
        <v>-2.6040000000000001</v>
      </c>
      <c r="E627">
        <v>-3.133</v>
      </c>
      <c r="F627">
        <v>-3.17</v>
      </c>
      <c r="G627">
        <v>1.6</v>
      </c>
      <c r="H627">
        <v>0</v>
      </c>
      <c r="I627">
        <v>1.877</v>
      </c>
      <c r="J627">
        <v>-0.61299999999999999</v>
      </c>
      <c r="K627">
        <v>-1.61</v>
      </c>
      <c r="L627">
        <v>-2.6030000000000002</v>
      </c>
      <c r="M627">
        <v>-3.133</v>
      </c>
      <c r="N627">
        <v>-3.173</v>
      </c>
      <c r="O627">
        <v>0.93300000000000005</v>
      </c>
      <c r="P627">
        <v>0.94799999999999995</v>
      </c>
      <c r="Q627">
        <v>0.93500000000000005</v>
      </c>
      <c r="R627">
        <v>0.434</v>
      </c>
      <c r="S627">
        <v>0.17399999999999999</v>
      </c>
    </row>
    <row r="628" spans="1:19" x14ac:dyDescent="0.3">
      <c r="A628">
        <v>120</v>
      </c>
      <c r="B628">
        <v>-0.61</v>
      </c>
      <c r="C628">
        <v>-1.61</v>
      </c>
      <c r="D628">
        <v>-2.6040000000000001</v>
      </c>
      <c r="E628">
        <v>-3.133</v>
      </c>
      <c r="F628">
        <v>-3.17</v>
      </c>
      <c r="G628">
        <v>1.6</v>
      </c>
      <c r="H628">
        <v>0</v>
      </c>
      <c r="I628">
        <v>1.877</v>
      </c>
      <c r="J628">
        <v>-0.61499999999999999</v>
      </c>
      <c r="K628">
        <v>-1.61</v>
      </c>
      <c r="L628">
        <v>-2.6040000000000001</v>
      </c>
      <c r="M628">
        <v>-3.1339999999999999</v>
      </c>
      <c r="N628">
        <v>-3.1760000000000002</v>
      </c>
      <c r="O628">
        <v>0.93600000000000005</v>
      </c>
      <c r="P628">
        <v>0.95</v>
      </c>
      <c r="Q628">
        <v>0.94299999999999995</v>
      </c>
      <c r="R628">
        <v>0.438</v>
      </c>
      <c r="S628">
        <v>0.182</v>
      </c>
    </row>
    <row r="629" spans="1:19" x14ac:dyDescent="0.3">
      <c r="A629">
        <v>180</v>
      </c>
      <c r="B629">
        <v>-0.61</v>
      </c>
      <c r="C629">
        <v>-1.61</v>
      </c>
      <c r="D629">
        <v>-2.6040000000000001</v>
      </c>
      <c r="E629">
        <v>-3.133</v>
      </c>
      <c r="F629">
        <v>-3.17</v>
      </c>
      <c r="G629">
        <v>1.6</v>
      </c>
      <c r="H629">
        <v>0</v>
      </c>
      <c r="I629">
        <v>1.877</v>
      </c>
      <c r="J629">
        <v>-0.61699999999999999</v>
      </c>
      <c r="K629">
        <v>-1.61</v>
      </c>
      <c r="L629">
        <v>-2.6040000000000001</v>
      </c>
      <c r="M629">
        <v>-3.133</v>
      </c>
      <c r="N629">
        <v>-3.1789999999999998</v>
      </c>
      <c r="O629">
        <v>0.93899999999999995</v>
      </c>
      <c r="P629">
        <v>0.95299999999999996</v>
      </c>
      <c r="Q629">
        <v>0.94299999999999995</v>
      </c>
      <c r="R629">
        <v>0.439</v>
      </c>
      <c r="S629">
        <v>0.188</v>
      </c>
    </row>
    <row r="630" spans="1:19" x14ac:dyDescent="0.3">
      <c r="A630">
        <v>240</v>
      </c>
      <c r="B630">
        <v>-0.61</v>
      </c>
      <c r="C630">
        <v>-1.61</v>
      </c>
      <c r="D630">
        <v>-2.6040000000000001</v>
      </c>
      <c r="E630">
        <v>-3.133</v>
      </c>
      <c r="F630">
        <v>-3.17</v>
      </c>
      <c r="G630">
        <v>1.6</v>
      </c>
      <c r="H630">
        <v>0</v>
      </c>
      <c r="I630">
        <v>1.877</v>
      </c>
      <c r="J630">
        <v>-0.61699999999999999</v>
      </c>
      <c r="K630">
        <v>-1.609</v>
      </c>
      <c r="L630">
        <v>-2.605</v>
      </c>
      <c r="M630">
        <v>-3.1309999999999998</v>
      </c>
      <c r="N630">
        <v>-3.1819999999999999</v>
      </c>
      <c r="O630">
        <v>0.94</v>
      </c>
      <c r="P630">
        <v>0.95399999999999996</v>
      </c>
      <c r="Q630">
        <v>0.94499999999999995</v>
      </c>
      <c r="R630">
        <v>0.438</v>
      </c>
      <c r="S630">
        <v>0.19400000000000001</v>
      </c>
    </row>
    <row r="631" spans="1:19" x14ac:dyDescent="0.3">
      <c r="A631">
        <v>300</v>
      </c>
      <c r="B631">
        <v>-0.61</v>
      </c>
      <c r="C631">
        <v>-1.61</v>
      </c>
      <c r="D631">
        <v>-2.6040000000000001</v>
      </c>
      <c r="E631">
        <v>-3.133</v>
      </c>
      <c r="F631">
        <v>-3.17</v>
      </c>
      <c r="G631">
        <v>1.6</v>
      </c>
      <c r="H631">
        <v>0</v>
      </c>
      <c r="I631">
        <v>1.877</v>
      </c>
      <c r="J631">
        <v>-0.61799999999999999</v>
      </c>
      <c r="K631">
        <v>-1.61</v>
      </c>
      <c r="L631">
        <v>-2.605</v>
      </c>
      <c r="M631">
        <v>-3.1309999999999998</v>
      </c>
      <c r="N631">
        <v>-3.1850000000000001</v>
      </c>
      <c r="O631">
        <v>0.94099999999999995</v>
      </c>
      <c r="P631">
        <v>0.95399999999999996</v>
      </c>
      <c r="Q631">
        <v>0.94599999999999995</v>
      </c>
      <c r="R631">
        <v>0.442</v>
      </c>
      <c r="S631">
        <v>0.19800000000000001</v>
      </c>
    </row>
    <row r="632" spans="1:19" x14ac:dyDescent="0.3">
      <c r="A632">
        <v>360</v>
      </c>
      <c r="B632">
        <v>-0.61</v>
      </c>
      <c r="C632">
        <v>-1.61</v>
      </c>
      <c r="D632">
        <v>-2.6040000000000001</v>
      </c>
      <c r="E632">
        <v>-3.133</v>
      </c>
      <c r="F632">
        <v>-3.17</v>
      </c>
      <c r="G632">
        <v>1.6</v>
      </c>
      <c r="H632">
        <v>0</v>
      </c>
      <c r="I632">
        <v>1.877</v>
      </c>
      <c r="J632">
        <v>-0.61799999999999999</v>
      </c>
      <c r="K632">
        <v>-1.61</v>
      </c>
      <c r="L632">
        <v>-2.605</v>
      </c>
      <c r="M632">
        <v>-3.1320000000000001</v>
      </c>
      <c r="N632">
        <v>-3.1880000000000002</v>
      </c>
      <c r="O632">
        <v>0.94199999999999995</v>
      </c>
      <c r="P632">
        <v>0.95199999999999996</v>
      </c>
      <c r="Q632">
        <v>0.94399999999999995</v>
      </c>
      <c r="R632">
        <v>0.44900000000000001</v>
      </c>
      <c r="S632">
        <v>0.20200000000000001</v>
      </c>
    </row>
    <row r="633" spans="1:19" x14ac:dyDescent="0.3">
      <c r="A633">
        <v>420</v>
      </c>
      <c r="B633">
        <v>-0.61</v>
      </c>
      <c r="C633">
        <v>-1.61</v>
      </c>
      <c r="D633">
        <v>-2.6040000000000001</v>
      </c>
      <c r="E633">
        <v>-3.133</v>
      </c>
      <c r="F633">
        <v>-3.17</v>
      </c>
      <c r="G633">
        <v>1.6</v>
      </c>
      <c r="H633">
        <v>0</v>
      </c>
      <c r="I633">
        <v>1.877</v>
      </c>
      <c r="J633">
        <v>-0.61799999999999999</v>
      </c>
      <c r="K633">
        <v>-1.611</v>
      </c>
      <c r="L633">
        <v>-2.605</v>
      </c>
      <c r="M633">
        <v>-3.1349999999999998</v>
      </c>
      <c r="N633">
        <v>-3.1909999999999998</v>
      </c>
      <c r="O633">
        <v>0.94299999999999995</v>
      </c>
      <c r="P633">
        <v>0.95099999999999996</v>
      </c>
      <c r="Q633">
        <v>0.94399999999999995</v>
      </c>
      <c r="R633">
        <v>0.45700000000000002</v>
      </c>
      <c r="S633">
        <v>0.20799999999999999</v>
      </c>
    </row>
    <row r="634" spans="1:19" x14ac:dyDescent="0.3">
      <c r="A634">
        <v>480</v>
      </c>
      <c r="B634">
        <v>-0.61</v>
      </c>
      <c r="C634">
        <v>-1.61</v>
      </c>
      <c r="D634">
        <v>-2.6040000000000001</v>
      </c>
      <c r="E634">
        <v>-3.133</v>
      </c>
      <c r="F634">
        <v>-3.17</v>
      </c>
      <c r="G634">
        <v>1.6</v>
      </c>
      <c r="H634">
        <v>0</v>
      </c>
      <c r="I634">
        <v>1.877</v>
      </c>
      <c r="J634">
        <v>-0.61899999999999999</v>
      </c>
      <c r="K634">
        <v>-1.611</v>
      </c>
      <c r="L634">
        <v>-2.605</v>
      </c>
      <c r="M634">
        <v>-3.1379999999999999</v>
      </c>
      <c r="N634">
        <v>-3.194</v>
      </c>
      <c r="O634">
        <v>0.94299999999999995</v>
      </c>
      <c r="P634">
        <v>0.95</v>
      </c>
      <c r="Q634">
        <v>0.94499999999999995</v>
      </c>
      <c r="R634">
        <v>0.46500000000000002</v>
      </c>
      <c r="S634">
        <v>0.21299999999999999</v>
      </c>
    </row>
    <row r="635" spans="1:19" x14ac:dyDescent="0.3">
      <c r="A635">
        <v>540</v>
      </c>
      <c r="B635">
        <v>-0.61</v>
      </c>
      <c r="C635">
        <v>-1.61</v>
      </c>
      <c r="D635">
        <v>-2.6040000000000001</v>
      </c>
      <c r="E635">
        <v>-3.133</v>
      </c>
      <c r="F635">
        <v>-3.17</v>
      </c>
      <c r="G635">
        <v>1.6</v>
      </c>
      <c r="H635">
        <v>0</v>
      </c>
      <c r="I635">
        <v>1.877</v>
      </c>
      <c r="J635">
        <v>-0.61899999999999999</v>
      </c>
      <c r="K635">
        <v>-1.6120000000000001</v>
      </c>
      <c r="L635">
        <v>-2.605</v>
      </c>
      <c r="M635">
        <v>-3.14</v>
      </c>
      <c r="N635">
        <v>-3.1970000000000001</v>
      </c>
      <c r="O635">
        <v>0.94299999999999995</v>
      </c>
      <c r="P635">
        <v>0.94799999999999995</v>
      </c>
      <c r="Q635">
        <v>0.94499999999999995</v>
      </c>
      <c r="R635">
        <v>0.47099999999999997</v>
      </c>
      <c r="S635">
        <v>0.216</v>
      </c>
    </row>
    <row r="636" spans="1:19" x14ac:dyDescent="0.3">
      <c r="A636">
        <v>600</v>
      </c>
      <c r="B636">
        <v>-0.61</v>
      </c>
      <c r="C636">
        <v>-1.61</v>
      </c>
      <c r="D636">
        <v>-2.6040000000000001</v>
      </c>
      <c r="E636">
        <v>-3.133</v>
      </c>
      <c r="F636">
        <v>-3.17</v>
      </c>
      <c r="G636">
        <v>1.6</v>
      </c>
      <c r="H636">
        <v>0</v>
      </c>
      <c r="I636">
        <v>1.877</v>
      </c>
      <c r="J636">
        <v>-0.61899999999999999</v>
      </c>
      <c r="K636">
        <v>-1.6120000000000001</v>
      </c>
      <c r="L636">
        <v>-2.605</v>
      </c>
      <c r="M636">
        <v>-3.1429999999999998</v>
      </c>
      <c r="N636">
        <v>-3.2</v>
      </c>
      <c r="O636">
        <v>0.94299999999999995</v>
      </c>
      <c r="P636">
        <v>0.94699999999999995</v>
      </c>
      <c r="Q636">
        <v>0.94599999999999995</v>
      </c>
      <c r="R636">
        <v>0.47499999999999998</v>
      </c>
      <c r="S636">
        <v>0.219</v>
      </c>
    </row>
    <row r="638" spans="1:19" x14ac:dyDescent="0.3">
      <c r="A638" t="s">
        <v>0</v>
      </c>
      <c r="B638" t="s">
        <v>50</v>
      </c>
    </row>
    <row r="639" spans="1:19" x14ac:dyDescent="0.3">
      <c r="A639">
        <v>0</v>
      </c>
      <c r="B639">
        <v>-0.61</v>
      </c>
      <c r="C639">
        <v>-1.61</v>
      </c>
      <c r="D639">
        <v>-2.6040000000000001</v>
      </c>
      <c r="E639">
        <v>-3.133</v>
      </c>
      <c r="F639">
        <v>-3.17</v>
      </c>
      <c r="G639">
        <v>1.6</v>
      </c>
      <c r="H639">
        <v>0</v>
      </c>
      <c r="I639">
        <v>1.617</v>
      </c>
      <c r="J639">
        <v>-0.61</v>
      </c>
      <c r="K639">
        <v>-1.61</v>
      </c>
      <c r="L639">
        <v>-2.6040000000000001</v>
      </c>
      <c r="M639">
        <v>-3.133</v>
      </c>
      <c r="N639">
        <v>-3.17</v>
      </c>
      <c r="O639">
        <v>0.92600000000000005</v>
      </c>
      <c r="P639">
        <v>0.92600000000000005</v>
      </c>
      <c r="Q639">
        <v>0.91500000000000004</v>
      </c>
      <c r="R639">
        <v>0.436</v>
      </c>
      <c r="S639">
        <v>0.16500000000000001</v>
      </c>
    </row>
    <row r="640" spans="1:19" x14ac:dyDescent="0.3">
      <c r="A640">
        <v>60</v>
      </c>
      <c r="B640">
        <v>-0.61</v>
      </c>
      <c r="C640">
        <v>-1.61</v>
      </c>
      <c r="D640">
        <v>-2.6040000000000001</v>
      </c>
      <c r="E640">
        <v>-3.133</v>
      </c>
      <c r="F640">
        <v>-3.17</v>
      </c>
      <c r="G640">
        <v>1.6</v>
      </c>
      <c r="H640">
        <v>0</v>
      </c>
      <c r="I640">
        <v>1.617</v>
      </c>
      <c r="J640">
        <v>-0.61299999999999999</v>
      </c>
      <c r="K640">
        <v>-1.609</v>
      </c>
      <c r="L640">
        <v>-2.6040000000000001</v>
      </c>
      <c r="M640">
        <v>-3.1339999999999999</v>
      </c>
      <c r="N640">
        <v>-3.17</v>
      </c>
      <c r="O640">
        <v>0.93300000000000005</v>
      </c>
      <c r="P640">
        <v>0.94599999999999995</v>
      </c>
      <c r="Q640">
        <v>0.93600000000000005</v>
      </c>
      <c r="R640">
        <v>0.436</v>
      </c>
      <c r="S640">
        <v>0.16600000000000001</v>
      </c>
    </row>
    <row r="641" spans="1:19" x14ac:dyDescent="0.3">
      <c r="A641">
        <v>120</v>
      </c>
      <c r="B641">
        <v>-0.61</v>
      </c>
      <c r="C641">
        <v>-1.61</v>
      </c>
      <c r="D641">
        <v>-2.6040000000000001</v>
      </c>
      <c r="E641">
        <v>-3.133</v>
      </c>
      <c r="F641">
        <v>-3.17</v>
      </c>
      <c r="G641">
        <v>1.6</v>
      </c>
      <c r="H641">
        <v>0</v>
      </c>
      <c r="I641">
        <v>1.617</v>
      </c>
      <c r="J641">
        <v>-0.61499999999999999</v>
      </c>
      <c r="K641">
        <v>-1.61</v>
      </c>
      <c r="L641">
        <v>-2.6040000000000001</v>
      </c>
      <c r="M641">
        <v>-3.133</v>
      </c>
      <c r="N641">
        <v>-3.17</v>
      </c>
      <c r="O641">
        <v>0.93700000000000006</v>
      </c>
      <c r="P641">
        <v>0.95</v>
      </c>
      <c r="Q641">
        <v>0.94199999999999995</v>
      </c>
      <c r="R641">
        <v>0.436</v>
      </c>
      <c r="S641">
        <v>0.16600000000000001</v>
      </c>
    </row>
    <row r="642" spans="1:19" x14ac:dyDescent="0.3">
      <c r="A642">
        <v>180</v>
      </c>
      <c r="B642">
        <v>-0.61</v>
      </c>
      <c r="C642">
        <v>-1.61</v>
      </c>
      <c r="D642">
        <v>-2.6040000000000001</v>
      </c>
      <c r="E642">
        <v>-3.133</v>
      </c>
      <c r="F642">
        <v>-3.17</v>
      </c>
      <c r="G642">
        <v>1.6</v>
      </c>
      <c r="H642">
        <v>0</v>
      </c>
      <c r="I642">
        <v>1.617</v>
      </c>
      <c r="J642">
        <v>-0.61699999999999999</v>
      </c>
      <c r="K642">
        <v>-1.61</v>
      </c>
      <c r="L642">
        <v>-2.605</v>
      </c>
      <c r="M642">
        <v>-3.133</v>
      </c>
      <c r="N642">
        <v>-3.17</v>
      </c>
      <c r="O642">
        <v>0.93899999999999995</v>
      </c>
      <c r="P642">
        <v>0.95299999999999996</v>
      </c>
      <c r="Q642">
        <v>0.94399999999999995</v>
      </c>
      <c r="R642">
        <v>0.439</v>
      </c>
      <c r="S642">
        <v>0.16600000000000001</v>
      </c>
    </row>
    <row r="643" spans="1:19" x14ac:dyDescent="0.3">
      <c r="A643">
        <v>240</v>
      </c>
      <c r="B643">
        <v>-0.61</v>
      </c>
      <c r="C643">
        <v>-1.61</v>
      </c>
      <c r="D643">
        <v>-2.6040000000000001</v>
      </c>
      <c r="E643">
        <v>-3.133</v>
      </c>
      <c r="F643">
        <v>-3.17</v>
      </c>
      <c r="G643">
        <v>1.6</v>
      </c>
      <c r="H643">
        <v>0</v>
      </c>
      <c r="I643">
        <v>1.617</v>
      </c>
      <c r="J643">
        <v>-0.61699999999999999</v>
      </c>
      <c r="K643">
        <v>-1.609</v>
      </c>
      <c r="L643">
        <v>-2.605</v>
      </c>
      <c r="M643">
        <v>-3.1320000000000001</v>
      </c>
      <c r="N643">
        <v>-3.17</v>
      </c>
      <c r="O643">
        <v>0.94</v>
      </c>
      <c r="P643">
        <v>0.95399999999999996</v>
      </c>
      <c r="Q643">
        <v>0.94499999999999995</v>
      </c>
      <c r="R643">
        <v>0.441</v>
      </c>
      <c r="S643">
        <v>0.16600000000000001</v>
      </c>
    </row>
    <row r="644" spans="1:19" x14ac:dyDescent="0.3">
      <c r="A644">
        <v>300</v>
      </c>
      <c r="B644">
        <v>-0.61</v>
      </c>
      <c r="C644">
        <v>-1.61</v>
      </c>
      <c r="D644">
        <v>-2.6040000000000001</v>
      </c>
      <c r="E644">
        <v>-3.133</v>
      </c>
      <c r="F644">
        <v>-3.17</v>
      </c>
      <c r="G644">
        <v>1.6</v>
      </c>
      <c r="H644">
        <v>0</v>
      </c>
      <c r="I644">
        <v>1.617</v>
      </c>
      <c r="J644">
        <v>-0.61799999999999999</v>
      </c>
      <c r="K644">
        <v>-1.609</v>
      </c>
      <c r="L644">
        <v>-2.605</v>
      </c>
      <c r="M644">
        <v>-3.1320000000000001</v>
      </c>
      <c r="N644">
        <v>-3.17</v>
      </c>
      <c r="O644">
        <v>0.94099999999999995</v>
      </c>
      <c r="P644">
        <v>0.95299999999999996</v>
      </c>
      <c r="Q644">
        <v>0.94499999999999995</v>
      </c>
      <c r="R644">
        <v>0.443</v>
      </c>
      <c r="S644">
        <v>0.16500000000000001</v>
      </c>
    </row>
    <row r="645" spans="1:19" x14ac:dyDescent="0.3">
      <c r="A645">
        <v>360</v>
      </c>
      <c r="B645">
        <v>-0.61</v>
      </c>
      <c r="C645">
        <v>-1.61</v>
      </c>
      <c r="D645">
        <v>-2.6040000000000001</v>
      </c>
      <c r="E645">
        <v>-3.133</v>
      </c>
      <c r="F645">
        <v>-3.17</v>
      </c>
      <c r="G645">
        <v>1.6</v>
      </c>
      <c r="H645">
        <v>0</v>
      </c>
      <c r="I645">
        <v>1.617</v>
      </c>
      <c r="J645">
        <v>-0.61799999999999999</v>
      </c>
      <c r="K645">
        <v>-1.61</v>
      </c>
      <c r="L645">
        <v>-2.605</v>
      </c>
      <c r="M645">
        <v>-3.1309999999999998</v>
      </c>
      <c r="N645">
        <v>-3.17</v>
      </c>
      <c r="O645">
        <v>0.94199999999999995</v>
      </c>
      <c r="P645">
        <v>0.95199999999999996</v>
      </c>
      <c r="Q645">
        <v>0.94499999999999995</v>
      </c>
      <c r="R645">
        <v>0.44500000000000001</v>
      </c>
      <c r="S645">
        <v>0.16500000000000001</v>
      </c>
    </row>
    <row r="646" spans="1:19" x14ac:dyDescent="0.3">
      <c r="A646">
        <v>420</v>
      </c>
      <c r="B646">
        <v>-0.61</v>
      </c>
      <c r="C646">
        <v>-1.61</v>
      </c>
      <c r="D646">
        <v>-2.6040000000000001</v>
      </c>
      <c r="E646">
        <v>-3.133</v>
      </c>
      <c r="F646">
        <v>-3.17</v>
      </c>
      <c r="G646">
        <v>1.6</v>
      </c>
      <c r="H646">
        <v>0</v>
      </c>
      <c r="I646">
        <v>1.617</v>
      </c>
      <c r="J646">
        <v>-0.61799999999999999</v>
      </c>
      <c r="K646">
        <v>-1.611</v>
      </c>
      <c r="L646">
        <v>-2.605</v>
      </c>
      <c r="M646">
        <v>-3.1309999999999998</v>
      </c>
      <c r="N646">
        <v>-3.17</v>
      </c>
      <c r="O646">
        <v>0.94299999999999995</v>
      </c>
      <c r="P646">
        <v>0.95099999999999996</v>
      </c>
      <c r="Q646">
        <v>0.94499999999999995</v>
      </c>
      <c r="R646">
        <v>0.44500000000000001</v>
      </c>
      <c r="S646">
        <v>0.16700000000000001</v>
      </c>
    </row>
    <row r="647" spans="1:19" x14ac:dyDescent="0.3">
      <c r="A647">
        <v>480</v>
      </c>
      <c r="B647">
        <v>-0.61</v>
      </c>
      <c r="C647">
        <v>-1.61</v>
      </c>
      <c r="D647">
        <v>-2.6040000000000001</v>
      </c>
      <c r="E647">
        <v>-3.133</v>
      </c>
      <c r="F647">
        <v>-3.17</v>
      </c>
      <c r="G647">
        <v>1.6</v>
      </c>
      <c r="H647">
        <v>0</v>
      </c>
      <c r="I647">
        <v>1.617</v>
      </c>
      <c r="J647">
        <v>-0.61799999999999999</v>
      </c>
      <c r="K647">
        <v>-1.611</v>
      </c>
      <c r="L647">
        <v>-2.605</v>
      </c>
      <c r="M647">
        <v>-3.1309999999999998</v>
      </c>
      <c r="N647">
        <v>-3.17</v>
      </c>
      <c r="O647">
        <v>0.94299999999999995</v>
      </c>
      <c r="P647">
        <v>0.95</v>
      </c>
      <c r="Q647">
        <v>0.94499999999999995</v>
      </c>
      <c r="R647">
        <v>0.44600000000000001</v>
      </c>
      <c r="S647">
        <v>0.16800000000000001</v>
      </c>
    </row>
    <row r="648" spans="1:19" x14ac:dyDescent="0.3">
      <c r="A648">
        <v>540</v>
      </c>
      <c r="B648">
        <v>-0.61</v>
      </c>
      <c r="C648">
        <v>-1.61</v>
      </c>
      <c r="D648">
        <v>-2.6040000000000001</v>
      </c>
      <c r="E648">
        <v>-3.133</v>
      </c>
      <c r="F648">
        <v>-3.17</v>
      </c>
      <c r="G648">
        <v>1.6</v>
      </c>
      <c r="H648">
        <v>0</v>
      </c>
      <c r="I648">
        <v>1.617</v>
      </c>
      <c r="J648">
        <v>-0.61899999999999999</v>
      </c>
      <c r="K648">
        <v>-1.6120000000000001</v>
      </c>
      <c r="L648">
        <v>-2.605</v>
      </c>
      <c r="M648">
        <v>-3.1309999999999998</v>
      </c>
      <c r="N648">
        <v>-3.17</v>
      </c>
      <c r="O648">
        <v>0.94299999999999995</v>
      </c>
      <c r="P648">
        <v>0.94799999999999995</v>
      </c>
      <c r="Q648">
        <v>0.94499999999999995</v>
      </c>
      <c r="R648">
        <v>0.44600000000000001</v>
      </c>
      <c r="S648">
        <v>0.17</v>
      </c>
    </row>
    <row r="649" spans="1:19" x14ac:dyDescent="0.3">
      <c r="A649">
        <v>600</v>
      </c>
      <c r="B649">
        <v>-0.61</v>
      </c>
      <c r="C649">
        <v>-1.61</v>
      </c>
      <c r="D649">
        <v>-2.6040000000000001</v>
      </c>
      <c r="E649">
        <v>-3.133</v>
      </c>
      <c r="F649">
        <v>-3.17</v>
      </c>
      <c r="G649">
        <v>1.6</v>
      </c>
      <c r="H649">
        <v>0</v>
      </c>
      <c r="I649">
        <v>1.617</v>
      </c>
      <c r="J649">
        <v>-0.61899999999999999</v>
      </c>
      <c r="K649">
        <v>-1.6120000000000001</v>
      </c>
      <c r="L649">
        <v>-2.605</v>
      </c>
      <c r="M649">
        <v>-3.1309999999999998</v>
      </c>
      <c r="N649">
        <v>-3.17</v>
      </c>
      <c r="O649">
        <v>0.94299999999999995</v>
      </c>
      <c r="P649">
        <v>0.94699999999999995</v>
      </c>
      <c r="Q649">
        <v>0.94499999999999995</v>
      </c>
      <c r="R649">
        <v>0.44500000000000001</v>
      </c>
      <c r="S649">
        <v>0.17100000000000001</v>
      </c>
    </row>
    <row r="651" spans="1:19" x14ac:dyDescent="0.3">
      <c r="A651" t="s">
        <v>0</v>
      </c>
      <c r="B651" t="s">
        <v>51</v>
      </c>
    </row>
    <row r="652" spans="1:19" x14ac:dyDescent="0.3">
      <c r="A652">
        <v>0</v>
      </c>
      <c r="B652">
        <v>-0.61</v>
      </c>
      <c r="C652">
        <v>-1.61</v>
      </c>
      <c r="D652">
        <v>-2.6040000000000001</v>
      </c>
      <c r="E652">
        <v>-3.133</v>
      </c>
      <c r="F652">
        <v>-3.17</v>
      </c>
      <c r="G652">
        <v>1.6</v>
      </c>
      <c r="H652">
        <v>0</v>
      </c>
      <c r="I652">
        <v>1.347</v>
      </c>
      <c r="J652">
        <v>-0.61</v>
      </c>
      <c r="K652">
        <v>-1.61</v>
      </c>
      <c r="L652">
        <v>-2.6040000000000001</v>
      </c>
      <c r="M652">
        <v>-3.133</v>
      </c>
      <c r="N652">
        <v>-3.17</v>
      </c>
      <c r="O652">
        <v>0.92600000000000005</v>
      </c>
      <c r="P652">
        <v>0.92600000000000005</v>
      </c>
      <c r="Q652">
        <v>0.91500000000000004</v>
      </c>
      <c r="R652">
        <v>0.436</v>
      </c>
      <c r="S652">
        <v>0.16500000000000001</v>
      </c>
    </row>
    <row r="653" spans="1:19" x14ac:dyDescent="0.3">
      <c r="A653">
        <v>60</v>
      </c>
      <c r="B653">
        <v>-0.61</v>
      </c>
      <c r="C653">
        <v>-1.61</v>
      </c>
      <c r="D653">
        <v>-2.6040000000000001</v>
      </c>
      <c r="E653">
        <v>-3.133</v>
      </c>
      <c r="F653">
        <v>-3.17</v>
      </c>
      <c r="G653">
        <v>1.6</v>
      </c>
      <c r="H653">
        <v>0</v>
      </c>
      <c r="I653">
        <v>1.347</v>
      </c>
      <c r="J653">
        <v>-0.61299999999999999</v>
      </c>
      <c r="K653">
        <v>-1.609</v>
      </c>
      <c r="L653">
        <v>-2.6040000000000001</v>
      </c>
      <c r="M653">
        <v>-3.1339999999999999</v>
      </c>
      <c r="N653">
        <v>-3.1669999999999998</v>
      </c>
      <c r="O653">
        <v>0.93300000000000005</v>
      </c>
      <c r="P653">
        <v>0.94599999999999995</v>
      </c>
      <c r="Q653">
        <v>0.93600000000000005</v>
      </c>
      <c r="R653">
        <v>0.437</v>
      </c>
      <c r="S653">
        <v>0.158</v>
      </c>
    </row>
    <row r="654" spans="1:19" x14ac:dyDescent="0.3">
      <c r="A654">
        <v>120</v>
      </c>
      <c r="B654">
        <v>-0.61</v>
      </c>
      <c r="C654">
        <v>-1.61</v>
      </c>
      <c r="D654">
        <v>-2.6040000000000001</v>
      </c>
      <c r="E654">
        <v>-3.133</v>
      </c>
      <c r="F654">
        <v>-3.17</v>
      </c>
      <c r="G654">
        <v>1.6</v>
      </c>
      <c r="H654">
        <v>0</v>
      </c>
      <c r="I654">
        <v>1.347</v>
      </c>
      <c r="J654">
        <v>-0.61499999999999999</v>
      </c>
      <c r="K654">
        <v>-1.61</v>
      </c>
      <c r="L654">
        <v>-2.6040000000000001</v>
      </c>
      <c r="M654">
        <v>-3.133</v>
      </c>
      <c r="N654">
        <v>-3.1640000000000001</v>
      </c>
      <c r="O654">
        <v>0.93700000000000006</v>
      </c>
      <c r="P654">
        <v>0.95</v>
      </c>
      <c r="Q654">
        <v>0.94</v>
      </c>
      <c r="R654">
        <v>0.435</v>
      </c>
      <c r="S654">
        <v>0.151</v>
      </c>
    </row>
    <row r="655" spans="1:19" x14ac:dyDescent="0.3">
      <c r="A655">
        <v>180</v>
      </c>
      <c r="B655">
        <v>-0.61</v>
      </c>
      <c r="C655">
        <v>-1.61</v>
      </c>
      <c r="D655">
        <v>-2.6040000000000001</v>
      </c>
      <c r="E655">
        <v>-3.133</v>
      </c>
      <c r="F655">
        <v>-3.17</v>
      </c>
      <c r="G655">
        <v>1.6</v>
      </c>
      <c r="H655">
        <v>0</v>
      </c>
      <c r="I655">
        <v>1.347</v>
      </c>
      <c r="J655">
        <v>-0.61599999999999999</v>
      </c>
      <c r="K655">
        <v>-1.61</v>
      </c>
      <c r="L655">
        <v>-2.605</v>
      </c>
      <c r="M655">
        <v>-3.133</v>
      </c>
      <c r="N655">
        <v>-3.161</v>
      </c>
      <c r="O655">
        <v>0.93899999999999995</v>
      </c>
      <c r="P655">
        <v>0.95299999999999996</v>
      </c>
      <c r="Q655">
        <v>0.94599999999999995</v>
      </c>
      <c r="R655">
        <v>0.439</v>
      </c>
      <c r="S655">
        <v>0.14399999999999999</v>
      </c>
    </row>
    <row r="656" spans="1:19" x14ac:dyDescent="0.3">
      <c r="A656">
        <v>240</v>
      </c>
      <c r="B656">
        <v>-0.61</v>
      </c>
      <c r="C656">
        <v>-1.61</v>
      </c>
      <c r="D656">
        <v>-2.6040000000000001</v>
      </c>
      <c r="E656">
        <v>-3.133</v>
      </c>
      <c r="F656">
        <v>-3.17</v>
      </c>
      <c r="G656">
        <v>1.6</v>
      </c>
      <c r="H656">
        <v>0</v>
      </c>
      <c r="I656">
        <v>1.347</v>
      </c>
      <c r="J656">
        <v>-0.61699999999999999</v>
      </c>
      <c r="K656">
        <v>-1.609</v>
      </c>
      <c r="L656">
        <v>-2.605</v>
      </c>
      <c r="M656">
        <v>-3.133</v>
      </c>
      <c r="N656">
        <v>-3.1579999999999999</v>
      </c>
      <c r="O656">
        <v>0.94</v>
      </c>
      <c r="P656">
        <v>0.95399999999999996</v>
      </c>
      <c r="Q656">
        <v>0.94399999999999995</v>
      </c>
      <c r="R656">
        <v>0.44500000000000001</v>
      </c>
      <c r="S656">
        <v>0.13900000000000001</v>
      </c>
    </row>
    <row r="657" spans="1:19" x14ac:dyDescent="0.3">
      <c r="A657">
        <v>300</v>
      </c>
      <c r="B657">
        <v>-0.61</v>
      </c>
      <c r="C657">
        <v>-1.61</v>
      </c>
      <c r="D657">
        <v>-2.6040000000000001</v>
      </c>
      <c r="E657">
        <v>-3.133</v>
      </c>
      <c r="F657">
        <v>-3.17</v>
      </c>
      <c r="G657">
        <v>1.6</v>
      </c>
      <c r="H657">
        <v>0</v>
      </c>
      <c r="I657">
        <v>1.347</v>
      </c>
      <c r="J657">
        <v>-0.61799999999999999</v>
      </c>
      <c r="K657">
        <v>-1.609</v>
      </c>
      <c r="L657">
        <v>-2.605</v>
      </c>
      <c r="M657">
        <v>-3.1320000000000001</v>
      </c>
      <c r="N657">
        <v>-3.1549999999999998</v>
      </c>
      <c r="O657">
        <v>0.94099999999999995</v>
      </c>
      <c r="P657">
        <v>0.95299999999999996</v>
      </c>
      <c r="Q657">
        <v>0.94499999999999995</v>
      </c>
      <c r="R657">
        <v>0.44500000000000001</v>
      </c>
      <c r="S657">
        <v>0.13300000000000001</v>
      </c>
    </row>
    <row r="658" spans="1:19" x14ac:dyDescent="0.3">
      <c r="A658">
        <v>360</v>
      </c>
      <c r="B658">
        <v>-0.61</v>
      </c>
      <c r="C658">
        <v>-1.61</v>
      </c>
      <c r="D658">
        <v>-2.6040000000000001</v>
      </c>
      <c r="E658">
        <v>-3.133</v>
      </c>
      <c r="F658">
        <v>-3.17</v>
      </c>
      <c r="G658">
        <v>1.6</v>
      </c>
      <c r="H658">
        <v>0</v>
      </c>
      <c r="I658">
        <v>1.347</v>
      </c>
      <c r="J658">
        <v>-0.61799999999999999</v>
      </c>
      <c r="K658">
        <v>-1.61</v>
      </c>
      <c r="L658">
        <v>-2.605</v>
      </c>
      <c r="M658">
        <v>-3.13</v>
      </c>
      <c r="N658">
        <v>-3.1520000000000001</v>
      </c>
      <c r="O658">
        <v>0.94199999999999995</v>
      </c>
      <c r="P658">
        <v>0.95299999999999996</v>
      </c>
      <c r="Q658">
        <v>0.94599999999999995</v>
      </c>
      <c r="R658">
        <v>0.44</v>
      </c>
      <c r="S658">
        <v>0.128</v>
      </c>
    </row>
    <row r="659" spans="1:19" x14ac:dyDescent="0.3">
      <c r="A659">
        <v>420</v>
      </c>
      <c r="B659">
        <v>-0.61</v>
      </c>
      <c r="C659">
        <v>-1.61</v>
      </c>
      <c r="D659">
        <v>-2.6040000000000001</v>
      </c>
      <c r="E659">
        <v>-3.133</v>
      </c>
      <c r="F659">
        <v>-3.17</v>
      </c>
      <c r="G659">
        <v>1.6</v>
      </c>
      <c r="H659">
        <v>0</v>
      </c>
      <c r="I659">
        <v>1.347</v>
      </c>
      <c r="J659">
        <v>-0.61799999999999999</v>
      </c>
      <c r="K659">
        <v>-1.611</v>
      </c>
      <c r="L659">
        <v>-2.605</v>
      </c>
      <c r="M659">
        <v>-3.1269999999999998</v>
      </c>
      <c r="N659">
        <v>-3.149</v>
      </c>
      <c r="O659">
        <v>0.94299999999999995</v>
      </c>
      <c r="P659">
        <v>0.95099999999999996</v>
      </c>
      <c r="Q659">
        <v>0.94499999999999995</v>
      </c>
      <c r="R659">
        <v>0.433</v>
      </c>
      <c r="S659">
        <v>0.125</v>
      </c>
    </row>
    <row r="660" spans="1:19" x14ac:dyDescent="0.3">
      <c r="A660">
        <v>480</v>
      </c>
      <c r="B660">
        <v>-0.61</v>
      </c>
      <c r="C660">
        <v>-1.61</v>
      </c>
      <c r="D660">
        <v>-2.6040000000000001</v>
      </c>
      <c r="E660">
        <v>-3.133</v>
      </c>
      <c r="F660">
        <v>-3.17</v>
      </c>
      <c r="G660">
        <v>1.6</v>
      </c>
      <c r="H660">
        <v>0</v>
      </c>
      <c r="I660">
        <v>1.347</v>
      </c>
      <c r="J660">
        <v>-0.61799999999999999</v>
      </c>
      <c r="K660">
        <v>-1.611</v>
      </c>
      <c r="L660">
        <v>-2.605</v>
      </c>
      <c r="M660">
        <v>-3.1240000000000001</v>
      </c>
      <c r="N660">
        <v>-3.1459999999999999</v>
      </c>
      <c r="O660">
        <v>0.94299999999999995</v>
      </c>
      <c r="P660">
        <v>0.95</v>
      </c>
      <c r="Q660">
        <v>0.94399999999999995</v>
      </c>
      <c r="R660">
        <v>0.42599999999999999</v>
      </c>
      <c r="S660">
        <v>0.124</v>
      </c>
    </row>
    <row r="661" spans="1:19" x14ac:dyDescent="0.3">
      <c r="A661">
        <v>540</v>
      </c>
      <c r="B661">
        <v>-0.61</v>
      </c>
      <c r="C661">
        <v>-1.61</v>
      </c>
      <c r="D661">
        <v>-2.6040000000000001</v>
      </c>
      <c r="E661">
        <v>-3.133</v>
      </c>
      <c r="F661">
        <v>-3.17</v>
      </c>
      <c r="G661">
        <v>1.6</v>
      </c>
      <c r="H661">
        <v>0</v>
      </c>
      <c r="I661">
        <v>1.347</v>
      </c>
      <c r="J661">
        <v>-0.61899999999999999</v>
      </c>
      <c r="K661">
        <v>-1.6120000000000001</v>
      </c>
      <c r="L661">
        <v>-2.605</v>
      </c>
      <c r="M661">
        <v>-3.121</v>
      </c>
      <c r="N661">
        <v>-3.1429999999999998</v>
      </c>
      <c r="O661">
        <v>0.94299999999999995</v>
      </c>
      <c r="P661">
        <v>0.94799999999999995</v>
      </c>
      <c r="Q661">
        <v>0.94399999999999995</v>
      </c>
      <c r="R661">
        <v>0.41899999999999998</v>
      </c>
      <c r="S661">
        <v>0.124</v>
      </c>
    </row>
    <row r="662" spans="1:19" x14ac:dyDescent="0.3">
      <c r="A662">
        <v>600</v>
      </c>
      <c r="B662">
        <v>-0.61</v>
      </c>
      <c r="C662">
        <v>-1.61</v>
      </c>
      <c r="D662">
        <v>-2.6040000000000001</v>
      </c>
      <c r="E662">
        <v>-3.133</v>
      </c>
      <c r="F662">
        <v>-3.17</v>
      </c>
      <c r="G662">
        <v>1.6</v>
      </c>
      <c r="H662">
        <v>0</v>
      </c>
      <c r="I662">
        <v>1.347</v>
      </c>
      <c r="J662">
        <v>-0.61899999999999999</v>
      </c>
      <c r="K662">
        <v>-1.6120000000000001</v>
      </c>
      <c r="L662">
        <v>-2.605</v>
      </c>
      <c r="M662">
        <v>-3.117</v>
      </c>
      <c r="N662">
        <v>-3.14</v>
      </c>
      <c r="O662">
        <v>0.94399999999999995</v>
      </c>
      <c r="P662">
        <v>0.94699999999999995</v>
      </c>
      <c r="Q662">
        <v>0.94399999999999995</v>
      </c>
      <c r="R662">
        <v>0.41199999999999998</v>
      </c>
      <c r="S662">
        <v>0.122</v>
      </c>
    </row>
    <row r="664" spans="1:19" x14ac:dyDescent="0.3">
      <c r="A664" t="s">
        <v>0</v>
      </c>
      <c r="B664" t="s">
        <v>52</v>
      </c>
    </row>
    <row r="665" spans="1:19" x14ac:dyDescent="0.3">
      <c r="A665">
        <v>0</v>
      </c>
      <c r="B665">
        <v>-0.61</v>
      </c>
      <c r="C665">
        <v>-1.61</v>
      </c>
      <c r="D665">
        <v>-2.6030000000000002</v>
      </c>
      <c r="E665">
        <v>-3.1240000000000001</v>
      </c>
      <c r="F665">
        <v>-3.16</v>
      </c>
      <c r="G665">
        <v>1.6</v>
      </c>
      <c r="H665">
        <v>0</v>
      </c>
      <c r="I665">
        <v>1.88</v>
      </c>
      <c r="J665">
        <v>-0.61</v>
      </c>
      <c r="K665">
        <v>-1.61</v>
      </c>
      <c r="L665">
        <v>-2.6030000000000002</v>
      </c>
      <c r="M665">
        <v>-3.1240000000000001</v>
      </c>
      <c r="N665">
        <v>-3.16</v>
      </c>
      <c r="O665">
        <v>0.92600000000000005</v>
      </c>
      <c r="P665">
        <v>0.92600000000000005</v>
      </c>
      <c r="Q665">
        <v>0.91500000000000004</v>
      </c>
      <c r="R665">
        <v>0.43</v>
      </c>
      <c r="S665">
        <v>0.16400000000000001</v>
      </c>
    </row>
    <row r="666" spans="1:19" x14ac:dyDescent="0.3">
      <c r="A666">
        <v>60</v>
      </c>
      <c r="B666">
        <v>-0.61</v>
      </c>
      <c r="C666">
        <v>-1.61</v>
      </c>
      <c r="D666">
        <v>-2.6030000000000002</v>
      </c>
      <c r="E666">
        <v>-3.1240000000000001</v>
      </c>
      <c r="F666">
        <v>-3.16</v>
      </c>
      <c r="G666">
        <v>1.6</v>
      </c>
      <c r="H666">
        <v>0</v>
      </c>
      <c r="I666">
        <v>1.88</v>
      </c>
      <c r="J666">
        <v>-0.61299999999999999</v>
      </c>
      <c r="K666">
        <v>-1.61</v>
      </c>
      <c r="L666">
        <v>-2.6030000000000002</v>
      </c>
      <c r="M666">
        <v>-3.1240000000000001</v>
      </c>
      <c r="N666">
        <v>-3.1629999999999998</v>
      </c>
      <c r="O666">
        <v>0.93300000000000005</v>
      </c>
      <c r="P666">
        <v>0.94799999999999995</v>
      </c>
      <c r="Q666">
        <v>0.93400000000000005</v>
      </c>
      <c r="R666">
        <v>0.42899999999999999</v>
      </c>
      <c r="S666">
        <v>0.17199999999999999</v>
      </c>
    </row>
    <row r="667" spans="1:19" x14ac:dyDescent="0.3">
      <c r="A667">
        <v>120</v>
      </c>
      <c r="B667">
        <v>-0.61</v>
      </c>
      <c r="C667">
        <v>-1.61</v>
      </c>
      <c r="D667">
        <v>-2.6030000000000002</v>
      </c>
      <c r="E667">
        <v>-3.1240000000000001</v>
      </c>
      <c r="F667">
        <v>-3.16</v>
      </c>
      <c r="G667">
        <v>1.6</v>
      </c>
      <c r="H667">
        <v>0</v>
      </c>
      <c r="I667">
        <v>1.88</v>
      </c>
      <c r="J667">
        <v>-0.61499999999999999</v>
      </c>
      <c r="K667">
        <v>-1.61</v>
      </c>
      <c r="L667">
        <v>-2.6040000000000001</v>
      </c>
      <c r="M667">
        <v>-3.125</v>
      </c>
      <c r="N667">
        <v>-3.1659999999999999</v>
      </c>
      <c r="O667">
        <v>0.93600000000000005</v>
      </c>
      <c r="P667">
        <v>0.95</v>
      </c>
      <c r="Q667">
        <v>0.94199999999999995</v>
      </c>
      <c r="R667">
        <v>0.433</v>
      </c>
      <c r="S667">
        <v>0.18</v>
      </c>
    </row>
    <row r="668" spans="1:19" x14ac:dyDescent="0.3">
      <c r="A668">
        <v>180</v>
      </c>
      <c r="B668">
        <v>-0.61</v>
      </c>
      <c r="C668">
        <v>-1.61</v>
      </c>
      <c r="D668">
        <v>-2.6030000000000002</v>
      </c>
      <c r="E668">
        <v>-3.1240000000000001</v>
      </c>
      <c r="F668">
        <v>-3.16</v>
      </c>
      <c r="G668">
        <v>1.6</v>
      </c>
      <c r="H668">
        <v>0</v>
      </c>
      <c r="I668">
        <v>1.88</v>
      </c>
      <c r="J668">
        <v>-0.61699999999999999</v>
      </c>
      <c r="K668">
        <v>-1.61</v>
      </c>
      <c r="L668">
        <v>-2.6040000000000001</v>
      </c>
      <c r="M668">
        <v>-3.1240000000000001</v>
      </c>
      <c r="N668">
        <v>-3.169</v>
      </c>
      <c r="O668">
        <v>0.93899999999999995</v>
      </c>
      <c r="P668">
        <v>0.95299999999999996</v>
      </c>
      <c r="Q668">
        <v>0.94199999999999995</v>
      </c>
      <c r="R668">
        <v>0.433</v>
      </c>
      <c r="S668">
        <v>0.187</v>
      </c>
    </row>
    <row r="669" spans="1:19" x14ac:dyDescent="0.3">
      <c r="A669">
        <v>240</v>
      </c>
      <c r="B669">
        <v>-0.61</v>
      </c>
      <c r="C669">
        <v>-1.61</v>
      </c>
      <c r="D669">
        <v>-2.6030000000000002</v>
      </c>
      <c r="E669">
        <v>-3.1240000000000001</v>
      </c>
      <c r="F669">
        <v>-3.16</v>
      </c>
      <c r="G669">
        <v>1.6</v>
      </c>
      <c r="H669">
        <v>0</v>
      </c>
      <c r="I669">
        <v>1.88</v>
      </c>
      <c r="J669">
        <v>-0.61699999999999999</v>
      </c>
      <c r="K669">
        <v>-1.609</v>
      </c>
      <c r="L669">
        <v>-2.605</v>
      </c>
      <c r="M669">
        <v>-3.1219999999999999</v>
      </c>
      <c r="N669">
        <v>-3.1720000000000002</v>
      </c>
      <c r="O669">
        <v>0.94</v>
      </c>
      <c r="P669">
        <v>0.95399999999999996</v>
      </c>
      <c r="Q669">
        <v>0.94499999999999995</v>
      </c>
      <c r="R669">
        <v>0.433</v>
      </c>
      <c r="S669">
        <v>0.193</v>
      </c>
    </row>
    <row r="670" spans="1:19" x14ac:dyDescent="0.3">
      <c r="A670">
        <v>300</v>
      </c>
      <c r="B670">
        <v>-0.61</v>
      </c>
      <c r="C670">
        <v>-1.61</v>
      </c>
      <c r="D670">
        <v>-2.6030000000000002</v>
      </c>
      <c r="E670">
        <v>-3.1240000000000001</v>
      </c>
      <c r="F670">
        <v>-3.16</v>
      </c>
      <c r="G670">
        <v>1.6</v>
      </c>
      <c r="H670">
        <v>0</v>
      </c>
      <c r="I670">
        <v>1.88</v>
      </c>
      <c r="J670">
        <v>-0.61799999999999999</v>
      </c>
      <c r="K670">
        <v>-1.61</v>
      </c>
      <c r="L670">
        <v>-2.605</v>
      </c>
      <c r="M670">
        <v>-3.1219999999999999</v>
      </c>
      <c r="N670">
        <v>-3.1749999999999998</v>
      </c>
      <c r="O670">
        <v>0.94099999999999995</v>
      </c>
      <c r="P670">
        <v>0.95399999999999996</v>
      </c>
      <c r="Q670">
        <v>0.94599999999999995</v>
      </c>
      <c r="R670">
        <v>0.437</v>
      </c>
      <c r="S670">
        <v>0.19700000000000001</v>
      </c>
    </row>
    <row r="671" spans="1:19" x14ac:dyDescent="0.3">
      <c r="A671">
        <v>360</v>
      </c>
      <c r="B671">
        <v>-0.61</v>
      </c>
      <c r="C671">
        <v>-1.61</v>
      </c>
      <c r="D671">
        <v>-2.6030000000000002</v>
      </c>
      <c r="E671">
        <v>-3.1240000000000001</v>
      </c>
      <c r="F671">
        <v>-3.16</v>
      </c>
      <c r="G671">
        <v>1.6</v>
      </c>
      <c r="H671">
        <v>0</v>
      </c>
      <c r="I671">
        <v>1.88</v>
      </c>
      <c r="J671">
        <v>-0.61799999999999999</v>
      </c>
      <c r="K671">
        <v>-1.61</v>
      </c>
      <c r="L671">
        <v>-2.6040000000000001</v>
      </c>
      <c r="M671">
        <v>-3.1230000000000002</v>
      </c>
      <c r="N671">
        <v>-3.1779999999999999</v>
      </c>
      <c r="O671">
        <v>0.94199999999999995</v>
      </c>
      <c r="P671">
        <v>0.95199999999999996</v>
      </c>
      <c r="Q671">
        <v>0.94299999999999995</v>
      </c>
      <c r="R671">
        <v>0.44400000000000001</v>
      </c>
      <c r="S671">
        <v>0.20100000000000001</v>
      </c>
    </row>
    <row r="672" spans="1:19" x14ac:dyDescent="0.3">
      <c r="A672">
        <v>420</v>
      </c>
      <c r="B672">
        <v>-0.61</v>
      </c>
      <c r="C672">
        <v>-1.61</v>
      </c>
      <c r="D672">
        <v>-2.6030000000000002</v>
      </c>
      <c r="E672">
        <v>-3.1240000000000001</v>
      </c>
      <c r="F672">
        <v>-3.16</v>
      </c>
      <c r="G672">
        <v>1.6</v>
      </c>
      <c r="H672">
        <v>0</v>
      </c>
      <c r="I672">
        <v>1.88</v>
      </c>
      <c r="J672">
        <v>-0.61799999999999999</v>
      </c>
      <c r="K672">
        <v>-1.611</v>
      </c>
      <c r="L672">
        <v>-2.6040000000000001</v>
      </c>
      <c r="M672">
        <v>-3.1259999999999999</v>
      </c>
      <c r="N672">
        <v>-3.181</v>
      </c>
      <c r="O672">
        <v>0.94299999999999995</v>
      </c>
      <c r="P672">
        <v>0.95099999999999996</v>
      </c>
      <c r="Q672">
        <v>0.94299999999999995</v>
      </c>
      <c r="R672">
        <v>0.45200000000000001</v>
      </c>
      <c r="S672">
        <v>0.20599999999999999</v>
      </c>
    </row>
    <row r="673" spans="1:19" x14ac:dyDescent="0.3">
      <c r="A673">
        <v>480</v>
      </c>
      <c r="B673">
        <v>-0.61</v>
      </c>
      <c r="C673">
        <v>-1.61</v>
      </c>
      <c r="D673">
        <v>-2.6030000000000002</v>
      </c>
      <c r="E673">
        <v>-3.1240000000000001</v>
      </c>
      <c r="F673">
        <v>-3.16</v>
      </c>
      <c r="G673">
        <v>1.6</v>
      </c>
      <c r="H673">
        <v>0</v>
      </c>
      <c r="I673">
        <v>1.88</v>
      </c>
      <c r="J673">
        <v>-0.61899999999999999</v>
      </c>
      <c r="K673">
        <v>-1.611</v>
      </c>
      <c r="L673">
        <v>-2.605</v>
      </c>
      <c r="M673">
        <v>-3.129</v>
      </c>
      <c r="N673">
        <v>-3.1840000000000002</v>
      </c>
      <c r="O673">
        <v>0.94299999999999995</v>
      </c>
      <c r="P673">
        <v>0.95</v>
      </c>
      <c r="Q673">
        <v>0.94399999999999995</v>
      </c>
      <c r="R673">
        <v>0.46</v>
      </c>
      <c r="S673">
        <v>0.21099999999999999</v>
      </c>
    </row>
    <row r="674" spans="1:19" x14ac:dyDescent="0.3">
      <c r="A674">
        <v>540</v>
      </c>
      <c r="B674">
        <v>-0.61</v>
      </c>
      <c r="C674">
        <v>-1.61</v>
      </c>
      <c r="D674">
        <v>-2.6030000000000002</v>
      </c>
      <c r="E674">
        <v>-3.1240000000000001</v>
      </c>
      <c r="F674">
        <v>-3.16</v>
      </c>
      <c r="G674">
        <v>1.6</v>
      </c>
      <c r="H674">
        <v>0</v>
      </c>
      <c r="I674">
        <v>1.88</v>
      </c>
      <c r="J674">
        <v>-0.61899999999999999</v>
      </c>
      <c r="K674">
        <v>-1.6120000000000001</v>
      </c>
      <c r="L674">
        <v>-2.605</v>
      </c>
      <c r="M674">
        <v>-3.1320000000000001</v>
      </c>
      <c r="N674">
        <v>-3.1869999999999998</v>
      </c>
      <c r="O674">
        <v>0.94299999999999995</v>
      </c>
      <c r="P674">
        <v>0.94799999999999995</v>
      </c>
      <c r="Q674">
        <v>0.94499999999999995</v>
      </c>
      <c r="R674">
        <v>0.46700000000000003</v>
      </c>
      <c r="S674">
        <v>0.215</v>
      </c>
    </row>
    <row r="675" spans="1:19" x14ac:dyDescent="0.3">
      <c r="A675">
        <v>600</v>
      </c>
      <c r="B675">
        <v>-0.61</v>
      </c>
      <c r="C675">
        <v>-1.61</v>
      </c>
      <c r="D675">
        <v>-2.6030000000000002</v>
      </c>
      <c r="E675">
        <v>-3.1240000000000001</v>
      </c>
      <c r="F675">
        <v>-3.16</v>
      </c>
      <c r="G675">
        <v>1.6</v>
      </c>
      <c r="H675">
        <v>0</v>
      </c>
      <c r="I675">
        <v>1.88</v>
      </c>
      <c r="J675">
        <v>-0.61899999999999999</v>
      </c>
      <c r="K675">
        <v>-1.6120000000000001</v>
      </c>
      <c r="L675">
        <v>-2.605</v>
      </c>
      <c r="M675">
        <v>-3.1349999999999998</v>
      </c>
      <c r="N675">
        <v>-3.19</v>
      </c>
      <c r="O675">
        <v>0.94299999999999995</v>
      </c>
      <c r="P675">
        <v>0.94699999999999995</v>
      </c>
      <c r="Q675">
        <v>0.94399999999999995</v>
      </c>
      <c r="R675">
        <v>0.47199999999999998</v>
      </c>
      <c r="S675">
        <v>0.218</v>
      </c>
    </row>
    <row r="677" spans="1:19" x14ac:dyDescent="0.3">
      <c r="A677" t="s">
        <v>0</v>
      </c>
      <c r="B677" t="s">
        <v>53</v>
      </c>
    </row>
    <row r="678" spans="1:19" x14ac:dyDescent="0.3">
      <c r="A678">
        <v>0</v>
      </c>
      <c r="B678">
        <v>-0.61</v>
      </c>
      <c r="C678">
        <v>-1.61</v>
      </c>
      <c r="D678">
        <v>-2.6030000000000002</v>
      </c>
      <c r="E678">
        <v>-3.1240000000000001</v>
      </c>
      <c r="F678">
        <v>-3.16</v>
      </c>
      <c r="G678">
        <v>1.6</v>
      </c>
      <c r="H678">
        <v>0</v>
      </c>
      <c r="I678">
        <v>1.617</v>
      </c>
      <c r="J678">
        <v>-0.61</v>
      </c>
      <c r="K678">
        <v>-1.61</v>
      </c>
      <c r="L678">
        <v>-2.6030000000000002</v>
      </c>
      <c r="M678">
        <v>-3.1240000000000001</v>
      </c>
      <c r="N678">
        <v>-3.16</v>
      </c>
      <c r="O678">
        <v>0.92600000000000005</v>
      </c>
      <c r="P678">
        <v>0.92600000000000005</v>
      </c>
      <c r="Q678">
        <v>0.91500000000000004</v>
      </c>
      <c r="R678">
        <v>0.43</v>
      </c>
      <c r="S678">
        <v>0.16400000000000001</v>
      </c>
    </row>
    <row r="679" spans="1:19" x14ac:dyDescent="0.3">
      <c r="A679">
        <v>60</v>
      </c>
      <c r="B679">
        <v>-0.61</v>
      </c>
      <c r="C679">
        <v>-1.61</v>
      </c>
      <c r="D679">
        <v>-2.6030000000000002</v>
      </c>
      <c r="E679">
        <v>-3.1240000000000001</v>
      </c>
      <c r="F679">
        <v>-3.16</v>
      </c>
      <c r="G679">
        <v>1.6</v>
      </c>
      <c r="H679">
        <v>0</v>
      </c>
      <c r="I679">
        <v>1.617</v>
      </c>
      <c r="J679">
        <v>-0.61299999999999999</v>
      </c>
      <c r="K679">
        <v>-1.609</v>
      </c>
      <c r="L679">
        <v>-2.6030000000000002</v>
      </c>
      <c r="M679">
        <v>-3.1240000000000001</v>
      </c>
      <c r="N679">
        <v>-3.16</v>
      </c>
      <c r="O679">
        <v>0.93300000000000005</v>
      </c>
      <c r="P679">
        <v>0.94599999999999995</v>
      </c>
      <c r="Q679">
        <v>0.93400000000000005</v>
      </c>
      <c r="R679">
        <v>0.43</v>
      </c>
      <c r="S679">
        <v>0.16400000000000001</v>
      </c>
    </row>
    <row r="680" spans="1:19" x14ac:dyDescent="0.3">
      <c r="A680">
        <v>120</v>
      </c>
      <c r="B680">
        <v>-0.61</v>
      </c>
      <c r="C680">
        <v>-1.61</v>
      </c>
      <c r="D680">
        <v>-2.6030000000000002</v>
      </c>
      <c r="E680">
        <v>-3.1240000000000001</v>
      </c>
      <c r="F680">
        <v>-3.16</v>
      </c>
      <c r="G680">
        <v>1.6</v>
      </c>
      <c r="H680">
        <v>0</v>
      </c>
      <c r="I680">
        <v>1.617</v>
      </c>
      <c r="J680">
        <v>-0.61499999999999999</v>
      </c>
      <c r="K680">
        <v>-1.61</v>
      </c>
      <c r="L680">
        <v>-2.6040000000000001</v>
      </c>
      <c r="M680">
        <v>-3.125</v>
      </c>
      <c r="N680">
        <v>-3.16</v>
      </c>
      <c r="O680">
        <v>0.93700000000000006</v>
      </c>
      <c r="P680">
        <v>0.95</v>
      </c>
      <c r="Q680">
        <v>0.94099999999999995</v>
      </c>
      <c r="R680">
        <v>0.43099999999999999</v>
      </c>
      <c r="S680">
        <v>0.16400000000000001</v>
      </c>
    </row>
    <row r="681" spans="1:19" x14ac:dyDescent="0.3">
      <c r="A681">
        <v>180</v>
      </c>
      <c r="B681">
        <v>-0.61</v>
      </c>
      <c r="C681">
        <v>-1.61</v>
      </c>
      <c r="D681">
        <v>-2.6030000000000002</v>
      </c>
      <c r="E681">
        <v>-3.1240000000000001</v>
      </c>
      <c r="F681">
        <v>-3.16</v>
      </c>
      <c r="G681">
        <v>1.6</v>
      </c>
      <c r="H681">
        <v>0</v>
      </c>
      <c r="I681">
        <v>1.617</v>
      </c>
      <c r="J681">
        <v>-0.61699999999999999</v>
      </c>
      <c r="K681">
        <v>-1.61</v>
      </c>
      <c r="L681">
        <v>-2.6040000000000001</v>
      </c>
      <c r="M681">
        <v>-3.1240000000000001</v>
      </c>
      <c r="N681">
        <v>-3.16</v>
      </c>
      <c r="O681">
        <v>0.93899999999999995</v>
      </c>
      <c r="P681">
        <v>0.95299999999999996</v>
      </c>
      <c r="Q681">
        <v>0.94399999999999995</v>
      </c>
      <c r="R681">
        <v>0.434</v>
      </c>
      <c r="S681">
        <v>0.16500000000000001</v>
      </c>
    </row>
    <row r="682" spans="1:19" x14ac:dyDescent="0.3">
      <c r="A682">
        <v>240</v>
      </c>
      <c r="B682">
        <v>-0.61</v>
      </c>
      <c r="C682">
        <v>-1.61</v>
      </c>
      <c r="D682">
        <v>-2.6030000000000002</v>
      </c>
      <c r="E682">
        <v>-3.1240000000000001</v>
      </c>
      <c r="F682">
        <v>-3.16</v>
      </c>
      <c r="G682">
        <v>1.6</v>
      </c>
      <c r="H682">
        <v>0</v>
      </c>
      <c r="I682">
        <v>1.617</v>
      </c>
      <c r="J682">
        <v>-0.61699999999999999</v>
      </c>
      <c r="K682">
        <v>-1.609</v>
      </c>
      <c r="L682">
        <v>-2.605</v>
      </c>
      <c r="M682">
        <v>-3.1230000000000002</v>
      </c>
      <c r="N682">
        <v>-3.16</v>
      </c>
      <c r="O682">
        <v>0.94</v>
      </c>
      <c r="P682">
        <v>0.95399999999999996</v>
      </c>
      <c r="Q682">
        <v>0.94499999999999995</v>
      </c>
      <c r="R682">
        <v>0.436</v>
      </c>
      <c r="S682">
        <v>0.16500000000000001</v>
      </c>
    </row>
    <row r="683" spans="1:19" x14ac:dyDescent="0.3">
      <c r="A683">
        <v>300</v>
      </c>
      <c r="B683">
        <v>-0.61</v>
      </c>
      <c r="C683">
        <v>-1.61</v>
      </c>
      <c r="D683">
        <v>-2.6030000000000002</v>
      </c>
      <c r="E683">
        <v>-3.1240000000000001</v>
      </c>
      <c r="F683">
        <v>-3.16</v>
      </c>
      <c r="G683">
        <v>1.6</v>
      </c>
      <c r="H683">
        <v>0</v>
      </c>
      <c r="I683">
        <v>1.617</v>
      </c>
      <c r="J683">
        <v>-0.61799999999999999</v>
      </c>
      <c r="K683">
        <v>-1.609</v>
      </c>
      <c r="L683">
        <v>-2.605</v>
      </c>
      <c r="M683">
        <v>-3.1230000000000002</v>
      </c>
      <c r="N683">
        <v>-3.16</v>
      </c>
      <c r="O683">
        <v>0.94099999999999995</v>
      </c>
      <c r="P683">
        <v>0.95299999999999996</v>
      </c>
      <c r="Q683">
        <v>0.94499999999999995</v>
      </c>
      <c r="R683">
        <v>0.438</v>
      </c>
      <c r="S683">
        <v>0.16400000000000001</v>
      </c>
    </row>
    <row r="684" spans="1:19" x14ac:dyDescent="0.3">
      <c r="A684">
        <v>360</v>
      </c>
      <c r="B684">
        <v>-0.61</v>
      </c>
      <c r="C684">
        <v>-1.61</v>
      </c>
      <c r="D684">
        <v>-2.6030000000000002</v>
      </c>
      <c r="E684">
        <v>-3.1240000000000001</v>
      </c>
      <c r="F684">
        <v>-3.16</v>
      </c>
      <c r="G684">
        <v>1.6</v>
      </c>
      <c r="H684">
        <v>0</v>
      </c>
      <c r="I684">
        <v>1.617</v>
      </c>
      <c r="J684">
        <v>-0.61799999999999999</v>
      </c>
      <c r="K684">
        <v>-1.61</v>
      </c>
      <c r="L684">
        <v>-2.605</v>
      </c>
      <c r="M684">
        <v>-3.1219999999999999</v>
      </c>
      <c r="N684">
        <v>-3.16</v>
      </c>
      <c r="O684">
        <v>0.94199999999999995</v>
      </c>
      <c r="P684">
        <v>0.95199999999999996</v>
      </c>
      <c r="Q684">
        <v>0.94399999999999995</v>
      </c>
      <c r="R684">
        <v>0.439</v>
      </c>
      <c r="S684">
        <v>0.16400000000000001</v>
      </c>
    </row>
    <row r="685" spans="1:19" x14ac:dyDescent="0.3">
      <c r="A685">
        <v>420</v>
      </c>
      <c r="B685">
        <v>-0.61</v>
      </c>
      <c r="C685">
        <v>-1.61</v>
      </c>
      <c r="D685">
        <v>-2.6030000000000002</v>
      </c>
      <c r="E685">
        <v>-3.1240000000000001</v>
      </c>
      <c r="F685">
        <v>-3.16</v>
      </c>
      <c r="G685">
        <v>1.6</v>
      </c>
      <c r="H685">
        <v>0</v>
      </c>
      <c r="I685">
        <v>1.617</v>
      </c>
      <c r="J685">
        <v>-0.61799999999999999</v>
      </c>
      <c r="K685">
        <v>-1.611</v>
      </c>
      <c r="L685">
        <v>-2.605</v>
      </c>
      <c r="M685">
        <v>-3.1219999999999999</v>
      </c>
      <c r="N685">
        <v>-3.16</v>
      </c>
      <c r="O685">
        <v>0.94299999999999995</v>
      </c>
      <c r="P685">
        <v>0.95099999999999996</v>
      </c>
      <c r="Q685">
        <v>0.94399999999999995</v>
      </c>
      <c r="R685">
        <v>0.44</v>
      </c>
      <c r="S685">
        <v>0.16500000000000001</v>
      </c>
    </row>
    <row r="686" spans="1:19" x14ac:dyDescent="0.3">
      <c r="A686">
        <v>480</v>
      </c>
      <c r="B686">
        <v>-0.61</v>
      </c>
      <c r="C686">
        <v>-1.61</v>
      </c>
      <c r="D686">
        <v>-2.6030000000000002</v>
      </c>
      <c r="E686">
        <v>-3.1240000000000001</v>
      </c>
      <c r="F686">
        <v>-3.16</v>
      </c>
      <c r="G686">
        <v>1.6</v>
      </c>
      <c r="H686">
        <v>0</v>
      </c>
      <c r="I686">
        <v>1.617</v>
      </c>
      <c r="J686">
        <v>-0.61799999999999999</v>
      </c>
      <c r="K686">
        <v>-1.611</v>
      </c>
      <c r="L686">
        <v>-2.605</v>
      </c>
      <c r="M686">
        <v>-3.1219999999999999</v>
      </c>
      <c r="N686">
        <v>-3.16</v>
      </c>
      <c r="O686">
        <v>0.94299999999999995</v>
      </c>
      <c r="P686">
        <v>0.95</v>
      </c>
      <c r="Q686">
        <v>0.94399999999999995</v>
      </c>
      <c r="R686">
        <v>0.441</v>
      </c>
      <c r="S686">
        <v>0.16700000000000001</v>
      </c>
    </row>
    <row r="687" spans="1:19" x14ac:dyDescent="0.3">
      <c r="A687">
        <v>540</v>
      </c>
      <c r="B687">
        <v>-0.61</v>
      </c>
      <c r="C687">
        <v>-1.61</v>
      </c>
      <c r="D687">
        <v>-2.6030000000000002</v>
      </c>
      <c r="E687">
        <v>-3.1240000000000001</v>
      </c>
      <c r="F687">
        <v>-3.16</v>
      </c>
      <c r="G687">
        <v>1.6</v>
      </c>
      <c r="H687">
        <v>0</v>
      </c>
      <c r="I687">
        <v>1.617</v>
      </c>
      <c r="J687">
        <v>-0.61899999999999999</v>
      </c>
      <c r="K687">
        <v>-1.6120000000000001</v>
      </c>
      <c r="L687">
        <v>-2.6040000000000001</v>
      </c>
      <c r="M687">
        <v>-3.1219999999999999</v>
      </c>
      <c r="N687">
        <v>-3.16</v>
      </c>
      <c r="O687">
        <v>0.94299999999999995</v>
      </c>
      <c r="P687">
        <v>0.94799999999999995</v>
      </c>
      <c r="Q687">
        <v>0.94399999999999995</v>
      </c>
      <c r="R687">
        <v>0.441</v>
      </c>
      <c r="S687">
        <v>0.16900000000000001</v>
      </c>
    </row>
    <row r="688" spans="1:19" x14ac:dyDescent="0.3">
      <c r="A688">
        <v>600</v>
      </c>
      <c r="B688">
        <v>-0.61</v>
      </c>
      <c r="C688">
        <v>-1.61</v>
      </c>
      <c r="D688">
        <v>-2.6030000000000002</v>
      </c>
      <c r="E688">
        <v>-3.1240000000000001</v>
      </c>
      <c r="F688">
        <v>-3.16</v>
      </c>
      <c r="G688">
        <v>1.6</v>
      </c>
      <c r="H688">
        <v>0</v>
      </c>
      <c r="I688">
        <v>1.617</v>
      </c>
      <c r="J688">
        <v>-0.61899999999999999</v>
      </c>
      <c r="K688">
        <v>-1.6120000000000001</v>
      </c>
      <c r="L688">
        <v>-2.605</v>
      </c>
      <c r="M688">
        <v>-3.1219999999999999</v>
      </c>
      <c r="N688">
        <v>-3.16</v>
      </c>
      <c r="O688">
        <v>0.94299999999999995</v>
      </c>
      <c r="P688">
        <v>0.94699999999999995</v>
      </c>
      <c r="Q688">
        <v>0.94399999999999995</v>
      </c>
      <c r="R688">
        <v>0.44</v>
      </c>
      <c r="S688">
        <v>0.17</v>
      </c>
    </row>
    <row r="690" spans="1:19" x14ac:dyDescent="0.3">
      <c r="A690" t="s">
        <v>0</v>
      </c>
      <c r="B690" t="s">
        <v>54</v>
      </c>
    </row>
    <row r="691" spans="1:19" x14ac:dyDescent="0.3">
      <c r="A691">
        <v>0</v>
      </c>
      <c r="B691">
        <v>-0.61</v>
      </c>
      <c r="C691">
        <v>-1.61</v>
      </c>
      <c r="D691">
        <v>-2.6030000000000002</v>
      </c>
      <c r="E691">
        <v>-3.1240000000000001</v>
      </c>
      <c r="F691">
        <v>-3.16</v>
      </c>
      <c r="G691">
        <v>1.6</v>
      </c>
      <c r="H691">
        <v>0</v>
      </c>
      <c r="I691">
        <v>1.347</v>
      </c>
      <c r="J691">
        <v>-0.61</v>
      </c>
      <c r="K691">
        <v>-1.61</v>
      </c>
      <c r="L691">
        <v>-2.6030000000000002</v>
      </c>
      <c r="M691">
        <v>-3.1240000000000001</v>
      </c>
      <c r="N691">
        <v>-3.16</v>
      </c>
      <c r="O691">
        <v>0.92600000000000005</v>
      </c>
      <c r="P691">
        <v>0.92600000000000005</v>
      </c>
      <c r="Q691">
        <v>0.91500000000000004</v>
      </c>
      <c r="R691">
        <v>0.43</v>
      </c>
      <c r="S691">
        <v>0.16400000000000001</v>
      </c>
    </row>
    <row r="692" spans="1:19" x14ac:dyDescent="0.3">
      <c r="A692">
        <v>60</v>
      </c>
      <c r="B692">
        <v>-0.61</v>
      </c>
      <c r="C692">
        <v>-1.61</v>
      </c>
      <c r="D692">
        <v>-2.6030000000000002</v>
      </c>
      <c r="E692">
        <v>-3.1240000000000001</v>
      </c>
      <c r="F692">
        <v>-3.16</v>
      </c>
      <c r="G692">
        <v>1.6</v>
      </c>
      <c r="H692">
        <v>0</v>
      </c>
      <c r="I692">
        <v>1.347</v>
      </c>
      <c r="J692">
        <v>-0.61299999999999999</v>
      </c>
      <c r="K692">
        <v>-1.609</v>
      </c>
      <c r="L692">
        <v>-2.6030000000000002</v>
      </c>
      <c r="M692">
        <v>-3.125</v>
      </c>
      <c r="N692">
        <v>-3.157</v>
      </c>
      <c r="O692">
        <v>0.93300000000000005</v>
      </c>
      <c r="P692">
        <v>0.94599999999999995</v>
      </c>
      <c r="Q692">
        <v>0.93500000000000005</v>
      </c>
      <c r="R692">
        <v>0.43099999999999999</v>
      </c>
      <c r="S692">
        <v>0.157</v>
      </c>
    </row>
    <row r="693" spans="1:19" x14ac:dyDescent="0.3">
      <c r="A693">
        <v>120</v>
      </c>
      <c r="B693">
        <v>-0.61</v>
      </c>
      <c r="C693">
        <v>-1.61</v>
      </c>
      <c r="D693">
        <v>-2.6030000000000002</v>
      </c>
      <c r="E693">
        <v>-3.1240000000000001</v>
      </c>
      <c r="F693">
        <v>-3.16</v>
      </c>
      <c r="G693">
        <v>1.6</v>
      </c>
      <c r="H693">
        <v>0</v>
      </c>
      <c r="I693">
        <v>1.347</v>
      </c>
      <c r="J693">
        <v>-0.61499999999999999</v>
      </c>
      <c r="K693">
        <v>-1.61</v>
      </c>
      <c r="L693">
        <v>-2.6040000000000001</v>
      </c>
      <c r="M693">
        <v>-3.1240000000000001</v>
      </c>
      <c r="N693">
        <v>-3.1539999999999999</v>
      </c>
      <c r="O693">
        <v>0.93700000000000006</v>
      </c>
      <c r="P693">
        <v>0.95</v>
      </c>
      <c r="Q693">
        <v>0.94</v>
      </c>
      <c r="R693">
        <v>0.43</v>
      </c>
      <c r="S693">
        <v>0.14899999999999999</v>
      </c>
    </row>
    <row r="694" spans="1:19" x14ac:dyDescent="0.3">
      <c r="A694">
        <v>180</v>
      </c>
      <c r="B694">
        <v>-0.61</v>
      </c>
      <c r="C694">
        <v>-1.61</v>
      </c>
      <c r="D694">
        <v>-2.6030000000000002</v>
      </c>
      <c r="E694">
        <v>-3.1240000000000001</v>
      </c>
      <c r="F694">
        <v>-3.16</v>
      </c>
      <c r="G694">
        <v>1.6</v>
      </c>
      <c r="H694">
        <v>0</v>
      </c>
      <c r="I694">
        <v>1.347</v>
      </c>
      <c r="J694">
        <v>-0.61599999999999999</v>
      </c>
      <c r="K694">
        <v>-1.61</v>
      </c>
      <c r="L694">
        <v>-2.605</v>
      </c>
      <c r="M694">
        <v>-3.1240000000000001</v>
      </c>
      <c r="N694">
        <v>-3.1509999999999998</v>
      </c>
      <c r="O694">
        <v>0.93899999999999995</v>
      </c>
      <c r="P694">
        <v>0.95299999999999996</v>
      </c>
      <c r="Q694">
        <v>0.94499999999999995</v>
      </c>
      <c r="R694">
        <v>0.433</v>
      </c>
      <c r="S694">
        <v>0.14299999999999999</v>
      </c>
    </row>
    <row r="695" spans="1:19" x14ac:dyDescent="0.3">
      <c r="A695">
        <v>240</v>
      </c>
      <c r="B695">
        <v>-0.61</v>
      </c>
      <c r="C695">
        <v>-1.61</v>
      </c>
      <c r="D695">
        <v>-2.6030000000000002</v>
      </c>
      <c r="E695">
        <v>-3.1240000000000001</v>
      </c>
      <c r="F695">
        <v>-3.16</v>
      </c>
      <c r="G695">
        <v>1.6</v>
      </c>
      <c r="H695">
        <v>0</v>
      </c>
      <c r="I695">
        <v>1.347</v>
      </c>
      <c r="J695">
        <v>-0.61699999999999999</v>
      </c>
      <c r="K695">
        <v>-1.609</v>
      </c>
      <c r="L695">
        <v>-2.6040000000000001</v>
      </c>
      <c r="M695">
        <v>-3.1240000000000001</v>
      </c>
      <c r="N695">
        <v>-3.1480000000000001</v>
      </c>
      <c r="O695">
        <v>0.94</v>
      </c>
      <c r="P695">
        <v>0.95399999999999996</v>
      </c>
      <c r="Q695">
        <v>0.94399999999999995</v>
      </c>
      <c r="R695">
        <v>0.44</v>
      </c>
      <c r="S695">
        <v>0.13800000000000001</v>
      </c>
    </row>
    <row r="696" spans="1:19" x14ac:dyDescent="0.3">
      <c r="A696">
        <v>300</v>
      </c>
      <c r="B696">
        <v>-0.61</v>
      </c>
      <c r="C696">
        <v>-1.61</v>
      </c>
      <c r="D696">
        <v>-2.6030000000000002</v>
      </c>
      <c r="E696">
        <v>-3.1240000000000001</v>
      </c>
      <c r="F696">
        <v>-3.16</v>
      </c>
      <c r="G696">
        <v>1.6</v>
      </c>
      <c r="H696">
        <v>0</v>
      </c>
      <c r="I696">
        <v>1.347</v>
      </c>
      <c r="J696">
        <v>-0.61799999999999999</v>
      </c>
      <c r="K696">
        <v>-1.609</v>
      </c>
      <c r="L696">
        <v>-2.6040000000000001</v>
      </c>
      <c r="M696">
        <v>-3.1230000000000002</v>
      </c>
      <c r="N696">
        <v>-3.145</v>
      </c>
      <c r="O696">
        <v>0.94099999999999995</v>
      </c>
      <c r="P696">
        <v>0.95299999999999996</v>
      </c>
      <c r="Q696">
        <v>0.94399999999999995</v>
      </c>
      <c r="R696">
        <v>0.44</v>
      </c>
      <c r="S696">
        <v>0.13200000000000001</v>
      </c>
    </row>
    <row r="697" spans="1:19" x14ac:dyDescent="0.3">
      <c r="A697">
        <v>360</v>
      </c>
      <c r="B697">
        <v>-0.61</v>
      </c>
      <c r="C697">
        <v>-1.61</v>
      </c>
      <c r="D697">
        <v>-2.6030000000000002</v>
      </c>
      <c r="E697">
        <v>-3.1240000000000001</v>
      </c>
      <c r="F697">
        <v>-3.16</v>
      </c>
      <c r="G697">
        <v>1.6</v>
      </c>
      <c r="H697">
        <v>0</v>
      </c>
      <c r="I697">
        <v>1.347</v>
      </c>
      <c r="J697">
        <v>-0.61799999999999999</v>
      </c>
      <c r="K697">
        <v>-1.61</v>
      </c>
      <c r="L697">
        <v>-2.605</v>
      </c>
      <c r="M697">
        <v>-3.121</v>
      </c>
      <c r="N697">
        <v>-3.1419999999999999</v>
      </c>
      <c r="O697">
        <v>0.94199999999999995</v>
      </c>
      <c r="P697">
        <v>0.95199999999999996</v>
      </c>
      <c r="Q697">
        <v>0.94499999999999995</v>
      </c>
      <c r="R697">
        <v>0.435</v>
      </c>
      <c r="S697">
        <v>0.127</v>
      </c>
    </row>
    <row r="698" spans="1:19" x14ac:dyDescent="0.3">
      <c r="A698">
        <v>420</v>
      </c>
      <c r="B698">
        <v>-0.61</v>
      </c>
      <c r="C698">
        <v>-1.61</v>
      </c>
      <c r="D698">
        <v>-2.6030000000000002</v>
      </c>
      <c r="E698">
        <v>-3.1240000000000001</v>
      </c>
      <c r="F698">
        <v>-3.16</v>
      </c>
      <c r="G698">
        <v>1.6</v>
      </c>
      <c r="H698">
        <v>0</v>
      </c>
      <c r="I698">
        <v>1.347</v>
      </c>
      <c r="J698">
        <v>-0.61799999999999999</v>
      </c>
      <c r="K698">
        <v>-1.611</v>
      </c>
      <c r="L698">
        <v>-2.605</v>
      </c>
      <c r="M698">
        <v>-3.1179999999999999</v>
      </c>
      <c r="N698">
        <v>-3.1389999999999998</v>
      </c>
      <c r="O698">
        <v>0.94299999999999995</v>
      </c>
      <c r="P698">
        <v>0.95099999999999996</v>
      </c>
      <c r="Q698">
        <v>0.94499999999999995</v>
      </c>
      <c r="R698">
        <v>0.42699999999999999</v>
      </c>
      <c r="S698">
        <v>0.125</v>
      </c>
    </row>
    <row r="699" spans="1:19" x14ac:dyDescent="0.3">
      <c r="A699">
        <v>480</v>
      </c>
      <c r="B699">
        <v>-0.61</v>
      </c>
      <c r="C699">
        <v>-1.61</v>
      </c>
      <c r="D699">
        <v>-2.6030000000000002</v>
      </c>
      <c r="E699">
        <v>-3.1240000000000001</v>
      </c>
      <c r="F699">
        <v>-3.16</v>
      </c>
      <c r="G699">
        <v>1.6</v>
      </c>
      <c r="H699">
        <v>0</v>
      </c>
      <c r="I699">
        <v>1.347</v>
      </c>
      <c r="J699">
        <v>-0.61799999999999999</v>
      </c>
      <c r="K699">
        <v>-1.611</v>
      </c>
      <c r="L699">
        <v>-2.605</v>
      </c>
      <c r="M699">
        <v>-3.1150000000000002</v>
      </c>
      <c r="N699">
        <v>-3.1360000000000001</v>
      </c>
      <c r="O699">
        <v>0.94299999999999995</v>
      </c>
      <c r="P699">
        <v>0.94899999999999995</v>
      </c>
      <c r="Q699">
        <v>0.94399999999999995</v>
      </c>
      <c r="R699">
        <v>0.42099999999999999</v>
      </c>
      <c r="S699">
        <v>0.123</v>
      </c>
    </row>
    <row r="700" spans="1:19" x14ac:dyDescent="0.3">
      <c r="A700">
        <v>540</v>
      </c>
      <c r="B700">
        <v>-0.61</v>
      </c>
      <c r="C700">
        <v>-1.61</v>
      </c>
      <c r="D700">
        <v>-2.6030000000000002</v>
      </c>
      <c r="E700">
        <v>-3.1240000000000001</v>
      </c>
      <c r="F700">
        <v>-3.16</v>
      </c>
      <c r="G700">
        <v>1.6</v>
      </c>
      <c r="H700">
        <v>0</v>
      </c>
      <c r="I700">
        <v>1.347</v>
      </c>
      <c r="J700">
        <v>-0.61899999999999999</v>
      </c>
      <c r="K700">
        <v>-1.6120000000000001</v>
      </c>
      <c r="L700">
        <v>-2.6040000000000001</v>
      </c>
      <c r="M700">
        <v>-3.1120000000000001</v>
      </c>
      <c r="N700">
        <v>-3.133</v>
      </c>
      <c r="O700">
        <v>0.94299999999999995</v>
      </c>
      <c r="P700">
        <v>0.94799999999999995</v>
      </c>
      <c r="Q700">
        <v>0.94299999999999995</v>
      </c>
      <c r="R700">
        <v>0.41299999999999998</v>
      </c>
      <c r="S700">
        <v>0.122</v>
      </c>
    </row>
    <row r="701" spans="1:19" x14ac:dyDescent="0.3">
      <c r="A701">
        <v>600</v>
      </c>
      <c r="B701">
        <v>-0.61</v>
      </c>
      <c r="C701">
        <v>-1.61</v>
      </c>
      <c r="D701">
        <v>-2.6030000000000002</v>
      </c>
      <c r="E701">
        <v>-3.1240000000000001</v>
      </c>
      <c r="F701">
        <v>-3.16</v>
      </c>
      <c r="G701">
        <v>1.6</v>
      </c>
      <c r="H701">
        <v>0</v>
      </c>
      <c r="I701">
        <v>1.347</v>
      </c>
      <c r="J701">
        <v>-0.61899999999999999</v>
      </c>
      <c r="K701">
        <v>-1.6120000000000001</v>
      </c>
      <c r="L701">
        <v>-2.6040000000000001</v>
      </c>
      <c r="M701">
        <v>-3.1080000000000001</v>
      </c>
      <c r="N701">
        <v>-3.13</v>
      </c>
      <c r="O701">
        <v>0.94299999999999995</v>
      </c>
      <c r="P701">
        <v>0.94699999999999995</v>
      </c>
      <c r="Q701">
        <v>0.94399999999999995</v>
      </c>
      <c r="R701">
        <v>0.40600000000000003</v>
      </c>
      <c r="S701">
        <v>0.121</v>
      </c>
    </row>
    <row r="703" spans="1:19" x14ac:dyDescent="0.3">
      <c r="A703" t="s">
        <v>0</v>
      </c>
      <c r="B703" t="s">
        <v>55</v>
      </c>
    </row>
    <row r="704" spans="1:19" x14ac:dyDescent="0.3">
      <c r="A704">
        <v>0</v>
      </c>
      <c r="B704">
        <v>-0.61</v>
      </c>
      <c r="C704">
        <v>-1.61</v>
      </c>
      <c r="D704">
        <v>-2.6059999999999999</v>
      </c>
      <c r="E704">
        <v>-3.1949999999999998</v>
      </c>
      <c r="F704">
        <v>-3.24</v>
      </c>
      <c r="G704">
        <v>1.6</v>
      </c>
      <c r="H704">
        <v>0.01</v>
      </c>
      <c r="I704">
        <v>1.859</v>
      </c>
      <c r="J704">
        <v>-0.61</v>
      </c>
      <c r="K704">
        <v>-1.61</v>
      </c>
      <c r="L704">
        <v>-2.6059999999999999</v>
      </c>
      <c r="M704">
        <v>-3.1949999999999998</v>
      </c>
      <c r="N704">
        <v>-3.24</v>
      </c>
      <c r="O704">
        <v>0.92600000000000005</v>
      </c>
      <c r="P704">
        <v>0.92600000000000005</v>
      </c>
      <c r="Q704">
        <v>0.92</v>
      </c>
      <c r="R704">
        <v>0.47299999999999998</v>
      </c>
      <c r="S704">
        <v>0.17499999999999999</v>
      </c>
    </row>
    <row r="705" spans="1:19" x14ac:dyDescent="0.3">
      <c r="A705">
        <v>60</v>
      </c>
      <c r="B705">
        <v>-0.61</v>
      </c>
      <c r="C705">
        <v>-1.61</v>
      </c>
      <c r="D705">
        <v>-2.6059999999999999</v>
      </c>
      <c r="E705">
        <v>-3.1949999999999998</v>
      </c>
      <c r="F705">
        <v>-3.24</v>
      </c>
      <c r="G705">
        <v>1.6</v>
      </c>
      <c r="H705">
        <v>0.01</v>
      </c>
      <c r="I705">
        <v>1.859</v>
      </c>
      <c r="J705">
        <v>-0.61199999999999999</v>
      </c>
      <c r="K705">
        <v>-1.61</v>
      </c>
      <c r="L705">
        <v>-2.6059999999999999</v>
      </c>
      <c r="M705">
        <v>-3.1949999999999998</v>
      </c>
      <c r="N705">
        <v>-3.2429999999999999</v>
      </c>
      <c r="O705">
        <v>0.93700000000000006</v>
      </c>
      <c r="P705">
        <v>0.94699999999999995</v>
      </c>
      <c r="Q705">
        <v>0.93899999999999995</v>
      </c>
      <c r="R705">
        <v>0.47199999999999998</v>
      </c>
      <c r="S705">
        <v>0.183</v>
      </c>
    </row>
    <row r="706" spans="1:19" x14ac:dyDescent="0.3">
      <c r="A706">
        <v>120</v>
      </c>
      <c r="B706">
        <v>-0.61</v>
      </c>
      <c r="C706">
        <v>-1.61</v>
      </c>
      <c r="D706">
        <v>-2.6059999999999999</v>
      </c>
      <c r="E706">
        <v>-3.1949999999999998</v>
      </c>
      <c r="F706">
        <v>-3.24</v>
      </c>
      <c r="G706">
        <v>1.6</v>
      </c>
      <c r="H706">
        <v>0.01</v>
      </c>
      <c r="I706">
        <v>1.859</v>
      </c>
      <c r="J706">
        <v>-0.61299999999999999</v>
      </c>
      <c r="K706">
        <v>-1.61</v>
      </c>
      <c r="L706">
        <v>-2.6059999999999999</v>
      </c>
      <c r="M706">
        <v>-3.1960000000000002</v>
      </c>
      <c r="N706">
        <v>-3.246</v>
      </c>
      <c r="O706">
        <v>0.94399999999999995</v>
      </c>
      <c r="P706">
        <v>0.95</v>
      </c>
      <c r="Q706">
        <v>0.94599999999999995</v>
      </c>
      <c r="R706">
        <v>0.47599999999999998</v>
      </c>
      <c r="S706">
        <v>0.191</v>
      </c>
    </row>
    <row r="707" spans="1:19" x14ac:dyDescent="0.3">
      <c r="A707">
        <v>180</v>
      </c>
      <c r="B707">
        <v>-0.61</v>
      </c>
      <c r="C707">
        <v>-1.61</v>
      </c>
      <c r="D707">
        <v>-2.6059999999999999</v>
      </c>
      <c r="E707">
        <v>-3.1949999999999998</v>
      </c>
      <c r="F707">
        <v>-3.24</v>
      </c>
      <c r="G707">
        <v>1.6</v>
      </c>
      <c r="H707">
        <v>0.01</v>
      </c>
      <c r="I707">
        <v>1.859</v>
      </c>
      <c r="J707">
        <v>-0.61299999999999999</v>
      </c>
      <c r="K707">
        <v>-1.61</v>
      </c>
      <c r="L707">
        <v>-2.6059999999999999</v>
      </c>
      <c r="M707">
        <v>-3.1949999999999998</v>
      </c>
      <c r="N707">
        <v>-3.2490000000000001</v>
      </c>
      <c r="O707">
        <v>0.94899999999999995</v>
      </c>
      <c r="P707">
        <v>0.95299999999999996</v>
      </c>
      <c r="Q707">
        <v>0.94699999999999995</v>
      </c>
      <c r="R707">
        <v>0.47799999999999998</v>
      </c>
      <c r="S707">
        <v>0.19700000000000001</v>
      </c>
    </row>
    <row r="708" spans="1:19" x14ac:dyDescent="0.3">
      <c r="A708">
        <v>240</v>
      </c>
      <c r="B708">
        <v>-0.61</v>
      </c>
      <c r="C708">
        <v>-1.61</v>
      </c>
      <c r="D708">
        <v>-2.6059999999999999</v>
      </c>
      <c r="E708">
        <v>-3.1949999999999998</v>
      </c>
      <c r="F708">
        <v>-3.24</v>
      </c>
      <c r="G708">
        <v>1.6</v>
      </c>
      <c r="H708">
        <v>0.01</v>
      </c>
      <c r="I708">
        <v>1.859</v>
      </c>
      <c r="J708">
        <v>-0.61099999999999999</v>
      </c>
      <c r="K708">
        <v>-1.609</v>
      </c>
      <c r="L708">
        <v>-2.6070000000000002</v>
      </c>
      <c r="M708">
        <v>-3.1920000000000002</v>
      </c>
      <c r="N708">
        <v>-3.2519999999999998</v>
      </c>
      <c r="O708">
        <v>0.95299999999999996</v>
      </c>
      <c r="P708">
        <v>0.95399999999999996</v>
      </c>
      <c r="Q708">
        <v>0.94799999999999995</v>
      </c>
      <c r="R708">
        <v>0.47599999999999998</v>
      </c>
      <c r="S708">
        <v>0.20300000000000001</v>
      </c>
    </row>
    <row r="709" spans="1:19" x14ac:dyDescent="0.3">
      <c r="A709">
        <v>300</v>
      </c>
      <c r="B709">
        <v>-0.61</v>
      </c>
      <c r="C709">
        <v>-1.61</v>
      </c>
      <c r="D709">
        <v>-2.6059999999999999</v>
      </c>
      <c r="E709">
        <v>-3.1949999999999998</v>
      </c>
      <c r="F709">
        <v>-3.24</v>
      </c>
      <c r="G709">
        <v>1.6</v>
      </c>
      <c r="H709">
        <v>0.01</v>
      </c>
      <c r="I709">
        <v>1.859</v>
      </c>
      <c r="J709">
        <v>-0.61</v>
      </c>
      <c r="K709">
        <v>-1.61</v>
      </c>
      <c r="L709">
        <v>-2.6070000000000002</v>
      </c>
      <c r="M709">
        <v>-3.1920000000000002</v>
      </c>
      <c r="N709">
        <v>-3.2549999999999999</v>
      </c>
      <c r="O709">
        <v>0.95599999999999996</v>
      </c>
      <c r="P709">
        <v>0.95399999999999996</v>
      </c>
      <c r="Q709">
        <v>0.95099999999999996</v>
      </c>
      <c r="R709">
        <v>0.48</v>
      </c>
      <c r="S709">
        <v>0.20699999999999999</v>
      </c>
    </row>
    <row r="710" spans="1:19" x14ac:dyDescent="0.3">
      <c r="A710">
        <v>360</v>
      </c>
      <c r="B710">
        <v>-0.61</v>
      </c>
      <c r="C710">
        <v>-1.61</v>
      </c>
      <c r="D710">
        <v>-2.6059999999999999</v>
      </c>
      <c r="E710">
        <v>-3.1949999999999998</v>
      </c>
      <c r="F710">
        <v>-3.24</v>
      </c>
      <c r="G710">
        <v>1.6</v>
      </c>
      <c r="H710">
        <v>0.01</v>
      </c>
      <c r="I710">
        <v>1.859</v>
      </c>
      <c r="J710">
        <v>-0.60899999999999999</v>
      </c>
      <c r="K710">
        <v>-1.61</v>
      </c>
      <c r="L710">
        <v>-2.6070000000000002</v>
      </c>
      <c r="M710">
        <v>-3.194</v>
      </c>
      <c r="N710">
        <v>-3.258</v>
      </c>
      <c r="O710">
        <v>0.95899999999999996</v>
      </c>
      <c r="P710">
        <v>0.95199999999999996</v>
      </c>
      <c r="Q710">
        <v>0.94799999999999995</v>
      </c>
      <c r="R710">
        <v>0.48599999999999999</v>
      </c>
      <c r="S710">
        <v>0.21199999999999999</v>
      </c>
    </row>
    <row r="711" spans="1:19" x14ac:dyDescent="0.3">
      <c r="A711">
        <v>420</v>
      </c>
      <c r="B711">
        <v>-0.61</v>
      </c>
      <c r="C711">
        <v>-1.61</v>
      </c>
      <c r="D711">
        <v>-2.6059999999999999</v>
      </c>
      <c r="E711">
        <v>-3.1949999999999998</v>
      </c>
      <c r="F711">
        <v>-3.24</v>
      </c>
      <c r="G711">
        <v>1.6</v>
      </c>
      <c r="H711">
        <v>0.01</v>
      </c>
      <c r="I711">
        <v>1.859</v>
      </c>
      <c r="J711">
        <v>-0.60699999999999998</v>
      </c>
      <c r="K711">
        <v>-1.61</v>
      </c>
      <c r="L711">
        <v>-2.6070000000000002</v>
      </c>
      <c r="M711">
        <v>-3.1960000000000002</v>
      </c>
      <c r="N711">
        <v>-3.2610000000000001</v>
      </c>
      <c r="O711">
        <v>0.96199999999999997</v>
      </c>
      <c r="P711">
        <v>0.95099999999999996</v>
      </c>
      <c r="Q711">
        <v>0.94799999999999995</v>
      </c>
      <c r="R711">
        <v>0.49299999999999999</v>
      </c>
      <c r="S711">
        <v>0.217</v>
      </c>
    </row>
    <row r="712" spans="1:19" x14ac:dyDescent="0.3">
      <c r="A712">
        <v>480</v>
      </c>
      <c r="B712">
        <v>-0.61</v>
      </c>
      <c r="C712">
        <v>-1.61</v>
      </c>
      <c r="D712">
        <v>-2.6059999999999999</v>
      </c>
      <c r="E712">
        <v>-3.1949999999999998</v>
      </c>
      <c r="F712">
        <v>-3.24</v>
      </c>
      <c r="G712">
        <v>1.6</v>
      </c>
      <c r="H712">
        <v>0.01</v>
      </c>
      <c r="I712">
        <v>1.859</v>
      </c>
      <c r="J712">
        <v>-0.60499999999999998</v>
      </c>
      <c r="K712">
        <v>-1.611</v>
      </c>
      <c r="L712">
        <v>-2.6070000000000002</v>
      </c>
      <c r="M712">
        <v>-3.198</v>
      </c>
      <c r="N712">
        <v>-3.2639999999999998</v>
      </c>
      <c r="O712">
        <v>0.96499999999999997</v>
      </c>
      <c r="P712">
        <v>0.95099999999999996</v>
      </c>
      <c r="Q712">
        <v>0.94899999999999995</v>
      </c>
      <c r="R712">
        <v>0.501</v>
      </c>
      <c r="S712">
        <v>0.222</v>
      </c>
    </row>
    <row r="713" spans="1:19" x14ac:dyDescent="0.3">
      <c r="A713">
        <v>540</v>
      </c>
      <c r="B713">
        <v>-0.61</v>
      </c>
      <c r="C713">
        <v>-1.61</v>
      </c>
      <c r="D713">
        <v>-2.6059999999999999</v>
      </c>
      <c r="E713">
        <v>-3.1949999999999998</v>
      </c>
      <c r="F713">
        <v>-3.24</v>
      </c>
      <c r="G713">
        <v>1.6</v>
      </c>
      <c r="H713">
        <v>0.01</v>
      </c>
      <c r="I713">
        <v>1.859</v>
      </c>
      <c r="J713">
        <v>-0.60399999999999998</v>
      </c>
      <c r="K713">
        <v>-1.611</v>
      </c>
      <c r="L713">
        <v>-2.6070000000000002</v>
      </c>
      <c r="M713">
        <v>-3.2010000000000001</v>
      </c>
      <c r="N713">
        <v>-3.2669999999999999</v>
      </c>
      <c r="O713">
        <v>0.96699999999999997</v>
      </c>
      <c r="P713">
        <v>0.95099999999999996</v>
      </c>
      <c r="Q713">
        <v>0.94899999999999995</v>
      </c>
      <c r="R713">
        <v>0.50700000000000001</v>
      </c>
      <c r="S713">
        <v>0.22600000000000001</v>
      </c>
    </row>
    <row r="714" spans="1:19" x14ac:dyDescent="0.3">
      <c r="A714">
        <v>600</v>
      </c>
      <c r="B714">
        <v>-0.61</v>
      </c>
      <c r="C714">
        <v>-1.61</v>
      </c>
      <c r="D714">
        <v>-2.6059999999999999</v>
      </c>
      <c r="E714">
        <v>-3.1949999999999998</v>
      </c>
      <c r="F714">
        <v>-3.24</v>
      </c>
      <c r="G714">
        <v>1.6</v>
      </c>
      <c r="H714">
        <v>0.01</v>
      </c>
      <c r="I714">
        <v>1.859</v>
      </c>
      <c r="J714">
        <v>-0.60199999999999998</v>
      </c>
      <c r="K714">
        <v>-1.611</v>
      </c>
      <c r="L714">
        <v>-2.6070000000000002</v>
      </c>
      <c r="M714">
        <v>-3.2040000000000002</v>
      </c>
      <c r="N714">
        <v>-3.27</v>
      </c>
      <c r="O714">
        <v>0.96899999999999997</v>
      </c>
      <c r="P714">
        <v>0.95199999999999996</v>
      </c>
      <c r="Q714">
        <v>0.95</v>
      </c>
      <c r="R714">
        <v>0.51200000000000001</v>
      </c>
      <c r="S714">
        <v>0.22800000000000001</v>
      </c>
    </row>
    <row r="716" spans="1:19" x14ac:dyDescent="0.3">
      <c r="A716" t="s">
        <v>0</v>
      </c>
      <c r="B716" t="s">
        <v>56</v>
      </c>
    </row>
    <row r="717" spans="1:19" x14ac:dyDescent="0.3">
      <c r="A717">
        <v>0</v>
      </c>
      <c r="B717">
        <v>-0.61</v>
      </c>
      <c r="C717">
        <v>-1.61</v>
      </c>
      <c r="D717">
        <v>-2.6059999999999999</v>
      </c>
      <c r="E717">
        <v>-3.1949999999999998</v>
      </c>
      <c r="F717">
        <v>-3.24</v>
      </c>
      <c r="G717">
        <v>1.6</v>
      </c>
      <c r="H717">
        <v>0.01</v>
      </c>
      <c r="I717">
        <v>1.617</v>
      </c>
      <c r="J717">
        <v>-0.61</v>
      </c>
      <c r="K717">
        <v>-1.61</v>
      </c>
      <c r="L717">
        <v>-2.6059999999999999</v>
      </c>
      <c r="M717">
        <v>-3.1949999999999998</v>
      </c>
      <c r="N717">
        <v>-3.24</v>
      </c>
      <c r="O717">
        <v>0.92600000000000005</v>
      </c>
      <c r="P717">
        <v>0.92600000000000005</v>
      </c>
      <c r="Q717">
        <v>0.92</v>
      </c>
      <c r="R717">
        <v>0.47299999999999998</v>
      </c>
      <c r="S717">
        <v>0.17499999999999999</v>
      </c>
    </row>
    <row r="718" spans="1:19" x14ac:dyDescent="0.3">
      <c r="A718">
        <v>60</v>
      </c>
      <c r="B718">
        <v>-0.61</v>
      </c>
      <c r="C718">
        <v>-1.61</v>
      </c>
      <c r="D718">
        <v>-2.6059999999999999</v>
      </c>
      <c r="E718">
        <v>-3.1949999999999998</v>
      </c>
      <c r="F718">
        <v>-3.24</v>
      </c>
      <c r="G718">
        <v>1.6</v>
      </c>
      <c r="H718">
        <v>0.01</v>
      </c>
      <c r="I718">
        <v>1.617</v>
      </c>
      <c r="J718">
        <v>-0.61199999999999999</v>
      </c>
      <c r="K718">
        <v>-1.609</v>
      </c>
      <c r="L718">
        <v>-2.6059999999999999</v>
      </c>
      <c r="M718">
        <v>-3.1960000000000002</v>
      </c>
      <c r="N718">
        <v>-3.24</v>
      </c>
      <c r="O718">
        <v>0.93700000000000006</v>
      </c>
      <c r="P718">
        <v>0.94599999999999995</v>
      </c>
      <c r="Q718">
        <v>0.93899999999999995</v>
      </c>
      <c r="R718">
        <v>0.47299999999999998</v>
      </c>
      <c r="S718">
        <v>0.17499999999999999</v>
      </c>
    </row>
    <row r="719" spans="1:19" x14ac:dyDescent="0.3">
      <c r="A719">
        <v>120</v>
      </c>
      <c r="B719">
        <v>-0.61</v>
      </c>
      <c r="C719">
        <v>-1.61</v>
      </c>
      <c r="D719">
        <v>-2.6059999999999999</v>
      </c>
      <c r="E719">
        <v>-3.1949999999999998</v>
      </c>
      <c r="F719">
        <v>-3.24</v>
      </c>
      <c r="G719">
        <v>1.6</v>
      </c>
      <c r="H719">
        <v>0.01</v>
      </c>
      <c r="I719">
        <v>1.617</v>
      </c>
      <c r="J719">
        <v>-0.61299999999999999</v>
      </c>
      <c r="K719">
        <v>-1.61</v>
      </c>
      <c r="L719">
        <v>-2.6059999999999999</v>
      </c>
      <c r="M719">
        <v>-3.1949999999999998</v>
      </c>
      <c r="N719">
        <v>-3.24</v>
      </c>
      <c r="O719">
        <v>0.94399999999999995</v>
      </c>
      <c r="P719">
        <v>0.95</v>
      </c>
      <c r="Q719">
        <v>0.94499999999999995</v>
      </c>
      <c r="R719">
        <v>0.47399999999999998</v>
      </c>
      <c r="S719">
        <v>0.17499999999999999</v>
      </c>
    </row>
    <row r="720" spans="1:19" x14ac:dyDescent="0.3">
      <c r="A720">
        <v>180</v>
      </c>
      <c r="B720">
        <v>-0.61</v>
      </c>
      <c r="C720">
        <v>-1.61</v>
      </c>
      <c r="D720">
        <v>-2.6059999999999999</v>
      </c>
      <c r="E720">
        <v>-3.1949999999999998</v>
      </c>
      <c r="F720">
        <v>-3.24</v>
      </c>
      <c r="G720">
        <v>1.6</v>
      </c>
      <c r="H720">
        <v>0.01</v>
      </c>
      <c r="I720">
        <v>1.617</v>
      </c>
      <c r="J720">
        <v>-0.61299999999999999</v>
      </c>
      <c r="K720">
        <v>-1.61</v>
      </c>
      <c r="L720">
        <v>-2.6070000000000002</v>
      </c>
      <c r="M720">
        <v>-3.194</v>
      </c>
      <c r="N720">
        <v>-3.24</v>
      </c>
      <c r="O720">
        <v>0.94899999999999995</v>
      </c>
      <c r="P720">
        <v>0.95299999999999996</v>
      </c>
      <c r="Q720">
        <v>0.94799999999999995</v>
      </c>
      <c r="R720">
        <v>0.47699999999999998</v>
      </c>
      <c r="S720">
        <v>0.17599999999999999</v>
      </c>
    </row>
    <row r="721" spans="1:19" x14ac:dyDescent="0.3">
      <c r="A721">
        <v>240</v>
      </c>
      <c r="B721">
        <v>-0.61</v>
      </c>
      <c r="C721">
        <v>-1.61</v>
      </c>
      <c r="D721">
        <v>-2.6059999999999999</v>
      </c>
      <c r="E721">
        <v>-3.1949999999999998</v>
      </c>
      <c r="F721">
        <v>-3.24</v>
      </c>
      <c r="G721">
        <v>1.6</v>
      </c>
      <c r="H721">
        <v>0.01</v>
      </c>
      <c r="I721">
        <v>1.617</v>
      </c>
      <c r="J721">
        <v>-0.61099999999999999</v>
      </c>
      <c r="K721">
        <v>-1.609</v>
      </c>
      <c r="L721">
        <v>-2.6070000000000002</v>
      </c>
      <c r="M721">
        <v>-3.1930000000000001</v>
      </c>
      <c r="N721">
        <v>-3.24</v>
      </c>
      <c r="O721">
        <v>0.95299999999999996</v>
      </c>
      <c r="P721">
        <v>0.95399999999999996</v>
      </c>
      <c r="Q721">
        <v>0.94799999999999995</v>
      </c>
      <c r="R721">
        <v>0.48</v>
      </c>
      <c r="S721">
        <v>0.17599999999999999</v>
      </c>
    </row>
    <row r="722" spans="1:19" x14ac:dyDescent="0.3">
      <c r="A722">
        <v>300</v>
      </c>
      <c r="B722">
        <v>-0.61</v>
      </c>
      <c r="C722">
        <v>-1.61</v>
      </c>
      <c r="D722">
        <v>-2.6059999999999999</v>
      </c>
      <c r="E722">
        <v>-3.1949999999999998</v>
      </c>
      <c r="F722">
        <v>-3.24</v>
      </c>
      <c r="G722">
        <v>1.6</v>
      </c>
      <c r="H722">
        <v>0.01</v>
      </c>
      <c r="I722">
        <v>1.617</v>
      </c>
      <c r="J722">
        <v>-0.61</v>
      </c>
      <c r="K722">
        <v>-1.61</v>
      </c>
      <c r="L722">
        <v>-2.6070000000000002</v>
      </c>
      <c r="M722">
        <v>-3.1930000000000001</v>
      </c>
      <c r="N722">
        <v>-3.24</v>
      </c>
      <c r="O722">
        <v>0.95599999999999996</v>
      </c>
      <c r="P722">
        <v>0.95299999999999996</v>
      </c>
      <c r="Q722">
        <v>0.94899999999999995</v>
      </c>
      <c r="R722">
        <v>0.48199999999999998</v>
      </c>
      <c r="S722">
        <v>0.17499999999999999</v>
      </c>
    </row>
    <row r="723" spans="1:19" x14ac:dyDescent="0.3">
      <c r="A723">
        <v>360</v>
      </c>
      <c r="B723">
        <v>-0.61</v>
      </c>
      <c r="C723">
        <v>-1.61</v>
      </c>
      <c r="D723">
        <v>-2.6059999999999999</v>
      </c>
      <c r="E723">
        <v>-3.1949999999999998</v>
      </c>
      <c r="F723">
        <v>-3.24</v>
      </c>
      <c r="G723">
        <v>1.6</v>
      </c>
      <c r="H723">
        <v>0.01</v>
      </c>
      <c r="I723">
        <v>1.617</v>
      </c>
      <c r="J723">
        <v>-0.60899999999999999</v>
      </c>
      <c r="K723">
        <v>-1.61</v>
      </c>
      <c r="L723">
        <v>-2.6070000000000002</v>
      </c>
      <c r="M723">
        <v>-3.1930000000000001</v>
      </c>
      <c r="N723">
        <v>-3.24</v>
      </c>
      <c r="O723">
        <v>0.95899999999999996</v>
      </c>
      <c r="P723">
        <v>0.95199999999999996</v>
      </c>
      <c r="Q723">
        <v>0.94899999999999995</v>
      </c>
      <c r="R723">
        <v>0.48199999999999998</v>
      </c>
      <c r="S723">
        <v>0.17499999999999999</v>
      </c>
    </row>
    <row r="724" spans="1:19" x14ac:dyDescent="0.3">
      <c r="A724">
        <v>420</v>
      </c>
      <c r="B724">
        <v>-0.61</v>
      </c>
      <c r="C724">
        <v>-1.61</v>
      </c>
      <c r="D724">
        <v>-2.6059999999999999</v>
      </c>
      <c r="E724">
        <v>-3.1949999999999998</v>
      </c>
      <c r="F724">
        <v>-3.24</v>
      </c>
      <c r="G724">
        <v>1.6</v>
      </c>
      <c r="H724">
        <v>0.01</v>
      </c>
      <c r="I724">
        <v>1.617</v>
      </c>
      <c r="J724">
        <v>-0.60699999999999998</v>
      </c>
      <c r="K724">
        <v>-1.61</v>
      </c>
      <c r="L724">
        <v>-2.6070000000000002</v>
      </c>
      <c r="M724">
        <v>-3.1930000000000001</v>
      </c>
      <c r="N724">
        <v>-3.24</v>
      </c>
      <c r="O724">
        <v>0.96199999999999997</v>
      </c>
      <c r="P724">
        <v>0.95099999999999996</v>
      </c>
      <c r="Q724">
        <v>0.94899999999999995</v>
      </c>
      <c r="R724">
        <v>0.48299999999999998</v>
      </c>
      <c r="S724">
        <v>0.17699999999999999</v>
      </c>
    </row>
    <row r="725" spans="1:19" x14ac:dyDescent="0.3">
      <c r="A725">
        <v>480</v>
      </c>
      <c r="B725">
        <v>-0.61</v>
      </c>
      <c r="C725">
        <v>-1.61</v>
      </c>
      <c r="D725">
        <v>-2.6059999999999999</v>
      </c>
      <c r="E725">
        <v>-3.1949999999999998</v>
      </c>
      <c r="F725">
        <v>-3.24</v>
      </c>
      <c r="G725">
        <v>1.6</v>
      </c>
      <c r="H725">
        <v>0.01</v>
      </c>
      <c r="I725">
        <v>1.617</v>
      </c>
      <c r="J725">
        <v>-0.60499999999999998</v>
      </c>
      <c r="K725">
        <v>-1.611</v>
      </c>
      <c r="L725">
        <v>-2.6070000000000002</v>
      </c>
      <c r="M725">
        <v>-3.1930000000000001</v>
      </c>
      <c r="N725">
        <v>-3.24</v>
      </c>
      <c r="O725">
        <v>0.96499999999999997</v>
      </c>
      <c r="P725">
        <v>0.95099999999999996</v>
      </c>
      <c r="Q725">
        <v>0.94899999999999995</v>
      </c>
      <c r="R725">
        <v>0.48399999999999999</v>
      </c>
      <c r="S725">
        <v>0.17799999999999999</v>
      </c>
    </row>
    <row r="726" spans="1:19" x14ac:dyDescent="0.3">
      <c r="A726">
        <v>540</v>
      </c>
      <c r="B726">
        <v>-0.61</v>
      </c>
      <c r="C726">
        <v>-1.61</v>
      </c>
      <c r="D726">
        <v>-2.6059999999999999</v>
      </c>
      <c r="E726">
        <v>-3.1949999999999998</v>
      </c>
      <c r="F726">
        <v>-3.24</v>
      </c>
      <c r="G726">
        <v>1.6</v>
      </c>
      <c r="H726">
        <v>0.01</v>
      </c>
      <c r="I726">
        <v>1.617</v>
      </c>
      <c r="J726">
        <v>-0.60399999999999998</v>
      </c>
      <c r="K726">
        <v>-1.611</v>
      </c>
      <c r="L726">
        <v>-2.6070000000000002</v>
      </c>
      <c r="M726">
        <v>-3.1920000000000002</v>
      </c>
      <c r="N726">
        <v>-3.24</v>
      </c>
      <c r="O726">
        <v>0.96699999999999997</v>
      </c>
      <c r="P726">
        <v>0.95099999999999996</v>
      </c>
      <c r="Q726">
        <v>0.94899999999999995</v>
      </c>
      <c r="R726">
        <v>0.48399999999999999</v>
      </c>
      <c r="S726">
        <v>0.18</v>
      </c>
    </row>
    <row r="727" spans="1:19" x14ac:dyDescent="0.3">
      <c r="A727">
        <v>600</v>
      </c>
      <c r="B727">
        <v>-0.61</v>
      </c>
      <c r="C727">
        <v>-1.61</v>
      </c>
      <c r="D727">
        <v>-2.6059999999999999</v>
      </c>
      <c r="E727">
        <v>-3.1949999999999998</v>
      </c>
      <c r="F727">
        <v>-3.24</v>
      </c>
      <c r="G727">
        <v>1.6</v>
      </c>
      <c r="H727">
        <v>0.01</v>
      </c>
      <c r="I727">
        <v>1.617</v>
      </c>
      <c r="J727">
        <v>-0.60199999999999998</v>
      </c>
      <c r="K727">
        <v>-1.611</v>
      </c>
      <c r="L727">
        <v>-2.6070000000000002</v>
      </c>
      <c r="M727">
        <v>-3.1920000000000002</v>
      </c>
      <c r="N727">
        <v>-3.24</v>
      </c>
      <c r="O727">
        <v>0.96899999999999997</v>
      </c>
      <c r="P727">
        <v>0.95199999999999996</v>
      </c>
      <c r="Q727">
        <v>0.94899999999999995</v>
      </c>
      <c r="R727">
        <v>0.48299999999999998</v>
      </c>
      <c r="S727">
        <v>0.18099999999999999</v>
      </c>
    </row>
    <row r="729" spans="1:19" x14ac:dyDescent="0.3">
      <c r="A729" t="s">
        <v>0</v>
      </c>
      <c r="B729" t="s">
        <v>57</v>
      </c>
    </row>
    <row r="730" spans="1:19" x14ac:dyDescent="0.3">
      <c r="A730">
        <v>0</v>
      </c>
      <c r="B730">
        <v>-0.61</v>
      </c>
      <c r="C730">
        <v>-1.61</v>
      </c>
      <c r="D730">
        <v>-2.6059999999999999</v>
      </c>
      <c r="E730">
        <v>-3.1949999999999998</v>
      </c>
      <c r="F730">
        <v>-3.24</v>
      </c>
      <c r="G730">
        <v>1.6</v>
      </c>
      <c r="H730">
        <v>0.01</v>
      </c>
      <c r="I730">
        <v>1.363</v>
      </c>
      <c r="J730">
        <v>-0.61</v>
      </c>
      <c r="K730">
        <v>-1.61</v>
      </c>
      <c r="L730">
        <v>-2.6059999999999999</v>
      </c>
      <c r="M730">
        <v>-3.1949999999999998</v>
      </c>
      <c r="N730">
        <v>-3.24</v>
      </c>
      <c r="O730">
        <v>0.92600000000000005</v>
      </c>
      <c r="P730">
        <v>0.92600000000000005</v>
      </c>
      <c r="Q730">
        <v>0.92</v>
      </c>
      <c r="R730">
        <v>0.47299999999999998</v>
      </c>
      <c r="S730">
        <v>0.17499999999999999</v>
      </c>
    </row>
    <row r="731" spans="1:19" x14ac:dyDescent="0.3">
      <c r="A731">
        <v>60</v>
      </c>
      <c r="B731">
        <v>-0.61</v>
      </c>
      <c r="C731">
        <v>-1.61</v>
      </c>
      <c r="D731">
        <v>-2.6059999999999999</v>
      </c>
      <c r="E731">
        <v>-3.1949999999999998</v>
      </c>
      <c r="F731">
        <v>-3.24</v>
      </c>
      <c r="G731">
        <v>1.6</v>
      </c>
      <c r="H731">
        <v>0.01</v>
      </c>
      <c r="I731">
        <v>1.363</v>
      </c>
      <c r="J731">
        <v>-0.61199999999999999</v>
      </c>
      <c r="K731">
        <v>-1.609</v>
      </c>
      <c r="L731">
        <v>-2.6059999999999999</v>
      </c>
      <c r="M731">
        <v>-3.1960000000000002</v>
      </c>
      <c r="N731">
        <v>-3.2370000000000001</v>
      </c>
      <c r="O731">
        <v>0.93700000000000006</v>
      </c>
      <c r="P731">
        <v>0.94599999999999995</v>
      </c>
      <c r="Q731">
        <v>0.93899999999999995</v>
      </c>
      <c r="R731">
        <v>0.47399999999999998</v>
      </c>
      <c r="S731">
        <v>0.16700000000000001</v>
      </c>
    </row>
    <row r="732" spans="1:19" x14ac:dyDescent="0.3">
      <c r="A732">
        <v>120</v>
      </c>
      <c r="B732">
        <v>-0.61</v>
      </c>
      <c r="C732">
        <v>-1.61</v>
      </c>
      <c r="D732">
        <v>-2.6059999999999999</v>
      </c>
      <c r="E732">
        <v>-3.1949999999999998</v>
      </c>
      <c r="F732">
        <v>-3.24</v>
      </c>
      <c r="G732">
        <v>1.6</v>
      </c>
      <c r="H732">
        <v>0.01</v>
      </c>
      <c r="I732">
        <v>1.363</v>
      </c>
      <c r="J732">
        <v>-0.61299999999999999</v>
      </c>
      <c r="K732">
        <v>-1.61</v>
      </c>
      <c r="L732">
        <v>-2.6059999999999999</v>
      </c>
      <c r="M732">
        <v>-3.1949999999999998</v>
      </c>
      <c r="N732">
        <v>-3.234</v>
      </c>
      <c r="O732">
        <v>0.94399999999999995</v>
      </c>
      <c r="P732">
        <v>0.95</v>
      </c>
      <c r="Q732">
        <v>0.94299999999999995</v>
      </c>
      <c r="R732">
        <v>0.47199999999999998</v>
      </c>
      <c r="S732">
        <v>0.16</v>
      </c>
    </row>
    <row r="733" spans="1:19" x14ac:dyDescent="0.3">
      <c r="A733">
        <v>180</v>
      </c>
      <c r="B733">
        <v>-0.61</v>
      </c>
      <c r="C733">
        <v>-1.61</v>
      </c>
      <c r="D733">
        <v>-2.6059999999999999</v>
      </c>
      <c r="E733">
        <v>-3.1949999999999998</v>
      </c>
      <c r="F733">
        <v>-3.24</v>
      </c>
      <c r="G733">
        <v>1.6</v>
      </c>
      <c r="H733">
        <v>0.01</v>
      </c>
      <c r="I733">
        <v>1.363</v>
      </c>
      <c r="J733">
        <v>-0.61199999999999999</v>
      </c>
      <c r="K733">
        <v>-1.61</v>
      </c>
      <c r="L733">
        <v>-2.6070000000000002</v>
      </c>
      <c r="M733">
        <v>-3.194</v>
      </c>
      <c r="N733">
        <v>-3.2309999999999999</v>
      </c>
      <c r="O733">
        <v>0.94899999999999995</v>
      </c>
      <c r="P733">
        <v>0.95299999999999996</v>
      </c>
      <c r="Q733">
        <v>0.94799999999999995</v>
      </c>
      <c r="R733">
        <v>0.47699999999999998</v>
      </c>
      <c r="S733">
        <v>0.153</v>
      </c>
    </row>
    <row r="734" spans="1:19" x14ac:dyDescent="0.3">
      <c r="A734">
        <v>240</v>
      </c>
      <c r="B734">
        <v>-0.61</v>
      </c>
      <c r="C734">
        <v>-1.61</v>
      </c>
      <c r="D734">
        <v>-2.6059999999999999</v>
      </c>
      <c r="E734">
        <v>-3.1949999999999998</v>
      </c>
      <c r="F734">
        <v>-3.24</v>
      </c>
      <c r="G734">
        <v>1.6</v>
      </c>
      <c r="H734">
        <v>0.01</v>
      </c>
      <c r="I734">
        <v>1.363</v>
      </c>
      <c r="J734">
        <v>-0.61199999999999999</v>
      </c>
      <c r="K734">
        <v>-1.609</v>
      </c>
      <c r="L734">
        <v>-2.6070000000000002</v>
      </c>
      <c r="M734">
        <v>-3.194</v>
      </c>
      <c r="N734">
        <v>-3.2280000000000002</v>
      </c>
      <c r="O734">
        <v>0.95399999999999996</v>
      </c>
      <c r="P734">
        <v>0.95399999999999996</v>
      </c>
      <c r="Q734">
        <v>0.94799999999999995</v>
      </c>
      <c r="R734">
        <v>0.48299999999999998</v>
      </c>
      <c r="S734">
        <v>0.14799999999999999</v>
      </c>
    </row>
    <row r="735" spans="1:19" x14ac:dyDescent="0.3">
      <c r="A735">
        <v>300</v>
      </c>
      <c r="B735">
        <v>-0.61</v>
      </c>
      <c r="C735">
        <v>-1.61</v>
      </c>
      <c r="D735">
        <v>-2.6059999999999999</v>
      </c>
      <c r="E735">
        <v>-3.1949999999999998</v>
      </c>
      <c r="F735">
        <v>-3.24</v>
      </c>
      <c r="G735">
        <v>1.6</v>
      </c>
      <c r="H735">
        <v>0.01</v>
      </c>
      <c r="I735">
        <v>1.363</v>
      </c>
      <c r="J735">
        <v>-0.61</v>
      </c>
      <c r="K735">
        <v>-1.61</v>
      </c>
      <c r="L735">
        <v>-2.6070000000000002</v>
      </c>
      <c r="M735">
        <v>-3.194</v>
      </c>
      <c r="N735">
        <v>-3.2250000000000001</v>
      </c>
      <c r="O735">
        <v>0.95599999999999996</v>
      </c>
      <c r="P735">
        <v>0.95299999999999996</v>
      </c>
      <c r="Q735">
        <v>0.94799999999999995</v>
      </c>
      <c r="R735">
        <v>0.48499999999999999</v>
      </c>
      <c r="S735">
        <v>0.14199999999999999</v>
      </c>
    </row>
    <row r="736" spans="1:19" x14ac:dyDescent="0.3">
      <c r="A736">
        <v>360</v>
      </c>
      <c r="B736">
        <v>-0.61</v>
      </c>
      <c r="C736">
        <v>-1.61</v>
      </c>
      <c r="D736">
        <v>-2.6059999999999999</v>
      </c>
      <c r="E736">
        <v>-3.1949999999999998</v>
      </c>
      <c r="F736">
        <v>-3.24</v>
      </c>
      <c r="G736">
        <v>1.6</v>
      </c>
      <c r="H736">
        <v>0.01</v>
      </c>
      <c r="I736">
        <v>1.363</v>
      </c>
      <c r="J736">
        <v>-0.60899999999999999</v>
      </c>
      <c r="K736">
        <v>-1.61</v>
      </c>
      <c r="L736">
        <v>-2.6070000000000002</v>
      </c>
      <c r="M736">
        <v>-3.1920000000000002</v>
      </c>
      <c r="N736">
        <v>-3.222</v>
      </c>
      <c r="O736">
        <v>0.96</v>
      </c>
      <c r="P736">
        <v>0.95199999999999996</v>
      </c>
      <c r="Q736">
        <v>0.94899999999999995</v>
      </c>
      <c r="R736">
        <v>0.47899999999999998</v>
      </c>
      <c r="S736">
        <v>0.13800000000000001</v>
      </c>
    </row>
    <row r="737" spans="1:19" x14ac:dyDescent="0.3">
      <c r="A737">
        <v>420</v>
      </c>
      <c r="B737">
        <v>-0.61</v>
      </c>
      <c r="C737">
        <v>-1.61</v>
      </c>
      <c r="D737">
        <v>-2.6059999999999999</v>
      </c>
      <c r="E737">
        <v>-3.1949999999999998</v>
      </c>
      <c r="F737">
        <v>-3.24</v>
      </c>
      <c r="G737">
        <v>1.6</v>
      </c>
      <c r="H737">
        <v>0.01</v>
      </c>
      <c r="I737">
        <v>1.363</v>
      </c>
      <c r="J737">
        <v>-0.60699999999999998</v>
      </c>
      <c r="K737">
        <v>-1.61</v>
      </c>
      <c r="L737">
        <v>-2.6070000000000002</v>
      </c>
      <c r="M737">
        <v>-3.1890000000000001</v>
      </c>
      <c r="N737">
        <v>-3.2189999999999999</v>
      </c>
      <c r="O737">
        <v>0.96199999999999997</v>
      </c>
      <c r="P737">
        <v>0.95199999999999996</v>
      </c>
      <c r="Q737">
        <v>0.95</v>
      </c>
      <c r="R737">
        <v>0.47099999999999997</v>
      </c>
      <c r="S737">
        <v>0.13500000000000001</v>
      </c>
    </row>
    <row r="738" spans="1:19" x14ac:dyDescent="0.3">
      <c r="A738">
        <v>480</v>
      </c>
      <c r="B738">
        <v>-0.61</v>
      </c>
      <c r="C738">
        <v>-1.61</v>
      </c>
      <c r="D738">
        <v>-2.6059999999999999</v>
      </c>
      <c r="E738">
        <v>-3.1949999999999998</v>
      </c>
      <c r="F738">
        <v>-3.24</v>
      </c>
      <c r="G738">
        <v>1.6</v>
      </c>
      <c r="H738">
        <v>0.01</v>
      </c>
      <c r="I738">
        <v>1.363</v>
      </c>
      <c r="J738">
        <v>-0.60499999999999998</v>
      </c>
      <c r="K738">
        <v>-1.611</v>
      </c>
      <c r="L738">
        <v>-2.6070000000000002</v>
      </c>
      <c r="M738">
        <v>-3.1859999999999999</v>
      </c>
      <c r="N738">
        <v>-3.2160000000000002</v>
      </c>
      <c r="O738">
        <v>0.96499999999999997</v>
      </c>
      <c r="P738">
        <v>0.95099999999999996</v>
      </c>
      <c r="Q738">
        <v>0.94899999999999995</v>
      </c>
      <c r="R738">
        <v>0.46500000000000002</v>
      </c>
      <c r="S738">
        <v>0.13400000000000001</v>
      </c>
    </row>
    <row r="739" spans="1:19" x14ac:dyDescent="0.3">
      <c r="A739">
        <v>540</v>
      </c>
      <c r="B739">
        <v>-0.61</v>
      </c>
      <c r="C739">
        <v>-1.61</v>
      </c>
      <c r="D739">
        <v>-2.6059999999999999</v>
      </c>
      <c r="E739">
        <v>-3.1949999999999998</v>
      </c>
      <c r="F739">
        <v>-3.24</v>
      </c>
      <c r="G739">
        <v>1.6</v>
      </c>
      <c r="H739">
        <v>0.01</v>
      </c>
      <c r="I739">
        <v>1.363</v>
      </c>
      <c r="J739">
        <v>-0.60399999999999998</v>
      </c>
      <c r="K739">
        <v>-1.611</v>
      </c>
      <c r="L739">
        <v>-2.6070000000000002</v>
      </c>
      <c r="M739">
        <v>-3.1829999999999998</v>
      </c>
      <c r="N739">
        <v>-3.2130000000000001</v>
      </c>
      <c r="O739">
        <v>0.96699999999999997</v>
      </c>
      <c r="P739">
        <v>0.95099999999999996</v>
      </c>
      <c r="Q739">
        <v>0.94799999999999995</v>
      </c>
      <c r="R739">
        <v>0.45800000000000002</v>
      </c>
      <c r="S739">
        <v>0.13300000000000001</v>
      </c>
    </row>
    <row r="740" spans="1:19" x14ac:dyDescent="0.3">
      <c r="A740">
        <v>600</v>
      </c>
      <c r="B740">
        <v>-0.61</v>
      </c>
      <c r="C740">
        <v>-1.61</v>
      </c>
      <c r="D740">
        <v>-2.6059999999999999</v>
      </c>
      <c r="E740">
        <v>-3.1949999999999998</v>
      </c>
      <c r="F740">
        <v>-3.24</v>
      </c>
      <c r="G740">
        <v>1.6</v>
      </c>
      <c r="H740">
        <v>0.01</v>
      </c>
      <c r="I740">
        <v>1.363</v>
      </c>
      <c r="J740">
        <v>-0.60199999999999998</v>
      </c>
      <c r="K740">
        <v>-1.611</v>
      </c>
      <c r="L740">
        <v>-2.6070000000000002</v>
      </c>
      <c r="M740">
        <v>-3.18</v>
      </c>
      <c r="N740">
        <v>-3.21</v>
      </c>
      <c r="O740">
        <v>0.96899999999999997</v>
      </c>
      <c r="P740">
        <v>0.95199999999999996</v>
      </c>
      <c r="Q740">
        <v>0.94799999999999995</v>
      </c>
      <c r="R740">
        <v>0.45200000000000001</v>
      </c>
      <c r="S740">
        <v>0.13200000000000001</v>
      </c>
    </row>
    <row r="742" spans="1:19" x14ac:dyDescent="0.3">
      <c r="A742" t="s">
        <v>0</v>
      </c>
      <c r="B742" t="s">
        <v>58</v>
      </c>
    </row>
    <row r="743" spans="1:19" x14ac:dyDescent="0.3">
      <c r="A743">
        <v>0</v>
      </c>
      <c r="B743">
        <v>-0.61</v>
      </c>
      <c r="C743">
        <v>-1.61</v>
      </c>
      <c r="D743">
        <v>-2.6059999999999999</v>
      </c>
      <c r="E743">
        <v>-3.1859999999999999</v>
      </c>
      <c r="F743">
        <v>-3.23</v>
      </c>
      <c r="G743">
        <v>1.6</v>
      </c>
      <c r="H743">
        <v>0.01</v>
      </c>
      <c r="I743">
        <v>1.861</v>
      </c>
      <c r="J743">
        <v>-0.61</v>
      </c>
      <c r="K743">
        <v>-1.61</v>
      </c>
      <c r="L743">
        <v>-2.6059999999999999</v>
      </c>
      <c r="M743">
        <v>-3.1859999999999999</v>
      </c>
      <c r="N743">
        <v>-3.23</v>
      </c>
      <c r="O743">
        <v>0.92600000000000005</v>
      </c>
      <c r="P743">
        <v>0.92600000000000005</v>
      </c>
      <c r="Q743">
        <v>0.91900000000000004</v>
      </c>
      <c r="R743">
        <v>0.46700000000000003</v>
      </c>
      <c r="S743">
        <v>0.17299999999999999</v>
      </c>
    </row>
    <row r="744" spans="1:19" x14ac:dyDescent="0.3">
      <c r="A744">
        <v>60</v>
      </c>
      <c r="B744">
        <v>-0.61</v>
      </c>
      <c r="C744">
        <v>-1.61</v>
      </c>
      <c r="D744">
        <v>-2.6059999999999999</v>
      </c>
      <c r="E744">
        <v>-3.1859999999999999</v>
      </c>
      <c r="F744">
        <v>-3.23</v>
      </c>
      <c r="G744">
        <v>1.6</v>
      </c>
      <c r="H744">
        <v>0.01</v>
      </c>
      <c r="I744">
        <v>1.861</v>
      </c>
      <c r="J744">
        <v>-0.61199999999999999</v>
      </c>
      <c r="K744">
        <v>-1.61</v>
      </c>
      <c r="L744">
        <v>-2.605</v>
      </c>
      <c r="M744">
        <v>-3.1859999999999999</v>
      </c>
      <c r="N744">
        <v>-3.2330000000000001</v>
      </c>
      <c r="O744">
        <v>0.93700000000000006</v>
      </c>
      <c r="P744">
        <v>0.94699999999999995</v>
      </c>
      <c r="Q744">
        <v>0.93799999999999994</v>
      </c>
      <c r="R744">
        <v>0.46600000000000003</v>
      </c>
      <c r="S744">
        <v>0.182</v>
      </c>
    </row>
    <row r="745" spans="1:19" x14ac:dyDescent="0.3">
      <c r="A745">
        <v>120</v>
      </c>
      <c r="B745">
        <v>-0.61</v>
      </c>
      <c r="C745">
        <v>-1.61</v>
      </c>
      <c r="D745">
        <v>-2.6059999999999999</v>
      </c>
      <c r="E745">
        <v>-3.1859999999999999</v>
      </c>
      <c r="F745">
        <v>-3.23</v>
      </c>
      <c r="G745">
        <v>1.6</v>
      </c>
      <c r="H745">
        <v>0.01</v>
      </c>
      <c r="I745">
        <v>1.861</v>
      </c>
      <c r="J745">
        <v>-0.61299999999999999</v>
      </c>
      <c r="K745">
        <v>-1.61</v>
      </c>
      <c r="L745">
        <v>-2.6059999999999999</v>
      </c>
      <c r="M745">
        <v>-3.1869999999999998</v>
      </c>
      <c r="N745">
        <v>-3.2360000000000002</v>
      </c>
      <c r="O745">
        <v>0.94399999999999995</v>
      </c>
      <c r="P745">
        <v>0.95</v>
      </c>
      <c r="Q745">
        <v>0.94599999999999995</v>
      </c>
      <c r="R745">
        <v>0.47</v>
      </c>
      <c r="S745">
        <v>0.189</v>
      </c>
    </row>
    <row r="746" spans="1:19" x14ac:dyDescent="0.3">
      <c r="A746">
        <v>180</v>
      </c>
      <c r="B746">
        <v>-0.61</v>
      </c>
      <c r="C746">
        <v>-1.61</v>
      </c>
      <c r="D746">
        <v>-2.6059999999999999</v>
      </c>
      <c r="E746">
        <v>-3.1859999999999999</v>
      </c>
      <c r="F746">
        <v>-3.23</v>
      </c>
      <c r="G746">
        <v>1.6</v>
      </c>
      <c r="H746">
        <v>0.01</v>
      </c>
      <c r="I746">
        <v>1.861</v>
      </c>
      <c r="J746">
        <v>-0.61299999999999999</v>
      </c>
      <c r="K746">
        <v>-1.61</v>
      </c>
      <c r="L746">
        <v>-2.6059999999999999</v>
      </c>
      <c r="M746">
        <v>-3.1859999999999999</v>
      </c>
      <c r="N746">
        <v>-3.2389999999999999</v>
      </c>
      <c r="O746">
        <v>0.94899999999999995</v>
      </c>
      <c r="P746">
        <v>0.95299999999999996</v>
      </c>
      <c r="Q746">
        <v>0.94599999999999995</v>
      </c>
      <c r="R746">
        <v>0.47199999999999998</v>
      </c>
      <c r="S746">
        <v>0.19700000000000001</v>
      </c>
    </row>
    <row r="747" spans="1:19" x14ac:dyDescent="0.3">
      <c r="A747">
        <v>240</v>
      </c>
      <c r="B747">
        <v>-0.61</v>
      </c>
      <c r="C747">
        <v>-1.61</v>
      </c>
      <c r="D747">
        <v>-2.6059999999999999</v>
      </c>
      <c r="E747">
        <v>-3.1859999999999999</v>
      </c>
      <c r="F747">
        <v>-3.23</v>
      </c>
      <c r="G747">
        <v>1.6</v>
      </c>
      <c r="H747">
        <v>0.01</v>
      </c>
      <c r="I747">
        <v>1.861</v>
      </c>
      <c r="J747">
        <v>-0.61099999999999999</v>
      </c>
      <c r="K747">
        <v>-1.609</v>
      </c>
      <c r="L747">
        <v>-2.6059999999999999</v>
      </c>
      <c r="M747">
        <v>-3.1840000000000002</v>
      </c>
      <c r="N747">
        <v>-3.242</v>
      </c>
      <c r="O747">
        <v>0.95299999999999996</v>
      </c>
      <c r="P747">
        <v>0.95399999999999996</v>
      </c>
      <c r="Q747">
        <v>0.94799999999999995</v>
      </c>
      <c r="R747">
        <v>0.47099999999999997</v>
      </c>
      <c r="S747">
        <v>0.20200000000000001</v>
      </c>
    </row>
    <row r="748" spans="1:19" x14ac:dyDescent="0.3">
      <c r="A748">
        <v>300</v>
      </c>
      <c r="B748">
        <v>-0.61</v>
      </c>
      <c r="C748">
        <v>-1.61</v>
      </c>
      <c r="D748">
        <v>-2.6059999999999999</v>
      </c>
      <c r="E748">
        <v>-3.1859999999999999</v>
      </c>
      <c r="F748">
        <v>-3.23</v>
      </c>
      <c r="G748">
        <v>1.6</v>
      </c>
      <c r="H748">
        <v>0.01</v>
      </c>
      <c r="I748">
        <v>1.861</v>
      </c>
      <c r="J748">
        <v>-0.61</v>
      </c>
      <c r="K748">
        <v>-1.61</v>
      </c>
      <c r="L748">
        <v>-2.6070000000000002</v>
      </c>
      <c r="M748">
        <v>-3.1840000000000002</v>
      </c>
      <c r="N748">
        <v>-3.2450000000000001</v>
      </c>
      <c r="O748">
        <v>0.95599999999999996</v>
      </c>
      <c r="P748">
        <v>0.95399999999999996</v>
      </c>
      <c r="Q748">
        <v>0.95</v>
      </c>
      <c r="R748">
        <v>0.47399999999999998</v>
      </c>
      <c r="S748">
        <v>0.20599999999999999</v>
      </c>
    </row>
    <row r="749" spans="1:19" x14ac:dyDescent="0.3">
      <c r="A749">
        <v>360</v>
      </c>
      <c r="B749">
        <v>-0.61</v>
      </c>
      <c r="C749">
        <v>-1.61</v>
      </c>
      <c r="D749">
        <v>-2.6059999999999999</v>
      </c>
      <c r="E749">
        <v>-3.1859999999999999</v>
      </c>
      <c r="F749">
        <v>-3.23</v>
      </c>
      <c r="G749">
        <v>1.6</v>
      </c>
      <c r="H749">
        <v>0.01</v>
      </c>
      <c r="I749">
        <v>1.861</v>
      </c>
      <c r="J749">
        <v>-0.60899999999999999</v>
      </c>
      <c r="K749">
        <v>-1.61</v>
      </c>
      <c r="L749">
        <v>-2.6070000000000002</v>
      </c>
      <c r="M749">
        <v>-3.1850000000000001</v>
      </c>
      <c r="N749">
        <v>-3.2480000000000002</v>
      </c>
      <c r="O749">
        <v>0.95899999999999996</v>
      </c>
      <c r="P749">
        <v>0.95199999999999996</v>
      </c>
      <c r="Q749">
        <v>0.94799999999999995</v>
      </c>
      <c r="R749">
        <v>0.48</v>
      </c>
      <c r="S749">
        <v>0.21</v>
      </c>
    </row>
    <row r="750" spans="1:19" x14ac:dyDescent="0.3">
      <c r="A750">
        <v>420</v>
      </c>
      <c r="B750">
        <v>-0.61</v>
      </c>
      <c r="C750">
        <v>-1.61</v>
      </c>
      <c r="D750">
        <v>-2.6059999999999999</v>
      </c>
      <c r="E750">
        <v>-3.1859999999999999</v>
      </c>
      <c r="F750">
        <v>-3.23</v>
      </c>
      <c r="G750">
        <v>1.6</v>
      </c>
      <c r="H750">
        <v>0.01</v>
      </c>
      <c r="I750">
        <v>1.861</v>
      </c>
      <c r="J750">
        <v>-0.60699999999999998</v>
      </c>
      <c r="K750">
        <v>-1.61</v>
      </c>
      <c r="L750">
        <v>-2.6070000000000002</v>
      </c>
      <c r="M750">
        <v>-3.1869999999999998</v>
      </c>
      <c r="N750">
        <v>-3.2509999999999999</v>
      </c>
      <c r="O750">
        <v>0.96199999999999997</v>
      </c>
      <c r="P750">
        <v>0.95099999999999996</v>
      </c>
      <c r="Q750">
        <v>0.94799999999999995</v>
      </c>
      <c r="R750">
        <v>0.48799999999999999</v>
      </c>
      <c r="S750">
        <v>0.216</v>
      </c>
    </row>
    <row r="751" spans="1:19" x14ac:dyDescent="0.3">
      <c r="A751">
        <v>480</v>
      </c>
      <c r="B751">
        <v>-0.61</v>
      </c>
      <c r="C751">
        <v>-1.61</v>
      </c>
      <c r="D751">
        <v>-2.6059999999999999</v>
      </c>
      <c r="E751">
        <v>-3.1859999999999999</v>
      </c>
      <c r="F751">
        <v>-3.23</v>
      </c>
      <c r="G751">
        <v>1.6</v>
      </c>
      <c r="H751">
        <v>0.01</v>
      </c>
      <c r="I751">
        <v>1.861</v>
      </c>
      <c r="J751">
        <v>-0.60499999999999998</v>
      </c>
      <c r="K751">
        <v>-1.611</v>
      </c>
      <c r="L751">
        <v>-2.6070000000000002</v>
      </c>
      <c r="M751">
        <v>-3.19</v>
      </c>
      <c r="N751">
        <v>-3.254</v>
      </c>
      <c r="O751">
        <v>0.96499999999999997</v>
      </c>
      <c r="P751">
        <v>0.95099999999999996</v>
      </c>
      <c r="Q751">
        <v>0.94799999999999995</v>
      </c>
      <c r="R751">
        <v>0.496</v>
      </c>
      <c r="S751">
        <v>0.22</v>
      </c>
    </row>
    <row r="752" spans="1:19" x14ac:dyDescent="0.3">
      <c r="A752">
        <v>540</v>
      </c>
      <c r="B752">
        <v>-0.61</v>
      </c>
      <c r="C752">
        <v>-1.61</v>
      </c>
      <c r="D752">
        <v>-2.6059999999999999</v>
      </c>
      <c r="E752">
        <v>-3.1859999999999999</v>
      </c>
      <c r="F752">
        <v>-3.23</v>
      </c>
      <c r="G752">
        <v>1.6</v>
      </c>
      <c r="H752">
        <v>0.01</v>
      </c>
      <c r="I752">
        <v>1.861</v>
      </c>
      <c r="J752">
        <v>-0.60399999999999998</v>
      </c>
      <c r="K752">
        <v>-1.611</v>
      </c>
      <c r="L752">
        <v>-2.6070000000000002</v>
      </c>
      <c r="M752">
        <v>-3.1920000000000002</v>
      </c>
      <c r="N752">
        <v>-3.2570000000000001</v>
      </c>
      <c r="O752">
        <v>0.96799999999999997</v>
      </c>
      <c r="P752">
        <v>0.95099999999999996</v>
      </c>
      <c r="Q752">
        <v>0.94899999999999995</v>
      </c>
      <c r="R752">
        <v>0.502</v>
      </c>
      <c r="S752">
        <v>0.224</v>
      </c>
    </row>
    <row r="753" spans="1:19" x14ac:dyDescent="0.3">
      <c r="A753">
        <v>600</v>
      </c>
      <c r="B753">
        <v>-0.61</v>
      </c>
      <c r="C753">
        <v>-1.61</v>
      </c>
      <c r="D753">
        <v>-2.6059999999999999</v>
      </c>
      <c r="E753">
        <v>-3.1859999999999999</v>
      </c>
      <c r="F753">
        <v>-3.23</v>
      </c>
      <c r="G753">
        <v>1.6</v>
      </c>
      <c r="H753">
        <v>0.01</v>
      </c>
      <c r="I753">
        <v>1.861</v>
      </c>
      <c r="J753">
        <v>-0.60199999999999998</v>
      </c>
      <c r="K753">
        <v>-1.611</v>
      </c>
      <c r="L753">
        <v>-2.6070000000000002</v>
      </c>
      <c r="M753">
        <v>-3.1949999999999998</v>
      </c>
      <c r="N753">
        <v>-3.26</v>
      </c>
      <c r="O753">
        <v>0.96899999999999997</v>
      </c>
      <c r="P753">
        <v>0.95199999999999996</v>
      </c>
      <c r="Q753">
        <v>0.94899999999999995</v>
      </c>
      <c r="R753">
        <v>0.50600000000000001</v>
      </c>
      <c r="S753">
        <v>0.22700000000000001</v>
      </c>
    </row>
    <row r="755" spans="1:19" x14ac:dyDescent="0.3">
      <c r="A755" t="s">
        <v>0</v>
      </c>
      <c r="B755" t="s">
        <v>59</v>
      </c>
    </row>
    <row r="756" spans="1:19" x14ac:dyDescent="0.3">
      <c r="A756">
        <v>0</v>
      </c>
      <c r="B756">
        <v>-0.61</v>
      </c>
      <c r="C756">
        <v>-1.61</v>
      </c>
      <c r="D756">
        <v>-2.6059999999999999</v>
      </c>
      <c r="E756">
        <v>-3.1859999999999999</v>
      </c>
      <c r="F756">
        <v>-3.23</v>
      </c>
      <c r="G756">
        <v>1.6</v>
      </c>
      <c r="H756">
        <v>0.01</v>
      </c>
      <c r="I756">
        <v>1.617</v>
      </c>
      <c r="J756">
        <v>-0.61</v>
      </c>
      <c r="K756">
        <v>-1.61</v>
      </c>
      <c r="L756">
        <v>-2.6059999999999999</v>
      </c>
      <c r="M756">
        <v>-3.1859999999999999</v>
      </c>
      <c r="N756">
        <v>-3.23</v>
      </c>
      <c r="O756">
        <v>0.92600000000000005</v>
      </c>
      <c r="P756">
        <v>0.92600000000000005</v>
      </c>
      <c r="Q756">
        <v>0.91900000000000004</v>
      </c>
      <c r="R756">
        <v>0.46700000000000003</v>
      </c>
      <c r="S756">
        <v>0.17299999999999999</v>
      </c>
    </row>
    <row r="757" spans="1:19" x14ac:dyDescent="0.3">
      <c r="A757">
        <v>60</v>
      </c>
      <c r="B757">
        <v>-0.61</v>
      </c>
      <c r="C757">
        <v>-1.61</v>
      </c>
      <c r="D757">
        <v>-2.6059999999999999</v>
      </c>
      <c r="E757">
        <v>-3.1859999999999999</v>
      </c>
      <c r="F757">
        <v>-3.23</v>
      </c>
      <c r="G757">
        <v>1.6</v>
      </c>
      <c r="H757">
        <v>0.01</v>
      </c>
      <c r="I757">
        <v>1.617</v>
      </c>
      <c r="J757">
        <v>-0.61199999999999999</v>
      </c>
      <c r="K757">
        <v>-1.609</v>
      </c>
      <c r="L757">
        <v>-2.605</v>
      </c>
      <c r="M757">
        <v>-3.1869999999999998</v>
      </c>
      <c r="N757">
        <v>-3.23</v>
      </c>
      <c r="O757">
        <v>0.93700000000000006</v>
      </c>
      <c r="P757">
        <v>0.94599999999999995</v>
      </c>
      <c r="Q757">
        <v>0.93799999999999994</v>
      </c>
      <c r="R757">
        <v>0.46700000000000003</v>
      </c>
      <c r="S757">
        <v>0.17399999999999999</v>
      </c>
    </row>
    <row r="758" spans="1:19" x14ac:dyDescent="0.3">
      <c r="A758">
        <v>120</v>
      </c>
      <c r="B758">
        <v>-0.61</v>
      </c>
      <c r="C758">
        <v>-1.61</v>
      </c>
      <c r="D758">
        <v>-2.6059999999999999</v>
      </c>
      <c r="E758">
        <v>-3.1859999999999999</v>
      </c>
      <c r="F758">
        <v>-3.23</v>
      </c>
      <c r="G758">
        <v>1.6</v>
      </c>
      <c r="H758">
        <v>0.01</v>
      </c>
      <c r="I758">
        <v>1.617</v>
      </c>
      <c r="J758">
        <v>-0.61299999999999999</v>
      </c>
      <c r="K758">
        <v>-1.61</v>
      </c>
      <c r="L758">
        <v>-2.6059999999999999</v>
      </c>
      <c r="M758">
        <v>-3.1859999999999999</v>
      </c>
      <c r="N758">
        <v>-3.23</v>
      </c>
      <c r="O758">
        <v>0.94399999999999995</v>
      </c>
      <c r="P758">
        <v>0.95</v>
      </c>
      <c r="Q758">
        <v>0.94499999999999995</v>
      </c>
      <c r="R758">
        <v>0.46899999999999997</v>
      </c>
      <c r="S758">
        <v>0.17399999999999999</v>
      </c>
    </row>
    <row r="759" spans="1:19" x14ac:dyDescent="0.3">
      <c r="A759">
        <v>180</v>
      </c>
      <c r="B759">
        <v>-0.61</v>
      </c>
      <c r="C759">
        <v>-1.61</v>
      </c>
      <c r="D759">
        <v>-2.6059999999999999</v>
      </c>
      <c r="E759">
        <v>-3.1859999999999999</v>
      </c>
      <c r="F759">
        <v>-3.23</v>
      </c>
      <c r="G759">
        <v>1.6</v>
      </c>
      <c r="H759">
        <v>0.01</v>
      </c>
      <c r="I759">
        <v>1.617</v>
      </c>
      <c r="J759">
        <v>-0.61299999999999999</v>
      </c>
      <c r="K759">
        <v>-1.61</v>
      </c>
      <c r="L759">
        <v>-2.6059999999999999</v>
      </c>
      <c r="M759">
        <v>-3.1859999999999999</v>
      </c>
      <c r="N759">
        <v>-3.23</v>
      </c>
      <c r="O759">
        <v>0.94899999999999995</v>
      </c>
      <c r="P759">
        <v>0.95299999999999996</v>
      </c>
      <c r="Q759">
        <v>0.94699999999999995</v>
      </c>
      <c r="R759">
        <v>0.47199999999999998</v>
      </c>
      <c r="S759">
        <v>0.17399999999999999</v>
      </c>
    </row>
    <row r="760" spans="1:19" x14ac:dyDescent="0.3">
      <c r="A760">
        <v>240</v>
      </c>
      <c r="B760">
        <v>-0.61</v>
      </c>
      <c r="C760">
        <v>-1.61</v>
      </c>
      <c r="D760">
        <v>-2.6059999999999999</v>
      </c>
      <c r="E760">
        <v>-3.1859999999999999</v>
      </c>
      <c r="F760">
        <v>-3.23</v>
      </c>
      <c r="G760">
        <v>1.6</v>
      </c>
      <c r="H760">
        <v>0.01</v>
      </c>
      <c r="I760">
        <v>1.617</v>
      </c>
      <c r="J760">
        <v>-0.61099999999999999</v>
      </c>
      <c r="K760">
        <v>-1.609</v>
      </c>
      <c r="L760">
        <v>-2.6070000000000002</v>
      </c>
      <c r="M760">
        <v>-3.1850000000000001</v>
      </c>
      <c r="N760">
        <v>-3.23</v>
      </c>
      <c r="O760">
        <v>0.95299999999999996</v>
      </c>
      <c r="P760">
        <v>0.95399999999999996</v>
      </c>
      <c r="Q760">
        <v>0.94799999999999995</v>
      </c>
      <c r="R760">
        <v>0.47399999999999998</v>
      </c>
      <c r="S760">
        <v>0.17399999999999999</v>
      </c>
    </row>
    <row r="761" spans="1:19" x14ac:dyDescent="0.3">
      <c r="A761">
        <v>300</v>
      </c>
      <c r="B761">
        <v>-0.61</v>
      </c>
      <c r="C761">
        <v>-1.61</v>
      </c>
      <c r="D761">
        <v>-2.6059999999999999</v>
      </c>
      <c r="E761">
        <v>-3.1859999999999999</v>
      </c>
      <c r="F761">
        <v>-3.23</v>
      </c>
      <c r="G761">
        <v>1.6</v>
      </c>
      <c r="H761">
        <v>0.01</v>
      </c>
      <c r="I761">
        <v>1.617</v>
      </c>
      <c r="J761">
        <v>-0.61</v>
      </c>
      <c r="K761">
        <v>-1.61</v>
      </c>
      <c r="L761">
        <v>-2.6070000000000002</v>
      </c>
      <c r="M761">
        <v>-3.1850000000000001</v>
      </c>
      <c r="N761">
        <v>-3.23</v>
      </c>
      <c r="O761">
        <v>0.95599999999999996</v>
      </c>
      <c r="P761">
        <v>0.95299999999999996</v>
      </c>
      <c r="Q761">
        <v>0.94899999999999995</v>
      </c>
      <c r="R761">
        <v>0.47599999999999998</v>
      </c>
      <c r="S761">
        <v>0.17299999999999999</v>
      </c>
    </row>
    <row r="762" spans="1:19" x14ac:dyDescent="0.3">
      <c r="A762">
        <v>360</v>
      </c>
      <c r="B762">
        <v>-0.61</v>
      </c>
      <c r="C762">
        <v>-1.61</v>
      </c>
      <c r="D762">
        <v>-2.6059999999999999</v>
      </c>
      <c r="E762">
        <v>-3.1859999999999999</v>
      </c>
      <c r="F762">
        <v>-3.23</v>
      </c>
      <c r="G762">
        <v>1.6</v>
      </c>
      <c r="H762">
        <v>0.01</v>
      </c>
      <c r="I762">
        <v>1.617</v>
      </c>
      <c r="J762">
        <v>-0.60899999999999999</v>
      </c>
      <c r="K762">
        <v>-1.61</v>
      </c>
      <c r="L762">
        <v>-2.6070000000000002</v>
      </c>
      <c r="M762">
        <v>-3.1840000000000002</v>
      </c>
      <c r="N762">
        <v>-3.23</v>
      </c>
      <c r="O762">
        <v>0.95899999999999996</v>
      </c>
      <c r="P762">
        <v>0.95199999999999996</v>
      </c>
      <c r="Q762">
        <v>0.94799999999999995</v>
      </c>
      <c r="R762">
        <v>0.47699999999999998</v>
      </c>
      <c r="S762">
        <v>0.17299999999999999</v>
      </c>
    </row>
    <row r="763" spans="1:19" x14ac:dyDescent="0.3">
      <c r="A763">
        <v>420</v>
      </c>
      <c r="B763">
        <v>-0.61</v>
      </c>
      <c r="C763">
        <v>-1.61</v>
      </c>
      <c r="D763">
        <v>-2.6059999999999999</v>
      </c>
      <c r="E763">
        <v>-3.1859999999999999</v>
      </c>
      <c r="F763">
        <v>-3.23</v>
      </c>
      <c r="G763">
        <v>1.6</v>
      </c>
      <c r="H763">
        <v>0.01</v>
      </c>
      <c r="I763">
        <v>1.617</v>
      </c>
      <c r="J763">
        <v>-0.60699999999999998</v>
      </c>
      <c r="K763">
        <v>-1.61</v>
      </c>
      <c r="L763">
        <v>-2.6070000000000002</v>
      </c>
      <c r="M763">
        <v>-3.1840000000000002</v>
      </c>
      <c r="N763">
        <v>-3.23</v>
      </c>
      <c r="O763">
        <v>0.96199999999999997</v>
      </c>
      <c r="P763">
        <v>0.95099999999999996</v>
      </c>
      <c r="Q763">
        <v>0.94899999999999995</v>
      </c>
      <c r="R763">
        <v>0.47699999999999998</v>
      </c>
      <c r="S763">
        <v>0.17499999999999999</v>
      </c>
    </row>
    <row r="764" spans="1:19" x14ac:dyDescent="0.3">
      <c r="A764">
        <v>480</v>
      </c>
      <c r="B764">
        <v>-0.61</v>
      </c>
      <c r="C764">
        <v>-1.61</v>
      </c>
      <c r="D764">
        <v>-2.6059999999999999</v>
      </c>
      <c r="E764">
        <v>-3.1859999999999999</v>
      </c>
      <c r="F764">
        <v>-3.23</v>
      </c>
      <c r="G764">
        <v>1.6</v>
      </c>
      <c r="H764">
        <v>0.01</v>
      </c>
      <c r="I764">
        <v>1.617</v>
      </c>
      <c r="J764">
        <v>-0.60499999999999998</v>
      </c>
      <c r="K764">
        <v>-1.611</v>
      </c>
      <c r="L764">
        <v>-2.6070000000000002</v>
      </c>
      <c r="M764">
        <v>-3.1840000000000002</v>
      </c>
      <c r="N764">
        <v>-3.23</v>
      </c>
      <c r="O764">
        <v>0.96499999999999997</v>
      </c>
      <c r="P764">
        <v>0.95099999999999996</v>
      </c>
      <c r="Q764">
        <v>0.94899999999999995</v>
      </c>
      <c r="R764">
        <v>0.47799999999999998</v>
      </c>
      <c r="S764">
        <v>0.17699999999999999</v>
      </c>
    </row>
    <row r="765" spans="1:19" x14ac:dyDescent="0.3">
      <c r="A765">
        <v>540</v>
      </c>
      <c r="B765">
        <v>-0.61</v>
      </c>
      <c r="C765">
        <v>-1.61</v>
      </c>
      <c r="D765">
        <v>-2.6059999999999999</v>
      </c>
      <c r="E765">
        <v>-3.1859999999999999</v>
      </c>
      <c r="F765">
        <v>-3.23</v>
      </c>
      <c r="G765">
        <v>1.6</v>
      </c>
      <c r="H765">
        <v>0.01</v>
      </c>
      <c r="I765">
        <v>1.617</v>
      </c>
      <c r="J765">
        <v>-0.60399999999999998</v>
      </c>
      <c r="K765">
        <v>-1.611</v>
      </c>
      <c r="L765">
        <v>-2.6070000000000002</v>
      </c>
      <c r="M765">
        <v>-3.1840000000000002</v>
      </c>
      <c r="N765">
        <v>-3.23</v>
      </c>
      <c r="O765">
        <v>0.96699999999999997</v>
      </c>
      <c r="P765">
        <v>0.95099999999999996</v>
      </c>
      <c r="Q765">
        <v>0.94799999999999995</v>
      </c>
      <c r="R765">
        <v>0.47799999999999998</v>
      </c>
      <c r="S765">
        <v>0.17899999999999999</v>
      </c>
    </row>
    <row r="766" spans="1:19" x14ac:dyDescent="0.3">
      <c r="A766">
        <v>600</v>
      </c>
      <c r="B766">
        <v>-0.61</v>
      </c>
      <c r="C766">
        <v>-1.61</v>
      </c>
      <c r="D766">
        <v>-2.6059999999999999</v>
      </c>
      <c r="E766">
        <v>-3.1859999999999999</v>
      </c>
      <c r="F766">
        <v>-3.23</v>
      </c>
      <c r="G766">
        <v>1.6</v>
      </c>
      <c r="H766">
        <v>0.01</v>
      </c>
      <c r="I766">
        <v>1.617</v>
      </c>
      <c r="J766">
        <v>-0.60199999999999998</v>
      </c>
      <c r="K766">
        <v>-1.611</v>
      </c>
      <c r="L766">
        <v>-2.6070000000000002</v>
      </c>
      <c r="M766">
        <v>-3.1840000000000002</v>
      </c>
      <c r="N766">
        <v>-3.23</v>
      </c>
      <c r="O766">
        <v>0.96899999999999997</v>
      </c>
      <c r="P766">
        <v>0.95199999999999996</v>
      </c>
      <c r="Q766">
        <v>0.94799999999999995</v>
      </c>
      <c r="R766">
        <v>0.47799999999999998</v>
      </c>
      <c r="S766">
        <v>0.17899999999999999</v>
      </c>
    </row>
    <row r="768" spans="1:19" x14ac:dyDescent="0.3">
      <c r="A768" t="s">
        <v>0</v>
      </c>
      <c r="B768" t="s">
        <v>60</v>
      </c>
    </row>
    <row r="769" spans="1:19" x14ac:dyDescent="0.3">
      <c r="A769">
        <v>0</v>
      </c>
      <c r="B769">
        <v>-0.61</v>
      </c>
      <c r="C769">
        <v>-1.61</v>
      </c>
      <c r="D769">
        <v>-2.6059999999999999</v>
      </c>
      <c r="E769">
        <v>-3.1859999999999999</v>
      </c>
      <c r="F769">
        <v>-3.23</v>
      </c>
      <c r="G769">
        <v>1.6</v>
      </c>
      <c r="H769">
        <v>0.01</v>
      </c>
      <c r="I769">
        <v>1.361</v>
      </c>
      <c r="J769">
        <v>-0.61</v>
      </c>
      <c r="K769">
        <v>-1.61</v>
      </c>
      <c r="L769">
        <v>-2.6059999999999999</v>
      </c>
      <c r="M769">
        <v>-3.1859999999999999</v>
      </c>
      <c r="N769">
        <v>-3.23</v>
      </c>
      <c r="O769">
        <v>0.92600000000000005</v>
      </c>
      <c r="P769">
        <v>0.92600000000000005</v>
      </c>
      <c r="Q769">
        <v>0.91900000000000004</v>
      </c>
      <c r="R769">
        <v>0.46700000000000003</v>
      </c>
      <c r="S769">
        <v>0.17299999999999999</v>
      </c>
    </row>
    <row r="770" spans="1:19" x14ac:dyDescent="0.3">
      <c r="A770">
        <v>60</v>
      </c>
      <c r="B770">
        <v>-0.61</v>
      </c>
      <c r="C770">
        <v>-1.61</v>
      </c>
      <c r="D770">
        <v>-2.6059999999999999</v>
      </c>
      <c r="E770">
        <v>-3.1859999999999999</v>
      </c>
      <c r="F770">
        <v>-3.23</v>
      </c>
      <c r="G770">
        <v>1.6</v>
      </c>
      <c r="H770">
        <v>0.01</v>
      </c>
      <c r="I770">
        <v>1.361</v>
      </c>
      <c r="J770">
        <v>-0.61199999999999999</v>
      </c>
      <c r="K770">
        <v>-1.609</v>
      </c>
      <c r="L770">
        <v>-2.605</v>
      </c>
      <c r="M770">
        <v>-3.1869999999999998</v>
      </c>
      <c r="N770">
        <v>-3.2269999999999999</v>
      </c>
      <c r="O770">
        <v>0.93700000000000006</v>
      </c>
      <c r="P770">
        <v>0.94599999999999995</v>
      </c>
      <c r="Q770">
        <v>0.93799999999999994</v>
      </c>
      <c r="R770">
        <v>0.46800000000000003</v>
      </c>
      <c r="S770">
        <v>0.16600000000000001</v>
      </c>
    </row>
    <row r="771" spans="1:19" x14ac:dyDescent="0.3">
      <c r="A771">
        <v>120</v>
      </c>
      <c r="B771">
        <v>-0.61</v>
      </c>
      <c r="C771">
        <v>-1.61</v>
      </c>
      <c r="D771">
        <v>-2.6059999999999999</v>
      </c>
      <c r="E771">
        <v>-3.1859999999999999</v>
      </c>
      <c r="F771">
        <v>-3.23</v>
      </c>
      <c r="G771">
        <v>1.6</v>
      </c>
      <c r="H771">
        <v>0.01</v>
      </c>
      <c r="I771">
        <v>1.361</v>
      </c>
      <c r="J771">
        <v>-0.61299999999999999</v>
      </c>
      <c r="K771">
        <v>-1.61</v>
      </c>
      <c r="L771">
        <v>-2.6059999999999999</v>
      </c>
      <c r="M771">
        <v>-3.1859999999999999</v>
      </c>
      <c r="N771">
        <v>-3.2240000000000002</v>
      </c>
      <c r="O771">
        <v>0.94399999999999995</v>
      </c>
      <c r="P771">
        <v>0.95</v>
      </c>
      <c r="Q771">
        <v>0.94399999999999995</v>
      </c>
      <c r="R771">
        <v>0.46700000000000003</v>
      </c>
      <c r="S771">
        <v>0.158</v>
      </c>
    </row>
    <row r="772" spans="1:19" x14ac:dyDescent="0.3">
      <c r="A772">
        <v>180</v>
      </c>
      <c r="B772">
        <v>-0.61</v>
      </c>
      <c r="C772">
        <v>-1.61</v>
      </c>
      <c r="D772">
        <v>-2.6059999999999999</v>
      </c>
      <c r="E772">
        <v>-3.1859999999999999</v>
      </c>
      <c r="F772">
        <v>-3.23</v>
      </c>
      <c r="G772">
        <v>1.6</v>
      </c>
      <c r="H772">
        <v>0.01</v>
      </c>
      <c r="I772">
        <v>1.361</v>
      </c>
      <c r="J772">
        <v>-0.61199999999999999</v>
      </c>
      <c r="K772">
        <v>-1.61</v>
      </c>
      <c r="L772">
        <v>-2.6070000000000002</v>
      </c>
      <c r="M772">
        <v>-3.1850000000000001</v>
      </c>
      <c r="N772">
        <v>-3.2210000000000001</v>
      </c>
      <c r="O772">
        <v>0.94899999999999995</v>
      </c>
      <c r="P772">
        <v>0.95299999999999996</v>
      </c>
      <c r="Q772">
        <v>0.94799999999999995</v>
      </c>
      <c r="R772">
        <v>0.47099999999999997</v>
      </c>
      <c r="S772">
        <v>0.153</v>
      </c>
    </row>
    <row r="773" spans="1:19" x14ac:dyDescent="0.3">
      <c r="A773">
        <v>240</v>
      </c>
      <c r="B773">
        <v>-0.61</v>
      </c>
      <c r="C773">
        <v>-1.61</v>
      </c>
      <c r="D773">
        <v>-2.6059999999999999</v>
      </c>
      <c r="E773">
        <v>-3.1859999999999999</v>
      </c>
      <c r="F773">
        <v>-3.23</v>
      </c>
      <c r="G773">
        <v>1.6</v>
      </c>
      <c r="H773">
        <v>0.01</v>
      </c>
      <c r="I773">
        <v>1.361</v>
      </c>
      <c r="J773">
        <v>-0.61199999999999999</v>
      </c>
      <c r="K773">
        <v>-1.609</v>
      </c>
      <c r="L773">
        <v>-2.6070000000000002</v>
      </c>
      <c r="M773">
        <v>-3.1859999999999999</v>
      </c>
      <c r="N773">
        <v>-3.218</v>
      </c>
      <c r="O773">
        <v>0.95399999999999996</v>
      </c>
      <c r="P773">
        <v>0.95399999999999996</v>
      </c>
      <c r="Q773">
        <v>0.94799999999999995</v>
      </c>
      <c r="R773">
        <v>0.47799999999999998</v>
      </c>
      <c r="S773">
        <v>0.14599999999999999</v>
      </c>
    </row>
    <row r="774" spans="1:19" x14ac:dyDescent="0.3">
      <c r="A774">
        <v>300</v>
      </c>
      <c r="B774">
        <v>-0.61</v>
      </c>
      <c r="C774">
        <v>-1.61</v>
      </c>
      <c r="D774">
        <v>-2.6059999999999999</v>
      </c>
      <c r="E774">
        <v>-3.1859999999999999</v>
      </c>
      <c r="F774">
        <v>-3.23</v>
      </c>
      <c r="G774">
        <v>1.6</v>
      </c>
      <c r="H774">
        <v>0.01</v>
      </c>
      <c r="I774">
        <v>1.361</v>
      </c>
      <c r="J774">
        <v>-0.61</v>
      </c>
      <c r="K774">
        <v>-1.61</v>
      </c>
      <c r="L774">
        <v>-2.6059999999999999</v>
      </c>
      <c r="M774">
        <v>-3.1850000000000001</v>
      </c>
      <c r="N774">
        <v>-3.2149999999999999</v>
      </c>
      <c r="O774">
        <v>0.95599999999999996</v>
      </c>
      <c r="P774">
        <v>0.95299999999999996</v>
      </c>
      <c r="Q774">
        <v>0.94699999999999995</v>
      </c>
      <c r="R774">
        <v>0.47799999999999998</v>
      </c>
      <c r="S774">
        <v>0.14000000000000001</v>
      </c>
    </row>
    <row r="775" spans="1:19" x14ac:dyDescent="0.3">
      <c r="A775">
        <v>360</v>
      </c>
      <c r="B775">
        <v>-0.61</v>
      </c>
      <c r="C775">
        <v>-1.61</v>
      </c>
      <c r="D775">
        <v>-2.6059999999999999</v>
      </c>
      <c r="E775">
        <v>-3.1859999999999999</v>
      </c>
      <c r="F775">
        <v>-3.23</v>
      </c>
      <c r="G775">
        <v>1.6</v>
      </c>
      <c r="H775">
        <v>0.01</v>
      </c>
      <c r="I775">
        <v>1.361</v>
      </c>
      <c r="J775">
        <v>-0.60899999999999999</v>
      </c>
      <c r="K775">
        <v>-1.61</v>
      </c>
      <c r="L775">
        <v>-2.6070000000000002</v>
      </c>
      <c r="M775">
        <v>-3.1829999999999998</v>
      </c>
      <c r="N775">
        <v>-3.2120000000000002</v>
      </c>
      <c r="O775">
        <v>0.95899999999999996</v>
      </c>
      <c r="P775">
        <v>0.95199999999999996</v>
      </c>
      <c r="Q775">
        <v>0.94799999999999995</v>
      </c>
      <c r="R775">
        <v>0.47199999999999998</v>
      </c>
      <c r="S775">
        <v>0.13600000000000001</v>
      </c>
    </row>
    <row r="776" spans="1:19" x14ac:dyDescent="0.3">
      <c r="A776">
        <v>420</v>
      </c>
      <c r="B776">
        <v>-0.61</v>
      </c>
      <c r="C776">
        <v>-1.61</v>
      </c>
      <c r="D776">
        <v>-2.6059999999999999</v>
      </c>
      <c r="E776">
        <v>-3.1859999999999999</v>
      </c>
      <c r="F776">
        <v>-3.23</v>
      </c>
      <c r="G776">
        <v>1.6</v>
      </c>
      <c r="H776">
        <v>0.01</v>
      </c>
      <c r="I776">
        <v>1.361</v>
      </c>
      <c r="J776">
        <v>-0.60699999999999998</v>
      </c>
      <c r="K776">
        <v>-1.61</v>
      </c>
      <c r="L776">
        <v>-2.6070000000000002</v>
      </c>
      <c r="M776">
        <v>-3.181</v>
      </c>
      <c r="N776">
        <v>-3.2090000000000001</v>
      </c>
      <c r="O776">
        <v>0.96199999999999997</v>
      </c>
      <c r="P776">
        <v>0.95199999999999996</v>
      </c>
      <c r="Q776">
        <v>0.95</v>
      </c>
      <c r="R776">
        <v>0.46600000000000003</v>
      </c>
      <c r="S776">
        <v>0.13400000000000001</v>
      </c>
    </row>
    <row r="777" spans="1:19" x14ac:dyDescent="0.3">
      <c r="A777">
        <v>480</v>
      </c>
      <c r="B777">
        <v>-0.61</v>
      </c>
      <c r="C777">
        <v>-1.61</v>
      </c>
      <c r="D777">
        <v>-2.6059999999999999</v>
      </c>
      <c r="E777">
        <v>-3.1859999999999999</v>
      </c>
      <c r="F777">
        <v>-3.23</v>
      </c>
      <c r="G777">
        <v>1.6</v>
      </c>
      <c r="H777">
        <v>0.01</v>
      </c>
      <c r="I777">
        <v>1.361</v>
      </c>
      <c r="J777">
        <v>-0.60499999999999998</v>
      </c>
      <c r="K777">
        <v>-1.611</v>
      </c>
      <c r="L777">
        <v>-2.6070000000000002</v>
      </c>
      <c r="M777">
        <v>-3.1779999999999999</v>
      </c>
      <c r="N777">
        <v>-3.206</v>
      </c>
      <c r="O777">
        <v>0.96499999999999997</v>
      </c>
      <c r="P777">
        <v>0.95099999999999996</v>
      </c>
      <c r="Q777">
        <v>0.94799999999999995</v>
      </c>
      <c r="R777">
        <v>0.45900000000000002</v>
      </c>
      <c r="S777">
        <v>0.13300000000000001</v>
      </c>
    </row>
    <row r="778" spans="1:19" x14ac:dyDescent="0.3">
      <c r="A778">
        <v>540</v>
      </c>
      <c r="B778">
        <v>-0.61</v>
      </c>
      <c r="C778">
        <v>-1.61</v>
      </c>
      <c r="D778">
        <v>-2.6059999999999999</v>
      </c>
      <c r="E778">
        <v>-3.1859999999999999</v>
      </c>
      <c r="F778">
        <v>-3.23</v>
      </c>
      <c r="G778">
        <v>1.6</v>
      </c>
      <c r="H778">
        <v>0.01</v>
      </c>
      <c r="I778">
        <v>1.361</v>
      </c>
      <c r="J778">
        <v>-0.60399999999999998</v>
      </c>
      <c r="K778">
        <v>-1.611</v>
      </c>
      <c r="L778">
        <v>-2.6070000000000002</v>
      </c>
      <c r="M778">
        <v>-3.1739999999999999</v>
      </c>
      <c r="N778">
        <v>-3.2029999999999998</v>
      </c>
      <c r="O778">
        <v>0.96699999999999997</v>
      </c>
      <c r="P778">
        <v>0.95099999999999996</v>
      </c>
      <c r="Q778">
        <v>0.94799999999999995</v>
      </c>
      <c r="R778">
        <v>0.45200000000000001</v>
      </c>
      <c r="S778">
        <v>0.13300000000000001</v>
      </c>
    </row>
    <row r="779" spans="1:19" x14ac:dyDescent="0.3">
      <c r="A779">
        <v>600</v>
      </c>
      <c r="B779">
        <v>-0.61</v>
      </c>
      <c r="C779">
        <v>-1.61</v>
      </c>
      <c r="D779">
        <v>-2.6059999999999999</v>
      </c>
      <c r="E779">
        <v>-3.1859999999999999</v>
      </c>
      <c r="F779">
        <v>-3.23</v>
      </c>
      <c r="G779">
        <v>1.6</v>
      </c>
      <c r="H779">
        <v>0.01</v>
      </c>
      <c r="I779">
        <v>1.361</v>
      </c>
      <c r="J779">
        <v>-0.60199999999999998</v>
      </c>
      <c r="K779">
        <v>-1.611</v>
      </c>
      <c r="L779">
        <v>-2.6070000000000002</v>
      </c>
      <c r="M779">
        <v>-3.1709999999999998</v>
      </c>
      <c r="N779">
        <v>-3.2</v>
      </c>
      <c r="O779">
        <v>0.96899999999999997</v>
      </c>
      <c r="P779">
        <v>0.95199999999999996</v>
      </c>
      <c r="Q779">
        <v>0.94799999999999995</v>
      </c>
      <c r="R779">
        <v>0.44700000000000001</v>
      </c>
      <c r="S779">
        <v>0.13100000000000001</v>
      </c>
    </row>
    <row r="781" spans="1:19" x14ac:dyDescent="0.3">
      <c r="A781" t="s">
        <v>0</v>
      </c>
      <c r="B781" t="s">
        <v>61</v>
      </c>
    </row>
    <row r="782" spans="1:19" x14ac:dyDescent="0.3">
      <c r="A782">
        <v>0</v>
      </c>
      <c r="B782">
        <v>-0.61</v>
      </c>
      <c r="C782">
        <v>-1.61</v>
      </c>
      <c r="D782">
        <v>-2.605</v>
      </c>
      <c r="E782">
        <v>-3.1779999999999999</v>
      </c>
      <c r="F782">
        <v>-3.22</v>
      </c>
      <c r="G782">
        <v>1.6</v>
      </c>
      <c r="H782">
        <v>0.01</v>
      </c>
      <c r="I782">
        <v>1.8640000000000001</v>
      </c>
      <c r="J782">
        <v>-0.61</v>
      </c>
      <c r="K782">
        <v>-1.61</v>
      </c>
      <c r="L782">
        <v>-2.605</v>
      </c>
      <c r="M782">
        <v>-3.1779999999999999</v>
      </c>
      <c r="N782">
        <v>-3.22</v>
      </c>
      <c r="O782">
        <v>0.92600000000000005</v>
      </c>
      <c r="P782">
        <v>0.92600000000000005</v>
      </c>
      <c r="Q782">
        <v>0.91900000000000004</v>
      </c>
      <c r="R782">
        <v>0.46200000000000002</v>
      </c>
      <c r="S782">
        <v>0.17199999999999999</v>
      </c>
    </row>
    <row r="783" spans="1:19" x14ac:dyDescent="0.3">
      <c r="A783">
        <v>60</v>
      </c>
      <c r="B783">
        <v>-0.61</v>
      </c>
      <c r="C783">
        <v>-1.61</v>
      </c>
      <c r="D783">
        <v>-2.605</v>
      </c>
      <c r="E783">
        <v>-3.1779999999999999</v>
      </c>
      <c r="F783">
        <v>-3.22</v>
      </c>
      <c r="G783">
        <v>1.6</v>
      </c>
      <c r="H783">
        <v>0.01</v>
      </c>
      <c r="I783">
        <v>1.8640000000000001</v>
      </c>
      <c r="J783">
        <v>-0.61199999999999999</v>
      </c>
      <c r="K783">
        <v>-1.61</v>
      </c>
      <c r="L783">
        <v>-2.605</v>
      </c>
      <c r="M783">
        <v>-3.1779999999999999</v>
      </c>
      <c r="N783">
        <v>-3.2229999999999999</v>
      </c>
      <c r="O783">
        <v>0.93700000000000006</v>
      </c>
      <c r="P783">
        <v>0.94699999999999995</v>
      </c>
      <c r="Q783">
        <v>0.93799999999999994</v>
      </c>
      <c r="R783">
        <v>0.46</v>
      </c>
      <c r="S783">
        <v>0.18099999999999999</v>
      </c>
    </row>
    <row r="784" spans="1:19" x14ac:dyDescent="0.3">
      <c r="A784">
        <v>120</v>
      </c>
      <c r="B784">
        <v>-0.61</v>
      </c>
      <c r="C784">
        <v>-1.61</v>
      </c>
      <c r="D784">
        <v>-2.605</v>
      </c>
      <c r="E784">
        <v>-3.1779999999999999</v>
      </c>
      <c r="F784">
        <v>-3.22</v>
      </c>
      <c r="G784">
        <v>1.6</v>
      </c>
      <c r="H784">
        <v>0.01</v>
      </c>
      <c r="I784">
        <v>1.8640000000000001</v>
      </c>
      <c r="J784">
        <v>-0.61299999999999999</v>
      </c>
      <c r="K784">
        <v>-1.61</v>
      </c>
      <c r="L784">
        <v>-2.6059999999999999</v>
      </c>
      <c r="M784">
        <v>-3.1779999999999999</v>
      </c>
      <c r="N784">
        <v>-3.226</v>
      </c>
      <c r="O784">
        <v>0.94399999999999995</v>
      </c>
      <c r="P784">
        <v>0.95</v>
      </c>
      <c r="Q784">
        <v>0.94499999999999995</v>
      </c>
      <c r="R784">
        <v>0.46500000000000002</v>
      </c>
      <c r="S784">
        <v>0.188</v>
      </c>
    </row>
    <row r="785" spans="1:19" x14ac:dyDescent="0.3">
      <c r="A785">
        <v>180</v>
      </c>
      <c r="B785">
        <v>-0.61</v>
      </c>
      <c r="C785">
        <v>-1.61</v>
      </c>
      <c r="D785">
        <v>-2.605</v>
      </c>
      <c r="E785">
        <v>-3.1779999999999999</v>
      </c>
      <c r="F785">
        <v>-3.22</v>
      </c>
      <c r="G785">
        <v>1.6</v>
      </c>
      <c r="H785">
        <v>0.01</v>
      </c>
      <c r="I785">
        <v>1.8640000000000001</v>
      </c>
      <c r="J785">
        <v>-0.61299999999999999</v>
      </c>
      <c r="K785">
        <v>-1.61</v>
      </c>
      <c r="L785">
        <v>-2.6059999999999999</v>
      </c>
      <c r="M785">
        <v>-3.177</v>
      </c>
      <c r="N785">
        <v>-3.2290000000000001</v>
      </c>
      <c r="O785">
        <v>0.94899999999999995</v>
      </c>
      <c r="P785">
        <v>0.95299999999999996</v>
      </c>
      <c r="Q785">
        <v>0.94599999999999995</v>
      </c>
      <c r="R785">
        <v>0.46600000000000003</v>
      </c>
      <c r="S785">
        <v>0.19500000000000001</v>
      </c>
    </row>
    <row r="786" spans="1:19" x14ac:dyDescent="0.3">
      <c r="A786">
        <v>240</v>
      </c>
      <c r="B786">
        <v>-0.61</v>
      </c>
      <c r="C786">
        <v>-1.61</v>
      </c>
      <c r="D786">
        <v>-2.605</v>
      </c>
      <c r="E786">
        <v>-3.1779999999999999</v>
      </c>
      <c r="F786">
        <v>-3.22</v>
      </c>
      <c r="G786">
        <v>1.6</v>
      </c>
      <c r="H786">
        <v>0.01</v>
      </c>
      <c r="I786">
        <v>1.8640000000000001</v>
      </c>
      <c r="J786">
        <v>-0.61099999999999999</v>
      </c>
      <c r="K786">
        <v>-1.609</v>
      </c>
      <c r="L786">
        <v>-2.6059999999999999</v>
      </c>
      <c r="M786">
        <v>-3.1749999999999998</v>
      </c>
      <c r="N786">
        <v>-3.2320000000000002</v>
      </c>
      <c r="O786">
        <v>0.95299999999999996</v>
      </c>
      <c r="P786">
        <v>0.95399999999999996</v>
      </c>
      <c r="Q786">
        <v>0.94799999999999995</v>
      </c>
      <c r="R786">
        <v>0.46500000000000002</v>
      </c>
      <c r="S786">
        <v>0.20100000000000001</v>
      </c>
    </row>
    <row r="787" spans="1:19" x14ac:dyDescent="0.3">
      <c r="A787">
        <v>300</v>
      </c>
      <c r="B787">
        <v>-0.61</v>
      </c>
      <c r="C787">
        <v>-1.61</v>
      </c>
      <c r="D787">
        <v>-2.605</v>
      </c>
      <c r="E787">
        <v>-3.1779999999999999</v>
      </c>
      <c r="F787">
        <v>-3.22</v>
      </c>
      <c r="G787">
        <v>1.6</v>
      </c>
      <c r="H787">
        <v>0.01</v>
      </c>
      <c r="I787">
        <v>1.8640000000000001</v>
      </c>
      <c r="J787">
        <v>-0.61</v>
      </c>
      <c r="K787">
        <v>-1.61</v>
      </c>
      <c r="L787">
        <v>-2.6070000000000002</v>
      </c>
      <c r="M787">
        <v>-3.1749999999999998</v>
      </c>
      <c r="N787">
        <v>-3.2349999999999999</v>
      </c>
      <c r="O787">
        <v>0.95599999999999996</v>
      </c>
      <c r="P787">
        <v>0.95399999999999996</v>
      </c>
      <c r="Q787">
        <v>0.94899999999999995</v>
      </c>
      <c r="R787">
        <v>0.46899999999999997</v>
      </c>
      <c r="S787">
        <v>0.20499999999999999</v>
      </c>
    </row>
    <row r="788" spans="1:19" x14ac:dyDescent="0.3">
      <c r="A788">
        <v>360</v>
      </c>
      <c r="B788">
        <v>-0.61</v>
      </c>
      <c r="C788">
        <v>-1.61</v>
      </c>
      <c r="D788">
        <v>-2.605</v>
      </c>
      <c r="E788">
        <v>-3.1779999999999999</v>
      </c>
      <c r="F788">
        <v>-3.22</v>
      </c>
      <c r="G788">
        <v>1.6</v>
      </c>
      <c r="H788">
        <v>0.01</v>
      </c>
      <c r="I788">
        <v>1.8640000000000001</v>
      </c>
      <c r="J788">
        <v>-0.60899999999999999</v>
      </c>
      <c r="K788">
        <v>-1.61</v>
      </c>
      <c r="L788">
        <v>-2.6059999999999999</v>
      </c>
      <c r="M788">
        <v>-3.1760000000000002</v>
      </c>
      <c r="N788">
        <v>-3.238</v>
      </c>
      <c r="O788">
        <v>0.95899999999999996</v>
      </c>
      <c r="P788">
        <v>0.95199999999999996</v>
      </c>
      <c r="Q788">
        <v>0.94699999999999995</v>
      </c>
      <c r="R788">
        <v>0.47499999999999998</v>
      </c>
      <c r="S788">
        <v>0.20799999999999999</v>
      </c>
    </row>
    <row r="789" spans="1:19" x14ac:dyDescent="0.3">
      <c r="A789">
        <v>420</v>
      </c>
      <c r="B789">
        <v>-0.61</v>
      </c>
      <c r="C789">
        <v>-1.61</v>
      </c>
      <c r="D789">
        <v>-2.605</v>
      </c>
      <c r="E789">
        <v>-3.1779999999999999</v>
      </c>
      <c r="F789">
        <v>-3.22</v>
      </c>
      <c r="G789">
        <v>1.6</v>
      </c>
      <c r="H789">
        <v>0.01</v>
      </c>
      <c r="I789">
        <v>1.8640000000000001</v>
      </c>
      <c r="J789">
        <v>-0.60699999999999998</v>
      </c>
      <c r="K789">
        <v>-1.61</v>
      </c>
      <c r="L789">
        <v>-2.6059999999999999</v>
      </c>
      <c r="M789">
        <v>-3.1779999999999999</v>
      </c>
      <c r="N789">
        <v>-3.2410000000000001</v>
      </c>
      <c r="O789">
        <v>0.96199999999999997</v>
      </c>
      <c r="P789">
        <v>0.95099999999999996</v>
      </c>
      <c r="Q789">
        <v>0.94699999999999995</v>
      </c>
      <c r="R789">
        <v>0.48299999999999998</v>
      </c>
      <c r="S789">
        <v>0.214</v>
      </c>
    </row>
    <row r="790" spans="1:19" x14ac:dyDescent="0.3">
      <c r="A790">
        <v>480</v>
      </c>
      <c r="B790">
        <v>-0.61</v>
      </c>
      <c r="C790">
        <v>-1.61</v>
      </c>
      <c r="D790">
        <v>-2.605</v>
      </c>
      <c r="E790">
        <v>-3.1779999999999999</v>
      </c>
      <c r="F790">
        <v>-3.22</v>
      </c>
      <c r="G790">
        <v>1.6</v>
      </c>
      <c r="H790">
        <v>0.01</v>
      </c>
      <c r="I790">
        <v>1.8640000000000001</v>
      </c>
      <c r="J790">
        <v>-0.60499999999999998</v>
      </c>
      <c r="K790">
        <v>-1.611</v>
      </c>
      <c r="L790">
        <v>-2.6070000000000002</v>
      </c>
      <c r="M790">
        <v>-3.181</v>
      </c>
      <c r="N790">
        <v>-3.2440000000000002</v>
      </c>
      <c r="O790">
        <v>0.96499999999999997</v>
      </c>
      <c r="P790">
        <v>0.95099999999999996</v>
      </c>
      <c r="Q790">
        <v>0.94799999999999995</v>
      </c>
      <c r="R790">
        <v>0.49099999999999999</v>
      </c>
      <c r="S790">
        <v>0.219</v>
      </c>
    </row>
    <row r="791" spans="1:19" x14ac:dyDescent="0.3">
      <c r="A791">
        <v>540</v>
      </c>
      <c r="B791">
        <v>-0.61</v>
      </c>
      <c r="C791">
        <v>-1.61</v>
      </c>
      <c r="D791">
        <v>-2.605</v>
      </c>
      <c r="E791">
        <v>-3.1779999999999999</v>
      </c>
      <c r="F791">
        <v>-3.22</v>
      </c>
      <c r="G791">
        <v>1.6</v>
      </c>
      <c r="H791">
        <v>0.01</v>
      </c>
      <c r="I791">
        <v>1.8640000000000001</v>
      </c>
      <c r="J791">
        <v>-0.60399999999999998</v>
      </c>
      <c r="K791">
        <v>-1.611</v>
      </c>
      <c r="L791">
        <v>-2.6070000000000002</v>
      </c>
      <c r="M791">
        <v>-3.1840000000000002</v>
      </c>
      <c r="N791">
        <v>-3.2469999999999999</v>
      </c>
      <c r="O791">
        <v>0.96799999999999997</v>
      </c>
      <c r="P791">
        <v>0.95099999999999996</v>
      </c>
      <c r="Q791">
        <v>0.94799999999999995</v>
      </c>
      <c r="R791">
        <v>0.498</v>
      </c>
      <c r="S791">
        <v>0.223</v>
      </c>
    </row>
    <row r="792" spans="1:19" x14ac:dyDescent="0.3">
      <c r="A792">
        <v>600</v>
      </c>
      <c r="B792">
        <v>-0.61</v>
      </c>
      <c r="C792">
        <v>-1.61</v>
      </c>
      <c r="D792">
        <v>-2.605</v>
      </c>
      <c r="E792">
        <v>-3.1779999999999999</v>
      </c>
      <c r="F792">
        <v>-3.22</v>
      </c>
      <c r="G792">
        <v>1.6</v>
      </c>
      <c r="H792">
        <v>0.01</v>
      </c>
      <c r="I792">
        <v>1.8640000000000001</v>
      </c>
      <c r="J792">
        <v>-0.60199999999999998</v>
      </c>
      <c r="K792">
        <v>-1.611</v>
      </c>
      <c r="L792">
        <v>-2.6070000000000002</v>
      </c>
      <c r="M792">
        <v>-3.1869999999999998</v>
      </c>
      <c r="N792">
        <v>-3.25</v>
      </c>
      <c r="O792">
        <v>0.96899999999999997</v>
      </c>
      <c r="P792">
        <v>0.95199999999999996</v>
      </c>
      <c r="Q792">
        <v>0.94799999999999995</v>
      </c>
      <c r="R792">
        <v>0.502</v>
      </c>
      <c r="S792">
        <v>0.22500000000000001</v>
      </c>
    </row>
    <row r="794" spans="1:19" x14ac:dyDescent="0.3">
      <c r="A794" t="s">
        <v>0</v>
      </c>
      <c r="B794" t="s">
        <v>62</v>
      </c>
    </row>
    <row r="795" spans="1:19" x14ac:dyDescent="0.3">
      <c r="A795">
        <v>0</v>
      </c>
      <c r="B795">
        <v>-0.61</v>
      </c>
      <c r="C795">
        <v>-1.61</v>
      </c>
      <c r="D795">
        <v>-2.605</v>
      </c>
      <c r="E795">
        <v>-3.1779999999999999</v>
      </c>
      <c r="F795">
        <v>-3.22</v>
      </c>
      <c r="G795">
        <v>1.6</v>
      </c>
      <c r="H795">
        <v>0.01</v>
      </c>
      <c r="I795">
        <v>1.6180000000000001</v>
      </c>
      <c r="J795">
        <v>-0.61</v>
      </c>
      <c r="K795">
        <v>-1.61</v>
      </c>
      <c r="L795">
        <v>-2.605</v>
      </c>
      <c r="M795">
        <v>-3.1779999999999999</v>
      </c>
      <c r="N795">
        <v>-3.22</v>
      </c>
      <c r="O795">
        <v>0.92600000000000005</v>
      </c>
      <c r="P795">
        <v>0.92600000000000005</v>
      </c>
      <c r="Q795">
        <v>0.91900000000000004</v>
      </c>
      <c r="R795">
        <v>0.46200000000000002</v>
      </c>
      <c r="S795">
        <v>0.17199999999999999</v>
      </c>
    </row>
    <row r="796" spans="1:19" x14ac:dyDescent="0.3">
      <c r="A796">
        <v>60</v>
      </c>
      <c r="B796">
        <v>-0.61</v>
      </c>
      <c r="C796">
        <v>-1.61</v>
      </c>
      <c r="D796">
        <v>-2.605</v>
      </c>
      <c r="E796">
        <v>-3.1779999999999999</v>
      </c>
      <c r="F796">
        <v>-3.22</v>
      </c>
      <c r="G796">
        <v>1.6</v>
      </c>
      <c r="H796">
        <v>0.01</v>
      </c>
      <c r="I796">
        <v>1.6180000000000001</v>
      </c>
      <c r="J796">
        <v>-0.61199999999999999</v>
      </c>
      <c r="K796">
        <v>-1.609</v>
      </c>
      <c r="L796">
        <v>-2.605</v>
      </c>
      <c r="M796">
        <v>-3.1779999999999999</v>
      </c>
      <c r="N796">
        <v>-3.22</v>
      </c>
      <c r="O796">
        <v>0.93700000000000006</v>
      </c>
      <c r="P796">
        <v>0.94599999999999995</v>
      </c>
      <c r="Q796">
        <v>0.93799999999999994</v>
      </c>
      <c r="R796">
        <v>0.46200000000000002</v>
      </c>
      <c r="S796">
        <v>0.17299999999999999</v>
      </c>
    </row>
    <row r="797" spans="1:19" x14ac:dyDescent="0.3">
      <c r="A797">
        <v>120</v>
      </c>
      <c r="B797">
        <v>-0.61</v>
      </c>
      <c r="C797">
        <v>-1.61</v>
      </c>
      <c r="D797">
        <v>-2.605</v>
      </c>
      <c r="E797">
        <v>-3.1779999999999999</v>
      </c>
      <c r="F797">
        <v>-3.22</v>
      </c>
      <c r="G797">
        <v>1.6</v>
      </c>
      <c r="H797">
        <v>0.01</v>
      </c>
      <c r="I797">
        <v>1.6180000000000001</v>
      </c>
      <c r="J797">
        <v>-0.61299999999999999</v>
      </c>
      <c r="K797">
        <v>-1.61</v>
      </c>
      <c r="L797">
        <v>-2.6059999999999999</v>
      </c>
      <c r="M797">
        <v>-3.1779999999999999</v>
      </c>
      <c r="N797">
        <v>-3.22</v>
      </c>
      <c r="O797">
        <v>0.94399999999999995</v>
      </c>
      <c r="P797">
        <v>0.95</v>
      </c>
      <c r="Q797">
        <v>0.94399999999999995</v>
      </c>
      <c r="R797">
        <v>0.46300000000000002</v>
      </c>
      <c r="S797">
        <v>0.17299999999999999</v>
      </c>
    </row>
    <row r="798" spans="1:19" x14ac:dyDescent="0.3">
      <c r="A798">
        <v>180</v>
      </c>
      <c r="B798">
        <v>-0.61</v>
      </c>
      <c r="C798">
        <v>-1.61</v>
      </c>
      <c r="D798">
        <v>-2.605</v>
      </c>
      <c r="E798">
        <v>-3.1779999999999999</v>
      </c>
      <c r="F798">
        <v>-3.22</v>
      </c>
      <c r="G798">
        <v>1.6</v>
      </c>
      <c r="H798">
        <v>0.01</v>
      </c>
      <c r="I798">
        <v>1.6180000000000001</v>
      </c>
      <c r="J798">
        <v>-0.61299999999999999</v>
      </c>
      <c r="K798">
        <v>-1.61</v>
      </c>
      <c r="L798">
        <v>-2.6059999999999999</v>
      </c>
      <c r="M798">
        <v>-3.177</v>
      </c>
      <c r="N798">
        <v>-3.22</v>
      </c>
      <c r="O798">
        <v>0.94899999999999995</v>
      </c>
      <c r="P798">
        <v>0.95299999999999996</v>
      </c>
      <c r="Q798">
        <v>0.94699999999999995</v>
      </c>
      <c r="R798">
        <v>0.46600000000000003</v>
      </c>
      <c r="S798">
        <v>0.17299999999999999</v>
      </c>
    </row>
    <row r="799" spans="1:19" x14ac:dyDescent="0.3">
      <c r="A799">
        <v>240</v>
      </c>
      <c r="B799">
        <v>-0.61</v>
      </c>
      <c r="C799">
        <v>-1.61</v>
      </c>
      <c r="D799">
        <v>-2.605</v>
      </c>
      <c r="E799">
        <v>-3.1779999999999999</v>
      </c>
      <c r="F799">
        <v>-3.22</v>
      </c>
      <c r="G799">
        <v>1.6</v>
      </c>
      <c r="H799">
        <v>0.01</v>
      </c>
      <c r="I799">
        <v>1.6180000000000001</v>
      </c>
      <c r="J799">
        <v>-0.61099999999999999</v>
      </c>
      <c r="K799">
        <v>-1.609</v>
      </c>
      <c r="L799">
        <v>-2.6059999999999999</v>
      </c>
      <c r="M799">
        <v>-3.1760000000000002</v>
      </c>
      <c r="N799">
        <v>-3.22</v>
      </c>
      <c r="O799">
        <v>0.95299999999999996</v>
      </c>
      <c r="P799">
        <v>0.95399999999999996</v>
      </c>
      <c r="Q799">
        <v>0.94799999999999995</v>
      </c>
      <c r="R799">
        <v>0.46899999999999997</v>
      </c>
      <c r="S799">
        <v>0.17299999999999999</v>
      </c>
    </row>
    <row r="800" spans="1:19" x14ac:dyDescent="0.3">
      <c r="A800">
        <v>300</v>
      </c>
      <c r="B800">
        <v>-0.61</v>
      </c>
      <c r="C800">
        <v>-1.61</v>
      </c>
      <c r="D800">
        <v>-2.605</v>
      </c>
      <c r="E800">
        <v>-3.1779999999999999</v>
      </c>
      <c r="F800">
        <v>-3.22</v>
      </c>
      <c r="G800">
        <v>1.6</v>
      </c>
      <c r="H800">
        <v>0.01</v>
      </c>
      <c r="I800">
        <v>1.6180000000000001</v>
      </c>
      <c r="J800">
        <v>-0.61</v>
      </c>
      <c r="K800">
        <v>-1.61</v>
      </c>
      <c r="L800">
        <v>-2.6059999999999999</v>
      </c>
      <c r="M800">
        <v>-3.1760000000000002</v>
      </c>
      <c r="N800">
        <v>-3.22</v>
      </c>
      <c r="O800">
        <v>0.95599999999999996</v>
      </c>
      <c r="P800">
        <v>0.95299999999999996</v>
      </c>
      <c r="Q800">
        <v>0.94799999999999995</v>
      </c>
      <c r="R800">
        <v>0.47099999999999997</v>
      </c>
      <c r="S800">
        <v>0.17199999999999999</v>
      </c>
    </row>
    <row r="801" spans="1:19" x14ac:dyDescent="0.3">
      <c r="A801">
        <v>360</v>
      </c>
      <c r="B801">
        <v>-0.61</v>
      </c>
      <c r="C801">
        <v>-1.61</v>
      </c>
      <c r="D801">
        <v>-2.605</v>
      </c>
      <c r="E801">
        <v>-3.1779999999999999</v>
      </c>
      <c r="F801">
        <v>-3.22</v>
      </c>
      <c r="G801">
        <v>1.6</v>
      </c>
      <c r="H801">
        <v>0.01</v>
      </c>
      <c r="I801">
        <v>1.6180000000000001</v>
      </c>
      <c r="J801">
        <v>-0.60899999999999999</v>
      </c>
      <c r="K801">
        <v>-1.61</v>
      </c>
      <c r="L801">
        <v>-2.6059999999999999</v>
      </c>
      <c r="M801">
        <v>-3.1749999999999998</v>
      </c>
      <c r="N801">
        <v>-3.22</v>
      </c>
      <c r="O801">
        <v>0.95899999999999996</v>
      </c>
      <c r="P801">
        <v>0.95199999999999996</v>
      </c>
      <c r="Q801">
        <v>0.94699999999999995</v>
      </c>
      <c r="R801">
        <v>0.47099999999999997</v>
      </c>
      <c r="S801">
        <v>0.17199999999999999</v>
      </c>
    </row>
    <row r="802" spans="1:19" x14ac:dyDescent="0.3">
      <c r="A802">
        <v>420</v>
      </c>
      <c r="B802">
        <v>-0.61</v>
      </c>
      <c r="C802">
        <v>-1.61</v>
      </c>
      <c r="D802">
        <v>-2.605</v>
      </c>
      <c r="E802">
        <v>-3.1779999999999999</v>
      </c>
      <c r="F802">
        <v>-3.22</v>
      </c>
      <c r="G802">
        <v>1.6</v>
      </c>
      <c r="H802">
        <v>0.01</v>
      </c>
      <c r="I802">
        <v>1.6180000000000001</v>
      </c>
      <c r="J802">
        <v>-0.60699999999999998</v>
      </c>
      <c r="K802">
        <v>-1.61</v>
      </c>
      <c r="L802">
        <v>-2.6070000000000002</v>
      </c>
      <c r="M802">
        <v>-3.1749999999999998</v>
      </c>
      <c r="N802">
        <v>-3.22</v>
      </c>
      <c r="O802">
        <v>0.96199999999999997</v>
      </c>
      <c r="P802">
        <v>0.95099999999999996</v>
      </c>
      <c r="Q802">
        <v>0.94799999999999995</v>
      </c>
      <c r="R802">
        <v>0.47199999999999998</v>
      </c>
      <c r="S802">
        <v>0.17399999999999999</v>
      </c>
    </row>
    <row r="803" spans="1:19" x14ac:dyDescent="0.3">
      <c r="A803">
        <v>480</v>
      </c>
      <c r="B803">
        <v>-0.61</v>
      </c>
      <c r="C803">
        <v>-1.61</v>
      </c>
      <c r="D803">
        <v>-2.605</v>
      </c>
      <c r="E803">
        <v>-3.1779999999999999</v>
      </c>
      <c r="F803">
        <v>-3.22</v>
      </c>
      <c r="G803">
        <v>1.6</v>
      </c>
      <c r="H803">
        <v>0.01</v>
      </c>
      <c r="I803">
        <v>1.6180000000000001</v>
      </c>
      <c r="J803">
        <v>-0.60499999999999998</v>
      </c>
      <c r="K803">
        <v>-1.611</v>
      </c>
      <c r="L803">
        <v>-2.6070000000000002</v>
      </c>
      <c r="M803">
        <v>-3.1749999999999998</v>
      </c>
      <c r="N803">
        <v>-3.22</v>
      </c>
      <c r="O803">
        <v>0.96499999999999997</v>
      </c>
      <c r="P803">
        <v>0.95099999999999996</v>
      </c>
      <c r="Q803">
        <v>0.94799999999999995</v>
      </c>
      <c r="R803">
        <v>0.47299999999999998</v>
      </c>
      <c r="S803">
        <v>0.17599999999999999</v>
      </c>
    </row>
    <row r="804" spans="1:19" x14ac:dyDescent="0.3">
      <c r="A804">
        <v>540</v>
      </c>
      <c r="B804">
        <v>-0.61</v>
      </c>
      <c r="C804">
        <v>-1.61</v>
      </c>
      <c r="D804">
        <v>-2.605</v>
      </c>
      <c r="E804">
        <v>-3.1779999999999999</v>
      </c>
      <c r="F804">
        <v>-3.22</v>
      </c>
      <c r="G804">
        <v>1.6</v>
      </c>
      <c r="H804">
        <v>0.01</v>
      </c>
      <c r="I804">
        <v>1.6180000000000001</v>
      </c>
      <c r="J804">
        <v>-0.60399999999999998</v>
      </c>
      <c r="K804">
        <v>-1.611</v>
      </c>
      <c r="L804">
        <v>-2.6059999999999999</v>
      </c>
      <c r="M804">
        <v>-3.1749999999999998</v>
      </c>
      <c r="N804">
        <v>-3.22</v>
      </c>
      <c r="O804">
        <v>0.96699999999999997</v>
      </c>
      <c r="P804">
        <v>0.95099999999999996</v>
      </c>
      <c r="Q804">
        <v>0.94799999999999995</v>
      </c>
      <c r="R804">
        <v>0.47299999999999998</v>
      </c>
      <c r="S804">
        <v>0.17699999999999999</v>
      </c>
    </row>
    <row r="805" spans="1:19" x14ac:dyDescent="0.3">
      <c r="A805">
        <v>600</v>
      </c>
      <c r="B805">
        <v>-0.61</v>
      </c>
      <c r="C805">
        <v>-1.61</v>
      </c>
      <c r="D805">
        <v>-2.605</v>
      </c>
      <c r="E805">
        <v>-3.1779999999999999</v>
      </c>
      <c r="F805">
        <v>-3.22</v>
      </c>
      <c r="G805">
        <v>1.6</v>
      </c>
      <c r="H805">
        <v>0.01</v>
      </c>
      <c r="I805">
        <v>1.6180000000000001</v>
      </c>
      <c r="J805">
        <v>-0.60199999999999998</v>
      </c>
      <c r="K805">
        <v>-1.611</v>
      </c>
      <c r="L805">
        <v>-2.6059999999999999</v>
      </c>
      <c r="M805">
        <v>-3.1749999999999998</v>
      </c>
      <c r="N805">
        <v>-3.22</v>
      </c>
      <c r="O805">
        <v>0.96899999999999997</v>
      </c>
      <c r="P805">
        <v>0.95199999999999996</v>
      </c>
      <c r="Q805">
        <v>0.94799999999999995</v>
      </c>
      <c r="R805">
        <v>0.47199999999999998</v>
      </c>
      <c r="S805">
        <v>0.17799999999999999</v>
      </c>
    </row>
    <row r="807" spans="1:19" x14ac:dyDescent="0.3">
      <c r="A807" t="s">
        <v>0</v>
      </c>
      <c r="B807" t="s">
        <v>63</v>
      </c>
    </row>
    <row r="808" spans="1:19" x14ac:dyDescent="0.3">
      <c r="A808">
        <v>0</v>
      </c>
      <c r="B808">
        <v>-0.61</v>
      </c>
      <c r="C808">
        <v>-1.61</v>
      </c>
      <c r="D808">
        <v>-2.605</v>
      </c>
      <c r="E808">
        <v>-3.1779999999999999</v>
      </c>
      <c r="F808">
        <v>-3.22</v>
      </c>
      <c r="G808">
        <v>1.6</v>
      </c>
      <c r="H808">
        <v>0.01</v>
      </c>
      <c r="I808">
        <v>1.3580000000000001</v>
      </c>
      <c r="J808">
        <v>-0.61</v>
      </c>
      <c r="K808">
        <v>-1.61</v>
      </c>
      <c r="L808">
        <v>-2.605</v>
      </c>
      <c r="M808">
        <v>-3.1779999999999999</v>
      </c>
      <c r="N808">
        <v>-3.22</v>
      </c>
      <c r="O808">
        <v>0.92600000000000005</v>
      </c>
      <c r="P808">
        <v>0.92600000000000005</v>
      </c>
      <c r="Q808">
        <v>0.91900000000000004</v>
      </c>
      <c r="R808">
        <v>0.46200000000000002</v>
      </c>
      <c r="S808">
        <v>0.17199999999999999</v>
      </c>
    </row>
    <row r="809" spans="1:19" x14ac:dyDescent="0.3">
      <c r="A809">
        <v>60</v>
      </c>
      <c r="B809">
        <v>-0.61</v>
      </c>
      <c r="C809">
        <v>-1.61</v>
      </c>
      <c r="D809">
        <v>-2.605</v>
      </c>
      <c r="E809">
        <v>-3.1779999999999999</v>
      </c>
      <c r="F809">
        <v>-3.22</v>
      </c>
      <c r="G809">
        <v>1.6</v>
      </c>
      <c r="H809">
        <v>0.01</v>
      </c>
      <c r="I809">
        <v>1.3580000000000001</v>
      </c>
      <c r="J809">
        <v>-0.61199999999999999</v>
      </c>
      <c r="K809">
        <v>-1.609</v>
      </c>
      <c r="L809">
        <v>-2.605</v>
      </c>
      <c r="M809">
        <v>-3.1779999999999999</v>
      </c>
      <c r="N809">
        <v>-3.2170000000000001</v>
      </c>
      <c r="O809">
        <v>0.93700000000000006</v>
      </c>
      <c r="P809">
        <v>0.94599999999999995</v>
      </c>
      <c r="Q809">
        <v>0.93799999999999994</v>
      </c>
      <c r="R809">
        <v>0.46300000000000002</v>
      </c>
      <c r="S809">
        <v>0.16400000000000001</v>
      </c>
    </row>
    <row r="810" spans="1:19" x14ac:dyDescent="0.3">
      <c r="A810">
        <v>120</v>
      </c>
      <c r="B810">
        <v>-0.61</v>
      </c>
      <c r="C810">
        <v>-1.61</v>
      </c>
      <c r="D810">
        <v>-2.605</v>
      </c>
      <c r="E810">
        <v>-3.1779999999999999</v>
      </c>
      <c r="F810">
        <v>-3.22</v>
      </c>
      <c r="G810">
        <v>1.6</v>
      </c>
      <c r="H810">
        <v>0.01</v>
      </c>
      <c r="I810">
        <v>1.3580000000000001</v>
      </c>
      <c r="J810">
        <v>-0.61299999999999999</v>
      </c>
      <c r="K810">
        <v>-1.61</v>
      </c>
      <c r="L810">
        <v>-2.605</v>
      </c>
      <c r="M810">
        <v>-3.177</v>
      </c>
      <c r="N810">
        <v>-3.214</v>
      </c>
      <c r="O810">
        <v>0.94399999999999995</v>
      </c>
      <c r="P810">
        <v>0.95</v>
      </c>
      <c r="Q810">
        <v>0.94299999999999995</v>
      </c>
      <c r="R810">
        <v>0.46100000000000002</v>
      </c>
      <c r="S810">
        <v>0.157</v>
      </c>
    </row>
    <row r="811" spans="1:19" x14ac:dyDescent="0.3">
      <c r="A811">
        <v>180</v>
      </c>
      <c r="B811">
        <v>-0.61</v>
      </c>
      <c r="C811">
        <v>-1.61</v>
      </c>
      <c r="D811">
        <v>-2.605</v>
      </c>
      <c r="E811">
        <v>-3.1779999999999999</v>
      </c>
      <c r="F811">
        <v>-3.22</v>
      </c>
      <c r="G811">
        <v>1.6</v>
      </c>
      <c r="H811">
        <v>0.01</v>
      </c>
      <c r="I811">
        <v>1.3580000000000001</v>
      </c>
      <c r="J811">
        <v>-0.61199999999999999</v>
      </c>
      <c r="K811">
        <v>-1.61</v>
      </c>
      <c r="L811">
        <v>-2.6059999999999999</v>
      </c>
      <c r="M811">
        <v>-3.177</v>
      </c>
      <c r="N811">
        <v>-3.2109999999999999</v>
      </c>
      <c r="O811">
        <v>0.94899999999999995</v>
      </c>
      <c r="P811">
        <v>0.95299999999999996</v>
      </c>
      <c r="Q811">
        <v>0.94799999999999995</v>
      </c>
      <c r="R811">
        <v>0.46600000000000003</v>
      </c>
      <c r="S811">
        <v>0.151</v>
      </c>
    </row>
    <row r="812" spans="1:19" x14ac:dyDescent="0.3">
      <c r="A812">
        <v>240</v>
      </c>
      <c r="B812">
        <v>-0.61</v>
      </c>
      <c r="C812">
        <v>-1.61</v>
      </c>
      <c r="D812">
        <v>-2.605</v>
      </c>
      <c r="E812">
        <v>-3.1779999999999999</v>
      </c>
      <c r="F812">
        <v>-3.22</v>
      </c>
      <c r="G812">
        <v>1.6</v>
      </c>
      <c r="H812">
        <v>0.01</v>
      </c>
      <c r="I812">
        <v>1.3580000000000001</v>
      </c>
      <c r="J812">
        <v>-0.61199999999999999</v>
      </c>
      <c r="K812">
        <v>-1.609</v>
      </c>
      <c r="L812">
        <v>-2.6059999999999999</v>
      </c>
      <c r="M812">
        <v>-3.177</v>
      </c>
      <c r="N812">
        <v>-3.2080000000000002</v>
      </c>
      <c r="O812">
        <v>0.95399999999999996</v>
      </c>
      <c r="P812">
        <v>0.95399999999999996</v>
      </c>
      <c r="Q812">
        <v>0.94799999999999995</v>
      </c>
      <c r="R812">
        <v>0.47199999999999998</v>
      </c>
      <c r="S812">
        <v>0.14499999999999999</v>
      </c>
    </row>
    <row r="813" spans="1:19" x14ac:dyDescent="0.3">
      <c r="A813">
        <v>300</v>
      </c>
      <c r="B813">
        <v>-0.61</v>
      </c>
      <c r="C813">
        <v>-1.61</v>
      </c>
      <c r="D813">
        <v>-2.605</v>
      </c>
      <c r="E813">
        <v>-3.1779999999999999</v>
      </c>
      <c r="F813">
        <v>-3.22</v>
      </c>
      <c r="G813">
        <v>1.6</v>
      </c>
      <c r="H813">
        <v>0.01</v>
      </c>
      <c r="I813">
        <v>1.3580000000000001</v>
      </c>
      <c r="J813">
        <v>-0.61</v>
      </c>
      <c r="K813">
        <v>-1.61</v>
      </c>
      <c r="L813">
        <v>-2.6059999999999999</v>
      </c>
      <c r="M813">
        <v>-3.1760000000000002</v>
      </c>
      <c r="N813">
        <v>-3.2050000000000001</v>
      </c>
      <c r="O813">
        <v>0.95599999999999996</v>
      </c>
      <c r="P813">
        <v>0.95299999999999996</v>
      </c>
      <c r="Q813">
        <v>0.94699999999999995</v>
      </c>
      <c r="R813">
        <v>0.47299999999999998</v>
      </c>
      <c r="S813">
        <v>0.13900000000000001</v>
      </c>
    </row>
    <row r="814" spans="1:19" x14ac:dyDescent="0.3">
      <c r="A814">
        <v>360</v>
      </c>
      <c r="B814">
        <v>-0.61</v>
      </c>
      <c r="C814">
        <v>-1.61</v>
      </c>
      <c r="D814">
        <v>-2.605</v>
      </c>
      <c r="E814">
        <v>-3.1779999999999999</v>
      </c>
      <c r="F814">
        <v>-3.22</v>
      </c>
      <c r="G814">
        <v>1.6</v>
      </c>
      <c r="H814">
        <v>0.01</v>
      </c>
      <c r="I814">
        <v>1.3580000000000001</v>
      </c>
      <c r="J814">
        <v>-0.60899999999999999</v>
      </c>
      <c r="K814">
        <v>-1.61</v>
      </c>
      <c r="L814">
        <v>-2.6070000000000002</v>
      </c>
      <c r="M814">
        <v>-3.1739999999999999</v>
      </c>
      <c r="N814">
        <v>-3.202</v>
      </c>
      <c r="O814">
        <v>0.96</v>
      </c>
      <c r="P814">
        <v>0.95199999999999996</v>
      </c>
      <c r="Q814">
        <v>0.94799999999999995</v>
      </c>
      <c r="R814">
        <v>0.46700000000000003</v>
      </c>
      <c r="S814">
        <v>0.13500000000000001</v>
      </c>
    </row>
    <row r="815" spans="1:19" x14ac:dyDescent="0.3">
      <c r="A815">
        <v>420</v>
      </c>
      <c r="B815">
        <v>-0.61</v>
      </c>
      <c r="C815">
        <v>-1.61</v>
      </c>
      <c r="D815">
        <v>-2.605</v>
      </c>
      <c r="E815">
        <v>-3.1779999999999999</v>
      </c>
      <c r="F815">
        <v>-3.22</v>
      </c>
      <c r="G815">
        <v>1.6</v>
      </c>
      <c r="H815">
        <v>0.01</v>
      </c>
      <c r="I815">
        <v>1.3580000000000001</v>
      </c>
      <c r="J815">
        <v>-0.60699999999999998</v>
      </c>
      <c r="K815">
        <v>-1.61</v>
      </c>
      <c r="L815">
        <v>-2.6070000000000002</v>
      </c>
      <c r="M815">
        <v>-3.1720000000000002</v>
      </c>
      <c r="N815">
        <v>-3.1989999999999998</v>
      </c>
      <c r="O815">
        <v>0.96199999999999997</v>
      </c>
      <c r="P815">
        <v>0.95099999999999996</v>
      </c>
      <c r="Q815">
        <v>0.94799999999999995</v>
      </c>
      <c r="R815">
        <v>0.46100000000000002</v>
      </c>
      <c r="S815">
        <v>0.13300000000000001</v>
      </c>
    </row>
    <row r="816" spans="1:19" x14ac:dyDescent="0.3">
      <c r="A816">
        <v>480</v>
      </c>
      <c r="B816">
        <v>-0.61</v>
      </c>
      <c r="C816">
        <v>-1.61</v>
      </c>
      <c r="D816">
        <v>-2.605</v>
      </c>
      <c r="E816">
        <v>-3.1779999999999999</v>
      </c>
      <c r="F816">
        <v>-3.22</v>
      </c>
      <c r="G816">
        <v>1.6</v>
      </c>
      <c r="H816">
        <v>0.01</v>
      </c>
      <c r="I816">
        <v>1.3580000000000001</v>
      </c>
      <c r="J816">
        <v>-0.60499999999999998</v>
      </c>
      <c r="K816">
        <v>-1.611</v>
      </c>
      <c r="L816">
        <v>-2.6070000000000002</v>
      </c>
      <c r="M816">
        <v>-3.169</v>
      </c>
      <c r="N816">
        <v>-3.1960000000000002</v>
      </c>
      <c r="O816">
        <v>0.96499999999999997</v>
      </c>
      <c r="P816">
        <v>0.95099999999999996</v>
      </c>
      <c r="Q816">
        <v>0.94799999999999995</v>
      </c>
      <c r="R816">
        <v>0.45400000000000001</v>
      </c>
      <c r="S816">
        <v>0.13200000000000001</v>
      </c>
    </row>
    <row r="817" spans="1:19" x14ac:dyDescent="0.3">
      <c r="A817">
        <v>540</v>
      </c>
      <c r="B817">
        <v>-0.61</v>
      </c>
      <c r="C817">
        <v>-1.61</v>
      </c>
      <c r="D817">
        <v>-2.605</v>
      </c>
      <c r="E817">
        <v>-3.1779999999999999</v>
      </c>
      <c r="F817">
        <v>-3.22</v>
      </c>
      <c r="G817">
        <v>1.6</v>
      </c>
      <c r="H817">
        <v>0.01</v>
      </c>
      <c r="I817">
        <v>1.3580000000000001</v>
      </c>
      <c r="J817">
        <v>-0.60399999999999998</v>
      </c>
      <c r="K817">
        <v>-1.611</v>
      </c>
      <c r="L817">
        <v>-2.6059999999999999</v>
      </c>
      <c r="M817">
        <v>-3.1659999999999999</v>
      </c>
      <c r="N817">
        <v>-3.1930000000000001</v>
      </c>
      <c r="O817">
        <v>0.96699999999999997</v>
      </c>
      <c r="P817">
        <v>0.95099999999999996</v>
      </c>
      <c r="Q817">
        <v>0.94699999999999995</v>
      </c>
      <c r="R817">
        <v>0.44800000000000001</v>
      </c>
      <c r="S817">
        <v>0.13</v>
      </c>
    </row>
    <row r="818" spans="1:19" x14ac:dyDescent="0.3">
      <c r="A818">
        <v>600</v>
      </c>
      <c r="B818">
        <v>-0.61</v>
      </c>
      <c r="C818">
        <v>-1.61</v>
      </c>
      <c r="D818">
        <v>-2.605</v>
      </c>
      <c r="E818">
        <v>-3.1779999999999999</v>
      </c>
      <c r="F818">
        <v>-3.22</v>
      </c>
      <c r="G818">
        <v>1.6</v>
      </c>
      <c r="H818">
        <v>0.01</v>
      </c>
      <c r="I818">
        <v>1.3580000000000001</v>
      </c>
      <c r="J818">
        <v>-0.60199999999999998</v>
      </c>
      <c r="K818">
        <v>-1.611</v>
      </c>
      <c r="L818">
        <v>-2.6059999999999999</v>
      </c>
      <c r="M818">
        <v>-3.1619999999999999</v>
      </c>
      <c r="N818">
        <v>-3.19</v>
      </c>
      <c r="O818">
        <v>0.97</v>
      </c>
      <c r="P818">
        <v>0.95199999999999996</v>
      </c>
      <c r="Q818">
        <v>0.94699999999999995</v>
      </c>
      <c r="R818">
        <v>0.441</v>
      </c>
      <c r="S818">
        <v>0.129</v>
      </c>
    </row>
    <row r="820" spans="1:19" x14ac:dyDescent="0.3">
      <c r="A820" t="s">
        <v>0</v>
      </c>
      <c r="B820" t="s">
        <v>64</v>
      </c>
    </row>
    <row r="821" spans="1:19" x14ac:dyDescent="0.3">
      <c r="A821">
        <v>0</v>
      </c>
      <c r="B821">
        <v>-0.61</v>
      </c>
      <c r="C821">
        <v>-1.61</v>
      </c>
      <c r="D821">
        <v>-2.605</v>
      </c>
      <c r="E821">
        <v>-3.169</v>
      </c>
      <c r="F821">
        <v>-3.21</v>
      </c>
      <c r="G821">
        <v>1.6</v>
      </c>
      <c r="H821">
        <v>0.01</v>
      </c>
      <c r="I821">
        <v>1.867</v>
      </c>
      <c r="J821">
        <v>-0.61</v>
      </c>
      <c r="K821">
        <v>-1.61</v>
      </c>
      <c r="L821">
        <v>-2.605</v>
      </c>
      <c r="M821">
        <v>-3.169</v>
      </c>
      <c r="N821">
        <v>-3.21</v>
      </c>
      <c r="O821">
        <v>0.92600000000000005</v>
      </c>
      <c r="P821">
        <v>0.92600000000000005</v>
      </c>
      <c r="Q821">
        <v>0.91800000000000004</v>
      </c>
      <c r="R821">
        <v>0.45600000000000002</v>
      </c>
      <c r="S821">
        <v>0.17</v>
      </c>
    </row>
    <row r="822" spans="1:19" x14ac:dyDescent="0.3">
      <c r="A822">
        <v>60</v>
      </c>
      <c r="B822">
        <v>-0.61</v>
      </c>
      <c r="C822">
        <v>-1.61</v>
      </c>
      <c r="D822">
        <v>-2.605</v>
      </c>
      <c r="E822">
        <v>-3.169</v>
      </c>
      <c r="F822">
        <v>-3.21</v>
      </c>
      <c r="G822">
        <v>1.6</v>
      </c>
      <c r="H822">
        <v>0.01</v>
      </c>
      <c r="I822">
        <v>1.867</v>
      </c>
      <c r="J822">
        <v>-0.61199999999999999</v>
      </c>
      <c r="K822">
        <v>-1.61</v>
      </c>
      <c r="L822">
        <v>-2.605</v>
      </c>
      <c r="M822">
        <v>-3.169</v>
      </c>
      <c r="N822">
        <v>-3.2130000000000001</v>
      </c>
      <c r="O822">
        <v>0.93700000000000006</v>
      </c>
      <c r="P822">
        <v>0.94699999999999995</v>
      </c>
      <c r="Q822">
        <v>0.93700000000000006</v>
      </c>
      <c r="R822">
        <v>0.45500000000000002</v>
      </c>
      <c r="S822">
        <v>0.17899999999999999</v>
      </c>
    </row>
    <row r="823" spans="1:19" x14ac:dyDescent="0.3">
      <c r="A823">
        <v>120</v>
      </c>
      <c r="B823">
        <v>-0.61</v>
      </c>
      <c r="C823">
        <v>-1.61</v>
      </c>
      <c r="D823">
        <v>-2.605</v>
      </c>
      <c r="E823">
        <v>-3.169</v>
      </c>
      <c r="F823">
        <v>-3.21</v>
      </c>
      <c r="G823">
        <v>1.6</v>
      </c>
      <c r="H823">
        <v>0.01</v>
      </c>
      <c r="I823">
        <v>1.867</v>
      </c>
      <c r="J823">
        <v>-0.61299999999999999</v>
      </c>
      <c r="K823">
        <v>-1.61</v>
      </c>
      <c r="L823">
        <v>-2.605</v>
      </c>
      <c r="M823">
        <v>-3.169</v>
      </c>
      <c r="N823">
        <v>-3.2160000000000002</v>
      </c>
      <c r="O823">
        <v>0.94399999999999995</v>
      </c>
      <c r="P823">
        <v>0.95</v>
      </c>
      <c r="Q823">
        <v>0.94499999999999995</v>
      </c>
      <c r="R823">
        <v>0.45900000000000002</v>
      </c>
      <c r="S823">
        <v>0.187</v>
      </c>
    </row>
    <row r="824" spans="1:19" x14ac:dyDescent="0.3">
      <c r="A824">
        <v>180</v>
      </c>
      <c r="B824">
        <v>-0.61</v>
      </c>
      <c r="C824">
        <v>-1.61</v>
      </c>
      <c r="D824">
        <v>-2.605</v>
      </c>
      <c r="E824">
        <v>-3.169</v>
      </c>
      <c r="F824">
        <v>-3.21</v>
      </c>
      <c r="G824">
        <v>1.6</v>
      </c>
      <c r="H824">
        <v>0.01</v>
      </c>
      <c r="I824">
        <v>1.867</v>
      </c>
      <c r="J824">
        <v>-0.61299999999999999</v>
      </c>
      <c r="K824">
        <v>-1.61</v>
      </c>
      <c r="L824">
        <v>-2.605</v>
      </c>
      <c r="M824">
        <v>-3.1680000000000001</v>
      </c>
      <c r="N824">
        <v>-3.2189999999999999</v>
      </c>
      <c r="O824">
        <v>0.94899999999999995</v>
      </c>
      <c r="P824">
        <v>0.95299999999999996</v>
      </c>
      <c r="Q824">
        <v>0.94499999999999995</v>
      </c>
      <c r="R824">
        <v>0.46100000000000002</v>
      </c>
      <c r="S824">
        <v>0.19400000000000001</v>
      </c>
    </row>
    <row r="825" spans="1:19" x14ac:dyDescent="0.3">
      <c r="A825">
        <v>240</v>
      </c>
      <c r="B825">
        <v>-0.61</v>
      </c>
      <c r="C825">
        <v>-1.61</v>
      </c>
      <c r="D825">
        <v>-2.605</v>
      </c>
      <c r="E825">
        <v>-3.169</v>
      </c>
      <c r="F825">
        <v>-3.21</v>
      </c>
      <c r="G825">
        <v>1.6</v>
      </c>
      <c r="H825">
        <v>0.01</v>
      </c>
      <c r="I825">
        <v>1.867</v>
      </c>
      <c r="J825">
        <v>-0.61099999999999999</v>
      </c>
      <c r="K825">
        <v>-1.609</v>
      </c>
      <c r="L825">
        <v>-2.6059999999999999</v>
      </c>
      <c r="M825">
        <v>-3.1659999999999999</v>
      </c>
      <c r="N825">
        <v>-3.222</v>
      </c>
      <c r="O825">
        <v>0.95299999999999996</v>
      </c>
      <c r="P825">
        <v>0.95399999999999996</v>
      </c>
      <c r="Q825">
        <v>0.94699999999999995</v>
      </c>
      <c r="R825">
        <v>0.46</v>
      </c>
      <c r="S825">
        <v>0.2</v>
      </c>
    </row>
    <row r="826" spans="1:19" x14ac:dyDescent="0.3">
      <c r="A826">
        <v>300</v>
      </c>
      <c r="B826">
        <v>-0.61</v>
      </c>
      <c r="C826">
        <v>-1.61</v>
      </c>
      <c r="D826">
        <v>-2.605</v>
      </c>
      <c r="E826">
        <v>-3.169</v>
      </c>
      <c r="F826">
        <v>-3.21</v>
      </c>
      <c r="G826">
        <v>1.6</v>
      </c>
      <c r="H826">
        <v>0.01</v>
      </c>
      <c r="I826">
        <v>1.867</v>
      </c>
      <c r="J826">
        <v>-0.61</v>
      </c>
      <c r="K826">
        <v>-1.61</v>
      </c>
      <c r="L826">
        <v>-2.6059999999999999</v>
      </c>
      <c r="M826">
        <v>-3.1659999999999999</v>
      </c>
      <c r="N826">
        <v>-3.2250000000000001</v>
      </c>
      <c r="O826">
        <v>0.95599999999999996</v>
      </c>
      <c r="P826">
        <v>0.95399999999999996</v>
      </c>
      <c r="Q826">
        <v>0.94899999999999995</v>
      </c>
      <c r="R826">
        <v>0.46300000000000002</v>
      </c>
      <c r="S826">
        <v>0.20399999999999999</v>
      </c>
    </row>
    <row r="827" spans="1:19" x14ac:dyDescent="0.3">
      <c r="A827">
        <v>360</v>
      </c>
      <c r="B827">
        <v>-0.61</v>
      </c>
      <c r="C827">
        <v>-1.61</v>
      </c>
      <c r="D827">
        <v>-2.605</v>
      </c>
      <c r="E827">
        <v>-3.169</v>
      </c>
      <c r="F827">
        <v>-3.21</v>
      </c>
      <c r="G827">
        <v>1.6</v>
      </c>
      <c r="H827">
        <v>0.01</v>
      </c>
      <c r="I827">
        <v>1.867</v>
      </c>
      <c r="J827">
        <v>-0.60899999999999999</v>
      </c>
      <c r="K827">
        <v>-1.61</v>
      </c>
      <c r="L827">
        <v>-2.6059999999999999</v>
      </c>
      <c r="M827">
        <v>-3.1669999999999998</v>
      </c>
      <c r="N827">
        <v>-3.2280000000000002</v>
      </c>
      <c r="O827">
        <v>0.95899999999999996</v>
      </c>
      <c r="P827">
        <v>0.95199999999999996</v>
      </c>
      <c r="Q827">
        <v>0.94699999999999995</v>
      </c>
      <c r="R827">
        <v>0.46899999999999997</v>
      </c>
      <c r="S827">
        <v>0.20799999999999999</v>
      </c>
    </row>
    <row r="828" spans="1:19" x14ac:dyDescent="0.3">
      <c r="A828">
        <v>420</v>
      </c>
      <c r="B828">
        <v>-0.61</v>
      </c>
      <c r="C828">
        <v>-1.61</v>
      </c>
      <c r="D828">
        <v>-2.605</v>
      </c>
      <c r="E828">
        <v>-3.169</v>
      </c>
      <c r="F828">
        <v>-3.21</v>
      </c>
      <c r="G828">
        <v>1.6</v>
      </c>
      <c r="H828">
        <v>0.01</v>
      </c>
      <c r="I828">
        <v>1.867</v>
      </c>
      <c r="J828">
        <v>-0.60699999999999998</v>
      </c>
      <c r="K828">
        <v>-1.61</v>
      </c>
      <c r="L828">
        <v>-2.6059999999999999</v>
      </c>
      <c r="M828">
        <v>-3.17</v>
      </c>
      <c r="N828">
        <v>-3.2309999999999999</v>
      </c>
      <c r="O828">
        <v>0.96199999999999997</v>
      </c>
      <c r="P828">
        <v>0.95099999999999996</v>
      </c>
      <c r="Q828">
        <v>0.94599999999999995</v>
      </c>
      <c r="R828">
        <v>0.47799999999999998</v>
      </c>
      <c r="S828">
        <v>0.21199999999999999</v>
      </c>
    </row>
    <row r="829" spans="1:19" x14ac:dyDescent="0.3">
      <c r="A829">
        <v>480</v>
      </c>
      <c r="B829">
        <v>-0.61</v>
      </c>
      <c r="C829">
        <v>-1.61</v>
      </c>
      <c r="D829">
        <v>-2.605</v>
      </c>
      <c r="E829">
        <v>-3.169</v>
      </c>
      <c r="F829">
        <v>-3.21</v>
      </c>
      <c r="G829">
        <v>1.6</v>
      </c>
      <c r="H829">
        <v>0.01</v>
      </c>
      <c r="I829">
        <v>1.867</v>
      </c>
      <c r="J829">
        <v>-0.60499999999999998</v>
      </c>
      <c r="K829">
        <v>-1.611</v>
      </c>
      <c r="L829">
        <v>-2.6059999999999999</v>
      </c>
      <c r="M829">
        <v>-3.1720000000000002</v>
      </c>
      <c r="N829">
        <v>-3.234</v>
      </c>
      <c r="O829">
        <v>0.96499999999999997</v>
      </c>
      <c r="P829">
        <v>0.95099999999999996</v>
      </c>
      <c r="Q829">
        <v>0.94699999999999995</v>
      </c>
      <c r="R829">
        <v>0.48599999999999999</v>
      </c>
      <c r="S829">
        <v>0.217</v>
      </c>
    </row>
    <row r="830" spans="1:19" x14ac:dyDescent="0.3">
      <c r="A830">
        <v>540</v>
      </c>
      <c r="B830">
        <v>-0.61</v>
      </c>
      <c r="C830">
        <v>-1.61</v>
      </c>
      <c r="D830">
        <v>-2.605</v>
      </c>
      <c r="E830">
        <v>-3.169</v>
      </c>
      <c r="F830">
        <v>-3.21</v>
      </c>
      <c r="G830">
        <v>1.6</v>
      </c>
      <c r="H830">
        <v>0.01</v>
      </c>
      <c r="I830">
        <v>1.867</v>
      </c>
      <c r="J830">
        <v>-0.60399999999999998</v>
      </c>
      <c r="K830">
        <v>-1.611</v>
      </c>
      <c r="L830">
        <v>-2.6059999999999999</v>
      </c>
      <c r="M830">
        <v>-3.1749999999999998</v>
      </c>
      <c r="N830">
        <v>-3.2370000000000001</v>
      </c>
      <c r="O830">
        <v>0.96699999999999997</v>
      </c>
      <c r="P830">
        <v>0.95099999999999996</v>
      </c>
      <c r="Q830">
        <v>0.94799999999999995</v>
      </c>
      <c r="R830">
        <v>0.49199999999999999</v>
      </c>
      <c r="S830">
        <v>0.221</v>
      </c>
    </row>
    <row r="831" spans="1:19" x14ac:dyDescent="0.3">
      <c r="A831">
        <v>600</v>
      </c>
      <c r="B831">
        <v>-0.61</v>
      </c>
      <c r="C831">
        <v>-1.61</v>
      </c>
      <c r="D831">
        <v>-2.605</v>
      </c>
      <c r="E831">
        <v>-3.169</v>
      </c>
      <c r="F831">
        <v>-3.21</v>
      </c>
      <c r="G831">
        <v>1.6</v>
      </c>
      <c r="H831">
        <v>0.01</v>
      </c>
      <c r="I831">
        <v>1.867</v>
      </c>
      <c r="J831">
        <v>-0.60199999999999998</v>
      </c>
      <c r="K831">
        <v>-1.611</v>
      </c>
      <c r="L831">
        <v>-2.6059999999999999</v>
      </c>
      <c r="M831">
        <v>-3.1779999999999999</v>
      </c>
      <c r="N831">
        <v>-3.24</v>
      </c>
      <c r="O831">
        <v>0.96899999999999997</v>
      </c>
      <c r="P831">
        <v>0.95199999999999996</v>
      </c>
      <c r="Q831">
        <v>0.94799999999999995</v>
      </c>
      <c r="R831">
        <v>0.497</v>
      </c>
      <c r="S831">
        <v>0.224</v>
      </c>
    </row>
    <row r="833" spans="1:19" x14ac:dyDescent="0.3">
      <c r="A833" t="s">
        <v>0</v>
      </c>
      <c r="B833" t="s">
        <v>65</v>
      </c>
    </row>
    <row r="834" spans="1:19" x14ac:dyDescent="0.3">
      <c r="A834">
        <v>0</v>
      </c>
      <c r="B834">
        <v>-0.61</v>
      </c>
      <c r="C834">
        <v>-1.61</v>
      </c>
      <c r="D834">
        <v>-2.605</v>
      </c>
      <c r="E834">
        <v>-3.169</v>
      </c>
      <c r="F834">
        <v>-3.21</v>
      </c>
      <c r="G834">
        <v>1.6</v>
      </c>
      <c r="H834">
        <v>0.01</v>
      </c>
      <c r="I834">
        <v>1.617</v>
      </c>
      <c r="J834">
        <v>-0.61</v>
      </c>
      <c r="K834">
        <v>-1.61</v>
      </c>
      <c r="L834">
        <v>-2.605</v>
      </c>
      <c r="M834">
        <v>-3.169</v>
      </c>
      <c r="N834">
        <v>-3.21</v>
      </c>
      <c r="O834">
        <v>0.92600000000000005</v>
      </c>
      <c r="P834">
        <v>0.92600000000000005</v>
      </c>
      <c r="Q834">
        <v>0.91800000000000004</v>
      </c>
      <c r="R834">
        <v>0.45600000000000002</v>
      </c>
      <c r="S834">
        <v>0.17</v>
      </c>
    </row>
    <row r="835" spans="1:19" x14ac:dyDescent="0.3">
      <c r="A835">
        <v>60</v>
      </c>
      <c r="B835">
        <v>-0.61</v>
      </c>
      <c r="C835">
        <v>-1.61</v>
      </c>
      <c r="D835">
        <v>-2.605</v>
      </c>
      <c r="E835">
        <v>-3.169</v>
      </c>
      <c r="F835">
        <v>-3.21</v>
      </c>
      <c r="G835">
        <v>1.6</v>
      </c>
      <c r="H835">
        <v>0.01</v>
      </c>
      <c r="I835">
        <v>1.617</v>
      </c>
      <c r="J835">
        <v>-0.61199999999999999</v>
      </c>
      <c r="K835">
        <v>-1.609</v>
      </c>
      <c r="L835">
        <v>-2.605</v>
      </c>
      <c r="M835">
        <v>-3.169</v>
      </c>
      <c r="N835">
        <v>-3.21</v>
      </c>
      <c r="O835">
        <v>0.93700000000000006</v>
      </c>
      <c r="P835">
        <v>0.94599999999999995</v>
      </c>
      <c r="Q835">
        <v>0.93700000000000006</v>
      </c>
      <c r="R835">
        <v>0.45600000000000002</v>
      </c>
      <c r="S835">
        <v>0.17100000000000001</v>
      </c>
    </row>
    <row r="836" spans="1:19" x14ac:dyDescent="0.3">
      <c r="A836">
        <v>120</v>
      </c>
      <c r="B836">
        <v>-0.61</v>
      </c>
      <c r="C836">
        <v>-1.61</v>
      </c>
      <c r="D836">
        <v>-2.605</v>
      </c>
      <c r="E836">
        <v>-3.169</v>
      </c>
      <c r="F836">
        <v>-3.21</v>
      </c>
      <c r="G836">
        <v>1.6</v>
      </c>
      <c r="H836">
        <v>0.01</v>
      </c>
      <c r="I836">
        <v>1.617</v>
      </c>
      <c r="J836">
        <v>-0.61299999999999999</v>
      </c>
      <c r="K836">
        <v>-1.61</v>
      </c>
      <c r="L836">
        <v>-2.605</v>
      </c>
      <c r="M836">
        <v>-3.169</v>
      </c>
      <c r="N836">
        <v>-3.21</v>
      </c>
      <c r="O836">
        <v>0.94399999999999995</v>
      </c>
      <c r="P836">
        <v>0.95</v>
      </c>
      <c r="Q836">
        <v>0.94299999999999995</v>
      </c>
      <c r="R836">
        <v>0.45700000000000002</v>
      </c>
      <c r="S836">
        <v>0.17100000000000001</v>
      </c>
    </row>
    <row r="837" spans="1:19" x14ac:dyDescent="0.3">
      <c r="A837">
        <v>180</v>
      </c>
      <c r="B837">
        <v>-0.61</v>
      </c>
      <c r="C837">
        <v>-1.61</v>
      </c>
      <c r="D837">
        <v>-2.605</v>
      </c>
      <c r="E837">
        <v>-3.169</v>
      </c>
      <c r="F837">
        <v>-3.21</v>
      </c>
      <c r="G837">
        <v>1.6</v>
      </c>
      <c r="H837">
        <v>0.01</v>
      </c>
      <c r="I837">
        <v>1.617</v>
      </c>
      <c r="J837">
        <v>-0.61299999999999999</v>
      </c>
      <c r="K837">
        <v>-1.61</v>
      </c>
      <c r="L837">
        <v>-2.6059999999999999</v>
      </c>
      <c r="M837">
        <v>-3.1680000000000001</v>
      </c>
      <c r="N837">
        <v>-3.21</v>
      </c>
      <c r="O837">
        <v>0.94899999999999995</v>
      </c>
      <c r="P837">
        <v>0.95299999999999996</v>
      </c>
      <c r="Q837">
        <v>0.94599999999999995</v>
      </c>
      <c r="R837">
        <v>0.46100000000000002</v>
      </c>
      <c r="S837">
        <v>0.17100000000000001</v>
      </c>
    </row>
    <row r="838" spans="1:19" x14ac:dyDescent="0.3">
      <c r="A838">
        <v>240</v>
      </c>
      <c r="B838">
        <v>-0.61</v>
      </c>
      <c r="C838">
        <v>-1.61</v>
      </c>
      <c r="D838">
        <v>-2.605</v>
      </c>
      <c r="E838">
        <v>-3.169</v>
      </c>
      <c r="F838">
        <v>-3.21</v>
      </c>
      <c r="G838">
        <v>1.6</v>
      </c>
      <c r="H838">
        <v>0.01</v>
      </c>
      <c r="I838">
        <v>1.617</v>
      </c>
      <c r="J838">
        <v>-0.61099999999999999</v>
      </c>
      <c r="K838">
        <v>-1.609</v>
      </c>
      <c r="L838">
        <v>-2.6059999999999999</v>
      </c>
      <c r="M838">
        <v>-3.1669999999999998</v>
      </c>
      <c r="N838">
        <v>-3.21</v>
      </c>
      <c r="O838">
        <v>0.95299999999999996</v>
      </c>
      <c r="P838">
        <v>0.95399999999999996</v>
      </c>
      <c r="Q838">
        <v>0.94699999999999995</v>
      </c>
      <c r="R838">
        <v>0.46300000000000002</v>
      </c>
      <c r="S838">
        <v>0.17199999999999999</v>
      </c>
    </row>
    <row r="839" spans="1:19" x14ac:dyDescent="0.3">
      <c r="A839">
        <v>300</v>
      </c>
      <c r="B839">
        <v>-0.61</v>
      </c>
      <c r="C839">
        <v>-1.61</v>
      </c>
      <c r="D839">
        <v>-2.605</v>
      </c>
      <c r="E839">
        <v>-3.169</v>
      </c>
      <c r="F839">
        <v>-3.21</v>
      </c>
      <c r="G839">
        <v>1.6</v>
      </c>
      <c r="H839">
        <v>0.01</v>
      </c>
      <c r="I839">
        <v>1.617</v>
      </c>
      <c r="J839">
        <v>-0.61</v>
      </c>
      <c r="K839">
        <v>-1.61</v>
      </c>
      <c r="L839">
        <v>-2.6059999999999999</v>
      </c>
      <c r="M839">
        <v>-3.1669999999999998</v>
      </c>
      <c r="N839">
        <v>-3.21</v>
      </c>
      <c r="O839">
        <v>0.95599999999999996</v>
      </c>
      <c r="P839">
        <v>0.95299999999999996</v>
      </c>
      <c r="Q839">
        <v>0.94799999999999995</v>
      </c>
      <c r="R839">
        <v>0.46500000000000002</v>
      </c>
      <c r="S839">
        <v>0.17100000000000001</v>
      </c>
    </row>
    <row r="840" spans="1:19" x14ac:dyDescent="0.3">
      <c r="A840">
        <v>360</v>
      </c>
      <c r="B840">
        <v>-0.61</v>
      </c>
      <c r="C840">
        <v>-1.61</v>
      </c>
      <c r="D840">
        <v>-2.605</v>
      </c>
      <c r="E840">
        <v>-3.169</v>
      </c>
      <c r="F840">
        <v>-3.21</v>
      </c>
      <c r="G840">
        <v>1.6</v>
      </c>
      <c r="H840">
        <v>0.01</v>
      </c>
      <c r="I840">
        <v>1.617</v>
      </c>
      <c r="J840">
        <v>-0.60899999999999999</v>
      </c>
      <c r="K840">
        <v>-1.61</v>
      </c>
      <c r="L840">
        <v>-2.6059999999999999</v>
      </c>
      <c r="M840">
        <v>-3.1659999999999999</v>
      </c>
      <c r="N840">
        <v>-3.21</v>
      </c>
      <c r="O840">
        <v>0.95899999999999996</v>
      </c>
      <c r="P840">
        <v>0.95199999999999996</v>
      </c>
      <c r="Q840">
        <v>0.94699999999999995</v>
      </c>
      <c r="R840">
        <v>0.46600000000000003</v>
      </c>
      <c r="S840">
        <v>0.17100000000000001</v>
      </c>
    </row>
    <row r="841" spans="1:19" x14ac:dyDescent="0.3">
      <c r="A841">
        <v>420</v>
      </c>
      <c r="B841">
        <v>-0.61</v>
      </c>
      <c r="C841">
        <v>-1.61</v>
      </c>
      <c r="D841">
        <v>-2.605</v>
      </c>
      <c r="E841">
        <v>-3.169</v>
      </c>
      <c r="F841">
        <v>-3.21</v>
      </c>
      <c r="G841">
        <v>1.6</v>
      </c>
      <c r="H841">
        <v>0.01</v>
      </c>
      <c r="I841">
        <v>1.617</v>
      </c>
      <c r="J841">
        <v>-0.60699999999999998</v>
      </c>
      <c r="K841">
        <v>-1.61</v>
      </c>
      <c r="L841">
        <v>-2.6059999999999999</v>
      </c>
      <c r="M841">
        <v>-3.1659999999999999</v>
      </c>
      <c r="N841">
        <v>-3.21</v>
      </c>
      <c r="O841">
        <v>0.96199999999999997</v>
      </c>
      <c r="P841">
        <v>0.95099999999999996</v>
      </c>
      <c r="Q841">
        <v>0.94699999999999995</v>
      </c>
      <c r="R841">
        <v>0.46600000000000003</v>
      </c>
      <c r="S841">
        <v>0.17199999999999999</v>
      </c>
    </row>
    <row r="842" spans="1:19" x14ac:dyDescent="0.3">
      <c r="A842">
        <v>480</v>
      </c>
      <c r="B842">
        <v>-0.61</v>
      </c>
      <c r="C842">
        <v>-1.61</v>
      </c>
      <c r="D842">
        <v>-2.605</v>
      </c>
      <c r="E842">
        <v>-3.169</v>
      </c>
      <c r="F842">
        <v>-3.21</v>
      </c>
      <c r="G842">
        <v>1.6</v>
      </c>
      <c r="H842">
        <v>0.01</v>
      </c>
      <c r="I842">
        <v>1.617</v>
      </c>
      <c r="J842">
        <v>-0.60499999999999998</v>
      </c>
      <c r="K842">
        <v>-1.611</v>
      </c>
      <c r="L842">
        <v>-2.6059999999999999</v>
      </c>
      <c r="M842">
        <v>-3.1659999999999999</v>
      </c>
      <c r="N842">
        <v>-3.21</v>
      </c>
      <c r="O842">
        <v>0.96499999999999997</v>
      </c>
      <c r="P842">
        <v>0.95099999999999996</v>
      </c>
      <c r="Q842">
        <v>0.94799999999999995</v>
      </c>
      <c r="R842">
        <v>0.46700000000000003</v>
      </c>
      <c r="S842">
        <v>0.17399999999999999</v>
      </c>
    </row>
    <row r="843" spans="1:19" x14ac:dyDescent="0.3">
      <c r="A843">
        <v>540</v>
      </c>
      <c r="B843">
        <v>-0.61</v>
      </c>
      <c r="C843">
        <v>-1.61</v>
      </c>
      <c r="D843">
        <v>-2.605</v>
      </c>
      <c r="E843">
        <v>-3.169</v>
      </c>
      <c r="F843">
        <v>-3.21</v>
      </c>
      <c r="G843">
        <v>1.6</v>
      </c>
      <c r="H843">
        <v>0.01</v>
      </c>
      <c r="I843">
        <v>1.617</v>
      </c>
      <c r="J843">
        <v>-0.60399999999999998</v>
      </c>
      <c r="K843">
        <v>-1.611</v>
      </c>
      <c r="L843">
        <v>-2.6059999999999999</v>
      </c>
      <c r="M843">
        <v>-3.1659999999999999</v>
      </c>
      <c r="N843">
        <v>-3.21</v>
      </c>
      <c r="O843">
        <v>0.96699999999999997</v>
      </c>
      <c r="P843">
        <v>0.95099999999999996</v>
      </c>
      <c r="Q843">
        <v>0.94699999999999995</v>
      </c>
      <c r="R843">
        <v>0.46700000000000003</v>
      </c>
      <c r="S843">
        <v>0.17599999999999999</v>
      </c>
    </row>
    <row r="844" spans="1:19" x14ac:dyDescent="0.3">
      <c r="A844">
        <v>600</v>
      </c>
      <c r="B844">
        <v>-0.61</v>
      </c>
      <c r="C844">
        <v>-1.61</v>
      </c>
      <c r="D844">
        <v>-2.605</v>
      </c>
      <c r="E844">
        <v>-3.169</v>
      </c>
      <c r="F844">
        <v>-3.21</v>
      </c>
      <c r="G844">
        <v>1.6</v>
      </c>
      <c r="H844">
        <v>0.01</v>
      </c>
      <c r="I844">
        <v>1.617</v>
      </c>
      <c r="J844">
        <v>-0.60199999999999998</v>
      </c>
      <c r="K844">
        <v>-1.611</v>
      </c>
      <c r="L844">
        <v>-2.6059999999999999</v>
      </c>
      <c r="M844">
        <v>-3.1659999999999999</v>
      </c>
      <c r="N844">
        <v>-3.21</v>
      </c>
      <c r="O844">
        <v>0.96899999999999997</v>
      </c>
      <c r="P844">
        <v>0.95199999999999996</v>
      </c>
      <c r="Q844">
        <v>0.94699999999999995</v>
      </c>
      <c r="R844">
        <v>0.46700000000000003</v>
      </c>
      <c r="S844">
        <v>0.17699999999999999</v>
      </c>
    </row>
    <row r="846" spans="1:19" x14ac:dyDescent="0.3">
      <c r="A846" t="s">
        <v>0</v>
      </c>
      <c r="B846" t="s">
        <v>66</v>
      </c>
    </row>
    <row r="847" spans="1:19" x14ac:dyDescent="0.3">
      <c r="A847">
        <v>0</v>
      </c>
      <c r="B847">
        <v>-0.61</v>
      </c>
      <c r="C847">
        <v>-1.61</v>
      </c>
      <c r="D847">
        <v>-2.605</v>
      </c>
      <c r="E847">
        <v>-3.169</v>
      </c>
      <c r="F847">
        <v>-3.21</v>
      </c>
      <c r="G847">
        <v>1.6</v>
      </c>
      <c r="H847">
        <v>0.01</v>
      </c>
      <c r="I847">
        <v>1.3540000000000001</v>
      </c>
      <c r="J847">
        <v>-0.61</v>
      </c>
      <c r="K847">
        <v>-1.61</v>
      </c>
      <c r="L847">
        <v>-2.605</v>
      </c>
      <c r="M847">
        <v>-3.169</v>
      </c>
      <c r="N847">
        <v>-3.21</v>
      </c>
      <c r="O847">
        <v>0.92600000000000005</v>
      </c>
      <c r="P847">
        <v>0.92600000000000005</v>
      </c>
      <c r="Q847">
        <v>0.91800000000000004</v>
      </c>
      <c r="R847">
        <v>0.45600000000000002</v>
      </c>
      <c r="S847">
        <v>0.17</v>
      </c>
    </row>
    <row r="848" spans="1:19" x14ac:dyDescent="0.3">
      <c r="A848">
        <v>60</v>
      </c>
      <c r="B848">
        <v>-0.61</v>
      </c>
      <c r="C848">
        <v>-1.61</v>
      </c>
      <c r="D848">
        <v>-2.605</v>
      </c>
      <c r="E848">
        <v>-3.169</v>
      </c>
      <c r="F848">
        <v>-3.21</v>
      </c>
      <c r="G848">
        <v>1.6</v>
      </c>
      <c r="H848">
        <v>0.01</v>
      </c>
      <c r="I848">
        <v>1.3540000000000001</v>
      </c>
      <c r="J848">
        <v>-0.61199999999999999</v>
      </c>
      <c r="K848">
        <v>-1.609</v>
      </c>
      <c r="L848">
        <v>-2.605</v>
      </c>
      <c r="M848">
        <v>-3.169</v>
      </c>
      <c r="N848">
        <v>-3.2069999999999999</v>
      </c>
      <c r="O848">
        <v>0.93700000000000006</v>
      </c>
      <c r="P848">
        <v>0.94599999999999995</v>
      </c>
      <c r="Q848">
        <v>0.93700000000000006</v>
      </c>
      <c r="R848">
        <v>0.45700000000000002</v>
      </c>
      <c r="S848">
        <v>0.16300000000000001</v>
      </c>
    </row>
    <row r="849" spans="1:19" x14ac:dyDescent="0.3">
      <c r="A849">
        <v>120</v>
      </c>
      <c r="B849">
        <v>-0.61</v>
      </c>
      <c r="C849">
        <v>-1.61</v>
      </c>
      <c r="D849">
        <v>-2.605</v>
      </c>
      <c r="E849">
        <v>-3.169</v>
      </c>
      <c r="F849">
        <v>-3.21</v>
      </c>
      <c r="G849">
        <v>1.6</v>
      </c>
      <c r="H849">
        <v>0.01</v>
      </c>
      <c r="I849">
        <v>1.3540000000000001</v>
      </c>
      <c r="J849">
        <v>-0.61299999999999999</v>
      </c>
      <c r="K849">
        <v>-1.61</v>
      </c>
      <c r="L849">
        <v>-2.605</v>
      </c>
      <c r="M849">
        <v>-3.1680000000000001</v>
      </c>
      <c r="N849">
        <v>-3.2040000000000002</v>
      </c>
      <c r="O849">
        <v>0.94399999999999995</v>
      </c>
      <c r="P849">
        <v>0.95</v>
      </c>
      <c r="Q849">
        <v>0.94299999999999995</v>
      </c>
      <c r="R849">
        <v>0.45600000000000002</v>
      </c>
      <c r="S849">
        <v>0.156</v>
      </c>
    </row>
    <row r="850" spans="1:19" x14ac:dyDescent="0.3">
      <c r="A850">
        <v>180</v>
      </c>
      <c r="B850">
        <v>-0.61</v>
      </c>
      <c r="C850">
        <v>-1.61</v>
      </c>
      <c r="D850">
        <v>-2.605</v>
      </c>
      <c r="E850">
        <v>-3.169</v>
      </c>
      <c r="F850">
        <v>-3.21</v>
      </c>
      <c r="G850">
        <v>1.6</v>
      </c>
      <c r="H850">
        <v>0.01</v>
      </c>
      <c r="I850">
        <v>1.3540000000000001</v>
      </c>
      <c r="J850">
        <v>-0.61199999999999999</v>
      </c>
      <c r="K850">
        <v>-1.61</v>
      </c>
      <c r="L850">
        <v>-2.6059999999999999</v>
      </c>
      <c r="M850">
        <v>-3.1680000000000001</v>
      </c>
      <c r="N850">
        <v>-3.2010000000000001</v>
      </c>
      <c r="O850">
        <v>0.94899999999999995</v>
      </c>
      <c r="P850">
        <v>0.95299999999999996</v>
      </c>
      <c r="Q850">
        <v>0.94699999999999995</v>
      </c>
      <c r="R850">
        <v>0.46</v>
      </c>
      <c r="S850">
        <v>0.15</v>
      </c>
    </row>
    <row r="851" spans="1:19" x14ac:dyDescent="0.3">
      <c r="A851">
        <v>240</v>
      </c>
      <c r="B851">
        <v>-0.61</v>
      </c>
      <c r="C851">
        <v>-1.61</v>
      </c>
      <c r="D851">
        <v>-2.605</v>
      </c>
      <c r="E851">
        <v>-3.169</v>
      </c>
      <c r="F851">
        <v>-3.21</v>
      </c>
      <c r="G851">
        <v>1.6</v>
      </c>
      <c r="H851">
        <v>0.01</v>
      </c>
      <c r="I851">
        <v>1.3540000000000001</v>
      </c>
      <c r="J851">
        <v>-0.61199999999999999</v>
      </c>
      <c r="K851">
        <v>-1.609</v>
      </c>
      <c r="L851">
        <v>-2.6059999999999999</v>
      </c>
      <c r="M851">
        <v>-3.1680000000000001</v>
      </c>
      <c r="N851">
        <v>-3.198</v>
      </c>
      <c r="O851">
        <v>0.95399999999999996</v>
      </c>
      <c r="P851">
        <v>0.95399999999999996</v>
      </c>
      <c r="Q851">
        <v>0.94699999999999995</v>
      </c>
      <c r="R851">
        <v>0.46700000000000003</v>
      </c>
      <c r="S851">
        <v>0.14399999999999999</v>
      </c>
    </row>
    <row r="852" spans="1:19" x14ac:dyDescent="0.3">
      <c r="A852">
        <v>300</v>
      </c>
      <c r="B852">
        <v>-0.61</v>
      </c>
      <c r="C852">
        <v>-1.61</v>
      </c>
      <c r="D852">
        <v>-2.605</v>
      </c>
      <c r="E852">
        <v>-3.169</v>
      </c>
      <c r="F852">
        <v>-3.21</v>
      </c>
      <c r="G852">
        <v>1.6</v>
      </c>
      <c r="H852">
        <v>0.01</v>
      </c>
      <c r="I852">
        <v>1.3540000000000001</v>
      </c>
      <c r="J852">
        <v>-0.61</v>
      </c>
      <c r="K852">
        <v>-1.61</v>
      </c>
      <c r="L852">
        <v>-2.6059999999999999</v>
      </c>
      <c r="M852">
        <v>-3.1680000000000001</v>
      </c>
      <c r="N852">
        <v>-3.1949999999999998</v>
      </c>
      <c r="O852">
        <v>0.95599999999999996</v>
      </c>
      <c r="P852">
        <v>0.95299999999999996</v>
      </c>
      <c r="Q852">
        <v>0.94699999999999995</v>
      </c>
      <c r="R852">
        <v>0.46800000000000003</v>
      </c>
      <c r="S852">
        <v>0.13800000000000001</v>
      </c>
    </row>
    <row r="853" spans="1:19" x14ac:dyDescent="0.3">
      <c r="A853">
        <v>360</v>
      </c>
      <c r="B853">
        <v>-0.61</v>
      </c>
      <c r="C853">
        <v>-1.61</v>
      </c>
      <c r="D853">
        <v>-2.605</v>
      </c>
      <c r="E853">
        <v>-3.169</v>
      </c>
      <c r="F853">
        <v>-3.21</v>
      </c>
      <c r="G853">
        <v>1.6</v>
      </c>
      <c r="H853">
        <v>0.01</v>
      </c>
      <c r="I853">
        <v>1.3540000000000001</v>
      </c>
      <c r="J853">
        <v>-0.60899999999999999</v>
      </c>
      <c r="K853">
        <v>-1.61</v>
      </c>
      <c r="L853">
        <v>-2.6059999999999999</v>
      </c>
      <c r="M853">
        <v>-3.1659999999999999</v>
      </c>
      <c r="N853">
        <v>-3.1920000000000002</v>
      </c>
      <c r="O853">
        <v>0.95899999999999996</v>
      </c>
      <c r="P853">
        <v>0.95199999999999996</v>
      </c>
      <c r="Q853">
        <v>0.94699999999999995</v>
      </c>
      <c r="R853">
        <v>0.46300000000000002</v>
      </c>
      <c r="S853">
        <v>0.13300000000000001</v>
      </c>
    </row>
    <row r="854" spans="1:19" x14ac:dyDescent="0.3">
      <c r="A854">
        <v>420</v>
      </c>
      <c r="B854">
        <v>-0.61</v>
      </c>
      <c r="C854">
        <v>-1.61</v>
      </c>
      <c r="D854">
        <v>-2.605</v>
      </c>
      <c r="E854">
        <v>-3.169</v>
      </c>
      <c r="F854">
        <v>-3.21</v>
      </c>
      <c r="G854">
        <v>1.6</v>
      </c>
      <c r="H854">
        <v>0.01</v>
      </c>
      <c r="I854">
        <v>1.3540000000000001</v>
      </c>
      <c r="J854">
        <v>-0.60699999999999998</v>
      </c>
      <c r="K854">
        <v>-1.61</v>
      </c>
      <c r="L854">
        <v>-2.6059999999999999</v>
      </c>
      <c r="M854">
        <v>-3.1629999999999998</v>
      </c>
      <c r="N854">
        <v>-3.1890000000000001</v>
      </c>
      <c r="O854">
        <v>0.96199999999999997</v>
      </c>
      <c r="P854">
        <v>0.95199999999999996</v>
      </c>
      <c r="Q854">
        <v>0.94799999999999995</v>
      </c>
      <c r="R854">
        <v>0.45500000000000002</v>
      </c>
      <c r="S854">
        <v>0.13100000000000001</v>
      </c>
    </row>
    <row r="855" spans="1:19" x14ac:dyDescent="0.3">
      <c r="A855">
        <v>480</v>
      </c>
      <c r="B855">
        <v>-0.61</v>
      </c>
      <c r="C855">
        <v>-1.61</v>
      </c>
      <c r="D855">
        <v>-2.605</v>
      </c>
      <c r="E855">
        <v>-3.169</v>
      </c>
      <c r="F855">
        <v>-3.21</v>
      </c>
      <c r="G855">
        <v>1.6</v>
      </c>
      <c r="H855">
        <v>0.01</v>
      </c>
      <c r="I855">
        <v>1.3540000000000001</v>
      </c>
      <c r="J855">
        <v>-0.60499999999999998</v>
      </c>
      <c r="K855">
        <v>-1.611</v>
      </c>
      <c r="L855">
        <v>-2.6059999999999999</v>
      </c>
      <c r="M855">
        <v>-3.16</v>
      </c>
      <c r="N855">
        <v>-3.1859999999999999</v>
      </c>
      <c r="O855">
        <v>0.96499999999999997</v>
      </c>
      <c r="P855">
        <v>0.95099999999999996</v>
      </c>
      <c r="Q855">
        <v>0.94799999999999995</v>
      </c>
      <c r="R855">
        <v>0.44900000000000001</v>
      </c>
      <c r="S855">
        <v>0.13</v>
      </c>
    </row>
    <row r="856" spans="1:19" x14ac:dyDescent="0.3">
      <c r="A856">
        <v>540</v>
      </c>
      <c r="B856">
        <v>-0.61</v>
      </c>
      <c r="C856">
        <v>-1.61</v>
      </c>
      <c r="D856">
        <v>-2.605</v>
      </c>
      <c r="E856">
        <v>-3.169</v>
      </c>
      <c r="F856">
        <v>-3.21</v>
      </c>
      <c r="G856">
        <v>1.6</v>
      </c>
      <c r="H856">
        <v>0.01</v>
      </c>
      <c r="I856">
        <v>1.3540000000000001</v>
      </c>
      <c r="J856">
        <v>-0.60399999999999998</v>
      </c>
      <c r="K856">
        <v>-1.611</v>
      </c>
      <c r="L856">
        <v>-2.6059999999999999</v>
      </c>
      <c r="M856">
        <v>-3.157</v>
      </c>
      <c r="N856">
        <v>-3.1829999999999998</v>
      </c>
      <c r="O856">
        <v>0.96799999999999997</v>
      </c>
      <c r="P856">
        <v>0.95099999999999996</v>
      </c>
      <c r="Q856">
        <v>0.94599999999999995</v>
      </c>
      <c r="R856">
        <v>0.441</v>
      </c>
      <c r="S856">
        <v>0.129</v>
      </c>
    </row>
    <row r="857" spans="1:19" x14ac:dyDescent="0.3">
      <c r="A857">
        <v>600</v>
      </c>
      <c r="B857">
        <v>-0.61</v>
      </c>
      <c r="C857">
        <v>-1.61</v>
      </c>
      <c r="D857">
        <v>-2.605</v>
      </c>
      <c r="E857">
        <v>-3.169</v>
      </c>
      <c r="F857">
        <v>-3.21</v>
      </c>
      <c r="G857">
        <v>1.6</v>
      </c>
      <c r="H857">
        <v>0.01</v>
      </c>
      <c r="I857">
        <v>1.3540000000000001</v>
      </c>
      <c r="J857">
        <v>-0.60199999999999998</v>
      </c>
      <c r="K857">
        <v>-1.611</v>
      </c>
      <c r="L857">
        <v>-2.6059999999999999</v>
      </c>
      <c r="M857">
        <v>-3.153</v>
      </c>
      <c r="N857">
        <v>-3.18</v>
      </c>
      <c r="O857">
        <v>0.96899999999999997</v>
      </c>
      <c r="P857">
        <v>0.95199999999999996</v>
      </c>
      <c r="Q857">
        <v>0.94699999999999995</v>
      </c>
      <c r="R857">
        <v>0.435</v>
      </c>
      <c r="S857">
        <v>0.128</v>
      </c>
    </row>
    <row r="859" spans="1:19" x14ac:dyDescent="0.3">
      <c r="A859" t="s">
        <v>0</v>
      </c>
      <c r="B859" t="s">
        <v>67</v>
      </c>
    </row>
    <row r="860" spans="1:19" x14ac:dyDescent="0.3">
      <c r="A860">
        <v>0</v>
      </c>
      <c r="B860">
        <v>-0.61</v>
      </c>
      <c r="C860">
        <v>-1.61</v>
      </c>
      <c r="D860">
        <v>-2.605</v>
      </c>
      <c r="E860">
        <v>-3.16</v>
      </c>
      <c r="F860">
        <v>-3.2</v>
      </c>
      <c r="G860">
        <v>1.6</v>
      </c>
      <c r="H860">
        <v>0.01</v>
      </c>
      <c r="I860">
        <v>1.869</v>
      </c>
      <c r="J860">
        <v>-0.61</v>
      </c>
      <c r="K860">
        <v>-1.61</v>
      </c>
      <c r="L860">
        <v>-2.605</v>
      </c>
      <c r="M860">
        <v>-3.16</v>
      </c>
      <c r="N860">
        <v>-3.2</v>
      </c>
      <c r="O860">
        <v>0.92600000000000005</v>
      </c>
      <c r="P860">
        <v>0.92600000000000005</v>
      </c>
      <c r="Q860">
        <v>0.91800000000000004</v>
      </c>
      <c r="R860">
        <v>0.45100000000000001</v>
      </c>
      <c r="S860">
        <v>0.16900000000000001</v>
      </c>
    </row>
    <row r="861" spans="1:19" x14ac:dyDescent="0.3">
      <c r="A861">
        <v>60</v>
      </c>
      <c r="B861">
        <v>-0.61</v>
      </c>
      <c r="C861">
        <v>-1.61</v>
      </c>
      <c r="D861">
        <v>-2.605</v>
      </c>
      <c r="E861">
        <v>-3.16</v>
      </c>
      <c r="F861">
        <v>-3.2</v>
      </c>
      <c r="G861">
        <v>1.6</v>
      </c>
      <c r="H861">
        <v>0.01</v>
      </c>
      <c r="I861">
        <v>1.869</v>
      </c>
      <c r="J861">
        <v>-0.61199999999999999</v>
      </c>
      <c r="K861">
        <v>-1.61</v>
      </c>
      <c r="L861">
        <v>-2.605</v>
      </c>
      <c r="M861">
        <v>-3.16</v>
      </c>
      <c r="N861">
        <v>-3.2029999999999998</v>
      </c>
      <c r="O861">
        <v>0.93700000000000006</v>
      </c>
      <c r="P861">
        <v>0.94699999999999995</v>
      </c>
      <c r="Q861">
        <v>0.93700000000000006</v>
      </c>
      <c r="R861">
        <v>0.45</v>
      </c>
      <c r="S861">
        <v>0.17799999999999999</v>
      </c>
    </row>
    <row r="862" spans="1:19" x14ac:dyDescent="0.3">
      <c r="A862">
        <v>120</v>
      </c>
      <c r="B862">
        <v>-0.61</v>
      </c>
      <c r="C862">
        <v>-1.61</v>
      </c>
      <c r="D862">
        <v>-2.605</v>
      </c>
      <c r="E862">
        <v>-3.16</v>
      </c>
      <c r="F862">
        <v>-3.2</v>
      </c>
      <c r="G862">
        <v>1.6</v>
      </c>
      <c r="H862">
        <v>0.01</v>
      </c>
      <c r="I862">
        <v>1.869</v>
      </c>
      <c r="J862">
        <v>-0.61299999999999999</v>
      </c>
      <c r="K862">
        <v>-1.61</v>
      </c>
      <c r="L862">
        <v>-2.605</v>
      </c>
      <c r="M862">
        <v>-3.16</v>
      </c>
      <c r="N862">
        <v>-3.206</v>
      </c>
      <c r="O862">
        <v>0.94399999999999995</v>
      </c>
      <c r="P862">
        <v>0.95</v>
      </c>
      <c r="Q862">
        <v>0.94499999999999995</v>
      </c>
      <c r="R862">
        <v>0.45400000000000001</v>
      </c>
      <c r="S862">
        <v>0.185</v>
      </c>
    </row>
    <row r="863" spans="1:19" x14ac:dyDescent="0.3">
      <c r="A863">
        <v>180</v>
      </c>
      <c r="B863">
        <v>-0.61</v>
      </c>
      <c r="C863">
        <v>-1.61</v>
      </c>
      <c r="D863">
        <v>-2.605</v>
      </c>
      <c r="E863">
        <v>-3.16</v>
      </c>
      <c r="F863">
        <v>-3.2</v>
      </c>
      <c r="G863">
        <v>1.6</v>
      </c>
      <c r="H863">
        <v>0.01</v>
      </c>
      <c r="I863">
        <v>1.869</v>
      </c>
      <c r="J863">
        <v>-0.61299999999999999</v>
      </c>
      <c r="K863">
        <v>-1.61</v>
      </c>
      <c r="L863">
        <v>-2.605</v>
      </c>
      <c r="M863">
        <v>-3.16</v>
      </c>
      <c r="N863">
        <v>-3.2090000000000001</v>
      </c>
      <c r="O863">
        <v>0.94899999999999995</v>
      </c>
      <c r="P863">
        <v>0.95299999999999996</v>
      </c>
      <c r="Q863">
        <v>0.94499999999999995</v>
      </c>
      <c r="R863">
        <v>0.45500000000000002</v>
      </c>
      <c r="S863">
        <v>0.192</v>
      </c>
    </row>
    <row r="864" spans="1:19" x14ac:dyDescent="0.3">
      <c r="A864">
        <v>240</v>
      </c>
      <c r="B864">
        <v>-0.61</v>
      </c>
      <c r="C864">
        <v>-1.61</v>
      </c>
      <c r="D864">
        <v>-2.605</v>
      </c>
      <c r="E864">
        <v>-3.16</v>
      </c>
      <c r="F864">
        <v>-3.2</v>
      </c>
      <c r="G864">
        <v>1.6</v>
      </c>
      <c r="H864">
        <v>0.01</v>
      </c>
      <c r="I864">
        <v>1.869</v>
      </c>
      <c r="J864">
        <v>-0.61099999999999999</v>
      </c>
      <c r="K864">
        <v>-1.609</v>
      </c>
      <c r="L864">
        <v>-2.6059999999999999</v>
      </c>
      <c r="M864">
        <v>-3.157</v>
      </c>
      <c r="N864">
        <v>-3.2120000000000002</v>
      </c>
      <c r="O864">
        <v>0.95299999999999996</v>
      </c>
      <c r="P864">
        <v>0.95399999999999996</v>
      </c>
      <c r="Q864">
        <v>0.94699999999999995</v>
      </c>
      <c r="R864">
        <v>0.45400000000000001</v>
      </c>
      <c r="S864">
        <v>0.19800000000000001</v>
      </c>
    </row>
    <row r="865" spans="1:19" x14ac:dyDescent="0.3">
      <c r="A865">
        <v>300</v>
      </c>
      <c r="B865">
        <v>-0.61</v>
      </c>
      <c r="C865">
        <v>-1.61</v>
      </c>
      <c r="D865">
        <v>-2.605</v>
      </c>
      <c r="E865">
        <v>-3.16</v>
      </c>
      <c r="F865">
        <v>-3.2</v>
      </c>
      <c r="G865">
        <v>1.6</v>
      </c>
      <c r="H865">
        <v>0.01</v>
      </c>
      <c r="I865">
        <v>1.869</v>
      </c>
      <c r="J865">
        <v>-0.61</v>
      </c>
      <c r="K865">
        <v>-1.61</v>
      </c>
      <c r="L865">
        <v>-2.6059999999999999</v>
      </c>
      <c r="M865">
        <v>-3.157</v>
      </c>
      <c r="N865">
        <v>-3.2149999999999999</v>
      </c>
      <c r="O865">
        <v>0.95599999999999996</v>
      </c>
      <c r="P865">
        <v>0.95399999999999996</v>
      </c>
      <c r="Q865">
        <v>0.94799999999999995</v>
      </c>
      <c r="R865">
        <v>0.45800000000000002</v>
      </c>
      <c r="S865">
        <v>0.20200000000000001</v>
      </c>
    </row>
    <row r="866" spans="1:19" x14ac:dyDescent="0.3">
      <c r="A866">
        <v>360</v>
      </c>
      <c r="B866">
        <v>-0.61</v>
      </c>
      <c r="C866">
        <v>-1.61</v>
      </c>
      <c r="D866">
        <v>-2.605</v>
      </c>
      <c r="E866">
        <v>-3.16</v>
      </c>
      <c r="F866">
        <v>-3.2</v>
      </c>
      <c r="G866">
        <v>1.6</v>
      </c>
      <c r="H866">
        <v>0.01</v>
      </c>
      <c r="I866">
        <v>1.869</v>
      </c>
      <c r="J866">
        <v>-0.60899999999999999</v>
      </c>
      <c r="K866">
        <v>-1.61</v>
      </c>
      <c r="L866">
        <v>-2.6059999999999999</v>
      </c>
      <c r="M866">
        <v>-3.1589999999999998</v>
      </c>
      <c r="N866">
        <v>-3.218</v>
      </c>
      <c r="O866">
        <v>0.95899999999999996</v>
      </c>
      <c r="P866">
        <v>0.95199999999999996</v>
      </c>
      <c r="Q866">
        <v>0.94599999999999995</v>
      </c>
      <c r="R866">
        <v>0.46400000000000002</v>
      </c>
      <c r="S866">
        <v>0.20699999999999999</v>
      </c>
    </row>
    <row r="867" spans="1:19" x14ac:dyDescent="0.3">
      <c r="A867">
        <v>420</v>
      </c>
      <c r="B867">
        <v>-0.61</v>
      </c>
      <c r="C867">
        <v>-1.61</v>
      </c>
      <c r="D867">
        <v>-2.605</v>
      </c>
      <c r="E867">
        <v>-3.16</v>
      </c>
      <c r="F867">
        <v>-3.2</v>
      </c>
      <c r="G867">
        <v>1.6</v>
      </c>
      <c r="H867">
        <v>0.01</v>
      </c>
      <c r="I867">
        <v>1.869</v>
      </c>
      <c r="J867">
        <v>-0.60699999999999998</v>
      </c>
      <c r="K867">
        <v>-1.61</v>
      </c>
      <c r="L867">
        <v>-2.6059999999999999</v>
      </c>
      <c r="M867">
        <v>-3.161</v>
      </c>
      <c r="N867">
        <v>-3.2210000000000001</v>
      </c>
      <c r="O867">
        <v>0.96199999999999997</v>
      </c>
      <c r="P867">
        <v>0.95099999999999996</v>
      </c>
      <c r="Q867">
        <v>0.94599999999999995</v>
      </c>
      <c r="R867">
        <v>0.47099999999999997</v>
      </c>
      <c r="S867">
        <v>0.21199999999999999</v>
      </c>
    </row>
    <row r="868" spans="1:19" x14ac:dyDescent="0.3">
      <c r="A868">
        <v>480</v>
      </c>
      <c r="B868">
        <v>-0.61</v>
      </c>
      <c r="C868">
        <v>-1.61</v>
      </c>
      <c r="D868">
        <v>-2.605</v>
      </c>
      <c r="E868">
        <v>-3.16</v>
      </c>
      <c r="F868">
        <v>-3.2</v>
      </c>
      <c r="G868">
        <v>1.6</v>
      </c>
      <c r="H868">
        <v>0.01</v>
      </c>
      <c r="I868">
        <v>1.869</v>
      </c>
      <c r="J868">
        <v>-0.60499999999999998</v>
      </c>
      <c r="K868">
        <v>-1.611</v>
      </c>
      <c r="L868">
        <v>-2.6059999999999999</v>
      </c>
      <c r="M868">
        <v>-3.1640000000000001</v>
      </c>
      <c r="N868">
        <v>-3.2240000000000002</v>
      </c>
      <c r="O868">
        <v>0.96499999999999997</v>
      </c>
      <c r="P868">
        <v>0.95099999999999996</v>
      </c>
      <c r="Q868">
        <v>0.94699999999999995</v>
      </c>
      <c r="R868">
        <v>0.47899999999999998</v>
      </c>
      <c r="S868">
        <v>0.216</v>
      </c>
    </row>
    <row r="869" spans="1:19" x14ac:dyDescent="0.3">
      <c r="A869">
        <v>540</v>
      </c>
      <c r="B869">
        <v>-0.61</v>
      </c>
      <c r="C869">
        <v>-1.61</v>
      </c>
      <c r="D869">
        <v>-2.605</v>
      </c>
      <c r="E869">
        <v>-3.16</v>
      </c>
      <c r="F869">
        <v>-3.2</v>
      </c>
      <c r="G869">
        <v>1.6</v>
      </c>
      <c r="H869">
        <v>0.01</v>
      </c>
      <c r="I869">
        <v>1.869</v>
      </c>
      <c r="J869">
        <v>-0.60399999999999998</v>
      </c>
      <c r="K869">
        <v>-1.611</v>
      </c>
      <c r="L869">
        <v>-2.6059999999999999</v>
      </c>
      <c r="M869">
        <v>-3.1659999999999999</v>
      </c>
      <c r="N869">
        <v>-3.2269999999999999</v>
      </c>
      <c r="O869">
        <v>0.96799999999999997</v>
      </c>
      <c r="P869">
        <v>0.95099999999999996</v>
      </c>
      <c r="Q869">
        <v>0.94699999999999995</v>
      </c>
      <c r="R869">
        <v>0.48499999999999999</v>
      </c>
      <c r="S869">
        <v>0.22</v>
      </c>
    </row>
    <row r="870" spans="1:19" x14ac:dyDescent="0.3">
      <c r="A870">
        <v>600</v>
      </c>
      <c r="B870">
        <v>-0.61</v>
      </c>
      <c r="C870">
        <v>-1.61</v>
      </c>
      <c r="D870">
        <v>-2.605</v>
      </c>
      <c r="E870">
        <v>-3.16</v>
      </c>
      <c r="F870">
        <v>-3.2</v>
      </c>
      <c r="G870">
        <v>1.6</v>
      </c>
      <c r="H870">
        <v>0.01</v>
      </c>
      <c r="I870">
        <v>1.869</v>
      </c>
      <c r="J870">
        <v>-0.60199999999999998</v>
      </c>
      <c r="K870">
        <v>-1.611</v>
      </c>
      <c r="L870">
        <v>-2.6059999999999999</v>
      </c>
      <c r="M870">
        <v>-3.169</v>
      </c>
      <c r="N870">
        <v>-3.23</v>
      </c>
      <c r="O870">
        <v>0.96899999999999997</v>
      </c>
      <c r="P870">
        <v>0.95199999999999996</v>
      </c>
      <c r="Q870">
        <v>0.94699999999999995</v>
      </c>
      <c r="R870">
        <v>0.49099999999999999</v>
      </c>
      <c r="S870">
        <v>0.222</v>
      </c>
    </row>
    <row r="872" spans="1:19" x14ac:dyDescent="0.3">
      <c r="A872" t="s">
        <v>0</v>
      </c>
      <c r="B872" t="s">
        <v>68</v>
      </c>
    </row>
    <row r="873" spans="1:19" x14ac:dyDescent="0.3">
      <c r="A873">
        <v>0</v>
      </c>
      <c r="B873">
        <v>-0.61</v>
      </c>
      <c r="C873">
        <v>-1.61</v>
      </c>
      <c r="D873">
        <v>-2.605</v>
      </c>
      <c r="E873">
        <v>-3.16</v>
      </c>
      <c r="F873">
        <v>-3.2</v>
      </c>
      <c r="G873">
        <v>1.6</v>
      </c>
      <c r="H873">
        <v>0.01</v>
      </c>
      <c r="I873">
        <v>1.617</v>
      </c>
      <c r="J873">
        <v>-0.61</v>
      </c>
      <c r="K873">
        <v>-1.61</v>
      </c>
      <c r="L873">
        <v>-2.605</v>
      </c>
      <c r="M873">
        <v>-3.16</v>
      </c>
      <c r="N873">
        <v>-3.2</v>
      </c>
      <c r="O873">
        <v>0.92600000000000005</v>
      </c>
      <c r="P873">
        <v>0.92600000000000005</v>
      </c>
      <c r="Q873">
        <v>0.91800000000000004</v>
      </c>
      <c r="R873">
        <v>0.45100000000000001</v>
      </c>
      <c r="S873">
        <v>0.16900000000000001</v>
      </c>
    </row>
    <row r="874" spans="1:19" x14ac:dyDescent="0.3">
      <c r="A874">
        <v>60</v>
      </c>
      <c r="B874">
        <v>-0.61</v>
      </c>
      <c r="C874">
        <v>-1.61</v>
      </c>
      <c r="D874">
        <v>-2.605</v>
      </c>
      <c r="E874">
        <v>-3.16</v>
      </c>
      <c r="F874">
        <v>-3.2</v>
      </c>
      <c r="G874">
        <v>1.6</v>
      </c>
      <c r="H874">
        <v>0.01</v>
      </c>
      <c r="I874">
        <v>1.617</v>
      </c>
      <c r="J874">
        <v>-0.61199999999999999</v>
      </c>
      <c r="K874">
        <v>-1.609</v>
      </c>
      <c r="L874">
        <v>-2.605</v>
      </c>
      <c r="M874">
        <v>-3.16</v>
      </c>
      <c r="N874">
        <v>-3.2</v>
      </c>
      <c r="O874">
        <v>0.93700000000000006</v>
      </c>
      <c r="P874">
        <v>0.94599999999999995</v>
      </c>
      <c r="Q874">
        <v>0.93700000000000006</v>
      </c>
      <c r="R874">
        <v>0.45100000000000001</v>
      </c>
      <c r="S874">
        <v>0.16900000000000001</v>
      </c>
    </row>
    <row r="875" spans="1:19" x14ac:dyDescent="0.3">
      <c r="A875">
        <v>120</v>
      </c>
      <c r="B875">
        <v>-0.61</v>
      </c>
      <c r="C875">
        <v>-1.61</v>
      </c>
      <c r="D875">
        <v>-2.605</v>
      </c>
      <c r="E875">
        <v>-3.16</v>
      </c>
      <c r="F875">
        <v>-3.2</v>
      </c>
      <c r="G875">
        <v>1.6</v>
      </c>
      <c r="H875">
        <v>0.01</v>
      </c>
      <c r="I875">
        <v>1.617</v>
      </c>
      <c r="J875">
        <v>-0.61299999999999999</v>
      </c>
      <c r="K875">
        <v>-1.61</v>
      </c>
      <c r="L875">
        <v>-2.605</v>
      </c>
      <c r="M875">
        <v>-3.16</v>
      </c>
      <c r="N875">
        <v>-3.2</v>
      </c>
      <c r="O875">
        <v>0.94399999999999995</v>
      </c>
      <c r="P875">
        <v>0.95</v>
      </c>
      <c r="Q875">
        <v>0.94299999999999995</v>
      </c>
      <c r="R875">
        <v>0.45200000000000001</v>
      </c>
      <c r="S875">
        <v>0.17</v>
      </c>
    </row>
    <row r="876" spans="1:19" x14ac:dyDescent="0.3">
      <c r="A876">
        <v>180</v>
      </c>
      <c r="B876">
        <v>-0.61</v>
      </c>
      <c r="C876">
        <v>-1.61</v>
      </c>
      <c r="D876">
        <v>-2.605</v>
      </c>
      <c r="E876">
        <v>-3.16</v>
      </c>
      <c r="F876">
        <v>-3.2</v>
      </c>
      <c r="G876">
        <v>1.6</v>
      </c>
      <c r="H876">
        <v>0.01</v>
      </c>
      <c r="I876">
        <v>1.617</v>
      </c>
      <c r="J876">
        <v>-0.61299999999999999</v>
      </c>
      <c r="K876">
        <v>-1.61</v>
      </c>
      <c r="L876">
        <v>-2.605</v>
      </c>
      <c r="M876">
        <v>-3.16</v>
      </c>
      <c r="N876">
        <v>-3.2</v>
      </c>
      <c r="O876">
        <v>0.94899999999999995</v>
      </c>
      <c r="P876">
        <v>0.95299999999999996</v>
      </c>
      <c r="Q876">
        <v>0.94599999999999995</v>
      </c>
      <c r="R876">
        <v>0.45500000000000002</v>
      </c>
      <c r="S876">
        <v>0.17</v>
      </c>
    </row>
    <row r="877" spans="1:19" x14ac:dyDescent="0.3">
      <c r="A877">
        <v>240</v>
      </c>
      <c r="B877">
        <v>-0.61</v>
      </c>
      <c r="C877">
        <v>-1.61</v>
      </c>
      <c r="D877">
        <v>-2.605</v>
      </c>
      <c r="E877">
        <v>-3.16</v>
      </c>
      <c r="F877">
        <v>-3.2</v>
      </c>
      <c r="G877">
        <v>1.6</v>
      </c>
      <c r="H877">
        <v>0.01</v>
      </c>
      <c r="I877">
        <v>1.617</v>
      </c>
      <c r="J877">
        <v>-0.61099999999999999</v>
      </c>
      <c r="K877">
        <v>-1.609</v>
      </c>
      <c r="L877">
        <v>-2.6059999999999999</v>
      </c>
      <c r="M877">
        <v>-3.1589999999999998</v>
      </c>
      <c r="N877">
        <v>-3.2</v>
      </c>
      <c r="O877">
        <v>0.95299999999999996</v>
      </c>
      <c r="P877">
        <v>0.95399999999999996</v>
      </c>
      <c r="Q877">
        <v>0.94699999999999995</v>
      </c>
      <c r="R877">
        <v>0.45800000000000002</v>
      </c>
      <c r="S877">
        <v>0.17</v>
      </c>
    </row>
    <row r="878" spans="1:19" x14ac:dyDescent="0.3">
      <c r="A878">
        <v>300</v>
      </c>
      <c r="B878">
        <v>-0.61</v>
      </c>
      <c r="C878">
        <v>-1.61</v>
      </c>
      <c r="D878">
        <v>-2.605</v>
      </c>
      <c r="E878">
        <v>-3.16</v>
      </c>
      <c r="F878">
        <v>-3.2</v>
      </c>
      <c r="G878">
        <v>1.6</v>
      </c>
      <c r="H878">
        <v>0.01</v>
      </c>
      <c r="I878">
        <v>1.617</v>
      </c>
      <c r="J878">
        <v>-0.61</v>
      </c>
      <c r="K878">
        <v>-1.61</v>
      </c>
      <c r="L878">
        <v>-2.6059999999999999</v>
      </c>
      <c r="M878">
        <v>-3.1579999999999999</v>
      </c>
      <c r="N878">
        <v>-3.2</v>
      </c>
      <c r="O878">
        <v>0.95599999999999996</v>
      </c>
      <c r="P878">
        <v>0.95299999999999996</v>
      </c>
      <c r="Q878">
        <v>0.94699999999999995</v>
      </c>
      <c r="R878">
        <v>0.46</v>
      </c>
      <c r="S878">
        <v>0.16900000000000001</v>
      </c>
    </row>
    <row r="879" spans="1:19" x14ac:dyDescent="0.3">
      <c r="A879">
        <v>360</v>
      </c>
      <c r="B879">
        <v>-0.61</v>
      </c>
      <c r="C879">
        <v>-1.61</v>
      </c>
      <c r="D879">
        <v>-2.605</v>
      </c>
      <c r="E879">
        <v>-3.16</v>
      </c>
      <c r="F879">
        <v>-3.2</v>
      </c>
      <c r="G879">
        <v>1.6</v>
      </c>
      <c r="H879">
        <v>0.01</v>
      </c>
      <c r="I879">
        <v>1.617</v>
      </c>
      <c r="J879">
        <v>-0.60899999999999999</v>
      </c>
      <c r="K879">
        <v>-1.61</v>
      </c>
      <c r="L879">
        <v>-2.6059999999999999</v>
      </c>
      <c r="M879">
        <v>-3.1579999999999999</v>
      </c>
      <c r="N879">
        <v>-3.2</v>
      </c>
      <c r="O879">
        <v>0.95899999999999996</v>
      </c>
      <c r="P879">
        <v>0.95199999999999996</v>
      </c>
      <c r="Q879">
        <v>0.94699999999999995</v>
      </c>
      <c r="R879">
        <v>0.46</v>
      </c>
      <c r="S879">
        <v>0.16900000000000001</v>
      </c>
    </row>
    <row r="880" spans="1:19" x14ac:dyDescent="0.3">
      <c r="A880">
        <v>420</v>
      </c>
      <c r="B880">
        <v>-0.61</v>
      </c>
      <c r="C880">
        <v>-1.61</v>
      </c>
      <c r="D880">
        <v>-2.605</v>
      </c>
      <c r="E880">
        <v>-3.16</v>
      </c>
      <c r="F880">
        <v>-3.2</v>
      </c>
      <c r="G880">
        <v>1.6</v>
      </c>
      <c r="H880">
        <v>0.01</v>
      </c>
      <c r="I880">
        <v>1.617</v>
      </c>
      <c r="J880">
        <v>-0.60699999999999998</v>
      </c>
      <c r="K880">
        <v>-1.61</v>
      </c>
      <c r="L880">
        <v>-2.6059999999999999</v>
      </c>
      <c r="M880">
        <v>-3.1579999999999999</v>
      </c>
      <c r="N880">
        <v>-3.2</v>
      </c>
      <c r="O880">
        <v>0.96199999999999997</v>
      </c>
      <c r="P880">
        <v>0.95099999999999996</v>
      </c>
      <c r="Q880">
        <v>0.94699999999999995</v>
      </c>
      <c r="R880">
        <v>0.46100000000000002</v>
      </c>
      <c r="S880">
        <v>0.17100000000000001</v>
      </c>
    </row>
    <row r="881" spans="1:19" x14ac:dyDescent="0.3">
      <c r="A881">
        <v>480</v>
      </c>
      <c r="B881">
        <v>-0.61</v>
      </c>
      <c r="C881">
        <v>-1.61</v>
      </c>
      <c r="D881">
        <v>-2.605</v>
      </c>
      <c r="E881">
        <v>-3.16</v>
      </c>
      <c r="F881">
        <v>-3.2</v>
      </c>
      <c r="G881">
        <v>1.6</v>
      </c>
      <c r="H881">
        <v>0.01</v>
      </c>
      <c r="I881">
        <v>1.617</v>
      </c>
      <c r="J881">
        <v>-0.60499999999999998</v>
      </c>
      <c r="K881">
        <v>-1.611</v>
      </c>
      <c r="L881">
        <v>-2.6059999999999999</v>
      </c>
      <c r="M881">
        <v>-3.1579999999999999</v>
      </c>
      <c r="N881">
        <v>-3.2</v>
      </c>
      <c r="O881">
        <v>0.96499999999999997</v>
      </c>
      <c r="P881">
        <v>0.95099999999999996</v>
      </c>
      <c r="Q881">
        <v>0.94699999999999995</v>
      </c>
      <c r="R881">
        <v>0.46200000000000002</v>
      </c>
      <c r="S881">
        <v>0.17299999999999999</v>
      </c>
    </row>
    <row r="882" spans="1:19" x14ac:dyDescent="0.3">
      <c r="A882">
        <v>540</v>
      </c>
      <c r="B882">
        <v>-0.61</v>
      </c>
      <c r="C882">
        <v>-1.61</v>
      </c>
      <c r="D882">
        <v>-2.605</v>
      </c>
      <c r="E882">
        <v>-3.16</v>
      </c>
      <c r="F882">
        <v>-3.2</v>
      </c>
      <c r="G882">
        <v>1.6</v>
      </c>
      <c r="H882">
        <v>0.01</v>
      </c>
      <c r="I882">
        <v>1.617</v>
      </c>
      <c r="J882">
        <v>-0.60399999999999998</v>
      </c>
      <c r="K882">
        <v>-1.611</v>
      </c>
      <c r="L882">
        <v>-2.6059999999999999</v>
      </c>
      <c r="M882">
        <v>-3.1579999999999999</v>
      </c>
      <c r="N882">
        <v>-3.2</v>
      </c>
      <c r="O882">
        <v>0.96699999999999997</v>
      </c>
      <c r="P882">
        <v>0.95099999999999996</v>
      </c>
      <c r="Q882">
        <v>0.94599999999999995</v>
      </c>
      <c r="R882">
        <v>0.46200000000000002</v>
      </c>
      <c r="S882">
        <v>0.17399999999999999</v>
      </c>
    </row>
    <row r="883" spans="1:19" x14ac:dyDescent="0.3">
      <c r="A883">
        <v>600</v>
      </c>
      <c r="B883">
        <v>-0.61</v>
      </c>
      <c r="C883">
        <v>-1.61</v>
      </c>
      <c r="D883">
        <v>-2.605</v>
      </c>
      <c r="E883">
        <v>-3.16</v>
      </c>
      <c r="F883">
        <v>-3.2</v>
      </c>
      <c r="G883">
        <v>1.6</v>
      </c>
      <c r="H883">
        <v>0.01</v>
      </c>
      <c r="I883">
        <v>1.617</v>
      </c>
      <c r="J883">
        <v>-0.60199999999999998</v>
      </c>
      <c r="K883">
        <v>-1.611</v>
      </c>
      <c r="L883">
        <v>-2.6059999999999999</v>
      </c>
      <c r="M883">
        <v>-3.157</v>
      </c>
      <c r="N883">
        <v>-3.2</v>
      </c>
      <c r="O883">
        <v>0.96899999999999997</v>
      </c>
      <c r="P883">
        <v>0.95199999999999996</v>
      </c>
      <c r="Q883">
        <v>0.94699999999999995</v>
      </c>
      <c r="R883">
        <v>0.46100000000000002</v>
      </c>
      <c r="S883">
        <v>0.17499999999999999</v>
      </c>
    </row>
    <row r="885" spans="1:19" x14ac:dyDescent="0.3">
      <c r="A885" t="s">
        <v>0</v>
      </c>
      <c r="B885" t="s">
        <v>69</v>
      </c>
    </row>
    <row r="886" spans="1:19" x14ac:dyDescent="0.3">
      <c r="A886">
        <v>0</v>
      </c>
      <c r="B886">
        <v>-0.61</v>
      </c>
      <c r="C886">
        <v>-1.61</v>
      </c>
      <c r="D886">
        <v>-2.605</v>
      </c>
      <c r="E886">
        <v>-3.16</v>
      </c>
      <c r="F886">
        <v>-3.2</v>
      </c>
      <c r="G886">
        <v>1.6</v>
      </c>
      <c r="H886">
        <v>0.01</v>
      </c>
      <c r="I886">
        <v>1.35</v>
      </c>
      <c r="J886">
        <v>-0.61</v>
      </c>
      <c r="K886">
        <v>-1.61</v>
      </c>
      <c r="L886">
        <v>-2.605</v>
      </c>
      <c r="M886">
        <v>-3.16</v>
      </c>
      <c r="N886">
        <v>-3.2</v>
      </c>
      <c r="O886">
        <v>0.92600000000000005</v>
      </c>
      <c r="P886">
        <v>0.92600000000000005</v>
      </c>
      <c r="Q886">
        <v>0.91800000000000004</v>
      </c>
      <c r="R886">
        <v>0.45100000000000001</v>
      </c>
      <c r="S886">
        <v>0.16900000000000001</v>
      </c>
    </row>
    <row r="887" spans="1:19" x14ac:dyDescent="0.3">
      <c r="A887">
        <v>60</v>
      </c>
      <c r="B887">
        <v>-0.61</v>
      </c>
      <c r="C887">
        <v>-1.61</v>
      </c>
      <c r="D887">
        <v>-2.605</v>
      </c>
      <c r="E887">
        <v>-3.16</v>
      </c>
      <c r="F887">
        <v>-3.2</v>
      </c>
      <c r="G887">
        <v>1.6</v>
      </c>
      <c r="H887">
        <v>0.01</v>
      </c>
      <c r="I887">
        <v>1.35</v>
      </c>
      <c r="J887">
        <v>-0.61199999999999999</v>
      </c>
      <c r="K887">
        <v>-1.609</v>
      </c>
      <c r="L887">
        <v>-2.605</v>
      </c>
      <c r="M887">
        <v>-3.161</v>
      </c>
      <c r="N887">
        <v>-3.1970000000000001</v>
      </c>
      <c r="O887">
        <v>0.93700000000000006</v>
      </c>
      <c r="P887">
        <v>0.94599999999999995</v>
      </c>
      <c r="Q887">
        <v>0.93700000000000006</v>
      </c>
      <c r="R887">
        <v>0.45300000000000001</v>
      </c>
      <c r="S887">
        <v>0.161</v>
      </c>
    </row>
    <row r="888" spans="1:19" x14ac:dyDescent="0.3">
      <c r="A888">
        <v>120</v>
      </c>
      <c r="B888">
        <v>-0.61</v>
      </c>
      <c r="C888">
        <v>-1.61</v>
      </c>
      <c r="D888">
        <v>-2.605</v>
      </c>
      <c r="E888">
        <v>-3.16</v>
      </c>
      <c r="F888">
        <v>-3.2</v>
      </c>
      <c r="G888">
        <v>1.6</v>
      </c>
      <c r="H888">
        <v>0.01</v>
      </c>
      <c r="I888">
        <v>1.35</v>
      </c>
      <c r="J888">
        <v>-0.61299999999999999</v>
      </c>
      <c r="K888">
        <v>-1.61</v>
      </c>
      <c r="L888">
        <v>-2.605</v>
      </c>
      <c r="M888">
        <v>-3.16</v>
      </c>
      <c r="N888">
        <v>-3.194</v>
      </c>
      <c r="O888">
        <v>0.94399999999999995</v>
      </c>
      <c r="P888">
        <v>0.95</v>
      </c>
      <c r="Q888">
        <v>0.94199999999999995</v>
      </c>
      <c r="R888">
        <v>0.45</v>
      </c>
      <c r="S888">
        <v>0.154</v>
      </c>
    </row>
    <row r="889" spans="1:19" x14ac:dyDescent="0.3">
      <c r="A889">
        <v>180</v>
      </c>
      <c r="B889">
        <v>-0.61</v>
      </c>
      <c r="C889">
        <v>-1.61</v>
      </c>
      <c r="D889">
        <v>-2.605</v>
      </c>
      <c r="E889">
        <v>-3.16</v>
      </c>
      <c r="F889">
        <v>-3.2</v>
      </c>
      <c r="G889">
        <v>1.6</v>
      </c>
      <c r="H889">
        <v>0.01</v>
      </c>
      <c r="I889">
        <v>1.35</v>
      </c>
      <c r="J889">
        <v>-0.61199999999999999</v>
      </c>
      <c r="K889">
        <v>-1.61</v>
      </c>
      <c r="L889">
        <v>-2.6059999999999999</v>
      </c>
      <c r="M889">
        <v>-3.1589999999999998</v>
      </c>
      <c r="N889">
        <v>-3.1909999999999998</v>
      </c>
      <c r="O889">
        <v>0.94899999999999995</v>
      </c>
      <c r="P889">
        <v>0.95299999999999996</v>
      </c>
      <c r="Q889">
        <v>0.94699999999999995</v>
      </c>
      <c r="R889">
        <v>0.45500000000000002</v>
      </c>
      <c r="S889">
        <v>0.14799999999999999</v>
      </c>
    </row>
    <row r="890" spans="1:19" x14ac:dyDescent="0.3">
      <c r="A890">
        <v>240</v>
      </c>
      <c r="B890">
        <v>-0.61</v>
      </c>
      <c r="C890">
        <v>-1.61</v>
      </c>
      <c r="D890">
        <v>-2.605</v>
      </c>
      <c r="E890">
        <v>-3.16</v>
      </c>
      <c r="F890">
        <v>-3.2</v>
      </c>
      <c r="G890">
        <v>1.6</v>
      </c>
      <c r="H890">
        <v>0.01</v>
      </c>
      <c r="I890">
        <v>1.35</v>
      </c>
      <c r="J890">
        <v>-0.61199999999999999</v>
      </c>
      <c r="K890">
        <v>-1.609</v>
      </c>
      <c r="L890">
        <v>-2.6059999999999999</v>
      </c>
      <c r="M890">
        <v>-3.16</v>
      </c>
      <c r="N890">
        <v>-3.1880000000000002</v>
      </c>
      <c r="O890">
        <v>0.95399999999999996</v>
      </c>
      <c r="P890">
        <v>0.95399999999999996</v>
      </c>
      <c r="Q890">
        <v>0.94699999999999995</v>
      </c>
      <c r="R890">
        <v>0.46100000000000002</v>
      </c>
      <c r="S890">
        <v>0.14199999999999999</v>
      </c>
    </row>
    <row r="891" spans="1:19" x14ac:dyDescent="0.3">
      <c r="A891">
        <v>300</v>
      </c>
      <c r="B891">
        <v>-0.61</v>
      </c>
      <c r="C891">
        <v>-1.61</v>
      </c>
      <c r="D891">
        <v>-2.605</v>
      </c>
      <c r="E891">
        <v>-3.16</v>
      </c>
      <c r="F891">
        <v>-3.2</v>
      </c>
      <c r="G891">
        <v>1.6</v>
      </c>
      <c r="H891">
        <v>0.01</v>
      </c>
      <c r="I891">
        <v>1.35</v>
      </c>
      <c r="J891">
        <v>-0.61</v>
      </c>
      <c r="K891">
        <v>-1.61</v>
      </c>
      <c r="L891">
        <v>-2.605</v>
      </c>
      <c r="M891">
        <v>-3.1589999999999998</v>
      </c>
      <c r="N891">
        <v>-3.1850000000000001</v>
      </c>
      <c r="O891">
        <v>0.95599999999999996</v>
      </c>
      <c r="P891">
        <v>0.95299999999999996</v>
      </c>
      <c r="Q891">
        <v>0.94599999999999995</v>
      </c>
      <c r="R891">
        <v>0.46200000000000002</v>
      </c>
      <c r="S891">
        <v>0.13600000000000001</v>
      </c>
    </row>
    <row r="892" spans="1:19" x14ac:dyDescent="0.3">
      <c r="A892">
        <v>360</v>
      </c>
      <c r="B892">
        <v>-0.61</v>
      </c>
      <c r="C892">
        <v>-1.61</v>
      </c>
      <c r="D892">
        <v>-2.605</v>
      </c>
      <c r="E892">
        <v>-3.16</v>
      </c>
      <c r="F892">
        <v>-3.2</v>
      </c>
      <c r="G892">
        <v>1.6</v>
      </c>
      <c r="H892">
        <v>0.01</v>
      </c>
      <c r="I892">
        <v>1.35</v>
      </c>
      <c r="J892">
        <v>-0.60899999999999999</v>
      </c>
      <c r="K892">
        <v>-1.61</v>
      </c>
      <c r="L892">
        <v>-2.6059999999999999</v>
      </c>
      <c r="M892">
        <v>-3.157</v>
      </c>
      <c r="N892">
        <v>-3.1819999999999999</v>
      </c>
      <c r="O892">
        <v>0.95899999999999996</v>
      </c>
      <c r="P892">
        <v>0.95199999999999996</v>
      </c>
      <c r="Q892">
        <v>0.94699999999999995</v>
      </c>
      <c r="R892">
        <v>0.45600000000000002</v>
      </c>
      <c r="S892">
        <v>0.13200000000000001</v>
      </c>
    </row>
    <row r="893" spans="1:19" x14ac:dyDescent="0.3">
      <c r="A893">
        <v>420</v>
      </c>
      <c r="B893">
        <v>-0.61</v>
      </c>
      <c r="C893">
        <v>-1.61</v>
      </c>
      <c r="D893">
        <v>-2.605</v>
      </c>
      <c r="E893">
        <v>-3.16</v>
      </c>
      <c r="F893">
        <v>-3.2</v>
      </c>
      <c r="G893">
        <v>1.6</v>
      </c>
      <c r="H893">
        <v>0.01</v>
      </c>
      <c r="I893">
        <v>1.35</v>
      </c>
      <c r="J893">
        <v>-0.60699999999999998</v>
      </c>
      <c r="K893">
        <v>-1.61</v>
      </c>
      <c r="L893">
        <v>-2.6059999999999999</v>
      </c>
      <c r="M893">
        <v>-3.1539999999999999</v>
      </c>
      <c r="N893">
        <v>-3.1789999999999998</v>
      </c>
      <c r="O893">
        <v>0.96199999999999997</v>
      </c>
      <c r="P893">
        <v>0.95099999999999996</v>
      </c>
      <c r="Q893">
        <v>0.94799999999999995</v>
      </c>
      <c r="R893">
        <v>0.44900000000000001</v>
      </c>
      <c r="S893">
        <v>0.129</v>
      </c>
    </row>
    <row r="894" spans="1:19" x14ac:dyDescent="0.3">
      <c r="A894">
        <v>480</v>
      </c>
      <c r="B894">
        <v>-0.61</v>
      </c>
      <c r="C894">
        <v>-1.61</v>
      </c>
      <c r="D894">
        <v>-2.605</v>
      </c>
      <c r="E894">
        <v>-3.16</v>
      </c>
      <c r="F894">
        <v>-3.2</v>
      </c>
      <c r="G894">
        <v>1.6</v>
      </c>
      <c r="H894">
        <v>0.01</v>
      </c>
      <c r="I894">
        <v>1.35</v>
      </c>
      <c r="J894">
        <v>-0.60499999999999998</v>
      </c>
      <c r="K894">
        <v>-1.611</v>
      </c>
      <c r="L894">
        <v>-2.6059999999999999</v>
      </c>
      <c r="M894">
        <v>-3.1509999999999998</v>
      </c>
      <c r="N894">
        <v>-3.1760000000000002</v>
      </c>
      <c r="O894">
        <v>0.96499999999999997</v>
      </c>
      <c r="P894">
        <v>0.95099999999999996</v>
      </c>
      <c r="Q894">
        <v>0.94699999999999995</v>
      </c>
      <c r="R894">
        <v>0.442</v>
      </c>
      <c r="S894">
        <v>0.128</v>
      </c>
    </row>
    <row r="895" spans="1:19" x14ac:dyDescent="0.3">
      <c r="A895">
        <v>540</v>
      </c>
      <c r="B895">
        <v>-0.61</v>
      </c>
      <c r="C895">
        <v>-1.61</v>
      </c>
      <c r="D895">
        <v>-2.605</v>
      </c>
      <c r="E895">
        <v>-3.16</v>
      </c>
      <c r="F895">
        <v>-3.2</v>
      </c>
      <c r="G895">
        <v>1.6</v>
      </c>
      <c r="H895">
        <v>0.01</v>
      </c>
      <c r="I895">
        <v>1.35</v>
      </c>
      <c r="J895">
        <v>-0.60399999999999998</v>
      </c>
      <c r="K895">
        <v>-1.611</v>
      </c>
      <c r="L895">
        <v>-2.6059999999999999</v>
      </c>
      <c r="M895">
        <v>-3.1480000000000001</v>
      </c>
      <c r="N895">
        <v>-3.173</v>
      </c>
      <c r="O895">
        <v>0.96699999999999997</v>
      </c>
      <c r="P895">
        <v>0.95099999999999996</v>
      </c>
      <c r="Q895">
        <v>0.94599999999999995</v>
      </c>
      <c r="R895">
        <v>0.435</v>
      </c>
      <c r="S895">
        <v>0.127</v>
      </c>
    </row>
    <row r="896" spans="1:19" x14ac:dyDescent="0.3">
      <c r="A896">
        <v>600</v>
      </c>
      <c r="B896">
        <v>-0.61</v>
      </c>
      <c r="C896">
        <v>-1.61</v>
      </c>
      <c r="D896">
        <v>-2.605</v>
      </c>
      <c r="E896">
        <v>-3.16</v>
      </c>
      <c r="F896">
        <v>-3.2</v>
      </c>
      <c r="G896">
        <v>1.6</v>
      </c>
      <c r="H896">
        <v>0.01</v>
      </c>
      <c r="I896">
        <v>1.35</v>
      </c>
      <c r="J896">
        <v>-0.60199999999999998</v>
      </c>
      <c r="K896">
        <v>-1.611</v>
      </c>
      <c r="L896">
        <v>-2.6059999999999999</v>
      </c>
      <c r="M896">
        <v>-3.1440000000000001</v>
      </c>
      <c r="N896">
        <v>-3.17</v>
      </c>
      <c r="O896">
        <v>0.97</v>
      </c>
      <c r="P896">
        <v>0.95199999999999996</v>
      </c>
      <c r="Q896">
        <v>0.94599999999999995</v>
      </c>
      <c r="R896">
        <v>0.42899999999999999</v>
      </c>
      <c r="S896">
        <v>0.126</v>
      </c>
    </row>
    <row r="898" spans="1:19" x14ac:dyDescent="0.3">
      <c r="A898" t="s">
        <v>0</v>
      </c>
      <c r="B898" t="s">
        <v>70</v>
      </c>
    </row>
    <row r="899" spans="1:19" x14ac:dyDescent="0.3">
      <c r="A899">
        <v>0</v>
      </c>
      <c r="B899">
        <v>-0.61</v>
      </c>
      <c r="C899">
        <v>-1.61</v>
      </c>
      <c r="D899">
        <v>-2.605</v>
      </c>
      <c r="E899">
        <v>-3.1509999999999998</v>
      </c>
      <c r="F899">
        <v>-3.19</v>
      </c>
      <c r="G899">
        <v>1.6</v>
      </c>
      <c r="H899">
        <v>0.01</v>
      </c>
      <c r="I899">
        <v>1.8720000000000001</v>
      </c>
      <c r="J899">
        <v>-0.61</v>
      </c>
      <c r="K899">
        <v>-1.61</v>
      </c>
      <c r="L899">
        <v>-2.605</v>
      </c>
      <c r="M899">
        <v>-3.1509999999999998</v>
      </c>
      <c r="N899">
        <v>-3.19</v>
      </c>
      <c r="O899">
        <v>0.92600000000000005</v>
      </c>
      <c r="P899">
        <v>0.92600000000000005</v>
      </c>
      <c r="Q899">
        <v>0.91700000000000004</v>
      </c>
      <c r="R899">
        <v>0.44600000000000001</v>
      </c>
      <c r="S899">
        <v>0.16800000000000001</v>
      </c>
    </row>
    <row r="900" spans="1:19" x14ac:dyDescent="0.3">
      <c r="A900">
        <v>60</v>
      </c>
      <c r="B900">
        <v>-0.61</v>
      </c>
      <c r="C900">
        <v>-1.61</v>
      </c>
      <c r="D900">
        <v>-2.605</v>
      </c>
      <c r="E900">
        <v>-3.1509999999999998</v>
      </c>
      <c r="F900">
        <v>-3.19</v>
      </c>
      <c r="G900">
        <v>1.6</v>
      </c>
      <c r="H900">
        <v>0.01</v>
      </c>
      <c r="I900">
        <v>1.8720000000000001</v>
      </c>
      <c r="J900">
        <v>-0.61199999999999999</v>
      </c>
      <c r="K900">
        <v>-1.61</v>
      </c>
      <c r="L900">
        <v>-2.6040000000000001</v>
      </c>
      <c r="M900">
        <v>-3.1509999999999998</v>
      </c>
      <c r="N900">
        <v>-3.1930000000000001</v>
      </c>
      <c r="O900">
        <v>0.93700000000000006</v>
      </c>
      <c r="P900">
        <v>0.94699999999999995</v>
      </c>
      <c r="Q900">
        <v>0.93600000000000005</v>
      </c>
      <c r="R900">
        <v>0.44400000000000001</v>
      </c>
      <c r="S900">
        <v>0.17599999999999999</v>
      </c>
    </row>
    <row r="901" spans="1:19" x14ac:dyDescent="0.3">
      <c r="A901">
        <v>120</v>
      </c>
      <c r="B901">
        <v>-0.61</v>
      </c>
      <c r="C901">
        <v>-1.61</v>
      </c>
      <c r="D901">
        <v>-2.605</v>
      </c>
      <c r="E901">
        <v>-3.1509999999999998</v>
      </c>
      <c r="F901">
        <v>-3.19</v>
      </c>
      <c r="G901">
        <v>1.6</v>
      </c>
      <c r="H901">
        <v>0.01</v>
      </c>
      <c r="I901">
        <v>1.8720000000000001</v>
      </c>
      <c r="J901">
        <v>-0.61299999999999999</v>
      </c>
      <c r="K901">
        <v>-1.61</v>
      </c>
      <c r="L901">
        <v>-2.605</v>
      </c>
      <c r="M901">
        <v>-3.1520000000000001</v>
      </c>
      <c r="N901">
        <v>-3.1960000000000002</v>
      </c>
      <c r="O901">
        <v>0.94399999999999995</v>
      </c>
      <c r="P901">
        <v>0.95</v>
      </c>
      <c r="Q901">
        <v>0.94499999999999995</v>
      </c>
      <c r="R901">
        <v>0.44900000000000001</v>
      </c>
      <c r="S901">
        <v>0.184</v>
      </c>
    </row>
    <row r="902" spans="1:19" x14ac:dyDescent="0.3">
      <c r="A902">
        <v>180</v>
      </c>
      <c r="B902">
        <v>-0.61</v>
      </c>
      <c r="C902">
        <v>-1.61</v>
      </c>
      <c r="D902">
        <v>-2.605</v>
      </c>
      <c r="E902">
        <v>-3.1509999999999998</v>
      </c>
      <c r="F902">
        <v>-3.19</v>
      </c>
      <c r="G902">
        <v>1.6</v>
      </c>
      <c r="H902">
        <v>0.01</v>
      </c>
      <c r="I902">
        <v>1.8720000000000001</v>
      </c>
      <c r="J902">
        <v>-0.61299999999999999</v>
      </c>
      <c r="K902">
        <v>-1.61</v>
      </c>
      <c r="L902">
        <v>-2.605</v>
      </c>
      <c r="M902">
        <v>-3.1509999999999998</v>
      </c>
      <c r="N902">
        <v>-3.1989999999999998</v>
      </c>
      <c r="O902">
        <v>0.94899999999999995</v>
      </c>
      <c r="P902">
        <v>0.95299999999999996</v>
      </c>
      <c r="Q902">
        <v>0.94499999999999995</v>
      </c>
      <c r="R902">
        <v>0.45</v>
      </c>
      <c r="S902">
        <v>0.19</v>
      </c>
    </row>
    <row r="903" spans="1:19" x14ac:dyDescent="0.3">
      <c r="A903">
        <v>240</v>
      </c>
      <c r="B903">
        <v>-0.61</v>
      </c>
      <c r="C903">
        <v>-1.61</v>
      </c>
      <c r="D903">
        <v>-2.605</v>
      </c>
      <c r="E903">
        <v>-3.1509999999999998</v>
      </c>
      <c r="F903">
        <v>-3.19</v>
      </c>
      <c r="G903">
        <v>1.6</v>
      </c>
      <c r="H903">
        <v>0.01</v>
      </c>
      <c r="I903">
        <v>1.8720000000000001</v>
      </c>
      <c r="J903">
        <v>-0.61099999999999999</v>
      </c>
      <c r="K903">
        <v>-1.609</v>
      </c>
      <c r="L903">
        <v>-2.605</v>
      </c>
      <c r="M903">
        <v>-3.149</v>
      </c>
      <c r="N903">
        <v>-3.202</v>
      </c>
      <c r="O903">
        <v>0.95299999999999996</v>
      </c>
      <c r="P903">
        <v>0.95399999999999996</v>
      </c>
      <c r="Q903">
        <v>0.94599999999999995</v>
      </c>
      <c r="R903">
        <v>0.44800000000000001</v>
      </c>
      <c r="S903">
        <v>0.19600000000000001</v>
      </c>
    </row>
    <row r="904" spans="1:19" x14ac:dyDescent="0.3">
      <c r="A904">
        <v>300</v>
      </c>
      <c r="B904">
        <v>-0.61</v>
      </c>
      <c r="C904">
        <v>-1.61</v>
      </c>
      <c r="D904">
        <v>-2.605</v>
      </c>
      <c r="E904">
        <v>-3.1509999999999998</v>
      </c>
      <c r="F904">
        <v>-3.19</v>
      </c>
      <c r="G904">
        <v>1.6</v>
      </c>
      <c r="H904">
        <v>0.01</v>
      </c>
      <c r="I904">
        <v>1.8720000000000001</v>
      </c>
      <c r="J904">
        <v>-0.61</v>
      </c>
      <c r="K904">
        <v>-1.61</v>
      </c>
      <c r="L904">
        <v>-2.6059999999999999</v>
      </c>
      <c r="M904">
        <v>-3.149</v>
      </c>
      <c r="N904">
        <v>-3.2050000000000001</v>
      </c>
      <c r="O904">
        <v>0.95599999999999996</v>
      </c>
      <c r="P904">
        <v>0.95399999999999996</v>
      </c>
      <c r="Q904">
        <v>0.94799999999999995</v>
      </c>
      <c r="R904">
        <v>0.45200000000000001</v>
      </c>
      <c r="S904">
        <v>0.20100000000000001</v>
      </c>
    </row>
    <row r="905" spans="1:19" x14ac:dyDescent="0.3">
      <c r="A905">
        <v>360</v>
      </c>
      <c r="B905">
        <v>-0.61</v>
      </c>
      <c r="C905">
        <v>-1.61</v>
      </c>
      <c r="D905">
        <v>-2.605</v>
      </c>
      <c r="E905">
        <v>-3.1509999999999998</v>
      </c>
      <c r="F905">
        <v>-3.19</v>
      </c>
      <c r="G905">
        <v>1.6</v>
      </c>
      <c r="H905">
        <v>0.01</v>
      </c>
      <c r="I905">
        <v>1.8720000000000001</v>
      </c>
      <c r="J905">
        <v>-0.60899999999999999</v>
      </c>
      <c r="K905">
        <v>-1.61</v>
      </c>
      <c r="L905">
        <v>-2.605</v>
      </c>
      <c r="M905">
        <v>-3.15</v>
      </c>
      <c r="N905">
        <v>-3.2080000000000002</v>
      </c>
      <c r="O905">
        <v>0.95899999999999996</v>
      </c>
      <c r="P905">
        <v>0.95199999999999996</v>
      </c>
      <c r="Q905">
        <v>0.94499999999999995</v>
      </c>
      <c r="R905">
        <v>0.45900000000000002</v>
      </c>
      <c r="S905">
        <v>0.20499999999999999</v>
      </c>
    </row>
    <row r="906" spans="1:19" x14ac:dyDescent="0.3">
      <c r="A906">
        <v>420</v>
      </c>
      <c r="B906">
        <v>-0.61</v>
      </c>
      <c r="C906">
        <v>-1.61</v>
      </c>
      <c r="D906">
        <v>-2.605</v>
      </c>
      <c r="E906">
        <v>-3.1509999999999998</v>
      </c>
      <c r="F906">
        <v>-3.19</v>
      </c>
      <c r="G906">
        <v>1.6</v>
      </c>
      <c r="H906">
        <v>0.01</v>
      </c>
      <c r="I906">
        <v>1.8720000000000001</v>
      </c>
      <c r="J906">
        <v>-0.60699999999999998</v>
      </c>
      <c r="K906">
        <v>-1.61</v>
      </c>
      <c r="L906">
        <v>-2.605</v>
      </c>
      <c r="M906">
        <v>-3.1520000000000001</v>
      </c>
      <c r="N906">
        <v>-3.2109999999999999</v>
      </c>
      <c r="O906">
        <v>0.96199999999999997</v>
      </c>
      <c r="P906">
        <v>0.95099999999999996</v>
      </c>
      <c r="Q906">
        <v>0.94499999999999995</v>
      </c>
      <c r="R906">
        <v>0.46700000000000003</v>
      </c>
      <c r="S906">
        <v>0.21099999999999999</v>
      </c>
    </row>
    <row r="907" spans="1:19" x14ac:dyDescent="0.3">
      <c r="A907">
        <v>480</v>
      </c>
      <c r="B907">
        <v>-0.61</v>
      </c>
      <c r="C907">
        <v>-1.61</v>
      </c>
      <c r="D907">
        <v>-2.605</v>
      </c>
      <c r="E907">
        <v>-3.1509999999999998</v>
      </c>
      <c r="F907">
        <v>-3.19</v>
      </c>
      <c r="G907">
        <v>1.6</v>
      </c>
      <c r="H907">
        <v>0.01</v>
      </c>
      <c r="I907">
        <v>1.8720000000000001</v>
      </c>
      <c r="J907">
        <v>-0.60499999999999998</v>
      </c>
      <c r="K907">
        <v>-1.611</v>
      </c>
      <c r="L907">
        <v>-2.6059999999999999</v>
      </c>
      <c r="M907">
        <v>-3.1549999999999998</v>
      </c>
      <c r="N907">
        <v>-3.214</v>
      </c>
      <c r="O907">
        <v>0.96499999999999997</v>
      </c>
      <c r="P907">
        <v>0.95099999999999996</v>
      </c>
      <c r="Q907">
        <v>0.94699999999999995</v>
      </c>
      <c r="R907">
        <v>0.47399999999999998</v>
      </c>
      <c r="S907">
        <v>0.216</v>
      </c>
    </row>
    <row r="908" spans="1:19" x14ac:dyDescent="0.3">
      <c r="A908">
        <v>540</v>
      </c>
      <c r="B908">
        <v>-0.61</v>
      </c>
      <c r="C908">
        <v>-1.61</v>
      </c>
      <c r="D908">
        <v>-2.605</v>
      </c>
      <c r="E908">
        <v>-3.1509999999999998</v>
      </c>
      <c r="F908">
        <v>-3.19</v>
      </c>
      <c r="G908">
        <v>1.6</v>
      </c>
      <c r="H908">
        <v>0.01</v>
      </c>
      <c r="I908">
        <v>1.8720000000000001</v>
      </c>
      <c r="J908">
        <v>-0.60399999999999998</v>
      </c>
      <c r="K908">
        <v>-1.611</v>
      </c>
      <c r="L908">
        <v>-2.6059999999999999</v>
      </c>
      <c r="M908">
        <v>-3.1579999999999999</v>
      </c>
      <c r="N908">
        <v>-3.2170000000000001</v>
      </c>
      <c r="O908">
        <v>0.96799999999999997</v>
      </c>
      <c r="P908">
        <v>0.95099999999999996</v>
      </c>
      <c r="Q908">
        <v>0.94699999999999995</v>
      </c>
      <c r="R908">
        <v>0.48</v>
      </c>
      <c r="S908">
        <v>0.219</v>
      </c>
    </row>
    <row r="909" spans="1:19" x14ac:dyDescent="0.3">
      <c r="A909">
        <v>600</v>
      </c>
      <c r="B909">
        <v>-0.61</v>
      </c>
      <c r="C909">
        <v>-1.61</v>
      </c>
      <c r="D909">
        <v>-2.605</v>
      </c>
      <c r="E909">
        <v>-3.1509999999999998</v>
      </c>
      <c r="F909">
        <v>-3.19</v>
      </c>
      <c r="G909">
        <v>1.6</v>
      </c>
      <c r="H909">
        <v>0.01</v>
      </c>
      <c r="I909">
        <v>1.8720000000000001</v>
      </c>
      <c r="J909">
        <v>-0.60199999999999998</v>
      </c>
      <c r="K909">
        <v>-1.611</v>
      </c>
      <c r="L909">
        <v>-2.6059999999999999</v>
      </c>
      <c r="M909">
        <v>-3.16</v>
      </c>
      <c r="N909">
        <v>-3.22</v>
      </c>
      <c r="O909">
        <v>0.96899999999999997</v>
      </c>
      <c r="P909">
        <v>0.95199999999999996</v>
      </c>
      <c r="Q909">
        <v>0.94699999999999995</v>
      </c>
      <c r="R909">
        <v>0.48499999999999999</v>
      </c>
      <c r="S909">
        <v>0.222</v>
      </c>
    </row>
    <row r="911" spans="1:19" x14ac:dyDescent="0.3">
      <c r="A911" t="s">
        <v>0</v>
      </c>
      <c r="B911" t="s">
        <v>71</v>
      </c>
    </row>
    <row r="912" spans="1:19" x14ac:dyDescent="0.3">
      <c r="A912">
        <v>0</v>
      </c>
      <c r="B912">
        <v>-0.61</v>
      </c>
      <c r="C912">
        <v>-1.61</v>
      </c>
      <c r="D912">
        <v>-2.605</v>
      </c>
      <c r="E912">
        <v>-3.1509999999999998</v>
      </c>
      <c r="F912">
        <v>-3.19</v>
      </c>
      <c r="G912">
        <v>1.6</v>
      </c>
      <c r="H912">
        <v>0.01</v>
      </c>
      <c r="I912">
        <v>1.6160000000000001</v>
      </c>
      <c r="J912">
        <v>-0.61</v>
      </c>
      <c r="K912">
        <v>-1.61</v>
      </c>
      <c r="L912">
        <v>-2.605</v>
      </c>
      <c r="M912">
        <v>-3.1509999999999998</v>
      </c>
      <c r="N912">
        <v>-3.19</v>
      </c>
      <c r="O912">
        <v>0.92600000000000005</v>
      </c>
      <c r="P912">
        <v>0.92600000000000005</v>
      </c>
      <c r="Q912">
        <v>0.91700000000000004</v>
      </c>
      <c r="R912">
        <v>0.44600000000000001</v>
      </c>
      <c r="S912">
        <v>0.16800000000000001</v>
      </c>
    </row>
    <row r="913" spans="1:19" x14ac:dyDescent="0.3">
      <c r="A913">
        <v>60</v>
      </c>
      <c r="B913">
        <v>-0.61</v>
      </c>
      <c r="C913">
        <v>-1.61</v>
      </c>
      <c r="D913">
        <v>-2.605</v>
      </c>
      <c r="E913">
        <v>-3.1509999999999998</v>
      </c>
      <c r="F913">
        <v>-3.19</v>
      </c>
      <c r="G913">
        <v>1.6</v>
      </c>
      <c r="H913">
        <v>0.01</v>
      </c>
      <c r="I913">
        <v>1.6160000000000001</v>
      </c>
      <c r="J913">
        <v>-0.61199999999999999</v>
      </c>
      <c r="K913">
        <v>-1.609</v>
      </c>
      <c r="L913">
        <v>-2.6040000000000001</v>
      </c>
      <c r="M913">
        <v>-3.1509999999999998</v>
      </c>
      <c r="N913">
        <v>-3.19</v>
      </c>
      <c r="O913">
        <v>0.93700000000000006</v>
      </c>
      <c r="P913">
        <v>0.94599999999999995</v>
      </c>
      <c r="Q913">
        <v>0.93600000000000005</v>
      </c>
      <c r="R913">
        <v>0.44600000000000001</v>
      </c>
      <c r="S913">
        <v>0.16800000000000001</v>
      </c>
    </row>
    <row r="914" spans="1:19" x14ac:dyDescent="0.3">
      <c r="A914">
        <v>120</v>
      </c>
      <c r="B914">
        <v>-0.61</v>
      </c>
      <c r="C914">
        <v>-1.61</v>
      </c>
      <c r="D914">
        <v>-2.605</v>
      </c>
      <c r="E914">
        <v>-3.1509999999999998</v>
      </c>
      <c r="F914">
        <v>-3.19</v>
      </c>
      <c r="G914">
        <v>1.6</v>
      </c>
      <c r="H914">
        <v>0.01</v>
      </c>
      <c r="I914">
        <v>1.6160000000000001</v>
      </c>
      <c r="J914">
        <v>-0.61299999999999999</v>
      </c>
      <c r="K914">
        <v>-1.61</v>
      </c>
      <c r="L914">
        <v>-2.605</v>
      </c>
      <c r="M914">
        <v>-3.1509999999999998</v>
      </c>
      <c r="N914">
        <v>-3.19</v>
      </c>
      <c r="O914">
        <v>0.94399999999999995</v>
      </c>
      <c r="P914">
        <v>0.95</v>
      </c>
      <c r="Q914">
        <v>0.94299999999999995</v>
      </c>
      <c r="R914">
        <v>0.44700000000000001</v>
      </c>
      <c r="S914">
        <v>0.16800000000000001</v>
      </c>
    </row>
    <row r="915" spans="1:19" x14ac:dyDescent="0.3">
      <c r="A915">
        <v>180</v>
      </c>
      <c r="B915">
        <v>-0.61</v>
      </c>
      <c r="C915">
        <v>-1.61</v>
      </c>
      <c r="D915">
        <v>-2.605</v>
      </c>
      <c r="E915">
        <v>-3.1509999999999998</v>
      </c>
      <c r="F915">
        <v>-3.19</v>
      </c>
      <c r="G915">
        <v>1.6</v>
      </c>
      <c r="H915">
        <v>0.01</v>
      </c>
      <c r="I915">
        <v>1.6160000000000001</v>
      </c>
      <c r="J915">
        <v>-0.61299999999999999</v>
      </c>
      <c r="K915">
        <v>-1.61</v>
      </c>
      <c r="L915">
        <v>-2.605</v>
      </c>
      <c r="M915">
        <v>-3.1509999999999998</v>
      </c>
      <c r="N915">
        <v>-3.19</v>
      </c>
      <c r="O915">
        <v>0.94899999999999995</v>
      </c>
      <c r="P915">
        <v>0.95299999999999996</v>
      </c>
      <c r="Q915">
        <v>0.94499999999999995</v>
      </c>
      <c r="R915">
        <v>0.45</v>
      </c>
      <c r="S915">
        <v>0.16900000000000001</v>
      </c>
    </row>
    <row r="916" spans="1:19" x14ac:dyDescent="0.3">
      <c r="A916">
        <v>240</v>
      </c>
      <c r="B916">
        <v>-0.61</v>
      </c>
      <c r="C916">
        <v>-1.61</v>
      </c>
      <c r="D916">
        <v>-2.605</v>
      </c>
      <c r="E916">
        <v>-3.1509999999999998</v>
      </c>
      <c r="F916">
        <v>-3.19</v>
      </c>
      <c r="G916">
        <v>1.6</v>
      </c>
      <c r="H916">
        <v>0.01</v>
      </c>
      <c r="I916">
        <v>1.6160000000000001</v>
      </c>
      <c r="J916">
        <v>-0.61099999999999999</v>
      </c>
      <c r="K916">
        <v>-1.609</v>
      </c>
      <c r="L916">
        <v>-2.605</v>
      </c>
      <c r="M916">
        <v>-3.15</v>
      </c>
      <c r="N916">
        <v>-3.19</v>
      </c>
      <c r="O916">
        <v>0.95299999999999996</v>
      </c>
      <c r="P916">
        <v>0.95399999999999996</v>
      </c>
      <c r="Q916">
        <v>0.94599999999999995</v>
      </c>
      <c r="R916">
        <v>0.45200000000000001</v>
      </c>
      <c r="S916">
        <v>0.16900000000000001</v>
      </c>
    </row>
    <row r="917" spans="1:19" x14ac:dyDescent="0.3">
      <c r="A917">
        <v>300</v>
      </c>
      <c r="B917">
        <v>-0.61</v>
      </c>
      <c r="C917">
        <v>-1.61</v>
      </c>
      <c r="D917">
        <v>-2.605</v>
      </c>
      <c r="E917">
        <v>-3.1509999999999998</v>
      </c>
      <c r="F917">
        <v>-3.19</v>
      </c>
      <c r="G917">
        <v>1.6</v>
      </c>
      <c r="H917">
        <v>0.01</v>
      </c>
      <c r="I917">
        <v>1.6160000000000001</v>
      </c>
      <c r="J917">
        <v>-0.61</v>
      </c>
      <c r="K917">
        <v>-1.61</v>
      </c>
      <c r="L917">
        <v>-2.605</v>
      </c>
      <c r="M917">
        <v>-3.149</v>
      </c>
      <c r="N917">
        <v>-3.19</v>
      </c>
      <c r="O917">
        <v>0.95599999999999996</v>
      </c>
      <c r="P917">
        <v>0.95299999999999996</v>
      </c>
      <c r="Q917">
        <v>0.94599999999999995</v>
      </c>
      <c r="R917">
        <v>0.45400000000000001</v>
      </c>
      <c r="S917">
        <v>0.16800000000000001</v>
      </c>
    </row>
    <row r="918" spans="1:19" x14ac:dyDescent="0.3">
      <c r="A918">
        <v>360</v>
      </c>
      <c r="B918">
        <v>-0.61</v>
      </c>
      <c r="C918">
        <v>-1.61</v>
      </c>
      <c r="D918">
        <v>-2.605</v>
      </c>
      <c r="E918">
        <v>-3.1509999999999998</v>
      </c>
      <c r="F918">
        <v>-3.19</v>
      </c>
      <c r="G918">
        <v>1.6</v>
      </c>
      <c r="H918">
        <v>0.01</v>
      </c>
      <c r="I918">
        <v>1.6160000000000001</v>
      </c>
      <c r="J918">
        <v>-0.60899999999999999</v>
      </c>
      <c r="K918">
        <v>-1.61</v>
      </c>
      <c r="L918">
        <v>-2.6059999999999999</v>
      </c>
      <c r="M918">
        <v>-3.149</v>
      </c>
      <c r="N918">
        <v>-3.19</v>
      </c>
      <c r="O918">
        <v>0.95899999999999996</v>
      </c>
      <c r="P918">
        <v>0.95199999999999996</v>
      </c>
      <c r="Q918">
        <v>0.94599999999999995</v>
      </c>
      <c r="R918">
        <v>0.45500000000000002</v>
      </c>
      <c r="S918">
        <v>0.16800000000000001</v>
      </c>
    </row>
    <row r="919" spans="1:19" x14ac:dyDescent="0.3">
      <c r="A919">
        <v>420</v>
      </c>
      <c r="B919">
        <v>-0.61</v>
      </c>
      <c r="C919">
        <v>-1.61</v>
      </c>
      <c r="D919">
        <v>-2.605</v>
      </c>
      <c r="E919">
        <v>-3.1509999999999998</v>
      </c>
      <c r="F919">
        <v>-3.19</v>
      </c>
      <c r="G919">
        <v>1.6</v>
      </c>
      <c r="H919">
        <v>0.01</v>
      </c>
      <c r="I919">
        <v>1.6160000000000001</v>
      </c>
      <c r="J919">
        <v>-0.60699999999999998</v>
      </c>
      <c r="K919">
        <v>-1.61</v>
      </c>
      <c r="L919">
        <v>-2.6059999999999999</v>
      </c>
      <c r="M919">
        <v>-3.149</v>
      </c>
      <c r="N919">
        <v>-3.19</v>
      </c>
      <c r="O919">
        <v>0.96199999999999997</v>
      </c>
      <c r="P919">
        <v>0.95099999999999996</v>
      </c>
      <c r="Q919">
        <v>0.94599999999999995</v>
      </c>
      <c r="R919">
        <v>0.45500000000000002</v>
      </c>
      <c r="S919">
        <v>0.16900000000000001</v>
      </c>
    </row>
    <row r="920" spans="1:19" x14ac:dyDescent="0.3">
      <c r="A920">
        <v>480</v>
      </c>
      <c r="B920">
        <v>-0.61</v>
      </c>
      <c r="C920">
        <v>-1.61</v>
      </c>
      <c r="D920">
        <v>-2.605</v>
      </c>
      <c r="E920">
        <v>-3.1509999999999998</v>
      </c>
      <c r="F920">
        <v>-3.19</v>
      </c>
      <c r="G920">
        <v>1.6</v>
      </c>
      <c r="H920">
        <v>0.01</v>
      </c>
      <c r="I920">
        <v>1.6160000000000001</v>
      </c>
      <c r="J920">
        <v>-0.60499999999999998</v>
      </c>
      <c r="K920">
        <v>-1.611</v>
      </c>
      <c r="L920">
        <v>-2.6059999999999999</v>
      </c>
      <c r="M920">
        <v>-3.149</v>
      </c>
      <c r="N920">
        <v>-3.19</v>
      </c>
      <c r="O920">
        <v>0.96499999999999997</v>
      </c>
      <c r="P920">
        <v>0.95099999999999996</v>
      </c>
      <c r="Q920">
        <v>0.94599999999999995</v>
      </c>
      <c r="R920">
        <v>0.45600000000000002</v>
      </c>
      <c r="S920">
        <v>0.17100000000000001</v>
      </c>
    </row>
    <row r="921" spans="1:19" x14ac:dyDescent="0.3">
      <c r="A921">
        <v>540</v>
      </c>
      <c r="B921">
        <v>-0.61</v>
      </c>
      <c r="C921">
        <v>-1.61</v>
      </c>
      <c r="D921">
        <v>-2.605</v>
      </c>
      <c r="E921">
        <v>-3.1509999999999998</v>
      </c>
      <c r="F921">
        <v>-3.19</v>
      </c>
      <c r="G921">
        <v>1.6</v>
      </c>
      <c r="H921">
        <v>0.01</v>
      </c>
      <c r="I921">
        <v>1.6160000000000001</v>
      </c>
      <c r="J921">
        <v>-0.60399999999999998</v>
      </c>
      <c r="K921">
        <v>-1.611</v>
      </c>
      <c r="L921">
        <v>-2.605</v>
      </c>
      <c r="M921">
        <v>-3.149</v>
      </c>
      <c r="N921">
        <v>-3.19</v>
      </c>
      <c r="O921">
        <v>0.96799999999999997</v>
      </c>
      <c r="P921">
        <v>0.95099999999999996</v>
      </c>
      <c r="Q921">
        <v>0.94599999999999995</v>
      </c>
      <c r="R921">
        <v>0.45700000000000002</v>
      </c>
      <c r="S921">
        <v>0.17299999999999999</v>
      </c>
    </row>
    <row r="922" spans="1:19" x14ac:dyDescent="0.3">
      <c r="A922">
        <v>600</v>
      </c>
      <c r="B922">
        <v>-0.61</v>
      </c>
      <c r="C922">
        <v>-1.61</v>
      </c>
      <c r="D922">
        <v>-2.605</v>
      </c>
      <c r="E922">
        <v>-3.1509999999999998</v>
      </c>
      <c r="F922">
        <v>-3.19</v>
      </c>
      <c r="G922">
        <v>1.6</v>
      </c>
      <c r="H922">
        <v>0.01</v>
      </c>
      <c r="I922">
        <v>1.6160000000000001</v>
      </c>
      <c r="J922">
        <v>-0.60199999999999998</v>
      </c>
      <c r="K922">
        <v>-1.611</v>
      </c>
      <c r="L922">
        <v>-2.605</v>
      </c>
      <c r="M922">
        <v>-3.149</v>
      </c>
      <c r="N922">
        <v>-3.19</v>
      </c>
      <c r="O922">
        <v>0.96899999999999997</v>
      </c>
      <c r="P922">
        <v>0.95199999999999996</v>
      </c>
      <c r="Q922">
        <v>0.94599999999999995</v>
      </c>
      <c r="R922">
        <v>0.45600000000000002</v>
      </c>
      <c r="S922">
        <v>0.17399999999999999</v>
      </c>
    </row>
    <row r="924" spans="1:19" x14ac:dyDescent="0.3">
      <c r="A924" t="s">
        <v>0</v>
      </c>
      <c r="B924" t="s">
        <v>72</v>
      </c>
    </row>
    <row r="925" spans="1:19" x14ac:dyDescent="0.3">
      <c r="A925">
        <v>0</v>
      </c>
      <c r="B925">
        <v>-0.61</v>
      </c>
      <c r="C925">
        <v>-1.61</v>
      </c>
      <c r="D925">
        <v>-2.605</v>
      </c>
      <c r="E925">
        <v>-3.1509999999999998</v>
      </c>
      <c r="F925">
        <v>-3.19</v>
      </c>
      <c r="G925">
        <v>1.6</v>
      </c>
      <c r="H925">
        <v>0.01</v>
      </c>
      <c r="I925">
        <v>1.3480000000000001</v>
      </c>
      <c r="J925">
        <v>-0.61</v>
      </c>
      <c r="K925">
        <v>-1.61</v>
      </c>
      <c r="L925">
        <v>-2.605</v>
      </c>
      <c r="M925">
        <v>-3.1509999999999998</v>
      </c>
      <c r="N925">
        <v>-3.19</v>
      </c>
      <c r="O925">
        <v>0.92600000000000005</v>
      </c>
      <c r="P925">
        <v>0.92600000000000005</v>
      </c>
      <c r="Q925">
        <v>0.91700000000000004</v>
      </c>
      <c r="R925">
        <v>0.44600000000000001</v>
      </c>
      <c r="S925">
        <v>0.16800000000000001</v>
      </c>
    </row>
    <row r="926" spans="1:19" x14ac:dyDescent="0.3">
      <c r="A926">
        <v>60</v>
      </c>
      <c r="B926">
        <v>-0.61</v>
      </c>
      <c r="C926">
        <v>-1.61</v>
      </c>
      <c r="D926">
        <v>-2.605</v>
      </c>
      <c r="E926">
        <v>-3.1509999999999998</v>
      </c>
      <c r="F926">
        <v>-3.19</v>
      </c>
      <c r="G926">
        <v>1.6</v>
      </c>
      <c r="H926">
        <v>0.01</v>
      </c>
      <c r="I926">
        <v>1.3480000000000001</v>
      </c>
      <c r="J926">
        <v>-0.61199999999999999</v>
      </c>
      <c r="K926">
        <v>-1.609</v>
      </c>
      <c r="L926">
        <v>-2.605</v>
      </c>
      <c r="M926">
        <v>-3.1520000000000001</v>
      </c>
      <c r="N926">
        <v>-3.1869999999999998</v>
      </c>
      <c r="O926">
        <v>0.93700000000000006</v>
      </c>
      <c r="P926">
        <v>0.94599999999999995</v>
      </c>
      <c r="Q926">
        <v>0.93700000000000006</v>
      </c>
      <c r="R926">
        <v>0.44700000000000001</v>
      </c>
      <c r="S926">
        <v>0.16</v>
      </c>
    </row>
    <row r="927" spans="1:19" x14ac:dyDescent="0.3">
      <c r="A927">
        <v>120</v>
      </c>
      <c r="B927">
        <v>-0.61</v>
      </c>
      <c r="C927">
        <v>-1.61</v>
      </c>
      <c r="D927">
        <v>-2.605</v>
      </c>
      <c r="E927">
        <v>-3.1509999999999998</v>
      </c>
      <c r="F927">
        <v>-3.19</v>
      </c>
      <c r="G927">
        <v>1.6</v>
      </c>
      <c r="H927">
        <v>0.01</v>
      </c>
      <c r="I927">
        <v>1.3480000000000001</v>
      </c>
      <c r="J927">
        <v>-0.61299999999999999</v>
      </c>
      <c r="K927">
        <v>-1.61</v>
      </c>
      <c r="L927">
        <v>-2.605</v>
      </c>
      <c r="M927">
        <v>-3.1509999999999998</v>
      </c>
      <c r="N927">
        <v>-3.1840000000000002</v>
      </c>
      <c r="O927">
        <v>0.94399999999999995</v>
      </c>
      <c r="P927">
        <v>0.95</v>
      </c>
      <c r="Q927">
        <v>0.94199999999999995</v>
      </c>
      <c r="R927">
        <v>0.44500000000000001</v>
      </c>
      <c r="S927">
        <v>0.152</v>
      </c>
    </row>
    <row r="928" spans="1:19" x14ac:dyDescent="0.3">
      <c r="A928">
        <v>180</v>
      </c>
      <c r="B928">
        <v>-0.61</v>
      </c>
      <c r="C928">
        <v>-1.61</v>
      </c>
      <c r="D928">
        <v>-2.605</v>
      </c>
      <c r="E928">
        <v>-3.1509999999999998</v>
      </c>
      <c r="F928">
        <v>-3.19</v>
      </c>
      <c r="G928">
        <v>1.6</v>
      </c>
      <c r="H928">
        <v>0.01</v>
      </c>
      <c r="I928">
        <v>1.3480000000000001</v>
      </c>
      <c r="J928">
        <v>-0.61199999999999999</v>
      </c>
      <c r="K928">
        <v>-1.61</v>
      </c>
      <c r="L928">
        <v>-2.605</v>
      </c>
      <c r="M928">
        <v>-3.15</v>
      </c>
      <c r="N928">
        <v>-3.181</v>
      </c>
      <c r="O928">
        <v>0.94899999999999995</v>
      </c>
      <c r="P928">
        <v>0.95299999999999996</v>
      </c>
      <c r="Q928">
        <v>0.94599999999999995</v>
      </c>
      <c r="R928">
        <v>0.45</v>
      </c>
      <c r="S928">
        <v>0.14599999999999999</v>
      </c>
    </row>
    <row r="929" spans="1:19" x14ac:dyDescent="0.3">
      <c r="A929">
        <v>240</v>
      </c>
      <c r="B929">
        <v>-0.61</v>
      </c>
      <c r="C929">
        <v>-1.61</v>
      </c>
      <c r="D929">
        <v>-2.605</v>
      </c>
      <c r="E929">
        <v>-3.1509999999999998</v>
      </c>
      <c r="F929">
        <v>-3.19</v>
      </c>
      <c r="G929">
        <v>1.6</v>
      </c>
      <c r="H929">
        <v>0.01</v>
      </c>
      <c r="I929">
        <v>1.3480000000000001</v>
      </c>
      <c r="J929">
        <v>-0.61199999999999999</v>
      </c>
      <c r="K929">
        <v>-1.609</v>
      </c>
      <c r="L929">
        <v>-2.605</v>
      </c>
      <c r="M929">
        <v>-3.1509999999999998</v>
      </c>
      <c r="N929">
        <v>-3.1779999999999999</v>
      </c>
      <c r="O929">
        <v>0.95399999999999996</v>
      </c>
      <c r="P929">
        <v>0.95399999999999996</v>
      </c>
      <c r="Q929">
        <v>0.94599999999999995</v>
      </c>
      <c r="R929">
        <v>0.45600000000000002</v>
      </c>
      <c r="S929">
        <v>0.14099999999999999</v>
      </c>
    </row>
    <row r="930" spans="1:19" x14ac:dyDescent="0.3">
      <c r="A930">
        <v>300</v>
      </c>
      <c r="B930">
        <v>-0.61</v>
      </c>
      <c r="C930">
        <v>-1.61</v>
      </c>
      <c r="D930">
        <v>-2.605</v>
      </c>
      <c r="E930">
        <v>-3.1509999999999998</v>
      </c>
      <c r="F930">
        <v>-3.19</v>
      </c>
      <c r="G930">
        <v>1.6</v>
      </c>
      <c r="H930">
        <v>0.01</v>
      </c>
      <c r="I930">
        <v>1.3480000000000001</v>
      </c>
      <c r="J930">
        <v>-0.61</v>
      </c>
      <c r="K930">
        <v>-1.61</v>
      </c>
      <c r="L930">
        <v>-2.605</v>
      </c>
      <c r="M930">
        <v>-3.15</v>
      </c>
      <c r="N930">
        <v>-3.1749999999999998</v>
      </c>
      <c r="O930">
        <v>0.95599999999999996</v>
      </c>
      <c r="P930">
        <v>0.95299999999999996</v>
      </c>
      <c r="Q930">
        <v>0.94599999999999995</v>
      </c>
      <c r="R930">
        <v>0.45700000000000002</v>
      </c>
      <c r="S930">
        <v>0.13500000000000001</v>
      </c>
    </row>
    <row r="931" spans="1:19" x14ac:dyDescent="0.3">
      <c r="A931">
        <v>360</v>
      </c>
      <c r="B931">
        <v>-0.61</v>
      </c>
      <c r="C931">
        <v>-1.61</v>
      </c>
      <c r="D931">
        <v>-2.605</v>
      </c>
      <c r="E931">
        <v>-3.1509999999999998</v>
      </c>
      <c r="F931">
        <v>-3.19</v>
      </c>
      <c r="G931">
        <v>1.6</v>
      </c>
      <c r="H931">
        <v>0.01</v>
      </c>
      <c r="I931">
        <v>1.3480000000000001</v>
      </c>
      <c r="J931">
        <v>-0.60899999999999999</v>
      </c>
      <c r="K931">
        <v>-1.61</v>
      </c>
      <c r="L931">
        <v>-2.6059999999999999</v>
      </c>
      <c r="M931">
        <v>-3.1480000000000001</v>
      </c>
      <c r="N931">
        <v>-3.1720000000000002</v>
      </c>
      <c r="O931">
        <v>0.96</v>
      </c>
      <c r="P931">
        <v>0.95199999999999996</v>
      </c>
      <c r="Q931">
        <v>0.94699999999999995</v>
      </c>
      <c r="R931">
        <v>0.45</v>
      </c>
      <c r="S931">
        <v>0.13</v>
      </c>
    </row>
    <row r="932" spans="1:19" x14ac:dyDescent="0.3">
      <c r="A932">
        <v>420</v>
      </c>
      <c r="B932">
        <v>-0.61</v>
      </c>
      <c r="C932">
        <v>-1.61</v>
      </c>
      <c r="D932">
        <v>-2.605</v>
      </c>
      <c r="E932">
        <v>-3.1509999999999998</v>
      </c>
      <c r="F932">
        <v>-3.19</v>
      </c>
      <c r="G932">
        <v>1.6</v>
      </c>
      <c r="H932">
        <v>0.01</v>
      </c>
      <c r="I932">
        <v>1.3480000000000001</v>
      </c>
      <c r="J932">
        <v>-0.60699999999999998</v>
      </c>
      <c r="K932">
        <v>-1.61</v>
      </c>
      <c r="L932">
        <v>-2.6059999999999999</v>
      </c>
      <c r="M932">
        <v>-3.145</v>
      </c>
      <c r="N932">
        <v>-3.169</v>
      </c>
      <c r="O932">
        <v>0.96199999999999997</v>
      </c>
      <c r="P932">
        <v>0.95099999999999996</v>
      </c>
      <c r="Q932">
        <v>0.94699999999999995</v>
      </c>
      <c r="R932">
        <v>0.443</v>
      </c>
      <c r="S932">
        <v>0.128</v>
      </c>
    </row>
    <row r="933" spans="1:19" x14ac:dyDescent="0.3">
      <c r="A933">
        <v>480</v>
      </c>
      <c r="B933">
        <v>-0.61</v>
      </c>
      <c r="C933">
        <v>-1.61</v>
      </c>
      <c r="D933">
        <v>-2.605</v>
      </c>
      <c r="E933">
        <v>-3.1509999999999998</v>
      </c>
      <c r="F933">
        <v>-3.19</v>
      </c>
      <c r="G933">
        <v>1.6</v>
      </c>
      <c r="H933">
        <v>0.01</v>
      </c>
      <c r="I933">
        <v>1.3480000000000001</v>
      </c>
      <c r="J933">
        <v>-0.60499999999999998</v>
      </c>
      <c r="K933">
        <v>-1.611</v>
      </c>
      <c r="L933">
        <v>-2.6059999999999999</v>
      </c>
      <c r="M933">
        <v>-3.1419999999999999</v>
      </c>
      <c r="N933">
        <v>-3.1659999999999999</v>
      </c>
      <c r="O933">
        <v>0.96499999999999997</v>
      </c>
      <c r="P933">
        <v>0.95099999999999996</v>
      </c>
      <c r="Q933">
        <v>0.94599999999999995</v>
      </c>
      <c r="R933">
        <v>0.436</v>
      </c>
      <c r="S933">
        <v>0.126</v>
      </c>
    </row>
    <row r="934" spans="1:19" x14ac:dyDescent="0.3">
      <c r="A934">
        <v>540</v>
      </c>
      <c r="B934">
        <v>-0.61</v>
      </c>
      <c r="C934">
        <v>-1.61</v>
      </c>
      <c r="D934">
        <v>-2.605</v>
      </c>
      <c r="E934">
        <v>-3.1509999999999998</v>
      </c>
      <c r="F934">
        <v>-3.19</v>
      </c>
      <c r="G934">
        <v>1.6</v>
      </c>
      <c r="H934">
        <v>0.01</v>
      </c>
      <c r="I934">
        <v>1.3480000000000001</v>
      </c>
      <c r="J934">
        <v>-0.60399999999999998</v>
      </c>
      <c r="K934">
        <v>-1.611</v>
      </c>
      <c r="L934">
        <v>-2.605</v>
      </c>
      <c r="M934">
        <v>-3.1389999999999998</v>
      </c>
      <c r="N934">
        <v>-3.1629999999999998</v>
      </c>
      <c r="O934">
        <v>0.96699999999999997</v>
      </c>
      <c r="P934">
        <v>0.95099999999999996</v>
      </c>
      <c r="Q934">
        <v>0.94499999999999995</v>
      </c>
      <c r="R934">
        <v>0.43</v>
      </c>
      <c r="S934">
        <v>0.125</v>
      </c>
    </row>
    <row r="935" spans="1:19" x14ac:dyDescent="0.3">
      <c r="A935">
        <v>600</v>
      </c>
      <c r="B935">
        <v>-0.61</v>
      </c>
      <c r="C935">
        <v>-1.61</v>
      </c>
      <c r="D935">
        <v>-2.605</v>
      </c>
      <c r="E935">
        <v>-3.1509999999999998</v>
      </c>
      <c r="F935">
        <v>-3.19</v>
      </c>
      <c r="G935">
        <v>1.6</v>
      </c>
      <c r="H935">
        <v>0.01</v>
      </c>
      <c r="I935">
        <v>1.3480000000000001</v>
      </c>
      <c r="J935">
        <v>-0.60199999999999998</v>
      </c>
      <c r="K935">
        <v>-1.611</v>
      </c>
      <c r="L935">
        <v>-2.605</v>
      </c>
      <c r="M935">
        <v>-3.1349999999999998</v>
      </c>
      <c r="N935">
        <v>-3.16</v>
      </c>
      <c r="O935">
        <v>0.96899999999999997</v>
      </c>
      <c r="P935">
        <v>0.95199999999999996</v>
      </c>
      <c r="Q935">
        <v>0.94599999999999995</v>
      </c>
      <c r="R935">
        <v>0.42399999999999999</v>
      </c>
      <c r="S935">
        <v>0.125</v>
      </c>
    </row>
    <row r="937" spans="1:19" x14ac:dyDescent="0.3">
      <c r="A937" t="s">
        <v>0</v>
      </c>
      <c r="B937" t="s">
        <v>73</v>
      </c>
    </row>
    <row r="938" spans="1:19" x14ac:dyDescent="0.3">
      <c r="A938">
        <v>0</v>
      </c>
      <c r="B938">
        <v>-0.61</v>
      </c>
      <c r="C938">
        <v>-1.61</v>
      </c>
      <c r="D938">
        <v>-2.6040000000000001</v>
      </c>
      <c r="E938">
        <v>-3.1419999999999999</v>
      </c>
      <c r="F938">
        <v>-3.18</v>
      </c>
      <c r="G938">
        <v>1.6</v>
      </c>
      <c r="H938">
        <v>0.01</v>
      </c>
      <c r="I938">
        <v>1.875</v>
      </c>
      <c r="J938">
        <v>-0.61</v>
      </c>
      <c r="K938">
        <v>-1.61</v>
      </c>
      <c r="L938">
        <v>-2.6040000000000001</v>
      </c>
      <c r="M938">
        <v>-3.1419999999999999</v>
      </c>
      <c r="N938">
        <v>-3.18</v>
      </c>
      <c r="O938">
        <v>0.92600000000000005</v>
      </c>
      <c r="P938">
        <v>0.92600000000000005</v>
      </c>
      <c r="Q938">
        <v>0.91700000000000004</v>
      </c>
      <c r="R938">
        <v>0.441</v>
      </c>
      <c r="S938">
        <v>0.16600000000000001</v>
      </c>
    </row>
    <row r="939" spans="1:19" x14ac:dyDescent="0.3">
      <c r="A939">
        <v>60</v>
      </c>
      <c r="B939">
        <v>-0.61</v>
      </c>
      <c r="C939">
        <v>-1.61</v>
      </c>
      <c r="D939">
        <v>-2.6040000000000001</v>
      </c>
      <c r="E939">
        <v>-3.1419999999999999</v>
      </c>
      <c r="F939">
        <v>-3.18</v>
      </c>
      <c r="G939">
        <v>1.6</v>
      </c>
      <c r="H939">
        <v>0.01</v>
      </c>
      <c r="I939">
        <v>1.875</v>
      </c>
      <c r="J939">
        <v>-0.61199999999999999</v>
      </c>
      <c r="K939">
        <v>-1.61</v>
      </c>
      <c r="L939">
        <v>-2.6040000000000001</v>
      </c>
      <c r="M939">
        <v>-3.1419999999999999</v>
      </c>
      <c r="N939">
        <v>-3.1829999999999998</v>
      </c>
      <c r="O939">
        <v>0.93700000000000006</v>
      </c>
      <c r="P939">
        <v>0.94699999999999995</v>
      </c>
      <c r="Q939">
        <v>0.93600000000000005</v>
      </c>
      <c r="R939">
        <v>0.439</v>
      </c>
      <c r="S939">
        <v>0.17499999999999999</v>
      </c>
    </row>
    <row r="940" spans="1:19" x14ac:dyDescent="0.3">
      <c r="A940">
        <v>120</v>
      </c>
      <c r="B940">
        <v>-0.61</v>
      </c>
      <c r="C940">
        <v>-1.61</v>
      </c>
      <c r="D940">
        <v>-2.6040000000000001</v>
      </c>
      <c r="E940">
        <v>-3.1419999999999999</v>
      </c>
      <c r="F940">
        <v>-3.18</v>
      </c>
      <c r="G940">
        <v>1.6</v>
      </c>
      <c r="H940">
        <v>0.01</v>
      </c>
      <c r="I940">
        <v>1.875</v>
      </c>
      <c r="J940">
        <v>-0.61299999999999999</v>
      </c>
      <c r="K940">
        <v>-1.61</v>
      </c>
      <c r="L940">
        <v>-2.605</v>
      </c>
      <c r="M940">
        <v>-3.1429999999999998</v>
      </c>
      <c r="N940">
        <v>-3.1859999999999999</v>
      </c>
      <c r="O940">
        <v>0.94399999999999995</v>
      </c>
      <c r="P940">
        <v>0.95</v>
      </c>
      <c r="Q940">
        <v>0.94399999999999995</v>
      </c>
      <c r="R940">
        <v>0.443</v>
      </c>
      <c r="S940">
        <v>0.183</v>
      </c>
    </row>
    <row r="941" spans="1:19" x14ac:dyDescent="0.3">
      <c r="A941">
        <v>180</v>
      </c>
      <c r="B941">
        <v>-0.61</v>
      </c>
      <c r="C941">
        <v>-1.61</v>
      </c>
      <c r="D941">
        <v>-2.6040000000000001</v>
      </c>
      <c r="E941">
        <v>-3.1419999999999999</v>
      </c>
      <c r="F941">
        <v>-3.18</v>
      </c>
      <c r="G941">
        <v>1.6</v>
      </c>
      <c r="H941">
        <v>0.01</v>
      </c>
      <c r="I941">
        <v>1.875</v>
      </c>
      <c r="J941">
        <v>-0.61299999999999999</v>
      </c>
      <c r="K941">
        <v>-1.61</v>
      </c>
      <c r="L941">
        <v>-2.605</v>
      </c>
      <c r="M941">
        <v>-3.1419999999999999</v>
      </c>
      <c r="N941">
        <v>-3.1890000000000001</v>
      </c>
      <c r="O941">
        <v>0.94899999999999995</v>
      </c>
      <c r="P941">
        <v>0.95299999999999996</v>
      </c>
      <c r="Q941">
        <v>0.94399999999999995</v>
      </c>
      <c r="R941">
        <v>0.44500000000000001</v>
      </c>
      <c r="S941">
        <v>0.19</v>
      </c>
    </row>
    <row r="942" spans="1:19" x14ac:dyDescent="0.3">
      <c r="A942">
        <v>240</v>
      </c>
      <c r="B942">
        <v>-0.61</v>
      </c>
      <c r="C942">
        <v>-1.61</v>
      </c>
      <c r="D942">
        <v>-2.6040000000000001</v>
      </c>
      <c r="E942">
        <v>-3.1419999999999999</v>
      </c>
      <c r="F942">
        <v>-3.18</v>
      </c>
      <c r="G942">
        <v>1.6</v>
      </c>
      <c r="H942">
        <v>0.01</v>
      </c>
      <c r="I942">
        <v>1.875</v>
      </c>
      <c r="J942">
        <v>-0.61099999999999999</v>
      </c>
      <c r="K942">
        <v>-1.609</v>
      </c>
      <c r="L942">
        <v>-2.605</v>
      </c>
      <c r="M942">
        <v>-3.14</v>
      </c>
      <c r="N942">
        <v>-3.1920000000000002</v>
      </c>
      <c r="O942">
        <v>0.95299999999999996</v>
      </c>
      <c r="P942">
        <v>0.95399999999999996</v>
      </c>
      <c r="Q942">
        <v>0.94599999999999995</v>
      </c>
      <c r="R942">
        <v>0.443</v>
      </c>
      <c r="S942">
        <v>0.19500000000000001</v>
      </c>
    </row>
    <row r="943" spans="1:19" x14ac:dyDescent="0.3">
      <c r="A943">
        <v>300</v>
      </c>
      <c r="B943">
        <v>-0.61</v>
      </c>
      <c r="C943">
        <v>-1.61</v>
      </c>
      <c r="D943">
        <v>-2.6040000000000001</v>
      </c>
      <c r="E943">
        <v>-3.1419999999999999</v>
      </c>
      <c r="F943">
        <v>-3.18</v>
      </c>
      <c r="G943">
        <v>1.6</v>
      </c>
      <c r="H943">
        <v>0.01</v>
      </c>
      <c r="I943">
        <v>1.875</v>
      </c>
      <c r="J943">
        <v>-0.61</v>
      </c>
      <c r="K943">
        <v>-1.61</v>
      </c>
      <c r="L943">
        <v>-2.605</v>
      </c>
      <c r="M943">
        <v>-3.14</v>
      </c>
      <c r="N943">
        <v>-3.1949999999999998</v>
      </c>
      <c r="O943">
        <v>0.95599999999999996</v>
      </c>
      <c r="P943">
        <v>0.95399999999999996</v>
      </c>
      <c r="Q943">
        <v>0.94699999999999995</v>
      </c>
      <c r="R943">
        <v>0.44700000000000001</v>
      </c>
      <c r="S943">
        <v>0.19900000000000001</v>
      </c>
    </row>
    <row r="944" spans="1:19" x14ac:dyDescent="0.3">
      <c r="A944">
        <v>360</v>
      </c>
      <c r="B944">
        <v>-0.61</v>
      </c>
      <c r="C944">
        <v>-1.61</v>
      </c>
      <c r="D944">
        <v>-2.6040000000000001</v>
      </c>
      <c r="E944">
        <v>-3.1419999999999999</v>
      </c>
      <c r="F944">
        <v>-3.18</v>
      </c>
      <c r="G944">
        <v>1.6</v>
      </c>
      <c r="H944">
        <v>0.01</v>
      </c>
      <c r="I944">
        <v>1.875</v>
      </c>
      <c r="J944">
        <v>-0.60899999999999999</v>
      </c>
      <c r="K944">
        <v>-1.61</v>
      </c>
      <c r="L944">
        <v>-2.605</v>
      </c>
      <c r="M944">
        <v>-3.141</v>
      </c>
      <c r="N944">
        <v>-3.198</v>
      </c>
      <c r="O944">
        <v>0.95899999999999996</v>
      </c>
      <c r="P944">
        <v>0.95199999999999996</v>
      </c>
      <c r="Q944">
        <v>0.94499999999999995</v>
      </c>
      <c r="R944">
        <v>0.45400000000000001</v>
      </c>
      <c r="S944">
        <v>0.20399999999999999</v>
      </c>
    </row>
    <row r="945" spans="1:19" x14ac:dyDescent="0.3">
      <c r="A945">
        <v>420</v>
      </c>
      <c r="B945">
        <v>-0.61</v>
      </c>
      <c r="C945">
        <v>-1.61</v>
      </c>
      <c r="D945">
        <v>-2.6040000000000001</v>
      </c>
      <c r="E945">
        <v>-3.1419999999999999</v>
      </c>
      <c r="F945">
        <v>-3.18</v>
      </c>
      <c r="G945">
        <v>1.6</v>
      </c>
      <c r="H945">
        <v>0.01</v>
      </c>
      <c r="I945">
        <v>1.875</v>
      </c>
      <c r="J945">
        <v>-0.60699999999999998</v>
      </c>
      <c r="K945">
        <v>-1.61</v>
      </c>
      <c r="L945">
        <v>-2.605</v>
      </c>
      <c r="M945">
        <v>-3.1440000000000001</v>
      </c>
      <c r="N945">
        <v>-3.2010000000000001</v>
      </c>
      <c r="O945">
        <v>0.96199999999999997</v>
      </c>
      <c r="P945">
        <v>0.95099999999999996</v>
      </c>
      <c r="Q945">
        <v>0.94499999999999995</v>
      </c>
      <c r="R945">
        <v>0.46200000000000002</v>
      </c>
      <c r="S945">
        <v>0.20899999999999999</v>
      </c>
    </row>
    <row r="946" spans="1:19" x14ac:dyDescent="0.3">
      <c r="A946">
        <v>480</v>
      </c>
      <c r="B946">
        <v>-0.61</v>
      </c>
      <c r="C946">
        <v>-1.61</v>
      </c>
      <c r="D946">
        <v>-2.6040000000000001</v>
      </c>
      <c r="E946">
        <v>-3.1419999999999999</v>
      </c>
      <c r="F946">
        <v>-3.18</v>
      </c>
      <c r="G946">
        <v>1.6</v>
      </c>
      <c r="H946">
        <v>0.01</v>
      </c>
      <c r="I946">
        <v>1.875</v>
      </c>
      <c r="J946">
        <v>-0.60499999999999998</v>
      </c>
      <c r="K946">
        <v>-1.611</v>
      </c>
      <c r="L946">
        <v>-2.605</v>
      </c>
      <c r="M946">
        <v>-3.1459999999999999</v>
      </c>
      <c r="N946">
        <v>-3.2040000000000002</v>
      </c>
      <c r="O946">
        <v>0.96499999999999997</v>
      </c>
      <c r="P946">
        <v>0.95099999999999996</v>
      </c>
      <c r="Q946">
        <v>0.94599999999999995</v>
      </c>
      <c r="R946">
        <v>0.47</v>
      </c>
      <c r="S946">
        <v>0.214</v>
      </c>
    </row>
    <row r="947" spans="1:19" x14ac:dyDescent="0.3">
      <c r="A947">
        <v>540</v>
      </c>
      <c r="B947">
        <v>-0.61</v>
      </c>
      <c r="C947">
        <v>-1.61</v>
      </c>
      <c r="D947">
        <v>-2.6040000000000001</v>
      </c>
      <c r="E947">
        <v>-3.1419999999999999</v>
      </c>
      <c r="F947">
        <v>-3.18</v>
      </c>
      <c r="G947">
        <v>1.6</v>
      </c>
      <c r="H947">
        <v>0.01</v>
      </c>
      <c r="I947">
        <v>1.875</v>
      </c>
      <c r="J947">
        <v>-0.60399999999999998</v>
      </c>
      <c r="K947">
        <v>-1.611</v>
      </c>
      <c r="L947">
        <v>-2.605</v>
      </c>
      <c r="M947">
        <v>-3.149</v>
      </c>
      <c r="N947">
        <v>-3.2069999999999999</v>
      </c>
      <c r="O947">
        <v>0.96799999999999997</v>
      </c>
      <c r="P947">
        <v>0.95099999999999996</v>
      </c>
      <c r="Q947">
        <v>0.94599999999999995</v>
      </c>
      <c r="R947">
        <v>0.47599999999999998</v>
      </c>
      <c r="S947">
        <v>0.218</v>
      </c>
    </row>
    <row r="948" spans="1:19" x14ac:dyDescent="0.3">
      <c r="A948">
        <v>600</v>
      </c>
      <c r="B948">
        <v>-0.61</v>
      </c>
      <c r="C948">
        <v>-1.61</v>
      </c>
      <c r="D948">
        <v>-2.6040000000000001</v>
      </c>
      <c r="E948">
        <v>-3.1419999999999999</v>
      </c>
      <c r="F948">
        <v>-3.18</v>
      </c>
      <c r="G948">
        <v>1.6</v>
      </c>
      <c r="H948">
        <v>0.01</v>
      </c>
      <c r="I948">
        <v>1.875</v>
      </c>
      <c r="J948">
        <v>-0.60199999999999998</v>
      </c>
      <c r="K948">
        <v>-1.611</v>
      </c>
      <c r="L948">
        <v>-2.605</v>
      </c>
      <c r="M948">
        <v>-3.1520000000000001</v>
      </c>
      <c r="N948">
        <v>-3.21</v>
      </c>
      <c r="O948">
        <v>0.96899999999999997</v>
      </c>
      <c r="P948">
        <v>0.95199999999999996</v>
      </c>
      <c r="Q948">
        <v>0.94599999999999995</v>
      </c>
      <c r="R948">
        <v>0.48</v>
      </c>
      <c r="S948">
        <v>0.22</v>
      </c>
    </row>
    <row r="950" spans="1:19" x14ac:dyDescent="0.3">
      <c r="A950" t="s">
        <v>0</v>
      </c>
      <c r="B950" t="s">
        <v>74</v>
      </c>
    </row>
    <row r="951" spans="1:19" x14ac:dyDescent="0.3">
      <c r="A951">
        <v>0</v>
      </c>
      <c r="B951">
        <v>-0.61</v>
      </c>
      <c r="C951">
        <v>-1.61</v>
      </c>
      <c r="D951">
        <v>-2.6040000000000001</v>
      </c>
      <c r="E951">
        <v>-3.1419999999999999</v>
      </c>
      <c r="F951">
        <v>-3.18</v>
      </c>
      <c r="G951">
        <v>1.6</v>
      </c>
      <c r="H951">
        <v>0.01</v>
      </c>
      <c r="I951">
        <v>1.617</v>
      </c>
      <c r="J951">
        <v>-0.61</v>
      </c>
      <c r="K951">
        <v>-1.61</v>
      </c>
      <c r="L951">
        <v>-2.6040000000000001</v>
      </c>
      <c r="M951">
        <v>-3.1419999999999999</v>
      </c>
      <c r="N951">
        <v>-3.18</v>
      </c>
      <c r="O951">
        <v>0.92600000000000005</v>
      </c>
      <c r="P951">
        <v>0.92600000000000005</v>
      </c>
      <c r="Q951">
        <v>0.91700000000000004</v>
      </c>
      <c r="R951">
        <v>0.441</v>
      </c>
      <c r="S951">
        <v>0.16600000000000001</v>
      </c>
    </row>
    <row r="952" spans="1:19" x14ac:dyDescent="0.3">
      <c r="A952">
        <v>60</v>
      </c>
      <c r="B952">
        <v>-0.61</v>
      </c>
      <c r="C952">
        <v>-1.61</v>
      </c>
      <c r="D952">
        <v>-2.6040000000000001</v>
      </c>
      <c r="E952">
        <v>-3.1419999999999999</v>
      </c>
      <c r="F952">
        <v>-3.18</v>
      </c>
      <c r="G952">
        <v>1.6</v>
      </c>
      <c r="H952">
        <v>0.01</v>
      </c>
      <c r="I952">
        <v>1.617</v>
      </c>
      <c r="J952">
        <v>-0.61199999999999999</v>
      </c>
      <c r="K952">
        <v>-1.609</v>
      </c>
      <c r="L952">
        <v>-2.6040000000000001</v>
      </c>
      <c r="M952">
        <v>-3.1419999999999999</v>
      </c>
      <c r="N952">
        <v>-3.18</v>
      </c>
      <c r="O952">
        <v>0.93700000000000006</v>
      </c>
      <c r="P952">
        <v>0.94599999999999995</v>
      </c>
      <c r="Q952">
        <v>0.93600000000000005</v>
      </c>
      <c r="R952">
        <v>0.441</v>
      </c>
      <c r="S952">
        <v>0.16700000000000001</v>
      </c>
    </row>
    <row r="953" spans="1:19" x14ac:dyDescent="0.3">
      <c r="A953">
        <v>120</v>
      </c>
      <c r="B953">
        <v>-0.61</v>
      </c>
      <c r="C953">
        <v>-1.61</v>
      </c>
      <c r="D953">
        <v>-2.6040000000000001</v>
      </c>
      <c r="E953">
        <v>-3.1419999999999999</v>
      </c>
      <c r="F953">
        <v>-3.18</v>
      </c>
      <c r="G953">
        <v>1.6</v>
      </c>
      <c r="H953">
        <v>0.01</v>
      </c>
      <c r="I953">
        <v>1.617</v>
      </c>
      <c r="J953">
        <v>-0.61299999999999999</v>
      </c>
      <c r="K953">
        <v>-1.61</v>
      </c>
      <c r="L953">
        <v>-2.605</v>
      </c>
      <c r="M953">
        <v>-3.1419999999999999</v>
      </c>
      <c r="N953">
        <v>-3.18</v>
      </c>
      <c r="O953">
        <v>0.94399999999999995</v>
      </c>
      <c r="P953">
        <v>0.95</v>
      </c>
      <c r="Q953">
        <v>0.94199999999999995</v>
      </c>
      <c r="R953">
        <v>0.442</v>
      </c>
      <c r="S953">
        <v>0.16700000000000001</v>
      </c>
    </row>
    <row r="954" spans="1:19" x14ac:dyDescent="0.3">
      <c r="A954">
        <v>180</v>
      </c>
      <c r="B954">
        <v>-0.61</v>
      </c>
      <c r="C954">
        <v>-1.61</v>
      </c>
      <c r="D954">
        <v>-2.6040000000000001</v>
      </c>
      <c r="E954">
        <v>-3.1419999999999999</v>
      </c>
      <c r="F954">
        <v>-3.18</v>
      </c>
      <c r="G954">
        <v>1.6</v>
      </c>
      <c r="H954">
        <v>0.01</v>
      </c>
      <c r="I954">
        <v>1.617</v>
      </c>
      <c r="J954">
        <v>-0.61299999999999999</v>
      </c>
      <c r="K954">
        <v>-1.61</v>
      </c>
      <c r="L954">
        <v>-2.605</v>
      </c>
      <c r="M954">
        <v>-3.1419999999999999</v>
      </c>
      <c r="N954">
        <v>-3.18</v>
      </c>
      <c r="O954">
        <v>0.94899999999999995</v>
      </c>
      <c r="P954">
        <v>0.95299999999999996</v>
      </c>
      <c r="Q954">
        <v>0.94499999999999995</v>
      </c>
      <c r="R954">
        <v>0.44400000000000001</v>
      </c>
      <c r="S954">
        <v>0.16700000000000001</v>
      </c>
    </row>
    <row r="955" spans="1:19" x14ac:dyDescent="0.3">
      <c r="A955">
        <v>240</v>
      </c>
      <c r="B955">
        <v>-0.61</v>
      </c>
      <c r="C955">
        <v>-1.61</v>
      </c>
      <c r="D955">
        <v>-2.6040000000000001</v>
      </c>
      <c r="E955">
        <v>-3.1419999999999999</v>
      </c>
      <c r="F955">
        <v>-3.18</v>
      </c>
      <c r="G955">
        <v>1.6</v>
      </c>
      <c r="H955">
        <v>0.01</v>
      </c>
      <c r="I955">
        <v>1.617</v>
      </c>
      <c r="J955">
        <v>-0.61099999999999999</v>
      </c>
      <c r="K955">
        <v>-1.609</v>
      </c>
      <c r="L955">
        <v>-2.605</v>
      </c>
      <c r="M955">
        <v>-3.141</v>
      </c>
      <c r="N955">
        <v>-3.18</v>
      </c>
      <c r="O955">
        <v>0.95299999999999996</v>
      </c>
      <c r="P955">
        <v>0.95399999999999996</v>
      </c>
      <c r="Q955">
        <v>0.94599999999999995</v>
      </c>
      <c r="R955">
        <v>0.44700000000000001</v>
      </c>
      <c r="S955">
        <v>0.16800000000000001</v>
      </c>
    </row>
    <row r="956" spans="1:19" x14ac:dyDescent="0.3">
      <c r="A956">
        <v>300</v>
      </c>
      <c r="B956">
        <v>-0.61</v>
      </c>
      <c r="C956">
        <v>-1.61</v>
      </c>
      <c r="D956">
        <v>-2.6040000000000001</v>
      </c>
      <c r="E956">
        <v>-3.1419999999999999</v>
      </c>
      <c r="F956">
        <v>-3.18</v>
      </c>
      <c r="G956">
        <v>1.6</v>
      </c>
      <c r="H956">
        <v>0.01</v>
      </c>
      <c r="I956">
        <v>1.617</v>
      </c>
      <c r="J956">
        <v>-0.61</v>
      </c>
      <c r="K956">
        <v>-1.61</v>
      </c>
      <c r="L956">
        <v>-2.605</v>
      </c>
      <c r="M956">
        <v>-3.14</v>
      </c>
      <c r="N956">
        <v>-3.18</v>
      </c>
      <c r="O956">
        <v>0.95599999999999996</v>
      </c>
      <c r="P956">
        <v>0.95299999999999996</v>
      </c>
      <c r="Q956">
        <v>0.94599999999999995</v>
      </c>
      <c r="R956">
        <v>0.44900000000000001</v>
      </c>
      <c r="S956">
        <v>0.16700000000000001</v>
      </c>
    </row>
    <row r="957" spans="1:19" x14ac:dyDescent="0.3">
      <c r="A957">
        <v>360</v>
      </c>
      <c r="B957">
        <v>-0.61</v>
      </c>
      <c r="C957">
        <v>-1.61</v>
      </c>
      <c r="D957">
        <v>-2.6040000000000001</v>
      </c>
      <c r="E957">
        <v>-3.1419999999999999</v>
      </c>
      <c r="F957">
        <v>-3.18</v>
      </c>
      <c r="G957">
        <v>1.6</v>
      </c>
      <c r="H957">
        <v>0.01</v>
      </c>
      <c r="I957">
        <v>1.617</v>
      </c>
      <c r="J957">
        <v>-0.60899999999999999</v>
      </c>
      <c r="K957">
        <v>-1.61</v>
      </c>
      <c r="L957">
        <v>-2.605</v>
      </c>
      <c r="M957">
        <v>-3.14</v>
      </c>
      <c r="N957">
        <v>-3.18</v>
      </c>
      <c r="O957">
        <v>0.95899999999999996</v>
      </c>
      <c r="P957">
        <v>0.95199999999999996</v>
      </c>
      <c r="Q957">
        <v>0.94499999999999995</v>
      </c>
      <c r="R957">
        <v>0.45</v>
      </c>
      <c r="S957">
        <v>0.16600000000000001</v>
      </c>
    </row>
    <row r="958" spans="1:19" x14ac:dyDescent="0.3">
      <c r="A958">
        <v>420</v>
      </c>
      <c r="B958">
        <v>-0.61</v>
      </c>
      <c r="C958">
        <v>-1.61</v>
      </c>
      <c r="D958">
        <v>-2.6040000000000001</v>
      </c>
      <c r="E958">
        <v>-3.1419999999999999</v>
      </c>
      <c r="F958">
        <v>-3.18</v>
      </c>
      <c r="G958">
        <v>1.6</v>
      </c>
      <c r="H958">
        <v>0.01</v>
      </c>
      <c r="I958">
        <v>1.617</v>
      </c>
      <c r="J958">
        <v>-0.60699999999999998</v>
      </c>
      <c r="K958">
        <v>-1.61</v>
      </c>
      <c r="L958">
        <v>-2.605</v>
      </c>
      <c r="M958">
        <v>-3.14</v>
      </c>
      <c r="N958">
        <v>-3.18</v>
      </c>
      <c r="O958">
        <v>0.96199999999999997</v>
      </c>
      <c r="P958">
        <v>0.95099999999999996</v>
      </c>
      <c r="Q958">
        <v>0.94599999999999995</v>
      </c>
      <c r="R958">
        <v>0.45</v>
      </c>
      <c r="S958">
        <v>0.16800000000000001</v>
      </c>
    </row>
    <row r="959" spans="1:19" x14ac:dyDescent="0.3">
      <c r="A959">
        <v>480</v>
      </c>
      <c r="B959">
        <v>-0.61</v>
      </c>
      <c r="C959">
        <v>-1.61</v>
      </c>
      <c r="D959">
        <v>-2.6040000000000001</v>
      </c>
      <c r="E959">
        <v>-3.1419999999999999</v>
      </c>
      <c r="F959">
        <v>-3.18</v>
      </c>
      <c r="G959">
        <v>1.6</v>
      </c>
      <c r="H959">
        <v>0.01</v>
      </c>
      <c r="I959">
        <v>1.617</v>
      </c>
      <c r="J959">
        <v>-0.60499999999999998</v>
      </c>
      <c r="K959">
        <v>-1.611</v>
      </c>
      <c r="L959">
        <v>-2.605</v>
      </c>
      <c r="M959">
        <v>-3.14</v>
      </c>
      <c r="N959">
        <v>-3.18</v>
      </c>
      <c r="O959">
        <v>0.96499999999999997</v>
      </c>
      <c r="P959">
        <v>0.95099999999999996</v>
      </c>
      <c r="Q959">
        <v>0.94599999999999995</v>
      </c>
      <c r="R959">
        <v>0.45100000000000001</v>
      </c>
      <c r="S959">
        <v>0.17</v>
      </c>
    </row>
    <row r="960" spans="1:19" x14ac:dyDescent="0.3">
      <c r="A960">
        <v>540</v>
      </c>
      <c r="B960">
        <v>-0.61</v>
      </c>
      <c r="C960">
        <v>-1.61</v>
      </c>
      <c r="D960">
        <v>-2.6040000000000001</v>
      </c>
      <c r="E960">
        <v>-3.1419999999999999</v>
      </c>
      <c r="F960">
        <v>-3.18</v>
      </c>
      <c r="G960">
        <v>1.6</v>
      </c>
      <c r="H960">
        <v>0.01</v>
      </c>
      <c r="I960">
        <v>1.617</v>
      </c>
      <c r="J960">
        <v>-0.60399999999999998</v>
      </c>
      <c r="K960">
        <v>-1.611</v>
      </c>
      <c r="L960">
        <v>-2.605</v>
      </c>
      <c r="M960">
        <v>-3.14</v>
      </c>
      <c r="N960">
        <v>-3.18</v>
      </c>
      <c r="O960">
        <v>0.96699999999999997</v>
      </c>
      <c r="P960">
        <v>0.95099999999999996</v>
      </c>
      <c r="Q960">
        <v>0.94499999999999995</v>
      </c>
      <c r="R960">
        <v>0.45100000000000001</v>
      </c>
      <c r="S960">
        <v>0.17100000000000001</v>
      </c>
    </row>
    <row r="961" spans="1:19" x14ac:dyDescent="0.3">
      <c r="A961">
        <v>600</v>
      </c>
      <c r="B961">
        <v>-0.61</v>
      </c>
      <c r="C961">
        <v>-1.61</v>
      </c>
      <c r="D961">
        <v>-2.6040000000000001</v>
      </c>
      <c r="E961">
        <v>-3.1419999999999999</v>
      </c>
      <c r="F961">
        <v>-3.18</v>
      </c>
      <c r="G961">
        <v>1.6</v>
      </c>
      <c r="H961">
        <v>0.01</v>
      </c>
      <c r="I961">
        <v>1.617</v>
      </c>
      <c r="J961">
        <v>-0.60199999999999998</v>
      </c>
      <c r="K961">
        <v>-1.611</v>
      </c>
      <c r="L961">
        <v>-2.605</v>
      </c>
      <c r="M961">
        <v>-3.14</v>
      </c>
      <c r="N961">
        <v>-3.18</v>
      </c>
      <c r="O961">
        <v>0.96899999999999997</v>
      </c>
      <c r="P961">
        <v>0.95199999999999996</v>
      </c>
      <c r="Q961">
        <v>0.94499999999999995</v>
      </c>
      <c r="R961">
        <v>0.45100000000000001</v>
      </c>
      <c r="S961">
        <v>0.17199999999999999</v>
      </c>
    </row>
    <row r="963" spans="1:19" x14ac:dyDescent="0.3">
      <c r="A963" t="s">
        <v>0</v>
      </c>
      <c r="B963" t="s">
        <v>75</v>
      </c>
    </row>
    <row r="964" spans="1:19" x14ac:dyDescent="0.3">
      <c r="A964">
        <v>0</v>
      </c>
      <c r="B964">
        <v>-0.61</v>
      </c>
      <c r="C964">
        <v>-1.61</v>
      </c>
      <c r="D964">
        <v>-2.6040000000000001</v>
      </c>
      <c r="E964">
        <v>-3.1419999999999999</v>
      </c>
      <c r="F964">
        <v>-3.18</v>
      </c>
      <c r="G964">
        <v>1.6</v>
      </c>
      <c r="H964">
        <v>0.01</v>
      </c>
      <c r="I964">
        <v>1.3480000000000001</v>
      </c>
      <c r="J964">
        <v>-0.61</v>
      </c>
      <c r="K964">
        <v>-1.61</v>
      </c>
      <c r="L964">
        <v>-2.6040000000000001</v>
      </c>
      <c r="M964">
        <v>-3.1419999999999999</v>
      </c>
      <c r="N964">
        <v>-3.18</v>
      </c>
      <c r="O964">
        <v>0.92600000000000005</v>
      </c>
      <c r="P964">
        <v>0.92600000000000005</v>
      </c>
      <c r="Q964">
        <v>0.91700000000000004</v>
      </c>
      <c r="R964">
        <v>0.441</v>
      </c>
      <c r="S964">
        <v>0.16600000000000001</v>
      </c>
    </row>
    <row r="965" spans="1:19" x14ac:dyDescent="0.3">
      <c r="A965">
        <v>60</v>
      </c>
      <c r="B965">
        <v>-0.61</v>
      </c>
      <c r="C965">
        <v>-1.61</v>
      </c>
      <c r="D965">
        <v>-2.6040000000000001</v>
      </c>
      <c r="E965">
        <v>-3.1419999999999999</v>
      </c>
      <c r="F965">
        <v>-3.18</v>
      </c>
      <c r="G965">
        <v>1.6</v>
      </c>
      <c r="H965">
        <v>0.01</v>
      </c>
      <c r="I965">
        <v>1.3480000000000001</v>
      </c>
      <c r="J965">
        <v>-0.61199999999999999</v>
      </c>
      <c r="K965">
        <v>-1.609</v>
      </c>
      <c r="L965">
        <v>-2.6040000000000001</v>
      </c>
      <c r="M965">
        <v>-3.1429999999999998</v>
      </c>
      <c r="N965">
        <v>-3.177</v>
      </c>
      <c r="O965">
        <v>0.93700000000000006</v>
      </c>
      <c r="P965">
        <v>0.94599999999999995</v>
      </c>
      <c r="Q965">
        <v>0.93600000000000005</v>
      </c>
      <c r="R965">
        <v>0.442</v>
      </c>
      <c r="S965">
        <v>0.159</v>
      </c>
    </row>
    <row r="966" spans="1:19" x14ac:dyDescent="0.3">
      <c r="A966">
        <v>120</v>
      </c>
      <c r="B966">
        <v>-0.61</v>
      </c>
      <c r="C966">
        <v>-1.61</v>
      </c>
      <c r="D966">
        <v>-2.6040000000000001</v>
      </c>
      <c r="E966">
        <v>-3.1419999999999999</v>
      </c>
      <c r="F966">
        <v>-3.18</v>
      </c>
      <c r="G966">
        <v>1.6</v>
      </c>
      <c r="H966">
        <v>0.01</v>
      </c>
      <c r="I966">
        <v>1.3480000000000001</v>
      </c>
      <c r="J966">
        <v>-0.61299999999999999</v>
      </c>
      <c r="K966">
        <v>-1.61</v>
      </c>
      <c r="L966">
        <v>-2.6040000000000001</v>
      </c>
      <c r="M966">
        <v>-3.1419999999999999</v>
      </c>
      <c r="N966">
        <v>-3.1739999999999999</v>
      </c>
      <c r="O966">
        <v>0.94399999999999995</v>
      </c>
      <c r="P966">
        <v>0.95</v>
      </c>
      <c r="Q966">
        <v>0.94099999999999995</v>
      </c>
      <c r="R966">
        <v>0.44</v>
      </c>
      <c r="S966">
        <v>0.151</v>
      </c>
    </row>
    <row r="967" spans="1:19" x14ac:dyDescent="0.3">
      <c r="A967">
        <v>180</v>
      </c>
      <c r="B967">
        <v>-0.61</v>
      </c>
      <c r="C967">
        <v>-1.61</v>
      </c>
      <c r="D967">
        <v>-2.6040000000000001</v>
      </c>
      <c r="E967">
        <v>-3.1419999999999999</v>
      </c>
      <c r="F967">
        <v>-3.18</v>
      </c>
      <c r="G967">
        <v>1.6</v>
      </c>
      <c r="H967">
        <v>0.01</v>
      </c>
      <c r="I967">
        <v>1.3480000000000001</v>
      </c>
      <c r="J967">
        <v>-0.61199999999999999</v>
      </c>
      <c r="K967">
        <v>-1.61</v>
      </c>
      <c r="L967">
        <v>-2.605</v>
      </c>
      <c r="M967">
        <v>-3.1419999999999999</v>
      </c>
      <c r="N967">
        <v>-3.1709999999999998</v>
      </c>
      <c r="O967">
        <v>0.94899999999999995</v>
      </c>
      <c r="P967">
        <v>0.95299999999999996</v>
      </c>
      <c r="Q967">
        <v>0.94599999999999995</v>
      </c>
      <c r="R967">
        <v>0.44400000000000001</v>
      </c>
      <c r="S967">
        <v>0.14599999999999999</v>
      </c>
    </row>
    <row r="968" spans="1:19" x14ac:dyDescent="0.3">
      <c r="A968">
        <v>240</v>
      </c>
      <c r="B968">
        <v>-0.61</v>
      </c>
      <c r="C968">
        <v>-1.61</v>
      </c>
      <c r="D968">
        <v>-2.6040000000000001</v>
      </c>
      <c r="E968">
        <v>-3.1419999999999999</v>
      </c>
      <c r="F968">
        <v>-3.18</v>
      </c>
      <c r="G968">
        <v>1.6</v>
      </c>
      <c r="H968">
        <v>0.01</v>
      </c>
      <c r="I968">
        <v>1.3480000000000001</v>
      </c>
      <c r="J968">
        <v>-0.61199999999999999</v>
      </c>
      <c r="K968">
        <v>-1.609</v>
      </c>
      <c r="L968">
        <v>-2.605</v>
      </c>
      <c r="M968">
        <v>-3.1419999999999999</v>
      </c>
      <c r="N968">
        <v>-3.1680000000000001</v>
      </c>
      <c r="O968">
        <v>0.95399999999999996</v>
      </c>
      <c r="P968">
        <v>0.95399999999999996</v>
      </c>
      <c r="Q968">
        <v>0.94499999999999995</v>
      </c>
      <c r="R968">
        <v>0.45100000000000001</v>
      </c>
      <c r="S968">
        <v>0.14000000000000001</v>
      </c>
    </row>
    <row r="969" spans="1:19" x14ac:dyDescent="0.3">
      <c r="A969">
        <v>300</v>
      </c>
      <c r="B969">
        <v>-0.61</v>
      </c>
      <c r="C969">
        <v>-1.61</v>
      </c>
      <c r="D969">
        <v>-2.6040000000000001</v>
      </c>
      <c r="E969">
        <v>-3.1419999999999999</v>
      </c>
      <c r="F969">
        <v>-3.18</v>
      </c>
      <c r="G969">
        <v>1.6</v>
      </c>
      <c r="H969">
        <v>0.01</v>
      </c>
      <c r="I969">
        <v>1.3480000000000001</v>
      </c>
      <c r="J969">
        <v>-0.61</v>
      </c>
      <c r="K969">
        <v>-1.61</v>
      </c>
      <c r="L969">
        <v>-2.605</v>
      </c>
      <c r="M969">
        <v>-3.141</v>
      </c>
      <c r="N969">
        <v>-3.165</v>
      </c>
      <c r="O969">
        <v>0.95599999999999996</v>
      </c>
      <c r="P969">
        <v>0.95299999999999996</v>
      </c>
      <c r="Q969">
        <v>0.94499999999999995</v>
      </c>
      <c r="R969">
        <v>0.45100000000000001</v>
      </c>
      <c r="S969">
        <v>0.13400000000000001</v>
      </c>
    </row>
    <row r="970" spans="1:19" x14ac:dyDescent="0.3">
      <c r="A970">
        <v>360</v>
      </c>
      <c r="B970">
        <v>-0.61</v>
      </c>
      <c r="C970">
        <v>-1.61</v>
      </c>
      <c r="D970">
        <v>-2.6040000000000001</v>
      </c>
      <c r="E970">
        <v>-3.1419999999999999</v>
      </c>
      <c r="F970">
        <v>-3.18</v>
      </c>
      <c r="G970">
        <v>1.6</v>
      </c>
      <c r="H970">
        <v>0.01</v>
      </c>
      <c r="I970">
        <v>1.3480000000000001</v>
      </c>
      <c r="J970">
        <v>-0.60899999999999999</v>
      </c>
      <c r="K970">
        <v>-1.61</v>
      </c>
      <c r="L970">
        <v>-2.605</v>
      </c>
      <c r="M970">
        <v>-3.1389999999999998</v>
      </c>
      <c r="N970">
        <v>-3.1619999999999999</v>
      </c>
      <c r="O970">
        <v>0.95899999999999996</v>
      </c>
      <c r="P970">
        <v>0.95199999999999996</v>
      </c>
      <c r="Q970">
        <v>0.94599999999999995</v>
      </c>
      <c r="R970">
        <v>0.44500000000000001</v>
      </c>
      <c r="S970">
        <v>0.129</v>
      </c>
    </row>
    <row r="971" spans="1:19" x14ac:dyDescent="0.3">
      <c r="A971">
        <v>420</v>
      </c>
      <c r="B971">
        <v>-0.61</v>
      </c>
      <c r="C971">
        <v>-1.61</v>
      </c>
      <c r="D971">
        <v>-2.6040000000000001</v>
      </c>
      <c r="E971">
        <v>-3.1419999999999999</v>
      </c>
      <c r="F971">
        <v>-3.18</v>
      </c>
      <c r="G971">
        <v>1.6</v>
      </c>
      <c r="H971">
        <v>0.01</v>
      </c>
      <c r="I971">
        <v>1.3480000000000001</v>
      </c>
      <c r="J971">
        <v>-0.60699999999999998</v>
      </c>
      <c r="K971">
        <v>-1.61</v>
      </c>
      <c r="L971">
        <v>-2.6059999999999999</v>
      </c>
      <c r="M971">
        <v>-3.1360000000000001</v>
      </c>
      <c r="N971">
        <v>-3.1589999999999998</v>
      </c>
      <c r="O971">
        <v>0.96199999999999997</v>
      </c>
      <c r="P971">
        <v>0.95099999999999996</v>
      </c>
      <c r="Q971">
        <v>0.94699999999999995</v>
      </c>
      <c r="R971">
        <v>0.438</v>
      </c>
      <c r="S971">
        <v>0.127</v>
      </c>
    </row>
    <row r="972" spans="1:19" x14ac:dyDescent="0.3">
      <c r="A972">
        <v>480</v>
      </c>
      <c r="B972">
        <v>-0.61</v>
      </c>
      <c r="C972">
        <v>-1.61</v>
      </c>
      <c r="D972">
        <v>-2.6040000000000001</v>
      </c>
      <c r="E972">
        <v>-3.1419999999999999</v>
      </c>
      <c r="F972">
        <v>-3.18</v>
      </c>
      <c r="G972">
        <v>1.6</v>
      </c>
      <c r="H972">
        <v>0.01</v>
      </c>
      <c r="I972">
        <v>1.3480000000000001</v>
      </c>
      <c r="J972">
        <v>-0.60499999999999998</v>
      </c>
      <c r="K972">
        <v>-1.611</v>
      </c>
      <c r="L972">
        <v>-2.605</v>
      </c>
      <c r="M972">
        <v>-3.133</v>
      </c>
      <c r="N972">
        <v>-3.1560000000000001</v>
      </c>
      <c r="O972">
        <v>0.96499999999999997</v>
      </c>
      <c r="P972">
        <v>0.95099999999999996</v>
      </c>
      <c r="Q972">
        <v>0.94499999999999995</v>
      </c>
      <c r="R972">
        <v>0.43099999999999999</v>
      </c>
      <c r="S972">
        <v>0.125</v>
      </c>
    </row>
    <row r="973" spans="1:19" x14ac:dyDescent="0.3">
      <c r="A973">
        <v>540</v>
      </c>
      <c r="B973">
        <v>-0.61</v>
      </c>
      <c r="C973">
        <v>-1.61</v>
      </c>
      <c r="D973">
        <v>-2.6040000000000001</v>
      </c>
      <c r="E973">
        <v>-3.1419999999999999</v>
      </c>
      <c r="F973">
        <v>-3.18</v>
      </c>
      <c r="G973">
        <v>1.6</v>
      </c>
      <c r="H973">
        <v>0.01</v>
      </c>
      <c r="I973">
        <v>1.3480000000000001</v>
      </c>
      <c r="J973">
        <v>-0.60399999999999998</v>
      </c>
      <c r="K973">
        <v>-1.611</v>
      </c>
      <c r="L973">
        <v>-2.605</v>
      </c>
      <c r="M973">
        <v>-3.13</v>
      </c>
      <c r="N973">
        <v>-3.153</v>
      </c>
      <c r="O973">
        <v>0.96799999999999997</v>
      </c>
      <c r="P973">
        <v>0.95099999999999996</v>
      </c>
      <c r="Q973">
        <v>0.94499999999999995</v>
      </c>
      <c r="R973">
        <v>0.42499999999999999</v>
      </c>
      <c r="S973">
        <v>0.124</v>
      </c>
    </row>
    <row r="974" spans="1:19" x14ac:dyDescent="0.3">
      <c r="A974">
        <v>600</v>
      </c>
      <c r="B974">
        <v>-0.61</v>
      </c>
      <c r="C974">
        <v>-1.61</v>
      </c>
      <c r="D974">
        <v>-2.6040000000000001</v>
      </c>
      <c r="E974">
        <v>-3.1419999999999999</v>
      </c>
      <c r="F974">
        <v>-3.18</v>
      </c>
      <c r="G974">
        <v>1.6</v>
      </c>
      <c r="H974">
        <v>0.01</v>
      </c>
      <c r="I974">
        <v>1.3480000000000001</v>
      </c>
      <c r="J974">
        <v>-0.60199999999999998</v>
      </c>
      <c r="K974">
        <v>-1.611</v>
      </c>
      <c r="L974">
        <v>-2.605</v>
      </c>
      <c r="M974">
        <v>-3.1259999999999999</v>
      </c>
      <c r="N974">
        <v>-3.15</v>
      </c>
      <c r="O974">
        <v>0.96899999999999997</v>
      </c>
      <c r="P974">
        <v>0.95199999999999996</v>
      </c>
      <c r="Q974">
        <v>0.94499999999999995</v>
      </c>
      <c r="R974">
        <v>0.41799999999999998</v>
      </c>
      <c r="S974">
        <v>0.124</v>
      </c>
    </row>
    <row r="976" spans="1:19" x14ac:dyDescent="0.3">
      <c r="A976" t="s">
        <v>0</v>
      </c>
      <c r="B976" t="s">
        <v>76</v>
      </c>
    </row>
    <row r="977" spans="1:19" x14ac:dyDescent="0.3">
      <c r="A977">
        <v>0</v>
      </c>
      <c r="B977">
        <v>-0.61</v>
      </c>
      <c r="C977">
        <v>-1.61</v>
      </c>
      <c r="D977">
        <v>-2.6040000000000001</v>
      </c>
      <c r="E977">
        <v>-3.133</v>
      </c>
      <c r="F977">
        <v>-3.17</v>
      </c>
      <c r="G977">
        <v>1.6</v>
      </c>
      <c r="H977">
        <v>0.01</v>
      </c>
      <c r="I977">
        <v>1.877</v>
      </c>
      <c r="J977">
        <v>-0.61</v>
      </c>
      <c r="K977">
        <v>-1.61</v>
      </c>
      <c r="L977">
        <v>-2.6040000000000001</v>
      </c>
      <c r="M977">
        <v>-3.133</v>
      </c>
      <c r="N977">
        <v>-3.17</v>
      </c>
      <c r="O977">
        <v>0.92600000000000005</v>
      </c>
      <c r="P977">
        <v>0.92600000000000005</v>
      </c>
      <c r="Q977">
        <v>0.91500000000000004</v>
      </c>
      <c r="R977">
        <v>0.436</v>
      </c>
      <c r="S977">
        <v>0.16500000000000001</v>
      </c>
    </row>
    <row r="978" spans="1:19" x14ac:dyDescent="0.3">
      <c r="A978">
        <v>60</v>
      </c>
      <c r="B978">
        <v>-0.61</v>
      </c>
      <c r="C978">
        <v>-1.61</v>
      </c>
      <c r="D978">
        <v>-2.6040000000000001</v>
      </c>
      <c r="E978">
        <v>-3.133</v>
      </c>
      <c r="F978">
        <v>-3.17</v>
      </c>
      <c r="G978">
        <v>1.6</v>
      </c>
      <c r="H978">
        <v>0.01</v>
      </c>
      <c r="I978">
        <v>1.877</v>
      </c>
      <c r="J978">
        <v>-0.61199999999999999</v>
      </c>
      <c r="K978">
        <v>-1.61</v>
      </c>
      <c r="L978">
        <v>-2.6040000000000001</v>
      </c>
      <c r="M978">
        <v>-3.133</v>
      </c>
      <c r="N978">
        <v>-3.173</v>
      </c>
      <c r="O978">
        <v>0.93700000000000006</v>
      </c>
      <c r="P978">
        <v>0.94699999999999995</v>
      </c>
      <c r="Q978">
        <v>0.93600000000000005</v>
      </c>
      <c r="R978">
        <v>0.434</v>
      </c>
      <c r="S978">
        <v>0.17399999999999999</v>
      </c>
    </row>
    <row r="979" spans="1:19" x14ac:dyDescent="0.3">
      <c r="A979">
        <v>120</v>
      </c>
      <c r="B979">
        <v>-0.61</v>
      </c>
      <c r="C979">
        <v>-1.61</v>
      </c>
      <c r="D979">
        <v>-2.6040000000000001</v>
      </c>
      <c r="E979">
        <v>-3.133</v>
      </c>
      <c r="F979">
        <v>-3.17</v>
      </c>
      <c r="G979">
        <v>1.6</v>
      </c>
      <c r="H979">
        <v>0.01</v>
      </c>
      <c r="I979">
        <v>1.877</v>
      </c>
      <c r="J979">
        <v>-0.61299999999999999</v>
      </c>
      <c r="K979">
        <v>-1.61</v>
      </c>
      <c r="L979">
        <v>-2.6040000000000001</v>
      </c>
      <c r="M979">
        <v>-3.1339999999999999</v>
      </c>
      <c r="N979">
        <v>-3.1760000000000002</v>
      </c>
      <c r="O979">
        <v>0.94399999999999995</v>
      </c>
      <c r="P979">
        <v>0.95</v>
      </c>
      <c r="Q979">
        <v>0.94299999999999995</v>
      </c>
      <c r="R979">
        <v>0.438</v>
      </c>
      <c r="S979">
        <v>0.182</v>
      </c>
    </row>
    <row r="980" spans="1:19" x14ac:dyDescent="0.3">
      <c r="A980">
        <v>180</v>
      </c>
      <c r="B980">
        <v>-0.61</v>
      </c>
      <c r="C980">
        <v>-1.61</v>
      </c>
      <c r="D980">
        <v>-2.6040000000000001</v>
      </c>
      <c r="E980">
        <v>-3.133</v>
      </c>
      <c r="F980">
        <v>-3.17</v>
      </c>
      <c r="G980">
        <v>1.6</v>
      </c>
      <c r="H980">
        <v>0.01</v>
      </c>
      <c r="I980">
        <v>1.877</v>
      </c>
      <c r="J980">
        <v>-0.61299999999999999</v>
      </c>
      <c r="K980">
        <v>-1.61</v>
      </c>
      <c r="L980">
        <v>-2.6040000000000001</v>
      </c>
      <c r="M980">
        <v>-3.133</v>
      </c>
      <c r="N980">
        <v>-3.1789999999999998</v>
      </c>
      <c r="O980">
        <v>0.94899999999999995</v>
      </c>
      <c r="P980">
        <v>0.95299999999999996</v>
      </c>
      <c r="Q980">
        <v>0.94299999999999995</v>
      </c>
      <c r="R980">
        <v>0.439</v>
      </c>
      <c r="S980">
        <v>0.188</v>
      </c>
    </row>
    <row r="981" spans="1:19" x14ac:dyDescent="0.3">
      <c r="A981">
        <v>240</v>
      </c>
      <c r="B981">
        <v>-0.61</v>
      </c>
      <c r="C981">
        <v>-1.61</v>
      </c>
      <c r="D981">
        <v>-2.6040000000000001</v>
      </c>
      <c r="E981">
        <v>-3.133</v>
      </c>
      <c r="F981">
        <v>-3.17</v>
      </c>
      <c r="G981">
        <v>1.6</v>
      </c>
      <c r="H981">
        <v>0.01</v>
      </c>
      <c r="I981">
        <v>1.877</v>
      </c>
      <c r="J981">
        <v>-0.61099999999999999</v>
      </c>
      <c r="K981">
        <v>-1.609</v>
      </c>
      <c r="L981">
        <v>-2.605</v>
      </c>
      <c r="M981">
        <v>-3.1309999999999998</v>
      </c>
      <c r="N981">
        <v>-3.1819999999999999</v>
      </c>
      <c r="O981">
        <v>0.95299999999999996</v>
      </c>
      <c r="P981">
        <v>0.95399999999999996</v>
      </c>
      <c r="Q981">
        <v>0.94499999999999995</v>
      </c>
      <c r="R981">
        <v>0.438</v>
      </c>
      <c r="S981">
        <v>0.19400000000000001</v>
      </c>
    </row>
    <row r="982" spans="1:19" x14ac:dyDescent="0.3">
      <c r="A982">
        <v>300</v>
      </c>
      <c r="B982">
        <v>-0.61</v>
      </c>
      <c r="C982">
        <v>-1.61</v>
      </c>
      <c r="D982">
        <v>-2.6040000000000001</v>
      </c>
      <c r="E982">
        <v>-3.133</v>
      </c>
      <c r="F982">
        <v>-3.17</v>
      </c>
      <c r="G982">
        <v>1.6</v>
      </c>
      <c r="H982">
        <v>0.01</v>
      </c>
      <c r="I982">
        <v>1.877</v>
      </c>
      <c r="J982">
        <v>-0.61</v>
      </c>
      <c r="K982">
        <v>-1.61</v>
      </c>
      <c r="L982">
        <v>-2.605</v>
      </c>
      <c r="M982">
        <v>-3.1309999999999998</v>
      </c>
      <c r="N982">
        <v>-3.1850000000000001</v>
      </c>
      <c r="O982">
        <v>0.95599999999999996</v>
      </c>
      <c r="P982">
        <v>0.95399999999999996</v>
      </c>
      <c r="Q982">
        <v>0.94599999999999995</v>
      </c>
      <c r="R982">
        <v>0.442</v>
      </c>
      <c r="S982">
        <v>0.19800000000000001</v>
      </c>
    </row>
    <row r="983" spans="1:19" x14ac:dyDescent="0.3">
      <c r="A983">
        <v>360</v>
      </c>
      <c r="B983">
        <v>-0.61</v>
      </c>
      <c r="C983">
        <v>-1.61</v>
      </c>
      <c r="D983">
        <v>-2.6040000000000001</v>
      </c>
      <c r="E983">
        <v>-3.133</v>
      </c>
      <c r="F983">
        <v>-3.17</v>
      </c>
      <c r="G983">
        <v>1.6</v>
      </c>
      <c r="H983">
        <v>0.01</v>
      </c>
      <c r="I983">
        <v>1.877</v>
      </c>
      <c r="J983">
        <v>-0.60899999999999999</v>
      </c>
      <c r="K983">
        <v>-1.61</v>
      </c>
      <c r="L983">
        <v>-2.605</v>
      </c>
      <c r="M983">
        <v>-3.1320000000000001</v>
      </c>
      <c r="N983">
        <v>-3.1880000000000002</v>
      </c>
      <c r="O983">
        <v>0.95899999999999996</v>
      </c>
      <c r="P983">
        <v>0.95199999999999996</v>
      </c>
      <c r="Q983">
        <v>0.94399999999999995</v>
      </c>
      <c r="R983">
        <v>0.44900000000000001</v>
      </c>
      <c r="S983">
        <v>0.20200000000000001</v>
      </c>
    </row>
    <row r="984" spans="1:19" x14ac:dyDescent="0.3">
      <c r="A984">
        <v>420</v>
      </c>
      <c r="B984">
        <v>-0.61</v>
      </c>
      <c r="C984">
        <v>-1.61</v>
      </c>
      <c r="D984">
        <v>-2.6040000000000001</v>
      </c>
      <c r="E984">
        <v>-3.133</v>
      </c>
      <c r="F984">
        <v>-3.17</v>
      </c>
      <c r="G984">
        <v>1.6</v>
      </c>
      <c r="H984">
        <v>0.01</v>
      </c>
      <c r="I984">
        <v>1.877</v>
      </c>
      <c r="J984">
        <v>-0.60699999999999998</v>
      </c>
      <c r="K984">
        <v>-1.61</v>
      </c>
      <c r="L984">
        <v>-2.605</v>
      </c>
      <c r="M984">
        <v>-3.1349999999999998</v>
      </c>
      <c r="N984">
        <v>-3.1909999999999998</v>
      </c>
      <c r="O984">
        <v>0.96199999999999997</v>
      </c>
      <c r="P984">
        <v>0.95099999999999996</v>
      </c>
      <c r="Q984">
        <v>0.94399999999999995</v>
      </c>
      <c r="R984">
        <v>0.45700000000000002</v>
      </c>
      <c r="S984">
        <v>0.20799999999999999</v>
      </c>
    </row>
    <row r="985" spans="1:19" x14ac:dyDescent="0.3">
      <c r="A985">
        <v>480</v>
      </c>
      <c r="B985">
        <v>-0.61</v>
      </c>
      <c r="C985">
        <v>-1.61</v>
      </c>
      <c r="D985">
        <v>-2.6040000000000001</v>
      </c>
      <c r="E985">
        <v>-3.133</v>
      </c>
      <c r="F985">
        <v>-3.17</v>
      </c>
      <c r="G985">
        <v>1.6</v>
      </c>
      <c r="H985">
        <v>0.01</v>
      </c>
      <c r="I985">
        <v>1.877</v>
      </c>
      <c r="J985">
        <v>-0.60599999999999998</v>
      </c>
      <c r="K985">
        <v>-1.611</v>
      </c>
      <c r="L985">
        <v>-2.605</v>
      </c>
      <c r="M985">
        <v>-3.1379999999999999</v>
      </c>
      <c r="N985">
        <v>-3.194</v>
      </c>
      <c r="O985">
        <v>0.96499999999999997</v>
      </c>
      <c r="P985">
        <v>0.95099999999999996</v>
      </c>
      <c r="Q985">
        <v>0.94499999999999995</v>
      </c>
      <c r="R985">
        <v>0.46500000000000002</v>
      </c>
      <c r="S985">
        <v>0.21299999999999999</v>
      </c>
    </row>
    <row r="986" spans="1:19" x14ac:dyDescent="0.3">
      <c r="A986">
        <v>540</v>
      </c>
      <c r="B986">
        <v>-0.61</v>
      </c>
      <c r="C986">
        <v>-1.61</v>
      </c>
      <c r="D986">
        <v>-2.6040000000000001</v>
      </c>
      <c r="E986">
        <v>-3.133</v>
      </c>
      <c r="F986">
        <v>-3.17</v>
      </c>
      <c r="G986">
        <v>1.6</v>
      </c>
      <c r="H986">
        <v>0.01</v>
      </c>
      <c r="I986">
        <v>1.877</v>
      </c>
      <c r="J986">
        <v>-0.60399999999999998</v>
      </c>
      <c r="K986">
        <v>-1.611</v>
      </c>
      <c r="L986">
        <v>-2.605</v>
      </c>
      <c r="M986">
        <v>-3.14</v>
      </c>
      <c r="N986">
        <v>-3.1970000000000001</v>
      </c>
      <c r="O986">
        <v>0.96699999999999997</v>
      </c>
      <c r="P986">
        <v>0.95099999999999996</v>
      </c>
      <c r="Q986">
        <v>0.94499999999999995</v>
      </c>
      <c r="R986">
        <v>0.47099999999999997</v>
      </c>
      <c r="S986">
        <v>0.216</v>
      </c>
    </row>
    <row r="987" spans="1:19" x14ac:dyDescent="0.3">
      <c r="A987">
        <v>600</v>
      </c>
      <c r="B987">
        <v>-0.61</v>
      </c>
      <c r="C987">
        <v>-1.61</v>
      </c>
      <c r="D987">
        <v>-2.6040000000000001</v>
      </c>
      <c r="E987">
        <v>-3.133</v>
      </c>
      <c r="F987">
        <v>-3.17</v>
      </c>
      <c r="G987">
        <v>1.6</v>
      </c>
      <c r="H987">
        <v>0.01</v>
      </c>
      <c r="I987">
        <v>1.877</v>
      </c>
      <c r="J987">
        <v>-0.60199999999999998</v>
      </c>
      <c r="K987">
        <v>-1.611</v>
      </c>
      <c r="L987">
        <v>-2.605</v>
      </c>
      <c r="M987">
        <v>-3.1429999999999998</v>
      </c>
      <c r="N987">
        <v>-3.2</v>
      </c>
      <c r="O987">
        <v>0.96899999999999997</v>
      </c>
      <c r="P987">
        <v>0.95199999999999996</v>
      </c>
      <c r="Q987">
        <v>0.94599999999999995</v>
      </c>
      <c r="R987">
        <v>0.47499999999999998</v>
      </c>
      <c r="S987">
        <v>0.219</v>
      </c>
    </row>
    <row r="989" spans="1:19" x14ac:dyDescent="0.3">
      <c r="A989" t="s">
        <v>0</v>
      </c>
      <c r="B989" t="s">
        <v>77</v>
      </c>
    </row>
    <row r="990" spans="1:19" x14ac:dyDescent="0.3">
      <c r="A990">
        <v>0</v>
      </c>
      <c r="B990">
        <v>-0.61</v>
      </c>
      <c r="C990">
        <v>-1.61</v>
      </c>
      <c r="D990">
        <v>-2.6040000000000001</v>
      </c>
      <c r="E990">
        <v>-3.133</v>
      </c>
      <c r="F990">
        <v>-3.17</v>
      </c>
      <c r="G990">
        <v>1.6</v>
      </c>
      <c r="H990">
        <v>0.01</v>
      </c>
      <c r="I990">
        <v>1.617</v>
      </c>
      <c r="J990">
        <v>-0.61</v>
      </c>
      <c r="K990">
        <v>-1.61</v>
      </c>
      <c r="L990">
        <v>-2.6040000000000001</v>
      </c>
      <c r="M990">
        <v>-3.133</v>
      </c>
      <c r="N990">
        <v>-3.17</v>
      </c>
      <c r="O990">
        <v>0.92600000000000005</v>
      </c>
      <c r="P990">
        <v>0.92600000000000005</v>
      </c>
      <c r="Q990">
        <v>0.91500000000000004</v>
      </c>
      <c r="R990">
        <v>0.436</v>
      </c>
      <c r="S990">
        <v>0.16500000000000001</v>
      </c>
    </row>
    <row r="991" spans="1:19" x14ac:dyDescent="0.3">
      <c r="A991">
        <v>60</v>
      </c>
      <c r="B991">
        <v>-0.61</v>
      </c>
      <c r="C991">
        <v>-1.61</v>
      </c>
      <c r="D991">
        <v>-2.6040000000000001</v>
      </c>
      <c r="E991">
        <v>-3.133</v>
      </c>
      <c r="F991">
        <v>-3.17</v>
      </c>
      <c r="G991">
        <v>1.6</v>
      </c>
      <c r="H991">
        <v>0.01</v>
      </c>
      <c r="I991">
        <v>1.617</v>
      </c>
      <c r="J991">
        <v>-0.61199999999999999</v>
      </c>
      <c r="K991">
        <v>-1.609</v>
      </c>
      <c r="L991">
        <v>-2.6040000000000001</v>
      </c>
      <c r="M991">
        <v>-3.1339999999999999</v>
      </c>
      <c r="N991">
        <v>-3.17</v>
      </c>
      <c r="O991">
        <v>0.93700000000000006</v>
      </c>
      <c r="P991">
        <v>0.94599999999999995</v>
      </c>
      <c r="Q991">
        <v>0.93600000000000005</v>
      </c>
      <c r="R991">
        <v>0.436</v>
      </c>
      <c r="S991">
        <v>0.16600000000000001</v>
      </c>
    </row>
    <row r="992" spans="1:19" x14ac:dyDescent="0.3">
      <c r="A992">
        <v>120</v>
      </c>
      <c r="B992">
        <v>-0.61</v>
      </c>
      <c r="C992">
        <v>-1.61</v>
      </c>
      <c r="D992">
        <v>-2.6040000000000001</v>
      </c>
      <c r="E992">
        <v>-3.133</v>
      </c>
      <c r="F992">
        <v>-3.17</v>
      </c>
      <c r="G992">
        <v>1.6</v>
      </c>
      <c r="H992">
        <v>0.01</v>
      </c>
      <c r="I992">
        <v>1.617</v>
      </c>
      <c r="J992">
        <v>-0.61299999999999999</v>
      </c>
      <c r="K992">
        <v>-1.61</v>
      </c>
      <c r="L992">
        <v>-2.6040000000000001</v>
      </c>
      <c r="M992">
        <v>-3.133</v>
      </c>
      <c r="N992">
        <v>-3.17</v>
      </c>
      <c r="O992">
        <v>0.94399999999999995</v>
      </c>
      <c r="P992">
        <v>0.95</v>
      </c>
      <c r="Q992">
        <v>0.94199999999999995</v>
      </c>
      <c r="R992">
        <v>0.436</v>
      </c>
      <c r="S992">
        <v>0.16600000000000001</v>
      </c>
    </row>
    <row r="993" spans="1:19" x14ac:dyDescent="0.3">
      <c r="A993">
        <v>180</v>
      </c>
      <c r="B993">
        <v>-0.61</v>
      </c>
      <c r="C993">
        <v>-1.61</v>
      </c>
      <c r="D993">
        <v>-2.6040000000000001</v>
      </c>
      <c r="E993">
        <v>-3.133</v>
      </c>
      <c r="F993">
        <v>-3.17</v>
      </c>
      <c r="G993">
        <v>1.6</v>
      </c>
      <c r="H993">
        <v>0.01</v>
      </c>
      <c r="I993">
        <v>1.617</v>
      </c>
      <c r="J993">
        <v>-0.61299999999999999</v>
      </c>
      <c r="K993">
        <v>-1.61</v>
      </c>
      <c r="L993">
        <v>-2.605</v>
      </c>
      <c r="M993">
        <v>-3.133</v>
      </c>
      <c r="N993">
        <v>-3.17</v>
      </c>
      <c r="O993">
        <v>0.94899999999999995</v>
      </c>
      <c r="P993">
        <v>0.95299999999999996</v>
      </c>
      <c r="Q993">
        <v>0.94399999999999995</v>
      </c>
      <c r="R993">
        <v>0.439</v>
      </c>
      <c r="S993">
        <v>0.16600000000000001</v>
      </c>
    </row>
    <row r="994" spans="1:19" x14ac:dyDescent="0.3">
      <c r="A994">
        <v>240</v>
      </c>
      <c r="B994">
        <v>-0.61</v>
      </c>
      <c r="C994">
        <v>-1.61</v>
      </c>
      <c r="D994">
        <v>-2.6040000000000001</v>
      </c>
      <c r="E994">
        <v>-3.133</v>
      </c>
      <c r="F994">
        <v>-3.17</v>
      </c>
      <c r="G994">
        <v>1.6</v>
      </c>
      <c r="H994">
        <v>0.01</v>
      </c>
      <c r="I994">
        <v>1.617</v>
      </c>
      <c r="J994">
        <v>-0.61099999999999999</v>
      </c>
      <c r="K994">
        <v>-1.609</v>
      </c>
      <c r="L994">
        <v>-2.605</v>
      </c>
      <c r="M994">
        <v>-3.1320000000000001</v>
      </c>
      <c r="N994">
        <v>-3.17</v>
      </c>
      <c r="O994">
        <v>0.95299999999999996</v>
      </c>
      <c r="P994">
        <v>0.95399999999999996</v>
      </c>
      <c r="Q994">
        <v>0.94499999999999995</v>
      </c>
      <c r="R994">
        <v>0.441</v>
      </c>
      <c r="S994">
        <v>0.16600000000000001</v>
      </c>
    </row>
    <row r="995" spans="1:19" x14ac:dyDescent="0.3">
      <c r="A995">
        <v>300</v>
      </c>
      <c r="B995">
        <v>-0.61</v>
      </c>
      <c r="C995">
        <v>-1.61</v>
      </c>
      <c r="D995">
        <v>-2.6040000000000001</v>
      </c>
      <c r="E995">
        <v>-3.133</v>
      </c>
      <c r="F995">
        <v>-3.17</v>
      </c>
      <c r="G995">
        <v>1.6</v>
      </c>
      <c r="H995">
        <v>0.01</v>
      </c>
      <c r="I995">
        <v>1.617</v>
      </c>
      <c r="J995">
        <v>-0.61</v>
      </c>
      <c r="K995">
        <v>-1.61</v>
      </c>
      <c r="L995">
        <v>-2.605</v>
      </c>
      <c r="M995">
        <v>-3.1320000000000001</v>
      </c>
      <c r="N995">
        <v>-3.17</v>
      </c>
      <c r="O995">
        <v>0.95599999999999996</v>
      </c>
      <c r="P995">
        <v>0.95299999999999996</v>
      </c>
      <c r="Q995">
        <v>0.94499999999999995</v>
      </c>
      <c r="R995">
        <v>0.443</v>
      </c>
      <c r="S995">
        <v>0.16500000000000001</v>
      </c>
    </row>
    <row r="996" spans="1:19" x14ac:dyDescent="0.3">
      <c r="A996">
        <v>360</v>
      </c>
      <c r="B996">
        <v>-0.61</v>
      </c>
      <c r="C996">
        <v>-1.61</v>
      </c>
      <c r="D996">
        <v>-2.6040000000000001</v>
      </c>
      <c r="E996">
        <v>-3.133</v>
      </c>
      <c r="F996">
        <v>-3.17</v>
      </c>
      <c r="G996">
        <v>1.6</v>
      </c>
      <c r="H996">
        <v>0.01</v>
      </c>
      <c r="I996">
        <v>1.617</v>
      </c>
      <c r="J996">
        <v>-0.60899999999999999</v>
      </c>
      <c r="K996">
        <v>-1.61</v>
      </c>
      <c r="L996">
        <v>-2.605</v>
      </c>
      <c r="M996">
        <v>-3.1309999999999998</v>
      </c>
      <c r="N996">
        <v>-3.17</v>
      </c>
      <c r="O996">
        <v>0.95899999999999996</v>
      </c>
      <c r="P996">
        <v>0.95199999999999996</v>
      </c>
      <c r="Q996">
        <v>0.94499999999999995</v>
      </c>
      <c r="R996">
        <v>0.44400000000000001</v>
      </c>
      <c r="S996">
        <v>0.16500000000000001</v>
      </c>
    </row>
    <row r="997" spans="1:19" x14ac:dyDescent="0.3">
      <c r="A997">
        <v>420</v>
      </c>
      <c r="B997">
        <v>-0.61</v>
      </c>
      <c r="C997">
        <v>-1.61</v>
      </c>
      <c r="D997">
        <v>-2.6040000000000001</v>
      </c>
      <c r="E997">
        <v>-3.133</v>
      </c>
      <c r="F997">
        <v>-3.17</v>
      </c>
      <c r="G997">
        <v>1.6</v>
      </c>
      <c r="H997">
        <v>0.01</v>
      </c>
      <c r="I997">
        <v>1.617</v>
      </c>
      <c r="J997">
        <v>-0.60699999999999998</v>
      </c>
      <c r="K997">
        <v>-1.61</v>
      </c>
      <c r="L997">
        <v>-2.605</v>
      </c>
      <c r="M997">
        <v>-3.1309999999999998</v>
      </c>
      <c r="N997">
        <v>-3.17</v>
      </c>
      <c r="O997">
        <v>0.96199999999999997</v>
      </c>
      <c r="P997">
        <v>0.95099999999999996</v>
      </c>
      <c r="Q997">
        <v>0.94499999999999995</v>
      </c>
      <c r="R997">
        <v>0.44500000000000001</v>
      </c>
      <c r="S997">
        <v>0.16700000000000001</v>
      </c>
    </row>
    <row r="998" spans="1:19" x14ac:dyDescent="0.3">
      <c r="A998">
        <v>480</v>
      </c>
      <c r="B998">
        <v>-0.61</v>
      </c>
      <c r="C998">
        <v>-1.61</v>
      </c>
      <c r="D998">
        <v>-2.6040000000000001</v>
      </c>
      <c r="E998">
        <v>-3.133</v>
      </c>
      <c r="F998">
        <v>-3.17</v>
      </c>
      <c r="G998">
        <v>1.6</v>
      </c>
      <c r="H998">
        <v>0.01</v>
      </c>
      <c r="I998">
        <v>1.617</v>
      </c>
      <c r="J998">
        <v>-0.60499999999999998</v>
      </c>
      <c r="K998">
        <v>-1.611</v>
      </c>
      <c r="L998">
        <v>-2.605</v>
      </c>
      <c r="M998">
        <v>-3.1309999999999998</v>
      </c>
      <c r="N998">
        <v>-3.17</v>
      </c>
      <c r="O998">
        <v>0.96499999999999997</v>
      </c>
      <c r="P998">
        <v>0.95099999999999996</v>
      </c>
      <c r="Q998">
        <v>0.94499999999999995</v>
      </c>
      <c r="R998">
        <v>0.44600000000000001</v>
      </c>
      <c r="S998">
        <v>0.16800000000000001</v>
      </c>
    </row>
    <row r="999" spans="1:19" x14ac:dyDescent="0.3">
      <c r="A999">
        <v>540</v>
      </c>
      <c r="B999">
        <v>-0.61</v>
      </c>
      <c r="C999">
        <v>-1.61</v>
      </c>
      <c r="D999">
        <v>-2.6040000000000001</v>
      </c>
      <c r="E999">
        <v>-3.133</v>
      </c>
      <c r="F999">
        <v>-3.17</v>
      </c>
      <c r="G999">
        <v>1.6</v>
      </c>
      <c r="H999">
        <v>0.01</v>
      </c>
      <c r="I999">
        <v>1.617</v>
      </c>
      <c r="J999">
        <v>-0.60399999999999998</v>
      </c>
      <c r="K999">
        <v>-1.611</v>
      </c>
      <c r="L999">
        <v>-2.605</v>
      </c>
      <c r="M999">
        <v>-3.1309999999999998</v>
      </c>
      <c r="N999">
        <v>-3.17</v>
      </c>
      <c r="O999">
        <v>0.96699999999999997</v>
      </c>
      <c r="P999">
        <v>0.95099999999999996</v>
      </c>
      <c r="Q999">
        <v>0.94499999999999995</v>
      </c>
      <c r="R999">
        <v>0.44600000000000001</v>
      </c>
      <c r="S999">
        <v>0.17</v>
      </c>
    </row>
    <row r="1000" spans="1:19" x14ac:dyDescent="0.3">
      <c r="A1000">
        <v>600</v>
      </c>
      <c r="B1000">
        <v>-0.61</v>
      </c>
      <c r="C1000">
        <v>-1.61</v>
      </c>
      <c r="D1000">
        <v>-2.6040000000000001</v>
      </c>
      <c r="E1000">
        <v>-3.133</v>
      </c>
      <c r="F1000">
        <v>-3.17</v>
      </c>
      <c r="G1000">
        <v>1.6</v>
      </c>
      <c r="H1000">
        <v>0.01</v>
      </c>
      <c r="I1000">
        <v>1.617</v>
      </c>
      <c r="J1000">
        <v>-0.60199999999999998</v>
      </c>
      <c r="K1000">
        <v>-1.611</v>
      </c>
      <c r="L1000">
        <v>-2.605</v>
      </c>
      <c r="M1000">
        <v>-3.1309999999999998</v>
      </c>
      <c r="N1000">
        <v>-3.17</v>
      </c>
      <c r="O1000">
        <v>0.96899999999999997</v>
      </c>
      <c r="P1000">
        <v>0.95199999999999996</v>
      </c>
      <c r="Q1000">
        <v>0.94499999999999995</v>
      </c>
      <c r="R1000">
        <v>0.44500000000000001</v>
      </c>
      <c r="S1000">
        <v>0.17100000000000001</v>
      </c>
    </row>
    <row r="1002" spans="1:19" x14ac:dyDescent="0.3">
      <c r="A1002" t="s">
        <v>0</v>
      </c>
      <c r="B1002" t="s">
        <v>78</v>
      </c>
    </row>
    <row r="1003" spans="1:19" x14ac:dyDescent="0.3">
      <c r="A1003">
        <v>0</v>
      </c>
      <c r="B1003">
        <v>-0.61</v>
      </c>
      <c r="C1003">
        <v>-1.61</v>
      </c>
      <c r="D1003">
        <v>-2.6040000000000001</v>
      </c>
      <c r="E1003">
        <v>-3.133</v>
      </c>
      <c r="F1003">
        <v>-3.17</v>
      </c>
      <c r="G1003">
        <v>1.6</v>
      </c>
      <c r="H1003">
        <v>0.01</v>
      </c>
      <c r="I1003">
        <v>1.347</v>
      </c>
      <c r="J1003">
        <v>-0.61</v>
      </c>
      <c r="K1003">
        <v>-1.61</v>
      </c>
      <c r="L1003">
        <v>-2.6040000000000001</v>
      </c>
      <c r="M1003">
        <v>-3.133</v>
      </c>
      <c r="N1003">
        <v>-3.17</v>
      </c>
      <c r="O1003">
        <v>0.92600000000000005</v>
      </c>
      <c r="P1003">
        <v>0.92600000000000005</v>
      </c>
      <c r="Q1003">
        <v>0.91500000000000004</v>
      </c>
      <c r="R1003">
        <v>0.436</v>
      </c>
      <c r="S1003">
        <v>0.16500000000000001</v>
      </c>
    </row>
    <row r="1004" spans="1:19" x14ac:dyDescent="0.3">
      <c r="A1004">
        <v>60</v>
      </c>
      <c r="B1004">
        <v>-0.61</v>
      </c>
      <c r="C1004">
        <v>-1.61</v>
      </c>
      <c r="D1004">
        <v>-2.6040000000000001</v>
      </c>
      <c r="E1004">
        <v>-3.133</v>
      </c>
      <c r="F1004">
        <v>-3.17</v>
      </c>
      <c r="G1004">
        <v>1.6</v>
      </c>
      <c r="H1004">
        <v>0.01</v>
      </c>
      <c r="I1004">
        <v>1.347</v>
      </c>
      <c r="J1004">
        <v>-0.61199999999999999</v>
      </c>
      <c r="K1004">
        <v>-1.609</v>
      </c>
      <c r="L1004">
        <v>-2.6040000000000001</v>
      </c>
      <c r="M1004">
        <v>-3.1339999999999999</v>
      </c>
      <c r="N1004">
        <v>-3.1669999999999998</v>
      </c>
      <c r="O1004">
        <v>0.93700000000000006</v>
      </c>
      <c r="P1004">
        <v>0.94599999999999995</v>
      </c>
      <c r="Q1004">
        <v>0.93600000000000005</v>
      </c>
      <c r="R1004">
        <v>0.437</v>
      </c>
      <c r="S1004">
        <v>0.158</v>
      </c>
    </row>
    <row r="1005" spans="1:19" x14ac:dyDescent="0.3">
      <c r="A1005">
        <v>120</v>
      </c>
      <c r="B1005">
        <v>-0.61</v>
      </c>
      <c r="C1005">
        <v>-1.61</v>
      </c>
      <c r="D1005">
        <v>-2.6040000000000001</v>
      </c>
      <c r="E1005">
        <v>-3.133</v>
      </c>
      <c r="F1005">
        <v>-3.17</v>
      </c>
      <c r="G1005">
        <v>1.6</v>
      </c>
      <c r="H1005">
        <v>0.01</v>
      </c>
      <c r="I1005">
        <v>1.347</v>
      </c>
      <c r="J1005">
        <v>-0.61299999999999999</v>
      </c>
      <c r="K1005">
        <v>-1.61</v>
      </c>
      <c r="L1005">
        <v>-2.6040000000000001</v>
      </c>
      <c r="M1005">
        <v>-3.133</v>
      </c>
      <c r="N1005">
        <v>-3.1640000000000001</v>
      </c>
      <c r="O1005">
        <v>0.94399999999999995</v>
      </c>
      <c r="P1005">
        <v>0.95</v>
      </c>
      <c r="Q1005">
        <v>0.94</v>
      </c>
      <c r="R1005">
        <v>0.434</v>
      </c>
      <c r="S1005">
        <v>0.151</v>
      </c>
    </row>
    <row r="1006" spans="1:19" x14ac:dyDescent="0.3">
      <c r="A1006">
        <v>180</v>
      </c>
      <c r="B1006">
        <v>-0.61</v>
      </c>
      <c r="C1006">
        <v>-1.61</v>
      </c>
      <c r="D1006">
        <v>-2.6040000000000001</v>
      </c>
      <c r="E1006">
        <v>-3.133</v>
      </c>
      <c r="F1006">
        <v>-3.17</v>
      </c>
      <c r="G1006">
        <v>1.6</v>
      </c>
      <c r="H1006">
        <v>0.01</v>
      </c>
      <c r="I1006">
        <v>1.347</v>
      </c>
      <c r="J1006">
        <v>-0.61199999999999999</v>
      </c>
      <c r="K1006">
        <v>-1.61</v>
      </c>
      <c r="L1006">
        <v>-2.605</v>
      </c>
      <c r="M1006">
        <v>-3.133</v>
      </c>
      <c r="N1006">
        <v>-3.161</v>
      </c>
      <c r="O1006">
        <v>0.94899999999999995</v>
      </c>
      <c r="P1006">
        <v>0.95299999999999996</v>
      </c>
      <c r="Q1006">
        <v>0.94599999999999995</v>
      </c>
      <c r="R1006">
        <v>0.439</v>
      </c>
      <c r="S1006">
        <v>0.14399999999999999</v>
      </c>
    </row>
    <row r="1007" spans="1:19" x14ac:dyDescent="0.3">
      <c r="A1007">
        <v>240</v>
      </c>
      <c r="B1007">
        <v>-0.61</v>
      </c>
      <c r="C1007">
        <v>-1.61</v>
      </c>
      <c r="D1007">
        <v>-2.6040000000000001</v>
      </c>
      <c r="E1007">
        <v>-3.133</v>
      </c>
      <c r="F1007">
        <v>-3.17</v>
      </c>
      <c r="G1007">
        <v>1.6</v>
      </c>
      <c r="H1007">
        <v>0.01</v>
      </c>
      <c r="I1007">
        <v>1.347</v>
      </c>
      <c r="J1007">
        <v>-0.61199999999999999</v>
      </c>
      <c r="K1007">
        <v>-1.609</v>
      </c>
      <c r="L1007">
        <v>-2.605</v>
      </c>
      <c r="M1007">
        <v>-3.133</v>
      </c>
      <c r="N1007">
        <v>-3.1579999999999999</v>
      </c>
      <c r="O1007">
        <v>0.95399999999999996</v>
      </c>
      <c r="P1007">
        <v>0.95399999999999996</v>
      </c>
      <c r="Q1007">
        <v>0.94399999999999995</v>
      </c>
      <c r="R1007">
        <v>0.44500000000000001</v>
      </c>
      <c r="S1007">
        <v>0.13900000000000001</v>
      </c>
    </row>
    <row r="1008" spans="1:19" x14ac:dyDescent="0.3">
      <c r="A1008">
        <v>300</v>
      </c>
      <c r="B1008">
        <v>-0.61</v>
      </c>
      <c r="C1008">
        <v>-1.61</v>
      </c>
      <c r="D1008">
        <v>-2.6040000000000001</v>
      </c>
      <c r="E1008">
        <v>-3.133</v>
      </c>
      <c r="F1008">
        <v>-3.17</v>
      </c>
      <c r="G1008">
        <v>1.6</v>
      </c>
      <c r="H1008">
        <v>0.01</v>
      </c>
      <c r="I1008">
        <v>1.347</v>
      </c>
      <c r="J1008">
        <v>-0.61</v>
      </c>
      <c r="K1008">
        <v>-1.61</v>
      </c>
      <c r="L1008">
        <v>-2.605</v>
      </c>
      <c r="M1008">
        <v>-3.1320000000000001</v>
      </c>
      <c r="N1008">
        <v>-3.1549999999999998</v>
      </c>
      <c r="O1008">
        <v>0.95599999999999996</v>
      </c>
      <c r="P1008">
        <v>0.95299999999999996</v>
      </c>
      <c r="Q1008">
        <v>0.94399999999999995</v>
      </c>
      <c r="R1008">
        <v>0.44500000000000001</v>
      </c>
      <c r="S1008">
        <v>0.13300000000000001</v>
      </c>
    </row>
    <row r="1009" spans="1:19" x14ac:dyDescent="0.3">
      <c r="A1009">
        <v>360</v>
      </c>
      <c r="B1009">
        <v>-0.61</v>
      </c>
      <c r="C1009">
        <v>-1.61</v>
      </c>
      <c r="D1009">
        <v>-2.6040000000000001</v>
      </c>
      <c r="E1009">
        <v>-3.133</v>
      </c>
      <c r="F1009">
        <v>-3.17</v>
      </c>
      <c r="G1009">
        <v>1.6</v>
      </c>
      <c r="H1009">
        <v>0.01</v>
      </c>
      <c r="I1009">
        <v>1.347</v>
      </c>
      <c r="J1009">
        <v>-0.60899999999999999</v>
      </c>
      <c r="K1009">
        <v>-1.61</v>
      </c>
      <c r="L1009">
        <v>-2.605</v>
      </c>
      <c r="M1009">
        <v>-3.13</v>
      </c>
      <c r="N1009">
        <v>-3.1520000000000001</v>
      </c>
      <c r="O1009">
        <v>0.95899999999999996</v>
      </c>
      <c r="P1009">
        <v>0.95199999999999996</v>
      </c>
      <c r="Q1009">
        <v>0.94599999999999995</v>
      </c>
      <c r="R1009">
        <v>0.44</v>
      </c>
      <c r="S1009">
        <v>0.128</v>
      </c>
    </row>
    <row r="1010" spans="1:19" x14ac:dyDescent="0.3">
      <c r="A1010">
        <v>420</v>
      </c>
      <c r="B1010">
        <v>-0.61</v>
      </c>
      <c r="C1010">
        <v>-1.61</v>
      </c>
      <c r="D1010">
        <v>-2.6040000000000001</v>
      </c>
      <c r="E1010">
        <v>-3.133</v>
      </c>
      <c r="F1010">
        <v>-3.17</v>
      </c>
      <c r="G1010">
        <v>1.6</v>
      </c>
      <c r="H1010">
        <v>0.01</v>
      </c>
      <c r="I1010">
        <v>1.347</v>
      </c>
      <c r="J1010">
        <v>-0.60699999999999998</v>
      </c>
      <c r="K1010">
        <v>-1.61</v>
      </c>
      <c r="L1010">
        <v>-2.605</v>
      </c>
      <c r="M1010">
        <v>-3.1269999999999998</v>
      </c>
      <c r="N1010">
        <v>-3.149</v>
      </c>
      <c r="O1010">
        <v>0.96199999999999997</v>
      </c>
      <c r="P1010">
        <v>0.95099999999999996</v>
      </c>
      <c r="Q1010">
        <v>0.94599999999999995</v>
      </c>
      <c r="R1010">
        <v>0.433</v>
      </c>
      <c r="S1010">
        <v>0.125</v>
      </c>
    </row>
    <row r="1011" spans="1:19" x14ac:dyDescent="0.3">
      <c r="A1011">
        <v>480</v>
      </c>
      <c r="B1011">
        <v>-0.61</v>
      </c>
      <c r="C1011">
        <v>-1.61</v>
      </c>
      <c r="D1011">
        <v>-2.6040000000000001</v>
      </c>
      <c r="E1011">
        <v>-3.133</v>
      </c>
      <c r="F1011">
        <v>-3.17</v>
      </c>
      <c r="G1011">
        <v>1.6</v>
      </c>
      <c r="H1011">
        <v>0.01</v>
      </c>
      <c r="I1011">
        <v>1.347</v>
      </c>
      <c r="J1011">
        <v>-0.60499999999999998</v>
      </c>
      <c r="K1011">
        <v>-1.611</v>
      </c>
      <c r="L1011">
        <v>-2.605</v>
      </c>
      <c r="M1011">
        <v>-3.1240000000000001</v>
      </c>
      <c r="N1011">
        <v>-3.1459999999999999</v>
      </c>
      <c r="O1011">
        <v>0.96499999999999997</v>
      </c>
      <c r="P1011">
        <v>0.95099999999999996</v>
      </c>
      <c r="Q1011">
        <v>0.94399999999999995</v>
      </c>
      <c r="R1011">
        <v>0.42599999999999999</v>
      </c>
      <c r="S1011">
        <v>0.124</v>
      </c>
    </row>
    <row r="1012" spans="1:19" x14ac:dyDescent="0.3">
      <c r="A1012">
        <v>540</v>
      </c>
      <c r="B1012">
        <v>-0.61</v>
      </c>
      <c r="C1012">
        <v>-1.61</v>
      </c>
      <c r="D1012">
        <v>-2.6040000000000001</v>
      </c>
      <c r="E1012">
        <v>-3.133</v>
      </c>
      <c r="F1012">
        <v>-3.17</v>
      </c>
      <c r="G1012">
        <v>1.6</v>
      </c>
      <c r="H1012">
        <v>0.01</v>
      </c>
      <c r="I1012">
        <v>1.347</v>
      </c>
      <c r="J1012">
        <v>-0.60399999999999998</v>
      </c>
      <c r="K1012">
        <v>-1.611</v>
      </c>
      <c r="L1012">
        <v>-2.605</v>
      </c>
      <c r="M1012">
        <v>-3.121</v>
      </c>
      <c r="N1012">
        <v>-3.1429999999999998</v>
      </c>
      <c r="O1012">
        <v>0.96699999999999997</v>
      </c>
      <c r="P1012">
        <v>0.95099999999999996</v>
      </c>
      <c r="Q1012">
        <v>0.94399999999999995</v>
      </c>
      <c r="R1012">
        <v>0.41899999999999998</v>
      </c>
      <c r="S1012">
        <v>0.124</v>
      </c>
    </row>
    <row r="1013" spans="1:19" x14ac:dyDescent="0.3">
      <c r="A1013">
        <v>600</v>
      </c>
      <c r="B1013">
        <v>-0.61</v>
      </c>
      <c r="C1013">
        <v>-1.61</v>
      </c>
      <c r="D1013">
        <v>-2.6040000000000001</v>
      </c>
      <c r="E1013">
        <v>-3.133</v>
      </c>
      <c r="F1013">
        <v>-3.17</v>
      </c>
      <c r="G1013">
        <v>1.6</v>
      </c>
      <c r="H1013">
        <v>0.01</v>
      </c>
      <c r="I1013">
        <v>1.347</v>
      </c>
      <c r="J1013">
        <v>-0.60199999999999998</v>
      </c>
      <c r="K1013">
        <v>-1.611</v>
      </c>
      <c r="L1013">
        <v>-2.605</v>
      </c>
      <c r="M1013">
        <v>-3.117</v>
      </c>
      <c r="N1013">
        <v>-3.14</v>
      </c>
      <c r="O1013">
        <v>0.97</v>
      </c>
      <c r="P1013">
        <v>0.95199999999999996</v>
      </c>
      <c r="Q1013">
        <v>0.94399999999999995</v>
      </c>
      <c r="R1013">
        <v>0.41199999999999998</v>
      </c>
      <c r="S1013">
        <v>0.122</v>
      </c>
    </row>
    <row r="1015" spans="1:19" x14ac:dyDescent="0.3">
      <c r="A1015" t="s">
        <v>0</v>
      </c>
      <c r="B1015" t="s">
        <v>79</v>
      </c>
    </row>
    <row r="1016" spans="1:19" x14ac:dyDescent="0.3">
      <c r="A1016">
        <v>0</v>
      </c>
      <c r="B1016">
        <v>-0.61</v>
      </c>
      <c r="C1016">
        <v>-1.61</v>
      </c>
      <c r="D1016">
        <v>-2.6030000000000002</v>
      </c>
      <c r="E1016">
        <v>-3.1240000000000001</v>
      </c>
      <c r="F1016">
        <v>-3.16</v>
      </c>
      <c r="G1016">
        <v>1.6</v>
      </c>
      <c r="H1016">
        <v>0.01</v>
      </c>
      <c r="I1016">
        <v>1.88</v>
      </c>
      <c r="J1016">
        <v>-0.61</v>
      </c>
      <c r="K1016">
        <v>-1.61</v>
      </c>
      <c r="L1016">
        <v>-2.6030000000000002</v>
      </c>
      <c r="M1016">
        <v>-3.1240000000000001</v>
      </c>
      <c r="N1016">
        <v>-3.16</v>
      </c>
      <c r="O1016">
        <v>0.92600000000000005</v>
      </c>
      <c r="P1016">
        <v>0.92600000000000005</v>
      </c>
      <c r="Q1016">
        <v>0.91500000000000004</v>
      </c>
      <c r="R1016">
        <v>0.43</v>
      </c>
      <c r="S1016">
        <v>0.16400000000000001</v>
      </c>
    </row>
    <row r="1017" spans="1:19" x14ac:dyDescent="0.3">
      <c r="A1017">
        <v>60</v>
      </c>
      <c r="B1017">
        <v>-0.61</v>
      </c>
      <c r="C1017">
        <v>-1.61</v>
      </c>
      <c r="D1017">
        <v>-2.6030000000000002</v>
      </c>
      <c r="E1017">
        <v>-3.1240000000000001</v>
      </c>
      <c r="F1017">
        <v>-3.16</v>
      </c>
      <c r="G1017">
        <v>1.6</v>
      </c>
      <c r="H1017">
        <v>0.01</v>
      </c>
      <c r="I1017">
        <v>1.88</v>
      </c>
      <c r="J1017">
        <v>-0.61199999999999999</v>
      </c>
      <c r="K1017">
        <v>-1.61</v>
      </c>
      <c r="L1017">
        <v>-2.6030000000000002</v>
      </c>
      <c r="M1017">
        <v>-3.1240000000000001</v>
      </c>
      <c r="N1017">
        <v>-3.1629999999999998</v>
      </c>
      <c r="O1017">
        <v>0.93700000000000006</v>
      </c>
      <c r="P1017">
        <v>0.94699999999999995</v>
      </c>
      <c r="Q1017">
        <v>0.93400000000000005</v>
      </c>
      <c r="R1017">
        <v>0.42899999999999999</v>
      </c>
      <c r="S1017">
        <v>0.17199999999999999</v>
      </c>
    </row>
    <row r="1018" spans="1:19" x14ac:dyDescent="0.3">
      <c r="A1018">
        <v>120</v>
      </c>
      <c r="B1018">
        <v>-0.61</v>
      </c>
      <c r="C1018">
        <v>-1.61</v>
      </c>
      <c r="D1018">
        <v>-2.6030000000000002</v>
      </c>
      <c r="E1018">
        <v>-3.1240000000000001</v>
      </c>
      <c r="F1018">
        <v>-3.16</v>
      </c>
      <c r="G1018">
        <v>1.6</v>
      </c>
      <c r="H1018">
        <v>0.01</v>
      </c>
      <c r="I1018">
        <v>1.88</v>
      </c>
      <c r="J1018">
        <v>-0.61299999999999999</v>
      </c>
      <c r="K1018">
        <v>-1.61</v>
      </c>
      <c r="L1018">
        <v>-2.6040000000000001</v>
      </c>
      <c r="M1018">
        <v>-3.125</v>
      </c>
      <c r="N1018">
        <v>-3.1659999999999999</v>
      </c>
      <c r="O1018">
        <v>0.94399999999999995</v>
      </c>
      <c r="P1018">
        <v>0.95099999999999996</v>
      </c>
      <c r="Q1018">
        <v>0.94199999999999995</v>
      </c>
      <c r="R1018">
        <v>0.433</v>
      </c>
      <c r="S1018">
        <v>0.18</v>
      </c>
    </row>
    <row r="1019" spans="1:19" x14ac:dyDescent="0.3">
      <c r="A1019">
        <v>180</v>
      </c>
      <c r="B1019">
        <v>-0.61</v>
      </c>
      <c r="C1019">
        <v>-1.61</v>
      </c>
      <c r="D1019">
        <v>-2.6030000000000002</v>
      </c>
      <c r="E1019">
        <v>-3.1240000000000001</v>
      </c>
      <c r="F1019">
        <v>-3.16</v>
      </c>
      <c r="G1019">
        <v>1.6</v>
      </c>
      <c r="H1019">
        <v>0.01</v>
      </c>
      <c r="I1019">
        <v>1.88</v>
      </c>
      <c r="J1019">
        <v>-0.61299999999999999</v>
      </c>
      <c r="K1019">
        <v>-1.61</v>
      </c>
      <c r="L1019">
        <v>-2.6040000000000001</v>
      </c>
      <c r="M1019">
        <v>-3.1240000000000001</v>
      </c>
      <c r="N1019">
        <v>-3.169</v>
      </c>
      <c r="O1019">
        <v>0.94899999999999995</v>
      </c>
      <c r="P1019">
        <v>0.95299999999999996</v>
      </c>
      <c r="Q1019">
        <v>0.94199999999999995</v>
      </c>
      <c r="R1019">
        <v>0.433</v>
      </c>
      <c r="S1019">
        <v>0.187</v>
      </c>
    </row>
    <row r="1020" spans="1:19" x14ac:dyDescent="0.3">
      <c r="A1020">
        <v>240</v>
      </c>
      <c r="B1020">
        <v>-0.61</v>
      </c>
      <c r="C1020">
        <v>-1.61</v>
      </c>
      <c r="D1020">
        <v>-2.6030000000000002</v>
      </c>
      <c r="E1020">
        <v>-3.1240000000000001</v>
      </c>
      <c r="F1020">
        <v>-3.16</v>
      </c>
      <c r="G1020">
        <v>1.6</v>
      </c>
      <c r="H1020">
        <v>0.01</v>
      </c>
      <c r="I1020">
        <v>1.88</v>
      </c>
      <c r="J1020">
        <v>-0.61099999999999999</v>
      </c>
      <c r="K1020">
        <v>-1.609</v>
      </c>
      <c r="L1020">
        <v>-2.605</v>
      </c>
      <c r="M1020">
        <v>-3.1219999999999999</v>
      </c>
      <c r="N1020">
        <v>-3.1720000000000002</v>
      </c>
      <c r="O1020">
        <v>0.95299999999999996</v>
      </c>
      <c r="P1020">
        <v>0.95399999999999996</v>
      </c>
      <c r="Q1020">
        <v>0.94499999999999995</v>
      </c>
      <c r="R1020">
        <v>0.433</v>
      </c>
      <c r="S1020">
        <v>0.193</v>
      </c>
    </row>
    <row r="1021" spans="1:19" x14ac:dyDescent="0.3">
      <c r="A1021">
        <v>300</v>
      </c>
      <c r="B1021">
        <v>-0.61</v>
      </c>
      <c r="C1021">
        <v>-1.61</v>
      </c>
      <c r="D1021">
        <v>-2.6030000000000002</v>
      </c>
      <c r="E1021">
        <v>-3.1240000000000001</v>
      </c>
      <c r="F1021">
        <v>-3.16</v>
      </c>
      <c r="G1021">
        <v>1.6</v>
      </c>
      <c r="H1021">
        <v>0.01</v>
      </c>
      <c r="I1021">
        <v>1.88</v>
      </c>
      <c r="J1021">
        <v>-0.61</v>
      </c>
      <c r="K1021">
        <v>-1.61</v>
      </c>
      <c r="L1021">
        <v>-2.605</v>
      </c>
      <c r="M1021">
        <v>-3.1219999999999999</v>
      </c>
      <c r="N1021">
        <v>-3.1749999999999998</v>
      </c>
      <c r="O1021">
        <v>0.95599999999999996</v>
      </c>
      <c r="P1021">
        <v>0.95399999999999996</v>
      </c>
      <c r="Q1021">
        <v>0.94599999999999995</v>
      </c>
      <c r="R1021">
        <v>0.437</v>
      </c>
      <c r="S1021">
        <v>0.19700000000000001</v>
      </c>
    </row>
    <row r="1022" spans="1:19" x14ac:dyDescent="0.3">
      <c r="A1022">
        <v>360</v>
      </c>
      <c r="B1022">
        <v>-0.61</v>
      </c>
      <c r="C1022">
        <v>-1.61</v>
      </c>
      <c r="D1022">
        <v>-2.6030000000000002</v>
      </c>
      <c r="E1022">
        <v>-3.1240000000000001</v>
      </c>
      <c r="F1022">
        <v>-3.16</v>
      </c>
      <c r="G1022">
        <v>1.6</v>
      </c>
      <c r="H1022">
        <v>0.01</v>
      </c>
      <c r="I1022">
        <v>1.88</v>
      </c>
      <c r="J1022">
        <v>-0.60899999999999999</v>
      </c>
      <c r="K1022">
        <v>-1.61</v>
      </c>
      <c r="L1022">
        <v>-2.6040000000000001</v>
      </c>
      <c r="M1022">
        <v>-3.1230000000000002</v>
      </c>
      <c r="N1022">
        <v>-3.1779999999999999</v>
      </c>
      <c r="O1022">
        <v>0.95899999999999996</v>
      </c>
      <c r="P1022">
        <v>0.95199999999999996</v>
      </c>
      <c r="Q1022">
        <v>0.94299999999999995</v>
      </c>
      <c r="R1022">
        <v>0.44400000000000001</v>
      </c>
      <c r="S1022">
        <v>0.20100000000000001</v>
      </c>
    </row>
    <row r="1023" spans="1:19" x14ac:dyDescent="0.3">
      <c r="A1023">
        <v>420</v>
      </c>
      <c r="B1023">
        <v>-0.61</v>
      </c>
      <c r="C1023">
        <v>-1.61</v>
      </c>
      <c r="D1023">
        <v>-2.6030000000000002</v>
      </c>
      <c r="E1023">
        <v>-3.1240000000000001</v>
      </c>
      <c r="F1023">
        <v>-3.16</v>
      </c>
      <c r="G1023">
        <v>1.6</v>
      </c>
      <c r="H1023">
        <v>0.01</v>
      </c>
      <c r="I1023">
        <v>1.88</v>
      </c>
      <c r="J1023">
        <v>-0.60699999999999998</v>
      </c>
      <c r="K1023">
        <v>-1.61</v>
      </c>
      <c r="L1023">
        <v>-2.6040000000000001</v>
      </c>
      <c r="M1023">
        <v>-3.1259999999999999</v>
      </c>
      <c r="N1023">
        <v>-3.181</v>
      </c>
      <c r="O1023">
        <v>0.96199999999999997</v>
      </c>
      <c r="P1023">
        <v>0.95099999999999996</v>
      </c>
      <c r="Q1023">
        <v>0.94299999999999995</v>
      </c>
      <c r="R1023">
        <v>0.45200000000000001</v>
      </c>
      <c r="S1023">
        <v>0.20599999999999999</v>
      </c>
    </row>
    <row r="1024" spans="1:19" x14ac:dyDescent="0.3">
      <c r="A1024">
        <v>480</v>
      </c>
      <c r="B1024">
        <v>-0.61</v>
      </c>
      <c r="C1024">
        <v>-1.61</v>
      </c>
      <c r="D1024">
        <v>-2.6030000000000002</v>
      </c>
      <c r="E1024">
        <v>-3.1240000000000001</v>
      </c>
      <c r="F1024">
        <v>-3.16</v>
      </c>
      <c r="G1024">
        <v>1.6</v>
      </c>
      <c r="H1024">
        <v>0.01</v>
      </c>
      <c r="I1024">
        <v>1.88</v>
      </c>
      <c r="J1024">
        <v>-0.60499999999999998</v>
      </c>
      <c r="K1024">
        <v>-1.611</v>
      </c>
      <c r="L1024">
        <v>-2.605</v>
      </c>
      <c r="M1024">
        <v>-3.129</v>
      </c>
      <c r="N1024">
        <v>-3.1840000000000002</v>
      </c>
      <c r="O1024">
        <v>0.96499999999999997</v>
      </c>
      <c r="P1024">
        <v>0.95099999999999996</v>
      </c>
      <c r="Q1024">
        <v>0.94399999999999995</v>
      </c>
      <c r="R1024">
        <v>0.46</v>
      </c>
      <c r="S1024">
        <v>0.21099999999999999</v>
      </c>
    </row>
    <row r="1025" spans="1:19" x14ac:dyDescent="0.3">
      <c r="A1025">
        <v>540</v>
      </c>
      <c r="B1025">
        <v>-0.61</v>
      </c>
      <c r="C1025">
        <v>-1.61</v>
      </c>
      <c r="D1025">
        <v>-2.6030000000000002</v>
      </c>
      <c r="E1025">
        <v>-3.1240000000000001</v>
      </c>
      <c r="F1025">
        <v>-3.16</v>
      </c>
      <c r="G1025">
        <v>1.6</v>
      </c>
      <c r="H1025">
        <v>0.01</v>
      </c>
      <c r="I1025">
        <v>1.88</v>
      </c>
      <c r="J1025">
        <v>-0.60399999999999998</v>
      </c>
      <c r="K1025">
        <v>-1.611</v>
      </c>
      <c r="L1025">
        <v>-2.605</v>
      </c>
      <c r="M1025">
        <v>-3.1320000000000001</v>
      </c>
      <c r="N1025">
        <v>-3.1869999999999998</v>
      </c>
      <c r="O1025">
        <v>0.96699999999999997</v>
      </c>
      <c r="P1025">
        <v>0.95099999999999996</v>
      </c>
      <c r="Q1025">
        <v>0.94499999999999995</v>
      </c>
      <c r="R1025">
        <v>0.46700000000000003</v>
      </c>
      <c r="S1025">
        <v>0.215</v>
      </c>
    </row>
    <row r="1026" spans="1:19" x14ac:dyDescent="0.3">
      <c r="A1026">
        <v>600</v>
      </c>
      <c r="B1026">
        <v>-0.61</v>
      </c>
      <c r="C1026">
        <v>-1.61</v>
      </c>
      <c r="D1026">
        <v>-2.6030000000000002</v>
      </c>
      <c r="E1026">
        <v>-3.1240000000000001</v>
      </c>
      <c r="F1026">
        <v>-3.16</v>
      </c>
      <c r="G1026">
        <v>1.6</v>
      </c>
      <c r="H1026">
        <v>0.01</v>
      </c>
      <c r="I1026">
        <v>1.88</v>
      </c>
      <c r="J1026">
        <v>-0.60199999999999998</v>
      </c>
      <c r="K1026">
        <v>-1.611</v>
      </c>
      <c r="L1026">
        <v>-2.605</v>
      </c>
      <c r="M1026">
        <v>-3.1349999999999998</v>
      </c>
      <c r="N1026">
        <v>-3.19</v>
      </c>
      <c r="O1026">
        <v>0.96899999999999997</v>
      </c>
      <c r="P1026">
        <v>0.95199999999999996</v>
      </c>
      <c r="Q1026">
        <v>0.94399999999999995</v>
      </c>
      <c r="R1026">
        <v>0.47199999999999998</v>
      </c>
      <c r="S1026">
        <v>0.218</v>
      </c>
    </row>
    <row r="1028" spans="1:19" x14ac:dyDescent="0.3">
      <c r="A1028" t="s">
        <v>0</v>
      </c>
      <c r="B1028" t="s">
        <v>80</v>
      </c>
    </row>
    <row r="1029" spans="1:19" x14ac:dyDescent="0.3">
      <c r="A1029">
        <v>0</v>
      </c>
      <c r="B1029">
        <v>-0.61</v>
      </c>
      <c r="C1029">
        <v>-1.61</v>
      </c>
      <c r="D1029">
        <v>-2.6030000000000002</v>
      </c>
      <c r="E1029">
        <v>-3.1240000000000001</v>
      </c>
      <c r="F1029">
        <v>-3.16</v>
      </c>
      <c r="G1029">
        <v>1.6</v>
      </c>
      <c r="H1029">
        <v>0.01</v>
      </c>
      <c r="I1029">
        <v>1.617</v>
      </c>
      <c r="J1029">
        <v>-0.61</v>
      </c>
      <c r="K1029">
        <v>-1.61</v>
      </c>
      <c r="L1029">
        <v>-2.6030000000000002</v>
      </c>
      <c r="M1029">
        <v>-3.1240000000000001</v>
      </c>
      <c r="N1029">
        <v>-3.16</v>
      </c>
      <c r="O1029">
        <v>0.92600000000000005</v>
      </c>
      <c r="P1029">
        <v>0.92600000000000005</v>
      </c>
      <c r="Q1029">
        <v>0.91500000000000004</v>
      </c>
      <c r="R1029">
        <v>0.43</v>
      </c>
      <c r="S1029">
        <v>0.16400000000000001</v>
      </c>
    </row>
    <row r="1030" spans="1:19" x14ac:dyDescent="0.3">
      <c r="A1030">
        <v>60</v>
      </c>
      <c r="B1030">
        <v>-0.61</v>
      </c>
      <c r="C1030">
        <v>-1.61</v>
      </c>
      <c r="D1030">
        <v>-2.6030000000000002</v>
      </c>
      <c r="E1030">
        <v>-3.1240000000000001</v>
      </c>
      <c r="F1030">
        <v>-3.16</v>
      </c>
      <c r="G1030">
        <v>1.6</v>
      </c>
      <c r="H1030">
        <v>0.01</v>
      </c>
      <c r="I1030">
        <v>1.617</v>
      </c>
      <c r="J1030">
        <v>-0.61199999999999999</v>
      </c>
      <c r="K1030">
        <v>-1.609</v>
      </c>
      <c r="L1030">
        <v>-2.6030000000000002</v>
      </c>
      <c r="M1030">
        <v>-3.1240000000000001</v>
      </c>
      <c r="N1030">
        <v>-3.16</v>
      </c>
      <c r="O1030">
        <v>0.93700000000000006</v>
      </c>
      <c r="P1030">
        <v>0.94599999999999995</v>
      </c>
      <c r="Q1030">
        <v>0.93400000000000005</v>
      </c>
      <c r="R1030">
        <v>0.43</v>
      </c>
      <c r="S1030">
        <v>0.16400000000000001</v>
      </c>
    </row>
    <row r="1031" spans="1:19" x14ac:dyDescent="0.3">
      <c r="A1031">
        <v>120</v>
      </c>
      <c r="B1031">
        <v>-0.61</v>
      </c>
      <c r="C1031">
        <v>-1.61</v>
      </c>
      <c r="D1031">
        <v>-2.6030000000000002</v>
      </c>
      <c r="E1031">
        <v>-3.1240000000000001</v>
      </c>
      <c r="F1031">
        <v>-3.16</v>
      </c>
      <c r="G1031">
        <v>1.6</v>
      </c>
      <c r="H1031">
        <v>0.01</v>
      </c>
      <c r="I1031">
        <v>1.617</v>
      </c>
      <c r="J1031">
        <v>-0.61299999999999999</v>
      </c>
      <c r="K1031">
        <v>-1.61</v>
      </c>
      <c r="L1031">
        <v>-2.6040000000000001</v>
      </c>
      <c r="M1031">
        <v>-3.125</v>
      </c>
      <c r="N1031">
        <v>-3.16</v>
      </c>
      <c r="O1031">
        <v>0.94399999999999995</v>
      </c>
      <c r="P1031">
        <v>0.95099999999999996</v>
      </c>
      <c r="Q1031">
        <v>0.94099999999999995</v>
      </c>
      <c r="R1031">
        <v>0.43099999999999999</v>
      </c>
      <c r="S1031">
        <v>0.16400000000000001</v>
      </c>
    </row>
    <row r="1032" spans="1:19" x14ac:dyDescent="0.3">
      <c r="A1032">
        <v>180</v>
      </c>
      <c r="B1032">
        <v>-0.61</v>
      </c>
      <c r="C1032">
        <v>-1.61</v>
      </c>
      <c r="D1032">
        <v>-2.6030000000000002</v>
      </c>
      <c r="E1032">
        <v>-3.1240000000000001</v>
      </c>
      <c r="F1032">
        <v>-3.16</v>
      </c>
      <c r="G1032">
        <v>1.6</v>
      </c>
      <c r="H1032">
        <v>0.01</v>
      </c>
      <c r="I1032">
        <v>1.617</v>
      </c>
      <c r="J1032">
        <v>-0.61199999999999999</v>
      </c>
      <c r="K1032">
        <v>-1.61</v>
      </c>
      <c r="L1032">
        <v>-2.6040000000000001</v>
      </c>
      <c r="M1032">
        <v>-3.1240000000000001</v>
      </c>
      <c r="N1032">
        <v>-3.16</v>
      </c>
      <c r="O1032">
        <v>0.94899999999999995</v>
      </c>
      <c r="P1032">
        <v>0.95299999999999996</v>
      </c>
      <c r="Q1032">
        <v>0.94399999999999995</v>
      </c>
      <c r="R1032">
        <v>0.434</v>
      </c>
      <c r="S1032">
        <v>0.16500000000000001</v>
      </c>
    </row>
    <row r="1033" spans="1:19" x14ac:dyDescent="0.3">
      <c r="A1033">
        <v>240</v>
      </c>
      <c r="B1033">
        <v>-0.61</v>
      </c>
      <c r="C1033">
        <v>-1.61</v>
      </c>
      <c r="D1033">
        <v>-2.6030000000000002</v>
      </c>
      <c r="E1033">
        <v>-3.1240000000000001</v>
      </c>
      <c r="F1033">
        <v>-3.16</v>
      </c>
      <c r="G1033">
        <v>1.6</v>
      </c>
      <c r="H1033">
        <v>0.01</v>
      </c>
      <c r="I1033">
        <v>1.617</v>
      </c>
      <c r="J1033">
        <v>-0.61099999999999999</v>
      </c>
      <c r="K1033">
        <v>-1.609</v>
      </c>
      <c r="L1033">
        <v>-2.605</v>
      </c>
      <c r="M1033">
        <v>-3.1230000000000002</v>
      </c>
      <c r="N1033">
        <v>-3.16</v>
      </c>
      <c r="O1033">
        <v>0.95299999999999996</v>
      </c>
      <c r="P1033">
        <v>0.95399999999999996</v>
      </c>
      <c r="Q1033">
        <v>0.94499999999999995</v>
      </c>
      <c r="R1033">
        <v>0.436</v>
      </c>
      <c r="S1033">
        <v>0.16500000000000001</v>
      </c>
    </row>
    <row r="1034" spans="1:19" x14ac:dyDescent="0.3">
      <c r="A1034">
        <v>300</v>
      </c>
      <c r="B1034">
        <v>-0.61</v>
      </c>
      <c r="C1034">
        <v>-1.61</v>
      </c>
      <c r="D1034">
        <v>-2.6030000000000002</v>
      </c>
      <c r="E1034">
        <v>-3.1240000000000001</v>
      </c>
      <c r="F1034">
        <v>-3.16</v>
      </c>
      <c r="G1034">
        <v>1.6</v>
      </c>
      <c r="H1034">
        <v>0.01</v>
      </c>
      <c r="I1034">
        <v>1.617</v>
      </c>
      <c r="J1034">
        <v>-0.61</v>
      </c>
      <c r="K1034">
        <v>-1.61</v>
      </c>
      <c r="L1034">
        <v>-2.605</v>
      </c>
      <c r="M1034">
        <v>-3.1230000000000002</v>
      </c>
      <c r="N1034">
        <v>-3.16</v>
      </c>
      <c r="O1034">
        <v>0.95599999999999996</v>
      </c>
      <c r="P1034">
        <v>0.95299999999999996</v>
      </c>
      <c r="Q1034">
        <v>0.94499999999999995</v>
      </c>
      <c r="R1034">
        <v>0.438</v>
      </c>
      <c r="S1034">
        <v>0.16400000000000001</v>
      </c>
    </row>
    <row r="1035" spans="1:19" x14ac:dyDescent="0.3">
      <c r="A1035">
        <v>360</v>
      </c>
      <c r="B1035">
        <v>-0.61</v>
      </c>
      <c r="C1035">
        <v>-1.61</v>
      </c>
      <c r="D1035">
        <v>-2.6030000000000002</v>
      </c>
      <c r="E1035">
        <v>-3.1240000000000001</v>
      </c>
      <c r="F1035">
        <v>-3.16</v>
      </c>
      <c r="G1035">
        <v>1.6</v>
      </c>
      <c r="H1035">
        <v>0.01</v>
      </c>
      <c r="I1035">
        <v>1.617</v>
      </c>
      <c r="J1035">
        <v>-0.60899999999999999</v>
      </c>
      <c r="K1035">
        <v>-1.61</v>
      </c>
      <c r="L1035">
        <v>-2.605</v>
      </c>
      <c r="M1035">
        <v>-3.1219999999999999</v>
      </c>
      <c r="N1035">
        <v>-3.16</v>
      </c>
      <c r="O1035">
        <v>0.95899999999999996</v>
      </c>
      <c r="P1035">
        <v>0.95199999999999996</v>
      </c>
      <c r="Q1035">
        <v>0.94399999999999995</v>
      </c>
      <c r="R1035">
        <v>0.439</v>
      </c>
      <c r="S1035">
        <v>0.16400000000000001</v>
      </c>
    </row>
    <row r="1036" spans="1:19" x14ac:dyDescent="0.3">
      <c r="A1036">
        <v>420</v>
      </c>
      <c r="B1036">
        <v>-0.61</v>
      </c>
      <c r="C1036">
        <v>-1.61</v>
      </c>
      <c r="D1036">
        <v>-2.6030000000000002</v>
      </c>
      <c r="E1036">
        <v>-3.1240000000000001</v>
      </c>
      <c r="F1036">
        <v>-3.16</v>
      </c>
      <c r="G1036">
        <v>1.6</v>
      </c>
      <c r="H1036">
        <v>0.01</v>
      </c>
      <c r="I1036">
        <v>1.617</v>
      </c>
      <c r="J1036">
        <v>-0.60699999999999998</v>
      </c>
      <c r="K1036">
        <v>-1.61</v>
      </c>
      <c r="L1036">
        <v>-2.605</v>
      </c>
      <c r="M1036">
        <v>-3.1219999999999999</v>
      </c>
      <c r="N1036">
        <v>-3.16</v>
      </c>
      <c r="O1036">
        <v>0.96199999999999997</v>
      </c>
      <c r="P1036">
        <v>0.95099999999999996</v>
      </c>
      <c r="Q1036">
        <v>0.94399999999999995</v>
      </c>
      <c r="R1036">
        <v>0.44</v>
      </c>
      <c r="S1036">
        <v>0.16500000000000001</v>
      </c>
    </row>
    <row r="1037" spans="1:19" x14ac:dyDescent="0.3">
      <c r="A1037">
        <v>480</v>
      </c>
      <c r="B1037">
        <v>-0.61</v>
      </c>
      <c r="C1037">
        <v>-1.61</v>
      </c>
      <c r="D1037">
        <v>-2.6030000000000002</v>
      </c>
      <c r="E1037">
        <v>-3.1240000000000001</v>
      </c>
      <c r="F1037">
        <v>-3.16</v>
      </c>
      <c r="G1037">
        <v>1.6</v>
      </c>
      <c r="H1037">
        <v>0.01</v>
      </c>
      <c r="I1037">
        <v>1.617</v>
      </c>
      <c r="J1037">
        <v>-0.60499999999999998</v>
      </c>
      <c r="K1037">
        <v>-1.611</v>
      </c>
      <c r="L1037">
        <v>-2.605</v>
      </c>
      <c r="M1037">
        <v>-3.1219999999999999</v>
      </c>
      <c r="N1037">
        <v>-3.16</v>
      </c>
      <c r="O1037">
        <v>0.96499999999999997</v>
      </c>
      <c r="P1037">
        <v>0.95099999999999996</v>
      </c>
      <c r="Q1037">
        <v>0.94399999999999995</v>
      </c>
      <c r="R1037">
        <v>0.441</v>
      </c>
      <c r="S1037">
        <v>0.16700000000000001</v>
      </c>
    </row>
    <row r="1038" spans="1:19" x14ac:dyDescent="0.3">
      <c r="A1038">
        <v>540</v>
      </c>
      <c r="B1038">
        <v>-0.61</v>
      </c>
      <c r="C1038">
        <v>-1.61</v>
      </c>
      <c r="D1038">
        <v>-2.6030000000000002</v>
      </c>
      <c r="E1038">
        <v>-3.1240000000000001</v>
      </c>
      <c r="F1038">
        <v>-3.16</v>
      </c>
      <c r="G1038">
        <v>1.6</v>
      </c>
      <c r="H1038">
        <v>0.01</v>
      </c>
      <c r="I1038">
        <v>1.617</v>
      </c>
      <c r="J1038">
        <v>-0.60399999999999998</v>
      </c>
      <c r="K1038">
        <v>-1.611</v>
      </c>
      <c r="L1038">
        <v>-2.6040000000000001</v>
      </c>
      <c r="M1038">
        <v>-3.1219999999999999</v>
      </c>
      <c r="N1038">
        <v>-3.16</v>
      </c>
      <c r="O1038">
        <v>0.96699999999999997</v>
      </c>
      <c r="P1038">
        <v>0.95099999999999996</v>
      </c>
      <c r="Q1038">
        <v>0.94299999999999995</v>
      </c>
      <c r="R1038">
        <v>0.441</v>
      </c>
      <c r="S1038">
        <v>0.16900000000000001</v>
      </c>
    </row>
    <row r="1039" spans="1:19" x14ac:dyDescent="0.3">
      <c r="A1039">
        <v>600</v>
      </c>
      <c r="B1039">
        <v>-0.61</v>
      </c>
      <c r="C1039">
        <v>-1.61</v>
      </c>
      <c r="D1039">
        <v>-2.6030000000000002</v>
      </c>
      <c r="E1039">
        <v>-3.1240000000000001</v>
      </c>
      <c r="F1039">
        <v>-3.16</v>
      </c>
      <c r="G1039">
        <v>1.6</v>
      </c>
      <c r="H1039">
        <v>0.01</v>
      </c>
      <c r="I1039">
        <v>1.617</v>
      </c>
      <c r="J1039">
        <v>-0.60199999999999998</v>
      </c>
      <c r="K1039">
        <v>-1.611</v>
      </c>
      <c r="L1039">
        <v>-2.605</v>
      </c>
      <c r="M1039">
        <v>-3.1219999999999999</v>
      </c>
      <c r="N1039">
        <v>-3.16</v>
      </c>
      <c r="O1039">
        <v>0.96899999999999997</v>
      </c>
      <c r="P1039">
        <v>0.95199999999999996</v>
      </c>
      <c r="Q1039">
        <v>0.94399999999999995</v>
      </c>
      <c r="R1039">
        <v>0.44</v>
      </c>
      <c r="S1039">
        <v>0.17</v>
      </c>
    </row>
    <row r="1041" spans="1:19" x14ac:dyDescent="0.3">
      <c r="A1041" t="s">
        <v>0</v>
      </c>
      <c r="B1041" t="s">
        <v>81</v>
      </c>
    </row>
    <row r="1042" spans="1:19" x14ac:dyDescent="0.3">
      <c r="A1042">
        <v>0</v>
      </c>
      <c r="B1042">
        <v>-0.61</v>
      </c>
      <c r="C1042">
        <v>-1.61</v>
      </c>
      <c r="D1042">
        <v>-2.6030000000000002</v>
      </c>
      <c r="E1042">
        <v>-3.1240000000000001</v>
      </c>
      <c r="F1042">
        <v>-3.16</v>
      </c>
      <c r="G1042">
        <v>1.6</v>
      </c>
      <c r="H1042">
        <v>0.01</v>
      </c>
      <c r="I1042">
        <v>1.3460000000000001</v>
      </c>
      <c r="J1042">
        <v>-0.61</v>
      </c>
      <c r="K1042">
        <v>-1.61</v>
      </c>
      <c r="L1042">
        <v>-2.6030000000000002</v>
      </c>
      <c r="M1042">
        <v>-3.1240000000000001</v>
      </c>
      <c r="N1042">
        <v>-3.16</v>
      </c>
      <c r="O1042">
        <v>0.92600000000000005</v>
      </c>
      <c r="P1042">
        <v>0.92600000000000005</v>
      </c>
      <c r="Q1042">
        <v>0.91500000000000004</v>
      </c>
      <c r="R1042">
        <v>0.43</v>
      </c>
      <c r="S1042">
        <v>0.16400000000000001</v>
      </c>
    </row>
    <row r="1043" spans="1:19" x14ac:dyDescent="0.3">
      <c r="A1043">
        <v>60</v>
      </c>
      <c r="B1043">
        <v>-0.61</v>
      </c>
      <c r="C1043">
        <v>-1.61</v>
      </c>
      <c r="D1043">
        <v>-2.6030000000000002</v>
      </c>
      <c r="E1043">
        <v>-3.1240000000000001</v>
      </c>
      <c r="F1043">
        <v>-3.16</v>
      </c>
      <c r="G1043">
        <v>1.6</v>
      </c>
      <c r="H1043">
        <v>0.01</v>
      </c>
      <c r="I1043">
        <v>1.3460000000000001</v>
      </c>
      <c r="J1043">
        <v>-0.61199999999999999</v>
      </c>
      <c r="K1043">
        <v>-1.609</v>
      </c>
      <c r="L1043">
        <v>-2.6030000000000002</v>
      </c>
      <c r="M1043">
        <v>-3.125</v>
      </c>
      <c r="N1043">
        <v>-3.157</v>
      </c>
      <c r="O1043">
        <v>0.93700000000000006</v>
      </c>
      <c r="P1043">
        <v>0.94599999999999995</v>
      </c>
      <c r="Q1043">
        <v>0.93500000000000005</v>
      </c>
      <c r="R1043">
        <v>0.432</v>
      </c>
      <c r="S1043">
        <v>0.157</v>
      </c>
    </row>
    <row r="1044" spans="1:19" x14ac:dyDescent="0.3">
      <c r="A1044">
        <v>120</v>
      </c>
      <c r="B1044">
        <v>-0.61</v>
      </c>
      <c r="C1044">
        <v>-1.61</v>
      </c>
      <c r="D1044">
        <v>-2.6030000000000002</v>
      </c>
      <c r="E1044">
        <v>-3.1240000000000001</v>
      </c>
      <c r="F1044">
        <v>-3.16</v>
      </c>
      <c r="G1044">
        <v>1.6</v>
      </c>
      <c r="H1044">
        <v>0.01</v>
      </c>
      <c r="I1044">
        <v>1.3460000000000001</v>
      </c>
      <c r="J1044">
        <v>-0.61299999999999999</v>
      </c>
      <c r="K1044">
        <v>-1.61</v>
      </c>
      <c r="L1044">
        <v>-2.6040000000000001</v>
      </c>
      <c r="M1044">
        <v>-3.1240000000000001</v>
      </c>
      <c r="N1044">
        <v>-3.1539999999999999</v>
      </c>
      <c r="O1044">
        <v>0.94399999999999995</v>
      </c>
      <c r="P1044">
        <v>0.95</v>
      </c>
      <c r="Q1044">
        <v>0.94</v>
      </c>
      <c r="R1044">
        <v>0.43</v>
      </c>
      <c r="S1044">
        <v>0.14899999999999999</v>
      </c>
    </row>
    <row r="1045" spans="1:19" x14ac:dyDescent="0.3">
      <c r="A1045">
        <v>180</v>
      </c>
      <c r="B1045">
        <v>-0.61</v>
      </c>
      <c r="C1045">
        <v>-1.61</v>
      </c>
      <c r="D1045">
        <v>-2.6030000000000002</v>
      </c>
      <c r="E1045">
        <v>-3.1240000000000001</v>
      </c>
      <c r="F1045">
        <v>-3.16</v>
      </c>
      <c r="G1045">
        <v>1.6</v>
      </c>
      <c r="H1045">
        <v>0.01</v>
      </c>
      <c r="I1045">
        <v>1.3460000000000001</v>
      </c>
      <c r="J1045">
        <v>-0.61199999999999999</v>
      </c>
      <c r="K1045">
        <v>-1.61</v>
      </c>
      <c r="L1045">
        <v>-2.605</v>
      </c>
      <c r="M1045">
        <v>-3.1240000000000001</v>
      </c>
      <c r="N1045">
        <v>-3.1509999999999998</v>
      </c>
      <c r="O1045">
        <v>0.94899999999999995</v>
      </c>
      <c r="P1045">
        <v>0.95299999999999996</v>
      </c>
      <c r="Q1045">
        <v>0.94499999999999995</v>
      </c>
      <c r="R1045">
        <v>0.433</v>
      </c>
      <c r="S1045">
        <v>0.14299999999999999</v>
      </c>
    </row>
    <row r="1046" spans="1:19" x14ac:dyDescent="0.3">
      <c r="A1046">
        <v>240</v>
      </c>
      <c r="B1046">
        <v>-0.61</v>
      </c>
      <c r="C1046">
        <v>-1.61</v>
      </c>
      <c r="D1046">
        <v>-2.6030000000000002</v>
      </c>
      <c r="E1046">
        <v>-3.1240000000000001</v>
      </c>
      <c r="F1046">
        <v>-3.16</v>
      </c>
      <c r="G1046">
        <v>1.6</v>
      </c>
      <c r="H1046">
        <v>0.01</v>
      </c>
      <c r="I1046">
        <v>1.3460000000000001</v>
      </c>
      <c r="J1046">
        <v>-0.61199999999999999</v>
      </c>
      <c r="K1046">
        <v>-1.609</v>
      </c>
      <c r="L1046">
        <v>-2.6040000000000001</v>
      </c>
      <c r="M1046">
        <v>-3.1240000000000001</v>
      </c>
      <c r="N1046">
        <v>-3.1480000000000001</v>
      </c>
      <c r="O1046">
        <v>0.95399999999999996</v>
      </c>
      <c r="P1046">
        <v>0.95399999999999996</v>
      </c>
      <c r="Q1046">
        <v>0.94399999999999995</v>
      </c>
      <c r="R1046">
        <v>0.44</v>
      </c>
      <c r="S1046">
        <v>0.13800000000000001</v>
      </c>
    </row>
    <row r="1047" spans="1:19" x14ac:dyDescent="0.3">
      <c r="A1047">
        <v>300</v>
      </c>
      <c r="B1047">
        <v>-0.61</v>
      </c>
      <c r="C1047">
        <v>-1.61</v>
      </c>
      <c r="D1047">
        <v>-2.6030000000000002</v>
      </c>
      <c r="E1047">
        <v>-3.1240000000000001</v>
      </c>
      <c r="F1047">
        <v>-3.16</v>
      </c>
      <c r="G1047">
        <v>1.6</v>
      </c>
      <c r="H1047">
        <v>0.01</v>
      </c>
      <c r="I1047">
        <v>1.3460000000000001</v>
      </c>
      <c r="J1047">
        <v>-0.61</v>
      </c>
      <c r="K1047">
        <v>-1.61</v>
      </c>
      <c r="L1047">
        <v>-2.6040000000000001</v>
      </c>
      <c r="M1047">
        <v>-3.1230000000000002</v>
      </c>
      <c r="N1047">
        <v>-3.145</v>
      </c>
      <c r="O1047">
        <v>0.95599999999999996</v>
      </c>
      <c r="P1047">
        <v>0.95299999999999996</v>
      </c>
      <c r="Q1047">
        <v>0.94399999999999995</v>
      </c>
      <c r="R1047">
        <v>0.44</v>
      </c>
      <c r="S1047">
        <v>0.13200000000000001</v>
      </c>
    </row>
    <row r="1048" spans="1:19" x14ac:dyDescent="0.3">
      <c r="A1048">
        <v>360</v>
      </c>
      <c r="B1048">
        <v>-0.61</v>
      </c>
      <c r="C1048">
        <v>-1.61</v>
      </c>
      <c r="D1048">
        <v>-2.6030000000000002</v>
      </c>
      <c r="E1048">
        <v>-3.1240000000000001</v>
      </c>
      <c r="F1048">
        <v>-3.16</v>
      </c>
      <c r="G1048">
        <v>1.6</v>
      </c>
      <c r="H1048">
        <v>0.01</v>
      </c>
      <c r="I1048">
        <v>1.3460000000000001</v>
      </c>
      <c r="J1048">
        <v>-0.60899999999999999</v>
      </c>
      <c r="K1048">
        <v>-1.61</v>
      </c>
      <c r="L1048">
        <v>-2.605</v>
      </c>
      <c r="M1048">
        <v>-3.121</v>
      </c>
      <c r="N1048">
        <v>-3.1419999999999999</v>
      </c>
      <c r="O1048">
        <v>0.95899999999999996</v>
      </c>
      <c r="P1048">
        <v>0.95199999999999996</v>
      </c>
      <c r="Q1048">
        <v>0.94499999999999995</v>
      </c>
      <c r="R1048">
        <v>0.435</v>
      </c>
      <c r="S1048">
        <v>0.127</v>
      </c>
    </row>
    <row r="1049" spans="1:19" x14ac:dyDescent="0.3">
      <c r="A1049">
        <v>420</v>
      </c>
      <c r="B1049">
        <v>-0.61</v>
      </c>
      <c r="C1049">
        <v>-1.61</v>
      </c>
      <c r="D1049">
        <v>-2.6030000000000002</v>
      </c>
      <c r="E1049">
        <v>-3.1240000000000001</v>
      </c>
      <c r="F1049">
        <v>-3.16</v>
      </c>
      <c r="G1049">
        <v>1.6</v>
      </c>
      <c r="H1049">
        <v>0.01</v>
      </c>
      <c r="I1049">
        <v>1.3460000000000001</v>
      </c>
      <c r="J1049">
        <v>-0.60699999999999998</v>
      </c>
      <c r="K1049">
        <v>-1.61</v>
      </c>
      <c r="L1049">
        <v>-2.605</v>
      </c>
      <c r="M1049">
        <v>-3.1179999999999999</v>
      </c>
      <c r="N1049">
        <v>-3.1389999999999998</v>
      </c>
      <c r="O1049">
        <v>0.96199999999999997</v>
      </c>
      <c r="P1049">
        <v>0.95099999999999996</v>
      </c>
      <c r="Q1049">
        <v>0.94499999999999995</v>
      </c>
      <c r="R1049">
        <v>0.42699999999999999</v>
      </c>
      <c r="S1049">
        <v>0.125</v>
      </c>
    </row>
    <row r="1050" spans="1:19" x14ac:dyDescent="0.3">
      <c r="A1050">
        <v>480</v>
      </c>
      <c r="B1050">
        <v>-0.61</v>
      </c>
      <c r="C1050">
        <v>-1.61</v>
      </c>
      <c r="D1050">
        <v>-2.6030000000000002</v>
      </c>
      <c r="E1050">
        <v>-3.1240000000000001</v>
      </c>
      <c r="F1050">
        <v>-3.16</v>
      </c>
      <c r="G1050">
        <v>1.6</v>
      </c>
      <c r="H1050">
        <v>0.01</v>
      </c>
      <c r="I1050">
        <v>1.3460000000000001</v>
      </c>
      <c r="J1050">
        <v>-0.60499999999999998</v>
      </c>
      <c r="K1050">
        <v>-1.611</v>
      </c>
      <c r="L1050">
        <v>-2.605</v>
      </c>
      <c r="M1050">
        <v>-3.1150000000000002</v>
      </c>
      <c r="N1050">
        <v>-3.1360000000000001</v>
      </c>
      <c r="O1050">
        <v>0.96499999999999997</v>
      </c>
      <c r="P1050">
        <v>0.95099999999999996</v>
      </c>
      <c r="Q1050">
        <v>0.94399999999999995</v>
      </c>
      <c r="R1050">
        <v>0.42099999999999999</v>
      </c>
      <c r="S1050">
        <v>0.123</v>
      </c>
    </row>
    <row r="1051" spans="1:19" x14ac:dyDescent="0.3">
      <c r="A1051">
        <v>540</v>
      </c>
      <c r="B1051">
        <v>-0.61</v>
      </c>
      <c r="C1051">
        <v>-1.61</v>
      </c>
      <c r="D1051">
        <v>-2.6030000000000002</v>
      </c>
      <c r="E1051">
        <v>-3.1240000000000001</v>
      </c>
      <c r="F1051">
        <v>-3.16</v>
      </c>
      <c r="G1051">
        <v>1.6</v>
      </c>
      <c r="H1051">
        <v>0.01</v>
      </c>
      <c r="I1051">
        <v>1.3460000000000001</v>
      </c>
      <c r="J1051">
        <v>-0.60399999999999998</v>
      </c>
      <c r="K1051">
        <v>-1.611</v>
      </c>
      <c r="L1051">
        <v>-2.6040000000000001</v>
      </c>
      <c r="M1051">
        <v>-3.1120000000000001</v>
      </c>
      <c r="N1051">
        <v>-3.133</v>
      </c>
      <c r="O1051">
        <v>0.96799999999999997</v>
      </c>
      <c r="P1051">
        <v>0.95099999999999996</v>
      </c>
      <c r="Q1051">
        <v>0.94299999999999995</v>
      </c>
      <c r="R1051">
        <v>0.41299999999999998</v>
      </c>
      <c r="S1051">
        <v>0.122</v>
      </c>
    </row>
    <row r="1052" spans="1:19" x14ac:dyDescent="0.3">
      <c r="A1052">
        <v>600</v>
      </c>
      <c r="B1052">
        <v>-0.61</v>
      </c>
      <c r="C1052">
        <v>-1.61</v>
      </c>
      <c r="D1052">
        <v>-2.6030000000000002</v>
      </c>
      <c r="E1052">
        <v>-3.1240000000000001</v>
      </c>
      <c r="F1052">
        <v>-3.16</v>
      </c>
      <c r="G1052">
        <v>1.6</v>
      </c>
      <c r="H1052">
        <v>0.01</v>
      </c>
      <c r="I1052">
        <v>1.3460000000000001</v>
      </c>
      <c r="J1052">
        <v>-0.60199999999999998</v>
      </c>
      <c r="K1052">
        <v>-1.611</v>
      </c>
      <c r="L1052">
        <v>-2.6040000000000001</v>
      </c>
      <c r="M1052">
        <v>-3.1080000000000001</v>
      </c>
      <c r="N1052">
        <v>-3.13</v>
      </c>
      <c r="O1052">
        <v>0.96899999999999997</v>
      </c>
      <c r="P1052">
        <v>0.95199999999999996</v>
      </c>
      <c r="Q1052">
        <v>0.94299999999999995</v>
      </c>
      <c r="R1052">
        <v>0.40600000000000003</v>
      </c>
      <c r="S1052">
        <v>0.121</v>
      </c>
    </row>
    <row r="1054" spans="1:19" x14ac:dyDescent="0.3">
      <c r="A1054" t="s">
        <v>0</v>
      </c>
      <c r="B1054" t="s">
        <v>82</v>
      </c>
    </row>
    <row r="1055" spans="1:19" x14ac:dyDescent="0.3">
      <c r="A1055">
        <v>0</v>
      </c>
      <c r="B1055">
        <v>-0.54200000000000004</v>
      </c>
      <c r="C1055">
        <v>-1.542</v>
      </c>
      <c r="D1055">
        <v>-2.5379999999999998</v>
      </c>
      <c r="E1055">
        <v>-3.1779999999999999</v>
      </c>
      <c r="F1055">
        <v>-3.24</v>
      </c>
      <c r="G1055">
        <v>1.9</v>
      </c>
      <c r="H1055">
        <v>-0.01</v>
      </c>
      <c r="I1055">
        <v>2.157</v>
      </c>
      <c r="J1055">
        <v>-0.54200000000000004</v>
      </c>
      <c r="K1055">
        <v>-1.542</v>
      </c>
      <c r="L1055">
        <v>-2.5379999999999998</v>
      </c>
      <c r="M1055">
        <v>-3.1779999999999999</v>
      </c>
      <c r="N1055">
        <v>-3.24</v>
      </c>
      <c r="O1055">
        <v>0.96799999999999997</v>
      </c>
      <c r="P1055">
        <v>0.96799999999999997</v>
      </c>
      <c r="Q1055">
        <v>0.96199999999999997</v>
      </c>
      <c r="R1055">
        <v>0.54900000000000004</v>
      </c>
      <c r="S1055">
        <v>0.20699999999999999</v>
      </c>
    </row>
    <row r="1056" spans="1:19" x14ac:dyDescent="0.3">
      <c r="A1056">
        <v>60</v>
      </c>
      <c r="B1056">
        <v>-0.54200000000000004</v>
      </c>
      <c r="C1056">
        <v>-1.542</v>
      </c>
      <c r="D1056">
        <v>-2.5379999999999998</v>
      </c>
      <c r="E1056">
        <v>-3.1779999999999999</v>
      </c>
      <c r="F1056">
        <v>-3.24</v>
      </c>
      <c r="G1056">
        <v>1.9</v>
      </c>
      <c r="H1056">
        <v>-0.01</v>
      </c>
      <c r="I1056">
        <v>2.157</v>
      </c>
      <c r="J1056">
        <v>-0.54800000000000004</v>
      </c>
      <c r="K1056">
        <v>-1.542</v>
      </c>
      <c r="L1056">
        <v>-2.5379999999999998</v>
      </c>
      <c r="M1056">
        <v>-3.1779999999999999</v>
      </c>
      <c r="N1056">
        <v>-3.2429999999999999</v>
      </c>
      <c r="O1056">
        <v>0.97399999999999998</v>
      </c>
      <c r="P1056">
        <v>0.995</v>
      </c>
      <c r="Q1056">
        <v>0.98599999999999999</v>
      </c>
      <c r="R1056">
        <v>0.54900000000000004</v>
      </c>
      <c r="S1056">
        <v>0.216</v>
      </c>
    </row>
    <row r="1057" spans="1:19" x14ac:dyDescent="0.3">
      <c r="A1057">
        <v>120</v>
      </c>
      <c r="B1057">
        <v>-0.54200000000000004</v>
      </c>
      <c r="C1057">
        <v>-1.542</v>
      </c>
      <c r="D1057">
        <v>-2.5379999999999998</v>
      </c>
      <c r="E1057">
        <v>-3.1779999999999999</v>
      </c>
      <c r="F1057">
        <v>-3.24</v>
      </c>
      <c r="G1057">
        <v>1.9</v>
      </c>
      <c r="H1057">
        <v>-0.01</v>
      </c>
      <c r="I1057">
        <v>2.157</v>
      </c>
      <c r="J1057">
        <v>-0.55200000000000005</v>
      </c>
      <c r="K1057">
        <v>-1.542</v>
      </c>
      <c r="L1057">
        <v>-2.5379999999999998</v>
      </c>
      <c r="M1057">
        <v>-3.1779999999999999</v>
      </c>
      <c r="N1057">
        <v>-3.246</v>
      </c>
      <c r="O1057">
        <v>0.97699999999999998</v>
      </c>
      <c r="P1057">
        <v>0.999</v>
      </c>
      <c r="Q1057">
        <v>0.995</v>
      </c>
      <c r="R1057">
        <v>0.55300000000000005</v>
      </c>
      <c r="S1057">
        <v>0.224</v>
      </c>
    </row>
    <row r="1058" spans="1:19" x14ac:dyDescent="0.3">
      <c r="A1058">
        <v>180</v>
      </c>
      <c r="B1058">
        <v>-0.54200000000000004</v>
      </c>
      <c r="C1058">
        <v>-1.542</v>
      </c>
      <c r="D1058">
        <v>-2.5379999999999998</v>
      </c>
      <c r="E1058">
        <v>-3.1779999999999999</v>
      </c>
      <c r="F1058">
        <v>-3.24</v>
      </c>
      <c r="G1058">
        <v>1.9</v>
      </c>
      <c r="H1058">
        <v>-0.01</v>
      </c>
      <c r="I1058">
        <v>2.157</v>
      </c>
      <c r="J1058">
        <v>-0.55600000000000005</v>
      </c>
      <c r="K1058">
        <v>-1.542</v>
      </c>
      <c r="L1058">
        <v>-2.5390000000000001</v>
      </c>
      <c r="M1058">
        <v>-3.1779999999999999</v>
      </c>
      <c r="N1058">
        <v>-3.2490000000000001</v>
      </c>
      <c r="O1058">
        <v>0.97699999999999998</v>
      </c>
      <c r="P1058">
        <v>1.0029999999999999</v>
      </c>
      <c r="Q1058">
        <v>0.996</v>
      </c>
      <c r="R1058">
        <v>0.55600000000000005</v>
      </c>
      <c r="S1058">
        <v>0.23</v>
      </c>
    </row>
    <row r="1059" spans="1:19" x14ac:dyDescent="0.3">
      <c r="A1059">
        <v>240</v>
      </c>
      <c r="B1059">
        <v>-0.54200000000000004</v>
      </c>
      <c r="C1059">
        <v>-1.542</v>
      </c>
      <c r="D1059">
        <v>-2.5379999999999998</v>
      </c>
      <c r="E1059">
        <v>-3.1779999999999999</v>
      </c>
      <c r="F1059">
        <v>-3.24</v>
      </c>
      <c r="G1059">
        <v>1.9</v>
      </c>
      <c r="H1059">
        <v>-0.01</v>
      </c>
      <c r="I1059">
        <v>2.157</v>
      </c>
      <c r="J1059">
        <v>-0.55800000000000005</v>
      </c>
      <c r="K1059">
        <v>-1.5409999999999999</v>
      </c>
      <c r="L1059">
        <v>-2.5379999999999998</v>
      </c>
      <c r="M1059">
        <v>-3.1749999999999998</v>
      </c>
      <c r="N1059">
        <v>-3.2519999999999998</v>
      </c>
      <c r="O1059">
        <v>0.97699999999999998</v>
      </c>
      <c r="P1059">
        <v>1.0049999999999999</v>
      </c>
      <c r="Q1059">
        <v>0.997</v>
      </c>
      <c r="R1059">
        <v>0.55400000000000005</v>
      </c>
      <c r="S1059">
        <v>0.23599999999999999</v>
      </c>
    </row>
    <row r="1060" spans="1:19" x14ac:dyDescent="0.3">
      <c r="A1060">
        <v>300</v>
      </c>
      <c r="B1060">
        <v>-0.54200000000000004</v>
      </c>
      <c r="C1060">
        <v>-1.542</v>
      </c>
      <c r="D1060">
        <v>-2.5379999999999998</v>
      </c>
      <c r="E1060">
        <v>-3.1779999999999999</v>
      </c>
      <c r="F1060">
        <v>-3.24</v>
      </c>
      <c r="G1060">
        <v>1.9</v>
      </c>
      <c r="H1060">
        <v>-0.01</v>
      </c>
      <c r="I1060">
        <v>2.157</v>
      </c>
      <c r="J1060">
        <v>-0.56100000000000005</v>
      </c>
      <c r="K1060">
        <v>-1.542</v>
      </c>
      <c r="L1060">
        <v>-2.5390000000000001</v>
      </c>
      <c r="M1060">
        <v>-3.1749999999999998</v>
      </c>
      <c r="N1060">
        <v>-3.2549999999999999</v>
      </c>
      <c r="O1060">
        <v>0.97599999999999998</v>
      </c>
      <c r="P1060">
        <v>1.004</v>
      </c>
      <c r="Q1060">
        <v>0.999</v>
      </c>
      <c r="R1060">
        <v>0.55700000000000005</v>
      </c>
      <c r="S1060">
        <v>0.24099999999999999</v>
      </c>
    </row>
    <row r="1061" spans="1:19" x14ac:dyDescent="0.3">
      <c r="A1061">
        <v>360</v>
      </c>
      <c r="B1061">
        <v>-0.54200000000000004</v>
      </c>
      <c r="C1061">
        <v>-1.542</v>
      </c>
      <c r="D1061">
        <v>-2.5379999999999998</v>
      </c>
      <c r="E1061">
        <v>-3.1779999999999999</v>
      </c>
      <c r="F1061">
        <v>-3.24</v>
      </c>
      <c r="G1061">
        <v>1.9</v>
      </c>
      <c r="H1061">
        <v>-0.01</v>
      </c>
      <c r="I1061">
        <v>2.157</v>
      </c>
      <c r="J1061">
        <v>-0.56299999999999994</v>
      </c>
      <c r="K1061">
        <v>-1.5429999999999999</v>
      </c>
      <c r="L1061">
        <v>-2.5379999999999998</v>
      </c>
      <c r="M1061">
        <v>-3.1760000000000002</v>
      </c>
      <c r="N1061">
        <v>-3.258</v>
      </c>
      <c r="O1061">
        <v>0.97499999999999998</v>
      </c>
      <c r="P1061">
        <v>1.0009999999999999</v>
      </c>
      <c r="Q1061">
        <v>0.996</v>
      </c>
      <c r="R1061">
        <v>0.56299999999999994</v>
      </c>
      <c r="S1061">
        <v>0.245</v>
      </c>
    </row>
    <row r="1062" spans="1:19" x14ac:dyDescent="0.3">
      <c r="A1062">
        <v>420</v>
      </c>
      <c r="B1062">
        <v>-0.54200000000000004</v>
      </c>
      <c r="C1062">
        <v>-1.542</v>
      </c>
      <c r="D1062">
        <v>-2.5379999999999998</v>
      </c>
      <c r="E1062">
        <v>-3.1779999999999999</v>
      </c>
      <c r="F1062">
        <v>-3.24</v>
      </c>
      <c r="G1062">
        <v>1.9</v>
      </c>
      <c r="H1062">
        <v>-0.01</v>
      </c>
      <c r="I1062">
        <v>2.157</v>
      </c>
      <c r="J1062">
        <v>-0.56499999999999995</v>
      </c>
      <c r="K1062">
        <v>-1.544</v>
      </c>
      <c r="L1062">
        <v>-2.5379999999999998</v>
      </c>
      <c r="M1062">
        <v>-3.1779999999999999</v>
      </c>
      <c r="N1062">
        <v>-3.2610000000000001</v>
      </c>
      <c r="O1062">
        <v>0.97399999999999998</v>
      </c>
      <c r="P1062">
        <v>0.999</v>
      </c>
      <c r="Q1062">
        <v>0.996</v>
      </c>
      <c r="R1062">
        <v>0.56999999999999995</v>
      </c>
      <c r="S1062">
        <v>0.25</v>
      </c>
    </row>
    <row r="1063" spans="1:19" x14ac:dyDescent="0.3">
      <c r="A1063">
        <v>480</v>
      </c>
      <c r="B1063">
        <v>-0.54200000000000004</v>
      </c>
      <c r="C1063">
        <v>-1.542</v>
      </c>
      <c r="D1063">
        <v>-2.5379999999999998</v>
      </c>
      <c r="E1063">
        <v>-3.1779999999999999</v>
      </c>
      <c r="F1063">
        <v>-3.24</v>
      </c>
      <c r="G1063">
        <v>1.9</v>
      </c>
      <c r="H1063">
        <v>-0.01</v>
      </c>
      <c r="I1063">
        <v>2.157</v>
      </c>
      <c r="J1063">
        <v>-0.56799999999999995</v>
      </c>
      <c r="K1063">
        <v>-1.5449999999999999</v>
      </c>
      <c r="L1063">
        <v>-2.5379999999999998</v>
      </c>
      <c r="M1063">
        <v>-3.18</v>
      </c>
      <c r="N1063">
        <v>-3.2639999999999998</v>
      </c>
      <c r="O1063">
        <v>0.97299999999999998</v>
      </c>
      <c r="P1063">
        <v>0.997</v>
      </c>
      <c r="Q1063">
        <v>0.997</v>
      </c>
      <c r="R1063">
        <v>0.57699999999999996</v>
      </c>
      <c r="S1063">
        <v>0.255</v>
      </c>
    </row>
    <row r="1064" spans="1:19" x14ac:dyDescent="0.3">
      <c r="A1064">
        <v>540</v>
      </c>
      <c r="B1064">
        <v>-0.54200000000000004</v>
      </c>
      <c r="C1064">
        <v>-1.542</v>
      </c>
      <c r="D1064">
        <v>-2.5379999999999998</v>
      </c>
      <c r="E1064">
        <v>-3.1779999999999999</v>
      </c>
      <c r="F1064">
        <v>-3.24</v>
      </c>
      <c r="G1064">
        <v>1.9</v>
      </c>
      <c r="H1064">
        <v>-0.01</v>
      </c>
      <c r="I1064">
        <v>2.157</v>
      </c>
      <c r="J1064">
        <v>-0.56999999999999995</v>
      </c>
      <c r="K1064">
        <v>-1.5469999999999999</v>
      </c>
      <c r="L1064">
        <v>-2.5379999999999998</v>
      </c>
      <c r="M1064">
        <v>-3.1819999999999999</v>
      </c>
      <c r="N1064">
        <v>-3.2669999999999999</v>
      </c>
      <c r="O1064">
        <v>0.97199999999999998</v>
      </c>
      <c r="P1064">
        <v>0.995</v>
      </c>
      <c r="Q1064">
        <v>0.997</v>
      </c>
      <c r="R1064">
        <v>0.58299999999999996</v>
      </c>
      <c r="S1064">
        <v>0.25900000000000001</v>
      </c>
    </row>
    <row r="1065" spans="1:19" x14ac:dyDescent="0.3">
      <c r="A1065">
        <v>600</v>
      </c>
      <c r="B1065">
        <v>-0.54200000000000004</v>
      </c>
      <c r="C1065">
        <v>-1.542</v>
      </c>
      <c r="D1065">
        <v>-2.5379999999999998</v>
      </c>
      <c r="E1065">
        <v>-3.1779999999999999</v>
      </c>
      <c r="F1065">
        <v>-3.24</v>
      </c>
      <c r="G1065">
        <v>1.9</v>
      </c>
      <c r="H1065">
        <v>-0.01</v>
      </c>
      <c r="I1065">
        <v>2.157</v>
      </c>
      <c r="J1065">
        <v>-0.57199999999999995</v>
      </c>
      <c r="K1065">
        <v>-1.548</v>
      </c>
      <c r="L1065">
        <v>-2.5379999999999998</v>
      </c>
      <c r="M1065">
        <v>-3.1850000000000001</v>
      </c>
      <c r="N1065">
        <v>-3.27</v>
      </c>
      <c r="O1065">
        <v>0.97</v>
      </c>
      <c r="P1065">
        <v>0.99199999999999999</v>
      </c>
      <c r="Q1065">
        <v>0.997</v>
      </c>
      <c r="R1065">
        <v>0.58799999999999997</v>
      </c>
      <c r="S1065">
        <v>0.26100000000000001</v>
      </c>
    </row>
    <row r="1067" spans="1:19" x14ac:dyDescent="0.3">
      <c r="A1067" t="s">
        <v>0</v>
      </c>
      <c r="B1067" t="s">
        <v>83</v>
      </c>
    </row>
    <row r="1068" spans="1:19" x14ac:dyDescent="0.3">
      <c r="A1068">
        <v>0</v>
      </c>
      <c r="B1068">
        <v>-0.54200000000000004</v>
      </c>
      <c r="C1068">
        <v>-1.542</v>
      </c>
      <c r="D1068">
        <v>-2.5379999999999998</v>
      </c>
      <c r="E1068">
        <v>-3.1779999999999999</v>
      </c>
      <c r="F1068">
        <v>-3.24</v>
      </c>
      <c r="G1068">
        <v>1.9</v>
      </c>
      <c r="H1068">
        <v>-0.01</v>
      </c>
      <c r="I1068">
        <v>1.923</v>
      </c>
      <c r="J1068">
        <v>-0.54200000000000004</v>
      </c>
      <c r="K1068">
        <v>-1.542</v>
      </c>
      <c r="L1068">
        <v>-2.5379999999999998</v>
      </c>
      <c r="M1068">
        <v>-3.1779999999999999</v>
      </c>
      <c r="N1068">
        <v>-3.24</v>
      </c>
      <c r="O1068">
        <v>0.96799999999999997</v>
      </c>
      <c r="P1068">
        <v>0.96799999999999997</v>
      </c>
      <c r="Q1068">
        <v>0.96199999999999997</v>
      </c>
      <c r="R1068">
        <v>0.54900000000000004</v>
      </c>
      <c r="S1068">
        <v>0.20699999999999999</v>
      </c>
    </row>
    <row r="1069" spans="1:19" x14ac:dyDescent="0.3">
      <c r="A1069">
        <v>60</v>
      </c>
      <c r="B1069">
        <v>-0.54200000000000004</v>
      </c>
      <c r="C1069">
        <v>-1.542</v>
      </c>
      <c r="D1069">
        <v>-2.5379999999999998</v>
      </c>
      <c r="E1069">
        <v>-3.1779999999999999</v>
      </c>
      <c r="F1069">
        <v>-3.24</v>
      </c>
      <c r="G1069">
        <v>1.9</v>
      </c>
      <c r="H1069">
        <v>-0.01</v>
      </c>
      <c r="I1069">
        <v>1.923</v>
      </c>
      <c r="J1069">
        <v>-0.54800000000000004</v>
      </c>
      <c r="K1069">
        <v>-1.542</v>
      </c>
      <c r="L1069">
        <v>-2.5379999999999998</v>
      </c>
      <c r="M1069">
        <v>-3.1779999999999999</v>
      </c>
      <c r="N1069">
        <v>-3.24</v>
      </c>
      <c r="O1069">
        <v>0.97399999999999998</v>
      </c>
      <c r="P1069">
        <v>0.995</v>
      </c>
      <c r="Q1069">
        <v>0.98599999999999999</v>
      </c>
      <c r="R1069">
        <v>0.55000000000000004</v>
      </c>
      <c r="S1069">
        <v>0.20799999999999999</v>
      </c>
    </row>
    <row r="1070" spans="1:19" x14ac:dyDescent="0.3">
      <c r="A1070">
        <v>120</v>
      </c>
      <c r="B1070">
        <v>-0.54200000000000004</v>
      </c>
      <c r="C1070">
        <v>-1.542</v>
      </c>
      <c r="D1070">
        <v>-2.5379999999999998</v>
      </c>
      <c r="E1070">
        <v>-3.1779999999999999</v>
      </c>
      <c r="F1070">
        <v>-3.24</v>
      </c>
      <c r="G1070">
        <v>1.9</v>
      </c>
      <c r="H1070">
        <v>-0.01</v>
      </c>
      <c r="I1070">
        <v>1.923</v>
      </c>
      <c r="J1070">
        <v>-0.55200000000000005</v>
      </c>
      <c r="K1070">
        <v>-1.542</v>
      </c>
      <c r="L1070">
        <v>-2.5379999999999998</v>
      </c>
      <c r="M1070">
        <v>-3.1779999999999999</v>
      </c>
      <c r="N1070">
        <v>-3.24</v>
      </c>
      <c r="O1070">
        <v>0.97699999999999998</v>
      </c>
      <c r="P1070">
        <v>0.999</v>
      </c>
      <c r="Q1070">
        <v>0.99399999999999999</v>
      </c>
      <c r="R1070">
        <v>0.55200000000000005</v>
      </c>
      <c r="S1070">
        <v>0.20799999999999999</v>
      </c>
    </row>
    <row r="1071" spans="1:19" x14ac:dyDescent="0.3">
      <c r="A1071">
        <v>180</v>
      </c>
      <c r="B1071">
        <v>-0.54200000000000004</v>
      </c>
      <c r="C1071">
        <v>-1.542</v>
      </c>
      <c r="D1071">
        <v>-2.5379999999999998</v>
      </c>
      <c r="E1071">
        <v>-3.1779999999999999</v>
      </c>
      <c r="F1071">
        <v>-3.24</v>
      </c>
      <c r="G1071">
        <v>1.9</v>
      </c>
      <c r="H1071">
        <v>-0.01</v>
      </c>
      <c r="I1071">
        <v>1.923</v>
      </c>
      <c r="J1071">
        <v>-0.55600000000000005</v>
      </c>
      <c r="K1071">
        <v>-1.542</v>
      </c>
      <c r="L1071">
        <v>-2.5390000000000001</v>
      </c>
      <c r="M1071">
        <v>-3.177</v>
      </c>
      <c r="N1071">
        <v>-3.24</v>
      </c>
      <c r="O1071">
        <v>0.97699999999999998</v>
      </c>
      <c r="P1071">
        <v>1.004</v>
      </c>
      <c r="Q1071">
        <v>0.996</v>
      </c>
      <c r="R1071">
        <v>0.55500000000000005</v>
      </c>
      <c r="S1071">
        <v>0.20899999999999999</v>
      </c>
    </row>
    <row r="1072" spans="1:19" x14ac:dyDescent="0.3">
      <c r="A1072">
        <v>240</v>
      </c>
      <c r="B1072">
        <v>-0.54200000000000004</v>
      </c>
      <c r="C1072">
        <v>-1.542</v>
      </c>
      <c r="D1072">
        <v>-2.5379999999999998</v>
      </c>
      <c r="E1072">
        <v>-3.1779999999999999</v>
      </c>
      <c r="F1072">
        <v>-3.24</v>
      </c>
      <c r="G1072">
        <v>1.9</v>
      </c>
      <c r="H1072">
        <v>-0.01</v>
      </c>
      <c r="I1072">
        <v>1.923</v>
      </c>
      <c r="J1072">
        <v>-0.55800000000000005</v>
      </c>
      <c r="K1072">
        <v>-1.5409999999999999</v>
      </c>
      <c r="L1072">
        <v>-2.5379999999999998</v>
      </c>
      <c r="M1072">
        <v>-3.1760000000000002</v>
      </c>
      <c r="N1072">
        <v>-3.24</v>
      </c>
      <c r="O1072">
        <v>0.97699999999999998</v>
      </c>
      <c r="P1072">
        <v>1.0049999999999999</v>
      </c>
      <c r="Q1072">
        <v>0.997</v>
      </c>
      <c r="R1072">
        <v>0.55800000000000005</v>
      </c>
      <c r="S1072">
        <v>0.20899999999999999</v>
      </c>
    </row>
    <row r="1073" spans="1:19" x14ac:dyDescent="0.3">
      <c r="A1073">
        <v>300</v>
      </c>
      <c r="B1073">
        <v>-0.54200000000000004</v>
      </c>
      <c r="C1073">
        <v>-1.542</v>
      </c>
      <c r="D1073">
        <v>-2.5379999999999998</v>
      </c>
      <c r="E1073">
        <v>-3.1779999999999999</v>
      </c>
      <c r="F1073">
        <v>-3.24</v>
      </c>
      <c r="G1073">
        <v>1.9</v>
      </c>
      <c r="H1073">
        <v>-0.01</v>
      </c>
      <c r="I1073">
        <v>1.923</v>
      </c>
      <c r="J1073">
        <v>-0.56100000000000005</v>
      </c>
      <c r="K1073">
        <v>-1.542</v>
      </c>
      <c r="L1073">
        <v>-2.5390000000000001</v>
      </c>
      <c r="M1073">
        <v>-3.1760000000000002</v>
      </c>
      <c r="N1073">
        <v>-3.24</v>
      </c>
      <c r="O1073">
        <v>0.97599999999999998</v>
      </c>
      <c r="P1073">
        <v>1.004</v>
      </c>
      <c r="Q1073">
        <v>0.998</v>
      </c>
      <c r="R1073">
        <v>0.56000000000000005</v>
      </c>
      <c r="S1073">
        <v>0.20799999999999999</v>
      </c>
    </row>
    <row r="1074" spans="1:19" x14ac:dyDescent="0.3">
      <c r="A1074">
        <v>360</v>
      </c>
      <c r="B1074">
        <v>-0.54200000000000004</v>
      </c>
      <c r="C1074">
        <v>-1.542</v>
      </c>
      <c r="D1074">
        <v>-2.5379999999999998</v>
      </c>
      <c r="E1074">
        <v>-3.1779999999999999</v>
      </c>
      <c r="F1074">
        <v>-3.24</v>
      </c>
      <c r="G1074">
        <v>1.9</v>
      </c>
      <c r="H1074">
        <v>-0.01</v>
      </c>
      <c r="I1074">
        <v>1.923</v>
      </c>
      <c r="J1074">
        <v>-0.56299999999999994</v>
      </c>
      <c r="K1074">
        <v>-1.5429999999999999</v>
      </c>
      <c r="L1074">
        <v>-2.5390000000000001</v>
      </c>
      <c r="M1074">
        <v>-3.1749999999999998</v>
      </c>
      <c r="N1074">
        <v>-3.24</v>
      </c>
      <c r="O1074">
        <v>0.97499999999999998</v>
      </c>
      <c r="P1074">
        <v>1.0009999999999999</v>
      </c>
      <c r="Q1074">
        <v>0.997</v>
      </c>
      <c r="R1074">
        <v>0.56100000000000005</v>
      </c>
      <c r="S1074">
        <v>0.20899999999999999</v>
      </c>
    </row>
    <row r="1075" spans="1:19" x14ac:dyDescent="0.3">
      <c r="A1075">
        <v>420</v>
      </c>
      <c r="B1075">
        <v>-0.54200000000000004</v>
      </c>
      <c r="C1075">
        <v>-1.542</v>
      </c>
      <c r="D1075">
        <v>-2.5379999999999998</v>
      </c>
      <c r="E1075">
        <v>-3.1779999999999999</v>
      </c>
      <c r="F1075">
        <v>-3.24</v>
      </c>
      <c r="G1075">
        <v>1.9</v>
      </c>
      <c r="H1075">
        <v>-0.01</v>
      </c>
      <c r="I1075">
        <v>1.923</v>
      </c>
      <c r="J1075">
        <v>-0.56599999999999995</v>
      </c>
      <c r="K1075">
        <v>-1.544</v>
      </c>
      <c r="L1075">
        <v>-2.5379999999999998</v>
      </c>
      <c r="M1075">
        <v>-3.1749999999999998</v>
      </c>
      <c r="N1075">
        <v>-3.24</v>
      </c>
      <c r="O1075">
        <v>0.97399999999999998</v>
      </c>
      <c r="P1075">
        <v>0.999</v>
      </c>
      <c r="Q1075">
        <v>0.997</v>
      </c>
      <c r="R1075">
        <v>0.56100000000000005</v>
      </c>
      <c r="S1075">
        <v>0.21099999999999999</v>
      </c>
    </row>
    <row r="1076" spans="1:19" x14ac:dyDescent="0.3">
      <c r="A1076">
        <v>480</v>
      </c>
      <c r="B1076">
        <v>-0.54200000000000004</v>
      </c>
      <c r="C1076">
        <v>-1.542</v>
      </c>
      <c r="D1076">
        <v>-2.5379999999999998</v>
      </c>
      <c r="E1076">
        <v>-3.1779999999999999</v>
      </c>
      <c r="F1076">
        <v>-3.24</v>
      </c>
      <c r="G1076">
        <v>1.9</v>
      </c>
      <c r="H1076">
        <v>-0.01</v>
      </c>
      <c r="I1076">
        <v>1.923</v>
      </c>
      <c r="J1076">
        <v>-0.56799999999999995</v>
      </c>
      <c r="K1076">
        <v>-1.5449999999999999</v>
      </c>
      <c r="L1076">
        <v>-2.5379999999999998</v>
      </c>
      <c r="M1076">
        <v>-3.1749999999999998</v>
      </c>
      <c r="N1076">
        <v>-3.24</v>
      </c>
      <c r="O1076">
        <v>0.97299999999999998</v>
      </c>
      <c r="P1076">
        <v>0.997</v>
      </c>
      <c r="Q1076">
        <v>0.997</v>
      </c>
      <c r="R1076">
        <v>0.56200000000000006</v>
      </c>
      <c r="S1076">
        <v>0.21199999999999999</v>
      </c>
    </row>
    <row r="1077" spans="1:19" x14ac:dyDescent="0.3">
      <c r="A1077">
        <v>540</v>
      </c>
      <c r="B1077">
        <v>-0.54200000000000004</v>
      </c>
      <c r="C1077">
        <v>-1.542</v>
      </c>
      <c r="D1077">
        <v>-2.5379999999999998</v>
      </c>
      <c r="E1077">
        <v>-3.1779999999999999</v>
      </c>
      <c r="F1077">
        <v>-3.24</v>
      </c>
      <c r="G1077">
        <v>1.9</v>
      </c>
      <c r="H1077">
        <v>-0.01</v>
      </c>
      <c r="I1077">
        <v>1.923</v>
      </c>
      <c r="J1077">
        <v>-0.56999999999999995</v>
      </c>
      <c r="K1077">
        <v>-1.5469999999999999</v>
      </c>
      <c r="L1077">
        <v>-2.5379999999999998</v>
      </c>
      <c r="M1077">
        <v>-3.1749999999999998</v>
      </c>
      <c r="N1077">
        <v>-3.24</v>
      </c>
      <c r="O1077">
        <v>0.97199999999999998</v>
      </c>
      <c r="P1077">
        <v>0.995</v>
      </c>
      <c r="Q1077">
        <v>0.997</v>
      </c>
      <c r="R1077">
        <v>0.56299999999999994</v>
      </c>
      <c r="S1077">
        <v>0.214</v>
      </c>
    </row>
    <row r="1078" spans="1:19" x14ac:dyDescent="0.3">
      <c r="A1078">
        <v>600</v>
      </c>
      <c r="B1078">
        <v>-0.54200000000000004</v>
      </c>
      <c r="C1078">
        <v>-1.542</v>
      </c>
      <c r="D1078">
        <v>-2.5379999999999998</v>
      </c>
      <c r="E1078">
        <v>-3.1779999999999999</v>
      </c>
      <c r="F1078">
        <v>-3.24</v>
      </c>
      <c r="G1078">
        <v>1.9</v>
      </c>
      <c r="H1078">
        <v>-0.01</v>
      </c>
      <c r="I1078">
        <v>1.923</v>
      </c>
      <c r="J1078">
        <v>-0.57199999999999995</v>
      </c>
      <c r="K1078">
        <v>-1.548</v>
      </c>
      <c r="L1078">
        <v>-2.5379999999999998</v>
      </c>
      <c r="M1078">
        <v>-3.1739999999999999</v>
      </c>
      <c r="N1078">
        <v>-3.24</v>
      </c>
      <c r="O1078">
        <v>0.97</v>
      </c>
      <c r="P1078">
        <v>0.99199999999999999</v>
      </c>
      <c r="Q1078">
        <v>0.997</v>
      </c>
      <c r="R1078">
        <v>0.56299999999999994</v>
      </c>
      <c r="S1078">
        <v>0.215</v>
      </c>
    </row>
    <row r="1080" spans="1:19" x14ac:dyDescent="0.3">
      <c r="A1080" t="s">
        <v>0</v>
      </c>
      <c r="B1080" t="s">
        <v>84</v>
      </c>
    </row>
    <row r="1081" spans="1:19" x14ac:dyDescent="0.3">
      <c r="A1081">
        <v>0</v>
      </c>
      <c r="B1081">
        <v>-0.54200000000000004</v>
      </c>
      <c r="C1081">
        <v>-1.542</v>
      </c>
      <c r="D1081">
        <v>-2.5379999999999998</v>
      </c>
      <c r="E1081">
        <v>-3.1779999999999999</v>
      </c>
      <c r="F1081">
        <v>-3.24</v>
      </c>
      <c r="G1081">
        <v>1.9</v>
      </c>
      <c r="H1081">
        <v>-0.01</v>
      </c>
      <c r="I1081">
        <v>1.6779999999999999</v>
      </c>
      <c r="J1081">
        <v>-0.54200000000000004</v>
      </c>
      <c r="K1081">
        <v>-1.542</v>
      </c>
      <c r="L1081">
        <v>-2.5379999999999998</v>
      </c>
      <c r="M1081">
        <v>-3.1779999999999999</v>
      </c>
      <c r="N1081">
        <v>-3.24</v>
      </c>
      <c r="O1081">
        <v>0.96799999999999997</v>
      </c>
      <c r="P1081">
        <v>0.96799999999999997</v>
      </c>
      <c r="Q1081">
        <v>0.96199999999999997</v>
      </c>
      <c r="R1081">
        <v>0.54900000000000004</v>
      </c>
      <c r="S1081">
        <v>0.20699999999999999</v>
      </c>
    </row>
    <row r="1082" spans="1:19" x14ac:dyDescent="0.3">
      <c r="A1082">
        <v>60</v>
      </c>
      <c r="B1082">
        <v>-0.54200000000000004</v>
      </c>
      <c r="C1082">
        <v>-1.542</v>
      </c>
      <c r="D1082">
        <v>-2.5379999999999998</v>
      </c>
      <c r="E1082">
        <v>-3.1779999999999999</v>
      </c>
      <c r="F1082">
        <v>-3.24</v>
      </c>
      <c r="G1082">
        <v>1.9</v>
      </c>
      <c r="H1082">
        <v>-0.01</v>
      </c>
      <c r="I1082">
        <v>1.6779999999999999</v>
      </c>
      <c r="J1082">
        <v>-0.54800000000000004</v>
      </c>
      <c r="K1082">
        <v>-1.5409999999999999</v>
      </c>
      <c r="L1082">
        <v>-2.5379999999999998</v>
      </c>
      <c r="M1082">
        <v>-3.1789999999999998</v>
      </c>
      <c r="N1082">
        <v>-3.2370000000000001</v>
      </c>
      <c r="O1082">
        <v>0.97399999999999998</v>
      </c>
      <c r="P1082">
        <v>0.99299999999999999</v>
      </c>
      <c r="Q1082">
        <v>0.98599999999999999</v>
      </c>
      <c r="R1082">
        <v>0.55100000000000005</v>
      </c>
      <c r="S1082">
        <v>0.2</v>
      </c>
    </row>
    <row r="1083" spans="1:19" x14ac:dyDescent="0.3">
      <c r="A1083">
        <v>120</v>
      </c>
      <c r="B1083">
        <v>-0.54200000000000004</v>
      </c>
      <c r="C1083">
        <v>-1.542</v>
      </c>
      <c r="D1083">
        <v>-2.5379999999999998</v>
      </c>
      <c r="E1083">
        <v>-3.1779999999999999</v>
      </c>
      <c r="F1083">
        <v>-3.24</v>
      </c>
      <c r="G1083">
        <v>1.9</v>
      </c>
      <c r="H1083">
        <v>-0.01</v>
      </c>
      <c r="I1083">
        <v>1.6779999999999999</v>
      </c>
      <c r="J1083">
        <v>-0.55300000000000005</v>
      </c>
      <c r="K1083">
        <v>-1.542</v>
      </c>
      <c r="L1083">
        <v>-2.5379999999999998</v>
      </c>
      <c r="M1083">
        <v>-3.1779999999999999</v>
      </c>
      <c r="N1083">
        <v>-3.234</v>
      </c>
      <c r="O1083">
        <v>0.97699999999999998</v>
      </c>
      <c r="P1083">
        <v>0.999</v>
      </c>
      <c r="Q1083">
        <v>0.99299999999999999</v>
      </c>
      <c r="R1083">
        <v>0.55100000000000005</v>
      </c>
      <c r="S1083">
        <v>0.193</v>
      </c>
    </row>
    <row r="1084" spans="1:19" x14ac:dyDescent="0.3">
      <c r="A1084">
        <v>180</v>
      </c>
      <c r="B1084">
        <v>-0.54200000000000004</v>
      </c>
      <c r="C1084">
        <v>-1.542</v>
      </c>
      <c r="D1084">
        <v>-2.5379999999999998</v>
      </c>
      <c r="E1084">
        <v>-3.1779999999999999</v>
      </c>
      <c r="F1084">
        <v>-3.24</v>
      </c>
      <c r="G1084">
        <v>1.9</v>
      </c>
      <c r="H1084">
        <v>-0.01</v>
      </c>
      <c r="I1084">
        <v>1.6779999999999999</v>
      </c>
      <c r="J1084">
        <v>-0.55500000000000005</v>
      </c>
      <c r="K1084">
        <v>-1.542</v>
      </c>
      <c r="L1084">
        <v>-2.5390000000000001</v>
      </c>
      <c r="M1084">
        <v>-3.177</v>
      </c>
      <c r="N1084">
        <v>-3.2309999999999999</v>
      </c>
      <c r="O1084">
        <v>0.97699999999999998</v>
      </c>
      <c r="P1084">
        <v>1.004</v>
      </c>
      <c r="Q1084">
        <v>0.997</v>
      </c>
      <c r="R1084">
        <v>0.55500000000000005</v>
      </c>
      <c r="S1084">
        <v>0.187</v>
      </c>
    </row>
    <row r="1085" spans="1:19" x14ac:dyDescent="0.3">
      <c r="A1085">
        <v>240</v>
      </c>
      <c r="B1085">
        <v>-0.54200000000000004</v>
      </c>
      <c r="C1085">
        <v>-1.542</v>
      </c>
      <c r="D1085">
        <v>-2.5379999999999998</v>
      </c>
      <c r="E1085">
        <v>-3.1779999999999999</v>
      </c>
      <c r="F1085">
        <v>-3.24</v>
      </c>
      <c r="G1085">
        <v>1.9</v>
      </c>
      <c r="H1085">
        <v>-0.01</v>
      </c>
      <c r="I1085">
        <v>1.6779999999999999</v>
      </c>
      <c r="J1085">
        <v>-0.55800000000000005</v>
      </c>
      <c r="K1085">
        <v>-1.5409999999999999</v>
      </c>
      <c r="L1085">
        <v>-2.5390000000000001</v>
      </c>
      <c r="M1085">
        <v>-3.177</v>
      </c>
      <c r="N1085">
        <v>-3.2280000000000002</v>
      </c>
      <c r="O1085">
        <v>0.97699999999999998</v>
      </c>
      <c r="P1085">
        <v>1.0049999999999999</v>
      </c>
      <c r="Q1085">
        <v>0.998</v>
      </c>
      <c r="R1085">
        <v>0.56100000000000005</v>
      </c>
      <c r="S1085">
        <v>0.18099999999999999</v>
      </c>
    </row>
    <row r="1086" spans="1:19" x14ac:dyDescent="0.3">
      <c r="A1086">
        <v>300</v>
      </c>
      <c r="B1086">
        <v>-0.54200000000000004</v>
      </c>
      <c r="C1086">
        <v>-1.542</v>
      </c>
      <c r="D1086">
        <v>-2.5379999999999998</v>
      </c>
      <c r="E1086">
        <v>-3.1779999999999999</v>
      </c>
      <c r="F1086">
        <v>-3.24</v>
      </c>
      <c r="G1086">
        <v>1.9</v>
      </c>
      <c r="H1086">
        <v>-0.01</v>
      </c>
      <c r="I1086">
        <v>1.6779999999999999</v>
      </c>
      <c r="J1086">
        <v>-0.56100000000000005</v>
      </c>
      <c r="K1086">
        <v>-1.542</v>
      </c>
      <c r="L1086">
        <v>-2.5379999999999998</v>
      </c>
      <c r="M1086">
        <v>-3.177</v>
      </c>
      <c r="N1086">
        <v>-3.2250000000000001</v>
      </c>
      <c r="O1086">
        <v>0.97599999999999998</v>
      </c>
      <c r="P1086">
        <v>1.0029999999999999</v>
      </c>
      <c r="Q1086">
        <v>0.997</v>
      </c>
      <c r="R1086">
        <v>0.56200000000000006</v>
      </c>
      <c r="S1086">
        <v>0.17599999999999999</v>
      </c>
    </row>
    <row r="1087" spans="1:19" x14ac:dyDescent="0.3">
      <c r="A1087">
        <v>360</v>
      </c>
      <c r="B1087">
        <v>-0.54200000000000004</v>
      </c>
      <c r="C1087">
        <v>-1.542</v>
      </c>
      <c r="D1087">
        <v>-2.5379999999999998</v>
      </c>
      <c r="E1087">
        <v>-3.1779999999999999</v>
      </c>
      <c r="F1087">
        <v>-3.24</v>
      </c>
      <c r="G1087">
        <v>1.9</v>
      </c>
      <c r="H1087">
        <v>-0.01</v>
      </c>
      <c r="I1087">
        <v>1.6779999999999999</v>
      </c>
      <c r="J1087">
        <v>-0.56299999999999994</v>
      </c>
      <c r="K1087">
        <v>-1.5429999999999999</v>
      </c>
      <c r="L1087">
        <v>-2.5390000000000001</v>
      </c>
      <c r="M1087">
        <v>-3.1749999999999998</v>
      </c>
      <c r="N1087">
        <v>-3.222</v>
      </c>
      <c r="O1087">
        <v>0.97499999999999998</v>
      </c>
      <c r="P1087">
        <v>1.0009999999999999</v>
      </c>
      <c r="Q1087">
        <v>0.997</v>
      </c>
      <c r="R1087">
        <v>0.55800000000000005</v>
      </c>
      <c r="S1087">
        <v>0.17199999999999999</v>
      </c>
    </row>
    <row r="1088" spans="1:19" x14ac:dyDescent="0.3">
      <c r="A1088">
        <v>420</v>
      </c>
      <c r="B1088">
        <v>-0.54200000000000004</v>
      </c>
      <c r="C1088">
        <v>-1.542</v>
      </c>
      <c r="D1088">
        <v>-2.5379999999999998</v>
      </c>
      <c r="E1088">
        <v>-3.1779999999999999</v>
      </c>
      <c r="F1088">
        <v>-3.24</v>
      </c>
      <c r="G1088">
        <v>1.9</v>
      </c>
      <c r="H1088">
        <v>-0.01</v>
      </c>
      <c r="I1088">
        <v>1.6779999999999999</v>
      </c>
      <c r="J1088">
        <v>-0.56499999999999995</v>
      </c>
      <c r="K1088">
        <v>-1.544</v>
      </c>
      <c r="L1088">
        <v>-2.5390000000000001</v>
      </c>
      <c r="M1088">
        <v>-3.1720000000000002</v>
      </c>
      <c r="N1088">
        <v>-3.2189999999999999</v>
      </c>
      <c r="O1088">
        <v>0.97399999999999998</v>
      </c>
      <c r="P1088">
        <v>0.999</v>
      </c>
      <c r="Q1088">
        <v>0.998</v>
      </c>
      <c r="R1088">
        <v>0.55100000000000005</v>
      </c>
      <c r="S1088">
        <v>0.17</v>
      </c>
    </row>
    <row r="1089" spans="1:19" x14ac:dyDescent="0.3">
      <c r="A1089">
        <v>480</v>
      </c>
      <c r="B1089">
        <v>-0.54200000000000004</v>
      </c>
      <c r="C1089">
        <v>-1.542</v>
      </c>
      <c r="D1089">
        <v>-2.5379999999999998</v>
      </c>
      <c r="E1089">
        <v>-3.1779999999999999</v>
      </c>
      <c r="F1089">
        <v>-3.24</v>
      </c>
      <c r="G1089">
        <v>1.9</v>
      </c>
      <c r="H1089">
        <v>-0.01</v>
      </c>
      <c r="I1089">
        <v>1.6779999999999999</v>
      </c>
      <c r="J1089">
        <v>-0.56799999999999995</v>
      </c>
      <c r="K1089">
        <v>-1.5449999999999999</v>
      </c>
      <c r="L1089">
        <v>-2.5379999999999998</v>
      </c>
      <c r="M1089">
        <v>-3.17</v>
      </c>
      <c r="N1089">
        <v>-3.2160000000000002</v>
      </c>
      <c r="O1089">
        <v>0.97299999999999998</v>
      </c>
      <c r="P1089">
        <v>0.997</v>
      </c>
      <c r="Q1089">
        <v>0.997</v>
      </c>
      <c r="R1089">
        <v>0.54600000000000004</v>
      </c>
      <c r="S1089">
        <v>0.16900000000000001</v>
      </c>
    </row>
    <row r="1090" spans="1:19" x14ac:dyDescent="0.3">
      <c r="A1090">
        <v>540</v>
      </c>
      <c r="B1090">
        <v>-0.54200000000000004</v>
      </c>
      <c r="C1090">
        <v>-1.542</v>
      </c>
      <c r="D1090">
        <v>-2.5379999999999998</v>
      </c>
      <c r="E1090">
        <v>-3.1779999999999999</v>
      </c>
      <c r="F1090">
        <v>-3.24</v>
      </c>
      <c r="G1090">
        <v>1.9</v>
      </c>
      <c r="H1090">
        <v>-0.01</v>
      </c>
      <c r="I1090">
        <v>1.6779999999999999</v>
      </c>
      <c r="J1090">
        <v>-0.56999999999999995</v>
      </c>
      <c r="K1090">
        <v>-1.5469999999999999</v>
      </c>
      <c r="L1090">
        <v>-2.5379999999999998</v>
      </c>
      <c r="M1090">
        <v>-3.1659999999999999</v>
      </c>
      <c r="N1090">
        <v>-3.2130000000000001</v>
      </c>
      <c r="O1090">
        <v>0.97199999999999998</v>
      </c>
      <c r="P1090">
        <v>0.995</v>
      </c>
      <c r="Q1090">
        <v>0.997</v>
      </c>
      <c r="R1090">
        <v>0.54</v>
      </c>
      <c r="S1090">
        <v>0.16800000000000001</v>
      </c>
    </row>
    <row r="1091" spans="1:19" x14ac:dyDescent="0.3">
      <c r="A1091">
        <v>600</v>
      </c>
      <c r="B1091">
        <v>-0.54200000000000004</v>
      </c>
      <c r="C1091">
        <v>-1.542</v>
      </c>
      <c r="D1091">
        <v>-2.5379999999999998</v>
      </c>
      <c r="E1091">
        <v>-3.1779999999999999</v>
      </c>
      <c r="F1091">
        <v>-3.24</v>
      </c>
      <c r="G1091">
        <v>1.9</v>
      </c>
      <c r="H1091">
        <v>-0.01</v>
      </c>
      <c r="I1091">
        <v>1.6779999999999999</v>
      </c>
      <c r="J1091">
        <v>-0.57199999999999995</v>
      </c>
      <c r="K1091">
        <v>-1.548</v>
      </c>
      <c r="L1091">
        <v>-2.5379999999999998</v>
      </c>
      <c r="M1091">
        <v>-3.1629999999999998</v>
      </c>
      <c r="N1091">
        <v>-3.21</v>
      </c>
      <c r="O1091">
        <v>0.97</v>
      </c>
      <c r="P1091">
        <v>0.99299999999999999</v>
      </c>
      <c r="Q1091">
        <v>0.997</v>
      </c>
      <c r="R1091">
        <v>0.53500000000000003</v>
      </c>
      <c r="S1091">
        <v>0.16800000000000001</v>
      </c>
    </row>
    <row r="1093" spans="1:19" x14ac:dyDescent="0.3">
      <c r="A1093" t="s">
        <v>0</v>
      </c>
      <c r="B1093" t="s">
        <v>85</v>
      </c>
    </row>
    <row r="1094" spans="1:19" x14ac:dyDescent="0.3">
      <c r="A1094">
        <v>0</v>
      </c>
      <c r="B1094">
        <v>-0.54200000000000004</v>
      </c>
      <c r="C1094">
        <v>-1.542</v>
      </c>
      <c r="D1094">
        <v>-2.5379999999999998</v>
      </c>
      <c r="E1094">
        <v>-3.17</v>
      </c>
      <c r="F1094">
        <v>-3.23</v>
      </c>
      <c r="G1094">
        <v>1.9</v>
      </c>
      <c r="H1094">
        <v>-0.01</v>
      </c>
      <c r="I1094">
        <v>2.1589999999999998</v>
      </c>
      <c r="J1094">
        <v>-0.54200000000000004</v>
      </c>
      <c r="K1094">
        <v>-1.542</v>
      </c>
      <c r="L1094">
        <v>-2.5379999999999998</v>
      </c>
      <c r="M1094">
        <v>-3.17</v>
      </c>
      <c r="N1094">
        <v>-3.23</v>
      </c>
      <c r="O1094">
        <v>0.96799999999999997</v>
      </c>
      <c r="P1094">
        <v>0.96799999999999997</v>
      </c>
      <c r="Q1094">
        <v>0.96099999999999997</v>
      </c>
      <c r="R1094">
        <v>0.54300000000000004</v>
      </c>
      <c r="S1094">
        <v>0.20599999999999999</v>
      </c>
    </row>
    <row r="1095" spans="1:19" x14ac:dyDescent="0.3">
      <c r="A1095">
        <v>60</v>
      </c>
      <c r="B1095">
        <v>-0.54200000000000004</v>
      </c>
      <c r="C1095">
        <v>-1.542</v>
      </c>
      <c r="D1095">
        <v>-2.5379999999999998</v>
      </c>
      <c r="E1095">
        <v>-3.17</v>
      </c>
      <c r="F1095">
        <v>-3.23</v>
      </c>
      <c r="G1095">
        <v>1.9</v>
      </c>
      <c r="H1095">
        <v>-0.01</v>
      </c>
      <c r="I1095">
        <v>2.1589999999999998</v>
      </c>
      <c r="J1095">
        <v>-0.54800000000000004</v>
      </c>
      <c r="K1095">
        <v>-1.542</v>
      </c>
      <c r="L1095">
        <v>-2.5379999999999998</v>
      </c>
      <c r="M1095">
        <v>-3.17</v>
      </c>
      <c r="N1095">
        <v>-3.2330000000000001</v>
      </c>
      <c r="O1095">
        <v>0.97399999999999998</v>
      </c>
      <c r="P1095">
        <v>0.995</v>
      </c>
      <c r="Q1095">
        <v>0.98599999999999999</v>
      </c>
      <c r="R1095">
        <v>0.54300000000000004</v>
      </c>
      <c r="S1095">
        <v>0.214</v>
      </c>
    </row>
    <row r="1096" spans="1:19" x14ac:dyDescent="0.3">
      <c r="A1096">
        <v>120</v>
      </c>
      <c r="B1096">
        <v>-0.54200000000000004</v>
      </c>
      <c r="C1096">
        <v>-1.542</v>
      </c>
      <c r="D1096">
        <v>-2.5379999999999998</v>
      </c>
      <c r="E1096">
        <v>-3.17</v>
      </c>
      <c r="F1096">
        <v>-3.23</v>
      </c>
      <c r="G1096">
        <v>1.9</v>
      </c>
      <c r="H1096">
        <v>-0.01</v>
      </c>
      <c r="I1096">
        <v>2.1589999999999998</v>
      </c>
      <c r="J1096">
        <v>-0.55200000000000005</v>
      </c>
      <c r="K1096">
        <v>-1.542</v>
      </c>
      <c r="L1096">
        <v>-2.5379999999999998</v>
      </c>
      <c r="M1096">
        <v>-3.17</v>
      </c>
      <c r="N1096">
        <v>-3.2360000000000002</v>
      </c>
      <c r="O1096">
        <v>0.97699999999999998</v>
      </c>
      <c r="P1096">
        <v>0.999</v>
      </c>
      <c r="Q1096">
        <v>0.995</v>
      </c>
      <c r="R1096">
        <v>0.54800000000000004</v>
      </c>
      <c r="S1096">
        <v>0.222</v>
      </c>
    </row>
    <row r="1097" spans="1:19" x14ac:dyDescent="0.3">
      <c r="A1097">
        <v>180</v>
      </c>
      <c r="B1097">
        <v>-0.54200000000000004</v>
      </c>
      <c r="C1097">
        <v>-1.542</v>
      </c>
      <c r="D1097">
        <v>-2.5379999999999998</v>
      </c>
      <c r="E1097">
        <v>-3.17</v>
      </c>
      <c r="F1097">
        <v>-3.23</v>
      </c>
      <c r="G1097">
        <v>1.9</v>
      </c>
      <c r="H1097">
        <v>-0.01</v>
      </c>
      <c r="I1097">
        <v>2.1589999999999998</v>
      </c>
      <c r="J1097">
        <v>-0.55600000000000005</v>
      </c>
      <c r="K1097">
        <v>-1.542</v>
      </c>
      <c r="L1097">
        <v>-2.5379999999999998</v>
      </c>
      <c r="M1097">
        <v>-3.169</v>
      </c>
      <c r="N1097">
        <v>-3.2389999999999999</v>
      </c>
      <c r="O1097">
        <v>0.97699999999999998</v>
      </c>
      <c r="P1097">
        <v>1.0029999999999999</v>
      </c>
      <c r="Q1097">
        <v>0.996</v>
      </c>
      <c r="R1097">
        <v>0.54900000000000004</v>
      </c>
      <c r="S1097">
        <v>0.22900000000000001</v>
      </c>
    </row>
    <row r="1098" spans="1:19" x14ac:dyDescent="0.3">
      <c r="A1098">
        <v>240</v>
      </c>
      <c r="B1098">
        <v>-0.54200000000000004</v>
      </c>
      <c r="C1098">
        <v>-1.542</v>
      </c>
      <c r="D1098">
        <v>-2.5379999999999998</v>
      </c>
      <c r="E1098">
        <v>-3.17</v>
      </c>
      <c r="F1098">
        <v>-3.23</v>
      </c>
      <c r="G1098">
        <v>1.9</v>
      </c>
      <c r="H1098">
        <v>-0.01</v>
      </c>
      <c r="I1098">
        <v>2.1589999999999998</v>
      </c>
      <c r="J1098">
        <v>-0.55800000000000005</v>
      </c>
      <c r="K1098">
        <v>-1.5409999999999999</v>
      </c>
      <c r="L1098">
        <v>-2.5379999999999998</v>
      </c>
      <c r="M1098">
        <v>-3.1669999999999998</v>
      </c>
      <c r="N1098">
        <v>-3.242</v>
      </c>
      <c r="O1098">
        <v>0.97699999999999998</v>
      </c>
      <c r="P1098">
        <v>1.0049999999999999</v>
      </c>
      <c r="Q1098">
        <v>0.997</v>
      </c>
      <c r="R1098">
        <v>0.54800000000000004</v>
      </c>
      <c r="S1098">
        <v>0.23400000000000001</v>
      </c>
    </row>
    <row r="1099" spans="1:19" x14ac:dyDescent="0.3">
      <c r="A1099">
        <v>300</v>
      </c>
      <c r="B1099">
        <v>-0.54200000000000004</v>
      </c>
      <c r="C1099">
        <v>-1.542</v>
      </c>
      <c r="D1099">
        <v>-2.5379999999999998</v>
      </c>
      <c r="E1099">
        <v>-3.17</v>
      </c>
      <c r="F1099">
        <v>-3.23</v>
      </c>
      <c r="G1099">
        <v>1.9</v>
      </c>
      <c r="H1099">
        <v>-0.01</v>
      </c>
      <c r="I1099">
        <v>2.1589999999999998</v>
      </c>
      <c r="J1099">
        <v>-0.56100000000000005</v>
      </c>
      <c r="K1099">
        <v>-1.542</v>
      </c>
      <c r="L1099">
        <v>-2.5379999999999998</v>
      </c>
      <c r="M1099">
        <v>-3.1669999999999998</v>
      </c>
      <c r="N1099">
        <v>-3.2450000000000001</v>
      </c>
      <c r="O1099">
        <v>0.97599999999999998</v>
      </c>
      <c r="P1099">
        <v>1.004</v>
      </c>
      <c r="Q1099">
        <v>0.998</v>
      </c>
      <c r="R1099">
        <v>0.55100000000000005</v>
      </c>
      <c r="S1099">
        <v>0.23899999999999999</v>
      </c>
    </row>
    <row r="1100" spans="1:19" x14ac:dyDescent="0.3">
      <c r="A1100">
        <v>360</v>
      </c>
      <c r="B1100">
        <v>-0.54200000000000004</v>
      </c>
      <c r="C1100">
        <v>-1.542</v>
      </c>
      <c r="D1100">
        <v>-2.5379999999999998</v>
      </c>
      <c r="E1100">
        <v>-3.17</v>
      </c>
      <c r="F1100">
        <v>-3.23</v>
      </c>
      <c r="G1100">
        <v>1.9</v>
      </c>
      <c r="H1100">
        <v>-0.01</v>
      </c>
      <c r="I1100">
        <v>2.1589999999999998</v>
      </c>
      <c r="J1100">
        <v>-0.56299999999999994</v>
      </c>
      <c r="K1100">
        <v>-1.5429999999999999</v>
      </c>
      <c r="L1100">
        <v>-2.5379999999999998</v>
      </c>
      <c r="M1100">
        <v>-3.1669999999999998</v>
      </c>
      <c r="N1100">
        <v>-3.2480000000000002</v>
      </c>
      <c r="O1100">
        <v>0.97499999999999998</v>
      </c>
      <c r="P1100">
        <v>1.0009999999999999</v>
      </c>
      <c r="Q1100">
        <v>0.996</v>
      </c>
      <c r="R1100">
        <v>0.55700000000000005</v>
      </c>
      <c r="S1100">
        <v>0.24299999999999999</v>
      </c>
    </row>
    <row r="1101" spans="1:19" x14ac:dyDescent="0.3">
      <c r="A1101">
        <v>420</v>
      </c>
      <c r="B1101">
        <v>-0.54200000000000004</v>
      </c>
      <c r="C1101">
        <v>-1.542</v>
      </c>
      <c r="D1101">
        <v>-2.5379999999999998</v>
      </c>
      <c r="E1101">
        <v>-3.17</v>
      </c>
      <c r="F1101">
        <v>-3.23</v>
      </c>
      <c r="G1101">
        <v>1.9</v>
      </c>
      <c r="H1101">
        <v>-0.01</v>
      </c>
      <c r="I1101">
        <v>2.1589999999999998</v>
      </c>
      <c r="J1101">
        <v>-0.56599999999999995</v>
      </c>
      <c r="K1101">
        <v>-1.544</v>
      </c>
      <c r="L1101">
        <v>-2.5379999999999998</v>
      </c>
      <c r="M1101">
        <v>-3.169</v>
      </c>
      <c r="N1101">
        <v>-3.2509999999999999</v>
      </c>
      <c r="O1101">
        <v>0.97399999999999998</v>
      </c>
      <c r="P1101">
        <v>0.999</v>
      </c>
      <c r="Q1101">
        <v>0.996</v>
      </c>
      <c r="R1101">
        <v>0.56399999999999995</v>
      </c>
      <c r="S1101">
        <v>0.248</v>
      </c>
    </row>
    <row r="1102" spans="1:19" x14ac:dyDescent="0.3">
      <c r="A1102">
        <v>480</v>
      </c>
      <c r="B1102">
        <v>-0.54200000000000004</v>
      </c>
      <c r="C1102">
        <v>-1.542</v>
      </c>
      <c r="D1102">
        <v>-2.5379999999999998</v>
      </c>
      <c r="E1102">
        <v>-3.17</v>
      </c>
      <c r="F1102">
        <v>-3.23</v>
      </c>
      <c r="G1102">
        <v>1.9</v>
      </c>
      <c r="H1102">
        <v>-0.01</v>
      </c>
      <c r="I1102">
        <v>2.1589999999999998</v>
      </c>
      <c r="J1102">
        <v>-0.56799999999999995</v>
      </c>
      <c r="K1102">
        <v>-1.5449999999999999</v>
      </c>
      <c r="L1102">
        <v>-2.5379999999999998</v>
      </c>
      <c r="M1102">
        <v>-3.1720000000000002</v>
      </c>
      <c r="N1102">
        <v>-3.254</v>
      </c>
      <c r="O1102">
        <v>0.97299999999999998</v>
      </c>
      <c r="P1102">
        <v>0.997</v>
      </c>
      <c r="Q1102">
        <v>0.997</v>
      </c>
      <c r="R1102">
        <v>0.57199999999999995</v>
      </c>
      <c r="S1102">
        <v>0.253</v>
      </c>
    </row>
    <row r="1103" spans="1:19" x14ac:dyDescent="0.3">
      <c r="A1103">
        <v>540</v>
      </c>
      <c r="B1103">
        <v>-0.54200000000000004</v>
      </c>
      <c r="C1103">
        <v>-1.542</v>
      </c>
      <c r="D1103">
        <v>-2.5379999999999998</v>
      </c>
      <c r="E1103">
        <v>-3.17</v>
      </c>
      <c r="F1103">
        <v>-3.23</v>
      </c>
      <c r="G1103">
        <v>1.9</v>
      </c>
      <c r="H1103">
        <v>-0.01</v>
      </c>
      <c r="I1103">
        <v>2.1589999999999998</v>
      </c>
      <c r="J1103">
        <v>-0.56999999999999995</v>
      </c>
      <c r="K1103">
        <v>-1.5469999999999999</v>
      </c>
      <c r="L1103">
        <v>-2.5379999999999998</v>
      </c>
      <c r="M1103">
        <v>-3.1739999999999999</v>
      </c>
      <c r="N1103">
        <v>-3.2570000000000001</v>
      </c>
      <c r="O1103">
        <v>0.97199999999999998</v>
      </c>
      <c r="P1103">
        <v>0.995</v>
      </c>
      <c r="Q1103">
        <v>0.997</v>
      </c>
      <c r="R1103">
        <v>0.57699999999999996</v>
      </c>
      <c r="S1103">
        <v>0.25700000000000001</v>
      </c>
    </row>
    <row r="1104" spans="1:19" x14ac:dyDescent="0.3">
      <c r="A1104">
        <v>600</v>
      </c>
      <c r="B1104">
        <v>-0.54200000000000004</v>
      </c>
      <c r="C1104">
        <v>-1.542</v>
      </c>
      <c r="D1104">
        <v>-2.5379999999999998</v>
      </c>
      <c r="E1104">
        <v>-3.17</v>
      </c>
      <c r="F1104">
        <v>-3.23</v>
      </c>
      <c r="G1104">
        <v>1.9</v>
      </c>
      <c r="H1104">
        <v>-0.01</v>
      </c>
      <c r="I1104">
        <v>2.1589999999999998</v>
      </c>
      <c r="J1104">
        <v>-0.57199999999999995</v>
      </c>
      <c r="K1104">
        <v>-1.548</v>
      </c>
      <c r="L1104">
        <v>-2.5379999999999998</v>
      </c>
      <c r="M1104">
        <v>-3.1760000000000002</v>
      </c>
      <c r="N1104">
        <v>-3.26</v>
      </c>
      <c r="O1104">
        <v>0.97</v>
      </c>
      <c r="P1104">
        <v>0.99199999999999999</v>
      </c>
      <c r="Q1104">
        <v>0.997</v>
      </c>
      <c r="R1104">
        <v>0.58199999999999996</v>
      </c>
      <c r="S1104">
        <v>0.26</v>
      </c>
    </row>
    <row r="1106" spans="1:19" x14ac:dyDescent="0.3">
      <c r="A1106" t="s">
        <v>0</v>
      </c>
      <c r="B1106" t="s">
        <v>86</v>
      </c>
    </row>
    <row r="1107" spans="1:19" x14ac:dyDescent="0.3">
      <c r="A1107">
        <v>0</v>
      </c>
      <c r="B1107">
        <v>-0.54200000000000004</v>
      </c>
      <c r="C1107">
        <v>-1.542</v>
      </c>
      <c r="D1107">
        <v>-2.5379999999999998</v>
      </c>
      <c r="E1107">
        <v>-3.17</v>
      </c>
      <c r="F1107">
        <v>-3.23</v>
      </c>
      <c r="G1107">
        <v>1.9</v>
      </c>
      <c r="H1107">
        <v>-0.01</v>
      </c>
      <c r="I1107">
        <v>1.923</v>
      </c>
      <c r="J1107">
        <v>-0.54200000000000004</v>
      </c>
      <c r="K1107">
        <v>-1.542</v>
      </c>
      <c r="L1107">
        <v>-2.5379999999999998</v>
      </c>
      <c r="M1107">
        <v>-3.17</v>
      </c>
      <c r="N1107">
        <v>-3.23</v>
      </c>
      <c r="O1107">
        <v>0.96799999999999997</v>
      </c>
      <c r="P1107">
        <v>0.96799999999999997</v>
      </c>
      <c r="Q1107">
        <v>0.96099999999999997</v>
      </c>
      <c r="R1107">
        <v>0.54300000000000004</v>
      </c>
      <c r="S1107">
        <v>0.20599999999999999</v>
      </c>
    </row>
    <row r="1108" spans="1:19" x14ac:dyDescent="0.3">
      <c r="A1108">
        <v>60</v>
      </c>
      <c r="B1108">
        <v>-0.54200000000000004</v>
      </c>
      <c r="C1108">
        <v>-1.542</v>
      </c>
      <c r="D1108">
        <v>-2.5379999999999998</v>
      </c>
      <c r="E1108">
        <v>-3.17</v>
      </c>
      <c r="F1108">
        <v>-3.23</v>
      </c>
      <c r="G1108">
        <v>1.9</v>
      </c>
      <c r="H1108">
        <v>-0.01</v>
      </c>
      <c r="I1108">
        <v>1.923</v>
      </c>
      <c r="J1108">
        <v>-0.54800000000000004</v>
      </c>
      <c r="K1108">
        <v>-1.542</v>
      </c>
      <c r="L1108">
        <v>-2.5379999999999998</v>
      </c>
      <c r="M1108">
        <v>-3.17</v>
      </c>
      <c r="N1108">
        <v>-3.23</v>
      </c>
      <c r="O1108">
        <v>0.97399999999999998</v>
      </c>
      <c r="P1108">
        <v>0.99399999999999999</v>
      </c>
      <c r="Q1108">
        <v>0.98599999999999999</v>
      </c>
      <c r="R1108">
        <v>0.54400000000000004</v>
      </c>
      <c r="S1108">
        <v>0.20599999999999999</v>
      </c>
    </row>
    <row r="1109" spans="1:19" x14ac:dyDescent="0.3">
      <c r="A1109">
        <v>120</v>
      </c>
      <c r="B1109">
        <v>-0.54200000000000004</v>
      </c>
      <c r="C1109">
        <v>-1.542</v>
      </c>
      <c r="D1109">
        <v>-2.5379999999999998</v>
      </c>
      <c r="E1109">
        <v>-3.17</v>
      </c>
      <c r="F1109">
        <v>-3.23</v>
      </c>
      <c r="G1109">
        <v>1.9</v>
      </c>
      <c r="H1109">
        <v>-0.01</v>
      </c>
      <c r="I1109">
        <v>1.923</v>
      </c>
      <c r="J1109">
        <v>-0.55200000000000005</v>
      </c>
      <c r="K1109">
        <v>-1.542</v>
      </c>
      <c r="L1109">
        <v>-2.5379999999999998</v>
      </c>
      <c r="M1109">
        <v>-3.17</v>
      </c>
      <c r="N1109">
        <v>-3.23</v>
      </c>
      <c r="O1109">
        <v>0.97699999999999998</v>
      </c>
      <c r="P1109">
        <v>0.999</v>
      </c>
      <c r="Q1109">
        <v>0.99399999999999999</v>
      </c>
      <c r="R1109">
        <v>0.54600000000000004</v>
      </c>
      <c r="S1109">
        <v>0.20599999999999999</v>
      </c>
    </row>
    <row r="1110" spans="1:19" x14ac:dyDescent="0.3">
      <c r="A1110">
        <v>180</v>
      </c>
      <c r="B1110">
        <v>-0.54200000000000004</v>
      </c>
      <c r="C1110">
        <v>-1.542</v>
      </c>
      <c r="D1110">
        <v>-2.5379999999999998</v>
      </c>
      <c r="E1110">
        <v>-3.17</v>
      </c>
      <c r="F1110">
        <v>-3.23</v>
      </c>
      <c r="G1110">
        <v>1.9</v>
      </c>
      <c r="H1110">
        <v>-0.01</v>
      </c>
      <c r="I1110">
        <v>1.923</v>
      </c>
      <c r="J1110">
        <v>-0.55600000000000005</v>
      </c>
      <c r="K1110">
        <v>-1.542</v>
      </c>
      <c r="L1110">
        <v>-2.5379999999999998</v>
      </c>
      <c r="M1110">
        <v>-3.169</v>
      </c>
      <c r="N1110">
        <v>-3.23</v>
      </c>
      <c r="O1110">
        <v>0.97699999999999998</v>
      </c>
      <c r="P1110">
        <v>1.004</v>
      </c>
      <c r="Q1110">
        <v>0.996</v>
      </c>
      <c r="R1110">
        <v>0.54900000000000004</v>
      </c>
      <c r="S1110">
        <v>0.20699999999999999</v>
      </c>
    </row>
    <row r="1111" spans="1:19" x14ac:dyDescent="0.3">
      <c r="A1111">
        <v>240</v>
      </c>
      <c r="B1111">
        <v>-0.54200000000000004</v>
      </c>
      <c r="C1111">
        <v>-1.542</v>
      </c>
      <c r="D1111">
        <v>-2.5379999999999998</v>
      </c>
      <c r="E1111">
        <v>-3.17</v>
      </c>
      <c r="F1111">
        <v>-3.23</v>
      </c>
      <c r="G1111">
        <v>1.9</v>
      </c>
      <c r="H1111">
        <v>-0.01</v>
      </c>
      <c r="I1111">
        <v>1.923</v>
      </c>
      <c r="J1111">
        <v>-0.55800000000000005</v>
      </c>
      <c r="K1111">
        <v>-1.5409999999999999</v>
      </c>
      <c r="L1111">
        <v>-2.5379999999999998</v>
      </c>
      <c r="M1111">
        <v>-3.1680000000000001</v>
      </c>
      <c r="N1111">
        <v>-3.23</v>
      </c>
      <c r="O1111">
        <v>0.97699999999999998</v>
      </c>
      <c r="P1111">
        <v>1.0049999999999999</v>
      </c>
      <c r="Q1111">
        <v>0.997</v>
      </c>
      <c r="R1111">
        <v>0.55100000000000005</v>
      </c>
      <c r="S1111">
        <v>0.20699999999999999</v>
      </c>
    </row>
    <row r="1112" spans="1:19" x14ac:dyDescent="0.3">
      <c r="A1112">
        <v>300</v>
      </c>
      <c r="B1112">
        <v>-0.54200000000000004</v>
      </c>
      <c r="C1112">
        <v>-1.542</v>
      </c>
      <c r="D1112">
        <v>-2.5379999999999998</v>
      </c>
      <c r="E1112">
        <v>-3.17</v>
      </c>
      <c r="F1112">
        <v>-3.23</v>
      </c>
      <c r="G1112">
        <v>1.9</v>
      </c>
      <c r="H1112">
        <v>-0.01</v>
      </c>
      <c r="I1112">
        <v>1.923</v>
      </c>
      <c r="J1112">
        <v>-0.56100000000000005</v>
      </c>
      <c r="K1112">
        <v>-1.542</v>
      </c>
      <c r="L1112">
        <v>-2.5379999999999998</v>
      </c>
      <c r="M1112">
        <v>-3.1669999999999998</v>
      </c>
      <c r="N1112">
        <v>-3.23</v>
      </c>
      <c r="O1112">
        <v>0.97599999999999998</v>
      </c>
      <c r="P1112">
        <v>1.004</v>
      </c>
      <c r="Q1112">
        <v>0.997</v>
      </c>
      <c r="R1112">
        <v>0.55300000000000005</v>
      </c>
      <c r="S1112">
        <v>0.20699999999999999</v>
      </c>
    </row>
    <row r="1113" spans="1:19" x14ac:dyDescent="0.3">
      <c r="A1113">
        <v>360</v>
      </c>
      <c r="B1113">
        <v>-0.54200000000000004</v>
      </c>
      <c r="C1113">
        <v>-1.542</v>
      </c>
      <c r="D1113">
        <v>-2.5379999999999998</v>
      </c>
      <c r="E1113">
        <v>-3.17</v>
      </c>
      <c r="F1113">
        <v>-3.23</v>
      </c>
      <c r="G1113">
        <v>1.9</v>
      </c>
      <c r="H1113">
        <v>-0.01</v>
      </c>
      <c r="I1113">
        <v>1.923</v>
      </c>
      <c r="J1113">
        <v>-0.56299999999999994</v>
      </c>
      <c r="K1113">
        <v>-1.5429999999999999</v>
      </c>
      <c r="L1113">
        <v>-2.5379999999999998</v>
      </c>
      <c r="M1113">
        <v>-3.1669999999999998</v>
      </c>
      <c r="N1113">
        <v>-3.23</v>
      </c>
      <c r="O1113">
        <v>0.97499999999999998</v>
      </c>
      <c r="P1113">
        <v>1.0009999999999999</v>
      </c>
      <c r="Q1113">
        <v>0.997</v>
      </c>
      <c r="R1113">
        <v>0.55500000000000005</v>
      </c>
      <c r="S1113">
        <v>0.20699999999999999</v>
      </c>
    </row>
    <row r="1114" spans="1:19" x14ac:dyDescent="0.3">
      <c r="A1114">
        <v>420</v>
      </c>
      <c r="B1114">
        <v>-0.54200000000000004</v>
      </c>
      <c r="C1114">
        <v>-1.542</v>
      </c>
      <c r="D1114">
        <v>-2.5379999999999998</v>
      </c>
      <c r="E1114">
        <v>-3.17</v>
      </c>
      <c r="F1114">
        <v>-3.23</v>
      </c>
      <c r="G1114">
        <v>1.9</v>
      </c>
      <c r="H1114">
        <v>-0.01</v>
      </c>
      <c r="I1114">
        <v>1.923</v>
      </c>
      <c r="J1114">
        <v>-0.56599999999999995</v>
      </c>
      <c r="K1114">
        <v>-1.544</v>
      </c>
      <c r="L1114">
        <v>-2.5379999999999998</v>
      </c>
      <c r="M1114">
        <v>-3.1669999999999998</v>
      </c>
      <c r="N1114">
        <v>-3.23</v>
      </c>
      <c r="O1114">
        <v>0.97399999999999998</v>
      </c>
      <c r="P1114">
        <v>0.999</v>
      </c>
      <c r="Q1114">
        <v>0.996</v>
      </c>
      <c r="R1114">
        <v>0.55500000000000005</v>
      </c>
      <c r="S1114">
        <v>0.20899999999999999</v>
      </c>
    </row>
    <row r="1115" spans="1:19" x14ac:dyDescent="0.3">
      <c r="A1115">
        <v>480</v>
      </c>
      <c r="B1115">
        <v>-0.54200000000000004</v>
      </c>
      <c r="C1115">
        <v>-1.542</v>
      </c>
      <c r="D1115">
        <v>-2.5379999999999998</v>
      </c>
      <c r="E1115">
        <v>-3.17</v>
      </c>
      <c r="F1115">
        <v>-3.23</v>
      </c>
      <c r="G1115">
        <v>1.9</v>
      </c>
      <c r="H1115">
        <v>-0.01</v>
      </c>
      <c r="I1115">
        <v>1.923</v>
      </c>
      <c r="J1115">
        <v>-0.56799999999999995</v>
      </c>
      <c r="K1115">
        <v>-1.5449999999999999</v>
      </c>
      <c r="L1115">
        <v>-2.5379999999999998</v>
      </c>
      <c r="M1115">
        <v>-3.1669999999999998</v>
      </c>
      <c r="N1115">
        <v>-3.23</v>
      </c>
      <c r="O1115">
        <v>0.97299999999999998</v>
      </c>
      <c r="P1115">
        <v>0.997</v>
      </c>
      <c r="Q1115">
        <v>0.997</v>
      </c>
      <c r="R1115">
        <v>0.55600000000000005</v>
      </c>
      <c r="S1115">
        <v>0.21099999999999999</v>
      </c>
    </row>
    <row r="1116" spans="1:19" x14ac:dyDescent="0.3">
      <c r="A1116">
        <v>540</v>
      </c>
      <c r="B1116">
        <v>-0.54200000000000004</v>
      </c>
      <c r="C1116">
        <v>-1.542</v>
      </c>
      <c r="D1116">
        <v>-2.5379999999999998</v>
      </c>
      <c r="E1116">
        <v>-3.17</v>
      </c>
      <c r="F1116">
        <v>-3.23</v>
      </c>
      <c r="G1116">
        <v>1.9</v>
      </c>
      <c r="H1116">
        <v>-0.01</v>
      </c>
      <c r="I1116">
        <v>1.923</v>
      </c>
      <c r="J1116">
        <v>-0.56999999999999995</v>
      </c>
      <c r="K1116">
        <v>-1.5469999999999999</v>
      </c>
      <c r="L1116">
        <v>-2.5379999999999998</v>
      </c>
      <c r="M1116">
        <v>-3.1659999999999999</v>
      </c>
      <c r="N1116">
        <v>-3.23</v>
      </c>
      <c r="O1116">
        <v>0.97199999999999998</v>
      </c>
      <c r="P1116">
        <v>0.995</v>
      </c>
      <c r="Q1116">
        <v>0.996</v>
      </c>
      <c r="R1116">
        <v>0.55600000000000005</v>
      </c>
      <c r="S1116">
        <v>0.21199999999999999</v>
      </c>
    </row>
    <row r="1117" spans="1:19" x14ac:dyDescent="0.3">
      <c r="A1117">
        <v>600</v>
      </c>
      <c r="B1117">
        <v>-0.54200000000000004</v>
      </c>
      <c r="C1117">
        <v>-1.542</v>
      </c>
      <c r="D1117">
        <v>-2.5379999999999998</v>
      </c>
      <c r="E1117">
        <v>-3.17</v>
      </c>
      <c r="F1117">
        <v>-3.23</v>
      </c>
      <c r="G1117">
        <v>1.9</v>
      </c>
      <c r="H1117">
        <v>-0.01</v>
      </c>
      <c r="I1117">
        <v>1.923</v>
      </c>
      <c r="J1117">
        <v>-0.57199999999999995</v>
      </c>
      <c r="K1117">
        <v>-1.548</v>
      </c>
      <c r="L1117">
        <v>-2.5379999999999998</v>
      </c>
      <c r="M1117">
        <v>-3.1659999999999999</v>
      </c>
      <c r="N1117">
        <v>-3.23</v>
      </c>
      <c r="O1117">
        <v>0.97</v>
      </c>
      <c r="P1117">
        <v>0.99199999999999999</v>
      </c>
      <c r="Q1117">
        <v>0.996</v>
      </c>
      <c r="R1117">
        <v>0.55600000000000005</v>
      </c>
      <c r="S1117">
        <v>0.21299999999999999</v>
      </c>
    </row>
    <row r="1119" spans="1:19" x14ac:dyDescent="0.3">
      <c r="A1119" t="s">
        <v>0</v>
      </c>
      <c r="B1119" t="s">
        <v>87</v>
      </c>
    </row>
    <row r="1120" spans="1:19" x14ac:dyDescent="0.3">
      <c r="A1120">
        <v>0</v>
      </c>
      <c r="B1120">
        <v>-0.54200000000000004</v>
      </c>
      <c r="C1120">
        <v>-1.542</v>
      </c>
      <c r="D1120">
        <v>-2.5379999999999998</v>
      </c>
      <c r="E1120">
        <v>-3.17</v>
      </c>
      <c r="F1120">
        <v>-3.23</v>
      </c>
      <c r="G1120">
        <v>1.9</v>
      </c>
      <c r="H1120">
        <v>-0.01</v>
      </c>
      <c r="I1120">
        <v>1.675</v>
      </c>
      <c r="J1120">
        <v>-0.54200000000000004</v>
      </c>
      <c r="K1120">
        <v>-1.542</v>
      </c>
      <c r="L1120">
        <v>-2.5379999999999998</v>
      </c>
      <c r="M1120">
        <v>-3.17</v>
      </c>
      <c r="N1120">
        <v>-3.23</v>
      </c>
      <c r="O1120">
        <v>0.96799999999999997</v>
      </c>
      <c r="P1120">
        <v>0.96799999999999997</v>
      </c>
      <c r="Q1120">
        <v>0.96099999999999997</v>
      </c>
      <c r="R1120">
        <v>0.54300000000000004</v>
      </c>
      <c r="S1120">
        <v>0.20599999999999999</v>
      </c>
    </row>
    <row r="1121" spans="1:19" x14ac:dyDescent="0.3">
      <c r="A1121">
        <v>60</v>
      </c>
      <c r="B1121">
        <v>-0.54200000000000004</v>
      </c>
      <c r="C1121">
        <v>-1.542</v>
      </c>
      <c r="D1121">
        <v>-2.5379999999999998</v>
      </c>
      <c r="E1121">
        <v>-3.17</v>
      </c>
      <c r="F1121">
        <v>-3.23</v>
      </c>
      <c r="G1121">
        <v>1.9</v>
      </c>
      <c r="H1121">
        <v>-0.01</v>
      </c>
      <c r="I1121">
        <v>1.675</v>
      </c>
      <c r="J1121">
        <v>-0.54800000000000004</v>
      </c>
      <c r="K1121">
        <v>-1.5409999999999999</v>
      </c>
      <c r="L1121">
        <v>-2.5379999999999998</v>
      </c>
      <c r="M1121">
        <v>-3.17</v>
      </c>
      <c r="N1121">
        <v>-3.2269999999999999</v>
      </c>
      <c r="O1121">
        <v>0.97399999999999998</v>
      </c>
      <c r="P1121">
        <v>0.99299999999999999</v>
      </c>
      <c r="Q1121">
        <v>0.98599999999999999</v>
      </c>
      <c r="R1121">
        <v>0.54500000000000004</v>
      </c>
      <c r="S1121">
        <v>0.19800000000000001</v>
      </c>
    </row>
    <row r="1122" spans="1:19" x14ac:dyDescent="0.3">
      <c r="A1122">
        <v>120</v>
      </c>
      <c r="B1122">
        <v>-0.54200000000000004</v>
      </c>
      <c r="C1122">
        <v>-1.542</v>
      </c>
      <c r="D1122">
        <v>-2.5379999999999998</v>
      </c>
      <c r="E1122">
        <v>-3.17</v>
      </c>
      <c r="F1122">
        <v>-3.23</v>
      </c>
      <c r="G1122">
        <v>1.9</v>
      </c>
      <c r="H1122">
        <v>-0.01</v>
      </c>
      <c r="I1122">
        <v>1.675</v>
      </c>
      <c r="J1122">
        <v>-0.55300000000000005</v>
      </c>
      <c r="K1122">
        <v>-1.542</v>
      </c>
      <c r="L1122">
        <v>-2.5379999999999998</v>
      </c>
      <c r="M1122">
        <v>-3.169</v>
      </c>
      <c r="N1122">
        <v>-3.2240000000000002</v>
      </c>
      <c r="O1122">
        <v>0.97699999999999998</v>
      </c>
      <c r="P1122">
        <v>0.999</v>
      </c>
      <c r="Q1122">
        <v>0.99299999999999999</v>
      </c>
      <c r="R1122">
        <v>0.54500000000000004</v>
      </c>
      <c r="S1122">
        <v>0.191</v>
      </c>
    </row>
    <row r="1123" spans="1:19" x14ac:dyDescent="0.3">
      <c r="A1123">
        <v>180</v>
      </c>
      <c r="B1123">
        <v>-0.54200000000000004</v>
      </c>
      <c r="C1123">
        <v>-1.542</v>
      </c>
      <c r="D1123">
        <v>-2.5379999999999998</v>
      </c>
      <c r="E1123">
        <v>-3.17</v>
      </c>
      <c r="F1123">
        <v>-3.23</v>
      </c>
      <c r="G1123">
        <v>1.9</v>
      </c>
      <c r="H1123">
        <v>-0.01</v>
      </c>
      <c r="I1123">
        <v>1.675</v>
      </c>
      <c r="J1123">
        <v>-0.55500000000000005</v>
      </c>
      <c r="K1123">
        <v>-1.542</v>
      </c>
      <c r="L1123">
        <v>-2.5390000000000001</v>
      </c>
      <c r="M1123">
        <v>-3.169</v>
      </c>
      <c r="N1123">
        <v>-3.2210000000000001</v>
      </c>
      <c r="O1123">
        <v>0.97699999999999998</v>
      </c>
      <c r="P1123">
        <v>1.004</v>
      </c>
      <c r="Q1123">
        <v>0.997</v>
      </c>
      <c r="R1123">
        <v>0.54800000000000004</v>
      </c>
      <c r="S1123">
        <v>0.185</v>
      </c>
    </row>
    <row r="1124" spans="1:19" x14ac:dyDescent="0.3">
      <c r="A1124">
        <v>240</v>
      </c>
      <c r="B1124">
        <v>-0.54200000000000004</v>
      </c>
      <c r="C1124">
        <v>-1.542</v>
      </c>
      <c r="D1124">
        <v>-2.5379999999999998</v>
      </c>
      <c r="E1124">
        <v>-3.17</v>
      </c>
      <c r="F1124">
        <v>-3.23</v>
      </c>
      <c r="G1124">
        <v>1.9</v>
      </c>
      <c r="H1124">
        <v>-0.01</v>
      </c>
      <c r="I1124">
        <v>1.675</v>
      </c>
      <c r="J1124">
        <v>-0.55800000000000005</v>
      </c>
      <c r="K1124">
        <v>-1.5409999999999999</v>
      </c>
      <c r="L1124">
        <v>-2.5379999999999998</v>
      </c>
      <c r="M1124">
        <v>-3.169</v>
      </c>
      <c r="N1124">
        <v>-3.218</v>
      </c>
      <c r="O1124">
        <v>0.97699999999999998</v>
      </c>
      <c r="P1124">
        <v>1.0049999999999999</v>
      </c>
      <c r="Q1124">
        <v>0.997</v>
      </c>
      <c r="R1124">
        <v>0.55500000000000005</v>
      </c>
      <c r="S1124">
        <v>0.17899999999999999</v>
      </c>
    </row>
    <row r="1125" spans="1:19" x14ac:dyDescent="0.3">
      <c r="A1125">
        <v>300</v>
      </c>
      <c r="B1125">
        <v>-0.54200000000000004</v>
      </c>
      <c r="C1125">
        <v>-1.542</v>
      </c>
      <c r="D1125">
        <v>-2.5379999999999998</v>
      </c>
      <c r="E1125">
        <v>-3.17</v>
      </c>
      <c r="F1125">
        <v>-3.23</v>
      </c>
      <c r="G1125">
        <v>1.9</v>
      </c>
      <c r="H1125">
        <v>-0.01</v>
      </c>
      <c r="I1125">
        <v>1.675</v>
      </c>
      <c r="J1125">
        <v>-0.56100000000000005</v>
      </c>
      <c r="K1125">
        <v>-1.542</v>
      </c>
      <c r="L1125">
        <v>-2.5379999999999998</v>
      </c>
      <c r="M1125">
        <v>-3.1680000000000001</v>
      </c>
      <c r="N1125">
        <v>-3.2149999999999999</v>
      </c>
      <c r="O1125">
        <v>0.97599999999999998</v>
      </c>
      <c r="P1125">
        <v>1.0029999999999999</v>
      </c>
      <c r="Q1125">
        <v>0.996</v>
      </c>
      <c r="R1125">
        <v>0.55600000000000005</v>
      </c>
      <c r="S1125">
        <v>0.17399999999999999</v>
      </c>
    </row>
    <row r="1126" spans="1:19" x14ac:dyDescent="0.3">
      <c r="A1126">
        <v>360</v>
      </c>
      <c r="B1126">
        <v>-0.54200000000000004</v>
      </c>
      <c r="C1126">
        <v>-1.542</v>
      </c>
      <c r="D1126">
        <v>-2.5379999999999998</v>
      </c>
      <c r="E1126">
        <v>-3.17</v>
      </c>
      <c r="F1126">
        <v>-3.23</v>
      </c>
      <c r="G1126">
        <v>1.9</v>
      </c>
      <c r="H1126">
        <v>-0.01</v>
      </c>
      <c r="I1126">
        <v>1.675</v>
      </c>
      <c r="J1126">
        <v>-0.56299999999999994</v>
      </c>
      <c r="K1126">
        <v>-1.5429999999999999</v>
      </c>
      <c r="L1126">
        <v>-2.5379999999999998</v>
      </c>
      <c r="M1126">
        <v>-3.1659999999999999</v>
      </c>
      <c r="N1126">
        <v>-3.2120000000000002</v>
      </c>
      <c r="O1126">
        <v>0.97499999999999998</v>
      </c>
      <c r="P1126">
        <v>1.0009999999999999</v>
      </c>
      <c r="Q1126">
        <v>0.997</v>
      </c>
      <c r="R1126">
        <v>0.55100000000000005</v>
      </c>
      <c r="S1126">
        <v>0.17</v>
      </c>
    </row>
    <row r="1127" spans="1:19" x14ac:dyDescent="0.3">
      <c r="A1127">
        <v>420</v>
      </c>
      <c r="B1127">
        <v>-0.54200000000000004</v>
      </c>
      <c r="C1127">
        <v>-1.542</v>
      </c>
      <c r="D1127">
        <v>-2.5379999999999998</v>
      </c>
      <c r="E1127">
        <v>-3.17</v>
      </c>
      <c r="F1127">
        <v>-3.23</v>
      </c>
      <c r="G1127">
        <v>1.9</v>
      </c>
      <c r="H1127">
        <v>-0.01</v>
      </c>
      <c r="I1127">
        <v>1.675</v>
      </c>
      <c r="J1127">
        <v>-0.56599999999999995</v>
      </c>
      <c r="K1127">
        <v>-1.544</v>
      </c>
      <c r="L1127">
        <v>-2.5379999999999998</v>
      </c>
      <c r="M1127">
        <v>-3.1640000000000001</v>
      </c>
      <c r="N1127">
        <v>-3.2090000000000001</v>
      </c>
      <c r="O1127">
        <v>0.97399999999999998</v>
      </c>
      <c r="P1127">
        <v>0.999</v>
      </c>
      <c r="Q1127">
        <v>0.997</v>
      </c>
      <c r="R1127">
        <v>0.54500000000000004</v>
      </c>
      <c r="S1127">
        <v>0.16800000000000001</v>
      </c>
    </row>
    <row r="1128" spans="1:19" x14ac:dyDescent="0.3">
      <c r="A1128">
        <v>480</v>
      </c>
      <c r="B1128">
        <v>-0.54200000000000004</v>
      </c>
      <c r="C1128">
        <v>-1.542</v>
      </c>
      <c r="D1128">
        <v>-2.5379999999999998</v>
      </c>
      <c r="E1128">
        <v>-3.17</v>
      </c>
      <c r="F1128">
        <v>-3.23</v>
      </c>
      <c r="G1128">
        <v>1.9</v>
      </c>
      <c r="H1128">
        <v>-0.01</v>
      </c>
      <c r="I1128">
        <v>1.675</v>
      </c>
      <c r="J1128">
        <v>-0.56799999999999995</v>
      </c>
      <c r="K1128">
        <v>-1.5449999999999999</v>
      </c>
      <c r="L1128">
        <v>-2.5379999999999998</v>
      </c>
      <c r="M1128">
        <v>-3.161</v>
      </c>
      <c r="N1128">
        <v>-3.206</v>
      </c>
      <c r="O1128">
        <v>0.97299999999999998</v>
      </c>
      <c r="P1128">
        <v>0.997</v>
      </c>
      <c r="Q1128">
        <v>0.997</v>
      </c>
      <c r="R1128">
        <v>0.54</v>
      </c>
      <c r="S1128">
        <v>0.16700000000000001</v>
      </c>
    </row>
    <row r="1129" spans="1:19" x14ac:dyDescent="0.3">
      <c r="A1129">
        <v>540</v>
      </c>
      <c r="B1129">
        <v>-0.54200000000000004</v>
      </c>
      <c r="C1129">
        <v>-1.542</v>
      </c>
      <c r="D1129">
        <v>-2.5379999999999998</v>
      </c>
      <c r="E1129">
        <v>-3.17</v>
      </c>
      <c r="F1129">
        <v>-3.23</v>
      </c>
      <c r="G1129">
        <v>1.9</v>
      </c>
      <c r="H1129">
        <v>-0.01</v>
      </c>
      <c r="I1129">
        <v>1.675</v>
      </c>
      <c r="J1129">
        <v>-0.56999999999999995</v>
      </c>
      <c r="K1129">
        <v>-1.5469999999999999</v>
      </c>
      <c r="L1129">
        <v>-2.5379999999999998</v>
      </c>
      <c r="M1129">
        <v>-3.1579999999999999</v>
      </c>
      <c r="N1129">
        <v>-3.2029999999999998</v>
      </c>
      <c r="O1129">
        <v>0.97199999999999998</v>
      </c>
      <c r="P1129">
        <v>0.995</v>
      </c>
      <c r="Q1129">
        <v>0.996</v>
      </c>
      <c r="R1129">
        <v>0.53400000000000003</v>
      </c>
      <c r="S1129">
        <v>0.16700000000000001</v>
      </c>
    </row>
    <row r="1130" spans="1:19" x14ac:dyDescent="0.3">
      <c r="A1130">
        <v>600</v>
      </c>
      <c r="B1130">
        <v>-0.54200000000000004</v>
      </c>
      <c r="C1130">
        <v>-1.542</v>
      </c>
      <c r="D1130">
        <v>-2.5379999999999998</v>
      </c>
      <c r="E1130">
        <v>-3.17</v>
      </c>
      <c r="F1130">
        <v>-3.23</v>
      </c>
      <c r="G1130">
        <v>1.9</v>
      </c>
      <c r="H1130">
        <v>-0.01</v>
      </c>
      <c r="I1130">
        <v>1.675</v>
      </c>
      <c r="J1130">
        <v>-0.57199999999999995</v>
      </c>
      <c r="K1130">
        <v>-1.548</v>
      </c>
      <c r="L1130">
        <v>-2.5379999999999998</v>
      </c>
      <c r="M1130">
        <v>-3.1549999999999998</v>
      </c>
      <c r="N1130">
        <v>-3.2</v>
      </c>
      <c r="O1130">
        <v>0.97</v>
      </c>
      <c r="P1130">
        <v>0.99199999999999999</v>
      </c>
      <c r="Q1130">
        <v>0.996</v>
      </c>
      <c r="R1130">
        <v>0.53</v>
      </c>
      <c r="S1130">
        <v>0.16600000000000001</v>
      </c>
    </row>
    <row r="1132" spans="1:19" x14ac:dyDescent="0.3">
      <c r="A1132" t="s">
        <v>0</v>
      </c>
      <c r="B1132" t="s">
        <v>88</v>
      </c>
    </row>
    <row r="1133" spans="1:19" x14ac:dyDescent="0.3">
      <c r="A1133">
        <v>0</v>
      </c>
      <c r="B1133">
        <v>-0.54200000000000004</v>
      </c>
      <c r="C1133">
        <v>-1.542</v>
      </c>
      <c r="D1133">
        <v>-2.5379999999999998</v>
      </c>
      <c r="E1133">
        <v>-3.1619999999999999</v>
      </c>
      <c r="F1133">
        <v>-3.22</v>
      </c>
      <c r="G1133">
        <v>1.9</v>
      </c>
      <c r="H1133">
        <v>-0.01</v>
      </c>
      <c r="I1133">
        <v>2.161</v>
      </c>
      <c r="J1133">
        <v>-0.54200000000000004</v>
      </c>
      <c r="K1133">
        <v>-1.542</v>
      </c>
      <c r="L1133">
        <v>-2.5379999999999998</v>
      </c>
      <c r="M1133">
        <v>-3.1619999999999999</v>
      </c>
      <c r="N1133">
        <v>-3.22</v>
      </c>
      <c r="O1133">
        <v>0.96799999999999997</v>
      </c>
      <c r="P1133">
        <v>0.96799999999999997</v>
      </c>
      <c r="Q1133">
        <v>0.96099999999999997</v>
      </c>
      <c r="R1133">
        <v>0.53700000000000003</v>
      </c>
      <c r="S1133">
        <v>0.20399999999999999</v>
      </c>
    </row>
    <row r="1134" spans="1:19" x14ac:dyDescent="0.3">
      <c r="A1134">
        <v>60</v>
      </c>
      <c r="B1134">
        <v>-0.54200000000000004</v>
      </c>
      <c r="C1134">
        <v>-1.542</v>
      </c>
      <c r="D1134">
        <v>-2.5379999999999998</v>
      </c>
      <c r="E1134">
        <v>-3.1619999999999999</v>
      </c>
      <c r="F1134">
        <v>-3.22</v>
      </c>
      <c r="G1134">
        <v>1.9</v>
      </c>
      <c r="H1134">
        <v>-0.01</v>
      </c>
      <c r="I1134">
        <v>2.161</v>
      </c>
      <c r="J1134">
        <v>-0.54800000000000004</v>
      </c>
      <c r="K1134">
        <v>-1.542</v>
      </c>
      <c r="L1134">
        <v>-2.5369999999999999</v>
      </c>
      <c r="M1134">
        <v>-3.161</v>
      </c>
      <c r="N1134">
        <v>-3.2229999999999999</v>
      </c>
      <c r="O1134">
        <v>0.97399999999999998</v>
      </c>
      <c r="P1134">
        <v>0.995</v>
      </c>
      <c r="Q1134">
        <v>0.98499999999999999</v>
      </c>
      <c r="R1134">
        <v>0.53700000000000003</v>
      </c>
      <c r="S1134">
        <v>0.21299999999999999</v>
      </c>
    </row>
    <row r="1135" spans="1:19" x14ac:dyDescent="0.3">
      <c r="A1135">
        <v>120</v>
      </c>
      <c r="B1135">
        <v>-0.54200000000000004</v>
      </c>
      <c r="C1135">
        <v>-1.542</v>
      </c>
      <c r="D1135">
        <v>-2.5379999999999998</v>
      </c>
      <c r="E1135">
        <v>-3.1619999999999999</v>
      </c>
      <c r="F1135">
        <v>-3.22</v>
      </c>
      <c r="G1135">
        <v>1.9</v>
      </c>
      <c r="H1135">
        <v>-0.01</v>
      </c>
      <c r="I1135">
        <v>2.161</v>
      </c>
      <c r="J1135">
        <v>-0.55200000000000005</v>
      </c>
      <c r="K1135">
        <v>-1.542</v>
      </c>
      <c r="L1135">
        <v>-2.5379999999999998</v>
      </c>
      <c r="M1135">
        <v>-3.1619999999999999</v>
      </c>
      <c r="N1135">
        <v>-3.226</v>
      </c>
      <c r="O1135">
        <v>0.97699999999999998</v>
      </c>
      <c r="P1135">
        <v>0.999</v>
      </c>
      <c r="Q1135">
        <v>0.99399999999999999</v>
      </c>
      <c r="R1135">
        <v>0.54100000000000004</v>
      </c>
      <c r="S1135">
        <v>0.221</v>
      </c>
    </row>
    <row r="1136" spans="1:19" x14ac:dyDescent="0.3">
      <c r="A1136">
        <v>180</v>
      </c>
      <c r="B1136">
        <v>-0.54200000000000004</v>
      </c>
      <c r="C1136">
        <v>-1.542</v>
      </c>
      <c r="D1136">
        <v>-2.5379999999999998</v>
      </c>
      <c r="E1136">
        <v>-3.1619999999999999</v>
      </c>
      <c r="F1136">
        <v>-3.22</v>
      </c>
      <c r="G1136">
        <v>1.9</v>
      </c>
      <c r="H1136">
        <v>-0.01</v>
      </c>
      <c r="I1136">
        <v>2.161</v>
      </c>
      <c r="J1136">
        <v>-0.55600000000000005</v>
      </c>
      <c r="K1136">
        <v>-1.542</v>
      </c>
      <c r="L1136">
        <v>-2.5379999999999998</v>
      </c>
      <c r="M1136">
        <v>-3.161</v>
      </c>
      <c r="N1136">
        <v>-3.2290000000000001</v>
      </c>
      <c r="O1136">
        <v>0.97699999999999998</v>
      </c>
      <c r="P1136">
        <v>1.0029999999999999</v>
      </c>
      <c r="Q1136">
        <v>0.995</v>
      </c>
      <c r="R1136">
        <v>0.54300000000000004</v>
      </c>
      <c r="S1136">
        <v>0.22700000000000001</v>
      </c>
    </row>
    <row r="1137" spans="1:19" x14ac:dyDescent="0.3">
      <c r="A1137">
        <v>240</v>
      </c>
      <c r="B1137">
        <v>-0.54200000000000004</v>
      </c>
      <c r="C1137">
        <v>-1.542</v>
      </c>
      <c r="D1137">
        <v>-2.5379999999999998</v>
      </c>
      <c r="E1137">
        <v>-3.1619999999999999</v>
      </c>
      <c r="F1137">
        <v>-3.22</v>
      </c>
      <c r="G1137">
        <v>1.9</v>
      </c>
      <c r="H1137">
        <v>-0.01</v>
      </c>
      <c r="I1137">
        <v>2.161</v>
      </c>
      <c r="J1137">
        <v>-0.55800000000000005</v>
      </c>
      <c r="K1137">
        <v>-1.5409999999999999</v>
      </c>
      <c r="L1137">
        <v>-2.5379999999999998</v>
      </c>
      <c r="M1137">
        <v>-3.1589999999999998</v>
      </c>
      <c r="N1137">
        <v>-3.2320000000000002</v>
      </c>
      <c r="O1137">
        <v>0.97699999999999998</v>
      </c>
      <c r="P1137">
        <v>1.0049999999999999</v>
      </c>
      <c r="Q1137">
        <v>0.997</v>
      </c>
      <c r="R1137">
        <v>0.54100000000000004</v>
      </c>
      <c r="S1137">
        <v>0.23300000000000001</v>
      </c>
    </row>
    <row r="1138" spans="1:19" x14ac:dyDescent="0.3">
      <c r="A1138">
        <v>300</v>
      </c>
      <c r="B1138">
        <v>-0.54200000000000004</v>
      </c>
      <c r="C1138">
        <v>-1.542</v>
      </c>
      <c r="D1138">
        <v>-2.5379999999999998</v>
      </c>
      <c r="E1138">
        <v>-3.1619999999999999</v>
      </c>
      <c r="F1138">
        <v>-3.22</v>
      </c>
      <c r="G1138">
        <v>1.9</v>
      </c>
      <c r="H1138">
        <v>-0.01</v>
      </c>
      <c r="I1138">
        <v>2.161</v>
      </c>
      <c r="J1138">
        <v>-0.56100000000000005</v>
      </c>
      <c r="K1138">
        <v>-1.542</v>
      </c>
      <c r="L1138">
        <v>-2.5379999999999998</v>
      </c>
      <c r="M1138">
        <v>-3.1579999999999999</v>
      </c>
      <c r="N1138">
        <v>-3.2349999999999999</v>
      </c>
      <c r="O1138">
        <v>0.97599999999999998</v>
      </c>
      <c r="P1138">
        <v>1.004</v>
      </c>
      <c r="Q1138">
        <v>0.997</v>
      </c>
      <c r="R1138">
        <v>0.54500000000000004</v>
      </c>
      <c r="S1138">
        <v>0.23699999999999999</v>
      </c>
    </row>
    <row r="1139" spans="1:19" x14ac:dyDescent="0.3">
      <c r="A1139">
        <v>360</v>
      </c>
      <c r="B1139">
        <v>-0.54200000000000004</v>
      </c>
      <c r="C1139">
        <v>-1.542</v>
      </c>
      <c r="D1139">
        <v>-2.5379999999999998</v>
      </c>
      <c r="E1139">
        <v>-3.1619999999999999</v>
      </c>
      <c r="F1139">
        <v>-3.22</v>
      </c>
      <c r="G1139">
        <v>1.9</v>
      </c>
      <c r="H1139">
        <v>-0.01</v>
      </c>
      <c r="I1139">
        <v>2.161</v>
      </c>
      <c r="J1139">
        <v>-0.56299999999999994</v>
      </c>
      <c r="K1139">
        <v>-1.5429999999999999</v>
      </c>
      <c r="L1139">
        <v>-2.5379999999999998</v>
      </c>
      <c r="M1139">
        <v>-3.1589999999999998</v>
      </c>
      <c r="N1139">
        <v>-3.238</v>
      </c>
      <c r="O1139">
        <v>0.97499999999999998</v>
      </c>
      <c r="P1139">
        <v>1.0009999999999999</v>
      </c>
      <c r="Q1139">
        <v>0.996</v>
      </c>
      <c r="R1139">
        <v>0.55100000000000005</v>
      </c>
      <c r="S1139">
        <v>0.24099999999999999</v>
      </c>
    </row>
    <row r="1140" spans="1:19" x14ac:dyDescent="0.3">
      <c r="A1140">
        <v>420</v>
      </c>
      <c r="B1140">
        <v>-0.54200000000000004</v>
      </c>
      <c r="C1140">
        <v>-1.542</v>
      </c>
      <c r="D1140">
        <v>-2.5379999999999998</v>
      </c>
      <c r="E1140">
        <v>-3.1619999999999999</v>
      </c>
      <c r="F1140">
        <v>-3.22</v>
      </c>
      <c r="G1140">
        <v>1.9</v>
      </c>
      <c r="H1140">
        <v>-0.01</v>
      </c>
      <c r="I1140">
        <v>2.161</v>
      </c>
      <c r="J1140">
        <v>-0.56599999999999995</v>
      </c>
      <c r="K1140">
        <v>-1.544</v>
      </c>
      <c r="L1140">
        <v>-2.5379999999999998</v>
      </c>
      <c r="M1140">
        <v>-3.161</v>
      </c>
      <c r="N1140">
        <v>-3.2410000000000001</v>
      </c>
      <c r="O1140">
        <v>0.97399999999999998</v>
      </c>
      <c r="P1140">
        <v>0.999</v>
      </c>
      <c r="Q1140">
        <v>0.995</v>
      </c>
      <c r="R1140">
        <v>0.55800000000000005</v>
      </c>
      <c r="S1140">
        <v>0.246</v>
      </c>
    </row>
    <row r="1141" spans="1:19" x14ac:dyDescent="0.3">
      <c r="A1141">
        <v>480</v>
      </c>
      <c r="B1141">
        <v>-0.54200000000000004</v>
      </c>
      <c r="C1141">
        <v>-1.542</v>
      </c>
      <c r="D1141">
        <v>-2.5379999999999998</v>
      </c>
      <c r="E1141">
        <v>-3.1619999999999999</v>
      </c>
      <c r="F1141">
        <v>-3.22</v>
      </c>
      <c r="G1141">
        <v>1.9</v>
      </c>
      <c r="H1141">
        <v>-0.01</v>
      </c>
      <c r="I1141">
        <v>2.161</v>
      </c>
      <c r="J1141">
        <v>-0.56799999999999995</v>
      </c>
      <c r="K1141">
        <v>-1.5449999999999999</v>
      </c>
      <c r="L1141">
        <v>-2.5379999999999998</v>
      </c>
      <c r="M1141">
        <v>-3.1640000000000001</v>
      </c>
      <c r="N1141">
        <v>-3.2440000000000002</v>
      </c>
      <c r="O1141">
        <v>0.97299999999999998</v>
      </c>
      <c r="P1141">
        <v>0.997</v>
      </c>
      <c r="Q1141">
        <v>0.996</v>
      </c>
      <c r="R1141">
        <v>0.56599999999999995</v>
      </c>
      <c r="S1141">
        <v>0.251</v>
      </c>
    </row>
    <row r="1142" spans="1:19" x14ac:dyDescent="0.3">
      <c r="A1142">
        <v>540</v>
      </c>
      <c r="B1142">
        <v>-0.54200000000000004</v>
      </c>
      <c r="C1142">
        <v>-1.542</v>
      </c>
      <c r="D1142">
        <v>-2.5379999999999998</v>
      </c>
      <c r="E1142">
        <v>-3.1619999999999999</v>
      </c>
      <c r="F1142">
        <v>-3.22</v>
      </c>
      <c r="G1142">
        <v>1.9</v>
      </c>
      <c r="H1142">
        <v>-0.01</v>
      </c>
      <c r="I1142">
        <v>2.161</v>
      </c>
      <c r="J1142">
        <v>-0.56999999999999995</v>
      </c>
      <c r="K1142">
        <v>-1.5469999999999999</v>
      </c>
      <c r="L1142">
        <v>-2.5379999999999998</v>
      </c>
      <c r="M1142">
        <v>-3.1659999999999999</v>
      </c>
      <c r="N1142">
        <v>-3.2469999999999999</v>
      </c>
      <c r="O1142">
        <v>0.97199999999999998</v>
      </c>
      <c r="P1142">
        <v>0.995</v>
      </c>
      <c r="Q1142">
        <v>0.997</v>
      </c>
      <c r="R1142">
        <v>0.57199999999999995</v>
      </c>
      <c r="S1142">
        <v>0.255</v>
      </c>
    </row>
    <row r="1143" spans="1:19" x14ac:dyDescent="0.3">
      <c r="A1143">
        <v>600</v>
      </c>
      <c r="B1143">
        <v>-0.54200000000000004</v>
      </c>
      <c r="C1143">
        <v>-1.542</v>
      </c>
      <c r="D1143">
        <v>-2.5379999999999998</v>
      </c>
      <c r="E1143">
        <v>-3.1619999999999999</v>
      </c>
      <c r="F1143">
        <v>-3.22</v>
      </c>
      <c r="G1143">
        <v>1.9</v>
      </c>
      <c r="H1143">
        <v>-0.01</v>
      </c>
      <c r="I1143">
        <v>2.161</v>
      </c>
      <c r="J1143">
        <v>-0.57199999999999995</v>
      </c>
      <c r="K1143">
        <v>-1.548</v>
      </c>
      <c r="L1143">
        <v>-2.5379999999999998</v>
      </c>
      <c r="M1143">
        <v>-3.1680000000000001</v>
      </c>
      <c r="N1143">
        <v>-3.25</v>
      </c>
      <c r="O1143">
        <v>0.97</v>
      </c>
      <c r="P1143">
        <v>0.99199999999999999</v>
      </c>
      <c r="Q1143">
        <v>0.997</v>
      </c>
      <c r="R1143">
        <v>0.57599999999999996</v>
      </c>
      <c r="S1143">
        <v>0.25800000000000001</v>
      </c>
    </row>
    <row r="1145" spans="1:19" x14ac:dyDescent="0.3">
      <c r="A1145" t="s">
        <v>0</v>
      </c>
      <c r="B1145" t="s">
        <v>89</v>
      </c>
    </row>
    <row r="1146" spans="1:19" x14ac:dyDescent="0.3">
      <c r="A1146">
        <v>0</v>
      </c>
      <c r="B1146">
        <v>-0.54200000000000004</v>
      </c>
      <c r="C1146">
        <v>-1.542</v>
      </c>
      <c r="D1146">
        <v>-2.5379999999999998</v>
      </c>
      <c r="E1146">
        <v>-3.1619999999999999</v>
      </c>
      <c r="F1146">
        <v>-3.22</v>
      </c>
      <c r="G1146">
        <v>1.9</v>
      </c>
      <c r="H1146">
        <v>-0.01</v>
      </c>
      <c r="I1146">
        <v>1.923</v>
      </c>
      <c r="J1146">
        <v>-0.54200000000000004</v>
      </c>
      <c r="K1146">
        <v>-1.542</v>
      </c>
      <c r="L1146">
        <v>-2.5379999999999998</v>
      </c>
      <c r="M1146">
        <v>-3.1619999999999999</v>
      </c>
      <c r="N1146">
        <v>-3.22</v>
      </c>
      <c r="O1146">
        <v>0.96799999999999997</v>
      </c>
      <c r="P1146">
        <v>0.96799999999999997</v>
      </c>
      <c r="Q1146">
        <v>0.96099999999999997</v>
      </c>
      <c r="R1146">
        <v>0.53700000000000003</v>
      </c>
      <c r="S1146">
        <v>0.20399999999999999</v>
      </c>
    </row>
    <row r="1147" spans="1:19" x14ac:dyDescent="0.3">
      <c r="A1147">
        <v>60</v>
      </c>
      <c r="B1147">
        <v>-0.54200000000000004</v>
      </c>
      <c r="C1147">
        <v>-1.542</v>
      </c>
      <c r="D1147">
        <v>-2.5379999999999998</v>
      </c>
      <c r="E1147">
        <v>-3.1619999999999999</v>
      </c>
      <c r="F1147">
        <v>-3.22</v>
      </c>
      <c r="G1147">
        <v>1.9</v>
      </c>
      <c r="H1147">
        <v>-0.01</v>
      </c>
      <c r="I1147">
        <v>1.923</v>
      </c>
      <c r="J1147">
        <v>-0.54800000000000004</v>
      </c>
      <c r="K1147">
        <v>-1.542</v>
      </c>
      <c r="L1147">
        <v>-2.5369999999999999</v>
      </c>
      <c r="M1147">
        <v>-3.1619999999999999</v>
      </c>
      <c r="N1147">
        <v>-3.22</v>
      </c>
      <c r="O1147">
        <v>0.97399999999999998</v>
      </c>
      <c r="P1147">
        <v>0.995</v>
      </c>
      <c r="Q1147">
        <v>0.98499999999999999</v>
      </c>
      <c r="R1147">
        <v>0.53800000000000003</v>
      </c>
      <c r="S1147">
        <v>0.20499999999999999</v>
      </c>
    </row>
    <row r="1148" spans="1:19" x14ac:dyDescent="0.3">
      <c r="A1148">
        <v>120</v>
      </c>
      <c r="B1148">
        <v>-0.54200000000000004</v>
      </c>
      <c r="C1148">
        <v>-1.542</v>
      </c>
      <c r="D1148">
        <v>-2.5379999999999998</v>
      </c>
      <c r="E1148">
        <v>-3.1619999999999999</v>
      </c>
      <c r="F1148">
        <v>-3.22</v>
      </c>
      <c r="G1148">
        <v>1.9</v>
      </c>
      <c r="H1148">
        <v>-0.01</v>
      </c>
      <c r="I1148">
        <v>1.923</v>
      </c>
      <c r="J1148">
        <v>-0.55200000000000005</v>
      </c>
      <c r="K1148">
        <v>-1.542</v>
      </c>
      <c r="L1148">
        <v>-2.5379999999999998</v>
      </c>
      <c r="M1148">
        <v>-3.161</v>
      </c>
      <c r="N1148">
        <v>-3.22</v>
      </c>
      <c r="O1148">
        <v>0.97699999999999998</v>
      </c>
      <c r="P1148">
        <v>0.999</v>
      </c>
      <c r="Q1148">
        <v>0.99299999999999999</v>
      </c>
      <c r="R1148">
        <v>0.54</v>
      </c>
      <c r="S1148">
        <v>0.20499999999999999</v>
      </c>
    </row>
    <row r="1149" spans="1:19" x14ac:dyDescent="0.3">
      <c r="A1149">
        <v>180</v>
      </c>
      <c r="B1149">
        <v>-0.54200000000000004</v>
      </c>
      <c r="C1149">
        <v>-1.542</v>
      </c>
      <c r="D1149">
        <v>-2.5379999999999998</v>
      </c>
      <c r="E1149">
        <v>-3.1619999999999999</v>
      </c>
      <c r="F1149">
        <v>-3.22</v>
      </c>
      <c r="G1149">
        <v>1.9</v>
      </c>
      <c r="H1149">
        <v>-0.01</v>
      </c>
      <c r="I1149">
        <v>1.923</v>
      </c>
      <c r="J1149">
        <v>-0.55600000000000005</v>
      </c>
      <c r="K1149">
        <v>-1.542</v>
      </c>
      <c r="L1149">
        <v>-2.5379999999999998</v>
      </c>
      <c r="M1149">
        <v>-3.16</v>
      </c>
      <c r="N1149">
        <v>-3.22</v>
      </c>
      <c r="O1149">
        <v>0.97699999999999998</v>
      </c>
      <c r="P1149">
        <v>1.004</v>
      </c>
      <c r="Q1149">
        <v>0.995</v>
      </c>
      <c r="R1149">
        <v>0.54200000000000004</v>
      </c>
      <c r="S1149">
        <v>0.20499999999999999</v>
      </c>
    </row>
    <row r="1150" spans="1:19" x14ac:dyDescent="0.3">
      <c r="A1150">
        <v>240</v>
      </c>
      <c r="B1150">
        <v>-0.54200000000000004</v>
      </c>
      <c r="C1150">
        <v>-1.542</v>
      </c>
      <c r="D1150">
        <v>-2.5379999999999998</v>
      </c>
      <c r="E1150">
        <v>-3.1619999999999999</v>
      </c>
      <c r="F1150">
        <v>-3.22</v>
      </c>
      <c r="G1150">
        <v>1.9</v>
      </c>
      <c r="H1150">
        <v>-0.01</v>
      </c>
      <c r="I1150">
        <v>1.923</v>
      </c>
      <c r="J1150">
        <v>-0.55800000000000005</v>
      </c>
      <c r="K1150">
        <v>-1.5409999999999999</v>
      </c>
      <c r="L1150">
        <v>-2.5379999999999998</v>
      </c>
      <c r="M1150">
        <v>-3.16</v>
      </c>
      <c r="N1150">
        <v>-3.22</v>
      </c>
      <c r="O1150">
        <v>0.97699999999999998</v>
      </c>
      <c r="P1150">
        <v>1.0049999999999999</v>
      </c>
      <c r="Q1150">
        <v>0.997</v>
      </c>
      <c r="R1150">
        <v>0.54500000000000004</v>
      </c>
      <c r="S1150">
        <v>0.20499999999999999</v>
      </c>
    </row>
    <row r="1151" spans="1:19" x14ac:dyDescent="0.3">
      <c r="A1151">
        <v>300</v>
      </c>
      <c r="B1151">
        <v>-0.54200000000000004</v>
      </c>
      <c r="C1151">
        <v>-1.542</v>
      </c>
      <c r="D1151">
        <v>-2.5379999999999998</v>
      </c>
      <c r="E1151">
        <v>-3.1619999999999999</v>
      </c>
      <c r="F1151">
        <v>-3.22</v>
      </c>
      <c r="G1151">
        <v>1.9</v>
      </c>
      <c r="H1151">
        <v>-0.01</v>
      </c>
      <c r="I1151">
        <v>1.923</v>
      </c>
      <c r="J1151">
        <v>-0.56100000000000005</v>
      </c>
      <c r="K1151">
        <v>-1.542</v>
      </c>
      <c r="L1151">
        <v>-2.5379999999999998</v>
      </c>
      <c r="M1151">
        <v>-3.1589999999999998</v>
      </c>
      <c r="N1151">
        <v>-3.22</v>
      </c>
      <c r="O1151">
        <v>0.97599999999999998</v>
      </c>
      <c r="P1151">
        <v>1.004</v>
      </c>
      <c r="Q1151">
        <v>0.997</v>
      </c>
      <c r="R1151">
        <v>0.54700000000000004</v>
      </c>
      <c r="S1151">
        <v>0.20499999999999999</v>
      </c>
    </row>
    <row r="1152" spans="1:19" x14ac:dyDescent="0.3">
      <c r="A1152">
        <v>360</v>
      </c>
      <c r="B1152">
        <v>-0.54200000000000004</v>
      </c>
      <c r="C1152">
        <v>-1.542</v>
      </c>
      <c r="D1152">
        <v>-2.5379999999999998</v>
      </c>
      <c r="E1152">
        <v>-3.1619999999999999</v>
      </c>
      <c r="F1152">
        <v>-3.22</v>
      </c>
      <c r="G1152">
        <v>1.9</v>
      </c>
      <c r="H1152">
        <v>-0.01</v>
      </c>
      <c r="I1152">
        <v>1.923</v>
      </c>
      <c r="J1152">
        <v>-0.56299999999999994</v>
      </c>
      <c r="K1152">
        <v>-1.5429999999999999</v>
      </c>
      <c r="L1152">
        <v>-2.5379999999999998</v>
      </c>
      <c r="M1152">
        <v>-3.1589999999999998</v>
      </c>
      <c r="N1152">
        <v>-3.22</v>
      </c>
      <c r="O1152">
        <v>0.97499999999999998</v>
      </c>
      <c r="P1152">
        <v>1.0009999999999999</v>
      </c>
      <c r="Q1152">
        <v>0.996</v>
      </c>
      <c r="R1152">
        <v>0.54800000000000004</v>
      </c>
      <c r="S1152">
        <v>0.20499999999999999</v>
      </c>
    </row>
    <row r="1153" spans="1:19" x14ac:dyDescent="0.3">
      <c r="A1153">
        <v>420</v>
      </c>
      <c r="B1153">
        <v>-0.54200000000000004</v>
      </c>
      <c r="C1153">
        <v>-1.542</v>
      </c>
      <c r="D1153">
        <v>-2.5379999999999998</v>
      </c>
      <c r="E1153">
        <v>-3.1619999999999999</v>
      </c>
      <c r="F1153">
        <v>-3.22</v>
      </c>
      <c r="G1153">
        <v>1.9</v>
      </c>
      <c r="H1153">
        <v>-0.01</v>
      </c>
      <c r="I1153">
        <v>1.923</v>
      </c>
      <c r="J1153">
        <v>-0.56599999999999995</v>
      </c>
      <c r="K1153">
        <v>-1.544</v>
      </c>
      <c r="L1153">
        <v>-2.5379999999999998</v>
      </c>
      <c r="M1153">
        <v>-3.1579999999999999</v>
      </c>
      <c r="N1153">
        <v>-3.22</v>
      </c>
      <c r="O1153">
        <v>0.97399999999999998</v>
      </c>
      <c r="P1153">
        <v>0.999</v>
      </c>
      <c r="Q1153">
        <v>0.996</v>
      </c>
      <c r="R1153">
        <v>0.54900000000000004</v>
      </c>
      <c r="S1153">
        <v>0.20699999999999999</v>
      </c>
    </row>
    <row r="1154" spans="1:19" x14ac:dyDescent="0.3">
      <c r="A1154">
        <v>480</v>
      </c>
      <c r="B1154">
        <v>-0.54200000000000004</v>
      </c>
      <c r="C1154">
        <v>-1.542</v>
      </c>
      <c r="D1154">
        <v>-2.5379999999999998</v>
      </c>
      <c r="E1154">
        <v>-3.1619999999999999</v>
      </c>
      <c r="F1154">
        <v>-3.22</v>
      </c>
      <c r="G1154">
        <v>1.9</v>
      </c>
      <c r="H1154">
        <v>-0.01</v>
      </c>
      <c r="I1154">
        <v>1.923</v>
      </c>
      <c r="J1154">
        <v>-0.56799999999999995</v>
      </c>
      <c r="K1154">
        <v>-1.5449999999999999</v>
      </c>
      <c r="L1154">
        <v>-2.5379999999999998</v>
      </c>
      <c r="M1154">
        <v>-3.1579999999999999</v>
      </c>
      <c r="N1154">
        <v>-3.22</v>
      </c>
      <c r="O1154">
        <v>0.97299999999999998</v>
      </c>
      <c r="P1154">
        <v>0.997</v>
      </c>
      <c r="Q1154">
        <v>0.996</v>
      </c>
      <c r="R1154">
        <v>0.55000000000000004</v>
      </c>
      <c r="S1154">
        <v>0.20899999999999999</v>
      </c>
    </row>
    <row r="1155" spans="1:19" x14ac:dyDescent="0.3">
      <c r="A1155">
        <v>540</v>
      </c>
      <c r="B1155">
        <v>-0.54200000000000004</v>
      </c>
      <c r="C1155">
        <v>-1.542</v>
      </c>
      <c r="D1155">
        <v>-2.5379999999999998</v>
      </c>
      <c r="E1155">
        <v>-3.1619999999999999</v>
      </c>
      <c r="F1155">
        <v>-3.22</v>
      </c>
      <c r="G1155">
        <v>1.9</v>
      </c>
      <c r="H1155">
        <v>-0.01</v>
      </c>
      <c r="I1155">
        <v>1.923</v>
      </c>
      <c r="J1155">
        <v>-0.56999999999999995</v>
      </c>
      <c r="K1155">
        <v>-1.5469999999999999</v>
      </c>
      <c r="L1155">
        <v>-2.5369999999999999</v>
      </c>
      <c r="M1155">
        <v>-3.1579999999999999</v>
      </c>
      <c r="N1155">
        <v>-3.22</v>
      </c>
      <c r="O1155">
        <v>0.97199999999999998</v>
      </c>
      <c r="P1155">
        <v>0.995</v>
      </c>
      <c r="Q1155">
        <v>0.996</v>
      </c>
      <c r="R1155">
        <v>0.55000000000000004</v>
      </c>
      <c r="S1155">
        <v>0.21</v>
      </c>
    </row>
    <row r="1156" spans="1:19" x14ac:dyDescent="0.3">
      <c r="A1156">
        <v>600</v>
      </c>
      <c r="B1156">
        <v>-0.54200000000000004</v>
      </c>
      <c r="C1156">
        <v>-1.542</v>
      </c>
      <c r="D1156">
        <v>-2.5379999999999998</v>
      </c>
      <c r="E1156">
        <v>-3.1619999999999999</v>
      </c>
      <c r="F1156">
        <v>-3.22</v>
      </c>
      <c r="G1156">
        <v>1.9</v>
      </c>
      <c r="H1156">
        <v>-0.01</v>
      </c>
      <c r="I1156">
        <v>1.923</v>
      </c>
      <c r="J1156">
        <v>-0.57199999999999995</v>
      </c>
      <c r="K1156">
        <v>-1.548</v>
      </c>
      <c r="L1156">
        <v>-2.5369999999999999</v>
      </c>
      <c r="M1156">
        <v>-3.1579999999999999</v>
      </c>
      <c r="N1156">
        <v>-3.22</v>
      </c>
      <c r="O1156">
        <v>0.97</v>
      </c>
      <c r="P1156">
        <v>0.99199999999999999</v>
      </c>
      <c r="Q1156">
        <v>0.996</v>
      </c>
      <c r="R1156">
        <v>0.55000000000000004</v>
      </c>
      <c r="S1156">
        <v>0.21099999999999999</v>
      </c>
    </row>
    <row r="1158" spans="1:19" x14ac:dyDescent="0.3">
      <c r="A1158" t="s">
        <v>0</v>
      </c>
      <c r="B1158" t="s">
        <v>90</v>
      </c>
    </row>
    <row r="1159" spans="1:19" x14ac:dyDescent="0.3">
      <c r="A1159">
        <v>0</v>
      </c>
      <c r="B1159">
        <v>-0.54200000000000004</v>
      </c>
      <c r="C1159">
        <v>-1.542</v>
      </c>
      <c r="D1159">
        <v>-2.5379999999999998</v>
      </c>
      <c r="E1159">
        <v>-3.1619999999999999</v>
      </c>
      <c r="F1159">
        <v>-3.22</v>
      </c>
      <c r="G1159">
        <v>1.9</v>
      </c>
      <c r="H1159">
        <v>-0.01</v>
      </c>
      <c r="I1159">
        <v>1.671</v>
      </c>
      <c r="J1159">
        <v>-0.54200000000000004</v>
      </c>
      <c r="K1159">
        <v>-1.542</v>
      </c>
      <c r="L1159">
        <v>-2.5379999999999998</v>
      </c>
      <c r="M1159">
        <v>-3.1619999999999999</v>
      </c>
      <c r="N1159">
        <v>-3.22</v>
      </c>
      <c r="O1159">
        <v>0.96799999999999997</v>
      </c>
      <c r="P1159">
        <v>0.96799999999999997</v>
      </c>
      <c r="Q1159">
        <v>0.96099999999999997</v>
      </c>
      <c r="R1159">
        <v>0.53700000000000003</v>
      </c>
      <c r="S1159">
        <v>0.20399999999999999</v>
      </c>
    </row>
    <row r="1160" spans="1:19" x14ac:dyDescent="0.3">
      <c r="A1160">
        <v>60</v>
      </c>
      <c r="B1160">
        <v>-0.54200000000000004</v>
      </c>
      <c r="C1160">
        <v>-1.542</v>
      </c>
      <c r="D1160">
        <v>-2.5379999999999998</v>
      </c>
      <c r="E1160">
        <v>-3.1619999999999999</v>
      </c>
      <c r="F1160">
        <v>-3.22</v>
      </c>
      <c r="G1160">
        <v>1.9</v>
      </c>
      <c r="H1160">
        <v>-0.01</v>
      </c>
      <c r="I1160">
        <v>1.671</v>
      </c>
      <c r="J1160">
        <v>-0.54800000000000004</v>
      </c>
      <c r="K1160">
        <v>-1.5409999999999999</v>
      </c>
      <c r="L1160">
        <v>-2.5369999999999999</v>
      </c>
      <c r="M1160">
        <v>-3.1619999999999999</v>
      </c>
      <c r="N1160">
        <v>-3.2170000000000001</v>
      </c>
      <c r="O1160">
        <v>0.97399999999999998</v>
      </c>
      <c r="P1160">
        <v>0.99299999999999999</v>
      </c>
      <c r="Q1160">
        <v>0.98499999999999999</v>
      </c>
      <c r="R1160">
        <v>0.53900000000000003</v>
      </c>
      <c r="S1160">
        <v>0.19700000000000001</v>
      </c>
    </row>
    <row r="1161" spans="1:19" x14ac:dyDescent="0.3">
      <c r="A1161">
        <v>120</v>
      </c>
      <c r="B1161">
        <v>-0.54200000000000004</v>
      </c>
      <c r="C1161">
        <v>-1.542</v>
      </c>
      <c r="D1161">
        <v>-2.5379999999999998</v>
      </c>
      <c r="E1161">
        <v>-3.1619999999999999</v>
      </c>
      <c r="F1161">
        <v>-3.22</v>
      </c>
      <c r="G1161">
        <v>1.9</v>
      </c>
      <c r="H1161">
        <v>-0.01</v>
      </c>
      <c r="I1161">
        <v>1.671</v>
      </c>
      <c r="J1161">
        <v>-0.55300000000000005</v>
      </c>
      <c r="K1161">
        <v>-1.542</v>
      </c>
      <c r="L1161">
        <v>-2.5369999999999999</v>
      </c>
      <c r="M1161">
        <v>-3.161</v>
      </c>
      <c r="N1161">
        <v>-3.214</v>
      </c>
      <c r="O1161">
        <v>0.97699999999999998</v>
      </c>
      <c r="P1161">
        <v>0.999</v>
      </c>
      <c r="Q1161">
        <v>0.99199999999999999</v>
      </c>
      <c r="R1161">
        <v>0.53800000000000003</v>
      </c>
      <c r="S1161">
        <v>0.19</v>
      </c>
    </row>
    <row r="1162" spans="1:19" x14ac:dyDescent="0.3">
      <c r="A1162">
        <v>180</v>
      </c>
      <c r="B1162">
        <v>-0.54200000000000004</v>
      </c>
      <c r="C1162">
        <v>-1.542</v>
      </c>
      <c r="D1162">
        <v>-2.5379999999999998</v>
      </c>
      <c r="E1162">
        <v>-3.1619999999999999</v>
      </c>
      <c r="F1162">
        <v>-3.22</v>
      </c>
      <c r="G1162">
        <v>1.9</v>
      </c>
      <c r="H1162">
        <v>-0.01</v>
      </c>
      <c r="I1162">
        <v>1.671</v>
      </c>
      <c r="J1162">
        <v>-0.55500000000000005</v>
      </c>
      <c r="K1162">
        <v>-1.542</v>
      </c>
      <c r="L1162">
        <v>-2.5379999999999998</v>
      </c>
      <c r="M1162">
        <v>-3.16</v>
      </c>
      <c r="N1162">
        <v>-3.2109999999999999</v>
      </c>
      <c r="O1162">
        <v>0.97699999999999998</v>
      </c>
      <c r="P1162">
        <v>1.004</v>
      </c>
      <c r="Q1162">
        <v>0.996</v>
      </c>
      <c r="R1162">
        <v>0.54200000000000004</v>
      </c>
      <c r="S1162">
        <v>0.183</v>
      </c>
    </row>
    <row r="1163" spans="1:19" x14ac:dyDescent="0.3">
      <c r="A1163">
        <v>240</v>
      </c>
      <c r="B1163">
        <v>-0.54200000000000004</v>
      </c>
      <c r="C1163">
        <v>-1.542</v>
      </c>
      <c r="D1163">
        <v>-2.5379999999999998</v>
      </c>
      <c r="E1163">
        <v>-3.1619999999999999</v>
      </c>
      <c r="F1163">
        <v>-3.22</v>
      </c>
      <c r="G1163">
        <v>1.9</v>
      </c>
      <c r="H1163">
        <v>-0.01</v>
      </c>
      <c r="I1163">
        <v>1.671</v>
      </c>
      <c r="J1163">
        <v>-0.55800000000000005</v>
      </c>
      <c r="K1163">
        <v>-1.5409999999999999</v>
      </c>
      <c r="L1163">
        <v>-2.5379999999999998</v>
      </c>
      <c r="M1163">
        <v>-3.16</v>
      </c>
      <c r="N1163">
        <v>-3.2080000000000002</v>
      </c>
      <c r="O1163">
        <v>0.97699999999999998</v>
      </c>
      <c r="P1163">
        <v>1.0049999999999999</v>
      </c>
      <c r="Q1163">
        <v>0.996</v>
      </c>
      <c r="R1163">
        <v>0.54800000000000004</v>
      </c>
      <c r="S1163">
        <v>0.17699999999999999</v>
      </c>
    </row>
    <row r="1164" spans="1:19" x14ac:dyDescent="0.3">
      <c r="A1164">
        <v>300</v>
      </c>
      <c r="B1164">
        <v>-0.54200000000000004</v>
      </c>
      <c r="C1164">
        <v>-1.542</v>
      </c>
      <c r="D1164">
        <v>-2.5379999999999998</v>
      </c>
      <c r="E1164">
        <v>-3.1619999999999999</v>
      </c>
      <c r="F1164">
        <v>-3.22</v>
      </c>
      <c r="G1164">
        <v>1.9</v>
      </c>
      <c r="H1164">
        <v>-0.01</v>
      </c>
      <c r="I1164">
        <v>1.671</v>
      </c>
      <c r="J1164">
        <v>-0.56100000000000005</v>
      </c>
      <c r="K1164">
        <v>-1.542</v>
      </c>
      <c r="L1164">
        <v>-2.5379999999999998</v>
      </c>
      <c r="M1164">
        <v>-3.16</v>
      </c>
      <c r="N1164">
        <v>-3.2050000000000001</v>
      </c>
      <c r="O1164">
        <v>0.97599999999999998</v>
      </c>
      <c r="P1164">
        <v>1.0029999999999999</v>
      </c>
      <c r="Q1164">
        <v>0.996</v>
      </c>
      <c r="R1164">
        <v>0.54900000000000004</v>
      </c>
      <c r="S1164">
        <v>0.17199999999999999</v>
      </c>
    </row>
    <row r="1165" spans="1:19" x14ac:dyDescent="0.3">
      <c r="A1165">
        <v>360</v>
      </c>
      <c r="B1165">
        <v>-0.54200000000000004</v>
      </c>
      <c r="C1165">
        <v>-1.542</v>
      </c>
      <c r="D1165">
        <v>-2.5379999999999998</v>
      </c>
      <c r="E1165">
        <v>-3.1619999999999999</v>
      </c>
      <c r="F1165">
        <v>-3.22</v>
      </c>
      <c r="G1165">
        <v>1.9</v>
      </c>
      <c r="H1165">
        <v>-0.01</v>
      </c>
      <c r="I1165">
        <v>1.671</v>
      </c>
      <c r="J1165">
        <v>-0.56299999999999994</v>
      </c>
      <c r="K1165">
        <v>-1.5429999999999999</v>
      </c>
      <c r="L1165">
        <v>-2.5379999999999998</v>
      </c>
      <c r="M1165">
        <v>-3.1579999999999999</v>
      </c>
      <c r="N1165">
        <v>-3.202</v>
      </c>
      <c r="O1165">
        <v>0.97499999999999998</v>
      </c>
      <c r="P1165">
        <v>1.002</v>
      </c>
      <c r="Q1165">
        <v>0.996</v>
      </c>
      <c r="R1165">
        <v>0.54600000000000004</v>
      </c>
      <c r="S1165">
        <v>0.16800000000000001</v>
      </c>
    </row>
    <row r="1166" spans="1:19" x14ac:dyDescent="0.3">
      <c r="A1166">
        <v>420</v>
      </c>
      <c r="B1166">
        <v>-0.54200000000000004</v>
      </c>
      <c r="C1166">
        <v>-1.542</v>
      </c>
      <c r="D1166">
        <v>-2.5379999999999998</v>
      </c>
      <c r="E1166">
        <v>-3.1619999999999999</v>
      </c>
      <c r="F1166">
        <v>-3.22</v>
      </c>
      <c r="G1166">
        <v>1.9</v>
      </c>
      <c r="H1166">
        <v>-0.01</v>
      </c>
      <c r="I1166">
        <v>1.671</v>
      </c>
      <c r="J1166">
        <v>-0.56499999999999995</v>
      </c>
      <c r="K1166">
        <v>-1.544</v>
      </c>
      <c r="L1166">
        <v>-2.5379999999999998</v>
      </c>
      <c r="M1166">
        <v>-3.1560000000000001</v>
      </c>
      <c r="N1166">
        <v>-3.1989999999999998</v>
      </c>
      <c r="O1166">
        <v>0.97399999999999998</v>
      </c>
      <c r="P1166">
        <v>0.999</v>
      </c>
      <c r="Q1166">
        <v>0.996</v>
      </c>
      <c r="R1166">
        <v>0.54</v>
      </c>
      <c r="S1166">
        <v>0.16600000000000001</v>
      </c>
    </row>
    <row r="1167" spans="1:19" x14ac:dyDescent="0.3">
      <c r="A1167">
        <v>480</v>
      </c>
      <c r="B1167">
        <v>-0.54200000000000004</v>
      </c>
      <c r="C1167">
        <v>-1.542</v>
      </c>
      <c r="D1167">
        <v>-2.5379999999999998</v>
      </c>
      <c r="E1167">
        <v>-3.1619999999999999</v>
      </c>
      <c r="F1167">
        <v>-3.22</v>
      </c>
      <c r="G1167">
        <v>1.9</v>
      </c>
      <c r="H1167">
        <v>-0.01</v>
      </c>
      <c r="I1167">
        <v>1.671</v>
      </c>
      <c r="J1167">
        <v>-0.56799999999999995</v>
      </c>
      <c r="K1167">
        <v>-1.5449999999999999</v>
      </c>
      <c r="L1167">
        <v>-2.5379999999999998</v>
      </c>
      <c r="M1167">
        <v>-3.153</v>
      </c>
      <c r="N1167">
        <v>-3.1960000000000002</v>
      </c>
      <c r="O1167">
        <v>0.97299999999999998</v>
      </c>
      <c r="P1167">
        <v>0.997</v>
      </c>
      <c r="Q1167">
        <v>0.996</v>
      </c>
      <c r="R1167">
        <v>0.53400000000000003</v>
      </c>
      <c r="S1167">
        <v>0.16500000000000001</v>
      </c>
    </row>
    <row r="1168" spans="1:19" x14ac:dyDescent="0.3">
      <c r="A1168">
        <v>540</v>
      </c>
      <c r="B1168">
        <v>-0.54200000000000004</v>
      </c>
      <c r="C1168">
        <v>-1.542</v>
      </c>
      <c r="D1168">
        <v>-2.5379999999999998</v>
      </c>
      <c r="E1168">
        <v>-3.1619999999999999</v>
      </c>
      <c r="F1168">
        <v>-3.22</v>
      </c>
      <c r="G1168">
        <v>1.9</v>
      </c>
      <c r="H1168">
        <v>-0.01</v>
      </c>
      <c r="I1168">
        <v>1.671</v>
      </c>
      <c r="J1168">
        <v>-0.56999999999999995</v>
      </c>
      <c r="K1168">
        <v>-1.5469999999999999</v>
      </c>
      <c r="L1168">
        <v>-2.5369999999999999</v>
      </c>
      <c r="M1168">
        <v>-3.15</v>
      </c>
      <c r="N1168">
        <v>-3.1930000000000001</v>
      </c>
      <c r="O1168">
        <v>0.97199999999999998</v>
      </c>
      <c r="P1168">
        <v>0.995</v>
      </c>
      <c r="Q1168">
        <v>0.996</v>
      </c>
      <c r="R1168">
        <v>0.52900000000000003</v>
      </c>
      <c r="S1168">
        <v>0.16500000000000001</v>
      </c>
    </row>
    <row r="1169" spans="1:19" x14ac:dyDescent="0.3">
      <c r="A1169">
        <v>600</v>
      </c>
      <c r="B1169">
        <v>-0.54200000000000004</v>
      </c>
      <c r="C1169">
        <v>-1.542</v>
      </c>
      <c r="D1169">
        <v>-2.5379999999999998</v>
      </c>
      <c r="E1169">
        <v>-3.1619999999999999</v>
      </c>
      <c r="F1169">
        <v>-3.22</v>
      </c>
      <c r="G1169">
        <v>1.9</v>
      </c>
      <c r="H1169">
        <v>-0.01</v>
      </c>
      <c r="I1169">
        <v>1.671</v>
      </c>
      <c r="J1169">
        <v>-0.57199999999999995</v>
      </c>
      <c r="K1169">
        <v>-1.548</v>
      </c>
      <c r="L1169">
        <v>-2.5369999999999999</v>
      </c>
      <c r="M1169">
        <v>-3.1459999999999999</v>
      </c>
      <c r="N1169">
        <v>-3.19</v>
      </c>
      <c r="O1169">
        <v>0.97</v>
      </c>
      <c r="P1169">
        <v>0.99199999999999999</v>
      </c>
      <c r="Q1169">
        <v>0.995</v>
      </c>
      <c r="R1169">
        <v>0.52200000000000002</v>
      </c>
      <c r="S1169">
        <v>0.16400000000000001</v>
      </c>
    </row>
    <row r="1171" spans="1:19" x14ac:dyDescent="0.3">
      <c r="A1171" t="s">
        <v>0</v>
      </c>
      <c r="B1171" t="s">
        <v>91</v>
      </c>
    </row>
    <row r="1172" spans="1:19" x14ac:dyDescent="0.3">
      <c r="A1172">
        <v>0</v>
      </c>
      <c r="B1172">
        <v>-0.54200000000000004</v>
      </c>
      <c r="C1172">
        <v>-1.542</v>
      </c>
      <c r="D1172">
        <v>-2.5369999999999999</v>
      </c>
      <c r="E1172">
        <v>-3.153</v>
      </c>
      <c r="F1172">
        <v>-3.21</v>
      </c>
      <c r="G1172">
        <v>1.9</v>
      </c>
      <c r="H1172">
        <v>-0.01</v>
      </c>
      <c r="I1172">
        <v>2.165</v>
      </c>
      <c r="J1172">
        <v>-0.54200000000000004</v>
      </c>
      <c r="K1172">
        <v>-1.542</v>
      </c>
      <c r="L1172">
        <v>-2.5369999999999999</v>
      </c>
      <c r="M1172">
        <v>-3.153</v>
      </c>
      <c r="N1172">
        <v>-3.21</v>
      </c>
      <c r="O1172">
        <v>0.96799999999999997</v>
      </c>
      <c r="P1172">
        <v>0.96799999999999997</v>
      </c>
      <c r="Q1172">
        <v>0.96</v>
      </c>
      <c r="R1172">
        <v>0.53100000000000003</v>
      </c>
      <c r="S1172">
        <v>0.20200000000000001</v>
      </c>
    </row>
    <row r="1173" spans="1:19" x14ac:dyDescent="0.3">
      <c r="A1173">
        <v>60</v>
      </c>
      <c r="B1173">
        <v>-0.54200000000000004</v>
      </c>
      <c r="C1173">
        <v>-1.542</v>
      </c>
      <c r="D1173">
        <v>-2.5369999999999999</v>
      </c>
      <c r="E1173">
        <v>-3.153</v>
      </c>
      <c r="F1173">
        <v>-3.21</v>
      </c>
      <c r="G1173">
        <v>1.9</v>
      </c>
      <c r="H1173">
        <v>-0.01</v>
      </c>
      <c r="I1173">
        <v>2.165</v>
      </c>
      <c r="J1173">
        <v>-0.54800000000000004</v>
      </c>
      <c r="K1173">
        <v>-1.542</v>
      </c>
      <c r="L1173">
        <v>-2.5369999999999999</v>
      </c>
      <c r="M1173">
        <v>-3.153</v>
      </c>
      <c r="N1173">
        <v>-3.2130000000000001</v>
      </c>
      <c r="O1173">
        <v>0.97399999999999998</v>
      </c>
      <c r="P1173">
        <v>0.995</v>
      </c>
      <c r="Q1173">
        <v>0.98499999999999999</v>
      </c>
      <c r="R1173">
        <v>0.53100000000000003</v>
      </c>
      <c r="S1173">
        <v>0.21099999999999999</v>
      </c>
    </row>
    <row r="1174" spans="1:19" x14ac:dyDescent="0.3">
      <c r="A1174">
        <v>120</v>
      </c>
      <c r="B1174">
        <v>-0.54200000000000004</v>
      </c>
      <c r="C1174">
        <v>-1.542</v>
      </c>
      <c r="D1174">
        <v>-2.5369999999999999</v>
      </c>
      <c r="E1174">
        <v>-3.153</v>
      </c>
      <c r="F1174">
        <v>-3.21</v>
      </c>
      <c r="G1174">
        <v>1.9</v>
      </c>
      <c r="H1174">
        <v>-0.01</v>
      </c>
      <c r="I1174">
        <v>2.165</v>
      </c>
      <c r="J1174">
        <v>-0.55200000000000005</v>
      </c>
      <c r="K1174">
        <v>-1.542</v>
      </c>
      <c r="L1174">
        <v>-2.5379999999999998</v>
      </c>
      <c r="M1174">
        <v>-3.153</v>
      </c>
      <c r="N1174">
        <v>-3.2160000000000002</v>
      </c>
      <c r="O1174">
        <v>0.97699999999999998</v>
      </c>
      <c r="P1174">
        <v>0.999</v>
      </c>
      <c r="Q1174">
        <v>0.99399999999999999</v>
      </c>
      <c r="R1174">
        <v>0.53500000000000003</v>
      </c>
      <c r="S1174">
        <v>0.219</v>
      </c>
    </row>
    <row r="1175" spans="1:19" x14ac:dyDescent="0.3">
      <c r="A1175">
        <v>180</v>
      </c>
      <c r="B1175">
        <v>-0.54200000000000004</v>
      </c>
      <c r="C1175">
        <v>-1.542</v>
      </c>
      <c r="D1175">
        <v>-2.5369999999999999</v>
      </c>
      <c r="E1175">
        <v>-3.153</v>
      </c>
      <c r="F1175">
        <v>-3.21</v>
      </c>
      <c r="G1175">
        <v>1.9</v>
      </c>
      <c r="H1175">
        <v>-0.01</v>
      </c>
      <c r="I1175">
        <v>2.165</v>
      </c>
      <c r="J1175">
        <v>-0.55600000000000005</v>
      </c>
      <c r="K1175">
        <v>-1.542</v>
      </c>
      <c r="L1175">
        <v>-2.5379999999999998</v>
      </c>
      <c r="M1175">
        <v>-3.153</v>
      </c>
      <c r="N1175">
        <v>-3.2189999999999999</v>
      </c>
      <c r="O1175">
        <v>0.97699999999999998</v>
      </c>
      <c r="P1175">
        <v>1.0029999999999999</v>
      </c>
      <c r="Q1175">
        <v>0.99399999999999999</v>
      </c>
      <c r="R1175">
        <v>0.53700000000000003</v>
      </c>
      <c r="S1175">
        <v>0.22600000000000001</v>
      </c>
    </row>
    <row r="1176" spans="1:19" x14ac:dyDescent="0.3">
      <c r="A1176">
        <v>240</v>
      </c>
      <c r="B1176">
        <v>-0.54200000000000004</v>
      </c>
      <c r="C1176">
        <v>-1.542</v>
      </c>
      <c r="D1176">
        <v>-2.5369999999999999</v>
      </c>
      <c r="E1176">
        <v>-3.153</v>
      </c>
      <c r="F1176">
        <v>-3.21</v>
      </c>
      <c r="G1176">
        <v>1.9</v>
      </c>
      <c r="H1176">
        <v>-0.01</v>
      </c>
      <c r="I1176">
        <v>2.165</v>
      </c>
      <c r="J1176">
        <v>-0.55800000000000005</v>
      </c>
      <c r="K1176">
        <v>-1.5409999999999999</v>
      </c>
      <c r="L1176">
        <v>-2.5379999999999998</v>
      </c>
      <c r="M1176">
        <v>-3.15</v>
      </c>
      <c r="N1176">
        <v>-3.222</v>
      </c>
      <c r="O1176">
        <v>0.97699999999999998</v>
      </c>
      <c r="P1176">
        <v>1.0049999999999999</v>
      </c>
      <c r="Q1176">
        <v>0.996</v>
      </c>
      <c r="R1176">
        <v>0.53600000000000003</v>
      </c>
      <c r="S1176">
        <v>0.23100000000000001</v>
      </c>
    </row>
    <row r="1177" spans="1:19" x14ac:dyDescent="0.3">
      <c r="A1177">
        <v>300</v>
      </c>
      <c r="B1177">
        <v>-0.54200000000000004</v>
      </c>
      <c r="C1177">
        <v>-1.542</v>
      </c>
      <c r="D1177">
        <v>-2.5369999999999999</v>
      </c>
      <c r="E1177">
        <v>-3.153</v>
      </c>
      <c r="F1177">
        <v>-3.21</v>
      </c>
      <c r="G1177">
        <v>1.9</v>
      </c>
      <c r="H1177">
        <v>-0.01</v>
      </c>
      <c r="I1177">
        <v>2.165</v>
      </c>
      <c r="J1177">
        <v>-0.56100000000000005</v>
      </c>
      <c r="K1177">
        <v>-1.542</v>
      </c>
      <c r="L1177">
        <v>-2.5379999999999998</v>
      </c>
      <c r="M1177">
        <v>-3.15</v>
      </c>
      <c r="N1177">
        <v>-3.2250000000000001</v>
      </c>
      <c r="O1177">
        <v>0.97599999999999998</v>
      </c>
      <c r="P1177">
        <v>1.004</v>
      </c>
      <c r="Q1177">
        <v>0.997</v>
      </c>
      <c r="R1177">
        <v>0.53800000000000003</v>
      </c>
      <c r="S1177">
        <v>0.23599999999999999</v>
      </c>
    </row>
    <row r="1178" spans="1:19" x14ac:dyDescent="0.3">
      <c r="A1178">
        <v>360</v>
      </c>
      <c r="B1178">
        <v>-0.54200000000000004</v>
      </c>
      <c r="C1178">
        <v>-1.542</v>
      </c>
      <c r="D1178">
        <v>-2.5369999999999999</v>
      </c>
      <c r="E1178">
        <v>-3.153</v>
      </c>
      <c r="F1178">
        <v>-3.21</v>
      </c>
      <c r="G1178">
        <v>1.9</v>
      </c>
      <c r="H1178">
        <v>-0.01</v>
      </c>
      <c r="I1178">
        <v>2.165</v>
      </c>
      <c r="J1178">
        <v>-0.56299999999999994</v>
      </c>
      <c r="K1178">
        <v>-1.5429999999999999</v>
      </c>
      <c r="L1178">
        <v>-2.5379999999999998</v>
      </c>
      <c r="M1178">
        <v>-3.1509999999999998</v>
      </c>
      <c r="N1178">
        <v>-3.2280000000000002</v>
      </c>
      <c r="O1178">
        <v>0.97499999999999998</v>
      </c>
      <c r="P1178">
        <v>1.0009999999999999</v>
      </c>
      <c r="Q1178">
        <v>0.995</v>
      </c>
      <c r="R1178">
        <v>0.54400000000000004</v>
      </c>
      <c r="S1178">
        <v>0.24</v>
      </c>
    </row>
    <row r="1179" spans="1:19" x14ac:dyDescent="0.3">
      <c r="A1179">
        <v>420</v>
      </c>
      <c r="B1179">
        <v>-0.54200000000000004</v>
      </c>
      <c r="C1179">
        <v>-1.542</v>
      </c>
      <c r="D1179">
        <v>-2.5369999999999999</v>
      </c>
      <c r="E1179">
        <v>-3.153</v>
      </c>
      <c r="F1179">
        <v>-3.21</v>
      </c>
      <c r="G1179">
        <v>1.9</v>
      </c>
      <c r="H1179">
        <v>-0.01</v>
      </c>
      <c r="I1179">
        <v>2.165</v>
      </c>
      <c r="J1179">
        <v>-0.56599999999999995</v>
      </c>
      <c r="K1179">
        <v>-1.544</v>
      </c>
      <c r="L1179">
        <v>-2.5369999999999999</v>
      </c>
      <c r="M1179">
        <v>-3.153</v>
      </c>
      <c r="N1179">
        <v>-3.2309999999999999</v>
      </c>
      <c r="O1179">
        <v>0.97399999999999998</v>
      </c>
      <c r="P1179">
        <v>0.999</v>
      </c>
      <c r="Q1179">
        <v>0.995</v>
      </c>
      <c r="R1179">
        <v>0.55100000000000005</v>
      </c>
      <c r="S1179">
        <v>0.245</v>
      </c>
    </row>
    <row r="1180" spans="1:19" x14ac:dyDescent="0.3">
      <c r="A1180">
        <v>480</v>
      </c>
      <c r="B1180">
        <v>-0.54200000000000004</v>
      </c>
      <c r="C1180">
        <v>-1.542</v>
      </c>
      <c r="D1180">
        <v>-2.5369999999999999</v>
      </c>
      <c r="E1180">
        <v>-3.153</v>
      </c>
      <c r="F1180">
        <v>-3.21</v>
      </c>
      <c r="G1180">
        <v>1.9</v>
      </c>
      <c r="H1180">
        <v>-0.01</v>
      </c>
      <c r="I1180">
        <v>2.165</v>
      </c>
      <c r="J1180">
        <v>-0.56799999999999995</v>
      </c>
      <c r="K1180">
        <v>-1.5449999999999999</v>
      </c>
      <c r="L1180">
        <v>-2.5369999999999999</v>
      </c>
      <c r="M1180">
        <v>-3.1549999999999998</v>
      </c>
      <c r="N1180">
        <v>-3.234</v>
      </c>
      <c r="O1180">
        <v>0.97299999999999998</v>
      </c>
      <c r="P1180">
        <v>0.997</v>
      </c>
      <c r="Q1180">
        <v>0.996</v>
      </c>
      <c r="R1180">
        <v>0.55900000000000005</v>
      </c>
      <c r="S1180">
        <v>0.25</v>
      </c>
    </row>
    <row r="1181" spans="1:19" x14ac:dyDescent="0.3">
      <c r="A1181">
        <v>540</v>
      </c>
      <c r="B1181">
        <v>-0.54200000000000004</v>
      </c>
      <c r="C1181">
        <v>-1.542</v>
      </c>
      <c r="D1181">
        <v>-2.5369999999999999</v>
      </c>
      <c r="E1181">
        <v>-3.153</v>
      </c>
      <c r="F1181">
        <v>-3.21</v>
      </c>
      <c r="G1181">
        <v>1.9</v>
      </c>
      <c r="H1181">
        <v>-0.01</v>
      </c>
      <c r="I1181">
        <v>2.165</v>
      </c>
      <c r="J1181">
        <v>-0.56999999999999995</v>
      </c>
      <c r="K1181">
        <v>-1.5469999999999999</v>
      </c>
      <c r="L1181">
        <v>-2.5369999999999999</v>
      </c>
      <c r="M1181">
        <v>-3.1579999999999999</v>
      </c>
      <c r="N1181">
        <v>-3.2370000000000001</v>
      </c>
      <c r="O1181">
        <v>0.97199999999999998</v>
      </c>
      <c r="P1181">
        <v>0.995</v>
      </c>
      <c r="Q1181">
        <v>0.996</v>
      </c>
      <c r="R1181">
        <v>0.56599999999999995</v>
      </c>
      <c r="S1181">
        <v>0.253</v>
      </c>
    </row>
    <row r="1182" spans="1:19" x14ac:dyDescent="0.3">
      <c r="A1182">
        <v>600</v>
      </c>
      <c r="B1182">
        <v>-0.54200000000000004</v>
      </c>
      <c r="C1182">
        <v>-1.542</v>
      </c>
      <c r="D1182">
        <v>-2.5369999999999999</v>
      </c>
      <c r="E1182">
        <v>-3.153</v>
      </c>
      <c r="F1182">
        <v>-3.21</v>
      </c>
      <c r="G1182">
        <v>1.9</v>
      </c>
      <c r="H1182">
        <v>-0.01</v>
      </c>
      <c r="I1182">
        <v>2.165</v>
      </c>
      <c r="J1182">
        <v>-0.57199999999999995</v>
      </c>
      <c r="K1182">
        <v>-1.548</v>
      </c>
      <c r="L1182">
        <v>-2.5369999999999999</v>
      </c>
      <c r="M1182">
        <v>-3.16</v>
      </c>
      <c r="N1182">
        <v>-3.24</v>
      </c>
      <c r="O1182">
        <v>0.97</v>
      </c>
      <c r="P1182">
        <v>0.99199999999999999</v>
      </c>
      <c r="Q1182">
        <v>0.996</v>
      </c>
      <c r="R1182">
        <v>0.57099999999999995</v>
      </c>
      <c r="S1182">
        <v>0.25600000000000001</v>
      </c>
    </row>
    <row r="1184" spans="1:19" x14ac:dyDescent="0.3">
      <c r="A1184" t="s">
        <v>0</v>
      </c>
      <c r="B1184" t="s">
        <v>92</v>
      </c>
    </row>
    <row r="1185" spans="1:19" x14ac:dyDescent="0.3">
      <c r="A1185">
        <v>0</v>
      </c>
      <c r="B1185">
        <v>-0.54200000000000004</v>
      </c>
      <c r="C1185">
        <v>-1.542</v>
      </c>
      <c r="D1185">
        <v>-2.5369999999999999</v>
      </c>
      <c r="E1185">
        <v>-3.153</v>
      </c>
      <c r="F1185">
        <v>-3.21</v>
      </c>
      <c r="G1185">
        <v>1.9</v>
      </c>
      <c r="H1185">
        <v>-0.01</v>
      </c>
      <c r="I1185">
        <v>1.9219999999999999</v>
      </c>
      <c r="J1185">
        <v>-0.54200000000000004</v>
      </c>
      <c r="K1185">
        <v>-1.542</v>
      </c>
      <c r="L1185">
        <v>-2.5369999999999999</v>
      </c>
      <c r="M1185">
        <v>-3.153</v>
      </c>
      <c r="N1185">
        <v>-3.21</v>
      </c>
      <c r="O1185">
        <v>0.96799999999999997</v>
      </c>
      <c r="P1185">
        <v>0.96799999999999997</v>
      </c>
      <c r="Q1185">
        <v>0.96</v>
      </c>
      <c r="R1185">
        <v>0.53100000000000003</v>
      </c>
      <c r="S1185">
        <v>0.20200000000000001</v>
      </c>
    </row>
    <row r="1186" spans="1:19" x14ac:dyDescent="0.3">
      <c r="A1186">
        <v>60</v>
      </c>
      <c r="B1186">
        <v>-0.54200000000000004</v>
      </c>
      <c r="C1186">
        <v>-1.542</v>
      </c>
      <c r="D1186">
        <v>-2.5369999999999999</v>
      </c>
      <c r="E1186">
        <v>-3.153</v>
      </c>
      <c r="F1186">
        <v>-3.21</v>
      </c>
      <c r="G1186">
        <v>1.9</v>
      </c>
      <c r="H1186">
        <v>-0.01</v>
      </c>
      <c r="I1186">
        <v>1.9219999999999999</v>
      </c>
      <c r="J1186">
        <v>-0.54800000000000004</v>
      </c>
      <c r="K1186">
        <v>-1.542</v>
      </c>
      <c r="L1186">
        <v>-2.5369999999999999</v>
      </c>
      <c r="M1186">
        <v>-3.153</v>
      </c>
      <c r="N1186">
        <v>-3.21</v>
      </c>
      <c r="O1186">
        <v>0.97399999999999998</v>
      </c>
      <c r="P1186">
        <v>0.995</v>
      </c>
      <c r="Q1186">
        <v>0.98499999999999999</v>
      </c>
      <c r="R1186">
        <v>0.53200000000000003</v>
      </c>
      <c r="S1186">
        <v>0.20300000000000001</v>
      </c>
    </row>
    <row r="1187" spans="1:19" x14ac:dyDescent="0.3">
      <c r="A1187">
        <v>120</v>
      </c>
      <c r="B1187">
        <v>-0.54200000000000004</v>
      </c>
      <c r="C1187">
        <v>-1.542</v>
      </c>
      <c r="D1187">
        <v>-2.5369999999999999</v>
      </c>
      <c r="E1187">
        <v>-3.153</v>
      </c>
      <c r="F1187">
        <v>-3.21</v>
      </c>
      <c r="G1187">
        <v>1.9</v>
      </c>
      <c r="H1187">
        <v>-0.01</v>
      </c>
      <c r="I1187">
        <v>1.9219999999999999</v>
      </c>
      <c r="J1187">
        <v>-0.55200000000000005</v>
      </c>
      <c r="K1187">
        <v>-1.542</v>
      </c>
      <c r="L1187">
        <v>-2.5369999999999999</v>
      </c>
      <c r="M1187">
        <v>-3.153</v>
      </c>
      <c r="N1187">
        <v>-3.21</v>
      </c>
      <c r="O1187">
        <v>0.97699999999999998</v>
      </c>
      <c r="P1187">
        <v>0.999</v>
      </c>
      <c r="Q1187">
        <v>0.99299999999999999</v>
      </c>
      <c r="R1187">
        <v>0.53300000000000003</v>
      </c>
      <c r="S1187">
        <v>0.20300000000000001</v>
      </c>
    </row>
    <row r="1188" spans="1:19" x14ac:dyDescent="0.3">
      <c r="A1188">
        <v>180</v>
      </c>
      <c r="B1188">
        <v>-0.54200000000000004</v>
      </c>
      <c r="C1188">
        <v>-1.542</v>
      </c>
      <c r="D1188">
        <v>-2.5369999999999999</v>
      </c>
      <c r="E1188">
        <v>-3.153</v>
      </c>
      <c r="F1188">
        <v>-3.21</v>
      </c>
      <c r="G1188">
        <v>1.9</v>
      </c>
      <c r="H1188">
        <v>-0.01</v>
      </c>
      <c r="I1188">
        <v>1.9219999999999999</v>
      </c>
      <c r="J1188">
        <v>-0.55600000000000005</v>
      </c>
      <c r="K1188">
        <v>-1.542</v>
      </c>
      <c r="L1188">
        <v>-2.5379999999999998</v>
      </c>
      <c r="M1188">
        <v>-3.1520000000000001</v>
      </c>
      <c r="N1188">
        <v>-3.21</v>
      </c>
      <c r="O1188">
        <v>0.97699999999999998</v>
      </c>
      <c r="P1188">
        <v>1.004</v>
      </c>
      <c r="Q1188">
        <v>0.995</v>
      </c>
      <c r="R1188">
        <v>0.53600000000000003</v>
      </c>
      <c r="S1188">
        <v>0.20300000000000001</v>
      </c>
    </row>
    <row r="1189" spans="1:19" x14ac:dyDescent="0.3">
      <c r="A1189">
        <v>240</v>
      </c>
      <c r="B1189">
        <v>-0.54200000000000004</v>
      </c>
      <c r="C1189">
        <v>-1.542</v>
      </c>
      <c r="D1189">
        <v>-2.5369999999999999</v>
      </c>
      <c r="E1189">
        <v>-3.153</v>
      </c>
      <c r="F1189">
        <v>-3.21</v>
      </c>
      <c r="G1189">
        <v>1.9</v>
      </c>
      <c r="H1189">
        <v>-0.01</v>
      </c>
      <c r="I1189">
        <v>1.9219999999999999</v>
      </c>
      <c r="J1189">
        <v>-0.55800000000000005</v>
      </c>
      <c r="K1189">
        <v>-1.5409999999999999</v>
      </c>
      <c r="L1189">
        <v>-2.5379999999999998</v>
      </c>
      <c r="M1189">
        <v>-3.1509999999999998</v>
      </c>
      <c r="N1189">
        <v>-3.21</v>
      </c>
      <c r="O1189">
        <v>0.97699999999999998</v>
      </c>
      <c r="P1189">
        <v>1.0049999999999999</v>
      </c>
      <c r="Q1189">
        <v>0.996</v>
      </c>
      <c r="R1189">
        <v>0.53900000000000003</v>
      </c>
      <c r="S1189">
        <v>0.20399999999999999</v>
      </c>
    </row>
    <row r="1190" spans="1:19" x14ac:dyDescent="0.3">
      <c r="A1190">
        <v>300</v>
      </c>
      <c r="B1190">
        <v>-0.54200000000000004</v>
      </c>
      <c r="C1190">
        <v>-1.542</v>
      </c>
      <c r="D1190">
        <v>-2.5369999999999999</v>
      </c>
      <c r="E1190">
        <v>-3.153</v>
      </c>
      <c r="F1190">
        <v>-3.21</v>
      </c>
      <c r="G1190">
        <v>1.9</v>
      </c>
      <c r="H1190">
        <v>-0.01</v>
      </c>
      <c r="I1190">
        <v>1.9219999999999999</v>
      </c>
      <c r="J1190">
        <v>-0.56100000000000005</v>
      </c>
      <c r="K1190">
        <v>-1.542</v>
      </c>
      <c r="L1190">
        <v>-2.5379999999999998</v>
      </c>
      <c r="M1190">
        <v>-3.1509999999999998</v>
      </c>
      <c r="N1190">
        <v>-3.21</v>
      </c>
      <c r="O1190">
        <v>0.97599999999999998</v>
      </c>
      <c r="P1190">
        <v>1.004</v>
      </c>
      <c r="Q1190">
        <v>0.996</v>
      </c>
      <c r="R1190">
        <v>0.54100000000000004</v>
      </c>
      <c r="S1190">
        <v>0.20300000000000001</v>
      </c>
    </row>
    <row r="1191" spans="1:19" x14ac:dyDescent="0.3">
      <c r="A1191">
        <v>360</v>
      </c>
      <c r="B1191">
        <v>-0.54200000000000004</v>
      </c>
      <c r="C1191">
        <v>-1.542</v>
      </c>
      <c r="D1191">
        <v>-2.5369999999999999</v>
      </c>
      <c r="E1191">
        <v>-3.153</v>
      </c>
      <c r="F1191">
        <v>-3.21</v>
      </c>
      <c r="G1191">
        <v>1.9</v>
      </c>
      <c r="H1191">
        <v>-0.01</v>
      </c>
      <c r="I1191">
        <v>1.9219999999999999</v>
      </c>
      <c r="J1191">
        <v>-0.56299999999999994</v>
      </c>
      <c r="K1191">
        <v>-1.5429999999999999</v>
      </c>
      <c r="L1191">
        <v>-2.5379999999999998</v>
      </c>
      <c r="M1191">
        <v>-3.15</v>
      </c>
      <c r="N1191">
        <v>-3.21</v>
      </c>
      <c r="O1191">
        <v>0.97499999999999998</v>
      </c>
      <c r="P1191">
        <v>1.0009999999999999</v>
      </c>
      <c r="Q1191">
        <v>0.995</v>
      </c>
      <c r="R1191">
        <v>0.54200000000000004</v>
      </c>
      <c r="S1191">
        <v>0.20300000000000001</v>
      </c>
    </row>
    <row r="1192" spans="1:19" x14ac:dyDescent="0.3">
      <c r="A1192">
        <v>420</v>
      </c>
      <c r="B1192">
        <v>-0.54200000000000004</v>
      </c>
      <c r="C1192">
        <v>-1.542</v>
      </c>
      <c r="D1192">
        <v>-2.5369999999999999</v>
      </c>
      <c r="E1192">
        <v>-3.153</v>
      </c>
      <c r="F1192">
        <v>-3.21</v>
      </c>
      <c r="G1192">
        <v>1.9</v>
      </c>
      <c r="H1192">
        <v>-0.01</v>
      </c>
      <c r="I1192">
        <v>1.9219999999999999</v>
      </c>
      <c r="J1192">
        <v>-0.56599999999999995</v>
      </c>
      <c r="K1192">
        <v>-1.544</v>
      </c>
      <c r="L1192">
        <v>-2.5379999999999998</v>
      </c>
      <c r="M1192">
        <v>-3.15</v>
      </c>
      <c r="N1192">
        <v>-3.21</v>
      </c>
      <c r="O1192">
        <v>0.97399999999999998</v>
      </c>
      <c r="P1192">
        <v>0.999</v>
      </c>
      <c r="Q1192">
        <v>0.996</v>
      </c>
      <c r="R1192">
        <v>0.54300000000000004</v>
      </c>
      <c r="S1192">
        <v>0.20499999999999999</v>
      </c>
    </row>
    <row r="1193" spans="1:19" x14ac:dyDescent="0.3">
      <c r="A1193">
        <v>480</v>
      </c>
      <c r="B1193">
        <v>-0.54200000000000004</v>
      </c>
      <c r="C1193">
        <v>-1.542</v>
      </c>
      <c r="D1193">
        <v>-2.5369999999999999</v>
      </c>
      <c r="E1193">
        <v>-3.153</v>
      </c>
      <c r="F1193">
        <v>-3.21</v>
      </c>
      <c r="G1193">
        <v>1.9</v>
      </c>
      <c r="H1193">
        <v>-0.01</v>
      </c>
      <c r="I1193">
        <v>1.9219999999999999</v>
      </c>
      <c r="J1193">
        <v>-0.56799999999999995</v>
      </c>
      <c r="K1193">
        <v>-1.5449999999999999</v>
      </c>
      <c r="L1193">
        <v>-2.5369999999999999</v>
      </c>
      <c r="M1193">
        <v>-3.15</v>
      </c>
      <c r="N1193">
        <v>-3.21</v>
      </c>
      <c r="O1193">
        <v>0.97299999999999998</v>
      </c>
      <c r="P1193">
        <v>0.997</v>
      </c>
      <c r="Q1193">
        <v>0.996</v>
      </c>
      <c r="R1193">
        <v>0.54400000000000004</v>
      </c>
      <c r="S1193">
        <v>0.20699999999999999</v>
      </c>
    </row>
    <row r="1194" spans="1:19" x14ac:dyDescent="0.3">
      <c r="A1194">
        <v>540</v>
      </c>
      <c r="B1194">
        <v>-0.54200000000000004</v>
      </c>
      <c r="C1194">
        <v>-1.542</v>
      </c>
      <c r="D1194">
        <v>-2.5369999999999999</v>
      </c>
      <c r="E1194">
        <v>-3.153</v>
      </c>
      <c r="F1194">
        <v>-3.21</v>
      </c>
      <c r="G1194">
        <v>1.9</v>
      </c>
      <c r="H1194">
        <v>-0.01</v>
      </c>
      <c r="I1194">
        <v>1.9219999999999999</v>
      </c>
      <c r="J1194">
        <v>-0.56999999999999995</v>
      </c>
      <c r="K1194">
        <v>-1.5469999999999999</v>
      </c>
      <c r="L1194">
        <v>-2.5369999999999999</v>
      </c>
      <c r="M1194">
        <v>-3.15</v>
      </c>
      <c r="N1194">
        <v>-3.21</v>
      </c>
      <c r="O1194">
        <v>0.97199999999999998</v>
      </c>
      <c r="P1194">
        <v>0.995</v>
      </c>
      <c r="Q1194">
        <v>0.995</v>
      </c>
      <c r="R1194">
        <v>0.54400000000000004</v>
      </c>
      <c r="S1194">
        <v>0.20899999999999999</v>
      </c>
    </row>
    <row r="1195" spans="1:19" x14ac:dyDescent="0.3">
      <c r="A1195">
        <v>600</v>
      </c>
      <c r="B1195">
        <v>-0.54200000000000004</v>
      </c>
      <c r="C1195">
        <v>-1.542</v>
      </c>
      <c r="D1195">
        <v>-2.5369999999999999</v>
      </c>
      <c r="E1195">
        <v>-3.153</v>
      </c>
      <c r="F1195">
        <v>-3.21</v>
      </c>
      <c r="G1195">
        <v>1.9</v>
      </c>
      <c r="H1195">
        <v>-0.01</v>
      </c>
      <c r="I1195">
        <v>1.9219999999999999</v>
      </c>
      <c r="J1195">
        <v>-0.57199999999999995</v>
      </c>
      <c r="K1195">
        <v>-1.548</v>
      </c>
      <c r="L1195">
        <v>-2.5369999999999999</v>
      </c>
      <c r="M1195">
        <v>-3.149</v>
      </c>
      <c r="N1195">
        <v>-3.21</v>
      </c>
      <c r="O1195">
        <v>0.97</v>
      </c>
      <c r="P1195">
        <v>0.99199999999999999</v>
      </c>
      <c r="Q1195">
        <v>0.995</v>
      </c>
      <c r="R1195">
        <v>0.54400000000000004</v>
      </c>
      <c r="S1195">
        <v>0.21</v>
      </c>
    </row>
    <row r="1197" spans="1:19" x14ac:dyDescent="0.3">
      <c r="A1197" t="s">
        <v>0</v>
      </c>
      <c r="B1197" t="s">
        <v>93</v>
      </c>
    </row>
    <row r="1198" spans="1:19" x14ac:dyDescent="0.3">
      <c r="A1198">
        <v>0</v>
      </c>
      <c r="B1198">
        <v>-0.54200000000000004</v>
      </c>
      <c r="C1198">
        <v>-1.542</v>
      </c>
      <c r="D1198">
        <v>-2.5369999999999999</v>
      </c>
      <c r="E1198">
        <v>-3.153</v>
      </c>
      <c r="F1198">
        <v>-3.21</v>
      </c>
      <c r="G1198">
        <v>1.9</v>
      </c>
      <c r="H1198">
        <v>-0.01</v>
      </c>
      <c r="I1198">
        <v>1.669</v>
      </c>
      <c r="J1198">
        <v>-0.54200000000000004</v>
      </c>
      <c r="K1198">
        <v>-1.542</v>
      </c>
      <c r="L1198">
        <v>-2.5369999999999999</v>
      </c>
      <c r="M1198">
        <v>-3.153</v>
      </c>
      <c r="N1198">
        <v>-3.21</v>
      </c>
      <c r="O1198">
        <v>0.96799999999999997</v>
      </c>
      <c r="P1198">
        <v>0.96799999999999997</v>
      </c>
      <c r="Q1198">
        <v>0.96</v>
      </c>
      <c r="R1198">
        <v>0.53100000000000003</v>
      </c>
      <c r="S1198">
        <v>0.20200000000000001</v>
      </c>
    </row>
    <row r="1199" spans="1:19" x14ac:dyDescent="0.3">
      <c r="A1199">
        <v>60</v>
      </c>
      <c r="B1199">
        <v>-0.54200000000000004</v>
      </c>
      <c r="C1199">
        <v>-1.542</v>
      </c>
      <c r="D1199">
        <v>-2.5369999999999999</v>
      </c>
      <c r="E1199">
        <v>-3.153</v>
      </c>
      <c r="F1199">
        <v>-3.21</v>
      </c>
      <c r="G1199">
        <v>1.9</v>
      </c>
      <c r="H1199">
        <v>-0.01</v>
      </c>
      <c r="I1199">
        <v>1.669</v>
      </c>
      <c r="J1199">
        <v>-0.54800000000000004</v>
      </c>
      <c r="K1199">
        <v>-1.5409999999999999</v>
      </c>
      <c r="L1199">
        <v>-2.5369999999999999</v>
      </c>
      <c r="M1199">
        <v>-3.153</v>
      </c>
      <c r="N1199">
        <v>-3.2069999999999999</v>
      </c>
      <c r="O1199">
        <v>0.97399999999999998</v>
      </c>
      <c r="P1199">
        <v>0.99399999999999999</v>
      </c>
      <c r="Q1199">
        <v>0.98499999999999999</v>
      </c>
      <c r="R1199">
        <v>0.53300000000000003</v>
      </c>
      <c r="S1199">
        <v>0.19500000000000001</v>
      </c>
    </row>
    <row r="1200" spans="1:19" x14ac:dyDescent="0.3">
      <c r="A1200">
        <v>120</v>
      </c>
      <c r="B1200">
        <v>-0.54200000000000004</v>
      </c>
      <c r="C1200">
        <v>-1.542</v>
      </c>
      <c r="D1200">
        <v>-2.5369999999999999</v>
      </c>
      <c r="E1200">
        <v>-3.153</v>
      </c>
      <c r="F1200">
        <v>-3.21</v>
      </c>
      <c r="G1200">
        <v>1.9</v>
      </c>
      <c r="H1200">
        <v>-0.01</v>
      </c>
      <c r="I1200">
        <v>1.669</v>
      </c>
      <c r="J1200">
        <v>-0.55300000000000005</v>
      </c>
      <c r="K1200">
        <v>-1.542</v>
      </c>
      <c r="L1200">
        <v>-2.5369999999999999</v>
      </c>
      <c r="M1200">
        <v>-3.153</v>
      </c>
      <c r="N1200">
        <v>-3.2040000000000002</v>
      </c>
      <c r="O1200">
        <v>0.97699999999999998</v>
      </c>
      <c r="P1200">
        <v>0.999</v>
      </c>
      <c r="Q1200">
        <v>0.99199999999999999</v>
      </c>
      <c r="R1200">
        <v>0.53200000000000003</v>
      </c>
      <c r="S1200">
        <v>0.188</v>
      </c>
    </row>
    <row r="1201" spans="1:19" x14ac:dyDescent="0.3">
      <c r="A1201">
        <v>180</v>
      </c>
      <c r="B1201">
        <v>-0.54200000000000004</v>
      </c>
      <c r="C1201">
        <v>-1.542</v>
      </c>
      <c r="D1201">
        <v>-2.5369999999999999</v>
      </c>
      <c r="E1201">
        <v>-3.153</v>
      </c>
      <c r="F1201">
        <v>-3.21</v>
      </c>
      <c r="G1201">
        <v>1.9</v>
      </c>
      <c r="H1201">
        <v>-0.01</v>
      </c>
      <c r="I1201">
        <v>1.669</v>
      </c>
      <c r="J1201">
        <v>-0.55500000000000005</v>
      </c>
      <c r="K1201">
        <v>-1.542</v>
      </c>
      <c r="L1201">
        <v>-2.5379999999999998</v>
      </c>
      <c r="M1201">
        <v>-3.1520000000000001</v>
      </c>
      <c r="N1201">
        <v>-3.2010000000000001</v>
      </c>
      <c r="O1201">
        <v>0.97699999999999998</v>
      </c>
      <c r="P1201">
        <v>1.004</v>
      </c>
      <c r="Q1201">
        <v>0.996</v>
      </c>
      <c r="R1201">
        <v>0.53600000000000003</v>
      </c>
      <c r="S1201">
        <v>0.182</v>
      </c>
    </row>
    <row r="1202" spans="1:19" x14ac:dyDescent="0.3">
      <c r="A1202">
        <v>240</v>
      </c>
      <c r="B1202">
        <v>-0.54200000000000004</v>
      </c>
      <c r="C1202">
        <v>-1.542</v>
      </c>
      <c r="D1202">
        <v>-2.5369999999999999</v>
      </c>
      <c r="E1202">
        <v>-3.153</v>
      </c>
      <c r="F1202">
        <v>-3.21</v>
      </c>
      <c r="G1202">
        <v>1.9</v>
      </c>
      <c r="H1202">
        <v>-0.01</v>
      </c>
      <c r="I1202">
        <v>1.669</v>
      </c>
      <c r="J1202">
        <v>-0.55800000000000005</v>
      </c>
      <c r="K1202">
        <v>-1.5409999999999999</v>
      </c>
      <c r="L1202">
        <v>-2.5379999999999998</v>
      </c>
      <c r="M1202">
        <v>-3.1520000000000001</v>
      </c>
      <c r="N1202">
        <v>-3.198</v>
      </c>
      <c r="O1202">
        <v>0.97699999999999998</v>
      </c>
      <c r="P1202">
        <v>1.0049999999999999</v>
      </c>
      <c r="Q1202">
        <v>0.996</v>
      </c>
      <c r="R1202">
        <v>0.54200000000000004</v>
      </c>
      <c r="S1202">
        <v>0.17599999999999999</v>
      </c>
    </row>
    <row r="1203" spans="1:19" x14ac:dyDescent="0.3">
      <c r="A1203">
        <v>300</v>
      </c>
      <c r="B1203">
        <v>-0.54200000000000004</v>
      </c>
      <c r="C1203">
        <v>-1.542</v>
      </c>
      <c r="D1203">
        <v>-2.5369999999999999</v>
      </c>
      <c r="E1203">
        <v>-3.153</v>
      </c>
      <c r="F1203">
        <v>-3.21</v>
      </c>
      <c r="G1203">
        <v>1.9</v>
      </c>
      <c r="H1203">
        <v>-0.01</v>
      </c>
      <c r="I1203">
        <v>1.669</v>
      </c>
      <c r="J1203">
        <v>-0.56100000000000005</v>
      </c>
      <c r="K1203">
        <v>-1.542</v>
      </c>
      <c r="L1203">
        <v>-2.5369999999999999</v>
      </c>
      <c r="M1203">
        <v>-3.1520000000000001</v>
      </c>
      <c r="N1203">
        <v>-3.1949999999999998</v>
      </c>
      <c r="O1203">
        <v>0.97599999999999998</v>
      </c>
      <c r="P1203">
        <v>1.0029999999999999</v>
      </c>
      <c r="Q1203">
        <v>0.995</v>
      </c>
      <c r="R1203">
        <v>0.54300000000000004</v>
      </c>
      <c r="S1203">
        <v>0.17100000000000001</v>
      </c>
    </row>
    <row r="1204" spans="1:19" x14ac:dyDescent="0.3">
      <c r="A1204">
        <v>360</v>
      </c>
      <c r="B1204">
        <v>-0.54200000000000004</v>
      </c>
      <c r="C1204">
        <v>-1.542</v>
      </c>
      <c r="D1204">
        <v>-2.5369999999999999</v>
      </c>
      <c r="E1204">
        <v>-3.153</v>
      </c>
      <c r="F1204">
        <v>-3.21</v>
      </c>
      <c r="G1204">
        <v>1.9</v>
      </c>
      <c r="H1204">
        <v>-0.01</v>
      </c>
      <c r="I1204">
        <v>1.669</v>
      </c>
      <c r="J1204">
        <v>-0.56299999999999994</v>
      </c>
      <c r="K1204">
        <v>-1.5429999999999999</v>
      </c>
      <c r="L1204">
        <v>-2.5379999999999998</v>
      </c>
      <c r="M1204">
        <v>-3.15</v>
      </c>
      <c r="N1204">
        <v>-3.1920000000000002</v>
      </c>
      <c r="O1204">
        <v>0.97499999999999998</v>
      </c>
      <c r="P1204">
        <v>1.0009999999999999</v>
      </c>
      <c r="Q1204">
        <v>0.996</v>
      </c>
      <c r="R1204">
        <v>0.54</v>
      </c>
      <c r="S1204">
        <v>0.16600000000000001</v>
      </c>
    </row>
    <row r="1205" spans="1:19" x14ac:dyDescent="0.3">
      <c r="A1205">
        <v>420</v>
      </c>
      <c r="B1205">
        <v>-0.54200000000000004</v>
      </c>
      <c r="C1205">
        <v>-1.542</v>
      </c>
      <c r="D1205">
        <v>-2.5369999999999999</v>
      </c>
      <c r="E1205">
        <v>-3.153</v>
      </c>
      <c r="F1205">
        <v>-3.21</v>
      </c>
      <c r="G1205">
        <v>1.9</v>
      </c>
      <c r="H1205">
        <v>-0.01</v>
      </c>
      <c r="I1205">
        <v>1.669</v>
      </c>
      <c r="J1205">
        <v>-0.56499999999999995</v>
      </c>
      <c r="K1205">
        <v>-1.544</v>
      </c>
      <c r="L1205">
        <v>-2.5379999999999998</v>
      </c>
      <c r="M1205">
        <v>-3.1469999999999998</v>
      </c>
      <c r="N1205">
        <v>-3.1890000000000001</v>
      </c>
      <c r="O1205">
        <v>0.97399999999999998</v>
      </c>
      <c r="P1205">
        <v>0.999</v>
      </c>
      <c r="Q1205">
        <v>0.996</v>
      </c>
      <c r="R1205">
        <v>0.53300000000000003</v>
      </c>
      <c r="S1205">
        <v>0.16500000000000001</v>
      </c>
    </row>
    <row r="1206" spans="1:19" x14ac:dyDescent="0.3">
      <c r="A1206">
        <v>480</v>
      </c>
      <c r="B1206">
        <v>-0.54200000000000004</v>
      </c>
      <c r="C1206">
        <v>-1.542</v>
      </c>
      <c r="D1206">
        <v>-2.5369999999999999</v>
      </c>
      <c r="E1206">
        <v>-3.153</v>
      </c>
      <c r="F1206">
        <v>-3.21</v>
      </c>
      <c r="G1206">
        <v>1.9</v>
      </c>
      <c r="H1206">
        <v>-0.01</v>
      </c>
      <c r="I1206">
        <v>1.669</v>
      </c>
      <c r="J1206">
        <v>-0.56799999999999995</v>
      </c>
      <c r="K1206">
        <v>-1.5449999999999999</v>
      </c>
      <c r="L1206">
        <v>-2.5369999999999999</v>
      </c>
      <c r="M1206">
        <v>-3.145</v>
      </c>
      <c r="N1206">
        <v>-3.1859999999999999</v>
      </c>
      <c r="O1206">
        <v>0.97299999999999998</v>
      </c>
      <c r="P1206">
        <v>0.997</v>
      </c>
      <c r="Q1206">
        <v>0.996</v>
      </c>
      <c r="R1206">
        <v>0.52800000000000002</v>
      </c>
      <c r="S1206">
        <v>0.16300000000000001</v>
      </c>
    </row>
    <row r="1207" spans="1:19" x14ac:dyDescent="0.3">
      <c r="A1207">
        <v>540</v>
      </c>
      <c r="B1207">
        <v>-0.54200000000000004</v>
      </c>
      <c r="C1207">
        <v>-1.542</v>
      </c>
      <c r="D1207">
        <v>-2.5369999999999999</v>
      </c>
      <c r="E1207">
        <v>-3.153</v>
      </c>
      <c r="F1207">
        <v>-3.21</v>
      </c>
      <c r="G1207">
        <v>1.9</v>
      </c>
      <c r="H1207">
        <v>-0.01</v>
      </c>
      <c r="I1207">
        <v>1.669</v>
      </c>
      <c r="J1207">
        <v>-0.56999999999999995</v>
      </c>
      <c r="K1207">
        <v>-1.5469999999999999</v>
      </c>
      <c r="L1207">
        <v>-2.5369999999999999</v>
      </c>
      <c r="M1207">
        <v>-3.1419999999999999</v>
      </c>
      <c r="N1207">
        <v>-3.1829999999999998</v>
      </c>
      <c r="O1207">
        <v>0.97199999999999998</v>
      </c>
      <c r="P1207">
        <v>0.995</v>
      </c>
      <c r="Q1207">
        <v>0.995</v>
      </c>
      <c r="R1207">
        <v>0.52200000000000002</v>
      </c>
      <c r="S1207">
        <v>0.16300000000000001</v>
      </c>
    </row>
    <row r="1208" spans="1:19" x14ac:dyDescent="0.3">
      <c r="A1208">
        <v>600</v>
      </c>
      <c r="B1208">
        <v>-0.54200000000000004</v>
      </c>
      <c r="C1208">
        <v>-1.542</v>
      </c>
      <c r="D1208">
        <v>-2.5369999999999999</v>
      </c>
      <c r="E1208">
        <v>-3.153</v>
      </c>
      <c r="F1208">
        <v>-3.21</v>
      </c>
      <c r="G1208">
        <v>1.9</v>
      </c>
      <c r="H1208">
        <v>-0.01</v>
      </c>
      <c r="I1208">
        <v>1.669</v>
      </c>
      <c r="J1208">
        <v>-0.57199999999999995</v>
      </c>
      <c r="K1208">
        <v>-1.548</v>
      </c>
      <c r="L1208">
        <v>-2.5369999999999999</v>
      </c>
      <c r="M1208">
        <v>-3.1379999999999999</v>
      </c>
      <c r="N1208">
        <v>-3.18</v>
      </c>
      <c r="O1208">
        <v>0.97</v>
      </c>
      <c r="P1208">
        <v>0.99299999999999999</v>
      </c>
      <c r="Q1208">
        <v>0.995</v>
      </c>
      <c r="R1208">
        <v>0.51600000000000001</v>
      </c>
      <c r="S1208">
        <v>0.16200000000000001</v>
      </c>
    </row>
    <row r="1210" spans="1:19" x14ac:dyDescent="0.3">
      <c r="A1210" t="s">
        <v>0</v>
      </c>
      <c r="B1210" t="s">
        <v>94</v>
      </c>
    </row>
    <row r="1211" spans="1:19" x14ac:dyDescent="0.3">
      <c r="A1211">
        <v>0</v>
      </c>
      <c r="B1211">
        <v>-0.54200000000000004</v>
      </c>
      <c r="C1211">
        <v>-1.542</v>
      </c>
      <c r="D1211">
        <v>-2.5369999999999999</v>
      </c>
      <c r="E1211">
        <v>-3.145</v>
      </c>
      <c r="F1211">
        <v>-3.2</v>
      </c>
      <c r="G1211">
        <v>1.9</v>
      </c>
      <c r="H1211">
        <v>-0.01</v>
      </c>
      <c r="I1211">
        <v>2.1659999999999999</v>
      </c>
      <c r="J1211">
        <v>-0.54200000000000004</v>
      </c>
      <c r="K1211">
        <v>-1.542</v>
      </c>
      <c r="L1211">
        <v>-2.5369999999999999</v>
      </c>
      <c r="M1211">
        <v>-3.145</v>
      </c>
      <c r="N1211">
        <v>-3.2</v>
      </c>
      <c r="O1211">
        <v>0.96799999999999997</v>
      </c>
      <c r="P1211">
        <v>0.96799999999999997</v>
      </c>
      <c r="Q1211">
        <v>0.96</v>
      </c>
      <c r="R1211">
        <v>0.52500000000000002</v>
      </c>
      <c r="S1211">
        <v>0.20100000000000001</v>
      </c>
    </row>
    <row r="1212" spans="1:19" x14ac:dyDescent="0.3">
      <c r="A1212">
        <v>60</v>
      </c>
      <c r="B1212">
        <v>-0.54200000000000004</v>
      </c>
      <c r="C1212">
        <v>-1.542</v>
      </c>
      <c r="D1212">
        <v>-2.5369999999999999</v>
      </c>
      <c r="E1212">
        <v>-3.145</v>
      </c>
      <c r="F1212">
        <v>-3.2</v>
      </c>
      <c r="G1212">
        <v>1.9</v>
      </c>
      <c r="H1212">
        <v>-0.01</v>
      </c>
      <c r="I1212">
        <v>2.1659999999999999</v>
      </c>
      <c r="J1212">
        <v>-0.54800000000000004</v>
      </c>
      <c r="K1212">
        <v>-1.542</v>
      </c>
      <c r="L1212">
        <v>-2.5369999999999999</v>
      </c>
      <c r="M1212">
        <v>-3.145</v>
      </c>
      <c r="N1212">
        <v>-3.2029999999999998</v>
      </c>
      <c r="O1212">
        <v>0.97399999999999998</v>
      </c>
      <c r="P1212">
        <v>0.995</v>
      </c>
      <c r="Q1212">
        <v>0.98399999999999999</v>
      </c>
      <c r="R1212">
        <v>0.52500000000000002</v>
      </c>
      <c r="S1212">
        <v>0.20899999999999999</v>
      </c>
    </row>
    <row r="1213" spans="1:19" x14ac:dyDescent="0.3">
      <c r="A1213">
        <v>120</v>
      </c>
      <c r="B1213">
        <v>-0.54200000000000004</v>
      </c>
      <c r="C1213">
        <v>-1.542</v>
      </c>
      <c r="D1213">
        <v>-2.5369999999999999</v>
      </c>
      <c r="E1213">
        <v>-3.145</v>
      </c>
      <c r="F1213">
        <v>-3.2</v>
      </c>
      <c r="G1213">
        <v>1.9</v>
      </c>
      <c r="H1213">
        <v>-0.01</v>
      </c>
      <c r="I1213">
        <v>2.1659999999999999</v>
      </c>
      <c r="J1213">
        <v>-0.55200000000000005</v>
      </c>
      <c r="K1213">
        <v>-1.542</v>
      </c>
      <c r="L1213">
        <v>-2.5369999999999999</v>
      </c>
      <c r="M1213">
        <v>-3.145</v>
      </c>
      <c r="N1213">
        <v>-3.206</v>
      </c>
      <c r="O1213">
        <v>0.97699999999999998</v>
      </c>
      <c r="P1213">
        <v>0.999</v>
      </c>
      <c r="Q1213">
        <v>0.99299999999999999</v>
      </c>
      <c r="R1213">
        <v>0.52900000000000003</v>
      </c>
      <c r="S1213">
        <v>0.217</v>
      </c>
    </row>
    <row r="1214" spans="1:19" x14ac:dyDescent="0.3">
      <c r="A1214">
        <v>180</v>
      </c>
      <c r="B1214">
        <v>-0.54200000000000004</v>
      </c>
      <c r="C1214">
        <v>-1.542</v>
      </c>
      <c r="D1214">
        <v>-2.5369999999999999</v>
      </c>
      <c r="E1214">
        <v>-3.145</v>
      </c>
      <c r="F1214">
        <v>-3.2</v>
      </c>
      <c r="G1214">
        <v>1.9</v>
      </c>
      <c r="H1214">
        <v>-0.01</v>
      </c>
      <c r="I1214">
        <v>2.1659999999999999</v>
      </c>
      <c r="J1214">
        <v>-0.55600000000000005</v>
      </c>
      <c r="K1214">
        <v>-1.542</v>
      </c>
      <c r="L1214">
        <v>-2.5369999999999999</v>
      </c>
      <c r="M1214">
        <v>-3.1440000000000001</v>
      </c>
      <c r="N1214">
        <v>-3.2090000000000001</v>
      </c>
      <c r="O1214">
        <v>0.97699999999999998</v>
      </c>
      <c r="P1214">
        <v>1.0029999999999999</v>
      </c>
      <c r="Q1214">
        <v>0.99399999999999999</v>
      </c>
      <c r="R1214">
        <v>0.53100000000000003</v>
      </c>
      <c r="S1214">
        <v>0.223</v>
      </c>
    </row>
    <row r="1215" spans="1:19" x14ac:dyDescent="0.3">
      <c r="A1215">
        <v>240</v>
      </c>
      <c r="B1215">
        <v>-0.54200000000000004</v>
      </c>
      <c r="C1215">
        <v>-1.542</v>
      </c>
      <c r="D1215">
        <v>-2.5369999999999999</v>
      </c>
      <c r="E1215">
        <v>-3.145</v>
      </c>
      <c r="F1215">
        <v>-3.2</v>
      </c>
      <c r="G1215">
        <v>1.9</v>
      </c>
      <c r="H1215">
        <v>-0.01</v>
      </c>
      <c r="I1215">
        <v>2.1659999999999999</v>
      </c>
      <c r="J1215">
        <v>-0.55800000000000005</v>
      </c>
      <c r="K1215">
        <v>-1.5409999999999999</v>
      </c>
      <c r="L1215">
        <v>-2.5369999999999999</v>
      </c>
      <c r="M1215">
        <v>-3.1419999999999999</v>
      </c>
      <c r="N1215">
        <v>-3.2120000000000002</v>
      </c>
      <c r="O1215">
        <v>0.97699999999999998</v>
      </c>
      <c r="P1215">
        <v>1.0049999999999999</v>
      </c>
      <c r="Q1215">
        <v>0.996</v>
      </c>
      <c r="R1215">
        <v>0.53</v>
      </c>
      <c r="S1215">
        <v>0.23</v>
      </c>
    </row>
    <row r="1216" spans="1:19" x14ac:dyDescent="0.3">
      <c r="A1216">
        <v>300</v>
      </c>
      <c r="B1216">
        <v>-0.54200000000000004</v>
      </c>
      <c r="C1216">
        <v>-1.542</v>
      </c>
      <c r="D1216">
        <v>-2.5369999999999999</v>
      </c>
      <c r="E1216">
        <v>-3.145</v>
      </c>
      <c r="F1216">
        <v>-3.2</v>
      </c>
      <c r="G1216">
        <v>1.9</v>
      </c>
      <c r="H1216">
        <v>-0.01</v>
      </c>
      <c r="I1216">
        <v>2.1659999999999999</v>
      </c>
      <c r="J1216">
        <v>-0.56100000000000005</v>
      </c>
      <c r="K1216">
        <v>-1.542</v>
      </c>
      <c r="L1216">
        <v>-2.5379999999999998</v>
      </c>
      <c r="M1216">
        <v>-3.1419999999999999</v>
      </c>
      <c r="N1216">
        <v>-3.2149999999999999</v>
      </c>
      <c r="O1216">
        <v>0.97599999999999998</v>
      </c>
      <c r="P1216">
        <v>1.004</v>
      </c>
      <c r="Q1216">
        <v>0.997</v>
      </c>
      <c r="R1216">
        <v>0.53300000000000003</v>
      </c>
      <c r="S1216">
        <v>0.23400000000000001</v>
      </c>
    </row>
    <row r="1217" spans="1:19" x14ac:dyDescent="0.3">
      <c r="A1217">
        <v>360</v>
      </c>
      <c r="B1217">
        <v>-0.54200000000000004</v>
      </c>
      <c r="C1217">
        <v>-1.542</v>
      </c>
      <c r="D1217">
        <v>-2.5369999999999999</v>
      </c>
      <c r="E1217">
        <v>-3.145</v>
      </c>
      <c r="F1217">
        <v>-3.2</v>
      </c>
      <c r="G1217">
        <v>1.9</v>
      </c>
      <c r="H1217">
        <v>-0.01</v>
      </c>
      <c r="I1217">
        <v>2.1659999999999999</v>
      </c>
      <c r="J1217">
        <v>-0.56299999999999994</v>
      </c>
      <c r="K1217">
        <v>-1.5429999999999999</v>
      </c>
      <c r="L1217">
        <v>-2.5369999999999999</v>
      </c>
      <c r="M1217">
        <v>-3.1429999999999998</v>
      </c>
      <c r="N1217">
        <v>-3.218</v>
      </c>
      <c r="O1217">
        <v>0.97499999999999998</v>
      </c>
      <c r="P1217">
        <v>1.0009999999999999</v>
      </c>
      <c r="Q1217">
        <v>0.99399999999999999</v>
      </c>
      <c r="R1217">
        <v>0.53900000000000003</v>
      </c>
      <c r="S1217">
        <v>0.23899999999999999</v>
      </c>
    </row>
    <row r="1218" spans="1:19" x14ac:dyDescent="0.3">
      <c r="A1218">
        <v>420</v>
      </c>
      <c r="B1218">
        <v>-0.54200000000000004</v>
      </c>
      <c r="C1218">
        <v>-1.542</v>
      </c>
      <c r="D1218">
        <v>-2.5369999999999999</v>
      </c>
      <c r="E1218">
        <v>-3.145</v>
      </c>
      <c r="F1218">
        <v>-3.2</v>
      </c>
      <c r="G1218">
        <v>1.9</v>
      </c>
      <c r="H1218">
        <v>-0.01</v>
      </c>
      <c r="I1218">
        <v>2.1659999999999999</v>
      </c>
      <c r="J1218">
        <v>-0.56599999999999995</v>
      </c>
      <c r="K1218">
        <v>-1.544</v>
      </c>
      <c r="L1218">
        <v>-2.5369999999999999</v>
      </c>
      <c r="M1218">
        <v>-3.145</v>
      </c>
      <c r="N1218">
        <v>-3.2210000000000001</v>
      </c>
      <c r="O1218">
        <v>0.97399999999999998</v>
      </c>
      <c r="P1218">
        <v>0.999</v>
      </c>
      <c r="Q1218">
        <v>0.99399999999999999</v>
      </c>
      <c r="R1218">
        <v>0.54600000000000004</v>
      </c>
      <c r="S1218">
        <v>0.24399999999999999</v>
      </c>
    </row>
    <row r="1219" spans="1:19" x14ac:dyDescent="0.3">
      <c r="A1219">
        <v>480</v>
      </c>
      <c r="B1219">
        <v>-0.54200000000000004</v>
      </c>
      <c r="C1219">
        <v>-1.542</v>
      </c>
      <c r="D1219">
        <v>-2.5369999999999999</v>
      </c>
      <c r="E1219">
        <v>-3.145</v>
      </c>
      <c r="F1219">
        <v>-3.2</v>
      </c>
      <c r="G1219">
        <v>1.9</v>
      </c>
      <c r="H1219">
        <v>-0.01</v>
      </c>
      <c r="I1219">
        <v>2.1659999999999999</v>
      </c>
      <c r="J1219">
        <v>-0.56799999999999995</v>
      </c>
      <c r="K1219">
        <v>-1.5449999999999999</v>
      </c>
      <c r="L1219">
        <v>-2.5369999999999999</v>
      </c>
      <c r="M1219">
        <v>-3.1469999999999998</v>
      </c>
      <c r="N1219">
        <v>-3.2240000000000002</v>
      </c>
      <c r="O1219">
        <v>0.97299999999999998</v>
      </c>
      <c r="P1219">
        <v>0.997</v>
      </c>
      <c r="Q1219">
        <v>0.995</v>
      </c>
      <c r="R1219">
        <v>0.55300000000000005</v>
      </c>
      <c r="S1219">
        <v>0.248</v>
      </c>
    </row>
    <row r="1220" spans="1:19" x14ac:dyDescent="0.3">
      <c r="A1220">
        <v>540</v>
      </c>
      <c r="B1220">
        <v>-0.54200000000000004</v>
      </c>
      <c r="C1220">
        <v>-1.542</v>
      </c>
      <c r="D1220">
        <v>-2.5369999999999999</v>
      </c>
      <c r="E1220">
        <v>-3.145</v>
      </c>
      <c r="F1220">
        <v>-3.2</v>
      </c>
      <c r="G1220">
        <v>1.9</v>
      </c>
      <c r="H1220">
        <v>-0.01</v>
      </c>
      <c r="I1220">
        <v>2.1659999999999999</v>
      </c>
      <c r="J1220">
        <v>-0.56999999999999995</v>
      </c>
      <c r="K1220">
        <v>-1.5469999999999999</v>
      </c>
      <c r="L1220">
        <v>-2.5369999999999999</v>
      </c>
      <c r="M1220">
        <v>-3.149</v>
      </c>
      <c r="N1220">
        <v>-3.2269999999999999</v>
      </c>
      <c r="O1220">
        <v>0.97199999999999998</v>
      </c>
      <c r="P1220">
        <v>0.995</v>
      </c>
      <c r="Q1220">
        <v>0.995</v>
      </c>
      <c r="R1220">
        <v>0.55900000000000005</v>
      </c>
      <c r="S1220">
        <v>0.251</v>
      </c>
    </row>
    <row r="1221" spans="1:19" x14ac:dyDescent="0.3">
      <c r="A1221">
        <v>600</v>
      </c>
      <c r="B1221">
        <v>-0.54200000000000004</v>
      </c>
      <c r="C1221">
        <v>-1.542</v>
      </c>
      <c r="D1221">
        <v>-2.5369999999999999</v>
      </c>
      <c r="E1221">
        <v>-3.145</v>
      </c>
      <c r="F1221">
        <v>-3.2</v>
      </c>
      <c r="G1221">
        <v>1.9</v>
      </c>
      <c r="H1221">
        <v>-0.01</v>
      </c>
      <c r="I1221">
        <v>2.1659999999999999</v>
      </c>
      <c r="J1221">
        <v>-0.57199999999999995</v>
      </c>
      <c r="K1221">
        <v>-1.548</v>
      </c>
      <c r="L1221">
        <v>-2.5369999999999999</v>
      </c>
      <c r="M1221">
        <v>-3.1520000000000001</v>
      </c>
      <c r="N1221">
        <v>-3.23</v>
      </c>
      <c r="O1221">
        <v>0.97</v>
      </c>
      <c r="P1221">
        <v>0.99199999999999999</v>
      </c>
      <c r="Q1221">
        <v>0.996</v>
      </c>
      <c r="R1221">
        <v>0.56399999999999995</v>
      </c>
      <c r="S1221">
        <v>0.254</v>
      </c>
    </row>
    <row r="1223" spans="1:19" x14ac:dyDescent="0.3">
      <c r="A1223" t="s">
        <v>0</v>
      </c>
      <c r="B1223" t="s">
        <v>95</v>
      </c>
    </row>
    <row r="1224" spans="1:19" x14ac:dyDescent="0.3">
      <c r="A1224">
        <v>0</v>
      </c>
      <c r="B1224">
        <v>-0.54200000000000004</v>
      </c>
      <c r="C1224">
        <v>-1.542</v>
      </c>
      <c r="D1224">
        <v>-2.5369999999999999</v>
      </c>
      <c r="E1224">
        <v>-3.145</v>
      </c>
      <c r="F1224">
        <v>-3.2</v>
      </c>
      <c r="G1224">
        <v>1.9</v>
      </c>
      <c r="H1224">
        <v>-0.01</v>
      </c>
      <c r="I1224">
        <v>1.9219999999999999</v>
      </c>
      <c r="J1224">
        <v>-0.54200000000000004</v>
      </c>
      <c r="K1224">
        <v>-1.542</v>
      </c>
      <c r="L1224">
        <v>-2.5369999999999999</v>
      </c>
      <c r="M1224">
        <v>-3.145</v>
      </c>
      <c r="N1224">
        <v>-3.2</v>
      </c>
      <c r="O1224">
        <v>0.96799999999999997</v>
      </c>
      <c r="P1224">
        <v>0.96799999999999997</v>
      </c>
      <c r="Q1224">
        <v>0.96</v>
      </c>
      <c r="R1224">
        <v>0.52500000000000002</v>
      </c>
      <c r="S1224">
        <v>0.20100000000000001</v>
      </c>
    </row>
    <row r="1225" spans="1:19" x14ac:dyDescent="0.3">
      <c r="A1225">
        <v>60</v>
      </c>
      <c r="B1225">
        <v>-0.54200000000000004</v>
      </c>
      <c r="C1225">
        <v>-1.542</v>
      </c>
      <c r="D1225">
        <v>-2.5369999999999999</v>
      </c>
      <c r="E1225">
        <v>-3.145</v>
      </c>
      <c r="F1225">
        <v>-3.2</v>
      </c>
      <c r="G1225">
        <v>1.9</v>
      </c>
      <c r="H1225">
        <v>-0.01</v>
      </c>
      <c r="I1225">
        <v>1.9219999999999999</v>
      </c>
      <c r="J1225">
        <v>-0.54800000000000004</v>
      </c>
      <c r="K1225">
        <v>-1.542</v>
      </c>
      <c r="L1225">
        <v>-2.5369999999999999</v>
      </c>
      <c r="M1225">
        <v>-3.145</v>
      </c>
      <c r="N1225">
        <v>-3.2</v>
      </c>
      <c r="O1225">
        <v>0.97399999999999998</v>
      </c>
      <c r="P1225">
        <v>0.995</v>
      </c>
      <c r="Q1225">
        <v>0.98399999999999999</v>
      </c>
      <c r="R1225">
        <v>0.52600000000000002</v>
      </c>
      <c r="S1225">
        <v>0.20100000000000001</v>
      </c>
    </row>
    <row r="1226" spans="1:19" x14ac:dyDescent="0.3">
      <c r="A1226">
        <v>120</v>
      </c>
      <c r="B1226">
        <v>-0.54200000000000004</v>
      </c>
      <c r="C1226">
        <v>-1.542</v>
      </c>
      <c r="D1226">
        <v>-2.5369999999999999</v>
      </c>
      <c r="E1226">
        <v>-3.145</v>
      </c>
      <c r="F1226">
        <v>-3.2</v>
      </c>
      <c r="G1226">
        <v>1.9</v>
      </c>
      <c r="H1226">
        <v>-0.01</v>
      </c>
      <c r="I1226">
        <v>1.9219999999999999</v>
      </c>
      <c r="J1226">
        <v>-0.55200000000000005</v>
      </c>
      <c r="K1226">
        <v>-1.542</v>
      </c>
      <c r="L1226">
        <v>-2.5369999999999999</v>
      </c>
      <c r="M1226">
        <v>-3.145</v>
      </c>
      <c r="N1226">
        <v>-3.2</v>
      </c>
      <c r="O1226">
        <v>0.97699999999999998</v>
      </c>
      <c r="P1226">
        <v>0.999</v>
      </c>
      <c r="Q1226">
        <v>0.99299999999999999</v>
      </c>
      <c r="R1226">
        <v>0.52800000000000002</v>
      </c>
      <c r="S1226">
        <v>0.20200000000000001</v>
      </c>
    </row>
    <row r="1227" spans="1:19" x14ac:dyDescent="0.3">
      <c r="A1227">
        <v>180</v>
      </c>
      <c r="B1227">
        <v>-0.54200000000000004</v>
      </c>
      <c r="C1227">
        <v>-1.542</v>
      </c>
      <c r="D1227">
        <v>-2.5369999999999999</v>
      </c>
      <c r="E1227">
        <v>-3.145</v>
      </c>
      <c r="F1227">
        <v>-3.2</v>
      </c>
      <c r="G1227">
        <v>1.9</v>
      </c>
      <c r="H1227">
        <v>-0.01</v>
      </c>
      <c r="I1227">
        <v>1.9219999999999999</v>
      </c>
      <c r="J1227">
        <v>-0.55600000000000005</v>
      </c>
      <c r="K1227">
        <v>-1.542</v>
      </c>
      <c r="L1227">
        <v>-2.5379999999999998</v>
      </c>
      <c r="M1227">
        <v>-3.1440000000000001</v>
      </c>
      <c r="N1227">
        <v>-3.2</v>
      </c>
      <c r="O1227">
        <v>0.97699999999999998</v>
      </c>
      <c r="P1227">
        <v>1.0029999999999999</v>
      </c>
      <c r="Q1227">
        <v>0.995</v>
      </c>
      <c r="R1227">
        <v>0.53100000000000003</v>
      </c>
      <c r="S1227">
        <v>0.20200000000000001</v>
      </c>
    </row>
    <row r="1228" spans="1:19" x14ac:dyDescent="0.3">
      <c r="A1228">
        <v>240</v>
      </c>
      <c r="B1228">
        <v>-0.54200000000000004</v>
      </c>
      <c r="C1228">
        <v>-1.542</v>
      </c>
      <c r="D1228">
        <v>-2.5369999999999999</v>
      </c>
      <c r="E1228">
        <v>-3.145</v>
      </c>
      <c r="F1228">
        <v>-3.2</v>
      </c>
      <c r="G1228">
        <v>1.9</v>
      </c>
      <c r="H1228">
        <v>-0.01</v>
      </c>
      <c r="I1228">
        <v>1.9219999999999999</v>
      </c>
      <c r="J1228">
        <v>-0.55800000000000005</v>
      </c>
      <c r="K1228">
        <v>-1.5409999999999999</v>
      </c>
      <c r="L1228">
        <v>-2.5369999999999999</v>
      </c>
      <c r="M1228">
        <v>-3.1429999999999998</v>
      </c>
      <c r="N1228">
        <v>-3.2</v>
      </c>
      <c r="O1228">
        <v>0.97699999999999998</v>
      </c>
      <c r="P1228">
        <v>1.0049999999999999</v>
      </c>
      <c r="Q1228">
        <v>0.995</v>
      </c>
      <c r="R1228">
        <v>0.53300000000000003</v>
      </c>
      <c r="S1228">
        <v>0.20200000000000001</v>
      </c>
    </row>
    <row r="1229" spans="1:19" x14ac:dyDescent="0.3">
      <c r="A1229">
        <v>300</v>
      </c>
      <c r="B1229">
        <v>-0.54200000000000004</v>
      </c>
      <c r="C1229">
        <v>-1.542</v>
      </c>
      <c r="D1229">
        <v>-2.5369999999999999</v>
      </c>
      <c r="E1229">
        <v>-3.145</v>
      </c>
      <c r="F1229">
        <v>-3.2</v>
      </c>
      <c r="G1229">
        <v>1.9</v>
      </c>
      <c r="H1229">
        <v>-0.01</v>
      </c>
      <c r="I1229">
        <v>1.9219999999999999</v>
      </c>
      <c r="J1229">
        <v>-0.56100000000000005</v>
      </c>
      <c r="K1229">
        <v>-1.542</v>
      </c>
      <c r="L1229">
        <v>-2.5369999999999999</v>
      </c>
      <c r="M1229">
        <v>-3.1429999999999998</v>
      </c>
      <c r="N1229">
        <v>-3.2</v>
      </c>
      <c r="O1229">
        <v>0.97599999999999998</v>
      </c>
      <c r="P1229">
        <v>1.004</v>
      </c>
      <c r="Q1229">
        <v>0.996</v>
      </c>
      <c r="R1229">
        <v>0.53500000000000003</v>
      </c>
      <c r="S1229">
        <v>0.20200000000000001</v>
      </c>
    </row>
    <row r="1230" spans="1:19" x14ac:dyDescent="0.3">
      <c r="A1230">
        <v>360</v>
      </c>
      <c r="B1230">
        <v>-0.54200000000000004</v>
      </c>
      <c r="C1230">
        <v>-1.542</v>
      </c>
      <c r="D1230">
        <v>-2.5369999999999999</v>
      </c>
      <c r="E1230">
        <v>-3.145</v>
      </c>
      <c r="F1230">
        <v>-3.2</v>
      </c>
      <c r="G1230">
        <v>1.9</v>
      </c>
      <c r="H1230">
        <v>-0.01</v>
      </c>
      <c r="I1230">
        <v>1.9219999999999999</v>
      </c>
      <c r="J1230">
        <v>-0.56299999999999994</v>
      </c>
      <c r="K1230">
        <v>-1.5429999999999999</v>
      </c>
      <c r="L1230">
        <v>-2.5369999999999999</v>
      </c>
      <c r="M1230">
        <v>-3.1419999999999999</v>
      </c>
      <c r="N1230">
        <v>-3.2</v>
      </c>
      <c r="O1230">
        <v>0.97499999999999998</v>
      </c>
      <c r="P1230">
        <v>1.0009999999999999</v>
      </c>
      <c r="Q1230">
        <v>0.995</v>
      </c>
      <c r="R1230">
        <v>0.53600000000000003</v>
      </c>
      <c r="S1230">
        <v>0.20200000000000001</v>
      </c>
    </row>
    <row r="1231" spans="1:19" x14ac:dyDescent="0.3">
      <c r="A1231">
        <v>420</v>
      </c>
      <c r="B1231">
        <v>-0.54200000000000004</v>
      </c>
      <c r="C1231">
        <v>-1.542</v>
      </c>
      <c r="D1231">
        <v>-2.5369999999999999</v>
      </c>
      <c r="E1231">
        <v>-3.145</v>
      </c>
      <c r="F1231">
        <v>-3.2</v>
      </c>
      <c r="G1231">
        <v>1.9</v>
      </c>
      <c r="H1231">
        <v>-0.01</v>
      </c>
      <c r="I1231">
        <v>1.9219999999999999</v>
      </c>
      <c r="J1231">
        <v>-0.56599999999999995</v>
      </c>
      <c r="K1231">
        <v>-1.544</v>
      </c>
      <c r="L1231">
        <v>-2.5369999999999999</v>
      </c>
      <c r="M1231">
        <v>-3.1419999999999999</v>
      </c>
      <c r="N1231">
        <v>-3.2</v>
      </c>
      <c r="O1231">
        <v>0.97399999999999998</v>
      </c>
      <c r="P1231">
        <v>0.999</v>
      </c>
      <c r="Q1231">
        <v>0.995</v>
      </c>
      <c r="R1231">
        <v>0.53700000000000003</v>
      </c>
      <c r="S1231">
        <v>0.20300000000000001</v>
      </c>
    </row>
    <row r="1232" spans="1:19" x14ac:dyDescent="0.3">
      <c r="A1232">
        <v>480</v>
      </c>
      <c r="B1232">
        <v>-0.54200000000000004</v>
      </c>
      <c r="C1232">
        <v>-1.542</v>
      </c>
      <c r="D1232">
        <v>-2.5369999999999999</v>
      </c>
      <c r="E1232">
        <v>-3.145</v>
      </c>
      <c r="F1232">
        <v>-3.2</v>
      </c>
      <c r="G1232">
        <v>1.9</v>
      </c>
      <c r="H1232">
        <v>-0.01</v>
      </c>
      <c r="I1232">
        <v>1.9219999999999999</v>
      </c>
      <c r="J1232">
        <v>-0.56799999999999995</v>
      </c>
      <c r="K1232">
        <v>-1.5449999999999999</v>
      </c>
      <c r="L1232">
        <v>-2.5369999999999999</v>
      </c>
      <c r="M1232">
        <v>-3.1419999999999999</v>
      </c>
      <c r="N1232">
        <v>-3.2</v>
      </c>
      <c r="O1232">
        <v>0.97299999999999998</v>
      </c>
      <c r="P1232">
        <v>0.997</v>
      </c>
      <c r="Q1232">
        <v>0.995</v>
      </c>
      <c r="R1232">
        <v>0.53800000000000003</v>
      </c>
      <c r="S1232">
        <v>0.20499999999999999</v>
      </c>
    </row>
    <row r="1233" spans="1:19" x14ac:dyDescent="0.3">
      <c r="A1233">
        <v>540</v>
      </c>
      <c r="B1233">
        <v>-0.54200000000000004</v>
      </c>
      <c r="C1233">
        <v>-1.542</v>
      </c>
      <c r="D1233">
        <v>-2.5369999999999999</v>
      </c>
      <c r="E1233">
        <v>-3.145</v>
      </c>
      <c r="F1233">
        <v>-3.2</v>
      </c>
      <c r="G1233">
        <v>1.9</v>
      </c>
      <c r="H1233">
        <v>-0.01</v>
      </c>
      <c r="I1233">
        <v>1.9219999999999999</v>
      </c>
      <c r="J1233">
        <v>-0.56999999999999995</v>
      </c>
      <c r="K1233">
        <v>-1.5469999999999999</v>
      </c>
      <c r="L1233">
        <v>-2.5369999999999999</v>
      </c>
      <c r="M1233">
        <v>-3.1419999999999999</v>
      </c>
      <c r="N1233">
        <v>-3.2</v>
      </c>
      <c r="O1233">
        <v>0.97199999999999998</v>
      </c>
      <c r="P1233">
        <v>0.995</v>
      </c>
      <c r="Q1233">
        <v>0.995</v>
      </c>
      <c r="R1233">
        <v>0.53800000000000003</v>
      </c>
      <c r="S1233">
        <v>0.20699999999999999</v>
      </c>
    </row>
    <row r="1234" spans="1:19" x14ac:dyDescent="0.3">
      <c r="A1234">
        <v>600</v>
      </c>
      <c r="B1234">
        <v>-0.54200000000000004</v>
      </c>
      <c r="C1234">
        <v>-1.542</v>
      </c>
      <c r="D1234">
        <v>-2.5369999999999999</v>
      </c>
      <c r="E1234">
        <v>-3.145</v>
      </c>
      <c r="F1234">
        <v>-3.2</v>
      </c>
      <c r="G1234">
        <v>1.9</v>
      </c>
      <c r="H1234">
        <v>-0.01</v>
      </c>
      <c r="I1234">
        <v>1.9219999999999999</v>
      </c>
      <c r="J1234">
        <v>-0.57199999999999995</v>
      </c>
      <c r="K1234">
        <v>-1.548</v>
      </c>
      <c r="L1234">
        <v>-2.5369999999999999</v>
      </c>
      <c r="M1234">
        <v>-3.141</v>
      </c>
      <c r="N1234">
        <v>-3.2</v>
      </c>
      <c r="O1234">
        <v>0.97</v>
      </c>
      <c r="P1234">
        <v>0.99199999999999999</v>
      </c>
      <c r="Q1234">
        <v>0.995</v>
      </c>
      <c r="R1234">
        <v>0.53800000000000003</v>
      </c>
      <c r="S1234">
        <v>0.20799999999999999</v>
      </c>
    </row>
    <row r="1236" spans="1:19" x14ac:dyDescent="0.3">
      <c r="A1236" t="s">
        <v>0</v>
      </c>
      <c r="B1236" t="s">
        <v>96</v>
      </c>
    </row>
    <row r="1237" spans="1:19" x14ac:dyDescent="0.3">
      <c r="A1237">
        <v>0</v>
      </c>
      <c r="B1237">
        <v>-0.54200000000000004</v>
      </c>
      <c r="C1237">
        <v>-1.542</v>
      </c>
      <c r="D1237">
        <v>-2.5369999999999999</v>
      </c>
      <c r="E1237">
        <v>-3.145</v>
      </c>
      <c r="F1237">
        <v>-3.2</v>
      </c>
      <c r="G1237">
        <v>1.9</v>
      </c>
      <c r="H1237">
        <v>-0.01</v>
      </c>
      <c r="I1237">
        <v>1.663</v>
      </c>
      <c r="J1237">
        <v>-0.54200000000000004</v>
      </c>
      <c r="K1237">
        <v>-1.542</v>
      </c>
      <c r="L1237">
        <v>-2.5369999999999999</v>
      </c>
      <c r="M1237">
        <v>-3.145</v>
      </c>
      <c r="N1237">
        <v>-3.2</v>
      </c>
      <c r="O1237">
        <v>0.96799999999999997</v>
      </c>
      <c r="P1237">
        <v>0.96799999999999997</v>
      </c>
      <c r="Q1237">
        <v>0.96</v>
      </c>
      <c r="R1237">
        <v>0.52500000000000002</v>
      </c>
      <c r="S1237">
        <v>0.20100000000000001</v>
      </c>
    </row>
    <row r="1238" spans="1:19" x14ac:dyDescent="0.3">
      <c r="A1238">
        <v>60</v>
      </c>
      <c r="B1238">
        <v>-0.54200000000000004</v>
      </c>
      <c r="C1238">
        <v>-1.542</v>
      </c>
      <c r="D1238">
        <v>-2.5369999999999999</v>
      </c>
      <c r="E1238">
        <v>-3.145</v>
      </c>
      <c r="F1238">
        <v>-3.2</v>
      </c>
      <c r="G1238">
        <v>1.9</v>
      </c>
      <c r="H1238">
        <v>-0.01</v>
      </c>
      <c r="I1238">
        <v>1.663</v>
      </c>
      <c r="J1238">
        <v>-0.54800000000000004</v>
      </c>
      <c r="K1238">
        <v>-1.5409999999999999</v>
      </c>
      <c r="L1238">
        <v>-2.5369999999999999</v>
      </c>
      <c r="M1238">
        <v>-3.145</v>
      </c>
      <c r="N1238">
        <v>-3.1970000000000001</v>
      </c>
      <c r="O1238">
        <v>0.97399999999999998</v>
      </c>
      <c r="P1238">
        <v>0.99299999999999999</v>
      </c>
      <c r="Q1238">
        <v>0.98399999999999999</v>
      </c>
      <c r="R1238">
        <v>0.52700000000000002</v>
      </c>
      <c r="S1238">
        <v>0.193</v>
      </c>
    </row>
    <row r="1239" spans="1:19" x14ac:dyDescent="0.3">
      <c r="A1239">
        <v>120</v>
      </c>
      <c r="B1239">
        <v>-0.54200000000000004</v>
      </c>
      <c r="C1239">
        <v>-1.542</v>
      </c>
      <c r="D1239">
        <v>-2.5369999999999999</v>
      </c>
      <c r="E1239">
        <v>-3.145</v>
      </c>
      <c r="F1239">
        <v>-3.2</v>
      </c>
      <c r="G1239">
        <v>1.9</v>
      </c>
      <c r="H1239">
        <v>-0.01</v>
      </c>
      <c r="I1239">
        <v>1.663</v>
      </c>
      <c r="J1239">
        <v>-0.55300000000000005</v>
      </c>
      <c r="K1239">
        <v>-1.542</v>
      </c>
      <c r="L1239">
        <v>-2.5369999999999999</v>
      </c>
      <c r="M1239">
        <v>-3.1440000000000001</v>
      </c>
      <c r="N1239">
        <v>-3.194</v>
      </c>
      <c r="O1239">
        <v>0.97699999999999998</v>
      </c>
      <c r="P1239">
        <v>0.999</v>
      </c>
      <c r="Q1239">
        <v>0.99099999999999999</v>
      </c>
      <c r="R1239">
        <v>0.52600000000000002</v>
      </c>
      <c r="S1239">
        <v>0.186</v>
      </c>
    </row>
    <row r="1240" spans="1:19" x14ac:dyDescent="0.3">
      <c r="A1240">
        <v>180</v>
      </c>
      <c r="B1240">
        <v>-0.54200000000000004</v>
      </c>
      <c r="C1240">
        <v>-1.542</v>
      </c>
      <c r="D1240">
        <v>-2.5369999999999999</v>
      </c>
      <c r="E1240">
        <v>-3.145</v>
      </c>
      <c r="F1240">
        <v>-3.2</v>
      </c>
      <c r="G1240">
        <v>1.9</v>
      </c>
      <c r="H1240">
        <v>-0.01</v>
      </c>
      <c r="I1240">
        <v>1.663</v>
      </c>
      <c r="J1240">
        <v>-0.55500000000000005</v>
      </c>
      <c r="K1240">
        <v>-1.542</v>
      </c>
      <c r="L1240">
        <v>-2.5379999999999998</v>
      </c>
      <c r="M1240">
        <v>-3.1440000000000001</v>
      </c>
      <c r="N1240">
        <v>-3.1909999999999998</v>
      </c>
      <c r="O1240">
        <v>0.97699999999999998</v>
      </c>
      <c r="P1240">
        <v>1.004</v>
      </c>
      <c r="Q1240">
        <v>0.995</v>
      </c>
      <c r="R1240">
        <v>0.53</v>
      </c>
      <c r="S1240">
        <v>0.18</v>
      </c>
    </row>
    <row r="1241" spans="1:19" x14ac:dyDescent="0.3">
      <c r="A1241">
        <v>240</v>
      </c>
      <c r="B1241">
        <v>-0.54200000000000004</v>
      </c>
      <c r="C1241">
        <v>-1.542</v>
      </c>
      <c r="D1241">
        <v>-2.5369999999999999</v>
      </c>
      <c r="E1241">
        <v>-3.145</v>
      </c>
      <c r="F1241">
        <v>-3.2</v>
      </c>
      <c r="G1241">
        <v>1.9</v>
      </c>
      <c r="H1241">
        <v>-0.01</v>
      </c>
      <c r="I1241">
        <v>1.663</v>
      </c>
      <c r="J1241">
        <v>-0.55800000000000005</v>
      </c>
      <c r="K1241">
        <v>-1.5409999999999999</v>
      </c>
      <c r="L1241">
        <v>-2.5369999999999999</v>
      </c>
      <c r="M1241">
        <v>-3.1440000000000001</v>
      </c>
      <c r="N1241">
        <v>-3.1880000000000002</v>
      </c>
      <c r="O1241">
        <v>0.97699999999999998</v>
      </c>
      <c r="P1241">
        <v>1.0049999999999999</v>
      </c>
      <c r="Q1241">
        <v>0.995</v>
      </c>
      <c r="R1241">
        <v>0.53600000000000003</v>
      </c>
      <c r="S1241">
        <v>0.17399999999999999</v>
      </c>
    </row>
    <row r="1242" spans="1:19" x14ac:dyDescent="0.3">
      <c r="A1242">
        <v>300</v>
      </c>
      <c r="B1242">
        <v>-0.54200000000000004</v>
      </c>
      <c r="C1242">
        <v>-1.542</v>
      </c>
      <c r="D1242">
        <v>-2.5369999999999999</v>
      </c>
      <c r="E1242">
        <v>-3.145</v>
      </c>
      <c r="F1242">
        <v>-3.2</v>
      </c>
      <c r="G1242">
        <v>1.9</v>
      </c>
      <c r="H1242">
        <v>-0.01</v>
      </c>
      <c r="I1242">
        <v>1.663</v>
      </c>
      <c r="J1242">
        <v>-0.56100000000000005</v>
      </c>
      <c r="K1242">
        <v>-1.542</v>
      </c>
      <c r="L1242">
        <v>-2.5369999999999999</v>
      </c>
      <c r="M1242">
        <v>-3.1440000000000001</v>
      </c>
      <c r="N1242">
        <v>-3.1850000000000001</v>
      </c>
      <c r="O1242">
        <v>0.97599999999999998</v>
      </c>
      <c r="P1242">
        <v>1.0029999999999999</v>
      </c>
      <c r="Q1242">
        <v>0.995</v>
      </c>
      <c r="R1242">
        <v>0.53800000000000003</v>
      </c>
      <c r="S1242">
        <v>0.16900000000000001</v>
      </c>
    </row>
    <row r="1243" spans="1:19" x14ac:dyDescent="0.3">
      <c r="A1243">
        <v>360</v>
      </c>
      <c r="B1243">
        <v>-0.54200000000000004</v>
      </c>
      <c r="C1243">
        <v>-1.542</v>
      </c>
      <c r="D1243">
        <v>-2.5369999999999999</v>
      </c>
      <c r="E1243">
        <v>-3.145</v>
      </c>
      <c r="F1243">
        <v>-3.2</v>
      </c>
      <c r="G1243">
        <v>1.9</v>
      </c>
      <c r="H1243">
        <v>-0.01</v>
      </c>
      <c r="I1243">
        <v>1.663</v>
      </c>
      <c r="J1243">
        <v>-0.56299999999999994</v>
      </c>
      <c r="K1243">
        <v>-1.5429999999999999</v>
      </c>
      <c r="L1243">
        <v>-2.5369999999999999</v>
      </c>
      <c r="M1243">
        <v>-3.1419999999999999</v>
      </c>
      <c r="N1243">
        <v>-3.1819999999999999</v>
      </c>
      <c r="O1243">
        <v>0.97499999999999998</v>
      </c>
      <c r="P1243">
        <v>1.002</v>
      </c>
      <c r="Q1243">
        <v>0.995</v>
      </c>
      <c r="R1243">
        <v>0.53300000000000003</v>
      </c>
      <c r="S1243">
        <v>0.16500000000000001</v>
      </c>
    </row>
    <row r="1244" spans="1:19" x14ac:dyDescent="0.3">
      <c r="A1244">
        <v>420</v>
      </c>
      <c r="B1244">
        <v>-0.54200000000000004</v>
      </c>
      <c r="C1244">
        <v>-1.542</v>
      </c>
      <c r="D1244">
        <v>-2.5369999999999999</v>
      </c>
      <c r="E1244">
        <v>-3.145</v>
      </c>
      <c r="F1244">
        <v>-3.2</v>
      </c>
      <c r="G1244">
        <v>1.9</v>
      </c>
      <c r="H1244">
        <v>-0.01</v>
      </c>
      <c r="I1244">
        <v>1.663</v>
      </c>
      <c r="J1244">
        <v>-0.56499999999999995</v>
      </c>
      <c r="K1244">
        <v>-1.544</v>
      </c>
      <c r="L1244">
        <v>-2.5369999999999999</v>
      </c>
      <c r="M1244">
        <v>-3.1389999999999998</v>
      </c>
      <c r="N1244">
        <v>-3.1789999999999998</v>
      </c>
      <c r="O1244">
        <v>0.97399999999999998</v>
      </c>
      <c r="P1244">
        <v>0.999</v>
      </c>
      <c r="Q1244">
        <v>0.995</v>
      </c>
      <c r="R1244">
        <v>0.52700000000000002</v>
      </c>
      <c r="S1244">
        <v>0.16300000000000001</v>
      </c>
    </row>
    <row r="1245" spans="1:19" x14ac:dyDescent="0.3">
      <c r="A1245">
        <v>480</v>
      </c>
      <c r="B1245">
        <v>-0.54200000000000004</v>
      </c>
      <c r="C1245">
        <v>-1.542</v>
      </c>
      <c r="D1245">
        <v>-2.5369999999999999</v>
      </c>
      <c r="E1245">
        <v>-3.145</v>
      </c>
      <c r="F1245">
        <v>-3.2</v>
      </c>
      <c r="G1245">
        <v>1.9</v>
      </c>
      <c r="H1245">
        <v>-0.01</v>
      </c>
      <c r="I1245">
        <v>1.663</v>
      </c>
      <c r="J1245">
        <v>-0.56799999999999995</v>
      </c>
      <c r="K1245">
        <v>-1.5449999999999999</v>
      </c>
      <c r="L1245">
        <v>-2.5369999999999999</v>
      </c>
      <c r="M1245">
        <v>-3.1360000000000001</v>
      </c>
      <c r="N1245">
        <v>-3.1760000000000002</v>
      </c>
      <c r="O1245">
        <v>0.97299999999999998</v>
      </c>
      <c r="P1245">
        <v>0.997</v>
      </c>
      <c r="Q1245">
        <v>0.995</v>
      </c>
      <c r="R1245">
        <v>0.52100000000000002</v>
      </c>
      <c r="S1245">
        <v>0.161</v>
      </c>
    </row>
    <row r="1246" spans="1:19" x14ac:dyDescent="0.3">
      <c r="A1246">
        <v>540</v>
      </c>
      <c r="B1246">
        <v>-0.54200000000000004</v>
      </c>
      <c r="C1246">
        <v>-1.542</v>
      </c>
      <c r="D1246">
        <v>-2.5369999999999999</v>
      </c>
      <c r="E1246">
        <v>-3.145</v>
      </c>
      <c r="F1246">
        <v>-3.2</v>
      </c>
      <c r="G1246">
        <v>1.9</v>
      </c>
      <c r="H1246">
        <v>-0.01</v>
      </c>
      <c r="I1246">
        <v>1.663</v>
      </c>
      <c r="J1246">
        <v>-0.56999999999999995</v>
      </c>
      <c r="K1246">
        <v>-1.5469999999999999</v>
      </c>
      <c r="L1246">
        <v>-2.5369999999999999</v>
      </c>
      <c r="M1246">
        <v>-3.133</v>
      </c>
      <c r="N1246">
        <v>-3.173</v>
      </c>
      <c r="O1246">
        <v>0.97199999999999998</v>
      </c>
      <c r="P1246">
        <v>0.995</v>
      </c>
      <c r="Q1246">
        <v>0.99399999999999999</v>
      </c>
      <c r="R1246">
        <v>0.51400000000000001</v>
      </c>
      <c r="S1246">
        <v>0.161</v>
      </c>
    </row>
    <row r="1247" spans="1:19" x14ac:dyDescent="0.3">
      <c r="A1247">
        <v>600</v>
      </c>
      <c r="B1247">
        <v>-0.54200000000000004</v>
      </c>
      <c r="C1247">
        <v>-1.542</v>
      </c>
      <c r="D1247">
        <v>-2.5369999999999999</v>
      </c>
      <c r="E1247">
        <v>-3.145</v>
      </c>
      <c r="F1247">
        <v>-3.2</v>
      </c>
      <c r="G1247">
        <v>1.9</v>
      </c>
      <c r="H1247">
        <v>-0.01</v>
      </c>
      <c r="I1247">
        <v>1.663</v>
      </c>
      <c r="J1247">
        <v>-0.57199999999999995</v>
      </c>
      <c r="K1247">
        <v>-1.548</v>
      </c>
      <c r="L1247">
        <v>-2.5369999999999999</v>
      </c>
      <c r="M1247">
        <v>-3.129</v>
      </c>
      <c r="N1247">
        <v>-3.17</v>
      </c>
      <c r="O1247">
        <v>0.97</v>
      </c>
      <c r="P1247">
        <v>0.99299999999999999</v>
      </c>
      <c r="Q1247">
        <v>0.99399999999999999</v>
      </c>
      <c r="R1247">
        <v>0.50900000000000001</v>
      </c>
      <c r="S1247">
        <v>0.16</v>
      </c>
    </row>
    <row r="1249" spans="1:19" x14ac:dyDescent="0.3">
      <c r="A1249" t="s">
        <v>0</v>
      </c>
      <c r="B1249" t="s">
        <v>97</v>
      </c>
    </row>
    <row r="1250" spans="1:19" x14ac:dyDescent="0.3">
      <c r="A1250">
        <v>0</v>
      </c>
      <c r="B1250">
        <v>-0.54200000000000004</v>
      </c>
      <c r="C1250">
        <v>-1.542</v>
      </c>
      <c r="D1250">
        <v>-2.5369999999999999</v>
      </c>
      <c r="E1250">
        <v>-3.1360000000000001</v>
      </c>
      <c r="F1250">
        <v>-3.19</v>
      </c>
      <c r="G1250">
        <v>1.9</v>
      </c>
      <c r="H1250">
        <v>-0.01</v>
      </c>
      <c r="I1250">
        <v>2.169</v>
      </c>
      <c r="J1250">
        <v>-0.54200000000000004</v>
      </c>
      <c r="K1250">
        <v>-1.542</v>
      </c>
      <c r="L1250">
        <v>-2.5369999999999999</v>
      </c>
      <c r="M1250">
        <v>-3.1360000000000001</v>
      </c>
      <c r="N1250">
        <v>-3.19</v>
      </c>
      <c r="O1250">
        <v>0.96799999999999997</v>
      </c>
      <c r="P1250">
        <v>0.96799999999999997</v>
      </c>
      <c r="Q1250">
        <v>0.95899999999999996</v>
      </c>
      <c r="R1250">
        <v>0.51900000000000002</v>
      </c>
      <c r="S1250">
        <v>0.19900000000000001</v>
      </c>
    </row>
    <row r="1251" spans="1:19" x14ac:dyDescent="0.3">
      <c r="A1251">
        <v>60</v>
      </c>
      <c r="B1251">
        <v>-0.54200000000000004</v>
      </c>
      <c r="C1251">
        <v>-1.542</v>
      </c>
      <c r="D1251">
        <v>-2.5369999999999999</v>
      </c>
      <c r="E1251">
        <v>-3.1360000000000001</v>
      </c>
      <c r="F1251">
        <v>-3.19</v>
      </c>
      <c r="G1251">
        <v>1.9</v>
      </c>
      <c r="H1251">
        <v>-0.01</v>
      </c>
      <c r="I1251">
        <v>2.169</v>
      </c>
      <c r="J1251">
        <v>-0.54800000000000004</v>
      </c>
      <c r="K1251">
        <v>-1.542</v>
      </c>
      <c r="L1251">
        <v>-2.5369999999999999</v>
      </c>
      <c r="M1251">
        <v>-3.1360000000000001</v>
      </c>
      <c r="N1251">
        <v>-3.1930000000000001</v>
      </c>
      <c r="O1251">
        <v>0.97399999999999998</v>
      </c>
      <c r="P1251">
        <v>0.995</v>
      </c>
      <c r="Q1251">
        <v>0.98399999999999999</v>
      </c>
      <c r="R1251">
        <v>0.51900000000000002</v>
      </c>
      <c r="S1251">
        <v>0.20799999999999999</v>
      </c>
    </row>
    <row r="1252" spans="1:19" x14ac:dyDescent="0.3">
      <c r="A1252">
        <v>120</v>
      </c>
      <c r="B1252">
        <v>-0.54200000000000004</v>
      </c>
      <c r="C1252">
        <v>-1.542</v>
      </c>
      <c r="D1252">
        <v>-2.5369999999999999</v>
      </c>
      <c r="E1252">
        <v>-3.1360000000000001</v>
      </c>
      <c r="F1252">
        <v>-3.19</v>
      </c>
      <c r="G1252">
        <v>1.9</v>
      </c>
      <c r="H1252">
        <v>-0.01</v>
      </c>
      <c r="I1252">
        <v>2.169</v>
      </c>
      <c r="J1252">
        <v>-0.55200000000000005</v>
      </c>
      <c r="K1252">
        <v>-1.542</v>
      </c>
      <c r="L1252">
        <v>-2.5369999999999999</v>
      </c>
      <c r="M1252">
        <v>-3.137</v>
      </c>
      <c r="N1252">
        <v>-3.1960000000000002</v>
      </c>
      <c r="O1252">
        <v>0.97699999999999998</v>
      </c>
      <c r="P1252">
        <v>0.999</v>
      </c>
      <c r="Q1252">
        <v>0.99299999999999999</v>
      </c>
      <c r="R1252">
        <v>0.52300000000000002</v>
      </c>
      <c r="S1252">
        <v>0.216</v>
      </c>
    </row>
    <row r="1253" spans="1:19" x14ac:dyDescent="0.3">
      <c r="A1253">
        <v>180</v>
      </c>
      <c r="B1253">
        <v>-0.54200000000000004</v>
      </c>
      <c r="C1253">
        <v>-1.542</v>
      </c>
      <c r="D1253">
        <v>-2.5369999999999999</v>
      </c>
      <c r="E1253">
        <v>-3.1360000000000001</v>
      </c>
      <c r="F1253">
        <v>-3.19</v>
      </c>
      <c r="G1253">
        <v>1.9</v>
      </c>
      <c r="H1253">
        <v>-0.01</v>
      </c>
      <c r="I1253">
        <v>2.169</v>
      </c>
      <c r="J1253">
        <v>-0.55600000000000005</v>
      </c>
      <c r="K1253">
        <v>-1.542</v>
      </c>
      <c r="L1253">
        <v>-2.5369999999999999</v>
      </c>
      <c r="M1253">
        <v>-3.1360000000000001</v>
      </c>
      <c r="N1253">
        <v>-3.1989999999999998</v>
      </c>
      <c r="O1253">
        <v>0.97699999999999998</v>
      </c>
      <c r="P1253">
        <v>1.0029999999999999</v>
      </c>
      <c r="Q1253">
        <v>0.99299999999999999</v>
      </c>
      <c r="R1253">
        <v>0.52500000000000002</v>
      </c>
      <c r="S1253">
        <v>0.222</v>
      </c>
    </row>
    <row r="1254" spans="1:19" x14ac:dyDescent="0.3">
      <c r="A1254">
        <v>240</v>
      </c>
      <c r="B1254">
        <v>-0.54200000000000004</v>
      </c>
      <c r="C1254">
        <v>-1.542</v>
      </c>
      <c r="D1254">
        <v>-2.5369999999999999</v>
      </c>
      <c r="E1254">
        <v>-3.1360000000000001</v>
      </c>
      <c r="F1254">
        <v>-3.19</v>
      </c>
      <c r="G1254">
        <v>1.9</v>
      </c>
      <c r="H1254">
        <v>-0.01</v>
      </c>
      <c r="I1254">
        <v>2.169</v>
      </c>
      <c r="J1254">
        <v>-0.55800000000000005</v>
      </c>
      <c r="K1254">
        <v>-1.5409999999999999</v>
      </c>
      <c r="L1254">
        <v>-2.5369999999999999</v>
      </c>
      <c r="M1254">
        <v>-3.1339999999999999</v>
      </c>
      <c r="N1254">
        <v>-3.202</v>
      </c>
      <c r="O1254">
        <v>0.97699999999999998</v>
      </c>
      <c r="P1254">
        <v>1.0049999999999999</v>
      </c>
      <c r="Q1254">
        <v>0.995</v>
      </c>
      <c r="R1254">
        <v>0.52300000000000002</v>
      </c>
      <c r="S1254">
        <v>0.22800000000000001</v>
      </c>
    </row>
    <row r="1255" spans="1:19" x14ac:dyDescent="0.3">
      <c r="A1255">
        <v>300</v>
      </c>
      <c r="B1255">
        <v>-0.54200000000000004</v>
      </c>
      <c r="C1255">
        <v>-1.542</v>
      </c>
      <c r="D1255">
        <v>-2.5369999999999999</v>
      </c>
      <c r="E1255">
        <v>-3.1360000000000001</v>
      </c>
      <c r="F1255">
        <v>-3.19</v>
      </c>
      <c r="G1255">
        <v>1.9</v>
      </c>
      <c r="H1255">
        <v>-0.01</v>
      </c>
      <c r="I1255">
        <v>2.169</v>
      </c>
      <c r="J1255">
        <v>-0.56100000000000005</v>
      </c>
      <c r="K1255">
        <v>-1.542</v>
      </c>
      <c r="L1255">
        <v>-2.5369999999999999</v>
      </c>
      <c r="M1255">
        <v>-3.133</v>
      </c>
      <c r="N1255">
        <v>-3.2050000000000001</v>
      </c>
      <c r="O1255">
        <v>0.97599999999999998</v>
      </c>
      <c r="P1255">
        <v>1.004</v>
      </c>
      <c r="Q1255">
        <v>0.996</v>
      </c>
      <c r="R1255">
        <v>0.52700000000000002</v>
      </c>
      <c r="S1255">
        <v>0.23200000000000001</v>
      </c>
    </row>
    <row r="1256" spans="1:19" x14ac:dyDescent="0.3">
      <c r="A1256">
        <v>360</v>
      </c>
      <c r="B1256">
        <v>-0.54200000000000004</v>
      </c>
      <c r="C1256">
        <v>-1.542</v>
      </c>
      <c r="D1256">
        <v>-2.5369999999999999</v>
      </c>
      <c r="E1256">
        <v>-3.1360000000000001</v>
      </c>
      <c r="F1256">
        <v>-3.19</v>
      </c>
      <c r="G1256">
        <v>1.9</v>
      </c>
      <c r="H1256">
        <v>-0.01</v>
      </c>
      <c r="I1256">
        <v>2.169</v>
      </c>
      <c r="J1256">
        <v>-0.56299999999999994</v>
      </c>
      <c r="K1256">
        <v>-1.5429999999999999</v>
      </c>
      <c r="L1256">
        <v>-2.5369999999999999</v>
      </c>
      <c r="M1256">
        <v>-3.1349999999999998</v>
      </c>
      <c r="N1256">
        <v>-3.2080000000000002</v>
      </c>
      <c r="O1256">
        <v>0.97499999999999998</v>
      </c>
      <c r="P1256">
        <v>1.0009999999999999</v>
      </c>
      <c r="Q1256">
        <v>0.99299999999999999</v>
      </c>
      <c r="R1256">
        <v>0.53400000000000003</v>
      </c>
      <c r="S1256">
        <v>0.23699999999999999</v>
      </c>
    </row>
    <row r="1257" spans="1:19" x14ac:dyDescent="0.3">
      <c r="A1257">
        <v>420</v>
      </c>
      <c r="B1257">
        <v>-0.54200000000000004</v>
      </c>
      <c r="C1257">
        <v>-1.542</v>
      </c>
      <c r="D1257">
        <v>-2.5369999999999999</v>
      </c>
      <c r="E1257">
        <v>-3.1360000000000001</v>
      </c>
      <c r="F1257">
        <v>-3.19</v>
      </c>
      <c r="G1257">
        <v>1.9</v>
      </c>
      <c r="H1257">
        <v>-0.01</v>
      </c>
      <c r="I1257">
        <v>2.169</v>
      </c>
      <c r="J1257">
        <v>-0.56599999999999995</v>
      </c>
      <c r="K1257">
        <v>-1.544</v>
      </c>
      <c r="L1257">
        <v>-2.5369999999999999</v>
      </c>
      <c r="M1257">
        <v>-3.1360000000000001</v>
      </c>
      <c r="N1257">
        <v>-3.2109999999999999</v>
      </c>
      <c r="O1257">
        <v>0.97399999999999998</v>
      </c>
      <c r="P1257">
        <v>0.999</v>
      </c>
      <c r="Q1257">
        <v>0.99299999999999999</v>
      </c>
      <c r="R1257">
        <v>0.54</v>
      </c>
      <c r="S1257">
        <v>0.24199999999999999</v>
      </c>
    </row>
    <row r="1258" spans="1:19" x14ac:dyDescent="0.3">
      <c r="A1258">
        <v>480</v>
      </c>
      <c r="B1258">
        <v>-0.54200000000000004</v>
      </c>
      <c r="C1258">
        <v>-1.542</v>
      </c>
      <c r="D1258">
        <v>-2.5369999999999999</v>
      </c>
      <c r="E1258">
        <v>-3.1360000000000001</v>
      </c>
      <c r="F1258">
        <v>-3.19</v>
      </c>
      <c r="G1258">
        <v>1.9</v>
      </c>
      <c r="H1258">
        <v>-0.01</v>
      </c>
      <c r="I1258">
        <v>2.169</v>
      </c>
      <c r="J1258">
        <v>-0.56799999999999995</v>
      </c>
      <c r="K1258">
        <v>-1.5449999999999999</v>
      </c>
      <c r="L1258">
        <v>-2.5369999999999999</v>
      </c>
      <c r="M1258">
        <v>-3.1389999999999998</v>
      </c>
      <c r="N1258">
        <v>-3.214</v>
      </c>
      <c r="O1258">
        <v>0.97299999999999998</v>
      </c>
      <c r="P1258">
        <v>0.997</v>
      </c>
      <c r="Q1258">
        <v>0.995</v>
      </c>
      <c r="R1258">
        <v>0.54800000000000004</v>
      </c>
      <c r="S1258">
        <v>0.247</v>
      </c>
    </row>
    <row r="1259" spans="1:19" x14ac:dyDescent="0.3">
      <c r="A1259">
        <v>540</v>
      </c>
      <c r="B1259">
        <v>-0.54200000000000004</v>
      </c>
      <c r="C1259">
        <v>-1.542</v>
      </c>
      <c r="D1259">
        <v>-2.5369999999999999</v>
      </c>
      <c r="E1259">
        <v>-3.1360000000000001</v>
      </c>
      <c r="F1259">
        <v>-3.19</v>
      </c>
      <c r="G1259">
        <v>1.9</v>
      </c>
      <c r="H1259">
        <v>-0.01</v>
      </c>
      <c r="I1259">
        <v>2.169</v>
      </c>
      <c r="J1259">
        <v>-0.56999999999999995</v>
      </c>
      <c r="K1259">
        <v>-1.5469999999999999</v>
      </c>
      <c r="L1259">
        <v>-2.5369999999999999</v>
      </c>
      <c r="M1259">
        <v>-3.141</v>
      </c>
      <c r="N1259">
        <v>-3.2170000000000001</v>
      </c>
      <c r="O1259">
        <v>0.97199999999999998</v>
      </c>
      <c r="P1259">
        <v>0.99399999999999999</v>
      </c>
      <c r="Q1259">
        <v>0.99399999999999999</v>
      </c>
      <c r="R1259">
        <v>0.55400000000000005</v>
      </c>
      <c r="S1259">
        <v>0.25</v>
      </c>
    </row>
    <row r="1260" spans="1:19" x14ac:dyDescent="0.3">
      <c r="A1260">
        <v>600</v>
      </c>
      <c r="B1260">
        <v>-0.54200000000000004</v>
      </c>
      <c r="C1260">
        <v>-1.542</v>
      </c>
      <c r="D1260">
        <v>-2.5369999999999999</v>
      </c>
      <c r="E1260">
        <v>-3.1360000000000001</v>
      </c>
      <c r="F1260">
        <v>-3.19</v>
      </c>
      <c r="G1260">
        <v>1.9</v>
      </c>
      <c r="H1260">
        <v>-0.01</v>
      </c>
      <c r="I1260">
        <v>2.169</v>
      </c>
      <c r="J1260">
        <v>-0.57199999999999995</v>
      </c>
      <c r="K1260">
        <v>-1.548</v>
      </c>
      <c r="L1260">
        <v>-2.5369999999999999</v>
      </c>
      <c r="M1260">
        <v>-3.1440000000000001</v>
      </c>
      <c r="N1260">
        <v>-3.22</v>
      </c>
      <c r="O1260">
        <v>0.97</v>
      </c>
      <c r="P1260">
        <v>0.99199999999999999</v>
      </c>
      <c r="Q1260">
        <v>0.99399999999999999</v>
      </c>
      <c r="R1260">
        <v>0.55800000000000005</v>
      </c>
      <c r="S1260">
        <v>0.253</v>
      </c>
    </row>
    <row r="1262" spans="1:19" x14ac:dyDescent="0.3">
      <c r="A1262" t="s">
        <v>0</v>
      </c>
      <c r="B1262" t="s">
        <v>98</v>
      </c>
    </row>
    <row r="1263" spans="1:19" x14ac:dyDescent="0.3">
      <c r="A1263">
        <v>0</v>
      </c>
      <c r="B1263">
        <v>-0.54200000000000004</v>
      </c>
      <c r="C1263">
        <v>-1.542</v>
      </c>
      <c r="D1263">
        <v>-2.5369999999999999</v>
      </c>
      <c r="E1263">
        <v>-3.1360000000000001</v>
      </c>
      <c r="F1263">
        <v>-3.19</v>
      </c>
      <c r="G1263">
        <v>1.9</v>
      </c>
      <c r="H1263">
        <v>-0.01</v>
      </c>
      <c r="I1263">
        <v>1.9219999999999999</v>
      </c>
      <c r="J1263">
        <v>-0.54200000000000004</v>
      </c>
      <c r="K1263">
        <v>-1.542</v>
      </c>
      <c r="L1263">
        <v>-2.5369999999999999</v>
      </c>
      <c r="M1263">
        <v>-3.1360000000000001</v>
      </c>
      <c r="N1263">
        <v>-3.19</v>
      </c>
      <c r="O1263">
        <v>0.96799999999999997</v>
      </c>
      <c r="P1263">
        <v>0.96799999999999997</v>
      </c>
      <c r="Q1263">
        <v>0.95899999999999996</v>
      </c>
      <c r="R1263">
        <v>0.51900000000000002</v>
      </c>
      <c r="S1263">
        <v>0.19900000000000001</v>
      </c>
    </row>
    <row r="1264" spans="1:19" x14ac:dyDescent="0.3">
      <c r="A1264">
        <v>60</v>
      </c>
      <c r="B1264">
        <v>-0.54200000000000004</v>
      </c>
      <c r="C1264">
        <v>-1.542</v>
      </c>
      <c r="D1264">
        <v>-2.5369999999999999</v>
      </c>
      <c r="E1264">
        <v>-3.1360000000000001</v>
      </c>
      <c r="F1264">
        <v>-3.19</v>
      </c>
      <c r="G1264">
        <v>1.9</v>
      </c>
      <c r="H1264">
        <v>-0.01</v>
      </c>
      <c r="I1264">
        <v>1.9219999999999999</v>
      </c>
      <c r="J1264">
        <v>-0.54800000000000004</v>
      </c>
      <c r="K1264">
        <v>-1.542</v>
      </c>
      <c r="L1264">
        <v>-2.5369999999999999</v>
      </c>
      <c r="M1264">
        <v>-3.1360000000000001</v>
      </c>
      <c r="N1264">
        <v>-3.19</v>
      </c>
      <c r="O1264">
        <v>0.97399999999999998</v>
      </c>
      <c r="P1264">
        <v>0.995</v>
      </c>
      <c r="Q1264">
        <v>0.98299999999999998</v>
      </c>
      <c r="R1264">
        <v>0.52</v>
      </c>
      <c r="S1264">
        <v>0.2</v>
      </c>
    </row>
    <row r="1265" spans="1:19" x14ac:dyDescent="0.3">
      <c r="A1265">
        <v>120</v>
      </c>
      <c r="B1265">
        <v>-0.54200000000000004</v>
      </c>
      <c r="C1265">
        <v>-1.542</v>
      </c>
      <c r="D1265">
        <v>-2.5369999999999999</v>
      </c>
      <c r="E1265">
        <v>-3.1360000000000001</v>
      </c>
      <c r="F1265">
        <v>-3.19</v>
      </c>
      <c r="G1265">
        <v>1.9</v>
      </c>
      <c r="H1265">
        <v>-0.01</v>
      </c>
      <c r="I1265">
        <v>1.9219999999999999</v>
      </c>
      <c r="J1265">
        <v>-0.55200000000000005</v>
      </c>
      <c r="K1265">
        <v>-1.542</v>
      </c>
      <c r="L1265">
        <v>-2.5369999999999999</v>
      </c>
      <c r="M1265">
        <v>-3.1360000000000001</v>
      </c>
      <c r="N1265">
        <v>-3.19</v>
      </c>
      <c r="O1265">
        <v>0.97699999999999998</v>
      </c>
      <c r="P1265">
        <v>0.999</v>
      </c>
      <c r="Q1265">
        <v>0.99199999999999999</v>
      </c>
      <c r="R1265">
        <v>0.52100000000000002</v>
      </c>
      <c r="S1265">
        <v>0.2</v>
      </c>
    </row>
    <row r="1266" spans="1:19" x14ac:dyDescent="0.3">
      <c r="A1266">
        <v>180</v>
      </c>
      <c r="B1266">
        <v>-0.54200000000000004</v>
      </c>
      <c r="C1266">
        <v>-1.542</v>
      </c>
      <c r="D1266">
        <v>-2.5369999999999999</v>
      </c>
      <c r="E1266">
        <v>-3.1360000000000001</v>
      </c>
      <c r="F1266">
        <v>-3.19</v>
      </c>
      <c r="G1266">
        <v>1.9</v>
      </c>
      <c r="H1266">
        <v>-0.01</v>
      </c>
      <c r="I1266">
        <v>1.9219999999999999</v>
      </c>
      <c r="J1266">
        <v>-0.55600000000000005</v>
      </c>
      <c r="K1266">
        <v>-1.542</v>
      </c>
      <c r="L1266">
        <v>-2.5369999999999999</v>
      </c>
      <c r="M1266">
        <v>-3.1360000000000001</v>
      </c>
      <c r="N1266">
        <v>-3.19</v>
      </c>
      <c r="O1266">
        <v>0.97699999999999998</v>
      </c>
      <c r="P1266">
        <v>1.004</v>
      </c>
      <c r="Q1266">
        <v>0.99399999999999999</v>
      </c>
      <c r="R1266">
        <v>0.52400000000000002</v>
      </c>
      <c r="S1266">
        <v>0.2</v>
      </c>
    </row>
    <row r="1267" spans="1:19" x14ac:dyDescent="0.3">
      <c r="A1267">
        <v>240</v>
      </c>
      <c r="B1267">
        <v>-0.54200000000000004</v>
      </c>
      <c r="C1267">
        <v>-1.542</v>
      </c>
      <c r="D1267">
        <v>-2.5369999999999999</v>
      </c>
      <c r="E1267">
        <v>-3.1360000000000001</v>
      </c>
      <c r="F1267">
        <v>-3.19</v>
      </c>
      <c r="G1267">
        <v>1.9</v>
      </c>
      <c r="H1267">
        <v>-0.01</v>
      </c>
      <c r="I1267">
        <v>1.9219999999999999</v>
      </c>
      <c r="J1267">
        <v>-0.55800000000000005</v>
      </c>
      <c r="K1267">
        <v>-1.5409999999999999</v>
      </c>
      <c r="L1267">
        <v>-2.5369999999999999</v>
      </c>
      <c r="M1267">
        <v>-3.1349999999999998</v>
      </c>
      <c r="N1267">
        <v>-3.19</v>
      </c>
      <c r="O1267">
        <v>0.97699999999999998</v>
      </c>
      <c r="P1267">
        <v>1.0049999999999999</v>
      </c>
      <c r="Q1267">
        <v>0.995</v>
      </c>
      <c r="R1267">
        <v>0.52700000000000002</v>
      </c>
      <c r="S1267">
        <v>0.20100000000000001</v>
      </c>
    </row>
    <row r="1268" spans="1:19" x14ac:dyDescent="0.3">
      <c r="A1268">
        <v>300</v>
      </c>
      <c r="B1268">
        <v>-0.54200000000000004</v>
      </c>
      <c r="C1268">
        <v>-1.542</v>
      </c>
      <c r="D1268">
        <v>-2.5369999999999999</v>
      </c>
      <c r="E1268">
        <v>-3.1360000000000001</v>
      </c>
      <c r="F1268">
        <v>-3.19</v>
      </c>
      <c r="G1268">
        <v>1.9</v>
      </c>
      <c r="H1268">
        <v>-0.01</v>
      </c>
      <c r="I1268">
        <v>1.9219999999999999</v>
      </c>
      <c r="J1268">
        <v>-0.56100000000000005</v>
      </c>
      <c r="K1268">
        <v>-1.542</v>
      </c>
      <c r="L1268">
        <v>-2.5369999999999999</v>
      </c>
      <c r="M1268">
        <v>-3.1339999999999999</v>
      </c>
      <c r="N1268">
        <v>-3.19</v>
      </c>
      <c r="O1268">
        <v>0.97599999999999998</v>
      </c>
      <c r="P1268">
        <v>1.004</v>
      </c>
      <c r="Q1268">
        <v>0.995</v>
      </c>
      <c r="R1268">
        <v>0.52900000000000003</v>
      </c>
      <c r="S1268">
        <v>0.2</v>
      </c>
    </row>
    <row r="1269" spans="1:19" x14ac:dyDescent="0.3">
      <c r="A1269">
        <v>360</v>
      </c>
      <c r="B1269">
        <v>-0.54200000000000004</v>
      </c>
      <c r="C1269">
        <v>-1.542</v>
      </c>
      <c r="D1269">
        <v>-2.5369999999999999</v>
      </c>
      <c r="E1269">
        <v>-3.1360000000000001</v>
      </c>
      <c r="F1269">
        <v>-3.19</v>
      </c>
      <c r="G1269">
        <v>1.9</v>
      </c>
      <c r="H1269">
        <v>-0.01</v>
      </c>
      <c r="I1269">
        <v>1.9219999999999999</v>
      </c>
      <c r="J1269">
        <v>-0.56299999999999994</v>
      </c>
      <c r="K1269">
        <v>-1.5429999999999999</v>
      </c>
      <c r="L1269">
        <v>-2.5369999999999999</v>
      </c>
      <c r="M1269">
        <v>-3.1339999999999999</v>
      </c>
      <c r="N1269">
        <v>-3.19</v>
      </c>
      <c r="O1269">
        <v>0.97499999999999998</v>
      </c>
      <c r="P1269">
        <v>1.0009999999999999</v>
      </c>
      <c r="Q1269">
        <v>0.99399999999999999</v>
      </c>
      <c r="R1269">
        <v>0.53</v>
      </c>
      <c r="S1269">
        <v>0.2</v>
      </c>
    </row>
    <row r="1270" spans="1:19" x14ac:dyDescent="0.3">
      <c r="A1270">
        <v>420</v>
      </c>
      <c r="B1270">
        <v>-0.54200000000000004</v>
      </c>
      <c r="C1270">
        <v>-1.542</v>
      </c>
      <c r="D1270">
        <v>-2.5369999999999999</v>
      </c>
      <c r="E1270">
        <v>-3.1360000000000001</v>
      </c>
      <c r="F1270">
        <v>-3.19</v>
      </c>
      <c r="G1270">
        <v>1.9</v>
      </c>
      <c r="H1270">
        <v>-0.01</v>
      </c>
      <c r="I1270">
        <v>1.9219999999999999</v>
      </c>
      <c r="J1270">
        <v>-0.56599999999999995</v>
      </c>
      <c r="K1270">
        <v>-1.544</v>
      </c>
      <c r="L1270">
        <v>-2.5369999999999999</v>
      </c>
      <c r="M1270">
        <v>-3.1339999999999999</v>
      </c>
      <c r="N1270">
        <v>-3.19</v>
      </c>
      <c r="O1270">
        <v>0.97399999999999998</v>
      </c>
      <c r="P1270">
        <v>0.999</v>
      </c>
      <c r="Q1270">
        <v>0.99399999999999999</v>
      </c>
      <c r="R1270">
        <v>0.53100000000000003</v>
      </c>
      <c r="S1270">
        <v>0.20200000000000001</v>
      </c>
    </row>
    <row r="1271" spans="1:19" x14ac:dyDescent="0.3">
      <c r="A1271">
        <v>480</v>
      </c>
      <c r="B1271">
        <v>-0.54200000000000004</v>
      </c>
      <c r="C1271">
        <v>-1.542</v>
      </c>
      <c r="D1271">
        <v>-2.5369999999999999</v>
      </c>
      <c r="E1271">
        <v>-3.1360000000000001</v>
      </c>
      <c r="F1271">
        <v>-3.19</v>
      </c>
      <c r="G1271">
        <v>1.9</v>
      </c>
      <c r="H1271">
        <v>-0.01</v>
      </c>
      <c r="I1271">
        <v>1.9219999999999999</v>
      </c>
      <c r="J1271">
        <v>-0.56799999999999995</v>
      </c>
      <c r="K1271">
        <v>-1.5449999999999999</v>
      </c>
      <c r="L1271">
        <v>-2.5369999999999999</v>
      </c>
      <c r="M1271">
        <v>-3.133</v>
      </c>
      <c r="N1271">
        <v>-3.19</v>
      </c>
      <c r="O1271">
        <v>0.97299999999999998</v>
      </c>
      <c r="P1271">
        <v>0.997</v>
      </c>
      <c r="Q1271">
        <v>0.99399999999999999</v>
      </c>
      <c r="R1271">
        <v>0.53200000000000003</v>
      </c>
      <c r="S1271">
        <v>0.20300000000000001</v>
      </c>
    </row>
    <row r="1272" spans="1:19" x14ac:dyDescent="0.3">
      <c r="A1272">
        <v>540</v>
      </c>
      <c r="B1272">
        <v>-0.54200000000000004</v>
      </c>
      <c r="C1272">
        <v>-1.542</v>
      </c>
      <c r="D1272">
        <v>-2.5369999999999999</v>
      </c>
      <c r="E1272">
        <v>-3.1360000000000001</v>
      </c>
      <c r="F1272">
        <v>-3.19</v>
      </c>
      <c r="G1272">
        <v>1.9</v>
      </c>
      <c r="H1272">
        <v>-0.01</v>
      </c>
      <c r="I1272">
        <v>1.9219999999999999</v>
      </c>
      <c r="J1272">
        <v>-0.56999999999999995</v>
      </c>
      <c r="K1272">
        <v>-1.5469999999999999</v>
      </c>
      <c r="L1272">
        <v>-2.5369999999999999</v>
      </c>
      <c r="M1272">
        <v>-3.133</v>
      </c>
      <c r="N1272">
        <v>-3.19</v>
      </c>
      <c r="O1272">
        <v>0.97199999999999998</v>
      </c>
      <c r="P1272">
        <v>0.995</v>
      </c>
      <c r="Q1272">
        <v>0.99399999999999999</v>
      </c>
      <c r="R1272">
        <v>0.53200000000000003</v>
      </c>
      <c r="S1272">
        <v>0.20499999999999999</v>
      </c>
    </row>
    <row r="1273" spans="1:19" x14ac:dyDescent="0.3">
      <c r="A1273">
        <v>600</v>
      </c>
      <c r="B1273">
        <v>-0.54200000000000004</v>
      </c>
      <c r="C1273">
        <v>-1.542</v>
      </c>
      <c r="D1273">
        <v>-2.5369999999999999</v>
      </c>
      <c r="E1273">
        <v>-3.1360000000000001</v>
      </c>
      <c r="F1273">
        <v>-3.19</v>
      </c>
      <c r="G1273">
        <v>1.9</v>
      </c>
      <c r="H1273">
        <v>-0.01</v>
      </c>
      <c r="I1273">
        <v>1.9219999999999999</v>
      </c>
      <c r="J1273">
        <v>-0.57199999999999995</v>
      </c>
      <c r="K1273">
        <v>-1.548</v>
      </c>
      <c r="L1273">
        <v>-2.5369999999999999</v>
      </c>
      <c r="M1273">
        <v>-3.133</v>
      </c>
      <c r="N1273">
        <v>-3.19</v>
      </c>
      <c r="O1273">
        <v>0.97</v>
      </c>
      <c r="P1273">
        <v>0.99199999999999999</v>
      </c>
      <c r="Q1273">
        <v>0.99399999999999999</v>
      </c>
      <c r="R1273">
        <v>0.53300000000000003</v>
      </c>
      <c r="S1273">
        <v>0.20599999999999999</v>
      </c>
    </row>
    <row r="1275" spans="1:19" x14ac:dyDescent="0.3">
      <c r="A1275" t="s">
        <v>0</v>
      </c>
      <c r="B1275" t="s">
        <v>99</v>
      </c>
    </row>
    <row r="1276" spans="1:19" x14ac:dyDescent="0.3">
      <c r="A1276">
        <v>0</v>
      </c>
      <c r="B1276">
        <v>-0.54200000000000004</v>
      </c>
      <c r="C1276">
        <v>-1.542</v>
      </c>
      <c r="D1276">
        <v>-2.5369999999999999</v>
      </c>
      <c r="E1276">
        <v>-3.1360000000000001</v>
      </c>
      <c r="F1276">
        <v>-3.19</v>
      </c>
      <c r="G1276">
        <v>1.9</v>
      </c>
      <c r="H1276">
        <v>-0.01</v>
      </c>
      <c r="I1276">
        <v>1.663</v>
      </c>
      <c r="J1276">
        <v>-0.54200000000000004</v>
      </c>
      <c r="K1276">
        <v>-1.542</v>
      </c>
      <c r="L1276">
        <v>-2.5369999999999999</v>
      </c>
      <c r="M1276">
        <v>-3.1360000000000001</v>
      </c>
      <c r="N1276">
        <v>-3.19</v>
      </c>
      <c r="O1276">
        <v>0.96799999999999997</v>
      </c>
      <c r="P1276">
        <v>0.96799999999999997</v>
      </c>
      <c r="Q1276">
        <v>0.95899999999999996</v>
      </c>
      <c r="R1276">
        <v>0.51900000000000002</v>
      </c>
      <c r="S1276">
        <v>0.19900000000000001</v>
      </c>
    </row>
    <row r="1277" spans="1:19" x14ac:dyDescent="0.3">
      <c r="A1277">
        <v>60</v>
      </c>
      <c r="B1277">
        <v>-0.54200000000000004</v>
      </c>
      <c r="C1277">
        <v>-1.542</v>
      </c>
      <c r="D1277">
        <v>-2.5369999999999999</v>
      </c>
      <c r="E1277">
        <v>-3.1360000000000001</v>
      </c>
      <c r="F1277">
        <v>-3.19</v>
      </c>
      <c r="G1277">
        <v>1.9</v>
      </c>
      <c r="H1277">
        <v>-0.01</v>
      </c>
      <c r="I1277">
        <v>1.663</v>
      </c>
      <c r="J1277">
        <v>-0.54800000000000004</v>
      </c>
      <c r="K1277">
        <v>-1.5409999999999999</v>
      </c>
      <c r="L1277">
        <v>-2.5369999999999999</v>
      </c>
      <c r="M1277">
        <v>-3.137</v>
      </c>
      <c r="N1277">
        <v>-3.1869999999999998</v>
      </c>
      <c r="O1277">
        <v>0.97399999999999998</v>
      </c>
      <c r="P1277">
        <v>0.99299999999999999</v>
      </c>
      <c r="Q1277">
        <v>0.98299999999999998</v>
      </c>
      <c r="R1277">
        <v>0.52200000000000002</v>
      </c>
      <c r="S1277">
        <v>0.192</v>
      </c>
    </row>
    <row r="1278" spans="1:19" x14ac:dyDescent="0.3">
      <c r="A1278">
        <v>120</v>
      </c>
      <c r="B1278">
        <v>-0.54200000000000004</v>
      </c>
      <c r="C1278">
        <v>-1.542</v>
      </c>
      <c r="D1278">
        <v>-2.5369999999999999</v>
      </c>
      <c r="E1278">
        <v>-3.1360000000000001</v>
      </c>
      <c r="F1278">
        <v>-3.19</v>
      </c>
      <c r="G1278">
        <v>1.9</v>
      </c>
      <c r="H1278">
        <v>-0.01</v>
      </c>
      <c r="I1278">
        <v>1.663</v>
      </c>
      <c r="J1278">
        <v>-0.55300000000000005</v>
      </c>
      <c r="K1278">
        <v>-1.542</v>
      </c>
      <c r="L1278">
        <v>-2.5369999999999999</v>
      </c>
      <c r="M1278">
        <v>-3.1360000000000001</v>
      </c>
      <c r="N1278">
        <v>-3.1840000000000002</v>
      </c>
      <c r="O1278">
        <v>0.97699999999999998</v>
      </c>
      <c r="P1278">
        <v>0.999</v>
      </c>
      <c r="Q1278">
        <v>0.99</v>
      </c>
      <c r="R1278">
        <v>0.52</v>
      </c>
      <c r="S1278">
        <v>0.184</v>
      </c>
    </row>
    <row r="1279" spans="1:19" x14ac:dyDescent="0.3">
      <c r="A1279">
        <v>180</v>
      </c>
      <c r="B1279">
        <v>-0.54200000000000004</v>
      </c>
      <c r="C1279">
        <v>-1.542</v>
      </c>
      <c r="D1279">
        <v>-2.5369999999999999</v>
      </c>
      <c r="E1279">
        <v>-3.1360000000000001</v>
      </c>
      <c r="F1279">
        <v>-3.19</v>
      </c>
      <c r="G1279">
        <v>1.9</v>
      </c>
      <c r="H1279">
        <v>-0.01</v>
      </c>
      <c r="I1279">
        <v>1.663</v>
      </c>
      <c r="J1279">
        <v>-0.55500000000000005</v>
      </c>
      <c r="K1279">
        <v>-1.542</v>
      </c>
      <c r="L1279">
        <v>-2.5369999999999999</v>
      </c>
      <c r="M1279">
        <v>-3.1349999999999998</v>
      </c>
      <c r="N1279">
        <v>-3.181</v>
      </c>
      <c r="O1279">
        <v>0.97699999999999998</v>
      </c>
      <c r="P1279">
        <v>1.004</v>
      </c>
      <c r="Q1279">
        <v>0.995</v>
      </c>
      <c r="R1279">
        <v>0.52400000000000002</v>
      </c>
      <c r="S1279">
        <v>0.17799999999999999</v>
      </c>
    </row>
    <row r="1280" spans="1:19" x14ac:dyDescent="0.3">
      <c r="A1280">
        <v>240</v>
      </c>
      <c r="B1280">
        <v>-0.54200000000000004</v>
      </c>
      <c r="C1280">
        <v>-1.542</v>
      </c>
      <c r="D1280">
        <v>-2.5369999999999999</v>
      </c>
      <c r="E1280">
        <v>-3.1360000000000001</v>
      </c>
      <c r="F1280">
        <v>-3.19</v>
      </c>
      <c r="G1280">
        <v>1.9</v>
      </c>
      <c r="H1280">
        <v>-0.01</v>
      </c>
      <c r="I1280">
        <v>1.663</v>
      </c>
      <c r="J1280">
        <v>-0.55800000000000005</v>
      </c>
      <c r="K1280">
        <v>-1.5409999999999999</v>
      </c>
      <c r="L1280">
        <v>-2.5369999999999999</v>
      </c>
      <c r="M1280">
        <v>-3.1360000000000001</v>
      </c>
      <c r="N1280">
        <v>-3.1779999999999999</v>
      </c>
      <c r="O1280">
        <v>0.97699999999999998</v>
      </c>
      <c r="P1280">
        <v>1.0049999999999999</v>
      </c>
      <c r="Q1280">
        <v>0.995</v>
      </c>
      <c r="R1280">
        <v>0.53</v>
      </c>
      <c r="S1280">
        <v>0.17299999999999999</v>
      </c>
    </row>
    <row r="1281" spans="1:19" x14ac:dyDescent="0.3">
      <c r="A1281">
        <v>300</v>
      </c>
      <c r="B1281">
        <v>-0.54200000000000004</v>
      </c>
      <c r="C1281">
        <v>-1.542</v>
      </c>
      <c r="D1281">
        <v>-2.5369999999999999</v>
      </c>
      <c r="E1281">
        <v>-3.1360000000000001</v>
      </c>
      <c r="F1281">
        <v>-3.19</v>
      </c>
      <c r="G1281">
        <v>1.9</v>
      </c>
      <c r="H1281">
        <v>-0.01</v>
      </c>
      <c r="I1281">
        <v>1.663</v>
      </c>
      <c r="J1281">
        <v>-0.56100000000000005</v>
      </c>
      <c r="K1281">
        <v>-1.542</v>
      </c>
      <c r="L1281">
        <v>-2.5369999999999999</v>
      </c>
      <c r="M1281">
        <v>-3.1349999999999998</v>
      </c>
      <c r="N1281">
        <v>-3.1749999999999998</v>
      </c>
      <c r="O1281">
        <v>0.97599999999999998</v>
      </c>
      <c r="P1281">
        <v>1.0029999999999999</v>
      </c>
      <c r="Q1281">
        <v>0.99399999999999999</v>
      </c>
      <c r="R1281">
        <v>0.53200000000000003</v>
      </c>
      <c r="S1281">
        <v>0.16800000000000001</v>
      </c>
    </row>
    <row r="1282" spans="1:19" x14ac:dyDescent="0.3">
      <c r="A1282">
        <v>360</v>
      </c>
      <c r="B1282">
        <v>-0.54200000000000004</v>
      </c>
      <c r="C1282">
        <v>-1.542</v>
      </c>
      <c r="D1282">
        <v>-2.5369999999999999</v>
      </c>
      <c r="E1282">
        <v>-3.1360000000000001</v>
      </c>
      <c r="F1282">
        <v>-3.19</v>
      </c>
      <c r="G1282">
        <v>1.9</v>
      </c>
      <c r="H1282">
        <v>-0.01</v>
      </c>
      <c r="I1282">
        <v>1.663</v>
      </c>
      <c r="J1282">
        <v>-0.56299999999999994</v>
      </c>
      <c r="K1282">
        <v>-1.5429999999999999</v>
      </c>
      <c r="L1282">
        <v>-2.5369999999999999</v>
      </c>
      <c r="M1282">
        <v>-3.133</v>
      </c>
      <c r="N1282">
        <v>-3.1720000000000002</v>
      </c>
      <c r="O1282">
        <v>0.97499999999999998</v>
      </c>
      <c r="P1282">
        <v>1.0009999999999999</v>
      </c>
      <c r="Q1282">
        <v>0.995</v>
      </c>
      <c r="R1282">
        <v>0.52700000000000002</v>
      </c>
      <c r="S1282">
        <v>0.16300000000000001</v>
      </c>
    </row>
    <row r="1283" spans="1:19" x14ac:dyDescent="0.3">
      <c r="A1283">
        <v>420</v>
      </c>
      <c r="B1283">
        <v>-0.54200000000000004</v>
      </c>
      <c r="C1283">
        <v>-1.542</v>
      </c>
      <c r="D1283">
        <v>-2.5369999999999999</v>
      </c>
      <c r="E1283">
        <v>-3.1360000000000001</v>
      </c>
      <c r="F1283">
        <v>-3.19</v>
      </c>
      <c r="G1283">
        <v>1.9</v>
      </c>
      <c r="H1283">
        <v>-0.01</v>
      </c>
      <c r="I1283">
        <v>1.663</v>
      </c>
      <c r="J1283">
        <v>-0.56499999999999995</v>
      </c>
      <c r="K1283">
        <v>-1.544</v>
      </c>
      <c r="L1283">
        <v>-2.5369999999999999</v>
      </c>
      <c r="M1283">
        <v>-3.13</v>
      </c>
      <c r="N1283">
        <v>-3.169</v>
      </c>
      <c r="O1283">
        <v>0.97399999999999998</v>
      </c>
      <c r="P1283">
        <v>0.999</v>
      </c>
      <c r="Q1283">
        <v>0.995</v>
      </c>
      <c r="R1283">
        <v>0.52</v>
      </c>
      <c r="S1283">
        <v>0.161</v>
      </c>
    </row>
    <row r="1284" spans="1:19" x14ac:dyDescent="0.3">
      <c r="A1284">
        <v>480</v>
      </c>
      <c r="B1284">
        <v>-0.54200000000000004</v>
      </c>
      <c r="C1284">
        <v>-1.542</v>
      </c>
      <c r="D1284">
        <v>-2.5369999999999999</v>
      </c>
      <c r="E1284">
        <v>-3.1360000000000001</v>
      </c>
      <c r="F1284">
        <v>-3.19</v>
      </c>
      <c r="G1284">
        <v>1.9</v>
      </c>
      <c r="H1284">
        <v>-0.01</v>
      </c>
      <c r="I1284">
        <v>1.663</v>
      </c>
      <c r="J1284">
        <v>-0.56799999999999995</v>
      </c>
      <c r="K1284">
        <v>-1.5449999999999999</v>
      </c>
      <c r="L1284">
        <v>-2.5369999999999999</v>
      </c>
      <c r="M1284">
        <v>-3.1280000000000001</v>
      </c>
      <c r="N1284">
        <v>-3.1659999999999999</v>
      </c>
      <c r="O1284">
        <v>0.97299999999999998</v>
      </c>
      <c r="P1284">
        <v>0.997</v>
      </c>
      <c r="Q1284">
        <v>0.99399999999999999</v>
      </c>
      <c r="R1284">
        <v>0.51500000000000001</v>
      </c>
      <c r="S1284">
        <v>0.16</v>
      </c>
    </row>
    <row r="1285" spans="1:19" x14ac:dyDescent="0.3">
      <c r="A1285">
        <v>540</v>
      </c>
      <c r="B1285">
        <v>-0.54200000000000004</v>
      </c>
      <c r="C1285">
        <v>-1.542</v>
      </c>
      <c r="D1285">
        <v>-2.5369999999999999</v>
      </c>
      <c r="E1285">
        <v>-3.1360000000000001</v>
      </c>
      <c r="F1285">
        <v>-3.19</v>
      </c>
      <c r="G1285">
        <v>1.9</v>
      </c>
      <c r="H1285">
        <v>-0.01</v>
      </c>
      <c r="I1285">
        <v>1.663</v>
      </c>
      <c r="J1285">
        <v>-0.56999999999999995</v>
      </c>
      <c r="K1285">
        <v>-1.5469999999999999</v>
      </c>
      <c r="L1285">
        <v>-2.536</v>
      </c>
      <c r="M1285">
        <v>-3.1240000000000001</v>
      </c>
      <c r="N1285">
        <v>-3.1629999999999998</v>
      </c>
      <c r="O1285">
        <v>0.97199999999999998</v>
      </c>
      <c r="P1285">
        <v>0.995</v>
      </c>
      <c r="Q1285">
        <v>0.99299999999999999</v>
      </c>
      <c r="R1285">
        <v>0.50900000000000001</v>
      </c>
      <c r="S1285">
        <v>0.159</v>
      </c>
    </row>
    <row r="1286" spans="1:19" x14ac:dyDescent="0.3">
      <c r="A1286">
        <v>600</v>
      </c>
      <c r="B1286">
        <v>-0.54200000000000004</v>
      </c>
      <c r="C1286">
        <v>-1.542</v>
      </c>
      <c r="D1286">
        <v>-2.5369999999999999</v>
      </c>
      <c r="E1286">
        <v>-3.1360000000000001</v>
      </c>
      <c r="F1286">
        <v>-3.19</v>
      </c>
      <c r="G1286">
        <v>1.9</v>
      </c>
      <c r="H1286">
        <v>-0.01</v>
      </c>
      <c r="I1286">
        <v>1.663</v>
      </c>
      <c r="J1286">
        <v>-0.57199999999999995</v>
      </c>
      <c r="K1286">
        <v>-1.548</v>
      </c>
      <c r="L1286">
        <v>-2.536</v>
      </c>
      <c r="M1286">
        <v>-3.121</v>
      </c>
      <c r="N1286">
        <v>-3.16</v>
      </c>
      <c r="O1286">
        <v>0.97</v>
      </c>
      <c r="P1286">
        <v>0.99299999999999999</v>
      </c>
      <c r="Q1286">
        <v>0.99299999999999999</v>
      </c>
      <c r="R1286">
        <v>0.503</v>
      </c>
      <c r="S1286">
        <v>0.158</v>
      </c>
    </row>
    <row r="1288" spans="1:19" x14ac:dyDescent="0.3">
      <c r="A1288" t="s">
        <v>0</v>
      </c>
      <c r="B1288" t="s">
        <v>100</v>
      </c>
    </row>
    <row r="1289" spans="1:19" x14ac:dyDescent="0.3">
      <c r="A1289">
        <v>0</v>
      </c>
      <c r="B1289">
        <v>-0.54200000000000004</v>
      </c>
      <c r="C1289">
        <v>-1.542</v>
      </c>
      <c r="D1289">
        <v>-2.5369999999999999</v>
      </c>
      <c r="E1289">
        <v>-3.1280000000000001</v>
      </c>
      <c r="F1289">
        <v>-3.18</v>
      </c>
      <c r="G1289">
        <v>1.9</v>
      </c>
      <c r="H1289">
        <v>-0.01</v>
      </c>
      <c r="I1289">
        <v>2.1720000000000002</v>
      </c>
      <c r="J1289">
        <v>-0.54200000000000004</v>
      </c>
      <c r="K1289">
        <v>-1.542</v>
      </c>
      <c r="L1289">
        <v>-2.5369999999999999</v>
      </c>
      <c r="M1289">
        <v>-3.1280000000000001</v>
      </c>
      <c r="N1289">
        <v>-3.18</v>
      </c>
      <c r="O1289">
        <v>0.96799999999999997</v>
      </c>
      <c r="P1289">
        <v>0.96799999999999997</v>
      </c>
      <c r="Q1289">
        <v>0.95899999999999996</v>
      </c>
      <c r="R1289">
        <v>0.51400000000000001</v>
      </c>
      <c r="S1289">
        <v>0.19800000000000001</v>
      </c>
    </row>
    <row r="1290" spans="1:19" x14ac:dyDescent="0.3">
      <c r="A1290">
        <v>60</v>
      </c>
      <c r="B1290">
        <v>-0.54200000000000004</v>
      </c>
      <c r="C1290">
        <v>-1.542</v>
      </c>
      <c r="D1290">
        <v>-2.5369999999999999</v>
      </c>
      <c r="E1290">
        <v>-3.1280000000000001</v>
      </c>
      <c r="F1290">
        <v>-3.18</v>
      </c>
      <c r="G1290">
        <v>1.9</v>
      </c>
      <c r="H1290">
        <v>-0.01</v>
      </c>
      <c r="I1290">
        <v>2.1720000000000002</v>
      </c>
      <c r="J1290">
        <v>-0.54800000000000004</v>
      </c>
      <c r="K1290">
        <v>-1.542</v>
      </c>
      <c r="L1290">
        <v>-2.536</v>
      </c>
      <c r="M1290">
        <v>-3.1269999999999998</v>
      </c>
      <c r="N1290">
        <v>-3.1829999999999998</v>
      </c>
      <c r="O1290">
        <v>0.97399999999999998</v>
      </c>
      <c r="P1290">
        <v>0.995</v>
      </c>
      <c r="Q1290">
        <v>0.98299999999999998</v>
      </c>
      <c r="R1290">
        <v>0.51300000000000001</v>
      </c>
      <c r="S1290">
        <v>0.20599999999999999</v>
      </c>
    </row>
    <row r="1291" spans="1:19" x14ac:dyDescent="0.3">
      <c r="A1291">
        <v>120</v>
      </c>
      <c r="B1291">
        <v>-0.54200000000000004</v>
      </c>
      <c r="C1291">
        <v>-1.542</v>
      </c>
      <c r="D1291">
        <v>-2.5369999999999999</v>
      </c>
      <c r="E1291">
        <v>-3.1280000000000001</v>
      </c>
      <c r="F1291">
        <v>-3.18</v>
      </c>
      <c r="G1291">
        <v>1.9</v>
      </c>
      <c r="H1291">
        <v>-0.01</v>
      </c>
      <c r="I1291">
        <v>2.1720000000000002</v>
      </c>
      <c r="J1291">
        <v>-0.55200000000000005</v>
      </c>
      <c r="K1291">
        <v>-1.542</v>
      </c>
      <c r="L1291">
        <v>-2.5369999999999999</v>
      </c>
      <c r="M1291">
        <v>-3.1280000000000001</v>
      </c>
      <c r="N1291">
        <v>-3.1859999999999999</v>
      </c>
      <c r="O1291">
        <v>0.97699999999999998</v>
      </c>
      <c r="P1291">
        <v>0.999</v>
      </c>
      <c r="Q1291">
        <v>0.99299999999999999</v>
      </c>
      <c r="R1291">
        <v>0.51700000000000002</v>
      </c>
      <c r="S1291">
        <v>0.214</v>
      </c>
    </row>
    <row r="1292" spans="1:19" x14ac:dyDescent="0.3">
      <c r="A1292">
        <v>180</v>
      </c>
      <c r="B1292">
        <v>-0.54200000000000004</v>
      </c>
      <c r="C1292">
        <v>-1.542</v>
      </c>
      <c r="D1292">
        <v>-2.5369999999999999</v>
      </c>
      <c r="E1292">
        <v>-3.1280000000000001</v>
      </c>
      <c r="F1292">
        <v>-3.18</v>
      </c>
      <c r="G1292">
        <v>1.9</v>
      </c>
      <c r="H1292">
        <v>-0.01</v>
      </c>
      <c r="I1292">
        <v>2.1720000000000002</v>
      </c>
      <c r="J1292">
        <v>-0.55600000000000005</v>
      </c>
      <c r="K1292">
        <v>-1.542</v>
      </c>
      <c r="L1292">
        <v>-2.5369999999999999</v>
      </c>
      <c r="M1292">
        <v>-3.1269999999999998</v>
      </c>
      <c r="N1292">
        <v>-3.1890000000000001</v>
      </c>
      <c r="O1292">
        <v>0.97699999999999998</v>
      </c>
      <c r="P1292">
        <v>1.0029999999999999</v>
      </c>
      <c r="Q1292">
        <v>0.99299999999999999</v>
      </c>
      <c r="R1292">
        <v>0.51800000000000002</v>
      </c>
      <c r="S1292">
        <v>0.221</v>
      </c>
    </row>
    <row r="1293" spans="1:19" x14ac:dyDescent="0.3">
      <c r="A1293">
        <v>240</v>
      </c>
      <c r="B1293">
        <v>-0.54200000000000004</v>
      </c>
      <c r="C1293">
        <v>-1.542</v>
      </c>
      <c r="D1293">
        <v>-2.5369999999999999</v>
      </c>
      <c r="E1293">
        <v>-3.1280000000000001</v>
      </c>
      <c r="F1293">
        <v>-3.18</v>
      </c>
      <c r="G1293">
        <v>1.9</v>
      </c>
      <c r="H1293">
        <v>-0.01</v>
      </c>
      <c r="I1293">
        <v>2.1720000000000002</v>
      </c>
      <c r="J1293">
        <v>-0.55800000000000005</v>
      </c>
      <c r="K1293">
        <v>-1.5409999999999999</v>
      </c>
      <c r="L1293">
        <v>-2.5369999999999999</v>
      </c>
      <c r="M1293">
        <v>-3.125</v>
      </c>
      <c r="N1293">
        <v>-3.1920000000000002</v>
      </c>
      <c r="O1293">
        <v>0.97699999999999998</v>
      </c>
      <c r="P1293">
        <v>1.0049999999999999</v>
      </c>
      <c r="Q1293">
        <v>0.99399999999999999</v>
      </c>
      <c r="R1293">
        <v>0.51800000000000002</v>
      </c>
      <c r="S1293">
        <v>0.22600000000000001</v>
      </c>
    </row>
    <row r="1294" spans="1:19" x14ac:dyDescent="0.3">
      <c r="A1294">
        <v>300</v>
      </c>
      <c r="B1294">
        <v>-0.54200000000000004</v>
      </c>
      <c r="C1294">
        <v>-1.542</v>
      </c>
      <c r="D1294">
        <v>-2.5369999999999999</v>
      </c>
      <c r="E1294">
        <v>-3.1280000000000001</v>
      </c>
      <c r="F1294">
        <v>-3.18</v>
      </c>
      <c r="G1294">
        <v>1.9</v>
      </c>
      <c r="H1294">
        <v>-0.01</v>
      </c>
      <c r="I1294">
        <v>2.1720000000000002</v>
      </c>
      <c r="J1294">
        <v>-0.56100000000000005</v>
      </c>
      <c r="K1294">
        <v>-1.542</v>
      </c>
      <c r="L1294">
        <v>-2.5369999999999999</v>
      </c>
      <c r="M1294">
        <v>-3.125</v>
      </c>
      <c r="N1294">
        <v>-3.1949999999999998</v>
      </c>
      <c r="O1294">
        <v>0.97599999999999998</v>
      </c>
      <c r="P1294">
        <v>1.004</v>
      </c>
      <c r="Q1294">
        <v>0.995</v>
      </c>
      <c r="R1294">
        <v>0.52</v>
      </c>
      <c r="S1294">
        <v>0.23100000000000001</v>
      </c>
    </row>
    <row r="1295" spans="1:19" x14ac:dyDescent="0.3">
      <c r="A1295">
        <v>360</v>
      </c>
      <c r="B1295">
        <v>-0.54200000000000004</v>
      </c>
      <c r="C1295">
        <v>-1.542</v>
      </c>
      <c r="D1295">
        <v>-2.5369999999999999</v>
      </c>
      <c r="E1295">
        <v>-3.1280000000000001</v>
      </c>
      <c r="F1295">
        <v>-3.18</v>
      </c>
      <c r="G1295">
        <v>1.9</v>
      </c>
      <c r="H1295">
        <v>-0.01</v>
      </c>
      <c r="I1295">
        <v>2.1720000000000002</v>
      </c>
      <c r="J1295">
        <v>-0.56299999999999994</v>
      </c>
      <c r="K1295">
        <v>-1.5429999999999999</v>
      </c>
      <c r="L1295">
        <v>-2.5369999999999999</v>
      </c>
      <c r="M1295">
        <v>-3.1259999999999999</v>
      </c>
      <c r="N1295">
        <v>-3.198</v>
      </c>
      <c r="O1295">
        <v>0.97499999999999998</v>
      </c>
      <c r="P1295">
        <v>1.0009999999999999</v>
      </c>
      <c r="Q1295">
        <v>0.99299999999999999</v>
      </c>
      <c r="R1295">
        <v>0.52800000000000002</v>
      </c>
      <c r="S1295">
        <v>0.23499999999999999</v>
      </c>
    </row>
    <row r="1296" spans="1:19" x14ac:dyDescent="0.3">
      <c r="A1296">
        <v>420</v>
      </c>
      <c r="B1296">
        <v>-0.54200000000000004</v>
      </c>
      <c r="C1296">
        <v>-1.542</v>
      </c>
      <c r="D1296">
        <v>-2.5369999999999999</v>
      </c>
      <c r="E1296">
        <v>-3.1280000000000001</v>
      </c>
      <c r="F1296">
        <v>-3.18</v>
      </c>
      <c r="G1296">
        <v>1.9</v>
      </c>
      <c r="H1296">
        <v>-0.01</v>
      </c>
      <c r="I1296">
        <v>2.1720000000000002</v>
      </c>
      <c r="J1296">
        <v>-0.56599999999999995</v>
      </c>
      <c r="K1296">
        <v>-1.544</v>
      </c>
      <c r="L1296">
        <v>-2.536</v>
      </c>
      <c r="M1296">
        <v>-3.1280000000000001</v>
      </c>
      <c r="N1296">
        <v>-3.2010000000000001</v>
      </c>
      <c r="O1296">
        <v>0.97399999999999998</v>
      </c>
      <c r="P1296">
        <v>0.999</v>
      </c>
      <c r="Q1296">
        <v>0.99199999999999999</v>
      </c>
      <c r="R1296">
        <v>0.53500000000000003</v>
      </c>
      <c r="S1296">
        <v>0.24</v>
      </c>
    </row>
    <row r="1297" spans="1:19" x14ac:dyDescent="0.3">
      <c r="A1297">
        <v>480</v>
      </c>
      <c r="B1297">
        <v>-0.54200000000000004</v>
      </c>
      <c r="C1297">
        <v>-1.542</v>
      </c>
      <c r="D1297">
        <v>-2.5369999999999999</v>
      </c>
      <c r="E1297">
        <v>-3.1280000000000001</v>
      </c>
      <c r="F1297">
        <v>-3.18</v>
      </c>
      <c r="G1297">
        <v>1.9</v>
      </c>
      <c r="H1297">
        <v>-0.01</v>
      </c>
      <c r="I1297">
        <v>2.1720000000000002</v>
      </c>
      <c r="J1297">
        <v>-0.56799999999999995</v>
      </c>
      <c r="K1297">
        <v>-1.5449999999999999</v>
      </c>
      <c r="L1297">
        <v>-2.536</v>
      </c>
      <c r="M1297">
        <v>-3.1309999999999998</v>
      </c>
      <c r="N1297">
        <v>-3.2040000000000002</v>
      </c>
      <c r="O1297">
        <v>0.97299999999999998</v>
      </c>
      <c r="P1297">
        <v>0.997</v>
      </c>
      <c r="Q1297">
        <v>0.99299999999999999</v>
      </c>
      <c r="R1297">
        <v>0.54300000000000004</v>
      </c>
      <c r="S1297">
        <v>0.245</v>
      </c>
    </row>
    <row r="1298" spans="1:19" x14ac:dyDescent="0.3">
      <c r="A1298">
        <v>540</v>
      </c>
      <c r="B1298">
        <v>-0.54200000000000004</v>
      </c>
      <c r="C1298">
        <v>-1.542</v>
      </c>
      <c r="D1298">
        <v>-2.5369999999999999</v>
      </c>
      <c r="E1298">
        <v>-3.1280000000000001</v>
      </c>
      <c r="F1298">
        <v>-3.18</v>
      </c>
      <c r="G1298">
        <v>1.9</v>
      </c>
      <c r="H1298">
        <v>-0.01</v>
      </c>
      <c r="I1298">
        <v>2.1720000000000002</v>
      </c>
      <c r="J1298">
        <v>-0.56999999999999995</v>
      </c>
      <c r="K1298">
        <v>-1.5469999999999999</v>
      </c>
      <c r="L1298">
        <v>-2.536</v>
      </c>
      <c r="M1298">
        <v>-3.133</v>
      </c>
      <c r="N1298">
        <v>-3.2069999999999999</v>
      </c>
      <c r="O1298">
        <v>0.97199999999999998</v>
      </c>
      <c r="P1298">
        <v>0.995</v>
      </c>
      <c r="Q1298">
        <v>0.99399999999999999</v>
      </c>
      <c r="R1298">
        <v>0.54800000000000004</v>
      </c>
      <c r="S1298">
        <v>0.249</v>
      </c>
    </row>
    <row r="1299" spans="1:19" x14ac:dyDescent="0.3">
      <c r="A1299">
        <v>600</v>
      </c>
      <c r="B1299">
        <v>-0.54200000000000004</v>
      </c>
      <c r="C1299">
        <v>-1.542</v>
      </c>
      <c r="D1299">
        <v>-2.5369999999999999</v>
      </c>
      <c r="E1299">
        <v>-3.1280000000000001</v>
      </c>
      <c r="F1299">
        <v>-3.18</v>
      </c>
      <c r="G1299">
        <v>1.9</v>
      </c>
      <c r="H1299">
        <v>-0.01</v>
      </c>
      <c r="I1299">
        <v>2.1720000000000002</v>
      </c>
      <c r="J1299">
        <v>-0.57199999999999995</v>
      </c>
      <c r="K1299">
        <v>-1.548</v>
      </c>
      <c r="L1299">
        <v>-2.536</v>
      </c>
      <c r="M1299">
        <v>-3.1349999999999998</v>
      </c>
      <c r="N1299">
        <v>-3.21</v>
      </c>
      <c r="O1299">
        <v>0.97</v>
      </c>
      <c r="P1299">
        <v>0.99199999999999999</v>
      </c>
      <c r="Q1299">
        <v>0.99399999999999999</v>
      </c>
      <c r="R1299">
        <v>0.55300000000000005</v>
      </c>
      <c r="S1299">
        <v>0.251</v>
      </c>
    </row>
    <row r="1301" spans="1:19" x14ac:dyDescent="0.3">
      <c r="A1301" t="s">
        <v>0</v>
      </c>
      <c r="B1301" t="s">
        <v>101</v>
      </c>
    </row>
    <row r="1302" spans="1:19" x14ac:dyDescent="0.3">
      <c r="A1302">
        <v>0</v>
      </c>
      <c r="B1302">
        <v>-0.54200000000000004</v>
      </c>
      <c r="C1302">
        <v>-1.542</v>
      </c>
      <c r="D1302">
        <v>-2.5369999999999999</v>
      </c>
      <c r="E1302">
        <v>-3.1280000000000001</v>
      </c>
      <c r="F1302">
        <v>-3.18</v>
      </c>
      <c r="G1302">
        <v>1.9</v>
      </c>
      <c r="H1302">
        <v>-0.01</v>
      </c>
      <c r="I1302">
        <v>1.9219999999999999</v>
      </c>
      <c r="J1302">
        <v>-0.54200000000000004</v>
      </c>
      <c r="K1302">
        <v>-1.542</v>
      </c>
      <c r="L1302">
        <v>-2.5369999999999999</v>
      </c>
      <c r="M1302">
        <v>-3.1280000000000001</v>
      </c>
      <c r="N1302">
        <v>-3.18</v>
      </c>
      <c r="O1302">
        <v>0.96799999999999997</v>
      </c>
      <c r="P1302">
        <v>0.96799999999999997</v>
      </c>
      <c r="Q1302">
        <v>0.95899999999999996</v>
      </c>
      <c r="R1302">
        <v>0.51400000000000001</v>
      </c>
      <c r="S1302">
        <v>0.19800000000000001</v>
      </c>
    </row>
    <row r="1303" spans="1:19" x14ac:dyDescent="0.3">
      <c r="A1303">
        <v>60</v>
      </c>
      <c r="B1303">
        <v>-0.54200000000000004</v>
      </c>
      <c r="C1303">
        <v>-1.542</v>
      </c>
      <c r="D1303">
        <v>-2.5369999999999999</v>
      </c>
      <c r="E1303">
        <v>-3.1280000000000001</v>
      </c>
      <c r="F1303">
        <v>-3.18</v>
      </c>
      <c r="G1303">
        <v>1.9</v>
      </c>
      <c r="H1303">
        <v>-0.01</v>
      </c>
      <c r="I1303">
        <v>1.9219999999999999</v>
      </c>
      <c r="J1303">
        <v>-0.54800000000000004</v>
      </c>
      <c r="K1303">
        <v>-1.542</v>
      </c>
      <c r="L1303">
        <v>-2.536</v>
      </c>
      <c r="M1303">
        <v>-3.1280000000000001</v>
      </c>
      <c r="N1303">
        <v>-3.18</v>
      </c>
      <c r="O1303">
        <v>0.97399999999999998</v>
      </c>
      <c r="P1303">
        <v>0.995</v>
      </c>
      <c r="Q1303">
        <v>0.98299999999999998</v>
      </c>
      <c r="R1303">
        <v>0.51400000000000001</v>
      </c>
      <c r="S1303">
        <v>0.19800000000000001</v>
      </c>
    </row>
    <row r="1304" spans="1:19" x14ac:dyDescent="0.3">
      <c r="A1304">
        <v>120</v>
      </c>
      <c r="B1304">
        <v>-0.54200000000000004</v>
      </c>
      <c r="C1304">
        <v>-1.542</v>
      </c>
      <c r="D1304">
        <v>-2.5369999999999999</v>
      </c>
      <c r="E1304">
        <v>-3.1280000000000001</v>
      </c>
      <c r="F1304">
        <v>-3.18</v>
      </c>
      <c r="G1304">
        <v>1.9</v>
      </c>
      <c r="H1304">
        <v>-0.01</v>
      </c>
      <c r="I1304">
        <v>1.9219999999999999</v>
      </c>
      <c r="J1304">
        <v>-0.55200000000000005</v>
      </c>
      <c r="K1304">
        <v>-1.542</v>
      </c>
      <c r="L1304">
        <v>-2.5369999999999999</v>
      </c>
      <c r="M1304">
        <v>-3.1280000000000001</v>
      </c>
      <c r="N1304">
        <v>-3.18</v>
      </c>
      <c r="O1304">
        <v>0.97699999999999998</v>
      </c>
      <c r="P1304">
        <v>0.999</v>
      </c>
      <c r="Q1304">
        <v>0.99199999999999999</v>
      </c>
      <c r="R1304">
        <v>0.51600000000000001</v>
      </c>
      <c r="S1304">
        <v>0.19900000000000001</v>
      </c>
    </row>
    <row r="1305" spans="1:19" x14ac:dyDescent="0.3">
      <c r="A1305">
        <v>180</v>
      </c>
      <c r="B1305">
        <v>-0.54200000000000004</v>
      </c>
      <c r="C1305">
        <v>-1.542</v>
      </c>
      <c r="D1305">
        <v>-2.5369999999999999</v>
      </c>
      <c r="E1305">
        <v>-3.1280000000000001</v>
      </c>
      <c r="F1305">
        <v>-3.18</v>
      </c>
      <c r="G1305">
        <v>1.9</v>
      </c>
      <c r="H1305">
        <v>-0.01</v>
      </c>
      <c r="I1305">
        <v>1.9219999999999999</v>
      </c>
      <c r="J1305">
        <v>-0.55600000000000005</v>
      </c>
      <c r="K1305">
        <v>-1.542</v>
      </c>
      <c r="L1305">
        <v>-2.5369999999999999</v>
      </c>
      <c r="M1305">
        <v>-3.1269999999999998</v>
      </c>
      <c r="N1305">
        <v>-3.18</v>
      </c>
      <c r="O1305">
        <v>0.97699999999999998</v>
      </c>
      <c r="P1305">
        <v>1.0029999999999999</v>
      </c>
      <c r="Q1305">
        <v>0.99399999999999999</v>
      </c>
      <c r="R1305">
        <v>0.51800000000000002</v>
      </c>
      <c r="S1305">
        <v>0.19900000000000001</v>
      </c>
    </row>
    <row r="1306" spans="1:19" x14ac:dyDescent="0.3">
      <c r="A1306">
        <v>240</v>
      </c>
      <c r="B1306">
        <v>-0.54200000000000004</v>
      </c>
      <c r="C1306">
        <v>-1.542</v>
      </c>
      <c r="D1306">
        <v>-2.5369999999999999</v>
      </c>
      <c r="E1306">
        <v>-3.1280000000000001</v>
      </c>
      <c r="F1306">
        <v>-3.18</v>
      </c>
      <c r="G1306">
        <v>1.9</v>
      </c>
      <c r="H1306">
        <v>-0.01</v>
      </c>
      <c r="I1306">
        <v>1.9219999999999999</v>
      </c>
      <c r="J1306">
        <v>-0.55800000000000005</v>
      </c>
      <c r="K1306">
        <v>-1.5409999999999999</v>
      </c>
      <c r="L1306">
        <v>-2.5369999999999999</v>
      </c>
      <c r="M1306">
        <v>-3.1259999999999999</v>
      </c>
      <c r="N1306">
        <v>-3.18</v>
      </c>
      <c r="O1306">
        <v>0.97699999999999998</v>
      </c>
      <c r="P1306">
        <v>1.0049999999999999</v>
      </c>
      <c r="Q1306">
        <v>0.99399999999999999</v>
      </c>
      <c r="R1306">
        <v>0.52100000000000002</v>
      </c>
      <c r="S1306">
        <v>0.19900000000000001</v>
      </c>
    </row>
    <row r="1307" spans="1:19" x14ac:dyDescent="0.3">
      <c r="A1307">
        <v>300</v>
      </c>
      <c r="B1307">
        <v>-0.54200000000000004</v>
      </c>
      <c r="C1307">
        <v>-1.542</v>
      </c>
      <c r="D1307">
        <v>-2.5369999999999999</v>
      </c>
      <c r="E1307">
        <v>-3.1280000000000001</v>
      </c>
      <c r="F1307">
        <v>-3.18</v>
      </c>
      <c r="G1307">
        <v>1.9</v>
      </c>
      <c r="H1307">
        <v>-0.01</v>
      </c>
      <c r="I1307">
        <v>1.9219999999999999</v>
      </c>
      <c r="J1307">
        <v>-0.56100000000000005</v>
      </c>
      <c r="K1307">
        <v>-1.542</v>
      </c>
      <c r="L1307">
        <v>-2.5369999999999999</v>
      </c>
      <c r="M1307">
        <v>-3.1259999999999999</v>
      </c>
      <c r="N1307">
        <v>-3.18</v>
      </c>
      <c r="O1307">
        <v>0.97599999999999998</v>
      </c>
      <c r="P1307">
        <v>1.004</v>
      </c>
      <c r="Q1307">
        <v>0.99399999999999999</v>
      </c>
      <c r="R1307">
        <v>0.52300000000000002</v>
      </c>
      <c r="S1307">
        <v>0.19900000000000001</v>
      </c>
    </row>
    <row r="1308" spans="1:19" x14ac:dyDescent="0.3">
      <c r="A1308">
        <v>360</v>
      </c>
      <c r="B1308">
        <v>-0.54200000000000004</v>
      </c>
      <c r="C1308">
        <v>-1.542</v>
      </c>
      <c r="D1308">
        <v>-2.5369999999999999</v>
      </c>
      <c r="E1308">
        <v>-3.1280000000000001</v>
      </c>
      <c r="F1308">
        <v>-3.18</v>
      </c>
      <c r="G1308">
        <v>1.9</v>
      </c>
      <c r="H1308">
        <v>-0.01</v>
      </c>
      <c r="I1308">
        <v>1.9219999999999999</v>
      </c>
      <c r="J1308">
        <v>-0.56299999999999994</v>
      </c>
      <c r="K1308">
        <v>-1.5429999999999999</v>
      </c>
      <c r="L1308">
        <v>-2.5369999999999999</v>
      </c>
      <c r="M1308">
        <v>-3.125</v>
      </c>
      <c r="N1308">
        <v>-3.18</v>
      </c>
      <c r="O1308">
        <v>0.97499999999999998</v>
      </c>
      <c r="P1308">
        <v>1.0009999999999999</v>
      </c>
      <c r="Q1308">
        <v>0.99399999999999999</v>
      </c>
      <c r="R1308">
        <v>0.52400000000000002</v>
      </c>
      <c r="S1308">
        <v>0.19900000000000001</v>
      </c>
    </row>
    <row r="1309" spans="1:19" x14ac:dyDescent="0.3">
      <c r="A1309">
        <v>420</v>
      </c>
      <c r="B1309">
        <v>-0.54200000000000004</v>
      </c>
      <c r="C1309">
        <v>-1.542</v>
      </c>
      <c r="D1309">
        <v>-2.5369999999999999</v>
      </c>
      <c r="E1309">
        <v>-3.1280000000000001</v>
      </c>
      <c r="F1309">
        <v>-3.18</v>
      </c>
      <c r="G1309">
        <v>1.9</v>
      </c>
      <c r="H1309">
        <v>-0.01</v>
      </c>
      <c r="I1309">
        <v>1.9219999999999999</v>
      </c>
      <c r="J1309">
        <v>-0.56499999999999995</v>
      </c>
      <c r="K1309">
        <v>-1.544</v>
      </c>
      <c r="L1309">
        <v>-2.5369999999999999</v>
      </c>
      <c r="M1309">
        <v>-3.125</v>
      </c>
      <c r="N1309">
        <v>-3.18</v>
      </c>
      <c r="O1309">
        <v>0.97399999999999998</v>
      </c>
      <c r="P1309">
        <v>0.999</v>
      </c>
      <c r="Q1309">
        <v>0.99299999999999999</v>
      </c>
      <c r="R1309">
        <v>0.52500000000000002</v>
      </c>
      <c r="S1309">
        <v>0.2</v>
      </c>
    </row>
    <row r="1310" spans="1:19" x14ac:dyDescent="0.3">
      <c r="A1310">
        <v>480</v>
      </c>
      <c r="B1310">
        <v>-0.54200000000000004</v>
      </c>
      <c r="C1310">
        <v>-1.542</v>
      </c>
      <c r="D1310">
        <v>-2.5369999999999999</v>
      </c>
      <c r="E1310">
        <v>-3.1280000000000001</v>
      </c>
      <c r="F1310">
        <v>-3.18</v>
      </c>
      <c r="G1310">
        <v>1.9</v>
      </c>
      <c r="H1310">
        <v>-0.01</v>
      </c>
      <c r="I1310">
        <v>1.9219999999999999</v>
      </c>
      <c r="J1310">
        <v>-0.56799999999999995</v>
      </c>
      <c r="K1310">
        <v>-1.5449999999999999</v>
      </c>
      <c r="L1310">
        <v>-2.5369999999999999</v>
      </c>
      <c r="M1310">
        <v>-3.125</v>
      </c>
      <c r="N1310">
        <v>-3.18</v>
      </c>
      <c r="O1310">
        <v>0.97299999999999998</v>
      </c>
      <c r="P1310">
        <v>0.997</v>
      </c>
      <c r="Q1310">
        <v>0.99399999999999999</v>
      </c>
      <c r="R1310">
        <v>0.52600000000000002</v>
      </c>
      <c r="S1310">
        <v>0.20200000000000001</v>
      </c>
    </row>
    <row r="1311" spans="1:19" x14ac:dyDescent="0.3">
      <c r="A1311">
        <v>540</v>
      </c>
      <c r="B1311">
        <v>-0.54200000000000004</v>
      </c>
      <c r="C1311">
        <v>-1.542</v>
      </c>
      <c r="D1311">
        <v>-2.5369999999999999</v>
      </c>
      <c r="E1311">
        <v>-3.1280000000000001</v>
      </c>
      <c r="F1311">
        <v>-3.18</v>
      </c>
      <c r="G1311">
        <v>1.9</v>
      </c>
      <c r="H1311">
        <v>-0.01</v>
      </c>
      <c r="I1311">
        <v>1.9219999999999999</v>
      </c>
      <c r="J1311">
        <v>-0.56999999999999995</v>
      </c>
      <c r="K1311">
        <v>-1.5469999999999999</v>
      </c>
      <c r="L1311">
        <v>-2.536</v>
      </c>
      <c r="M1311">
        <v>-3.125</v>
      </c>
      <c r="N1311">
        <v>-3.18</v>
      </c>
      <c r="O1311">
        <v>0.97199999999999998</v>
      </c>
      <c r="P1311">
        <v>0.995</v>
      </c>
      <c r="Q1311">
        <v>0.99299999999999999</v>
      </c>
      <c r="R1311">
        <v>0.52700000000000002</v>
      </c>
      <c r="S1311">
        <v>0.20300000000000001</v>
      </c>
    </row>
    <row r="1312" spans="1:19" x14ac:dyDescent="0.3">
      <c r="A1312">
        <v>600</v>
      </c>
      <c r="B1312">
        <v>-0.54200000000000004</v>
      </c>
      <c r="C1312">
        <v>-1.542</v>
      </c>
      <c r="D1312">
        <v>-2.5369999999999999</v>
      </c>
      <c r="E1312">
        <v>-3.1280000000000001</v>
      </c>
      <c r="F1312">
        <v>-3.18</v>
      </c>
      <c r="G1312">
        <v>1.9</v>
      </c>
      <c r="H1312">
        <v>-0.01</v>
      </c>
      <c r="I1312">
        <v>1.9219999999999999</v>
      </c>
      <c r="J1312">
        <v>-0.57199999999999995</v>
      </c>
      <c r="K1312">
        <v>-1.548</v>
      </c>
      <c r="L1312">
        <v>-2.536</v>
      </c>
      <c r="M1312">
        <v>-3.125</v>
      </c>
      <c r="N1312">
        <v>-3.18</v>
      </c>
      <c r="O1312">
        <v>0.97</v>
      </c>
      <c r="P1312">
        <v>0.99199999999999999</v>
      </c>
      <c r="Q1312">
        <v>0.99299999999999999</v>
      </c>
      <c r="R1312">
        <v>0.52700000000000002</v>
      </c>
      <c r="S1312">
        <v>0.20399999999999999</v>
      </c>
    </row>
    <row r="1314" spans="1:19" x14ac:dyDescent="0.3">
      <c r="A1314" t="s">
        <v>0</v>
      </c>
      <c r="B1314" t="s">
        <v>102</v>
      </c>
    </row>
    <row r="1315" spans="1:19" x14ac:dyDescent="0.3">
      <c r="A1315">
        <v>0</v>
      </c>
      <c r="B1315">
        <v>-0.54200000000000004</v>
      </c>
      <c r="C1315">
        <v>-1.542</v>
      </c>
      <c r="D1315">
        <v>-2.5369999999999999</v>
      </c>
      <c r="E1315">
        <v>-3.1280000000000001</v>
      </c>
      <c r="F1315">
        <v>-3.18</v>
      </c>
      <c r="G1315">
        <v>1.9</v>
      </c>
      <c r="H1315">
        <v>-0.01</v>
      </c>
      <c r="I1315">
        <v>1.6619999999999999</v>
      </c>
      <c r="J1315">
        <v>-0.54200000000000004</v>
      </c>
      <c r="K1315">
        <v>-1.542</v>
      </c>
      <c r="L1315">
        <v>-2.5369999999999999</v>
      </c>
      <c r="M1315">
        <v>-3.1280000000000001</v>
      </c>
      <c r="N1315">
        <v>-3.18</v>
      </c>
      <c r="O1315">
        <v>0.96799999999999997</v>
      </c>
      <c r="P1315">
        <v>0.96799999999999997</v>
      </c>
      <c r="Q1315">
        <v>0.95899999999999996</v>
      </c>
      <c r="R1315">
        <v>0.51400000000000001</v>
      </c>
      <c r="S1315">
        <v>0.19800000000000001</v>
      </c>
    </row>
    <row r="1316" spans="1:19" x14ac:dyDescent="0.3">
      <c r="A1316">
        <v>60</v>
      </c>
      <c r="B1316">
        <v>-0.54200000000000004</v>
      </c>
      <c r="C1316">
        <v>-1.542</v>
      </c>
      <c r="D1316">
        <v>-2.5369999999999999</v>
      </c>
      <c r="E1316">
        <v>-3.1280000000000001</v>
      </c>
      <c r="F1316">
        <v>-3.18</v>
      </c>
      <c r="G1316">
        <v>1.9</v>
      </c>
      <c r="H1316">
        <v>-0.01</v>
      </c>
      <c r="I1316">
        <v>1.6619999999999999</v>
      </c>
      <c r="J1316">
        <v>-0.54800000000000004</v>
      </c>
      <c r="K1316">
        <v>-1.5409999999999999</v>
      </c>
      <c r="L1316">
        <v>-2.536</v>
      </c>
      <c r="M1316">
        <v>-3.1280000000000001</v>
      </c>
      <c r="N1316">
        <v>-3.177</v>
      </c>
      <c r="O1316">
        <v>0.97399999999999998</v>
      </c>
      <c r="P1316">
        <v>0.99299999999999999</v>
      </c>
      <c r="Q1316">
        <v>0.98299999999999998</v>
      </c>
      <c r="R1316">
        <v>0.51500000000000001</v>
      </c>
      <c r="S1316">
        <v>0.19</v>
      </c>
    </row>
    <row r="1317" spans="1:19" x14ac:dyDescent="0.3">
      <c r="A1317">
        <v>120</v>
      </c>
      <c r="B1317">
        <v>-0.54200000000000004</v>
      </c>
      <c r="C1317">
        <v>-1.542</v>
      </c>
      <c r="D1317">
        <v>-2.5369999999999999</v>
      </c>
      <c r="E1317">
        <v>-3.1280000000000001</v>
      </c>
      <c r="F1317">
        <v>-3.18</v>
      </c>
      <c r="G1317">
        <v>1.9</v>
      </c>
      <c r="H1317">
        <v>-0.01</v>
      </c>
      <c r="I1317">
        <v>1.6619999999999999</v>
      </c>
      <c r="J1317">
        <v>-0.55300000000000005</v>
      </c>
      <c r="K1317">
        <v>-1.542</v>
      </c>
      <c r="L1317">
        <v>-2.5369999999999999</v>
      </c>
      <c r="M1317">
        <v>-3.1269999999999998</v>
      </c>
      <c r="N1317">
        <v>-3.1739999999999999</v>
      </c>
      <c r="O1317">
        <v>0.97699999999999998</v>
      </c>
      <c r="P1317">
        <v>0.999</v>
      </c>
      <c r="Q1317">
        <v>0.99</v>
      </c>
      <c r="R1317">
        <v>0.51400000000000001</v>
      </c>
      <c r="S1317">
        <v>0.183</v>
      </c>
    </row>
    <row r="1318" spans="1:19" x14ac:dyDescent="0.3">
      <c r="A1318">
        <v>180</v>
      </c>
      <c r="B1318">
        <v>-0.54200000000000004</v>
      </c>
      <c r="C1318">
        <v>-1.542</v>
      </c>
      <c r="D1318">
        <v>-2.5369999999999999</v>
      </c>
      <c r="E1318">
        <v>-3.1280000000000001</v>
      </c>
      <c r="F1318">
        <v>-3.18</v>
      </c>
      <c r="G1318">
        <v>1.9</v>
      </c>
      <c r="H1318">
        <v>-0.01</v>
      </c>
      <c r="I1318">
        <v>1.6619999999999999</v>
      </c>
      <c r="J1318">
        <v>-0.55500000000000005</v>
      </c>
      <c r="K1318">
        <v>-1.542</v>
      </c>
      <c r="L1318">
        <v>-2.5369999999999999</v>
      </c>
      <c r="M1318">
        <v>-3.1269999999999998</v>
      </c>
      <c r="N1318">
        <v>-3.1709999999999998</v>
      </c>
      <c r="O1318">
        <v>0.97699999999999998</v>
      </c>
      <c r="P1318">
        <v>1.004</v>
      </c>
      <c r="Q1318">
        <v>0.99399999999999999</v>
      </c>
      <c r="R1318">
        <v>0.51800000000000002</v>
      </c>
      <c r="S1318">
        <v>0.17799999999999999</v>
      </c>
    </row>
    <row r="1319" spans="1:19" x14ac:dyDescent="0.3">
      <c r="A1319">
        <v>240</v>
      </c>
      <c r="B1319">
        <v>-0.54200000000000004</v>
      </c>
      <c r="C1319">
        <v>-1.542</v>
      </c>
      <c r="D1319">
        <v>-2.5369999999999999</v>
      </c>
      <c r="E1319">
        <v>-3.1280000000000001</v>
      </c>
      <c r="F1319">
        <v>-3.18</v>
      </c>
      <c r="G1319">
        <v>1.9</v>
      </c>
      <c r="H1319">
        <v>-0.01</v>
      </c>
      <c r="I1319">
        <v>1.6619999999999999</v>
      </c>
      <c r="J1319">
        <v>-0.55800000000000005</v>
      </c>
      <c r="K1319">
        <v>-1.5409999999999999</v>
      </c>
      <c r="L1319">
        <v>-2.5369999999999999</v>
      </c>
      <c r="M1319">
        <v>-3.1269999999999998</v>
      </c>
      <c r="N1319">
        <v>-3.1680000000000001</v>
      </c>
      <c r="O1319">
        <v>0.97699999999999998</v>
      </c>
      <c r="P1319">
        <v>1.0049999999999999</v>
      </c>
      <c r="Q1319">
        <v>0.99399999999999999</v>
      </c>
      <c r="R1319">
        <v>0.52400000000000002</v>
      </c>
      <c r="S1319">
        <v>0.17199999999999999</v>
      </c>
    </row>
    <row r="1320" spans="1:19" x14ac:dyDescent="0.3">
      <c r="A1320">
        <v>300</v>
      </c>
      <c r="B1320">
        <v>-0.54200000000000004</v>
      </c>
      <c r="C1320">
        <v>-1.542</v>
      </c>
      <c r="D1320">
        <v>-2.5369999999999999</v>
      </c>
      <c r="E1320">
        <v>-3.1280000000000001</v>
      </c>
      <c r="F1320">
        <v>-3.18</v>
      </c>
      <c r="G1320">
        <v>1.9</v>
      </c>
      <c r="H1320">
        <v>-0.01</v>
      </c>
      <c r="I1320">
        <v>1.6619999999999999</v>
      </c>
      <c r="J1320">
        <v>-0.56100000000000005</v>
      </c>
      <c r="K1320">
        <v>-1.542</v>
      </c>
      <c r="L1320">
        <v>-2.5369999999999999</v>
      </c>
      <c r="M1320">
        <v>-3.1259999999999999</v>
      </c>
      <c r="N1320">
        <v>-3.165</v>
      </c>
      <c r="O1320">
        <v>0.97599999999999998</v>
      </c>
      <c r="P1320">
        <v>1.0029999999999999</v>
      </c>
      <c r="Q1320">
        <v>0.99299999999999999</v>
      </c>
      <c r="R1320">
        <v>0.52500000000000002</v>
      </c>
      <c r="S1320">
        <v>0.16600000000000001</v>
      </c>
    </row>
    <row r="1321" spans="1:19" x14ac:dyDescent="0.3">
      <c r="A1321">
        <v>360</v>
      </c>
      <c r="B1321">
        <v>-0.54200000000000004</v>
      </c>
      <c r="C1321">
        <v>-1.542</v>
      </c>
      <c r="D1321">
        <v>-2.5369999999999999</v>
      </c>
      <c r="E1321">
        <v>-3.1280000000000001</v>
      </c>
      <c r="F1321">
        <v>-3.18</v>
      </c>
      <c r="G1321">
        <v>1.9</v>
      </c>
      <c r="H1321">
        <v>-0.01</v>
      </c>
      <c r="I1321">
        <v>1.6619999999999999</v>
      </c>
      <c r="J1321">
        <v>-0.56299999999999994</v>
      </c>
      <c r="K1321">
        <v>-1.5429999999999999</v>
      </c>
      <c r="L1321">
        <v>-2.5369999999999999</v>
      </c>
      <c r="M1321">
        <v>-3.125</v>
      </c>
      <c r="N1321">
        <v>-3.1619999999999999</v>
      </c>
      <c r="O1321">
        <v>0.97499999999999998</v>
      </c>
      <c r="P1321">
        <v>1.002</v>
      </c>
      <c r="Q1321">
        <v>0.99399999999999999</v>
      </c>
      <c r="R1321">
        <v>0.52</v>
      </c>
      <c r="S1321">
        <v>0.16200000000000001</v>
      </c>
    </row>
    <row r="1322" spans="1:19" x14ac:dyDescent="0.3">
      <c r="A1322">
        <v>420</v>
      </c>
      <c r="B1322">
        <v>-0.54200000000000004</v>
      </c>
      <c r="C1322">
        <v>-1.542</v>
      </c>
      <c r="D1322">
        <v>-2.5369999999999999</v>
      </c>
      <c r="E1322">
        <v>-3.1280000000000001</v>
      </c>
      <c r="F1322">
        <v>-3.18</v>
      </c>
      <c r="G1322">
        <v>1.9</v>
      </c>
      <c r="H1322">
        <v>-0.01</v>
      </c>
      <c r="I1322">
        <v>1.6619999999999999</v>
      </c>
      <c r="J1322">
        <v>-0.56499999999999995</v>
      </c>
      <c r="K1322">
        <v>-1.544</v>
      </c>
      <c r="L1322">
        <v>-2.5369999999999999</v>
      </c>
      <c r="M1322">
        <v>-3.1219999999999999</v>
      </c>
      <c r="N1322">
        <v>-3.1589999999999998</v>
      </c>
      <c r="O1322">
        <v>0.97399999999999998</v>
      </c>
      <c r="P1322">
        <v>0.999</v>
      </c>
      <c r="Q1322">
        <v>0.99399999999999999</v>
      </c>
      <c r="R1322">
        <v>0.51400000000000001</v>
      </c>
      <c r="S1322">
        <v>0.159</v>
      </c>
    </row>
    <row r="1323" spans="1:19" x14ac:dyDescent="0.3">
      <c r="A1323">
        <v>480</v>
      </c>
      <c r="B1323">
        <v>-0.54200000000000004</v>
      </c>
      <c r="C1323">
        <v>-1.542</v>
      </c>
      <c r="D1323">
        <v>-2.5369999999999999</v>
      </c>
      <c r="E1323">
        <v>-3.1280000000000001</v>
      </c>
      <c r="F1323">
        <v>-3.18</v>
      </c>
      <c r="G1323">
        <v>1.9</v>
      </c>
      <c r="H1323">
        <v>-0.01</v>
      </c>
      <c r="I1323">
        <v>1.6619999999999999</v>
      </c>
      <c r="J1323">
        <v>-0.56799999999999995</v>
      </c>
      <c r="K1323">
        <v>-1.5449999999999999</v>
      </c>
      <c r="L1323">
        <v>-2.536</v>
      </c>
      <c r="M1323">
        <v>-3.1190000000000002</v>
      </c>
      <c r="N1323">
        <v>-3.1560000000000001</v>
      </c>
      <c r="O1323">
        <v>0.97299999999999998</v>
      </c>
      <c r="P1323">
        <v>0.997</v>
      </c>
      <c r="Q1323">
        <v>0.99299999999999999</v>
      </c>
      <c r="R1323">
        <v>0.50900000000000001</v>
      </c>
      <c r="S1323">
        <v>0.158</v>
      </c>
    </row>
    <row r="1324" spans="1:19" x14ac:dyDescent="0.3">
      <c r="A1324">
        <v>540</v>
      </c>
      <c r="B1324">
        <v>-0.54200000000000004</v>
      </c>
      <c r="C1324">
        <v>-1.542</v>
      </c>
      <c r="D1324">
        <v>-2.5369999999999999</v>
      </c>
      <c r="E1324">
        <v>-3.1280000000000001</v>
      </c>
      <c r="F1324">
        <v>-3.18</v>
      </c>
      <c r="G1324">
        <v>1.9</v>
      </c>
      <c r="H1324">
        <v>-0.01</v>
      </c>
      <c r="I1324">
        <v>1.6619999999999999</v>
      </c>
      <c r="J1324">
        <v>-0.56999999999999995</v>
      </c>
      <c r="K1324">
        <v>-1.5469999999999999</v>
      </c>
      <c r="L1324">
        <v>-2.536</v>
      </c>
      <c r="M1324">
        <v>-3.1160000000000001</v>
      </c>
      <c r="N1324">
        <v>-3.153</v>
      </c>
      <c r="O1324">
        <v>0.97199999999999998</v>
      </c>
      <c r="P1324">
        <v>0.995</v>
      </c>
      <c r="Q1324">
        <v>0.99199999999999999</v>
      </c>
      <c r="R1324">
        <v>0.503</v>
      </c>
      <c r="S1324">
        <v>0.157</v>
      </c>
    </row>
    <row r="1325" spans="1:19" x14ac:dyDescent="0.3">
      <c r="A1325">
        <v>600</v>
      </c>
      <c r="B1325">
        <v>-0.54200000000000004</v>
      </c>
      <c r="C1325">
        <v>-1.542</v>
      </c>
      <c r="D1325">
        <v>-2.5369999999999999</v>
      </c>
      <c r="E1325">
        <v>-3.1280000000000001</v>
      </c>
      <c r="F1325">
        <v>-3.18</v>
      </c>
      <c r="G1325">
        <v>1.9</v>
      </c>
      <c r="H1325">
        <v>-0.01</v>
      </c>
      <c r="I1325">
        <v>1.6619999999999999</v>
      </c>
      <c r="J1325">
        <v>-0.57199999999999995</v>
      </c>
      <c r="K1325">
        <v>-1.548</v>
      </c>
      <c r="L1325">
        <v>-2.536</v>
      </c>
      <c r="M1325">
        <v>-3.1120000000000001</v>
      </c>
      <c r="N1325">
        <v>-3.15</v>
      </c>
      <c r="O1325">
        <v>0.97</v>
      </c>
      <c r="P1325">
        <v>0.99299999999999999</v>
      </c>
      <c r="Q1325">
        <v>0.99299999999999999</v>
      </c>
      <c r="R1325">
        <v>0.497</v>
      </c>
      <c r="S1325">
        <v>0.157</v>
      </c>
    </row>
    <row r="1327" spans="1:19" x14ac:dyDescent="0.3">
      <c r="A1327" t="s">
        <v>0</v>
      </c>
      <c r="B1327" t="s">
        <v>103</v>
      </c>
    </row>
    <row r="1328" spans="1:19" x14ac:dyDescent="0.3">
      <c r="A1328">
        <v>0</v>
      </c>
      <c r="B1328">
        <v>-0.54200000000000004</v>
      </c>
      <c r="C1328">
        <v>-1.542</v>
      </c>
      <c r="D1328">
        <v>-2.536</v>
      </c>
      <c r="E1328">
        <v>-3.1190000000000002</v>
      </c>
      <c r="F1328">
        <v>-3.17</v>
      </c>
      <c r="G1328">
        <v>1.9</v>
      </c>
      <c r="H1328">
        <v>-0.01</v>
      </c>
      <c r="I1328">
        <v>2.173</v>
      </c>
      <c r="J1328">
        <v>-0.54200000000000004</v>
      </c>
      <c r="K1328">
        <v>-1.542</v>
      </c>
      <c r="L1328">
        <v>-2.536</v>
      </c>
      <c r="M1328">
        <v>-3.1190000000000002</v>
      </c>
      <c r="N1328">
        <v>-3.17</v>
      </c>
      <c r="O1328">
        <v>0.96799999999999997</v>
      </c>
      <c r="P1328">
        <v>0.96799999999999997</v>
      </c>
      <c r="Q1328">
        <v>0.95799999999999996</v>
      </c>
      <c r="R1328">
        <v>0.50800000000000001</v>
      </c>
      <c r="S1328">
        <v>0.19600000000000001</v>
      </c>
    </row>
    <row r="1329" spans="1:19" x14ac:dyDescent="0.3">
      <c r="A1329">
        <v>60</v>
      </c>
      <c r="B1329">
        <v>-0.54200000000000004</v>
      </c>
      <c r="C1329">
        <v>-1.542</v>
      </c>
      <c r="D1329">
        <v>-2.536</v>
      </c>
      <c r="E1329">
        <v>-3.1190000000000002</v>
      </c>
      <c r="F1329">
        <v>-3.17</v>
      </c>
      <c r="G1329">
        <v>1.9</v>
      </c>
      <c r="H1329">
        <v>-0.01</v>
      </c>
      <c r="I1329">
        <v>2.173</v>
      </c>
      <c r="J1329">
        <v>-0.54800000000000004</v>
      </c>
      <c r="K1329">
        <v>-1.542</v>
      </c>
      <c r="L1329">
        <v>-2.536</v>
      </c>
      <c r="M1329">
        <v>-3.1190000000000002</v>
      </c>
      <c r="N1329">
        <v>-3.173</v>
      </c>
      <c r="O1329">
        <v>0.97399999999999998</v>
      </c>
      <c r="P1329">
        <v>0.995</v>
      </c>
      <c r="Q1329">
        <v>0.98199999999999998</v>
      </c>
      <c r="R1329">
        <v>0.50800000000000001</v>
      </c>
      <c r="S1329">
        <v>0.20499999999999999</v>
      </c>
    </row>
    <row r="1330" spans="1:19" x14ac:dyDescent="0.3">
      <c r="A1330">
        <v>120</v>
      </c>
      <c r="B1330">
        <v>-0.54200000000000004</v>
      </c>
      <c r="C1330">
        <v>-1.542</v>
      </c>
      <c r="D1330">
        <v>-2.536</v>
      </c>
      <c r="E1330">
        <v>-3.1190000000000002</v>
      </c>
      <c r="F1330">
        <v>-3.17</v>
      </c>
      <c r="G1330">
        <v>1.9</v>
      </c>
      <c r="H1330">
        <v>-0.01</v>
      </c>
      <c r="I1330">
        <v>2.173</v>
      </c>
      <c r="J1330">
        <v>-0.55200000000000005</v>
      </c>
      <c r="K1330">
        <v>-1.542</v>
      </c>
      <c r="L1330">
        <v>-2.5369999999999999</v>
      </c>
      <c r="M1330">
        <v>-3.12</v>
      </c>
      <c r="N1330">
        <v>-3.1760000000000002</v>
      </c>
      <c r="O1330">
        <v>0.97699999999999998</v>
      </c>
      <c r="P1330">
        <v>0.999</v>
      </c>
      <c r="Q1330">
        <v>0.99199999999999999</v>
      </c>
      <c r="R1330">
        <v>0.51100000000000001</v>
      </c>
      <c r="S1330">
        <v>0.21299999999999999</v>
      </c>
    </row>
    <row r="1331" spans="1:19" x14ac:dyDescent="0.3">
      <c r="A1331">
        <v>180</v>
      </c>
      <c r="B1331">
        <v>-0.54200000000000004</v>
      </c>
      <c r="C1331">
        <v>-1.542</v>
      </c>
      <c r="D1331">
        <v>-2.536</v>
      </c>
      <c r="E1331">
        <v>-3.1190000000000002</v>
      </c>
      <c r="F1331">
        <v>-3.17</v>
      </c>
      <c r="G1331">
        <v>1.9</v>
      </c>
      <c r="H1331">
        <v>-0.01</v>
      </c>
      <c r="I1331">
        <v>2.173</v>
      </c>
      <c r="J1331">
        <v>-0.55600000000000005</v>
      </c>
      <c r="K1331">
        <v>-1.542</v>
      </c>
      <c r="L1331">
        <v>-2.5369999999999999</v>
      </c>
      <c r="M1331">
        <v>-3.1190000000000002</v>
      </c>
      <c r="N1331">
        <v>-3.1789999999999998</v>
      </c>
      <c r="O1331">
        <v>0.97699999999999998</v>
      </c>
      <c r="P1331">
        <v>1.0029999999999999</v>
      </c>
      <c r="Q1331">
        <v>0.99199999999999999</v>
      </c>
      <c r="R1331">
        <v>0.51200000000000001</v>
      </c>
      <c r="S1331">
        <v>0.219</v>
      </c>
    </row>
    <row r="1332" spans="1:19" x14ac:dyDescent="0.3">
      <c r="A1332">
        <v>240</v>
      </c>
      <c r="B1332">
        <v>-0.54200000000000004</v>
      </c>
      <c r="C1332">
        <v>-1.542</v>
      </c>
      <c r="D1332">
        <v>-2.536</v>
      </c>
      <c r="E1332">
        <v>-3.1190000000000002</v>
      </c>
      <c r="F1332">
        <v>-3.17</v>
      </c>
      <c r="G1332">
        <v>1.9</v>
      </c>
      <c r="H1332">
        <v>-0.01</v>
      </c>
      <c r="I1332">
        <v>2.173</v>
      </c>
      <c r="J1332">
        <v>-0.55800000000000005</v>
      </c>
      <c r="K1332">
        <v>-1.5409999999999999</v>
      </c>
      <c r="L1332">
        <v>-2.5369999999999999</v>
      </c>
      <c r="M1332">
        <v>-3.117</v>
      </c>
      <c r="N1332">
        <v>-3.1819999999999999</v>
      </c>
      <c r="O1332">
        <v>0.97699999999999998</v>
      </c>
      <c r="P1332">
        <v>1.0049999999999999</v>
      </c>
      <c r="Q1332">
        <v>0.99399999999999999</v>
      </c>
      <c r="R1332">
        <v>0.51100000000000001</v>
      </c>
      <c r="S1332">
        <v>0.22500000000000001</v>
      </c>
    </row>
    <row r="1333" spans="1:19" x14ac:dyDescent="0.3">
      <c r="A1333">
        <v>300</v>
      </c>
      <c r="B1333">
        <v>-0.54200000000000004</v>
      </c>
      <c r="C1333">
        <v>-1.542</v>
      </c>
      <c r="D1333">
        <v>-2.536</v>
      </c>
      <c r="E1333">
        <v>-3.1190000000000002</v>
      </c>
      <c r="F1333">
        <v>-3.17</v>
      </c>
      <c r="G1333">
        <v>1.9</v>
      </c>
      <c r="H1333">
        <v>-0.01</v>
      </c>
      <c r="I1333">
        <v>2.173</v>
      </c>
      <c r="J1333">
        <v>-0.56100000000000005</v>
      </c>
      <c r="K1333">
        <v>-1.542</v>
      </c>
      <c r="L1333">
        <v>-2.5369999999999999</v>
      </c>
      <c r="M1333">
        <v>-3.117</v>
      </c>
      <c r="N1333">
        <v>-3.1850000000000001</v>
      </c>
      <c r="O1333">
        <v>0.97599999999999998</v>
      </c>
      <c r="P1333">
        <v>1.004</v>
      </c>
      <c r="Q1333">
        <v>0.99399999999999999</v>
      </c>
      <c r="R1333">
        <v>0.51500000000000001</v>
      </c>
      <c r="S1333">
        <v>0.22900000000000001</v>
      </c>
    </row>
    <row r="1334" spans="1:19" x14ac:dyDescent="0.3">
      <c r="A1334">
        <v>360</v>
      </c>
      <c r="B1334">
        <v>-0.54200000000000004</v>
      </c>
      <c r="C1334">
        <v>-1.542</v>
      </c>
      <c r="D1334">
        <v>-2.536</v>
      </c>
      <c r="E1334">
        <v>-3.1190000000000002</v>
      </c>
      <c r="F1334">
        <v>-3.17</v>
      </c>
      <c r="G1334">
        <v>1.9</v>
      </c>
      <c r="H1334">
        <v>-0.01</v>
      </c>
      <c r="I1334">
        <v>2.173</v>
      </c>
      <c r="J1334">
        <v>-0.56299999999999994</v>
      </c>
      <c r="K1334">
        <v>-1.5429999999999999</v>
      </c>
      <c r="L1334">
        <v>-2.536</v>
      </c>
      <c r="M1334">
        <v>-3.117</v>
      </c>
      <c r="N1334">
        <v>-3.1880000000000002</v>
      </c>
      <c r="O1334">
        <v>0.97499999999999998</v>
      </c>
      <c r="P1334">
        <v>1.0009999999999999</v>
      </c>
      <c r="Q1334">
        <v>0.99199999999999999</v>
      </c>
      <c r="R1334">
        <v>0.52200000000000002</v>
      </c>
      <c r="S1334">
        <v>0.23300000000000001</v>
      </c>
    </row>
    <row r="1335" spans="1:19" x14ac:dyDescent="0.3">
      <c r="A1335">
        <v>420</v>
      </c>
      <c r="B1335">
        <v>-0.54200000000000004</v>
      </c>
      <c r="C1335">
        <v>-1.542</v>
      </c>
      <c r="D1335">
        <v>-2.536</v>
      </c>
      <c r="E1335">
        <v>-3.1190000000000002</v>
      </c>
      <c r="F1335">
        <v>-3.17</v>
      </c>
      <c r="G1335">
        <v>1.9</v>
      </c>
      <c r="H1335">
        <v>-0.01</v>
      </c>
      <c r="I1335">
        <v>2.173</v>
      </c>
      <c r="J1335">
        <v>-0.56499999999999995</v>
      </c>
      <c r="K1335">
        <v>-1.544</v>
      </c>
      <c r="L1335">
        <v>-2.536</v>
      </c>
      <c r="M1335">
        <v>-3.12</v>
      </c>
      <c r="N1335">
        <v>-3.1909999999999998</v>
      </c>
      <c r="O1335">
        <v>0.97399999999999998</v>
      </c>
      <c r="P1335">
        <v>0.999</v>
      </c>
      <c r="Q1335">
        <v>0.99199999999999999</v>
      </c>
      <c r="R1335">
        <v>0.52900000000000003</v>
      </c>
      <c r="S1335">
        <v>0.23799999999999999</v>
      </c>
    </row>
    <row r="1336" spans="1:19" x14ac:dyDescent="0.3">
      <c r="A1336">
        <v>480</v>
      </c>
      <c r="B1336">
        <v>-0.54200000000000004</v>
      </c>
      <c r="C1336">
        <v>-1.542</v>
      </c>
      <c r="D1336">
        <v>-2.536</v>
      </c>
      <c r="E1336">
        <v>-3.1190000000000002</v>
      </c>
      <c r="F1336">
        <v>-3.17</v>
      </c>
      <c r="G1336">
        <v>1.9</v>
      </c>
      <c r="H1336">
        <v>-0.01</v>
      </c>
      <c r="I1336">
        <v>2.173</v>
      </c>
      <c r="J1336">
        <v>-0.56799999999999995</v>
      </c>
      <c r="K1336">
        <v>-1.5449999999999999</v>
      </c>
      <c r="L1336">
        <v>-2.536</v>
      </c>
      <c r="M1336">
        <v>-3.1219999999999999</v>
      </c>
      <c r="N1336">
        <v>-3.194</v>
      </c>
      <c r="O1336">
        <v>0.97299999999999998</v>
      </c>
      <c r="P1336">
        <v>0.997</v>
      </c>
      <c r="Q1336">
        <v>0.99299999999999999</v>
      </c>
      <c r="R1336">
        <v>0.53700000000000003</v>
      </c>
      <c r="S1336">
        <v>0.24299999999999999</v>
      </c>
    </row>
    <row r="1337" spans="1:19" x14ac:dyDescent="0.3">
      <c r="A1337">
        <v>540</v>
      </c>
      <c r="B1337">
        <v>-0.54200000000000004</v>
      </c>
      <c r="C1337">
        <v>-1.542</v>
      </c>
      <c r="D1337">
        <v>-2.536</v>
      </c>
      <c r="E1337">
        <v>-3.1190000000000002</v>
      </c>
      <c r="F1337">
        <v>-3.17</v>
      </c>
      <c r="G1337">
        <v>1.9</v>
      </c>
      <c r="H1337">
        <v>-0.01</v>
      </c>
      <c r="I1337">
        <v>2.173</v>
      </c>
      <c r="J1337">
        <v>-0.56999999999999995</v>
      </c>
      <c r="K1337">
        <v>-1.5469999999999999</v>
      </c>
      <c r="L1337">
        <v>-2.536</v>
      </c>
      <c r="M1337">
        <v>-3.125</v>
      </c>
      <c r="N1337">
        <v>-3.1970000000000001</v>
      </c>
      <c r="O1337">
        <v>0.97199999999999998</v>
      </c>
      <c r="P1337">
        <v>0.995</v>
      </c>
      <c r="Q1337">
        <v>0.99299999999999999</v>
      </c>
      <c r="R1337">
        <v>0.54300000000000004</v>
      </c>
      <c r="S1337">
        <v>0.247</v>
      </c>
    </row>
    <row r="1338" spans="1:19" x14ac:dyDescent="0.3">
      <c r="A1338">
        <v>600</v>
      </c>
      <c r="B1338">
        <v>-0.54200000000000004</v>
      </c>
      <c r="C1338">
        <v>-1.542</v>
      </c>
      <c r="D1338">
        <v>-2.536</v>
      </c>
      <c r="E1338">
        <v>-3.1190000000000002</v>
      </c>
      <c r="F1338">
        <v>-3.17</v>
      </c>
      <c r="G1338">
        <v>1.9</v>
      </c>
      <c r="H1338">
        <v>-0.01</v>
      </c>
      <c r="I1338">
        <v>2.173</v>
      </c>
      <c r="J1338">
        <v>-0.57199999999999995</v>
      </c>
      <c r="K1338">
        <v>-1.548</v>
      </c>
      <c r="L1338">
        <v>-2.536</v>
      </c>
      <c r="M1338">
        <v>-3.1269999999999998</v>
      </c>
      <c r="N1338">
        <v>-3.2</v>
      </c>
      <c r="O1338">
        <v>0.97</v>
      </c>
      <c r="P1338">
        <v>0.99199999999999999</v>
      </c>
      <c r="Q1338">
        <v>0.99299999999999999</v>
      </c>
      <c r="R1338">
        <v>0.54700000000000004</v>
      </c>
      <c r="S1338">
        <v>0.25</v>
      </c>
    </row>
    <row r="1340" spans="1:19" x14ac:dyDescent="0.3">
      <c r="A1340" t="s">
        <v>0</v>
      </c>
      <c r="B1340" t="s">
        <v>104</v>
      </c>
    </row>
    <row r="1341" spans="1:19" x14ac:dyDescent="0.3">
      <c r="A1341">
        <v>0</v>
      </c>
      <c r="B1341">
        <v>-0.54200000000000004</v>
      </c>
      <c r="C1341">
        <v>-1.542</v>
      </c>
      <c r="D1341">
        <v>-2.536</v>
      </c>
      <c r="E1341">
        <v>-3.1190000000000002</v>
      </c>
      <c r="F1341">
        <v>-3.17</v>
      </c>
      <c r="G1341">
        <v>1.9</v>
      </c>
      <c r="H1341">
        <v>-0.01</v>
      </c>
      <c r="I1341">
        <v>1.921</v>
      </c>
      <c r="J1341">
        <v>-0.54200000000000004</v>
      </c>
      <c r="K1341">
        <v>-1.542</v>
      </c>
      <c r="L1341">
        <v>-2.536</v>
      </c>
      <c r="M1341">
        <v>-3.1190000000000002</v>
      </c>
      <c r="N1341">
        <v>-3.17</v>
      </c>
      <c r="O1341">
        <v>0.96799999999999997</v>
      </c>
      <c r="P1341">
        <v>0.96799999999999997</v>
      </c>
      <c r="Q1341">
        <v>0.95799999999999996</v>
      </c>
      <c r="R1341">
        <v>0.50800000000000001</v>
      </c>
      <c r="S1341">
        <v>0.19600000000000001</v>
      </c>
    </row>
    <row r="1342" spans="1:19" x14ac:dyDescent="0.3">
      <c r="A1342">
        <v>60</v>
      </c>
      <c r="B1342">
        <v>-0.54200000000000004</v>
      </c>
      <c r="C1342">
        <v>-1.542</v>
      </c>
      <c r="D1342">
        <v>-2.536</v>
      </c>
      <c r="E1342">
        <v>-3.1190000000000002</v>
      </c>
      <c r="F1342">
        <v>-3.17</v>
      </c>
      <c r="G1342">
        <v>1.9</v>
      </c>
      <c r="H1342">
        <v>-0.01</v>
      </c>
      <c r="I1342">
        <v>1.921</v>
      </c>
      <c r="J1342">
        <v>-0.54800000000000004</v>
      </c>
      <c r="K1342">
        <v>-1.542</v>
      </c>
      <c r="L1342">
        <v>-2.536</v>
      </c>
      <c r="M1342">
        <v>-3.1190000000000002</v>
      </c>
      <c r="N1342">
        <v>-3.17</v>
      </c>
      <c r="O1342">
        <v>0.97399999999999998</v>
      </c>
      <c r="P1342">
        <v>0.995</v>
      </c>
      <c r="Q1342">
        <v>0.98199999999999998</v>
      </c>
      <c r="R1342">
        <v>0.50900000000000001</v>
      </c>
      <c r="S1342">
        <v>0.19700000000000001</v>
      </c>
    </row>
    <row r="1343" spans="1:19" x14ac:dyDescent="0.3">
      <c r="A1343">
        <v>120</v>
      </c>
      <c r="B1343">
        <v>-0.54200000000000004</v>
      </c>
      <c r="C1343">
        <v>-1.542</v>
      </c>
      <c r="D1343">
        <v>-2.536</v>
      </c>
      <c r="E1343">
        <v>-3.1190000000000002</v>
      </c>
      <c r="F1343">
        <v>-3.17</v>
      </c>
      <c r="G1343">
        <v>1.9</v>
      </c>
      <c r="H1343">
        <v>-0.01</v>
      </c>
      <c r="I1343">
        <v>1.921</v>
      </c>
      <c r="J1343">
        <v>-0.55200000000000005</v>
      </c>
      <c r="K1343">
        <v>-1.542</v>
      </c>
      <c r="L1343">
        <v>-2.5369999999999999</v>
      </c>
      <c r="M1343">
        <v>-3.1190000000000002</v>
      </c>
      <c r="N1343">
        <v>-3.17</v>
      </c>
      <c r="O1343">
        <v>0.97699999999999998</v>
      </c>
      <c r="P1343">
        <v>0.999</v>
      </c>
      <c r="Q1343">
        <v>0.99099999999999999</v>
      </c>
      <c r="R1343">
        <v>0.51</v>
      </c>
      <c r="S1343">
        <v>0.19700000000000001</v>
      </c>
    </row>
    <row r="1344" spans="1:19" x14ac:dyDescent="0.3">
      <c r="A1344">
        <v>180</v>
      </c>
      <c r="B1344">
        <v>-0.54200000000000004</v>
      </c>
      <c r="C1344">
        <v>-1.542</v>
      </c>
      <c r="D1344">
        <v>-2.536</v>
      </c>
      <c r="E1344">
        <v>-3.1190000000000002</v>
      </c>
      <c r="F1344">
        <v>-3.17</v>
      </c>
      <c r="G1344">
        <v>1.9</v>
      </c>
      <c r="H1344">
        <v>-0.01</v>
      </c>
      <c r="I1344">
        <v>1.921</v>
      </c>
      <c r="J1344">
        <v>-0.55600000000000005</v>
      </c>
      <c r="K1344">
        <v>-1.542</v>
      </c>
      <c r="L1344">
        <v>-2.5369999999999999</v>
      </c>
      <c r="M1344">
        <v>-3.1190000000000002</v>
      </c>
      <c r="N1344">
        <v>-3.17</v>
      </c>
      <c r="O1344">
        <v>0.97699999999999998</v>
      </c>
      <c r="P1344">
        <v>1.0029999999999999</v>
      </c>
      <c r="Q1344">
        <v>0.99299999999999999</v>
      </c>
      <c r="R1344">
        <v>0.51200000000000001</v>
      </c>
      <c r="S1344">
        <v>0.19700000000000001</v>
      </c>
    </row>
    <row r="1345" spans="1:19" x14ac:dyDescent="0.3">
      <c r="A1345">
        <v>240</v>
      </c>
      <c r="B1345">
        <v>-0.54200000000000004</v>
      </c>
      <c r="C1345">
        <v>-1.542</v>
      </c>
      <c r="D1345">
        <v>-2.536</v>
      </c>
      <c r="E1345">
        <v>-3.1190000000000002</v>
      </c>
      <c r="F1345">
        <v>-3.17</v>
      </c>
      <c r="G1345">
        <v>1.9</v>
      </c>
      <c r="H1345">
        <v>-0.01</v>
      </c>
      <c r="I1345">
        <v>1.921</v>
      </c>
      <c r="J1345">
        <v>-0.55800000000000005</v>
      </c>
      <c r="K1345">
        <v>-1.5409999999999999</v>
      </c>
      <c r="L1345">
        <v>-2.5369999999999999</v>
      </c>
      <c r="M1345">
        <v>-3.1179999999999999</v>
      </c>
      <c r="N1345">
        <v>-3.17</v>
      </c>
      <c r="O1345">
        <v>0.97699999999999998</v>
      </c>
      <c r="P1345">
        <v>1.0049999999999999</v>
      </c>
      <c r="Q1345">
        <v>0.99399999999999999</v>
      </c>
      <c r="R1345">
        <v>0.51400000000000001</v>
      </c>
      <c r="S1345">
        <v>0.19700000000000001</v>
      </c>
    </row>
    <row r="1346" spans="1:19" x14ac:dyDescent="0.3">
      <c r="A1346">
        <v>300</v>
      </c>
      <c r="B1346">
        <v>-0.54200000000000004</v>
      </c>
      <c r="C1346">
        <v>-1.542</v>
      </c>
      <c r="D1346">
        <v>-2.536</v>
      </c>
      <c r="E1346">
        <v>-3.1190000000000002</v>
      </c>
      <c r="F1346">
        <v>-3.17</v>
      </c>
      <c r="G1346">
        <v>1.9</v>
      </c>
      <c r="H1346">
        <v>-0.01</v>
      </c>
      <c r="I1346">
        <v>1.921</v>
      </c>
      <c r="J1346">
        <v>-0.56100000000000005</v>
      </c>
      <c r="K1346">
        <v>-1.542</v>
      </c>
      <c r="L1346">
        <v>-2.536</v>
      </c>
      <c r="M1346">
        <v>-3.117</v>
      </c>
      <c r="N1346">
        <v>-3.17</v>
      </c>
      <c r="O1346">
        <v>0.97599999999999998</v>
      </c>
      <c r="P1346">
        <v>1.004</v>
      </c>
      <c r="Q1346">
        <v>0.99299999999999999</v>
      </c>
      <c r="R1346">
        <v>0.51700000000000002</v>
      </c>
      <c r="S1346">
        <v>0.19700000000000001</v>
      </c>
    </row>
    <row r="1347" spans="1:19" x14ac:dyDescent="0.3">
      <c r="A1347">
        <v>360</v>
      </c>
      <c r="B1347">
        <v>-0.54200000000000004</v>
      </c>
      <c r="C1347">
        <v>-1.542</v>
      </c>
      <c r="D1347">
        <v>-2.536</v>
      </c>
      <c r="E1347">
        <v>-3.1190000000000002</v>
      </c>
      <c r="F1347">
        <v>-3.17</v>
      </c>
      <c r="G1347">
        <v>1.9</v>
      </c>
      <c r="H1347">
        <v>-0.01</v>
      </c>
      <c r="I1347">
        <v>1.921</v>
      </c>
      <c r="J1347">
        <v>-0.56299999999999994</v>
      </c>
      <c r="K1347">
        <v>-1.5429999999999999</v>
      </c>
      <c r="L1347">
        <v>-2.536</v>
      </c>
      <c r="M1347">
        <v>-3.117</v>
      </c>
      <c r="N1347">
        <v>-3.17</v>
      </c>
      <c r="O1347">
        <v>0.97499999999999998</v>
      </c>
      <c r="P1347">
        <v>1.0009999999999999</v>
      </c>
      <c r="Q1347">
        <v>0.99199999999999999</v>
      </c>
      <c r="R1347">
        <v>0.51800000000000002</v>
      </c>
      <c r="S1347">
        <v>0.19700000000000001</v>
      </c>
    </row>
    <row r="1348" spans="1:19" x14ac:dyDescent="0.3">
      <c r="A1348">
        <v>420</v>
      </c>
      <c r="B1348">
        <v>-0.54200000000000004</v>
      </c>
      <c r="C1348">
        <v>-1.542</v>
      </c>
      <c r="D1348">
        <v>-2.536</v>
      </c>
      <c r="E1348">
        <v>-3.1190000000000002</v>
      </c>
      <c r="F1348">
        <v>-3.17</v>
      </c>
      <c r="G1348">
        <v>1.9</v>
      </c>
      <c r="H1348">
        <v>-0.01</v>
      </c>
      <c r="I1348">
        <v>1.921</v>
      </c>
      <c r="J1348">
        <v>-0.56599999999999995</v>
      </c>
      <c r="K1348">
        <v>-1.544</v>
      </c>
      <c r="L1348">
        <v>-2.536</v>
      </c>
      <c r="M1348">
        <v>-3.117</v>
      </c>
      <c r="N1348">
        <v>-3.17</v>
      </c>
      <c r="O1348">
        <v>0.97399999999999998</v>
      </c>
      <c r="P1348">
        <v>0.999</v>
      </c>
      <c r="Q1348">
        <v>0.99299999999999999</v>
      </c>
      <c r="R1348">
        <v>0.51900000000000002</v>
      </c>
      <c r="S1348">
        <v>0.19800000000000001</v>
      </c>
    </row>
    <row r="1349" spans="1:19" x14ac:dyDescent="0.3">
      <c r="A1349">
        <v>480</v>
      </c>
      <c r="B1349">
        <v>-0.54200000000000004</v>
      </c>
      <c r="C1349">
        <v>-1.542</v>
      </c>
      <c r="D1349">
        <v>-2.536</v>
      </c>
      <c r="E1349">
        <v>-3.1190000000000002</v>
      </c>
      <c r="F1349">
        <v>-3.17</v>
      </c>
      <c r="G1349">
        <v>1.9</v>
      </c>
      <c r="H1349">
        <v>-0.01</v>
      </c>
      <c r="I1349">
        <v>1.921</v>
      </c>
      <c r="J1349">
        <v>-0.56799999999999995</v>
      </c>
      <c r="K1349">
        <v>-1.5449999999999999</v>
      </c>
      <c r="L1349">
        <v>-2.536</v>
      </c>
      <c r="M1349">
        <v>-3.1160000000000001</v>
      </c>
      <c r="N1349">
        <v>-3.17</v>
      </c>
      <c r="O1349">
        <v>0.97299999999999998</v>
      </c>
      <c r="P1349">
        <v>0.997</v>
      </c>
      <c r="Q1349">
        <v>0.99299999999999999</v>
      </c>
      <c r="R1349">
        <v>0.52</v>
      </c>
      <c r="S1349">
        <v>0.2</v>
      </c>
    </row>
    <row r="1350" spans="1:19" x14ac:dyDescent="0.3">
      <c r="A1350">
        <v>540</v>
      </c>
      <c r="B1350">
        <v>-0.54200000000000004</v>
      </c>
      <c r="C1350">
        <v>-1.542</v>
      </c>
      <c r="D1350">
        <v>-2.536</v>
      </c>
      <c r="E1350">
        <v>-3.1190000000000002</v>
      </c>
      <c r="F1350">
        <v>-3.17</v>
      </c>
      <c r="G1350">
        <v>1.9</v>
      </c>
      <c r="H1350">
        <v>-0.01</v>
      </c>
      <c r="I1350">
        <v>1.921</v>
      </c>
      <c r="J1350">
        <v>-0.56999999999999995</v>
      </c>
      <c r="K1350">
        <v>-1.5469999999999999</v>
      </c>
      <c r="L1350">
        <v>-2.536</v>
      </c>
      <c r="M1350">
        <v>-3.1160000000000001</v>
      </c>
      <c r="N1350">
        <v>-3.17</v>
      </c>
      <c r="O1350">
        <v>0.97199999999999998</v>
      </c>
      <c r="P1350">
        <v>0.995</v>
      </c>
      <c r="Q1350">
        <v>0.99199999999999999</v>
      </c>
      <c r="R1350">
        <v>0.52100000000000002</v>
      </c>
      <c r="S1350">
        <v>0.20200000000000001</v>
      </c>
    </row>
    <row r="1351" spans="1:19" x14ac:dyDescent="0.3">
      <c r="A1351">
        <v>600</v>
      </c>
      <c r="B1351">
        <v>-0.54200000000000004</v>
      </c>
      <c r="C1351">
        <v>-1.542</v>
      </c>
      <c r="D1351">
        <v>-2.536</v>
      </c>
      <c r="E1351">
        <v>-3.1190000000000002</v>
      </c>
      <c r="F1351">
        <v>-3.17</v>
      </c>
      <c r="G1351">
        <v>1.9</v>
      </c>
      <c r="H1351">
        <v>-0.01</v>
      </c>
      <c r="I1351">
        <v>1.921</v>
      </c>
      <c r="J1351">
        <v>-0.57199999999999995</v>
      </c>
      <c r="K1351">
        <v>-1.548</v>
      </c>
      <c r="L1351">
        <v>-2.536</v>
      </c>
      <c r="M1351">
        <v>-3.1160000000000001</v>
      </c>
      <c r="N1351">
        <v>-3.17</v>
      </c>
      <c r="O1351">
        <v>0.97</v>
      </c>
      <c r="P1351">
        <v>0.99199999999999999</v>
      </c>
      <c r="Q1351">
        <v>0.99199999999999999</v>
      </c>
      <c r="R1351">
        <v>0.52100000000000002</v>
      </c>
      <c r="S1351">
        <v>0.20300000000000001</v>
      </c>
    </row>
    <row r="1353" spans="1:19" x14ac:dyDescent="0.3">
      <c r="A1353" t="s">
        <v>0</v>
      </c>
      <c r="B1353" t="s">
        <v>105</v>
      </c>
    </row>
    <row r="1354" spans="1:19" x14ac:dyDescent="0.3">
      <c r="A1354">
        <v>0</v>
      </c>
      <c r="B1354">
        <v>-0.54200000000000004</v>
      </c>
      <c r="C1354">
        <v>-1.542</v>
      </c>
      <c r="D1354">
        <v>-2.536</v>
      </c>
      <c r="E1354">
        <v>-3.1190000000000002</v>
      </c>
      <c r="F1354">
        <v>-3.17</v>
      </c>
      <c r="G1354">
        <v>1.9</v>
      </c>
      <c r="H1354">
        <v>-0.01</v>
      </c>
      <c r="I1354">
        <v>1.66</v>
      </c>
      <c r="J1354">
        <v>-0.54200000000000004</v>
      </c>
      <c r="K1354">
        <v>-1.542</v>
      </c>
      <c r="L1354">
        <v>-2.536</v>
      </c>
      <c r="M1354">
        <v>-3.1190000000000002</v>
      </c>
      <c r="N1354">
        <v>-3.17</v>
      </c>
      <c r="O1354">
        <v>0.96799999999999997</v>
      </c>
      <c r="P1354">
        <v>0.96799999999999997</v>
      </c>
      <c r="Q1354">
        <v>0.95799999999999996</v>
      </c>
      <c r="R1354">
        <v>0.50800000000000001</v>
      </c>
      <c r="S1354">
        <v>0.19600000000000001</v>
      </c>
    </row>
    <row r="1355" spans="1:19" x14ac:dyDescent="0.3">
      <c r="A1355">
        <v>60</v>
      </c>
      <c r="B1355">
        <v>-0.54200000000000004</v>
      </c>
      <c r="C1355">
        <v>-1.542</v>
      </c>
      <c r="D1355">
        <v>-2.536</v>
      </c>
      <c r="E1355">
        <v>-3.1190000000000002</v>
      </c>
      <c r="F1355">
        <v>-3.17</v>
      </c>
      <c r="G1355">
        <v>1.9</v>
      </c>
      <c r="H1355">
        <v>-0.01</v>
      </c>
      <c r="I1355">
        <v>1.66</v>
      </c>
      <c r="J1355">
        <v>-0.54800000000000004</v>
      </c>
      <c r="K1355">
        <v>-1.5409999999999999</v>
      </c>
      <c r="L1355">
        <v>-2.536</v>
      </c>
      <c r="M1355">
        <v>-3.12</v>
      </c>
      <c r="N1355">
        <v>-3.1669999999999998</v>
      </c>
      <c r="O1355">
        <v>0.97399999999999998</v>
      </c>
      <c r="P1355">
        <v>0.99299999999999999</v>
      </c>
      <c r="Q1355">
        <v>0.98199999999999998</v>
      </c>
      <c r="R1355">
        <v>0.51</v>
      </c>
      <c r="S1355">
        <v>0.189</v>
      </c>
    </row>
    <row r="1356" spans="1:19" x14ac:dyDescent="0.3">
      <c r="A1356">
        <v>120</v>
      </c>
      <c r="B1356">
        <v>-0.54200000000000004</v>
      </c>
      <c r="C1356">
        <v>-1.542</v>
      </c>
      <c r="D1356">
        <v>-2.536</v>
      </c>
      <c r="E1356">
        <v>-3.1190000000000002</v>
      </c>
      <c r="F1356">
        <v>-3.17</v>
      </c>
      <c r="G1356">
        <v>1.9</v>
      </c>
      <c r="H1356">
        <v>-0.01</v>
      </c>
      <c r="I1356">
        <v>1.66</v>
      </c>
      <c r="J1356">
        <v>-0.55300000000000005</v>
      </c>
      <c r="K1356">
        <v>-1.542</v>
      </c>
      <c r="L1356">
        <v>-2.536</v>
      </c>
      <c r="M1356">
        <v>-3.1190000000000002</v>
      </c>
      <c r="N1356">
        <v>-3.1640000000000001</v>
      </c>
      <c r="O1356">
        <v>0.97699999999999998</v>
      </c>
      <c r="P1356">
        <v>0.999</v>
      </c>
      <c r="Q1356">
        <v>0.99</v>
      </c>
      <c r="R1356">
        <v>0.50800000000000001</v>
      </c>
      <c r="S1356">
        <v>0.182</v>
      </c>
    </row>
    <row r="1357" spans="1:19" x14ac:dyDescent="0.3">
      <c r="A1357">
        <v>180</v>
      </c>
      <c r="B1357">
        <v>-0.54200000000000004</v>
      </c>
      <c r="C1357">
        <v>-1.542</v>
      </c>
      <c r="D1357">
        <v>-2.536</v>
      </c>
      <c r="E1357">
        <v>-3.1190000000000002</v>
      </c>
      <c r="F1357">
        <v>-3.17</v>
      </c>
      <c r="G1357">
        <v>1.9</v>
      </c>
      <c r="H1357">
        <v>-0.01</v>
      </c>
      <c r="I1357">
        <v>1.66</v>
      </c>
      <c r="J1357">
        <v>-0.55500000000000005</v>
      </c>
      <c r="K1357">
        <v>-1.542</v>
      </c>
      <c r="L1357">
        <v>-2.5369999999999999</v>
      </c>
      <c r="M1357">
        <v>-3.1190000000000002</v>
      </c>
      <c r="N1357">
        <v>-3.161</v>
      </c>
      <c r="O1357">
        <v>0.97699999999999998</v>
      </c>
      <c r="P1357">
        <v>1.004</v>
      </c>
      <c r="Q1357">
        <v>0.99399999999999999</v>
      </c>
      <c r="R1357">
        <v>0.51200000000000001</v>
      </c>
      <c r="S1357">
        <v>0.17599999999999999</v>
      </c>
    </row>
    <row r="1358" spans="1:19" x14ac:dyDescent="0.3">
      <c r="A1358">
        <v>240</v>
      </c>
      <c r="B1358">
        <v>-0.54200000000000004</v>
      </c>
      <c r="C1358">
        <v>-1.542</v>
      </c>
      <c r="D1358">
        <v>-2.536</v>
      </c>
      <c r="E1358">
        <v>-3.1190000000000002</v>
      </c>
      <c r="F1358">
        <v>-3.17</v>
      </c>
      <c r="G1358">
        <v>1.9</v>
      </c>
      <c r="H1358">
        <v>-0.01</v>
      </c>
      <c r="I1358">
        <v>1.66</v>
      </c>
      <c r="J1358">
        <v>-0.55800000000000005</v>
      </c>
      <c r="K1358">
        <v>-1.5409999999999999</v>
      </c>
      <c r="L1358">
        <v>-2.5369999999999999</v>
      </c>
      <c r="M1358">
        <v>-3.1190000000000002</v>
      </c>
      <c r="N1358">
        <v>-3.1579999999999999</v>
      </c>
      <c r="O1358">
        <v>0.97699999999999998</v>
      </c>
      <c r="P1358">
        <v>1.0049999999999999</v>
      </c>
      <c r="Q1358">
        <v>0.99299999999999999</v>
      </c>
      <c r="R1358">
        <v>0.51800000000000002</v>
      </c>
      <c r="S1358">
        <v>0.17</v>
      </c>
    </row>
    <row r="1359" spans="1:19" x14ac:dyDescent="0.3">
      <c r="A1359">
        <v>300</v>
      </c>
      <c r="B1359">
        <v>-0.54200000000000004</v>
      </c>
      <c r="C1359">
        <v>-1.542</v>
      </c>
      <c r="D1359">
        <v>-2.536</v>
      </c>
      <c r="E1359">
        <v>-3.1190000000000002</v>
      </c>
      <c r="F1359">
        <v>-3.17</v>
      </c>
      <c r="G1359">
        <v>1.9</v>
      </c>
      <c r="H1359">
        <v>-0.01</v>
      </c>
      <c r="I1359">
        <v>1.66</v>
      </c>
      <c r="J1359">
        <v>-0.56100000000000005</v>
      </c>
      <c r="K1359">
        <v>-1.542</v>
      </c>
      <c r="L1359">
        <v>-2.536</v>
      </c>
      <c r="M1359">
        <v>-3.1179999999999999</v>
      </c>
      <c r="N1359">
        <v>-3.1549999999999998</v>
      </c>
      <c r="O1359">
        <v>0.97599999999999998</v>
      </c>
      <c r="P1359">
        <v>1.0029999999999999</v>
      </c>
      <c r="Q1359">
        <v>0.99299999999999999</v>
      </c>
      <c r="R1359">
        <v>0.51800000000000002</v>
      </c>
      <c r="S1359">
        <v>0.16500000000000001</v>
      </c>
    </row>
    <row r="1360" spans="1:19" x14ac:dyDescent="0.3">
      <c r="A1360">
        <v>360</v>
      </c>
      <c r="B1360">
        <v>-0.54200000000000004</v>
      </c>
      <c r="C1360">
        <v>-1.542</v>
      </c>
      <c r="D1360">
        <v>-2.536</v>
      </c>
      <c r="E1360">
        <v>-3.1190000000000002</v>
      </c>
      <c r="F1360">
        <v>-3.17</v>
      </c>
      <c r="G1360">
        <v>1.9</v>
      </c>
      <c r="H1360">
        <v>-0.01</v>
      </c>
      <c r="I1360">
        <v>1.66</v>
      </c>
      <c r="J1360">
        <v>-0.56299999999999994</v>
      </c>
      <c r="K1360">
        <v>-1.5429999999999999</v>
      </c>
      <c r="L1360">
        <v>-2.5369999999999999</v>
      </c>
      <c r="M1360">
        <v>-3.1160000000000001</v>
      </c>
      <c r="N1360">
        <v>-3.1520000000000001</v>
      </c>
      <c r="O1360">
        <v>0.97499999999999998</v>
      </c>
      <c r="P1360">
        <v>1.002</v>
      </c>
      <c r="Q1360">
        <v>0.99299999999999999</v>
      </c>
      <c r="R1360">
        <v>0.51500000000000001</v>
      </c>
      <c r="S1360">
        <v>0.16</v>
      </c>
    </row>
    <row r="1361" spans="1:19" x14ac:dyDescent="0.3">
      <c r="A1361">
        <v>420</v>
      </c>
      <c r="B1361">
        <v>-0.54200000000000004</v>
      </c>
      <c r="C1361">
        <v>-1.542</v>
      </c>
      <c r="D1361">
        <v>-2.536</v>
      </c>
      <c r="E1361">
        <v>-3.1190000000000002</v>
      </c>
      <c r="F1361">
        <v>-3.17</v>
      </c>
      <c r="G1361">
        <v>1.9</v>
      </c>
      <c r="H1361">
        <v>-0.01</v>
      </c>
      <c r="I1361">
        <v>1.66</v>
      </c>
      <c r="J1361">
        <v>-0.56499999999999995</v>
      </c>
      <c r="K1361">
        <v>-1.544</v>
      </c>
      <c r="L1361">
        <v>-2.536</v>
      </c>
      <c r="M1361">
        <v>-3.113</v>
      </c>
      <c r="N1361">
        <v>-3.149</v>
      </c>
      <c r="O1361">
        <v>0.97399999999999998</v>
      </c>
      <c r="P1361">
        <v>0.999</v>
      </c>
      <c r="Q1361">
        <v>0.99299999999999999</v>
      </c>
      <c r="R1361">
        <v>0.50800000000000001</v>
      </c>
      <c r="S1361">
        <v>0.157</v>
      </c>
    </row>
    <row r="1362" spans="1:19" x14ac:dyDescent="0.3">
      <c r="A1362">
        <v>480</v>
      </c>
      <c r="B1362">
        <v>-0.54200000000000004</v>
      </c>
      <c r="C1362">
        <v>-1.542</v>
      </c>
      <c r="D1362">
        <v>-2.536</v>
      </c>
      <c r="E1362">
        <v>-3.1190000000000002</v>
      </c>
      <c r="F1362">
        <v>-3.17</v>
      </c>
      <c r="G1362">
        <v>1.9</v>
      </c>
      <c r="H1362">
        <v>-0.01</v>
      </c>
      <c r="I1362">
        <v>1.66</v>
      </c>
      <c r="J1362">
        <v>-0.56799999999999995</v>
      </c>
      <c r="K1362">
        <v>-1.5449999999999999</v>
      </c>
      <c r="L1362">
        <v>-2.536</v>
      </c>
      <c r="M1362">
        <v>-3.11</v>
      </c>
      <c r="N1362">
        <v>-3.1459999999999999</v>
      </c>
      <c r="O1362">
        <v>0.97299999999999998</v>
      </c>
      <c r="P1362">
        <v>0.997</v>
      </c>
      <c r="Q1362">
        <v>0.99199999999999999</v>
      </c>
      <c r="R1362">
        <v>0.502</v>
      </c>
      <c r="S1362">
        <v>0.157</v>
      </c>
    </row>
    <row r="1363" spans="1:19" x14ac:dyDescent="0.3">
      <c r="A1363">
        <v>540</v>
      </c>
      <c r="B1363">
        <v>-0.54200000000000004</v>
      </c>
      <c r="C1363">
        <v>-1.542</v>
      </c>
      <c r="D1363">
        <v>-2.536</v>
      </c>
      <c r="E1363">
        <v>-3.1190000000000002</v>
      </c>
      <c r="F1363">
        <v>-3.17</v>
      </c>
      <c r="G1363">
        <v>1.9</v>
      </c>
      <c r="H1363">
        <v>-0.01</v>
      </c>
      <c r="I1363">
        <v>1.66</v>
      </c>
      <c r="J1363">
        <v>-0.56999999999999995</v>
      </c>
      <c r="K1363">
        <v>-1.5469999999999999</v>
      </c>
      <c r="L1363">
        <v>-2.536</v>
      </c>
      <c r="M1363">
        <v>-3.1070000000000002</v>
      </c>
      <c r="N1363">
        <v>-3.1429999999999998</v>
      </c>
      <c r="O1363">
        <v>0.97199999999999998</v>
      </c>
      <c r="P1363">
        <v>0.995</v>
      </c>
      <c r="Q1363">
        <v>0.99199999999999999</v>
      </c>
      <c r="R1363">
        <v>0.497</v>
      </c>
      <c r="S1363">
        <v>0.156</v>
      </c>
    </row>
    <row r="1364" spans="1:19" x14ac:dyDescent="0.3">
      <c r="A1364">
        <v>600</v>
      </c>
      <c r="B1364">
        <v>-0.54200000000000004</v>
      </c>
      <c r="C1364">
        <v>-1.542</v>
      </c>
      <c r="D1364">
        <v>-2.536</v>
      </c>
      <c r="E1364">
        <v>-3.1190000000000002</v>
      </c>
      <c r="F1364">
        <v>-3.17</v>
      </c>
      <c r="G1364">
        <v>1.9</v>
      </c>
      <c r="H1364">
        <v>-0.01</v>
      </c>
      <c r="I1364">
        <v>1.66</v>
      </c>
      <c r="J1364">
        <v>-0.57199999999999995</v>
      </c>
      <c r="K1364">
        <v>-1.548</v>
      </c>
      <c r="L1364">
        <v>-2.5350000000000001</v>
      </c>
      <c r="M1364">
        <v>-3.1030000000000002</v>
      </c>
      <c r="N1364">
        <v>-3.14</v>
      </c>
      <c r="O1364">
        <v>0.97</v>
      </c>
      <c r="P1364">
        <v>0.99199999999999999</v>
      </c>
      <c r="Q1364">
        <v>0.99099999999999999</v>
      </c>
      <c r="R1364">
        <v>0.49099999999999999</v>
      </c>
      <c r="S1364">
        <v>0.155</v>
      </c>
    </row>
    <row r="1366" spans="1:19" x14ac:dyDescent="0.3">
      <c r="A1366" t="s">
        <v>0</v>
      </c>
      <c r="B1366" t="s">
        <v>106</v>
      </c>
    </row>
    <row r="1367" spans="1:19" x14ac:dyDescent="0.3">
      <c r="A1367">
        <v>0</v>
      </c>
      <c r="B1367">
        <v>-0.54200000000000004</v>
      </c>
      <c r="C1367">
        <v>-1.542</v>
      </c>
      <c r="D1367">
        <v>-2.536</v>
      </c>
      <c r="E1367">
        <v>-3.11</v>
      </c>
      <c r="F1367">
        <v>-3.16</v>
      </c>
      <c r="G1367">
        <v>1.9</v>
      </c>
      <c r="H1367">
        <v>-0.01</v>
      </c>
      <c r="I1367">
        <v>2.1749999999999998</v>
      </c>
      <c r="J1367">
        <v>-0.54200000000000004</v>
      </c>
      <c r="K1367">
        <v>-1.542</v>
      </c>
      <c r="L1367">
        <v>-2.536</v>
      </c>
      <c r="M1367">
        <v>-3.11</v>
      </c>
      <c r="N1367">
        <v>-3.16</v>
      </c>
      <c r="O1367">
        <v>0.96799999999999997</v>
      </c>
      <c r="P1367">
        <v>0.96799999999999997</v>
      </c>
      <c r="Q1367">
        <v>0.95799999999999996</v>
      </c>
      <c r="R1367">
        <v>0.502</v>
      </c>
      <c r="S1367">
        <v>0.19500000000000001</v>
      </c>
    </row>
    <row r="1368" spans="1:19" x14ac:dyDescent="0.3">
      <c r="A1368">
        <v>60</v>
      </c>
      <c r="B1368">
        <v>-0.54200000000000004</v>
      </c>
      <c r="C1368">
        <v>-1.542</v>
      </c>
      <c r="D1368">
        <v>-2.536</v>
      </c>
      <c r="E1368">
        <v>-3.11</v>
      </c>
      <c r="F1368">
        <v>-3.16</v>
      </c>
      <c r="G1368">
        <v>1.9</v>
      </c>
      <c r="H1368">
        <v>-0.01</v>
      </c>
      <c r="I1368">
        <v>2.1749999999999998</v>
      </c>
      <c r="J1368">
        <v>-0.54800000000000004</v>
      </c>
      <c r="K1368">
        <v>-1.542</v>
      </c>
      <c r="L1368">
        <v>-2.536</v>
      </c>
      <c r="M1368">
        <v>-3.11</v>
      </c>
      <c r="N1368">
        <v>-3.1629999999999998</v>
      </c>
      <c r="O1368">
        <v>0.97399999999999998</v>
      </c>
      <c r="P1368">
        <v>0.995</v>
      </c>
      <c r="Q1368">
        <v>0.98199999999999998</v>
      </c>
      <c r="R1368">
        <v>0.502</v>
      </c>
      <c r="S1368">
        <v>0.20300000000000001</v>
      </c>
    </row>
    <row r="1369" spans="1:19" x14ac:dyDescent="0.3">
      <c r="A1369">
        <v>120</v>
      </c>
      <c r="B1369">
        <v>-0.54200000000000004</v>
      </c>
      <c r="C1369">
        <v>-1.542</v>
      </c>
      <c r="D1369">
        <v>-2.536</v>
      </c>
      <c r="E1369">
        <v>-3.11</v>
      </c>
      <c r="F1369">
        <v>-3.16</v>
      </c>
      <c r="G1369">
        <v>1.9</v>
      </c>
      <c r="H1369">
        <v>-0.01</v>
      </c>
      <c r="I1369">
        <v>2.1749999999999998</v>
      </c>
      <c r="J1369">
        <v>-0.55200000000000005</v>
      </c>
      <c r="K1369">
        <v>-1.542</v>
      </c>
      <c r="L1369">
        <v>-2.536</v>
      </c>
      <c r="M1369">
        <v>-3.1110000000000002</v>
      </c>
      <c r="N1369">
        <v>-3.1659999999999999</v>
      </c>
      <c r="O1369">
        <v>0.97699999999999998</v>
      </c>
      <c r="P1369">
        <v>0.999</v>
      </c>
      <c r="Q1369">
        <v>0.99099999999999999</v>
      </c>
      <c r="R1369">
        <v>0.505</v>
      </c>
      <c r="S1369">
        <v>0.21099999999999999</v>
      </c>
    </row>
    <row r="1370" spans="1:19" x14ac:dyDescent="0.3">
      <c r="A1370">
        <v>180</v>
      </c>
      <c r="B1370">
        <v>-0.54200000000000004</v>
      </c>
      <c r="C1370">
        <v>-1.542</v>
      </c>
      <c r="D1370">
        <v>-2.536</v>
      </c>
      <c r="E1370">
        <v>-3.11</v>
      </c>
      <c r="F1370">
        <v>-3.16</v>
      </c>
      <c r="G1370">
        <v>1.9</v>
      </c>
      <c r="H1370">
        <v>-0.01</v>
      </c>
      <c r="I1370">
        <v>2.1749999999999998</v>
      </c>
      <c r="J1370">
        <v>-0.55600000000000005</v>
      </c>
      <c r="K1370">
        <v>-1.542</v>
      </c>
      <c r="L1370">
        <v>-2.536</v>
      </c>
      <c r="M1370">
        <v>-3.11</v>
      </c>
      <c r="N1370">
        <v>-3.169</v>
      </c>
      <c r="O1370">
        <v>0.97699999999999998</v>
      </c>
      <c r="P1370">
        <v>1.0029999999999999</v>
      </c>
      <c r="Q1370">
        <v>0.99099999999999999</v>
      </c>
      <c r="R1370">
        <v>0.50600000000000001</v>
      </c>
      <c r="S1370">
        <v>0.218</v>
      </c>
    </row>
    <row r="1371" spans="1:19" x14ac:dyDescent="0.3">
      <c r="A1371">
        <v>240</v>
      </c>
      <c r="B1371">
        <v>-0.54200000000000004</v>
      </c>
      <c r="C1371">
        <v>-1.542</v>
      </c>
      <c r="D1371">
        <v>-2.536</v>
      </c>
      <c r="E1371">
        <v>-3.11</v>
      </c>
      <c r="F1371">
        <v>-3.16</v>
      </c>
      <c r="G1371">
        <v>1.9</v>
      </c>
      <c r="H1371">
        <v>-0.01</v>
      </c>
      <c r="I1371">
        <v>2.1749999999999998</v>
      </c>
      <c r="J1371">
        <v>-0.55800000000000005</v>
      </c>
      <c r="K1371">
        <v>-1.5409999999999999</v>
      </c>
      <c r="L1371">
        <v>-2.536</v>
      </c>
      <c r="M1371">
        <v>-3.1080000000000001</v>
      </c>
      <c r="N1371">
        <v>-3.1720000000000002</v>
      </c>
      <c r="O1371">
        <v>0.97699999999999998</v>
      </c>
      <c r="P1371">
        <v>1.0049999999999999</v>
      </c>
      <c r="Q1371">
        <v>0.99299999999999999</v>
      </c>
      <c r="R1371">
        <v>0.505</v>
      </c>
      <c r="S1371">
        <v>0.224</v>
      </c>
    </row>
    <row r="1372" spans="1:19" x14ac:dyDescent="0.3">
      <c r="A1372">
        <v>300</v>
      </c>
      <c r="B1372">
        <v>-0.54200000000000004</v>
      </c>
      <c r="C1372">
        <v>-1.542</v>
      </c>
      <c r="D1372">
        <v>-2.536</v>
      </c>
      <c r="E1372">
        <v>-3.11</v>
      </c>
      <c r="F1372">
        <v>-3.16</v>
      </c>
      <c r="G1372">
        <v>1.9</v>
      </c>
      <c r="H1372">
        <v>-0.01</v>
      </c>
      <c r="I1372">
        <v>2.1749999999999998</v>
      </c>
      <c r="J1372">
        <v>-0.56100000000000005</v>
      </c>
      <c r="K1372">
        <v>-1.542</v>
      </c>
      <c r="L1372">
        <v>-2.536</v>
      </c>
      <c r="M1372">
        <v>-3.1080000000000001</v>
      </c>
      <c r="N1372">
        <v>-3.1749999999999998</v>
      </c>
      <c r="O1372">
        <v>0.97599999999999998</v>
      </c>
      <c r="P1372">
        <v>1.004</v>
      </c>
      <c r="Q1372">
        <v>0.99399999999999999</v>
      </c>
      <c r="R1372">
        <v>0.50900000000000001</v>
      </c>
      <c r="S1372">
        <v>0.22800000000000001</v>
      </c>
    </row>
    <row r="1373" spans="1:19" x14ac:dyDescent="0.3">
      <c r="A1373">
        <v>360</v>
      </c>
      <c r="B1373">
        <v>-0.54200000000000004</v>
      </c>
      <c r="C1373">
        <v>-1.542</v>
      </c>
      <c r="D1373">
        <v>-2.536</v>
      </c>
      <c r="E1373">
        <v>-3.11</v>
      </c>
      <c r="F1373">
        <v>-3.16</v>
      </c>
      <c r="G1373">
        <v>1.9</v>
      </c>
      <c r="H1373">
        <v>-0.01</v>
      </c>
      <c r="I1373">
        <v>2.1749999999999998</v>
      </c>
      <c r="J1373">
        <v>-0.56299999999999994</v>
      </c>
      <c r="K1373">
        <v>-1.5429999999999999</v>
      </c>
      <c r="L1373">
        <v>-2.536</v>
      </c>
      <c r="M1373">
        <v>-3.109</v>
      </c>
      <c r="N1373">
        <v>-3.1779999999999999</v>
      </c>
      <c r="O1373">
        <v>0.97499999999999998</v>
      </c>
      <c r="P1373">
        <v>1.0009999999999999</v>
      </c>
      <c r="Q1373">
        <v>0.99099999999999999</v>
      </c>
      <c r="R1373">
        <v>0.51600000000000001</v>
      </c>
      <c r="S1373">
        <v>0.23200000000000001</v>
      </c>
    </row>
    <row r="1374" spans="1:19" x14ac:dyDescent="0.3">
      <c r="A1374">
        <v>420</v>
      </c>
      <c r="B1374">
        <v>-0.54200000000000004</v>
      </c>
      <c r="C1374">
        <v>-1.542</v>
      </c>
      <c r="D1374">
        <v>-2.536</v>
      </c>
      <c r="E1374">
        <v>-3.11</v>
      </c>
      <c r="F1374">
        <v>-3.16</v>
      </c>
      <c r="G1374">
        <v>1.9</v>
      </c>
      <c r="H1374">
        <v>-0.01</v>
      </c>
      <c r="I1374">
        <v>2.1749999999999998</v>
      </c>
      <c r="J1374">
        <v>-0.56599999999999995</v>
      </c>
      <c r="K1374">
        <v>-1.544</v>
      </c>
      <c r="L1374">
        <v>-2.536</v>
      </c>
      <c r="M1374">
        <v>-3.1110000000000002</v>
      </c>
      <c r="N1374">
        <v>-3.181</v>
      </c>
      <c r="O1374">
        <v>0.97399999999999998</v>
      </c>
      <c r="P1374">
        <v>0.999</v>
      </c>
      <c r="Q1374">
        <v>0.99099999999999999</v>
      </c>
      <c r="R1374">
        <v>0.52400000000000002</v>
      </c>
      <c r="S1374">
        <v>0.23599999999999999</v>
      </c>
    </row>
    <row r="1375" spans="1:19" x14ac:dyDescent="0.3">
      <c r="A1375">
        <v>480</v>
      </c>
      <c r="B1375">
        <v>-0.54200000000000004</v>
      </c>
      <c r="C1375">
        <v>-1.542</v>
      </c>
      <c r="D1375">
        <v>-2.536</v>
      </c>
      <c r="E1375">
        <v>-3.11</v>
      </c>
      <c r="F1375">
        <v>-3.16</v>
      </c>
      <c r="G1375">
        <v>1.9</v>
      </c>
      <c r="H1375">
        <v>-0.01</v>
      </c>
      <c r="I1375">
        <v>2.1749999999999998</v>
      </c>
      <c r="J1375">
        <v>-0.56799999999999995</v>
      </c>
      <c r="K1375">
        <v>-1.5449999999999999</v>
      </c>
      <c r="L1375">
        <v>-2.536</v>
      </c>
      <c r="M1375">
        <v>-3.1139999999999999</v>
      </c>
      <c r="N1375">
        <v>-3.1840000000000002</v>
      </c>
      <c r="O1375">
        <v>0.97299999999999998</v>
      </c>
      <c r="P1375">
        <v>0.997</v>
      </c>
      <c r="Q1375">
        <v>0.99199999999999999</v>
      </c>
      <c r="R1375">
        <v>0.53100000000000003</v>
      </c>
      <c r="S1375">
        <v>0.24099999999999999</v>
      </c>
    </row>
    <row r="1376" spans="1:19" x14ac:dyDescent="0.3">
      <c r="A1376">
        <v>540</v>
      </c>
      <c r="B1376">
        <v>-0.54200000000000004</v>
      </c>
      <c r="C1376">
        <v>-1.542</v>
      </c>
      <c r="D1376">
        <v>-2.536</v>
      </c>
      <c r="E1376">
        <v>-3.11</v>
      </c>
      <c r="F1376">
        <v>-3.16</v>
      </c>
      <c r="G1376">
        <v>1.9</v>
      </c>
      <c r="H1376">
        <v>-0.01</v>
      </c>
      <c r="I1376">
        <v>2.1749999999999998</v>
      </c>
      <c r="J1376">
        <v>-0.56999999999999995</v>
      </c>
      <c r="K1376">
        <v>-1.5469999999999999</v>
      </c>
      <c r="L1376">
        <v>-2.5350000000000001</v>
      </c>
      <c r="M1376">
        <v>-3.1160000000000001</v>
      </c>
      <c r="N1376">
        <v>-3.1869999999999998</v>
      </c>
      <c r="O1376">
        <v>0.97199999999999998</v>
      </c>
      <c r="P1376">
        <v>0.995</v>
      </c>
      <c r="Q1376">
        <v>0.99199999999999999</v>
      </c>
      <c r="R1376">
        <v>0.53800000000000003</v>
      </c>
      <c r="S1376">
        <v>0.245</v>
      </c>
    </row>
    <row r="1377" spans="1:19" x14ac:dyDescent="0.3">
      <c r="A1377">
        <v>600</v>
      </c>
      <c r="B1377">
        <v>-0.54200000000000004</v>
      </c>
      <c r="C1377">
        <v>-1.542</v>
      </c>
      <c r="D1377">
        <v>-2.536</v>
      </c>
      <c r="E1377">
        <v>-3.11</v>
      </c>
      <c r="F1377">
        <v>-3.16</v>
      </c>
      <c r="G1377">
        <v>1.9</v>
      </c>
      <c r="H1377">
        <v>-0.01</v>
      </c>
      <c r="I1377">
        <v>2.1749999999999998</v>
      </c>
      <c r="J1377">
        <v>-0.57199999999999995</v>
      </c>
      <c r="K1377">
        <v>-1.548</v>
      </c>
      <c r="L1377">
        <v>-2.5350000000000001</v>
      </c>
      <c r="M1377">
        <v>-3.1190000000000002</v>
      </c>
      <c r="N1377">
        <v>-3.19</v>
      </c>
      <c r="O1377">
        <v>0.97</v>
      </c>
      <c r="P1377">
        <v>0.99199999999999999</v>
      </c>
      <c r="Q1377">
        <v>0.99199999999999999</v>
      </c>
      <c r="R1377">
        <v>0.54300000000000004</v>
      </c>
      <c r="S1377">
        <v>0.248</v>
      </c>
    </row>
    <row r="1379" spans="1:19" x14ac:dyDescent="0.3">
      <c r="A1379" t="s">
        <v>0</v>
      </c>
      <c r="B1379" t="s">
        <v>107</v>
      </c>
    </row>
    <row r="1380" spans="1:19" x14ac:dyDescent="0.3">
      <c r="A1380">
        <v>0</v>
      </c>
      <c r="B1380">
        <v>-0.54200000000000004</v>
      </c>
      <c r="C1380">
        <v>-1.542</v>
      </c>
      <c r="D1380">
        <v>-2.536</v>
      </c>
      <c r="E1380">
        <v>-3.11</v>
      </c>
      <c r="F1380">
        <v>-3.16</v>
      </c>
      <c r="G1380">
        <v>1.9</v>
      </c>
      <c r="H1380">
        <v>-0.01</v>
      </c>
      <c r="I1380">
        <v>1.92</v>
      </c>
      <c r="J1380">
        <v>-0.54200000000000004</v>
      </c>
      <c r="K1380">
        <v>-1.542</v>
      </c>
      <c r="L1380">
        <v>-2.536</v>
      </c>
      <c r="M1380">
        <v>-3.11</v>
      </c>
      <c r="N1380">
        <v>-3.16</v>
      </c>
      <c r="O1380">
        <v>0.96799999999999997</v>
      </c>
      <c r="P1380">
        <v>0.96799999999999997</v>
      </c>
      <c r="Q1380">
        <v>0.95799999999999996</v>
      </c>
      <c r="R1380">
        <v>0.502</v>
      </c>
      <c r="S1380">
        <v>0.19500000000000001</v>
      </c>
    </row>
    <row r="1381" spans="1:19" x14ac:dyDescent="0.3">
      <c r="A1381">
        <v>60</v>
      </c>
      <c r="B1381">
        <v>-0.54200000000000004</v>
      </c>
      <c r="C1381">
        <v>-1.542</v>
      </c>
      <c r="D1381">
        <v>-2.536</v>
      </c>
      <c r="E1381">
        <v>-3.11</v>
      </c>
      <c r="F1381">
        <v>-3.16</v>
      </c>
      <c r="G1381">
        <v>1.9</v>
      </c>
      <c r="H1381">
        <v>-0.01</v>
      </c>
      <c r="I1381">
        <v>1.92</v>
      </c>
      <c r="J1381">
        <v>-0.54800000000000004</v>
      </c>
      <c r="K1381">
        <v>-1.542</v>
      </c>
      <c r="L1381">
        <v>-2.536</v>
      </c>
      <c r="M1381">
        <v>-3.11</v>
      </c>
      <c r="N1381">
        <v>-3.16</v>
      </c>
      <c r="O1381">
        <v>0.97399999999999998</v>
      </c>
      <c r="P1381">
        <v>0.995</v>
      </c>
      <c r="Q1381">
        <v>0.98199999999999998</v>
      </c>
      <c r="R1381">
        <v>0.503</v>
      </c>
      <c r="S1381">
        <v>0.19500000000000001</v>
      </c>
    </row>
    <row r="1382" spans="1:19" x14ac:dyDescent="0.3">
      <c r="A1382">
        <v>120</v>
      </c>
      <c r="B1382">
        <v>-0.54200000000000004</v>
      </c>
      <c r="C1382">
        <v>-1.542</v>
      </c>
      <c r="D1382">
        <v>-2.536</v>
      </c>
      <c r="E1382">
        <v>-3.11</v>
      </c>
      <c r="F1382">
        <v>-3.16</v>
      </c>
      <c r="G1382">
        <v>1.9</v>
      </c>
      <c r="H1382">
        <v>-0.01</v>
      </c>
      <c r="I1382">
        <v>1.92</v>
      </c>
      <c r="J1382">
        <v>-0.55200000000000005</v>
      </c>
      <c r="K1382">
        <v>-1.542</v>
      </c>
      <c r="L1382">
        <v>-2.536</v>
      </c>
      <c r="M1382">
        <v>-3.11</v>
      </c>
      <c r="N1382">
        <v>-3.16</v>
      </c>
      <c r="O1382">
        <v>0.97699999999999998</v>
      </c>
      <c r="P1382">
        <v>0.999</v>
      </c>
      <c r="Q1382">
        <v>0.99</v>
      </c>
      <c r="R1382">
        <v>0.504</v>
      </c>
      <c r="S1382">
        <v>0.19500000000000001</v>
      </c>
    </row>
    <row r="1383" spans="1:19" x14ac:dyDescent="0.3">
      <c r="A1383">
        <v>180</v>
      </c>
      <c r="B1383">
        <v>-0.54200000000000004</v>
      </c>
      <c r="C1383">
        <v>-1.542</v>
      </c>
      <c r="D1383">
        <v>-2.536</v>
      </c>
      <c r="E1383">
        <v>-3.11</v>
      </c>
      <c r="F1383">
        <v>-3.16</v>
      </c>
      <c r="G1383">
        <v>1.9</v>
      </c>
      <c r="H1383">
        <v>-0.01</v>
      </c>
      <c r="I1383">
        <v>1.92</v>
      </c>
      <c r="J1383">
        <v>-0.55600000000000005</v>
      </c>
      <c r="K1383">
        <v>-1.542</v>
      </c>
      <c r="L1383">
        <v>-2.536</v>
      </c>
      <c r="M1383">
        <v>-3.11</v>
      </c>
      <c r="N1383">
        <v>-3.16</v>
      </c>
      <c r="O1383">
        <v>0.97699999999999998</v>
      </c>
      <c r="P1383">
        <v>1.0029999999999999</v>
      </c>
      <c r="Q1383">
        <v>0.99199999999999999</v>
      </c>
      <c r="R1383">
        <v>0.50600000000000001</v>
      </c>
      <c r="S1383">
        <v>0.19600000000000001</v>
      </c>
    </row>
    <row r="1384" spans="1:19" x14ac:dyDescent="0.3">
      <c r="A1384">
        <v>240</v>
      </c>
      <c r="B1384">
        <v>-0.54200000000000004</v>
      </c>
      <c r="C1384">
        <v>-1.542</v>
      </c>
      <c r="D1384">
        <v>-2.536</v>
      </c>
      <c r="E1384">
        <v>-3.11</v>
      </c>
      <c r="F1384">
        <v>-3.16</v>
      </c>
      <c r="G1384">
        <v>1.9</v>
      </c>
      <c r="H1384">
        <v>-0.01</v>
      </c>
      <c r="I1384">
        <v>1.92</v>
      </c>
      <c r="J1384">
        <v>-0.55800000000000005</v>
      </c>
      <c r="K1384">
        <v>-1.5409999999999999</v>
      </c>
      <c r="L1384">
        <v>-2.536</v>
      </c>
      <c r="M1384">
        <v>-3.109</v>
      </c>
      <c r="N1384">
        <v>-3.16</v>
      </c>
      <c r="O1384">
        <v>0.97699999999999998</v>
      </c>
      <c r="P1384">
        <v>1.0049999999999999</v>
      </c>
      <c r="Q1384">
        <v>0.99199999999999999</v>
      </c>
      <c r="R1384">
        <v>0.50900000000000001</v>
      </c>
      <c r="S1384">
        <v>0.19600000000000001</v>
      </c>
    </row>
    <row r="1385" spans="1:19" x14ac:dyDescent="0.3">
      <c r="A1385">
        <v>300</v>
      </c>
      <c r="B1385">
        <v>-0.54200000000000004</v>
      </c>
      <c r="C1385">
        <v>-1.542</v>
      </c>
      <c r="D1385">
        <v>-2.536</v>
      </c>
      <c r="E1385">
        <v>-3.11</v>
      </c>
      <c r="F1385">
        <v>-3.16</v>
      </c>
      <c r="G1385">
        <v>1.9</v>
      </c>
      <c r="H1385">
        <v>-0.01</v>
      </c>
      <c r="I1385">
        <v>1.92</v>
      </c>
      <c r="J1385">
        <v>-0.56100000000000005</v>
      </c>
      <c r="K1385">
        <v>-1.542</v>
      </c>
      <c r="L1385">
        <v>-2.536</v>
      </c>
      <c r="M1385">
        <v>-3.109</v>
      </c>
      <c r="N1385">
        <v>-3.16</v>
      </c>
      <c r="O1385">
        <v>0.97599999999999998</v>
      </c>
      <c r="P1385">
        <v>1.004</v>
      </c>
      <c r="Q1385">
        <v>0.99299999999999999</v>
      </c>
      <c r="R1385">
        <v>0.51100000000000001</v>
      </c>
      <c r="S1385">
        <v>0.19500000000000001</v>
      </c>
    </row>
    <row r="1386" spans="1:19" x14ac:dyDescent="0.3">
      <c r="A1386">
        <v>360</v>
      </c>
      <c r="B1386">
        <v>-0.54200000000000004</v>
      </c>
      <c r="C1386">
        <v>-1.542</v>
      </c>
      <c r="D1386">
        <v>-2.536</v>
      </c>
      <c r="E1386">
        <v>-3.11</v>
      </c>
      <c r="F1386">
        <v>-3.16</v>
      </c>
      <c r="G1386">
        <v>1.9</v>
      </c>
      <c r="H1386">
        <v>-0.01</v>
      </c>
      <c r="I1386">
        <v>1.92</v>
      </c>
      <c r="J1386">
        <v>-0.56299999999999994</v>
      </c>
      <c r="K1386">
        <v>-1.5429999999999999</v>
      </c>
      <c r="L1386">
        <v>-2.536</v>
      </c>
      <c r="M1386">
        <v>-3.1080000000000001</v>
      </c>
      <c r="N1386">
        <v>-3.16</v>
      </c>
      <c r="O1386">
        <v>0.97499999999999998</v>
      </c>
      <c r="P1386">
        <v>1.0009999999999999</v>
      </c>
      <c r="Q1386">
        <v>0.99199999999999999</v>
      </c>
      <c r="R1386">
        <v>0.51200000000000001</v>
      </c>
      <c r="S1386">
        <v>0.19500000000000001</v>
      </c>
    </row>
    <row r="1387" spans="1:19" x14ac:dyDescent="0.3">
      <c r="A1387">
        <v>420</v>
      </c>
      <c r="B1387">
        <v>-0.54200000000000004</v>
      </c>
      <c r="C1387">
        <v>-1.542</v>
      </c>
      <c r="D1387">
        <v>-2.536</v>
      </c>
      <c r="E1387">
        <v>-3.11</v>
      </c>
      <c r="F1387">
        <v>-3.16</v>
      </c>
      <c r="G1387">
        <v>1.9</v>
      </c>
      <c r="H1387">
        <v>-0.01</v>
      </c>
      <c r="I1387">
        <v>1.92</v>
      </c>
      <c r="J1387">
        <v>-0.56499999999999995</v>
      </c>
      <c r="K1387">
        <v>-1.544</v>
      </c>
      <c r="L1387">
        <v>-2.536</v>
      </c>
      <c r="M1387">
        <v>-3.1080000000000001</v>
      </c>
      <c r="N1387">
        <v>-3.16</v>
      </c>
      <c r="O1387">
        <v>0.97399999999999998</v>
      </c>
      <c r="P1387">
        <v>0.999</v>
      </c>
      <c r="Q1387">
        <v>0.99099999999999999</v>
      </c>
      <c r="R1387">
        <v>0.51300000000000001</v>
      </c>
      <c r="S1387">
        <v>0.19600000000000001</v>
      </c>
    </row>
    <row r="1388" spans="1:19" x14ac:dyDescent="0.3">
      <c r="A1388">
        <v>480</v>
      </c>
      <c r="B1388">
        <v>-0.54200000000000004</v>
      </c>
      <c r="C1388">
        <v>-1.542</v>
      </c>
      <c r="D1388">
        <v>-2.536</v>
      </c>
      <c r="E1388">
        <v>-3.11</v>
      </c>
      <c r="F1388">
        <v>-3.16</v>
      </c>
      <c r="G1388">
        <v>1.9</v>
      </c>
      <c r="H1388">
        <v>-0.01</v>
      </c>
      <c r="I1388">
        <v>1.92</v>
      </c>
      <c r="J1388">
        <v>-0.56799999999999995</v>
      </c>
      <c r="K1388">
        <v>-1.5449999999999999</v>
      </c>
      <c r="L1388">
        <v>-2.536</v>
      </c>
      <c r="M1388">
        <v>-3.1080000000000001</v>
      </c>
      <c r="N1388">
        <v>-3.16</v>
      </c>
      <c r="O1388">
        <v>0.97299999999999998</v>
      </c>
      <c r="P1388">
        <v>0.997</v>
      </c>
      <c r="Q1388">
        <v>0.99199999999999999</v>
      </c>
      <c r="R1388">
        <v>0.51400000000000001</v>
      </c>
      <c r="S1388">
        <v>0.19800000000000001</v>
      </c>
    </row>
    <row r="1389" spans="1:19" x14ac:dyDescent="0.3">
      <c r="A1389">
        <v>540</v>
      </c>
      <c r="B1389">
        <v>-0.54200000000000004</v>
      </c>
      <c r="C1389">
        <v>-1.542</v>
      </c>
      <c r="D1389">
        <v>-2.536</v>
      </c>
      <c r="E1389">
        <v>-3.11</v>
      </c>
      <c r="F1389">
        <v>-3.16</v>
      </c>
      <c r="G1389">
        <v>1.9</v>
      </c>
      <c r="H1389">
        <v>-0.01</v>
      </c>
      <c r="I1389">
        <v>1.92</v>
      </c>
      <c r="J1389">
        <v>-0.56999999999999995</v>
      </c>
      <c r="K1389">
        <v>-1.5469999999999999</v>
      </c>
      <c r="L1389">
        <v>-2.5350000000000001</v>
      </c>
      <c r="M1389">
        <v>-3.1070000000000002</v>
      </c>
      <c r="N1389">
        <v>-3.16</v>
      </c>
      <c r="O1389">
        <v>0.97199999999999998</v>
      </c>
      <c r="P1389">
        <v>0.995</v>
      </c>
      <c r="Q1389">
        <v>0.99199999999999999</v>
      </c>
      <c r="R1389">
        <v>0.51500000000000001</v>
      </c>
      <c r="S1389">
        <v>0.2</v>
      </c>
    </row>
    <row r="1390" spans="1:19" x14ac:dyDescent="0.3">
      <c r="A1390">
        <v>600</v>
      </c>
      <c r="B1390">
        <v>-0.54200000000000004</v>
      </c>
      <c r="C1390">
        <v>-1.542</v>
      </c>
      <c r="D1390">
        <v>-2.536</v>
      </c>
      <c r="E1390">
        <v>-3.11</v>
      </c>
      <c r="F1390">
        <v>-3.16</v>
      </c>
      <c r="G1390">
        <v>1.9</v>
      </c>
      <c r="H1390">
        <v>-0.01</v>
      </c>
      <c r="I1390">
        <v>1.92</v>
      </c>
      <c r="J1390">
        <v>-0.57199999999999995</v>
      </c>
      <c r="K1390">
        <v>-1.548</v>
      </c>
      <c r="L1390">
        <v>-2.5350000000000001</v>
      </c>
      <c r="M1390">
        <v>-3.1070000000000002</v>
      </c>
      <c r="N1390">
        <v>-3.16</v>
      </c>
      <c r="O1390">
        <v>0.97</v>
      </c>
      <c r="P1390">
        <v>0.99199999999999999</v>
      </c>
      <c r="Q1390">
        <v>0.99099999999999999</v>
      </c>
      <c r="R1390">
        <v>0.51500000000000001</v>
      </c>
      <c r="S1390">
        <v>0.20100000000000001</v>
      </c>
    </row>
    <row r="1392" spans="1:19" x14ac:dyDescent="0.3">
      <c r="A1392" t="s">
        <v>0</v>
      </c>
      <c r="B1392" t="s">
        <v>108</v>
      </c>
    </row>
    <row r="1393" spans="1:19" x14ac:dyDescent="0.3">
      <c r="A1393">
        <v>0</v>
      </c>
      <c r="B1393">
        <v>-0.54200000000000004</v>
      </c>
      <c r="C1393">
        <v>-1.542</v>
      </c>
      <c r="D1393">
        <v>-2.536</v>
      </c>
      <c r="E1393">
        <v>-3.11</v>
      </c>
      <c r="F1393">
        <v>-3.16</v>
      </c>
      <c r="G1393">
        <v>1.9</v>
      </c>
      <c r="H1393">
        <v>-0.01</v>
      </c>
      <c r="I1393">
        <v>1.659</v>
      </c>
      <c r="J1393">
        <v>-0.54200000000000004</v>
      </c>
      <c r="K1393">
        <v>-1.542</v>
      </c>
      <c r="L1393">
        <v>-2.536</v>
      </c>
      <c r="M1393">
        <v>-3.11</v>
      </c>
      <c r="N1393">
        <v>-3.16</v>
      </c>
      <c r="O1393">
        <v>0.96799999999999997</v>
      </c>
      <c r="P1393">
        <v>0.96799999999999997</v>
      </c>
      <c r="Q1393">
        <v>0.95799999999999996</v>
      </c>
      <c r="R1393">
        <v>0.502</v>
      </c>
      <c r="S1393">
        <v>0.19500000000000001</v>
      </c>
    </row>
    <row r="1394" spans="1:19" x14ac:dyDescent="0.3">
      <c r="A1394">
        <v>60</v>
      </c>
      <c r="B1394">
        <v>-0.54200000000000004</v>
      </c>
      <c r="C1394">
        <v>-1.542</v>
      </c>
      <c r="D1394">
        <v>-2.536</v>
      </c>
      <c r="E1394">
        <v>-3.11</v>
      </c>
      <c r="F1394">
        <v>-3.16</v>
      </c>
      <c r="G1394">
        <v>1.9</v>
      </c>
      <c r="H1394">
        <v>-0.01</v>
      </c>
      <c r="I1394">
        <v>1.659</v>
      </c>
      <c r="J1394">
        <v>-0.54800000000000004</v>
      </c>
      <c r="K1394">
        <v>-1.5409999999999999</v>
      </c>
      <c r="L1394">
        <v>-2.536</v>
      </c>
      <c r="M1394">
        <v>-3.1110000000000002</v>
      </c>
      <c r="N1394">
        <v>-3.157</v>
      </c>
      <c r="O1394">
        <v>0.97399999999999998</v>
      </c>
      <c r="P1394">
        <v>0.99399999999999999</v>
      </c>
      <c r="Q1394">
        <v>0.98199999999999998</v>
      </c>
      <c r="R1394">
        <v>0.504</v>
      </c>
      <c r="S1394">
        <v>0.188</v>
      </c>
    </row>
    <row r="1395" spans="1:19" x14ac:dyDescent="0.3">
      <c r="A1395">
        <v>120</v>
      </c>
      <c r="B1395">
        <v>-0.54200000000000004</v>
      </c>
      <c r="C1395">
        <v>-1.542</v>
      </c>
      <c r="D1395">
        <v>-2.536</v>
      </c>
      <c r="E1395">
        <v>-3.11</v>
      </c>
      <c r="F1395">
        <v>-3.16</v>
      </c>
      <c r="G1395">
        <v>1.9</v>
      </c>
      <c r="H1395">
        <v>-0.01</v>
      </c>
      <c r="I1395">
        <v>1.659</v>
      </c>
      <c r="J1395">
        <v>-0.55300000000000005</v>
      </c>
      <c r="K1395">
        <v>-1.542</v>
      </c>
      <c r="L1395">
        <v>-2.536</v>
      </c>
      <c r="M1395">
        <v>-3.11</v>
      </c>
      <c r="N1395">
        <v>-3.1539999999999999</v>
      </c>
      <c r="O1395">
        <v>0.97699999999999998</v>
      </c>
      <c r="P1395">
        <v>0.999</v>
      </c>
      <c r="Q1395">
        <v>0.98899999999999999</v>
      </c>
      <c r="R1395">
        <v>0.502</v>
      </c>
      <c r="S1395">
        <v>0.18</v>
      </c>
    </row>
    <row r="1396" spans="1:19" x14ac:dyDescent="0.3">
      <c r="A1396">
        <v>180</v>
      </c>
      <c r="B1396">
        <v>-0.54200000000000004</v>
      </c>
      <c r="C1396">
        <v>-1.542</v>
      </c>
      <c r="D1396">
        <v>-2.536</v>
      </c>
      <c r="E1396">
        <v>-3.11</v>
      </c>
      <c r="F1396">
        <v>-3.16</v>
      </c>
      <c r="G1396">
        <v>1.9</v>
      </c>
      <c r="H1396">
        <v>-0.01</v>
      </c>
      <c r="I1396">
        <v>1.659</v>
      </c>
      <c r="J1396">
        <v>-0.55500000000000005</v>
      </c>
      <c r="K1396">
        <v>-1.542</v>
      </c>
      <c r="L1396">
        <v>-2.5369999999999999</v>
      </c>
      <c r="M1396">
        <v>-3.11</v>
      </c>
      <c r="N1396">
        <v>-3.1509999999999998</v>
      </c>
      <c r="O1396">
        <v>0.97699999999999998</v>
      </c>
      <c r="P1396">
        <v>1.004</v>
      </c>
      <c r="Q1396">
        <v>0.99299999999999999</v>
      </c>
      <c r="R1396">
        <v>0.50600000000000001</v>
      </c>
      <c r="S1396">
        <v>0.17399999999999999</v>
      </c>
    </row>
    <row r="1397" spans="1:19" x14ac:dyDescent="0.3">
      <c r="A1397">
        <v>240</v>
      </c>
      <c r="B1397">
        <v>-0.54200000000000004</v>
      </c>
      <c r="C1397">
        <v>-1.542</v>
      </c>
      <c r="D1397">
        <v>-2.536</v>
      </c>
      <c r="E1397">
        <v>-3.11</v>
      </c>
      <c r="F1397">
        <v>-3.16</v>
      </c>
      <c r="G1397">
        <v>1.9</v>
      </c>
      <c r="H1397">
        <v>-0.01</v>
      </c>
      <c r="I1397">
        <v>1.659</v>
      </c>
      <c r="J1397">
        <v>-0.55800000000000005</v>
      </c>
      <c r="K1397">
        <v>-1.5409999999999999</v>
      </c>
      <c r="L1397">
        <v>-2.536</v>
      </c>
      <c r="M1397">
        <v>-3.11</v>
      </c>
      <c r="N1397">
        <v>-3.1480000000000001</v>
      </c>
      <c r="O1397">
        <v>0.97699999999999998</v>
      </c>
      <c r="P1397">
        <v>1.0049999999999999</v>
      </c>
      <c r="Q1397">
        <v>0.99199999999999999</v>
      </c>
      <c r="R1397">
        <v>0.51200000000000001</v>
      </c>
      <c r="S1397">
        <v>0.16900000000000001</v>
      </c>
    </row>
    <row r="1398" spans="1:19" x14ac:dyDescent="0.3">
      <c r="A1398">
        <v>300</v>
      </c>
      <c r="B1398">
        <v>-0.54200000000000004</v>
      </c>
      <c r="C1398">
        <v>-1.542</v>
      </c>
      <c r="D1398">
        <v>-2.536</v>
      </c>
      <c r="E1398">
        <v>-3.11</v>
      </c>
      <c r="F1398">
        <v>-3.16</v>
      </c>
      <c r="G1398">
        <v>1.9</v>
      </c>
      <c r="H1398">
        <v>-0.01</v>
      </c>
      <c r="I1398">
        <v>1.659</v>
      </c>
      <c r="J1398">
        <v>-0.56100000000000005</v>
      </c>
      <c r="K1398">
        <v>-1.542</v>
      </c>
      <c r="L1398">
        <v>-2.536</v>
      </c>
      <c r="M1398">
        <v>-3.109</v>
      </c>
      <c r="N1398">
        <v>-3.145</v>
      </c>
      <c r="O1398">
        <v>0.97599999999999998</v>
      </c>
      <c r="P1398">
        <v>1.0029999999999999</v>
      </c>
      <c r="Q1398">
        <v>0.99199999999999999</v>
      </c>
      <c r="R1398">
        <v>0.51300000000000001</v>
      </c>
      <c r="S1398">
        <v>0.16300000000000001</v>
      </c>
    </row>
    <row r="1399" spans="1:19" x14ac:dyDescent="0.3">
      <c r="A1399">
        <v>360</v>
      </c>
      <c r="B1399">
        <v>-0.54200000000000004</v>
      </c>
      <c r="C1399">
        <v>-1.542</v>
      </c>
      <c r="D1399">
        <v>-2.536</v>
      </c>
      <c r="E1399">
        <v>-3.11</v>
      </c>
      <c r="F1399">
        <v>-3.16</v>
      </c>
      <c r="G1399">
        <v>1.9</v>
      </c>
      <c r="H1399">
        <v>-0.01</v>
      </c>
      <c r="I1399">
        <v>1.659</v>
      </c>
      <c r="J1399">
        <v>-0.56299999999999994</v>
      </c>
      <c r="K1399">
        <v>-1.5429999999999999</v>
      </c>
      <c r="L1399">
        <v>-2.536</v>
      </c>
      <c r="M1399">
        <v>-3.1070000000000002</v>
      </c>
      <c r="N1399">
        <v>-3.1419999999999999</v>
      </c>
      <c r="O1399">
        <v>0.97499999999999998</v>
      </c>
      <c r="P1399">
        <v>1.002</v>
      </c>
      <c r="Q1399">
        <v>0.99199999999999999</v>
      </c>
      <c r="R1399">
        <v>0.50900000000000001</v>
      </c>
      <c r="S1399">
        <v>0.158</v>
      </c>
    </row>
    <row r="1400" spans="1:19" x14ac:dyDescent="0.3">
      <c r="A1400">
        <v>420</v>
      </c>
      <c r="B1400">
        <v>-0.54200000000000004</v>
      </c>
      <c r="C1400">
        <v>-1.542</v>
      </c>
      <c r="D1400">
        <v>-2.536</v>
      </c>
      <c r="E1400">
        <v>-3.11</v>
      </c>
      <c r="F1400">
        <v>-3.16</v>
      </c>
      <c r="G1400">
        <v>1.9</v>
      </c>
      <c r="H1400">
        <v>-0.01</v>
      </c>
      <c r="I1400">
        <v>1.659</v>
      </c>
      <c r="J1400">
        <v>-0.56499999999999995</v>
      </c>
      <c r="K1400">
        <v>-1.544</v>
      </c>
      <c r="L1400">
        <v>-2.536</v>
      </c>
      <c r="M1400">
        <v>-3.105</v>
      </c>
      <c r="N1400">
        <v>-3.1389999999999998</v>
      </c>
      <c r="O1400">
        <v>0.97399999999999998</v>
      </c>
      <c r="P1400">
        <v>0.999</v>
      </c>
      <c r="Q1400">
        <v>0.99199999999999999</v>
      </c>
      <c r="R1400">
        <v>0.502</v>
      </c>
      <c r="S1400">
        <v>0.157</v>
      </c>
    </row>
    <row r="1401" spans="1:19" x14ac:dyDescent="0.3">
      <c r="A1401">
        <v>480</v>
      </c>
      <c r="B1401">
        <v>-0.54200000000000004</v>
      </c>
      <c r="C1401">
        <v>-1.542</v>
      </c>
      <c r="D1401">
        <v>-2.536</v>
      </c>
      <c r="E1401">
        <v>-3.11</v>
      </c>
      <c r="F1401">
        <v>-3.16</v>
      </c>
      <c r="G1401">
        <v>1.9</v>
      </c>
      <c r="H1401">
        <v>-0.01</v>
      </c>
      <c r="I1401">
        <v>1.659</v>
      </c>
      <c r="J1401">
        <v>-0.56799999999999995</v>
      </c>
      <c r="K1401">
        <v>-1.5449999999999999</v>
      </c>
      <c r="L1401">
        <v>-2.536</v>
      </c>
      <c r="M1401">
        <v>-3.1019999999999999</v>
      </c>
      <c r="N1401">
        <v>-3.1360000000000001</v>
      </c>
      <c r="O1401">
        <v>0.97299999999999998</v>
      </c>
      <c r="P1401">
        <v>0.997</v>
      </c>
      <c r="Q1401">
        <v>0.99199999999999999</v>
      </c>
      <c r="R1401">
        <v>0.497</v>
      </c>
      <c r="S1401">
        <v>0.155</v>
      </c>
    </row>
    <row r="1402" spans="1:19" x14ac:dyDescent="0.3">
      <c r="A1402">
        <v>540</v>
      </c>
      <c r="B1402">
        <v>-0.54200000000000004</v>
      </c>
      <c r="C1402">
        <v>-1.542</v>
      </c>
      <c r="D1402">
        <v>-2.536</v>
      </c>
      <c r="E1402">
        <v>-3.11</v>
      </c>
      <c r="F1402">
        <v>-3.16</v>
      </c>
      <c r="G1402">
        <v>1.9</v>
      </c>
      <c r="H1402">
        <v>-0.01</v>
      </c>
      <c r="I1402">
        <v>1.659</v>
      </c>
      <c r="J1402">
        <v>-0.56999999999999995</v>
      </c>
      <c r="K1402">
        <v>-1.5469999999999999</v>
      </c>
      <c r="L1402">
        <v>-2.5350000000000001</v>
      </c>
      <c r="M1402">
        <v>-3.0979999999999999</v>
      </c>
      <c r="N1402">
        <v>-3.133</v>
      </c>
      <c r="O1402">
        <v>0.97199999999999998</v>
      </c>
      <c r="P1402">
        <v>0.995</v>
      </c>
      <c r="Q1402">
        <v>0.99099999999999999</v>
      </c>
      <c r="R1402">
        <v>0.49</v>
      </c>
      <c r="S1402">
        <v>0.154</v>
      </c>
    </row>
    <row r="1403" spans="1:19" x14ac:dyDescent="0.3">
      <c r="A1403">
        <v>600</v>
      </c>
      <c r="B1403">
        <v>-0.54200000000000004</v>
      </c>
      <c r="C1403">
        <v>-1.542</v>
      </c>
      <c r="D1403">
        <v>-2.536</v>
      </c>
      <c r="E1403">
        <v>-3.11</v>
      </c>
      <c r="F1403">
        <v>-3.16</v>
      </c>
      <c r="G1403">
        <v>1.9</v>
      </c>
      <c r="H1403">
        <v>-0.01</v>
      </c>
      <c r="I1403">
        <v>1.659</v>
      </c>
      <c r="J1403">
        <v>-0.57199999999999995</v>
      </c>
      <c r="K1403">
        <v>-1.548</v>
      </c>
      <c r="L1403">
        <v>-2.5350000000000001</v>
      </c>
      <c r="M1403">
        <v>-3.0950000000000002</v>
      </c>
      <c r="N1403">
        <v>-3.13</v>
      </c>
      <c r="O1403">
        <v>0.97</v>
      </c>
      <c r="P1403">
        <v>0.99299999999999999</v>
      </c>
      <c r="Q1403">
        <v>0.99099999999999999</v>
      </c>
      <c r="R1403">
        <v>0.48399999999999999</v>
      </c>
      <c r="S1403">
        <v>0.154</v>
      </c>
    </row>
    <row r="1405" spans="1:19" x14ac:dyDescent="0.3">
      <c r="A1405" t="s">
        <v>0</v>
      </c>
      <c r="B1405" t="s">
        <v>109</v>
      </c>
    </row>
    <row r="1406" spans="1:19" x14ac:dyDescent="0.3">
      <c r="A1406">
        <v>0</v>
      </c>
      <c r="B1406">
        <v>-0.54200000000000004</v>
      </c>
      <c r="C1406">
        <v>-1.542</v>
      </c>
      <c r="D1406">
        <v>-2.5379999999999998</v>
      </c>
      <c r="E1406">
        <v>-3.1779999999999999</v>
      </c>
      <c r="F1406">
        <v>-3.24</v>
      </c>
      <c r="G1406">
        <v>1.9</v>
      </c>
      <c r="H1406">
        <v>0</v>
      </c>
      <c r="I1406">
        <v>2.157</v>
      </c>
      <c r="J1406">
        <v>-0.54200000000000004</v>
      </c>
      <c r="K1406">
        <v>-1.542</v>
      </c>
      <c r="L1406">
        <v>-2.5379999999999998</v>
      </c>
      <c r="M1406">
        <v>-3.1779999999999999</v>
      </c>
      <c r="N1406">
        <v>-3.24</v>
      </c>
      <c r="O1406">
        <v>0.96799999999999997</v>
      </c>
      <c r="P1406">
        <v>0.96799999999999997</v>
      </c>
      <c r="Q1406">
        <v>0.96199999999999997</v>
      </c>
      <c r="R1406">
        <v>0.54900000000000004</v>
      </c>
      <c r="S1406">
        <v>0.20699999999999999</v>
      </c>
    </row>
    <row r="1407" spans="1:19" x14ac:dyDescent="0.3">
      <c r="A1407">
        <v>60</v>
      </c>
      <c r="B1407">
        <v>-0.54200000000000004</v>
      </c>
      <c r="C1407">
        <v>-1.542</v>
      </c>
      <c r="D1407">
        <v>-2.5379999999999998</v>
      </c>
      <c r="E1407">
        <v>-3.1779999999999999</v>
      </c>
      <c r="F1407">
        <v>-3.24</v>
      </c>
      <c r="G1407">
        <v>1.9</v>
      </c>
      <c r="H1407">
        <v>0</v>
      </c>
      <c r="I1407">
        <v>2.157</v>
      </c>
      <c r="J1407">
        <v>-0.54700000000000004</v>
      </c>
      <c r="K1407">
        <v>-1.542</v>
      </c>
      <c r="L1407">
        <v>-2.5379999999999998</v>
      </c>
      <c r="M1407">
        <v>-3.1779999999999999</v>
      </c>
      <c r="N1407">
        <v>-3.2429999999999999</v>
      </c>
      <c r="O1407">
        <v>0.97799999999999998</v>
      </c>
      <c r="P1407">
        <v>0.995</v>
      </c>
      <c r="Q1407">
        <v>0.98599999999999999</v>
      </c>
      <c r="R1407">
        <v>0.54900000000000004</v>
      </c>
      <c r="S1407">
        <v>0.216</v>
      </c>
    </row>
    <row r="1408" spans="1:19" x14ac:dyDescent="0.3">
      <c r="A1408">
        <v>120</v>
      </c>
      <c r="B1408">
        <v>-0.54200000000000004</v>
      </c>
      <c r="C1408">
        <v>-1.542</v>
      </c>
      <c r="D1408">
        <v>-2.5379999999999998</v>
      </c>
      <c r="E1408">
        <v>-3.1779999999999999</v>
      </c>
      <c r="F1408">
        <v>-3.24</v>
      </c>
      <c r="G1408">
        <v>1.9</v>
      </c>
      <c r="H1408">
        <v>0</v>
      </c>
      <c r="I1408">
        <v>2.157</v>
      </c>
      <c r="J1408">
        <v>-0.55000000000000004</v>
      </c>
      <c r="K1408">
        <v>-1.542</v>
      </c>
      <c r="L1408">
        <v>-2.5379999999999998</v>
      </c>
      <c r="M1408">
        <v>-3.1779999999999999</v>
      </c>
      <c r="N1408">
        <v>-3.246</v>
      </c>
      <c r="O1408">
        <v>0.98199999999999998</v>
      </c>
      <c r="P1408">
        <v>0.999</v>
      </c>
      <c r="Q1408">
        <v>0.995</v>
      </c>
      <c r="R1408">
        <v>0.55300000000000005</v>
      </c>
      <c r="S1408">
        <v>0.224</v>
      </c>
    </row>
    <row r="1409" spans="1:19" x14ac:dyDescent="0.3">
      <c r="A1409">
        <v>180</v>
      </c>
      <c r="B1409">
        <v>-0.54200000000000004</v>
      </c>
      <c r="C1409">
        <v>-1.542</v>
      </c>
      <c r="D1409">
        <v>-2.5379999999999998</v>
      </c>
      <c r="E1409">
        <v>-3.1779999999999999</v>
      </c>
      <c r="F1409">
        <v>-3.24</v>
      </c>
      <c r="G1409">
        <v>1.9</v>
      </c>
      <c r="H1409">
        <v>0</v>
      </c>
      <c r="I1409">
        <v>2.157</v>
      </c>
      <c r="J1409">
        <v>-0.55200000000000005</v>
      </c>
      <c r="K1409">
        <v>-1.542</v>
      </c>
      <c r="L1409">
        <v>-2.5379999999999998</v>
      </c>
      <c r="M1409">
        <v>-3.1779999999999999</v>
      </c>
      <c r="N1409">
        <v>-3.2490000000000001</v>
      </c>
      <c r="O1409">
        <v>0.98599999999999999</v>
      </c>
      <c r="P1409">
        <v>1.0029999999999999</v>
      </c>
      <c r="Q1409">
        <v>0.995</v>
      </c>
      <c r="R1409">
        <v>0.55600000000000005</v>
      </c>
      <c r="S1409">
        <v>0.23</v>
      </c>
    </row>
    <row r="1410" spans="1:19" x14ac:dyDescent="0.3">
      <c r="A1410">
        <v>240</v>
      </c>
      <c r="B1410">
        <v>-0.54200000000000004</v>
      </c>
      <c r="C1410">
        <v>-1.542</v>
      </c>
      <c r="D1410">
        <v>-2.5379999999999998</v>
      </c>
      <c r="E1410">
        <v>-3.1779999999999999</v>
      </c>
      <c r="F1410">
        <v>-3.24</v>
      </c>
      <c r="G1410">
        <v>1.9</v>
      </c>
      <c r="H1410">
        <v>0</v>
      </c>
      <c r="I1410">
        <v>2.157</v>
      </c>
      <c r="J1410">
        <v>-0.55300000000000005</v>
      </c>
      <c r="K1410">
        <v>-1.542</v>
      </c>
      <c r="L1410">
        <v>-2.5379999999999998</v>
      </c>
      <c r="M1410">
        <v>-3.1749999999999998</v>
      </c>
      <c r="N1410">
        <v>-3.2519999999999998</v>
      </c>
      <c r="O1410">
        <v>0.98799999999999999</v>
      </c>
      <c r="P1410">
        <v>1.0049999999999999</v>
      </c>
      <c r="Q1410">
        <v>0.997</v>
      </c>
      <c r="R1410">
        <v>0.55400000000000005</v>
      </c>
      <c r="S1410">
        <v>0.23599999999999999</v>
      </c>
    </row>
    <row r="1411" spans="1:19" x14ac:dyDescent="0.3">
      <c r="A1411">
        <v>300</v>
      </c>
      <c r="B1411">
        <v>-0.54200000000000004</v>
      </c>
      <c r="C1411">
        <v>-1.542</v>
      </c>
      <c r="D1411">
        <v>-2.5379999999999998</v>
      </c>
      <c r="E1411">
        <v>-3.1779999999999999</v>
      </c>
      <c r="F1411">
        <v>-3.24</v>
      </c>
      <c r="G1411">
        <v>1.9</v>
      </c>
      <c r="H1411">
        <v>0</v>
      </c>
      <c r="I1411">
        <v>2.157</v>
      </c>
      <c r="J1411">
        <v>-0.55400000000000005</v>
      </c>
      <c r="K1411">
        <v>-1.542</v>
      </c>
      <c r="L1411">
        <v>-2.5390000000000001</v>
      </c>
      <c r="M1411">
        <v>-3.1749999999999998</v>
      </c>
      <c r="N1411">
        <v>-3.2549999999999999</v>
      </c>
      <c r="O1411">
        <v>0.99</v>
      </c>
      <c r="P1411">
        <v>1.004</v>
      </c>
      <c r="Q1411">
        <v>0.998</v>
      </c>
      <c r="R1411">
        <v>0.55700000000000005</v>
      </c>
      <c r="S1411">
        <v>0.24</v>
      </c>
    </row>
    <row r="1412" spans="1:19" x14ac:dyDescent="0.3">
      <c r="A1412">
        <v>360</v>
      </c>
      <c r="B1412">
        <v>-0.54200000000000004</v>
      </c>
      <c r="C1412">
        <v>-1.542</v>
      </c>
      <c r="D1412">
        <v>-2.5379999999999998</v>
      </c>
      <c r="E1412">
        <v>-3.1779999999999999</v>
      </c>
      <c r="F1412">
        <v>-3.24</v>
      </c>
      <c r="G1412">
        <v>1.9</v>
      </c>
      <c r="H1412">
        <v>0</v>
      </c>
      <c r="I1412">
        <v>2.157</v>
      </c>
      <c r="J1412">
        <v>-0.55400000000000005</v>
      </c>
      <c r="K1412">
        <v>-1.5429999999999999</v>
      </c>
      <c r="L1412">
        <v>-2.5379999999999998</v>
      </c>
      <c r="M1412">
        <v>-3.1760000000000002</v>
      </c>
      <c r="N1412">
        <v>-3.258</v>
      </c>
      <c r="O1412">
        <v>0.99</v>
      </c>
      <c r="P1412">
        <v>1.0009999999999999</v>
      </c>
      <c r="Q1412">
        <v>0.996</v>
      </c>
      <c r="R1412">
        <v>0.56299999999999994</v>
      </c>
      <c r="S1412">
        <v>0.245</v>
      </c>
    </row>
    <row r="1413" spans="1:19" x14ac:dyDescent="0.3">
      <c r="A1413">
        <v>420</v>
      </c>
      <c r="B1413">
        <v>-0.54200000000000004</v>
      </c>
      <c r="C1413">
        <v>-1.542</v>
      </c>
      <c r="D1413">
        <v>-2.5379999999999998</v>
      </c>
      <c r="E1413">
        <v>-3.1779999999999999</v>
      </c>
      <c r="F1413">
        <v>-3.24</v>
      </c>
      <c r="G1413">
        <v>1.9</v>
      </c>
      <c r="H1413">
        <v>0</v>
      </c>
      <c r="I1413">
        <v>2.157</v>
      </c>
      <c r="J1413">
        <v>-0.55500000000000005</v>
      </c>
      <c r="K1413">
        <v>-1.544</v>
      </c>
      <c r="L1413">
        <v>-2.5379999999999998</v>
      </c>
      <c r="M1413">
        <v>-3.1779999999999999</v>
      </c>
      <c r="N1413">
        <v>-3.2610000000000001</v>
      </c>
      <c r="O1413">
        <v>0.99099999999999999</v>
      </c>
      <c r="P1413">
        <v>1</v>
      </c>
      <c r="Q1413">
        <v>0.996</v>
      </c>
      <c r="R1413">
        <v>0.56999999999999995</v>
      </c>
      <c r="S1413">
        <v>0.25</v>
      </c>
    </row>
    <row r="1414" spans="1:19" x14ac:dyDescent="0.3">
      <c r="A1414">
        <v>480</v>
      </c>
      <c r="B1414">
        <v>-0.54200000000000004</v>
      </c>
      <c r="C1414">
        <v>-1.542</v>
      </c>
      <c r="D1414">
        <v>-2.5379999999999998</v>
      </c>
      <c r="E1414">
        <v>-3.1779999999999999</v>
      </c>
      <c r="F1414">
        <v>-3.24</v>
      </c>
      <c r="G1414">
        <v>1.9</v>
      </c>
      <c r="H1414">
        <v>0</v>
      </c>
      <c r="I1414">
        <v>2.157</v>
      </c>
      <c r="J1414">
        <v>-0.55500000000000005</v>
      </c>
      <c r="K1414">
        <v>-1.544</v>
      </c>
      <c r="L1414">
        <v>-2.5379999999999998</v>
      </c>
      <c r="M1414">
        <v>-3.18</v>
      </c>
      <c r="N1414">
        <v>-3.2639999999999998</v>
      </c>
      <c r="O1414">
        <v>0.99199999999999999</v>
      </c>
      <c r="P1414">
        <v>0.999</v>
      </c>
      <c r="Q1414">
        <v>0.997</v>
      </c>
      <c r="R1414">
        <v>0.57699999999999996</v>
      </c>
      <c r="S1414">
        <v>0.255</v>
      </c>
    </row>
    <row r="1415" spans="1:19" x14ac:dyDescent="0.3">
      <c r="A1415">
        <v>540</v>
      </c>
      <c r="B1415">
        <v>-0.54200000000000004</v>
      </c>
      <c r="C1415">
        <v>-1.542</v>
      </c>
      <c r="D1415">
        <v>-2.5379999999999998</v>
      </c>
      <c r="E1415">
        <v>-3.1779999999999999</v>
      </c>
      <c r="F1415">
        <v>-3.24</v>
      </c>
      <c r="G1415">
        <v>1.9</v>
      </c>
      <c r="H1415">
        <v>0</v>
      </c>
      <c r="I1415">
        <v>2.157</v>
      </c>
      <c r="J1415">
        <v>-0.55500000000000005</v>
      </c>
      <c r="K1415">
        <v>-1.5449999999999999</v>
      </c>
      <c r="L1415">
        <v>-2.5379999999999998</v>
      </c>
      <c r="M1415">
        <v>-3.1819999999999999</v>
      </c>
      <c r="N1415">
        <v>-3.2669999999999999</v>
      </c>
      <c r="O1415">
        <v>0.99199999999999999</v>
      </c>
      <c r="P1415">
        <v>0.997</v>
      </c>
      <c r="Q1415">
        <v>0.998</v>
      </c>
      <c r="R1415">
        <v>0.58299999999999996</v>
      </c>
      <c r="S1415">
        <v>0.25900000000000001</v>
      </c>
    </row>
    <row r="1416" spans="1:19" x14ac:dyDescent="0.3">
      <c r="A1416">
        <v>600</v>
      </c>
      <c r="B1416">
        <v>-0.54200000000000004</v>
      </c>
      <c r="C1416">
        <v>-1.542</v>
      </c>
      <c r="D1416">
        <v>-2.5379999999999998</v>
      </c>
      <c r="E1416">
        <v>-3.1779999999999999</v>
      </c>
      <c r="F1416">
        <v>-3.24</v>
      </c>
      <c r="G1416">
        <v>1.9</v>
      </c>
      <c r="H1416">
        <v>0</v>
      </c>
      <c r="I1416">
        <v>2.157</v>
      </c>
      <c r="J1416">
        <v>-0.55600000000000005</v>
      </c>
      <c r="K1416">
        <v>-1.546</v>
      </c>
      <c r="L1416">
        <v>-2.5379999999999998</v>
      </c>
      <c r="M1416">
        <v>-3.1850000000000001</v>
      </c>
      <c r="N1416">
        <v>-3.27</v>
      </c>
      <c r="O1416">
        <v>0.99299999999999999</v>
      </c>
      <c r="P1416">
        <v>0.996</v>
      </c>
      <c r="Q1416">
        <v>0.998</v>
      </c>
      <c r="R1416">
        <v>0.58799999999999997</v>
      </c>
      <c r="S1416">
        <v>0.26100000000000001</v>
      </c>
    </row>
    <row r="1418" spans="1:19" x14ac:dyDescent="0.3">
      <c r="A1418" t="s">
        <v>0</v>
      </c>
      <c r="B1418" t="s">
        <v>110</v>
      </c>
    </row>
    <row r="1419" spans="1:19" x14ac:dyDescent="0.3">
      <c r="A1419">
        <v>0</v>
      </c>
      <c r="B1419">
        <v>-0.54200000000000004</v>
      </c>
      <c r="C1419">
        <v>-1.542</v>
      </c>
      <c r="D1419">
        <v>-2.5379999999999998</v>
      </c>
      <c r="E1419">
        <v>-3.1779999999999999</v>
      </c>
      <c r="F1419">
        <v>-3.24</v>
      </c>
      <c r="G1419">
        <v>1.9</v>
      </c>
      <c r="H1419">
        <v>0</v>
      </c>
      <c r="I1419">
        <v>1.923</v>
      </c>
      <c r="J1419">
        <v>-0.54200000000000004</v>
      </c>
      <c r="K1419">
        <v>-1.542</v>
      </c>
      <c r="L1419">
        <v>-2.5379999999999998</v>
      </c>
      <c r="M1419">
        <v>-3.1779999999999999</v>
      </c>
      <c r="N1419">
        <v>-3.24</v>
      </c>
      <c r="O1419">
        <v>0.96799999999999997</v>
      </c>
      <c r="P1419">
        <v>0.96799999999999997</v>
      </c>
      <c r="Q1419">
        <v>0.96199999999999997</v>
      </c>
      <c r="R1419">
        <v>0.54900000000000004</v>
      </c>
      <c r="S1419">
        <v>0.20699999999999999</v>
      </c>
    </row>
    <row r="1420" spans="1:19" x14ac:dyDescent="0.3">
      <c r="A1420">
        <v>60</v>
      </c>
      <c r="B1420">
        <v>-0.54200000000000004</v>
      </c>
      <c r="C1420">
        <v>-1.542</v>
      </c>
      <c r="D1420">
        <v>-2.5379999999999998</v>
      </c>
      <c r="E1420">
        <v>-3.1779999999999999</v>
      </c>
      <c r="F1420">
        <v>-3.24</v>
      </c>
      <c r="G1420">
        <v>1.9</v>
      </c>
      <c r="H1420">
        <v>0</v>
      </c>
      <c r="I1420">
        <v>1.923</v>
      </c>
      <c r="J1420">
        <v>-0.54700000000000004</v>
      </c>
      <c r="K1420">
        <v>-1.542</v>
      </c>
      <c r="L1420">
        <v>-2.5379999999999998</v>
      </c>
      <c r="M1420">
        <v>-3.1779999999999999</v>
      </c>
      <c r="N1420">
        <v>-3.24</v>
      </c>
      <c r="O1420">
        <v>0.97799999999999998</v>
      </c>
      <c r="P1420">
        <v>0.99399999999999999</v>
      </c>
      <c r="Q1420">
        <v>0.98599999999999999</v>
      </c>
      <c r="R1420">
        <v>0.55000000000000004</v>
      </c>
      <c r="S1420">
        <v>0.20799999999999999</v>
      </c>
    </row>
    <row r="1421" spans="1:19" x14ac:dyDescent="0.3">
      <c r="A1421">
        <v>120</v>
      </c>
      <c r="B1421">
        <v>-0.54200000000000004</v>
      </c>
      <c r="C1421">
        <v>-1.542</v>
      </c>
      <c r="D1421">
        <v>-2.5379999999999998</v>
      </c>
      <c r="E1421">
        <v>-3.1779999999999999</v>
      </c>
      <c r="F1421">
        <v>-3.24</v>
      </c>
      <c r="G1421">
        <v>1.9</v>
      </c>
      <c r="H1421">
        <v>0</v>
      </c>
      <c r="I1421">
        <v>1.923</v>
      </c>
      <c r="J1421">
        <v>-0.55000000000000004</v>
      </c>
      <c r="K1421">
        <v>-1.542</v>
      </c>
      <c r="L1421">
        <v>-2.5379999999999998</v>
      </c>
      <c r="M1421">
        <v>-3.1779999999999999</v>
      </c>
      <c r="N1421">
        <v>-3.24</v>
      </c>
      <c r="O1421">
        <v>0.98199999999999998</v>
      </c>
      <c r="P1421">
        <v>0.999</v>
      </c>
      <c r="Q1421">
        <v>0.99399999999999999</v>
      </c>
      <c r="R1421">
        <v>0.55200000000000005</v>
      </c>
      <c r="S1421">
        <v>0.20799999999999999</v>
      </c>
    </row>
    <row r="1422" spans="1:19" x14ac:dyDescent="0.3">
      <c r="A1422">
        <v>180</v>
      </c>
      <c r="B1422">
        <v>-0.54200000000000004</v>
      </c>
      <c r="C1422">
        <v>-1.542</v>
      </c>
      <c r="D1422">
        <v>-2.5379999999999998</v>
      </c>
      <c r="E1422">
        <v>-3.1779999999999999</v>
      </c>
      <c r="F1422">
        <v>-3.24</v>
      </c>
      <c r="G1422">
        <v>1.9</v>
      </c>
      <c r="H1422">
        <v>0</v>
      </c>
      <c r="I1422">
        <v>1.923</v>
      </c>
      <c r="J1422">
        <v>-0.55200000000000005</v>
      </c>
      <c r="K1422">
        <v>-1.542</v>
      </c>
      <c r="L1422">
        <v>-2.5390000000000001</v>
      </c>
      <c r="M1422">
        <v>-3.177</v>
      </c>
      <c r="N1422">
        <v>-3.24</v>
      </c>
      <c r="O1422">
        <v>0.98599999999999999</v>
      </c>
      <c r="P1422">
        <v>1.004</v>
      </c>
      <c r="Q1422">
        <v>0.996</v>
      </c>
      <c r="R1422">
        <v>0.55500000000000005</v>
      </c>
      <c r="S1422">
        <v>0.20899999999999999</v>
      </c>
    </row>
    <row r="1423" spans="1:19" x14ac:dyDescent="0.3">
      <c r="A1423">
        <v>240</v>
      </c>
      <c r="B1423">
        <v>-0.54200000000000004</v>
      </c>
      <c r="C1423">
        <v>-1.542</v>
      </c>
      <c r="D1423">
        <v>-2.5379999999999998</v>
      </c>
      <c r="E1423">
        <v>-3.1779999999999999</v>
      </c>
      <c r="F1423">
        <v>-3.24</v>
      </c>
      <c r="G1423">
        <v>1.9</v>
      </c>
      <c r="H1423">
        <v>0</v>
      </c>
      <c r="I1423">
        <v>1.923</v>
      </c>
      <c r="J1423">
        <v>-0.55300000000000005</v>
      </c>
      <c r="K1423">
        <v>-1.542</v>
      </c>
      <c r="L1423">
        <v>-2.5379999999999998</v>
      </c>
      <c r="M1423">
        <v>-3.1760000000000002</v>
      </c>
      <c r="N1423">
        <v>-3.24</v>
      </c>
      <c r="O1423">
        <v>0.98799999999999999</v>
      </c>
      <c r="P1423">
        <v>1.0049999999999999</v>
      </c>
      <c r="Q1423">
        <v>0.997</v>
      </c>
      <c r="R1423">
        <v>0.55800000000000005</v>
      </c>
      <c r="S1423">
        <v>0.20899999999999999</v>
      </c>
    </row>
    <row r="1424" spans="1:19" x14ac:dyDescent="0.3">
      <c r="A1424">
        <v>300</v>
      </c>
      <c r="B1424">
        <v>-0.54200000000000004</v>
      </c>
      <c r="C1424">
        <v>-1.542</v>
      </c>
      <c r="D1424">
        <v>-2.5379999999999998</v>
      </c>
      <c r="E1424">
        <v>-3.1779999999999999</v>
      </c>
      <c r="F1424">
        <v>-3.24</v>
      </c>
      <c r="G1424">
        <v>1.9</v>
      </c>
      <c r="H1424">
        <v>0</v>
      </c>
      <c r="I1424">
        <v>1.923</v>
      </c>
      <c r="J1424">
        <v>-0.55400000000000005</v>
      </c>
      <c r="K1424">
        <v>-1.542</v>
      </c>
      <c r="L1424">
        <v>-2.5390000000000001</v>
      </c>
      <c r="M1424">
        <v>-3.1760000000000002</v>
      </c>
      <c r="N1424">
        <v>-3.24</v>
      </c>
      <c r="O1424">
        <v>0.98899999999999999</v>
      </c>
      <c r="P1424">
        <v>1.004</v>
      </c>
      <c r="Q1424">
        <v>0.998</v>
      </c>
      <c r="R1424">
        <v>0.56000000000000005</v>
      </c>
      <c r="S1424">
        <v>0.20799999999999999</v>
      </c>
    </row>
    <row r="1425" spans="1:19" x14ac:dyDescent="0.3">
      <c r="A1425">
        <v>360</v>
      </c>
      <c r="B1425">
        <v>-0.54200000000000004</v>
      </c>
      <c r="C1425">
        <v>-1.542</v>
      </c>
      <c r="D1425">
        <v>-2.5379999999999998</v>
      </c>
      <c r="E1425">
        <v>-3.1779999999999999</v>
      </c>
      <c r="F1425">
        <v>-3.24</v>
      </c>
      <c r="G1425">
        <v>1.9</v>
      </c>
      <c r="H1425">
        <v>0</v>
      </c>
      <c r="I1425">
        <v>1.923</v>
      </c>
      <c r="J1425">
        <v>-0.55400000000000005</v>
      </c>
      <c r="K1425">
        <v>-1.5429999999999999</v>
      </c>
      <c r="L1425">
        <v>-2.5390000000000001</v>
      </c>
      <c r="M1425">
        <v>-3.1749999999999998</v>
      </c>
      <c r="N1425">
        <v>-3.24</v>
      </c>
      <c r="O1425">
        <v>0.99</v>
      </c>
      <c r="P1425">
        <v>1.002</v>
      </c>
      <c r="Q1425">
        <v>0.997</v>
      </c>
      <c r="R1425">
        <v>0.56100000000000005</v>
      </c>
      <c r="S1425">
        <v>0.20899999999999999</v>
      </c>
    </row>
    <row r="1426" spans="1:19" x14ac:dyDescent="0.3">
      <c r="A1426">
        <v>420</v>
      </c>
      <c r="B1426">
        <v>-0.54200000000000004</v>
      </c>
      <c r="C1426">
        <v>-1.542</v>
      </c>
      <c r="D1426">
        <v>-2.5379999999999998</v>
      </c>
      <c r="E1426">
        <v>-3.1779999999999999</v>
      </c>
      <c r="F1426">
        <v>-3.24</v>
      </c>
      <c r="G1426">
        <v>1.9</v>
      </c>
      <c r="H1426">
        <v>0</v>
      </c>
      <c r="I1426">
        <v>1.923</v>
      </c>
      <c r="J1426">
        <v>-0.55500000000000005</v>
      </c>
      <c r="K1426">
        <v>-1.544</v>
      </c>
      <c r="L1426">
        <v>-2.5379999999999998</v>
      </c>
      <c r="M1426">
        <v>-3.1749999999999998</v>
      </c>
      <c r="N1426">
        <v>-3.24</v>
      </c>
      <c r="O1426">
        <v>0.99099999999999999</v>
      </c>
      <c r="P1426">
        <v>1</v>
      </c>
      <c r="Q1426">
        <v>0.997</v>
      </c>
      <c r="R1426">
        <v>0.56100000000000005</v>
      </c>
      <c r="S1426">
        <v>0.21099999999999999</v>
      </c>
    </row>
    <row r="1427" spans="1:19" x14ac:dyDescent="0.3">
      <c r="A1427">
        <v>480</v>
      </c>
      <c r="B1427">
        <v>-0.54200000000000004</v>
      </c>
      <c r="C1427">
        <v>-1.542</v>
      </c>
      <c r="D1427">
        <v>-2.5379999999999998</v>
      </c>
      <c r="E1427">
        <v>-3.1779999999999999</v>
      </c>
      <c r="F1427">
        <v>-3.24</v>
      </c>
      <c r="G1427">
        <v>1.9</v>
      </c>
      <c r="H1427">
        <v>0</v>
      </c>
      <c r="I1427">
        <v>1.923</v>
      </c>
      <c r="J1427">
        <v>-0.55500000000000005</v>
      </c>
      <c r="K1427">
        <v>-1.544</v>
      </c>
      <c r="L1427">
        <v>-2.5379999999999998</v>
      </c>
      <c r="M1427">
        <v>-3.1749999999999998</v>
      </c>
      <c r="N1427">
        <v>-3.24</v>
      </c>
      <c r="O1427">
        <v>0.99199999999999999</v>
      </c>
      <c r="P1427">
        <v>0.999</v>
      </c>
      <c r="Q1427">
        <v>0.997</v>
      </c>
      <c r="R1427">
        <v>0.56200000000000006</v>
      </c>
      <c r="S1427">
        <v>0.21199999999999999</v>
      </c>
    </row>
    <row r="1428" spans="1:19" x14ac:dyDescent="0.3">
      <c r="A1428">
        <v>540</v>
      </c>
      <c r="B1428">
        <v>-0.54200000000000004</v>
      </c>
      <c r="C1428">
        <v>-1.542</v>
      </c>
      <c r="D1428">
        <v>-2.5379999999999998</v>
      </c>
      <c r="E1428">
        <v>-3.1779999999999999</v>
      </c>
      <c r="F1428">
        <v>-3.24</v>
      </c>
      <c r="G1428">
        <v>1.9</v>
      </c>
      <c r="H1428">
        <v>0</v>
      </c>
      <c r="I1428">
        <v>1.923</v>
      </c>
      <c r="J1428">
        <v>-0.55500000000000005</v>
      </c>
      <c r="K1428">
        <v>-1.5449999999999999</v>
      </c>
      <c r="L1428">
        <v>-2.5379999999999998</v>
      </c>
      <c r="M1428">
        <v>-3.1749999999999998</v>
      </c>
      <c r="N1428">
        <v>-3.24</v>
      </c>
      <c r="O1428">
        <v>0.99199999999999999</v>
      </c>
      <c r="P1428">
        <v>0.997</v>
      </c>
      <c r="Q1428">
        <v>0.997</v>
      </c>
      <c r="R1428">
        <v>0.56299999999999994</v>
      </c>
      <c r="S1428">
        <v>0.214</v>
      </c>
    </row>
    <row r="1429" spans="1:19" x14ac:dyDescent="0.3">
      <c r="A1429">
        <v>600</v>
      </c>
      <c r="B1429">
        <v>-0.54200000000000004</v>
      </c>
      <c r="C1429">
        <v>-1.542</v>
      </c>
      <c r="D1429">
        <v>-2.5379999999999998</v>
      </c>
      <c r="E1429">
        <v>-3.1779999999999999</v>
      </c>
      <c r="F1429">
        <v>-3.24</v>
      </c>
      <c r="G1429">
        <v>1.9</v>
      </c>
      <c r="H1429">
        <v>0</v>
      </c>
      <c r="I1429">
        <v>1.923</v>
      </c>
      <c r="J1429">
        <v>-0.55600000000000005</v>
      </c>
      <c r="K1429">
        <v>-1.546</v>
      </c>
      <c r="L1429">
        <v>-2.5379999999999998</v>
      </c>
      <c r="M1429">
        <v>-3.1739999999999999</v>
      </c>
      <c r="N1429">
        <v>-3.24</v>
      </c>
      <c r="O1429">
        <v>0.99299999999999999</v>
      </c>
      <c r="P1429">
        <v>0.996</v>
      </c>
      <c r="Q1429">
        <v>0.997</v>
      </c>
      <c r="R1429">
        <v>0.56299999999999994</v>
      </c>
      <c r="S1429">
        <v>0.215</v>
      </c>
    </row>
    <row r="1431" spans="1:19" x14ac:dyDescent="0.3">
      <c r="A1431" t="s">
        <v>0</v>
      </c>
      <c r="B1431" t="s">
        <v>111</v>
      </c>
    </row>
    <row r="1432" spans="1:19" x14ac:dyDescent="0.3">
      <c r="A1432">
        <v>0</v>
      </c>
      <c r="B1432">
        <v>-0.54200000000000004</v>
      </c>
      <c r="C1432">
        <v>-1.542</v>
      </c>
      <c r="D1432">
        <v>-2.5379999999999998</v>
      </c>
      <c r="E1432">
        <v>-3.1779999999999999</v>
      </c>
      <c r="F1432">
        <v>-3.24</v>
      </c>
      <c r="G1432">
        <v>1.9</v>
      </c>
      <c r="H1432">
        <v>0</v>
      </c>
      <c r="I1432">
        <v>1.6779999999999999</v>
      </c>
      <c r="J1432">
        <v>-0.54200000000000004</v>
      </c>
      <c r="K1432">
        <v>-1.542</v>
      </c>
      <c r="L1432">
        <v>-2.5379999999999998</v>
      </c>
      <c r="M1432">
        <v>-3.1779999999999999</v>
      </c>
      <c r="N1432">
        <v>-3.24</v>
      </c>
      <c r="O1432">
        <v>0.96799999999999997</v>
      </c>
      <c r="P1432">
        <v>0.96799999999999997</v>
      </c>
      <c r="Q1432">
        <v>0.96199999999999997</v>
      </c>
      <c r="R1432">
        <v>0.54900000000000004</v>
      </c>
      <c r="S1432">
        <v>0.20699999999999999</v>
      </c>
    </row>
    <row r="1433" spans="1:19" x14ac:dyDescent="0.3">
      <c r="A1433">
        <v>60</v>
      </c>
      <c r="B1433">
        <v>-0.54200000000000004</v>
      </c>
      <c r="C1433">
        <v>-1.542</v>
      </c>
      <c r="D1433">
        <v>-2.5379999999999998</v>
      </c>
      <c r="E1433">
        <v>-3.1779999999999999</v>
      </c>
      <c r="F1433">
        <v>-3.24</v>
      </c>
      <c r="G1433">
        <v>1.9</v>
      </c>
      <c r="H1433">
        <v>0</v>
      </c>
      <c r="I1433">
        <v>1.6779999999999999</v>
      </c>
      <c r="J1433">
        <v>-0.54700000000000004</v>
      </c>
      <c r="K1433">
        <v>-1.542</v>
      </c>
      <c r="L1433">
        <v>-2.5379999999999998</v>
      </c>
      <c r="M1433">
        <v>-3.1789999999999998</v>
      </c>
      <c r="N1433">
        <v>-3.2370000000000001</v>
      </c>
      <c r="O1433">
        <v>0.97799999999999998</v>
      </c>
      <c r="P1433">
        <v>0.99399999999999999</v>
      </c>
      <c r="Q1433">
        <v>0.98599999999999999</v>
      </c>
      <c r="R1433">
        <v>0.55100000000000005</v>
      </c>
      <c r="S1433">
        <v>0.2</v>
      </c>
    </row>
    <row r="1434" spans="1:19" x14ac:dyDescent="0.3">
      <c r="A1434">
        <v>120</v>
      </c>
      <c r="B1434">
        <v>-0.54200000000000004</v>
      </c>
      <c r="C1434">
        <v>-1.542</v>
      </c>
      <c r="D1434">
        <v>-2.5379999999999998</v>
      </c>
      <c r="E1434">
        <v>-3.1779999999999999</v>
      </c>
      <c r="F1434">
        <v>-3.24</v>
      </c>
      <c r="G1434">
        <v>1.9</v>
      </c>
      <c r="H1434">
        <v>0</v>
      </c>
      <c r="I1434">
        <v>1.6779999999999999</v>
      </c>
      <c r="J1434">
        <v>-0.55000000000000004</v>
      </c>
      <c r="K1434">
        <v>-1.542</v>
      </c>
      <c r="L1434">
        <v>-2.5379999999999998</v>
      </c>
      <c r="M1434">
        <v>-3.1779999999999999</v>
      </c>
      <c r="N1434">
        <v>-3.234</v>
      </c>
      <c r="O1434">
        <v>0.98299999999999998</v>
      </c>
      <c r="P1434">
        <v>0.999</v>
      </c>
      <c r="Q1434">
        <v>0.99299999999999999</v>
      </c>
      <c r="R1434">
        <v>0.55000000000000004</v>
      </c>
      <c r="S1434">
        <v>0.193</v>
      </c>
    </row>
    <row r="1435" spans="1:19" x14ac:dyDescent="0.3">
      <c r="A1435">
        <v>180</v>
      </c>
      <c r="B1435">
        <v>-0.54200000000000004</v>
      </c>
      <c r="C1435">
        <v>-1.542</v>
      </c>
      <c r="D1435">
        <v>-2.5379999999999998</v>
      </c>
      <c r="E1435">
        <v>-3.1779999999999999</v>
      </c>
      <c r="F1435">
        <v>-3.24</v>
      </c>
      <c r="G1435">
        <v>1.9</v>
      </c>
      <c r="H1435">
        <v>0</v>
      </c>
      <c r="I1435">
        <v>1.6779999999999999</v>
      </c>
      <c r="J1435">
        <v>-0.55200000000000005</v>
      </c>
      <c r="K1435">
        <v>-1.542</v>
      </c>
      <c r="L1435">
        <v>-2.5390000000000001</v>
      </c>
      <c r="M1435">
        <v>-3.177</v>
      </c>
      <c r="N1435">
        <v>-3.2309999999999999</v>
      </c>
      <c r="O1435">
        <v>0.98599999999999999</v>
      </c>
      <c r="P1435">
        <v>1.004</v>
      </c>
      <c r="Q1435">
        <v>0.997</v>
      </c>
      <c r="R1435">
        <v>0.55500000000000005</v>
      </c>
      <c r="S1435">
        <v>0.186</v>
      </c>
    </row>
    <row r="1436" spans="1:19" x14ac:dyDescent="0.3">
      <c r="A1436">
        <v>240</v>
      </c>
      <c r="B1436">
        <v>-0.54200000000000004</v>
      </c>
      <c r="C1436">
        <v>-1.542</v>
      </c>
      <c r="D1436">
        <v>-2.5379999999999998</v>
      </c>
      <c r="E1436">
        <v>-3.1779999999999999</v>
      </c>
      <c r="F1436">
        <v>-3.24</v>
      </c>
      <c r="G1436">
        <v>1.9</v>
      </c>
      <c r="H1436">
        <v>0</v>
      </c>
      <c r="I1436">
        <v>1.6779999999999999</v>
      </c>
      <c r="J1436">
        <v>-0.55300000000000005</v>
      </c>
      <c r="K1436">
        <v>-1.542</v>
      </c>
      <c r="L1436">
        <v>-2.5390000000000001</v>
      </c>
      <c r="M1436">
        <v>-3.177</v>
      </c>
      <c r="N1436">
        <v>-3.2280000000000002</v>
      </c>
      <c r="O1436">
        <v>0.98799999999999999</v>
      </c>
      <c r="P1436">
        <v>1.0049999999999999</v>
      </c>
      <c r="Q1436">
        <v>0.998</v>
      </c>
      <c r="R1436">
        <v>0.56100000000000005</v>
      </c>
      <c r="S1436">
        <v>0.18099999999999999</v>
      </c>
    </row>
    <row r="1437" spans="1:19" x14ac:dyDescent="0.3">
      <c r="A1437">
        <v>300</v>
      </c>
      <c r="B1437">
        <v>-0.54200000000000004</v>
      </c>
      <c r="C1437">
        <v>-1.542</v>
      </c>
      <c r="D1437">
        <v>-2.5379999999999998</v>
      </c>
      <c r="E1437">
        <v>-3.1779999999999999</v>
      </c>
      <c r="F1437">
        <v>-3.24</v>
      </c>
      <c r="G1437">
        <v>1.9</v>
      </c>
      <c r="H1437">
        <v>0</v>
      </c>
      <c r="I1437">
        <v>1.6779999999999999</v>
      </c>
      <c r="J1437">
        <v>-0.55400000000000005</v>
      </c>
      <c r="K1437">
        <v>-1.542</v>
      </c>
      <c r="L1437">
        <v>-2.5379999999999998</v>
      </c>
      <c r="M1437">
        <v>-3.177</v>
      </c>
      <c r="N1437">
        <v>-3.2250000000000001</v>
      </c>
      <c r="O1437">
        <v>0.98899999999999999</v>
      </c>
      <c r="P1437">
        <v>1.0029999999999999</v>
      </c>
      <c r="Q1437">
        <v>0.997</v>
      </c>
      <c r="R1437">
        <v>0.56200000000000006</v>
      </c>
      <c r="S1437">
        <v>0.17599999999999999</v>
      </c>
    </row>
    <row r="1438" spans="1:19" x14ac:dyDescent="0.3">
      <c r="A1438">
        <v>360</v>
      </c>
      <c r="B1438">
        <v>-0.54200000000000004</v>
      </c>
      <c r="C1438">
        <v>-1.542</v>
      </c>
      <c r="D1438">
        <v>-2.5379999999999998</v>
      </c>
      <c r="E1438">
        <v>-3.1779999999999999</v>
      </c>
      <c r="F1438">
        <v>-3.24</v>
      </c>
      <c r="G1438">
        <v>1.9</v>
      </c>
      <c r="H1438">
        <v>0</v>
      </c>
      <c r="I1438">
        <v>1.6779999999999999</v>
      </c>
      <c r="J1438">
        <v>-0.55400000000000005</v>
      </c>
      <c r="K1438">
        <v>-1.5429999999999999</v>
      </c>
      <c r="L1438">
        <v>-2.5390000000000001</v>
      </c>
      <c r="M1438">
        <v>-3.1749999999999998</v>
      </c>
      <c r="N1438">
        <v>-3.222</v>
      </c>
      <c r="O1438">
        <v>0.99099999999999999</v>
      </c>
      <c r="P1438">
        <v>1.002</v>
      </c>
      <c r="Q1438">
        <v>0.997</v>
      </c>
      <c r="R1438">
        <v>0.55800000000000005</v>
      </c>
      <c r="S1438">
        <v>0.17199999999999999</v>
      </c>
    </row>
    <row r="1439" spans="1:19" x14ac:dyDescent="0.3">
      <c r="A1439">
        <v>420</v>
      </c>
      <c r="B1439">
        <v>-0.54200000000000004</v>
      </c>
      <c r="C1439">
        <v>-1.542</v>
      </c>
      <c r="D1439">
        <v>-2.5379999999999998</v>
      </c>
      <c r="E1439">
        <v>-3.1779999999999999</v>
      </c>
      <c r="F1439">
        <v>-3.24</v>
      </c>
      <c r="G1439">
        <v>1.9</v>
      </c>
      <c r="H1439">
        <v>0</v>
      </c>
      <c r="I1439">
        <v>1.6779999999999999</v>
      </c>
      <c r="J1439">
        <v>-0.55500000000000005</v>
      </c>
      <c r="K1439">
        <v>-1.544</v>
      </c>
      <c r="L1439">
        <v>-2.5390000000000001</v>
      </c>
      <c r="M1439">
        <v>-3.1720000000000002</v>
      </c>
      <c r="N1439">
        <v>-3.2189999999999999</v>
      </c>
      <c r="O1439">
        <v>0.99099999999999999</v>
      </c>
      <c r="P1439">
        <v>1</v>
      </c>
      <c r="Q1439">
        <v>0.998</v>
      </c>
      <c r="R1439">
        <v>0.55100000000000005</v>
      </c>
      <c r="S1439">
        <v>0.17</v>
      </c>
    </row>
    <row r="1440" spans="1:19" x14ac:dyDescent="0.3">
      <c r="A1440">
        <v>480</v>
      </c>
      <c r="B1440">
        <v>-0.54200000000000004</v>
      </c>
      <c r="C1440">
        <v>-1.542</v>
      </c>
      <c r="D1440">
        <v>-2.5379999999999998</v>
      </c>
      <c r="E1440">
        <v>-3.1779999999999999</v>
      </c>
      <c r="F1440">
        <v>-3.24</v>
      </c>
      <c r="G1440">
        <v>1.9</v>
      </c>
      <c r="H1440">
        <v>0</v>
      </c>
      <c r="I1440">
        <v>1.6779999999999999</v>
      </c>
      <c r="J1440">
        <v>-0.55500000000000005</v>
      </c>
      <c r="K1440">
        <v>-1.544</v>
      </c>
      <c r="L1440">
        <v>-2.5379999999999998</v>
      </c>
      <c r="M1440">
        <v>-3.17</v>
      </c>
      <c r="N1440">
        <v>-3.2160000000000002</v>
      </c>
      <c r="O1440">
        <v>0.99199999999999999</v>
      </c>
      <c r="P1440">
        <v>0.999</v>
      </c>
      <c r="Q1440">
        <v>0.997</v>
      </c>
      <c r="R1440">
        <v>0.54600000000000004</v>
      </c>
      <c r="S1440">
        <v>0.16900000000000001</v>
      </c>
    </row>
    <row r="1441" spans="1:19" x14ac:dyDescent="0.3">
      <c r="A1441">
        <v>540</v>
      </c>
      <c r="B1441">
        <v>-0.54200000000000004</v>
      </c>
      <c r="C1441">
        <v>-1.542</v>
      </c>
      <c r="D1441">
        <v>-2.5379999999999998</v>
      </c>
      <c r="E1441">
        <v>-3.1779999999999999</v>
      </c>
      <c r="F1441">
        <v>-3.24</v>
      </c>
      <c r="G1441">
        <v>1.9</v>
      </c>
      <c r="H1441">
        <v>0</v>
      </c>
      <c r="I1441">
        <v>1.6779999999999999</v>
      </c>
      <c r="J1441">
        <v>-0.55500000000000005</v>
      </c>
      <c r="K1441">
        <v>-1.5449999999999999</v>
      </c>
      <c r="L1441">
        <v>-2.5379999999999998</v>
      </c>
      <c r="M1441">
        <v>-3.1659999999999999</v>
      </c>
      <c r="N1441">
        <v>-3.2130000000000001</v>
      </c>
      <c r="O1441">
        <v>0.99199999999999999</v>
      </c>
      <c r="P1441">
        <v>0.997</v>
      </c>
      <c r="Q1441">
        <v>0.996</v>
      </c>
      <c r="R1441">
        <v>0.54</v>
      </c>
      <c r="S1441">
        <v>0.16800000000000001</v>
      </c>
    </row>
    <row r="1442" spans="1:19" x14ac:dyDescent="0.3">
      <c r="A1442">
        <v>600</v>
      </c>
      <c r="B1442">
        <v>-0.54200000000000004</v>
      </c>
      <c r="C1442">
        <v>-1.542</v>
      </c>
      <c r="D1442">
        <v>-2.5379999999999998</v>
      </c>
      <c r="E1442">
        <v>-3.1779999999999999</v>
      </c>
      <c r="F1442">
        <v>-3.24</v>
      </c>
      <c r="G1442">
        <v>1.9</v>
      </c>
      <c r="H1442">
        <v>0</v>
      </c>
      <c r="I1442">
        <v>1.6779999999999999</v>
      </c>
      <c r="J1442">
        <v>-0.55600000000000005</v>
      </c>
      <c r="K1442">
        <v>-1.546</v>
      </c>
      <c r="L1442">
        <v>-2.5379999999999998</v>
      </c>
      <c r="M1442">
        <v>-3.1629999999999998</v>
      </c>
      <c r="N1442">
        <v>-3.21</v>
      </c>
      <c r="O1442">
        <v>0.99299999999999999</v>
      </c>
      <c r="P1442">
        <v>0.996</v>
      </c>
      <c r="Q1442">
        <v>0.997</v>
      </c>
      <c r="R1442">
        <v>0.53500000000000003</v>
      </c>
      <c r="S1442">
        <v>0.16800000000000001</v>
      </c>
    </row>
    <row r="1444" spans="1:19" x14ac:dyDescent="0.3">
      <c r="A1444" t="s">
        <v>0</v>
      </c>
      <c r="B1444" t="s">
        <v>112</v>
      </c>
    </row>
    <row r="1445" spans="1:19" x14ac:dyDescent="0.3">
      <c r="A1445">
        <v>0</v>
      </c>
      <c r="B1445">
        <v>-0.54200000000000004</v>
      </c>
      <c r="C1445">
        <v>-1.542</v>
      </c>
      <c r="D1445">
        <v>-2.5379999999999998</v>
      </c>
      <c r="E1445">
        <v>-3.17</v>
      </c>
      <c r="F1445">
        <v>-3.23</v>
      </c>
      <c r="G1445">
        <v>1.9</v>
      </c>
      <c r="H1445">
        <v>0</v>
      </c>
      <c r="I1445">
        <v>2.1589999999999998</v>
      </c>
      <c r="J1445">
        <v>-0.54200000000000004</v>
      </c>
      <c r="K1445">
        <v>-1.542</v>
      </c>
      <c r="L1445">
        <v>-2.5379999999999998</v>
      </c>
      <c r="M1445">
        <v>-3.17</v>
      </c>
      <c r="N1445">
        <v>-3.23</v>
      </c>
      <c r="O1445">
        <v>0.96799999999999997</v>
      </c>
      <c r="P1445">
        <v>0.96799999999999997</v>
      </c>
      <c r="Q1445">
        <v>0.96099999999999997</v>
      </c>
      <c r="R1445">
        <v>0.54300000000000004</v>
      </c>
      <c r="S1445">
        <v>0.20599999999999999</v>
      </c>
    </row>
    <row r="1446" spans="1:19" x14ac:dyDescent="0.3">
      <c r="A1446">
        <v>60</v>
      </c>
      <c r="B1446">
        <v>-0.54200000000000004</v>
      </c>
      <c r="C1446">
        <v>-1.542</v>
      </c>
      <c r="D1446">
        <v>-2.5379999999999998</v>
      </c>
      <c r="E1446">
        <v>-3.17</v>
      </c>
      <c r="F1446">
        <v>-3.23</v>
      </c>
      <c r="G1446">
        <v>1.9</v>
      </c>
      <c r="H1446">
        <v>0</v>
      </c>
      <c r="I1446">
        <v>2.1589999999999998</v>
      </c>
      <c r="J1446">
        <v>-0.54700000000000004</v>
      </c>
      <c r="K1446">
        <v>-1.542</v>
      </c>
      <c r="L1446">
        <v>-2.5379999999999998</v>
      </c>
      <c r="M1446">
        <v>-3.17</v>
      </c>
      <c r="N1446">
        <v>-3.2330000000000001</v>
      </c>
      <c r="O1446">
        <v>0.97799999999999998</v>
      </c>
      <c r="P1446">
        <v>0.995</v>
      </c>
      <c r="Q1446">
        <v>0.98599999999999999</v>
      </c>
      <c r="R1446">
        <v>0.54300000000000004</v>
      </c>
      <c r="S1446">
        <v>0.214</v>
      </c>
    </row>
    <row r="1447" spans="1:19" x14ac:dyDescent="0.3">
      <c r="A1447">
        <v>120</v>
      </c>
      <c r="B1447">
        <v>-0.54200000000000004</v>
      </c>
      <c r="C1447">
        <v>-1.542</v>
      </c>
      <c r="D1447">
        <v>-2.5379999999999998</v>
      </c>
      <c r="E1447">
        <v>-3.17</v>
      </c>
      <c r="F1447">
        <v>-3.23</v>
      </c>
      <c r="G1447">
        <v>1.9</v>
      </c>
      <c r="H1447">
        <v>0</v>
      </c>
      <c r="I1447">
        <v>2.1589999999999998</v>
      </c>
      <c r="J1447">
        <v>-0.55000000000000004</v>
      </c>
      <c r="K1447">
        <v>-1.542</v>
      </c>
      <c r="L1447">
        <v>-2.5379999999999998</v>
      </c>
      <c r="M1447">
        <v>-3.17</v>
      </c>
      <c r="N1447">
        <v>-3.2360000000000002</v>
      </c>
      <c r="O1447">
        <v>0.98199999999999998</v>
      </c>
      <c r="P1447">
        <v>0.999</v>
      </c>
      <c r="Q1447">
        <v>0.995</v>
      </c>
      <c r="R1447">
        <v>0.54800000000000004</v>
      </c>
      <c r="S1447">
        <v>0.222</v>
      </c>
    </row>
    <row r="1448" spans="1:19" x14ac:dyDescent="0.3">
      <c r="A1448">
        <v>180</v>
      </c>
      <c r="B1448">
        <v>-0.54200000000000004</v>
      </c>
      <c r="C1448">
        <v>-1.542</v>
      </c>
      <c r="D1448">
        <v>-2.5379999999999998</v>
      </c>
      <c r="E1448">
        <v>-3.17</v>
      </c>
      <c r="F1448">
        <v>-3.23</v>
      </c>
      <c r="G1448">
        <v>1.9</v>
      </c>
      <c r="H1448">
        <v>0</v>
      </c>
      <c r="I1448">
        <v>2.1589999999999998</v>
      </c>
      <c r="J1448">
        <v>-0.55200000000000005</v>
      </c>
      <c r="K1448">
        <v>-1.542</v>
      </c>
      <c r="L1448">
        <v>-2.5379999999999998</v>
      </c>
      <c r="M1448">
        <v>-3.169</v>
      </c>
      <c r="N1448">
        <v>-3.2389999999999999</v>
      </c>
      <c r="O1448">
        <v>0.98599999999999999</v>
      </c>
      <c r="P1448">
        <v>1.0029999999999999</v>
      </c>
      <c r="Q1448">
        <v>0.996</v>
      </c>
      <c r="R1448">
        <v>0.54900000000000004</v>
      </c>
      <c r="S1448">
        <v>0.22900000000000001</v>
      </c>
    </row>
    <row r="1449" spans="1:19" x14ac:dyDescent="0.3">
      <c r="A1449">
        <v>240</v>
      </c>
      <c r="B1449">
        <v>-0.54200000000000004</v>
      </c>
      <c r="C1449">
        <v>-1.542</v>
      </c>
      <c r="D1449">
        <v>-2.5379999999999998</v>
      </c>
      <c r="E1449">
        <v>-3.17</v>
      </c>
      <c r="F1449">
        <v>-3.23</v>
      </c>
      <c r="G1449">
        <v>1.9</v>
      </c>
      <c r="H1449">
        <v>0</v>
      </c>
      <c r="I1449">
        <v>2.1589999999999998</v>
      </c>
      <c r="J1449">
        <v>-0.55300000000000005</v>
      </c>
      <c r="K1449">
        <v>-1.5409999999999999</v>
      </c>
      <c r="L1449">
        <v>-2.5379999999999998</v>
      </c>
      <c r="M1449">
        <v>-3.1669999999999998</v>
      </c>
      <c r="N1449">
        <v>-3.242</v>
      </c>
      <c r="O1449">
        <v>0.98799999999999999</v>
      </c>
      <c r="P1449">
        <v>1.004</v>
      </c>
      <c r="Q1449">
        <v>0.997</v>
      </c>
      <c r="R1449">
        <v>0.54800000000000004</v>
      </c>
      <c r="S1449">
        <v>0.23400000000000001</v>
      </c>
    </row>
    <row r="1450" spans="1:19" x14ac:dyDescent="0.3">
      <c r="A1450">
        <v>300</v>
      </c>
      <c r="B1450">
        <v>-0.54200000000000004</v>
      </c>
      <c r="C1450">
        <v>-1.542</v>
      </c>
      <c r="D1450">
        <v>-2.5379999999999998</v>
      </c>
      <c r="E1450">
        <v>-3.17</v>
      </c>
      <c r="F1450">
        <v>-3.23</v>
      </c>
      <c r="G1450">
        <v>1.9</v>
      </c>
      <c r="H1450">
        <v>0</v>
      </c>
      <c r="I1450">
        <v>2.1589999999999998</v>
      </c>
      <c r="J1450">
        <v>-0.55400000000000005</v>
      </c>
      <c r="K1450">
        <v>-1.542</v>
      </c>
      <c r="L1450">
        <v>-2.5379999999999998</v>
      </c>
      <c r="M1450">
        <v>-3.1669999999999998</v>
      </c>
      <c r="N1450">
        <v>-3.2450000000000001</v>
      </c>
      <c r="O1450">
        <v>0.99</v>
      </c>
      <c r="P1450">
        <v>1.004</v>
      </c>
      <c r="Q1450">
        <v>0.998</v>
      </c>
      <c r="R1450">
        <v>0.55100000000000005</v>
      </c>
      <c r="S1450">
        <v>0.23899999999999999</v>
      </c>
    </row>
    <row r="1451" spans="1:19" x14ac:dyDescent="0.3">
      <c r="A1451">
        <v>360</v>
      </c>
      <c r="B1451">
        <v>-0.54200000000000004</v>
      </c>
      <c r="C1451">
        <v>-1.542</v>
      </c>
      <c r="D1451">
        <v>-2.5379999999999998</v>
      </c>
      <c r="E1451">
        <v>-3.17</v>
      </c>
      <c r="F1451">
        <v>-3.23</v>
      </c>
      <c r="G1451">
        <v>1.9</v>
      </c>
      <c r="H1451">
        <v>0</v>
      </c>
      <c r="I1451">
        <v>2.1589999999999998</v>
      </c>
      <c r="J1451">
        <v>-0.55400000000000005</v>
      </c>
      <c r="K1451">
        <v>-1.5429999999999999</v>
      </c>
      <c r="L1451">
        <v>-2.5379999999999998</v>
      </c>
      <c r="M1451">
        <v>-3.1669999999999998</v>
      </c>
      <c r="N1451">
        <v>-3.2480000000000002</v>
      </c>
      <c r="O1451">
        <v>0.99</v>
      </c>
      <c r="P1451">
        <v>1.0009999999999999</v>
      </c>
      <c r="Q1451">
        <v>0.997</v>
      </c>
      <c r="R1451">
        <v>0.55700000000000005</v>
      </c>
      <c r="S1451">
        <v>0.24299999999999999</v>
      </c>
    </row>
    <row r="1452" spans="1:19" x14ac:dyDescent="0.3">
      <c r="A1452">
        <v>420</v>
      </c>
      <c r="B1452">
        <v>-0.54200000000000004</v>
      </c>
      <c r="C1452">
        <v>-1.542</v>
      </c>
      <c r="D1452">
        <v>-2.5379999999999998</v>
      </c>
      <c r="E1452">
        <v>-3.17</v>
      </c>
      <c r="F1452">
        <v>-3.23</v>
      </c>
      <c r="G1452">
        <v>1.9</v>
      </c>
      <c r="H1452">
        <v>0</v>
      </c>
      <c r="I1452">
        <v>2.1589999999999998</v>
      </c>
      <c r="J1452">
        <v>-0.55500000000000005</v>
      </c>
      <c r="K1452">
        <v>-1.544</v>
      </c>
      <c r="L1452">
        <v>-2.5379999999999998</v>
      </c>
      <c r="M1452">
        <v>-3.169</v>
      </c>
      <c r="N1452">
        <v>-3.2509999999999999</v>
      </c>
      <c r="O1452">
        <v>0.99099999999999999</v>
      </c>
      <c r="P1452">
        <v>1</v>
      </c>
      <c r="Q1452">
        <v>0.996</v>
      </c>
      <c r="R1452">
        <v>0.56399999999999995</v>
      </c>
      <c r="S1452">
        <v>0.248</v>
      </c>
    </row>
    <row r="1453" spans="1:19" x14ac:dyDescent="0.3">
      <c r="A1453">
        <v>480</v>
      </c>
      <c r="B1453">
        <v>-0.54200000000000004</v>
      </c>
      <c r="C1453">
        <v>-1.542</v>
      </c>
      <c r="D1453">
        <v>-2.5379999999999998</v>
      </c>
      <c r="E1453">
        <v>-3.17</v>
      </c>
      <c r="F1453">
        <v>-3.23</v>
      </c>
      <c r="G1453">
        <v>1.9</v>
      </c>
      <c r="H1453">
        <v>0</v>
      </c>
      <c r="I1453">
        <v>2.1589999999999998</v>
      </c>
      <c r="J1453">
        <v>-0.55500000000000005</v>
      </c>
      <c r="K1453">
        <v>-1.544</v>
      </c>
      <c r="L1453">
        <v>-2.5379999999999998</v>
      </c>
      <c r="M1453">
        <v>-3.1720000000000002</v>
      </c>
      <c r="N1453">
        <v>-3.254</v>
      </c>
      <c r="O1453">
        <v>0.99199999999999999</v>
      </c>
      <c r="P1453">
        <v>0.999</v>
      </c>
      <c r="Q1453">
        <v>0.997</v>
      </c>
      <c r="R1453">
        <v>0.57199999999999995</v>
      </c>
      <c r="S1453">
        <v>0.253</v>
      </c>
    </row>
    <row r="1454" spans="1:19" x14ac:dyDescent="0.3">
      <c r="A1454">
        <v>540</v>
      </c>
      <c r="B1454">
        <v>-0.54200000000000004</v>
      </c>
      <c r="C1454">
        <v>-1.542</v>
      </c>
      <c r="D1454">
        <v>-2.5379999999999998</v>
      </c>
      <c r="E1454">
        <v>-3.17</v>
      </c>
      <c r="F1454">
        <v>-3.23</v>
      </c>
      <c r="G1454">
        <v>1.9</v>
      </c>
      <c r="H1454">
        <v>0</v>
      </c>
      <c r="I1454">
        <v>2.1589999999999998</v>
      </c>
      <c r="J1454">
        <v>-0.55500000000000005</v>
      </c>
      <c r="K1454">
        <v>-1.5449999999999999</v>
      </c>
      <c r="L1454">
        <v>-2.5379999999999998</v>
      </c>
      <c r="M1454">
        <v>-3.1739999999999999</v>
      </c>
      <c r="N1454">
        <v>-3.2570000000000001</v>
      </c>
      <c r="O1454">
        <v>0.99199999999999999</v>
      </c>
      <c r="P1454">
        <v>0.997</v>
      </c>
      <c r="Q1454">
        <v>0.997</v>
      </c>
      <c r="R1454">
        <v>0.57699999999999996</v>
      </c>
      <c r="S1454">
        <v>0.25700000000000001</v>
      </c>
    </row>
    <row r="1455" spans="1:19" x14ac:dyDescent="0.3">
      <c r="A1455">
        <v>600</v>
      </c>
      <c r="B1455">
        <v>-0.54200000000000004</v>
      </c>
      <c r="C1455">
        <v>-1.542</v>
      </c>
      <c r="D1455">
        <v>-2.5379999999999998</v>
      </c>
      <c r="E1455">
        <v>-3.17</v>
      </c>
      <c r="F1455">
        <v>-3.23</v>
      </c>
      <c r="G1455">
        <v>1.9</v>
      </c>
      <c r="H1455">
        <v>0</v>
      </c>
      <c r="I1455">
        <v>2.1589999999999998</v>
      </c>
      <c r="J1455">
        <v>-0.55600000000000005</v>
      </c>
      <c r="K1455">
        <v>-1.546</v>
      </c>
      <c r="L1455">
        <v>-2.5379999999999998</v>
      </c>
      <c r="M1455">
        <v>-3.1760000000000002</v>
      </c>
      <c r="N1455">
        <v>-3.26</v>
      </c>
      <c r="O1455">
        <v>0.99299999999999999</v>
      </c>
      <c r="P1455">
        <v>0.996</v>
      </c>
      <c r="Q1455">
        <v>0.997</v>
      </c>
      <c r="R1455">
        <v>0.58199999999999996</v>
      </c>
      <c r="S1455">
        <v>0.26</v>
      </c>
    </row>
    <row r="1457" spans="1:19" x14ac:dyDescent="0.3">
      <c r="A1457" t="s">
        <v>0</v>
      </c>
      <c r="B1457" t="s">
        <v>113</v>
      </c>
    </row>
    <row r="1458" spans="1:19" x14ac:dyDescent="0.3">
      <c r="A1458">
        <v>0</v>
      </c>
      <c r="B1458">
        <v>-0.54200000000000004</v>
      </c>
      <c r="C1458">
        <v>-1.542</v>
      </c>
      <c r="D1458">
        <v>-2.5379999999999998</v>
      </c>
      <c r="E1458">
        <v>-3.17</v>
      </c>
      <c r="F1458">
        <v>-3.23</v>
      </c>
      <c r="G1458">
        <v>1.9</v>
      </c>
      <c r="H1458">
        <v>0</v>
      </c>
      <c r="I1458">
        <v>1.923</v>
      </c>
      <c r="J1458">
        <v>-0.54200000000000004</v>
      </c>
      <c r="K1458">
        <v>-1.542</v>
      </c>
      <c r="L1458">
        <v>-2.5379999999999998</v>
      </c>
      <c r="M1458">
        <v>-3.17</v>
      </c>
      <c r="N1458">
        <v>-3.23</v>
      </c>
      <c r="O1458">
        <v>0.96799999999999997</v>
      </c>
      <c r="P1458">
        <v>0.96799999999999997</v>
      </c>
      <c r="Q1458">
        <v>0.96099999999999997</v>
      </c>
      <c r="R1458">
        <v>0.54300000000000004</v>
      </c>
      <c r="S1458">
        <v>0.20599999999999999</v>
      </c>
    </row>
    <row r="1459" spans="1:19" x14ac:dyDescent="0.3">
      <c r="A1459">
        <v>60</v>
      </c>
      <c r="B1459">
        <v>-0.54200000000000004</v>
      </c>
      <c r="C1459">
        <v>-1.542</v>
      </c>
      <c r="D1459">
        <v>-2.5379999999999998</v>
      </c>
      <c r="E1459">
        <v>-3.17</v>
      </c>
      <c r="F1459">
        <v>-3.23</v>
      </c>
      <c r="G1459">
        <v>1.9</v>
      </c>
      <c r="H1459">
        <v>0</v>
      </c>
      <c r="I1459">
        <v>1.923</v>
      </c>
      <c r="J1459">
        <v>-0.54700000000000004</v>
      </c>
      <c r="K1459">
        <v>-1.542</v>
      </c>
      <c r="L1459">
        <v>-2.5379999999999998</v>
      </c>
      <c r="M1459">
        <v>-3.17</v>
      </c>
      <c r="N1459">
        <v>-3.23</v>
      </c>
      <c r="O1459">
        <v>0.97799999999999998</v>
      </c>
      <c r="P1459">
        <v>0.99399999999999999</v>
      </c>
      <c r="Q1459">
        <v>0.98599999999999999</v>
      </c>
      <c r="R1459">
        <v>0.54400000000000004</v>
      </c>
      <c r="S1459">
        <v>0.20599999999999999</v>
      </c>
    </row>
    <row r="1460" spans="1:19" x14ac:dyDescent="0.3">
      <c r="A1460">
        <v>120</v>
      </c>
      <c r="B1460">
        <v>-0.54200000000000004</v>
      </c>
      <c r="C1460">
        <v>-1.542</v>
      </c>
      <c r="D1460">
        <v>-2.5379999999999998</v>
      </c>
      <c r="E1460">
        <v>-3.17</v>
      </c>
      <c r="F1460">
        <v>-3.23</v>
      </c>
      <c r="G1460">
        <v>1.9</v>
      </c>
      <c r="H1460">
        <v>0</v>
      </c>
      <c r="I1460">
        <v>1.923</v>
      </c>
      <c r="J1460">
        <v>-0.55000000000000004</v>
      </c>
      <c r="K1460">
        <v>-1.542</v>
      </c>
      <c r="L1460">
        <v>-2.5379999999999998</v>
      </c>
      <c r="M1460">
        <v>-3.17</v>
      </c>
      <c r="N1460">
        <v>-3.23</v>
      </c>
      <c r="O1460">
        <v>0.98199999999999998</v>
      </c>
      <c r="P1460">
        <v>0.999</v>
      </c>
      <c r="Q1460">
        <v>0.99399999999999999</v>
      </c>
      <c r="R1460">
        <v>0.54600000000000004</v>
      </c>
      <c r="S1460">
        <v>0.20599999999999999</v>
      </c>
    </row>
    <row r="1461" spans="1:19" x14ac:dyDescent="0.3">
      <c r="A1461">
        <v>180</v>
      </c>
      <c r="B1461">
        <v>-0.54200000000000004</v>
      </c>
      <c r="C1461">
        <v>-1.542</v>
      </c>
      <c r="D1461">
        <v>-2.5379999999999998</v>
      </c>
      <c r="E1461">
        <v>-3.17</v>
      </c>
      <c r="F1461">
        <v>-3.23</v>
      </c>
      <c r="G1461">
        <v>1.9</v>
      </c>
      <c r="H1461">
        <v>0</v>
      </c>
      <c r="I1461">
        <v>1.923</v>
      </c>
      <c r="J1461">
        <v>-0.55200000000000005</v>
      </c>
      <c r="K1461">
        <v>-1.542</v>
      </c>
      <c r="L1461">
        <v>-2.5379999999999998</v>
      </c>
      <c r="M1461">
        <v>-3.169</v>
      </c>
      <c r="N1461">
        <v>-3.23</v>
      </c>
      <c r="O1461">
        <v>0.98599999999999999</v>
      </c>
      <c r="P1461">
        <v>1.004</v>
      </c>
      <c r="Q1461">
        <v>0.996</v>
      </c>
      <c r="R1461">
        <v>0.54900000000000004</v>
      </c>
      <c r="S1461">
        <v>0.20699999999999999</v>
      </c>
    </row>
    <row r="1462" spans="1:19" x14ac:dyDescent="0.3">
      <c r="A1462">
        <v>240</v>
      </c>
      <c r="B1462">
        <v>-0.54200000000000004</v>
      </c>
      <c r="C1462">
        <v>-1.542</v>
      </c>
      <c r="D1462">
        <v>-2.5379999999999998</v>
      </c>
      <c r="E1462">
        <v>-3.17</v>
      </c>
      <c r="F1462">
        <v>-3.23</v>
      </c>
      <c r="G1462">
        <v>1.9</v>
      </c>
      <c r="H1462">
        <v>0</v>
      </c>
      <c r="I1462">
        <v>1.923</v>
      </c>
      <c r="J1462">
        <v>-0.55300000000000005</v>
      </c>
      <c r="K1462">
        <v>-1.542</v>
      </c>
      <c r="L1462">
        <v>-2.5379999999999998</v>
      </c>
      <c r="M1462">
        <v>-3.1680000000000001</v>
      </c>
      <c r="N1462">
        <v>-3.23</v>
      </c>
      <c r="O1462">
        <v>0.98799999999999999</v>
      </c>
      <c r="P1462">
        <v>1.0049999999999999</v>
      </c>
      <c r="Q1462">
        <v>0.997</v>
      </c>
      <c r="R1462">
        <v>0.55100000000000005</v>
      </c>
      <c r="S1462">
        <v>0.20699999999999999</v>
      </c>
    </row>
    <row r="1463" spans="1:19" x14ac:dyDescent="0.3">
      <c r="A1463">
        <v>300</v>
      </c>
      <c r="B1463">
        <v>-0.54200000000000004</v>
      </c>
      <c r="C1463">
        <v>-1.542</v>
      </c>
      <c r="D1463">
        <v>-2.5379999999999998</v>
      </c>
      <c r="E1463">
        <v>-3.17</v>
      </c>
      <c r="F1463">
        <v>-3.23</v>
      </c>
      <c r="G1463">
        <v>1.9</v>
      </c>
      <c r="H1463">
        <v>0</v>
      </c>
      <c r="I1463">
        <v>1.923</v>
      </c>
      <c r="J1463">
        <v>-0.55400000000000005</v>
      </c>
      <c r="K1463">
        <v>-1.542</v>
      </c>
      <c r="L1463">
        <v>-2.5379999999999998</v>
      </c>
      <c r="M1463">
        <v>-3.1669999999999998</v>
      </c>
      <c r="N1463">
        <v>-3.23</v>
      </c>
      <c r="O1463">
        <v>0.98899999999999999</v>
      </c>
      <c r="P1463">
        <v>1.004</v>
      </c>
      <c r="Q1463">
        <v>0.997</v>
      </c>
      <c r="R1463">
        <v>0.55300000000000005</v>
      </c>
      <c r="S1463">
        <v>0.20699999999999999</v>
      </c>
    </row>
    <row r="1464" spans="1:19" x14ac:dyDescent="0.3">
      <c r="A1464">
        <v>360</v>
      </c>
      <c r="B1464">
        <v>-0.54200000000000004</v>
      </c>
      <c r="C1464">
        <v>-1.542</v>
      </c>
      <c r="D1464">
        <v>-2.5379999999999998</v>
      </c>
      <c r="E1464">
        <v>-3.17</v>
      </c>
      <c r="F1464">
        <v>-3.23</v>
      </c>
      <c r="G1464">
        <v>1.9</v>
      </c>
      <c r="H1464">
        <v>0</v>
      </c>
      <c r="I1464">
        <v>1.923</v>
      </c>
      <c r="J1464">
        <v>-0.55400000000000005</v>
      </c>
      <c r="K1464">
        <v>-1.5429999999999999</v>
      </c>
      <c r="L1464">
        <v>-2.5379999999999998</v>
      </c>
      <c r="M1464">
        <v>-3.1669999999999998</v>
      </c>
      <c r="N1464">
        <v>-3.23</v>
      </c>
      <c r="O1464">
        <v>0.99</v>
      </c>
      <c r="P1464">
        <v>1.002</v>
      </c>
      <c r="Q1464">
        <v>0.997</v>
      </c>
      <c r="R1464">
        <v>0.55500000000000005</v>
      </c>
      <c r="S1464">
        <v>0.20699999999999999</v>
      </c>
    </row>
    <row r="1465" spans="1:19" x14ac:dyDescent="0.3">
      <c r="A1465">
        <v>420</v>
      </c>
      <c r="B1465">
        <v>-0.54200000000000004</v>
      </c>
      <c r="C1465">
        <v>-1.542</v>
      </c>
      <c r="D1465">
        <v>-2.5379999999999998</v>
      </c>
      <c r="E1465">
        <v>-3.17</v>
      </c>
      <c r="F1465">
        <v>-3.23</v>
      </c>
      <c r="G1465">
        <v>1.9</v>
      </c>
      <c r="H1465">
        <v>0</v>
      </c>
      <c r="I1465">
        <v>1.923</v>
      </c>
      <c r="J1465">
        <v>-0.55500000000000005</v>
      </c>
      <c r="K1465">
        <v>-1.544</v>
      </c>
      <c r="L1465">
        <v>-2.5379999999999998</v>
      </c>
      <c r="M1465">
        <v>-3.1669999999999998</v>
      </c>
      <c r="N1465">
        <v>-3.23</v>
      </c>
      <c r="O1465">
        <v>0.99099999999999999</v>
      </c>
      <c r="P1465">
        <v>1</v>
      </c>
      <c r="Q1465">
        <v>0.996</v>
      </c>
      <c r="R1465">
        <v>0.55500000000000005</v>
      </c>
      <c r="S1465">
        <v>0.20899999999999999</v>
      </c>
    </row>
    <row r="1466" spans="1:19" x14ac:dyDescent="0.3">
      <c r="A1466">
        <v>480</v>
      </c>
      <c r="B1466">
        <v>-0.54200000000000004</v>
      </c>
      <c r="C1466">
        <v>-1.542</v>
      </c>
      <c r="D1466">
        <v>-2.5379999999999998</v>
      </c>
      <c r="E1466">
        <v>-3.17</v>
      </c>
      <c r="F1466">
        <v>-3.23</v>
      </c>
      <c r="G1466">
        <v>1.9</v>
      </c>
      <c r="H1466">
        <v>0</v>
      </c>
      <c r="I1466">
        <v>1.923</v>
      </c>
      <c r="J1466">
        <v>-0.55500000000000005</v>
      </c>
      <c r="K1466">
        <v>-1.544</v>
      </c>
      <c r="L1466">
        <v>-2.5379999999999998</v>
      </c>
      <c r="M1466">
        <v>-3.1669999999999998</v>
      </c>
      <c r="N1466">
        <v>-3.23</v>
      </c>
      <c r="O1466">
        <v>0.99199999999999999</v>
      </c>
      <c r="P1466">
        <v>0.999</v>
      </c>
      <c r="Q1466">
        <v>0.997</v>
      </c>
      <c r="R1466">
        <v>0.55600000000000005</v>
      </c>
      <c r="S1466">
        <v>0.21099999999999999</v>
      </c>
    </row>
    <row r="1467" spans="1:19" x14ac:dyDescent="0.3">
      <c r="A1467">
        <v>540</v>
      </c>
      <c r="B1467">
        <v>-0.54200000000000004</v>
      </c>
      <c r="C1467">
        <v>-1.542</v>
      </c>
      <c r="D1467">
        <v>-2.5379999999999998</v>
      </c>
      <c r="E1467">
        <v>-3.17</v>
      </c>
      <c r="F1467">
        <v>-3.23</v>
      </c>
      <c r="G1467">
        <v>1.9</v>
      </c>
      <c r="H1467">
        <v>0</v>
      </c>
      <c r="I1467">
        <v>1.923</v>
      </c>
      <c r="J1467">
        <v>-0.55500000000000005</v>
      </c>
      <c r="K1467">
        <v>-1.5449999999999999</v>
      </c>
      <c r="L1467">
        <v>-2.5379999999999998</v>
      </c>
      <c r="M1467">
        <v>-3.1659999999999999</v>
      </c>
      <c r="N1467">
        <v>-3.23</v>
      </c>
      <c r="O1467">
        <v>0.99199999999999999</v>
      </c>
      <c r="P1467">
        <v>0.997</v>
      </c>
      <c r="Q1467">
        <v>0.996</v>
      </c>
      <c r="R1467">
        <v>0.55600000000000005</v>
      </c>
      <c r="S1467">
        <v>0.21199999999999999</v>
      </c>
    </row>
    <row r="1468" spans="1:19" x14ac:dyDescent="0.3">
      <c r="A1468">
        <v>600</v>
      </c>
      <c r="B1468">
        <v>-0.54200000000000004</v>
      </c>
      <c r="C1468">
        <v>-1.542</v>
      </c>
      <c r="D1468">
        <v>-2.5379999999999998</v>
      </c>
      <c r="E1468">
        <v>-3.17</v>
      </c>
      <c r="F1468">
        <v>-3.23</v>
      </c>
      <c r="G1468">
        <v>1.9</v>
      </c>
      <c r="H1468">
        <v>0</v>
      </c>
      <c r="I1468">
        <v>1.923</v>
      </c>
      <c r="J1468">
        <v>-0.55600000000000005</v>
      </c>
      <c r="K1468">
        <v>-1.546</v>
      </c>
      <c r="L1468">
        <v>-2.5379999999999998</v>
      </c>
      <c r="M1468">
        <v>-3.1659999999999999</v>
      </c>
      <c r="N1468">
        <v>-3.23</v>
      </c>
      <c r="O1468">
        <v>0.99299999999999999</v>
      </c>
      <c r="P1468">
        <v>0.996</v>
      </c>
      <c r="Q1468">
        <v>0.996</v>
      </c>
      <c r="R1468">
        <v>0.55600000000000005</v>
      </c>
      <c r="S1468">
        <v>0.21299999999999999</v>
      </c>
    </row>
    <row r="1470" spans="1:19" x14ac:dyDescent="0.3">
      <c r="A1470" t="s">
        <v>0</v>
      </c>
      <c r="B1470" t="s">
        <v>114</v>
      </c>
    </row>
    <row r="1471" spans="1:19" x14ac:dyDescent="0.3">
      <c r="A1471">
        <v>0</v>
      </c>
      <c r="B1471">
        <v>-0.54200000000000004</v>
      </c>
      <c r="C1471">
        <v>-1.542</v>
      </c>
      <c r="D1471">
        <v>-2.5379999999999998</v>
      </c>
      <c r="E1471">
        <v>-3.17</v>
      </c>
      <c r="F1471">
        <v>-3.23</v>
      </c>
      <c r="G1471">
        <v>1.9</v>
      </c>
      <c r="H1471">
        <v>0</v>
      </c>
      <c r="I1471">
        <v>1.675</v>
      </c>
      <c r="J1471">
        <v>-0.54200000000000004</v>
      </c>
      <c r="K1471">
        <v>-1.542</v>
      </c>
      <c r="L1471">
        <v>-2.5379999999999998</v>
      </c>
      <c r="M1471">
        <v>-3.17</v>
      </c>
      <c r="N1471">
        <v>-3.23</v>
      </c>
      <c r="O1471">
        <v>0.96799999999999997</v>
      </c>
      <c r="P1471">
        <v>0.96799999999999997</v>
      </c>
      <c r="Q1471">
        <v>0.96099999999999997</v>
      </c>
      <c r="R1471">
        <v>0.54300000000000004</v>
      </c>
      <c r="S1471">
        <v>0.20599999999999999</v>
      </c>
    </row>
    <row r="1472" spans="1:19" x14ac:dyDescent="0.3">
      <c r="A1472">
        <v>60</v>
      </c>
      <c r="B1472">
        <v>-0.54200000000000004</v>
      </c>
      <c r="C1472">
        <v>-1.542</v>
      </c>
      <c r="D1472">
        <v>-2.5379999999999998</v>
      </c>
      <c r="E1472">
        <v>-3.17</v>
      </c>
      <c r="F1472">
        <v>-3.23</v>
      </c>
      <c r="G1472">
        <v>1.9</v>
      </c>
      <c r="H1472">
        <v>0</v>
      </c>
      <c r="I1472">
        <v>1.675</v>
      </c>
      <c r="J1472">
        <v>-0.54700000000000004</v>
      </c>
      <c r="K1472">
        <v>-1.542</v>
      </c>
      <c r="L1472">
        <v>-2.5379999999999998</v>
      </c>
      <c r="M1472">
        <v>-3.17</v>
      </c>
      <c r="N1472">
        <v>-3.2269999999999999</v>
      </c>
      <c r="O1472">
        <v>0.97799999999999998</v>
      </c>
      <c r="P1472">
        <v>0.99399999999999999</v>
      </c>
      <c r="Q1472">
        <v>0.98499999999999999</v>
      </c>
      <c r="R1472">
        <v>0.54500000000000004</v>
      </c>
      <c r="S1472">
        <v>0.19800000000000001</v>
      </c>
    </row>
    <row r="1473" spans="1:19" x14ac:dyDescent="0.3">
      <c r="A1473">
        <v>120</v>
      </c>
      <c r="B1473">
        <v>-0.54200000000000004</v>
      </c>
      <c r="C1473">
        <v>-1.542</v>
      </c>
      <c r="D1473">
        <v>-2.5379999999999998</v>
      </c>
      <c r="E1473">
        <v>-3.17</v>
      </c>
      <c r="F1473">
        <v>-3.23</v>
      </c>
      <c r="G1473">
        <v>1.9</v>
      </c>
      <c r="H1473">
        <v>0</v>
      </c>
      <c r="I1473">
        <v>1.675</v>
      </c>
      <c r="J1473">
        <v>-0.55000000000000004</v>
      </c>
      <c r="K1473">
        <v>-1.542</v>
      </c>
      <c r="L1473">
        <v>-2.5379999999999998</v>
      </c>
      <c r="M1473">
        <v>-3.169</v>
      </c>
      <c r="N1473">
        <v>-3.2240000000000002</v>
      </c>
      <c r="O1473">
        <v>0.98299999999999998</v>
      </c>
      <c r="P1473">
        <v>0.999</v>
      </c>
      <c r="Q1473">
        <v>0.99299999999999999</v>
      </c>
      <c r="R1473">
        <v>0.54500000000000004</v>
      </c>
      <c r="S1473">
        <v>0.191</v>
      </c>
    </row>
    <row r="1474" spans="1:19" x14ac:dyDescent="0.3">
      <c r="A1474">
        <v>180</v>
      </c>
      <c r="B1474">
        <v>-0.54200000000000004</v>
      </c>
      <c r="C1474">
        <v>-1.542</v>
      </c>
      <c r="D1474">
        <v>-2.5379999999999998</v>
      </c>
      <c r="E1474">
        <v>-3.17</v>
      </c>
      <c r="F1474">
        <v>-3.23</v>
      </c>
      <c r="G1474">
        <v>1.9</v>
      </c>
      <c r="H1474">
        <v>0</v>
      </c>
      <c r="I1474">
        <v>1.675</v>
      </c>
      <c r="J1474">
        <v>-0.55200000000000005</v>
      </c>
      <c r="K1474">
        <v>-1.542</v>
      </c>
      <c r="L1474">
        <v>-2.5390000000000001</v>
      </c>
      <c r="M1474">
        <v>-3.169</v>
      </c>
      <c r="N1474">
        <v>-3.2210000000000001</v>
      </c>
      <c r="O1474">
        <v>0.98599999999999999</v>
      </c>
      <c r="P1474">
        <v>1.004</v>
      </c>
      <c r="Q1474">
        <v>0.997</v>
      </c>
      <c r="R1474">
        <v>0.54800000000000004</v>
      </c>
      <c r="S1474">
        <v>0.185</v>
      </c>
    </row>
    <row r="1475" spans="1:19" x14ac:dyDescent="0.3">
      <c r="A1475">
        <v>240</v>
      </c>
      <c r="B1475">
        <v>-0.54200000000000004</v>
      </c>
      <c r="C1475">
        <v>-1.542</v>
      </c>
      <c r="D1475">
        <v>-2.5379999999999998</v>
      </c>
      <c r="E1475">
        <v>-3.17</v>
      </c>
      <c r="F1475">
        <v>-3.23</v>
      </c>
      <c r="G1475">
        <v>1.9</v>
      </c>
      <c r="H1475">
        <v>0</v>
      </c>
      <c r="I1475">
        <v>1.675</v>
      </c>
      <c r="J1475">
        <v>-0.55300000000000005</v>
      </c>
      <c r="K1475">
        <v>-1.542</v>
      </c>
      <c r="L1475">
        <v>-2.5379999999999998</v>
      </c>
      <c r="M1475">
        <v>-3.169</v>
      </c>
      <c r="N1475">
        <v>-3.218</v>
      </c>
      <c r="O1475">
        <v>0.98799999999999999</v>
      </c>
      <c r="P1475">
        <v>1.0049999999999999</v>
      </c>
      <c r="Q1475">
        <v>0.997</v>
      </c>
      <c r="R1475">
        <v>0.55500000000000005</v>
      </c>
      <c r="S1475">
        <v>0.17899999999999999</v>
      </c>
    </row>
    <row r="1476" spans="1:19" x14ac:dyDescent="0.3">
      <c r="A1476">
        <v>300</v>
      </c>
      <c r="B1476">
        <v>-0.54200000000000004</v>
      </c>
      <c r="C1476">
        <v>-1.542</v>
      </c>
      <c r="D1476">
        <v>-2.5379999999999998</v>
      </c>
      <c r="E1476">
        <v>-3.17</v>
      </c>
      <c r="F1476">
        <v>-3.23</v>
      </c>
      <c r="G1476">
        <v>1.9</v>
      </c>
      <c r="H1476">
        <v>0</v>
      </c>
      <c r="I1476">
        <v>1.675</v>
      </c>
      <c r="J1476">
        <v>-0.55400000000000005</v>
      </c>
      <c r="K1476">
        <v>-1.542</v>
      </c>
      <c r="L1476">
        <v>-2.5379999999999998</v>
      </c>
      <c r="M1476">
        <v>-3.1680000000000001</v>
      </c>
      <c r="N1476">
        <v>-3.2149999999999999</v>
      </c>
      <c r="O1476">
        <v>0.98899999999999999</v>
      </c>
      <c r="P1476">
        <v>1.004</v>
      </c>
      <c r="Q1476">
        <v>0.996</v>
      </c>
      <c r="R1476">
        <v>0.55600000000000005</v>
      </c>
      <c r="S1476">
        <v>0.17399999999999999</v>
      </c>
    </row>
    <row r="1477" spans="1:19" x14ac:dyDescent="0.3">
      <c r="A1477">
        <v>360</v>
      </c>
      <c r="B1477">
        <v>-0.54200000000000004</v>
      </c>
      <c r="C1477">
        <v>-1.542</v>
      </c>
      <c r="D1477">
        <v>-2.5379999999999998</v>
      </c>
      <c r="E1477">
        <v>-3.17</v>
      </c>
      <c r="F1477">
        <v>-3.23</v>
      </c>
      <c r="G1477">
        <v>1.9</v>
      </c>
      <c r="H1477">
        <v>0</v>
      </c>
      <c r="I1477">
        <v>1.675</v>
      </c>
      <c r="J1477">
        <v>-0.55400000000000005</v>
      </c>
      <c r="K1477">
        <v>-1.5429999999999999</v>
      </c>
      <c r="L1477">
        <v>-2.5379999999999998</v>
      </c>
      <c r="M1477">
        <v>-3.1659999999999999</v>
      </c>
      <c r="N1477">
        <v>-3.2120000000000002</v>
      </c>
      <c r="O1477">
        <v>0.99</v>
      </c>
      <c r="P1477">
        <v>1.002</v>
      </c>
      <c r="Q1477">
        <v>0.997</v>
      </c>
      <c r="R1477">
        <v>0.55100000000000005</v>
      </c>
      <c r="S1477">
        <v>0.17</v>
      </c>
    </row>
    <row r="1478" spans="1:19" x14ac:dyDescent="0.3">
      <c r="A1478">
        <v>420</v>
      </c>
      <c r="B1478">
        <v>-0.54200000000000004</v>
      </c>
      <c r="C1478">
        <v>-1.542</v>
      </c>
      <c r="D1478">
        <v>-2.5379999999999998</v>
      </c>
      <c r="E1478">
        <v>-3.17</v>
      </c>
      <c r="F1478">
        <v>-3.23</v>
      </c>
      <c r="G1478">
        <v>1.9</v>
      </c>
      <c r="H1478">
        <v>0</v>
      </c>
      <c r="I1478">
        <v>1.675</v>
      </c>
      <c r="J1478">
        <v>-0.55500000000000005</v>
      </c>
      <c r="K1478">
        <v>-1.544</v>
      </c>
      <c r="L1478">
        <v>-2.5379999999999998</v>
      </c>
      <c r="M1478">
        <v>-3.1640000000000001</v>
      </c>
      <c r="N1478">
        <v>-3.2090000000000001</v>
      </c>
      <c r="O1478">
        <v>0.99099999999999999</v>
      </c>
      <c r="P1478">
        <v>1</v>
      </c>
      <c r="Q1478">
        <v>0.997</v>
      </c>
      <c r="R1478">
        <v>0.54500000000000004</v>
      </c>
      <c r="S1478">
        <v>0.16800000000000001</v>
      </c>
    </row>
    <row r="1479" spans="1:19" x14ac:dyDescent="0.3">
      <c r="A1479">
        <v>480</v>
      </c>
      <c r="B1479">
        <v>-0.54200000000000004</v>
      </c>
      <c r="C1479">
        <v>-1.542</v>
      </c>
      <c r="D1479">
        <v>-2.5379999999999998</v>
      </c>
      <c r="E1479">
        <v>-3.17</v>
      </c>
      <c r="F1479">
        <v>-3.23</v>
      </c>
      <c r="G1479">
        <v>1.9</v>
      </c>
      <c r="H1479">
        <v>0</v>
      </c>
      <c r="I1479">
        <v>1.675</v>
      </c>
      <c r="J1479">
        <v>-0.55500000000000005</v>
      </c>
      <c r="K1479">
        <v>-1.544</v>
      </c>
      <c r="L1479">
        <v>-2.5379999999999998</v>
      </c>
      <c r="M1479">
        <v>-3.161</v>
      </c>
      <c r="N1479">
        <v>-3.206</v>
      </c>
      <c r="O1479">
        <v>0.99199999999999999</v>
      </c>
      <c r="P1479">
        <v>0.998</v>
      </c>
      <c r="Q1479">
        <v>0.997</v>
      </c>
      <c r="R1479">
        <v>0.54</v>
      </c>
      <c r="S1479">
        <v>0.16700000000000001</v>
      </c>
    </row>
    <row r="1480" spans="1:19" x14ac:dyDescent="0.3">
      <c r="A1480">
        <v>540</v>
      </c>
      <c r="B1480">
        <v>-0.54200000000000004</v>
      </c>
      <c r="C1480">
        <v>-1.542</v>
      </c>
      <c r="D1480">
        <v>-2.5379999999999998</v>
      </c>
      <c r="E1480">
        <v>-3.17</v>
      </c>
      <c r="F1480">
        <v>-3.23</v>
      </c>
      <c r="G1480">
        <v>1.9</v>
      </c>
      <c r="H1480">
        <v>0</v>
      </c>
      <c r="I1480">
        <v>1.675</v>
      </c>
      <c r="J1480">
        <v>-0.55500000000000005</v>
      </c>
      <c r="K1480">
        <v>-1.5449999999999999</v>
      </c>
      <c r="L1480">
        <v>-2.5379999999999998</v>
      </c>
      <c r="M1480">
        <v>-3.1579999999999999</v>
      </c>
      <c r="N1480">
        <v>-3.2029999999999998</v>
      </c>
      <c r="O1480">
        <v>0.99199999999999999</v>
      </c>
      <c r="P1480">
        <v>0.997</v>
      </c>
      <c r="Q1480">
        <v>0.996</v>
      </c>
      <c r="R1480">
        <v>0.53400000000000003</v>
      </c>
      <c r="S1480">
        <v>0.16700000000000001</v>
      </c>
    </row>
    <row r="1481" spans="1:19" x14ac:dyDescent="0.3">
      <c r="A1481">
        <v>600</v>
      </c>
      <c r="B1481">
        <v>-0.54200000000000004</v>
      </c>
      <c r="C1481">
        <v>-1.542</v>
      </c>
      <c r="D1481">
        <v>-2.5379999999999998</v>
      </c>
      <c r="E1481">
        <v>-3.17</v>
      </c>
      <c r="F1481">
        <v>-3.23</v>
      </c>
      <c r="G1481">
        <v>1.9</v>
      </c>
      <c r="H1481">
        <v>0</v>
      </c>
      <c r="I1481">
        <v>1.675</v>
      </c>
      <c r="J1481">
        <v>-0.55600000000000005</v>
      </c>
      <c r="K1481">
        <v>-1.546</v>
      </c>
      <c r="L1481">
        <v>-2.5379999999999998</v>
      </c>
      <c r="M1481">
        <v>-3.1549999999999998</v>
      </c>
      <c r="N1481">
        <v>-3.2</v>
      </c>
      <c r="O1481">
        <v>0.99299999999999999</v>
      </c>
      <c r="P1481">
        <v>0.996</v>
      </c>
      <c r="Q1481">
        <v>0.996</v>
      </c>
      <c r="R1481">
        <v>0.53</v>
      </c>
      <c r="S1481">
        <v>0.16600000000000001</v>
      </c>
    </row>
    <row r="1483" spans="1:19" x14ac:dyDescent="0.3">
      <c r="A1483" t="s">
        <v>0</v>
      </c>
      <c r="B1483" t="s">
        <v>115</v>
      </c>
    </row>
    <row r="1484" spans="1:19" x14ac:dyDescent="0.3">
      <c r="A1484">
        <v>0</v>
      </c>
      <c r="B1484">
        <v>-0.54200000000000004</v>
      </c>
      <c r="C1484">
        <v>-1.542</v>
      </c>
      <c r="D1484">
        <v>-2.5379999999999998</v>
      </c>
      <c r="E1484">
        <v>-3.1619999999999999</v>
      </c>
      <c r="F1484">
        <v>-3.22</v>
      </c>
      <c r="G1484">
        <v>1.9</v>
      </c>
      <c r="H1484">
        <v>0</v>
      </c>
      <c r="I1484">
        <v>2.161</v>
      </c>
      <c r="J1484">
        <v>-0.54200000000000004</v>
      </c>
      <c r="K1484">
        <v>-1.542</v>
      </c>
      <c r="L1484">
        <v>-2.5379999999999998</v>
      </c>
      <c r="M1484">
        <v>-3.1619999999999999</v>
      </c>
      <c r="N1484">
        <v>-3.22</v>
      </c>
      <c r="O1484">
        <v>0.96799999999999997</v>
      </c>
      <c r="P1484">
        <v>0.96799999999999997</v>
      </c>
      <c r="Q1484">
        <v>0.96099999999999997</v>
      </c>
      <c r="R1484">
        <v>0.53700000000000003</v>
      </c>
      <c r="S1484">
        <v>0.20399999999999999</v>
      </c>
    </row>
    <row r="1485" spans="1:19" x14ac:dyDescent="0.3">
      <c r="A1485">
        <v>60</v>
      </c>
      <c r="B1485">
        <v>-0.54200000000000004</v>
      </c>
      <c r="C1485">
        <v>-1.542</v>
      </c>
      <c r="D1485">
        <v>-2.5379999999999998</v>
      </c>
      <c r="E1485">
        <v>-3.1619999999999999</v>
      </c>
      <c r="F1485">
        <v>-3.22</v>
      </c>
      <c r="G1485">
        <v>1.9</v>
      </c>
      <c r="H1485">
        <v>0</v>
      </c>
      <c r="I1485">
        <v>2.161</v>
      </c>
      <c r="J1485">
        <v>-0.54700000000000004</v>
      </c>
      <c r="K1485">
        <v>-1.542</v>
      </c>
      <c r="L1485">
        <v>-2.5369999999999999</v>
      </c>
      <c r="M1485">
        <v>-3.161</v>
      </c>
      <c r="N1485">
        <v>-3.2229999999999999</v>
      </c>
      <c r="O1485">
        <v>0.97799999999999998</v>
      </c>
      <c r="P1485">
        <v>0.995</v>
      </c>
      <c r="Q1485">
        <v>0.98499999999999999</v>
      </c>
      <c r="R1485">
        <v>0.53700000000000003</v>
      </c>
      <c r="S1485">
        <v>0.21299999999999999</v>
      </c>
    </row>
    <row r="1486" spans="1:19" x14ac:dyDescent="0.3">
      <c r="A1486">
        <v>120</v>
      </c>
      <c r="B1486">
        <v>-0.54200000000000004</v>
      </c>
      <c r="C1486">
        <v>-1.542</v>
      </c>
      <c r="D1486">
        <v>-2.5379999999999998</v>
      </c>
      <c r="E1486">
        <v>-3.1619999999999999</v>
      </c>
      <c r="F1486">
        <v>-3.22</v>
      </c>
      <c r="G1486">
        <v>1.9</v>
      </c>
      <c r="H1486">
        <v>0</v>
      </c>
      <c r="I1486">
        <v>2.161</v>
      </c>
      <c r="J1486">
        <v>-0.55000000000000004</v>
      </c>
      <c r="K1486">
        <v>-1.542</v>
      </c>
      <c r="L1486">
        <v>-2.5379999999999998</v>
      </c>
      <c r="M1486">
        <v>-3.1619999999999999</v>
      </c>
      <c r="N1486">
        <v>-3.226</v>
      </c>
      <c r="O1486">
        <v>0.98199999999999998</v>
      </c>
      <c r="P1486">
        <v>0.999</v>
      </c>
      <c r="Q1486">
        <v>0.99399999999999999</v>
      </c>
      <c r="R1486">
        <v>0.54100000000000004</v>
      </c>
      <c r="S1486">
        <v>0.221</v>
      </c>
    </row>
    <row r="1487" spans="1:19" x14ac:dyDescent="0.3">
      <c r="A1487">
        <v>180</v>
      </c>
      <c r="B1487">
        <v>-0.54200000000000004</v>
      </c>
      <c r="C1487">
        <v>-1.542</v>
      </c>
      <c r="D1487">
        <v>-2.5379999999999998</v>
      </c>
      <c r="E1487">
        <v>-3.1619999999999999</v>
      </c>
      <c r="F1487">
        <v>-3.22</v>
      </c>
      <c r="G1487">
        <v>1.9</v>
      </c>
      <c r="H1487">
        <v>0</v>
      </c>
      <c r="I1487">
        <v>2.161</v>
      </c>
      <c r="J1487">
        <v>-0.55200000000000005</v>
      </c>
      <c r="K1487">
        <v>-1.542</v>
      </c>
      <c r="L1487">
        <v>-2.5379999999999998</v>
      </c>
      <c r="M1487">
        <v>-3.161</v>
      </c>
      <c r="N1487">
        <v>-3.2290000000000001</v>
      </c>
      <c r="O1487">
        <v>0.98599999999999999</v>
      </c>
      <c r="P1487">
        <v>1.0029999999999999</v>
      </c>
      <c r="Q1487">
        <v>0.995</v>
      </c>
      <c r="R1487">
        <v>0.54300000000000004</v>
      </c>
      <c r="S1487">
        <v>0.22700000000000001</v>
      </c>
    </row>
    <row r="1488" spans="1:19" x14ac:dyDescent="0.3">
      <c r="A1488">
        <v>240</v>
      </c>
      <c r="B1488">
        <v>-0.54200000000000004</v>
      </c>
      <c r="C1488">
        <v>-1.542</v>
      </c>
      <c r="D1488">
        <v>-2.5379999999999998</v>
      </c>
      <c r="E1488">
        <v>-3.1619999999999999</v>
      </c>
      <c r="F1488">
        <v>-3.22</v>
      </c>
      <c r="G1488">
        <v>1.9</v>
      </c>
      <c r="H1488">
        <v>0</v>
      </c>
      <c r="I1488">
        <v>2.161</v>
      </c>
      <c r="J1488">
        <v>-0.55300000000000005</v>
      </c>
      <c r="K1488">
        <v>-1.542</v>
      </c>
      <c r="L1488">
        <v>-2.5379999999999998</v>
      </c>
      <c r="M1488">
        <v>-3.1589999999999998</v>
      </c>
      <c r="N1488">
        <v>-3.2320000000000002</v>
      </c>
      <c r="O1488">
        <v>0.98799999999999999</v>
      </c>
      <c r="P1488">
        <v>1.0049999999999999</v>
      </c>
      <c r="Q1488">
        <v>0.997</v>
      </c>
      <c r="R1488">
        <v>0.54200000000000004</v>
      </c>
      <c r="S1488">
        <v>0.23300000000000001</v>
      </c>
    </row>
    <row r="1489" spans="1:19" x14ac:dyDescent="0.3">
      <c r="A1489">
        <v>300</v>
      </c>
      <c r="B1489">
        <v>-0.54200000000000004</v>
      </c>
      <c r="C1489">
        <v>-1.542</v>
      </c>
      <c r="D1489">
        <v>-2.5379999999999998</v>
      </c>
      <c r="E1489">
        <v>-3.1619999999999999</v>
      </c>
      <c r="F1489">
        <v>-3.22</v>
      </c>
      <c r="G1489">
        <v>1.9</v>
      </c>
      <c r="H1489">
        <v>0</v>
      </c>
      <c r="I1489">
        <v>2.161</v>
      </c>
      <c r="J1489">
        <v>-0.55400000000000005</v>
      </c>
      <c r="K1489">
        <v>-1.542</v>
      </c>
      <c r="L1489">
        <v>-2.5379999999999998</v>
      </c>
      <c r="M1489">
        <v>-3.1579999999999999</v>
      </c>
      <c r="N1489">
        <v>-3.2349999999999999</v>
      </c>
      <c r="O1489">
        <v>0.99</v>
      </c>
      <c r="P1489">
        <v>1.004</v>
      </c>
      <c r="Q1489">
        <v>0.997</v>
      </c>
      <c r="R1489">
        <v>0.54500000000000004</v>
      </c>
      <c r="S1489">
        <v>0.23699999999999999</v>
      </c>
    </row>
    <row r="1490" spans="1:19" x14ac:dyDescent="0.3">
      <c r="A1490">
        <v>360</v>
      </c>
      <c r="B1490">
        <v>-0.54200000000000004</v>
      </c>
      <c r="C1490">
        <v>-1.542</v>
      </c>
      <c r="D1490">
        <v>-2.5379999999999998</v>
      </c>
      <c r="E1490">
        <v>-3.1619999999999999</v>
      </c>
      <c r="F1490">
        <v>-3.22</v>
      </c>
      <c r="G1490">
        <v>1.9</v>
      </c>
      <c r="H1490">
        <v>0</v>
      </c>
      <c r="I1490">
        <v>2.161</v>
      </c>
      <c r="J1490">
        <v>-0.55400000000000005</v>
      </c>
      <c r="K1490">
        <v>-1.5429999999999999</v>
      </c>
      <c r="L1490">
        <v>-2.5379999999999998</v>
      </c>
      <c r="M1490">
        <v>-3.1589999999999998</v>
      </c>
      <c r="N1490">
        <v>-3.238</v>
      </c>
      <c r="O1490">
        <v>0.99</v>
      </c>
      <c r="P1490">
        <v>1.0009999999999999</v>
      </c>
      <c r="Q1490">
        <v>0.995</v>
      </c>
      <c r="R1490">
        <v>0.55100000000000005</v>
      </c>
      <c r="S1490">
        <v>0.24099999999999999</v>
      </c>
    </row>
    <row r="1491" spans="1:19" x14ac:dyDescent="0.3">
      <c r="A1491">
        <v>420</v>
      </c>
      <c r="B1491">
        <v>-0.54200000000000004</v>
      </c>
      <c r="C1491">
        <v>-1.542</v>
      </c>
      <c r="D1491">
        <v>-2.5379999999999998</v>
      </c>
      <c r="E1491">
        <v>-3.1619999999999999</v>
      </c>
      <c r="F1491">
        <v>-3.22</v>
      </c>
      <c r="G1491">
        <v>1.9</v>
      </c>
      <c r="H1491">
        <v>0</v>
      </c>
      <c r="I1491">
        <v>2.161</v>
      </c>
      <c r="J1491">
        <v>-0.55500000000000005</v>
      </c>
      <c r="K1491">
        <v>-1.544</v>
      </c>
      <c r="L1491">
        <v>-2.5379999999999998</v>
      </c>
      <c r="M1491">
        <v>-3.161</v>
      </c>
      <c r="N1491">
        <v>-3.2410000000000001</v>
      </c>
      <c r="O1491">
        <v>0.99099999999999999</v>
      </c>
      <c r="P1491">
        <v>1</v>
      </c>
      <c r="Q1491">
        <v>0.995</v>
      </c>
      <c r="R1491">
        <v>0.55800000000000005</v>
      </c>
      <c r="S1491">
        <v>0.246</v>
      </c>
    </row>
    <row r="1492" spans="1:19" x14ac:dyDescent="0.3">
      <c r="A1492">
        <v>480</v>
      </c>
      <c r="B1492">
        <v>-0.54200000000000004</v>
      </c>
      <c r="C1492">
        <v>-1.542</v>
      </c>
      <c r="D1492">
        <v>-2.5379999999999998</v>
      </c>
      <c r="E1492">
        <v>-3.1619999999999999</v>
      </c>
      <c r="F1492">
        <v>-3.22</v>
      </c>
      <c r="G1492">
        <v>1.9</v>
      </c>
      <c r="H1492">
        <v>0</v>
      </c>
      <c r="I1492">
        <v>2.161</v>
      </c>
      <c r="J1492">
        <v>-0.55500000000000005</v>
      </c>
      <c r="K1492">
        <v>-1.544</v>
      </c>
      <c r="L1492">
        <v>-2.5379999999999998</v>
      </c>
      <c r="M1492">
        <v>-3.1640000000000001</v>
      </c>
      <c r="N1492">
        <v>-3.2440000000000002</v>
      </c>
      <c r="O1492">
        <v>0.99199999999999999</v>
      </c>
      <c r="P1492">
        <v>0.999</v>
      </c>
      <c r="Q1492">
        <v>0.996</v>
      </c>
      <c r="R1492">
        <v>0.56599999999999995</v>
      </c>
      <c r="S1492">
        <v>0.251</v>
      </c>
    </row>
    <row r="1493" spans="1:19" x14ac:dyDescent="0.3">
      <c r="A1493">
        <v>540</v>
      </c>
      <c r="B1493">
        <v>-0.54200000000000004</v>
      </c>
      <c r="C1493">
        <v>-1.542</v>
      </c>
      <c r="D1493">
        <v>-2.5379999999999998</v>
      </c>
      <c r="E1493">
        <v>-3.1619999999999999</v>
      </c>
      <c r="F1493">
        <v>-3.22</v>
      </c>
      <c r="G1493">
        <v>1.9</v>
      </c>
      <c r="H1493">
        <v>0</v>
      </c>
      <c r="I1493">
        <v>2.161</v>
      </c>
      <c r="J1493">
        <v>-0.55500000000000005</v>
      </c>
      <c r="K1493">
        <v>-1.5449999999999999</v>
      </c>
      <c r="L1493">
        <v>-2.5379999999999998</v>
      </c>
      <c r="M1493">
        <v>-3.1659999999999999</v>
      </c>
      <c r="N1493">
        <v>-3.2469999999999999</v>
      </c>
      <c r="O1493">
        <v>0.99199999999999999</v>
      </c>
      <c r="P1493">
        <v>0.997</v>
      </c>
      <c r="Q1493">
        <v>0.996</v>
      </c>
      <c r="R1493">
        <v>0.57199999999999995</v>
      </c>
      <c r="S1493">
        <v>0.255</v>
      </c>
    </row>
    <row r="1494" spans="1:19" x14ac:dyDescent="0.3">
      <c r="A1494">
        <v>600</v>
      </c>
      <c r="B1494">
        <v>-0.54200000000000004</v>
      </c>
      <c r="C1494">
        <v>-1.542</v>
      </c>
      <c r="D1494">
        <v>-2.5379999999999998</v>
      </c>
      <c r="E1494">
        <v>-3.1619999999999999</v>
      </c>
      <c r="F1494">
        <v>-3.22</v>
      </c>
      <c r="G1494">
        <v>1.9</v>
      </c>
      <c r="H1494">
        <v>0</v>
      </c>
      <c r="I1494">
        <v>2.161</v>
      </c>
      <c r="J1494">
        <v>-0.55600000000000005</v>
      </c>
      <c r="K1494">
        <v>-1.546</v>
      </c>
      <c r="L1494">
        <v>-2.5379999999999998</v>
      </c>
      <c r="M1494">
        <v>-3.1680000000000001</v>
      </c>
      <c r="N1494">
        <v>-3.25</v>
      </c>
      <c r="O1494">
        <v>0.99299999999999999</v>
      </c>
      <c r="P1494">
        <v>0.996</v>
      </c>
      <c r="Q1494">
        <v>0.996</v>
      </c>
      <c r="R1494">
        <v>0.57599999999999996</v>
      </c>
      <c r="S1494">
        <v>0.25800000000000001</v>
      </c>
    </row>
    <row r="1496" spans="1:19" x14ac:dyDescent="0.3">
      <c r="A1496" t="s">
        <v>0</v>
      </c>
      <c r="B1496" t="s">
        <v>116</v>
      </c>
    </row>
    <row r="1497" spans="1:19" x14ac:dyDescent="0.3">
      <c r="A1497">
        <v>0</v>
      </c>
      <c r="B1497">
        <v>-0.54200000000000004</v>
      </c>
      <c r="C1497">
        <v>-1.542</v>
      </c>
      <c r="D1497">
        <v>-2.5379999999999998</v>
      </c>
      <c r="E1497">
        <v>-3.1619999999999999</v>
      </c>
      <c r="F1497">
        <v>-3.22</v>
      </c>
      <c r="G1497">
        <v>1.9</v>
      </c>
      <c r="H1497">
        <v>0</v>
      </c>
      <c r="I1497">
        <v>1.923</v>
      </c>
      <c r="J1497">
        <v>-0.54200000000000004</v>
      </c>
      <c r="K1497">
        <v>-1.542</v>
      </c>
      <c r="L1497">
        <v>-2.5379999999999998</v>
      </c>
      <c r="M1497">
        <v>-3.1619999999999999</v>
      </c>
      <c r="N1497">
        <v>-3.22</v>
      </c>
      <c r="O1497">
        <v>0.96799999999999997</v>
      </c>
      <c r="P1497">
        <v>0.96799999999999997</v>
      </c>
      <c r="Q1497">
        <v>0.96099999999999997</v>
      </c>
      <c r="R1497">
        <v>0.53700000000000003</v>
      </c>
      <c r="S1497">
        <v>0.20399999999999999</v>
      </c>
    </row>
    <row r="1498" spans="1:19" x14ac:dyDescent="0.3">
      <c r="A1498">
        <v>60</v>
      </c>
      <c r="B1498">
        <v>-0.54200000000000004</v>
      </c>
      <c r="C1498">
        <v>-1.542</v>
      </c>
      <c r="D1498">
        <v>-2.5379999999999998</v>
      </c>
      <c r="E1498">
        <v>-3.1619999999999999</v>
      </c>
      <c r="F1498">
        <v>-3.22</v>
      </c>
      <c r="G1498">
        <v>1.9</v>
      </c>
      <c r="H1498">
        <v>0</v>
      </c>
      <c r="I1498">
        <v>1.923</v>
      </c>
      <c r="J1498">
        <v>-0.54700000000000004</v>
      </c>
      <c r="K1498">
        <v>-1.542</v>
      </c>
      <c r="L1498">
        <v>-2.5369999999999999</v>
      </c>
      <c r="M1498">
        <v>-3.1619999999999999</v>
      </c>
      <c r="N1498">
        <v>-3.22</v>
      </c>
      <c r="O1498">
        <v>0.97799999999999998</v>
      </c>
      <c r="P1498">
        <v>0.99399999999999999</v>
      </c>
      <c r="Q1498">
        <v>0.98499999999999999</v>
      </c>
      <c r="R1498">
        <v>0.53800000000000003</v>
      </c>
      <c r="S1498">
        <v>0.20499999999999999</v>
      </c>
    </row>
    <row r="1499" spans="1:19" x14ac:dyDescent="0.3">
      <c r="A1499">
        <v>120</v>
      </c>
      <c r="B1499">
        <v>-0.54200000000000004</v>
      </c>
      <c r="C1499">
        <v>-1.542</v>
      </c>
      <c r="D1499">
        <v>-2.5379999999999998</v>
      </c>
      <c r="E1499">
        <v>-3.1619999999999999</v>
      </c>
      <c r="F1499">
        <v>-3.22</v>
      </c>
      <c r="G1499">
        <v>1.9</v>
      </c>
      <c r="H1499">
        <v>0</v>
      </c>
      <c r="I1499">
        <v>1.923</v>
      </c>
      <c r="J1499">
        <v>-0.55000000000000004</v>
      </c>
      <c r="K1499">
        <v>-1.542</v>
      </c>
      <c r="L1499">
        <v>-2.5379999999999998</v>
      </c>
      <c r="M1499">
        <v>-3.161</v>
      </c>
      <c r="N1499">
        <v>-3.22</v>
      </c>
      <c r="O1499">
        <v>0.98199999999999998</v>
      </c>
      <c r="P1499">
        <v>0.999</v>
      </c>
      <c r="Q1499">
        <v>0.99299999999999999</v>
      </c>
      <c r="R1499">
        <v>0.54</v>
      </c>
      <c r="S1499">
        <v>0.20499999999999999</v>
      </c>
    </row>
    <row r="1500" spans="1:19" x14ac:dyDescent="0.3">
      <c r="A1500">
        <v>180</v>
      </c>
      <c r="B1500">
        <v>-0.54200000000000004</v>
      </c>
      <c r="C1500">
        <v>-1.542</v>
      </c>
      <c r="D1500">
        <v>-2.5379999999999998</v>
      </c>
      <c r="E1500">
        <v>-3.1619999999999999</v>
      </c>
      <c r="F1500">
        <v>-3.22</v>
      </c>
      <c r="G1500">
        <v>1.9</v>
      </c>
      <c r="H1500">
        <v>0</v>
      </c>
      <c r="I1500">
        <v>1.923</v>
      </c>
      <c r="J1500">
        <v>-0.55200000000000005</v>
      </c>
      <c r="K1500">
        <v>-1.542</v>
      </c>
      <c r="L1500">
        <v>-2.5379999999999998</v>
      </c>
      <c r="M1500">
        <v>-3.16</v>
      </c>
      <c r="N1500">
        <v>-3.22</v>
      </c>
      <c r="O1500">
        <v>0.98599999999999999</v>
      </c>
      <c r="P1500">
        <v>1.004</v>
      </c>
      <c r="Q1500">
        <v>0.995</v>
      </c>
      <c r="R1500">
        <v>0.54200000000000004</v>
      </c>
      <c r="S1500">
        <v>0.20499999999999999</v>
      </c>
    </row>
    <row r="1501" spans="1:19" x14ac:dyDescent="0.3">
      <c r="A1501">
        <v>240</v>
      </c>
      <c r="B1501">
        <v>-0.54200000000000004</v>
      </c>
      <c r="C1501">
        <v>-1.542</v>
      </c>
      <c r="D1501">
        <v>-2.5379999999999998</v>
      </c>
      <c r="E1501">
        <v>-3.1619999999999999</v>
      </c>
      <c r="F1501">
        <v>-3.22</v>
      </c>
      <c r="G1501">
        <v>1.9</v>
      </c>
      <c r="H1501">
        <v>0</v>
      </c>
      <c r="I1501">
        <v>1.923</v>
      </c>
      <c r="J1501">
        <v>-0.55300000000000005</v>
      </c>
      <c r="K1501">
        <v>-1.542</v>
      </c>
      <c r="L1501">
        <v>-2.5379999999999998</v>
      </c>
      <c r="M1501">
        <v>-3.16</v>
      </c>
      <c r="N1501">
        <v>-3.22</v>
      </c>
      <c r="O1501">
        <v>0.98799999999999999</v>
      </c>
      <c r="P1501">
        <v>1.0049999999999999</v>
      </c>
      <c r="Q1501">
        <v>0.997</v>
      </c>
      <c r="R1501">
        <v>0.54500000000000004</v>
      </c>
      <c r="S1501">
        <v>0.20499999999999999</v>
      </c>
    </row>
    <row r="1502" spans="1:19" x14ac:dyDescent="0.3">
      <c r="A1502">
        <v>300</v>
      </c>
      <c r="B1502">
        <v>-0.54200000000000004</v>
      </c>
      <c r="C1502">
        <v>-1.542</v>
      </c>
      <c r="D1502">
        <v>-2.5379999999999998</v>
      </c>
      <c r="E1502">
        <v>-3.1619999999999999</v>
      </c>
      <c r="F1502">
        <v>-3.22</v>
      </c>
      <c r="G1502">
        <v>1.9</v>
      </c>
      <c r="H1502">
        <v>0</v>
      </c>
      <c r="I1502">
        <v>1.923</v>
      </c>
      <c r="J1502">
        <v>-0.55400000000000005</v>
      </c>
      <c r="K1502">
        <v>-1.542</v>
      </c>
      <c r="L1502">
        <v>-2.5379999999999998</v>
      </c>
      <c r="M1502">
        <v>-3.1589999999999998</v>
      </c>
      <c r="N1502">
        <v>-3.22</v>
      </c>
      <c r="O1502">
        <v>0.98899999999999999</v>
      </c>
      <c r="P1502">
        <v>1.004</v>
      </c>
      <c r="Q1502">
        <v>0.997</v>
      </c>
      <c r="R1502">
        <v>0.54700000000000004</v>
      </c>
      <c r="S1502">
        <v>0.20499999999999999</v>
      </c>
    </row>
    <row r="1503" spans="1:19" x14ac:dyDescent="0.3">
      <c r="A1503">
        <v>360</v>
      </c>
      <c r="B1503">
        <v>-0.54200000000000004</v>
      </c>
      <c r="C1503">
        <v>-1.542</v>
      </c>
      <c r="D1503">
        <v>-2.5379999999999998</v>
      </c>
      <c r="E1503">
        <v>-3.1619999999999999</v>
      </c>
      <c r="F1503">
        <v>-3.22</v>
      </c>
      <c r="G1503">
        <v>1.9</v>
      </c>
      <c r="H1503">
        <v>0</v>
      </c>
      <c r="I1503">
        <v>1.923</v>
      </c>
      <c r="J1503">
        <v>-0.55400000000000005</v>
      </c>
      <c r="K1503">
        <v>-1.5429999999999999</v>
      </c>
      <c r="L1503">
        <v>-2.5379999999999998</v>
      </c>
      <c r="M1503">
        <v>-3.1589999999999998</v>
      </c>
      <c r="N1503">
        <v>-3.22</v>
      </c>
      <c r="O1503">
        <v>0.99</v>
      </c>
      <c r="P1503">
        <v>1.002</v>
      </c>
      <c r="Q1503">
        <v>0.996</v>
      </c>
      <c r="R1503">
        <v>0.54800000000000004</v>
      </c>
      <c r="S1503">
        <v>0.20499999999999999</v>
      </c>
    </row>
    <row r="1504" spans="1:19" x14ac:dyDescent="0.3">
      <c r="A1504">
        <v>420</v>
      </c>
      <c r="B1504">
        <v>-0.54200000000000004</v>
      </c>
      <c r="C1504">
        <v>-1.542</v>
      </c>
      <c r="D1504">
        <v>-2.5379999999999998</v>
      </c>
      <c r="E1504">
        <v>-3.1619999999999999</v>
      </c>
      <c r="F1504">
        <v>-3.22</v>
      </c>
      <c r="G1504">
        <v>1.9</v>
      </c>
      <c r="H1504">
        <v>0</v>
      </c>
      <c r="I1504">
        <v>1.923</v>
      </c>
      <c r="J1504">
        <v>-0.55500000000000005</v>
      </c>
      <c r="K1504">
        <v>-1.544</v>
      </c>
      <c r="L1504">
        <v>-2.5379999999999998</v>
      </c>
      <c r="M1504">
        <v>-3.1579999999999999</v>
      </c>
      <c r="N1504">
        <v>-3.22</v>
      </c>
      <c r="O1504">
        <v>0.99099999999999999</v>
      </c>
      <c r="P1504">
        <v>1</v>
      </c>
      <c r="Q1504">
        <v>0.996</v>
      </c>
      <c r="R1504">
        <v>0.54900000000000004</v>
      </c>
      <c r="S1504">
        <v>0.20699999999999999</v>
      </c>
    </row>
    <row r="1505" spans="1:19" x14ac:dyDescent="0.3">
      <c r="A1505">
        <v>480</v>
      </c>
      <c r="B1505">
        <v>-0.54200000000000004</v>
      </c>
      <c r="C1505">
        <v>-1.542</v>
      </c>
      <c r="D1505">
        <v>-2.5379999999999998</v>
      </c>
      <c r="E1505">
        <v>-3.1619999999999999</v>
      </c>
      <c r="F1505">
        <v>-3.22</v>
      </c>
      <c r="G1505">
        <v>1.9</v>
      </c>
      <c r="H1505">
        <v>0</v>
      </c>
      <c r="I1505">
        <v>1.923</v>
      </c>
      <c r="J1505">
        <v>-0.55500000000000005</v>
      </c>
      <c r="K1505">
        <v>-1.544</v>
      </c>
      <c r="L1505">
        <v>-2.5379999999999998</v>
      </c>
      <c r="M1505">
        <v>-3.1579999999999999</v>
      </c>
      <c r="N1505">
        <v>-3.22</v>
      </c>
      <c r="O1505">
        <v>0.99199999999999999</v>
      </c>
      <c r="P1505">
        <v>0.999</v>
      </c>
      <c r="Q1505">
        <v>0.996</v>
      </c>
      <c r="R1505">
        <v>0.55000000000000004</v>
      </c>
      <c r="S1505">
        <v>0.20899999999999999</v>
      </c>
    </row>
    <row r="1506" spans="1:19" x14ac:dyDescent="0.3">
      <c r="A1506">
        <v>540</v>
      </c>
      <c r="B1506">
        <v>-0.54200000000000004</v>
      </c>
      <c r="C1506">
        <v>-1.542</v>
      </c>
      <c r="D1506">
        <v>-2.5379999999999998</v>
      </c>
      <c r="E1506">
        <v>-3.1619999999999999</v>
      </c>
      <c r="F1506">
        <v>-3.22</v>
      </c>
      <c r="G1506">
        <v>1.9</v>
      </c>
      <c r="H1506">
        <v>0</v>
      </c>
      <c r="I1506">
        <v>1.923</v>
      </c>
      <c r="J1506">
        <v>-0.55500000000000005</v>
      </c>
      <c r="K1506">
        <v>-1.5449999999999999</v>
      </c>
      <c r="L1506">
        <v>-2.5369999999999999</v>
      </c>
      <c r="M1506">
        <v>-3.1579999999999999</v>
      </c>
      <c r="N1506">
        <v>-3.22</v>
      </c>
      <c r="O1506">
        <v>0.99199999999999999</v>
      </c>
      <c r="P1506">
        <v>0.997</v>
      </c>
      <c r="Q1506">
        <v>0.996</v>
      </c>
      <c r="R1506">
        <v>0.55000000000000004</v>
      </c>
      <c r="S1506">
        <v>0.21</v>
      </c>
    </row>
    <row r="1507" spans="1:19" x14ac:dyDescent="0.3">
      <c r="A1507">
        <v>600</v>
      </c>
      <c r="B1507">
        <v>-0.54200000000000004</v>
      </c>
      <c r="C1507">
        <v>-1.542</v>
      </c>
      <c r="D1507">
        <v>-2.5379999999999998</v>
      </c>
      <c r="E1507">
        <v>-3.1619999999999999</v>
      </c>
      <c r="F1507">
        <v>-3.22</v>
      </c>
      <c r="G1507">
        <v>1.9</v>
      </c>
      <c r="H1507">
        <v>0</v>
      </c>
      <c r="I1507">
        <v>1.923</v>
      </c>
      <c r="J1507">
        <v>-0.55600000000000005</v>
      </c>
      <c r="K1507">
        <v>-1.546</v>
      </c>
      <c r="L1507">
        <v>-2.5369999999999999</v>
      </c>
      <c r="M1507">
        <v>-3.1579999999999999</v>
      </c>
      <c r="N1507">
        <v>-3.22</v>
      </c>
      <c r="O1507">
        <v>0.99299999999999999</v>
      </c>
      <c r="P1507">
        <v>0.996</v>
      </c>
      <c r="Q1507">
        <v>0.996</v>
      </c>
      <c r="R1507">
        <v>0.55000000000000004</v>
      </c>
      <c r="S1507">
        <v>0.21099999999999999</v>
      </c>
    </row>
    <row r="1509" spans="1:19" x14ac:dyDescent="0.3">
      <c r="A1509" t="s">
        <v>0</v>
      </c>
      <c r="B1509" t="s">
        <v>117</v>
      </c>
    </row>
    <row r="1510" spans="1:19" x14ac:dyDescent="0.3">
      <c r="A1510">
        <v>0</v>
      </c>
      <c r="B1510">
        <v>-0.54200000000000004</v>
      </c>
      <c r="C1510">
        <v>-1.542</v>
      </c>
      <c r="D1510">
        <v>-2.5379999999999998</v>
      </c>
      <c r="E1510">
        <v>-3.1619999999999999</v>
      </c>
      <c r="F1510">
        <v>-3.22</v>
      </c>
      <c r="G1510">
        <v>1.9</v>
      </c>
      <c r="H1510">
        <v>0</v>
      </c>
      <c r="I1510">
        <v>1.671</v>
      </c>
      <c r="J1510">
        <v>-0.54200000000000004</v>
      </c>
      <c r="K1510">
        <v>-1.542</v>
      </c>
      <c r="L1510">
        <v>-2.5379999999999998</v>
      </c>
      <c r="M1510">
        <v>-3.1619999999999999</v>
      </c>
      <c r="N1510">
        <v>-3.22</v>
      </c>
      <c r="O1510">
        <v>0.96799999999999997</v>
      </c>
      <c r="P1510">
        <v>0.96799999999999997</v>
      </c>
      <c r="Q1510">
        <v>0.96099999999999997</v>
      </c>
      <c r="R1510">
        <v>0.53700000000000003</v>
      </c>
      <c r="S1510">
        <v>0.20399999999999999</v>
      </c>
    </row>
    <row r="1511" spans="1:19" x14ac:dyDescent="0.3">
      <c r="A1511">
        <v>60</v>
      </c>
      <c r="B1511">
        <v>-0.54200000000000004</v>
      </c>
      <c r="C1511">
        <v>-1.542</v>
      </c>
      <c r="D1511">
        <v>-2.5379999999999998</v>
      </c>
      <c r="E1511">
        <v>-3.1619999999999999</v>
      </c>
      <c r="F1511">
        <v>-3.22</v>
      </c>
      <c r="G1511">
        <v>1.9</v>
      </c>
      <c r="H1511">
        <v>0</v>
      </c>
      <c r="I1511">
        <v>1.671</v>
      </c>
      <c r="J1511">
        <v>-0.54700000000000004</v>
      </c>
      <c r="K1511">
        <v>-1.5409999999999999</v>
      </c>
      <c r="L1511">
        <v>-2.5369999999999999</v>
      </c>
      <c r="M1511">
        <v>-3.1619999999999999</v>
      </c>
      <c r="N1511">
        <v>-3.2170000000000001</v>
      </c>
      <c r="O1511">
        <v>0.97799999999999998</v>
      </c>
      <c r="P1511">
        <v>0.99299999999999999</v>
      </c>
      <c r="Q1511">
        <v>0.98499999999999999</v>
      </c>
      <c r="R1511">
        <v>0.53900000000000003</v>
      </c>
      <c r="S1511">
        <v>0.19700000000000001</v>
      </c>
    </row>
    <row r="1512" spans="1:19" x14ac:dyDescent="0.3">
      <c r="A1512">
        <v>120</v>
      </c>
      <c r="B1512">
        <v>-0.54200000000000004</v>
      </c>
      <c r="C1512">
        <v>-1.542</v>
      </c>
      <c r="D1512">
        <v>-2.5379999999999998</v>
      </c>
      <c r="E1512">
        <v>-3.1619999999999999</v>
      </c>
      <c r="F1512">
        <v>-3.22</v>
      </c>
      <c r="G1512">
        <v>1.9</v>
      </c>
      <c r="H1512">
        <v>0</v>
      </c>
      <c r="I1512">
        <v>1.671</v>
      </c>
      <c r="J1512">
        <v>-0.55000000000000004</v>
      </c>
      <c r="K1512">
        <v>-1.542</v>
      </c>
      <c r="L1512">
        <v>-2.5369999999999999</v>
      </c>
      <c r="M1512">
        <v>-3.161</v>
      </c>
      <c r="N1512">
        <v>-3.214</v>
      </c>
      <c r="O1512">
        <v>0.98299999999999998</v>
      </c>
      <c r="P1512">
        <v>0.999</v>
      </c>
      <c r="Q1512">
        <v>0.99199999999999999</v>
      </c>
      <c r="R1512">
        <v>0.53800000000000003</v>
      </c>
      <c r="S1512">
        <v>0.19</v>
      </c>
    </row>
    <row r="1513" spans="1:19" x14ac:dyDescent="0.3">
      <c r="A1513">
        <v>180</v>
      </c>
      <c r="B1513">
        <v>-0.54200000000000004</v>
      </c>
      <c r="C1513">
        <v>-1.542</v>
      </c>
      <c r="D1513">
        <v>-2.5379999999999998</v>
      </c>
      <c r="E1513">
        <v>-3.1619999999999999</v>
      </c>
      <c r="F1513">
        <v>-3.22</v>
      </c>
      <c r="G1513">
        <v>1.9</v>
      </c>
      <c r="H1513">
        <v>0</v>
      </c>
      <c r="I1513">
        <v>1.671</v>
      </c>
      <c r="J1513">
        <v>-0.55200000000000005</v>
      </c>
      <c r="K1513">
        <v>-1.542</v>
      </c>
      <c r="L1513">
        <v>-2.5379999999999998</v>
      </c>
      <c r="M1513">
        <v>-3.16</v>
      </c>
      <c r="N1513">
        <v>-3.2109999999999999</v>
      </c>
      <c r="O1513">
        <v>0.98599999999999999</v>
      </c>
      <c r="P1513">
        <v>1.004</v>
      </c>
      <c r="Q1513">
        <v>0.996</v>
      </c>
      <c r="R1513">
        <v>0.54200000000000004</v>
      </c>
      <c r="S1513">
        <v>0.183</v>
      </c>
    </row>
    <row r="1514" spans="1:19" x14ac:dyDescent="0.3">
      <c r="A1514">
        <v>240</v>
      </c>
      <c r="B1514">
        <v>-0.54200000000000004</v>
      </c>
      <c r="C1514">
        <v>-1.542</v>
      </c>
      <c r="D1514">
        <v>-2.5379999999999998</v>
      </c>
      <c r="E1514">
        <v>-3.1619999999999999</v>
      </c>
      <c r="F1514">
        <v>-3.22</v>
      </c>
      <c r="G1514">
        <v>1.9</v>
      </c>
      <c r="H1514">
        <v>0</v>
      </c>
      <c r="I1514">
        <v>1.671</v>
      </c>
      <c r="J1514">
        <v>-0.55300000000000005</v>
      </c>
      <c r="K1514">
        <v>-1.542</v>
      </c>
      <c r="L1514">
        <v>-2.5379999999999998</v>
      </c>
      <c r="M1514">
        <v>-3.16</v>
      </c>
      <c r="N1514">
        <v>-3.2080000000000002</v>
      </c>
      <c r="O1514">
        <v>0.98799999999999999</v>
      </c>
      <c r="P1514">
        <v>1.0049999999999999</v>
      </c>
      <c r="Q1514">
        <v>0.996</v>
      </c>
      <c r="R1514">
        <v>0.54800000000000004</v>
      </c>
      <c r="S1514">
        <v>0.17699999999999999</v>
      </c>
    </row>
    <row r="1515" spans="1:19" x14ac:dyDescent="0.3">
      <c r="A1515">
        <v>300</v>
      </c>
      <c r="B1515">
        <v>-0.54200000000000004</v>
      </c>
      <c r="C1515">
        <v>-1.542</v>
      </c>
      <c r="D1515">
        <v>-2.5379999999999998</v>
      </c>
      <c r="E1515">
        <v>-3.1619999999999999</v>
      </c>
      <c r="F1515">
        <v>-3.22</v>
      </c>
      <c r="G1515">
        <v>1.9</v>
      </c>
      <c r="H1515">
        <v>0</v>
      </c>
      <c r="I1515">
        <v>1.671</v>
      </c>
      <c r="J1515">
        <v>-0.55400000000000005</v>
      </c>
      <c r="K1515">
        <v>-1.542</v>
      </c>
      <c r="L1515">
        <v>-2.5379999999999998</v>
      </c>
      <c r="M1515">
        <v>-3.16</v>
      </c>
      <c r="N1515">
        <v>-3.2050000000000001</v>
      </c>
      <c r="O1515">
        <v>0.98899999999999999</v>
      </c>
      <c r="P1515">
        <v>1.0029999999999999</v>
      </c>
      <c r="Q1515">
        <v>0.996</v>
      </c>
      <c r="R1515">
        <v>0.54900000000000004</v>
      </c>
      <c r="S1515">
        <v>0.17199999999999999</v>
      </c>
    </row>
    <row r="1516" spans="1:19" x14ac:dyDescent="0.3">
      <c r="A1516">
        <v>360</v>
      </c>
      <c r="B1516">
        <v>-0.54200000000000004</v>
      </c>
      <c r="C1516">
        <v>-1.542</v>
      </c>
      <c r="D1516">
        <v>-2.5379999999999998</v>
      </c>
      <c r="E1516">
        <v>-3.1619999999999999</v>
      </c>
      <c r="F1516">
        <v>-3.22</v>
      </c>
      <c r="G1516">
        <v>1.9</v>
      </c>
      <c r="H1516">
        <v>0</v>
      </c>
      <c r="I1516">
        <v>1.671</v>
      </c>
      <c r="J1516">
        <v>-0.55400000000000005</v>
      </c>
      <c r="K1516">
        <v>-1.5429999999999999</v>
      </c>
      <c r="L1516">
        <v>-2.5379999999999998</v>
      </c>
      <c r="M1516">
        <v>-3.1579999999999999</v>
      </c>
      <c r="N1516">
        <v>-3.202</v>
      </c>
      <c r="O1516">
        <v>0.99099999999999999</v>
      </c>
      <c r="P1516">
        <v>1.002</v>
      </c>
      <c r="Q1516">
        <v>0.996</v>
      </c>
      <c r="R1516">
        <v>0.54600000000000004</v>
      </c>
      <c r="S1516">
        <v>0.16800000000000001</v>
      </c>
    </row>
    <row r="1517" spans="1:19" x14ac:dyDescent="0.3">
      <c r="A1517">
        <v>420</v>
      </c>
      <c r="B1517">
        <v>-0.54200000000000004</v>
      </c>
      <c r="C1517">
        <v>-1.542</v>
      </c>
      <c r="D1517">
        <v>-2.5379999999999998</v>
      </c>
      <c r="E1517">
        <v>-3.1619999999999999</v>
      </c>
      <c r="F1517">
        <v>-3.22</v>
      </c>
      <c r="G1517">
        <v>1.9</v>
      </c>
      <c r="H1517">
        <v>0</v>
      </c>
      <c r="I1517">
        <v>1.671</v>
      </c>
      <c r="J1517">
        <v>-0.55500000000000005</v>
      </c>
      <c r="K1517">
        <v>-1.544</v>
      </c>
      <c r="L1517">
        <v>-2.5379999999999998</v>
      </c>
      <c r="M1517">
        <v>-3.1560000000000001</v>
      </c>
      <c r="N1517">
        <v>-3.1989999999999998</v>
      </c>
      <c r="O1517">
        <v>0.99099999999999999</v>
      </c>
      <c r="P1517">
        <v>1</v>
      </c>
      <c r="Q1517">
        <v>0.997</v>
      </c>
      <c r="R1517">
        <v>0.54</v>
      </c>
      <c r="S1517">
        <v>0.16600000000000001</v>
      </c>
    </row>
    <row r="1518" spans="1:19" x14ac:dyDescent="0.3">
      <c r="A1518">
        <v>480</v>
      </c>
      <c r="B1518">
        <v>-0.54200000000000004</v>
      </c>
      <c r="C1518">
        <v>-1.542</v>
      </c>
      <c r="D1518">
        <v>-2.5379999999999998</v>
      </c>
      <c r="E1518">
        <v>-3.1619999999999999</v>
      </c>
      <c r="F1518">
        <v>-3.22</v>
      </c>
      <c r="G1518">
        <v>1.9</v>
      </c>
      <c r="H1518">
        <v>0</v>
      </c>
      <c r="I1518">
        <v>1.671</v>
      </c>
      <c r="J1518">
        <v>-0.55500000000000005</v>
      </c>
      <c r="K1518">
        <v>-1.544</v>
      </c>
      <c r="L1518">
        <v>-2.5379999999999998</v>
      </c>
      <c r="M1518">
        <v>-3.153</v>
      </c>
      <c r="N1518">
        <v>-3.1960000000000002</v>
      </c>
      <c r="O1518">
        <v>0.99199999999999999</v>
      </c>
      <c r="P1518">
        <v>0.999</v>
      </c>
      <c r="Q1518">
        <v>0.996</v>
      </c>
      <c r="R1518">
        <v>0.53400000000000003</v>
      </c>
      <c r="S1518">
        <v>0.16500000000000001</v>
      </c>
    </row>
    <row r="1519" spans="1:19" x14ac:dyDescent="0.3">
      <c r="A1519">
        <v>540</v>
      </c>
      <c r="B1519">
        <v>-0.54200000000000004</v>
      </c>
      <c r="C1519">
        <v>-1.542</v>
      </c>
      <c r="D1519">
        <v>-2.5379999999999998</v>
      </c>
      <c r="E1519">
        <v>-3.1619999999999999</v>
      </c>
      <c r="F1519">
        <v>-3.22</v>
      </c>
      <c r="G1519">
        <v>1.9</v>
      </c>
      <c r="H1519">
        <v>0</v>
      </c>
      <c r="I1519">
        <v>1.671</v>
      </c>
      <c r="J1519">
        <v>-0.55500000000000005</v>
      </c>
      <c r="K1519">
        <v>-1.5449999999999999</v>
      </c>
      <c r="L1519">
        <v>-2.5369999999999999</v>
      </c>
      <c r="M1519">
        <v>-3.15</v>
      </c>
      <c r="N1519">
        <v>-3.1930000000000001</v>
      </c>
      <c r="O1519">
        <v>0.99199999999999999</v>
      </c>
      <c r="P1519">
        <v>0.997</v>
      </c>
      <c r="Q1519">
        <v>0.996</v>
      </c>
      <c r="R1519">
        <v>0.52900000000000003</v>
      </c>
      <c r="S1519">
        <v>0.16500000000000001</v>
      </c>
    </row>
    <row r="1520" spans="1:19" x14ac:dyDescent="0.3">
      <c r="A1520">
        <v>600</v>
      </c>
      <c r="B1520">
        <v>-0.54200000000000004</v>
      </c>
      <c r="C1520">
        <v>-1.542</v>
      </c>
      <c r="D1520">
        <v>-2.5379999999999998</v>
      </c>
      <c r="E1520">
        <v>-3.1619999999999999</v>
      </c>
      <c r="F1520">
        <v>-3.22</v>
      </c>
      <c r="G1520">
        <v>1.9</v>
      </c>
      <c r="H1520">
        <v>0</v>
      </c>
      <c r="I1520">
        <v>1.671</v>
      </c>
      <c r="J1520">
        <v>-0.55600000000000005</v>
      </c>
      <c r="K1520">
        <v>-1.546</v>
      </c>
      <c r="L1520">
        <v>-2.5369999999999999</v>
      </c>
      <c r="M1520">
        <v>-3.1459999999999999</v>
      </c>
      <c r="N1520">
        <v>-3.19</v>
      </c>
      <c r="O1520">
        <v>0.99299999999999999</v>
      </c>
      <c r="P1520">
        <v>0.996</v>
      </c>
      <c r="Q1520">
        <v>0.995</v>
      </c>
      <c r="R1520">
        <v>0.52200000000000002</v>
      </c>
      <c r="S1520">
        <v>0.16400000000000001</v>
      </c>
    </row>
    <row r="1522" spans="1:19" x14ac:dyDescent="0.3">
      <c r="A1522" t="s">
        <v>0</v>
      </c>
      <c r="B1522" t="s">
        <v>118</v>
      </c>
    </row>
    <row r="1523" spans="1:19" x14ac:dyDescent="0.3">
      <c r="A1523">
        <v>0</v>
      </c>
      <c r="B1523">
        <v>-0.54200000000000004</v>
      </c>
      <c r="C1523">
        <v>-1.542</v>
      </c>
      <c r="D1523">
        <v>-2.5369999999999999</v>
      </c>
      <c r="E1523">
        <v>-3.153</v>
      </c>
      <c r="F1523">
        <v>-3.21</v>
      </c>
      <c r="G1523">
        <v>1.9</v>
      </c>
      <c r="H1523">
        <v>0</v>
      </c>
      <c r="I1523">
        <v>2.165</v>
      </c>
      <c r="J1523">
        <v>-0.54200000000000004</v>
      </c>
      <c r="K1523">
        <v>-1.542</v>
      </c>
      <c r="L1523">
        <v>-2.5369999999999999</v>
      </c>
      <c r="M1523">
        <v>-3.153</v>
      </c>
      <c r="N1523">
        <v>-3.21</v>
      </c>
      <c r="O1523">
        <v>0.96799999999999997</v>
      </c>
      <c r="P1523">
        <v>0.96799999999999997</v>
      </c>
      <c r="Q1523">
        <v>0.96</v>
      </c>
      <c r="R1523">
        <v>0.53100000000000003</v>
      </c>
      <c r="S1523">
        <v>0.20200000000000001</v>
      </c>
    </row>
    <row r="1524" spans="1:19" x14ac:dyDescent="0.3">
      <c r="A1524">
        <v>60</v>
      </c>
      <c r="B1524">
        <v>-0.54200000000000004</v>
      </c>
      <c r="C1524">
        <v>-1.542</v>
      </c>
      <c r="D1524">
        <v>-2.5369999999999999</v>
      </c>
      <c r="E1524">
        <v>-3.153</v>
      </c>
      <c r="F1524">
        <v>-3.21</v>
      </c>
      <c r="G1524">
        <v>1.9</v>
      </c>
      <c r="H1524">
        <v>0</v>
      </c>
      <c r="I1524">
        <v>2.165</v>
      </c>
      <c r="J1524">
        <v>-0.54700000000000004</v>
      </c>
      <c r="K1524">
        <v>-1.542</v>
      </c>
      <c r="L1524">
        <v>-2.5369999999999999</v>
      </c>
      <c r="M1524">
        <v>-3.153</v>
      </c>
      <c r="N1524">
        <v>-3.2130000000000001</v>
      </c>
      <c r="O1524">
        <v>0.97699999999999998</v>
      </c>
      <c r="P1524">
        <v>0.995</v>
      </c>
      <c r="Q1524">
        <v>0.98499999999999999</v>
      </c>
      <c r="R1524">
        <v>0.53100000000000003</v>
      </c>
      <c r="S1524">
        <v>0.21099999999999999</v>
      </c>
    </row>
    <row r="1525" spans="1:19" x14ac:dyDescent="0.3">
      <c r="A1525">
        <v>120</v>
      </c>
      <c r="B1525">
        <v>-0.54200000000000004</v>
      </c>
      <c r="C1525">
        <v>-1.542</v>
      </c>
      <c r="D1525">
        <v>-2.5369999999999999</v>
      </c>
      <c r="E1525">
        <v>-3.153</v>
      </c>
      <c r="F1525">
        <v>-3.21</v>
      </c>
      <c r="G1525">
        <v>1.9</v>
      </c>
      <c r="H1525">
        <v>0</v>
      </c>
      <c r="I1525">
        <v>2.165</v>
      </c>
      <c r="J1525">
        <v>-0.55000000000000004</v>
      </c>
      <c r="K1525">
        <v>-1.542</v>
      </c>
      <c r="L1525">
        <v>-2.5379999999999998</v>
      </c>
      <c r="M1525">
        <v>-3.153</v>
      </c>
      <c r="N1525">
        <v>-3.2160000000000002</v>
      </c>
      <c r="O1525">
        <v>0.98199999999999998</v>
      </c>
      <c r="P1525">
        <v>0.999</v>
      </c>
      <c r="Q1525">
        <v>0.99399999999999999</v>
      </c>
      <c r="R1525">
        <v>0.53500000000000003</v>
      </c>
      <c r="S1525">
        <v>0.219</v>
      </c>
    </row>
    <row r="1526" spans="1:19" x14ac:dyDescent="0.3">
      <c r="A1526">
        <v>180</v>
      </c>
      <c r="B1526">
        <v>-0.54200000000000004</v>
      </c>
      <c r="C1526">
        <v>-1.542</v>
      </c>
      <c r="D1526">
        <v>-2.5369999999999999</v>
      </c>
      <c r="E1526">
        <v>-3.153</v>
      </c>
      <c r="F1526">
        <v>-3.21</v>
      </c>
      <c r="G1526">
        <v>1.9</v>
      </c>
      <c r="H1526">
        <v>0</v>
      </c>
      <c r="I1526">
        <v>2.165</v>
      </c>
      <c r="J1526">
        <v>-0.55200000000000005</v>
      </c>
      <c r="K1526">
        <v>-1.542</v>
      </c>
      <c r="L1526">
        <v>-2.5379999999999998</v>
      </c>
      <c r="M1526">
        <v>-3.153</v>
      </c>
      <c r="N1526">
        <v>-3.2189999999999999</v>
      </c>
      <c r="O1526">
        <v>0.98599999999999999</v>
      </c>
      <c r="P1526">
        <v>1.0029999999999999</v>
      </c>
      <c r="Q1526">
        <v>0.99399999999999999</v>
      </c>
      <c r="R1526">
        <v>0.53700000000000003</v>
      </c>
      <c r="S1526">
        <v>0.22600000000000001</v>
      </c>
    </row>
    <row r="1527" spans="1:19" x14ac:dyDescent="0.3">
      <c r="A1527">
        <v>240</v>
      </c>
      <c r="B1527">
        <v>-0.54200000000000004</v>
      </c>
      <c r="C1527">
        <v>-1.542</v>
      </c>
      <c r="D1527">
        <v>-2.5369999999999999</v>
      </c>
      <c r="E1527">
        <v>-3.153</v>
      </c>
      <c r="F1527">
        <v>-3.21</v>
      </c>
      <c r="G1527">
        <v>1.9</v>
      </c>
      <c r="H1527">
        <v>0</v>
      </c>
      <c r="I1527">
        <v>2.165</v>
      </c>
      <c r="J1527">
        <v>-0.55300000000000005</v>
      </c>
      <c r="K1527">
        <v>-1.542</v>
      </c>
      <c r="L1527">
        <v>-2.5379999999999998</v>
      </c>
      <c r="M1527">
        <v>-3.15</v>
      </c>
      <c r="N1527">
        <v>-3.222</v>
      </c>
      <c r="O1527">
        <v>0.98799999999999999</v>
      </c>
      <c r="P1527">
        <v>1.0049999999999999</v>
      </c>
      <c r="Q1527">
        <v>0.996</v>
      </c>
      <c r="R1527">
        <v>0.53600000000000003</v>
      </c>
      <c r="S1527">
        <v>0.23200000000000001</v>
      </c>
    </row>
    <row r="1528" spans="1:19" x14ac:dyDescent="0.3">
      <c r="A1528">
        <v>300</v>
      </c>
      <c r="B1528">
        <v>-0.54200000000000004</v>
      </c>
      <c r="C1528">
        <v>-1.542</v>
      </c>
      <c r="D1528">
        <v>-2.5369999999999999</v>
      </c>
      <c r="E1528">
        <v>-3.153</v>
      </c>
      <c r="F1528">
        <v>-3.21</v>
      </c>
      <c r="G1528">
        <v>1.9</v>
      </c>
      <c r="H1528">
        <v>0</v>
      </c>
      <c r="I1528">
        <v>2.165</v>
      </c>
      <c r="J1528">
        <v>-0.55400000000000005</v>
      </c>
      <c r="K1528">
        <v>-1.542</v>
      </c>
      <c r="L1528">
        <v>-2.5379999999999998</v>
      </c>
      <c r="M1528">
        <v>-3.15</v>
      </c>
      <c r="N1528">
        <v>-3.2250000000000001</v>
      </c>
      <c r="O1528">
        <v>0.99</v>
      </c>
      <c r="P1528">
        <v>1.004</v>
      </c>
      <c r="Q1528">
        <v>0.997</v>
      </c>
      <c r="R1528">
        <v>0.53800000000000003</v>
      </c>
      <c r="S1528">
        <v>0.23599999999999999</v>
      </c>
    </row>
    <row r="1529" spans="1:19" x14ac:dyDescent="0.3">
      <c r="A1529">
        <v>360</v>
      </c>
      <c r="B1529">
        <v>-0.54200000000000004</v>
      </c>
      <c r="C1529">
        <v>-1.542</v>
      </c>
      <c r="D1529">
        <v>-2.5369999999999999</v>
      </c>
      <c r="E1529">
        <v>-3.153</v>
      </c>
      <c r="F1529">
        <v>-3.21</v>
      </c>
      <c r="G1529">
        <v>1.9</v>
      </c>
      <c r="H1529">
        <v>0</v>
      </c>
      <c r="I1529">
        <v>2.165</v>
      </c>
      <c r="J1529">
        <v>-0.55400000000000005</v>
      </c>
      <c r="K1529">
        <v>-1.5429999999999999</v>
      </c>
      <c r="L1529">
        <v>-2.5379999999999998</v>
      </c>
      <c r="M1529">
        <v>-3.1509999999999998</v>
      </c>
      <c r="N1529">
        <v>-3.2280000000000002</v>
      </c>
      <c r="O1529">
        <v>0.99</v>
      </c>
      <c r="P1529">
        <v>1.0009999999999999</v>
      </c>
      <c r="Q1529">
        <v>0.995</v>
      </c>
      <c r="R1529">
        <v>0.54400000000000004</v>
      </c>
      <c r="S1529">
        <v>0.24</v>
      </c>
    </row>
    <row r="1530" spans="1:19" x14ac:dyDescent="0.3">
      <c r="A1530">
        <v>420</v>
      </c>
      <c r="B1530">
        <v>-0.54200000000000004</v>
      </c>
      <c r="C1530">
        <v>-1.542</v>
      </c>
      <c r="D1530">
        <v>-2.5369999999999999</v>
      </c>
      <c r="E1530">
        <v>-3.153</v>
      </c>
      <c r="F1530">
        <v>-3.21</v>
      </c>
      <c r="G1530">
        <v>1.9</v>
      </c>
      <c r="H1530">
        <v>0</v>
      </c>
      <c r="I1530">
        <v>2.165</v>
      </c>
      <c r="J1530">
        <v>-0.55500000000000005</v>
      </c>
      <c r="K1530">
        <v>-1.544</v>
      </c>
      <c r="L1530">
        <v>-2.5369999999999999</v>
      </c>
      <c r="M1530">
        <v>-3.153</v>
      </c>
      <c r="N1530">
        <v>-3.2309999999999999</v>
      </c>
      <c r="O1530">
        <v>0.99099999999999999</v>
      </c>
      <c r="P1530">
        <v>1</v>
      </c>
      <c r="Q1530">
        <v>0.995</v>
      </c>
      <c r="R1530">
        <v>0.55100000000000005</v>
      </c>
      <c r="S1530">
        <v>0.245</v>
      </c>
    </row>
    <row r="1531" spans="1:19" x14ac:dyDescent="0.3">
      <c r="A1531">
        <v>480</v>
      </c>
      <c r="B1531">
        <v>-0.54200000000000004</v>
      </c>
      <c r="C1531">
        <v>-1.542</v>
      </c>
      <c r="D1531">
        <v>-2.5369999999999999</v>
      </c>
      <c r="E1531">
        <v>-3.153</v>
      </c>
      <c r="F1531">
        <v>-3.21</v>
      </c>
      <c r="G1531">
        <v>1.9</v>
      </c>
      <c r="H1531">
        <v>0</v>
      </c>
      <c r="I1531">
        <v>2.165</v>
      </c>
      <c r="J1531">
        <v>-0.55500000000000005</v>
      </c>
      <c r="K1531">
        <v>-1.544</v>
      </c>
      <c r="L1531">
        <v>-2.5369999999999999</v>
      </c>
      <c r="M1531">
        <v>-3.1549999999999998</v>
      </c>
      <c r="N1531">
        <v>-3.234</v>
      </c>
      <c r="O1531">
        <v>0.99199999999999999</v>
      </c>
      <c r="P1531">
        <v>0.999</v>
      </c>
      <c r="Q1531">
        <v>0.996</v>
      </c>
      <c r="R1531">
        <v>0.55900000000000005</v>
      </c>
      <c r="S1531">
        <v>0.25</v>
      </c>
    </row>
    <row r="1532" spans="1:19" x14ac:dyDescent="0.3">
      <c r="A1532">
        <v>540</v>
      </c>
      <c r="B1532">
        <v>-0.54200000000000004</v>
      </c>
      <c r="C1532">
        <v>-1.542</v>
      </c>
      <c r="D1532">
        <v>-2.5369999999999999</v>
      </c>
      <c r="E1532">
        <v>-3.153</v>
      </c>
      <c r="F1532">
        <v>-3.21</v>
      </c>
      <c r="G1532">
        <v>1.9</v>
      </c>
      <c r="H1532">
        <v>0</v>
      </c>
      <c r="I1532">
        <v>2.165</v>
      </c>
      <c r="J1532">
        <v>-0.55500000000000005</v>
      </c>
      <c r="K1532">
        <v>-1.5449999999999999</v>
      </c>
      <c r="L1532">
        <v>-2.5369999999999999</v>
      </c>
      <c r="M1532">
        <v>-3.1579999999999999</v>
      </c>
      <c r="N1532">
        <v>-3.2370000000000001</v>
      </c>
      <c r="O1532">
        <v>0.99199999999999999</v>
      </c>
      <c r="P1532">
        <v>0.997</v>
      </c>
      <c r="Q1532">
        <v>0.996</v>
      </c>
      <c r="R1532">
        <v>0.56599999999999995</v>
      </c>
      <c r="S1532">
        <v>0.253</v>
      </c>
    </row>
    <row r="1533" spans="1:19" x14ac:dyDescent="0.3">
      <c r="A1533">
        <v>600</v>
      </c>
      <c r="B1533">
        <v>-0.54200000000000004</v>
      </c>
      <c r="C1533">
        <v>-1.542</v>
      </c>
      <c r="D1533">
        <v>-2.5369999999999999</v>
      </c>
      <c r="E1533">
        <v>-3.153</v>
      </c>
      <c r="F1533">
        <v>-3.21</v>
      </c>
      <c r="G1533">
        <v>1.9</v>
      </c>
      <c r="H1533">
        <v>0</v>
      </c>
      <c r="I1533">
        <v>2.165</v>
      </c>
      <c r="J1533">
        <v>-0.55600000000000005</v>
      </c>
      <c r="K1533">
        <v>-1.546</v>
      </c>
      <c r="L1533">
        <v>-2.5369999999999999</v>
      </c>
      <c r="M1533">
        <v>-3.16</v>
      </c>
      <c r="N1533">
        <v>-3.24</v>
      </c>
      <c r="O1533">
        <v>0.99299999999999999</v>
      </c>
      <c r="P1533">
        <v>0.996</v>
      </c>
      <c r="Q1533">
        <v>0.996</v>
      </c>
      <c r="R1533">
        <v>0.57099999999999995</v>
      </c>
      <c r="S1533">
        <v>0.25600000000000001</v>
      </c>
    </row>
    <row r="1535" spans="1:19" x14ac:dyDescent="0.3">
      <c r="A1535" t="s">
        <v>0</v>
      </c>
      <c r="B1535" t="s">
        <v>119</v>
      </c>
    </row>
    <row r="1536" spans="1:19" x14ac:dyDescent="0.3">
      <c r="A1536">
        <v>0</v>
      </c>
      <c r="B1536">
        <v>-0.54200000000000004</v>
      </c>
      <c r="C1536">
        <v>-1.542</v>
      </c>
      <c r="D1536">
        <v>-2.5369999999999999</v>
      </c>
      <c r="E1536">
        <v>-3.153</v>
      </c>
      <c r="F1536">
        <v>-3.21</v>
      </c>
      <c r="G1536">
        <v>1.9</v>
      </c>
      <c r="H1536">
        <v>0</v>
      </c>
      <c r="I1536">
        <v>1.9219999999999999</v>
      </c>
      <c r="J1536">
        <v>-0.54200000000000004</v>
      </c>
      <c r="K1536">
        <v>-1.542</v>
      </c>
      <c r="L1536">
        <v>-2.5369999999999999</v>
      </c>
      <c r="M1536">
        <v>-3.153</v>
      </c>
      <c r="N1536">
        <v>-3.21</v>
      </c>
      <c r="O1536">
        <v>0.96799999999999997</v>
      </c>
      <c r="P1536">
        <v>0.96799999999999997</v>
      </c>
      <c r="Q1536">
        <v>0.96</v>
      </c>
      <c r="R1536">
        <v>0.53100000000000003</v>
      </c>
      <c r="S1536">
        <v>0.20200000000000001</v>
      </c>
    </row>
    <row r="1537" spans="1:19" x14ac:dyDescent="0.3">
      <c r="A1537">
        <v>60</v>
      </c>
      <c r="B1537">
        <v>-0.54200000000000004</v>
      </c>
      <c r="C1537">
        <v>-1.542</v>
      </c>
      <c r="D1537">
        <v>-2.5369999999999999</v>
      </c>
      <c r="E1537">
        <v>-3.153</v>
      </c>
      <c r="F1537">
        <v>-3.21</v>
      </c>
      <c r="G1537">
        <v>1.9</v>
      </c>
      <c r="H1537">
        <v>0</v>
      </c>
      <c r="I1537">
        <v>1.9219999999999999</v>
      </c>
      <c r="J1537">
        <v>-0.54700000000000004</v>
      </c>
      <c r="K1537">
        <v>-1.542</v>
      </c>
      <c r="L1537">
        <v>-2.5369999999999999</v>
      </c>
      <c r="M1537">
        <v>-3.153</v>
      </c>
      <c r="N1537">
        <v>-3.21</v>
      </c>
      <c r="O1537">
        <v>0.97699999999999998</v>
      </c>
      <c r="P1537">
        <v>0.99399999999999999</v>
      </c>
      <c r="Q1537">
        <v>0.98499999999999999</v>
      </c>
      <c r="R1537">
        <v>0.53200000000000003</v>
      </c>
      <c r="S1537">
        <v>0.20300000000000001</v>
      </c>
    </row>
    <row r="1538" spans="1:19" x14ac:dyDescent="0.3">
      <c r="A1538">
        <v>120</v>
      </c>
      <c r="B1538">
        <v>-0.54200000000000004</v>
      </c>
      <c r="C1538">
        <v>-1.542</v>
      </c>
      <c r="D1538">
        <v>-2.5369999999999999</v>
      </c>
      <c r="E1538">
        <v>-3.153</v>
      </c>
      <c r="F1538">
        <v>-3.21</v>
      </c>
      <c r="G1538">
        <v>1.9</v>
      </c>
      <c r="H1538">
        <v>0</v>
      </c>
      <c r="I1538">
        <v>1.9219999999999999</v>
      </c>
      <c r="J1538">
        <v>-0.55000000000000004</v>
      </c>
      <c r="K1538">
        <v>-1.542</v>
      </c>
      <c r="L1538">
        <v>-2.5369999999999999</v>
      </c>
      <c r="M1538">
        <v>-3.153</v>
      </c>
      <c r="N1538">
        <v>-3.21</v>
      </c>
      <c r="O1538">
        <v>0.98199999999999998</v>
      </c>
      <c r="P1538">
        <v>0.999</v>
      </c>
      <c r="Q1538">
        <v>0.99299999999999999</v>
      </c>
      <c r="R1538">
        <v>0.53300000000000003</v>
      </c>
      <c r="S1538">
        <v>0.20300000000000001</v>
      </c>
    </row>
    <row r="1539" spans="1:19" x14ac:dyDescent="0.3">
      <c r="A1539">
        <v>180</v>
      </c>
      <c r="B1539">
        <v>-0.54200000000000004</v>
      </c>
      <c r="C1539">
        <v>-1.542</v>
      </c>
      <c r="D1539">
        <v>-2.5369999999999999</v>
      </c>
      <c r="E1539">
        <v>-3.153</v>
      </c>
      <c r="F1539">
        <v>-3.21</v>
      </c>
      <c r="G1539">
        <v>1.9</v>
      </c>
      <c r="H1539">
        <v>0</v>
      </c>
      <c r="I1539">
        <v>1.9219999999999999</v>
      </c>
      <c r="J1539">
        <v>-0.55200000000000005</v>
      </c>
      <c r="K1539">
        <v>-1.542</v>
      </c>
      <c r="L1539">
        <v>-2.5379999999999998</v>
      </c>
      <c r="M1539">
        <v>-3.1520000000000001</v>
      </c>
      <c r="N1539">
        <v>-3.21</v>
      </c>
      <c r="O1539">
        <v>0.98599999999999999</v>
      </c>
      <c r="P1539">
        <v>1.0029999999999999</v>
      </c>
      <c r="Q1539">
        <v>0.995</v>
      </c>
      <c r="R1539">
        <v>0.53600000000000003</v>
      </c>
      <c r="S1539">
        <v>0.20300000000000001</v>
      </c>
    </row>
    <row r="1540" spans="1:19" x14ac:dyDescent="0.3">
      <c r="A1540">
        <v>240</v>
      </c>
      <c r="B1540">
        <v>-0.54200000000000004</v>
      </c>
      <c r="C1540">
        <v>-1.542</v>
      </c>
      <c r="D1540">
        <v>-2.5369999999999999</v>
      </c>
      <c r="E1540">
        <v>-3.153</v>
      </c>
      <c r="F1540">
        <v>-3.21</v>
      </c>
      <c r="G1540">
        <v>1.9</v>
      </c>
      <c r="H1540">
        <v>0</v>
      </c>
      <c r="I1540">
        <v>1.9219999999999999</v>
      </c>
      <c r="J1540">
        <v>-0.55300000000000005</v>
      </c>
      <c r="K1540">
        <v>-1.542</v>
      </c>
      <c r="L1540">
        <v>-2.5379999999999998</v>
      </c>
      <c r="M1540">
        <v>-3.1509999999999998</v>
      </c>
      <c r="N1540">
        <v>-3.21</v>
      </c>
      <c r="O1540">
        <v>0.98799999999999999</v>
      </c>
      <c r="P1540">
        <v>1.0049999999999999</v>
      </c>
      <c r="Q1540">
        <v>0.996</v>
      </c>
      <c r="R1540">
        <v>0.53900000000000003</v>
      </c>
      <c r="S1540">
        <v>0.20399999999999999</v>
      </c>
    </row>
    <row r="1541" spans="1:19" x14ac:dyDescent="0.3">
      <c r="A1541">
        <v>300</v>
      </c>
      <c r="B1541">
        <v>-0.54200000000000004</v>
      </c>
      <c r="C1541">
        <v>-1.542</v>
      </c>
      <c r="D1541">
        <v>-2.5369999999999999</v>
      </c>
      <c r="E1541">
        <v>-3.153</v>
      </c>
      <c r="F1541">
        <v>-3.21</v>
      </c>
      <c r="G1541">
        <v>1.9</v>
      </c>
      <c r="H1541">
        <v>0</v>
      </c>
      <c r="I1541">
        <v>1.9219999999999999</v>
      </c>
      <c r="J1541">
        <v>-0.55400000000000005</v>
      </c>
      <c r="K1541">
        <v>-1.542</v>
      </c>
      <c r="L1541">
        <v>-2.5379999999999998</v>
      </c>
      <c r="M1541">
        <v>-3.1509999999999998</v>
      </c>
      <c r="N1541">
        <v>-3.21</v>
      </c>
      <c r="O1541">
        <v>0.98899999999999999</v>
      </c>
      <c r="P1541">
        <v>1.004</v>
      </c>
      <c r="Q1541">
        <v>0.996</v>
      </c>
      <c r="R1541">
        <v>0.54100000000000004</v>
      </c>
      <c r="S1541">
        <v>0.20300000000000001</v>
      </c>
    </row>
    <row r="1542" spans="1:19" x14ac:dyDescent="0.3">
      <c r="A1542">
        <v>360</v>
      </c>
      <c r="B1542">
        <v>-0.54200000000000004</v>
      </c>
      <c r="C1542">
        <v>-1.542</v>
      </c>
      <c r="D1542">
        <v>-2.5369999999999999</v>
      </c>
      <c r="E1542">
        <v>-3.153</v>
      </c>
      <c r="F1542">
        <v>-3.21</v>
      </c>
      <c r="G1542">
        <v>1.9</v>
      </c>
      <c r="H1542">
        <v>0</v>
      </c>
      <c r="I1542">
        <v>1.9219999999999999</v>
      </c>
      <c r="J1542">
        <v>-0.55400000000000005</v>
      </c>
      <c r="K1542">
        <v>-1.5429999999999999</v>
      </c>
      <c r="L1542">
        <v>-2.5379999999999998</v>
      </c>
      <c r="M1542">
        <v>-3.15</v>
      </c>
      <c r="N1542">
        <v>-3.21</v>
      </c>
      <c r="O1542">
        <v>0.99</v>
      </c>
      <c r="P1542">
        <v>1.002</v>
      </c>
      <c r="Q1542">
        <v>0.996</v>
      </c>
      <c r="R1542">
        <v>0.54200000000000004</v>
      </c>
      <c r="S1542">
        <v>0.20399999999999999</v>
      </c>
    </row>
    <row r="1543" spans="1:19" x14ac:dyDescent="0.3">
      <c r="A1543">
        <v>420</v>
      </c>
      <c r="B1543">
        <v>-0.54200000000000004</v>
      </c>
      <c r="C1543">
        <v>-1.542</v>
      </c>
      <c r="D1543">
        <v>-2.5369999999999999</v>
      </c>
      <c r="E1543">
        <v>-3.153</v>
      </c>
      <c r="F1543">
        <v>-3.21</v>
      </c>
      <c r="G1543">
        <v>1.9</v>
      </c>
      <c r="H1543">
        <v>0</v>
      </c>
      <c r="I1543">
        <v>1.9219999999999999</v>
      </c>
      <c r="J1543">
        <v>-0.55500000000000005</v>
      </c>
      <c r="K1543">
        <v>-1.544</v>
      </c>
      <c r="L1543">
        <v>-2.5369999999999999</v>
      </c>
      <c r="M1543">
        <v>-3.15</v>
      </c>
      <c r="N1543">
        <v>-3.21</v>
      </c>
      <c r="O1543">
        <v>0.99099999999999999</v>
      </c>
      <c r="P1543">
        <v>1</v>
      </c>
      <c r="Q1543">
        <v>0.995</v>
      </c>
      <c r="R1543">
        <v>0.54300000000000004</v>
      </c>
      <c r="S1543">
        <v>0.20499999999999999</v>
      </c>
    </row>
    <row r="1544" spans="1:19" x14ac:dyDescent="0.3">
      <c r="A1544">
        <v>480</v>
      </c>
      <c r="B1544">
        <v>-0.54200000000000004</v>
      </c>
      <c r="C1544">
        <v>-1.542</v>
      </c>
      <c r="D1544">
        <v>-2.5369999999999999</v>
      </c>
      <c r="E1544">
        <v>-3.153</v>
      </c>
      <c r="F1544">
        <v>-3.21</v>
      </c>
      <c r="G1544">
        <v>1.9</v>
      </c>
      <c r="H1544">
        <v>0</v>
      </c>
      <c r="I1544">
        <v>1.9219999999999999</v>
      </c>
      <c r="J1544">
        <v>-0.55500000000000005</v>
      </c>
      <c r="K1544">
        <v>-1.544</v>
      </c>
      <c r="L1544">
        <v>-2.5369999999999999</v>
      </c>
      <c r="M1544">
        <v>-3.15</v>
      </c>
      <c r="N1544">
        <v>-3.21</v>
      </c>
      <c r="O1544">
        <v>0.99199999999999999</v>
      </c>
      <c r="P1544">
        <v>0.999</v>
      </c>
      <c r="Q1544">
        <v>0.996</v>
      </c>
      <c r="R1544">
        <v>0.54400000000000004</v>
      </c>
      <c r="S1544">
        <v>0.20699999999999999</v>
      </c>
    </row>
    <row r="1545" spans="1:19" x14ac:dyDescent="0.3">
      <c r="A1545">
        <v>540</v>
      </c>
      <c r="B1545">
        <v>-0.54200000000000004</v>
      </c>
      <c r="C1545">
        <v>-1.542</v>
      </c>
      <c r="D1545">
        <v>-2.5369999999999999</v>
      </c>
      <c r="E1545">
        <v>-3.153</v>
      </c>
      <c r="F1545">
        <v>-3.21</v>
      </c>
      <c r="G1545">
        <v>1.9</v>
      </c>
      <c r="H1545">
        <v>0</v>
      </c>
      <c r="I1545">
        <v>1.9219999999999999</v>
      </c>
      <c r="J1545">
        <v>-0.55500000000000005</v>
      </c>
      <c r="K1545">
        <v>-1.5449999999999999</v>
      </c>
      <c r="L1545">
        <v>-2.5369999999999999</v>
      </c>
      <c r="M1545">
        <v>-3.15</v>
      </c>
      <c r="N1545">
        <v>-3.21</v>
      </c>
      <c r="O1545">
        <v>0.99199999999999999</v>
      </c>
      <c r="P1545">
        <v>0.997</v>
      </c>
      <c r="Q1545">
        <v>0.995</v>
      </c>
      <c r="R1545">
        <v>0.54400000000000004</v>
      </c>
      <c r="S1545">
        <v>0.20899999999999999</v>
      </c>
    </row>
    <row r="1546" spans="1:19" x14ac:dyDescent="0.3">
      <c r="A1546">
        <v>600</v>
      </c>
      <c r="B1546">
        <v>-0.54200000000000004</v>
      </c>
      <c r="C1546">
        <v>-1.542</v>
      </c>
      <c r="D1546">
        <v>-2.5369999999999999</v>
      </c>
      <c r="E1546">
        <v>-3.153</v>
      </c>
      <c r="F1546">
        <v>-3.21</v>
      </c>
      <c r="G1546">
        <v>1.9</v>
      </c>
      <c r="H1546">
        <v>0</v>
      </c>
      <c r="I1546">
        <v>1.9219999999999999</v>
      </c>
      <c r="J1546">
        <v>-0.55600000000000005</v>
      </c>
      <c r="K1546">
        <v>-1.546</v>
      </c>
      <c r="L1546">
        <v>-2.5369999999999999</v>
      </c>
      <c r="M1546">
        <v>-3.149</v>
      </c>
      <c r="N1546">
        <v>-3.21</v>
      </c>
      <c r="O1546">
        <v>0.99299999999999999</v>
      </c>
      <c r="P1546">
        <v>0.996</v>
      </c>
      <c r="Q1546">
        <v>0.995</v>
      </c>
      <c r="R1546">
        <v>0.54400000000000004</v>
      </c>
      <c r="S1546">
        <v>0.21</v>
      </c>
    </row>
    <row r="1548" spans="1:19" x14ac:dyDescent="0.3">
      <c r="A1548" t="s">
        <v>0</v>
      </c>
      <c r="B1548" t="s">
        <v>120</v>
      </c>
    </row>
    <row r="1549" spans="1:19" x14ac:dyDescent="0.3">
      <c r="A1549">
        <v>0</v>
      </c>
      <c r="B1549">
        <v>-0.54200000000000004</v>
      </c>
      <c r="C1549">
        <v>-1.542</v>
      </c>
      <c r="D1549">
        <v>-2.5369999999999999</v>
      </c>
      <c r="E1549">
        <v>-3.153</v>
      </c>
      <c r="F1549">
        <v>-3.21</v>
      </c>
      <c r="G1549">
        <v>1.9</v>
      </c>
      <c r="H1549">
        <v>0</v>
      </c>
      <c r="I1549">
        <v>1.669</v>
      </c>
      <c r="J1549">
        <v>-0.54200000000000004</v>
      </c>
      <c r="K1549">
        <v>-1.542</v>
      </c>
      <c r="L1549">
        <v>-2.5369999999999999</v>
      </c>
      <c r="M1549">
        <v>-3.153</v>
      </c>
      <c r="N1549">
        <v>-3.21</v>
      </c>
      <c r="O1549">
        <v>0.96799999999999997</v>
      </c>
      <c r="P1549">
        <v>0.96799999999999997</v>
      </c>
      <c r="Q1549">
        <v>0.96</v>
      </c>
      <c r="R1549">
        <v>0.53100000000000003</v>
      </c>
      <c r="S1549">
        <v>0.20200000000000001</v>
      </c>
    </row>
    <row r="1550" spans="1:19" x14ac:dyDescent="0.3">
      <c r="A1550">
        <v>60</v>
      </c>
      <c r="B1550">
        <v>-0.54200000000000004</v>
      </c>
      <c r="C1550">
        <v>-1.542</v>
      </c>
      <c r="D1550">
        <v>-2.5369999999999999</v>
      </c>
      <c r="E1550">
        <v>-3.153</v>
      </c>
      <c r="F1550">
        <v>-3.21</v>
      </c>
      <c r="G1550">
        <v>1.9</v>
      </c>
      <c r="H1550">
        <v>0</v>
      </c>
      <c r="I1550">
        <v>1.669</v>
      </c>
      <c r="J1550">
        <v>-0.54700000000000004</v>
      </c>
      <c r="K1550">
        <v>-1.5409999999999999</v>
      </c>
      <c r="L1550">
        <v>-2.5369999999999999</v>
      </c>
      <c r="M1550">
        <v>-3.153</v>
      </c>
      <c r="N1550">
        <v>-3.2069999999999999</v>
      </c>
      <c r="O1550">
        <v>0.97799999999999998</v>
      </c>
      <c r="P1550">
        <v>0.99299999999999999</v>
      </c>
      <c r="Q1550">
        <v>0.98499999999999999</v>
      </c>
      <c r="R1550">
        <v>0.53300000000000003</v>
      </c>
      <c r="S1550">
        <v>0.19500000000000001</v>
      </c>
    </row>
    <row r="1551" spans="1:19" x14ac:dyDescent="0.3">
      <c r="A1551">
        <v>120</v>
      </c>
      <c r="B1551">
        <v>-0.54200000000000004</v>
      </c>
      <c r="C1551">
        <v>-1.542</v>
      </c>
      <c r="D1551">
        <v>-2.5369999999999999</v>
      </c>
      <c r="E1551">
        <v>-3.153</v>
      </c>
      <c r="F1551">
        <v>-3.21</v>
      </c>
      <c r="G1551">
        <v>1.9</v>
      </c>
      <c r="H1551">
        <v>0</v>
      </c>
      <c r="I1551">
        <v>1.669</v>
      </c>
      <c r="J1551">
        <v>-0.55000000000000004</v>
      </c>
      <c r="K1551">
        <v>-1.542</v>
      </c>
      <c r="L1551">
        <v>-2.5369999999999999</v>
      </c>
      <c r="M1551">
        <v>-3.153</v>
      </c>
      <c r="N1551">
        <v>-3.2040000000000002</v>
      </c>
      <c r="O1551">
        <v>0.98299999999999998</v>
      </c>
      <c r="P1551">
        <v>0.999</v>
      </c>
      <c r="Q1551">
        <v>0.99199999999999999</v>
      </c>
      <c r="R1551">
        <v>0.53200000000000003</v>
      </c>
      <c r="S1551">
        <v>0.188</v>
      </c>
    </row>
    <row r="1552" spans="1:19" x14ac:dyDescent="0.3">
      <c r="A1552">
        <v>180</v>
      </c>
      <c r="B1552">
        <v>-0.54200000000000004</v>
      </c>
      <c r="C1552">
        <v>-1.542</v>
      </c>
      <c r="D1552">
        <v>-2.5369999999999999</v>
      </c>
      <c r="E1552">
        <v>-3.153</v>
      </c>
      <c r="F1552">
        <v>-3.21</v>
      </c>
      <c r="G1552">
        <v>1.9</v>
      </c>
      <c r="H1552">
        <v>0</v>
      </c>
      <c r="I1552">
        <v>1.669</v>
      </c>
      <c r="J1552">
        <v>-0.55200000000000005</v>
      </c>
      <c r="K1552">
        <v>-1.542</v>
      </c>
      <c r="L1552">
        <v>-2.5379999999999998</v>
      </c>
      <c r="M1552">
        <v>-3.1520000000000001</v>
      </c>
      <c r="N1552">
        <v>-3.2010000000000001</v>
      </c>
      <c r="O1552">
        <v>0.98599999999999999</v>
      </c>
      <c r="P1552">
        <v>1.004</v>
      </c>
      <c r="Q1552">
        <v>0.996</v>
      </c>
      <c r="R1552">
        <v>0.53600000000000003</v>
      </c>
      <c r="S1552">
        <v>0.182</v>
      </c>
    </row>
    <row r="1553" spans="1:19" x14ac:dyDescent="0.3">
      <c r="A1553">
        <v>240</v>
      </c>
      <c r="B1553">
        <v>-0.54200000000000004</v>
      </c>
      <c r="C1553">
        <v>-1.542</v>
      </c>
      <c r="D1553">
        <v>-2.5369999999999999</v>
      </c>
      <c r="E1553">
        <v>-3.153</v>
      </c>
      <c r="F1553">
        <v>-3.21</v>
      </c>
      <c r="G1553">
        <v>1.9</v>
      </c>
      <c r="H1553">
        <v>0</v>
      </c>
      <c r="I1553">
        <v>1.669</v>
      </c>
      <c r="J1553">
        <v>-0.55300000000000005</v>
      </c>
      <c r="K1553">
        <v>-1.542</v>
      </c>
      <c r="L1553">
        <v>-2.5379999999999998</v>
      </c>
      <c r="M1553">
        <v>-3.1520000000000001</v>
      </c>
      <c r="N1553">
        <v>-3.198</v>
      </c>
      <c r="O1553">
        <v>0.98799999999999999</v>
      </c>
      <c r="P1553">
        <v>1.0049999999999999</v>
      </c>
      <c r="Q1553">
        <v>0.996</v>
      </c>
      <c r="R1553">
        <v>0.54200000000000004</v>
      </c>
      <c r="S1553">
        <v>0.17599999999999999</v>
      </c>
    </row>
    <row r="1554" spans="1:19" x14ac:dyDescent="0.3">
      <c r="A1554">
        <v>300</v>
      </c>
      <c r="B1554">
        <v>-0.54200000000000004</v>
      </c>
      <c r="C1554">
        <v>-1.542</v>
      </c>
      <c r="D1554">
        <v>-2.5369999999999999</v>
      </c>
      <c r="E1554">
        <v>-3.153</v>
      </c>
      <c r="F1554">
        <v>-3.21</v>
      </c>
      <c r="G1554">
        <v>1.9</v>
      </c>
      <c r="H1554">
        <v>0</v>
      </c>
      <c r="I1554">
        <v>1.669</v>
      </c>
      <c r="J1554">
        <v>-0.55400000000000005</v>
      </c>
      <c r="K1554">
        <v>-1.542</v>
      </c>
      <c r="L1554">
        <v>-2.5369999999999999</v>
      </c>
      <c r="M1554">
        <v>-3.1520000000000001</v>
      </c>
      <c r="N1554">
        <v>-3.1949999999999998</v>
      </c>
      <c r="O1554">
        <v>0.98899999999999999</v>
      </c>
      <c r="P1554">
        <v>1.004</v>
      </c>
      <c r="Q1554">
        <v>0.995</v>
      </c>
      <c r="R1554">
        <v>0.54300000000000004</v>
      </c>
      <c r="S1554">
        <v>0.17100000000000001</v>
      </c>
    </row>
    <row r="1555" spans="1:19" x14ac:dyDescent="0.3">
      <c r="A1555">
        <v>360</v>
      </c>
      <c r="B1555">
        <v>-0.54200000000000004</v>
      </c>
      <c r="C1555">
        <v>-1.542</v>
      </c>
      <c r="D1555">
        <v>-2.5369999999999999</v>
      </c>
      <c r="E1555">
        <v>-3.153</v>
      </c>
      <c r="F1555">
        <v>-3.21</v>
      </c>
      <c r="G1555">
        <v>1.9</v>
      </c>
      <c r="H1555">
        <v>0</v>
      </c>
      <c r="I1555">
        <v>1.669</v>
      </c>
      <c r="J1555">
        <v>-0.55400000000000005</v>
      </c>
      <c r="K1555">
        <v>-1.5429999999999999</v>
      </c>
      <c r="L1555">
        <v>-2.5379999999999998</v>
      </c>
      <c r="M1555">
        <v>-3.15</v>
      </c>
      <c r="N1555">
        <v>-3.1920000000000002</v>
      </c>
      <c r="O1555">
        <v>0.99</v>
      </c>
      <c r="P1555">
        <v>1.002</v>
      </c>
      <c r="Q1555">
        <v>0.996</v>
      </c>
      <c r="R1555">
        <v>0.54</v>
      </c>
      <c r="S1555">
        <v>0.16600000000000001</v>
      </c>
    </row>
    <row r="1556" spans="1:19" x14ac:dyDescent="0.3">
      <c r="A1556">
        <v>420</v>
      </c>
      <c r="B1556">
        <v>-0.54200000000000004</v>
      </c>
      <c r="C1556">
        <v>-1.542</v>
      </c>
      <c r="D1556">
        <v>-2.5369999999999999</v>
      </c>
      <c r="E1556">
        <v>-3.153</v>
      </c>
      <c r="F1556">
        <v>-3.21</v>
      </c>
      <c r="G1556">
        <v>1.9</v>
      </c>
      <c r="H1556">
        <v>0</v>
      </c>
      <c r="I1556">
        <v>1.669</v>
      </c>
      <c r="J1556">
        <v>-0.55500000000000005</v>
      </c>
      <c r="K1556">
        <v>-1.544</v>
      </c>
      <c r="L1556">
        <v>-2.5379999999999998</v>
      </c>
      <c r="M1556">
        <v>-3.1469999999999998</v>
      </c>
      <c r="N1556">
        <v>-3.1890000000000001</v>
      </c>
      <c r="O1556">
        <v>0.99099999999999999</v>
      </c>
      <c r="P1556">
        <v>1</v>
      </c>
      <c r="Q1556">
        <v>0.996</v>
      </c>
      <c r="R1556">
        <v>0.53300000000000003</v>
      </c>
      <c r="S1556">
        <v>0.16500000000000001</v>
      </c>
    </row>
    <row r="1557" spans="1:19" x14ac:dyDescent="0.3">
      <c r="A1557">
        <v>480</v>
      </c>
      <c r="B1557">
        <v>-0.54200000000000004</v>
      </c>
      <c r="C1557">
        <v>-1.542</v>
      </c>
      <c r="D1557">
        <v>-2.5369999999999999</v>
      </c>
      <c r="E1557">
        <v>-3.153</v>
      </c>
      <c r="F1557">
        <v>-3.21</v>
      </c>
      <c r="G1557">
        <v>1.9</v>
      </c>
      <c r="H1557">
        <v>0</v>
      </c>
      <c r="I1557">
        <v>1.669</v>
      </c>
      <c r="J1557">
        <v>-0.55500000000000005</v>
      </c>
      <c r="K1557">
        <v>-1.544</v>
      </c>
      <c r="L1557">
        <v>-2.5369999999999999</v>
      </c>
      <c r="M1557">
        <v>-3.145</v>
      </c>
      <c r="N1557">
        <v>-3.1859999999999999</v>
      </c>
      <c r="O1557">
        <v>0.99199999999999999</v>
      </c>
      <c r="P1557">
        <v>0.998</v>
      </c>
      <c r="Q1557">
        <v>0.996</v>
      </c>
      <c r="R1557">
        <v>0.52800000000000002</v>
      </c>
      <c r="S1557">
        <v>0.16300000000000001</v>
      </c>
    </row>
    <row r="1558" spans="1:19" x14ac:dyDescent="0.3">
      <c r="A1558">
        <v>540</v>
      </c>
      <c r="B1558">
        <v>-0.54200000000000004</v>
      </c>
      <c r="C1558">
        <v>-1.542</v>
      </c>
      <c r="D1558">
        <v>-2.5369999999999999</v>
      </c>
      <c r="E1558">
        <v>-3.153</v>
      </c>
      <c r="F1558">
        <v>-3.21</v>
      </c>
      <c r="G1558">
        <v>1.9</v>
      </c>
      <c r="H1558">
        <v>0</v>
      </c>
      <c r="I1558">
        <v>1.669</v>
      </c>
      <c r="J1558">
        <v>-0.55500000000000005</v>
      </c>
      <c r="K1558">
        <v>-1.5449999999999999</v>
      </c>
      <c r="L1558">
        <v>-2.5369999999999999</v>
      </c>
      <c r="M1558">
        <v>-3.1419999999999999</v>
      </c>
      <c r="N1558">
        <v>-3.1829999999999998</v>
      </c>
      <c r="O1558">
        <v>0.99199999999999999</v>
      </c>
      <c r="P1558">
        <v>0.997</v>
      </c>
      <c r="Q1558">
        <v>0.995</v>
      </c>
      <c r="R1558">
        <v>0.52200000000000002</v>
      </c>
      <c r="S1558">
        <v>0.16300000000000001</v>
      </c>
    </row>
    <row r="1559" spans="1:19" x14ac:dyDescent="0.3">
      <c r="A1559">
        <v>600</v>
      </c>
      <c r="B1559">
        <v>-0.54200000000000004</v>
      </c>
      <c r="C1559">
        <v>-1.542</v>
      </c>
      <c r="D1559">
        <v>-2.5369999999999999</v>
      </c>
      <c r="E1559">
        <v>-3.153</v>
      </c>
      <c r="F1559">
        <v>-3.21</v>
      </c>
      <c r="G1559">
        <v>1.9</v>
      </c>
      <c r="H1559">
        <v>0</v>
      </c>
      <c r="I1559">
        <v>1.669</v>
      </c>
      <c r="J1559">
        <v>-0.55600000000000005</v>
      </c>
      <c r="K1559">
        <v>-1.546</v>
      </c>
      <c r="L1559">
        <v>-2.5369999999999999</v>
      </c>
      <c r="M1559">
        <v>-3.1379999999999999</v>
      </c>
      <c r="N1559">
        <v>-3.18</v>
      </c>
      <c r="O1559">
        <v>0.99299999999999999</v>
      </c>
      <c r="P1559">
        <v>0.996</v>
      </c>
      <c r="Q1559">
        <v>0.995</v>
      </c>
      <c r="R1559">
        <v>0.51600000000000001</v>
      </c>
      <c r="S1559">
        <v>0.16200000000000001</v>
      </c>
    </row>
    <row r="1561" spans="1:19" x14ac:dyDescent="0.3">
      <c r="A1561" t="s">
        <v>0</v>
      </c>
      <c r="B1561" t="s">
        <v>121</v>
      </c>
    </row>
    <row r="1562" spans="1:19" x14ac:dyDescent="0.3">
      <c r="A1562">
        <v>0</v>
      </c>
      <c r="B1562">
        <v>-0.54200000000000004</v>
      </c>
      <c r="C1562">
        <v>-1.542</v>
      </c>
      <c r="D1562">
        <v>-2.5369999999999999</v>
      </c>
      <c r="E1562">
        <v>-3.145</v>
      </c>
      <c r="F1562">
        <v>-3.2</v>
      </c>
      <c r="G1562">
        <v>1.9</v>
      </c>
      <c r="H1562">
        <v>0</v>
      </c>
      <c r="I1562">
        <v>2.1659999999999999</v>
      </c>
      <c r="J1562">
        <v>-0.54200000000000004</v>
      </c>
      <c r="K1562">
        <v>-1.542</v>
      </c>
      <c r="L1562">
        <v>-2.5369999999999999</v>
      </c>
      <c r="M1562">
        <v>-3.145</v>
      </c>
      <c r="N1562">
        <v>-3.2</v>
      </c>
      <c r="O1562">
        <v>0.96799999999999997</v>
      </c>
      <c r="P1562">
        <v>0.96799999999999997</v>
      </c>
      <c r="Q1562">
        <v>0.96</v>
      </c>
      <c r="R1562">
        <v>0.52500000000000002</v>
      </c>
      <c r="S1562">
        <v>0.20100000000000001</v>
      </c>
    </row>
    <row r="1563" spans="1:19" x14ac:dyDescent="0.3">
      <c r="A1563">
        <v>60</v>
      </c>
      <c r="B1563">
        <v>-0.54200000000000004</v>
      </c>
      <c r="C1563">
        <v>-1.542</v>
      </c>
      <c r="D1563">
        <v>-2.5369999999999999</v>
      </c>
      <c r="E1563">
        <v>-3.145</v>
      </c>
      <c r="F1563">
        <v>-3.2</v>
      </c>
      <c r="G1563">
        <v>1.9</v>
      </c>
      <c r="H1563">
        <v>0</v>
      </c>
      <c r="I1563">
        <v>2.1659999999999999</v>
      </c>
      <c r="J1563">
        <v>-0.54700000000000004</v>
      </c>
      <c r="K1563">
        <v>-1.542</v>
      </c>
      <c r="L1563">
        <v>-2.5369999999999999</v>
      </c>
      <c r="M1563">
        <v>-3.145</v>
      </c>
      <c r="N1563">
        <v>-3.2029999999999998</v>
      </c>
      <c r="O1563">
        <v>0.97699999999999998</v>
      </c>
      <c r="P1563">
        <v>0.995</v>
      </c>
      <c r="Q1563">
        <v>0.98399999999999999</v>
      </c>
      <c r="R1563">
        <v>0.52500000000000002</v>
      </c>
      <c r="S1563">
        <v>0.20899999999999999</v>
      </c>
    </row>
    <row r="1564" spans="1:19" x14ac:dyDescent="0.3">
      <c r="A1564">
        <v>120</v>
      </c>
      <c r="B1564">
        <v>-0.54200000000000004</v>
      </c>
      <c r="C1564">
        <v>-1.542</v>
      </c>
      <c r="D1564">
        <v>-2.5369999999999999</v>
      </c>
      <c r="E1564">
        <v>-3.145</v>
      </c>
      <c r="F1564">
        <v>-3.2</v>
      </c>
      <c r="G1564">
        <v>1.9</v>
      </c>
      <c r="H1564">
        <v>0</v>
      </c>
      <c r="I1564">
        <v>2.1659999999999999</v>
      </c>
      <c r="J1564">
        <v>-0.55000000000000004</v>
      </c>
      <c r="K1564">
        <v>-1.542</v>
      </c>
      <c r="L1564">
        <v>-2.5369999999999999</v>
      </c>
      <c r="M1564">
        <v>-3.145</v>
      </c>
      <c r="N1564">
        <v>-3.206</v>
      </c>
      <c r="O1564">
        <v>0.98199999999999998</v>
      </c>
      <c r="P1564">
        <v>0.999</v>
      </c>
      <c r="Q1564">
        <v>0.99299999999999999</v>
      </c>
      <c r="R1564">
        <v>0.52900000000000003</v>
      </c>
      <c r="S1564">
        <v>0.217</v>
      </c>
    </row>
    <row r="1565" spans="1:19" x14ac:dyDescent="0.3">
      <c r="A1565">
        <v>180</v>
      </c>
      <c r="B1565">
        <v>-0.54200000000000004</v>
      </c>
      <c r="C1565">
        <v>-1.542</v>
      </c>
      <c r="D1565">
        <v>-2.5369999999999999</v>
      </c>
      <c r="E1565">
        <v>-3.145</v>
      </c>
      <c r="F1565">
        <v>-3.2</v>
      </c>
      <c r="G1565">
        <v>1.9</v>
      </c>
      <c r="H1565">
        <v>0</v>
      </c>
      <c r="I1565">
        <v>2.1659999999999999</v>
      </c>
      <c r="J1565">
        <v>-0.55200000000000005</v>
      </c>
      <c r="K1565">
        <v>-1.542</v>
      </c>
      <c r="L1565">
        <v>-2.5369999999999999</v>
      </c>
      <c r="M1565">
        <v>-3.1440000000000001</v>
      </c>
      <c r="N1565">
        <v>-3.2090000000000001</v>
      </c>
      <c r="O1565">
        <v>0.98599999999999999</v>
      </c>
      <c r="P1565">
        <v>1.0029999999999999</v>
      </c>
      <c r="Q1565">
        <v>0.99399999999999999</v>
      </c>
      <c r="R1565">
        <v>0.53100000000000003</v>
      </c>
      <c r="S1565">
        <v>0.223</v>
      </c>
    </row>
    <row r="1566" spans="1:19" x14ac:dyDescent="0.3">
      <c r="A1566">
        <v>240</v>
      </c>
      <c r="B1566">
        <v>-0.54200000000000004</v>
      </c>
      <c r="C1566">
        <v>-1.542</v>
      </c>
      <c r="D1566">
        <v>-2.5369999999999999</v>
      </c>
      <c r="E1566">
        <v>-3.145</v>
      </c>
      <c r="F1566">
        <v>-3.2</v>
      </c>
      <c r="G1566">
        <v>1.9</v>
      </c>
      <c r="H1566">
        <v>0</v>
      </c>
      <c r="I1566">
        <v>2.1659999999999999</v>
      </c>
      <c r="J1566">
        <v>-0.55300000000000005</v>
      </c>
      <c r="K1566">
        <v>-1.542</v>
      </c>
      <c r="L1566">
        <v>-2.5369999999999999</v>
      </c>
      <c r="M1566">
        <v>-3.1419999999999999</v>
      </c>
      <c r="N1566">
        <v>-3.2120000000000002</v>
      </c>
      <c r="O1566">
        <v>0.98799999999999999</v>
      </c>
      <c r="P1566">
        <v>1.0049999999999999</v>
      </c>
      <c r="Q1566">
        <v>0.996</v>
      </c>
      <c r="R1566">
        <v>0.53</v>
      </c>
      <c r="S1566">
        <v>0.23</v>
      </c>
    </row>
    <row r="1567" spans="1:19" x14ac:dyDescent="0.3">
      <c r="A1567">
        <v>300</v>
      </c>
      <c r="B1567">
        <v>-0.54200000000000004</v>
      </c>
      <c r="C1567">
        <v>-1.542</v>
      </c>
      <c r="D1567">
        <v>-2.5369999999999999</v>
      </c>
      <c r="E1567">
        <v>-3.145</v>
      </c>
      <c r="F1567">
        <v>-3.2</v>
      </c>
      <c r="G1567">
        <v>1.9</v>
      </c>
      <c r="H1567">
        <v>0</v>
      </c>
      <c r="I1567">
        <v>2.1659999999999999</v>
      </c>
      <c r="J1567">
        <v>-0.55400000000000005</v>
      </c>
      <c r="K1567">
        <v>-1.542</v>
      </c>
      <c r="L1567">
        <v>-2.5379999999999998</v>
      </c>
      <c r="M1567">
        <v>-3.1419999999999999</v>
      </c>
      <c r="N1567">
        <v>-3.2149999999999999</v>
      </c>
      <c r="O1567">
        <v>0.99</v>
      </c>
      <c r="P1567">
        <v>1.004</v>
      </c>
      <c r="Q1567">
        <v>0.996</v>
      </c>
      <c r="R1567">
        <v>0.53300000000000003</v>
      </c>
      <c r="S1567">
        <v>0.23400000000000001</v>
      </c>
    </row>
    <row r="1568" spans="1:19" x14ac:dyDescent="0.3">
      <c r="A1568">
        <v>360</v>
      </c>
      <c r="B1568">
        <v>-0.54200000000000004</v>
      </c>
      <c r="C1568">
        <v>-1.542</v>
      </c>
      <c r="D1568">
        <v>-2.5369999999999999</v>
      </c>
      <c r="E1568">
        <v>-3.145</v>
      </c>
      <c r="F1568">
        <v>-3.2</v>
      </c>
      <c r="G1568">
        <v>1.9</v>
      </c>
      <c r="H1568">
        <v>0</v>
      </c>
      <c r="I1568">
        <v>2.1659999999999999</v>
      </c>
      <c r="J1568">
        <v>-0.55400000000000005</v>
      </c>
      <c r="K1568">
        <v>-1.5429999999999999</v>
      </c>
      <c r="L1568">
        <v>-2.5369999999999999</v>
      </c>
      <c r="M1568">
        <v>-3.1429999999999998</v>
      </c>
      <c r="N1568">
        <v>-3.218</v>
      </c>
      <c r="O1568">
        <v>0.99</v>
      </c>
      <c r="P1568">
        <v>1.0009999999999999</v>
      </c>
      <c r="Q1568">
        <v>0.995</v>
      </c>
      <c r="R1568">
        <v>0.53900000000000003</v>
      </c>
      <c r="S1568">
        <v>0.23899999999999999</v>
      </c>
    </row>
    <row r="1569" spans="1:19" x14ac:dyDescent="0.3">
      <c r="A1569">
        <v>420</v>
      </c>
      <c r="B1569">
        <v>-0.54200000000000004</v>
      </c>
      <c r="C1569">
        <v>-1.542</v>
      </c>
      <c r="D1569">
        <v>-2.5369999999999999</v>
      </c>
      <c r="E1569">
        <v>-3.145</v>
      </c>
      <c r="F1569">
        <v>-3.2</v>
      </c>
      <c r="G1569">
        <v>1.9</v>
      </c>
      <c r="H1569">
        <v>0</v>
      </c>
      <c r="I1569">
        <v>2.1659999999999999</v>
      </c>
      <c r="J1569">
        <v>-0.55500000000000005</v>
      </c>
      <c r="K1569">
        <v>-1.544</v>
      </c>
      <c r="L1569">
        <v>-2.5369999999999999</v>
      </c>
      <c r="M1569">
        <v>-3.145</v>
      </c>
      <c r="N1569">
        <v>-3.2210000000000001</v>
      </c>
      <c r="O1569">
        <v>0.99099999999999999</v>
      </c>
      <c r="P1569">
        <v>1</v>
      </c>
      <c r="Q1569">
        <v>0.99399999999999999</v>
      </c>
      <c r="R1569">
        <v>0.54600000000000004</v>
      </c>
      <c r="S1569">
        <v>0.24399999999999999</v>
      </c>
    </row>
    <row r="1570" spans="1:19" x14ac:dyDescent="0.3">
      <c r="A1570">
        <v>480</v>
      </c>
      <c r="B1570">
        <v>-0.54200000000000004</v>
      </c>
      <c r="C1570">
        <v>-1.542</v>
      </c>
      <c r="D1570">
        <v>-2.5369999999999999</v>
      </c>
      <c r="E1570">
        <v>-3.145</v>
      </c>
      <c r="F1570">
        <v>-3.2</v>
      </c>
      <c r="G1570">
        <v>1.9</v>
      </c>
      <c r="H1570">
        <v>0</v>
      </c>
      <c r="I1570">
        <v>2.1659999999999999</v>
      </c>
      <c r="J1570">
        <v>-0.55500000000000005</v>
      </c>
      <c r="K1570">
        <v>-1.544</v>
      </c>
      <c r="L1570">
        <v>-2.5369999999999999</v>
      </c>
      <c r="M1570">
        <v>-3.1469999999999998</v>
      </c>
      <c r="N1570">
        <v>-3.2240000000000002</v>
      </c>
      <c r="O1570">
        <v>0.99199999999999999</v>
      </c>
      <c r="P1570">
        <v>0.999</v>
      </c>
      <c r="Q1570">
        <v>0.995</v>
      </c>
      <c r="R1570">
        <v>0.55300000000000005</v>
      </c>
      <c r="S1570">
        <v>0.248</v>
      </c>
    </row>
    <row r="1571" spans="1:19" x14ac:dyDescent="0.3">
      <c r="A1571">
        <v>540</v>
      </c>
      <c r="B1571">
        <v>-0.54200000000000004</v>
      </c>
      <c r="C1571">
        <v>-1.542</v>
      </c>
      <c r="D1571">
        <v>-2.5369999999999999</v>
      </c>
      <c r="E1571">
        <v>-3.145</v>
      </c>
      <c r="F1571">
        <v>-3.2</v>
      </c>
      <c r="G1571">
        <v>1.9</v>
      </c>
      <c r="H1571">
        <v>0</v>
      </c>
      <c r="I1571">
        <v>2.1659999999999999</v>
      </c>
      <c r="J1571">
        <v>-0.55500000000000005</v>
      </c>
      <c r="K1571">
        <v>-1.5449999999999999</v>
      </c>
      <c r="L1571">
        <v>-2.5369999999999999</v>
      </c>
      <c r="M1571">
        <v>-3.149</v>
      </c>
      <c r="N1571">
        <v>-3.2269999999999999</v>
      </c>
      <c r="O1571">
        <v>0.99199999999999999</v>
      </c>
      <c r="P1571">
        <v>0.997</v>
      </c>
      <c r="Q1571">
        <v>0.995</v>
      </c>
      <c r="R1571">
        <v>0.55900000000000005</v>
      </c>
      <c r="S1571">
        <v>0.251</v>
      </c>
    </row>
    <row r="1572" spans="1:19" x14ac:dyDescent="0.3">
      <c r="A1572">
        <v>600</v>
      </c>
      <c r="B1572">
        <v>-0.54200000000000004</v>
      </c>
      <c r="C1572">
        <v>-1.542</v>
      </c>
      <c r="D1572">
        <v>-2.5369999999999999</v>
      </c>
      <c r="E1572">
        <v>-3.145</v>
      </c>
      <c r="F1572">
        <v>-3.2</v>
      </c>
      <c r="G1572">
        <v>1.9</v>
      </c>
      <c r="H1572">
        <v>0</v>
      </c>
      <c r="I1572">
        <v>2.1659999999999999</v>
      </c>
      <c r="J1572">
        <v>-0.55600000000000005</v>
      </c>
      <c r="K1572">
        <v>-1.546</v>
      </c>
      <c r="L1572">
        <v>-2.5369999999999999</v>
      </c>
      <c r="M1572">
        <v>-3.1520000000000001</v>
      </c>
      <c r="N1572">
        <v>-3.23</v>
      </c>
      <c r="O1572">
        <v>0.99299999999999999</v>
      </c>
      <c r="P1572">
        <v>0.996</v>
      </c>
      <c r="Q1572">
        <v>0.995</v>
      </c>
      <c r="R1572">
        <v>0.56399999999999995</v>
      </c>
      <c r="S1572">
        <v>0.254</v>
      </c>
    </row>
    <row r="1574" spans="1:19" x14ac:dyDescent="0.3">
      <c r="A1574" t="s">
        <v>0</v>
      </c>
      <c r="B1574" t="s">
        <v>122</v>
      </c>
    </row>
    <row r="1575" spans="1:19" x14ac:dyDescent="0.3">
      <c r="A1575">
        <v>0</v>
      </c>
      <c r="B1575">
        <v>-0.54200000000000004</v>
      </c>
      <c r="C1575">
        <v>-1.542</v>
      </c>
      <c r="D1575">
        <v>-2.5369999999999999</v>
      </c>
      <c r="E1575">
        <v>-3.145</v>
      </c>
      <c r="F1575">
        <v>-3.2</v>
      </c>
      <c r="G1575">
        <v>1.9</v>
      </c>
      <c r="H1575">
        <v>0</v>
      </c>
      <c r="I1575">
        <v>1.9219999999999999</v>
      </c>
      <c r="J1575">
        <v>-0.54200000000000004</v>
      </c>
      <c r="K1575">
        <v>-1.542</v>
      </c>
      <c r="L1575">
        <v>-2.5369999999999999</v>
      </c>
      <c r="M1575">
        <v>-3.145</v>
      </c>
      <c r="N1575">
        <v>-3.2</v>
      </c>
      <c r="O1575">
        <v>0.96799999999999997</v>
      </c>
      <c r="P1575">
        <v>0.96799999999999997</v>
      </c>
      <c r="Q1575">
        <v>0.96</v>
      </c>
      <c r="R1575">
        <v>0.52500000000000002</v>
      </c>
      <c r="S1575">
        <v>0.20100000000000001</v>
      </c>
    </row>
    <row r="1576" spans="1:19" x14ac:dyDescent="0.3">
      <c r="A1576">
        <v>60</v>
      </c>
      <c r="B1576">
        <v>-0.54200000000000004</v>
      </c>
      <c r="C1576">
        <v>-1.542</v>
      </c>
      <c r="D1576">
        <v>-2.5369999999999999</v>
      </c>
      <c r="E1576">
        <v>-3.145</v>
      </c>
      <c r="F1576">
        <v>-3.2</v>
      </c>
      <c r="G1576">
        <v>1.9</v>
      </c>
      <c r="H1576">
        <v>0</v>
      </c>
      <c r="I1576">
        <v>1.9219999999999999</v>
      </c>
      <c r="J1576">
        <v>-0.54700000000000004</v>
      </c>
      <c r="K1576">
        <v>-1.542</v>
      </c>
      <c r="L1576">
        <v>-2.5369999999999999</v>
      </c>
      <c r="M1576">
        <v>-3.145</v>
      </c>
      <c r="N1576">
        <v>-3.2</v>
      </c>
      <c r="O1576">
        <v>0.97799999999999998</v>
      </c>
      <c r="P1576">
        <v>0.99399999999999999</v>
      </c>
      <c r="Q1576">
        <v>0.98399999999999999</v>
      </c>
      <c r="R1576">
        <v>0.52600000000000002</v>
      </c>
      <c r="S1576">
        <v>0.20100000000000001</v>
      </c>
    </row>
    <row r="1577" spans="1:19" x14ac:dyDescent="0.3">
      <c r="A1577">
        <v>120</v>
      </c>
      <c r="B1577">
        <v>-0.54200000000000004</v>
      </c>
      <c r="C1577">
        <v>-1.542</v>
      </c>
      <c r="D1577">
        <v>-2.5369999999999999</v>
      </c>
      <c r="E1577">
        <v>-3.145</v>
      </c>
      <c r="F1577">
        <v>-3.2</v>
      </c>
      <c r="G1577">
        <v>1.9</v>
      </c>
      <c r="H1577">
        <v>0</v>
      </c>
      <c r="I1577">
        <v>1.9219999999999999</v>
      </c>
      <c r="J1577">
        <v>-0.55000000000000004</v>
      </c>
      <c r="K1577">
        <v>-1.542</v>
      </c>
      <c r="L1577">
        <v>-2.5369999999999999</v>
      </c>
      <c r="M1577">
        <v>-3.145</v>
      </c>
      <c r="N1577">
        <v>-3.2</v>
      </c>
      <c r="O1577">
        <v>0.98199999999999998</v>
      </c>
      <c r="P1577">
        <v>0.999</v>
      </c>
      <c r="Q1577">
        <v>0.99299999999999999</v>
      </c>
      <c r="R1577">
        <v>0.52800000000000002</v>
      </c>
      <c r="S1577">
        <v>0.20200000000000001</v>
      </c>
    </row>
    <row r="1578" spans="1:19" x14ac:dyDescent="0.3">
      <c r="A1578">
        <v>180</v>
      </c>
      <c r="B1578">
        <v>-0.54200000000000004</v>
      </c>
      <c r="C1578">
        <v>-1.542</v>
      </c>
      <c r="D1578">
        <v>-2.5369999999999999</v>
      </c>
      <c r="E1578">
        <v>-3.145</v>
      </c>
      <c r="F1578">
        <v>-3.2</v>
      </c>
      <c r="G1578">
        <v>1.9</v>
      </c>
      <c r="H1578">
        <v>0</v>
      </c>
      <c r="I1578">
        <v>1.9219999999999999</v>
      </c>
      <c r="J1578">
        <v>-0.55200000000000005</v>
      </c>
      <c r="K1578">
        <v>-1.542</v>
      </c>
      <c r="L1578">
        <v>-2.5379999999999998</v>
      </c>
      <c r="M1578">
        <v>-3.1440000000000001</v>
      </c>
      <c r="N1578">
        <v>-3.2</v>
      </c>
      <c r="O1578">
        <v>0.98599999999999999</v>
      </c>
      <c r="P1578">
        <v>1.0029999999999999</v>
      </c>
      <c r="Q1578">
        <v>0.995</v>
      </c>
      <c r="R1578">
        <v>0.53100000000000003</v>
      </c>
      <c r="S1578">
        <v>0.20200000000000001</v>
      </c>
    </row>
    <row r="1579" spans="1:19" x14ac:dyDescent="0.3">
      <c r="A1579">
        <v>240</v>
      </c>
      <c r="B1579">
        <v>-0.54200000000000004</v>
      </c>
      <c r="C1579">
        <v>-1.542</v>
      </c>
      <c r="D1579">
        <v>-2.5369999999999999</v>
      </c>
      <c r="E1579">
        <v>-3.145</v>
      </c>
      <c r="F1579">
        <v>-3.2</v>
      </c>
      <c r="G1579">
        <v>1.9</v>
      </c>
      <c r="H1579">
        <v>0</v>
      </c>
      <c r="I1579">
        <v>1.9219999999999999</v>
      </c>
      <c r="J1579">
        <v>-0.55300000000000005</v>
      </c>
      <c r="K1579">
        <v>-1.542</v>
      </c>
      <c r="L1579">
        <v>-2.5369999999999999</v>
      </c>
      <c r="M1579">
        <v>-3.1429999999999998</v>
      </c>
      <c r="N1579">
        <v>-3.2</v>
      </c>
      <c r="O1579">
        <v>0.98799999999999999</v>
      </c>
      <c r="P1579">
        <v>1.0049999999999999</v>
      </c>
      <c r="Q1579">
        <v>0.995</v>
      </c>
      <c r="R1579">
        <v>0.53300000000000003</v>
      </c>
      <c r="S1579">
        <v>0.20200000000000001</v>
      </c>
    </row>
    <row r="1580" spans="1:19" x14ac:dyDescent="0.3">
      <c r="A1580">
        <v>300</v>
      </c>
      <c r="B1580">
        <v>-0.54200000000000004</v>
      </c>
      <c r="C1580">
        <v>-1.542</v>
      </c>
      <c r="D1580">
        <v>-2.5369999999999999</v>
      </c>
      <c r="E1580">
        <v>-3.145</v>
      </c>
      <c r="F1580">
        <v>-3.2</v>
      </c>
      <c r="G1580">
        <v>1.9</v>
      </c>
      <c r="H1580">
        <v>0</v>
      </c>
      <c r="I1580">
        <v>1.9219999999999999</v>
      </c>
      <c r="J1580">
        <v>-0.55400000000000005</v>
      </c>
      <c r="K1580">
        <v>-1.542</v>
      </c>
      <c r="L1580">
        <v>-2.5369999999999999</v>
      </c>
      <c r="M1580">
        <v>-3.1429999999999998</v>
      </c>
      <c r="N1580">
        <v>-3.2</v>
      </c>
      <c r="O1580">
        <v>0.98899999999999999</v>
      </c>
      <c r="P1580">
        <v>1.004</v>
      </c>
      <c r="Q1580">
        <v>0.996</v>
      </c>
      <c r="R1580">
        <v>0.53500000000000003</v>
      </c>
      <c r="S1580">
        <v>0.20200000000000001</v>
      </c>
    </row>
    <row r="1581" spans="1:19" x14ac:dyDescent="0.3">
      <c r="A1581">
        <v>360</v>
      </c>
      <c r="B1581">
        <v>-0.54200000000000004</v>
      </c>
      <c r="C1581">
        <v>-1.542</v>
      </c>
      <c r="D1581">
        <v>-2.5369999999999999</v>
      </c>
      <c r="E1581">
        <v>-3.145</v>
      </c>
      <c r="F1581">
        <v>-3.2</v>
      </c>
      <c r="G1581">
        <v>1.9</v>
      </c>
      <c r="H1581">
        <v>0</v>
      </c>
      <c r="I1581">
        <v>1.9219999999999999</v>
      </c>
      <c r="J1581">
        <v>-0.55400000000000005</v>
      </c>
      <c r="K1581">
        <v>-1.5429999999999999</v>
      </c>
      <c r="L1581">
        <v>-2.5369999999999999</v>
      </c>
      <c r="M1581">
        <v>-3.1419999999999999</v>
      </c>
      <c r="N1581">
        <v>-3.2</v>
      </c>
      <c r="O1581">
        <v>0.99</v>
      </c>
      <c r="P1581">
        <v>1.002</v>
      </c>
      <c r="Q1581">
        <v>0.995</v>
      </c>
      <c r="R1581">
        <v>0.53600000000000003</v>
      </c>
      <c r="S1581">
        <v>0.20200000000000001</v>
      </c>
    </row>
    <row r="1582" spans="1:19" x14ac:dyDescent="0.3">
      <c r="A1582">
        <v>420</v>
      </c>
      <c r="B1582">
        <v>-0.54200000000000004</v>
      </c>
      <c r="C1582">
        <v>-1.542</v>
      </c>
      <c r="D1582">
        <v>-2.5369999999999999</v>
      </c>
      <c r="E1582">
        <v>-3.145</v>
      </c>
      <c r="F1582">
        <v>-3.2</v>
      </c>
      <c r="G1582">
        <v>1.9</v>
      </c>
      <c r="H1582">
        <v>0</v>
      </c>
      <c r="I1582">
        <v>1.9219999999999999</v>
      </c>
      <c r="J1582">
        <v>-0.55500000000000005</v>
      </c>
      <c r="K1582">
        <v>-1.544</v>
      </c>
      <c r="L1582">
        <v>-2.5369999999999999</v>
      </c>
      <c r="M1582">
        <v>-3.1419999999999999</v>
      </c>
      <c r="N1582">
        <v>-3.2</v>
      </c>
      <c r="O1582">
        <v>0.99099999999999999</v>
      </c>
      <c r="P1582">
        <v>1</v>
      </c>
      <c r="Q1582">
        <v>0.99399999999999999</v>
      </c>
      <c r="R1582">
        <v>0.53700000000000003</v>
      </c>
      <c r="S1582">
        <v>0.20300000000000001</v>
      </c>
    </row>
    <row r="1583" spans="1:19" x14ac:dyDescent="0.3">
      <c r="A1583">
        <v>480</v>
      </c>
      <c r="B1583">
        <v>-0.54200000000000004</v>
      </c>
      <c r="C1583">
        <v>-1.542</v>
      </c>
      <c r="D1583">
        <v>-2.5369999999999999</v>
      </c>
      <c r="E1583">
        <v>-3.145</v>
      </c>
      <c r="F1583">
        <v>-3.2</v>
      </c>
      <c r="G1583">
        <v>1.9</v>
      </c>
      <c r="H1583">
        <v>0</v>
      </c>
      <c r="I1583">
        <v>1.9219999999999999</v>
      </c>
      <c r="J1583">
        <v>-0.55500000000000005</v>
      </c>
      <c r="K1583">
        <v>-1.544</v>
      </c>
      <c r="L1583">
        <v>-2.5369999999999999</v>
      </c>
      <c r="M1583">
        <v>-3.1419999999999999</v>
      </c>
      <c r="N1583">
        <v>-3.2</v>
      </c>
      <c r="O1583">
        <v>0.99199999999999999</v>
      </c>
      <c r="P1583">
        <v>0.999</v>
      </c>
      <c r="Q1583">
        <v>0.995</v>
      </c>
      <c r="R1583">
        <v>0.53800000000000003</v>
      </c>
      <c r="S1583">
        <v>0.20499999999999999</v>
      </c>
    </row>
    <row r="1584" spans="1:19" x14ac:dyDescent="0.3">
      <c r="A1584">
        <v>540</v>
      </c>
      <c r="B1584">
        <v>-0.54200000000000004</v>
      </c>
      <c r="C1584">
        <v>-1.542</v>
      </c>
      <c r="D1584">
        <v>-2.5369999999999999</v>
      </c>
      <c r="E1584">
        <v>-3.145</v>
      </c>
      <c r="F1584">
        <v>-3.2</v>
      </c>
      <c r="G1584">
        <v>1.9</v>
      </c>
      <c r="H1584">
        <v>0</v>
      </c>
      <c r="I1584">
        <v>1.9219999999999999</v>
      </c>
      <c r="J1584">
        <v>-0.55500000000000005</v>
      </c>
      <c r="K1584">
        <v>-1.5449999999999999</v>
      </c>
      <c r="L1584">
        <v>-2.5369999999999999</v>
      </c>
      <c r="M1584">
        <v>-3.1419999999999999</v>
      </c>
      <c r="N1584">
        <v>-3.2</v>
      </c>
      <c r="O1584">
        <v>0.99199999999999999</v>
      </c>
      <c r="P1584">
        <v>0.997</v>
      </c>
      <c r="Q1584">
        <v>0.99399999999999999</v>
      </c>
      <c r="R1584">
        <v>0.53800000000000003</v>
      </c>
      <c r="S1584">
        <v>0.20699999999999999</v>
      </c>
    </row>
    <row r="1585" spans="1:19" x14ac:dyDescent="0.3">
      <c r="A1585">
        <v>600</v>
      </c>
      <c r="B1585">
        <v>-0.54200000000000004</v>
      </c>
      <c r="C1585">
        <v>-1.542</v>
      </c>
      <c r="D1585">
        <v>-2.5369999999999999</v>
      </c>
      <c r="E1585">
        <v>-3.145</v>
      </c>
      <c r="F1585">
        <v>-3.2</v>
      </c>
      <c r="G1585">
        <v>1.9</v>
      </c>
      <c r="H1585">
        <v>0</v>
      </c>
      <c r="I1585">
        <v>1.9219999999999999</v>
      </c>
      <c r="J1585">
        <v>-0.55600000000000005</v>
      </c>
      <c r="K1585">
        <v>-1.546</v>
      </c>
      <c r="L1585">
        <v>-2.5369999999999999</v>
      </c>
      <c r="M1585">
        <v>-3.141</v>
      </c>
      <c r="N1585">
        <v>-3.2</v>
      </c>
      <c r="O1585">
        <v>0.99299999999999999</v>
      </c>
      <c r="P1585">
        <v>0.996</v>
      </c>
      <c r="Q1585">
        <v>0.995</v>
      </c>
      <c r="R1585">
        <v>0.53800000000000003</v>
      </c>
      <c r="S1585">
        <v>0.20799999999999999</v>
      </c>
    </row>
    <row r="1587" spans="1:19" x14ac:dyDescent="0.3">
      <c r="A1587" t="s">
        <v>0</v>
      </c>
      <c r="B1587" t="s">
        <v>123</v>
      </c>
    </row>
    <row r="1588" spans="1:19" x14ac:dyDescent="0.3">
      <c r="A1588">
        <v>0</v>
      </c>
      <c r="B1588">
        <v>-0.54200000000000004</v>
      </c>
      <c r="C1588">
        <v>-1.542</v>
      </c>
      <c r="D1588">
        <v>-2.5369999999999999</v>
      </c>
      <c r="E1588">
        <v>-3.145</v>
      </c>
      <c r="F1588">
        <v>-3.2</v>
      </c>
      <c r="G1588">
        <v>1.9</v>
      </c>
      <c r="H1588">
        <v>0</v>
      </c>
      <c r="I1588">
        <v>1.663</v>
      </c>
      <c r="J1588">
        <v>-0.54200000000000004</v>
      </c>
      <c r="K1588">
        <v>-1.542</v>
      </c>
      <c r="L1588">
        <v>-2.5369999999999999</v>
      </c>
      <c r="M1588">
        <v>-3.145</v>
      </c>
      <c r="N1588">
        <v>-3.2</v>
      </c>
      <c r="O1588">
        <v>0.96799999999999997</v>
      </c>
      <c r="P1588">
        <v>0.96799999999999997</v>
      </c>
      <c r="Q1588">
        <v>0.96</v>
      </c>
      <c r="R1588">
        <v>0.52500000000000002</v>
      </c>
      <c r="S1588">
        <v>0.20100000000000001</v>
      </c>
    </row>
    <row r="1589" spans="1:19" x14ac:dyDescent="0.3">
      <c r="A1589">
        <v>60</v>
      </c>
      <c r="B1589">
        <v>-0.54200000000000004</v>
      </c>
      <c r="C1589">
        <v>-1.542</v>
      </c>
      <c r="D1589">
        <v>-2.5369999999999999</v>
      </c>
      <c r="E1589">
        <v>-3.145</v>
      </c>
      <c r="F1589">
        <v>-3.2</v>
      </c>
      <c r="G1589">
        <v>1.9</v>
      </c>
      <c r="H1589">
        <v>0</v>
      </c>
      <c r="I1589">
        <v>1.663</v>
      </c>
      <c r="J1589">
        <v>-0.54700000000000004</v>
      </c>
      <c r="K1589">
        <v>-1.5409999999999999</v>
      </c>
      <c r="L1589">
        <v>-2.5369999999999999</v>
      </c>
      <c r="M1589">
        <v>-3.145</v>
      </c>
      <c r="N1589">
        <v>-3.1970000000000001</v>
      </c>
      <c r="O1589">
        <v>0.97799999999999998</v>
      </c>
      <c r="P1589">
        <v>0.99299999999999999</v>
      </c>
      <c r="Q1589">
        <v>0.98399999999999999</v>
      </c>
      <c r="R1589">
        <v>0.52700000000000002</v>
      </c>
      <c r="S1589">
        <v>0.193</v>
      </c>
    </row>
    <row r="1590" spans="1:19" x14ac:dyDescent="0.3">
      <c r="A1590">
        <v>120</v>
      </c>
      <c r="B1590">
        <v>-0.54200000000000004</v>
      </c>
      <c r="C1590">
        <v>-1.542</v>
      </c>
      <c r="D1590">
        <v>-2.5369999999999999</v>
      </c>
      <c r="E1590">
        <v>-3.145</v>
      </c>
      <c r="F1590">
        <v>-3.2</v>
      </c>
      <c r="G1590">
        <v>1.9</v>
      </c>
      <c r="H1590">
        <v>0</v>
      </c>
      <c r="I1590">
        <v>1.663</v>
      </c>
      <c r="J1590">
        <v>-0.55000000000000004</v>
      </c>
      <c r="K1590">
        <v>-1.542</v>
      </c>
      <c r="L1590">
        <v>-2.5369999999999999</v>
      </c>
      <c r="M1590">
        <v>-3.1440000000000001</v>
      </c>
      <c r="N1590">
        <v>-3.194</v>
      </c>
      <c r="O1590">
        <v>0.98299999999999998</v>
      </c>
      <c r="P1590">
        <v>0.999</v>
      </c>
      <c r="Q1590">
        <v>0.99099999999999999</v>
      </c>
      <c r="R1590">
        <v>0.52600000000000002</v>
      </c>
      <c r="S1590">
        <v>0.186</v>
      </c>
    </row>
    <row r="1591" spans="1:19" x14ac:dyDescent="0.3">
      <c r="A1591">
        <v>180</v>
      </c>
      <c r="B1591">
        <v>-0.54200000000000004</v>
      </c>
      <c r="C1591">
        <v>-1.542</v>
      </c>
      <c r="D1591">
        <v>-2.5369999999999999</v>
      </c>
      <c r="E1591">
        <v>-3.145</v>
      </c>
      <c r="F1591">
        <v>-3.2</v>
      </c>
      <c r="G1591">
        <v>1.9</v>
      </c>
      <c r="H1591">
        <v>0</v>
      </c>
      <c r="I1591">
        <v>1.663</v>
      </c>
      <c r="J1591">
        <v>-0.55200000000000005</v>
      </c>
      <c r="K1591">
        <v>-1.542</v>
      </c>
      <c r="L1591">
        <v>-2.5379999999999998</v>
      </c>
      <c r="M1591">
        <v>-3.1440000000000001</v>
      </c>
      <c r="N1591">
        <v>-3.1909999999999998</v>
      </c>
      <c r="O1591">
        <v>0.98599999999999999</v>
      </c>
      <c r="P1591">
        <v>1.004</v>
      </c>
      <c r="Q1591">
        <v>0.995</v>
      </c>
      <c r="R1591">
        <v>0.53</v>
      </c>
      <c r="S1591">
        <v>0.18</v>
      </c>
    </row>
    <row r="1592" spans="1:19" x14ac:dyDescent="0.3">
      <c r="A1592">
        <v>240</v>
      </c>
      <c r="B1592">
        <v>-0.54200000000000004</v>
      </c>
      <c r="C1592">
        <v>-1.542</v>
      </c>
      <c r="D1592">
        <v>-2.5369999999999999</v>
      </c>
      <c r="E1592">
        <v>-3.145</v>
      </c>
      <c r="F1592">
        <v>-3.2</v>
      </c>
      <c r="G1592">
        <v>1.9</v>
      </c>
      <c r="H1592">
        <v>0</v>
      </c>
      <c r="I1592">
        <v>1.663</v>
      </c>
      <c r="J1592">
        <v>-0.55300000000000005</v>
      </c>
      <c r="K1592">
        <v>-1.542</v>
      </c>
      <c r="L1592">
        <v>-2.5369999999999999</v>
      </c>
      <c r="M1592">
        <v>-3.1440000000000001</v>
      </c>
      <c r="N1592">
        <v>-3.1880000000000002</v>
      </c>
      <c r="O1592">
        <v>0.98799999999999999</v>
      </c>
      <c r="P1592">
        <v>1.0049999999999999</v>
      </c>
      <c r="Q1592">
        <v>0.995</v>
      </c>
      <c r="R1592">
        <v>0.53600000000000003</v>
      </c>
      <c r="S1592">
        <v>0.17399999999999999</v>
      </c>
    </row>
    <row r="1593" spans="1:19" x14ac:dyDescent="0.3">
      <c r="A1593">
        <v>300</v>
      </c>
      <c r="B1593">
        <v>-0.54200000000000004</v>
      </c>
      <c r="C1593">
        <v>-1.542</v>
      </c>
      <c r="D1593">
        <v>-2.5369999999999999</v>
      </c>
      <c r="E1593">
        <v>-3.145</v>
      </c>
      <c r="F1593">
        <v>-3.2</v>
      </c>
      <c r="G1593">
        <v>1.9</v>
      </c>
      <c r="H1593">
        <v>0</v>
      </c>
      <c r="I1593">
        <v>1.663</v>
      </c>
      <c r="J1593">
        <v>-0.55400000000000005</v>
      </c>
      <c r="K1593">
        <v>-1.542</v>
      </c>
      <c r="L1593">
        <v>-2.5369999999999999</v>
      </c>
      <c r="M1593">
        <v>-3.1440000000000001</v>
      </c>
      <c r="N1593">
        <v>-3.1850000000000001</v>
      </c>
      <c r="O1593">
        <v>0.98899999999999999</v>
      </c>
      <c r="P1593">
        <v>1.004</v>
      </c>
      <c r="Q1593">
        <v>0.995</v>
      </c>
      <c r="R1593">
        <v>0.53800000000000003</v>
      </c>
      <c r="S1593">
        <v>0.16900000000000001</v>
      </c>
    </row>
    <row r="1594" spans="1:19" x14ac:dyDescent="0.3">
      <c r="A1594">
        <v>360</v>
      </c>
      <c r="B1594">
        <v>-0.54200000000000004</v>
      </c>
      <c r="C1594">
        <v>-1.542</v>
      </c>
      <c r="D1594">
        <v>-2.5369999999999999</v>
      </c>
      <c r="E1594">
        <v>-3.145</v>
      </c>
      <c r="F1594">
        <v>-3.2</v>
      </c>
      <c r="G1594">
        <v>1.9</v>
      </c>
      <c r="H1594">
        <v>0</v>
      </c>
      <c r="I1594">
        <v>1.663</v>
      </c>
      <c r="J1594">
        <v>-0.55400000000000005</v>
      </c>
      <c r="K1594">
        <v>-1.5429999999999999</v>
      </c>
      <c r="L1594">
        <v>-2.5369999999999999</v>
      </c>
      <c r="M1594">
        <v>-3.1419999999999999</v>
      </c>
      <c r="N1594">
        <v>-3.1819999999999999</v>
      </c>
      <c r="O1594">
        <v>0.99</v>
      </c>
      <c r="P1594">
        <v>1.002</v>
      </c>
      <c r="Q1594">
        <v>0.995</v>
      </c>
      <c r="R1594">
        <v>0.53300000000000003</v>
      </c>
      <c r="S1594">
        <v>0.16500000000000001</v>
      </c>
    </row>
    <row r="1595" spans="1:19" x14ac:dyDescent="0.3">
      <c r="A1595">
        <v>420</v>
      </c>
      <c r="B1595">
        <v>-0.54200000000000004</v>
      </c>
      <c r="C1595">
        <v>-1.542</v>
      </c>
      <c r="D1595">
        <v>-2.5369999999999999</v>
      </c>
      <c r="E1595">
        <v>-3.145</v>
      </c>
      <c r="F1595">
        <v>-3.2</v>
      </c>
      <c r="G1595">
        <v>1.9</v>
      </c>
      <c r="H1595">
        <v>0</v>
      </c>
      <c r="I1595">
        <v>1.663</v>
      </c>
      <c r="J1595">
        <v>-0.55500000000000005</v>
      </c>
      <c r="K1595">
        <v>-1.544</v>
      </c>
      <c r="L1595">
        <v>-2.5369999999999999</v>
      </c>
      <c r="M1595">
        <v>-3.1389999999999998</v>
      </c>
      <c r="N1595">
        <v>-3.1789999999999998</v>
      </c>
      <c r="O1595">
        <v>0.99099999999999999</v>
      </c>
      <c r="P1595">
        <v>1</v>
      </c>
      <c r="Q1595">
        <v>0.995</v>
      </c>
      <c r="R1595">
        <v>0.52700000000000002</v>
      </c>
      <c r="S1595">
        <v>0.16300000000000001</v>
      </c>
    </row>
    <row r="1596" spans="1:19" x14ac:dyDescent="0.3">
      <c r="A1596">
        <v>480</v>
      </c>
      <c r="B1596">
        <v>-0.54200000000000004</v>
      </c>
      <c r="C1596">
        <v>-1.542</v>
      </c>
      <c r="D1596">
        <v>-2.5369999999999999</v>
      </c>
      <c r="E1596">
        <v>-3.145</v>
      </c>
      <c r="F1596">
        <v>-3.2</v>
      </c>
      <c r="G1596">
        <v>1.9</v>
      </c>
      <c r="H1596">
        <v>0</v>
      </c>
      <c r="I1596">
        <v>1.663</v>
      </c>
      <c r="J1596">
        <v>-0.55500000000000005</v>
      </c>
      <c r="K1596">
        <v>-1.544</v>
      </c>
      <c r="L1596">
        <v>-2.5369999999999999</v>
      </c>
      <c r="M1596">
        <v>-3.1360000000000001</v>
      </c>
      <c r="N1596">
        <v>-3.1760000000000002</v>
      </c>
      <c r="O1596">
        <v>0.99199999999999999</v>
      </c>
      <c r="P1596">
        <v>0.998</v>
      </c>
      <c r="Q1596">
        <v>0.995</v>
      </c>
      <c r="R1596">
        <v>0.52100000000000002</v>
      </c>
      <c r="S1596">
        <v>0.161</v>
      </c>
    </row>
    <row r="1597" spans="1:19" x14ac:dyDescent="0.3">
      <c r="A1597">
        <v>540</v>
      </c>
      <c r="B1597">
        <v>-0.54200000000000004</v>
      </c>
      <c r="C1597">
        <v>-1.542</v>
      </c>
      <c r="D1597">
        <v>-2.5369999999999999</v>
      </c>
      <c r="E1597">
        <v>-3.145</v>
      </c>
      <c r="F1597">
        <v>-3.2</v>
      </c>
      <c r="G1597">
        <v>1.9</v>
      </c>
      <c r="H1597">
        <v>0</v>
      </c>
      <c r="I1597">
        <v>1.663</v>
      </c>
      <c r="J1597">
        <v>-0.55500000000000005</v>
      </c>
      <c r="K1597">
        <v>-1.5449999999999999</v>
      </c>
      <c r="L1597">
        <v>-2.5369999999999999</v>
      </c>
      <c r="M1597">
        <v>-3.133</v>
      </c>
      <c r="N1597">
        <v>-3.173</v>
      </c>
      <c r="O1597">
        <v>0.99199999999999999</v>
      </c>
      <c r="P1597">
        <v>0.997</v>
      </c>
      <c r="Q1597">
        <v>0.99399999999999999</v>
      </c>
      <c r="R1597">
        <v>0.51400000000000001</v>
      </c>
      <c r="S1597">
        <v>0.161</v>
      </c>
    </row>
    <row r="1598" spans="1:19" x14ac:dyDescent="0.3">
      <c r="A1598">
        <v>600</v>
      </c>
      <c r="B1598">
        <v>-0.54200000000000004</v>
      </c>
      <c r="C1598">
        <v>-1.542</v>
      </c>
      <c r="D1598">
        <v>-2.5369999999999999</v>
      </c>
      <c r="E1598">
        <v>-3.145</v>
      </c>
      <c r="F1598">
        <v>-3.2</v>
      </c>
      <c r="G1598">
        <v>1.9</v>
      </c>
      <c r="H1598">
        <v>0</v>
      </c>
      <c r="I1598">
        <v>1.663</v>
      </c>
      <c r="J1598">
        <v>-0.55600000000000005</v>
      </c>
      <c r="K1598">
        <v>-1.546</v>
      </c>
      <c r="L1598">
        <v>-2.5369999999999999</v>
      </c>
      <c r="M1598">
        <v>-3.129</v>
      </c>
      <c r="N1598">
        <v>-3.17</v>
      </c>
      <c r="O1598">
        <v>0.99299999999999999</v>
      </c>
      <c r="P1598">
        <v>0.996</v>
      </c>
      <c r="Q1598">
        <v>0.99399999999999999</v>
      </c>
      <c r="R1598">
        <v>0.50900000000000001</v>
      </c>
      <c r="S1598">
        <v>0.16</v>
      </c>
    </row>
    <row r="1600" spans="1:19" x14ac:dyDescent="0.3">
      <c r="A1600" t="s">
        <v>0</v>
      </c>
      <c r="B1600" t="s">
        <v>124</v>
      </c>
    </row>
    <row r="1601" spans="1:19" x14ac:dyDescent="0.3">
      <c r="A1601">
        <v>0</v>
      </c>
      <c r="B1601">
        <v>-0.54200000000000004</v>
      </c>
      <c r="C1601">
        <v>-1.542</v>
      </c>
      <c r="D1601">
        <v>-2.5369999999999999</v>
      </c>
      <c r="E1601">
        <v>-3.1360000000000001</v>
      </c>
      <c r="F1601">
        <v>-3.19</v>
      </c>
      <c r="G1601">
        <v>1.9</v>
      </c>
      <c r="H1601">
        <v>0</v>
      </c>
      <c r="I1601">
        <v>2.169</v>
      </c>
      <c r="J1601">
        <v>-0.54200000000000004</v>
      </c>
      <c r="K1601">
        <v>-1.542</v>
      </c>
      <c r="L1601">
        <v>-2.5369999999999999</v>
      </c>
      <c r="M1601">
        <v>-3.1360000000000001</v>
      </c>
      <c r="N1601">
        <v>-3.19</v>
      </c>
      <c r="O1601">
        <v>0.96799999999999997</v>
      </c>
      <c r="P1601">
        <v>0.96799999999999997</v>
      </c>
      <c r="Q1601">
        <v>0.95899999999999996</v>
      </c>
      <c r="R1601">
        <v>0.51900000000000002</v>
      </c>
      <c r="S1601">
        <v>0.19900000000000001</v>
      </c>
    </row>
    <row r="1602" spans="1:19" x14ac:dyDescent="0.3">
      <c r="A1602">
        <v>60</v>
      </c>
      <c r="B1602">
        <v>-0.54200000000000004</v>
      </c>
      <c r="C1602">
        <v>-1.542</v>
      </c>
      <c r="D1602">
        <v>-2.5369999999999999</v>
      </c>
      <c r="E1602">
        <v>-3.1360000000000001</v>
      </c>
      <c r="F1602">
        <v>-3.19</v>
      </c>
      <c r="G1602">
        <v>1.9</v>
      </c>
      <c r="H1602">
        <v>0</v>
      </c>
      <c r="I1602">
        <v>2.169</v>
      </c>
      <c r="J1602">
        <v>-0.54700000000000004</v>
      </c>
      <c r="K1602">
        <v>-1.542</v>
      </c>
      <c r="L1602">
        <v>-2.5369999999999999</v>
      </c>
      <c r="M1602">
        <v>-3.1360000000000001</v>
      </c>
      <c r="N1602">
        <v>-3.1930000000000001</v>
      </c>
      <c r="O1602">
        <v>0.97699999999999998</v>
      </c>
      <c r="P1602">
        <v>0.995</v>
      </c>
      <c r="Q1602">
        <v>0.98299999999999998</v>
      </c>
      <c r="R1602">
        <v>0.51900000000000002</v>
      </c>
      <c r="S1602">
        <v>0.20799999999999999</v>
      </c>
    </row>
    <row r="1603" spans="1:19" x14ac:dyDescent="0.3">
      <c r="A1603">
        <v>120</v>
      </c>
      <c r="B1603">
        <v>-0.54200000000000004</v>
      </c>
      <c r="C1603">
        <v>-1.542</v>
      </c>
      <c r="D1603">
        <v>-2.5369999999999999</v>
      </c>
      <c r="E1603">
        <v>-3.1360000000000001</v>
      </c>
      <c r="F1603">
        <v>-3.19</v>
      </c>
      <c r="G1603">
        <v>1.9</v>
      </c>
      <c r="H1603">
        <v>0</v>
      </c>
      <c r="I1603">
        <v>2.169</v>
      </c>
      <c r="J1603">
        <v>-0.55000000000000004</v>
      </c>
      <c r="K1603">
        <v>-1.542</v>
      </c>
      <c r="L1603">
        <v>-2.5369999999999999</v>
      </c>
      <c r="M1603">
        <v>-3.137</v>
      </c>
      <c r="N1603">
        <v>-3.1960000000000002</v>
      </c>
      <c r="O1603">
        <v>0.98199999999999998</v>
      </c>
      <c r="P1603">
        <v>0.999</v>
      </c>
      <c r="Q1603">
        <v>0.99299999999999999</v>
      </c>
      <c r="R1603">
        <v>0.52300000000000002</v>
      </c>
      <c r="S1603">
        <v>0.216</v>
      </c>
    </row>
    <row r="1604" spans="1:19" x14ac:dyDescent="0.3">
      <c r="A1604">
        <v>180</v>
      </c>
      <c r="B1604">
        <v>-0.54200000000000004</v>
      </c>
      <c r="C1604">
        <v>-1.542</v>
      </c>
      <c r="D1604">
        <v>-2.5369999999999999</v>
      </c>
      <c r="E1604">
        <v>-3.1360000000000001</v>
      </c>
      <c r="F1604">
        <v>-3.19</v>
      </c>
      <c r="G1604">
        <v>1.9</v>
      </c>
      <c r="H1604">
        <v>0</v>
      </c>
      <c r="I1604">
        <v>2.169</v>
      </c>
      <c r="J1604">
        <v>-0.55200000000000005</v>
      </c>
      <c r="K1604">
        <v>-1.542</v>
      </c>
      <c r="L1604">
        <v>-2.5369999999999999</v>
      </c>
      <c r="M1604">
        <v>-3.1360000000000001</v>
      </c>
      <c r="N1604">
        <v>-3.1989999999999998</v>
      </c>
      <c r="O1604">
        <v>0.98599999999999999</v>
      </c>
      <c r="P1604">
        <v>1.0029999999999999</v>
      </c>
      <c r="Q1604">
        <v>0.99299999999999999</v>
      </c>
      <c r="R1604">
        <v>0.52500000000000002</v>
      </c>
      <c r="S1604">
        <v>0.222</v>
      </c>
    </row>
    <row r="1605" spans="1:19" x14ac:dyDescent="0.3">
      <c r="A1605">
        <v>240</v>
      </c>
      <c r="B1605">
        <v>-0.54200000000000004</v>
      </c>
      <c r="C1605">
        <v>-1.542</v>
      </c>
      <c r="D1605">
        <v>-2.5369999999999999</v>
      </c>
      <c r="E1605">
        <v>-3.1360000000000001</v>
      </c>
      <c r="F1605">
        <v>-3.19</v>
      </c>
      <c r="G1605">
        <v>1.9</v>
      </c>
      <c r="H1605">
        <v>0</v>
      </c>
      <c r="I1605">
        <v>2.169</v>
      </c>
      <c r="J1605">
        <v>-0.55300000000000005</v>
      </c>
      <c r="K1605">
        <v>-1.542</v>
      </c>
      <c r="L1605">
        <v>-2.5369999999999999</v>
      </c>
      <c r="M1605">
        <v>-3.1339999999999999</v>
      </c>
      <c r="N1605">
        <v>-3.202</v>
      </c>
      <c r="O1605">
        <v>0.98799999999999999</v>
      </c>
      <c r="P1605">
        <v>1.0049999999999999</v>
      </c>
      <c r="Q1605">
        <v>0.995</v>
      </c>
      <c r="R1605">
        <v>0.52300000000000002</v>
      </c>
      <c r="S1605">
        <v>0.22800000000000001</v>
      </c>
    </row>
    <row r="1606" spans="1:19" x14ac:dyDescent="0.3">
      <c r="A1606">
        <v>300</v>
      </c>
      <c r="B1606">
        <v>-0.54200000000000004</v>
      </c>
      <c r="C1606">
        <v>-1.542</v>
      </c>
      <c r="D1606">
        <v>-2.5369999999999999</v>
      </c>
      <c r="E1606">
        <v>-3.1360000000000001</v>
      </c>
      <c r="F1606">
        <v>-3.19</v>
      </c>
      <c r="G1606">
        <v>1.9</v>
      </c>
      <c r="H1606">
        <v>0</v>
      </c>
      <c r="I1606">
        <v>2.169</v>
      </c>
      <c r="J1606">
        <v>-0.55400000000000005</v>
      </c>
      <c r="K1606">
        <v>-1.542</v>
      </c>
      <c r="L1606">
        <v>-2.5369999999999999</v>
      </c>
      <c r="M1606">
        <v>-3.133</v>
      </c>
      <c r="N1606">
        <v>-3.2050000000000001</v>
      </c>
      <c r="O1606">
        <v>0.99</v>
      </c>
      <c r="P1606">
        <v>1.004</v>
      </c>
      <c r="Q1606">
        <v>0.996</v>
      </c>
      <c r="R1606">
        <v>0.52700000000000002</v>
      </c>
      <c r="S1606">
        <v>0.23200000000000001</v>
      </c>
    </row>
    <row r="1607" spans="1:19" x14ac:dyDescent="0.3">
      <c r="A1607">
        <v>360</v>
      </c>
      <c r="B1607">
        <v>-0.54200000000000004</v>
      </c>
      <c r="C1607">
        <v>-1.542</v>
      </c>
      <c r="D1607">
        <v>-2.5369999999999999</v>
      </c>
      <c r="E1607">
        <v>-3.1360000000000001</v>
      </c>
      <c r="F1607">
        <v>-3.19</v>
      </c>
      <c r="G1607">
        <v>1.9</v>
      </c>
      <c r="H1607">
        <v>0</v>
      </c>
      <c r="I1607">
        <v>2.169</v>
      </c>
      <c r="J1607">
        <v>-0.55400000000000005</v>
      </c>
      <c r="K1607">
        <v>-1.5429999999999999</v>
      </c>
      <c r="L1607">
        <v>-2.5369999999999999</v>
      </c>
      <c r="M1607">
        <v>-3.1349999999999998</v>
      </c>
      <c r="N1607">
        <v>-3.2080000000000002</v>
      </c>
      <c r="O1607">
        <v>0.99</v>
      </c>
      <c r="P1607">
        <v>1.0009999999999999</v>
      </c>
      <c r="Q1607">
        <v>0.99299999999999999</v>
      </c>
      <c r="R1607">
        <v>0.53400000000000003</v>
      </c>
      <c r="S1607">
        <v>0.23699999999999999</v>
      </c>
    </row>
    <row r="1608" spans="1:19" x14ac:dyDescent="0.3">
      <c r="A1608">
        <v>420</v>
      </c>
      <c r="B1608">
        <v>-0.54200000000000004</v>
      </c>
      <c r="C1608">
        <v>-1.542</v>
      </c>
      <c r="D1608">
        <v>-2.5369999999999999</v>
      </c>
      <c r="E1608">
        <v>-3.1360000000000001</v>
      </c>
      <c r="F1608">
        <v>-3.19</v>
      </c>
      <c r="G1608">
        <v>1.9</v>
      </c>
      <c r="H1608">
        <v>0</v>
      </c>
      <c r="I1608">
        <v>2.169</v>
      </c>
      <c r="J1608">
        <v>-0.55500000000000005</v>
      </c>
      <c r="K1608">
        <v>-1.544</v>
      </c>
      <c r="L1608">
        <v>-2.5369999999999999</v>
      </c>
      <c r="M1608">
        <v>-3.1360000000000001</v>
      </c>
      <c r="N1608">
        <v>-3.2109999999999999</v>
      </c>
      <c r="O1608">
        <v>0.99099999999999999</v>
      </c>
      <c r="P1608">
        <v>1</v>
      </c>
      <c r="Q1608">
        <v>0.99299999999999999</v>
      </c>
      <c r="R1608">
        <v>0.54</v>
      </c>
      <c r="S1608">
        <v>0.24199999999999999</v>
      </c>
    </row>
    <row r="1609" spans="1:19" x14ac:dyDescent="0.3">
      <c r="A1609">
        <v>480</v>
      </c>
      <c r="B1609">
        <v>-0.54200000000000004</v>
      </c>
      <c r="C1609">
        <v>-1.542</v>
      </c>
      <c r="D1609">
        <v>-2.5369999999999999</v>
      </c>
      <c r="E1609">
        <v>-3.1360000000000001</v>
      </c>
      <c r="F1609">
        <v>-3.19</v>
      </c>
      <c r="G1609">
        <v>1.9</v>
      </c>
      <c r="H1609">
        <v>0</v>
      </c>
      <c r="I1609">
        <v>2.169</v>
      </c>
      <c r="J1609">
        <v>-0.55500000000000005</v>
      </c>
      <c r="K1609">
        <v>-1.544</v>
      </c>
      <c r="L1609">
        <v>-2.5369999999999999</v>
      </c>
      <c r="M1609">
        <v>-3.1389999999999998</v>
      </c>
      <c r="N1609">
        <v>-3.214</v>
      </c>
      <c r="O1609">
        <v>0.99199999999999999</v>
      </c>
      <c r="P1609">
        <v>0.999</v>
      </c>
      <c r="Q1609">
        <v>0.995</v>
      </c>
      <c r="R1609">
        <v>0.54800000000000004</v>
      </c>
      <c r="S1609">
        <v>0.247</v>
      </c>
    </row>
    <row r="1610" spans="1:19" x14ac:dyDescent="0.3">
      <c r="A1610">
        <v>540</v>
      </c>
      <c r="B1610">
        <v>-0.54200000000000004</v>
      </c>
      <c r="C1610">
        <v>-1.542</v>
      </c>
      <c r="D1610">
        <v>-2.5369999999999999</v>
      </c>
      <c r="E1610">
        <v>-3.1360000000000001</v>
      </c>
      <c r="F1610">
        <v>-3.19</v>
      </c>
      <c r="G1610">
        <v>1.9</v>
      </c>
      <c r="H1610">
        <v>0</v>
      </c>
      <c r="I1610">
        <v>2.169</v>
      </c>
      <c r="J1610">
        <v>-0.55500000000000005</v>
      </c>
      <c r="K1610">
        <v>-1.5449999999999999</v>
      </c>
      <c r="L1610">
        <v>-2.5369999999999999</v>
      </c>
      <c r="M1610">
        <v>-3.141</v>
      </c>
      <c r="N1610">
        <v>-3.2170000000000001</v>
      </c>
      <c r="O1610">
        <v>0.99199999999999999</v>
      </c>
      <c r="P1610">
        <v>0.997</v>
      </c>
      <c r="Q1610">
        <v>0.99399999999999999</v>
      </c>
      <c r="R1610">
        <v>0.55400000000000005</v>
      </c>
      <c r="S1610">
        <v>0.25</v>
      </c>
    </row>
    <row r="1611" spans="1:19" x14ac:dyDescent="0.3">
      <c r="A1611">
        <v>600</v>
      </c>
      <c r="B1611">
        <v>-0.54200000000000004</v>
      </c>
      <c r="C1611">
        <v>-1.542</v>
      </c>
      <c r="D1611">
        <v>-2.5369999999999999</v>
      </c>
      <c r="E1611">
        <v>-3.1360000000000001</v>
      </c>
      <c r="F1611">
        <v>-3.19</v>
      </c>
      <c r="G1611">
        <v>1.9</v>
      </c>
      <c r="H1611">
        <v>0</v>
      </c>
      <c r="I1611">
        <v>2.169</v>
      </c>
      <c r="J1611">
        <v>-0.55600000000000005</v>
      </c>
      <c r="K1611">
        <v>-1.546</v>
      </c>
      <c r="L1611">
        <v>-2.5369999999999999</v>
      </c>
      <c r="M1611">
        <v>-3.1440000000000001</v>
      </c>
      <c r="N1611">
        <v>-3.22</v>
      </c>
      <c r="O1611">
        <v>0.99299999999999999</v>
      </c>
      <c r="P1611">
        <v>0.996</v>
      </c>
      <c r="Q1611">
        <v>0.99399999999999999</v>
      </c>
      <c r="R1611">
        <v>0.55800000000000005</v>
      </c>
      <c r="S1611">
        <v>0.253</v>
      </c>
    </row>
    <row r="1613" spans="1:19" x14ac:dyDescent="0.3">
      <c r="A1613" t="s">
        <v>0</v>
      </c>
      <c r="B1613" t="s">
        <v>125</v>
      </c>
    </row>
    <row r="1614" spans="1:19" x14ac:dyDescent="0.3">
      <c r="A1614">
        <v>0</v>
      </c>
      <c r="B1614">
        <v>-0.54200000000000004</v>
      </c>
      <c r="C1614">
        <v>-1.542</v>
      </c>
      <c r="D1614">
        <v>-2.5369999999999999</v>
      </c>
      <c r="E1614">
        <v>-3.1360000000000001</v>
      </c>
      <c r="F1614">
        <v>-3.19</v>
      </c>
      <c r="G1614">
        <v>1.9</v>
      </c>
      <c r="H1614">
        <v>0</v>
      </c>
      <c r="I1614">
        <v>1.9219999999999999</v>
      </c>
      <c r="J1614">
        <v>-0.54200000000000004</v>
      </c>
      <c r="K1614">
        <v>-1.542</v>
      </c>
      <c r="L1614">
        <v>-2.5369999999999999</v>
      </c>
      <c r="M1614">
        <v>-3.1360000000000001</v>
      </c>
      <c r="N1614">
        <v>-3.19</v>
      </c>
      <c r="O1614">
        <v>0.96799999999999997</v>
      </c>
      <c r="P1614">
        <v>0.96799999999999997</v>
      </c>
      <c r="Q1614">
        <v>0.95899999999999996</v>
      </c>
      <c r="R1614">
        <v>0.51900000000000002</v>
      </c>
      <c r="S1614">
        <v>0.19900000000000001</v>
      </c>
    </row>
    <row r="1615" spans="1:19" x14ac:dyDescent="0.3">
      <c r="A1615">
        <v>60</v>
      </c>
      <c r="B1615">
        <v>-0.54200000000000004</v>
      </c>
      <c r="C1615">
        <v>-1.542</v>
      </c>
      <c r="D1615">
        <v>-2.5369999999999999</v>
      </c>
      <c r="E1615">
        <v>-3.1360000000000001</v>
      </c>
      <c r="F1615">
        <v>-3.19</v>
      </c>
      <c r="G1615">
        <v>1.9</v>
      </c>
      <c r="H1615">
        <v>0</v>
      </c>
      <c r="I1615">
        <v>1.9219999999999999</v>
      </c>
      <c r="J1615">
        <v>-0.54700000000000004</v>
      </c>
      <c r="K1615">
        <v>-1.542</v>
      </c>
      <c r="L1615">
        <v>-2.5369999999999999</v>
      </c>
      <c r="M1615">
        <v>-3.1360000000000001</v>
      </c>
      <c r="N1615">
        <v>-3.19</v>
      </c>
      <c r="O1615">
        <v>0.97799999999999998</v>
      </c>
      <c r="P1615">
        <v>0.99399999999999999</v>
      </c>
      <c r="Q1615">
        <v>0.98299999999999998</v>
      </c>
      <c r="R1615">
        <v>0.52</v>
      </c>
      <c r="S1615">
        <v>0.2</v>
      </c>
    </row>
    <row r="1616" spans="1:19" x14ac:dyDescent="0.3">
      <c r="A1616">
        <v>120</v>
      </c>
      <c r="B1616">
        <v>-0.54200000000000004</v>
      </c>
      <c r="C1616">
        <v>-1.542</v>
      </c>
      <c r="D1616">
        <v>-2.5369999999999999</v>
      </c>
      <c r="E1616">
        <v>-3.1360000000000001</v>
      </c>
      <c r="F1616">
        <v>-3.19</v>
      </c>
      <c r="G1616">
        <v>1.9</v>
      </c>
      <c r="H1616">
        <v>0</v>
      </c>
      <c r="I1616">
        <v>1.9219999999999999</v>
      </c>
      <c r="J1616">
        <v>-0.55000000000000004</v>
      </c>
      <c r="K1616">
        <v>-1.542</v>
      </c>
      <c r="L1616">
        <v>-2.5369999999999999</v>
      </c>
      <c r="M1616">
        <v>-3.1360000000000001</v>
      </c>
      <c r="N1616">
        <v>-3.19</v>
      </c>
      <c r="O1616">
        <v>0.98199999999999998</v>
      </c>
      <c r="P1616">
        <v>0.999</v>
      </c>
      <c r="Q1616">
        <v>0.99199999999999999</v>
      </c>
      <c r="R1616">
        <v>0.52100000000000002</v>
      </c>
      <c r="S1616">
        <v>0.2</v>
      </c>
    </row>
    <row r="1617" spans="1:19" x14ac:dyDescent="0.3">
      <c r="A1617">
        <v>180</v>
      </c>
      <c r="B1617">
        <v>-0.54200000000000004</v>
      </c>
      <c r="C1617">
        <v>-1.542</v>
      </c>
      <c r="D1617">
        <v>-2.5369999999999999</v>
      </c>
      <c r="E1617">
        <v>-3.1360000000000001</v>
      </c>
      <c r="F1617">
        <v>-3.19</v>
      </c>
      <c r="G1617">
        <v>1.9</v>
      </c>
      <c r="H1617">
        <v>0</v>
      </c>
      <c r="I1617">
        <v>1.9219999999999999</v>
      </c>
      <c r="J1617">
        <v>-0.55200000000000005</v>
      </c>
      <c r="K1617">
        <v>-1.542</v>
      </c>
      <c r="L1617">
        <v>-2.5369999999999999</v>
      </c>
      <c r="M1617">
        <v>-3.1360000000000001</v>
      </c>
      <c r="N1617">
        <v>-3.19</v>
      </c>
      <c r="O1617">
        <v>0.98599999999999999</v>
      </c>
      <c r="P1617">
        <v>1.004</v>
      </c>
      <c r="Q1617">
        <v>0.99399999999999999</v>
      </c>
      <c r="R1617">
        <v>0.52400000000000002</v>
      </c>
      <c r="S1617">
        <v>0.2</v>
      </c>
    </row>
    <row r="1618" spans="1:19" x14ac:dyDescent="0.3">
      <c r="A1618">
        <v>240</v>
      </c>
      <c r="B1618">
        <v>-0.54200000000000004</v>
      </c>
      <c r="C1618">
        <v>-1.542</v>
      </c>
      <c r="D1618">
        <v>-2.5369999999999999</v>
      </c>
      <c r="E1618">
        <v>-3.1360000000000001</v>
      </c>
      <c r="F1618">
        <v>-3.19</v>
      </c>
      <c r="G1618">
        <v>1.9</v>
      </c>
      <c r="H1618">
        <v>0</v>
      </c>
      <c r="I1618">
        <v>1.9219999999999999</v>
      </c>
      <c r="J1618">
        <v>-0.55300000000000005</v>
      </c>
      <c r="K1618">
        <v>-1.542</v>
      </c>
      <c r="L1618">
        <v>-2.5369999999999999</v>
      </c>
      <c r="M1618">
        <v>-3.1349999999999998</v>
      </c>
      <c r="N1618">
        <v>-3.19</v>
      </c>
      <c r="O1618">
        <v>0.98799999999999999</v>
      </c>
      <c r="P1618">
        <v>1.0049999999999999</v>
      </c>
      <c r="Q1618">
        <v>0.995</v>
      </c>
      <c r="R1618">
        <v>0.52700000000000002</v>
      </c>
      <c r="S1618">
        <v>0.20100000000000001</v>
      </c>
    </row>
    <row r="1619" spans="1:19" x14ac:dyDescent="0.3">
      <c r="A1619">
        <v>300</v>
      </c>
      <c r="B1619">
        <v>-0.54200000000000004</v>
      </c>
      <c r="C1619">
        <v>-1.542</v>
      </c>
      <c r="D1619">
        <v>-2.5369999999999999</v>
      </c>
      <c r="E1619">
        <v>-3.1360000000000001</v>
      </c>
      <c r="F1619">
        <v>-3.19</v>
      </c>
      <c r="G1619">
        <v>1.9</v>
      </c>
      <c r="H1619">
        <v>0</v>
      </c>
      <c r="I1619">
        <v>1.9219999999999999</v>
      </c>
      <c r="J1619">
        <v>-0.55400000000000005</v>
      </c>
      <c r="K1619">
        <v>-1.542</v>
      </c>
      <c r="L1619">
        <v>-2.5369999999999999</v>
      </c>
      <c r="M1619">
        <v>-3.1339999999999999</v>
      </c>
      <c r="N1619">
        <v>-3.19</v>
      </c>
      <c r="O1619">
        <v>0.98899999999999999</v>
      </c>
      <c r="P1619">
        <v>1.004</v>
      </c>
      <c r="Q1619">
        <v>0.995</v>
      </c>
      <c r="R1619">
        <v>0.52900000000000003</v>
      </c>
      <c r="S1619">
        <v>0.2</v>
      </c>
    </row>
    <row r="1620" spans="1:19" x14ac:dyDescent="0.3">
      <c r="A1620">
        <v>360</v>
      </c>
      <c r="B1620">
        <v>-0.54200000000000004</v>
      </c>
      <c r="C1620">
        <v>-1.542</v>
      </c>
      <c r="D1620">
        <v>-2.5369999999999999</v>
      </c>
      <c r="E1620">
        <v>-3.1360000000000001</v>
      </c>
      <c r="F1620">
        <v>-3.19</v>
      </c>
      <c r="G1620">
        <v>1.9</v>
      </c>
      <c r="H1620">
        <v>0</v>
      </c>
      <c r="I1620">
        <v>1.9219999999999999</v>
      </c>
      <c r="J1620">
        <v>-0.55400000000000005</v>
      </c>
      <c r="K1620">
        <v>-1.5429999999999999</v>
      </c>
      <c r="L1620">
        <v>-2.5369999999999999</v>
      </c>
      <c r="M1620">
        <v>-3.1339999999999999</v>
      </c>
      <c r="N1620">
        <v>-3.19</v>
      </c>
      <c r="O1620">
        <v>0.99</v>
      </c>
      <c r="P1620">
        <v>1.002</v>
      </c>
      <c r="Q1620">
        <v>0.99399999999999999</v>
      </c>
      <c r="R1620">
        <v>0.53</v>
      </c>
      <c r="S1620">
        <v>0.2</v>
      </c>
    </row>
    <row r="1621" spans="1:19" x14ac:dyDescent="0.3">
      <c r="A1621">
        <v>420</v>
      </c>
      <c r="B1621">
        <v>-0.54200000000000004</v>
      </c>
      <c r="C1621">
        <v>-1.542</v>
      </c>
      <c r="D1621">
        <v>-2.5369999999999999</v>
      </c>
      <c r="E1621">
        <v>-3.1360000000000001</v>
      </c>
      <c r="F1621">
        <v>-3.19</v>
      </c>
      <c r="G1621">
        <v>1.9</v>
      </c>
      <c r="H1621">
        <v>0</v>
      </c>
      <c r="I1621">
        <v>1.9219999999999999</v>
      </c>
      <c r="J1621">
        <v>-0.55500000000000005</v>
      </c>
      <c r="K1621">
        <v>-1.544</v>
      </c>
      <c r="L1621">
        <v>-2.5369999999999999</v>
      </c>
      <c r="M1621">
        <v>-3.1339999999999999</v>
      </c>
      <c r="N1621">
        <v>-3.19</v>
      </c>
      <c r="O1621">
        <v>0.99099999999999999</v>
      </c>
      <c r="P1621">
        <v>1</v>
      </c>
      <c r="Q1621">
        <v>0.99399999999999999</v>
      </c>
      <c r="R1621">
        <v>0.53100000000000003</v>
      </c>
      <c r="S1621">
        <v>0.20200000000000001</v>
      </c>
    </row>
    <row r="1622" spans="1:19" x14ac:dyDescent="0.3">
      <c r="A1622">
        <v>480</v>
      </c>
      <c r="B1622">
        <v>-0.54200000000000004</v>
      </c>
      <c r="C1622">
        <v>-1.542</v>
      </c>
      <c r="D1622">
        <v>-2.5369999999999999</v>
      </c>
      <c r="E1622">
        <v>-3.1360000000000001</v>
      </c>
      <c r="F1622">
        <v>-3.19</v>
      </c>
      <c r="G1622">
        <v>1.9</v>
      </c>
      <c r="H1622">
        <v>0</v>
      </c>
      <c r="I1622">
        <v>1.9219999999999999</v>
      </c>
      <c r="J1622">
        <v>-0.55500000000000005</v>
      </c>
      <c r="K1622">
        <v>-1.544</v>
      </c>
      <c r="L1622">
        <v>-2.5369999999999999</v>
      </c>
      <c r="M1622">
        <v>-3.133</v>
      </c>
      <c r="N1622">
        <v>-3.19</v>
      </c>
      <c r="O1622">
        <v>0.99199999999999999</v>
      </c>
      <c r="P1622">
        <v>0.999</v>
      </c>
      <c r="Q1622">
        <v>0.99399999999999999</v>
      </c>
      <c r="R1622">
        <v>0.53200000000000003</v>
      </c>
      <c r="S1622">
        <v>0.20300000000000001</v>
      </c>
    </row>
    <row r="1623" spans="1:19" x14ac:dyDescent="0.3">
      <c r="A1623">
        <v>540</v>
      </c>
      <c r="B1623">
        <v>-0.54200000000000004</v>
      </c>
      <c r="C1623">
        <v>-1.542</v>
      </c>
      <c r="D1623">
        <v>-2.5369999999999999</v>
      </c>
      <c r="E1623">
        <v>-3.1360000000000001</v>
      </c>
      <c r="F1623">
        <v>-3.19</v>
      </c>
      <c r="G1623">
        <v>1.9</v>
      </c>
      <c r="H1623">
        <v>0</v>
      </c>
      <c r="I1623">
        <v>1.9219999999999999</v>
      </c>
      <c r="J1623">
        <v>-0.55500000000000005</v>
      </c>
      <c r="K1623">
        <v>-1.5449999999999999</v>
      </c>
      <c r="L1623">
        <v>-2.5369999999999999</v>
      </c>
      <c r="M1623">
        <v>-3.133</v>
      </c>
      <c r="N1623">
        <v>-3.19</v>
      </c>
      <c r="O1623">
        <v>0.99199999999999999</v>
      </c>
      <c r="P1623">
        <v>0.997</v>
      </c>
      <c r="Q1623">
        <v>0.99399999999999999</v>
      </c>
      <c r="R1623">
        <v>0.53200000000000003</v>
      </c>
      <c r="S1623">
        <v>0.20499999999999999</v>
      </c>
    </row>
    <row r="1624" spans="1:19" x14ac:dyDescent="0.3">
      <c r="A1624">
        <v>600</v>
      </c>
      <c r="B1624">
        <v>-0.54200000000000004</v>
      </c>
      <c r="C1624">
        <v>-1.542</v>
      </c>
      <c r="D1624">
        <v>-2.5369999999999999</v>
      </c>
      <c r="E1624">
        <v>-3.1360000000000001</v>
      </c>
      <c r="F1624">
        <v>-3.19</v>
      </c>
      <c r="G1624">
        <v>1.9</v>
      </c>
      <c r="H1624">
        <v>0</v>
      </c>
      <c r="I1624">
        <v>1.9219999999999999</v>
      </c>
      <c r="J1624">
        <v>-0.55600000000000005</v>
      </c>
      <c r="K1624">
        <v>-1.546</v>
      </c>
      <c r="L1624">
        <v>-2.5369999999999999</v>
      </c>
      <c r="M1624">
        <v>-3.133</v>
      </c>
      <c r="N1624">
        <v>-3.19</v>
      </c>
      <c r="O1624">
        <v>0.99299999999999999</v>
      </c>
      <c r="P1624">
        <v>0.996</v>
      </c>
      <c r="Q1624">
        <v>0.99399999999999999</v>
      </c>
      <c r="R1624">
        <v>0.53300000000000003</v>
      </c>
      <c r="S1624">
        <v>0.20599999999999999</v>
      </c>
    </row>
    <row r="1626" spans="1:19" x14ac:dyDescent="0.3">
      <c r="A1626" t="s">
        <v>0</v>
      </c>
      <c r="B1626" t="s">
        <v>126</v>
      </c>
    </row>
    <row r="1627" spans="1:19" x14ac:dyDescent="0.3">
      <c r="A1627">
        <v>0</v>
      </c>
      <c r="B1627">
        <v>-0.54200000000000004</v>
      </c>
      <c r="C1627">
        <v>-1.542</v>
      </c>
      <c r="D1627">
        <v>-2.5369999999999999</v>
      </c>
      <c r="E1627">
        <v>-3.1360000000000001</v>
      </c>
      <c r="F1627">
        <v>-3.19</v>
      </c>
      <c r="G1627">
        <v>1.9</v>
      </c>
      <c r="H1627">
        <v>0</v>
      </c>
      <c r="I1627">
        <v>1.663</v>
      </c>
      <c r="J1627">
        <v>-0.54200000000000004</v>
      </c>
      <c r="K1627">
        <v>-1.542</v>
      </c>
      <c r="L1627">
        <v>-2.5369999999999999</v>
      </c>
      <c r="M1627">
        <v>-3.1360000000000001</v>
      </c>
      <c r="N1627">
        <v>-3.19</v>
      </c>
      <c r="O1627">
        <v>0.96799999999999997</v>
      </c>
      <c r="P1627">
        <v>0.96799999999999997</v>
      </c>
      <c r="Q1627">
        <v>0.95899999999999996</v>
      </c>
      <c r="R1627">
        <v>0.51900000000000002</v>
      </c>
      <c r="S1627">
        <v>0.19900000000000001</v>
      </c>
    </row>
    <row r="1628" spans="1:19" x14ac:dyDescent="0.3">
      <c r="A1628">
        <v>60</v>
      </c>
      <c r="B1628">
        <v>-0.54200000000000004</v>
      </c>
      <c r="C1628">
        <v>-1.542</v>
      </c>
      <c r="D1628">
        <v>-2.5369999999999999</v>
      </c>
      <c r="E1628">
        <v>-3.1360000000000001</v>
      </c>
      <c r="F1628">
        <v>-3.19</v>
      </c>
      <c r="G1628">
        <v>1.9</v>
      </c>
      <c r="H1628">
        <v>0</v>
      </c>
      <c r="I1628">
        <v>1.663</v>
      </c>
      <c r="J1628">
        <v>-0.54700000000000004</v>
      </c>
      <c r="K1628">
        <v>-1.5409999999999999</v>
      </c>
      <c r="L1628">
        <v>-2.5369999999999999</v>
      </c>
      <c r="M1628">
        <v>-3.137</v>
      </c>
      <c r="N1628">
        <v>-3.1869999999999998</v>
      </c>
      <c r="O1628">
        <v>0.97799999999999998</v>
      </c>
      <c r="P1628">
        <v>0.99299999999999999</v>
      </c>
      <c r="Q1628">
        <v>0.98299999999999998</v>
      </c>
      <c r="R1628">
        <v>0.52200000000000002</v>
      </c>
      <c r="S1628">
        <v>0.192</v>
      </c>
    </row>
    <row r="1629" spans="1:19" x14ac:dyDescent="0.3">
      <c r="A1629">
        <v>120</v>
      </c>
      <c r="B1629">
        <v>-0.54200000000000004</v>
      </c>
      <c r="C1629">
        <v>-1.542</v>
      </c>
      <c r="D1629">
        <v>-2.5369999999999999</v>
      </c>
      <c r="E1629">
        <v>-3.1360000000000001</v>
      </c>
      <c r="F1629">
        <v>-3.19</v>
      </c>
      <c r="G1629">
        <v>1.9</v>
      </c>
      <c r="H1629">
        <v>0</v>
      </c>
      <c r="I1629">
        <v>1.663</v>
      </c>
      <c r="J1629">
        <v>-0.55000000000000004</v>
      </c>
      <c r="K1629">
        <v>-1.542</v>
      </c>
      <c r="L1629">
        <v>-2.5369999999999999</v>
      </c>
      <c r="M1629">
        <v>-3.1360000000000001</v>
      </c>
      <c r="N1629">
        <v>-3.1840000000000002</v>
      </c>
      <c r="O1629">
        <v>0.98299999999999998</v>
      </c>
      <c r="P1629">
        <v>0.999</v>
      </c>
      <c r="Q1629">
        <v>0.99</v>
      </c>
      <c r="R1629">
        <v>0.52</v>
      </c>
      <c r="S1629">
        <v>0.184</v>
      </c>
    </row>
    <row r="1630" spans="1:19" x14ac:dyDescent="0.3">
      <c r="A1630">
        <v>180</v>
      </c>
      <c r="B1630">
        <v>-0.54200000000000004</v>
      </c>
      <c r="C1630">
        <v>-1.542</v>
      </c>
      <c r="D1630">
        <v>-2.5369999999999999</v>
      </c>
      <c r="E1630">
        <v>-3.1360000000000001</v>
      </c>
      <c r="F1630">
        <v>-3.19</v>
      </c>
      <c r="G1630">
        <v>1.9</v>
      </c>
      <c r="H1630">
        <v>0</v>
      </c>
      <c r="I1630">
        <v>1.663</v>
      </c>
      <c r="J1630">
        <v>-0.55200000000000005</v>
      </c>
      <c r="K1630">
        <v>-1.542</v>
      </c>
      <c r="L1630">
        <v>-2.5369999999999999</v>
      </c>
      <c r="M1630">
        <v>-3.1349999999999998</v>
      </c>
      <c r="N1630">
        <v>-3.181</v>
      </c>
      <c r="O1630">
        <v>0.98599999999999999</v>
      </c>
      <c r="P1630">
        <v>1.004</v>
      </c>
      <c r="Q1630">
        <v>0.995</v>
      </c>
      <c r="R1630">
        <v>0.52400000000000002</v>
      </c>
      <c r="S1630">
        <v>0.17799999999999999</v>
      </c>
    </row>
    <row r="1631" spans="1:19" x14ac:dyDescent="0.3">
      <c r="A1631">
        <v>240</v>
      </c>
      <c r="B1631">
        <v>-0.54200000000000004</v>
      </c>
      <c r="C1631">
        <v>-1.542</v>
      </c>
      <c r="D1631">
        <v>-2.5369999999999999</v>
      </c>
      <c r="E1631">
        <v>-3.1360000000000001</v>
      </c>
      <c r="F1631">
        <v>-3.19</v>
      </c>
      <c r="G1631">
        <v>1.9</v>
      </c>
      <c r="H1631">
        <v>0</v>
      </c>
      <c r="I1631">
        <v>1.663</v>
      </c>
      <c r="J1631">
        <v>-0.55300000000000005</v>
      </c>
      <c r="K1631">
        <v>-1.542</v>
      </c>
      <c r="L1631">
        <v>-2.5369999999999999</v>
      </c>
      <c r="M1631">
        <v>-3.1360000000000001</v>
      </c>
      <c r="N1631">
        <v>-3.1779999999999999</v>
      </c>
      <c r="O1631">
        <v>0.98799999999999999</v>
      </c>
      <c r="P1631">
        <v>1.0049999999999999</v>
      </c>
      <c r="Q1631">
        <v>0.995</v>
      </c>
      <c r="R1631">
        <v>0.53</v>
      </c>
      <c r="S1631">
        <v>0.17299999999999999</v>
      </c>
    </row>
    <row r="1632" spans="1:19" x14ac:dyDescent="0.3">
      <c r="A1632">
        <v>300</v>
      </c>
      <c r="B1632">
        <v>-0.54200000000000004</v>
      </c>
      <c r="C1632">
        <v>-1.542</v>
      </c>
      <c r="D1632">
        <v>-2.5369999999999999</v>
      </c>
      <c r="E1632">
        <v>-3.1360000000000001</v>
      </c>
      <c r="F1632">
        <v>-3.19</v>
      </c>
      <c r="G1632">
        <v>1.9</v>
      </c>
      <c r="H1632">
        <v>0</v>
      </c>
      <c r="I1632">
        <v>1.663</v>
      </c>
      <c r="J1632">
        <v>-0.55400000000000005</v>
      </c>
      <c r="K1632">
        <v>-1.542</v>
      </c>
      <c r="L1632">
        <v>-2.5369999999999999</v>
      </c>
      <c r="M1632">
        <v>-3.1349999999999998</v>
      </c>
      <c r="N1632">
        <v>-3.1749999999999998</v>
      </c>
      <c r="O1632">
        <v>0.98899999999999999</v>
      </c>
      <c r="P1632">
        <v>1.004</v>
      </c>
      <c r="Q1632">
        <v>0.99399999999999999</v>
      </c>
      <c r="R1632">
        <v>0.53200000000000003</v>
      </c>
      <c r="S1632">
        <v>0.16800000000000001</v>
      </c>
    </row>
    <row r="1633" spans="1:19" x14ac:dyDescent="0.3">
      <c r="A1633">
        <v>360</v>
      </c>
      <c r="B1633">
        <v>-0.54200000000000004</v>
      </c>
      <c r="C1633">
        <v>-1.542</v>
      </c>
      <c r="D1633">
        <v>-2.5369999999999999</v>
      </c>
      <c r="E1633">
        <v>-3.1360000000000001</v>
      </c>
      <c r="F1633">
        <v>-3.19</v>
      </c>
      <c r="G1633">
        <v>1.9</v>
      </c>
      <c r="H1633">
        <v>0</v>
      </c>
      <c r="I1633">
        <v>1.663</v>
      </c>
      <c r="J1633">
        <v>-0.55400000000000005</v>
      </c>
      <c r="K1633">
        <v>-1.5429999999999999</v>
      </c>
      <c r="L1633">
        <v>-2.5369999999999999</v>
      </c>
      <c r="M1633">
        <v>-3.133</v>
      </c>
      <c r="N1633">
        <v>-3.1720000000000002</v>
      </c>
      <c r="O1633">
        <v>0.99099999999999999</v>
      </c>
      <c r="P1633">
        <v>1.002</v>
      </c>
      <c r="Q1633">
        <v>0.995</v>
      </c>
      <c r="R1633">
        <v>0.52700000000000002</v>
      </c>
      <c r="S1633">
        <v>0.16300000000000001</v>
      </c>
    </row>
    <row r="1634" spans="1:19" x14ac:dyDescent="0.3">
      <c r="A1634">
        <v>420</v>
      </c>
      <c r="B1634">
        <v>-0.54200000000000004</v>
      </c>
      <c r="C1634">
        <v>-1.542</v>
      </c>
      <c r="D1634">
        <v>-2.5369999999999999</v>
      </c>
      <c r="E1634">
        <v>-3.1360000000000001</v>
      </c>
      <c r="F1634">
        <v>-3.19</v>
      </c>
      <c r="G1634">
        <v>1.9</v>
      </c>
      <c r="H1634">
        <v>0</v>
      </c>
      <c r="I1634">
        <v>1.663</v>
      </c>
      <c r="J1634">
        <v>-0.55500000000000005</v>
      </c>
      <c r="K1634">
        <v>-1.544</v>
      </c>
      <c r="L1634">
        <v>-2.5369999999999999</v>
      </c>
      <c r="M1634">
        <v>-3.13</v>
      </c>
      <c r="N1634">
        <v>-3.169</v>
      </c>
      <c r="O1634">
        <v>0.99099999999999999</v>
      </c>
      <c r="P1634">
        <v>1</v>
      </c>
      <c r="Q1634">
        <v>0.995</v>
      </c>
      <c r="R1634">
        <v>0.52</v>
      </c>
      <c r="S1634">
        <v>0.161</v>
      </c>
    </row>
    <row r="1635" spans="1:19" x14ac:dyDescent="0.3">
      <c r="A1635">
        <v>480</v>
      </c>
      <c r="B1635">
        <v>-0.54200000000000004</v>
      </c>
      <c r="C1635">
        <v>-1.542</v>
      </c>
      <c r="D1635">
        <v>-2.5369999999999999</v>
      </c>
      <c r="E1635">
        <v>-3.1360000000000001</v>
      </c>
      <c r="F1635">
        <v>-3.19</v>
      </c>
      <c r="G1635">
        <v>1.9</v>
      </c>
      <c r="H1635">
        <v>0</v>
      </c>
      <c r="I1635">
        <v>1.663</v>
      </c>
      <c r="J1635">
        <v>-0.55500000000000005</v>
      </c>
      <c r="K1635">
        <v>-1.544</v>
      </c>
      <c r="L1635">
        <v>-2.5369999999999999</v>
      </c>
      <c r="M1635">
        <v>-3.1280000000000001</v>
      </c>
      <c r="N1635">
        <v>-3.1659999999999999</v>
      </c>
      <c r="O1635">
        <v>0.99199999999999999</v>
      </c>
      <c r="P1635">
        <v>0.999</v>
      </c>
      <c r="Q1635">
        <v>0.99399999999999999</v>
      </c>
      <c r="R1635">
        <v>0.51500000000000001</v>
      </c>
      <c r="S1635">
        <v>0.16</v>
      </c>
    </row>
    <row r="1636" spans="1:19" x14ac:dyDescent="0.3">
      <c r="A1636">
        <v>540</v>
      </c>
      <c r="B1636">
        <v>-0.54200000000000004</v>
      </c>
      <c r="C1636">
        <v>-1.542</v>
      </c>
      <c r="D1636">
        <v>-2.5369999999999999</v>
      </c>
      <c r="E1636">
        <v>-3.1360000000000001</v>
      </c>
      <c r="F1636">
        <v>-3.19</v>
      </c>
      <c r="G1636">
        <v>1.9</v>
      </c>
      <c r="H1636">
        <v>0</v>
      </c>
      <c r="I1636">
        <v>1.663</v>
      </c>
      <c r="J1636">
        <v>-0.55500000000000005</v>
      </c>
      <c r="K1636">
        <v>-1.5449999999999999</v>
      </c>
      <c r="L1636">
        <v>-2.536</v>
      </c>
      <c r="M1636">
        <v>-3.1240000000000001</v>
      </c>
      <c r="N1636">
        <v>-3.1629999999999998</v>
      </c>
      <c r="O1636">
        <v>0.99199999999999999</v>
      </c>
      <c r="P1636">
        <v>0.997</v>
      </c>
      <c r="Q1636">
        <v>0.99299999999999999</v>
      </c>
      <c r="R1636">
        <v>0.50900000000000001</v>
      </c>
      <c r="S1636">
        <v>0.159</v>
      </c>
    </row>
    <row r="1637" spans="1:19" x14ac:dyDescent="0.3">
      <c r="A1637">
        <v>600</v>
      </c>
      <c r="B1637">
        <v>-0.54200000000000004</v>
      </c>
      <c r="C1637">
        <v>-1.542</v>
      </c>
      <c r="D1637">
        <v>-2.5369999999999999</v>
      </c>
      <c r="E1637">
        <v>-3.1360000000000001</v>
      </c>
      <c r="F1637">
        <v>-3.19</v>
      </c>
      <c r="G1637">
        <v>1.9</v>
      </c>
      <c r="H1637">
        <v>0</v>
      </c>
      <c r="I1637">
        <v>1.663</v>
      </c>
      <c r="J1637">
        <v>-0.55600000000000005</v>
      </c>
      <c r="K1637">
        <v>-1.546</v>
      </c>
      <c r="L1637">
        <v>-2.536</v>
      </c>
      <c r="M1637">
        <v>-3.121</v>
      </c>
      <c r="N1637">
        <v>-3.16</v>
      </c>
      <c r="O1637">
        <v>0.99299999999999999</v>
      </c>
      <c r="P1637">
        <v>0.996</v>
      </c>
      <c r="Q1637">
        <v>0.99299999999999999</v>
      </c>
      <c r="R1637">
        <v>0.503</v>
      </c>
      <c r="S1637">
        <v>0.158</v>
      </c>
    </row>
    <row r="1639" spans="1:19" x14ac:dyDescent="0.3">
      <c r="A1639" t="s">
        <v>0</v>
      </c>
      <c r="B1639" t="s">
        <v>127</v>
      </c>
    </row>
    <row r="1640" spans="1:19" x14ac:dyDescent="0.3">
      <c r="A1640">
        <v>0</v>
      </c>
      <c r="B1640">
        <v>-0.54200000000000004</v>
      </c>
      <c r="C1640">
        <v>-1.542</v>
      </c>
      <c r="D1640">
        <v>-2.5369999999999999</v>
      </c>
      <c r="E1640">
        <v>-3.1280000000000001</v>
      </c>
      <c r="F1640">
        <v>-3.18</v>
      </c>
      <c r="G1640">
        <v>1.9</v>
      </c>
      <c r="H1640">
        <v>0</v>
      </c>
      <c r="I1640">
        <v>2.1720000000000002</v>
      </c>
      <c r="J1640">
        <v>-0.54200000000000004</v>
      </c>
      <c r="K1640">
        <v>-1.542</v>
      </c>
      <c r="L1640">
        <v>-2.5369999999999999</v>
      </c>
      <c r="M1640">
        <v>-3.1280000000000001</v>
      </c>
      <c r="N1640">
        <v>-3.18</v>
      </c>
      <c r="O1640">
        <v>0.96799999999999997</v>
      </c>
      <c r="P1640">
        <v>0.96799999999999997</v>
      </c>
      <c r="Q1640">
        <v>0.95899999999999996</v>
      </c>
      <c r="R1640">
        <v>0.51400000000000001</v>
      </c>
      <c r="S1640">
        <v>0.19800000000000001</v>
      </c>
    </row>
    <row r="1641" spans="1:19" x14ac:dyDescent="0.3">
      <c r="A1641">
        <v>60</v>
      </c>
      <c r="B1641">
        <v>-0.54200000000000004</v>
      </c>
      <c r="C1641">
        <v>-1.542</v>
      </c>
      <c r="D1641">
        <v>-2.5369999999999999</v>
      </c>
      <c r="E1641">
        <v>-3.1280000000000001</v>
      </c>
      <c r="F1641">
        <v>-3.18</v>
      </c>
      <c r="G1641">
        <v>1.9</v>
      </c>
      <c r="H1641">
        <v>0</v>
      </c>
      <c r="I1641">
        <v>2.1720000000000002</v>
      </c>
      <c r="J1641">
        <v>-0.54700000000000004</v>
      </c>
      <c r="K1641">
        <v>-1.542</v>
      </c>
      <c r="L1641">
        <v>-2.536</v>
      </c>
      <c r="M1641">
        <v>-3.1269999999999998</v>
      </c>
      <c r="N1641">
        <v>-3.1829999999999998</v>
      </c>
      <c r="O1641">
        <v>0.97699999999999998</v>
      </c>
      <c r="P1641">
        <v>0.995</v>
      </c>
      <c r="Q1641">
        <v>0.98299999999999998</v>
      </c>
      <c r="R1641">
        <v>0.51300000000000001</v>
      </c>
      <c r="S1641">
        <v>0.20599999999999999</v>
      </c>
    </row>
    <row r="1642" spans="1:19" x14ac:dyDescent="0.3">
      <c r="A1642">
        <v>120</v>
      </c>
      <c r="B1642">
        <v>-0.54200000000000004</v>
      </c>
      <c r="C1642">
        <v>-1.542</v>
      </c>
      <c r="D1642">
        <v>-2.5369999999999999</v>
      </c>
      <c r="E1642">
        <v>-3.1280000000000001</v>
      </c>
      <c r="F1642">
        <v>-3.18</v>
      </c>
      <c r="G1642">
        <v>1.9</v>
      </c>
      <c r="H1642">
        <v>0</v>
      </c>
      <c r="I1642">
        <v>2.1720000000000002</v>
      </c>
      <c r="J1642">
        <v>-0.55000000000000004</v>
      </c>
      <c r="K1642">
        <v>-1.542</v>
      </c>
      <c r="L1642">
        <v>-2.5369999999999999</v>
      </c>
      <c r="M1642">
        <v>-3.1280000000000001</v>
      </c>
      <c r="N1642">
        <v>-3.1859999999999999</v>
      </c>
      <c r="O1642">
        <v>0.98199999999999998</v>
      </c>
      <c r="P1642">
        <v>0.999</v>
      </c>
      <c r="Q1642">
        <v>0.99299999999999999</v>
      </c>
      <c r="R1642">
        <v>0.51700000000000002</v>
      </c>
      <c r="S1642">
        <v>0.214</v>
      </c>
    </row>
    <row r="1643" spans="1:19" x14ac:dyDescent="0.3">
      <c r="A1643">
        <v>180</v>
      </c>
      <c r="B1643">
        <v>-0.54200000000000004</v>
      </c>
      <c r="C1643">
        <v>-1.542</v>
      </c>
      <c r="D1643">
        <v>-2.5369999999999999</v>
      </c>
      <c r="E1643">
        <v>-3.1280000000000001</v>
      </c>
      <c r="F1643">
        <v>-3.18</v>
      </c>
      <c r="G1643">
        <v>1.9</v>
      </c>
      <c r="H1643">
        <v>0</v>
      </c>
      <c r="I1643">
        <v>2.1720000000000002</v>
      </c>
      <c r="J1643">
        <v>-0.55200000000000005</v>
      </c>
      <c r="K1643">
        <v>-1.542</v>
      </c>
      <c r="L1643">
        <v>-2.5369999999999999</v>
      </c>
      <c r="M1643">
        <v>-3.1269999999999998</v>
      </c>
      <c r="N1643">
        <v>-3.1890000000000001</v>
      </c>
      <c r="O1643">
        <v>0.98599999999999999</v>
      </c>
      <c r="P1643">
        <v>1.0029999999999999</v>
      </c>
      <c r="Q1643">
        <v>0.99299999999999999</v>
      </c>
      <c r="R1643">
        <v>0.51800000000000002</v>
      </c>
      <c r="S1643">
        <v>0.221</v>
      </c>
    </row>
    <row r="1644" spans="1:19" x14ac:dyDescent="0.3">
      <c r="A1644">
        <v>240</v>
      </c>
      <c r="B1644">
        <v>-0.54200000000000004</v>
      </c>
      <c r="C1644">
        <v>-1.542</v>
      </c>
      <c r="D1644">
        <v>-2.5369999999999999</v>
      </c>
      <c r="E1644">
        <v>-3.1280000000000001</v>
      </c>
      <c r="F1644">
        <v>-3.18</v>
      </c>
      <c r="G1644">
        <v>1.9</v>
      </c>
      <c r="H1644">
        <v>0</v>
      </c>
      <c r="I1644">
        <v>2.1720000000000002</v>
      </c>
      <c r="J1644">
        <v>-0.55300000000000005</v>
      </c>
      <c r="K1644">
        <v>-1.542</v>
      </c>
      <c r="L1644">
        <v>-2.5369999999999999</v>
      </c>
      <c r="M1644">
        <v>-3.125</v>
      </c>
      <c r="N1644">
        <v>-3.1920000000000002</v>
      </c>
      <c r="O1644">
        <v>0.98799999999999999</v>
      </c>
      <c r="P1644">
        <v>1.0049999999999999</v>
      </c>
      <c r="Q1644">
        <v>0.99399999999999999</v>
      </c>
      <c r="R1644">
        <v>0.51800000000000002</v>
      </c>
      <c r="S1644">
        <v>0.22600000000000001</v>
      </c>
    </row>
    <row r="1645" spans="1:19" x14ac:dyDescent="0.3">
      <c r="A1645">
        <v>300</v>
      </c>
      <c r="B1645">
        <v>-0.54200000000000004</v>
      </c>
      <c r="C1645">
        <v>-1.542</v>
      </c>
      <c r="D1645">
        <v>-2.5369999999999999</v>
      </c>
      <c r="E1645">
        <v>-3.1280000000000001</v>
      </c>
      <c r="F1645">
        <v>-3.18</v>
      </c>
      <c r="G1645">
        <v>1.9</v>
      </c>
      <c r="H1645">
        <v>0</v>
      </c>
      <c r="I1645">
        <v>2.1720000000000002</v>
      </c>
      <c r="J1645">
        <v>-0.55400000000000005</v>
      </c>
      <c r="K1645">
        <v>-1.542</v>
      </c>
      <c r="L1645">
        <v>-2.5369999999999999</v>
      </c>
      <c r="M1645">
        <v>-3.125</v>
      </c>
      <c r="N1645">
        <v>-3.1949999999999998</v>
      </c>
      <c r="O1645">
        <v>0.99</v>
      </c>
      <c r="P1645">
        <v>1.004</v>
      </c>
      <c r="Q1645">
        <v>0.995</v>
      </c>
      <c r="R1645">
        <v>0.52</v>
      </c>
      <c r="S1645">
        <v>0.23100000000000001</v>
      </c>
    </row>
    <row r="1646" spans="1:19" x14ac:dyDescent="0.3">
      <c r="A1646">
        <v>360</v>
      </c>
      <c r="B1646">
        <v>-0.54200000000000004</v>
      </c>
      <c r="C1646">
        <v>-1.542</v>
      </c>
      <c r="D1646">
        <v>-2.5369999999999999</v>
      </c>
      <c r="E1646">
        <v>-3.1280000000000001</v>
      </c>
      <c r="F1646">
        <v>-3.18</v>
      </c>
      <c r="G1646">
        <v>1.9</v>
      </c>
      <c r="H1646">
        <v>0</v>
      </c>
      <c r="I1646">
        <v>2.1720000000000002</v>
      </c>
      <c r="J1646">
        <v>-0.55400000000000005</v>
      </c>
      <c r="K1646">
        <v>-1.5429999999999999</v>
      </c>
      <c r="L1646">
        <v>-2.5369999999999999</v>
      </c>
      <c r="M1646">
        <v>-3.1259999999999999</v>
      </c>
      <c r="N1646">
        <v>-3.198</v>
      </c>
      <c r="O1646">
        <v>0.99</v>
      </c>
      <c r="P1646">
        <v>1.0009999999999999</v>
      </c>
      <c r="Q1646">
        <v>0.99299999999999999</v>
      </c>
      <c r="R1646">
        <v>0.52800000000000002</v>
      </c>
      <c r="S1646">
        <v>0.23499999999999999</v>
      </c>
    </row>
    <row r="1647" spans="1:19" x14ac:dyDescent="0.3">
      <c r="A1647">
        <v>420</v>
      </c>
      <c r="B1647">
        <v>-0.54200000000000004</v>
      </c>
      <c r="C1647">
        <v>-1.542</v>
      </c>
      <c r="D1647">
        <v>-2.5369999999999999</v>
      </c>
      <c r="E1647">
        <v>-3.1280000000000001</v>
      </c>
      <c r="F1647">
        <v>-3.18</v>
      </c>
      <c r="G1647">
        <v>1.9</v>
      </c>
      <c r="H1647">
        <v>0</v>
      </c>
      <c r="I1647">
        <v>2.1720000000000002</v>
      </c>
      <c r="J1647">
        <v>-0.55500000000000005</v>
      </c>
      <c r="K1647">
        <v>-1.544</v>
      </c>
      <c r="L1647">
        <v>-2.536</v>
      </c>
      <c r="M1647">
        <v>-3.1280000000000001</v>
      </c>
      <c r="N1647">
        <v>-3.2010000000000001</v>
      </c>
      <c r="O1647">
        <v>0.99099999999999999</v>
      </c>
      <c r="P1647">
        <v>1</v>
      </c>
      <c r="Q1647">
        <v>0.99199999999999999</v>
      </c>
      <c r="R1647">
        <v>0.53500000000000003</v>
      </c>
      <c r="S1647">
        <v>0.24</v>
      </c>
    </row>
    <row r="1648" spans="1:19" x14ac:dyDescent="0.3">
      <c r="A1648">
        <v>480</v>
      </c>
      <c r="B1648">
        <v>-0.54200000000000004</v>
      </c>
      <c r="C1648">
        <v>-1.542</v>
      </c>
      <c r="D1648">
        <v>-2.5369999999999999</v>
      </c>
      <c r="E1648">
        <v>-3.1280000000000001</v>
      </c>
      <c r="F1648">
        <v>-3.18</v>
      </c>
      <c r="G1648">
        <v>1.9</v>
      </c>
      <c r="H1648">
        <v>0</v>
      </c>
      <c r="I1648">
        <v>2.1720000000000002</v>
      </c>
      <c r="J1648">
        <v>-0.55500000000000005</v>
      </c>
      <c r="K1648">
        <v>-1.544</v>
      </c>
      <c r="L1648">
        <v>-2.536</v>
      </c>
      <c r="M1648">
        <v>-3.1309999999999998</v>
      </c>
      <c r="N1648">
        <v>-3.2040000000000002</v>
      </c>
      <c r="O1648">
        <v>0.99199999999999999</v>
      </c>
      <c r="P1648">
        <v>0.999</v>
      </c>
      <c r="Q1648">
        <v>0.99299999999999999</v>
      </c>
      <c r="R1648">
        <v>0.54300000000000004</v>
      </c>
      <c r="S1648">
        <v>0.245</v>
      </c>
    </row>
    <row r="1649" spans="1:19" x14ac:dyDescent="0.3">
      <c r="A1649">
        <v>540</v>
      </c>
      <c r="B1649">
        <v>-0.54200000000000004</v>
      </c>
      <c r="C1649">
        <v>-1.542</v>
      </c>
      <c r="D1649">
        <v>-2.5369999999999999</v>
      </c>
      <c r="E1649">
        <v>-3.1280000000000001</v>
      </c>
      <c r="F1649">
        <v>-3.18</v>
      </c>
      <c r="G1649">
        <v>1.9</v>
      </c>
      <c r="H1649">
        <v>0</v>
      </c>
      <c r="I1649">
        <v>2.1720000000000002</v>
      </c>
      <c r="J1649">
        <v>-0.55500000000000005</v>
      </c>
      <c r="K1649">
        <v>-1.5449999999999999</v>
      </c>
      <c r="L1649">
        <v>-2.536</v>
      </c>
      <c r="M1649">
        <v>-3.133</v>
      </c>
      <c r="N1649">
        <v>-3.2069999999999999</v>
      </c>
      <c r="O1649">
        <v>0.99199999999999999</v>
      </c>
      <c r="P1649">
        <v>0.997</v>
      </c>
      <c r="Q1649">
        <v>0.99399999999999999</v>
      </c>
      <c r="R1649">
        <v>0.54800000000000004</v>
      </c>
      <c r="S1649">
        <v>0.249</v>
      </c>
    </row>
    <row r="1650" spans="1:19" x14ac:dyDescent="0.3">
      <c r="A1650">
        <v>600</v>
      </c>
      <c r="B1650">
        <v>-0.54200000000000004</v>
      </c>
      <c r="C1650">
        <v>-1.542</v>
      </c>
      <c r="D1650">
        <v>-2.5369999999999999</v>
      </c>
      <c r="E1650">
        <v>-3.1280000000000001</v>
      </c>
      <c r="F1650">
        <v>-3.18</v>
      </c>
      <c r="G1650">
        <v>1.9</v>
      </c>
      <c r="H1650">
        <v>0</v>
      </c>
      <c r="I1650">
        <v>2.1720000000000002</v>
      </c>
      <c r="J1650">
        <v>-0.55600000000000005</v>
      </c>
      <c r="K1650">
        <v>-1.546</v>
      </c>
      <c r="L1650">
        <v>-2.536</v>
      </c>
      <c r="M1650">
        <v>-3.1349999999999998</v>
      </c>
      <c r="N1650">
        <v>-3.21</v>
      </c>
      <c r="O1650">
        <v>0.99299999999999999</v>
      </c>
      <c r="P1650">
        <v>0.996</v>
      </c>
      <c r="Q1650">
        <v>0.99399999999999999</v>
      </c>
      <c r="R1650">
        <v>0.55300000000000005</v>
      </c>
      <c r="S1650">
        <v>0.251</v>
      </c>
    </row>
    <row r="1652" spans="1:19" x14ac:dyDescent="0.3">
      <c r="A1652" t="s">
        <v>0</v>
      </c>
      <c r="B1652" t="s">
        <v>128</v>
      </c>
    </row>
    <row r="1653" spans="1:19" x14ac:dyDescent="0.3">
      <c r="A1653">
        <v>0</v>
      </c>
      <c r="B1653">
        <v>-0.54200000000000004</v>
      </c>
      <c r="C1653">
        <v>-1.542</v>
      </c>
      <c r="D1653">
        <v>-2.5369999999999999</v>
      </c>
      <c r="E1653">
        <v>-3.1280000000000001</v>
      </c>
      <c r="F1653">
        <v>-3.18</v>
      </c>
      <c r="G1653">
        <v>1.9</v>
      </c>
      <c r="H1653">
        <v>0</v>
      </c>
      <c r="I1653">
        <v>1.9219999999999999</v>
      </c>
      <c r="J1653">
        <v>-0.54200000000000004</v>
      </c>
      <c r="K1653">
        <v>-1.542</v>
      </c>
      <c r="L1653">
        <v>-2.5369999999999999</v>
      </c>
      <c r="M1653">
        <v>-3.1280000000000001</v>
      </c>
      <c r="N1653">
        <v>-3.18</v>
      </c>
      <c r="O1653">
        <v>0.96799999999999997</v>
      </c>
      <c r="P1653">
        <v>0.96799999999999997</v>
      </c>
      <c r="Q1653">
        <v>0.95899999999999996</v>
      </c>
      <c r="R1653">
        <v>0.51400000000000001</v>
      </c>
      <c r="S1653">
        <v>0.19800000000000001</v>
      </c>
    </row>
    <row r="1654" spans="1:19" x14ac:dyDescent="0.3">
      <c r="A1654">
        <v>60</v>
      </c>
      <c r="B1654">
        <v>-0.54200000000000004</v>
      </c>
      <c r="C1654">
        <v>-1.542</v>
      </c>
      <c r="D1654">
        <v>-2.5369999999999999</v>
      </c>
      <c r="E1654">
        <v>-3.1280000000000001</v>
      </c>
      <c r="F1654">
        <v>-3.18</v>
      </c>
      <c r="G1654">
        <v>1.9</v>
      </c>
      <c r="H1654">
        <v>0</v>
      </c>
      <c r="I1654">
        <v>1.9219999999999999</v>
      </c>
      <c r="J1654">
        <v>-0.54700000000000004</v>
      </c>
      <c r="K1654">
        <v>-1.542</v>
      </c>
      <c r="L1654">
        <v>-2.536</v>
      </c>
      <c r="M1654">
        <v>-3.1280000000000001</v>
      </c>
      <c r="N1654">
        <v>-3.18</v>
      </c>
      <c r="O1654">
        <v>0.97799999999999998</v>
      </c>
      <c r="P1654">
        <v>0.99399999999999999</v>
      </c>
      <c r="Q1654">
        <v>0.98299999999999998</v>
      </c>
      <c r="R1654">
        <v>0.51400000000000001</v>
      </c>
      <c r="S1654">
        <v>0.19800000000000001</v>
      </c>
    </row>
    <row r="1655" spans="1:19" x14ac:dyDescent="0.3">
      <c r="A1655">
        <v>120</v>
      </c>
      <c r="B1655">
        <v>-0.54200000000000004</v>
      </c>
      <c r="C1655">
        <v>-1.542</v>
      </c>
      <c r="D1655">
        <v>-2.5369999999999999</v>
      </c>
      <c r="E1655">
        <v>-3.1280000000000001</v>
      </c>
      <c r="F1655">
        <v>-3.18</v>
      </c>
      <c r="G1655">
        <v>1.9</v>
      </c>
      <c r="H1655">
        <v>0</v>
      </c>
      <c r="I1655">
        <v>1.9219999999999999</v>
      </c>
      <c r="J1655">
        <v>-0.55000000000000004</v>
      </c>
      <c r="K1655">
        <v>-1.542</v>
      </c>
      <c r="L1655">
        <v>-2.5369999999999999</v>
      </c>
      <c r="M1655">
        <v>-3.1280000000000001</v>
      </c>
      <c r="N1655">
        <v>-3.18</v>
      </c>
      <c r="O1655">
        <v>0.98199999999999998</v>
      </c>
      <c r="P1655">
        <v>0.999</v>
      </c>
      <c r="Q1655">
        <v>0.99199999999999999</v>
      </c>
      <c r="R1655">
        <v>0.51500000000000001</v>
      </c>
      <c r="S1655">
        <v>0.19900000000000001</v>
      </c>
    </row>
    <row r="1656" spans="1:19" x14ac:dyDescent="0.3">
      <c r="A1656">
        <v>180</v>
      </c>
      <c r="B1656">
        <v>-0.54200000000000004</v>
      </c>
      <c r="C1656">
        <v>-1.542</v>
      </c>
      <c r="D1656">
        <v>-2.5369999999999999</v>
      </c>
      <c r="E1656">
        <v>-3.1280000000000001</v>
      </c>
      <c r="F1656">
        <v>-3.18</v>
      </c>
      <c r="G1656">
        <v>1.9</v>
      </c>
      <c r="H1656">
        <v>0</v>
      </c>
      <c r="I1656">
        <v>1.9219999999999999</v>
      </c>
      <c r="J1656">
        <v>-0.55200000000000005</v>
      </c>
      <c r="K1656">
        <v>-1.542</v>
      </c>
      <c r="L1656">
        <v>-2.5369999999999999</v>
      </c>
      <c r="M1656">
        <v>-3.1269999999999998</v>
      </c>
      <c r="N1656">
        <v>-3.18</v>
      </c>
      <c r="O1656">
        <v>0.98599999999999999</v>
      </c>
      <c r="P1656">
        <v>1.0029999999999999</v>
      </c>
      <c r="Q1656">
        <v>0.99399999999999999</v>
      </c>
      <c r="R1656">
        <v>0.51800000000000002</v>
      </c>
      <c r="S1656">
        <v>0.19900000000000001</v>
      </c>
    </row>
    <row r="1657" spans="1:19" x14ac:dyDescent="0.3">
      <c r="A1657">
        <v>240</v>
      </c>
      <c r="B1657">
        <v>-0.54200000000000004</v>
      </c>
      <c r="C1657">
        <v>-1.542</v>
      </c>
      <c r="D1657">
        <v>-2.5369999999999999</v>
      </c>
      <c r="E1657">
        <v>-3.1280000000000001</v>
      </c>
      <c r="F1657">
        <v>-3.18</v>
      </c>
      <c r="G1657">
        <v>1.9</v>
      </c>
      <c r="H1657">
        <v>0</v>
      </c>
      <c r="I1657">
        <v>1.9219999999999999</v>
      </c>
      <c r="J1657">
        <v>-0.55300000000000005</v>
      </c>
      <c r="K1657">
        <v>-1.542</v>
      </c>
      <c r="L1657">
        <v>-2.5369999999999999</v>
      </c>
      <c r="M1657">
        <v>-3.1259999999999999</v>
      </c>
      <c r="N1657">
        <v>-3.18</v>
      </c>
      <c r="O1657">
        <v>0.98799999999999999</v>
      </c>
      <c r="P1657">
        <v>1.0049999999999999</v>
      </c>
      <c r="Q1657">
        <v>0.99399999999999999</v>
      </c>
      <c r="R1657">
        <v>0.52100000000000002</v>
      </c>
      <c r="S1657">
        <v>0.19900000000000001</v>
      </c>
    </row>
    <row r="1658" spans="1:19" x14ac:dyDescent="0.3">
      <c r="A1658">
        <v>300</v>
      </c>
      <c r="B1658">
        <v>-0.54200000000000004</v>
      </c>
      <c r="C1658">
        <v>-1.542</v>
      </c>
      <c r="D1658">
        <v>-2.5369999999999999</v>
      </c>
      <c r="E1658">
        <v>-3.1280000000000001</v>
      </c>
      <c r="F1658">
        <v>-3.18</v>
      </c>
      <c r="G1658">
        <v>1.9</v>
      </c>
      <c r="H1658">
        <v>0</v>
      </c>
      <c r="I1658">
        <v>1.9219999999999999</v>
      </c>
      <c r="J1658">
        <v>-0.55400000000000005</v>
      </c>
      <c r="K1658">
        <v>-1.542</v>
      </c>
      <c r="L1658">
        <v>-2.5369999999999999</v>
      </c>
      <c r="M1658">
        <v>-3.1259999999999999</v>
      </c>
      <c r="N1658">
        <v>-3.18</v>
      </c>
      <c r="O1658">
        <v>0.98899999999999999</v>
      </c>
      <c r="P1658">
        <v>1.004</v>
      </c>
      <c r="Q1658">
        <v>0.99399999999999999</v>
      </c>
      <c r="R1658">
        <v>0.52300000000000002</v>
      </c>
      <c r="S1658">
        <v>0.19900000000000001</v>
      </c>
    </row>
    <row r="1659" spans="1:19" x14ac:dyDescent="0.3">
      <c r="A1659">
        <v>360</v>
      </c>
      <c r="B1659">
        <v>-0.54200000000000004</v>
      </c>
      <c r="C1659">
        <v>-1.542</v>
      </c>
      <c r="D1659">
        <v>-2.5369999999999999</v>
      </c>
      <c r="E1659">
        <v>-3.1280000000000001</v>
      </c>
      <c r="F1659">
        <v>-3.18</v>
      </c>
      <c r="G1659">
        <v>1.9</v>
      </c>
      <c r="H1659">
        <v>0</v>
      </c>
      <c r="I1659">
        <v>1.9219999999999999</v>
      </c>
      <c r="J1659">
        <v>-0.55400000000000005</v>
      </c>
      <c r="K1659">
        <v>-1.5429999999999999</v>
      </c>
      <c r="L1659">
        <v>-2.5369999999999999</v>
      </c>
      <c r="M1659">
        <v>-3.125</v>
      </c>
      <c r="N1659">
        <v>-3.18</v>
      </c>
      <c r="O1659">
        <v>0.99</v>
      </c>
      <c r="P1659">
        <v>1.002</v>
      </c>
      <c r="Q1659">
        <v>0.99399999999999999</v>
      </c>
      <c r="R1659">
        <v>0.52400000000000002</v>
      </c>
      <c r="S1659">
        <v>0.19900000000000001</v>
      </c>
    </row>
    <row r="1660" spans="1:19" x14ac:dyDescent="0.3">
      <c r="A1660">
        <v>420</v>
      </c>
      <c r="B1660">
        <v>-0.54200000000000004</v>
      </c>
      <c r="C1660">
        <v>-1.542</v>
      </c>
      <c r="D1660">
        <v>-2.5369999999999999</v>
      </c>
      <c r="E1660">
        <v>-3.1280000000000001</v>
      </c>
      <c r="F1660">
        <v>-3.18</v>
      </c>
      <c r="G1660">
        <v>1.9</v>
      </c>
      <c r="H1660">
        <v>0</v>
      </c>
      <c r="I1660">
        <v>1.9219999999999999</v>
      </c>
      <c r="J1660">
        <v>-0.55500000000000005</v>
      </c>
      <c r="K1660">
        <v>-1.544</v>
      </c>
      <c r="L1660">
        <v>-2.5369999999999999</v>
      </c>
      <c r="M1660">
        <v>-3.125</v>
      </c>
      <c r="N1660">
        <v>-3.18</v>
      </c>
      <c r="O1660">
        <v>0.99099999999999999</v>
      </c>
      <c r="P1660">
        <v>1</v>
      </c>
      <c r="Q1660">
        <v>0.99299999999999999</v>
      </c>
      <c r="R1660">
        <v>0.52500000000000002</v>
      </c>
      <c r="S1660">
        <v>0.2</v>
      </c>
    </row>
    <row r="1661" spans="1:19" x14ac:dyDescent="0.3">
      <c r="A1661">
        <v>480</v>
      </c>
      <c r="B1661">
        <v>-0.54200000000000004</v>
      </c>
      <c r="C1661">
        <v>-1.542</v>
      </c>
      <c r="D1661">
        <v>-2.5369999999999999</v>
      </c>
      <c r="E1661">
        <v>-3.1280000000000001</v>
      </c>
      <c r="F1661">
        <v>-3.18</v>
      </c>
      <c r="G1661">
        <v>1.9</v>
      </c>
      <c r="H1661">
        <v>0</v>
      </c>
      <c r="I1661">
        <v>1.9219999999999999</v>
      </c>
      <c r="J1661">
        <v>-0.55500000000000005</v>
      </c>
      <c r="K1661">
        <v>-1.544</v>
      </c>
      <c r="L1661">
        <v>-2.5369999999999999</v>
      </c>
      <c r="M1661">
        <v>-3.125</v>
      </c>
      <c r="N1661">
        <v>-3.18</v>
      </c>
      <c r="O1661">
        <v>0.99199999999999999</v>
      </c>
      <c r="P1661">
        <v>0.999</v>
      </c>
      <c r="Q1661">
        <v>0.99399999999999999</v>
      </c>
      <c r="R1661">
        <v>0.52600000000000002</v>
      </c>
      <c r="S1661">
        <v>0.20200000000000001</v>
      </c>
    </row>
    <row r="1662" spans="1:19" x14ac:dyDescent="0.3">
      <c r="A1662">
        <v>540</v>
      </c>
      <c r="B1662">
        <v>-0.54200000000000004</v>
      </c>
      <c r="C1662">
        <v>-1.542</v>
      </c>
      <c r="D1662">
        <v>-2.5369999999999999</v>
      </c>
      <c r="E1662">
        <v>-3.1280000000000001</v>
      </c>
      <c r="F1662">
        <v>-3.18</v>
      </c>
      <c r="G1662">
        <v>1.9</v>
      </c>
      <c r="H1662">
        <v>0</v>
      </c>
      <c r="I1662">
        <v>1.9219999999999999</v>
      </c>
      <c r="J1662">
        <v>-0.55500000000000005</v>
      </c>
      <c r="K1662">
        <v>-1.5449999999999999</v>
      </c>
      <c r="L1662">
        <v>-2.536</v>
      </c>
      <c r="M1662">
        <v>-3.125</v>
      </c>
      <c r="N1662">
        <v>-3.18</v>
      </c>
      <c r="O1662">
        <v>0.99199999999999999</v>
      </c>
      <c r="P1662">
        <v>0.997</v>
      </c>
      <c r="Q1662">
        <v>0.99299999999999999</v>
      </c>
      <c r="R1662">
        <v>0.52700000000000002</v>
      </c>
      <c r="S1662">
        <v>0.20300000000000001</v>
      </c>
    </row>
    <row r="1663" spans="1:19" x14ac:dyDescent="0.3">
      <c r="A1663">
        <v>600</v>
      </c>
      <c r="B1663">
        <v>-0.54200000000000004</v>
      </c>
      <c r="C1663">
        <v>-1.542</v>
      </c>
      <c r="D1663">
        <v>-2.5369999999999999</v>
      </c>
      <c r="E1663">
        <v>-3.1280000000000001</v>
      </c>
      <c r="F1663">
        <v>-3.18</v>
      </c>
      <c r="G1663">
        <v>1.9</v>
      </c>
      <c r="H1663">
        <v>0</v>
      </c>
      <c r="I1663">
        <v>1.9219999999999999</v>
      </c>
      <c r="J1663">
        <v>-0.55600000000000005</v>
      </c>
      <c r="K1663">
        <v>-1.546</v>
      </c>
      <c r="L1663">
        <v>-2.536</v>
      </c>
      <c r="M1663">
        <v>-3.125</v>
      </c>
      <c r="N1663">
        <v>-3.18</v>
      </c>
      <c r="O1663">
        <v>0.99299999999999999</v>
      </c>
      <c r="P1663">
        <v>0.996</v>
      </c>
      <c r="Q1663">
        <v>0.99299999999999999</v>
      </c>
      <c r="R1663">
        <v>0.52700000000000002</v>
      </c>
      <c r="S1663">
        <v>0.20399999999999999</v>
      </c>
    </row>
    <row r="1665" spans="1:19" x14ac:dyDescent="0.3">
      <c r="A1665" t="s">
        <v>0</v>
      </c>
      <c r="B1665" t="s">
        <v>129</v>
      </c>
    </row>
    <row r="1666" spans="1:19" x14ac:dyDescent="0.3">
      <c r="A1666">
        <v>0</v>
      </c>
      <c r="B1666">
        <v>-0.54200000000000004</v>
      </c>
      <c r="C1666">
        <v>-1.542</v>
      </c>
      <c r="D1666">
        <v>-2.5369999999999999</v>
      </c>
      <c r="E1666">
        <v>-3.1280000000000001</v>
      </c>
      <c r="F1666">
        <v>-3.18</v>
      </c>
      <c r="G1666">
        <v>1.9</v>
      </c>
      <c r="H1666">
        <v>0</v>
      </c>
      <c r="I1666">
        <v>1.6619999999999999</v>
      </c>
      <c r="J1666">
        <v>-0.54200000000000004</v>
      </c>
      <c r="K1666">
        <v>-1.542</v>
      </c>
      <c r="L1666">
        <v>-2.5369999999999999</v>
      </c>
      <c r="M1666">
        <v>-3.1280000000000001</v>
      </c>
      <c r="N1666">
        <v>-3.18</v>
      </c>
      <c r="O1666">
        <v>0.96799999999999997</v>
      </c>
      <c r="P1666">
        <v>0.96799999999999997</v>
      </c>
      <c r="Q1666">
        <v>0.95899999999999996</v>
      </c>
      <c r="R1666">
        <v>0.51400000000000001</v>
      </c>
      <c r="S1666">
        <v>0.19800000000000001</v>
      </c>
    </row>
    <row r="1667" spans="1:19" x14ac:dyDescent="0.3">
      <c r="A1667">
        <v>60</v>
      </c>
      <c r="B1667">
        <v>-0.54200000000000004</v>
      </c>
      <c r="C1667">
        <v>-1.542</v>
      </c>
      <c r="D1667">
        <v>-2.5369999999999999</v>
      </c>
      <c r="E1667">
        <v>-3.1280000000000001</v>
      </c>
      <c r="F1667">
        <v>-3.18</v>
      </c>
      <c r="G1667">
        <v>1.9</v>
      </c>
      <c r="H1667">
        <v>0</v>
      </c>
      <c r="I1667">
        <v>1.6619999999999999</v>
      </c>
      <c r="J1667">
        <v>-0.54700000000000004</v>
      </c>
      <c r="K1667">
        <v>-1.5409999999999999</v>
      </c>
      <c r="L1667">
        <v>-2.536</v>
      </c>
      <c r="M1667">
        <v>-3.1280000000000001</v>
      </c>
      <c r="N1667">
        <v>-3.177</v>
      </c>
      <c r="O1667">
        <v>0.97799999999999998</v>
      </c>
      <c r="P1667">
        <v>0.99299999999999999</v>
      </c>
      <c r="Q1667">
        <v>0.98299999999999998</v>
      </c>
      <c r="R1667">
        <v>0.51500000000000001</v>
      </c>
      <c r="S1667">
        <v>0.19</v>
      </c>
    </row>
    <row r="1668" spans="1:19" x14ac:dyDescent="0.3">
      <c r="A1668">
        <v>120</v>
      </c>
      <c r="B1668">
        <v>-0.54200000000000004</v>
      </c>
      <c r="C1668">
        <v>-1.542</v>
      </c>
      <c r="D1668">
        <v>-2.5369999999999999</v>
      </c>
      <c r="E1668">
        <v>-3.1280000000000001</v>
      </c>
      <c r="F1668">
        <v>-3.18</v>
      </c>
      <c r="G1668">
        <v>1.9</v>
      </c>
      <c r="H1668">
        <v>0</v>
      </c>
      <c r="I1668">
        <v>1.6619999999999999</v>
      </c>
      <c r="J1668">
        <v>-0.55000000000000004</v>
      </c>
      <c r="K1668">
        <v>-1.542</v>
      </c>
      <c r="L1668">
        <v>-2.5369999999999999</v>
      </c>
      <c r="M1668">
        <v>-3.1269999999999998</v>
      </c>
      <c r="N1668">
        <v>-3.1739999999999999</v>
      </c>
      <c r="O1668">
        <v>0.98299999999999998</v>
      </c>
      <c r="P1668">
        <v>0.999</v>
      </c>
      <c r="Q1668">
        <v>0.99</v>
      </c>
      <c r="R1668">
        <v>0.51400000000000001</v>
      </c>
      <c r="S1668">
        <v>0.183</v>
      </c>
    </row>
    <row r="1669" spans="1:19" x14ac:dyDescent="0.3">
      <c r="A1669">
        <v>180</v>
      </c>
      <c r="B1669">
        <v>-0.54200000000000004</v>
      </c>
      <c r="C1669">
        <v>-1.542</v>
      </c>
      <c r="D1669">
        <v>-2.5369999999999999</v>
      </c>
      <c r="E1669">
        <v>-3.1280000000000001</v>
      </c>
      <c r="F1669">
        <v>-3.18</v>
      </c>
      <c r="G1669">
        <v>1.9</v>
      </c>
      <c r="H1669">
        <v>0</v>
      </c>
      <c r="I1669">
        <v>1.6619999999999999</v>
      </c>
      <c r="J1669">
        <v>-0.55200000000000005</v>
      </c>
      <c r="K1669">
        <v>-1.542</v>
      </c>
      <c r="L1669">
        <v>-2.5369999999999999</v>
      </c>
      <c r="M1669">
        <v>-3.1269999999999998</v>
      </c>
      <c r="N1669">
        <v>-3.1709999999999998</v>
      </c>
      <c r="O1669">
        <v>0.98599999999999999</v>
      </c>
      <c r="P1669">
        <v>1.004</v>
      </c>
      <c r="Q1669">
        <v>0.99399999999999999</v>
      </c>
      <c r="R1669">
        <v>0.51800000000000002</v>
      </c>
      <c r="S1669">
        <v>0.17799999999999999</v>
      </c>
    </row>
    <row r="1670" spans="1:19" x14ac:dyDescent="0.3">
      <c r="A1670">
        <v>240</v>
      </c>
      <c r="B1670">
        <v>-0.54200000000000004</v>
      </c>
      <c r="C1670">
        <v>-1.542</v>
      </c>
      <c r="D1670">
        <v>-2.5369999999999999</v>
      </c>
      <c r="E1670">
        <v>-3.1280000000000001</v>
      </c>
      <c r="F1670">
        <v>-3.18</v>
      </c>
      <c r="G1670">
        <v>1.9</v>
      </c>
      <c r="H1670">
        <v>0</v>
      </c>
      <c r="I1670">
        <v>1.6619999999999999</v>
      </c>
      <c r="J1670">
        <v>-0.55300000000000005</v>
      </c>
      <c r="K1670">
        <v>-1.542</v>
      </c>
      <c r="L1670">
        <v>-2.5369999999999999</v>
      </c>
      <c r="M1670">
        <v>-3.1269999999999998</v>
      </c>
      <c r="N1670">
        <v>-3.1680000000000001</v>
      </c>
      <c r="O1670">
        <v>0.98799999999999999</v>
      </c>
      <c r="P1670">
        <v>1.0049999999999999</v>
      </c>
      <c r="Q1670">
        <v>0.99399999999999999</v>
      </c>
      <c r="R1670">
        <v>0.52400000000000002</v>
      </c>
      <c r="S1670">
        <v>0.17199999999999999</v>
      </c>
    </row>
    <row r="1671" spans="1:19" x14ac:dyDescent="0.3">
      <c r="A1671">
        <v>300</v>
      </c>
      <c r="B1671">
        <v>-0.54200000000000004</v>
      </c>
      <c r="C1671">
        <v>-1.542</v>
      </c>
      <c r="D1671">
        <v>-2.5369999999999999</v>
      </c>
      <c r="E1671">
        <v>-3.1280000000000001</v>
      </c>
      <c r="F1671">
        <v>-3.18</v>
      </c>
      <c r="G1671">
        <v>1.9</v>
      </c>
      <c r="H1671">
        <v>0</v>
      </c>
      <c r="I1671">
        <v>1.6619999999999999</v>
      </c>
      <c r="J1671">
        <v>-0.55400000000000005</v>
      </c>
      <c r="K1671">
        <v>-1.542</v>
      </c>
      <c r="L1671">
        <v>-2.5369999999999999</v>
      </c>
      <c r="M1671">
        <v>-3.1259999999999999</v>
      </c>
      <c r="N1671">
        <v>-3.165</v>
      </c>
      <c r="O1671">
        <v>0.98899999999999999</v>
      </c>
      <c r="P1671">
        <v>1.004</v>
      </c>
      <c r="Q1671">
        <v>0.99299999999999999</v>
      </c>
      <c r="R1671">
        <v>0.52500000000000002</v>
      </c>
      <c r="S1671">
        <v>0.16600000000000001</v>
      </c>
    </row>
    <row r="1672" spans="1:19" x14ac:dyDescent="0.3">
      <c r="A1672">
        <v>360</v>
      </c>
      <c r="B1672">
        <v>-0.54200000000000004</v>
      </c>
      <c r="C1672">
        <v>-1.542</v>
      </c>
      <c r="D1672">
        <v>-2.5369999999999999</v>
      </c>
      <c r="E1672">
        <v>-3.1280000000000001</v>
      </c>
      <c r="F1672">
        <v>-3.18</v>
      </c>
      <c r="G1672">
        <v>1.9</v>
      </c>
      <c r="H1672">
        <v>0</v>
      </c>
      <c r="I1672">
        <v>1.6619999999999999</v>
      </c>
      <c r="J1672">
        <v>-0.55400000000000005</v>
      </c>
      <c r="K1672">
        <v>-1.5429999999999999</v>
      </c>
      <c r="L1672">
        <v>-2.5369999999999999</v>
      </c>
      <c r="M1672">
        <v>-3.125</v>
      </c>
      <c r="N1672">
        <v>-3.1619999999999999</v>
      </c>
      <c r="O1672">
        <v>0.99</v>
      </c>
      <c r="P1672">
        <v>1.002</v>
      </c>
      <c r="Q1672">
        <v>0.99399999999999999</v>
      </c>
      <c r="R1672">
        <v>0.52</v>
      </c>
      <c r="S1672">
        <v>0.16200000000000001</v>
      </c>
    </row>
    <row r="1673" spans="1:19" x14ac:dyDescent="0.3">
      <c r="A1673">
        <v>420</v>
      </c>
      <c r="B1673">
        <v>-0.54200000000000004</v>
      </c>
      <c r="C1673">
        <v>-1.542</v>
      </c>
      <c r="D1673">
        <v>-2.5369999999999999</v>
      </c>
      <c r="E1673">
        <v>-3.1280000000000001</v>
      </c>
      <c r="F1673">
        <v>-3.18</v>
      </c>
      <c r="G1673">
        <v>1.9</v>
      </c>
      <c r="H1673">
        <v>0</v>
      </c>
      <c r="I1673">
        <v>1.6619999999999999</v>
      </c>
      <c r="J1673">
        <v>-0.55500000000000005</v>
      </c>
      <c r="K1673">
        <v>-1.544</v>
      </c>
      <c r="L1673">
        <v>-2.5369999999999999</v>
      </c>
      <c r="M1673">
        <v>-3.1219999999999999</v>
      </c>
      <c r="N1673">
        <v>-3.1589999999999998</v>
      </c>
      <c r="O1673">
        <v>0.99099999999999999</v>
      </c>
      <c r="P1673">
        <v>1</v>
      </c>
      <c r="Q1673">
        <v>0.99399999999999999</v>
      </c>
      <c r="R1673">
        <v>0.51400000000000001</v>
      </c>
      <c r="S1673">
        <v>0.159</v>
      </c>
    </row>
    <row r="1674" spans="1:19" x14ac:dyDescent="0.3">
      <c r="A1674">
        <v>480</v>
      </c>
      <c r="B1674">
        <v>-0.54200000000000004</v>
      </c>
      <c r="C1674">
        <v>-1.542</v>
      </c>
      <c r="D1674">
        <v>-2.5369999999999999</v>
      </c>
      <c r="E1674">
        <v>-3.1280000000000001</v>
      </c>
      <c r="F1674">
        <v>-3.18</v>
      </c>
      <c r="G1674">
        <v>1.9</v>
      </c>
      <c r="H1674">
        <v>0</v>
      </c>
      <c r="I1674">
        <v>1.6619999999999999</v>
      </c>
      <c r="J1674">
        <v>-0.55500000000000005</v>
      </c>
      <c r="K1674">
        <v>-1.544</v>
      </c>
      <c r="L1674">
        <v>-2.536</v>
      </c>
      <c r="M1674">
        <v>-3.1190000000000002</v>
      </c>
      <c r="N1674">
        <v>-3.1560000000000001</v>
      </c>
      <c r="O1674">
        <v>0.99199999999999999</v>
      </c>
      <c r="P1674">
        <v>0.998</v>
      </c>
      <c r="Q1674">
        <v>0.99299999999999999</v>
      </c>
      <c r="R1674">
        <v>0.50900000000000001</v>
      </c>
      <c r="S1674">
        <v>0.158</v>
      </c>
    </row>
    <row r="1675" spans="1:19" x14ac:dyDescent="0.3">
      <c r="A1675">
        <v>540</v>
      </c>
      <c r="B1675">
        <v>-0.54200000000000004</v>
      </c>
      <c r="C1675">
        <v>-1.542</v>
      </c>
      <c r="D1675">
        <v>-2.5369999999999999</v>
      </c>
      <c r="E1675">
        <v>-3.1280000000000001</v>
      </c>
      <c r="F1675">
        <v>-3.18</v>
      </c>
      <c r="G1675">
        <v>1.9</v>
      </c>
      <c r="H1675">
        <v>0</v>
      </c>
      <c r="I1675">
        <v>1.6619999999999999</v>
      </c>
      <c r="J1675">
        <v>-0.55500000000000005</v>
      </c>
      <c r="K1675">
        <v>-1.5449999999999999</v>
      </c>
      <c r="L1675">
        <v>-2.536</v>
      </c>
      <c r="M1675">
        <v>-3.1160000000000001</v>
      </c>
      <c r="N1675">
        <v>-3.153</v>
      </c>
      <c r="O1675">
        <v>0.99199999999999999</v>
      </c>
      <c r="P1675">
        <v>0.997</v>
      </c>
      <c r="Q1675">
        <v>0.99199999999999999</v>
      </c>
      <c r="R1675">
        <v>0.503</v>
      </c>
      <c r="S1675">
        <v>0.157</v>
      </c>
    </row>
    <row r="1676" spans="1:19" x14ac:dyDescent="0.3">
      <c r="A1676">
        <v>600</v>
      </c>
      <c r="B1676">
        <v>-0.54200000000000004</v>
      </c>
      <c r="C1676">
        <v>-1.542</v>
      </c>
      <c r="D1676">
        <v>-2.5369999999999999</v>
      </c>
      <c r="E1676">
        <v>-3.1280000000000001</v>
      </c>
      <c r="F1676">
        <v>-3.18</v>
      </c>
      <c r="G1676">
        <v>1.9</v>
      </c>
      <c r="H1676">
        <v>0</v>
      </c>
      <c r="I1676">
        <v>1.6619999999999999</v>
      </c>
      <c r="J1676">
        <v>-0.55600000000000005</v>
      </c>
      <c r="K1676">
        <v>-1.546</v>
      </c>
      <c r="L1676">
        <v>-2.536</v>
      </c>
      <c r="M1676">
        <v>-3.1120000000000001</v>
      </c>
      <c r="N1676">
        <v>-3.15</v>
      </c>
      <c r="O1676">
        <v>0.99299999999999999</v>
      </c>
      <c r="P1676">
        <v>0.996</v>
      </c>
      <c r="Q1676">
        <v>0.99299999999999999</v>
      </c>
      <c r="R1676">
        <v>0.497</v>
      </c>
      <c r="S1676">
        <v>0.157</v>
      </c>
    </row>
    <row r="1678" spans="1:19" x14ac:dyDescent="0.3">
      <c r="A1678" t="s">
        <v>0</v>
      </c>
      <c r="B1678" t="s">
        <v>130</v>
      </c>
    </row>
    <row r="1679" spans="1:19" x14ac:dyDescent="0.3">
      <c r="A1679">
        <v>0</v>
      </c>
      <c r="B1679">
        <v>-0.54200000000000004</v>
      </c>
      <c r="C1679">
        <v>-1.542</v>
      </c>
      <c r="D1679">
        <v>-2.536</v>
      </c>
      <c r="E1679">
        <v>-3.1190000000000002</v>
      </c>
      <c r="F1679">
        <v>-3.17</v>
      </c>
      <c r="G1679">
        <v>1.9</v>
      </c>
      <c r="H1679">
        <v>0</v>
      </c>
      <c r="I1679">
        <v>2.173</v>
      </c>
      <c r="J1679">
        <v>-0.54200000000000004</v>
      </c>
      <c r="K1679">
        <v>-1.542</v>
      </c>
      <c r="L1679">
        <v>-2.536</v>
      </c>
      <c r="M1679">
        <v>-3.1190000000000002</v>
      </c>
      <c r="N1679">
        <v>-3.17</v>
      </c>
      <c r="O1679">
        <v>0.96799999999999997</v>
      </c>
      <c r="P1679">
        <v>0.96799999999999997</v>
      </c>
      <c r="Q1679">
        <v>0.95799999999999996</v>
      </c>
      <c r="R1679">
        <v>0.50800000000000001</v>
      </c>
      <c r="S1679">
        <v>0.19600000000000001</v>
      </c>
    </row>
    <row r="1680" spans="1:19" x14ac:dyDescent="0.3">
      <c r="A1680">
        <v>60</v>
      </c>
      <c r="B1680">
        <v>-0.54200000000000004</v>
      </c>
      <c r="C1680">
        <v>-1.542</v>
      </c>
      <c r="D1680">
        <v>-2.536</v>
      </c>
      <c r="E1680">
        <v>-3.1190000000000002</v>
      </c>
      <c r="F1680">
        <v>-3.17</v>
      </c>
      <c r="G1680">
        <v>1.9</v>
      </c>
      <c r="H1680">
        <v>0</v>
      </c>
      <c r="I1680">
        <v>2.173</v>
      </c>
      <c r="J1680">
        <v>-0.54700000000000004</v>
      </c>
      <c r="K1680">
        <v>-1.542</v>
      </c>
      <c r="L1680">
        <v>-2.536</v>
      </c>
      <c r="M1680">
        <v>-3.1190000000000002</v>
      </c>
      <c r="N1680">
        <v>-3.173</v>
      </c>
      <c r="O1680">
        <v>0.97699999999999998</v>
      </c>
      <c r="P1680">
        <v>0.995</v>
      </c>
      <c r="Q1680">
        <v>0.98199999999999998</v>
      </c>
      <c r="R1680">
        <v>0.50800000000000001</v>
      </c>
      <c r="S1680">
        <v>0.20499999999999999</v>
      </c>
    </row>
    <row r="1681" spans="1:19" x14ac:dyDescent="0.3">
      <c r="A1681">
        <v>120</v>
      </c>
      <c r="B1681">
        <v>-0.54200000000000004</v>
      </c>
      <c r="C1681">
        <v>-1.542</v>
      </c>
      <c r="D1681">
        <v>-2.536</v>
      </c>
      <c r="E1681">
        <v>-3.1190000000000002</v>
      </c>
      <c r="F1681">
        <v>-3.17</v>
      </c>
      <c r="G1681">
        <v>1.9</v>
      </c>
      <c r="H1681">
        <v>0</v>
      </c>
      <c r="I1681">
        <v>2.173</v>
      </c>
      <c r="J1681">
        <v>-0.55000000000000004</v>
      </c>
      <c r="K1681">
        <v>-1.542</v>
      </c>
      <c r="L1681">
        <v>-2.5369999999999999</v>
      </c>
      <c r="M1681">
        <v>-3.12</v>
      </c>
      <c r="N1681">
        <v>-3.1760000000000002</v>
      </c>
      <c r="O1681">
        <v>0.98199999999999998</v>
      </c>
      <c r="P1681">
        <v>0.999</v>
      </c>
      <c r="Q1681">
        <v>0.99199999999999999</v>
      </c>
      <c r="R1681">
        <v>0.51100000000000001</v>
      </c>
      <c r="S1681">
        <v>0.21299999999999999</v>
      </c>
    </row>
    <row r="1682" spans="1:19" x14ac:dyDescent="0.3">
      <c r="A1682">
        <v>180</v>
      </c>
      <c r="B1682">
        <v>-0.54200000000000004</v>
      </c>
      <c r="C1682">
        <v>-1.542</v>
      </c>
      <c r="D1682">
        <v>-2.536</v>
      </c>
      <c r="E1682">
        <v>-3.1190000000000002</v>
      </c>
      <c r="F1682">
        <v>-3.17</v>
      </c>
      <c r="G1682">
        <v>1.9</v>
      </c>
      <c r="H1682">
        <v>0</v>
      </c>
      <c r="I1682">
        <v>2.173</v>
      </c>
      <c r="J1682">
        <v>-0.55200000000000005</v>
      </c>
      <c r="K1682">
        <v>-1.542</v>
      </c>
      <c r="L1682">
        <v>-2.5369999999999999</v>
      </c>
      <c r="M1682">
        <v>-3.1190000000000002</v>
      </c>
      <c r="N1682">
        <v>-3.1789999999999998</v>
      </c>
      <c r="O1682">
        <v>0.98599999999999999</v>
      </c>
      <c r="P1682">
        <v>1.0029999999999999</v>
      </c>
      <c r="Q1682">
        <v>0.99199999999999999</v>
      </c>
      <c r="R1682">
        <v>0.51200000000000001</v>
      </c>
      <c r="S1682">
        <v>0.219</v>
      </c>
    </row>
    <row r="1683" spans="1:19" x14ac:dyDescent="0.3">
      <c r="A1683">
        <v>240</v>
      </c>
      <c r="B1683">
        <v>-0.54200000000000004</v>
      </c>
      <c r="C1683">
        <v>-1.542</v>
      </c>
      <c r="D1683">
        <v>-2.536</v>
      </c>
      <c r="E1683">
        <v>-3.1190000000000002</v>
      </c>
      <c r="F1683">
        <v>-3.17</v>
      </c>
      <c r="G1683">
        <v>1.9</v>
      </c>
      <c r="H1683">
        <v>0</v>
      </c>
      <c r="I1683">
        <v>2.173</v>
      </c>
      <c r="J1683">
        <v>-0.55300000000000005</v>
      </c>
      <c r="K1683">
        <v>-1.542</v>
      </c>
      <c r="L1683">
        <v>-2.5369999999999999</v>
      </c>
      <c r="M1683">
        <v>-3.117</v>
      </c>
      <c r="N1683">
        <v>-3.1819999999999999</v>
      </c>
      <c r="O1683">
        <v>0.98799999999999999</v>
      </c>
      <c r="P1683">
        <v>1.0049999999999999</v>
      </c>
      <c r="Q1683">
        <v>0.99399999999999999</v>
      </c>
      <c r="R1683">
        <v>0.51100000000000001</v>
      </c>
      <c r="S1683">
        <v>0.22500000000000001</v>
      </c>
    </row>
    <row r="1684" spans="1:19" x14ac:dyDescent="0.3">
      <c r="A1684">
        <v>300</v>
      </c>
      <c r="B1684">
        <v>-0.54200000000000004</v>
      </c>
      <c r="C1684">
        <v>-1.542</v>
      </c>
      <c r="D1684">
        <v>-2.536</v>
      </c>
      <c r="E1684">
        <v>-3.1190000000000002</v>
      </c>
      <c r="F1684">
        <v>-3.17</v>
      </c>
      <c r="G1684">
        <v>1.9</v>
      </c>
      <c r="H1684">
        <v>0</v>
      </c>
      <c r="I1684">
        <v>2.173</v>
      </c>
      <c r="J1684">
        <v>-0.55400000000000005</v>
      </c>
      <c r="K1684">
        <v>-1.542</v>
      </c>
      <c r="L1684">
        <v>-2.5369999999999999</v>
      </c>
      <c r="M1684">
        <v>-3.117</v>
      </c>
      <c r="N1684">
        <v>-3.1850000000000001</v>
      </c>
      <c r="O1684">
        <v>0.99</v>
      </c>
      <c r="P1684">
        <v>1.004</v>
      </c>
      <c r="Q1684">
        <v>0.99399999999999999</v>
      </c>
      <c r="R1684">
        <v>0.51500000000000001</v>
      </c>
      <c r="S1684">
        <v>0.22900000000000001</v>
      </c>
    </row>
    <row r="1685" spans="1:19" x14ac:dyDescent="0.3">
      <c r="A1685">
        <v>360</v>
      </c>
      <c r="B1685">
        <v>-0.54200000000000004</v>
      </c>
      <c r="C1685">
        <v>-1.542</v>
      </c>
      <c r="D1685">
        <v>-2.536</v>
      </c>
      <c r="E1685">
        <v>-3.1190000000000002</v>
      </c>
      <c r="F1685">
        <v>-3.17</v>
      </c>
      <c r="G1685">
        <v>1.9</v>
      </c>
      <c r="H1685">
        <v>0</v>
      </c>
      <c r="I1685">
        <v>2.173</v>
      </c>
      <c r="J1685">
        <v>-0.55400000000000005</v>
      </c>
      <c r="K1685">
        <v>-1.5429999999999999</v>
      </c>
      <c r="L1685">
        <v>-2.536</v>
      </c>
      <c r="M1685">
        <v>-3.117</v>
      </c>
      <c r="N1685">
        <v>-3.1880000000000002</v>
      </c>
      <c r="O1685">
        <v>0.99</v>
      </c>
      <c r="P1685">
        <v>1.0009999999999999</v>
      </c>
      <c r="Q1685">
        <v>0.99199999999999999</v>
      </c>
      <c r="R1685">
        <v>0.52200000000000002</v>
      </c>
      <c r="S1685">
        <v>0.23300000000000001</v>
      </c>
    </row>
    <row r="1686" spans="1:19" x14ac:dyDescent="0.3">
      <c r="A1686">
        <v>420</v>
      </c>
      <c r="B1686">
        <v>-0.54200000000000004</v>
      </c>
      <c r="C1686">
        <v>-1.542</v>
      </c>
      <c r="D1686">
        <v>-2.536</v>
      </c>
      <c r="E1686">
        <v>-3.1190000000000002</v>
      </c>
      <c r="F1686">
        <v>-3.17</v>
      </c>
      <c r="G1686">
        <v>1.9</v>
      </c>
      <c r="H1686">
        <v>0</v>
      </c>
      <c r="I1686">
        <v>2.173</v>
      </c>
      <c r="J1686">
        <v>-0.55500000000000005</v>
      </c>
      <c r="K1686">
        <v>-1.544</v>
      </c>
      <c r="L1686">
        <v>-2.536</v>
      </c>
      <c r="M1686">
        <v>-3.12</v>
      </c>
      <c r="N1686">
        <v>-3.1909999999999998</v>
      </c>
      <c r="O1686">
        <v>0.99099999999999999</v>
      </c>
      <c r="P1686">
        <v>1</v>
      </c>
      <c r="Q1686">
        <v>0.99199999999999999</v>
      </c>
      <c r="R1686">
        <v>0.52900000000000003</v>
      </c>
      <c r="S1686">
        <v>0.23799999999999999</v>
      </c>
    </row>
    <row r="1687" spans="1:19" x14ac:dyDescent="0.3">
      <c r="A1687">
        <v>480</v>
      </c>
      <c r="B1687">
        <v>-0.54200000000000004</v>
      </c>
      <c r="C1687">
        <v>-1.542</v>
      </c>
      <c r="D1687">
        <v>-2.536</v>
      </c>
      <c r="E1687">
        <v>-3.1190000000000002</v>
      </c>
      <c r="F1687">
        <v>-3.17</v>
      </c>
      <c r="G1687">
        <v>1.9</v>
      </c>
      <c r="H1687">
        <v>0</v>
      </c>
      <c r="I1687">
        <v>2.173</v>
      </c>
      <c r="J1687">
        <v>-0.55500000000000005</v>
      </c>
      <c r="K1687">
        <v>-1.544</v>
      </c>
      <c r="L1687">
        <v>-2.536</v>
      </c>
      <c r="M1687">
        <v>-3.1219999999999999</v>
      </c>
      <c r="N1687">
        <v>-3.194</v>
      </c>
      <c r="O1687">
        <v>0.99199999999999999</v>
      </c>
      <c r="P1687">
        <v>0.999</v>
      </c>
      <c r="Q1687">
        <v>0.99299999999999999</v>
      </c>
      <c r="R1687">
        <v>0.53700000000000003</v>
      </c>
      <c r="S1687">
        <v>0.24299999999999999</v>
      </c>
    </row>
    <row r="1688" spans="1:19" x14ac:dyDescent="0.3">
      <c r="A1688">
        <v>540</v>
      </c>
      <c r="B1688">
        <v>-0.54200000000000004</v>
      </c>
      <c r="C1688">
        <v>-1.542</v>
      </c>
      <c r="D1688">
        <v>-2.536</v>
      </c>
      <c r="E1688">
        <v>-3.1190000000000002</v>
      </c>
      <c r="F1688">
        <v>-3.17</v>
      </c>
      <c r="G1688">
        <v>1.9</v>
      </c>
      <c r="H1688">
        <v>0</v>
      </c>
      <c r="I1688">
        <v>2.173</v>
      </c>
      <c r="J1688">
        <v>-0.55500000000000005</v>
      </c>
      <c r="K1688">
        <v>-1.5449999999999999</v>
      </c>
      <c r="L1688">
        <v>-2.536</v>
      </c>
      <c r="M1688">
        <v>-3.125</v>
      </c>
      <c r="N1688">
        <v>-3.1970000000000001</v>
      </c>
      <c r="O1688">
        <v>0.99199999999999999</v>
      </c>
      <c r="P1688">
        <v>0.997</v>
      </c>
      <c r="Q1688">
        <v>0.99299999999999999</v>
      </c>
      <c r="R1688">
        <v>0.54300000000000004</v>
      </c>
      <c r="S1688">
        <v>0.247</v>
      </c>
    </row>
    <row r="1689" spans="1:19" x14ac:dyDescent="0.3">
      <c r="A1689">
        <v>600</v>
      </c>
      <c r="B1689">
        <v>-0.54200000000000004</v>
      </c>
      <c r="C1689">
        <v>-1.542</v>
      </c>
      <c r="D1689">
        <v>-2.536</v>
      </c>
      <c r="E1689">
        <v>-3.1190000000000002</v>
      </c>
      <c r="F1689">
        <v>-3.17</v>
      </c>
      <c r="G1689">
        <v>1.9</v>
      </c>
      <c r="H1689">
        <v>0</v>
      </c>
      <c r="I1689">
        <v>2.173</v>
      </c>
      <c r="J1689">
        <v>-0.55600000000000005</v>
      </c>
      <c r="K1689">
        <v>-1.546</v>
      </c>
      <c r="L1689">
        <v>-2.536</v>
      </c>
      <c r="M1689">
        <v>-3.1269999999999998</v>
      </c>
      <c r="N1689">
        <v>-3.2</v>
      </c>
      <c r="O1689">
        <v>0.99299999999999999</v>
      </c>
      <c r="P1689">
        <v>0.996</v>
      </c>
      <c r="Q1689">
        <v>0.99299999999999999</v>
      </c>
      <c r="R1689">
        <v>0.54700000000000004</v>
      </c>
      <c r="S1689">
        <v>0.25</v>
      </c>
    </row>
    <row r="1691" spans="1:19" x14ac:dyDescent="0.3">
      <c r="A1691" t="s">
        <v>0</v>
      </c>
      <c r="B1691" t="s">
        <v>131</v>
      </c>
    </row>
    <row r="1692" spans="1:19" x14ac:dyDescent="0.3">
      <c r="A1692">
        <v>0</v>
      </c>
      <c r="B1692">
        <v>-0.54200000000000004</v>
      </c>
      <c r="C1692">
        <v>-1.542</v>
      </c>
      <c r="D1692">
        <v>-2.536</v>
      </c>
      <c r="E1692">
        <v>-3.1190000000000002</v>
      </c>
      <c r="F1692">
        <v>-3.17</v>
      </c>
      <c r="G1692">
        <v>1.9</v>
      </c>
      <c r="H1692">
        <v>0</v>
      </c>
      <c r="I1692">
        <v>1.921</v>
      </c>
      <c r="J1692">
        <v>-0.54200000000000004</v>
      </c>
      <c r="K1692">
        <v>-1.542</v>
      </c>
      <c r="L1692">
        <v>-2.536</v>
      </c>
      <c r="M1692">
        <v>-3.1190000000000002</v>
      </c>
      <c r="N1692">
        <v>-3.17</v>
      </c>
      <c r="O1692">
        <v>0.96799999999999997</v>
      </c>
      <c r="P1692">
        <v>0.96799999999999997</v>
      </c>
      <c r="Q1692">
        <v>0.95799999999999996</v>
      </c>
      <c r="R1692">
        <v>0.50800000000000001</v>
      </c>
      <c r="S1692">
        <v>0.19600000000000001</v>
      </c>
    </row>
    <row r="1693" spans="1:19" x14ac:dyDescent="0.3">
      <c r="A1693">
        <v>60</v>
      </c>
      <c r="B1693">
        <v>-0.54200000000000004</v>
      </c>
      <c r="C1693">
        <v>-1.542</v>
      </c>
      <c r="D1693">
        <v>-2.536</v>
      </c>
      <c r="E1693">
        <v>-3.1190000000000002</v>
      </c>
      <c r="F1693">
        <v>-3.17</v>
      </c>
      <c r="G1693">
        <v>1.9</v>
      </c>
      <c r="H1693">
        <v>0</v>
      </c>
      <c r="I1693">
        <v>1.921</v>
      </c>
      <c r="J1693">
        <v>-0.54700000000000004</v>
      </c>
      <c r="K1693">
        <v>-1.542</v>
      </c>
      <c r="L1693">
        <v>-2.536</v>
      </c>
      <c r="M1693">
        <v>-3.1190000000000002</v>
      </c>
      <c r="N1693">
        <v>-3.17</v>
      </c>
      <c r="O1693">
        <v>0.97699999999999998</v>
      </c>
      <c r="P1693">
        <v>0.99399999999999999</v>
      </c>
      <c r="Q1693">
        <v>0.98199999999999998</v>
      </c>
      <c r="R1693">
        <v>0.50900000000000001</v>
      </c>
      <c r="S1693">
        <v>0.19700000000000001</v>
      </c>
    </row>
    <row r="1694" spans="1:19" x14ac:dyDescent="0.3">
      <c r="A1694">
        <v>120</v>
      </c>
      <c r="B1694">
        <v>-0.54200000000000004</v>
      </c>
      <c r="C1694">
        <v>-1.542</v>
      </c>
      <c r="D1694">
        <v>-2.536</v>
      </c>
      <c r="E1694">
        <v>-3.1190000000000002</v>
      </c>
      <c r="F1694">
        <v>-3.17</v>
      </c>
      <c r="G1694">
        <v>1.9</v>
      </c>
      <c r="H1694">
        <v>0</v>
      </c>
      <c r="I1694">
        <v>1.921</v>
      </c>
      <c r="J1694">
        <v>-0.55000000000000004</v>
      </c>
      <c r="K1694">
        <v>-1.542</v>
      </c>
      <c r="L1694">
        <v>-2.5369999999999999</v>
      </c>
      <c r="M1694">
        <v>-3.1190000000000002</v>
      </c>
      <c r="N1694">
        <v>-3.17</v>
      </c>
      <c r="O1694">
        <v>0.98199999999999998</v>
      </c>
      <c r="P1694">
        <v>0.999</v>
      </c>
      <c r="Q1694">
        <v>0.99099999999999999</v>
      </c>
      <c r="R1694">
        <v>0.51</v>
      </c>
      <c r="S1694">
        <v>0.19700000000000001</v>
      </c>
    </row>
    <row r="1695" spans="1:19" x14ac:dyDescent="0.3">
      <c r="A1695">
        <v>180</v>
      </c>
      <c r="B1695">
        <v>-0.54200000000000004</v>
      </c>
      <c r="C1695">
        <v>-1.542</v>
      </c>
      <c r="D1695">
        <v>-2.536</v>
      </c>
      <c r="E1695">
        <v>-3.1190000000000002</v>
      </c>
      <c r="F1695">
        <v>-3.17</v>
      </c>
      <c r="G1695">
        <v>1.9</v>
      </c>
      <c r="H1695">
        <v>0</v>
      </c>
      <c r="I1695">
        <v>1.921</v>
      </c>
      <c r="J1695">
        <v>-0.55200000000000005</v>
      </c>
      <c r="K1695">
        <v>-1.542</v>
      </c>
      <c r="L1695">
        <v>-2.5369999999999999</v>
      </c>
      <c r="M1695">
        <v>-3.1190000000000002</v>
      </c>
      <c r="N1695">
        <v>-3.17</v>
      </c>
      <c r="O1695">
        <v>0.98599999999999999</v>
      </c>
      <c r="P1695">
        <v>1.0029999999999999</v>
      </c>
      <c r="Q1695">
        <v>0.99299999999999999</v>
      </c>
      <c r="R1695">
        <v>0.51200000000000001</v>
      </c>
      <c r="S1695">
        <v>0.19700000000000001</v>
      </c>
    </row>
    <row r="1696" spans="1:19" x14ac:dyDescent="0.3">
      <c r="A1696">
        <v>240</v>
      </c>
      <c r="B1696">
        <v>-0.54200000000000004</v>
      </c>
      <c r="C1696">
        <v>-1.542</v>
      </c>
      <c r="D1696">
        <v>-2.536</v>
      </c>
      <c r="E1696">
        <v>-3.1190000000000002</v>
      </c>
      <c r="F1696">
        <v>-3.17</v>
      </c>
      <c r="G1696">
        <v>1.9</v>
      </c>
      <c r="H1696">
        <v>0</v>
      </c>
      <c r="I1696">
        <v>1.921</v>
      </c>
      <c r="J1696">
        <v>-0.55300000000000005</v>
      </c>
      <c r="K1696">
        <v>-1.542</v>
      </c>
      <c r="L1696">
        <v>-2.5369999999999999</v>
      </c>
      <c r="M1696">
        <v>-3.1179999999999999</v>
      </c>
      <c r="N1696">
        <v>-3.17</v>
      </c>
      <c r="O1696">
        <v>0.98799999999999999</v>
      </c>
      <c r="P1696">
        <v>1.0049999999999999</v>
      </c>
      <c r="Q1696">
        <v>0.99399999999999999</v>
      </c>
      <c r="R1696">
        <v>0.51400000000000001</v>
      </c>
      <c r="S1696">
        <v>0.19700000000000001</v>
      </c>
    </row>
    <row r="1697" spans="1:19" x14ac:dyDescent="0.3">
      <c r="A1697">
        <v>300</v>
      </c>
      <c r="B1697">
        <v>-0.54200000000000004</v>
      </c>
      <c r="C1697">
        <v>-1.542</v>
      </c>
      <c r="D1697">
        <v>-2.536</v>
      </c>
      <c r="E1697">
        <v>-3.1190000000000002</v>
      </c>
      <c r="F1697">
        <v>-3.17</v>
      </c>
      <c r="G1697">
        <v>1.9</v>
      </c>
      <c r="H1697">
        <v>0</v>
      </c>
      <c r="I1697">
        <v>1.921</v>
      </c>
      <c r="J1697">
        <v>-0.55400000000000005</v>
      </c>
      <c r="K1697">
        <v>-1.542</v>
      </c>
      <c r="L1697">
        <v>-2.536</v>
      </c>
      <c r="M1697">
        <v>-3.117</v>
      </c>
      <c r="N1697">
        <v>-3.17</v>
      </c>
      <c r="O1697">
        <v>0.98899999999999999</v>
      </c>
      <c r="P1697">
        <v>1.004</v>
      </c>
      <c r="Q1697">
        <v>0.99299999999999999</v>
      </c>
      <c r="R1697">
        <v>0.51700000000000002</v>
      </c>
      <c r="S1697">
        <v>0.19700000000000001</v>
      </c>
    </row>
    <row r="1698" spans="1:19" x14ac:dyDescent="0.3">
      <c r="A1698">
        <v>360</v>
      </c>
      <c r="B1698">
        <v>-0.54200000000000004</v>
      </c>
      <c r="C1698">
        <v>-1.542</v>
      </c>
      <c r="D1698">
        <v>-2.536</v>
      </c>
      <c r="E1698">
        <v>-3.1190000000000002</v>
      </c>
      <c r="F1698">
        <v>-3.17</v>
      </c>
      <c r="G1698">
        <v>1.9</v>
      </c>
      <c r="H1698">
        <v>0</v>
      </c>
      <c r="I1698">
        <v>1.921</v>
      </c>
      <c r="J1698">
        <v>-0.55400000000000005</v>
      </c>
      <c r="K1698">
        <v>-1.5429999999999999</v>
      </c>
      <c r="L1698">
        <v>-2.536</v>
      </c>
      <c r="M1698">
        <v>-3.117</v>
      </c>
      <c r="N1698">
        <v>-3.17</v>
      </c>
      <c r="O1698">
        <v>0.99</v>
      </c>
      <c r="P1698">
        <v>1.002</v>
      </c>
      <c r="Q1698">
        <v>0.99199999999999999</v>
      </c>
      <c r="R1698">
        <v>0.51800000000000002</v>
      </c>
      <c r="S1698">
        <v>0.19700000000000001</v>
      </c>
    </row>
    <row r="1699" spans="1:19" x14ac:dyDescent="0.3">
      <c r="A1699">
        <v>420</v>
      </c>
      <c r="B1699">
        <v>-0.54200000000000004</v>
      </c>
      <c r="C1699">
        <v>-1.542</v>
      </c>
      <c r="D1699">
        <v>-2.536</v>
      </c>
      <c r="E1699">
        <v>-3.1190000000000002</v>
      </c>
      <c r="F1699">
        <v>-3.17</v>
      </c>
      <c r="G1699">
        <v>1.9</v>
      </c>
      <c r="H1699">
        <v>0</v>
      </c>
      <c r="I1699">
        <v>1.921</v>
      </c>
      <c r="J1699">
        <v>-0.55500000000000005</v>
      </c>
      <c r="K1699">
        <v>-1.544</v>
      </c>
      <c r="L1699">
        <v>-2.536</v>
      </c>
      <c r="M1699">
        <v>-3.117</v>
      </c>
      <c r="N1699">
        <v>-3.17</v>
      </c>
      <c r="O1699">
        <v>0.99099999999999999</v>
      </c>
      <c r="P1699">
        <v>1</v>
      </c>
      <c r="Q1699">
        <v>0.99299999999999999</v>
      </c>
      <c r="R1699">
        <v>0.51900000000000002</v>
      </c>
      <c r="S1699">
        <v>0.19800000000000001</v>
      </c>
    </row>
    <row r="1700" spans="1:19" x14ac:dyDescent="0.3">
      <c r="A1700">
        <v>480</v>
      </c>
      <c r="B1700">
        <v>-0.54200000000000004</v>
      </c>
      <c r="C1700">
        <v>-1.542</v>
      </c>
      <c r="D1700">
        <v>-2.536</v>
      </c>
      <c r="E1700">
        <v>-3.1190000000000002</v>
      </c>
      <c r="F1700">
        <v>-3.17</v>
      </c>
      <c r="G1700">
        <v>1.9</v>
      </c>
      <c r="H1700">
        <v>0</v>
      </c>
      <c r="I1700">
        <v>1.921</v>
      </c>
      <c r="J1700">
        <v>-0.55500000000000005</v>
      </c>
      <c r="K1700">
        <v>-1.544</v>
      </c>
      <c r="L1700">
        <v>-2.536</v>
      </c>
      <c r="M1700">
        <v>-3.1160000000000001</v>
      </c>
      <c r="N1700">
        <v>-3.17</v>
      </c>
      <c r="O1700">
        <v>0.99199999999999999</v>
      </c>
      <c r="P1700">
        <v>0.999</v>
      </c>
      <c r="Q1700">
        <v>0.99299999999999999</v>
      </c>
      <c r="R1700">
        <v>0.52</v>
      </c>
      <c r="S1700">
        <v>0.2</v>
      </c>
    </row>
    <row r="1701" spans="1:19" x14ac:dyDescent="0.3">
      <c r="A1701">
        <v>540</v>
      </c>
      <c r="B1701">
        <v>-0.54200000000000004</v>
      </c>
      <c r="C1701">
        <v>-1.542</v>
      </c>
      <c r="D1701">
        <v>-2.536</v>
      </c>
      <c r="E1701">
        <v>-3.1190000000000002</v>
      </c>
      <c r="F1701">
        <v>-3.17</v>
      </c>
      <c r="G1701">
        <v>1.9</v>
      </c>
      <c r="H1701">
        <v>0</v>
      </c>
      <c r="I1701">
        <v>1.921</v>
      </c>
      <c r="J1701">
        <v>-0.55500000000000005</v>
      </c>
      <c r="K1701">
        <v>-1.5449999999999999</v>
      </c>
      <c r="L1701">
        <v>-2.536</v>
      </c>
      <c r="M1701">
        <v>-3.1160000000000001</v>
      </c>
      <c r="N1701">
        <v>-3.17</v>
      </c>
      <c r="O1701">
        <v>0.99199999999999999</v>
      </c>
      <c r="P1701">
        <v>0.997</v>
      </c>
      <c r="Q1701">
        <v>0.99199999999999999</v>
      </c>
      <c r="R1701">
        <v>0.52100000000000002</v>
      </c>
      <c r="S1701">
        <v>0.20200000000000001</v>
      </c>
    </row>
    <row r="1702" spans="1:19" x14ac:dyDescent="0.3">
      <c r="A1702">
        <v>600</v>
      </c>
      <c r="B1702">
        <v>-0.54200000000000004</v>
      </c>
      <c r="C1702">
        <v>-1.542</v>
      </c>
      <c r="D1702">
        <v>-2.536</v>
      </c>
      <c r="E1702">
        <v>-3.1190000000000002</v>
      </c>
      <c r="F1702">
        <v>-3.17</v>
      </c>
      <c r="G1702">
        <v>1.9</v>
      </c>
      <c r="H1702">
        <v>0</v>
      </c>
      <c r="I1702">
        <v>1.921</v>
      </c>
      <c r="J1702">
        <v>-0.55600000000000005</v>
      </c>
      <c r="K1702">
        <v>-1.546</v>
      </c>
      <c r="L1702">
        <v>-2.536</v>
      </c>
      <c r="M1702">
        <v>-3.1160000000000001</v>
      </c>
      <c r="N1702">
        <v>-3.17</v>
      </c>
      <c r="O1702">
        <v>0.99299999999999999</v>
      </c>
      <c r="P1702">
        <v>0.996</v>
      </c>
      <c r="Q1702">
        <v>0.99199999999999999</v>
      </c>
      <c r="R1702">
        <v>0.52100000000000002</v>
      </c>
      <c r="S1702">
        <v>0.20300000000000001</v>
      </c>
    </row>
    <row r="1704" spans="1:19" x14ac:dyDescent="0.3">
      <c r="A1704" t="s">
        <v>0</v>
      </c>
      <c r="B1704" t="s">
        <v>132</v>
      </c>
    </row>
    <row r="1705" spans="1:19" x14ac:dyDescent="0.3">
      <c r="A1705">
        <v>0</v>
      </c>
      <c r="B1705">
        <v>-0.54200000000000004</v>
      </c>
      <c r="C1705">
        <v>-1.542</v>
      </c>
      <c r="D1705">
        <v>-2.536</v>
      </c>
      <c r="E1705">
        <v>-3.1190000000000002</v>
      </c>
      <c r="F1705">
        <v>-3.17</v>
      </c>
      <c r="G1705">
        <v>1.9</v>
      </c>
      <c r="H1705">
        <v>0</v>
      </c>
      <c r="I1705">
        <v>1.66</v>
      </c>
      <c r="J1705">
        <v>-0.54200000000000004</v>
      </c>
      <c r="K1705">
        <v>-1.542</v>
      </c>
      <c r="L1705">
        <v>-2.536</v>
      </c>
      <c r="M1705">
        <v>-3.1190000000000002</v>
      </c>
      <c r="N1705">
        <v>-3.17</v>
      </c>
      <c r="O1705">
        <v>0.96799999999999997</v>
      </c>
      <c r="P1705">
        <v>0.96799999999999997</v>
      </c>
      <c r="Q1705">
        <v>0.95799999999999996</v>
      </c>
      <c r="R1705">
        <v>0.50800000000000001</v>
      </c>
      <c r="S1705">
        <v>0.19600000000000001</v>
      </c>
    </row>
    <row r="1706" spans="1:19" x14ac:dyDescent="0.3">
      <c r="A1706">
        <v>60</v>
      </c>
      <c r="B1706">
        <v>-0.54200000000000004</v>
      </c>
      <c r="C1706">
        <v>-1.542</v>
      </c>
      <c r="D1706">
        <v>-2.536</v>
      </c>
      <c r="E1706">
        <v>-3.1190000000000002</v>
      </c>
      <c r="F1706">
        <v>-3.17</v>
      </c>
      <c r="G1706">
        <v>1.9</v>
      </c>
      <c r="H1706">
        <v>0</v>
      </c>
      <c r="I1706">
        <v>1.66</v>
      </c>
      <c r="J1706">
        <v>-0.54700000000000004</v>
      </c>
      <c r="K1706">
        <v>-1.5409999999999999</v>
      </c>
      <c r="L1706">
        <v>-2.536</v>
      </c>
      <c r="M1706">
        <v>-3.12</v>
      </c>
      <c r="N1706">
        <v>-3.1669999999999998</v>
      </c>
      <c r="O1706">
        <v>0.97799999999999998</v>
      </c>
      <c r="P1706">
        <v>0.99299999999999999</v>
      </c>
      <c r="Q1706">
        <v>0.98199999999999998</v>
      </c>
      <c r="R1706">
        <v>0.51</v>
      </c>
      <c r="S1706">
        <v>0.189</v>
      </c>
    </row>
    <row r="1707" spans="1:19" x14ac:dyDescent="0.3">
      <c r="A1707">
        <v>120</v>
      </c>
      <c r="B1707">
        <v>-0.54200000000000004</v>
      </c>
      <c r="C1707">
        <v>-1.542</v>
      </c>
      <c r="D1707">
        <v>-2.536</v>
      </c>
      <c r="E1707">
        <v>-3.1190000000000002</v>
      </c>
      <c r="F1707">
        <v>-3.17</v>
      </c>
      <c r="G1707">
        <v>1.9</v>
      </c>
      <c r="H1707">
        <v>0</v>
      </c>
      <c r="I1707">
        <v>1.66</v>
      </c>
      <c r="J1707">
        <v>-0.55000000000000004</v>
      </c>
      <c r="K1707">
        <v>-1.542</v>
      </c>
      <c r="L1707">
        <v>-2.536</v>
      </c>
      <c r="M1707">
        <v>-3.1190000000000002</v>
      </c>
      <c r="N1707">
        <v>-3.1640000000000001</v>
      </c>
      <c r="O1707">
        <v>0.98299999999999998</v>
      </c>
      <c r="P1707">
        <v>0.999</v>
      </c>
      <c r="Q1707">
        <v>0.99</v>
      </c>
      <c r="R1707">
        <v>0.50800000000000001</v>
      </c>
      <c r="S1707">
        <v>0.182</v>
      </c>
    </row>
    <row r="1708" spans="1:19" x14ac:dyDescent="0.3">
      <c r="A1708">
        <v>180</v>
      </c>
      <c r="B1708">
        <v>-0.54200000000000004</v>
      </c>
      <c r="C1708">
        <v>-1.542</v>
      </c>
      <c r="D1708">
        <v>-2.536</v>
      </c>
      <c r="E1708">
        <v>-3.1190000000000002</v>
      </c>
      <c r="F1708">
        <v>-3.17</v>
      </c>
      <c r="G1708">
        <v>1.9</v>
      </c>
      <c r="H1708">
        <v>0</v>
      </c>
      <c r="I1708">
        <v>1.66</v>
      </c>
      <c r="J1708">
        <v>-0.55200000000000005</v>
      </c>
      <c r="K1708">
        <v>-1.542</v>
      </c>
      <c r="L1708">
        <v>-2.5369999999999999</v>
      </c>
      <c r="M1708">
        <v>-3.1190000000000002</v>
      </c>
      <c r="N1708">
        <v>-3.161</v>
      </c>
      <c r="O1708">
        <v>0.98599999999999999</v>
      </c>
      <c r="P1708">
        <v>1.004</v>
      </c>
      <c r="Q1708">
        <v>0.99399999999999999</v>
      </c>
      <c r="R1708">
        <v>0.51200000000000001</v>
      </c>
      <c r="S1708">
        <v>0.17599999999999999</v>
      </c>
    </row>
    <row r="1709" spans="1:19" x14ac:dyDescent="0.3">
      <c r="A1709">
        <v>240</v>
      </c>
      <c r="B1709">
        <v>-0.54200000000000004</v>
      </c>
      <c r="C1709">
        <v>-1.542</v>
      </c>
      <c r="D1709">
        <v>-2.536</v>
      </c>
      <c r="E1709">
        <v>-3.1190000000000002</v>
      </c>
      <c r="F1709">
        <v>-3.17</v>
      </c>
      <c r="G1709">
        <v>1.9</v>
      </c>
      <c r="H1709">
        <v>0</v>
      </c>
      <c r="I1709">
        <v>1.66</v>
      </c>
      <c r="J1709">
        <v>-0.55300000000000005</v>
      </c>
      <c r="K1709">
        <v>-1.542</v>
      </c>
      <c r="L1709">
        <v>-2.5369999999999999</v>
      </c>
      <c r="M1709">
        <v>-3.1190000000000002</v>
      </c>
      <c r="N1709">
        <v>-3.1579999999999999</v>
      </c>
      <c r="O1709">
        <v>0.98799999999999999</v>
      </c>
      <c r="P1709">
        <v>1.0049999999999999</v>
      </c>
      <c r="Q1709">
        <v>0.99299999999999999</v>
      </c>
      <c r="R1709">
        <v>0.51800000000000002</v>
      </c>
      <c r="S1709">
        <v>0.17</v>
      </c>
    </row>
    <row r="1710" spans="1:19" x14ac:dyDescent="0.3">
      <c r="A1710">
        <v>300</v>
      </c>
      <c r="B1710">
        <v>-0.54200000000000004</v>
      </c>
      <c r="C1710">
        <v>-1.542</v>
      </c>
      <c r="D1710">
        <v>-2.536</v>
      </c>
      <c r="E1710">
        <v>-3.1190000000000002</v>
      </c>
      <c r="F1710">
        <v>-3.17</v>
      </c>
      <c r="G1710">
        <v>1.9</v>
      </c>
      <c r="H1710">
        <v>0</v>
      </c>
      <c r="I1710">
        <v>1.66</v>
      </c>
      <c r="J1710">
        <v>-0.55400000000000005</v>
      </c>
      <c r="K1710">
        <v>-1.542</v>
      </c>
      <c r="L1710">
        <v>-2.536</v>
      </c>
      <c r="M1710">
        <v>-3.1179999999999999</v>
      </c>
      <c r="N1710">
        <v>-3.1549999999999998</v>
      </c>
      <c r="O1710">
        <v>0.98899999999999999</v>
      </c>
      <c r="P1710">
        <v>1.004</v>
      </c>
      <c r="Q1710">
        <v>0.99299999999999999</v>
      </c>
      <c r="R1710">
        <v>0.51900000000000002</v>
      </c>
      <c r="S1710">
        <v>0.16500000000000001</v>
      </c>
    </row>
    <row r="1711" spans="1:19" x14ac:dyDescent="0.3">
      <c r="A1711">
        <v>360</v>
      </c>
      <c r="B1711">
        <v>-0.54200000000000004</v>
      </c>
      <c r="C1711">
        <v>-1.542</v>
      </c>
      <c r="D1711">
        <v>-2.536</v>
      </c>
      <c r="E1711">
        <v>-3.1190000000000002</v>
      </c>
      <c r="F1711">
        <v>-3.17</v>
      </c>
      <c r="G1711">
        <v>1.9</v>
      </c>
      <c r="H1711">
        <v>0</v>
      </c>
      <c r="I1711">
        <v>1.66</v>
      </c>
      <c r="J1711">
        <v>-0.55400000000000005</v>
      </c>
      <c r="K1711">
        <v>-1.5429999999999999</v>
      </c>
      <c r="L1711">
        <v>-2.5369999999999999</v>
      </c>
      <c r="M1711">
        <v>-3.1160000000000001</v>
      </c>
      <c r="N1711">
        <v>-3.1520000000000001</v>
      </c>
      <c r="O1711">
        <v>0.99</v>
      </c>
      <c r="P1711">
        <v>1.002</v>
      </c>
      <c r="Q1711">
        <v>0.99299999999999999</v>
      </c>
      <c r="R1711">
        <v>0.51500000000000001</v>
      </c>
      <c r="S1711">
        <v>0.16</v>
      </c>
    </row>
    <row r="1712" spans="1:19" x14ac:dyDescent="0.3">
      <c r="A1712">
        <v>420</v>
      </c>
      <c r="B1712">
        <v>-0.54200000000000004</v>
      </c>
      <c r="C1712">
        <v>-1.542</v>
      </c>
      <c r="D1712">
        <v>-2.536</v>
      </c>
      <c r="E1712">
        <v>-3.1190000000000002</v>
      </c>
      <c r="F1712">
        <v>-3.17</v>
      </c>
      <c r="G1712">
        <v>1.9</v>
      </c>
      <c r="H1712">
        <v>0</v>
      </c>
      <c r="I1712">
        <v>1.66</v>
      </c>
      <c r="J1712">
        <v>-0.55500000000000005</v>
      </c>
      <c r="K1712">
        <v>-1.544</v>
      </c>
      <c r="L1712">
        <v>-2.536</v>
      </c>
      <c r="M1712">
        <v>-3.113</v>
      </c>
      <c r="N1712">
        <v>-3.149</v>
      </c>
      <c r="O1712">
        <v>0.99099999999999999</v>
      </c>
      <c r="P1712">
        <v>1</v>
      </c>
      <c r="Q1712">
        <v>0.99299999999999999</v>
      </c>
      <c r="R1712">
        <v>0.50800000000000001</v>
      </c>
      <c r="S1712">
        <v>0.157</v>
      </c>
    </row>
    <row r="1713" spans="1:19" x14ac:dyDescent="0.3">
      <c r="A1713">
        <v>480</v>
      </c>
      <c r="B1713">
        <v>-0.54200000000000004</v>
      </c>
      <c r="C1713">
        <v>-1.542</v>
      </c>
      <c r="D1713">
        <v>-2.536</v>
      </c>
      <c r="E1713">
        <v>-3.1190000000000002</v>
      </c>
      <c r="F1713">
        <v>-3.17</v>
      </c>
      <c r="G1713">
        <v>1.9</v>
      </c>
      <c r="H1713">
        <v>0</v>
      </c>
      <c r="I1713">
        <v>1.66</v>
      </c>
      <c r="J1713">
        <v>-0.55500000000000005</v>
      </c>
      <c r="K1713">
        <v>-1.544</v>
      </c>
      <c r="L1713">
        <v>-2.536</v>
      </c>
      <c r="M1713">
        <v>-3.11</v>
      </c>
      <c r="N1713">
        <v>-3.1459999999999999</v>
      </c>
      <c r="O1713">
        <v>0.99199999999999999</v>
      </c>
      <c r="P1713">
        <v>0.999</v>
      </c>
      <c r="Q1713">
        <v>0.99199999999999999</v>
      </c>
      <c r="R1713">
        <v>0.502</v>
      </c>
      <c r="S1713">
        <v>0.157</v>
      </c>
    </row>
    <row r="1714" spans="1:19" x14ac:dyDescent="0.3">
      <c r="A1714">
        <v>540</v>
      </c>
      <c r="B1714">
        <v>-0.54200000000000004</v>
      </c>
      <c r="C1714">
        <v>-1.542</v>
      </c>
      <c r="D1714">
        <v>-2.536</v>
      </c>
      <c r="E1714">
        <v>-3.1190000000000002</v>
      </c>
      <c r="F1714">
        <v>-3.17</v>
      </c>
      <c r="G1714">
        <v>1.9</v>
      </c>
      <c r="H1714">
        <v>0</v>
      </c>
      <c r="I1714">
        <v>1.66</v>
      </c>
      <c r="J1714">
        <v>-0.55500000000000005</v>
      </c>
      <c r="K1714">
        <v>-1.5449999999999999</v>
      </c>
      <c r="L1714">
        <v>-2.536</v>
      </c>
      <c r="M1714">
        <v>-3.1070000000000002</v>
      </c>
      <c r="N1714">
        <v>-3.1429999999999998</v>
      </c>
      <c r="O1714">
        <v>0.99199999999999999</v>
      </c>
      <c r="P1714">
        <v>0.997</v>
      </c>
      <c r="Q1714">
        <v>0.99199999999999999</v>
      </c>
      <c r="R1714">
        <v>0.497</v>
      </c>
      <c r="S1714">
        <v>0.156</v>
      </c>
    </row>
    <row r="1715" spans="1:19" x14ac:dyDescent="0.3">
      <c r="A1715">
        <v>600</v>
      </c>
      <c r="B1715">
        <v>-0.54200000000000004</v>
      </c>
      <c r="C1715">
        <v>-1.542</v>
      </c>
      <c r="D1715">
        <v>-2.536</v>
      </c>
      <c r="E1715">
        <v>-3.1190000000000002</v>
      </c>
      <c r="F1715">
        <v>-3.17</v>
      </c>
      <c r="G1715">
        <v>1.9</v>
      </c>
      <c r="H1715">
        <v>0</v>
      </c>
      <c r="I1715">
        <v>1.66</v>
      </c>
      <c r="J1715">
        <v>-0.55600000000000005</v>
      </c>
      <c r="K1715">
        <v>-1.546</v>
      </c>
      <c r="L1715">
        <v>-2.5350000000000001</v>
      </c>
      <c r="M1715">
        <v>-3.1030000000000002</v>
      </c>
      <c r="N1715">
        <v>-3.14</v>
      </c>
      <c r="O1715">
        <v>0.99299999999999999</v>
      </c>
      <c r="P1715">
        <v>0.996</v>
      </c>
      <c r="Q1715">
        <v>0.99099999999999999</v>
      </c>
      <c r="R1715">
        <v>0.49099999999999999</v>
      </c>
      <c r="S1715">
        <v>0.155</v>
      </c>
    </row>
    <row r="1717" spans="1:19" x14ac:dyDescent="0.3">
      <c r="A1717" t="s">
        <v>0</v>
      </c>
      <c r="B1717" t="s">
        <v>133</v>
      </c>
    </row>
    <row r="1718" spans="1:19" x14ac:dyDescent="0.3">
      <c r="A1718">
        <v>0</v>
      </c>
      <c r="B1718">
        <v>-0.54200000000000004</v>
      </c>
      <c r="C1718">
        <v>-1.542</v>
      </c>
      <c r="D1718">
        <v>-2.536</v>
      </c>
      <c r="E1718">
        <v>-3.11</v>
      </c>
      <c r="F1718">
        <v>-3.16</v>
      </c>
      <c r="G1718">
        <v>1.9</v>
      </c>
      <c r="H1718">
        <v>0</v>
      </c>
      <c r="I1718">
        <v>2.1749999999999998</v>
      </c>
      <c r="J1718">
        <v>-0.54200000000000004</v>
      </c>
      <c r="K1718">
        <v>-1.542</v>
      </c>
      <c r="L1718">
        <v>-2.536</v>
      </c>
      <c r="M1718">
        <v>-3.11</v>
      </c>
      <c r="N1718">
        <v>-3.16</v>
      </c>
      <c r="O1718">
        <v>0.96799999999999997</v>
      </c>
      <c r="P1718">
        <v>0.96799999999999997</v>
      </c>
      <c r="Q1718">
        <v>0.95799999999999996</v>
      </c>
      <c r="R1718">
        <v>0.502</v>
      </c>
      <c r="S1718">
        <v>0.19500000000000001</v>
      </c>
    </row>
    <row r="1719" spans="1:19" x14ac:dyDescent="0.3">
      <c r="A1719">
        <v>60</v>
      </c>
      <c r="B1719">
        <v>-0.54200000000000004</v>
      </c>
      <c r="C1719">
        <v>-1.542</v>
      </c>
      <c r="D1719">
        <v>-2.536</v>
      </c>
      <c r="E1719">
        <v>-3.11</v>
      </c>
      <c r="F1719">
        <v>-3.16</v>
      </c>
      <c r="G1719">
        <v>1.9</v>
      </c>
      <c r="H1719">
        <v>0</v>
      </c>
      <c r="I1719">
        <v>2.1749999999999998</v>
      </c>
      <c r="J1719">
        <v>-0.54700000000000004</v>
      </c>
      <c r="K1719">
        <v>-1.542</v>
      </c>
      <c r="L1719">
        <v>-2.536</v>
      </c>
      <c r="M1719">
        <v>-3.11</v>
      </c>
      <c r="N1719">
        <v>-3.1629999999999998</v>
      </c>
      <c r="O1719">
        <v>0.97699999999999998</v>
      </c>
      <c r="P1719">
        <v>0.995</v>
      </c>
      <c r="Q1719">
        <v>0.98199999999999998</v>
      </c>
      <c r="R1719">
        <v>0.501</v>
      </c>
      <c r="S1719">
        <v>0.20300000000000001</v>
      </c>
    </row>
    <row r="1720" spans="1:19" x14ac:dyDescent="0.3">
      <c r="A1720">
        <v>120</v>
      </c>
      <c r="B1720">
        <v>-0.54200000000000004</v>
      </c>
      <c r="C1720">
        <v>-1.542</v>
      </c>
      <c r="D1720">
        <v>-2.536</v>
      </c>
      <c r="E1720">
        <v>-3.11</v>
      </c>
      <c r="F1720">
        <v>-3.16</v>
      </c>
      <c r="G1720">
        <v>1.9</v>
      </c>
      <c r="H1720">
        <v>0</v>
      </c>
      <c r="I1720">
        <v>2.1749999999999998</v>
      </c>
      <c r="J1720">
        <v>-0.55000000000000004</v>
      </c>
      <c r="K1720">
        <v>-1.542</v>
      </c>
      <c r="L1720">
        <v>-2.536</v>
      </c>
      <c r="M1720">
        <v>-3.1110000000000002</v>
      </c>
      <c r="N1720">
        <v>-3.1659999999999999</v>
      </c>
      <c r="O1720">
        <v>0.98199999999999998</v>
      </c>
      <c r="P1720">
        <v>0.999</v>
      </c>
      <c r="Q1720">
        <v>0.99099999999999999</v>
      </c>
      <c r="R1720">
        <v>0.505</v>
      </c>
      <c r="S1720">
        <v>0.21099999999999999</v>
      </c>
    </row>
    <row r="1721" spans="1:19" x14ac:dyDescent="0.3">
      <c r="A1721">
        <v>180</v>
      </c>
      <c r="B1721">
        <v>-0.54200000000000004</v>
      </c>
      <c r="C1721">
        <v>-1.542</v>
      </c>
      <c r="D1721">
        <v>-2.536</v>
      </c>
      <c r="E1721">
        <v>-3.11</v>
      </c>
      <c r="F1721">
        <v>-3.16</v>
      </c>
      <c r="G1721">
        <v>1.9</v>
      </c>
      <c r="H1721">
        <v>0</v>
      </c>
      <c r="I1721">
        <v>2.1749999999999998</v>
      </c>
      <c r="J1721">
        <v>-0.55200000000000005</v>
      </c>
      <c r="K1721">
        <v>-1.542</v>
      </c>
      <c r="L1721">
        <v>-2.536</v>
      </c>
      <c r="M1721">
        <v>-3.11</v>
      </c>
      <c r="N1721">
        <v>-3.169</v>
      </c>
      <c r="O1721">
        <v>0.98599999999999999</v>
      </c>
      <c r="P1721">
        <v>1.0029999999999999</v>
      </c>
      <c r="Q1721">
        <v>0.99099999999999999</v>
      </c>
      <c r="R1721">
        <v>0.50600000000000001</v>
      </c>
      <c r="S1721">
        <v>0.218</v>
      </c>
    </row>
    <row r="1722" spans="1:19" x14ac:dyDescent="0.3">
      <c r="A1722">
        <v>240</v>
      </c>
      <c r="B1722">
        <v>-0.54200000000000004</v>
      </c>
      <c r="C1722">
        <v>-1.542</v>
      </c>
      <c r="D1722">
        <v>-2.536</v>
      </c>
      <c r="E1722">
        <v>-3.11</v>
      </c>
      <c r="F1722">
        <v>-3.16</v>
      </c>
      <c r="G1722">
        <v>1.9</v>
      </c>
      <c r="H1722">
        <v>0</v>
      </c>
      <c r="I1722">
        <v>2.1749999999999998</v>
      </c>
      <c r="J1722">
        <v>-0.55300000000000005</v>
      </c>
      <c r="K1722">
        <v>-1.542</v>
      </c>
      <c r="L1722">
        <v>-2.536</v>
      </c>
      <c r="M1722">
        <v>-3.1080000000000001</v>
      </c>
      <c r="N1722">
        <v>-3.1720000000000002</v>
      </c>
      <c r="O1722">
        <v>0.98799999999999999</v>
      </c>
      <c r="P1722">
        <v>1.0049999999999999</v>
      </c>
      <c r="Q1722">
        <v>0.99299999999999999</v>
      </c>
      <c r="R1722">
        <v>0.505</v>
      </c>
      <c r="S1722">
        <v>0.224</v>
      </c>
    </row>
    <row r="1723" spans="1:19" x14ac:dyDescent="0.3">
      <c r="A1723">
        <v>300</v>
      </c>
      <c r="B1723">
        <v>-0.54200000000000004</v>
      </c>
      <c r="C1723">
        <v>-1.542</v>
      </c>
      <c r="D1723">
        <v>-2.536</v>
      </c>
      <c r="E1723">
        <v>-3.11</v>
      </c>
      <c r="F1723">
        <v>-3.16</v>
      </c>
      <c r="G1723">
        <v>1.9</v>
      </c>
      <c r="H1723">
        <v>0</v>
      </c>
      <c r="I1723">
        <v>2.1749999999999998</v>
      </c>
      <c r="J1723">
        <v>-0.55400000000000005</v>
      </c>
      <c r="K1723">
        <v>-1.542</v>
      </c>
      <c r="L1723">
        <v>-2.536</v>
      </c>
      <c r="M1723">
        <v>-3.1080000000000001</v>
      </c>
      <c r="N1723">
        <v>-3.1749999999999998</v>
      </c>
      <c r="O1723">
        <v>0.99</v>
      </c>
      <c r="P1723">
        <v>1.004</v>
      </c>
      <c r="Q1723">
        <v>0.99399999999999999</v>
      </c>
      <c r="R1723">
        <v>0.50900000000000001</v>
      </c>
      <c r="S1723">
        <v>0.22800000000000001</v>
      </c>
    </row>
    <row r="1724" spans="1:19" x14ac:dyDescent="0.3">
      <c r="A1724">
        <v>360</v>
      </c>
      <c r="B1724">
        <v>-0.54200000000000004</v>
      </c>
      <c r="C1724">
        <v>-1.542</v>
      </c>
      <c r="D1724">
        <v>-2.536</v>
      </c>
      <c r="E1724">
        <v>-3.11</v>
      </c>
      <c r="F1724">
        <v>-3.16</v>
      </c>
      <c r="G1724">
        <v>1.9</v>
      </c>
      <c r="H1724">
        <v>0</v>
      </c>
      <c r="I1724">
        <v>2.1749999999999998</v>
      </c>
      <c r="J1724">
        <v>-0.55400000000000005</v>
      </c>
      <c r="K1724">
        <v>-1.5429999999999999</v>
      </c>
      <c r="L1724">
        <v>-2.536</v>
      </c>
      <c r="M1724">
        <v>-3.109</v>
      </c>
      <c r="N1724">
        <v>-3.1779999999999999</v>
      </c>
      <c r="O1724">
        <v>0.99</v>
      </c>
      <c r="P1724">
        <v>1.0009999999999999</v>
      </c>
      <c r="Q1724">
        <v>0.99099999999999999</v>
      </c>
      <c r="R1724">
        <v>0.51600000000000001</v>
      </c>
      <c r="S1724">
        <v>0.23200000000000001</v>
      </c>
    </row>
    <row r="1725" spans="1:19" x14ac:dyDescent="0.3">
      <c r="A1725">
        <v>420</v>
      </c>
      <c r="B1725">
        <v>-0.54200000000000004</v>
      </c>
      <c r="C1725">
        <v>-1.542</v>
      </c>
      <c r="D1725">
        <v>-2.536</v>
      </c>
      <c r="E1725">
        <v>-3.11</v>
      </c>
      <c r="F1725">
        <v>-3.16</v>
      </c>
      <c r="G1725">
        <v>1.9</v>
      </c>
      <c r="H1725">
        <v>0</v>
      </c>
      <c r="I1725">
        <v>2.1749999999999998</v>
      </c>
      <c r="J1725">
        <v>-0.55500000000000005</v>
      </c>
      <c r="K1725">
        <v>-1.544</v>
      </c>
      <c r="L1725">
        <v>-2.536</v>
      </c>
      <c r="M1725">
        <v>-3.1110000000000002</v>
      </c>
      <c r="N1725">
        <v>-3.181</v>
      </c>
      <c r="O1725">
        <v>0.99099999999999999</v>
      </c>
      <c r="P1725">
        <v>1</v>
      </c>
      <c r="Q1725">
        <v>0.99099999999999999</v>
      </c>
      <c r="R1725">
        <v>0.52400000000000002</v>
      </c>
      <c r="S1725">
        <v>0.23599999999999999</v>
      </c>
    </row>
    <row r="1726" spans="1:19" x14ac:dyDescent="0.3">
      <c r="A1726">
        <v>480</v>
      </c>
      <c r="B1726">
        <v>-0.54200000000000004</v>
      </c>
      <c r="C1726">
        <v>-1.542</v>
      </c>
      <c r="D1726">
        <v>-2.536</v>
      </c>
      <c r="E1726">
        <v>-3.11</v>
      </c>
      <c r="F1726">
        <v>-3.16</v>
      </c>
      <c r="G1726">
        <v>1.9</v>
      </c>
      <c r="H1726">
        <v>0</v>
      </c>
      <c r="I1726">
        <v>2.1749999999999998</v>
      </c>
      <c r="J1726">
        <v>-0.55500000000000005</v>
      </c>
      <c r="K1726">
        <v>-1.544</v>
      </c>
      <c r="L1726">
        <v>-2.536</v>
      </c>
      <c r="M1726">
        <v>-3.1139999999999999</v>
      </c>
      <c r="N1726">
        <v>-3.1840000000000002</v>
      </c>
      <c r="O1726">
        <v>0.99199999999999999</v>
      </c>
      <c r="P1726">
        <v>0.999</v>
      </c>
      <c r="Q1726">
        <v>0.99199999999999999</v>
      </c>
      <c r="R1726">
        <v>0.53100000000000003</v>
      </c>
      <c r="S1726">
        <v>0.24099999999999999</v>
      </c>
    </row>
    <row r="1727" spans="1:19" x14ac:dyDescent="0.3">
      <c r="A1727">
        <v>540</v>
      </c>
      <c r="B1727">
        <v>-0.54200000000000004</v>
      </c>
      <c r="C1727">
        <v>-1.542</v>
      </c>
      <c r="D1727">
        <v>-2.536</v>
      </c>
      <c r="E1727">
        <v>-3.11</v>
      </c>
      <c r="F1727">
        <v>-3.16</v>
      </c>
      <c r="G1727">
        <v>1.9</v>
      </c>
      <c r="H1727">
        <v>0</v>
      </c>
      <c r="I1727">
        <v>2.1749999999999998</v>
      </c>
      <c r="J1727">
        <v>-0.55500000000000005</v>
      </c>
      <c r="K1727">
        <v>-1.5449999999999999</v>
      </c>
      <c r="L1727">
        <v>-2.536</v>
      </c>
      <c r="M1727">
        <v>-3.1160000000000001</v>
      </c>
      <c r="N1727">
        <v>-3.1869999999999998</v>
      </c>
      <c r="O1727">
        <v>0.99199999999999999</v>
      </c>
      <c r="P1727">
        <v>0.997</v>
      </c>
      <c r="Q1727">
        <v>0.99299999999999999</v>
      </c>
      <c r="R1727">
        <v>0.53800000000000003</v>
      </c>
      <c r="S1727">
        <v>0.245</v>
      </c>
    </row>
    <row r="1728" spans="1:19" x14ac:dyDescent="0.3">
      <c r="A1728">
        <v>600</v>
      </c>
      <c r="B1728">
        <v>-0.54200000000000004</v>
      </c>
      <c r="C1728">
        <v>-1.542</v>
      </c>
      <c r="D1728">
        <v>-2.536</v>
      </c>
      <c r="E1728">
        <v>-3.11</v>
      </c>
      <c r="F1728">
        <v>-3.16</v>
      </c>
      <c r="G1728">
        <v>1.9</v>
      </c>
      <c r="H1728">
        <v>0</v>
      </c>
      <c r="I1728">
        <v>2.1749999999999998</v>
      </c>
      <c r="J1728">
        <v>-0.55600000000000005</v>
      </c>
      <c r="K1728">
        <v>-1.546</v>
      </c>
      <c r="L1728">
        <v>-2.5350000000000001</v>
      </c>
      <c r="M1728">
        <v>-3.1190000000000002</v>
      </c>
      <c r="N1728">
        <v>-3.19</v>
      </c>
      <c r="O1728">
        <v>0.99299999999999999</v>
      </c>
      <c r="P1728">
        <v>0.996</v>
      </c>
      <c r="Q1728">
        <v>0.99199999999999999</v>
      </c>
      <c r="R1728">
        <v>0.54300000000000004</v>
      </c>
      <c r="S1728">
        <v>0.248</v>
      </c>
    </row>
    <row r="1730" spans="1:19" x14ac:dyDescent="0.3">
      <c r="A1730" t="s">
        <v>0</v>
      </c>
      <c r="B1730" t="s">
        <v>134</v>
      </c>
    </row>
    <row r="1731" spans="1:19" x14ac:dyDescent="0.3">
      <c r="A1731">
        <v>0</v>
      </c>
      <c r="B1731">
        <v>-0.54200000000000004</v>
      </c>
      <c r="C1731">
        <v>-1.542</v>
      </c>
      <c r="D1731">
        <v>-2.536</v>
      </c>
      <c r="E1731">
        <v>-3.11</v>
      </c>
      <c r="F1731">
        <v>-3.16</v>
      </c>
      <c r="G1731">
        <v>1.9</v>
      </c>
      <c r="H1731">
        <v>0</v>
      </c>
      <c r="I1731">
        <v>1.92</v>
      </c>
      <c r="J1731">
        <v>-0.54200000000000004</v>
      </c>
      <c r="K1731">
        <v>-1.542</v>
      </c>
      <c r="L1731">
        <v>-2.536</v>
      </c>
      <c r="M1731">
        <v>-3.11</v>
      </c>
      <c r="N1731">
        <v>-3.16</v>
      </c>
      <c r="O1731">
        <v>0.96799999999999997</v>
      </c>
      <c r="P1731">
        <v>0.96799999999999997</v>
      </c>
      <c r="Q1731">
        <v>0.95799999999999996</v>
      </c>
      <c r="R1731">
        <v>0.502</v>
      </c>
      <c r="S1731">
        <v>0.19500000000000001</v>
      </c>
    </row>
    <row r="1732" spans="1:19" x14ac:dyDescent="0.3">
      <c r="A1732">
        <v>60</v>
      </c>
      <c r="B1732">
        <v>-0.54200000000000004</v>
      </c>
      <c r="C1732">
        <v>-1.542</v>
      </c>
      <c r="D1732">
        <v>-2.536</v>
      </c>
      <c r="E1732">
        <v>-3.11</v>
      </c>
      <c r="F1732">
        <v>-3.16</v>
      </c>
      <c r="G1732">
        <v>1.9</v>
      </c>
      <c r="H1732">
        <v>0</v>
      </c>
      <c r="I1732">
        <v>1.92</v>
      </c>
      <c r="J1732">
        <v>-0.54700000000000004</v>
      </c>
      <c r="K1732">
        <v>-1.542</v>
      </c>
      <c r="L1732">
        <v>-2.536</v>
      </c>
      <c r="M1732">
        <v>-3.11</v>
      </c>
      <c r="N1732">
        <v>-3.16</v>
      </c>
      <c r="O1732">
        <v>0.97699999999999998</v>
      </c>
      <c r="P1732">
        <v>0.99399999999999999</v>
      </c>
      <c r="Q1732">
        <v>0.98199999999999998</v>
      </c>
      <c r="R1732">
        <v>0.503</v>
      </c>
      <c r="S1732">
        <v>0.19500000000000001</v>
      </c>
    </row>
    <row r="1733" spans="1:19" x14ac:dyDescent="0.3">
      <c r="A1733">
        <v>120</v>
      </c>
      <c r="B1733">
        <v>-0.54200000000000004</v>
      </c>
      <c r="C1733">
        <v>-1.542</v>
      </c>
      <c r="D1733">
        <v>-2.536</v>
      </c>
      <c r="E1733">
        <v>-3.11</v>
      </c>
      <c r="F1733">
        <v>-3.16</v>
      </c>
      <c r="G1733">
        <v>1.9</v>
      </c>
      <c r="H1733">
        <v>0</v>
      </c>
      <c r="I1733">
        <v>1.92</v>
      </c>
      <c r="J1733">
        <v>-0.55000000000000004</v>
      </c>
      <c r="K1733">
        <v>-1.542</v>
      </c>
      <c r="L1733">
        <v>-2.536</v>
      </c>
      <c r="M1733">
        <v>-3.11</v>
      </c>
      <c r="N1733">
        <v>-3.16</v>
      </c>
      <c r="O1733">
        <v>0.98199999999999998</v>
      </c>
      <c r="P1733">
        <v>0.999</v>
      </c>
      <c r="Q1733">
        <v>0.99</v>
      </c>
      <c r="R1733">
        <v>0.503</v>
      </c>
      <c r="S1733">
        <v>0.19500000000000001</v>
      </c>
    </row>
    <row r="1734" spans="1:19" x14ac:dyDescent="0.3">
      <c r="A1734">
        <v>180</v>
      </c>
      <c r="B1734">
        <v>-0.54200000000000004</v>
      </c>
      <c r="C1734">
        <v>-1.542</v>
      </c>
      <c r="D1734">
        <v>-2.536</v>
      </c>
      <c r="E1734">
        <v>-3.11</v>
      </c>
      <c r="F1734">
        <v>-3.16</v>
      </c>
      <c r="G1734">
        <v>1.9</v>
      </c>
      <c r="H1734">
        <v>0</v>
      </c>
      <c r="I1734">
        <v>1.92</v>
      </c>
      <c r="J1734">
        <v>-0.55200000000000005</v>
      </c>
      <c r="K1734">
        <v>-1.542</v>
      </c>
      <c r="L1734">
        <v>-2.536</v>
      </c>
      <c r="M1734">
        <v>-3.11</v>
      </c>
      <c r="N1734">
        <v>-3.16</v>
      </c>
      <c r="O1734">
        <v>0.98599999999999999</v>
      </c>
      <c r="P1734">
        <v>1.0029999999999999</v>
      </c>
      <c r="Q1734">
        <v>0.99199999999999999</v>
      </c>
      <c r="R1734">
        <v>0.50600000000000001</v>
      </c>
      <c r="S1734">
        <v>0.19600000000000001</v>
      </c>
    </row>
    <row r="1735" spans="1:19" x14ac:dyDescent="0.3">
      <c r="A1735">
        <v>240</v>
      </c>
      <c r="B1735">
        <v>-0.54200000000000004</v>
      </c>
      <c r="C1735">
        <v>-1.542</v>
      </c>
      <c r="D1735">
        <v>-2.536</v>
      </c>
      <c r="E1735">
        <v>-3.11</v>
      </c>
      <c r="F1735">
        <v>-3.16</v>
      </c>
      <c r="G1735">
        <v>1.9</v>
      </c>
      <c r="H1735">
        <v>0</v>
      </c>
      <c r="I1735">
        <v>1.92</v>
      </c>
      <c r="J1735">
        <v>-0.55300000000000005</v>
      </c>
      <c r="K1735">
        <v>-1.542</v>
      </c>
      <c r="L1735">
        <v>-2.536</v>
      </c>
      <c r="M1735">
        <v>-3.109</v>
      </c>
      <c r="N1735">
        <v>-3.16</v>
      </c>
      <c r="O1735">
        <v>0.98799999999999999</v>
      </c>
      <c r="P1735">
        <v>1.0049999999999999</v>
      </c>
      <c r="Q1735">
        <v>0.99199999999999999</v>
      </c>
      <c r="R1735">
        <v>0.50900000000000001</v>
      </c>
      <c r="S1735">
        <v>0.19600000000000001</v>
      </c>
    </row>
    <row r="1736" spans="1:19" x14ac:dyDescent="0.3">
      <c r="A1736">
        <v>300</v>
      </c>
      <c r="B1736">
        <v>-0.54200000000000004</v>
      </c>
      <c r="C1736">
        <v>-1.542</v>
      </c>
      <c r="D1736">
        <v>-2.536</v>
      </c>
      <c r="E1736">
        <v>-3.11</v>
      </c>
      <c r="F1736">
        <v>-3.16</v>
      </c>
      <c r="G1736">
        <v>1.9</v>
      </c>
      <c r="H1736">
        <v>0</v>
      </c>
      <c r="I1736">
        <v>1.92</v>
      </c>
      <c r="J1736">
        <v>-0.55400000000000005</v>
      </c>
      <c r="K1736">
        <v>-1.542</v>
      </c>
      <c r="L1736">
        <v>-2.536</v>
      </c>
      <c r="M1736">
        <v>-3.109</v>
      </c>
      <c r="N1736">
        <v>-3.16</v>
      </c>
      <c r="O1736">
        <v>0.98899999999999999</v>
      </c>
      <c r="P1736">
        <v>1.004</v>
      </c>
      <c r="Q1736">
        <v>0.99299999999999999</v>
      </c>
      <c r="R1736">
        <v>0.51100000000000001</v>
      </c>
      <c r="S1736">
        <v>0.19500000000000001</v>
      </c>
    </row>
    <row r="1737" spans="1:19" x14ac:dyDescent="0.3">
      <c r="A1737">
        <v>360</v>
      </c>
      <c r="B1737">
        <v>-0.54200000000000004</v>
      </c>
      <c r="C1737">
        <v>-1.542</v>
      </c>
      <c r="D1737">
        <v>-2.536</v>
      </c>
      <c r="E1737">
        <v>-3.11</v>
      </c>
      <c r="F1737">
        <v>-3.16</v>
      </c>
      <c r="G1737">
        <v>1.9</v>
      </c>
      <c r="H1737">
        <v>0</v>
      </c>
      <c r="I1737">
        <v>1.92</v>
      </c>
      <c r="J1737">
        <v>-0.55400000000000005</v>
      </c>
      <c r="K1737">
        <v>-1.5429999999999999</v>
      </c>
      <c r="L1737">
        <v>-2.536</v>
      </c>
      <c r="M1737">
        <v>-3.1080000000000001</v>
      </c>
      <c r="N1737">
        <v>-3.16</v>
      </c>
      <c r="O1737">
        <v>0.99</v>
      </c>
      <c r="P1737">
        <v>1.002</v>
      </c>
      <c r="Q1737">
        <v>0.99199999999999999</v>
      </c>
      <c r="R1737">
        <v>0.51200000000000001</v>
      </c>
      <c r="S1737">
        <v>0.19500000000000001</v>
      </c>
    </row>
    <row r="1738" spans="1:19" x14ac:dyDescent="0.3">
      <c r="A1738">
        <v>420</v>
      </c>
      <c r="B1738">
        <v>-0.54200000000000004</v>
      </c>
      <c r="C1738">
        <v>-1.542</v>
      </c>
      <c r="D1738">
        <v>-2.536</v>
      </c>
      <c r="E1738">
        <v>-3.11</v>
      </c>
      <c r="F1738">
        <v>-3.16</v>
      </c>
      <c r="G1738">
        <v>1.9</v>
      </c>
      <c r="H1738">
        <v>0</v>
      </c>
      <c r="I1738">
        <v>1.92</v>
      </c>
      <c r="J1738">
        <v>-0.55500000000000005</v>
      </c>
      <c r="K1738">
        <v>-1.544</v>
      </c>
      <c r="L1738">
        <v>-2.536</v>
      </c>
      <c r="M1738">
        <v>-3.1080000000000001</v>
      </c>
      <c r="N1738">
        <v>-3.16</v>
      </c>
      <c r="O1738">
        <v>0.99099999999999999</v>
      </c>
      <c r="P1738">
        <v>1</v>
      </c>
      <c r="Q1738">
        <v>0.99099999999999999</v>
      </c>
      <c r="R1738">
        <v>0.51300000000000001</v>
      </c>
      <c r="S1738">
        <v>0.19600000000000001</v>
      </c>
    </row>
    <row r="1739" spans="1:19" x14ac:dyDescent="0.3">
      <c r="A1739">
        <v>480</v>
      </c>
      <c r="B1739">
        <v>-0.54200000000000004</v>
      </c>
      <c r="C1739">
        <v>-1.542</v>
      </c>
      <c r="D1739">
        <v>-2.536</v>
      </c>
      <c r="E1739">
        <v>-3.11</v>
      </c>
      <c r="F1739">
        <v>-3.16</v>
      </c>
      <c r="G1739">
        <v>1.9</v>
      </c>
      <c r="H1739">
        <v>0</v>
      </c>
      <c r="I1739">
        <v>1.92</v>
      </c>
      <c r="J1739">
        <v>-0.55500000000000005</v>
      </c>
      <c r="K1739">
        <v>-1.544</v>
      </c>
      <c r="L1739">
        <v>-2.536</v>
      </c>
      <c r="M1739">
        <v>-3.1080000000000001</v>
      </c>
      <c r="N1739">
        <v>-3.16</v>
      </c>
      <c r="O1739">
        <v>0.99199999999999999</v>
      </c>
      <c r="P1739">
        <v>0.999</v>
      </c>
      <c r="Q1739">
        <v>0.99199999999999999</v>
      </c>
      <c r="R1739">
        <v>0.51400000000000001</v>
      </c>
      <c r="S1739">
        <v>0.19800000000000001</v>
      </c>
    </row>
    <row r="1740" spans="1:19" x14ac:dyDescent="0.3">
      <c r="A1740">
        <v>540</v>
      </c>
      <c r="B1740">
        <v>-0.54200000000000004</v>
      </c>
      <c r="C1740">
        <v>-1.542</v>
      </c>
      <c r="D1740">
        <v>-2.536</v>
      </c>
      <c r="E1740">
        <v>-3.11</v>
      </c>
      <c r="F1740">
        <v>-3.16</v>
      </c>
      <c r="G1740">
        <v>1.9</v>
      </c>
      <c r="H1740">
        <v>0</v>
      </c>
      <c r="I1740">
        <v>1.92</v>
      </c>
      <c r="J1740">
        <v>-0.55500000000000005</v>
      </c>
      <c r="K1740">
        <v>-1.5449999999999999</v>
      </c>
      <c r="L1740">
        <v>-2.5350000000000001</v>
      </c>
      <c r="M1740">
        <v>-3.1070000000000002</v>
      </c>
      <c r="N1740">
        <v>-3.16</v>
      </c>
      <c r="O1740">
        <v>0.99199999999999999</v>
      </c>
      <c r="P1740">
        <v>0.997</v>
      </c>
      <c r="Q1740">
        <v>0.99199999999999999</v>
      </c>
      <c r="R1740">
        <v>0.51500000000000001</v>
      </c>
      <c r="S1740">
        <v>0.2</v>
      </c>
    </row>
    <row r="1741" spans="1:19" x14ac:dyDescent="0.3">
      <c r="A1741">
        <v>600</v>
      </c>
      <c r="B1741">
        <v>-0.54200000000000004</v>
      </c>
      <c r="C1741">
        <v>-1.542</v>
      </c>
      <c r="D1741">
        <v>-2.536</v>
      </c>
      <c r="E1741">
        <v>-3.11</v>
      </c>
      <c r="F1741">
        <v>-3.16</v>
      </c>
      <c r="G1741">
        <v>1.9</v>
      </c>
      <c r="H1741">
        <v>0</v>
      </c>
      <c r="I1741">
        <v>1.92</v>
      </c>
      <c r="J1741">
        <v>-0.55600000000000005</v>
      </c>
      <c r="K1741">
        <v>-1.546</v>
      </c>
      <c r="L1741">
        <v>-2.5350000000000001</v>
      </c>
      <c r="M1741">
        <v>-3.1070000000000002</v>
      </c>
      <c r="N1741">
        <v>-3.16</v>
      </c>
      <c r="O1741">
        <v>0.99299999999999999</v>
      </c>
      <c r="P1741">
        <v>0.996</v>
      </c>
      <c r="Q1741">
        <v>0.99199999999999999</v>
      </c>
      <c r="R1741">
        <v>0.51500000000000001</v>
      </c>
      <c r="S1741">
        <v>0.20100000000000001</v>
      </c>
    </row>
    <row r="1743" spans="1:19" x14ac:dyDescent="0.3">
      <c r="A1743" t="s">
        <v>0</v>
      </c>
      <c r="B1743" t="s">
        <v>135</v>
      </c>
    </row>
    <row r="1744" spans="1:19" x14ac:dyDescent="0.3">
      <c r="A1744">
        <v>0</v>
      </c>
      <c r="B1744">
        <v>-0.54200000000000004</v>
      </c>
      <c r="C1744">
        <v>-1.542</v>
      </c>
      <c r="D1744">
        <v>-2.536</v>
      </c>
      <c r="E1744">
        <v>-3.11</v>
      </c>
      <c r="F1744">
        <v>-3.16</v>
      </c>
      <c r="G1744">
        <v>1.9</v>
      </c>
      <c r="H1744">
        <v>0</v>
      </c>
      <c r="I1744">
        <v>1.659</v>
      </c>
      <c r="J1744">
        <v>-0.54200000000000004</v>
      </c>
      <c r="K1744">
        <v>-1.542</v>
      </c>
      <c r="L1744">
        <v>-2.536</v>
      </c>
      <c r="M1744">
        <v>-3.11</v>
      </c>
      <c r="N1744">
        <v>-3.16</v>
      </c>
      <c r="O1744">
        <v>0.96799999999999997</v>
      </c>
      <c r="P1744">
        <v>0.96799999999999997</v>
      </c>
      <c r="Q1744">
        <v>0.95799999999999996</v>
      </c>
      <c r="R1744">
        <v>0.502</v>
      </c>
      <c r="S1744">
        <v>0.19500000000000001</v>
      </c>
    </row>
    <row r="1745" spans="1:19" x14ac:dyDescent="0.3">
      <c r="A1745">
        <v>60</v>
      </c>
      <c r="B1745">
        <v>-0.54200000000000004</v>
      </c>
      <c r="C1745">
        <v>-1.542</v>
      </c>
      <c r="D1745">
        <v>-2.536</v>
      </c>
      <c r="E1745">
        <v>-3.11</v>
      </c>
      <c r="F1745">
        <v>-3.16</v>
      </c>
      <c r="G1745">
        <v>1.9</v>
      </c>
      <c r="H1745">
        <v>0</v>
      </c>
      <c r="I1745">
        <v>1.659</v>
      </c>
      <c r="J1745">
        <v>-0.54700000000000004</v>
      </c>
      <c r="K1745">
        <v>-1.5409999999999999</v>
      </c>
      <c r="L1745">
        <v>-2.536</v>
      </c>
      <c r="M1745">
        <v>-3.1110000000000002</v>
      </c>
      <c r="N1745">
        <v>-3.157</v>
      </c>
      <c r="O1745">
        <v>0.97699999999999998</v>
      </c>
      <c r="P1745">
        <v>0.99299999999999999</v>
      </c>
      <c r="Q1745">
        <v>0.98199999999999998</v>
      </c>
      <c r="R1745">
        <v>0.504</v>
      </c>
      <c r="S1745">
        <v>0.188</v>
      </c>
    </row>
    <row r="1746" spans="1:19" x14ac:dyDescent="0.3">
      <c r="A1746">
        <v>120</v>
      </c>
      <c r="B1746">
        <v>-0.54200000000000004</v>
      </c>
      <c r="C1746">
        <v>-1.542</v>
      </c>
      <c r="D1746">
        <v>-2.536</v>
      </c>
      <c r="E1746">
        <v>-3.11</v>
      </c>
      <c r="F1746">
        <v>-3.16</v>
      </c>
      <c r="G1746">
        <v>1.9</v>
      </c>
      <c r="H1746">
        <v>0</v>
      </c>
      <c r="I1746">
        <v>1.659</v>
      </c>
      <c r="J1746">
        <v>-0.55000000000000004</v>
      </c>
      <c r="K1746">
        <v>-1.542</v>
      </c>
      <c r="L1746">
        <v>-2.536</v>
      </c>
      <c r="M1746">
        <v>-3.11</v>
      </c>
      <c r="N1746">
        <v>-3.1539999999999999</v>
      </c>
      <c r="O1746">
        <v>0.98299999999999998</v>
      </c>
      <c r="P1746">
        <v>0.999</v>
      </c>
      <c r="Q1746">
        <v>0.98899999999999999</v>
      </c>
      <c r="R1746">
        <v>0.502</v>
      </c>
      <c r="S1746">
        <v>0.18</v>
      </c>
    </row>
    <row r="1747" spans="1:19" x14ac:dyDescent="0.3">
      <c r="A1747">
        <v>180</v>
      </c>
      <c r="B1747">
        <v>-0.54200000000000004</v>
      </c>
      <c r="C1747">
        <v>-1.542</v>
      </c>
      <c r="D1747">
        <v>-2.536</v>
      </c>
      <c r="E1747">
        <v>-3.11</v>
      </c>
      <c r="F1747">
        <v>-3.16</v>
      </c>
      <c r="G1747">
        <v>1.9</v>
      </c>
      <c r="H1747">
        <v>0</v>
      </c>
      <c r="I1747">
        <v>1.659</v>
      </c>
      <c r="J1747">
        <v>-0.55200000000000005</v>
      </c>
      <c r="K1747">
        <v>-1.542</v>
      </c>
      <c r="L1747">
        <v>-2.5369999999999999</v>
      </c>
      <c r="M1747">
        <v>-3.11</v>
      </c>
      <c r="N1747">
        <v>-3.1509999999999998</v>
      </c>
      <c r="O1747">
        <v>0.98599999999999999</v>
      </c>
      <c r="P1747">
        <v>1.004</v>
      </c>
      <c r="Q1747">
        <v>0.99299999999999999</v>
      </c>
      <c r="R1747">
        <v>0.50600000000000001</v>
      </c>
      <c r="S1747">
        <v>0.17399999999999999</v>
      </c>
    </row>
    <row r="1748" spans="1:19" x14ac:dyDescent="0.3">
      <c r="A1748">
        <v>240</v>
      </c>
      <c r="B1748">
        <v>-0.54200000000000004</v>
      </c>
      <c r="C1748">
        <v>-1.542</v>
      </c>
      <c r="D1748">
        <v>-2.536</v>
      </c>
      <c r="E1748">
        <v>-3.11</v>
      </c>
      <c r="F1748">
        <v>-3.16</v>
      </c>
      <c r="G1748">
        <v>1.9</v>
      </c>
      <c r="H1748">
        <v>0</v>
      </c>
      <c r="I1748">
        <v>1.659</v>
      </c>
      <c r="J1748">
        <v>-0.55300000000000005</v>
      </c>
      <c r="K1748">
        <v>-1.542</v>
      </c>
      <c r="L1748">
        <v>-2.536</v>
      </c>
      <c r="M1748">
        <v>-3.11</v>
      </c>
      <c r="N1748">
        <v>-3.1480000000000001</v>
      </c>
      <c r="O1748">
        <v>0.98799999999999999</v>
      </c>
      <c r="P1748">
        <v>1.0049999999999999</v>
      </c>
      <c r="Q1748">
        <v>0.99199999999999999</v>
      </c>
      <c r="R1748">
        <v>0.51200000000000001</v>
      </c>
      <c r="S1748">
        <v>0.16900000000000001</v>
      </c>
    </row>
    <row r="1749" spans="1:19" x14ac:dyDescent="0.3">
      <c r="A1749">
        <v>300</v>
      </c>
      <c r="B1749">
        <v>-0.54200000000000004</v>
      </c>
      <c r="C1749">
        <v>-1.542</v>
      </c>
      <c r="D1749">
        <v>-2.536</v>
      </c>
      <c r="E1749">
        <v>-3.11</v>
      </c>
      <c r="F1749">
        <v>-3.16</v>
      </c>
      <c r="G1749">
        <v>1.9</v>
      </c>
      <c r="H1749">
        <v>0</v>
      </c>
      <c r="I1749">
        <v>1.659</v>
      </c>
      <c r="J1749">
        <v>-0.55400000000000005</v>
      </c>
      <c r="K1749">
        <v>-1.542</v>
      </c>
      <c r="L1749">
        <v>-2.536</v>
      </c>
      <c r="M1749">
        <v>-3.109</v>
      </c>
      <c r="N1749">
        <v>-3.145</v>
      </c>
      <c r="O1749">
        <v>0.98899999999999999</v>
      </c>
      <c r="P1749">
        <v>1.004</v>
      </c>
      <c r="Q1749">
        <v>0.99199999999999999</v>
      </c>
      <c r="R1749">
        <v>0.51300000000000001</v>
      </c>
      <c r="S1749">
        <v>0.16300000000000001</v>
      </c>
    </row>
    <row r="1750" spans="1:19" x14ac:dyDescent="0.3">
      <c r="A1750">
        <v>360</v>
      </c>
      <c r="B1750">
        <v>-0.54200000000000004</v>
      </c>
      <c r="C1750">
        <v>-1.542</v>
      </c>
      <c r="D1750">
        <v>-2.536</v>
      </c>
      <c r="E1750">
        <v>-3.11</v>
      </c>
      <c r="F1750">
        <v>-3.16</v>
      </c>
      <c r="G1750">
        <v>1.9</v>
      </c>
      <c r="H1750">
        <v>0</v>
      </c>
      <c r="I1750">
        <v>1.659</v>
      </c>
      <c r="J1750">
        <v>-0.55400000000000005</v>
      </c>
      <c r="K1750">
        <v>-1.5429999999999999</v>
      </c>
      <c r="L1750">
        <v>-2.536</v>
      </c>
      <c r="M1750">
        <v>-3.1070000000000002</v>
      </c>
      <c r="N1750">
        <v>-3.1419999999999999</v>
      </c>
      <c r="O1750">
        <v>0.99</v>
      </c>
      <c r="P1750">
        <v>1.002</v>
      </c>
      <c r="Q1750">
        <v>0.99199999999999999</v>
      </c>
      <c r="R1750">
        <v>0.50900000000000001</v>
      </c>
      <c r="S1750">
        <v>0.158</v>
      </c>
    </row>
    <row r="1751" spans="1:19" x14ac:dyDescent="0.3">
      <c r="A1751">
        <v>420</v>
      </c>
      <c r="B1751">
        <v>-0.54200000000000004</v>
      </c>
      <c r="C1751">
        <v>-1.542</v>
      </c>
      <c r="D1751">
        <v>-2.536</v>
      </c>
      <c r="E1751">
        <v>-3.11</v>
      </c>
      <c r="F1751">
        <v>-3.16</v>
      </c>
      <c r="G1751">
        <v>1.9</v>
      </c>
      <c r="H1751">
        <v>0</v>
      </c>
      <c r="I1751">
        <v>1.659</v>
      </c>
      <c r="J1751">
        <v>-0.55500000000000005</v>
      </c>
      <c r="K1751">
        <v>-1.544</v>
      </c>
      <c r="L1751">
        <v>-2.536</v>
      </c>
      <c r="M1751">
        <v>-3.105</v>
      </c>
      <c r="N1751">
        <v>-3.1389999999999998</v>
      </c>
      <c r="O1751">
        <v>0.99099999999999999</v>
      </c>
      <c r="P1751">
        <v>1</v>
      </c>
      <c r="Q1751">
        <v>0.99199999999999999</v>
      </c>
      <c r="R1751">
        <v>0.502</v>
      </c>
      <c r="S1751">
        <v>0.157</v>
      </c>
    </row>
    <row r="1752" spans="1:19" x14ac:dyDescent="0.3">
      <c r="A1752">
        <v>480</v>
      </c>
      <c r="B1752">
        <v>-0.54200000000000004</v>
      </c>
      <c r="C1752">
        <v>-1.542</v>
      </c>
      <c r="D1752">
        <v>-2.536</v>
      </c>
      <c r="E1752">
        <v>-3.11</v>
      </c>
      <c r="F1752">
        <v>-3.16</v>
      </c>
      <c r="G1752">
        <v>1.9</v>
      </c>
      <c r="H1752">
        <v>0</v>
      </c>
      <c r="I1752">
        <v>1.659</v>
      </c>
      <c r="J1752">
        <v>-0.55500000000000005</v>
      </c>
      <c r="K1752">
        <v>-1.544</v>
      </c>
      <c r="L1752">
        <v>-2.536</v>
      </c>
      <c r="M1752">
        <v>-3.1019999999999999</v>
      </c>
      <c r="N1752">
        <v>-3.1360000000000001</v>
      </c>
      <c r="O1752">
        <v>0.99199999999999999</v>
      </c>
      <c r="P1752">
        <v>0.998</v>
      </c>
      <c r="Q1752">
        <v>0.99199999999999999</v>
      </c>
      <c r="R1752">
        <v>0.497</v>
      </c>
      <c r="S1752">
        <v>0.155</v>
      </c>
    </row>
    <row r="1753" spans="1:19" x14ac:dyDescent="0.3">
      <c r="A1753">
        <v>540</v>
      </c>
      <c r="B1753">
        <v>-0.54200000000000004</v>
      </c>
      <c r="C1753">
        <v>-1.542</v>
      </c>
      <c r="D1753">
        <v>-2.536</v>
      </c>
      <c r="E1753">
        <v>-3.11</v>
      </c>
      <c r="F1753">
        <v>-3.16</v>
      </c>
      <c r="G1753">
        <v>1.9</v>
      </c>
      <c r="H1753">
        <v>0</v>
      </c>
      <c r="I1753">
        <v>1.659</v>
      </c>
      <c r="J1753">
        <v>-0.55500000000000005</v>
      </c>
      <c r="K1753">
        <v>-1.5449999999999999</v>
      </c>
      <c r="L1753">
        <v>-2.5350000000000001</v>
      </c>
      <c r="M1753">
        <v>-3.0979999999999999</v>
      </c>
      <c r="N1753">
        <v>-3.133</v>
      </c>
      <c r="O1753">
        <v>0.99199999999999999</v>
      </c>
      <c r="P1753">
        <v>0.997</v>
      </c>
      <c r="Q1753">
        <v>0.99</v>
      </c>
      <c r="R1753">
        <v>0.49</v>
      </c>
      <c r="S1753">
        <v>0.154</v>
      </c>
    </row>
    <row r="1754" spans="1:19" x14ac:dyDescent="0.3">
      <c r="A1754">
        <v>600</v>
      </c>
      <c r="B1754">
        <v>-0.54200000000000004</v>
      </c>
      <c r="C1754">
        <v>-1.542</v>
      </c>
      <c r="D1754">
        <v>-2.536</v>
      </c>
      <c r="E1754">
        <v>-3.11</v>
      </c>
      <c r="F1754">
        <v>-3.16</v>
      </c>
      <c r="G1754">
        <v>1.9</v>
      </c>
      <c r="H1754">
        <v>0</v>
      </c>
      <c r="I1754">
        <v>1.659</v>
      </c>
      <c r="J1754">
        <v>-0.55600000000000005</v>
      </c>
      <c r="K1754">
        <v>-1.546</v>
      </c>
      <c r="L1754">
        <v>-2.5350000000000001</v>
      </c>
      <c r="M1754">
        <v>-3.0950000000000002</v>
      </c>
      <c r="N1754">
        <v>-3.13</v>
      </c>
      <c r="O1754">
        <v>0.99299999999999999</v>
      </c>
      <c r="P1754">
        <v>0.996</v>
      </c>
      <c r="Q1754">
        <v>0.99099999999999999</v>
      </c>
      <c r="R1754">
        <v>0.48399999999999999</v>
      </c>
      <c r="S1754">
        <v>0.154</v>
      </c>
    </row>
    <row r="1756" spans="1:19" x14ac:dyDescent="0.3">
      <c r="A1756" t="s">
        <v>0</v>
      </c>
      <c r="B1756" t="s">
        <v>136</v>
      </c>
    </row>
    <row r="1757" spans="1:19" x14ac:dyDescent="0.3">
      <c r="A1757">
        <v>0</v>
      </c>
      <c r="B1757">
        <v>-0.54200000000000004</v>
      </c>
      <c r="C1757">
        <v>-1.542</v>
      </c>
      <c r="D1757">
        <v>-2.5379999999999998</v>
      </c>
      <c r="E1757">
        <v>-3.1779999999999999</v>
      </c>
      <c r="F1757">
        <v>-3.24</v>
      </c>
      <c r="G1757">
        <v>1.9</v>
      </c>
      <c r="H1757">
        <v>0.01</v>
      </c>
      <c r="I1757">
        <v>2.157</v>
      </c>
      <c r="J1757">
        <v>-0.54200000000000004</v>
      </c>
      <c r="K1757">
        <v>-1.542</v>
      </c>
      <c r="L1757">
        <v>-2.5379999999999998</v>
      </c>
      <c r="M1757">
        <v>-3.1779999999999999</v>
      </c>
      <c r="N1757">
        <v>-3.24</v>
      </c>
      <c r="O1757">
        <v>0.96799999999999997</v>
      </c>
      <c r="P1757">
        <v>0.96799999999999997</v>
      </c>
      <c r="Q1757">
        <v>0.96199999999999997</v>
      </c>
      <c r="R1757">
        <v>0.54900000000000004</v>
      </c>
      <c r="S1757">
        <v>0.20699999999999999</v>
      </c>
    </row>
    <row r="1758" spans="1:19" x14ac:dyDescent="0.3">
      <c r="A1758">
        <v>60</v>
      </c>
      <c r="B1758">
        <v>-0.54200000000000004</v>
      </c>
      <c r="C1758">
        <v>-1.542</v>
      </c>
      <c r="D1758">
        <v>-2.5379999999999998</v>
      </c>
      <c r="E1758">
        <v>-3.1779999999999999</v>
      </c>
      <c r="F1758">
        <v>-3.24</v>
      </c>
      <c r="G1758">
        <v>1.9</v>
      </c>
      <c r="H1758">
        <v>0.01</v>
      </c>
      <c r="I1758">
        <v>2.157</v>
      </c>
      <c r="J1758">
        <v>-0.54600000000000004</v>
      </c>
      <c r="K1758">
        <v>-1.542</v>
      </c>
      <c r="L1758">
        <v>-2.5379999999999998</v>
      </c>
      <c r="M1758">
        <v>-3.1779999999999999</v>
      </c>
      <c r="N1758">
        <v>-3.2429999999999999</v>
      </c>
      <c r="O1758">
        <v>0.98099999999999998</v>
      </c>
      <c r="P1758">
        <v>0.995</v>
      </c>
      <c r="Q1758">
        <v>0.98599999999999999</v>
      </c>
      <c r="R1758">
        <v>0.54900000000000004</v>
      </c>
      <c r="S1758">
        <v>0.216</v>
      </c>
    </row>
    <row r="1759" spans="1:19" x14ac:dyDescent="0.3">
      <c r="A1759">
        <v>120</v>
      </c>
      <c r="B1759">
        <v>-0.54200000000000004</v>
      </c>
      <c r="C1759">
        <v>-1.542</v>
      </c>
      <c r="D1759">
        <v>-2.5379999999999998</v>
      </c>
      <c r="E1759">
        <v>-3.1779999999999999</v>
      </c>
      <c r="F1759">
        <v>-3.24</v>
      </c>
      <c r="G1759">
        <v>1.9</v>
      </c>
      <c r="H1759">
        <v>0.01</v>
      </c>
      <c r="I1759">
        <v>2.157</v>
      </c>
      <c r="J1759">
        <v>-0.54700000000000004</v>
      </c>
      <c r="K1759">
        <v>-1.542</v>
      </c>
      <c r="L1759">
        <v>-2.5379999999999998</v>
      </c>
      <c r="M1759">
        <v>-3.1779999999999999</v>
      </c>
      <c r="N1759">
        <v>-3.246</v>
      </c>
      <c r="O1759">
        <v>0.98799999999999999</v>
      </c>
      <c r="P1759">
        <v>0.999</v>
      </c>
      <c r="Q1759">
        <v>0.995</v>
      </c>
      <c r="R1759">
        <v>0.55300000000000005</v>
      </c>
      <c r="S1759">
        <v>0.224</v>
      </c>
    </row>
    <row r="1760" spans="1:19" x14ac:dyDescent="0.3">
      <c r="A1760">
        <v>180</v>
      </c>
      <c r="B1760">
        <v>-0.54200000000000004</v>
      </c>
      <c r="C1760">
        <v>-1.542</v>
      </c>
      <c r="D1760">
        <v>-2.5379999999999998</v>
      </c>
      <c r="E1760">
        <v>-3.1779999999999999</v>
      </c>
      <c r="F1760">
        <v>-3.24</v>
      </c>
      <c r="G1760">
        <v>1.9</v>
      </c>
      <c r="H1760">
        <v>0.01</v>
      </c>
      <c r="I1760">
        <v>2.157</v>
      </c>
      <c r="J1760">
        <v>-0.54800000000000004</v>
      </c>
      <c r="K1760">
        <v>-1.542</v>
      </c>
      <c r="L1760">
        <v>-2.5379999999999998</v>
      </c>
      <c r="M1760">
        <v>-3.1779999999999999</v>
      </c>
      <c r="N1760">
        <v>-3.2490000000000001</v>
      </c>
      <c r="O1760">
        <v>0.995</v>
      </c>
      <c r="P1760">
        <v>1.0029999999999999</v>
      </c>
      <c r="Q1760">
        <v>0.996</v>
      </c>
      <c r="R1760">
        <v>0.55600000000000005</v>
      </c>
      <c r="S1760">
        <v>0.23</v>
      </c>
    </row>
    <row r="1761" spans="1:19" x14ac:dyDescent="0.3">
      <c r="A1761">
        <v>240</v>
      </c>
      <c r="B1761">
        <v>-0.54200000000000004</v>
      </c>
      <c r="C1761">
        <v>-1.542</v>
      </c>
      <c r="D1761">
        <v>-2.5379999999999998</v>
      </c>
      <c r="E1761">
        <v>-3.1779999999999999</v>
      </c>
      <c r="F1761">
        <v>-3.24</v>
      </c>
      <c r="G1761">
        <v>1.9</v>
      </c>
      <c r="H1761">
        <v>0.01</v>
      </c>
      <c r="I1761">
        <v>2.157</v>
      </c>
      <c r="J1761">
        <v>-0.54700000000000004</v>
      </c>
      <c r="K1761">
        <v>-1.542</v>
      </c>
      <c r="L1761">
        <v>-2.5379999999999998</v>
      </c>
      <c r="M1761">
        <v>-3.1749999999999998</v>
      </c>
      <c r="N1761">
        <v>-3.2519999999999998</v>
      </c>
      <c r="O1761">
        <v>0.999</v>
      </c>
      <c r="P1761">
        <v>1.004</v>
      </c>
      <c r="Q1761">
        <v>0.997</v>
      </c>
      <c r="R1761">
        <v>0.55400000000000005</v>
      </c>
      <c r="S1761">
        <v>0.23599999999999999</v>
      </c>
    </row>
    <row r="1762" spans="1:19" x14ac:dyDescent="0.3">
      <c r="A1762">
        <v>300</v>
      </c>
      <c r="B1762">
        <v>-0.54200000000000004</v>
      </c>
      <c r="C1762">
        <v>-1.542</v>
      </c>
      <c r="D1762">
        <v>-2.5379999999999998</v>
      </c>
      <c r="E1762">
        <v>-3.1779999999999999</v>
      </c>
      <c r="F1762">
        <v>-3.24</v>
      </c>
      <c r="G1762">
        <v>1.9</v>
      </c>
      <c r="H1762">
        <v>0.01</v>
      </c>
      <c r="I1762">
        <v>2.157</v>
      </c>
      <c r="J1762">
        <v>-0.54700000000000004</v>
      </c>
      <c r="K1762">
        <v>-1.542</v>
      </c>
      <c r="L1762">
        <v>-2.5390000000000001</v>
      </c>
      <c r="M1762">
        <v>-3.1749999999999998</v>
      </c>
      <c r="N1762">
        <v>-3.2549999999999999</v>
      </c>
      <c r="O1762">
        <v>1.002</v>
      </c>
      <c r="P1762">
        <v>1.004</v>
      </c>
      <c r="Q1762">
        <v>0.998</v>
      </c>
      <c r="R1762">
        <v>0.55700000000000005</v>
      </c>
      <c r="S1762">
        <v>0.24</v>
      </c>
    </row>
    <row r="1763" spans="1:19" x14ac:dyDescent="0.3">
      <c r="A1763">
        <v>360</v>
      </c>
      <c r="B1763">
        <v>-0.54200000000000004</v>
      </c>
      <c r="C1763">
        <v>-1.542</v>
      </c>
      <c r="D1763">
        <v>-2.5379999999999998</v>
      </c>
      <c r="E1763">
        <v>-3.1779999999999999</v>
      </c>
      <c r="F1763">
        <v>-3.24</v>
      </c>
      <c r="G1763">
        <v>1.9</v>
      </c>
      <c r="H1763">
        <v>0.01</v>
      </c>
      <c r="I1763">
        <v>2.157</v>
      </c>
      <c r="J1763">
        <v>-0.54500000000000004</v>
      </c>
      <c r="K1763">
        <v>-1.5429999999999999</v>
      </c>
      <c r="L1763">
        <v>-2.5379999999999998</v>
      </c>
      <c r="M1763">
        <v>-3.1760000000000002</v>
      </c>
      <c r="N1763">
        <v>-3.258</v>
      </c>
      <c r="O1763">
        <v>1.0049999999999999</v>
      </c>
      <c r="P1763">
        <v>1.002</v>
      </c>
      <c r="Q1763">
        <v>0.996</v>
      </c>
      <c r="R1763">
        <v>0.56299999999999994</v>
      </c>
      <c r="S1763">
        <v>0.245</v>
      </c>
    </row>
    <row r="1764" spans="1:19" x14ac:dyDescent="0.3">
      <c r="A1764">
        <v>420</v>
      </c>
      <c r="B1764">
        <v>-0.54200000000000004</v>
      </c>
      <c r="C1764">
        <v>-1.542</v>
      </c>
      <c r="D1764">
        <v>-2.5379999999999998</v>
      </c>
      <c r="E1764">
        <v>-3.1779999999999999</v>
      </c>
      <c r="F1764">
        <v>-3.24</v>
      </c>
      <c r="G1764">
        <v>1.9</v>
      </c>
      <c r="H1764">
        <v>0.01</v>
      </c>
      <c r="I1764">
        <v>2.157</v>
      </c>
      <c r="J1764">
        <v>-0.54400000000000004</v>
      </c>
      <c r="K1764">
        <v>-1.5429999999999999</v>
      </c>
      <c r="L1764">
        <v>-2.5379999999999998</v>
      </c>
      <c r="M1764">
        <v>-3.1779999999999999</v>
      </c>
      <c r="N1764">
        <v>-3.2610000000000001</v>
      </c>
      <c r="O1764">
        <v>1.0069999999999999</v>
      </c>
      <c r="P1764">
        <v>1.0009999999999999</v>
      </c>
      <c r="Q1764">
        <v>0.996</v>
      </c>
      <c r="R1764">
        <v>0.56999999999999995</v>
      </c>
      <c r="S1764">
        <v>0.25</v>
      </c>
    </row>
    <row r="1765" spans="1:19" x14ac:dyDescent="0.3">
      <c r="A1765">
        <v>480</v>
      </c>
      <c r="B1765">
        <v>-0.54200000000000004</v>
      </c>
      <c r="C1765">
        <v>-1.542</v>
      </c>
      <c r="D1765">
        <v>-2.5379999999999998</v>
      </c>
      <c r="E1765">
        <v>-3.1779999999999999</v>
      </c>
      <c r="F1765">
        <v>-3.24</v>
      </c>
      <c r="G1765">
        <v>1.9</v>
      </c>
      <c r="H1765">
        <v>0.01</v>
      </c>
      <c r="I1765">
        <v>2.157</v>
      </c>
      <c r="J1765">
        <v>-0.54300000000000004</v>
      </c>
      <c r="K1765">
        <v>-1.544</v>
      </c>
      <c r="L1765">
        <v>-2.5379999999999998</v>
      </c>
      <c r="M1765">
        <v>-3.18</v>
      </c>
      <c r="N1765">
        <v>-3.2639999999999998</v>
      </c>
      <c r="O1765">
        <v>1.01</v>
      </c>
      <c r="P1765">
        <v>1.0009999999999999</v>
      </c>
      <c r="Q1765">
        <v>0.997</v>
      </c>
      <c r="R1765">
        <v>0.57699999999999996</v>
      </c>
      <c r="S1765">
        <v>0.255</v>
      </c>
    </row>
    <row r="1766" spans="1:19" x14ac:dyDescent="0.3">
      <c r="A1766">
        <v>540</v>
      </c>
      <c r="B1766">
        <v>-0.54200000000000004</v>
      </c>
      <c r="C1766">
        <v>-1.542</v>
      </c>
      <c r="D1766">
        <v>-2.5379999999999998</v>
      </c>
      <c r="E1766">
        <v>-3.1779999999999999</v>
      </c>
      <c r="F1766">
        <v>-3.24</v>
      </c>
      <c r="G1766">
        <v>1.9</v>
      </c>
      <c r="H1766">
        <v>0.01</v>
      </c>
      <c r="I1766">
        <v>2.157</v>
      </c>
      <c r="J1766">
        <v>-0.54100000000000004</v>
      </c>
      <c r="K1766">
        <v>-1.544</v>
      </c>
      <c r="L1766">
        <v>-2.5379999999999998</v>
      </c>
      <c r="M1766">
        <v>-3.1819999999999999</v>
      </c>
      <c r="N1766">
        <v>-3.2669999999999999</v>
      </c>
      <c r="O1766">
        <v>1.012</v>
      </c>
      <c r="P1766">
        <v>1</v>
      </c>
      <c r="Q1766">
        <v>0.998</v>
      </c>
      <c r="R1766">
        <v>0.58299999999999996</v>
      </c>
      <c r="S1766">
        <v>0.25900000000000001</v>
      </c>
    </row>
    <row r="1767" spans="1:19" x14ac:dyDescent="0.3">
      <c r="A1767">
        <v>600</v>
      </c>
      <c r="B1767">
        <v>-0.54200000000000004</v>
      </c>
      <c r="C1767">
        <v>-1.542</v>
      </c>
      <c r="D1767">
        <v>-2.5379999999999998</v>
      </c>
      <c r="E1767">
        <v>-3.1779999999999999</v>
      </c>
      <c r="F1767">
        <v>-3.24</v>
      </c>
      <c r="G1767">
        <v>1.9</v>
      </c>
      <c r="H1767">
        <v>0.01</v>
      </c>
      <c r="I1767">
        <v>2.157</v>
      </c>
      <c r="J1767">
        <v>-0.53900000000000003</v>
      </c>
      <c r="K1767">
        <v>-1.544</v>
      </c>
      <c r="L1767">
        <v>-2.5379999999999998</v>
      </c>
      <c r="M1767">
        <v>-3.1850000000000001</v>
      </c>
      <c r="N1767">
        <v>-3.27</v>
      </c>
      <c r="O1767">
        <v>1.014</v>
      </c>
      <c r="P1767">
        <v>1</v>
      </c>
      <c r="Q1767">
        <v>0.997</v>
      </c>
      <c r="R1767">
        <v>0.58799999999999997</v>
      </c>
      <c r="S1767">
        <v>0.26100000000000001</v>
      </c>
    </row>
    <row r="1769" spans="1:19" x14ac:dyDescent="0.3">
      <c r="A1769" t="s">
        <v>0</v>
      </c>
      <c r="B1769" t="s">
        <v>137</v>
      </c>
    </row>
    <row r="1770" spans="1:19" x14ac:dyDescent="0.3">
      <c r="A1770">
        <v>0</v>
      </c>
      <c r="B1770">
        <v>-0.54200000000000004</v>
      </c>
      <c r="C1770">
        <v>-1.542</v>
      </c>
      <c r="D1770">
        <v>-2.5379999999999998</v>
      </c>
      <c r="E1770">
        <v>-3.1779999999999999</v>
      </c>
      <c r="F1770">
        <v>-3.24</v>
      </c>
      <c r="G1770">
        <v>1.9</v>
      </c>
      <c r="H1770">
        <v>0.01</v>
      </c>
      <c r="I1770">
        <v>1.923</v>
      </c>
      <c r="J1770">
        <v>-0.54200000000000004</v>
      </c>
      <c r="K1770">
        <v>-1.542</v>
      </c>
      <c r="L1770">
        <v>-2.5379999999999998</v>
      </c>
      <c r="M1770">
        <v>-3.1779999999999999</v>
      </c>
      <c r="N1770">
        <v>-3.24</v>
      </c>
      <c r="O1770">
        <v>0.96799999999999997</v>
      </c>
      <c r="P1770">
        <v>0.96799999999999997</v>
      </c>
      <c r="Q1770">
        <v>0.96199999999999997</v>
      </c>
      <c r="R1770">
        <v>0.54900000000000004</v>
      </c>
      <c r="S1770">
        <v>0.20699999999999999</v>
      </c>
    </row>
    <row r="1771" spans="1:19" x14ac:dyDescent="0.3">
      <c r="A1771">
        <v>60</v>
      </c>
      <c r="B1771">
        <v>-0.54200000000000004</v>
      </c>
      <c r="C1771">
        <v>-1.542</v>
      </c>
      <c r="D1771">
        <v>-2.5379999999999998</v>
      </c>
      <c r="E1771">
        <v>-3.1779999999999999</v>
      </c>
      <c r="F1771">
        <v>-3.24</v>
      </c>
      <c r="G1771">
        <v>1.9</v>
      </c>
      <c r="H1771">
        <v>0.01</v>
      </c>
      <c r="I1771">
        <v>1.923</v>
      </c>
      <c r="J1771">
        <v>-0.54600000000000004</v>
      </c>
      <c r="K1771">
        <v>-1.542</v>
      </c>
      <c r="L1771">
        <v>-2.5379999999999998</v>
      </c>
      <c r="M1771">
        <v>-3.1779999999999999</v>
      </c>
      <c r="N1771">
        <v>-3.24</v>
      </c>
      <c r="O1771">
        <v>0.98099999999999998</v>
      </c>
      <c r="P1771">
        <v>0.99399999999999999</v>
      </c>
      <c r="Q1771">
        <v>0.98599999999999999</v>
      </c>
      <c r="R1771">
        <v>0.55000000000000004</v>
      </c>
      <c r="S1771">
        <v>0.20799999999999999</v>
      </c>
    </row>
    <row r="1772" spans="1:19" x14ac:dyDescent="0.3">
      <c r="A1772">
        <v>120</v>
      </c>
      <c r="B1772">
        <v>-0.54200000000000004</v>
      </c>
      <c r="C1772">
        <v>-1.542</v>
      </c>
      <c r="D1772">
        <v>-2.5379999999999998</v>
      </c>
      <c r="E1772">
        <v>-3.1779999999999999</v>
      </c>
      <c r="F1772">
        <v>-3.24</v>
      </c>
      <c r="G1772">
        <v>1.9</v>
      </c>
      <c r="H1772">
        <v>0.01</v>
      </c>
      <c r="I1772">
        <v>1.923</v>
      </c>
      <c r="J1772">
        <v>-0.54800000000000004</v>
      </c>
      <c r="K1772">
        <v>-1.542</v>
      </c>
      <c r="L1772">
        <v>-2.5379999999999998</v>
      </c>
      <c r="M1772">
        <v>-3.1779999999999999</v>
      </c>
      <c r="N1772">
        <v>-3.24</v>
      </c>
      <c r="O1772">
        <v>0.98899999999999999</v>
      </c>
      <c r="P1772">
        <v>0.999</v>
      </c>
      <c r="Q1772">
        <v>0.99399999999999999</v>
      </c>
      <c r="R1772">
        <v>0.55200000000000005</v>
      </c>
      <c r="S1772">
        <v>0.20799999999999999</v>
      </c>
    </row>
    <row r="1773" spans="1:19" x14ac:dyDescent="0.3">
      <c r="A1773">
        <v>180</v>
      </c>
      <c r="B1773">
        <v>-0.54200000000000004</v>
      </c>
      <c r="C1773">
        <v>-1.542</v>
      </c>
      <c r="D1773">
        <v>-2.5379999999999998</v>
      </c>
      <c r="E1773">
        <v>-3.1779999999999999</v>
      </c>
      <c r="F1773">
        <v>-3.24</v>
      </c>
      <c r="G1773">
        <v>1.9</v>
      </c>
      <c r="H1773">
        <v>0.01</v>
      </c>
      <c r="I1773">
        <v>1.923</v>
      </c>
      <c r="J1773">
        <v>-0.54800000000000004</v>
      </c>
      <c r="K1773">
        <v>-1.542</v>
      </c>
      <c r="L1773">
        <v>-2.5390000000000001</v>
      </c>
      <c r="M1773">
        <v>-3.177</v>
      </c>
      <c r="N1773">
        <v>-3.24</v>
      </c>
      <c r="O1773">
        <v>0.995</v>
      </c>
      <c r="P1773">
        <v>1.004</v>
      </c>
      <c r="Q1773">
        <v>0.996</v>
      </c>
      <c r="R1773">
        <v>0.55500000000000005</v>
      </c>
      <c r="S1773">
        <v>0.20899999999999999</v>
      </c>
    </row>
    <row r="1774" spans="1:19" x14ac:dyDescent="0.3">
      <c r="A1774">
        <v>240</v>
      </c>
      <c r="B1774">
        <v>-0.54200000000000004</v>
      </c>
      <c r="C1774">
        <v>-1.542</v>
      </c>
      <c r="D1774">
        <v>-2.5379999999999998</v>
      </c>
      <c r="E1774">
        <v>-3.1779999999999999</v>
      </c>
      <c r="F1774">
        <v>-3.24</v>
      </c>
      <c r="G1774">
        <v>1.9</v>
      </c>
      <c r="H1774">
        <v>0.01</v>
      </c>
      <c r="I1774">
        <v>1.923</v>
      </c>
      <c r="J1774">
        <v>-0.54700000000000004</v>
      </c>
      <c r="K1774">
        <v>-1.542</v>
      </c>
      <c r="L1774">
        <v>-2.5379999999999998</v>
      </c>
      <c r="M1774">
        <v>-3.1760000000000002</v>
      </c>
      <c r="N1774">
        <v>-3.24</v>
      </c>
      <c r="O1774">
        <v>0.999</v>
      </c>
      <c r="P1774">
        <v>1.0049999999999999</v>
      </c>
      <c r="Q1774">
        <v>0.997</v>
      </c>
      <c r="R1774">
        <v>0.55800000000000005</v>
      </c>
      <c r="S1774">
        <v>0.20899999999999999</v>
      </c>
    </row>
    <row r="1775" spans="1:19" x14ac:dyDescent="0.3">
      <c r="A1775">
        <v>300</v>
      </c>
      <c r="B1775">
        <v>-0.54200000000000004</v>
      </c>
      <c r="C1775">
        <v>-1.542</v>
      </c>
      <c r="D1775">
        <v>-2.5379999999999998</v>
      </c>
      <c r="E1775">
        <v>-3.1779999999999999</v>
      </c>
      <c r="F1775">
        <v>-3.24</v>
      </c>
      <c r="G1775">
        <v>1.9</v>
      </c>
      <c r="H1775">
        <v>0.01</v>
      </c>
      <c r="I1775">
        <v>1.923</v>
      </c>
      <c r="J1775">
        <v>-0.54700000000000004</v>
      </c>
      <c r="K1775">
        <v>-1.542</v>
      </c>
      <c r="L1775">
        <v>-2.5390000000000001</v>
      </c>
      <c r="M1775">
        <v>-3.1760000000000002</v>
      </c>
      <c r="N1775">
        <v>-3.24</v>
      </c>
      <c r="O1775">
        <v>1.002</v>
      </c>
      <c r="P1775">
        <v>1.0029999999999999</v>
      </c>
      <c r="Q1775">
        <v>0.998</v>
      </c>
      <c r="R1775">
        <v>0.56000000000000005</v>
      </c>
      <c r="S1775">
        <v>0.20799999999999999</v>
      </c>
    </row>
    <row r="1776" spans="1:19" x14ac:dyDescent="0.3">
      <c r="A1776">
        <v>360</v>
      </c>
      <c r="B1776">
        <v>-0.54200000000000004</v>
      </c>
      <c r="C1776">
        <v>-1.542</v>
      </c>
      <c r="D1776">
        <v>-2.5379999999999998</v>
      </c>
      <c r="E1776">
        <v>-3.1779999999999999</v>
      </c>
      <c r="F1776">
        <v>-3.24</v>
      </c>
      <c r="G1776">
        <v>1.9</v>
      </c>
      <c r="H1776">
        <v>0.01</v>
      </c>
      <c r="I1776">
        <v>1.923</v>
      </c>
      <c r="J1776">
        <v>-0.54500000000000004</v>
      </c>
      <c r="K1776">
        <v>-1.5429999999999999</v>
      </c>
      <c r="L1776">
        <v>-2.5390000000000001</v>
      </c>
      <c r="M1776">
        <v>-3.1749999999999998</v>
      </c>
      <c r="N1776">
        <v>-3.24</v>
      </c>
      <c r="O1776">
        <v>1.0049999999999999</v>
      </c>
      <c r="P1776">
        <v>1.002</v>
      </c>
      <c r="Q1776">
        <v>0.997</v>
      </c>
      <c r="R1776">
        <v>0.56100000000000005</v>
      </c>
      <c r="S1776">
        <v>0.20899999999999999</v>
      </c>
    </row>
    <row r="1777" spans="1:19" x14ac:dyDescent="0.3">
      <c r="A1777">
        <v>420</v>
      </c>
      <c r="B1777">
        <v>-0.54200000000000004</v>
      </c>
      <c r="C1777">
        <v>-1.542</v>
      </c>
      <c r="D1777">
        <v>-2.5379999999999998</v>
      </c>
      <c r="E1777">
        <v>-3.1779999999999999</v>
      </c>
      <c r="F1777">
        <v>-3.24</v>
      </c>
      <c r="G1777">
        <v>1.9</v>
      </c>
      <c r="H1777">
        <v>0.01</v>
      </c>
      <c r="I1777">
        <v>1.923</v>
      </c>
      <c r="J1777">
        <v>-0.54400000000000004</v>
      </c>
      <c r="K1777">
        <v>-1.5429999999999999</v>
      </c>
      <c r="L1777">
        <v>-2.5379999999999998</v>
      </c>
      <c r="M1777">
        <v>-3.1749999999999998</v>
      </c>
      <c r="N1777">
        <v>-3.24</v>
      </c>
      <c r="O1777">
        <v>1.008</v>
      </c>
      <c r="P1777">
        <v>1.0009999999999999</v>
      </c>
      <c r="Q1777">
        <v>0.997</v>
      </c>
      <c r="R1777">
        <v>0.56100000000000005</v>
      </c>
      <c r="S1777">
        <v>0.21099999999999999</v>
      </c>
    </row>
    <row r="1778" spans="1:19" x14ac:dyDescent="0.3">
      <c r="A1778">
        <v>480</v>
      </c>
      <c r="B1778">
        <v>-0.54200000000000004</v>
      </c>
      <c r="C1778">
        <v>-1.542</v>
      </c>
      <c r="D1778">
        <v>-2.5379999999999998</v>
      </c>
      <c r="E1778">
        <v>-3.1779999999999999</v>
      </c>
      <c r="F1778">
        <v>-3.24</v>
      </c>
      <c r="G1778">
        <v>1.9</v>
      </c>
      <c r="H1778">
        <v>0.01</v>
      </c>
      <c r="I1778">
        <v>1.923</v>
      </c>
      <c r="J1778">
        <v>-0.54200000000000004</v>
      </c>
      <c r="K1778">
        <v>-1.544</v>
      </c>
      <c r="L1778">
        <v>-2.5379999999999998</v>
      </c>
      <c r="M1778">
        <v>-3.1749999999999998</v>
      </c>
      <c r="N1778">
        <v>-3.24</v>
      </c>
      <c r="O1778">
        <v>1.01</v>
      </c>
      <c r="P1778">
        <v>1</v>
      </c>
      <c r="Q1778">
        <v>0.997</v>
      </c>
      <c r="R1778">
        <v>0.56200000000000006</v>
      </c>
      <c r="S1778">
        <v>0.21199999999999999</v>
      </c>
    </row>
    <row r="1779" spans="1:19" x14ac:dyDescent="0.3">
      <c r="A1779">
        <v>540</v>
      </c>
      <c r="B1779">
        <v>-0.54200000000000004</v>
      </c>
      <c r="C1779">
        <v>-1.542</v>
      </c>
      <c r="D1779">
        <v>-2.5379999999999998</v>
      </c>
      <c r="E1779">
        <v>-3.1779999999999999</v>
      </c>
      <c r="F1779">
        <v>-3.24</v>
      </c>
      <c r="G1779">
        <v>1.9</v>
      </c>
      <c r="H1779">
        <v>0.01</v>
      </c>
      <c r="I1779">
        <v>1.923</v>
      </c>
      <c r="J1779">
        <v>-0.54100000000000004</v>
      </c>
      <c r="K1779">
        <v>-1.544</v>
      </c>
      <c r="L1779">
        <v>-2.5379999999999998</v>
      </c>
      <c r="M1779">
        <v>-3.1749999999999998</v>
      </c>
      <c r="N1779">
        <v>-3.24</v>
      </c>
      <c r="O1779">
        <v>1.012</v>
      </c>
      <c r="P1779">
        <v>1</v>
      </c>
      <c r="Q1779">
        <v>0.997</v>
      </c>
      <c r="R1779">
        <v>0.56299999999999994</v>
      </c>
      <c r="S1779">
        <v>0.214</v>
      </c>
    </row>
    <row r="1780" spans="1:19" x14ac:dyDescent="0.3">
      <c r="A1780">
        <v>600</v>
      </c>
      <c r="B1780">
        <v>-0.54200000000000004</v>
      </c>
      <c r="C1780">
        <v>-1.542</v>
      </c>
      <c r="D1780">
        <v>-2.5379999999999998</v>
      </c>
      <c r="E1780">
        <v>-3.1779999999999999</v>
      </c>
      <c r="F1780">
        <v>-3.24</v>
      </c>
      <c r="G1780">
        <v>1.9</v>
      </c>
      <c r="H1780">
        <v>0.01</v>
      </c>
      <c r="I1780">
        <v>1.923</v>
      </c>
      <c r="J1780">
        <v>-0.53900000000000003</v>
      </c>
      <c r="K1780">
        <v>-1.544</v>
      </c>
      <c r="L1780">
        <v>-2.5379999999999998</v>
      </c>
      <c r="M1780">
        <v>-3.1739999999999999</v>
      </c>
      <c r="N1780">
        <v>-3.24</v>
      </c>
      <c r="O1780">
        <v>1.014</v>
      </c>
      <c r="P1780">
        <v>1</v>
      </c>
      <c r="Q1780">
        <v>0.997</v>
      </c>
      <c r="R1780">
        <v>0.56299999999999994</v>
      </c>
      <c r="S1780">
        <v>0.215</v>
      </c>
    </row>
    <row r="1782" spans="1:19" x14ac:dyDescent="0.3">
      <c r="A1782" t="s">
        <v>0</v>
      </c>
      <c r="B1782" t="s">
        <v>138</v>
      </c>
    </row>
    <row r="1783" spans="1:19" x14ac:dyDescent="0.3">
      <c r="A1783">
        <v>0</v>
      </c>
      <c r="B1783">
        <v>-0.54200000000000004</v>
      </c>
      <c r="C1783">
        <v>-1.542</v>
      </c>
      <c r="D1783">
        <v>-2.5379999999999998</v>
      </c>
      <c r="E1783">
        <v>-3.1779999999999999</v>
      </c>
      <c r="F1783">
        <v>-3.24</v>
      </c>
      <c r="G1783">
        <v>1.9</v>
      </c>
      <c r="H1783">
        <v>0.01</v>
      </c>
      <c r="I1783">
        <v>1.6779999999999999</v>
      </c>
      <c r="J1783">
        <v>-0.54200000000000004</v>
      </c>
      <c r="K1783">
        <v>-1.542</v>
      </c>
      <c r="L1783">
        <v>-2.5379999999999998</v>
      </c>
      <c r="M1783">
        <v>-3.1779999999999999</v>
      </c>
      <c r="N1783">
        <v>-3.24</v>
      </c>
      <c r="O1783">
        <v>0.96799999999999997</v>
      </c>
      <c r="P1783">
        <v>0.96799999999999997</v>
      </c>
      <c r="Q1783">
        <v>0.96199999999999997</v>
      </c>
      <c r="R1783">
        <v>0.54900000000000004</v>
      </c>
      <c r="S1783">
        <v>0.20699999999999999</v>
      </c>
    </row>
    <row r="1784" spans="1:19" x14ac:dyDescent="0.3">
      <c r="A1784">
        <v>60</v>
      </c>
      <c r="B1784">
        <v>-0.54200000000000004</v>
      </c>
      <c r="C1784">
        <v>-1.542</v>
      </c>
      <c r="D1784">
        <v>-2.5379999999999998</v>
      </c>
      <c r="E1784">
        <v>-3.1779999999999999</v>
      </c>
      <c r="F1784">
        <v>-3.24</v>
      </c>
      <c r="G1784">
        <v>1.9</v>
      </c>
      <c r="H1784">
        <v>0.01</v>
      </c>
      <c r="I1784">
        <v>1.6779999999999999</v>
      </c>
      <c r="J1784">
        <v>-0.54600000000000004</v>
      </c>
      <c r="K1784">
        <v>-1.542</v>
      </c>
      <c r="L1784">
        <v>-2.5379999999999998</v>
      </c>
      <c r="M1784">
        <v>-3.1789999999999998</v>
      </c>
      <c r="N1784">
        <v>-3.2370000000000001</v>
      </c>
      <c r="O1784">
        <v>0.98099999999999998</v>
      </c>
      <c r="P1784">
        <v>0.99399999999999999</v>
      </c>
      <c r="Q1784">
        <v>0.98599999999999999</v>
      </c>
      <c r="R1784">
        <v>0.55100000000000005</v>
      </c>
      <c r="S1784">
        <v>0.2</v>
      </c>
    </row>
    <row r="1785" spans="1:19" x14ac:dyDescent="0.3">
      <c r="A1785">
        <v>120</v>
      </c>
      <c r="B1785">
        <v>-0.54200000000000004</v>
      </c>
      <c r="C1785">
        <v>-1.542</v>
      </c>
      <c r="D1785">
        <v>-2.5379999999999998</v>
      </c>
      <c r="E1785">
        <v>-3.1779999999999999</v>
      </c>
      <c r="F1785">
        <v>-3.24</v>
      </c>
      <c r="G1785">
        <v>1.9</v>
      </c>
      <c r="H1785">
        <v>0.01</v>
      </c>
      <c r="I1785">
        <v>1.6779999999999999</v>
      </c>
      <c r="J1785">
        <v>-0.54800000000000004</v>
      </c>
      <c r="K1785">
        <v>-1.542</v>
      </c>
      <c r="L1785">
        <v>-2.5379999999999998</v>
      </c>
      <c r="M1785">
        <v>-3.1779999999999999</v>
      </c>
      <c r="N1785">
        <v>-3.234</v>
      </c>
      <c r="O1785">
        <v>0.98899999999999999</v>
      </c>
      <c r="P1785">
        <v>0.999</v>
      </c>
      <c r="Q1785">
        <v>0.99299999999999999</v>
      </c>
      <c r="R1785">
        <v>0.55000000000000004</v>
      </c>
      <c r="S1785">
        <v>0.193</v>
      </c>
    </row>
    <row r="1786" spans="1:19" x14ac:dyDescent="0.3">
      <c r="A1786">
        <v>180</v>
      </c>
      <c r="B1786">
        <v>-0.54200000000000004</v>
      </c>
      <c r="C1786">
        <v>-1.542</v>
      </c>
      <c r="D1786">
        <v>-2.5379999999999998</v>
      </c>
      <c r="E1786">
        <v>-3.1779999999999999</v>
      </c>
      <c r="F1786">
        <v>-3.24</v>
      </c>
      <c r="G1786">
        <v>1.9</v>
      </c>
      <c r="H1786">
        <v>0.01</v>
      </c>
      <c r="I1786">
        <v>1.6779999999999999</v>
      </c>
      <c r="J1786">
        <v>-0.54800000000000004</v>
      </c>
      <c r="K1786">
        <v>-1.542</v>
      </c>
      <c r="L1786">
        <v>-2.5390000000000001</v>
      </c>
      <c r="M1786">
        <v>-3.177</v>
      </c>
      <c r="N1786">
        <v>-3.2309999999999999</v>
      </c>
      <c r="O1786">
        <v>0.99399999999999999</v>
      </c>
      <c r="P1786">
        <v>1.004</v>
      </c>
      <c r="Q1786">
        <v>0.997</v>
      </c>
      <c r="R1786">
        <v>0.55500000000000005</v>
      </c>
      <c r="S1786">
        <v>0.186</v>
      </c>
    </row>
    <row r="1787" spans="1:19" x14ac:dyDescent="0.3">
      <c r="A1787">
        <v>240</v>
      </c>
      <c r="B1787">
        <v>-0.54200000000000004</v>
      </c>
      <c r="C1787">
        <v>-1.542</v>
      </c>
      <c r="D1787">
        <v>-2.5379999999999998</v>
      </c>
      <c r="E1787">
        <v>-3.1779999999999999</v>
      </c>
      <c r="F1787">
        <v>-3.24</v>
      </c>
      <c r="G1787">
        <v>1.9</v>
      </c>
      <c r="H1787">
        <v>0.01</v>
      </c>
      <c r="I1787">
        <v>1.6779999999999999</v>
      </c>
      <c r="J1787">
        <v>-0.54700000000000004</v>
      </c>
      <c r="K1787">
        <v>-1.542</v>
      </c>
      <c r="L1787">
        <v>-2.5390000000000001</v>
      </c>
      <c r="M1787">
        <v>-3.177</v>
      </c>
      <c r="N1787">
        <v>-3.2280000000000002</v>
      </c>
      <c r="O1787">
        <v>0.999</v>
      </c>
      <c r="P1787">
        <v>1.0049999999999999</v>
      </c>
      <c r="Q1787">
        <v>0.998</v>
      </c>
      <c r="R1787">
        <v>0.56100000000000005</v>
      </c>
      <c r="S1787">
        <v>0.18099999999999999</v>
      </c>
    </row>
    <row r="1788" spans="1:19" x14ac:dyDescent="0.3">
      <c r="A1788">
        <v>300</v>
      </c>
      <c r="B1788">
        <v>-0.54200000000000004</v>
      </c>
      <c r="C1788">
        <v>-1.542</v>
      </c>
      <c r="D1788">
        <v>-2.5379999999999998</v>
      </c>
      <c r="E1788">
        <v>-3.1779999999999999</v>
      </c>
      <c r="F1788">
        <v>-3.24</v>
      </c>
      <c r="G1788">
        <v>1.9</v>
      </c>
      <c r="H1788">
        <v>0.01</v>
      </c>
      <c r="I1788">
        <v>1.6779999999999999</v>
      </c>
      <c r="J1788">
        <v>-0.54700000000000004</v>
      </c>
      <c r="K1788">
        <v>-1.542</v>
      </c>
      <c r="L1788">
        <v>-2.5379999999999998</v>
      </c>
      <c r="M1788">
        <v>-3.177</v>
      </c>
      <c r="N1788">
        <v>-3.2250000000000001</v>
      </c>
      <c r="O1788">
        <v>1.002</v>
      </c>
      <c r="P1788">
        <v>1.0029999999999999</v>
      </c>
      <c r="Q1788">
        <v>0.997</v>
      </c>
      <c r="R1788">
        <v>0.56200000000000006</v>
      </c>
      <c r="S1788">
        <v>0.17599999999999999</v>
      </c>
    </row>
    <row r="1789" spans="1:19" x14ac:dyDescent="0.3">
      <c r="A1789">
        <v>360</v>
      </c>
      <c r="B1789">
        <v>-0.54200000000000004</v>
      </c>
      <c r="C1789">
        <v>-1.542</v>
      </c>
      <c r="D1789">
        <v>-2.5379999999999998</v>
      </c>
      <c r="E1789">
        <v>-3.1779999999999999</v>
      </c>
      <c r="F1789">
        <v>-3.24</v>
      </c>
      <c r="G1789">
        <v>1.9</v>
      </c>
      <c r="H1789">
        <v>0.01</v>
      </c>
      <c r="I1789">
        <v>1.6779999999999999</v>
      </c>
      <c r="J1789">
        <v>-0.54500000000000004</v>
      </c>
      <c r="K1789">
        <v>-1.5429999999999999</v>
      </c>
      <c r="L1789">
        <v>-2.5390000000000001</v>
      </c>
      <c r="M1789">
        <v>-3.1749999999999998</v>
      </c>
      <c r="N1789">
        <v>-3.222</v>
      </c>
      <c r="O1789">
        <v>1.0049999999999999</v>
      </c>
      <c r="P1789">
        <v>1.002</v>
      </c>
      <c r="Q1789">
        <v>0.997</v>
      </c>
      <c r="R1789">
        <v>0.55800000000000005</v>
      </c>
      <c r="S1789">
        <v>0.17199999999999999</v>
      </c>
    </row>
    <row r="1790" spans="1:19" x14ac:dyDescent="0.3">
      <c r="A1790">
        <v>420</v>
      </c>
      <c r="B1790">
        <v>-0.54200000000000004</v>
      </c>
      <c r="C1790">
        <v>-1.542</v>
      </c>
      <c r="D1790">
        <v>-2.5379999999999998</v>
      </c>
      <c r="E1790">
        <v>-3.1779999999999999</v>
      </c>
      <c r="F1790">
        <v>-3.24</v>
      </c>
      <c r="G1790">
        <v>1.9</v>
      </c>
      <c r="H1790">
        <v>0.01</v>
      </c>
      <c r="I1790">
        <v>1.6779999999999999</v>
      </c>
      <c r="J1790">
        <v>-0.54400000000000004</v>
      </c>
      <c r="K1790">
        <v>-1.5429999999999999</v>
      </c>
      <c r="L1790">
        <v>-2.5390000000000001</v>
      </c>
      <c r="M1790">
        <v>-3.1720000000000002</v>
      </c>
      <c r="N1790">
        <v>-3.2189999999999999</v>
      </c>
      <c r="O1790">
        <v>1.0069999999999999</v>
      </c>
      <c r="P1790">
        <v>1.0009999999999999</v>
      </c>
      <c r="Q1790">
        <v>0.998</v>
      </c>
      <c r="R1790">
        <v>0.55100000000000005</v>
      </c>
      <c r="S1790">
        <v>0.17</v>
      </c>
    </row>
    <row r="1791" spans="1:19" x14ac:dyDescent="0.3">
      <c r="A1791">
        <v>480</v>
      </c>
      <c r="B1791">
        <v>-0.54200000000000004</v>
      </c>
      <c r="C1791">
        <v>-1.542</v>
      </c>
      <c r="D1791">
        <v>-2.5379999999999998</v>
      </c>
      <c r="E1791">
        <v>-3.1779999999999999</v>
      </c>
      <c r="F1791">
        <v>-3.24</v>
      </c>
      <c r="G1791">
        <v>1.9</v>
      </c>
      <c r="H1791">
        <v>0.01</v>
      </c>
      <c r="I1791">
        <v>1.6779999999999999</v>
      </c>
      <c r="J1791">
        <v>-0.54200000000000004</v>
      </c>
      <c r="K1791">
        <v>-1.544</v>
      </c>
      <c r="L1791">
        <v>-2.5379999999999998</v>
      </c>
      <c r="M1791">
        <v>-3.17</v>
      </c>
      <c r="N1791">
        <v>-3.2160000000000002</v>
      </c>
      <c r="O1791">
        <v>1.01</v>
      </c>
      <c r="P1791">
        <v>1</v>
      </c>
      <c r="Q1791">
        <v>0.997</v>
      </c>
      <c r="R1791">
        <v>0.54600000000000004</v>
      </c>
      <c r="S1791">
        <v>0.16900000000000001</v>
      </c>
    </row>
    <row r="1792" spans="1:19" x14ac:dyDescent="0.3">
      <c r="A1792">
        <v>540</v>
      </c>
      <c r="B1792">
        <v>-0.54200000000000004</v>
      </c>
      <c r="C1792">
        <v>-1.542</v>
      </c>
      <c r="D1792">
        <v>-2.5379999999999998</v>
      </c>
      <c r="E1792">
        <v>-3.1779999999999999</v>
      </c>
      <c r="F1792">
        <v>-3.24</v>
      </c>
      <c r="G1792">
        <v>1.9</v>
      </c>
      <c r="H1792">
        <v>0.01</v>
      </c>
      <c r="I1792">
        <v>1.6779999999999999</v>
      </c>
      <c r="J1792">
        <v>-0.54100000000000004</v>
      </c>
      <c r="K1792">
        <v>-1.544</v>
      </c>
      <c r="L1792">
        <v>-2.5379999999999998</v>
      </c>
      <c r="M1792">
        <v>-3.1659999999999999</v>
      </c>
      <c r="N1792">
        <v>-3.2130000000000001</v>
      </c>
      <c r="O1792">
        <v>1.012</v>
      </c>
      <c r="P1792">
        <v>1</v>
      </c>
      <c r="Q1792">
        <v>0.996</v>
      </c>
      <c r="R1792">
        <v>0.54</v>
      </c>
      <c r="S1792">
        <v>0.16800000000000001</v>
      </c>
    </row>
    <row r="1793" spans="1:19" x14ac:dyDescent="0.3">
      <c r="A1793">
        <v>600</v>
      </c>
      <c r="B1793">
        <v>-0.54200000000000004</v>
      </c>
      <c r="C1793">
        <v>-1.542</v>
      </c>
      <c r="D1793">
        <v>-2.5379999999999998</v>
      </c>
      <c r="E1793">
        <v>-3.1779999999999999</v>
      </c>
      <c r="F1793">
        <v>-3.24</v>
      </c>
      <c r="G1793">
        <v>1.9</v>
      </c>
      <c r="H1793">
        <v>0.01</v>
      </c>
      <c r="I1793">
        <v>1.6779999999999999</v>
      </c>
      <c r="J1793">
        <v>-0.53900000000000003</v>
      </c>
      <c r="K1793">
        <v>-1.544</v>
      </c>
      <c r="L1793">
        <v>-2.5379999999999998</v>
      </c>
      <c r="M1793">
        <v>-3.1629999999999998</v>
      </c>
      <c r="N1793">
        <v>-3.21</v>
      </c>
      <c r="O1793">
        <v>1.014</v>
      </c>
      <c r="P1793">
        <v>1</v>
      </c>
      <c r="Q1793">
        <v>0.996</v>
      </c>
      <c r="R1793">
        <v>0.53500000000000003</v>
      </c>
      <c r="S1793">
        <v>0.16800000000000001</v>
      </c>
    </row>
    <row r="1795" spans="1:19" x14ac:dyDescent="0.3">
      <c r="A1795" t="s">
        <v>0</v>
      </c>
      <c r="B1795" t="s">
        <v>139</v>
      </c>
    </row>
    <row r="1796" spans="1:19" x14ac:dyDescent="0.3">
      <c r="A1796">
        <v>0</v>
      </c>
      <c r="B1796">
        <v>-0.54200000000000004</v>
      </c>
      <c r="C1796">
        <v>-1.542</v>
      </c>
      <c r="D1796">
        <v>-2.5379999999999998</v>
      </c>
      <c r="E1796">
        <v>-3.17</v>
      </c>
      <c r="F1796">
        <v>-3.23</v>
      </c>
      <c r="G1796">
        <v>1.9</v>
      </c>
      <c r="H1796">
        <v>0.01</v>
      </c>
      <c r="I1796">
        <v>2.1579999999999999</v>
      </c>
      <c r="J1796">
        <v>-0.54200000000000004</v>
      </c>
      <c r="K1796">
        <v>-1.542</v>
      </c>
      <c r="L1796">
        <v>-2.5379999999999998</v>
      </c>
      <c r="M1796">
        <v>-3.17</v>
      </c>
      <c r="N1796">
        <v>-3.23</v>
      </c>
      <c r="O1796">
        <v>0.96799999999999997</v>
      </c>
      <c r="P1796">
        <v>0.96799999999999997</v>
      </c>
      <c r="Q1796">
        <v>0.96099999999999997</v>
      </c>
      <c r="R1796">
        <v>0.54300000000000004</v>
      </c>
      <c r="S1796">
        <v>0.20599999999999999</v>
      </c>
    </row>
    <row r="1797" spans="1:19" x14ac:dyDescent="0.3">
      <c r="A1797">
        <v>60</v>
      </c>
      <c r="B1797">
        <v>-0.54200000000000004</v>
      </c>
      <c r="C1797">
        <v>-1.542</v>
      </c>
      <c r="D1797">
        <v>-2.5379999999999998</v>
      </c>
      <c r="E1797">
        <v>-3.17</v>
      </c>
      <c r="F1797">
        <v>-3.23</v>
      </c>
      <c r="G1797">
        <v>1.9</v>
      </c>
      <c r="H1797">
        <v>0.01</v>
      </c>
      <c r="I1797">
        <v>2.1579999999999999</v>
      </c>
      <c r="J1797">
        <v>-0.54600000000000004</v>
      </c>
      <c r="K1797">
        <v>-1.542</v>
      </c>
      <c r="L1797">
        <v>-2.5379999999999998</v>
      </c>
      <c r="M1797">
        <v>-3.17</v>
      </c>
      <c r="N1797">
        <v>-3.2330000000000001</v>
      </c>
      <c r="O1797">
        <v>0.98099999999999998</v>
      </c>
      <c r="P1797">
        <v>0.995</v>
      </c>
      <c r="Q1797">
        <v>0.98599999999999999</v>
      </c>
      <c r="R1797">
        <v>0.54300000000000004</v>
      </c>
      <c r="S1797">
        <v>0.214</v>
      </c>
    </row>
    <row r="1798" spans="1:19" x14ac:dyDescent="0.3">
      <c r="A1798">
        <v>120</v>
      </c>
      <c r="B1798">
        <v>-0.54200000000000004</v>
      </c>
      <c r="C1798">
        <v>-1.542</v>
      </c>
      <c r="D1798">
        <v>-2.5379999999999998</v>
      </c>
      <c r="E1798">
        <v>-3.17</v>
      </c>
      <c r="F1798">
        <v>-3.23</v>
      </c>
      <c r="G1798">
        <v>1.9</v>
      </c>
      <c r="H1798">
        <v>0.01</v>
      </c>
      <c r="I1798">
        <v>2.1579999999999999</v>
      </c>
      <c r="J1798">
        <v>-0.54700000000000004</v>
      </c>
      <c r="K1798">
        <v>-1.542</v>
      </c>
      <c r="L1798">
        <v>-2.5379999999999998</v>
      </c>
      <c r="M1798">
        <v>-3.17</v>
      </c>
      <c r="N1798">
        <v>-3.2360000000000002</v>
      </c>
      <c r="O1798">
        <v>0.98799999999999999</v>
      </c>
      <c r="P1798">
        <v>0.999</v>
      </c>
      <c r="Q1798">
        <v>0.995</v>
      </c>
      <c r="R1798">
        <v>0.54800000000000004</v>
      </c>
      <c r="S1798">
        <v>0.222</v>
      </c>
    </row>
    <row r="1799" spans="1:19" x14ac:dyDescent="0.3">
      <c r="A1799">
        <v>180</v>
      </c>
      <c r="B1799">
        <v>-0.54200000000000004</v>
      </c>
      <c r="C1799">
        <v>-1.542</v>
      </c>
      <c r="D1799">
        <v>-2.5379999999999998</v>
      </c>
      <c r="E1799">
        <v>-3.17</v>
      </c>
      <c r="F1799">
        <v>-3.23</v>
      </c>
      <c r="G1799">
        <v>1.9</v>
      </c>
      <c r="H1799">
        <v>0.01</v>
      </c>
      <c r="I1799">
        <v>2.1579999999999999</v>
      </c>
      <c r="J1799">
        <v>-0.54800000000000004</v>
      </c>
      <c r="K1799">
        <v>-1.542</v>
      </c>
      <c r="L1799">
        <v>-2.5379999999999998</v>
      </c>
      <c r="M1799">
        <v>-3.169</v>
      </c>
      <c r="N1799">
        <v>-3.2389999999999999</v>
      </c>
      <c r="O1799">
        <v>0.995</v>
      </c>
      <c r="P1799">
        <v>1.0029999999999999</v>
      </c>
      <c r="Q1799">
        <v>0.996</v>
      </c>
      <c r="R1799">
        <v>0.54900000000000004</v>
      </c>
      <c r="S1799">
        <v>0.22900000000000001</v>
      </c>
    </row>
    <row r="1800" spans="1:19" x14ac:dyDescent="0.3">
      <c r="A1800">
        <v>240</v>
      </c>
      <c r="B1800">
        <v>-0.54200000000000004</v>
      </c>
      <c r="C1800">
        <v>-1.542</v>
      </c>
      <c r="D1800">
        <v>-2.5379999999999998</v>
      </c>
      <c r="E1800">
        <v>-3.17</v>
      </c>
      <c r="F1800">
        <v>-3.23</v>
      </c>
      <c r="G1800">
        <v>1.9</v>
      </c>
      <c r="H1800">
        <v>0.01</v>
      </c>
      <c r="I1800">
        <v>2.1579999999999999</v>
      </c>
      <c r="J1800">
        <v>-0.54700000000000004</v>
      </c>
      <c r="K1800">
        <v>-1.542</v>
      </c>
      <c r="L1800">
        <v>-2.5379999999999998</v>
      </c>
      <c r="M1800">
        <v>-3.1669999999999998</v>
      </c>
      <c r="N1800">
        <v>-3.242</v>
      </c>
      <c r="O1800">
        <v>0.999</v>
      </c>
      <c r="P1800">
        <v>1.004</v>
      </c>
      <c r="Q1800">
        <v>0.997</v>
      </c>
      <c r="R1800">
        <v>0.54800000000000004</v>
      </c>
      <c r="S1800">
        <v>0.23400000000000001</v>
      </c>
    </row>
    <row r="1801" spans="1:19" x14ac:dyDescent="0.3">
      <c r="A1801">
        <v>300</v>
      </c>
      <c r="B1801">
        <v>-0.54200000000000004</v>
      </c>
      <c r="C1801">
        <v>-1.542</v>
      </c>
      <c r="D1801">
        <v>-2.5379999999999998</v>
      </c>
      <c r="E1801">
        <v>-3.17</v>
      </c>
      <c r="F1801">
        <v>-3.23</v>
      </c>
      <c r="G1801">
        <v>1.9</v>
      </c>
      <c r="H1801">
        <v>0.01</v>
      </c>
      <c r="I1801">
        <v>2.1579999999999999</v>
      </c>
      <c r="J1801">
        <v>-0.54700000000000004</v>
      </c>
      <c r="K1801">
        <v>-1.542</v>
      </c>
      <c r="L1801">
        <v>-2.5379999999999998</v>
      </c>
      <c r="M1801">
        <v>-3.1669999999999998</v>
      </c>
      <c r="N1801">
        <v>-3.2450000000000001</v>
      </c>
      <c r="O1801">
        <v>1.002</v>
      </c>
      <c r="P1801">
        <v>1.004</v>
      </c>
      <c r="Q1801">
        <v>0.998</v>
      </c>
      <c r="R1801">
        <v>0.55100000000000005</v>
      </c>
      <c r="S1801">
        <v>0.23899999999999999</v>
      </c>
    </row>
    <row r="1802" spans="1:19" x14ac:dyDescent="0.3">
      <c r="A1802">
        <v>360</v>
      </c>
      <c r="B1802">
        <v>-0.54200000000000004</v>
      </c>
      <c r="C1802">
        <v>-1.542</v>
      </c>
      <c r="D1802">
        <v>-2.5379999999999998</v>
      </c>
      <c r="E1802">
        <v>-3.17</v>
      </c>
      <c r="F1802">
        <v>-3.23</v>
      </c>
      <c r="G1802">
        <v>1.9</v>
      </c>
      <c r="H1802">
        <v>0.01</v>
      </c>
      <c r="I1802">
        <v>2.1579999999999999</v>
      </c>
      <c r="J1802">
        <v>-0.54500000000000004</v>
      </c>
      <c r="K1802">
        <v>-1.5429999999999999</v>
      </c>
      <c r="L1802">
        <v>-2.5379999999999998</v>
      </c>
      <c r="M1802">
        <v>-3.1669999999999998</v>
      </c>
      <c r="N1802">
        <v>-3.2480000000000002</v>
      </c>
      <c r="O1802">
        <v>1.0049999999999999</v>
      </c>
      <c r="P1802">
        <v>1.002</v>
      </c>
      <c r="Q1802">
        <v>0.997</v>
      </c>
      <c r="R1802">
        <v>0.55700000000000005</v>
      </c>
      <c r="S1802">
        <v>0.24299999999999999</v>
      </c>
    </row>
    <row r="1803" spans="1:19" x14ac:dyDescent="0.3">
      <c r="A1803">
        <v>420</v>
      </c>
      <c r="B1803">
        <v>-0.54200000000000004</v>
      </c>
      <c r="C1803">
        <v>-1.542</v>
      </c>
      <c r="D1803">
        <v>-2.5379999999999998</v>
      </c>
      <c r="E1803">
        <v>-3.17</v>
      </c>
      <c r="F1803">
        <v>-3.23</v>
      </c>
      <c r="G1803">
        <v>1.9</v>
      </c>
      <c r="H1803">
        <v>0.01</v>
      </c>
      <c r="I1803">
        <v>2.1579999999999999</v>
      </c>
      <c r="J1803">
        <v>-0.54400000000000004</v>
      </c>
      <c r="K1803">
        <v>-1.5429999999999999</v>
      </c>
      <c r="L1803">
        <v>-2.5379999999999998</v>
      </c>
      <c r="M1803">
        <v>-3.169</v>
      </c>
      <c r="N1803">
        <v>-3.2509999999999999</v>
      </c>
      <c r="O1803">
        <v>1.008</v>
      </c>
      <c r="P1803">
        <v>1.0009999999999999</v>
      </c>
      <c r="Q1803">
        <v>0.996</v>
      </c>
      <c r="R1803">
        <v>0.56399999999999995</v>
      </c>
      <c r="S1803">
        <v>0.248</v>
      </c>
    </row>
    <row r="1804" spans="1:19" x14ac:dyDescent="0.3">
      <c r="A1804">
        <v>480</v>
      </c>
      <c r="B1804">
        <v>-0.54200000000000004</v>
      </c>
      <c r="C1804">
        <v>-1.542</v>
      </c>
      <c r="D1804">
        <v>-2.5379999999999998</v>
      </c>
      <c r="E1804">
        <v>-3.17</v>
      </c>
      <c r="F1804">
        <v>-3.23</v>
      </c>
      <c r="G1804">
        <v>1.9</v>
      </c>
      <c r="H1804">
        <v>0.01</v>
      </c>
      <c r="I1804">
        <v>2.1579999999999999</v>
      </c>
      <c r="J1804">
        <v>-0.54200000000000004</v>
      </c>
      <c r="K1804">
        <v>-1.544</v>
      </c>
      <c r="L1804">
        <v>-2.5379999999999998</v>
      </c>
      <c r="M1804">
        <v>-3.1720000000000002</v>
      </c>
      <c r="N1804">
        <v>-3.254</v>
      </c>
      <c r="O1804">
        <v>1.01</v>
      </c>
      <c r="P1804">
        <v>1.0009999999999999</v>
      </c>
      <c r="Q1804">
        <v>0.997</v>
      </c>
      <c r="R1804">
        <v>0.57199999999999995</v>
      </c>
      <c r="S1804">
        <v>0.253</v>
      </c>
    </row>
    <row r="1805" spans="1:19" x14ac:dyDescent="0.3">
      <c r="A1805">
        <v>540</v>
      </c>
      <c r="B1805">
        <v>-0.54200000000000004</v>
      </c>
      <c r="C1805">
        <v>-1.542</v>
      </c>
      <c r="D1805">
        <v>-2.5379999999999998</v>
      </c>
      <c r="E1805">
        <v>-3.17</v>
      </c>
      <c r="F1805">
        <v>-3.23</v>
      </c>
      <c r="G1805">
        <v>1.9</v>
      </c>
      <c r="H1805">
        <v>0.01</v>
      </c>
      <c r="I1805">
        <v>2.1579999999999999</v>
      </c>
      <c r="J1805">
        <v>-0.54100000000000004</v>
      </c>
      <c r="K1805">
        <v>-1.544</v>
      </c>
      <c r="L1805">
        <v>-2.5379999999999998</v>
      </c>
      <c r="M1805">
        <v>-3.1739999999999999</v>
      </c>
      <c r="N1805">
        <v>-3.2570000000000001</v>
      </c>
      <c r="O1805">
        <v>1.012</v>
      </c>
      <c r="P1805">
        <v>1</v>
      </c>
      <c r="Q1805">
        <v>0.997</v>
      </c>
      <c r="R1805">
        <v>0.57699999999999996</v>
      </c>
      <c r="S1805">
        <v>0.25700000000000001</v>
      </c>
    </row>
    <row r="1806" spans="1:19" x14ac:dyDescent="0.3">
      <c r="A1806">
        <v>600</v>
      </c>
      <c r="B1806">
        <v>-0.54200000000000004</v>
      </c>
      <c r="C1806">
        <v>-1.542</v>
      </c>
      <c r="D1806">
        <v>-2.5379999999999998</v>
      </c>
      <c r="E1806">
        <v>-3.17</v>
      </c>
      <c r="F1806">
        <v>-3.23</v>
      </c>
      <c r="G1806">
        <v>1.9</v>
      </c>
      <c r="H1806">
        <v>0.01</v>
      </c>
      <c r="I1806">
        <v>2.1579999999999999</v>
      </c>
      <c r="J1806">
        <v>-0.53900000000000003</v>
      </c>
      <c r="K1806">
        <v>-1.544</v>
      </c>
      <c r="L1806">
        <v>-2.5379999999999998</v>
      </c>
      <c r="M1806">
        <v>-3.1760000000000002</v>
      </c>
      <c r="N1806">
        <v>-3.26</v>
      </c>
      <c r="O1806">
        <v>1.014</v>
      </c>
      <c r="P1806">
        <v>1</v>
      </c>
      <c r="Q1806">
        <v>0.997</v>
      </c>
      <c r="R1806">
        <v>0.58199999999999996</v>
      </c>
      <c r="S1806">
        <v>0.26</v>
      </c>
    </row>
    <row r="1808" spans="1:19" x14ac:dyDescent="0.3">
      <c r="A1808" t="s">
        <v>0</v>
      </c>
      <c r="B1808" t="s">
        <v>140</v>
      </c>
    </row>
    <row r="1809" spans="1:19" x14ac:dyDescent="0.3">
      <c r="A1809">
        <v>0</v>
      </c>
      <c r="B1809">
        <v>-0.54200000000000004</v>
      </c>
      <c r="C1809">
        <v>-1.542</v>
      </c>
      <c r="D1809">
        <v>-2.5379999999999998</v>
      </c>
      <c r="E1809">
        <v>-3.17</v>
      </c>
      <c r="F1809">
        <v>-3.23</v>
      </c>
      <c r="G1809">
        <v>1.9</v>
      </c>
      <c r="H1809">
        <v>0.01</v>
      </c>
      <c r="I1809">
        <v>1.923</v>
      </c>
      <c r="J1809">
        <v>-0.54200000000000004</v>
      </c>
      <c r="K1809">
        <v>-1.542</v>
      </c>
      <c r="L1809">
        <v>-2.5379999999999998</v>
      </c>
      <c r="M1809">
        <v>-3.17</v>
      </c>
      <c r="N1809">
        <v>-3.23</v>
      </c>
      <c r="O1809">
        <v>0.96799999999999997</v>
      </c>
      <c r="P1809">
        <v>0.96799999999999997</v>
      </c>
      <c r="Q1809">
        <v>0.96099999999999997</v>
      </c>
      <c r="R1809">
        <v>0.54300000000000004</v>
      </c>
      <c r="S1809">
        <v>0.20599999999999999</v>
      </c>
    </row>
    <row r="1810" spans="1:19" x14ac:dyDescent="0.3">
      <c r="A1810">
        <v>60</v>
      </c>
      <c r="B1810">
        <v>-0.54200000000000004</v>
      </c>
      <c r="C1810">
        <v>-1.542</v>
      </c>
      <c r="D1810">
        <v>-2.5379999999999998</v>
      </c>
      <c r="E1810">
        <v>-3.17</v>
      </c>
      <c r="F1810">
        <v>-3.23</v>
      </c>
      <c r="G1810">
        <v>1.9</v>
      </c>
      <c r="H1810">
        <v>0.01</v>
      </c>
      <c r="I1810">
        <v>1.923</v>
      </c>
      <c r="J1810">
        <v>-0.54600000000000004</v>
      </c>
      <c r="K1810">
        <v>-1.542</v>
      </c>
      <c r="L1810">
        <v>-2.5379999999999998</v>
      </c>
      <c r="M1810">
        <v>-3.17</v>
      </c>
      <c r="N1810">
        <v>-3.23</v>
      </c>
      <c r="O1810">
        <v>0.98099999999999998</v>
      </c>
      <c r="P1810">
        <v>0.99399999999999999</v>
      </c>
      <c r="Q1810">
        <v>0.98499999999999999</v>
      </c>
      <c r="R1810">
        <v>0.54400000000000004</v>
      </c>
      <c r="S1810">
        <v>0.20599999999999999</v>
      </c>
    </row>
    <row r="1811" spans="1:19" x14ac:dyDescent="0.3">
      <c r="A1811">
        <v>120</v>
      </c>
      <c r="B1811">
        <v>-0.54200000000000004</v>
      </c>
      <c r="C1811">
        <v>-1.542</v>
      </c>
      <c r="D1811">
        <v>-2.5379999999999998</v>
      </c>
      <c r="E1811">
        <v>-3.17</v>
      </c>
      <c r="F1811">
        <v>-3.23</v>
      </c>
      <c r="G1811">
        <v>1.9</v>
      </c>
      <c r="H1811">
        <v>0.01</v>
      </c>
      <c r="I1811">
        <v>1.923</v>
      </c>
      <c r="J1811">
        <v>-0.54800000000000004</v>
      </c>
      <c r="K1811">
        <v>-1.542</v>
      </c>
      <c r="L1811">
        <v>-2.5379999999999998</v>
      </c>
      <c r="M1811">
        <v>-3.17</v>
      </c>
      <c r="N1811">
        <v>-3.23</v>
      </c>
      <c r="O1811">
        <v>0.98899999999999999</v>
      </c>
      <c r="P1811">
        <v>0.999</v>
      </c>
      <c r="Q1811">
        <v>0.99399999999999999</v>
      </c>
      <c r="R1811">
        <v>0.54600000000000004</v>
      </c>
      <c r="S1811">
        <v>0.20599999999999999</v>
      </c>
    </row>
    <row r="1812" spans="1:19" x14ac:dyDescent="0.3">
      <c r="A1812">
        <v>180</v>
      </c>
      <c r="B1812">
        <v>-0.54200000000000004</v>
      </c>
      <c r="C1812">
        <v>-1.542</v>
      </c>
      <c r="D1812">
        <v>-2.5379999999999998</v>
      </c>
      <c r="E1812">
        <v>-3.17</v>
      </c>
      <c r="F1812">
        <v>-3.23</v>
      </c>
      <c r="G1812">
        <v>1.9</v>
      </c>
      <c r="H1812">
        <v>0.01</v>
      </c>
      <c r="I1812">
        <v>1.923</v>
      </c>
      <c r="J1812">
        <v>-0.54800000000000004</v>
      </c>
      <c r="K1812">
        <v>-1.542</v>
      </c>
      <c r="L1812">
        <v>-2.5379999999999998</v>
      </c>
      <c r="M1812">
        <v>-3.169</v>
      </c>
      <c r="N1812">
        <v>-3.23</v>
      </c>
      <c r="O1812">
        <v>0.995</v>
      </c>
      <c r="P1812">
        <v>1.004</v>
      </c>
      <c r="Q1812">
        <v>0.996</v>
      </c>
      <c r="R1812">
        <v>0.54900000000000004</v>
      </c>
      <c r="S1812">
        <v>0.20699999999999999</v>
      </c>
    </row>
    <row r="1813" spans="1:19" x14ac:dyDescent="0.3">
      <c r="A1813">
        <v>240</v>
      </c>
      <c r="B1813">
        <v>-0.54200000000000004</v>
      </c>
      <c r="C1813">
        <v>-1.542</v>
      </c>
      <c r="D1813">
        <v>-2.5379999999999998</v>
      </c>
      <c r="E1813">
        <v>-3.17</v>
      </c>
      <c r="F1813">
        <v>-3.23</v>
      </c>
      <c r="G1813">
        <v>1.9</v>
      </c>
      <c r="H1813">
        <v>0.01</v>
      </c>
      <c r="I1813">
        <v>1.923</v>
      </c>
      <c r="J1813">
        <v>-0.54700000000000004</v>
      </c>
      <c r="K1813">
        <v>-1.542</v>
      </c>
      <c r="L1813">
        <v>-2.5379999999999998</v>
      </c>
      <c r="M1813">
        <v>-3.1680000000000001</v>
      </c>
      <c r="N1813">
        <v>-3.23</v>
      </c>
      <c r="O1813">
        <v>0.999</v>
      </c>
      <c r="P1813">
        <v>1.0049999999999999</v>
      </c>
      <c r="Q1813">
        <v>0.997</v>
      </c>
      <c r="R1813">
        <v>0.55100000000000005</v>
      </c>
      <c r="S1813">
        <v>0.20699999999999999</v>
      </c>
    </row>
    <row r="1814" spans="1:19" x14ac:dyDescent="0.3">
      <c r="A1814">
        <v>300</v>
      </c>
      <c r="B1814">
        <v>-0.54200000000000004</v>
      </c>
      <c r="C1814">
        <v>-1.542</v>
      </c>
      <c r="D1814">
        <v>-2.5379999999999998</v>
      </c>
      <c r="E1814">
        <v>-3.17</v>
      </c>
      <c r="F1814">
        <v>-3.23</v>
      </c>
      <c r="G1814">
        <v>1.9</v>
      </c>
      <c r="H1814">
        <v>0.01</v>
      </c>
      <c r="I1814">
        <v>1.923</v>
      </c>
      <c r="J1814">
        <v>-0.54700000000000004</v>
      </c>
      <c r="K1814">
        <v>-1.542</v>
      </c>
      <c r="L1814">
        <v>-2.5379999999999998</v>
      </c>
      <c r="M1814">
        <v>-3.1669999999999998</v>
      </c>
      <c r="N1814">
        <v>-3.23</v>
      </c>
      <c r="O1814">
        <v>1.002</v>
      </c>
      <c r="P1814">
        <v>1.0029999999999999</v>
      </c>
      <c r="Q1814">
        <v>0.997</v>
      </c>
      <c r="R1814">
        <v>0.55300000000000005</v>
      </c>
      <c r="S1814">
        <v>0.20699999999999999</v>
      </c>
    </row>
    <row r="1815" spans="1:19" x14ac:dyDescent="0.3">
      <c r="A1815">
        <v>360</v>
      </c>
      <c r="B1815">
        <v>-0.54200000000000004</v>
      </c>
      <c r="C1815">
        <v>-1.542</v>
      </c>
      <c r="D1815">
        <v>-2.5379999999999998</v>
      </c>
      <c r="E1815">
        <v>-3.17</v>
      </c>
      <c r="F1815">
        <v>-3.23</v>
      </c>
      <c r="G1815">
        <v>1.9</v>
      </c>
      <c r="H1815">
        <v>0.01</v>
      </c>
      <c r="I1815">
        <v>1.923</v>
      </c>
      <c r="J1815">
        <v>-0.54500000000000004</v>
      </c>
      <c r="K1815">
        <v>-1.5429999999999999</v>
      </c>
      <c r="L1815">
        <v>-2.5379999999999998</v>
      </c>
      <c r="M1815">
        <v>-3.1669999999999998</v>
      </c>
      <c r="N1815">
        <v>-3.23</v>
      </c>
      <c r="O1815">
        <v>1.0049999999999999</v>
      </c>
      <c r="P1815">
        <v>1.002</v>
      </c>
      <c r="Q1815">
        <v>0.997</v>
      </c>
      <c r="R1815">
        <v>0.55400000000000005</v>
      </c>
      <c r="S1815">
        <v>0.20699999999999999</v>
      </c>
    </row>
    <row r="1816" spans="1:19" x14ac:dyDescent="0.3">
      <c r="A1816">
        <v>420</v>
      </c>
      <c r="B1816">
        <v>-0.54200000000000004</v>
      </c>
      <c r="C1816">
        <v>-1.542</v>
      </c>
      <c r="D1816">
        <v>-2.5379999999999998</v>
      </c>
      <c r="E1816">
        <v>-3.17</v>
      </c>
      <c r="F1816">
        <v>-3.23</v>
      </c>
      <c r="G1816">
        <v>1.9</v>
      </c>
      <c r="H1816">
        <v>0.01</v>
      </c>
      <c r="I1816">
        <v>1.923</v>
      </c>
      <c r="J1816">
        <v>-0.54400000000000004</v>
      </c>
      <c r="K1816">
        <v>-1.5429999999999999</v>
      </c>
      <c r="L1816">
        <v>-2.5379999999999998</v>
      </c>
      <c r="M1816">
        <v>-3.1669999999999998</v>
      </c>
      <c r="N1816">
        <v>-3.23</v>
      </c>
      <c r="O1816">
        <v>1.008</v>
      </c>
      <c r="P1816">
        <v>1.0009999999999999</v>
      </c>
      <c r="Q1816">
        <v>0.996</v>
      </c>
      <c r="R1816">
        <v>0.55500000000000005</v>
      </c>
      <c r="S1816">
        <v>0.20899999999999999</v>
      </c>
    </row>
    <row r="1817" spans="1:19" x14ac:dyDescent="0.3">
      <c r="A1817">
        <v>480</v>
      </c>
      <c r="B1817">
        <v>-0.54200000000000004</v>
      </c>
      <c r="C1817">
        <v>-1.542</v>
      </c>
      <c r="D1817">
        <v>-2.5379999999999998</v>
      </c>
      <c r="E1817">
        <v>-3.17</v>
      </c>
      <c r="F1817">
        <v>-3.23</v>
      </c>
      <c r="G1817">
        <v>1.9</v>
      </c>
      <c r="H1817">
        <v>0.01</v>
      </c>
      <c r="I1817">
        <v>1.923</v>
      </c>
      <c r="J1817">
        <v>-0.54200000000000004</v>
      </c>
      <c r="K1817">
        <v>-1.544</v>
      </c>
      <c r="L1817">
        <v>-2.5379999999999998</v>
      </c>
      <c r="M1817">
        <v>-3.1669999999999998</v>
      </c>
      <c r="N1817">
        <v>-3.23</v>
      </c>
      <c r="O1817">
        <v>1.01</v>
      </c>
      <c r="P1817">
        <v>1</v>
      </c>
      <c r="Q1817">
        <v>0.997</v>
      </c>
      <c r="R1817">
        <v>0.55600000000000005</v>
      </c>
      <c r="S1817">
        <v>0.21099999999999999</v>
      </c>
    </row>
    <row r="1818" spans="1:19" x14ac:dyDescent="0.3">
      <c r="A1818">
        <v>540</v>
      </c>
      <c r="B1818">
        <v>-0.54200000000000004</v>
      </c>
      <c r="C1818">
        <v>-1.542</v>
      </c>
      <c r="D1818">
        <v>-2.5379999999999998</v>
      </c>
      <c r="E1818">
        <v>-3.17</v>
      </c>
      <c r="F1818">
        <v>-3.23</v>
      </c>
      <c r="G1818">
        <v>1.9</v>
      </c>
      <c r="H1818">
        <v>0.01</v>
      </c>
      <c r="I1818">
        <v>1.923</v>
      </c>
      <c r="J1818">
        <v>-0.54100000000000004</v>
      </c>
      <c r="K1818">
        <v>-1.544</v>
      </c>
      <c r="L1818">
        <v>-2.5379999999999998</v>
      </c>
      <c r="M1818">
        <v>-3.1659999999999999</v>
      </c>
      <c r="N1818">
        <v>-3.23</v>
      </c>
      <c r="O1818">
        <v>1.012</v>
      </c>
      <c r="P1818">
        <v>1</v>
      </c>
      <c r="Q1818">
        <v>0.996</v>
      </c>
      <c r="R1818">
        <v>0.55600000000000005</v>
      </c>
      <c r="S1818">
        <v>0.21199999999999999</v>
      </c>
    </row>
    <row r="1819" spans="1:19" x14ac:dyDescent="0.3">
      <c r="A1819">
        <v>600</v>
      </c>
      <c r="B1819">
        <v>-0.54200000000000004</v>
      </c>
      <c r="C1819">
        <v>-1.542</v>
      </c>
      <c r="D1819">
        <v>-2.5379999999999998</v>
      </c>
      <c r="E1819">
        <v>-3.17</v>
      </c>
      <c r="F1819">
        <v>-3.23</v>
      </c>
      <c r="G1819">
        <v>1.9</v>
      </c>
      <c r="H1819">
        <v>0.01</v>
      </c>
      <c r="I1819">
        <v>1.923</v>
      </c>
      <c r="J1819">
        <v>-0.53900000000000003</v>
      </c>
      <c r="K1819">
        <v>-1.544</v>
      </c>
      <c r="L1819">
        <v>-2.5379999999999998</v>
      </c>
      <c r="M1819">
        <v>-3.1659999999999999</v>
      </c>
      <c r="N1819">
        <v>-3.23</v>
      </c>
      <c r="O1819">
        <v>1.014</v>
      </c>
      <c r="P1819">
        <v>1</v>
      </c>
      <c r="Q1819">
        <v>0.996</v>
      </c>
      <c r="R1819">
        <v>0.55600000000000005</v>
      </c>
      <c r="S1819">
        <v>0.21299999999999999</v>
      </c>
    </row>
    <row r="1821" spans="1:19" x14ac:dyDescent="0.3">
      <c r="A1821" t="s">
        <v>0</v>
      </c>
      <c r="B1821" t="s">
        <v>141</v>
      </c>
    </row>
    <row r="1822" spans="1:19" x14ac:dyDescent="0.3">
      <c r="A1822">
        <v>0</v>
      </c>
      <c r="B1822">
        <v>-0.54200000000000004</v>
      </c>
      <c r="C1822">
        <v>-1.542</v>
      </c>
      <c r="D1822">
        <v>-2.5379999999999998</v>
      </c>
      <c r="E1822">
        <v>-3.17</v>
      </c>
      <c r="F1822">
        <v>-3.23</v>
      </c>
      <c r="G1822">
        <v>1.9</v>
      </c>
      <c r="H1822">
        <v>0.01</v>
      </c>
      <c r="I1822">
        <v>1.675</v>
      </c>
      <c r="J1822">
        <v>-0.54200000000000004</v>
      </c>
      <c r="K1822">
        <v>-1.542</v>
      </c>
      <c r="L1822">
        <v>-2.5379999999999998</v>
      </c>
      <c r="M1822">
        <v>-3.17</v>
      </c>
      <c r="N1822">
        <v>-3.23</v>
      </c>
      <c r="O1822">
        <v>0.96799999999999997</v>
      </c>
      <c r="P1822">
        <v>0.96799999999999997</v>
      </c>
      <c r="Q1822">
        <v>0.96099999999999997</v>
      </c>
      <c r="R1822">
        <v>0.54300000000000004</v>
      </c>
      <c r="S1822">
        <v>0.20599999999999999</v>
      </c>
    </row>
    <row r="1823" spans="1:19" x14ac:dyDescent="0.3">
      <c r="A1823">
        <v>60</v>
      </c>
      <c r="B1823">
        <v>-0.54200000000000004</v>
      </c>
      <c r="C1823">
        <v>-1.542</v>
      </c>
      <c r="D1823">
        <v>-2.5379999999999998</v>
      </c>
      <c r="E1823">
        <v>-3.17</v>
      </c>
      <c r="F1823">
        <v>-3.23</v>
      </c>
      <c r="G1823">
        <v>1.9</v>
      </c>
      <c r="H1823">
        <v>0.01</v>
      </c>
      <c r="I1823">
        <v>1.675</v>
      </c>
      <c r="J1823">
        <v>-0.54600000000000004</v>
      </c>
      <c r="K1823">
        <v>-1.542</v>
      </c>
      <c r="L1823">
        <v>-2.5379999999999998</v>
      </c>
      <c r="M1823">
        <v>-3.17</v>
      </c>
      <c r="N1823">
        <v>-3.2269999999999999</v>
      </c>
      <c r="O1823">
        <v>0.98099999999999998</v>
      </c>
      <c r="P1823">
        <v>0.99299999999999999</v>
      </c>
      <c r="Q1823">
        <v>0.98499999999999999</v>
      </c>
      <c r="R1823">
        <v>0.54500000000000004</v>
      </c>
      <c r="S1823">
        <v>0.19800000000000001</v>
      </c>
    </row>
    <row r="1824" spans="1:19" x14ac:dyDescent="0.3">
      <c r="A1824">
        <v>120</v>
      </c>
      <c r="B1824">
        <v>-0.54200000000000004</v>
      </c>
      <c r="C1824">
        <v>-1.542</v>
      </c>
      <c r="D1824">
        <v>-2.5379999999999998</v>
      </c>
      <c r="E1824">
        <v>-3.17</v>
      </c>
      <c r="F1824">
        <v>-3.23</v>
      </c>
      <c r="G1824">
        <v>1.9</v>
      </c>
      <c r="H1824">
        <v>0.01</v>
      </c>
      <c r="I1824">
        <v>1.675</v>
      </c>
      <c r="J1824">
        <v>-0.54800000000000004</v>
      </c>
      <c r="K1824">
        <v>-1.542</v>
      </c>
      <c r="L1824">
        <v>-2.5379999999999998</v>
      </c>
      <c r="M1824">
        <v>-3.169</v>
      </c>
      <c r="N1824">
        <v>-3.2240000000000002</v>
      </c>
      <c r="O1824">
        <v>0.98899999999999999</v>
      </c>
      <c r="P1824">
        <v>0.999</v>
      </c>
      <c r="Q1824">
        <v>0.99299999999999999</v>
      </c>
      <c r="R1824">
        <v>0.54500000000000004</v>
      </c>
      <c r="S1824">
        <v>0.191</v>
      </c>
    </row>
    <row r="1825" spans="1:19" x14ac:dyDescent="0.3">
      <c r="A1825">
        <v>180</v>
      </c>
      <c r="B1825">
        <v>-0.54200000000000004</v>
      </c>
      <c r="C1825">
        <v>-1.542</v>
      </c>
      <c r="D1825">
        <v>-2.5379999999999998</v>
      </c>
      <c r="E1825">
        <v>-3.17</v>
      </c>
      <c r="F1825">
        <v>-3.23</v>
      </c>
      <c r="G1825">
        <v>1.9</v>
      </c>
      <c r="H1825">
        <v>0.01</v>
      </c>
      <c r="I1825">
        <v>1.675</v>
      </c>
      <c r="J1825">
        <v>-0.54800000000000004</v>
      </c>
      <c r="K1825">
        <v>-1.542</v>
      </c>
      <c r="L1825">
        <v>-2.5390000000000001</v>
      </c>
      <c r="M1825">
        <v>-3.169</v>
      </c>
      <c r="N1825">
        <v>-3.2210000000000001</v>
      </c>
      <c r="O1825">
        <v>0.99399999999999999</v>
      </c>
      <c r="P1825">
        <v>1.004</v>
      </c>
      <c r="Q1825">
        <v>0.997</v>
      </c>
      <c r="R1825">
        <v>0.54800000000000004</v>
      </c>
      <c r="S1825">
        <v>0.185</v>
      </c>
    </row>
    <row r="1826" spans="1:19" x14ac:dyDescent="0.3">
      <c r="A1826">
        <v>240</v>
      </c>
      <c r="B1826">
        <v>-0.54200000000000004</v>
      </c>
      <c r="C1826">
        <v>-1.542</v>
      </c>
      <c r="D1826">
        <v>-2.5379999999999998</v>
      </c>
      <c r="E1826">
        <v>-3.17</v>
      </c>
      <c r="F1826">
        <v>-3.23</v>
      </c>
      <c r="G1826">
        <v>1.9</v>
      </c>
      <c r="H1826">
        <v>0.01</v>
      </c>
      <c r="I1826">
        <v>1.675</v>
      </c>
      <c r="J1826">
        <v>-0.54700000000000004</v>
      </c>
      <c r="K1826">
        <v>-1.542</v>
      </c>
      <c r="L1826">
        <v>-2.5379999999999998</v>
      </c>
      <c r="M1826">
        <v>-3.169</v>
      </c>
      <c r="N1826">
        <v>-3.218</v>
      </c>
      <c r="O1826">
        <v>0.999</v>
      </c>
      <c r="P1826">
        <v>1.0049999999999999</v>
      </c>
      <c r="Q1826">
        <v>0.997</v>
      </c>
      <c r="R1826">
        <v>0.55500000000000005</v>
      </c>
      <c r="S1826">
        <v>0.17899999999999999</v>
      </c>
    </row>
    <row r="1827" spans="1:19" x14ac:dyDescent="0.3">
      <c r="A1827">
        <v>300</v>
      </c>
      <c r="B1827">
        <v>-0.54200000000000004</v>
      </c>
      <c r="C1827">
        <v>-1.542</v>
      </c>
      <c r="D1827">
        <v>-2.5379999999999998</v>
      </c>
      <c r="E1827">
        <v>-3.17</v>
      </c>
      <c r="F1827">
        <v>-3.23</v>
      </c>
      <c r="G1827">
        <v>1.9</v>
      </c>
      <c r="H1827">
        <v>0.01</v>
      </c>
      <c r="I1827">
        <v>1.675</v>
      </c>
      <c r="J1827">
        <v>-0.54700000000000004</v>
      </c>
      <c r="K1827">
        <v>-1.542</v>
      </c>
      <c r="L1827">
        <v>-2.5379999999999998</v>
      </c>
      <c r="M1827">
        <v>-3.1680000000000001</v>
      </c>
      <c r="N1827">
        <v>-3.2149999999999999</v>
      </c>
      <c r="O1827">
        <v>1.002</v>
      </c>
      <c r="P1827">
        <v>1.0029999999999999</v>
      </c>
      <c r="Q1827">
        <v>0.996</v>
      </c>
      <c r="R1827">
        <v>0.55600000000000005</v>
      </c>
      <c r="S1827">
        <v>0.17399999999999999</v>
      </c>
    </row>
    <row r="1828" spans="1:19" x14ac:dyDescent="0.3">
      <c r="A1828">
        <v>360</v>
      </c>
      <c r="B1828">
        <v>-0.54200000000000004</v>
      </c>
      <c r="C1828">
        <v>-1.542</v>
      </c>
      <c r="D1828">
        <v>-2.5379999999999998</v>
      </c>
      <c r="E1828">
        <v>-3.17</v>
      </c>
      <c r="F1828">
        <v>-3.23</v>
      </c>
      <c r="G1828">
        <v>1.9</v>
      </c>
      <c r="H1828">
        <v>0.01</v>
      </c>
      <c r="I1828">
        <v>1.675</v>
      </c>
      <c r="J1828">
        <v>-0.54500000000000004</v>
      </c>
      <c r="K1828">
        <v>-1.5429999999999999</v>
      </c>
      <c r="L1828">
        <v>-2.5379999999999998</v>
      </c>
      <c r="M1828">
        <v>-3.1659999999999999</v>
      </c>
      <c r="N1828">
        <v>-3.2120000000000002</v>
      </c>
      <c r="O1828">
        <v>1.0049999999999999</v>
      </c>
      <c r="P1828">
        <v>1.002</v>
      </c>
      <c r="Q1828">
        <v>0.997</v>
      </c>
      <c r="R1828">
        <v>0.55100000000000005</v>
      </c>
      <c r="S1828">
        <v>0.17</v>
      </c>
    </row>
    <row r="1829" spans="1:19" x14ac:dyDescent="0.3">
      <c r="A1829">
        <v>420</v>
      </c>
      <c r="B1829">
        <v>-0.54200000000000004</v>
      </c>
      <c r="C1829">
        <v>-1.542</v>
      </c>
      <c r="D1829">
        <v>-2.5379999999999998</v>
      </c>
      <c r="E1829">
        <v>-3.17</v>
      </c>
      <c r="F1829">
        <v>-3.23</v>
      </c>
      <c r="G1829">
        <v>1.9</v>
      </c>
      <c r="H1829">
        <v>0.01</v>
      </c>
      <c r="I1829">
        <v>1.675</v>
      </c>
      <c r="J1829">
        <v>-0.54400000000000004</v>
      </c>
      <c r="K1829">
        <v>-1.5429999999999999</v>
      </c>
      <c r="L1829">
        <v>-2.5379999999999998</v>
      </c>
      <c r="M1829">
        <v>-3.1640000000000001</v>
      </c>
      <c r="N1829">
        <v>-3.2090000000000001</v>
      </c>
      <c r="O1829">
        <v>1.008</v>
      </c>
      <c r="P1829">
        <v>1.0009999999999999</v>
      </c>
      <c r="Q1829">
        <v>0.997</v>
      </c>
      <c r="R1829">
        <v>0.54500000000000004</v>
      </c>
      <c r="S1829">
        <v>0.16800000000000001</v>
      </c>
    </row>
    <row r="1830" spans="1:19" x14ac:dyDescent="0.3">
      <c r="A1830">
        <v>480</v>
      </c>
      <c r="B1830">
        <v>-0.54200000000000004</v>
      </c>
      <c r="C1830">
        <v>-1.542</v>
      </c>
      <c r="D1830">
        <v>-2.5379999999999998</v>
      </c>
      <c r="E1830">
        <v>-3.17</v>
      </c>
      <c r="F1830">
        <v>-3.23</v>
      </c>
      <c r="G1830">
        <v>1.9</v>
      </c>
      <c r="H1830">
        <v>0.01</v>
      </c>
      <c r="I1830">
        <v>1.675</v>
      </c>
      <c r="J1830">
        <v>-0.54200000000000004</v>
      </c>
      <c r="K1830">
        <v>-1.544</v>
      </c>
      <c r="L1830">
        <v>-2.5379999999999998</v>
      </c>
      <c r="M1830">
        <v>-3.161</v>
      </c>
      <c r="N1830">
        <v>-3.206</v>
      </c>
      <c r="O1830">
        <v>1.01</v>
      </c>
      <c r="P1830">
        <v>1</v>
      </c>
      <c r="Q1830">
        <v>0.997</v>
      </c>
      <c r="R1830">
        <v>0.54</v>
      </c>
      <c r="S1830">
        <v>0.16700000000000001</v>
      </c>
    </row>
    <row r="1831" spans="1:19" x14ac:dyDescent="0.3">
      <c r="A1831">
        <v>540</v>
      </c>
      <c r="B1831">
        <v>-0.54200000000000004</v>
      </c>
      <c r="C1831">
        <v>-1.542</v>
      </c>
      <c r="D1831">
        <v>-2.5379999999999998</v>
      </c>
      <c r="E1831">
        <v>-3.17</v>
      </c>
      <c r="F1831">
        <v>-3.23</v>
      </c>
      <c r="G1831">
        <v>1.9</v>
      </c>
      <c r="H1831">
        <v>0.01</v>
      </c>
      <c r="I1831">
        <v>1.675</v>
      </c>
      <c r="J1831">
        <v>-0.54100000000000004</v>
      </c>
      <c r="K1831">
        <v>-1.544</v>
      </c>
      <c r="L1831">
        <v>-2.5379999999999998</v>
      </c>
      <c r="M1831">
        <v>-3.1579999999999999</v>
      </c>
      <c r="N1831">
        <v>-3.2029999999999998</v>
      </c>
      <c r="O1831">
        <v>1.012</v>
      </c>
      <c r="P1831">
        <v>1</v>
      </c>
      <c r="Q1831">
        <v>0.996</v>
      </c>
      <c r="R1831">
        <v>0.53400000000000003</v>
      </c>
      <c r="S1831">
        <v>0.16700000000000001</v>
      </c>
    </row>
    <row r="1832" spans="1:19" x14ac:dyDescent="0.3">
      <c r="A1832">
        <v>600</v>
      </c>
      <c r="B1832">
        <v>-0.54200000000000004</v>
      </c>
      <c r="C1832">
        <v>-1.542</v>
      </c>
      <c r="D1832">
        <v>-2.5379999999999998</v>
      </c>
      <c r="E1832">
        <v>-3.17</v>
      </c>
      <c r="F1832">
        <v>-3.23</v>
      </c>
      <c r="G1832">
        <v>1.9</v>
      </c>
      <c r="H1832">
        <v>0.01</v>
      </c>
      <c r="I1832">
        <v>1.675</v>
      </c>
      <c r="J1832">
        <v>-0.53900000000000003</v>
      </c>
      <c r="K1832">
        <v>-1.544</v>
      </c>
      <c r="L1832">
        <v>-2.5379999999999998</v>
      </c>
      <c r="M1832">
        <v>-3.1549999999999998</v>
      </c>
      <c r="N1832">
        <v>-3.2</v>
      </c>
      <c r="O1832">
        <v>1.014</v>
      </c>
      <c r="P1832">
        <v>1</v>
      </c>
      <c r="Q1832">
        <v>0.996</v>
      </c>
      <c r="R1832">
        <v>0.53</v>
      </c>
      <c r="S1832">
        <v>0.16600000000000001</v>
      </c>
    </row>
    <row r="1834" spans="1:19" x14ac:dyDescent="0.3">
      <c r="A1834" t="s">
        <v>0</v>
      </c>
      <c r="B1834" t="s">
        <v>142</v>
      </c>
    </row>
    <row r="1835" spans="1:19" x14ac:dyDescent="0.3">
      <c r="A1835">
        <v>0</v>
      </c>
      <c r="B1835">
        <v>-0.54200000000000004</v>
      </c>
      <c r="C1835">
        <v>-1.542</v>
      </c>
      <c r="D1835">
        <v>-2.5379999999999998</v>
      </c>
      <c r="E1835">
        <v>-3.1619999999999999</v>
      </c>
      <c r="F1835">
        <v>-3.22</v>
      </c>
      <c r="G1835">
        <v>1.9</v>
      </c>
      <c r="H1835">
        <v>0.01</v>
      </c>
      <c r="I1835">
        <v>2.161</v>
      </c>
      <c r="J1835">
        <v>-0.54200000000000004</v>
      </c>
      <c r="K1835">
        <v>-1.542</v>
      </c>
      <c r="L1835">
        <v>-2.5379999999999998</v>
      </c>
      <c r="M1835">
        <v>-3.1619999999999999</v>
      </c>
      <c r="N1835">
        <v>-3.22</v>
      </c>
      <c r="O1835">
        <v>0.96799999999999997</v>
      </c>
      <c r="P1835">
        <v>0.96799999999999997</v>
      </c>
      <c r="Q1835">
        <v>0.96099999999999997</v>
      </c>
      <c r="R1835">
        <v>0.53700000000000003</v>
      </c>
      <c r="S1835">
        <v>0.20399999999999999</v>
      </c>
    </row>
    <row r="1836" spans="1:19" x14ac:dyDescent="0.3">
      <c r="A1836">
        <v>60</v>
      </c>
      <c r="B1836">
        <v>-0.54200000000000004</v>
      </c>
      <c r="C1836">
        <v>-1.542</v>
      </c>
      <c r="D1836">
        <v>-2.5379999999999998</v>
      </c>
      <c r="E1836">
        <v>-3.1619999999999999</v>
      </c>
      <c r="F1836">
        <v>-3.22</v>
      </c>
      <c r="G1836">
        <v>1.9</v>
      </c>
      <c r="H1836">
        <v>0.01</v>
      </c>
      <c r="I1836">
        <v>2.161</v>
      </c>
      <c r="J1836">
        <v>-0.54600000000000004</v>
      </c>
      <c r="K1836">
        <v>-1.542</v>
      </c>
      <c r="L1836">
        <v>-2.5369999999999999</v>
      </c>
      <c r="M1836">
        <v>-3.161</v>
      </c>
      <c r="N1836">
        <v>-3.2229999999999999</v>
      </c>
      <c r="O1836">
        <v>0.98099999999999998</v>
      </c>
      <c r="P1836">
        <v>0.995</v>
      </c>
      <c r="Q1836">
        <v>0.98499999999999999</v>
      </c>
      <c r="R1836">
        <v>0.53700000000000003</v>
      </c>
      <c r="S1836">
        <v>0.21299999999999999</v>
      </c>
    </row>
    <row r="1837" spans="1:19" x14ac:dyDescent="0.3">
      <c r="A1837">
        <v>120</v>
      </c>
      <c r="B1837">
        <v>-0.54200000000000004</v>
      </c>
      <c r="C1837">
        <v>-1.542</v>
      </c>
      <c r="D1837">
        <v>-2.5379999999999998</v>
      </c>
      <c r="E1837">
        <v>-3.1619999999999999</v>
      </c>
      <c r="F1837">
        <v>-3.22</v>
      </c>
      <c r="G1837">
        <v>1.9</v>
      </c>
      <c r="H1837">
        <v>0.01</v>
      </c>
      <c r="I1837">
        <v>2.161</v>
      </c>
      <c r="J1837">
        <v>-0.54700000000000004</v>
      </c>
      <c r="K1837">
        <v>-1.542</v>
      </c>
      <c r="L1837">
        <v>-2.5379999999999998</v>
      </c>
      <c r="M1837">
        <v>-3.1619999999999999</v>
      </c>
      <c r="N1837">
        <v>-3.226</v>
      </c>
      <c r="O1837">
        <v>0.98799999999999999</v>
      </c>
      <c r="P1837">
        <v>1</v>
      </c>
      <c r="Q1837">
        <v>0.99399999999999999</v>
      </c>
      <c r="R1837">
        <v>0.54100000000000004</v>
      </c>
      <c r="S1837">
        <v>0.22</v>
      </c>
    </row>
    <row r="1838" spans="1:19" x14ac:dyDescent="0.3">
      <c r="A1838">
        <v>180</v>
      </c>
      <c r="B1838">
        <v>-0.54200000000000004</v>
      </c>
      <c r="C1838">
        <v>-1.542</v>
      </c>
      <c r="D1838">
        <v>-2.5379999999999998</v>
      </c>
      <c r="E1838">
        <v>-3.1619999999999999</v>
      </c>
      <c r="F1838">
        <v>-3.22</v>
      </c>
      <c r="G1838">
        <v>1.9</v>
      </c>
      <c r="H1838">
        <v>0.01</v>
      </c>
      <c r="I1838">
        <v>2.161</v>
      </c>
      <c r="J1838">
        <v>-0.54800000000000004</v>
      </c>
      <c r="K1838">
        <v>-1.542</v>
      </c>
      <c r="L1838">
        <v>-2.5379999999999998</v>
      </c>
      <c r="M1838">
        <v>-3.161</v>
      </c>
      <c r="N1838">
        <v>-3.2290000000000001</v>
      </c>
      <c r="O1838">
        <v>0.995</v>
      </c>
      <c r="P1838">
        <v>1.0029999999999999</v>
      </c>
      <c r="Q1838">
        <v>0.995</v>
      </c>
      <c r="R1838">
        <v>0.54300000000000004</v>
      </c>
      <c r="S1838">
        <v>0.22700000000000001</v>
      </c>
    </row>
    <row r="1839" spans="1:19" x14ac:dyDescent="0.3">
      <c r="A1839">
        <v>240</v>
      </c>
      <c r="B1839">
        <v>-0.54200000000000004</v>
      </c>
      <c r="C1839">
        <v>-1.542</v>
      </c>
      <c r="D1839">
        <v>-2.5379999999999998</v>
      </c>
      <c r="E1839">
        <v>-3.1619999999999999</v>
      </c>
      <c r="F1839">
        <v>-3.22</v>
      </c>
      <c r="G1839">
        <v>1.9</v>
      </c>
      <c r="H1839">
        <v>0.01</v>
      </c>
      <c r="I1839">
        <v>2.161</v>
      </c>
      <c r="J1839">
        <v>-0.54700000000000004</v>
      </c>
      <c r="K1839">
        <v>-1.542</v>
      </c>
      <c r="L1839">
        <v>-2.5379999999999998</v>
      </c>
      <c r="M1839">
        <v>-3.1589999999999998</v>
      </c>
      <c r="N1839">
        <v>-3.2320000000000002</v>
      </c>
      <c r="O1839">
        <v>0.999</v>
      </c>
      <c r="P1839">
        <v>1.004</v>
      </c>
      <c r="Q1839">
        <v>0.997</v>
      </c>
      <c r="R1839">
        <v>0.54200000000000004</v>
      </c>
      <c r="S1839">
        <v>0.23300000000000001</v>
      </c>
    </row>
    <row r="1840" spans="1:19" x14ac:dyDescent="0.3">
      <c r="A1840">
        <v>300</v>
      </c>
      <c r="B1840">
        <v>-0.54200000000000004</v>
      </c>
      <c r="C1840">
        <v>-1.542</v>
      </c>
      <c r="D1840">
        <v>-2.5379999999999998</v>
      </c>
      <c r="E1840">
        <v>-3.1619999999999999</v>
      </c>
      <c r="F1840">
        <v>-3.22</v>
      </c>
      <c r="G1840">
        <v>1.9</v>
      </c>
      <c r="H1840">
        <v>0.01</v>
      </c>
      <c r="I1840">
        <v>2.161</v>
      </c>
      <c r="J1840">
        <v>-0.54700000000000004</v>
      </c>
      <c r="K1840">
        <v>-1.542</v>
      </c>
      <c r="L1840">
        <v>-2.5379999999999998</v>
      </c>
      <c r="M1840">
        <v>-3.1579999999999999</v>
      </c>
      <c r="N1840">
        <v>-3.2349999999999999</v>
      </c>
      <c r="O1840">
        <v>1.002</v>
      </c>
      <c r="P1840">
        <v>1.004</v>
      </c>
      <c r="Q1840">
        <v>0.998</v>
      </c>
      <c r="R1840">
        <v>0.54500000000000004</v>
      </c>
      <c r="S1840">
        <v>0.23699999999999999</v>
      </c>
    </row>
    <row r="1841" spans="1:19" x14ac:dyDescent="0.3">
      <c r="A1841">
        <v>360</v>
      </c>
      <c r="B1841">
        <v>-0.54200000000000004</v>
      </c>
      <c r="C1841">
        <v>-1.542</v>
      </c>
      <c r="D1841">
        <v>-2.5379999999999998</v>
      </c>
      <c r="E1841">
        <v>-3.1619999999999999</v>
      </c>
      <c r="F1841">
        <v>-3.22</v>
      </c>
      <c r="G1841">
        <v>1.9</v>
      </c>
      <c r="H1841">
        <v>0.01</v>
      </c>
      <c r="I1841">
        <v>2.161</v>
      </c>
      <c r="J1841">
        <v>-0.54500000000000004</v>
      </c>
      <c r="K1841">
        <v>-1.5429999999999999</v>
      </c>
      <c r="L1841">
        <v>-2.5379999999999998</v>
      </c>
      <c r="M1841">
        <v>-3.1589999999999998</v>
      </c>
      <c r="N1841">
        <v>-3.238</v>
      </c>
      <c r="O1841">
        <v>1.0049999999999999</v>
      </c>
      <c r="P1841">
        <v>1.002</v>
      </c>
      <c r="Q1841">
        <v>0.995</v>
      </c>
      <c r="R1841">
        <v>0.55100000000000005</v>
      </c>
      <c r="S1841">
        <v>0.24099999999999999</v>
      </c>
    </row>
    <row r="1842" spans="1:19" x14ac:dyDescent="0.3">
      <c r="A1842">
        <v>420</v>
      </c>
      <c r="B1842">
        <v>-0.54200000000000004</v>
      </c>
      <c r="C1842">
        <v>-1.542</v>
      </c>
      <c r="D1842">
        <v>-2.5379999999999998</v>
      </c>
      <c r="E1842">
        <v>-3.1619999999999999</v>
      </c>
      <c r="F1842">
        <v>-3.22</v>
      </c>
      <c r="G1842">
        <v>1.9</v>
      </c>
      <c r="H1842">
        <v>0.01</v>
      </c>
      <c r="I1842">
        <v>2.161</v>
      </c>
      <c r="J1842">
        <v>-0.54400000000000004</v>
      </c>
      <c r="K1842">
        <v>-1.5429999999999999</v>
      </c>
      <c r="L1842">
        <v>-2.5379999999999998</v>
      </c>
      <c r="M1842">
        <v>-3.161</v>
      </c>
      <c r="N1842">
        <v>-3.2410000000000001</v>
      </c>
      <c r="O1842">
        <v>1.008</v>
      </c>
      <c r="P1842">
        <v>1.0009999999999999</v>
      </c>
      <c r="Q1842">
        <v>0.995</v>
      </c>
      <c r="R1842">
        <v>0.55800000000000005</v>
      </c>
      <c r="S1842">
        <v>0.246</v>
      </c>
    </row>
    <row r="1843" spans="1:19" x14ac:dyDescent="0.3">
      <c r="A1843">
        <v>480</v>
      </c>
      <c r="B1843">
        <v>-0.54200000000000004</v>
      </c>
      <c r="C1843">
        <v>-1.542</v>
      </c>
      <c r="D1843">
        <v>-2.5379999999999998</v>
      </c>
      <c r="E1843">
        <v>-3.1619999999999999</v>
      </c>
      <c r="F1843">
        <v>-3.22</v>
      </c>
      <c r="G1843">
        <v>1.9</v>
      </c>
      <c r="H1843">
        <v>0.01</v>
      </c>
      <c r="I1843">
        <v>2.161</v>
      </c>
      <c r="J1843">
        <v>-0.54200000000000004</v>
      </c>
      <c r="K1843">
        <v>-1.544</v>
      </c>
      <c r="L1843">
        <v>-2.5379999999999998</v>
      </c>
      <c r="M1843">
        <v>-3.1640000000000001</v>
      </c>
      <c r="N1843">
        <v>-3.2440000000000002</v>
      </c>
      <c r="O1843">
        <v>1.01</v>
      </c>
      <c r="P1843">
        <v>1.0009999999999999</v>
      </c>
      <c r="Q1843">
        <v>0.996</v>
      </c>
      <c r="R1843">
        <v>0.56599999999999995</v>
      </c>
      <c r="S1843">
        <v>0.251</v>
      </c>
    </row>
    <row r="1844" spans="1:19" x14ac:dyDescent="0.3">
      <c r="A1844">
        <v>540</v>
      </c>
      <c r="B1844">
        <v>-0.54200000000000004</v>
      </c>
      <c r="C1844">
        <v>-1.542</v>
      </c>
      <c r="D1844">
        <v>-2.5379999999999998</v>
      </c>
      <c r="E1844">
        <v>-3.1619999999999999</v>
      </c>
      <c r="F1844">
        <v>-3.22</v>
      </c>
      <c r="G1844">
        <v>1.9</v>
      </c>
      <c r="H1844">
        <v>0.01</v>
      </c>
      <c r="I1844">
        <v>2.161</v>
      </c>
      <c r="J1844">
        <v>-0.54100000000000004</v>
      </c>
      <c r="K1844">
        <v>-1.544</v>
      </c>
      <c r="L1844">
        <v>-2.5379999999999998</v>
      </c>
      <c r="M1844">
        <v>-3.1659999999999999</v>
      </c>
      <c r="N1844">
        <v>-3.2469999999999999</v>
      </c>
      <c r="O1844">
        <v>1.012</v>
      </c>
      <c r="P1844">
        <v>1</v>
      </c>
      <c r="Q1844">
        <v>0.996</v>
      </c>
      <c r="R1844">
        <v>0.57199999999999995</v>
      </c>
      <c r="S1844">
        <v>0.255</v>
      </c>
    </row>
    <row r="1845" spans="1:19" x14ac:dyDescent="0.3">
      <c r="A1845">
        <v>600</v>
      </c>
      <c r="B1845">
        <v>-0.54200000000000004</v>
      </c>
      <c r="C1845">
        <v>-1.542</v>
      </c>
      <c r="D1845">
        <v>-2.5379999999999998</v>
      </c>
      <c r="E1845">
        <v>-3.1619999999999999</v>
      </c>
      <c r="F1845">
        <v>-3.22</v>
      </c>
      <c r="G1845">
        <v>1.9</v>
      </c>
      <c r="H1845">
        <v>0.01</v>
      </c>
      <c r="I1845">
        <v>2.161</v>
      </c>
      <c r="J1845">
        <v>-0.53900000000000003</v>
      </c>
      <c r="K1845">
        <v>-1.544</v>
      </c>
      <c r="L1845">
        <v>-2.5379999999999998</v>
      </c>
      <c r="M1845">
        <v>-3.1680000000000001</v>
      </c>
      <c r="N1845">
        <v>-3.25</v>
      </c>
      <c r="O1845">
        <v>1.014</v>
      </c>
      <c r="P1845">
        <v>1</v>
      </c>
      <c r="Q1845">
        <v>0.996</v>
      </c>
      <c r="R1845">
        <v>0.57599999999999996</v>
      </c>
      <c r="S1845">
        <v>0.25800000000000001</v>
      </c>
    </row>
    <row r="1847" spans="1:19" x14ac:dyDescent="0.3">
      <c r="A1847" t="s">
        <v>0</v>
      </c>
      <c r="B1847" t="s">
        <v>143</v>
      </c>
    </row>
    <row r="1848" spans="1:19" x14ac:dyDescent="0.3">
      <c r="A1848">
        <v>0</v>
      </c>
      <c r="B1848">
        <v>-0.54200000000000004</v>
      </c>
      <c r="C1848">
        <v>-1.542</v>
      </c>
      <c r="D1848">
        <v>-2.5379999999999998</v>
      </c>
      <c r="E1848">
        <v>-3.1619999999999999</v>
      </c>
      <c r="F1848">
        <v>-3.22</v>
      </c>
      <c r="G1848">
        <v>1.9</v>
      </c>
      <c r="H1848">
        <v>0.01</v>
      </c>
      <c r="I1848">
        <v>1.923</v>
      </c>
      <c r="J1848">
        <v>-0.54200000000000004</v>
      </c>
      <c r="K1848">
        <v>-1.542</v>
      </c>
      <c r="L1848">
        <v>-2.5379999999999998</v>
      </c>
      <c r="M1848">
        <v>-3.1619999999999999</v>
      </c>
      <c r="N1848">
        <v>-3.22</v>
      </c>
      <c r="O1848">
        <v>0.96799999999999997</v>
      </c>
      <c r="P1848">
        <v>0.96799999999999997</v>
      </c>
      <c r="Q1848">
        <v>0.96099999999999997</v>
      </c>
      <c r="R1848">
        <v>0.53700000000000003</v>
      </c>
      <c r="S1848">
        <v>0.20399999999999999</v>
      </c>
    </row>
    <row r="1849" spans="1:19" x14ac:dyDescent="0.3">
      <c r="A1849">
        <v>60</v>
      </c>
      <c r="B1849">
        <v>-0.54200000000000004</v>
      </c>
      <c r="C1849">
        <v>-1.542</v>
      </c>
      <c r="D1849">
        <v>-2.5379999999999998</v>
      </c>
      <c r="E1849">
        <v>-3.1619999999999999</v>
      </c>
      <c r="F1849">
        <v>-3.22</v>
      </c>
      <c r="G1849">
        <v>1.9</v>
      </c>
      <c r="H1849">
        <v>0.01</v>
      </c>
      <c r="I1849">
        <v>1.923</v>
      </c>
      <c r="J1849">
        <v>-0.54600000000000004</v>
      </c>
      <c r="K1849">
        <v>-1.542</v>
      </c>
      <c r="L1849">
        <v>-2.5369999999999999</v>
      </c>
      <c r="M1849">
        <v>-3.1619999999999999</v>
      </c>
      <c r="N1849">
        <v>-3.22</v>
      </c>
      <c r="O1849">
        <v>0.98099999999999998</v>
      </c>
      <c r="P1849">
        <v>0.99399999999999999</v>
      </c>
      <c r="Q1849">
        <v>0.98499999999999999</v>
      </c>
      <c r="R1849">
        <v>0.53800000000000003</v>
      </c>
      <c r="S1849">
        <v>0.20499999999999999</v>
      </c>
    </row>
    <row r="1850" spans="1:19" x14ac:dyDescent="0.3">
      <c r="A1850">
        <v>120</v>
      </c>
      <c r="B1850">
        <v>-0.54200000000000004</v>
      </c>
      <c r="C1850">
        <v>-1.542</v>
      </c>
      <c r="D1850">
        <v>-2.5379999999999998</v>
      </c>
      <c r="E1850">
        <v>-3.1619999999999999</v>
      </c>
      <c r="F1850">
        <v>-3.22</v>
      </c>
      <c r="G1850">
        <v>1.9</v>
      </c>
      <c r="H1850">
        <v>0.01</v>
      </c>
      <c r="I1850">
        <v>1.923</v>
      </c>
      <c r="J1850">
        <v>-0.54800000000000004</v>
      </c>
      <c r="K1850">
        <v>-1.542</v>
      </c>
      <c r="L1850">
        <v>-2.5379999999999998</v>
      </c>
      <c r="M1850">
        <v>-3.161</v>
      </c>
      <c r="N1850">
        <v>-3.22</v>
      </c>
      <c r="O1850">
        <v>0.98899999999999999</v>
      </c>
      <c r="P1850">
        <v>0.999</v>
      </c>
      <c r="Q1850">
        <v>0.99299999999999999</v>
      </c>
      <c r="R1850">
        <v>0.54</v>
      </c>
      <c r="S1850">
        <v>0.20499999999999999</v>
      </c>
    </row>
    <row r="1851" spans="1:19" x14ac:dyDescent="0.3">
      <c r="A1851">
        <v>180</v>
      </c>
      <c r="B1851">
        <v>-0.54200000000000004</v>
      </c>
      <c r="C1851">
        <v>-1.542</v>
      </c>
      <c r="D1851">
        <v>-2.5379999999999998</v>
      </c>
      <c r="E1851">
        <v>-3.1619999999999999</v>
      </c>
      <c r="F1851">
        <v>-3.22</v>
      </c>
      <c r="G1851">
        <v>1.9</v>
      </c>
      <c r="H1851">
        <v>0.01</v>
      </c>
      <c r="I1851">
        <v>1.923</v>
      </c>
      <c r="J1851">
        <v>-0.54800000000000004</v>
      </c>
      <c r="K1851">
        <v>-1.542</v>
      </c>
      <c r="L1851">
        <v>-2.5379999999999998</v>
      </c>
      <c r="M1851">
        <v>-3.16</v>
      </c>
      <c r="N1851">
        <v>-3.22</v>
      </c>
      <c r="O1851">
        <v>0.995</v>
      </c>
      <c r="P1851">
        <v>1.004</v>
      </c>
      <c r="Q1851">
        <v>0.995</v>
      </c>
      <c r="R1851">
        <v>0.54200000000000004</v>
      </c>
      <c r="S1851">
        <v>0.20499999999999999</v>
      </c>
    </row>
    <row r="1852" spans="1:19" x14ac:dyDescent="0.3">
      <c r="A1852">
        <v>240</v>
      </c>
      <c r="B1852">
        <v>-0.54200000000000004</v>
      </c>
      <c r="C1852">
        <v>-1.542</v>
      </c>
      <c r="D1852">
        <v>-2.5379999999999998</v>
      </c>
      <c r="E1852">
        <v>-3.1619999999999999</v>
      </c>
      <c r="F1852">
        <v>-3.22</v>
      </c>
      <c r="G1852">
        <v>1.9</v>
      </c>
      <c r="H1852">
        <v>0.01</v>
      </c>
      <c r="I1852">
        <v>1.923</v>
      </c>
      <c r="J1852">
        <v>-0.54700000000000004</v>
      </c>
      <c r="K1852">
        <v>-1.542</v>
      </c>
      <c r="L1852">
        <v>-2.5379999999999998</v>
      </c>
      <c r="M1852">
        <v>-3.16</v>
      </c>
      <c r="N1852">
        <v>-3.22</v>
      </c>
      <c r="O1852">
        <v>0.999</v>
      </c>
      <c r="P1852">
        <v>1.0049999999999999</v>
      </c>
      <c r="Q1852">
        <v>0.997</v>
      </c>
      <c r="R1852">
        <v>0.54500000000000004</v>
      </c>
      <c r="S1852">
        <v>0.20499999999999999</v>
      </c>
    </row>
    <row r="1853" spans="1:19" x14ac:dyDescent="0.3">
      <c r="A1853">
        <v>300</v>
      </c>
      <c r="B1853">
        <v>-0.54200000000000004</v>
      </c>
      <c r="C1853">
        <v>-1.542</v>
      </c>
      <c r="D1853">
        <v>-2.5379999999999998</v>
      </c>
      <c r="E1853">
        <v>-3.1619999999999999</v>
      </c>
      <c r="F1853">
        <v>-3.22</v>
      </c>
      <c r="G1853">
        <v>1.9</v>
      </c>
      <c r="H1853">
        <v>0.01</v>
      </c>
      <c r="I1853">
        <v>1.923</v>
      </c>
      <c r="J1853">
        <v>-0.54700000000000004</v>
      </c>
      <c r="K1853">
        <v>-1.542</v>
      </c>
      <c r="L1853">
        <v>-2.5379999999999998</v>
      </c>
      <c r="M1853">
        <v>-3.1589999999999998</v>
      </c>
      <c r="N1853">
        <v>-3.22</v>
      </c>
      <c r="O1853">
        <v>1.002</v>
      </c>
      <c r="P1853">
        <v>1.0029999999999999</v>
      </c>
      <c r="Q1853">
        <v>0.997</v>
      </c>
      <c r="R1853">
        <v>0.54700000000000004</v>
      </c>
      <c r="S1853">
        <v>0.20499999999999999</v>
      </c>
    </row>
    <row r="1854" spans="1:19" x14ac:dyDescent="0.3">
      <c r="A1854">
        <v>360</v>
      </c>
      <c r="B1854">
        <v>-0.54200000000000004</v>
      </c>
      <c r="C1854">
        <v>-1.542</v>
      </c>
      <c r="D1854">
        <v>-2.5379999999999998</v>
      </c>
      <c r="E1854">
        <v>-3.1619999999999999</v>
      </c>
      <c r="F1854">
        <v>-3.22</v>
      </c>
      <c r="G1854">
        <v>1.9</v>
      </c>
      <c r="H1854">
        <v>0.01</v>
      </c>
      <c r="I1854">
        <v>1.923</v>
      </c>
      <c r="J1854">
        <v>-0.54500000000000004</v>
      </c>
      <c r="K1854">
        <v>-1.5429999999999999</v>
      </c>
      <c r="L1854">
        <v>-2.5379999999999998</v>
      </c>
      <c r="M1854">
        <v>-3.1589999999999998</v>
      </c>
      <c r="N1854">
        <v>-3.22</v>
      </c>
      <c r="O1854">
        <v>1.0049999999999999</v>
      </c>
      <c r="P1854">
        <v>1.002</v>
      </c>
      <c r="Q1854">
        <v>0.996</v>
      </c>
      <c r="R1854">
        <v>0.54800000000000004</v>
      </c>
      <c r="S1854">
        <v>0.20499999999999999</v>
      </c>
    </row>
    <row r="1855" spans="1:19" x14ac:dyDescent="0.3">
      <c r="A1855">
        <v>420</v>
      </c>
      <c r="B1855">
        <v>-0.54200000000000004</v>
      </c>
      <c r="C1855">
        <v>-1.542</v>
      </c>
      <c r="D1855">
        <v>-2.5379999999999998</v>
      </c>
      <c r="E1855">
        <v>-3.1619999999999999</v>
      </c>
      <c r="F1855">
        <v>-3.22</v>
      </c>
      <c r="G1855">
        <v>1.9</v>
      </c>
      <c r="H1855">
        <v>0.01</v>
      </c>
      <c r="I1855">
        <v>1.923</v>
      </c>
      <c r="J1855">
        <v>-0.54400000000000004</v>
      </c>
      <c r="K1855">
        <v>-1.5429999999999999</v>
      </c>
      <c r="L1855">
        <v>-2.5379999999999998</v>
      </c>
      <c r="M1855">
        <v>-3.1579999999999999</v>
      </c>
      <c r="N1855">
        <v>-3.22</v>
      </c>
      <c r="O1855">
        <v>1.008</v>
      </c>
      <c r="P1855">
        <v>1.0009999999999999</v>
      </c>
      <c r="Q1855">
        <v>0.996</v>
      </c>
      <c r="R1855">
        <v>0.54900000000000004</v>
      </c>
      <c r="S1855">
        <v>0.20699999999999999</v>
      </c>
    </row>
    <row r="1856" spans="1:19" x14ac:dyDescent="0.3">
      <c r="A1856">
        <v>480</v>
      </c>
      <c r="B1856">
        <v>-0.54200000000000004</v>
      </c>
      <c r="C1856">
        <v>-1.542</v>
      </c>
      <c r="D1856">
        <v>-2.5379999999999998</v>
      </c>
      <c r="E1856">
        <v>-3.1619999999999999</v>
      </c>
      <c r="F1856">
        <v>-3.22</v>
      </c>
      <c r="G1856">
        <v>1.9</v>
      </c>
      <c r="H1856">
        <v>0.01</v>
      </c>
      <c r="I1856">
        <v>1.923</v>
      </c>
      <c r="J1856">
        <v>-0.54200000000000004</v>
      </c>
      <c r="K1856">
        <v>-1.544</v>
      </c>
      <c r="L1856">
        <v>-2.5379999999999998</v>
      </c>
      <c r="M1856">
        <v>-3.1579999999999999</v>
      </c>
      <c r="N1856">
        <v>-3.22</v>
      </c>
      <c r="O1856">
        <v>1.01</v>
      </c>
      <c r="P1856">
        <v>1</v>
      </c>
      <c r="Q1856">
        <v>0.996</v>
      </c>
      <c r="R1856">
        <v>0.55000000000000004</v>
      </c>
      <c r="S1856">
        <v>0.20899999999999999</v>
      </c>
    </row>
    <row r="1857" spans="1:19" x14ac:dyDescent="0.3">
      <c r="A1857">
        <v>540</v>
      </c>
      <c r="B1857">
        <v>-0.54200000000000004</v>
      </c>
      <c r="C1857">
        <v>-1.542</v>
      </c>
      <c r="D1857">
        <v>-2.5379999999999998</v>
      </c>
      <c r="E1857">
        <v>-3.1619999999999999</v>
      </c>
      <c r="F1857">
        <v>-3.22</v>
      </c>
      <c r="G1857">
        <v>1.9</v>
      </c>
      <c r="H1857">
        <v>0.01</v>
      </c>
      <c r="I1857">
        <v>1.923</v>
      </c>
      <c r="J1857">
        <v>-0.54100000000000004</v>
      </c>
      <c r="K1857">
        <v>-1.544</v>
      </c>
      <c r="L1857">
        <v>-2.5369999999999999</v>
      </c>
      <c r="M1857">
        <v>-3.1579999999999999</v>
      </c>
      <c r="N1857">
        <v>-3.22</v>
      </c>
      <c r="O1857">
        <v>1.012</v>
      </c>
      <c r="P1857">
        <v>1</v>
      </c>
      <c r="Q1857">
        <v>0.996</v>
      </c>
      <c r="R1857">
        <v>0.55000000000000004</v>
      </c>
      <c r="S1857">
        <v>0.21</v>
      </c>
    </row>
    <row r="1858" spans="1:19" x14ac:dyDescent="0.3">
      <c r="A1858">
        <v>600</v>
      </c>
      <c r="B1858">
        <v>-0.54200000000000004</v>
      </c>
      <c r="C1858">
        <v>-1.542</v>
      </c>
      <c r="D1858">
        <v>-2.5379999999999998</v>
      </c>
      <c r="E1858">
        <v>-3.1619999999999999</v>
      </c>
      <c r="F1858">
        <v>-3.22</v>
      </c>
      <c r="G1858">
        <v>1.9</v>
      </c>
      <c r="H1858">
        <v>0.01</v>
      </c>
      <c r="I1858">
        <v>1.923</v>
      </c>
      <c r="J1858">
        <v>-0.53900000000000003</v>
      </c>
      <c r="K1858">
        <v>-1.544</v>
      </c>
      <c r="L1858">
        <v>-2.5369999999999999</v>
      </c>
      <c r="M1858">
        <v>-3.1579999999999999</v>
      </c>
      <c r="N1858">
        <v>-3.22</v>
      </c>
      <c r="O1858">
        <v>1.014</v>
      </c>
      <c r="P1858">
        <v>1</v>
      </c>
      <c r="Q1858">
        <v>0.996</v>
      </c>
      <c r="R1858">
        <v>0.55000000000000004</v>
      </c>
      <c r="S1858">
        <v>0.21099999999999999</v>
      </c>
    </row>
    <row r="1860" spans="1:19" x14ac:dyDescent="0.3">
      <c r="A1860" t="s">
        <v>0</v>
      </c>
      <c r="B1860" t="s">
        <v>144</v>
      </c>
    </row>
    <row r="1861" spans="1:19" x14ac:dyDescent="0.3">
      <c r="A1861">
        <v>0</v>
      </c>
      <c r="B1861">
        <v>-0.54200000000000004</v>
      </c>
      <c r="C1861">
        <v>-1.542</v>
      </c>
      <c r="D1861">
        <v>-2.5379999999999998</v>
      </c>
      <c r="E1861">
        <v>-3.1619999999999999</v>
      </c>
      <c r="F1861">
        <v>-3.22</v>
      </c>
      <c r="G1861">
        <v>1.9</v>
      </c>
      <c r="H1861">
        <v>0.01</v>
      </c>
      <c r="I1861">
        <v>1.671</v>
      </c>
      <c r="J1861">
        <v>-0.54200000000000004</v>
      </c>
      <c r="K1861">
        <v>-1.542</v>
      </c>
      <c r="L1861">
        <v>-2.5379999999999998</v>
      </c>
      <c r="M1861">
        <v>-3.1619999999999999</v>
      </c>
      <c r="N1861">
        <v>-3.22</v>
      </c>
      <c r="O1861">
        <v>0.96799999999999997</v>
      </c>
      <c r="P1861">
        <v>0.96799999999999997</v>
      </c>
      <c r="Q1861">
        <v>0.96099999999999997</v>
      </c>
      <c r="R1861">
        <v>0.53700000000000003</v>
      </c>
      <c r="S1861">
        <v>0.20399999999999999</v>
      </c>
    </row>
    <row r="1862" spans="1:19" x14ac:dyDescent="0.3">
      <c r="A1862">
        <v>60</v>
      </c>
      <c r="B1862">
        <v>-0.54200000000000004</v>
      </c>
      <c r="C1862">
        <v>-1.542</v>
      </c>
      <c r="D1862">
        <v>-2.5379999999999998</v>
      </c>
      <c r="E1862">
        <v>-3.1619999999999999</v>
      </c>
      <c r="F1862">
        <v>-3.22</v>
      </c>
      <c r="G1862">
        <v>1.9</v>
      </c>
      <c r="H1862">
        <v>0.01</v>
      </c>
      <c r="I1862">
        <v>1.671</v>
      </c>
      <c r="J1862">
        <v>-0.54600000000000004</v>
      </c>
      <c r="K1862">
        <v>-1.542</v>
      </c>
      <c r="L1862">
        <v>-2.5369999999999999</v>
      </c>
      <c r="M1862">
        <v>-3.1619999999999999</v>
      </c>
      <c r="N1862">
        <v>-3.2170000000000001</v>
      </c>
      <c r="O1862">
        <v>0.98099999999999998</v>
      </c>
      <c r="P1862">
        <v>0.99299999999999999</v>
      </c>
      <c r="Q1862">
        <v>0.98499999999999999</v>
      </c>
      <c r="R1862">
        <v>0.53900000000000003</v>
      </c>
      <c r="S1862">
        <v>0.19700000000000001</v>
      </c>
    </row>
    <row r="1863" spans="1:19" x14ac:dyDescent="0.3">
      <c r="A1863">
        <v>120</v>
      </c>
      <c r="B1863">
        <v>-0.54200000000000004</v>
      </c>
      <c r="C1863">
        <v>-1.542</v>
      </c>
      <c r="D1863">
        <v>-2.5379999999999998</v>
      </c>
      <c r="E1863">
        <v>-3.1619999999999999</v>
      </c>
      <c r="F1863">
        <v>-3.22</v>
      </c>
      <c r="G1863">
        <v>1.9</v>
      </c>
      <c r="H1863">
        <v>0.01</v>
      </c>
      <c r="I1863">
        <v>1.671</v>
      </c>
      <c r="J1863">
        <v>-0.54800000000000004</v>
      </c>
      <c r="K1863">
        <v>-1.542</v>
      </c>
      <c r="L1863">
        <v>-2.5369999999999999</v>
      </c>
      <c r="M1863">
        <v>-3.161</v>
      </c>
      <c r="N1863">
        <v>-3.214</v>
      </c>
      <c r="O1863">
        <v>0.98899999999999999</v>
      </c>
      <c r="P1863">
        <v>0.999</v>
      </c>
      <c r="Q1863">
        <v>0.99199999999999999</v>
      </c>
      <c r="R1863">
        <v>0.53800000000000003</v>
      </c>
      <c r="S1863">
        <v>0.19</v>
      </c>
    </row>
    <row r="1864" spans="1:19" x14ac:dyDescent="0.3">
      <c r="A1864">
        <v>180</v>
      </c>
      <c r="B1864">
        <v>-0.54200000000000004</v>
      </c>
      <c r="C1864">
        <v>-1.542</v>
      </c>
      <c r="D1864">
        <v>-2.5379999999999998</v>
      </c>
      <c r="E1864">
        <v>-3.1619999999999999</v>
      </c>
      <c r="F1864">
        <v>-3.22</v>
      </c>
      <c r="G1864">
        <v>1.9</v>
      </c>
      <c r="H1864">
        <v>0.01</v>
      </c>
      <c r="I1864">
        <v>1.671</v>
      </c>
      <c r="J1864">
        <v>-0.54800000000000004</v>
      </c>
      <c r="K1864">
        <v>-1.542</v>
      </c>
      <c r="L1864">
        <v>-2.5379999999999998</v>
      </c>
      <c r="M1864">
        <v>-3.16</v>
      </c>
      <c r="N1864">
        <v>-3.2109999999999999</v>
      </c>
      <c r="O1864">
        <v>0.99399999999999999</v>
      </c>
      <c r="P1864">
        <v>1.004</v>
      </c>
      <c r="Q1864">
        <v>0.997</v>
      </c>
      <c r="R1864">
        <v>0.54200000000000004</v>
      </c>
      <c r="S1864">
        <v>0.183</v>
      </c>
    </row>
    <row r="1865" spans="1:19" x14ac:dyDescent="0.3">
      <c r="A1865">
        <v>240</v>
      </c>
      <c r="B1865">
        <v>-0.54200000000000004</v>
      </c>
      <c r="C1865">
        <v>-1.542</v>
      </c>
      <c r="D1865">
        <v>-2.5379999999999998</v>
      </c>
      <c r="E1865">
        <v>-3.1619999999999999</v>
      </c>
      <c r="F1865">
        <v>-3.22</v>
      </c>
      <c r="G1865">
        <v>1.9</v>
      </c>
      <c r="H1865">
        <v>0.01</v>
      </c>
      <c r="I1865">
        <v>1.671</v>
      </c>
      <c r="J1865">
        <v>-0.54700000000000004</v>
      </c>
      <c r="K1865">
        <v>-1.542</v>
      </c>
      <c r="L1865">
        <v>-2.5379999999999998</v>
      </c>
      <c r="M1865">
        <v>-3.16</v>
      </c>
      <c r="N1865">
        <v>-3.2080000000000002</v>
      </c>
      <c r="O1865">
        <v>0.999</v>
      </c>
      <c r="P1865">
        <v>1.0049999999999999</v>
      </c>
      <c r="Q1865">
        <v>0.996</v>
      </c>
      <c r="R1865">
        <v>0.54800000000000004</v>
      </c>
      <c r="S1865">
        <v>0.17699999999999999</v>
      </c>
    </row>
    <row r="1866" spans="1:19" x14ac:dyDescent="0.3">
      <c r="A1866">
        <v>300</v>
      </c>
      <c r="B1866">
        <v>-0.54200000000000004</v>
      </c>
      <c r="C1866">
        <v>-1.542</v>
      </c>
      <c r="D1866">
        <v>-2.5379999999999998</v>
      </c>
      <c r="E1866">
        <v>-3.1619999999999999</v>
      </c>
      <c r="F1866">
        <v>-3.22</v>
      </c>
      <c r="G1866">
        <v>1.9</v>
      </c>
      <c r="H1866">
        <v>0.01</v>
      </c>
      <c r="I1866">
        <v>1.671</v>
      </c>
      <c r="J1866">
        <v>-0.54700000000000004</v>
      </c>
      <c r="K1866">
        <v>-1.542</v>
      </c>
      <c r="L1866">
        <v>-2.5379999999999998</v>
      </c>
      <c r="M1866">
        <v>-3.16</v>
      </c>
      <c r="N1866">
        <v>-3.2050000000000001</v>
      </c>
      <c r="O1866">
        <v>1.002</v>
      </c>
      <c r="P1866">
        <v>1.0029999999999999</v>
      </c>
      <c r="Q1866">
        <v>0.996</v>
      </c>
      <c r="R1866">
        <v>0.54900000000000004</v>
      </c>
      <c r="S1866">
        <v>0.17199999999999999</v>
      </c>
    </row>
    <row r="1867" spans="1:19" x14ac:dyDescent="0.3">
      <c r="A1867">
        <v>360</v>
      </c>
      <c r="B1867">
        <v>-0.54200000000000004</v>
      </c>
      <c r="C1867">
        <v>-1.542</v>
      </c>
      <c r="D1867">
        <v>-2.5379999999999998</v>
      </c>
      <c r="E1867">
        <v>-3.1619999999999999</v>
      </c>
      <c r="F1867">
        <v>-3.22</v>
      </c>
      <c r="G1867">
        <v>1.9</v>
      </c>
      <c r="H1867">
        <v>0.01</v>
      </c>
      <c r="I1867">
        <v>1.671</v>
      </c>
      <c r="J1867">
        <v>-0.54500000000000004</v>
      </c>
      <c r="K1867">
        <v>-1.5429999999999999</v>
      </c>
      <c r="L1867">
        <v>-2.5379999999999998</v>
      </c>
      <c r="M1867">
        <v>-3.1579999999999999</v>
      </c>
      <c r="N1867">
        <v>-3.202</v>
      </c>
      <c r="O1867">
        <v>1.0049999999999999</v>
      </c>
      <c r="P1867">
        <v>1.002</v>
      </c>
      <c r="Q1867">
        <v>0.996</v>
      </c>
      <c r="R1867">
        <v>0.54600000000000004</v>
      </c>
      <c r="S1867">
        <v>0.16800000000000001</v>
      </c>
    </row>
    <row r="1868" spans="1:19" x14ac:dyDescent="0.3">
      <c r="A1868">
        <v>420</v>
      </c>
      <c r="B1868">
        <v>-0.54200000000000004</v>
      </c>
      <c r="C1868">
        <v>-1.542</v>
      </c>
      <c r="D1868">
        <v>-2.5379999999999998</v>
      </c>
      <c r="E1868">
        <v>-3.1619999999999999</v>
      </c>
      <c r="F1868">
        <v>-3.22</v>
      </c>
      <c r="G1868">
        <v>1.9</v>
      </c>
      <c r="H1868">
        <v>0.01</v>
      </c>
      <c r="I1868">
        <v>1.671</v>
      </c>
      <c r="J1868">
        <v>-0.54400000000000004</v>
      </c>
      <c r="K1868">
        <v>-1.5429999999999999</v>
      </c>
      <c r="L1868">
        <v>-2.5379999999999998</v>
      </c>
      <c r="M1868">
        <v>-3.1560000000000001</v>
      </c>
      <c r="N1868">
        <v>-3.1989999999999998</v>
      </c>
      <c r="O1868">
        <v>1.0069999999999999</v>
      </c>
      <c r="P1868">
        <v>1.0009999999999999</v>
      </c>
      <c r="Q1868">
        <v>0.997</v>
      </c>
      <c r="R1868">
        <v>0.54</v>
      </c>
      <c r="S1868">
        <v>0.16600000000000001</v>
      </c>
    </row>
    <row r="1869" spans="1:19" x14ac:dyDescent="0.3">
      <c r="A1869">
        <v>480</v>
      </c>
      <c r="B1869">
        <v>-0.54200000000000004</v>
      </c>
      <c r="C1869">
        <v>-1.542</v>
      </c>
      <c r="D1869">
        <v>-2.5379999999999998</v>
      </c>
      <c r="E1869">
        <v>-3.1619999999999999</v>
      </c>
      <c r="F1869">
        <v>-3.22</v>
      </c>
      <c r="G1869">
        <v>1.9</v>
      </c>
      <c r="H1869">
        <v>0.01</v>
      </c>
      <c r="I1869">
        <v>1.671</v>
      </c>
      <c r="J1869">
        <v>-0.54200000000000004</v>
      </c>
      <c r="K1869">
        <v>-1.544</v>
      </c>
      <c r="L1869">
        <v>-2.5379999999999998</v>
      </c>
      <c r="M1869">
        <v>-3.153</v>
      </c>
      <c r="N1869">
        <v>-3.1960000000000002</v>
      </c>
      <c r="O1869">
        <v>1.01</v>
      </c>
      <c r="P1869">
        <v>1</v>
      </c>
      <c r="Q1869">
        <v>0.996</v>
      </c>
      <c r="R1869">
        <v>0.53400000000000003</v>
      </c>
      <c r="S1869">
        <v>0.16500000000000001</v>
      </c>
    </row>
    <row r="1870" spans="1:19" x14ac:dyDescent="0.3">
      <c r="A1870">
        <v>540</v>
      </c>
      <c r="B1870">
        <v>-0.54200000000000004</v>
      </c>
      <c r="C1870">
        <v>-1.542</v>
      </c>
      <c r="D1870">
        <v>-2.5379999999999998</v>
      </c>
      <c r="E1870">
        <v>-3.1619999999999999</v>
      </c>
      <c r="F1870">
        <v>-3.22</v>
      </c>
      <c r="G1870">
        <v>1.9</v>
      </c>
      <c r="H1870">
        <v>0.01</v>
      </c>
      <c r="I1870">
        <v>1.671</v>
      </c>
      <c r="J1870">
        <v>-0.54100000000000004</v>
      </c>
      <c r="K1870">
        <v>-1.544</v>
      </c>
      <c r="L1870">
        <v>-2.5369999999999999</v>
      </c>
      <c r="M1870">
        <v>-3.15</v>
      </c>
      <c r="N1870">
        <v>-3.1930000000000001</v>
      </c>
      <c r="O1870">
        <v>1.012</v>
      </c>
      <c r="P1870">
        <v>1</v>
      </c>
      <c r="Q1870">
        <v>0.995</v>
      </c>
      <c r="R1870">
        <v>0.52900000000000003</v>
      </c>
      <c r="S1870">
        <v>0.16500000000000001</v>
      </c>
    </row>
    <row r="1871" spans="1:19" x14ac:dyDescent="0.3">
      <c r="A1871">
        <v>600</v>
      </c>
      <c r="B1871">
        <v>-0.54200000000000004</v>
      </c>
      <c r="C1871">
        <v>-1.542</v>
      </c>
      <c r="D1871">
        <v>-2.5379999999999998</v>
      </c>
      <c r="E1871">
        <v>-3.1619999999999999</v>
      </c>
      <c r="F1871">
        <v>-3.22</v>
      </c>
      <c r="G1871">
        <v>1.9</v>
      </c>
      <c r="H1871">
        <v>0.01</v>
      </c>
      <c r="I1871">
        <v>1.671</v>
      </c>
      <c r="J1871">
        <v>-0.53900000000000003</v>
      </c>
      <c r="K1871">
        <v>-1.544</v>
      </c>
      <c r="L1871">
        <v>-2.5369999999999999</v>
      </c>
      <c r="M1871">
        <v>-3.1459999999999999</v>
      </c>
      <c r="N1871">
        <v>-3.19</v>
      </c>
      <c r="O1871">
        <v>1.014</v>
      </c>
      <c r="P1871">
        <v>1</v>
      </c>
      <c r="Q1871">
        <v>0.995</v>
      </c>
      <c r="R1871">
        <v>0.52200000000000002</v>
      </c>
      <c r="S1871">
        <v>0.16400000000000001</v>
      </c>
    </row>
    <row r="1873" spans="1:19" x14ac:dyDescent="0.3">
      <c r="A1873" t="s">
        <v>0</v>
      </c>
      <c r="B1873" t="s">
        <v>145</v>
      </c>
    </row>
    <row r="1874" spans="1:19" x14ac:dyDescent="0.3">
      <c r="A1874">
        <v>0</v>
      </c>
      <c r="B1874">
        <v>-0.54200000000000004</v>
      </c>
      <c r="C1874">
        <v>-1.542</v>
      </c>
      <c r="D1874">
        <v>-2.5369999999999999</v>
      </c>
      <c r="E1874">
        <v>-3.153</v>
      </c>
      <c r="F1874">
        <v>-3.21</v>
      </c>
      <c r="G1874">
        <v>1.9</v>
      </c>
      <c r="H1874">
        <v>0.01</v>
      </c>
      <c r="I1874">
        <v>2.165</v>
      </c>
      <c r="J1874">
        <v>-0.54200000000000004</v>
      </c>
      <c r="K1874">
        <v>-1.542</v>
      </c>
      <c r="L1874">
        <v>-2.5369999999999999</v>
      </c>
      <c r="M1874">
        <v>-3.153</v>
      </c>
      <c r="N1874">
        <v>-3.21</v>
      </c>
      <c r="O1874">
        <v>0.96799999999999997</v>
      </c>
      <c r="P1874">
        <v>0.96799999999999997</v>
      </c>
      <c r="Q1874">
        <v>0.96</v>
      </c>
      <c r="R1874">
        <v>0.53100000000000003</v>
      </c>
      <c r="S1874">
        <v>0.20200000000000001</v>
      </c>
    </row>
    <row r="1875" spans="1:19" x14ac:dyDescent="0.3">
      <c r="A1875">
        <v>60</v>
      </c>
      <c r="B1875">
        <v>-0.54200000000000004</v>
      </c>
      <c r="C1875">
        <v>-1.542</v>
      </c>
      <c r="D1875">
        <v>-2.5369999999999999</v>
      </c>
      <c r="E1875">
        <v>-3.153</v>
      </c>
      <c r="F1875">
        <v>-3.21</v>
      </c>
      <c r="G1875">
        <v>1.9</v>
      </c>
      <c r="H1875">
        <v>0.01</v>
      </c>
      <c r="I1875">
        <v>2.165</v>
      </c>
      <c r="J1875">
        <v>-0.54600000000000004</v>
      </c>
      <c r="K1875">
        <v>-1.542</v>
      </c>
      <c r="L1875">
        <v>-2.5369999999999999</v>
      </c>
      <c r="M1875">
        <v>-3.153</v>
      </c>
      <c r="N1875">
        <v>-3.2130000000000001</v>
      </c>
      <c r="O1875">
        <v>0.98099999999999998</v>
      </c>
      <c r="P1875">
        <v>0.995</v>
      </c>
      <c r="Q1875">
        <v>0.98499999999999999</v>
      </c>
      <c r="R1875">
        <v>0.53100000000000003</v>
      </c>
      <c r="S1875">
        <v>0.21099999999999999</v>
      </c>
    </row>
    <row r="1876" spans="1:19" x14ac:dyDescent="0.3">
      <c r="A1876">
        <v>120</v>
      </c>
      <c r="B1876">
        <v>-0.54200000000000004</v>
      </c>
      <c r="C1876">
        <v>-1.542</v>
      </c>
      <c r="D1876">
        <v>-2.5369999999999999</v>
      </c>
      <c r="E1876">
        <v>-3.153</v>
      </c>
      <c r="F1876">
        <v>-3.21</v>
      </c>
      <c r="G1876">
        <v>1.9</v>
      </c>
      <c r="H1876">
        <v>0.01</v>
      </c>
      <c r="I1876">
        <v>2.165</v>
      </c>
      <c r="J1876">
        <v>-0.54700000000000004</v>
      </c>
      <c r="K1876">
        <v>-1.542</v>
      </c>
      <c r="L1876">
        <v>-2.5379999999999998</v>
      </c>
      <c r="M1876">
        <v>-3.153</v>
      </c>
      <c r="N1876">
        <v>-3.2160000000000002</v>
      </c>
      <c r="O1876">
        <v>0.98799999999999999</v>
      </c>
      <c r="P1876">
        <v>1</v>
      </c>
      <c r="Q1876">
        <v>0.99399999999999999</v>
      </c>
      <c r="R1876">
        <v>0.53500000000000003</v>
      </c>
      <c r="S1876">
        <v>0.219</v>
      </c>
    </row>
    <row r="1877" spans="1:19" x14ac:dyDescent="0.3">
      <c r="A1877">
        <v>180</v>
      </c>
      <c r="B1877">
        <v>-0.54200000000000004</v>
      </c>
      <c r="C1877">
        <v>-1.542</v>
      </c>
      <c r="D1877">
        <v>-2.5369999999999999</v>
      </c>
      <c r="E1877">
        <v>-3.153</v>
      </c>
      <c r="F1877">
        <v>-3.21</v>
      </c>
      <c r="G1877">
        <v>1.9</v>
      </c>
      <c r="H1877">
        <v>0.01</v>
      </c>
      <c r="I1877">
        <v>2.165</v>
      </c>
      <c r="J1877">
        <v>-0.54800000000000004</v>
      </c>
      <c r="K1877">
        <v>-1.542</v>
      </c>
      <c r="L1877">
        <v>-2.5379999999999998</v>
      </c>
      <c r="M1877">
        <v>-3.153</v>
      </c>
      <c r="N1877">
        <v>-3.2189999999999999</v>
      </c>
      <c r="O1877">
        <v>0.995</v>
      </c>
      <c r="P1877">
        <v>1.0029999999999999</v>
      </c>
      <c r="Q1877">
        <v>0.99399999999999999</v>
      </c>
      <c r="R1877">
        <v>0.53700000000000003</v>
      </c>
      <c r="S1877">
        <v>0.22600000000000001</v>
      </c>
    </row>
    <row r="1878" spans="1:19" x14ac:dyDescent="0.3">
      <c r="A1878">
        <v>240</v>
      </c>
      <c r="B1878">
        <v>-0.54200000000000004</v>
      </c>
      <c r="C1878">
        <v>-1.542</v>
      </c>
      <c r="D1878">
        <v>-2.5369999999999999</v>
      </c>
      <c r="E1878">
        <v>-3.153</v>
      </c>
      <c r="F1878">
        <v>-3.21</v>
      </c>
      <c r="G1878">
        <v>1.9</v>
      </c>
      <c r="H1878">
        <v>0.01</v>
      </c>
      <c r="I1878">
        <v>2.165</v>
      </c>
      <c r="J1878">
        <v>-0.54700000000000004</v>
      </c>
      <c r="K1878">
        <v>-1.542</v>
      </c>
      <c r="L1878">
        <v>-2.5379999999999998</v>
      </c>
      <c r="M1878">
        <v>-3.15</v>
      </c>
      <c r="N1878">
        <v>-3.222</v>
      </c>
      <c r="O1878">
        <v>0.999</v>
      </c>
      <c r="P1878">
        <v>1.004</v>
      </c>
      <c r="Q1878">
        <v>0.996</v>
      </c>
      <c r="R1878">
        <v>0.53600000000000003</v>
      </c>
      <c r="S1878">
        <v>0.23200000000000001</v>
      </c>
    </row>
    <row r="1879" spans="1:19" x14ac:dyDescent="0.3">
      <c r="A1879">
        <v>300</v>
      </c>
      <c r="B1879">
        <v>-0.54200000000000004</v>
      </c>
      <c r="C1879">
        <v>-1.542</v>
      </c>
      <c r="D1879">
        <v>-2.5369999999999999</v>
      </c>
      <c r="E1879">
        <v>-3.153</v>
      </c>
      <c r="F1879">
        <v>-3.21</v>
      </c>
      <c r="G1879">
        <v>1.9</v>
      </c>
      <c r="H1879">
        <v>0.01</v>
      </c>
      <c r="I1879">
        <v>2.165</v>
      </c>
      <c r="J1879">
        <v>-0.54700000000000004</v>
      </c>
      <c r="K1879">
        <v>-1.542</v>
      </c>
      <c r="L1879">
        <v>-2.5379999999999998</v>
      </c>
      <c r="M1879">
        <v>-3.15</v>
      </c>
      <c r="N1879">
        <v>-3.2250000000000001</v>
      </c>
      <c r="O1879">
        <v>1.002</v>
      </c>
      <c r="P1879">
        <v>1.004</v>
      </c>
      <c r="Q1879">
        <v>0.997</v>
      </c>
      <c r="R1879">
        <v>0.53800000000000003</v>
      </c>
      <c r="S1879">
        <v>0.23599999999999999</v>
      </c>
    </row>
    <row r="1880" spans="1:19" x14ac:dyDescent="0.3">
      <c r="A1880">
        <v>360</v>
      </c>
      <c r="B1880">
        <v>-0.54200000000000004</v>
      </c>
      <c r="C1880">
        <v>-1.542</v>
      </c>
      <c r="D1880">
        <v>-2.5369999999999999</v>
      </c>
      <c r="E1880">
        <v>-3.153</v>
      </c>
      <c r="F1880">
        <v>-3.21</v>
      </c>
      <c r="G1880">
        <v>1.9</v>
      </c>
      <c r="H1880">
        <v>0.01</v>
      </c>
      <c r="I1880">
        <v>2.165</v>
      </c>
      <c r="J1880">
        <v>-0.54500000000000004</v>
      </c>
      <c r="K1880">
        <v>-1.5429999999999999</v>
      </c>
      <c r="L1880">
        <v>-2.5379999999999998</v>
      </c>
      <c r="M1880">
        <v>-3.1509999999999998</v>
      </c>
      <c r="N1880">
        <v>-3.2280000000000002</v>
      </c>
      <c r="O1880">
        <v>1.0049999999999999</v>
      </c>
      <c r="P1880">
        <v>1.002</v>
      </c>
      <c r="Q1880">
        <v>0.995</v>
      </c>
      <c r="R1880">
        <v>0.54400000000000004</v>
      </c>
      <c r="S1880">
        <v>0.24</v>
      </c>
    </row>
    <row r="1881" spans="1:19" x14ac:dyDescent="0.3">
      <c r="A1881">
        <v>420</v>
      </c>
      <c r="B1881">
        <v>-0.54200000000000004</v>
      </c>
      <c r="C1881">
        <v>-1.542</v>
      </c>
      <c r="D1881">
        <v>-2.5369999999999999</v>
      </c>
      <c r="E1881">
        <v>-3.153</v>
      </c>
      <c r="F1881">
        <v>-3.21</v>
      </c>
      <c r="G1881">
        <v>1.9</v>
      </c>
      <c r="H1881">
        <v>0.01</v>
      </c>
      <c r="I1881">
        <v>2.165</v>
      </c>
      <c r="J1881">
        <v>-0.54400000000000004</v>
      </c>
      <c r="K1881">
        <v>-1.5429999999999999</v>
      </c>
      <c r="L1881">
        <v>-2.5369999999999999</v>
      </c>
      <c r="M1881">
        <v>-3.153</v>
      </c>
      <c r="N1881">
        <v>-3.2309999999999999</v>
      </c>
      <c r="O1881">
        <v>1.008</v>
      </c>
      <c r="P1881">
        <v>1.0009999999999999</v>
      </c>
      <c r="Q1881">
        <v>0.995</v>
      </c>
      <c r="R1881">
        <v>0.55200000000000005</v>
      </c>
      <c r="S1881">
        <v>0.245</v>
      </c>
    </row>
    <row r="1882" spans="1:19" x14ac:dyDescent="0.3">
      <c r="A1882">
        <v>480</v>
      </c>
      <c r="B1882">
        <v>-0.54200000000000004</v>
      </c>
      <c r="C1882">
        <v>-1.542</v>
      </c>
      <c r="D1882">
        <v>-2.5369999999999999</v>
      </c>
      <c r="E1882">
        <v>-3.153</v>
      </c>
      <c r="F1882">
        <v>-3.21</v>
      </c>
      <c r="G1882">
        <v>1.9</v>
      </c>
      <c r="H1882">
        <v>0.01</v>
      </c>
      <c r="I1882">
        <v>2.165</v>
      </c>
      <c r="J1882">
        <v>-0.54300000000000004</v>
      </c>
      <c r="K1882">
        <v>-1.544</v>
      </c>
      <c r="L1882">
        <v>-2.5369999999999999</v>
      </c>
      <c r="M1882">
        <v>-3.1549999999999998</v>
      </c>
      <c r="N1882">
        <v>-3.234</v>
      </c>
      <c r="O1882">
        <v>1.01</v>
      </c>
      <c r="P1882">
        <v>1.0009999999999999</v>
      </c>
      <c r="Q1882">
        <v>0.996</v>
      </c>
      <c r="R1882">
        <v>0.55900000000000005</v>
      </c>
      <c r="S1882">
        <v>0.25</v>
      </c>
    </row>
    <row r="1883" spans="1:19" x14ac:dyDescent="0.3">
      <c r="A1883">
        <v>540</v>
      </c>
      <c r="B1883">
        <v>-0.54200000000000004</v>
      </c>
      <c r="C1883">
        <v>-1.542</v>
      </c>
      <c r="D1883">
        <v>-2.5369999999999999</v>
      </c>
      <c r="E1883">
        <v>-3.153</v>
      </c>
      <c r="F1883">
        <v>-3.21</v>
      </c>
      <c r="G1883">
        <v>1.9</v>
      </c>
      <c r="H1883">
        <v>0.01</v>
      </c>
      <c r="I1883">
        <v>2.165</v>
      </c>
      <c r="J1883">
        <v>-0.54100000000000004</v>
      </c>
      <c r="K1883">
        <v>-1.544</v>
      </c>
      <c r="L1883">
        <v>-2.5369999999999999</v>
      </c>
      <c r="M1883">
        <v>-3.1579999999999999</v>
      </c>
      <c r="N1883">
        <v>-3.2370000000000001</v>
      </c>
      <c r="O1883">
        <v>1.012</v>
      </c>
      <c r="P1883">
        <v>1</v>
      </c>
      <c r="Q1883">
        <v>0.996</v>
      </c>
      <c r="R1883">
        <v>0.56599999999999995</v>
      </c>
      <c r="S1883">
        <v>0.253</v>
      </c>
    </row>
    <row r="1884" spans="1:19" x14ac:dyDescent="0.3">
      <c r="A1884">
        <v>600</v>
      </c>
      <c r="B1884">
        <v>-0.54200000000000004</v>
      </c>
      <c r="C1884">
        <v>-1.542</v>
      </c>
      <c r="D1884">
        <v>-2.5369999999999999</v>
      </c>
      <c r="E1884">
        <v>-3.153</v>
      </c>
      <c r="F1884">
        <v>-3.21</v>
      </c>
      <c r="G1884">
        <v>1.9</v>
      </c>
      <c r="H1884">
        <v>0.01</v>
      </c>
      <c r="I1884">
        <v>2.165</v>
      </c>
      <c r="J1884">
        <v>-0.53900000000000003</v>
      </c>
      <c r="K1884">
        <v>-1.544</v>
      </c>
      <c r="L1884">
        <v>-2.5369999999999999</v>
      </c>
      <c r="M1884">
        <v>-3.16</v>
      </c>
      <c r="N1884">
        <v>-3.24</v>
      </c>
      <c r="O1884">
        <v>1.014</v>
      </c>
      <c r="P1884">
        <v>1</v>
      </c>
      <c r="Q1884">
        <v>0.996</v>
      </c>
      <c r="R1884">
        <v>0.57099999999999995</v>
      </c>
      <c r="S1884">
        <v>0.25600000000000001</v>
      </c>
    </row>
    <row r="1886" spans="1:19" x14ac:dyDescent="0.3">
      <c r="A1886" t="s">
        <v>0</v>
      </c>
      <c r="B1886" t="s">
        <v>146</v>
      </c>
    </row>
    <row r="1887" spans="1:19" x14ac:dyDescent="0.3">
      <c r="A1887">
        <v>0</v>
      </c>
      <c r="B1887">
        <v>-0.54200000000000004</v>
      </c>
      <c r="C1887">
        <v>-1.542</v>
      </c>
      <c r="D1887">
        <v>-2.5369999999999999</v>
      </c>
      <c r="E1887">
        <v>-3.153</v>
      </c>
      <c r="F1887">
        <v>-3.21</v>
      </c>
      <c r="G1887">
        <v>1.9</v>
      </c>
      <c r="H1887">
        <v>0.01</v>
      </c>
      <c r="I1887">
        <v>1.9219999999999999</v>
      </c>
      <c r="J1887">
        <v>-0.54200000000000004</v>
      </c>
      <c r="K1887">
        <v>-1.542</v>
      </c>
      <c r="L1887">
        <v>-2.5369999999999999</v>
      </c>
      <c r="M1887">
        <v>-3.153</v>
      </c>
      <c r="N1887">
        <v>-3.21</v>
      </c>
      <c r="O1887">
        <v>0.96799999999999997</v>
      </c>
      <c r="P1887">
        <v>0.96799999999999997</v>
      </c>
      <c r="Q1887">
        <v>0.96</v>
      </c>
      <c r="R1887">
        <v>0.53100000000000003</v>
      </c>
      <c r="S1887">
        <v>0.20200000000000001</v>
      </c>
    </row>
    <row r="1888" spans="1:19" x14ac:dyDescent="0.3">
      <c r="A1888">
        <v>60</v>
      </c>
      <c r="B1888">
        <v>-0.54200000000000004</v>
      </c>
      <c r="C1888">
        <v>-1.542</v>
      </c>
      <c r="D1888">
        <v>-2.5369999999999999</v>
      </c>
      <c r="E1888">
        <v>-3.153</v>
      </c>
      <c r="F1888">
        <v>-3.21</v>
      </c>
      <c r="G1888">
        <v>1.9</v>
      </c>
      <c r="H1888">
        <v>0.01</v>
      </c>
      <c r="I1888">
        <v>1.9219999999999999</v>
      </c>
      <c r="J1888">
        <v>-0.54600000000000004</v>
      </c>
      <c r="K1888">
        <v>-1.542</v>
      </c>
      <c r="L1888">
        <v>-2.5369999999999999</v>
      </c>
      <c r="M1888">
        <v>-3.153</v>
      </c>
      <c r="N1888">
        <v>-3.21</v>
      </c>
      <c r="O1888">
        <v>0.98099999999999998</v>
      </c>
      <c r="P1888">
        <v>0.99399999999999999</v>
      </c>
      <c r="Q1888">
        <v>0.98499999999999999</v>
      </c>
      <c r="R1888">
        <v>0.53200000000000003</v>
      </c>
      <c r="S1888">
        <v>0.20300000000000001</v>
      </c>
    </row>
    <row r="1889" spans="1:19" x14ac:dyDescent="0.3">
      <c r="A1889">
        <v>120</v>
      </c>
      <c r="B1889">
        <v>-0.54200000000000004</v>
      </c>
      <c r="C1889">
        <v>-1.542</v>
      </c>
      <c r="D1889">
        <v>-2.5369999999999999</v>
      </c>
      <c r="E1889">
        <v>-3.153</v>
      </c>
      <c r="F1889">
        <v>-3.21</v>
      </c>
      <c r="G1889">
        <v>1.9</v>
      </c>
      <c r="H1889">
        <v>0.01</v>
      </c>
      <c r="I1889">
        <v>1.9219999999999999</v>
      </c>
      <c r="J1889">
        <v>-0.54800000000000004</v>
      </c>
      <c r="K1889">
        <v>-1.542</v>
      </c>
      <c r="L1889">
        <v>-2.5369999999999999</v>
      </c>
      <c r="M1889">
        <v>-3.153</v>
      </c>
      <c r="N1889">
        <v>-3.21</v>
      </c>
      <c r="O1889">
        <v>0.98899999999999999</v>
      </c>
      <c r="P1889">
        <v>0.999</v>
      </c>
      <c r="Q1889">
        <v>0.99299999999999999</v>
      </c>
      <c r="R1889">
        <v>0.53300000000000003</v>
      </c>
      <c r="S1889">
        <v>0.20300000000000001</v>
      </c>
    </row>
    <row r="1890" spans="1:19" x14ac:dyDescent="0.3">
      <c r="A1890">
        <v>180</v>
      </c>
      <c r="B1890">
        <v>-0.54200000000000004</v>
      </c>
      <c r="C1890">
        <v>-1.542</v>
      </c>
      <c r="D1890">
        <v>-2.5369999999999999</v>
      </c>
      <c r="E1890">
        <v>-3.153</v>
      </c>
      <c r="F1890">
        <v>-3.21</v>
      </c>
      <c r="G1890">
        <v>1.9</v>
      </c>
      <c r="H1890">
        <v>0.01</v>
      </c>
      <c r="I1890">
        <v>1.9219999999999999</v>
      </c>
      <c r="J1890">
        <v>-0.54800000000000004</v>
      </c>
      <c r="K1890">
        <v>-1.542</v>
      </c>
      <c r="L1890">
        <v>-2.5379999999999998</v>
      </c>
      <c r="M1890">
        <v>-3.1520000000000001</v>
      </c>
      <c r="N1890">
        <v>-3.21</v>
      </c>
      <c r="O1890">
        <v>0.995</v>
      </c>
      <c r="P1890">
        <v>1.0029999999999999</v>
      </c>
      <c r="Q1890">
        <v>0.995</v>
      </c>
      <c r="R1890">
        <v>0.53600000000000003</v>
      </c>
      <c r="S1890">
        <v>0.20300000000000001</v>
      </c>
    </row>
    <row r="1891" spans="1:19" x14ac:dyDescent="0.3">
      <c r="A1891">
        <v>240</v>
      </c>
      <c r="B1891">
        <v>-0.54200000000000004</v>
      </c>
      <c r="C1891">
        <v>-1.542</v>
      </c>
      <c r="D1891">
        <v>-2.5369999999999999</v>
      </c>
      <c r="E1891">
        <v>-3.153</v>
      </c>
      <c r="F1891">
        <v>-3.21</v>
      </c>
      <c r="G1891">
        <v>1.9</v>
      </c>
      <c r="H1891">
        <v>0.01</v>
      </c>
      <c r="I1891">
        <v>1.9219999999999999</v>
      </c>
      <c r="J1891">
        <v>-0.54700000000000004</v>
      </c>
      <c r="K1891">
        <v>-1.542</v>
      </c>
      <c r="L1891">
        <v>-2.5379999999999998</v>
      </c>
      <c r="M1891">
        <v>-3.1509999999999998</v>
      </c>
      <c r="N1891">
        <v>-3.21</v>
      </c>
      <c r="O1891">
        <v>0.999</v>
      </c>
      <c r="P1891">
        <v>1.0049999999999999</v>
      </c>
      <c r="Q1891">
        <v>0.996</v>
      </c>
      <c r="R1891">
        <v>0.53900000000000003</v>
      </c>
      <c r="S1891">
        <v>0.20399999999999999</v>
      </c>
    </row>
    <row r="1892" spans="1:19" x14ac:dyDescent="0.3">
      <c r="A1892">
        <v>300</v>
      </c>
      <c r="B1892">
        <v>-0.54200000000000004</v>
      </c>
      <c r="C1892">
        <v>-1.542</v>
      </c>
      <c r="D1892">
        <v>-2.5369999999999999</v>
      </c>
      <c r="E1892">
        <v>-3.153</v>
      </c>
      <c r="F1892">
        <v>-3.21</v>
      </c>
      <c r="G1892">
        <v>1.9</v>
      </c>
      <c r="H1892">
        <v>0.01</v>
      </c>
      <c r="I1892">
        <v>1.9219999999999999</v>
      </c>
      <c r="J1892">
        <v>-0.54700000000000004</v>
      </c>
      <c r="K1892">
        <v>-1.542</v>
      </c>
      <c r="L1892">
        <v>-2.5379999999999998</v>
      </c>
      <c r="M1892">
        <v>-3.1509999999999998</v>
      </c>
      <c r="N1892">
        <v>-3.21</v>
      </c>
      <c r="O1892">
        <v>1.002</v>
      </c>
      <c r="P1892">
        <v>1.0029999999999999</v>
      </c>
      <c r="Q1892">
        <v>0.996</v>
      </c>
      <c r="R1892">
        <v>0.54100000000000004</v>
      </c>
      <c r="S1892">
        <v>0.20300000000000001</v>
      </c>
    </row>
    <row r="1893" spans="1:19" x14ac:dyDescent="0.3">
      <c r="A1893">
        <v>360</v>
      </c>
      <c r="B1893">
        <v>-0.54200000000000004</v>
      </c>
      <c r="C1893">
        <v>-1.542</v>
      </c>
      <c r="D1893">
        <v>-2.5369999999999999</v>
      </c>
      <c r="E1893">
        <v>-3.153</v>
      </c>
      <c r="F1893">
        <v>-3.21</v>
      </c>
      <c r="G1893">
        <v>1.9</v>
      </c>
      <c r="H1893">
        <v>0.01</v>
      </c>
      <c r="I1893">
        <v>1.9219999999999999</v>
      </c>
      <c r="J1893">
        <v>-0.54500000000000004</v>
      </c>
      <c r="K1893">
        <v>-1.5429999999999999</v>
      </c>
      <c r="L1893">
        <v>-2.5379999999999998</v>
      </c>
      <c r="M1893">
        <v>-3.15</v>
      </c>
      <c r="N1893">
        <v>-3.21</v>
      </c>
      <c r="O1893">
        <v>1.0049999999999999</v>
      </c>
      <c r="P1893">
        <v>1.002</v>
      </c>
      <c r="Q1893">
        <v>0.996</v>
      </c>
      <c r="R1893">
        <v>0.54200000000000004</v>
      </c>
      <c r="S1893">
        <v>0.20399999999999999</v>
      </c>
    </row>
    <row r="1894" spans="1:19" x14ac:dyDescent="0.3">
      <c r="A1894">
        <v>420</v>
      </c>
      <c r="B1894">
        <v>-0.54200000000000004</v>
      </c>
      <c r="C1894">
        <v>-1.542</v>
      </c>
      <c r="D1894">
        <v>-2.5369999999999999</v>
      </c>
      <c r="E1894">
        <v>-3.153</v>
      </c>
      <c r="F1894">
        <v>-3.21</v>
      </c>
      <c r="G1894">
        <v>1.9</v>
      </c>
      <c r="H1894">
        <v>0.01</v>
      </c>
      <c r="I1894">
        <v>1.9219999999999999</v>
      </c>
      <c r="J1894">
        <v>-0.54400000000000004</v>
      </c>
      <c r="K1894">
        <v>-1.5429999999999999</v>
      </c>
      <c r="L1894">
        <v>-2.5369999999999999</v>
      </c>
      <c r="M1894">
        <v>-3.15</v>
      </c>
      <c r="N1894">
        <v>-3.21</v>
      </c>
      <c r="O1894">
        <v>1.0069999999999999</v>
      </c>
      <c r="P1894">
        <v>1.0009999999999999</v>
      </c>
      <c r="Q1894">
        <v>0.995</v>
      </c>
      <c r="R1894">
        <v>0.54300000000000004</v>
      </c>
      <c r="S1894">
        <v>0.20499999999999999</v>
      </c>
    </row>
    <row r="1895" spans="1:19" x14ac:dyDescent="0.3">
      <c r="A1895">
        <v>480</v>
      </c>
      <c r="B1895">
        <v>-0.54200000000000004</v>
      </c>
      <c r="C1895">
        <v>-1.542</v>
      </c>
      <c r="D1895">
        <v>-2.5369999999999999</v>
      </c>
      <c r="E1895">
        <v>-3.153</v>
      </c>
      <c r="F1895">
        <v>-3.21</v>
      </c>
      <c r="G1895">
        <v>1.9</v>
      </c>
      <c r="H1895">
        <v>0.01</v>
      </c>
      <c r="I1895">
        <v>1.9219999999999999</v>
      </c>
      <c r="J1895">
        <v>-0.54200000000000004</v>
      </c>
      <c r="K1895">
        <v>-1.544</v>
      </c>
      <c r="L1895">
        <v>-2.5369999999999999</v>
      </c>
      <c r="M1895">
        <v>-3.15</v>
      </c>
      <c r="N1895">
        <v>-3.21</v>
      </c>
      <c r="O1895">
        <v>1.01</v>
      </c>
      <c r="P1895">
        <v>1</v>
      </c>
      <c r="Q1895">
        <v>0.996</v>
      </c>
      <c r="R1895">
        <v>0.54400000000000004</v>
      </c>
      <c r="S1895">
        <v>0.20699999999999999</v>
      </c>
    </row>
    <row r="1896" spans="1:19" x14ac:dyDescent="0.3">
      <c r="A1896">
        <v>540</v>
      </c>
      <c r="B1896">
        <v>-0.54200000000000004</v>
      </c>
      <c r="C1896">
        <v>-1.542</v>
      </c>
      <c r="D1896">
        <v>-2.5369999999999999</v>
      </c>
      <c r="E1896">
        <v>-3.153</v>
      </c>
      <c r="F1896">
        <v>-3.21</v>
      </c>
      <c r="G1896">
        <v>1.9</v>
      </c>
      <c r="H1896">
        <v>0.01</v>
      </c>
      <c r="I1896">
        <v>1.9219999999999999</v>
      </c>
      <c r="J1896">
        <v>-0.54100000000000004</v>
      </c>
      <c r="K1896">
        <v>-1.544</v>
      </c>
      <c r="L1896">
        <v>-2.5369999999999999</v>
      </c>
      <c r="M1896">
        <v>-3.15</v>
      </c>
      <c r="N1896">
        <v>-3.21</v>
      </c>
      <c r="O1896">
        <v>1.012</v>
      </c>
      <c r="P1896">
        <v>1</v>
      </c>
      <c r="Q1896">
        <v>0.995</v>
      </c>
      <c r="R1896">
        <v>0.54400000000000004</v>
      </c>
      <c r="S1896">
        <v>0.20899999999999999</v>
      </c>
    </row>
    <row r="1897" spans="1:19" x14ac:dyDescent="0.3">
      <c r="A1897">
        <v>600</v>
      </c>
      <c r="B1897">
        <v>-0.54200000000000004</v>
      </c>
      <c r="C1897">
        <v>-1.542</v>
      </c>
      <c r="D1897">
        <v>-2.5369999999999999</v>
      </c>
      <c r="E1897">
        <v>-3.153</v>
      </c>
      <c r="F1897">
        <v>-3.21</v>
      </c>
      <c r="G1897">
        <v>1.9</v>
      </c>
      <c r="H1897">
        <v>0.01</v>
      </c>
      <c r="I1897">
        <v>1.9219999999999999</v>
      </c>
      <c r="J1897">
        <v>-0.53900000000000003</v>
      </c>
      <c r="K1897">
        <v>-1.544</v>
      </c>
      <c r="L1897">
        <v>-2.5369999999999999</v>
      </c>
      <c r="M1897">
        <v>-3.149</v>
      </c>
      <c r="N1897">
        <v>-3.21</v>
      </c>
      <c r="O1897">
        <v>1.014</v>
      </c>
      <c r="P1897">
        <v>1</v>
      </c>
      <c r="Q1897">
        <v>0.995</v>
      </c>
      <c r="R1897">
        <v>0.54400000000000004</v>
      </c>
      <c r="S1897">
        <v>0.21</v>
      </c>
    </row>
    <row r="1899" spans="1:19" x14ac:dyDescent="0.3">
      <c r="A1899" t="s">
        <v>0</v>
      </c>
      <c r="B1899" t="s">
        <v>147</v>
      </c>
    </row>
    <row r="1900" spans="1:19" x14ac:dyDescent="0.3">
      <c r="A1900">
        <v>0</v>
      </c>
      <c r="B1900">
        <v>-0.54200000000000004</v>
      </c>
      <c r="C1900">
        <v>-1.542</v>
      </c>
      <c r="D1900">
        <v>-2.5369999999999999</v>
      </c>
      <c r="E1900">
        <v>-3.153</v>
      </c>
      <c r="F1900">
        <v>-3.21</v>
      </c>
      <c r="G1900">
        <v>1.9</v>
      </c>
      <c r="H1900">
        <v>0.01</v>
      </c>
      <c r="I1900">
        <v>1.669</v>
      </c>
      <c r="J1900">
        <v>-0.54200000000000004</v>
      </c>
      <c r="K1900">
        <v>-1.542</v>
      </c>
      <c r="L1900">
        <v>-2.5369999999999999</v>
      </c>
      <c r="M1900">
        <v>-3.153</v>
      </c>
      <c r="N1900">
        <v>-3.21</v>
      </c>
      <c r="O1900">
        <v>0.96799999999999997</v>
      </c>
      <c r="P1900">
        <v>0.96799999999999997</v>
      </c>
      <c r="Q1900">
        <v>0.96</v>
      </c>
      <c r="R1900">
        <v>0.53100000000000003</v>
      </c>
      <c r="S1900">
        <v>0.20200000000000001</v>
      </c>
    </row>
    <row r="1901" spans="1:19" x14ac:dyDescent="0.3">
      <c r="A1901">
        <v>60</v>
      </c>
      <c r="B1901">
        <v>-0.54200000000000004</v>
      </c>
      <c r="C1901">
        <v>-1.542</v>
      </c>
      <c r="D1901">
        <v>-2.5369999999999999</v>
      </c>
      <c r="E1901">
        <v>-3.153</v>
      </c>
      <c r="F1901">
        <v>-3.21</v>
      </c>
      <c r="G1901">
        <v>1.9</v>
      </c>
      <c r="H1901">
        <v>0.01</v>
      </c>
      <c r="I1901">
        <v>1.669</v>
      </c>
      <c r="J1901">
        <v>-0.54600000000000004</v>
      </c>
      <c r="K1901">
        <v>-1.542</v>
      </c>
      <c r="L1901">
        <v>-2.5369999999999999</v>
      </c>
      <c r="M1901">
        <v>-3.153</v>
      </c>
      <c r="N1901">
        <v>-3.2069999999999999</v>
      </c>
      <c r="O1901">
        <v>0.98099999999999998</v>
      </c>
      <c r="P1901">
        <v>0.99399999999999999</v>
      </c>
      <c r="Q1901">
        <v>0.98499999999999999</v>
      </c>
      <c r="R1901">
        <v>0.53300000000000003</v>
      </c>
      <c r="S1901">
        <v>0.19500000000000001</v>
      </c>
    </row>
    <row r="1902" spans="1:19" x14ac:dyDescent="0.3">
      <c r="A1902">
        <v>120</v>
      </c>
      <c r="B1902">
        <v>-0.54200000000000004</v>
      </c>
      <c r="C1902">
        <v>-1.542</v>
      </c>
      <c r="D1902">
        <v>-2.5369999999999999</v>
      </c>
      <c r="E1902">
        <v>-3.153</v>
      </c>
      <c r="F1902">
        <v>-3.21</v>
      </c>
      <c r="G1902">
        <v>1.9</v>
      </c>
      <c r="H1902">
        <v>0.01</v>
      </c>
      <c r="I1902">
        <v>1.669</v>
      </c>
      <c r="J1902">
        <v>-0.54800000000000004</v>
      </c>
      <c r="K1902">
        <v>-1.542</v>
      </c>
      <c r="L1902">
        <v>-2.5369999999999999</v>
      </c>
      <c r="M1902">
        <v>-3.153</v>
      </c>
      <c r="N1902">
        <v>-3.2040000000000002</v>
      </c>
      <c r="O1902">
        <v>0.98899999999999999</v>
      </c>
      <c r="P1902">
        <v>0.999</v>
      </c>
      <c r="Q1902">
        <v>0.99199999999999999</v>
      </c>
      <c r="R1902">
        <v>0.53200000000000003</v>
      </c>
      <c r="S1902">
        <v>0.188</v>
      </c>
    </row>
    <row r="1903" spans="1:19" x14ac:dyDescent="0.3">
      <c r="A1903">
        <v>180</v>
      </c>
      <c r="B1903">
        <v>-0.54200000000000004</v>
      </c>
      <c r="C1903">
        <v>-1.542</v>
      </c>
      <c r="D1903">
        <v>-2.5369999999999999</v>
      </c>
      <c r="E1903">
        <v>-3.153</v>
      </c>
      <c r="F1903">
        <v>-3.21</v>
      </c>
      <c r="G1903">
        <v>1.9</v>
      </c>
      <c r="H1903">
        <v>0.01</v>
      </c>
      <c r="I1903">
        <v>1.669</v>
      </c>
      <c r="J1903">
        <v>-0.54800000000000004</v>
      </c>
      <c r="K1903">
        <v>-1.542</v>
      </c>
      <c r="L1903">
        <v>-2.5379999999999998</v>
      </c>
      <c r="M1903">
        <v>-3.1520000000000001</v>
      </c>
      <c r="N1903">
        <v>-3.2010000000000001</v>
      </c>
      <c r="O1903">
        <v>0.99399999999999999</v>
      </c>
      <c r="P1903">
        <v>1.004</v>
      </c>
      <c r="Q1903">
        <v>0.996</v>
      </c>
      <c r="R1903">
        <v>0.53600000000000003</v>
      </c>
      <c r="S1903">
        <v>0.182</v>
      </c>
    </row>
    <row r="1904" spans="1:19" x14ac:dyDescent="0.3">
      <c r="A1904">
        <v>240</v>
      </c>
      <c r="B1904">
        <v>-0.54200000000000004</v>
      </c>
      <c r="C1904">
        <v>-1.542</v>
      </c>
      <c r="D1904">
        <v>-2.5369999999999999</v>
      </c>
      <c r="E1904">
        <v>-3.153</v>
      </c>
      <c r="F1904">
        <v>-3.21</v>
      </c>
      <c r="G1904">
        <v>1.9</v>
      </c>
      <c r="H1904">
        <v>0.01</v>
      </c>
      <c r="I1904">
        <v>1.669</v>
      </c>
      <c r="J1904">
        <v>-0.54700000000000004</v>
      </c>
      <c r="K1904">
        <v>-1.542</v>
      </c>
      <c r="L1904">
        <v>-2.5379999999999998</v>
      </c>
      <c r="M1904">
        <v>-3.1520000000000001</v>
      </c>
      <c r="N1904">
        <v>-3.198</v>
      </c>
      <c r="O1904">
        <v>0.999</v>
      </c>
      <c r="P1904">
        <v>1.0049999999999999</v>
      </c>
      <c r="Q1904">
        <v>0.996</v>
      </c>
      <c r="R1904">
        <v>0.54200000000000004</v>
      </c>
      <c r="S1904">
        <v>0.17599999999999999</v>
      </c>
    </row>
    <row r="1905" spans="1:19" x14ac:dyDescent="0.3">
      <c r="A1905">
        <v>300</v>
      </c>
      <c r="B1905">
        <v>-0.54200000000000004</v>
      </c>
      <c r="C1905">
        <v>-1.542</v>
      </c>
      <c r="D1905">
        <v>-2.5369999999999999</v>
      </c>
      <c r="E1905">
        <v>-3.153</v>
      </c>
      <c r="F1905">
        <v>-3.21</v>
      </c>
      <c r="G1905">
        <v>1.9</v>
      </c>
      <c r="H1905">
        <v>0.01</v>
      </c>
      <c r="I1905">
        <v>1.669</v>
      </c>
      <c r="J1905">
        <v>-0.54700000000000004</v>
      </c>
      <c r="K1905">
        <v>-1.542</v>
      </c>
      <c r="L1905">
        <v>-2.5369999999999999</v>
      </c>
      <c r="M1905">
        <v>-3.1520000000000001</v>
      </c>
      <c r="N1905">
        <v>-3.1949999999999998</v>
      </c>
      <c r="O1905">
        <v>1.002</v>
      </c>
      <c r="P1905">
        <v>1.0029999999999999</v>
      </c>
      <c r="Q1905">
        <v>0.995</v>
      </c>
      <c r="R1905">
        <v>0.54400000000000004</v>
      </c>
      <c r="S1905">
        <v>0.17100000000000001</v>
      </c>
    </row>
    <row r="1906" spans="1:19" x14ac:dyDescent="0.3">
      <c r="A1906">
        <v>360</v>
      </c>
      <c r="B1906">
        <v>-0.54200000000000004</v>
      </c>
      <c r="C1906">
        <v>-1.542</v>
      </c>
      <c r="D1906">
        <v>-2.5369999999999999</v>
      </c>
      <c r="E1906">
        <v>-3.153</v>
      </c>
      <c r="F1906">
        <v>-3.21</v>
      </c>
      <c r="G1906">
        <v>1.9</v>
      </c>
      <c r="H1906">
        <v>0.01</v>
      </c>
      <c r="I1906">
        <v>1.669</v>
      </c>
      <c r="J1906">
        <v>-0.54500000000000004</v>
      </c>
      <c r="K1906">
        <v>-1.5429999999999999</v>
      </c>
      <c r="L1906">
        <v>-2.5379999999999998</v>
      </c>
      <c r="M1906">
        <v>-3.15</v>
      </c>
      <c r="N1906">
        <v>-3.1920000000000002</v>
      </c>
      <c r="O1906">
        <v>1.0049999999999999</v>
      </c>
      <c r="P1906">
        <v>1.002</v>
      </c>
      <c r="Q1906">
        <v>0.996</v>
      </c>
      <c r="R1906">
        <v>0.54</v>
      </c>
      <c r="S1906">
        <v>0.16600000000000001</v>
      </c>
    </row>
    <row r="1907" spans="1:19" x14ac:dyDescent="0.3">
      <c r="A1907">
        <v>420</v>
      </c>
      <c r="B1907">
        <v>-0.54200000000000004</v>
      </c>
      <c r="C1907">
        <v>-1.542</v>
      </c>
      <c r="D1907">
        <v>-2.5369999999999999</v>
      </c>
      <c r="E1907">
        <v>-3.153</v>
      </c>
      <c r="F1907">
        <v>-3.21</v>
      </c>
      <c r="G1907">
        <v>1.9</v>
      </c>
      <c r="H1907">
        <v>0.01</v>
      </c>
      <c r="I1907">
        <v>1.669</v>
      </c>
      <c r="J1907">
        <v>-0.54400000000000004</v>
      </c>
      <c r="K1907">
        <v>-1.5429999999999999</v>
      </c>
      <c r="L1907">
        <v>-2.5379999999999998</v>
      </c>
      <c r="M1907">
        <v>-3.1469999999999998</v>
      </c>
      <c r="N1907">
        <v>-3.1890000000000001</v>
      </c>
      <c r="O1907">
        <v>1.0069999999999999</v>
      </c>
      <c r="P1907">
        <v>1.0009999999999999</v>
      </c>
      <c r="Q1907">
        <v>0.996</v>
      </c>
      <c r="R1907">
        <v>0.53300000000000003</v>
      </c>
      <c r="S1907">
        <v>0.16500000000000001</v>
      </c>
    </row>
    <row r="1908" spans="1:19" x14ac:dyDescent="0.3">
      <c r="A1908">
        <v>480</v>
      </c>
      <c r="B1908">
        <v>-0.54200000000000004</v>
      </c>
      <c r="C1908">
        <v>-1.542</v>
      </c>
      <c r="D1908">
        <v>-2.5369999999999999</v>
      </c>
      <c r="E1908">
        <v>-3.153</v>
      </c>
      <c r="F1908">
        <v>-3.21</v>
      </c>
      <c r="G1908">
        <v>1.9</v>
      </c>
      <c r="H1908">
        <v>0.01</v>
      </c>
      <c r="I1908">
        <v>1.669</v>
      </c>
      <c r="J1908">
        <v>-0.54200000000000004</v>
      </c>
      <c r="K1908">
        <v>-1.544</v>
      </c>
      <c r="L1908">
        <v>-2.5369999999999999</v>
      </c>
      <c r="M1908">
        <v>-3.145</v>
      </c>
      <c r="N1908">
        <v>-3.1859999999999999</v>
      </c>
      <c r="O1908">
        <v>1.01</v>
      </c>
      <c r="P1908">
        <v>1</v>
      </c>
      <c r="Q1908">
        <v>0.996</v>
      </c>
      <c r="R1908">
        <v>0.52800000000000002</v>
      </c>
      <c r="S1908">
        <v>0.16300000000000001</v>
      </c>
    </row>
    <row r="1909" spans="1:19" x14ac:dyDescent="0.3">
      <c r="A1909">
        <v>540</v>
      </c>
      <c r="B1909">
        <v>-0.54200000000000004</v>
      </c>
      <c r="C1909">
        <v>-1.542</v>
      </c>
      <c r="D1909">
        <v>-2.5369999999999999</v>
      </c>
      <c r="E1909">
        <v>-3.153</v>
      </c>
      <c r="F1909">
        <v>-3.21</v>
      </c>
      <c r="G1909">
        <v>1.9</v>
      </c>
      <c r="H1909">
        <v>0.01</v>
      </c>
      <c r="I1909">
        <v>1.669</v>
      </c>
      <c r="J1909">
        <v>-0.54100000000000004</v>
      </c>
      <c r="K1909">
        <v>-1.544</v>
      </c>
      <c r="L1909">
        <v>-2.5369999999999999</v>
      </c>
      <c r="M1909">
        <v>-3.1419999999999999</v>
      </c>
      <c r="N1909">
        <v>-3.1829999999999998</v>
      </c>
      <c r="O1909">
        <v>1.012</v>
      </c>
      <c r="P1909">
        <v>1</v>
      </c>
      <c r="Q1909">
        <v>0.995</v>
      </c>
      <c r="R1909">
        <v>0.52200000000000002</v>
      </c>
      <c r="S1909">
        <v>0.16300000000000001</v>
      </c>
    </row>
    <row r="1910" spans="1:19" x14ac:dyDescent="0.3">
      <c r="A1910">
        <v>600</v>
      </c>
      <c r="B1910">
        <v>-0.54200000000000004</v>
      </c>
      <c r="C1910">
        <v>-1.542</v>
      </c>
      <c r="D1910">
        <v>-2.5369999999999999</v>
      </c>
      <c r="E1910">
        <v>-3.153</v>
      </c>
      <c r="F1910">
        <v>-3.21</v>
      </c>
      <c r="G1910">
        <v>1.9</v>
      </c>
      <c r="H1910">
        <v>0.01</v>
      </c>
      <c r="I1910">
        <v>1.669</v>
      </c>
      <c r="J1910">
        <v>-0.53900000000000003</v>
      </c>
      <c r="K1910">
        <v>-1.544</v>
      </c>
      <c r="L1910">
        <v>-2.5369999999999999</v>
      </c>
      <c r="M1910">
        <v>-3.1379999999999999</v>
      </c>
      <c r="N1910">
        <v>-3.18</v>
      </c>
      <c r="O1910">
        <v>1.014</v>
      </c>
      <c r="P1910">
        <v>1</v>
      </c>
      <c r="Q1910">
        <v>0.995</v>
      </c>
      <c r="R1910">
        <v>0.51600000000000001</v>
      </c>
      <c r="S1910">
        <v>0.16200000000000001</v>
      </c>
    </row>
    <row r="1912" spans="1:19" x14ac:dyDescent="0.3">
      <c r="A1912" t="s">
        <v>0</v>
      </c>
      <c r="B1912" t="s">
        <v>148</v>
      </c>
    </row>
    <row r="1913" spans="1:19" x14ac:dyDescent="0.3">
      <c r="A1913">
        <v>0</v>
      </c>
      <c r="B1913">
        <v>-0.54200000000000004</v>
      </c>
      <c r="C1913">
        <v>-1.542</v>
      </c>
      <c r="D1913">
        <v>-2.5369999999999999</v>
      </c>
      <c r="E1913">
        <v>-3.145</v>
      </c>
      <c r="F1913">
        <v>-3.2</v>
      </c>
      <c r="G1913">
        <v>1.9</v>
      </c>
      <c r="H1913">
        <v>0.01</v>
      </c>
      <c r="I1913">
        <v>2.165</v>
      </c>
      <c r="J1913">
        <v>-0.54200000000000004</v>
      </c>
      <c r="K1913">
        <v>-1.542</v>
      </c>
      <c r="L1913">
        <v>-2.5369999999999999</v>
      </c>
      <c r="M1913">
        <v>-3.145</v>
      </c>
      <c r="N1913">
        <v>-3.2</v>
      </c>
      <c r="O1913">
        <v>0.96799999999999997</v>
      </c>
      <c r="P1913">
        <v>0.96799999999999997</v>
      </c>
      <c r="Q1913">
        <v>0.96</v>
      </c>
      <c r="R1913">
        <v>0.52500000000000002</v>
      </c>
      <c r="S1913">
        <v>0.20100000000000001</v>
      </c>
    </row>
    <row r="1914" spans="1:19" x14ac:dyDescent="0.3">
      <c r="A1914">
        <v>60</v>
      </c>
      <c r="B1914">
        <v>-0.54200000000000004</v>
      </c>
      <c r="C1914">
        <v>-1.542</v>
      </c>
      <c r="D1914">
        <v>-2.5369999999999999</v>
      </c>
      <c r="E1914">
        <v>-3.145</v>
      </c>
      <c r="F1914">
        <v>-3.2</v>
      </c>
      <c r="G1914">
        <v>1.9</v>
      </c>
      <c r="H1914">
        <v>0.01</v>
      </c>
      <c r="I1914">
        <v>2.165</v>
      </c>
      <c r="J1914">
        <v>-0.54600000000000004</v>
      </c>
      <c r="K1914">
        <v>-1.542</v>
      </c>
      <c r="L1914">
        <v>-2.5369999999999999</v>
      </c>
      <c r="M1914">
        <v>-3.145</v>
      </c>
      <c r="N1914">
        <v>-3.2029999999999998</v>
      </c>
      <c r="O1914">
        <v>0.98099999999999998</v>
      </c>
      <c r="P1914">
        <v>0.995</v>
      </c>
      <c r="Q1914">
        <v>0.98399999999999999</v>
      </c>
      <c r="R1914">
        <v>0.52500000000000002</v>
      </c>
      <c r="S1914">
        <v>0.20899999999999999</v>
      </c>
    </row>
    <row r="1915" spans="1:19" x14ac:dyDescent="0.3">
      <c r="A1915">
        <v>120</v>
      </c>
      <c r="B1915">
        <v>-0.54200000000000004</v>
      </c>
      <c r="C1915">
        <v>-1.542</v>
      </c>
      <c r="D1915">
        <v>-2.5369999999999999</v>
      </c>
      <c r="E1915">
        <v>-3.145</v>
      </c>
      <c r="F1915">
        <v>-3.2</v>
      </c>
      <c r="G1915">
        <v>1.9</v>
      </c>
      <c r="H1915">
        <v>0.01</v>
      </c>
      <c r="I1915">
        <v>2.165</v>
      </c>
      <c r="J1915">
        <v>-0.54700000000000004</v>
      </c>
      <c r="K1915">
        <v>-1.542</v>
      </c>
      <c r="L1915">
        <v>-2.5369999999999999</v>
      </c>
      <c r="M1915">
        <v>-3.145</v>
      </c>
      <c r="N1915">
        <v>-3.206</v>
      </c>
      <c r="O1915">
        <v>0.98799999999999999</v>
      </c>
      <c r="P1915">
        <v>1</v>
      </c>
      <c r="Q1915">
        <v>0.99299999999999999</v>
      </c>
      <c r="R1915">
        <v>0.52900000000000003</v>
      </c>
      <c r="S1915">
        <v>0.217</v>
      </c>
    </row>
    <row r="1916" spans="1:19" x14ac:dyDescent="0.3">
      <c r="A1916">
        <v>180</v>
      </c>
      <c r="B1916">
        <v>-0.54200000000000004</v>
      </c>
      <c r="C1916">
        <v>-1.542</v>
      </c>
      <c r="D1916">
        <v>-2.5369999999999999</v>
      </c>
      <c r="E1916">
        <v>-3.145</v>
      </c>
      <c r="F1916">
        <v>-3.2</v>
      </c>
      <c r="G1916">
        <v>1.9</v>
      </c>
      <c r="H1916">
        <v>0.01</v>
      </c>
      <c r="I1916">
        <v>2.165</v>
      </c>
      <c r="J1916">
        <v>-0.54800000000000004</v>
      </c>
      <c r="K1916">
        <v>-1.542</v>
      </c>
      <c r="L1916">
        <v>-2.5369999999999999</v>
      </c>
      <c r="M1916">
        <v>-3.1440000000000001</v>
      </c>
      <c r="N1916">
        <v>-3.2090000000000001</v>
      </c>
      <c r="O1916">
        <v>0.995</v>
      </c>
      <c r="P1916">
        <v>1.0029999999999999</v>
      </c>
      <c r="Q1916">
        <v>0.99399999999999999</v>
      </c>
      <c r="R1916">
        <v>0.53100000000000003</v>
      </c>
      <c r="S1916">
        <v>0.223</v>
      </c>
    </row>
    <row r="1917" spans="1:19" x14ac:dyDescent="0.3">
      <c r="A1917">
        <v>240</v>
      </c>
      <c r="B1917">
        <v>-0.54200000000000004</v>
      </c>
      <c r="C1917">
        <v>-1.542</v>
      </c>
      <c r="D1917">
        <v>-2.5369999999999999</v>
      </c>
      <c r="E1917">
        <v>-3.145</v>
      </c>
      <c r="F1917">
        <v>-3.2</v>
      </c>
      <c r="G1917">
        <v>1.9</v>
      </c>
      <c r="H1917">
        <v>0.01</v>
      </c>
      <c r="I1917">
        <v>2.165</v>
      </c>
      <c r="J1917">
        <v>-0.54700000000000004</v>
      </c>
      <c r="K1917">
        <v>-1.542</v>
      </c>
      <c r="L1917">
        <v>-2.5369999999999999</v>
      </c>
      <c r="M1917">
        <v>-3.1419999999999999</v>
      </c>
      <c r="N1917">
        <v>-3.2120000000000002</v>
      </c>
      <c r="O1917">
        <v>0.999</v>
      </c>
      <c r="P1917">
        <v>1.004</v>
      </c>
      <c r="Q1917">
        <v>0.996</v>
      </c>
      <c r="R1917">
        <v>0.53</v>
      </c>
      <c r="S1917">
        <v>0.23</v>
      </c>
    </row>
    <row r="1918" spans="1:19" x14ac:dyDescent="0.3">
      <c r="A1918">
        <v>300</v>
      </c>
      <c r="B1918">
        <v>-0.54200000000000004</v>
      </c>
      <c r="C1918">
        <v>-1.542</v>
      </c>
      <c r="D1918">
        <v>-2.5369999999999999</v>
      </c>
      <c r="E1918">
        <v>-3.145</v>
      </c>
      <c r="F1918">
        <v>-3.2</v>
      </c>
      <c r="G1918">
        <v>1.9</v>
      </c>
      <c r="H1918">
        <v>0.01</v>
      </c>
      <c r="I1918">
        <v>2.165</v>
      </c>
      <c r="J1918">
        <v>-0.54700000000000004</v>
      </c>
      <c r="K1918">
        <v>-1.542</v>
      </c>
      <c r="L1918">
        <v>-2.5379999999999998</v>
      </c>
      <c r="M1918">
        <v>-3.1419999999999999</v>
      </c>
      <c r="N1918">
        <v>-3.2149999999999999</v>
      </c>
      <c r="O1918">
        <v>1.002</v>
      </c>
      <c r="P1918">
        <v>1.004</v>
      </c>
      <c r="Q1918">
        <v>0.996</v>
      </c>
      <c r="R1918">
        <v>0.53300000000000003</v>
      </c>
      <c r="S1918">
        <v>0.23400000000000001</v>
      </c>
    </row>
    <row r="1919" spans="1:19" x14ac:dyDescent="0.3">
      <c r="A1919">
        <v>360</v>
      </c>
      <c r="B1919">
        <v>-0.54200000000000004</v>
      </c>
      <c r="C1919">
        <v>-1.542</v>
      </c>
      <c r="D1919">
        <v>-2.5369999999999999</v>
      </c>
      <c r="E1919">
        <v>-3.145</v>
      </c>
      <c r="F1919">
        <v>-3.2</v>
      </c>
      <c r="G1919">
        <v>1.9</v>
      </c>
      <c r="H1919">
        <v>0.01</v>
      </c>
      <c r="I1919">
        <v>2.165</v>
      </c>
      <c r="J1919">
        <v>-0.54500000000000004</v>
      </c>
      <c r="K1919">
        <v>-1.5429999999999999</v>
      </c>
      <c r="L1919">
        <v>-2.5369999999999999</v>
      </c>
      <c r="M1919">
        <v>-3.1429999999999998</v>
      </c>
      <c r="N1919">
        <v>-3.218</v>
      </c>
      <c r="O1919">
        <v>1.0049999999999999</v>
      </c>
      <c r="P1919">
        <v>1.002</v>
      </c>
      <c r="Q1919">
        <v>0.995</v>
      </c>
      <c r="R1919">
        <v>0.53900000000000003</v>
      </c>
      <c r="S1919">
        <v>0.23899999999999999</v>
      </c>
    </row>
    <row r="1920" spans="1:19" x14ac:dyDescent="0.3">
      <c r="A1920">
        <v>420</v>
      </c>
      <c r="B1920">
        <v>-0.54200000000000004</v>
      </c>
      <c r="C1920">
        <v>-1.542</v>
      </c>
      <c r="D1920">
        <v>-2.5369999999999999</v>
      </c>
      <c r="E1920">
        <v>-3.145</v>
      </c>
      <c r="F1920">
        <v>-3.2</v>
      </c>
      <c r="G1920">
        <v>1.9</v>
      </c>
      <c r="H1920">
        <v>0.01</v>
      </c>
      <c r="I1920">
        <v>2.165</v>
      </c>
      <c r="J1920">
        <v>-0.54400000000000004</v>
      </c>
      <c r="K1920">
        <v>-1.5429999999999999</v>
      </c>
      <c r="L1920">
        <v>-2.5369999999999999</v>
      </c>
      <c r="M1920">
        <v>-3.145</v>
      </c>
      <c r="N1920">
        <v>-3.2210000000000001</v>
      </c>
      <c r="O1920">
        <v>1.008</v>
      </c>
      <c r="P1920">
        <v>1.0009999999999999</v>
      </c>
      <c r="Q1920">
        <v>0.99399999999999999</v>
      </c>
      <c r="R1920">
        <v>0.54600000000000004</v>
      </c>
      <c r="S1920">
        <v>0.24399999999999999</v>
      </c>
    </row>
    <row r="1921" spans="1:19" x14ac:dyDescent="0.3">
      <c r="A1921">
        <v>480</v>
      </c>
      <c r="B1921">
        <v>-0.54200000000000004</v>
      </c>
      <c r="C1921">
        <v>-1.542</v>
      </c>
      <c r="D1921">
        <v>-2.5369999999999999</v>
      </c>
      <c r="E1921">
        <v>-3.145</v>
      </c>
      <c r="F1921">
        <v>-3.2</v>
      </c>
      <c r="G1921">
        <v>1.9</v>
      </c>
      <c r="H1921">
        <v>0.01</v>
      </c>
      <c r="I1921">
        <v>2.165</v>
      </c>
      <c r="J1921">
        <v>-0.54300000000000004</v>
      </c>
      <c r="K1921">
        <v>-1.544</v>
      </c>
      <c r="L1921">
        <v>-2.5369999999999999</v>
      </c>
      <c r="M1921">
        <v>-3.1469999999999998</v>
      </c>
      <c r="N1921">
        <v>-3.2240000000000002</v>
      </c>
      <c r="O1921">
        <v>1.01</v>
      </c>
      <c r="P1921">
        <v>1</v>
      </c>
      <c r="Q1921">
        <v>0.995</v>
      </c>
      <c r="R1921">
        <v>0.55300000000000005</v>
      </c>
      <c r="S1921">
        <v>0.248</v>
      </c>
    </row>
    <row r="1922" spans="1:19" x14ac:dyDescent="0.3">
      <c r="A1922">
        <v>540</v>
      </c>
      <c r="B1922">
        <v>-0.54200000000000004</v>
      </c>
      <c r="C1922">
        <v>-1.542</v>
      </c>
      <c r="D1922">
        <v>-2.5369999999999999</v>
      </c>
      <c r="E1922">
        <v>-3.145</v>
      </c>
      <c r="F1922">
        <v>-3.2</v>
      </c>
      <c r="G1922">
        <v>1.9</v>
      </c>
      <c r="H1922">
        <v>0.01</v>
      </c>
      <c r="I1922">
        <v>2.165</v>
      </c>
      <c r="J1922">
        <v>-0.54100000000000004</v>
      </c>
      <c r="K1922">
        <v>-1.544</v>
      </c>
      <c r="L1922">
        <v>-2.5369999999999999</v>
      </c>
      <c r="M1922">
        <v>-3.149</v>
      </c>
      <c r="N1922">
        <v>-3.2269999999999999</v>
      </c>
      <c r="O1922">
        <v>1.012</v>
      </c>
      <c r="P1922">
        <v>1</v>
      </c>
      <c r="Q1922">
        <v>0.995</v>
      </c>
      <c r="R1922">
        <v>0.55900000000000005</v>
      </c>
      <c r="S1922">
        <v>0.251</v>
      </c>
    </row>
    <row r="1923" spans="1:19" x14ac:dyDescent="0.3">
      <c r="A1923">
        <v>600</v>
      </c>
      <c r="B1923">
        <v>-0.54200000000000004</v>
      </c>
      <c r="C1923">
        <v>-1.542</v>
      </c>
      <c r="D1923">
        <v>-2.5369999999999999</v>
      </c>
      <c r="E1923">
        <v>-3.145</v>
      </c>
      <c r="F1923">
        <v>-3.2</v>
      </c>
      <c r="G1923">
        <v>1.9</v>
      </c>
      <c r="H1923">
        <v>0.01</v>
      </c>
      <c r="I1923">
        <v>2.165</v>
      </c>
      <c r="J1923">
        <v>-0.53900000000000003</v>
      </c>
      <c r="K1923">
        <v>-1.544</v>
      </c>
      <c r="L1923">
        <v>-2.5369999999999999</v>
      </c>
      <c r="M1923">
        <v>-3.1520000000000001</v>
      </c>
      <c r="N1923">
        <v>-3.23</v>
      </c>
      <c r="O1923">
        <v>1.014</v>
      </c>
      <c r="P1923">
        <v>1</v>
      </c>
      <c r="Q1923">
        <v>0.995</v>
      </c>
      <c r="R1923">
        <v>0.56399999999999995</v>
      </c>
      <c r="S1923">
        <v>0.254</v>
      </c>
    </row>
    <row r="1925" spans="1:19" x14ac:dyDescent="0.3">
      <c r="A1925" t="s">
        <v>0</v>
      </c>
      <c r="B1925" t="s">
        <v>149</v>
      </c>
    </row>
    <row r="1926" spans="1:19" x14ac:dyDescent="0.3">
      <c r="A1926">
        <v>0</v>
      </c>
      <c r="B1926">
        <v>-0.54200000000000004</v>
      </c>
      <c r="C1926">
        <v>-1.542</v>
      </c>
      <c r="D1926">
        <v>-2.5369999999999999</v>
      </c>
      <c r="E1926">
        <v>-3.145</v>
      </c>
      <c r="F1926">
        <v>-3.2</v>
      </c>
      <c r="G1926">
        <v>1.9</v>
      </c>
      <c r="H1926">
        <v>0.01</v>
      </c>
      <c r="I1926">
        <v>1.921</v>
      </c>
      <c r="J1926">
        <v>-0.54200000000000004</v>
      </c>
      <c r="K1926">
        <v>-1.542</v>
      </c>
      <c r="L1926">
        <v>-2.5369999999999999</v>
      </c>
      <c r="M1926">
        <v>-3.145</v>
      </c>
      <c r="N1926">
        <v>-3.2</v>
      </c>
      <c r="O1926">
        <v>0.96799999999999997</v>
      </c>
      <c r="P1926">
        <v>0.96799999999999997</v>
      </c>
      <c r="Q1926">
        <v>0.96</v>
      </c>
      <c r="R1926">
        <v>0.52500000000000002</v>
      </c>
      <c r="S1926">
        <v>0.20100000000000001</v>
      </c>
    </row>
    <row r="1927" spans="1:19" x14ac:dyDescent="0.3">
      <c r="A1927">
        <v>60</v>
      </c>
      <c r="B1927">
        <v>-0.54200000000000004</v>
      </c>
      <c r="C1927">
        <v>-1.542</v>
      </c>
      <c r="D1927">
        <v>-2.5369999999999999</v>
      </c>
      <c r="E1927">
        <v>-3.145</v>
      </c>
      <c r="F1927">
        <v>-3.2</v>
      </c>
      <c r="G1927">
        <v>1.9</v>
      </c>
      <c r="H1927">
        <v>0.01</v>
      </c>
      <c r="I1927">
        <v>1.921</v>
      </c>
      <c r="J1927">
        <v>-0.54600000000000004</v>
      </c>
      <c r="K1927">
        <v>-1.542</v>
      </c>
      <c r="L1927">
        <v>-2.5369999999999999</v>
      </c>
      <c r="M1927">
        <v>-3.145</v>
      </c>
      <c r="N1927">
        <v>-3.2</v>
      </c>
      <c r="O1927">
        <v>0.98099999999999998</v>
      </c>
      <c r="P1927">
        <v>0.99399999999999999</v>
      </c>
      <c r="Q1927">
        <v>0.98399999999999999</v>
      </c>
      <c r="R1927">
        <v>0.52600000000000002</v>
      </c>
      <c r="S1927">
        <v>0.20100000000000001</v>
      </c>
    </row>
    <row r="1928" spans="1:19" x14ac:dyDescent="0.3">
      <c r="A1928">
        <v>120</v>
      </c>
      <c r="B1928">
        <v>-0.54200000000000004</v>
      </c>
      <c r="C1928">
        <v>-1.542</v>
      </c>
      <c r="D1928">
        <v>-2.5369999999999999</v>
      </c>
      <c r="E1928">
        <v>-3.145</v>
      </c>
      <c r="F1928">
        <v>-3.2</v>
      </c>
      <c r="G1928">
        <v>1.9</v>
      </c>
      <c r="H1928">
        <v>0.01</v>
      </c>
      <c r="I1928">
        <v>1.921</v>
      </c>
      <c r="J1928">
        <v>-0.54800000000000004</v>
      </c>
      <c r="K1928">
        <v>-1.542</v>
      </c>
      <c r="L1928">
        <v>-2.5369999999999999</v>
      </c>
      <c r="M1928">
        <v>-3.145</v>
      </c>
      <c r="N1928">
        <v>-3.2</v>
      </c>
      <c r="O1928">
        <v>0.98899999999999999</v>
      </c>
      <c r="P1928">
        <v>0.999</v>
      </c>
      <c r="Q1928">
        <v>0.99299999999999999</v>
      </c>
      <c r="R1928">
        <v>0.52800000000000002</v>
      </c>
      <c r="S1928">
        <v>0.20200000000000001</v>
      </c>
    </row>
    <row r="1929" spans="1:19" x14ac:dyDescent="0.3">
      <c r="A1929">
        <v>180</v>
      </c>
      <c r="B1929">
        <v>-0.54200000000000004</v>
      </c>
      <c r="C1929">
        <v>-1.542</v>
      </c>
      <c r="D1929">
        <v>-2.5369999999999999</v>
      </c>
      <c r="E1929">
        <v>-3.145</v>
      </c>
      <c r="F1929">
        <v>-3.2</v>
      </c>
      <c r="G1929">
        <v>1.9</v>
      </c>
      <c r="H1929">
        <v>0.01</v>
      </c>
      <c r="I1929">
        <v>1.921</v>
      </c>
      <c r="J1929">
        <v>-0.54800000000000004</v>
      </c>
      <c r="K1929">
        <v>-1.542</v>
      </c>
      <c r="L1929">
        <v>-2.5379999999999998</v>
      </c>
      <c r="M1929">
        <v>-3.1440000000000001</v>
      </c>
      <c r="N1929">
        <v>-3.2</v>
      </c>
      <c r="O1929">
        <v>0.99399999999999999</v>
      </c>
      <c r="P1929">
        <v>1.0029999999999999</v>
      </c>
      <c r="Q1929">
        <v>0.995</v>
      </c>
      <c r="R1929">
        <v>0.53100000000000003</v>
      </c>
      <c r="S1929">
        <v>0.20200000000000001</v>
      </c>
    </row>
    <row r="1930" spans="1:19" x14ac:dyDescent="0.3">
      <c r="A1930">
        <v>240</v>
      </c>
      <c r="B1930">
        <v>-0.54200000000000004</v>
      </c>
      <c r="C1930">
        <v>-1.542</v>
      </c>
      <c r="D1930">
        <v>-2.5369999999999999</v>
      </c>
      <c r="E1930">
        <v>-3.145</v>
      </c>
      <c r="F1930">
        <v>-3.2</v>
      </c>
      <c r="G1930">
        <v>1.9</v>
      </c>
      <c r="H1930">
        <v>0.01</v>
      </c>
      <c r="I1930">
        <v>1.921</v>
      </c>
      <c r="J1930">
        <v>-0.54700000000000004</v>
      </c>
      <c r="K1930">
        <v>-1.542</v>
      </c>
      <c r="L1930">
        <v>-2.5369999999999999</v>
      </c>
      <c r="M1930">
        <v>-3.1429999999999998</v>
      </c>
      <c r="N1930">
        <v>-3.2</v>
      </c>
      <c r="O1930">
        <v>0.999</v>
      </c>
      <c r="P1930">
        <v>1.0049999999999999</v>
      </c>
      <c r="Q1930">
        <v>0.995</v>
      </c>
      <c r="R1930">
        <v>0.53300000000000003</v>
      </c>
      <c r="S1930">
        <v>0.20200000000000001</v>
      </c>
    </row>
    <row r="1931" spans="1:19" x14ac:dyDescent="0.3">
      <c r="A1931">
        <v>300</v>
      </c>
      <c r="B1931">
        <v>-0.54200000000000004</v>
      </c>
      <c r="C1931">
        <v>-1.542</v>
      </c>
      <c r="D1931">
        <v>-2.5369999999999999</v>
      </c>
      <c r="E1931">
        <v>-3.145</v>
      </c>
      <c r="F1931">
        <v>-3.2</v>
      </c>
      <c r="G1931">
        <v>1.9</v>
      </c>
      <c r="H1931">
        <v>0.01</v>
      </c>
      <c r="I1931">
        <v>1.921</v>
      </c>
      <c r="J1931">
        <v>-0.54700000000000004</v>
      </c>
      <c r="K1931">
        <v>-1.542</v>
      </c>
      <c r="L1931">
        <v>-2.5369999999999999</v>
      </c>
      <c r="M1931">
        <v>-3.1429999999999998</v>
      </c>
      <c r="N1931">
        <v>-3.2</v>
      </c>
      <c r="O1931">
        <v>1.002</v>
      </c>
      <c r="P1931">
        <v>1.0029999999999999</v>
      </c>
      <c r="Q1931">
        <v>0.996</v>
      </c>
      <c r="R1931">
        <v>0.53500000000000003</v>
      </c>
      <c r="S1931">
        <v>0.20200000000000001</v>
      </c>
    </row>
    <row r="1932" spans="1:19" x14ac:dyDescent="0.3">
      <c r="A1932">
        <v>360</v>
      </c>
      <c r="B1932">
        <v>-0.54200000000000004</v>
      </c>
      <c r="C1932">
        <v>-1.542</v>
      </c>
      <c r="D1932">
        <v>-2.5369999999999999</v>
      </c>
      <c r="E1932">
        <v>-3.145</v>
      </c>
      <c r="F1932">
        <v>-3.2</v>
      </c>
      <c r="G1932">
        <v>1.9</v>
      </c>
      <c r="H1932">
        <v>0.01</v>
      </c>
      <c r="I1932">
        <v>1.921</v>
      </c>
      <c r="J1932">
        <v>-0.54500000000000004</v>
      </c>
      <c r="K1932">
        <v>-1.5429999999999999</v>
      </c>
      <c r="L1932">
        <v>-2.5369999999999999</v>
      </c>
      <c r="M1932">
        <v>-3.1419999999999999</v>
      </c>
      <c r="N1932">
        <v>-3.2</v>
      </c>
      <c r="O1932">
        <v>1.0049999999999999</v>
      </c>
      <c r="P1932">
        <v>1.002</v>
      </c>
      <c r="Q1932">
        <v>0.995</v>
      </c>
      <c r="R1932">
        <v>0.53600000000000003</v>
      </c>
      <c r="S1932">
        <v>0.20200000000000001</v>
      </c>
    </row>
    <row r="1933" spans="1:19" x14ac:dyDescent="0.3">
      <c r="A1933">
        <v>420</v>
      </c>
      <c r="B1933">
        <v>-0.54200000000000004</v>
      </c>
      <c r="C1933">
        <v>-1.542</v>
      </c>
      <c r="D1933">
        <v>-2.5369999999999999</v>
      </c>
      <c r="E1933">
        <v>-3.145</v>
      </c>
      <c r="F1933">
        <v>-3.2</v>
      </c>
      <c r="G1933">
        <v>1.9</v>
      </c>
      <c r="H1933">
        <v>0.01</v>
      </c>
      <c r="I1933">
        <v>1.921</v>
      </c>
      <c r="J1933">
        <v>-0.54400000000000004</v>
      </c>
      <c r="K1933">
        <v>-1.5429999999999999</v>
      </c>
      <c r="L1933">
        <v>-2.5369999999999999</v>
      </c>
      <c r="M1933">
        <v>-3.1419999999999999</v>
      </c>
      <c r="N1933">
        <v>-3.2</v>
      </c>
      <c r="O1933">
        <v>1.0069999999999999</v>
      </c>
      <c r="P1933">
        <v>1.0009999999999999</v>
      </c>
      <c r="Q1933">
        <v>0.99399999999999999</v>
      </c>
      <c r="R1933">
        <v>0.53700000000000003</v>
      </c>
      <c r="S1933">
        <v>0.20300000000000001</v>
      </c>
    </row>
    <row r="1934" spans="1:19" x14ac:dyDescent="0.3">
      <c r="A1934">
        <v>480</v>
      </c>
      <c r="B1934">
        <v>-0.54200000000000004</v>
      </c>
      <c r="C1934">
        <v>-1.542</v>
      </c>
      <c r="D1934">
        <v>-2.5369999999999999</v>
      </c>
      <c r="E1934">
        <v>-3.145</v>
      </c>
      <c r="F1934">
        <v>-3.2</v>
      </c>
      <c r="G1934">
        <v>1.9</v>
      </c>
      <c r="H1934">
        <v>0.01</v>
      </c>
      <c r="I1934">
        <v>1.921</v>
      </c>
      <c r="J1934">
        <v>-0.54200000000000004</v>
      </c>
      <c r="K1934">
        <v>-1.544</v>
      </c>
      <c r="L1934">
        <v>-2.5369999999999999</v>
      </c>
      <c r="M1934">
        <v>-3.1419999999999999</v>
      </c>
      <c r="N1934">
        <v>-3.2</v>
      </c>
      <c r="O1934">
        <v>1.01</v>
      </c>
      <c r="P1934">
        <v>1</v>
      </c>
      <c r="Q1934">
        <v>0.995</v>
      </c>
      <c r="R1934">
        <v>0.53800000000000003</v>
      </c>
      <c r="S1934">
        <v>0.20499999999999999</v>
      </c>
    </row>
    <row r="1935" spans="1:19" x14ac:dyDescent="0.3">
      <c r="A1935">
        <v>540</v>
      </c>
      <c r="B1935">
        <v>-0.54200000000000004</v>
      </c>
      <c r="C1935">
        <v>-1.542</v>
      </c>
      <c r="D1935">
        <v>-2.5369999999999999</v>
      </c>
      <c r="E1935">
        <v>-3.145</v>
      </c>
      <c r="F1935">
        <v>-3.2</v>
      </c>
      <c r="G1935">
        <v>1.9</v>
      </c>
      <c r="H1935">
        <v>0.01</v>
      </c>
      <c r="I1935">
        <v>1.921</v>
      </c>
      <c r="J1935">
        <v>-0.54100000000000004</v>
      </c>
      <c r="K1935">
        <v>-1.544</v>
      </c>
      <c r="L1935">
        <v>-2.5369999999999999</v>
      </c>
      <c r="M1935">
        <v>-3.1419999999999999</v>
      </c>
      <c r="N1935">
        <v>-3.2</v>
      </c>
      <c r="O1935">
        <v>1.012</v>
      </c>
      <c r="P1935">
        <v>1</v>
      </c>
      <c r="Q1935">
        <v>0.99399999999999999</v>
      </c>
      <c r="R1935">
        <v>0.53800000000000003</v>
      </c>
      <c r="S1935">
        <v>0.20699999999999999</v>
      </c>
    </row>
    <row r="1936" spans="1:19" x14ac:dyDescent="0.3">
      <c r="A1936">
        <v>600</v>
      </c>
      <c r="B1936">
        <v>-0.54200000000000004</v>
      </c>
      <c r="C1936">
        <v>-1.542</v>
      </c>
      <c r="D1936">
        <v>-2.5369999999999999</v>
      </c>
      <c r="E1936">
        <v>-3.145</v>
      </c>
      <c r="F1936">
        <v>-3.2</v>
      </c>
      <c r="G1936">
        <v>1.9</v>
      </c>
      <c r="H1936">
        <v>0.01</v>
      </c>
      <c r="I1936">
        <v>1.921</v>
      </c>
      <c r="J1936">
        <v>-0.53900000000000003</v>
      </c>
      <c r="K1936">
        <v>-1.544</v>
      </c>
      <c r="L1936">
        <v>-2.5369999999999999</v>
      </c>
      <c r="M1936">
        <v>-3.141</v>
      </c>
      <c r="N1936">
        <v>-3.2</v>
      </c>
      <c r="O1936">
        <v>1.014</v>
      </c>
      <c r="P1936">
        <v>1</v>
      </c>
      <c r="Q1936">
        <v>0.99399999999999999</v>
      </c>
      <c r="R1936">
        <v>0.53800000000000003</v>
      </c>
      <c r="S1936">
        <v>0.20799999999999999</v>
      </c>
    </row>
    <row r="1938" spans="1:19" x14ac:dyDescent="0.3">
      <c r="A1938" t="s">
        <v>0</v>
      </c>
      <c r="B1938" t="s">
        <v>150</v>
      </c>
    </row>
    <row r="1939" spans="1:19" x14ac:dyDescent="0.3">
      <c r="A1939">
        <v>0</v>
      </c>
      <c r="B1939">
        <v>-0.54200000000000004</v>
      </c>
      <c r="C1939">
        <v>-1.542</v>
      </c>
      <c r="D1939">
        <v>-2.5369999999999999</v>
      </c>
      <c r="E1939">
        <v>-3.145</v>
      </c>
      <c r="F1939">
        <v>-3.2</v>
      </c>
      <c r="G1939">
        <v>1.9</v>
      </c>
      <c r="H1939">
        <v>0.01</v>
      </c>
      <c r="I1939">
        <v>1.663</v>
      </c>
      <c r="J1939">
        <v>-0.54200000000000004</v>
      </c>
      <c r="K1939">
        <v>-1.542</v>
      </c>
      <c r="L1939">
        <v>-2.5369999999999999</v>
      </c>
      <c r="M1939">
        <v>-3.145</v>
      </c>
      <c r="N1939">
        <v>-3.2</v>
      </c>
      <c r="O1939">
        <v>0.96799999999999997</v>
      </c>
      <c r="P1939">
        <v>0.96799999999999997</v>
      </c>
      <c r="Q1939">
        <v>0.96</v>
      </c>
      <c r="R1939">
        <v>0.52500000000000002</v>
      </c>
      <c r="S1939">
        <v>0.20100000000000001</v>
      </c>
    </row>
    <row r="1940" spans="1:19" x14ac:dyDescent="0.3">
      <c r="A1940">
        <v>60</v>
      </c>
      <c r="B1940">
        <v>-0.54200000000000004</v>
      </c>
      <c r="C1940">
        <v>-1.542</v>
      </c>
      <c r="D1940">
        <v>-2.5369999999999999</v>
      </c>
      <c r="E1940">
        <v>-3.145</v>
      </c>
      <c r="F1940">
        <v>-3.2</v>
      </c>
      <c r="G1940">
        <v>1.9</v>
      </c>
      <c r="H1940">
        <v>0.01</v>
      </c>
      <c r="I1940">
        <v>1.663</v>
      </c>
      <c r="J1940">
        <v>-0.54600000000000004</v>
      </c>
      <c r="K1940">
        <v>-1.542</v>
      </c>
      <c r="L1940">
        <v>-2.5369999999999999</v>
      </c>
      <c r="M1940">
        <v>-3.145</v>
      </c>
      <c r="N1940">
        <v>-3.1970000000000001</v>
      </c>
      <c r="O1940">
        <v>0.98099999999999998</v>
      </c>
      <c r="P1940">
        <v>0.99299999999999999</v>
      </c>
      <c r="Q1940">
        <v>0.98399999999999999</v>
      </c>
      <c r="R1940">
        <v>0.52700000000000002</v>
      </c>
      <c r="S1940">
        <v>0.193</v>
      </c>
    </row>
    <row r="1941" spans="1:19" x14ac:dyDescent="0.3">
      <c r="A1941">
        <v>120</v>
      </c>
      <c r="B1941">
        <v>-0.54200000000000004</v>
      </c>
      <c r="C1941">
        <v>-1.542</v>
      </c>
      <c r="D1941">
        <v>-2.5369999999999999</v>
      </c>
      <c r="E1941">
        <v>-3.145</v>
      </c>
      <c r="F1941">
        <v>-3.2</v>
      </c>
      <c r="G1941">
        <v>1.9</v>
      </c>
      <c r="H1941">
        <v>0.01</v>
      </c>
      <c r="I1941">
        <v>1.663</v>
      </c>
      <c r="J1941">
        <v>-0.54800000000000004</v>
      </c>
      <c r="K1941">
        <v>-1.542</v>
      </c>
      <c r="L1941">
        <v>-2.5369999999999999</v>
      </c>
      <c r="M1941">
        <v>-3.1440000000000001</v>
      </c>
      <c r="N1941">
        <v>-3.194</v>
      </c>
      <c r="O1941">
        <v>0.98899999999999999</v>
      </c>
      <c r="P1941">
        <v>0.999</v>
      </c>
      <c r="Q1941">
        <v>0.99099999999999999</v>
      </c>
      <c r="R1941">
        <v>0.52600000000000002</v>
      </c>
      <c r="S1941">
        <v>0.186</v>
      </c>
    </row>
    <row r="1942" spans="1:19" x14ac:dyDescent="0.3">
      <c r="A1942">
        <v>180</v>
      </c>
      <c r="B1942">
        <v>-0.54200000000000004</v>
      </c>
      <c r="C1942">
        <v>-1.542</v>
      </c>
      <c r="D1942">
        <v>-2.5369999999999999</v>
      </c>
      <c r="E1942">
        <v>-3.145</v>
      </c>
      <c r="F1942">
        <v>-3.2</v>
      </c>
      <c r="G1942">
        <v>1.9</v>
      </c>
      <c r="H1942">
        <v>0.01</v>
      </c>
      <c r="I1942">
        <v>1.663</v>
      </c>
      <c r="J1942">
        <v>-0.54800000000000004</v>
      </c>
      <c r="K1942">
        <v>-1.542</v>
      </c>
      <c r="L1942">
        <v>-2.5379999999999998</v>
      </c>
      <c r="M1942">
        <v>-3.1440000000000001</v>
      </c>
      <c r="N1942">
        <v>-3.1909999999999998</v>
      </c>
      <c r="O1942">
        <v>0.99399999999999999</v>
      </c>
      <c r="P1942">
        <v>1.004</v>
      </c>
      <c r="Q1942">
        <v>0.995</v>
      </c>
      <c r="R1942">
        <v>0.53</v>
      </c>
      <c r="S1942">
        <v>0.18</v>
      </c>
    </row>
    <row r="1943" spans="1:19" x14ac:dyDescent="0.3">
      <c r="A1943">
        <v>240</v>
      </c>
      <c r="B1943">
        <v>-0.54200000000000004</v>
      </c>
      <c r="C1943">
        <v>-1.542</v>
      </c>
      <c r="D1943">
        <v>-2.5369999999999999</v>
      </c>
      <c r="E1943">
        <v>-3.145</v>
      </c>
      <c r="F1943">
        <v>-3.2</v>
      </c>
      <c r="G1943">
        <v>1.9</v>
      </c>
      <c r="H1943">
        <v>0.01</v>
      </c>
      <c r="I1943">
        <v>1.663</v>
      </c>
      <c r="J1943">
        <v>-0.54700000000000004</v>
      </c>
      <c r="K1943">
        <v>-1.542</v>
      </c>
      <c r="L1943">
        <v>-2.5369999999999999</v>
      </c>
      <c r="M1943">
        <v>-3.1440000000000001</v>
      </c>
      <c r="N1943">
        <v>-3.1880000000000002</v>
      </c>
      <c r="O1943">
        <v>0.999</v>
      </c>
      <c r="P1943">
        <v>1.0049999999999999</v>
      </c>
      <c r="Q1943">
        <v>0.995</v>
      </c>
      <c r="R1943">
        <v>0.53600000000000003</v>
      </c>
      <c r="S1943">
        <v>0.17399999999999999</v>
      </c>
    </row>
    <row r="1944" spans="1:19" x14ac:dyDescent="0.3">
      <c r="A1944">
        <v>300</v>
      </c>
      <c r="B1944">
        <v>-0.54200000000000004</v>
      </c>
      <c r="C1944">
        <v>-1.542</v>
      </c>
      <c r="D1944">
        <v>-2.5369999999999999</v>
      </c>
      <c r="E1944">
        <v>-3.145</v>
      </c>
      <c r="F1944">
        <v>-3.2</v>
      </c>
      <c r="G1944">
        <v>1.9</v>
      </c>
      <c r="H1944">
        <v>0.01</v>
      </c>
      <c r="I1944">
        <v>1.663</v>
      </c>
      <c r="J1944">
        <v>-0.54700000000000004</v>
      </c>
      <c r="K1944">
        <v>-1.542</v>
      </c>
      <c r="L1944">
        <v>-2.5369999999999999</v>
      </c>
      <c r="M1944">
        <v>-3.1440000000000001</v>
      </c>
      <c r="N1944">
        <v>-3.1850000000000001</v>
      </c>
      <c r="O1944">
        <v>1.002</v>
      </c>
      <c r="P1944">
        <v>1.0029999999999999</v>
      </c>
      <c r="Q1944">
        <v>0.995</v>
      </c>
      <c r="R1944">
        <v>0.53800000000000003</v>
      </c>
      <c r="S1944">
        <v>0.16900000000000001</v>
      </c>
    </row>
    <row r="1945" spans="1:19" x14ac:dyDescent="0.3">
      <c r="A1945">
        <v>360</v>
      </c>
      <c r="B1945">
        <v>-0.54200000000000004</v>
      </c>
      <c r="C1945">
        <v>-1.542</v>
      </c>
      <c r="D1945">
        <v>-2.5369999999999999</v>
      </c>
      <c r="E1945">
        <v>-3.145</v>
      </c>
      <c r="F1945">
        <v>-3.2</v>
      </c>
      <c r="G1945">
        <v>1.9</v>
      </c>
      <c r="H1945">
        <v>0.01</v>
      </c>
      <c r="I1945">
        <v>1.663</v>
      </c>
      <c r="J1945">
        <v>-0.54500000000000004</v>
      </c>
      <c r="K1945">
        <v>-1.5429999999999999</v>
      </c>
      <c r="L1945">
        <v>-2.5369999999999999</v>
      </c>
      <c r="M1945">
        <v>-3.1419999999999999</v>
      </c>
      <c r="N1945">
        <v>-3.1819999999999999</v>
      </c>
      <c r="O1945">
        <v>1.0049999999999999</v>
      </c>
      <c r="P1945">
        <v>1.002</v>
      </c>
      <c r="Q1945">
        <v>0.995</v>
      </c>
      <c r="R1945">
        <v>0.53300000000000003</v>
      </c>
      <c r="S1945">
        <v>0.16500000000000001</v>
      </c>
    </row>
    <row r="1946" spans="1:19" x14ac:dyDescent="0.3">
      <c r="A1946">
        <v>420</v>
      </c>
      <c r="B1946">
        <v>-0.54200000000000004</v>
      </c>
      <c r="C1946">
        <v>-1.542</v>
      </c>
      <c r="D1946">
        <v>-2.5369999999999999</v>
      </c>
      <c r="E1946">
        <v>-3.145</v>
      </c>
      <c r="F1946">
        <v>-3.2</v>
      </c>
      <c r="G1946">
        <v>1.9</v>
      </c>
      <c r="H1946">
        <v>0.01</v>
      </c>
      <c r="I1946">
        <v>1.663</v>
      </c>
      <c r="J1946">
        <v>-0.54400000000000004</v>
      </c>
      <c r="K1946">
        <v>-1.5429999999999999</v>
      </c>
      <c r="L1946">
        <v>-2.5369999999999999</v>
      </c>
      <c r="M1946">
        <v>-3.1389999999999998</v>
      </c>
      <c r="N1946">
        <v>-3.1789999999999998</v>
      </c>
      <c r="O1946">
        <v>1.0069999999999999</v>
      </c>
      <c r="P1946">
        <v>1.0009999999999999</v>
      </c>
      <c r="Q1946">
        <v>0.996</v>
      </c>
      <c r="R1946">
        <v>0.52700000000000002</v>
      </c>
      <c r="S1946">
        <v>0.16300000000000001</v>
      </c>
    </row>
    <row r="1947" spans="1:19" x14ac:dyDescent="0.3">
      <c r="A1947">
        <v>480</v>
      </c>
      <c r="B1947">
        <v>-0.54200000000000004</v>
      </c>
      <c r="C1947">
        <v>-1.542</v>
      </c>
      <c r="D1947">
        <v>-2.5369999999999999</v>
      </c>
      <c r="E1947">
        <v>-3.145</v>
      </c>
      <c r="F1947">
        <v>-3.2</v>
      </c>
      <c r="G1947">
        <v>1.9</v>
      </c>
      <c r="H1947">
        <v>0.01</v>
      </c>
      <c r="I1947">
        <v>1.663</v>
      </c>
      <c r="J1947">
        <v>-0.54200000000000004</v>
      </c>
      <c r="K1947">
        <v>-1.544</v>
      </c>
      <c r="L1947">
        <v>-2.5369999999999999</v>
      </c>
      <c r="M1947">
        <v>-3.1360000000000001</v>
      </c>
      <c r="N1947">
        <v>-3.1760000000000002</v>
      </c>
      <c r="O1947">
        <v>1.01</v>
      </c>
      <c r="P1947">
        <v>1</v>
      </c>
      <c r="Q1947">
        <v>0.995</v>
      </c>
      <c r="R1947">
        <v>0.52100000000000002</v>
      </c>
      <c r="S1947">
        <v>0.161</v>
      </c>
    </row>
    <row r="1948" spans="1:19" x14ac:dyDescent="0.3">
      <c r="A1948">
        <v>540</v>
      </c>
      <c r="B1948">
        <v>-0.54200000000000004</v>
      </c>
      <c r="C1948">
        <v>-1.542</v>
      </c>
      <c r="D1948">
        <v>-2.5369999999999999</v>
      </c>
      <c r="E1948">
        <v>-3.145</v>
      </c>
      <c r="F1948">
        <v>-3.2</v>
      </c>
      <c r="G1948">
        <v>1.9</v>
      </c>
      <c r="H1948">
        <v>0.01</v>
      </c>
      <c r="I1948">
        <v>1.663</v>
      </c>
      <c r="J1948">
        <v>-0.54100000000000004</v>
      </c>
      <c r="K1948">
        <v>-1.544</v>
      </c>
      <c r="L1948">
        <v>-2.5369999999999999</v>
      </c>
      <c r="M1948">
        <v>-3.133</v>
      </c>
      <c r="N1948">
        <v>-3.173</v>
      </c>
      <c r="O1948">
        <v>1.012</v>
      </c>
      <c r="P1948">
        <v>1</v>
      </c>
      <c r="Q1948">
        <v>0.99399999999999999</v>
      </c>
      <c r="R1948">
        <v>0.51400000000000001</v>
      </c>
      <c r="S1948">
        <v>0.161</v>
      </c>
    </row>
    <row r="1949" spans="1:19" x14ac:dyDescent="0.3">
      <c r="A1949">
        <v>600</v>
      </c>
      <c r="B1949">
        <v>-0.54200000000000004</v>
      </c>
      <c r="C1949">
        <v>-1.542</v>
      </c>
      <c r="D1949">
        <v>-2.5369999999999999</v>
      </c>
      <c r="E1949">
        <v>-3.145</v>
      </c>
      <c r="F1949">
        <v>-3.2</v>
      </c>
      <c r="G1949">
        <v>1.9</v>
      </c>
      <c r="H1949">
        <v>0.01</v>
      </c>
      <c r="I1949">
        <v>1.663</v>
      </c>
      <c r="J1949">
        <v>-0.53900000000000003</v>
      </c>
      <c r="K1949">
        <v>-1.544</v>
      </c>
      <c r="L1949">
        <v>-2.5369999999999999</v>
      </c>
      <c r="M1949">
        <v>-3.129</v>
      </c>
      <c r="N1949">
        <v>-3.17</v>
      </c>
      <c r="O1949">
        <v>1.014</v>
      </c>
      <c r="P1949">
        <v>1</v>
      </c>
      <c r="Q1949">
        <v>0.99399999999999999</v>
      </c>
      <c r="R1949">
        <v>0.50900000000000001</v>
      </c>
      <c r="S1949">
        <v>0.16</v>
      </c>
    </row>
    <row r="1951" spans="1:19" x14ac:dyDescent="0.3">
      <c r="A1951" t="s">
        <v>0</v>
      </c>
      <c r="B1951" t="s">
        <v>151</v>
      </c>
    </row>
    <row r="1952" spans="1:19" x14ac:dyDescent="0.3">
      <c r="A1952">
        <v>0</v>
      </c>
      <c r="B1952">
        <v>-0.54200000000000004</v>
      </c>
      <c r="C1952">
        <v>-1.542</v>
      </c>
      <c r="D1952">
        <v>-2.5369999999999999</v>
      </c>
      <c r="E1952">
        <v>-3.1360000000000001</v>
      </c>
      <c r="F1952">
        <v>-3.19</v>
      </c>
      <c r="G1952">
        <v>1.9</v>
      </c>
      <c r="H1952">
        <v>0.01</v>
      </c>
      <c r="I1952">
        <v>2.169</v>
      </c>
      <c r="J1952">
        <v>-0.54200000000000004</v>
      </c>
      <c r="K1952">
        <v>-1.542</v>
      </c>
      <c r="L1952">
        <v>-2.5369999999999999</v>
      </c>
      <c r="M1952">
        <v>-3.1360000000000001</v>
      </c>
      <c r="N1952">
        <v>-3.19</v>
      </c>
      <c r="O1952">
        <v>0.96799999999999997</v>
      </c>
      <c r="P1952">
        <v>0.96799999999999997</v>
      </c>
      <c r="Q1952">
        <v>0.95899999999999996</v>
      </c>
      <c r="R1952">
        <v>0.51900000000000002</v>
      </c>
      <c r="S1952">
        <v>0.19900000000000001</v>
      </c>
    </row>
    <row r="1953" spans="1:19" x14ac:dyDescent="0.3">
      <c r="A1953">
        <v>60</v>
      </c>
      <c r="B1953">
        <v>-0.54200000000000004</v>
      </c>
      <c r="C1953">
        <v>-1.542</v>
      </c>
      <c r="D1953">
        <v>-2.5369999999999999</v>
      </c>
      <c r="E1953">
        <v>-3.1360000000000001</v>
      </c>
      <c r="F1953">
        <v>-3.19</v>
      </c>
      <c r="G1953">
        <v>1.9</v>
      </c>
      <c r="H1953">
        <v>0.01</v>
      </c>
      <c r="I1953">
        <v>2.169</v>
      </c>
      <c r="J1953">
        <v>-0.54600000000000004</v>
      </c>
      <c r="K1953">
        <v>-1.542</v>
      </c>
      <c r="L1953">
        <v>-2.5369999999999999</v>
      </c>
      <c r="M1953">
        <v>-3.1360000000000001</v>
      </c>
      <c r="N1953">
        <v>-3.1930000000000001</v>
      </c>
      <c r="O1953">
        <v>0.98099999999999998</v>
      </c>
      <c r="P1953">
        <v>0.995</v>
      </c>
      <c r="Q1953">
        <v>0.98299999999999998</v>
      </c>
      <c r="R1953">
        <v>0.51900000000000002</v>
      </c>
      <c r="S1953">
        <v>0.20799999999999999</v>
      </c>
    </row>
    <row r="1954" spans="1:19" x14ac:dyDescent="0.3">
      <c r="A1954">
        <v>120</v>
      </c>
      <c r="B1954">
        <v>-0.54200000000000004</v>
      </c>
      <c r="C1954">
        <v>-1.542</v>
      </c>
      <c r="D1954">
        <v>-2.5369999999999999</v>
      </c>
      <c r="E1954">
        <v>-3.1360000000000001</v>
      </c>
      <c r="F1954">
        <v>-3.19</v>
      </c>
      <c r="G1954">
        <v>1.9</v>
      </c>
      <c r="H1954">
        <v>0.01</v>
      </c>
      <c r="I1954">
        <v>2.169</v>
      </c>
      <c r="J1954">
        <v>-0.54700000000000004</v>
      </c>
      <c r="K1954">
        <v>-1.542</v>
      </c>
      <c r="L1954">
        <v>-2.5369999999999999</v>
      </c>
      <c r="M1954">
        <v>-3.137</v>
      </c>
      <c r="N1954">
        <v>-3.1960000000000002</v>
      </c>
      <c r="O1954">
        <v>0.98799999999999999</v>
      </c>
      <c r="P1954">
        <v>1</v>
      </c>
      <c r="Q1954">
        <v>0.99299999999999999</v>
      </c>
      <c r="R1954">
        <v>0.52300000000000002</v>
      </c>
      <c r="S1954">
        <v>0.216</v>
      </c>
    </row>
    <row r="1955" spans="1:19" x14ac:dyDescent="0.3">
      <c r="A1955">
        <v>180</v>
      </c>
      <c r="B1955">
        <v>-0.54200000000000004</v>
      </c>
      <c r="C1955">
        <v>-1.542</v>
      </c>
      <c r="D1955">
        <v>-2.5369999999999999</v>
      </c>
      <c r="E1955">
        <v>-3.1360000000000001</v>
      </c>
      <c r="F1955">
        <v>-3.19</v>
      </c>
      <c r="G1955">
        <v>1.9</v>
      </c>
      <c r="H1955">
        <v>0.01</v>
      </c>
      <c r="I1955">
        <v>2.169</v>
      </c>
      <c r="J1955">
        <v>-0.54800000000000004</v>
      </c>
      <c r="K1955">
        <v>-1.542</v>
      </c>
      <c r="L1955">
        <v>-2.5369999999999999</v>
      </c>
      <c r="M1955">
        <v>-3.1360000000000001</v>
      </c>
      <c r="N1955">
        <v>-3.1989999999999998</v>
      </c>
      <c r="O1955">
        <v>0.995</v>
      </c>
      <c r="P1955">
        <v>1.0029999999999999</v>
      </c>
      <c r="Q1955">
        <v>0.99299999999999999</v>
      </c>
      <c r="R1955">
        <v>0.52500000000000002</v>
      </c>
      <c r="S1955">
        <v>0.222</v>
      </c>
    </row>
    <row r="1956" spans="1:19" x14ac:dyDescent="0.3">
      <c r="A1956">
        <v>240</v>
      </c>
      <c r="B1956">
        <v>-0.54200000000000004</v>
      </c>
      <c r="C1956">
        <v>-1.542</v>
      </c>
      <c r="D1956">
        <v>-2.5369999999999999</v>
      </c>
      <c r="E1956">
        <v>-3.1360000000000001</v>
      </c>
      <c r="F1956">
        <v>-3.19</v>
      </c>
      <c r="G1956">
        <v>1.9</v>
      </c>
      <c r="H1956">
        <v>0.01</v>
      </c>
      <c r="I1956">
        <v>2.169</v>
      </c>
      <c r="J1956">
        <v>-0.54700000000000004</v>
      </c>
      <c r="K1956">
        <v>-1.542</v>
      </c>
      <c r="L1956">
        <v>-2.5369999999999999</v>
      </c>
      <c r="M1956">
        <v>-3.1339999999999999</v>
      </c>
      <c r="N1956">
        <v>-3.202</v>
      </c>
      <c r="O1956">
        <v>0.999</v>
      </c>
      <c r="P1956">
        <v>1.0049999999999999</v>
      </c>
      <c r="Q1956">
        <v>0.995</v>
      </c>
      <c r="R1956">
        <v>0.52300000000000002</v>
      </c>
      <c r="S1956">
        <v>0.22800000000000001</v>
      </c>
    </row>
    <row r="1957" spans="1:19" x14ac:dyDescent="0.3">
      <c r="A1957">
        <v>300</v>
      </c>
      <c r="B1957">
        <v>-0.54200000000000004</v>
      </c>
      <c r="C1957">
        <v>-1.542</v>
      </c>
      <c r="D1957">
        <v>-2.5369999999999999</v>
      </c>
      <c r="E1957">
        <v>-3.1360000000000001</v>
      </c>
      <c r="F1957">
        <v>-3.19</v>
      </c>
      <c r="G1957">
        <v>1.9</v>
      </c>
      <c r="H1957">
        <v>0.01</v>
      </c>
      <c r="I1957">
        <v>2.169</v>
      </c>
      <c r="J1957">
        <v>-0.54700000000000004</v>
      </c>
      <c r="K1957">
        <v>-1.542</v>
      </c>
      <c r="L1957">
        <v>-2.5369999999999999</v>
      </c>
      <c r="M1957">
        <v>-3.133</v>
      </c>
      <c r="N1957">
        <v>-3.2050000000000001</v>
      </c>
      <c r="O1957">
        <v>1.002</v>
      </c>
      <c r="P1957">
        <v>1.004</v>
      </c>
      <c r="Q1957">
        <v>0.996</v>
      </c>
      <c r="R1957">
        <v>0.52700000000000002</v>
      </c>
      <c r="S1957">
        <v>0.23200000000000001</v>
      </c>
    </row>
    <row r="1958" spans="1:19" x14ac:dyDescent="0.3">
      <c r="A1958">
        <v>360</v>
      </c>
      <c r="B1958">
        <v>-0.54200000000000004</v>
      </c>
      <c r="C1958">
        <v>-1.542</v>
      </c>
      <c r="D1958">
        <v>-2.5369999999999999</v>
      </c>
      <c r="E1958">
        <v>-3.1360000000000001</v>
      </c>
      <c r="F1958">
        <v>-3.19</v>
      </c>
      <c r="G1958">
        <v>1.9</v>
      </c>
      <c r="H1958">
        <v>0.01</v>
      </c>
      <c r="I1958">
        <v>2.169</v>
      </c>
      <c r="J1958">
        <v>-0.54500000000000004</v>
      </c>
      <c r="K1958">
        <v>-1.5429999999999999</v>
      </c>
      <c r="L1958">
        <v>-2.5369999999999999</v>
      </c>
      <c r="M1958">
        <v>-3.1349999999999998</v>
      </c>
      <c r="N1958">
        <v>-3.2080000000000002</v>
      </c>
      <c r="O1958">
        <v>1.0049999999999999</v>
      </c>
      <c r="P1958">
        <v>1.002</v>
      </c>
      <c r="Q1958">
        <v>0.99299999999999999</v>
      </c>
      <c r="R1958">
        <v>0.53400000000000003</v>
      </c>
      <c r="S1958">
        <v>0.23699999999999999</v>
      </c>
    </row>
    <row r="1959" spans="1:19" x14ac:dyDescent="0.3">
      <c r="A1959">
        <v>420</v>
      </c>
      <c r="B1959">
        <v>-0.54200000000000004</v>
      </c>
      <c r="C1959">
        <v>-1.542</v>
      </c>
      <c r="D1959">
        <v>-2.5369999999999999</v>
      </c>
      <c r="E1959">
        <v>-3.1360000000000001</v>
      </c>
      <c r="F1959">
        <v>-3.19</v>
      </c>
      <c r="G1959">
        <v>1.9</v>
      </c>
      <c r="H1959">
        <v>0.01</v>
      </c>
      <c r="I1959">
        <v>2.169</v>
      </c>
      <c r="J1959">
        <v>-0.54400000000000004</v>
      </c>
      <c r="K1959">
        <v>-1.5429999999999999</v>
      </c>
      <c r="L1959">
        <v>-2.5369999999999999</v>
      </c>
      <c r="M1959">
        <v>-3.1360000000000001</v>
      </c>
      <c r="N1959">
        <v>-3.2109999999999999</v>
      </c>
      <c r="O1959">
        <v>1.0069999999999999</v>
      </c>
      <c r="P1959">
        <v>1.0009999999999999</v>
      </c>
      <c r="Q1959">
        <v>0.99299999999999999</v>
      </c>
      <c r="R1959">
        <v>0.54100000000000004</v>
      </c>
      <c r="S1959">
        <v>0.24199999999999999</v>
      </c>
    </row>
    <row r="1960" spans="1:19" x14ac:dyDescent="0.3">
      <c r="A1960">
        <v>480</v>
      </c>
      <c r="B1960">
        <v>-0.54200000000000004</v>
      </c>
      <c r="C1960">
        <v>-1.542</v>
      </c>
      <c r="D1960">
        <v>-2.5369999999999999</v>
      </c>
      <c r="E1960">
        <v>-3.1360000000000001</v>
      </c>
      <c r="F1960">
        <v>-3.19</v>
      </c>
      <c r="G1960">
        <v>1.9</v>
      </c>
      <c r="H1960">
        <v>0.01</v>
      </c>
      <c r="I1960">
        <v>2.169</v>
      </c>
      <c r="J1960">
        <v>-0.54300000000000004</v>
      </c>
      <c r="K1960">
        <v>-1.544</v>
      </c>
      <c r="L1960">
        <v>-2.5369999999999999</v>
      </c>
      <c r="M1960">
        <v>-3.1389999999999998</v>
      </c>
      <c r="N1960">
        <v>-3.214</v>
      </c>
      <c r="O1960">
        <v>1.01</v>
      </c>
      <c r="P1960">
        <v>1.0009999999999999</v>
      </c>
      <c r="Q1960">
        <v>0.995</v>
      </c>
      <c r="R1960">
        <v>0.54800000000000004</v>
      </c>
      <c r="S1960">
        <v>0.247</v>
      </c>
    </row>
    <row r="1961" spans="1:19" x14ac:dyDescent="0.3">
      <c r="A1961">
        <v>540</v>
      </c>
      <c r="B1961">
        <v>-0.54200000000000004</v>
      </c>
      <c r="C1961">
        <v>-1.542</v>
      </c>
      <c r="D1961">
        <v>-2.5369999999999999</v>
      </c>
      <c r="E1961">
        <v>-3.1360000000000001</v>
      </c>
      <c r="F1961">
        <v>-3.19</v>
      </c>
      <c r="G1961">
        <v>1.9</v>
      </c>
      <c r="H1961">
        <v>0.01</v>
      </c>
      <c r="I1961">
        <v>2.169</v>
      </c>
      <c r="J1961">
        <v>-0.54100000000000004</v>
      </c>
      <c r="K1961">
        <v>-1.544</v>
      </c>
      <c r="L1961">
        <v>-2.5369999999999999</v>
      </c>
      <c r="M1961">
        <v>-3.141</v>
      </c>
      <c r="N1961">
        <v>-3.2170000000000001</v>
      </c>
      <c r="O1961">
        <v>1.012</v>
      </c>
      <c r="P1961">
        <v>1</v>
      </c>
      <c r="Q1961">
        <v>0.99399999999999999</v>
      </c>
      <c r="R1961">
        <v>0.55400000000000005</v>
      </c>
      <c r="S1961">
        <v>0.25</v>
      </c>
    </row>
    <row r="1962" spans="1:19" x14ac:dyDescent="0.3">
      <c r="A1962">
        <v>600</v>
      </c>
      <c r="B1962">
        <v>-0.54200000000000004</v>
      </c>
      <c r="C1962">
        <v>-1.542</v>
      </c>
      <c r="D1962">
        <v>-2.5369999999999999</v>
      </c>
      <c r="E1962">
        <v>-3.1360000000000001</v>
      </c>
      <c r="F1962">
        <v>-3.19</v>
      </c>
      <c r="G1962">
        <v>1.9</v>
      </c>
      <c r="H1962">
        <v>0.01</v>
      </c>
      <c r="I1962">
        <v>2.169</v>
      </c>
      <c r="J1962">
        <v>-0.53900000000000003</v>
      </c>
      <c r="K1962">
        <v>-1.544</v>
      </c>
      <c r="L1962">
        <v>-2.5369999999999999</v>
      </c>
      <c r="M1962">
        <v>-3.1440000000000001</v>
      </c>
      <c r="N1962">
        <v>-3.22</v>
      </c>
      <c r="O1962">
        <v>1.014</v>
      </c>
      <c r="P1962">
        <v>1</v>
      </c>
      <c r="Q1962">
        <v>0.99399999999999999</v>
      </c>
      <c r="R1962">
        <v>0.55800000000000005</v>
      </c>
      <c r="S1962">
        <v>0.253</v>
      </c>
    </row>
    <row r="1964" spans="1:19" x14ac:dyDescent="0.3">
      <c r="A1964" t="s">
        <v>0</v>
      </c>
      <c r="B1964" t="s">
        <v>152</v>
      </c>
    </row>
    <row r="1965" spans="1:19" x14ac:dyDescent="0.3">
      <c r="A1965">
        <v>0</v>
      </c>
      <c r="B1965">
        <v>-0.54200000000000004</v>
      </c>
      <c r="C1965">
        <v>-1.542</v>
      </c>
      <c r="D1965">
        <v>-2.5369999999999999</v>
      </c>
      <c r="E1965">
        <v>-3.1360000000000001</v>
      </c>
      <c r="F1965">
        <v>-3.19</v>
      </c>
      <c r="G1965">
        <v>1.9</v>
      </c>
      <c r="H1965">
        <v>0.01</v>
      </c>
      <c r="I1965">
        <v>1.9219999999999999</v>
      </c>
      <c r="J1965">
        <v>-0.54200000000000004</v>
      </c>
      <c r="K1965">
        <v>-1.542</v>
      </c>
      <c r="L1965">
        <v>-2.5369999999999999</v>
      </c>
      <c r="M1965">
        <v>-3.1360000000000001</v>
      </c>
      <c r="N1965">
        <v>-3.19</v>
      </c>
      <c r="O1965">
        <v>0.96799999999999997</v>
      </c>
      <c r="P1965">
        <v>0.96799999999999997</v>
      </c>
      <c r="Q1965">
        <v>0.95899999999999996</v>
      </c>
      <c r="R1965">
        <v>0.51900000000000002</v>
      </c>
      <c r="S1965">
        <v>0.19900000000000001</v>
      </c>
    </row>
    <row r="1966" spans="1:19" x14ac:dyDescent="0.3">
      <c r="A1966">
        <v>60</v>
      </c>
      <c r="B1966">
        <v>-0.54200000000000004</v>
      </c>
      <c r="C1966">
        <v>-1.542</v>
      </c>
      <c r="D1966">
        <v>-2.5369999999999999</v>
      </c>
      <c r="E1966">
        <v>-3.1360000000000001</v>
      </c>
      <c r="F1966">
        <v>-3.19</v>
      </c>
      <c r="G1966">
        <v>1.9</v>
      </c>
      <c r="H1966">
        <v>0.01</v>
      </c>
      <c r="I1966">
        <v>1.9219999999999999</v>
      </c>
      <c r="J1966">
        <v>-0.54600000000000004</v>
      </c>
      <c r="K1966">
        <v>-1.542</v>
      </c>
      <c r="L1966">
        <v>-2.5369999999999999</v>
      </c>
      <c r="M1966">
        <v>-3.1360000000000001</v>
      </c>
      <c r="N1966">
        <v>-3.19</v>
      </c>
      <c r="O1966">
        <v>0.98099999999999998</v>
      </c>
      <c r="P1966">
        <v>0.99399999999999999</v>
      </c>
      <c r="Q1966">
        <v>0.98299999999999998</v>
      </c>
      <c r="R1966">
        <v>0.52</v>
      </c>
      <c r="S1966">
        <v>0.2</v>
      </c>
    </row>
    <row r="1967" spans="1:19" x14ac:dyDescent="0.3">
      <c r="A1967">
        <v>120</v>
      </c>
      <c r="B1967">
        <v>-0.54200000000000004</v>
      </c>
      <c r="C1967">
        <v>-1.542</v>
      </c>
      <c r="D1967">
        <v>-2.5369999999999999</v>
      </c>
      <c r="E1967">
        <v>-3.1360000000000001</v>
      </c>
      <c r="F1967">
        <v>-3.19</v>
      </c>
      <c r="G1967">
        <v>1.9</v>
      </c>
      <c r="H1967">
        <v>0.01</v>
      </c>
      <c r="I1967">
        <v>1.9219999999999999</v>
      </c>
      <c r="J1967">
        <v>-0.54800000000000004</v>
      </c>
      <c r="K1967">
        <v>-1.542</v>
      </c>
      <c r="L1967">
        <v>-2.5369999999999999</v>
      </c>
      <c r="M1967">
        <v>-3.1360000000000001</v>
      </c>
      <c r="N1967">
        <v>-3.19</v>
      </c>
      <c r="O1967">
        <v>0.98899999999999999</v>
      </c>
      <c r="P1967">
        <v>0.999</v>
      </c>
      <c r="Q1967">
        <v>0.99199999999999999</v>
      </c>
      <c r="R1967">
        <v>0.52100000000000002</v>
      </c>
      <c r="S1967">
        <v>0.2</v>
      </c>
    </row>
    <row r="1968" spans="1:19" x14ac:dyDescent="0.3">
      <c r="A1968">
        <v>180</v>
      </c>
      <c r="B1968">
        <v>-0.54200000000000004</v>
      </c>
      <c r="C1968">
        <v>-1.542</v>
      </c>
      <c r="D1968">
        <v>-2.5369999999999999</v>
      </c>
      <c r="E1968">
        <v>-3.1360000000000001</v>
      </c>
      <c r="F1968">
        <v>-3.19</v>
      </c>
      <c r="G1968">
        <v>1.9</v>
      </c>
      <c r="H1968">
        <v>0.01</v>
      </c>
      <c r="I1968">
        <v>1.9219999999999999</v>
      </c>
      <c r="J1968">
        <v>-0.54800000000000004</v>
      </c>
      <c r="K1968">
        <v>-1.542</v>
      </c>
      <c r="L1968">
        <v>-2.5369999999999999</v>
      </c>
      <c r="M1968">
        <v>-3.1360000000000001</v>
      </c>
      <c r="N1968">
        <v>-3.19</v>
      </c>
      <c r="O1968">
        <v>0.995</v>
      </c>
      <c r="P1968">
        <v>1.004</v>
      </c>
      <c r="Q1968">
        <v>0.99399999999999999</v>
      </c>
      <c r="R1968">
        <v>0.52400000000000002</v>
      </c>
      <c r="S1968">
        <v>0.2</v>
      </c>
    </row>
    <row r="1969" spans="1:19" x14ac:dyDescent="0.3">
      <c r="A1969">
        <v>240</v>
      </c>
      <c r="B1969">
        <v>-0.54200000000000004</v>
      </c>
      <c r="C1969">
        <v>-1.542</v>
      </c>
      <c r="D1969">
        <v>-2.5369999999999999</v>
      </c>
      <c r="E1969">
        <v>-3.1360000000000001</v>
      </c>
      <c r="F1969">
        <v>-3.19</v>
      </c>
      <c r="G1969">
        <v>1.9</v>
      </c>
      <c r="H1969">
        <v>0.01</v>
      </c>
      <c r="I1969">
        <v>1.9219999999999999</v>
      </c>
      <c r="J1969">
        <v>-0.54700000000000004</v>
      </c>
      <c r="K1969">
        <v>-1.542</v>
      </c>
      <c r="L1969">
        <v>-2.5369999999999999</v>
      </c>
      <c r="M1969">
        <v>-3.1349999999999998</v>
      </c>
      <c r="N1969">
        <v>-3.19</v>
      </c>
      <c r="O1969">
        <v>0.999</v>
      </c>
      <c r="P1969">
        <v>1.0049999999999999</v>
      </c>
      <c r="Q1969">
        <v>0.995</v>
      </c>
      <c r="R1969">
        <v>0.52700000000000002</v>
      </c>
      <c r="S1969">
        <v>0.20100000000000001</v>
      </c>
    </row>
    <row r="1970" spans="1:19" x14ac:dyDescent="0.3">
      <c r="A1970">
        <v>300</v>
      </c>
      <c r="B1970">
        <v>-0.54200000000000004</v>
      </c>
      <c r="C1970">
        <v>-1.542</v>
      </c>
      <c r="D1970">
        <v>-2.5369999999999999</v>
      </c>
      <c r="E1970">
        <v>-3.1360000000000001</v>
      </c>
      <c r="F1970">
        <v>-3.19</v>
      </c>
      <c r="G1970">
        <v>1.9</v>
      </c>
      <c r="H1970">
        <v>0.01</v>
      </c>
      <c r="I1970">
        <v>1.9219999999999999</v>
      </c>
      <c r="J1970">
        <v>-0.54700000000000004</v>
      </c>
      <c r="K1970">
        <v>-1.542</v>
      </c>
      <c r="L1970">
        <v>-2.5369999999999999</v>
      </c>
      <c r="M1970">
        <v>-3.1339999999999999</v>
      </c>
      <c r="N1970">
        <v>-3.19</v>
      </c>
      <c r="O1970">
        <v>1.002</v>
      </c>
      <c r="P1970">
        <v>1.0029999999999999</v>
      </c>
      <c r="Q1970">
        <v>0.995</v>
      </c>
      <c r="R1970">
        <v>0.52900000000000003</v>
      </c>
      <c r="S1970">
        <v>0.2</v>
      </c>
    </row>
    <row r="1971" spans="1:19" x14ac:dyDescent="0.3">
      <c r="A1971">
        <v>360</v>
      </c>
      <c r="B1971">
        <v>-0.54200000000000004</v>
      </c>
      <c r="C1971">
        <v>-1.542</v>
      </c>
      <c r="D1971">
        <v>-2.5369999999999999</v>
      </c>
      <c r="E1971">
        <v>-3.1360000000000001</v>
      </c>
      <c r="F1971">
        <v>-3.19</v>
      </c>
      <c r="G1971">
        <v>1.9</v>
      </c>
      <c r="H1971">
        <v>0.01</v>
      </c>
      <c r="I1971">
        <v>1.9219999999999999</v>
      </c>
      <c r="J1971">
        <v>-0.54500000000000004</v>
      </c>
      <c r="K1971">
        <v>-1.5429999999999999</v>
      </c>
      <c r="L1971">
        <v>-2.5369999999999999</v>
      </c>
      <c r="M1971">
        <v>-3.1339999999999999</v>
      </c>
      <c r="N1971">
        <v>-3.19</v>
      </c>
      <c r="O1971">
        <v>1.0049999999999999</v>
      </c>
      <c r="P1971">
        <v>1.002</v>
      </c>
      <c r="Q1971">
        <v>0.99399999999999999</v>
      </c>
      <c r="R1971">
        <v>0.53</v>
      </c>
      <c r="S1971">
        <v>0.2</v>
      </c>
    </row>
    <row r="1972" spans="1:19" x14ac:dyDescent="0.3">
      <c r="A1972">
        <v>420</v>
      </c>
      <c r="B1972">
        <v>-0.54200000000000004</v>
      </c>
      <c r="C1972">
        <v>-1.542</v>
      </c>
      <c r="D1972">
        <v>-2.5369999999999999</v>
      </c>
      <c r="E1972">
        <v>-3.1360000000000001</v>
      </c>
      <c r="F1972">
        <v>-3.19</v>
      </c>
      <c r="G1972">
        <v>1.9</v>
      </c>
      <c r="H1972">
        <v>0.01</v>
      </c>
      <c r="I1972">
        <v>1.9219999999999999</v>
      </c>
      <c r="J1972">
        <v>-0.54400000000000004</v>
      </c>
      <c r="K1972">
        <v>-1.5429999999999999</v>
      </c>
      <c r="L1972">
        <v>-2.5369999999999999</v>
      </c>
      <c r="M1972">
        <v>-3.1339999999999999</v>
      </c>
      <c r="N1972">
        <v>-3.19</v>
      </c>
      <c r="O1972">
        <v>1.0069999999999999</v>
      </c>
      <c r="P1972">
        <v>1.0009999999999999</v>
      </c>
      <c r="Q1972">
        <v>0.99399999999999999</v>
      </c>
      <c r="R1972">
        <v>0.53100000000000003</v>
      </c>
      <c r="S1972">
        <v>0.20200000000000001</v>
      </c>
    </row>
    <row r="1973" spans="1:19" x14ac:dyDescent="0.3">
      <c r="A1973">
        <v>480</v>
      </c>
      <c r="B1973">
        <v>-0.54200000000000004</v>
      </c>
      <c r="C1973">
        <v>-1.542</v>
      </c>
      <c r="D1973">
        <v>-2.5369999999999999</v>
      </c>
      <c r="E1973">
        <v>-3.1360000000000001</v>
      </c>
      <c r="F1973">
        <v>-3.19</v>
      </c>
      <c r="G1973">
        <v>1.9</v>
      </c>
      <c r="H1973">
        <v>0.01</v>
      </c>
      <c r="I1973">
        <v>1.9219999999999999</v>
      </c>
      <c r="J1973">
        <v>-0.54200000000000004</v>
      </c>
      <c r="K1973">
        <v>-1.544</v>
      </c>
      <c r="L1973">
        <v>-2.5369999999999999</v>
      </c>
      <c r="M1973">
        <v>-3.133</v>
      </c>
      <c r="N1973">
        <v>-3.19</v>
      </c>
      <c r="O1973">
        <v>1.01</v>
      </c>
      <c r="P1973">
        <v>1</v>
      </c>
      <c r="Q1973">
        <v>0.99399999999999999</v>
      </c>
      <c r="R1973">
        <v>0.53200000000000003</v>
      </c>
      <c r="S1973">
        <v>0.20300000000000001</v>
      </c>
    </row>
    <row r="1974" spans="1:19" x14ac:dyDescent="0.3">
      <c r="A1974">
        <v>540</v>
      </c>
      <c r="B1974">
        <v>-0.54200000000000004</v>
      </c>
      <c r="C1974">
        <v>-1.542</v>
      </c>
      <c r="D1974">
        <v>-2.5369999999999999</v>
      </c>
      <c r="E1974">
        <v>-3.1360000000000001</v>
      </c>
      <c r="F1974">
        <v>-3.19</v>
      </c>
      <c r="G1974">
        <v>1.9</v>
      </c>
      <c r="H1974">
        <v>0.01</v>
      </c>
      <c r="I1974">
        <v>1.9219999999999999</v>
      </c>
      <c r="J1974">
        <v>-0.54100000000000004</v>
      </c>
      <c r="K1974">
        <v>-1.544</v>
      </c>
      <c r="L1974">
        <v>-2.5369999999999999</v>
      </c>
      <c r="M1974">
        <v>-3.133</v>
      </c>
      <c r="N1974">
        <v>-3.19</v>
      </c>
      <c r="O1974">
        <v>1.012</v>
      </c>
      <c r="P1974">
        <v>1</v>
      </c>
      <c r="Q1974">
        <v>0.99399999999999999</v>
      </c>
      <c r="R1974">
        <v>0.53300000000000003</v>
      </c>
      <c r="S1974">
        <v>0.20499999999999999</v>
      </c>
    </row>
    <row r="1975" spans="1:19" x14ac:dyDescent="0.3">
      <c r="A1975">
        <v>600</v>
      </c>
      <c r="B1975">
        <v>-0.54200000000000004</v>
      </c>
      <c r="C1975">
        <v>-1.542</v>
      </c>
      <c r="D1975">
        <v>-2.5369999999999999</v>
      </c>
      <c r="E1975">
        <v>-3.1360000000000001</v>
      </c>
      <c r="F1975">
        <v>-3.19</v>
      </c>
      <c r="G1975">
        <v>1.9</v>
      </c>
      <c r="H1975">
        <v>0.01</v>
      </c>
      <c r="I1975">
        <v>1.9219999999999999</v>
      </c>
      <c r="J1975">
        <v>-0.53900000000000003</v>
      </c>
      <c r="K1975">
        <v>-1.544</v>
      </c>
      <c r="L1975">
        <v>-2.5369999999999999</v>
      </c>
      <c r="M1975">
        <v>-3.133</v>
      </c>
      <c r="N1975">
        <v>-3.19</v>
      </c>
      <c r="O1975">
        <v>1.014</v>
      </c>
      <c r="P1975">
        <v>1</v>
      </c>
      <c r="Q1975">
        <v>0.99399999999999999</v>
      </c>
      <c r="R1975">
        <v>0.53300000000000003</v>
      </c>
      <c r="S1975">
        <v>0.20599999999999999</v>
      </c>
    </row>
    <row r="1977" spans="1:19" x14ac:dyDescent="0.3">
      <c r="A1977" t="s">
        <v>0</v>
      </c>
      <c r="B1977" t="s">
        <v>153</v>
      </c>
    </row>
    <row r="1978" spans="1:19" x14ac:dyDescent="0.3">
      <c r="A1978">
        <v>0</v>
      </c>
      <c r="B1978">
        <v>-0.54200000000000004</v>
      </c>
      <c r="C1978">
        <v>-1.542</v>
      </c>
      <c r="D1978">
        <v>-2.5369999999999999</v>
      </c>
      <c r="E1978">
        <v>-3.1360000000000001</v>
      </c>
      <c r="F1978">
        <v>-3.19</v>
      </c>
      <c r="G1978">
        <v>1.9</v>
      </c>
      <c r="H1978">
        <v>0.01</v>
      </c>
      <c r="I1978">
        <v>1.663</v>
      </c>
      <c r="J1978">
        <v>-0.54200000000000004</v>
      </c>
      <c r="K1978">
        <v>-1.542</v>
      </c>
      <c r="L1978">
        <v>-2.5369999999999999</v>
      </c>
      <c r="M1978">
        <v>-3.1360000000000001</v>
      </c>
      <c r="N1978">
        <v>-3.19</v>
      </c>
      <c r="O1978">
        <v>0.96799999999999997</v>
      </c>
      <c r="P1978">
        <v>0.96799999999999997</v>
      </c>
      <c r="Q1978">
        <v>0.95899999999999996</v>
      </c>
      <c r="R1978">
        <v>0.51900000000000002</v>
      </c>
      <c r="S1978">
        <v>0.19900000000000001</v>
      </c>
    </row>
    <row r="1979" spans="1:19" x14ac:dyDescent="0.3">
      <c r="A1979">
        <v>60</v>
      </c>
      <c r="B1979">
        <v>-0.54200000000000004</v>
      </c>
      <c r="C1979">
        <v>-1.542</v>
      </c>
      <c r="D1979">
        <v>-2.5369999999999999</v>
      </c>
      <c r="E1979">
        <v>-3.1360000000000001</v>
      </c>
      <c r="F1979">
        <v>-3.19</v>
      </c>
      <c r="G1979">
        <v>1.9</v>
      </c>
      <c r="H1979">
        <v>0.01</v>
      </c>
      <c r="I1979">
        <v>1.663</v>
      </c>
      <c r="J1979">
        <v>-0.54600000000000004</v>
      </c>
      <c r="K1979">
        <v>-1.542</v>
      </c>
      <c r="L1979">
        <v>-2.5369999999999999</v>
      </c>
      <c r="M1979">
        <v>-3.137</v>
      </c>
      <c r="N1979">
        <v>-3.1869999999999998</v>
      </c>
      <c r="O1979">
        <v>0.98099999999999998</v>
      </c>
      <c r="P1979">
        <v>0.99299999999999999</v>
      </c>
      <c r="Q1979">
        <v>0.98299999999999998</v>
      </c>
      <c r="R1979">
        <v>0.52200000000000002</v>
      </c>
      <c r="S1979">
        <v>0.192</v>
      </c>
    </row>
    <row r="1980" spans="1:19" x14ac:dyDescent="0.3">
      <c r="A1980">
        <v>120</v>
      </c>
      <c r="B1980">
        <v>-0.54200000000000004</v>
      </c>
      <c r="C1980">
        <v>-1.542</v>
      </c>
      <c r="D1980">
        <v>-2.5369999999999999</v>
      </c>
      <c r="E1980">
        <v>-3.1360000000000001</v>
      </c>
      <c r="F1980">
        <v>-3.19</v>
      </c>
      <c r="G1980">
        <v>1.9</v>
      </c>
      <c r="H1980">
        <v>0.01</v>
      </c>
      <c r="I1980">
        <v>1.663</v>
      </c>
      <c r="J1980">
        <v>-0.54800000000000004</v>
      </c>
      <c r="K1980">
        <v>-1.542</v>
      </c>
      <c r="L1980">
        <v>-2.5369999999999999</v>
      </c>
      <c r="M1980">
        <v>-3.1360000000000001</v>
      </c>
      <c r="N1980">
        <v>-3.1840000000000002</v>
      </c>
      <c r="O1980">
        <v>0.98899999999999999</v>
      </c>
      <c r="P1980">
        <v>0.999</v>
      </c>
      <c r="Q1980">
        <v>0.99099999999999999</v>
      </c>
      <c r="R1980">
        <v>0.52</v>
      </c>
      <c r="S1980">
        <v>0.184</v>
      </c>
    </row>
    <row r="1981" spans="1:19" x14ac:dyDescent="0.3">
      <c r="A1981">
        <v>180</v>
      </c>
      <c r="B1981">
        <v>-0.54200000000000004</v>
      </c>
      <c r="C1981">
        <v>-1.542</v>
      </c>
      <c r="D1981">
        <v>-2.5369999999999999</v>
      </c>
      <c r="E1981">
        <v>-3.1360000000000001</v>
      </c>
      <c r="F1981">
        <v>-3.19</v>
      </c>
      <c r="G1981">
        <v>1.9</v>
      </c>
      <c r="H1981">
        <v>0.01</v>
      </c>
      <c r="I1981">
        <v>1.663</v>
      </c>
      <c r="J1981">
        <v>-0.54800000000000004</v>
      </c>
      <c r="K1981">
        <v>-1.542</v>
      </c>
      <c r="L1981">
        <v>-2.5369999999999999</v>
      </c>
      <c r="M1981">
        <v>-3.1349999999999998</v>
      </c>
      <c r="N1981">
        <v>-3.181</v>
      </c>
      <c r="O1981">
        <v>0.99399999999999999</v>
      </c>
      <c r="P1981">
        <v>1.004</v>
      </c>
      <c r="Q1981">
        <v>0.995</v>
      </c>
      <c r="R1981">
        <v>0.52400000000000002</v>
      </c>
      <c r="S1981">
        <v>0.17799999999999999</v>
      </c>
    </row>
    <row r="1982" spans="1:19" x14ac:dyDescent="0.3">
      <c r="A1982">
        <v>240</v>
      </c>
      <c r="B1982">
        <v>-0.54200000000000004</v>
      </c>
      <c r="C1982">
        <v>-1.542</v>
      </c>
      <c r="D1982">
        <v>-2.5369999999999999</v>
      </c>
      <c r="E1982">
        <v>-3.1360000000000001</v>
      </c>
      <c r="F1982">
        <v>-3.19</v>
      </c>
      <c r="G1982">
        <v>1.9</v>
      </c>
      <c r="H1982">
        <v>0.01</v>
      </c>
      <c r="I1982">
        <v>1.663</v>
      </c>
      <c r="J1982">
        <v>-0.54700000000000004</v>
      </c>
      <c r="K1982">
        <v>-1.542</v>
      </c>
      <c r="L1982">
        <v>-2.5369999999999999</v>
      </c>
      <c r="M1982">
        <v>-3.1360000000000001</v>
      </c>
      <c r="N1982">
        <v>-3.1779999999999999</v>
      </c>
      <c r="O1982">
        <v>0.999</v>
      </c>
      <c r="P1982">
        <v>1.0049999999999999</v>
      </c>
      <c r="Q1982">
        <v>0.995</v>
      </c>
      <c r="R1982">
        <v>0.53</v>
      </c>
      <c r="S1982">
        <v>0.17299999999999999</v>
      </c>
    </row>
    <row r="1983" spans="1:19" x14ac:dyDescent="0.3">
      <c r="A1983">
        <v>300</v>
      </c>
      <c r="B1983">
        <v>-0.54200000000000004</v>
      </c>
      <c r="C1983">
        <v>-1.542</v>
      </c>
      <c r="D1983">
        <v>-2.5369999999999999</v>
      </c>
      <c r="E1983">
        <v>-3.1360000000000001</v>
      </c>
      <c r="F1983">
        <v>-3.19</v>
      </c>
      <c r="G1983">
        <v>1.9</v>
      </c>
      <c r="H1983">
        <v>0.01</v>
      </c>
      <c r="I1983">
        <v>1.663</v>
      </c>
      <c r="J1983">
        <v>-0.54700000000000004</v>
      </c>
      <c r="K1983">
        <v>-1.542</v>
      </c>
      <c r="L1983">
        <v>-2.5369999999999999</v>
      </c>
      <c r="M1983">
        <v>-3.1349999999999998</v>
      </c>
      <c r="N1983">
        <v>-3.1749999999999998</v>
      </c>
      <c r="O1983">
        <v>1.002</v>
      </c>
      <c r="P1983">
        <v>1.0029999999999999</v>
      </c>
      <c r="Q1983">
        <v>0.99399999999999999</v>
      </c>
      <c r="R1983">
        <v>0.53200000000000003</v>
      </c>
      <c r="S1983">
        <v>0.16800000000000001</v>
      </c>
    </row>
    <row r="1984" spans="1:19" x14ac:dyDescent="0.3">
      <c r="A1984">
        <v>360</v>
      </c>
      <c r="B1984">
        <v>-0.54200000000000004</v>
      </c>
      <c r="C1984">
        <v>-1.542</v>
      </c>
      <c r="D1984">
        <v>-2.5369999999999999</v>
      </c>
      <c r="E1984">
        <v>-3.1360000000000001</v>
      </c>
      <c r="F1984">
        <v>-3.19</v>
      </c>
      <c r="G1984">
        <v>1.9</v>
      </c>
      <c r="H1984">
        <v>0.01</v>
      </c>
      <c r="I1984">
        <v>1.663</v>
      </c>
      <c r="J1984">
        <v>-0.54500000000000004</v>
      </c>
      <c r="K1984">
        <v>-1.5429999999999999</v>
      </c>
      <c r="L1984">
        <v>-2.5369999999999999</v>
      </c>
      <c r="M1984">
        <v>-3.133</v>
      </c>
      <c r="N1984">
        <v>-3.1720000000000002</v>
      </c>
      <c r="O1984">
        <v>1.0049999999999999</v>
      </c>
      <c r="P1984">
        <v>1.002</v>
      </c>
      <c r="Q1984">
        <v>0.995</v>
      </c>
      <c r="R1984">
        <v>0.52700000000000002</v>
      </c>
      <c r="S1984">
        <v>0.16300000000000001</v>
      </c>
    </row>
    <row r="1985" spans="1:19" x14ac:dyDescent="0.3">
      <c r="A1985">
        <v>420</v>
      </c>
      <c r="B1985">
        <v>-0.54200000000000004</v>
      </c>
      <c r="C1985">
        <v>-1.542</v>
      </c>
      <c r="D1985">
        <v>-2.5369999999999999</v>
      </c>
      <c r="E1985">
        <v>-3.1360000000000001</v>
      </c>
      <c r="F1985">
        <v>-3.19</v>
      </c>
      <c r="G1985">
        <v>1.9</v>
      </c>
      <c r="H1985">
        <v>0.01</v>
      </c>
      <c r="I1985">
        <v>1.663</v>
      </c>
      <c r="J1985">
        <v>-0.54400000000000004</v>
      </c>
      <c r="K1985">
        <v>-1.5429999999999999</v>
      </c>
      <c r="L1985">
        <v>-2.5369999999999999</v>
      </c>
      <c r="M1985">
        <v>-3.13</v>
      </c>
      <c r="N1985">
        <v>-3.169</v>
      </c>
      <c r="O1985">
        <v>1.0069999999999999</v>
      </c>
      <c r="P1985">
        <v>1.0009999999999999</v>
      </c>
      <c r="Q1985">
        <v>0.995</v>
      </c>
      <c r="R1985">
        <v>0.52</v>
      </c>
      <c r="S1985">
        <v>0.161</v>
      </c>
    </row>
    <row r="1986" spans="1:19" x14ac:dyDescent="0.3">
      <c r="A1986">
        <v>480</v>
      </c>
      <c r="B1986">
        <v>-0.54200000000000004</v>
      </c>
      <c r="C1986">
        <v>-1.542</v>
      </c>
      <c r="D1986">
        <v>-2.5369999999999999</v>
      </c>
      <c r="E1986">
        <v>-3.1360000000000001</v>
      </c>
      <c r="F1986">
        <v>-3.19</v>
      </c>
      <c r="G1986">
        <v>1.9</v>
      </c>
      <c r="H1986">
        <v>0.01</v>
      </c>
      <c r="I1986">
        <v>1.663</v>
      </c>
      <c r="J1986">
        <v>-0.54200000000000004</v>
      </c>
      <c r="K1986">
        <v>-1.544</v>
      </c>
      <c r="L1986">
        <v>-2.5369999999999999</v>
      </c>
      <c r="M1986">
        <v>-3.1280000000000001</v>
      </c>
      <c r="N1986">
        <v>-3.1659999999999999</v>
      </c>
      <c r="O1986">
        <v>1.01</v>
      </c>
      <c r="P1986">
        <v>1</v>
      </c>
      <c r="Q1986">
        <v>0.99399999999999999</v>
      </c>
      <c r="R1986">
        <v>0.51500000000000001</v>
      </c>
      <c r="S1986">
        <v>0.16</v>
      </c>
    </row>
    <row r="1987" spans="1:19" x14ac:dyDescent="0.3">
      <c r="A1987">
        <v>540</v>
      </c>
      <c r="B1987">
        <v>-0.54200000000000004</v>
      </c>
      <c r="C1987">
        <v>-1.542</v>
      </c>
      <c r="D1987">
        <v>-2.5369999999999999</v>
      </c>
      <c r="E1987">
        <v>-3.1360000000000001</v>
      </c>
      <c r="F1987">
        <v>-3.19</v>
      </c>
      <c r="G1987">
        <v>1.9</v>
      </c>
      <c r="H1987">
        <v>0.01</v>
      </c>
      <c r="I1987">
        <v>1.663</v>
      </c>
      <c r="J1987">
        <v>-0.54100000000000004</v>
      </c>
      <c r="K1987">
        <v>-1.544</v>
      </c>
      <c r="L1987">
        <v>-2.536</v>
      </c>
      <c r="M1987">
        <v>-3.1240000000000001</v>
      </c>
      <c r="N1987">
        <v>-3.1629999999999998</v>
      </c>
      <c r="O1987">
        <v>1.012</v>
      </c>
      <c r="P1987">
        <v>1</v>
      </c>
      <c r="Q1987">
        <v>0.99299999999999999</v>
      </c>
      <c r="R1987">
        <v>0.50900000000000001</v>
      </c>
      <c r="S1987">
        <v>0.159</v>
      </c>
    </row>
    <row r="1988" spans="1:19" x14ac:dyDescent="0.3">
      <c r="A1988">
        <v>600</v>
      </c>
      <c r="B1988">
        <v>-0.54200000000000004</v>
      </c>
      <c r="C1988">
        <v>-1.542</v>
      </c>
      <c r="D1988">
        <v>-2.5369999999999999</v>
      </c>
      <c r="E1988">
        <v>-3.1360000000000001</v>
      </c>
      <c r="F1988">
        <v>-3.19</v>
      </c>
      <c r="G1988">
        <v>1.9</v>
      </c>
      <c r="H1988">
        <v>0.01</v>
      </c>
      <c r="I1988">
        <v>1.663</v>
      </c>
      <c r="J1988">
        <v>-0.53900000000000003</v>
      </c>
      <c r="K1988">
        <v>-1.544</v>
      </c>
      <c r="L1988">
        <v>-2.536</v>
      </c>
      <c r="M1988">
        <v>-3.121</v>
      </c>
      <c r="N1988">
        <v>-3.16</v>
      </c>
      <c r="O1988">
        <v>1.014</v>
      </c>
      <c r="P1988">
        <v>1</v>
      </c>
      <c r="Q1988">
        <v>0.99299999999999999</v>
      </c>
      <c r="R1988">
        <v>0.503</v>
      </c>
      <c r="S1988">
        <v>0.158</v>
      </c>
    </row>
    <row r="1990" spans="1:19" x14ac:dyDescent="0.3">
      <c r="A1990" t="s">
        <v>0</v>
      </c>
      <c r="B1990" t="s">
        <v>154</v>
      </c>
    </row>
    <row r="1991" spans="1:19" x14ac:dyDescent="0.3">
      <c r="A1991">
        <v>0</v>
      </c>
      <c r="B1991">
        <v>-0.54200000000000004</v>
      </c>
      <c r="C1991">
        <v>-1.542</v>
      </c>
      <c r="D1991">
        <v>-2.5369999999999999</v>
      </c>
      <c r="E1991">
        <v>-3.1280000000000001</v>
      </c>
      <c r="F1991">
        <v>-3.18</v>
      </c>
      <c r="G1991">
        <v>1.9</v>
      </c>
      <c r="H1991">
        <v>0.01</v>
      </c>
      <c r="I1991">
        <v>2.1720000000000002</v>
      </c>
      <c r="J1991">
        <v>-0.54200000000000004</v>
      </c>
      <c r="K1991">
        <v>-1.542</v>
      </c>
      <c r="L1991">
        <v>-2.5369999999999999</v>
      </c>
      <c r="M1991">
        <v>-3.1280000000000001</v>
      </c>
      <c r="N1991">
        <v>-3.18</v>
      </c>
      <c r="O1991">
        <v>0.96799999999999997</v>
      </c>
      <c r="P1991">
        <v>0.96799999999999997</v>
      </c>
      <c r="Q1991">
        <v>0.95899999999999996</v>
      </c>
      <c r="R1991">
        <v>0.51400000000000001</v>
      </c>
      <c r="S1991">
        <v>0.19800000000000001</v>
      </c>
    </row>
    <row r="1992" spans="1:19" x14ac:dyDescent="0.3">
      <c r="A1992">
        <v>60</v>
      </c>
      <c r="B1992">
        <v>-0.54200000000000004</v>
      </c>
      <c r="C1992">
        <v>-1.542</v>
      </c>
      <c r="D1992">
        <v>-2.5369999999999999</v>
      </c>
      <c r="E1992">
        <v>-3.1280000000000001</v>
      </c>
      <c r="F1992">
        <v>-3.18</v>
      </c>
      <c r="G1992">
        <v>1.9</v>
      </c>
      <c r="H1992">
        <v>0.01</v>
      </c>
      <c r="I1992">
        <v>2.1720000000000002</v>
      </c>
      <c r="J1992">
        <v>-0.54600000000000004</v>
      </c>
      <c r="K1992">
        <v>-1.542</v>
      </c>
      <c r="L1992">
        <v>-2.536</v>
      </c>
      <c r="M1992">
        <v>-3.1269999999999998</v>
      </c>
      <c r="N1992">
        <v>-3.1829999999999998</v>
      </c>
      <c r="O1992">
        <v>0.98099999999999998</v>
      </c>
      <c r="P1992">
        <v>0.995</v>
      </c>
      <c r="Q1992">
        <v>0.98299999999999998</v>
      </c>
      <c r="R1992">
        <v>0.51300000000000001</v>
      </c>
      <c r="S1992">
        <v>0.20599999999999999</v>
      </c>
    </row>
    <row r="1993" spans="1:19" x14ac:dyDescent="0.3">
      <c r="A1993">
        <v>120</v>
      </c>
      <c r="B1993">
        <v>-0.54200000000000004</v>
      </c>
      <c r="C1993">
        <v>-1.542</v>
      </c>
      <c r="D1993">
        <v>-2.5369999999999999</v>
      </c>
      <c r="E1993">
        <v>-3.1280000000000001</v>
      </c>
      <c r="F1993">
        <v>-3.18</v>
      </c>
      <c r="G1993">
        <v>1.9</v>
      </c>
      <c r="H1993">
        <v>0.01</v>
      </c>
      <c r="I1993">
        <v>2.1720000000000002</v>
      </c>
      <c r="J1993">
        <v>-0.54700000000000004</v>
      </c>
      <c r="K1993">
        <v>-1.542</v>
      </c>
      <c r="L1993">
        <v>-2.5369999999999999</v>
      </c>
      <c r="M1993">
        <v>-3.1280000000000001</v>
      </c>
      <c r="N1993">
        <v>-3.1859999999999999</v>
      </c>
      <c r="O1993">
        <v>0.98799999999999999</v>
      </c>
      <c r="P1993">
        <v>1</v>
      </c>
      <c r="Q1993">
        <v>0.99299999999999999</v>
      </c>
      <c r="R1993">
        <v>0.51700000000000002</v>
      </c>
      <c r="S1993">
        <v>0.214</v>
      </c>
    </row>
    <row r="1994" spans="1:19" x14ac:dyDescent="0.3">
      <c r="A1994">
        <v>180</v>
      </c>
      <c r="B1994">
        <v>-0.54200000000000004</v>
      </c>
      <c r="C1994">
        <v>-1.542</v>
      </c>
      <c r="D1994">
        <v>-2.5369999999999999</v>
      </c>
      <c r="E1994">
        <v>-3.1280000000000001</v>
      </c>
      <c r="F1994">
        <v>-3.18</v>
      </c>
      <c r="G1994">
        <v>1.9</v>
      </c>
      <c r="H1994">
        <v>0.01</v>
      </c>
      <c r="I1994">
        <v>2.1720000000000002</v>
      </c>
      <c r="J1994">
        <v>-0.54800000000000004</v>
      </c>
      <c r="K1994">
        <v>-1.542</v>
      </c>
      <c r="L1994">
        <v>-2.5369999999999999</v>
      </c>
      <c r="M1994">
        <v>-3.1269999999999998</v>
      </c>
      <c r="N1994">
        <v>-3.1890000000000001</v>
      </c>
      <c r="O1994">
        <v>0.995</v>
      </c>
      <c r="P1994">
        <v>1.0029999999999999</v>
      </c>
      <c r="Q1994">
        <v>0.99299999999999999</v>
      </c>
      <c r="R1994">
        <v>0.51800000000000002</v>
      </c>
      <c r="S1994">
        <v>0.221</v>
      </c>
    </row>
    <row r="1995" spans="1:19" x14ac:dyDescent="0.3">
      <c r="A1995">
        <v>240</v>
      </c>
      <c r="B1995">
        <v>-0.54200000000000004</v>
      </c>
      <c r="C1995">
        <v>-1.542</v>
      </c>
      <c r="D1995">
        <v>-2.5369999999999999</v>
      </c>
      <c r="E1995">
        <v>-3.1280000000000001</v>
      </c>
      <c r="F1995">
        <v>-3.18</v>
      </c>
      <c r="G1995">
        <v>1.9</v>
      </c>
      <c r="H1995">
        <v>0.01</v>
      </c>
      <c r="I1995">
        <v>2.1720000000000002</v>
      </c>
      <c r="J1995">
        <v>-0.54700000000000004</v>
      </c>
      <c r="K1995">
        <v>-1.542</v>
      </c>
      <c r="L1995">
        <v>-2.5369999999999999</v>
      </c>
      <c r="M1995">
        <v>-3.125</v>
      </c>
      <c r="N1995">
        <v>-3.1920000000000002</v>
      </c>
      <c r="O1995">
        <v>0.999</v>
      </c>
      <c r="P1995">
        <v>1.004</v>
      </c>
      <c r="Q1995">
        <v>0.99399999999999999</v>
      </c>
      <c r="R1995">
        <v>0.51800000000000002</v>
      </c>
      <c r="S1995">
        <v>0.22600000000000001</v>
      </c>
    </row>
    <row r="1996" spans="1:19" x14ac:dyDescent="0.3">
      <c r="A1996">
        <v>300</v>
      </c>
      <c r="B1996">
        <v>-0.54200000000000004</v>
      </c>
      <c r="C1996">
        <v>-1.542</v>
      </c>
      <c r="D1996">
        <v>-2.5369999999999999</v>
      </c>
      <c r="E1996">
        <v>-3.1280000000000001</v>
      </c>
      <c r="F1996">
        <v>-3.18</v>
      </c>
      <c r="G1996">
        <v>1.9</v>
      </c>
      <c r="H1996">
        <v>0.01</v>
      </c>
      <c r="I1996">
        <v>2.1720000000000002</v>
      </c>
      <c r="J1996">
        <v>-0.54700000000000004</v>
      </c>
      <c r="K1996">
        <v>-1.542</v>
      </c>
      <c r="L1996">
        <v>-2.5369999999999999</v>
      </c>
      <c r="M1996">
        <v>-3.125</v>
      </c>
      <c r="N1996">
        <v>-3.1949999999999998</v>
      </c>
      <c r="O1996">
        <v>1.002</v>
      </c>
      <c r="P1996">
        <v>1.004</v>
      </c>
      <c r="Q1996">
        <v>0.995</v>
      </c>
      <c r="R1996">
        <v>0.52</v>
      </c>
      <c r="S1996">
        <v>0.23100000000000001</v>
      </c>
    </row>
    <row r="1997" spans="1:19" x14ac:dyDescent="0.3">
      <c r="A1997">
        <v>360</v>
      </c>
      <c r="B1997">
        <v>-0.54200000000000004</v>
      </c>
      <c r="C1997">
        <v>-1.542</v>
      </c>
      <c r="D1997">
        <v>-2.5369999999999999</v>
      </c>
      <c r="E1997">
        <v>-3.1280000000000001</v>
      </c>
      <c r="F1997">
        <v>-3.18</v>
      </c>
      <c r="G1997">
        <v>1.9</v>
      </c>
      <c r="H1997">
        <v>0.01</v>
      </c>
      <c r="I1997">
        <v>2.1720000000000002</v>
      </c>
      <c r="J1997">
        <v>-0.54500000000000004</v>
      </c>
      <c r="K1997">
        <v>-1.5429999999999999</v>
      </c>
      <c r="L1997">
        <v>-2.5369999999999999</v>
      </c>
      <c r="M1997">
        <v>-3.1259999999999999</v>
      </c>
      <c r="N1997">
        <v>-3.198</v>
      </c>
      <c r="O1997">
        <v>1.0049999999999999</v>
      </c>
      <c r="P1997">
        <v>1.002</v>
      </c>
      <c r="Q1997">
        <v>0.99299999999999999</v>
      </c>
      <c r="R1997">
        <v>0.52800000000000002</v>
      </c>
      <c r="S1997">
        <v>0.23499999999999999</v>
      </c>
    </row>
    <row r="1998" spans="1:19" x14ac:dyDescent="0.3">
      <c r="A1998">
        <v>420</v>
      </c>
      <c r="B1998">
        <v>-0.54200000000000004</v>
      </c>
      <c r="C1998">
        <v>-1.542</v>
      </c>
      <c r="D1998">
        <v>-2.5369999999999999</v>
      </c>
      <c r="E1998">
        <v>-3.1280000000000001</v>
      </c>
      <c r="F1998">
        <v>-3.18</v>
      </c>
      <c r="G1998">
        <v>1.9</v>
      </c>
      <c r="H1998">
        <v>0.01</v>
      </c>
      <c r="I1998">
        <v>2.1720000000000002</v>
      </c>
      <c r="J1998">
        <v>-0.54400000000000004</v>
      </c>
      <c r="K1998">
        <v>-1.5429999999999999</v>
      </c>
      <c r="L1998">
        <v>-2.536</v>
      </c>
      <c r="M1998">
        <v>-3.1280000000000001</v>
      </c>
      <c r="N1998">
        <v>-3.2010000000000001</v>
      </c>
      <c r="O1998">
        <v>1.008</v>
      </c>
      <c r="P1998">
        <v>1.0009999999999999</v>
      </c>
      <c r="Q1998">
        <v>0.99199999999999999</v>
      </c>
      <c r="R1998">
        <v>0.53500000000000003</v>
      </c>
      <c r="S1998">
        <v>0.24</v>
      </c>
    </row>
    <row r="1999" spans="1:19" x14ac:dyDescent="0.3">
      <c r="A1999">
        <v>480</v>
      </c>
      <c r="B1999">
        <v>-0.54200000000000004</v>
      </c>
      <c r="C1999">
        <v>-1.542</v>
      </c>
      <c r="D1999">
        <v>-2.5369999999999999</v>
      </c>
      <c r="E1999">
        <v>-3.1280000000000001</v>
      </c>
      <c r="F1999">
        <v>-3.18</v>
      </c>
      <c r="G1999">
        <v>1.9</v>
      </c>
      <c r="H1999">
        <v>0.01</v>
      </c>
      <c r="I1999">
        <v>2.1720000000000002</v>
      </c>
      <c r="J1999">
        <v>-0.54200000000000004</v>
      </c>
      <c r="K1999">
        <v>-1.544</v>
      </c>
      <c r="L1999">
        <v>-2.536</v>
      </c>
      <c r="M1999">
        <v>-3.1309999999999998</v>
      </c>
      <c r="N1999">
        <v>-3.2040000000000002</v>
      </c>
      <c r="O1999">
        <v>1.01</v>
      </c>
      <c r="P1999">
        <v>1.0009999999999999</v>
      </c>
      <c r="Q1999">
        <v>0.99299999999999999</v>
      </c>
      <c r="R1999">
        <v>0.54300000000000004</v>
      </c>
      <c r="S1999">
        <v>0.245</v>
      </c>
    </row>
    <row r="2000" spans="1:19" x14ac:dyDescent="0.3">
      <c r="A2000">
        <v>540</v>
      </c>
      <c r="B2000">
        <v>-0.54200000000000004</v>
      </c>
      <c r="C2000">
        <v>-1.542</v>
      </c>
      <c r="D2000">
        <v>-2.5369999999999999</v>
      </c>
      <c r="E2000">
        <v>-3.1280000000000001</v>
      </c>
      <c r="F2000">
        <v>-3.18</v>
      </c>
      <c r="G2000">
        <v>1.9</v>
      </c>
      <c r="H2000">
        <v>0.01</v>
      </c>
      <c r="I2000">
        <v>2.1720000000000002</v>
      </c>
      <c r="J2000">
        <v>-0.54100000000000004</v>
      </c>
      <c r="K2000">
        <v>-1.544</v>
      </c>
      <c r="L2000">
        <v>-2.536</v>
      </c>
      <c r="M2000">
        <v>-3.133</v>
      </c>
      <c r="N2000">
        <v>-3.2069999999999999</v>
      </c>
      <c r="O2000">
        <v>1.012</v>
      </c>
      <c r="P2000">
        <v>1</v>
      </c>
      <c r="Q2000">
        <v>0.99399999999999999</v>
      </c>
      <c r="R2000">
        <v>0.54800000000000004</v>
      </c>
      <c r="S2000">
        <v>0.249</v>
      </c>
    </row>
    <row r="2001" spans="1:19" x14ac:dyDescent="0.3">
      <c r="A2001">
        <v>600</v>
      </c>
      <c r="B2001">
        <v>-0.54200000000000004</v>
      </c>
      <c r="C2001">
        <v>-1.542</v>
      </c>
      <c r="D2001">
        <v>-2.5369999999999999</v>
      </c>
      <c r="E2001">
        <v>-3.1280000000000001</v>
      </c>
      <c r="F2001">
        <v>-3.18</v>
      </c>
      <c r="G2001">
        <v>1.9</v>
      </c>
      <c r="H2001">
        <v>0.01</v>
      </c>
      <c r="I2001">
        <v>2.1720000000000002</v>
      </c>
      <c r="J2001">
        <v>-0.53900000000000003</v>
      </c>
      <c r="K2001">
        <v>-1.544</v>
      </c>
      <c r="L2001">
        <v>-2.536</v>
      </c>
      <c r="M2001">
        <v>-3.1349999999999998</v>
      </c>
      <c r="N2001">
        <v>-3.21</v>
      </c>
      <c r="O2001">
        <v>1.014</v>
      </c>
      <c r="P2001">
        <v>1</v>
      </c>
      <c r="Q2001">
        <v>0.99299999999999999</v>
      </c>
      <c r="R2001">
        <v>0.55300000000000005</v>
      </c>
      <c r="S2001">
        <v>0.251</v>
      </c>
    </row>
    <row r="2003" spans="1:19" x14ac:dyDescent="0.3">
      <c r="A2003" t="s">
        <v>0</v>
      </c>
      <c r="B2003" t="s">
        <v>155</v>
      </c>
    </row>
    <row r="2004" spans="1:19" x14ac:dyDescent="0.3">
      <c r="A2004">
        <v>0</v>
      </c>
      <c r="B2004">
        <v>-0.54200000000000004</v>
      </c>
      <c r="C2004">
        <v>-1.542</v>
      </c>
      <c r="D2004">
        <v>-2.5369999999999999</v>
      </c>
      <c r="E2004">
        <v>-3.1280000000000001</v>
      </c>
      <c r="F2004">
        <v>-3.18</v>
      </c>
      <c r="G2004">
        <v>1.9</v>
      </c>
      <c r="H2004">
        <v>0.01</v>
      </c>
      <c r="I2004">
        <v>1.9219999999999999</v>
      </c>
      <c r="J2004">
        <v>-0.54200000000000004</v>
      </c>
      <c r="K2004">
        <v>-1.542</v>
      </c>
      <c r="L2004">
        <v>-2.5369999999999999</v>
      </c>
      <c r="M2004">
        <v>-3.1280000000000001</v>
      </c>
      <c r="N2004">
        <v>-3.18</v>
      </c>
      <c r="O2004">
        <v>0.96799999999999997</v>
      </c>
      <c r="P2004">
        <v>0.96799999999999997</v>
      </c>
      <c r="Q2004">
        <v>0.95899999999999996</v>
      </c>
      <c r="R2004">
        <v>0.51400000000000001</v>
      </c>
      <c r="S2004">
        <v>0.19800000000000001</v>
      </c>
    </row>
    <row r="2005" spans="1:19" x14ac:dyDescent="0.3">
      <c r="A2005">
        <v>60</v>
      </c>
      <c r="B2005">
        <v>-0.54200000000000004</v>
      </c>
      <c r="C2005">
        <v>-1.542</v>
      </c>
      <c r="D2005">
        <v>-2.5369999999999999</v>
      </c>
      <c r="E2005">
        <v>-3.1280000000000001</v>
      </c>
      <c r="F2005">
        <v>-3.18</v>
      </c>
      <c r="G2005">
        <v>1.9</v>
      </c>
      <c r="H2005">
        <v>0.01</v>
      </c>
      <c r="I2005">
        <v>1.9219999999999999</v>
      </c>
      <c r="J2005">
        <v>-0.54600000000000004</v>
      </c>
      <c r="K2005">
        <v>-1.542</v>
      </c>
      <c r="L2005">
        <v>-2.536</v>
      </c>
      <c r="M2005">
        <v>-3.1280000000000001</v>
      </c>
      <c r="N2005">
        <v>-3.18</v>
      </c>
      <c r="O2005">
        <v>0.98099999999999998</v>
      </c>
      <c r="P2005">
        <v>0.99399999999999999</v>
      </c>
      <c r="Q2005">
        <v>0.98299999999999998</v>
      </c>
      <c r="R2005">
        <v>0.51400000000000001</v>
      </c>
      <c r="S2005">
        <v>0.19800000000000001</v>
      </c>
    </row>
    <row r="2006" spans="1:19" x14ac:dyDescent="0.3">
      <c r="A2006">
        <v>120</v>
      </c>
      <c r="B2006">
        <v>-0.54200000000000004</v>
      </c>
      <c r="C2006">
        <v>-1.542</v>
      </c>
      <c r="D2006">
        <v>-2.5369999999999999</v>
      </c>
      <c r="E2006">
        <v>-3.1280000000000001</v>
      </c>
      <c r="F2006">
        <v>-3.18</v>
      </c>
      <c r="G2006">
        <v>1.9</v>
      </c>
      <c r="H2006">
        <v>0.01</v>
      </c>
      <c r="I2006">
        <v>1.9219999999999999</v>
      </c>
      <c r="J2006">
        <v>-0.54800000000000004</v>
      </c>
      <c r="K2006">
        <v>-1.542</v>
      </c>
      <c r="L2006">
        <v>-2.5369999999999999</v>
      </c>
      <c r="M2006">
        <v>-3.1280000000000001</v>
      </c>
      <c r="N2006">
        <v>-3.18</v>
      </c>
      <c r="O2006">
        <v>0.98899999999999999</v>
      </c>
      <c r="P2006">
        <v>0.999</v>
      </c>
      <c r="Q2006">
        <v>0.99199999999999999</v>
      </c>
      <c r="R2006">
        <v>0.51500000000000001</v>
      </c>
      <c r="S2006">
        <v>0.19900000000000001</v>
      </c>
    </row>
    <row r="2007" spans="1:19" x14ac:dyDescent="0.3">
      <c r="A2007">
        <v>180</v>
      </c>
      <c r="B2007">
        <v>-0.54200000000000004</v>
      </c>
      <c r="C2007">
        <v>-1.542</v>
      </c>
      <c r="D2007">
        <v>-2.5369999999999999</v>
      </c>
      <c r="E2007">
        <v>-3.1280000000000001</v>
      </c>
      <c r="F2007">
        <v>-3.18</v>
      </c>
      <c r="G2007">
        <v>1.9</v>
      </c>
      <c r="H2007">
        <v>0.01</v>
      </c>
      <c r="I2007">
        <v>1.9219999999999999</v>
      </c>
      <c r="J2007">
        <v>-0.54800000000000004</v>
      </c>
      <c r="K2007">
        <v>-1.542</v>
      </c>
      <c r="L2007">
        <v>-2.5369999999999999</v>
      </c>
      <c r="M2007">
        <v>-3.1269999999999998</v>
      </c>
      <c r="N2007">
        <v>-3.18</v>
      </c>
      <c r="O2007">
        <v>0.99399999999999999</v>
      </c>
      <c r="P2007">
        <v>1.0029999999999999</v>
      </c>
      <c r="Q2007">
        <v>0.99399999999999999</v>
      </c>
      <c r="R2007">
        <v>0.51800000000000002</v>
      </c>
      <c r="S2007">
        <v>0.19900000000000001</v>
      </c>
    </row>
    <row r="2008" spans="1:19" x14ac:dyDescent="0.3">
      <c r="A2008">
        <v>240</v>
      </c>
      <c r="B2008">
        <v>-0.54200000000000004</v>
      </c>
      <c r="C2008">
        <v>-1.542</v>
      </c>
      <c r="D2008">
        <v>-2.5369999999999999</v>
      </c>
      <c r="E2008">
        <v>-3.1280000000000001</v>
      </c>
      <c r="F2008">
        <v>-3.18</v>
      </c>
      <c r="G2008">
        <v>1.9</v>
      </c>
      <c r="H2008">
        <v>0.01</v>
      </c>
      <c r="I2008">
        <v>1.9219999999999999</v>
      </c>
      <c r="J2008">
        <v>-0.54700000000000004</v>
      </c>
      <c r="K2008">
        <v>-1.542</v>
      </c>
      <c r="L2008">
        <v>-2.5369999999999999</v>
      </c>
      <c r="M2008">
        <v>-3.1259999999999999</v>
      </c>
      <c r="N2008">
        <v>-3.18</v>
      </c>
      <c r="O2008">
        <v>0.999</v>
      </c>
      <c r="P2008">
        <v>1.0049999999999999</v>
      </c>
      <c r="Q2008">
        <v>0.99399999999999999</v>
      </c>
      <c r="R2008">
        <v>0.52100000000000002</v>
      </c>
      <c r="S2008">
        <v>0.19900000000000001</v>
      </c>
    </row>
    <row r="2009" spans="1:19" x14ac:dyDescent="0.3">
      <c r="A2009">
        <v>300</v>
      </c>
      <c r="B2009">
        <v>-0.54200000000000004</v>
      </c>
      <c r="C2009">
        <v>-1.542</v>
      </c>
      <c r="D2009">
        <v>-2.5369999999999999</v>
      </c>
      <c r="E2009">
        <v>-3.1280000000000001</v>
      </c>
      <c r="F2009">
        <v>-3.18</v>
      </c>
      <c r="G2009">
        <v>1.9</v>
      </c>
      <c r="H2009">
        <v>0.01</v>
      </c>
      <c r="I2009">
        <v>1.9219999999999999</v>
      </c>
      <c r="J2009">
        <v>-0.54700000000000004</v>
      </c>
      <c r="K2009">
        <v>-1.542</v>
      </c>
      <c r="L2009">
        <v>-2.5369999999999999</v>
      </c>
      <c r="M2009">
        <v>-3.1259999999999999</v>
      </c>
      <c r="N2009">
        <v>-3.18</v>
      </c>
      <c r="O2009">
        <v>1.002</v>
      </c>
      <c r="P2009">
        <v>1.0029999999999999</v>
      </c>
      <c r="Q2009">
        <v>0.99399999999999999</v>
      </c>
      <c r="R2009">
        <v>0.52300000000000002</v>
      </c>
      <c r="S2009">
        <v>0.19900000000000001</v>
      </c>
    </row>
    <row r="2010" spans="1:19" x14ac:dyDescent="0.3">
      <c r="A2010">
        <v>360</v>
      </c>
      <c r="B2010">
        <v>-0.54200000000000004</v>
      </c>
      <c r="C2010">
        <v>-1.542</v>
      </c>
      <c r="D2010">
        <v>-2.5369999999999999</v>
      </c>
      <c r="E2010">
        <v>-3.1280000000000001</v>
      </c>
      <c r="F2010">
        <v>-3.18</v>
      </c>
      <c r="G2010">
        <v>1.9</v>
      </c>
      <c r="H2010">
        <v>0.01</v>
      </c>
      <c r="I2010">
        <v>1.9219999999999999</v>
      </c>
      <c r="J2010">
        <v>-0.54500000000000004</v>
      </c>
      <c r="K2010">
        <v>-1.5429999999999999</v>
      </c>
      <c r="L2010">
        <v>-2.5369999999999999</v>
      </c>
      <c r="M2010">
        <v>-3.125</v>
      </c>
      <c r="N2010">
        <v>-3.18</v>
      </c>
      <c r="O2010">
        <v>1.0049999999999999</v>
      </c>
      <c r="P2010">
        <v>1.002</v>
      </c>
      <c r="Q2010">
        <v>0.99399999999999999</v>
      </c>
      <c r="R2010">
        <v>0.52400000000000002</v>
      </c>
      <c r="S2010">
        <v>0.19900000000000001</v>
      </c>
    </row>
    <row r="2011" spans="1:19" x14ac:dyDescent="0.3">
      <c r="A2011">
        <v>420</v>
      </c>
      <c r="B2011">
        <v>-0.54200000000000004</v>
      </c>
      <c r="C2011">
        <v>-1.542</v>
      </c>
      <c r="D2011">
        <v>-2.5369999999999999</v>
      </c>
      <c r="E2011">
        <v>-3.1280000000000001</v>
      </c>
      <c r="F2011">
        <v>-3.18</v>
      </c>
      <c r="G2011">
        <v>1.9</v>
      </c>
      <c r="H2011">
        <v>0.01</v>
      </c>
      <c r="I2011">
        <v>1.9219999999999999</v>
      </c>
      <c r="J2011">
        <v>-0.54400000000000004</v>
      </c>
      <c r="K2011">
        <v>-1.5429999999999999</v>
      </c>
      <c r="L2011">
        <v>-2.5369999999999999</v>
      </c>
      <c r="M2011">
        <v>-3.125</v>
      </c>
      <c r="N2011">
        <v>-3.18</v>
      </c>
      <c r="O2011">
        <v>1.0069999999999999</v>
      </c>
      <c r="P2011">
        <v>1.0009999999999999</v>
      </c>
      <c r="Q2011">
        <v>0.99299999999999999</v>
      </c>
      <c r="R2011">
        <v>0.52500000000000002</v>
      </c>
      <c r="S2011">
        <v>0.2</v>
      </c>
    </row>
    <row r="2012" spans="1:19" x14ac:dyDescent="0.3">
      <c r="A2012">
        <v>480</v>
      </c>
      <c r="B2012">
        <v>-0.54200000000000004</v>
      </c>
      <c r="C2012">
        <v>-1.542</v>
      </c>
      <c r="D2012">
        <v>-2.5369999999999999</v>
      </c>
      <c r="E2012">
        <v>-3.1280000000000001</v>
      </c>
      <c r="F2012">
        <v>-3.18</v>
      </c>
      <c r="G2012">
        <v>1.9</v>
      </c>
      <c r="H2012">
        <v>0.01</v>
      </c>
      <c r="I2012">
        <v>1.9219999999999999</v>
      </c>
      <c r="J2012">
        <v>-0.54200000000000004</v>
      </c>
      <c r="K2012">
        <v>-1.544</v>
      </c>
      <c r="L2012">
        <v>-2.536</v>
      </c>
      <c r="M2012">
        <v>-3.125</v>
      </c>
      <c r="N2012">
        <v>-3.18</v>
      </c>
      <c r="O2012">
        <v>1.01</v>
      </c>
      <c r="P2012">
        <v>1</v>
      </c>
      <c r="Q2012">
        <v>0.99299999999999999</v>
      </c>
      <c r="R2012">
        <v>0.52600000000000002</v>
      </c>
      <c r="S2012">
        <v>0.20200000000000001</v>
      </c>
    </row>
    <row r="2013" spans="1:19" x14ac:dyDescent="0.3">
      <c r="A2013">
        <v>540</v>
      </c>
      <c r="B2013">
        <v>-0.54200000000000004</v>
      </c>
      <c r="C2013">
        <v>-1.542</v>
      </c>
      <c r="D2013">
        <v>-2.5369999999999999</v>
      </c>
      <c r="E2013">
        <v>-3.1280000000000001</v>
      </c>
      <c r="F2013">
        <v>-3.18</v>
      </c>
      <c r="G2013">
        <v>1.9</v>
      </c>
      <c r="H2013">
        <v>0.01</v>
      </c>
      <c r="I2013">
        <v>1.9219999999999999</v>
      </c>
      <c r="J2013">
        <v>-0.54100000000000004</v>
      </c>
      <c r="K2013">
        <v>-1.544</v>
      </c>
      <c r="L2013">
        <v>-2.536</v>
      </c>
      <c r="M2013">
        <v>-3.125</v>
      </c>
      <c r="N2013">
        <v>-3.18</v>
      </c>
      <c r="O2013">
        <v>1.012</v>
      </c>
      <c r="P2013">
        <v>1</v>
      </c>
      <c r="Q2013">
        <v>0.99299999999999999</v>
      </c>
      <c r="R2013">
        <v>0.52700000000000002</v>
      </c>
      <c r="S2013">
        <v>0.20300000000000001</v>
      </c>
    </row>
    <row r="2014" spans="1:19" x14ac:dyDescent="0.3">
      <c r="A2014">
        <v>600</v>
      </c>
      <c r="B2014">
        <v>-0.54200000000000004</v>
      </c>
      <c r="C2014">
        <v>-1.542</v>
      </c>
      <c r="D2014">
        <v>-2.5369999999999999</v>
      </c>
      <c r="E2014">
        <v>-3.1280000000000001</v>
      </c>
      <c r="F2014">
        <v>-3.18</v>
      </c>
      <c r="G2014">
        <v>1.9</v>
      </c>
      <c r="H2014">
        <v>0.01</v>
      </c>
      <c r="I2014">
        <v>1.9219999999999999</v>
      </c>
      <c r="J2014">
        <v>-0.53900000000000003</v>
      </c>
      <c r="K2014">
        <v>-1.544</v>
      </c>
      <c r="L2014">
        <v>-2.536</v>
      </c>
      <c r="M2014">
        <v>-3.125</v>
      </c>
      <c r="N2014">
        <v>-3.18</v>
      </c>
      <c r="O2014">
        <v>1.014</v>
      </c>
      <c r="P2014">
        <v>1</v>
      </c>
      <c r="Q2014">
        <v>0.99299999999999999</v>
      </c>
      <c r="R2014">
        <v>0.52700000000000002</v>
      </c>
      <c r="S2014">
        <v>0.20399999999999999</v>
      </c>
    </row>
    <row r="2016" spans="1:19" x14ac:dyDescent="0.3">
      <c r="A2016" t="s">
        <v>0</v>
      </c>
      <c r="B2016" t="s">
        <v>156</v>
      </c>
    </row>
    <row r="2017" spans="1:19" x14ac:dyDescent="0.3">
      <c r="A2017">
        <v>0</v>
      </c>
      <c r="B2017">
        <v>-0.54200000000000004</v>
      </c>
      <c r="C2017">
        <v>-1.542</v>
      </c>
      <c r="D2017">
        <v>-2.5369999999999999</v>
      </c>
      <c r="E2017">
        <v>-3.1280000000000001</v>
      </c>
      <c r="F2017">
        <v>-3.18</v>
      </c>
      <c r="G2017">
        <v>1.9</v>
      </c>
      <c r="H2017">
        <v>0.01</v>
      </c>
      <c r="I2017">
        <v>1.6619999999999999</v>
      </c>
      <c r="J2017">
        <v>-0.54200000000000004</v>
      </c>
      <c r="K2017">
        <v>-1.542</v>
      </c>
      <c r="L2017">
        <v>-2.5369999999999999</v>
      </c>
      <c r="M2017">
        <v>-3.1280000000000001</v>
      </c>
      <c r="N2017">
        <v>-3.18</v>
      </c>
      <c r="O2017">
        <v>0.96799999999999997</v>
      </c>
      <c r="P2017">
        <v>0.96799999999999997</v>
      </c>
      <c r="Q2017">
        <v>0.95899999999999996</v>
      </c>
      <c r="R2017">
        <v>0.51400000000000001</v>
      </c>
      <c r="S2017">
        <v>0.19800000000000001</v>
      </c>
    </row>
    <row r="2018" spans="1:19" x14ac:dyDescent="0.3">
      <c r="A2018">
        <v>60</v>
      </c>
      <c r="B2018">
        <v>-0.54200000000000004</v>
      </c>
      <c r="C2018">
        <v>-1.542</v>
      </c>
      <c r="D2018">
        <v>-2.5369999999999999</v>
      </c>
      <c r="E2018">
        <v>-3.1280000000000001</v>
      </c>
      <c r="F2018">
        <v>-3.18</v>
      </c>
      <c r="G2018">
        <v>1.9</v>
      </c>
      <c r="H2018">
        <v>0.01</v>
      </c>
      <c r="I2018">
        <v>1.6619999999999999</v>
      </c>
      <c r="J2018">
        <v>-0.54600000000000004</v>
      </c>
      <c r="K2018">
        <v>-1.542</v>
      </c>
      <c r="L2018">
        <v>-2.536</v>
      </c>
      <c r="M2018">
        <v>-3.1280000000000001</v>
      </c>
      <c r="N2018">
        <v>-3.177</v>
      </c>
      <c r="O2018">
        <v>0.98099999999999998</v>
      </c>
      <c r="P2018">
        <v>0.99299999999999999</v>
      </c>
      <c r="Q2018">
        <v>0.98299999999999998</v>
      </c>
      <c r="R2018">
        <v>0.51500000000000001</v>
      </c>
      <c r="S2018">
        <v>0.19</v>
      </c>
    </row>
    <row r="2019" spans="1:19" x14ac:dyDescent="0.3">
      <c r="A2019">
        <v>120</v>
      </c>
      <c r="B2019">
        <v>-0.54200000000000004</v>
      </c>
      <c r="C2019">
        <v>-1.542</v>
      </c>
      <c r="D2019">
        <v>-2.5369999999999999</v>
      </c>
      <c r="E2019">
        <v>-3.1280000000000001</v>
      </c>
      <c r="F2019">
        <v>-3.18</v>
      </c>
      <c r="G2019">
        <v>1.9</v>
      </c>
      <c r="H2019">
        <v>0.01</v>
      </c>
      <c r="I2019">
        <v>1.6619999999999999</v>
      </c>
      <c r="J2019">
        <v>-0.54800000000000004</v>
      </c>
      <c r="K2019">
        <v>-1.542</v>
      </c>
      <c r="L2019">
        <v>-2.5369999999999999</v>
      </c>
      <c r="M2019">
        <v>-3.1269999999999998</v>
      </c>
      <c r="N2019">
        <v>-3.1739999999999999</v>
      </c>
      <c r="O2019">
        <v>0.98899999999999999</v>
      </c>
      <c r="P2019">
        <v>0.999</v>
      </c>
      <c r="Q2019">
        <v>0.99</v>
      </c>
      <c r="R2019">
        <v>0.51400000000000001</v>
      </c>
      <c r="S2019">
        <v>0.183</v>
      </c>
    </row>
    <row r="2020" spans="1:19" x14ac:dyDescent="0.3">
      <c r="A2020">
        <v>180</v>
      </c>
      <c r="B2020">
        <v>-0.54200000000000004</v>
      </c>
      <c r="C2020">
        <v>-1.542</v>
      </c>
      <c r="D2020">
        <v>-2.5369999999999999</v>
      </c>
      <c r="E2020">
        <v>-3.1280000000000001</v>
      </c>
      <c r="F2020">
        <v>-3.18</v>
      </c>
      <c r="G2020">
        <v>1.9</v>
      </c>
      <c r="H2020">
        <v>0.01</v>
      </c>
      <c r="I2020">
        <v>1.6619999999999999</v>
      </c>
      <c r="J2020">
        <v>-0.54800000000000004</v>
      </c>
      <c r="K2020">
        <v>-1.542</v>
      </c>
      <c r="L2020">
        <v>-2.5369999999999999</v>
      </c>
      <c r="M2020">
        <v>-3.1269999999999998</v>
      </c>
      <c r="N2020">
        <v>-3.1709999999999998</v>
      </c>
      <c r="O2020">
        <v>0.99399999999999999</v>
      </c>
      <c r="P2020">
        <v>1.004</v>
      </c>
      <c r="Q2020">
        <v>0.99399999999999999</v>
      </c>
      <c r="R2020">
        <v>0.51800000000000002</v>
      </c>
      <c r="S2020">
        <v>0.17799999999999999</v>
      </c>
    </row>
    <row r="2021" spans="1:19" x14ac:dyDescent="0.3">
      <c r="A2021">
        <v>240</v>
      </c>
      <c r="B2021">
        <v>-0.54200000000000004</v>
      </c>
      <c r="C2021">
        <v>-1.542</v>
      </c>
      <c r="D2021">
        <v>-2.5369999999999999</v>
      </c>
      <c r="E2021">
        <v>-3.1280000000000001</v>
      </c>
      <c r="F2021">
        <v>-3.18</v>
      </c>
      <c r="G2021">
        <v>1.9</v>
      </c>
      <c r="H2021">
        <v>0.01</v>
      </c>
      <c r="I2021">
        <v>1.6619999999999999</v>
      </c>
      <c r="J2021">
        <v>-0.54700000000000004</v>
      </c>
      <c r="K2021">
        <v>-1.542</v>
      </c>
      <c r="L2021">
        <v>-2.5369999999999999</v>
      </c>
      <c r="M2021">
        <v>-3.1269999999999998</v>
      </c>
      <c r="N2021">
        <v>-3.1680000000000001</v>
      </c>
      <c r="O2021">
        <v>0.999</v>
      </c>
      <c r="P2021">
        <v>1.0049999999999999</v>
      </c>
      <c r="Q2021">
        <v>0.99399999999999999</v>
      </c>
      <c r="R2021">
        <v>0.52400000000000002</v>
      </c>
      <c r="S2021">
        <v>0.17199999999999999</v>
      </c>
    </row>
    <row r="2022" spans="1:19" x14ac:dyDescent="0.3">
      <c r="A2022">
        <v>300</v>
      </c>
      <c r="B2022">
        <v>-0.54200000000000004</v>
      </c>
      <c r="C2022">
        <v>-1.542</v>
      </c>
      <c r="D2022">
        <v>-2.5369999999999999</v>
      </c>
      <c r="E2022">
        <v>-3.1280000000000001</v>
      </c>
      <c r="F2022">
        <v>-3.18</v>
      </c>
      <c r="G2022">
        <v>1.9</v>
      </c>
      <c r="H2022">
        <v>0.01</v>
      </c>
      <c r="I2022">
        <v>1.6619999999999999</v>
      </c>
      <c r="J2022">
        <v>-0.54700000000000004</v>
      </c>
      <c r="K2022">
        <v>-1.542</v>
      </c>
      <c r="L2022">
        <v>-2.5369999999999999</v>
      </c>
      <c r="M2022">
        <v>-3.1259999999999999</v>
      </c>
      <c r="N2022">
        <v>-3.165</v>
      </c>
      <c r="O2022">
        <v>1.002</v>
      </c>
      <c r="P2022">
        <v>1.0029999999999999</v>
      </c>
      <c r="Q2022">
        <v>0.99299999999999999</v>
      </c>
      <c r="R2022">
        <v>0.52500000000000002</v>
      </c>
      <c r="S2022">
        <v>0.16600000000000001</v>
      </c>
    </row>
    <row r="2023" spans="1:19" x14ac:dyDescent="0.3">
      <c r="A2023">
        <v>360</v>
      </c>
      <c r="B2023">
        <v>-0.54200000000000004</v>
      </c>
      <c r="C2023">
        <v>-1.542</v>
      </c>
      <c r="D2023">
        <v>-2.5369999999999999</v>
      </c>
      <c r="E2023">
        <v>-3.1280000000000001</v>
      </c>
      <c r="F2023">
        <v>-3.18</v>
      </c>
      <c r="G2023">
        <v>1.9</v>
      </c>
      <c r="H2023">
        <v>0.01</v>
      </c>
      <c r="I2023">
        <v>1.6619999999999999</v>
      </c>
      <c r="J2023">
        <v>-0.54500000000000004</v>
      </c>
      <c r="K2023">
        <v>-1.5429999999999999</v>
      </c>
      <c r="L2023">
        <v>-2.5369999999999999</v>
      </c>
      <c r="M2023">
        <v>-3.125</v>
      </c>
      <c r="N2023">
        <v>-3.1619999999999999</v>
      </c>
      <c r="O2023">
        <v>1.0049999999999999</v>
      </c>
      <c r="P2023">
        <v>1.002</v>
      </c>
      <c r="Q2023">
        <v>0.99399999999999999</v>
      </c>
      <c r="R2023">
        <v>0.52</v>
      </c>
      <c r="S2023">
        <v>0.16200000000000001</v>
      </c>
    </row>
    <row r="2024" spans="1:19" x14ac:dyDescent="0.3">
      <c r="A2024">
        <v>420</v>
      </c>
      <c r="B2024">
        <v>-0.54200000000000004</v>
      </c>
      <c r="C2024">
        <v>-1.542</v>
      </c>
      <c r="D2024">
        <v>-2.5369999999999999</v>
      </c>
      <c r="E2024">
        <v>-3.1280000000000001</v>
      </c>
      <c r="F2024">
        <v>-3.18</v>
      </c>
      <c r="G2024">
        <v>1.9</v>
      </c>
      <c r="H2024">
        <v>0.01</v>
      </c>
      <c r="I2024">
        <v>1.6619999999999999</v>
      </c>
      <c r="J2024">
        <v>-0.54400000000000004</v>
      </c>
      <c r="K2024">
        <v>-1.5429999999999999</v>
      </c>
      <c r="L2024">
        <v>-2.5369999999999999</v>
      </c>
      <c r="M2024">
        <v>-3.1219999999999999</v>
      </c>
      <c r="N2024">
        <v>-3.1589999999999998</v>
      </c>
      <c r="O2024">
        <v>1.0069999999999999</v>
      </c>
      <c r="P2024">
        <v>1.0009999999999999</v>
      </c>
      <c r="Q2024">
        <v>0.99399999999999999</v>
      </c>
      <c r="R2024">
        <v>0.51400000000000001</v>
      </c>
      <c r="S2024">
        <v>0.159</v>
      </c>
    </row>
    <row r="2025" spans="1:19" x14ac:dyDescent="0.3">
      <c r="A2025">
        <v>480</v>
      </c>
      <c r="B2025">
        <v>-0.54200000000000004</v>
      </c>
      <c r="C2025">
        <v>-1.542</v>
      </c>
      <c r="D2025">
        <v>-2.5369999999999999</v>
      </c>
      <c r="E2025">
        <v>-3.1280000000000001</v>
      </c>
      <c r="F2025">
        <v>-3.18</v>
      </c>
      <c r="G2025">
        <v>1.9</v>
      </c>
      <c r="H2025">
        <v>0.01</v>
      </c>
      <c r="I2025">
        <v>1.6619999999999999</v>
      </c>
      <c r="J2025">
        <v>-0.54200000000000004</v>
      </c>
      <c r="K2025">
        <v>-1.544</v>
      </c>
      <c r="L2025">
        <v>-2.536</v>
      </c>
      <c r="M2025">
        <v>-3.1190000000000002</v>
      </c>
      <c r="N2025">
        <v>-3.1560000000000001</v>
      </c>
      <c r="O2025">
        <v>1.01</v>
      </c>
      <c r="P2025">
        <v>1</v>
      </c>
      <c r="Q2025">
        <v>0.99299999999999999</v>
      </c>
      <c r="R2025">
        <v>0.50900000000000001</v>
      </c>
      <c r="S2025">
        <v>0.158</v>
      </c>
    </row>
    <row r="2026" spans="1:19" x14ac:dyDescent="0.3">
      <c r="A2026">
        <v>540</v>
      </c>
      <c r="B2026">
        <v>-0.54200000000000004</v>
      </c>
      <c r="C2026">
        <v>-1.542</v>
      </c>
      <c r="D2026">
        <v>-2.5369999999999999</v>
      </c>
      <c r="E2026">
        <v>-3.1280000000000001</v>
      </c>
      <c r="F2026">
        <v>-3.18</v>
      </c>
      <c r="G2026">
        <v>1.9</v>
      </c>
      <c r="H2026">
        <v>0.01</v>
      </c>
      <c r="I2026">
        <v>1.6619999999999999</v>
      </c>
      <c r="J2026">
        <v>-0.54100000000000004</v>
      </c>
      <c r="K2026">
        <v>-1.544</v>
      </c>
      <c r="L2026">
        <v>-2.536</v>
      </c>
      <c r="M2026">
        <v>-3.1160000000000001</v>
      </c>
      <c r="N2026">
        <v>-3.153</v>
      </c>
      <c r="O2026">
        <v>1.012</v>
      </c>
      <c r="P2026">
        <v>1</v>
      </c>
      <c r="Q2026">
        <v>0.99199999999999999</v>
      </c>
      <c r="R2026">
        <v>0.503</v>
      </c>
      <c r="S2026">
        <v>0.157</v>
      </c>
    </row>
    <row r="2027" spans="1:19" x14ac:dyDescent="0.3">
      <c r="A2027">
        <v>600</v>
      </c>
      <c r="B2027">
        <v>-0.54200000000000004</v>
      </c>
      <c r="C2027">
        <v>-1.542</v>
      </c>
      <c r="D2027">
        <v>-2.5369999999999999</v>
      </c>
      <c r="E2027">
        <v>-3.1280000000000001</v>
      </c>
      <c r="F2027">
        <v>-3.18</v>
      </c>
      <c r="G2027">
        <v>1.9</v>
      </c>
      <c r="H2027">
        <v>0.01</v>
      </c>
      <c r="I2027">
        <v>1.6619999999999999</v>
      </c>
      <c r="J2027">
        <v>-0.53900000000000003</v>
      </c>
      <c r="K2027">
        <v>-1.544</v>
      </c>
      <c r="L2027">
        <v>-2.536</v>
      </c>
      <c r="M2027">
        <v>-3.1120000000000001</v>
      </c>
      <c r="N2027">
        <v>-3.15</v>
      </c>
      <c r="O2027">
        <v>1.014</v>
      </c>
      <c r="P2027">
        <v>1</v>
      </c>
      <c r="Q2027">
        <v>0.99199999999999999</v>
      </c>
      <c r="R2027">
        <v>0.497</v>
      </c>
      <c r="S2027">
        <v>0.157</v>
      </c>
    </row>
    <row r="2029" spans="1:19" x14ac:dyDescent="0.3">
      <c r="A2029" t="s">
        <v>0</v>
      </c>
      <c r="B2029" t="s">
        <v>157</v>
      </c>
    </row>
    <row r="2030" spans="1:19" x14ac:dyDescent="0.3">
      <c r="A2030">
        <v>0</v>
      </c>
      <c r="B2030">
        <v>-0.54200000000000004</v>
      </c>
      <c r="C2030">
        <v>-1.542</v>
      </c>
      <c r="D2030">
        <v>-2.536</v>
      </c>
      <c r="E2030">
        <v>-3.1190000000000002</v>
      </c>
      <c r="F2030">
        <v>-3.17</v>
      </c>
      <c r="G2030">
        <v>1.9</v>
      </c>
      <c r="H2030">
        <v>0.01</v>
      </c>
      <c r="I2030">
        <v>2.173</v>
      </c>
      <c r="J2030">
        <v>-0.54200000000000004</v>
      </c>
      <c r="K2030">
        <v>-1.542</v>
      </c>
      <c r="L2030">
        <v>-2.536</v>
      </c>
      <c r="M2030">
        <v>-3.1190000000000002</v>
      </c>
      <c r="N2030">
        <v>-3.17</v>
      </c>
      <c r="O2030">
        <v>0.96799999999999997</v>
      </c>
      <c r="P2030">
        <v>0.96799999999999997</v>
      </c>
      <c r="Q2030">
        <v>0.95799999999999996</v>
      </c>
      <c r="R2030">
        <v>0.50800000000000001</v>
      </c>
      <c r="S2030">
        <v>0.19600000000000001</v>
      </c>
    </row>
    <row r="2031" spans="1:19" x14ac:dyDescent="0.3">
      <c r="A2031">
        <v>60</v>
      </c>
      <c r="B2031">
        <v>-0.54200000000000004</v>
      </c>
      <c r="C2031">
        <v>-1.542</v>
      </c>
      <c r="D2031">
        <v>-2.536</v>
      </c>
      <c r="E2031">
        <v>-3.1190000000000002</v>
      </c>
      <c r="F2031">
        <v>-3.17</v>
      </c>
      <c r="G2031">
        <v>1.9</v>
      </c>
      <c r="H2031">
        <v>0.01</v>
      </c>
      <c r="I2031">
        <v>2.173</v>
      </c>
      <c r="J2031">
        <v>-0.54600000000000004</v>
      </c>
      <c r="K2031">
        <v>-1.542</v>
      </c>
      <c r="L2031">
        <v>-2.536</v>
      </c>
      <c r="M2031">
        <v>-3.1190000000000002</v>
      </c>
      <c r="N2031">
        <v>-3.173</v>
      </c>
      <c r="O2031">
        <v>0.98099999999999998</v>
      </c>
      <c r="P2031">
        <v>0.995</v>
      </c>
      <c r="Q2031">
        <v>0.98199999999999998</v>
      </c>
      <c r="R2031">
        <v>0.50800000000000001</v>
      </c>
      <c r="S2031">
        <v>0.20499999999999999</v>
      </c>
    </row>
    <row r="2032" spans="1:19" x14ac:dyDescent="0.3">
      <c r="A2032">
        <v>120</v>
      </c>
      <c r="B2032">
        <v>-0.54200000000000004</v>
      </c>
      <c r="C2032">
        <v>-1.542</v>
      </c>
      <c r="D2032">
        <v>-2.536</v>
      </c>
      <c r="E2032">
        <v>-3.1190000000000002</v>
      </c>
      <c r="F2032">
        <v>-3.17</v>
      </c>
      <c r="G2032">
        <v>1.9</v>
      </c>
      <c r="H2032">
        <v>0.01</v>
      </c>
      <c r="I2032">
        <v>2.173</v>
      </c>
      <c r="J2032">
        <v>-0.54700000000000004</v>
      </c>
      <c r="K2032">
        <v>-1.542</v>
      </c>
      <c r="L2032">
        <v>-2.5369999999999999</v>
      </c>
      <c r="M2032">
        <v>-3.12</v>
      </c>
      <c r="N2032">
        <v>-3.1760000000000002</v>
      </c>
      <c r="O2032">
        <v>0.98799999999999999</v>
      </c>
      <c r="P2032">
        <v>1</v>
      </c>
      <c r="Q2032">
        <v>0.99199999999999999</v>
      </c>
      <c r="R2032">
        <v>0.51100000000000001</v>
      </c>
      <c r="S2032">
        <v>0.21299999999999999</v>
      </c>
    </row>
    <row r="2033" spans="1:19" x14ac:dyDescent="0.3">
      <c r="A2033">
        <v>180</v>
      </c>
      <c r="B2033">
        <v>-0.54200000000000004</v>
      </c>
      <c r="C2033">
        <v>-1.542</v>
      </c>
      <c r="D2033">
        <v>-2.536</v>
      </c>
      <c r="E2033">
        <v>-3.1190000000000002</v>
      </c>
      <c r="F2033">
        <v>-3.17</v>
      </c>
      <c r="G2033">
        <v>1.9</v>
      </c>
      <c r="H2033">
        <v>0.01</v>
      </c>
      <c r="I2033">
        <v>2.173</v>
      </c>
      <c r="J2033">
        <v>-0.54800000000000004</v>
      </c>
      <c r="K2033">
        <v>-1.542</v>
      </c>
      <c r="L2033">
        <v>-2.5369999999999999</v>
      </c>
      <c r="M2033">
        <v>-3.1190000000000002</v>
      </c>
      <c r="N2033">
        <v>-3.1789999999999998</v>
      </c>
      <c r="O2033">
        <v>0.995</v>
      </c>
      <c r="P2033">
        <v>1.0029999999999999</v>
      </c>
      <c r="Q2033">
        <v>0.99199999999999999</v>
      </c>
      <c r="R2033">
        <v>0.51200000000000001</v>
      </c>
      <c r="S2033">
        <v>0.219</v>
      </c>
    </row>
    <row r="2034" spans="1:19" x14ac:dyDescent="0.3">
      <c r="A2034">
        <v>240</v>
      </c>
      <c r="B2034">
        <v>-0.54200000000000004</v>
      </c>
      <c r="C2034">
        <v>-1.542</v>
      </c>
      <c r="D2034">
        <v>-2.536</v>
      </c>
      <c r="E2034">
        <v>-3.1190000000000002</v>
      </c>
      <c r="F2034">
        <v>-3.17</v>
      </c>
      <c r="G2034">
        <v>1.9</v>
      </c>
      <c r="H2034">
        <v>0.01</v>
      </c>
      <c r="I2034">
        <v>2.173</v>
      </c>
      <c r="J2034">
        <v>-0.54700000000000004</v>
      </c>
      <c r="K2034">
        <v>-1.542</v>
      </c>
      <c r="L2034">
        <v>-2.5369999999999999</v>
      </c>
      <c r="M2034">
        <v>-3.117</v>
      </c>
      <c r="N2034">
        <v>-3.1819999999999999</v>
      </c>
      <c r="O2034">
        <v>0.999</v>
      </c>
      <c r="P2034">
        <v>1.0049999999999999</v>
      </c>
      <c r="Q2034">
        <v>0.99399999999999999</v>
      </c>
      <c r="R2034">
        <v>0.51100000000000001</v>
      </c>
      <c r="S2034">
        <v>0.22500000000000001</v>
      </c>
    </row>
    <row r="2035" spans="1:19" x14ac:dyDescent="0.3">
      <c r="A2035">
        <v>300</v>
      </c>
      <c r="B2035">
        <v>-0.54200000000000004</v>
      </c>
      <c r="C2035">
        <v>-1.542</v>
      </c>
      <c r="D2035">
        <v>-2.536</v>
      </c>
      <c r="E2035">
        <v>-3.1190000000000002</v>
      </c>
      <c r="F2035">
        <v>-3.17</v>
      </c>
      <c r="G2035">
        <v>1.9</v>
      </c>
      <c r="H2035">
        <v>0.01</v>
      </c>
      <c r="I2035">
        <v>2.173</v>
      </c>
      <c r="J2035">
        <v>-0.54700000000000004</v>
      </c>
      <c r="K2035">
        <v>-1.542</v>
      </c>
      <c r="L2035">
        <v>-2.5369999999999999</v>
      </c>
      <c r="M2035">
        <v>-3.117</v>
      </c>
      <c r="N2035">
        <v>-3.1850000000000001</v>
      </c>
      <c r="O2035">
        <v>1.002</v>
      </c>
      <c r="P2035">
        <v>1.0029999999999999</v>
      </c>
      <c r="Q2035">
        <v>0.99399999999999999</v>
      </c>
      <c r="R2035">
        <v>0.51500000000000001</v>
      </c>
      <c r="S2035">
        <v>0.22900000000000001</v>
      </c>
    </row>
    <row r="2036" spans="1:19" x14ac:dyDescent="0.3">
      <c r="A2036">
        <v>360</v>
      </c>
      <c r="B2036">
        <v>-0.54200000000000004</v>
      </c>
      <c r="C2036">
        <v>-1.542</v>
      </c>
      <c r="D2036">
        <v>-2.536</v>
      </c>
      <c r="E2036">
        <v>-3.1190000000000002</v>
      </c>
      <c r="F2036">
        <v>-3.17</v>
      </c>
      <c r="G2036">
        <v>1.9</v>
      </c>
      <c r="H2036">
        <v>0.01</v>
      </c>
      <c r="I2036">
        <v>2.173</v>
      </c>
      <c r="J2036">
        <v>-0.54500000000000004</v>
      </c>
      <c r="K2036">
        <v>-1.5429999999999999</v>
      </c>
      <c r="L2036">
        <v>-2.536</v>
      </c>
      <c r="M2036">
        <v>-3.117</v>
      </c>
      <c r="N2036">
        <v>-3.1880000000000002</v>
      </c>
      <c r="O2036">
        <v>1.0049999999999999</v>
      </c>
      <c r="P2036">
        <v>1.002</v>
      </c>
      <c r="Q2036">
        <v>0.99199999999999999</v>
      </c>
      <c r="R2036">
        <v>0.52100000000000002</v>
      </c>
      <c r="S2036">
        <v>0.23300000000000001</v>
      </c>
    </row>
    <row r="2037" spans="1:19" x14ac:dyDescent="0.3">
      <c r="A2037">
        <v>420</v>
      </c>
      <c r="B2037">
        <v>-0.54200000000000004</v>
      </c>
      <c r="C2037">
        <v>-1.542</v>
      </c>
      <c r="D2037">
        <v>-2.536</v>
      </c>
      <c r="E2037">
        <v>-3.1190000000000002</v>
      </c>
      <c r="F2037">
        <v>-3.17</v>
      </c>
      <c r="G2037">
        <v>1.9</v>
      </c>
      <c r="H2037">
        <v>0.01</v>
      </c>
      <c r="I2037">
        <v>2.173</v>
      </c>
      <c r="J2037">
        <v>-0.54400000000000004</v>
      </c>
      <c r="K2037">
        <v>-1.5429999999999999</v>
      </c>
      <c r="L2037">
        <v>-2.536</v>
      </c>
      <c r="M2037">
        <v>-3.12</v>
      </c>
      <c r="N2037">
        <v>-3.1909999999999998</v>
      </c>
      <c r="O2037">
        <v>1.0069999999999999</v>
      </c>
      <c r="P2037">
        <v>1.0009999999999999</v>
      </c>
      <c r="Q2037">
        <v>0.99199999999999999</v>
      </c>
      <c r="R2037">
        <v>0.52900000000000003</v>
      </c>
      <c r="S2037">
        <v>0.23799999999999999</v>
      </c>
    </row>
    <row r="2038" spans="1:19" x14ac:dyDescent="0.3">
      <c r="A2038">
        <v>480</v>
      </c>
      <c r="B2038">
        <v>-0.54200000000000004</v>
      </c>
      <c r="C2038">
        <v>-1.542</v>
      </c>
      <c r="D2038">
        <v>-2.536</v>
      </c>
      <c r="E2038">
        <v>-3.1190000000000002</v>
      </c>
      <c r="F2038">
        <v>-3.17</v>
      </c>
      <c r="G2038">
        <v>1.9</v>
      </c>
      <c r="H2038">
        <v>0.01</v>
      </c>
      <c r="I2038">
        <v>2.173</v>
      </c>
      <c r="J2038">
        <v>-0.54300000000000004</v>
      </c>
      <c r="K2038">
        <v>-1.544</v>
      </c>
      <c r="L2038">
        <v>-2.536</v>
      </c>
      <c r="M2038">
        <v>-3.1219999999999999</v>
      </c>
      <c r="N2038">
        <v>-3.194</v>
      </c>
      <c r="O2038">
        <v>1.01</v>
      </c>
      <c r="P2038">
        <v>1.0009999999999999</v>
      </c>
      <c r="Q2038">
        <v>0.99299999999999999</v>
      </c>
      <c r="R2038">
        <v>0.53700000000000003</v>
      </c>
      <c r="S2038">
        <v>0.24299999999999999</v>
      </c>
    </row>
    <row r="2039" spans="1:19" x14ac:dyDescent="0.3">
      <c r="A2039">
        <v>540</v>
      </c>
      <c r="B2039">
        <v>-0.54200000000000004</v>
      </c>
      <c r="C2039">
        <v>-1.542</v>
      </c>
      <c r="D2039">
        <v>-2.536</v>
      </c>
      <c r="E2039">
        <v>-3.1190000000000002</v>
      </c>
      <c r="F2039">
        <v>-3.17</v>
      </c>
      <c r="G2039">
        <v>1.9</v>
      </c>
      <c r="H2039">
        <v>0.01</v>
      </c>
      <c r="I2039">
        <v>2.173</v>
      </c>
      <c r="J2039">
        <v>-0.54100000000000004</v>
      </c>
      <c r="K2039">
        <v>-1.544</v>
      </c>
      <c r="L2039">
        <v>-2.536</v>
      </c>
      <c r="M2039">
        <v>-3.125</v>
      </c>
      <c r="N2039">
        <v>-3.1970000000000001</v>
      </c>
      <c r="O2039">
        <v>1.012</v>
      </c>
      <c r="P2039">
        <v>1</v>
      </c>
      <c r="Q2039">
        <v>0.99299999999999999</v>
      </c>
      <c r="R2039">
        <v>0.54300000000000004</v>
      </c>
      <c r="S2039">
        <v>0.247</v>
      </c>
    </row>
    <row r="2040" spans="1:19" x14ac:dyDescent="0.3">
      <c r="A2040">
        <v>600</v>
      </c>
      <c r="B2040">
        <v>-0.54200000000000004</v>
      </c>
      <c r="C2040">
        <v>-1.542</v>
      </c>
      <c r="D2040">
        <v>-2.536</v>
      </c>
      <c r="E2040">
        <v>-3.1190000000000002</v>
      </c>
      <c r="F2040">
        <v>-3.17</v>
      </c>
      <c r="G2040">
        <v>1.9</v>
      </c>
      <c r="H2040">
        <v>0.01</v>
      </c>
      <c r="I2040">
        <v>2.173</v>
      </c>
      <c r="J2040">
        <v>-0.53900000000000003</v>
      </c>
      <c r="K2040">
        <v>-1.544</v>
      </c>
      <c r="L2040">
        <v>-2.536</v>
      </c>
      <c r="M2040">
        <v>-3.1269999999999998</v>
      </c>
      <c r="N2040">
        <v>-3.2</v>
      </c>
      <c r="O2040">
        <v>1.014</v>
      </c>
      <c r="P2040">
        <v>1</v>
      </c>
      <c r="Q2040">
        <v>0.99299999999999999</v>
      </c>
      <c r="R2040">
        <v>0.54700000000000004</v>
      </c>
      <c r="S2040">
        <v>0.25</v>
      </c>
    </row>
    <row r="2042" spans="1:19" x14ac:dyDescent="0.3">
      <c r="A2042" t="s">
        <v>0</v>
      </c>
      <c r="B2042" t="s">
        <v>158</v>
      </c>
    </row>
    <row r="2043" spans="1:19" x14ac:dyDescent="0.3">
      <c r="A2043">
        <v>0</v>
      </c>
      <c r="B2043">
        <v>-0.54200000000000004</v>
      </c>
      <c r="C2043">
        <v>-1.542</v>
      </c>
      <c r="D2043">
        <v>-2.536</v>
      </c>
      <c r="E2043">
        <v>-3.1190000000000002</v>
      </c>
      <c r="F2043">
        <v>-3.17</v>
      </c>
      <c r="G2043">
        <v>1.9</v>
      </c>
      <c r="H2043">
        <v>0.01</v>
      </c>
      <c r="I2043">
        <v>1.921</v>
      </c>
      <c r="J2043">
        <v>-0.54200000000000004</v>
      </c>
      <c r="K2043">
        <v>-1.542</v>
      </c>
      <c r="L2043">
        <v>-2.536</v>
      </c>
      <c r="M2043">
        <v>-3.1190000000000002</v>
      </c>
      <c r="N2043">
        <v>-3.17</v>
      </c>
      <c r="O2043">
        <v>0.96799999999999997</v>
      </c>
      <c r="P2043">
        <v>0.96799999999999997</v>
      </c>
      <c r="Q2043">
        <v>0.95799999999999996</v>
      </c>
      <c r="R2043">
        <v>0.50800000000000001</v>
      </c>
      <c r="S2043">
        <v>0.19600000000000001</v>
      </c>
    </row>
    <row r="2044" spans="1:19" x14ac:dyDescent="0.3">
      <c r="A2044">
        <v>60</v>
      </c>
      <c r="B2044">
        <v>-0.54200000000000004</v>
      </c>
      <c r="C2044">
        <v>-1.542</v>
      </c>
      <c r="D2044">
        <v>-2.536</v>
      </c>
      <c r="E2044">
        <v>-3.1190000000000002</v>
      </c>
      <c r="F2044">
        <v>-3.17</v>
      </c>
      <c r="G2044">
        <v>1.9</v>
      </c>
      <c r="H2044">
        <v>0.01</v>
      </c>
      <c r="I2044">
        <v>1.921</v>
      </c>
      <c r="J2044">
        <v>-0.54600000000000004</v>
      </c>
      <c r="K2044">
        <v>-1.542</v>
      </c>
      <c r="L2044">
        <v>-2.536</v>
      </c>
      <c r="M2044">
        <v>-3.1190000000000002</v>
      </c>
      <c r="N2044">
        <v>-3.17</v>
      </c>
      <c r="O2044">
        <v>0.98099999999999998</v>
      </c>
      <c r="P2044">
        <v>0.99399999999999999</v>
      </c>
      <c r="Q2044">
        <v>0.98199999999999998</v>
      </c>
      <c r="R2044">
        <v>0.50900000000000001</v>
      </c>
      <c r="S2044">
        <v>0.19700000000000001</v>
      </c>
    </row>
    <row r="2045" spans="1:19" x14ac:dyDescent="0.3">
      <c r="A2045">
        <v>120</v>
      </c>
      <c r="B2045">
        <v>-0.54200000000000004</v>
      </c>
      <c r="C2045">
        <v>-1.542</v>
      </c>
      <c r="D2045">
        <v>-2.536</v>
      </c>
      <c r="E2045">
        <v>-3.1190000000000002</v>
      </c>
      <c r="F2045">
        <v>-3.17</v>
      </c>
      <c r="G2045">
        <v>1.9</v>
      </c>
      <c r="H2045">
        <v>0.01</v>
      </c>
      <c r="I2045">
        <v>1.921</v>
      </c>
      <c r="J2045">
        <v>-0.54800000000000004</v>
      </c>
      <c r="K2045">
        <v>-1.542</v>
      </c>
      <c r="L2045">
        <v>-2.5369999999999999</v>
      </c>
      <c r="M2045">
        <v>-3.1190000000000002</v>
      </c>
      <c r="N2045">
        <v>-3.17</v>
      </c>
      <c r="O2045">
        <v>0.98899999999999999</v>
      </c>
      <c r="P2045">
        <v>0.999</v>
      </c>
      <c r="Q2045">
        <v>0.99099999999999999</v>
      </c>
      <c r="R2045">
        <v>0.51</v>
      </c>
      <c r="S2045">
        <v>0.19700000000000001</v>
      </c>
    </row>
    <row r="2046" spans="1:19" x14ac:dyDescent="0.3">
      <c r="A2046">
        <v>180</v>
      </c>
      <c r="B2046">
        <v>-0.54200000000000004</v>
      </c>
      <c r="C2046">
        <v>-1.542</v>
      </c>
      <c r="D2046">
        <v>-2.536</v>
      </c>
      <c r="E2046">
        <v>-3.1190000000000002</v>
      </c>
      <c r="F2046">
        <v>-3.17</v>
      </c>
      <c r="G2046">
        <v>1.9</v>
      </c>
      <c r="H2046">
        <v>0.01</v>
      </c>
      <c r="I2046">
        <v>1.921</v>
      </c>
      <c r="J2046">
        <v>-0.54800000000000004</v>
      </c>
      <c r="K2046">
        <v>-1.542</v>
      </c>
      <c r="L2046">
        <v>-2.5369999999999999</v>
      </c>
      <c r="M2046">
        <v>-3.1190000000000002</v>
      </c>
      <c r="N2046">
        <v>-3.17</v>
      </c>
      <c r="O2046">
        <v>0.99399999999999999</v>
      </c>
      <c r="P2046">
        <v>1.0029999999999999</v>
      </c>
      <c r="Q2046">
        <v>0.99299999999999999</v>
      </c>
      <c r="R2046">
        <v>0.51200000000000001</v>
      </c>
      <c r="S2046">
        <v>0.19700000000000001</v>
      </c>
    </row>
    <row r="2047" spans="1:19" x14ac:dyDescent="0.3">
      <c r="A2047">
        <v>240</v>
      </c>
      <c r="B2047">
        <v>-0.54200000000000004</v>
      </c>
      <c r="C2047">
        <v>-1.542</v>
      </c>
      <c r="D2047">
        <v>-2.536</v>
      </c>
      <c r="E2047">
        <v>-3.1190000000000002</v>
      </c>
      <c r="F2047">
        <v>-3.17</v>
      </c>
      <c r="G2047">
        <v>1.9</v>
      </c>
      <c r="H2047">
        <v>0.01</v>
      </c>
      <c r="I2047">
        <v>1.921</v>
      </c>
      <c r="J2047">
        <v>-0.54700000000000004</v>
      </c>
      <c r="K2047">
        <v>-1.542</v>
      </c>
      <c r="L2047">
        <v>-2.5369999999999999</v>
      </c>
      <c r="M2047">
        <v>-3.1179999999999999</v>
      </c>
      <c r="N2047">
        <v>-3.17</v>
      </c>
      <c r="O2047">
        <v>0.999</v>
      </c>
      <c r="P2047">
        <v>1.0049999999999999</v>
      </c>
      <c r="Q2047">
        <v>0.99399999999999999</v>
      </c>
      <c r="R2047">
        <v>0.51400000000000001</v>
      </c>
      <c r="S2047">
        <v>0.19700000000000001</v>
      </c>
    </row>
    <row r="2048" spans="1:19" x14ac:dyDescent="0.3">
      <c r="A2048">
        <v>300</v>
      </c>
      <c r="B2048">
        <v>-0.54200000000000004</v>
      </c>
      <c r="C2048">
        <v>-1.542</v>
      </c>
      <c r="D2048">
        <v>-2.536</v>
      </c>
      <c r="E2048">
        <v>-3.1190000000000002</v>
      </c>
      <c r="F2048">
        <v>-3.17</v>
      </c>
      <c r="G2048">
        <v>1.9</v>
      </c>
      <c r="H2048">
        <v>0.01</v>
      </c>
      <c r="I2048">
        <v>1.921</v>
      </c>
      <c r="J2048">
        <v>-0.54700000000000004</v>
      </c>
      <c r="K2048">
        <v>-1.542</v>
      </c>
      <c r="L2048">
        <v>-2.536</v>
      </c>
      <c r="M2048">
        <v>-3.117</v>
      </c>
      <c r="N2048">
        <v>-3.17</v>
      </c>
      <c r="O2048">
        <v>1.002</v>
      </c>
      <c r="P2048">
        <v>1.0029999999999999</v>
      </c>
      <c r="Q2048">
        <v>0.99299999999999999</v>
      </c>
      <c r="R2048">
        <v>0.51700000000000002</v>
      </c>
      <c r="S2048">
        <v>0.19700000000000001</v>
      </c>
    </row>
    <row r="2049" spans="1:19" x14ac:dyDescent="0.3">
      <c r="A2049">
        <v>360</v>
      </c>
      <c r="B2049">
        <v>-0.54200000000000004</v>
      </c>
      <c r="C2049">
        <v>-1.542</v>
      </c>
      <c r="D2049">
        <v>-2.536</v>
      </c>
      <c r="E2049">
        <v>-3.1190000000000002</v>
      </c>
      <c r="F2049">
        <v>-3.17</v>
      </c>
      <c r="G2049">
        <v>1.9</v>
      </c>
      <c r="H2049">
        <v>0.01</v>
      </c>
      <c r="I2049">
        <v>1.921</v>
      </c>
      <c r="J2049">
        <v>-0.54500000000000004</v>
      </c>
      <c r="K2049">
        <v>-1.5429999999999999</v>
      </c>
      <c r="L2049">
        <v>-2.536</v>
      </c>
      <c r="M2049">
        <v>-3.117</v>
      </c>
      <c r="N2049">
        <v>-3.17</v>
      </c>
      <c r="O2049">
        <v>1.0049999999999999</v>
      </c>
      <c r="P2049">
        <v>1.002</v>
      </c>
      <c r="Q2049">
        <v>0.99199999999999999</v>
      </c>
      <c r="R2049">
        <v>0.51800000000000002</v>
      </c>
      <c r="S2049">
        <v>0.19700000000000001</v>
      </c>
    </row>
    <row r="2050" spans="1:19" x14ac:dyDescent="0.3">
      <c r="A2050">
        <v>420</v>
      </c>
      <c r="B2050">
        <v>-0.54200000000000004</v>
      </c>
      <c r="C2050">
        <v>-1.542</v>
      </c>
      <c r="D2050">
        <v>-2.536</v>
      </c>
      <c r="E2050">
        <v>-3.1190000000000002</v>
      </c>
      <c r="F2050">
        <v>-3.17</v>
      </c>
      <c r="G2050">
        <v>1.9</v>
      </c>
      <c r="H2050">
        <v>0.01</v>
      </c>
      <c r="I2050">
        <v>1.921</v>
      </c>
      <c r="J2050">
        <v>-0.54400000000000004</v>
      </c>
      <c r="K2050">
        <v>-1.5429999999999999</v>
      </c>
      <c r="L2050">
        <v>-2.536</v>
      </c>
      <c r="M2050">
        <v>-3.117</v>
      </c>
      <c r="N2050">
        <v>-3.17</v>
      </c>
      <c r="O2050">
        <v>1.0069999999999999</v>
      </c>
      <c r="P2050">
        <v>1.0009999999999999</v>
      </c>
      <c r="Q2050">
        <v>0.99299999999999999</v>
      </c>
      <c r="R2050">
        <v>0.51900000000000002</v>
      </c>
      <c r="S2050">
        <v>0.19800000000000001</v>
      </c>
    </row>
    <row r="2051" spans="1:19" x14ac:dyDescent="0.3">
      <c r="A2051">
        <v>480</v>
      </c>
      <c r="B2051">
        <v>-0.54200000000000004</v>
      </c>
      <c r="C2051">
        <v>-1.542</v>
      </c>
      <c r="D2051">
        <v>-2.536</v>
      </c>
      <c r="E2051">
        <v>-3.1190000000000002</v>
      </c>
      <c r="F2051">
        <v>-3.17</v>
      </c>
      <c r="G2051">
        <v>1.9</v>
      </c>
      <c r="H2051">
        <v>0.01</v>
      </c>
      <c r="I2051">
        <v>1.921</v>
      </c>
      <c r="J2051">
        <v>-0.54200000000000004</v>
      </c>
      <c r="K2051">
        <v>-1.544</v>
      </c>
      <c r="L2051">
        <v>-2.536</v>
      </c>
      <c r="M2051">
        <v>-3.1160000000000001</v>
      </c>
      <c r="N2051">
        <v>-3.17</v>
      </c>
      <c r="O2051">
        <v>1.01</v>
      </c>
      <c r="P2051">
        <v>1</v>
      </c>
      <c r="Q2051">
        <v>0.99299999999999999</v>
      </c>
      <c r="R2051">
        <v>0.52</v>
      </c>
      <c r="S2051">
        <v>0.2</v>
      </c>
    </row>
    <row r="2052" spans="1:19" x14ac:dyDescent="0.3">
      <c r="A2052">
        <v>540</v>
      </c>
      <c r="B2052">
        <v>-0.54200000000000004</v>
      </c>
      <c r="C2052">
        <v>-1.542</v>
      </c>
      <c r="D2052">
        <v>-2.536</v>
      </c>
      <c r="E2052">
        <v>-3.1190000000000002</v>
      </c>
      <c r="F2052">
        <v>-3.17</v>
      </c>
      <c r="G2052">
        <v>1.9</v>
      </c>
      <c r="H2052">
        <v>0.01</v>
      </c>
      <c r="I2052">
        <v>1.921</v>
      </c>
      <c r="J2052">
        <v>-0.54100000000000004</v>
      </c>
      <c r="K2052">
        <v>-1.544</v>
      </c>
      <c r="L2052">
        <v>-2.536</v>
      </c>
      <c r="M2052">
        <v>-3.1160000000000001</v>
      </c>
      <c r="N2052">
        <v>-3.17</v>
      </c>
      <c r="O2052">
        <v>1.012</v>
      </c>
      <c r="P2052">
        <v>1</v>
      </c>
      <c r="Q2052">
        <v>0.99199999999999999</v>
      </c>
      <c r="R2052">
        <v>0.52100000000000002</v>
      </c>
      <c r="S2052">
        <v>0.20200000000000001</v>
      </c>
    </row>
    <row r="2053" spans="1:19" x14ac:dyDescent="0.3">
      <c r="A2053">
        <v>600</v>
      </c>
      <c r="B2053">
        <v>-0.54200000000000004</v>
      </c>
      <c r="C2053">
        <v>-1.542</v>
      </c>
      <c r="D2053">
        <v>-2.536</v>
      </c>
      <c r="E2053">
        <v>-3.1190000000000002</v>
      </c>
      <c r="F2053">
        <v>-3.17</v>
      </c>
      <c r="G2053">
        <v>1.9</v>
      </c>
      <c r="H2053">
        <v>0.01</v>
      </c>
      <c r="I2053">
        <v>1.921</v>
      </c>
      <c r="J2053">
        <v>-0.53900000000000003</v>
      </c>
      <c r="K2053">
        <v>-1.544</v>
      </c>
      <c r="L2053">
        <v>-2.536</v>
      </c>
      <c r="M2053">
        <v>-3.1160000000000001</v>
      </c>
      <c r="N2053">
        <v>-3.17</v>
      </c>
      <c r="O2053">
        <v>1.014</v>
      </c>
      <c r="P2053">
        <v>1</v>
      </c>
      <c r="Q2053">
        <v>0.99199999999999999</v>
      </c>
      <c r="R2053">
        <v>0.52100000000000002</v>
      </c>
      <c r="S2053">
        <v>0.20300000000000001</v>
      </c>
    </row>
    <row r="2055" spans="1:19" x14ac:dyDescent="0.3">
      <c r="A2055" t="s">
        <v>0</v>
      </c>
      <c r="B2055" t="s">
        <v>159</v>
      </c>
    </row>
    <row r="2056" spans="1:19" x14ac:dyDescent="0.3">
      <c r="A2056">
        <v>0</v>
      </c>
      <c r="B2056">
        <v>-0.54200000000000004</v>
      </c>
      <c r="C2056">
        <v>-1.542</v>
      </c>
      <c r="D2056">
        <v>-2.536</v>
      </c>
      <c r="E2056">
        <v>-3.1190000000000002</v>
      </c>
      <c r="F2056">
        <v>-3.17</v>
      </c>
      <c r="G2056">
        <v>1.9</v>
      </c>
      <c r="H2056">
        <v>0.01</v>
      </c>
      <c r="I2056">
        <v>1.66</v>
      </c>
      <c r="J2056">
        <v>-0.54200000000000004</v>
      </c>
      <c r="K2056">
        <v>-1.542</v>
      </c>
      <c r="L2056">
        <v>-2.536</v>
      </c>
      <c r="M2056">
        <v>-3.1190000000000002</v>
      </c>
      <c r="N2056">
        <v>-3.17</v>
      </c>
      <c r="O2056">
        <v>0.96799999999999997</v>
      </c>
      <c r="P2056">
        <v>0.96799999999999997</v>
      </c>
      <c r="Q2056">
        <v>0.95799999999999996</v>
      </c>
      <c r="R2056">
        <v>0.50800000000000001</v>
      </c>
      <c r="S2056">
        <v>0.19600000000000001</v>
      </c>
    </row>
    <row r="2057" spans="1:19" x14ac:dyDescent="0.3">
      <c r="A2057">
        <v>60</v>
      </c>
      <c r="B2057">
        <v>-0.54200000000000004</v>
      </c>
      <c r="C2057">
        <v>-1.542</v>
      </c>
      <c r="D2057">
        <v>-2.536</v>
      </c>
      <c r="E2057">
        <v>-3.1190000000000002</v>
      </c>
      <c r="F2057">
        <v>-3.17</v>
      </c>
      <c r="G2057">
        <v>1.9</v>
      </c>
      <c r="H2057">
        <v>0.01</v>
      </c>
      <c r="I2057">
        <v>1.66</v>
      </c>
      <c r="J2057">
        <v>-0.54600000000000004</v>
      </c>
      <c r="K2057">
        <v>-1.5409999999999999</v>
      </c>
      <c r="L2057">
        <v>-2.536</v>
      </c>
      <c r="M2057">
        <v>-3.12</v>
      </c>
      <c r="N2057">
        <v>-3.1669999999999998</v>
      </c>
      <c r="O2057">
        <v>0.98099999999999998</v>
      </c>
      <c r="P2057">
        <v>0.99299999999999999</v>
      </c>
      <c r="Q2057">
        <v>0.98299999999999998</v>
      </c>
      <c r="R2057">
        <v>0.51</v>
      </c>
      <c r="S2057">
        <v>0.189</v>
      </c>
    </row>
    <row r="2058" spans="1:19" x14ac:dyDescent="0.3">
      <c r="A2058">
        <v>120</v>
      </c>
      <c r="B2058">
        <v>-0.54200000000000004</v>
      </c>
      <c r="C2058">
        <v>-1.542</v>
      </c>
      <c r="D2058">
        <v>-2.536</v>
      </c>
      <c r="E2058">
        <v>-3.1190000000000002</v>
      </c>
      <c r="F2058">
        <v>-3.17</v>
      </c>
      <c r="G2058">
        <v>1.9</v>
      </c>
      <c r="H2058">
        <v>0.01</v>
      </c>
      <c r="I2058">
        <v>1.66</v>
      </c>
      <c r="J2058">
        <v>-0.54800000000000004</v>
      </c>
      <c r="K2058">
        <v>-1.542</v>
      </c>
      <c r="L2058">
        <v>-2.536</v>
      </c>
      <c r="M2058">
        <v>-3.1190000000000002</v>
      </c>
      <c r="N2058">
        <v>-3.1640000000000001</v>
      </c>
      <c r="O2058">
        <v>0.98899999999999999</v>
      </c>
      <c r="P2058">
        <v>0.999</v>
      </c>
      <c r="Q2058">
        <v>0.99</v>
      </c>
      <c r="R2058">
        <v>0.50800000000000001</v>
      </c>
      <c r="S2058">
        <v>0.182</v>
      </c>
    </row>
    <row r="2059" spans="1:19" x14ac:dyDescent="0.3">
      <c r="A2059">
        <v>180</v>
      </c>
      <c r="B2059">
        <v>-0.54200000000000004</v>
      </c>
      <c r="C2059">
        <v>-1.542</v>
      </c>
      <c r="D2059">
        <v>-2.536</v>
      </c>
      <c r="E2059">
        <v>-3.1190000000000002</v>
      </c>
      <c r="F2059">
        <v>-3.17</v>
      </c>
      <c r="G2059">
        <v>1.9</v>
      </c>
      <c r="H2059">
        <v>0.01</v>
      </c>
      <c r="I2059">
        <v>1.66</v>
      </c>
      <c r="J2059">
        <v>-0.54800000000000004</v>
      </c>
      <c r="K2059">
        <v>-1.542</v>
      </c>
      <c r="L2059">
        <v>-2.5369999999999999</v>
      </c>
      <c r="M2059">
        <v>-3.1190000000000002</v>
      </c>
      <c r="N2059">
        <v>-3.161</v>
      </c>
      <c r="O2059">
        <v>0.99399999999999999</v>
      </c>
      <c r="P2059">
        <v>1.004</v>
      </c>
      <c r="Q2059">
        <v>0.99399999999999999</v>
      </c>
      <c r="R2059">
        <v>0.51200000000000001</v>
      </c>
      <c r="S2059">
        <v>0.17599999999999999</v>
      </c>
    </row>
    <row r="2060" spans="1:19" x14ac:dyDescent="0.3">
      <c r="A2060">
        <v>240</v>
      </c>
      <c r="B2060">
        <v>-0.54200000000000004</v>
      </c>
      <c r="C2060">
        <v>-1.542</v>
      </c>
      <c r="D2060">
        <v>-2.536</v>
      </c>
      <c r="E2060">
        <v>-3.1190000000000002</v>
      </c>
      <c r="F2060">
        <v>-3.17</v>
      </c>
      <c r="G2060">
        <v>1.9</v>
      </c>
      <c r="H2060">
        <v>0.01</v>
      </c>
      <c r="I2060">
        <v>1.66</v>
      </c>
      <c r="J2060">
        <v>-0.54700000000000004</v>
      </c>
      <c r="K2060">
        <v>-1.542</v>
      </c>
      <c r="L2060">
        <v>-2.5369999999999999</v>
      </c>
      <c r="M2060">
        <v>-3.1190000000000002</v>
      </c>
      <c r="N2060">
        <v>-3.1579999999999999</v>
      </c>
      <c r="O2060">
        <v>0.999</v>
      </c>
      <c r="P2060">
        <v>1.0049999999999999</v>
      </c>
      <c r="Q2060">
        <v>0.99299999999999999</v>
      </c>
      <c r="R2060">
        <v>0.51800000000000002</v>
      </c>
      <c r="S2060">
        <v>0.17</v>
      </c>
    </row>
    <row r="2061" spans="1:19" x14ac:dyDescent="0.3">
      <c r="A2061">
        <v>300</v>
      </c>
      <c r="B2061">
        <v>-0.54200000000000004</v>
      </c>
      <c r="C2061">
        <v>-1.542</v>
      </c>
      <c r="D2061">
        <v>-2.536</v>
      </c>
      <c r="E2061">
        <v>-3.1190000000000002</v>
      </c>
      <c r="F2061">
        <v>-3.17</v>
      </c>
      <c r="G2061">
        <v>1.9</v>
      </c>
      <c r="H2061">
        <v>0.01</v>
      </c>
      <c r="I2061">
        <v>1.66</v>
      </c>
      <c r="J2061">
        <v>-0.54700000000000004</v>
      </c>
      <c r="K2061">
        <v>-1.542</v>
      </c>
      <c r="L2061">
        <v>-2.536</v>
      </c>
      <c r="M2061">
        <v>-3.1179999999999999</v>
      </c>
      <c r="N2061">
        <v>-3.1549999999999998</v>
      </c>
      <c r="O2061">
        <v>1.002</v>
      </c>
      <c r="P2061">
        <v>1.0029999999999999</v>
      </c>
      <c r="Q2061">
        <v>0.99299999999999999</v>
      </c>
      <c r="R2061">
        <v>0.51900000000000002</v>
      </c>
      <c r="S2061">
        <v>0.16500000000000001</v>
      </c>
    </row>
    <row r="2062" spans="1:19" x14ac:dyDescent="0.3">
      <c r="A2062">
        <v>360</v>
      </c>
      <c r="B2062">
        <v>-0.54200000000000004</v>
      </c>
      <c r="C2062">
        <v>-1.542</v>
      </c>
      <c r="D2062">
        <v>-2.536</v>
      </c>
      <c r="E2062">
        <v>-3.1190000000000002</v>
      </c>
      <c r="F2062">
        <v>-3.17</v>
      </c>
      <c r="G2062">
        <v>1.9</v>
      </c>
      <c r="H2062">
        <v>0.01</v>
      </c>
      <c r="I2062">
        <v>1.66</v>
      </c>
      <c r="J2062">
        <v>-0.54500000000000004</v>
      </c>
      <c r="K2062">
        <v>-1.5429999999999999</v>
      </c>
      <c r="L2062">
        <v>-2.5369999999999999</v>
      </c>
      <c r="M2062">
        <v>-3.1160000000000001</v>
      </c>
      <c r="N2062">
        <v>-3.1520000000000001</v>
      </c>
      <c r="O2062">
        <v>1.0049999999999999</v>
      </c>
      <c r="P2062">
        <v>1.002</v>
      </c>
      <c r="Q2062">
        <v>0.99299999999999999</v>
      </c>
      <c r="R2062">
        <v>0.51500000000000001</v>
      </c>
      <c r="S2062">
        <v>0.16</v>
      </c>
    </row>
    <row r="2063" spans="1:19" x14ac:dyDescent="0.3">
      <c r="A2063">
        <v>420</v>
      </c>
      <c r="B2063">
        <v>-0.54200000000000004</v>
      </c>
      <c r="C2063">
        <v>-1.542</v>
      </c>
      <c r="D2063">
        <v>-2.536</v>
      </c>
      <c r="E2063">
        <v>-3.1190000000000002</v>
      </c>
      <c r="F2063">
        <v>-3.17</v>
      </c>
      <c r="G2063">
        <v>1.9</v>
      </c>
      <c r="H2063">
        <v>0.01</v>
      </c>
      <c r="I2063">
        <v>1.66</v>
      </c>
      <c r="J2063">
        <v>-0.54400000000000004</v>
      </c>
      <c r="K2063">
        <v>-1.5429999999999999</v>
      </c>
      <c r="L2063">
        <v>-2.536</v>
      </c>
      <c r="M2063">
        <v>-3.113</v>
      </c>
      <c r="N2063">
        <v>-3.149</v>
      </c>
      <c r="O2063">
        <v>1.0069999999999999</v>
      </c>
      <c r="P2063">
        <v>1.0009999999999999</v>
      </c>
      <c r="Q2063">
        <v>0.99299999999999999</v>
      </c>
      <c r="R2063">
        <v>0.50800000000000001</v>
      </c>
      <c r="S2063">
        <v>0.157</v>
      </c>
    </row>
    <row r="2064" spans="1:19" x14ac:dyDescent="0.3">
      <c r="A2064">
        <v>480</v>
      </c>
      <c r="B2064">
        <v>-0.54200000000000004</v>
      </c>
      <c r="C2064">
        <v>-1.542</v>
      </c>
      <c r="D2064">
        <v>-2.536</v>
      </c>
      <c r="E2064">
        <v>-3.1190000000000002</v>
      </c>
      <c r="F2064">
        <v>-3.17</v>
      </c>
      <c r="G2064">
        <v>1.9</v>
      </c>
      <c r="H2064">
        <v>0.01</v>
      </c>
      <c r="I2064">
        <v>1.66</v>
      </c>
      <c r="J2064">
        <v>-0.54200000000000004</v>
      </c>
      <c r="K2064">
        <v>-1.544</v>
      </c>
      <c r="L2064">
        <v>-2.536</v>
      </c>
      <c r="M2064">
        <v>-3.11</v>
      </c>
      <c r="N2064">
        <v>-3.1459999999999999</v>
      </c>
      <c r="O2064">
        <v>1.01</v>
      </c>
      <c r="P2064">
        <v>1</v>
      </c>
      <c r="Q2064">
        <v>0.99199999999999999</v>
      </c>
      <c r="R2064">
        <v>0.502</v>
      </c>
      <c r="S2064">
        <v>0.157</v>
      </c>
    </row>
    <row r="2065" spans="1:19" x14ac:dyDescent="0.3">
      <c r="A2065">
        <v>540</v>
      </c>
      <c r="B2065">
        <v>-0.54200000000000004</v>
      </c>
      <c r="C2065">
        <v>-1.542</v>
      </c>
      <c r="D2065">
        <v>-2.536</v>
      </c>
      <c r="E2065">
        <v>-3.1190000000000002</v>
      </c>
      <c r="F2065">
        <v>-3.17</v>
      </c>
      <c r="G2065">
        <v>1.9</v>
      </c>
      <c r="H2065">
        <v>0.01</v>
      </c>
      <c r="I2065">
        <v>1.66</v>
      </c>
      <c r="J2065">
        <v>-0.54100000000000004</v>
      </c>
      <c r="K2065">
        <v>-1.544</v>
      </c>
      <c r="L2065">
        <v>-2.536</v>
      </c>
      <c r="M2065">
        <v>-3.1070000000000002</v>
      </c>
      <c r="N2065">
        <v>-3.1429999999999998</v>
      </c>
      <c r="O2065">
        <v>1.012</v>
      </c>
      <c r="P2065">
        <v>1</v>
      </c>
      <c r="Q2065">
        <v>0.99199999999999999</v>
      </c>
      <c r="R2065">
        <v>0.497</v>
      </c>
      <c r="S2065">
        <v>0.156</v>
      </c>
    </row>
    <row r="2066" spans="1:19" x14ac:dyDescent="0.3">
      <c r="A2066">
        <v>600</v>
      </c>
      <c r="B2066">
        <v>-0.54200000000000004</v>
      </c>
      <c r="C2066">
        <v>-1.542</v>
      </c>
      <c r="D2066">
        <v>-2.536</v>
      </c>
      <c r="E2066">
        <v>-3.1190000000000002</v>
      </c>
      <c r="F2066">
        <v>-3.17</v>
      </c>
      <c r="G2066">
        <v>1.9</v>
      </c>
      <c r="H2066">
        <v>0.01</v>
      </c>
      <c r="I2066">
        <v>1.66</v>
      </c>
      <c r="J2066">
        <v>-0.53900000000000003</v>
      </c>
      <c r="K2066">
        <v>-1.544</v>
      </c>
      <c r="L2066">
        <v>-2.5350000000000001</v>
      </c>
      <c r="M2066">
        <v>-3.1030000000000002</v>
      </c>
      <c r="N2066">
        <v>-3.14</v>
      </c>
      <c r="O2066">
        <v>1.014</v>
      </c>
      <c r="P2066">
        <v>1</v>
      </c>
      <c r="Q2066">
        <v>0.99099999999999999</v>
      </c>
      <c r="R2066">
        <v>0.49099999999999999</v>
      </c>
      <c r="S2066">
        <v>0.155</v>
      </c>
    </row>
    <row r="2068" spans="1:19" x14ac:dyDescent="0.3">
      <c r="A2068" t="s">
        <v>0</v>
      </c>
      <c r="B2068" t="s">
        <v>160</v>
      </c>
    </row>
    <row r="2069" spans="1:19" x14ac:dyDescent="0.3">
      <c r="A2069">
        <v>0</v>
      </c>
      <c r="B2069">
        <v>-0.54200000000000004</v>
      </c>
      <c r="C2069">
        <v>-1.542</v>
      </c>
      <c r="D2069">
        <v>-2.536</v>
      </c>
      <c r="E2069">
        <v>-3.11</v>
      </c>
      <c r="F2069">
        <v>-3.16</v>
      </c>
      <c r="G2069">
        <v>1.9</v>
      </c>
      <c r="H2069">
        <v>0.01</v>
      </c>
      <c r="I2069">
        <v>2.1749999999999998</v>
      </c>
      <c r="J2069">
        <v>-0.54200000000000004</v>
      </c>
      <c r="K2069">
        <v>-1.542</v>
      </c>
      <c r="L2069">
        <v>-2.536</v>
      </c>
      <c r="M2069">
        <v>-3.11</v>
      </c>
      <c r="N2069">
        <v>-3.16</v>
      </c>
      <c r="O2069">
        <v>0.96799999999999997</v>
      </c>
      <c r="P2069">
        <v>0.96799999999999997</v>
      </c>
      <c r="Q2069">
        <v>0.95799999999999996</v>
      </c>
      <c r="R2069">
        <v>0.502</v>
      </c>
      <c r="S2069">
        <v>0.19500000000000001</v>
      </c>
    </row>
    <row r="2070" spans="1:19" x14ac:dyDescent="0.3">
      <c r="A2070">
        <v>60</v>
      </c>
      <c r="B2070">
        <v>-0.54200000000000004</v>
      </c>
      <c r="C2070">
        <v>-1.542</v>
      </c>
      <c r="D2070">
        <v>-2.536</v>
      </c>
      <c r="E2070">
        <v>-3.11</v>
      </c>
      <c r="F2070">
        <v>-3.16</v>
      </c>
      <c r="G2070">
        <v>1.9</v>
      </c>
      <c r="H2070">
        <v>0.01</v>
      </c>
      <c r="I2070">
        <v>2.1749999999999998</v>
      </c>
      <c r="J2070">
        <v>-0.54600000000000004</v>
      </c>
      <c r="K2070">
        <v>-1.542</v>
      </c>
      <c r="L2070">
        <v>-2.536</v>
      </c>
      <c r="M2070">
        <v>-3.11</v>
      </c>
      <c r="N2070">
        <v>-3.1629999999999998</v>
      </c>
      <c r="O2070">
        <v>0.98099999999999998</v>
      </c>
      <c r="P2070">
        <v>0.995</v>
      </c>
      <c r="Q2070">
        <v>0.98199999999999998</v>
      </c>
      <c r="R2070">
        <v>0.501</v>
      </c>
      <c r="S2070">
        <v>0.20300000000000001</v>
      </c>
    </row>
    <row r="2071" spans="1:19" x14ac:dyDescent="0.3">
      <c r="A2071">
        <v>120</v>
      </c>
      <c r="B2071">
        <v>-0.54200000000000004</v>
      </c>
      <c r="C2071">
        <v>-1.542</v>
      </c>
      <c r="D2071">
        <v>-2.536</v>
      </c>
      <c r="E2071">
        <v>-3.11</v>
      </c>
      <c r="F2071">
        <v>-3.16</v>
      </c>
      <c r="G2071">
        <v>1.9</v>
      </c>
      <c r="H2071">
        <v>0.01</v>
      </c>
      <c r="I2071">
        <v>2.1749999999999998</v>
      </c>
      <c r="J2071">
        <v>-0.54700000000000004</v>
      </c>
      <c r="K2071">
        <v>-1.542</v>
      </c>
      <c r="L2071">
        <v>-2.536</v>
      </c>
      <c r="M2071">
        <v>-3.1110000000000002</v>
      </c>
      <c r="N2071">
        <v>-3.1659999999999999</v>
      </c>
      <c r="O2071">
        <v>0.98799999999999999</v>
      </c>
      <c r="P2071">
        <v>1</v>
      </c>
      <c r="Q2071">
        <v>0.99099999999999999</v>
      </c>
      <c r="R2071">
        <v>0.505</v>
      </c>
      <c r="S2071">
        <v>0.21099999999999999</v>
      </c>
    </row>
    <row r="2072" spans="1:19" x14ac:dyDescent="0.3">
      <c r="A2072">
        <v>180</v>
      </c>
      <c r="B2072">
        <v>-0.54200000000000004</v>
      </c>
      <c r="C2072">
        <v>-1.542</v>
      </c>
      <c r="D2072">
        <v>-2.536</v>
      </c>
      <c r="E2072">
        <v>-3.11</v>
      </c>
      <c r="F2072">
        <v>-3.16</v>
      </c>
      <c r="G2072">
        <v>1.9</v>
      </c>
      <c r="H2072">
        <v>0.01</v>
      </c>
      <c r="I2072">
        <v>2.1749999999999998</v>
      </c>
      <c r="J2072">
        <v>-0.54800000000000004</v>
      </c>
      <c r="K2072">
        <v>-1.542</v>
      </c>
      <c r="L2072">
        <v>-2.536</v>
      </c>
      <c r="M2072">
        <v>-3.11</v>
      </c>
      <c r="N2072">
        <v>-3.169</v>
      </c>
      <c r="O2072">
        <v>0.995</v>
      </c>
      <c r="P2072">
        <v>1.0029999999999999</v>
      </c>
      <c r="Q2072">
        <v>0.99099999999999999</v>
      </c>
      <c r="R2072">
        <v>0.50600000000000001</v>
      </c>
      <c r="S2072">
        <v>0.218</v>
      </c>
    </row>
    <row r="2073" spans="1:19" x14ac:dyDescent="0.3">
      <c r="A2073">
        <v>240</v>
      </c>
      <c r="B2073">
        <v>-0.54200000000000004</v>
      </c>
      <c r="C2073">
        <v>-1.542</v>
      </c>
      <c r="D2073">
        <v>-2.536</v>
      </c>
      <c r="E2073">
        <v>-3.11</v>
      </c>
      <c r="F2073">
        <v>-3.16</v>
      </c>
      <c r="G2073">
        <v>1.9</v>
      </c>
      <c r="H2073">
        <v>0.01</v>
      </c>
      <c r="I2073">
        <v>2.1749999999999998</v>
      </c>
      <c r="J2073">
        <v>-0.54700000000000004</v>
      </c>
      <c r="K2073">
        <v>-1.542</v>
      </c>
      <c r="L2073">
        <v>-2.536</v>
      </c>
      <c r="M2073">
        <v>-3.1080000000000001</v>
      </c>
      <c r="N2073">
        <v>-3.1720000000000002</v>
      </c>
      <c r="O2073">
        <v>0.999</v>
      </c>
      <c r="P2073">
        <v>1.0049999999999999</v>
      </c>
      <c r="Q2073">
        <v>0.99299999999999999</v>
      </c>
      <c r="R2073">
        <v>0.505</v>
      </c>
      <c r="S2073">
        <v>0.224</v>
      </c>
    </row>
    <row r="2074" spans="1:19" x14ac:dyDescent="0.3">
      <c r="A2074">
        <v>300</v>
      </c>
      <c r="B2074">
        <v>-0.54200000000000004</v>
      </c>
      <c r="C2074">
        <v>-1.542</v>
      </c>
      <c r="D2074">
        <v>-2.536</v>
      </c>
      <c r="E2074">
        <v>-3.11</v>
      </c>
      <c r="F2074">
        <v>-3.16</v>
      </c>
      <c r="G2074">
        <v>1.9</v>
      </c>
      <c r="H2074">
        <v>0.01</v>
      </c>
      <c r="I2074">
        <v>2.1749999999999998</v>
      </c>
      <c r="J2074">
        <v>-0.54700000000000004</v>
      </c>
      <c r="K2074">
        <v>-1.542</v>
      </c>
      <c r="L2074">
        <v>-2.536</v>
      </c>
      <c r="M2074">
        <v>-3.1080000000000001</v>
      </c>
      <c r="N2074">
        <v>-3.1749999999999998</v>
      </c>
      <c r="O2074">
        <v>1.002</v>
      </c>
      <c r="P2074">
        <v>1.004</v>
      </c>
      <c r="Q2074">
        <v>0.99299999999999999</v>
      </c>
      <c r="R2074">
        <v>0.50900000000000001</v>
      </c>
      <c r="S2074">
        <v>0.22800000000000001</v>
      </c>
    </row>
    <row r="2075" spans="1:19" x14ac:dyDescent="0.3">
      <c r="A2075">
        <v>360</v>
      </c>
      <c r="B2075">
        <v>-0.54200000000000004</v>
      </c>
      <c r="C2075">
        <v>-1.542</v>
      </c>
      <c r="D2075">
        <v>-2.536</v>
      </c>
      <c r="E2075">
        <v>-3.11</v>
      </c>
      <c r="F2075">
        <v>-3.16</v>
      </c>
      <c r="G2075">
        <v>1.9</v>
      </c>
      <c r="H2075">
        <v>0.01</v>
      </c>
      <c r="I2075">
        <v>2.1749999999999998</v>
      </c>
      <c r="J2075">
        <v>-0.54500000000000004</v>
      </c>
      <c r="K2075">
        <v>-1.5429999999999999</v>
      </c>
      <c r="L2075">
        <v>-2.536</v>
      </c>
      <c r="M2075">
        <v>-3.109</v>
      </c>
      <c r="N2075">
        <v>-3.1779999999999999</v>
      </c>
      <c r="O2075">
        <v>1.0049999999999999</v>
      </c>
      <c r="P2075">
        <v>1.002</v>
      </c>
      <c r="Q2075">
        <v>0.99099999999999999</v>
      </c>
      <c r="R2075">
        <v>0.51600000000000001</v>
      </c>
      <c r="S2075">
        <v>0.23200000000000001</v>
      </c>
    </row>
    <row r="2076" spans="1:19" x14ac:dyDescent="0.3">
      <c r="A2076">
        <v>420</v>
      </c>
      <c r="B2076">
        <v>-0.54200000000000004</v>
      </c>
      <c r="C2076">
        <v>-1.542</v>
      </c>
      <c r="D2076">
        <v>-2.536</v>
      </c>
      <c r="E2076">
        <v>-3.11</v>
      </c>
      <c r="F2076">
        <v>-3.16</v>
      </c>
      <c r="G2076">
        <v>1.9</v>
      </c>
      <c r="H2076">
        <v>0.01</v>
      </c>
      <c r="I2076">
        <v>2.1749999999999998</v>
      </c>
      <c r="J2076">
        <v>-0.54400000000000004</v>
      </c>
      <c r="K2076">
        <v>-1.5429999999999999</v>
      </c>
      <c r="L2076">
        <v>-2.536</v>
      </c>
      <c r="M2076">
        <v>-3.1110000000000002</v>
      </c>
      <c r="N2076">
        <v>-3.181</v>
      </c>
      <c r="O2076">
        <v>1.008</v>
      </c>
      <c r="P2076">
        <v>1.0009999999999999</v>
      </c>
      <c r="Q2076">
        <v>0.99099999999999999</v>
      </c>
      <c r="R2076">
        <v>0.52400000000000002</v>
      </c>
      <c r="S2076">
        <v>0.23599999999999999</v>
      </c>
    </row>
    <row r="2077" spans="1:19" x14ac:dyDescent="0.3">
      <c r="A2077">
        <v>480</v>
      </c>
      <c r="B2077">
        <v>-0.54200000000000004</v>
      </c>
      <c r="C2077">
        <v>-1.542</v>
      </c>
      <c r="D2077">
        <v>-2.536</v>
      </c>
      <c r="E2077">
        <v>-3.11</v>
      </c>
      <c r="F2077">
        <v>-3.16</v>
      </c>
      <c r="G2077">
        <v>1.9</v>
      </c>
      <c r="H2077">
        <v>0.01</v>
      </c>
      <c r="I2077">
        <v>2.1749999999999998</v>
      </c>
      <c r="J2077">
        <v>-0.54300000000000004</v>
      </c>
      <c r="K2077">
        <v>-1.544</v>
      </c>
      <c r="L2077">
        <v>-2.536</v>
      </c>
      <c r="M2077">
        <v>-3.1139999999999999</v>
      </c>
      <c r="N2077">
        <v>-3.1840000000000002</v>
      </c>
      <c r="O2077">
        <v>1.01</v>
      </c>
      <c r="P2077">
        <v>1.0009999999999999</v>
      </c>
      <c r="Q2077">
        <v>0.99199999999999999</v>
      </c>
      <c r="R2077">
        <v>0.53100000000000003</v>
      </c>
      <c r="S2077">
        <v>0.24099999999999999</v>
      </c>
    </row>
    <row r="2078" spans="1:19" x14ac:dyDescent="0.3">
      <c r="A2078">
        <v>540</v>
      </c>
      <c r="B2078">
        <v>-0.54200000000000004</v>
      </c>
      <c r="C2078">
        <v>-1.542</v>
      </c>
      <c r="D2078">
        <v>-2.536</v>
      </c>
      <c r="E2078">
        <v>-3.11</v>
      </c>
      <c r="F2078">
        <v>-3.16</v>
      </c>
      <c r="G2078">
        <v>1.9</v>
      </c>
      <c r="H2078">
        <v>0.01</v>
      </c>
      <c r="I2078">
        <v>2.1749999999999998</v>
      </c>
      <c r="J2078">
        <v>-0.54100000000000004</v>
      </c>
      <c r="K2078">
        <v>-1.544</v>
      </c>
      <c r="L2078">
        <v>-2.536</v>
      </c>
      <c r="M2078">
        <v>-3.1160000000000001</v>
      </c>
      <c r="N2078">
        <v>-3.1869999999999998</v>
      </c>
      <c r="O2078">
        <v>1.012</v>
      </c>
      <c r="P2078">
        <v>1</v>
      </c>
      <c r="Q2078">
        <v>0.99299999999999999</v>
      </c>
      <c r="R2078">
        <v>0.53800000000000003</v>
      </c>
      <c r="S2078">
        <v>0.245</v>
      </c>
    </row>
    <row r="2079" spans="1:19" x14ac:dyDescent="0.3">
      <c r="A2079">
        <v>600</v>
      </c>
      <c r="B2079">
        <v>-0.54200000000000004</v>
      </c>
      <c r="C2079">
        <v>-1.542</v>
      </c>
      <c r="D2079">
        <v>-2.536</v>
      </c>
      <c r="E2079">
        <v>-3.11</v>
      </c>
      <c r="F2079">
        <v>-3.16</v>
      </c>
      <c r="G2079">
        <v>1.9</v>
      </c>
      <c r="H2079">
        <v>0.01</v>
      </c>
      <c r="I2079">
        <v>2.1749999999999998</v>
      </c>
      <c r="J2079">
        <v>-0.53900000000000003</v>
      </c>
      <c r="K2079">
        <v>-1.544</v>
      </c>
      <c r="L2079">
        <v>-2.5350000000000001</v>
      </c>
      <c r="M2079">
        <v>-3.1190000000000002</v>
      </c>
      <c r="N2079">
        <v>-3.19</v>
      </c>
      <c r="O2079">
        <v>1.014</v>
      </c>
      <c r="P2079">
        <v>1</v>
      </c>
      <c r="Q2079">
        <v>0.99199999999999999</v>
      </c>
      <c r="R2079">
        <v>0.54300000000000004</v>
      </c>
      <c r="S2079">
        <v>0.248</v>
      </c>
    </row>
    <row r="2081" spans="1:19" x14ac:dyDescent="0.3">
      <c r="A2081" t="s">
        <v>0</v>
      </c>
      <c r="B2081" t="s">
        <v>161</v>
      </c>
    </row>
    <row r="2082" spans="1:19" x14ac:dyDescent="0.3">
      <c r="A2082">
        <v>0</v>
      </c>
      <c r="B2082">
        <v>-0.54200000000000004</v>
      </c>
      <c r="C2082">
        <v>-1.542</v>
      </c>
      <c r="D2082">
        <v>-2.536</v>
      </c>
      <c r="E2082">
        <v>-3.11</v>
      </c>
      <c r="F2082">
        <v>-3.16</v>
      </c>
      <c r="G2082">
        <v>1.9</v>
      </c>
      <c r="H2082">
        <v>0.01</v>
      </c>
      <c r="I2082">
        <v>1.92</v>
      </c>
      <c r="J2082">
        <v>-0.54200000000000004</v>
      </c>
      <c r="K2082">
        <v>-1.542</v>
      </c>
      <c r="L2082">
        <v>-2.536</v>
      </c>
      <c r="M2082">
        <v>-3.11</v>
      </c>
      <c r="N2082">
        <v>-3.16</v>
      </c>
      <c r="O2082">
        <v>0.96799999999999997</v>
      </c>
      <c r="P2082">
        <v>0.96799999999999997</v>
      </c>
      <c r="Q2082">
        <v>0.95799999999999996</v>
      </c>
      <c r="R2082">
        <v>0.502</v>
      </c>
      <c r="S2082">
        <v>0.19500000000000001</v>
      </c>
    </row>
    <row r="2083" spans="1:19" x14ac:dyDescent="0.3">
      <c r="A2083">
        <v>60</v>
      </c>
      <c r="B2083">
        <v>-0.54200000000000004</v>
      </c>
      <c r="C2083">
        <v>-1.542</v>
      </c>
      <c r="D2083">
        <v>-2.536</v>
      </c>
      <c r="E2083">
        <v>-3.11</v>
      </c>
      <c r="F2083">
        <v>-3.16</v>
      </c>
      <c r="G2083">
        <v>1.9</v>
      </c>
      <c r="H2083">
        <v>0.01</v>
      </c>
      <c r="I2083">
        <v>1.92</v>
      </c>
      <c r="J2083">
        <v>-0.54600000000000004</v>
      </c>
      <c r="K2083">
        <v>-1.542</v>
      </c>
      <c r="L2083">
        <v>-2.536</v>
      </c>
      <c r="M2083">
        <v>-3.11</v>
      </c>
      <c r="N2083">
        <v>-3.16</v>
      </c>
      <c r="O2083">
        <v>0.98099999999999998</v>
      </c>
      <c r="P2083">
        <v>0.99399999999999999</v>
      </c>
      <c r="Q2083">
        <v>0.98199999999999998</v>
      </c>
      <c r="R2083">
        <v>0.503</v>
      </c>
      <c r="S2083">
        <v>0.19500000000000001</v>
      </c>
    </row>
    <row r="2084" spans="1:19" x14ac:dyDescent="0.3">
      <c r="A2084">
        <v>120</v>
      </c>
      <c r="B2084">
        <v>-0.54200000000000004</v>
      </c>
      <c r="C2084">
        <v>-1.542</v>
      </c>
      <c r="D2084">
        <v>-2.536</v>
      </c>
      <c r="E2084">
        <v>-3.11</v>
      </c>
      <c r="F2084">
        <v>-3.16</v>
      </c>
      <c r="G2084">
        <v>1.9</v>
      </c>
      <c r="H2084">
        <v>0.01</v>
      </c>
      <c r="I2084">
        <v>1.92</v>
      </c>
      <c r="J2084">
        <v>-0.54800000000000004</v>
      </c>
      <c r="K2084">
        <v>-1.542</v>
      </c>
      <c r="L2084">
        <v>-2.536</v>
      </c>
      <c r="M2084">
        <v>-3.11</v>
      </c>
      <c r="N2084">
        <v>-3.16</v>
      </c>
      <c r="O2084">
        <v>0.98899999999999999</v>
      </c>
      <c r="P2084">
        <v>0.999</v>
      </c>
      <c r="Q2084">
        <v>0.99</v>
      </c>
      <c r="R2084">
        <v>0.503</v>
      </c>
      <c r="S2084">
        <v>0.19500000000000001</v>
      </c>
    </row>
    <row r="2085" spans="1:19" x14ac:dyDescent="0.3">
      <c r="A2085">
        <v>180</v>
      </c>
      <c r="B2085">
        <v>-0.54200000000000004</v>
      </c>
      <c r="C2085">
        <v>-1.542</v>
      </c>
      <c r="D2085">
        <v>-2.536</v>
      </c>
      <c r="E2085">
        <v>-3.11</v>
      </c>
      <c r="F2085">
        <v>-3.16</v>
      </c>
      <c r="G2085">
        <v>1.9</v>
      </c>
      <c r="H2085">
        <v>0.01</v>
      </c>
      <c r="I2085">
        <v>1.92</v>
      </c>
      <c r="J2085">
        <v>-0.54800000000000004</v>
      </c>
      <c r="K2085">
        <v>-1.542</v>
      </c>
      <c r="L2085">
        <v>-2.536</v>
      </c>
      <c r="M2085">
        <v>-3.11</v>
      </c>
      <c r="N2085">
        <v>-3.16</v>
      </c>
      <c r="O2085">
        <v>0.99399999999999999</v>
      </c>
      <c r="P2085">
        <v>1.0029999999999999</v>
      </c>
      <c r="Q2085">
        <v>0.99199999999999999</v>
      </c>
      <c r="R2085">
        <v>0.50600000000000001</v>
      </c>
      <c r="S2085">
        <v>0.19600000000000001</v>
      </c>
    </row>
    <row r="2086" spans="1:19" x14ac:dyDescent="0.3">
      <c r="A2086">
        <v>240</v>
      </c>
      <c r="B2086">
        <v>-0.54200000000000004</v>
      </c>
      <c r="C2086">
        <v>-1.542</v>
      </c>
      <c r="D2086">
        <v>-2.536</v>
      </c>
      <c r="E2086">
        <v>-3.11</v>
      </c>
      <c r="F2086">
        <v>-3.16</v>
      </c>
      <c r="G2086">
        <v>1.9</v>
      </c>
      <c r="H2086">
        <v>0.01</v>
      </c>
      <c r="I2086">
        <v>1.92</v>
      </c>
      <c r="J2086">
        <v>-0.54700000000000004</v>
      </c>
      <c r="K2086">
        <v>-1.542</v>
      </c>
      <c r="L2086">
        <v>-2.536</v>
      </c>
      <c r="M2086">
        <v>-3.109</v>
      </c>
      <c r="N2086">
        <v>-3.16</v>
      </c>
      <c r="O2086">
        <v>0.999</v>
      </c>
      <c r="P2086">
        <v>1.0049999999999999</v>
      </c>
      <c r="Q2086">
        <v>0.99199999999999999</v>
      </c>
      <c r="R2086">
        <v>0.50900000000000001</v>
      </c>
      <c r="S2086">
        <v>0.19600000000000001</v>
      </c>
    </row>
    <row r="2087" spans="1:19" x14ac:dyDescent="0.3">
      <c r="A2087">
        <v>300</v>
      </c>
      <c r="B2087">
        <v>-0.54200000000000004</v>
      </c>
      <c r="C2087">
        <v>-1.542</v>
      </c>
      <c r="D2087">
        <v>-2.536</v>
      </c>
      <c r="E2087">
        <v>-3.11</v>
      </c>
      <c r="F2087">
        <v>-3.16</v>
      </c>
      <c r="G2087">
        <v>1.9</v>
      </c>
      <c r="H2087">
        <v>0.01</v>
      </c>
      <c r="I2087">
        <v>1.92</v>
      </c>
      <c r="J2087">
        <v>-0.54700000000000004</v>
      </c>
      <c r="K2087">
        <v>-1.542</v>
      </c>
      <c r="L2087">
        <v>-2.536</v>
      </c>
      <c r="M2087">
        <v>-3.109</v>
      </c>
      <c r="N2087">
        <v>-3.16</v>
      </c>
      <c r="O2087">
        <v>1.002</v>
      </c>
      <c r="P2087">
        <v>1.0029999999999999</v>
      </c>
      <c r="Q2087">
        <v>0.99299999999999999</v>
      </c>
      <c r="R2087">
        <v>0.51100000000000001</v>
      </c>
      <c r="S2087">
        <v>0.19500000000000001</v>
      </c>
    </row>
    <row r="2088" spans="1:19" x14ac:dyDescent="0.3">
      <c r="A2088">
        <v>360</v>
      </c>
      <c r="B2088">
        <v>-0.54200000000000004</v>
      </c>
      <c r="C2088">
        <v>-1.542</v>
      </c>
      <c r="D2088">
        <v>-2.536</v>
      </c>
      <c r="E2088">
        <v>-3.11</v>
      </c>
      <c r="F2088">
        <v>-3.16</v>
      </c>
      <c r="G2088">
        <v>1.9</v>
      </c>
      <c r="H2088">
        <v>0.01</v>
      </c>
      <c r="I2088">
        <v>1.92</v>
      </c>
      <c r="J2088">
        <v>-0.54500000000000004</v>
      </c>
      <c r="K2088">
        <v>-1.5429999999999999</v>
      </c>
      <c r="L2088">
        <v>-2.536</v>
      </c>
      <c r="M2088">
        <v>-3.1080000000000001</v>
      </c>
      <c r="N2088">
        <v>-3.16</v>
      </c>
      <c r="O2088">
        <v>1.0049999999999999</v>
      </c>
      <c r="P2088">
        <v>1.002</v>
      </c>
      <c r="Q2088">
        <v>0.99199999999999999</v>
      </c>
      <c r="R2088">
        <v>0.51200000000000001</v>
      </c>
      <c r="S2088">
        <v>0.19500000000000001</v>
      </c>
    </row>
    <row r="2089" spans="1:19" x14ac:dyDescent="0.3">
      <c r="A2089">
        <v>420</v>
      </c>
      <c r="B2089">
        <v>-0.54200000000000004</v>
      </c>
      <c r="C2089">
        <v>-1.542</v>
      </c>
      <c r="D2089">
        <v>-2.536</v>
      </c>
      <c r="E2089">
        <v>-3.11</v>
      </c>
      <c r="F2089">
        <v>-3.16</v>
      </c>
      <c r="G2089">
        <v>1.9</v>
      </c>
      <c r="H2089">
        <v>0.01</v>
      </c>
      <c r="I2089">
        <v>1.92</v>
      </c>
      <c r="J2089">
        <v>-0.54400000000000004</v>
      </c>
      <c r="K2089">
        <v>-1.5429999999999999</v>
      </c>
      <c r="L2089">
        <v>-2.536</v>
      </c>
      <c r="M2089">
        <v>-3.1080000000000001</v>
      </c>
      <c r="N2089">
        <v>-3.16</v>
      </c>
      <c r="O2089">
        <v>1.0069999999999999</v>
      </c>
      <c r="P2089">
        <v>1.0009999999999999</v>
      </c>
      <c r="Q2089">
        <v>0.99199999999999999</v>
      </c>
      <c r="R2089">
        <v>0.51300000000000001</v>
      </c>
      <c r="S2089">
        <v>0.19600000000000001</v>
      </c>
    </row>
    <row r="2090" spans="1:19" x14ac:dyDescent="0.3">
      <c r="A2090">
        <v>480</v>
      </c>
      <c r="B2090">
        <v>-0.54200000000000004</v>
      </c>
      <c r="C2090">
        <v>-1.542</v>
      </c>
      <c r="D2090">
        <v>-2.536</v>
      </c>
      <c r="E2090">
        <v>-3.11</v>
      </c>
      <c r="F2090">
        <v>-3.16</v>
      </c>
      <c r="G2090">
        <v>1.9</v>
      </c>
      <c r="H2090">
        <v>0.01</v>
      </c>
      <c r="I2090">
        <v>1.92</v>
      </c>
      <c r="J2090">
        <v>-0.54200000000000004</v>
      </c>
      <c r="K2090">
        <v>-1.544</v>
      </c>
      <c r="L2090">
        <v>-2.536</v>
      </c>
      <c r="M2090">
        <v>-3.1080000000000001</v>
      </c>
      <c r="N2090">
        <v>-3.16</v>
      </c>
      <c r="O2090">
        <v>1.01</v>
      </c>
      <c r="P2090">
        <v>1</v>
      </c>
      <c r="Q2090">
        <v>0.99199999999999999</v>
      </c>
      <c r="R2090">
        <v>0.51400000000000001</v>
      </c>
      <c r="S2090">
        <v>0.19800000000000001</v>
      </c>
    </row>
    <row r="2091" spans="1:19" x14ac:dyDescent="0.3">
      <c r="A2091">
        <v>540</v>
      </c>
      <c r="B2091">
        <v>-0.54200000000000004</v>
      </c>
      <c r="C2091">
        <v>-1.542</v>
      </c>
      <c r="D2091">
        <v>-2.536</v>
      </c>
      <c r="E2091">
        <v>-3.11</v>
      </c>
      <c r="F2091">
        <v>-3.16</v>
      </c>
      <c r="G2091">
        <v>1.9</v>
      </c>
      <c r="H2091">
        <v>0.01</v>
      </c>
      <c r="I2091">
        <v>1.92</v>
      </c>
      <c r="J2091">
        <v>-0.54100000000000004</v>
      </c>
      <c r="K2091">
        <v>-1.544</v>
      </c>
      <c r="L2091">
        <v>-2.5350000000000001</v>
      </c>
      <c r="M2091">
        <v>-3.1070000000000002</v>
      </c>
      <c r="N2091">
        <v>-3.16</v>
      </c>
      <c r="O2091">
        <v>1.012</v>
      </c>
      <c r="P2091">
        <v>1</v>
      </c>
      <c r="Q2091">
        <v>0.99099999999999999</v>
      </c>
      <c r="R2091">
        <v>0.51500000000000001</v>
      </c>
      <c r="S2091">
        <v>0.2</v>
      </c>
    </row>
    <row r="2092" spans="1:19" x14ac:dyDescent="0.3">
      <c r="A2092">
        <v>600</v>
      </c>
      <c r="B2092">
        <v>-0.54200000000000004</v>
      </c>
      <c r="C2092">
        <v>-1.542</v>
      </c>
      <c r="D2092">
        <v>-2.536</v>
      </c>
      <c r="E2092">
        <v>-3.11</v>
      </c>
      <c r="F2092">
        <v>-3.16</v>
      </c>
      <c r="G2092">
        <v>1.9</v>
      </c>
      <c r="H2092">
        <v>0.01</v>
      </c>
      <c r="I2092">
        <v>1.92</v>
      </c>
      <c r="J2092">
        <v>-0.53900000000000003</v>
      </c>
      <c r="K2092">
        <v>-1.544</v>
      </c>
      <c r="L2092">
        <v>-2.5350000000000001</v>
      </c>
      <c r="M2092">
        <v>-3.1070000000000002</v>
      </c>
      <c r="N2092">
        <v>-3.16</v>
      </c>
      <c r="O2092">
        <v>1.014</v>
      </c>
      <c r="P2092">
        <v>1</v>
      </c>
      <c r="Q2092">
        <v>0.99099999999999999</v>
      </c>
      <c r="R2092">
        <v>0.51500000000000001</v>
      </c>
      <c r="S2092">
        <v>0.20100000000000001</v>
      </c>
    </row>
    <row r="2094" spans="1:19" x14ac:dyDescent="0.3">
      <c r="A2094" t="s">
        <v>0</v>
      </c>
      <c r="B2094" t="s">
        <v>162</v>
      </c>
    </row>
    <row r="2095" spans="1:19" x14ac:dyDescent="0.3">
      <c r="A2095">
        <v>0</v>
      </c>
      <c r="B2095">
        <v>-0.54200000000000004</v>
      </c>
      <c r="C2095">
        <v>-1.542</v>
      </c>
      <c r="D2095">
        <v>-2.536</v>
      </c>
      <c r="E2095">
        <v>-3.11</v>
      </c>
      <c r="F2095">
        <v>-3.16</v>
      </c>
      <c r="G2095">
        <v>1.9</v>
      </c>
      <c r="H2095">
        <v>0.01</v>
      </c>
      <c r="I2095">
        <v>1.659</v>
      </c>
      <c r="J2095">
        <v>-0.54200000000000004</v>
      </c>
      <c r="K2095">
        <v>-1.542</v>
      </c>
      <c r="L2095">
        <v>-2.536</v>
      </c>
      <c r="M2095">
        <v>-3.11</v>
      </c>
      <c r="N2095">
        <v>-3.16</v>
      </c>
      <c r="O2095">
        <v>0.96799999999999997</v>
      </c>
      <c r="P2095">
        <v>0.96799999999999997</v>
      </c>
      <c r="Q2095">
        <v>0.95799999999999996</v>
      </c>
      <c r="R2095">
        <v>0.502</v>
      </c>
      <c r="S2095">
        <v>0.19500000000000001</v>
      </c>
    </row>
    <row r="2096" spans="1:19" x14ac:dyDescent="0.3">
      <c r="A2096">
        <v>60</v>
      </c>
      <c r="B2096">
        <v>-0.54200000000000004</v>
      </c>
      <c r="C2096">
        <v>-1.542</v>
      </c>
      <c r="D2096">
        <v>-2.536</v>
      </c>
      <c r="E2096">
        <v>-3.11</v>
      </c>
      <c r="F2096">
        <v>-3.16</v>
      </c>
      <c r="G2096">
        <v>1.9</v>
      </c>
      <c r="H2096">
        <v>0.01</v>
      </c>
      <c r="I2096">
        <v>1.659</v>
      </c>
      <c r="J2096">
        <v>-0.54600000000000004</v>
      </c>
      <c r="K2096">
        <v>-1.5409999999999999</v>
      </c>
      <c r="L2096">
        <v>-2.536</v>
      </c>
      <c r="M2096">
        <v>-3.1110000000000002</v>
      </c>
      <c r="N2096">
        <v>-3.157</v>
      </c>
      <c r="O2096">
        <v>0.98099999999999998</v>
      </c>
      <c r="P2096">
        <v>0.99299999999999999</v>
      </c>
      <c r="Q2096">
        <v>0.98199999999999998</v>
      </c>
      <c r="R2096">
        <v>0.504</v>
      </c>
      <c r="S2096">
        <v>0.188</v>
      </c>
    </row>
    <row r="2097" spans="1:19" x14ac:dyDescent="0.3">
      <c r="A2097">
        <v>120</v>
      </c>
      <c r="B2097">
        <v>-0.54200000000000004</v>
      </c>
      <c r="C2097">
        <v>-1.542</v>
      </c>
      <c r="D2097">
        <v>-2.536</v>
      </c>
      <c r="E2097">
        <v>-3.11</v>
      </c>
      <c r="F2097">
        <v>-3.16</v>
      </c>
      <c r="G2097">
        <v>1.9</v>
      </c>
      <c r="H2097">
        <v>0.01</v>
      </c>
      <c r="I2097">
        <v>1.659</v>
      </c>
      <c r="J2097">
        <v>-0.54800000000000004</v>
      </c>
      <c r="K2097">
        <v>-1.542</v>
      </c>
      <c r="L2097">
        <v>-2.536</v>
      </c>
      <c r="M2097">
        <v>-3.11</v>
      </c>
      <c r="N2097">
        <v>-3.1539999999999999</v>
      </c>
      <c r="O2097">
        <v>0.98899999999999999</v>
      </c>
      <c r="P2097">
        <v>0.999</v>
      </c>
      <c r="Q2097">
        <v>0.98899999999999999</v>
      </c>
      <c r="R2097">
        <v>0.502</v>
      </c>
      <c r="S2097">
        <v>0.18</v>
      </c>
    </row>
    <row r="2098" spans="1:19" x14ac:dyDescent="0.3">
      <c r="A2098">
        <v>180</v>
      </c>
      <c r="B2098">
        <v>-0.54200000000000004</v>
      </c>
      <c r="C2098">
        <v>-1.542</v>
      </c>
      <c r="D2098">
        <v>-2.536</v>
      </c>
      <c r="E2098">
        <v>-3.11</v>
      </c>
      <c r="F2098">
        <v>-3.16</v>
      </c>
      <c r="G2098">
        <v>1.9</v>
      </c>
      <c r="H2098">
        <v>0.01</v>
      </c>
      <c r="I2098">
        <v>1.659</v>
      </c>
      <c r="J2098">
        <v>-0.54800000000000004</v>
      </c>
      <c r="K2098">
        <v>-1.542</v>
      </c>
      <c r="L2098">
        <v>-2.5369999999999999</v>
      </c>
      <c r="M2098">
        <v>-3.11</v>
      </c>
      <c r="N2098">
        <v>-3.1509999999999998</v>
      </c>
      <c r="O2098">
        <v>0.99399999999999999</v>
      </c>
      <c r="P2098">
        <v>1.004</v>
      </c>
      <c r="Q2098">
        <v>0.99299999999999999</v>
      </c>
      <c r="R2098">
        <v>0.50600000000000001</v>
      </c>
      <c r="S2098">
        <v>0.17399999999999999</v>
      </c>
    </row>
    <row r="2099" spans="1:19" x14ac:dyDescent="0.3">
      <c r="A2099">
        <v>240</v>
      </c>
      <c r="B2099">
        <v>-0.54200000000000004</v>
      </c>
      <c r="C2099">
        <v>-1.542</v>
      </c>
      <c r="D2099">
        <v>-2.536</v>
      </c>
      <c r="E2099">
        <v>-3.11</v>
      </c>
      <c r="F2099">
        <v>-3.16</v>
      </c>
      <c r="G2099">
        <v>1.9</v>
      </c>
      <c r="H2099">
        <v>0.01</v>
      </c>
      <c r="I2099">
        <v>1.659</v>
      </c>
      <c r="J2099">
        <v>-0.54700000000000004</v>
      </c>
      <c r="K2099">
        <v>-1.542</v>
      </c>
      <c r="L2099">
        <v>-2.536</v>
      </c>
      <c r="M2099">
        <v>-3.11</v>
      </c>
      <c r="N2099">
        <v>-3.1480000000000001</v>
      </c>
      <c r="O2099">
        <v>0.999</v>
      </c>
      <c r="P2099">
        <v>1.0049999999999999</v>
      </c>
      <c r="Q2099">
        <v>0.99199999999999999</v>
      </c>
      <c r="R2099">
        <v>0.51200000000000001</v>
      </c>
      <c r="S2099">
        <v>0.16900000000000001</v>
      </c>
    </row>
    <row r="2100" spans="1:19" x14ac:dyDescent="0.3">
      <c r="A2100">
        <v>300</v>
      </c>
      <c r="B2100">
        <v>-0.54200000000000004</v>
      </c>
      <c r="C2100">
        <v>-1.542</v>
      </c>
      <c r="D2100">
        <v>-2.536</v>
      </c>
      <c r="E2100">
        <v>-3.11</v>
      </c>
      <c r="F2100">
        <v>-3.16</v>
      </c>
      <c r="G2100">
        <v>1.9</v>
      </c>
      <c r="H2100">
        <v>0.01</v>
      </c>
      <c r="I2100">
        <v>1.659</v>
      </c>
      <c r="J2100">
        <v>-0.54700000000000004</v>
      </c>
      <c r="K2100">
        <v>-1.542</v>
      </c>
      <c r="L2100">
        <v>-2.536</v>
      </c>
      <c r="M2100">
        <v>-3.109</v>
      </c>
      <c r="N2100">
        <v>-3.145</v>
      </c>
      <c r="O2100">
        <v>1.002</v>
      </c>
      <c r="P2100">
        <v>1.0029999999999999</v>
      </c>
      <c r="Q2100">
        <v>0.99199999999999999</v>
      </c>
      <c r="R2100">
        <v>0.51300000000000001</v>
      </c>
      <c r="S2100">
        <v>0.16300000000000001</v>
      </c>
    </row>
    <row r="2101" spans="1:19" x14ac:dyDescent="0.3">
      <c r="A2101">
        <v>360</v>
      </c>
      <c r="B2101">
        <v>-0.54200000000000004</v>
      </c>
      <c r="C2101">
        <v>-1.542</v>
      </c>
      <c r="D2101">
        <v>-2.536</v>
      </c>
      <c r="E2101">
        <v>-3.11</v>
      </c>
      <c r="F2101">
        <v>-3.16</v>
      </c>
      <c r="G2101">
        <v>1.9</v>
      </c>
      <c r="H2101">
        <v>0.01</v>
      </c>
      <c r="I2101">
        <v>1.659</v>
      </c>
      <c r="J2101">
        <v>-0.54500000000000004</v>
      </c>
      <c r="K2101">
        <v>-1.5429999999999999</v>
      </c>
      <c r="L2101">
        <v>-2.536</v>
      </c>
      <c r="M2101">
        <v>-3.1070000000000002</v>
      </c>
      <c r="N2101">
        <v>-3.1419999999999999</v>
      </c>
      <c r="O2101">
        <v>1.0049999999999999</v>
      </c>
      <c r="P2101">
        <v>1.002</v>
      </c>
      <c r="Q2101">
        <v>0.99199999999999999</v>
      </c>
      <c r="R2101">
        <v>0.50900000000000001</v>
      </c>
      <c r="S2101">
        <v>0.158</v>
      </c>
    </row>
    <row r="2102" spans="1:19" x14ac:dyDescent="0.3">
      <c r="A2102">
        <v>420</v>
      </c>
      <c r="B2102">
        <v>-0.54200000000000004</v>
      </c>
      <c r="C2102">
        <v>-1.542</v>
      </c>
      <c r="D2102">
        <v>-2.536</v>
      </c>
      <c r="E2102">
        <v>-3.11</v>
      </c>
      <c r="F2102">
        <v>-3.16</v>
      </c>
      <c r="G2102">
        <v>1.9</v>
      </c>
      <c r="H2102">
        <v>0.01</v>
      </c>
      <c r="I2102">
        <v>1.659</v>
      </c>
      <c r="J2102">
        <v>-0.54400000000000004</v>
      </c>
      <c r="K2102">
        <v>-1.5429999999999999</v>
      </c>
      <c r="L2102">
        <v>-2.536</v>
      </c>
      <c r="M2102">
        <v>-3.105</v>
      </c>
      <c r="N2102">
        <v>-3.1389999999999998</v>
      </c>
      <c r="O2102">
        <v>1.0069999999999999</v>
      </c>
      <c r="P2102">
        <v>1.0009999999999999</v>
      </c>
      <c r="Q2102">
        <v>0.99199999999999999</v>
      </c>
      <c r="R2102">
        <v>0.502</v>
      </c>
      <c r="S2102">
        <v>0.157</v>
      </c>
    </row>
    <row r="2103" spans="1:19" x14ac:dyDescent="0.3">
      <c r="A2103">
        <v>480</v>
      </c>
      <c r="B2103">
        <v>-0.54200000000000004</v>
      </c>
      <c r="C2103">
        <v>-1.542</v>
      </c>
      <c r="D2103">
        <v>-2.536</v>
      </c>
      <c r="E2103">
        <v>-3.11</v>
      </c>
      <c r="F2103">
        <v>-3.16</v>
      </c>
      <c r="G2103">
        <v>1.9</v>
      </c>
      <c r="H2103">
        <v>0.01</v>
      </c>
      <c r="I2103">
        <v>1.659</v>
      </c>
      <c r="J2103">
        <v>-0.54200000000000004</v>
      </c>
      <c r="K2103">
        <v>-1.544</v>
      </c>
      <c r="L2103">
        <v>-2.536</v>
      </c>
      <c r="M2103">
        <v>-3.1019999999999999</v>
      </c>
      <c r="N2103">
        <v>-3.1360000000000001</v>
      </c>
      <c r="O2103">
        <v>1.01</v>
      </c>
      <c r="P2103">
        <v>1</v>
      </c>
      <c r="Q2103">
        <v>0.99199999999999999</v>
      </c>
      <c r="R2103">
        <v>0.497</v>
      </c>
      <c r="S2103">
        <v>0.155</v>
      </c>
    </row>
    <row r="2104" spans="1:19" x14ac:dyDescent="0.3">
      <c r="A2104">
        <v>540</v>
      </c>
      <c r="B2104">
        <v>-0.54200000000000004</v>
      </c>
      <c r="C2104">
        <v>-1.542</v>
      </c>
      <c r="D2104">
        <v>-2.536</v>
      </c>
      <c r="E2104">
        <v>-3.11</v>
      </c>
      <c r="F2104">
        <v>-3.16</v>
      </c>
      <c r="G2104">
        <v>1.9</v>
      </c>
      <c r="H2104">
        <v>0.01</v>
      </c>
      <c r="I2104">
        <v>1.659</v>
      </c>
      <c r="J2104">
        <v>-0.54100000000000004</v>
      </c>
      <c r="K2104">
        <v>-1.544</v>
      </c>
      <c r="L2104">
        <v>-2.5350000000000001</v>
      </c>
      <c r="M2104">
        <v>-3.0979999999999999</v>
      </c>
      <c r="N2104">
        <v>-3.133</v>
      </c>
      <c r="O2104">
        <v>1.012</v>
      </c>
      <c r="P2104">
        <v>1</v>
      </c>
      <c r="Q2104">
        <v>0.99</v>
      </c>
      <c r="R2104">
        <v>0.49</v>
      </c>
      <c r="S2104">
        <v>0.154</v>
      </c>
    </row>
    <row r="2105" spans="1:19" x14ac:dyDescent="0.3">
      <c r="A2105">
        <v>600</v>
      </c>
      <c r="B2105">
        <v>-0.54200000000000004</v>
      </c>
      <c r="C2105">
        <v>-1.542</v>
      </c>
      <c r="D2105">
        <v>-2.536</v>
      </c>
      <c r="E2105">
        <v>-3.11</v>
      </c>
      <c r="F2105">
        <v>-3.16</v>
      </c>
      <c r="G2105">
        <v>1.9</v>
      </c>
      <c r="H2105">
        <v>0.01</v>
      </c>
      <c r="I2105">
        <v>1.659</v>
      </c>
      <c r="J2105">
        <v>-0.53900000000000003</v>
      </c>
      <c r="K2105">
        <v>-1.544</v>
      </c>
      <c r="L2105">
        <v>-2.5350000000000001</v>
      </c>
      <c r="M2105">
        <v>-3.0950000000000002</v>
      </c>
      <c r="N2105">
        <v>-3.13</v>
      </c>
      <c r="O2105">
        <v>1.014</v>
      </c>
      <c r="P2105">
        <v>1</v>
      </c>
      <c r="Q2105">
        <v>0.99099999999999999</v>
      </c>
      <c r="R2105">
        <v>0.48399999999999999</v>
      </c>
      <c r="S2105">
        <v>0.154</v>
      </c>
    </row>
    <row r="2107" spans="1:19" x14ac:dyDescent="0.3">
      <c r="A2107" t="s">
        <v>0</v>
      </c>
      <c r="B2107" t="s">
        <v>163</v>
      </c>
    </row>
    <row r="2108" spans="1:19" x14ac:dyDescent="0.3">
      <c r="A2108">
        <v>0</v>
      </c>
      <c r="B2108">
        <v>-0.48</v>
      </c>
      <c r="C2108">
        <v>-1.48</v>
      </c>
      <c r="D2108">
        <v>-2.4769999999999999</v>
      </c>
      <c r="E2108">
        <v>-3.16</v>
      </c>
      <c r="F2108">
        <v>-3.24</v>
      </c>
      <c r="G2108">
        <v>2.2000000000000002</v>
      </c>
      <c r="H2108">
        <v>-0.01</v>
      </c>
      <c r="I2108">
        <v>2.4500000000000002</v>
      </c>
      <c r="J2108">
        <v>-0.48</v>
      </c>
      <c r="K2108">
        <v>-1.48</v>
      </c>
      <c r="L2108">
        <v>-2.4769999999999999</v>
      </c>
      <c r="M2108">
        <v>-3.16</v>
      </c>
      <c r="N2108">
        <v>-3.24</v>
      </c>
      <c r="O2108">
        <v>1.006</v>
      </c>
      <c r="P2108">
        <v>1.006</v>
      </c>
      <c r="Q2108">
        <v>0.999</v>
      </c>
      <c r="R2108">
        <v>0.62</v>
      </c>
      <c r="S2108">
        <v>0.24</v>
      </c>
    </row>
    <row r="2109" spans="1:19" x14ac:dyDescent="0.3">
      <c r="A2109">
        <v>60</v>
      </c>
      <c r="B2109">
        <v>-0.48</v>
      </c>
      <c r="C2109">
        <v>-1.48</v>
      </c>
      <c r="D2109">
        <v>-2.4769999999999999</v>
      </c>
      <c r="E2109">
        <v>-3.16</v>
      </c>
      <c r="F2109">
        <v>-3.24</v>
      </c>
      <c r="G2109">
        <v>2.2000000000000002</v>
      </c>
      <c r="H2109">
        <v>-0.01</v>
      </c>
      <c r="I2109">
        <v>2.4500000000000002</v>
      </c>
      <c r="J2109">
        <v>-0.48599999999999999</v>
      </c>
      <c r="K2109">
        <v>-1.48</v>
      </c>
      <c r="L2109">
        <v>-2.4769999999999999</v>
      </c>
      <c r="M2109">
        <v>-3.1589999999999998</v>
      </c>
      <c r="N2109">
        <v>-3.2429999999999999</v>
      </c>
      <c r="O2109">
        <v>1.01</v>
      </c>
      <c r="P2109">
        <v>1.0269999999999999</v>
      </c>
      <c r="Q2109">
        <v>1.018</v>
      </c>
      <c r="R2109">
        <v>0.622</v>
      </c>
      <c r="S2109">
        <v>0.249</v>
      </c>
    </row>
    <row r="2110" spans="1:19" x14ac:dyDescent="0.3">
      <c r="A2110">
        <v>120</v>
      </c>
      <c r="B2110">
        <v>-0.48</v>
      </c>
      <c r="C2110">
        <v>-1.48</v>
      </c>
      <c r="D2110">
        <v>-2.4769999999999999</v>
      </c>
      <c r="E2110">
        <v>-3.16</v>
      </c>
      <c r="F2110">
        <v>-3.24</v>
      </c>
      <c r="G2110">
        <v>2.2000000000000002</v>
      </c>
      <c r="H2110">
        <v>-0.01</v>
      </c>
      <c r="I2110">
        <v>2.4500000000000002</v>
      </c>
      <c r="J2110">
        <v>-0.49</v>
      </c>
      <c r="K2110">
        <v>-1.48</v>
      </c>
      <c r="L2110">
        <v>-2.4769999999999999</v>
      </c>
      <c r="M2110">
        <v>-3.1589999999999998</v>
      </c>
      <c r="N2110">
        <v>-3.246</v>
      </c>
      <c r="O2110">
        <v>1.012</v>
      </c>
      <c r="P2110">
        <v>1.0309999999999999</v>
      </c>
      <c r="Q2110">
        <v>1.0269999999999999</v>
      </c>
      <c r="R2110">
        <v>0.625</v>
      </c>
      <c r="S2110">
        <v>0.25700000000000001</v>
      </c>
    </row>
    <row r="2111" spans="1:19" x14ac:dyDescent="0.3">
      <c r="A2111">
        <v>180</v>
      </c>
      <c r="B2111">
        <v>-0.48</v>
      </c>
      <c r="C2111">
        <v>-1.48</v>
      </c>
      <c r="D2111">
        <v>-2.4769999999999999</v>
      </c>
      <c r="E2111">
        <v>-3.16</v>
      </c>
      <c r="F2111">
        <v>-3.24</v>
      </c>
      <c r="G2111">
        <v>2.2000000000000002</v>
      </c>
      <c r="H2111">
        <v>-0.01</v>
      </c>
      <c r="I2111">
        <v>2.4500000000000002</v>
      </c>
      <c r="J2111">
        <v>-0.49299999999999999</v>
      </c>
      <c r="K2111">
        <v>-1.48</v>
      </c>
      <c r="L2111">
        <v>-2.4769999999999999</v>
      </c>
      <c r="M2111">
        <v>-3.1589999999999998</v>
      </c>
      <c r="N2111">
        <v>-3.2490000000000001</v>
      </c>
      <c r="O2111">
        <v>1.0129999999999999</v>
      </c>
      <c r="P2111">
        <v>1.034</v>
      </c>
      <c r="Q2111">
        <v>1.026</v>
      </c>
      <c r="R2111">
        <v>0.627</v>
      </c>
      <c r="S2111">
        <v>0.26300000000000001</v>
      </c>
    </row>
    <row r="2112" spans="1:19" x14ac:dyDescent="0.3">
      <c r="A2112">
        <v>240</v>
      </c>
      <c r="B2112">
        <v>-0.48</v>
      </c>
      <c r="C2112">
        <v>-1.48</v>
      </c>
      <c r="D2112">
        <v>-2.4769999999999999</v>
      </c>
      <c r="E2112">
        <v>-3.16</v>
      </c>
      <c r="F2112">
        <v>-3.24</v>
      </c>
      <c r="G2112">
        <v>2.2000000000000002</v>
      </c>
      <c r="H2112">
        <v>-0.01</v>
      </c>
      <c r="I2112">
        <v>2.4500000000000002</v>
      </c>
      <c r="J2112">
        <v>-0.495</v>
      </c>
      <c r="K2112">
        <v>-1.48</v>
      </c>
      <c r="L2112">
        <v>-2.476</v>
      </c>
      <c r="M2112">
        <v>-3.157</v>
      </c>
      <c r="N2112">
        <v>-3.2519999999999998</v>
      </c>
      <c r="O2112">
        <v>1.0129999999999999</v>
      </c>
      <c r="P2112">
        <v>1.036</v>
      </c>
      <c r="Q2112">
        <v>1.0269999999999999</v>
      </c>
      <c r="R2112">
        <v>0.624</v>
      </c>
      <c r="S2112">
        <v>0.26900000000000002</v>
      </c>
    </row>
    <row r="2113" spans="1:19" x14ac:dyDescent="0.3">
      <c r="A2113">
        <v>300</v>
      </c>
      <c r="B2113">
        <v>-0.48</v>
      </c>
      <c r="C2113">
        <v>-1.48</v>
      </c>
      <c r="D2113">
        <v>-2.4769999999999999</v>
      </c>
      <c r="E2113">
        <v>-3.16</v>
      </c>
      <c r="F2113">
        <v>-3.24</v>
      </c>
      <c r="G2113">
        <v>2.2000000000000002</v>
      </c>
      <c r="H2113">
        <v>-0.01</v>
      </c>
      <c r="I2113">
        <v>2.4500000000000002</v>
      </c>
      <c r="J2113">
        <v>-0.498</v>
      </c>
      <c r="K2113">
        <v>-1.48</v>
      </c>
      <c r="L2113">
        <v>-2.4769999999999999</v>
      </c>
      <c r="M2113">
        <v>-3.157</v>
      </c>
      <c r="N2113">
        <v>-3.2549999999999999</v>
      </c>
      <c r="O2113">
        <v>1.0129999999999999</v>
      </c>
      <c r="P2113">
        <v>1.0349999999999999</v>
      </c>
      <c r="Q2113">
        <v>1.028</v>
      </c>
      <c r="R2113">
        <v>0.627</v>
      </c>
      <c r="S2113">
        <v>0.27400000000000002</v>
      </c>
    </row>
    <row r="2114" spans="1:19" x14ac:dyDescent="0.3">
      <c r="A2114">
        <v>360</v>
      </c>
      <c r="B2114">
        <v>-0.48</v>
      </c>
      <c r="C2114">
        <v>-1.48</v>
      </c>
      <c r="D2114">
        <v>-2.4769999999999999</v>
      </c>
      <c r="E2114">
        <v>-3.16</v>
      </c>
      <c r="F2114">
        <v>-3.24</v>
      </c>
      <c r="G2114">
        <v>2.2000000000000002</v>
      </c>
      <c r="H2114">
        <v>-0.01</v>
      </c>
      <c r="I2114">
        <v>2.4500000000000002</v>
      </c>
      <c r="J2114">
        <v>-0.5</v>
      </c>
      <c r="K2114">
        <v>-1.4810000000000001</v>
      </c>
      <c r="L2114">
        <v>-2.476</v>
      </c>
      <c r="M2114">
        <v>-3.1579999999999999</v>
      </c>
      <c r="N2114">
        <v>-3.258</v>
      </c>
      <c r="O2114">
        <v>1.012</v>
      </c>
      <c r="P2114">
        <v>1.032</v>
      </c>
      <c r="Q2114">
        <v>1.026</v>
      </c>
      <c r="R2114">
        <v>0.63200000000000001</v>
      </c>
      <c r="S2114">
        <v>0.27800000000000002</v>
      </c>
    </row>
    <row r="2115" spans="1:19" x14ac:dyDescent="0.3">
      <c r="A2115">
        <v>420</v>
      </c>
      <c r="B2115">
        <v>-0.48</v>
      </c>
      <c r="C2115">
        <v>-1.48</v>
      </c>
      <c r="D2115">
        <v>-2.4769999999999999</v>
      </c>
      <c r="E2115">
        <v>-3.16</v>
      </c>
      <c r="F2115">
        <v>-3.24</v>
      </c>
      <c r="G2115">
        <v>2.2000000000000002</v>
      </c>
      <c r="H2115">
        <v>-0.01</v>
      </c>
      <c r="I2115">
        <v>2.4500000000000002</v>
      </c>
      <c r="J2115">
        <v>-0.502</v>
      </c>
      <c r="K2115">
        <v>-1.482</v>
      </c>
      <c r="L2115">
        <v>-2.476</v>
      </c>
      <c r="M2115">
        <v>-3.1589999999999998</v>
      </c>
      <c r="N2115">
        <v>-3.2610000000000001</v>
      </c>
      <c r="O2115">
        <v>1.0109999999999999</v>
      </c>
      <c r="P2115">
        <v>1.03</v>
      </c>
      <c r="Q2115">
        <v>1.026</v>
      </c>
      <c r="R2115">
        <v>0.63800000000000001</v>
      </c>
      <c r="S2115">
        <v>0.28299999999999997</v>
      </c>
    </row>
    <row r="2116" spans="1:19" x14ac:dyDescent="0.3">
      <c r="A2116">
        <v>480</v>
      </c>
      <c r="B2116">
        <v>-0.48</v>
      </c>
      <c r="C2116">
        <v>-1.48</v>
      </c>
      <c r="D2116">
        <v>-2.4769999999999999</v>
      </c>
      <c r="E2116">
        <v>-3.16</v>
      </c>
      <c r="F2116">
        <v>-3.24</v>
      </c>
      <c r="G2116">
        <v>2.2000000000000002</v>
      </c>
      <c r="H2116">
        <v>-0.01</v>
      </c>
      <c r="I2116">
        <v>2.4500000000000002</v>
      </c>
      <c r="J2116">
        <v>-0.504</v>
      </c>
      <c r="K2116">
        <v>-1.4830000000000001</v>
      </c>
      <c r="L2116">
        <v>-2.476</v>
      </c>
      <c r="M2116">
        <v>-3.161</v>
      </c>
      <c r="N2116">
        <v>-3.2639999999999998</v>
      </c>
      <c r="O2116">
        <v>1.01</v>
      </c>
      <c r="P2116">
        <v>1.0289999999999999</v>
      </c>
      <c r="Q2116">
        <v>1.0269999999999999</v>
      </c>
      <c r="R2116">
        <v>0.64400000000000002</v>
      </c>
      <c r="S2116">
        <v>0.28699999999999998</v>
      </c>
    </row>
    <row r="2117" spans="1:19" x14ac:dyDescent="0.3">
      <c r="A2117">
        <v>540</v>
      </c>
      <c r="B2117">
        <v>-0.48</v>
      </c>
      <c r="C2117">
        <v>-1.48</v>
      </c>
      <c r="D2117">
        <v>-2.4769999999999999</v>
      </c>
      <c r="E2117">
        <v>-3.16</v>
      </c>
      <c r="F2117">
        <v>-3.24</v>
      </c>
      <c r="G2117">
        <v>2.2000000000000002</v>
      </c>
      <c r="H2117">
        <v>-0.01</v>
      </c>
      <c r="I2117">
        <v>2.4500000000000002</v>
      </c>
      <c r="J2117">
        <v>-0.50700000000000001</v>
      </c>
      <c r="K2117">
        <v>-1.4850000000000001</v>
      </c>
      <c r="L2117">
        <v>-2.476</v>
      </c>
      <c r="M2117">
        <v>-3.1629999999999998</v>
      </c>
      <c r="N2117">
        <v>-3.2669999999999999</v>
      </c>
      <c r="O2117">
        <v>1.0089999999999999</v>
      </c>
      <c r="P2117">
        <v>1.026</v>
      </c>
      <c r="Q2117">
        <v>1.0269999999999999</v>
      </c>
      <c r="R2117">
        <v>0.65</v>
      </c>
      <c r="S2117">
        <v>0.28999999999999998</v>
      </c>
    </row>
    <row r="2118" spans="1:19" x14ac:dyDescent="0.3">
      <c r="A2118">
        <v>600</v>
      </c>
      <c r="B2118">
        <v>-0.48</v>
      </c>
      <c r="C2118">
        <v>-1.48</v>
      </c>
      <c r="D2118">
        <v>-2.4769999999999999</v>
      </c>
      <c r="E2118">
        <v>-3.16</v>
      </c>
      <c r="F2118">
        <v>-3.24</v>
      </c>
      <c r="G2118">
        <v>2.2000000000000002</v>
      </c>
      <c r="H2118">
        <v>-0.01</v>
      </c>
      <c r="I2118">
        <v>2.4500000000000002</v>
      </c>
      <c r="J2118">
        <v>-0.50900000000000001</v>
      </c>
      <c r="K2118">
        <v>-1.486</v>
      </c>
      <c r="L2118">
        <v>-2.476</v>
      </c>
      <c r="M2118">
        <v>-3.1659999999999999</v>
      </c>
      <c r="N2118">
        <v>-3.27</v>
      </c>
      <c r="O2118">
        <v>1.008</v>
      </c>
      <c r="P2118">
        <v>1.0249999999999999</v>
      </c>
      <c r="Q2118">
        <v>1.026</v>
      </c>
      <c r="R2118">
        <v>0.65400000000000003</v>
      </c>
      <c r="S2118">
        <v>0.29099999999999998</v>
      </c>
    </row>
    <row r="2120" spans="1:19" x14ac:dyDescent="0.3">
      <c r="A2120" t="s">
        <v>0</v>
      </c>
      <c r="B2120" t="s">
        <v>164</v>
      </c>
    </row>
    <row r="2121" spans="1:19" x14ac:dyDescent="0.3">
      <c r="A2121">
        <v>0</v>
      </c>
      <c r="B2121">
        <v>-0.48</v>
      </c>
      <c r="C2121">
        <v>-1.48</v>
      </c>
      <c r="D2121">
        <v>-2.4769999999999999</v>
      </c>
      <c r="E2121">
        <v>-3.16</v>
      </c>
      <c r="F2121">
        <v>-3.24</v>
      </c>
      <c r="G2121">
        <v>2.2000000000000002</v>
      </c>
      <c r="H2121">
        <v>-0.01</v>
      </c>
      <c r="I2121">
        <v>2.2240000000000002</v>
      </c>
      <c r="J2121">
        <v>-0.48</v>
      </c>
      <c r="K2121">
        <v>-1.48</v>
      </c>
      <c r="L2121">
        <v>-2.4769999999999999</v>
      </c>
      <c r="M2121">
        <v>-3.16</v>
      </c>
      <c r="N2121">
        <v>-3.24</v>
      </c>
      <c r="O2121">
        <v>1.006</v>
      </c>
      <c r="P2121">
        <v>1.006</v>
      </c>
      <c r="Q2121">
        <v>0.999</v>
      </c>
      <c r="R2121">
        <v>0.62</v>
      </c>
      <c r="S2121">
        <v>0.24</v>
      </c>
    </row>
    <row r="2122" spans="1:19" x14ac:dyDescent="0.3">
      <c r="A2122">
        <v>60</v>
      </c>
      <c r="B2122">
        <v>-0.48</v>
      </c>
      <c r="C2122">
        <v>-1.48</v>
      </c>
      <c r="D2122">
        <v>-2.4769999999999999</v>
      </c>
      <c r="E2122">
        <v>-3.16</v>
      </c>
      <c r="F2122">
        <v>-3.24</v>
      </c>
      <c r="G2122">
        <v>2.2000000000000002</v>
      </c>
      <c r="H2122">
        <v>-0.01</v>
      </c>
      <c r="I2122">
        <v>2.2240000000000002</v>
      </c>
      <c r="J2122">
        <v>-0.48599999999999999</v>
      </c>
      <c r="K2122">
        <v>-1.48</v>
      </c>
      <c r="L2122">
        <v>-2.4769999999999999</v>
      </c>
      <c r="M2122">
        <v>-3.1589999999999998</v>
      </c>
      <c r="N2122">
        <v>-3.24</v>
      </c>
      <c r="O2122">
        <v>1.01</v>
      </c>
      <c r="P2122">
        <v>1.0269999999999999</v>
      </c>
      <c r="Q2122">
        <v>1.018</v>
      </c>
      <c r="R2122">
        <v>0.623</v>
      </c>
      <c r="S2122">
        <v>0.24099999999999999</v>
      </c>
    </row>
    <row r="2123" spans="1:19" x14ac:dyDescent="0.3">
      <c r="A2123">
        <v>120</v>
      </c>
      <c r="B2123">
        <v>-0.48</v>
      </c>
      <c r="C2123">
        <v>-1.48</v>
      </c>
      <c r="D2123">
        <v>-2.4769999999999999</v>
      </c>
      <c r="E2123">
        <v>-3.16</v>
      </c>
      <c r="F2123">
        <v>-3.24</v>
      </c>
      <c r="G2123">
        <v>2.2000000000000002</v>
      </c>
      <c r="H2123">
        <v>-0.01</v>
      </c>
      <c r="I2123">
        <v>2.2240000000000002</v>
      </c>
      <c r="J2123">
        <v>-0.49</v>
      </c>
      <c r="K2123">
        <v>-1.4810000000000001</v>
      </c>
      <c r="L2123">
        <v>-2.4769999999999999</v>
      </c>
      <c r="M2123">
        <v>-3.1589999999999998</v>
      </c>
      <c r="N2123">
        <v>-3.24</v>
      </c>
      <c r="O2123">
        <v>1.012</v>
      </c>
      <c r="P2123">
        <v>1.0309999999999999</v>
      </c>
      <c r="Q2123">
        <v>1.026</v>
      </c>
      <c r="R2123">
        <v>0.624</v>
      </c>
      <c r="S2123">
        <v>0.24099999999999999</v>
      </c>
    </row>
    <row r="2124" spans="1:19" x14ac:dyDescent="0.3">
      <c r="A2124">
        <v>180</v>
      </c>
      <c r="B2124">
        <v>-0.48</v>
      </c>
      <c r="C2124">
        <v>-1.48</v>
      </c>
      <c r="D2124">
        <v>-2.4769999999999999</v>
      </c>
      <c r="E2124">
        <v>-3.16</v>
      </c>
      <c r="F2124">
        <v>-3.24</v>
      </c>
      <c r="G2124">
        <v>2.2000000000000002</v>
      </c>
      <c r="H2124">
        <v>-0.01</v>
      </c>
      <c r="I2124">
        <v>2.2240000000000002</v>
      </c>
      <c r="J2124">
        <v>-0.49299999999999999</v>
      </c>
      <c r="K2124">
        <v>-1.48</v>
      </c>
      <c r="L2124">
        <v>-2.4769999999999999</v>
      </c>
      <c r="M2124">
        <v>-3.1589999999999998</v>
      </c>
      <c r="N2124">
        <v>-3.24</v>
      </c>
      <c r="O2124">
        <v>1.0129999999999999</v>
      </c>
      <c r="P2124">
        <v>1.0349999999999999</v>
      </c>
      <c r="Q2124">
        <v>1.0269999999999999</v>
      </c>
      <c r="R2124">
        <v>0.626</v>
      </c>
      <c r="S2124">
        <v>0.24099999999999999</v>
      </c>
    </row>
    <row r="2125" spans="1:19" x14ac:dyDescent="0.3">
      <c r="A2125">
        <v>240</v>
      </c>
      <c r="B2125">
        <v>-0.48</v>
      </c>
      <c r="C2125">
        <v>-1.48</v>
      </c>
      <c r="D2125">
        <v>-2.4769999999999999</v>
      </c>
      <c r="E2125">
        <v>-3.16</v>
      </c>
      <c r="F2125">
        <v>-3.24</v>
      </c>
      <c r="G2125">
        <v>2.2000000000000002</v>
      </c>
      <c r="H2125">
        <v>-0.01</v>
      </c>
      <c r="I2125">
        <v>2.2240000000000002</v>
      </c>
      <c r="J2125">
        <v>-0.495</v>
      </c>
      <c r="K2125">
        <v>-1.48</v>
      </c>
      <c r="L2125">
        <v>-2.4769999999999999</v>
      </c>
      <c r="M2125">
        <v>-3.1579999999999999</v>
      </c>
      <c r="N2125">
        <v>-3.24</v>
      </c>
      <c r="O2125">
        <v>1.0129999999999999</v>
      </c>
      <c r="P2125">
        <v>1.036</v>
      </c>
      <c r="Q2125">
        <v>1.0269999999999999</v>
      </c>
      <c r="R2125">
        <v>0.628</v>
      </c>
      <c r="S2125">
        <v>0.24199999999999999</v>
      </c>
    </row>
    <row r="2126" spans="1:19" x14ac:dyDescent="0.3">
      <c r="A2126">
        <v>300</v>
      </c>
      <c r="B2126">
        <v>-0.48</v>
      </c>
      <c r="C2126">
        <v>-1.48</v>
      </c>
      <c r="D2126">
        <v>-2.4769999999999999</v>
      </c>
      <c r="E2126">
        <v>-3.16</v>
      </c>
      <c r="F2126">
        <v>-3.24</v>
      </c>
      <c r="G2126">
        <v>2.2000000000000002</v>
      </c>
      <c r="H2126">
        <v>-0.01</v>
      </c>
      <c r="I2126">
        <v>2.2240000000000002</v>
      </c>
      <c r="J2126">
        <v>-0.498</v>
      </c>
      <c r="K2126">
        <v>-1.48</v>
      </c>
      <c r="L2126">
        <v>-2.476</v>
      </c>
      <c r="M2126">
        <v>-3.157</v>
      </c>
      <c r="N2126">
        <v>-3.24</v>
      </c>
      <c r="O2126">
        <v>1.0129999999999999</v>
      </c>
      <c r="P2126">
        <v>1.034</v>
      </c>
      <c r="Q2126">
        <v>1.0269999999999999</v>
      </c>
      <c r="R2126">
        <v>0.629</v>
      </c>
      <c r="S2126">
        <v>0.24199999999999999</v>
      </c>
    </row>
    <row r="2127" spans="1:19" x14ac:dyDescent="0.3">
      <c r="A2127">
        <v>360</v>
      </c>
      <c r="B2127">
        <v>-0.48</v>
      </c>
      <c r="C2127">
        <v>-1.48</v>
      </c>
      <c r="D2127">
        <v>-2.4769999999999999</v>
      </c>
      <c r="E2127">
        <v>-3.16</v>
      </c>
      <c r="F2127">
        <v>-3.24</v>
      </c>
      <c r="G2127">
        <v>2.2000000000000002</v>
      </c>
      <c r="H2127">
        <v>-0.01</v>
      </c>
      <c r="I2127">
        <v>2.2240000000000002</v>
      </c>
      <c r="J2127">
        <v>-0.5</v>
      </c>
      <c r="K2127">
        <v>-1.4810000000000001</v>
      </c>
      <c r="L2127">
        <v>-2.476</v>
      </c>
      <c r="M2127">
        <v>-3.157</v>
      </c>
      <c r="N2127">
        <v>-3.24</v>
      </c>
      <c r="O2127">
        <v>1.012</v>
      </c>
      <c r="P2127">
        <v>1.032</v>
      </c>
      <c r="Q2127">
        <v>1.026</v>
      </c>
      <c r="R2127">
        <v>0.63</v>
      </c>
      <c r="S2127">
        <v>0.24299999999999999</v>
      </c>
    </row>
    <row r="2128" spans="1:19" x14ac:dyDescent="0.3">
      <c r="A2128">
        <v>420</v>
      </c>
      <c r="B2128">
        <v>-0.48</v>
      </c>
      <c r="C2128">
        <v>-1.48</v>
      </c>
      <c r="D2128">
        <v>-2.4769999999999999</v>
      </c>
      <c r="E2128">
        <v>-3.16</v>
      </c>
      <c r="F2128">
        <v>-3.24</v>
      </c>
      <c r="G2128">
        <v>2.2000000000000002</v>
      </c>
      <c r="H2128">
        <v>-0.01</v>
      </c>
      <c r="I2128">
        <v>2.2240000000000002</v>
      </c>
      <c r="J2128">
        <v>-0.502</v>
      </c>
      <c r="K2128">
        <v>-1.482</v>
      </c>
      <c r="L2128">
        <v>-2.476</v>
      </c>
      <c r="M2128">
        <v>-3.157</v>
      </c>
      <c r="N2128">
        <v>-3.24</v>
      </c>
      <c r="O2128">
        <v>1.0109999999999999</v>
      </c>
      <c r="P2128">
        <v>1.03</v>
      </c>
      <c r="Q2128">
        <v>1.026</v>
      </c>
      <c r="R2128">
        <v>0.63100000000000001</v>
      </c>
      <c r="S2128">
        <v>0.24399999999999999</v>
      </c>
    </row>
    <row r="2129" spans="1:19" x14ac:dyDescent="0.3">
      <c r="A2129">
        <v>480</v>
      </c>
      <c r="B2129">
        <v>-0.48</v>
      </c>
      <c r="C2129">
        <v>-1.48</v>
      </c>
      <c r="D2129">
        <v>-2.4769999999999999</v>
      </c>
      <c r="E2129">
        <v>-3.16</v>
      </c>
      <c r="F2129">
        <v>-3.24</v>
      </c>
      <c r="G2129">
        <v>2.2000000000000002</v>
      </c>
      <c r="H2129">
        <v>-0.01</v>
      </c>
      <c r="I2129">
        <v>2.2240000000000002</v>
      </c>
      <c r="J2129">
        <v>-0.504</v>
      </c>
      <c r="K2129">
        <v>-1.4830000000000001</v>
      </c>
      <c r="L2129">
        <v>-2.476</v>
      </c>
      <c r="M2129">
        <v>-3.157</v>
      </c>
      <c r="N2129">
        <v>-3.24</v>
      </c>
      <c r="O2129">
        <v>1.01</v>
      </c>
      <c r="P2129">
        <v>1.0289999999999999</v>
      </c>
      <c r="Q2129">
        <v>1.0269999999999999</v>
      </c>
      <c r="R2129">
        <v>0.63100000000000001</v>
      </c>
      <c r="S2129">
        <v>0.245</v>
      </c>
    </row>
    <row r="2130" spans="1:19" x14ac:dyDescent="0.3">
      <c r="A2130">
        <v>540</v>
      </c>
      <c r="B2130">
        <v>-0.48</v>
      </c>
      <c r="C2130">
        <v>-1.48</v>
      </c>
      <c r="D2130">
        <v>-2.4769999999999999</v>
      </c>
      <c r="E2130">
        <v>-3.16</v>
      </c>
      <c r="F2130">
        <v>-3.24</v>
      </c>
      <c r="G2130">
        <v>2.2000000000000002</v>
      </c>
      <c r="H2130">
        <v>-0.01</v>
      </c>
      <c r="I2130">
        <v>2.2240000000000002</v>
      </c>
      <c r="J2130">
        <v>-0.50700000000000001</v>
      </c>
      <c r="K2130">
        <v>-1.4850000000000001</v>
      </c>
      <c r="L2130">
        <v>-2.476</v>
      </c>
      <c r="M2130">
        <v>-3.157</v>
      </c>
      <c r="N2130">
        <v>-3.24</v>
      </c>
      <c r="O2130">
        <v>1.0089999999999999</v>
      </c>
      <c r="P2130">
        <v>1.026</v>
      </c>
      <c r="Q2130">
        <v>1.026</v>
      </c>
      <c r="R2130">
        <v>0.63200000000000001</v>
      </c>
      <c r="S2130">
        <v>0.246</v>
      </c>
    </row>
    <row r="2131" spans="1:19" x14ac:dyDescent="0.3">
      <c r="A2131">
        <v>600</v>
      </c>
      <c r="B2131">
        <v>-0.48</v>
      </c>
      <c r="C2131">
        <v>-1.48</v>
      </c>
      <c r="D2131">
        <v>-2.4769999999999999</v>
      </c>
      <c r="E2131">
        <v>-3.16</v>
      </c>
      <c r="F2131">
        <v>-3.24</v>
      </c>
      <c r="G2131">
        <v>2.2000000000000002</v>
      </c>
      <c r="H2131">
        <v>-0.01</v>
      </c>
      <c r="I2131">
        <v>2.2240000000000002</v>
      </c>
      <c r="J2131">
        <v>-0.50900000000000001</v>
      </c>
      <c r="K2131">
        <v>-1.486</v>
      </c>
      <c r="L2131">
        <v>-2.476</v>
      </c>
      <c r="M2131">
        <v>-3.157</v>
      </c>
      <c r="N2131">
        <v>-3.24</v>
      </c>
      <c r="O2131">
        <v>1.008</v>
      </c>
      <c r="P2131">
        <v>1.0249999999999999</v>
      </c>
      <c r="Q2131">
        <v>1.026</v>
      </c>
      <c r="R2131">
        <v>0.63200000000000001</v>
      </c>
      <c r="S2131">
        <v>0.246</v>
      </c>
    </row>
    <row r="2133" spans="1:19" x14ac:dyDescent="0.3">
      <c r="A2133" t="s">
        <v>0</v>
      </c>
      <c r="B2133" t="s">
        <v>165</v>
      </c>
    </row>
    <row r="2134" spans="1:19" x14ac:dyDescent="0.3">
      <c r="A2134">
        <v>0</v>
      </c>
      <c r="B2134">
        <v>-0.48</v>
      </c>
      <c r="C2134">
        <v>-1.48</v>
      </c>
      <c r="D2134">
        <v>-2.4769999999999999</v>
      </c>
      <c r="E2134">
        <v>-3.16</v>
      </c>
      <c r="F2134">
        <v>-3.24</v>
      </c>
      <c r="G2134">
        <v>2.2000000000000002</v>
      </c>
      <c r="H2134">
        <v>-0.01</v>
      </c>
      <c r="I2134">
        <v>1.9870000000000001</v>
      </c>
      <c r="J2134">
        <v>-0.48</v>
      </c>
      <c r="K2134">
        <v>-1.48</v>
      </c>
      <c r="L2134">
        <v>-2.4769999999999999</v>
      </c>
      <c r="M2134">
        <v>-3.16</v>
      </c>
      <c r="N2134">
        <v>-3.24</v>
      </c>
      <c r="O2134">
        <v>1.006</v>
      </c>
      <c r="P2134">
        <v>1.006</v>
      </c>
      <c r="Q2134">
        <v>0.999</v>
      </c>
      <c r="R2134">
        <v>0.62</v>
      </c>
      <c r="S2134">
        <v>0.24</v>
      </c>
    </row>
    <row r="2135" spans="1:19" x14ac:dyDescent="0.3">
      <c r="A2135">
        <v>60</v>
      </c>
      <c r="B2135">
        <v>-0.48</v>
      </c>
      <c r="C2135">
        <v>-1.48</v>
      </c>
      <c r="D2135">
        <v>-2.4769999999999999</v>
      </c>
      <c r="E2135">
        <v>-3.16</v>
      </c>
      <c r="F2135">
        <v>-3.24</v>
      </c>
      <c r="G2135">
        <v>2.2000000000000002</v>
      </c>
      <c r="H2135">
        <v>-0.01</v>
      </c>
      <c r="I2135">
        <v>1.9870000000000001</v>
      </c>
      <c r="J2135">
        <v>-0.48599999999999999</v>
      </c>
      <c r="K2135">
        <v>-1.48</v>
      </c>
      <c r="L2135">
        <v>-2.4769999999999999</v>
      </c>
      <c r="M2135">
        <v>-3.16</v>
      </c>
      <c r="N2135">
        <v>-3.2370000000000001</v>
      </c>
      <c r="O2135">
        <v>1.01</v>
      </c>
      <c r="P2135">
        <v>1.026</v>
      </c>
      <c r="Q2135">
        <v>1.018</v>
      </c>
      <c r="R2135">
        <v>0.624</v>
      </c>
      <c r="S2135">
        <v>0.23300000000000001</v>
      </c>
    </row>
    <row r="2136" spans="1:19" x14ac:dyDescent="0.3">
      <c r="A2136">
        <v>120</v>
      </c>
      <c r="B2136">
        <v>-0.48</v>
      </c>
      <c r="C2136">
        <v>-1.48</v>
      </c>
      <c r="D2136">
        <v>-2.4769999999999999</v>
      </c>
      <c r="E2136">
        <v>-3.16</v>
      </c>
      <c r="F2136">
        <v>-3.24</v>
      </c>
      <c r="G2136">
        <v>2.2000000000000002</v>
      </c>
      <c r="H2136">
        <v>-0.01</v>
      </c>
      <c r="I2136">
        <v>1.9870000000000001</v>
      </c>
      <c r="J2136">
        <v>-0.49</v>
      </c>
      <c r="K2136">
        <v>-1.4810000000000001</v>
      </c>
      <c r="L2136">
        <v>-2.4769999999999999</v>
      </c>
      <c r="M2136">
        <v>-3.1589999999999998</v>
      </c>
      <c r="N2136">
        <v>-3.234</v>
      </c>
      <c r="O2136">
        <v>1.012</v>
      </c>
      <c r="P2136">
        <v>1.0309999999999999</v>
      </c>
      <c r="Q2136">
        <v>1.0249999999999999</v>
      </c>
      <c r="R2136">
        <v>0.623</v>
      </c>
      <c r="S2136">
        <v>0.22600000000000001</v>
      </c>
    </row>
    <row r="2137" spans="1:19" x14ac:dyDescent="0.3">
      <c r="A2137">
        <v>180</v>
      </c>
      <c r="B2137">
        <v>-0.48</v>
      </c>
      <c r="C2137">
        <v>-1.48</v>
      </c>
      <c r="D2137">
        <v>-2.4769999999999999</v>
      </c>
      <c r="E2137">
        <v>-3.16</v>
      </c>
      <c r="F2137">
        <v>-3.24</v>
      </c>
      <c r="G2137">
        <v>2.2000000000000002</v>
      </c>
      <c r="H2137">
        <v>-0.01</v>
      </c>
      <c r="I2137">
        <v>1.9870000000000001</v>
      </c>
      <c r="J2137">
        <v>-0.49299999999999999</v>
      </c>
      <c r="K2137">
        <v>-1.48</v>
      </c>
      <c r="L2137">
        <v>-2.4769999999999999</v>
      </c>
      <c r="M2137">
        <v>-3.1579999999999999</v>
      </c>
      <c r="N2137">
        <v>-3.2309999999999999</v>
      </c>
      <c r="O2137">
        <v>1.0129999999999999</v>
      </c>
      <c r="P2137">
        <v>1.0349999999999999</v>
      </c>
      <c r="Q2137">
        <v>1.0269999999999999</v>
      </c>
      <c r="R2137">
        <v>0.625</v>
      </c>
      <c r="S2137">
        <v>0.219</v>
      </c>
    </row>
    <row r="2138" spans="1:19" x14ac:dyDescent="0.3">
      <c r="A2138">
        <v>240</v>
      </c>
      <c r="B2138">
        <v>-0.48</v>
      </c>
      <c r="C2138">
        <v>-1.48</v>
      </c>
      <c r="D2138">
        <v>-2.4769999999999999</v>
      </c>
      <c r="E2138">
        <v>-3.16</v>
      </c>
      <c r="F2138">
        <v>-3.24</v>
      </c>
      <c r="G2138">
        <v>2.2000000000000002</v>
      </c>
      <c r="H2138">
        <v>-0.01</v>
      </c>
      <c r="I2138">
        <v>1.9870000000000001</v>
      </c>
      <c r="J2138">
        <v>-0.495</v>
      </c>
      <c r="K2138">
        <v>-1.48</v>
      </c>
      <c r="L2138">
        <v>-2.4769999999999999</v>
      </c>
      <c r="M2138">
        <v>-3.1589999999999998</v>
      </c>
      <c r="N2138">
        <v>-3.2280000000000002</v>
      </c>
      <c r="O2138">
        <v>1.0129999999999999</v>
      </c>
      <c r="P2138">
        <v>1.036</v>
      </c>
      <c r="Q2138">
        <v>1.0269999999999999</v>
      </c>
      <c r="R2138">
        <v>0.63100000000000001</v>
      </c>
      <c r="S2138">
        <v>0.215</v>
      </c>
    </row>
    <row r="2139" spans="1:19" x14ac:dyDescent="0.3">
      <c r="A2139">
        <v>300</v>
      </c>
      <c r="B2139">
        <v>-0.48</v>
      </c>
      <c r="C2139">
        <v>-1.48</v>
      </c>
      <c r="D2139">
        <v>-2.4769999999999999</v>
      </c>
      <c r="E2139">
        <v>-3.16</v>
      </c>
      <c r="F2139">
        <v>-3.24</v>
      </c>
      <c r="G2139">
        <v>2.2000000000000002</v>
      </c>
      <c r="H2139">
        <v>-0.01</v>
      </c>
      <c r="I2139">
        <v>1.9870000000000001</v>
      </c>
      <c r="J2139">
        <v>-0.497</v>
      </c>
      <c r="K2139">
        <v>-1.48</v>
      </c>
      <c r="L2139">
        <v>-2.476</v>
      </c>
      <c r="M2139">
        <v>-3.1589999999999998</v>
      </c>
      <c r="N2139">
        <v>-3.2250000000000001</v>
      </c>
      <c r="O2139">
        <v>1.012</v>
      </c>
      <c r="P2139">
        <v>1.034</v>
      </c>
      <c r="Q2139">
        <v>1.026</v>
      </c>
      <c r="R2139">
        <v>0.63200000000000001</v>
      </c>
      <c r="S2139">
        <v>0.21099999999999999</v>
      </c>
    </row>
    <row r="2140" spans="1:19" x14ac:dyDescent="0.3">
      <c r="A2140">
        <v>360</v>
      </c>
      <c r="B2140">
        <v>-0.48</v>
      </c>
      <c r="C2140">
        <v>-1.48</v>
      </c>
      <c r="D2140">
        <v>-2.4769999999999999</v>
      </c>
      <c r="E2140">
        <v>-3.16</v>
      </c>
      <c r="F2140">
        <v>-3.24</v>
      </c>
      <c r="G2140">
        <v>2.2000000000000002</v>
      </c>
      <c r="H2140">
        <v>-0.01</v>
      </c>
      <c r="I2140">
        <v>1.9870000000000001</v>
      </c>
      <c r="J2140">
        <v>-0.5</v>
      </c>
      <c r="K2140">
        <v>-1.4810000000000001</v>
      </c>
      <c r="L2140">
        <v>-2.476</v>
      </c>
      <c r="M2140">
        <v>-3.157</v>
      </c>
      <c r="N2140">
        <v>-3.222</v>
      </c>
      <c r="O2140">
        <v>1.012</v>
      </c>
      <c r="P2140">
        <v>1.032</v>
      </c>
      <c r="Q2140">
        <v>1.026</v>
      </c>
      <c r="R2140">
        <v>0.628</v>
      </c>
      <c r="S2140">
        <v>0.20699999999999999</v>
      </c>
    </row>
    <row r="2141" spans="1:19" x14ac:dyDescent="0.3">
      <c r="A2141">
        <v>420</v>
      </c>
      <c r="B2141">
        <v>-0.48</v>
      </c>
      <c r="C2141">
        <v>-1.48</v>
      </c>
      <c r="D2141">
        <v>-2.4769999999999999</v>
      </c>
      <c r="E2141">
        <v>-3.16</v>
      </c>
      <c r="F2141">
        <v>-3.24</v>
      </c>
      <c r="G2141">
        <v>2.2000000000000002</v>
      </c>
      <c r="H2141">
        <v>-0.01</v>
      </c>
      <c r="I2141">
        <v>1.9870000000000001</v>
      </c>
      <c r="J2141">
        <v>-0.502</v>
      </c>
      <c r="K2141">
        <v>-1.482</v>
      </c>
      <c r="L2141">
        <v>-2.476</v>
      </c>
      <c r="M2141">
        <v>-3.1549999999999998</v>
      </c>
      <c r="N2141">
        <v>-3.2189999999999999</v>
      </c>
      <c r="O2141">
        <v>1.0109999999999999</v>
      </c>
      <c r="P2141">
        <v>1.03</v>
      </c>
      <c r="Q2141">
        <v>1.0269999999999999</v>
      </c>
      <c r="R2141">
        <v>0.622</v>
      </c>
      <c r="S2141">
        <v>0.20399999999999999</v>
      </c>
    </row>
    <row r="2142" spans="1:19" x14ac:dyDescent="0.3">
      <c r="A2142">
        <v>480</v>
      </c>
      <c r="B2142">
        <v>-0.48</v>
      </c>
      <c r="C2142">
        <v>-1.48</v>
      </c>
      <c r="D2142">
        <v>-2.4769999999999999</v>
      </c>
      <c r="E2142">
        <v>-3.16</v>
      </c>
      <c r="F2142">
        <v>-3.24</v>
      </c>
      <c r="G2142">
        <v>2.2000000000000002</v>
      </c>
      <c r="H2142">
        <v>-0.01</v>
      </c>
      <c r="I2142">
        <v>1.9870000000000001</v>
      </c>
      <c r="J2142">
        <v>-0.504</v>
      </c>
      <c r="K2142">
        <v>-1.4830000000000001</v>
      </c>
      <c r="L2142">
        <v>-2.476</v>
      </c>
      <c r="M2142">
        <v>-3.1520000000000001</v>
      </c>
      <c r="N2142">
        <v>-3.2160000000000002</v>
      </c>
      <c r="O2142">
        <v>1.01</v>
      </c>
      <c r="P2142">
        <v>1.0289999999999999</v>
      </c>
      <c r="Q2142">
        <v>1.0269999999999999</v>
      </c>
      <c r="R2142">
        <v>0.61699999999999999</v>
      </c>
      <c r="S2142">
        <v>0.20200000000000001</v>
      </c>
    </row>
    <row r="2143" spans="1:19" x14ac:dyDescent="0.3">
      <c r="A2143">
        <v>540</v>
      </c>
      <c r="B2143">
        <v>-0.48</v>
      </c>
      <c r="C2143">
        <v>-1.48</v>
      </c>
      <c r="D2143">
        <v>-2.4769999999999999</v>
      </c>
      <c r="E2143">
        <v>-3.16</v>
      </c>
      <c r="F2143">
        <v>-3.24</v>
      </c>
      <c r="G2143">
        <v>2.2000000000000002</v>
      </c>
      <c r="H2143">
        <v>-0.01</v>
      </c>
      <c r="I2143">
        <v>1.9870000000000001</v>
      </c>
      <c r="J2143">
        <v>-0.50700000000000001</v>
      </c>
      <c r="K2143">
        <v>-1.4850000000000001</v>
      </c>
      <c r="L2143">
        <v>-2.476</v>
      </c>
      <c r="M2143">
        <v>-3.149</v>
      </c>
      <c r="N2143">
        <v>-3.2130000000000001</v>
      </c>
      <c r="O2143">
        <v>1.0089999999999999</v>
      </c>
      <c r="P2143">
        <v>1.026</v>
      </c>
      <c r="Q2143">
        <v>1.026</v>
      </c>
      <c r="R2143">
        <v>0.61199999999999999</v>
      </c>
      <c r="S2143">
        <v>0.20100000000000001</v>
      </c>
    </row>
    <row r="2144" spans="1:19" x14ac:dyDescent="0.3">
      <c r="A2144">
        <v>600</v>
      </c>
      <c r="B2144">
        <v>-0.48</v>
      </c>
      <c r="C2144">
        <v>-1.48</v>
      </c>
      <c r="D2144">
        <v>-2.4769999999999999</v>
      </c>
      <c r="E2144">
        <v>-3.16</v>
      </c>
      <c r="F2144">
        <v>-3.24</v>
      </c>
      <c r="G2144">
        <v>2.2000000000000002</v>
      </c>
      <c r="H2144">
        <v>-0.01</v>
      </c>
      <c r="I2144">
        <v>1.9870000000000001</v>
      </c>
      <c r="J2144">
        <v>-0.50900000000000001</v>
      </c>
      <c r="K2144">
        <v>-1.486</v>
      </c>
      <c r="L2144">
        <v>-2.476</v>
      </c>
      <c r="M2144">
        <v>-3.1469999999999998</v>
      </c>
      <c r="N2144">
        <v>-3.21</v>
      </c>
      <c r="O2144">
        <v>1.008</v>
      </c>
      <c r="P2144">
        <v>1.0249999999999999</v>
      </c>
      <c r="Q2144">
        <v>1.026</v>
      </c>
      <c r="R2144">
        <v>0.60799999999999998</v>
      </c>
      <c r="S2144">
        <v>0.2</v>
      </c>
    </row>
    <row r="2146" spans="1:19" x14ac:dyDescent="0.3">
      <c r="A2146" t="s">
        <v>0</v>
      </c>
      <c r="B2146" t="s">
        <v>166</v>
      </c>
    </row>
    <row r="2147" spans="1:19" x14ac:dyDescent="0.3">
      <c r="A2147">
        <v>0</v>
      </c>
      <c r="B2147">
        <v>-0.48</v>
      </c>
      <c r="C2147">
        <v>-1.48</v>
      </c>
      <c r="D2147">
        <v>-2.4769999999999999</v>
      </c>
      <c r="E2147">
        <v>-3.1520000000000001</v>
      </c>
      <c r="F2147">
        <v>-3.23</v>
      </c>
      <c r="G2147">
        <v>2.2000000000000002</v>
      </c>
      <c r="H2147">
        <v>-0.01</v>
      </c>
      <c r="I2147">
        <v>2.452</v>
      </c>
      <c r="J2147">
        <v>-0.48</v>
      </c>
      <c r="K2147">
        <v>-1.48</v>
      </c>
      <c r="L2147">
        <v>-2.4769999999999999</v>
      </c>
      <c r="M2147">
        <v>-3.1520000000000001</v>
      </c>
      <c r="N2147">
        <v>-3.23</v>
      </c>
      <c r="O2147">
        <v>1.006</v>
      </c>
      <c r="P2147">
        <v>1.006</v>
      </c>
      <c r="Q2147">
        <v>0.999</v>
      </c>
      <c r="R2147">
        <v>0.61299999999999999</v>
      </c>
      <c r="S2147">
        <v>0.23799999999999999</v>
      </c>
    </row>
    <row r="2148" spans="1:19" x14ac:dyDescent="0.3">
      <c r="A2148">
        <v>60</v>
      </c>
      <c r="B2148">
        <v>-0.48</v>
      </c>
      <c r="C2148">
        <v>-1.48</v>
      </c>
      <c r="D2148">
        <v>-2.4769999999999999</v>
      </c>
      <c r="E2148">
        <v>-3.1520000000000001</v>
      </c>
      <c r="F2148">
        <v>-3.23</v>
      </c>
      <c r="G2148">
        <v>2.2000000000000002</v>
      </c>
      <c r="H2148">
        <v>-0.01</v>
      </c>
      <c r="I2148">
        <v>2.452</v>
      </c>
      <c r="J2148">
        <v>-0.48599999999999999</v>
      </c>
      <c r="K2148">
        <v>-1.48</v>
      </c>
      <c r="L2148">
        <v>-2.476</v>
      </c>
      <c r="M2148">
        <v>-3.1509999999999998</v>
      </c>
      <c r="N2148">
        <v>-3.2330000000000001</v>
      </c>
      <c r="O2148">
        <v>1.01</v>
      </c>
      <c r="P2148">
        <v>1.0269999999999999</v>
      </c>
      <c r="Q2148">
        <v>1.018</v>
      </c>
      <c r="R2148">
        <v>0.61499999999999999</v>
      </c>
      <c r="S2148">
        <v>0.247</v>
      </c>
    </row>
    <row r="2149" spans="1:19" x14ac:dyDescent="0.3">
      <c r="A2149">
        <v>120</v>
      </c>
      <c r="B2149">
        <v>-0.48</v>
      </c>
      <c r="C2149">
        <v>-1.48</v>
      </c>
      <c r="D2149">
        <v>-2.4769999999999999</v>
      </c>
      <c r="E2149">
        <v>-3.1520000000000001</v>
      </c>
      <c r="F2149">
        <v>-3.23</v>
      </c>
      <c r="G2149">
        <v>2.2000000000000002</v>
      </c>
      <c r="H2149">
        <v>-0.01</v>
      </c>
      <c r="I2149">
        <v>2.452</v>
      </c>
      <c r="J2149">
        <v>-0.49</v>
      </c>
      <c r="K2149">
        <v>-1.48</v>
      </c>
      <c r="L2149">
        <v>-2.4769999999999999</v>
      </c>
      <c r="M2149">
        <v>-3.1520000000000001</v>
      </c>
      <c r="N2149">
        <v>-3.2360000000000002</v>
      </c>
      <c r="O2149">
        <v>1.012</v>
      </c>
      <c r="P2149">
        <v>1.0309999999999999</v>
      </c>
      <c r="Q2149">
        <v>1.026</v>
      </c>
      <c r="R2149">
        <v>0.61899999999999999</v>
      </c>
      <c r="S2149">
        <v>0.255</v>
      </c>
    </row>
    <row r="2150" spans="1:19" x14ac:dyDescent="0.3">
      <c r="A2150">
        <v>180</v>
      </c>
      <c r="B2150">
        <v>-0.48</v>
      </c>
      <c r="C2150">
        <v>-1.48</v>
      </c>
      <c r="D2150">
        <v>-2.4769999999999999</v>
      </c>
      <c r="E2150">
        <v>-3.1520000000000001</v>
      </c>
      <c r="F2150">
        <v>-3.23</v>
      </c>
      <c r="G2150">
        <v>2.2000000000000002</v>
      </c>
      <c r="H2150">
        <v>-0.01</v>
      </c>
      <c r="I2150">
        <v>2.452</v>
      </c>
      <c r="J2150">
        <v>-0.49299999999999999</v>
      </c>
      <c r="K2150">
        <v>-1.48</v>
      </c>
      <c r="L2150">
        <v>-2.4769999999999999</v>
      </c>
      <c r="M2150">
        <v>-3.1509999999999998</v>
      </c>
      <c r="N2150">
        <v>-3.2389999999999999</v>
      </c>
      <c r="O2150">
        <v>1.0129999999999999</v>
      </c>
      <c r="P2150">
        <v>1.034</v>
      </c>
      <c r="Q2150">
        <v>1.026</v>
      </c>
      <c r="R2150">
        <v>0.62</v>
      </c>
      <c r="S2150">
        <v>0.26100000000000001</v>
      </c>
    </row>
    <row r="2151" spans="1:19" x14ac:dyDescent="0.3">
      <c r="A2151">
        <v>240</v>
      </c>
      <c r="B2151">
        <v>-0.48</v>
      </c>
      <c r="C2151">
        <v>-1.48</v>
      </c>
      <c r="D2151">
        <v>-2.4769999999999999</v>
      </c>
      <c r="E2151">
        <v>-3.1520000000000001</v>
      </c>
      <c r="F2151">
        <v>-3.23</v>
      </c>
      <c r="G2151">
        <v>2.2000000000000002</v>
      </c>
      <c r="H2151">
        <v>-0.01</v>
      </c>
      <c r="I2151">
        <v>2.452</v>
      </c>
      <c r="J2151">
        <v>-0.495</v>
      </c>
      <c r="K2151">
        <v>-1.48</v>
      </c>
      <c r="L2151">
        <v>-2.476</v>
      </c>
      <c r="M2151">
        <v>-3.149</v>
      </c>
      <c r="N2151">
        <v>-3.242</v>
      </c>
      <c r="O2151">
        <v>1.0129999999999999</v>
      </c>
      <c r="P2151">
        <v>1.036</v>
      </c>
      <c r="Q2151">
        <v>1.0269999999999999</v>
      </c>
      <c r="R2151">
        <v>0.61799999999999999</v>
      </c>
      <c r="S2151">
        <v>0.26700000000000002</v>
      </c>
    </row>
    <row r="2152" spans="1:19" x14ac:dyDescent="0.3">
      <c r="A2152">
        <v>300</v>
      </c>
      <c r="B2152">
        <v>-0.48</v>
      </c>
      <c r="C2152">
        <v>-1.48</v>
      </c>
      <c r="D2152">
        <v>-2.4769999999999999</v>
      </c>
      <c r="E2152">
        <v>-3.1520000000000001</v>
      </c>
      <c r="F2152">
        <v>-3.23</v>
      </c>
      <c r="G2152">
        <v>2.2000000000000002</v>
      </c>
      <c r="H2152">
        <v>-0.01</v>
      </c>
      <c r="I2152">
        <v>2.452</v>
      </c>
      <c r="J2152">
        <v>-0.498</v>
      </c>
      <c r="K2152">
        <v>-1.48</v>
      </c>
      <c r="L2152">
        <v>-2.476</v>
      </c>
      <c r="M2152">
        <v>-3.149</v>
      </c>
      <c r="N2152">
        <v>-3.2450000000000001</v>
      </c>
      <c r="O2152">
        <v>1.0129999999999999</v>
      </c>
      <c r="P2152">
        <v>1.0349999999999999</v>
      </c>
      <c r="Q2152">
        <v>1.0269999999999999</v>
      </c>
      <c r="R2152">
        <v>0.62</v>
      </c>
      <c r="S2152">
        <v>0.27200000000000002</v>
      </c>
    </row>
    <row r="2153" spans="1:19" x14ac:dyDescent="0.3">
      <c r="A2153">
        <v>360</v>
      </c>
      <c r="B2153">
        <v>-0.48</v>
      </c>
      <c r="C2153">
        <v>-1.48</v>
      </c>
      <c r="D2153">
        <v>-2.4769999999999999</v>
      </c>
      <c r="E2153">
        <v>-3.1520000000000001</v>
      </c>
      <c r="F2153">
        <v>-3.23</v>
      </c>
      <c r="G2153">
        <v>2.2000000000000002</v>
      </c>
      <c r="H2153">
        <v>-0.01</v>
      </c>
      <c r="I2153">
        <v>2.452</v>
      </c>
      <c r="J2153">
        <v>-0.5</v>
      </c>
      <c r="K2153">
        <v>-1.4810000000000001</v>
      </c>
      <c r="L2153">
        <v>-2.476</v>
      </c>
      <c r="M2153">
        <v>-3.15</v>
      </c>
      <c r="N2153">
        <v>-3.2480000000000002</v>
      </c>
      <c r="O2153">
        <v>1.012</v>
      </c>
      <c r="P2153">
        <v>1.032</v>
      </c>
      <c r="Q2153">
        <v>1.026</v>
      </c>
      <c r="R2153">
        <v>0.625</v>
      </c>
      <c r="S2153">
        <v>0.27600000000000002</v>
      </c>
    </row>
    <row r="2154" spans="1:19" x14ac:dyDescent="0.3">
      <c r="A2154">
        <v>420</v>
      </c>
      <c r="B2154">
        <v>-0.48</v>
      </c>
      <c r="C2154">
        <v>-1.48</v>
      </c>
      <c r="D2154">
        <v>-2.4769999999999999</v>
      </c>
      <c r="E2154">
        <v>-3.1520000000000001</v>
      </c>
      <c r="F2154">
        <v>-3.23</v>
      </c>
      <c r="G2154">
        <v>2.2000000000000002</v>
      </c>
      <c r="H2154">
        <v>-0.01</v>
      </c>
      <c r="I2154">
        <v>2.452</v>
      </c>
      <c r="J2154">
        <v>-0.502</v>
      </c>
      <c r="K2154">
        <v>-1.482</v>
      </c>
      <c r="L2154">
        <v>-2.476</v>
      </c>
      <c r="M2154">
        <v>-3.1509999999999998</v>
      </c>
      <c r="N2154">
        <v>-3.2509999999999999</v>
      </c>
      <c r="O2154">
        <v>1.0109999999999999</v>
      </c>
      <c r="P2154">
        <v>1.03</v>
      </c>
      <c r="Q2154">
        <v>1.0249999999999999</v>
      </c>
      <c r="R2154">
        <v>0.63200000000000001</v>
      </c>
      <c r="S2154">
        <v>0.28100000000000003</v>
      </c>
    </row>
    <row r="2155" spans="1:19" x14ac:dyDescent="0.3">
      <c r="A2155">
        <v>480</v>
      </c>
      <c r="B2155">
        <v>-0.48</v>
      </c>
      <c r="C2155">
        <v>-1.48</v>
      </c>
      <c r="D2155">
        <v>-2.4769999999999999</v>
      </c>
      <c r="E2155">
        <v>-3.1520000000000001</v>
      </c>
      <c r="F2155">
        <v>-3.23</v>
      </c>
      <c r="G2155">
        <v>2.2000000000000002</v>
      </c>
      <c r="H2155">
        <v>-0.01</v>
      </c>
      <c r="I2155">
        <v>2.452</v>
      </c>
      <c r="J2155">
        <v>-0.504</v>
      </c>
      <c r="K2155">
        <v>-1.4830000000000001</v>
      </c>
      <c r="L2155">
        <v>-2.476</v>
      </c>
      <c r="M2155">
        <v>-3.153</v>
      </c>
      <c r="N2155">
        <v>-3.254</v>
      </c>
      <c r="O2155">
        <v>1.01</v>
      </c>
      <c r="P2155">
        <v>1.0289999999999999</v>
      </c>
      <c r="Q2155">
        <v>1.026</v>
      </c>
      <c r="R2155">
        <v>0.63800000000000001</v>
      </c>
      <c r="S2155">
        <v>0.28399999999999997</v>
      </c>
    </row>
    <row r="2156" spans="1:19" x14ac:dyDescent="0.3">
      <c r="A2156">
        <v>540</v>
      </c>
      <c r="B2156">
        <v>-0.48</v>
      </c>
      <c r="C2156">
        <v>-1.48</v>
      </c>
      <c r="D2156">
        <v>-2.4769999999999999</v>
      </c>
      <c r="E2156">
        <v>-3.1520000000000001</v>
      </c>
      <c r="F2156">
        <v>-3.23</v>
      </c>
      <c r="G2156">
        <v>2.2000000000000002</v>
      </c>
      <c r="H2156">
        <v>-0.01</v>
      </c>
      <c r="I2156">
        <v>2.452</v>
      </c>
      <c r="J2156">
        <v>-0.50700000000000001</v>
      </c>
      <c r="K2156">
        <v>-1.4850000000000001</v>
      </c>
      <c r="L2156">
        <v>-2.476</v>
      </c>
      <c r="M2156">
        <v>-3.1560000000000001</v>
      </c>
      <c r="N2156">
        <v>-3.2570000000000001</v>
      </c>
      <c r="O2156">
        <v>1.0089999999999999</v>
      </c>
      <c r="P2156">
        <v>1.026</v>
      </c>
      <c r="Q2156">
        <v>1.0269999999999999</v>
      </c>
      <c r="R2156">
        <v>0.64300000000000002</v>
      </c>
      <c r="S2156">
        <v>0.28799999999999998</v>
      </c>
    </row>
    <row r="2157" spans="1:19" x14ac:dyDescent="0.3">
      <c r="A2157">
        <v>600</v>
      </c>
      <c r="B2157">
        <v>-0.48</v>
      </c>
      <c r="C2157">
        <v>-1.48</v>
      </c>
      <c r="D2157">
        <v>-2.4769999999999999</v>
      </c>
      <c r="E2157">
        <v>-3.1520000000000001</v>
      </c>
      <c r="F2157">
        <v>-3.23</v>
      </c>
      <c r="G2157">
        <v>2.2000000000000002</v>
      </c>
      <c r="H2157">
        <v>-0.01</v>
      </c>
      <c r="I2157">
        <v>2.452</v>
      </c>
      <c r="J2157">
        <v>-0.50900000000000001</v>
      </c>
      <c r="K2157">
        <v>-1.486</v>
      </c>
      <c r="L2157">
        <v>-2.4750000000000001</v>
      </c>
      <c r="M2157">
        <v>-3.1579999999999999</v>
      </c>
      <c r="N2157">
        <v>-3.26</v>
      </c>
      <c r="O2157">
        <v>1.008</v>
      </c>
      <c r="P2157">
        <v>1.0249999999999999</v>
      </c>
      <c r="Q2157">
        <v>1.026</v>
      </c>
      <c r="R2157">
        <v>0.64800000000000002</v>
      </c>
      <c r="S2157">
        <v>0.28999999999999998</v>
      </c>
    </row>
    <row r="2159" spans="1:19" x14ac:dyDescent="0.3">
      <c r="A2159" t="s">
        <v>0</v>
      </c>
      <c r="B2159" t="s">
        <v>167</v>
      </c>
    </row>
    <row r="2160" spans="1:19" x14ac:dyDescent="0.3">
      <c r="A2160">
        <v>0</v>
      </c>
      <c r="B2160">
        <v>-0.48</v>
      </c>
      <c r="C2160">
        <v>-1.48</v>
      </c>
      <c r="D2160">
        <v>-2.4769999999999999</v>
      </c>
      <c r="E2160">
        <v>-3.1520000000000001</v>
      </c>
      <c r="F2160">
        <v>-3.23</v>
      </c>
      <c r="G2160">
        <v>2.2000000000000002</v>
      </c>
      <c r="H2160">
        <v>-0.01</v>
      </c>
      <c r="I2160">
        <v>2.2240000000000002</v>
      </c>
      <c r="J2160">
        <v>-0.48</v>
      </c>
      <c r="K2160">
        <v>-1.48</v>
      </c>
      <c r="L2160">
        <v>-2.4769999999999999</v>
      </c>
      <c r="M2160">
        <v>-3.1520000000000001</v>
      </c>
      <c r="N2160">
        <v>-3.23</v>
      </c>
      <c r="O2160">
        <v>1.006</v>
      </c>
      <c r="P2160">
        <v>1.006</v>
      </c>
      <c r="Q2160">
        <v>0.999</v>
      </c>
      <c r="R2160">
        <v>0.61299999999999999</v>
      </c>
      <c r="S2160">
        <v>0.23799999999999999</v>
      </c>
    </row>
    <row r="2161" spans="1:19" x14ac:dyDescent="0.3">
      <c r="A2161">
        <v>60</v>
      </c>
      <c r="B2161">
        <v>-0.48</v>
      </c>
      <c r="C2161">
        <v>-1.48</v>
      </c>
      <c r="D2161">
        <v>-2.4769999999999999</v>
      </c>
      <c r="E2161">
        <v>-3.1520000000000001</v>
      </c>
      <c r="F2161">
        <v>-3.23</v>
      </c>
      <c r="G2161">
        <v>2.2000000000000002</v>
      </c>
      <c r="H2161">
        <v>-0.01</v>
      </c>
      <c r="I2161">
        <v>2.2240000000000002</v>
      </c>
      <c r="J2161">
        <v>-0.48599999999999999</v>
      </c>
      <c r="K2161">
        <v>-1.48</v>
      </c>
      <c r="L2161">
        <v>-2.476</v>
      </c>
      <c r="M2161">
        <v>-3.1509999999999998</v>
      </c>
      <c r="N2161">
        <v>-3.23</v>
      </c>
      <c r="O2161">
        <v>1.01</v>
      </c>
      <c r="P2161">
        <v>1.0269999999999999</v>
      </c>
      <c r="Q2161">
        <v>1.018</v>
      </c>
      <c r="R2161">
        <v>0.61599999999999999</v>
      </c>
      <c r="S2161">
        <v>0.23899999999999999</v>
      </c>
    </row>
    <row r="2162" spans="1:19" x14ac:dyDescent="0.3">
      <c r="A2162">
        <v>120</v>
      </c>
      <c r="B2162">
        <v>-0.48</v>
      </c>
      <c r="C2162">
        <v>-1.48</v>
      </c>
      <c r="D2162">
        <v>-2.4769999999999999</v>
      </c>
      <c r="E2162">
        <v>-3.1520000000000001</v>
      </c>
      <c r="F2162">
        <v>-3.23</v>
      </c>
      <c r="G2162">
        <v>2.2000000000000002</v>
      </c>
      <c r="H2162">
        <v>-0.01</v>
      </c>
      <c r="I2162">
        <v>2.2240000000000002</v>
      </c>
      <c r="J2162">
        <v>-0.49</v>
      </c>
      <c r="K2162">
        <v>-1.4810000000000001</v>
      </c>
      <c r="L2162">
        <v>-2.4769999999999999</v>
      </c>
      <c r="M2162">
        <v>-3.1509999999999998</v>
      </c>
      <c r="N2162">
        <v>-3.23</v>
      </c>
      <c r="O2162">
        <v>1.012</v>
      </c>
      <c r="P2162">
        <v>1.0309999999999999</v>
      </c>
      <c r="Q2162">
        <v>1.0249999999999999</v>
      </c>
      <c r="R2162">
        <v>0.61699999999999999</v>
      </c>
      <c r="S2162">
        <v>0.23899999999999999</v>
      </c>
    </row>
    <row r="2163" spans="1:19" x14ac:dyDescent="0.3">
      <c r="A2163">
        <v>180</v>
      </c>
      <c r="B2163">
        <v>-0.48</v>
      </c>
      <c r="C2163">
        <v>-1.48</v>
      </c>
      <c r="D2163">
        <v>-2.4769999999999999</v>
      </c>
      <c r="E2163">
        <v>-3.1520000000000001</v>
      </c>
      <c r="F2163">
        <v>-3.23</v>
      </c>
      <c r="G2163">
        <v>2.2000000000000002</v>
      </c>
      <c r="H2163">
        <v>-0.01</v>
      </c>
      <c r="I2163">
        <v>2.2240000000000002</v>
      </c>
      <c r="J2163">
        <v>-0.49299999999999999</v>
      </c>
      <c r="K2163">
        <v>-1.48</v>
      </c>
      <c r="L2163">
        <v>-2.4769999999999999</v>
      </c>
      <c r="M2163">
        <v>-3.1509999999999998</v>
      </c>
      <c r="N2163">
        <v>-3.23</v>
      </c>
      <c r="O2163">
        <v>1.0129999999999999</v>
      </c>
      <c r="P2163">
        <v>1.034</v>
      </c>
      <c r="Q2163">
        <v>1.026</v>
      </c>
      <c r="R2163">
        <v>0.61899999999999999</v>
      </c>
      <c r="S2163">
        <v>0.23899999999999999</v>
      </c>
    </row>
    <row r="2164" spans="1:19" x14ac:dyDescent="0.3">
      <c r="A2164">
        <v>240</v>
      </c>
      <c r="B2164">
        <v>-0.48</v>
      </c>
      <c r="C2164">
        <v>-1.48</v>
      </c>
      <c r="D2164">
        <v>-2.4769999999999999</v>
      </c>
      <c r="E2164">
        <v>-3.1520000000000001</v>
      </c>
      <c r="F2164">
        <v>-3.23</v>
      </c>
      <c r="G2164">
        <v>2.2000000000000002</v>
      </c>
      <c r="H2164">
        <v>-0.01</v>
      </c>
      <c r="I2164">
        <v>2.2240000000000002</v>
      </c>
      <c r="J2164">
        <v>-0.495</v>
      </c>
      <c r="K2164">
        <v>-1.48</v>
      </c>
      <c r="L2164">
        <v>-2.476</v>
      </c>
      <c r="M2164">
        <v>-3.15</v>
      </c>
      <c r="N2164">
        <v>-3.23</v>
      </c>
      <c r="O2164">
        <v>1.0129999999999999</v>
      </c>
      <c r="P2164">
        <v>1.036</v>
      </c>
      <c r="Q2164">
        <v>1.0269999999999999</v>
      </c>
      <c r="R2164">
        <v>0.621</v>
      </c>
      <c r="S2164">
        <v>0.24</v>
      </c>
    </row>
    <row r="2165" spans="1:19" x14ac:dyDescent="0.3">
      <c r="A2165">
        <v>300</v>
      </c>
      <c r="B2165">
        <v>-0.48</v>
      </c>
      <c r="C2165">
        <v>-1.48</v>
      </c>
      <c r="D2165">
        <v>-2.4769999999999999</v>
      </c>
      <c r="E2165">
        <v>-3.1520000000000001</v>
      </c>
      <c r="F2165">
        <v>-3.23</v>
      </c>
      <c r="G2165">
        <v>2.2000000000000002</v>
      </c>
      <c r="H2165">
        <v>-0.01</v>
      </c>
      <c r="I2165">
        <v>2.2240000000000002</v>
      </c>
      <c r="J2165">
        <v>-0.498</v>
      </c>
      <c r="K2165">
        <v>-1.48</v>
      </c>
      <c r="L2165">
        <v>-2.476</v>
      </c>
      <c r="M2165">
        <v>-3.15</v>
      </c>
      <c r="N2165">
        <v>-3.23</v>
      </c>
      <c r="O2165">
        <v>1.0129999999999999</v>
      </c>
      <c r="P2165">
        <v>1.034</v>
      </c>
      <c r="Q2165">
        <v>1.0269999999999999</v>
      </c>
      <c r="R2165">
        <v>0.622</v>
      </c>
      <c r="S2165">
        <v>0.24</v>
      </c>
    </row>
    <row r="2166" spans="1:19" x14ac:dyDescent="0.3">
      <c r="A2166">
        <v>360</v>
      </c>
      <c r="B2166">
        <v>-0.48</v>
      </c>
      <c r="C2166">
        <v>-1.48</v>
      </c>
      <c r="D2166">
        <v>-2.4769999999999999</v>
      </c>
      <c r="E2166">
        <v>-3.1520000000000001</v>
      </c>
      <c r="F2166">
        <v>-3.23</v>
      </c>
      <c r="G2166">
        <v>2.2000000000000002</v>
      </c>
      <c r="H2166">
        <v>-0.01</v>
      </c>
      <c r="I2166">
        <v>2.2240000000000002</v>
      </c>
      <c r="J2166">
        <v>-0.5</v>
      </c>
      <c r="K2166">
        <v>-1.4810000000000001</v>
      </c>
      <c r="L2166">
        <v>-2.476</v>
      </c>
      <c r="M2166">
        <v>-3.149</v>
      </c>
      <c r="N2166">
        <v>-3.23</v>
      </c>
      <c r="O2166">
        <v>1.012</v>
      </c>
      <c r="P2166">
        <v>1.032</v>
      </c>
      <c r="Q2166">
        <v>1.026</v>
      </c>
      <c r="R2166">
        <v>0.623</v>
      </c>
      <c r="S2166">
        <v>0.24099999999999999</v>
      </c>
    </row>
    <row r="2167" spans="1:19" x14ac:dyDescent="0.3">
      <c r="A2167">
        <v>420</v>
      </c>
      <c r="B2167">
        <v>-0.48</v>
      </c>
      <c r="C2167">
        <v>-1.48</v>
      </c>
      <c r="D2167">
        <v>-2.4769999999999999</v>
      </c>
      <c r="E2167">
        <v>-3.1520000000000001</v>
      </c>
      <c r="F2167">
        <v>-3.23</v>
      </c>
      <c r="G2167">
        <v>2.2000000000000002</v>
      </c>
      <c r="H2167">
        <v>-0.01</v>
      </c>
      <c r="I2167">
        <v>2.2240000000000002</v>
      </c>
      <c r="J2167">
        <v>-0.502</v>
      </c>
      <c r="K2167">
        <v>-1.482</v>
      </c>
      <c r="L2167">
        <v>-2.476</v>
      </c>
      <c r="M2167">
        <v>-3.149</v>
      </c>
      <c r="N2167">
        <v>-3.23</v>
      </c>
      <c r="O2167">
        <v>1.0109999999999999</v>
      </c>
      <c r="P2167">
        <v>1.03</v>
      </c>
      <c r="Q2167">
        <v>1.026</v>
      </c>
      <c r="R2167">
        <v>0.624</v>
      </c>
      <c r="S2167">
        <v>0.24199999999999999</v>
      </c>
    </row>
    <row r="2168" spans="1:19" x14ac:dyDescent="0.3">
      <c r="A2168">
        <v>480</v>
      </c>
      <c r="B2168">
        <v>-0.48</v>
      </c>
      <c r="C2168">
        <v>-1.48</v>
      </c>
      <c r="D2168">
        <v>-2.4769999999999999</v>
      </c>
      <c r="E2168">
        <v>-3.1520000000000001</v>
      </c>
      <c r="F2168">
        <v>-3.23</v>
      </c>
      <c r="G2168">
        <v>2.2000000000000002</v>
      </c>
      <c r="H2168">
        <v>-0.01</v>
      </c>
      <c r="I2168">
        <v>2.2240000000000002</v>
      </c>
      <c r="J2168">
        <v>-0.504</v>
      </c>
      <c r="K2168">
        <v>-1.4830000000000001</v>
      </c>
      <c r="L2168">
        <v>-2.476</v>
      </c>
      <c r="M2168">
        <v>-3.149</v>
      </c>
      <c r="N2168">
        <v>-3.23</v>
      </c>
      <c r="O2168">
        <v>1.01</v>
      </c>
      <c r="P2168">
        <v>1.0289999999999999</v>
      </c>
      <c r="Q2168">
        <v>1.026</v>
      </c>
      <c r="R2168">
        <v>0.625</v>
      </c>
      <c r="S2168">
        <v>0.24299999999999999</v>
      </c>
    </row>
    <row r="2169" spans="1:19" x14ac:dyDescent="0.3">
      <c r="A2169">
        <v>540</v>
      </c>
      <c r="B2169">
        <v>-0.48</v>
      </c>
      <c r="C2169">
        <v>-1.48</v>
      </c>
      <c r="D2169">
        <v>-2.4769999999999999</v>
      </c>
      <c r="E2169">
        <v>-3.1520000000000001</v>
      </c>
      <c r="F2169">
        <v>-3.23</v>
      </c>
      <c r="G2169">
        <v>2.2000000000000002</v>
      </c>
      <c r="H2169">
        <v>-0.01</v>
      </c>
      <c r="I2169">
        <v>2.2240000000000002</v>
      </c>
      <c r="J2169">
        <v>-0.50700000000000001</v>
      </c>
      <c r="K2169">
        <v>-1.4850000000000001</v>
      </c>
      <c r="L2169">
        <v>-2.4750000000000001</v>
      </c>
      <c r="M2169">
        <v>-3.149</v>
      </c>
      <c r="N2169">
        <v>-3.23</v>
      </c>
      <c r="O2169">
        <v>1.0089999999999999</v>
      </c>
      <c r="P2169">
        <v>1.026</v>
      </c>
      <c r="Q2169">
        <v>1.026</v>
      </c>
      <c r="R2169">
        <v>0.625</v>
      </c>
      <c r="S2169">
        <v>0.24399999999999999</v>
      </c>
    </row>
    <row r="2170" spans="1:19" x14ac:dyDescent="0.3">
      <c r="A2170">
        <v>600</v>
      </c>
      <c r="B2170">
        <v>-0.48</v>
      </c>
      <c r="C2170">
        <v>-1.48</v>
      </c>
      <c r="D2170">
        <v>-2.4769999999999999</v>
      </c>
      <c r="E2170">
        <v>-3.1520000000000001</v>
      </c>
      <c r="F2170">
        <v>-3.23</v>
      </c>
      <c r="G2170">
        <v>2.2000000000000002</v>
      </c>
      <c r="H2170">
        <v>-0.01</v>
      </c>
      <c r="I2170">
        <v>2.2240000000000002</v>
      </c>
      <c r="J2170">
        <v>-0.50900000000000001</v>
      </c>
      <c r="K2170">
        <v>-1.486</v>
      </c>
      <c r="L2170">
        <v>-2.4750000000000001</v>
      </c>
      <c r="M2170">
        <v>-3.149</v>
      </c>
      <c r="N2170">
        <v>-3.23</v>
      </c>
      <c r="O2170">
        <v>1.008</v>
      </c>
      <c r="P2170">
        <v>1.0249999999999999</v>
      </c>
      <c r="Q2170">
        <v>1.026</v>
      </c>
      <c r="R2170">
        <v>0.625</v>
      </c>
      <c r="S2170">
        <v>0.24399999999999999</v>
      </c>
    </row>
    <row r="2172" spans="1:19" x14ac:dyDescent="0.3">
      <c r="A2172" t="s">
        <v>0</v>
      </c>
      <c r="B2172" t="s">
        <v>168</v>
      </c>
    </row>
    <row r="2173" spans="1:19" x14ac:dyDescent="0.3">
      <c r="A2173">
        <v>0</v>
      </c>
      <c r="B2173">
        <v>-0.48</v>
      </c>
      <c r="C2173">
        <v>-1.48</v>
      </c>
      <c r="D2173">
        <v>-2.4769999999999999</v>
      </c>
      <c r="E2173">
        <v>-3.1520000000000001</v>
      </c>
      <c r="F2173">
        <v>-3.23</v>
      </c>
      <c r="G2173">
        <v>2.2000000000000002</v>
      </c>
      <c r="H2173">
        <v>-0.01</v>
      </c>
      <c r="I2173">
        <v>1.9830000000000001</v>
      </c>
      <c r="J2173">
        <v>-0.48</v>
      </c>
      <c r="K2173">
        <v>-1.48</v>
      </c>
      <c r="L2173">
        <v>-2.4769999999999999</v>
      </c>
      <c r="M2173">
        <v>-3.1520000000000001</v>
      </c>
      <c r="N2173">
        <v>-3.23</v>
      </c>
      <c r="O2173">
        <v>1.006</v>
      </c>
      <c r="P2173">
        <v>1.006</v>
      </c>
      <c r="Q2173">
        <v>0.999</v>
      </c>
      <c r="R2173">
        <v>0.61299999999999999</v>
      </c>
      <c r="S2173">
        <v>0.23799999999999999</v>
      </c>
    </row>
    <row r="2174" spans="1:19" x14ac:dyDescent="0.3">
      <c r="A2174">
        <v>60</v>
      </c>
      <c r="B2174">
        <v>-0.48</v>
      </c>
      <c r="C2174">
        <v>-1.48</v>
      </c>
      <c r="D2174">
        <v>-2.4769999999999999</v>
      </c>
      <c r="E2174">
        <v>-3.1520000000000001</v>
      </c>
      <c r="F2174">
        <v>-3.23</v>
      </c>
      <c r="G2174">
        <v>2.2000000000000002</v>
      </c>
      <c r="H2174">
        <v>-0.01</v>
      </c>
      <c r="I2174">
        <v>1.9830000000000001</v>
      </c>
      <c r="J2174">
        <v>-0.48599999999999999</v>
      </c>
      <c r="K2174">
        <v>-1.48</v>
      </c>
      <c r="L2174">
        <v>-2.476</v>
      </c>
      <c r="M2174">
        <v>-3.1520000000000001</v>
      </c>
      <c r="N2174">
        <v>-3.2269999999999999</v>
      </c>
      <c r="O2174">
        <v>1.01</v>
      </c>
      <c r="P2174">
        <v>1.026</v>
      </c>
      <c r="Q2174">
        <v>1.018</v>
      </c>
      <c r="R2174">
        <v>0.61699999999999999</v>
      </c>
      <c r="S2174">
        <v>0.23100000000000001</v>
      </c>
    </row>
    <row r="2175" spans="1:19" x14ac:dyDescent="0.3">
      <c r="A2175">
        <v>120</v>
      </c>
      <c r="B2175">
        <v>-0.48</v>
      </c>
      <c r="C2175">
        <v>-1.48</v>
      </c>
      <c r="D2175">
        <v>-2.4769999999999999</v>
      </c>
      <c r="E2175">
        <v>-3.1520000000000001</v>
      </c>
      <c r="F2175">
        <v>-3.23</v>
      </c>
      <c r="G2175">
        <v>2.2000000000000002</v>
      </c>
      <c r="H2175">
        <v>-0.01</v>
      </c>
      <c r="I2175">
        <v>1.9830000000000001</v>
      </c>
      <c r="J2175">
        <v>-0.49</v>
      </c>
      <c r="K2175">
        <v>-1.4810000000000001</v>
      </c>
      <c r="L2175">
        <v>-2.476</v>
      </c>
      <c r="M2175">
        <v>-3.1509999999999998</v>
      </c>
      <c r="N2175">
        <v>-3.2240000000000002</v>
      </c>
      <c r="O2175">
        <v>1.012</v>
      </c>
      <c r="P2175">
        <v>1.0309999999999999</v>
      </c>
      <c r="Q2175">
        <v>1.024</v>
      </c>
      <c r="R2175">
        <v>0.61599999999999999</v>
      </c>
      <c r="S2175">
        <v>0.224</v>
      </c>
    </row>
    <row r="2176" spans="1:19" x14ac:dyDescent="0.3">
      <c r="A2176">
        <v>180</v>
      </c>
      <c r="B2176">
        <v>-0.48</v>
      </c>
      <c r="C2176">
        <v>-1.48</v>
      </c>
      <c r="D2176">
        <v>-2.4769999999999999</v>
      </c>
      <c r="E2176">
        <v>-3.1520000000000001</v>
      </c>
      <c r="F2176">
        <v>-3.23</v>
      </c>
      <c r="G2176">
        <v>2.2000000000000002</v>
      </c>
      <c r="H2176">
        <v>-0.01</v>
      </c>
      <c r="I2176">
        <v>1.9830000000000001</v>
      </c>
      <c r="J2176">
        <v>-0.49299999999999999</v>
      </c>
      <c r="K2176">
        <v>-1.48</v>
      </c>
      <c r="L2176">
        <v>-2.4769999999999999</v>
      </c>
      <c r="M2176">
        <v>-3.15</v>
      </c>
      <c r="N2176">
        <v>-3.2210000000000001</v>
      </c>
      <c r="O2176">
        <v>1.0129999999999999</v>
      </c>
      <c r="P2176">
        <v>1.0349999999999999</v>
      </c>
      <c r="Q2176">
        <v>1.0269999999999999</v>
      </c>
      <c r="R2176">
        <v>0.61799999999999999</v>
      </c>
      <c r="S2176">
        <v>0.218</v>
      </c>
    </row>
    <row r="2177" spans="1:19" x14ac:dyDescent="0.3">
      <c r="A2177">
        <v>240</v>
      </c>
      <c r="B2177">
        <v>-0.48</v>
      </c>
      <c r="C2177">
        <v>-1.48</v>
      </c>
      <c r="D2177">
        <v>-2.4769999999999999</v>
      </c>
      <c r="E2177">
        <v>-3.1520000000000001</v>
      </c>
      <c r="F2177">
        <v>-3.23</v>
      </c>
      <c r="G2177">
        <v>2.2000000000000002</v>
      </c>
      <c r="H2177">
        <v>-0.01</v>
      </c>
      <c r="I2177">
        <v>1.9830000000000001</v>
      </c>
      <c r="J2177">
        <v>-0.495</v>
      </c>
      <c r="K2177">
        <v>-1.48</v>
      </c>
      <c r="L2177">
        <v>-2.476</v>
      </c>
      <c r="M2177">
        <v>-3.1509999999999998</v>
      </c>
      <c r="N2177">
        <v>-3.218</v>
      </c>
      <c r="O2177">
        <v>1.0129999999999999</v>
      </c>
      <c r="P2177">
        <v>1.036</v>
      </c>
      <c r="Q2177">
        <v>1.0269999999999999</v>
      </c>
      <c r="R2177">
        <v>0.624</v>
      </c>
      <c r="S2177">
        <v>0.21299999999999999</v>
      </c>
    </row>
    <row r="2178" spans="1:19" x14ac:dyDescent="0.3">
      <c r="A2178">
        <v>300</v>
      </c>
      <c r="B2178">
        <v>-0.48</v>
      </c>
      <c r="C2178">
        <v>-1.48</v>
      </c>
      <c r="D2178">
        <v>-2.4769999999999999</v>
      </c>
      <c r="E2178">
        <v>-3.1520000000000001</v>
      </c>
      <c r="F2178">
        <v>-3.23</v>
      </c>
      <c r="G2178">
        <v>2.2000000000000002</v>
      </c>
      <c r="H2178">
        <v>-0.01</v>
      </c>
      <c r="I2178">
        <v>1.9830000000000001</v>
      </c>
      <c r="J2178">
        <v>-0.498</v>
      </c>
      <c r="K2178">
        <v>-1.48</v>
      </c>
      <c r="L2178">
        <v>-2.476</v>
      </c>
      <c r="M2178">
        <v>-3.1509999999999998</v>
      </c>
      <c r="N2178">
        <v>-3.2149999999999999</v>
      </c>
      <c r="O2178">
        <v>1.0129999999999999</v>
      </c>
      <c r="P2178">
        <v>1.034</v>
      </c>
      <c r="Q2178">
        <v>1.026</v>
      </c>
      <c r="R2178">
        <v>0.625</v>
      </c>
      <c r="S2178">
        <v>0.20799999999999999</v>
      </c>
    </row>
    <row r="2179" spans="1:19" x14ac:dyDescent="0.3">
      <c r="A2179">
        <v>360</v>
      </c>
      <c r="B2179">
        <v>-0.48</v>
      </c>
      <c r="C2179">
        <v>-1.48</v>
      </c>
      <c r="D2179">
        <v>-2.4769999999999999</v>
      </c>
      <c r="E2179">
        <v>-3.1520000000000001</v>
      </c>
      <c r="F2179">
        <v>-3.23</v>
      </c>
      <c r="G2179">
        <v>2.2000000000000002</v>
      </c>
      <c r="H2179">
        <v>-0.01</v>
      </c>
      <c r="I2179">
        <v>1.9830000000000001</v>
      </c>
      <c r="J2179">
        <v>-0.5</v>
      </c>
      <c r="K2179">
        <v>-1.4810000000000001</v>
      </c>
      <c r="L2179">
        <v>-2.476</v>
      </c>
      <c r="M2179">
        <v>-3.149</v>
      </c>
      <c r="N2179">
        <v>-3.2120000000000002</v>
      </c>
      <c r="O2179">
        <v>1.012</v>
      </c>
      <c r="P2179">
        <v>1.032</v>
      </c>
      <c r="Q2179">
        <v>1.026</v>
      </c>
      <c r="R2179">
        <v>0.621</v>
      </c>
      <c r="S2179">
        <v>0.20499999999999999</v>
      </c>
    </row>
    <row r="2180" spans="1:19" x14ac:dyDescent="0.3">
      <c r="A2180">
        <v>420</v>
      </c>
      <c r="B2180">
        <v>-0.48</v>
      </c>
      <c r="C2180">
        <v>-1.48</v>
      </c>
      <c r="D2180">
        <v>-2.4769999999999999</v>
      </c>
      <c r="E2180">
        <v>-3.1520000000000001</v>
      </c>
      <c r="F2180">
        <v>-3.23</v>
      </c>
      <c r="G2180">
        <v>2.2000000000000002</v>
      </c>
      <c r="H2180">
        <v>-0.01</v>
      </c>
      <c r="I2180">
        <v>1.9830000000000001</v>
      </c>
      <c r="J2180">
        <v>-0.502</v>
      </c>
      <c r="K2180">
        <v>-1.482</v>
      </c>
      <c r="L2180">
        <v>-2.476</v>
      </c>
      <c r="M2180">
        <v>-3.1469999999999998</v>
      </c>
      <c r="N2180">
        <v>-3.2090000000000001</v>
      </c>
      <c r="O2180">
        <v>1.0109999999999999</v>
      </c>
      <c r="P2180">
        <v>1.03</v>
      </c>
      <c r="Q2180">
        <v>1.0269999999999999</v>
      </c>
      <c r="R2180">
        <v>0.61599999999999999</v>
      </c>
      <c r="S2180">
        <v>0.20200000000000001</v>
      </c>
    </row>
    <row r="2181" spans="1:19" x14ac:dyDescent="0.3">
      <c r="A2181">
        <v>480</v>
      </c>
      <c r="B2181">
        <v>-0.48</v>
      </c>
      <c r="C2181">
        <v>-1.48</v>
      </c>
      <c r="D2181">
        <v>-2.4769999999999999</v>
      </c>
      <c r="E2181">
        <v>-3.1520000000000001</v>
      </c>
      <c r="F2181">
        <v>-3.23</v>
      </c>
      <c r="G2181">
        <v>2.2000000000000002</v>
      </c>
      <c r="H2181">
        <v>-0.01</v>
      </c>
      <c r="I2181">
        <v>1.9830000000000001</v>
      </c>
      <c r="J2181">
        <v>-0.504</v>
      </c>
      <c r="K2181">
        <v>-1.4830000000000001</v>
      </c>
      <c r="L2181">
        <v>-2.476</v>
      </c>
      <c r="M2181">
        <v>-3.145</v>
      </c>
      <c r="N2181">
        <v>-3.206</v>
      </c>
      <c r="O2181">
        <v>1.01</v>
      </c>
      <c r="P2181">
        <v>1.028</v>
      </c>
      <c r="Q2181">
        <v>1.026</v>
      </c>
      <c r="R2181">
        <v>0.61099999999999999</v>
      </c>
      <c r="S2181">
        <v>0.2</v>
      </c>
    </row>
    <row r="2182" spans="1:19" x14ac:dyDescent="0.3">
      <c r="A2182">
        <v>540</v>
      </c>
      <c r="B2182">
        <v>-0.48</v>
      </c>
      <c r="C2182">
        <v>-1.48</v>
      </c>
      <c r="D2182">
        <v>-2.4769999999999999</v>
      </c>
      <c r="E2182">
        <v>-3.1520000000000001</v>
      </c>
      <c r="F2182">
        <v>-3.23</v>
      </c>
      <c r="G2182">
        <v>2.2000000000000002</v>
      </c>
      <c r="H2182">
        <v>-0.01</v>
      </c>
      <c r="I2182">
        <v>1.9830000000000001</v>
      </c>
      <c r="J2182">
        <v>-0.50700000000000001</v>
      </c>
      <c r="K2182">
        <v>-1.4850000000000001</v>
      </c>
      <c r="L2182">
        <v>-2.4750000000000001</v>
      </c>
      <c r="M2182">
        <v>-3.1419999999999999</v>
      </c>
      <c r="N2182">
        <v>-3.2029999999999998</v>
      </c>
      <c r="O2182">
        <v>1.0089999999999999</v>
      </c>
      <c r="P2182">
        <v>1.0269999999999999</v>
      </c>
      <c r="Q2182">
        <v>1.0249999999999999</v>
      </c>
      <c r="R2182">
        <v>0.60599999999999998</v>
      </c>
      <c r="S2182">
        <v>0.19900000000000001</v>
      </c>
    </row>
    <row r="2183" spans="1:19" x14ac:dyDescent="0.3">
      <c r="A2183">
        <v>600</v>
      </c>
      <c r="B2183">
        <v>-0.48</v>
      </c>
      <c r="C2183">
        <v>-1.48</v>
      </c>
      <c r="D2183">
        <v>-2.4769999999999999</v>
      </c>
      <c r="E2183">
        <v>-3.1520000000000001</v>
      </c>
      <c r="F2183">
        <v>-3.23</v>
      </c>
      <c r="G2183">
        <v>2.2000000000000002</v>
      </c>
      <c r="H2183">
        <v>-0.01</v>
      </c>
      <c r="I2183">
        <v>1.9830000000000001</v>
      </c>
      <c r="J2183">
        <v>-0.50900000000000001</v>
      </c>
      <c r="K2183">
        <v>-1.486</v>
      </c>
      <c r="L2183">
        <v>-2.4750000000000001</v>
      </c>
      <c r="M2183">
        <v>-3.1389999999999998</v>
      </c>
      <c r="N2183">
        <v>-3.2</v>
      </c>
      <c r="O2183">
        <v>1.008</v>
      </c>
      <c r="P2183">
        <v>1.0249999999999999</v>
      </c>
      <c r="Q2183">
        <v>1.026</v>
      </c>
      <c r="R2183">
        <v>0.60199999999999998</v>
      </c>
      <c r="S2183">
        <v>0.19800000000000001</v>
      </c>
    </row>
    <row r="2185" spans="1:19" x14ac:dyDescent="0.3">
      <c r="A2185" t="s">
        <v>0</v>
      </c>
      <c r="B2185" t="s">
        <v>169</v>
      </c>
    </row>
    <row r="2186" spans="1:19" x14ac:dyDescent="0.3">
      <c r="A2186">
        <v>0</v>
      </c>
      <c r="B2186">
        <v>-0.48</v>
      </c>
      <c r="C2186">
        <v>-1.48</v>
      </c>
      <c r="D2186">
        <v>-2.476</v>
      </c>
      <c r="E2186">
        <v>-3.1440000000000001</v>
      </c>
      <c r="F2186">
        <v>-3.22</v>
      </c>
      <c r="G2186">
        <v>2.2000000000000002</v>
      </c>
      <c r="H2186">
        <v>-0.01</v>
      </c>
      <c r="I2186">
        <v>2.4540000000000002</v>
      </c>
      <c r="J2186">
        <v>-0.48</v>
      </c>
      <c r="K2186">
        <v>-1.48</v>
      </c>
      <c r="L2186">
        <v>-2.476</v>
      </c>
      <c r="M2186">
        <v>-3.1440000000000001</v>
      </c>
      <c r="N2186">
        <v>-3.22</v>
      </c>
      <c r="O2186">
        <v>1.006</v>
      </c>
      <c r="P2186">
        <v>1.006</v>
      </c>
      <c r="Q2186">
        <v>0.998</v>
      </c>
      <c r="R2186">
        <v>0.60699999999999998</v>
      </c>
      <c r="S2186">
        <v>0.23599999999999999</v>
      </c>
    </row>
    <row r="2187" spans="1:19" x14ac:dyDescent="0.3">
      <c r="A2187">
        <v>60</v>
      </c>
      <c r="B2187">
        <v>-0.48</v>
      </c>
      <c r="C2187">
        <v>-1.48</v>
      </c>
      <c r="D2187">
        <v>-2.476</v>
      </c>
      <c r="E2187">
        <v>-3.1440000000000001</v>
      </c>
      <c r="F2187">
        <v>-3.22</v>
      </c>
      <c r="G2187">
        <v>2.2000000000000002</v>
      </c>
      <c r="H2187">
        <v>-0.01</v>
      </c>
      <c r="I2187">
        <v>2.4540000000000002</v>
      </c>
      <c r="J2187">
        <v>-0.48599999999999999</v>
      </c>
      <c r="K2187">
        <v>-1.48</v>
      </c>
      <c r="L2187">
        <v>-2.476</v>
      </c>
      <c r="M2187">
        <v>-3.1429999999999998</v>
      </c>
      <c r="N2187">
        <v>-3.2229999999999999</v>
      </c>
      <c r="O2187">
        <v>1.01</v>
      </c>
      <c r="P2187">
        <v>1.0269999999999999</v>
      </c>
      <c r="Q2187">
        <v>1.0169999999999999</v>
      </c>
      <c r="R2187">
        <v>0.60799999999999998</v>
      </c>
      <c r="S2187">
        <v>0.245</v>
      </c>
    </row>
    <row r="2188" spans="1:19" x14ac:dyDescent="0.3">
      <c r="A2188">
        <v>120</v>
      </c>
      <c r="B2188">
        <v>-0.48</v>
      </c>
      <c r="C2188">
        <v>-1.48</v>
      </c>
      <c r="D2188">
        <v>-2.476</v>
      </c>
      <c r="E2188">
        <v>-3.1440000000000001</v>
      </c>
      <c r="F2188">
        <v>-3.22</v>
      </c>
      <c r="G2188">
        <v>2.2000000000000002</v>
      </c>
      <c r="H2188">
        <v>-0.01</v>
      </c>
      <c r="I2188">
        <v>2.4540000000000002</v>
      </c>
      <c r="J2188">
        <v>-0.48899999999999999</v>
      </c>
      <c r="K2188">
        <v>-1.48</v>
      </c>
      <c r="L2188">
        <v>-2.4769999999999999</v>
      </c>
      <c r="M2188">
        <v>-3.1440000000000001</v>
      </c>
      <c r="N2188">
        <v>-3.226</v>
      </c>
      <c r="O2188">
        <v>1.012</v>
      </c>
      <c r="P2188">
        <v>1.0309999999999999</v>
      </c>
      <c r="Q2188">
        <v>1.026</v>
      </c>
      <c r="R2188">
        <v>0.61099999999999999</v>
      </c>
      <c r="S2188">
        <v>0.253</v>
      </c>
    </row>
    <row r="2189" spans="1:19" x14ac:dyDescent="0.3">
      <c r="A2189">
        <v>180</v>
      </c>
      <c r="B2189">
        <v>-0.48</v>
      </c>
      <c r="C2189">
        <v>-1.48</v>
      </c>
      <c r="D2189">
        <v>-2.476</v>
      </c>
      <c r="E2189">
        <v>-3.1440000000000001</v>
      </c>
      <c r="F2189">
        <v>-3.22</v>
      </c>
      <c r="G2189">
        <v>2.2000000000000002</v>
      </c>
      <c r="H2189">
        <v>-0.01</v>
      </c>
      <c r="I2189">
        <v>2.4540000000000002</v>
      </c>
      <c r="J2189">
        <v>-0.49299999999999999</v>
      </c>
      <c r="K2189">
        <v>-1.48</v>
      </c>
      <c r="L2189">
        <v>-2.476</v>
      </c>
      <c r="M2189">
        <v>-3.1429999999999998</v>
      </c>
      <c r="N2189">
        <v>-3.2290000000000001</v>
      </c>
      <c r="O2189">
        <v>1.0129999999999999</v>
      </c>
      <c r="P2189">
        <v>1.034</v>
      </c>
      <c r="Q2189">
        <v>1.0249999999999999</v>
      </c>
      <c r="R2189">
        <v>0.61299999999999999</v>
      </c>
      <c r="S2189">
        <v>0.25900000000000001</v>
      </c>
    </row>
    <row r="2190" spans="1:19" x14ac:dyDescent="0.3">
      <c r="A2190">
        <v>240</v>
      </c>
      <c r="B2190">
        <v>-0.48</v>
      </c>
      <c r="C2190">
        <v>-1.48</v>
      </c>
      <c r="D2190">
        <v>-2.476</v>
      </c>
      <c r="E2190">
        <v>-3.1440000000000001</v>
      </c>
      <c r="F2190">
        <v>-3.22</v>
      </c>
      <c r="G2190">
        <v>2.2000000000000002</v>
      </c>
      <c r="H2190">
        <v>-0.01</v>
      </c>
      <c r="I2190">
        <v>2.4540000000000002</v>
      </c>
      <c r="J2190">
        <v>-0.495</v>
      </c>
      <c r="K2190">
        <v>-1.48</v>
      </c>
      <c r="L2190">
        <v>-2.476</v>
      </c>
      <c r="M2190">
        <v>-3.1419999999999999</v>
      </c>
      <c r="N2190">
        <v>-3.2320000000000002</v>
      </c>
      <c r="O2190">
        <v>1.0129999999999999</v>
      </c>
      <c r="P2190">
        <v>1.036</v>
      </c>
      <c r="Q2190">
        <v>1.026</v>
      </c>
      <c r="R2190">
        <v>0.61099999999999999</v>
      </c>
      <c r="S2190">
        <v>0.26500000000000001</v>
      </c>
    </row>
    <row r="2191" spans="1:19" x14ac:dyDescent="0.3">
      <c r="A2191">
        <v>300</v>
      </c>
      <c r="B2191">
        <v>-0.48</v>
      </c>
      <c r="C2191">
        <v>-1.48</v>
      </c>
      <c r="D2191">
        <v>-2.476</v>
      </c>
      <c r="E2191">
        <v>-3.1440000000000001</v>
      </c>
      <c r="F2191">
        <v>-3.22</v>
      </c>
      <c r="G2191">
        <v>2.2000000000000002</v>
      </c>
      <c r="H2191">
        <v>-0.01</v>
      </c>
      <c r="I2191">
        <v>2.4540000000000002</v>
      </c>
      <c r="J2191">
        <v>-0.498</v>
      </c>
      <c r="K2191">
        <v>-1.48</v>
      </c>
      <c r="L2191">
        <v>-2.476</v>
      </c>
      <c r="M2191">
        <v>-3.141</v>
      </c>
      <c r="N2191">
        <v>-3.2349999999999999</v>
      </c>
      <c r="O2191">
        <v>1.0129999999999999</v>
      </c>
      <c r="P2191">
        <v>1.0349999999999999</v>
      </c>
      <c r="Q2191">
        <v>1.0269999999999999</v>
      </c>
      <c r="R2191">
        <v>0.61299999999999999</v>
      </c>
      <c r="S2191">
        <v>0.27</v>
      </c>
    </row>
    <row r="2192" spans="1:19" x14ac:dyDescent="0.3">
      <c r="A2192">
        <v>360</v>
      </c>
      <c r="B2192">
        <v>-0.48</v>
      </c>
      <c r="C2192">
        <v>-1.48</v>
      </c>
      <c r="D2192">
        <v>-2.476</v>
      </c>
      <c r="E2192">
        <v>-3.1440000000000001</v>
      </c>
      <c r="F2192">
        <v>-3.22</v>
      </c>
      <c r="G2192">
        <v>2.2000000000000002</v>
      </c>
      <c r="H2192">
        <v>-0.01</v>
      </c>
      <c r="I2192">
        <v>2.4540000000000002</v>
      </c>
      <c r="J2192">
        <v>-0.5</v>
      </c>
      <c r="K2192">
        <v>-1.4810000000000001</v>
      </c>
      <c r="L2192">
        <v>-2.476</v>
      </c>
      <c r="M2192">
        <v>-3.1419999999999999</v>
      </c>
      <c r="N2192">
        <v>-3.238</v>
      </c>
      <c r="O2192">
        <v>1.012</v>
      </c>
      <c r="P2192">
        <v>1.032</v>
      </c>
      <c r="Q2192">
        <v>1.0249999999999999</v>
      </c>
      <c r="R2192">
        <v>0.61899999999999999</v>
      </c>
      <c r="S2192">
        <v>0.27400000000000002</v>
      </c>
    </row>
    <row r="2193" spans="1:19" x14ac:dyDescent="0.3">
      <c r="A2193">
        <v>420</v>
      </c>
      <c r="B2193">
        <v>-0.48</v>
      </c>
      <c r="C2193">
        <v>-1.48</v>
      </c>
      <c r="D2193">
        <v>-2.476</v>
      </c>
      <c r="E2193">
        <v>-3.1440000000000001</v>
      </c>
      <c r="F2193">
        <v>-3.22</v>
      </c>
      <c r="G2193">
        <v>2.2000000000000002</v>
      </c>
      <c r="H2193">
        <v>-0.01</v>
      </c>
      <c r="I2193">
        <v>2.4540000000000002</v>
      </c>
      <c r="J2193">
        <v>-0.502</v>
      </c>
      <c r="K2193">
        <v>-1.482</v>
      </c>
      <c r="L2193">
        <v>-2.4750000000000001</v>
      </c>
      <c r="M2193">
        <v>-3.1429999999999998</v>
      </c>
      <c r="N2193">
        <v>-3.2410000000000001</v>
      </c>
      <c r="O2193">
        <v>1.0109999999999999</v>
      </c>
      <c r="P2193">
        <v>1.03</v>
      </c>
      <c r="Q2193">
        <v>1.0249999999999999</v>
      </c>
      <c r="R2193">
        <v>0.625</v>
      </c>
      <c r="S2193">
        <v>0.27800000000000002</v>
      </c>
    </row>
    <row r="2194" spans="1:19" x14ac:dyDescent="0.3">
      <c r="A2194">
        <v>480</v>
      </c>
      <c r="B2194">
        <v>-0.48</v>
      </c>
      <c r="C2194">
        <v>-1.48</v>
      </c>
      <c r="D2194">
        <v>-2.476</v>
      </c>
      <c r="E2194">
        <v>-3.1440000000000001</v>
      </c>
      <c r="F2194">
        <v>-3.22</v>
      </c>
      <c r="G2194">
        <v>2.2000000000000002</v>
      </c>
      <c r="H2194">
        <v>-0.01</v>
      </c>
      <c r="I2194">
        <v>2.4540000000000002</v>
      </c>
      <c r="J2194">
        <v>-0.504</v>
      </c>
      <c r="K2194">
        <v>-1.4830000000000001</v>
      </c>
      <c r="L2194">
        <v>-2.4750000000000001</v>
      </c>
      <c r="M2194">
        <v>-3.1459999999999999</v>
      </c>
      <c r="N2194">
        <v>-3.2440000000000002</v>
      </c>
      <c r="O2194">
        <v>1.01</v>
      </c>
      <c r="P2194">
        <v>1.0289999999999999</v>
      </c>
      <c r="Q2194">
        <v>1.026</v>
      </c>
      <c r="R2194">
        <v>0.63200000000000001</v>
      </c>
      <c r="S2194">
        <v>0.28199999999999997</v>
      </c>
    </row>
    <row r="2195" spans="1:19" x14ac:dyDescent="0.3">
      <c r="A2195">
        <v>540</v>
      </c>
      <c r="B2195">
        <v>-0.48</v>
      </c>
      <c r="C2195">
        <v>-1.48</v>
      </c>
      <c r="D2195">
        <v>-2.476</v>
      </c>
      <c r="E2195">
        <v>-3.1440000000000001</v>
      </c>
      <c r="F2195">
        <v>-3.22</v>
      </c>
      <c r="G2195">
        <v>2.2000000000000002</v>
      </c>
      <c r="H2195">
        <v>-0.01</v>
      </c>
      <c r="I2195">
        <v>2.4540000000000002</v>
      </c>
      <c r="J2195">
        <v>-0.50700000000000001</v>
      </c>
      <c r="K2195">
        <v>-1.4850000000000001</v>
      </c>
      <c r="L2195">
        <v>-2.4750000000000001</v>
      </c>
      <c r="M2195">
        <v>-3.1480000000000001</v>
      </c>
      <c r="N2195">
        <v>-3.2469999999999999</v>
      </c>
      <c r="O2195">
        <v>1.0089999999999999</v>
      </c>
      <c r="P2195">
        <v>1.026</v>
      </c>
      <c r="Q2195">
        <v>1.0249999999999999</v>
      </c>
      <c r="R2195">
        <v>0.63800000000000001</v>
      </c>
      <c r="S2195">
        <v>0.28499999999999998</v>
      </c>
    </row>
    <row r="2196" spans="1:19" x14ac:dyDescent="0.3">
      <c r="A2196">
        <v>600</v>
      </c>
      <c r="B2196">
        <v>-0.48</v>
      </c>
      <c r="C2196">
        <v>-1.48</v>
      </c>
      <c r="D2196">
        <v>-2.476</v>
      </c>
      <c r="E2196">
        <v>-3.1440000000000001</v>
      </c>
      <c r="F2196">
        <v>-3.22</v>
      </c>
      <c r="G2196">
        <v>2.2000000000000002</v>
      </c>
      <c r="H2196">
        <v>-0.01</v>
      </c>
      <c r="I2196">
        <v>2.4540000000000002</v>
      </c>
      <c r="J2196">
        <v>-0.50900000000000001</v>
      </c>
      <c r="K2196">
        <v>-1.486</v>
      </c>
      <c r="L2196">
        <v>-2.4750000000000001</v>
      </c>
      <c r="M2196">
        <v>-3.15</v>
      </c>
      <c r="N2196">
        <v>-3.25</v>
      </c>
      <c r="O2196">
        <v>1.008</v>
      </c>
      <c r="P2196">
        <v>1.0249999999999999</v>
      </c>
      <c r="Q2196">
        <v>1.0249999999999999</v>
      </c>
      <c r="R2196">
        <v>0.64200000000000002</v>
      </c>
      <c r="S2196">
        <v>0.28699999999999998</v>
      </c>
    </row>
    <row r="2198" spans="1:19" x14ac:dyDescent="0.3">
      <c r="A2198" t="s">
        <v>0</v>
      </c>
      <c r="B2198" t="s">
        <v>170</v>
      </c>
    </row>
    <row r="2199" spans="1:19" x14ac:dyDescent="0.3">
      <c r="A2199">
        <v>0</v>
      </c>
      <c r="B2199">
        <v>-0.48</v>
      </c>
      <c r="C2199">
        <v>-1.48</v>
      </c>
      <c r="D2199">
        <v>-2.476</v>
      </c>
      <c r="E2199">
        <v>-3.1440000000000001</v>
      </c>
      <c r="F2199">
        <v>-3.22</v>
      </c>
      <c r="G2199">
        <v>2.2000000000000002</v>
      </c>
      <c r="H2199">
        <v>-0.01</v>
      </c>
      <c r="I2199">
        <v>2.2229999999999999</v>
      </c>
      <c r="J2199">
        <v>-0.48</v>
      </c>
      <c r="K2199">
        <v>-1.48</v>
      </c>
      <c r="L2199">
        <v>-2.476</v>
      </c>
      <c r="M2199">
        <v>-3.1440000000000001</v>
      </c>
      <c r="N2199">
        <v>-3.22</v>
      </c>
      <c r="O2199">
        <v>1.006</v>
      </c>
      <c r="P2199">
        <v>1.006</v>
      </c>
      <c r="Q2199">
        <v>0.998</v>
      </c>
      <c r="R2199">
        <v>0.60699999999999998</v>
      </c>
      <c r="S2199">
        <v>0.23599999999999999</v>
      </c>
    </row>
    <row r="2200" spans="1:19" x14ac:dyDescent="0.3">
      <c r="A2200">
        <v>60</v>
      </c>
      <c r="B2200">
        <v>-0.48</v>
      </c>
      <c r="C2200">
        <v>-1.48</v>
      </c>
      <c r="D2200">
        <v>-2.476</v>
      </c>
      <c r="E2200">
        <v>-3.1440000000000001</v>
      </c>
      <c r="F2200">
        <v>-3.22</v>
      </c>
      <c r="G2200">
        <v>2.2000000000000002</v>
      </c>
      <c r="H2200">
        <v>-0.01</v>
      </c>
      <c r="I2200">
        <v>2.2229999999999999</v>
      </c>
      <c r="J2200">
        <v>-0.48599999999999999</v>
      </c>
      <c r="K2200">
        <v>-1.48</v>
      </c>
      <c r="L2200">
        <v>-2.476</v>
      </c>
      <c r="M2200">
        <v>-3.1429999999999998</v>
      </c>
      <c r="N2200">
        <v>-3.22</v>
      </c>
      <c r="O2200">
        <v>1.01</v>
      </c>
      <c r="P2200">
        <v>1.0269999999999999</v>
      </c>
      <c r="Q2200">
        <v>1.0169999999999999</v>
      </c>
      <c r="R2200">
        <v>0.60899999999999999</v>
      </c>
      <c r="S2200">
        <v>0.23699999999999999</v>
      </c>
    </row>
    <row r="2201" spans="1:19" x14ac:dyDescent="0.3">
      <c r="A2201">
        <v>120</v>
      </c>
      <c r="B2201">
        <v>-0.48</v>
      </c>
      <c r="C2201">
        <v>-1.48</v>
      </c>
      <c r="D2201">
        <v>-2.476</v>
      </c>
      <c r="E2201">
        <v>-3.1440000000000001</v>
      </c>
      <c r="F2201">
        <v>-3.22</v>
      </c>
      <c r="G2201">
        <v>2.2000000000000002</v>
      </c>
      <c r="H2201">
        <v>-0.01</v>
      </c>
      <c r="I2201">
        <v>2.2229999999999999</v>
      </c>
      <c r="J2201">
        <v>-0.49</v>
      </c>
      <c r="K2201">
        <v>-1.48</v>
      </c>
      <c r="L2201">
        <v>-2.476</v>
      </c>
      <c r="M2201">
        <v>-3.1429999999999998</v>
      </c>
      <c r="N2201">
        <v>-3.22</v>
      </c>
      <c r="O2201">
        <v>1.012</v>
      </c>
      <c r="P2201">
        <v>1.0309999999999999</v>
      </c>
      <c r="Q2201">
        <v>1.0249999999999999</v>
      </c>
      <c r="R2201">
        <v>0.61</v>
      </c>
      <c r="S2201">
        <v>0.23799999999999999</v>
      </c>
    </row>
    <row r="2202" spans="1:19" x14ac:dyDescent="0.3">
      <c r="A2202">
        <v>180</v>
      </c>
      <c r="B2202">
        <v>-0.48</v>
      </c>
      <c r="C2202">
        <v>-1.48</v>
      </c>
      <c r="D2202">
        <v>-2.476</v>
      </c>
      <c r="E2202">
        <v>-3.1440000000000001</v>
      </c>
      <c r="F2202">
        <v>-3.22</v>
      </c>
      <c r="G2202">
        <v>2.2000000000000002</v>
      </c>
      <c r="H2202">
        <v>-0.01</v>
      </c>
      <c r="I2202">
        <v>2.2229999999999999</v>
      </c>
      <c r="J2202">
        <v>-0.49299999999999999</v>
      </c>
      <c r="K2202">
        <v>-1.48</v>
      </c>
      <c r="L2202">
        <v>-2.4769999999999999</v>
      </c>
      <c r="M2202">
        <v>-3.1429999999999998</v>
      </c>
      <c r="N2202">
        <v>-3.22</v>
      </c>
      <c r="O2202">
        <v>1.0129999999999999</v>
      </c>
      <c r="P2202">
        <v>1.0349999999999999</v>
      </c>
      <c r="Q2202">
        <v>1.026</v>
      </c>
      <c r="R2202">
        <v>0.61299999999999999</v>
      </c>
      <c r="S2202">
        <v>0.23699999999999999</v>
      </c>
    </row>
    <row r="2203" spans="1:19" x14ac:dyDescent="0.3">
      <c r="A2203">
        <v>240</v>
      </c>
      <c r="B2203">
        <v>-0.48</v>
      </c>
      <c r="C2203">
        <v>-1.48</v>
      </c>
      <c r="D2203">
        <v>-2.476</v>
      </c>
      <c r="E2203">
        <v>-3.1440000000000001</v>
      </c>
      <c r="F2203">
        <v>-3.22</v>
      </c>
      <c r="G2203">
        <v>2.2000000000000002</v>
      </c>
      <c r="H2203">
        <v>-0.01</v>
      </c>
      <c r="I2203">
        <v>2.2229999999999999</v>
      </c>
      <c r="J2203">
        <v>-0.495</v>
      </c>
      <c r="K2203">
        <v>-1.48</v>
      </c>
      <c r="L2203">
        <v>-2.476</v>
      </c>
      <c r="M2203">
        <v>-3.1419999999999999</v>
      </c>
      <c r="N2203">
        <v>-3.22</v>
      </c>
      <c r="O2203">
        <v>1.0129999999999999</v>
      </c>
      <c r="P2203">
        <v>1.036</v>
      </c>
      <c r="Q2203">
        <v>1.026</v>
      </c>
      <c r="R2203">
        <v>0.61399999999999999</v>
      </c>
      <c r="S2203">
        <v>0.23799999999999999</v>
      </c>
    </row>
    <row r="2204" spans="1:19" x14ac:dyDescent="0.3">
      <c r="A2204">
        <v>300</v>
      </c>
      <c r="B2204">
        <v>-0.48</v>
      </c>
      <c r="C2204">
        <v>-1.48</v>
      </c>
      <c r="D2204">
        <v>-2.476</v>
      </c>
      <c r="E2204">
        <v>-3.1440000000000001</v>
      </c>
      <c r="F2204">
        <v>-3.22</v>
      </c>
      <c r="G2204">
        <v>2.2000000000000002</v>
      </c>
      <c r="H2204">
        <v>-0.01</v>
      </c>
      <c r="I2204">
        <v>2.2229999999999999</v>
      </c>
      <c r="J2204">
        <v>-0.498</v>
      </c>
      <c r="K2204">
        <v>-1.48</v>
      </c>
      <c r="L2204">
        <v>-2.476</v>
      </c>
      <c r="M2204">
        <v>-3.1419999999999999</v>
      </c>
      <c r="N2204">
        <v>-3.22</v>
      </c>
      <c r="O2204">
        <v>1.0129999999999999</v>
      </c>
      <c r="P2204">
        <v>1.0349999999999999</v>
      </c>
      <c r="Q2204">
        <v>1.026</v>
      </c>
      <c r="R2204">
        <v>0.61599999999999999</v>
      </c>
      <c r="S2204">
        <v>0.23799999999999999</v>
      </c>
    </row>
    <row r="2205" spans="1:19" x14ac:dyDescent="0.3">
      <c r="A2205">
        <v>360</v>
      </c>
      <c r="B2205">
        <v>-0.48</v>
      </c>
      <c r="C2205">
        <v>-1.48</v>
      </c>
      <c r="D2205">
        <v>-2.476</v>
      </c>
      <c r="E2205">
        <v>-3.1440000000000001</v>
      </c>
      <c r="F2205">
        <v>-3.22</v>
      </c>
      <c r="G2205">
        <v>2.2000000000000002</v>
      </c>
      <c r="H2205">
        <v>-0.01</v>
      </c>
      <c r="I2205">
        <v>2.2229999999999999</v>
      </c>
      <c r="J2205">
        <v>-0.5</v>
      </c>
      <c r="K2205">
        <v>-1.4810000000000001</v>
      </c>
      <c r="L2205">
        <v>-2.476</v>
      </c>
      <c r="M2205">
        <v>-3.1419999999999999</v>
      </c>
      <c r="N2205">
        <v>-3.22</v>
      </c>
      <c r="O2205">
        <v>1.012</v>
      </c>
      <c r="P2205">
        <v>1.032</v>
      </c>
      <c r="Q2205">
        <v>1.0249999999999999</v>
      </c>
      <c r="R2205">
        <v>0.61699999999999999</v>
      </c>
      <c r="S2205">
        <v>0.23799999999999999</v>
      </c>
    </row>
    <row r="2206" spans="1:19" x14ac:dyDescent="0.3">
      <c r="A2206">
        <v>420</v>
      </c>
      <c r="B2206">
        <v>-0.48</v>
      </c>
      <c r="C2206">
        <v>-1.48</v>
      </c>
      <c r="D2206">
        <v>-2.476</v>
      </c>
      <c r="E2206">
        <v>-3.1440000000000001</v>
      </c>
      <c r="F2206">
        <v>-3.22</v>
      </c>
      <c r="G2206">
        <v>2.2000000000000002</v>
      </c>
      <c r="H2206">
        <v>-0.01</v>
      </c>
      <c r="I2206">
        <v>2.2229999999999999</v>
      </c>
      <c r="J2206">
        <v>-0.502</v>
      </c>
      <c r="K2206">
        <v>-1.482</v>
      </c>
      <c r="L2206">
        <v>-2.476</v>
      </c>
      <c r="M2206">
        <v>-3.141</v>
      </c>
      <c r="N2206">
        <v>-3.22</v>
      </c>
      <c r="O2206">
        <v>1.0109999999999999</v>
      </c>
      <c r="P2206">
        <v>1.03</v>
      </c>
      <c r="Q2206">
        <v>1.026</v>
      </c>
      <c r="R2206">
        <v>0.61699999999999999</v>
      </c>
      <c r="S2206">
        <v>0.23899999999999999</v>
      </c>
    </row>
    <row r="2207" spans="1:19" x14ac:dyDescent="0.3">
      <c r="A2207">
        <v>480</v>
      </c>
      <c r="B2207">
        <v>-0.48</v>
      </c>
      <c r="C2207">
        <v>-1.48</v>
      </c>
      <c r="D2207">
        <v>-2.476</v>
      </c>
      <c r="E2207">
        <v>-3.1440000000000001</v>
      </c>
      <c r="F2207">
        <v>-3.22</v>
      </c>
      <c r="G2207">
        <v>2.2000000000000002</v>
      </c>
      <c r="H2207">
        <v>-0.01</v>
      </c>
      <c r="I2207">
        <v>2.2229999999999999</v>
      </c>
      <c r="J2207">
        <v>-0.504</v>
      </c>
      <c r="K2207">
        <v>-1.4830000000000001</v>
      </c>
      <c r="L2207">
        <v>-2.4750000000000001</v>
      </c>
      <c r="M2207">
        <v>-3.141</v>
      </c>
      <c r="N2207">
        <v>-3.22</v>
      </c>
      <c r="O2207">
        <v>1.01</v>
      </c>
      <c r="P2207">
        <v>1.0289999999999999</v>
      </c>
      <c r="Q2207">
        <v>1.026</v>
      </c>
      <c r="R2207">
        <v>0.61799999999999999</v>
      </c>
      <c r="S2207">
        <v>0.24</v>
      </c>
    </row>
    <row r="2208" spans="1:19" x14ac:dyDescent="0.3">
      <c r="A2208">
        <v>540</v>
      </c>
      <c r="B2208">
        <v>-0.48</v>
      </c>
      <c r="C2208">
        <v>-1.48</v>
      </c>
      <c r="D2208">
        <v>-2.476</v>
      </c>
      <c r="E2208">
        <v>-3.1440000000000001</v>
      </c>
      <c r="F2208">
        <v>-3.22</v>
      </c>
      <c r="G2208">
        <v>2.2000000000000002</v>
      </c>
      <c r="H2208">
        <v>-0.01</v>
      </c>
      <c r="I2208">
        <v>2.2229999999999999</v>
      </c>
      <c r="J2208">
        <v>-0.50700000000000001</v>
      </c>
      <c r="K2208">
        <v>-1.4850000000000001</v>
      </c>
      <c r="L2208">
        <v>-2.4750000000000001</v>
      </c>
      <c r="M2208">
        <v>-3.141</v>
      </c>
      <c r="N2208">
        <v>-3.22</v>
      </c>
      <c r="O2208">
        <v>1.0089999999999999</v>
      </c>
      <c r="P2208">
        <v>1.026</v>
      </c>
      <c r="Q2208">
        <v>1.0249999999999999</v>
      </c>
      <c r="R2208">
        <v>0.61899999999999999</v>
      </c>
      <c r="S2208">
        <v>0.24199999999999999</v>
      </c>
    </row>
    <row r="2209" spans="1:19" x14ac:dyDescent="0.3">
      <c r="A2209">
        <v>600</v>
      </c>
      <c r="B2209">
        <v>-0.48</v>
      </c>
      <c r="C2209">
        <v>-1.48</v>
      </c>
      <c r="D2209">
        <v>-2.476</v>
      </c>
      <c r="E2209">
        <v>-3.1440000000000001</v>
      </c>
      <c r="F2209">
        <v>-3.22</v>
      </c>
      <c r="G2209">
        <v>2.2000000000000002</v>
      </c>
      <c r="H2209">
        <v>-0.01</v>
      </c>
      <c r="I2209">
        <v>2.2229999999999999</v>
      </c>
      <c r="J2209">
        <v>-0.50900000000000001</v>
      </c>
      <c r="K2209">
        <v>-1.486</v>
      </c>
      <c r="L2209">
        <v>-2.4750000000000001</v>
      </c>
      <c r="M2209">
        <v>-3.141</v>
      </c>
      <c r="N2209">
        <v>-3.22</v>
      </c>
      <c r="O2209">
        <v>1.008</v>
      </c>
      <c r="P2209">
        <v>1.0249999999999999</v>
      </c>
      <c r="Q2209">
        <v>1.0249999999999999</v>
      </c>
      <c r="R2209">
        <v>0.61899999999999999</v>
      </c>
      <c r="S2209">
        <v>0.24199999999999999</v>
      </c>
    </row>
    <row r="2211" spans="1:19" x14ac:dyDescent="0.3">
      <c r="A2211" t="s">
        <v>0</v>
      </c>
      <c r="B2211" t="s">
        <v>171</v>
      </c>
    </row>
    <row r="2212" spans="1:19" x14ac:dyDescent="0.3">
      <c r="A2212">
        <v>0</v>
      </c>
      <c r="B2212">
        <v>-0.48</v>
      </c>
      <c r="C2212">
        <v>-1.48</v>
      </c>
      <c r="D2212">
        <v>-2.476</v>
      </c>
      <c r="E2212">
        <v>-3.1440000000000001</v>
      </c>
      <c r="F2212">
        <v>-3.22</v>
      </c>
      <c r="G2212">
        <v>2.2000000000000002</v>
      </c>
      <c r="H2212">
        <v>-0.01</v>
      </c>
      <c r="I2212">
        <v>1.9790000000000001</v>
      </c>
      <c r="J2212">
        <v>-0.48</v>
      </c>
      <c r="K2212">
        <v>-1.48</v>
      </c>
      <c r="L2212">
        <v>-2.476</v>
      </c>
      <c r="M2212">
        <v>-3.1440000000000001</v>
      </c>
      <c r="N2212">
        <v>-3.22</v>
      </c>
      <c r="O2212">
        <v>1.006</v>
      </c>
      <c r="P2212">
        <v>1.006</v>
      </c>
      <c r="Q2212">
        <v>0.998</v>
      </c>
      <c r="R2212">
        <v>0.60699999999999998</v>
      </c>
      <c r="S2212">
        <v>0.23599999999999999</v>
      </c>
    </row>
    <row r="2213" spans="1:19" x14ac:dyDescent="0.3">
      <c r="A2213">
        <v>60</v>
      </c>
      <c r="B2213">
        <v>-0.48</v>
      </c>
      <c r="C2213">
        <v>-1.48</v>
      </c>
      <c r="D2213">
        <v>-2.476</v>
      </c>
      <c r="E2213">
        <v>-3.1440000000000001</v>
      </c>
      <c r="F2213">
        <v>-3.22</v>
      </c>
      <c r="G2213">
        <v>2.2000000000000002</v>
      </c>
      <c r="H2213">
        <v>-0.01</v>
      </c>
      <c r="I2213">
        <v>1.9790000000000001</v>
      </c>
      <c r="J2213">
        <v>-0.48599999999999999</v>
      </c>
      <c r="K2213">
        <v>-1.48</v>
      </c>
      <c r="L2213">
        <v>-2.476</v>
      </c>
      <c r="M2213">
        <v>-3.1440000000000001</v>
      </c>
      <c r="N2213">
        <v>-3.2170000000000001</v>
      </c>
      <c r="O2213">
        <v>1.01</v>
      </c>
      <c r="P2213">
        <v>1.026</v>
      </c>
      <c r="Q2213">
        <v>1.0169999999999999</v>
      </c>
      <c r="R2213">
        <v>0.61</v>
      </c>
      <c r="S2213">
        <v>0.22800000000000001</v>
      </c>
    </row>
    <row r="2214" spans="1:19" x14ac:dyDescent="0.3">
      <c r="A2214">
        <v>120</v>
      </c>
      <c r="B2214">
        <v>-0.48</v>
      </c>
      <c r="C2214">
        <v>-1.48</v>
      </c>
      <c r="D2214">
        <v>-2.476</v>
      </c>
      <c r="E2214">
        <v>-3.1440000000000001</v>
      </c>
      <c r="F2214">
        <v>-3.22</v>
      </c>
      <c r="G2214">
        <v>2.2000000000000002</v>
      </c>
      <c r="H2214">
        <v>-0.01</v>
      </c>
      <c r="I2214">
        <v>1.9790000000000001</v>
      </c>
      <c r="J2214">
        <v>-0.49</v>
      </c>
      <c r="K2214">
        <v>-1.4810000000000001</v>
      </c>
      <c r="L2214">
        <v>-2.476</v>
      </c>
      <c r="M2214">
        <v>-3.1429999999999998</v>
      </c>
      <c r="N2214">
        <v>-3.214</v>
      </c>
      <c r="O2214">
        <v>1.012</v>
      </c>
      <c r="P2214">
        <v>1.0309999999999999</v>
      </c>
      <c r="Q2214">
        <v>1.024</v>
      </c>
      <c r="R2214">
        <v>0.60799999999999998</v>
      </c>
      <c r="S2214">
        <v>0.223</v>
      </c>
    </row>
    <row r="2215" spans="1:19" x14ac:dyDescent="0.3">
      <c r="A2215">
        <v>180</v>
      </c>
      <c r="B2215">
        <v>-0.48</v>
      </c>
      <c r="C2215">
        <v>-1.48</v>
      </c>
      <c r="D2215">
        <v>-2.476</v>
      </c>
      <c r="E2215">
        <v>-3.1440000000000001</v>
      </c>
      <c r="F2215">
        <v>-3.22</v>
      </c>
      <c r="G2215">
        <v>2.2000000000000002</v>
      </c>
      <c r="H2215">
        <v>-0.01</v>
      </c>
      <c r="I2215">
        <v>1.9790000000000001</v>
      </c>
      <c r="J2215">
        <v>-0.49299999999999999</v>
      </c>
      <c r="K2215">
        <v>-1.48</v>
      </c>
      <c r="L2215">
        <v>-2.4769999999999999</v>
      </c>
      <c r="M2215">
        <v>-3.1429999999999998</v>
      </c>
      <c r="N2215">
        <v>-3.2109999999999999</v>
      </c>
      <c r="O2215">
        <v>1.0129999999999999</v>
      </c>
      <c r="P2215">
        <v>1.0349999999999999</v>
      </c>
      <c r="Q2215">
        <v>1.0269999999999999</v>
      </c>
      <c r="R2215">
        <v>0.61199999999999999</v>
      </c>
      <c r="S2215">
        <v>0.216</v>
      </c>
    </row>
    <row r="2216" spans="1:19" x14ac:dyDescent="0.3">
      <c r="A2216">
        <v>240</v>
      </c>
      <c r="B2216">
        <v>-0.48</v>
      </c>
      <c r="C2216">
        <v>-1.48</v>
      </c>
      <c r="D2216">
        <v>-2.476</v>
      </c>
      <c r="E2216">
        <v>-3.1440000000000001</v>
      </c>
      <c r="F2216">
        <v>-3.22</v>
      </c>
      <c r="G2216">
        <v>2.2000000000000002</v>
      </c>
      <c r="H2216">
        <v>-0.01</v>
      </c>
      <c r="I2216">
        <v>1.9790000000000001</v>
      </c>
      <c r="J2216">
        <v>-0.495</v>
      </c>
      <c r="K2216">
        <v>-1.48</v>
      </c>
      <c r="L2216">
        <v>-2.476</v>
      </c>
      <c r="M2216">
        <v>-3.1429999999999998</v>
      </c>
      <c r="N2216">
        <v>-3.2080000000000002</v>
      </c>
      <c r="O2216">
        <v>1.0129999999999999</v>
      </c>
      <c r="P2216">
        <v>1.036</v>
      </c>
      <c r="Q2216">
        <v>1.026</v>
      </c>
      <c r="R2216">
        <v>0.61699999999999999</v>
      </c>
      <c r="S2216">
        <v>0.21099999999999999</v>
      </c>
    </row>
    <row r="2217" spans="1:19" x14ac:dyDescent="0.3">
      <c r="A2217">
        <v>300</v>
      </c>
      <c r="B2217">
        <v>-0.48</v>
      </c>
      <c r="C2217">
        <v>-1.48</v>
      </c>
      <c r="D2217">
        <v>-2.476</v>
      </c>
      <c r="E2217">
        <v>-3.1440000000000001</v>
      </c>
      <c r="F2217">
        <v>-3.22</v>
      </c>
      <c r="G2217">
        <v>2.2000000000000002</v>
      </c>
      <c r="H2217">
        <v>-0.01</v>
      </c>
      <c r="I2217">
        <v>1.9790000000000001</v>
      </c>
      <c r="J2217">
        <v>-0.497</v>
      </c>
      <c r="K2217">
        <v>-1.48</v>
      </c>
      <c r="L2217">
        <v>-2.476</v>
      </c>
      <c r="M2217">
        <v>-3.1429999999999998</v>
      </c>
      <c r="N2217">
        <v>-3.2050000000000001</v>
      </c>
      <c r="O2217">
        <v>1.012</v>
      </c>
      <c r="P2217">
        <v>1.034</v>
      </c>
      <c r="Q2217">
        <v>1.0249999999999999</v>
      </c>
      <c r="R2217">
        <v>0.61799999999999999</v>
      </c>
      <c r="S2217">
        <v>0.20599999999999999</v>
      </c>
    </row>
    <row r="2218" spans="1:19" x14ac:dyDescent="0.3">
      <c r="A2218">
        <v>360</v>
      </c>
      <c r="B2218">
        <v>-0.48</v>
      </c>
      <c r="C2218">
        <v>-1.48</v>
      </c>
      <c r="D2218">
        <v>-2.476</v>
      </c>
      <c r="E2218">
        <v>-3.1440000000000001</v>
      </c>
      <c r="F2218">
        <v>-3.22</v>
      </c>
      <c r="G2218">
        <v>2.2000000000000002</v>
      </c>
      <c r="H2218">
        <v>-0.01</v>
      </c>
      <c r="I2218">
        <v>1.9790000000000001</v>
      </c>
      <c r="J2218">
        <v>-0.5</v>
      </c>
      <c r="K2218">
        <v>-1.4810000000000001</v>
      </c>
      <c r="L2218">
        <v>-2.476</v>
      </c>
      <c r="M2218">
        <v>-3.1419999999999999</v>
      </c>
      <c r="N2218">
        <v>-3.202</v>
      </c>
      <c r="O2218">
        <v>1.012</v>
      </c>
      <c r="P2218">
        <v>1.032</v>
      </c>
      <c r="Q2218">
        <v>1.026</v>
      </c>
      <c r="R2218">
        <v>0.61499999999999999</v>
      </c>
      <c r="S2218">
        <v>0.20200000000000001</v>
      </c>
    </row>
    <row r="2219" spans="1:19" x14ac:dyDescent="0.3">
      <c r="A2219">
        <v>420</v>
      </c>
      <c r="B2219">
        <v>-0.48</v>
      </c>
      <c r="C2219">
        <v>-1.48</v>
      </c>
      <c r="D2219">
        <v>-2.476</v>
      </c>
      <c r="E2219">
        <v>-3.1440000000000001</v>
      </c>
      <c r="F2219">
        <v>-3.22</v>
      </c>
      <c r="G2219">
        <v>2.2000000000000002</v>
      </c>
      <c r="H2219">
        <v>-0.01</v>
      </c>
      <c r="I2219">
        <v>1.9790000000000001</v>
      </c>
      <c r="J2219">
        <v>-0.502</v>
      </c>
      <c r="K2219">
        <v>-1.482</v>
      </c>
      <c r="L2219">
        <v>-2.476</v>
      </c>
      <c r="M2219">
        <v>-3.1389999999999998</v>
      </c>
      <c r="N2219">
        <v>-3.1989999999999998</v>
      </c>
      <c r="O2219">
        <v>1.0109999999999999</v>
      </c>
      <c r="P2219">
        <v>1.03</v>
      </c>
      <c r="Q2219">
        <v>1.026</v>
      </c>
      <c r="R2219">
        <v>0.61</v>
      </c>
      <c r="S2219">
        <v>0.19900000000000001</v>
      </c>
    </row>
    <row r="2220" spans="1:19" x14ac:dyDescent="0.3">
      <c r="A2220">
        <v>480</v>
      </c>
      <c r="B2220">
        <v>-0.48</v>
      </c>
      <c r="C2220">
        <v>-1.48</v>
      </c>
      <c r="D2220">
        <v>-2.476</v>
      </c>
      <c r="E2220">
        <v>-3.1440000000000001</v>
      </c>
      <c r="F2220">
        <v>-3.22</v>
      </c>
      <c r="G2220">
        <v>2.2000000000000002</v>
      </c>
      <c r="H2220">
        <v>-0.01</v>
      </c>
      <c r="I2220">
        <v>1.9790000000000001</v>
      </c>
      <c r="J2220">
        <v>-0.504</v>
      </c>
      <c r="K2220">
        <v>-1.4830000000000001</v>
      </c>
      <c r="L2220">
        <v>-2.4750000000000001</v>
      </c>
      <c r="M2220">
        <v>-3.137</v>
      </c>
      <c r="N2220">
        <v>-3.1960000000000002</v>
      </c>
      <c r="O2220">
        <v>1.01</v>
      </c>
      <c r="P2220">
        <v>1.0289999999999999</v>
      </c>
      <c r="Q2220">
        <v>1.026</v>
      </c>
      <c r="R2220">
        <v>0.60499999999999998</v>
      </c>
      <c r="S2220">
        <v>0.19800000000000001</v>
      </c>
    </row>
    <row r="2221" spans="1:19" x14ac:dyDescent="0.3">
      <c r="A2221">
        <v>540</v>
      </c>
      <c r="B2221">
        <v>-0.48</v>
      </c>
      <c r="C2221">
        <v>-1.48</v>
      </c>
      <c r="D2221">
        <v>-2.476</v>
      </c>
      <c r="E2221">
        <v>-3.1440000000000001</v>
      </c>
      <c r="F2221">
        <v>-3.22</v>
      </c>
      <c r="G2221">
        <v>2.2000000000000002</v>
      </c>
      <c r="H2221">
        <v>-0.01</v>
      </c>
      <c r="I2221">
        <v>1.9790000000000001</v>
      </c>
      <c r="J2221">
        <v>-0.50700000000000001</v>
      </c>
      <c r="K2221">
        <v>-1.4850000000000001</v>
      </c>
      <c r="L2221">
        <v>-2.4750000000000001</v>
      </c>
      <c r="M2221">
        <v>-3.1339999999999999</v>
      </c>
      <c r="N2221">
        <v>-3.1930000000000001</v>
      </c>
      <c r="O2221">
        <v>1.0089999999999999</v>
      </c>
      <c r="P2221">
        <v>1.026</v>
      </c>
      <c r="Q2221">
        <v>1.0249999999999999</v>
      </c>
      <c r="R2221">
        <v>0.6</v>
      </c>
      <c r="S2221">
        <v>0.19700000000000001</v>
      </c>
    </row>
    <row r="2222" spans="1:19" x14ac:dyDescent="0.3">
      <c r="A2222">
        <v>600</v>
      </c>
      <c r="B2222">
        <v>-0.48</v>
      </c>
      <c r="C2222">
        <v>-1.48</v>
      </c>
      <c r="D2222">
        <v>-2.476</v>
      </c>
      <c r="E2222">
        <v>-3.1440000000000001</v>
      </c>
      <c r="F2222">
        <v>-3.22</v>
      </c>
      <c r="G2222">
        <v>2.2000000000000002</v>
      </c>
      <c r="H2222">
        <v>-0.01</v>
      </c>
      <c r="I2222">
        <v>1.9790000000000001</v>
      </c>
      <c r="J2222">
        <v>-0.50900000000000001</v>
      </c>
      <c r="K2222">
        <v>-1.486</v>
      </c>
      <c r="L2222">
        <v>-2.4750000000000001</v>
      </c>
      <c r="M2222">
        <v>-3.1309999999999998</v>
      </c>
      <c r="N2222">
        <v>-3.19</v>
      </c>
      <c r="O2222">
        <v>1.008</v>
      </c>
      <c r="P2222">
        <v>1.0249999999999999</v>
      </c>
      <c r="Q2222">
        <v>1.024</v>
      </c>
      <c r="R2222">
        <v>0.59399999999999997</v>
      </c>
      <c r="S2222">
        <v>0.19600000000000001</v>
      </c>
    </row>
    <row r="2224" spans="1:19" x14ac:dyDescent="0.3">
      <c r="A2224" t="s">
        <v>0</v>
      </c>
      <c r="B2224" t="s">
        <v>172</v>
      </c>
    </row>
    <row r="2225" spans="1:19" x14ac:dyDescent="0.3">
      <c r="A2225">
        <v>0</v>
      </c>
      <c r="B2225">
        <v>-0.48</v>
      </c>
      <c r="C2225">
        <v>-1.48</v>
      </c>
      <c r="D2225">
        <v>-2.476</v>
      </c>
      <c r="E2225">
        <v>-3.1360000000000001</v>
      </c>
      <c r="F2225">
        <v>-3.21</v>
      </c>
      <c r="G2225">
        <v>2.2000000000000002</v>
      </c>
      <c r="H2225">
        <v>-0.01</v>
      </c>
      <c r="I2225">
        <v>2.4590000000000001</v>
      </c>
      <c r="J2225">
        <v>-0.48</v>
      </c>
      <c r="K2225">
        <v>-1.48</v>
      </c>
      <c r="L2225">
        <v>-2.476</v>
      </c>
      <c r="M2225">
        <v>-3.1360000000000001</v>
      </c>
      <c r="N2225">
        <v>-3.21</v>
      </c>
      <c r="O2225">
        <v>1.006</v>
      </c>
      <c r="P2225">
        <v>1.006</v>
      </c>
      <c r="Q2225">
        <v>0.998</v>
      </c>
      <c r="R2225">
        <v>0.60099999999999998</v>
      </c>
      <c r="S2225">
        <v>0.23400000000000001</v>
      </c>
    </row>
    <row r="2226" spans="1:19" x14ac:dyDescent="0.3">
      <c r="A2226">
        <v>60</v>
      </c>
      <c r="B2226">
        <v>-0.48</v>
      </c>
      <c r="C2226">
        <v>-1.48</v>
      </c>
      <c r="D2226">
        <v>-2.476</v>
      </c>
      <c r="E2226">
        <v>-3.1360000000000001</v>
      </c>
      <c r="F2226">
        <v>-3.21</v>
      </c>
      <c r="G2226">
        <v>2.2000000000000002</v>
      </c>
      <c r="H2226">
        <v>-0.01</v>
      </c>
      <c r="I2226">
        <v>2.4590000000000001</v>
      </c>
      <c r="J2226">
        <v>-0.48599999999999999</v>
      </c>
      <c r="K2226">
        <v>-1.48</v>
      </c>
      <c r="L2226">
        <v>-2.476</v>
      </c>
      <c r="M2226">
        <v>-3.1349999999999998</v>
      </c>
      <c r="N2226">
        <v>-3.2130000000000001</v>
      </c>
      <c r="O2226">
        <v>1.01</v>
      </c>
      <c r="P2226">
        <v>1.0269999999999999</v>
      </c>
      <c r="Q2226">
        <v>1.0169999999999999</v>
      </c>
      <c r="R2226">
        <v>0.60199999999999998</v>
      </c>
      <c r="S2226">
        <v>0.24299999999999999</v>
      </c>
    </row>
    <row r="2227" spans="1:19" x14ac:dyDescent="0.3">
      <c r="A2227">
        <v>120</v>
      </c>
      <c r="B2227">
        <v>-0.48</v>
      </c>
      <c r="C2227">
        <v>-1.48</v>
      </c>
      <c r="D2227">
        <v>-2.476</v>
      </c>
      <c r="E2227">
        <v>-3.1360000000000001</v>
      </c>
      <c r="F2227">
        <v>-3.21</v>
      </c>
      <c r="G2227">
        <v>2.2000000000000002</v>
      </c>
      <c r="H2227">
        <v>-0.01</v>
      </c>
      <c r="I2227">
        <v>2.4590000000000001</v>
      </c>
      <c r="J2227">
        <v>-0.48899999999999999</v>
      </c>
      <c r="K2227">
        <v>-1.48</v>
      </c>
      <c r="L2227">
        <v>-2.476</v>
      </c>
      <c r="M2227">
        <v>-3.1360000000000001</v>
      </c>
      <c r="N2227">
        <v>-3.2160000000000002</v>
      </c>
      <c r="O2227">
        <v>1.012</v>
      </c>
      <c r="P2227">
        <v>1.0309999999999999</v>
      </c>
      <c r="Q2227">
        <v>1.026</v>
      </c>
      <c r="R2227">
        <v>0.60499999999999998</v>
      </c>
      <c r="S2227">
        <v>0.252</v>
      </c>
    </row>
    <row r="2228" spans="1:19" x14ac:dyDescent="0.3">
      <c r="A2228">
        <v>180</v>
      </c>
      <c r="B2228">
        <v>-0.48</v>
      </c>
      <c r="C2228">
        <v>-1.48</v>
      </c>
      <c r="D2228">
        <v>-2.476</v>
      </c>
      <c r="E2228">
        <v>-3.1360000000000001</v>
      </c>
      <c r="F2228">
        <v>-3.21</v>
      </c>
      <c r="G2228">
        <v>2.2000000000000002</v>
      </c>
      <c r="H2228">
        <v>-0.01</v>
      </c>
      <c r="I2228">
        <v>2.4590000000000001</v>
      </c>
      <c r="J2228">
        <v>-0.49299999999999999</v>
      </c>
      <c r="K2228">
        <v>-1.48</v>
      </c>
      <c r="L2228">
        <v>-2.476</v>
      </c>
      <c r="M2228">
        <v>-3.1349999999999998</v>
      </c>
      <c r="N2228">
        <v>-3.2189999999999999</v>
      </c>
      <c r="O2228">
        <v>1.0129999999999999</v>
      </c>
      <c r="P2228">
        <v>1.034</v>
      </c>
      <c r="Q2228">
        <v>1.0249999999999999</v>
      </c>
      <c r="R2228">
        <v>0.60599999999999998</v>
      </c>
      <c r="S2228">
        <v>0.25800000000000001</v>
      </c>
    </row>
    <row r="2229" spans="1:19" x14ac:dyDescent="0.3">
      <c r="A2229">
        <v>240</v>
      </c>
      <c r="B2229">
        <v>-0.48</v>
      </c>
      <c r="C2229">
        <v>-1.48</v>
      </c>
      <c r="D2229">
        <v>-2.476</v>
      </c>
      <c r="E2229">
        <v>-3.1360000000000001</v>
      </c>
      <c r="F2229">
        <v>-3.21</v>
      </c>
      <c r="G2229">
        <v>2.2000000000000002</v>
      </c>
      <c r="H2229">
        <v>-0.01</v>
      </c>
      <c r="I2229">
        <v>2.4590000000000001</v>
      </c>
      <c r="J2229">
        <v>-0.495</v>
      </c>
      <c r="K2229">
        <v>-1.48</v>
      </c>
      <c r="L2229">
        <v>-2.476</v>
      </c>
      <c r="M2229">
        <v>-3.1339999999999999</v>
      </c>
      <c r="N2229">
        <v>-3.222</v>
      </c>
      <c r="O2229">
        <v>1.0129999999999999</v>
      </c>
      <c r="P2229">
        <v>1.036</v>
      </c>
      <c r="Q2229">
        <v>1.026</v>
      </c>
      <c r="R2229">
        <v>0.60399999999999998</v>
      </c>
      <c r="S2229">
        <v>0.26400000000000001</v>
      </c>
    </row>
    <row r="2230" spans="1:19" x14ac:dyDescent="0.3">
      <c r="A2230">
        <v>300</v>
      </c>
      <c r="B2230">
        <v>-0.48</v>
      </c>
      <c r="C2230">
        <v>-1.48</v>
      </c>
      <c r="D2230">
        <v>-2.476</v>
      </c>
      <c r="E2230">
        <v>-3.1360000000000001</v>
      </c>
      <c r="F2230">
        <v>-3.21</v>
      </c>
      <c r="G2230">
        <v>2.2000000000000002</v>
      </c>
      <c r="H2230">
        <v>-0.01</v>
      </c>
      <c r="I2230">
        <v>2.4590000000000001</v>
      </c>
      <c r="J2230">
        <v>-0.498</v>
      </c>
      <c r="K2230">
        <v>-1.48</v>
      </c>
      <c r="L2230">
        <v>-2.476</v>
      </c>
      <c r="M2230">
        <v>-3.133</v>
      </c>
      <c r="N2230">
        <v>-3.2250000000000001</v>
      </c>
      <c r="O2230">
        <v>1.0129999999999999</v>
      </c>
      <c r="P2230">
        <v>1.0349999999999999</v>
      </c>
      <c r="Q2230">
        <v>1.026</v>
      </c>
      <c r="R2230">
        <v>0.60599999999999998</v>
      </c>
      <c r="S2230">
        <v>0.26900000000000002</v>
      </c>
    </row>
    <row r="2231" spans="1:19" x14ac:dyDescent="0.3">
      <c r="A2231">
        <v>360</v>
      </c>
      <c r="B2231">
        <v>-0.48</v>
      </c>
      <c r="C2231">
        <v>-1.48</v>
      </c>
      <c r="D2231">
        <v>-2.476</v>
      </c>
      <c r="E2231">
        <v>-3.1360000000000001</v>
      </c>
      <c r="F2231">
        <v>-3.21</v>
      </c>
      <c r="G2231">
        <v>2.2000000000000002</v>
      </c>
      <c r="H2231">
        <v>-0.01</v>
      </c>
      <c r="I2231">
        <v>2.4590000000000001</v>
      </c>
      <c r="J2231">
        <v>-0.5</v>
      </c>
      <c r="K2231">
        <v>-1.4810000000000001</v>
      </c>
      <c r="L2231">
        <v>-2.4750000000000001</v>
      </c>
      <c r="M2231">
        <v>-3.1339999999999999</v>
      </c>
      <c r="N2231">
        <v>-3.2280000000000002</v>
      </c>
      <c r="O2231">
        <v>1.012</v>
      </c>
      <c r="P2231">
        <v>1.032</v>
      </c>
      <c r="Q2231">
        <v>1.024</v>
      </c>
      <c r="R2231">
        <v>0.61199999999999999</v>
      </c>
      <c r="S2231">
        <v>0.27300000000000002</v>
      </c>
    </row>
    <row r="2232" spans="1:19" x14ac:dyDescent="0.3">
      <c r="A2232">
        <v>420</v>
      </c>
      <c r="B2232">
        <v>-0.48</v>
      </c>
      <c r="C2232">
        <v>-1.48</v>
      </c>
      <c r="D2232">
        <v>-2.476</v>
      </c>
      <c r="E2232">
        <v>-3.1360000000000001</v>
      </c>
      <c r="F2232">
        <v>-3.21</v>
      </c>
      <c r="G2232">
        <v>2.2000000000000002</v>
      </c>
      <c r="H2232">
        <v>-0.01</v>
      </c>
      <c r="I2232">
        <v>2.4590000000000001</v>
      </c>
      <c r="J2232">
        <v>-0.502</v>
      </c>
      <c r="K2232">
        <v>-1.482</v>
      </c>
      <c r="L2232">
        <v>-2.4750000000000001</v>
      </c>
      <c r="M2232">
        <v>-3.1360000000000001</v>
      </c>
      <c r="N2232">
        <v>-3.2309999999999999</v>
      </c>
      <c r="O2232">
        <v>1.0109999999999999</v>
      </c>
      <c r="P2232">
        <v>1.03</v>
      </c>
      <c r="Q2232">
        <v>1.024</v>
      </c>
      <c r="R2232">
        <v>0.61899999999999999</v>
      </c>
      <c r="S2232">
        <v>0.27600000000000002</v>
      </c>
    </row>
    <row r="2233" spans="1:19" x14ac:dyDescent="0.3">
      <c r="A2233">
        <v>480</v>
      </c>
      <c r="B2233">
        <v>-0.48</v>
      </c>
      <c r="C2233">
        <v>-1.48</v>
      </c>
      <c r="D2233">
        <v>-2.476</v>
      </c>
      <c r="E2233">
        <v>-3.1360000000000001</v>
      </c>
      <c r="F2233">
        <v>-3.21</v>
      </c>
      <c r="G2233">
        <v>2.2000000000000002</v>
      </c>
      <c r="H2233">
        <v>-0.01</v>
      </c>
      <c r="I2233">
        <v>2.4590000000000001</v>
      </c>
      <c r="J2233">
        <v>-0.504</v>
      </c>
      <c r="K2233">
        <v>-1.4830000000000001</v>
      </c>
      <c r="L2233">
        <v>-2.4750000000000001</v>
      </c>
      <c r="M2233">
        <v>-3.1379999999999999</v>
      </c>
      <c r="N2233">
        <v>-3.234</v>
      </c>
      <c r="O2233">
        <v>1.01</v>
      </c>
      <c r="P2233">
        <v>1.0289999999999999</v>
      </c>
      <c r="Q2233">
        <v>1.0249999999999999</v>
      </c>
      <c r="R2233">
        <v>0.625</v>
      </c>
      <c r="S2233">
        <v>0.28000000000000003</v>
      </c>
    </row>
    <row r="2234" spans="1:19" x14ac:dyDescent="0.3">
      <c r="A2234">
        <v>540</v>
      </c>
      <c r="B2234">
        <v>-0.48</v>
      </c>
      <c r="C2234">
        <v>-1.48</v>
      </c>
      <c r="D2234">
        <v>-2.476</v>
      </c>
      <c r="E2234">
        <v>-3.1360000000000001</v>
      </c>
      <c r="F2234">
        <v>-3.21</v>
      </c>
      <c r="G2234">
        <v>2.2000000000000002</v>
      </c>
      <c r="H2234">
        <v>-0.01</v>
      </c>
      <c r="I2234">
        <v>2.4590000000000001</v>
      </c>
      <c r="J2234">
        <v>-0.50700000000000001</v>
      </c>
      <c r="K2234">
        <v>-1.4850000000000001</v>
      </c>
      <c r="L2234">
        <v>-2.4750000000000001</v>
      </c>
      <c r="M2234">
        <v>-3.14</v>
      </c>
      <c r="N2234">
        <v>-3.2370000000000001</v>
      </c>
      <c r="O2234">
        <v>1.0089999999999999</v>
      </c>
      <c r="P2234">
        <v>1.026</v>
      </c>
      <c r="Q2234">
        <v>1.0249999999999999</v>
      </c>
      <c r="R2234">
        <v>0.63100000000000001</v>
      </c>
      <c r="S2234">
        <v>0.28399999999999997</v>
      </c>
    </row>
    <row r="2235" spans="1:19" x14ac:dyDescent="0.3">
      <c r="A2235">
        <v>600</v>
      </c>
      <c r="B2235">
        <v>-0.48</v>
      </c>
      <c r="C2235">
        <v>-1.48</v>
      </c>
      <c r="D2235">
        <v>-2.476</v>
      </c>
      <c r="E2235">
        <v>-3.1360000000000001</v>
      </c>
      <c r="F2235">
        <v>-3.21</v>
      </c>
      <c r="G2235">
        <v>2.2000000000000002</v>
      </c>
      <c r="H2235">
        <v>-0.01</v>
      </c>
      <c r="I2235">
        <v>2.4590000000000001</v>
      </c>
      <c r="J2235">
        <v>-0.50900000000000001</v>
      </c>
      <c r="K2235">
        <v>-1.486</v>
      </c>
      <c r="L2235">
        <v>-2.4750000000000001</v>
      </c>
      <c r="M2235">
        <v>-3.1419999999999999</v>
      </c>
      <c r="N2235">
        <v>-3.24</v>
      </c>
      <c r="O2235">
        <v>1.008</v>
      </c>
      <c r="P2235">
        <v>1.0249999999999999</v>
      </c>
      <c r="Q2235">
        <v>1.0249999999999999</v>
      </c>
      <c r="R2235">
        <v>0.63600000000000001</v>
      </c>
      <c r="S2235">
        <v>0.28599999999999998</v>
      </c>
    </row>
    <row r="2237" spans="1:19" x14ac:dyDescent="0.3">
      <c r="A2237" t="s">
        <v>0</v>
      </c>
      <c r="B2237" t="s">
        <v>173</v>
      </c>
    </row>
    <row r="2238" spans="1:19" x14ac:dyDescent="0.3">
      <c r="A2238">
        <v>0</v>
      </c>
      <c r="B2238">
        <v>-0.48</v>
      </c>
      <c r="C2238">
        <v>-1.48</v>
      </c>
      <c r="D2238">
        <v>-2.476</v>
      </c>
      <c r="E2238">
        <v>-3.1360000000000001</v>
      </c>
      <c r="F2238">
        <v>-3.21</v>
      </c>
      <c r="G2238">
        <v>2.2000000000000002</v>
      </c>
      <c r="H2238">
        <v>-0.01</v>
      </c>
      <c r="I2238">
        <v>2.2229999999999999</v>
      </c>
      <c r="J2238">
        <v>-0.48</v>
      </c>
      <c r="K2238">
        <v>-1.48</v>
      </c>
      <c r="L2238">
        <v>-2.476</v>
      </c>
      <c r="M2238">
        <v>-3.1360000000000001</v>
      </c>
      <c r="N2238">
        <v>-3.21</v>
      </c>
      <c r="O2238">
        <v>1.006</v>
      </c>
      <c r="P2238">
        <v>1.006</v>
      </c>
      <c r="Q2238">
        <v>0.998</v>
      </c>
      <c r="R2238">
        <v>0.60099999999999998</v>
      </c>
      <c r="S2238">
        <v>0.23400000000000001</v>
      </c>
    </row>
    <row r="2239" spans="1:19" x14ac:dyDescent="0.3">
      <c r="A2239">
        <v>60</v>
      </c>
      <c r="B2239">
        <v>-0.48</v>
      </c>
      <c r="C2239">
        <v>-1.48</v>
      </c>
      <c r="D2239">
        <v>-2.476</v>
      </c>
      <c r="E2239">
        <v>-3.1360000000000001</v>
      </c>
      <c r="F2239">
        <v>-3.21</v>
      </c>
      <c r="G2239">
        <v>2.2000000000000002</v>
      </c>
      <c r="H2239">
        <v>-0.01</v>
      </c>
      <c r="I2239">
        <v>2.2229999999999999</v>
      </c>
      <c r="J2239">
        <v>-0.48599999999999999</v>
      </c>
      <c r="K2239">
        <v>-1.48</v>
      </c>
      <c r="L2239">
        <v>-2.476</v>
      </c>
      <c r="M2239">
        <v>-3.1349999999999998</v>
      </c>
      <c r="N2239">
        <v>-3.21</v>
      </c>
      <c r="O2239">
        <v>1.01</v>
      </c>
      <c r="P2239">
        <v>1.0269999999999999</v>
      </c>
      <c r="Q2239">
        <v>1.0169999999999999</v>
      </c>
      <c r="R2239">
        <v>0.60299999999999998</v>
      </c>
      <c r="S2239">
        <v>0.23499999999999999</v>
      </c>
    </row>
    <row r="2240" spans="1:19" x14ac:dyDescent="0.3">
      <c r="A2240">
        <v>120</v>
      </c>
      <c r="B2240">
        <v>-0.48</v>
      </c>
      <c r="C2240">
        <v>-1.48</v>
      </c>
      <c r="D2240">
        <v>-2.476</v>
      </c>
      <c r="E2240">
        <v>-3.1360000000000001</v>
      </c>
      <c r="F2240">
        <v>-3.21</v>
      </c>
      <c r="G2240">
        <v>2.2000000000000002</v>
      </c>
      <c r="H2240">
        <v>-0.01</v>
      </c>
      <c r="I2240">
        <v>2.2229999999999999</v>
      </c>
      <c r="J2240">
        <v>-0.49</v>
      </c>
      <c r="K2240">
        <v>-1.4810000000000001</v>
      </c>
      <c r="L2240">
        <v>-2.476</v>
      </c>
      <c r="M2240">
        <v>-3.1349999999999998</v>
      </c>
      <c r="N2240">
        <v>-3.21</v>
      </c>
      <c r="O2240">
        <v>1.012</v>
      </c>
      <c r="P2240">
        <v>1.0309999999999999</v>
      </c>
      <c r="Q2240">
        <v>1.0249999999999999</v>
      </c>
      <c r="R2240">
        <v>0.60399999999999998</v>
      </c>
      <c r="S2240">
        <v>0.23599999999999999</v>
      </c>
    </row>
    <row r="2241" spans="1:19" x14ac:dyDescent="0.3">
      <c r="A2241">
        <v>180</v>
      </c>
      <c r="B2241">
        <v>-0.48</v>
      </c>
      <c r="C2241">
        <v>-1.48</v>
      </c>
      <c r="D2241">
        <v>-2.476</v>
      </c>
      <c r="E2241">
        <v>-3.1360000000000001</v>
      </c>
      <c r="F2241">
        <v>-3.21</v>
      </c>
      <c r="G2241">
        <v>2.2000000000000002</v>
      </c>
      <c r="H2241">
        <v>-0.01</v>
      </c>
      <c r="I2241">
        <v>2.2229999999999999</v>
      </c>
      <c r="J2241">
        <v>-0.49299999999999999</v>
      </c>
      <c r="K2241">
        <v>-1.48</v>
      </c>
      <c r="L2241">
        <v>-2.476</v>
      </c>
      <c r="M2241">
        <v>-3.1349999999999998</v>
      </c>
      <c r="N2241">
        <v>-3.21</v>
      </c>
      <c r="O2241">
        <v>1.0129999999999999</v>
      </c>
      <c r="P2241">
        <v>1.034</v>
      </c>
      <c r="Q2241">
        <v>1.0249999999999999</v>
      </c>
      <c r="R2241">
        <v>0.60599999999999998</v>
      </c>
      <c r="S2241">
        <v>0.23599999999999999</v>
      </c>
    </row>
    <row r="2242" spans="1:19" x14ac:dyDescent="0.3">
      <c r="A2242">
        <v>240</v>
      </c>
      <c r="B2242">
        <v>-0.48</v>
      </c>
      <c r="C2242">
        <v>-1.48</v>
      </c>
      <c r="D2242">
        <v>-2.476</v>
      </c>
      <c r="E2242">
        <v>-3.1360000000000001</v>
      </c>
      <c r="F2242">
        <v>-3.21</v>
      </c>
      <c r="G2242">
        <v>2.2000000000000002</v>
      </c>
      <c r="H2242">
        <v>-0.01</v>
      </c>
      <c r="I2242">
        <v>2.2229999999999999</v>
      </c>
      <c r="J2242">
        <v>-0.495</v>
      </c>
      <c r="K2242">
        <v>-1.48</v>
      </c>
      <c r="L2242">
        <v>-2.476</v>
      </c>
      <c r="M2242">
        <v>-3.1349999999999998</v>
      </c>
      <c r="N2242">
        <v>-3.21</v>
      </c>
      <c r="O2242">
        <v>1.0129999999999999</v>
      </c>
      <c r="P2242">
        <v>1.036</v>
      </c>
      <c r="Q2242">
        <v>1.026</v>
      </c>
      <c r="R2242">
        <v>0.60799999999999998</v>
      </c>
      <c r="S2242">
        <v>0.23599999999999999</v>
      </c>
    </row>
    <row r="2243" spans="1:19" x14ac:dyDescent="0.3">
      <c r="A2243">
        <v>300</v>
      </c>
      <c r="B2243">
        <v>-0.48</v>
      </c>
      <c r="C2243">
        <v>-1.48</v>
      </c>
      <c r="D2243">
        <v>-2.476</v>
      </c>
      <c r="E2243">
        <v>-3.1360000000000001</v>
      </c>
      <c r="F2243">
        <v>-3.21</v>
      </c>
      <c r="G2243">
        <v>2.2000000000000002</v>
      </c>
      <c r="H2243">
        <v>-0.01</v>
      </c>
      <c r="I2243">
        <v>2.2229999999999999</v>
      </c>
      <c r="J2243">
        <v>-0.498</v>
      </c>
      <c r="K2243">
        <v>-1.48</v>
      </c>
      <c r="L2243">
        <v>-2.4750000000000001</v>
      </c>
      <c r="M2243">
        <v>-3.1339999999999999</v>
      </c>
      <c r="N2243">
        <v>-3.21</v>
      </c>
      <c r="O2243">
        <v>1.0129999999999999</v>
      </c>
      <c r="P2243">
        <v>1.034</v>
      </c>
      <c r="Q2243">
        <v>1.0249999999999999</v>
      </c>
      <c r="R2243">
        <v>0.60899999999999999</v>
      </c>
      <c r="S2243">
        <v>0.23599999999999999</v>
      </c>
    </row>
    <row r="2244" spans="1:19" x14ac:dyDescent="0.3">
      <c r="A2244">
        <v>360</v>
      </c>
      <c r="B2244">
        <v>-0.48</v>
      </c>
      <c r="C2244">
        <v>-1.48</v>
      </c>
      <c r="D2244">
        <v>-2.476</v>
      </c>
      <c r="E2244">
        <v>-3.1360000000000001</v>
      </c>
      <c r="F2244">
        <v>-3.21</v>
      </c>
      <c r="G2244">
        <v>2.2000000000000002</v>
      </c>
      <c r="H2244">
        <v>-0.01</v>
      </c>
      <c r="I2244">
        <v>2.2229999999999999</v>
      </c>
      <c r="J2244">
        <v>-0.5</v>
      </c>
      <c r="K2244">
        <v>-1.4810000000000001</v>
      </c>
      <c r="L2244">
        <v>-2.4750000000000001</v>
      </c>
      <c r="M2244">
        <v>-3.1339999999999999</v>
      </c>
      <c r="N2244">
        <v>-3.21</v>
      </c>
      <c r="O2244">
        <v>1.012</v>
      </c>
      <c r="P2244">
        <v>1.032</v>
      </c>
      <c r="Q2244">
        <v>1.0249999999999999</v>
      </c>
      <c r="R2244">
        <v>0.61</v>
      </c>
      <c r="S2244">
        <v>0.23699999999999999</v>
      </c>
    </row>
    <row r="2245" spans="1:19" x14ac:dyDescent="0.3">
      <c r="A2245">
        <v>420</v>
      </c>
      <c r="B2245">
        <v>-0.48</v>
      </c>
      <c r="C2245">
        <v>-1.48</v>
      </c>
      <c r="D2245">
        <v>-2.476</v>
      </c>
      <c r="E2245">
        <v>-3.1360000000000001</v>
      </c>
      <c r="F2245">
        <v>-3.21</v>
      </c>
      <c r="G2245">
        <v>2.2000000000000002</v>
      </c>
      <c r="H2245">
        <v>-0.01</v>
      </c>
      <c r="I2245">
        <v>2.2229999999999999</v>
      </c>
      <c r="J2245">
        <v>-0.502</v>
      </c>
      <c r="K2245">
        <v>-1.482</v>
      </c>
      <c r="L2245">
        <v>-2.4750000000000001</v>
      </c>
      <c r="M2245">
        <v>-3.133</v>
      </c>
      <c r="N2245">
        <v>-3.21</v>
      </c>
      <c r="O2245">
        <v>1.0109999999999999</v>
      </c>
      <c r="P2245">
        <v>1.03</v>
      </c>
      <c r="Q2245">
        <v>1.024</v>
      </c>
      <c r="R2245">
        <v>0.61099999999999999</v>
      </c>
      <c r="S2245">
        <v>0.23699999999999999</v>
      </c>
    </row>
    <row r="2246" spans="1:19" x14ac:dyDescent="0.3">
      <c r="A2246">
        <v>480</v>
      </c>
      <c r="B2246">
        <v>-0.48</v>
      </c>
      <c r="C2246">
        <v>-1.48</v>
      </c>
      <c r="D2246">
        <v>-2.476</v>
      </c>
      <c r="E2246">
        <v>-3.1360000000000001</v>
      </c>
      <c r="F2246">
        <v>-3.21</v>
      </c>
      <c r="G2246">
        <v>2.2000000000000002</v>
      </c>
      <c r="H2246">
        <v>-0.01</v>
      </c>
      <c r="I2246">
        <v>2.2229999999999999</v>
      </c>
      <c r="J2246">
        <v>-0.504</v>
      </c>
      <c r="K2246">
        <v>-1.4830000000000001</v>
      </c>
      <c r="L2246">
        <v>-2.4750000000000001</v>
      </c>
      <c r="M2246">
        <v>-3.133</v>
      </c>
      <c r="N2246">
        <v>-3.21</v>
      </c>
      <c r="O2246">
        <v>1.01</v>
      </c>
      <c r="P2246">
        <v>1.0289999999999999</v>
      </c>
      <c r="Q2246">
        <v>1.0249999999999999</v>
      </c>
      <c r="R2246">
        <v>0.61199999999999999</v>
      </c>
      <c r="S2246">
        <v>0.23799999999999999</v>
      </c>
    </row>
    <row r="2247" spans="1:19" x14ac:dyDescent="0.3">
      <c r="A2247">
        <v>540</v>
      </c>
      <c r="B2247">
        <v>-0.48</v>
      </c>
      <c r="C2247">
        <v>-1.48</v>
      </c>
      <c r="D2247">
        <v>-2.476</v>
      </c>
      <c r="E2247">
        <v>-3.1360000000000001</v>
      </c>
      <c r="F2247">
        <v>-3.21</v>
      </c>
      <c r="G2247">
        <v>2.2000000000000002</v>
      </c>
      <c r="H2247">
        <v>-0.01</v>
      </c>
      <c r="I2247">
        <v>2.2229999999999999</v>
      </c>
      <c r="J2247">
        <v>-0.50700000000000001</v>
      </c>
      <c r="K2247">
        <v>-1.4850000000000001</v>
      </c>
      <c r="L2247">
        <v>-2.4750000000000001</v>
      </c>
      <c r="M2247">
        <v>-3.133</v>
      </c>
      <c r="N2247">
        <v>-3.21</v>
      </c>
      <c r="O2247">
        <v>1.0089999999999999</v>
      </c>
      <c r="P2247">
        <v>1.026</v>
      </c>
      <c r="Q2247">
        <v>1.0249999999999999</v>
      </c>
      <c r="R2247">
        <v>0.61199999999999999</v>
      </c>
      <c r="S2247">
        <v>0.23899999999999999</v>
      </c>
    </row>
    <row r="2248" spans="1:19" x14ac:dyDescent="0.3">
      <c r="A2248">
        <v>600</v>
      </c>
      <c r="B2248">
        <v>-0.48</v>
      </c>
      <c r="C2248">
        <v>-1.48</v>
      </c>
      <c r="D2248">
        <v>-2.476</v>
      </c>
      <c r="E2248">
        <v>-3.1360000000000001</v>
      </c>
      <c r="F2248">
        <v>-3.21</v>
      </c>
      <c r="G2248">
        <v>2.2000000000000002</v>
      </c>
      <c r="H2248">
        <v>-0.01</v>
      </c>
      <c r="I2248">
        <v>2.2229999999999999</v>
      </c>
      <c r="J2248">
        <v>-0.50900000000000001</v>
      </c>
      <c r="K2248">
        <v>-1.486</v>
      </c>
      <c r="L2248">
        <v>-2.4750000000000001</v>
      </c>
      <c r="M2248">
        <v>-3.133</v>
      </c>
      <c r="N2248">
        <v>-3.21</v>
      </c>
      <c r="O2248">
        <v>1.008</v>
      </c>
      <c r="P2248">
        <v>1.0249999999999999</v>
      </c>
      <c r="Q2248">
        <v>1.024</v>
      </c>
      <c r="R2248">
        <v>0.61299999999999999</v>
      </c>
      <c r="S2248">
        <v>0.24</v>
      </c>
    </row>
    <row r="2250" spans="1:19" x14ac:dyDescent="0.3">
      <c r="A2250" t="s">
        <v>0</v>
      </c>
      <c r="B2250" t="s">
        <v>174</v>
      </c>
    </row>
    <row r="2251" spans="1:19" x14ac:dyDescent="0.3">
      <c r="A2251">
        <v>0</v>
      </c>
      <c r="B2251">
        <v>-0.48</v>
      </c>
      <c r="C2251">
        <v>-1.48</v>
      </c>
      <c r="D2251">
        <v>-2.476</v>
      </c>
      <c r="E2251">
        <v>-3.1360000000000001</v>
      </c>
      <c r="F2251">
        <v>-3.21</v>
      </c>
      <c r="G2251">
        <v>2.2000000000000002</v>
      </c>
      <c r="H2251">
        <v>-0.01</v>
      </c>
      <c r="I2251">
        <v>1.978</v>
      </c>
      <c r="J2251">
        <v>-0.48</v>
      </c>
      <c r="K2251">
        <v>-1.48</v>
      </c>
      <c r="L2251">
        <v>-2.476</v>
      </c>
      <c r="M2251">
        <v>-3.1360000000000001</v>
      </c>
      <c r="N2251">
        <v>-3.21</v>
      </c>
      <c r="O2251">
        <v>1.006</v>
      </c>
      <c r="P2251">
        <v>1.006</v>
      </c>
      <c r="Q2251">
        <v>0.998</v>
      </c>
      <c r="R2251">
        <v>0.60099999999999998</v>
      </c>
      <c r="S2251">
        <v>0.23400000000000001</v>
      </c>
    </row>
    <row r="2252" spans="1:19" x14ac:dyDescent="0.3">
      <c r="A2252">
        <v>60</v>
      </c>
      <c r="B2252">
        <v>-0.48</v>
      </c>
      <c r="C2252">
        <v>-1.48</v>
      </c>
      <c r="D2252">
        <v>-2.476</v>
      </c>
      <c r="E2252">
        <v>-3.1360000000000001</v>
      </c>
      <c r="F2252">
        <v>-3.21</v>
      </c>
      <c r="G2252">
        <v>2.2000000000000002</v>
      </c>
      <c r="H2252">
        <v>-0.01</v>
      </c>
      <c r="I2252">
        <v>1.978</v>
      </c>
      <c r="J2252">
        <v>-0.48599999999999999</v>
      </c>
      <c r="K2252">
        <v>-1.48</v>
      </c>
      <c r="L2252">
        <v>-2.476</v>
      </c>
      <c r="M2252">
        <v>-3.1360000000000001</v>
      </c>
      <c r="N2252">
        <v>-3.2069999999999999</v>
      </c>
      <c r="O2252">
        <v>1.01</v>
      </c>
      <c r="P2252">
        <v>1.026</v>
      </c>
      <c r="Q2252">
        <v>1.0169999999999999</v>
      </c>
      <c r="R2252">
        <v>0.60399999999999998</v>
      </c>
      <c r="S2252">
        <v>0.22700000000000001</v>
      </c>
    </row>
    <row r="2253" spans="1:19" x14ac:dyDescent="0.3">
      <c r="A2253">
        <v>120</v>
      </c>
      <c r="B2253">
        <v>-0.48</v>
      </c>
      <c r="C2253">
        <v>-1.48</v>
      </c>
      <c r="D2253">
        <v>-2.476</v>
      </c>
      <c r="E2253">
        <v>-3.1360000000000001</v>
      </c>
      <c r="F2253">
        <v>-3.21</v>
      </c>
      <c r="G2253">
        <v>2.2000000000000002</v>
      </c>
      <c r="H2253">
        <v>-0.01</v>
      </c>
      <c r="I2253">
        <v>1.978</v>
      </c>
      <c r="J2253">
        <v>-0.49</v>
      </c>
      <c r="K2253">
        <v>-1.4810000000000001</v>
      </c>
      <c r="L2253">
        <v>-2.476</v>
      </c>
      <c r="M2253">
        <v>-3.1349999999999998</v>
      </c>
      <c r="N2253">
        <v>-3.2040000000000002</v>
      </c>
      <c r="O2253">
        <v>1.012</v>
      </c>
      <c r="P2253">
        <v>1.0309999999999999</v>
      </c>
      <c r="Q2253">
        <v>1.024</v>
      </c>
      <c r="R2253">
        <v>0.60299999999999998</v>
      </c>
      <c r="S2253">
        <v>0.221</v>
      </c>
    </row>
    <row r="2254" spans="1:19" x14ac:dyDescent="0.3">
      <c r="A2254">
        <v>180</v>
      </c>
      <c r="B2254">
        <v>-0.48</v>
      </c>
      <c r="C2254">
        <v>-1.48</v>
      </c>
      <c r="D2254">
        <v>-2.476</v>
      </c>
      <c r="E2254">
        <v>-3.1360000000000001</v>
      </c>
      <c r="F2254">
        <v>-3.21</v>
      </c>
      <c r="G2254">
        <v>2.2000000000000002</v>
      </c>
      <c r="H2254">
        <v>-0.01</v>
      </c>
      <c r="I2254">
        <v>1.978</v>
      </c>
      <c r="J2254">
        <v>-0.49299999999999999</v>
      </c>
      <c r="K2254">
        <v>-1.48</v>
      </c>
      <c r="L2254">
        <v>-2.476</v>
      </c>
      <c r="M2254">
        <v>-3.1349999999999998</v>
      </c>
      <c r="N2254">
        <v>-3.2010000000000001</v>
      </c>
      <c r="O2254">
        <v>1.0129999999999999</v>
      </c>
      <c r="P2254">
        <v>1.0349999999999999</v>
      </c>
      <c r="Q2254">
        <v>1.026</v>
      </c>
      <c r="R2254">
        <v>0.60499999999999998</v>
      </c>
      <c r="S2254">
        <v>0.214</v>
      </c>
    </row>
    <row r="2255" spans="1:19" x14ac:dyDescent="0.3">
      <c r="A2255">
        <v>240</v>
      </c>
      <c r="B2255">
        <v>-0.48</v>
      </c>
      <c r="C2255">
        <v>-1.48</v>
      </c>
      <c r="D2255">
        <v>-2.476</v>
      </c>
      <c r="E2255">
        <v>-3.1360000000000001</v>
      </c>
      <c r="F2255">
        <v>-3.21</v>
      </c>
      <c r="G2255">
        <v>2.2000000000000002</v>
      </c>
      <c r="H2255">
        <v>-0.01</v>
      </c>
      <c r="I2255">
        <v>1.978</v>
      </c>
      <c r="J2255">
        <v>-0.495</v>
      </c>
      <c r="K2255">
        <v>-1.48</v>
      </c>
      <c r="L2255">
        <v>-2.476</v>
      </c>
      <c r="M2255">
        <v>-3.1349999999999998</v>
      </c>
      <c r="N2255">
        <v>-3.198</v>
      </c>
      <c r="O2255">
        <v>1.0129999999999999</v>
      </c>
      <c r="P2255">
        <v>1.036</v>
      </c>
      <c r="Q2255">
        <v>1.026</v>
      </c>
      <c r="R2255">
        <v>0.61</v>
      </c>
      <c r="S2255">
        <v>0.20899999999999999</v>
      </c>
    </row>
    <row r="2256" spans="1:19" x14ac:dyDescent="0.3">
      <c r="A2256">
        <v>300</v>
      </c>
      <c r="B2256">
        <v>-0.48</v>
      </c>
      <c r="C2256">
        <v>-1.48</v>
      </c>
      <c r="D2256">
        <v>-2.476</v>
      </c>
      <c r="E2256">
        <v>-3.1360000000000001</v>
      </c>
      <c r="F2256">
        <v>-3.21</v>
      </c>
      <c r="G2256">
        <v>2.2000000000000002</v>
      </c>
      <c r="H2256">
        <v>-0.01</v>
      </c>
      <c r="I2256">
        <v>1.978</v>
      </c>
      <c r="J2256">
        <v>-0.497</v>
      </c>
      <c r="K2256">
        <v>-1.48</v>
      </c>
      <c r="L2256">
        <v>-2.4750000000000001</v>
      </c>
      <c r="M2256">
        <v>-3.1349999999999998</v>
      </c>
      <c r="N2256">
        <v>-3.1949999999999998</v>
      </c>
      <c r="O2256">
        <v>1.012</v>
      </c>
      <c r="P2256">
        <v>1.034</v>
      </c>
      <c r="Q2256">
        <v>1.0249999999999999</v>
      </c>
      <c r="R2256">
        <v>0.61199999999999999</v>
      </c>
      <c r="S2256">
        <v>0.20399999999999999</v>
      </c>
    </row>
    <row r="2257" spans="1:19" x14ac:dyDescent="0.3">
      <c r="A2257">
        <v>360</v>
      </c>
      <c r="B2257">
        <v>-0.48</v>
      </c>
      <c r="C2257">
        <v>-1.48</v>
      </c>
      <c r="D2257">
        <v>-2.476</v>
      </c>
      <c r="E2257">
        <v>-3.1360000000000001</v>
      </c>
      <c r="F2257">
        <v>-3.21</v>
      </c>
      <c r="G2257">
        <v>2.2000000000000002</v>
      </c>
      <c r="H2257">
        <v>-0.01</v>
      </c>
      <c r="I2257">
        <v>1.978</v>
      </c>
      <c r="J2257">
        <v>-0.5</v>
      </c>
      <c r="K2257">
        <v>-1.4810000000000001</v>
      </c>
      <c r="L2257">
        <v>-2.4750000000000001</v>
      </c>
      <c r="M2257">
        <v>-3.1339999999999999</v>
      </c>
      <c r="N2257">
        <v>-3.1920000000000002</v>
      </c>
      <c r="O2257">
        <v>1.012</v>
      </c>
      <c r="P2257">
        <v>1.032</v>
      </c>
      <c r="Q2257">
        <v>1.0249999999999999</v>
      </c>
      <c r="R2257">
        <v>0.60899999999999999</v>
      </c>
      <c r="S2257">
        <v>0.2</v>
      </c>
    </row>
    <row r="2258" spans="1:19" x14ac:dyDescent="0.3">
      <c r="A2258">
        <v>420</v>
      </c>
      <c r="B2258">
        <v>-0.48</v>
      </c>
      <c r="C2258">
        <v>-1.48</v>
      </c>
      <c r="D2258">
        <v>-2.476</v>
      </c>
      <c r="E2258">
        <v>-3.1360000000000001</v>
      </c>
      <c r="F2258">
        <v>-3.21</v>
      </c>
      <c r="G2258">
        <v>2.2000000000000002</v>
      </c>
      <c r="H2258">
        <v>-0.01</v>
      </c>
      <c r="I2258">
        <v>1.978</v>
      </c>
      <c r="J2258">
        <v>-0.502</v>
      </c>
      <c r="K2258">
        <v>-1.482</v>
      </c>
      <c r="L2258">
        <v>-2.4750000000000001</v>
      </c>
      <c r="M2258">
        <v>-3.1309999999999998</v>
      </c>
      <c r="N2258">
        <v>-3.1890000000000001</v>
      </c>
      <c r="O2258">
        <v>1.0109999999999999</v>
      </c>
      <c r="P2258">
        <v>1.03</v>
      </c>
      <c r="Q2258">
        <v>1.0249999999999999</v>
      </c>
      <c r="R2258">
        <v>0.60299999999999998</v>
      </c>
      <c r="S2258">
        <v>0.19800000000000001</v>
      </c>
    </row>
    <row r="2259" spans="1:19" x14ac:dyDescent="0.3">
      <c r="A2259">
        <v>480</v>
      </c>
      <c r="B2259">
        <v>-0.48</v>
      </c>
      <c r="C2259">
        <v>-1.48</v>
      </c>
      <c r="D2259">
        <v>-2.476</v>
      </c>
      <c r="E2259">
        <v>-3.1360000000000001</v>
      </c>
      <c r="F2259">
        <v>-3.21</v>
      </c>
      <c r="G2259">
        <v>2.2000000000000002</v>
      </c>
      <c r="H2259">
        <v>-0.01</v>
      </c>
      <c r="I2259">
        <v>1.978</v>
      </c>
      <c r="J2259">
        <v>-0.504</v>
      </c>
      <c r="K2259">
        <v>-1.4830000000000001</v>
      </c>
      <c r="L2259">
        <v>-2.4750000000000001</v>
      </c>
      <c r="M2259">
        <v>-3.129</v>
      </c>
      <c r="N2259">
        <v>-3.1859999999999999</v>
      </c>
      <c r="O2259">
        <v>1.01</v>
      </c>
      <c r="P2259">
        <v>1.028</v>
      </c>
      <c r="Q2259">
        <v>1.0249999999999999</v>
      </c>
      <c r="R2259">
        <v>0.59799999999999998</v>
      </c>
      <c r="S2259">
        <v>0.19600000000000001</v>
      </c>
    </row>
    <row r="2260" spans="1:19" x14ac:dyDescent="0.3">
      <c r="A2260">
        <v>540</v>
      </c>
      <c r="B2260">
        <v>-0.48</v>
      </c>
      <c r="C2260">
        <v>-1.48</v>
      </c>
      <c r="D2260">
        <v>-2.476</v>
      </c>
      <c r="E2260">
        <v>-3.1360000000000001</v>
      </c>
      <c r="F2260">
        <v>-3.21</v>
      </c>
      <c r="G2260">
        <v>2.2000000000000002</v>
      </c>
      <c r="H2260">
        <v>-0.01</v>
      </c>
      <c r="I2260">
        <v>1.978</v>
      </c>
      <c r="J2260">
        <v>-0.50700000000000001</v>
      </c>
      <c r="K2260">
        <v>-1.4850000000000001</v>
      </c>
      <c r="L2260">
        <v>-2.4750000000000001</v>
      </c>
      <c r="M2260">
        <v>-3.1259999999999999</v>
      </c>
      <c r="N2260">
        <v>-3.1829999999999998</v>
      </c>
      <c r="O2260">
        <v>1.0089999999999999</v>
      </c>
      <c r="P2260">
        <v>1.026</v>
      </c>
      <c r="Q2260">
        <v>1.024</v>
      </c>
      <c r="R2260">
        <v>0.59199999999999997</v>
      </c>
      <c r="S2260">
        <v>0.19500000000000001</v>
      </c>
    </row>
    <row r="2261" spans="1:19" x14ac:dyDescent="0.3">
      <c r="A2261">
        <v>600</v>
      </c>
      <c r="B2261">
        <v>-0.48</v>
      </c>
      <c r="C2261">
        <v>-1.48</v>
      </c>
      <c r="D2261">
        <v>-2.476</v>
      </c>
      <c r="E2261">
        <v>-3.1360000000000001</v>
      </c>
      <c r="F2261">
        <v>-3.21</v>
      </c>
      <c r="G2261">
        <v>2.2000000000000002</v>
      </c>
      <c r="H2261">
        <v>-0.01</v>
      </c>
      <c r="I2261">
        <v>1.978</v>
      </c>
      <c r="J2261">
        <v>-0.50900000000000001</v>
      </c>
      <c r="K2261">
        <v>-1.486</v>
      </c>
      <c r="L2261">
        <v>-2.4740000000000002</v>
      </c>
      <c r="M2261">
        <v>-3.1230000000000002</v>
      </c>
      <c r="N2261">
        <v>-3.18</v>
      </c>
      <c r="O2261">
        <v>1.008</v>
      </c>
      <c r="P2261">
        <v>1.0249999999999999</v>
      </c>
      <c r="Q2261">
        <v>1.024</v>
      </c>
      <c r="R2261">
        <v>0.58699999999999997</v>
      </c>
      <c r="S2261">
        <v>0.19400000000000001</v>
      </c>
    </row>
    <row r="2263" spans="1:19" x14ac:dyDescent="0.3">
      <c r="A2263" t="s">
        <v>0</v>
      </c>
      <c r="B2263" t="s">
        <v>175</v>
      </c>
    </row>
    <row r="2264" spans="1:19" x14ac:dyDescent="0.3">
      <c r="A2264">
        <v>0</v>
      </c>
      <c r="B2264">
        <v>-0.48</v>
      </c>
      <c r="C2264">
        <v>-1.48</v>
      </c>
      <c r="D2264">
        <v>-2.476</v>
      </c>
      <c r="E2264">
        <v>-3.1280000000000001</v>
      </c>
      <c r="F2264">
        <v>-3.2</v>
      </c>
      <c r="G2264">
        <v>2.2000000000000002</v>
      </c>
      <c r="H2264">
        <v>-0.01</v>
      </c>
      <c r="I2264">
        <v>2.4590000000000001</v>
      </c>
      <c r="J2264">
        <v>-0.48</v>
      </c>
      <c r="K2264">
        <v>-1.48</v>
      </c>
      <c r="L2264">
        <v>-2.476</v>
      </c>
      <c r="M2264">
        <v>-3.1280000000000001</v>
      </c>
      <c r="N2264">
        <v>-3.2</v>
      </c>
      <c r="O2264">
        <v>1.006</v>
      </c>
      <c r="P2264">
        <v>1.006</v>
      </c>
      <c r="Q2264">
        <v>0.998</v>
      </c>
      <c r="R2264">
        <v>0.59499999999999997</v>
      </c>
      <c r="S2264">
        <v>0.23300000000000001</v>
      </c>
    </row>
    <row r="2265" spans="1:19" x14ac:dyDescent="0.3">
      <c r="A2265">
        <v>60</v>
      </c>
      <c r="B2265">
        <v>-0.48</v>
      </c>
      <c r="C2265">
        <v>-1.48</v>
      </c>
      <c r="D2265">
        <v>-2.476</v>
      </c>
      <c r="E2265">
        <v>-3.1280000000000001</v>
      </c>
      <c r="F2265">
        <v>-3.2</v>
      </c>
      <c r="G2265">
        <v>2.2000000000000002</v>
      </c>
      <c r="H2265">
        <v>-0.01</v>
      </c>
      <c r="I2265">
        <v>2.4590000000000001</v>
      </c>
      <c r="J2265">
        <v>-0.48599999999999999</v>
      </c>
      <c r="K2265">
        <v>-1.48</v>
      </c>
      <c r="L2265">
        <v>-2.476</v>
      </c>
      <c r="M2265">
        <v>-3.1269999999999998</v>
      </c>
      <c r="N2265">
        <v>-3.2029999999999998</v>
      </c>
      <c r="O2265">
        <v>1.01</v>
      </c>
      <c r="P2265">
        <v>1.0269999999999999</v>
      </c>
      <c r="Q2265">
        <v>1.0169999999999999</v>
      </c>
      <c r="R2265">
        <v>0.59599999999999997</v>
      </c>
      <c r="S2265">
        <v>0.24099999999999999</v>
      </c>
    </row>
    <row r="2266" spans="1:19" x14ac:dyDescent="0.3">
      <c r="A2266">
        <v>120</v>
      </c>
      <c r="B2266">
        <v>-0.48</v>
      </c>
      <c r="C2266">
        <v>-1.48</v>
      </c>
      <c r="D2266">
        <v>-2.476</v>
      </c>
      <c r="E2266">
        <v>-3.1280000000000001</v>
      </c>
      <c r="F2266">
        <v>-3.2</v>
      </c>
      <c r="G2266">
        <v>2.2000000000000002</v>
      </c>
      <c r="H2266">
        <v>-0.01</v>
      </c>
      <c r="I2266">
        <v>2.4590000000000001</v>
      </c>
      <c r="J2266">
        <v>-0.49</v>
      </c>
      <c r="K2266">
        <v>-1.48</v>
      </c>
      <c r="L2266">
        <v>-2.476</v>
      </c>
      <c r="M2266">
        <v>-3.1280000000000001</v>
      </c>
      <c r="N2266">
        <v>-3.206</v>
      </c>
      <c r="O2266">
        <v>1.012</v>
      </c>
      <c r="P2266">
        <v>1.0309999999999999</v>
      </c>
      <c r="Q2266">
        <v>1.0249999999999999</v>
      </c>
      <c r="R2266">
        <v>0.59899999999999998</v>
      </c>
      <c r="S2266">
        <v>0.249</v>
      </c>
    </row>
    <row r="2267" spans="1:19" x14ac:dyDescent="0.3">
      <c r="A2267">
        <v>180</v>
      </c>
      <c r="B2267">
        <v>-0.48</v>
      </c>
      <c r="C2267">
        <v>-1.48</v>
      </c>
      <c r="D2267">
        <v>-2.476</v>
      </c>
      <c r="E2267">
        <v>-3.1280000000000001</v>
      </c>
      <c r="F2267">
        <v>-3.2</v>
      </c>
      <c r="G2267">
        <v>2.2000000000000002</v>
      </c>
      <c r="H2267">
        <v>-0.01</v>
      </c>
      <c r="I2267">
        <v>2.4590000000000001</v>
      </c>
      <c r="J2267">
        <v>-0.49299999999999999</v>
      </c>
      <c r="K2267">
        <v>-1.48</v>
      </c>
      <c r="L2267">
        <v>-2.476</v>
      </c>
      <c r="M2267">
        <v>-3.1280000000000001</v>
      </c>
      <c r="N2267">
        <v>-3.2090000000000001</v>
      </c>
      <c r="O2267">
        <v>1.0129999999999999</v>
      </c>
      <c r="P2267">
        <v>1.034</v>
      </c>
      <c r="Q2267">
        <v>1.024</v>
      </c>
      <c r="R2267">
        <v>0.6</v>
      </c>
      <c r="S2267">
        <v>0.255</v>
      </c>
    </row>
    <row r="2268" spans="1:19" x14ac:dyDescent="0.3">
      <c r="A2268">
        <v>240</v>
      </c>
      <c r="B2268">
        <v>-0.48</v>
      </c>
      <c r="C2268">
        <v>-1.48</v>
      </c>
      <c r="D2268">
        <v>-2.476</v>
      </c>
      <c r="E2268">
        <v>-3.1280000000000001</v>
      </c>
      <c r="F2268">
        <v>-3.2</v>
      </c>
      <c r="G2268">
        <v>2.2000000000000002</v>
      </c>
      <c r="H2268">
        <v>-0.01</v>
      </c>
      <c r="I2268">
        <v>2.4590000000000001</v>
      </c>
      <c r="J2268">
        <v>-0.495</v>
      </c>
      <c r="K2268">
        <v>-1.48</v>
      </c>
      <c r="L2268">
        <v>-2.4750000000000001</v>
      </c>
      <c r="M2268">
        <v>-3.1259999999999999</v>
      </c>
      <c r="N2268">
        <v>-3.2120000000000002</v>
      </c>
      <c r="O2268">
        <v>1.0129999999999999</v>
      </c>
      <c r="P2268">
        <v>1.036</v>
      </c>
      <c r="Q2268">
        <v>1.0249999999999999</v>
      </c>
      <c r="R2268">
        <v>0.59799999999999998</v>
      </c>
      <c r="S2268">
        <v>0.26100000000000001</v>
      </c>
    </row>
    <row r="2269" spans="1:19" x14ac:dyDescent="0.3">
      <c r="A2269">
        <v>300</v>
      </c>
      <c r="B2269">
        <v>-0.48</v>
      </c>
      <c r="C2269">
        <v>-1.48</v>
      </c>
      <c r="D2269">
        <v>-2.476</v>
      </c>
      <c r="E2269">
        <v>-3.1280000000000001</v>
      </c>
      <c r="F2269">
        <v>-3.2</v>
      </c>
      <c r="G2269">
        <v>2.2000000000000002</v>
      </c>
      <c r="H2269">
        <v>-0.01</v>
      </c>
      <c r="I2269">
        <v>2.4590000000000001</v>
      </c>
      <c r="J2269">
        <v>-0.498</v>
      </c>
      <c r="K2269">
        <v>-1.48</v>
      </c>
      <c r="L2269">
        <v>-2.4750000000000001</v>
      </c>
      <c r="M2269">
        <v>-3.125</v>
      </c>
      <c r="N2269">
        <v>-3.2149999999999999</v>
      </c>
      <c r="O2269">
        <v>1.0129999999999999</v>
      </c>
      <c r="P2269">
        <v>1.0349999999999999</v>
      </c>
      <c r="Q2269">
        <v>1.0249999999999999</v>
      </c>
      <c r="R2269">
        <v>0.60099999999999998</v>
      </c>
      <c r="S2269">
        <v>0.26700000000000002</v>
      </c>
    </row>
    <row r="2270" spans="1:19" x14ac:dyDescent="0.3">
      <c r="A2270">
        <v>360</v>
      </c>
      <c r="B2270">
        <v>-0.48</v>
      </c>
      <c r="C2270">
        <v>-1.48</v>
      </c>
      <c r="D2270">
        <v>-2.476</v>
      </c>
      <c r="E2270">
        <v>-3.1280000000000001</v>
      </c>
      <c r="F2270">
        <v>-3.2</v>
      </c>
      <c r="G2270">
        <v>2.2000000000000002</v>
      </c>
      <c r="H2270">
        <v>-0.01</v>
      </c>
      <c r="I2270">
        <v>2.4590000000000001</v>
      </c>
      <c r="J2270">
        <v>-0.5</v>
      </c>
      <c r="K2270">
        <v>-1.4810000000000001</v>
      </c>
      <c r="L2270">
        <v>-2.4750000000000001</v>
      </c>
      <c r="M2270">
        <v>-3.1259999999999999</v>
      </c>
      <c r="N2270">
        <v>-3.218</v>
      </c>
      <c r="O2270">
        <v>1.012</v>
      </c>
      <c r="P2270">
        <v>1.032</v>
      </c>
      <c r="Q2270">
        <v>1.024</v>
      </c>
      <c r="R2270">
        <v>0.60599999999999998</v>
      </c>
      <c r="S2270">
        <v>0.27100000000000002</v>
      </c>
    </row>
    <row r="2271" spans="1:19" x14ac:dyDescent="0.3">
      <c r="A2271">
        <v>420</v>
      </c>
      <c r="B2271">
        <v>-0.48</v>
      </c>
      <c r="C2271">
        <v>-1.48</v>
      </c>
      <c r="D2271">
        <v>-2.476</v>
      </c>
      <c r="E2271">
        <v>-3.1280000000000001</v>
      </c>
      <c r="F2271">
        <v>-3.2</v>
      </c>
      <c r="G2271">
        <v>2.2000000000000002</v>
      </c>
      <c r="H2271">
        <v>-0.01</v>
      </c>
      <c r="I2271">
        <v>2.4590000000000001</v>
      </c>
      <c r="J2271">
        <v>-0.502</v>
      </c>
      <c r="K2271">
        <v>-1.482</v>
      </c>
      <c r="L2271">
        <v>-2.4750000000000001</v>
      </c>
      <c r="M2271">
        <v>-3.1280000000000001</v>
      </c>
      <c r="N2271">
        <v>-3.2210000000000001</v>
      </c>
      <c r="O2271">
        <v>1.0109999999999999</v>
      </c>
      <c r="P2271">
        <v>1.03</v>
      </c>
      <c r="Q2271">
        <v>1.0229999999999999</v>
      </c>
      <c r="R2271">
        <v>0.61199999999999999</v>
      </c>
      <c r="S2271">
        <v>0.27500000000000002</v>
      </c>
    </row>
    <row r="2272" spans="1:19" x14ac:dyDescent="0.3">
      <c r="A2272">
        <v>480</v>
      </c>
      <c r="B2272">
        <v>-0.48</v>
      </c>
      <c r="C2272">
        <v>-1.48</v>
      </c>
      <c r="D2272">
        <v>-2.476</v>
      </c>
      <c r="E2272">
        <v>-3.1280000000000001</v>
      </c>
      <c r="F2272">
        <v>-3.2</v>
      </c>
      <c r="G2272">
        <v>2.2000000000000002</v>
      </c>
      <c r="H2272">
        <v>-0.01</v>
      </c>
      <c r="I2272">
        <v>2.4590000000000001</v>
      </c>
      <c r="J2272">
        <v>-0.504</v>
      </c>
      <c r="K2272">
        <v>-1.4830000000000001</v>
      </c>
      <c r="L2272">
        <v>-2.4750000000000001</v>
      </c>
      <c r="M2272">
        <v>-3.13</v>
      </c>
      <c r="N2272">
        <v>-3.2240000000000002</v>
      </c>
      <c r="O2272">
        <v>1.01</v>
      </c>
      <c r="P2272">
        <v>1.028</v>
      </c>
      <c r="Q2272">
        <v>1.0249999999999999</v>
      </c>
      <c r="R2272">
        <v>0.61899999999999999</v>
      </c>
      <c r="S2272">
        <v>0.27800000000000002</v>
      </c>
    </row>
    <row r="2273" spans="1:19" x14ac:dyDescent="0.3">
      <c r="A2273">
        <v>540</v>
      </c>
      <c r="B2273">
        <v>-0.48</v>
      </c>
      <c r="C2273">
        <v>-1.48</v>
      </c>
      <c r="D2273">
        <v>-2.476</v>
      </c>
      <c r="E2273">
        <v>-3.1280000000000001</v>
      </c>
      <c r="F2273">
        <v>-3.2</v>
      </c>
      <c r="G2273">
        <v>2.2000000000000002</v>
      </c>
      <c r="H2273">
        <v>-0.01</v>
      </c>
      <c r="I2273">
        <v>2.4590000000000001</v>
      </c>
      <c r="J2273">
        <v>-0.50700000000000001</v>
      </c>
      <c r="K2273">
        <v>-1.4850000000000001</v>
      </c>
      <c r="L2273">
        <v>-2.4740000000000002</v>
      </c>
      <c r="M2273">
        <v>-3.1320000000000001</v>
      </c>
      <c r="N2273">
        <v>-3.2269999999999999</v>
      </c>
      <c r="O2273">
        <v>1.0089999999999999</v>
      </c>
      <c r="P2273">
        <v>1.026</v>
      </c>
      <c r="Q2273">
        <v>1.024</v>
      </c>
      <c r="R2273">
        <v>0.624</v>
      </c>
      <c r="S2273">
        <v>0.28100000000000003</v>
      </c>
    </row>
    <row r="2274" spans="1:19" x14ac:dyDescent="0.3">
      <c r="A2274">
        <v>600</v>
      </c>
      <c r="B2274">
        <v>-0.48</v>
      </c>
      <c r="C2274">
        <v>-1.48</v>
      </c>
      <c r="D2274">
        <v>-2.476</v>
      </c>
      <c r="E2274">
        <v>-3.1280000000000001</v>
      </c>
      <c r="F2274">
        <v>-3.2</v>
      </c>
      <c r="G2274">
        <v>2.2000000000000002</v>
      </c>
      <c r="H2274">
        <v>-0.01</v>
      </c>
      <c r="I2274">
        <v>2.4590000000000001</v>
      </c>
      <c r="J2274">
        <v>-0.50900000000000001</v>
      </c>
      <c r="K2274">
        <v>-1.486</v>
      </c>
      <c r="L2274">
        <v>-2.4750000000000001</v>
      </c>
      <c r="M2274">
        <v>-3.1349999999999998</v>
      </c>
      <c r="N2274">
        <v>-3.23</v>
      </c>
      <c r="O2274">
        <v>1.008</v>
      </c>
      <c r="P2274">
        <v>1.0249999999999999</v>
      </c>
      <c r="Q2274">
        <v>1.0249999999999999</v>
      </c>
      <c r="R2274">
        <v>0.629</v>
      </c>
      <c r="S2274">
        <v>0.28399999999999997</v>
      </c>
    </row>
    <row r="2276" spans="1:19" x14ac:dyDescent="0.3">
      <c r="A2276" t="s">
        <v>0</v>
      </c>
      <c r="B2276" t="s">
        <v>176</v>
      </c>
    </row>
    <row r="2277" spans="1:19" x14ac:dyDescent="0.3">
      <c r="A2277">
        <v>0</v>
      </c>
      <c r="B2277">
        <v>-0.48</v>
      </c>
      <c r="C2277">
        <v>-1.48</v>
      </c>
      <c r="D2277">
        <v>-2.476</v>
      </c>
      <c r="E2277">
        <v>-3.1280000000000001</v>
      </c>
      <c r="F2277">
        <v>-3.2</v>
      </c>
      <c r="G2277">
        <v>2.2000000000000002</v>
      </c>
      <c r="H2277">
        <v>-0.01</v>
      </c>
      <c r="I2277">
        <v>2.2229999999999999</v>
      </c>
      <c r="J2277">
        <v>-0.48</v>
      </c>
      <c r="K2277">
        <v>-1.48</v>
      </c>
      <c r="L2277">
        <v>-2.476</v>
      </c>
      <c r="M2277">
        <v>-3.1280000000000001</v>
      </c>
      <c r="N2277">
        <v>-3.2</v>
      </c>
      <c r="O2277">
        <v>1.006</v>
      </c>
      <c r="P2277">
        <v>1.006</v>
      </c>
      <c r="Q2277">
        <v>0.998</v>
      </c>
      <c r="R2277">
        <v>0.59499999999999997</v>
      </c>
      <c r="S2277">
        <v>0.23300000000000001</v>
      </c>
    </row>
    <row r="2278" spans="1:19" x14ac:dyDescent="0.3">
      <c r="A2278">
        <v>60</v>
      </c>
      <c r="B2278">
        <v>-0.48</v>
      </c>
      <c r="C2278">
        <v>-1.48</v>
      </c>
      <c r="D2278">
        <v>-2.476</v>
      </c>
      <c r="E2278">
        <v>-3.1280000000000001</v>
      </c>
      <c r="F2278">
        <v>-3.2</v>
      </c>
      <c r="G2278">
        <v>2.2000000000000002</v>
      </c>
      <c r="H2278">
        <v>-0.01</v>
      </c>
      <c r="I2278">
        <v>2.2229999999999999</v>
      </c>
      <c r="J2278">
        <v>-0.48599999999999999</v>
      </c>
      <c r="K2278">
        <v>-1.48</v>
      </c>
      <c r="L2278">
        <v>-2.476</v>
      </c>
      <c r="M2278">
        <v>-3.1280000000000001</v>
      </c>
      <c r="N2278">
        <v>-3.2</v>
      </c>
      <c r="O2278">
        <v>1.01</v>
      </c>
      <c r="P2278">
        <v>1.0269999999999999</v>
      </c>
      <c r="Q2278">
        <v>1.016</v>
      </c>
      <c r="R2278">
        <v>0.59699999999999998</v>
      </c>
      <c r="S2278">
        <v>0.23300000000000001</v>
      </c>
    </row>
    <row r="2279" spans="1:19" x14ac:dyDescent="0.3">
      <c r="A2279">
        <v>120</v>
      </c>
      <c r="B2279">
        <v>-0.48</v>
      </c>
      <c r="C2279">
        <v>-1.48</v>
      </c>
      <c r="D2279">
        <v>-2.476</v>
      </c>
      <c r="E2279">
        <v>-3.1280000000000001</v>
      </c>
      <c r="F2279">
        <v>-3.2</v>
      </c>
      <c r="G2279">
        <v>2.2000000000000002</v>
      </c>
      <c r="H2279">
        <v>-0.01</v>
      </c>
      <c r="I2279">
        <v>2.2229999999999999</v>
      </c>
      <c r="J2279">
        <v>-0.49</v>
      </c>
      <c r="K2279">
        <v>-1.4810000000000001</v>
      </c>
      <c r="L2279">
        <v>-2.476</v>
      </c>
      <c r="M2279">
        <v>-3.1280000000000001</v>
      </c>
      <c r="N2279">
        <v>-3.2</v>
      </c>
      <c r="O2279">
        <v>1.012</v>
      </c>
      <c r="P2279">
        <v>1.0309999999999999</v>
      </c>
      <c r="Q2279">
        <v>1.024</v>
      </c>
      <c r="R2279">
        <v>0.59799999999999998</v>
      </c>
      <c r="S2279">
        <v>0.23400000000000001</v>
      </c>
    </row>
    <row r="2280" spans="1:19" x14ac:dyDescent="0.3">
      <c r="A2280">
        <v>180</v>
      </c>
      <c r="B2280">
        <v>-0.48</v>
      </c>
      <c r="C2280">
        <v>-1.48</v>
      </c>
      <c r="D2280">
        <v>-2.476</v>
      </c>
      <c r="E2280">
        <v>-3.1280000000000001</v>
      </c>
      <c r="F2280">
        <v>-3.2</v>
      </c>
      <c r="G2280">
        <v>2.2000000000000002</v>
      </c>
      <c r="H2280">
        <v>-0.01</v>
      </c>
      <c r="I2280">
        <v>2.2229999999999999</v>
      </c>
      <c r="J2280">
        <v>-0.49299999999999999</v>
      </c>
      <c r="K2280">
        <v>-1.48</v>
      </c>
      <c r="L2280">
        <v>-2.476</v>
      </c>
      <c r="M2280">
        <v>-3.1269999999999998</v>
      </c>
      <c r="N2280">
        <v>-3.2</v>
      </c>
      <c r="O2280">
        <v>1.0129999999999999</v>
      </c>
      <c r="P2280">
        <v>1.034</v>
      </c>
      <c r="Q2280">
        <v>1.0249999999999999</v>
      </c>
      <c r="R2280">
        <v>0.6</v>
      </c>
      <c r="S2280">
        <v>0.23400000000000001</v>
      </c>
    </row>
    <row r="2281" spans="1:19" x14ac:dyDescent="0.3">
      <c r="A2281">
        <v>240</v>
      </c>
      <c r="B2281">
        <v>-0.48</v>
      </c>
      <c r="C2281">
        <v>-1.48</v>
      </c>
      <c r="D2281">
        <v>-2.476</v>
      </c>
      <c r="E2281">
        <v>-3.1280000000000001</v>
      </c>
      <c r="F2281">
        <v>-3.2</v>
      </c>
      <c r="G2281">
        <v>2.2000000000000002</v>
      </c>
      <c r="H2281">
        <v>-0.01</v>
      </c>
      <c r="I2281">
        <v>2.2229999999999999</v>
      </c>
      <c r="J2281">
        <v>-0.495</v>
      </c>
      <c r="K2281">
        <v>-1.48</v>
      </c>
      <c r="L2281">
        <v>-2.4750000000000001</v>
      </c>
      <c r="M2281">
        <v>-3.1269999999999998</v>
      </c>
      <c r="N2281">
        <v>-3.2</v>
      </c>
      <c r="O2281">
        <v>1.0129999999999999</v>
      </c>
      <c r="P2281">
        <v>1.036</v>
      </c>
      <c r="Q2281">
        <v>1.0249999999999999</v>
      </c>
      <c r="R2281">
        <v>0.60099999999999998</v>
      </c>
      <c r="S2281">
        <v>0.23400000000000001</v>
      </c>
    </row>
    <row r="2282" spans="1:19" x14ac:dyDescent="0.3">
      <c r="A2282">
        <v>300</v>
      </c>
      <c r="B2282">
        <v>-0.48</v>
      </c>
      <c r="C2282">
        <v>-1.48</v>
      </c>
      <c r="D2282">
        <v>-2.476</v>
      </c>
      <c r="E2282">
        <v>-3.1280000000000001</v>
      </c>
      <c r="F2282">
        <v>-3.2</v>
      </c>
      <c r="G2282">
        <v>2.2000000000000002</v>
      </c>
      <c r="H2282">
        <v>-0.01</v>
      </c>
      <c r="I2282">
        <v>2.2229999999999999</v>
      </c>
      <c r="J2282">
        <v>-0.498</v>
      </c>
      <c r="K2282">
        <v>-1.48</v>
      </c>
      <c r="L2282">
        <v>-2.4750000000000001</v>
      </c>
      <c r="M2282">
        <v>-3.1259999999999999</v>
      </c>
      <c r="N2282">
        <v>-3.2</v>
      </c>
      <c r="O2282">
        <v>1.0129999999999999</v>
      </c>
      <c r="P2282">
        <v>1.034</v>
      </c>
      <c r="Q2282">
        <v>1.0249999999999999</v>
      </c>
      <c r="R2282">
        <v>0.60299999999999998</v>
      </c>
      <c r="S2282">
        <v>0.23499999999999999</v>
      </c>
    </row>
    <row r="2283" spans="1:19" x14ac:dyDescent="0.3">
      <c r="A2283">
        <v>360</v>
      </c>
      <c r="B2283">
        <v>-0.48</v>
      </c>
      <c r="C2283">
        <v>-1.48</v>
      </c>
      <c r="D2283">
        <v>-2.476</v>
      </c>
      <c r="E2283">
        <v>-3.1280000000000001</v>
      </c>
      <c r="F2283">
        <v>-3.2</v>
      </c>
      <c r="G2283">
        <v>2.2000000000000002</v>
      </c>
      <c r="H2283">
        <v>-0.01</v>
      </c>
      <c r="I2283">
        <v>2.2229999999999999</v>
      </c>
      <c r="J2283">
        <v>-0.5</v>
      </c>
      <c r="K2283">
        <v>-1.4810000000000001</v>
      </c>
      <c r="L2283">
        <v>-2.4750000000000001</v>
      </c>
      <c r="M2283">
        <v>-3.1259999999999999</v>
      </c>
      <c r="N2283">
        <v>-3.2</v>
      </c>
      <c r="O2283">
        <v>1.012</v>
      </c>
      <c r="P2283">
        <v>1.032</v>
      </c>
      <c r="Q2283">
        <v>1.024</v>
      </c>
      <c r="R2283">
        <v>0.60399999999999998</v>
      </c>
      <c r="S2283">
        <v>0.23499999999999999</v>
      </c>
    </row>
    <row r="2284" spans="1:19" x14ac:dyDescent="0.3">
      <c r="A2284">
        <v>420</v>
      </c>
      <c r="B2284">
        <v>-0.48</v>
      </c>
      <c r="C2284">
        <v>-1.48</v>
      </c>
      <c r="D2284">
        <v>-2.476</v>
      </c>
      <c r="E2284">
        <v>-3.1280000000000001</v>
      </c>
      <c r="F2284">
        <v>-3.2</v>
      </c>
      <c r="G2284">
        <v>2.2000000000000002</v>
      </c>
      <c r="H2284">
        <v>-0.01</v>
      </c>
      <c r="I2284">
        <v>2.2229999999999999</v>
      </c>
      <c r="J2284">
        <v>-0.502</v>
      </c>
      <c r="K2284">
        <v>-1.482</v>
      </c>
      <c r="L2284">
        <v>-2.4750000000000001</v>
      </c>
      <c r="M2284">
        <v>-3.1259999999999999</v>
      </c>
      <c r="N2284">
        <v>-3.2</v>
      </c>
      <c r="O2284">
        <v>1.0109999999999999</v>
      </c>
      <c r="P2284">
        <v>1.03</v>
      </c>
      <c r="Q2284">
        <v>1.024</v>
      </c>
      <c r="R2284">
        <v>0.60499999999999998</v>
      </c>
      <c r="S2284">
        <v>0.23499999999999999</v>
      </c>
    </row>
    <row r="2285" spans="1:19" x14ac:dyDescent="0.3">
      <c r="A2285">
        <v>480</v>
      </c>
      <c r="B2285">
        <v>-0.48</v>
      </c>
      <c r="C2285">
        <v>-1.48</v>
      </c>
      <c r="D2285">
        <v>-2.476</v>
      </c>
      <c r="E2285">
        <v>-3.1280000000000001</v>
      </c>
      <c r="F2285">
        <v>-3.2</v>
      </c>
      <c r="G2285">
        <v>2.2000000000000002</v>
      </c>
      <c r="H2285">
        <v>-0.01</v>
      </c>
      <c r="I2285">
        <v>2.2229999999999999</v>
      </c>
      <c r="J2285">
        <v>-0.504</v>
      </c>
      <c r="K2285">
        <v>-1.4830000000000001</v>
      </c>
      <c r="L2285">
        <v>-2.4750000000000001</v>
      </c>
      <c r="M2285">
        <v>-3.125</v>
      </c>
      <c r="N2285">
        <v>-3.2</v>
      </c>
      <c r="O2285">
        <v>1.01</v>
      </c>
      <c r="P2285">
        <v>1.0289999999999999</v>
      </c>
      <c r="Q2285">
        <v>1.0249999999999999</v>
      </c>
      <c r="R2285">
        <v>0.60599999999999998</v>
      </c>
      <c r="S2285">
        <v>0.23599999999999999</v>
      </c>
    </row>
    <row r="2286" spans="1:19" x14ac:dyDescent="0.3">
      <c r="A2286">
        <v>540</v>
      </c>
      <c r="B2286">
        <v>-0.48</v>
      </c>
      <c r="C2286">
        <v>-1.48</v>
      </c>
      <c r="D2286">
        <v>-2.476</v>
      </c>
      <c r="E2286">
        <v>-3.1280000000000001</v>
      </c>
      <c r="F2286">
        <v>-3.2</v>
      </c>
      <c r="G2286">
        <v>2.2000000000000002</v>
      </c>
      <c r="H2286">
        <v>-0.01</v>
      </c>
      <c r="I2286">
        <v>2.2229999999999999</v>
      </c>
      <c r="J2286">
        <v>-0.50700000000000001</v>
      </c>
      <c r="K2286">
        <v>-1.4850000000000001</v>
      </c>
      <c r="L2286">
        <v>-2.4740000000000002</v>
      </c>
      <c r="M2286">
        <v>-3.125</v>
      </c>
      <c r="N2286">
        <v>-3.2</v>
      </c>
      <c r="O2286">
        <v>1.0089999999999999</v>
      </c>
      <c r="P2286">
        <v>1.026</v>
      </c>
      <c r="Q2286">
        <v>1.024</v>
      </c>
      <c r="R2286">
        <v>0.60599999999999998</v>
      </c>
      <c r="S2286">
        <v>0.23799999999999999</v>
      </c>
    </row>
    <row r="2287" spans="1:19" x14ac:dyDescent="0.3">
      <c r="A2287">
        <v>600</v>
      </c>
      <c r="B2287">
        <v>-0.48</v>
      </c>
      <c r="C2287">
        <v>-1.48</v>
      </c>
      <c r="D2287">
        <v>-2.476</v>
      </c>
      <c r="E2287">
        <v>-3.1280000000000001</v>
      </c>
      <c r="F2287">
        <v>-3.2</v>
      </c>
      <c r="G2287">
        <v>2.2000000000000002</v>
      </c>
      <c r="H2287">
        <v>-0.01</v>
      </c>
      <c r="I2287">
        <v>2.2229999999999999</v>
      </c>
      <c r="J2287">
        <v>-0.50900000000000001</v>
      </c>
      <c r="K2287">
        <v>-1.486</v>
      </c>
      <c r="L2287">
        <v>-2.4740000000000002</v>
      </c>
      <c r="M2287">
        <v>-3.125</v>
      </c>
      <c r="N2287">
        <v>-3.2</v>
      </c>
      <c r="O2287">
        <v>1.008</v>
      </c>
      <c r="P2287">
        <v>1.0249999999999999</v>
      </c>
      <c r="Q2287">
        <v>1.024</v>
      </c>
      <c r="R2287">
        <v>0.60699999999999998</v>
      </c>
      <c r="S2287">
        <v>0.23799999999999999</v>
      </c>
    </row>
    <row r="2289" spans="1:19" x14ac:dyDescent="0.3">
      <c r="A2289" t="s">
        <v>0</v>
      </c>
      <c r="B2289" t="s">
        <v>177</v>
      </c>
    </row>
    <row r="2290" spans="1:19" x14ac:dyDescent="0.3">
      <c r="A2290">
        <v>0</v>
      </c>
      <c r="B2290">
        <v>-0.48</v>
      </c>
      <c r="C2290">
        <v>-1.48</v>
      </c>
      <c r="D2290">
        <v>-2.476</v>
      </c>
      <c r="E2290">
        <v>-3.1280000000000001</v>
      </c>
      <c r="F2290">
        <v>-3.2</v>
      </c>
      <c r="G2290">
        <v>2.2000000000000002</v>
      </c>
      <c r="H2290">
        <v>-0.01</v>
      </c>
      <c r="I2290">
        <v>1.9730000000000001</v>
      </c>
      <c r="J2290">
        <v>-0.48</v>
      </c>
      <c r="K2290">
        <v>-1.48</v>
      </c>
      <c r="L2290">
        <v>-2.476</v>
      </c>
      <c r="M2290">
        <v>-3.1280000000000001</v>
      </c>
      <c r="N2290">
        <v>-3.2</v>
      </c>
      <c r="O2290">
        <v>1.006</v>
      </c>
      <c r="P2290">
        <v>1.006</v>
      </c>
      <c r="Q2290">
        <v>0.998</v>
      </c>
      <c r="R2290">
        <v>0.59499999999999997</v>
      </c>
      <c r="S2290">
        <v>0.23300000000000001</v>
      </c>
    </row>
    <row r="2291" spans="1:19" x14ac:dyDescent="0.3">
      <c r="A2291">
        <v>60</v>
      </c>
      <c r="B2291">
        <v>-0.48</v>
      </c>
      <c r="C2291">
        <v>-1.48</v>
      </c>
      <c r="D2291">
        <v>-2.476</v>
      </c>
      <c r="E2291">
        <v>-3.1280000000000001</v>
      </c>
      <c r="F2291">
        <v>-3.2</v>
      </c>
      <c r="G2291">
        <v>2.2000000000000002</v>
      </c>
      <c r="H2291">
        <v>-0.01</v>
      </c>
      <c r="I2291">
        <v>1.9730000000000001</v>
      </c>
      <c r="J2291">
        <v>-0.48599999999999999</v>
      </c>
      <c r="K2291">
        <v>-1.48</v>
      </c>
      <c r="L2291">
        <v>-2.476</v>
      </c>
      <c r="M2291">
        <v>-3.1280000000000001</v>
      </c>
      <c r="N2291">
        <v>-3.1970000000000001</v>
      </c>
      <c r="O2291">
        <v>1.01</v>
      </c>
      <c r="P2291">
        <v>1.026</v>
      </c>
      <c r="Q2291">
        <v>1.016</v>
      </c>
      <c r="R2291">
        <v>0.59799999999999998</v>
      </c>
      <c r="S2291">
        <v>0.22500000000000001</v>
      </c>
    </row>
    <row r="2292" spans="1:19" x14ac:dyDescent="0.3">
      <c r="A2292">
        <v>120</v>
      </c>
      <c r="B2292">
        <v>-0.48</v>
      </c>
      <c r="C2292">
        <v>-1.48</v>
      </c>
      <c r="D2292">
        <v>-2.476</v>
      </c>
      <c r="E2292">
        <v>-3.1280000000000001</v>
      </c>
      <c r="F2292">
        <v>-3.2</v>
      </c>
      <c r="G2292">
        <v>2.2000000000000002</v>
      </c>
      <c r="H2292">
        <v>-0.01</v>
      </c>
      <c r="I2292">
        <v>1.9730000000000001</v>
      </c>
      <c r="J2292">
        <v>-0.49</v>
      </c>
      <c r="K2292">
        <v>-1.4810000000000001</v>
      </c>
      <c r="L2292">
        <v>-2.476</v>
      </c>
      <c r="M2292">
        <v>-3.1269999999999998</v>
      </c>
      <c r="N2292">
        <v>-3.194</v>
      </c>
      <c r="O2292">
        <v>1.012</v>
      </c>
      <c r="P2292">
        <v>1.0309999999999999</v>
      </c>
      <c r="Q2292">
        <v>1.0229999999999999</v>
      </c>
      <c r="R2292">
        <v>0.59599999999999997</v>
      </c>
      <c r="S2292">
        <v>0.218</v>
      </c>
    </row>
    <row r="2293" spans="1:19" x14ac:dyDescent="0.3">
      <c r="A2293">
        <v>180</v>
      </c>
      <c r="B2293">
        <v>-0.48</v>
      </c>
      <c r="C2293">
        <v>-1.48</v>
      </c>
      <c r="D2293">
        <v>-2.476</v>
      </c>
      <c r="E2293">
        <v>-3.1280000000000001</v>
      </c>
      <c r="F2293">
        <v>-3.2</v>
      </c>
      <c r="G2293">
        <v>2.2000000000000002</v>
      </c>
      <c r="H2293">
        <v>-0.01</v>
      </c>
      <c r="I2293">
        <v>1.9730000000000001</v>
      </c>
      <c r="J2293">
        <v>-0.49199999999999999</v>
      </c>
      <c r="K2293">
        <v>-1.48</v>
      </c>
      <c r="L2293">
        <v>-2.476</v>
      </c>
      <c r="M2293">
        <v>-3.1269999999999998</v>
      </c>
      <c r="N2293">
        <v>-3.1909999999999998</v>
      </c>
      <c r="O2293">
        <v>1.012</v>
      </c>
      <c r="P2293">
        <v>1.0349999999999999</v>
      </c>
      <c r="Q2293">
        <v>1.0249999999999999</v>
      </c>
      <c r="R2293">
        <v>0.59899999999999998</v>
      </c>
      <c r="S2293">
        <v>0.21199999999999999</v>
      </c>
    </row>
    <row r="2294" spans="1:19" x14ac:dyDescent="0.3">
      <c r="A2294">
        <v>240</v>
      </c>
      <c r="B2294">
        <v>-0.48</v>
      </c>
      <c r="C2294">
        <v>-1.48</v>
      </c>
      <c r="D2294">
        <v>-2.476</v>
      </c>
      <c r="E2294">
        <v>-3.1280000000000001</v>
      </c>
      <c r="F2294">
        <v>-3.2</v>
      </c>
      <c r="G2294">
        <v>2.2000000000000002</v>
      </c>
      <c r="H2294">
        <v>-0.01</v>
      </c>
      <c r="I2294">
        <v>1.9730000000000001</v>
      </c>
      <c r="J2294">
        <v>-0.495</v>
      </c>
      <c r="K2294">
        <v>-1.48</v>
      </c>
      <c r="L2294">
        <v>-2.4750000000000001</v>
      </c>
      <c r="M2294">
        <v>-3.1280000000000001</v>
      </c>
      <c r="N2294">
        <v>-3.1880000000000002</v>
      </c>
      <c r="O2294">
        <v>1.0129999999999999</v>
      </c>
      <c r="P2294">
        <v>1.036</v>
      </c>
      <c r="Q2294">
        <v>1.0249999999999999</v>
      </c>
      <c r="R2294">
        <v>0.60399999999999998</v>
      </c>
      <c r="S2294">
        <v>0.20699999999999999</v>
      </c>
    </row>
    <row r="2295" spans="1:19" x14ac:dyDescent="0.3">
      <c r="A2295">
        <v>300</v>
      </c>
      <c r="B2295">
        <v>-0.48</v>
      </c>
      <c r="C2295">
        <v>-1.48</v>
      </c>
      <c r="D2295">
        <v>-2.476</v>
      </c>
      <c r="E2295">
        <v>-3.1280000000000001</v>
      </c>
      <c r="F2295">
        <v>-3.2</v>
      </c>
      <c r="G2295">
        <v>2.2000000000000002</v>
      </c>
      <c r="H2295">
        <v>-0.01</v>
      </c>
      <c r="I2295">
        <v>1.9730000000000001</v>
      </c>
      <c r="J2295">
        <v>-0.497</v>
      </c>
      <c r="K2295">
        <v>-1.48</v>
      </c>
      <c r="L2295">
        <v>-2.4750000000000001</v>
      </c>
      <c r="M2295">
        <v>-3.1269999999999998</v>
      </c>
      <c r="N2295">
        <v>-3.1850000000000001</v>
      </c>
      <c r="O2295">
        <v>1.012</v>
      </c>
      <c r="P2295">
        <v>1.034</v>
      </c>
      <c r="Q2295">
        <v>1.024</v>
      </c>
      <c r="R2295">
        <v>0.60599999999999998</v>
      </c>
      <c r="S2295">
        <v>0.20200000000000001</v>
      </c>
    </row>
    <row r="2296" spans="1:19" x14ac:dyDescent="0.3">
      <c r="A2296">
        <v>360</v>
      </c>
      <c r="B2296">
        <v>-0.48</v>
      </c>
      <c r="C2296">
        <v>-1.48</v>
      </c>
      <c r="D2296">
        <v>-2.476</v>
      </c>
      <c r="E2296">
        <v>-3.1280000000000001</v>
      </c>
      <c r="F2296">
        <v>-3.2</v>
      </c>
      <c r="G2296">
        <v>2.2000000000000002</v>
      </c>
      <c r="H2296">
        <v>-0.01</v>
      </c>
      <c r="I2296">
        <v>1.9730000000000001</v>
      </c>
      <c r="J2296">
        <v>-0.5</v>
      </c>
      <c r="K2296">
        <v>-1.4810000000000001</v>
      </c>
      <c r="L2296">
        <v>-2.4750000000000001</v>
      </c>
      <c r="M2296">
        <v>-3.1259999999999999</v>
      </c>
      <c r="N2296">
        <v>-3.1819999999999999</v>
      </c>
      <c r="O2296">
        <v>1.012</v>
      </c>
      <c r="P2296">
        <v>1.032</v>
      </c>
      <c r="Q2296">
        <v>1.0249999999999999</v>
      </c>
      <c r="R2296">
        <v>0.60199999999999998</v>
      </c>
      <c r="S2296">
        <v>0.19900000000000001</v>
      </c>
    </row>
    <row r="2297" spans="1:19" x14ac:dyDescent="0.3">
      <c r="A2297">
        <v>420</v>
      </c>
      <c r="B2297">
        <v>-0.48</v>
      </c>
      <c r="C2297">
        <v>-1.48</v>
      </c>
      <c r="D2297">
        <v>-2.476</v>
      </c>
      <c r="E2297">
        <v>-3.1280000000000001</v>
      </c>
      <c r="F2297">
        <v>-3.2</v>
      </c>
      <c r="G2297">
        <v>2.2000000000000002</v>
      </c>
      <c r="H2297">
        <v>-0.01</v>
      </c>
      <c r="I2297">
        <v>1.9730000000000001</v>
      </c>
      <c r="J2297">
        <v>-0.502</v>
      </c>
      <c r="K2297">
        <v>-1.482</v>
      </c>
      <c r="L2297">
        <v>-2.4750000000000001</v>
      </c>
      <c r="M2297">
        <v>-3.1230000000000002</v>
      </c>
      <c r="N2297">
        <v>-3.1789999999999998</v>
      </c>
      <c r="O2297">
        <v>1.0109999999999999</v>
      </c>
      <c r="P2297">
        <v>1.03</v>
      </c>
      <c r="Q2297">
        <v>1.0249999999999999</v>
      </c>
      <c r="R2297">
        <v>0.59599999999999997</v>
      </c>
      <c r="S2297">
        <v>0.19600000000000001</v>
      </c>
    </row>
    <row r="2298" spans="1:19" x14ac:dyDescent="0.3">
      <c r="A2298">
        <v>480</v>
      </c>
      <c r="B2298">
        <v>-0.48</v>
      </c>
      <c r="C2298">
        <v>-1.48</v>
      </c>
      <c r="D2298">
        <v>-2.476</v>
      </c>
      <c r="E2298">
        <v>-3.1280000000000001</v>
      </c>
      <c r="F2298">
        <v>-3.2</v>
      </c>
      <c r="G2298">
        <v>2.2000000000000002</v>
      </c>
      <c r="H2298">
        <v>-0.01</v>
      </c>
      <c r="I2298">
        <v>1.9730000000000001</v>
      </c>
      <c r="J2298">
        <v>-0.504</v>
      </c>
      <c r="K2298">
        <v>-1.4830000000000001</v>
      </c>
      <c r="L2298">
        <v>-2.4750000000000001</v>
      </c>
      <c r="M2298">
        <v>-3.121</v>
      </c>
      <c r="N2298">
        <v>-3.1760000000000002</v>
      </c>
      <c r="O2298">
        <v>1.01</v>
      </c>
      <c r="P2298">
        <v>1.028</v>
      </c>
      <c r="Q2298">
        <v>1.024</v>
      </c>
      <c r="R2298">
        <v>0.59099999999999997</v>
      </c>
      <c r="S2298">
        <v>0.19400000000000001</v>
      </c>
    </row>
    <row r="2299" spans="1:19" x14ac:dyDescent="0.3">
      <c r="A2299">
        <v>540</v>
      </c>
      <c r="B2299">
        <v>-0.48</v>
      </c>
      <c r="C2299">
        <v>-1.48</v>
      </c>
      <c r="D2299">
        <v>-2.476</v>
      </c>
      <c r="E2299">
        <v>-3.1280000000000001</v>
      </c>
      <c r="F2299">
        <v>-3.2</v>
      </c>
      <c r="G2299">
        <v>2.2000000000000002</v>
      </c>
      <c r="H2299">
        <v>-0.01</v>
      </c>
      <c r="I2299">
        <v>1.9730000000000001</v>
      </c>
      <c r="J2299">
        <v>-0.50700000000000001</v>
      </c>
      <c r="K2299">
        <v>-1.4850000000000001</v>
      </c>
      <c r="L2299">
        <v>-2.4740000000000002</v>
      </c>
      <c r="M2299">
        <v>-3.117</v>
      </c>
      <c r="N2299">
        <v>-3.173</v>
      </c>
      <c r="O2299">
        <v>1.0089999999999999</v>
      </c>
      <c r="P2299">
        <v>1.026</v>
      </c>
      <c r="Q2299">
        <v>1.024</v>
      </c>
      <c r="R2299">
        <v>0.58499999999999996</v>
      </c>
      <c r="S2299">
        <v>0.192</v>
      </c>
    </row>
    <row r="2300" spans="1:19" x14ac:dyDescent="0.3">
      <c r="A2300">
        <v>600</v>
      </c>
      <c r="B2300">
        <v>-0.48</v>
      </c>
      <c r="C2300">
        <v>-1.48</v>
      </c>
      <c r="D2300">
        <v>-2.476</v>
      </c>
      <c r="E2300">
        <v>-3.1280000000000001</v>
      </c>
      <c r="F2300">
        <v>-3.2</v>
      </c>
      <c r="G2300">
        <v>2.2000000000000002</v>
      </c>
      <c r="H2300">
        <v>-0.01</v>
      </c>
      <c r="I2300">
        <v>1.9730000000000001</v>
      </c>
      <c r="J2300">
        <v>-0.50900000000000001</v>
      </c>
      <c r="K2300">
        <v>-1.486</v>
      </c>
      <c r="L2300">
        <v>-2.4740000000000002</v>
      </c>
      <c r="M2300">
        <v>-3.1139999999999999</v>
      </c>
      <c r="N2300">
        <v>-3.17</v>
      </c>
      <c r="O2300">
        <v>1.008</v>
      </c>
      <c r="P2300">
        <v>1.0249999999999999</v>
      </c>
      <c r="Q2300">
        <v>1.024</v>
      </c>
      <c r="R2300">
        <v>0.57999999999999996</v>
      </c>
      <c r="S2300">
        <v>0.191</v>
      </c>
    </row>
    <row r="2302" spans="1:19" x14ac:dyDescent="0.3">
      <c r="A2302" t="s">
        <v>0</v>
      </c>
      <c r="B2302" t="s">
        <v>178</v>
      </c>
    </row>
    <row r="2303" spans="1:19" x14ac:dyDescent="0.3">
      <c r="A2303">
        <v>0</v>
      </c>
      <c r="B2303">
        <v>-0.48</v>
      </c>
      <c r="C2303">
        <v>-1.48</v>
      </c>
      <c r="D2303">
        <v>-2.476</v>
      </c>
      <c r="E2303">
        <v>-3.12</v>
      </c>
      <c r="F2303">
        <v>-3.19</v>
      </c>
      <c r="G2303">
        <v>2.2000000000000002</v>
      </c>
      <c r="H2303">
        <v>-0.01</v>
      </c>
      <c r="I2303">
        <v>2.4630000000000001</v>
      </c>
      <c r="J2303">
        <v>-0.48</v>
      </c>
      <c r="K2303">
        <v>-1.48</v>
      </c>
      <c r="L2303">
        <v>-2.476</v>
      </c>
      <c r="M2303">
        <v>-3.12</v>
      </c>
      <c r="N2303">
        <v>-3.19</v>
      </c>
      <c r="O2303">
        <v>1.006</v>
      </c>
      <c r="P2303">
        <v>1.006</v>
      </c>
      <c r="Q2303">
        <v>0.997</v>
      </c>
      <c r="R2303">
        <v>0.58799999999999997</v>
      </c>
      <c r="S2303">
        <v>0.23100000000000001</v>
      </c>
    </row>
    <row r="2304" spans="1:19" x14ac:dyDescent="0.3">
      <c r="A2304">
        <v>60</v>
      </c>
      <c r="B2304">
        <v>-0.48</v>
      </c>
      <c r="C2304">
        <v>-1.48</v>
      </c>
      <c r="D2304">
        <v>-2.476</v>
      </c>
      <c r="E2304">
        <v>-3.12</v>
      </c>
      <c r="F2304">
        <v>-3.19</v>
      </c>
      <c r="G2304">
        <v>2.2000000000000002</v>
      </c>
      <c r="H2304">
        <v>-0.01</v>
      </c>
      <c r="I2304">
        <v>2.4630000000000001</v>
      </c>
      <c r="J2304">
        <v>-0.48599999999999999</v>
      </c>
      <c r="K2304">
        <v>-1.48</v>
      </c>
      <c r="L2304">
        <v>-2.476</v>
      </c>
      <c r="M2304">
        <v>-3.1190000000000002</v>
      </c>
      <c r="N2304">
        <v>-3.1930000000000001</v>
      </c>
      <c r="O2304">
        <v>1.01</v>
      </c>
      <c r="P2304">
        <v>1.0269999999999999</v>
      </c>
      <c r="Q2304">
        <v>1.0169999999999999</v>
      </c>
      <c r="R2304">
        <v>0.58899999999999997</v>
      </c>
      <c r="S2304">
        <v>0.24</v>
      </c>
    </row>
    <row r="2305" spans="1:19" x14ac:dyDescent="0.3">
      <c r="A2305">
        <v>120</v>
      </c>
      <c r="B2305">
        <v>-0.48</v>
      </c>
      <c r="C2305">
        <v>-1.48</v>
      </c>
      <c r="D2305">
        <v>-2.476</v>
      </c>
      <c r="E2305">
        <v>-3.12</v>
      </c>
      <c r="F2305">
        <v>-3.19</v>
      </c>
      <c r="G2305">
        <v>2.2000000000000002</v>
      </c>
      <c r="H2305">
        <v>-0.01</v>
      </c>
      <c r="I2305">
        <v>2.4630000000000001</v>
      </c>
      <c r="J2305">
        <v>-0.48899999999999999</v>
      </c>
      <c r="K2305">
        <v>-1.48</v>
      </c>
      <c r="L2305">
        <v>-2.476</v>
      </c>
      <c r="M2305">
        <v>-3.12</v>
      </c>
      <c r="N2305">
        <v>-3.1960000000000002</v>
      </c>
      <c r="O2305">
        <v>1.012</v>
      </c>
      <c r="P2305">
        <v>1.0309999999999999</v>
      </c>
      <c r="Q2305">
        <v>1.024</v>
      </c>
      <c r="R2305">
        <v>0.59299999999999997</v>
      </c>
      <c r="S2305">
        <v>0.248</v>
      </c>
    </row>
    <row r="2306" spans="1:19" x14ac:dyDescent="0.3">
      <c r="A2306">
        <v>180</v>
      </c>
      <c r="B2306">
        <v>-0.48</v>
      </c>
      <c r="C2306">
        <v>-1.48</v>
      </c>
      <c r="D2306">
        <v>-2.476</v>
      </c>
      <c r="E2306">
        <v>-3.12</v>
      </c>
      <c r="F2306">
        <v>-3.19</v>
      </c>
      <c r="G2306">
        <v>2.2000000000000002</v>
      </c>
      <c r="H2306">
        <v>-0.01</v>
      </c>
      <c r="I2306">
        <v>2.4630000000000001</v>
      </c>
      <c r="J2306">
        <v>-0.49299999999999999</v>
      </c>
      <c r="K2306">
        <v>-1.48</v>
      </c>
      <c r="L2306">
        <v>-2.4750000000000001</v>
      </c>
      <c r="M2306">
        <v>-3.1190000000000002</v>
      </c>
      <c r="N2306">
        <v>-3.1989999999999998</v>
      </c>
      <c r="O2306">
        <v>1.0129999999999999</v>
      </c>
      <c r="P2306">
        <v>1.034</v>
      </c>
      <c r="Q2306">
        <v>1.0229999999999999</v>
      </c>
      <c r="R2306">
        <v>0.59399999999999997</v>
      </c>
      <c r="S2306">
        <v>0.253</v>
      </c>
    </row>
    <row r="2307" spans="1:19" x14ac:dyDescent="0.3">
      <c r="A2307">
        <v>240</v>
      </c>
      <c r="B2307">
        <v>-0.48</v>
      </c>
      <c r="C2307">
        <v>-1.48</v>
      </c>
      <c r="D2307">
        <v>-2.476</v>
      </c>
      <c r="E2307">
        <v>-3.12</v>
      </c>
      <c r="F2307">
        <v>-3.19</v>
      </c>
      <c r="G2307">
        <v>2.2000000000000002</v>
      </c>
      <c r="H2307">
        <v>-0.01</v>
      </c>
      <c r="I2307">
        <v>2.4630000000000001</v>
      </c>
      <c r="J2307">
        <v>-0.495</v>
      </c>
      <c r="K2307">
        <v>-1.48</v>
      </c>
      <c r="L2307">
        <v>-2.4750000000000001</v>
      </c>
      <c r="M2307">
        <v>-3.1179999999999999</v>
      </c>
      <c r="N2307">
        <v>-3.202</v>
      </c>
      <c r="O2307">
        <v>1.0129999999999999</v>
      </c>
      <c r="P2307">
        <v>1.036</v>
      </c>
      <c r="Q2307">
        <v>1.024</v>
      </c>
      <c r="R2307">
        <v>0.59199999999999997</v>
      </c>
      <c r="S2307">
        <v>0.25900000000000001</v>
      </c>
    </row>
    <row r="2308" spans="1:19" x14ac:dyDescent="0.3">
      <c r="A2308">
        <v>300</v>
      </c>
      <c r="B2308">
        <v>-0.48</v>
      </c>
      <c r="C2308">
        <v>-1.48</v>
      </c>
      <c r="D2308">
        <v>-2.476</v>
      </c>
      <c r="E2308">
        <v>-3.12</v>
      </c>
      <c r="F2308">
        <v>-3.19</v>
      </c>
      <c r="G2308">
        <v>2.2000000000000002</v>
      </c>
      <c r="H2308">
        <v>-0.01</v>
      </c>
      <c r="I2308">
        <v>2.4630000000000001</v>
      </c>
      <c r="J2308">
        <v>-0.498</v>
      </c>
      <c r="K2308">
        <v>-1.48</v>
      </c>
      <c r="L2308">
        <v>-2.4750000000000001</v>
      </c>
      <c r="M2308">
        <v>-3.117</v>
      </c>
      <c r="N2308">
        <v>-3.2050000000000001</v>
      </c>
      <c r="O2308">
        <v>1.0129999999999999</v>
      </c>
      <c r="P2308">
        <v>1.0349999999999999</v>
      </c>
      <c r="Q2308">
        <v>1.0249999999999999</v>
      </c>
      <c r="R2308">
        <v>0.59399999999999997</v>
      </c>
      <c r="S2308">
        <v>0.26500000000000001</v>
      </c>
    </row>
    <row r="2309" spans="1:19" x14ac:dyDescent="0.3">
      <c r="A2309">
        <v>360</v>
      </c>
      <c r="B2309">
        <v>-0.48</v>
      </c>
      <c r="C2309">
        <v>-1.48</v>
      </c>
      <c r="D2309">
        <v>-2.476</v>
      </c>
      <c r="E2309">
        <v>-3.12</v>
      </c>
      <c r="F2309">
        <v>-3.19</v>
      </c>
      <c r="G2309">
        <v>2.2000000000000002</v>
      </c>
      <c r="H2309">
        <v>-0.01</v>
      </c>
      <c r="I2309">
        <v>2.4630000000000001</v>
      </c>
      <c r="J2309">
        <v>-0.5</v>
      </c>
      <c r="K2309">
        <v>-1.4810000000000001</v>
      </c>
      <c r="L2309">
        <v>-2.4750000000000001</v>
      </c>
      <c r="M2309">
        <v>-3.1179999999999999</v>
      </c>
      <c r="N2309">
        <v>-3.2080000000000002</v>
      </c>
      <c r="O2309">
        <v>1.012</v>
      </c>
      <c r="P2309">
        <v>1.032</v>
      </c>
      <c r="Q2309">
        <v>1.0229999999999999</v>
      </c>
      <c r="R2309">
        <v>0.6</v>
      </c>
      <c r="S2309">
        <v>0.26900000000000002</v>
      </c>
    </row>
    <row r="2310" spans="1:19" x14ac:dyDescent="0.3">
      <c r="A2310">
        <v>420</v>
      </c>
      <c r="B2310">
        <v>-0.48</v>
      </c>
      <c r="C2310">
        <v>-1.48</v>
      </c>
      <c r="D2310">
        <v>-2.476</v>
      </c>
      <c r="E2310">
        <v>-3.12</v>
      </c>
      <c r="F2310">
        <v>-3.19</v>
      </c>
      <c r="G2310">
        <v>2.2000000000000002</v>
      </c>
      <c r="H2310">
        <v>-0.01</v>
      </c>
      <c r="I2310">
        <v>2.4630000000000001</v>
      </c>
      <c r="J2310">
        <v>-0.502</v>
      </c>
      <c r="K2310">
        <v>-1.482</v>
      </c>
      <c r="L2310">
        <v>-2.4740000000000002</v>
      </c>
      <c r="M2310">
        <v>-3.12</v>
      </c>
      <c r="N2310">
        <v>-3.2109999999999999</v>
      </c>
      <c r="O2310">
        <v>1.0109999999999999</v>
      </c>
      <c r="P2310">
        <v>1.03</v>
      </c>
      <c r="Q2310">
        <v>1.0229999999999999</v>
      </c>
      <c r="R2310">
        <v>0.60599999999999998</v>
      </c>
      <c r="S2310">
        <v>0.27300000000000002</v>
      </c>
    </row>
    <row r="2311" spans="1:19" x14ac:dyDescent="0.3">
      <c r="A2311">
        <v>480</v>
      </c>
      <c r="B2311">
        <v>-0.48</v>
      </c>
      <c r="C2311">
        <v>-1.48</v>
      </c>
      <c r="D2311">
        <v>-2.476</v>
      </c>
      <c r="E2311">
        <v>-3.12</v>
      </c>
      <c r="F2311">
        <v>-3.19</v>
      </c>
      <c r="G2311">
        <v>2.2000000000000002</v>
      </c>
      <c r="H2311">
        <v>-0.01</v>
      </c>
      <c r="I2311">
        <v>2.4630000000000001</v>
      </c>
      <c r="J2311">
        <v>-0.504</v>
      </c>
      <c r="K2311">
        <v>-1.4830000000000001</v>
      </c>
      <c r="L2311">
        <v>-2.4740000000000002</v>
      </c>
      <c r="M2311">
        <v>-3.1219999999999999</v>
      </c>
      <c r="N2311">
        <v>-3.214</v>
      </c>
      <c r="O2311">
        <v>1.01</v>
      </c>
      <c r="P2311">
        <v>1.0289999999999999</v>
      </c>
      <c r="Q2311">
        <v>1.024</v>
      </c>
      <c r="R2311">
        <v>0.61299999999999999</v>
      </c>
      <c r="S2311">
        <v>0.27700000000000002</v>
      </c>
    </row>
    <row r="2312" spans="1:19" x14ac:dyDescent="0.3">
      <c r="A2312">
        <v>540</v>
      </c>
      <c r="B2312">
        <v>-0.48</v>
      </c>
      <c r="C2312">
        <v>-1.48</v>
      </c>
      <c r="D2312">
        <v>-2.476</v>
      </c>
      <c r="E2312">
        <v>-3.12</v>
      </c>
      <c r="F2312">
        <v>-3.19</v>
      </c>
      <c r="G2312">
        <v>2.2000000000000002</v>
      </c>
      <c r="H2312">
        <v>-0.01</v>
      </c>
      <c r="I2312">
        <v>2.4630000000000001</v>
      </c>
      <c r="J2312">
        <v>-0.50700000000000001</v>
      </c>
      <c r="K2312">
        <v>-1.4850000000000001</v>
      </c>
      <c r="L2312">
        <v>-2.4740000000000002</v>
      </c>
      <c r="M2312">
        <v>-3.125</v>
      </c>
      <c r="N2312">
        <v>-3.2170000000000001</v>
      </c>
      <c r="O2312">
        <v>1.0089999999999999</v>
      </c>
      <c r="P2312">
        <v>1.026</v>
      </c>
      <c r="Q2312">
        <v>1.024</v>
      </c>
      <c r="R2312">
        <v>0.61899999999999999</v>
      </c>
      <c r="S2312">
        <v>0.28000000000000003</v>
      </c>
    </row>
    <row r="2313" spans="1:19" x14ac:dyDescent="0.3">
      <c r="A2313">
        <v>600</v>
      </c>
      <c r="B2313">
        <v>-0.48</v>
      </c>
      <c r="C2313">
        <v>-1.48</v>
      </c>
      <c r="D2313">
        <v>-2.476</v>
      </c>
      <c r="E2313">
        <v>-3.12</v>
      </c>
      <c r="F2313">
        <v>-3.19</v>
      </c>
      <c r="G2313">
        <v>2.2000000000000002</v>
      </c>
      <c r="H2313">
        <v>-0.01</v>
      </c>
      <c r="I2313">
        <v>2.4630000000000001</v>
      </c>
      <c r="J2313">
        <v>-0.50900000000000001</v>
      </c>
      <c r="K2313">
        <v>-1.486</v>
      </c>
      <c r="L2313">
        <v>-2.4740000000000002</v>
      </c>
      <c r="M2313">
        <v>-3.1269999999999998</v>
      </c>
      <c r="N2313">
        <v>-3.22</v>
      </c>
      <c r="O2313">
        <v>1.008</v>
      </c>
      <c r="P2313">
        <v>1.0249999999999999</v>
      </c>
      <c r="Q2313">
        <v>1.0229999999999999</v>
      </c>
      <c r="R2313">
        <v>0.623</v>
      </c>
      <c r="S2313">
        <v>0.28199999999999997</v>
      </c>
    </row>
    <row r="2315" spans="1:19" x14ac:dyDescent="0.3">
      <c r="A2315" t="s">
        <v>0</v>
      </c>
      <c r="B2315" t="s">
        <v>179</v>
      </c>
    </row>
    <row r="2316" spans="1:19" x14ac:dyDescent="0.3">
      <c r="A2316">
        <v>0</v>
      </c>
      <c r="B2316">
        <v>-0.48</v>
      </c>
      <c r="C2316">
        <v>-1.48</v>
      </c>
      <c r="D2316">
        <v>-2.476</v>
      </c>
      <c r="E2316">
        <v>-3.12</v>
      </c>
      <c r="F2316">
        <v>-3.19</v>
      </c>
      <c r="G2316">
        <v>2.2000000000000002</v>
      </c>
      <c r="H2316">
        <v>-0.01</v>
      </c>
      <c r="I2316">
        <v>2.2229999999999999</v>
      </c>
      <c r="J2316">
        <v>-0.48</v>
      </c>
      <c r="K2316">
        <v>-1.48</v>
      </c>
      <c r="L2316">
        <v>-2.476</v>
      </c>
      <c r="M2316">
        <v>-3.12</v>
      </c>
      <c r="N2316">
        <v>-3.19</v>
      </c>
      <c r="O2316">
        <v>1.006</v>
      </c>
      <c r="P2316">
        <v>1.006</v>
      </c>
      <c r="Q2316">
        <v>0.997</v>
      </c>
      <c r="R2316">
        <v>0.58799999999999997</v>
      </c>
      <c r="S2316">
        <v>0.23100000000000001</v>
      </c>
    </row>
    <row r="2317" spans="1:19" x14ac:dyDescent="0.3">
      <c r="A2317">
        <v>60</v>
      </c>
      <c r="B2317">
        <v>-0.48</v>
      </c>
      <c r="C2317">
        <v>-1.48</v>
      </c>
      <c r="D2317">
        <v>-2.476</v>
      </c>
      <c r="E2317">
        <v>-3.12</v>
      </c>
      <c r="F2317">
        <v>-3.19</v>
      </c>
      <c r="G2317">
        <v>2.2000000000000002</v>
      </c>
      <c r="H2317">
        <v>-0.01</v>
      </c>
      <c r="I2317">
        <v>2.2229999999999999</v>
      </c>
      <c r="J2317">
        <v>-0.48599999999999999</v>
      </c>
      <c r="K2317">
        <v>-1.48</v>
      </c>
      <c r="L2317">
        <v>-2.476</v>
      </c>
      <c r="M2317">
        <v>-3.12</v>
      </c>
      <c r="N2317">
        <v>-3.19</v>
      </c>
      <c r="O2317">
        <v>1.01</v>
      </c>
      <c r="P2317">
        <v>1.0269999999999999</v>
      </c>
      <c r="Q2317">
        <v>1.0169999999999999</v>
      </c>
      <c r="R2317">
        <v>0.59</v>
      </c>
      <c r="S2317">
        <v>0.23100000000000001</v>
      </c>
    </row>
    <row r="2318" spans="1:19" x14ac:dyDescent="0.3">
      <c r="A2318">
        <v>120</v>
      </c>
      <c r="B2318">
        <v>-0.48</v>
      </c>
      <c r="C2318">
        <v>-1.48</v>
      </c>
      <c r="D2318">
        <v>-2.476</v>
      </c>
      <c r="E2318">
        <v>-3.12</v>
      </c>
      <c r="F2318">
        <v>-3.19</v>
      </c>
      <c r="G2318">
        <v>2.2000000000000002</v>
      </c>
      <c r="H2318">
        <v>-0.01</v>
      </c>
      <c r="I2318">
        <v>2.2229999999999999</v>
      </c>
      <c r="J2318">
        <v>-0.49</v>
      </c>
      <c r="K2318">
        <v>-1.48</v>
      </c>
      <c r="L2318">
        <v>-2.4750000000000001</v>
      </c>
      <c r="M2318">
        <v>-3.12</v>
      </c>
      <c r="N2318">
        <v>-3.19</v>
      </c>
      <c r="O2318">
        <v>1.012</v>
      </c>
      <c r="P2318">
        <v>1.0309999999999999</v>
      </c>
      <c r="Q2318">
        <v>1.0229999999999999</v>
      </c>
      <c r="R2318">
        <v>0.59099999999999997</v>
      </c>
      <c r="S2318">
        <v>0.23200000000000001</v>
      </c>
    </row>
    <row r="2319" spans="1:19" x14ac:dyDescent="0.3">
      <c r="A2319">
        <v>180</v>
      </c>
      <c r="B2319">
        <v>-0.48</v>
      </c>
      <c r="C2319">
        <v>-1.48</v>
      </c>
      <c r="D2319">
        <v>-2.476</v>
      </c>
      <c r="E2319">
        <v>-3.12</v>
      </c>
      <c r="F2319">
        <v>-3.19</v>
      </c>
      <c r="G2319">
        <v>2.2000000000000002</v>
      </c>
      <c r="H2319">
        <v>-0.01</v>
      </c>
      <c r="I2319">
        <v>2.2229999999999999</v>
      </c>
      <c r="J2319">
        <v>-0.49299999999999999</v>
      </c>
      <c r="K2319">
        <v>-1.48</v>
      </c>
      <c r="L2319">
        <v>-2.476</v>
      </c>
      <c r="M2319">
        <v>-3.1190000000000002</v>
      </c>
      <c r="N2319">
        <v>-3.19</v>
      </c>
      <c r="O2319">
        <v>1.0129999999999999</v>
      </c>
      <c r="P2319">
        <v>1.0349999999999999</v>
      </c>
      <c r="Q2319">
        <v>1.024</v>
      </c>
      <c r="R2319">
        <v>0.59299999999999997</v>
      </c>
      <c r="S2319">
        <v>0.23200000000000001</v>
      </c>
    </row>
    <row r="2320" spans="1:19" x14ac:dyDescent="0.3">
      <c r="A2320">
        <v>240</v>
      </c>
      <c r="B2320">
        <v>-0.48</v>
      </c>
      <c r="C2320">
        <v>-1.48</v>
      </c>
      <c r="D2320">
        <v>-2.476</v>
      </c>
      <c r="E2320">
        <v>-3.12</v>
      </c>
      <c r="F2320">
        <v>-3.19</v>
      </c>
      <c r="G2320">
        <v>2.2000000000000002</v>
      </c>
      <c r="H2320">
        <v>-0.01</v>
      </c>
      <c r="I2320">
        <v>2.2229999999999999</v>
      </c>
      <c r="J2320">
        <v>-0.495</v>
      </c>
      <c r="K2320">
        <v>-1.48</v>
      </c>
      <c r="L2320">
        <v>-2.4750000000000001</v>
      </c>
      <c r="M2320">
        <v>-3.1190000000000002</v>
      </c>
      <c r="N2320">
        <v>-3.19</v>
      </c>
      <c r="O2320">
        <v>1.0129999999999999</v>
      </c>
      <c r="P2320">
        <v>1.036</v>
      </c>
      <c r="Q2320">
        <v>1.024</v>
      </c>
      <c r="R2320">
        <v>0.59499999999999997</v>
      </c>
      <c r="S2320">
        <v>0.23300000000000001</v>
      </c>
    </row>
    <row r="2321" spans="1:19" x14ac:dyDescent="0.3">
      <c r="A2321">
        <v>300</v>
      </c>
      <c r="B2321">
        <v>-0.48</v>
      </c>
      <c r="C2321">
        <v>-1.48</v>
      </c>
      <c r="D2321">
        <v>-2.476</v>
      </c>
      <c r="E2321">
        <v>-3.12</v>
      </c>
      <c r="F2321">
        <v>-3.19</v>
      </c>
      <c r="G2321">
        <v>2.2000000000000002</v>
      </c>
      <c r="H2321">
        <v>-0.01</v>
      </c>
      <c r="I2321">
        <v>2.2229999999999999</v>
      </c>
      <c r="J2321">
        <v>-0.498</v>
      </c>
      <c r="K2321">
        <v>-1.48</v>
      </c>
      <c r="L2321">
        <v>-2.4750000000000001</v>
      </c>
      <c r="M2321">
        <v>-3.1179999999999999</v>
      </c>
      <c r="N2321">
        <v>-3.19</v>
      </c>
      <c r="O2321">
        <v>1.0129999999999999</v>
      </c>
      <c r="P2321">
        <v>1.034</v>
      </c>
      <c r="Q2321">
        <v>1.024</v>
      </c>
      <c r="R2321">
        <v>0.59599999999999997</v>
      </c>
      <c r="S2321">
        <v>0.23300000000000001</v>
      </c>
    </row>
    <row r="2322" spans="1:19" x14ac:dyDescent="0.3">
      <c r="A2322">
        <v>360</v>
      </c>
      <c r="B2322">
        <v>-0.48</v>
      </c>
      <c r="C2322">
        <v>-1.48</v>
      </c>
      <c r="D2322">
        <v>-2.476</v>
      </c>
      <c r="E2322">
        <v>-3.12</v>
      </c>
      <c r="F2322">
        <v>-3.19</v>
      </c>
      <c r="G2322">
        <v>2.2000000000000002</v>
      </c>
      <c r="H2322">
        <v>-0.01</v>
      </c>
      <c r="I2322">
        <v>2.2229999999999999</v>
      </c>
      <c r="J2322">
        <v>-0.5</v>
      </c>
      <c r="K2322">
        <v>-1.4810000000000001</v>
      </c>
      <c r="L2322">
        <v>-2.4750000000000001</v>
      </c>
      <c r="M2322">
        <v>-3.1179999999999999</v>
      </c>
      <c r="N2322">
        <v>-3.19</v>
      </c>
      <c r="O2322">
        <v>1.012</v>
      </c>
      <c r="P2322">
        <v>1.032</v>
      </c>
      <c r="Q2322">
        <v>1.024</v>
      </c>
      <c r="R2322">
        <v>0.59799999999999998</v>
      </c>
      <c r="S2322">
        <v>0.23300000000000001</v>
      </c>
    </row>
    <row r="2323" spans="1:19" x14ac:dyDescent="0.3">
      <c r="A2323">
        <v>420</v>
      </c>
      <c r="B2323">
        <v>-0.48</v>
      </c>
      <c r="C2323">
        <v>-1.48</v>
      </c>
      <c r="D2323">
        <v>-2.476</v>
      </c>
      <c r="E2323">
        <v>-3.12</v>
      </c>
      <c r="F2323">
        <v>-3.19</v>
      </c>
      <c r="G2323">
        <v>2.2000000000000002</v>
      </c>
      <c r="H2323">
        <v>-0.01</v>
      </c>
      <c r="I2323">
        <v>2.2229999999999999</v>
      </c>
      <c r="J2323">
        <v>-0.502</v>
      </c>
      <c r="K2323">
        <v>-1.482</v>
      </c>
      <c r="L2323">
        <v>-2.4750000000000001</v>
      </c>
      <c r="M2323">
        <v>-3.117</v>
      </c>
      <c r="N2323">
        <v>-3.19</v>
      </c>
      <c r="O2323">
        <v>1.0109999999999999</v>
      </c>
      <c r="P2323">
        <v>1.03</v>
      </c>
      <c r="Q2323">
        <v>1.024</v>
      </c>
      <c r="R2323">
        <v>0.59799999999999998</v>
      </c>
      <c r="S2323">
        <v>0.23400000000000001</v>
      </c>
    </row>
    <row r="2324" spans="1:19" x14ac:dyDescent="0.3">
      <c r="A2324">
        <v>480</v>
      </c>
      <c r="B2324">
        <v>-0.48</v>
      </c>
      <c r="C2324">
        <v>-1.48</v>
      </c>
      <c r="D2324">
        <v>-2.476</v>
      </c>
      <c r="E2324">
        <v>-3.12</v>
      </c>
      <c r="F2324">
        <v>-3.19</v>
      </c>
      <c r="G2324">
        <v>2.2000000000000002</v>
      </c>
      <c r="H2324">
        <v>-0.01</v>
      </c>
      <c r="I2324">
        <v>2.2229999999999999</v>
      </c>
      <c r="J2324">
        <v>-0.504</v>
      </c>
      <c r="K2324">
        <v>-1.4830000000000001</v>
      </c>
      <c r="L2324">
        <v>-2.4740000000000002</v>
      </c>
      <c r="M2324">
        <v>-3.117</v>
      </c>
      <c r="N2324">
        <v>-3.19</v>
      </c>
      <c r="O2324">
        <v>1.01</v>
      </c>
      <c r="P2324">
        <v>1.0289999999999999</v>
      </c>
      <c r="Q2324">
        <v>1.024</v>
      </c>
      <c r="R2324">
        <v>0.59899999999999998</v>
      </c>
      <c r="S2324">
        <v>0.23499999999999999</v>
      </c>
    </row>
    <row r="2325" spans="1:19" x14ac:dyDescent="0.3">
      <c r="A2325">
        <v>540</v>
      </c>
      <c r="B2325">
        <v>-0.48</v>
      </c>
      <c r="C2325">
        <v>-1.48</v>
      </c>
      <c r="D2325">
        <v>-2.476</v>
      </c>
      <c r="E2325">
        <v>-3.12</v>
      </c>
      <c r="F2325">
        <v>-3.19</v>
      </c>
      <c r="G2325">
        <v>2.2000000000000002</v>
      </c>
      <c r="H2325">
        <v>-0.01</v>
      </c>
      <c r="I2325">
        <v>2.2229999999999999</v>
      </c>
      <c r="J2325">
        <v>-0.50700000000000001</v>
      </c>
      <c r="K2325">
        <v>-1.4850000000000001</v>
      </c>
      <c r="L2325">
        <v>-2.4740000000000002</v>
      </c>
      <c r="M2325">
        <v>-3.117</v>
      </c>
      <c r="N2325">
        <v>-3.19</v>
      </c>
      <c r="O2325">
        <v>1.0089999999999999</v>
      </c>
      <c r="P2325">
        <v>1.026</v>
      </c>
      <c r="Q2325">
        <v>1.0229999999999999</v>
      </c>
      <c r="R2325">
        <v>0.6</v>
      </c>
      <c r="S2325">
        <v>0.23599999999999999</v>
      </c>
    </row>
    <row r="2326" spans="1:19" x14ac:dyDescent="0.3">
      <c r="A2326">
        <v>600</v>
      </c>
      <c r="B2326">
        <v>-0.48</v>
      </c>
      <c r="C2326">
        <v>-1.48</v>
      </c>
      <c r="D2326">
        <v>-2.476</v>
      </c>
      <c r="E2326">
        <v>-3.12</v>
      </c>
      <c r="F2326">
        <v>-3.19</v>
      </c>
      <c r="G2326">
        <v>2.2000000000000002</v>
      </c>
      <c r="H2326">
        <v>-0.01</v>
      </c>
      <c r="I2326">
        <v>2.2229999999999999</v>
      </c>
      <c r="J2326">
        <v>-0.50900000000000001</v>
      </c>
      <c r="K2326">
        <v>-1.486</v>
      </c>
      <c r="L2326">
        <v>-2.4740000000000002</v>
      </c>
      <c r="M2326">
        <v>-3.117</v>
      </c>
      <c r="N2326">
        <v>-3.19</v>
      </c>
      <c r="O2326">
        <v>1.008</v>
      </c>
      <c r="P2326">
        <v>1.0249999999999999</v>
      </c>
      <c r="Q2326">
        <v>1.0229999999999999</v>
      </c>
      <c r="R2326">
        <v>0.6</v>
      </c>
      <c r="S2326">
        <v>0.23599999999999999</v>
      </c>
    </row>
    <row r="2328" spans="1:19" x14ac:dyDescent="0.3">
      <c r="A2328" t="s">
        <v>0</v>
      </c>
      <c r="B2328" t="s">
        <v>180</v>
      </c>
    </row>
    <row r="2329" spans="1:19" x14ac:dyDescent="0.3">
      <c r="A2329">
        <v>0</v>
      </c>
      <c r="B2329">
        <v>-0.48</v>
      </c>
      <c r="C2329">
        <v>-1.48</v>
      </c>
      <c r="D2329">
        <v>-2.476</v>
      </c>
      <c r="E2329">
        <v>-3.12</v>
      </c>
      <c r="F2329">
        <v>-3.19</v>
      </c>
      <c r="G2329">
        <v>2.2000000000000002</v>
      </c>
      <c r="H2329">
        <v>-0.01</v>
      </c>
      <c r="I2329">
        <v>1.972</v>
      </c>
      <c r="J2329">
        <v>-0.48</v>
      </c>
      <c r="K2329">
        <v>-1.48</v>
      </c>
      <c r="L2329">
        <v>-2.476</v>
      </c>
      <c r="M2329">
        <v>-3.12</v>
      </c>
      <c r="N2329">
        <v>-3.19</v>
      </c>
      <c r="O2329">
        <v>1.006</v>
      </c>
      <c r="P2329">
        <v>1.006</v>
      </c>
      <c r="Q2329">
        <v>0.997</v>
      </c>
      <c r="R2329">
        <v>0.58799999999999997</v>
      </c>
      <c r="S2329">
        <v>0.23100000000000001</v>
      </c>
    </row>
    <row r="2330" spans="1:19" x14ac:dyDescent="0.3">
      <c r="A2330">
        <v>60</v>
      </c>
      <c r="B2330">
        <v>-0.48</v>
      </c>
      <c r="C2330">
        <v>-1.48</v>
      </c>
      <c r="D2330">
        <v>-2.476</v>
      </c>
      <c r="E2330">
        <v>-3.12</v>
      </c>
      <c r="F2330">
        <v>-3.19</v>
      </c>
      <c r="G2330">
        <v>2.2000000000000002</v>
      </c>
      <c r="H2330">
        <v>-0.01</v>
      </c>
      <c r="I2330">
        <v>1.972</v>
      </c>
      <c r="J2330">
        <v>-0.48599999999999999</v>
      </c>
      <c r="K2330">
        <v>-1.48</v>
      </c>
      <c r="L2330">
        <v>-2.476</v>
      </c>
      <c r="M2330">
        <v>-3.12</v>
      </c>
      <c r="N2330">
        <v>-3.1869999999999998</v>
      </c>
      <c r="O2330">
        <v>1.01</v>
      </c>
      <c r="P2330">
        <v>1.026</v>
      </c>
      <c r="Q2330">
        <v>1.0169999999999999</v>
      </c>
      <c r="R2330">
        <v>0.59199999999999997</v>
      </c>
      <c r="S2330">
        <v>0.223</v>
      </c>
    </row>
    <row r="2331" spans="1:19" x14ac:dyDescent="0.3">
      <c r="A2331">
        <v>120</v>
      </c>
      <c r="B2331">
        <v>-0.48</v>
      </c>
      <c r="C2331">
        <v>-1.48</v>
      </c>
      <c r="D2331">
        <v>-2.476</v>
      </c>
      <c r="E2331">
        <v>-3.12</v>
      </c>
      <c r="F2331">
        <v>-3.19</v>
      </c>
      <c r="G2331">
        <v>2.2000000000000002</v>
      </c>
      <c r="H2331">
        <v>-0.01</v>
      </c>
      <c r="I2331">
        <v>1.972</v>
      </c>
      <c r="J2331">
        <v>-0.49</v>
      </c>
      <c r="K2331">
        <v>-1.48</v>
      </c>
      <c r="L2331">
        <v>-2.4750000000000001</v>
      </c>
      <c r="M2331">
        <v>-3.1190000000000002</v>
      </c>
      <c r="N2331">
        <v>-3.1840000000000002</v>
      </c>
      <c r="O2331">
        <v>1.012</v>
      </c>
      <c r="P2331">
        <v>1.03</v>
      </c>
      <c r="Q2331">
        <v>1.022</v>
      </c>
      <c r="R2331">
        <v>0.59</v>
      </c>
      <c r="S2331">
        <v>0.216</v>
      </c>
    </row>
    <row r="2332" spans="1:19" x14ac:dyDescent="0.3">
      <c r="A2332">
        <v>180</v>
      </c>
      <c r="B2332">
        <v>-0.48</v>
      </c>
      <c r="C2332">
        <v>-1.48</v>
      </c>
      <c r="D2332">
        <v>-2.476</v>
      </c>
      <c r="E2332">
        <v>-3.12</v>
      </c>
      <c r="F2332">
        <v>-3.19</v>
      </c>
      <c r="G2332">
        <v>2.2000000000000002</v>
      </c>
      <c r="H2332">
        <v>-0.01</v>
      </c>
      <c r="I2332">
        <v>1.972</v>
      </c>
      <c r="J2332">
        <v>-0.49299999999999999</v>
      </c>
      <c r="K2332">
        <v>-1.48</v>
      </c>
      <c r="L2332">
        <v>-2.476</v>
      </c>
      <c r="M2332">
        <v>-3.1190000000000002</v>
      </c>
      <c r="N2332">
        <v>-3.181</v>
      </c>
      <c r="O2332">
        <v>1.0129999999999999</v>
      </c>
      <c r="P2332">
        <v>1.0349999999999999</v>
      </c>
      <c r="Q2332">
        <v>1.0249999999999999</v>
      </c>
      <c r="R2332">
        <v>0.59299999999999997</v>
      </c>
      <c r="S2332">
        <v>0.21</v>
      </c>
    </row>
    <row r="2333" spans="1:19" x14ac:dyDescent="0.3">
      <c r="A2333">
        <v>240</v>
      </c>
      <c r="B2333">
        <v>-0.48</v>
      </c>
      <c r="C2333">
        <v>-1.48</v>
      </c>
      <c r="D2333">
        <v>-2.476</v>
      </c>
      <c r="E2333">
        <v>-3.12</v>
      </c>
      <c r="F2333">
        <v>-3.19</v>
      </c>
      <c r="G2333">
        <v>2.2000000000000002</v>
      </c>
      <c r="H2333">
        <v>-0.01</v>
      </c>
      <c r="I2333">
        <v>1.972</v>
      </c>
      <c r="J2333">
        <v>-0.495</v>
      </c>
      <c r="K2333">
        <v>-1.48</v>
      </c>
      <c r="L2333">
        <v>-2.4750000000000001</v>
      </c>
      <c r="M2333">
        <v>-3.12</v>
      </c>
      <c r="N2333">
        <v>-3.1779999999999999</v>
      </c>
      <c r="O2333">
        <v>1.0129999999999999</v>
      </c>
      <c r="P2333">
        <v>1.036</v>
      </c>
      <c r="Q2333">
        <v>1.024</v>
      </c>
      <c r="R2333">
        <v>0.59799999999999998</v>
      </c>
      <c r="S2333">
        <v>0.20599999999999999</v>
      </c>
    </row>
    <row r="2334" spans="1:19" x14ac:dyDescent="0.3">
      <c r="A2334">
        <v>300</v>
      </c>
      <c r="B2334">
        <v>-0.48</v>
      </c>
      <c r="C2334">
        <v>-1.48</v>
      </c>
      <c r="D2334">
        <v>-2.476</v>
      </c>
      <c r="E2334">
        <v>-3.12</v>
      </c>
      <c r="F2334">
        <v>-3.19</v>
      </c>
      <c r="G2334">
        <v>2.2000000000000002</v>
      </c>
      <c r="H2334">
        <v>-0.01</v>
      </c>
      <c r="I2334">
        <v>1.972</v>
      </c>
      <c r="J2334">
        <v>-0.497</v>
      </c>
      <c r="K2334">
        <v>-1.48</v>
      </c>
      <c r="L2334">
        <v>-2.4750000000000001</v>
      </c>
      <c r="M2334">
        <v>-3.1190000000000002</v>
      </c>
      <c r="N2334">
        <v>-3.1749999999999998</v>
      </c>
      <c r="O2334">
        <v>1.012</v>
      </c>
      <c r="P2334">
        <v>1.034</v>
      </c>
      <c r="Q2334">
        <v>1.0229999999999999</v>
      </c>
      <c r="R2334">
        <v>0.59899999999999998</v>
      </c>
      <c r="S2334">
        <v>0.20100000000000001</v>
      </c>
    </row>
    <row r="2335" spans="1:19" x14ac:dyDescent="0.3">
      <c r="A2335">
        <v>360</v>
      </c>
      <c r="B2335">
        <v>-0.48</v>
      </c>
      <c r="C2335">
        <v>-1.48</v>
      </c>
      <c r="D2335">
        <v>-2.476</v>
      </c>
      <c r="E2335">
        <v>-3.12</v>
      </c>
      <c r="F2335">
        <v>-3.19</v>
      </c>
      <c r="G2335">
        <v>2.2000000000000002</v>
      </c>
      <c r="H2335">
        <v>-0.01</v>
      </c>
      <c r="I2335">
        <v>1.972</v>
      </c>
      <c r="J2335">
        <v>-0.5</v>
      </c>
      <c r="K2335">
        <v>-1.4810000000000001</v>
      </c>
      <c r="L2335">
        <v>-2.4750000000000001</v>
      </c>
      <c r="M2335">
        <v>-3.117</v>
      </c>
      <c r="N2335">
        <v>-3.1720000000000002</v>
      </c>
      <c r="O2335">
        <v>1.012</v>
      </c>
      <c r="P2335">
        <v>1.032</v>
      </c>
      <c r="Q2335">
        <v>1.024</v>
      </c>
      <c r="R2335">
        <v>0.59499999999999997</v>
      </c>
      <c r="S2335">
        <v>0.19700000000000001</v>
      </c>
    </row>
    <row r="2336" spans="1:19" x14ac:dyDescent="0.3">
      <c r="A2336">
        <v>420</v>
      </c>
      <c r="B2336">
        <v>-0.48</v>
      </c>
      <c r="C2336">
        <v>-1.48</v>
      </c>
      <c r="D2336">
        <v>-2.476</v>
      </c>
      <c r="E2336">
        <v>-3.12</v>
      </c>
      <c r="F2336">
        <v>-3.19</v>
      </c>
      <c r="G2336">
        <v>2.2000000000000002</v>
      </c>
      <c r="H2336">
        <v>-0.01</v>
      </c>
      <c r="I2336">
        <v>1.972</v>
      </c>
      <c r="J2336">
        <v>-0.502</v>
      </c>
      <c r="K2336">
        <v>-1.482</v>
      </c>
      <c r="L2336">
        <v>-2.4750000000000001</v>
      </c>
      <c r="M2336">
        <v>-3.1150000000000002</v>
      </c>
      <c r="N2336">
        <v>-3.169</v>
      </c>
      <c r="O2336">
        <v>1.0109999999999999</v>
      </c>
      <c r="P2336">
        <v>1.03</v>
      </c>
      <c r="Q2336">
        <v>1.024</v>
      </c>
      <c r="R2336">
        <v>0.58899999999999997</v>
      </c>
      <c r="S2336">
        <v>0.19400000000000001</v>
      </c>
    </row>
    <row r="2337" spans="1:19" x14ac:dyDescent="0.3">
      <c r="A2337">
        <v>480</v>
      </c>
      <c r="B2337">
        <v>-0.48</v>
      </c>
      <c r="C2337">
        <v>-1.48</v>
      </c>
      <c r="D2337">
        <v>-2.476</v>
      </c>
      <c r="E2337">
        <v>-3.12</v>
      </c>
      <c r="F2337">
        <v>-3.19</v>
      </c>
      <c r="G2337">
        <v>2.2000000000000002</v>
      </c>
      <c r="H2337">
        <v>-0.01</v>
      </c>
      <c r="I2337">
        <v>1.972</v>
      </c>
      <c r="J2337">
        <v>-0.504</v>
      </c>
      <c r="K2337">
        <v>-1.4830000000000001</v>
      </c>
      <c r="L2337">
        <v>-2.4740000000000002</v>
      </c>
      <c r="M2337">
        <v>-3.1120000000000001</v>
      </c>
      <c r="N2337">
        <v>-3.1659999999999999</v>
      </c>
      <c r="O2337">
        <v>1.01</v>
      </c>
      <c r="P2337">
        <v>1.028</v>
      </c>
      <c r="Q2337">
        <v>1.024</v>
      </c>
      <c r="R2337">
        <v>0.58399999999999996</v>
      </c>
      <c r="S2337">
        <v>0.192</v>
      </c>
    </row>
    <row r="2338" spans="1:19" x14ac:dyDescent="0.3">
      <c r="A2338">
        <v>540</v>
      </c>
      <c r="B2338">
        <v>-0.48</v>
      </c>
      <c r="C2338">
        <v>-1.48</v>
      </c>
      <c r="D2338">
        <v>-2.476</v>
      </c>
      <c r="E2338">
        <v>-3.12</v>
      </c>
      <c r="F2338">
        <v>-3.19</v>
      </c>
      <c r="G2338">
        <v>2.2000000000000002</v>
      </c>
      <c r="H2338">
        <v>-0.01</v>
      </c>
      <c r="I2338">
        <v>1.972</v>
      </c>
      <c r="J2338">
        <v>-0.50700000000000001</v>
      </c>
      <c r="K2338">
        <v>-1.4850000000000001</v>
      </c>
      <c r="L2338">
        <v>-2.4740000000000002</v>
      </c>
      <c r="M2338">
        <v>-3.11</v>
      </c>
      <c r="N2338">
        <v>-3.1629999999999998</v>
      </c>
      <c r="O2338">
        <v>1.0089999999999999</v>
      </c>
      <c r="P2338">
        <v>1.026</v>
      </c>
      <c r="Q2338">
        <v>1.0229999999999999</v>
      </c>
      <c r="R2338">
        <v>0.57899999999999996</v>
      </c>
      <c r="S2338">
        <v>0.191</v>
      </c>
    </row>
    <row r="2339" spans="1:19" x14ac:dyDescent="0.3">
      <c r="A2339">
        <v>600</v>
      </c>
      <c r="B2339">
        <v>-0.48</v>
      </c>
      <c r="C2339">
        <v>-1.48</v>
      </c>
      <c r="D2339">
        <v>-2.476</v>
      </c>
      <c r="E2339">
        <v>-3.12</v>
      </c>
      <c r="F2339">
        <v>-3.19</v>
      </c>
      <c r="G2339">
        <v>2.2000000000000002</v>
      </c>
      <c r="H2339">
        <v>-0.01</v>
      </c>
      <c r="I2339">
        <v>1.972</v>
      </c>
      <c r="J2339">
        <v>-0.50900000000000001</v>
      </c>
      <c r="K2339">
        <v>-1.486</v>
      </c>
      <c r="L2339">
        <v>-2.4740000000000002</v>
      </c>
      <c r="M2339">
        <v>-3.1070000000000002</v>
      </c>
      <c r="N2339">
        <v>-3.16</v>
      </c>
      <c r="O2339">
        <v>1.008</v>
      </c>
      <c r="P2339">
        <v>1.0249999999999999</v>
      </c>
      <c r="Q2339">
        <v>1.0229999999999999</v>
      </c>
      <c r="R2339">
        <v>0.57399999999999995</v>
      </c>
      <c r="S2339">
        <v>0.19</v>
      </c>
    </row>
    <row r="2341" spans="1:19" x14ac:dyDescent="0.3">
      <c r="A2341" t="s">
        <v>0</v>
      </c>
      <c r="B2341" t="s">
        <v>181</v>
      </c>
    </row>
    <row r="2342" spans="1:19" x14ac:dyDescent="0.3">
      <c r="A2342">
        <v>0</v>
      </c>
      <c r="B2342">
        <v>-0.48</v>
      </c>
      <c r="C2342">
        <v>-1.48</v>
      </c>
      <c r="D2342">
        <v>-2.4750000000000001</v>
      </c>
      <c r="E2342">
        <v>-3.1120000000000001</v>
      </c>
      <c r="F2342">
        <v>-3.18</v>
      </c>
      <c r="G2342">
        <v>2.2000000000000002</v>
      </c>
      <c r="H2342">
        <v>-0.01</v>
      </c>
      <c r="I2342">
        <v>2.4660000000000002</v>
      </c>
      <c r="J2342">
        <v>-0.48</v>
      </c>
      <c r="K2342">
        <v>-1.48</v>
      </c>
      <c r="L2342">
        <v>-2.4750000000000001</v>
      </c>
      <c r="M2342">
        <v>-3.1120000000000001</v>
      </c>
      <c r="N2342">
        <v>-3.18</v>
      </c>
      <c r="O2342">
        <v>1.006</v>
      </c>
      <c r="P2342">
        <v>1.006</v>
      </c>
      <c r="Q2342">
        <v>0.997</v>
      </c>
      <c r="R2342">
        <v>0.58199999999999996</v>
      </c>
      <c r="S2342">
        <v>0.22900000000000001</v>
      </c>
    </row>
    <row r="2343" spans="1:19" x14ac:dyDescent="0.3">
      <c r="A2343">
        <v>60</v>
      </c>
      <c r="B2343">
        <v>-0.48</v>
      </c>
      <c r="C2343">
        <v>-1.48</v>
      </c>
      <c r="D2343">
        <v>-2.4750000000000001</v>
      </c>
      <c r="E2343">
        <v>-3.1120000000000001</v>
      </c>
      <c r="F2343">
        <v>-3.18</v>
      </c>
      <c r="G2343">
        <v>2.2000000000000002</v>
      </c>
      <c r="H2343">
        <v>-0.01</v>
      </c>
      <c r="I2343">
        <v>2.4660000000000002</v>
      </c>
      <c r="J2343">
        <v>-0.48599999999999999</v>
      </c>
      <c r="K2343">
        <v>-1.48</v>
      </c>
      <c r="L2343">
        <v>-2.4750000000000001</v>
      </c>
      <c r="M2343">
        <v>-3.1110000000000002</v>
      </c>
      <c r="N2343">
        <v>-3.1829999999999998</v>
      </c>
      <c r="O2343">
        <v>1.01</v>
      </c>
      <c r="P2343">
        <v>1.0269999999999999</v>
      </c>
      <c r="Q2343">
        <v>1.016</v>
      </c>
      <c r="R2343">
        <v>0.58299999999999996</v>
      </c>
      <c r="S2343">
        <v>0.23799999999999999</v>
      </c>
    </row>
    <row r="2344" spans="1:19" x14ac:dyDescent="0.3">
      <c r="A2344">
        <v>120</v>
      </c>
      <c r="B2344">
        <v>-0.48</v>
      </c>
      <c r="C2344">
        <v>-1.48</v>
      </c>
      <c r="D2344">
        <v>-2.4750000000000001</v>
      </c>
      <c r="E2344">
        <v>-3.1120000000000001</v>
      </c>
      <c r="F2344">
        <v>-3.18</v>
      </c>
      <c r="G2344">
        <v>2.2000000000000002</v>
      </c>
      <c r="H2344">
        <v>-0.01</v>
      </c>
      <c r="I2344">
        <v>2.4660000000000002</v>
      </c>
      <c r="J2344">
        <v>-0.48899999999999999</v>
      </c>
      <c r="K2344">
        <v>-1.48</v>
      </c>
      <c r="L2344">
        <v>-2.4750000000000001</v>
      </c>
      <c r="M2344">
        <v>-3.1120000000000001</v>
      </c>
      <c r="N2344">
        <v>-3.1859999999999999</v>
      </c>
      <c r="O2344">
        <v>1.012</v>
      </c>
      <c r="P2344">
        <v>1.0309999999999999</v>
      </c>
      <c r="Q2344">
        <v>1.024</v>
      </c>
      <c r="R2344">
        <v>0.58699999999999997</v>
      </c>
      <c r="S2344">
        <v>0.246</v>
      </c>
    </row>
    <row r="2345" spans="1:19" x14ac:dyDescent="0.3">
      <c r="A2345">
        <v>180</v>
      </c>
      <c r="B2345">
        <v>-0.48</v>
      </c>
      <c r="C2345">
        <v>-1.48</v>
      </c>
      <c r="D2345">
        <v>-2.4750000000000001</v>
      </c>
      <c r="E2345">
        <v>-3.1120000000000001</v>
      </c>
      <c r="F2345">
        <v>-3.18</v>
      </c>
      <c r="G2345">
        <v>2.2000000000000002</v>
      </c>
      <c r="H2345">
        <v>-0.01</v>
      </c>
      <c r="I2345">
        <v>2.4660000000000002</v>
      </c>
      <c r="J2345">
        <v>-0.49299999999999999</v>
      </c>
      <c r="K2345">
        <v>-1.48</v>
      </c>
      <c r="L2345">
        <v>-2.4750000000000001</v>
      </c>
      <c r="M2345">
        <v>-3.1110000000000002</v>
      </c>
      <c r="N2345">
        <v>-3.1890000000000001</v>
      </c>
      <c r="O2345">
        <v>1.0129999999999999</v>
      </c>
      <c r="P2345">
        <v>1.034</v>
      </c>
      <c r="Q2345">
        <v>1.0229999999999999</v>
      </c>
      <c r="R2345">
        <v>0.58699999999999997</v>
      </c>
      <c r="S2345">
        <v>0.252</v>
      </c>
    </row>
    <row r="2346" spans="1:19" x14ac:dyDescent="0.3">
      <c r="A2346">
        <v>240</v>
      </c>
      <c r="B2346">
        <v>-0.48</v>
      </c>
      <c r="C2346">
        <v>-1.48</v>
      </c>
      <c r="D2346">
        <v>-2.4750000000000001</v>
      </c>
      <c r="E2346">
        <v>-3.1120000000000001</v>
      </c>
      <c r="F2346">
        <v>-3.18</v>
      </c>
      <c r="G2346">
        <v>2.2000000000000002</v>
      </c>
      <c r="H2346">
        <v>-0.01</v>
      </c>
      <c r="I2346">
        <v>2.4660000000000002</v>
      </c>
      <c r="J2346">
        <v>-0.495</v>
      </c>
      <c r="K2346">
        <v>-1.48</v>
      </c>
      <c r="L2346">
        <v>-2.4750000000000001</v>
      </c>
      <c r="M2346">
        <v>-3.11</v>
      </c>
      <c r="N2346">
        <v>-3.1920000000000002</v>
      </c>
      <c r="O2346">
        <v>1.0129999999999999</v>
      </c>
      <c r="P2346">
        <v>1.036</v>
      </c>
      <c r="Q2346">
        <v>1.024</v>
      </c>
      <c r="R2346">
        <v>0.58599999999999997</v>
      </c>
      <c r="S2346">
        <v>0.25700000000000001</v>
      </c>
    </row>
    <row r="2347" spans="1:19" x14ac:dyDescent="0.3">
      <c r="A2347">
        <v>300</v>
      </c>
      <c r="B2347">
        <v>-0.48</v>
      </c>
      <c r="C2347">
        <v>-1.48</v>
      </c>
      <c r="D2347">
        <v>-2.4750000000000001</v>
      </c>
      <c r="E2347">
        <v>-3.1120000000000001</v>
      </c>
      <c r="F2347">
        <v>-3.18</v>
      </c>
      <c r="G2347">
        <v>2.2000000000000002</v>
      </c>
      <c r="H2347">
        <v>-0.01</v>
      </c>
      <c r="I2347">
        <v>2.4660000000000002</v>
      </c>
      <c r="J2347">
        <v>-0.498</v>
      </c>
      <c r="K2347">
        <v>-1.48</v>
      </c>
      <c r="L2347">
        <v>-2.4750000000000001</v>
      </c>
      <c r="M2347">
        <v>-3.109</v>
      </c>
      <c r="N2347">
        <v>-3.1949999999999998</v>
      </c>
      <c r="O2347">
        <v>1.0129999999999999</v>
      </c>
      <c r="P2347">
        <v>1.0349999999999999</v>
      </c>
      <c r="Q2347">
        <v>1.024</v>
      </c>
      <c r="R2347">
        <v>0.58799999999999997</v>
      </c>
      <c r="S2347">
        <v>0.26200000000000001</v>
      </c>
    </row>
    <row r="2348" spans="1:19" x14ac:dyDescent="0.3">
      <c r="A2348">
        <v>360</v>
      </c>
      <c r="B2348">
        <v>-0.48</v>
      </c>
      <c r="C2348">
        <v>-1.48</v>
      </c>
      <c r="D2348">
        <v>-2.4750000000000001</v>
      </c>
      <c r="E2348">
        <v>-3.1120000000000001</v>
      </c>
      <c r="F2348">
        <v>-3.18</v>
      </c>
      <c r="G2348">
        <v>2.2000000000000002</v>
      </c>
      <c r="H2348">
        <v>-0.01</v>
      </c>
      <c r="I2348">
        <v>2.4660000000000002</v>
      </c>
      <c r="J2348">
        <v>-0.5</v>
      </c>
      <c r="K2348">
        <v>-1.4810000000000001</v>
      </c>
      <c r="L2348">
        <v>-2.4740000000000002</v>
      </c>
      <c r="M2348">
        <v>-3.11</v>
      </c>
      <c r="N2348">
        <v>-3.198</v>
      </c>
      <c r="O2348">
        <v>1.012</v>
      </c>
      <c r="P2348">
        <v>1.032</v>
      </c>
      <c r="Q2348">
        <v>1.0229999999999999</v>
      </c>
      <c r="R2348">
        <v>0.59399999999999997</v>
      </c>
      <c r="S2348">
        <v>0.26700000000000002</v>
      </c>
    </row>
    <row r="2349" spans="1:19" x14ac:dyDescent="0.3">
      <c r="A2349">
        <v>420</v>
      </c>
      <c r="B2349">
        <v>-0.48</v>
      </c>
      <c r="C2349">
        <v>-1.48</v>
      </c>
      <c r="D2349">
        <v>-2.4750000000000001</v>
      </c>
      <c r="E2349">
        <v>-3.1120000000000001</v>
      </c>
      <c r="F2349">
        <v>-3.18</v>
      </c>
      <c r="G2349">
        <v>2.2000000000000002</v>
      </c>
      <c r="H2349">
        <v>-0.01</v>
      </c>
      <c r="I2349">
        <v>2.4660000000000002</v>
      </c>
      <c r="J2349">
        <v>-0.502</v>
      </c>
      <c r="K2349">
        <v>-1.482</v>
      </c>
      <c r="L2349">
        <v>-2.4740000000000002</v>
      </c>
      <c r="M2349">
        <v>-3.1120000000000001</v>
      </c>
      <c r="N2349">
        <v>-3.2010000000000001</v>
      </c>
      <c r="O2349">
        <v>1.0109999999999999</v>
      </c>
      <c r="P2349">
        <v>1.03</v>
      </c>
      <c r="Q2349">
        <v>1.022</v>
      </c>
      <c r="R2349">
        <v>0.60099999999999998</v>
      </c>
      <c r="S2349">
        <v>0.27100000000000002</v>
      </c>
    </row>
    <row r="2350" spans="1:19" x14ac:dyDescent="0.3">
      <c r="A2350">
        <v>480</v>
      </c>
      <c r="B2350">
        <v>-0.48</v>
      </c>
      <c r="C2350">
        <v>-1.48</v>
      </c>
      <c r="D2350">
        <v>-2.4750000000000001</v>
      </c>
      <c r="E2350">
        <v>-3.1120000000000001</v>
      </c>
      <c r="F2350">
        <v>-3.18</v>
      </c>
      <c r="G2350">
        <v>2.2000000000000002</v>
      </c>
      <c r="H2350">
        <v>-0.01</v>
      </c>
      <c r="I2350">
        <v>2.4660000000000002</v>
      </c>
      <c r="J2350">
        <v>-0.504</v>
      </c>
      <c r="K2350">
        <v>-1.4830000000000001</v>
      </c>
      <c r="L2350">
        <v>-2.4740000000000002</v>
      </c>
      <c r="M2350">
        <v>-3.1139999999999999</v>
      </c>
      <c r="N2350">
        <v>-3.2040000000000002</v>
      </c>
      <c r="O2350">
        <v>1.01</v>
      </c>
      <c r="P2350">
        <v>1.0289999999999999</v>
      </c>
      <c r="Q2350">
        <v>1.0229999999999999</v>
      </c>
      <c r="R2350">
        <v>0.60799999999999998</v>
      </c>
      <c r="S2350">
        <v>0.27500000000000002</v>
      </c>
    </row>
    <row r="2351" spans="1:19" x14ac:dyDescent="0.3">
      <c r="A2351">
        <v>540</v>
      </c>
      <c r="B2351">
        <v>-0.48</v>
      </c>
      <c r="C2351">
        <v>-1.48</v>
      </c>
      <c r="D2351">
        <v>-2.4750000000000001</v>
      </c>
      <c r="E2351">
        <v>-3.1120000000000001</v>
      </c>
      <c r="F2351">
        <v>-3.18</v>
      </c>
      <c r="G2351">
        <v>2.2000000000000002</v>
      </c>
      <c r="H2351">
        <v>-0.01</v>
      </c>
      <c r="I2351">
        <v>2.4660000000000002</v>
      </c>
      <c r="J2351">
        <v>-0.50700000000000001</v>
      </c>
      <c r="K2351">
        <v>-1.4850000000000001</v>
      </c>
      <c r="L2351">
        <v>-2.4740000000000002</v>
      </c>
      <c r="M2351">
        <v>-3.117</v>
      </c>
      <c r="N2351">
        <v>-3.2069999999999999</v>
      </c>
      <c r="O2351">
        <v>1.0089999999999999</v>
      </c>
      <c r="P2351">
        <v>1.026</v>
      </c>
      <c r="Q2351">
        <v>1.0229999999999999</v>
      </c>
      <c r="R2351">
        <v>0.61299999999999999</v>
      </c>
      <c r="S2351">
        <v>0.27900000000000003</v>
      </c>
    </row>
    <row r="2352" spans="1:19" x14ac:dyDescent="0.3">
      <c r="A2352">
        <v>600</v>
      </c>
      <c r="B2352">
        <v>-0.48</v>
      </c>
      <c r="C2352">
        <v>-1.48</v>
      </c>
      <c r="D2352">
        <v>-2.4750000000000001</v>
      </c>
      <c r="E2352">
        <v>-3.1120000000000001</v>
      </c>
      <c r="F2352">
        <v>-3.18</v>
      </c>
      <c r="G2352">
        <v>2.2000000000000002</v>
      </c>
      <c r="H2352">
        <v>-0.01</v>
      </c>
      <c r="I2352">
        <v>2.4660000000000002</v>
      </c>
      <c r="J2352">
        <v>-0.50900000000000001</v>
      </c>
      <c r="K2352">
        <v>-1.486</v>
      </c>
      <c r="L2352">
        <v>-2.4740000000000002</v>
      </c>
      <c r="M2352">
        <v>-3.1190000000000002</v>
      </c>
      <c r="N2352">
        <v>-3.21</v>
      </c>
      <c r="O2352">
        <v>1.008</v>
      </c>
      <c r="P2352">
        <v>1.0249999999999999</v>
      </c>
      <c r="Q2352">
        <v>1.0229999999999999</v>
      </c>
      <c r="R2352">
        <v>0.61799999999999999</v>
      </c>
      <c r="S2352">
        <v>0.28000000000000003</v>
      </c>
    </row>
    <row r="2354" spans="1:19" x14ac:dyDescent="0.3">
      <c r="A2354" t="s">
        <v>0</v>
      </c>
      <c r="B2354" t="s">
        <v>182</v>
      </c>
    </row>
    <row r="2355" spans="1:19" x14ac:dyDescent="0.3">
      <c r="A2355">
        <v>0</v>
      </c>
      <c r="B2355">
        <v>-0.48</v>
      </c>
      <c r="C2355">
        <v>-1.48</v>
      </c>
      <c r="D2355">
        <v>-2.4750000000000001</v>
      </c>
      <c r="E2355">
        <v>-3.1120000000000001</v>
      </c>
      <c r="F2355">
        <v>-3.18</v>
      </c>
      <c r="G2355">
        <v>2.2000000000000002</v>
      </c>
      <c r="H2355">
        <v>-0.01</v>
      </c>
      <c r="I2355">
        <v>2.2240000000000002</v>
      </c>
      <c r="J2355">
        <v>-0.48</v>
      </c>
      <c r="K2355">
        <v>-1.48</v>
      </c>
      <c r="L2355">
        <v>-2.4750000000000001</v>
      </c>
      <c r="M2355">
        <v>-3.1120000000000001</v>
      </c>
      <c r="N2355">
        <v>-3.18</v>
      </c>
      <c r="O2355">
        <v>1.006</v>
      </c>
      <c r="P2355">
        <v>1.006</v>
      </c>
      <c r="Q2355">
        <v>0.997</v>
      </c>
      <c r="R2355">
        <v>0.58199999999999996</v>
      </c>
      <c r="S2355">
        <v>0.22900000000000001</v>
      </c>
    </row>
    <row r="2356" spans="1:19" x14ac:dyDescent="0.3">
      <c r="A2356">
        <v>60</v>
      </c>
      <c r="B2356">
        <v>-0.48</v>
      </c>
      <c r="C2356">
        <v>-1.48</v>
      </c>
      <c r="D2356">
        <v>-2.4750000000000001</v>
      </c>
      <c r="E2356">
        <v>-3.1120000000000001</v>
      </c>
      <c r="F2356">
        <v>-3.18</v>
      </c>
      <c r="G2356">
        <v>2.2000000000000002</v>
      </c>
      <c r="H2356">
        <v>-0.01</v>
      </c>
      <c r="I2356">
        <v>2.2240000000000002</v>
      </c>
      <c r="J2356">
        <v>-0.48599999999999999</v>
      </c>
      <c r="K2356">
        <v>-1.48</v>
      </c>
      <c r="L2356">
        <v>-2.4750000000000001</v>
      </c>
      <c r="M2356">
        <v>-3.1110000000000002</v>
      </c>
      <c r="N2356">
        <v>-3.18</v>
      </c>
      <c r="O2356">
        <v>1.01</v>
      </c>
      <c r="P2356">
        <v>1.0269999999999999</v>
      </c>
      <c r="Q2356">
        <v>1.016</v>
      </c>
      <c r="R2356">
        <v>0.58399999999999996</v>
      </c>
      <c r="S2356">
        <v>0.22900000000000001</v>
      </c>
    </row>
    <row r="2357" spans="1:19" x14ac:dyDescent="0.3">
      <c r="A2357">
        <v>120</v>
      </c>
      <c r="B2357">
        <v>-0.48</v>
      </c>
      <c r="C2357">
        <v>-1.48</v>
      </c>
      <c r="D2357">
        <v>-2.4750000000000001</v>
      </c>
      <c r="E2357">
        <v>-3.1120000000000001</v>
      </c>
      <c r="F2357">
        <v>-3.18</v>
      </c>
      <c r="G2357">
        <v>2.2000000000000002</v>
      </c>
      <c r="H2357">
        <v>-0.01</v>
      </c>
      <c r="I2357">
        <v>2.2240000000000002</v>
      </c>
      <c r="J2357">
        <v>-0.49</v>
      </c>
      <c r="K2357">
        <v>-1.48</v>
      </c>
      <c r="L2357">
        <v>-2.4750000000000001</v>
      </c>
      <c r="M2357">
        <v>-3.1110000000000002</v>
      </c>
      <c r="N2357">
        <v>-3.18</v>
      </c>
      <c r="O2357">
        <v>1.012</v>
      </c>
      <c r="P2357">
        <v>1.0309999999999999</v>
      </c>
      <c r="Q2357">
        <v>1.0229999999999999</v>
      </c>
      <c r="R2357">
        <v>0.58499999999999996</v>
      </c>
      <c r="S2357">
        <v>0.23</v>
      </c>
    </row>
    <row r="2358" spans="1:19" x14ac:dyDescent="0.3">
      <c r="A2358">
        <v>180</v>
      </c>
      <c r="B2358">
        <v>-0.48</v>
      </c>
      <c r="C2358">
        <v>-1.48</v>
      </c>
      <c r="D2358">
        <v>-2.4750000000000001</v>
      </c>
      <c r="E2358">
        <v>-3.1120000000000001</v>
      </c>
      <c r="F2358">
        <v>-3.18</v>
      </c>
      <c r="G2358">
        <v>2.2000000000000002</v>
      </c>
      <c r="H2358">
        <v>-0.01</v>
      </c>
      <c r="I2358">
        <v>2.2240000000000002</v>
      </c>
      <c r="J2358">
        <v>-0.49299999999999999</v>
      </c>
      <c r="K2358">
        <v>-1.48</v>
      </c>
      <c r="L2358">
        <v>-2.4750000000000001</v>
      </c>
      <c r="M2358">
        <v>-3.1110000000000002</v>
      </c>
      <c r="N2358">
        <v>-3.18</v>
      </c>
      <c r="O2358">
        <v>1.0129999999999999</v>
      </c>
      <c r="P2358">
        <v>1.0349999999999999</v>
      </c>
      <c r="Q2358">
        <v>1.0229999999999999</v>
      </c>
      <c r="R2358">
        <v>0.58699999999999997</v>
      </c>
      <c r="S2358">
        <v>0.23</v>
      </c>
    </row>
    <row r="2359" spans="1:19" x14ac:dyDescent="0.3">
      <c r="A2359">
        <v>240</v>
      </c>
      <c r="B2359">
        <v>-0.48</v>
      </c>
      <c r="C2359">
        <v>-1.48</v>
      </c>
      <c r="D2359">
        <v>-2.4750000000000001</v>
      </c>
      <c r="E2359">
        <v>-3.1120000000000001</v>
      </c>
      <c r="F2359">
        <v>-3.18</v>
      </c>
      <c r="G2359">
        <v>2.2000000000000002</v>
      </c>
      <c r="H2359">
        <v>-0.01</v>
      </c>
      <c r="I2359">
        <v>2.2240000000000002</v>
      </c>
      <c r="J2359">
        <v>-0.495</v>
      </c>
      <c r="K2359">
        <v>-1.48</v>
      </c>
      <c r="L2359">
        <v>-2.4750000000000001</v>
      </c>
      <c r="M2359">
        <v>-3.11</v>
      </c>
      <c r="N2359">
        <v>-3.18</v>
      </c>
      <c r="O2359">
        <v>1.0129999999999999</v>
      </c>
      <c r="P2359">
        <v>1.036</v>
      </c>
      <c r="Q2359">
        <v>1.024</v>
      </c>
      <c r="R2359">
        <v>0.58899999999999997</v>
      </c>
      <c r="S2359">
        <v>0.23100000000000001</v>
      </c>
    </row>
    <row r="2360" spans="1:19" x14ac:dyDescent="0.3">
      <c r="A2360">
        <v>300</v>
      </c>
      <c r="B2360">
        <v>-0.48</v>
      </c>
      <c r="C2360">
        <v>-1.48</v>
      </c>
      <c r="D2360">
        <v>-2.4750000000000001</v>
      </c>
      <c r="E2360">
        <v>-3.1120000000000001</v>
      </c>
      <c r="F2360">
        <v>-3.18</v>
      </c>
      <c r="G2360">
        <v>2.2000000000000002</v>
      </c>
      <c r="H2360">
        <v>-0.01</v>
      </c>
      <c r="I2360">
        <v>2.2240000000000002</v>
      </c>
      <c r="J2360">
        <v>-0.498</v>
      </c>
      <c r="K2360">
        <v>-1.48</v>
      </c>
      <c r="L2360">
        <v>-2.4740000000000002</v>
      </c>
      <c r="M2360">
        <v>-3.11</v>
      </c>
      <c r="N2360">
        <v>-3.18</v>
      </c>
      <c r="O2360">
        <v>1.0129999999999999</v>
      </c>
      <c r="P2360">
        <v>1.034</v>
      </c>
      <c r="Q2360">
        <v>1.0229999999999999</v>
      </c>
      <c r="R2360">
        <v>0.59</v>
      </c>
      <c r="S2360">
        <v>0.23100000000000001</v>
      </c>
    </row>
    <row r="2361" spans="1:19" x14ac:dyDescent="0.3">
      <c r="A2361">
        <v>360</v>
      </c>
      <c r="B2361">
        <v>-0.48</v>
      </c>
      <c r="C2361">
        <v>-1.48</v>
      </c>
      <c r="D2361">
        <v>-2.4750000000000001</v>
      </c>
      <c r="E2361">
        <v>-3.1120000000000001</v>
      </c>
      <c r="F2361">
        <v>-3.18</v>
      </c>
      <c r="G2361">
        <v>2.2000000000000002</v>
      </c>
      <c r="H2361">
        <v>-0.01</v>
      </c>
      <c r="I2361">
        <v>2.2240000000000002</v>
      </c>
      <c r="J2361">
        <v>-0.5</v>
      </c>
      <c r="K2361">
        <v>-1.4810000000000001</v>
      </c>
      <c r="L2361">
        <v>-2.4740000000000002</v>
      </c>
      <c r="M2361">
        <v>-3.11</v>
      </c>
      <c r="N2361">
        <v>-3.18</v>
      </c>
      <c r="O2361">
        <v>1.012</v>
      </c>
      <c r="P2361">
        <v>1.032</v>
      </c>
      <c r="Q2361">
        <v>1.0229999999999999</v>
      </c>
      <c r="R2361">
        <v>0.59199999999999997</v>
      </c>
      <c r="S2361">
        <v>0.23100000000000001</v>
      </c>
    </row>
    <row r="2362" spans="1:19" x14ac:dyDescent="0.3">
      <c r="A2362">
        <v>420</v>
      </c>
      <c r="B2362">
        <v>-0.48</v>
      </c>
      <c r="C2362">
        <v>-1.48</v>
      </c>
      <c r="D2362">
        <v>-2.4750000000000001</v>
      </c>
      <c r="E2362">
        <v>-3.1120000000000001</v>
      </c>
      <c r="F2362">
        <v>-3.18</v>
      </c>
      <c r="G2362">
        <v>2.2000000000000002</v>
      </c>
      <c r="H2362">
        <v>-0.01</v>
      </c>
      <c r="I2362">
        <v>2.2240000000000002</v>
      </c>
      <c r="J2362">
        <v>-0.502</v>
      </c>
      <c r="K2362">
        <v>-1.482</v>
      </c>
      <c r="L2362">
        <v>-2.4740000000000002</v>
      </c>
      <c r="M2362">
        <v>-3.11</v>
      </c>
      <c r="N2362">
        <v>-3.18</v>
      </c>
      <c r="O2362">
        <v>1.0109999999999999</v>
      </c>
      <c r="P2362">
        <v>1.03</v>
      </c>
      <c r="Q2362">
        <v>1.0229999999999999</v>
      </c>
      <c r="R2362">
        <v>0.59199999999999997</v>
      </c>
      <c r="S2362">
        <v>0.23200000000000001</v>
      </c>
    </row>
    <row r="2363" spans="1:19" x14ac:dyDescent="0.3">
      <c r="A2363">
        <v>480</v>
      </c>
      <c r="B2363">
        <v>-0.48</v>
      </c>
      <c r="C2363">
        <v>-1.48</v>
      </c>
      <c r="D2363">
        <v>-2.4750000000000001</v>
      </c>
      <c r="E2363">
        <v>-3.1120000000000001</v>
      </c>
      <c r="F2363">
        <v>-3.18</v>
      </c>
      <c r="G2363">
        <v>2.2000000000000002</v>
      </c>
      <c r="H2363">
        <v>-0.01</v>
      </c>
      <c r="I2363">
        <v>2.2240000000000002</v>
      </c>
      <c r="J2363">
        <v>-0.504</v>
      </c>
      <c r="K2363">
        <v>-1.4830000000000001</v>
      </c>
      <c r="L2363">
        <v>-2.4740000000000002</v>
      </c>
      <c r="M2363">
        <v>-3.109</v>
      </c>
      <c r="N2363">
        <v>-3.18</v>
      </c>
      <c r="O2363">
        <v>1.01</v>
      </c>
      <c r="P2363">
        <v>1.0289999999999999</v>
      </c>
      <c r="Q2363">
        <v>1.0229999999999999</v>
      </c>
      <c r="R2363">
        <v>0.59299999999999997</v>
      </c>
      <c r="S2363">
        <v>0.23300000000000001</v>
      </c>
    </row>
    <row r="2364" spans="1:19" x14ac:dyDescent="0.3">
      <c r="A2364">
        <v>540</v>
      </c>
      <c r="B2364">
        <v>-0.48</v>
      </c>
      <c r="C2364">
        <v>-1.48</v>
      </c>
      <c r="D2364">
        <v>-2.4750000000000001</v>
      </c>
      <c r="E2364">
        <v>-3.1120000000000001</v>
      </c>
      <c r="F2364">
        <v>-3.18</v>
      </c>
      <c r="G2364">
        <v>2.2000000000000002</v>
      </c>
      <c r="H2364">
        <v>-0.01</v>
      </c>
      <c r="I2364">
        <v>2.2240000000000002</v>
      </c>
      <c r="J2364">
        <v>-0.50700000000000001</v>
      </c>
      <c r="K2364">
        <v>-1.4850000000000001</v>
      </c>
      <c r="L2364">
        <v>-2.4740000000000002</v>
      </c>
      <c r="M2364">
        <v>-3.109</v>
      </c>
      <c r="N2364">
        <v>-3.18</v>
      </c>
      <c r="O2364">
        <v>1.0089999999999999</v>
      </c>
      <c r="P2364">
        <v>1.026</v>
      </c>
      <c r="Q2364">
        <v>1.0229999999999999</v>
      </c>
      <c r="R2364">
        <v>0.59399999999999997</v>
      </c>
      <c r="S2364">
        <v>0.23400000000000001</v>
      </c>
    </row>
    <row r="2365" spans="1:19" x14ac:dyDescent="0.3">
      <c r="A2365">
        <v>600</v>
      </c>
      <c r="B2365">
        <v>-0.48</v>
      </c>
      <c r="C2365">
        <v>-1.48</v>
      </c>
      <c r="D2365">
        <v>-2.4750000000000001</v>
      </c>
      <c r="E2365">
        <v>-3.1120000000000001</v>
      </c>
      <c r="F2365">
        <v>-3.18</v>
      </c>
      <c r="G2365">
        <v>2.2000000000000002</v>
      </c>
      <c r="H2365">
        <v>-0.01</v>
      </c>
      <c r="I2365">
        <v>2.2240000000000002</v>
      </c>
      <c r="J2365">
        <v>-0.50900000000000001</v>
      </c>
      <c r="K2365">
        <v>-1.486</v>
      </c>
      <c r="L2365">
        <v>-2.4740000000000002</v>
      </c>
      <c r="M2365">
        <v>-3.109</v>
      </c>
      <c r="N2365">
        <v>-3.18</v>
      </c>
      <c r="O2365">
        <v>1.008</v>
      </c>
      <c r="P2365">
        <v>1.0249999999999999</v>
      </c>
      <c r="Q2365">
        <v>1.0229999999999999</v>
      </c>
      <c r="R2365">
        <v>0.59399999999999997</v>
      </c>
      <c r="S2365">
        <v>0.23499999999999999</v>
      </c>
    </row>
    <row r="2367" spans="1:19" x14ac:dyDescent="0.3">
      <c r="A2367" t="s">
        <v>0</v>
      </c>
      <c r="B2367" t="s">
        <v>183</v>
      </c>
    </row>
    <row r="2368" spans="1:19" x14ac:dyDescent="0.3">
      <c r="A2368">
        <v>0</v>
      </c>
      <c r="B2368">
        <v>-0.48</v>
      </c>
      <c r="C2368">
        <v>-1.48</v>
      </c>
      <c r="D2368">
        <v>-2.4750000000000001</v>
      </c>
      <c r="E2368">
        <v>-3.1120000000000001</v>
      </c>
      <c r="F2368">
        <v>-3.18</v>
      </c>
      <c r="G2368">
        <v>2.2000000000000002</v>
      </c>
      <c r="H2368">
        <v>-0.01</v>
      </c>
      <c r="I2368">
        <v>1.972</v>
      </c>
      <c r="J2368">
        <v>-0.48</v>
      </c>
      <c r="K2368">
        <v>-1.48</v>
      </c>
      <c r="L2368">
        <v>-2.4750000000000001</v>
      </c>
      <c r="M2368">
        <v>-3.1120000000000001</v>
      </c>
      <c r="N2368">
        <v>-3.18</v>
      </c>
      <c r="O2368">
        <v>1.006</v>
      </c>
      <c r="P2368">
        <v>1.006</v>
      </c>
      <c r="Q2368">
        <v>0.997</v>
      </c>
      <c r="R2368">
        <v>0.58199999999999996</v>
      </c>
      <c r="S2368">
        <v>0.22900000000000001</v>
      </c>
    </row>
    <row r="2369" spans="1:19" x14ac:dyDescent="0.3">
      <c r="A2369">
        <v>60</v>
      </c>
      <c r="B2369">
        <v>-0.48</v>
      </c>
      <c r="C2369">
        <v>-1.48</v>
      </c>
      <c r="D2369">
        <v>-2.4750000000000001</v>
      </c>
      <c r="E2369">
        <v>-3.1120000000000001</v>
      </c>
      <c r="F2369">
        <v>-3.18</v>
      </c>
      <c r="G2369">
        <v>2.2000000000000002</v>
      </c>
      <c r="H2369">
        <v>-0.01</v>
      </c>
      <c r="I2369">
        <v>1.972</v>
      </c>
      <c r="J2369">
        <v>-0.48599999999999999</v>
      </c>
      <c r="K2369">
        <v>-1.48</v>
      </c>
      <c r="L2369">
        <v>-2.4750000000000001</v>
      </c>
      <c r="M2369">
        <v>-3.1120000000000001</v>
      </c>
      <c r="N2369">
        <v>-3.177</v>
      </c>
      <c r="O2369">
        <v>1.01</v>
      </c>
      <c r="P2369">
        <v>1.026</v>
      </c>
      <c r="Q2369">
        <v>1.016</v>
      </c>
      <c r="R2369">
        <v>0.58499999999999996</v>
      </c>
      <c r="S2369">
        <v>0.221</v>
      </c>
    </row>
    <row r="2370" spans="1:19" x14ac:dyDescent="0.3">
      <c r="A2370">
        <v>120</v>
      </c>
      <c r="B2370">
        <v>-0.48</v>
      </c>
      <c r="C2370">
        <v>-1.48</v>
      </c>
      <c r="D2370">
        <v>-2.4750000000000001</v>
      </c>
      <c r="E2370">
        <v>-3.1120000000000001</v>
      </c>
      <c r="F2370">
        <v>-3.18</v>
      </c>
      <c r="G2370">
        <v>2.2000000000000002</v>
      </c>
      <c r="H2370">
        <v>-0.01</v>
      </c>
      <c r="I2370">
        <v>1.972</v>
      </c>
      <c r="J2370">
        <v>-0.49</v>
      </c>
      <c r="K2370">
        <v>-1.48</v>
      </c>
      <c r="L2370">
        <v>-2.4750000000000001</v>
      </c>
      <c r="M2370">
        <v>-3.1110000000000002</v>
      </c>
      <c r="N2370">
        <v>-3.1739999999999999</v>
      </c>
      <c r="O2370">
        <v>1.012</v>
      </c>
      <c r="P2370">
        <v>1.0309999999999999</v>
      </c>
      <c r="Q2370">
        <v>1.022</v>
      </c>
      <c r="R2370">
        <v>0.58299999999999996</v>
      </c>
      <c r="S2370">
        <v>0.215</v>
      </c>
    </row>
    <row r="2371" spans="1:19" x14ac:dyDescent="0.3">
      <c r="A2371">
        <v>180</v>
      </c>
      <c r="B2371">
        <v>-0.48</v>
      </c>
      <c r="C2371">
        <v>-1.48</v>
      </c>
      <c r="D2371">
        <v>-2.4750000000000001</v>
      </c>
      <c r="E2371">
        <v>-3.1120000000000001</v>
      </c>
      <c r="F2371">
        <v>-3.18</v>
      </c>
      <c r="G2371">
        <v>2.2000000000000002</v>
      </c>
      <c r="H2371">
        <v>-0.01</v>
      </c>
      <c r="I2371">
        <v>1.972</v>
      </c>
      <c r="J2371">
        <v>-0.49299999999999999</v>
      </c>
      <c r="K2371">
        <v>-1.48</v>
      </c>
      <c r="L2371">
        <v>-2.4750000000000001</v>
      </c>
      <c r="M2371">
        <v>-3.1110000000000002</v>
      </c>
      <c r="N2371">
        <v>-3.1709999999999998</v>
      </c>
      <c r="O2371">
        <v>1.0129999999999999</v>
      </c>
      <c r="P2371">
        <v>1.0349999999999999</v>
      </c>
      <c r="Q2371">
        <v>1.024</v>
      </c>
      <c r="R2371">
        <v>0.58599999999999997</v>
      </c>
      <c r="S2371">
        <v>0.20899999999999999</v>
      </c>
    </row>
    <row r="2372" spans="1:19" x14ac:dyDescent="0.3">
      <c r="A2372">
        <v>240</v>
      </c>
      <c r="B2372">
        <v>-0.48</v>
      </c>
      <c r="C2372">
        <v>-1.48</v>
      </c>
      <c r="D2372">
        <v>-2.4750000000000001</v>
      </c>
      <c r="E2372">
        <v>-3.1120000000000001</v>
      </c>
      <c r="F2372">
        <v>-3.18</v>
      </c>
      <c r="G2372">
        <v>2.2000000000000002</v>
      </c>
      <c r="H2372">
        <v>-0.01</v>
      </c>
      <c r="I2372">
        <v>1.972</v>
      </c>
      <c r="J2372">
        <v>-0.495</v>
      </c>
      <c r="K2372">
        <v>-1.48</v>
      </c>
      <c r="L2372">
        <v>-2.4750000000000001</v>
      </c>
      <c r="M2372">
        <v>-3.1110000000000002</v>
      </c>
      <c r="N2372">
        <v>-3.1680000000000001</v>
      </c>
      <c r="O2372">
        <v>1.0129999999999999</v>
      </c>
      <c r="P2372">
        <v>1.036</v>
      </c>
      <c r="Q2372">
        <v>1.024</v>
      </c>
      <c r="R2372">
        <v>0.59199999999999997</v>
      </c>
      <c r="S2372">
        <v>0.20399999999999999</v>
      </c>
    </row>
    <row r="2373" spans="1:19" x14ac:dyDescent="0.3">
      <c r="A2373">
        <v>300</v>
      </c>
      <c r="B2373">
        <v>-0.48</v>
      </c>
      <c r="C2373">
        <v>-1.48</v>
      </c>
      <c r="D2373">
        <v>-2.4750000000000001</v>
      </c>
      <c r="E2373">
        <v>-3.1120000000000001</v>
      </c>
      <c r="F2373">
        <v>-3.18</v>
      </c>
      <c r="G2373">
        <v>2.2000000000000002</v>
      </c>
      <c r="H2373">
        <v>-0.01</v>
      </c>
      <c r="I2373">
        <v>1.972</v>
      </c>
      <c r="J2373">
        <v>-0.497</v>
      </c>
      <c r="K2373">
        <v>-1.48</v>
      </c>
      <c r="L2373">
        <v>-2.4740000000000002</v>
      </c>
      <c r="M2373">
        <v>-3.1110000000000002</v>
      </c>
      <c r="N2373">
        <v>-3.165</v>
      </c>
      <c r="O2373">
        <v>1.012</v>
      </c>
      <c r="P2373">
        <v>1.034</v>
      </c>
      <c r="Q2373">
        <v>1.022</v>
      </c>
      <c r="R2373">
        <v>0.59199999999999997</v>
      </c>
      <c r="S2373">
        <v>0.19900000000000001</v>
      </c>
    </row>
    <row r="2374" spans="1:19" x14ac:dyDescent="0.3">
      <c r="A2374">
        <v>360</v>
      </c>
      <c r="B2374">
        <v>-0.48</v>
      </c>
      <c r="C2374">
        <v>-1.48</v>
      </c>
      <c r="D2374">
        <v>-2.4750000000000001</v>
      </c>
      <c r="E2374">
        <v>-3.1120000000000001</v>
      </c>
      <c r="F2374">
        <v>-3.18</v>
      </c>
      <c r="G2374">
        <v>2.2000000000000002</v>
      </c>
      <c r="H2374">
        <v>-0.01</v>
      </c>
      <c r="I2374">
        <v>1.972</v>
      </c>
      <c r="J2374">
        <v>-0.5</v>
      </c>
      <c r="K2374">
        <v>-1.4810000000000001</v>
      </c>
      <c r="L2374">
        <v>-2.4750000000000001</v>
      </c>
      <c r="M2374">
        <v>-3.109</v>
      </c>
      <c r="N2374">
        <v>-3.1619999999999999</v>
      </c>
      <c r="O2374">
        <v>1.012</v>
      </c>
      <c r="P2374">
        <v>1.032</v>
      </c>
      <c r="Q2374">
        <v>1.024</v>
      </c>
      <c r="R2374">
        <v>0.58899999999999997</v>
      </c>
      <c r="S2374">
        <v>0.19500000000000001</v>
      </c>
    </row>
    <row r="2375" spans="1:19" x14ac:dyDescent="0.3">
      <c r="A2375">
        <v>420</v>
      </c>
      <c r="B2375">
        <v>-0.48</v>
      </c>
      <c r="C2375">
        <v>-1.48</v>
      </c>
      <c r="D2375">
        <v>-2.4750000000000001</v>
      </c>
      <c r="E2375">
        <v>-3.1120000000000001</v>
      </c>
      <c r="F2375">
        <v>-3.18</v>
      </c>
      <c r="G2375">
        <v>2.2000000000000002</v>
      </c>
      <c r="H2375">
        <v>-0.01</v>
      </c>
      <c r="I2375">
        <v>1.972</v>
      </c>
      <c r="J2375">
        <v>-0.502</v>
      </c>
      <c r="K2375">
        <v>-1.482</v>
      </c>
      <c r="L2375">
        <v>-2.4740000000000002</v>
      </c>
      <c r="M2375">
        <v>-3.1070000000000002</v>
      </c>
      <c r="N2375">
        <v>-3.1589999999999998</v>
      </c>
      <c r="O2375">
        <v>1.0109999999999999</v>
      </c>
      <c r="P2375">
        <v>1.03</v>
      </c>
      <c r="Q2375">
        <v>1.024</v>
      </c>
      <c r="R2375">
        <v>0.58299999999999996</v>
      </c>
      <c r="S2375">
        <v>0.192</v>
      </c>
    </row>
    <row r="2376" spans="1:19" x14ac:dyDescent="0.3">
      <c r="A2376">
        <v>480</v>
      </c>
      <c r="B2376">
        <v>-0.48</v>
      </c>
      <c r="C2376">
        <v>-1.48</v>
      </c>
      <c r="D2376">
        <v>-2.4750000000000001</v>
      </c>
      <c r="E2376">
        <v>-3.1120000000000001</v>
      </c>
      <c r="F2376">
        <v>-3.18</v>
      </c>
      <c r="G2376">
        <v>2.2000000000000002</v>
      </c>
      <c r="H2376">
        <v>-0.01</v>
      </c>
      <c r="I2376">
        <v>1.972</v>
      </c>
      <c r="J2376">
        <v>-0.504</v>
      </c>
      <c r="K2376">
        <v>-1.4830000000000001</v>
      </c>
      <c r="L2376">
        <v>-2.4740000000000002</v>
      </c>
      <c r="M2376">
        <v>-3.1040000000000001</v>
      </c>
      <c r="N2376">
        <v>-3.1560000000000001</v>
      </c>
      <c r="O2376">
        <v>1.01</v>
      </c>
      <c r="P2376">
        <v>1.028</v>
      </c>
      <c r="Q2376">
        <v>1.0229999999999999</v>
      </c>
      <c r="R2376">
        <v>0.57799999999999996</v>
      </c>
      <c r="S2376">
        <v>0.19</v>
      </c>
    </row>
    <row r="2377" spans="1:19" x14ac:dyDescent="0.3">
      <c r="A2377">
        <v>540</v>
      </c>
      <c r="B2377">
        <v>-0.48</v>
      </c>
      <c r="C2377">
        <v>-1.48</v>
      </c>
      <c r="D2377">
        <v>-2.4750000000000001</v>
      </c>
      <c r="E2377">
        <v>-3.1120000000000001</v>
      </c>
      <c r="F2377">
        <v>-3.18</v>
      </c>
      <c r="G2377">
        <v>2.2000000000000002</v>
      </c>
      <c r="H2377">
        <v>-0.01</v>
      </c>
      <c r="I2377">
        <v>1.972</v>
      </c>
      <c r="J2377">
        <v>-0.50700000000000001</v>
      </c>
      <c r="K2377">
        <v>-1.4850000000000001</v>
      </c>
      <c r="L2377">
        <v>-2.4740000000000002</v>
      </c>
      <c r="M2377">
        <v>-3.101</v>
      </c>
      <c r="N2377">
        <v>-3.153</v>
      </c>
      <c r="O2377">
        <v>1.0089999999999999</v>
      </c>
      <c r="P2377">
        <v>1.0269999999999999</v>
      </c>
      <c r="Q2377">
        <v>1.0229999999999999</v>
      </c>
      <c r="R2377">
        <v>0.57299999999999995</v>
      </c>
      <c r="S2377">
        <v>0.189</v>
      </c>
    </row>
    <row r="2378" spans="1:19" x14ac:dyDescent="0.3">
      <c r="A2378">
        <v>600</v>
      </c>
      <c r="B2378">
        <v>-0.48</v>
      </c>
      <c r="C2378">
        <v>-1.48</v>
      </c>
      <c r="D2378">
        <v>-2.4750000000000001</v>
      </c>
      <c r="E2378">
        <v>-3.1120000000000001</v>
      </c>
      <c r="F2378">
        <v>-3.18</v>
      </c>
      <c r="G2378">
        <v>2.2000000000000002</v>
      </c>
      <c r="H2378">
        <v>-0.01</v>
      </c>
      <c r="I2378">
        <v>1.972</v>
      </c>
      <c r="J2378">
        <v>-0.50900000000000001</v>
      </c>
      <c r="K2378">
        <v>-1.4870000000000001</v>
      </c>
      <c r="L2378">
        <v>-2.4729999999999999</v>
      </c>
      <c r="M2378">
        <v>-3.0979999999999999</v>
      </c>
      <c r="N2378">
        <v>-3.15</v>
      </c>
      <c r="O2378">
        <v>1.008</v>
      </c>
      <c r="P2378">
        <v>1.026</v>
      </c>
      <c r="Q2378">
        <v>1.022</v>
      </c>
      <c r="R2378">
        <v>0.56699999999999995</v>
      </c>
      <c r="S2378">
        <v>0.189</v>
      </c>
    </row>
    <row r="2380" spans="1:19" x14ac:dyDescent="0.3">
      <c r="A2380" t="s">
        <v>0</v>
      </c>
      <c r="B2380" t="s">
        <v>184</v>
      </c>
    </row>
    <row r="2381" spans="1:19" x14ac:dyDescent="0.3">
      <c r="A2381">
        <v>0</v>
      </c>
      <c r="B2381">
        <v>-0.48</v>
      </c>
      <c r="C2381">
        <v>-1.48</v>
      </c>
      <c r="D2381">
        <v>-2.4750000000000001</v>
      </c>
      <c r="E2381">
        <v>-3.1030000000000002</v>
      </c>
      <c r="F2381">
        <v>-3.17</v>
      </c>
      <c r="G2381">
        <v>2.2000000000000002</v>
      </c>
      <c r="H2381">
        <v>-0.01</v>
      </c>
      <c r="I2381">
        <v>2.468</v>
      </c>
      <c r="J2381">
        <v>-0.48</v>
      </c>
      <c r="K2381">
        <v>-1.48</v>
      </c>
      <c r="L2381">
        <v>-2.4750000000000001</v>
      </c>
      <c r="M2381">
        <v>-3.1030000000000002</v>
      </c>
      <c r="N2381">
        <v>-3.17</v>
      </c>
      <c r="O2381">
        <v>1.006</v>
      </c>
      <c r="P2381">
        <v>1.006</v>
      </c>
      <c r="Q2381">
        <v>0.996</v>
      </c>
      <c r="R2381">
        <v>0.57599999999999996</v>
      </c>
      <c r="S2381">
        <v>0.22700000000000001</v>
      </c>
    </row>
    <row r="2382" spans="1:19" x14ac:dyDescent="0.3">
      <c r="A2382">
        <v>60</v>
      </c>
      <c r="B2382">
        <v>-0.48</v>
      </c>
      <c r="C2382">
        <v>-1.48</v>
      </c>
      <c r="D2382">
        <v>-2.4750000000000001</v>
      </c>
      <c r="E2382">
        <v>-3.1030000000000002</v>
      </c>
      <c r="F2382">
        <v>-3.17</v>
      </c>
      <c r="G2382">
        <v>2.2000000000000002</v>
      </c>
      <c r="H2382">
        <v>-0.01</v>
      </c>
      <c r="I2382">
        <v>2.468</v>
      </c>
      <c r="J2382">
        <v>-0.48599999999999999</v>
      </c>
      <c r="K2382">
        <v>-1.48</v>
      </c>
      <c r="L2382">
        <v>-2.4750000000000001</v>
      </c>
      <c r="M2382">
        <v>-3.1030000000000002</v>
      </c>
      <c r="N2382">
        <v>-3.173</v>
      </c>
      <c r="O2382">
        <v>1.01</v>
      </c>
      <c r="P2382">
        <v>1.0269999999999999</v>
      </c>
      <c r="Q2382">
        <v>1.0149999999999999</v>
      </c>
      <c r="R2382">
        <v>0.57699999999999996</v>
      </c>
      <c r="S2382">
        <v>0.23599999999999999</v>
      </c>
    </row>
    <row r="2383" spans="1:19" x14ac:dyDescent="0.3">
      <c r="A2383">
        <v>120</v>
      </c>
      <c r="B2383">
        <v>-0.48</v>
      </c>
      <c r="C2383">
        <v>-1.48</v>
      </c>
      <c r="D2383">
        <v>-2.4750000000000001</v>
      </c>
      <c r="E2383">
        <v>-3.1030000000000002</v>
      </c>
      <c r="F2383">
        <v>-3.17</v>
      </c>
      <c r="G2383">
        <v>2.2000000000000002</v>
      </c>
      <c r="H2383">
        <v>-0.01</v>
      </c>
      <c r="I2383">
        <v>2.468</v>
      </c>
      <c r="J2383">
        <v>-0.48899999999999999</v>
      </c>
      <c r="K2383">
        <v>-1.48</v>
      </c>
      <c r="L2383">
        <v>-2.4750000000000001</v>
      </c>
      <c r="M2383">
        <v>-3.1030000000000002</v>
      </c>
      <c r="N2383">
        <v>-3.1760000000000002</v>
      </c>
      <c r="O2383">
        <v>1.012</v>
      </c>
      <c r="P2383">
        <v>1.0309999999999999</v>
      </c>
      <c r="Q2383">
        <v>1.0229999999999999</v>
      </c>
      <c r="R2383">
        <v>0.57999999999999996</v>
      </c>
      <c r="S2383">
        <v>0.24399999999999999</v>
      </c>
    </row>
    <row r="2384" spans="1:19" x14ac:dyDescent="0.3">
      <c r="A2384">
        <v>180</v>
      </c>
      <c r="B2384">
        <v>-0.48</v>
      </c>
      <c r="C2384">
        <v>-1.48</v>
      </c>
      <c r="D2384">
        <v>-2.4750000000000001</v>
      </c>
      <c r="E2384">
        <v>-3.1030000000000002</v>
      </c>
      <c r="F2384">
        <v>-3.17</v>
      </c>
      <c r="G2384">
        <v>2.2000000000000002</v>
      </c>
      <c r="H2384">
        <v>-0.01</v>
      </c>
      <c r="I2384">
        <v>2.468</v>
      </c>
      <c r="J2384">
        <v>-0.49299999999999999</v>
      </c>
      <c r="K2384">
        <v>-1.48</v>
      </c>
      <c r="L2384">
        <v>-2.4740000000000002</v>
      </c>
      <c r="M2384">
        <v>-3.1030000000000002</v>
      </c>
      <c r="N2384">
        <v>-3.1789999999999998</v>
      </c>
      <c r="O2384">
        <v>1.0129999999999999</v>
      </c>
      <c r="P2384">
        <v>1.034</v>
      </c>
      <c r="Q2384">
        <v>1.0209999999999999</v>
      </c>
      <c r="R2384">
        <v>0.58099999999999996</v>
      </c>
      <c r="S2384">
        <v>0.25</v>
      </c>
    </row>
    <row r="2385" spans="1:19" x14ac:dyDescent="0.3">
      <c r="A2385">
        <v>240</v>
      </c>
      <c r="B2385">
        <v>-0.48</v>
      </c>
      <c r="C2385">
        <v>-1.48</v>
      </c>
      <c r="D2385">
        <v>-2.4750000000000001</v>
      </c>
      <c r="E2385">
        <v>-3.1030000000000002</v>
      </c>
      <c r="F2385">
        <v>-3.17</v>
      </c>
      <c r="G2385">
        <v>2.2000000000000002</v>
      </c>
      <c r="H2385">
        <v>-0.01</v>
      </c>
      <c r="I2385">
        <v>2.468</v>
      </c>
      <c r="J2385">
        <v>-0.495</v>
      </c>
      <c r="K2385">
        <v>-1.48</v>
      </c>
      <c r="L2385">
        <v>-2.4740000000000002</v>
      </c>
      <c r="M2385">
        <v>-3.101</v>
      </c>
      <c r="N2385">
        <v>-3.1819999999999999</v>
      </c>
      <c r="O2385">
        <v>1.0129999999999999</v>
      </c>
      <c r="P2385">
        <v>1.036</v>
      </c>
      <c r="Q2385">
        <v>1.0229999999999999</v>
      </c>
      <c r="R2385">
        <v>0.57899999999999996</v>
      </c>
      <c r="S2385">
        <v>0.25600000000000001</v>
      </c>
    </row>
    <row r="2386" spans="1:19" x14ac:dyDescent="0.3">
      <c r="A2386">
        <v>300</v>
      </c>
      <c r="B2386">
        <v>-0.48</v>
      </c>
      <c r="C2386">
        <v>-1.48</v>
      </c>
      <c r="D2386">
        <v>-2.4750000000000001</v>
      </c>
      <c r="E2386">
        <v>-3.1030000000000002</v>
      </c>
      <c r="F2386">
        <v>-3.17</v>
      </c>
      <c r="G2386">
        <v>2.2000000000000002</v>
      </c>
      <c r="H2386">
        <v>-0.01</v>
      </c>
      <c r="I2386">
        <v>2.468</v>
      </c>
      <c r="J2386">
        <v>-0.498</v>
      </c>
      <c r="K2386">
        <v>-1.48</v>
      </c>
      <c r="L2386">
        <v>-2.4740000000000002</v>
      </c>
      <c r="M2386">
        <v>-3.101</v>
      </c>
      <c r="N2386">
        <v>-3.1850000000000001</v>
      </c>
      <c r="O2386">
        <v>1.0129999999999999</v>
      </c>
      <c r="P2386">
        <v>1.0349999999999999</v>
      </c>
      <c r="Q2386">
        <v>1.024</v>
      </c>
      <c r="R2386">
        <v>0.58199999999999996</v>
      </c>
      <c r="S2386">
        <v>0.26</v>
      </c>
    </row>
    <row r="2387" spans="1:19" x14ac:dyDescent="0.3">
      <c r="A2387">
        <v>360</v>
      </c>
      <c r="B2387">
        <v>-0.48</v>
      </c>
      <c r="C2387">
        <v>-1.48</v>
      </c>
      <c r="D2387">
        <v>-2.4750000000000001</v>
      </c>
      <c r="E2387">
        <v>-3.1030000000000002</v>
      </c>
      <c r="F2387">
        <v>-3.17</v>
      </c>
      <c r="G2387">
        <v>2.2000000000000002</v>
      </c>
      <c r="H2387">
        <v>-0.01</v>
      </c>
      <c r="I2387">
        <v>2.468</v>
      </c>
      <c r="J2387">
        <v>-0.5</v>
      </c>
      <c r="K2387">
        <v>-1.4810000000000001</v>
      </c>
      <c r="L2387">
        <v>-2.4740000000000002</v>
      </c>
      <c r="M2387">
        <v>-3.1019999999999999</v>
      </c>
      <c r="N2387">
        <v>-3.1880000000000002</v>
      </c>
      <c r="O2387">
        <v>1.012</v>
      </c>
      <c r="P2387">
        <v>1.032</v>
      </c>
      <c r="Q2387">
        <v>1.022</v>
      </c>
      <c r="R2387">
        <v>0.58799999999999997</v>
      </c>
      <c r="S2387">
        <v>0.26500000000000001</v>
      </c>
    </row>
    <row r="2388" spans="1:19" x14ac:dyDescent="0.3">
      <c r="A2388">
        <v>420</v>
      </c>
      <c r="B2388">
        <v>-0.48</v>
      </c>
      <c r="C2388">
        <v>-1.48</v>
      </c>
      <c r="D2388">
        <v>-2.4750000000000001</v>
      </c>
      <c r="E2388">
        <v>-3.1030000000000002</v>
      </c>
      <c r="F2388">
        <v>-3.17</v>
      </c>
      <c r="G2388">
        <v>2.2000000000000002</v>
      </c>
      <c r="H2388">
        <v>-0.01</v>
      </c>
      <c r="I2388">
        <v>2.468</v>
      </c>
      <c r="J2388">
        <v>-0.502</v>
      </c>
      <c r="K2388">
        <v>-1.482</v>
      </c>
      <c r="L2388">
        <v>-2.4740000000000002</v>
      </c>
      <c r="M2388">
        <v>-3.1040000000000001</v>
      </c>
      <c r="N2388">
        <v>-3.1909999999999998</v>
      </c>
      <c r="O2388">
        <v>1.0109999999999999</v>
      </c>
      <c r="P2388">
        <v>1.03</v>
      </c>
      <c r="Q2388">
        <v>1.022</v>
      </c>
      <c r="R2388">
        <v>0.59499999999999997</v>
      </c>
      <c r="S2388">
        <v>0.26900000000000002</v>
      </c>
    </row>
    <row r="2389" spans="1:19" x14ac:dyDescent="0.3">
      <c r="A2389">
        <v>480</v>
      </c>
      <c r="B2389">
        <v>-0.48</v>
      </c>
      <c r="C2389">
        <v>-1.48</v>
      </c>
      <c r="D2389">
        <v>-2.4750000000000001</v>
      </c>
      <c r="E2389">
        <v>-3.1030000000000002</v>
      </c>
      <c r="F2389">
        <v>-3.17</v>
      </c>
      <c r="G2389">
        <v>2.2000000000000002</v>
      </c>
      <c r="H2389">
        <v>-0.01</v>
      </c>
      <c r="I2389">
        <v>2.468</v>
      </c>
      <c r="J2389">
        <v>-0.504</v>
      </c>
      <c r="K2389">
        <v>-1.4830000000000001</v>
      </c>
      <c r="L2389">
        <v>-2.4729999999999999</v>
      </c>
      <c r="M2389">
        <v>-3.1059999999999999</v>
      </c>
      <c r="N2389">
        <v>-3.194</v>
      </c>
      <c r="O2389">
        <v>1.01</v>
      </c>
      <c r="P2389">
        <v>1.0289999999999999</v>
      </c>
      <c r="Q2389">
        <v>1.022</v>
      </c>
      <c r="R2389">
        <v>0.60199999999999998</v>
      </c>
      <c r="S2389">
        <v>0.27300000000000002</v>
      </c>
    </row>
    <row r="2390" spans="1:19" x14ac:dyDescent="0.3">
      <c r="A2390">
        <v>540</v>
      </c>
      <c r="B2390">
        <v>-0.48</v>
      </c>
      <c r="C2390">
        <v>-1.48</v>
      </c>
      <c r="D2390">
        <v>-2.4750000000000001</v>
      </c>
      <c r="E2390">
        <v>-3.1030000000000002</v>
      </c>
      <c r="F2390">
        <v>-3.17</v>
      </c>
      <c r="G2390">
        <v>2.2000000000000002</v>
      </c>
      <c r="H2390">
        <v>-0.01</v>
      </c>
      <c r="I2390">
        <v>2.468</v>
      </c>
      <c r="J2390">
        <v>-0.50700000000000001</v>
      </c>
      <c r="K2390">
        <v>-1.4850000000000001</v>
      </c>
      <c r="L2390">
        <v>-2.4729999999999999</v>
      </c>
      <c r="M2390">
        <v>-3.109</v>
      </c>
      <c r="N2390">
        <v>-3.1970000000000001</v>
      </c>
      <c r="O2390">
        <v>1.0089999999999999</v>
      </c>
      <c r="P2390">
        <v>1.026</v>
      </c>
      <c r="Q2390">
        <v>1.0229999999999999</v>
      </c>
      <c r="R2390">
        <v>0.60699999999999998</v>
      </c>
      <c r="S2390">
        <v>0.27700000000000002</v>
      </c>
    </row>
    <row r="2391" spans="1:19" x14ac:dyDescent="0.3">
      <c r="A2391">
        <v>600</v>
      </c>
      <c r="B2391">
        <v>-0.48</v>
      </c>
      <c r="C2391">
        <v>-1.48</v>
      </c>
      <c r="D2391">
        <v>-2.4750000000000001</v>
      </c>
      <c r="E2391">
        <v>-3.1030000000000002</v>
      </c>
      <c r="F2391">
        <v>-3.17</v>
      </c>
      <c r="G2391">
        <v>2.2000000000000002</v>
      </c>
      <c r="H2391">
        <v>-0.01</v>
      </c>
      <c r="I2391">
        <v>2.468</v>
      </c>
      <c r="J2391">
        <v>-0.50900000000000001</v>
      </c>
      <c r="K2391">
        <v>-1.486</v>
      </c>
      <c r="L2391">
        <v>-2.4729999999999999</v>
      </c>
      <c r="M2391">
        <v>-3.1110000000000002</v>
      </c>
      <c r="N2391">
        <v>-3.2</v>
      </c>
      <c r="O2391">
        <v>1.008</v>
      </c>
      <c r="P2391">
        <v>1.0249999999999999</v>
      </c>
      <c r="Q2391">
        <v>1.0229999999999999</v>
      </c>
      <c r="R2391">
        <v>0.61199999999999999</v>
      </c>
      <c r="S2391">
        <v>0.27900000000000003</v>
      </c>
    </row>
    <row r="2393" spans="1:19" x14ac:dyDescent="0.3">
      <c r="A2393" t="s">
        <v>0</v>
      </c>
      <c r="B2393" t="s">
        <v>185</v>
      </c>
    </row>
    <row r="2394" spans="1:19" x14ac:dyDescent="0.3">
      <c r="A2394">
        <v>0</v>
      </c>
      <c r="B2394">
        <v>-0.48</v>
      </c>
      <c r="C2394">
        <v>-1.48</v>
      </c>
      <c r="D2394">
        <v>-2.4750000000000001</v>
      </c>
      <c r="E2394">
        <v>-3.1030000000000002</v>
      </c>
      <c r="F2394">
        <v>-3.17</v>
      </c>
      <c r="G2394">
        <v>2.2000000000000002</v>
      </c>
      <c r="H2394">
        <v>-0.01</v>
      </c>
      <c r="I2394">
        <v>2.2229999999999999</v>
      </c>
      <c r="J2394">
        <v>-0.48</v>
      </c>
      <c r="K2394">
        <v>-1.48</v>
      </c>
      <c r="L2394">
        <v>-2.4750000000000001</v>
      </c>
      <c r="M2394">
        <v>-3.1030000000000002</v>
      </c>
      <c r="N2394">
        <v>-3.17</v>
      </c>
      <c r="O2394">
        <v>1.006</v>
      </c>
      <c r="P2394">
        <v>1.006</v>
      </c>
      <c r="Q2394">
        <v>0.996</v>
      </c>
      <c r="R2394">
        <v>0.57599999999999996</v>
      </c>
      <c r="S2394">
        <v>0.22700000000000001</v>
      </c>
    </row>
    <row r="2395" spans="1:19" x14ac:dyDescent="0.3">
      <c r="A2395">
        <v>60</v>
      </c>
      <c r="B2395">
        <v>-0.48</v>
      </c>
      <c r="C2395">
        <v>-1.48</v>
      </c>
      <c r="D2395">
        <v>-2.4750000000000001</v>
      </c>
      <c r="E2395">
        <v>-3.1030000000000002</v>
      </c>
      <c r="F2395">
        <v>-3.17</v>
      </c>
      <c r="G2395">
        <v>2.2000000000000002</v>
      </c>
      <c r="H2395">
        <v>-0.01</v>
      </c>
      <c r="I2395">
        <v>2.2229999999999999</v>
      </c>
      <c r="J2395">
        <v>-0.48599999999999999</v>
      </c>
      <c r="K2395">
        <v>-1.48</v>
      </c>
      <c r="L2395">
        <v>-2.4750000000000001</v>
      </c>
      <c r="M2395">
        <v>-3.1030000000000002</v>
      </c>
      <c r="N2395">
        <v>-3.17</v>
      </c>
      <c r="O2395">
        <v>1.01</v>
      </c>
      <c r="P2395">
        <v>1.0269999999999999</v>
      </c>
      <c r="Q2395">
        <v>1.0149999999999999</v>
      </c>
      <c r="R2395">
        <v>0.57799999999999996</v>
      </c>
      <c r="S2395">
        <v>0.22800000000000001</v>
      </c>
    </row>
    <row r="2396" spans="1:19" x14ac:dyDescent="0.3">
      <c r="A2396">
        <v>120</v>
      </c>
      <c r="B2396">
        <v>-0.48</v>
      </c>
      <c r="C2396">
        <v>-1.48</v>
      </c>
      <c r="D2396">
        <v>-2.4750000000000001</v>
      </c>
      <c r="E2396">
        <v>-3.1030000000000002</v>
      </c>
      <c r="F2396">
        <v>-3.17</v>
      </c>
      <c r="G2396">
        <v>2.2000000000000002</v>
      </c>
      <c r="H2396">
        <v>-0.01</v>
      </c>
      <c r="I2396">
        <v>2.2229999999999999</v>
      </c>
      <c r="J2396">
        <v>-0.49</v>
      </c>
      <c r="K2396">
        <v>-1.48</v>
      </c>
      <c r="L2396">
        <v>-2.4750000000000001</v>
      </c>
      <c r="M2396">
        <v>-3.1030000000000002</v>
      </c>
      <c r="N2396">
        <v>-3.17</v>
      </c>
      <c r="O2396">
        <v>1.012</v>
      </c>
      <c r="P2396">
        <v>1.0309999999999999</v>
      </c>
      <c r="Q2396">
        <v>1.022</v>
      </c>
      <c r="R2396">
        <v>0.57899999999999996</v>
      </c>
      <c r="S2396">
        <v>0.22800000000000001</v>
      </c>
    </row>
    <row r="2397" spans="1:19" x14ac:dyDescent="0.3">
      <c r="A2397">
        <v>180</v>
      </c>
      <c r="B2397">
        <v>-0.48</v>
      </c>
      <c r="C2397">
        <v>-1.48</v>
      </c>
      <c r="D2397">
        <v>-2.4750000000000001</v>
      </c>
      <c r="E2397">
        <v>-3.1030000000000002</v>
      </c>
      <c r="F2397">
        <v>-3.17</v>
      </c>
      <c r="G2397">
        <v>2.2000000000000002</v>
      </c>
      <c r="H2397">
        <v>-0.01</v>
      </c>
      <c r="I2397">
        <v>2.2229999999999999</v>
      </c>
      <c r="J2397">
        <v>-0.49299999999999999</v>
      </c>
      <c r="K2397">
        <v>-1.48</v>
      </c>
      <c r="L2397">
        <v>-2.4750000000000001</v>
      </c>
      <c r="M2397">
        <v>-3.1030000000000002</v>
      </c>
      <c r="N2397">
        <v>-3.17</v>
      </c>
      <c r="O2397">
        <v>1.0129999999999999</v>
      </c>
      <c r="P2397">
        <v>1.034</v>
      </c>
      <c r="Q2397">
        <v>1.022</v>
      </c>
      <c r="R2397">
        <v>0.58099999999999996</v>
      </c>
      <c r="S2397">
        <v>0.22800000000000001</v>
      </c>
    </row>
    <row r="2398" spans="1:19" x14ac:dyDescent="0.3">
      <c r="A2398">
        <v>240</v>
      </c>
      <c r="B2398">
        <v>-0.48</v>
      </c>
      <c r="C2398">
        <v>-1.48</v>
      </c>
      <c r="D2398">
        <v>-2.4750000000000001</v>
      </c>
      <c r="E2398">
        <v>-3.1030000000000002</v>
      </c>
      <c r="F2398">
        <v>-3.17</v>
      </c>
      <c r="G2398">
        <v>2.2000000000000002</v>
      </c>
      <c r="H2398">
        <v>-0.01</v>
      </c>
      <c r="I2398">
        <v>2.2229999999999999</v>
      </c>
      <c r="J2398">
        <v>-0.495</v>
      </c>
      <c r="K2398">
        <v>-1.48</v>
      </c>
      <c r="L2398">
        <v>-2.4740000000000002</v>
      </c>
      <c r="M2398">
        <v>-3.1019999999999999</v>
      </c>
      <c r="N2398">
        <v>-3.17</v>
      </c>
      <c r="O2398">
        <v>1.0129999999999999</v>
      </c>
      <c r="P2398">
        <v>1.036</v>
      </c>
      <c r="Q2398">
        <v>1.0229999999999999</v>
      </c>
      <c r="R2398">
        <v>0.58299999999999996</v>
      </c>
      <c r="S2398">
        <v>0.22900000000000001</v>
      </c>
    </row>
    <row r="2399" spans="1:19" x14ac:dyDescent="0.3">
      <c r="A2399">
        <v>300</v>
      </c>
      <c r="B2399">
        <v>-0.48</v>
      </c>
      <c r="C2399">
        <v>-1.48</v>
      </c>
      <c r="D2399">
        <v>-2.4750000000000001</v>
      </c>
      <c r="E2399">
        <v>-3.1030000000000002</v>
      </c>
      <c r="F2399">
        <v>-3.17</v>
      </c>
      <c r="G2399">
        <v>2.2000000000000002</v>
      </c>
      <c r="H2399">
        <v>-0.01</v>
      </c>
      <c r="I2399">
        <v>2.2229999999999999</v>
      </c>
      <c r="J2399">
        <v>-0.498</v>
      </c>
      <c r="K2399">
        <v>-1.48</v>
      </c>
      <c r="L2399">
        <v>-2.4740000000000002</v>
      </c>
      <c r="M2399">
        <v>-3.1019999999999999</v>
      </c>
      <c r="N2399">
        <v>-3.17</v>
      </c>
      <c r="O2399">
        <v>1.0129999999999999</v>
      </c>
      <c r="P2399">
        <v>1.034</v>
      </c>
      <c r="Q2399">
        <v>1.0229999999999999</v>
      </c>
      <c r="R2399">
        <v>0.58399999999999996</v>
      </c>
      <c r="S2399">
        <v>0.22900000000000001</v>
      </c>
    </row>
    <row r="2400" spans="1:19" x14ac:dyDescent="0.3">
      <c r="A2400">
        <v>360</v>
      </c>
      <c r="B2400">
        <v>-0.48</v>
      </c>
      <c r="C2400">
        <v>-1.48</v>
      </c>
      <c r="D2400">
        <v>-2.4750000000000001</v>
      </c>
      <c r="E2400">
        <v>-3.1030000000000002</v>
      </c>
      <c r="F2400">
        <v>-3.17</v>
      </c>
      <c r="G2400">
        <v>2.2000000000000002</v>
      </c>
      <c r="H2400">
        <v>-0.01</v>
      </c>
      <c r="I2400">
        <v>2.2229999999999999</v>
      </c>
      <c r="J2400">
        <v>-0.5</v>
      </c>
      <c r="K2400">
        <v>-1.4810000000000001</v>
      </c>
      <c r="L2400">
        <v>-2.4740000000000002</v>
      </c>
      <c r="M2400">
        <v>-3.1019999999999999</v>
      </c>
      <c r="N2400">
        <v>-3.17</v>
      </c>
      <c r="O2400">
        <v>1.012</v>
      </c>
      <c r="P2400">
        <v>1.032</v>
      </c>
      <c r="Q2400">
        <v>1.022</v>
      </c>
      <c r="R2400">
        <v>0.58599999999999997</v>
      </c>
      <c r="S2400">
        <v>0.22900000000000001</v>
      </c>
    </row>
    <row r="2401" spans="1:19" x14ac:dyDescent="0.3">
      <c r="A2401">
        <v>420</v>
      </c>
      <c r="B2401">
        <v>-0.48</v>
      </c>
      <c r="C2401">
        <v>-1.48</v>
      </c>
      <c r="D2401">
        <v>-2.4750000000000001</v>
      </c>
      <c r="E2401">
        <v>-3.1030000000000002</v>
      </c>
      <c r="F2401">
        <v>-3.17</v>
      </c>
      <c r="G2401">
        <v>2.2000000000000002</v>
      </c>
      <c r="H2401">
        <v>-0.01</v>
      </c>
      <c r="I2401">
        <v>2.2229999999999999</v>
      </c>
      <c r="J2401">
        <v>-0.502</v>
      </c>
      <c r="K2401">
        <v>-1.482</v>
      </c>
      <c r="L2401">
        <v>-2.4740000000000002</v>
      </c>
      <c r="M2401">
        <v>-3.101</v>
      </c>
      <c r="N2401">
        <v>-3.17</v>
      </c>
      <c r="O2401">
        <v>1.0109999999999999</v>
      </c>
      <c r="P2401">
        <v>1.03</v>
      </c>
      <c r="Q2401">
        <v>1.022</v>
      </c>
      <c r="R2401">
        <v>0.58599999999999997</v>
      </c>
      <c r="S2401">
        <v>0.23</v>
      </c>
    </row>
    <row r="2402" spans="1:19" x14ac:dyDescent="0.3">
      <c r="A2402">
        <v>480</v>
      </c>
      <c r="B2402">
        <v>-0.48</v>
      </c>
      <c r="C2402">
        <v>-1.48</v>
      </c>
      <c r="D2402">
        <v>-2.4750000000000001</v>
      </c>
      <c r="E2402">
        <v>-3.1030000000000002</v>
      </c>
      <c r="F2402">
        <v>-3.17</v>
      </c>
      <c r="G2402">
        <v>2.2000000000000002</v>
      </c>
      <c r="H2402">
        <v>-0.01</v>
      </c>
      <c r="I2402">
        <v>2.2229999999999999</v>
      </c>
      <c r="J2402">
        <v>-0.504</v>
      </c>
      <c r="K2402">
        <v>-1.4830000000000001</v>
      </c>
      <c r="L2402">
        <v>-2.4740000000000002</v>
      </c>
      <c r="M2402">
        <v>-3.101</v>
      </c>
      <c r="N2402">
        <v>-3.17</v>
      </c>
      <c r="O2402">
        <v>1.01</v>
      </c>
      <c r="P2402">
        <v>1.0289999999999999</v>
      </c>
      <c r="Q2402">
        <v>1.0229999999999999</v>
      </c>
      <c r="R2402">
        <v>0.58699999999999997</v>
      </c>
      <c r="S2402">
        <v>0.23100000000000001</v>
      </c>
    </row>
    <row r="2403" spans="1:19" x14ac:dyDescent="0.3">
      <c r="A2403">
        <v>540</v>
      </c>
      <c r="B2403">
        <v>-0.48</v>
      </c>
      <c r="C2403">
        <v>-1.48</v>
      </c>
      <c r="D2403">
        <v>-2.4750000000000001</v>
      </c>
      <c r="E2403">
        <v>-3.1030000000000002</v>
      </c>
      <c r="F2403">
        <v>-3.17</v>
      </c>
      <c r="G2403">
        <v>2.2000000000000002</v>
      </c>
      <c r="H2403">
        <v>-0.01</v>
      </c>
      <c r="I2403">
        <v>2.2229999999999999</v>
      </c>
      <c r="J2403">
        <v>-0.50700000000000001</v>
      </c>
      <c r="K2403">
        <v>-1.4850000000000001</v>
      </c>
      <c r="L2403">
        <v>-2.4729999999999999</v>
      </c>
      <c r="M2403">
        <v>-3.101</v>
      </c>
      <c r="N2403">
        <v>-3.17</v>
      </c>
      <c r="O2403">
        <v>1.0089999999999999</v>
      </c>
      <c r="P2403">
        <v>1.026</v>
      </c>
      <c r="Q2403">
        <v>1.022</v>
      </c>
      <c r="R2403">
        <v>0.58699999999999997</v>
      </c>
      <c r="S2403">
        <v>0.23200000000000001</v>
      </c>
    </row>
    <row r="2404" spans="1:19" x14ac:dyDescent="0.3">
      <c r="A2404">
        <v>600</v>
      </c>
      <c r="B2404">
        <v>-0.48</v>
      </c>
      <c r="C2404">
        <v>-1.48</v>
      </c>
      <c r="D2404">
        <v>-2.4750000000000001</v>
      </c>
      <c r="E2404">
        <v>-3.1030000000000002</v>
      </c>
      <c r="F2404">
        <v>-3.17</v>
      </c>
      <c r="G2404">
        <v>2.2000000000000002</v>
      </c>
      <c r="H2404">
        <v>-0.01</v>
      </c>
      <c r="I2404">
        <v>2.2229999999999999</v>
      </c>
      <c r="J2404">
        <v>-0.50900000000000001</v>
      </c>
      <c r="K2404">
        <v>-1.486</v>
      </c>
      <c r="L2404">
        <v>-2.4729999999999999</v>
      </c>
      <c r="M2404">
        <v>-3.101</v>
      </c>
      <c r="N2404">
        <v>-3.17</v>
      </c>
      <c r="O2404">
        <v>1.008</v>
      </c>
      <c r="P2404">
        <v>1.0249999999999999</v>
      </c>
      <c r="Q2404">
        <v>1.022</v>
      </c>
      <c r="R2404">
        <v>0.58799999999999997</v>
      </c>
      <c r="S2404">
        <v>0.23300000000000001</v>
      </c>
    </row>
    <row r="2406" spans="1:19" x14ac:dyDescent="0.3">
      <c r="A2406" t="s">
        <v>0</v>
      </c>
      <c r="B2406" t="s">
        <v>186</v>
      </c>
    </row>
    <row r="2407" spans="1:19" x14ac:dyDescent="0.3">
      <c r="A2407">
        <v>0</v>
      </c>
      <c r="B2407">
        <v>-0.48</v>
      </c>
      <c r="C2407">
        <v>-1.48</v>
      </c>
      <c r="D2407">
        <v>-2.4750000000000001</v>
      </c>
      <c r="E2407">
        <v>-3.1030000000000002</v>
      </c>
      <c r="F2407">
        <v>-3.17</v>
      </c>
      <c r="G2407">
        <v>2.2000000000000002</v>
      </c>
      <c r="H2407">
        <v>-0.01</v>
      </c>
      <c r="I2407">
        <v>1.9710000000000001</v>
      </c>
      <c r="J2407">
        <v>-0.48</v>
      </c>
      <c r="K2407">
        <v>-1.48</v>
      </c>
      <c r="L2407">
        <v>-2.4750000000000001</v>
      </c>
      <c r="M2407">
        <v>-3.1030000000000002</v>
      </c>
      <c r="N2407">
        <v>-3.17</v>
      </c>
      <c r="O2407">
        <v>1.006</v>
      </c>
      <c r="P2407">
        <v>1.006</v>
      </c>
      <c r="Q2407">
        <v>0.996</v>
      </c>
      <c r="R2407">
        <v>0.57599999999999996</v>
      </c>
      <c r="S2407">
        <v>0.22700000000000001</v>
      </c>
    </row>
    <row r="2408" spans="1:19" x14ac:dyDescent="0.3">
      <c r="A2408">
        <v>60</v>
      </c>
      <c r="B2408">
        <v>-0.48</v>
      </c>
      <c r="C2408">
        <v>-1.48</v>
      </c>
      <c r="D2408">
        <v>-2.4750000000000001</v>
      </c>
      <c r="E2408">
        <v>-3.1030000000000002</v>
      </c>
      <c r="F2408">
        <v>-3.17</v>
      </c>
      <c r="G2408">
        <v>2.2000000000000002</v>
      </c>
      <c r="H2408">
        <v>-0.01</v>
      </c>
      <c r="I2408">
        <v>1.9710000000000001</v>
      </c>
      <c r="J2408">
        <v>-0.48599999999999999</v>
      </c>
      <c r="K2408">
        <v>-1.48</v>
      </c>
      <c r="L2408">
        <v>-2.4750000000000001</v>
      </c>
      <c r="M2408">
        <v>-3.1030000000000002</v>
      </c>
      <c r="N2408">
        <v>-3.1669999999999998</v>
      </c>
      <c r="O2408">
        <v>1.01</v>
      </c>
      <c r="P2408">
        <v>1.026</v>
      </c>
      <c r="Q2408">
        <v>1.0149999999999999</v>
      </c>
      <c r="R2408">
        <v>0.57899999999999996</v>
      </c>
      <c r="S2408">
        <v>0.22</v>
      </c>
    </row>
    <row r="2409" spans="1:19" x14ac:dyDescent="0.3">
      <c r="A2409">
        <v>120</v>
      </c>
      <c r="B2409">
        <v>-0.48</v>
      </c>
      <c r="C2409">
        <v>-1.48</v>
      </c>
      <c r="D2409">
        <v>-2.4750000000000001</v>
      </c>
      <c r="E2409">
        <v>-3.1030000000000002</v>
      </c>
      <c r="F2409">
        <v>-3.17</v>
      </c>
      <c r="G2409">
        <v>2.2000000000000002</v>
      </c>
      <c r="H2409">
        <v>-0.01</v>
      </c>
      <c r="I2409">
        <v>1.9710000000000001</v>
      </c>
      <c r="J2409">
        <v>-0.49</v>
      </c>
      <c r="K2409">
        <v>-1.4810000000000001</v>
      </c>
      <c r="L2409">
        <v>-2.4740000000000002</v>
      </c>
      <c r="M2409">
        <v>-3.1030000000000002</v>
      </c>
      <c r="N2409">
        <v>-3.1640000000000001</v>
      </c>
      <c r="O2409">
        <v>1.012</v>
      </c>
      <c r="P2409">
        <v>1.0309999999999999</v>
      </c>
      <c r="Q2409">
        <v>1.0209999999999999</v>
      </c>
      <c r="R2409">
        <v>0.57699999999999996</v>
      </c>
      <c r="S2409">
        <v>0.21299999999999999</v>
      </c>
    </row>
    <row r="2410" spans="1:19" x14ac:dyDescent="0.3">
      <c r="A2410">
        <v>180</v>
      </c>
      <c r="B2410">
        <v>-0.48</v>
      </c>
      <c r="C2410">
        <v>-1.48</v>
      </c>
      <c r="D2410">
        <v>-2.4750000000000001</v>
      </c>
      <c r="E2410">
        <v>-3.1030000000000002</v>
      </c>
      <c r="F2410">
        <v>-3.17</v>
      </c>
      <c r="G2410">
        <v>2.2000000000000002</v>
      </c>
      <c r="H2410">
        <v>-0.01</v>
      </c>
      <c r="I2410">
        <v>1.9710000000000001</v>
      </c>
      <c r="J2410">
        <v>-0.49299999999999999</v>
      </c>
      <c r="K2410">
        <v>-1.48</v>
      </c>
      <c r="L2410">
        <v>-2.4750000000000001</v>
      </c>
      <c r="M2410">
        <v>-3.1030000000000002</v>
      </c>
      <c r="N2410">
        <v>-3.161</v>
      </c>
      <c r="O2410">
        <v>1.0129999999999999</v>
      </c>
      <c r="P2410">
        <v>1.0349999999999999</v>
      </c>
      <c r="Q2410">
        <v>1.024</v>
      </c>
      <c r="R2410">
        <v>0.58099999999999996</v>
      </c>
      <c r="S2410">
        <v>0.20699999999999999</v>
      </c>
    </row>
    <row r="2411" spans="1:19" x14ac:dyDescent="0.3">
      <c r="A2411">
        <v>240</v>
      </c>
      <c r="B2411">
        <v>-0.48</v>
      </c>
      <c r="C2411">
        <v>-1.48</v>
      </c>
      <c r="D2411">
        <v>-2.4750000000000001</v>
      </c>
      <c r="E2411">
        <v>-3.1030000000000002</v>
      </c>
      <c r="F2411">
        <v>-3.17</v>
      </c>
      <c r="G2411">
        <v>2.2000000000000002</v>
      </c>
      <c r="H2411">
        <v>-0.01</v>
      </c>
      <c r="I2411">
        <v>1.9710000000000001</v>
      </c>
      <c r="J2411">
        <v>-0.495</v>
      </c>
      <c r="K2411">
        <v>-1.48</v>
      </c>
      <c r="L2411">
        <v>-2.4740000000000002</v>
      </c>
      <c r="M2411">
        <v>-3.1030000000000002</v>
      </c>
      <c r="N2411">
        <v>-3.1579999999999999</v>
      </c>
      <c r="O2411">
        <v>1.0129999999999999</v>
      </c>
      <c r="P2411">
        <v>1.036</v>
      </c>
      <c r="Q2411">
        <v>1.0229999999999999</v>
      </c>
      <c r="R2411">
        <v>0.58599999999999997</v>
      </c>
      <c r="S2411">
        <v>0.20200000000000001</v>
      </c>
    </row>
    <row r="2412" spans="1:19" x14ac:dyDescent="0.3">
      <c r="A2412">
        <v>300</v>
      </c>
      <c r="B2412">
        <v>-0.48</v>
      </c>
      <c r="C2412">
        <v>-1.48</v>
      </c>
      <c r="D2412">
        <v>-2.4750000000000001</v>
      </c>
      <c r="E2412">
        <v>-3.1030000000000002</v>
      </c>
      <c r="F2412">
        <v>-3.17</v>
      </c>
      <c r="G2412">
        <v>2.2000000000000002</v>
      </c>
      <c r="H2412">
        <v>-0.01</v>
      </c>
      <c r="I2412">
        <v>1.9710000000000001</v>
      </c>
      <c r="J2412">
        <v>-0.497</v>
      </c>
      <c r="K2412">
        <v>-1.48</v>
      </c>
      <c r="L2412">
        <v>-2.4740000000000002</v>
      </c>
      <c r="M2412">
        <v>-3.1030000000000002</v>
      </c>
      <c r="N2412">
        <v>-3.1549999999999998</v>
      </c>
      <c r="O2412">
        <v>1.012</v>
      </c>
      <c r="P2412">
        <v>1.034</v>
      </c>
      <c r="Q2412">
        <v>1.022</v>
      </c>
      <c r="R2412">
        <v>0.58599999999999997</v>
      </c>
      <c r="S2412">
        <v>0.19700000000000001</v>
      </c>
    </row>
    <row r="2413" spans="1:19" x14ac:dyDescent="0.3">
      <c r="A2413">
        <v>360</v>
      </c>
      <c r="B2413">
        <v>-0.48</v>
      </c>
      <c r="C2413">
        <v>-1.48</v>
      </c>
      <c r="D2413">
        <v>-2.4750000000000001</v>
      </c>
      <c r="E2413">
        <v>-3.1030000000000002</v>
      </c>
      <c r="F2413">
        <v>-3.17</v>
      </c>
      <c r="G2413">
        <v>2.2000000000000002</v>
      </c>
      <c r="H2413">
        <v>-0.01</v>
      </c>
      <c r="I2413">
        <v>1.9710000000000001</v>
      </c>
      <c r="J2413">
        <v>-0.5</v>
      </c>
      <c r="K2413">
        <v>-1.4810000000000001</v>
      </c>
      <c r="L2413">
        <v>-2.4740000000000002</v>
      </c>
      <c r="M2413">
        <v>-3.101</v>
      </c>
      <c r="N2413">
        <v>-3.1520000000000001</v>
      </c>
      <c r="O2413">
        <v>1.012</v>
      </c>
      <c r="P2413">
        <v>1.032</v>
      </c>
      <c r="Q2413">
        <v>1.0229999999999999</v>
      </c>
      <c r="R2413">
        <v>0.58299999999999996</v>
      </c>
      <c r="S2413">
        <v>0.193</v>
      </c>
    </row>
    <row r="2414" spans="1:19" x14ac:dyDescent="0.3">
      <c r="A2414">
        <v>420</v>
      </c>
      <c r="B2414">
        <v>-0.48</v>
      </c>
      <c r="C2414">
        <v>-1.48</v>
      </c>
      <c r="D2414">
        <v>-2.4750000000000001</v>
      </c>
      <c r="E2414">
        <v>-3.1030000000000002</v>
      </c>
      <c r="F2414">
        <v>-3.17</v>
      </c>
      <c r="G2414">
        <v>2.2000000000000002</v>
      </c>
      <c r="H2414">
        <v>-0.01</v>
      </c>
      <c r="I2414">
        <v>1.9710000000000001</v>
      </c>
      <c r="J2414">
        <v>-0.502</v>
      </c>
      <c r="K2414">
        <v>-1.482</v>
      </c>
      <c r="L2414">
        <v>-2.4740000000000002</v>
      </c>
      <c r="M2414">
        <v>-3.0990000000000002</v>
      </c>
      <c r="N2414">
        <v>-3.149</v>
      </c>
      <c r="O2414">
        <v>1.0109999999999999</v>
      </c>
      <c r="P2414">
        <v>1.03</v>
      </c>
      <c r="Q2414">
        <v>1.0229999999999999</v>
      </c>
      <c r="R2414">
        <v>0.57699999999999996</v>
      </c>
      <c r="S2414">
        <v>0.19</v>
      </c>
    </row>
    <row r="2415" spans="1:19" x14ac:dyDescent="0.3">
      <c r="A2415">
        <v>480</v>
      </c>
      <c r="B2415">
        <v>-0.48</v>
      </c>
      <c r="C2415">
        <v>-1.48</v>
      </c>
      <c r="D2415">
        <v>-2.4750000000000001</v>
      </c>
      <c r="E2415">
        <v>-3.1030000000000002</v>
      </c>
      <c r="F2415">
        <v>-3.17</v>
      </c>
      <c r="G2415">
        <v>2.2000000000000002</v>
      </c>
      <c r="H2415">
        <v>-0.01</v>
      </c>
      <c r="I2415">
        <v>1.9710000000000001</v>
      </c>
      <c r="J2415">
        <v>-0.504</v>
      </c>
      <c r="K2415">
        <v>-1.4830000000000001</v>
      </c>
      <c r="L2415">
        <v>-2.4740000000000002</v>
      </c>
      <c r="M2415">
        <v>-3.0960000000000001</v>
      </c>
      <c r="N2415">
        <v>-3.1459999999999999</v>
      </c>
      <c r="O2415">
        <v>1.01</v>
      </c>
      <c r="P2415">
        <v>1.0289999999999999</v>
      </c>
      <c r="Q2415">
        <v>1.0229999999999999</v>
      </c>
      <c r="R2415">
        <v>0.57199999999999995</v>
      </c>
      <c r="S2415">
        <v>0.189</v>
      </c>
    </row>
    <row r="2416" spans="1:19" x14ac:dyDescent="0.3">
      <c r="A2416">
        <v>540</v>
      </c>
      <c r="B2416">
        <v>-0.48</v>
      </c>
      <c r="C2416">
        <v>-1.48</v>
      </c>
      <c r="D2416">
        <v>-2.4750000000000001</v>
      </c>
      <c r="E2416">
        <v>-3.1030000000000002</v>
      </c>
      <c r="F2416">
        <v>-3.17</v>
      </c>
      <c r="G2416">
        <v>2.2000000000000002</v>
      </c>
      <c r="H2416">
        <v>-0.01</v>
      </c>
      <c r="I2416">
        <v>1.9710000000000001</v>
      </c>
      <c r="J2416">
        <v>-0.50700000000000001</v>
      </c>
      <c r="K2416">
        <v>-1.4850000000000001</v>
      </c>
      <c r="L2416">
        <v>-2.4729999999999999</v>
      </c>
      <c r="M2416">
        <v>-3.093</v>
      </c>
      <c r="N2416">
        <v>-3.1429999999999998</v>
      </c>
      <c r="O2416">
        <v>1.0089999999999999</v>
      </c>
      <c r="P2416">
        <v>1.026</v>
      </c>
      <c r="Q2416">
        <v>1.022</v>
      </c>
      <c r="R2416">
        <v>0.56599999999999995</v>
      </c>
      <c r="S2416">
        <v>0.188</v>
      </c>
    </row>
    <row r="2417" spans="1:19" x14ac:dyDescent="0.3">
      <c r="A2417">
        <v>600</v>
      </c>
      <c r="B2417">
        <v>-0.48</v>
      </c>
      <c r="C2417">
        <v>-1.48</v>
      </c>
      <c r="D2417">
        <v>-2.4750000000000001</v>
      </c>
      <c r="E2417">
        <v>-3.1030000000000002</v>
      </c>
      <c r="F2417">
        <v>-3.17</v>
      </c>
      <c r="G2417">
        <v>2.2000000000000002</v>
      </c>
      <c r="H2417">
        <v>-0.01</v>
      </c>
      <c r="I2417">
        <v>1.9710000000000001</v>
      </c>
      <c r="J2417">
        <v>-0.50900000000000001</v>
      </c>
      <c r="K2417">
        <v>-1.486</v>
      </c>
      <c r="L2417">
        <v>-2.4729999999999999</v>
      </c>
      <c r="M2417">
        <v>-3.09</v>
      </c>
      <c r="N2417">
        <v>-3.14</v>
      </c>
      <c r="O2417">
        <v>1.008</v>
      </c>
      <c r="P2417">
        <v>1.0249999999999999</v>
      </c>
      <c r="Q2417">
        <v>1.0209999999999999</v>
      </c>
      <c r="R2417">
        <v>0.56100000000000005</v>
      </c>
      <c r="S2417">
        <v>0.187</v>
      </c>
    </row>
    <row r="2419" spans="1:19" x14ac:dyDescent="0.3">
      <c r="A2419" t="s">
        <v>0</v>
      </c>
      <c r="B2419" t="s">
        <v>187</v>
      </c>
    </row>
    <row r="2420" spans="1:19" x14ac:dyDescent="0.3">
      <c r="A2420">
        <v>0</v>
      </c>
      <c r="B2420">
        <v>-0.48</v>
      </c>
      <c r="C2420">
        <v>-1.48</v>
      </c>
      <c r="D2420">
        <v>-2.4750000000000001</v>
      </c>
      <c r="E2420">
        <v>-3.0950000000000002</v>
      </c>
      <c r="F2420">
        <v>-3.16</v>
      </c>
      <c r="G2420">
        <v>2.2000000000000002</v>
      </c>
      <c r="H2420">
        <v>-0.01</v>
      </c>
      <c r="I2420">
        <v>2.4689999999999999</v>
      </c>
      <c r="J2420">
        <v>-0.48</v>
      </c>
      <c r="K2420">
        <v>-1.48</v>
      </c>
      <c r="L2420">
        <v>-2.4750000000000001</v>
      </c>
      <c r="M2420">
        <v>-3.0950000000000002</v>
      </c>
      <c r="N2420">
        <v>-3.16</v>
      </c>
      <c r="O2420">
        <v>1.006</v>
      </c>
      <c r="P2420">
        <v>1.006</v>
      </c>
      <c r="Q2420">
        <v>0.996</v>
      </c>
      <c r="R2420">
        <v>0.56999999999999995</v>
      </c>
      <c r="S2420">
        <v>0.22500000000000001</v>
      </c>
    </row>
    <row r="2421" spans="1:19" x14ac:dyDescent="0.3">
      <c r="A2421">
        <v>60</v>
      </c>
      <c r="B2421">
        <v>-0.48</v>
      </c>
      <c r="C2421">
        <v>-1.48</v>
      </c>
      <c r="D2421">
        <v>-2.4750000000000001</v>
      </c>
      <c r="E2421">
        <v>-3.0950000000000002</v>
      </c>
      <c r="F2421">
        <v>-3.16</v>
      </c>
      <c r="G2421">
        <v>2.2000000000000002</v>
      </c>
      <c r="H2421">
        <v>-0.01</v>
      </c>
      <c r="I2421">
        <v>2.4689999999999999</v>
      </c>
      <c r="J2421">
        <v>-0.48599999999999999</v>
      </c>
      <c r="K2421">
        <v>-1.48</v>
      </c>
      <c r="L2421">
        <v>-2.4740000000000002</v>
      </c>
      <c r="M2421">
        <v>-3.0950000000000002</v>
      </c>
      <c r="N2421">
        <v>-3.1629999999999998</v>
      </c>
      <c r="O2421">
        <v>1.01</v>
      </c>
      <c r="P2421">
        <v>1.0269999999999999</v>
      </c>
      <c r="Q2421">
        <v>1.014</v>
      </c>
      <c r="R2421">
        <v>0.56999999999999995</v>
      </c>
      <c r="S2421">
        <v>0.23400000000000001</v>
      </c>
    </row>
    <row r="2422" spans="1:19" x14ac:dyDescent="0.3">
      <c r="A2422">
        <v>120</v>
      </c>
      <c r="B2422">
        <v>-0.48</v>
      </c>
      <c r="C2422">
        <v>-1.48</v>
      </c>
      <c r="D2422">
        <v>-2.4750000000000001</v>
      </c>
      <c r="E2422">
        <v>-3.0950000000000002</v>
      </c>
      <c r="F2422">
        <v>-3.16</v>
      </c>
      <c r="G2422">
        <v>2.2000000000000002</v>
      </c>
      <c r="H2422">
        <v>-0.01</v>
      </c>
      <c r="I2422">
        <v>2.4689999999999999</v>
      </c>
      <c r="J2422">
        <v>-0.48899999999999999</v>
      </c>
      <c r="K2422">
        <v>-1.48</v>
      </c>
      <c r="L2422">
        <v>-2.4750000000000001</v>
      </c>
      <c r="M2422">
        <v>-3.0960000000000001</v>
      </c>
      <c r="N2422">
        <v>-3.1659999999999999</v>
      </c>
      <c r="O2422">
        <v>1.012</v>
      </c>
      <c r="P2422">
        <v>1.0309999999999999</v>
      </c>
      <c r="Q2422">
        <v>1.022</v>
      </c>
      <c r="R2422">
        <v>0.57499999999999996</v>
      </c>
      <c r="S2422">
        <v>0.24199999999999999</v>
      </c>
    </row>
    <row r="2423" spans="1:19" x14ac:dyDescent="0.3">
      <c r="A2423">
        <v>180</v>
      </c>
      <c r="B2423">
        <v>-0.48</v>
      </c>
      <c r="C2423">
        <v>-1.48</v>
      </c>
      <c r="D2423">
        <v>-2.4750000000000001</v>
      </c>
      <c r="E2423">
        <v>-3.0950000000000002</v>
      </c>
      <c r="F2423">
        <v>-3.16</v>
      </c>
      <c r="G2423">
        <v>2.2000000000000002</v>
      </c>
      <c r="H2423">
        <v>-0.01</v>
      </c>
      <c r="I2423">
        <v>2.4689999999999999</v>
      </c>
      <c r="J2423">
        <v>-0.49299999999999999</v>
      </c>
      <c r="K2423">
        <v>-1.48</v>
      </c>
      <c r="L2423">
        <v>-2.4740000000000002</v>
      </c>
      <c r="M2423">
        <v>-3.0950000000000002</v>
      </c>
      <c r="N2423">
        <v>-3.169</v>
      </c>
      <c r="O2423">
        <v>1.0129999999999999</v>
      </c>
      <c r="P2423">
        <v>1.034</v>
      </c>
      <c r="Q2423">
        <v>1.0209999999999999</v>
      </c>
      <c r="R2423">
        <v>0.57499999999999996</v>
      </c>
      <c r="S2423">
        <v>0.248</v>
      </c>
    </row>
    <row r="2424" spans="1:19" x14ac:dyDescent="0.3">
      <c r="A2424">
        <v>240</v>
      </c>
      <c r="B2424">
        <v>-0.48</v>
      </c>
      <c r="C2424">
        <v>-1.48</v>
      </c>
      <c r="D2424">
        <v>-2.4750000000000001</v>
      </c>
      <c r="E2424">
        <v>-3.0950000000000002</v>
      </c>
      <c r="F2424">
        <v>-3.16</v>
      </c>
      <c r="G2424">
        <v>2.2000000000000002</v>
      </c>
      <c r="H2424">
        <v>-0.01</v>
      </c>
      <c r="I2424">
        <v>2.4689999999999999</v>
      </c>
      <c r="J2424">
        <v>-0.495</v>
      </c>
      <c r="K2424">
        <v>-1.48</v>
      </c>
      <c r="L2424">
        <v>-2.4740000000000002</v>
      </c>
      <c r="M2424">
        <v>-3.093</v>
      </c>
      <c r="N2424">
        <v>-3.1720000000000002</v>
      </c>
      <c r="O2424">
        <v>1.0129999999999999</v>
      </c>
      <c r="P2424">
        <v>1.036</v>
      </c>
      <c r="Q2424">
        <v>1.0229999999999999</v>
      </c>
      <c r="R2424">
        <v>0.57299999999999995</v>
      </c>
      <c r="S2424">
        <v>0.254</v>
      </c>
    </row>
    <row r="2425" spans="1:19" x14ac:dyDescent="0.3">
      <c r="A2425">
        <v>300</v>
      </c>
      <c r="B2425">
        <v>-0.48</v>
      </c>
      <c r="C2425">
        <v>-1.48</v>
      </c>
      <c r="D2425">
        <v>-2.4750000000000001</v>
      </c>
      <c r="E2425">
        <v>-3.0950000000000002</v>
      </c>
      <c r="F2425">
        <v>-3.16</v>
      </c>
      <c r="G2425">
        <v>2.2000000000000002</v>
      </c>
      <c r="H2425">
        <v>-0.01</v>
      </c>
      <c r="I2425">
        <v>2.4689999999999999</v>
      </c>
      <c r="J2425">
        <v>-0.498</v>
      </c>
      <c r="K2425">
        <v>-1.48</v>
      </c>
      <c r="L2425">
        <v>-2.4740000000000002</v>
      </c>
      <c r="M2425">
        <v>-3.093</v>
      </c>
      <c r="N2425">
        <v>-3.1749999999999998</v>
      </c>
      <c r="O2425">
        <v>1.0129999999999999</v>
      </c>
      <c r="P2425">
        <v>1.0349999999999999</v>
      </c>
      <c r="Q2425">
        <v>1.0229999999999999</v>
      </c>
      <c r="R2425">
        <v>0.57599999999999996</v>
      </c>
      <c r="S2425">
        <v>0.25900000000000001</v>
      </c>
    </row>
    <row r="2426" spans="1:19" x14ac:dyDescent="0.3">
      <c r="A2426">
        <v>360</v>
      </c>
      <c r="B2426">
        <v>-0.48</v>
      </c>
      <c r="C2426">
        <v>-1.48</v>
      </c>
      <c r="D2426">
        <v>-2.4750000000000001</v>
      </c>
      <c r="E2426">
        <v>-3.0950000000000002</v>
      </c>
      <c r="F2426">
        <v>-3.16</v>
      </c>
      <c r="G2426">
        <v>2.2000000000000002</v>
      </c>
      <c r="H2426">
        <v>-0.01</v>
      </c>
      <c r="I2426">
        <v>2.4689999999999999</v>
      </c>
      <c r="J2426">
        <v>-0.5</v>
      </c>
      <c r="K2426">
        <v>-1.4810000000000001</v>
      </c>
      <c r="L2426">
        <v>-2.4740000000000002</v>
      </c>
      <c r="M2426">
        <v>-3.0939999999999999</v>
      </c>
      <c r="N2426">
        <v>-3.1779999999999999</v>
      </c>
      <c r="O2426">
        <v>1.012</v>
      </c>
      <c r="P2426">
        <v>1.032</v>
      </c>
      <c r="Q2426">
        <v>1.0209999999999999</v>
      </c>
      <c r="R2426">
        <v>0.58199999999999996</v>
      </c>
      <c r="S2426">
        <v>0.26400000000000001</v>
      </c>
    </row>
    <row r="2427" spans="1:19" x14ac:dyDescent="0.3">
      <c r="A2427">
        <v>420</v>
      </c>
      <c r="B2427">
        <v>-0.48</v>
      </c>
      <c r="C2427">
        <v>-1.48</v>
      </c>
      <c r="D2427">
        <v>-2.4750000000000001</v>
      </c>
      <c r="E2427">
        <v>-3.0950000000000002</v>
      </c>
      <c r="F2427">
        <v>-3.16</v>
      </c>
      <c r="G2427">
        <v>2.2000000000000002</v>
      </c>
      <c r="H2427">
        <v>-0.01</v>
      </c>
      <c r="I2427">
        <v>2.4689999999999999</v>
      </c>
      <c r="J2427">
        <v>-0.502</v>
      </c>
      <c r="K2427">
        <v>-1.482</v>
      </c>
      <c r="L2427">
        <v>-2.4729999999999999</v>
      </c>
      <c r="M2427">
        <v>-3.0960000000000001</v>
      </c>
      <c r="N2427">
        <v>-3.181</v>
      </c>
      <c r="O2427">
        <v>1.0109999999999999</v>
      </c>
      <c r="P2427">
        <v>1.03</v>
      </c>
      <c r="Q2427">
        <v>1.0209999999999999</v>
      </c>
      <c r="R2427">
        <v>0.58899999999999997</v>
      </c>
      <c r="S2427">
        <v>0.26700000000000002</v>
      </c>
    </row>
    <row r="2428" spans="1:19" x14ac:dyDescent="0.3">
      <c r="A2428">
        <v>480</v>
      </c>
      <c r="B2428">
        <v>-0.48</v>
      </c>
      <c r="C2428">
        <v>-1.48</v>
      </c>
      <c r="D2428">
        <v>-2.4750000000000001</v>
      </c>
      <c r="E2428">
        <v>-3.0950000000000002</v>
      </c>
      <c r="F2428">
        <v>-3.16</v>
      </c>
      <c r="G2428">
        <v>2.2000000000000002</v>
      </c>
      <c r="H2428">
        <v>-0.01</v>
      </c>
      <c r="I2428">
        <v>2.4689999999999999</v>
      </c>
      <c r="J2428">
        <v>-0.504</v>
      </c>
      <c r="K2428">
        <v>-1.4830000000000001</v>
      </c>
      <c r="L2428">
        <v>-2.4729999999999999</v>
      </c>
      <c r="M2428">
        <v>-3.0979999999999999</v>
      </c>
      <c r="N2428">
        <v>-3.1840000000000002</v>
      </c>
      <c r="O2428">
        <v>1.01</v>
      </c>
      <c r="P2428">
        <v>1.0289999999999999</v>
      </c>
      <c r="Q2428">
        <v>1.022</v>
      </c>
      <c r="R2428">
        <v>0.59599999999999997</v>
      </c>
      <c r="S2428">
        <v>0.27100000000000002</v>
      </c>
    </row>
    <row r="2429" spans="1:19" x14ac:dyDescent="0.3">
      <c r="A2429">
        <v>540</v>
      </c>
      <c r="B2429">
        <v>-0.48</v>
      </c>
      <c r="C2429">
        <v>-1.48</v>
      </c>
      <c r="D2429">
        <v>-2.4750000000000001</v>
      </c>
      <c r="E2429">
        <v>-3.0950000000000002</v>
      </c>
      <c r="F2429">
        <v>-3.16</v>
      </c>
      <c r="G2429">
        <v>2.2000000000000002</v>
      </c>
      <c r="H2429">
        <v>-0.01</v>
      </c>
      <c r="I2429">
        <v>2.4689999999999999</v>
      </c>
      <c r="J2429">
        <v>-0.50700000000000001</v>
      </c>
      <c r="K2429">
        <v>-1.4850000000000001</v>
      </c>
      <c r="L2429">
        <v>-2.4729999999999999</v>
      </c>
      <c r="M2429">
        <v>-3.101</v>
      </c>
      <c r="N2429">
        <v>-3.1869999999999998</v>
      </c>
      <c r="O2429">
        <v>1.0089999999999999</v>
      </c>
      <c r="P2429">
        <v>1.026</v>
      </c>
      <c r="Q2429">
        <v>1.022</v>
      </c>
      <c r="R2429">
        <v>0.60199999999999998</v>
      </c>
      <c r="S2429">
        <v>0.27400000000000002</v>
      </c>
    </row>
    <row r="2430" spans="1:19" x14ac:dyDescent="0.3">
      <c r="A2430">
        <v>600</v>
      </c>
      <c r="B2430">
        <v>-0.48</v>
      </c>
      <c r="C2430">
        <v>-1.48</v>
      </c>
      <c r="D2430">
        <v>-2.4750000000000001</v>
      </c>
      <c r="E2430">
        <v>-3.0950000000000002</v>
      </c>
      <c r="F2430">
        <v>-3.16</v>
      </c>
      <c r="G2430">
        <v>2.2000000000000002</v>
      </c>
      <c r="H2430">
        <v>-0.01</v>
      </c>
      <c r="I2430">
        <v>2.4689999999999999</v>
      </c>
      <c r="J2430">
        <v>-0.50900000000000001</v>
      </c>
      <c r="K2430">
        <v>-1.486</v>
      </c>
      <c r="L2430">
        <v>-2.4729999999999999</v>
      </c>
      <c r="M2430">
        <v>-3.1030000000000002</v>
      </c>
      <c r="N2430">
        <v>-3.19</v>
      </c>
      <c r="O2430">
        <v>1.008</v>
      </c>
      <c r="P2430">
        <v>1.0249999999999999</v>
      </c>
      <c r="Q2430">
        <v>1.022</v>
      </c>
      <c r="R2430">
        <v>0.60699999999999998</v>
      </c>
      <c r="S2430">
        <v>0.27700000000000002</v>
      </c>
    </row>
    <row r="2432" spans="1:19" x14ac:dyDescent="0.3">
      <c r="A2432" t="s">
        <v>0</v>
      </c>
      <c r="B2432" t="s">
        <v>188</v>
      </c>
    </row>
    <row r="2433" spans="1:19" x14ac:dyDescent="0.3">
      <c r="A2433">
        <v>0</v>
      </c>
      <c r="B2433">
        <v>-0.48</v>
      </c>
      <c r="C2433">
        <v>-1.48</v>
      </c>
      <c r="D2433">
        <v>-2.4750000000000001</v>
      </c>
      <c r="E2433">
        <v>-3.0950000000000002</v>
      </c>
      <c r="F2433">
        <v>-3.16</v>
      </c>
      <c r="G2433">
        <v>2.2000000000000002</v>
      </c>
      <c r="H2433">
        <v>-0.01</v>
      </c>
      <c r="I2433">
        <v>2.222</v>
      </c>
      <c r="J2433">
        <v>-0.48</v>
      </c>
      <c r="K2433">
        <v>-1.48</v>
      </c>
      <c r="L2433">
        <v>-2.4750000000000001</v>
      </c>
      <c r="M2433">
        <v>-3.0950000000000002</v>
      </c>
      <c r="N2433">
        <v>-3.16</v>
      </c>
      <c r="O2433">
        <v>1.006</v>
      </c>
      <c r="P2433">
        <v>1.006</v>
      </c>
      <c r="Q2433">
        <v>0.996</v>
      </c>
      <c r="R2433">
        <v>0.56999999999999995</v>
      </c>
      <c r="S2433">
        <v>0.22500000000000001</v>
      </c>
    </row>
    <row r="2434" spans="1:19" x14ac:dyDescent="0.3">
      <c r="A2434">
        <v>60</v>
      </c>
      <c r="B2434">
        <v>-0.48</v>
      </c>
      <c r="C2434">
        <v>-1.48</v>
      </c>
      <c r="D2434">
        <v>-2.4750000000000001</v>
      </c>
      <c r="E2434">
        <v>-3.0950000000000002</v>
      </c>
      <c r="F2434">
        <v>-3.16</v>
      </c>
      <c r="G2434">
        <v>2.2000000000000002</v>
      </c>
      <c r="H2434">
        <v>-0.01</v>
      </c>
      <c r="I2434">
        <v>2.222</v>
      </c>
      <c r="J2434">
        <v>-0.48599999999999999</v>
      </c>
      <c r="K2434">
        <v>-1.48</v>
      </c>
      <c r="L2434">
        <v>-2.4740000000000002</v>
      </c>
      <c r="M2434">
        <v>-3.0950000000000002</v>
      </c>
      <c r="N2434">
        <v>-3.16</v>
      </c>
      <c r="O2434">
        <v>1.01</v>
      </c>
      <c r="P2434">
        <v>1.0269999999999999</v>
      </c>
      <c r="Q2434">
        <v>1.014</v>
      </c>
      <c r="R2434">
        <v>0.57099999999999995</v>
      </c>
      <c r="S2434">
        <v>0.22600000000000001</v>
      </c>
    </row>
    <row r="2435" spans="1:19" x14ac:dyDescent="0.3">
      <c r="A2435">
        <v>120</v>
      </c>
      <c r="B2435">
        <v>-0.48</v>
      </c>
      <c r="C2435">
        <v>-1.48</v>
      </c>
      <c r="D2435">
        <v>-2.4750000000000001</v>
      </c>
      <c r="E2435">
        <v>-3.0950000000000002</v>
      </c>
      <c r="F2435">
        <v>-3.16</v>
      </c>
      <c r="G2435">
        <v>2.2000000000000002</v>
      </c>
      <c r="H2435">
        <v>-0.01</v>
      </c>
      <c r="I2435">
        <v>2.222</v>
      </c>
      <c r="J2435">
        <v>-0.49</v>
      </c>
      <c r="K2435">
        <v>-1.48</v>
      </c>
      <c r="L2435">
        <v>-2.4740000000000002</v>
      </c>
      <c r="M2435">
        <v>-3.0950000000000002</v>
      </c>
      <c r="N2435">
        <v>-3.16</v>
      </c>
      <c r="O2435">
        <v>1.012</v>
      </c>
      <c r="P2435">
        <v>1.0309999999999999</v>
      </c>
      <c r="Q2435">
        <v>1.0209999999999999</v>
      </c>
      <c r="R2435">
        <v>0.57299999999999995</v>
      </c>
      <c r="S2435">
        <v>0.22600000000000001</v>
      </c>
    </row>
    <row r="2436" spans="1:19" x14ac:dyDescent="0.3">
      <c r="A2436">
        <v>180</v>
      </c>
      <c r="B2436">
        <v>-0.48</v>
      </c>
      <c r="C2436">
        <v>-1.48</v>
      </c>
      <c r="D2436">
        <v>-2.4750000000000001</v>
      </c>
      <c r="E2436">
        <v>-3.0950000000000002</v>
      </c>
      <c r="F2436">
        <v>-3.16</v>
      </c>
      <c r="G2436">
        <v>2.2000000000000002</v>
      </c>
      <c r="H2436">
        <v>-0.01</v>
      </c>
      <c r="I2436">
        <v>2.222</v>
      </c>
      <c r="J2436">
        <v>-0.49299999999999999</v>
      </c>
      <c r="K2436">
        <v>-1.48</v>
      </c>
      <c r="L2436">
        <v>-2.4740000000000002</v>
      </c>
      <c r="M2436">
        <v>-3.0950000000000002</v>
      </c>
      <c r="N2436">
        <v>-3.16</v>
      </c>
      <c r="O2436">
        <v>1.0129999999999999</v>
      </c>
      <c r="P2436">
        <v>1.034</v>
      </c>
      <c r="Q2436">
        <v>1.022</v>
      </c>
      <c r="R2436">
        <v>0.57499999999999996</v>
      </c>
      <c r="S2436">
        <v>0.22700000000000001</v>
      </c>
    </row>
    <row r="2437" spans="1:19" x14ac:dyDescent="0.3">
      <c r="A2437">
        <v>240</v>
      </c>
      <c r="B2437">
        <v>-0.48</v>
      </c>
      <c r="C2437">
        <v>-1.48</v>
      </c>
      <c r="D2437">
        <v>-2.4750000000000001</v>
      </c>
      <c r="E2437">
        <v>-3.0950000000000002</v>
      </c>
      <c r="F2437">
        <v>-3.16</v>
      </c>
      <c r="G2437">
        <v>2.2000000000000002</v>
      </c>
      <c r="H2437">
        <v>-0.01</v>
      </c>
      <c r="I2437">
        <v>2.222</v>
      </c>
      <c r="J2437">
        <v>-0.495</v>
      </c>
      <c r="K2437">
        <v>-1.48</v>
      </c>
      <c r="L2437">
        <v>-2.4740000000000002</v>
      </c>
      <c r="M2437">
        <v>-3.0939999999999999</v>
      </c>
      <c r="N2437">
        <v>-3.16</v>
      </c>
      <c r="O2437">
        <v>1.0129999999999999</v>
      </c>
      <c r="P2437">
        <v>1.036</v>
      </c>
      <c r="Q2437">
        <v>1.0229999999999999</v>
      </c>
      <c r="R2437">
        <v>0.57599999999999996</v>
      </c>
      <c r="S2437">
        <v>0.22700000000000001</v>
      </c>
    </row>
    <row r="2438" spans="1:19" x14ac:dyDescent="0.3">
      <c r="A2438">
        <v>300</v>
      </c>
      <c r="B2438">
        <v>-0.48</v>
      </c>
      <c r="C2438">
        <v>-1.48</v>
      </c>
      <c r="D2438">
        <v>-2.4750000000000001</v>
      </c>
      <c r="E2438">
        <v>-3.0950000000000002</v>
      </c>
      <c r="F2438">
        <v>-3.16</v>
      </c>
      <c r="G2438">
        <v>2.2000000000000002</v>
      </c>
      <c r="H2438">
        <v>-0.01</v>
      </c>
      <c r="I2438">
        <v>2.222</v>
      </c>
      <c r="J2438">
        <v>-0.497</v>
      </c>
      <c r="K2438">
        <v>-1.48</v>
      </c>
      <c r="L2438">
        <v>-2.4740000000000002</v>
      </c>
      <c r="M2438">
        <v>-3.093</v>
      </c>
      <c r="N2438">
        <v>-3.16</v>
      </c>
      <c r="O2438">
        <v>1.012</v>
      </c>
      <c r="P2438">
        <v>1.034</v>
      </c>
      <c r="Q2438">
        <v>1.022</v>
      </c>
      <c r="R2438">
        <v>0.57799999999999996</v>
      </c>
      <c r="S2438">
        <v>0.22700000000000001</v>
      </c>
    </row>
    <row r="2439" spans="1:19" x14ac:dyDescent="0.3">
      <c r="A2439">
        <v>360</v>
      </c>
      <c r="B2439">
        <v>-0.48</v>
      </c>
      <c r="C2439">
        <v>-1.48</v>
      </c>
      <c r="D2439">
        <v>-2.4750000000000001</v>
      </c>
      <c r="E2439">
        <v>-3.0950000000000002</v>
      </c>
      <c r="F2439">
        <v>-3.16</v>
      </c>
      <c r="G2439">
        <v>2.2000000000000002</v>
      </c>
      <c r="H2439">
        <v>-0.01</v>
      </c>
      <c r="I2439">
        <v>2.222</v>
      </c>
      <c r="J2439">
        <v>-0.5</v>
      </c>
      <c r="K2439">
        <v>-1.4810000000000001</v>
      </c>
      <c r="L2439">
        <v>-2.4740000000000002</v>
      </c>
      <c r="M2439">
        <v>-3.093</v>
      </c>
      <c r="N2439">
        <v>-3.16</v>
      </c>
      <c r="O2439">
        <v>1.012</v>
      </c>
      <c r="P2439">
        <v>1.032</v>
      </c>
      <c r="Q2439">
        <v>1.022</v>
      </c>
      <c r="R2439">
        <v>0.57899999999999996</v>
      </c>
      <c r="S2439">
        <v>0.22700000000000001</v>
      </c>
    </row>
    <row r="2440" spans="1:19" x14ac:dyDescent="0.3">
      <c r="A2440">
        <v>420</v>
      </c>
      <c r="B2440">
        <v>-0.48</v>
      </c>
      <c r="C2440">
        <v>-1.48</v>
      </c>
      <c r="D2440">
        <v>-2.4750000000000001</v>
      </c>
      <c r="E2440">
        <v>-3.0950000000000002</v>
      </c>
      <c r="F2440">
        <v>-3.16</v>
      </c>
      <c r="G2440">
        <v>2.2000000000000002</v>
      </c>
      <c r="H2440">
        <v>-0.01</v>
      </c>
      <c r="I2440">
        <v>2.222</v>
      </c>
      <c r="J2440">
        <v>-0.502</v>
      </c>
      <c r="K2440">
        <v>-1.482</v>
      </c>
      <c r="L2440">
        <v>-2.4729999999999999</v>
      </c>
      <c r="M2440">
        <v>-3.093</v>
      </c>
      <c r="N2440">
        <v>-3.16</v>
      </c>
      <c r="O2440">
        <v>1.0109999999999999</v>
      </c>
      <c r="P2440">
        <v>1.03</v>
      </c>
      <c r="Q2440">
        <v>1.022</v>
      </c>
      <c r="R2440">
        <v>0.57999999999999996</v>
      </c>
      <c r="S2440">
        <v>0.22800000000000001</v>
      </c>
    </row>
    <row r="2441" spans="1:19" x14ac:dyDescent="0.3">
      <c r="A2441">
        <v>480</v>
      </c>
      <c r="B2441">
        <v>-0.48</v>
      </c>
      <c r="C2441">
        <v>-1.48</v>
      </c>
      <c r="D2441">
        <v>-2.4750000000000001</v>
      </c>
      <c r="E2441">
        <v>-3.0950000000000002</v>
      </c>
      <c r="F2441">
        <v>-3.16</v>
      </c>
      <c r="G2441">
        <v>2.2000000000000002</v>
      </c>
      <c r="H2441">
        <v>-0.01</v>
      </c>
      <c r="I2441">
        <v>2.222</v>
      </c>
      <c r="J2441">
        <v>-0.504</v>
      </c>
      <c r="K2441">
        <v>-1.4830000000000001</v>
      </c>
      <c r="L2441">
        <v>-2.4729999999999999</v>
      </c>
      <c r="M2441">
        <v>-3.093</v>
      </c>
      <c r="N2441">
        <v>-3.16</v>
      </c>
      <c r="O2441">
        <v>1.01</v>
      </c>
      <c r="P2441">
        <v>1.0289999999999999</v>
      </c>
      <c r="Q2441">
        <v>1.022</v>
      </c>
      <c r="R2441">
        <v>0.58099999999999996</v>
      </c>
      <c r="S2441">
        <v>0.22900000000000001</v>
      </c>
    </row>
    <row r="2442" spans="1:19" x14ac:dyDescent="0.3">
      <c r="A2442">
        <v>540</v>
      </c>
      <c r="B2442">
        <v>-0.48</v>
      </c>
      <c r="C2442">
        <v>-1.48</v>
      </c>
      <c r="D2442">
        <v>-2.4750000000000001</v>
      </c>
      <c r="E2442">
        <v>-3.0950000000000002</v>
      </c>
      <c r="F2442">
        <v>-3.16</v>
      </c>
      <c r="G2442">
        <v>2.2000000000000002</v>
      </c>
      <c r="H2442">
        <v>-0.01</v>
      </c>
      <c r="I2442">
        <v>2.222</v>
      </c>
      <c r="J2442">
        <v>-0.50700000000000001</v>
      </c>
      <c r="K2442">
        <v>-1.4850000000000001</v>
      </c>
      <c r="L2442">
        <v>-2.4729999999999999</v>
      </c>
      <c r="M2442">
        <v>-3.093</v>
      </c>
      <c r="N2442">
        <v>-3.16</v>
      </c>
      <c r="O2442">
        <v>1.0089999999999999</v>
      </c>
      <c r="P2442">
        <v>1.026</v>
      </c>
      <c r="Q2442">
        <v>1.022</v>
      </c>
      <c r="R2442">
        <v>0.58099999999999996</v>
      </c>
      <c r="S2442">
        <v>0.23</v>
      </c>
    </row>
    <row r="2443" spans="1:19" x14ac:dyDescent="0.3">
      <c r="A2443">
        <v>600</v>
      </c>
      <c r="B2443">
        <v>-0.48</v>
      </c>
      <c r="C2443">
        <v>-1.48</v>
      </c>
      <c r="D2443">
        <v>-2.4750000000000001</v>
      </c>
      <c r="E2443">
        <v>-3.0950000000000002</v>
      </c>
      <c r="F2443">
        <v>-3.16</v>
      </c>
      <c r="G2443">
        <v>2.2000000000000002</v>
      </c>
      <c r="H2443">
        <v>-0.01</v>
      </c>
      <c r="I2443">
        <v>2.222</v>
      </c>
      <c r="J2443">
        <v>-0.50900000000000001</v>
      </c>
      <c r="K2443">
        <v>-1.486</v>
      </c>
      <c r="L2443">
        <v>-2.4729999999999999</v>
      </c>
      <c r="M2443">
        <v>-3.093</v>
      </c>
      <c r="N2443">
        <v>-3.16</v>
      </c>
      <c r="O2443">
        <v>1.008</v>
      </c>
      <c r="P2443">
        <v>1.0249999999999999</v>
      </c>
      <c r="Q2443">
        <v>1.0209999999999999</v>
      </c>
      <c r="R2443">
        <v>0.58099999999999996</v>
      </c>
      <c r="S2443">
        <v>0.23100000000000001</v>
      </c>
    </row>
    <row r="2445" spans="1:19" x14ac:dyDescent="0.3">
      <c r="A2445" t="s">
        <v>0</v>
      </c>
      <c r="B2445" t="s">
        <v>189</v>
      </c>
    </row>
    <row r="2446" spans="1:19" x14ac:dyDescent="0.3">
      <c r="A2446">
        <v>0</v>
      </c>
      <c r="B2446">
        <v>-0.48</v>
      </c>
      <c r="C2446">
        <v>-1.48</v>
      </c>
      <c r="D2446">
        <v>-2.4750000000000001</v>
      </c>
      <c r="E2446">
        <v>-3.0950000000000002</v>
      </c>
      <c r="F2446">
        <v>-3.16</v>
      </c>
      <c r="G2446">
        <v>2.2000000000000002</v>
      </c>
      <c r="H2446">
        <v>-0.01</v>
      </c>
      <c r="I2446">
        <v>1.9690000000000001</v>
      </c>
      <c r="J2446">
        <v>-0.48</v>
      </c>
      <c r="K2446">
        <v>-1.48</v>
      </c>
      <c r="L2446">
        <v>-2.4750000000000001</v>
      </c>
      <c r="M2446">
        <v>-3.0950000000000002</v>
      </c>
      <c r="N2446">
        <v>-3.16</v>
      </c>
      <c r="O2446">
        <v>1.006</v>
      </c>
      <c r="P2446">
        <v>1.006</v>
      </c>
      <c r="Q2446">
        <v>0.996</v>
      </c>
      <c r="R2446">
        <v>0.56999999999999995</v>
      </c>
      <c r="S2446">
        <v>0.22500000000000001</v>
      </c>
    </row>
    <row r="2447" spans="1:19" x14ac:dyDescent="0.3">
      <c r="A2447">
        <v>60</v>
      </c>
      <c r="B2447">
        <v>-0.48</v>
      </c>
      <c r="C2447">
        <v>-1.48</v>
      </c>
      <c r="D2447">
        <v>-2.4750000000000001</v>
      </c>
      <c r="E2447">
        <v>-3.0950000000000002</v>
      </c>
      <c r="F2447">
        <v>-3.16</v>
      </c>
      <c r="G2447">
        <v>2.2000000000000002</v>
      </c>
      <c r="H2447">
        <v>-0.01</v>
      </c>
      <c r="I2447">
        <v>1.9690000000000001</v>
      </c>
      <c r="J2447">
        <v>-0.48599999999999999</v>
      </c>
      <c r="K2447">
        <v>-1.48</v>
      </c>
      <c r="L2447">
        <v>-2.4740000000000002</v>
      </c>
      <c r="M2447">
        <v>-3.0950000000000002</v>
      </c>
      <c r="N2447">
        <v>-3.157</v>
      </c>
      <c r="O2447">
        <v>1.01</v>
      </c>
      <c r="P2447">
        <v>1.026</v>
      </c>
      <c r="Q2447">
        <v>1.014</v>
      </c>
      <c r="R2447">
        <v>0.57199999999999995</v>
      </c>
      <c r="S2447">
        <v>0.219</v>
      </c>
    </row>
    <row r="2448" spans="1:19" x14ac:dyDescent="0.3">
      <c r="A2448">
        <v>120</v>
      </c>
      <c r="B2448">
        <v>-0.48</v>
      </c>
      <c r="C2448">
        <v>-1.48</v>
      </c>
      <c r="D2448">
        <v>-2.4750000000000001</v>
      </c>
      <c r="E2448">
        <v>-3.0950000000000002</v>
      </c>
      <c r="F2448">
        <v>-3.16</v>
      </c>
      <c r="G2448">
        <v>2.2000000000000002</v>
      </c>
      <c r="H2448">
        <v>-0.01</v>
      </c>
      <c r="I2448">
        <v>1.9690000000000001</v>
      </c>
      <c r="J2448">
        <v>-0.49</v>
      </c>
      <c r="K2448">
        <v>-1.48</v>
      </c>
      <c r="L2448">
        <v>-2.4740000000000002</v>
      </c>
      <c r="M2448">
        <v>-3.0950000000000002</v>
      </c>
      <c r="N2448">
        <v>-3.1539999999999999</v>
      </c>
      <c r="O2448">
        <v>1.012</v>
      </c>
      <c r="P2448">
        <v>1.0309999999999999</v>
      </c>
      <c r="Q2448">
        <v>1.02</v>
      </c>
      <c r="R2448">
        <v>0.57199999999999995</v>
      </c>
      <c r="S2448">
        <v>0.21099999999999999</v>
      </c>
    </row>
    <row r="2449" spans="1:19" x14ac:dyDescent="0.3">
      <c r="A2449">
        <v>180</v>
      </c>
      <c r="B2449">
        <v>-0.48</v>
      </c>
      <c r="C2449">
        <v>-1.48</v>
      </c>
      <c r="D2449">
        <v>-2.4750000000000001</v>
      </c>
      <c r="E2449">
        <v>-3.0950000000000002</v>
      </c>
      <c r="F2449">
        <v>-3.16</v>
      </c>
      <c r="G2449">
        <v>2.2000000000000002</v>
      </c>
      <c r="H2449">
        <v>-0.01</v>
      </c>
      <c r="I2449">
        <v>1.9690000000000001</v>
      </c>
      <c r="J2449">
        <v>-0.49299999999999999</v>
      </c>
      <c r="K2449">
        <v>-1.48</v>
      </c>
      <c r="L2449">
        <v>-2.4740000000000002</v>
      </c>
      <c r="M2449">
        <v>-3.0939999999999999</v>
      </c>
      <c r="N2449">
        <v>-3.1509999999999998</v>
      </c>
      <c r="O2449">
        <v>1.0129999999999999</v>
      </c>
      <c r="P2449">
        <v>1.0349999999999999</v>
      </c>
      <c r="Q2449">
        <v>1.022</v>
      </c>
      <c r="R2449">
        <v>0.57399999999999995</v>
      </c>
      <c r="S2449">
        <v>0.20499999999999999</v>
      </c>
    </row>
    <row r="2450" spans="1:19" x14ac:dyDescent="0.3">
      <c r="A2450">
        <v>240</v>
      </c>
      <c r="B2450">
        <v>-0.48</v>
      </c>
      <c r="C2450">
        <v>-1.48</v>
      </c>
      <c r="D2450">
        <v>-2.4750000000000001</v>
      </c>
      <c r="E2450">
        <v>-3.0950000000000002</v>
      </c>
      <c r="F2450">
        <v>-3.16</v>
      </c>
      <c r="G2450">
        <v>2.2000000000000002</v>
      </c>
      <c r="H2450">
        <v>-0.01</v>
      </c>
      <c r="I2450">
        <v>1.9690000000000001</v>
      </c>
      <c r="J2450">
        <v>-0.495</v>
      </c>
      <c r="K2450">
        <v>-1.48</v>
      </c>
      <c r="L2450">
        <v>-2.4740000000000002</v>
      </c>
      <c r="M2450">
        <v>-3.0950000000000002</v>
      </c>
      <c r="N2450">
        <v>-3.1480000000000001</v>
      </c>
      <c r="O2450">
        <v>1.0129999999999999</v>
      </c>
      <c r="P2450">
        <v>1.036</v>
      </c>
      <c r="Q2450">
        <v>1.0229999999999999</v>
      </c>
      <c r="R2450">
        <v>0.57899999999999996</v>
      </c>
      <c r="S2450">
        <v>0.2</v>
      </c>
    </row>
    <row r="2451" spans="1:19" x14ac:dyDescent="0.3">
      <c r="A2451">
        <v>300</v>
      </c>
      <c r="B2451">
        <v>-0.48</v>
      </c>
      <c r="C2451">
        <v>-1.48</v>
      </c>
      <c r="D2451">
        <v>-2.4750000000000001</v>
      </c>
      <c r="E2451">
        <v>-3.0950000000000002</v>
      </c>
      <c r="F2451">
        <v>-3.16</v>
      </c>
      <c r="G2451">
        <v>2.2000000000000002</v>
      </c>
      <c r="H2451">
        <v>-0.01</v>
      </c>
      <c r="I2451">
        <v>1.9690000000000001</v>
      </c>
      <c r="J2451">
        <v>-0.497</v>
      </c>
      <c r="K2451">
        <v>-1.48</v>
      </c>
      <c r="L2451">
        <v>-2.4729999999999999</v>
      </c>
      <c r="M2451">
        <v>-3.0939999999999999</v>
      </c>
      <c r="N2451">
        <v>-3.145</v>
      </c>
      <c r="O2451">
        <v>1.012</v>
      </c>
      <c r="P2451">
        <v>1.034</v>
      </c>
      <c r="Q2451">
        <v>1.0209999999999999</v>
      </c>
      <c r="R2451">
        <v>0.57999999999999996</v>
      </c>
      <c r="S2451">
        <v>0.19500000000000001</v>
      </c>
    </row>
    <row r="2452" spans="1:19" x14ac:dyDescent="0.3">
      <c r="A2452">
        <v>360</v>
      </c>
      <c r="B2452">
        <v>-0.48</v>
      </c>
      <c r="C2452">
        <v>-1.48</v>
      </c>
      <c r="D2452">
        <v>-2.4750000000000001</v>
      </c>
      <c r="E2452">
        <v>-3.0950000000000002</v>
      </c>
      <c r="F2452">
        <v>-3.16</v>
      </c>
      <c r="G2452">
        <v>2.2000000000000002</v>
      </c>
      <c r="H2452">
        <v>-0.01</v>
      </c>
      <c r="I2452">
        <v>1.9690000000000001</v>
      </c>
      <c r="J2452">
        <v>-0.5</v>
      </c>
      <c r="K2452">
        <v>-1.4810000000000001</v>
      </c>
      <c r="L2452">
        <v>-2.4740000000000002</v>
      </c>
      <c r="M2452">
        <v>-3.093</v>
      </c>
      <c r="N2452">
        <v>-3.1419999999999999</v>
      </c>
      <c r="O2452">
        <v>1.012</v>
      </c>
      <c r="P2452">
        <v>1.032</v>
      </c>
      <c r="Q2452">
        <v>1.022</v>
      </c>
      <c r="R2452">
        <v>0.57699999999999996</v>
      </c>
      <c r="S2452">
        <v>0.191</v>
      </c>
    </row>
    <row r="2453" spans="1:19" x14ac:dyDescent="0.3">
      <c r="A2453">
        <v>420</v>
      </c>
      <c r="B2453">
        <v>-0.48</v>
      </c>
      <c r="C2453">
        <v>-1.48</v>
      </c>
      <c r="D2453">
        <v>-2.4750000000000001</v>
      </c>
      <c r="E2453">
        <v>-3.0950000000000002</v>
      </c>
      <c r="F2453">
        <v>-3.16</v>
      </c>
      <c r="G2453">
        <v>2.2000000000000002</v>
      </c>
      <c r="H2453">
        <v>-0.01</v>
      </c>
      <c r="I2453">
        <v>1.9690000000000001</v>
      </c>
      <c r="J2453">
        <v>-0.502</v>
      </c>
      <c r="K2453">
        <v>-1.482</v>
      </c>
      <c r="L2453">
        <v>-2.4740000000000002</v>
      </c>
      <c r="M2453">
        <v>-3.09</v>
      </c>
      <c r="N2453">
        <v>-3.1389999999999998</v>
      </c>
      <c r="O2453">
        <v>1.0109999999999999</v>
      </c>
      <c r="P2453">
        <v>1.03</v>
      </c>
      <c r="Q2453">
        <v>1.0229999999999999</v>
      </c>
      <c r="R2453">
        <v>0.57099999999999995</v>
      </c>
      <c r="S2453">
        <v>0.189</v>
      </c>
    </row>
    <row r="2454" spans="1:19" x14ac:dyDescent="0.3">
      <c r="A2454">
        <v>480</v>
      </c>
      <c r="B2454">
        <v>-0.48</v>
      </c>
      <c r="C2454">
        <v>-1.48</v>
      </c>
      <c r="D2454">
        <v>-2.4750000000000001</v>
      </c>
      <c r="E2454">
        <v>-3.0950000000000002</v>
      </c>
      <c r="F2454">
        <v>-3.16</v>
      </c>
      <c r="G2454">
        <v>2.2000000000000002</v>
      </c>
      <c r="H2454">
        <v>-0.01</v>
      </c>
      <c r="I2454">
        <v>1.9690000000000001</v>
      </c>
      <c r="J2454">
        <v>-0.504</v>
      </c>
      <c r="K2454">
        <v>-1.4830000000000001</v>
      </c>
      <c r="L2454">
        <v>-2.4729999999999999</v>
      </c>
      <c r="M2454">
        <v>-3.0880000000000001</v>
      </c>
      <c r="N2454">
        <v>-3.1360000000000001</v>
      </c>
      <c r="O2454">
        <v>1.01</v>
      </c>
      <c r="P2454">
        <v>1.028</v>
      </c>
      <c r="Q2454">
        <v>1.022</v>
      </c>
      <c r="R2454">
        <v>0.56499999999999995</v>
      </c>
      <c r="S2454">
        <v>0.187</v>
      </c>
    </row>
    <row r="2455" spans="1:19" x14ac:dyDescent="0.3">
      <c r="A2455">
        <v>540</v>
      </c>
      <c r="B2455">
        <v>-0.48</v>
      </c>
      <c r="C2455">
        <v>-1.48</v>
      </c>
      <c r="D2455">
        <v>-2.4750000000000001</v>
      </c>
      <c r="E2455">
        <v>-3.0950000000000002</v>
      </c>
      <c r="F2455">
        <v>-3.16</v>
      </c>
      <c r="G2455">
        <v>2.2000000000000002</v>
      </c>
      <c r="H2455">
        <v>-0.01</v>
      </c>
      <c r="I2455">
        <v>1.9690000000000001</v>
      </c>
      <c r="J2455">
        <v>-0.50700000000000001</v>
      </c>
      <c r="K2455">
        <v>-1.4850000000000001</v>
      </c>
      <c r="L2455">
        <v>-2.4729999999999999</v>
      </c>
      <c r="M2455">
        <v>-3.085</v>
      </c>
      <c r="N2455">
        <v>-3.133</v>
      </c>
      <c r="O2455">
        <v>1.0089999999999999</v>
      </c>
      <c r="P2455">
        <v>1.026</v>
      </c>
      <c r="Q2455">
        <v>1.0209999999999999</v>
      </c>
      <c r="R2455">
        <v>0.55900000000000005</v>
      </c>
      <c r="S2455">
        <v>0.186</v>
      </c>
    </row>
    <row r="2456" spans="1:19" x14ac:dyDescent="0.3">
      <c r="A2456">
        <v>600</v>
      </c>
      <c r="B2456">
        <v>-0.48</v>
      </c>
      <c r="C2456">
        <v>-1.48</v>
      </c>
      <c r="D2456">
        <v>-2.4750000000000001</v>
      </c>
      <c r="E2456">
        <v>-3.0950000000000002</v>
      </c>
      <c r="F2456">
        <v>-3.16</v>
      </c>
      <c r="G2456">
        <v>2.2000000000000002</v>
      </c>
      <c r="H2456">
        <v>-0.01</v>
      </c>
      <c r="I2456">
        <v>1.9690000000000001</v>
      </c>
      <c r="J2456">
        <v>-0.50900000000000001</v>
      </c>
      <c r="K2456">
        <v>-1.486</v>
      </c>
      <c r="L2456">
        <v>-2.4729999999999999</v>
      </c>
      <c r="M2456">
        <v>-3.0819999999999999</v>
      </c>
      <c r="N2456">
        <v>-3.13</v>
      </c>
      <c r="O2456">
        <v>1.008</v>
      </c>
      <c r="P2456">
        <v>1.0249999999999999</v>
      </c>
      <c r="Q2456">
        <v>1.0209999999999999</v>
      </c>
      <c r="R2456">
        <v>0.55400000000000005</v>
      </c>
      <c r="S2456">
        <v>0.185</v>
      </c>
    </row>
    <row r="2458" spans="1:19" x14ac:dyDescent="0.3">
      <c r="A2458" t="s">
        <v>0</v>
      </c>
      <c r="B2458" t="s">
        <v>190</v>
      </c>
    </row>
    <row r="2459" spans="1:19" x14ac:dyDescent="0.3">
      <c r="A2459">
        <v>0</v>
      </c>
      <c r="B2459">
        <v>-0.48</v>
      </c>
      <c r="C2459">
        <v>-1.48</v>
      </c>
      <c r="D2459">
        <v>-2.4769999999999999</v>
      </c>
      <c r="E2459">
        <v>-3.16</v>
      </c>
      <c r="F2459">
        <v>-3.24</v>
      </c>
      <c r="G2459">
        <v>2.2000000000000002</v>
      </c>
      <c r="H2459">
        <v>0</v>
      </c>
      <c r="I2459">
        <v>2.4500000000000002</v>
      </c>
      <c r="J2459">
        <v>-0.48</v>
      </c>
      <c r="K2459">
        <v>-1.48</v>
      </c>
      <c r="L2459">
        <v>-2.4769999999999999</v>
      </c>
      <c r="M2459">
        <v>-3.16</v>
      </c>
      <c r="N2459">
        <v>-3.24</v>
      </c>
      <c r="O2459">
        <v>1.006</v>
      </c>
      <c r="P2459">
        <v>1.006</v>
      </c>
      <c r="Q2459">
        <v>0.999</v>
      </c>
      <c r="R2459">
        <v>0.62</v>
      </c>
      <c r="S2459">
        <v>0.24</v>
      </c>
    </row>
    <row r="2460" spans="1:19" x14ac:dyDescent="0.3">
      <c r="A2460">
        <v>60</v>
      </c>
      <c r="B2460">
        <v>-0.48</v>
      </c>
      <c r="C2460">
        <v>-1.48</v>
      </c>
      <c r="D2460">
        <v>-2.4769999999999999</v>
      </c>
      <c r="E2460">
        <v>-3.16</v>
      </c>
      <c r="F2460">
        <v>-3.24</v>
      </c>
      <c r="G2460">
        <v>2.2000000000000002</v>
      </c>
      <c r="H2460">
        <v>0</v>
      </c>
      <c r="I2460">
        <v>2.4500000000000002</v>
      </c>
      <c r="J2460">
        <v>-0.48499999999999999</v>
      </c>
      <c r="K2460">
        <v>-1.48</v>
      </c>
      <c r="L2460">
        <v>-2.4769999999999999</v>
      </c>
      <c r="M2460">
        <v>-3.1589999999999998</v>
      </c>
      <c r="N2460">
        <v>-3.2429999999999999</v>
      </c>
      <c r="O2460">
        <v>1.0129999999999999</v>
      </c>
      <c r="P2460">
        <v>1.0269999999999999</v>
      </c>
      <c r="Q2460">
        <v>1.018</v>
      </c>
      <c r="R2460">
        <v>0.622</v>
      </c>
      <c r="S2460">
        <v>0.249</v>
      </c>
    </row>
    <row r="2461" spans="1:19" x14ac:dyDescent="0.3">
      <c r="A2461">
        <v>120</v>
      </c>
      <c r="B2461">
        <v>-0.48</v>
      </c>
      <c r="C2461">
        <v>-1.48</v>
      </c>
      <c r="D2461">
        <v>-2.4769999999999999</v>
      </c>
      <c r="E2461">
        <v>-3.16</v>
      </c>
      <c r="F2461">
        <v>-3.24</v>
      </c>
      <c r="G2461">
        <v>2.2000000000000002</v>
      </c>
      <c r="H2461">
        <v>0</v>
      </c>
      <c r="I2461">
        <v>2.4500000000000002</v>
      </c>
      <c r="J2461">
        <v>-0.48699999999999999</v>
      </c>
      <c r="K2461">
        <v>-1.48</v>
      </c>
      <c r="L2461">
        <v>-2.4769999999999999</v>
      </c>
      <c r="M2461">
        <v>-3.1589999999999998</v>
      </c>
      <c r="N2461">
        <v>-3.246</v>
      </c>
      <c r="O2461">
        <v>1.0169999999999999</v>
      </c>
      <c r="P2461">
        <v>1.0309999999999999</v>
      </c>
      <c r="Q2461">
        <v>1.026</v>
      </c>
      <c r="R2461">
        <v>0.625</v>
      </c>
      <c r="S2461">
        <v>0.25700000000000001</v>
      </c>
    </row>
    <row r="2462" spans="1:19" x14ac:dyDescent="0.3">
      <c r="A2462">
        <v>180</v>
      </c>
      <c r="B2462">
        <v>-0.48</v>
      </c>
      <c r="C2462">
        <v>-1.48</v>
      </c>
      <c r="D2462">
        <v>-2.4769999999999999</v>
      </c>
      <c r="E2462">
        <v>-3.16</v>
      </c>
      <c r="F2462">
        <v>-3.24</v>
      </c>
      <c r="G2462">
        <v>2.2000000000000002</v>
      </c>
      <c r="H2462">
        <v>0</v>
      </c>
      <c r="I2462">
        <v>2.4500000000000002</v>
      </c>
      <c r="J2462">
        <v>-0.48899999999999999</v>
      </c>
      <c r="K2462">
        <v>-1.48</v>
      </c>
      <c r="L2462">
        <v>-2.4769999999999999</v>
      </c>
      <c r="M2462">
        <v>-3.1589999999999998</v>
      </c>
      <c r="N2462">
        <v>-3.2490000000000001</v>
      </c>
      <c r="O2462">
        <v>1.02</v>
      </c>
      <c r="P2462">
        <v>1.034</v>
      </c>
      <c r="Q2462">
        <v>1.026</v>
      </c>
      <c r="R2462">
        <v>0.627</v>
      </c>
      <c r="S2462">
        <v>0.26300000000000001</v>
      </c>
    </row>
    <row r="2463" spans="1:19" x14ac:dyDescent="0.3">
      <c r="A2463">
        <v>240</v>
      </c>
      <c r="B2463">
        <v>-0.48</v>
      </c>
      <c r="C2463">
        <v>-1.48</v>
      </c>
      <c r="D2463">
        <v>-2.4769999999999999</v>
      </c>
      <c r="E2463">
        <v>-3.16</v>
      </c>
      <c r="F2463">
        <v>-3.24</v>
      </c>
      <c r="G2463">
        <v>2.2000000000000002</v>
      </c>
      <c r="H2463">
        <v>0</v>
      </c>
      <c r="I2463">
        <v>2.4500000000000002</v>
      </c>
      <c r="J2463">
        <v>-0.49</v>
      </c>
      <c r="K2463">
        <v>-1.48</v>
      </c>
      <c r="L2463">
        <v>-2.476</v>
      </c>
      <c r="M2463">
        <v>-3.157</v>
      </c>
      <c r="N2463">
        <v>-3.2519999999999998</v>
      </c>
      <c r="O2463">
        <v>1.022</v>
      </c>
      <c r="P2463">
        <v>1.0349999999999999</v>
      </c>
      <c r="Q2463">
        <v>1.0269999999999999</v>
      </c>
      <c r="R2463">
        <v>0.624</v>
      </c>
      <c r="S2463">
        <v>0.26900000000000002</v>
      </c>
    </row>
    <row r="2464" spans="1:19" x14ac:dyDescent="0.3">
      <c r="A2464">
        <v>300</v>
      </c>
      <c r="B2464">
        <v>-0.48</v>
      </c>
      <c r="C2464">
        <v>-1.48</v>
      </c>
      <c r="D2464">
        <v>-2.4769999999999999</v>
      </c>
      <c r="E2464">
        <v>-3.16</v>
      </c>
      <c r="F2464">
        <v>-3.24</v>
      </c>
      <c r="G2464">
        <v>2.2000000000000002</v>
      </c>
      <c r="H2464">
        <v>0</v>
      </c>
      <c r="I2464">
        <v>2.4500000000000002</v>
      </c>
      <c r="J2464">
        <v>-0.49099999999999999</v>
      </c>
      <c r="K2464">
        <v>-1.48</v>
      </c>
      <c r="L2464">
        <v>-2.4769999999999999</v>
      </c>
      <c r="M2464">
        <v>-3.157</v>
      </c>
      <c r="N2464">
        <v>-3.2549999999999999</v>
      </c>
      <c r="O2464">
        <v>1.024</v>
      </c>
      <c r="P2464">
        <v>1.034</v>
      </c>
      <c r="Q2464">
        <v>1.028</v>
      </c>
      <c r="R2464">
        <v>0.627</v>
      </c>
      <c r="S2464">
        <v>0.27400000000000002</v>
      </c>
    </row>
    <row r="2465" spans="1:19" x14ac:dyDescent="0.3">
      <c r="A2465">
        <v>360</v>
      </c>
      <c r="B2465">
        <v>-0.48</v>
      </c>
      <c r="C2465">
        <v>-1.48</v>
      </c>
      <c r="D2465">
        <v>-2.4769999999999999</v>
      </c>
      <c r="E2465">
        <v>-3.16</v>
      </c>
      <c r="F2465">
        <v>-3.24</v>
      </c>
      <c r="G2465">
        <v>2.2000000000000002</v>
      </c>
      <c r="H2465">
        <v>0</v>
      </c>
      <c r="I2465">
        <v>2.4500000000000002</v>
      </c>
      <c r="J2465">
        <v>-0.49099999999999999</v>
      </c>
      <c r="K2465">
        <v>-1.4810000000000001</v>
      </c>
      <c r="L2465">
        <v>-2.476</v>
      </c>
      <c r="M2465">
        <v>-3.1579999999999999</v>
      </c>
      <c r="N2465">
        <v>-3.258</v>
      </c>
      <c r="O2465">
        <v>1.0249999999999999</v>
      </c>
      <c r="P2465">
        <v>1.0329999999999999</v>
      </c>
      <c r="Q2465">
        <v>1.026</v>
      </c>
      <c r="R2465">
        <v>0.63200000000000001</v>
      </c>
      <c r="S2465">
        <v>0.27800000000000002</v>
      </c>
    </row>
    <row r="2466" spans="1:19" x14ac:dyDescent="0.3">
      <c r="A2466">
        <v>420</v>
      </c>
      <c r="B2466">
        <v>-0.48</v>
      </c>
      <c r="C2466">
        <v>-1.48</v>
      </c>
      <c r="D2466">
        <v>-2.4769999999999999</v>
      </c>
      <c r="E2466">
        <v>-3.16</v>
      </c>
      <c r="F2466">
        <v>-3.24</v>
      </c>
      <c r="G2466">
        <v>2.2000000000000002</v>
      </c>
      <c r="H2466">
        <v>0</v>
      </c>
      <c r="I2466">
        <v>2.4500000000000002</v>
      </c>
      <c r="J2466">
        <v>-0.49199999999999999</v>
      </c>
      <c r="K2466">
        <v>-1.482</v>
      </c>
      <c r="L2466">
        <v>-2.476</v>
      </c>
      <c r="M2466">
        <v>-3.1589999999999998</v>
      </c>
      <c r="N2466">
        <v>-3.2610000000000001</v>
      </c>
      <c r="O2466">
        <v>1.0249999999999999</v>
      </c>
      <c r="P2466">
        <v>1.0309999999999999</v>
      </c>
      <c r="Q2466">
        <v>1.026</v>
      </c>
      <c r="R2466">
        <v>0.63800000000000001</v>
      </c>
      <c r="S2466">
        <v>0.28299999999999997</v>
      </c>
    </row>
    <row r="2467" spans="1:19" x14ac:dyDescent="0.3">
      <c r="A2467">
        <v>480</v>
      </c>
      <c r="B2467">
        <v>-0.48</v>
      </c>
      <c r="C2467">
        <v>-1.48</v>
      </c>
      <c r="D2467">
        <v>-2.4769999999999999</v>
      </c>
      <c r="E2467">
        <v>-3.16</v>
      </c>
      <c r="F2467">
        <v>-3.24</v>
      </c>
      <c r="G2467">
        <v>2.2000000000000002</v>
      </c>
      <c r="H2467">
        <v>0</v>
      </c>
      <c r="I2467">
        <v>2.4500000000000002</v>
      </c>
      <c r="J2467">
        <v>-0.49199999999999999</v>
      </c>
      <c r="K2467">
        <v>-1.4830000000000001</v>
      </c>
      <c r="L2467">
        <v>-2.476</v>
      </c>
      <c r="M2467">
        <v>-3.161</v>
      </c>
      <c r="N2467">
        <v>-3.2639999999999998</v>
      </c>
      <c r="O2467">
        <v>1.026</v>
      </c>
      <c r="P2467">
        <v>1.03</v>
      </c>
      <c r="Q2467">
        <v>1.0269999999999999</v>
      </c>
      <c r="R2467">
        <v>0.64400000000000002</v>
      </c>
      <c r="S2467">
        <v>0.28699999999999998</v>
      </c>
    </row>
    <row r="2468" spans="1:19" x14ac:dyDescent="0.3">
      <c r="A2468">
        <v>540</v>
      </c>
      <c r="B2468">
        <v>-0.48</v>
      </c>
      <c r="C2468">
        <v>-1.48</v>
      </c>
      <c r="D2468">
        <v>-2.4769999999999999</v>
      </c>
      <c r="E2468">
        <v>-3.16</v>
      </c>
      <c r="F2468">
        <v>-3.24</v>
      </c>
      <c r="G2468">
        <v>2.2000000000000002</v>
      </c>
      <c r="H2468">
        <v>0</v>
      </c>
      <c r="I2468">
        <v>2.4500000000000002</v>
      </c>
      <c r="J2468">
        <v>-0.49199999999999999</v>
      </c>
      <c r="K2468">
        <v>-1.4830000000000001</v>
      </c>
      <c r="L2468">
        <v>-2.476</v>
      </c>
      <c r="M2468">
        <v>-3.1629999999999998</v>
      </c>
      <c r="N2468">
        <v>-3.2669999999999999</v>
      </c>
      <c r="O2468">
        <v>1.026</v>
      </c>
      <c r="P2468">
        <v>1.0289999999999999</v>
      </c>
      <c r="Q2468">
        <v>1.0269999999999999</v>
      </c>
      <c r="R2468">
        <v>0.65</v>
      </c>
      <c r="S2468">
        <v>0.28999999999999998</v>
      </c>
    </row>
    <row r="2469" spans="1:19" x14ac:dyDescent="0.3">
      <c r="A2469">
        <v>600</v>
      </c>
      <c r="B2469">
        <v>-0.48</v>
      </c>
      <c r="C2469">
        <v>-1.48</v>
      </c>
      <c r="D2469">
        <v>-2.4769999999999999</v>
      </c>
      <c r="E2469">
        <v>-3.16</v>
      </c>
      <c r="F2469">
        <v>-3.24</v>
      </c>
      <c r="G2469">
        <v>2.2000000000000002</v>
      </c>
      <c r="H2469">
        <v>0</v>
      </c>
      <c r="I2469">
        <v>2.4500000000000002</v>
      </c>
      <c r="J2469">
        <v>-0.49299999999999999</v>
      </c>
      <c r="K2469">
        <v>-1.484</v>
      </c>
      <c r="L2469">
        <v>-2.476</v>
      </c>
      <c r="M2469">
        <v>-3.1659999999999999</v>
      </c>
      <c r="N2469">
        <v>-3.27</v>
      </c>
      <c r="O2469">
        <v>1.0269999999999999</v>
      </c>
      <c r="P2469">
        <v>1.0289999999999999</v>
      </c>
      <c r="Q2469">
        <v>1.026</v>
      </c>
      <c r="R2469">
        <v>0.65400000000000003</v>
      </c>
      <c r="S2469">
        <v>0.29099999999999998</v>
      </c>
    </row>
    <row r="2471" spans="1:19" x14ac:dyDescent="0.3">
      <c r="A2471" t="s">
        <v>0</v>
      </c>
      <c r="B2471" t="s">
        <v>191</v>
      </c>
    </row>
    <row r="2472" spans="1:19" x14ac:dyDescent="0.3">
      <c r="A2472">
        <v>0</v>
      </c>
      <c r="B2472">
        <v>-0.48</v>
      </c>
      <c r="C2472">
        <v>-1.48</v>
      </c>
      <c r="D2472">
        <v>-2.4769999999999999</v>
      </c>
      <c r="E2472">
        <v>-3.16</v>
      </c>
      <c r="F2472">
        <v>-3.24</v>
      </c>
      <c r="G2472">
        <v>2.2000000000000002</v>
      </c>
      <c r="H2472">
        <v>0</v>
      </c>
      <c r="I2472">
        <v>2.2240000000000002</v>
      </c>
      <c r="J2472">
        <v>-0.48</v>
      </c>
      <c r="K2472">
        <v>-1.48</v>
      </c>
      <c r="L2472">
        <v>-2.4769999999999999</v>
      </c>
      <c r="M2472">
        <v>-3.16</v>
      </c>
      <c r="N2472">
        <v>-3.24</v>
      </c>
      <c r="O2472">
        <v>1.006</v>
      </c>
      <c r="P2472">
        <v>1.006</v>
      </c>
      <c r="Q2472">
        <v>0.999</v>
      </c>
      <c r="R2472">
        <v>0.62</v>
      </c>
      <c r="S2472">
        <v>0.24</v>
      </c>
    </row>
    <row r="2473" spans="1:19" x14ac:dyDescent="0.3">
      <c r="A2473">
        <v>60</v>
      </c>
      <c r="B2473">
        <v>-0.48</v>
      </c>
      <c r="C2473">
        <v>-1.48</v>
      </c>
      <c r="D2473">
        <v>-2.4769999999999999</v>
      </c>
      <c r="E2473">
        <v>-3.16</v>
      </c>
      <c r="F2473">
        <v>-3.24</v>
      </c>
      <c r="G2473">
        <v>2.2000000000000002</v>
      </c>
      <c r="H2473">
        <v>0</v>
      </c>
      <c r="I2473">
        <v>2.2240000000000002</v>
      </c>
      <c r="J2473">
        <v>-0.48499999999999999</v>
      </c>
      <c r="K2473">
        <v>-1.48</v>
      </c>
      <c r="L2473">
        <v>-2.4769999999999999</v>
      </c>
      <c r="M2473">
        <v>-3.1589999999999998</v>
      </c>
      <c r="N2473">
        <v>-3.24</v>
      </c>
      <c r="O2473">
        <v>1.0129999999999999</v>
      </c>
      <c r="P2473">
        <v>1.0269999999999999</v>
      </c>
      <c r="Q2473">
        <v>1.018</v>
      </c>
      <c r="R2473">
        <v>0.623</v>
      </c>
      <c r="S2473">
        <v>0.24099999999999999</v>
      </c>
    </row>
    <row r="2474" spans="1:19" x14ac:dyDescent="0.3">
      <c r="A2474">
        <v>120</v>
      </c>
      <c r="B2474">
        <v>-0.48</v>
      </c>
      <c r="C2474">
        <v>-1.48</v>
      </c>
      <c r="D2474">
        <v>-2.4769999999999999</v>
      </c>
      <c r="E2474">
        <v>-3.16</v>
      </c>
      <c r="F2474">
        <v>-3.24</v>
      </c>
      <c r="G2474">
        <v>2.2000000000000002</v>
      </c>
      <c r="H2474">
        <v>0</v>
      </c>
      <c r="I2474">
        <v>2.2240000000000002</v>
      </c>
      <c r="J2474">
        <v>-0.48699999999999999</v>
      </c>
      <c r="K2474">
        <v>-1.48</v>
      </c>
      <c r="L2474">
        <v>-2.4769999999999999</v>
      </c>
      <c r="M2474">
        <v>-3.1589999999999998</v>
      </c>
      <c r="N2474">
        <v>-3.24</v>
      </c>
      <c r="O2474">
        <v>1.018</v>
      </c>
      <c r="P2474">
        <v>1.0309999999999999</v>
      </c>
      <c r="Q2474">
        <v>1.026</v>
      </c>
      <c r="R2474">
        <v>0.624</v>
      </c>
      <c r="S2474">
        <v>0.24099999999999999</v>
      </c>
    </row>
    <row r="2475" spans="1:19" x14ac:dyDescent="0.3">
      <c r="A2475">
        <v>180</v>
      </c>
      <c r="B2475">
        <v>-0.48</v>
      </c>
      <c r="C2475">
        <v>-1.48</v>
      </c>
      <c r="D2475">
        <v>-2.4769999999999999</v>
      </c>
      <c r="E2475">
        <v>-3.16</v>
      </c>
      <c r="F2475">
        <v>-3.24</v>
      </c>
      <c r="G2475">
        <v>2.2000000000000002</v>
      </c>
      <c r="H2475">
        <v>0</v>
      </c>
      <c r="I2475">
        <v>2.2240000000000002</v>
      </c>
      <c r="J2475">
        <v>-0.48899999999999999</v>
      </c>
      <c r="K2475">
        <v>-1.48</v>
      </c>
      <c r="L2475">
        <v>-2.4769999999999999</v>
      </c>
      <c r="M2475">
        <v>-3.1589999999999998</v>
      </c>
      <c r="N2475">
        <v>-3.24</v>
      </c>
      <c r="O2475">
        <v>1.02</v>
      </c>
      <c r="P2475">
        <v>1.0349999999999999</v>
      </c>
      <c r="Q2475">
        <v>1.0269999999999999</v>
      </c>
      <c r="R2475">
        <v>0.626</v>
      </c>
      <c r="S2475">
        <v>0.24099999999999999</v>
      </c>
    </row>
    <row r="2476" spans="1:19" x14ac:dyDescent="0.3">
      <c r="A2476">
        <v>240</v>
      </c>
      <c r="B2476">
        <v>-0.48</v>
      </c>
      <c r="C2476">
        <v>-1.48</v>
      </c>
      <c r="D2476">
        <v>-2.4769999999999999</v>
      </c>
      <c r="E2476">
        <v>-3.16</v>
      </c>
      <c r="F2476">
        <v>-3.24</v>
      </c>
      <c r="G2476">
        <v>2.2000000000000002</v>
      </c>
      <c r="H2476">
        <v>0</v>
      </c>
      <c r="I2476">
        <v>2.2240000000000002</v>
      </c>
      <c r="J2476">
        <v>-0.49</v>
      </c>
      <c r="K2476">
        <v>-1.48</v>
      </c>
      <c r="L2476">
        <v>-2.4769999999999999</v>
      </c>
      <c r="M2476">
        <v>-3.1579999999999999</v>
      </c>
      <c r="N2476">
        <v>-3.24</v>
      </c>
      <c r="O2476">
        <v>1.022</v>
      </c>
      <c r="P2476">
        <v>1.0349999999999999</v>
      </c>
      <c r="Q2476">
        <v>1.0269999999999999</v>
      </c>
      <c r="R2476">
        <v>0.628</v>
      </c>
      <c r="S2476">
        <v>0.24199999999999999</v>
      </c>
    </row>
    <row r="2477" spans="1:19" x14ac:dyDescent="0.3">
      <c r="A2477">
        <v>300</v>
      </c>
      <c r="B2477">
        <v>-0.48</v>
      </c>
      <c r="C2477">
        <v>-1.48</v>
      </c>
      <c r="D2477">
        <v>-2.4769999999999999</v>
      </c>
      <c r="E2477">
        <v>-3.16</v>
      </c>
      <c r="F2477">
        <v>-3.24</v>
      </c>
      <c r="G2477">
        <v>2.2000000000000002</v>
      </c>
      <c r="H2477">
        <v>0</v>
      </c>
      <c r="I2477">
        <v>2.2240000000000002</v>
      </c>
      <c r="J2477">
        <v>-0.49099999999999999</v>
      </c>
      <c r="K2477">
        <v>-1.48</v>
      </c>
      <c r="L2477">
        <v>-2.476</v>
      </c>
      <c r="M2477">
        <v>-3.157</v>
      </c>
      <c r="N2477">
        <v>-3.24</v>
      </c>
      <c r="O2477">
        <v>1.024</v>
      </c>
      <c r="P2477">
        <v>1.034</v>
      </c>
      <c r="Q2477">
        <v>1.0269999999999999</v>
      </c>
      <c r="R2477">
        <v>0.629</v>
      </c>
      <c r="S2477">
        <v>0.24199999999999999</v>
      </c>
    </row>
    <row r="2478" spans="1:19" x14ac:dyDescent="0.3">
      <c r="A2478">
        <v>360</v>
      </c>
      <c r="B2478">
        <v>-0.48</v>
      </c>
      <c r="C2478">
        <v>-1.48</v>
      </c>
      <c r="D2478">
        <v>-2.4769999999999999</v>
      </c>
      <c r="E2478">
        <v>-3.16</v>
      </c>
      <c r="F2478">
        <v>-3.24</v>
      </c>
      <c r="G2478">
        <v>2.2000000000000002</v>
      </c>
      <c r="H2478">
        <v>0</v>
      </c>
      <c r="I2478">
        <v>2.2240000000000002</v>
      </c>
      <c r="J2478">
        <v>-0.49099999999999999</v>
      </c>
      <c r="K2478">
        <v>-1.4810000000000001</v>
      </c>
      <c r="L2478">
        <v>-2.476</v>
      </c>
      <c r="M2478">
        <v>-3.157</v>
      </c>
      <c r="N2478">
        <v>-3.24</v>
      </c>
      <c r="O2478">
        <v>1.0249999999999999</v>
      </c>
      <c r="P2478">
        <v>1.0329999999999999</v>
      </c>
      <c r="Q2478">
        <v>1.026</v>
      </c>
      <c r="R2478">
        <v>0.63</v>
      </c>
      <c r="S2478">
        <v>0.24299999999999999</v>
      </c>
    </row>
    <row r="2479" spans="1:19" x14ac:dyDescent="0.3">
      <c r="A2479">
        <v>420</v>
      </c>
      <c r="B2479">
        <v>-0.48</v>
      </c>
      <c r="C2479">
        <v>-1.48</v>
      </c>
      <c r="D2479">
        <v>-2.4769999999999999</v>
      </c>
      <c r="E2479">
        <v>-3.16</v>
      </c>
      <c r="F2479">
        <v>-3.24</v>
      </c>
      <c r="G2479">
        <v>2.2000000000000002</v>
      </c>
      <c r="H2479">
        <v>0</v>
      </c>
      <c r="I2479">
        <v>2.2240000000000002</v>
      </c>
      <c r="J2479">
        <v>-0.49199999999999999</v>
      </c>
      <c r="K2479">
        <v>-1.482</v>
      </c>
      <c r="L2479">
        <v>-2.476</v>
      </c>
      <c r="M2479">
        <v>-3.157</v>
      </c>
      <c r="N2479">
        <v>-3.24</v>
      </c>
      <c r="O2479">
        <v>1.0249999999999999</v>
      </c>
      <c r="P2479">
        <v>1.0309999999999999</v>
      </c>
      <c r="Q2479">
        <v>1.026</v>
      </c>
      <c r="R2479">
        <v>0.63100000000000001</v>
      </c>
      <c r="S2479">
        <v>0.24399999999999999</v>
      </c>
    </row>
    <row r="2480" spans="1:19" x14ac:dyDescent="0.3">
      <c r="A2480">
        <v>480</v>
      </c>
      <c r="B2480">
        <v>-0.48</v>
      </c>
      <c r="C2480">
        <v>-1.48</v>
      </c>
      <c r="D2480">
        <v>-2.4769999999999999</v>
      </c>
      <c r="E2480">
        <v>-3.16</v>
      </c>
      <c r="F2480">
        <v>-3.24</v>
      </c>
      <c r="G2480">
        <v>2.2000000000000002</v>
      </c>
      <c r="H2480">
        <v>0</v>
      </c>
      <c r="I2480">
        <v>2.2240000000000002</v>
      </c>
      <c r="J2480">
        <v>-0.49199999999999999</v>
      </c>
      <c r="K2480">
        <v>-1.4830000000000001</v>
      </c>
      <c r="L2480">
        <v>-2.476</v>
      </c>
      <c r="M2480">
        <v>-3.157</v>
      </c>
      <c r="N2480">
        <v>-3.24</v>
      </c>
      <c r="O2480">
        <v>1.026</v>
      </c>
      <c r="P2480">
        <v>1.03</v>
      </c>
      <c r="Q2480">
        <v>1.0269999999999999</v>
      </c>
      <c r="R2480">
        <v>0.63100000000000001</v>
      </c>
      <c r="S2480">
        <v>0.245</v>
      </c>
    </row>
    <row r="2481" spans="1:19" x14ac:dyDescent="0.3">
      <c r="A2481">
        <v>540</v>
      </c>
      <c r="B2481">
        <v>-0.48</v>
      </c>
      <c r="C2481">
        <v>-1.48</v>
      </c>
      <c r="D2481">
        <v>-2.4769999999999999</v>
      </c>
      <c r="E2481">
        <v>-3.16</v>
      </c>
      <c r="F2481">
        <v>-3.24</v>
      </c>
      <c r="G2481">
        <v>2.2000000000000002</v>
      </c>
      <c r="H2481">
        <v>0</v>
      </c>
      <c r="I2481">
        <v>2.2240000000000002</v>
      </c>
      <c r="J2481">
        <v>-0.49199999999999999</v>
      </c>
      <c r="K2481">
        <v>-1.4830000000000001</v>
      </c>
      <c r="L2481">
        <v>-2.476</v>
      </c>
      <c r="M2481">
        <v>-3.157</v>
      </c>
      <c r="N2481">
        <v>-3.24</v>
      </c>
      <c r="O2481">
        <v>1.026</v>
      </c>
      <c r="P2481">
        <v>1.0289999999999999</v>
      </c>
      <c r="Q2481">
        <v>1.026</v>
      </c>
      <c r="R2481">
        <v>0.63200000000000001</v>
      </c>
      <c r="S2481">
        <v>0.246</v>
      </c>
    </row>
    <row r="2482" spans="1:19" x14ac:dyDescent="0.3">
      <c r="A2482">
        <v>600</v>
      </c>
      <c r="B2482">
        <v>-0.48</v>
      </c>
      <c r="C2482">
        <v>-1.48</v>
      </c>
      <c r="D2482">
        <v>-2.4769999999999999</v>
      </c>
      <c r="E2482">
        <v>-3.16</v>
      </c>
      <c r="F2482">
        <v>-3.24</v>
      </c>
      <c r="G2482">
        <v>2.2000000000000002</v>
      </c>
      <c r="H2482">
        <v>0</v>
      </c>
      <c r="I2482">
        <v>2.2240000000000002</v>
      </c>
      <c r="J2482">
        <v>-0.49299999999999999</v>
      </c>
      <c r="K2482">
        <v>-1.484</v>
      </c>
      <c r="L2482">
        <v>-2.476</v>
      </c>
      <c r="M2482">
        <v>-3.157</v>
      </c>
      <c r="N2482">
        <v>-3.24</v>
      </c>
      <c r="O2482">
        <v>1.0269999999999999</v>
      </c>
      <c r="P2482">
        <v>1.0289999999999999</v>
      </c>
      <c r="Q2482">
        <v>1.026</v>
      </c>
      <c r="R2482">
        <v>0.63200000000000001</v>
      </c>
      <c r="S2482">
        <v>0.246</v>
      </c>
    </row>
    <row r="2484" spans="1:19" x14ac:dyDescent="0.3">
      <c r="A2484" t="s">
        <v>0</v>
      </c>
      <c r="B2484" t="s">
        <v>192</v>
      </c>
    </row>
    <row r="2485" spans="1:19" x14ac:dyDescent="0.3">
      <c r="A2485">
        <v>0</v>
      </c>
      <c r="B2485">
        <v>-0.48</v>
      </c>
      <c r="C2485">
        <v>-1.48</v>
      </c>
      <c r="D2485">
        <v>-2.4769999999999999</v>
      </c>
      <c r="E2485">
        <v>-3.16</v>
      </c>
      <c r="F2485">
        <v>-3.24</v>
      </c>
      <c r="G2485">
        <v>2.2000000000000002</v>
      </c>
      <c r="H2485">
        <v>0</v>
      </c>
      <c r="I2485">
        <v>1.9870000000000001</v>
      </c>
      <c r="J2485">
        <v>-0.48</v>
      </c>
      <c r="K2485">
        <v>-1.48</v>
      </c>
      <c r="L2485">
        <v>-2.4769999999999999</v>
      </c>
      <c r="M2485">
        <v>-3.16</v>
      </c>
      <c r="N2485">
        <v>-3.24</v>
      </c>
      <c r="O2485">
        <v>1.006</v>
      </c>
      <c r="P2485">
        <v>1.006</v>
      </c>
      <c r="Q2485">
        <v>0.999</v>
      </c>
      <c r="R2485">
        <v>0.62</v>
      </c>
      <c r="S2485">
        <v>0.24</v>
      </c>
    </row>
    <row r="2486" spans="1:19" x14ac:dyDescent="0.3">
      <c r="A2486">
        <v>60</v>
      </c>
      <c r="B2486">
        <v>-0.48</v>
      </c>
      <c r="C2486">
        <v>-1.48</v>
      </c>
      <c r="D2486">
        <v>-2.4769999999999999</v>
      </c>
      <c r="E2486">
        <v>-3.16</v>
      </c>
      <c r="F2486">
        <v>-3.24</v>
      </c>
      <c r="G2486">
        <v>2.2000000000000002</v>
      </c>
      <c r="H2486">
        <v>0</v>
      </c>
      <c r="I2486">
        <v>1.9870000000000001</v>
      </c>
      <c r="J2486">
        <v>-0.48499999999999999</v>
      </c>
      <c r="K2486">
        <v>-1.48</v>
      </c>
      <c r="L2486">
        <v>-2.4769999999999999</v>
      </c>
      <c r="M2486">
        <v>-3.16</v>
      </c>
      <c r="N2486">
        <v>-3.2370000000000001</v>
      </c>
      <c r="O2486">
        <v>1.0129999999999999</v>
      </c>
      <c r="P2486">
        <v>1.026</v>
      </c>
      <c r="Q2486">
        <v>1.018</v>
      </c>
      <c r="R2486">
        <v>0.624</v>
      </c>
      <c r="S2486">
        <v>0.23300000000000001</v>
      </c>
    </row>
    <row r="2487" spans="1:19" x14ac:dyDescent="0.3">
      <c r="A2487">
        <v>120</v>
      </c>
      <c r="B2487">
        <v>-0.48</v>
      </c>
      <c r="C2487">
        <v>-1.48</v>
      </c>
      <c r="D2487">
        <v>-2.4769999999999999</v>
      </c>
      <c r="E2487">
        <v>-3.16</v>
      </c>
      <c r="F2487">
        <v>-3.24</v>
      </c>
      <c r="G2487">
        <v>2.2000000000000002</v>
      </c>
      <c r="H2487">
        <v>0</v>
      </c>
      <c r="I2487">
        <v>1.9870000000000001</v>
      </c>
      <c r="J2487">
        <v>-0.48699999999999999</v>
      </c>
      <c r="K2487">
        <v>-1.48</v>
      </c>
      <c r="L2487">
        <v>-2.4769999999999999</v>
      </c>
      <c r="M2487">
        <v>-3.1589999999999998</v>
      </c>
      <c r="N2487">
        <v>-3.234</v>
      </c>
      <c r="O2487">
        <v>1.018</v>
      </c>
      <c r="P2487">
        <v>1.0309999999999999</v>
      </c>
      <c r="Q2487">
        <v>1.0249999999999999</v>
      </c>
      <c r="R2487">
        <v>0.623</v>
      </c>
      <c r="S2487">
        <v>0.22600000000000001</v>
      </c>
    </row>
    <row r="2488" spans="1:19" x14ac:dyDescent="0.3">
      <c r="A2488">
        <v>180</v>
      </c>
      <c r="B2488">
        <v>-0.48</v>
      </c>
      <c r="C2488">
        <v>-1.48</v>
      </c>
      <c r="D2488">
        <v>-2.4769999999999999</v>
      </c>
      <c r="E2488">
        <v>-3.16</v>
      </c>
      <c r="F2488">
        <v>-3.24</v>
      </c>
      <c r="G2488">
        <v>2.2000000000000002</v>
      </c>
      <c r="H2488">
        <v>0</v>
      </c>
      <c r="I2488">
        <v>1.9870000000000001</v>
      </c>
      <c r="J2488">
        <v>-0.48899999999999999</v>
      </c>
      <c r="K2488">
        <v>-1.48</v>
      </c>
      <c r="L2488">
        <v>-2.4769999999999999</v>
      </c>
      <c r="M2488">
        <v>-3.1579999999999999</v>
      </c>
      <c r="N2488">
        <v>-3.2309999999999999</v>
      </c>
      <c r="O2488">
        <v>1.02</v>
      </c>
      <c r="P2488">
        <v>1.0349999999999999</v>
      </c>
      <c r="Q2488">
        <v>1.0269999999999999</v>
      </c>
      <c r="R2488">
        <v>0.625</v>
      </c>
      <c r="S2488">
        <v>0.219</v>
      </c>
    </row>
    <row r="2489" spans="1:19" x14ac:dyDescent="0.3">
      <c r="A2489">
        <v>240</v>
      </c>
      <c r="B2489">
        <v>-0.48</v>
      </c>
      <c r="C2489">
        <v>-1.48</v>
      </c>
      <c r="D2489">
        <v>-2.4769999999999999</v>
      </c>
      <c r="E2489">
        <v>-3.16</v>
      </c>
      <c r="F2489">
        <v>-3.24</v>
      </c>
      <c r="G2489">
        <v>2.2000000000000002</v>
      </c>
      <c r="H2489">
        <v>0</v>
      </c>
      <c r="I2489">
        <v>1.9870000000000001</v>
      </c>
      <c r="J2489">
        <v>-0.49</v>
      </c>
      <c r="K2489">
        <v>-1.48</v>
      </c>
      <c r="L2489">
        <v>-2.4769999999999999</v>
      </c>
      <c r="M2489">
        <v>-3.1589999999999998</v>
      </c>
      <c r="N2489">
        <v>-3.2280000000000002</v>
      </c>
      <c r="O2489">
        <v>1.022</v>
      </c>
      <c r="P2489">
        <v>1.0349999999999999</v>
      </c>
      <c r="Q2489">
        <v>1.0269999999999999</v>
      </c>
      <c r="R2489">
        <v>0.63100000000000001</v>
      </c>
      <c r="S2489">
        <v>0.215</v>
      </c>
    </row>
    <row r="2490" spans="1:19" x14ac:dyDescent="0.3">
      <c r="A2490">
        <v>300</v>
      </c>
      <c r="B2490">
        <v>-0.48</v>
      </c>
      <c r="C2490">
        <v>-1.48</v>
      </c>
      <c r="D2490">
        <v>-2.4769999999999999</v>
      </c>
      <c r="E2490">
        <v>-3.16</v>
      </c>
      <c r="F2490">
        <v>-3.24</v>
      </c>
      <c r="G2490">
        <v>2.2000000000000002</v>
      </c>
      <c r="H2490">
        <v>0</v>
      </c>
      <c r="I2490">
        <v>1.9870000000000001</v>
      </c>
      <c r="J2490">
        <v>-0.49099999999999999</v>
      </c>
      <c r="K2490">
        <v>-1.48</v>
      </c>
      <c r="L2490">
        <v>-2.476</v>
      </c>
      <c r="M2490">
        <v>-3.1589999999999998</v>
      </c>
      <c r="N2490">
        <v>-3.2250000000000001</v>
      </c>
      <c r="O2490">
        <v>1.024</v>
      </c>
      <c r="P2490">
        <v>1.034</v>
      </c>
      <c r="Q2490">
        <v>1.026</v>
      </c>
      <c r="R2490">
        <v>0.63200000000000001</v>
      </c>
      <c r="S2490">
        <v>0.21099999999999999</v>
      </c>
    </row>
    <row r="2491" spans="1:19" x14ac:dyDescent="0.3">
      <c r="A2491">
        <v>360</v>
      </c>
      <c r="B2491">
        <v>-0.48</v>
      </c>
      <c r="C2491">
        <v>-1.48</v>
      </c>
      <c r="D2491">
        <v>-2.4769999999999999</v>
      </c>
      <c r="E2491">
        <v>-3.16</v>
      </c>
      <c r="F2491">
        <v>-3.24</v>
      </c>
      <c r="G2491">
        <v>2.2000000000000002</v>
      </c>
      <c r="H2491">
        <v>0</v>
      </c>
      <c r="I2491">
        <v>1.9870000000000001</v>
      </c>
      <c r="J2491">
        <v>-0.49099999999999999</v>
      </c>
      <c r="K2491">
        <v>-1.4810000000000001</v>
      </c>
      <c r="L2491">
        <v>-2.476</v>
      </c>
      <c r="M2491">
        <v>-3.157</v>
      </c>
      <c r="N2491">
        <v>-3.222</v>
      </c>
      <c r="O2491">
        <v>1.0249999999999999</v>
      </c>
      <c r="P2491">
        <v>1.0329999999999999</v>
      </c>
      <c r="Q2491">
        <v>1.0269999999999999</v>
      </c>
      <c r="R2491">
        <v>0.628</v>
      </c>
      <c r="S2491">
        <v>0.20699999999999999</v>
      </c>
    </row>
    <row r="2492" spans="1:19" x14ac:dyDescent="0.3">
      <c r="A2492">
        <v>420</v>
      </c>
      <c r="B2492">
        <v>-0.48</v>
      </c>
      <c r="C2492">
        <v>-1.48</v>
      </c>
      <c r="D2492">
        <v>-2.4769999999999999</v>
      </c>
      <c r="E2492">
        <v>-3.16</v>
      </c>
      <c r="F2492">
        <v>-3.24</v>
      </c>
      <c r="G2492">
        <v>2.2000000000000002</v>
      </c>
      <c r="H2492">
        <v>0</v>
      </c>
      <c r="I2492">
        <v>1.9870000000000001</v>
      </c>
      <c r="J2492">
        <v>-0.49199999999999999</v>
      </c>
      <c r="K2492">
        <v>-1.482</v>
      </c>
      <c r="L2492">
        <v>-2.476</v>
      </c>
      <c r="M2492">
        <v>-3.1549999999999998</v>
      </c>
      <c r="N2492">
        <v>-3.2189999999999999</v>
      </c>
      <c r="O2492">
        <v>1.0249999999999999</v>
      </c>
      <c r="P2492">
        <v>1.032</v>
      </c>
      <c r="Q2492">
        <v>1.0269999999999999</v>
      </c>
      <c r="R2492">
        <v>0.622</v>
      </c>
      <c r="S2492">
        <v>0.20399999999999999</v>
      </c>
    </row>
    <row r="2493" spans="1:19" x14ac:dyDescent="0.3">
      <c r="A2493">
        <v>480</v>
      </c>
      <c r="B2493">
        <v>-0.48</v>
      </c>
      <c r="C2493">
        <v>-1.48</v>
      </c>
      <c r="D2493">
        <v>-2.4769999999999999</v>
      </c>
      <c r="E2493">
        <v>-3.16</v>
      </c>
      <c r="F2493">
        <v>-3.24</v>
      </c>
      <c r="G2493">
        <v>2.2000000000000002</v>
      </c>
      <c r="H2493">
        <v>0</v>
      </c>
      <c r="I2493">
        <v>1.9870000000000001</v>
      </c>
      <c r="J2493">
        <v>-0.49199999999999999</v>
      </c>
      <c r="K2493">
        <v>-1.4830000000000001</v>
      </c>
      <c r="L2493">
        <v>-2.476</v>
      </c>
      <c r="M2493">
        <v>-3.1520000000000001</v>
      </c>
      <c r="N2493">
        <v>-3.2160000000000002</v>
      </c>
      <c r="O2493">
        <v>1.026</v>
      </c>
      <c r="P2493">
        <v>1.03</v>
      </c>
      <c r="Q2493">
        <v>1.0269999999999999</v>
      </c>
      <c r="R2493">
        <v>0.61699999999999999</v>
      </c>
      <c r="S2493">
        <v>0.20200000000000001</v>
      </c>
    </row>
    <row r="2494" spans="1:19" x14ac:dyDescent="0.3">
      <c r="A2494">
        <v>540</v>
      </c>
      <c r="B2494">
        <v>-0.48</v>
      </c>
      <c r="C2494">
        <v>-1.48</v>
      </c>
      <c r="D2494">
        <v>-2.4769999999999999</v>
      </c>
      <c r="E2494">
        <v>-3.16</v>
      </c>
      <c r="F2494">
        <v>-3.24</v>
      </c>
      <c r="G2494">
        <v>2.2000000000000002</v>
      </c>
      <c r="H2494">
        <v>0</v>
      </c>
      <c r="I2494">
        <v>1.9870000000000001</v>
      </c>
      <c r="J2494">
        <v>-0.49199999999999999</v>
      </c>
      <c r="K2494">
        <v>-1.4830000000000001</v>
      </c>
      <c r="L2494">
        <v>-2.476</v>
      </c>
      <c r="M2494">
        <v>-3.149</v>
      </c>
      <c r="N2494">
        <v>-3.2130000000000001</v>
      </c>
      <c r="O2494">
        <v>1.026</v>
      </c>
      <c r="P2494">
        <v>1.0289999999999999</v>
      </c>
      <c r="Q2494">
        <v>1.026</v>
      </c>
      <c r="R2494">
        <v>0.61199999999999999</v>
      </c>
      <c r="S2494">
        <v>0.20100000000000001</v>
      </c>
    </row>
    <row r="2495" spans="1:19" x14ac:dyDescent="0.3">
      <c r="A2495">
        <v>600</v>
      </c>
      <c r="B2495">
        <v>-0.48</v>
      </c>
      <c r="C2495">
        <v>-1.48</v>
      </c>
      <c r="D2495">
        <v>-2.4769999999999999</v>
      </c>
      <c r="E2495">
        <v>-3.16</v>
      </c>
      <c r="F2495">
        <v>-3.24</v>
      </c>
      <c r="G2495">
        <v>2.2000000000000002</v>
      </c>
      <c r="H2495">
        <v>0</v>
      </c>
      <c r="I2495">
        <v>1.9870000000000001</v>
      </c>
      <c r="J2495">
        <v>-0.49299999999999999</v>
      </c>
      <c r="K2495">
        <v>-1.484</v>
      </c>
      <c r="L2495">
        <v>-2.476</v>
      </c>
      <c r="M2495">
        <v>-3.1469999999999998</v>
      </c>
      <c r="N2495">
        <v>-3.21</v>
      </c>
      <c r="O2495">
        <v>1.0269999999999999</v>
      </c>
      <c r="P2495">
        <v>1.0289999999999999</v>
      </c>
      <c r="Q2495">
        <v>1.026</v>
      </c>
      <c r="R2495">
        <v>0.60799999999999998</v>
      </c>
      <c r="S2495">
        <v>0.2</v>
      </c>
    </row>
    <row r="2497" spans="1:19" x14ac:dyDescent="0.3">
      <c r="A2497" t="s">
        <v>0</v>
      </c>
      <c r="B2497" t="s">
        <v>193</v>
      </c>
    </row>
    <row r="2498" spans="1:19" x14ac:dyDescent="0.3">
      <c r="A2498">
        <v>0</v>
      </c>
      <c r="B2498">
        <v>-0.48</v>
      </c>
      <c r="C2498">
        <v>-1.48</v>
      </c>
      <c r="D2498">
        <v>-2.4769999999999999</v>
      </c>
      <c r="E2498">
        <v>-3.1520000000000001</v>
      </c>
      <c r="F2498">
        <v>-3.23</v>
      </c>
      <c r="G2498">
        <v>2.2000000000000002</v>
      </c>
      <c r="H2498">
        <v>0</v>
      </c>
      <c r="I2498">
        <v>2.452</v>
      </c>
      <c r="J2498">
        <v>-0.48</v>
      </c>
      <c r="K2498">
        <v>-1.48</v>
      </c>
      <c r="L2498">
        <v>-2.4769999999999999</v>
      </c>
      <c r="M2498">
        <v>-3.1520000000000001</v>
      </c>
      <c r="N2498">
        <v>-3.23</v>
      </c>
      <c r="O2498">
        <v>1.006</v>
      </c>
      <c r="P2498">
        <v>1.006</v>
      </c>
      <c r="Q2498">
        <v>0.999</v>
      </c>
      <c r="R2498">
        <v>0.61299999999999999</v>
      </c>
      <c r="S2498">
        <v>0.23799999999999999</v>
      </c>
    </row>
    <row r="2499" spans="1:19" x14ac:dyDescent="0.3">
      <c r="A2499">
        <v>60</v>
      </c>
      <c r="B2499">
        <v>-0.48</v>
      </c>
      <c r="C2499">
        <v>-1.48</v>
      </c>
      <c r="D2499">
        <v>-2.4769999999999999</v>
      </c>
      <c r="E2499">
        <v>-3.1520000000000001</v>
      </c>
      <c r="F2499">
        <v>-3.23</v>
      </c>
      <c r="G2499">
        <v>2.2000000000000002</v>
      </c>
      <c r="H2499">
        <v>0</v>
      </c>
      <c r="I2499">
        <v>2.452</v>
      </c>
      <c r="J2499">
        <v>-0.48499999999999999</v>
      </c>
      <c r="K2499">
        <v>-1.48</v>
      </c>
      <c r="L2499">
        <v>-2.476</v>
      </c>
      <c r="M2499">
        <v>-3.1509999999999998</v>
      </c>
      <c r="N2499">
        <v>-3.2330000000000001</v>
      </c>
      <c r="O2499">
        <v>1.0129999999999999</v>
      </c>
      <c r="P2499">
        <v>1.0269999999999999</v>
      </c>
      <c r="Q2499">
        <v>1.018</v>
      </c>
      <c r="R2499">
        <v>0.61499999999999999</v>
      </c>
      <c r="S2499">
        <v>0.247</v>
      </c>
    </row>
    <row r="2500" spans="1:19" x14ac:dyDescent="0.3">
      <c r="A2500">
        <v>120</v>
      </c>
      <c r="B2500">
        <v>-0.48</v>
      </c>
      <c r="C2500">
        <v>-1.48</v>
      </c>
      <c r="D2500">
        <v>-2.4769999999999999</v>
      </c>
      <c r="E2500">
        <v>-3.1520000000000001</v>
      </c>
      <c r="F2500">
        <v>-3.23</v>
      </c>
      <c r="G2500">
        <v>2.2000000000000002</v>
      </c>
      <c r="H2500">
        <v>0</v>
      </c>
      <c r="I2500">
        <v>2.452</v>
      </c>
      <c r="J2500">
        <v>-0.48699999999999999</v>
      </c>
      <c r="K2500">
        <v>-1.48</v>
      </c>
      <c r="L2500">
        <v>-2.4769999999999999</v>
      </c>
      <c r="M2500">
        <v>-3.1520000000000001</v>
      </c>
      <c r="N2500">
        <v>-3.2360000000000002</v>
      </c>
      <c r="O2500">
        <v>1.0169999999999999</v>
      </c>
      <c r="P2500">
        <v>1.0309999999999999</v>
      </c>
      <c r="Q2500">
        <v>1.026</v>
      </c>
      <c r="R2500">
        <v>0.61899999999999999</v>
      </c>
      <c r="S2500">
        <v>0.255</v>
      </c>
    </row>
    <row r="2501" spans="1:19" x14ac:dyDescent="0.3">
      <c r="A2501">
        <v>180</v>
      </c>
      <c r="B2501">
        <v>-0.48</v>
      </c>
      <c r="C2501">
        <v>-1.48</v>
      </c>
      <c r="D2501">
        <v>-2.4769999999999999</v>
      </c>
      <c r="E2501">
        <v>-3.1520000000000001</v>
      </c>
      <c r="F2501">
        <v>-3.23</v>
      </c>
      <c r="G2501">
        <v>2.2000000000000002</v>
      </c>
      <c r="H2501">
        <v>0</v>
      </c>
      <c r="I2501">
        <v>2.452</v>
      </c>
      <c r="J2501">
        <v>-0.48899999999999999</v>
      </c>
      <c r="K2501">
        <v>-1.48</v>
      </c>
      <c r="L2501">
        <v>-2.4769999999999999</v>
      </c>
      <c r="M2501">
        <v>-3.1509999999999998</v>
      </c>
      <c r="N2501">
        <v>-3.2389999999999999</v>
      </c>
      <c r="O2501">
        <v>1.02</v>
      </c>
      <c r="P2501">
        <v>1.034</v>
      </c>
      <c r="Q2501">
        <v>1.026</v>
      </c>
      <c r="R2501">
        <v>0.62</v>
      </c>
      <c r="S2501">
        <v>0.26100000000000001</v>
      </c>
    </row>
    <row r="2502" spans="1:19" x14ac:dyDescent="0.3">
      <c r="A2502">
        <v>240</v>
      </c>
      <c r="B2502">
        <v>-0.48</v>
      </c>
      <c r="C2502">
        <v>-1.48</v>
      </c>
      <c r="D2502">
        <v>-2.4769999999999999</v>
      </c>
      <c r="E2502">
        <v>-3.1520000000000001</v>
      </c>
      <c r="F2502">
        <v>-3.23</v>
      </c>
      <c r="G2502">
        <v>2.2000000000000002</v>
      </c>
      <c r="H2502">
        <v>0</v>
      </c>
      <c r="I2502">
        <v>2.452</v>
      </c>
      <c r="J2502">
        <v>-0.49</v>
      </c>
      <c r="K2502">
        <v>-1.48</v>
      </c>
      <c r="L2502">
        <v>-2.476</v>
      </c>
      <c r="M2502">
        <v>-3.149</v>
      </c>
      <c r="N2502">
        <v>-3.242</v>
      </c>
      <c r="O2502">
        <v>1.022</v>
      </c>
      <c r="P2502">
        <v>1.0349999999999999</v>
      </c>
      <c r="Q2502">
        <v>1.0269999999999999</v>
      </c>
      <c r="R2502">
        <v>0.61799999999999999</v>
      </c>
      <c r="S2502">
        <v>0.26700000000000002</v>
      </c>
    </row>
    <row r="2503" spans="1:19" x14ac:dyDescent="0.3">
      <c r="A2503">
        <v>300</v>
      </c>
      <c r="B2503">
        <v>-0.48</v>
      </c>
      <c r="C2503">
        <v>-1.48</v>
      </c>
      <c r="D2503">
        <v>-2.4769999999999999</v>
      </c>
      <c r="E2503">
        <v>-3.1520000000000001</v>
      </c>
      <c r="F2503">
        <v>-3.23</v>
      </c>
      <c r="G2503">
        <v>2.2000000000000002</v>
      </c>
      <c r="H2503">
        <v>0</v>
      </c>
      <c r="I2503">
        <v>2.452</v>
      </c>
      <c r="J2503">
        <v>-0.49099999999999999</v>
      </c>
      <c r="K2503">
        <v>-1.48</v>
      </c>
      <c r="L2503">
        <v>-2.476</v>
      </c>
      <c r="M2503">
        <v>-3.149</v>
      </c>
      <c r="N2503">
        <v>-3.2450000000000001</v>
      </c>
      <c r="O2503">
        <v>1.024</v>
      </c>
      <c r="P2503">
        <v>1.0349999999999999</v>
      </c>
      <c r="Q2503">
        <v>1.0269999999999999</v>
      </c>
      <c r="R2503">
        <v>0.62</v>
      </c>
      <c r="S2503">
        <v>0.27200000000000002</v>
      </c>
    </row>
    <row r="2504" spans="1:19" x14ac:dyDescent="0.3">
      <c r="A2504">
        <v>360</v>
      </c>
      <c r="B2504">
        <v>-0.48</v>
      </c>
      <c r="C2504">
        <v>-1.48</v>
      </c>
      <c r="D2504">
        <v>-2.4769999999999999</v>
      </c>
      <c r="E2504">
        <v>-3.1520000000000001</v>
      </c>
      <c r="F2504">
        <v>-3.23</v>
      </c>
      <c r="G2504">
        <v>2.2000000000000002</v>
      </c>
      <c r="H2504">
        <v>0</v>
      </c>
      <c r="I2504">
        <v>2.452</v>
      </c>
      <c r="J2504">
        <v>-0.49099999999999999</v>
      </c>
      <c r="K2504">
        <v>-1.4810000000000001</v>
      </c>
      <c r="L2504">
        <v>-2.476</v>
      </c>
      <c r="M2504">
        <v>-3.15</v>
      </c>
      <c r="N2504">
        <v>-3.2480000000000002</v>
      </c>
      <c r="O2504">
        <v>1.0249999999999999</v>
      </c>
      <c r="P2504">
        <v>1.0329999999999999</v>
      </c>
      <c r="Q2504">
        <v>1.026</v>
      </c>
      <c r="R2504">
        <v>0.625</v>
      </c>
      <c r="S2504">
        <v>0.27600000000000002</v>
      </c>
    </row>
    <row r="2505" spans="1:19" x14ac:dyDescent="0.3">
      <c r="A2505">
        <v>420</v>
      </c>
      <c r="B2505">
        <v>-0.48</v>
      </c>
      <c r="C2505">
        <v>-1.48</v>
      </c>
      <c r="D2505">
        <v>-2.4769999999999999</v>
      </c>
      <c r="E2505">
        <v>-3.1520000000000001</v>
      </c>
      <c r="F2505">
        <v>-3.23</v>
      </c>
      <c r="G2505">
        <v>2.2000000000000002</v>
      </c>
      <c r="H2505">
        <v>0</v>
      </c>
      <c r="I2505">
        <v>2.452</v>
      </c>
      <c r="J2505">
        <v>-0.49199999999999999</v>
      </c>
      <c r="K2505">
        <v>-1.482</v>
      </c>
      <c r="L2505">
        <v>-2.476</v>
      </c>
      <c r="M2505">
        <v>-3.1509999999999998</v>
      </c>
      <c r="N2505">
        <v>-3.2509999999999999</v>
      </c>
      <c r="O2505">
        <v>1.0249999999999999</v>
      </c>
      <c r="P2505">
        <v>1.0309999999999999</v>
      </c>
      <c r="Q2505">
        <v>1.0249999999999999</v>
      </c>
      <c r="R2505">
        <v>0.63200000000000001</v>
      </c>
      <c r="S2505">
        <v>0.28100000000000003</v>
      </c>
    </row>
    <row r="2506" spans="1:19" x14ac:dyDescent="0.3">
      <c r="A2506">
        <v>480</v>
      </c>
      <c r="B2506">
        <v>-0.48</v>
      </c>
      <c r="C2506">
        <v>-1.48</v>
      </c>
      <c r="D2506">
        <v>-2.4769999999999999</v>
      </c>
      <c r="E2506">
        <v>-3.1520000000000001</v>
      </c>
      <c r="F2506">
        <v>-3.23</v>
      </c>
      <c r="G2506">
        <v>2.2000000000000002</v>
      </c>
      <c r="H2506">
        <v>0</v>
      </c>
      <c r="I2506">
        <v>2.452</v>
      </c>
      <c r="J2506">
        <v>-0.49199999999999999</v>
      </c>
      <c r="K2506">
        <v>-1.4830000000000001</v>
      </c>
      <c r="L2506">
        <v>-2.476</v>
      </c>
      <c r="M2506">
        <v>-3.153</v>
      </c>
      <c r="N2506">
        <v>-3.254</v>
      </c>
      <c r="O2506">
        <v>1.026</v>
      </c>
      <c r="P2506">
        <v>1.03</v>
      </c>
      <c r="Q2506">
        <v>1.026</v>
      </c>
      <c r="R2506">
        <v>0.63800000000000001</v>
      </c>
      <c r="S2506">
        <v>0.28399999999999997</v>
      </c>
    </row>
    <row r="2507" spans="1:19" x14ac:dyDescent="0.3">
      <c r="A2507">
        <v>540</v>
      </c>
      <c r="B2507">
        <v>-0.48</v>
      </c>
      <c r="C2507">
        <v>-1.48</v>
      </c>
      <c r="D2507">
        <v>-2.4769999999999999</v>
      </c>
      <c r="E2507">
        <v>-3.1520000000000001</v>
      </c>
      <c r="F2507">
        <v>-3.23</v>
      </c>
      <c r="G2507">
        <v>2.2000000000000002</v>
      </c>
      <c r="H2507">
        <v>0</v>
      </c>
      <c r="I2507">
        <v>2.452</v>
      </c>
      <c r="J2507">
        <v>-0.49199999999999999</v>
      </c>
      <c r="K2507">
        <v>-1.4830000000000001</v>
      </c>
      <c r="L2507">
        <v>-2.476</v>
      </c>
      <c r="M2507">
        <v>-3.1560000000000001</v>
      </c>
      <c r="N2507">
        <v>-3.2570000000000001</v>
      </c>
      <c r="O2507">
        <v>1.026</v>
      </c>
      <c r="P2507">
        <v>1.0289999999999999</v>
      </c>
      <c r="Q2507">
        <v>1.026</v>
      </c>
      <c r="R2507">
        <v>0.64300000000000002</v>
      </c>
      <c r="S2507">
        <v>0.28799999999999998</v>
      </c>
    </row>
    <row r="2508" spans="1:19" x14ac:dyDescent="0.3">
      <c r="A2508">
        <v>600</v>
      </c>
      <c r="B2508">
        <v>-0.48</v>
      </c>
      <c r="C2508">
        <v>-1.48</v>
      </c>
      <c r="D2508">
        <v>-2.4769999999999999</v>
      </c>
      <c r="E2508">
        <v>-3.1520000000000001</v>
      </c>
      <c r="F2508">
        <v>-3.23</v>
      </c>
      <c r="G2508">
        <v>2.2000000000000002</v>
      </c>
      <c r="H2508">
        <v>0</v>
      </c>
      <c r="I2508">
        <v>2.452</v>
      </c>
      <c r="J2508">
        <v>-0.49299999999999999</v>
      </c>
      <c r="K2508">
        <v>-1.484</v>
      </c>
      <c r="L2508">
        <v>-2.476</v>
      </c>
      <c r="M2508">
        <v>-3.1579999999999999</v>
      </c>
      <c r="N2508">
        <v>-3.26</v>
      </c>
      <c r="O2508">
        <v>1.0269999999999999</v>
      </c>
      <c r="P2508">
        <v>1.0289999999999999</v>
      </c>
      <c r="Q2508">
        <v>1.026</v>
      </c>
      <c r="R2508">
        <v>0.64800000000000002</v>
      </c>
      <c r="S2508">
        <v>0.28999999999999998</v>
      </c>
    </row>
    <row r="2510" spans="1:19" x14ac:dyDescent="0.3">
      <c r="A2510" t="s">
        <v>0</v>
      </c>
      <c r="B2510" t="s">
        <v>194</v>
      </c>
    </row>
    <row r="2511" spans="1:19" x14ac:dyDescent="0.3">
      <c r="A2511">
        <v>0</v>
      </c>
      <c r="B2511">
        <v>-0.48</v>
      </c>
      <c r="C2511">
        <v>-1.48</v>
      </c>
      <c r="D2511">
        <v>-2.4769999999999999</v>
      </c>
      <c r="E2511">
        <v>-3.1520000000000001</v>
      </c>
      <c r="F2511">
        <v>-3.23</v>
      </c>
      <c r="G2511">
        <v>2.2000000000000002</v>
      </c>
      <c r="H2511">
        <v>0</v>
      </c>
      <c r="I2511">
        <v>2.2240000000000002</v>
      </c>
      <c r="J2511">
        <v>-0.48</v>
      </c>
      <c r="K2511">
        <v>-1.48</v>
      </c>
      <c r="L2511">
        <v>-2.4769999999999999</v>
      </c>
      <c r="M2511">
        <v>-3.1520000000000001</v>
      </c>
      <c r="N2511">
        <v>-3.23</v>
      </c>
      <c r="O2511">
        <v>1.006</v>
      </c>
      <c r="P2511">
        <v>1.006</v>
      </c>
      <c r="Q2511">
        <v>0.999</v>
      </c>
      <c r="R2511">
        <v>0.61299999999999999</v>
      </c>
      <c r="S2511">
        <v>0.23799999999999999</v>
      </c>
    </row>
    <row r="2512" spans="1:19" x14ac:dyDescent="0.3">
      <c r="A2512">
        <v>60</v>
      </c>
      <c r="B2512">
        <v>-0.48</v>
      </c>
      <c r="C2512">
        <v>-1.48</v>
      </c>
      <c r="D2512">
        <v>-2.4769999999999999</v>
      </c>
      <c r="E2512">
        <v>-3.1520000000000001</v>
      </c>
      <c r="F2512">
        <v>-3.23</v>
      </c>
      <c r="G2512">
        <v>2.2000000000000002</v>
      </c>
      <c r="H2512">
        <v>0</v>
      </c>
      <c r="I2512">
        <v>2.2240000000000002</v>
      </c>
      <c r="J2512">
        <v>-0.48499999999999999</v>
      </c>
      <c r="K2512">
        <v>-1.48</v>
      </c>
      <c r="L2512">
        <v>-2.476</v>
      </c>
      <c r="M2512">
        <v>-3.1509999999999998</v>
      </c>
      <c r="N2512">
        <v>-3.23</v>
      </c>
      <c r="O2512">
        <v>1.0129999999999999</v>
      </c>
      <c r="P2512">
        <v>1.0269999999999999</v>
      </c>
      <c r="Q2512">
        <v>1.018</v>
      </c>
      <c r="R2512">
        <v>0.61599999999999999</v>
      </c>
      <c r="S2512">
        <v>0.23899999999999999</v>
      </c>
    </row>
    <row r="2513" spans="1:19" x14ac:dyDescent="0.3">
      <c r="A2513">
        <v>120</v>
      </c>
      <c r="B2513">
        <v>-0.48</v>
      </c>
      <c r="C2513">
        <v>-1.48</v>
      </c>
      <c r="D2513">
        <v>-2.4769999999999999</v>
      </c>
      <c r="E2513">
        <v>-3.1520000000000001</v>
      </c>
      <c r="F2513">
        <v>-3.23</v>
      </c>
      <c r="G2513">
        <v>2.2000000000000002</v>
      </c>
      <c r="H2513">
        <v>0</v>
      </c>
      <c r="I2513">
        <v>2.2240000000000002</v>
      </c>
      <c r="J2513">
        <v>-0.48699999999999999</v>
      </c>
      <c r="K2513">
        <v>-1.48</v>
      </c>
      <c r="L2513">
        <v>-2.4769999999999999</v>
      </c>
      <c r="M2513">
        <v>-3.1509999999999998</v>
      </c>
      <c r="N2513">
        <v>-3.23</v>
      </c>
      <c r="O2513">
        <v>1.018</v>
      </c>
      <c r="P2513">
        <v>1.0309999999999999</v>
      </c>
      <c r="Q2513">
        <v>1.0249999999999999</v>
      </c>
      <c r="R2513">
        <v>0.61699999999999999</v>
      </c>
      <c r="S2513">
        <v>0.23899999999999999</v>
      </c>
    </row>
    <row r="2514" spans="1:19" x14ac:dyDescent="0.3">
      <c r="A2514">
        <v>180</v>
      </c>
      <c r="B2514">
        <v>-0.48</v>
      </c>
      <c r="C2514">
        <v>-1.48</v>
      </c>
      <c r="D2514">
        <v>-2.4769999999999999</v>
      </c>
      <c r="E2514">
        <v>-3.1520000000000001</v>
      </c>
      <c r="F2514">
        <v>-3.23</v>
      </c>
      <c r="G2514">
        <v>2.2000000000000002</v>
      </c>
      <c r="H2514">
        <v>0</v>
      </c>
      <c r="I2514">
        <v>2.2240000000000002</v>
      </c>
      <c r="J2514">
        <v>-0.48899999999999999</v>
      </c>
      <c r="K2514">
        <v>-1.48</v>
      </c>
      <c r="L2514">
        <v>-2.4769999999999999</v>
      </c>
      <c r="M2514">
        <v>-3.1509999999999998</v>
      </c>
      <c r="N2514">
        <v>-3.23</v>
      </c>
      <c r="O2514">
        <v>1.02</v>
      </c>
      <c r="P2514">
        <v>1.0349999999999999</v>
      </c>
      <c r="Q2514">
        <v>1.026</v>
      </c>
      <c r="R2514">
        <v>0.61899999999999999</v>
      </c>
      <c r="S2514">
        <v>0.23899999999999999</v>
      </c>
    </row>
    <row r="2515" spans="1:19" x14ac:dyDescent="0.3">
      <c r="A2515">
        <v>240</v>
      </c>
      <c r="B2515">
        <v>-0.48</v>
      </c>
      <c r="C2515">
        <v>-1.48</v>
      </c>
      <c r="D2515">
        <v>-2.4769999999999999</v>
      </c>
      <c r="E2515">
        <v>-3.1520000000000001</v>
      </c>
      <c r="F2515">
        <v>-3.23</v>
      </c>
      <c r="G2515">
        <v>2.2000000000000002</v>
      </c>
      <c r="H2515">
        <v>0</v>
      </c>
      <c r="I2515">
        <v>2.2240000000000002</v>
      </c>
      <c r="J2515">
        <v>-0.49</v>
      </c>
      <c r="K2515">
        <v>-1.48</v>
      </c>
      <c r="L2515">
        <v>-2.476</v>
      </c>
      <c r="M2515">
        <v>-3.15</v>
      </c>
      <c r="N2515">
        <v>-3.23</v>
      </c>
      <c r="O2515">
        <v>1.022</v>
      </c>
      <c r="P2515">
        <v>1.0349999999999999</v>
      </c>
      <c r="Q2515">
        <v>1.0269999999999999</v>
      </c>
      <c r="R2515">
        <v>0.621</v>
      </c>
      <c r="S2515">
        <v>0.24</v>
      </c>
    </row>
    <row r="2516" spans="1:19" x14ac:dyDescent="0.3">
      <c r="A2516">
        <v>300</v>
      </c>
      <c r="B2516">
        <v>-0.48</v>
      </c>
      <c r="C2516">
        <v>-1.48</v>
      </c>
      <c r="D2516">
        <v>-2.4769999999999999</v>
      </c>
      <c r="E2516">
        <v>-3.1520000000000001</v>
      </c>
      <c r="F2516">
        <v>-3.23</v>
      </c>
      <c r="G2516">
        <v>2.2000000000000002</v>
      </c>
      <c r="H2516">
        <v>0</v>
      </c>
      <c r="I2516">
        <v>2.2240000000000002</v>
      </c>
      <c r="J2516">
        <v>-0.49099999999999999</v>
      </c>
      <c r="K2516">
        <v>-1.48</v>
      </c>
      <c r="L2516">
        <v>-2.476</v>
      </c>
      <c r="M2516">
        <v>-3.15</v>
      </c>
      <c r="N2516">
        <v>-3.23</v>
      </c>
      <c r="O2516">
        <v>1.024</v>
      </c>
      <c r="P2516">
        <v>1.034</v>
      </c>
      <c r="Q2516">
        <v>1.0269999999999999</v>
      </c>
      <c r="R2516">
        <v>0.622</v>
      </c>
      <c r="S2516">
        <v>0.24</v>
      </c>
    </row>
    <row r="2517" spans="1:19" x14ac:dyDescent="0.3">
      <c r="A2517">
        <v>360</v>
      </c>
      <c r="B2517">
        <v>-0.48</v>
      </c>
      <c r="C2517">
        <v>-1.48</v>
      </c>
      <c r="D2517">
        <v>-2.4769999999999999</v>
      </c>
      <c r="E2517">
        <v>-3.1520000000000001</v>
      </c>
      <c r="F2517">
        <v>-3.23</v>
      </c>
      <c r="G2517">
        <v>2.2000000000000002</v>
      </c>
      <c r="H2517">
        <v>0</v>
      </c>
      <c r="I2517">
        <v>2.2240000000000002</v>
      </c>
      <c r="J2517">
        <v>-0.49099999999999999</v>
      </c>
      <c r="K2517">
        <v>-1.4810000000000001</v>
      </c>
      <c r="L2517">
        <v>-2.476</v>
      </c>
      <c r="M2517">
        <v>-3.149</v>
      </c>
      <c r="N2517">
        <v>-3.23</v>
      </c>
      <c r="O2517">
        <v>1.0249999999999999</v>
      </c>
      <c r="P2517">
        <v>1.0329999999999999</v>
      </c>
      <c r="Q2517">
        <v>1.026</v>
      </c>
      <c r="R2517">
        <v>0.623</v>
      </c>
      <c r="S2517">
        <v>0.24099999999999999</v>
      </c>
    </row>
    <row r="2518" spans="1:19" x14ac:dyDescent="0.3">
      <c r="A2518">
        <v>420</v>
      </c>
      <c r="B2518">
        <v>-0.48</v>
      </c>
      <c r="C2518">
        <v>-1.48</v>
      </c>
      <c r="D2518">
        <v>-2.4769999999999999</v>
      </c>
      <c r="E2518">
        <v>-3.1520000000000001</v>
      </c>
      <c r="F2518">
        <v>-3.23</v>
      </c>
      <c r="G2518">
        <v>2.2000000000000002</v>
      </c>
      <c r="H2518">
        <v>0</v>
      </c>
      <c r="I2518">
        <v>2.2240000000000002</v>
      </c>
      <c r="J2518">
        <v>-0.49199999999999999</v>
      </c>
      <c r="K2518">
        <v>-1.482</v>
      </c>
      <c r="L2518">
        <v>-2.476</v>
      </c>
      <c r="M2518">
        <v>-3.149</v>
      </c>
      <c r="N2518">
        <v>-3.23</v>
      </c>
      <c r="O2518">
        <v>1.0249999999999999</v>
      </c>
      <c r="P2518">
        <v>1.0309999999999999</v>
      </c>
      <c r="Q2518">
        <v>1.026</v>
      </c>
      <c r="R2518">
        <v>0.624</v>
      </c>
      <c r="S2518">
        <v>0.24199999999999999</v>
      </c>
    </row>
    <row r="2519" spans="1:19" x14ac:dyDescent="0.3">
      <c r="A2519">
        <v>480</v>
      </c>
      <c r="B2519">
        <v>-0.48</v>
      </c>
      <c r="C2519">
        <v>-1.48</v>
      </c>
      <c r="D2519">
        <v>-2.4769999999999999</v>
      </c>
      <c r="E2519">
        <v>-3.1520000000000001</v>
      </c>
      <c r="F2519">
        <v>-3.23</v>
      </c>
      <c r="G2519">
        <v>2.2000000000000002</v>
      </c>
      <c r="H2519">
        <v>0</v>
      </c>
      <c r="I2519">
        <v>2.2240000000000002</v>
      </c>
      <c r="J2519">
        <v>-0.49199999999999999</v>
      </c>
      <c r="K2519">
        <v>-1.4830000000000001</v>
      </c>
      <c r="L2519">
        <v>-2.476</v>
      </c>
      <c r="M2519">
        <v>-3.149</v>
      </c>
      <c r="N2519">
        <v>-3.23</v>
      </c>
      <c r="O2519">
        <v>1.026</v>
      </c>
      <c r="P2519">
        <v>1.03</v>
      </c>
      <c r="Q2519">
        <v>1.026</v>
      </c>
      <c r="R2519">
        <v>0.625</v>
      </c>
      <c r="S2519">
        <v>0.24299999999999999</v>
      </c>
    </row>
    <row r="2520" spans="1:19" x14ac:dyDescent="0.3">
      <c r="A2520">
        <v>540</v>
      </c>
      <c r="B2520">
        <v>-0.48</v>
      </c>
      <c r="C2520">
        <v>-1.48</v>
      </c>
      <c r="D2520">
        <v>-2.4769999999999999</v>
      </c>
      <c r="E2520">
        <v>-3.1520000000000001</v>
      </c>
      <c r="F2520">
        <v>-3.23</v>
      </c>
      <c r="G2520">
        <v>2.2000000000000002</v>
      </c>
      <c r="H2520">
        <v>0</v>
      </c>
      <c r="I2520">
        <v>2.2240000000000002</v>
      </c>
      <c r="J2520">
        <v>-0.49199999999999999</v>
      </c>
      <c r="K2520">
        <v>-1.4830000000000001</v>
      </c>
      <c r="L2520">
        <v>-2.4750000000000001</v>
      </c>
      <c r="M2520">
        <v>-3.149</v>
      </c>
      <c r="N2520">
        <v>-3.23</v>
      </c>
      <c r="O2520">
        <v>1.026</v>
      </c>
      <c r="P2520">
        <v>1.0289999999999999</v>
      </c>
      <c r="Q2520">
        <v>1.026</v>
      </c>
      <c r="R2520">
        <v>0.625</v>
      </c>
      <c r="S2520">
        <v>0.24399999999999999</v>
      </c>
    </row>
    <row r="2521" spans="1:19" x14ac:dyDescent="0.3">
      <c r="A2521">
        <v>600</v>
      </c>
      <c r="B2521">
        <v>-0.48</v>
      </c>
      <c r="C2521">
        <v>-1.48</v>
      </c>
      <c r="D2521">
        <v>-2.4769999999999999</v>
      </c>
      <c r="E2521">
        <v>-3.1520000000000001</v>
      </c>
      <c r="F2521">
        <v>-3.23</v>
      </c>
      <c r="G2521">
        <v>2.2000000000000002</v>
      </c>
      <c r="H2521">
        <v>0</v>
      </c>
      <c r="I2521">
        <v>2.2240000000000002</v>
      </c>
      <c r="J2521">
        <v>-0.49299999999999999</v>
      </c>
      <c r="K2521">
        <v>-1.484</v>
      </c>
      <c r="L2521">
        <v>-2.4750000000000001</v>
      </c>
      <c r="M2521">
        <v>-3.149</v>
      </c>
      <c r="N2521">
        <v>-3.23</v>
      </c>
      <c r="O2521">
        <v>1.0269999999999999</v>
      </c>
      <c r="P2521">
        <v>1.0289999999999999</v>
      </c>
      <c r="Q2521">
        <v>1.0249999999999999</v>
      </c>
      <c r="R2521">
        <v>0.625</v>
      </c>
      <c r="S2521">
        <v>0.24399999999999999</v>
      </c>
    </row>
    <row r="2523" spans="1:19" x14ac:dyDescent="0.3">
      <c r="A2523" t="s">
        <v>0</v>
      </c>
      <c r="B2523" t="s">
        <v>195</v>
      </c>
    </row>
    <row r="2524" spans="1:19" x14ac:dyDescent="0.3">
      <c r="A2524">
        <v>0</v>
      </c>
      <c r="B2524">
        <v>-0.48</v>
      </c>
      <c r="C2524">
        <v>-1.48</v>
      </c>
      <c r="D2524">
        <v>-2.4769999999999999</v>
      </c>
      <c r="E2524">
        <v>-3.1520000000000001</v>
      </c>
      <c r="F2524">
        <v>-3.23</v>
      </c>
      <c r="G2524">
        <v>2.2000000000000002</v>
      </c>
      <c r="H2524">
        <v>0</v>
      </c>
      <c r="I2524">
        <v>1.9830000000000001</v>
      </c>
      <c r="J2524">
        <v>-0.48</v>
      </c>
      <c r="K2524">
        <v>-1.48</v>
      </c>
      <c r="L2524">
        <v>-2.4769999999999999</v>
      </c>
      <c r="M2524">
        <v>-3.1520000000000001</v>
      </c>
      <c r="N2524">
        <v>-3.23</v>
      </c>
      <c r="O2524">
        <v>1.006</v>
      </c>
      <c r="P2524">
        <v>1.006</v>
      </c>
      <c r="Q2524">
        <v>0.999</v>
      </c>
      <c r="R2524">
        <v>0.61299999999999999</v>
      </c>
      <c r="S2524">
        <v>0.23799999999999999</v>
      </c>
    </row>
    <row r="2525" spans="1:19" x14ac:dyDescent="0.3">
      <c r="A2525">
        <v>60</v>
      </c>
      <c r="B2525">
        <v>-0.48</v>
      </c>
      <c r="C2525">
        <v>-1.48</v>
      </c>
      <c r="D2525">
        <v>-2.4769999999999999</v>
      </c>
      <c r="E2525">
        <v>-3.1520000000000001</v>
      </c>
      <c r="F2525">
        <v>-3.23</v>
      </c>
      <c r="G2525">
        <v>2.2000000000000002</v>
      </c>
      <c r="H2525">
        <v>0</v>
      </c>
      <c r="I2525">
        <v>1.9830000000000001</v>
      </c>
      <c r="J2525">
        <v>-0.48499999999999999</v>
      </c>
      <c r="K2525">
        <v>-1.48</v>
      </c>
      <c r="L2525">
        <v>-2.476</v>
      </c>
      <c r="M2525">
        <v>-3.1520000000000001</v>
      </c>
      <c r="N2525">
        <v>-3.2269999999999999</v>
      </c>
      <c r="O2525">
        <v>1.0129999999999999</v>
      </c>
      <c r="P2525">
        <v>1.026</v>
      </c>
      <c r="Q2525">
        <v>1.018</v>
      </c>
      <c r="R2525">
        <v>0.61699999999999999</v>
      </c>
      <c r="S2525">
        <v>0.23100000000000001</v>
      </c>
    </row>
    <row r="2526" spans="1:19" x14ac:dyDescent="0.3">
      <c r="A2526">
        <v>120</v>
      </c>
      <c r="B2526">
        <v>-0.48</v>
      </c>
      <c r="C2526">
        <v>-1.48</v>
      </c>
      <c r="D2526">
        <v>-2.4769999999999999</v>
      </c>
      <c r="E2526">
        <v>-3.1520000000000001</v>
      </c>
      <c r="F2526">
        <v>-3.23</v>
      </c>
      <c r="G2526">
        <v>2.2000000000000002</v>
      </c>
      <c r="H2526">
        <v>0</v>
      </c>
      <c r="I2526">
        <v>1.9830000000000001</v>
      </c>
      <c r="J2526">
        <v>-0.48699999999999999</v>
      </c>
      <c r="K2526">
        <v>-1.48</v>
      </c>
      <c r="L2526">
        <v>-2.476</v>
      </c>
      <c r="M2526">
        <v>-3.1509999999999998</v>
      </c>
      <c r="N2526">
        <v>-3.2240000000000002</v>
      </c>
      <c r="O2526">
        <v>1.018</v>
      </c>
      <c r="P2526">
        <v>1.0309999999999999</v>
      </c>
      <c r="Q2526">
        <v>1.024</v>
      </c>
      <c r="R2526">
        <v>0.61599999999999999</v>
      </c>
      <c r="S2526">
        <v>0.224</v>
      </c>
    </row>
    <row r="2527" spans="1:19" x14ac:dyDescent="0.3">
      <c r="A2527">
        <v>180</v>
      </c>
      <c r="B2527">
        <v>-0.48</v>
      </c>
      <c r="C2527">
        <v>-1.48</v>
      </c>
      <c r="D2527">
        <v>-2.4769999999999999</v>
      </c>
      <c r="E2527">
        <v>-3.1520000000000001</v>
      </c>
      <c r="F2527">
        <v>-3.23</v>
      </c>
      <c r="G2527">
        <v>2.2000000000000002</v>
      </c>
      <c r="H2527">
        <v>0</v>
      </c>
      <c r="I2527">
        <v>1.9830000000000001</v>
      </c>
      <c r="J2527">
        <v>-0.48899999999999999</v>
      </c>
      <c r="K2527">
        <v>-1.48</v>
      </c>
      <c r="L2527">
        <v>-2.4769999999999999</v>
      </c>
      <c r="M2527">
        <v>-3.15</v>
      </c>
      <c r="N2527">
        <v>-3.2210000000000001</v>
      </c>
      <c r="O2527">
        <v>1.02</v>
      </c>
      <c r="P2527">
        <v>1.0349999999999999</v>
      </c>
      <c r="Q2527">
        <v>1.0269999999999999</v>
      </c>
      <c r="R2527">
        <v>0.61799999999999999</v>
      </c>
      <c r="S2527">
        <v>0.218</v>
      </c>
    </row>
    <row r="2528" spans="1:19" x14ac:dyDescent="0.3">
      <c r="A2528">
        <v>240</v>
      </c>
      <c r="B2528">
        <v>-0.48</v>
      </c>
      <c r="C2528">
        <v>-1.48</v>
      </c>
      <c r="D2528">
        <v>-2.4769999999999999</v>
      </c>
      <c r="E2528">
        <v>-3.1520000000000001</v>
      </c>
      <c r="F2528">
        <v>-3.23</v>
      </c>
      <c r="G2528">
        <v>2.2000000000000002</v>
      </c>
      <c r="H2528">
        <v>0</v>
      </c>
      <c r="I2528">
        <v>1.9830000000000001</v>
      </c>
      <c r="J2528">
        <v>-0.49</v>
      </c>
      <c r="K2528">
        <v>-1.48</v>
      </c>
      <c r="L2528">
        <v>-2.476</v>
      </c>
      <c r="M2528">
        <v>-3.1509999999999998</v>
      </c>
      <c r="N2528">
        <v>-3.218</v>
      </c>
      <c r="O2528">
        <v>1.0229999999999999</v>
      </c>
      <c r="P2528">
        <v>1.0349999999999999</v>
      </c>
      <c r="Q2528">
        <v>1.0269999999999999</v>
      </c>
      <c r="R2528">
        <v>0.624</v>
      </c>
      <c r="S2528">
        <v>0.21299999999999999</v>
      </c>
    </row>
    <row r="2529" spans="1:19" x14ac:dyDescent="0.3">
      <c r="A2529">
        <v>300</v>
      </c>
      <c r="B2529">
        <v>-0.48</v>
      </c>
      <c r="C2529">
        <v>-1.48</v>
      </c>
      <c r="D2529">
        <v>-2.4769999999999999</v>
      </c>
      <c r="E2529">
        <v>-3.1520000000000001</v>
      </c>
      <c r="F2529">
        <v>-3.23</v>
      </c>
      <c r="G2529">
        <v>2.2000000000000002</v>
      </c>
      <c r="H2529">
        <v>0</v>
      </c>
      <c r="I2529">
        <v>1.9830000000000001</v>
      </c>
      <c r="J2529">
        <v>-0.49099999999999999</v>
      </c>
      <c r="K2529">
        <v>-1.48</v>
      </c>
      <c r="L2529">
        <v>-2.476</v>
      </c>
      <c r="M2529">
        <v>-3.1509999999999998</v>
      </c>
      <c r="N2529">
        <v>-3.2149999999999999</v>
      </c>
      <c r="O2529">
        <v>1.024</v>
      </c>
      <c r="P2529">
        <v>1.034</v>
      </c>
      <c r="Q2529">
        <v>1.026</v>
      </c>
      <c r="R2529">
        <v>0.625</v>
      </c>
      <c r="S2529">
        <v>0.20799999999999999</v>
      </c>
    </row>
    <row r="2530" spans="1:19" x14ac:dyDescent="0.3">
      <c r="A2530">
        <v>360</v>
      </c>
      <c r="B2530">
        <v>-0.48</v>
      </c>
      <c r="C2530">
        <v>-1.48</v>
      </c>
      <c r="D2530">
        <v>-2.4769999999999999</v>
      </c>
      <c r="E2530">
        <v>-3.1520000000000001</v>
      </c>
      <c r="F2530">
        <v>-3.23</v>
      </c>
      <c r="G2530">
        <v>2.2000000000000002</v>
      </c>
      <c r="H2530">
        <v>0</v>
      </c>
      <c r="I2530">
        <v>1.9830000000000001</v>
      </c>
      <c r="J2530">
        <v>-0.49099999999999999</v>
      </c>
      <c r="K2530">
        <v>-1.4810000000000001</v>
      </c>
      <c r="L2530">
        <v>-2.476</v>
      </c>
      <c r="M2530">
        <v>-3.149</v>
      </c>
      <c r="N2530">
        <v>-3.2120000000000002</v>
      </c>
      <c r="O2530">
        <v>1.0249999999999999</v>
      </c>
      <c r="P2530">
        <v>1.0329999999999999</v>
      </c>
      <c r="Q2530">
        <v>1.026</v>
      </c>
      <c r="R2530">
        <v>0.621</v>
      </c>
      <c r="S2530">
        <v>0.20499999999999999</v>
      </c>
    </row>
    <row r="2531" spans="1:19" x14ac:dyDescent="0.3">
      <c r="A2531">
        <v>420</v>
      </c>
      <c r="B2531">
        <v>-0.48</v>
      </c>
      <c r="C2531">
        <v>-1.48</v>
      </c>
      <c r="D2531">
        <v>-2.4769999999999999</v>
      </c>
      <c r="E2531">
        <v>-3.1520000000000001</v>
      </c>
      <c r="F2531">
        <v>-3.23</v>
      </c>
      <c r="G2531">
        <v>2.2000000000000002</v>
      </c>
      <c r="H2531">
        <v>0</v>
      </c>
      <c r="I2531">
        <v>1.9830000000000001</v>
      </c>
      <c r="J2531">
        <v>-0.49199999999999999</v>
      </c>
      <c r="K2531">
        <v>-1.482</v>
      </c>
      <c r="L2531">
        <v>-2.476</v>
      </c>
      <c r="M2531">
        <v>-3.1469999999999998</v>
      </c>
      <c r="N2531">
        <v>-3.2090000000000001</v>
      </c>
      <c r="O2531">
        <v>1.0249999999999999</v>
      </c>
      <c r="P2531">
        <v>1.032</v>
      </c>
      <c r="Q2531">
        <v>1.0269999999999999</v>
      </c>
      <c r="R2531">
        <v>0.61599999999999999</v>
      </c>
      <c r="S2531">
        <v>0.20200000000000001</v>
      </c>
    </row>
    <row r="2532" spans="1:19" x14ac:dyDescent="0.3">
      <c r="A2532">
        <v>480</v>
      </c>
      <c r="B2532">
        <v>-0.48</v>
      </c>
      <c r="C2532">
        <v>-1.48</v>
      </c>
      <c r="D2532">
        <v>-2.4769999999999999</v>
      </c>
      <c r="E2532">
        <v>-3.1520000000000001</v>
      </c>
      <c r="F2532">
        <v>-3.23</v>
      </c>
      <c r="G2532">
        <v>2.2000000000000002</v>
      </c>
      <c r="H2532">
        <v>0</v>
      </c>
      <c r="I2532">
        <v>1.9830000000000001</v>
      </c>
      <c r="J2532">
        <v>-0.49199999999999999</v>
      </c>
      <c r="K2532">
        <v>-1.4830000000000001</v>
      </c>
      <c r="L2532">
        <v>-2.476</v>
      </c>
      <c r="M2532">
        <v>-3.145</v>
      </c>
      <c r="N2532">
        <v>-3.206</v>
      </c>
      <c r="O2532">
        <v>1.026</v>
      </c>
      <c r="P2532">
        <v>1.03</v>
      </c>
      <c r="Q2532">
        <v>1.026</v>
      </c>
      <c r="R2532">
        <v>0.61099999999999999</v>
      </c>
      <c r="S2532">
        <v>0.2</v>
      </c>
    </row>
    <row r="2533" spans="1:19" x14ac:dyDescent="0.3">
      <c r="A2533">
        <v>540</v>
      </c>
      <c r="B2533">
        <v>-0.48</v>
      </c>
      <c r="C2533">
        <v>-1.48</v>
      </c>
      <c r="D2533">
        <v>-2.4769999999999999</v>
      </c>
      <c r="E2533">
        <v>-3.1520000000000001</v>
      </c>
      <c r="F2533">
        <v>-3.23</v>
      </c>
      <c r="G2533">
        <v>2.2000000000000002</v>
      </c>
      <c r="H2533">
        <v>0</v>
      </c>
      <c r="I2533">
        <v>1.9830000000000001</v>
      </c>
      <c r="J2533">
        <v>-0.49199999999999999</v>
      </c>
      <c r="K2533">
        <v>-1.4830000000000001</v>
      </c>
      <c r="L2533">
        <v>-2.4750000000000001</v>
      </c>
      <c r="M2533">
        <v>-3.1419999999999999</v>
      </c>
      <c r="N2533">
        <v>-3.2029999999999998</v>
      </c>
      <c r="O2533">
        <v>1.026</v>
      </c>
      <c r="P2533">
        <v>1.0289999999999999</v>
      </c>
      <c r="Q2533">
        <v>1.0249999999999999</v>
      </c>
      <c r="R2533">
        <v>0.60599999999999998</v>
      </c>
      <c r="S2533">
        <v>0.19900000000000001</v>
      </c>
    </row>
    <row r="2534" spans="1:19" x14ac:dyDescent="0.3">
      <c r="A2534">
        <v>600</v>
      </c>
      <c r="B2534">
        <v>-0.48</v>
      </c>
      <c r="C2534">
        <v>-1.48</v>
      </c>
      <c r="D2534">
        <v>-2.4769999999999999</v>
      </c>
      <c r="E2534">
        <v>-3.1520000000000001</v>
      </c>
      <c r="F2534">
        <v>-3.23</v>
      </c>
      <c r="G2534">
        <v>2.2000000000000002</v>
      </c>
      <c r="H2534">
        <v>0</v>
      </c>
      <c r="I2534">
        <v>1.9830000000000001</v>
      </c>
      <c r="J2534">
        <v>-0.49299999999999999</v>
      </c>
      <c r="K2534">
        <v>-1.484</v>
      </c>
      <c r="L2534">
        <v>-2.4750000000000001</v>
      </c>
      <c r="M2534">
        <v>-3.1389999999999998</v>
      </c>
      <c r="N2534">
        <v>-3.2</v>
      </c>
      <c r="O2534">
        <v>1.0269999999999999</v>
      </c>
      <c r="P2534">
        <v>1.0289999999999999</v>
      </c>
      <c r="Q2534">
        <v>1.0249999999999999</v>
      </c>
      <c r="R2534">
        <v>0.60199999999999998</v>
      </c>
      <c r="S2534">
        <v>0.19800000000000001</v>
      </c>
    </row>
    <row r="2536" spans="1:19" x14ac:dyDescent="0.3">
      <c r="A2536" t="s">
        <v>0</v>
      </c>
      <c r="B2536" t="s">
        <v>196</v>
      </c>
    </row>
    <row r="2537" spans="1:19" x14ac:dyDescent="0.3">
      <c r="A2537">
        <v>0</v>
      </c>
      <c r="B2537">
        <v>-0.48</v>
      </c>
      <c r="C2537">
        <v>-1.48</v>
      </c>
      <c r="D2537">
        <v>-2.476</v>
      </c>
      <c r="E2537">
        <v>-3.1440000000000001</v>
      </c>
      <c r="F2537">
        <v>-3.22</v>
      </c>
      <c r="G2537">
        <v>2.2000000000000002</v>
      </c>
      <c r="H2537">
        <v>0</v>
      </c>
      <c r="I2537">
        <v>2.4540000000000002</v>
      </c>
      <c r="J2537">
        <v>-0.48</v>
      </c>
      <c r="K2537">
        <v>-1.48</v>
      </c>
      <c r="L2537">
        <v>-2.476</v>
      </c>
      <c r="M2537">
        <v>-3.1440000000000001</v>
      </c>
      <c r="N2537">
        <v>-3.22</v>
      </c>
      <c r="O2537">
        <v>1.006</v>
      </c>
      <c r="P2537">
        <v>1.006</v>
      </c>
      <c r="Q2537">
        <v>0.998</v>
      </c>
      <c r="R2537">
        <v>0.60699999999999998</v>
      </c>
      <c r="S2537">
        <v>0.23599999999999999</v>
      </c>
    </row>
    <row r="2538" spans="1:19" x14ac:dyDescent="0.3">
      <c r="A2538">
        <v>60</v>
      </c>
      <c r="B2538">
        <v>-0.48</v>
      </c>
      <c r="C2538">
        <v>-1.48</v>
      </c>
      <c r="D2538">
        <v>-2.476</v>
      </c>
      <c r="E2538">
        <v>-3.1440000000000001</v>
      </c>
      <c r="F2538">
        <v>-3.22</v>
      </c>
      <c r="G2538">
        <v>2.2000000000000002</v>
      </c>
      <c r="H2538">
        <v>0</v>
      </c>
      <c r="I2538">
        <v>2.4540000000000002</v>
      </c>
      <c r="J2538">
        <v>-0.48499999999999999</v>
      </c>
      <c r="K2538">
        <v>-1.48</v>
      </c>
      <c r="L2538">
        <v>-2.476</v>
      </c>
      <c r="M2538">
        <v>-3.1429999999999998</v>
      </c>
      <c r="N2538">
        <v>-3.2229999999999999</v>
      </c>
      <c r="O2538">
        <v>1.0129999999999999</v>
      </c>
      <c r="P2538">
        <v>1.0269999999999999</v>
      </c>
      <c r="Q2538">
        <v>1.0169999999999999</v>
      </c>
      <c r="R2538">
        <v>0.60799999999999998</v>
      </c>
      <c r="S2538">
        <v>0.245</v>
      </c>
    </row>
    <row r="2539" spans="1:19" x14ac:dyDescent="0.3">
      <c r="A2539">
        <v>120</v>
      </c>
      <c r="B2539">
        <v>-0.48</v>
      </c>
      <c r="C2539">
        <v>-1.48</v>
      </c>
      <c r="D2539">
        <v>-2.476</v>
      </c>
      <c r="E2539">
        <v>-3.1440000000000001</v>
      </c>
      <c r="F2539">
        <v>-3.22</v>
      </c>
      <c r="G2539">
        <v>2.2000000000000002</v>
      </c>
      <c r="H2539">
        <v>0</v>
      </c>
      <c r="I2539">
        <v>2.4540000000000002</v>
      </c>
      <c r="J2539">
        <v>-0.48699999999999999</v>
      </c>
      <c r="K2539">
        <v>-1.48</v>
      </c>
      <c r="L2539">
        <v>-2.4769999999999999</v>
      </c>
      <c r="M2539">
        <v>-3.1440000000000001</v>
      </c>
      <c r="N2539">
        <v>-3.226</v>
      </c>
      <c r="O2539">
        <v>1.0169999999999999</v>
      </c>
      <c r="P2539">
        <v>1.0309999999999999</v>
      </c>
      <c r="Q2539">
        <v>1.026</v>
      </c>
      <c r="R2539">
        <v>0.61099999999999999</v>
      </c>
      <c r="S2539">
        <v>0.253</v>
      </c>
    </row>
    <row r="2540" spans="1:19" x14ac:dyDescent="0.3">
      <c r="A2540">
        <v>180</v>
      </c>
      <c r="B2540">
        <v>-0.48</v>
      </c>
      <c r="C2540">
        <v>-1.48</v>
      </c>
      <c r="D2540">
        <v>-2.476</v>
      </c>
      <c r="E2540">
        <v>-3.1440000000000001</v>
      </c>
      <c r="F2540">
        <v>-3.22</v>
      </c>
      <c r="G2540">
        <v>2.2000000000000002</v>
      </c>
      <c r="H2540">
        <v>0</v>
      </c>
      <c r="I2540">
        <v>2.4540000000000002</v>
      </c>
      <c r="J2540">
        <v>-0.48899999999999999</v>
      </c>
      <c r="K2540">
        <v>-1.48</v>
      </c>
      <c r="L2540">
        <v>-2.476</v>
      </c>
      <c r="M2540">
        <v>-3.1429999999999998</v>
      </c>
      <c r="N2540">
        <v>-3.2290000000000001</v>
      </c>
      <c r="O2540">
        <v>1.02</v>
      </c>
      <c r="P2540">
        <v>1.034</v>
      </c>
      <c r="Q2540">
        <v>1.0249999999999999</v>
      </c>
      <c r="R2540">
        <v>0.61299999999999999</v>
      </c>
      <c r="S2540">
        <v>0.25900000000000001</v>
      </c>
    </row>
    <row r="2541" spans="1:19" x14ac:dyDescent="0.3">
      <c r="A2541">
        <v>240</v>
      </c>
      <c r="B2541">
        <v>-0.48</v>
      </c>
      <c r="C2541">
        <v>-1.48</v>
      </c>
      <c r="D2541">
        <v>-2.476</v>
      </c>
      <c r="E2541">
        <v>-3.1440000000000001</v>
      </c>
      <c r="F2541">
        <v>-3.22</v>
      </c>
      <c r="G2541">
        <v>2.2000000000000002</v>
      </c>
      <c r="H2541">
        <v>0</v>
      </c>
      <c r="I2541">
        <v>2.4540000000000002</v>
      </c>
      <c r="J2541">
        <v>-0.49</v>
      </c>
      <c r="K2541">
        <v>-1.48</v>
      </c>
      <c r="L2541">
        <v>-2.476</v>
      </c>
      <c r="M2541">
        <v>-3.1419999999999999</v>
      </c>
      <c r="N2541">
        <v>-3.2320000000000002</v>
      </c>
      <c r="O2541">
        <v>1.022</v>
      </c>
      <c r="P2541">
        <v>1.0349999999999999</v>
      </c>
      <c r="Q2541">
        <v>1.026</v>
      </c>
      <c r="R2541">
        <v>0.61099999999999999</v>
      </c>
      <c r="S2541">
        <v>0.26500000000000001</v>
      </c>
    </row>
    <row r="2542" spans="1:19" x14ac:dyDescent="0.3">
      <c r="A2542">
        <v>300</v>
      </c>
      <c r="B2542">
        <v>-0.48</v>
      </c>
      <c r="C2542">
        <v>-1.48</v>
      </c>
      <c r="D2542">
        <v>-2.476</v>
      </c>
      <c r="E2542">
        <v>-3.1440000000000001</v>
      </c>
      <c r="F2542">
        <v>-3.22</v>
      </c>
      <c r="G2542">
        <v>2.2000000000000002</v>
      </c>
      <c r="H2542">
        <v>0</v>
      </c>
      <c r="I2542">
        <v>2.4540000000000002</v>
      </c>
      <c r="J2542">
        <v>-0.49099999999999999</v>
      </c>
      <c r="K2542">
        <v>-1.48</v>
      </c>
      <c r="L2542">
        <v>-2.476</v>
      </c>
      <c r="M2542">
        <v>-3.141</v>
      </c>
      <c r="N2542">
        <v>-3.2349999999999999</v>
      </c>
      <c r="O2542">
        <v>1.024</v>
      </c>
      <c r="P2542">
        <v>1.0349999999999999</v>
      </c>
      <c r="Q2542">
        <v>1.026</v>
      </c>
      <c r="R2542">
        <v>0.61299999999999999</v>
      </c>
      <c r="S2542">
        <v>0.27</v>
      </c>
    </row>
    <row r="2543" spans="1:19" x14ac:dyDescent="0.3">
      <c r="A2543">
        <v>360</v>
      </c>
      <c r="B2543">
        <v>-0.48</v>
      </c>
      <c r="C2543">
        <v>-1.48</v>
      </c>
      <c r="D2543">
        <v>-2.476</v>
      </c>
      <c r="E2543">
        <v>-3.1440000000000001</v>
      </c>
      <c r="F2543">
        <v>-3.22</v>
      </c>
      <c r="G2543">
        <v>2.2000000000000002</v>
      </c>
      <c r="H2543">
        <v>0</v>
      </c>
      <c r="I2543">
        <v>2.4540000000000002</v>
      </c>
      <c r="J2543">
        <v>-0.49099999999999999</v>
      </c>
      <c r="K2543">
        <v>-1.4810000000000001</v>
      </c>
      <c r="L2543">
        <v>-2.476</v>
      </c>
      <c r="M2543">
        <v>-3.1419999999999999</v>
      </c>
      <c r="N2543">
        <v>-3.238</v>
      </c>
      <c r="O2543">
        <v>1.0249999999999999</v>
      </c>
      <c r="P2543">
        <v>1.032</v>
      </c>
      <c r="Q2543">
        <v>1.0249999999999999</v>
      </c>
      <c r="R2543">
        <v>0.61899999999999999</v>
      </c>
      <c r="S2543">
        <v>0.27400000000000002</v>
      </c>
    </row>
    <row r="2544" spans="1:19" x14ac:dyDescent="0.3">
      <c r="A2544">
        <v>420</v>
      </c>
      <c r="B2544">
        <v>-0.48</v>
      </c>
      <c r="C2544">
        <v>-1.48</v>
      </c>
      <c r="D2544">
        <v>-2.476</v>
      </c>
      <c r="E2544">
        <v>-3.1440000000000001</v>
      </c>
      <c r="F2544">
        <v>-3.22</v>
      </c>
      <c r="G2544">
        <v>2.2000000000000002</v>
      </c>
      <c r="H2544">
        <v>0</v>
      </c>
      <c r="I2544">
        <v>2.4540000000000002</v>
      </c>
      <c r="J2544">
        <v>-0.49199999999999999</v>
      </c>
      <c r="K2544">
        <v>-1.482</v>
      </c>
      <c r="L2544">
        <v>-2.4750000000000001</v>
      </c>
      <c r="M2544">
        <v>-3.1429999999999998</v>
      </c>
      <c r="N2544">
        <v>-3.2410000000000001</v>
      </c>
      <c r="O2544">
        <v>1.0249999999999999</v>
      </c>
      <c r="P2544">
        <v>1.0309999999999999</v>
      </c>
      <c r="Q2544">
        <v>1.0249999999999999</v>
      </c>
      <c r="R2544">
        <v>0.625</v>
      </c>
      <c r="S2544">
        <v>0.27800000000000002</v>
      </c>
    </row>
    <row r="2545" spans="1:19" x14ac:dyDescent="0.3">
      <c r="A2545">
        <v>480</v>
      </c>
      <c r="B2545">
        <v>-0.48</v>
      </c>
      <c r="C2545">
        <v>-1.48</v>
      </c>
      <c r="D2545">
        <v>-2.476</v>
      </c>
      <c r="E2545">
        <v>-3.1440000000000001</v>
      </c>
      <c r="F2545">
        <v>-3.22</v>
      </c>
      <c r="G2545">
        <v>2.2000000000000002</v>
      </c>
      <c r="H2545">
        <v>0</v>
      </c>
      <c r="I2545">
        <v>2.4540000000000002</v>
      </c>
      <c r="J2545">
        <v>-0.49199999999999999</v>
      </c>
      <c r="K2545">
        <v>-1.4830000000000001</v>
      </c>
      <c r="L2545">
        <v>-2.4750000000000001</v>
      </c>
      <c r="M2545">
        <v>-3.1459999999999999</v>
      </c>
      <c r="N2545">
        <v>-3.2440000000000002</v>
      </c>
      <c r="O2545">
        <v>1.026</v>
      </c>
      <c r="P2545">
        <v>1.03</v>
      </c>
      <c r="Q2545">
        <v>1.026</v>
      </c>
      <c r="R2545">
        <v>0.63200000000000001</v>
      </c>
      <c r="S2545">
        <v>0.28199999999999997</v>
      </c>
    </row>
    <row r="2546" spans="1:19" x14ac:dyDescent="0.3">
      <c r="A2546">
        <v>540</v>
      </c>
      <c r="B2546">
        <v>-0.48</v>
      </c>
      <c r="C2546">
        <v>-1.48</v>
      </c>
      <c r="D2546">
        <v>-2.476</v>
      </c>
      <c r="E2546">
        <v>-3.1440000000000001</v>
      </c>
      <c r="F2546">
        <v>-3.22</v>
      </c>
      <c r="G2546">
        <v>2.2000000000000002</v>
      </c>
      <c r="H2546">
        <v>0</v>
      </c>
      <c r="I2546">
        <v>2.4540000000000002</v>
      </c>
      <c r="J2546">
        <v>-0.49199999999999999</v>
      </c>
      <c r="K2546">
        <v>-1.4830000000000001</v>
      </c>
      <c r="L2546">
        <v>-2.4750000000000001</v>
      </c>
      <c r="M2546">
        <v>-3.1480000000000001</v>
      </c>
      <c r="N2546">
        <v>-3.2469999999999999</v>
      </c>
      <c r="O2546">
        <v>1.026</v>
      </c>
      <c r="P2546">
        <v>1.0289999999999999</v>
      </c>
      <c r="Q2546">
        <v>1.026</v>
      </c>
      <c r="R2546">
        <v>0.63800000000000001</v>
      </c>
      <c r="S2546">
        <v>0.28499999999999998</v>
      </c>
    </row>
    <row r="2547" spans="1:19" x14ac:dyDescent="0.3">
      <c r="A2547">
        <v>600</v>
      </c>
      <c r="B2547">
        <v>-0.48</v>
      </c>
      <c r="C2547">
        <v>-1.48</v>
      </c>
      <c r="D2547">
        <v>-2.476</v>
      </c>
      <c r="E2547">
        <v>-3.1440000000000001</v>
      </c>
      <c r="F2547">
        <v>-3.22</v>
      </c>
      <c r="G2547">
        <v>2.2000000000000002</v>
      </c>
      <c r="H2547">
        <v>0</v>
      </c>
      <c r="I2547">
        <v>2.4540000000000002</v>
      </c>
      <c r="J2547">
        <v>-0.49299999999999999</v>
      </c>
      <c r="K2547">
        <v>-1.484</v>
      </c>
      <c r="L2547">
        <v>-2.4750000000000001</v>
      </c>
      <c r="M2547">
        <v>-3.15</v>
      </c>
      <c r="N2547">
        <v>-3.25</v>
      </c>
      <c r="O2547">
        <v>1.0269999999999999</v>
      </c>
      <c r="P2547">
        <v>1.0289999999999999</v>
      </c>
      <c r="Q2547">
        <v>1.0249999999999999</v>
      </c>
      <c r="R2547">
        <v>0.64200000000000002</v>
      </c>
      <c r="S2547">
        <v>0.28699999999999998</v>
      </c>
    </row>
    <row r="2549" spans="1:19" x14ac:dyDescent="0.3">
      <c r="A2549" t="s">
        <v>0</v>
      </c>
      <c r="B2549" t="s">
        <v>197</v>
      </c>
    </row>
    <row r="2550" spans="1:19" x14ac:dyDescent="0.3">
      <c r="A2550">
        <v>0</v>
      </c>
      <c r="B2550">
        <v>-0.48</v>
      </c>
      <c r="C2550">
        <v>-1.48</v>
      </c>
      <c r="D2550">
        <v>-2.476</v>
      </c>
      <c r="E2550">
        <v>-3.1440000000000001</v>
      </c>
      <c r="F2550">
        <v>-3.22</v>
      </c>
      <c r="G2550">
        <v>2.2000000000000002</v>
      </c>
      <c r="H2550">
        <v>0</v>
      </c>
      <c r="I2550">
        <v>2.222</v>
      </c>
      <c r="J2550">
        <v>-0.48</v>
      </c>
      <c r="K2550">
        <v>-1.48</v>
      </c>
      <c r="L2550">
        <v>-2.476</v>
      </c>
      <c r="M2550">
        <v>-3.1440000000000001</v>
      </c>
      <c r="N2550">
        <v>-3.22</v>
      </c>
      <c r="O2550">
        <v>1.006</v>
      </c>
      <c r="P2550">
        <v>1.006</v>
      </c>
      <c r="Q2550">
        <v>0.998</v>
      </c>
      <c r="R2550">
        <v>0.60699999999999998</v>
      </c>
      <c r="S2550">
        <v>0.23599999999999999</v>
      </c>
    </row>
    <row r="2551" spans="1:19" x14ac:dyDescent="0.3">
      <c r="A2551">
        <v>60</v>
      </c>
      <c r="B2551">
        <v>-0.48</v>
      </c>
      <c r="C2551">
        <v>-1.48</v>
      </c>
      <c r="D2551">
        <v>-2.476</v>
      </c>
      <c r="E2551">
        <v>-3.1440000000000001</v>
      </c>
      <c r="F2551">
        <v>-3.22</v>
      </c>
      <c r="G2551">
        <v>2.2000000000000002</v>
      </c>
      <c r="H2551">
        <v>0</v>
      </c>
      <c r="I2551">
        <v>2.222</v>
      </c>
      <c r="J2551">
        <v>-0.48499999999999999</v>
      </c>
      <c r="K2551">
        <v>-1.48</v>
      </c>
      <c r="L2551">
        <v>-2.476</v>
      </c>
      <c r="M2551">
        <v>-3.1429999999999998</v>
      </c>
      <c r="N2551">
        <v>-3.22</v>
      </c>
      <c r="O2551">
        <v>1.0129999999999999</v>
      </c>
      <c r="P2551">
        <v>1.0269999999999999</v>
      </c>
      <c r="Q2551">
        <v>1.0169999999999999</v>
      </c>
      <c r="R2551">
        <v>0.60899999999999999</v>
      </c>
      <c r="S2551">
        <v>0.23699999999999999</v>
      </c>
    </row>
    <row r="2552" spans="1:19" x14ac:dyDescent="0.3">
      <c r="A2552">
        <v>120</v>
      </c>
      <c r="B2552">
        <v>-0.48</v>
      </c>
      <c r="C2552">
        <v>-1.48</v>
      </c>
      <c r="D2552">
        <v>-2.476</v>
      </c>
      <c r="E2552">
        <v>-3.1440000000000001</v>
      </c>
      <c r="F2552">
        <v>-3.22</v>
      </c>
      <c r="G2552">
        <v>2.2000000000000002</v>
      </c>
      <c r="H2552">
        <v>0</v>
      </c>
      <c r="I2552">
        <v>2.222</v>
      </c>
      <c r="J2552">
        <v>-0.48699999999999999</v>
      </c>
      <c r="K2552">
        <v>-1.48</v>
      </c>
      <c r="L2552">
        <v>-2.476</v>
      </c>
      <c r="M2552">
        <v>-3.1429999999999998</v>
      </c>
      <c r="N2552">
        <v>-3.22</v>
      </c>
      <c r="O2552">
        <v>1.018</v>
      </c>
      <c r="P2552">
        <v>1.0309999999999999</v>
      </c>
      <c r="Q2552">
        <v>1.0249999999999999</v>
      </c>
      <c r="R2552">
        <v>0.61</v>
      </c>
      <c r="S2552">
        <v>0.23799999999999999</v>
      </c>
    </row>
    <row r="2553" spans="1:19" x14ac:dyDescent="0.3">
      <c r="A2553">
        <v>180</v>
      </c>
      <c r="B2553">
        <v>-0.48</v>
      </c>
      <c r="C2553">
        <v>-1.48</v>
      </c>
      <c r="D2553">
        <v>-2.476</v>
      </c>
      <c r="E2553">
        <v>-3.1440000000000001</v>
      </c>
      <c r="F2553">
        <v>-3.22</v>
      </c>
      <c r="G2553">
        <v>2.2000000000000002</v>
      </c>
      <c r="H2553">
        <v>0</v>
      </c>
      <c r="I2553">
        <v>2.222</v>
      </c>
      <c r="J2553">
        <v>-0.48899999999999999</v>
      </c>
      <c r="K2553">
        <v>-1.48</v>
      </c>
      <c r="L2553">
        <v>-2.476</v>
      </c>
      <c r="M2553">
        <v>-3.1429999999999998</v>
      </c>
      <c r="N2553">
        <v>-3.22</v>
      </c>
      <c r="O2553">
        <v>1.02</v>
      </c>
      <c r="P2553">
        <v>1.0349999999999999</v>
      </c>
      <c r="Q2553">
        <v>1.026</v>
      </c>
      <c r="R2553">
        <v>0.61299999999999999</v>
      </c>
      <c r="S2553">
        <v>0.23699999999999999</v>
      </c>
    </row>
    <row r="2554" spans="1:19" x14ac:dyDescent="0.3">
      <c r="A2554">
        <v>240</v>
      </c>
      <c r="B2554">
        <v>-0.48</v>
      </c>
      <c r="C2554">
        <v>-1.48</v>
      </c>
      <c r="D2554">
        <v>-2.476</v>
      </c>
      <c r="E2554">
        <v>-3.1440000000000001</v>
      </c>
      <c r="F2554">
        <v>-3.22</v>
      </c>
      <c r="G2554">
        <v>2.2000000000000002</v>
      </c>
      <c r="H2554">
        <v>0</v>
      </c>
      <c r="I2554">
        <v>2.222</v>
      </c>
      <c r="J2554">
        <v>-0.49</v>
      </c>
      <c r="K2554">
        <v>-1.48</v>
      </c>
      <c r="L2554">
        <v>-2.476</v>
      </c>
      <c r="M2554">
        <v>-3.1419999999999999</v>
      </c>
      <c r="N2554">
        <v>-3.22</v>
      </c>
      <c r="O2554">
        <v>1.022</v>
      </c>
      <c r="P2554">
        <v>1.0349999999999999</v>
      </c>
      <c r="Q2554">
        <v>1.026</v>
      </c>
      <c r="R2554">
        <v>0.61399999999999999</v>
      </c>
      <c r="S2554">
        <v>0.23799999999999999</v>
      </c>
    </row>
    <row r="2555" spans="1:19" x14ac:dyDescent="0.3">
      <c r="A2555">
        <v>300</v>
      </c>
      <c r="B2555">
        <v>-0.48</v>
      </c>
      <c r="C2555">
        <v>-1.48</v>
      </c>
      <c r="D2555">
        <v>-2.476</v>
      </c>
      <c r="E2555">
        <v>-3.1440000000000001</v>
      </c>
      <c r="F2555">
        <v>-3.22</v>
      </c>
      <c r="G2555">
        <v>2.2000000000000002</v>
      </c>
      <c r="H2555">
        <v>0</v>
      </c>
      <c r="I2555">
        <v>2.222</v>
      </c>
      <c r="J2555">
        <v>-0.49099999999999999</v>
      </c>
      <c r="K2555">
        <v>-1.48</v>
      </c>
      <c r="L2555">
        <v>-2.476</v>
      </c>
      <c r="M2555">
        <v>-3.1419999999999999</v>
      </c>
      <c r="N2555">
        <v>-3.22</v>
      </c>
      <c r="O2555">
        <v>1.024</v>
      </c>
      <c r="P2555">
        <v>1.034</v>
      </c>
      <c r="Q2555">
        <v>1.026</v>
      </c>
      <c r="R2555">
        <v>0.61599999999999999</v>
      </c>
      <c r="S2555">
        <v>0.23799999999999999</v>
      </c>
    </row>
    <row r="2556" spans="1:19" x14ac:dyDescent="0.3">
      <c r="A2556">
        <v>360</v>
      </c>
      <c r="B2556">
        <v>-0.48</v>
      </c>
      <c r="C2556">
        <v>-1.48</v>
      </c>
      <c r="D2556">
        <v>-2.476</v>
      </c>
      <c r="E2556">
        <v>-3.1440000000000001</v>
      </c>
      <c r="F2556">
        <v>-3.22</v>
      </c>
      <c r="G2556">
        <v>2.2000000000000002</v>
      </c>
      <c r="H2556">
        <v>0</v>
      </c>
      <c r="I2556">
        <v>2.222</v>
      </c>
      <c r="J2556">
        <v>-0.49099999999999999</v>
      </c>
      <c r="K2556">
        <v>-1.4810000000000001</v>
      </c>
      <c r="L2556">
        <v>-2.476</v>
      </c>
      <c r="M2556">
        <v>-3.1419999999999999</v>
      </c>
      <c r="N2556">
        <v>-3.22</v>
      </c>
      <c r="O2556">
        <v>1.0249999999999999</v>
      </c>
      <c r="P2556">
        <v>1.0329999999999999</v>
      </c>
      <c r="Q2556">
        <v>1.0249999999999999</v>
      </c>
      <c r="R2556">
        <v>0.61699999999999999</v>
      </c>
      <c r="S2556">
        <v>0.23799999999999999</v>
      </c>
    </row>
    <row r="2557" spans="1:19" x14ac:dyDescent="0.3">
      <c r="A2557">
        <v>420</v>
      </c>
      <c r="B2557">
        <v>-0.48</v>
      </c>
      <c r="C2557">
        <v>-1.48</v>
      </c>
      <c r="D2557">
        <v>-2.476</v>
      </c>
      <c r="E2557">
        <v>-3.1440000000000001</v>
      </c>
      <c r="F2557">
        <v>-3.22</v>
      </c>
      <c r="G2557">
        <v>2.2000000000000002</v>
      </c>
      <c r="H2557">
        <v>0</v>
      </c>
      <c r="I2557">
        <v>2.222</v>
      </c>
      <c r="J2557">
        <v>-0.49199999999999999</v>
      </c>
      <c r="K2557">
        <v>-1.482</v>
      </c>
      <c r="L2557">
        <v>-2.476</v>
      </c>
      <c r="M2557">
        <v>-3.141</v>
      </c>
      <c r="N2557">
        <v>-3.22</v>
      </c>
      <c r="O2557">
        <v>1.0249999999999999</v>
      </c>
      <c r="P2557">
        <v>1.0309999999999999</v>
      </c>
      <c r="Q2557">
        <v>1.026</v>
      </c>
      <c r="R2557">
        <v>0.61699999999999999</v>
      </c>
      <c r="S2557">
        <v>0.23899999999999999</v>
      </c>
    </row>
    <row r="2558" spans="1:19" x14ac:dyDescent="0.3">
      <c r="A2558">
        <v>480</v>
      </c>
      <c r="B2558">
        <v>-0.48</v>
      </c>
      <c r="C2558">
        <v>-1.48</v>
      </c>
      <c r="D2558">
        <v>-2.476</v>
      </c>
      <c r="E2558">
        <v>-3.1440000000000001</v>
      </c>
      <c r="F2558">
        <v>-3.22</v>
      </c>
      <c r="G2558">
        <v>2.2000000000000002</v>
      </c>
      <c r="H2558">
        <v>0</v>
      </c>
      <c r="I2558">
        <v>2.222</v>
      </c>
      <c r="J2558">
        <v>-0.49199999999999999</v>
      </c>
      <c r="K2558">
        <v>-1.4830000000000001</v>
      </c>
      <c r="L2558">
        <v>-2.4750000000000001</v>
      </c>
      <c r="M2558">
        <v>-3.141</v>
      </c>
      <c r="N2558">
        <v>-3.22</v>
      </c>
      <c r="O2558">
        <v>1.026</v>
      </c>
      <c r="P2558">
        <v>1.03</v>
      </c>
      <c r="Q2558">
        <v>1.026</v>
      </c>
      <c r="R2558">
        <v>0.61799999999999999</v>
      </c>
      <c r="S2558">
        <v>0.24</v>
      </c>
    </row>
    <row r="2559" spans="1:19" x14ac:dyDescent="0.3">
      <c r="A2559">
        <v>540</v>
      </c>
      <c r="B2559">
        <v>-0.48</v>
      </c>
      <c r="C2559">
        <v>-1.48</v>
      </c>
      <c r="D2559">
        <v>-2.476</v>
      </c>
      <c r="E2559">
        <v>-3.1440000000000001</v>
      </c>
      <c r="F2559">
        <v>-3.22</v>
      </c>
      <c r="G2559">
        <v>2.2000000000000002</v>
      </c>
      <c r="H2559">
        <v>0</v>
      </c>
      <c r="I2559">
        <v>2.222</v>
      </c>
      <c r="J2559">
        <v>-0.49199999999999999</v>
      </c>
      <c r="K2559">
        <v>-1.4830000000000001</v>
      </c>
      <c r="L2559">
        <v>-2.4750000000000001</v>
      </c>
      <c r="M2559">
        <v>-3.141</v>
      </c>
      <c r="N2559">
        <v>-3.22</v>
      </c>
      <c r="O2559">
        <v>1.026</v>
      </c>
      <c r="P2559">
        <v>1.0289999999999999</v>
      </c>
      <c r="Q2559">
        <v>1.0249999999999999</v>
      </c>
      <c r="R2559">
        <v>0.61899999999999999</v>
      </c>
      <c r="S2559">
        <v>0.24199999999999999</v>
      </c>
    </row>
    <row r="2560" spans="1:19" x14ac:dyDescent="0.3">
      <c r="A2560">
        <v>600</v>
      </c>
      <c r="B2560">
        <v>-0.48</v>
      </c>
      <c r="C2560">
        <v>-1.48</v>
      </c>
      <c r="D2560">
        <v>-2.476</v>
      </c>
      <c r="E2560">
        <v>-3.1440000000000001</v>
      </c>
      <c r="F2560">
        <v>-3.22</v>
      </c>
      <c r="G2560">
        <v>2.2000000000000002</v>
      </c>
      <c r="H2560">
        <v>0</v>
      </c>
      <c r="I2560">
        <v>2.222</v>
      </c>
      <c r="J2560">
        <v>-0.49299999999999999</v>
      </c>
      <c r="K2560">
        <v>-1.484</v>
      </c>
      <c r="L2560">
        <v>-2.4750000000000001</v>
      </c>
      <c r="M2560">
        <v>-3.141</v>
      </c>
      <c r="N2560">
        <v>-3.22</v>
      </c>
      <c r="O2560">
        <v>1.0269999999999999</v>
      </c>
      <c r="P2560">
        <v>1.0289999999999999</v>
      </c>
      <c r="Q2560">
        <v>1.0249999999999999</v>
      </c>
      <c r="R2560">
        <v>0.61899999999999999</v>
      </c>
      <c r="S2560">
        <v>0.24199999999999999</v>
      </c>
    </row>
    <row r="2562" spans="1:19" x14ac:dyDescent="0.3">
      <c r="A2562" t="s">
        <v>0</v>
      </c>
      <c r="B2562" t="s">
        <v>198</v>
      </c>
    </row>
    <row r="2563" spans="1:19" x14ac:dyDescent="0.3">
      <c r="A2563">
        <v>0</v>
      </c>
      <c r="B2563">
        <v>-0.48</v>
      </c>
      <c r="C2563">
        <v>-1.48</v>
      </c>
      <c r="D2563">
        <v>-2.476</v>
      </c>
      <c r="E2563">
        <v>-3.1440000000000001</v>
      </c>
      <c r="F2563">
        <v>-3.22</v>
      </c>
      <c r="G2563">
        <v>2.2000000000000002</v>
      </c>
      <c r="H2563">
        <v>0</v>
      </c>
      <c r="I2563">
        <v>1.9790000000000001</v>
      </c>
      <c r="J2563">
        <v>-0.48</v>
      </c>
      <c r="K2563">
        <v>-1.48</v>
      </c>
      <c r="L2563">
        <v>-2.476</v>
      </c>
      <c r="M2563">
        <v>-3.1440000000000001</v>
      </c>
      <c r="N2563">
        <v>-3.22</v>
      </c>
      <c r="O2563">
        <v>1.006</v>
      </c>
      <c r="P2563">
        <v>1.006</v>
      </c>
      <c r="Q2563">
        <v>0.998</v>
      </c>
      <c r="R2563">
        <v>0.60699999999999998</v>
      </c>
      <c r="S2563">
        <v>0.23599999999999999</v>
      </c>
    </row>
    <row r="2564" spans="1:19" x14ac:dyDescent="0.3">
      <c r="A2564">
        <v>60</v>
      </c>
      <c r="B2564">
        <v>-0.48</v>
      </c>
      <c r="C2564">
        <v>-1.48</v>
      </c>
      <c r="D2564">
        <v>-2.476</v>
      </c>
      <c r="E2564">
        <v>-3.1440000000000001</v>
      </c>
      <c r="F2564">
        <v>-3.22</v>
      </c>
      <c r="G2564">
        <v>2.2000000000000002</v>
      </c>
      <c r="H2564">
        <v>0</v>
      </c>
      <c r="I2564">
        <v>1.9790000000000001</v>
      </c>
      <c r="J2564">
        <v>-0.48499999999999999</v>
      </c>
      <c r="K2564">
        <v>-1.48</v>
      </c>
      <c r="L2564">
        <v>-2.476</v>
      </c>
      <c r="M2564">
        <v>-3.1440000000000001</v>
      </c>
      <c r="N2564">
        <v>-3.2170000000000001</v>
      </c>
      <c r="O2564">
        <v>1.0129999999999999</v>
      </c>
      <c r="P2564">
        <v>1.026</v>
      </c>
      <c r="Q2564">
        <v>1.0169999999999999</v>
      </c>
      <c r="R2564">
        <v>0.61</v>
      </c>
      <c r="S2564">
        <v>0.22800000000000001</v>
      </c>
    </row>
    <row r="2565" spans="1:19" x14ac:dyDescent="0.3">
      <c r="A2565">
        <v>120</v>
      </c>
      <c r="B2565">
        <v>-0.48</v>
      </c>
      <c r="C2565">
        <v>-1.48</v>
      </c>
      <c r="D2565">
        <v>-2.476</v>
      </c>
      <c r="E2565">
        <v>-3.1440000000000001</v>
      </c>
      <c r="F2565">
        <v>-3.22</v>
      </c>
      <c r="G2565">
        <v>2.2000000000000002</v>
      </c>
      <c r="H2565">
        <v>0</v>
      </c>
      <c r="I2565">
        <v>1.9790000000000001</v>
      </c>
      <c r="J2565">
        <v>-0.48699999999999999</v>
      </c>
      <c r="K2565">
        <v>-1.4810000000000001</v>
      </c>
      <c r="L2565">
        <v>-2.476</v>
      </c>
      <c r="M2565">
        <v>-3.1429999999999998</v>
      </c>
      <c r="N2565">
        <v>-3.214</v>
      </c>
      <c r="O2565">
        <v>1.018</v>
      </c>
      <c r="P2565">
        <v>1.0309999999999999</v>
      </c>
      <c r="Q2565">
        <v>1.024</v>
      </c>
      <c r="R2565">
        <v>0.60799999999999998</v>
      </c>
      <c r="S2565">
        <v>0.223</v>
      </c>
    </row>
    <row r="2566" spans="1:19" x14ac:dyDescent="0.3">
      <c r="A2566">
        <v>180</v>
      </c>
      <c r="B2566">
        <v>-0.48</v>
      </c>
      <c r="C2566">
        <v>-1.48</v>
      </c>
      <c r="D2566">
        <v>-2.476</v>
      </c>
      <c r="E2566">
        <v>-3.1440000000000001</v>
      </c>
      <c r="F2566">
        <v>-3.22</v>
      </c>
      <c r="G2566">
        <v>2.2000000000000002</v>
      </c>
      <c r="H2566">
        <v>0</v>
      </c>
      <c r="I2566">
        <v>1.9790000000000001</v>
      </c>
      <c r="J2566">
        <v>-0.48899999999999999</v>
      </c>
      <c r="K2566">
        <v>-1.48</v>
      </c>
      <c r="L2566">
        <v>-2.4769999999999999</v>
      </c>
      <c r="M2566">
        <v>-3.1429999999999998</v>
      </c>
      <c r="N2566">
        <v>-3.2109999999999999</v>
      </c>
      <c r="O2566">
        <v>1.02</v>
      </c>
      <c r="P2566">
        <v>1.0349999999999999</v>
      </c>
      <c r="Q2566">
        <v>1.0269999999999999</v>
      </c>
      <c r="R2566">
        <v>0.61199999999999999</v>
      </c>
      <c r="S2566">
        <v>0.216</v>
      </c>
    </row>
    <row r="2567" spans="1:19" x14ac:dyDescent="0.3">
      <c r="A2567">
        <v>240</v>
      </c>
      <c r="B2567">
        <v>-0.48</v>
      </c>
      <c r="C2567">
        <v>-1.48</v>
      </c>
      <c r="D2567">
        <v>-2.476</v>
      </c>
      <c r="E2567">
        <v>-3.1440000000000001</v>
      </c>
      <c r="F2567">
        <v>-3.22</v>
      </c>
      <c r="G2567">
        <v>2.2000000000000002</v>
      </c>
      <c r="H2567">
        <v>0</v>
      </c>
      <c r="I2567">
        <v>1.9790000000000001</v>
      </c>
      <c r="J2567">
        <v>-0.49</v>
      </c>
      <c r="K2567">
        <v>-1.48</v>
      </c>
      <c r="L2567">
        <v>-2.476</v>
      </c>
      <c r="M2567">
        <v>-3.1429999999999998</v>
      </c>
      <c r="N2567">
        <v>-3.2080000000000002</v>
      </c>
      <c r="O2567">
        <v>1.0229999999999999</v>
      </c>
      <c r="P2567">
        <v>1.0349999999999999</v>
      </c>
      <c r="Q2567">
        <v>1.026</v>
      </c>
      <c r="R2567">
        <v>0.61699999999999999</v>
      </c>
      <c r="S2567">
        <v>0.21099999999999999</v>
      </c>
    </row>
    <row r="2568" spans="1:19" x14ac:dyDescent="0.3">
      <c r="A2568">
        <v>300</v>
      </c>
      <c r="B2568">
        <v>-0.48</v>
      </c>
      <c r="C2568">
        <v>-1.48</v>
      </c>
      <c r="D2568">
        <v>-2.476</v>
      </c>
      <c r="E2568">
        <v>-3.1440000000000001</v>
      </c>
      <c r="F2568">
        <v>-3.22</v>
      </c>
      <c r="G2568">
        <v>2.2000000000000002</v>
      </c>
      <c r="H2568">
        <v>0</v>
      </c>
      <c r="I2568">
        <v>1.9790000000000001</v>
      </c>
      <c r="J2568">
        <v>-0.49099999999999999</v>
      </c>
      <c r="K2568">
        <v>-1.48</v>
      </c>
      <c r="L2568">
        <v>-2.476</v>
      </c>
      <c r="M2568">
        <v>-3.1429999999999998</v>
      </c>
      <c r="N2568">
        <v>-3.2050000000000001</v>
      </c>
      <c r="O2568">
        <v>1.024</v>
      </c>
      <c r="P2568">
        <v>1.034</v>
      </c>
      <c r="Q2568">
        <v>1.0249999999999999</v>
      </c>
      <c r="R2568">
        <v>0.61799999999999999</v>
      </c>
      <c r="S2568">
        <v>0.20599999999999999</v>
      </c>
    </row>
    <row r="2569" spans="1:19" x14ac:dyDescent="0.3">
      <c r="A2569">
        <v>360</v>
      </c>
      <c r="B2569">
        <v>-0.48</v>
      </c>
      <c r="C2569">
        <v>-1.48</v>
      </c>
      <c r="D2569">
        <v>-2.476</v>
      </c>
      <c r="E2569">
        <v>-3.1440000000000001</v>
      </c>
      <c r="F2569">
        <v>-3.22</v>
      </c>
      <c r="G2569">
        <v>2.2000000000000002</v>
      </c>
      <c r="H2569">
        <v>0</v>
      </c>
      <c r="I2569">
        <v>1.9790000000000001</v>
      </c>
      <c r="J2569">
        <v>-0.49099999999999999</v>
      </c>
      <c r="K2569">
        <v>-1.4810000000000001</v>
      </c>
      <c r="L2569">
        <v>-2.476</v>
      </c>
      <c r="M2569">
        <v>-3.1419999999999999</v>
      </c>
      <c r="N2569">
        <v>-3.202</v>
      </c>
      <c r="O2569">
        <v>1.0249999999999999</v>
      </c>
      <c r="P2569">
        <v>1.0329999999999999</v>
      </c>
      <c r="Q2569">
        <v>1.026</v>
      </c>
      <c r="R2569">
        <v>0.61499999999999999</v>
      </c>
      <c r="S2569">
        <v>0.20200000000000001</v>
      </c>
    </row>
    <row r="2570" spans="1:19" x14ac:dyDescent="0.3">
      <c r="A2570">
        <v>420</v>
      </c>
      <c r="B2570">
        <v>-0.48</v>
      </c>
      <c r="C2570">
        <v>-1.48</v>
      </c>
      <c r="D2570">
        <v>-2.476</v>
      </c>
      <c r="E2570">
        <v>-3.1440000000000001</v>
      </c>
      <c r="F2570">
        <v>-3.22</v>
      </c>
      <c r="G2570">
        <v>2.2000000000000002</v>
      </c>
      <c r="H2570">
        <v>0</v>
      </c>
      <c r="I2570">
        <v>1.9790000000000001</v>
      </c>
      <c r="J2570">
        <v>-0.49199999999999999</v>
      </c>
      <c r="K2570">
        <v>-1.482</v>
      </c>
      <c r="L2570">
        <v>-2.476</v>
      </c>
      <c r="M2570">
        <v>-3.1389999999999998</v>
      </c>
      <c r="N2570">
        <v>-3.1989999999999998</v>
      </c>
      <c r="O2570">
        <v>1.0249999999999999</v>
      </c>
      <c r="P2570">
        <v>1.0309999999999999</v>
      </c>
      <c r="Q2570">
        <v>1.026</v>
      </c>
      <c r="R2570">
        <v>0.61</v>
      </c>
      <c r="S2570">
        <v>0.19900000000000001</v>
      </c>
    </row>
    <row r="2571" spans="1:19" x14ac:dyDescent="0.3">
      <c r="A2571">
        <v>480</v>
      </c>
      <c r="B2571">
        <v>-0.48</v>
      </c>
      <c r="C2571">
        <v>-1.48</v>
      </c>
      <c r="D2571">
        <v>-2.476</v>
      </c>
      <c r="E2571">
        <v>-3.1440000000000001</v>
      </c>
      <c r="F2571">
        <v>-3.22</v>
      </c>
      <c r="G2571">
        <v>2.2000000000000002</v>
      </c>
      <c r="H2571">
        <v>0</v>
      </c>
      <c r="I2571">
        <v>1.9790000000000001</v>
      </c>
      <c r="J2571">
        <v>-0.49199999999999999</v>
      </c>
      <c r="K2571">
        <v>-1.4830000000000001</v>
      </c>
      <c r="L2571">
        <v>-2.4750000000000001</v>
      </c>
      <c r="M2571">
        <v>-3.137</v>
      </c>
      <c r="N2571">
        <v>-3.1960000000000002</v>
      </c>
      <c r="O2571">
        <v>1.026</v>
      </c>
      <c r="P2571">
        <v>1.03</v>
      </c>
      <c r="Q2571">
        <v>1.026</v>
      </c>
      <c r="R2571">
        <v>0.60499999999999998</v>
      </c>
      <c r="S2571">
        <v>0.19800000000000001</v>
      </c>
    </row>
    <row r="2572" spans="1:19" x14ac:dyDescent="0.3">
      <c r="A2572">
        <v>540</v>
      </c>
      <c r="B2572">
        <v>-0.48</v>
      </c>
      <c r="C2572">
        <v>-1.48</v>
      </c>
      <c r="D2572">
        <v>-2.476</v>
      </c>
      <c r="E2572">
        <v>-3.1440000000000001</v>
      </c>
      <c r="F2572">
        <v>-3.22</v>
      </c>
      <c r="G2572">
        <v>2.2000000000000002</v>
      </c>
      <c r="H2572">
        <v>0</v>
      </c>
      <c r="I2572">
        <v>1.9790000000000001</v>
      </c>
      <c r="J2572">
        <v>-0.49199999999999999</v>
      </c>
      <c r="K2572">
        <v>-1.4830000000000001</v>
      </c>
      <c r="L2572">
        <v>-2.4750000000000001</v>
      </c>
      <c r="M2572">
        <v>-3.1339999999999999</v>
      </c>
      <c r="N2572">
        <v>-3.1930000000000001</v>
      </c>
      <c r="O2572">
        <v>1.026</v>
      </c>
      <c r="P2572">
        <v>1.0289999999999999</v>
      </c>
      <c r="Q2572">
        <v>1.0249999999999999</v>
      </c>
      <c r="R2572">
        <v>0.6</v>
      </c>
      <c r="S2572">
        <v>0.19700000000000001</v>
      </c>
    </row>
    <row r="2573" spans="1:19" x14ac:dyDescent="0.3">
      <c r="A2573">
        <v>600</v>
      </c>
      <c r="B2573">
        <v>-0.48</v>
      </c>
      <c r="C2573">
        <v>-1.48</v>
      </c>
      <c r="D2573">
        <v>-2.476</v>
      </c>
      <c r="E2573">
        <v>-3.1440000000000001</v>
      </c>
      <c r="F2573">
        <v>-3.22</v>
      </c>
      <c r="G2573">
        <v>2.2000000000000002</v>
      </c>
      <c r="H2573">
        <v>0</v>
      </c>
      <c r="I2573">
        <v>1.9790000000000001</v>
      </c>
      <c r="J2573">
        <v>-0.49299999999999999</v>
      </c>
      <c r="K2573">
        <v>-1.484</v>
      </c>
      <c r="L2573">
        <v>-2.4750000000000001</v>
      </c>
      <c r="M2573">
        <v>-3.1309999999999998</v>
      </c>
      <c r="N2573">
        <v>-3.19</v>
      </c>
      <c r="O2573">
        <v>1.0269999999999999</v>
      </c>
      <c r="P2573">
        <v>1.0289999999999999</v>
      </c>
      <c r="Q2573">
        <v>1.0249999999999999</v>
      </c>
      <c r="R2573">
        <v>0.59399999999999997</v>
      </c>
      <c r="S2573">
        <v>0.19600000000000001</v>
      </c>
    </row>
    <row r="2575" spans="1:19" x14ac:dyDescent="0.3">
      <c r="A2575" t="s">
        <v>0</v>
      </c>
      <c r="B2575" t="s">
        <v>199</v>
      </c>
    </row>
    <row r="2576" spans="1:19" x14ac:dyDescent="0.3">
      <c r="A2576">
        <v>0</v>
      </c>
      <c r="B2576">
        <v>-0.48</v>
      </c>
      <c r="C2576">
        <v>-1.48</v>
      </c>
      <c r="D2576">
        <v>-2.476</v>
      </c>
      <c r="E2576">
        <v>-3.1360000000000001</v>
      </c>
      <c r="F2576">
        <v>-3.21</v>
      </c>
      <c r="G2576">
        <v>2.2000000000000002</v>
      </c>
      <c r="H2576">
        <v>0</v>
      </c>
      <c r="I2576">
        <v>2.4590000000000001</v>
      </c>
      <c r="J2576">
        <v>-0.48</v>
      </c>
      <c r="K2576">
        <v>-1.48</v>
      </c>
      <c r="L2576">
        <v>-2.476</v>
      </c>
      <c r="M2576">
        <v>-3.1360000000000001</v>
      </c>
      <c r="N2576">
        <v>-3.21</v>
      </c>
      <c r="O2576">
        <v>1.006</v>
      </c>
      <c r="P2576">
        <v>1.006</v>
      </c>
      <c r="Q2576">
        <v>0.998</v>
      </c>
      <c r="R2576">
        <v>0.60099999999999998</v>
      </c>
      <c r="S2576">
        <v>0.23400000000000001</v>
      </c>
    </row>
    <row r="2577" spans="1:19" x14ac:dyDescent="0.3">
      <c r="A2577">
        <v>60</v>
      </c>
      <c r="B2577">
        <v>-0.48</v>
      </c>
      <c r="C2577">
        <v>-1.48</v>
      </c>
      <c r="D2577">
        <v>-2.476</v>
      </c>
      <c r="E2577">
        <v>-3.1360000000000001</v>
      </c>
      <c r="F2577">
        <v>-3.21</v>
      </c>
      <c r="G2577">
        <v>2.2000000000000002</v>
      </c>
      <c r="H2577">
        <v>0</v>
      </c>
      <c r="I2577">
        <v>2.4590000000000001</v>
      </c>
      <c r="J2577">
        <v>-0.48499999999999999</v>
      </c>
      <c r="K2577">
        <v>-1.48</v>
      </c>
      <c r="L2577">
        <v>-2.476</v>
      </c>
      <c r="M2577">
        <v>-3.1349999999999998</v>
      </c>
      <c r="N2577">
        <v>-3.2130000000000001</v>
      </c>
      <c r="O2577">
        <v>1.0129999999999999</v>
      </c>
      <c r="P2577">
        <v>1.0269999999999999</v>
      </c>
      <c r="Q2577">
        <v>1.0169999999999999</v>
      </c>
      <c r="R2577">
        <v>0.60199999999999998</v>
      </c>
      <c r="S2577">
        <v>0.24299999999999999</v>
      </c>
    </row>
    <row r="2578" spans="1:19" x14ac:dyDescent="0.3">
      <c r="A2578">
        <v>120</v>
      </c>
      <c r="B2578">
        <v>-0.48</v>
      </c>
      <c r="C2578">
        <v>-1.48</v>
      </c>
      <c r="D2578">
        <v>-2.476</v>
      </c>
      <c r="E2578">
        <v>-3.1360000000000001</v>
      </c>
      <c r="F2578">
        <v>-3.21</v>
      </c>
      <c r="G2578">
        <v>2.2000000000000002</v>
      </c>
      <c r="H2578">
        <v>0</v>
      </c>
      <c r="I2578">
        <v>2.4590000000000001</v>
      </c>
      <c r="J2578">
        <v>-0.48699999999999999</v>
      </c>
      <c r="K2578">
        <v>-1.48</v>
      </c>
      <c r="L2578">
        <v>-2.476</v>
      </c>
      <c r="M2578">
        <v>-3.1360000000000001</v>
      </c>
      <c r="N2578">
        <v>-3.2160000000000002</v>
      </c>
      <c r="O2578">
        <v>1.0169999999999999</v>
      </c>
      <c r="P2578">
        <v>1.0309999999999999</v>
      </c>
      <c r="Q2578">
        <v>1.026</v>
      </c>
      <c r="R2578">
        <v>0.60499999999999998</v>
      </c>
      <c r="S2578">
        <v>0.252</v>
      </c>
    </row>
    <row r="2579" spans="1:19" x14ac:dyDescent="0.3">
      <c r="A2579">
        <v>180</v>
      </c>
      <c r="B2579">
        <v>-0.48</v>
      </c>
      <c r="C2579">
        <v>-1.48</v>
      </c>
      <c r="D2579">
        <v>-2.476</v>
      </c>
      <c r="E2579">
        <v>-3.1360000000000001</v>
      </c>
      <c r="F2579">
        <v>-3.21</v>
      </c>
      <c r="G2579">
        <v>2.2000000000000002</v>
      </c>
      <c r="H2579">
        <v>0</v>
      </c>
      <c r="I2579">
        <v>2.4590000000000001</v>
      </c>
      <c r="J2579">
        <v>-0.48899999999999999</v>
      </c>
      <c r="K2579">
        <v>-1.48</v>
      </c>
      <c r="L2579">
        <v>-2.476</v>
      </c>
      <c r="M2579">
        <v>-3.1349999999999998</v>
      </c>
      <c r="N2579">
        <v>-3.2189999999999999</v>
      </c>
      <c r="O2579">
        <v>1.02</v>
      </c>
      <c r="P2579">
        <v>1.034</v>
      </c>
      <c r="Q2579">
        <v>1.0249999999999999</v>
      </c>
      <c r="R2579">
        <v>0.60599999999999998</v>
      </c>
      <c r="S2579">
        <v>0.25800000000000001</v>
      </c>
    </row>
    <row r="2580" spans="1:19" x14ac:dyDescent="0.3">
      <c r="A2580">
        <v>240</v>
      </c>
      <c r="B2580">
        <v>-0.48</v>
      </c>
      <c r="C2580">
        <v>-1.48</v>
      </c>
      <c r="D2580">
        <v>-2.476</v>
      </c>
      <c r="E2580">
        <v>-3.1360000000000001</v>
      </c>
      <c r="F2580">
        <v>-3.21</v>
      </c>
      <c r="G2580">
        <v>2.2000000000000002</v>
      </c>
      <c r="H2580">
        <v>0</v>
      </c>
      <c r="I2580">
        <v>2.4590000000000001</v>
      </c>
      <c r="J2580">
        <v>-0.49</v>
      </c>
      <c r="K2580">
        <v>-1.48</v>
      </c>
      <c r="L2580">
        <v>-2.476</v>
      </c>
      <c r="M2580">
        <v>-3.1339999999999999</v>
      </c>
      <c r="N2580">
        <v>-3.222</v>
      </c>
      <c r="O2580">
        <v>1.022</v>
      </c>
      <c r="P2580">
        <v>1.0349999999999999</v>
      </c>
      <c r="Q2580">
        <v>1.026</v>
      </c>
      <c r="R2580">
        <v>0.60399999999999998</v>
      </c>
      <c r="S2580">
        <v>0.26400000000000001</v>
      </c>
    </row>
    <row r="2581" spans="1:19" x14ac:dyDescent="0.3">
      <c r="A2581">
        <v>300</v>
      </c>
      <c r="B2581">
        <v>-0.48</v>
      </c>
      <c r="C2581">
        <v>-1.48</v>
      </c>
      <c r="D2581">
        <v>-2.476</v>
      </c>
      <c r="E2581">
        <v>-3.1360000000000001</v>
      </c>
      <c r="F2581">
        <v>-3.21</v>
      </c>
      <c r="G2581">
        <v>2.2000000000000002</v>
      </c>
      <c r="H2581">
        <v>0</v>
      </c>
      <c r="I2581">
        <v>2.4590000000000001</v>
      </c>
      <c r="J2581">
        <v>-0.49099999999999999</v>
      </c>
      <c r="K2581">
        <v>-1.48</v>
      </c>
      <c r="L2581">
        <v>-2.476</v>
      </c>
      <c r="M2581">
        <v>-3.133</v>
      </c>
      <c r="N2581">
        <v>-3.2250000000000001</v>
      </c>
      <c r="O2581">
        <v>1.024</v>
      </c>
      <c r="P2581">
        <v>1.0349999999999999</v>
      </c>
      <c r="Q2581">
        <v>1.026</v>
      </c>
      <c r="R2581">
        <v>0.60699999999999998</v>
      </c>
      <c r="S2581">
        <v>0.26900000000000002</v>
      </c>
    </row>
    <row r="2582" spans="1:19" x14ac:dyDescent="0.3">
      <c r="A2582">
        <v>360</v>
      </c>
      <c r="B2582">
        <v>-0.48</v>
      </c>
      <c r="C2582">
        <v>-1.48</v>
      </c>
      <c r="D2582">
        <v>-2.476</v>
      </c>
      <c r="E2582">
        <v>-3.1360000000000001</v>
      </c>
      <c r="F2582">
        <v>-3.21</v>
      </c>
      <c r="G2582">
        <v>2.2000000000000002</v>
      </c>
      <c r="H2582">
        <v>0</v>
      </c>
      <c r="I2582">
        <v>2.4590000000000001</v>
      </c>
      <c r="J2582">
        <v>-0.49099999999999999</v>
      </c>
      <c r="K2582">
        <v>-1.4810000000000001</v>
      </c>
      <c r="L2582">
        <v>-2.4750000000000001</v>
      </c>
      <c r="M2582">
        <v>-3.1339999999999999</v>
      </c>
      <c r="N2582">
        <v>-3.2280000000000002</v>
      </c>
      <c r="O2582">
        <v>1.0249999999999999</v>
      </c>
      <c r="P2582">
        <v>1.032</v>
      </c>
      <c r="Q2582">
        <v>1.0249999999999999</v>
      </c>
      <c r="R2582">
        <v>0.61199999999999999</v>
      </c>
      <c r="S2582">
        <v>0.27300000000000002</v>
      </c>
    </row>
    <row r="2583" spans="1:19" x14ac:dyDescent="0.3">
      <c r="A2583">
        <v>420</v>
      </c>
      <c r="B2583">
        <v>-0.48</v>
      </c>
      <c r="C2583">
        <v>-1.48</v>
      </c>
      <c r="D2583">
        <v>-2.476</v>
      </c>
      <c r="E2583">
        <v>-3.1360000000000001</v>
      </c>
      <c r="F2583">
        <v>-3.21</v>
      </c>
      <c r="G2583">
        <v>2.2000000000000002</v>
      </c>
      <c r="H2583">
        <v>0</v>
      </c>
      <c r="I2583">
        <v>2.4590000000000001</v>
      </c>
      <c r="J2583">
        <v>-0.49199999999999999</v>
      </c>
      <c r="K2583">
        <v>-1.482</v>
      </c>
      <c r="L2583">
        <v>-2.4750000000000001</v>
      </c>
      <c r="M2583">
        <v>-3.1360000000000001</v>
      </c>
      <c r="N2583">
        <v>-3.2309999999999999</v>
      </c>
      <c r="O2583">
        <v>1.0249999999999999</v>
      </c>
      <c r="P2583">
        <v>1.0309999999999999</v>
      </c>
      <c r="Q2583">
        <v>1.024</v>
      </c>
      <c r="R2583">
        <v>0.61899999999999999</v>
      </c>
      <c r="S2583">
        <v>0.27600000000000002</v>
      </c>
    </row>
    <row r="2584" spans="1:19" x14ac:dyDescent="0.3">
      <c r="A2584">
        <v>480</v>
      </c>
      <c r="B2584">
        <v>-0.48</v>
      </c>
      <c r="C2584">
        <v>-1.48</v>
      </c>
      <c r="D2584">
        <v>-2.476</v>
      </c>
      <c r="E2584">
        <v>-3.1360000000000001</v>
      </c>
      <c r="F2584">
        <v>-3.21</v>
      </c>
      <c r="G2584">
        <v>2.2000000000000002</v>
      </c>
      <c r="H2584">
        <v>0</v>
      </c>
      <c r="I2584">
        <v>2.4590000000000001</v>
      </c>
      <c r="J2584">
        <v>-0.49199999999999999</v>
      </c>
      <c r="K2584">
        <v>-1.4830000000000001</v>
      </c>
      <c r="L2584">
        <v>-2.4750000000000001</v>
      </c>
      <c r="M2584">
        <v>-3.1379999999999999</v>
      </c>
      <c r="N2584">
        <v>-3.234</v>
      </c>
      <c r="O2584">
        <v>1.026</v>
      </c>
      <c r="P2584">
        <v>1.03</v>
      </c>
      <c r="Q2584">
        <v>1.0249999999999999</v>
      </c>
      <c r="R2584">
        <v>0.625</v>
      </c>
      <c r="S2584">
        <v>0.28000000000000003</v>
      </c>
    </row>
    <row r="2585" spans="1:19" x14ac:dyDescent="0.3">
      <c r="A2585">
        <v>540</v>
      </c>
      <c r="B2585">
        <v>-0.48</v>
      </c>
      <c r="C2585">
        <v>-1.48</v>
      </c>
      <c r="D2585">
        <v>-2.476</v>
      </c>
      <c r="E2585">
        <v>-3.1360000000000001</v>
      </c>
      <c r="F2585">
        <v>-3.21</v>
      </c>
      <c r="G2585">
        <v>2.2000000000000002</v>
      </c>
      <c r="H2585">
        <v>0</v>
      </c>
      <c r="I2585">
        <v>2.4590000000000001</v>
      </c>
      <c r="J2585">
        <v>-0.49199999999999999</v>
      </c>
      <c r="K2585">
        <v>-1.4830000000000001</v>
      </c>
      <c r="L2585">
        <v>-2.4750000000000001</v>
      </c>
      <c r="M2585">
        <v>-3.14</v>
      </c>
      <c r="N2585">
        <v>-3.2370000000000001</v>
      </c>
      <c r="O2585">
        <v>1.026</v>
      </c>
      <c r="P2585">
        <v>1.0289999999999999</v>
      </c>
      <c r="Q2585">
        <v>1.0249999999999999</v>
      </c>
      <c r="R2585">
        <v>0.63100000000000001</v>
      </c>
      <c r="S2585">
        <v>0.28399999999999997</v>
      </c>
    </row>
    <row r="2586" spans="1:19" x14ac:dyDescent="0.3">
      <c r="A2586">
        <v>600</v>
      </c>
      <c r="B2586">
        <v>-0.48</v>
      </c>
      <c r="C2586">
        <v>-1.48</v>
      </c>
      <c r="D2586">
        <v>-2.476</v>
      </c>
      <c r="E2586">
        <v>-3.1360000000000001</v>
      </c>
      <c r="F2586">
        <v>-3.21</v>
      </c>
      <c r="G2586">
        <v>2.2000000000000002</v>
      </c>
      <c r="H2586">
        <v>0</v>
      </c>
      <c r="I2586">
        <v>2.4590000000000001</v>
      </c>
      <c r="J2586">
        <v>-0.49299999999999999</v>
      </c>
      <c r="K2586">
        <v>-1.484</v>
      </c>
      <c r="L2586">
        <v>-2.4750000000000001</v>
      </c>
      <c r="M2586">
        <v>-3.1419999999999999</v>
      </c>
      <c r="N2586">
        <v>-3.24</v>
      </c>
      <c r="O2586">
        <v>1.0269999999999999</v>
      </c>
      <c r="P2586">
        <v>1.0289999999999999</v>
      </c>
      <c r="Q2586">
        <v>1.0249999999999999</v>
      </c>
      <c r="R2586">
        <v>0.63600000000000001</v>
      </c>
      <c r="S2586">
        <v>0.28599999999999998</v>
      </c>
    </row>
    <row r="2588" spans="1:19" x14ac:dyDescent="0.3">
      <c r="A2588" t="s">
        <v>0</v>
      </c>
      <c r="B2588" t="s">
        <v>200</v>
      </c>
    </row>
    <row r="2589" spans="1:19" x14ac:dyDescent="0.3">
      <c r="A2589">
        <v>0</v>
      </c>
      <c r="B2589">
        <v>-0.48</v>
      </c>
      <c r="C2589">
        <v>-1.48</v>
      </c>
      <c r="D2589">
        <v>-2.476</v>
      </c>
      <c r="E2589">
        <v>-3.1360000000000001</v>
      </c>
      <c r="F2589">
        <v>-3.21</v>
      </c>
      <c r="G2589">
        <v>2.2000000000000002</v>
      </c>
      <c r="H2589">
        <v>0</v>
      </c>
      <c r="I2589">
        <v>2.2229999999999999</v>
      </c>
      <c r="J2589">
        <v>-0.48</v>
      </c>
      <c r="K2589">
        <v>-1.48</v>
      </c>
      <c r="L2589">
        <v>-2.476</v>
      </c>
      <c r="M2589">
        <v>-3.1360000000000001</v>
      </c>
      <c r="N2589">
        <v>-3.21</v>
      </c>
      <c r="O2589">
        <v>1.006</v>
      </c>
      <c r="P2589">
        <v>1.006</v>
      </c>
      <c r="Q2589">
        <v>0.998</v>
      </c>
      <c r="R2589">
        <v>0.60099999999999998</v>
      </c>
      <c r="S2589">
        <v>0.23400000000000001</v>
      </c>
    </row>
    <row r="2590" spans="1:19" x14ac:dyDescent="0.3">
      <c r="A2590">
        <v>60</v>
      </c>
      <c r="B2590">
        <v>-0.48</v>
      </c>
      <c r="C2590">
        <v>-1.48</v>
      </c>
      <c r="D2590">
        <v>-2.476</v>
      </c>
      <c r="E2590">
        <v>-3.1360000000000001</v>
      </c>
      <c r="F2590">
        <v>-3.21</v>
      </c>
      <c r="G2590">
        <v>2.2000000000000002</v>
      </c>
      <c r="H2590">
        <v>0</v>
      </c>
      <c r="I2590">
        <v>2.2229999999999999</v>
      </c>
      <c r="J2590">
        <v>-0.48499999999999999</v>
      </c>
      <c r="K2590">
        <v>-1.48</v>
      </c>
      <c r="L2590">
        <v>-2.476</v>
      </c>
      <c r="M2590">
        <v>-3.1349999999999998</v>
      </c>
      <c r="N2590">
        <v>-3.21</v>
      </c>
      <c r="O2590">
        <v>1.0129999999999999</v>
      </c>
      <c r="P2590">
        <v>1.0269999999999999</v>
      </c>
      <c r="Q2590">
        <v>1.0169999999999999</v>
      </c>
      <c r="R2590">
        <v>0.60299999999999998</v>
      </c>
      <c r="S2590">
        <v>0.23499999999999999</v>
      </c>
    </row>
    <row r="2591" spans="1:19" x14ac:dyDescent="0.3">
      <c r="A2591">
        <v>120</v>
      </c>
      <c r="B2591">
        <v>-0.48</v>
      </c>
      <c r="C2591">
        <v>-1.48</v>
      </c>
      <c r="D2591">
        <v>-2.476</v>
      </c>
      <c r="E2591">
        <v>-3.1360000000000001</v>
      </c>
      <c r="F2591">
        <v>-3.21</v>
      </c>
      <c r="G2591">
        <v>2.2000000000000002</v>
      </c>
      <c r="H2591">
        <v>0</v>
      </c>
      <c r="I2591">
        <v>2.2229999999999999</v>
      </c>
      <c r="J2591">
        <v>-0.48699999999999999</v>
      </c>
      <c r="K2591">
        <v>-1.48</v>
      </c>
      <c r="L2591">
        <v>-2.476</v>
      </c>
      <c r="M2591">
        <v>-3.1349999999999998</v>
      </c>
      <c r="N2591">
        <v>-3.21</v>
      </c>
      <c r="O2591">
        <v>1.018</v>
      </c>
      <c r="P2591">
        <v>1.0309999999999999</v>
      </c>
      <c r="Q2591">
        <v>1.024</v>
      </c>
      <c r="R2591">
        <v>0.60399999999999998</v>
      </c>
      <c r="S2591">
        <v>0.23599999999999999</v>
      </c>
    </row>
    <row r="2592" spans="1:19" x14ac:dyDescent="0.3">
      <c r="A2592">
        <v>180</v>
      </c>
      <c r="B2592">
        <v>-0.48</v>
      </c>
      <c r="C2592">
        <v>-1.48</v>
      </c>
      <c r="D2592">
        <v>-2.476</v>
      </c>
      <c r="E2592">
        <v>-3.1360000000000001</v>
      </c>
      <c r="F2592">
        <v>-3.21</v>
      </c>
      <c r="G2592">
        <v>2.2000000000000002</v>
      </c>
      <c r="H2592">
        <v>0</v>
      </c>
      <c r="I2592">
        <v>2.2229999999999999</v>
      </c>
      <c r="J2592">
        <v>-0.48899999999999999</v>
      </c>
      <c r="K2592">
        <v>-1.48</v>
      </c>
      <c r="L2592">
        <v>-2.476</v>
      </c>
      <c r="M2592">
        <v>-3.1349999999999998</v>
      </c>
      <c r="N2592">
        <v>-3.21</v>
      </c>
      <c r="O2592">
        <v>1.02</v>
      </c>
      <c r="P2592">
        <v>1.034</v>
      </c>
      <c r="Q2592">
        <v>1.0249999999999999</v>
      </c>
      <c r="R2592">
        <v>0.60599999999999998</v>
      </c>
      <c r="S2592">
        <v>0.23599999999999999</v>
      </c>
    </row>
    <row r="2593" spans="1:19" x14ac:dyDescent="0.3">
      <c r="A2593">
        <v>240</v>
      </c>
      <c r="B2593">
        <v>-0.48</v>
      </c>
      <c r="C2593">
        <v>-1.48</v>
      </c>
      <c r="D2593">
        <v>-2.476</v>
      </c>
      <c r="E2593">
        <v>-3.1360000000000001</v>
      </c>
      <c r="F2593">
        <v>-3.21</v>
      </c>
      <c r="G2593">
        <v>2.2000000000000002</v>
      </c>
      <c r="H2593">
        <v>0</v>
      </c>
      <c r="I2593">
        <v>2.2229999999999999</v>
      </c>
      <c r="J2593">
        <v>-0.49</v>
      </c>
      <c r="K2593">
        <v>-1.48</v>
      </c>
      <c r="L2593">
        <v>-2.476</v>
      </c>
      <c r="M2593">
        <v>-3.1349999999999998</v>
      </c>
      <c r="N2593">
        <v>-3.21</v>
      </c>
      <c r="O2593">
        <v>1.022</v>
      </c>
      <c r="P2593">
        <v>1.0349999999999999</v>
      </c>
      <c r="Q2593">
        <v>1.026</v>
      </c>
      <c r="R2593">
        <v>0.60799999999999998</v>
      </c>
      <c r="S2593">
        <v>0.23599999999999999</v>
      </c>
    </row>
    <row r="2594" spans="1:19" x14ac:dyDescent="0.3">
      <c r="A2594">
        <v>300</v>
      </c>
      <c r="B2594">
        <v>-0.48</v>
      </c>
      <c r="C2594">
        <v>-1.48</v>
      </c>
      <c r="D2594">
        <v>-2.476</v>
      </c>
      <c r="E2594">
        <v>-3.1360000000000001</v>
      </c>
      <c r="F2594">
        <v>-3.21</v>
      </c>
      <c r="G2594">
        <v>2.2000000000000002</v>
      </c>
      <c r="H2594">
        <v>0</v>
      </c>
      <c r="I2594">
        <v>2.2229999999999999</v>
      </c>
      <c r="J2594">
        <v>-0.49099999999999999</v>
      </c>
      <c r="K2594">
        <v>-1.48</v>
      </c>
      <c r="L2594">
        <v>-2.476</v>
      </c>
      <c r="M2594">
        <v>-3.1339999999999999</v>
      </c>
      <c r="N2594">
        <v>-3.21</v>
      </c>
      <c r="O2594">
        <v>1.024</v>
      </c>
      <c r="P2594">
        <v>1.034</v>
      </c>
      <c r="Q2594">
        <v>1.0249999999999999</v>
      </c>
      <c r="R2594">
        <v>0.60899999999999999</v>
      </c>
      <c r="S2594">
        <v>0.23599999999999999</v>
      </c>
    </row>
    <row r="2595" spans="1:19" x14ac:dyDescent="0.3">
      <c r="A2595">
        <v>360</v>
      </c>
      <c r="B2595">
        <v>-0.48</v>
      </c>
      <c r="C2595">
        <v>-1.48</v>
      </c>
      <c r="D2595">
        <v>-2.476</v>
      </c>
      <c r="E2595">
        <v>-3.1360000000000001</v>
      </c>
      <c r="F2595">
        <v>-3.21</v>
      </c>
      <c r="G2595">
        <v>2.2000000000000002</v>
      </c>
      <c r="H2595">
        <v>0</v>
      </c>
      <c r="I2595">
        <v>2.2229999999999999</v>
      </c>
      <c r="J2595">
        <v>-0.49099999999999999</v>
      </c>
      <c r="K2595">
        <v>-1.4810000000000001</v>
      </c>
      <c r="L2595">
        <v>-2.4750000000000001</v>
      </c>
      <c r="M2595">
        <v>-3.1339999999999999</v>
      </c>
      <c r="N2595">
        <v>-3.21</v>
      </c>
      <c r="O2595">
        <v>1.0249999999999999</v>
      </c>
      <c r="P2595">
        <v>1.0329999999999999</v>
      </c>
      <c r="Q2595">
        <v>1.0249999999999999</v>
      </c>
      <c r="R2595">
        <v>0.61</v>
      </c>
      <c r="S2595">
        <v>0.23699999999999999</v>
      </c>
    </row>
    <row r="2596" spans="1:19" x14ac:dyDescent="0.3">
      <c r="A2596">
        <v>420</v>
      </c>
      <c r="B2596">
        <v>-0.48</v>
      </c>
      <c r="C2596">
        <v>-1.48</v>
      </c>
      <c r="D2596">
        <v>-2.476</v>
      </c>
      <c r="E2596">
        <v>-3.1360000000000001</v>
      </c>
      <c r="F2596">
        <v>-3.21</v>
      </c>
      <c r="G2596">
        <v>2.2000000000000002</v>
      </c>
      <c r="H2596">
        <v>0</v>
      </c>
      <c r="I2596">
        <v>2.2229999999999999</v>
      </c>
      <c r="J2596">
        <v>-0.49199999999999999</v>
      </c>
      <c r="K2596">
        <v>-1.482</v>
      </c>
      <c r="L2596">
        <v>-2.4750000000000001</v>
      </c>
      <c r="M2596">
        <v>-3.133</v>
      </c>
      <c r="N2596">
        <v>-3.21</v>
      </c>
      <c r="O2596">
        <v>1.0249999999999999</v>
      </c>
      <c r="P2596">
        <v>1.0309999999999999</v>
      </c>
      <c r="Q2596">
        <v>1.024</v>
      </c>
      <c r="R2596">
        <v>0.61099999999999999</v>
      </c>
      <c r="S2596">
        <v>0.23699999999999999</v>
      </c>
    </row>
    <row r="2597" spans="1:19" x14ac:dyDescent="0.3">
      <c r="A2597">
        <v>480</v>
      </c>
      <c r="B2597">
        <v>-0.48</v>
      </c>
      <c r="C2597">
        <v>-1.48</v>
      </c>
      <c r="D2597">
        <v>-2.476</v>
      </c>
      <c r="E2597">
        <v>-3.1360000000000001</v>
      </c>
      <c r="F2597">
        <v>-3.21</v>
      </c>
      <c r="G2597">
        <v>2.2000000000000002</v>
      </c>
      <c r="H2597">
        <v>0</v>
      </c>
      <c r="I2597">
        <v>2.2229999999999999</v>
      </c>
      <c r="J2597">
        <v>-0.49199999999999999</v>
      </c>
      <c r="K2597">
        <v>-1.4830000000000001</v>
      </c>
      <c r="L2597">
        <v>-2.4750000000000001</v>
      </c>
      <c r="M2597">
        <v>-3.133</v>
      </c>
      <c r="N2597">
        <v>-3.21</v>
      </c>
      <c r="O2597">
        <v>1.026</v>
      </c>
      <c r="P2597">
        <v>1.03</v>
      </c>
      <c r="Q2597">
        <v>1.0249999999999999</v>
      </c>
      <c r="R2597">
        <v>0.61199999999999999</v>
      </c>
      <c r="S2597">
        <v>0.23799999999999999</v>
      </c>
    </row>
    <row r="2598" spans="1:19" x14ac:dyDescent="0.3">
      <c r="A2598">
        <v>540</v>
      </c>
      <c r="B2598">
        <v>-0.48</v>
      </c>
      <c r="C2598">
        <v>-1.48</v>
      </c>
      <c r="D2598">
        <v>-2.476</v>
      </c>
      <c r="E2598">
        <v>-3.1360000000000001</v>
      </c>
      <c r="F2598">
        <v>-3.21</v>
      </c>
      <c r="G2598">
        <v>2.2000000000000002</v>
      </c>
      <c r="H2598">
        <v>0</v>
      </c>
      <c r="I2598">
        <v>2.2229999999999999</v>
      </c>
      <c r="J2598">
        <v>-0.49199999999999999</v>
      </c>
      <c r="K2598">
        <v>-1.4830000000000001</v>
      </c>
      <c r="L2598">
        <v>-2.4750000000000001</v>
      </c>
      <c r="M2598">
        <v>-3.133</v>
      </c>
      <c r="N2598">
        <v>-3.21</v>
      </c>
      <c r="O2598">
        <v>1.026</v>
      </c>
      <c r="P2598">
        <v>1.0289999999999999</v>
      </c>
      <c r="Q2598">
        <v>1.0249999999999999</v>
      </c>
      <c r="R2598">
        <v>0.61199999999999999</v>
      </c>
      <c r="S2598">
        <v>0.23899999999999999</v>
      </c>
    </row>
    <row r="2599" spans="1:19" x14ac:dyDescent="0.3">
      <c r="A2599">
        <v>600</v>
      </c>
      <c r="B2599">
        <v>-0.48</v>
      </c>
      <c r="C2599">
        <v>-1.48</v>
      </c>
      <c r="D2599">
        <v>-2.476</v>
      </c>
      <c r="E2599">
        <v>-3.1360000000000001</v>
      </c>
      <c r="F2599">
        <v>-3.21</v>
      </c>
      <c r="G2599">
        <v>2.2000000000000002</v>
      </c>
      <c r="H2599">
        <v>0</v>
      </c>
      <c r="I2599">
        <v>2.2229999999999999</v>
      </c>
      <c r="J2599">
        <v>-0.49299999999999999</v>
      </c>
      <c r="K2599">
        <v>-1.484</v>
      </c>
      <c r="L2599">
        <v>-2.4750000000000001</v>
      </c>
      <c r="M2599">
        <v>-3.133</v>
      </c>
      <c r="N2599">
        <v>-3.21</v>
      </c>
      <c r="O2599">
        <v>1.0269999999999999</v>
      </c>
      <c r="P2599">
        <v>1.0289999999999999</v>
      </c>
      <c r="Q2599">
        <v>1.024</v>
      </c>
      <c r="R2599">
        <v>0.61299999999999999</v>
      </c>
      <c r="S2599">
        <v>0.24</v>
      </c>
    </row>
    <row r="2601" spans="1:19" x14ac:dyDescent="0.3">
      <c r="A2601" t="s">
        <v>0</v>
      </c>
      <c r="B2601" t="s">
        <v>201</v>
      </c>
    </row>
    <row r="2602" spans="1:19" x14ac:dyDescent="0.3">
      <c r="A2602">
        <v>0</v>
      </c>
      <c r="B2602">
        <v>-0.48</v>
      </c>
      <c r="C2602">
        <v>-1.48</v>
      </c>
      <c r="D2602">
        <v>-2.476</v>
      </c>
      <c r="E2602">
        <v>-3.1360000000000001</v>
      </c>
      <c r="F2602">
        <v>-3.21</v>
      </c>
      <c r="G2602">
        <v>2.2000000000000002</v>
      </c>
      <c r="H2602">
        <v>0</v>
      </c>
      <c r="I2602">
        <v>1.978</v>
      </c>
      <c r="J2602">
        <v>-0.48</v>
      </c>
      <c r="K2602">
        <v>-1.48</v>
      </c>
      <c r="L2602">
        <v>-2.476</v>
      </c>
      <c r="M2602">
        <v>-3.1360000000000001</v>
      </c>
      <c r="N2602">
        <v>-3.21</v>
      </c>
      <c r="O2602">
        <v>1.006</v>
      </c>
      <c r="P2602">
        <v>1.006</v>
      </c>
      <c r="Q2602">
        <v>0.998</v>
      </c>
      <c r="R2602">
        <v>0.60099999999999998</v>
      </c>
      <c r="S2602">
        <v>0.23400000000000001</v>
      </c>
    </row>
    <row r="2603" spans="1:19" x14ac:dyDescent="0.3">
      <c r="A2603">
        <v>60</v>
      </c>
      <c r="B2603">
        <v>-0.48</v>
      </c>
      <c r="C2603">
        <v>-1.48</v>
      </c>
      <c r="D2603">
        <v>-2.476</v>
      </c>
      <c r="E2603">
        <v>-3.1360000000000001</v>
      </c>
      <c r="F2603">
        <v>-3.21</v>
      </c>
      <c r="G2603">
        <v>2.2000000000000002</v>
      </c>
      <c r="H2603">
        <v>0</v>
      </c>
      <c r="I2603">
        <v>1.978</v>
      </c>
      <c r="J2603">
        <v>-0.48499999999999999</v>
      </c>
      <c r="K2603">
        <v>-1.48</v>
      </c>
      <c r="L2603">
        <v>-2.476</v>
      </c>
      <c r="M2603">
        <v>-3.1360000000000001</v>
      </c>
      <c r="N2603">
        <v>-3.2069999999999999</v>
      </c>
      <c r="O2603">
        <v>1.0129999999999999</v>
      </c>
      <c r="P2603">
        <v>1.026</v>
      </c>
      <c r="Q2603">
        <v>1.0169999999999999</v>
      </c>
      <c r="R2603">
        <v>0.60399999999999998</v>
      </c>
      <c r="S2603">
        <v>0.22700000000000001</v>
      </c>
    </row>
    <row r="2604" spans="1:19" x14ac:dyDescent="0.3">
      <c r="A2604">
        <v>120</v>
      </c>
      <c r="B2604">
        <v>-0.48</v>
      </c>
      <c r="C2604">
        <v>-1.48</v>
      </c>
      <c r="D2604">
        <v>-2.476</v>
      </c>
      <c r="E2604">
        <v>-3.1360000000000001</v>
      </c>
      <c r="F2604">
        <v>-3.21</v>
      </c>
      <c r="G2604">
        <v>2.2000000000000002</v>
      </c>
      <c r="H2604">
        <v>0</v>
      </c>
      <c r="I2604">
        <v>1.978</v>
      </c>
      <c r="J2604">
        <v>-0.48699999999999999</v>
      </c>
      <c r="K2604">
        <v>-1.48</v>
      </c>
      <c r="L2604">
        <v>-2.476</v>
      </c>
      <c r="M2604">
        <v>-3.1349999999999998</v>
      </c>
      <c r="N2604">
        <v>-3.2040000000000002</v>
      </c>
      <c r="O2604">
        <v>1.018</v>
      </c>
      <c r="P2604">
        <v>1.0309999999999999</v>
      </c>
      <c r="Q2604">
        <v>1.024</v>
      </c>
      <c r="R2604">
        <v>0.60299999999999998</v>
      </c>
      <c r="S2604">
        <v>0.221</v>
      </c>
    </row>
    <row r="2605" spans="1:19" x14ac:dyDescent="0.3">
      <c r="A2605">
        <v>180</v>
      </c>
      <c r="B2605">
        <v>-0.48</v>
      </c>
      <c r="C2605">
        <v>-1.48</v>
      </c>
      <c r="D2605">
        <v>-2.476</v>
      </c>
      <c r="E2605">
        <v>-3.1360000000000001</v>
      </c>
      <c r="F2605">
        <v>-3.21</v>
      </c>
      <c r="G2605">
        <v>2.2000000000000002</v>
      </c>
      <c r="H2605">
        <v>0</v>
      </c>
      <c r="I2605">
        <v>1.978</v>
      </c>
      <c r="J2605">
        <v>-0.48899999999999999</v>
      </c>
      <c r="K2605">
        <v>-1.48</v>
      </c>
      <c r="L2605">
        <v>-2.476</v>
      </c>
      <c r="M2605">
        <v>-3.1349999999999998</v>
      </c>
      <c r="N2605">
        <v>-3.2010000000000001</v>
      </c>
      <c r="O2605">
        <v>1.02</v>
      </c>
      <c r="P2605">
        <v>1.0349999999999999</v>
      </c>
      <c r="Q2605">
        <v>1.026</v>
      </c>
      <c r="R2605">
        <v>0.60499999999999998</v>
      </c>
      <c r="S2605">
        <v>0.214</v>
      </c>
    </row>
    <row r="2606" spans="1:19" x14ac:dyDescent="0.3">
      <c r="A2606">
        <v>240</v>
      </c>
      <c r="B2606">
        <v>-0.48</v>
      </c>
      <c r="C2606">
        <v>-1.48</v>
      </c>
      <c r="D2606">
        <v>-2.476</v>
      </c>
      <c r="E2606">
        <v>-3.1360000000000001</v>
      </c>
      <c r="F2606">
        <v>-3.21</v>
      </c>
      <c r="G2606">
        <v>2.2000000000000002</v>
      </c>
      <c r="H2606">
        <v>0</v>
      </c>
      <c r="I2606">
        <v>1.978</v>
      </c>
      <c r="J2606">
        <v>-0.49</v>
      </c>
      <c r="K2606">
        <v>-1.48</v>
      </c>
      <c r="L2606">
        <v>-2.476</v>
      </c>
      <c r="M2606">
        <v>-3.1349999999999998</v>
      </c>
      <c r="N2606">
        <v>-3.198</v>
      </c>
      <c r="O2606">
        <v>1.022</v>
      </c>
      <c r="P2606">
        <v>1.0349999999999999</v>
      </c>
      <c r="Q2606">
        <v>1.026</v>
      </c>
      <c r="R2606">
        <v>0.61</v>
      </c>
      <c r="S2606">
        <v>0.20899999999999999</v>
      </c>
    </row>
    <row r="2607" spans="1:19" x14ac:dyDescent="0.3">
      <c r="A2607">
        <v>300</v>
      </c>
      <c r="B2607">
        <v>-0.48</v>
      </c>
      <c r="C2607">
        <v>-1.48</v>
      </c>
      <c r="D2607">
        <v>-2.476</v>
      </c>
      <c r="E2607">
        <v>-3.1360000000000001</v>
      </c>
      <c r="F2607">
        <v>-3.21</v>
      </c>
      <c r="G2607">
        <v>2.2000000000000002</v>
      </c>
      <c r="H2607">
        <v>0</v>
      </c>
      <c r="I2607">
        <v>1.978</v>
      </c>
      <c r="J2607">
        <v>-0.49099999999999999</v>
      </c>
      <c r="K2607">
        <v>-1.48</v>
      </c>
      <c r="L2607">
        <v>-2.4750000000000001</v>
      </c>
      <c r="M2607">
        <v>-3.1349999999999998</v>
      </c>
      <c r="N2607">
        <v>-3.1949999999999998</v>
      </c>
      <c r="O2607">
        <v>1.024</v>
      </c>
      <c r="P2607">
        <v>1.034</v>
      </c>
      <c r="Q2607">
        <v>1.0249999999999999</v>
      </c>
      <c r="R2607">
        <v>0.61199999999999999</v>
      </c>
      <c r="S2607">
        <v>0.20399999999999999</v>
      </c>
    </row>
    <row r="2608" spans="1:19" x14ac:dyDescent="0.3">
      <c r="A2608">
        <v>360</v>
      </c>
      <c r="B2608">
        <v>-0.48</v>
      </c>
      <c r="C2608">
        <v>-1.48</v>
      </c>
      <c r="D2608">
        <v>-2.476</v>
      </c>
      <c r="E2608">
        <v>-3.1360000000000001</v>
      </c>
      <c r="F2608">
        <v>-3.21</v>
      </c>
      <c r="G2608">
        <v>2.2000000000000002</v>
      </c>
      <c r="H2608">
        <v>0</v>
      </c>
      <c r="I2608">
        <v>1.978</v>
      </c>
      <c r="J2608">
        <v>-0.49099999999999999</v>
      </c>
      <c r="K2608">
        <v>-1.4810000000000001</v>
      </c>
      <c r="L2608">
        <v>-2.4750000000000001</v>
      </c>
      <c r="M2608">
        <v>-3.1339999999999999</v>
      </c>
      <c r="N2608">
        <v>-3.1920000000000002</v>
      </c>
      <c r="O2608">
        <v>1.0249999999999999</v>
      </c>
      <c r="P2608">
        <v>1.0329999999999999</v>
      </c>
      <c r="Q2608">
        <v>1.0249999999999999</v>
      </c>
      <c r="R2608">
        <v>0.60899999999999999</v>
      </c>
      <c r="S2608">
        <v>0.2</v>
      </c>
    </row>
    <row r="2609" spans="1:19" x14ac:dyDescent="0.3">
      <c r="A2609">
        <v>420</v>
      </c>
      <c r="B2609">
        <v>-0.48</v>
      </c>
      <c r="C2609">
        <v>-1.48</v>
      </c>
      <c r="D2609">
        <v>-2.476</v>
      </c>
      <c r="E2609">
        <v>-3.1360000000000001</v>
      </c>
      <c r="F2609">
        <v>-3.21</v>
      </c>
      <c r="G2609">
        <v>2.2000000000000002</v>
      </c>
      <c r="H2609">
        <v>0</v>
      </c>
      <c r="I2609">
        <v>1.978</v>
      </c>
      <c r="J2609">
        <v>-0.49199999999999999</v>
      </c>
      <c r="K2609">
        <v>-1.482</v>
      </c>
      <c r="L2609">
        <v>-2.4750000000000001</v>
      </c>
      <c r="M2609">
        <v>-3.1309999999999998</v>
      </c>
      <c r="N2609">
        <v>-3.1890000000000001</v>
      </c>
      <c r="O2609">
        <v>1.0249999999999999</v>
      </c>
      <c r="P2609">
        <v>1.032</v>
      </c>
      <c r="Q2609">
        <v>1.0249999999999999</v>
      </c>
      <c r="R2609">
        <v>0.60299999999999998</v>
      </c>
      <c r="S2609">
        <v>0.19800000000000001</v>
      </c>
    </row>
    <row r="2610" spans="1:19" x14ac:dyDescent="0.3">
      <c r="A2610">
        <v>480</v>
      </c>
      <c r="B2610">
        <v>-0.48</v>
      </c>
      <c r="C2610">
        <v>-1.48</v>
      </c>
      <c r="D2610">
        <v>-2.476</v>
      </c>
      <c r="E2610">
        <v>-3.1360000000000001</v>
      </c>
      <c r="F2610">
        <v>-3.21</v>
      </c>
      <c r="G2610">
        <v>2.2000000000000002</v>
      </c>
      <c r="H2610">
        <v>0</v>
      </c>
      <c r="I2610">
        <v>1.978</v>
      </c>
      <c r="J2610">
        <v>-0.49199999999999999</v>
      </c>
      <c r="K2610">
        <v>-1.4830000000000001</v>
      </c>
      <c r="L2610">
        <v>-2.4750000000000001</v>
      </c>
      <c r="M2610">
        <v>-3.129</v>
      </c>
      <c r="N2610">
        <v>-3.1859999999999999</v>
      </c>
      <c r="O2610">
        <v>1.026</v>
      </c>
      <c r="P2610">
        <v>1.03</v>
      </c>
      <c r="Q2610">
        <v>1.0249999999999999</v>
      </c>
      <c r="R2610">
        <v>0.59799999999999998</v>
      </c>
      <c r="S2610">
        <v>0.19600000000000001</v>
      </c>
    </row>
    <row r="2611" spans="1:19" x14ac:dyDescent="0.3">
      <c r="A2611">
        <v>540</v>
      </c>
      <c r="B2611">
        <v>-0.48</v>
      </c>
      <c r="C2611">
        <v>-1.48</v>
      </c>
      <c r="D2611">
        <v>-2.476</v>
      </c>
      <c r="E2611">
        <v>-3.1360000000000001</v>
      </c>
      <c r="F2611">
        <v>-3.21</v>
      </c>
      <c r="G2611">
        <v>2.2000000000000002</v>
      </c>
      <c r="H2611">
        <v>0</v>
      </c>
      <c r="I2611">
        <v>1.978</v>
      </c>
      <c r="J2611">
        <v>-0.49199999999999999</v>
      </c>
      <c r="K2611">
        <v>-1.4830000000000001</v>
      </c>
      <c r="L2611">
        <v>-2.4750000000000001</v>
      </c>
      <c r="M2611">
        <v>-3.1259999999999999</v>
      </c>
      <c r="N2611">
        <v>-3.1829999999999998</v>
      </c>
      <c r="O2611">
        <v>1.026</v>
      </c>
      <c r="P2611">
        <v>1.0289999999999999</v>
      </c>
      <c r="Q2611">
        <v>1.024</v>
      </c>
      <c r="R2611">
        <v>0.59199999999999997</v>
      </c>
      <c r="S2611">
        <v>0.19500000000000001</v>
      </c>
    </row>
    <row r="2612" spans="1:19" x14ac:dyDescent="0.3">
      <c r="A2612">
        <v>600</v>
      </c>
      <c r="B2612">
        <v>-0.48</v>
      </c>
      <c r="C2612">
        <v>-1.48</v>
      </c>
      <c r="D2612">
        <v>-2.476</v>
      </c>
      <c r="E2612">
        <v>-3.1360000000000001</v>
      </c>
      <c r="F2612">
        <v>-3.21</v>
      </c>
      <c r="G2612">
        <v>2.2000000000000002</v>
      </c>
      <c r="H2612">
        <v>0</v>
      </c>
      <c r="I2612">
        <v>1.978</v>
      </c>
      <c r="J2612">
        <v>-0.49299999999999999</v>
      </c>
      <c r="K2612">
        <v>-1.484</v>
      </c>
      <c r="L2612">
        <v>-2.4750000000000001</v>
      </c>
      <c r="M2612">
        <v>-3.1230000000000002</v>
      </c>
      <c r="N2612">
        <v>-3.18</v>
      </c>
      <c r="O2612">
        <v>1.0269999999999999</v>
      </c>
      <c r="P2612">
        <v>1.0289999999999999</v>
      </c>
      <c r="Q2612">
        <v>1.024</v>
      </c>
      <c r="R2612">
        <v>0.58699999999999997</v>
      </c>
      <c r="S2612">
        <v>0.19400000000000001</v>
      </c>
    </row>
    <row r="2614" spans="1:19" x14ac:dyDescent="0.3">
      <c r="A2614" t="s">
        <v>0</v>
      </c>
      <c r="B2614" t="s">
        <v>202</v>
      </c>
    </row>
    <row r="2615" spans="1:19" x14ac:dyDescent="0.3">
      <c r="A2615">
        <v>0</v>
      </c>
      <c r="B2615">
        <v>-0.48</v>
      </c>
      <c r="C2615">
        <v>-1.48</v>
      </c>
      <c r="D2615">
        <v>-2.476</v>
      </c>
      <c r="E2615">
        <v>-3.1280000000000001</v>
      </c>
      <c r="F2615">
        <v>-3.2</v>
      </c>
      <c r="G2615">
        <v>2.2000000000000002</v>
      </c>
      <c r="H2615">
        <v>0</v>
      </c>
      <c r="I2615">
        <v>2.4590000000000001</v>
      </c>
      <c r="J2615">
        <v>-0.48</v>
      </c>
      <c r="K2615">
        <v>-1.48</v>
      </c>
      <c r="L2615">
        <v>-2.476</v>
      </c>
      <c r="M2615">
        <v>-3.1280000000000001</v>
      </c>
      <c r="N2615">
        <v>-3.2</v>
      </c>
      <c r="O2615">
        <v>1.006</v>
      </c>
      <c r="P2615">
        <v>1.006</v>
      </c>
      <c r="Q2615">
        <v>0.998</v>
      </c>
      <c r="R2615">
        <v>0.59499999999999997</v>
      </c>
      <c r="S2615">
        <v>0.23300000000000001</v>
      </c>
    </row>
    <row r="2616" spans="1:19" x14ac:dyDescent="0.3">
      <c r="A2616">
        <v>60</v>
      </c>
      <c r="B2616">
        <v>-0.48</v>
      </c>
      <c r="C2616">
        <v>-1.48</v>
      </c>
      <c r="D2616">
        <v>-2.476</v>
      </c>
      <c r="E2616">
        <v>-3.1280000000000001</v>
      </c>
      <c r="F2616">
        <v>-3.2</v>
      </c>
      <c r="G2616">
        <v>2.2000000000000002</v>
      </c>
      <c r="H2616">
        <v>0</v>
      </c>
      <c r="I2616">
        <v>2.4590000000000001</v>
      </c>
      <c r="J2616">
        <v>-0.48499999999999999</v>
      </c>
      <c r="K2616">
        <v>-1.48</v>
      </c>
      <c r="L2616">
        <v>-2.476</v>
      </c>
      <c r="M2616">
        <v>-3.1269999999999998</v>
      </c>
      <c r="N2616">
        <v>-3.2029999999999998</v>
      </c>
      <c r="O2616">
        <v>1.0129999999999999</v>
      </c>
      <c r="P2616">
        <v>1.0269999999999999</v>
      </c>
      <c r="Q2616">
        <v>1.0169999999999999</v>
      </c>
      <c r="R2616">
        <v>0.59599999999999997</v>
      </c>
      <c r="S2616">
        <v>0.24099999999999999</v>
      </c>
    </row>
    <row r="2617" spans="1:19" x14ac:dyDescent="0.3">
      <c r="A2617">
        <v>120</v>
      </c>
      <c r="B2617">
        <v>-0.48</v>
      </c>
      <c r="C2617">
        <v>-1.48</v>
      </c>
      <c r="D2617">
        <v>-2.476</v>
      </c>
      <c r="E2617">
        <v>-3.1280000000000001</v>
      </c>
      <c r="F2617">
        <v>-3.2</v>
      </c>
      <c r="G2617">
        <v>2.2000000000000002</v>
      </c>
      <c r="H2617">
        <v>0</v>
      </c>
      <c r="I2617">
        <v>2.4590000000000001</v>
      </c>
      <c r="J2617">
        <v>-0.48699999999999999</v>
      </c>
      <c r="K2617">
        <v>-1.48</v>
      </c>
      <c r="L2617">
        <v>-2.476</v>
      </c>
      <c r="M2617">
        <v>-3.1280000000000001</v>
      </c>
      <c r="N2617">
        <v>-3.206</v>
      </c>
      <c r="O2617">
        <v>1.0169999999999999</v>
      </c>
      <c r="P2617">
        <v>1.0309999999999999</v>
      </c>
      <c r="Q2617">
        <v>1.0249999999999999</v>
      </c>
      <c r="R2617">
        <v>0.59899999999999998</v>
      </c>
      <c r="S2617">
        <v>0.249</v>
      </c>
    </row>
    <row r="2618" spans="1:19" x14ac:dyDescent="0.3">
      <c r="A2618">
        <v>180</v>
      </c>
      <c r="B2618">
        <v>-0.48</v>
      </c>
      <c r="C2618">
        <v>-1.48</v>
      </c>
      <c r="D2618">
        <v>-2.476</v>
      </c>
      <c r="E2618">
        <v>-3.1280000000000001</v>
      </c>
      <c r="F2618">
        <v>-3.2</v>
      </c>
      <c r="G2618">
        <v>2.2000000000000002</v>
      </c>
      <c r="H2618">
        <v>0</v>
      </c>
      <c r="I2618">
        <v>2.4590000000000001</v>
      </c>
      <c r="J2618">
        <v>-0.48899999999999999</v>
      </c>
      <c r="K2618">
        <v>-1.48</v>
      </c>
      <c r="L2618">
        <v>-2.476</v>
      </c>
      <c r="M2618">
        <v>-3.1280000000000001</v>
      </c>
      <c r="N2618">
        <v>-3.2090000000000001</v>
      </c>
      <c r="O2618">
        <v>1.02</v>
      </c>
      <c r="P2618">
        <v>1.034</v>
      </c>
      <c r="Q2618">
        <v>1.024</v>
      </c>
      <c r="R2618">
        <v>0.6</v>
      </c>
      <c r="S2618">
        <v>0.255</v>
      </c>
    </row>
    <row r="2619" spans="1:19" x14ac:dyDescent="0.3">
      <c r="A2619">
        <v>240</v>
      </c>
      <c r="B2619">
        <v>-0.48</v>
      </c>
      <c r="C2619">
        <v>-1.48</v>
      </c>
      <c r="D2619">
        <v>-2.476</v>
      </c>
      <c r="E2619">
        <v>-3.1280000000000001</v>
      </c>
      <c r="F2619">
        <v>-3.2</v>
      </c>
      <c r="G2619">
        <v>2.2000000000000002</v>
      </c>
      <c r="H2619">
        <v>0</v>
      </c>
      <c r="I2619">
        <v>2.4590000000000001</v>
      </c>
      <c r="J2619">
        <v>-0.49</v>
      </c>
      <c r="K2619">
        <v>-1.48</v>
      </c>
      <c r="L2619">
        <v>-2.4750000000000001</v>
      </c>
      <c r="M2619">
        <v>-3.1259999999999999</v>
      </c>
      <c r="N2619">
        <v>-3.2120000000000002</v>
      </c>
      <c r="O2619">
        <v>1.022</v>
      </c>
      <c r="P2619">
        <v>1.0349999999999999</v>
      </c>
      <c r="Q2619">
        <v>1.0249999999999999</v>
      </c>
      <c r="R2619">
        <v>0.59799999999999998</v>
      </c>
      <c r="S2619">
        <v>0.26100000000000001</v>
      </c>
    </row>
    <row r="2620" spans="1:19" x14ac:dyDescent="0.3">
      <c r="A2620">
        <v>300</v>
      </c>
      <c r="B2620">
        <v>-0.48</v>
      </c>
      <c r="C2620">
        <v>-1.48</v>
      </c>
      <c r="D2620">
        <v>-2.476</v>
      </c>
      <c r="E2620">
        <v>-3.1280000000000001</v>
      </c>
      <c r="F2620">
        <v>-3.2</v>
      </c>
      <c r="G2620">
        <v>2.2000000000000002</v>
      </c>
      <c r="H2620">
        <v>0</v>
      </c>
      <c r="I2620">
        <v>2.4590000000000001</v>
      </c>
      <c r="J2620">
        <v>-0.49099999999999999</v>
      </c>
      <c r="K2620">
        <v>-1.48</v>
      </c>
      <c r="L2620">
        <v>-2.476</v>
      </c>
      <c r="M2620">
        <v>-3.125</v>
      </c>
      <c r="N2620">
        <v>-3.2149999999999999</v>
      </c>
      <c r="O2620">
        <v>1.024</v>
      </c>
      <c r="P2620">
        <v>1.034</v>
      </c>
      <c r="Q2620">
        <v>1.026</v>
      </c>
      <c r="R2620">
        <v>0.60099999999999998</v>
      </c>
      <c r="S2620">
        <v>0.26700000000000002</v>
      </c>
    </row>
    <row r="2621" spans="1:19" x14ac:dyDescent="0.3">
      <c r="A2621">
        <v>360</v>
      </c>
      <c r="B2621">
        <v>-0.48</v>
      </c>
      <c r="C2621">
        <v>-1.48</v>
      </c>
      <c r="D2621">
        <v>-2.476</v>
      </c>
      <c r="E2621">
        <v>-3.1280000000000001</v>
      </c>
      <c r="F2621">
        <v>-3.2</v>
      </c>
      <c r="G2621">
        <v>2.2000000000000002</v>
      </c>
      <c r="H2621">
        <v>0</v>
      </c>
      <c r="I2621">
        <v>2.4590000000000001</v>
      </c>
      <c r="J2621">
        <v>-0.49099999999999999</v>
      </c>
      <c r="K2621">
        <v>-1.4810000000000001</v>
      </c>
      <c r="L2621">
        <v>-2.4750000000000001</v>
      </c>
      <c r="M2621">
        <v>-3.1259999999999999</v>
      </c>
      <c r="N2621">
        <v>-3.218</v>
      </c>
      <c r="O2621">
        <v>1.0249999999999999</v>
      </c>
      <c r="P2621">
        <v>1.032</v>
      </c>
      <c r="Q2621">
        <v>1.024</v>
      </c>
      <c r="R2621">
        <v>0.60599999999999998</v>
      </c>
      <c r="S2621">
        <v>0.27100000000000002</v>
      </c>
    </row>
    <row r="2622" spans="1:19" x14ac:dyDescent="0.3">
      <c r="A2622">
        <v>420</v>
      </c>
      <c r="B2622">
        <v>-0.48</v>
      </c>
      <c r="C2622">
        <v>-1.48</v>
      </c>
      <c r="D2622">
        <v>-2.476</v>
      </c>
      <c r="E2622">
        <v>-3.1280000000000001</v>
      </c>
      <c r="F2622">
        <v>-3.2</v>
      </c>
      <c r="G2622">
        <v>2.2000000000000002</v>
      </c>
      <c r="H2622">
        <v>0</v>
      </c>
      <c r="I2622">
        <v>2.4590000000000001</v>
      </c>
      <c r="J2622">
        <v>-0.49199999999999999</v>
      </c>
      <c r="K2622">
        <v>-1.482</v>
      </c>
      <c r="L2622">
        <v>-2.4750000000000001</v>
      </c>
      <c r="M2622">
        <v>-3.1280000000000001</v>
      </c>
      <c r="N2622">
        <v>-3.2210000000000001</v>
      </c>
      <c r="O2622">
        <v>1.0249999999999999</v>
      </c>
      <c r="P2622">
        <v>1.0309999999999999</v>
      </c>
      <c r="Q2622">
        <v>1.024</v>
      </c>
      <c r="R2622">
        <v>0.61199999999999999</v>
      </c>
      <c r="S2622">
        <v>0.27500000000000002</v>
      </c>
    </row>
    <row r="2623" spans="1:19" x14ac:dyDescent="0.3">
      <c r="A2623">
        <v>480</v>
      </c>
      <c r="B2623">
        <v>-0.48</v>
      </c>
      <c r="C2623">
        <v>-1.48</v>
      </c>
      <c r="D2623">
        <v>-2.476</v>
      </c>
      <c r="E2623">
        <v>-3.1280000000000001</v>
      </c>
      <c r="F2623">
        <v>-3.2</v>
      </c>
      <c r="G2623">
        <v>2.2000000000000002</v>
      </c>
      <c r="H2623">
        <v>0</v>
      </c>
      <c r="I2623">
        <v>2.4590000000000001</v>
      </c>
      <c r="J2623">
        <v>-0.49199999999999999</v>
      </c>
      <c r="K2623">
        <v>-1.4830000000000001</v>
      </c>
      <c r="L2623">
        <v>-2.4750000000000001</v>
      </c>
      <c r="M2623">
        <v>-3.13</v>
      </c>
      <c r="N2623">
        <v>-3.2240000000000002</v>
      </c>
      <c r="O2623">
        <v>1.026</v>
      </c>
      <c r="P2623">
        <v>1.03</v>
      </c>
      <c r="Q2623">
        <v>1.0249999999999999</v>
      </c>
      <c r="R2623">
        <v>0.61899999999999999</v>
      </c>
      <c r="S2623">
        <v>0.27800000000000002</v>
      </c>
    </row>
    <row r="2624" spans="1:19" x14ac:dyDescent="0.3">
      <c r="A2624">
        <v>540</v>
      </c>
      <c r="B2624">
        <v>-0.48</v>
      </c>
      <c r="C2624">
        <v>-1.48</v>
      </c>
      <c r="D2624">
        <v>-2.476</v>
      </c>
      <c r="E2624">
        <v>-3.1280000000000001</v>
      </c>
      <c r="F2624">
        <v>-3.2</v>
      </c>
      <c r="G2624">
        <v>2.2000000000000002</v>
      </c>
      <c r="H2624">
        <v>0</v>
      </c>
      <c r="I2624">
        <v>2.4590000000000001</v>
      </c>
      <c r="J2624">
        <v>-0.49199999999999999</v>
      </c>
      <c r="K2624">
        <v>-1.4830000000000001</v>
      </c>
      <c r="L2624">
        <v>-2.4740000000000002</v>
      </c>
      <c r="M2624">
        <v>-3.1320000000000001</v>
      </c>
      <c r="N2624">
        <v>-3.2269999999999999</v>
      </c>
      <c r="O2624">
        <v>1.026</v>
      </c>
      <c r="P2624">
        <v>1.0289999999999999</v>
      </c>
      <c r="Q2624">
        <v>1.024</v>
      </c>
      <c r="R2624">
        <v>0.624</v>
      </c>
      <c r="S2624">
        <v>0.28100000000000003</v>
      </c>
    </row>
    <row r="2625" spans="1:19" x14ac:dyDescent="0.3">
      <c r="A2625">
        <v>600</v>
      </c>
      <c r="B2625">
        <v>-0.48</v>
      </c>
      <c r="C2625">
        <v>-1.48</v>
      </c>
      <c r="D2625">
        <v>-2.476</v>
      </c>
      <c r="E2625">
        <v>-3.1280000000000001</v>
      </c>
      <c r="F2625">
        <v>-3.2</v>
      </c>
      <c r="G2625">
        <v>2.2000000000000002</v>
      </c>
      <c r="H2625">
        <v>0</v>
      </c>
      <c r="I2625">
        <v>2.4590000000000001</v>
      </c>
      <c r="J2625">
        <v>-0.49299999999999999</v>
      </c>
      <c r="K2625">
        <v>-1.484</v>
      </c>
      <c r="L2625">
        <v>-2.4750000000000001</v>
      </c>
      <c r="M2625">
        <v>-3.1349999999999998</v>
      </c>
      <c r="N2625">
        <v>-3.23</v>
      </c>
      <c r="O2625">
        <v>1.0269999999999999</v>
      </c>
      <c r="P2625">
        <v>1.0289999999999999</v>
      </c>
      <c r="Q2625">
        <v>1.0249999999999999</v>
      </c>
      <c r="R2625">
        <v>0.629</v>
      </c>
      <c r="S2625">
        <v>0.28399999999999997</v>
      </c>
    </row>
    <row r="2627" spans="1:19" x14ac:dyDescent="0.3">
      <c r="A2627" t="s">
        <v>0</v>
      </c>
      <c r="B2627" t="s">
        <v>203</v>
      </c>
    </row>
    <row r="2628" spans="1:19" x14ac:dyDescent="0.3">
      <c r="A2628">
        <v>0</v>
      </c>
      <c r="B2628">
        <v>-0.48</v>
      </c>
      <c r="C2628">
        <v>-1.48</v>
      </c>
      <c r="D2628">
        <v>-2.476</v>
      </c>
      <c r="E2628">
        <v>-3.1280000000000001</v>
      </c>
      <c r="F2628">
        <v>-3.2</v>
      </c>
      <c r="G2628">
        <v>2.2000000000000002</v>
      </c>
      <c r="H2628">
        <v>0</v>
      </c>
      <c r="I2628">
        <v>2.222</v>
      </c>
      <c r="J2628">
        <v>-0.48</v>
      </c>
      <c r="K2628">
        <v>-1.48</v>
      </c>
      <c r="L2628">
        <v>-2.476</v>
      </c>
      <c r="M2628">
        <v>-3.1280000000000001</v>
      </c>
      <c r="N2628">
        <v>-3.2</v>
      </c>
      <c r="O2628">
        <v>1.006</v>
      </c>
      <c r="P2628">
        <v>1.006</v>
      </c>
      <c r="Q2628">
        <v>0.998</v>
      </c>
      <c r="R2628">
        <v>0.59499999999999997</v>
      </c>
      <c r="S2628">
        <v>0.23300000000000001</v>
      </c>
    </row>
    <row r="2629" spans="1:19" x14ac:dyDescent="0.3">
      <c r="A2629">
        <v>60</v>
      </c>
      <c r="B2629">
        <v>-0.48</v>
      </c>
      <c r="C2629">
        <v>-1.48</v>
      </c>
      <c r="D2629">
        <v>-2.476</v>
      </c>
      <c r="E2629">
        <v>-3.1280000000000001</v>
      </c>
      <c r="F2629">
        <v>-3.2</v>
      </c>
      <c r="G2629">
        <v>2.2000000000000002</v>
      </c>
      <c r="H2629">
        <v>0</v>
      </c>
      <c r="I2629">
        <v>2.222</v>
      </c>
      <c r="J2629">
        <v>-0.48499999999999999</v>
      </c>
      <c r="K2629">
        <v>-1.48</v>
      </c>
      <c r="L2629">
        <v>-2.476</v>
      </c>
      <c r="M2629">
        <v>-3.1280000000000001</v>
      </c>
      <c r="N2629">
        <v>-3.2</v>
      </c>
      <c r="O2629">
        <v>1.0129999999999999</v>
      </c>
      <c r="P2629">
        <v>1.0269999999999999</v>
      </c>
      <c r="Q2629">
        <v>1.016</v>
      </c>
      <c r="R2629">
        <v>0.59699999999999998</v>
      </c>
      <c r="S2629">
        <v>0.23300000000000001</v>
      </c>
    </row>
    <row r="2630" spans="1:19" x14ac:dyDescent="0.3">
      <c r="A2630">
        <v>120</v>
      </c>
      <c r="B2630">
        <v>-0.48</v>
      </c>
      <c r="C2630">
        <v>-1.48</v>
      </c>
      <c r="D2630">
        <v>-2.476</v>
      </c>
      <c r="E2630">
        <v>-3.1280000000000001</v>
      </c>
      <c r="F2630">
        <v>-3.2</v>
      </c>
      <c r="G2630">
        <v>2.2000000000000002</v>
      </c>
      <c r="H2630">
        <v>0</v>
      </c>
      <c r="I2630">
        <v>2.222</v>
      </c>
      <c r="J2630">
        <v>-0.48699999999999999</v>
      </c>
      <c r="K2630">
        <v>-1.48</v>
      </c>
      <c r="L2630">
        <v>-2.476</v>
      </c>
      <c r="M2630">
        <v>-3.1280000000000001</v>
      </c>
      <c r="N2630">
        <v>-3.2</v>
      </c>
      <c r="O2630">
        <v>1.018</v>
      </c>
      <c r="P2630">
        <v>1.0309999999999999</v>
      </c>
      <c r="Q2630">
        <v>1.024</v>
      </c>
      <c r="R2630">
        <v>0.59799999999999998</v>
      </c>
      <c r="S2630">
        <v>0.23400000000000001</v>
      </c>
    </row>
    <row r="2631" spans="1:19" x14ac:dyDescent="0.3">
      <c r="A2631">
        <v>180</v>
      </c>
      <c r="B2631">
        <v>-0.48</v>
      </c>
      <c r="C2631">
        <v>-1.48</v>
      </c>
      <c r="D2631">
        <v>-2.476</v>
      </c>
      <c r="E2631">
        <v>-3.1280000000000001</v>
      </c>
      <c r="F2631">
        <v>-3.2</v>
      </c>
      <c r="G2631">
        <v>2.2000000000000002</v>
      </c>
      <c r="H2631">
        <v>0</v>
      </c>
      <c r="I2631">
        <v>2.222</v>
      </c>
      <c r="J2631">
        <v>-0.48899999999999999</v>
      </c>
      <c r="K2631">
        <v>-1.48</v>
      </c>
      <c r="L2631">
        <v>-2.476</v>
      </c>
      <c r="M2631">
        <v>-3.1269999999999998</v>
      </c>
      <c r="N2631">
        <v>-3.2</v>
      </c>
      <c r="O2631">
        <v>1.02</v>
      </c>
      <c r="P2631">
        <v>1.0349999999999999</v>
      </c>
      <c r="Q2631">
        <v>1.0249999999999999</v>
      </c>
      <c r="R2631">
        <v>0.6</v>
      </c>
      <c r="S2631">
        <v>0.23400000000000001</v>
      </c>
    </row>
    <row r="2632" spans="1:19" x14ac:dyDescent="0.3">
      <c r="A2632">
        <v>240</v>
      </c>
      <c r="B2632">
        <v>-0.48</v>
      </c>
      <c r="C2632">
        <v>-1.48</v>
      </c>
      <c r="D2632">
        <v>-2.476</v>
      </c>
      <c r="E2632">
        <v>-3.1280000000000001</v>
      </c>
      <c r="F2632">
        <v>-3.2</v>
      </c>
      <c r="G2632">
        <v>2.2000000000000002</v>
      </c>
      <c r="H2632">
        <v>0</v>
      </c>
      <c r="I2632">
        <v>2.222</v>
      </c>
      <c r="J2632">
        <v>-0.49</v>
      </c>
      <c r="K2632">
        <v>-1.48</v>
      </c>
      <c r="L2632">
        <v>-2.4750000000000001</v>
      </c>
      <c r="M2632">
        <v>-3.1269999999999998</v>
      </c>
      <c r="N2632">
        <v>-3.2</v>
      </c>
      <c r="O2632">
        <v>1.022</v>
      </c>
      <c r="P2632">
        <v>1.0349999999999999</v>
      </c>
      <c r="Q2632">
        <v>1.0249999999999999</v>
      </c>
      <c r="R2632">
        <v>0.60099999999999998</v>
      </c>
      <c r="S2632">
        <v>0.23400000000000001</v>
      </c>
    </row>
    <row r="2633" spans="1:19" x14ac:dyDescent="0.3">
      <c r="A2633">
        <v>300</v>
      </c>
      <c r="B2633">
        <v>-0.48</v>
      </c>
      <c r="C2633">
        <v>-1.48</v>
      </c>
      <c r="D2633">
        <v>-2.476</v>
      </c>
      <c r="E2633">
        <v>-3.1280000000000001</v>
      </c>
      <c r="F2633">
        <v>-3.2</v>
      </c>
      <c r="G2633">
        <v>2.2000000000000002</v>
      </c>
      <c r="H2633">
        <v>0</v>
      </c>
      <c r="I2633">
        <v>2.222</v>
      </c>
      <c r="J2633">
        <v>-0.49099999999999999</v>
      </c>
      <c r="K2633">
        <v>-1.48</v>
      </c>
      <c r="L2633">
        <v>-2.4750000000000001</v>
      </c>
      <c r="M2633">
        <v>-3.1259999999999999</v>
      </c>
      <c r="N2633">
        <v>-3.2</v>
      </c>
      <c r="O2633">
        <v>1.024</v>
      </c>
      <c r="P2633">
        <v>1.034</v>
      </c>
      <c r="Q2633">
        <v>1.0249999999999999</v>
      </c>
      <c r="R2633">
        <v>0.60299999999999998</v>
      </c>
      <c r="S2633">
        <v>0.23499999999999999</v>
      </c>
    </row>
    <row r="2634" spans="1:19" x14ac:dyDescent="0.3">
      <c r="A2634">
        <v>360</v>
      </c>
      <c r="B2634">
        <v>-0.48</v>
      </c>
      <c r="C2634">
        <v>-1.48</v>
      </c>
      <c r="D2634">
        <v>-2.476</v>
      </c>
      <c r="E2634">
        <v>-3.1280000000000001</v>
      </c>
      <c r="F2634">
        <v>-3.2</v>
      </c>
      <c r="G2634">
        <v>2.2000000000000002</v>
      </c>
      <c r="H2634">
        <v>0</v>
      </c>
      <c r="I2634">
        <v>2.222</v>
      </c>
      <c r="J2634">
        <v>-0.49099999999999999</v>
      </c>
      <c r="K2634">
        <v>-1.4810000000000001</v>
      </c>
      <c r="L2634">
        <v>-2.4750000000000001</v>
      </c>
      <c r="M2634">
        <v>-3.1259999999999999</v>
      </c>
      <c r="N2634">
        <v>-3.2</v>
      </c>
      <c r="O2634">
        <v>1.0249999999999999</v>
      </c>
      <c r="P2634">
        <v>1.0329999999999999</v>
      </c>
      <c r="Q2634">
        <v>1.024</v>
      </c>
      <c r="R2634">
        <v>0.60399999999999998</v>
      </c>
      <c r="S2634">
        <v>0.23499999999999999</v>
      </c>
    </row>
    <row r="2635" spans="1:19" x14ac:dyDescent="0.3">
      <c r="A2635">
        <v>420</v>
      </c>
      <c r="B2635">
        <v>-0.48</v>
      </c>
      <c r="C2635">
        <v>-1.48</v>
      </c>
      <c r="D2635">
        <v>-2.476</v>
      </c>
      <c r="E2635">
        <v>-3.1280000000000001</v>
      </c>
      <c r="F2635">
        <v>-3.2</v>
      </c>
      <c r="G2635">
        <v>2.2000000000000002</v>
      </c>
      <c r="H2635">
        <v>0</v>
      </c>
      <c r="I2635">
        <v>2.222</v>
      </c>
      <c r="J2635">
        <v>-0.49199999999999999</v>
      </c>
      <c r="K2635">
        <v>-1.482</v>
      </c>
      <c r="L2635">
        <v>-2.4750000000000001</v>
      </c>
      <c r="M2635">
        <v>-3.1259999999999999</v>
      </c>
      <c r="N2635">
        <v>-3.2</v>
      </c>
      <c r="O2635">
        <v>1.0249999999999999</v>
      </c>
      <c r="P2635">
        <v>1.0309999999999999</v>
      </c>
      <c r="Q2635">
        <v>1.024</v>
      </c>
      <c r="R2635">
        <v>0.60499999999999998</v>
      </c>
      <c r="S2635">
        <v>0.23499999999999999</v>
      </c>
    </row>
    <row r="2636" spans="1:19" x14ac:dyDescent="0.3">
      <c r="A2636">
        <v>480</v>
      </c>
      <c r="B2636">
        <v>-0.48</v>
      </c>
      <c r="C2636">
        <v>-1.48</v>
      </c>
      <c r="D2636">
        <v>-2.476</v>
      </c>
      <c r="E2636">
        <v>-3.1280000000000001</v>
      </c>
      <c r="F2636">
        <v>-3.2</v>
      </c>
      <c r="G2636">
        <v>2.2000000000000002</v>
      </c>
      <c r="H2636">
        <v>0</v>
      </c>
      <c r="I2636">
        <v>2.222</v>
      </c>
      <c r="J2636">
        <v>-0.49199999999999999</v>
      </c>
      <c r="K2636">
        <v>-1.4830000000000001</v>
      </c>
      <c r="L2636">
        <v>-2.4750000000000001</v>
      </c>
      <c r="M2636">
        <v>-3.125</v>
      </c>
      <c r="N2636">
        <v>-3.2</v>
      </c>
      <c r="O2636">
        <v>1.026</v>
      </c>
      <c r="P2636">
        <v>1.03</v>
      </c>
      <c r="Q2636">
        <v>1.024</v>
      </c>
      <c r="R2636">
        <v>0.60599999999999998</v>
      </c>
      <c r="S2636">
        <v>0.23599999999999999</v>
      </c>
    </row>
    <row r="2637" spans="1:19" x14ac:dyDescent="0.3">
      <c r="A2637">
        <v>540</v>
      </c>
      <c r="B2637">
        <v>-0.48</v>
      </c>
      <c r="C2637">
        <v>-1.48</v>
      </c>
      <c r="D2637">
        <v>-2.476</v>
      </c>
      <c r="E2637">
        <v>-3.1280000000000001</v>
      </c>
      <c r="F2637">
        <v>-3.2</v>
      </c>
      <c r="G2637">
        <v>2.2000000000000002</v>
      </c>
      <c r="H2637">
        <v>0</v>
      </c>
      <c r="I2637">
        <v>2.222</v>
      </c>
      <c r="J2637">
        <v>-0.49199999999999999</v>
      </c>
      <c r="K2637">
        <v>-1.4830000000000001</v>
      </c>
      <c r="L2637">
        <v>-2.4740000000000002</v>
      </c>
      <c r="M2637">
        <v>-3.125</v>
      </c>
      <c r="N2637">
        <v>-3.2</v>
      </c>
      <c r="O2637">
        <v>1.026</v>
      </c>
      <c r="P2637">
        <v>1.0289999999999999</v>
      </c>
      <c r="Q2637">
        <v>1.024</v>
      </c>
      <c r="R2637">
        <v>0.60599999999999998</v>
      </c>
      <c r="S2637">
        <v>0.23799999999999999</v>
      </c>
    </row>
    <row r="2638" spans="1:19" x14ac:dyDescent="0.3">
      <c r="A2638">
        <v>600</v>
      </c>
      <c r="B2638">
        <v>-0.48</v>
      </c>
      <c r="C2638">
        <v>-1.48</v>
      </c>
      <c r="D2638">
        <v>-2.476</v>
      </c>
      <c r="E2638">
        <v>-3.1280000000000001</v>
      </c>
      <c r="F2638">
        <v>-3.2</v>
      </c>
      <c r="G2638">
        <v>2.2000000000000002</v>
      </c>
      <c r="H2638">
        <v>0</v>
      </c>
      <c r="I2638">
        <v>2.222</v>
      </c>
      <c r="J2638">
        <v>-0.49299999999999999</v>
      </c>
      <c r="K2638">
        <v>-1.484</v>
      </c>
      <c r="L2638">
        <v>-2.4740000000000002</v>
      </c>
      <c r="M2638">
        <v>-3.125</v>
      </c>
      <c r="N2638">
        <v>-3.2</v>
      </c>
      <c r="O2638">
        <v>1.0269999999999999</v>
      </c>
      <c r="P2638">
        <v>1.0289999999999999</v>
      </c>
      <c r="Q2638">
        <v>1.024</v>
      </c>
      <c r="R2638">
        <v>0.60699999999999998</v>
      </c>
      <c r="S2638">
        <v>0.23799999999999999</v>
      </c>
    </row>
    <row r="2640" spans="1:19" x14ac:dyDescent="0.3">
      <c r="A2640" t="s">
        <v>0</v>
      </c>
      <c r="B2640" t="s">
        <v>204</v>
      </c>
    </row>
    <row r="2641" spans="1:19" x14ac:dyDescent="0.3">
      <c r="A2641">
        <v>0</v>
      </c>
      <c r="B2641">
        <v>-0.48</v>
      </c>
      <c r="C2641">
        <v>-1.48</v>
      </c>
      <c r="D2641">
        <v>-2.476</v>
      </c>
      <c r="E2641">
        <v>-3.1280000000000001</v>
      </c>
      <c r="F2641">
        <v>-3.2</v>
      </c>
      <c r="G2641">
        <v>2.2000000000000002</v>
      </c>
      <c r="H2641">
        <v>0</v>
      </c>
      <c r="I2641">
        <v>1.972</v>
      </c>
      <c r="J2641">
        <v>-0.48</v>
      </c>
      <c r="K2641">
        <v>-1.48</v>
      </c>
      <c r="L2641">
        <v>-2.476</v>
      </c>
      <c r="M2641">
        <v>-3.1280000000000001</v>
      </c>
      <c r="N2641">
        <v>-3.2</v>
      </c>
      <c r="O2641">
        <v>1.006</v>
      </c>
      <c r="P2641">
        <v>1.006</v>
      </c>
      <c r="Q2641">
        <v>0.998</v>
      </c>
      <c r="R2641">
        <v>0.59499999999999997</v>
      </c>
      <c r="S2641">
        <v>0.23300000000000001</v>
      </c>
    </row>
    <row r="2642" spans="1:19" x14ac:dyDescent="0.3">
      <c r="A2642">
        <v>60</v>
      </c>
      <c r="B2642">
        <v>-0.48</v>
      </c>
      <c r="C2642">
        <v>-1.48</v>
      </c>
      <c r="D2642">
        <v>-2.476</v>
      </c>
      <c r="E2642">
        <v>-3.1280000000000001</v>
      </c>
      <c r="F2642">
        <v>-3.2</v>
      </c>
      <c r="G2642">
        <v>2.2000000000000002</v>
      </c>
      <c r="H2642">
        <v>0</v>
      </c>
      <c r="I2642">
        <v>1.972</v>
      </c>
      <c r="J2642">
        <v>-0.48499999999999999</v>
      </c>
      <c r="K2642">
        <v>-1.48</v>
      </c>
      <c r="L2642">
        <v>-2.476</v>
      </c>
      <c r="M2642">
        <v>-3.1280000000000001</v>
      </c>
      <c r="N2642">
        <v>-3.1970000000000001</v>
      </c>
      <c r="O2642">
        <v>1.0129999999999999</v>
      </c>
      <c r="P2642">
        <v>1.026</v>
      </c>
      <c r="Q2642">
        <v>1.016</v>
      </c>
      <c r="R2642">
        <v>0.59799999999999998</v>
      </c>
      <c r="S2642">
        <v>0.22500000000000001</v>
      </c>
    </row>
    <row r="2643" spans="1:19" x14ac:dyDescent="0.3">
      <c r="A2643">
        <v>120</v>
      </c>
      <c r="B2643">
        <v>-0.48</v>
      </c>
      <c r="C2643">
        <v>-1.48</v>
      </c>
      <c r="D2643">
        <v>-2.476</v>
      </c>
      <c r="E2643">
        <v>-3.1280000000000001</v>
      </c>
      <c r="F2643">
        <v>-3.2</v>
      </c>
      <c r="G2643">
        <v>2.2000000000000002</v>
      </c>
      <c r="H2643">
        <v>0</v>
      </c>
      <c r="I2643">
        <v>1.972</v>
      </c>
      <c r="J2643">
        <v>-0.48699999999999999</v>
      </c>
      <c r="K2643">
        <v>-1.4810000000000001</v>
      </c>
      <c r="L2643">
        <v>-2.476</v>
      </c>
      <c r="M2643">
        <v>-3.1269999999999998</v>
      </c>
      <c r="N2643">
        <v>-3.194</v>
      </c>
      <c r="O2643">
        <v>1.018</v>
      </c>
      <c r="P2643">
        <v>1.0309999999999999</v>
      </c>
      <c r="Q2643">
        <v>1.0229999999999999</v>
      </c>
      <c r="R2643">
        <v>0.59599999999999997</v>
      </c>
      <c r="S2643">
        <v>0.218</v>
      </c>
    </row>
    <row r="2644" spans="1:19" x14ac:dyDescent="0.3">
      <c r="A2644">
        <v>180</v>
      </c>
      <c r="B2644">
        <v>-0.48</v>
      </c>
      <c r="C2644">
        <v>-1.48</v>
      </c>
      <c r="D2644">
        <v>-2.476</v>
      </c>
      <c r="E2644">
        <v>-3.1280000000000001</v>
      </c>
      <c r="F2644">
        <v>-3.2</v>
      </c>
      <c r="G2644">
        <v>2.2000000000000002</v>
      </c>
      <c r="H2644">
        <v>0</v>
      </c>
      <c r="I2644">
        <v>1.972</v>
      </c>
      <c r="J2644">
        <v>-0.48899999999999999</v>
      </c>
      <c r="K2644">
        <v>-1.48</v>
      </c>
      <c r="L2644">
        <v>-2.476</v>
      </c>
      <c r="M2644">
        <v>-3.1269999999999998</v>
      </c>
      <c r="N2644">
        <v>-3.1909999999999998</v>
      </c>
      <c r="O2644">
        <v>1.02</v>
      </c>
      <c r="P2644">
        <v>1.0349999999999999</v>
      </c>
      <c r="Q2644">
        <v>1.0249999999999999</v>
      </c>
      <c r="R2644">
        <v>0.59899999999999998</v>
      </c>
      <c r="S2644">
        <v>0.21199999999999999</v>
      </c>
    </row>
    <row r="2645" spans="1:19" x14ac:dyDescent="0.3">
      <c r="A2645">
        <v>240</v>
      </c>
      <c r="B2645">
        <v>-0.48</v>
      </c>
      <c r="C2645">
        <v>-1.48</v>
      </c>
      <c r="D2645">
        <v>-2.476</v>
      </c>
      <c r="E2645">
        <v>-3.1280000000000001</v>
      </c>
      <c r="F2645">
        <v>-3.2</v>
      </c>
      <c r="G2645">
        <v>2.2000000000000002</v>
      </c>
      <c r="H2645">
        <v>0</v>
      </c>
      <c r="I2645">
        <v>1.972</v>
      </c>
      <c r="J2645">
        <v>-0.49</v>
      </c>
      <c r="K2645">
        <v>-1.48</v>
      </c>
      <c r="L2645">
        <v>-2.4750000000000001</v>
      </c>
      <c r="M2645">
        <v>-3.1280000000000001</v>
      </c>
      <c r="N2645">
        <v>-3.1880000000000002</v>
      </c>
      <c r="O2645">
        <v>1.0229999999999999</v>
      </c>
      <c r="P2645">
        <v>1.0349999999999999</v>
      </c>
      <c r="Q2645">
        <v>1.0249999999999999</v>
      </c>
      <c r="R2645">
        <v>0.60399999999999998</v>
      </c>
      <c r="S2645">
        <v>0.20699999999999999</v>
      </c>
    </row>
    <row r="2646" spans="1:19" x14ac:dyDescent="0.3">
      <c r="A2646">
        <v>300</v>
      </c>
      <c r="B2646">
        <v>-0.48</v>
      </c>
      <c r="C2646">
        <v>-1.48</v>
      </c>
      <c r="D2646">
        <v>-2.476</v>
      </c>
      <c r="E2646">
        <v>-3.1280000000000001</v>
      </c>
      <c r="F2646">
        <v>-3.2</v>
      </c>
      <c r="G2646">
        <v>2.2000000000000002</v>
      </c>
      <c r="H2646">
        <v>0</v>
      </c>
      <c r="I2646">
        <v>1.972</v>
      </c>
      <c r="J2646">
        <v>-0.49099999999999999</v>
      </c>
      <c r="K2646">
        <v>-1.48</v>
      </c>
      <c r="L2646">
        <v>-2.4750000000000001</v>
      </c>
      <c r="M2646">
        <v>-3.1269999999999998</v>
      </c>
      <c r="N2646">
        <v>-3.1850000000000001</v>
      </c>
      <c r="O2646">
        <v>1.024</v>
      </c>
      <c r="P2646">
        <v>1.034</v>
      </c>
      <c r="Q2646">
        <v>1.024</v>
      </c>
      <c r="R2646">
        <v>0.60599999999999998</v>
      </c>
      <c r="S2646">
        <v>0.20200000000000001</v>
      </c>
    </row>
    <row r="2647" spans="1:19" x14ac:dyDescent="0.3">
      <c r="A2647">
        <v>360</v>
      </c>
      <c r="B2647">
        <v>-0.48</v>
      </c>
      <c r="C2647">
        <v>-1.48</v>
      </c>
      <c r="D2647">
        <v>-2.476</v>
      </c>
      <c r="E2647">
        <v>-3.1280000000000001</v>
      </c>
      <c r="F2647">
        <v>-3.2</v>
      </c>
      <c r="G2647">
        <v>2.2000000000000002</v>
      </c>
      <c r="H2647">
        <v>0</v>
      </c>
      <c r="I2647">
        <v>1.972</v>
      </c>
      <c r="J2647">
        <v>-0.49099999999999999</v>
      </c>
      <c r="K2647">
        <v>-1.4810000000000001</v>
      </c>
      <c r="L2647">
        <v>-2.4750000000000001</v>
      </c>
      <c r="M2647">
        <v>-3.1259999999999999</v>
      </c>
      <c r="N2647">
        <v>-3.1819999999999999</v>
      </c>
      <c r="O2647">
        <v>1.0249999999999999</v>
      </c>
      <c r="P2647">
        <v>1.0329999999999999</v>
      </c>
      <c r="Q2647">
        <v>1.0249999999999999</v>
      </c>
      <c r="R2647">
        <v>0.60199999999999998</v>
      </c>
      <c r="S2647">
        <v>0.19900000000000001</v>
      </c>
    </row>
    <row r="2648" spans="1:19" x14ac:dyDescent="0.3">
      <c r="A2648">
        <v>420</v>
      </c>
      <c r="B2648">
        <v>-0.48</v>
      </c>
      <c r="C2648">
        <v>-1.48</v>
      </c>
      <c r="D2648">
        <v>-2.476</v>
      </c>
      <c r="E2648">
        <v>-3.1280000000000001</v>
      </c>
      <c r="F2648">
        <v>-3.2</v>
      </c>
      <c r="G2648">
        <v>2.2000000000000002</v>
      </c>
      <c r="H2648">
        <v>0</v>
      </c>
      <c r="I2648">
        <v>1.972</v>
      </c>
      <c r="J2648">
        <v>-0.49199999999999999</v>
      </c>
      <c r="K2648">
        <v>-1.482</v>
      </c>
      <c r="L2648">
        <v>-2.4750000000000001</v>
      </c>
      <c r="M2648">
        <v>-3.1230000000000002</v>
      </c>
      <c r="N2648">
        <v>-3.1789999999999998</v>
      </c>
      <c r="O2648">
        <v>1.0249999999999999</v>
      </c>
      <c r="P2648">
        <v>1.0309999999999999</v>
      </c>
      <c r="Q2648">
        <v>1.0249999999999999</v>
      </c>
      <c r="R2648">
        <v>0.59599999999999997</v>
      </c>
      <c r="S2648">
        <v>0.19600000000000001</v>
      </c>
    </row>
    <row r="2649" spans="1:19" x14ac:dyDescent="0.3">
      <c r="A2649">
        <v>480</v>
      </c>
      <c r="B2649">
        <v>-0.48</v>
      </c>
      <c r="C2649">
        <v>-1.48</v>
      </c>
      <c r="D2649">
        <v>-2.476</v>
      </c>
      <c r="E2649">
        <v>-3.1280000000000001</v>
      </c>
      <c r="F2649">
        <v>-3.2</v>
      </c>
      <c r="G2649">
        <v>2.2000000000000002</v>
      </c>
      <c r="H2649">
        <v>0</v>
      </c>
      <c r="I2649">
        <v>1.972</v>
      </c>
      <c r="J2649">
        <v>-0.49199999999999999</v>
      </c>
      <c r="K2649">
        <v>-1.4830000000000001</v>
      </c>
      <c r="L2649">
        <v>-2.4750000000000001</v>
      </c>
      <c r="M2649">
        <v>-3.121</v>
      </c>
      <c r="N2649">
        <v>-3.1760000000000002</v>
      </c>
      <c r="O2649">
        <v>1.026</v>
      </c>
      <c r="P2649">
        <v>1.03</v>
      </c>
      <c r="Q2649">
        <v>1.024</v>
      </c>
      <c r="R2649">
        <v>0.59099999999999997</v>
      </c>
      <c r="S2649">
        <v>0.19400000000000001</v>
      </c>
    </row>
    <row r="2650" spans="1:19" x14ac:dyDescent="0.3">
      <c r="A2650">
        <v>540</v>
      </c>
      <c r="B2650">
        <v>-0.48</v>
      </c>
      <c r="C2650">
        <v>-1.48</v>
      </c>
      <c r="D2650">
        <v>-2.476</v>
      </c>
      <c r="E2650">
        <v>-3.1280000000000001</v>
      </c>
      <c r="F2650">
        <v>-3.2</v>
      </c>
      <c r="G2650">
        <v>2.2000000000000002</v>
      </c>
      <c r="H2650">
        <v>0</v>
      </c>
      <c r="I2650">
        <v>1.972</v>
      </c>
      <c r="J2650">
        <v>-0.49199999999999999</v>
      </c>
      <c r="K2650">
        <v>-1.4830000000000001</v>
      </c>
      <c r="L2650">
        <v>-2.4740000000000002</v>
      </c>
      <c r="M2650">
        <v>-3.117</v>
      </c>
      <c r="N2650">
        <v>-3.173</v>
      </c>
      <c r="O2650">
        <v>1.026</v>
      </c>
      <c r="P2650">
        <v>1.0289999999999999</v>
      </c>
      <c r="Q2650">
        <v>1.024</v>
      </c>
      <c r="R2650">
        <v>0.58499999999999996</v>
      </c>
      <c r="S2650">
        <v>0.192</v>
      </c>
    </row>
    <row r="2651" spans="1:19" x14ac:dyDescent="0.3">
      <c r="A2651">
        <v>600</v>
      </c>
      <c r="B2651">
        <v>-0.48</v>
      </c>
      <c r="C2651">
        <v>-1.48</v>
      </c>
      <c r="D2651">
        <v>-2.476</v>
      </c>
      <c r="E2651">
        <v>-3.1280000000000001</v>
      </c>
      <c r="F2651">
        <v>-3.2</v>
      </c>
      <c r="G2651">
        <v>2.2000000000000002</v>
      </c>
      <c r="H2651">
        <v>0</v>
      </c>
      <c r="I2651">
        <v>1.972</v>
      </c>
      <c r="J2651">
        <v>-0.49299999999999999</v>
      </c>
      <c r="K2651">
        <v>-1.484</v>
      </c>
      <c r="L2651">
        <v>-2.4740000000000002</v>
      </c>
      <c r="M2651">
        <v>-3.1139999999999999</v>
      </c>
      <c r="N2651">
        <v>-3.17</v>
      </c>
      <c r="O2651">
        <v>1.0269999999999999</v>
      </c>
      <c r="P2651">
        <v>1.0289999999999999</v>
      </c>
      <c r="Q2651">
        <v>1.024</v>
      </c>
      <c r="R2651">
        <v>0.57999999999999996</v>
      </c>
      <c r="S2651">
        <v>0.191</v>
      </c>
    </row>
    <row r="2653" spans="1:19" x14ac:dyDescent="0.3">
      <c r="A2653" t="s">
        <v>0</v>
      </c>
      <c r="B2653" t="s">
        <v>205</v>
      </c>
    </row>
    <row r="2654" spans="1:19" x14ac:dyDescent="0.3">
      <c r="A2654">
        <v>0</v>
      </c>
      <c r="B2654">
        <v>-0.48</v>
      </c>
      <c r="C2654">
        <v>-1.48</v>
      </c>
      <c r="D2654">
        <v>-2.476</v>
      </c>
      <c r="E2654">
        <v>-3.12</v>
      </c>
      <c r="F2654">
        <v>-3.19</v>
      </c>
      <c r="G2654">
        <v>2.2000000000000002</v>
      </c>
      <c r="H2654">
        <v>0</v>
      </c>
      <c r="I2654">
        <v>2.4620000000000002</v>
      </c>
      <c r="J2654">
        <v>-0.48</v>
      </c>
      <c r="K2654">
        <v>-1.48</v>
      </c>
      <c r="L2654">
        <v>-2.476</v>
      </c>
      <c r="M2654">
        <v>-3.12</v>
      </c>
      <c r="N2654">
        <v>-3.19</v>
      </c>
      <c r="O2654">
        <v>1.006</v>
      </c>
      <c r="P2654">
        <v>1.006</v>
      </c>
      <c r="Q2654">
        <v>0.997</v>
      </c>
      <c r="R2654">
        <v>0.58799999999999997</v>
      </c>
      <c r="S2654">
        <v>0.23100000000000001</v>
      </c>
    </row>
    <row r="2655" spans="1:19" x14ac:dyDescent="0.3">
      <c r="A2655">
        <v>60</v>
      </c>
      <c r="B2655">
        <v>-0.48</v>
      </c>
      <c r="C2655">
        <v>-1.48</v>
      </c>
      <c r="D2655">
        <v>-2.476</v>
      </c>
      <c r="E2655">
        <v>-3.12</v>
      </c>
      <c r="F2655">
        <v>-3.19</v>
      </c>
      <c r="G2655">
        <v>2.2000000000000002</v>
      </c>
      <c r="H2655">
        <v>0</v>
      </c>
      <c r="I2655">
        <v>2.4620000000000002</v>
      </c>
      <c r="J2655">
        <v>-0.48499999999999999</v>
      </c>
      <c r="K2655">
        <v>-1.48</v>
      </c>
      <c r="L2655">
        <v>-2.476</v>
      </c>
      <c r="M2655">
        <v>-3.1190000000000002</v>
      </c>
      <c r="N2655">
        <v>-3.1930000000000001</v>
      </c>
      <c r="O2655">
        <v>1.0129999999999999</v>
      </c>
      <c r="P2655">
        <v>1.0269999999999999</v>
      </c>
      <c r="Q2655">
        <v>1.0169999999999999</v>
      </c>
      <c r="R2655">
        <v>0.58899999999999997</v>
      </c>
      <c r="S2655">
        <v>0.24</v>
      </c>
    </row>
    <row r="2656" spans="1:19" x14ac:dyDescent="0.3">
      <c r="A2656">
        <v>120</v>
      </c>
      <c r="B2656">
        <v>-0.48</v>
      </c>
      <c r="C2656">
        <v>-1.48</v>
      </c>
      <c r="D2656">
        <v>-2.476</v>
      </c>
      <c r="E2656">
        <v>-3.12</v>
      </c>
      <c r="F2656">
        <v>-3.19</v>
      </c>
      <c r="G2656">
        <v>2.2000000000000002</v>
      </c>
      <c r="H2656">
        <v>0</v>
      </c>
      <c r="I2656">
        <v>2.4620000000000002</v>
      </c>
      <c r="J2656">
        <v>-0.48699999999999999</v>
      </c>
      <c r="K2656">
        <v>-1.48</v>
      </c>
      <c r="L2656">
        <v>-2.476</v>
      </c>
      <c r="M2656">
        <v>-3.12</v>
      </c>
      <c r="N2656">
        <v>-3.1960000000000002</v>
      </c>
      <c r="O2656">
        <v>1.0169999999999999</v>
      </c>
      <c r="P2656">
        <v>1.0309999999999999</v>
      </c>
      <c r="Q2656">
        <v>1.024</v>
      </c>
      <c r="R2656">
        <v>0.59299999999999997</v>
      </c>
      <c r="S2656">
        <v>0.248</v>
      </c>
    </row>
    <row r="2657" spans="1:19" x14ac:dyDescent="0.3">
      <c r="A2657">
        <v>180</v>
      </c>
      <c r="B2657">
        <v>-0.48</v>
      </c>
      <c r="C2657">
        <v>-1.48</v>
      </c>
      <c r="D2657">
        <v>-2.476</v>
      </c>
      <c r="E2657">
        <v>-3.12</v>
      </c>
      <c r="F2657">
        <v>-3.19</v>
      </c>
      <c r="G2657">
        <v>2.2000000000000002</v>
      </c>
      <c r="H2657">
        <v>0</v>
      </c>
      <c r="I2657">
        <v>2.4620000000000002</v>
      </c>
      <c r="J2657">
        <v>-0.48899999999999999</v>
      </c>
      <c r="K2657">
        <v>-1.48</v>
      </c>
      <c r="L2657">
        <v>-2.4750000000000001</v>
      </c>
      <c r="M2657">
        <v>-3.1190000000000002</v>
      </c>
      <c r="N2657">
        <v>-3.1989999999999998</v>
      </c>
      <c r="O2657">
        <v>1.02</v>
      </c>
      <c r="P2657">
        <v>1.034</v>
      </c>
      <c r="Q2657">
        <v>1.0229999999999999</v>
      </c>
      <c r="R2657">
        <v>0.59399999999999997</v>
      </c>
      <c r="S2657">
        <v>0.253</v>
      </c>
    </row>
    <row r="2658" spans="1:19" x14ac:dyDescent="0.3">
      <c r="A2658">
        <v>240</v>
      </c>
      <c r="B2658">
        <v>-0.48</v>
      </c>
      <c r="C2658">
        <v>-1.48</v>
      </c>
      <c r="D2658">
        <v>-2.476</v>
      </c>
      <c r="E2658">
        <v>-3.12</v>
      </c>
      <c r="F2658">
        <v>-3.19</v>
      </c>
      <c r="G2658">
        <v>2.2000000000000002</v>
      </c>
      <c r="H2658">
        <v>0</v>
      </c>
      <c r="I2658">
        <v>2.4620000000000002</v>
      </c>
      <c r="J2658">
        <v>-0.49</v>
      </c>
      <c r="K2658">
        <v>-1.48</v>
      </c>
      <c r="L2658">
        <v>-2.4750000000000001</v>
      </c>
      <c r="M2658">
        <v>-3.1179999999999999</v>
      </c>
      <c r="N2658">
        <v>-3.202</v>
      </c>
      <c r="O2658">
        <v>1.022</v>
      </c>
      <c r="P2658">
        <v>1.0349999999999999</v>
      </c>
      <c r="Q2658">
        <v>1.024</v>
      </c>
      <c r="R2658">
        <v>0.59199999999999997</v>
      </c>
      <c r="S2658">
        <v>0.25900000000000001</v>
      </c>
    </row>
    <row r="2659" spans="1:19" x14ac:dyDescent="0.3">
      <c r="A2659">
        <v>300</v>
      </c>
      <c r="B2659">
        <v>-0.48</v>
      </c>
      <c r="C2659">
        <v>-1.48</v>
      </c>
      <c r="D2659">
        <v>-2.476</v>
      </c>
      <c r="E2659">
        <v>-3.12</v>
      </c>
      <c r="F2659">
        <v>-3.19</v>
      </c>
      <c r="G2659">
        <v>2.2000000000000002</v>
      </c>
      <c r="H2659">
        <v>0</v>
      </c>
      <c r="I2659">
        <v>2.4620000000000002</v>
      </c>
      <c r="J2659">
        <v>-0.49099999999999999</v>
      </c>
      <c r="K2659">
        <v>-1.48</v>
      </c>
      <c r="L2659">
        <v>-2.4750000000000001</v>
      </c>
      <c r="M2659">
        <v>-3.117</v>
      </c>
      <c r="N2659">
        <v>-3.2050000000000001</v>
      </c>
      <c r="O2659">
        <v>1.024</v>
      </c>
      <c r="P2659">
        <v>1.0349999999999999</v>
      </c>
      <c r="Q2659">
        <v>1.0249999999999999</v>
      </c>
      <c r="R2659">
        <v>0.59399999999999997</v>
      </c>
      <c r="S2659">
        <v>0.26500000000000001</v>
      </c>
    </row>
    <row r="2660" spans="1:19" x14ac:dyDescent="0.3">
      <c r="A2660">
        <v>360</v>
      </c>
      <c r="B2660">
        <v>-0.48</v>
      </c>
      <c r="C2660">
        <v>-1.48</v>
      </c>
      <c r="D2660">
        <v>-2.476</v>
      </c>
      <c r="E2660">
        <v>-3.12</v>
      </c>
      <c r="F2660">
        <v>-3.19</v>
      </c>
      <c r="G2660">
        <v>2.2000000000000002</v>
      </c>
      <c r="H2660">
        <v>0</v>
      </c>
      <c r="I2660">
        <v>2.4620000000000002</v>
      </c>
      <c r="J2660">
        <v>-0.49099999999999999</v>
      </c>
      <c r="K2660">
        <v>-1.4810000000000001</v>
      </c>
      <c r="L2660">
        <v>-2.4750000000000001</v>
      </c>
      <c r="M2660">
        <v>-3.1179999999999999</v>
      </c>
      <c r="N2660">
        <v>-3.2080000000000002</v>
      </c>
      <c r="O2660">
        <v>1.0249999999999999</v>
      </c>
      <c r="P2660">
        <v>1.032</v>
      </c>
      <c r="Q2660">
        <v>1.0229999999999999</v>
      </c>
      <c r="R2660">
        <v>0.6</v>
      </c>
      <c r="S2660">
        <v>0.26900000000000002</v>
      </c>
    </row>
    <row r="2661" spans="1:19" x14ac:dyDescent="0.3">
      <c r="A2661">
        <v>420</v>
      </c>
      <c r="B2661">
        <v>-0.48</v>
      </c>
      <c r="C2661">
        <v>-1.48</v>
      </c>
      <c r="D2661">
        <v>-2.476</v>
      </c>
      <c r="E2661">
        <v>-3.12</v>
      </c>
      <c r="F2661">
        <v>-3.19</v>
      </c>
      <c r="G2661">
        <v>2.2000000000000002</v>
      </c>
      <c r="H2661">
        <v>0</v>
      </c>
      <c r="I2661">
        <v>2.4620000000000002</v>
      </c>
      <c r="J2661">
        <v>-0.49199999999999999</v>
      </c>
      <c r="K2661">
        <v>-1.482</v>
      </c>
      <c r="L2661">
        <v>-2.4740000000000002</v>
      </c>
      <c r="M2661">
        <v>-3.12</v>
      </c>
      <c r="N2661">
        <v>-3.2109999999999999</v>
      </c>
      <c r="O2661">
        <v>1.0249999999999999</v>
      </c>
      <c r="P2661">
        <v>1.0309999999999999</v>
      </c>
      <c r="Q2661">
        <v>1.0229999999999999</v>
      </c>
      <c r="R2661">
        <v>0.60599999999999998</v>
      </c>
      <c r="S2661">
        <v>0.27300000000000002</v>
      </c>
    </row>
    <row r="2662" spans="1:19" x14ac:dyDescent="0.3">
      <c r="A2662">
        <v>480</v>
      </c>
      <c r="B2662">
        <v>-0.48</v>
      </c>
      <c r="C2662">
        <v>-1.48</v>
      </c>
      <c r="D2662">
        <v>-2.476</v>
      </c>
      <c r="E2662">
        <v>-3.12</v>
      </c>
      <c r="F2662">
        <v>-3.19</v>
      </c>
      <c r="G2662">
        <v>2.2000000000000002</v>
      </c>
      <c r="H2662">
        <v>0</v>
      </c>
      <c r="I2662">
        <v>2.4620000000000002</v>
      </c>
      <c r="J2662">
        <v>-0.49199999999999999</v>
      </c>
      <c r="K2662">
        <v>-1.4830000000000001</v>
      </c>
      <c r="L2662">
        <v>-2.4740000000000002</v>
      </c>
      <c r="M2662">
        <v>-3.1219999999999999</v>
      </c>
      <c r="N2662">
        <v>-3.214</v>
      </c>
      <c r="O2662">
        <v>1.026</v>
      </c>
      <c r="P2662">
        <v>1.03</v>
      </c>
      <c r="Q2662">
        <v>1.024</v>
      </c>
      <c r="R2662">
        <v>0.61299999999999999</v>
      </c>
      <c r="S2662">
        <v>0.27700000000000002</v>
      </c>
    </row>
    <row r="2663" spans="1:19" x14ac:dyDescent="0.3">
      <c r="A2663">
        <v>540</v>
      </c>
      <c r="B2663">
        <v>-0.48</v>
      </c>
      <c r="C2663">
        <v>-1.48</v>
      </c>
      <c r="D2663">
        <v>-2.476</v>
      </c>
      <c r="E2663">
        <v>-3.12</v>
      </c>
      <c r="F2663">
        <v>-3.19</v>
      </c>
      <c r="G2663">
        <v>2.2000000000000002</v>
      </c>
      <c r="H2663">
        <v>0</v>
      </c>
      <c r="I2663">
        <v>2.4620000000000002</v>
      </c>
      <c r="J2663">
        <v>-0.49199999999999999</v>
      </c>
      <c r="K2663">
        <v>-1.4830000000000001</v>
      </c>
      <c r="L2663">
        <v>-2.4740000000000002</v>
      </c>
      <c r="M2663">
        <v>-3.125</v>
      </c>
      <c r="N2663">
        <v>-3.2170000000000001</v>
      </c>
      <c r="O2663">
        <v>1.026</v>
      </c>
      <c r="P2663">
        <v>1.0289999999999999</v>
      </c>
      <c r="Q2663">
        <v>1.024</v>
      </c>
      <c r="R2663">
        <v>0.61899999999999999</v>
      </c>
      <c r="S2663">
        <v>0.28000000000000003</v>
      </c>
    </row>
    <row r="2664" spans="1:19" x14ac:dyDescent="0.3">
      <c r="A2664">
        <v>600</v>
      </c>
      <c r="B2664">
        <v>-0.48</v>
      </c>
      <c r="C2664">
        <v>-1.48</v>
      </c>
      <c r="D2664">
        <v>-2.476</v>
      </c>
      <c r="E2664">
        <v>-3.12</v>
      </c>
      <c r="F2664">
        <v>-3.19</v>
      </c>
      <c r="G2664">
        <v>2.2000000000000002</v>
      </c>
      <c r="H2664">
        <v>0</v>
      </c>
      <c r="I2664">
        <v>2.4620000000000002</v>
      </c>
      <c r="J2664">
        <v>-0.49299999999999999</v>
      </c>
      <c r="K2664">
        <v>-1.484</v>
      </c>
      <c r="L2664">
        <v>-2.4740000000000002</v>
      </c>
      <c r="M2664">
        <v>-3.1269999999999998</v>
      </c>
      <c r="N2664">
        <v>-3.22</v>
      </c>
      <c r="O2664">
        <v>1.0269999999999999</v>
      </c>
      <c r="P2664">
        <v>1.0289999999999999</v>
      </c>
      <c r="Q2664">
        <v>1.0229999999999999</v>
      </c>
      <c r="R2664">
        <v>0.623</v>
      </c>
      <c r="S2664">
        <v>0.28199999999999997</v>
      </c>
    </row>
    <row r="2666" spans="1:19" x14ac:dyDescent="0.3">
      <c r="A2666" t="s">
        <v>0</v>
      </c>
      <c r="B2666" t="s">
        <v>206</v>
      </c>
    </row>
    <row r="2667" spans="1:19" x14ac:dyDescent="0.3">
      <c r="A2667">
        <v>0</v>
      </c>
      <c r="B2667">
        <v>-0.48</v>
      </c>
      <c r="C2667">
        <v>-1.48</v>
      </c>
      <c r="D2667">
        <v>-2.476</v>
      </c>
      <c r="E2667">
        <v>-3.12</v>
      </c>
      <c r="F2667">
        <v>-3.19</v>
      </c>
      <c r="G2667">
        <v>2.2000000000000002</v>
      </c>
      <c r="H2667">
        <v>0</v>
      </c>
      <c r="I2667">
        <v>2.2229999999999999</v>
      </c>
      <c r="J2667">
        <v>-0.48</v>
      </c>
      <c r="K2667">
        <v>-1.48</v>
      </c>
      <c r="L2667">
        <v>-2.476</v>
      </c>
      <c r="M2667">
        <v>-3.12</v>
      </c>
      <c r="N2667">
        <v>-3.19</v>
      </c>
      <c r="O2667">
        <v>1.006</v>
      </c>
      <c r="P2667">
        <v>1.006</v>
      </c>
      <c r="Q2667">
        <v>0.997</v>
      </c>
      <c r="R2667">
        <v>0.58799999999999997</v>
      </c>
      <c r="S2667">
        <v>0.23100000000000001</v>
      </c>
    </row>
    <row r="2668" spans="1:19" x14ac:dyDescent="0.3">
      <c r="A2668">
        <v>60</v>
      </c>
      <c r="B2668">
        <v>-0.48</v>
      </c>
      <c r="C2668">
        <v>-1.48</v>
      </c>
      <c r="D2668">
        <v>-2.476</v>
      </c>
      <c r="E2668">
        <v>-3.12</v>
      </c>
      <c r="F2668">
        <v>-3.19</v>
      </c>
      <c r="G2668">
        <v>2.2000000000000002</v>
      </c>
      <c r="H2668">
        <v>0</v>
      </c>
      <c r="I2668">
        <v>2.2229999999999999</v>
      </c>
      <c r="J2668">
        <v>-0.48499999999999999</v>
      </c>
      <c r="K2668">
        <v>-1.48</v>
      </c>
      <c r="L2668">
        <v>-2.476</v>
      </c>
      <c r="M2668">
        <v>-3.12</v>
      </c>
      <c r="N2668">
        <v>-3.19</v>
      </c>
      <c r="O2668">
        <v>1.0129999999999999</v>
      </c>
      <c r="P2668">
        <v>1.0269999999999999</v>
      </c>
      <c r="Q2668">
        <v>1.0169999999999999</v>
      </c>
      <c r="R2668">
        <v>0.59</v>
      </c>
      <c r="S2668">
        <v>0.23100000000000001</v>
      </c>
    </row>
    <row r="2669" spans="1:19" x14ac:dyDescent="0.3">
      <c r="A2669">
        <v>120</v>
      </c>
      <c r="B2669">
        <v>-0.48</v>
      </c>
      <c r="C2669">
        <v>-1.48</v>
      </c>
      <c r="D2669">
        <v>-2.476</v>
      </c>
      <c r="E2669">
        <v>-3.12</v>
      </c>
      <c r="F2669">
        <v>-3.19</v>
      </c>
      <c r="G2669">
        <v>2.2000000000000002</v>
      </c>
      <c r="H2669">
        <v>0</v>
      </c>
      <c r="I2669">
        <v>2.2229999999999999</v>
      </c>
      <c r="J2669">
        <v>-0.48699999999999999</v>
      </c>
      <c r="K2669">
        <v>-1.48</v>
      </c>
      <c r="L2669">
        <v>-2.4750000000000001</v>
      </c>
      <c r="M2669">
        <v>-3.12</v>
      </c>
      <c r="N2669">
        <v>-3.19</v>
      </c>
      <c r="O2669">
        <v>1.018</v>
      </c>
      <c r="P2669">
        <v>1.0309999999999999</v>
      </c>
      <c r="Q2669">
        <v>1.0229999999999999</v>
      </c>
      <c r="R2669">
        <v>0.59099999999999997</v>
      </c>
      <c r="S2669">
        <v>0.23200000000000001</v>
      </c>
    </row>
    <row r="2670" spans="1:19" x14ac:dyDescent="0.3">
      <c r="A2670">
        <v>180</v>
      </c>
      <c r="B2670">
        <v>-0.48</v>
      </c>
      <c r="C2670">
        <v>-1.48</v>
      </c>
      <c r="D2670">
        <v>-2.476</v>
      </c>
      <c r="E2670">
        <v>-3.12</v>
      </c>
      <c r="F2670">
        <v>-3.19</v>
      </c>
      <c r="G2670">
        <v>2.2000000000000002</v>
      </c>
      <c r="H2670">
        <v>0</v>
      </c>
      <c r="I2670">
        <v>2.2229999999999999</v>
      </c>
      <c r="J2670">
        <v>-0.48899999999999999</v>
      </c>
      <c r="K2670">
        <v>-1.48</v>
      </c>
      <c r="L2670">
        <v>-2.476</v>
      </c>
      <c r="M2670">
        <v>-3.1190000000000002</v>
      </c>
      <c r="N2670">
        <v>-3.19</v>
      </c>
      <c r="O2670">
        <v>1.02</v>
      </c>
      <c r="P2670">
        <v>1.0349999999999999</v>
      </c>
      <c r="Q2670">
        <v>1.024</v>
      </c>
      <c r="R2670">
        <v>0.59299999999999997</v>
      </c>
      <c r="S2670">
        <v>0.23200000000000001</v>
      </c>
    </row>
    <row r="2671" spans="1:19" x14ac:dyDescent="0.3">
      <c r="A2671">
        <v>240</v>
      </c>
      <c r="B2671">
        <v>-0.48</v>
      </c>
      <c r="C2671">
        <v>-1.48</v>
      </c>
      <c r="D2671">
        <v>-2.476</v>
      </c>
      <c r="E2671">
        <v>-3.12</v>
      </c>
      <c r="F2671">
        <v>-3.19</v>
      </c>
      <c r="G2671">
        <v>2.2000000000000002</v>
      </c>
      <c r="H2671">
        <v>0</v>
      </c>
      <c r="I2671">
        <v>2.2229999999999999</v>
      </c>
      <c r="J2671">
        <v>-0.49</v>
      </c>
      <c r="K2671">
        <v>-1.48</v>
      </c>
      <c r="L2671">
        <v>-2.4750000000000001</v>
      </c>
      <c r="M2671">
        <v>-3.1190000000000002</v>
      </c>
      <c r="N2671">
        <v>-3.19</v>
      </c>
      <c r="O2671">
        <v>1.022</v>
      </c>
      <c r="P2671">
        <v>1.0349999999999999</v>
      </c>
      <c r="Q2671">
        <v>1.024</v>
      </c>
      <c r="R2671">
        <v>0.59499999999999997</v>
      </c>
      <c r="S2671">
        <v>0.23300000000000001</v>
      </c>
    </row>
    <row r="2672" spans="1:19" x14ac:dyDescent="0.3">
      <c r="A2672">
        <v>300</v>
      </c>
      <c r="B2672">
        <v>-0.48</v>
      </c>
      <c r="C2672">
        <v>-1.48</v>
      </c>
      <c r="D2672">
        <v>-2.476</v>
      </c>
      <c r="E2672">
        <v>-3.12</v>
      </c>
      <c r="F2672">
        <v>-3.19</v>
      </c>
      <c r="G2672">
        <v>2.2000000000000002</v>
      </c>
      <c r="H2672">
        <v>0</v>
      </c>
      <c r="I2672">
        <v>2.2229999999999999</v>
      </c>
      <c r="J2672">
        <v>-0.49099999999999999</v>
      </c>
      <c r="K2672">
        <v>-1.48</v>
      </c>
      <c r="L2672">
        <v>-2.4750000000000001</v>
      </c>
      <c r="M2672">
        <v>-3.1179999999999999</v>
      </c>
      <c r="N2672">
        <v>-3.19</v>
      </c>
      <c r="O2672">
        <v>1.024</v>
      </c>
      <c r="P2672">
        <v>1.034</v>
      </c>
      <c r="Q2672">
        <v>1.024</v>
      </c>
      <c r="R2672">
        <v>0.59599999999999997</v>
      </c>
      <c r="S2672">
        <v>0.23300000000000001</v>
      </c>
    </row>
    <row r="2673" spans="1:19" x14ac:dyDescent="0.3">
      <c r="A2673">
        <v>360</v>
      </c>
      <c r="B2673">
        <v>-0.48</v>
      </c>
      <c r="C2673">
        <v>-1.48</v>
      </c>
      <c r="D2673">
        <v>-2.476</v>
      </c>
      <c r="E2673">
        <v>-3.12</v>
      </c>
      <c r="F2673">
        <v>-3.19</v>
      </c>
      <c r="G2673">
        <v>2.2000000000000002</v>
      </c>
      <c r="H2673">
        <v>0</v>
      </c>
      <c r="I2673">
        <v>2.2229999999999999</v>
      </c>
      <c r="J2673">
        <v>-0.49099999999999999</v>
      </c>
      <c r="K2673">
        <v>-1.4810000000000001</v>
      </c>
      <c r="L2673">
        <v>-2.4750000000000001</v>
      </c>
      <c r="M2673">
        <v>-3.1179999999999999</v>
      </c>
      <c r="N2673">
        <v>-3.19</v>
      </c>
      <c r="O2673">
        <v>1.0249999999999999</v>
      </c>
      <c r="P2673">
        <v>1.0329999999999999</v>
      </c>
      <c r="Q2673">
        <v>1.024</v>
      </c>
      <c r="R2673">
        <v>0.59799999999999998</v>
      </c>
      <c r="S2673">
        <v>0.23300000000000001</v>
      </c>
    </row>
    <row r="2674" spans="1:19" x14ac:dyDescent="0.3">
      <c r="A2674">
        <v>420</v>
      </c>
      <c r="B2674">
        <v>-0.48</v>
      </c>
      <c r="C2674">
        <v>-1.48</v>
      </c>
      <c r="D2674">
        <v>-2.476</v>
      </c>
      <c r="E2674">
        <v>-3.12</v>
      </c>
      <c r="F2674">
        <v>-3.19</v>
      </c>
      <c r="G2674">
        <v>2.2000000000000002</v>
      </c>
      <c r="H2674">
        <v>0</v>
      </c>
      <c r="I2674">
        <v>2.2229999999999999</v>
      </c>
      <c r="J2674">
        <v>-0.49199999999999999</v>
      </c>
      <c r="K2674">
        <v>-1.482</v>
      </c>
      <c r="L2674">
        <v>-2.4750000000000001</v>
      </c>
      <c r="M2674">
        <v>-3.117</v>
      </c>
      <c r="N2674">
        <v>-3.19</v>
      </c>
      <c r="O2674">
        <v>1.0249999999999999</v>
      </c>
      <c r="P2674">
        <v>1.0309999999999999</v>
      </c>
      <c r="Q2674">
        <v>1.024</v>
      </c>
      <c r="R2674">
        <v>0.59799999999999998</v>
      </c>
      <c r="S2674">
        <v>0.23400000000000001</v>
      </c>
    </row>
    <row r="2675" spans="1:19" x14ac:dyDescent="0.3">
      <c r="A2675">
        <v>480</v>
      </c>
      <c r="B2675">
        <v>-0.48</v>
      </c>
      <c r="C2675">
        <v>-1.48</v>
      </c>
      <c r="D2675">
        <v>-2.476</v>
      </c>
      <c r="E2675">
        <v>-3.12</v>
      </c>
      <c r="F2675">
        <v>-3.19</v>
      </c>
      <c r="G2675">
        <v>2.2000000000000002</v>
      </c>
      <c r="H2675">
        <v>0</v>
      </c>
      <c r="I2675">
        <v>2.2229999999999999</v>
      </c>
      <c r="J2675">
        <v>-0.49199999999999999</v>
      </c>
      <c r="K2675">
        <v>-1.4830000000000001</v>
      </c>
      <c r="L2675">
        <v>-2.4740000000000002</v>
      </c>
      <c r="M2675">
        <v>-3.117</v>
      </c>
      <c r="N2675">
        <v>-3.19</v>
      </c>
      <c r="O2675">
        <v>1.026</v>
      </c>
      <c r="P2675">
        <v>1.03</v>
      </c>
      <c r="Q2675">
        <v>1.024</v>
      </c>
      <c r="R2675">
        <v>0.59899999999999998</v>
      </c>
      <c r="S2675">
        <v>0.23499999999999999</v>
      </c>
    </row>
    <row r="2676" spans="1:19" x14ac:dyDescent="0.3">
      <c r="A2676">
        <v>540</v>
      </c>
      <c r="B2676">
        <v>-0.48</v>
      </c>
      <c r="C2676">
        <v>-1.48</v>
      </c>
      <c r="D2676">
        <v>-2.476</v>
      </c>
      <c r="E2676">
        <v>-3.12</v>
      </c>
      <c r="F2676">
        <v>-3.19</v>
      </c>
      <c r="G2676">
        <v>2.2000000000000002</v>
      </c>
      <c r="H2676">
        <v>0</v>
      </c>
      <c r="I2676">
        <v>2.2229999999999999</v>
      </c>
      <c r="J2676">
        <v>-0.49199999999999999</v>
      </c>
      <c r="K2676">
        <v>-1.4830000000000001</v>
      </c>
      <c r="L2676">
        <v>-2.4740000000000002</v>
      </c>
      <c r="M2676">
        <v>-3.117</v>
      </c>
      <c r="N2676">
        <v>-3.19</v>
      </c>
      <c r="O2676">
        <v>1.026</v>
      </c>
      <c r="P2676">
        <v>1.0289999999999999</v>
      </c>
      <c r="Q2676">
        <v>1.0229999999999999</v>
      </c>
      <c r="R2676">
        <v>0.6</v>
      </c>
      <c r="S2676">
        <v>0.23599999999999999</v>
      </c>
    </row>
    <row r="2677" spans="1:19" x14ac:dyDescent="0.3">
      <c r="A2677">
        <v>600</v>
      </c>
      <c r="B2677">
        <v>-0.48</v>
      </c>
      <c r="C2677">
        <v>-1.48</v>
      </c>
      <c r="D2677">
        <v>-2.476</v>
      </c>
      <c r="E2677">
        <v>-3.12</v>
      </c>
      <c r="F2677">
        <v>-3.19</v>
      </c>
      <c r="G2677">
        <v>2.2000000000000002</v>
      </c>
      <c r="H2677">
        <v>0</v>
      </c>
      <c r="I2677">
        <v>2.2229999999999999</v>
      </c>
      <c r="J2677">
        <v>-0.49299999999999999</v>
      </c>
      <c r="K2677">
        <v>-1.484</v>
      </c>
      <c r="L2677">
        <v>-2.4740000000000002</v>
      </c>
      <c r="M2677">
        <v>-3.117</v>
      </c>
      <c r="N2677">
        <v>-3.19</v>
      </c>
      <c r="O2677">
        <v>1.0269999999999999</v>
      </c>
      <c r="P2677">
        <v>1.0289999999999999</v>
      </c>
      <c r="Q2677">
        <v>1.0229999999999999</v>
      </c>
      <c r="R2677">
        <v>0.6</v>
      </c>
      <c r="S2677">
        <v>0.23599999999999999</v>
      </c>
    </row>
    <row r="2679" spans="1:19" x14ac:dyDescent="0.3">
      <c r="A2679" t="s">
        <v>0</v>
      </c>
      <c r="B2679" t="s">
        <v>207</v>
      </c>
    </row>
    <row r="2680" spans="1:19" x14ac:dyDescent="0.3">
      <c r="A2680">
        <v>0</v>
      </c>
      <c r="B2680">
        <v>-0.48</v>
      </c>
      <c r="C2680">
        <v>-1.48</v>
      </c>
      <c r="D2680">
        <v>-2.476</v>
      </c>
      <c r="E2680">
        <v>-3.12</v>
      </c>
      <c r="F2680">
        <v>-3.19</v>
      </c>
      <c r="G2680">
        <v>2.2000000000000002</v>
      </c>
      <c r="H2680">
        <v>0</v>
      </c>
      <c r="I2680">
        <v>1.972</v>
      </c>
      <c r="J2680">
        <v>-0.48</v>
      </c>
      <c r="K2680">
        <v>-1.48</v>
      </c>
      <c r="L2680">
        <v>-2.476</v>
      </c>
      <c r="M2680">
        <v>-3.12</v>
      </c>
      <c r="N2680">
        <v>-3.19</v>
      </c>
      <c r="O2680">
        <v>1.006</v>
      </c>
      <c r="P2680">
        <v>1.006</v>
      </c>
      <c r="Q2680">
        <v>0.997</v>
      </c>
      <c r="R2680">
        <v>0.58799999999999997</v>
      </c>
      <c r="S2680">
        <v>0.23100000000000001</v>
      </c>
    </row>
    <row r="2681" spans="1:19" x14ac:dyDescent="0.3">
      <c r="A2681">
        <v>60</v>
      </c>
      <c r="B2681">
        <v>-0.48</v>
      </c>
      <c r="C2681">
        <v>-1.48</v>
      </c>
      <c r="D2681">
        <v>-2.476</v>
      </c>
      <c r="E2681">
        <v>-3.12</v>
      </c>
      <c r="F2681">
        <v>-3.19</v>
      </c>
      <c r="G2681">
        <v>2.2000000000000002</v>
      </c>
      <c r="H2681">
        <v>0</v>
      </c>
      <c r="I2681">
        <v>1.972</v>
      </c>
      <c r="J2681">
        <v>-0.48499999999999999</v>
      </c>
      <c r="K2681">
        <v>-1.48</v>
      </c>
      <c r="L2681">
        <v>-2.476</v>
      </c>
      <c r="M2681">
        <v>-3.12</v>
      </c>
      <c r="N2681">
        <v>-3.1869999999999998</v>
      </c>
      <c r="O2681">
        <v>1.0129999999999999</v>
      </c>
      <c r="P2681">
        <v>1.026</v>
      </c>
      <c r="Q2681">
        <v>1.0169999999999999</v>
      </c>
      <c r="R2681">
        <v>0.59199999999999997</v>
      </c>
      <c r="S2681">
        <v>0.223</v>
      </c>
    </row>
    <row r="2682" spans="1:19" x14ac:dyDescent="0.3">
      <c r="A2682">
        <v>120</v>
      </c>
      <c r="B2682">
        <v>-0.48</v>
      </c>
      <c r="C2682">
        <v>-1.48</v>
      </c>
      <c r="D2682">
        <v>-2.476</v>
      </c>
      <c r="E2682">
        <v>-3.12</v>
      </c>
      <c r="F2682">
        <v>-3.19</v>
      </c>
      <c r="G2682">
        <v>2.2000000000000002</v>
      </c>
      <c r="H2682">
        <v>0</v>
      </c>
      <c r="I2682">
        <v>1.972</v>
      </c>
      <c r="J2682">
        <v>-0.48699999999999999</v>
      </c>
      <c r="K2682">
        <v>-1.48</v>
      </c>
      <c r="L2682">
        <v>-2.4750000000000001</v>
      </c>
      <c r="M2682">
        <v>-3.1190000000000002</v>
      </c>
      <c r="N2682">
        <v>-3.1840000000000002</v>
      </c>
      <c r="O2682">
        <v>1.018</v>
      </c>
      <c r="P2682">
        <v>1.0309999999999999</v>
      </c>
      <c r="Q2682">
        <v>1.022</v>
      </c>
      <c r="R2682">
        <v>0.59</v>
      </c>
      <c r="S2682">
        <v>0.216</v>
      </c>
    </row>
    <row r="2683" spans="1:19" x14ac:dyDescent="0.3">
      <c r="A2683">
        <v>180</v>
      </c>
      <c r="B2683">
        <v>-0.48</v>
      </c>
      <c r="C2683">
        <v>-1.48</v>
      </c>
      <c r="D2683">
        <v>-2.476</v>
      </c>
      <c r="E2683">
        <v>-3.12</v>
      </c>
      <c r="F2683">
        <v>-3.19</v>
      </c>
      <c r="G2683">
        <v>2.2000000000000002</v>
      </c>
      <c r="H2683">
        <v>0</v>
      </c>
      <c r="I2683">
        <v>1.972</v>
      </c>
      <c r="J2683">
        <v>-0.48899999999999999</v>
      </c>
      <c r="K2683">
        <v>-1.48</v>
      </c>
      <c r="L2683">
        <v>-2.476</v>
      </c>
      <c r="M2683">
        <v>-3.1190000000000002</v>
      </c>
      <c r="N2683">
        <v>-3.181</v>
      </c>
      <c r="O2683">
        <v>1.02</v>
      </c>
      <c r="P2683">
        <v>1.0349999999999999</v>
      </c>
      <c r="Q2683">
        <v>1.0249999999999999</v>
      </c>
      <c r="R2683">
        <v>0.59299999999999997</v>
      </c>
      <c r="S2683">
        <v>0.21</v>
      </c>
    </row>
    <row r="2684" spans="1:19" x14ac:dyDescent="0.3">
      <c r="A2684">
        <v>240</v>
      </c>
      <c r="B2684">
        <v>-0.48</v>
      </c>
      <c r="C2684">
        <v>-1.48</v>
      </c>
      <c r="D2684">
        <v>-2.476</v>
      </c>
      <c r="E2684">
        <v>-3.12</v>
      </c>
      <c r="F2684">
        <v>-3.19</v>
      </c>
      <c r="G2684">
        <v>2.2000000000000002</v>
      </c>
      <c r="H2684">
        <v>0</v>
      </c>
      <c r="I2684">
        <v>1.972</v>
      </c>
      <c r="J2684">
        <v>-0.49</v>
      </c>
      <c r="K2684">
        <v>-1.48</v>
      </c>
      <c r="L2684">
        <v>-2.4750000000000001</v>
      </c>
      <c r="M2684">
        <v>-3.12</v>
      </c>
      <c r="N2684">
        <v>-3.1779999999999999</v>
      </c>
      <c r="O2684">
        <v>1.022</v>
      </c>
      <c r="P2684">
        <v>1.0349999999999999</v>
      </c>
      <c r="Q2684">
        <v>1.024</v>
      </c>
      <c r="R2684">
        <v>0.59799999999999998</v>
      </c>
      <c r="S2684">
        <v>0.20599999999999999</v>
      </c>
    </row>
    <row r="2685" spans="1:19" x14ac:dyDescent="0.3">
      <c r="A2685">
        <v>300</v>
      </c>
      <c r="B2685">
        <v>-0.48</v>
      </c>
      <c r="C2685">
        <v>-1.48</v>
      </c>
      <c r="D2685">
        <v>-2.476</v>
      </c>
      <c r="E2685">
        <v>-3.12</v>
      </c>
      <c r="F2685">
        <v>-3.19</v>
      </c>
      <c r="G2685">
        <v>2.2000000000000002</v>
      </c>
      <c r="H2685">
        <v>0</v>
      </c>
      <c r="I2685">
        <v>1.972</v>
      </c>
      <c r="J2685">
        <v>-0.49099999999999999</v>
      </c>
      <c r="K2685">
        <v>-1.48</v>
      </c>
      <c r="L2685">
        <v>-2.4750000000000001</v>
      </c>
      <c r="M2685">
        <v>-3.1190000000000002</v>
      </c>
      <c r="N2685">
        <v>-3.1749999999999998</v>
      </c>
      <c r="O2685">
        <v>1.024</v>
      </c>
      <c r="P2685">
        <v>1.034</v>
      </c>
      <c r="Q2685">
        <v>1.0229999999999999</v>
      </c>
      <c r="R2685">
        <v>0.59899999999999998</v>
      </c>
      <c r="S2685">
        <v>0.20100000000000001</v>
      </c>
    </row>
    <row r="2686" spans="1:19" x14ac:dyDescent="0.3">
      <c r="A2686">
        <v>360</v>
      </c>
      <c r="B2686">
        <v>-0.48</v>
      </c>
      <c r="C2686">
        <v>-1.48</v>
      </c>
      <c r="D2686">
        <v>-2.476</v>
      </c>
      <c r="E2686">
        <v>-3.12</v>
      </c>
      <c r="F2686">
        <v>-3.19</v>
      </c>
      <c r="G2686">
        <v>2.2000000000000002</v>
      </c>
      <c r="H2686">
        <v>0</v>
      </c>
      <c r="I2686">
        <v>1.972</v>
      </c>
      <c r="J2686">
        <v>-0.49099999999999999</v>
      </c>
      <c r="K2686">
        <v>-1.4810000000000001</v>
      </c>
      <c r="L2686">
        <v>-2.4750000000000001</v>
      </c>
      <c r="M2686">
        <v>-3.117</v>
      </c>
      <c r="N2686">
        <v>-3.1720000000000002</v>
      </c>
      <c r="O2686">
        <v>1.0249999999999999</v>
      </c>
      <c r="P2686">
        <v>1.0329999999999999</v>
      </c>
      <c r="Q2686">
        <v>1.024</v>
      </c>
      <c r="R2686">
        <v>0.59499999999999997</v>
      </c>
      <c r="S2686">
        <v>0.19700000000000001</v>
      </c>
    </row>
    <row r="2687" spans="1:19" x14ac:dyDescent="0.3">
      <c r="A2687">
        <v>420</v>
      </c>
      <c r="B2687">
        <v>-0.48</v>
      </c>
      <c r="C2687">
        <v>-1.48</v>
      </c>
      <c r="D2687">
        <v>-2.476</v>
      </c>
      <c r="E2687">
        <v>-3.12</v>
      </c>
      <c r="F2687">
        <v>-3.19</v>
      </c>
      <c r="G2687">
        <v>2.2000000000000002</v>
      </c>
      <c r="H2687">
        <v>0</v>
      </c>
      <c r="I2687">
        <v>1.972</v>
      </c>
      <c r="J2687">
        <v>-0.49199999999999999</v>
      </c>
      <c r="K2687">
        <v>-1.482</v>
      </c>
      <c r="L2687">
        <v>-2.4750000000000001</v>
      </c>
      <c r="M2687">
        <v>-3.1150000000000002</v>
      </c>
      <c r="N2687">
        <v>-3.169</v>
      </c>
      <c r="O2687">
        <v>1.0249999999999999</v>
      </c>
      <c r="P2687">
        <v>1.0309999999999999</v>
      </c>
      <c r="Q2687">
        <v>1.024</v>
      </c>
      <c r="R2687">
        <v>0.58899999999999997</v>
      </c>
      <c r="S2687">
        <v>0.19400000000000001</v>
      </c>
    </row>
    <row r="2688" spans="1:19" x14ac:dyDescent="0.3">
      <c r="A2688">
        <v>480</v>
      </c>
      <c r="B2688">
        <v>-0.48</v>
      </c>
      <c r="C2688">
        <v>-1.48</v>
      </c>
      <c r="D2688">
        <v>-2.476</v>
      </c>
      <c r="E2688">
        <v>-3.12</v>
      </c>
      <c r="F2688">
        <v>-3.19</v>
      </c>
      <c r="G2688">
        <v>2.2000000000000002</v>
      </c>
      <c r="H2688">
        <v>0</v>
      </c>
      <c r="I2688">
        <v>1.972</v>
      </c>
      <c r="J2688">
        <v>-0.49199999999999999</v>
      </c>
      <c r="K2688">
        <v>-1.4830000000000001</v>
      </c>
      <c r="L2688">
        <v>-2.4740000000000002</v>
      </c>
      <c r="M2688">
        <v>-3.1120000000000001</v>
      </c>
      <c r="N2688">
        <v>-3.1659999999999999</v>
      </c>
      <c r="O2688">
        <v>1.026</v>
      </c>
      <c r="P2688">
        <v>1.03</v>
      </c>
      <c r="Q2688">
        <v>1.024</v>
      </c>
      <c r="R2688">
        <v>0.58399999999999996</v>
      </c>
      <c r="S2688">
        <v>0.192</v>
      </c>
    </row>
    <row r="2689" spans="1:19" x14ac:dyDescent="0.3">
      <c r="A2689">
        <v>540</v>
      </c>
      <c r="B2689">
        <v>-0.48</v>
      </c>
      <c r="C2689">
        <v>-1.48</v>
      </c>
      <c r="D2689">
        <v>-2.476</v>
      </c>
      <c r="E2689">
        <v>-3.12</v>
      </c>
      <c r="F2689">
        <v>-3.19</v>
      </c>
      <c r="G2689">
        <v>2.2000000000000002</v>
      </c>
      <c r="H2689">
        <v>0</v>
      </c>
      <c r="I2689">
        <v>1.972</v>
      </c>
      <c r="J2689">
        <v>-0.49199999999999999</v>
      </c>
      <c r="K2689">
        <v>-1.4830000000000001</v>
      </c>
      <c r="L2689">
        <v>-2.4740000000000002</v>
      </c>
      <c r="M2689">
        <v>-3.11</v>
      </c>
      <c r="N2689">
        <v>-3.1629999999999998</v>
      </c>
      <c r="O2689">
        <v>1.026</v>
      </c>
      <c r="P2689">
        <v>1.0289999999999999</v>
      </c>
      <c r="Q2689">
        <v>1.0229999999999999</v>
      </c>
      <c r="R2689">
        <v>0.57899999999999996</v>
      </c>
      <c r="S2689">
        <v>0.19</v>
      </c>
    </row>
    <row r="2690" spans="1:19" x14ac:dyDescent="0.3">
      <c r="A2690">
        <v>600</v>
      </c>
      <c r="B2690">
        <v>-0.48</v>
      </c>
      <c r="C2690">
        <v>-1.48</v>
      </c>
      <c r="D2690">
        <v>-2.476</v>
      </c>
      <c r="E2690">
        <v>-3.12</v>
      </c>
      <c r="F2690">
        <v>-3.19</v>
      </c>
      <c r="G2690">
        <v>2.2000000000000002</v>
      </c>
      <c r="H2690">
        <v>0</v>
      </c>
      <c r="I2690">
        <v>1.972</v>
      </c>
      <c r="J2690">
        <v>-0.49299999999999999</v>
      </c>
      <c r="K2690">
        <v>-1.484</v>
      </c>
      <c r="L2690">
        <v>-2.4740000000000002</v>
      </c>
      <c r="M2690">
        <v>-3.1070000000000002</v>
      </c>
      <c r="N2690">
        <v>-3.16</v>
      </c>
      <c r="O2690">
        <v>1.0269999999999999</v>
      </c>
      <c r="P2690">
        <v>1.0289999999999999</v>
      </c>
      <c r="Q2690">
        <v>1.0229999999999999</v>
      </c>
      <c r="R2690">
        <v>0.57399999999999995</v>
      </c>
      <c r="S2690">
        <v>0.19</v>
      </c>
    </row>
    <row r="2692" spans="1:19" x14ac:dyDescent="0.3">
      <c r="A2692" t="s">
        <v>0</v>
      </c>
      <c r="B2692" t="s">
        <v>208</v>
      </c>
    </row>
    <row r="2693" spans="1:19" x14ac:dyDescent="0.3">
      <c r="A2693">
        <v>0</v>
      </c>
      <c r="B2693">
        <v>-0.48</v>
      </c>
      <c r="C2693">
        <v>-1.48</v>
      </c>
      <c r="D2693">
        <v>-2.4750000000000001</v>
      </c>
      <c r="E2693">
        <v>-3.1120000000000001</v>
      </c>
      <c r="F2693">
        <v>-3.18</v>
      </c>
      <c r="G2693">
        <v>2.2000000000000002</v>
      </c>
      <c r="H2693">
        <v>0</v>
      </c>
      <c r="I2693">
        <v>2.4660000000000002</v>
      </c>
      <c r="J2693">
        <v>-0.48</v>
      </c>
      <c r="K2693">
        <v>-1.48</v>
      </c>
      <c r="L2693">
        <v>-2.4750000000000001</v>
      </c>
      <c r="M2693">
        <v>-3.1120000000000001</v>
      </c>
      <c r="N2693">
        <v>-3.18</v>
      </c>
      <c r="O2693">
        <v>1.006</v>
      </c>
      <c r="P2693">
        <v>1.006</v>
      </c>
      <c r="Q2693">
        <v>0.997</v>
      </c>
      <c r="R2693">
        <v>0.58199999999999996</v>
      </c>
      <c r="S2693">
        <v>0.22900000000000001</v>
      </c>
    </row>
    <row r="2694" spans="1:19" x14ac:dyDescent="0.3">
      <c r="A2694">
        <v>60</v>
      </c>
      <c r="B2694">
        <v>-0.48</v>
      </c>
      <c r="C2694">
        <v>-1.48</v>
      </c>
      <c r="D2694">
        <v>-2.4750000000000001</v>
      </c>
      <c r="E2694">
        <v>-3.1120000000000001</v>
      </c>
      <c r="F2694">
        <v>-3.18</v>
      </c>
      <c r="G2694">
        <v>2.2000000000000002</v>
      </c>
      <c r="H2694">
        <v>0</v>
      </c>
      <c r="I2694">
        <v>2.4660000000000002</v>
      </c>
      <c r="J2694">
        <v>-0.48499999999999999</v>
      </c>
      <c r="K2694">
        <v>-1.48</v>
      </c>
      <c r="L2694">
        <v>-2.4750000000000001</v>
      </c>
      <c r="M2694">
        <v>-3.1110000000000002</v>
      </c>
      <c r="N2694">
        <v>-3.1829999999999998</v>
      </c>
      <c r="O2694">
        <v>1.0129999999999999</v>
      </c>
      <c r="P2694">
        <v>1.0269999999999999</v>
      </c>
      <c r="Q2694">
        <v>1.016</v>
      </c>
      <c r="R2694">
        <v>0.58299999999999996</v>
      </c>
      <c r="S2694">
        <v>0.23799999999999999</v>
      </c>
    </row>
    <row r="2695" spans="1:19" x14ac:dyDescent="0.3">
      <c r="A2695">
        <v>120</v>
      </c>
      <c r="B2695">
        <v>-0.48</v>
      </c>
      <c r="C2695">
        <v>-1.48</v>
      </c>
      <c r="D2695">
        <v>-2.4750000000000001</v>
      </c>
      <c r="E2695">
        <v>-3.1120000000000001</v>
      </c>
      <c r="F2695">
        <v>-3.18</v>
      </c>
      <c r="G2695">
        <v>2.2000000000000002</v>
      </c>
      <c r="H2695">
        <v>0</v>
      </c>
      <c r="I2695">
        <v>2.4660000000000002</v>
      </c>
      <c r="J2695">
        <v>-0.48699999999999999</v>
      </c>
      <c r="K2695">
        <v>-1.48</v>
      </c>
      <c r="L2695">
        <v>-2.4750000000000001</v>
      </c>
      <c r="M2695">
        <v>-3.1120000000000001</v>
      </c>
      <c r="N2695">
        <v>-3.1859999999999999</v>
      </c>
      <c r="O2695">
        <v>1.0169999999999999</v>
      </c>
      <c r="P2695">
        <v>1.0309999999999999</v>
      </c>
      <c r="Q2695">
        <v>1.024</v>
      </c>
      <c r="R2695">
        <v>0.58699999999999997</v>
      </c>
      <c r="S2695">
        <v>0.246</v>
      </c>
    </row>
    <row r="2696" spans="1:19" x14ac:dyDescent="0.3">
      <c r="A2696">
        <v>180</v>
      </c>
      <c r="B2696">
        <v>-0.48</v>
      </c>
      <c r="C2696">
        <v>-1.48</v>
      </c>
      <c r="D2696">
        <v>-2.4750000000000001</v>
      </c>
      <c r="E2696">
        <v>-3.1120000000000001</v>
      </c>
      <c r="F2696">
        <v>-3.18</v>
      </c>
      <c r="G2696">
        <v>2.2000000000000002</v>
      </c>
      <c r="H2696">
        <v>0</v>
      </c>
      <c r="I2696">
        <v>2.4660000000000002</v>
      </c>
      <c r="J2696">
        <v>-0.48899999999999999</v>
      </c>
      <c r="K2696">
        <v>-1.48</v>
      </c>
      <c r="L2696">
        <v>-2.4750000000000001</v>
      </c>
      <c r="M2696">
        <v>-3.1110000000000002</v>
      </c>
      <c r="N2696">
        <v>-3.1890000000000001</v>
      </c>
      <c r="O2696">
        <v>1.02</v>
      </c>
      <c r="P2696">
        <v>1.034</v>
      </c>
      <c r="Q2696">
        <v>1.0229999999999999</v>
      </c>
      <c r="R2696">
        <v>0.58699999999999997</v>
      </c>
      <c r="S2696">
        <v>0.252</v>
      </c>
    </row>
    <row r="2697" spans="1:19" x14ac:dyDescent="0.3">
      <c r="A2697">
        <v>240</v>
      </c>
      <c r="B2697">
        <v>-0.48</v>
      </c>
      <c r="C2697">
        <v>-1.48</v>
      </c>
      <c r="D2697">
        <v>-2.4750000000000001</v>
      </c>
      <c r="E2697">
        <v>-3.1120000000000001</v>
      </c>
      <c r="F2697">
        <v>-3.18</v>
      </c>
      <c r="G2697">
        <v>2.2000000000000002</v>
      </c>
      <c r="H2697">
        <v>0</v>
      </c>
      <c r="I2697">
        <v>2.4660000000000002</v>
      </c>
      <c r="J2697">
        <v>-0.49</v>
      </c>
      <c r="K2697">
        <v>-1.48</v>
      </c>
      <c r="L2697">
        <v>-2.4750000000000001</v>
      </c>
      <c r="M2697">
        <v>-3.11</v>
      </c>
      <c r="N2697">
        <v>-3.1920000000000002</v>
      </c>
      <c r="O2697">
        <v>1.022</v>
      </c>
      <c r="P2697">
        <v>1.0349999999999999</v>
      </c>
      <c r="Q2697">
        <v>1.024</v>
      </c>
      <c r="R2697">
        <v>0.58599999999999997</v>
      </c>
      <c r="S2697">
        <v>0.25700000000000001</v>
      </c>
    </row>
    <row r="2698" spans="1:19" x14ac:dyDescent="0.3">
      <c r="A2698">
        <v>300</v>
      </c>
      <c r="B2698">
        <v>-0.48</v>
      </c>
      <c r="C2698">
        <v>-1.48</v>
      </c>
      <c r="D2698">
        <v>-2.4750000000000001</v>
      </c>
      <c r="E2698">
        <v>-3.1120000000000001</v>
      </c>
      <c r="F2698">
        <v>-3.18</v>
      </c>
      <c r="G2698">
        <v>2.2000000000000002</v>
      </c>
      <c r="H2698">
        <v>0</v>
      </c>
      <c r="I2698">
        <v>2.4660000000000002</v>
      </c>
      <c r="J2698">
        <v>-0.49099999999999999</v>
      </c>
      <c r="K2698">
        <v>-1.48</v>
      </c>
      <c r="L2698">
        <v>-2.4750000000000001</v>
      </c>
      <c r="M2698">
        <v>-3.109</v>
      </c>
      <c r="N2698">
        <v>-3.1949999999999998</v>
      </c>
      <c r="O2698">
        <v>1.024</v>
      </c>
      <c r="P2698">
        <v>1.0349999999999999</v>
      </c>
      <c r="Q2698">
        <v>1.024</v>
      </c>
      <c r="R2698">
        <v>0.58799999999999997</v>
      </c>
      <c r="S2698">
        <v>0.26200000000000001</v>
      </c>
    </row>
    <row r="2699" spans="1:19" x14ac:dyDescent="0.3">
      <c r="A2699">
        <v>360</v>
      </c>
      <c r="B2699">
        <v>-0.48</v>
      </c>
      <c r="C2699">
        <v>-1.48</v>
      </c>
      <c r="D2699">
        <v>-2.4750000000000001</v>
      </c>
      <c r="E2699">
        <v>-3.1120000000000001</v>
      </c>
      <c r="F2699">
        <v>-3.18</v>
      </c>
      <c r="G2699">
        <v>2.2000000000000002</v>
      </c>
      <c r="H2699">
        <v>0</v>
      </c>
      <c r="I2699">
        <v>2.4660000000000002</v>
      </c>
      <c r="J2699">
        <v>-0.49099999999999999</v>
      </c>
      <c r="K2699">
        <v>-1.4810000000000001</v>
      </c>
      <c r="L2699">
        <v>-2.4740000000000002</v>
      </c>
      <c r="M2699">
        <v>-3.11</v>
      </c>
      <c r="N2699">
        <v>-3.198</v>
      </c>
      <c r="O2699">
        <v>1.0249999999999999</v>
      </c>
      <c r="P2699">
        <v>1.0329999999999999</v>
      </c>
      <c r="Q2699">
        <v>1.0229999999999999</v>
      </c>
      <c r="R2699">
        <v>0.59399999999999997</v>
      </c>
      <c r="S2699">
        <v>0.26700000000000002</v>
      </c>
    </row>
    <row r="2700" spans="1:19" x14ac:dyDescent="0.3">
      <c r="A2700">
        <v>420</v>
      </c>
      <c r="B2700">
        <v>-0.48</v>
      </c>
      <c r="C2700">
        <v>-1.48</v>
      </c>
      <c r="D2700">
        <v>-2.4750000000000001</v>
      </c>
      <c r="E2700">
        <v>-3.1120000000000001</v>
      </c>
      <c r="F2700">
        <v>-3.18</v>
      </c>
      <c r="G2700">
        <v>2.2000000000000002</v>
      </c>
      <c r="H2700">
        <v>0</v>
      </c>
      <c r="I2700">
        <v>2.4660000000000002</v>
      </c>
      <c r="J2700">
        <v>-0.49199999999999999</v>
      </c>
      <c r="K2700">
        <v>-1.482</v>
      </c>
      <c r="L2700">
        <v>-2.4740000000000002</v>
      </c>
      <c r="M2700">
        <v>-3.1120000000000001</v>
      </c>
      <c r="N2700">
        <v>-3.2010000000000001</v>
      </c>
      <c r="O2700">
        <v>1.0249999999999999</v>
      </c>
      <c r="P2700">
        <v>1.0309999999999999</v>
      </c>
      <c r="Q2700">
        <v>1.022</v>
      </c>
      <c r="R2700">
        <v>0.60099999999999998</v>
      </c>
      <c r="S2700">
        <v>0.27100000000000002</v>
      </c>
    </row>
    <row r="2701" spans="1:19" x14ac:dyDescent="0.3">
      <c r="A2701">
        <v>480</v>
      </c>
      <c r="B2701">
        <v>-0.48</v>
      </c>
      <c r="C2701">
        <v>-1.48</v>
      </c>
      <c r="D2701">
        <v>-2.4750000000000001</v>
      </c>
      <c r="E2701">
        <v>-3.1120000000000001</v>
      </c>
      <c r="F2701">
        <v>-3.18</v>
      </c>
      <c r="G2701">
        <v>2.2000000000000002</v>
      </c>
      <c r="H2701">
        <v>0</v>
      </c>
      <c r="I2701">
        <v>2.4660000000000002</v>
      </c>
      <c r="J2701">
        <v>-0.49199999999999999</v>
      </c>
      <c r="K2701">
        <v>-1.4830000000000001</v>
      </c>
      <c r="L2701">
        <v>-2.4740000000000002</v>
      </c>
      <c r="M2701">
        <v>-3.1139999999999999</v>
      </c>
      <c r="N2701">
        <v>-3.2040000000000002</v>
      </c>
      <c r="O2701">
        <v>1.026</v>
      </c>
      <c r="P2701">
        <v>1.03</v>
      </c>
      <c r="Q2701">
        <v>1.0229999999999999</v>
      </c>
      <c r="R2701">
        <v>0.60799999999999998</v>
      </c>
      <c r="S2701">
        <v>0.27500000000000002</v>
      </c>
    </row>
    <row r="2702" spans="1:19" x14ac:dyDescent="0.3">
      <c r="A2702">
        <v>540</v>
      </c>
      <c r="B2702">
        <v>-0.48</v>
      </c>
      <c r="C2702">
        <v>-1.48</v>
      </c>
      <c r="D2702">
        <v>-2.4750000000000001</v>
      </c>
      <c r="E2702">
        <v>-3.1120000000000001</v>
      </c>
      <c r="F2702">
        <v>-3.18</v>
      </c>
      <c r="G2702">
        <v>2.2000000000000002</v>
      </c>
      <c r="H2702">
        <v>0</v>
      </c>
      <c r="I2702">
        <v>2.4660000000000002</v>
      </c>
      <c r="J2702">
        <v>-0.49199999999999999</v>
      </c>
      <c r="K2702">
        <v>-1.4830000000000001</v>
      </c>
      <c r="L2702">
        <v>-2.4740000000000002</v>
      </c>
      <c r="M2702">
        <v>-3.117</v>
      </c>
      <c r="N2702">
        <v>-3.2069999999999999</v>
      </c>
      <c r="O2702">
        <v>1.026</v>
      </c>
      <c r="P2702">
        <v>1.0289999999999999</v>
      </c>
      <c r="Q2702">
        <v>1.024</v>
      </c>
      <c r="R2702">
        <v>0.61299999999999999</v>
      </c>
      <c r="S2702">
        <v>0.27900000000000003</v>
      </c>
    </row>
    <row r="2703" spans="1:19" x14ac:dyDescent="0.3">
      <c r="A2703">
        <v>600</v>
      </c>
      <c r="B2703">
        <v>-0.48</v>
      </c>
      <c r="C2703">
        <v>-1.48</v>
      </c>
      <c r="D2703">
        <v>-2.4750000000000001</v>
      </c>
      <c r="E2703">
        <v>-3.1120000000000001</v>
      </c>
      <c r="F2703">
        <v>-3.18</v>
      </c>
      <c r="G2703">
        <v>2.2000000000000002</v>
      </c>
      <c r="H2703">
        <v>0</v>
      </c>
      <c r="I2703">
        <v>2.4660000000000002</v>
      </c>
      <c r="J2703">
        <v>-0.49299999999999999</v>
      </c>
      <c r="K2703">
        <v>-1.484</v>
      </c>
      <c r="L2703">
        <v>-2.4740000000000002</v>
      </c>
      <c r="M2703">
        <v>-3.1190000000000002</v>
      </c>
      <c r="N2703">
        <v>-3.21</v>
      </c>
      <c r="O2703">
        <v>1.0269999999999999</v>
      </c>
      <c r="P2703">
        <v>1.0289999999999999</v>
      </c>
      <c r="Q2703">
        <v>1.0229999999999999</v>
      </c>
      <c r="R2703">
        <v>0.61799999999999999</v>
      </c>
      <c r="S2703">
        <v>0.28000000000000003</v>
      </c>
    </row>
    <row r="2705" spans="1:19" x14ac:dyDescent="0.3">
      <c r="A2705" t="s">
        <v>0</v>
      </c>
      <c r="B2705" t="s">
        <v>209</v>
      </c>
    </row>
    <row r="2706" spans="1:19" x14ac:dyDescent="0.3">
      <c r="A2706">
        <v>0</v>
      </c>
      <c r="B2706">
        <v>-0.48</v>
      </c>
      <c r="C2706">
        <v>-1.48</v>
      </c>
      <c r="D2706">
        <v>-2.4750000000000001</v>
      </c>
      <c r="E2706">
        <v>-3.1120000000000001</v>
      </c>
      <c r="F2706">
        <v>-3.18</v>
      </c>
      <c r="G2706">
        <v>2.2000000000000002</v>
      </c>
      <c r="H2706">
        <v>0</v>
      </c>
      <c r="I2706">
        <v>2.2240000000000002</v>
      </c>
      <c r="J2706">
        <v>-0.48</v>
      </c>
      <c r="K2706">
        <v>-1.48</v>
      </c>
      <c r="L2706">
        <v>-2.4750000000000001</v>
      </c>
      <c r="M2706">
        <v>-3.1120000000000001</v>
      </c>
      <c r="N2706">
        <v>-3.18</v>
      </c>
      <c r="O2706">
        <v>1.006</v>
      </c>
      <c r="P2706">
        <v>1.006</v>
      </c>
      <c r="Q2706">
        <v>0.997</v>
      </c>
      <c r="R2706">
        <v>0.58199999999999996</v>
      </c>
      <c r="S2706">
        <v>0.22900000000000001</v>
      </c>
    </row>
    <row r="2707" spans="1:19" x14ac:dyDescent="0.3">
      <c r="A2707">
        <v>60</v>
      </c>
      <c r="B2707">
        <v>-0.48</v>
      </c>
      <c r="C2707">
        <v>-1.48</v>
      </c>
      <c r="D2707">
        <v>-2.4750000000000001</v>
      </c>
      <c r="E2707">
        <v>-3.1120000000000001</v>
      </c>
      <c r="F2707">
        <v>-3.18</v>
      </c>
      <c r="G2707">
        <v>2.2000000000000002</v>
      </c>
      <c r="H2707">
        <v>0</v>
      </c>
      <c r="I2707">
        <v>2.2240000000000002</v>
      </c>
      <c r="J2707">
        <v>-0.48499999999999999</v>
      </c>
      <c r="K2707">
        <v>-1.48</v>
      </c>
      <c r="L2707">
        <v>-2.4750000000000001</v>
      </c>
      <c r="M2707">
        <v>-3.1110000000000002</v>
      </c>
      <c r="N2707">
        <v>-3.18</v>
      </c>
      <c r="O2707">
        <v>1.0129999999999999</v>
      </c>
      <c r="P2707">
        <v>1.0269999999999999</v>
      </c>
      <c r="Q2707">
        <v>1.016</v>
      </c>
      <c r="R2707">
        <v>0.58399999999999996</v>
      </c>
      <c r="S2707">
        <v>0.22900000000000001</v>
      </c>
    </row>
    <row r="2708" spans="1:19" x14ac:dyDescent="0.3">
      <c r="A2708">
        <v>120</v>
      </c>
      <c r="B2708">
        <v>-0.48</v>
      </c>
      <c r="C2708">
        <v>-1.48</v>
      </c>
      <c r="D2708">
        <v>-2.4750000000000001</v>
      </c>
      <c r="E2708">
        <v>-3.1120000000000001</v>
      </c>
      <c r="F2708">
        <v>-3.18</v>
      </c>
      <c r="G2708">
        <v>2.2000000000000002</v>
      </c>
      <c r="H2708">
        <v>0</v>
      </c>
      <c r="I2708">
        <v>2.2240000000000002</v>
      </c>
      <c r="J2708">
        <v>-0.48699999999999999</v>
      </c>
      <c r="K2708">
        <v>-1.48</v>
      </c>
      <c r="L2708">
        <v>-2.4750000000000001</v>
      </c>
      <c r="M2708">
        <v>-3.1110000000000002</v>
      </c>
      <c r="N2708">
        <v>-3.18</v>
      </c>
      <c r="O2708">
        <v>1.018</v>
      </c>
      <c r="P2708">
        <v>1.0309999999999999</v>
      </c>
      <c r="Q2708">
        <v>1.022</v>
      </c>
      <c r="R2708">
        <v>0.58499999999999996</v>
      </c>
      <c r="S2708">
        <v>0.23</v>
      </c>
    </row>
    <row r="2709" spans="1:19" x14ac:dyDescent="0.3">
      <c r="A2709">
        <v>180</v>
      </c>
      <c r="B2709">
        <v>-0.48</v>
      </c>
      <c r="C2709">
        <v>-1.48</v>
      </c>
      <c r="D2709">
        <v>-2.4750000000000001</v>
      </c>
      <c r="E2709">
        <v>-3.1120000000000001</v>
      </c>
      <c r="F2709">
        <v>-3.18</v>
      </c>
      <c r="G2709">
        <v>2.2000000000000002</v>
      </c>
      <c r="H2709">
        <v>0</v>
      </c>
      <c r="I2709">
        <v>2.2240000000000002</v>
      </c>
      <c r="J2709">
        <v>-0.48899999999999999</v>
      </c>
      <c r="K2709">
        <v>-1.48</v>
      </c>
      <c r="L2709">
        <v>-2.4750000000000001</v>
      </c>
      <c r="M2709">
        <v>-3.1110000000000002</v>
      </c>
      <c r="N2709">
        <v>-3.18</v>
      </c>
      <c r="O2709">
        <v>1.02</v>
      </c>
      <c r="P2709">
        <v>1.0349999999999999</v>
      </c>
      <c r="Q2709">
        <v>1.0229999999999999</v>
      </c>
      <c r="R2709">
        <v>0.58699999999999997</v>
      </c>
      <c r="S2709">
        <v>0.23</v>
      </c>
    </row>
    <row r="2710" spans="1:19" x14ac:dyDescent="0.3">
      <c r="A2710">
        <v>240</v>
      </c>
      <c r="B2710">
        <v>-0.48</v>
      </c>
      <c r="C2710">
        <v>-1.48</v>
      </c>
      <c r="D2710">
        <v>-2.4750000000000001</v>
      </c>
      <c r="E2710">
        <v>-3.1120000000000001</v>
      </c>
      <c r="F2710">
        <v>-3.18</v>
      </c>
      <c r="G2710">
        <v>2.2000000000000002</v>
      </c>
      <c r="H2710">
        <v>0</v>
      </c>
      <c r="I2710">
        <v>2.2240000000000002</v>
      </c>
      <c r="J2710">
        <v>-0.49</v>
      </c>
      <c r="K2710">
        <v>-1.48</v>
      </c>
      <c r="L2710">
        <v>-2.4750000000000001</v>
      </c>
      <c r="M2710">
        <v>-3.11</v>
      </c>
      <c r="N2710">
        <v>-3.18</v>
      </c>
      <c r="O2710">
        <v>1.022</v>
      </c>
      <c r="P2710">
        <v>1.0349999999999999</v>
      </c>
      <c r="Q2710">
        <v>1.024</v>
      </c>
      <c r="R2710">
        <v>0.58899999999999997</v>
      </c>
      <c r="S2710">
        <v>0.23100000000000001</v>
      </c>
    </row>
    <row r="2711" spans="1:19" x14ac:dyDescent="0.3">
      <c r="A2711">
        <v>300</v>
      </c>
      <c r="B2711">
        <v>-0.48</v>
      </c>
      <c r="C2711">
        <v>-1.48</v>
      </c>
      <c r="D2711">
        <v>-2.4750000000000001</v>
      </c>
      <c r="E2711">
        <v>-3.1120000000000001</v>
      </c>
      <c r="F2711">
        <v>-3.18</v>
      </c>
      <c r="G2711">
        <v>2.2000000000000002</v>
      </c>
      <c r="H2711">
        <v>0</v>
      </c>
      <c r="I2711">
        <v>2.2240000000000002</v>
      </c>
      <c r="J2711">
        <v>-0.49099999999999999</v>
      </c>
      <c r="K2711">
        <v>-1.48</v>
      </c>
      <c r="L2711">
        <v>-2.4740000000000002</v>
      </c>
      <c r="M2711">
        <v>-3.11</v>
      </c>
      <c r="N2711">
        <v>-3.18</v>
      </c>
      <c r="O2711">
        <v>1.024</v>
      </c>
      <c r="P2711">
        <v>1.034</v>
      </c>
      <c r="Q2711">
        <v>1.0229999999999999</v>
      </c>
      <c r="R2711">
        <v>0.59</v>
      </c>
      <c r="S2711">
        <v>0.23100000000000001</v>
      </c>
    </row>
    <row r="2712" spans="1:19" x14ac:dyDescent="0.3">
      <c r="A2712">
        <v>360</v>
      </c>
      <c r="B2712">
        <v>-0.48</v>
      </c>
      <c r="C2712">
        <v>-1.48</v>
      </c>
      <c r="D2712">
        <v>-2.4750000000000001</v>
      </c>
      <c r="E2712">
        <v>-3.1120000000000001</v>
      </c>
      <c r="F2712">
        <v>-3.18</v>
      </c>
      <c r="G2712">
        <v>2.2000000000000002</v>
      </c>
      <c r="H2712">
        <v>0</v>
      </c>
      <c r="I2712">
        <v>2.2240000000000002</v>
      </c>
      <c r="J2712">
        <v>-0.49099999999999999</v>
      </c>
      <c r="K2712">
        <v>-1.4810000000000001</v>
      </c>
      <c r="L2712">
        <v>-2.4740000000000002</v>
      </c>
      <c r="M2712">
        <v>-3.11</v>
      </c>
      <c r="N2712">
        <v>-3.18</v>
      </c>
      <c r="O2712">
        <v>1.0249999999999999</v>
      </c>
      <c r="P2712">
        <v>1.0329999999999999</v>
      </c>
      <c r="Q2712">
        <v>1.0229999999999999</v>
      </c>
      <c r="R2712">
        <v>0.59199999999999997</v>
      </c>
      <c r="S2712">
        <v>0.23100000000000001</v>
      </c>
    </row>
    <row r="2713" spans="1:19" x14ac:dyDescent="0.3">
      <c r="A2713">
        <v>420</v>
      </c>
      <c r="B2713">
        <v>-0.48</v>
      </c>
      <c r="C2713">
        <v>-1.48</v>
      </c>
      <c r="D2713">
        <v>-2.4750000000000001</v>
      </c>
      <c r="E2713">
        <v>-3.1120000000000001</v>
      </c>
      <c r="F2713">
        <v>-3.18</v>
      </c>
      <c r="G2713">
        <v>2.2000000000000002</v>
      </c>
      <c r="H2713">
        <v>0</v>
      </c>
      <c r="I2713">
        <v>2.2240000000000002</v>
      </c>
      <c r="J2713">
        <v>-0.49199999999999999</v>
      </c>
      <c r="K2713">
        <v>-1.482</v>
      </c>
      <c r="L2713">
        <v>-2.4740000000000002</v>
      </c>
      <c r="M2713">
        <v>-3.11</v>
      </c>
      <c r="N2713">
        <v>-3.18</v>
      </c>
      <c r="O2713">
        <v>1.0249999999999999</v>
      </c>
      <c r="P2713">
        <v>1.0309999999999999</v>
      </c>
      <c r="Q2713">
        <v>1.0229999999999999</v>
      </c>
      <c r="R2713">
        <v>0.59199999999999997</v>
      </c>
      <c r="S2713">
        <v>0.23200000000000001</v>
      </c>
    </row>
    <row r="2714" spans="1:19" x14ac:dyDescent="0.3">
      <c r="A2714">
        <v>480</v>
      </c>
      <c r="B2714">
        <v>-0.48</v>
      </c>
      <c r="C2714">
        <v>-1.48</v>
      </c>
      <c r="D2714">
        <v>-2.4750000000000001</v>
      </c>
      <c r="E2714">
        <v>-3.1120000000000001</v>
      </c>
      <c r="F2714">
        <v>-3.18</v>
      </c>
      <c r="G2714">
        <v>2.2000000000000002</v>
      </c>
      <c r="H2714">
        <v>0</v>
      </c>
      <c r="I2714">
        <v>2.2240000000000002</v>
      </c>
      <c r="J2714">
        <v>-0.49199999999999999</v>
      </c>
      <c r="K2714">
        <v>-1.4830000000000001</v>
      </c>
      <c r="L2714">
        <v>-2.4740000000000002</v>
      </c>
      <c r="M2714">
        <v>-3.109</v>
      </c>
      <c r="N2714">
        <v>-3.18</v>
      </c>
      <c r="O2714">
        <v>1.026</v>
      </c>
      <c r="P2714">
        <v>1.03</v>
      </c>
      <c r="Q2714">
        <v>1.0229999999999999</v>
      </c>
      <c r="R2714">
        <v>0.59299999999999997</v>
      </c>
      <c r="S2714">
        <v>0.23300000000000001</v>
      </c>
    </row>
    <row r="2715" spans="1:19" x14ac:dyDescent="0.3">
      <c r="A2715">
        <v>540</v>
      </c>
      <c r="B2715">
        <v>-0.48</v>
      </c>
      <c r="C2715">
        <v>-1.48</v>
      </c>
      <c r="D2715">
        <v>-2.4750000000000001</v>
      </c>
      <c r="E2715">
        <v>-3.1120000000000001</v>
      </c>
      <c r="F2715">
        <v>-3.18</v>
      </c>
      <c r="G2715">
        <v>2.2000000000000002</v>
      </c>
      <c r="H2715">
        <v>0</v>
      </c>
      <c r="I2715">
        <v>2.2240000000000002</v>
      </c>
      <c r="J2715">
        <v>-0.49199999999999999</v>
      </c>
      <c r="K2715">
        <v>-1.4830000000000001</v>
      </c>
      <c r="L2715">
        <v>-2.4740000000000002</v>
      </c>
      <c r="M2715">
        <v>-3.109</v>
      </c>
      <c r="N2715">
        <v>-3.18</v>
      </c>
      <c r="O2715">
        <v>1.026</v>
      </c>
      <c r="P2715">
        <v>1.0289999999999999</v>
      </c>
      <c r="Q2715">
        <v>1.0229999999999999</v>
      </c>
      <c r="R2715">
        <v>0.59399999999999997</v>
      </c>
      <c r="S2715">
        <v>0.23400000000000001</v>
      </c>
    </row>
    <row r="2716" spans="1:19" x14ac:dyDescent="0.3">
      <c r="A2716">
        <v>600</v>
      </c>
      <c r="B2716">
        <v>-0.48</v>
      </c>
      <c r="C2716">
        <v>-1.48</v>
      </c>
      <c r="D2716">
        <v>-2.4750000000000001</v>
      </c>
      <c r="E2716">
        <v>-3.1120000000000001</v>
      </c>
      <c r="F2716">
        <v>-3.18</v>
      </c>
      <c r="G2716">
        <v>2.2000000000000002</v>
      </c>
      <c r="H2716">
        <v>0</v>
      </c>
      <c r="I2716">
        <v>2.2240000000000002</v>
      </c>
      <c r="J2716">
        <v>-0.49299999999999999</v>
      </c>
      <c r="K2716">
        <v>-1.484</v>
      </c>
      <c r="L2716">
        <v>-2.4740000000000002</v>
      </c>
      <c r="M2716">
        <v>-3.109</v>
      </c>
      <c r="N2716">
        <v>-3.18</v>
      </c>
      <c r="O2716">
        <v>1.0269999999999999</v>
      </c>
      <c r="P2716">
        <v>1.0289999999999999</v>
      </c>
      <c r="Q2716">
        <v>1.0229999999999999</v>
      </c>
      <c r="R2716">
        <v>0.59399999999999997</v>
      </c>
      <c r="S2716">
        <v>0.23499999999999999</v>
      </c>
    </row>
    <row r="2718" spans="1:19" x14ac:dyDescent="0.3">
      <c r="A2718" t="s">
        <v>0</v>
      </c>
      <c r="B2718" t="s">
        <v>210</v>
      </c>
    </row>
    <row r="2719" spans="1:19" x14ac:dyDescent="0.3">
      <c r="A2719">
        <v>0</v>
      </c>
      <c r="B2719">
        <v>-0.48</v>
      </c>
      <c r="C2719">
        <v>-1.48</v>
      </c>
      <c r="D2719">
        <v>-2.4750000000000001</v>
      </c>
      <c r="E2719">
        <v>-3.1120000000000001</v>
      </c>
      <c r="F2719">
        <v>-3.18</v>
      </c>
      <c r="G2719">
        <v>2.2000000000000002</v>
      </c>
      <c r="H2719">
        <v>0</v>
      </c>
      <c r="I2719">
        <v>1.972</v>
      </c>
      <c r="J2719">
        <v>-0.48</v>
      </c>
      <c r="K2719">
        <v>-1.48</v>
      </c>
      <c r="L2719">
        <v>-2.4750000000000001</v>
      </c>
      <c r="M2719">
        <v>-3.1120000000000001</v>
      </c>
      <c r="N2719">
        <v>-3.18</v>
      </c>
      <c r="O2719">
        <v>1.006</v>
      </c>
      <c r="P2719">
        <v>1.006</v>
      </c>
      <c r="Q2719">
        <v>0.997</v>
      </c>
      <c r="R2719">
        <v>0.58199999999999996</v>
      </c>
      <c r="S2719">
        <v>0.22900000000000001</v>
      </c>
    </row>
    <row r="2720" spans="1:19" x14ac:dyDescent="0.3">
      <c r="A2720">
        <v>60</v>
      </c>
      <c r="B2720">
        <v>-0.48</v>
      </c>
      <c r="C2720">
        <v>-1.48</v>
      </c>
      <c r="D2720">
        <v>-2.4750000000000001</v>
      </c>
      <c r="E2720">
        <v>-3.1120000000000001</v>
      </c>
      <c r="F2720">
        <v>-3.18</v>
      </c>
      <c r="G2720">
        <v>2.2000000000000002</v>
      </c>
      <c r="H2720">
        <v>0</v>
      </c>
      <c r="I2720">
        <v>1.972</v>
      </c>
      <c r="J2720">
        <v>-0.48499999999999999</v>
      </c>
      <c r="K2720">
        <v>-1.48</v>
      </c>
      <c r="L2720">
        <v>-2.4750000000000001</v>
      </c>
      <c r="M2720">
        <v>-3.1120000000000001</v>
      </c>
      <c r="N2720">
        <v>-3.177</v>
      </c>
      <c r="O2720">
        <v>1.0129999999999999</v>
      </c>
      <c r="P2720">
        <v>1.026</v>
      </c>
      <c r="Q2720">
        <v>1.016</v>
      </c>
      <c r="R2720">
        <v>0.58499999999999996</v>
      </c>
      <c r="S2720">
        <v>0.221</v>
      </c>
    </row>
    <row r="2721" spans="1:19" x14ac:dyDescent="0.3">
      <c r="A2721">
        <v>120</v>
      </c>
      <c r="B2721">
        <v>-0.48</v>
      </c>
      <c r="C2721">
        <v>-1.48</v>
      </c>
      <c r="D2721">
        <v>-2.4750000000000001</v>
      </c>
      <c r="E2721">
        <v>-3.1120000000000001</v>
      </c>
      <c r="F2721">
        <v>-3.18</v>
      </c>
      <c r="G2721">
        <v>2.2000000000000002</v>
      </c>
      <c r="H2721">
        <v>0</v>
      </c>
      <c r="I2721">
        <v>1.972</v>
      </c>
      <c r="J2721">
        <v>-0.48699999999999999</v>
      </c>
      <c r="K2721">
        <v>-1.48</v>
      </c>
      <c r="L2721">
        <v>-2.4750000000000001</v>
      </c>
      <c r="M2721">
        <v>-3.1110000000000002</v>
      </c>
      <c r="N2721">
        <v>-3.1739999999999999</v>
      </c>
      <c r="O2721">
        <v>1.018</v>
      </c>
      <c r="P2721">
        <v>1.0309999999999999</v>
      </c>
      <c r="Q2721">
        <v>1.022</v>
      </c>
      <c r="R2721">
        <v>0.58299999999999996</v>
      </c>
      <c r="S2721">
        <v>0.215</v>
      </c>
    </row>
    <row r="2722" spans="1:19" x14ac:dyDescent="0.3">
      <c r="A2722">
        <v>180</v>
      </c>
      <c r="B2722">
        <v>-0.48</v>
      </c>
      <c r="C2722">
        <v>-1.48</v>
      </c>
      <c r="D2722">
        <v>-2.4750000000000001</v>
      </c>
      <c r="E2722">
        <v>-3.1120000000000001</v>
      </c>
      <c r="F2722">
        <v>-3.18</v>
      </c>
      <c r="G2722">
        <v>2.2000000000000002</v>
      </c>
      <c r="H2722">
        <v>0</v>
      </c>
      <c r="I2722">
        <v>1.972</v>
      </c>
      <c r="J2722">
        <v>-0.48899999999999999</v>
      </c>
      <c r="K2722">
        <v>-1.48</v>
      </c>
      <c r="L2722">
        <v>-2.4750000000000001</v>
      </c>
      <c r="M2722">
        <v>-3.1110000000000002</v>
      </c>
      <c r="N2722">
        <v>-3.1709999999999998</v>
      </c>
      <c r="O2722">
        <v>1.02</v>
      </c>
      <c r="P2722">
        <v>1.0349999999999999</v>
      </c>
      <c r="Q2722">
        <v>1.024</v>
      </c>
      <c r="R2722">
        <v>0.58599999999999997</v>
      </c>
      <c r="S2722">
        <v>0.20899999999999999</v>
      </c>
    </row>
    <row r="2723" spans="1:19" x14ac:dyDescent="0.3">
      <c r="A2723">
        <v>240</v>
      </c>
      <c r="B2723">
        <v>-0.48</v>
      </c>
      <c r="C2723">
        <v>-1.48</v>
      </c>
      <c r="D2723">
        <v>-2.4750000000000001</v>
      </c>
      <c r="E2723">
        <v>-3.1120000000000001</v>
      </c>
      <c r="F2723">
        <v>-3.18</v>
      </c>
      <c r="G2723">
        <v>2.2000000000000002</v>
      </c>
      <c r="H2723">
        <v>0</v>
      </c>
      <c r="I2723">
        <v>1.972</v>
      </c>
      <c r="J2723">
        <v>-0.49</v>
      </c>
      <c r="K2723">
        <v>-1.48</v>
      </c>
      <c r="L2723">
        <v>-2.4750000000000001</v>
      </c>
      <c r="M2723">
        <v>-3.1110000000000002</v>
      </c>
      <c r="N2723">
        <v>-3.1680000000000001</v>
      </c>
      <c r="O2723">
        <v>1.022</v>
      </c>
      <c r="P2723">
        <v>1.0349999999999999</v>
      </c>
      <c r="Q2723">
        <v>1.024</v>
      </c>
      <c r="R2723">
        <v>0.59199999999999997</v>
      </c>
      <c r="S2723">
        <v>0.20399999999999999</v>
      </c>
    </row>
    <row r="2724" spans="1:19" x14ac:dyDescent="0.3">
      <c r="A2724">
        <v>300</v>
      </c>
      <c r="B2724">
        <v>-0.48</v>
      </c>
      <c r="C2724">
        <v>-1.48</v>
      </c>
      <c r="D2724">
        <v>-2.4750000000000001</v>
      </c>
      <c r="E2724">
        <v>-3.1120000000000001</v>
      </c>
      <c r="F2724">
        <v>-3.18</v>
      </c>
      <c r="G2724">
        <v>2.2000000000000002</v>
      </c>
      <c r="H2724">
        <v>0</v>
      </c>
      <c r="I2724">
        <v>1.972</v>
      </c>
      <c r="J2724">
        <v>-0.49099999999999999</v>
      </c>
      <c r="K2724">
        <v>-1.48</v>
      </c>
      <c r="L2724">
        <v>-2.4740000000000002</v>
      </c>
      <c r="M2724">
        <v>-3.1110000000000002</v>
      </c>
      <c r="N2724">
        <v>-3.165</v>
      </c>
      <c r="O2724">
        <v>1.024</v>
      </c>
      <c r="P2724">
        <v>1.034</v>
      </c>
      <c r="Q2724">
        <v>1.022</v>
      </c>
      <c r="R2724">
        <v>0.59299999999999997</v>
      </c>
      <c r="S2724">
        <v>0.19900000000000001</v>
      </c>
    </row>
    <row r="2725" spans="1:19" x14ac:dyDescent="0.3">
      <c r="A2725">
        <v>360</v>
      </c>
      <c r="B2725">
        <v>-0.48</v>
      </c>
      <c r="C2725">
        <v>-1.48</v>
      </c>
      <c r="D2725">
        <v>-2.4750000000000001</v>
      </c>
      <c r="E2725">
        <v>-3.1120000000000001</v>
      </c>
      <c r="F2725">
        <v>-3.18</v>
      </c>
      <c r="G2725">
        <v>2.2000000000000002</v>
      </c>
      <c r="H2725">
        <v>0</v>
      </c>
      <c r="I2725">
        <v>1.972</v>
      </c>
      <c r="J2725">
        <v>-0.49099999999999999</v>
      </c>
      <c r="K2725">
        <v>-1.4810000000000001</v>
      </c>
      <c r="L2725">
        <v>-2.4750000000000001</v>
      </c>
      <c r="M2725">
        <v>-3.109</v>
      </c>
      <c r="N2725">
        <v>-3.1619999999999999</v>
      </c>
      <c r="O2725">
        <v>1.0249999999999999</v>
      </c>
      <c r="P2725">
        <v>1.0329999999999999</v>
      </c>
      <c r="Q2725">
        <v>1.024</v>
      </c>
      <c r="R2725">
        <v>0.58899999999999997</v>
      </c>
      <c r="S2725">
        <v>0.19500000000000001</v>
      </c>
    </row>
    <row r="2726" spans="1:19" x14ac:dyDescent="0.3">
      <c r="A2726">
        <v>420</v>
      </c>
      <c r="B2726">
        <v>-0.48</v>
      </c>
      <c r="C2726">
        <v>-1.48</v>
      </c>
      <c r="D2726">
        <v>-2.4750000000000001</v>
      </c>
      <c r="E2726">
        <v>-3.1120000000000001</v>
      </c>
      <c r="F2726">
        <v>-3.18</v>
      </c>
      <c r="G2726">
        <v>2.2000000000000002</v>
      </c>
      <c r="H2726">
        <v>0</v>
      </c>
      <c r="I2726">
        <v>1.972</v>
      </c>
      <c r="J2726">
        <v>-0.49199999999999999</v>
      </c>
      <c r="K2726">
        <v>-1.482</v>
      </c>
      <c r="L2726">
        <v>-2.4740000000000002</v>
      </c>
      <c r="M2726">
        <v>-3.1070000000000002</v>
      </c>
      <c r="N2726">
        <v>-3.1589999999999998</v>
      </c>
      <c r="O2726">
        <v>1.0249999999999999</v>
      </c>
      <c r="P2726">
        <v>1.0309999999999999</v>
      </c>
      <c r="Q2726">
        <v>1.024</v>
      </c>
      <c r="R2726">
        <v>0.58299999999999996</v>
      </c>
      <c r="S2726">
        <v>0.192</v>
      </c>
    </row>
    <row r="2727" spans="1:19" x14ac:dyDescent="0.3">
      <c r="A2727">
        <v>480</v>
      </c>
      <c r="B2727">
        <v>-0.48</v>
      </c>
      <c r="C2727">
        <v>-1.48</v>
      </c>
      <c r="D2727">
        <v>-2.4750000000000001</v>
      </c>
      <c r="E2727">
        <v>-3.1120000000000001</v>
      </c>
      <c r="F2727">
        <v>-3.18</v>
      </c>
      <c r="G2727">
        <v>2.2000000000000002</v>
      </c>
      <c r="H2727">
        <v>0</v>
      </c>
      <c r="I2727">
        <v>1.972</v>
      </c>
      <c r="J2727">
        <v>-0.49199999999999999</v>
      </c>
      <c r="K2727">
        <v>-1.4830000000000001</v>
      </c>
      <c r="L2727">
        <v>-2.4740000000000002</v>
      </c>
      <c r="M2727">
        <v>-3.1040000000000001</v>
      </c>
      <c r="N2727">
        <v>-3.1560000000000001</v>
      </c>
      <c r="O2727">
        <v>1.026</v>
      </c>
      <c r="P2727">
        <v>1.03</v>
      </c>
      <c r="Q2727">
        <v>1.0229999999999999</v>
      </c>
      <c r="R2727">
        <v>0.57799999999999996</v>
      </c>
      <c r="S2727">
        <v>0.19</v>
      </c>
    </row>
    <row r="2728" spans="1:19" x14ac:dyDescent="0.3">
      <c r="A2728">
        <v>540</v>
      </c>
      <c r="B2728">
        <v>-0.48</v>
      </c>
      <c r="C2728">
        <v>-1.48</v>
      </c>
      <c r="D2728">
        <v>-2.4750000000000001</v>
      </c>
      <c r="E2728">
        <v>-3.1120000000000001</v>
      </c>
      <c r="F2728">
        <v>-3.18</v>
      </c>
      <c r="G2728">
        <v>2.2000000000000002</v>
      </c>
      <c r="H2728">
        <v>0</v>
      </c>
      <c r="I2728">
        <v>1.972</v>
      </c>
      <c r="J2728">
        <v>-0.49199999999999999</v>
      </c>
      <c r="K2728">
        <v>-1.4830000000000001</v>
      </c>
      <c r="L2728">
        <v>-2.4740000000000002</v>
      </c>
      <c r="M2728">
        <v>-3.101</v>
      </c>
      <c r="N2728">
        <v>-3.153</v>
      </c>
      <c r="O2728">
        <v>1.026</v>
      </c>
      <c r="P2728">
        <v>1.0289999999999999</v>
      </c>
      <c r="Q2728">
        <v>1.0229999999999999</v>
      </c>
      <c r="R2728">
        <v>0.57299999999999995</v>
      </c>
      <c r="S2728">
        <v>0.189</v>
      </c>
    </row>
    <row r="2729" spans="1:19" x14ac:dyDescent="0.3">
      <c r="A2729">
        <v>600</v>
      </c>
      <c r="B2729">
        <v>-0.48</v>
      </c>
      <c r="C2729">
        <v>-1.48</v>
      </c>
      <c r="D2729">
        <v>-2.4750000000000001</v>
      </c>
      <c r="E2729">
        <v>-3.1120000000000001</v>
      </c>
      <c r="F2729">
        <v>-3.18</v>
      </c>
      <c r="G2729">
        <v>2.2000000000000002</v>
      </c>
      <c r="H2729">
        <v>0</v>
      </c>
      <c r="I2729">
        <v>1.972</v>
      </c>
      <c r="J2729">
        <v>-0.49299999999999999</v>
      </c>
      <c r="K2729">
        <v>-1.484</v>
      </c>
      <c r="L2729">
        <v>-2.4729999999999999</v>
      </c>
      <c r="M2729">
        <v>-3.0979999999999999</v>
      </c>
      <c r="N2729">
        <v>-3.15</v>
      </c>
      <c r="O2729">
        <v>1.0269999999999999</v>
      </c>
      <c r="P2729">
        <v>1.0289999999999999</v>
      </c>
      <c r="Q2729">
        <v>1.022</v>
      </c>
      <c r="R2729">
        <v>0.56699999999999995</v>
      </c>
      <c r="S2729">
        <v>0.189</v>
      </c>
    </row>
    <row r="2731" spans="1:19" x14ac:dyDescent="0.3">
      <c r="A2731" t="s">
        <v>0</v>
      </c>
      <c r="B2731" t="s">
        <v>211</v>
      </c>
    </row>
    <row r="2732" spans="1:19" x14ac:dyDescent="0.3">
      <c r="A2732">
        <v>0</v>
      </c>
      <c r="B2732">
        <v>-0.48</v>
      </c>
      <c r="C2732">
        <v>-1.48</v>
      </c>
      <c r="D2732">
        <v>-2.4750000000000001</v>
      </c>
      <c r="E2732">
        <v>-3.1030000000000002</v>
      </c>
      <c r="F2732">
        <v>-3.17</v>
      </c>
      <c r="G2732">
        <v>2.2000000000000002</v>
      </c>
      <c r="H2732">
        <v>0</v>
      </c>
      <c r="I2732">
        <v>2.468</v>
      </c>
      <c r="J2732">
        <v>-0.48</v>
      </c>
      <c r="K2732">
        <v>-1.48</v>
      </c>
      <c r="L2732">
        <v>-2.4750000000000001</v>
      </c>
      <c r="M2732">
        <v>-3.1030000000000002</v>
      </c>
      <c r="N2732">
        <v>-3.17</v>
      </c>
      <c r="O2732">
        <v>1.006</v>
      </c>
      <c r="P2732">
        <v>1.006</v>
      </c>
      <c r="Q2732">
        <v>0.996</v>
      </c>
      <c r="R2732">
        <v>0.57599999999999996</v>
      </c>
      <c r="S2732">
        <v>0.22700000000000001</v>
      </c>
    </row>
    <row r="2733" spans="1:19" x14ac:dyDescent="0.3">
      <c r="A2733">
        <v>60</v>
      </c>
      <c r="B2733">
        <v>-0.48</v>
      </c>
      <c r="C2733">
        <v>-1.48</v>
      </c>
      <c r="D2733">
        <v>-2.4750000000000001</v>
      </c>
      <c r="E2733">
        <v>-3.1030000000000002</v>
      </c>
      <c r="F2733">
        <v>-3.17</v>
      </c>
      <c r="G2733">
        <v>2.2000000000000002</v>
      </c>
      <c r="H2733">
        <v>0</v>
      </c>
      <c r="I2733">
        <v>2.468</v>
      </c>
      <c r="J2733">
        <v>-0.48499999999999999</v>
      </c>
      <c r="K2733">
        <v>-1.48</v>
      </c>
      <c r="L2733">
        <v>-2.4750000000000001</v>
      </c>
      <c r="M2733">
        <v>-3.1030000000000002</v>
      </c>
      <c r="N2733">
        <v>-3.173</v>
      </c>
      <c r="O2733">
        <v>1.0129999999999999</v>
      </c>
      <c r="P2733">
        <v>1.0269999999999999</v>
      </c>
      <c r="Q2733">
        <v>1.0149999999999999</v>
      </c>
      <c r="R2733">
        <v>0.57699999999999996</v>
      </c>
      <c r="S2733">
        <v>0.23599999999999999</v>
      </c>
    </row>
    <row r="2734" spans="1:19" x14ac:dyDescent="0.3">
      <c r="A2734">
        <v>120</v>
      </c>
      <c r="B2734">
        <v>-0.48</v>
      </c>
      <c r="C2734">
        <v>-1.48</v>
      </c>
      <c r="D2734">
        <v>-2.4750000000000001</v>
      </c>
      <c r="E2734">
        <v>-3.1030000000000002</v>
      </c>
      <c r="F2734">
        <v>-3.17</v>
      </c>
      <c r="G2734">
        <v>2.2000000000000002</v>
      </c>
      <c r="H2734">
        <v>0</v>
      </c>
      <c r="I2734">
        <v>2.468</v>
      </c>
      <c r="J2734">
        <v>-0.48699999999999999</v>
      </c>
      <c r="K2734">
        <v>-1.48</v>
      </c>
      <c r="L2734">
        <v>-2.4750000000000001</v>
      </c>
      <c r="M2734">
        <v>-3.1030000000000002</v>
      </c>
      <c r="N2734">
        <v>-3.1760000000000002</v>
      </c>
      <c r="O2734">
        <v>1.0169999999999999</v>
      </c>
      <c r="P2734">
        <v>1.0309999999999999</v>
      </c>
      <c r="Q2734">
        <v>1.0229999999999999</v>
      </c>
      <c r="R2734">
        <v>0.57999999999999996</v>
      </c>
      <c r="S2734">
        <v>0.24399999999999999</v>
      </c>
    </row>
    <row r="2735" spans="1:19" x14ac:dyDescent="0.3">
      <c r="A2735">
        <v>180</v>
      </c>
      <c r="B2735">
        <v>-0.48</v>
      </c>
      <c r="C2735">
        <v>-1.48</v>
      </c>
      <c r="D2735">
        <v>-2.4750000000000001</v>
      </c>
      <c r="E2735">
        <v>-3.1030000000000002</v>
      </c>
      <c r="F2735">
        <v>-3.17</v>
      </c>
      <c r="G2735">
        <v>2.2000000000000002</v>
      </c>
      <c r="H2735">
        <v>0</v>
      </c>
      <c r="I2735">
        <v>2.468</v>
      </c>
      <c r="J2735">
        <v>-0.48899999999999999</v>
      </c>
      <c r="K2735">
        <v>-1.48</v>
      </c>
      <c r="L2735">
        <v>-2.4740000000000002</v>
      </c>
      <c r="M2735">
        <v>-3.1030000000000002</v>
      </c>
      <c r="N2735">
        <v>-3.1789999999999998</v>
      </c>
      <c r="O2735">
        <v>1.02</v>
      </c>
      <c r="P2735">
        <v>1.034</v>
      </c>
      <c r="Q2735">
        <v>1.022</v>
      </c>
      <c r="R2735">
        <v>0.58099999999999996</v>
      </c>
      <c r="S2735">
        <v>0.25</v>
      </c>
    </row>
    <row r="2736" spans="1:19" x14ac:dyDescent="0.3">
      <c r="A2736">
        <v>240</v>
      </c>
      <c r="B2736">
        <v>-0.48</v>
      </c>
      <c r="C2736">
        <v>-1.48</v>
      </c>
      <c r="D2736">
        <v>-2.4750000000000001</v>
      </c>
      <c r="E2736">
        <v>-3.1030000000000002</v>
      </c>
      <c r="F2736">
        <v>-3.17</v>
      </c>
      <c r="G2736">
        <v>2.2000000000000002</v>
      </c>
      <c r="H2736">
        <v>0</v>
      </c>
      <c r="I2736">
        <v>2.468</v>
      </c>
      <c r="J2736">
        <v>-0.49</v>
      </c>
      <c r="K2736">
        <v>-1.48</v>
      </c>
      <c r="L2736">
        <v>-2.4740000000000002</v>
      </c>
      <c r="M2736">
        <v>-3.101</v>
      </c>
      <c r="N2736">
        <v>-3.1819999999999999</v>
      </c>
      <c r="O2736">
        <v>1.022</v>
      </c>
      <c r="P2736">
        <v>1.0349999999999999</v>
      </c>
      <c r="Q2736">
        <v>1.0229999999999999</v>
      </c>
      <c r="R2736">
        <v>0.57899999999999996</v>
      </c>
      <c r="S2736">
        <v>0.25600000000000001</v>
      </c>
    </row>
    <row r="2737" spans="1:19" x14ac:dyDescent="0.3">
      <c r="A2737">
        <v>300</v>
      </c>
      <c r="B2737">
        <v>-0.48</v>
      </c>
      <c r="C2737">
        <v>-1.48</v>
      </c>
      <c r="D2737">
        <v>-2.4750000000000001</v>
      </c>
      <c r="E2737">
        <v>-3.1030000000000002</v>
      </c>
      <c r="F2737">
        <v>-3.17</v>
      </c>
      <c r="G2737">
        <v>2.2000000000000002</v>
      </c>
      <c r="H2737">
        <v>0</v>
      </c>
      <c r="I2737">
        <v>2.468</v>
      </c>
      <c r="J2737">
        <v>-0.49099999999999999</v>
      </c>
      <c r="K2737">
        <v>-1.48</v>
      </c>
      <c r="L2737">
        <v>-2.4740000000000002</v>
      </c>
      <c r="M2737">
        <v>-3.101</v>
      </c>
      <c r="N2737">
        <v>-3.1850000000000001</v>
      </c>
      <c r="O2737">
        <v>1.024</v>
      </c>
      <c r="P2737">
        <v>1.034</v>
      </c>
      <c r="Q2737">
        <v>1.0229999999999999</v>
      </c>
      <c r="R2737">
        <v>0.58199999999999996</v>
      </c>
      <c r="S2737">
        <v>0.26</v>
      </c>
    </row>
    <row r="2738" spans="1:19" x14ac:dyDescent="0.3">
      <c r="A2738">
        <v>360</v>
      </c>
      <c r="B2738">
        <v>-0.48</v>
      </c>
      <c r="C2738">
        <v>-1.48</v>
      </c>
      <c r="D2738">
        <v>-2.4750000000000001</v>
      </c>
      <c r="E2738">
        <v>-3.1030000000000002</v>
      </c>
      <c r="F2738">
        <v>-3.17</v>
      </c>
      <c r="G2738">
        <v>2.2000000000000002</v>
      </c>
      <c r="H2738">
        <v>0</v>
      </c>
      <c r="I2738">
        <v>2.468</v>
      </c>
      <c r="J2738">
        <v>-0.49099999999999999</v>
      </c>
      <c r="K2738">
        <v>-1.4810000000000001</v>
      </c>
      <c r="L2738">
        <v>-2.4740000000000002</v>
      </c>
      <c r="M2738">
        <v>-3.1019999999999999</v>
      </c>
      <c r="N2738">
        <v>-3.1880000000000002</v>
      </c>
      <c r="O2738">
        <v>1.0249999999999999</v>
      </c>
      <c r="P2738">
        <v>1.0329999999999999</v>
      </c>
      <c r="Q2738">
        <v>1.022</v>
      </c>
      <c r="R2738">
        <v>0.58799999999999997</v>
      </c>
      <c r="S2738">
        <v>0.26500000000000001</v>
      </c>
    </row>
    <row r="2739" spans="1:19" x14ac:dyDescent="0.3">
      <c r="A2739">
        <v>420</v>
      </c>
      <c r="B2739">
        <v>-0.48</v>
      </c>
      <c r="C2739">
        <v>-1.48</v>
      </c>
      <c r="D2739">
        <v>-2.4750000000000001</v>
      </c>
      <c r="E2739">
        <v>-3.1030000000000002</v>
      </c>
      <c r="F2739">
        <v>-3.17</v>
      </c>
      <c r="G2739">
        <v>2.2000000000000002</v>
      </c>
      <c r="H2739">
        <v>0</v>
      </c>
      <c r="I2739">
        <v>2.468</v>
      </c>
      <c r="J2739">
        <v>-0.49199999999999999</v>
      </c>
      <c r="K2739">
        <v>-1.482</v>
      </c>
      <c r="L2739">
        <v>-2.4740000000000002</v>
      </c>
      <c r="M2739">
        <v>-3.1040000000000001</v>
      </c>
      <c r="N2739">
        <v>-3.1909999999999998</v>
      </c>
      <c r="O2739">
        <v>1.0249999999999999</v>
      </c>
      <c r="P2739">
        <v>1.0309999999999999</v>
      </c>
      <c r="Q2739">
        <v>1.022</v>
      </c>
      <c r="R2739">
        <v>0.59499999999999997</v>
      </c>
      <c r="S2739">
        <v>0.26900000000000002</v>
      </c>
    </row>
    <row r="2740" spans="1:19" x14ac:dyDescent="0.3">
      <c r="A2740">
        <v>480</v>
      </c>
      <c r="B2740">
        <v>-0.48</v>
      </c>
      <c r="C2740">
        <v>-1.48</v>
      </c>
      <c r="D2740">
        <v>-2.4750000000000001</v>
      </c>
      <c r="E2740">
        <v>-3.1030000000000002</v>
      </c>
      <c r="F2740">
        <v>-3.17</v>
      </c>
      <c r="G2740">
        <v>2.2000000000000002</v>
      </c>
      <c r="H2740">
        <v>0</v>
      </c>
      <c r="I2740">
        <v>2.468</v>
      </c>
      <c r="J2740">
        <v>-0.49199999999999999</v>
      </c>
      <c r="K2740">
        <v>-1.4830000000000001</v>
      </c>
      <c r="L2740">
        <v>-2.4729999999999999</v>
      </c>
      <c r="M2740">
        <v>-3.1059999999999999</v>
      </c>
      <c r="N2740">
        <v>-3.194</v>
      </c>
      <c r="O2740">
        <v>1.026</v>
      </c>
      <c r="P2740">
        <v>1.03</v>
      </c>
      <c r="Q2740">
        <v>1.022</v>
      </c>
      <c r="R2740">
        <v>0.60199999999999998</v>
      </c>
      <c r="S2740">
        <v>0.27300000000000002</v>
      </c>
    </row>
    <row r="2741" spans="1:19" x14ac:dyDescent="0.3">
      <c r="A2741">
        <v>540</v>
      </c>
      <c r="B2741">
        <v>-0.48</v>
      </c>
      <c r="C2741">
        <v>-1.48</v>
      </c>
      <c r="D2741">
        <v>-2.4750000000000001</v>
      </c>
      <c r="E2741">
        <v>-3.1030000000000002</v>
      </c>
      <c r="F2741">
        <v>-3.17</v>
      </c>
      <c r="G2741">
        <v>2.2000000000000002</v>
      </c>
      <c r="H2741">
        <v>0</v>
      </c>
      <c r="I2741">
        <v>2.468</v>
      </c>
      <c r="J2741">
        <v>-0.49199999999999999</v>
      </c>
      <c r="K2741">
        <v>-1.4830000000000001</v>
      </c>
      <c r="L2741">
        <v>-2.4729999999999999</v>
      </c>
      <c r="M2741">
        <v>-3.109</v>
      </c>
      <c r="N2741">
        <v>-3.1970000000000001</v>
      </c>
      <c r="O2741">
        <v>1.026</v>
      </c>
      <c r="P2741">
        <v>1.0289999999999999</v>
      </c>
      <c r="Q2741">
        <v>1.0229999999999999</v>
      </c>
      <c r="R2741">
        <v>0.60699999999999998</v>
      </c>
      <c r="S2741">
        <v>0.27700000000000002</v>
      </c>
    </row>
    <row r="2742" spans="1:19" x14ac:dyDescent="0.3">
      <c r="A2742">
        <v>600</v>
      </c>
      <c r="B2742">
        <v>-0.48</v>
      </c>
      <c r="C2742">
        <v>-1.48</v>
      </c>
      <c r="D2742">
        <v>-2.4750000000000001</v>
      </c>
      <c r="E2742">
        <v>-3.1030000000000002</v>
      </c>
      <c r="F2742">
        <v>-3.17</v>
      </c>
      <c r="G2742">
        <v>2.2000000000000002</v>
      </c>
      <c r="H2742">
        <v>0</v>
      </c>
      <c r="I2742">
        <v>2.468</v>
      </c>
      <c r="J2742">
        <v>-0.49299999999999999</v>
      </c>
      <c r="K2742">
        <v>-1.484</v>
      </c>
      <c r="L2742">
        <v>-2.4729999999999999</v>
      </c>
      <c r="M2742">
        <v>-3.1110000000000002</v>
      </c>
      <c r="N2742">
        <v>-3.2</v>
      </c>
      <c r="O2742">
        <v>1.0269999999999999</v>
      </c>
      <c r="P2742">
        <v>1.0289999999999999</v>
      </c>
      <c r="Q2742">
        <v>1.022</v>
      </c>
      <c r="R2742">
        <v>0.61199999999999999</v>
      </c>
      <c r="S2742">
        <v>0.27900000000000003</v>
      </c>
    </row>
    <row r="2744" spans="1:19" x14ac:dyDescent="0.3">
      <c r="A2744" t="s">
        <v>0</v>
      </c>
      <c r="B2744" t="s">
        <v>212</v>
      </c>
    </row>
    <row r="2745" spans="1:19" x14ac:dyDescent="0.3">
      <c r="A2745">
        <v>0</v>
      </c>
      <c r="B2745">
        <v>-0.48</v>
      </c>
      <c r="C2745">
        <v>-1.48</v>
      </c>
      <c r="D2745">
        <v>-2.4750000000000001</v>
      </c>
      <c r="E2745">
        <v>-3.1030000000000002</v>
      </c>
      <c r="F2745">
        <v>-3.17</v>
      </c>
      <c r="G2745">
        <v>2.2000000000000002</v>
      </c>
      <c r="H2745">
        <v>0</v>
      </c>
      <c r="I2745">
        <v>2.2229999999999999</v>
      </c>
      <c r="J2745">
        <v>-0.48</v>
      </c>
      <c r="K2745">
        <v>-1.48</v>
      </c>
      <c r="L2745">
        <v>-2.4750000000000001</v>
      </c>
      <c r="M2745">
        <v>-3.1030000000000002</v>
      </c>
      <c r="N2745">
        <v>-3.17</v>
      </c>
      <c r="O2745">
        <v>1.006</v>
      </c>
      <c r="P2745">
        <v>1.006</v>
      </c>
      <c r="Q2745">
        <v>0.996</v>
      </c>
      <c r="R2745">
        <v>0.57599999999999996</v>
      </c>
      <c r="S2745">
        <v>0.22700000000000001</v>
      </c>
    </row>
    <row r="2746" spans="1:19" x14ac:dyDescent="0.3">
      <c r="A2746">
        <v>60</v>
      </c>
      <c r="B2746">
        <v>-0.48</v>
      </c>
      <c r="C2746">
        <v>-1.48</v>
      </c>
      <c r="D2746">
        <v>-2.4750000000000001</v>
      </c>
      <c r="E2746">
        <v>-3.1030000000000002</v>
      </c>
      <c r="F2746">
        <v>-3.17</v>
      </c>
      <c r="G2746">
        <v>2.2000000000000002</v>
      </c>
      <c r="H2746">
        <v>0</v>
      </c>
      <c r="I2746">
        <v>2.2229999999999999</v>
      </c>
      <c r="J2746">
        <v>-0.48499999999999999</v>
      </c>
      <c r="K2746">
        <v>-1.48</v>
      </c>
      <c r="L2746">
        <v>-2.4750000000000001</v>
      </c>
      <c r="M2746">
        <v>-3.1030000000000002</v>
      </c>
      <c r="N2746">
        <v>-3.17</v>
      </c>
      <c r="O2746">
        <v>1.0129999999999999</v>
      </c>
      <c r="P2746">
        <v>1.0269999999999999</v>
      </c>
      <c r="Q2746">
        <v>1.0149999999999999</v>
      </c>
      <c r="R2746">
        <v>0.57799999999999996</v>
      </c>
      <c r="S2746">
        <v>0.22800000000000001</v>
      </c>
    </row>
    <row r="2747" spans="1:19" x14ac:dyDescent="0.3">
      <c r="A2747">
        <v>120</v>
      </c>
      <c r="B2747">
        <v>-0.48</v>
      </c>
      <c r="C2747">
        <v>-1.48</v>
      </c>
      <c r="D2747">
        <v>-2.4750000000000001</v>
      </c>
      <c r="E2747">
        <v>-3.1030000000000002</v>
      </c>
      <c r="F2747">
        <v>-3.17</v>
      </c>
      <c r="G2747">
        <v>2.2000000000000002</v>
      </c>
      <c r="H2747">
        <v>0</v>
      </c>
      <c r="I2747">
        <v>2.2229999999999999</v>
      </c>
      <c r="J2747">
        <v>-0.48699999999999999</v>
      </c>
      <c r="K2747">
        <v>-1.48</v>
      </c>
      <c r="L2747">
        <v>-2.4750000000000001</v>
      </c>
      <c r="M2747">
        <v>-3.1030000000000002</v>
      </c>
      <c r="N2747">
        <v>-3.17</v>
      </c>
      <c r="O2747">
        <v>1.018</v>
      </c>
      <c r="P2747">
        <v>1.0309999999999999</v>
      </c>
      <c r="Q2747">
        <v>1.022</v>
      </c>
      <c r="R2747">
        <v>0.57899999999999996</v>
      </c>
      <c r="S2747">
        <v>0.22800000000000001</v>
      </c>
    </row>
    <row r="2748" spans="1:19" x14ac:dyDescent="0.3">
      <c r="A2748">
        <v>180</v>
      </c>
      <c r="B2748">
        <v>-0.48</v>
      </c>
      <c r="C2748">
        <v>-1.48</v>
      </c>
      <c r="D2748">
        <v>-2.4750000000000001</v>
      </c>
      <c r="E2748">
        <v>-3.1030000000000002</v>
      </c>
      <c r="F2748">
        <v>-3.17</v>
      </c>
      <c r="G2748">
        <v>2.2000000000000002</v>
      </c>
      <c r="H2748">
        <v>0</v>
      </c>
      <c r="I2748">
        <v>2.2229999999999999</v>
      </c>
      <c r="J2748">
        <v>-0.48899999999999999</v>
      </c>
      <c r="K2748">
        <v>-1.48</v>
      </c>
      <c r="L2748">
        <v>-2.4750000000000001</v>
      </c>
      <c r="M2748">
        <v>-3.1030000000000002</v>
      </c>
      <c r="N2748">
        <v>-3.17</v>
      </c>
      <c r="O2748">
        <v>1.02</v>
      </c>
      <c r="P2748">
        <v>1.0349999999999999</v>
      </c>
      <c r="Q2748">
        <v>1.0229999999999999</v>
      </c>
      <c r="R2748">
        <v>0.58099999999999996</v>
      </c>
      <c r="S2748">
        <v>0.22800000000000001</v>
      </c>
    </row>
    <row r="2749" spans="1:19" x14ac:dyDescent="0.3">
      <c r="A2749">
        <v>240</v>
      </c>
      <c r="B2749">
        <v>-0.48</v>
      </c>
      <c r="C2749">
        <v>-1.48</v>
      </c>
      <c r="D2749">
        <v>-2.4750000000000001</v>
      </c>
      <c r="E2749">
        <v>-3.1030000000000002</v>
      </c>
      <c r="F2749">
        <v>-3.17</v>
      </c>
      <c r="G2749">
        <v>2.2000000000000002</v>
      </c>
      <c r="H2749">
        <v>0</v>
      </c>
      <c r="I2749">
        <v>2.2229999999999999</v>
      </c>
      <c r="J2749">
        <v>-0.49</v>
      </c>
      <c r="K2749">
        <v>-1.48</v>
      </c>
      <c r="L2749">
        <v>-2.4740000000000002</v>
      </c>
      <c r="M2749">
        <v>-3.1019999999999999</v>
      </c>
      <c r="N2749">
        <v>-3.17</v>
      </c>
      <c r="O2749">
        <v>1.022</v>
      </c>
      <c r="P2749">
        <v>1.0349999999999999</v>
      </c>
      <c r="Q2749">
        <v>1.0229999999999999</v>
      </c>
      <c r="R2749">
        <v>0.58299999999999996</v>
      </c>
      <c r="S2749">
        <v>0.22900000000000001</v>
      </c>
    </row>
    <row r="2750" spans="1:19" x14ac:dyDescent="0.3">
      <c r="A2750">
        <v>300</v>
      </c>
      <c r="B2750">
        <v>-0.48</v>
      </c>
      <c r="C2750">
        <v>-1.48</v>
      </c>
      <c r="D2750">
        <v>-2.4750000000000001</v>
      </c>
      <c r="E2750">
        <v>-3.1030000000000002</v>
      </c>
      <c r="F2750">
        <v>-3.17</v>
      </c>
      <c r="G2750">
        <v>2.2000000000000002</v>
      </c>
      <c r="H2750">
        <v>0</v>
      </c>
      <c r="I2750">
        <v>2.2229999999999999</v>
      </c>
      <c r="J2750">
        <v>-0.49099999999999999</v>
      </c>
      <c r="K2750">
        <v>-1.48</v>
      </c>
      <c r="L2750">
        <v>-2.4740000000000002</v>
      </c>
      <c r="M2750">
        <v>-3.1019999999999999</v>
      </c>
      <c r="N2750">
        <v>-3.17</v>
      </c>
      <c r="O2750">
        <v>1.024</v>
      </c>
      <c r="P2750">
        <v>1.034</v>
      </c>
      <c r="Q2750">
        <v>1.0229999999999999</v>
      </c>
      <c r="R2750">
        <v>0.58399999999999996</v>
      </c>
      <c r="S2750">
        <v>0.22900000000000001</v>
      </c>
    </row>
    <row r="2751" spans="1:19" x14ac:dyDescent="0.3">
      <c r="A2751">
        <v>360</v>
      </c>
      <c r="B2751">
        <v>-0.48</v>
      </c>
      <c r="C2751">
        <v>-1.48</v>
      </c>
      <c r="D2751">
        <v>-2.4750000000000001</v>
      </c>
      <c r="E2751">
        <v>-3.1030000000000002</v>
      </c>
      <c r="F2751">
        <v>-3.17</v>
      </c>
      <c r="G2751">
        <v>2.2000000000000002</v>
      </c>
      <c r="H2751">
        <v>0</v>
      </c>
      <c r="I2751">
        <v>2.2229999999999999</v>
      </c>
      <c r="J2751">
        <v>-0.49099999999999999</v>
      </c>
      <c r="K2751">
        <v>-1.4810000000000001</v>
      </c>
      <c r="L2751">
        <v>-2.4740000000000002</v>
      </c>
      <c r="M2751">
        <v>-3.1019999999999999</v>
      </c>
      <c r="N2751">
        <v>-3.17</v>
      </c>
      <c r="O2751">
        <v>1.0249999999999999</v>
      </c>
      <c r="P2751">
        <v>1.0329999999999999</v>
      </c>
      <c r="Q2751">
        <v>1.022</v>
      </c>
      <c r="R2751">
        <v>0.58599999999999997</v>
      </c>
      <c r="S2751">
        <v>0.22900000000000001</v>
      </c>
    </row>
    <row r="2752" spans="1:19" x14ac:dyDescent="0.3">
      <c r="A2752">
        <v>420</v>
      </c>
      <c r="B2752">
        <v>-0.48</v>
      </c>
      <c r="C2752">
        <v>-1.48</v>
      </c>
      <c r="D2752">
        <v>-2.4750000000000001</v>
      </c>
      <c r="E2752">
        <v>-3.1030000000000002</v>
      </c>
      <c r="F2752">
        <v>-3.17</v>
      </c>
      <c r="G2752">
        <v>2.2000000000000002</v>
      </c>
      <c r="H2752">
        <v>0</v>
      </c>
      <c r="I2752">
        <v>2.2229999999999999</v>
      </c>
      <c r="J2752">
        <v>-0.49199999999999999</v>
      </c>
      <c r="K2752">
        <v>-1.482</v>
      </c>
      <c r="L2752">
        <v>-2.4740000000000002</v>
      </c>
      <c r="M2752">
        <v>-3.101</v>
      </c>
      <c r="N2752">
        <v>-3.17</v>
      </c>
      <c r="O2752">
        <v>1.0249999999999999</v>
      </c>
      <c r="P2752">
        <v>1.0309999999999999</v>
      </c>
      <c r="Q2752">
        <v>1.022</v>
      </c>
      <c r="R2752">
        <v>0.58599999999999997</v>
      </c>
      <c r="S2752">
        <v>0.23</v>
      </c>
    </row>
    <row r="2753" spans="1:19" x14ac:dyDescent="0.3">
      <c r="A2753">
        <v>480</v>
      </c>
      <c r="B2753">
        <v>-0.48</v>
      </c>
      <c r="C2753">
        <v>-1.48</v>
      </c>
      <c r="D2753">
        <v>-2.4750000000000001</v>
      </c>
      <c r="E2753">
        <v>-3.1030000000000002</v>
      </c>
      <c r="F2753">
        <v>-3.17</v>
      </c>
      <c r="G2753">
        <v>2.2000000000000002</v>
      </c>
      <c r="H2753">
        <v>0</v>
      </c>
      <c r="I2753">
        <v>2.2229999999999999</v>
      </c>
      <c r="J2753">
        <v>-0.49199999999999999</v>
      </c>
      <c r="K2753">
        <v>-1.4830000000000001</v>
      </c>
      <c r="L2753">
        <v>-2.4740000000000002</v>
      </c>
      <c r="M2753">
        <v>-3.101</v>
      </c>
      <c r="N2753">
        <v>-3.17</v>
      </c>
      <c r="O2753">
        <v>1.026</v>
      </c>
      <c r="P2753">
        <v>1.03</v>
      </c>
      <c r="Q2753">
        <v>1.0229999999999999</v>
      </c>
      <c r="R2753">
        <v>0.58699999999999997</v>
      </c>
      <c r="S2753">
        <v>0.23100000000000001</v>
      </c>
    </row>
    <row r="2754" spans="1:19" x14ac:dyDescent="0.3">
      <c r="A2754">
        <v>540</v>
      </c>
      <c r="B2754">
        <v>-0.48</v>
      </c>
      <c r="C2754">
        <v>-1.48</v>
      </c>
      <c r="D2754">
        <v>-2.4750000000000001</v>
      </c>
      <c r="E2754">
        <v>-3.1030000000000002</v>
      </c>
      <c r="F2754">
        <v>-3.17</v>
      </c>
      <c r="G2754">
        <v>2.2000000000000002</v>
      </c>
      <c r="H2754">
        <v>0</v>
      </c>
      <c r="I2754">
        <v>2.2229999999999999</v>
      </c>
      <c r="J2754">
        <v>-0.49199999999999999</v>
      </c>
      <c r="K2754">
        <v>-1.4830000000000001</v>
      </c>
      <c r="L2754">
        <v>-2.4729999999999999</v>
      </c>
      <c r="M2754">
        <v>-3.101</v>
      </c>
      <c r="N2754">
        <v>-3.17</v>
      </c>
      <c r="O2754">
        <v>1.026</v>
      </c>
      <c r="P2754">
        <v>1.0289999999999999</v>
      </c>
      <c r="Q2754">
        <v>1.022</v>
      </c>
      <c r="R2754">
        <v>0.58699999999999997</v>
      </c>
      <c r="S2754">
        <v>0.23200000000000001</v>
      </c>
    </row>
    <row r="2755" spans="1:19" x14ac:dyDescent="0.3">
      <c r="A2755">
        <v>600</v>
      </c>
      <c r="B2755">
        <v>-0.48</v>
      </c>
      <c r="C2755">
        <v>-1.48</v>
      </c>
      <c r="D2755">
        <v>-2.4750000000000001</v>
      </c>
      <c r="E2755">
        <v>-3.1030000000000002</v>
      </c>
      <c r="F2755">
        <v>-3.17</v>
      </c>
      <c r="G2755">
        <v>2.2000000000000002</v>
      </c>
      <c r="H2755">
        <v>0</v>
      </c>
      <c r="I2755">
        <v>2.2229999999999999</v>
      </c>
      <c r="J2755">
        <v>-0.49299999999999999</v>
      </c>
      <c r="K2755">
        <v>-1.484</v>
      </c>
      <c r="L2755">
        <v>-2.4729999999999999</v>
      </c>
      <c r="M2755">
        <v>-3.101</v>
      </c>
      <c r="N2755">
        <v>-3.17</v>
      </c>
      <c r="O2755">
        <v>1.0269999999999999</v>
      </c>
      <c r="P2755">
        <v>1.0289999999999999</v>
      </c>
      <c r="Q2755">
        <v>1.022</v>
      </c>
      <c r="R2755">
        <v>0.58799999999999997</v>
      </c>
      <c r="S2755">
        <v>0.23300000000000001</v>
      </c>
    </row>
    <row r="2757" spans="1:19" x14ac:dyDescent="0.3">
      <c r="A2757" t="s">
        <v>0</v>
      </c>
      <c r="B2757" t="s">
        <v>213</v>
      </c>
    </row>
    <row r="2758" spans="1:19" x14ac:dyDescent="0.3">
      <c r="A2758">
        <v>0</v>
      </c>
      <c r="B2758">
        <v>-0.48</v>
      </c>
      <c r="C2758">
        <v>-1.48</v>
      </c>
      <c r="D2758">
        <v>-2.4750000000000001</v>
      </c>
      <c r="E2758">
        <v>-3.1030000000000002</v>
      </c>
      <c r="F2758">
        <v>-3.17</v>
      </c>
      <c r="G2758">
        <v>2.2000000000000002</v>
      </c>
      <c r="H2758">
        <v>0</v>
      </c>
      <c r="I2758">
        <v>1.9710000000000001</v>
      </c>
      <c r="J2758">
        <v>-0.48</v>
      </c>
      <c r="K2758">
        <v>-1.48</v>
      </c>
      <c r="L2758">
        <v>-2.4750000000000001</v>
      </c>
      <c r="M2758">
        <v>-3.1030000000000002</v>
      </c>
      <c r="N2758">
        <v>-3.17</v>
      </c>
      <c r="O2758">
        <v>1.006</v>
      </c>
      <c r="P2758">
        <v>1.006</v>
      </c>
      <c r="Q2758">
        <v>0.996</v>
      </c>
      <c r="R2758">
        <v>0.57599999999999996</v>
      </c>
      <c r="S2758">
        <v>0.22700000000000001</v>
      </c>
    </row>
    <row r="2759" spans="1:19" x14ac:dyDescent="0.3">
      <c r="A2759">
        <v>60</v>
      </c>
      <c r="B2759">
        <v>-0.48</v>
      </c>
      <c r="C2759">
        <v>-1.48</v>
      </c>
      <c r="D2759">
        <v>-2.4750000000000001</v>
      </c>
      <c r="E2759">
        <v>-3.1030000000000002</v>
      </c>
      <c r="F2759">
        <v>-3.17</v>
      </c>
      <c r="G2759">
        <v>2.2000000000000002</v>
      </c>
      <c r="H2759">
        <v>0</v>
      </c>
      <c r="I2759">
        <v>1.9710000000000001</v>
      </c>
      <c r="J2759">
        <v>-0.48499999999999999</v>
      </c>
      <c r="K2759">
        <v>-1.48</v>
      </c>
      <c r="L2759">
        <v>-2.4750000000000001</v>
      </c>
      <c r="M2759">
        <v>-3.1030000000000002</v>
      </c>
      <c r="N2759">
        <v>-3.1669999999999998</v>
      </c>
      <c r="O2759">
        <v>1.0129999999999999</v>
      </c>
      <c r="P2759">
        <v>1.026</v>
      </c>
      <c r="Q2759">
        <v>1.0149999999999999</v>
      </c>
      <c r="R2759">
        <v>0.57899999999999996</v>
      </c>
      <c r="S2759">
        <v>0.219</v>
      </c>
    </row>
    <row r="2760" spans="1:19" x14ac:dyDescent="0.3">
      <c r="A2760">
        <v>120</v>
      </c>
      <c r="B2760">
        <v>-0.48</v>
      </c>
      <c r="C2760">
        <v>-1.48</v>
      </c>
      <c r="D2760">
        <v>-2.4750000000000001</v>
      </c>
      <c r="E2760">
        <v>-3.1030000000000002</v>
      </c>
      <c r="F2760">
        <v>-3.17</v>
      </c>
      <c r="G2760">
        <v>2.2000000000000002</v>
      </c>
      <c r="H2760">
        <v>0</v>
      </c>
      <c r="I2760">
        <v>1.9710000000000001</v>
      </c>
      <c r="J2760">
        <v>-0.48699999999999999</v>
      </c>
      <c r="K2760">
        <v>-1.48</v>
      </c>
      <c r="L2760">
        <v>-2.4740000000000002</v>
      </c>
      <c r="M2760">
        <v>-3.1030000000000002</v>
      </c>
      <c r="N2760">
        <v>-3.1640000000000001</v>
      </c>
      <c r="O2760">
        <v>1.018</v>
      </c>
      <c r="P2760">
        <v>1.0309999999999999</v>
      </c>
      <c r="Q2760">
        <v>1.0209999999999999</v>
      </c>
      <c r="R2760">
        <v>0.57699999999999996</v>
      </c>
      <c r="S2760">
        <v>0.21299999999999999</v>
      </c>
    </row>
    <row r="2761" spans="1:19" x14ac:dyDescent="0.3">
      <c r="A2761">
        <v>180</v>
      </c>
      <c r="B2761">
        <v>-0.48</v>
      </c>
      <c r="C2761">
        <v>-1.48</v>
      </c>
      <c r="D2761">
        <v>-2.4750000000000001</v>
      </c>
      <c r="E2761">
        <v>-3.1030000000000002</v>
      </c>
      <c r="F2761">
        <v>-3.17</v>
      </c>
      <c r="G2761">
        <v>2.2000000000000002</v>
      </c>
      <c r="H2761">
        <v>0</v>
      </c>
      <c r="I2761">
        <v>1.9710000000000001</v>
      </c>
      <c r="J2761">
        <v>-0.48899999999999999</v>
      </c>
      <c r="K2761">
        <v>-1.48</v>
      </c>
      <c r="L2761">
        <v>-2.4750000000000001</v>
      </c>
      <c r="M2761">
        <v>-3.1030000000000002</v>
      </c>
      <c r="N2761">
        <v>-3.161</v>
      </c>
      <c r="O2761">
        <v>1.02</v>
      </c>
      <c r="P2761">
        <v>1.0349999999999999</v>
      </c>
      <c r="Q2761">
        <v>1.024</v>
      </c>
      <c r="R2761">
        <v>0.58099999999999996</v>
      </c>
      <c r="S2761">
        <v>0.20699999999999999</v>
      </c>
    </row>
    <row r="2762" spans="1:19" x14ac:dyDescent="0.3">
      <c r="A2762">
        <v>240</v>
      </c>
      <c r="B2762">
        <v>-0.48</v>
      </c>
      <c r="C2762">
        <v>-1.48</v>
      </c>
      <c r="D2762">
        <v>-2.4750000000000001</v>
      </c>
      <c r="E2762">
        <v>-3.1030000000000002</v>
      </c>
      <c r="F2762">
        <v>-3.17</v>
      </c>
      <c r="G2762">
        <v>2.2000000000000002</v>
      </c>
      <c r="H2762">
        <v>0</v>
      </c>
      <c r="I2762">
        <v>1.9710000000000001</v>
      </c>
      <c r="J2762">
        <v>-0.49</v>
      </c>
      <c r="K2762">
        <v>-1.48</v>
      </c>
      <c r="L2762">
        <v>-2.4740000000000002</v>
      </c>
      <c r="M2762">
        <v>-3.1030000000000002</v>
      </c>
      <c r="N2762">
        <v>-3.1579999999999999</v>
      </c>
      <c r="O2762">
        <v>1.0229999999999999</v>
      </c>
      <c r="P2762">
        <v>1.0349999999999999</v>
      </c>
      <c r="Q2762">
        <v>1.0229999999999999</v>
      </c>
      <c r="R2762">
        <v>0.58599999999999997</v>
      </c>
      <c r="S2762">
        <v>0.20200000000000001</v>
      </c>
    </row>
    <row r="2763" spans="1:19" x14ac:dyDescent="0.3">
      <c r="A2763">
        <v>300</v>
      </c>
      <c r="B2763">
        <v>-0.48</v>
      </c>
      <c r="C2763">
        <v>-1.48</v>
      </c>
      <c r="D2763">
        <v>-2.4750000000000001</v>
      </c>
      <c r="E2763">
        <v>-3.1030000000000002</v>
      </c>
      <c r="F2763">
        <v>-3.17</v>
      </c>
      <c r="G2763">
        <v>2.2000000000000002</v>
      </c>
      <c r="H2763">
        <v>0</v>
      </c>
      <c r="I2763">
        <v>1.9710000000000001</v>
      </c>
      <c r="J2763">
        <v>-0.49099999999999999</v>
      </c>
      <c r="K2763">
        <v>-1.48</v>
      </c>
      <c r="L2763">
        <v>-2.4740000000000002</v>
      </c>
      <c r="M2763">
        <v>-3.1030000000000002</v>
      </c>
      <c r="N2763">
        <v>-3.1549999999999998</v>
      </c>
      <c r="O2763">
        <v>1.024</v>
      </c>
      <c r="P2763">
        <v>1.034</v>
      </c>
      <c r="Q2763">
        <v>1.022</v>
      </c>
      <c r="R2763">
        <v>0.58599999999999997</v>
      </c>
      <c r="S2763">
        <v>0.19700000000000001</v>
      </c>
    </row>
    <row r="2764" spans="1:19" x14ac:dyDescent="0.3">
      <c r="A2764">
        <v>360</v>
      </c>
      <c r="B2764">
        <v>-0.48</v>
      </c>
      <c r="C2764">
        <v>-1.48</v>
      </c>
      <c r="D2764">
        <v>-2.4750000000000001</v>
      </c>
      <c r="E2764">
        <v>-3.1030000000000002</v>
      </c>
      <c r="F2764">
        <v>-3.17</v>
      </c>
      <c r="G2764">
        <v>2.2000000000000002</v>
      </c>
      <c r="H2764">
        <v>0</v>
      </c>
      <c r="I2764">
        <v>1.9710000000000001</v>
      </c>
      <c r="J2764">
        <v>-0.49099999999999999</v>
      </c>
      <c r="K2764">
        <v>-1.4810000000000001</v>
      </c>
      <c r="L2764">
        <v>-2.4740000000000002</v>
      </c>
      <c r="M2764">
        <v>-3.101</v>
      </c>
      <c r="N2764">
        <v>-3.1520000000000001</v>
      </c>
      <c r="O2764">
        <v>1.0249999999999999</v>
      </c>
      <c r="P2764">
        <v>1.0329999999999999</v>
      </c>
      <c r="Q2764">
        <v>1.0229999999999999</v>
      </c>
      <c r="R2764">
        <v>0.58299999999999996</v>
      </c>
      <c r="S2764">
        <v>0.193</v>
      </c>
    </row>
    <row r="2765" spans="1:19" x14ac:dyDescent="0.3">
      <c r="A2765">
        <v>420</v>
      </c>
      <c r="B2765">
        <v>-0.48</v>
      </c>
      <c r="C2765">
        <v>-1.48</v>
      </c>
      <c r="D2765">
        <v>-2.4750000000000001</v>
      </c>
      <c r="E2765">
        <v>-3.1030000000000002</v>
      </c>
      <c r="F2765">
        <v>-3.17</v>
      </c>
      <c r="G2765">
        <v>2.2000000000000002</v>
      </c>
      <c r="H2765">
        <v>0</v>
      </c>
      <c r="I2765">
        <v>1.9710000000000001</v>
      </c>
      <c r="J2765">
        <v>-0.49199999999999999</v>
      </c>
      <c r="K2765">
        <v>-1.482</v>
      </c>
      <c r="L2765">
        <v>-2.4740000000000002</v>
      </c>
      <c r="M2765">
        <v>-3.0990000000000002</v>
      </c>
      <c r="N2765">
        <v>-3.149</v>
      </c>
      <c r="O2765">
        <v>1.0249999999999999</v>
      </c>
      <c r="P2765">
        <v>1.0309999999999999</v>
      </c>
      <c r="Q2765">
        <v>1.0229999999999999</v>
      </c>
      <c r="R2765">
        <v>0.57699999999999996</v>
      </c>
      <c r="S2765">
        <v>0.19</v>
      </c>
    </row>
    <row r="2766" spans="1:19" x14ac:dyDescent="0.3">
      <c r="A2766">
        <v>480</v>
      </c>
      <c r="B2766">
        <v>-0.48</v>
      </c>
      <c r="C2766">
        <v>-1.48</v>
      </c>
      <c r="D2766">
        <v>-2.4750000000000001</v>
      </c>
      <c r="E2766">
        <v>-3.1030000000000002</v>
      </c>
      <c r="F2766">
        <v>-3.17</v>
      </c>
      <c r="G2766">
        <v>2.2000000000000002</v>
      </c>
      <c r="H2766">
        <v>0</v>
      </c>
      <c r="I2766">
        <v>1.9710000000000001</v>
      </c>
      <c r="J2766">
        <v>-0.49199999999999999</v>
      </c>
      <c r="K2766">
        <v>-1.4830000000000001</v>
      </c>
      <c r="L2766">
        <v>-2.4740000000000002</v>
      </c>
      <c r="M2766">
        <v>-3.0960000000000001</v>
      </c>
      <c r="N2766">
        <v>-3.1459999999999999</v>
      </c>
      <c r="O2766">
        <v>1.026</v>
      </c>
      <c r="P2766">
        <v>1.03</v>
      </c>
      <c r="Q2766">
        <v>1.0229999999999999</v>
      </c>
      <c r="R2766">
        <v>0.57199999999999995</v>
      </c>
      <c r="S2766">
        <v>0.189</v>
      </c>
    </row>
    <row r="2767" spans="1:19" x14ac:dyDescent="0.3">
      <c r="A2767">
        <v>540</v>
      </c>
      <c r="B2767">
        <v>-0.48</v>
      </c>
      <c r="C2767">
        <v>-1.48</v>
      </c>
      <c r="D2767">
        <v>-2.4750000000000001</v>
      </c>
      <c r="E2767">
        <v>-3.1030000000000002</v>
      </c>
      <c r="F2767">
        <v>-3.17</v>
      </c>
      <c r="G2767">
        <v>2.2000000000000002</v>
      </c>
      <c r="H2767">
        <v>0</v>
      </c>
      <c r="I2767">
        <v>1.9710000000000001</v>
      </c>
      <c r="J2767">
        <v>-0.49199999999999999</v>
      </c>
      <c r="K2767">
        <v>-1.4830000000000001</v>
      </c>
      <c r="L2767">
        <v>-2.4729999999999999</v>
      </c>
      <c r="M2767">
        <v>-3.093</v>
      </c>
      <c r="N2767">
        <v>-3.1429999999999998</v>
      </c>
      <c r="O2767">
        <v>1.026</v>
      </c>
      <c r="P2767">
        <v>1.0289999999999999</v>
      </c>
      <c r="Q2767">
        <v>1.022</v>
      </c>
      <c r="R2767">
        <v>0.56599999999999995</v>
      </c>
      <c r="S2767">
        <v>0.188</v>
      </c>
    </row>
    <row r="2768" spans="1:19" x14ac:dyDescent="0.3">
      <c r="A2768">
        <v>600</v>
      </c>
      <c r="B2768">
        <v>-0.48</v>
      </c>
      <c r="C2768">
        <v>-1.48</v>
      </c>
      <c r="D2768">
        <v>-2.4750000000000001</v>
      </c>
      <c r="E2768">
        <v>-3.1030000000000002</v>
      </c>
      <c r="F2768">
        <v>-3.17</v>
      </c>
      <c r="G2768">
        <v>2.2000000000000002</v>
      </c>
      <c r="H2768">
        <v>0</v>
      </c>
      <c r="I2768">
        <v>1.9710000000000001</v>
      </c>
      <c r="J2768">
        <v>-0.49299999999999999</v>
      </c>
      <c r="K2768">
        <v>-1.484</v>
      </c>
      <c r="L2768">
        <v>-2.4729999999999999</v>
      </c>
      <c r="M2768">
        <v>-3.09</v>
      </c>
      <c r="N2768">
        <v>-3.14</v>
      </c>
      <c r="O2768">
        <v>1.0269999999999999</v>
      </c>
      <c r="P2768">
        <v>1.0289999999999999</v>
      </c>
      <c r="Q2768">
        <v>1.0209999999999999</v>
      </c>
      <c r="R2768">
        <v>0.56100000000000005</v>
      </c>
      <c r="S2768">
        <v>0.187</v>
      </c>
    </row>
    <row r="2770" spans="1:19" x14ac:dyDescent="0.3">
      <c r="A2770" t="s">
        <v>0</v>
      </c>
      <c r="B2770" t="s">
        <v>214</v>
      </c>
    </row>
    <row r="2771" spans="1:19" x14ac:dyDescent="0.3">
      <c r="A2771">
        <v>0</v>
      </c>
      <c r="B2771">
        <v>-0.48</v>
      </c>
      <c r="C2771">
        <v>-1.48</v>
      </c>
      <c r="D2771">
        <v>-2.4750000000000001</v>
      </c>
      <c r="E2771">
        <v>-3.0950000000000002</v>
      </c>
      <c r="F2771">
        <v>-3.16</v>
      </c>
      <c r="G2771">
        <v>2.2000000000000002</v>
      </c>
      <c r="H2771">
        <v>0</v>
      </c>
      <c r="I2771">
        <v>2.4689999999999999</v>
      </c>
      <c r="J2771">
        <v>-0.48</v>
      </c>
      <c r="K2771">
        <v>-1.48</v>
      </c>
      <c r="L2771">
        <v>-2.4750000000000001</v>
      </c>
      <c r="M2771">
        <v>-3.0950000000000002</v>
      </c>
      <c r="N2771">
        <v>-3.16</v>
      </c>
      <c r="O2771">
        <v>1.006</v>
      </c>
      <c r="P2771">
        <v>1.006</v>
      </c>
      <c r="Q2771">
        <v>0.996</v>
      </c>
      <c r="R2771">
        <v>0.56999999999999995</v>
      </c>
      <c r="S2771">
        <v>0.22500000000000001</v>
      </c>
    </row>
    <row r="2772" spans="1:19" x14ac:dyDescent="0.3">
      <c r="A2772">
        <v>60</v>
      </c>
      <c r="B2772">
        <v>-0.48</v>
      </c>
      <c r="C2772">
        <v>-1.48</v>
      </c>
      <c r="D2772">
        <v>-2.4750000000000001</v>
      </c>
      <c r="E2772">
        <v>-3.0950000000000002</v>
      </c>
      <c r="F2772">
        <v>-3.16</v>
      </c>
      <c r="G2772">
        <v>2.2000000000000002</v>
      </c>
      <c r="H2772">
        <v>0</v>
      </c>
      <c r="I2772">
        <v>2.4689999999999999</v>
      </c>
      <c r="J2772">
        <v>-0.48499999999999999</v>
      </c>
      <c r="K2772">
        <v>-1.48</v>
      </c>
      <c r="L2772">
        <v>-2.4740000000000002</v>
      </c>
      <c r="M2772">
        <v>-3.0950000000000002</v>
      </c>
      <c r="N2772">
        <v>-3.1629999999999998</v>
      </c>
      <c r="O2772">
        <v>1.0129999999999999</v>
      </c>
      <c r="P2772">
        <v>1.0269999999999999</v>
      </c>
      <c r="Q2772">
        <v>1.014</v>
      </c>
      <c r="R2772">
        <v>0.56999999999999995</v>
      </c>
      <c r="S2772">
        <v>0.23400000000000001</v>
      </c>
    </row>
    <row r="2773" spans="1:19" x14ac:dyDescent="0.3">
      <c r="A2773">
        <v>120</v>
      </c>
      <c r="B2773">
        <v>-0.48</v>
      </c>
      <c r="C2773">
        <v>-1.48</v>
      </c>
      <c r="D2773">
        <v>-2.4750000000000001</v>
      </c>
      <c r="E2773">
        <v>-3.0950000000000002</v>
      </c>
      <c r="F2773">
        <v>-3.16</v>
      </c>
      <c r="G2773">
        <v>2.2000000000000002</v>
      </c>
      <c r="H2773">
        <v>0</v>
      </c>
      <c r="I2773">
        <v>2.4689999999999999</v>
      </c>
      <c r="J2773">
        <v>-0.48699999999999999</v>
      </c>
      <c r="K2773">
        <v>-1.48</v>
      </c>
      <c r="L2773">
        <v>-2.4750000000000001</v>
      </c>
      <c r="M2773">
        <v>-3.0960000000000001</v>
      </c>
      <c r="N2773">
        <v>-3.1659999999999999</v>
      </c>
      <c r="O2773">
        <v>1.0169999999999999</v>
      </c>
      <c r="P2773">
        <v>1.0309999999999999</v>
      </c>
      <c r="Q2773">
        <v>1.022</v>
      </c>
      <c r="R2773">
        <v>0.57499999999999996</v>
      </c>
      <c r="S2773">
        <v>0.24199999999999999</v>
      </c>
    </row>
    <row r="2774" spans="1:19" x14ac:dyDescent="0.3">
      <c r="A2774">
        <v>180</v>
      </c>
      <c r="B2774">
        <v>-0.48</v>
      </c>
      <c r="C2774">
        <v>-1.48</v>
      </c>
      <c r="D2774">
        <v>-2.4750000000000001</v>
      </c>
      <c r="E2774">
        <v>-3.0950000000000002</v>
      </c>
      <c r="F2774">
        <v>-3.16</v>
      </c>
      <c r="G2774">
        <v>2.2000000000000002</v>
      </c>
      <c r="H2774">
        <v>0</v>
      </c>
      <c r="I2774">
        <v>2.4689999999999999</v>
      </c>
      <c r="J2774">
        <v>-0.48899999999999999</v>
      </c>
      <c r="K2774">
        <v>-1.48</v>
      </c>
      <c r="L2774">
        <v>-2.4740000000000002</v>
      </c>
      <c r="M2774">
        <v>-3.0950000000000002</v>
      </c>
      <c r="N2774">
        <v>-3.169</v>
      </c>
      <c r="O2774">
        <v>1.02</v>
      </c>
      <c r="P2774">
        <v>1.034</v>
      </c>
      <c r="Q2774">
        <v>1.0209999999999999</v>
      </c>
      <c r="R2774">
        <v>0.57499999999999996</v>
      </c>
      <c r="S2774">
        <v>0.248</v>
      </c>
    </row>
    <row r="2775" spans="1:19" x14ac:dyDescent="0.3">
      <c r="A2775">
        <v>240</v>
      </c>
      <c r="B2775">
        <v>-0.48</v>
      </c>
      <c r="C2775">
        <v>-1.48</v>
      </c>
      <c r="D2775">
        <v>-2.4750000000000001</v>
      </c>
      <c r="E2775">
        <v>-3.0950000000000002</v>
      </c>
      <c r="F2775">
        <v>-3.16</v>
      </c>
      <c r="G2775">
        <v>2.2000000000000002</v>
      </c>
      <c r="H2775">
        <v>0</v>
      </c>
      <c r="I2775">
        <v>2.4689999999999999</v>
      </c>
      <c r="J2775">
        <v>-0.49</v>
      </c>
      <c r="K2775">
        <v>-1.48</v>
      </c>
      <c r="L2775">
        <v>-2.4740000000000002</v>
      </c>
      <c r="M2775">
        <v>-3.093</v>
      </c>
      <c r="N2775">
        <v>-3.1720000000000002</v>
      </c>
      <c r="O2775">
        <v>1.022</v>
      </c>
      <c r="P2775">
        <v>1.0349999999999999</v>
      </c>
      <c r="Q2775">
        <v>1.0229999999999999</v>
      </c>
      <c r="R2775">
        <v>0.57299999999999995</v>
      </c>
      <c r="S2775">
        <v>0.254</v>
      </c>
    </row>
    <row r="2776" spans="1:19" x14ac:dyDescent="0.3">
      <c r="A2776">
        <v>300</v>
      </c>
      <c r="B2776">
        <v>-0.48</v>
      </c>
      <c r="C2776">
        <v>-1.48</v>
      </c>
      <c r="D2776">
        <v>-2.4750000000000001</v>
      </c>
      <c r="E2776">
        <v>-3.0950000000000002</v>
      </c>
      <c r="F2776">
        <v>-3.16</v>
      </c>
      <c r="G2776">
        <v>2.2000000000000002</v>
      </c>
      <c r="H2776">
        <v>0</v>
      </c>
      <c r="I2776">
        <v>2.4689999999999999</v>
      </c>
      <c r="J2776">
        <v>-0.49099999999999999</v>
      </c>
      <c r="K2776">
        <v>-1.48</v>
      </c>
      <c r="L2776">
        <v>-2.4740000000000002</v>
      </c>
      <c r="M2776">
        <v>-3.093</v>
      </c>
      <c r="N2776">
        <v>-3.1749999999999998</v>
      </c>
      <c r="O2776">
        <v>1.024</v>
      </c>
      <c r="P2776">
        <v>1.034</v>
      </c>
      <c r="Q2776">
        <v>1.0229999999999999</v>
      </c>
      <c r="R2776">
        <v>0.57599999999999996</v>
      </c>
      <c r="S2776">
        <v>0.25900000000000001</v>
      </c>
    </row>
    <row r="2777" spans="1:19" x14ac:dyDescent="0.3">
      <c r="A2777">
        <v>360</v>
      </c>
      <c r="B2777">
        <v>-0.48</v>
      </c>
      <c r="C2777">
        <v>-1.48</v>
      </c>
      <c r="D2777">
        <v>-2.4750000000000001</v>
      </c>
      <c r="E2777">
        <v>-3.0950000000000002</v>
      </c>
      <c r="F2777">
        <v>-3.16</v>
      </c>
      <c r="G2777">
        <v>2.2000000000000002</v>
      </c>
      <c r="H2777">
        <v>0</v>
      </c>
      <c r="I2777">
        <v>2.4689999999999999</v>
      </c>
      <c r="J2777">
        <v>-0.49099999999999999</v>
      </c>
      <c r="K2777">
        <v>-1.4810000000000001</v>
      </c>
      <c r="L2777">
        <v>-2.4729999999999999</v>
      </c>
      <c r="M2777">
        <v>-3.0939999999999999</v>
      </c>
      <c r="N2777">
        <v>-3.1779999999999999</v>
      </c>
      <c r="O2777">
        <v>1.0249999999999999</v>
      </c>
      <c r="P2777">
        <v>1.0329999999999999</v>
      </c>
      <c r="Q2777">
        <v>1.0209999999999999</v>
      </c>
      <c r="R2777">
        <v>0.58199999999999996</v>
      </c>
      <c r="S2777">
        <v>0.26400000000000001</v>
      </c>
    </row>
    <row r="2778" spans="1:19" x14ac:dyDescent="0.3">
      <c r="A2778">
        <v>420</v>
      </c>
      <c r="B2778">
        <v>-0.48</v>
      </c>
      <c r="C2778">
        <v>-1.48</v>
      </c>
      <c r="D2778">
        <v>-2.4750000000000001</v>
      </c>
      <c r="E2778">
        <v>-3.0950000000000002</v>
      </c>
      <c r="F2778">
        <v>-3.16</v>
      </c>
      <c r="G2778">
        <v>2.2000000000000002</v>
      </c>
      <c r="H2778">
        <v>0</v>
      </c>
      <c r="I2778">
        <v>2.4689999999999999</v>
      </c>
      <c r="J2778">
        <v>-0.49199999999999999</v>
      </c>
      <c r="K2778">
        <v>-1.482</v>
      </c>
      <c r="L2778">
        <v>-2.4729999999999999</v>
      </c>
      <c r="M2778">
        <v>-3.0960000000000001</v>
      </c>
      <c r="N2778">
        <v>-3.181</v>
      </c>
      <c r="O2778">
        <v>1.0249999999999999</v>
      </c>
      <c r="P2778">
        <v>1.0309999999999999</v>
      </c>
      <c r="Q2778">
        <v>1.0209999999999999</v>
      </c>
      <c r="R2778">
        <v>0.58899999999999997</v>
      </c>
      <c r="S2778">
        <v>0.26700000000000002</v>
      </c>
    </row>
    <row r="2779" spans="1:19" x14ac:dyDescent="0.3">
      <c r="A2779">
        <v>480</v>
      </c>
      <c r="B2779">
        <v>-0.48</v>
      </c>
      <c r="C2779">
        <v>-1.48</v>
      </c>
      <c r="D2779">
        <v>-2.4750000000000001</v>
      </c>
      <c r="E2779">
        <v>-3.0950000000000002</v>
      </c>
      <c r="F2779">
        <v>-3.16</v>
      </c>
      <c r="G2779">
        <v>2.2000000000000002</v>
      </c>
      <c r="H2779">
        <v>0</v>
      </c>
      <c r="I2779">
        <v>2.4689999999999999</v>
      </c>
      <c r="J2779">
        <v>-0.49199999999999999</v>
      </c>
      <c r="K2779">
        <v>-1.4830000000000001</v>
      </c>
      <c r="L2779">
        <v>-2.4729999999999999</v>
      </c>
      <c r="M2779">
        <v>-3.0979999999999999</v>
      </c>
      <c r="N2779">
        <v>-3.1840000000000002</v>
      </c>
      <c r="O2779">
        <v>1.026</v>
      </c>
      <c r="P2779">
        <v>1.03</v>
      </c>
      <c r="Q2779">
        <v>1.022</v>
      </c>
      <c r="R2779">
        <v>0.59599999999999997</v>
      </c>
      <c r="S2779">
        <v>0.27100000000000002</v>
      </c>
    </row>
    <row r="2780" spans="1:19" x14ac:dyDescent="0.3">
      <c r="A2780">
        <v>540</v>
      </c>
      <c r="B2780">
        <v>-0.48</v>
      </c>
      <c r="C2780">
        <v>-1.48</v>
      </c>
      <c r="D2780">
        <v>-2.4750000000000001</v>
      </c>
      <c r="E2780">
        <v>-3.0950000000000002</v>
      </c>
      <c r="F2780">
        <v>-3.16</v>
      </c>
      <c r="G2780">
        <v>2.2000000000000002</v>
      </c>
      <c r="H2780">
        <v>0</v>
      </c>
      <c r="I2780">
        <v>2.4689999999999999</v>
      </c>
      <c r="J2780">
        <v>-0.49199999999999999</v>
      </c>
      <c r="K2780">
        <v>-1.4830000000000001</v>
      </c>
      <c r="L2780">
        <v>-2.4729999999999999</v>
      </c>
      <c r="M2780">
        <v>-3.101</v>
      </c>
      <c r="N2780">
        <v>-3.1869999999999998</v>
      </c>
      <c r="O2780">
        <v>1.026</v>
      </c>
      <c r="P2780">
        <v>1.0289999999999999</v>
      </c>
      <c r="Q2780">
        <v>1.022</v>
      </c>
      <c r="R2780">
        <v>0.60199999999999998</v>
      </c>
      <c r="S2780">
        <v>0.27400000000000002</v>
      </c>
    </row>
    <row r="2781" spans="1:19" x14ac:dyDescent="0.3">
      <c r="A2781">
        <v>600</v>
      </c>
      <c r="B2781">
        <v>-0.48</v>
      </c>
      <c r="C2781">
        <v>-1.48</v>
      </c>
      <c r="D2781">
        <v>-2.4750000000000001</v>
      </c>
      <c r="E2781">
        <v>-3.0950000000000002</v>
      </c>
      <c r="F2781">
        <v>-3.16</v>
      </c>
      <c r="G2781">
        <v>2.2000000000000002</v>
      </c>
      <c r="H2781">
        <v>0</v>
      </c>
      <c r="I2781">
        <v>2.4689999999999999</v>
      </c>
      <c r="J2781">
        <v>-0.49299999999999999</v>
      </c>
      <c r="K2781">
        <v>-1.484</v>
      </c>
      <c r="L2781">
        <v>-2.4729999999999999</v>
      </c>
      <c r="M2781">
        <v>-3.1030000000000002</v>
      </c>
      <c r="N2781">
        <v>-3.19</v>
      </c>
      <c r="O2781">
        <v>1.0269999999999999</v>
      </c>
      <c r="P2781">
        <v>1.0289999999999999</v>
      </c>
      <c r="Q2781">
        <v>1.022</v>
      </c>
      <c r="R2781">
        <v>0.60699999999999998</v>
      </c>
      <c r="S2781">
        <v>0.27700000000000002</v>
      </c>
    </row>
    <row r="2783" spans="1:19" x14ac:dyDescent="0.3">
      <c r="A2783" t="s">
        <v>0</v>
      </c>
      <c r="B2783" t="s">
        <v>215</v>
      </c>
    </row>
    <row r="2784" spans="1:19" x14ac:dyDescent="0.3">
      <c r="A2784">
        <v>0</v>
      </c>
      <c r="B2784">
        <v>-0.48</v>
      </c>
      <c r="C2784">
        <v>-1.48</v>
      </c>
      <c r="D2784">
        <v>-2.4750000000000001</v>
      </c>
      <c r="E2784">
        <v>-3.0950000000000002</v>
      </c>
      <c r="F2784">
        <v>-3.16</v>
      </c>
      <c r="G2784">
        <v>2.2000000000000002</v>
      </c>
      <c r="H2784">
        <v>0</v>
      </c>
      <c r="I2784">
        <v>2.222</v>
      </c>
      <c r="J2784">
        <v>-0.48</v>
      </c>
      <c r="K2784">
        <v>-1.48</v>
      </c>
      <c r="L2784">
        <v>-2.4750000000000001</v>
      </c>
      <c r="M2784">
        <v>-3.0950000000000002</v>
      </c>
      <c r="N2784">
        <v>-3.16</v>
      </c>
      <c r="O2784">
        <v>1.006</v>
      </c>
      <c r="P2784">
        <v>1.006</v>
      </c>
      <c r="Q2784">
        <v>0.996</v>
      </c>
      <c r="R2784">
        <v>0.56999999999999995</v>
      </c>
      <c r="S2784">
        <v>0.22500000000000001</v>
      </c>
    </row>
    <row r="2785" spans="1:19" x14ac:dyDescent="0.3">
      <c r="A2785">
        <v>60</v>
      </c>
      <c r="B2785">
        <v>-0.48</v>
      </c>
      <c r="C2785">
        <v>-1.48</v>
      </c>
      <c r="D2785">
        <v>-2.4750000000000001</v>
      </c>
      <c r="E2785">
        <v>-3.0950000000000002</v>
      </c>
      <c r="F2785">
        <v>-3.16</v>
      </c>
      <c r="G2785">
        <v>2.2000000000000002</v>
      </c>
      <c r="H2785">
        <v>0</v>
      </c>
      <c r="I2785">
        <v>2.222</v>
      </c>
      <c r="J2785">
        <v>-0.48499999999999999</v>
      </c>
      <c r="K2785">
        <v>-1.48</v>
      </c>
      <c r="L2785">
        <v>-2.4740000000000002</v>
      </c>
      <c r="M2785">
        <v>-3.0950000000000002</v>
      </c>
      <c r="N2785">
        <v>-3.16</v>
      </c>
      <c r="O2785">
        <v>1.0129999999999999</v>
      </c>
      <c r="P2785">
        <v>1.0269999999999999</v>
      </c>
      <c r="Q2785">
        <v>1.014</v>
      </c>
      <c r="R2785">
        <v>0.57099999999999995</v>
      </c>
      <c r="S2785">
        <v>0.22600000000000001</v>
      </c>
    </row>
    <row r="2786" spans="1:19" x14ac:dyDescent="0.3">
      <c r="A2786">
        <v>120</v>
      </c>
      <c r="B2786">
        <v>-0.48</v>
      </c>
      <c r="C2786">
        <v>-1.48</v>
      </c>
      <c r="D2786">
        <v>-2.4750000000000001</v>
      </c>
      <c r="E2786">
        <v>-3.0950000000000002</v>
      </c>
      <c r="F2786">
        <v>-3.16</v>
      </c>
      <c r="G2786">
        <v>2.2000000000000002</v>
      </c>
      <c r="H2786">
        <v>0</v>
      </c>
      <c r="I2786">
        <v>2.222</v>
      </c>
      <c r="J2786">
        <v>-0.48699999999999999</v>
      </c>
      <c r="K2786">
        <v>-1.48</v>
      </c>
      <c r="L2786">
        <v>-2.4740000000000002</v>
      </c>
      <c r="M2786">
        <v>-3.0950000000000002</v>
      </c>
      <c r="N2786">
        <v>-3.16</v>
      </c>
      <c r="O2786">
        <v>1.018</v>
      </c>
      <c r="P2786">
        <v>1.0309999999999999</v>
      </c>
      <c r="Q2786">
        <v>1.0209999999999999</v>
      </c>
      <c r="R2786">
        <v>0.57299999999999995</v>
      </c>
      <c r="S2786">
        <v>0.22600000000000001</v>
      </c>
    </row>
    <row r="2787" spans="1:19" x14ac:dyDescent="0.3">
      <c r="A2787">
        <v>180</v>
      </c>
      <c r="B2787">
        <v>-0.48</v>
      </c>
      <c r="C2787">
        <v>-1.48</v>
      </c>
      <c r="D2787">
        <v>-2.4750000000000001</v>
      </c>
      <c r="E2787">
        <v>-3.0950000000000002</v>
      </c>
      <c r="F2787">
        <v>-3.16</v>
      </c>
      <c r="G2787">
        <v>2.2000000000000002</v>
      </c>
      <c r="H2787">
        <v>0</v>
      </c>
      <c r="I2787">
        <v>2.222</v>
      </c>
      <c r="J2787">
        <v>-0.48899999999999999</v>
      </c>
      <c r="K2787">
        <v>-1.48</v>
      </c>
      <c r="L2787">
        <v>-2.4740000000000002</v>
      </c>
      <c r="M2787">
        <v>-3.0939999999999999</v>
      </c>
      <c r="N2787">
        <v>-3.16</v>
      </c>
      <c r="O2787">
        <v>1.02</v>
      </c>
      <c r="P2787">
        <v>1.034</v>
      </c>
      <c r="Q2787">
        <v>1.022</v>
      </c>
      <c r="R2787">
        <v>0.57399999999999995</v>
      </c>
      <c r="S2787">
        <v>0.22700000000000001</v>
      </c>
    </row>
    <row r="2788" spans="1:19" x14ac:dyDescent="0.3">
      <c r="A2788">
        <v>240</v>
      </c>
      <c r="B2788">
        <v>-0.48</v>
      </c>
      <c r="C2788">
        <v>-1.48</v>
      </c>
      <c r="D2788">
        <v>-2.4750000000000001</v>
      </c>
      <c r="E2788">
        <v>-3.0950000000000002</v>
      </c>
      <c r="F2788">
        <v>-3.16</v>
      </c>
      <c r="G2788">
        <v>2.2000000000000002</v>
      </c>
      <c r="H2788">
        <v>0</v>
      </c>
      <c r="I2788">
        <v>2.222</v>
      </c>
      <c r="J2788">
        <v>-0.49</v>
      </c>
      <c r="K2788">
        <v>-1.48</v>
      </c>
      <c r="L2788">
        <v>-2.4740000000000002</v>
      </c>
      <c r="M2788">
        <v>-3.0939999999999999</v>
      </c>
      <c r="N2788">
        <v>-3.16</v>
      </c>
      <c r="O2788">
        <v>1.022</v>
      </c>
      <c r="P2788">
        <v>1.0349999999999999</v>
      </c>
      <c r="Q2788">
        <v>1.0229999999999999</v>
      </c>
      <c r="R2788">
        <v>0.57599999999999996</v>
      </c>
      <c r="S2788">
        <v>0.22700000000000001</v>
      </c>
    </row>
    <row r="2789" spans="1:19" x14ac:dyDescent="0.3">
      <c r="A2789">
        <v>300</v>
      </c>
      <c r="B2789">
        <v>-0.48</v>
      </c>
      <c r="C2789">
        <v>-1.48</v>
      </c>
      <c r="D2789">
        <v>-2.4750000000000001</v>
      </c>
      <c r="E2789">
        <v>-3.0950000000000002</v>
      </c>
      <c r="F2789">
        <v>-3.16</v>
      </c>
      <c r="G2789">
        <v>2.2000000000000002</v>
      </c>
      <c r="H2789">
        <v>0</v>
      </c>
      <c r="I2789">
        <v>2.222</v>
      </c>
      <c r="J2789">
        <v>-0.49099999999999999</v>
      </c>
      <c r="K2789">
        <v>-1.48</v>
      </c>
      <c r="L2789">
        <v>-2.4740000000000002</v>
      </c>
      <c r="M2789">
        <v>-3.093</v>
      </c>
      <c r="N2789">
        <v>-3.16</v>
      </c>
      <c r="O2789">
        <v>1.024</v>
      </c>
      <c r="P2789">
        <v>1.034</v>
      </c>
      <c r="Q2789">
        <v>1.022</v>
      </c>
      <c r="R2789">
        <v>0.57799999999999996</v>
      </c>
      <c r="S2789">
        <v>0.22700000000000001</v>
      </c>
    </row>
    <row r="2790" spans="1:19" x14ac:dyDescent="0.3">
      <c r="A2790">
        <v>360</v>
      </c>
      <c r="B2790">
        <v>-0.48</v>
      </c>
      <c r="C2790">
        <v>-1.48</v>
      </c>
      <c r="D2790">
        <v>-2.4750000000000001</v>
      </c>
      <c r="E2790">
        <v>-3.0950000000000002</v>
      </c>
      <c r="F2790">
        <v>-3.16</v>
      </c>
      <c r="G2790">
        <v>2.2000000000000002</v>
      </c>
      <c r="H2790">
        <v>0</v>
      </c>
      <c r="I2790">
        <v>2.222</v>
      </c>
      <c r="J2790">
        <v>-0.49099999999999999</v>
      </c>
      <c r="K2790">
        <v>-1.4810000000000001</v>
      </c>
      <c r="L2790">
        <v>-2.4740000000000002</v>
      </c>
      <c r="M2790">
        <v>-3.093</v>
      </c>
      <c r="N2790">
        <v>-3.16</v>
      </c>
      <c r="O2790">
        <v>1.0249999999999999</v>
      </c>
      <c r="P2790">
        <v>1.0329999999999999</v>
      </c>
      <c r="Q2790">
        <v>1.022</v>
      </c>
      <c r="R2790">
        <v>0.57899999999999996</v>
      </c>
      <c r="S2790">
        <v>0.22700000000000001</v>
      </c>
    </row>
    <row r="2791" spans="1:19" x14ac:dyDescent="0.3">
      <c r="A2791">
        <v>420</v>
      </c>
      <c r="B2791">
        <v>-0.48</v>
      </c>
      <c r="C2791">
        <v>-1.48</v>
      </c>
      <c r="D2791">
        <v>-2.4750000000000001</v>
      </c>
      <c r="E2791">
        <v>-3.0950000000000002</v>
      </c>
      <c r="F2791">
        <v>-3.16</v>
      </c>
      <c r="G2791">
        <v>2.2000000000000002</v>
      </c>
      <c r="H2791">
        <v>0</v>
      </c>
      <c r="I2791">
        <v>2.222</v>
      </c>
      <c r="J2791">
        <v>-0.49199999999999999</v>
      </c>
      <c r="K2791">
        <v>-1.482</v>
      </c>
      <c r="L2791">
        <v>-2.4729999999999999</v>
      </c>
      <c r="M2791">
        <v>-3.093</v>
      </c>
      <c r="N2791">
        <v>-3.16</v>
      </c>
      <c r="O2791">
        <v>1.0249999999999999</v>
      </c>
      <c r="P2791">
        <v>1.0309999999999999</v>
      </c>
      <c r="Q2791">
        <v>1.022</v>
      </c>
      <c r="R2791">
        <v>0.57999999999999996</v>
      </c>
      <c r="S2791">
        <v>0.22800000000000001</v>
      </c>
    </row>
    <row r="2792" spans="1:19" x14ac:dyDescent="0.3">
      <c r="A2792">
        <v>480</v>
      </c>
      <c r="B2792">
        <v>-0.48</v>
      </c>
      <c r="C2792">
        <v>-1.48</v>
      </c>
      <c r="D2792">
        <v>-2.4750000000000001</v>
      </c>
      <c r="E2792">
        <v>-3.0950000000000002</v>
      </c>
      <c r="F2792">
        <v>-3.16</v>
      </c>
      <c r="G2792">
        <v>2.2000000000000002</v>
      </c>
      <c r="H2792">
        <v>0</v>
      </c>
      <c r="I2792">
        <v>2.222</v>
      </c>
      <c r="J2792">
        <v>-0.49199999999999999</v>
      </c>
      <c r="K2792">
        <v>-1.4830000000000001</v>
      </c>
      <c r="L2792">
        <v>-2.4729999999999999</v>
      </c>
      <c r="M2792">
        <v>-3.093</v>
      </c>
      <c r="N2792">
        <v>-3.16</v>
      </c>
      <c r="O2792">
        <v>1.026</v>
      </c>
      <c r="P2792">
        <v>1.03</v>
      </c>
      <c r="Q2792">
        <v>1.022</v>
      </c>
      <c r="R2792">
        <v>0.58099999999999996</v>
      </c>
      <c r="S2792">
        <v>0.22900000000000001</v>
      </c>
    </row>
    <row r="2793" spans="1:19" x14ac:dyDescent="0.3">
      <c r="A2793">
        <v>540</v>
      </c>
      <c r="B2793">
        <v>-0.48</v>
      </c>
      <c r="C2793">
        <v>-1.48</v>
      </c>
      <c r="D2793">
        <v>-2.4750000000000001</v>
      </c>
      <c r="E2793">
        <v>-3.0950000000000002</v>
      </c>
      <c r="F2793">
        <v>-3.16</v>
      </c>
      <c r="G2793">
        <v>2.2000000000000002</v>
      </c>
      <c r="H2793">
        <v>0</v>
      </c>
      <c r="I2793">
        <v>2.222</v>
      </c>
      <c r="J2793">
        <v>-0.49199999999999999</v>
      </c>
      <c r="K2793">
        <v>-1.4830000000000001</v>
      </c>
      <c r="L2793">
        <v>-2.4729999999999999</v>
      </c>
      <c r="M2793">
        <v>-3.093</v>
      </c>
      <c r="N2793">
        <v>-3.16</v>
      </c>
      <c r="O2793">
        <v>1.026</v>
      </c>
      <c r="P2793">
        <v>1.0289999999999999</v>
      </c>
      <c r="Q2793">
        <v>1.022</v>
      </c>
      <c r="R2793">
        <v>0.58099999999999996</v>
      </c>
      <c r="S2793">
        <v>0.23</v>
      </c>
    </row>
    <row r="2794" spans="1:19" x14ac:dyDescent="0.3">
      <c r="A2794">
        <v>600</v>
      </c>
      <c r="B2794">
        <v>-0.48</v>
      </c>
      <c r="C2794">
        <v>-1.48</v>
      </c>
      <c r="D2794">
        <v>-2.4750000000000001</v>
      </c>
      <c r="E2794">
        <v>-3.0950000000000002</v>
      </c>
      <c r="F2794">
        <v>-3.16</v>
      </c>
      <c r="G2794">
        <v>2.2000000000000002</v>
      </c>
      <c r="H2794">
        <v>0</v>
      </c>
      <c r="I2794">
        <v>2.222</v>
      </c>
      <c r="J2794">
        <v>-0.49299999999999999</v>
      </c>
      <c r="K2794">
        <v>-1.484</v>
      </c>
      <c r="L2794">
        <v>-2.4729999999999999</v>
      </c>
      <c r="M2794">
        <v>-3.093</v>
      </c>
      <c r="N2794">
        <v>-3.16</v>
      </c>
      <c r="O2794">
        <v>1.0269999999999999</v>
      </c>
      <c r="P2794">
        <v>1.0289999999999999</v>
      </c>
      <c r="Q2794">
        <v>1.0209999999999999</v>
      </c>
      <c r="R2794">
        <v>0.58099999999999996</v>
      </c>
      <c r="S2794">
        <v>0.23100000000000001</v>
      </c>
    </row>
    <row r="2796" spans="1:19" x14ac:dyDescent="0.3">
      <c r="A2796" t="s">
        <v>0</v>
      </c>
      <c r="B2796" t="s">
        <v>216</v>
      </c>
    </row>
    <row r="2797" spans="1:19" x14ac:dyDescent="0.3">
      <c r="A2797">
        <v>0</v>
      </c>
      <c r="B2797">
        <v>-0.48</v>
      </c>
      <c r="C2797">
        <v>-1.48</v>
      </c>
      <c r="D2797">
        <v>-2.4750000000000001</v>
      </c>
      <c r="E2797">
        <v>-3.0950000000000002</v>
      </c>
      <c r="F2797">
        <v>-3.16</v>
      </c>
      <c r="G2797">
        <v>2.2000000000000002</v>
      </c>
      <c r="H2797">
        <v>0</v>
      </c>
      <c r="I2797">
        <v>1.9690000000000001</v>
      </c>
      <c r="J2797">
        <v>-0.48</v>
      </c>
      <c r="K2797">
        <v>-1.48</v>
      </c>
      <c r="L2797">
        <v>-2.4750000000000001</v>
      </c>
      <c r="M2797">
        <v>-3.0950000000000002</v>
      </c>
      <c r="N2797">
        <v>-3.16</v>
      </c>
      <c r="O2797">
        <v>1.006</v>
      </c>
      <c r="P2797">
        <v>1.006</v>
      </c>
      <c r="Q2797">
        <v>0.996</v>
      </c>
      <c r="R2797">
        <v>0.56999999999999995</v>
      </c>
      <c r="S2797">
        <v>0.22500000000000001</v>
      </c>
    </row>
    <row r="2798" spans="1:19" x14ac:dyDescent="0.3">
      <c r="A2798">
        <v>60</v>
      </c>
      <c r="B2798">
        <v>-0.48</v>
      </c>
      <c r="C2798">
        <v>-1.48</v>
      </c>
      <c r="D2798">
        <v>-2.4750000000000001</v>
      </c>
      <c r="E2798">
        <v>-3.0950000000000002</v>
      </c>
      <c r="F2798">
        <v>-3.16</v>
      </c>
      <c r="G2798">
        <v>2.2000000000000002</v>
      </c>
      <c r="H2798">
        <v>0</v>
      </c>
      <c r="I2798">
        <v>1.9690000000000001</v>
      </c>
      <c r="J2798">
        <v>-0.48499999999999999</v>
      </c>
      <c r="K2798">
        <v>-1.48</v>
      </c>
      <c r="L2798">
        <v>-2.4740000000000002</v>
      </c>
      <c r="M2798">
        <v>-3.0950000000000002</v>
      </c>
      <c r="N2798">
        <v>-3.157</v>
      </c>
      <c r="O2798">
        <v>1.0129999999999999</v>
      </c>
      <c r="P2798">
        <v>1.026</v>
      </c>
      <c r="Q2798">
        <v>1.014</v>
      </c>
      <c r="R2798">
        <v>0.57199999999999995</v>
      </c>
      <c r="S2798">
        <v>0.219</v>
      </c>
    </row>
    <row r="2799" spans="1:19" x14ac:dyDescent="0.3">
      <c r="A2799">
        <v>120</v>
      </c>
      <c r="B2799">
        <v>-0.48</v>
      </c>
      <c r="C2799">
        <v>-1.48</v>
      </c>
      <c r="D2799">
        <v>-2.4750000000000001</v>
      </c>
      <c r="E2799">
        <v>-3.0950000000000002</v>
      </c>
      <c r="F2799">
        <v>-3.16</v>
      </c>
      <c r="G2799">
        <v>2.2000000000000002</v>
      </c>
      <c r="H2799">
        <v>0</v>
      </c>
      <c r="I2799">
        <v>1.9690000000000001</v>
      </c>
      <c r="J2799">
        <v>-0.48699999999999999</v>
      </c>
      <c r="K2799">
        <v>-1.48</v>
      </c>
      <c r="L2799">
        <v>-2.4740000000000002</v>
      </c>
      <c r="M2799">
        <v>-3.0950000000000002</v>
      </c>
      <c r="N2799">
        <v>-3.1539999999999999</v>
      </c>
      <c r="O2799">
        <v>1.018</v>
      </c>
      <c r="P2799">
        <v>1.0309999999999999</v>
      </c>
      <c r="Q2799">
        <v>1.02</v>
      </c>
      <c r="R2799">
        <v>0.57199999999999995</v>
      </c>
      <c r="S2799">
        <v>0.21099999999999999</v>
      </c>
    </row>
    <row r="2800" spans="1:19" x14ac:dyDescent="0.3">
      <c r="A2800">
        <v>180</v>
      </c>
      <c r="B2800">
        <v>-0.48</v>
      </c>
      <c r="C2800">
        <v>-1.48</v>
      </c>
      <c r="D2800">
        <v>-2.4750000000000001</v>
      </c>
      <c r="E2800">
        <v>-3.0950000000000002</v>
      </c>
      <c r="F2800">
        <v>-3.16</v>
      </c>
      <c r="G2800">
        <v>2.2000000000000002</v>
      </c>
      <c r="H2800">
        <v>0</v>
      </c>
      <c r="I2800">
        <v>1.9690000000000001</v>
      </c>
      <c r="J2800">
        <v>-0.48899999999999999</v>
      </c>
      <c r="K2800">
        <v>-1.48</v>
      </c>
      <c r="L2800">
        <v>-2.4740000000000002</v>
      </c>
      <c r="M2800">
        <v>-3.0939999999999999</v>
      </c>
      <c r="N2800">
        <v>-3.1509999999999998</v>
      </c>
      <c r="O2800">
        <v>1.02</v>
      </c>
      <c r="P2800">
        <v>1.0349999999999999</v>
      </c>
      <c r="Q2800">
        <v>1.022</v>
      </c>
      <c r="R2800">
        <v>0.57399999999999995</v>
      </c>
      <c r="S2800">
        <v>0.20499999999999999</v>
      </c>
    </row>
    <row r="2801" spans="1:19" x14ac:dyDescent="0.3">
      <c r="A2801">
        <v>240</v>
      </c>
      <c r="B2801">
        <v>-0.48</v>
      </c>
      <c r="C2801">
        <v>-1.48</v>
      </c>
      <c r="D2801">
        <v>-2.4750000000000001</v>
      </c>
      <c r="E2801">
        <v>-3.0950000000000002</v>
      </c>
      <c r="F2801">
        <v>-3.16</v>
      </c>
      <c r="G2801">
        <v>2.2000000000000002</v>
      </c>
      <c r="H2801">
        <v>0</v>
      </c>
      <c r="I2801">
        <v>1.9690000000000001</v>
      </c>
      <c r="J2801">
        <v>-0.49</v>
      </c>
      <c r="K2801">
        <v>-1.48</v>
      </c>
      <c r="L2801">
        <v>-2.4740000000000002</v>
      </c>
      <c r="M2801">
        <v>-3.0950000000000002</v>
      </c>
      <c r="N2801">
        <v>-3.1480000000000001</v>
      </c>
      <c r="O2801">
        <v>1.022</v>
      </c>
      <c r="P2801">
        <v>1.0349999999999999</v>
      </c>
      <c r="Q2801">
        <v>1.022</v>
      </c>
      <c r="R2801">
        <v>0.57899999999999996</v>
      </c>
      <c r="S2801">
        <v>0.2</v>
      </c>
    </row>
    <row r="2802" spans="1:19" x14ac:dyDescent="0.3">
      <c r="A2802">
        <v>300</v>
      </c>
      <c r="B2802">
        <v>-0.48</v>
      </c>
      <c r="C2802">
        <v>-1.48</v>
      </c>
      <c r="D2802">
        <v>-2.4750000000000001</v>
      </c>
      <c r="E2802">
        <v>-3.0950000000000002</v>
      </c>
      <c r="F2802">
        <v>-3.16</v>
      </c>
      <c r="G2802">
        <v>2.2000000000000002</v>
      </c>
      <c r="H2802">
        <v>0</v>
      </c>
      <c r="I2802">
        <v>1.9690000000000001</v>
      </c>
      <c r="J2802">
        <v>-0.49099999999999999</v>
      </c>
      <c r="K2802">
        <v>-1.48</v>
      </c>
      <c r="L2802">
        <v>-2.4729999999999999</v>
      </c>
      <c r="M2802">
        <v>-3.0939999999999999</v>
      </c>
      <c r="N2802">
        <v>-3.145</v>
      </c>
      <c r="O2802">
        <v>1.024</v>
      </c>
      <c r="P2802">
        <v>1.034</v>
      </c>
      <c r="Q2802">
        <v>1.0209999999999999</v>
      </c>
      <c r="R2802">
        <v>0.57999999999999996</v>
      </c>
      <c r="S2802">
        <v>0.19500000000000001</v>
      </c>
    </row>
    <row r="2803" spans="1:19" x14ac:dyDescent="0.3">
      <c r="A2803">
        <v>360</v>
      </c>
      <c r="B2803">
        <v>-0.48</v>
      </c>
      <c r="C2803">
        <v>-1.48</v>
      </c>
      <c r="D2803">
        <v>-2.4750000000000001</v>
      </c>
      <c r="E2803">
        <v>-3.0950000000000002</v>
      </c>
      <c r="F2803">
        <v>-3.16</v>
      </c>
      <c r="G2803">
        <v>2.2000000000000002</v>
      </c>
      <c r="H2803">
        <v>0</v>
      </c>
      <c r="I2803">
        <v>1.9690000000000001</v>
      </c>
      <c r="J2803">
        <v>-0.49099999999999999</v>
      </c>
      <c r="K2803">
        <v>-1.4810000000000001</v>
      </c>
      <c r="L2803">
        <v>-2.4740000000000002</v>
      </c>
      <c r="M2803">
        <v>-3.093</v>
      </c>
      <c r="N2803">
        <v>-3.1419999999999999</v>
      </c>
      <c r="O2803">
        <v>1.0249999999999999</v>
      </c>
      <c r="P2803">
        <v>1.0329999999999999</v>
      </c>
      <c r="Q2803">
        <v>1.022</v>
      </c>
      <c r="R2803">
        <v>0.57699999999999996</v>
      </c>
      <c r="S2803">
        <v>0.191</v>
      </c>
    </row>
    <row r="2804" spans="1:19" x14ac:dyDescent="0.3">
      <c r="A2804">
        <v>420</v>
      </c>
      <c r="B2804">
        <v>-0.48</v>
      </c>
      <c r="C2804">
        <v>-1.48</v>
      </c>
      <c r="D2804">
        <v>-2.4750000000000001</v>
      </c>
      <c r="E2804">
        <v>-3.0950000000000002</v>
      </c>
      <c r="F2804">
        <v>-3.16</v>
      </c>
      <c r="G2804">
        <v>2.2000000000000002</v>
      </c>
      <c r="H2804">
        <v>0</v>
      </c>
      <c r="I2804">
        <v>1.9690000000000001</v>
      </c>
      <c r="J2804">
        <v>-0.49199999999999999</v>
      </c>
      <c r="K2804">
        <v>-1.482</v>
      </c>
      <c r="L2804">
        <v>-2.4740000000000002</v>
      </c>
      <c r="M2804">
        <v>-3.09</v>
      </c>
      <c r="N2804">
        <v>-3.1389999999999998</v>
      </c>
      <c r="O2804">
        <v>1.0249999999999999</v>
      </c>
      <c r="P2804">
        <v>1.0309999999999999</v>
      </c>
      <c r="Q2804">
        <v>1.0229999999999999</v>
      </c>
      <c r="R2804">
        <v>0.57099999999999995</v>
      </c>
      <c r="S2804">
        <v>0.189</v>
      </c>
    </row>
    <row r="2805" spans="1:19" x14ac:dyDescent="0.3">
      <c r="A2805">
        <v>480</v>
      </c>
      <c r="B2805">
        <v>-0.48</v>
      </c>
      <c r="C2805">
        <v>-1.48</v>
      </c>
      <c r="D2805">
        <v>-2.4750000000000001</v>
      </c>
      <c r="E2805">
        <v>-3.0950000000000002</v>
      </c>
      <c r="F2805">
        <v>-3.16</v>
      </c>
      <c r="G2805">
        <v>2.2000000000000002</v>
      </c>
      <c r="H2805">
        <v>0</v>
      </c>
      <c r="I2805">
        <v>1.9690000000000001</v>
      </c>
      <c r="J2805">
        <v>-0.49199999999999999</v>
      </c>
      <c r="K2805">
        <v>-1.4830000000000001</v>
      </c>
      <c r="L2805">
        <v>-2.4729999999999999</v>
      </c>
      <c r="M2805">
        <v>-3.0880000000000001</v>
      </c>
      <c r="N2805">
        <v>-3.1360000000000001</v>
      </c>
      <c r="O2805">
        <v>1.026</v>
      </c>
      <c r="P2805">
        <v>1.03</v>
      </c>
      <c r="Q2805">
        <v>1.022</v>
      </c>
      <c r="R2805">
        <v>0.56499999999999995</v>
      </c>
      <c r="S2805">
        <v>0.187</v>
      </c>
    </row>
    <row r="2806" spans="1:19" x14ac:dyDescent="0.3">
      <c r="A2806">
        <v>540</v>
      </c>
      <c r="B2806">
        <v>-0.48</v>
      </c>
      <c r="C2806">
        <v>-1.48</v>
      </c>
      <c r="D2806">
        <v>-2.4750000000000001</v>
      </c>
      <c r="E2806">
        <v>-3.0950000000000002</v>
      </c>
      <c r="F2806">
        <v>-3.16</v>
      </c>
      <c r="G2806">
        <v>2.2000000000000002</v>
      </c>
      <c r="H2806">
        <v>0</v>
      </c>
      <c r="I2806">
        <v>1.9690000000000001</v>
      </c>
      <c r="J2806">
        <v>-0.49199999999999999</v>
      </c>
      <c r="K2806">
        <v>-1.4830000000000001</v>
      </c>
      <c r="L2806">
        <v>-2.4729999999999999</v>
      </c>
      <c r="M2806">
        <v>-3.085</v>
      </c>
      <c r="N2806">
        <v>-3.133</v>
      </c>
      <c r="O2806">
        <v>1.026</v>
      </c>
      <c r="P2806">
        <v>1.0289999999999999</v>
      </c>
      <c r="Q2806">
        <v>1.0209999999999999</v>
      </c>
      <c r="R2806">
        <v>0.55900000000000005</v>
      </c>
      <c r="S2806">
        <v>0.186</v>
      </c>
    </row>
    <row r="2807" spans="1:19" x14ac:dyDescent="0.3">
      <c r="A2807">
        <v>600</v>
      </c>
      <c r="B2807">
        <v>-0.48</v>
      </c>
      <c r="C2807">
        <v>-1.48</v>
      </c>
      <c r="D2807">
        <v>-2.4750000000000001</v>
      </c>
      <c r="E2807">
        <v>-3.0950000000000002</v>
      </c>
      <c r="F2807">
        <v>-3.16</v>
      </c>
      <c r="G2807">
        <v>2.2000000000000002</v>
      </c>
      <c r="H2807">
        <v>0</v>
      </c>
      <c r="I2807">
        <v>1.9690000000000001</v>
      </c>
      <c r="J2807">
        <v>-0.49299999999999999</v>
      </c>
      <c r="K2807">
        <v>-1.484</v>
      </c>
      <c r="L2807">
        <v>-2.4729999999999999</v>
      </c>
      <c r="M2807">
        <v>-3.0819999999999999</v>
      </c>
      <c r="N2807">
        <v>-3.13</v>
      </c>
      <c r="O2807">
        <v>1.0269999999999999</v>
      </c>
      <c r="P2807">
        <v>1.0289999999999999</v>
      </c>
      <c r="Q2807">
        <v>1.0209999999999999</v>
      </c>
      <c r="R2807">
        <v>0.55400000000000005</v>
      </c>
      <c r="S2807">
        <v>0.185</v>
      </c>
    </row>
    <row r="2809" spans="1:19" x14ac:dyDescent="0.3">
      <c r="A2809" t="s">
        <v>0</v>
      </c>
      <c r="B2809" t="s">
        <v>217</v>
      </c>
    </row>
    <row r="2810" spans="1:19" x14ac:dyDescent="0.3">
      <c r="A2810">
        <v>0</v>
      </c>
      <c r="B2810">
        <v>-0.48</v>
      </c>
      <c r="C2810">
        <v>-1.48</v>
      </c>
      <c r="D2810">
        <v>-2.4769999999999999</v>
      </c>
      <c r="E2810">
        <v>-3.16</v>
      </c>
      <c r="F2810">
        <v>-3.24</v>
      </c>
      <c r="G2810">
        <v>2.2000000000000002</v>
      </c>
      <c r="H2810">
        <v>0.01</v>
      </c>
      <c r="I2810">
        <v>2.4500000000000002</v>
      </c>
      <c r="J2810">
        <v>-0.48</v>
      </c>
      <c r="K2810">
        <v>-1.48</v>
      </c>
      <c r="L2810">
        <v>-2.4769999999999999</v>
      </c>
      <c r="M2810">
        <v>-3.16</v>
      </c>
      <c r="N2810">
        <v>-3.24</v>
      </c>
      <c r="O2810">
        <v>1.006</v>
      </c>
      <c r="P2810">
        <v>1.006</v>
      </c>
      <c r="Q2810">
        <v>0.999</v>
      </c>
      <c r="R2810">
        <v>0.62</v>
      </c>
      <c r="S2810">
        <v>0.24</v>
      </c>
    </row>
    <row r="2811" spans="1:19" x14ac:dyDescent="0.3">
      <c r="A2811">
        <v>60</v>
      </c>
      <c r="B2811">
        <v>-0.48</v>
      </c>
      <c r="C2811">
        <v>-1.48</v>
      </c>
      <c r="D2811">
        <v>-2.4769999999999999</v>
      </c>
      <c r="E2811">
        <v>-3.16</v>
      </c>
      <c r="F2811">
        <v>-3.24</v>
      </c>
      <c r="G2811">
        <v>2.2000000000000002</v>
      </c>
      <c r="H2811">
        <v>0.01</v>
      </c>
      <c r="I2811">
        <v>2.4500000000000002</v>
      </c>
      <c r="J2811">
        <v>-0.48299999999999998</v>
      </c>
      <c r="K2811">
        <v>-1.48</v>
      </c>
      <c r="L2811">
        <v>-2.4769999999999999</v>
      </c>
      <c r="M2811">
        <v>-3.1589999999999998</v>
      </c>
      <c r="N2811">
        <v>-3.2429999999999999</v>
      </c>
      <c r="O2811">
        <v>1.0149999999999999</v>
      </c>
      <c r="P2811">
        <v>1.0269999999999999</v>
      </c>
      <c r="Q2811">
        <v>1.018</v>
      </c>
      <c r="R2811">
        <v>0.622</v>
      </c>
      <c r="S2811">
        <v>0.249</v>
      </c>
    </row>
    <row r="2812" spans="1:19" x14ac:dyDescent="0.3">
      <c r="A2812">
        <v>120</v>
      </c>
      <c r="B2812">
        <v>-0.48</v>
      </c>
      <c r="C2812">
        <v>-1.48</v>
      </c>
      <c r="D2812">
        <v>-2.4769999999999999</v>
      </c>
      <c r="E2812">
        <v>-3.16</v>
      </c>
      <c r="F2812">
        <v>-3.24</v>
      </c>
      <c r="G2812">
        <v>2.2000000000000002</v>
      </c>
      <c r="H2812">
        <v>0.01</v>
      </c>
      <c r="I2812">
        <v>2.4500000000000002</v>
      </c>
      <c r="J2812">
        <v>-0.48499999999999999</v>
      </c>
      <c r="K2812">
        <v>-1.48</v>
      </c>
      <c r="L2812">
        <v>-2.4769999999999999</v>
      </c>
      <c r="M2812">
        <v>-3.1589999999999998</v>
      </c>
      <c r="N2812">
        <v>-3.246</v>
      </c>
      <c r="O2812">
        <v>1.0229999999999999</v>
      </c>
      <c r="P2812">
        <v>1.0309999999999999</v>
      </c>
      <c r="Q2812">
        <v>1.026</v>
      </c>
      <c r="R2812">
        <v>0.625</v>
      </c>
      <c r="S2812">
        <v>0.25700000000000001</v>
      </c>
    </row>
    <row r="2813" spans="1:19" x14ac:dyDescent="0.3">
      <c r="A2813">
        <v>180</v>
      </c>
      <c r="B2813">
        <v>-0.48</v>
      </c>
      <c r="C2813">
        <v>-1.48</v>
      </c>
      <c r="D2813">
        <v>-2.4769999999999999</v>
      </c>
      <c r="E2813">
        <v>-3.16</v>
      </c>
      <c r="F2813">
        <v>-3.24</v>
      </c>
      <c r="G2813">
        <v>2.2000000000000002</v>
      </c>
      <c r="H2813">
        <v>0.01</v>
      </c>
      <c r="I2813">
        <v>2.4500000000000002</v>
      </c>
      <c r="J2813">
        <v>-0.48499999999999999</v>
      </c>
      <c r="K2813">
        <v>-1.48</v>
      </c>
      <c r="L2813">
        <v>-2.4769999999999999</v>
      </c>
      <c r="M2813">
        <v>-3.1589999999999998</v>
      </c>
      <c r="N2813">
        <v>-3.2490000000000001</v>
      </c>
      <c r="O2813">
        <v>1.028</v>
      </c>
      <c r="P2813">
        <v>1.034</v>
      </c>
      <c r="Q2813">
        <v>1.026</v>
      </c>
      <c r="R2813">
        <v>0.627</v>
      </c>
      <c r="S2813">
        <v>0.26300000000000001</v>
      </c>
    </row>
    <row r="2814" spans="1:19" x14ac:dyDescent="0.3">
      <c r="A2814">
        <v>240</v>
      </c>
      <c r="B2814">
        <v>-0.48</v>
      </c>
      <c r="C2814">
        <v>-1.48</v>
      </c>
      <c r="D2814">
        <v>-2.4769999999999999</v>
      </c>
      <c r="E2814">
        <v>-3.16</v>
      </c>
      <c r="F2814">
        <v>-3.24</v>
      </c>
      <c r="G2814">
        <v>2.2000000000000002</v>
      </c>
      <c r="H2814">
        <v>0.01</v>
      </c>
      <c r="I2814">
        <v>2.4500000000000002</v>
      </c>
      <c r="J2814">
        <v>-0.48499999999999999</v>
      </c>
      <c r="K2814">
        <v>-1.48</v>
      </c>
      <c r="L2814">
        <v>-2.4769999999999999</v>
      </c>
      <c r="M2814">
        <v>-3.157</v>
      </c>
      <c r="N2814">
        <v>-3.2519999999999998</v>
      </c>
      <c r="O2814">
        <v>1.0309999999999999</v>
      </c>
      <c r="P2814">
        <v>1.0349999999999999</v>
      </c>
      <c r="Q2814">
        <v>1.0269999999999999</v>
      </c>
      <c r="R2814">
        <v>0.624</v>
      </c>
      <c r="S2814">
        <v>0.26900000000000002</v>
      </c>
    </row>
    <row r="2815" spans="1:19" x14ac:dyDescent="0.3">
      <c r="A2815">
        <v>300</v>
      </c>
      <c r="B2815">
        <v>-0.48</v>
      </c>
      <c r="C2815">
        <v>-1.48</v>
      </c>
      <c r="D2815">
        <v>-2.4769999999999999</v>
      </c>
      <c r="E2815">
        <v>-3.16</v>
      </c>
      <c r="F2815">
        <v>-3.24</v>
      </c>
      <c r="G2815">
        <v>2.2000000000000002</v>
      </c>
      <c r="H2815">
        <v>0.01</v>
      </c>
      <c r="I2815">
        <v>2.4500000000000002</v>
      </c>
      <c r="J2815">
        <v>-0.48399999999999999</v>
      </c>
      <c r="K2815">
        <v>-1.48</v>
      </c>
      <c r="L2815">
        <v>-2.4769999999999999</v>
      </c>
      <c r="M2815">
        <v>-3.157</v>
      </c>
      <c r="N2815">
        <v>-3.2549999999999999</v>
      </c>
      <c r="O2815">
        <v>1.034</v>
      </c>
      <c r="P2815">
        <v>1.034</v>
      </c>
      <c r="Q2815">
        <v>1.028</v>
      </c>
      <c r="R2815">
        <v>0.627</v>
      </c>
      <c r="S2815">
        <v>0.27400000000000002</v>
      </c>
    </row>
    <row r="2816" spans="1:19" x14ac:dyDescent="0.3">
      <c r="A2816">
        <v>360</v>
      </c>
      <c r="B2816">
        <v>-0.48</v>
      </c>
      <c r="C2816">
        <v>-1.48</v>
      </c>
      <c r="D2816">
        <v>-2.4769999999999999</v>
      </c>
      <c r="E2816">
        <v>-3.16</v>
      </c>
      <c r="F2816">
        <v>-3.24</v>
      </c>
      <c r="G2816">
        <v>2.2000000000000002</v>
      </c>
      <c r="H2816">
        <v>0.01</v>
      </c>
      <c r="I2816">
        <v>2.4500000000000002</v>
      </c>
      <c r="J2816">
        <v>-0.48199999999999998</v>
      </c>
      <c r="K2816">
        <v>-1.4810000000000001</v>
      </c>
      <c r="L2816">
        <v>-2.476</v>
      </c>
      <c r="M2816">
        <v>-3.1579999999999999</v>
      </c>
      <c r="N2816">
        <v>-3.258</v>
      </c>
      <c r="O2816">
        <v>1.0369999999999999</v>
      </c>
      <c r="P2816">
        <v>1.0329999999999999</v>
      </c>
      <c r="Q2816">
        <v>1.026</v>
      </c>
      <c r="R2816">
        <v>0.63200000000000001</v>
      </c>
      <c r="S2816">
        <v>0.27800000000000002</v>
      </c>
    </row>
    <row r="2817" spans="1:19" x14ac:dyDescent="0.3">
      <c r="A2817">
        <v>420</v>
      </c>
      <c r="B2817">
        <v>-0.48</v>
      </c>
      <c r="C2817">
        <v>-1.48</v>
      </c>
      <c r="D2817">
        <v>-2.4769999999999999</v>
      </c>
      <c r="E2817">
        <v>-3.16</v>
      </c>
      <c r="F2817">
        <v>-3.24</v>
      </c>
      <c r="G2817">
        <v>2.2000000000000002</v>
      </c>
      <c r="H2817">
        <v>0.01</v>
      </c>
      <c r="I2817">
        <v>2.4500000000000002</v>
      </c>
      <c r="J2817">
        <v>-0.48099999999999998</v>
      </c>
      <c r="K2817">
        <v>-1.4810000000000001</v>
      </c>
      <c r="L2817">
        <v>-2.476</v>
      </c>
      <c r="M2817">
        <v>-3.1589999999999998</v>
      </c>
      <c r="N2817">
        <v>-3.2610000000000001</v>
      </c>
      <c r="O2817">
        <v>1.0389999999999999</v>
      </c>
      <c r="P2817">
        <v>1.032</v>
      </c>
      <c r="Q2817">
        <v>1.026</v>
      </c>
      <c r="R2817">
        <v>0.63800000000000001</v>
      </c>
      <c r="S2817">
        <v>0.28299999999999997</v>
      </c>
    </row>
    <row r="2818" spans="1:19" x14ac:dyDescent="0.3">
      <c r="A2818">
        <v>480</v>
      </c>
      <c r="B2818">
        <v>-0.48</v>
      </c>
      <c r="C2818">
        <v>-1.48</v>
      </c>
      <c r="D2818">
        <v>-2.4769999999999999</v>
      </c>
      <c r="E2818">
        <v>-3.16</v>
      </c>
      <c r="F2818">
        <v>-3.24</v>
      </c>
      <c r="G2818">
        <v>2.2000000000000002</v>
      </c>
      <c r="H2818">
        <v>0.01</v>
      </c>
      <c r="I2818">
        <v>2.4500000000000002</v>
      </c>
      <c r="J2818">
        <v>-0.48</v>
      </c>
      <c r="K2818">
        <v>-1.482</v>
      </c>
      <c r="L2818">
        <v>-2.476</v>
      </c>
      <c r="M2818">
        <v>-3.161</v>
      </c>
      <c r="N2818">
        <v>-3.2639999999999998</v>
      </c>
      <c r="O2818">
        <v>1.0409999999999999</v>
      </c>
      <c r="P2818">
        <v>1.032</v>
      </c>
      <c r="Q2818">
        <v>1.0269999999999999</v>
      </c>
      <c r="R2818">
        <v>0.64400000000000002</v>
      </c>
      <c r="S2818">
        <v>0.28699999999999998</v>
      </c>
    </row>
    <row r="2819" spans="1:19" x14ac:dyDescent="0.3">
      <c r="A2819">
        <v>540</v>
      </c>
      <c r="B2819">
        <v>-0.48</v>
      </c>
      <c r="C2819">
        <v>-1.48</v>
      </c>
      <c r="D2819">
        <v>-2.4769999999999999</v>
      </c>
      <c r="E2819">
        <v>-3.16</v>
      </c>
      <c r="F2819">
        <v>-3.24</v>
      </c>
      <c r="G2819">
        <v>2.2000000000000002</v>
      </c>
      <c r="H2819">
        <v>0.01</v>
      </c>
      <c r="I2819">
        <v>2.4500000000000002</v>
      </c>
      <c r="J2819">
        <v>-0.47799999999999998</v>
      </c>
      <c r="K2819">
        <v>-1.482</v>
      </c>
      <c r="L2819">
        <v>-2.476</v>
      </c>
      <c r="M2819">
        <v>-3.1629999999999998</v>
      </c>
      <c r="N2819">
        <v>-3.2669999999999999</v>
      </c>
      <c r="O2819">
        <v>1.0429999999999999</v>
      </c>
      <c r="P2819">
        <v>1.032</v>
      </c>
      <c r="Q2819">
        <v>1.0269999999999999</v>
      </c>
      <c r="R2819">
        <v>0.65</v>
      </c>
      <c r="S2819">
        <v>0.28999999999999998</v>
      </c>
    </row>
    <row r="2820" spans="1:19" x14ac:dyDescent="0.3">
      <c r="A2820">
        <v>600</v>
      </c>
      <c r="B2820">
        <v>-0.48</v>
      </c>
      <c r="C2820">
        <v>-1.48</v>
      </c>
      <c r="D2820">
        <v>-2.4769999999999999</v>
      </c>
      <c r="E2820">
        <v>-3.16</v>
      </c>
      <c r="F2820">
        <v>-3.24</v>
      </c>
      <c r="G2820">
        <v>2.2000000000000002</v>
      </c>
      <c r="H2820">
        <v>0.01</v>
      </c>
      <c r="I2820">
        <v>2.4500000000000002</v>
      </c>
      <c r="J2820">
        <v>-0.47699999999999998</v>
      </c>
      <c r="K2820">
        <v>-1.482</v>
      </c>
      <c r="L2820">
        <v>-2.476</v>
      </c>
      <c r="M2820">
        <v>-3.1659999999999999</v>
      </c>
      <c r="N2820">
        <v>-3.27</v>
      </c>
      <c r="O2820">
        <v>1.0449999999999999</v>
      </c>
      <c r="P2820">
        <v>1.032</v>
      </c>
      <c r="Q2820">
        <v>1.0269999999999999</v>
      </c>
      <c r="R2820">
        <v>0.65400000000000003</v>
      </c>
      <c r="S2820">
        <v>0.29099999999999998</v>
      </c>
    </row>
    <row r="2822" spans="1:19" x14ac:dyDescent="0.3">
      <c r="A2822" t="s">
        <v>0</v>
      </c>
      <c r="B2822" t="s">
        <v>218</v>
      </c>
    </row>
    <row r="2823" spans="1:19" x14ac:dyDescent="0.3">
      <c r="A2823">
        <v>0</v>
      </c>
      <c r="B2823">
        <v>-0.48</v>
      </c>
      <c r="C2823">
        <v>-1.48</v>
      </c>
      <c r="D2823">
        <v>-2.4769999999999999</v>
      </c>
      <c r="E2823">
        <v>-3.16</v>
      </c>
      <c r="F2823">
        <v>-3.24</v>
      </c>
      <c r="G2823">
        <v>2.2000000000000002</v>
      </c>
      <c r="H2823">
        <v>0.01</v>
      </c>
      <c r="I2823">
        <v>2.2240000000000002</v>
      </c>
      <c r="J2823">
        <v>-0.48</v>
      </c>
      <c r="K2823">
        <v>-1.48</v>
      </c>
      <c r="L2823">
        <v>-2.4769999999999999</v>
      </c>
      <c r="M2823">
        <v>-3.16</v>
      </c>
      <c r="N2823">
        <v>-3.24</v>
      </c>
      <c r="O2823">
        <v>1.006</v>
      </c>
      <c r="P2823">
        <v>1.006</v>
      </c>
      <c r="Q2823">
        <v>0.999</v>
      </c>
      <c r="R2823">
        <v>0.62</v>
      </c>
      <c r="S2823">
        <v>0.24</v>
      </c>
    </row>
    <row r="2824" spans="1:19" x14ac:dyDescent="0.3">
      <c r="A2824">
        <v>60</v>
      </c>
      <c r="B2824">
        <v>-0.48</v>
      </c>
      <c r="C2824">
        <v>-1.48</v>
      </c>
      <c r="D2824">
        <v>-2.4769999999999999</v>
      </c>
      <c r="E2824">
        <v>-3.16</v>
      </c>
      <c r="F2824">
        <v>-3.24</v>
      </c>
      <c r="G2824">
        <v>2.2000000000000002</v>
      </c>
      <c r="H2824">
        <v>0.01</v>
      </c>
      <c r="I2824">
        <v>2.2240000000000002</v>
      </c>
      <c r="J2824">
        <v>-0.48399999999999999</v>
      </c>
      <c r="K2824">
        <v>-1.48</v>
      </c>
      <c r="L2824">
        <v>-2.4769999999999999</v>
      </c>
      <c r="M2824">
        <v>-3.1589999999999998</v>
      </c>
      <c r="N2824">
        <v>-3.24</v>
      </c>
      <c r="O2824">
        <v>1.016</v>
      </c>
      <c r="P2824">
        <v>1.0269999999999999</v>
      </c>
      <c r="Q2824">
        <v>1.018</v>
      </c>
      <c r="R2824">
        <v>0.623</v>
      </c>
      <c r="S2824">
        <v>0.24099999999999999</v>
      </c>
    </row>
    <row r="2825" spans="1:19" x14ac:dyDescent="0.3">
      <c r="A2825">
        <v>120</v>
      </c>
      <c r="B2825">
        <v>-0.48</v>
      </c>
      <c r="C2825">
        <v>-1.48</v>
      </c>
      <c r="D2825">
        <v>-2.4769999999999999</v>
      </c>
      <c r="E2825">
        <v>-3.16</v>
      </c>
      <c r="F2825">
        <v>-3.24</v>
      </c>
      <c r="G2825">
        <v>2.2000000000000002</v>
      </c>
      <c r="H2825">
        <v>0.01</v>
      </c>
      <c r="I2825">
        <v>2.2240000000000002</v>
      </c>
      <c r="J2825">
        <v>-0.48499999999999999</v>
      </c>
      <c r="K2825">
        <v>-1.48</v>
      </c>
      <c r="L2825">
        <v>-2.4769999999999999</v>
      </c>
      <c r="M2825">
        <v>-3.1589999999999998</v>
      </c>
      <c r="N2825">
        <v>-3.24</v>
      </c>
      <c r="O2825">
        <v>1.0229999999999999</v>
      </c>
      <c r="P2825">
        <v>1.0309999999999999</v>
      </c>
      <c r="Q2825">
        <v>1.026</v>
      </c>
      <c r="R2825">
        <v>0.624</v>
      </c>
      <c r="S2825">
        <v>0.24099999999999999</v>
      </c>
    </row>
    <row r="2826" spans="1:19" x14ac:dyDescent="0.3">
      <c r="A2826">
        <v>180</v>
      </c>
      <c r="B2826">
        <v>-0.48</v>
      </c>
      <c r="C2826">
        <v>-1.48</v>
      </c>
      <c r="D2826">
        <v>-2.4769999999999999</v>
      </c>
      <c r="E2826">
        <v>-3.16</v>
      </c>
      <c r="F2826">
        <v>-3.24</v>
      </c>
      <c r="G2826">
        <v>2.2000000000000002</v>
      </c>
      <c r="H2826">
        <v>0.01</v>
      </c>
      <c r="I2826">
        <v>2.2240000000000002</v>
      </c>
      <c r="J2826">
        <v>-0.48499999999999999</v>
      </c>
      <c r="K2826">
        <v>-1.48</v>
      </c>
      <c r="L2826">
        <v>-2.4769999999999999</v>
      </c>
      <c r="M2826">
        <v>-3.1589999999999998</v>
      </c>
      <c r="N2826">
        <v>-3.24</v>
      </c>
      <c r="O2826">
        <v>1.028</v>
      </c>
      <c r="P2826">
        <v>1.0349999999999999</v>
      </c>
      <c r="Q2826">
        <v>1.0269999999999999</v>
      </c>
      <c r="R2826">
        <v>0.626</v>
      </c>
      <c r="S2826">
        <v>0.24099999999999999</v>
      </c>
    </row>
    <row r="2827" spans="1:19" x14ac:dyDescent="0.3">
      <c r="A2827">
        <v>240</v>
      </c>
      <c r="B2827">
        <v>-0.48</v>
      </c>
      <c r="C2827">
        <v>-1.48</v>
      </c>
      <c r="D2827">
        <v>-2.4769999999999999</v>
      </c>
      <c r="E2827">
        <v>-3.16</v>
      </c>
      <c r="F2827">
        <v>-3.24</v>
      </c>
      <c r="G2827">
        <v>2.2000000000000002</v>
      </c>
      <c r="H2827">
        <v>0.01</v>
      </c>
      <c r="I2827">
        <v>2.2240000000000002</v>
      </c>
      <c r="J2827">
        <v>-0.48499999999999999</v>
      </c>
      <c r="K2827">
        <v>-1.48</v>
      </c>
      <c r="L2827">
        <v>-2.4769999999999999</v>
      </c>
      <c r="M2827">
        <v>-3.1579999999999999</v>
      </c>
      <c r="N2827">
        <v>-3.24</v>
      </c>
      <c r="O2827">
        <v>1.0309999999999999</v>
      </c>
      <c r="P2827">
        <v>1.0349999999999999</v>
      </c>
      <c r="Q2827">
        <v>1.0269999999999999</v>
      </c>
      <c r="R2827">
        <v>0.628</v>
      </c>
      <c r="S2827">
        <v>0.24199999999999999</v>
      </c>
    </row>
    <row r="2828" spans="1:19" x14ac:dyDescent="0.3">
      <c r="A2828">
        <v>300</v>
      </c>
      <c r="B2828">
        <v>-0.48</v>
      </c>
      <c r="C2828">
        <v>-1.48</v>
      </c>
      <c r="D2828">
        <v>-2.4769999999999999</v>
      </c>
      <c r="E2828">
        <v>-3.16</v>
      </c>
      <c r="F2828">
        <v>-3.24</v>
      </c>
      <c r="G2828">
        <v>2.2000000000000002</v>
      </c>
      <c r="H2828">
        <v>0.01</v>
      </c>
      <c r="I2828">
        <v>2.2240000000000002</v>
      </c>
      <c r="J2828">
        <v>-0.48399999999999999</v>
      </c>
      <c r="K2828">
        <v>-1.48</v>
      </c>
      <c r="L2828">
        <v>-2.476</v>
      </c>
      <c r="M2828">
        <v>-3.157</v>
      </c>
      <c r="N2828">
        <v>-3.24</v>
      </c>
      <c r="O2828">
        <v>1.034</v>
      </c>
      <c r="P2828">
        <v>1.034</v>
      </c>
      <c r="Q2828">
        <v>1.0269999999999999</v>
      </c>
      <c r="R2828">
        <v>0.629</v>
      </c>
      <c r="S2828">
        <v>0.24199999999999999</v>
      </c>
    </row>
    <row r="2829" spans="1:19" x14ac:dyDescent="0.3">
      <c r="A2829">
        <v>360</v>
      </c>
      <c r="B2829">
        <v>-0.48</v>
      </c>
      <c r="C2829">
        <v>-1.48</v>
      </c>
      <c r="D2829">
        <v>-2.4769999999999999</v>
      </c>
      <c r="E2829">
        <v>-3.16</v>
      </c>
      <c r="F2829">
        <v>-3.24</v>
      </c>
      <c r="G2829">
        <v>2.2000000000000002</v>
      </c>
      <c r="H2829">
        <v>0.01</v>
      </c>
      <c r="I2829">
        <v>2.2240000000000002</v>
      </c>
      <c r="J2829">
        <v>-0.48199999999999998</v>
      </c>
      <c r="K2829">
        <v>-1.4810000000000001</v>
      </c>
      <c r="L2829">
        <v>-2.476</v>
      </c>
      <c r="M2829">
        <v>-3.157</v>
      </c>
      <c r="N2829">
        <v>-3.24</v>
      </c>
      <c r="O2829">
        <v>1.0369999999999999</v>
      </c>
      <c r="P2829">
        <v>1.0329999999999999</v>
      </c>
      <c r="Q2829">
        <v>1.026</v>
      </c>
      <c r="R2829">
        <v>0.63</v>
      </c>
      <c r="S2829">
        <v>0.24299999999999999</v>
      </c>
    </row>
    <row r="2830" spans="1:19" x14ac:dyDescent="0.3">
      <c r="A2830">
        <v>420</v>
      </c>
      <c r="B2830">
        <v>-0.48</v>
      </c>
      <c r="C2830">
        <v>-1.48</v>
      </c>
      <c r="D2830">
        <v>-2.4769999999999999</v>
      </c>
      <c r="E2830">
        <v>-3.16</v>
      </c>
      <c r="F2830">
        <v>-3.24</v>
      </c>
      <c r="G2830">
        <v>2.2000000000000002</v>
      </c>
      <c r="H2830">
        <v>0.01</v>
      </c>
      <c r="I2830">
        <v>2.2240000000000002</v>
      </c>
      <c r="J2830">
        <v>-0.48099999999999998</v>
      </c>
      <c r="K2830">
        <v>-1.4810000000000001</v>
      </c>
      <c r="L2830">
        <v>-2.476</v>
      </c>
      <c r="M2830">
        <v>-3.157</v>
      </c>
      <c r="N2830">
        <v>-3.24</v>
      </c>
      <c r="O2830">
        <v>1.0389999999999999</v>
      </c>
      <c r="P2830">
        <v>1.032</v>
      </c>
      <c r="Q2830">
        <v>1.026</v>
      </c>
      <c r="R2830">
        <v>0.63100000000000001</v>
      </c>
      <c r="S2830">
        <v>0.24399999999999999</v>
      </c>
    </row>
    <row r="2831" spans="1:19" x14ac:dyDescent="0.3">
      <c r="A2831">
        <v>480</v>
      </c>
      <c r="B2831">
        <v>-0.48</v>
      </c>
      <c r="C2831">
        <v>-1.48</v>
      </c>
      <c r="D2831">
        <v>-2.4769999999999999</v>
      </c>
      <c r="E2831">
        <v>-3.16</v>
      </c>
      <c r="F2831">
        <v>-3.24</v>
      </c>
      <c r="G2831">
        <v>2.2000000000000002</v>
      </c>
      <c r="H2831">
        <v>0.01</v>
      </c>
      <c r="I2831">
        <v>2.2240000000000002</v>
      </c>
      <c r="J2831">
        <v>-0.48</v>
      </c>
      <c r="K2831">
        <v>-1.482</v>
      </c>
      <c r="L2831">
        <v>-2.476</v>
      </c>
      <c r="M2831">
        <v>-3.157</v>
      </c>
      <c r="N2831">
        <v>-3.24</v>
      </c>
      <c r="O2831">
        <v>1.0409999999999999</v>
      </c>
      <c r="P2831">
        <v>1.032</v>
      </c>
      <c r="Q2831">
        <v>1.0269999999999999</v>
      </c>
      <c r="R2831">
        <v>0.63100000000000001</v>
      </c>
      <c r="S2831">
        <v>0.245</v>
      </c>
    </row>
    <row r="2832" spans="1:19" x14ac:dyDescent="0.3">
      <c r="A2832">
        <v>540</v>
      </c>
      <c r="B2832">
        <v>-0.48</v>
      </c>
      <c r="C2832">
        <v>-1.48</v>
      </c>
      <c r="D2832">
        <v>-2.4769999999999999</v>
      </c>
      <c r="E2832">
        <v>-3.16</v>
      </c>
      <c r="F2832">
        <v>-3.24</v>
      </c>
      <c r="G2832">
        <v>2.2000000000000002</v>
      </c>
      <c r="H2832">
        <v>0.01</v>
      </c>
      <c r="I2832">
        <v>2.2240000000000002</v>
      </c>
      <c r="J2832">
        <v>-0.47799999999999998</v>
      </c>
      <c r="K2832">
        <v>-1.482</v>
      </c>
      <c r="L2832">
        <v>-2.476</v>
      </c>
      <c r="M2832">
        <v>-3.157</v>
      </c>
      <c r="N2832">
        <v>-3.24</v>
      </c>
      <c r="O2832">
        <v>1.0429999999999999</v>
      </c>
      <c r="P2832">
        <v>1.032</v>
      </c>
      <c r="Q2832">
        <v>1.026</v>
      </c>
      <c r="R2832">
        <v>0.63200000000000001</v>
      </c>
      <c r="S2832">
        <v>0.246</v>
      </c>
    </row>
    <row r="2833" spans="1:19" x14ac:dyDescent="0.3">
      <c r="A2833">
        <v>600</v>
      </c>
      <c r="B2833">
        <v>-0.48</v>
      </c>
      <c r="C2833">
        <v>-1.48</v>
      </c>
      <c r="D2833">
        <v>-2.4769999999999999</v>
      </c>
      <c r="E2833">
        <v>-3.16</v>
      </c>
      <c r="F2833">
        <v>-3.24</v>
      </c>
      <c r="G2833">
        <v>2.2000000000000002</v>
      </c>
      <c r="H2833">
        <v>0.01</v>
      </c>
      <c r="I2833">
        <v>2.2240000000000002</v>
      </c>
      <c r="J2833">
        <v>-0.47599999999999998</v>
      </c>
      <c r="K2833">
        <v>-1.482</v>
      </c>
      <c r="L2833">
        <v>-2.476</v>
      </c>
      <c r="M2833">
        <v>-3.157</v>
      </c>
      <c r="N2833">
        <v>-3.24</v>
      </c>
      <c r="O2833">
        <v>1.044</v>
      </c>
      <c r="P2833">
        <v>1.0329999999999999</v>
      </c>
      <c r="Q2833">
        <v>1.026</v>
      </c>
      <c r="R2833">
        <v>0.63200000000000001</v>
      </c>
      <c r="S2833">
        <v>0.246</v>
      </c>
    </row>
    <row r="2835" spans="1:19" x14ac:dyDescent="0.3">
      <c r="A2835" t="s">
        <v>0</v>
      </c>
      <c r="B2835" t="s">
        <v>219</v>
      </c>
    </row>
    <row r="2836" spans="1:19" x14ac:dyDescent="0.3">
      <c r="A2836">
        <v>0</v>
      </c>
      <c r="B2836">
        <v>-0.48</v>
      </c>
      <c r="C2836">
        <v>-1.48</v>
      </c>
      <c r="D2836">
        <v>-2.4769999999999999</v>
      </c>
      <c r="E2836">
        <v>-3.16</v>
      </c>
      <c r="F2836">
        <v>-3.24</v>
      </c>
      <c r="G2836">
        <v>2.2000000000000002</v>
      </c>
      <c r="H2836">
        <v>0.01</v>
      </c>
      <c r="I2836">
        <v>1.9870000000000001</v>
      </c>
      <c r="J2836">
        <v>-0.48</v>
      </c>
      <c r="K2836">
        <v>-1.48</v>
      </c>
      <c r="L2836">
        <v>-2.4769999999999999</v>
      </c>
      <c r="M2836">
        <v>-3.16</v>
      </c>
      <c r="N2836">
        <v>-3.24</v>
      </c>
      <c r="O2836">
        <v>1.006</v>
      </c>
      <c r="P2836">
        <v>1.006</v>
      </c>
      <c r="Q2836">
        <v>0.999</v>
      </c>
      <c r="R2836">
        <v>0.62</v>
      </c>
      <c r="S2836">
        <v>0.24</v>
      </c>
    </row>
    <row r="2837" spans="1:19" x14ac:dyDescent="0.3">
      <c r="A2837">
        <v>60</v>
      </c>
      <c r="B2837">
        <v>-0.48</v>
      </c>
      <c r="C2837">
        <v>-1.48</v>
      </c>
      <c r="D2837">
        <v>-2.4769999999999999</v>
      </c>
      <c r="E2837">
        <v>-3.16</v>
      </c>
      <c r="F2837">
        <v>-3.24</v>
      </c>
      <c r="G2837">
        <v>2.2000000000000002</v>
      </c>
      <c r="H2837">
        <v>0.01</v>
      </c>
      <c r="I2837">
        <v>1.9870000000000001</v>
      </c>
      <c r="J2837">
        <v>-0.48399999999999999</v>
      </c>
      <c r="K2837">
        <v>-1.48</v>
      </c>
      <c r="L2837">
        <v>-2.4769999999999999</v>
      </c>
      <c r="M2837">
        <v>-3.16</v>
      </c>
      <c r="N2837">
        <v>-3.2370000000000001</v>
      </c>
      <c r="O2837">
        <v>1.016</v>
      </c>
      <c r="P2837">
        <v>1.026</v>
      </c>
      <c r="Q2837">
        <v>1.018</v>
      </c>
      <c r="R2837">
        <v>0.624</v>
      </c>
      <c r="S2837">
        <v>0.23300000000000001</v>
      </c>
    </row>
    <row r="2838" spans="1:19" x14ac:dyDescent="0.3">
      <c r="A2838">
        <v>120</v>
      </c>
      <c r="B2838">
        <v>-0.48</v>
      </c>
      <c r="C2838">
        <v>-1.48</v>
      </c>
      <c r="D2838">
        <v>-2.4769999999999999</v>
      </c>
      <c r="E2838">
        <v>-3.16</v>
      </c>
      <c r="F2838">
        <v>-3.24</v>
      </c>
      <c r="G2838">
        <v>2.2000000000000002</v>
      </c>
      <c r="H2838">
        <v>0.01</v>
      </c>
      <c r="I2838">
        <v>1.9870000000000001</v>
      </c>
      <c r="J2838">
        <v>-0.48499999999999999</v>
      </c>
      <c r="K2838">
        <v>-1.48</v>
      </c>
      <c r="L2838">
        <v>-2.4769999999999999</v>
      </c>
      <c r="M2838">
        <v>-3.1589999999999998</v>
      </c>
      <c r="N2838">
        <v>-3.234</v>
      </c>
      <c r="O2838">
        <v>1.0229999999999999</v>
      </c>
      <c r="P2838">
        <v>1.0309999999999999</v>
      </c>
      <c r="Q2838">
        <v>1.0249999999999999</v>
      </c>
      <c r="R2838">
        <v>0.623</v>
      </c>
      <c r="S2838">
        <v>0.22600000000000001</v>
      </c>
    </row>
    <row r="2839" spans="1:19" x14ac:dyDescent="0.3">
      <c r="A2839">
        <v>180</v>
      </c>
      <c r="B2839">
        <v>-0.48</v>
      </c>
      <c r="C2839">
        <v>-1.48</v>
      </c>
      <c r="D2839">
        <v>-2.4769999999999999</v>
      </c>
      <c r="E2839">
        <v>-3.16</v>
      </c>
      <c r="F2839">
        <v>-3.24</v>
      </c>
      <c r="G2839">
        <v>2.2000000000000002</v>
      </c>
      <c r="H2839">
        <v>0.01</v>
      </c>
      <c r="I2839">
        <v>1.9870000000000001</v>
      </c>
      <c r="J2839">
        <v>-0.48499999999999999</v>
      </c>
      <c r="K2839">
        <v>-1.48</v>
      </c>
      <c r="L2839">
        <v>-2.4769999999999999</v>
      </c>
      <c r="M2839">
        <v>-3.1579999999999999</v>
      </c>
      <c r="N2839">
        <v>-3.2309999999999999</v>
      </c>
      <c r="O2839">
        <v>1.028</v>
      </c>
      <c r="P2839">
        <v>1.0349999999999999</v>
      </c>
      <c r="Q2839">
        <v>1.0269999999999999</v>
      </c>
      <c r="R2839">
        <v>0.625</v>
      </c>
      <c r="S2839">
        <v>0.219</v>
      </c>
    </row>
    <row r="2840" spans="1:19" x14ac:dyDescent="0.3">
      <c r="A2840">
        <v>240</v>
      </c>
      <c r="B2840">
        <v>-0.48</v>
      </c>
      <c r="C2840">
        <v>-1.48</v>
      </c>
      <c r="D2840">
        <v>-2.4769999999999999</v>
      </c>
      <c r="E2840">
        <v>-3.16</v>
      </c>
      <c r="F2840">
        <v>-3.24</v>
      </c>
      <c r="G2840">
        <v>2.2000000000000002</v>
      </c>
      <c r="H2840">
        <v>0.01</v>
      </c>
      <c r="I2840">
        <v>1.9870000000000001</v>
      </c>
      <c r="J2840">
        <v>-0.48499999999999999</v>
      </c>
      <c r="K2840">
        <v>-1.48</v>
      </c>
      <c r="L2840">
        <v>-2.4769999999999999</v>
      </c>
      <c r="M2840">
        <v>-3.1589999999999998</v>
      </c>
      <c r="N2840">
        <v>-3.2280000000000002</v>
      </c>
      <c r="O2840">
        <v>1.0309999999999999</v>
      </c>
      <c r="P2840">
        <v>1.036</v>
      </c>
      <c r="Q2840">
        <v>1.0269999999999999</v>
      </c>
      <c r="R2840">
        <v>0.63100000000000001</v>
      </c>
      <c r="S2840">
        <v>0.215</v>
      </c>
    </row>
    <row r="2841" spans="1:19" x14ac:dyDescent="0.3">
      <c r="A2841">
        <v>300</v>
      </c>
      <c r="B2841">
        <v>-0.48</v>
      </c>
      <c r="C2841">
        <v>-1.48</v>
      </c>
      <c r="D2841">
        <v>-2.4769999999999999</v>
      </c>
      <c r="E2841">
        <v>-3.16</v>
      </c>
      <c r="F2841">
        <v>-3.24</v>
      </c>
      <c r="G2841">
        <v>2.2000000000000002</v>
      </c>
      <c r="H2841">
        <v>0.01</v>
      </c>
      <c r="I2841">
        <v>1.9870000000000001</v>
      </c>
      <c r="J2841">
        <v>-0.48399999999999999</v>
      </c>
      <c r="K2841">
        <v>-1.48</v>
      </c>
      <c r="L2841">
        <v>-2.476</v>
      </c>
      <c r="M2841">
        <v>-3.1589999999999998</v>
      </c>
      <c r="N2841">
        <v>-3.2250000000000001</v>
      </c>
      <c r="O2841">
        <v>1.034</v>
      </c>
      <c r="P2841">
        <v>1.034</v>
      </c>
      <c r="Q2841">
        <v>1.026</v>
      </c>
      <c r="R2841">
        <v>0.63200000000000001</v>
      </c>
      <c r="S2841">
        <v>0.21099999999999999</v>
      </c>
    </row>
    <row r="2842" spans="1:19" x14ac:dyDescent="0.3">
      <c r="A2842">
        <v>360</v>
      </c>
      <c r="B2842">
        <v>-0.48</v>
      </c>
      <c r="C2842">
        <v>-1.48</v>
      </c>
      <c r="D2842">
        <v>-2.4769999999999999</v>
      </c>
      <c r="E2842">
        <v>-3.16</v>
      </c>
      <c r="F2842">
        <v>-3.24</v>
      </c>
      <c r="G2842">
        <v>2.2000000000000002</v>
      </c>
      <c r="H2842">
        <v>0.01</v>
      </c>
      <c r="I2842">
        <v>1.9870000000000001</v>
      </c>
      <c r="J2842">
        <v>-0.48299999999999998</v>
      </c>
      <c r="K2842">
        <v>-1.4810000000000001</v>
      </c>
      <c r="L2842">
        <v>-2.476</v>
      </c>
      <c r="M2842">
        <v>-3.157</v>
      </c>
      <c r="N2842">
        <v>-3.222</v>
      </c>
      <c r="O2842">
        <v>1.0369999999999999</v>
      </c>
      <c r="P2842">
        <v>1.0329999999999999</v>
      </c>
      <c r="Q2842">
        <v>1.0269999999999999</v>
      </c>
      <c r="R2842">
        <v>0.628</v>
      </c>
      <c r="S2842">
        <v>0.20699999999999999</v>
      </c>
    </row>
    <row r="2843" spans="1:19" x14ac:dyDescent="0.3">
      <c r="A2843">
        <v>420</v>
      </c>
      <c r="B2843">
        <v>-0.48</v>
      </c>
      <c r="C2843">
        <v>-1.48</v>
      </c>
      <c r="D2843">
        <v>-2.4769999999999999</v>
      </c>
      <c r="E2843">
        <v>-3.16</v>
      </c>
      <c r="F2843">
        <v>-3.24</v>
      </c>
      <c r="G2843">
        <v>2.2000000000000002</v>
      </c>
      <c r="H2843">
        <v>0.01</v>
      </c>
      <c r="I2843">
        <v>1.9870000000000001</v>
      </c>
      <c r="J2843">
        <v>-0.48099999999999998</v>
      </c>
      <c r="K2843">
        <v>-1.4810000000000001</v>
      </c>
      <c r="L2843">
        <v>-2.476</v>
      </c>
      <c r="M2843">
        <v>-3.1549999999999998</v>
      </c>
      <c r="N2843">
        <v>-3.2189999999999999</v>
      </c>
      <c r="O2843">
        <v>1.0389999999999999</v>
      </c>
      <c r="P2843">
        <v>1.032</v>
      </c>
      <c r="Q2843">
        <v>1.0269999999999999</v>
      </c>
      <c r="R2843">
        <v>0.622</v>
      </c>
      <c r="S2843">
        <v>0.20399999999999999</v>
      </c>
    </row>
    <row r="2844" spans="1:19" x14ac:dyDescent="0.3">
      <c r="A2844">
        <v>480</v>
      </c>
      <c r="B2844">
        <v>-0.48</v>
      </c>
      <c r="C2844">
        <v>-1.48</v>
      </c>
      <c r="D2844">
        <v>-2.4769999999999999</v>
      </c>
      <c r="E2844">
        <v>-3.16</v>
      </c>
      <c r="F2844">
        <v>-3.24</v>
      </c>
      <c r="G2844">
        <v>2.2000000000000002</v>
      </c>
      <c r="H2844">
        <v>0.01</v>
      </c>
      <c r="I2844">
        <v>1.9870000000000001</v>
      </c>
      <c r="J2844">
        <v>-0.48</v>
      </c>
      <c r="K2844">
        <v>-1.482</v>
      </c>
      <c r="L2844">
        <v>-2.476</v>
      </c>
      <c r="M2844">
        <v>-3.1520000000000001</v>
      </c>
      <c r="N2844">
        <v>-3.2160000000000002</v>
      </c>
      <c r="O2844">
        <v>1.0409999999999999</v>
      </c>
      <c r="P2844">
        <v>1.032</v>
      </c>
      <c r="Q2844">
        <v>1.0269999999999999</v>
      </c>
      <c r="R2844">
        <v>0.61699999999999999</v>
      </c>
      <c r="S2844">
        <v>0.20200000000000001</v>
      </c>
    </row>
    <row r="2845" spans="1:19" x14ac:dyDescent="0.3">
      <c r="A2845">
        <v>540</v>
      </c>
      <c r="B2845">
        <v>-0.48</v>
      </c>
      <c r="C2845">
        <v>-1.48</v>
      </c>
      <c r="D2845">
        <v>-2.4769999999999999</v>
      </c>
      <c r="E2845">
        <v>-3.16</v>
      </c>
      <c r="F2845">
        <v>-3.24</v>
      </c>
      <c r="G2845">
        <v>2.2000000000000002</v>
      </c>
      <c r="H2845">
        <v>0.01</v>
      </c>
      <c r="I2845">
        <v>1.9870000000000001</v>
      </c>
      <c r="J2845">
        <v>-0.47799999999999998</v>
      </c>
      <c r="K2845">
        <v>-1.482</v>
      </c>
      <c r="L2845">
        <v>-2.476</v>
      </c>
      <c r="M2845">
        <v>-3.149</v>
      </c>
      <c r="N2845">
        <v>-3.2130000000000001</v>
      </c>
      <c r="O2845">
        <v>1.0429999999999999</v>
      </c>
      <c r="P2845">
        <v>1.032</v>
      </c>
      <c r="Q2845">
        <v>1.026</v>
      </c>
      <c r="R2845">
        <v>0.61199999999999999</v>
      </c>
      <c r="S2845">
        <v>0.20100000000000001</v>
      </c>
    </row>
    <row r="2846" spans="1:19" x14ac:dyDescent="0.3">
      <c r="A2846">
        <v>600</v>
      </c>
      <c r="B2846">
        <v>-0.48</v>
      </c>
      <c r="C2846">
        <v>-1.48</v>
      </c>
      <c r="D2846">
        <v>-2.4769999999999999</v>
      </c>
      <c r="E2846">
        <v>-3.16</v>
      </c>
      <c r="F2846">
        <v>-3.24</v>
      </c>
      <c r="G2846">
        <v>2.2000000000000002</v>
      </c>
      <c r="H2846">
        <v>0.01</v>
      </c>
      <c r="I2846">
        <v>1.9870000000000001</v>
      </c>
      <c r="J2846">
        <v>-0.47699999999999998</v>
      </c>
      <c r="K2846">
        <v>-1.482</v>
      </c>
      <c r="L2846">
        <v>-2.476</v>
      </c>
      <c r="M2846">
        <v>-3.1469999999999998</v>
      </c>
      <c r="N2846">
        <v>-3.21</v>
      </c>
      <c r="O2846">
        <v>1.0449999999999999</v>
      </c>
      <c r="P2846">
        <v>1.0329999999999999</v>
      </c>
      <c r="Q2846">
        <v>1.026</v>
      </c>
      <c r="R2846">
        <v>0.60799999999999998</v>
      </c>
      <c r="S2846">
        <v>0.2</v>
      </c>
    </row>
    <row r="2848" spans="1:19" x14ac:dyDescent="0.3">
      <c r="A2848" t="s">
        <v>0</v>
      </c>
      <c r="B2848" t="s">
        <v>220</v>
      </c>
    </row>
    <row r="2849" spans="1:19" x14ac:dyDescent="0.3">
      <c r="A2849">
        <v>0</v>
      </c>
      <c r="B2849">
        <v>-0.48</v>
      </c>
      <c r="C2849">
        <v>-1.48</v>
      </c>
      <c r="D2849">
        <v>-2.4769999999999999</v>
      </c>
      <c r="E2849">
        <v>-3.1520000000000001</v>
      </c>
      <c r="F2849">
        <v>-3.23</v>
      </c>
      <c r="G2849">
        <v>2.2000000000000002</v>
      </c>
      <c r="H2849">
        <v>0.01</v>
      </c>
      <c r="I2849">
        <v>2.452</v>
      </c>
      <c r="J2849">
        <v>-0.48</v>
      </c>
      <c r="K2849">
        <v>-1.48</v>
      </c>
      <c r="L2849">
        <v>-2.4769999999999999</v>
      </c>
      <c r="M2849">
        <v>-3.1520000000000001</v>
      </c>
      <c r="N2849">
        <v>-3.23</v>
      </c>
      <c r="O2849">
        <v>1.006</v>
      </c>
      <c r="P2849">
        <v>1.006</v>
      </c>
      <c r="Q2849">
        <v>0.999</v>
      </c>
      <c r="R2849">
        <v>0.61299999999999999</v>
      </c>
      <c r="S2849">
        <v>0.23799999999999999</v>
      </c>
    </row>
    <row r="2850" spans="1:19" x14ac:dyDescent="0.3">
      <c r="A2850">
        <v>60</v>
      </c>
      <c r="B2850">
        <v>-0.48</v>
      </c>
      <c r="C2850">
        <v>-1.48</v>
      </c>
      <c r="D2850">
        <v>-2.4769999999999999</v>
      </c>
      <c r="E2850">
        <v>-3.1520000000000001</v>
      </c>
      <c r="F2850">
        <v>-3.23</v>
      </c>
      <c r="G2850">
        <v>2.2000000000000002</v>
      </c>
      <c r="H2850">
        <v>0.01</v>
      </c>
      <c r="I2850">
        <v>2.452</v>
      </c>
      <c r="J2850">
        <v>-0.48399999999999999</v>
      </c>
      <c r="K2850">
        <v>-1.48</v>
      </c>
      <c r="L2850">
        <v>-2.476</v>
      </c>
      <c r="M2850">
        <v>-3.1509999999999998</v>
      </c>
      <c r="N2850">
        <v>-3.2330000000000001</v>
      </c>
      <c r="O2850">
        <v>1.016</v>
      </c>
      <c r="P2850">
        <v>1.0269999999999999</v>
      </c>
      <c r="Q2850">
        <v>1.018</v>
      </c>
      <c r="R2850">
        <v>0.61499999999999999</v>
      </c>
      <c r="S2850">
        <v>0.247</v>
      </c>
    </row>
    <row r="2851" spans="1:19" x14ac:dyDescent="0.3">
      <c r="A2851">
        <v>120</v>
      </c>
      <c r="B2851">
        <v>-0.48</v>
      </c>
      <c r="C2851">
        <v>-1.48</v>
      </c>
      <c r="D2851">
        <v>-2.4769999999999999</v>
      </c>
      <c r="E2851">
        <v>-3.1520000000000001</v>
      </c>
      <c r="F2851">
        <v>-3.23</v>
      </c>
      <c r="G2851">
        <v>2.2000000000000002</v>
      </c>
      <c r="H2851">
        <v>0.01</v>
      </c>
      <c r="I2851">
        <v>2.452</v>
      </c>
      <c r="J2851">
        <v>-0.48499999999999999</v>
      </c>
      <c r="K2851">
        <v>-1.48</v>
      </c>
      <c r="L2851">
        <v>-2.4769999999999999</v>
      </c>
      <c r="M2851">
        <v>-3.1520000000000001</v>
      </c>
      <c r="N2851">
        <v>-3.2360000000000002</v>
      </c>
      <c r="O2851">
        <v>1.0229999999999999</v>
      </c>
      <c r="P2851">
        <v>1.0309999999999999</v>
      </c>
      <c r="Q2851">
        <v>1.026</v>
      </c>
      <c r="R2851">
        <v>0.61899999999999999</v>
      </c>
      <c r="S2851">
        <v>0.255</v>
      </c>
    </row>
    <row r="2852" spans="1:19" x14ac:dyDescent="0.3">
      <c r="A2852">
        <v>180</v>
      </c>
      <c r="B2852">
        <v>-0.48</v>
      </c>
      <c r="C2852">
        <v>-1.48</v>
      </c>
      <c r="D2852">
        <v>-2.4769999999999999</v>
      </c>
      <c r="E2852">
        <v>-3.1520000000000001</v>
      </c>
      <c r="F2852">
        <v>-3.23</v>
      </c>
      <c r="G2852">
        <v>2.2000000000000002</v>
      </c>
      <c r="H2852">
        <v>0.01</v>
      </c>
      <c r="I2852">
        <v>2.452</v>
      </c>
      <c r="J2852">
        <v>-0.48499999999999999</v>
      </c>
      <c r="K2852">
        <v>-1.48</v>
      </c>
      <c r="L2852">
        <v>-2.4769999999999999</v>
      </c>
      <c r="M2852">
        <v>-3.1509999999999998</v>
      </c>
      <c r="N2852">
        <v>-3.2389999999999999</v>
      </c>
      <c r="O2852">
        <v>1.028</v>
      </c>
      <c r="P2852">
        <v>1.034</v>
      </c>
      <c r="Q2852">
        <v>1.026</v>
      </c>
      <c r="R2852">
        <v>0.62</v>
      </c>
      <c r="S2852">
        <v>0.26100000000000001</v>
      </c>
    </row>
    <row r="2853" spans="1:19" x14ac:dyDescent="0.3">
      <c r="A2853">
        <v>240</v>
      </c>
      <c r="B2853">
        <v>-0.48</v>
      </c>
      <c r="C2853">
        <v>-1.48</v>
      </c>
      <c r="D2853">
        <v>-2.4769999999999999</v>
      </c>
      <c r="E2853">
        <v>-3.1520000000000001</v>
      </c>
      <c r="F2853">
        <v>-3.23</v>
      </c>
      <c r="G2853">
        <v>2.2000000000000002</v>
      </c>
      <c r="H2853">
        <v>0.01</v>
      </c>
      <c r="I2853">
        <v>2.452</v>
      </c>
      <c r="J2853">
        <v>-0.48499999999999999</v>
      </c>
      <c r="K2853">
        <v>-1.48</v>
      </c>
      <c r="L2853">
        <v>-2.476</v>
      </c>
      <c r="M2853">
        <v>-3.149</v>
      </c>
      <c r="N2853">
        <v>-3.242</v>
      </c>
      <c r="O2853">
        <v>1.0309999999999999</v>
      </c>
      <c r="P2853">
        <v>1.0349999999999999</v>
      </c>
      <c r="Q2853">
        <v>1.0269999999999999</v>
      </c>
      <c r="R2853">
        <v>0.61799999999999999</v>
      </c>
      <c r="S2853">
        <v>0.26700000000000002</v>
      </c>
    </row>
    <row r="2854" spans="1:19" x14ac:dyDescent="0.3">
      <c r="A2854">
        <v>300</v>
      </c>
      <c r="B2854">
        <v>-0.48</v>
      </c>
      <c r="C2854">
        <v>-1.48</v>
      </c>
      <c r="D2854">
        <v>-2.4769999999999999</v>
      </c>
      <c r="E2854">
        <v>-3.1520000000000001</v>
      </c>
      <c r="F2854">
        <v>-3.23</v>
      </c>
      <c r="G2854">
        <v>2.2000000000000002</v>
      </c>
      <c r="H2854">
        <v>0.01</v>
      </c>
      <c r="I2854">
        <v>2.452</v>
      </c>
      <c r="J2854">
        <v>-0.48399999999999999</v>
      </c>
      <c r="K2854">
        <v>-1.48</v>
      </c>
      <c r="L2854">
        <v>-2.476</v>
      </c>
      <c r="M2854">
        <v>-3.149</v>
      </c>
      <c r="N2854">
        <v>-3.2450000000000001</v>
      </c>
      <c r="O2854">
        <v>1.034</v>
      </c>
      <c r="P2854">
        <v>1.034</v>
      </c>
      <c r="Q2854">
        <v>1.0269999999999999</v>
      </c>
      <c r="R2854">
        <v>0.62</v>
      </c>
      <c r="S2854">
        <v>0.27200000000000002</v>
      </c>
    </row>
    <row r="2855" spans="1:19" x14ac:dyDescent="0.3">
      <c r="A2855">
        <v>360</v>
      </c>
      <c r="B2855">
        <v>-0.48</v>
      </c>
      <c r="C2855">
        <v>-1.48</v>
      </c>
      <c r="D2855">
        <v>-2.4769999999999999</v>
      </c>
      <c r="E2855">
        <v>-3.1520000000000001</v>
      </c>
      <c r="F2855">
        <v>-3.23</v>
      </c>
      <c r="G2855">
        <v>2.2000000000000002</v>
      </c>
      <c r="H2855">
        <v>0.01</v>
      </c>
      <c r="I2855">
        <v>2.452</v>
      </c>
      <c r="J2855">
        <v>-0.48199999999999998</v>
      </c>
      <c r="K2855">
        <v>-1.4810000000000001</v>
      </c>
      <c r="L2855">
        <v>-2.476</v>
      </c>
      <c r="M2855">
        <v>-3.15</v>
      </c>
      <c r="N2855">
        <v>-3.2480000000000002</v>
      </c>
      <c r="O2855">
        <v>1.0369999999999999</v>
      </c>
      <c r="P2855">
        <v>1.0329999999999999</v>
      </c>
      <c r="Q2855">
        <v>1.026</v>
      </c>
      <c r="R2855">
        <v>0.625</v>
      </c>
      <c r="S2855">
        <v>0.27600000000000002</v>
      </c>
    </row>
    <row r="2856" spans="1:19" x14ac:dyDescent="0.3">
      <c r="A2856">
        <v>420</v>
      </c>
      <c r="B2856">
        <v>-0.48</v>
      </c>
      <c r="C2856">
        <v>-1.48</v>
      </c>
      <c r="D2856">
        <v>-2.4769999999999999</v>
      </c>
      <c r="E2856">
        <v>-3.1520000000000001</v>
      </c>
      <c r="F2856">
        <v>-3.23</v>
      </c>
      <c r="G2856">
        <v>2.2000000000000002</v>
      </c>
      <c r="H2856">
        <v>0.01</v>
      </c>
      <c r="I2856">
        <v>2.452</v>
      </c>
      <c r="J2856">
        <v>-0.48099999999999998</v>
      </c>
      <c r="K2856">
        <v>-1.4810000000000001</v>
      </c>
      <c r="L2856">
        <v>-2.476</v>
      </c>
      <c r="M2856">
        <v>-3.1509999999999998</v>
      </c>
      <c r="N2856">
        <v>-3.2509999999999999</v>
      </c>
      <c r="O2856">
        <v>1.0389999999999999</v>
      </c>
      <c r="P2856">
        <v>1.032</v>
      </c>
      <c r="Q2856">
        <v>1.0249999999999999</v>
      </c>
      <c r="R2856">
        <v>0.63200000000000001</v>
      </c>
      <c r="S2856">
        <v>0.28100000000000003</v>
      </c>
    </row>
    <row r="2857" spans="1:19" x14ac:dyDescent="0.3">
      <c r="A2857">
        <v>480</v>
      </c>
      <c r="B2857">
        <v>-0.48</v>
      </c>
      <c r="C2857">
        <v>-1.48</v>
      </c>
      <c r="D2857">
        <v>-2.4769999999999999</v>
      </c>
      <c r="E2857">
        <v>-3.1520000000000001</v>
      </c>
      <c r="F2857">
        <v>-3.23</v>
      </c>
      <c r="G2857">
        <v>2.2000000000000002</v>
      </c>
      <c r="H2857">
        <v>0.01</v>
      </c>
      <c r="I2857">
        <v>2.452</v>
      </c>
      <c r="J2857">
        <v>-0.48</v>
      </c>
      <c r="K2857">
        <v>-1.482</v>
      </c>
      <c r="L2857">
        <v>-2.476</v>
      </c>
      <c r="M2857">
        <v>-3.153</v>
      </c>
      <c r="N2857">
        <v>-3.254</v>
      </c>
      <c r="O2857">
        <v>1.0409999999999999</v>
      </c>
      <c r="P2857">
        <v>1.032</v>
      </c>
      <c r="Q2857">
        <v>1.026</v>
      </c>
      <c r="R2857">
        <v>0.63800000000000001</v>
      </c>
      <c r="S2857">
        <v>0.28399999999999997</v>
      </c>
    </row>
    <row r="2858" spans="1:19" x14ac:dyDescent="0.3">
      <c r="A2858">
        <v>540</v>
      </c>
      <c r="B2858">
        <v>-0.48</v>
      </c>
      <c r="C2858">
        <v>-1.48</v>
      </c>
      <c r="D2858">
        <v>-2.4769999999999999</v>
      </c>
      <c r="E2858">
        <v>-3.1520000000000001</v>
      </c>
      <c r="F2858">
        <v>-3.23</v>
      </c>
      <c r="G2858">
        <v>2.2000000000000002</v>
      </c>
      <c r="H2858">
        <v>0.01</v>
      </c>
      <c r="I2858">
        <v>2.452</v>
      </c>
      <c r="J2858">
        <v>-0.47799999999999998</v>
      </c>
      <c r="K2858">
        <v>-1.482</v>
      </c>
      <c r="L2858">
        <v>-2.476</v>
      </c>
      <c r="M2858">
        <v>-3.1560000000000001</v>
      </c>
      <c r="N2858">
        <v>-3.2570000000000001</v>
      </c>
      <c r="O2858">
        <v>1.0429999999999999</v>
      </c>
      <c r="P2858">
        <v>1.032</v>
      </c>
      <c r="Q2858">
        <v>1.026</v>
      </c>
      <c r="R2858">
        <v>0.64300000000000002</v>
      </c>
      <c r="S2858">
        <v>0.28799999999999998</v>
      </c>
    </row>
    <row r="2859" spans="1:19" x14ac:dyDescent="0.3">
      <c r="A2859">
        <v>600</v>
      </c>
      <c r="B2859">
        <v>-0.48</v>
      </c>
      <c r="C2859">
        <v>-1.48</v>
      </c>
      <c r="D2859">
        <v>-2.4769999999999999</v>
      </c>
      <c r="E2859">
        <v>-3.1520000000000001</v>
      </c>
      <c r="F2859">
        <v>-3.23</v>
      </c>
      <c r="G2859">
        <v>2.2000000000000002</v>
      </c>
      <c r="H2859">
        <v>0.01</v>
      </c>
      <c r="I2859">
        <v>2.452</v>
      </c>
      <c r="J2859">
        <v>-0.47599999999999998</v>
      </c>
      <c r="K2859">
        <v>-1.482</v>
      </c>
      <c r="L2859">
        <v>-2.476</v>
      </c>
      <c r="M2859">
        <v>-3.1579999999999999</v>
      </c>
      <c r="N2859">
        <v>-3.26</v>
      </c>
      <c r="O2859">
        <v>1.044</v>
      </c>
      <c r="P2859">
        <v>1.0329999999999999</v>
      </c>
      <c r="Q2859">
        <v>1.026</v>
      </c>
      <c r="R2859">
        <v>0.64800000000000002</v>
      </c>
      <c r="S2859">
        <v>0.28999999999999998</v>
      </c>
    </row>
    <row r="2861" spans="1:19" x14ac:dyDescent="0.3">
      <c r="A2861" t="s">
        <v>0</v>
      </c>
      <c r="B2861" t="s">
        <v>221</v>
      </c>
    </row>
    <row r="2862" spans="1:19" x14ac:dyDescent="0.3">
      <c r="A2862">
        <v>0</v>
      </c>
      <c r="B2862">
        <v>-0.48</v>
      </c>
      <c r="C2862">
        <v>-1.48</v>
      </c>
      <c r="D2862">
        <v>-2.4769999999999999</v>
      </c>
      <c r="E2862">
        <v>-3.1520000000000001</v>
      </c>
      <c r="F2862">
        <v>-3.23</v>
      </c>
      <c r="G2862">
        <v>2.2000000000000002</v>
      </c>
      <c r="H2862">
        <v>0.01</v>
      </c>
      <c r="I2862">
        <v>2.2240000000000002</v>
      </c>
      <c r="J2862">
        <v>-0.48</v>
      </c>
      <c r="K2862">
        <v>-1.48</v>
      </c>
      <c r="L2862">
        <v>-2.4769999999999999</v>
      </c>
      <c r="M2862">
        <v>-3.1520000000000001</v>
      </c>
      <c r="N2862">
        <v>-3.23</v>
      </c>
      <c r="O2862">
        <v>1.006</v>
      </c>
      <c r="P2862">
        <v>1.006</v>
      </c>
      <c r="Q2862">
        <v>0.999</v>
      </c>
      <c r="R2862">
        <v>0.61299999999999999</v>
      </c>
      <c r="S2862">
        <v>0.23799999999999999</v>
      </c>
    </row>
    <row r="2863" spans="1:19" x14ac:dyDescent="0.3">
      <c r="A2863">
        <v>60</v>
      </c>
      <c r="B2863">
        <v>-0.48</v>
      </c>
      <c r="C2863">
        <v>-1.48</v>
      </c>
      <c r="D2863">
        <v>-2.4769999999999999</v>
      </c>
      <c r="E2863">
        <v>-3.1520000000000001</v>
      </c>
      <c r="F2863">
        <v>-3.23</v>
      </c>
      <c r="G2863">
        <v>2.2000000000000002</v>
      </c>
      <c r="H2863">
        <v>0.01</v>
      </c>
      <c r="I2863">
        <v>2.2240000000000002</v>
      </c>
      <c r="J2863">
        <v>-0.48399999999999999</v>
      </c>
      <c r="K2863">
        <v>-1.48</v>
      </c>
      <c r="L2863">
        <v>-2.476</v>
      </c>
      <c r="M2863">
        <v>-3.1509999999999998</v>
      </c>
      <c r="N2863">
        <v>-3.23</v>
      </c>
      <c r="O2863">
        <v>1.016</v>
      </c>
      <c r="P2863">
        <v>1.0269999999999999</v>
      </c>
      <c r="Q2863">
        <v>1.018</v>
      </c>
      <c r="R2863">
        <v>0.61599999999999999</v>
      </c>
      <c r="S2863">
        <v>0.23899999999999999</v>
      </c>
    </row>
    <row r="2864" spans="1:19" x14ac:dyDescent="0.3">
      <c r="A2864">
        <v>120</v>
      </c>
      <c r="B2864">
        <v>-0.48</v>
      </c>
      <c r="C2864">
        <v>-1.48</v>
      </c>
      <c r="D2864">
        <v>-2.4769999999999999</v>
      </c>
      <c r="E2864">
        <v>-3.1520000000000001</v>
      </c>
      <c r="F2864">
        <v>-3.23</v>
      </c>
      <c r="G2864">
        <v>2.2000000000000002</v>
      </c>
      <c r="H2864">
        <v>0.01</v>
      </c>
      <c r="I2864">
        <v>2.2240000000000002</v>
      </c>
      <c r="J2864">
        <v>-0.48499999999999999</v>
      </c>
      <c r="K2864">
        <v>-1.48</v>
      </c>
      <c r="L2864">
        <v>-2.4769999999999999</v>
      </c>
      <c r="M2864">
        <v>-3.1509999999999998</v>
      </c>
      <c r="N2864">
        <v>-3.23</v>
      </c>
      <c r="O2864">
        <v>1.0229999999999999</v>
      </c>
      <c r="P2864">
        <v>1.0309999999999999</v>
      </c>
      <c r="Q2864">
        <v>1.0249999999999999</v>
      </c>
      <c r="R2864">
        <v>0.61699999999999999</v>
      </c>
      <c r="S2864">
        <v>0.23899999999999999</v>
      </c>
    </row>
    <row r="2865" spans="1:19" x14ac:dyDescent="0.3">
      <c r="A2865">
        <v>180</v>
      </c>
      <c r="B2865">
        <v>-0.48</v>
      </c>
      <c r="C2865">
        <v>-1.48</v>
      </c>
      <c r="D2865">
        <v>-2.4769999999999999</v>
      </c>
      <c r="E2865">
        <v>-3.1520000000000001</v>
      </c>
      <c r="F2865">
        <v>-3.23</v>
      </c>
      <c r="G2865">
        <v>2.2000000000000002</v>
      </c>
      <c r="H2865">
        <v>0.01</v>
      </c>
      <c r="I2865">
        <v>2.2240000000000002</v>
      </c>
      <c r="J2865">
        <v>-0.48499999999999999</v>
      </c>
      <c r="K2865">
        <v>-1.48</v>
      </c>
      <c r="L2865">
        <v>-2.4769999999999999</v>
      </c>
      <c r="M2865">
        <v>-3.1509999999999998</v>
      </c>
      <c r="N2865">
        <v>-3.23</v>
      </c>
      <c r="O2865">
        <v>1.028</v>
      </c>
      <c r="P2865">
        <v>1.0349999999999999</v>
      </c>
      <c r="Q2865">
        <v>1.026</v>
      </c>
      <c r="R2865">
        <v>0.61899999999999999</v>
      </c>
      <c r="S2865">
        <v>0.23899999999999999</v>
      </c>
    </row>
    <row r="2866" spans="1:19" x14ac:dyDescent="0.3">
      <c r="A2866">
        <v>240</v>
      </c>
      <c r="B2866">
        <v>-0.48</v>
      </c>
      <c r="C2866">
        <v>-1.48</v>
      </c>
      <c r="D2866">
        <v>-2.4769999999999999</v>
      </c>
      <c r="E2866">
        <v>-3.1520000000000001</v>
      </c>
      <c r="F2866">
        <v>-3.23</v>
      </c>
      <c r="G2866">
        <v>2.2000000000000002</v>
      </c>
      <c r="H2866">
        <v>0.01</v>
      </c>
      <c r="I2866">
        <v>2.2240000000000002</v>
      </c>
      <c r="J2866">
        <v>-0.48499999999999999</v>
      </c>
      <c r="K2866">
        <v>-1.48</v>
      </c>
      <c r="L2866">
        <v>-2.476</v>
      </c>
      <c r="M2866">
        <v>-3.15</v>
      </c>
      <c r="N2866">
        <v>-3.23</v>
      </c>
      <c r="O2866">
        <v>1.0309999999999999</v>
      </c>
      <c r="P2866">
        <v>1.0349999999999999</v>
      </c>
      <c r="Q2866">
        <v>1.0269999999999999</v>
      </c>
      <c r="R2866">
        <v>0.621</v>
      </c>
      <c r="S2866">
        <v>0.24</v>
      </c>
    </row>
    <row r="2867" spans="1:19" x14ac:dyDescent="0.3">
      <c r="A2867">
        <v>300</v>
      </c>
      <c r="B2867">
        <v>-0.48</v>
      </c>
      <c r="C2867">
        <v>-1.48</v>
      </c>
      <c r="D2867">
        <v>-2.4769999999999999</v>
      </c>
      <c r="E2867">
        <v>-3.1520000000000001</v>
      </c>
      <c r="F2867">
        <v>-3.23</v>
      </c>
      <c r="G2867">
        <v>2.2000000000000002</v>
      </c>
      <c r="H2867">
        <v>0.01</v>
      </c>
      <c r="I2867">
        <v>2.2240000000000002</v>
      </c>
      <c r="J2867">
        <v>-0.48399999999999999</v>
      </c>
      <c r="K2867">
        <v>-1.48</v>
      </c>
      <c r="L2867">
        <v>-2.476</v>
      </c>
      <c r="M2867">
        <v>-3.15</v>
      </c>
      <c r="N2867">
        <v>-3.23</v>
      </c>
      <c r="O2867">
        <v>1.034</v>
      </c>
      <c r="P2867">
        <v>1.034</v>
      </c>
      <c r="Q2867">
        <v>1.0269999999999999</v>
      </c>
      <c r="R2867">
        <v>0.622</v>
      </c>
      <c r="S2867">
        <v>0.24</v>
      </c>
    </row>
    <row r="2868" spans="1:19" x14ac:dyDescent="0.3">
      <c r="A2868">
        <v>360</v>
      </c>
      <c r="B2868">
        <v>-0.48</v>
      </c>
      <c r="C2868">
        <v>-1.48</v>
      </c>
      <c r="D2868">
        <v>-2.4769999999999999</v>
      </c>
      <c r="E2868">
        <v>-3.1520000000000001</v>
      </c>
      <c r="F2868">
        <v>-3.23</v>
      </c>
      <c r="G2868">
        <v>2.2000000000000002</v>
      </c>
      <c r="H2868">
        <v>0.01</v>
      </c>
      <c r="I2868">
        <v>2.2240000000000002</v>
      </c>
      <c r="J2868">
        <v>-0.48199999999999998</v>
      </c>
      <c r="K2868">
        <v>-1.4810000000000001</v>
      </c>
      <c r="L2868">
        <v>-2.476</v>
      </c>
      <c r="M2868">
        <v>-3.149</v>
      </c>
      <c r="N2868">
        <v>-3.23</v>
      </c>
      <c r="O2868">
        <v>1.0369999999999999</v>
      </c>
      <c r="P2868">
        <v>1.0329999999999999</v>
      </c>
      <c r="Q2868">
        <v>1.026</v>
      </c>
      <c r="R2868">
        <v>0.623</v>
      </c>
      <c r="S2868">
        <v>0.24099999999999999</v>
      </c>
    </row>
    <row r="2869" spans="1:19" x14ac:dyDescent="0.3">
      <c r="A2869">
        <v>420</v>
      </c>
      <c r="B2869">
        <v>-0.48</v>
      </c>
      <c r="C2869">
        <v>-1.48</v>
      </c>
      <c r="D2869">
        <v>-2.4769999999999999</v>
      </c>
      <c r="E2869">
        <v>-3.1520000000000001</v>
      </c>
      <c r="F2869">
        <v>-3.23</v>
      </c>
      <c r="G2869">
        <v>2.2000000000000002</v>
      </c>
      <c r="H2869">
        <v>0.01</v>
      </c>
      <c r="I2869">
        <v>2.2240000000000002</v>
      </c>
      <c r="J2869">
        <v>-0.48099999999999998</v>
      </c>
      <c r="K2869">
        <v>-1.4810000000000001</v>
      </c>
      <c r="L2869">
        <v>-2.476</v>
      </c>
      <c r="M2869">
        <v>-3.149</v>
      </c>
      <c r="N2869">
        <v>-3.23</v>
      </c>
      <c r="O2869">
        <v>1.0389999999999999</v>
      </c>
      <c r="P2869">
        <v>1.032</v>
      </c>
      <c r="Q2869">
        <v>1.026</v>
      </c>
      <c r="R2869">
        <v>0.624</v>
      </c>
      <c r="S2869">
        <v>0.24199999999999999</v>
      </c>
    </row>
    <row r="2870" spans="1:19" x14ac:dyDescent="0.3">
      <c r="A2870">
        <v>480</v>
      </c>
      <c r="B2870">
        <v>-0.48</v>
      </c>
      <c r="C2870">
        <v>-1.48</v>
      </c>
      <c r="D2870">
        <v>-2.4769999999999999</v>
      </c>
      <c r="E2870">
        <v>-3.1520000000000001</v>
      </c>
      <c r="F2870">
        <v>-3.23</v>
      </c>
      <c r="G2870">
        <v>2.2000000000000002</v>
      </c>
      <c r="H2870">
        <v>0.01</v>
      </c>
      <c r="I2870">
        <v>2.2240000000000002</v>
      </c>
      <c r="J2870">
        <v>-0.48</v>
      </c>
      <c r="K2870">
        <v>-1.482</v>
      </c>
      <c r="L2870">
        <v>-2.476</v>
      </c>
      <c r="M2870">
        <v>-3.149</v>
      </c>
      <c r="N2870">
        <v>-3.23</v>
      </c>
      <c r="O2870">
        <v>1.0409999999999999</v>
      </c>
      <c r="P2870">
        <v>1.032</v>
      </c>
      <c r="Q2870">
        <v>1.026</v>
      </c>
      <c r="R2870">
        <v>0.625</v>
      </c>
      <c r="S2870">
        <v>0.24299999999999999</v>
      </c>
    </row>
    <row r="2871" spans="1:19" x14ac:dyDescent="0.3">
      <c r="A2871">
        <v>540</v>
      </c>
      <c r="B2871">
        <v>-0.48</v>
      </c>
      <c r="C2871">
        <v>-1.48</v>
      </c>
      <c r="D2871">
        <v>-2.4769999999999999</v>
      </c>
      <c r="E2871">
        <v>-3.1520000000000001</v>
      </c>
      <c r="F2871">
        <v>-3.23</v>
      </c>
      <c r="G2871">
        <v>2.2000000000000002</v>
      </c>
      <c r="H2871">
        <v>0.01</v>
      </c>
      <c r="I2871">
        <v>2.2240000000000002</v>
      </c>
      <c r="J2871">
        <v>-0.47799999999999998</v>
      </c>
      <c r="K2871">
        <v>-1.482</v>
      </c>
      <c r="L2871">
        <v>-2.4750000000000001</v>
      </c>
      <c r="M2871">
        <v>-3.149</v>
      </c>
      <c r="N2871">
        <v>-3.23</v>
      </c>
      <c r="O2871">
        <v>1.0429999999999999</v>
      </c>
      <c r="P2871">
        <v>1.032</v>
      </c>
      <c r="Q2871">
        <v>1.026</v>
      </c>
      <c r="R2871">
        <v>0.625</v>
      </c>
      <c r="S2871">
        <v>0.24399999999999999</v>
      </c>
    </row>
    <row r="2872" spans="1:19" x14ac:dyDescent="0.3">
      <c r="A2872">
        <v>600</v>
      </c>
      <c r="B2872">
        <v>-0.48</v>
      </c>
      <c r="C2872">
        <v>-1.48</v>
      </c>
      <c r="D2872">
        <v>-2.4769999999999999</v>
      </c>
      <c r="E2872">
        <v>-3.1520000000000001</v>
      </c>
      <c r="F2872">
        <v>-3.23</v>
      </c>
      <c r="G2872">
        <v>2.2000000000000002</v>
      </c>
      <c r="H2872">
        <v>0.01</v>
      </c>
      <c r="I2872">
        <v>2.2240000000000002</v>
      </c>
      <c r="J2872">
        <v>-0.47599999999999998</v>
      </c>
      <c r="K2872">
        <v>-1.482</v>
      </c>
      <c r="L2872">
        <v>-2.4750000000000001</v>
      </c>
      <c r="M2872">
        <v>-3.149</v>
      </c>
      <c r="N2872">
        <v>-3.23</v>
      </c>
      <c r="O2872">
        <v>1.044</v>
      </c>
      <c r="P2872">
        <v>1.0329999999999999</v>
      </c>
      <c r="Q2872">
        <v>1.0249999999999999</v>
      </c>
      <c r="R2872">
        <v>0.625</v>
      </c>
      <c r="S2872">
        <v>0.24399999999999999</v>
      </c>
    </row>
    <row r="2874" spans="1:19" x14ac:dyDescent="0.3">
      <c r="A2874" t="s">
        <v>0</v>
      </c>
      <c r="B2874" t="s">
        <v>222</v>
      </c>
    </row>
    <row r="2875" spans="1:19" x14ac:dyDescent="0.3">
      <c r="A2875">
        <v>0</v>
      </c>
      <c r="B2875">
        <v>-0.48</v>
      </c>
      <c r="C2875">
        <v>-1.48</v>
      </c>
      <c r="D2875">
        <v>-2.4769999999999999</v>
      </c>
      <c r="E2875">
        <v>-3.1520000000000001</v>
      </c>
      <c r="F2875">
        <v>-3.23</v>
      </c>
      <c r="G2875">
        <v>2.2000000000000002</v>
      </c>
      <c r="H2875">
        <v>0.01</v>
      </c>
      <c r="I2875">
        <v>1.9830000000000001</v>
      </c>
      <c r="J2875">
        <v>-0.48</v>
      </c>
      <c r="K2875">
        <v>-1.48</v>
      </c>
      <c r="L2875">
        <v>-2.4769999999999999</v>
      </c>
      <c r="M2875">
        <v>-3.1520000000000001</v>
      </c>
      <c r="N2875">
        <v>-3.23</v>
      </c>
      <c r="O2875">
        <v>1.006</v>
      </c>
      <c r="P2875">
        <v>1.006</v>
      </c>
      <c r="Q2875">
        <v>0.999</v>
      </c>
      <c r="R2875">
        <v>0.61299999999999999</v>
      </c>
      <c r="S2875">
        <v>0.23799999999999999</v>
      </c>
    </row>
    <row r="2876" spans="1:19" x14ac:dyDescent="0.3">
      <c r="A2876">
        <v>60</v>
      </c>
      <c r="B2876">
        <v>-0.48</v>
      </c>
      <c r="C2876">
        <v>-1.48</v>
      </c>
      <c r="D2876">
        <v>-2.4769999999999999</v>
      </c>
      <c r="E2876">
        <v>-3.1520000000000001</v>
      </c>
      <c r="F2876">
        <v>-3.23</v>
      </c>
      <c r="G2876">
        <v>2.2000000000000002</v>
      </c>
      <c r="H2876">
        <v>0.01</v>
      </c>
      <c r="I2876">
        <v>1.9830000000000001</v>
      </c>
      <c r="J2876">
        <v>-0.48399999999999999</v>
      </c>
      <c r="K2876">
        <v>-1.48</v>
      </c>
      <c r="L2876">
        <v>-2.4769999999999999</v>
      </c>
      <c r="M2876">
        <v>-3.1520000000000001</v>
      </c>
      <c r="N2876">
        <v>-3.2269999999999999</v>
      </c>
      <c r="O2876">
        <v>1.016</v>
      </c>
      <c r="P2876">
        <v>1.026</v>
      </c>
      <c r="Q2876">
        <v>1.018</v>
      </c>
      <c r="R2876">
        <v>0.61699999999999999</v>
      </c>
      <c r="S2876">
        <v>0.23100000000000001</v>
      </c>
    </row>
    <row r="2877" spans="1:19" x14ac:dyDescent="0.3">
      <c r="A2877">
        <v>120</v>
      </c>
      <c r="B2877">
        <v>-0.48</v>
      </c>
      <c r="C2877">
        <v>-1.48</v>
      </c>
      <c r="D2877">
        <v>-2.4769999999999999</v>
      </c>
      <c r="E2877">
        <v>-3.1520000000000001</v>
      </c>
      <c r="F2877">
        <v>-3.23</v>
      </c>
      <c r="G2877">
        <v>2.2000000000000002</v>
      </c>
      <c r="H2877">
        <v>0.01</v>
      </c>
      <c r="I2877">
        <v>1.9830000000000001</v>
      </c>
      <c r="J2877">
        <v>-0.48499999999999999</v>
      </c>
      <c r="K2877">
        <v>-1.48</v>
      </c>
      <c r="L2877">
        <v>-2.476</v>
      </c>
      <c r="M2877">
        <v>-3.1509999999999998</v>
      </c>
      <c r="N2877">
        <v>-3.2240000000000002</v>
      </c>
      <c r="O2877">
        <v>1.0229999999999999</v>
      </c>
      <c r="P2877">
        <v>1.0309999999999999</v>
      </c>
      <c r="Q2877">
        <v>1.024</v>
      </c>
      <c r="R2877">
        <v>0.61599999999999999</v>
      </c>
      <c r="S2877">
        <v>0.224</v>
      </c>
    </row>
    <row r="2878" spans="1:19" x14ac:dyDescent="0.3">
      <c r="A2878">
        <v>180</v>
      </c>
      <c r="B2878">
        <v>-0.48</v>
      </c>
      <c r="C2878">
        <v>-1.48</v>
      </c>
      <c r="D2878">
        <v>-2.4769999999999999</v>
      </c>
      <c r="E2878">
        <v>-3.1520000000000001</v>
      </c>
      <c r="F2878">
        <v>-3.23</v>
      </c>
      <c r="G2878">
        <v>2.2000000000000002</v>
      </c>
      <c r="H2878">
        <v>0.01</v>
      </c>
      <c r="I2878">
        <v>1.9830000000000001</v>
      </c>
      <c r="J2878">
        <v>-0.48499999999999999</v>
      </c>
      <c r="K2878">
        <v>-1.48</v>
      </c>
      <c r="L2878">
        <v>-2.4769999999999999</v>
      </c>
      <c r="M2878">
        <v>-3.15</v>
      </c>
      <c r="N2878">
        <v>-3.2210000000000001</v>
      </c>
      <c r="O2878">
        <v>1.028</v>
      </c>
      <c r="P2878">
        <v>1.0349999999999999</v>
      </c>
      <c r="Q2878">
        <v>1.0269999999999999</v>
      </c>
      <c r="R2878">
        <v>0.61799999999999999</v>
      </c>
      <c r="S2878">
        <v>0.218</v>
      </c>
    </row>
    <row r="2879" spans="1:19" x14ac:dyDescent="0.3">
      <c r="A2879">
        <v>240</v>
      </c>
      <c r="B2879">
        <v>-0.48</v>
      </c>
      <c r="C2879">
        <v>-1.48</v>
      </c>
      <c r="D2879">
        <v>-2.4769999999999999</v>
      </c>
      <c r="E2879">
        <v>-3.1520000000000001</v>
      </c>
      <c r="F2879">
        <v>-3.23</v>
      </c>
      <c r="G2879">
        <v>2.2000000000000002</v>
      </c>
      <c r="H2879">
        <v>0.01</v>
      </c>
      <c r="I2879">
        <v>1.9830000000000001</v>
      </c>
      <c r="J2879">
        <v>-0.48499999999999999</v>
      </c>
      <c r="K2879">
        <v>-1.48</v>
      </c>
      <c r="L2879">
        <v>-2.476</v>
      </c>
      <c r="M2879">
        <v>-3.1509999999999998</v>
      </c>
      <c r="N2879">
        <v>-3.218</v>
      </c>
      <c r="O2879">
        <v>1.0309999999999999</v>
      </c>
      <c r="P2879">
        <v>1.0349999999999999</v>
      </c>
      <c r="Q2879">
        <v>1.0269999999999999</v>
      </c>
      <c r="R2879">
        <v>0.624</v>
      </c>
      <c r="S2879">
        <v>0.21299999999999999</v>
      </c>
    </row>
    <row r="2880" spans="1:19" x14ac:dyDescent="0.3">
      <c r="A2880">
        <v>300</v>
      </c>
      <c r="B2880">
        <v>-0.48</v>
      </c>
      <c r="C2880">
        <v>-1.48</v>
      </c>
      <c r="D2880">
        <v>-2.4769999999999999</v>
      </c>
      <c r="E2880">
        <v>-3.1520000000000001</v>
      </c>
      <c r="F2880">
        <v>-3.23</v>
      </c>
      <c r="G2880">
        <v>2.2000000000000002</v>
      </c>
      <c r="H2880">
        <v>0.01</v>
      </c>
      <c r="I2880">
        <v>1.9830000000000001</v>
      </c>
      <c r="J2880">
        <v>-0.48399999999999999</v>
      </c>
      <c r="K2880">
        <v>-1.48</v>
      </c>
      <c r="L2880">
        <v>-2.476</v>
      </c>
      <c r="M2880">
        <v>-3.1509999999999998</v>
      </c>
      <c r="N2880">
        <v>-3.2149999999999999</v>
      </c>
      <c r="O2880">
        <v>1.034</v>
      </c>
      <c r="P2880">
        <v>1.034</v>
      </c>
      <c r="Q2880">
        <v>1.026</v>
      </c>
      <c r="R2880">
        <v>0.625</v>
      </c>
      <c r="S2880">
        <v>0.20799999999999999</v>
      </c>
    </row>
    <row r="2881" spans="1:19" x14ac:dyDescent="0.3">
      <c r="A2881">
        <v>360</v>
      </c>
      <c r="B2881">
        <v>-0.48</v>
      </c>
      <c r="C2881">
        <v>-1.48</v>
      </c>
      <c r="D2881">
        <v>-2.4769999999999999</v>
      </c>
      <c r="E2881">
        <v>-3.1520000000000001</v>
      </c>
      <c r="F2881">
        <v>-3.23</v>
      </c>
      <c r="G2881">
        <v>2.2000000000000002</v>
      </c>
      <c r="H2881">
        <v>0.01</v>
      </c>
      <c r="I2881">
        <v>1.9830000000000001</v>
      </c>
      <c r="J2881">
        <v>-0.48299999999999998</v>
      </c>
      <c r="K2881">
        <v>-1.4810000000000001</v>
      </c>
      <c r="L2881">
        <v>-2.476</v>
      </c>
      <c r="M2881">
        <v>-3.149</v>
      </c>
      <c r="N2881">
        <v>-3.2120000000000002</v>
      </c>
      <c r="O2881">
        <v>1.0369999999999999</v>
      </c>
      <c r="P2881">
        <v>1.0329999999999999</v>
      </c>
      <c r="Q2881">
        <v>1.026</v>
      </c>
      <c r="R2881">
        <v>0.621</v>
      </c>
      <c r="S2881">
        <v>0.20499999999999999</v>
      </c>
    </row>
    <row r="2882" spans="1:19" x14ac:dyDescent="0.3">
      <c r="A2882">
        <v>420</v>
      </c>
      <c r="B2882">
        <v>-0.48</v>
      </c>
      <c r="C2882">
        <v>-1.48</v>
      </c>
      <c r="D2882">
        <v>-2.4769999999999999</v>
      </c>
      <c r="E2882">
        <v>-3.1520000000000001</v>
      </c>
      <c r="F2882">
        <v>-3.23</v>
      </c>
      <c r="G2882">
        <v>2.2000000000000002</v>
      </c>
      <c r="H2882">
        <v>0.01</v>
      </c>
      <c r="I2882">
        <v>1.9830000000000001</v>
      </c>
      <c r="J2882">
        <v>-0.48099999999999998</v>
      </c>
      <c r="K2882">
        <v>-1.4810000000000001</v>
      </c>
      <c r="L2882">
        <v>-2.476</v>
      </c>
      <c r="M2882">
        <v>-3.1469999999999998</v>
      </c>
      <c r="N2882">
        <v>-3.2090000000000001</v>
      </c>
      <c r="O2882">
        <v>1.0389999999999999</v>
      </c>
      <c r="P2882">
        <v>1.032</v>
      </c>
      <c r="Q2882">
        <v>1.0269999999999999</v>
      </c>
      <c r="R2882">
        <v>0.61599999999999999</v>
      </c>
      <c r="S2882">
        <v>0.20200000000000001</v>
      </c>
    </row>
    <row r="2883" spans="1:19" x14ac:dyDescent="0.3">
      <c r="A2883">
        <v>480</v>
      </c>
      <c r="B2883">
        <v>-0.48</v>
      </c>
      <c r="C2883">
        <v>-1.48</v>
      </c>
      <c r="D2883">
        <v>-2.4769999999999999</v>
      </c>
      <c r="E2883">
        <v>-3.1520000000000001</v>
      </c>
      <c r="F2883">
        <v>-3.23</v>
      </c>
      <c r="G2883">
        <v>2.2000000000000002</v>
      </c>
      <c r="H2883">
        <v>0.01</v>
      </c>
      <c r="I2883">
        <v>1.9830000000000001</v>
      </c>
      <c r="J2883">
        <v>-0.48</v>
      </c>
      <c r="K2883">
        <v>-1.482</v>
      </c>
      <c r="L2883">
        <v>-2.476</v>
      </c>
      <c r="M2883">
        <v>-3.145</v>
      </c>
      <c r="N2883">
        <v>-3.206</v>
      </c>
      <c r="O2883">
        <v>1.0409999999999999</v>
      </c>
      <c r="P2883">
        <v>1.032</v>
      </c>
      <c r="Q2883">
        <v>1.026</v>
      </c>
      <c r="R2883">
        <v>0.61099999999999999</v>
      </c>
      <c r="S2883">
        <v>0.2</v>
      </c>
    </row>
    <row r="2884" spans="1:19" x14ac:dyDescent="0.3">
      <c r="A2884">
        <v>540</v>
      </c>
      <c r="B2884">
        <v>-0.48</v>
      </c>
      <c r="C2884">
        <v>-1.48</v>
      </c>
      <c r="D2884">
        <v>-2.4769999999999999</v>
      </c>
      <c r="E2884">
        <v>-3.1520000000000001</v>
      </c>
      <c r="F2884">
        <v>-3.23</v>
      </c>
      <c r="G2884">
        <v>2.2000000000000002</v>
      </c>
      <c r="H2884">
        <v>0.01</v>
      </c>
      <c r="I2884">
        <v>1.9830000000000001</v>
      </c>
      <c r="J2884">
        <v>-0.47799999999999998</v>
      </c>
      <c r="K2884">
        <v>-1.482</v>
      </c>
      <c r="L2884">
        <v>-2.4750000000000001</v>
      </c>
      <c r="M2884">
        <v>-3.1419999999999999</v>
      </c>
      <c r="N2884">
        <v>-3.2029999999999998</v>
      </c>
      <c r="O2884">
        <v>1.0429999999999999</v>
      </c>
      <c r="P2884">
        <v>1.032</v>
      </c>
      <c r="Q2884">
        <v>1.0249999999999999</v>
      </c>
      <c r="R2884">
        <v>0.60599999999999998</v>
      </c>
      <c r="S2884">
        <v>0.19900000000000001</v>
      </c>
    </row>
    <row r="2885" spans="1:19" x14ac:dyDescent="0.3">
      <c r="A2885">
        <v>600</v>
      </c>
      <c r="B2885">
        <v>-0.48</v>
      </c>
      <c r="C2885">
        <v>-1.48</v>
      </c>
      <c r="D2885">
        <v>-2.4769999999999999</v>
      </c>
      <c r="E2885">
        <v>-3.1520000000000001</v>
      </c>
      <c r="F2885">
        <v>-3.23</v>
      </c>
      <c r="G2885">
        <v>2.2000000000000002</v>
      </c>
      <c r="H2885">
        <v>0.01</v>
      </c>
      <c r="I2885">
        <v>1.9830000000000001</v>
      </c>
      <c r="J2885">
        <v>-0.47599999999999998</v>
      </c>
      <c r="K2885">
        <v>-1.482</v>
      </c>
      <c r="L2885">
        <v>-2.4750000000000001</v>
      </c>
      <c r="M2885">
        <v>-3.1389999999999998</v>
      </c>
      <c r="N2885">
        <v>-3.2</v>
      </c>
      <c r="O2885">
        <v>1.044</v>
      </c>
      <c r="P2885">
        <v>1.0329999999999999</v>
      </c>
      <c r="Q2885">
        <v>1.0249999999999999</v>
      </c>
      <c r="R2885">
        <v>0.60199999999999998</v>
      </c>
      <c r="S2885">
        <v>0.19800000000000001</v>
      </c>
    </row>
    <row r="2887" spans="1:19" x14ac:dyDescent="0.3">
      <c r="A2887" t="s">
        <v>0</v>
      </c>
      <c r="B2887" t="s">
        <v>223</v>
      </c>
    </row>
    <row r="2888" spans="1:19" x14ac:dyDescent="0.3">
      <c r="A2888">
        <v>0</v>
      </c>
      <c r="B2888">
        <v>-0.48</v>
      </c>
      <c r="C2888">
        <v>-1.48</v>
      </c>
      <c r="D2888">
        <v>-2.476</v>
      </c>
      <c r="E2888">
        <v>-3.1440000000000001</v>
      </c>
      <c r="F2888">
        <v>-3.22</v>
      </c>
      <c r="G2888">
        <v>2.2000000000000002</v>
      </c>
      <c r="H2888">
        <v>0.01</v>
      </c>
      <c r="I2888">
        <v>2.4540000000000002</v>
      </c>
      <c r="J2888">
        <v>-0.48</v>
      </c>
      <c r="K2888">
        <v>-1.48</v>
      </c>
      <c r="L2888">
        <v>-2.476</v>
      </c>
      <c r="M2888">
        <v>-3.1440000000000001</v>
      </c>
      <c r="N2888">
        <v>-3.22</v>
      </c>
      <c r="O2888">
        <v>1.006</v>
      </c>
      <c r="P2888">
        <v>1.006</v>
      </c>
      <c r="Q2888">
        <v>0.998</v>
      </c>
      <c r="R2888">
        <v>0.60699999999999998</v>
      </c>
      <c r="S2888">
        <v>0.23599999999999999</v>
      </c>
    </row>
    <row r="2889" spans="1:19" x14ac:dyDescent="0.3">
      <c r="A2889">
        <v>60</v>
      </c>
      <c r="B2889">
        <v>-0.48</v>
      </c>
      <c r="C2889">
        <v>-1.48</v>
      </c>
      <c r="D2889">
        <v>-2.476</v>
      </c>
      <c r="E2889">
        <v>-3.1440000000000001</v>
      </c>
      <c r="F2889">
        <v>-3.22</v>
      </c>
      <c r="G2889">
        <v>2.2000000000000002</v>
      </c>
      <c r="H2889">
        <v>0.01</v>
      </c>
      <c r="I2889">
        <v>2.4540000000000002</v>
      </c>
      <c r="J2889">
        <v>-0.48399999999999999</v>
      </c>
      <c r="K2889">
        <v>-1.48</v>
      </c>
      <c r="L2889">
        <v>-2.476</v>
      </c>
      <c r="M2889">
        <v>-3.1429999999999998</v>
      </c>
      <c r="N2889">
        <v>-3.2229999999999999</v>
      </c>
      <c r="O2889">
        <v>1.016</v>
      </c>
      <c r="P2889">
        <v>1.028</v>
      </c>
      <c r="Q2889">
        <v>1.0169999999999999</v>
      </c>
      <c r="R2889">
        <v>0.60799999999999998</v>
      </c>
      <c r="S2889">
        <v>0.245</v>
      </c>
    </row>
    <row r="2890" spans="1:19" x14ac:dyDescent="0.3">
      <c r="A2890">
        <v>120</v>
      </c>
      <c r="B2890">
        <v>-0.48</v>
      </c>
      <c r="C2890">
        <v>-1.48</v>
      </c>
      <c r="D2890">
        <v>-2.476</v>
      </c>
      <c r="E2890">
        <v>-3.1440000000000001</v>
      </c>
      <c r="F2890">
        <v>-3.22</v>
      </c>
      <c r="G2890">
        <v>2.2000000000000002</v>
      </c>
      <c r="H2890">
        <v>0.01</v>
      </c>
      <c r="I2890">
        <v>2.4540000000000002</v>
      </c>
      <c r="J2890">
        <v>-0.48499999999999999</v>
      </c>
      <c r="K2890">
        <v>-1.48</v>
      </c>
      <c r="L2890">
        <v>-2.4769999999999999</v>
      </c>
      <c r="M2890">
        <v>-3.1440000000000001</v>
      </c>
      <c r="N2890">
        <v>-3.226</v>
      </c>
      <c r="O2890">
        <v>1.0229999999999999</v>
      </c>
      <c r="P2890">
        <v>1.0309999999999999</v>
      </c>
      <c r="Q2890">
        <v>1.026</v>
      </c>
      <c r="R2890">
        <v>0.61099999999999999</v>
      </c>
      <c r="S2890">
        <v>0.253</v>
      </c>
    </row>
    <row r="2891" spans="1:19" x14ac:dyDescent="0.3">
      <c r="A2891">
        <v>180</v>
      </c>
      <c r="B2891">
        <v>-0.48</v>
      </c>
      <c r="C2891">
        <v>-1.48</v>
      </c>
      <c r="D2891">
        <v>-2.476</v>
      </c>
      <c r="E2891">
        <v>-3.1440000000000001</v>
      </c>
      <c r="F2891">
        <v>-3.22</v>
      </c>
      <c r="G2891">
        <v>2.2000000000000002</v>
      </c>
      <c r="H2891">
        <v>0.01</v>
      </c>
      <c r="I2891">
        <v>2.4540000000000002</v>
      </c>
      <c r="J2891">
        <v>-0.48499999999999999</v>
      </c>
      <c r="K2891">
        <v>-1.48</v>
      </c>
      <c r="L2891">
        <v>-2.476</v>
      </c>
      <c r="M2891">
        <v>-3.1429999999999998</v>
      </c>
      <c r="N2891">
        <v>-3.2290000000000001</v>
      </c>
      <c r="O2891">
        <v>1.028</v>
      </c>
      <c r="P2891">
        <v>1.034</v>
      </c>
      <c r="Q2891">
        <v>1.0249999999999999</v>
      </c>
      <c r="R2891">
        <v>0.61299999999999999</v>
      </c>
      <c r="S2891">
        <v>0.25900000000000001</v>
      </c>
    </row>
    <row r="2892" spans="1:19" x14ac:dyDescent="0.3">
      <c r="A2892">
        <v>240</v>
      </c>
      <c r="B2892">
        <v>-0.48</v>
      </c>
      <c r="C2892">
        <v>-1.48</v>
      </c>
      <c r="D2892">
        <v>-2.476</v>
      </c>
      <c r="E2892">
        <v>-3.1440000000000001</v>
      </c>
      <c r="F2892">
        <v>-3.22</v>
      </c>
      <c r="G2892">
        <v>2.2000000000000002</v>
      </c>
      <c r="H2892">
        <v>0.01</v>
      </c>
      <c r="I2892">
        <v>2.4540000000000002</v>
      </c>
      <c r="J2892">
        <v>-0.48499999999999999</v>
      </c>
      <c r="K2892">
        <v>-1.48</v>
      </c>
      <c r="L2892">
        <v>-2.476</v>
      </c>
      <c r="M2892">
        <v>-3.1419999999999999</v>
      </c>
      <c r="N2892">
        <v>-3.2320000000000002</v>
      </c>
      <c r="O2892">
        <v>1.0309999999999999</v>
      </c>
      <c r="P2892">
        <v>1.0349999999999999</v>
      </c>
      <c r="Q2892">
        <v>1.026</v>
      </c>
      <c r="R2892">
        <v>0.61099999999999999</v>
      </c>
      <c r="S2892">
        <v>0.26500000000000001</v>
      </c>
    </row>
    <row r="2893" spans="1:19" x14ac:dyDescent="0.3">
      <c r="A2893">
        <v>300</v>
      </c>
      <c r="B2893">
        <v>-0.48</v>
      </c>
      <c r="C2893">
        <v>-1.48</v>
      </c>
      <c r="D2893">
        <v>-2.476</v>
      </c>
      <c r="E2893">
        <v>-3.1440000000000001</v>
      </c>
      <c r="F2893">
        <v>-3.22</v>
      </c>
      <c r="G2893">
        <v>2.2000000000000002</v>
      </c>
      <c r="H2893">
        <v>0.01</v>
      </c>
      <c r="I2893">
        <v>2.4540000000000002</v>
      </c>
      <c r="J2893">
        <v>-0.48399999999999999</v>
      </c>
      <c r="K2893">
        <v>-1.48</v>
      </c>
      <c r="L2893">
        <v>-2.476</v>
      </c>
      <c r="M2893">
        <v>-3.141</v>
      </c>
      <c r="N2893">
        <v>-3.2349999999999999</v>
      </c>
      <c r="O2893">
        <v>1.034</v>
      </c>
      <c r="P2893">
        <v>1.034</v>
      </c>
      <c r="Q2893">
        <v>1.026</v>
      </c>
      <c r="R2893">
        <v>0.61299999999999999</v>
      </c>
      <c r="S2893">
        <v>0.27</v>
      </c>
    </row>
    <row r="2894" spans="1:19" x14ac:dyDescent="0.3">
      <c r="A2894">
        <v>360</v>
      </c>
      <c r="B2894">
        <v>-0.48</v>
      </c>
      <c r="C2894">
        <v>-1.48</v>
      </c>
      <c r="D2894">
        <v>-2.476</v>
      </c>
      <c r="E2894">
        <v>-3.1440000000000001</v>
      </c>
      <c r="F2894">
        <v>-3.22</v>
      </c>
      <c r="G2894">
        <v>2.2000000000000002</v>
      </c>
      <c r="H2894">
        <v>0.01</v>
      </c>
      <c r="I2894">
        <v>2.4540000000000002</v>
      </c>
      <c r="J2894">
        <v>-0.48199999999999998</v>
      </c>
      <c r="K2894">
        <v>-1.4810000000000001</v>
      </c>
      <c r="L2894">
        <v>-2.476</v>
      </c>
      <c r="M2894">
        <v>-3.1419999999999999</v>
      </c>
      <c r="N2894">
        <v>-3.238</v>
      </c>
      <c r="O2894">
        <v>1.0369999999999999</v>
      </c>
      <c r="P2894">
        <v>1.0329999999999999</v>
      </c>
      <c r="Q2894">
        <v>1.0249999999999999</v>
      </c>
      <c r="R2894">
        <v>0.61899999999999999</v>
      </c>
      <c r="S2894">
        <v>0.27400000000000002</v>
      </c>
    </row>
    <row r="2895" spans="1:19" x14ac:dyDescent="0.3">
      <c r="A2895">
        <v>420</v>
      </c>
      <c r="B2895">
        <v>-0.48</v>
      </c>
      <c r="C2895">
        <v>-1.48</v>
      </c>
      <c r="D2895">
        <v>-2.476</v>
      </c>
      <c r="E2895">
        <v>-3.1440000000000001</v>
      </c>
      <c r="F2895">
        <v>-3.22</v>
      </c>
      <c r="G2895">
        <v>2.2000000000000002</v>
      </c>
      <c r="H2895">
        <v>0.01</v>
      </c>
      <c r="I2895">
        <v>2.4540000000000002</v>
      </c>
      <c r="J2895">
        <v>-0.48099999999999998</v>
      </c>
      <c r="K2895">
        <v>-1.4810000000000001</v>
      </c>
      <c r="L2895">
        <v>-2.4750000000000001</v>
      </c>
      <c r="M2895">
        <v>-3.1429999999999998</v>
      </c>
      <c r="N2895">
        <v>-3.2410000000000001</v>
      </c>
      <c r="O2895">
        <v>1.0389999999999999</v>
      </c>
      <c r="P2895">
        <v>1.032</v>
      </c>
      <c r="Q2895">
        <v>1.0249999999999999</v>
      </c>
      <c r="R2895">
        <v>0.625</v>
      </c>
      <c r="S2895">
        <v>0.27800000000000002</v>
      </c>
    </row>
    <row r="2896" spans="1:19" x14ac:dyDescent="0.3">
      <c r="A2896">
        <v>480</v>
      </c>
      <c r="B2896">
        <v>-0.48</v>
      </c>
      <c r="C2896">
        <v>-1.48</v>
      </c>
      <c r="D2896">
        <v>-2.476</v>
      </c>
      <c r="E2896">
        <v>-3.1440000000000001</v>
      </c>
      <c r="F2896">
        <v>-3.22</v>
      </c>
      <c r="G2896">
        <v>2.2000000000000002</v>
      </c>
      <c r="H2896">
        <v>0.01</v>
      </c>
      <c r="I2896">
        <v>2.4540000000000002</v>
      </c>
      <c r="J2896">
        <v>-0.48</v>
      </c>
      <c r="K2896">
        <v>-1.482</v>
      </c>
      <c r="L2896">
        <v>-2.4750000000000001</v>
      </c>
      <c r="M2896">
        <v>-3.1459999999999999</v>
      </c>
      <c r="N2896">
        <v>-3.2440000000000002</v>
      </c>
      <c r="O2896">
        <v>1.0409999999999999</v>
      </c>
      <c r="P2896">
        <v>1.032</v>
      </c>
      <c r="Q2896">
        <v>1.026</v>
      </c>
      <c r="R2896">
        <v>0.63200000000000001</v>
      </c>
      <c r="S2896">
        <v>0.28199999999999997</v>
      </c>
    </row>
    <row r="2897" spans="1:19" x14ac:dyDescent="0.3">
      <c r="A2897">
        <v>540</v>
      </c>
      <c r="B2897">
        <v>-0.48</v>
      </c>
      <c r="C2897">
        <v>-1.48</v>
      </c>
      <c r="D2897">
        <v>-2.476</v>
      </c>
      <c r="E2897">
        <v>-3.1440000000000001</v>
      </c>
      <c r="F2897">
        <v>-3.22</v>
      </c>
      <c r="G2897">
        <v>2.2000000000000002</v>
      </c>
      <c r="H2897">
        <v>0.01</v>
      </c>
      <c r="I2897">
        <v>2.4540000000000002</v>
      </c>
      <c r="J2897">
        <v>-0.47799999999999998</v>
      </c>
      <c r="K2897">
        <v>-1.482</v>
      </c>
      <c r="L2897">
        <v>-2.4750000000000001</v>
      </c>
      <c r="M2897">
        <v>-3.1480000000000001</v>
      </c>
      <c r="N2897">
        <v>-3.2469999999999999</v>
      </c>
      <c r="O2897">
        <v>1.0429999999999999</v>
      </c>
      <c r="P2897">
        <v>1.032</v>
      </c>
      <c r="Q2897">
        <v>1.026</v>
      </c>
      <c r="R2897">
        <v>0.63800000000000001</v>
      </c>
      <c r="S2897">
        <v>0.28499999999999998</v>
      </c>
    </row>
    <row r="2898" spans="1:19" x14ac:dyDescent="0.3">
      <c r="A2898">
        <v>600</v>
      </c>
      <c r="B2898">
        <v>-0.48</v>
      </c>
      <c r="C2898">
        <v>-1.48</v>
      </c>
      <c r="D2898">
        <v>-2.476</v>
      </c>
      <c r="E2898">
        <v>-3.1440000000000001</v>
      </c>
      <c r="F2898">
        <v>-3.22</v>
      </c>
      <c r="G2898">
        <v>2.2000000000000002</v>
      </c>
      <c r="H2898">
        <v>0.01</v>
      </c>
      <c r="I2898">
        <v>2.4540000000000002</v>
      </c>
      <c r="J2898">
        <v>-0.47599999999999998</v>
      </c>
      <c r="K2898">
        <v>-1.482</v>
      </c>
      <c r="L2898">
        <v>-2.4750000000000001</v>
      </c>
      <c r="M2898">
        <v>-3.15</v>
      </c>
      <c r="N2898">
        <v>-3.25</v>
      </c>
      <c r="O2898">
        <v>1.044</v>
      </c>
      <c r="P2898">
        <v>1.0329999999999999</v>
      </c>
      <c r="Q2898">
        <v>1.0249999999999999</v>
      </c>
      <c r="R2898">
        <v>0.64200000000000002</v>
      </c>
      <c r="S2898">
        <v>0.28699999999999998</v>
      </c>
    </row>
    <row r="2900" spans="1:19" x14ac:dyDescent="0.3">
      <c r="A2900" t="s">
        <v>0</v>
      </c>
      <c r="B2900" t="s">
        <v>224</v>
      </c>
    </row>
    <row r="2901" spans="1:19" x14ac:dyDescent="0.3">
      <c r="A2901">
        <v>0</v>
      </c>
      <c r="B2901">
        <v>-0.48</v>
      </c>
      <c r="C2901">
        <v>-1.48</v>
      </c>
      <c r="D2901">
        <v>-2.476</v>
      </c>
      <c r="E2901">
        <v>-3.1440000000000001</v>
      </c>
      <c r="F2901">
        <v>-3.22</v>
      </c>
      <c r="G2901">
        <v>2.2000000000000002</v>
      </c>
      <c r="H2901">
        <v>0.01</v>
      </c>
      <c r="I2901">
        <v>2.222</v>
      </c>
      <c r="J2901">
        <v>-0.48</v>
      </c>
      <c r="K2901">
        <v>-1.48</v>
      </c>
      <c r="L2901">
        <v>-2.476</v>
      </c>
      <c r="M2901">
        <v>-3.1440000000000001</v>
      </c>
      <c r="N2901">
        <v>-3.22</v>
      </c>
      <c r="O2901">
        <v>1.006</v>
      </c>
      <c r="P2901">
        <v>1.006</v>
      </c>
      <c r="Q2901">
        <v>0.998</v>
      </c>
      <c r="R2901">
        <v>0.60699999999999998</v>
      </c>
      <c r="S2901">
        <v>0.23599999999999999</v>
      </c>
    </row>
    <row r="2902" spans="1:19" x14ac:dyDescent="0.3">
      <c r="A2902">
        <v>60</v>
      </c>
      <c r="B2902">
        <v>-0.48</v>
      </c>
      <c r="C2902">
        <v>-1.48</v>
      </c>
      <c r="D2902">
        <v>-2.476</v>
      </c>
      <c r="E2902">
        <v>-3.1440000000000001</v>
      </c>
      <c r="F2902">
        <v>-3.22</v>
      </c>
      <c r="G2902">
        <v>2.2000000000000002</v>
      </c>
      <c r="H2902">
        <v>0.01</v>
      </c>
      <c r="I2902">
        <v>2.222</v>
      </c>
      <c r="J2902">
        <v>-0.48399999999999999</v>
      </c>
      <c r="K2902">
        <v>-1.48</v>
      </c>
      <c r="L2902">
        <v>-2.476</v>
      </c>
      <c r="M2902">
        <v>-3.1429999999999998</v>
      </c>
      <c r="N2902">
        <v>-3.22</v>
      </c>
      <c r="O2902">
        <v>1.016</v>
      </c>
      <c r="P2902">
        <v>1.0269999999999999</v>
      </c>
      <c r="Q2902">
        <v>1.0169999999999999</v>
      </c>
      <c r="R2902">
        <v>0.60899999999999999</v>
      </c>
      <c r="S2902">
        <v>0.23699999999999999</v>
      </c>
    </row>
    <row r="2903" spans="1:19" x14ac:dyDescent="0.3">
      <c r="A2903">
        <v>120</v>
      </c>
      <c r="B2903">
        <v>-0.48</v>
      </c>
      <c r="C2903">
        <v>-1.48</v>
      </c>
      <c r="D2903">
        <v>-2.476</v>
      </c>
      <c r="E2903">
        <v>-3.1440000000000001</v>
      </c>
      <c r="F2903">
        <v>-3.22</v>
      </c>
      <c r="G2903">
        <v>2.2000000000000002</v>
      </c>
      <c r="H2903">
        <v>0.01</v>
      </c>
      <c r="I2903">
        <v>2.222</v>
      </c>
      <c r="J2903">
        <v>-0.48499999999999999</v>
      </c>
      <c r="K2903">
        <v>-1.48</v>
      </c>
      <c r="L2903">
        <v>-2.476</v>
      </c>
      <c r="M2903">
        <v>-3.1429999999999998</v>
      </c>
      <c r="N2903">
        <v>-3.22</v>
      </c>
      <c r="O2903">
        <v>1.0229999999999999</v>
      </c>
      <c r="P2903">
        <v>1.0309999999999999</v>
      </c>
      <c r="Q2903">
        <v>1.0249999999999999</v>
      </c>
      <c r="R2903">
        <v>0.61</v>
      </c>
      <c r="S2903">
        <v>0.23799999999999999</v>
      </c>
    </row>
    <row r="2904" spans="1:19" x14ac:dyDescent="0.3">
      <c r="A2904">
        <v>180</v>
      </c>
      <c r="B2904">
        <v>-0.48</v>
      </c>
      <c r="C2904">
        <v>-1.48</v>
      </c>
      <c r="D2904">
        <v>-2.476</v>
      </c>
      <c r="E2904">
        <v>-3.1440000000000001</v>
      </c>
      <c r="F2904">
        <v>-3.22</v>
      </c>
      <c r="G2904">
        <v>2.2000000000000002</v>
      </c>
      <c r="H2904">
        <v>0.01</v>
      </c>
      <c r="I2904">
        <v>2.222</v>
      </c>
      <c r="J2904">
        <v>-0.48499999999999999</v>
      </c>
      <c r="K2904">
        <v>-1.48</v>
      </c>
      <c r="L2904">
        <v>-2.476</v>
      </c>
      <c r="M2904">
        <v>-3.1429999999999998</v>
      </c>
      <c r="N2904">
        <v>-3.22</v>
      </c>
      <c r="O2904">
        <v>1.028</v>
      </c>
      <c r="P2904">
        <v>1.0349999999999999</v>
      </c>
      <c r="Q2904">
        <v>1.026</v>
      </c>
      <c r="R2904">
        <v>0.61299999999999999</v>
      </c>
      <c r="S2904">
        <v>0.23699999999999999</v>
      </c>
    </row>
    <row r="2905" spans="1:19" x14ac:dyDescent="0.3">
      <c r="A2905">
        <v>240</v>
      </c>
      <c r="B2905">
        <v>-0.48</v>
      </c>
      <c r="C2905">
        <v>-1.48</v>
      </c>
      <c r="D2905">
        <v>-2.476</v>
      </c>
      <c r="E2905">
        <v>-3.1440000000000001</v>
      </c>
      <c r="F2905">
        <v>-3.22</v>
      </c>
      <c r="G2905">
        <v>2.2000000000000002</v>
      </c>
      <c r="H2905">
        <v>0.01</v>
      </c>
      <c r="I2905">
        <v>2.222</v>
      </c>
      <c r="J2905">
        <v>-0.48499999999999999</v>
      </c>
      <c r="K2905">
        <v>-1.48</v>
      </c>
      <c r="L2905">
        <v>-2.476</v>
      </c>
      <c r="M2905">
        <v>-3.1419999999999999</v>
      </c>
      <c r="N2905">
        <v>-3.22</v>
      </c>
      <c r="O2905">
        <v>1.0309999999999999</v>
      </c>
      <c r="P2905">
        <v>1.0349999999999999</v>
      </c>
      <c r="Q2905">
        <v>1.026</v>
      </c>
      <c r="R2905">
        <v>0.61399999999999999</v>
      </c>
      <c r="S2905">
        <v>0.23799999999999999</v>
      </c>
    </row>
    <row r="2906" spans="1:19" x14ac:dyDescent="0.3">
      <c r="A2906">
        <v>300</v>
      </c>
      <c r="B2906">
        <v>-0.48</v>
      </c>
      <c r="C2906">
        <v>-1.48</v>
      </c>
      <c r="D2906">
        <v>-2.476</v>
      </c>
      <c r="E2906">
        <v>-3.1440000000000001</v>
      </c>
      <c r="F2906">
        <v>-3.22</v>
      </c>
      <c r="G2906">
        <v>2.2000000000000002</v>
      </c>
      <c r="H2906">
        <v>0.01</v>
      </c>
      <c r="I2906">
        <v>2.222</v>
      </c>
      <c r="J2906">
        <v>-0.48399999999999999</v>
      </c>
      <c r="K2906">
        <v>-1.48</v>
      </c>
      <c r="L2906">
        <v>-2.476</v>
      </c>
      <c r="M2906">
        <v>-3.1419999999999999</v>
      </c>
      <c r="N2906">
        <v>-3.22</v>
      </c>
      <c r="O2906">
        <v>1.034</v>
      </c>
      <c r="P2906">
        <v>1.034</v>
      </c>
      <c r="Q2906">
        <v>1.026</v>
      </c>
      <c r="R2906">
        <v>0.61599999999999999</v>
      </c>
      <c r="S2906">
        <v>0.23799999999999999</v>
      </c>
    </row>
    <row r="2907" spans="1:19" x14ac:dyDescent="0.3">
      <c r="A2907">
        <v>360</v>
      </c>
      <c r="B2907">
        <v>-0.48</v>
      </c>
      <c r="C2907">
        <v>-1.48</v>
      </c>
      <c r="D2907">
        <v>-2.476</v>
      </c>
      <c r="E2907">
        <v>-3.1440000000000001</v>
      </c>
      <c r="F2907">
        <v>-3.22</v>
      </c>
      <c r="G2907">
        <v>2.2000000000000002</v>
      </c>
      <c r="H2907">
        <v>0.01</v>
      </c>
      <c r="I2907">
        <v>2.222</v>
      </c>
      <c r="J2907">
        <v>-0.48199999999999998</v>
      </c>
      <c r="K2907">
        <v>-1.4810000000000001</v>
      </c>
      <c r="L2907">
        <v>-2.476</v>
      </c>
      <c r="M2907">
        <v>-3.1419999999999999</v>
      </c>
      <c r="N2907">
        <v>-3.22</v>
      </c>
      <c r="O2907">
        <v>1.0369999999999999</v>
      </c>
      <c r="P2907">
        <v>1.0329999999999999</v>
      </c>
      <c r="Q2907">
        <v>1.0249999999999999</v>
      </c>
      <c r="R2907">
        <v>0.61699999999999999</v>
      </c>
      <c r="S2907">
        <v>0.23799999999999999</v>
      </c>
    </row>
    <row r="2908" spans="1:19" x14ac:dyDescent="0.3">
      <c r="A2908">
        <v>420</v>
      </c>
      <c r="B2908">
        <v>-0.48</v>
      </c>
      <c r="C2908">
        <v>-1.48</v>
      </c>
      <c r="D2908">
        <v>-2.476</v>
      </c>
      <c r="E2908">
        <v>-3.1440000000000001</v>
      </c>
      <c r="F2908">
        <v>-3.22</v>
      </c>
      <c r="G2908">
        <v>2.2000000000000002</v>
      </c>
      <c r="H2908">
        <v>0.01</v>
      </c>
      <c r="I2908">
        <v>2.222</v>
      </c>
      <c r="J2908">
        <v>-0.48099999999999998</v>
      </c>
      <c r="K2908">
        <v>-1.4810000000000001</v>
      </c>
      <c r="L2908">
        <v>-2.476</v>
      </c>
      <c r="M2908">
        <v>-3.141</v>
      </c>
      <c r="N2908">
        <v>-3.22</v>
      </c>
      <c r="O2908">
        <v>1.0389999999999999</v>
      </c>
      <c r="P2908">
        <v>1.032</v>
      </c>
      <c r="Q2908">
        <v>1.026</v>
      </c>
      <c r="R2908">
        <v>0.61699999999999999</v>
      </c>
      <c r="S2908">
        <v>0.23899999999999999</v>
      </c>
    </row>
    <row r="2909" spans="1:19" x14ac:dyDescent="0.3">
      <c r="A2909">
        <v>480</v>
      </c>
      <c r="B2909">
        <v>-0.48</v>
      </c>
      <c r="C2909">
        <v>-1.48</v>
      </c>
      <c r="D2909">
        <v>-2.476</v>
      </c>
      <c r="E2909">
        <v>-3.1440000000000001</v>
      </c>
      <c r="F2909">
        <v>-3.22</v>
      </c>
      <c r="G2909">
        <v>2.2000000000000002</v>
      </c>
      <c r="H2909">
        <v>0.01</v>
      </c>
      <c r="I2909">
        <v>2.222</v>
      </c>
      <c r="J2909">
        <v>-0.48</v>
      </c>
      <c r="K2909">
        <v>-1.482</v>
      </c>
      <c r="L2909">
        <v>-2.4750000000000001</v>
      </c>
      <c r="M2909">
        <v>-3.141</v>
      </c>
      <c r="N2909">
        <v>-3.22</v>
      </c>
      <c r="O2909">
        <v>1.0409999999999999</v>
      </c>
      <c r="P2909">
        <v>1.032</v>
      </c>
      <c r="Q2909">
        <v>1.026</v>
      </c>
      <c r="R2909">
        <v>0.61799999999999999</v>
      </c>
      <c r="S2909">
        <v>0.24</v>
      </c>
    </row>
    <row r="2910" spans="1:19" x14ac:dyDescent="0.3">
      <c r="A2910">
        <v>540</v>
      </c>
      <c r="B2910">
        <v>-0.48</v>
      </c>
      <c r="C2910">
        <v>-1.48</v>
      </c>
      <c r="D2910">
        <v>-2.476</v>
      </c>
      <c r="E2910">
        <v>-3.1440000000000001</v>
      </c>
      <c r="F2910">
        <v>-3.22</v>
      </c>
      <c r="G2910">
        <v>2.2000000000000002</v>
      </c>
      <c r="H2910">
        <v>0.01</v>
      </c>
      <c r="I2910">
        <v>2.222</v>
      </c>
      <c r="J2910">
        <v>-0.47799999999999998</v>
      </c>
      <c r="K2910">
        <v>-1.482</v>
      </c>
      <c r="L2910">
        <v>-2.4750000000000001</v>
      </c>
      <c r="M2910">
        <v>-3.141</v>
      </c>
      <c r="N2910">
        <v>-3.22</v>
      </c>
      <c r="O2910">
        <v>1.0429999999999999</v>
      </c>
      <c r="P2910">
        <v>1.032</v>
      </c>
      <c r="Q2910">
        <v>1.0249999999999999</v>
      </c>
      <c r="R2910">
        <v>0.61899999999999999</v>
      </c>
      <c r="S2910">
        <v>0.24099999999999999</v>
      </c>
    </row>
    <row r="2911" spans="1:19" x14ac:dyDescent="0.3">
      <c r="A2911">
        <v>600</v>
      </c>
      <c r="B2911">
        <v>-0.48</v>
      </c>
      <c r="C2911">
        <v>-1.48</v>
      </c>
      <c r="D2911">
        <v>-2.476</v>
      </c>
      <c r="E2911">
        <v>-3.1440000000000001</v>
      </c>
      <c r="F2911">
        <v>-3.22</v>
      </c>
      <c r="G2911">
        <v>2.2000000000000002</v>
      </c>
      <c r="H2911">
        <v>0.01</v>
      </c>
      <c r="I2911">
        <v>2.222</v>
      </c>
      <c r="J2911">
        <v>-0.47599999999999998</v>
      </c>
      <c r="K2911">
        <v>-1.482</v>
      </c>
      <c r="L2911">
        <v>-2.4750000000000001</v>
      </c>
      <c r="M2911">
        <v>-3.141</v>
      </c>
      <c r="N2911">
        <v>-3.22</v>
      </c>
      <c r="O2911">
        <v>1.044</v>
      </c>
      <c r="P2911">
        <v>1.0329999999999999</v>
      </c>
      <c r="Q2911">
        <v>1.0249999999999999</v>
      </c>
      <c r="R2911">
        <v>0.61899999999999999</v>
      </c>
      <c r="S2911">
        <v>0.24199999999999999</v>
      </c>
    </row>
    <row r="2913" spans="1:19" x14ac:dyDescent="0.3">
      <c r="A2913" t="s">
        <v>0</v>
      </c>
      <c r="B2913" t="s">
        <v>225</v>
      </c>
    </row>
    <row r="2914" spans="1:19" x14ac:dyDescent="0.3">
      <c r="A2914">
        <v>0</v>
      </c>
      <c r="B2914">
        <v>-0.48</v>
      </c>
      <c r="C2914">
        <v>-1.48</v>
      </c>
      <c r="D2914">
        <v>-2.476</v>
      </c>
      <c r="E2914">
        <v>-3.1440000000000001</v>
      </c>
      <c r="F2914">
        <v>-3.22</v>
      </c>
      <c r="G2914">
        <v>2.2000000000000002</v>
      </c>
      <c r="H2914">
        <v>0.01</v>
      </c>
      <c r="I2914">
        <v>1.9790000000000001</v>
      </c>
      <c r="J2914">
        <v>-0.48</v>
      </c>
      <c r="K2914">
        <v>-1.48</v>
      </c>
      <c r="L2914">
        <v>-2.476</v>
      </c>
      <c r="M2914">
        <v>-3.1440000000000001</v>
      </c>
      <c r="N2914">
        <v>-3.22</v>
      </c>
      <c r="O2914">
        <v>1.006</v>
      </c>
      <c r="P2914">
        <v>1.006</v>
      </c>
      <c r="Q2914">
        <v>0.998</v>
      </c>
      <c r="R2914">
        <v>0.60699999999999998</v>
      </c>
      <c r="S2914">
        <v>0.23599999999999999</v>
      </c>
    </row>
    <row r="2915" spans="1:19" x14ac:dyDescent="0.3">
      <c r="A2915">
        <v>60</v>
      </c>
      <c r="B2915">
        <v>-0.48</v>
      </c>
      <c r="C2915">
        <v>-1.48</v>
      </c>
      <c r="D2915">
        <v>-2.476</v>
      </c>
      <c r="E2915">
        <v>-3.1440000000000001</v>
      </c>
      <c r="F2915">
        <v>-3.22</v>
      </c>
      <c r="G2915">
        <v>2.2000000000000002</v>
      </c>
      <c r="H2915">
        <v>0.01</v>
      </c>
      <c r="I2915">
        <v>1.9790000000000001</v>
      </c>
      <c r="J2915">
        <v>-0.48399999999999999</v>
      </c>
      <c r="K2915">
        <v>-1.48</v>
      </c>
      <c r="L2915">
        <v>-2.476</v>
      </c>
      <c r="M2915">
        <v>-3.1440000000000001</v>
      </c>
      <c r="N2915">
        <v>-3.2170000000000001</v>
      </c>
      <c r="O2915">
        <v>1.016</v>
      </c>
      <c r="P2915">
        <v>1.026</v>
      </c>
      <c r="Q2915">
        <v>1.0169999999999999</v>
      </c>
      <c r="R2915">
        <v>0.61</v>
      </c>
      <c r="S2915">
        <v>0.22800000000000001</v>
      </c>
    </row>
    <row r="2916" spans="1:19" x14ac:dyDescent="0.3">
      <c r="A2916">
        <v>120</v>
      </c>
      <c r="B2916">
        <v>-0.48</v>
      </c>
      <c r="C2916">
        <v>-1.48</v>
      </c>
      <c r="D2916">
        <v>-2.476</v>
      </c>
      <c r="E2916">
        <v>-3.1440000000000001</v>
      </c>
      <c r="F2916">
        <v>-3.22</v>
      </c>
      <c r="G2916">
        <v>2.2000000000000002</v>
      </c>
      <c r="H2916">
        <v>0.01</v>
      </c>
      <c r="I2916">
        <v>1.9790000000000001</v>
      </c>
      <c r="J2916">
        <v>-0.48499999999999999</v>
      </c>
      <c r="K2916">
        <v>-1.48</v>
      </c>
      <c r="L2916">
        <v>-2.476</v>
      </c>
      <c r="M2916">
        <v>-3.1429999999999998</v>
      </c>
      <c r="N2916">
        <v>-3.214</v>
      </c>
      <c r="O2916">
        <v>1.0229999999999999</v>
      </c>
      <c r="P2916">
        <v>1.0309999999999999</v>
      </c>
      <c r="Q2916">
        <v>1.024</v>
      </c>
      <c r="R2916">
        <v>0.60799999999999998</v>
      </c>
      <c r="S2916">
        <v>0.223</v>
      </c>
    </row>
    <row r="2917" spans="1:19" x14ac:dyDescent="0.3">
      <c r="A2917">
        <v>180</v>
      </c>
      <c r="B2917">
        <v>-0.48</v>
      </c>
      <c r="C2917">
        <v>-1.48</v>
      </c>
      <c r="D2917">
        <v>-2.476</v>
      </c>
      <c r="E2917">
        <v>-3.1440000000000001</v>
      </c>
      <c r="F2917">
        <v>-3.22</v>
      </c>
      <c r="G2917">
        <v>2.2000000000000002</v>
      </c>
      <c r="H2917">
        <v>0.01</v>
      </c>
      <c r="I2917">
        <v>1.9790000000000001</v>
      </c>
      <c r="J2917">
        <v>-0.48499999999999999</v>
      </c>
      <c r="K2917">
        <v>-1.48</v>
      </c>
      <c r="L2917">
        <v>-2.4769999999999999</v>
      </c>
      <c r="M2917">
        <v>-3.1429999999999998</v>
      </c>
      <c r="N2917">
        <v>-3.2109999999999999</v>
      </c>
      <c r="O2917">
        <v>1.028</v>
      </c>
      <c r="P2917">
        <v>1.0349999999999999</v>
      </c>
      <c r="Q2917">
        <v>1.0269999999999999</v>
      </c>
      <c r="R2917">
        <v>0.61199999999999999</v>
      </c>
      <c r="S2917">
        <v>0.216</v>
      </c>
    </row>
    <row r="2918" spans="1:19" x14ac:dyDescent="0.3">
      <c r="A2918">
        <v>240</v>
      </c>
      <c r="B2918">
        <v>-0.48</v>
      </c>
      <c r="C2918">
        <v>-1.48</v>
      </c>
      <c r="D2918">
        <v>-2.476</v>
      </c>
      <c r="E2918">
        <v>-3.1440000000000001</v>
      </c>
      <c r="F2918">
        <v>-3.22</v>
      </c>
      <c r="G2918">
        <v>2.2000000000000002</v>
      </c>
      <c r="H2918">
        <v>0.01</v>
      </c>
      <c r="I2918">
        <v>1.9790000000000001</v>
      </c>
      <c r="J2918">
        <v>-0.48499999999999999</v>
      </c>
      <c r="K2918">
        <v>-1.48</v>
      </c>
      <c r="L2918">
        <v>-2.476</v>
      </c>
      <c r="M2918">
        <v>-3.1429999999999998</v>
      </c>
      <c r="N2918">
        <v>-3.2080000000000002</v>
      </c>
      <c r="O2918">
        <v>1.0309999999999999</v>
      </c>
      <c r="P2918">
        <v>1.0349999999999999</v>
      </c>
      <c r="Q2918">
        <v>1.026</v>
      </c>
      <c r="R2918">
        <v>0.61699999999999999</v>
      </c>
      <c r="S2918">
        <v>0.21099999999999999</v>
      </c>
    </row>
    <row r="2919" spans="1:19" x14ac:dyDescent="0.3">
      <c r="A2919">
        <v>300</v>
      </c>
      <c r="B2919">
        <v>-0.48</v>
      </c>
      <c r="C2919">
        <v>-1.48</v>
      </c>
      <c r="D2919">
        <v>-2.476</v>
      </c>
      <c r="E2919">
        <v>-3.1440000000000001</v>
      </c>
      <c r="F2919">
        <v>-3.22</v>
      </c>
      <c r="G2919">
        <v>2.2000000000000002</v>
      </c>
      <c r="H2919">
        <v>0.01</v>
      </c>
      <c r="I2919">
        <v>1.9790000000000001</v>
      </c>
      <c r="J2919">
        <v>-0.48399999999999999</v>
      </c>
      <c r="K2919">
        <v>-1.48</v>
      </c>
      <c r="L2919">
        <v>-2.476</v>
      </c>
      <c r="M2919">
        <v>-3.1429999999999998</v>
      </c>
      <c r="N2919">
        <v>-3.2050000000000001</v>
      </c>
      <c r="O2919">
        <v>1.034</v>
      </c>
      <c r="P2919">
        <v>1.034</v>
      </c>
      <c r="Q2919">
        <v>1.0249999999999999</v>
      </c>
      <c r="R2919">
        <v>0.61799999999999999</v>
      </c>
      <c r="S2919">
        <v>0.20599999999999999</v>
      </c>
    </row>
    <row r="2920" spans="1:19" x14ac:dyDescent="0.3">
      <c r="A2920">
        <v>360</v>
      </c>
      <c r="B2920">
        <v>-0.48</v>
      </c>
      <c r="C2920">
        <v>-1.48</v>
      </c>
      <c r="D2920">
        <v>-2.476</v>
      </c>
      <c r="E2920">
        <v>-3.1440000000000001</v>
      </c>
      <c r="F2920">
        <v>-3.22</v>
      </c>
      <c r="G2920">
        <v>2.2000000000000002</v>
      </c>
      <c r="H2920">
        <v>0.01</v>
      </c>
      <c r="I2920">
        <v>1.9790000000000001</v>
      </c>
      <c r="J2920">
        <v>-0.48299999999999998</v>
      </c>
      <c r="K2920">
        <v>-1.4810000000000001</v>
      </c>
      <c r="L2920">
        <v>-2.476</v>
      </c>
      <c r="M2920">
        <v>-3.1419999999999999</v>
      </c>
      <c r="N2920">
        <v>-3.202</v>
      </c>
      <c r="O2920">
        <v>1.0369999999999999</v>
      </c>
      <c r="P2920">
        <v>1.0329999999999999</v>
      </c>
      <c r="Q2920">
        <v>1.026</v>
      </c>
      <c r="R2920">
        <v>0.61499999999999999</v>
      </c>
      <c r="S2920">
        <v>0.20200000000000001</v>
      </c>
    </row>
    <row r="2921" spans="1:19" x14ac:dyDescent="0.3">
      <c r="A2921">
        <v>420</v>
      </c>
      <c r="B2921">
        <v>-0.48</v>
      </c>
      <c r="C2921">
        <v>-1.48</v>
      </c>
      <c r="D2921">
        <v>-2.476</v>
      </c>
      <c r="E2921">
        <v>-3.1440000000000001</v>
      </c>
      <c r="F2921">
        <v>-3.22</v>
      </c>
      <c r="G2921">
        <v>2.2000000000000002</v>
      </c>
      <c r="H2921">
        <v>0.01</v>
      </c>
      <c r="I2921">
        <v>1.9790000000000001</v>
      </c>
      <c r="J2921">
        <v>-0.48099999999999998</v>
      </c>
      <c r="K2921">
        <v>-1.4810000000000001</v>
      </c>
      <c r="L2921">
        <v>-2.476</v>
      </c>
      <c r="M2921">
        <v>-3.1389999999999998</v>
      </c>
      <c r="N2921">
        <v>-3.1989999999999998</v>
      </c>
      <c r="O2921">
        <v>1.0389999999999999</v>
      </c>
      <c r="P2921">
        <v>1.032</v>
      </c>
      <c r="Q2921">
        <v>1.026</v>
      </c>
      <c r="R2921">
        <v>0.61</v>
      </c>
      <c r="S2921">
        <v>0.19900000000000001</v>
      </c>
    </row>
    <row r="2922" spans="1:19" x14ac:dyDescent="0.3">
      <c r="A2922">
        <v>480</v>
      </c>
      <c r="B2922">
        <v>-0.48</v>
      </c>
      <c r="C2922">
        <v>-1.48</v>
      </c>
      <c r="D2922">
        <v>-2.476</v>
      </c>
      <c r="E2922">
        <v>-3.1440000000000001</v>
      </c>
      <c r="F2922">
        <v>-3.22</v>
      </c>
      <c r="G2922">
        <v>2.2000000000000002</v>
      </c>
      <c r="H2922">
        <v>0.01</v>
      </c>
      <c r="I2922">
        <v>1.9790000000000001</v>
      </c>
      <c r="J2922">
        <v>-0.48</v>
      </c>
      <c r="K2922">
        <v>-1.482</v>
      </c>
      <c r="L2922">
        <v>-2.4750000000000001</v>
      </c>
      <c r="M2922">
        <v>-3.137</v>
      </c>
      <c r="N2922">
        <v>-3.1960000000000002</v>
      </c>
      <c r="O2922">
        <v>1.0409999999999999</v>
      </c>
      <c r="P2922">
        <v>1.032</v>
      </c>
      <c r="Q2922">
        <v>1.0249999999999999</v>
      </c>
      <c r="R2922">
        <v>0.60499999999999998</v>
      </c>
      <c r="S2922">
        <v>0.19800000000000001</v>
      </c>
    </row>
    <row r="2923" spans="1:19" x14ac:dyDescent="0.3">
      <c r="A2923">
        <v>540</v>
      </c>
      <c r="B2923">
        <v>-0.48</v>
      </c>
      <c r="C2923">
        <v>-1.48</v>
      </c>
      <c r="D2923">
        <v>-2.476</v>
      </c>
      <c r="E2923">
        <v>-3.1440000000000001</v>
      </c>
      <c r="F2923">
        <v>-3.22</v>
      </c>
      <c r="G2923">
        <v>2.2000000000000002</v>
      </c>
      <c r="H2923">
        <v>0.01</v>
      </c>
      <c r="I2923">
        <v>1.9790000000000001</v>
      </c>
      <c r="J2923">
        <v>-0.47799999999999998</v>
      </c>
      <c r="K2923">
        <v>-1.482</v>
      </c>
      <c r="L2923">
        <v>-2.4750000000000001</v>
      </c>
      <c r="M2923">
        <v>-3.1339999999999999</v>
      </c>
      <c r="N2923">
        <v>-3.1930000000000001</v>
      </c>
      <c r="O2923">
        <v>1.0429999999999999</v>
      </c>
      <c r="P2923">
        <v>1.032</v>
      </c>
      <c r="Q2923">
        <v>1.0249999999999999</v>
      </c>
      <c r="R2923">
        <v>0.6</v>
      </c>
      <c r="S2923">
        <v>0.19700000000000001</v>
      </c>
    </row>
    <row r="2924" spans="1:19" x14ac:dyDescent="0.3">
      <c r="A2924">
        <v>600</v>
      </c>
      <c r="B2924">
        <v>-0.48</v>
      </c>
      <c r="C2924">
        <v>-1.48</v>
      </c>
      <c r="D2924">
        <v>-2.476</v>
      </c>
      <c r="E2924">
        <v>-3.1440000000000001</v>
      </c>
      <c r="F2924">
        <v>-3.22</v>
      </c>
      <c r="G2924">
        <v>2.2000000000000002</v>
      </c>
      <c r="H2924">
        <v>0.01</v>
      </c>
      <c r="I2924">
        <v>1.9790000000000001</v>
      </c>
      <c r="J2924">
        <v>-0.47699999999999998</v>
      </c>
      <c r="K2924">
        <v>-1.482</v>
      </c>
      <c r="L2924">
        <v>-2.4750000000000001</v>
      </c>
      <c r="M2924">
        <v>-3.1309999999999998</v>
      </c>
      <c r="N2924">
        <v>-3.19</v>
      </c>
      <c r="O2924">
        <v>1.0449999999999999</v>
      </c>
      <c r="P2924">
        <v>1.0329999999999999</v>
      </c>
      <c r="Q2924">
        <v>1.024</v>
      </c>
      <c r="R2924">
        <v>0.59399999999999997</v>
      </c>
      <c r="S2924">
        <v>0.19600000000000001</v>
      </c>
    </row>
    <row r="2926" spans="1:19" x14ac:dyDescent="0.3">
      <c r="A2926" t="s">
        <v>0</v>
      </c>
      <c r="B2926" t="s">
        <v>226</v>
      </c>
    </row>
    <row r="2927" spans="1:19" x14ac:dyDescent="0.3">
      <c r="A2927">
        <v>0</v>
      </c>
      <c r="B2927">
        <v>-0.48</v>
      </c>
      <c r="C2927">
        <v>-1.48</v>
      </c>
      <c r="D2927">
        <v>-2.476</v>
      </c>
      <c r="E2927">
        <v>-3.1360000000000001</v>
      </c>
      <c r="F2927">
        <v>-3.21</v>
      </c>
      <c r="G2927">
        <v>2.2000000000000002</v>
      </c>
      <c r="H2927">
        <v>0.01</v>
      </c>
      <c r="I2927">
        <v>2.4590000000000001</v>
      </c>
      <c r="J2927">
        <v>-0.48</v>
      </c>
      <c r="K2927">
        <v>-1.48</v>
      </c>
      <c r="L2927">
        <v>-2.476</v>
      </c>
      <c r="M2927">
        <v>-3.1360000000000001</v>
      </c>
      <c r="N2927">
        <v>-3.21</v>
      </c>
      <c r="O2927">
        <v>1.006</v>
      </c>
      <c r="P2927">
        <v>1.006</v>
      </c>
      <c r="Q2927">
        <v>0.998</v>
      </c>
      <c r="R2927">
        <v>0.60099999999999998</v>
      </c>
      <c r="S2927">
        <v>0.23400000000000001</v>
      </c>
    </row>
    <row r="2928" spans="1:19" x14ac:dyDescent="0.3">
      <c r="A2928">
        <v>60</v>
      </c>
      <c r="B2928">
        <v>-0.48</v>
      </c>
      <c r="C2928">
        <v>-1.48</v>
      </c>
      <c r="D2928">
        <v>-2.476</v>
      </c>
      <c r="E2928">
        <v>-3.1360000000000001</v>
      </c>
      <c r="F2928">
        <v>-3.21</v>
      </c>
      <c r="G2928">
        <v>2.2000000000000002</v>
      </c>
      <c r="H2928">
        <v>0.01</v>
      </c>
      <c r="I2928">
        <v>2.4590000000000001</v>
      </c>
      <c r="J2928">
        <v>-0.48399999999999999</v>
      </c>
      <c r="K2928">
        <v>-1.48</v>
      </c>
      <c r="L2928">
        <v>-2.476</v>
      </c>
      <c r="M2928">
        <v>-3.1349999999999998</v>
      </c>
      <c r="N2928">
        <v>-3.2130000000000001</v>
      </c>
      <c r="O2928">
        <v>1.016</v>
      </c>
      <c r="P2928">
        <v>1.0269999999999999</v>
      </c>
      <c r="Q2928">
        <v>1.0169999999999999</v>
      </c>
      <c r="R2928">
        <v>0.60199999999999998</v>
      </c>
      <c r="S2928">
        <v>0.24299999999999999</v>
      </c>
    </row>
    <row r="2929" spans="1:19" x14ac:dyDescent="0.3">
      <c r="A2929">
        <v>120</v>
      </c>
      <c r="B2929">
        <v>-0.48</v>
      </c>
      <c r="C2929">
        <v>-1.48</v>
      </c>
      <c r="D2929">
        <v>-2.476</v>
      </c>
      <c r="E2929">
        <v>-3.1360000000000001</v>
      </c>
      <c r="F2929">
        <v>-3.21</v>
      </c>
      <c r="G2929">
        <v>2.2000000000000002</v>
      </c>
      <c r="H2929">
        <v>0.01</v>
      </c>
      <c r="I2929">
        <v>2.4590000000000001</v>
      </c>
      <c r="J2929">
        <v>-0.48499999999999999</v>
      </c>
      <c r="K2929">
        <v>-1.48</v>
      </c>
      <c r="L2929">
        <v>-2.476</v>
      </c>
      <c r="M2929">
        <v>-3.1360000000000001</v>
      </c>
      <c r="N2929">
        <v>-3.2160000000000002</v>
      </c>
      <c r="O2929">
        <v>1.0229999999999999</v>
      </c>
      <c r="P2929">
        <v>1.0309999999999999</v>
      </c>
      <c r="Q2929">
        <v>1.026</v>
      </c>
      <c r="R2929">
        <v>0.60499999999999998</v>
      </c>
      <c r="S2929">
        <v>0.251</v>
      </c>
    </row>
    <row r="2930" spans="1:19" x14ac:dyDescent="0.3">
      <c r="A2930">
        <v>180</v>
      </c>
      <c r="B2930">
        <v>-0.48</v>
      </c>
      <c r="C2930">
        <v>-1.48</v>
      </c>
      <c r="D2930">
        <v>-2.476</v>
      </c>
      <c r="E2930">
        <v>-3.1360000000000001</v>
      </c>
      <c r="F2930">
        <v>-3.21</v>
      </c>
      <c r="G2930">
        <v>2.2000000000000002</v>
      </c>
      <c r="H2930">
        <v>0.01</v>
      </c>
      <c r="I2930">
        <v>2.4590000000000001</v>
      </c>
      <c r="J2930">
        <v>-0.48499999999999999</v>
      </c>
      <c r="K2930">
        <v>-1.48</v>
      </c>
      <c r="L2930">
        <v>-2.476</v>
      </c>
      <c r="M2930">
        <v>-3.1349999999999998</v>
      </c>
      <c r="N2930">
        <v>-3.2189999999999999</v>
      </c>
      <c r="O2930">
        <v>1.028</v>
      </c>
      <c r="P2930">
        <v>1.034</v>
      </c>
      <c r="Q2930">
        <v>1.0249999999999999</v>
      </c>
      <c r="R2930">
        <v>0.60599999999999998</v>
      </c>
      <c r="S2930">
        <v>0.25800000000000001</v>
      </c>
    </row>
    <row r="2931" spans="1:19" x14ac:dyDescent="0.3">
      <c r="A2931">
        <v>240</v>
      </c>
      <c r="B2931">
        <v>-0.48</v>
      </c>
      <c r="C2931">
        <v>-1.48</v>
      </c>
      <c r="D2931">
        <v>-2.476</v>
      </c>
      <c r="E2931">
        <v>-3.1360000000000001</v>
      </c>
      <c r="F2931">
        <v>-3.21</v>
      </c>
      <c r="G2931">
        <v>2.2000000000000002</v>
      </c>
      <c r="H2931">
        <v>0.01</v>
      </c>
      <c r="I2931">
        <v>2.4590000000000001</v>
      </c>
      <c r="J2931">
        <v>-0.48499999999999999</v>
      </c>
      <c r="K2931">
        <v>-1.48</v>
      </c>
      <c r="L2931">
        <v>-2.476</v>
      </c>
      <c r="M2931">
        <v>-3.1339999999999999</v>
      </c>
      <c r="N2931">
        <v>-3.222</v>
      </c>
      <c r="O2931">
        <v>1.0309999999999999</v>
      </c>
      <c r="P2931">
        <v>1.0349999999999999</v>
      </c>
      <c r="Q2931">
        <v>1.026</v>
      </c>
      <c r="R2931">
        <v>0.60399999999999998</v>
      </c>
      <c r="S2931">
        <v>0.26400000000000001</v>
      </c>
    </row>
    <row r="2932" spans="1:19" x14ac:dyDescent="0.3">
      <c r="A2932">
        <v>300</v>
      </c>
      <c r="B2932">
        <v>-0.48</v>
      </c>
      <c r="C2932">
        <v>-1.48</v>
      </c>
      <c r="D2932">
        <v>-2.476</v>
      </c>
      <c r="E2932">
        <v>-3.1360000000000001</v>
      </c>
      <c r="F2932">
        <v>-3.21</v>
      </c>
      <c r="G2932">
        <v>2.2000000000000002</v>
      </c>
      <c r="H2932">
        <v>0.01</v>
      </c>
      <c r="I2932">
        <v>2.4590000000000001</v>
      </c>
      <c r="J2932">
        <v>-0.48399999999999999</v>
      </c>
      <c r="K2932">
        <v>-1.48</v>
      </c>
      <c r="L2932">
        <v>-2.476</v>
      </c>
      <c r="M2932">
        <v>-3.133</v>
      </c>
      <c r="N2932">
        <v>-3.2250000000000001</v>
      </c>
      <c r="O2932">
        <v>1.034</v>
      </c>
      <c r="P2932">
        <v>1.034</v>
      </c>
      <c r="Q2932">
        <v>1.026</v>
      </c>
      <c r="R2932">
        <v>0.60699999999999998</v>
      </c>
      <c r="S2932">
        <v>0.26900000000000002</v>
      </c>
    </row>
    <row r="2933" spans="1:19" x14ac:dyDescent="0.3">
      <c r="A2933">
        <v>360</v>
      </c>
      <c r="B2933">
        <v>-0.48</v>
      </c>
      <c r="C2933">
        <v>-1.48</v>
      </c>
      <c r="D2933">
        <v>-2.476</v>
      </c>
      <c r="E2933">
        <v>-3.1360000000000001</v>
      </c>
      <c r="F2933">
        <v>-3.21</v>
      </c>
      <c r="G2933">
        <v>2.2000000000000002</v>
      </c>
      <c r="H2933">
        <v>0.01</v>
      </c>
      <c r="I2933">
        <v>2.4590000000000001</v>
      </c>
      <c r="J2933">
        <v>-0.48199999999999998</v>
      </c>
      <c r="K2933">
        <v>-1.4810000000000001</v>
      </c>
      <c r="L2933">
        <v>-2.4750000000000001</v>
      </c>
      <c r="M2933">
        <v>-3.1339999999999999</v>
      </c>
      <c r="N2933">
        <v>-3.2280000000000002</v>
      </c>
      <c r="O2933">
        <v>1.0369999999999999</v>
      </c>
      <c r="P2933">
        <v>1.0329999999999999</v>
      </c>
      <c r="Q2933">
        <v>1.0249999999999999</v>
      </c>
      <c r="R2933">
        <v>0.61199999999999999</v>
      </c>
      <c r="S2933">
        <v>0.27300000000000002</v>
      </c>
    </row>
    <row r="2934" spans="1:19" x14ac:dyDescent="0.3">
      <c r="A2934">
        <v>420</v>
      </c>
      <c r="B2934">
        <v>-0.48</v>
      </c>
      <c r="C2934">
        <v>-1.48</v>
      </c>
      <c r="D2934">
        <v>-2.476</v>
      </c>
      <c r="E2934">
        <v>-3.1360000000000001</v>
      </c>
      <c r="F2934">
        <v>-3.21</v>
      </c>
      <c r="G2934">
        <v>2.2000000000000002</v>
      </c>
      <c r="H2934">
        <v>0.01</v>
      </c>
      <c r="I2934">
        <v>2.4590000000000001</v>
      </c>
      <c r="J2934">
        <v>-0.48099999999999998</v>
      </c>
      <c r="K2934">
        <v>-1.4810000000000001</v>
      </c>
      <c r="L2934">
        <v>-2.4750000000000001</v>
      </c>
      <c r="M2934">
        <v>-3.1360000000000001</v>
      </c>
      <c r="N2934">
        <v>-3.2309999999999999</v>
      </c>
      <c r="O2934">
        <v>1.0389999999999999</v>
      </c>
      <c r="P2934">
        <v>1.032</v>
      </c>
      <c r="Q2934">
        <v>1.024</v>
      </c>
      <c r="R2934">
        <v>0.61899999999999999</v>
      </c>
      <c r="S2934">
        <v>0.27600000000000002</v>
      </c>
    </row>
    <row r="2935" spans="1:19" x14ac:dyDescent="0.3">
      <c r="A2935">
        <v>480</v>
      </c>
      <c r="B2935">
        <v>-0.48</v>
      </c>
      <c r="C2935">
        <v>-1.48</v>
      </c>
      <c r="D2935">
        <v>-2.476</v>
      </c>
      <c r="E2935">
        <v>-3.1360000000000001</v>
      </c>
      <c r="F2935">
        <v>-3.21</v>
      </c>
      <c r="G2935">
        <v>2.2000000000000002</v>
      </c>
      <c r="H2935">
        <v>0.01</v>
      </c>
      <c r="I2935">
        <v>2.4590000000000001</v>
      </c>
      <c r="J2935">
        <v>-0.48</v>
      </c>
      <c r="K2935">
        <v>-1.482</v>
      </c>
      <c r="L2935">
        <v>-2.4750000000000001</v>
      </c>
      <c r="M2935">
        <v>-3.1379999999999999</v>
      </c>
      <c r="N2935">
        <v>-3.234</v>
      </c>
      <c r="O2935">
        <v>1.0409999999999999</v>
      </c>
      <c r="P2935">
        <v>1.032</v>
      </c>
      <c r="Q2935">
        <v>1.0249999999999999</v>
      </c>
      <c r="R2935">
        <v>0.625</v>
      </c>
      <c r="S2935">
        <v>0.28000000000000003</v>
      </c>
    </row>
    <row r="2936" spans="1:19" x14ac:dyDescent="0.3">
      <c r="A2936">
        <v>540</v>
      </c>
      <c r="B2936">
        <v>-0.48</v>
      </c>
      <c r="C2936">
        <v>-1.48</v>
      </c>
      <c r="D2936">
        <v>-2.476</v>
      </c>
      <c r="E2936">
        <v>-3.1360000000000001</v>
      </c>
      <c r="F2936">
        <v>-3.21</v>
      </c>
      <c r="G2936">
        <v>2.2000000000000002</v>
      </c>
      <c r="H2936">
        <v>0.01</v>
      </c>
      <c r="I2936">
        <v>2.4590000000000001</v>
      </c>
      <c r="J2936">
        <v>-0.47799999999999998</v>
      </c>
      <c r="K2936">
        <v>-1.482</v>
      </c>
      <c r="L2936">
        <v>-2.4750000000000001</v>
      </c>
      <c r="M2936">
        <v>-3.14</v>
      </c>
      <c r="N2936">
        <v>-3.2370000000000001</v>
      </c>
      <c r="O2936">
        <v>1.0429999999999999</v>
      </c>
      <c r="P2936">
        <v>1.032</v>
      </c>
      <c r="Q2936">
        <v>1.0249999999999999</v>
      </c>
      <c r="R2936">
        <v>0.63100000000000001</v>
      </c>
      <c r="S2936">
        <v>0.28399999999999997</v>
      </c>
    </row>
    <row r="2937" spans="1:19" x14ac:dyDescent="0.3">
      <c r="A2937">
        <v>600</v>
      </c>
      <c r="B2937">
        <v>-0.48</v>
      </c>
      <c r="C2937">
        <v>-1.48</v>
      </c>
      <c r="D2937">
        <v>-2.476</v>
      </c>
      <c r="E2937">
        <v>-3.1360000000000001</v>
      </c>
      <c r="F2937">
        <v>-3.21</v>
      </c>
      <c r="G2937">
        <v>2.2000000000000002</v>
      </c>
      <c r="H2937">
        <v>0.01</v>
      </c>
      <c r="I2937">
        <v>2.4590000000000001</v>
      </c>
      <c r="J2937">
        <v>-0.47699999999999998</v>
      </c>
      <c r="K2937">
        <v>-1.482</v>
      </c>
      <c r="L2937">
        <v>-2.4750000000000001</v>
      </c>
      <c r="M2937">
        <v>-3.1419999999999999</v>
      </c>
      <c r="N2937">
        <v>-3.24</v>
      </c>
      <c r="O2937">
        <v>1.0449999999999999</v>
      </c>
      <c r="P2937">
        <v>1.0329999999999999</v>
      </c>
      <c r="Q2937">
        <v>1.0249999999999999</v>
      </c>
      <c r="R2937">
        <v>0.63600000000000001</v>
      </c>
      <c r="S2937">
        <v>0.28599999999999998</v>
      </c>
    </row>
    <row r="2939" spans="1:19" x14ac:dyDescent="0.3">
      <c r="A2939" t="s">
        <v>0</v>
      </c>
      <c r="B2939" t="s">
        <v>227</v>
      </c>
    </row>
    <row r="2940" spans="1:19" x14ac:dyDescent="0.3">
      <c r="A2940">
        <v>0</v>
      </c>
      <c r="B2940">
        <v>-0.48</v>
      </c>
      <c r="C2940">
        <v>-1.48</v>
      </c>
      <c r="D2940">
        <v>-2.476</v>
      </c>
      <c r="E2940">
        <v>-3.1360000000000001</v>
      </c>
      <c r="F2940">
        <v>-3.21</v>
      </c>
      <c r="G2940">
        <v>2.2000000000000002</v>
      </c>
      <c r="H2940">
        <v>0.01</v>
      </c>
      <c r="I2940">
        <v>2.2229999999999999</v>
      </c>
      <c r="J2940">
        <v>-0.48</v>
      </c>
      <c r="K2940">
        <v>-1.48</v>
      </c>
      <c r="L2940">
        <v>-2.476</v>
      </c>
      <c r="M2940">
        <v>-3.1360000000000001</v>
      </c>
      <c r="N2940">
        <v>-3.21</v>
      </c>
      <c r="O2940">
        <v>1.006</v>
      </c>
      <c r="P2940">
        <v>1.006</v>
      </c>
      <c r="Q2940">
        <v>0.998</v>
      </c>
      <c r="R2940">
        <v>0.60099999999999998</v>
      </c>
      <c r="S2940">
        <v>0.23400000000000001</v>
      </c>
    </row>
    <row r="2941" spans="1:19" x14ac:dyDescent="0.3">
      <c r="A2941">
        <v>60</v>
      </c>
      <c r="B2941">
        <v>-0.48</v>
      </c>
      <c r="C2941">
        <v>-1.48</v>
      </c>
      <c r="D2941">
        <v>-2.476</v>
      </c>
      <c r="E2941">
        <v>-3.1360000000000001</v>
      </c>
      <c r="F2941">
        <v>-3.21</v>
      </c>
      <c r="G2941">
        <v>2.2000000000000002</v>
      </c>
      <c r="H2941">
        <v>0.01</v>
      </c>
      <c r="I2941">
        <v>2.2229999999999999</v>
      </c>
      <c r="J2941">
        <v>-0.48399999999999999</v>
      </c>
      <c r="K2941">
        <v>-1.48</v>
      </c>
      <c r="L2941">
        <v>-2.476</v>
      </c>
      <c r="M2941">
        <v>-3.1349999999999998</v>
      </c>
      <c r="N2941">
        <v>-3.21</v>
      </c>
      <c r="O2941">
        <v>1.016</v>
      </c>
      <c r="P2941">
        <v>1.0269999999999999</v>
      </c>
      <c r="Q2941">
        <v>1.0169999999999999</v>
      </c>
      <c r="R2941">
        <v>0.60299999999999998</v>
      </c>
      <c r="S2941">
        <v>0.23499999999999999</v>
      </c>
    </row>
    <row r="2942" spans="1:19" x14ac:dyDescent="0.3">
      <c r="A2942">
        <v>120</v>
      </c>
      <c r="B2942">
        <v>-0.48</v>
      </c>
      <c r="C2942">
        <v>-1.48</v>
      </c>
      <c r="D2942">
        <v>-2.476</v>
      </c>
      <c r="E2942">
        <v>-3.1360000000000001</v>
      </c>
      <c r="F2942">
        <v>-3.21</v>
      </c>
      <c r="G2942">
        <v>2.2000000000000002</v>
      </c>
      <c r="H2942">
        <v>0.01</v>
      </c>
      <c r="I2942">
        <v>2.2229999999999999</v>
      </c>
      <c r="J2942">
        <v>-0.48499999999999999</v>
      </c>
      <c r="K2942">
        <v>-1.48</v>
      </c>
      <c r="L2942">
        <v>-2.476</v>
      </c>
      <c r="M2942">
        <v>-3.1349999999999998</v>
      </c>
      <c r="N2942">
        <v>-3.21</v>
      </c>
      <c r="O2942">
        <v>1.0229999999999999</v>
      </c>
      <c r="P2942">
        <v>1.0309999999999999</v>
      </c>
      <c r="Q2942">
        <v>1.024</v>
      </c>
      <c r="R2942">
        <v>0.60399999999999998</v>
      </c>
      <c r="S2942">
        <v>0.23599999999999999</v>
      </c>
    </row>
    <row r="2943" spans="1:19" x14ac:dyDescent="0.3">
      <c r="A2943">
        <v>180</v>
      </c>
      <c r="B2943">
        <v>-0.48</v>
      </c>
      <c r="C2943">
        <v>-1.48</v>
      </c>
      <c r="D2943">
        <v>-2.476</v>
      </c>
      <c r="E2943">
        <v>-3.1360000000000001</v>
      </c>
      <c r="F2943">
        <v>-3.21</v>
      </c>
      <c r="G2943">
        <v>2.2000000000000002</v>
      </c>
      <c r="H2943">
        <v>0.01</v>
      </c>
      <c r="I2943">
        <v>2.2229999999999999</v>
      </c>
      <c r="J2943">
        <v>-0.48499999999999999</v>
      </c>
      <c r="K2943">
        <v>-1.48</v>
      </c>
      <c r="L2943">
        <v>-2.476</v>
      </c>
      <c r="M2943">
        <v>-3.1349999999999998</v>
      </c>
      <c r="N2943">
        <v>-3.21</v>
      </c>
      <c r="O2943">
        <v>1.028</v>
      </c>
      <c r="P2943">
        <v>1.0349999999999999</v>
      </c>
      <c r="Q2943">
        <v>1.0249999999999999</v>
      </c>
      <c r="R2943">
        <v>0.60599999999999998</v>
      </c>
      <c r="S2943">
        <v>0.23599999999999999</v>
      </c>
    </row>
    <row r="2944" spans="1:19" x14ac:dyDescent="0.3">
      <c r="A2944">
        <v>240</v>
      </c>
      <c r="B2944">
        <v>-0.48</v>
      </c>
      <c r="C2944">
        <v>-1.48</v>
      </c>
      <c r="D2944">
        <v>-2.476</v>
      </c>
      <c r="E2944">
        <v>-3.1360000000000001</v>
      </c>
      <c r="F2944">
        <v>-3.21</v>
      </c>
      <c r="G2944">
        <v>2.2000000000000002</v>
      </c>
      <c r="H2944">
        <v>0.01</v>
      </c>
      <c r="I2944">
        <v>2.2229999999999999</v>
      </c>
      <c r="J2944">
        <v>-0.48499999999999999</v>
      </c>
      <c r="K2944">
        <v>-1.48</v>
      </c>
      <c r="L2944">
        <v>-2.476</v>
      </c>
      <c r="M2944">
        <v>-3.1349999999999998</v>
      </c>
      <c r="N2944">
        <v>-3.21</v>
      </c>
      <c r="O2944">
        <v>1.0309999999999999</v>
      </c>
      <c r="P2944">
        <v>1.0349999999999999</v>
      </c>
      <c r="Q2944">
        <v>1.026</v>
      </c>
      <c r="R2944">
        <v>0.60799999999999998</v>
      </c>
      <c r="S2944">
        <v>0.23599999999999999</v>
      </c>
    </row>
    <row r="2945" spans="1:19" x14ac:dyDescent="0.3">
      <c r="A2945">
        <v>300</v>
      </c>
      <c r="B2945">
        <v>-0.48</v>
      </c>
      <c r="C2945">
        <v>-1.48</v>
      </c>
      <c r="D2945">
        <v>-2.476</v>
      </c>
      <c r="E2945">
        <v>-3.1360000000000001</v>
      </c>
      <c r="F2945">
        <v>-3.21</v>
      </c>
      <c r="G2945">
        <v>2.2000000000000002</v>
      </c>
      <c r="H2945">
        <v>0.01</v>
      </c>
      <c r="I2945">
        <v>2.2229999999999999</v>
      </c>
      <c r="J2945">
        <v>-0.48399999999999999</v>
      </c>
      <c r="K2945">
        <v>-1.48</v>
      </c>
      <c r="L2945">
        <v>-2.476</v>
      </c>
      <c r="M2945">
        <v>-3.1339999999999999</v>
      </c>
      <c r="N2945">
        <v>-3.21</v>
      </c>
      <c r="O2945">
        <v>1.034</v>
      </c>
      <c r="P2945">
        <v>1.034</v>
      </c>
      <c r="Q2945">
        <v>1.0249999999999999</v>
      </c>
      <c r="R2945">
        <v>0.60899999999999999</v>
      </c>
      <c r="S2945">
        <v>0.23599999999999999</v>
      </c>
    </row>
    <row r="2946" spans="1:19" x14ac:dyDescent="0.3">
      <c r="A2946">
        <v>360</v>
      </c>
      <c r="B2946">
        <v>-0.48</v>
      </c>
      <c r="C2946">
        <v>-1.48</v>
      </c>
      <c r="D2946">
        <v>-2.476</v>
      </c>
      <c r="E2946">
        <v>-3.1360000000000001</v>
      </c>
      <c r="F2946">
        <v>-3.21</v>
      </c>
      <c r="G2946">
        <v>2.2000000000000002</v>
      </c>
      <c r="H2946">
        <v>0.01</v>
      </c>
      <c r="I2946">
        <v>2.2229999999999999</v>
      </c>
      <c r="J2946">
        <v>-0.48199999999999998</v>
      </c>
      <c r="K2946">
        <v>-1.4810000000000001</v>
      </c>
      <c r="L2946">
        <v>-2.4750000000000001</v>
      </c>
      <c r="M2946">
        <v>-3.1339999999999999</v>
      </c>
      <c r="N2946">
        <v>-3.21</v>
      </c>
      <c r="O2946">
        <v>1.0369999999999999</v>
      </c>
      <c r="P2946">
        <v>1.0329999999999999</v>
      </c>
      <c r="Q2946">
        <v>1.0249999999999999</v>
      </c>
      <c r="R2946">
        <v>0.61</v>
      </c>
      <c r="S2946">
        <v>0.23699999999999999</v>
      </c>
    </row>
    <row r="2947" spans="1:19" x14ac:dyDescent="0.3">
      <c r="A2947">
        <v>420</v>
      </c>
      <c r="B2947">
        <v>-0.48</v>
      </c>
      <c r="C2947">
        <v>-1.48</v>
      </c>
      <c r="D2947">
        <v>-2.476</v>
      </c>
      <c r="E2947">
        <v>-3.1360000000000001</v>
      </c>
      <c r="F2947">
        <v>-3.21</v>
      </c>
      <c r="G2947">
        <v>2.2000000000000002</v>
      </c>
      <c r="H2947">
        <v>0.01</v>
      </c>
      <c r="I2947">
        <v>2.2229999999999999</v>
      </c>
      <c r="J2947">
        <v>-0.48099999999999998</v>
      </c>
      <c r="K2947">
        <v>-1.4810000000000001</v>
      </c>
      <c r="L2947">
        <v>-2.4750000000000001</v>
      </c>
      <c r="M2947">
        <v>-3.133</v>
      </c>
      <c r="N2947">
        <v>-3.21</v>
      </c>
      <c r="O2947">
        <v>1.0389999999999999</v>
      </c>
      <c r="P2947">
        <v>1.032</v>
      </c>
      <c r="Q2947">
        <v>1.0249999999999999</v>
      </c>
      <c r="R2947">
        <v>0.61099999999999999</v>
      </c>
      <c r="S2947">
        <v>0.23699999999999999</v>
      </c>
    </row>
    <row r="2948" spans="1:19" x14ac:dyDescent="0.3">
      <c r="A2948">
        <v>480</v>
      </c>
      <c r="B2948">
        <v>-0.48</v>
      </c>
      <c r="C2948">
        <v>-1.48</v>
      </c>
      <c r="D2948">
        <v>-2.476</v>
      </c>
      <c r="E2948">
        <v>-3.1360000000000001</v>
      </c>
      <c r="F2948">
        <v>-3.21</v>
      </c>
      <c r="G2948">
        <v>2.2000000000000002</v>
      </c>
      <c r="H2948">
        <v>0.01</v>
      </c>
      <c r="I2948">
        <v>2.2229999999999999</v>
      </c>
      <c r="J2948">
        <v>-0.48</v>
      </c>
      <c r="K2948">
        <v>-1.482</v>
      </c>
      <c r="L2948">
        <v>-2.4750000000000001</v>
      </c>
      <c r="M2948">
        <v>-3.133</v>
      </c>
      <c r="N2948">
        <v>-3.21</v>
      </c>
      <c r="O2948">
        <v>1.0409999999999999</v>
      </c>
      <c r="P2948">
        <v>1.032</v>
      </c>
      <c r="Q2948">
        <v>1.0249999999999999</v>
      </c>
      <c r="R2948">
        <v>0.61199999999999999</v>
      </c>
      <c r="S2948">
        <v>0.23799999999999999</v>
      </c>
    </row>
    <row r="2949" spans="1:19" x14ac:dyDescent="0.3">
      <c r="A2949">
        <v>540</v>
      </c>
      <c r="B2949">
        <v>-0.48</v>
      </c>
      <c r="C2949">
        <v>-1.48</v>
      </c>
      <c r="D2949">
        <v>-2.476</v>
      </c>
      <c r="E2949">
        <v>-3.1360000000000001</v>
      </c>
      <c r="F2949">
        <v>-3.21</v>
      </c>
      <c r="G2949">
        <v>2.2000000000000002</v>
      </c>
      <c r="H2949">
        <v>0.01</v>
      </c>
      <c r="I2949">
        <v>2.2229999999999999</v>
      </c>
      <c r="J2949">
        <v>-0.47799999999999998</v>
      </c>
      <c r="K2949">
        <v>-1.482</v>
      </c>
      <c r="L2949">
        <v>-2.4750000000000001</v>
      </c>
      <c r="M2949">
        <v>-3.133</v>
      </c>
      <c r="N2949">
        <v>-3.21</v>
      </c>
      <c r="O2949">
        <v>1.0429999999999999</v>
      </c>
      <c r="P2949">
        <v>1.032</v>
      </c>
      <c r="Q2949">
        <v>1.024</v>
      </c>
      <c r="R2949">
        <v>0.61199999999999999</v>
      </c>
      <c r="S2949">
        <v>0.23899999999999999</v>
      </c>
    </row>
    <row r="2950" spans="1:19" x14ac:dyDescent="0.3">
      <c r="A2950">
        <v>600</v>
      </c>
      <c r="B2950">
        <v>-0.48</v>
      </c>
      <c r="C2950">
        <v>-1.48</v>
      </c>
      <c r="D2950">
        <v>-2.476</v>
      </c>
      <c r="E2950">
        <v>-3.1360000000000001</v>
      </c>
      <c r="F2950">
        <v>-3.21</v>
      </c>
      <c r="G2950">
        <v>2.2000000000000002</v>
      </c>
      <c r="H2950">
        <v>0.01</v>
      </c>
      <c r="I2950">
        <v>2.2229999999999999</v>
      </c>
      <c r="J2950">
        <v>-0.47599999999999998</v>
      </c>
      <c r="K2950">
        <v>-1.482</v>
      </c>
      <c r="L2950">
        <v>-2.4750000000000001</v>
      </c>
      <c r="M2950">
        <v>-3.133</v>
      </c>
      <c r="N2950">
        <v>-3.21</v>
      </c>
      <c r="O2950">
        <v>1.044</v>
      </c>
      <c r="P2950">
        <v>1.0329999999999999</v>
      </c>
      <c r="Q2950">
        <v>1.024</v>
      </c>
      <c r="R2950">
        <v>0.61299999999999999</v>
      </c>
      <c r="S2950">
        <v>0.24</v>
      </c>
    </row>
    <row r="2952" spans="1:19" x14ac:dyDescent="0.3">
      <c r="A2952" t="s">
        <v>0</v>
      </c>
      <c r="B2952" t="s">
        <v>228</v>
      </c>
    </row>
    <row r="2953" spans="1:19" x14ac:dyDescent="0.3">
      <c r="A2953">
        <v>0</v>
      </c>
      <c r="B2953">
        <v>-0.48</v>
      </c>
      <c r="C2953">
        <v>-1.48</v>
      </c>
      <c r="D2953">
        <v>-2.476</v>
      </c>
      <c r="E2953">
        <v>-3.1360000000000001</v>
      </c>
      <c r="F2953">
        <v>-3.21</v>
      </c>
      <c r="G2953">
        <v>2.2000000000000002</v>
      </c>
      <c r="H2953">
        <v>0.01</v>
      </c>
      <c r="I2953">
        <v>1.978</v>
      </c>
      <c r="J2953">
        <v>-0.48</v>
      </c>
      <c r="K2953">
        <v>-1.48</v>
      </c>
      <c r="L2953">
        <v>-2.476</v>
      </c>
      <c r="M2953">
        <v>-3.1360000000000001</v>
      </c>
      <c r="N2953">
        <v>-3.21</v>
      </c>
      <c r="O2953">
        <v>1.006</v>
      </c>
      <c r="P2953">
        <v>1.006</v>
      </c>
      <c r="Q2953">
        <v>0.998</v>
      </c>
      <c r="R2953">
        <v>0.60099999999999998</v>
      </c>
      <c r="S2953">
        <v>0.23400000000000001</v>
      </c>
    </row>
    <row r="2954" spans="1:19" x14ac:dyDescent="0.3">
      <c r="A2954">
        <v>60</v>
      </c>
      <c r="B2954">
        <v>-0.48</v>
      </c>
      <c r="C2954">
        <v>-1.48</v>
      </c>
      <c r="D2954">
        <v>-2.476</v>
      </c>
      <c r="E2954">
        <v>-3.1360000000000001</v>
      </c>
      <c r="F2954">
        <v>-3.21</v>
      </c>
      <c r="G2954">
        <v>2.2000000000000002</v>
      </c>
      <c r="H2954">
        <v>0.01</v>
      </c>
      <c r="I2954">
        <v>1.978</v>
      </c>
      <c r="J2954">
        <v>-0.48399999999999999</v>
      </c>
      <c r="K2954">
        <v>-1.48</v>
      </c>
      <c r="L2954">
        <v>-2.476</v>
      </c>
      <c r="M2954">
        <v>-3.1360000000000001</v>
      </c>
      <c r="N2954">
        <v>-3.2069999999999999</v>
      </c>
      <c r="O2954">
        <v>1.016</v>
      </c>
      <c r="P2954">
        <v>1.026</v>
      </c>
      <c r="Q2954">
        <v>1.0169999999999999</v>
      </c>
      <c r="R2954">
        <v>0.60399999999999998</v>
      </c>
      <c r="S2954">
        <v>0.22700000000000001</v>
      </c>
    </row>
    <row r="2955" spans="1:19" x14ac:dyDescent="0.3">
      <c r="A2955">
        <v>120</v>
      </c>
      <c r="B2955">
        <v>-0.48</v>
      </c>
      <c r="C2955">
        <v>-1.48</v>
      </c>
      <c r="D2955">
        <v>-2.476</v>
      </c>
      <c r="E2955">
        <v>-3.1360000000000001</v>
      </c>
      <c r="F2955">
        <v>-3.21</v>
      </c>
      <c r="G2955">
        <v>2.2000000000000002</v>
      </c>
      <c r="H2955">
        <v>0.01</v>
      </c>
      <c r="I2955">
        <v>1.978</v>
      </c>
      <c r="J2955">
        <v>-0.48499999999999999</v>
      </c>
      <c r="K2955">
        <v>-1.48</v>
      </c>
      <c r="L2955">
        <v>-2.476</v>
      </c>
      <c r="M2955">
        <v>-3.1349999999999998</v>
      </c>
      <c r="N2955">
        <v>-3.2040000000000002</v>
      </c>
      <c r="O2955">
        <v>1.0229999999999999</v>
      </c>
      <c r="P2955">
        <v>1.0309999999999999</v>
      </c>
      <c r="Q2955">
        <v>1.024</v>
      </c>
      <c r="R2955">
        <v>0.60299999999999998</v>
      </c>
      <c r="S2955">
        <v>0.221</v>
      </c>
    </row>
    <row r="2956" spans="1:19" x14ac:dyDescent="0.3">
      <c r="A2956">
        <v>180</v>
      </c>
      <c r="B2956">
        <v>-0.48</v>
      </c>
      <c r="C2956">
        <v>-1.48</v>
      </c>
      <c r="D2956">
        <v>-2.476</v>
      </c>
      <c r="E2956">
        <v>-3.1360000000000001</v>
      </c>
      <c r="F2956">
        <v>-3.21</v>
      </c>
      <c r="G2956">
        <v>2.2000000000000002</v>
      </c>
      <c r="H2956">
        <v>0.01</v>
      </c>
      <c r="I2956">
        <v>1.978</v>
      </c>
      <c r="J2956">
        <v>-0.48499999999999999</v>
      </c>
      <c r="K2956">
        <v>-1.48</v>
      </c>
      <c r="L2956">
        <v>-2.476</v>
      </c>
      <c r="M2956">
        <v>-3.1349999999999998</v>
      </c>
      <c r="N2956">
        <v>-3.2010000000000001</v>
      </c>
      <c r="O2956">
        <v>1.028</v>
      </c>
      <c r="P2956">
        <v>1.0349999999999999</v>
      </c>
      <c r="Q2956">
        <v>1.026</v>
      </c>
      <c r="R2956">
        <v>0.60499999999999998</v>
      </c>
      <c r="S2956">
        <v>0.214</v>
      </c>
    </row>
    <row r="2957" spans="1:19" x14ac:dyDescent="0.3">
      <c r="A2957">
        <v>240</v>
      </c>
      <c r="B2957">
        <v>-0.48</v>
      </c>
      <c r="C2957">
        <v>-1.48</v>
      </c>
      <c r="D2957">
        <v>-2.476</v>
      </c>
      <c r="E2957">
        <v>-3.1360000000000001</v>
      </c>
      <c r="F2957">
        <v>-3.21</v>
      </c>
      <c r="G2957">
        <v>2.2000000000000002</v>
      </c>
      <c r="H2957">
        <v>0.01</v>
      </c>
      <c r="I2957">
        <v>1.978</v>
      </c>
      <c r="J2957">
        <v>-0.48499999999999999</v>
      </c>
      <c r="K2957">
        <v>-1.48</v>
      </c>
      <c r="L2957">
        <v>-2.476</v>
      </c>
      <c r="M2957">
        <v>-3.1349999999999998</v>
      </c>
      <c r="N2957">
        <v>-3.198</v>
      </c>
      <c r="O2957">
        <v>1.0309999999999999</v>
      </c>
      <c r="P2957">
        <v>1.036</v>
      </c>
      <c r="Q2957">
        <v>1.026</v>
      </c>
      <c r="R2957">
        <v>0.61</v>
      </c>
      <c r="S2957">
        <v>0.20899999999999999</v>
      </c>
    </row>
    <row r="2958" spans="1:19" x14ac:dyDescent="0.3">
      <c r="A2958">
        <v>300</v>
      </c>
      <c r="B2958">
        <v>-0.48</v>
      </c>
      <c r="C2958">
        <v>-1.48</v>
      </c>
      <c r="D2958">
        <v>-2.476</v>
      </c>
      <c r="E2958">
        <v>-3.1360000000000001</v>
      </c>
      <c r="F2958">
        <v>-3.21</v>
      </c>
      <c r="G2958">
        <v>2.2000000000000002</v>
      </c>
      <c r="H2958">
        <v>0.01</v>
      </c>
      <c r="I2958">
        <v>1.978</v>
      </c>
      <c r="J2958">
        <v>-0.48399999999999999</v>
      </c>
      <c r="K2958">
        <v>-1.48</v>
      </c>
      <c r="L2958">
        <v>-2.4750000000000001</v>
      </c>
      <c r="M2958">
        <v>-3.1349999999999998</v>
      </c>
      <c r="N2958">
        <v>-3.1949999999999998</v>
      </c>
      <c r="O2958">
        <v>1.034</v>
      </c>
      <c r="P2958">
        <v>1.034</v>
      </c>
      <c r="Q2958">
        <v>1.0249999999999999</v>
      </c>
      <c r="R2958">
        <v>0.61199999999999999</v>
      </c>
      <c r="S2958">
        <v>0.20399999999999999</v>
      </c>
    </row>
    <row r="2959" spans="1:19" x14ac:dyDescent="0.3">
      <c r="A2959">
        <v>360</v>
      </c>
      <c r="B2959">
        <v>-0.48</v>
      </c>
      <c r="C2959">
        <v>-1.48</v>
      </c>
      <c r="D2959">
        <v>-2.476</v>
      </c>
      <c r="E2959">
        <v>-3.1360000000000001</v>
      </c>
      <c r="F2959">
        <v>-3.21</v>
      </c>
      <c r="G2959">
        <v>2.2000000000000002</v>
      </c>
      <c r="H2959">
        <v>0.01</v>
      </c>
      <c r="I2959">
        <v>1.978</v>
      </c>
      <c r="J2959">
        <v>-0.48299999999999998</v>
      </c>
      <c r="K2959">
        <v>-1.4810000000000001</v>
      </c>
      <c r="L2959">
        <v>-2.4750000000000001</v>
      </c>
      <c r="M2959">
        <v>-3.1339999999999999</v>
      </c>
      <c r="N2959">
        <v>-3.1920000000000002</v>
      </c>
      <c r="O2959">
        <v>1.0369999999999999</v>
      </c>
      <c r="P2959">
        <v>1.0329999999999999</v>
      </c>
      <c r="Q2959">
        <v>1.0249999999999999</v>
      </c>
      <c r="R2959">
        <v>0.60899999999999999</v>
      </c>
      <c r="S2959">
        <v>0.2</v>
      </c>
    </row>
    <row r="2960" spans="1:19" x14ac:dyDescent="0.3">
      <c r="A2960">
        <v>420</v>
      </c>
      <c r="B2960">
        <v>-0.48</v>
      </c>
      <c r="C2960">
        <v>-1.48</v>
      </c>
      <c r="D2960">
        <v>-2.476</v>
      </c>
      <c r="E2960">
        <v>-3.1360000000000001</v>
      </c>
      <c r="F2960">
        <v>-3.21</v>
      </c>
      <c r="G2960">
        <v>2.2000000000000002</v>
      </c>
      <c r="H2960">
        <v>0.01</v>
      </c>
      <c r="I2960">
        <v>1.978</v>
      </c>
      <c r="J2960">
        <v>-0.48099999999999998</v>
      </c>
      <c r="K2960">
        <v>-1.4810000000000001</v>
      </c>
      <c r="L2960">
        <v>-2.4750000000000001</v>
      </c>
      <c r="M2960">
        <v>-3.1309999999999998</v>
      </c>
      <c r="N2960">
        <v>-3.1890000000000001</v>
      </c>
      <c r="O2960">
        <v>1.0389999999999999</v>
      </c>
      <c r="P2960">
        <v>1.032</v>
      </c>
      <c r="Q2960">
        <v>1.0249999999999999</v>
      </c>
      <c r="R2960">
        <v>0.60299999999999998</v>
      </c>
      <c r="S2960">
        <v>0.19800000000000001</v>
      </c>
    </row>
    <row r="2961" spans="1:19" x14ac:dyDescent="0.3">
      <c r="A2961">
        <v>480</v>
      </c>
      <c r="B2961">
        <v>-0.48</v>
      </c>
      <c r="C2961">
        <v>-1.48</v>
      </c>
      <c r="D2961">
        <v>-2.476</v>
      </c>
      <c r="E2961">
        <v>-3.1360000000000001</v>
      </c>
      <c r="F2961">
        <v>-3.21</v>
      </c>
      <c r="G2961">
        <v>2.2000000000000002</v>
      </c>
      <c r="H2961">
        <v>0.01</v>
      </c>
      <c r="I2961">
        <v>1.978</v>
      </c>
      <c r="J2961">
        <v>-0.48</v>
      </c>
      <c r="K2961">
        <v>-1.482</v>
      </c>
      <c r="L2961">
        <v>-2.4750000000000001</v>
      </c>
      <c r="M2961">
        <v>-3.129</v>
      </c>
      <c r="N2961">
        <v>-3.1859999999999999</v>
      </c>
      <c r="O2961">
        <v>1.0409999999999999</v>
      </c>
      <c r="P2961">
        <v>1.032</v>
      </c>
      <c r="Q2961">
        <v>1.0249999999999999</v>
      </c>
      <c r="R2961">
        <v>0.59799999999999998</v>
      </c>
      <c r="S2961">
        <v>0.19600000000000001</v>
      </c>
    </row>
    <row r="2962" spans="1:19" x14ac:dyDescent="0.3">
      <c r="A2962">
        <v>540</v>
      </c>
      <c r="B2962">
        <v>-0.48</v>
      </c>
      <c r="C2962">
        <v>-1.48</v>
      </c>
      <c r="D2962">
        <v>-2.476</v>
      </c>
      <c r="E2962">
        <v>-3.1360000000000001</v>
      </c>
      <c r="F2962">
        <v>-3.21</v>
      </c>
      <c r="G2962">
        <v>2.2000000000000002</v>
      </c>
      <c r="H2962">
        <v>0.01</v>
      </c>
      <c r="I2962">
        <v>1.978</v>
      </c>
      <c r="J2962">
        <v>-0.47799999999999998</v>
      </c>
      <c r="K2962">
        <v>-1.482</v>
      </c>
      <c r="L2962">
        <v>-2.4750000000000001</v>
      </c>
      <c r="M2962">
        <v>-3.1259999999999999</v>
      </c>
      <c r="N2962">
        <v>-3.1829999999999998</v>
      </c>
      <c r="O2962">
        <v>1.0429999999999999</v>
      </c>
      <c r="P2962">
        <v>1.032</v>
      </c>
      <c r="Q2962">
        <v>1.024</v>
      </c>
      <c r="R2962">
        <v>0.59199999999999997</v>
      </c>
      <c r="S2962">
        <v>0.19500000000000001</v>
      </c>
    </row>
    <row r="2963" spans="1:19" x14ac:dyDescent="0.3">
      <c r="A2963">
        <v>600</v>
      </c>
      <c r="B2963">
        <v>-0.48</v>
      </c>
      <c r="C2963">
        <v>-1.48</v>
      </c>
      <c r="D2963">
        <v>-2.476</v>
      </c>
      <c r="E2963">
        <v>-3.1360000000000001</v>
      </c>
      <c r="F2963">
        <v>-3.21</v>
      </c>
      <c r="G2963">
        <v>2.2000000000000002</v>
      </c>
      <c r="H2963">
        <v>0.01</v>
      </c>
      <c r="I2963">
        <v>1.978</v>
      </c>
      <c r="J2963">
        <v>-0.47599999999999998</v>
      </c>
      <c r="K2963">
        <v>-1.482</v>
      </c>
      <c r="L2963">
        <v>-2.4750000000000001</v>
      </c>
      <c r="M2963">
        <v>-3.1230000000000002</v>
      </c>
      <c r="N2963">
        <v>-3.18</v>
      </c>
      <c r="O2963">
        <v>1.044</v>
      </c>
      <c r="P2963">
        <v>1.0329999999999999</v>
      </c>
      <c r="Q2963">
        <v>1.024</v>
      </c>
      <c r="R2963">
        <v>0.58699999999999997</v>
      </c>
      <c r="S2963">
        <v>0.19400000000000001</v>
      </c>
    </row>
    <row r="2965" spans="1:19" x14ac:dyDescent="0.3">
      <c r="A2965" t="s">
        <v>0</v>
      </c>
      <c r="B2965" t="s">
        <v>229</v>
      </c>
    </row>
    <row r="2966" spans="1:19" x14ac:dyDescent="0.3">
      <c r="A2966">
        <v>0</v>
      </c>
      <c r="B2966">
        <v>-0.48</v>
      </c>
      <c r="C2966">
        <v>-1.48</v>
      </c>
      <c r="D2966">
        <v>-2.476</v>
      </c>
      <c r="E2966">
        <v>-3.1280000000000001</v>
      </c>
      <c r="F2966">
        <v>-3.2</v>
      </c>
      <c r="G2966">
        <v>2.2000000000000002</v>
      </c>
      <c r="H2966">
        <v>0.01</v>
      </c>
      <c r="I2966">
        <v>2.4590000000000001</v>
      </c>
      <c r="J2966">
        <v>-0.48</v>
      </c>
      <c r="K2966">
        <v>-1.48</v>
      </c>
      <c r="L2966">
        <v>-2.476</v>
      </c>
      <c r="M2966">
        <v>-3.1280000000000001</v>
      </c>
      <c r="N2966">
        <v>-3.2</v>
      </c>
      <c r="O2966">
        <v>1.006</v>
      </c>
      <c r="P2966">
        <v>1.006</v>
      </c>
      <c r="Q2966">
        <v>0.998</v>
      </c>
      <c r="R2966">
        <v>0.59499999999999997</v>
      </c>
      <c r="S2966">
        <v>0.23300000000000001</v>
      </c>
    </row>
    <row r="2967" spans="1:19" x14ac:dyDescent="0.3">
      <c r="A2967">
        <v>60</v>
      </c>
      <c r="B2967">
        <v>-0.48</v>
      </c>
      <c r="C2967">
        <v>-1.48</v>
      </c>
      <c r="D2967">
        <v>-2.476</v>
      </c>
      <c r="E2967">
        <v>-3.1280000000000001</v>
      </c>
      <c r="F2967">
        <v>-3.2</v>
      </c>
      <c r="G2967">
        <v>2.2000000000000002</v>
      </c>
      <c r="H2967">
        <v>0.01</v>
      </c>
      <c r="I2967">
        <v>2.4590000000000001</v>
      </c>
      <c r="J2967">
        <v>-0.48399999999999999</v>
      </c>
      <c r="K2967">
        <v>-1.48</v>
      </c>
      <c r="L2967">
        <v>-2.476</v>
      </c>
      <c r="M2967">
        <v>-3.1269999999999998</v>
      </c>
      <c r="N2967">
        <v>-3.2029999999999998</v>
      </c>
      <c r="O2967">
        <v>1.016</v>
      </c>
      <c r="P2967">
        <v>1.0269999999999999</v>
      </c>
      <c r="Q2967">
        <v>1.016</v>
      </c>
      <c r="R2967">
        <v>0.59499999999999997</v>
      </c>
      <c r="S2967">
        <v>0.24099999999999999</v>
      </c>
    </row>
    <row r="2968" spans="1:19" x14ac:dyDescent="0.3">
      <c r="A2968">
        <v>120</v>
      </c>
      <c r="B2968">
        <v>-0.48</v>
      </c>
      <c r="C2968">
        <v>-1.48</v>
      </c>
      <c r="D2968">
        <v>-2.476</v>
      </c>
      <c r="E2968">
        <v>-3.1280000000000001</v>
      </c>
      <c r="F2968">
        <v>-3.2</v>
      </c>
      <c r="G2968">
        <v>2.2000000000000002</v>
      </c>
      <c r="H2968">
        <v>0.01</v>
      </c>
      <c r="I2968">
        <v>2.4590000000000001</v>
      </c>
      <c r="J2968">
        <v>-0.48499999999999999</v>
      </c>
      <c r="K2968">
        <v>-1.48</v>
      </c>
      <c r="L2968">
        <v>-2.476</v>
      </c>
      <c r="M2968">
        <v>-3.1280000000000001</v>
      </c>
      <c r="N2968">
        <v>-3.206</v>
      </c>
      <c r="O2968">
        <v>1.0229999999999999</v>
      </c>
      <c r="P2968">
        <v>1.0309999999999999</v>
      </c>
      <c r="Q2968">
        <v>1.0249999999999999</v>
      </c>
      <c r="R2968">
        <v>0.59899999999999998</v>
      </c>
      <c r="S2968">
        <v>0.249</v>
      </c>
    </row>
    <row r="2969" spans="1:19" x14ac:dyDescent="0.3">
      <c r="A2969">
        <v>180</v>
      </c>
      <c r="B2969">
        <v>-0.48</v>
      </c>
      <c r="C2969">
        <v>-1.48</v>
      </c>
      <c r="D2969">
        <v>-2.476</v>
      </c>
      <c r="E2969">
        <v>-3.1280000000000001</v>
      </c>
      <c r="F2969">
        <v>-3.2</v>
      </c>
      <c r="G2969">
        <v>2.2000000000000002</v>
      </c>
      <c r="H2969">
        <v>0.01</v>
      </c>
      <c r="I2969">
        <v>2.4590000000000001</v>
      </c>
      <c r="J2969">
        <v>-0.48499999999999999</v>
      </c>
      <c r="K2969">
        <v>-1.48</v>
      </c>
      <c r="L2969">
        <v>-2.476</v>
      </c>
      <c r="M2969">
        <v>-3.1280000000000001</v>
      </c>
      <c r="N2969">
        <v>-3.2090000000000001</v>
      </c>
      <c r="O2969">
        <v>1.028</v>
      </c>
      <c r="P2969">
        <v>1.034</v>
      </c>
      <c r="Q2969">
        <v>1.024</v>
      </c>
      <c r="R2969">
        <v>0.6</v>
      </c>
      <c r="S2969">
        <v>0.255</v>
      </c>
    </row>
    <row r="2970" spans="1:19" x14ac:dyDescent="0.3">
      <c r="A2970">
        <v>240</v>
      </c>
      <c r="B2970">
        <v>-0.48</v>
      </c>
      <c r="C2970">
        <v>-1.48</v>
      </c>
      <c r="D2970">
        <v>-2.476</v>
      </c>
      <c r="E2970">
        <v>-3.1280000000000001</v>
      </c>
      <c r="F2970">
        <v>-3.2</v>
      </c>
      <c r="G2970">
        <v>2.2000000000000002</v>
      </c>
      <c r="H2970">
        <v>0.01</v>
      </c>
      <c r="I2970">
        <v>2.4590000000000001</v>
      </c>
      <c r="J2970">
        <v>-0.48499999999999999</v>
      </c>
      <c r="K2970">
        <v>-1.48</v>
      </c>
      <c r="L2970">
        <v>-2.4750000000000001</v>
      </c>
      <c r="M2970">
        <v>-3.1259999999999999</v>
      </c>
      <c r="N2970">
        <v>-3.2120000000000002</v>
      </c>
      <c r="O2970">
        <v>1.0309999999999999</v>
      </c>
      <c r="P2970">
        <v>1.0349999999999999</v>
      </c>
      <c r="Q2970">
        <v>1.0249999999999999</v>
      </c>
      <c r="R2970">
        <v>0.59799999999999998</v>
      </c>
      <c r="S2970">
        <v>0.26100000000000001</v>
      </c>
    </row>
    <row r="2971" spans="1:19" x14ac:dyDescent="0.3">
      <c r="A2971">
        <v>300</v>
      </c>
      <c r="B2971">
        <v>-0.48</v>
      </c>
      <c r="C2971">
        <v>-1.48</v>
      </c>
      <c r="D2971">
        <v>-2.476</v>
      </c>
      <c r="E2971">
        <v>-3.1280000000000001</v>
      </c>
      <c r="F2971">
        <v>-3.2</v>
      </c>
      <c r="G2971">
        <v>2.2000000000000002</v>
      </c>
      <c r="H2971">
        <v>0.01</v>
      </c>
      <c r="I2971">
        <v>2.4590000000000001</v>
      </c>
      <c r="J2971">
        <v>-0.48399999999999999</v>
      </c>
      <c r="K2971">
        <v>-1.48</v>
      </c>
      <c r="L2971">
        <v>-2.476</v>
      </c>
      <c r="M2971">
        <v>-3.125</v>
      </c>
      <c r="N2971">
        <v>-3.2149999999999999</v>
      </c>
      <c r="O2971">
        <v>1.034</v>
      </c>
      <c r="P2971">
        <v>1.034</v>
      </c>
      <c r="Q2971">
        <v>1.026</v>
      </c>
      <c r="R2971">
        <v>0.60099999999999998</v>
      </c>
      <c r="S2971">
        <v>0.26700000000000002</v>
      </c>
    </row>
    <row r="2972" spans="1:19" x14ac:dyDescent="0.3">
      <c r="A2972">
        <v>360</v>
      </c>
      <c r="B2972">
        <v>-0.48</v>
      </c>
      <c r="C2972">
        <v>-1.48</v>
      </c>
      <c r="D2972">
        <v>-2.476</v>
      </c>
      <c r="E2972">
        <v>-3.1280000000000001</v>
      </c>
      <c r="F2972">
        <v>-3.2</v>
      </c>
      <c r="G2972">
        <v>2.2000000000000002</v>
      </c>
      <c r="H2972">
        <v>0.01</v>
      </c>
      <c r="I2972">
        <v>2.4590000000000001</v>
      </c>
      <c r="J2972">
        <v>-0.48199999999999998</v>
      </c>
      <c r="K2972">
        <v>-1.4810000000000001</v>
      </c>
      <c r="L2972">
        <v>-2.4750000000000001</v>
      </c>
      <c r="M2972">
        <v>-3.1259999999999999</v>
      </c>
      <c r="N2972">
        <v>-3.218</v>
      </c>
      <c r="O2972">
        <v>1.0369999999999999</v>
      </c>
      <c r="P2972">
        <v>1.0329999999999999</v>
      </c>
      <c r="Q2972">
        <v>1.024</v>
      </c>
      <c r="R2972">
        <v>0.60599999999999998</v>
      </c>
      <c r="S2972">
        <v>0.27100000000000002</v>
      </c>
    </row>
    <row r="2973" spans="1:19" x14ac:dyDescent="0.3">
      <c r="A2973">
        <v>420</v>
      </c>
      <c r="B2973">
        <v>-0.48</v>
      </c>
      <c r="C2973">
        <v>-1.48</v>
      </c>
      <c r="D2973">
        <v>-2.476</v>
      </c>
      <c r="E2973">
        <v>-3.1280000000000001</v>
      </c>
      <c r="F2973">
        <v>-3.2</v>
      </c>
      <c r="G2973">
        <v>2.2000000000000002</v>
      </c>
      <c r="H2973">
        <v>0.01</v>
      </c>
      <c r="I2973">
        <v>2.4590000000000001</v>
      </c>
      <c r="J2973">
        <v>-0.48099999999999998</v>
      </c>
      <c r="K2973">
        <v>-1.4810000000000001</v>
      </c>
      <c r="L2973">
        <v>-2.4750000000000001</v>
      </c>
      <c r="M2973">
        <v>-3.1280000000000001</v>
      </c>
      <c r="N2973">
        <v>-3.2210000000000001</v>
      </c>
      <c r="O2973">
        <v>1.0389999999999999</v>
      </c>
      <c r="P2973">
        <v>1.032</v>
      </c>
      <c r="Q2973">
        <v>1.024</v>
      </c>
      <c r="R2973">
        <v>0.61199999999999999</v>
      </c>
      <c r="S2973">
        <v>0.27500000000000002</v>
      </c>
    </row>
    <row r="2974" spans="1:19" x14ac:dyDescent="0.3">
      <c r="A2974">
        <v>480</v>
      </c>
      <c r="B2974">
        <v>-0.48</v>
      </c>
      <c r="C2974">
        <v>-1.48</v>
      </c>
      <c r="D2974">
        <v>-2.476</v>
      </c>
      <c r="E2974">
        <v>-3.1280000000000001</v>
      </c>
      <c r="F2974">
        <v>-3.2</v>
      </c>
      <c r="G2974">
        <v>2.2000000000000002</v>
      </c>
      <c r="H2974">
        <v>0.01</v>
      </c>
      <c r="I2974">
        <v>2.4590000000000001</v>
      </c>
      <c r="J2974">
        <v>-0.48</v>
      </c>
      <c r="K2974">
        <v>-1.482</v>
      </c>
      <c r="L2974">
        <v>-2.4750000000000001</v>
      </c>
      <c r="M2974">
        <v>-3.13</v>
      </c>
      <c r="N2974">
        <v>-3.2240000000000002</v>
      </c>
      <c r="O2974">
        <v>1.0409999999999999</v>
      </c>
      <c r="P2974">
        <v>1.032</v>
      </c>
      <c r="Q2974">
        <v>1.024</v>
      </c>
      <c r="R2974">
        <v>0.61899999999999999</v>
      </c>
      <c r="S2974">
        <v>0.27800000000000002</v>
      </c>
    </row>
    <row r="2975" spans="1:19" x14ac:dyDescent="0.3">
      <c r="A2975">
        <v>540</v>
      </c>
      <c r="B2975">
        <v>-0.48</v>
      </c>
      <c r="C2975">
        <v>-1.48</v>
      </c>
      <c r="D2975">
        <v>-2.476</v>
      </c>
      <c r="E2975">
        <v>-3.1280000000000001</v>
      </c>
      <c r="F2975">
        <v>-3.2</v>
      </c>
      <c r="G2975">
        <v>2.2000000000000002</v>
      </c>
      <c r="H2975">
        <v>0.01</v>
      </c>
      <c r="I2975">
        <v>2.4590000000000001</v>
      </c>
      <c r="J2975">
        <v>-0.47799999999999998</v>
      </c>
      <c r="K2975">
        <v>-1.482</v>
      </c>
      <c r="L2975">
        <v>-2.4740000000000002</v>
      </c>
      <c r="M2975">
        <v>-3.1320000000000001</v>
      </c>
      <c r="N2975">
        <v>-3.2269999999999999</v>
      </c>
      <c r="O2975">
        <v>1.0429999999999999</v>
      </c>
      <c r="P2975">
        <v>1.032</v>
      </c>
      <c r="Q2975">
        <v>1.024</v>
      </c>
      <c r="R2975">
        <v>0.624</v>
      </c>
      <c r="S2975">
        <v>0.28100000000000003</v>
      </c>
    </row>
    <row r="2976" spans="1:19" x14ac:dyDescent="0.3">
      <c r="A2976">
        <v>600</v>
      </c>
      <c r="B2976">
        <v>-0.48</v>
      </c>
      <c r="C2976">
        <v>-1.48</v>
      </c>
      <c r="D2976">
        <v>-2.476</v>
      </c>
      <c r="E2976">
        <v>-3.1280000000000001</v>
      </c>
      <c r="F2976">
        <v>-3.2</v>
      </c>
      <c r="G2976">
        <v>2.2000000000000002</v>
      </c>
      <c r="H2976">
        <v>0.01</v>
      </c>
      <c r="I2976">
        <v>2.4590000000000001</v>
      </c>
      <c r="J2976">
        <v>-0.47599999999999998</v>
      </c>
      <c r="K2976">
        <v>-1.482</v>
      </c>
      <c r="L2976">
        <v>-2.4750000000000001</v>
      </c>
      <c r="M2976">
        <v>-3.1349999999999998</v>
      </c>
      <c r="N2976">
        <v>-3.23</v>
      </c>
      <c r="O2976">
        <v>1.044</v>
      </c>
      <c r="P2976">
        <v>1.0329999999999999</v>
      </c>
      <c r="Q2976">
        <v>1.0249999999999999</v>
      </c>
      <c r="R2976">
        <v>0.629</v>
      </c>
      <c r="S2976">
        <v>0.28399999999999997</v>
      </c>
    </row>
    <row r="2978" spans="1:19" x14ac:dyDescent="0.3">
      <c r="A2978" t="s">
        <v>0</v>
      </c>
      <c r="B2978" t="s">
        <v>230</v>
      </c>
    </row>
    <row r="2979" spans="1:19" x14ac:dyDescent="0.3">
      <c r="A2979">
        <v>0</v>
      </c>
      <c r="B2979">
        <v>-0.48</v>
      </c>
      <c r="C2979">
        <v>-1.48</v>
      </c>
      <c r="D2979">
        <v>-2.476</v>
      </c>
      <c r="E2979">
        <v>-3.1280000000000001</v>
      </c>
      <c r="F2979">
        <v>-3.2</v>
      </c>
      <c r="G2979">
        <v>2.2000000000000002</v>
      </c>
      <c r="H2979">
        <v>0.01</v>
      </c>
      <c r="I2979">
        <v>2.222</v>
      </c>
      <c r="J2979">
        <v>-0.48</v>
      </c>
      <c r="K2979">
        <v>-1.48</v>
      </c>
      <c r="L2979">
        <v>-2.476</v>
      </c>
      <c r="M2979">
        <v>-3.1280000000000001</v>
      </c>
      <c r="N2979">
        <v>-3.2</v>
      </c>
      <c r="O2979">
        <v>1.006</v>
      </c>
      <c r="P2979">
        <v>1.006</v>
      </c>
      <c r="Q2979">
        <v>0.998</v>
      </c>
      <c r="R2979">
        <v>0.59499999999999997</v>
      </c>
      <c r="S2979">
        <v>0.23300000000000001</v>
      </c>
    </row>
    <row r="2980" spans="1:19" x14ac:dyDescent="0.3">
      <c r="A2980">
        <v>60</v>
      </c>
      <c r="B2980">
        <v>-0.48</v>
      </c>
      <c r="C2980">
        <v>-1.48</v>
      </c>
      <c r="D2980">
        <v>-2.476</v>
      </c>
      <c r="E2980">
        <v>-3.1280000000000001</v>
      </c>
      <c r="F2980">
        <v>-3.2</v>
      </c>
      <c r="G2980">
        <v>2.2000000000000002</v>
      </c>
      <c r="H2980">
        <v>0.01</v>
      </c>
      <c r="I2980">
        <v>2.222</v>
      </c>
      <c r="J2980">
        <v>-0.48399999999999999</v>
      </c>
      <c r="K2980">
        <v>-1.48</v>
      </c>
      <c r="L2980">
        <v>-2.476</v>
      </c>
      <c r="M2980">
        <v>-3.1280000000000001</v>
      </c>
      <c r="N2980">
        <v>-3.2</v>
      </c>
      <c r="O2980">
        <v>1.016</v>
      </c>
      <c r="P2980">
        <v>1.026</v>
      </c>
      <c r="Q2980">
        <v>1.016</v>
      </c>
      <c r="R2980">
        <v>0.59699999999999998</v>
      </c>
      <c r="S2980">
        <v>0.23300000000000001</v>
      </c>
    </row>
    <row r="2981" spans="1:19" x14ac:dyDescent="0.3">
      <c r="A2981">
        <v>120</v>
      </c>
      <c r="B2981">
        <v>-0.48</v>
      </c>
      <c r="C2981">
        <v>-1.48</v>
      </c>
      <c r="D2981">
        <v>-2.476</v>
      </c>
      <c r="E2981">
        <v>-3.1280000000000001</v>
      </c>
      <c r="F2981">
        <v>-3.2</v>
      </c>
      <c r="G2981">
        <v>2.2000000000000002</v>
      </c>
      <c r="H2981">
        <v>0.01</v>
      </c>
      <c r="I2981">
        <v>2.222</v>
      </c>
      <c r="J2981">
        <v>-0.48499999999999999</v>
      </c>
      <c r="K2981">
        <v>-1.48</v>
      </c>
      <c r="L2981">
        <v>-2.476</v>
      </c>
      <c r="M2981">
        <v>-3.1280000000000001</v>
      </c>
      <c r="N2981">
        <v>-3.2</v>
      </c>
      <c r="O2981">
        <v>1.0229999999999999</v>
      </c>
      <c r="P2981">
        <v>1.0309999999999999</v>
      </c>
      <c r="Q2981">
        <v>1.024</v>
      </c>
      <c r="R2981">
        <v>0.59799999999999998</v>
      </c>
      <c r="S2981">
        <v>0.23400000000000001</v>
      </c>
    </row>
    <row r="2982" spans="1:19" x14ac:dyDescent="0.3">
      <c r="A2982">
        <v>180</v>
      </c>
      <c r="B2982">
        <v>-0.48</v>
      </c>
      <c r="C2982">
        <v>-1.48</v>
      </c>
      <c r="D2982">
        <v>-2.476</v>
      </c>
      <c r="E2982">
        <v>-3.1280000000000001</v>
      </c>
      <c r="F2982">
        <v>-3.2</v>
      </c>
      <c r="G2982">
        <v>2.2000000000000002</v>
      </c>
      <c r="H2982">
        <v>0.01</v>
      </c>
      <c r="I2982">
        <v>2.222</v>
      </c>
      <c r="J2982">
        <v>-0.48499999999999999</v>
      </c>
      <c r="K2982">
        <v>-1.48</v>
      </c>
      <c r="L2982">
        <v>-2.476</v>
      </c>
      <c r="M2982">
        <v>-3.1269999999999998</v>
      </c>
      <c r="N2982">
        <v>-3.2</v>
      </c>
      <c r="O2982">
        <v>1.028</v>
      </c>
      <c r="P2982">
        <v>1.0349999999999999</v>
      </c>
      <c r="Q2982">
        <v>1.0249999999999999</v>
      </c>
      <c r="R2982">
        <v>0.6</v>
      </c>
      <c r="S2982">
        <v>0.23400000000000001</v>
      </c>
    </row>
    <row r="2983" spans="1:19" x14ac:dyDescent="0.3">
      <c r="A2983">
        <v>240</v>
      </c>
      <c r="B2983">
        <v>-0.48</v>
      </c>
      <c r="C2983">
        <v>-1.48</v>
      </c>
      <c r="D2983">
        <v>-2.476</v>
      </c>
      <c r="E2983">
        <v>-3.1280000000000001</v>
      </c>
      <c r="F2983">
        <v>-3.2</v>
      </c>
      <c r="G2983">
        <v>2.2000000000000002</v>
      </c>
      <c r="H2983">
        <v>0.01</v>
      </c>
      <c r="I2983">
        <v>2.222</v>
      </c>
      <c r="J2983">
        <v>-0.48499999999999999</v>
      </c>
      <c r="K2983">
        <v>-1.48</v>
      </c>
      <c r="L2983">
        <v>-2.4750000000000001</v>
      </c>
      <c r="M2983">
        <v>-3.1269999999999998</v>
      </c>
      <c r="N2983">
        <v>-3.2</v>
      </c>
      <c r="O2983">
        <v>1.0309999999999999</v>
      </c>
      <c r="P2983">
        <v>1.0349999999999999</v>
      </c>
      <c r="Q2983">
        <v>1.0249999999999999</v>
      </c>
      <c r="R2983">
        <v>0.60099999999999998</v>
      </c>
      <c r="S2983">
        <v>0.23400000000000001</v>
      </c>
    </row>
    <row r="2984" spans="1:19" x14ac:dyDescent="0.3">
      <c r="A2984">
        <v>300</v>
      </c>
      <c r="B2984">
        <v>-0.48</v>
      </c>
      <c r="C2984">
        <v>-1.48</v>
      </c>
      <c r="D2984">
        <v>-2.476</v>
      </c>
      <c r="E2984">
        <v>-3.1280000000000001</v>
      </c>
      <c r="F2984">
        <v>-3.2</v>
      </c>
      <c r="G2984">
        <v>2.2000000000000002</v>
      </c>
      <c r="H2984">
        <v>0.01</v>
      </c>
      <c r="I2984">
        <v>2.222</v>
      </c>
      <c r="J2984">
        <v>-0.48399999999999999</v>
      </c>
      <c r="K2984">
        <v>-1.48</v>
      </c>
      <c r="L2984">
        <v>-2.4750000000000001</v>
      </c>
      <c r="M2984">
        <v>-3.1259999999999999</v>
      </c>
      <c r="N2984">
        <v>-3.2</v>
      </c>
      <c r="O2984">
        <v>1.034</v>
      </c>
      <c r="P2984">
        <v>1.034</v>
      </c>
      <c r="Q2984">
        <v>1.0249999999999999</v>
      </c>
      <c r="R2984">
        <v>0.60299999999999998</v>
      </c>
      <c r="S2984">
        <v>0.23499999999999999</v>
      </c>
    </row>
    <row r="2985" spans="1:19" x14ac:dyDescent="0.3">
      <c r="A2985">
        <v>360</v>
      </c>
      <c r="B2985">
        <v>-0.48</v>
      </c>
      <c r="C2985">
        <v>-1.48</v>
      </c>
      <c r="D2985">
        <v>-2.476</v>
      </c>
      <c r="E2985">
        <v>-3.1280000000000001</v>
      </c>
      <c r="F2985">
        <v>-3.2</v>
      </c>
      <c r="G2985">
        <v>2.2000000000000002</v>
      </c>
      <c r="H2985">
        <v>0.01</v>
      </c>
      <c r="I2985">
        <v>2.222</v>
      </c>
      <c r="J2985">
        <v>-0.48199999999999998</v>
      </c>
      <c r="K2985">
        <v>-1.4810000000000001</v>
      </c>
      <c r="L2985">
        <v>-2.4750000000000001</v>
      </c>
      <c r="M2985">
        <v>-3.1259999999999999</v>
      </c>
      <c r="N2985">
        <v>-3.2</v>
      </c>
      <c r="O2985">
        <v>1.0369999999999999</v>
      </c>
      <c r="P2985">
        <v>1.0329999999999999</v>
      </c>
      <c r="Q2985">
        <v>1.024</v>
      </c>
      <c r="R2985">
        <v>0.60399999999999998</v>
      </c>
      <c r="S2985">
        <v>0.23499999999999999</v>
      </c>
    </row>
    <row r="2986" spans="1:19" x14ac:dyDescent="0.3">
      <c r="A2986">
        <v>420</v>
      </c>
      <c r="B2986">
        <v>-0.48</v>
      </c>
      <c r="C2986">
        <v>-1.48</v>
      </c>
      <c r="D2986">
        <v>-2.476</v>
      </c>
      <c r="E2986">
        <v>-3.1280000000000001</v>
      </c>
      <c r="F2986">
        <v>-3.2</v>
      </c>
      <c r="G2986">
        <v>2.2000000000000002</v>
      </c>
      <c r="H2986">
        <v>0.01</v>
      </c>
      <c r="I2986">
        <v>2.222</v>
      </c>
      <c r="J2986">
        <v>-0.48099999999999998</v>
      </c>
      <c r="K2986">
        <v>-1.4810000000000001</v>
      </c>
      <c r="L2986">
        <v>-2.4750000000000001</v>
      </c>
      <c r="M2986">
        <v>-3.1259999999999999</v>
      </c>
      <c r="N2986">
        <v>-3.2</v>
      </c>
      <c r="O2986">
        <v>1.0389999999999999</v>
      </c>
      <c r="P2986">
        <v>1.032</v>
      </c>
      <c r="Q2986">
        <v>1.024</v>
      </c>
      <c r="R2986">
        <v>0.60499999999999998</v>
      </c>
      <c r="S2986">
        <v>0.23499999999999999</v>
      </c>
    </row>
    <row r="2987" spans="1:19" x14ac:dyDescent="0.3">
      <c r="A2987">
        <v>480</v>
      </c>
      <c r="B2987">
        <v>-0.48</v>
      </c>
      <c r="C2987">
        <v>-1.48</v>
      </c>
      <c r="D2987">
        <v>-2.476</v>
      </c>
      <c r="E2987">
        <v>-3.1280000000000001</v>
      </c>
      <c r="F2987">
        <v>-3.2</v>
      </c>
      <c r="G2987">
        <v>2.2000000000000002</v>
      </c>
      <c r="H2987">
        <v>0.01</v>
      </c>
      <c r="I2987">
        <v>2.222</v>
      </c>
      <c r="J2987">
        <v>-0.48</v>
      </c>
      <c r="K2987">
        <v>-1.482</v>
      </c>
      <c r="L2987">
        <v>-2.4750000000000001</v>
      </c>
      <c r="M2987">
        <v>-3.125</v>
      </c>
      <c r="N2987">
        <v>-3.2</v>
      </c>
      <c r="O2987">
        <v>1.0409999999999999</v>
      </c>
      <c r="P2987">
        <v>1.032</v>
      </c>
      <c r="Q2987">
        <v>1.024</v>
      </c>
      <c r="R2987">
        <v>0.60599999999999998</v>
      </c>
      <c r="S2987">
        <v>0.23599999999999999</v>
      </c>
    </row>
    <row r="2988" spans="1:19" x14ac:dyDescent="0.3">
      <c r="A2988">
        <v>540</v>
      </c>
      <c r="B2988">
        <v>-0.48</v>
      </c>
      <c r="C2988">
        <v>-1.48</v>
      </c>
      <c r="D2988">
        <v>-2.476</v>
      </c>
      <c r="E2988">
        <v>-3.1280000000000001</v>
      </c>
      <c r="F2988">
        <v>-3.2</v>
      </c>
      <c r="G2988">
        <v>2.2000000000000002</v>
      </c>
      <c r="H2988">
        <v>0.01</v>
      </c>
      <c r="I2988">
        <v>2.222</v>
      </c>
      <c r="J2988">
        <v>-0.47799999999999998</v>
      </c>
      <c r="K2988">
        <v>-1.482</v>
      </c>
      <c r="L2988">
        <v>-2.4740000000000002</v>
      </c>
      <c r="M2988">
        <v>-3.125</v>
      </c>
      <c r="N2988">
        <v>-3.2</v>
      </c>
      <c r="O2988">
        <v>1.0429999999999999</v>
      </c>
      <c r="P2988">
        <v>1.032</v>
      </c>
      <c r="Q2988">
        <v>1.024</v>
      </c>
      <c r="R2988">
        <v>0.60599999999999998</v>
      </c>
      <c r="S2988">
        <v>0.23799999999999999</v>
      </c>
    </row>
    <row r="2989" spans="1:19" x14ac:dyDescent="0.3">
      <c r="A2989">
        <v>600</v>
      </c>
      <c r="B2989">
        <v>-0.48</v>
      </c>
      <c r="C2989">
        <v>-1.48</v>
      </c>
      <c r="D2989">
        <v>-2.476</v>
      </c>
      <c r="E2989">
        <v>-3.1280000000000001</v>
      </c>
      <c r="F2989">
        <v>-3.2</v>
      </c>
      <c r="G2989">
        <v>2.2000000000000002</v>
      </c>
      <c r="H2989">
        <v>0.01</v>
      </c>
      <c r="I2989">
        <v>2.222</v>
      </c>
      <c r="J2989">
        <v>-0.47599999999999998</v>
      </c>
      <c r="K2989">
        <v>-1.482</v>
      </c>
      <c r="L2989">
        <v>-2.4740000000000002</v>
      </c>
      <c r="M2989">
        <v>-3.125</v>
      </c>
      <c r="N2989">
        <v>-3.2</v>
      </c>
      <c r="O2989">
        <v>1.044</v>
      </c>
      <c r="P2989">
        <v>1.0329999999999999</v>
      </c>
      <c r="Q2989">
        <v>1.024</v>
      </c>
      <c r="R2989">
        <v>0.60699999999999998</v>
      </c>
      <c r="S2989">
        <v>0.23799999999999999</v>
      </c>
    </row>
    <row r="2991" spans="1:19" x14ac:dyDescent="0.3">
      <c r="A2991" t="s">
        <v>0</v>
      </c>
      <c r="B2991" t="s">
        <v>231</v>
      </c>
    </row>
    <row r="2992" spans="1:19" x14ac:dyDescent="0.3">
      <c r="A2992">
        <v>0</v>
      </c>
      <c r="B2992">
        <v>-0.48</v>
      </c>
      <c r="C2992">
        <v>-1.48</v>
      </c>
      <c r="D2992">
        <v>-2.476</v>
      </c>
      <c r="E2992">
        <v>-3.1280000000000001</v>
      </c>
      <c r="F2992">
        <v>-3.2</v>
      </c>
      <c r="G2992">
        <v>2.2000000000000002</v>
      </c>
      <c r="H2992">
        <v>0.01</v>
      </c>
      <c r="I2992">
        <v>1.972</v>
      </c>
      <c r="J2992">
        <v>-0.48</v>
      </c>
      <c r="K2992">
        <v>-1.48</v>
      </c>
      <c r="L2992">
        <v>-2.476</v>
      </c>
      <c r="M2992">
        <v>-3.1280000000000001</v>
      </c>
      <c r="N2992">
        <v>-3.2</v>
      </c>
      <c r="O2992">
        <v>1.006</v>
      </c>
      <c r="P2992">
        <v>1.006</v>
      </c>
      <c r="Q2992">
        <v>0.998</v>
      </c>
      <c r="R2992">
        <v>0.59499999999999997</v>
      </c>
      <c r="S2992">
        <v>0.23300000000000001</v>
      </c>
    </row>
    <row r="2993" spans="1:19" x14ac:dyDescent="0.3">
      <c r="A2993">
        <v>60</v>
      </c>
      <c r="B2993">
        <v>-0.48</v>
      </c>
      <c r="C2993">
        <v>-1.48</v>
      </c>
      <c r="D2993">
        <v>-2.476</v>
      </c>
      <c r="E2993">
        <v>-3.1280000000000001</v>
      </c>
      <c r="F2993">
        <v>-3.2</v>
      </c>
      <c r="G2993">
        <v>2.2000000000000002</v>
      </c>
      <c r="H2993">
        <v>0.01</v>
      </c>
      <c r="I2993">
        <v>1.972</v>
      </c>
      <c r="J2993">
        <v>-0.48399999999999999</v>
      </c>
      <c r="K2993">
        <v>-1.48</v>
      </c>
      <c r="L2993">
        <v>-2.476</v>
      </c>
      <c r="M2993">
        <v>-3.1280000000000001</v>
      </c>
      <c r="N2993">
        <v>-3.1970000000000001</v>
      </c>
      <c r="O2993">
        <v>1.016</v>
      </c>
      <c r="P2993">
        <v>1.0249999999999999</v>
      </c>
      <c r="Q2993">
        <v>1.016</v>
      </c>
      <c r="R2993">
        <v>0.59799999999999998</v>
      </c>
      <c r="S2993">
        <v>0.22500000000000001</v>
      </c>
    </row>
    <row r="2994" spans="1:19" x14ac:dyDescent="0.3">
      <c r="A2994">
        <v>120</v>
      </c>
      <c r="B2994">
        <v>-0.48</v>
      </c>
      <c r="C2994">
        <v>-1.48</v>
      </c>
      <c r="D2994">
        <v>-2.476</v>
      </c>
      <c r="E2994">
        <v>-3.1280000000000001</v>
      </c>
      <c r="F2994">
        <v>-3.2</v>
      </c>
      <c r="G2994">
        <v>2.2000000000000002</v>
      </c>
      <c r="H2994">
        <v>0.01</v>
      </c>
      <c r="I2994">
        <v>1.972</v>
      </c>
      <c r="J2994">
        <v>-0.48499999999999999</v>
      </c>
      <c r="K2994">
        <v>-1.48</v>
      </c>
      <c r="L2994">
        <v>-2.476</v>
      </c>
      <c r="M2994">
        <v>-3.1269999999999998</v>
      </c>
      <c r="N2994">
        <v>-3.194</v>
      </c>
      <c r="O2994">
        <v>1.0229999999999999</v>
      </c>
      <c r="P2994">
        <v>1.0309999999999999</v>
      </c>
      <c r="Q2994">
        <v>1.0229999999999999</v>
      </c>
      <c r="R2994">
        <v>0.59599999999999997</v>
      </c>
      <c r="S2994">
        <v>0.218</v>
      </c>
    </row>
    <row r="2995" spans="1:19" x14ac:dyDescent="0.3">
      <c r="A2995">
        <v>180</v>
      </c>
      <c r="B2995">
        <v>-0.48</v>
      </c>
      <c r="C2995">
        <v>-1.48</v>
      </c>
      <c r="D2995">
        <v>-2.476</v>
      </c>
      <c r="E2995">
        <v>-3.1280000000000001</v>
      </c>
      <c r="F2995">
        <v>-3.2</v>
      </c>
      <c r="G2995">
        <v>2.2000000000000002</v>
      </c>
      <c r="H2995">
        <v>0.01</v>
      </c>
      <c r="I2995">
        <v>1.972</v>
      </c>
      <c r="J2995">
        <v>-0.48499999999999999</v>
      </c>
      <c r="K2995">
        <v>-1.48</v>
      </c>
      <c r="L2995">
        <v>-2.476</v>
      </c>
      <c r="M2995">
        <v>-3.1269999999999998</v>
      </c>
      <c r="N2995">
        <v>-3.1909999999999998</v>
      </c>
      <c r="O2995">
        <v>1.0269999999999999</v>
      </c>
      <c r="P2995">
        <v>1.0349999999999999</v>
      </c>
      <c r="Q2995">
        <v>1.0249999999999999</v>
      </c>
      <c r="R2995">
        <v>0.59899999999999998</v>
      </c>
      <c r="S2995">
        <v>0.21199999999999999</v>
      </c>
    </row>
    <row r="2996" spans="1:19" x14ac:dyDescent="0.3">
      <c r="A2996">
        <v>240</v>
      </c>
      <c r="B2996">
        <v>-0.48</v>
      </c>
      <c r="C2996">
        <v>-1.48</v>
      </c>
      <c r="D2996">
        <v>-2.476</v>
      </c>
      <c r="E2996">
        <v>-3.1280000000000001</v>
      </c>
      <c r="F2996">
        <v>-3.2</v>
      </c>
      <c r="G2996">
        <v>2.2000000000000002</v>
      </c>
      <c r="H2996">
        <v>0.01</v>
      </c>
      <c r="I2996">
        <v>1.972</v>
      </c>
      <c r="J2996">
        <v>-0.48499999999999999</v>
      </c>
      <c r="K2996">
        <v>-1.48</v>
      </c>
      <c r="L2996">
        <v>-2.4750000000000001</v>
      </c>
      <c r="M2996">
        <v>-3.1280000000000001</v>
      </c>
      <c r="N2996">
        <v>-3.1880000000000002</v>
      </c>
      <c r="O2996">
        <v>1.0309999999999999</v>
      </c>
      <c r="P2996">
        <v>1.0349999999999999</v>
      </c>
      <c r="Q2996">
        <v>1.0249999999999999</v>
      </c>
      <c r="R2996">
        <v>0.60399999999999998</v>
      </c>
      <c r="S2996">
        <v>0.20699999999999999</v>
      </c>
    </row>
    <row r="2997" spans="1:19" x14ac:dyDescent="0.3">
      <c r="A2997">
        <v>300</v>
      </c>
      <c r="B2997">
        <v>-0.48</v>
      </c>
      <c r="C2997">
        <v>-1.48</v>
      </c>
      <c r="D2997">
        <v>-2.476</v>
      </c>
      <c r="E2997">
        <v>-3.1280000000000001</v>
      </c>
      <c r="F2997">
        <v>-3.2</v>
      </c>
      <c r="G2997">
        <v>2.2000000000000002</v>
      </c>
      <c r="H2997">
        <v>0.01</v>
      </c>
      <c r="I2997">
        <v>1.972</v>
      </c>
      <c r="J2997">
        <v>-0.48399999999999999</v>
      </c>
      <c r="K2997">
        <v>-1.48</v>
      </c>
      <c r="L2997">
        <v>-2.4750000000000001</v>
      </c>
      <c r="M2997">
        <v>-3.1269999999999998</v>
      </c>
      <c r="N2997">
        <v>-3.1850000000000001</v>
      </c>
      <c r="O2997">
        <v>1.034</v>
      </c>
      <c r="P2997">
        <v>1.034</v>
      </c>
      <c r="Q2997">
        <v>1.024</v>
      </c>
      <c r="R2997">
        <v>0.60599999999999998</v>
      </c>
      <c r="S2997">
        <v>0.20200000000000001</v>
      </c>
    </row>
    <row r="2998" spans="1:19" x14ac:dyDescent="0.3">
      <c r="A2998">
        <v>360</v>
      </c>
      <c r="B2998">
        <v>-0.48</v>
      </c>
      <c r="C2998">
        <v>-1.48</v>
      </c>
      <c r="D2998">
        <v>-2.476</v>
      </c>
      <c r="E2998">
        <v>-3.1280000000000001</v>
      </c>
      <c r="F2998">
        <v>-3.2</v>
      </c>
      <c r="G2998">
        <v>2.2000000000000002</v>
      </c>
      <c r="H2998">
        <v>0.01</v>
      </c>
      <c r="I2998">
        <v>1.972</v>
      </c>
      <c r="J2998">
        <v>-0.48299999999999998</v>
      </c>
      <c r="K2998">
        <v>-1.4810000000000001</v>
      </c>
      <c r="L2998">
        <v>-2.4750000000000001</v>
      </c>
      <c r="M2998">
        <v>-3.1259999999999999</v>
      </c>
      <c r="N2998">
        <v>-3.1819999999999999</v>
      </c>
      <c r="O2998">
        <v>1.0369999999999999</v>
      </c>
      <c r="P2998">
        <v>1.034</v>
      </c>
      <c r="Q2998">
        <v>1.024</v>
      </c>
      <c r="R2998">
        <v>0.60199999999999998</v>
      </c>
      <c r="S2998">
        <v>0.19900000000000001</v>
      </c>
    </row>
    <row r="2999" spans="1:19" x14ac:dyDescent="0.3">
      <c r="A2999">
        <v>420</v>
      </c>
      <c r="B2999">
        <v>-0.48</v>
      </c>
      <c r="C2999">
        <v>-1.48</v>
      </c>
      <c r="D2999">
        <v>-2.476</v>
      </c>
      <c r="E2999">
        <v>-3.1280000000000001</v>
      </c>
      <c r="F2999">
        <v>-3.2</v>
      </c>
      <c r="G2999">
        <v>2.2000000000000002</v>
      </c>
      <c r="H2999">
        <v>0.01</v>
      </c>
      <c r="I2999">
        <v>1.972</v>
      </c>
      <c r="J2999">
        <v>-0.48099999999999998</v>
      </c>
      <c r="K2999">
        <v>-1.4810000000000001</v>
      </c>
      <c r="L2999">
        <v>-2.4750000000000001</v>
      </c>
      <c r="M2999">
        <v>-3.1230000000000002</v>
      </c>
      <c r="N2999">
        <v>-3.1789999999999998</v>
      </c>
      <c r="O2999">
        <v>1.0389999999999999</v>
      </c>
      <c r="P2999">
        <v>1.032</v>
      </c>
      <c r="Q2999">
        <v>1.0249999999999999</v>
      </c>
      <c r="R2999">
        <v>0.59599999999999997</v>
      </c>
      <c r="S2999">
        <v>0.19600000000000001</v>
      </c>
    </row>
    <row r="3000" spans="1:19" x14ac:dyDescent="0.3">
      <c r="A3000">
        <v>480</v>
      </c>
      <c r="B3000">
        <v>-0.48</v>
      </c>
      <c r="C3000">
        <v>-1.48</v>
      </c>
      <c r="D3000">
        <v>-2.476</v>
      </c>
      <c r="E3000">
        <v>-3.1280000000000001</v>
      </c>
      <c r="F3000">
        <v>-3.2</v>
      </c>
      <c r="G3000">
        <v>2.2000000000000002</v>
      </c>
      <c r="H3000">
        <v>0.01</v>
      </c>
      <c r="I3000">
        <v>1.972</v>
      </c>
      <c r="J3000">
        <v>-0.48</v>
      </c>
      <c r="K3000">
        <v>-1.482</v>
      </c>
      <c r="L3000">
        <v>-2.4750000000000001</v>
      </c>
      <c r="M3000">
        <v>-3.121</v>
      </c>
      <c r="N3000">
        <v>-3.1760000000000002</v>
      </c>
      <c r="O3000">
        <v>1.0409999999999999</v>
      </c>
      <c r="P3000">
        <v>1.032</v>
      </c>
      <c r="Q3000">
        <v>1.024</v>
      </c>
      <c r="R3000">
        <v>0.59099999999999997</v>
      </c>
      <c r="S3000">
        <v>0.19400000000000001</v>
      </c>
    </row>
    <row r="3001" spans="1:19" x14ac:dyDescent="0.3">
      <c r="A3001">
        <v>540</v>
      </c>
      <c r="B3001">
        <v>-0.48</v>
      </c>
      <c r="C3001">
        <v>-1.48</v>
      </c>
      <c r="D3001">
        <v>-2.476</v>
      </c>
      <c r="E3001">
        <v>-3.1280000000000001</v>
      </c>
      <c r="F3001">
        <v>-3.2</v>
      </c>
      <c r="G3001">
        <v>2.2000000000000002</v>
      </c>
      <c r="H3001">
        <v>0.01</v>
      </c>
      <c r="I3001">
        <v>1.972</v>
      </c>
      <c r="J3001">
        <v>-0.47799999999999998</v>
      </c>
      <c r="K3001">
        <v>-1.482</v>
      </c>
      <c r="L3001">
        <v>-2.4740000000000002</v>
      </c>
      <c r="M3001">
        <v>-3.117</v>
      </c>
      <c r="N3001">
        <v>-3.173</v>
      </c>
      <c r="O3001">
        <v>1.0429999999999999</v>
      </c>
      <c r="P3001">
        <v>1.032</v>
      </c>
      <c r="Q3001">
        <v>1.024</v>
      </c>
      <c r="R3001">
        <v>0.58499999999999996</v>
      </c>
      <c r="S3001">
        <v>0.192</v>
      </c>
    </row>
    <row r="3002" spans="1:19" x14ac:dyDescent="0.3">
      <c r="A3002">
        <v>600</v>
      </c>
      <c r="B3002">
        <v>-0.48</v>
      </c>
      <c r="C3002">
        <v>-1.48</v>
      </c>
      <c r="D3002">
        <v>-2.476</v>
      </c>
      <c r="E3002">
        <v>-3.1280000000000001</v>
      </c>
      <c r="F3002">
        <v>-3.2</v>
      </c>
      <c r="G3002">
        <v>2.2000000000000002</v>
      </c>
      <c r="H3002">
        <v>0.01</v>
      </c>
      <c r="I3002">
        <v>1.972</v>
      </c>
      <c r="J3002">
        <v>-0.47699999999999998</v>
      </c>
      <c r="K3002">
        <v>-1.482</v>
      </c>
      <c r="L3002">
        <v>-2.4740000000000002</v>
      </c>
      <c r="M3002">
        <v>-3.1139999999999999</v>
      </c>
      <c r="N3002">
        <v>-3.17</v>
      </c>
      <c r="O3002">
        <v>1.0449999999999999</v>
      </c>
      <c r="P3002">
        <v>1.0329999999999999</v>
      </c>
      <c r="Q3002">
        <v>1.0229999999999999</v>
      </c>
      <c r="R3002">
        <v>0.57999999999999996</v>
      </c>
      <c r="S3002">
        <v>0.191</v>
      </c>
    </row>
    <row r="3004" spans="1:19" x14ac:dyDescent="0.3">
      <c r="A3004" t="s">
        <v>0</v>
      </c>
      <c r="B3004" t="s">
        <v>232</v>
      </c>
    </row>
    <row r="3005" spans="1:19" x14ac:dyDescent="0.3">
      <c r="A3005">
        <v>0</v>
      </c>
      <c r="B3005">
        <v>-0.48</v>
      </c>
      <c r="C3005">
        <v>-1.48</v>
      </c>
      <c r="D3005">
        <v>-2.476</v>
      </c>
      <c r="E3005">
        <v>-3.12</v>
      </c>
      <c r="F3005">
        <v>-3.19</v>
      </c>
      <c r="G3005">
        <v>2.2000000000000002</v>
      </c>
      <c r="H3005">
        <v>0.01</v>
      </c>
      <c r="I3005">
        <v>2.4620000000000002</v>
      </c>
      <c r="J3005">
        <v>-0.48</v>
      </c>
      <c r="K3005">
        <v>-1.48</v>
      </c>
      <c r="L3005">
        <v>-2.476</v>
      </c>
      <c r="M3005">
        <v>-3.12</v>
      </c>
      <c r="N3005">
        <v>-3.19</v>
      </c>
      <c r="O3005">
        <v>1.006</v>
      </c>
      <c r="P3005">
        <v>1.006</v>
      </c>
      <c r="Q3005">
        <v>0.997</v>
      </c>
      <c r="R3005">
        <v>0.58799999999999997</v>
      </c>
      <c r="S3005">
        <v>0.23100000000000001</v>
      </c>
    </row>
    <row r="3006" spans="1:19" x14ac:dyDescent="0.3">
      <c r="A3006">
        <v>60</v>
      </c>
      <c r="B3006">
        <v>-0.48</v>
      </c>
      <c r="C3006">
        <v>-1.48</v>
      </c>
      <c r="D3006">
        <v>-2.476</v>
      </c>
      <c r="E3006">
        <v>-3.12</v>
      </c>
      <c r="F3006">
        <v>-3.19</v>
      </c>
      <c r="G3006">
        <v>2.2000000000000002</v>
      </c>
      <c r="H3006">
        <v>0.01</v>
      </c>
      <c r="I3006">
        <v>2.4620000000000002</v>
      </c>
      <c r="J3006">
        <v>-0.48299999999999998</v>
      </c>
      <c r="K3006">
        <v>-1.48</v>
      </c>
      <c r="L3006">
        <v>-2.476</v>
      </c>
      <c r="M3006">
        <v>-3.1190000000000002</v>
      </c>
      <c r="N3006">
        <v>-3.1930000000000001</v>
      </c>
      <c r="O3006">
        <v>1.0149999999999999</v>
      </c>
      <c r="P3006">
        <v>1.028</v>
      </c>
      <c r="Q3006">
        <v>1.0169999999999999</v>
      </c>
      <c r="R3006">
        <v>0.58899999999999997</v>
      </c>
      <c r="S3006">
        <v>0.24</v>
      </c>
    </row>
    <row r="3007" spans="1:19" x14ac:dyDescent="0.3">
      <c r="A3007">
        <v>120</v>
      </c>
      <c r="B3007">
        <v>-0.48</v>
      </c>
      <c r="C3007">
        <v>-1.48</v>
      </c>
      <c r="D3007">
        <v>-2.476</v>
      </c>
      <c r="E3007">
        <v>-3.12</v>
      </c>
      <c r="F3007">
        <v>-3.19</v>
      </c>
      <c r="G3007">
        <v>2.2000000000000002</v>
      </c>
      <c r="H3007">
        <v>0.01</v>
      </c>
      <c r="I3007">
        <v>2.4620000000000002</v>
      </c>
      <c r="J3007">
        <v>-0.48499999999999999</v>
      </c>
      <c r="K3007">
        <v>-1.48</v>
      </c>
      <c r="L3007">
        <v>-2.476</v>
      </c>
      <c r="M3007">
        <v>-3.12</v>
      </c>
      <c r="N3007">
        <v>-3.1960000000000002</v>
      </c>
      <c r="O3007">
        <v>1.0229999999999999</v>
      </c>
      <c r="P3007">
        <v>1.0309999999999999</v>
      </c>
      <c r="Q3007">
        <v>1.024</v>
      </c>
      <c r="R3007">
        <v>0.59299999999999997</v>
      </c>
      <c r="S3007">
        <v>0.248</v>
      </c>
    </row>
    <row r="3008" spans="1:19" x14ac:dyDescent="0.3">
      <c r="A3008">
        <v>180</v>
      </c>
      <c r="B3008">
        <v>-0.48</v>
      </c>
      <c r="C3008">
        <v>-1.48</v>
      </c>
      <c r="D3008">
        <v>-2.476</v>
      </c>
      <c r="E3008">
        <v>-3.12</v>
      </c>
      <c r="F3008">
        <v>-3.19</v>
      </c>
      <c r="G3008">
        <v>2.2000000000000002</v>
      </c>
      <c r="H3008">
        <v>0.01</v>
      </c>
      <c r="I3008">
        <v>2.4620000000000002</v>
      </c>
      <c r="J3008">
        <v>-0.48499999999999999</v>
      </c>
      <c r="K3008">
        <v>-1.48</v>
      </c>
      <c r="L3008">
        <v>-2.4750000000000001</v>
      </c>
      <c r="M3008">
        <v>-3.1190000000000002</v>
      </c>
      <c r="N3008">
        <v>-3.1989999999999998</v>
      </c>
      <c r="O3008">
        <v>1.028</v>
      </c>
      <c r="P3008">
        <v>1.034</v>
      </c>
      <c r="Q3008">
        <v>1.0229999999999999</v>
      </c>
      <c r="R3008">
        <v>0.59399999999999997</v>
      </c>
      <c r="S3008">
        <v>0.253</v>
      </c>
    </row>
    <row r="3009" spans="1:19" x14ac:dyDescent="0.3">
      <c r="A3009">
        <v>240</v>
      </c>
      <c r="B3009">
        <v>-0.48</v>
      </c>
      <c r="C3009">
        <v>-1.48</v>
      </c>
      <c r="D3009">
        <v>-2.476</v>
      </c>
      <c r="E3009">
        <v>-3.12</v>
      </c>
      <c r="F3009">
        <v>-3.19</v>
      </c>
      <c r="G3009">
        <v>2.2000000000000002</v>
      </c>
      <c r="H3009">
        <v>0.01</v>
      </c>
      <c r="I3009">
        <v>2.4620000000000002</v>
      </c>
      <c r="J3009">
        <v>-0.48499999999999999</v>
      </c>
      <c r="K3009">
        <v>-1.48</v>
      </c>
      <c r="L3009">
        <v>-2.4750000000000001</v>
      </c>
      <c r="M3009">
        <v>-3.1179999999999999</v>
      </c>
      <c r="N3009">
        <v>-3.202</v>
      </c>
      <c r="O3009">
        <v>1.0309999999999999</v>
      </c>
      <c r="P3009">
        <v>1.0349999999999999</v>
      </c>
      <c r="Q3009">
        <v>1.024</v>
      </c>
      <c r="R3009">
        <v>0.59199999999999997</v>
      </c>
      <c r="S3009">
        <v>0.25900000000000001</v>
      </c>
    </row>
    <row r="3010" spans="1:19" x14ac:dyDescent="0.3">
      <c r="A3010">
        <v>300</v>
      </c>
      <c r="B3010">
        <v>-0.48</v>
      </c>
      <c r="C3010">
        <v>-1.48</v>
      </c>
      <c r="D3010">
        <v>-2.476</v>
      </c>
      <c r="E3010">
        <v>-3.12</v>
      </c>
      <c r="F3010">
        <v>-3.19</v>
      </c>
      <c r="G3010">
        <v>2.2000000000000002</v>
      </c>
      <c r="H3010">
        <v>0.01</v>
      </c>
      <c r="I3010">
        <v>2.4620000000000002</v>
      </c>
      <c r="J3010">
        <v>-0.48399999999999999</v>
      </c>
      <c r="K3010">
        <v>-1.48</v>
      </c>
      <c r="L3010">
        <v>-2.4750000000000001</v>
      </c>
      <c r="M3010">
        <v>-3.117</v>
      </c>
      <c r="N3010">
        <v>-3.2050000000000001</v>
      </c>
      <c r="O3010">
        <v>1.034</v>
      </c>
      <c r="P3010">
        <v>1.034</v>
      </c>
      <c r="Q3010">
        <v>1.0249999999999999</v>
      </c>
      <c r="R3010">
        <v>0.59399999999999997</v>
      </c>
      <c r="S3010">
        <v>0.26500000000000001</v>
      </c>
    </row>
    <row r="3011" spans="1:19" x14ac:dyDescent="0.3">
      <c r="A3011">
        <v>360</v>
      </c>
      <c r="B3011">
        <v>-0.48</v>
      </c>
      <c r="C3011">
        <v>-1.48</v>
      </c>
      <c r="D3011">
        <v>-2.476</v>
      </c>
      <c r="E3011">
        <v>-3.12</v>
      </c>
      <c r="F3011">
        <v>-3.19</v>
      </c>
      <c r="G3011">
        <v>2.2000000000000002</v>
      </c>
      <c r="H3011">
        <v>0.01</v>
      </c>
      <c r="I3011">
        <v>2.4620000000000002</v>
      </c>
      <c r="J3011">
        <v>-0.48199999999999998</v>
      </c>
      <c r="K3011">
        <v>-1.4810000000000001</v>
      </c>
      <c r="L3011">
        <v>-2.4750000000000001</v>
      </c>
      <c r="M3011">
        <v>-3.1179999999999999</v>
      </c>
      <c r="N3011">
        <v>-3.2080000000000002</v>
      </c>
      <c r="O3011">
        <v>1.0369999999999999</v>
      </c>
      <c r="P3011">
        <v>1.0329999999999999</v>
      </c>
      <c r="Q3011">
        <v>1.0229999999999999</v>
      </c>
      <c r="R3011">
        <v>0.6</v>
      </c>
      <c r="S3011">
        <v>0.26900000000000002</v>
      </c>
    </row>
    <row r="3012" spans="1:19" x14ac:dyDescent="0.3">
      <c r="A3012">
        <v>420</v>
      </c>
      <c r="B3012">
        <v>-0.48</v>
      </c>
      <c r="C3012">
        <v>-1.48</v>
      </c>
      <c r="D3012">
        <v>-2.476</v>
      </c>
      <c r="E3012">
        <v>-3.12</v>
      </c>
      <c r="F3012">
        <v>-3.19</v>
      </c>
      <c r="G3012">
        <v>2.2000000000000002</v>
      </c>
      <c r="H3012">
        <v>0.01</v>
      </c>
      <c r="I3012">
        <v>2.4620000000000002</v>
      </c>
      <c r="J3012">
        <v>-0.48099999999999998</v>
      </c>
      <c r="K3012">
        <v>-1.4810000000000001</v>
      </c>
      <c r="L3012">
        <v>-2.4740000000000002</v>
      </c>
      <c r="M3012">
        <v>-3.12</v>
      </c>
      <c r="N3012">
        <v>-3.2109999999999999</v>
      </c>
      <c r="O3012">
        <v>1.0389999999999999</v>
      </c>
      <c r="P3012">
        <v>1.032</v>
      </c>
      <c r="Q3012">
        <v>1.0229999999999999</v>
      </c>
      <c r="R3012">
        <v>0.60599999999999998</v>
      </c>
      <c r="S3012">
        <v>0.27300000000000002</v>
      </c>
    </row>
    <row r="3013" spans="1:19" x14ac:dyDescent="0.3">
      <c r="A3013">
        <v>480</v>
      </c>
      <c r="B3013">
        <v>-0.48</v>
      </c>
      <c r="C3013">
        <v>-1.48</v>
      </c>
      <c r="D3013">
        <v>-2.476</v>
      </c>
      <c r="E3013">
        <v>-3.12</v>
      </c>
      <c r="F3013">
        <v>-3.19</v>
      </c>
      <c r="G3013">
        <v>2.2000000000000002</v>
      </c>
      <c r="H3013">
        <v>0.01</v>
      </c>
      <c r="I3013">
        <v>2.4620000000000002</v>
      </c>
      <c r="J3013">
        <v>-0.48</v>
      </c>
      <c r="K3013">
        <v>-1.482</v>
      </c>
      <c r="L3013">
        <v>-2.4740000000000002</v>
      </c>
      <c r="M3013">
        <v>-3.1219999999999999</v>
      </c>
      <c r="N3013">
        <v>-3.214</v>
      </c>
      <c r="O3013">
        <v>1.0409999999999999</v>
      </c>
      <c r="P3013">
        <v>1.032</v>
      </c>
      <c r="Q3013">
        <v>1.024</v>
      </c>
      <c r="R3013">
        <v>0.61299999999999999</v>
      </c>
      <c r="S3013">
        <v>0.27700000000000002</v>
      </c>
    </row>
    <row r="3014" spans="1:19" x14ac:dyDescent="0.3">
      <c r="A3014">
        <v>540</v>
      </c>
      <c r="B3014">
        <v>-0.48</v>
      </c>
      <c r="C3014">
        <v>-1.48</v>
      </c>
      <c r="D3014">
        <v>-2.476</v>
      </c>
      <c r="E3014">
        <v>-3.12</v>
      </c>
      <c r="F3014">
        <v>-3.19</v>
      </c>
      <c r="G3014">
        <v>2.2000000000000002</v>
      </c>
      <c r="H3014">
        <v>0.01</v>
      </c>
      <c r="I3014">
        <v>2.4620000000000002</v>
      </c>
      <c r="J3014">
        <v>-0.47799999999999998</v>
      </c>
      <c r="K3014">
        <v>-1.482</v>
      </c>
      <c r="L3014">
        <v>-2.4740000000000002</v>
      </c>
      <c r="M3014">
        <v>-3.125</v>
      </c>
      <c r="N3014">
        <v>-3.2170000000000001</v>
      </c>
      <c r="O3014">
        <v>1.0429999999999999</v>
      </c>
      <c r="P3014">
        <v>1.032</v>
      </c>
      <c r="Q3014">
        <v>1.024</v>
      </c>
      <c r="R3014">
        <v>0.61899999999999999</v>
      </c>
      <c r="S3014">
        <v>0.28000000000000003</v>
      </c>
    </row>
    <row r="3015" spans="1:19" x14ac:dyDescent="0.3">
      <c r="A3015">
        <v>600</v>
      </c>
      <c r="B3015">
        <v>-0.48</v>
      </c>
      <c r="C3015">
        <v>-1.48</v>
      </c>
      <c r="D3015">
        <v>-2.476</v>
      </c>
      <c r="E3015">
        <v>-3.12</v>
      </c>
      <c r="F3015">
        <v>-3.19</v>
      </c>
      <c r="G3015">
        <v>2.2000000000000002</v>
      </c>
      <c r="H3015">
        <v>0.01</v>
      </c>
      <c r="I3015">
        <v>2.4620000000000002</v>
      </c>
      <c r="J3015">
        <v>-0.47699999999999998</v>
      </c>
      <c r="K3015">
        <v>-1.482</v>
      </c>
      <c r="L3015">
        <v>-2.4740000000000002</v>
      </c>
      <c r="M3015">
        <v>-3.1269999999999998</v>
      </c>
      <c r="N3015">
        <v>-3.22</v>
      </c>
      <c r="O3015">
        <v>1.0449999999999999</v>
      </c>
      <c r="P3015">
        <v>1.0329999999999999</v>
      </c>
      <c r="Q3015">
        <v>1.024</v>
      </c>
      <c r="R3015">
        <v>0.623</v>
      </c>
      <c r="S3015">
        <v>0.28199999999999997</v>
      </c>
    </row>
    <row r="3017" spans="1:19" x14ac:dyDescent="0.3">
      <c r="A3017" t="s">
        <v>0</v>
      </c>
      <c r="B3017" t="s">
        <v>233</v>
      </c>
    </row>
    <row r="3018" spans="1:19" x14ac:dyDescent="0.3">
      <c r="A3018">
        <v>0</v>
      </c>
      <c r="B3018">
        <v>-0.48</v>
      </c>
      <c r="C3018">
        <v>-1.48</v>
      </c>
      <c r="D3018">
        <v>-2.476</v>
      </c>
      <c r="E3018">
        <v>-3.12</v>
      </c>
      <c r="F3018">
        <v>-3.19</v>
      </c>
      <c r="G3018">
        <v>2.2000000000000002</v>
      </c>
      <c r="H3018">
        <v>0.01</v>
      </c>
      <c r="I3018">
        <v>2.2229999999999999</v>
      </c>
      <c r="J3018">
        <v>-0.48</v>
      </c>
      <c r="K3018">
        <v>-1.48</v>
      </c>
      <c r="L3018">
        <v>-2.476</v>
      </c>
      <c r="M3018">
        <v>-3.12</v>
      </c>
      <c r="N3018">
        <v>-3.19</v>
      </c>
      <c r="O3018">
        <v>1.006</v>
      </c>
      <c r="P3018">
        <v>1.006</v>
      </c>
      <c r="Q3018">
        <v>0.997</v>
      </c>
      <c r="R3018">
        <v>0.58799999999999997</v>
      </c>
      <c r="S3018">
        <v>0.23100000000000001</v>
      </c>
    </row>
    <row r="3019" spans="1:19" x14ac:dyDescent="0.3">
      <c r="A3019">
        <v>60</v>
      </c>
      <c r="B3019">
        <v>-0.48</v>
      </c>
      <c r="C3019">
        <v>-1.48</v>
      </c>
      <c r="D3019">
        <v>-2.476</v>
      </c>
      <c r="E3019">
        <v>-3.12</v>
      </c>
      <c r="F3019">
        <v>-3.19</v>
      </c>
      <c r="G3019">
        <v>2.2000000000000002</v>
      </c>
      <c r="H3019">
        <v>0.01</v>
      </c>
      <c r="I3019">
        <v>2.2229999999999999</v>
      </c>
      <c r="J3019">
        <v>-0.48399999999999999</v>
      </c>
      <c r="K3019">
        <v>-1.48</v>
      </c>
      <c r="L3019">
        <v>-2.476</v>
      </c>
      <c r="M3019">
        <v>-3.12</v>
      </c>
      <c r="N3019">
        <v>-3.19</v>
      </c>
      <c r="O3019">
        <v>1.016</v>
      </c>
      <c r="P3019">
        <v>1.0269999999999999</v>
      </c>
      <c r="Q3019">
        <v>1.0169999999999999</v>
      </c>
      <c r="R3019">
        <v>0.59</v>
      </c>
      <c r="S3019">
        <v>0.23100000000000001</v>
      </c>
    </row>
    <row r="3020" spans="1:19" x14ac:dyDescent="0.3">
      <c r="A3020">
        <v>120</v>
      </c>
      <c r="B3020">
        <v>-0.48</v>
      </c>
      <c r="C3020">
        <v>-1.48</v>
      </c>
      <c r="D3020">
        <v>-2.476</v>
      </c>
      <c r="E3020">
        <v>-3.12</v>
      </c>
      <c r="F3020">
        <v>-3.19</v>
      </c>
      <c r="G3020">
        <v>2.2000000000000002</v>
      </c>
      <c r="H3020">
        <v>0.01</v>
      </c>
      <c r="I3020">
        <v>2.2229999999999999</v>
      </c>
      <c r="J3020">
        <v>-0.48499999999999999</v>
      </c>
      <c r="K3020">
        <v>-1.48</v>
      </c>
      <c r="L3020">
        <v>-2.476</v>
      </c>
      <c r="M3020">
        <v>-3.12</v>
      </c>
      <c r="N3020">
        <v>-3.19</v>
      </c>
      <c r="O3020">
        <v>1.0229999999999999</v>
      </c>
      <c r="P3020">
        <v>1.0309999999999999</v>
      </c>
      <c r="Q3020">
        <v>1.0229999999999999</v>
      </c>
      <c r="R3020">
        <v>0.59099999999999997</v>
      </c>
      <c r="S3020">
        <v>0.23200000000000001</v>
      </c>
    </row>
    <row r="3021" spans="1:19" x14ac:dyDescent="0.3">
      <c r="A3021">
        <v>180</v>
      </c>
      <c r="B3021">
        <v>-0.48</v>
      </c>
      <c r="C3021">
        <v>-1.48</v>
      </c>
      <c r="D3021">
        <v>-2.476</v>
      </c>
      <c r="E3021">
        <v>-3.12</v>
      </c>
      <c r="F3021">
        <v>-3.19</v>
      </c>
      <c r="G3021">
        <v>2.2000000000000002</v>
      </c>
      <c r="H3021">
        <v>0.01</v>
      </c>
      <c r="I3021">
        <v>2.2229999999999999</v>
      </c>
      <c r="J3021">
        <v>-0.48499999999999999</v>
      </c>
      <c r="K3021">
        <v>-1.48</v>
      </c>
      <c r="L3021">
        <v>-2.476</v>
      </c>
      <c r="M3021">
        <v>-3.1190000000000002</v>
      </c>
      <c r="N3021">
        <v>-3.19</v>
      </c>
      <c r="O3021">
        <v>1.028</v>
      </c>
      <c r="P3021">
        <v>1.0349999999999999</v>
      </c>
      <c r="Q3021">
        <v>1.024</v>
      </c>
      <c r="R3021">
        <v>0.59299999999999997</v>
      </c>
      <c r="S3021">
        <v>0.23200000000000001</v>
      </c>
    </row>
    <row r="3022" spans="1:19" x14ac:dyDescent="0.3">
      <c r="A3022">
        <v>240</v>
      </c>
      <c r="B3022">
        <v>-0.48</v>
      </c>
      <c r="C3022">
        <v>-1.48</v>
      </c>
      <c r="D3022">
        <v>-2.476</v>
      </c>
      <c r="E3022">
        <v>-3.12</v>
      </c>
      <c r="F3022">
        <v>-3.19</v>
      </c>
      <c r="G3022">
        <v>2.2000000000000002</v>
      </c>
      <c r="H3022">
        <v>0.01</v>
      </c>
      <c r="I3022">
        <v>2.2229999999999999</v>
      </c>
      <c r="J3022">
        <v>-0.48499999999999999</v>
      </c>
      <c r="K3022">
        <v>-1.48</v>
      </c>
      <c r="L3022">
        <v>-2.4750000000000001</v>
      </c>
      <c r="M3022">
        <v>-3.1190000000000002</v>
      </c>
      <c r="N3022">
        <v>-3.19</v>
      </c>
      <c r="O3022">
        <v>1.0309999999999999</v>
      </c>
      <c r="P3022">
        <v>1.0349999999999999</v>
      </c>
      <c r="Q3022">
        <v>1.024</v>
      </c>
      <c r="R3022">
        <v>0.59499999999999997</v>
      </c>
      <c r="S3022">
        <v>0.23300000000000001</v>
      </c>
    </row>
    <row r="3023" spans="1:19" x14ac:dyDescent="0.3">
      <c r="A3023">
        <v>300</v>
      </c>
      <c r="B3023">
        <v>-0.48</v>
      </c>
      <c r="C3023">
        <v>-1.48</v>
      </c>
      <c r="D3023">
        <v>-2.476</v>
      </c>
      <c r="E3023">
        <v>-3.12</v>
      </c>
      <c r="F3023">
        <v>-3.19</v>
      </c>
      <c r="G3023">
        <v>2.2000000000000002</v>
      </c>
      <c r="H3023">
        <v>0.01</v>
      </c>
      <c r="I3023">
        <v>2.2229999999999999</v>
      </c>
      <c r="J3023">
        <v>-0.48399999999999999</v>
      </c>
      <c r="K3023">
        <v>-1.48</v>
      </c>
      <c r="L3023">
        <v>-2.4750000000000001</v>
      </c>
      <c r="M3023">
        <v>-3.1179999999999999</v>
      </c>
      <c r="N3023">
        <v>-3.19</v>
      </c>
      <c r="O3023">
        <v>1.034</v>
      </c>
      <c r="P3023">
        <v>1.034</v>
      </c>
      <c r="Q3023">
        <v>1.024</v>
      </c>
      <c r="R3023">
        <v>0.59699999999999998</v>
      </c>
      <c r="S3023">
        <v>0.23300000000000001</v>
      </c>
    </row>
    <row r="3024" spans="1:19" x14ac:dyDescent="0.3">
      <c r="A3024">
        <v>360</v>
      </c>
      <c r="B3024">
        <v>-0.48</v>
      </c>
      <c r="C3024">
        <v>-1.48</v>
      </c>
      <c r="D3024">
        <v>-2.476</v>
      </c>
      <c r="E3024">
        <v>-3.12</v>
      </c>
      <c r="F3024">
        <v>-3.19</v>
      </c>
      <c r="G3024">
        <v>2.2000000000000002</v>
      </c>
      <c r="H3024">
        <v>0.01</v>
      </c>
      <c r="I3024">
        <v>2.2229999999999999</v>
      </c>
      <c r="J3024">
        <v>-0.48199999999999998</v>
      </c>
      <c r="K3024">
        <v>-1.4810000000000001</v>
      </c>
      <c r="L3024">
        <v>-2.4750000000000001</v>
      </c>
      <c r="M3024">
        <v>-3.1179999999999999</v>
      </c>
      <c r="N3024">
        <v>-3.19</v>
      </c>
      <c r="O3024">
        <v>1.0369999999999999</v>
      </c>
      <c r="P3024">
        <v>1.0329999999999999</v>
      </c>
      <c r="Q3024">
        <v>1.024</v>
      </c>
      <c r="R3024">
        <v>0.59799999999999998</v>
      </c>
      <c r="S3024">
        <v>0.23300000000000001</v>
      </c>
    </row>
    <row r="3025" spans="1:19" x14ac:dyDescent="0.3">
      <c r="A3025">
        <v>420</v>
      </c>
      <c r="B3025">
        <v>-0.48</v>
      </c>
      <c r="C3025">
        <v>-1.48</v>
      </c>
      <c r="D3025">
        <v>-2.476</v>
      </c>
      <c r="E3025">
        <v>-3.12</v>
      </c>
      <c r="F3025">
        <v>-3.19</v>
      </c>
      <c r="G3025">
        <v>2.2000000000000002</v>
      </c>
      <c r="H3025">
        <v>0.01</v>
      </c>
      <c r="I3025">
        <v>2.2229999999999999</v>
      </c>
      <c r="J3025">
        <v>-0.48099999999999998</v>
      </c>
      <c r="K3025">
        <v>-1.4810000000000001</v>
      </c>
      <c r="L3025">
        <v>-2.4750000000000001</v>
      </c>
      <c r="M3025">
        <v>-3.117</v>
      </c>
      <c r="N3025">
        <v>-3.19</v>
      </c>
      <c r="O3025">
        <v>1.0389999999999999</v>
      </c>
      <c r="P3025">
        <v>1.032</v>
      </c>
      <c r="Q3025">
        <v>1.024</v>
      </c>
      <c r="R3025">
        <v>0.59799999999999998</v>
      </c>
      <c r="S3025">
        <v>0.23400000000000001</v>
      </c>
    </row>
    <row r="3026" spans="1:19" x14ac:dyDescent="0.3">
      <c r="A3026">
        <v>480</v>
      </c>
      <c r="B3026">
        <v>-0.48</v>
      </c>
      <c r="C3026">
        <v>-1.48</v>
      </c>
      <c r="D3026">
        <v>-2.476</v>
      </c>
      <c r="E3026">
        <v>-3.12</v>
      </c>
      <c r="F3026">
        <v>-3.19</v>
      </c>
      <c r="G3026">
        <v>2.2000000000000002</v>
      </c>
      <c r="H3026">
        <v>0.01</v>
      </c>
      <c r="I3026">
        <v>2.2229999999999999</v>
      </c>
      <c r="J3026">
        <v>-0.48</v>
      </c>
      <c r="K3026">
        <v>-1.482</v>
      </c>
      <c r="L3026">
        <v>-2.4740000000000002</v>
      </c>
      <c r="M3026">
        <v>-3.117</v>
      </c>
      <c r="N3026">
        <v>-3.19</v>
      </c>
      <c r="O3026">
        <v>1.0409999999999999</v>
      </c>
      <c r="P3026">
        <v>1.032</v>
      </c>
      <c r="Q3026">
        <v>1.024</v>
      </c>
      <c r="R3026">
        <v>0.59899999999999998</v>
      </c>
      <c r="S3026">
        <v>0.23499999999999999</v>
      </c>
    </row>
    <row r="3027" spans="1:19" x14ac:dyDescent="0.3">
      <c r="A3027">
        <v>540</v>
      </c>
      <c r="B3027">
        <v>-0.48</v>
      </c>
      <c r="C3027">
        <v>-1.48</v>
      </c>
      <c r="D3027">
        <v>-2.476</v>
      </c>
      <c r="E3027">
        <v>-3.12</v>
      </c>
      <c r="F3027">
        <v>-3.19</v>
      </c>
      <c r="G3027">
        <v>2.2000000000000002</v>
      </c>
      <c r="H3027">
        <v>0.01</v>
      </c>
      <c r="I3027">
        <v>2.2229999999999999</v>
      </c>
      <c r="J3027">
        <v>-0.47799999999999998</v>
      </c>
      <c r="K3027">
        <v>-1.482</v>
      </c>
      <c r="L3027">
        <v>-2.4740000000000002</v>
      </c>
      <c r="M3027">
        <v>-3.117</v>
      </c>
      <c r="N3027">
        <v>-3.19</v>
      </c>
      <c r="O3027">
        <v>1.0429999999999999</v>
      </c>
      <c r="P3027">
        <v>1.032</v>
      </c>
      <c r="Q3027">
        <v>1.0229999999999999</v>
      </c>
      <c r="R3027">
        <v>0.6</v>
      </c>
      <c r="S3027">
        <v>0.23599999999999999</v>
      </c>
    </row>
    <row r="3028" spans="1:19" x14ac:dyDescent="0.3">
      <c r="A3028">
        <v>600</v>
      </c>
      <c r="B3028">
        <v>-0.48</v>
      </c>
      <c r="C3028">
        <v>-1.48</v>
      </c>
      <c r="D3028">
        <v>-2.476</v>
      </c>
      <c r="E3028">
        <v>-3.12</v>
      </c>
      <c r="F3028">
        <v>-3.19</v>
      </c>
      <c r="G3028">
        <v>2.2000000000000002</v>
      </c>
      <c r="H3028">
        <v>0.01</v>
      </c>
      <c r="I3028">
        <v>2.2229999999999999</v>
      </c>
      <c r="J3028">
        <v>-0.47599999999999998</v>
      </c>
      <c r="K3028">
        <v>-1.482</v>
      </c>
      <c r="L3028">
        <v>-2.4740000000000002</v>
      </c>
      <c r="M3028">
        <v>-3.117</v>
      </c>
      <c r="N3028">
        <v>-3.19</v>
      </c>
      <c r="O3028">
        <v>1.044</v>
      </c>
      <c r="P3028">
        <v>1.0329999999999999</v>
      </c>
      <c r="Q3028">
        <v>1.0229999999999999</v>
      </c>
      <c r="R3028">
        <v>0.6</v>
      </c>
      <c r="S3028">
        <v>0.23599999999999999</v>
      </c>
    </row>
    <row r="3030" spans="1:19" x14ac:dyDescent="0.3">
      <c r="A3030" t="s">
        <v>0</v>
      </c>
      <c r="B3030" t="s">
        <v>234</v>
      </c>
    </row>
    <row r="3031" spans="1:19" x14ac:dyDescent="0.3">
      <c r="A3031">
        <v>0</v>
      </c>
      <c r="B3031">
        <v>-0.48</v>
      </c>
      <c r="C3031">
        <v>-1.48</v>
      </c>
      <c r="D3031">
        <v>-2.476</v>
      </c>
      <c r="E3031">
        <v>-3.12</v>
      </c>
      <c r="F3031">
        <v>-3.19</v>
      </c>
      <c r="G3031">
        <v>2.2000000000000002</v>
      </c>
      <c r="H3031">
        <v>0.01</v>
      </c>
      <c r="I3031">
        <v>1.972</v>
      </c>
      <c r="J3031">
        <v>-0.48</v>
      </c>
      <c r="K3031">
        <v>-1.48</v>
      </c>
      <c r="L3031">
        <v>-2.476</v>
      </c>
      <c r="M3031">
        <v>-3.12</v>
      </c>
      <c r="N3031">
        <v>-3.19</v>
      </c>
      <c r="O3031">
        <v>1.006</v>
      </c>
      <c r="P3031">
        <v>1.006</v>
      </c>
      <c r="Q3031">
        <v>0.997</v>
      </c>
      <c r="R3031">
        <v>0.58799999999999997</v>
      </c>
      <c r="S3031">
        <v>0.23100000000000001</v>
      </c>
    </row>
    <row r="3032" spans="1:19" x14ac:dyDescent="0.3">
      <c r="A3032">
        <v>60</v>
      </c>
      <c r="B3032">
        <v>-0.48</v>
      </c>
      <c r="C3032">
        <v>-1.48</v>
      </c>
      <c r="D3032">
        <v>-2.476</v>
      </c>
      <c r="E3032">
        <v>-3.12</v>
      </c>
      <c r="F3032">
        <v>-3.19</v>
      </c>
      <c r="G3032">
        <v>2.2000000000000002</v>
      </c>
      <c r="H3032">
        <v>0.01</v>
      </c>
      <c r="I3032">
        <v>1.972</v>
      </c>
      <c r="J3032">
        <v>-0.48399999999999999</v>
      </c>
      <c r="K3032">
        <v>-1.48</v>
      </c>
      <c r="L3032">
        <v>-2.476</v>
      </c>
      <c r="M3032">
        <v>-3.12</v>
      </c>
      <c r="N3032">
        <v>-3.1869999999999998</v>
      </c>
      <c r="O3032">
        <v>1.016</v>
      </c>
      <c r="P3032">
        <v>1.026</v>
      </c>
      <c r="Q3032">
        <v>1.0169999999999999</v>
      </c>
      <c r="R3032">
        <v>0.59199999999999997</v>
      </c>
      <c r="S3032">
        <v>0.223</v>
      </c>
    </row>
    <row r="3033" spans="1:19" x14ac:dyDescent="0.3">
      <c r="A3033">
        <v>120</v>
      </c>
      <c r="B3033">
        <v>-0.48</v>
      </c>
      <c r="C3033">
        <v>-1.48</v>
      </c>
      <c r="D3033">
        <v>-2.476</v>
      </c>
      <c r="E3033">
        <v>-3.12</v>
      </c>
      <c r="F3033">
        <v>-3.19</v>
      </c>
      <c r="G3033">
        <v>2.2000000000000002</v>
      </c>
      <c r="H3033">
        <v>0.01</v>
      </c>
      <c r="I3033">
        <v>1.972</v>
      </c>
      <c r="J3033">
        <v>-0.48499999999999999</v>
      </c>
      <c r="K3033">
        <v>-1.48</v>
      </c>
      <c r="L3033">
        <v>-2.4750000000000001</v>
      </c>
      <c r="M3033">
        <v>-3.1190000000000002</v>
      </c>
      <c r="N3033">
        <v>-3.1840000000000002</v>
      </c>
      <c r="O3033">
        <v>1.0229999999999999</v>
      </c>
      <c r="P3033">
        <v>1.0309999999999999</v>
      </c>
      <c r="Q3033">
        <v>1.022</v>
      </c>
      <c r="R3033">
        <v>0.59</v>
      </c>
      <c r="S3033">
        <v>0.216</v>
      </c>
    </row>
    <row r="3034" spans="1:19" x14ac:dyDescent="0.3">
      <c r="A3034">
        <v>180</v>
      </c>
      <c r="B3034">
        <v>-0.48</v>
      </c>
      <c r="C3034">
        <v>-1.48</v>
      </c>
      <c r="D3034">
        <v>-2.476</v>
      </c>
      <c r="E3034">
        <v>-3.12</v>
      </c>
      <c r="F3034">
        <v>-3.19</v>
      </c>
      <c r="G3034">
        <v>2.2000000000000002</v>
      </c>
      <c r="H3034">
        <v>0.01</v>
      </c>
      <c r="I3034">
        <v>1.972</v>
      </c>
      <c r="J3034">
        <v>-0.48499999999999999</v>
      </c>
      <c r="K3034">
        <v>-1.48</v>
      </c>
      <c r="L3034">
        <v>-2.476</v>
      </c>
      <c r="M3034">
        <v>-3.1190000000000002</v>
      </c>
      <c r="N3034">
        <v>-3.181</v>
      </c>
      <c r="O3034">
        <v>1.028</v>
      </c>
      <c r="P3034">
        <v>1.0349999999999999</v>
      </c>
      <c r="Q3034">
        <v>1.0249999999999999</v>
      </c>
      <c r="R3034">
        <v>0.59299999999999997</v>
      </c>
      <c r="S3034">
        <v>0.21</v>
      </c>
    </row>
    <row r="3035" spans="1:19" x14ac:dyDescent="0.3">
      <c r="A3035">
        <v>240</v>
      </c>
      <c r="B3035">
        <v>-0.48</v>
      </c>
      <c r="C3035">
        <v>-1.48</v>
      </c>
      <c r="D3035">
        <v>-2.476</v>
      </c>
      <c r="E3035">
        <v>-3.12</v>
      </c>
      <c r="F3035">
        <v>-3.19</v>
      </c>
      <c r="G3035">
        <v>2.2000000000000002</v>
      </c>
      <c r="H3035">
        <v>0.01</v>
      </c>
      <c r="I3035">
        <v>1.972</v>
      </c>
      <c r="J3035">
        <v>-0.48499999999999999</v>
      </c>
      <c r="K3035">
        <v>-1.48</v>
      </c>
      <c r="L3035">
        <v>-2.4750000000000001</v>
      </c>
      <c r="M3035">
        <v>-3.12</v>
      </c>
      <c r="N3035">
        <v>-3.1779999999999999</v>
      </c>
      <c r="O3035">
        <v>1.0309999999999999</v>
      </c>
      <c r="P3035">
        <v>1.0349999999999999</v>
      </c>
      <c r="Q3035">
        <v>1.024</v>
      </c>
      <c r="R3035">
        <v>0.59799999999999998</v>
      </c>
      <c r="S3035">
        <v>0.20599999999999999</v>
      </c>
    </row>
    <row r="3036" spans="1:19" x14ac:dyDescent="0.3">
      <c r="A3036">
        <v>300</v>
      </c>
      <c r="B3036">
        <v>-0.48</v>
      </c>
      <c r="C3036">
        <v>-1.48</v>
      </c>
      <c r="D3036">
        <v>-2.476</v>
      </c>
      <c r="E3036">
        <v>-3.12</v>
      </c>
      <c r="F3036">
        <v>-3.19</v>
      </c>
      <c r="G3036">
        <v>2.2000000000000002</v>
      </c>
      <c r="H3036">
        <v>0.01</v>
      </c>
      <c r="I3036">
        <v>1.972</v>
      </c>
      <c r="J3036">
        <v>-0.48399999999999999</v>
      </c>
      <c r="K3036">
        <v>-1.48</v>
      </c>
      <c r="L3036">
        <v>-2.4750000000000001</v>
      </c>
      <c r="M3036">
        <v>-3.1190000000000002</v>
      </c>
      <c r="N3036">
        <v>-3.1749999999999998</v>
      </c>
      <c r="O3036">
        <v>1.034</v>
      </c>
      <c r="P3036">
        <v>1.034</v>
      </c>
      <c r="Q3036">
        <v>1.0229999999999999</v>
      </c>
      <c r="R3036">
        <v>0.59899999999999998</v>
      </c>
      <c r="S3036">
        <v>0.20100000000000001</v>
      </c>
    </row>
    <row r="3037" spans="1:19" x14ac:dyDescent="0.3">
      <c r="A3037">
        <v>360</v>
      </c>
      <c r="B3037">
        <v>-0.48</v>
      </c>
      <c r="C3037">
        <v>-1.48</v>
      </c>
      <c r="D3037">
        <v>-2.476</v>
      </c>
      <c r="E3037">
        <v>-3.12</v>
      </c>
      <c r="F3037">
        <v>-3.19</v>
      </c>
      <c r="G3037">
        <v>2.2000000000000002</v>
      </c>
      <c r="H3037">
        <v>0.01</v>
      </c>
      <c r="I3037">
        <v>1.972</v>
      </c>
      <c r="J3037">
        <v>-0.48299999999999998</v>
      </c>
      <c r="K3037">
        <v>-1.4810000000000001</v>
      </c>
      <c r="L3037">
        <v>-2.4750000000000001</v>
      </c>
      <c r="M3037">
        <v>-3.117</v>
      </c>
      <c r="N3037">
        <v>-3.1720000000000002</v>
      </c>
      <c r="O3037">
        <v>1.0369999999999999</v>
      </c>
      <c r="P3037">
        <v>1.0329999999999999</v>
      </c>
      <c r="Q3037">
        <v>1.024</v>
      </c>
      <c r="R3037">
        <v>0.59499999999999997</v>
      </c>
      <c r="S3037">
        <v>0.19700000000000001</v>
      </c>
    </row>
    <row r="3038" spans="1:19" x14ac:dyDescent="0.3">
      <c r="A3038">
        <v>420</v>
      </c>
      <c r="B3038">
        <v>-0.48</v>
      </c>
      <c r="C3038">
        <v>-1.48</v>
      </c>
      <c r="D3038">
        <v>-2.476</v>
      </c>
      <c r="E3038">
        <v>-3.12</v>
      </c>
      <c r="F3038">
        <v>-3.19</v>
      </c>
      <c r="G3038">
        <v>2.2000000000000002</v>
      </c>
      <c r="H3038">
        <v>0.01</v>
      </c>
      <c r="I3038">
        <v>1.972</v>
      </c>
      <c r="J3038">
        <v>-0.48099999999999998</v>
      </c>
      <c r="K3038">
        <v>-1.4810000000000001</v>
      </c>
      <c r="L3038">
        <v>-2.4750000000000001</v>
      </c>
      <c r="M3038">
        <v>-3.1150000000000002</v>
      </c>
      <c r="N3038">
        <v>-3.169</v>
      </c>
      <c r="O3038">
        <v>1.0389999999999999</v>
      </c>
      <c r="P3038">
        <v>1.032</v>
      </c>
      <c r="Q3038">
        <v>1.024</v>
      </c>
      <c r="R3038">
        <v>0.58899999999999997</v>
      </c>
      <c r="S3038">
        <v>0.19400000000000001</v>
      </c>
    </row>
    <row r="3039" spans="1:19" x14ac:dyDescent="0.3">
      <c r="A3039">
        <v>480</v>
      </c>
      <c r="B3039">
        <v>-0.48</v>
      </c>
      <c r="C3039">
        <v>-1.48</v>
      </c>
      <c r="D3039">
        <v>-2.476</v>
      </c>
      <c r="E3039">
        <v>-3.12</v>
      </c>
      <c r="F3039">
        <v>-3.19</v>
      </c>
      <c r="G3039">
        <v>2.2000000000000002</v>
      </c>
      <c r="H3039">
        <v>0.01</v>
      </c>
      <c r="I3039">
        <v>1.972</v>
      </c>
      <c r="J3039">
        <v>-0.48</v>
      </c>
      <c r="K3039">
        <v>-1.482</v>
      </c>
      <c r="L3039">
        <v>-2.4740000000000002</v>
      </c>
      <c r="M3039">
        <v>-3.1120000000000001</v>
      </c>
      <c r="N3039">
        <v>-3.1659999999999999</v>
      </c>
      <c r="O3039">
        <v>1.0409999999999999</v>
      </c>
      <c r="P3039">
        <v>1.032</v>
      </c>
      <c r="Q3039">
        <v>1.024</v>
      </c>
      <c r="R3039">
        <v>0.58399999999999996</v>
      </c>
      <c r="S3039">
        <v>0.192</v>
      </c>
    </row>
    <row r="3040" spans="1:19" x14ac:dyDescent="0.3">
      <c r="A3040">
        <v>540</v>
      </c>
      <c r="B3040">
        <v>-0.48</v>
      </c>
      <c r="C3040">
        <v>-1.48</v>
      </c>
      <c r="D3040">
        <v>-2.476</v>
      </c>
      <c r="E3040">
        <v>-3.12</v>
      </c>
      <c r="F3040">
        <v>-3.19</v>
      </c>
      <c r="G3040">
        <v>2.2000000000000002</v>
      </c>
      <c r="H3040">
        <v>0.01</v>
      </c>
      <c r="I3040">
        <v>1.972</v>
      </c>
      <c r="J3040">
        <v>-0.47799999999999998</v>
      </c>
      <c r="K3040">
        <v>-1.482</v>
      </c>
      <c r="L3040">
        <v>-2.4740000000000002</v>
      </c>
      <c r="M3040">
        <v>-3.11</v>
      </c>
      <c r="N3040">
        <v>-3.1629999999999998</v>
      </c>
      <c r="O3040">
        <v>1.0429999999999999</v>
      </c>
      <c r="P3040">
        <v>1.032</v>
      </c>
      <c r="Q3040">
        <v>1.0229999999999999</v>
      </c>
      <c r="R3040">
        <v>0.57899999999999996</v>
      </c>
      <c r="S3040">
        <v>0.19</v>
      </c>
    </row>
    <row r="3041" spans="1:19" x14ac:dyDescent="0.3">
      <c r="A3041">
        <v>600</v>
      </c>
      <c r="B3041">
        <v>-0.48</v>
      </c>
      <c r="C3041">
        <v>-1.48</v>
      </c>
      <c r="D3041">
        <v>-2.476</v>
      </c>
      <c r="E3041">
        <v>-3.12</v>
      </c>
      <c r="F3041">
        <v>-3.19</v>
      </c>
      <c r="G3041">
        <v>2.2000000000000002</v>
      </c>
      <c r="H3041">
        <v>0.01</v>
      </c>
      <c r="I3041">
        <v>1.972</v>
      </c>
      <c r="J3041">
        <v>-0.47599999999999998</v>
      </c>
      <c r="K3041">
        <v>-1.482</v>
      </c>
      <c r="L3041">
        <v>-2.4740000000000002</v>
      </c>
      <c r="M3041">
        <v>-3.1070000000000002</v>
      </c>
      <c r="N3041">
        <v>-3.16</v>
      </c>
      <c r="O3041">
        <v>1.044</v>
      </c>
      <c r="P3041">
        <v>1.0329999999999999</v>
      </c>
      <c r="Q3041">
        <v>1.0229999999999999</v>
      </c>
      <c r="R3041">
        <v>0.57399999999999995</v>
      </c>
      <c r="S3041">
        <v>0.19</v>
      </c>
    </row>
    <row r="3043" spans="1:19" x14ac:dyDescent="0.3">
      <c r="A3043" t="s">
        <v>0</v>
      </c>
      <c r="B3043" t="s">
        <v>235</v>
      </c>
    </row>
    <row r="3044" spans="1:19" x14ac:dyDescent="0.3">
      <c r="A3044">
        <v>0</v>
      </c>
      <c r="B3044">
        <v>-0.48</v>
      </c>
      <c r="C3044">
        <v>-1.48</v>
      </c>
      <c r="D3044">
        <v>-2.4750000000000001</v>
      </c>
      <c r="E3044">
        <v>-3.1120000000000001</v>
      </c>
      <c r="F3044">
        <v>-3.18</v>
      </c>
      <c r="G3044">
        <v>2.2000000000000002</v>
      </c>
      <c r="H3044">
        <v>0.01</v>
      </c>
      <c r="I3044">
        <v>2.4660000000000002</v>
      </c>
      <c r="J3044">
        <v>-0.48</v>
      </c>
      <c r="K3044">
        <v>-1.48</v>
      </c>
      <c r="L3044">
        <v>-2.4750000000000001</v>
      </c>
      <c r="M3044">
        <v>-3.1120000000000001</v>
      </c>
      <c r="N3044">
        <v>-3.18</v>
      </c>
      <c r="O3044">
        <v>1.006</v>
      </c>
      <c r="P3044">
        <v>1.006</v>
      </c>
      <c r="Q3044">
        <v>0.997</v>
      </c>
      <c r="R3044">
        <v>0.58199999999999996</v>
      </c>
      <c r="S3044">
        <v>0.22900000000000001</v>
      </c>
    </row>
    <row r="3045" spans="1:19" x14ac:dyDescent="0.3">
      <c r="A3045">
        <v>60</v>
      </c>
      <c r="B3045">
        <v>-0.48</v>
      </c>
      <c r="C3045">
        <v>-1.48</v>
      </c>
      <c r="D3045">
        <v>-2.4750000000000001</v>
      </c>
      <c r="E3045">
        <v>-3.1120000000000001</v>
      </c>
      <c r="F3045">
        <v>-3.18</v>
      </c>
      <c r="G3045">
        <v>2.2000000000000002</v>
      </c>
      <c r="H3045">
        <v>0.01</v>
      </c>
      <c r="I3045">
        <v>2.4660000000000002</v>
      </c>
      <c r="J3045">
        <v>-0.48399999999999999</v>
      </c>
      <c r="K3045">
        <v>-1.48</v>
      </c>
      <c r="L3045">
        <v>-2.4750000000000001</v>
      </c>
      <c r="M3045">
        <v>-3.1110000000000002</v>
      </c>
      <c r="N3045">
        <v>-3.1829999999999998</v>
      </c>
      <c r="O3045">
        <v>1.016</v>
      </c>
      <c r="P3045">
        <v>1.0269999999999999</v>
      </c>
      <c r="Q3045">
        <v>1.016</v>
      </c>
      <c r="R3045">
        <v>0.58299999999999996</v>
      </c>
      <c r="S3045">
        <v>0.23799999999999999</v>
      </c>
    </row>
    <row r="3046" spans="1:19" x14ac:dyDescent="0.3">
      <c r="A3046">
        <v>120</v>
      </c>
      <c r="B3046">
        <v>-0.48</v>
      </c>
      <c r="C3046">
        <v>-1.48</v>
      </c>
      <c r="D3046">
        <v>-2.4750000000000001</v>
      </c>
      <c r="E3046">
        <v>-3.1120000000000001</v>
      </c>
      <c r="F3046">
        <v>-3.18</v>
      </c>
      <c r="G3046">
        <v>2.2000000000000002</v>
      </c>
      <c r="H3046">
        <v>0.01</v>
      </c>
      <c r="I3046">
        <v>2.4660000000000002</v>
      </c>
      <c r="J3046">
        <v>-0.48499999999999999</v>
      </c>
      <c r="K3046">
        <v>-1.48</v>
      </c>
      <c r="L3046">
        <v>-2.4750000000000001</v>
      </c>
      <c r="M3046">
        <v>-3.1120000000000001</v>
      </c>
      <c r="N3046">
        <v>-3.1859999999999999</v>
      </c>
      <c r="O3046">
        <v>1.0229999999999999</v>
      </c>
      <c r="P3046">
        <v>1.0309999999999999</v>
      </c>
      <c r="Q3046">
        <v>1.024</v>
      </c>
      <c r="R3046">
        <v>0.58599999999999997</v>
      </c>
      <c r="S3046">
        <v>0.246</v>
      </c>
    </row>
    <row r="3047" spans="1:19" x14ac:dyDescent="0.3">
      <c r="A3047">
        <v>180</v>
      </c>
      <c r="B3047">
        <v>-0.48</v>
      </c>
      <c r="C3047">
        <v>-1.48</v>
      </c>
      <c r="D3047">
        <v>-2.4750000000000001</v>
      </c>
      <c r="E3047">
        <v>-3.1120000000000001</v>
      </c>
      <c r="F3047">
        <v>-3.18</v>
      </c>
      <c r="G3047">
        <v>2.2000000000000002</v>
      </c>
      <c r="H3047">
        <v>0.01</v>
      </c>
      <c r="I3047">
        <v>2.4660000000000002</v>
      </c>
      <c r="J3047">
        <v>-0.48499999999999999</v>
      </c>
      <c r="K3047">
        <v>-1.48</v>
      </c>
      <c r="L3047">
        <v>-2.4750000000000001</v>
      </c>
      <c r="M3047">
        <v>-3.1110000000000002</v>
      </c>
      <c r="N3047">
        <v>-3.1890000000000001</v>
      </c>
      <c r="O3047">
        <v>1.028</v>
      </c>
      <c r="P3047">
        <v>1.034</v>
      </c>
      <c r="Q3047">
        <v>1.0229999999999999</v>
      </c>
      <c r="R3047">
        <v>0.58699999999999997</v>
      </c>
      <c r="S3047">
        <v>0.252</v>
      </c>
    </row>
    <row r="3048" spans="1:19" x14ac:dyDescent="0.3">
      <c r="A3048">
        <v>240</v>
      </c>
      <c r="B3048">
        <v>-0.48</v>
      </c>
      <c r="C3048">
        <v>-1.48</v>
      </c>
      <c r="D3048">
        <v>-2.4750000000000001</v>
      </c>
      <c r="E3048">
        <v>-3.1120000000000001</v>
      </c>
      <c r="F3048">
        <v>-3.18</v>
      </c>
      <c r="G3048">
        <v>2.2000000000000002</v>
      </c>
      <c r="H3048">
        <v>0.01</v>
      </c>
      <c r="I3048">
        <v>2.4660000000000002</v>
      </c>
      <c r="J3048">
        <v>-0.48499999999999999</v>
      </c>
      <c r="K3048">
        <v>-1.48</v>
      </c>
      <c r="L3048">
        <v>-2.4750000000000001</v>
      </c>
      <c r="M3048">
        <v>-3.11</v>
      </c>
      <c r="N3048">
        <v>-3.1920000000000002</v>
      </c>
      <c r="O3048">
        <v>1.0309999999999999</v>
      </c>
      <c r="P3048">
        <v>1.0349999999999999</v>
      </c>
      <c r="Q3048">
        <v>1.024</v>
      </c>
      <c r="R3048">
        <v>0.58599999999999997</v>
      </c>
      <c r="S3048">
        <v>0.25700000000000001</v>
      </c>
    </row>
    <row r="3049" spans="1:19" x14ac:dyDescent="0.3">
      <c r="A3049">
        <v>300</v>
      </c>
      <c r="B3049">
        <v>-0.48</v>
      </c>
      <c r="C3049">
        <v>-1.48</v>
      </c>
      <c r="D3049">
        <v>-2.4750000000000001</v>
      </c>
      <c r="E3049">
        <v>-3.1120000000000001</v>
      </c>
      <c r="F3049">
        <v>-3.18</v>
      </c>
      <c r="G3049">
        <v>2.2000000000000002</v>
      </c>
      <c r="H3049">
        <v>0.01</v>
      </c>
      <c r="I3049">
        <v>2.4660000000000002</v>
      </c>
      <c r="J3049">
        <v>-0.48399999999999999</v>
      </c>
      <c r="K3049">
        <v>-1.48</v>
      </c>
      <c r="L3049">
        <v>-2.4750000000000001</v>
      </c>
      <c r="M3049">
        <v>-3.109</v>
      </c>
      <c r="N3049">
        <v>-3.1949999999999998</v>
      </c>
      <c r="O3049">
        <v>1.034</v>
      </c>
      <c r="P3049">
        <v>1.034</v>
      </c>
      <c r="Q3049">
        <v>1.024</v>
      </c>
      <c r="R3049">
        <v>0.58799999999999997</v>
      </c>
      <c r="S3049">
        <v>0.26200000000000001</v>
      </c>
    </row>
    <row r="3050" spans="1:19" x14ac:dyDescent="0.3">
      <c r="A3050">
        <v>360</v>
      </c>
      <c r="B3050">
        <v>-0.48</v>
      </c>
      <c r="C3050">
        <v>-1.48</v>
      </c>
      <c r="D3050">
        <v>-2.4750000000000001</v>
      </c>
      <c r="E3050">
        <v>-3.1120000000000001</v>
      </c>
      <c r="F3050">
        <v>-3.18</v>
      </c>
      <c r="G3050">
        <v>2.2000000000000002</v>
      </c>
      <c r="H3050">
        <v>0.01</v>
      </c>
      <c r="I3050">
        <v>2.4660000000000002</v>
      </c>
      <c r="J3050">
        <v>-0.48199999999999998</v>
      </c>
      <c r="K3050">
        <v>-1.4810000000000001</v>
      </c>
      <c r="L3050">
        <v>-2.4740000000000002</v>
      </c>
      <c r="M3050">
        <v>-3.11</v>
      </c>
      <c r="N3050">
        <v>-3.198</v>
      </c>
      <c r="O3050">
        <v>1.0369999999999999</v>
      </c>
      <c r="P3050">
        <v>1.0329999999999999</v>
      </c>
      <c r="Q3050">
        <v>1.0229999999999999</v>
      </c>
      <c r="R3050">
        <v>0.59399999999999997</v>
      </c>
      <c r="S3050">
        <v>0.26700000000000002</v>
      </c>
    </row>
    <row r="3051" spans="1:19" x14ac:dyDescent="0.3">
      <c r="A3051">
        <v>420</v>
      </c>
      <c r="B3051">
        <v>-0.48</v>
      </c>
      <c r="C3051">
        <v>-1.48</v>
      </c>
      <c r="D3051">
        <v>-2.4750000000000001</v>
      </c>
      <c r="E3051">
        <v>-3.1120000000000001</v>
      </c>
      <c r="F3051">
        <v>-3.18</v>
      </c>
      <c r="G3051">
        <v>2.2000000000000002</v>
      </c>
      <c r="H3051">
        <v>0.01</v>
      </c>
      <c r="I3051">
        <v>2.4660000000000002</v>
      </c>
      <c r="J3051">
        <v>-0.48099999999999998</v>
      </c>
      <c r="K3051">
        <v>-1.4810000000000001</v>
      </c>
      <c r="L3051">
        <v>-2.4740000000000002</v>
      </c>
      <c r="M3051">
        <v>-3.1120000000000001</v>
      </c>
      <c r="N3051">
        <v>-3.2010000000000001</v>
      </c>
      <c r="O3051">
        <v>1.0389999999999999</v>
      </c>
      <c r="P3051">
        <v>1.032</v>
      </c>
      <c r="Q3051">
        <v>1.022</v>
      </c>
      <c r="R3051">
        <v>0.60099999999999998</v>
      </c>
      <c r="S3051">
        <v>0.27100000000000002</v>
      </c>
    </row>
    <row r="3052" spans="1:19" x14ac:dyDescent="0.3">
      <c r="A3052">
        <v>480</v>
      </c>
      <c r="B3052">
        <v>-0.48</v>
      </c>
      <c r="C3052">
        <v>-1.48</v>
      </c>
      <c r="D3052">
        <v>-2.4750000000000001</v>
      </c>
      <c r="E3052">
        <v>-3.1120000000000001</v>
      </c>
      <c r="F3052">
        <v>-3.18</v>
      </c>
      <c r="G3052">
        <v>2.2000000000000002</v>
      </c>
      <c r="H3052">
        <v>0.01</v>
      </c>
      <c r="I3052">
        <v>2.4660000000000002</v>
      </c>
      <c r="J3052">
        <v>-0.48</v>
      </c>
      <c r="K3052">
        <v>-1.482</v>
      </c>
      <c r="L3052">
        <v>-2.4740000000000002</v>
      </c>
      <c r="M3052">
        <v>-3.1139999999999999</v>
      </c>
      <c r="N3052">
        <v>-3.2040000000000002</v>
      </c>
      <c r="O3052">
        <v>1.0409999999999999</v>
      </c>
      <c r="P3052">
        <v>1.032</v>
      </c>
      <c r="Q3052">
        <v>1.0229999999999999</v>
      </c>
      <c r="R3052">
        <v>0.60799999999999998</v>
      </c>
      <c r="S3052">
        <v>0.27500000000000002</v>
      </c>
    </row>
    <row r="3053" spans="1:19" x14ac:dyDescent="0.3">
      <c r="A3053">
        <v>540</v>
      </c>
      <c r="B3053">
        <v>-0.48</v>
      </c>
      <c r="C3053">
        <v>-1.48</v>
      </c>
      <c r="D3053">
        <v>-2.4750000000000001</v>
      </c>
      <c r="E3053">
        <v>-3.1120000000000001</v>
      </c>
      <c r="F3053">
        <v>-3.18</v>
      </c>
      <c r="G3053">
        <v>2.2000000000000002</v>
      </c>
      <c r="H3053">
        <v>0.01</v>
      </c>
      <c r="I3053">
        <v>2.4660000000000002</v>
      </c>
      <c r="J3053">
        <v>-0.47799999999999998</v>
      </c>
      <c r="K3053">
        <v>-1.482</v>
      </c>
      <c r="L3053">
        <v>-2.4740000000000002</v>
      </c>
      <c r="M3053">
        <v>-3.117</v>
      </c>
      <c r="N3053">
        <v>-3.2069999999999999</v>
      </c>
      <c r="O3053">
        <v>1.0429999999999999</v>
      </c>
      <c r="P3053">
        <v>1.032</v>
      </c>
      <c r="Q3053">
        <v>1.024</v>
      </c>
      <c r="R3053">
        <v>0.61299999999999999</v>
      </c>
      <c r="S3053">
        <v>0.27900000000000003</v>
      </c>
    </row>
    <row r="3054" spans="1:19" x14ac:dyDescent="0.3">
      <c r="A3054">
        <v>600</v>
      </c>
      <c r="B3054">
        <v>-0.48</v>
      </c>
      <c r="C3054">
        <v>-1.48</v>
      </c>
      <c r="D3054">
        <v>-2.4750000000000001</v>
      </c>
      <c r="E3054">
        <v>-3.1120000000000001</v>
      </c>
      <c r="F3054">
        <v>-3.18</v>
      </c>
      <c r="G3054">
        <v>2.2000000000000002</v>
      </c>
      <c r="H3054">
        <v>0.01</v>
      </c>
      <c r="I3054">
        <v>2.4660000000000002</v>
      </c>
      <c r="J3054">
        <v>-0.47599999999999998</v>
      </c>
      <c r="K3054">
        <v>-1.482</v>
      </c>
      <c r="L3054">
        <v>-2.4740000000000002</v>
      </c>
      <c r="M3054">
        <v>-3.1190000000000002</v>
      </c>
      <c r="N3054">
        <v>-3.21</v>
      </c>
      <c r="O3054">
        <v>1.044</v>
      </c>
      <c r="P3054">
        <v>1.032</v>
      </c>
      <c r="Q3054">
        <v>1.0229999999999999</v>
      </c>
      <c r="R3054">
        <v>0.61799999999999999</v>
      </c>
      <c r="S3054">
        <v>0.28000000000000003</v>
      </c>
    </row>
    <row r="3056" spans="1:19" x14ac:dyDescent="0.3">
      <c r="A3056" t="s">
        <v>0</v>
      </c>
      <c r="B3056" t="s">
        <v>236</v>
      </c>
    </row>
    <row r="3057" spans="1:19" x14ac:dyDescent="0.3">
      <c r="A3057">
        <v>0</v>
      </c>
      <c r="B3057">
        <v>-0.48</v>
      </c>
      <c r="C3057">
        <v>-1.48</v>
      </c>
      <c r="D3057">
        <v>-2.4750000000000001</v>
      </c>
      <c r="E3057">
        <v>-3.1120000000000001</v>
      </c>
      <c r="F3057">
        <v>-3.18</v>
      </c>
      <c r="G3057">
        <v>2.2000000000000002</v>
      </c>
      <c r="H3057">
        <v>0.01</v>
      </c>
      <c r="I3057">
        <v>2.2240000000000002</v>
      </c>
      <c r="J3057">
        <v>-0.48</v>
      </c>
      <c r="K3057">
        <v>-1.48</v>
      </c>
      <c r="L3057">
        <v>-2.4750000000000001</v>
      </c>
      <c r="M3057">
        <v>-3.1120000000000001</v>
      </c>
      <c r="N3057">
        <v>-3.18</v>
      </c>
      <c r="O3057">
        <v>1.006</v>
      </c>
      <c r="P3057">
        <v>1.006</v>
      </c>
      <c r="Q3057">
        <v>0.997</v>
      </c>
      <c r="R3057">
        <v>0.58199999999999996</v>
      </c>
      <c r="S3057">
        <v>0.22900000000000001</v>
      </c>
    </row>
    <row r="3058" spans="1:19" x14ac:dyDescent="0.3">
      <c r="A3058">
        <v>60</v>
      </c>
      <c r="B3058">
        <v>-0.48</v>
      </c>
      <c r="C3058">
        <v>-1.48</v>
      </c>
      <c r="D3058">
        <v>-2.4750000000000001</v>
      </c>
      <c r="E3058">
        <v>-3.1120000000000001</v>
      </c>
      <c r="F3058">
        <v>-3.18</v>
      </c>
      <c r="G3058">
        <v>2.2000000000000002</v>
      </c>
      <c r="H3058">
        <v>0.01</v>
      </c>
      <c r="I3058">
        <v>2.2240000000000002</v>
      </c>
      <c r="J3058">
        <v>-0.48399999999999999</v>
      </c>
      <c r="K3058">
        <v>-1.48</v>
      </c>
      <c r="L3058">
        <v>-2.4750000000000001</v>
      </c>
      <c r="M3058">
        <v>-3.1110000000000002</v>
      </c>
      <c r="N3058">
        <v>-3.18</v>
      </c>
      <c r="O3058">
        <v>1.016</v>
      </c>
      <c r="P3058">
        <v>1.0269999999999999</v>
      </c>
      <c r="Q3058">
        <v>1.016</v>
      </c>
      <c r="R3058">
        <v>0.58399999999999996</v>
      </c>
      <c r="S3058">
        <v>0.22900000000000001</v>
      </c>
    </row>
    <row r="3059" spans="1:19" x14ac:dyDescent="0.3">
      <c r="A3059">
        <v>120</v>
      </c>
      <c r="B3059">
        <v>-0.48</v>
      </c>
      <c r="C3059">
        <v>-1.48</v>
      </c>
      <c r="D3059">
        <v>-2.4750000000000001</v>
      </c>
      <c r="E3059">
        <v>-3.1120000000000001</v>
      </c>
      <c r="F3059">
        <v>-3.18</v>
      </c>
      <c r="G3059">
        <v>2.2000000000000002</v>
      </c>
      <c r="H3059">
        <v>0.01</v>
      </c>
      <c r="I3059">
        <v>2.2240000000000002</v>
      </c>
      <c r="J3059">
        <v>-0.48499999999999999</v>
      </c>
      <c r="K3059">
        <v>-1.48</v>
      </c>
      <c r="L3059">
        <v>-2.4750000000000001</v>
      </c>
      <c r="M3059">
        <v>-3.1110000000000002</v>
      </c>
      <c r="N3059">
        <v>-3.18</v>
      </c>
      <c r="O3059">
        <v>1.0229999999999999</v>
      </c>
      <c r="P3059">
        <v>1.0309999999999999</v>
      </c>
      <c r="Q3059">
        <v>1.022</v>
      </c>
      <c r="R3059">
        <v>0.58499999999999996</v>
      </c>
      <c r="S3059">
        <v>0.23</v>
      </c>
    </row>
    <row r="3060" spans="1:19" x14ac:dyDescent="0.3">
      <c r="A3060">
        <v>180</v>
      </c>
      <c r="B3060">
        <v>-0.48</v>
      </c>
      <c r="C3060">
        <v>-1.48</v>
      </c>
      <c r="D3060">
        <v>-2.4750000000000001</v>
      </c>
      <c r="E3060">
        <v>-3.1120000000000001</v>
      </c>
      <c r="F3060">
        <v>-3.18</v>
      </c>
      <c r="G3060">
        <v>2.2000000000000002</v>
      </c>
      <c r="H3060">
        <v>0.01</v>
      </c>
      <c r="I3060">
        <v>2.2240000000000002</v>
      </c>
      <c r="J3060">
        <v>-0.48499999999999999</v>
      </c>
      <c r="K3060">
        <v>-1.48</v>
      </c>
      <c r="L3060">
        <v>-2.4750000000000001</v>
      </c>
      <c r="M3060">
        <v>-3.1110000000000002</v>
      </c>
      <c r="N3060">
        <v>-3.18</v>
      </c>
      <c r="O3060">
        <v>1.028</v>
      </c>
      <c r="P3060">
        <v>1.0349999999999999</v>
      </c>
      <c r="Q3060">
        <v>1.0229999999999999</v>
      </c>
      <c r="R3060">
        <v>0.58699999999999997</v>
      </c>
      <c r="S3060">
        <v>0.23</v>
      </c>
    </row>
    <row r="3061" spans="1:19" x14ac:dyDescent="0.3">
      <c r="A3061">
        <v>240</v>
      </c>
      <c r="B3061">
        <v>-0.48</v>
      </c>
      <c r="C3061">
        <v>-1.48</v>
      </c>
      <c r="D3061">
        <v>-2.4750000000000001</v>
      </c>
      <c r="E3061">
        <v>-3.1120000000000001</v>
      </c>
      <c r="F3061">
        <v>-3.18</v>
      </c>
      <c r="G3061">
        <v>2.2000000000000002</v>
      </c>
      <c r="H3061">
        <v>0.01</v>
      </c>
      <c r="I3061">
        <v>2.2240000000000002</v>
      </c>
      <c r="J3061">
        <v>-0.48499999999999999</v>
      </c>
      <c r="K3061">
        <v>-1.48</v>
      </c>
      <c r="L3061">
        <v>-2.4750000000000001</v>
      </c>
      <c r="M3061">
        <v>-3.11</v>
      </c>
      <c r="N3061">
        <v>-3.18</v>
      </c>
      <c r="O3061">
        <v>1.0309999999999999</v>
      </c>
      <c r="P3061">
        <v>1.0349999999999999</v>
      </c>
      <c r="Q3061">
        <v>1.024</v>
      </c>
      <c r="R3061">
        <v>0.58899999999999997</v>
      </c>
      <c r="S3061">
        <v>0.23100000000000001</v>
      </c>
    </row>
    <row r="3062" spans="1:19" x14ac:dyDescent="0.3">
      <c r="A3062">
        <v>300</v>
      </c>
      <c r="B3062">
        <v>-0.48</v>
      </c>
      <c r="C3062">
        <v>-1.48</v>
      </c>
      <c r="D3062">
        <v>-2.4750000000000001</v>
      </c>
      <c r="E3062">
        <v>-3.1120000000000001</v>
      </c>
      <c r="F3062">
        <v>-3.18</v>
      </c>
      <c r="G3062">
        <v>2.2000000000000002</v>
      </c>
      <c r="H3062">
        <v>0.01</v>
      </c>
      <c r="I3062">
        <v>2.2240000000000002</v>
      </c>
      <c r="J3062">
        <v>-0.48399999999999999</v>
      </c>
      <c r="K3062">
        <v>-1.48</v>
      </c>
      <c r="L3062">
        <v>-2.4740000000000002</v>
      </c>
      <c r="M3062">
        <v>-3.11</v>
      </c>
      <c r="N3062">
        <v>-3.18</v>
      </c>
      <c r="O3062">
        <v>1.034</v>
      </c>
      <c r="P3062">
        <v>1.034</v>
      </c>
      <c r="Q3062">
        <v>1.0229999999999999</v>
      </c>
      <c r="R3062">
        <v>0.59</v>
      </c>
      <c r="S3062">
        <v>0.23100000000000001</v>
      </c>
    </row>
    <row r="3063" spans="1:19" x14ac:dyDescent="0.3">
      <c r="A3063">
        <v>360</v>
      </c>
      <c r="B3063">
        <v>-0.48</v>
      </c>
      <c r="C3063">
        <v>-1.48</v>
      </c>
      <c r="D3063">
        <v>-2.4750000000000001</v>
      </c>
      <c r="E3063">
        <v>-3.1120000000000001</v>
      </c>
      <c r="F3063">
        <v>-3.18</v>
      </c>
      <c r="G3063">
        <v>2.2000000000000002</v>
      </c>
      <c r="H3063">
        <v>0.01</v>
      </c>
      <c r="I3063">
        <v>2.2240000000000002</v>
      </c>
      <c r="J3063">
        <v>-0.48199999999999998</v>
      </c>
      <c r="K3063">
        <v>-1.4810000000000001</v>
      </c>
      <c r="L3063">
        <v>-2.4740000000000002</v>
      </c>
      <c r="M3063">
        <v>-3.11</v>
      </c>
      <c r="N3063">
        <v>-3.18</v>
      </c>
      <c r="O3063">
        <v>1.0369999999999999</v>
      </c>
      <c r="P3063">
        <v>1.0329999999999999</v>
      </c>
      <c r="Q3063">
        <v>1.0229999999999999</v>
      </c>
      <c r="R3063">
        <v>0.59199999999999997</v>
      </c>
      <c r="S3063">
        <v>0.23100000000000001</v>
      </c>
    </row>
    <row r="3064" spans="1:19" x14ac:dyDescent="0.3">
      <c r="A3064">
        <v>420</v>
      </c>
      <c r="B3064">
        <v>-0.48</v>
      </c>
      <c r="C3064">
        <v>-1.48</v>
      </c>
      <c r="D3064">
        <v>-2.4750000000000001</v>
      </c>
      <c r="E3064">
        <v>-3.1120000000000001</v>
      </c>
      <c r="F3064">
        <v>-3.18</v>
      </c>
      <c r="G3064">
        <v>2.2000000000000002</v>
      </c>
      <c r="H3064">
        <v>0.01</v>
      </c>
      <c r="I3064">
        <v>2.2240000000000002</v>
      </c>
      <c r="J3064">
        <v>-0.48099999999999998</v>
      </c>
      <c r="K3064">
        <v>-1.4810000000000001</v>
      </c>
      <c r="L3064">
        <v>-2.4740000000000002</v>
      </c>
      <c r="M3064">
        <v>-3.11</v>
      </c>
      <c r="N3064">
        <v>-3.18</v>
      </c>
      <c r="O3064">
        <v>1.0389999999999999</v>
      </c>
      <c r="P3064">
        <v>1.032</v>
      </c>
      <c r="Q3064">
        <v>1.0229999999999999</v>
      </c>
      <c r="R3064">
        <v>0.59199999999999997</v>
      </c>
      <c r="S3064">
        <v>0.23200000000000001</v>
      </c>
    </row>
    <row r="3065" spans="1:19" x14ac:dyDescent="0.3">
      <c r="A3065">
        <v>480</v>
      </c>
      <c r="B3065">
        <v>-0.48</v>
      </c>
      <c r="C3065">
        <v>-1.48</v>
      </c>
      <c r="D3065">
        <v>-2.4750000000000001</v>
      </c>
      <c r="E3065">
        <v>-3.1120000000000001</v>
      </c>
      <c r="F3065">
        <v>-3.18</v>
      </c>
      <c r="G3065">
        <v>2.2000000000000002</v>
      </c>
      <c r="H3065">
        <v>0.01</v>
      </c>
      <c r="I3065">
        <v>2.2240000000000002</v>
      </c>
      <c r="J3065">
        <v>-0.48</v>
      </c>
      <c r="K3065">
        <v>-1.482</v>
      </c>
      <c r="L3065">
        <v>-2.4740000000000002</v>
      </c>
      <c r="M3065">
        <v>-3.109</v>
      </c>
      <c r="N3065">
        <v>-3.18</v>
      </c>
      <c r="O3065">
        <v>1.0409999999999999</v>
      </c>
      <c r="P3065">
        <v>1.032</v>
      </c>
      <c r="Q3065">
        <v>1.0229999999999999</v>
      </c>
      <c r="R3065">
        <v>0.59299999999999997</v>
      </c>
      <c r="S3065">
        <v>0.23300000000000001</v>
      </c>
    </row>
    <row r="3066" spans="1:19" x14ac:dyDescent="0.3">
      <c r="A3066">
        <v>540</v>
      </c>
      <c r="B3066">
        <v>-0.48</v>
      </c>
      <c r="C3066">
        <v>-1.48</v>
      </c>
      <c r="D3066">
        <v>-2.4750000000000001</v>
      </c>
      <c r="E3066">
        <v>-3.1120000000000001</v>
      </c>
      <c r="F3066">
        <v>-3.18</v>
      </c>
      <c r="G3066">
        <v>2.2000000000000002</v>
      </c>
      <c r="H3066">
        <v>0.01</v>
      </c>
      <c r="I3066">
        <v>2.2240000000000002</v>
      </c>
      <c r="J3066">
        <v>-0.47799999999999998</v>
      </c>
      <c r="K3066">
        <v>-1.482</v>
      </c>
      <c r="L3066">
        <v>-2.4740000000000002</v>
      </c>
      <c r="M3066">
        <v>-3.109</v>
      </c>
      <c r="N3066">
        <v>-3.18</v>
      </c>
      <c r="O3066">
        <v>1.0429999999999999</v>
      </c>
      <c r="P3066">
        <v>1.032</v>
      </c>
      <c r="Q3066">
        <v>1.0229999999999999</v>
      </c>
      <c r="R3066">
        <v>0.59399999999999997</v>
      </c>
      <c r="S3066">
        <v>0.23400000000000001</v>
      </c>
    </row>
    <row r="3067" spans="1:19" x14ac:dyDescent="0.3">
      <c r="A3067">
        <v>600</v>
      </c>
      <c r="B3067">
        <v>-0.48</v>
      </c>
      <c r="C3067">
        <v>-1.48</v>
      </c>
      <c r="D3067">
        <v>-2.4750000000000001</v>
      </c>
      <c r="E3067">
        <v>-3.1120000000000001</v>
      </c>
      <c r="F3067">
        <v>-3.18</v>
      </c>
      <c r="G3067">
        <v>2.2000000000000002</v>
      </c>
      <c r="H3067">
        <v>0.01</v>
      </c>
      <c r="I3067">
        <v>2.2240000000000002</v>
      </c>
      <c r="J3067">
        <v>-0.47599999999999998</v>
      </c>
      <c r="K3067">
        <v>-1.482</v>
      </c>
      <c r="L3067">
        <v>-2.4740000000000002</v>
      </c>
      <c r="M3067">
        <v>-3.109</v>
      </c>
      <c r="N3067">
        <v>-3.18</v>
      </c>
      <c r="O3067">
        <v>1.044</v>
      </c>
      <c r="P3067">
        <v>1.0329999999999999</v>
      </c>
      <c r="Q3067">
        <v>1.0229999999999999</v>
      </c>
      <c r="R3067">
        <v>0.59399999999999997</v>
      </c>
      <c r="S3067">
        <v>0.23499999999999999</v>
      </c>
    </row>
    <row r="3069" spans="1:19" x14ac:dyDescent="0.3">
      <c r="A3069" t="s">
        <v>0</v>
      </c>
      <c r="B3069" t="s">
        <v>237</v>
      </c>
    </row>
    <row r="3070" spans="1:19" x14ac:dyDescent="0.3">
      <c r="A3070">
        <v>0</v>
      </c>
      <c r="B3070">
        <v>-0.48</v>
      </c>
      <c r="C3070">
        <v>-1.48</v>
      </c>
      <c r="D3070">
        <v>-2.4750000000000001</v>
      </c>
      <c r="E3070">
        <v>-3.1120000000000001</v>
      </c>
      <c r="F3070">
        <v>-3.18</v>
      </c>
      <c r="G3070">
        <v>2.2000000000000002</v>
      </c>
      <c r="H3070">
        <v>0.01</v>
      </c>
      <c r="I3070">
        <v>1.972</v>
      </c>
      <c r="J3070">
        <v>-0.48</v>
      </c>
      <c r="K3070">
        <v>-1.48</v>
      </c>
      <c r="L3070">
        <v>-2.4750000000000001</v>
      </c>
      <c r="M3070">
        <v>-3.1120000000000001</v>
      </c>
      <c r="N3070">
        <v>-3.18</v>
      </c>
      <c r="O3070">
        <v>1.006</v>
      </c>
      <c r="P3070">
        <v>1.006</v>
      </c>
      <c r="Q3070">
        <v>0.997</v>
      </c>
      <c r="R3070">
        <v>0.58199999999999996</v>
      </c>
      <c r="S3070">
        <v>0.22900000000000001</v>
      </c>
    </row>
    <row r="3071" spans="1:19" x14ac:dyDescent="0.3">
      <c r="A3071">
        <v>60</v>
      </c>
      <c r="B3071">
        <v>-0.48</v>
      </c>
      <c r="C3071">
        <v>-1.48</v>
      </c>
      <c r="D3071">
        <v>-2.4750000000000001</v>
      </c>
      <c r="E3071">
        <v>-3.1120000000000001</v>
      </c>
      <c r="F3071">
        <v>-3.18</v>
      </c>
      <c r="G3071">
        <v>2.2000000000000002</v>
      </c>
      <c r="H3071">
        <v>0.01</v>
      </c>
      <c r="I3071">
        <v>1.972</v>
      </c>
      <c r="J3071">
        <v>-0.48399999999999999</v>
      </c>
      <c r="K3071">
        <v>-1.48</v>
      </c>
      <c r="L3071">
        <v>-2.4750000000000001</v>
      </c>
      <c r="M3071">
        <v>-3.1120000000000001</v>
      </c>
      <c r="N3071">
        <v>-3.177</v>
      </c>
      <c r="O3071">
        <v>1.016</v>
      </c>
      <c r="P3071">
        <v>1.026</v>
      </c>
      <c r="Q3071">
        <v>1.016</v>
      </c>
      <c r="R3071">
        <v>0.58499999999999996</v>
      </c>
      <c r="S3071">
        <v>0.221</v>
      </c>
    </row>
    <row r="3072" spans="1:19" x14ac:dyDescent="0.3">
      <c r="A3072">
        <v>120</v>
      </c>
      <c r="B3072">
        <v>-0.48</v>
      </c>
      <c r="C3072">
        <v>-1.48</v>
      </c>
      <c r="D3072">
        <v>-2.4750000000000001</v>
      </c>
      <c r="E3072">
        <v>-3.1120000000000001</v>
      </c>
      <c r="F3072">
        <v>-3.18</v>
      </c>
      <c r="G3072">
        <v>2.2000000000000002</v>
      </c>
      <c r="H3072">
        <v>0.01</v>
      </c>
      <c r="I3072">
        <v>1.972</v>
      </c>
      <c r="J3072">
        <v>-0.48499999999999999</v>
      </c>
      <c r="K3072">
        <v>-1.48</v>
      </c>
      <c r="L3072">
        <v>-2.4750000000000001</v>
      </c>
      <c r="M3072">
        <v>-3.1110000000000002</v>
      </c>
      <c r="N3072">
        <v>-3.1739999999999999</v>
      </c>
      <c r="O3072">
        <v>1.0229999999999999</v>
      </c>
      <c r="P3072">
        <v>1.0309999999999999</v>
      </c>
      <c r="Q3072">
        <v>1.022</v>
      </c>
      <c r="R3072">
        <v>0.58299999999999996</v>
      </c>
      <c r="S3072">
        <v>0.215</v>
      </c>
    </row>
    <row r="3073" spans="1:19" x14ac:dyDescent="0.3">
      <c r="A3073">
        <v>180</v>
      </c>
      <c r="B3073">
        <v>-0.48</v>
      </c>
      <c r="C3073">
        <v>-1.48</v>
      </c>
      <c r="D3073">
        <v>-2.4750000000000001</v>
      </c>
      <c r="E3073">
        <v>-3.1120000000000001</v>
      </c>
      <c r="F3073">
        <v>-3.18</v>
      </c>
      <c r="G3073">
        <v>2.2000000000000002</v>
      </c>
      <c r="H3073">
        <v>0.01</v>
      </c>
      <c r="I3073">
        <v>1.972</v>
      </c>
      <c r="J3073">
        <v>-0.48499999999999999</v>
      </c>
      <c r="K3073">
        <v>-1.48</v>
      </c>
      <c r="L3073">
        <v>-2.4750000000000001</v>
      </c>
      <c r="M3073">
        <v>-3.1110000000000002</v>
      </c>
      <c r="N3073">
        <v>-3.1709999999999998</v>
      </c>
      <c r="O3073">
        <v>1.028</v>
      </c>
      <c r="P3073">
        <v>1.0349999999999999</v>
      </c>
      <c r="Q3073">
        <v>1.024</v>
      </c>
      <c r="R3073">
        <v>0.58599999999999997</v>
      </c>
      <c r="S3073">
        <v>0.20899999999999999</v>
      </c>
    </row>
    <row r="3074" spans="1:19" x14ac:dyDescent="0.3">
      <c r="A3074">
        <v>240</v>
      </c>
      <c r="B3074">
        <v>-0.48</v>
      </c>
      <c r="C3074">
        <v>-1.48</v>
      </c>
      <c r="D3074">
        <v>-2.4750000000000001</v>
      </c>
      <c r="E3074">
        <v>-3.1120000000000001</v>
      </c>
      <c r="F3074">
        <v>-3.18</v>
      </c>
      <c r="G3074">
        <v>2.2000000000000002</v>
      </c>
      <c r="H3074">
        <v>0.01</v>
      </c>
      <c r="I3074">
        <v>1.972</v>
      </c>
      <c r="J3074">
        <v>-0.48499999999999999</v>
      </c>
      <c r="K3074">
        <v>-1.48</v>
      </c>
      <c r="L3074">
        <v>-2.4750000000000001</v>
      </c>
      <c r="M3074">
        <v>-3.1110000000000002</v>
      </c>
      <c r="N3074">
        <v>-3.1680000000000001</v>
      </c>
      <c r="O3074">
        <v>1.0309999999999999</v>
      </c>
      <c r="P3074">
        <v>1.0349999999999999</v>
      </c>
      <c r="Q3074">
        <v>1.024</v>
      </c>
      <c r="R3074">
        <v>0.59199999999999997</v>
      </c>
      <c r="S3074">
        <v>0.20399999999999999</v>
      </c>
    </row>
    <row r="3075" spans="1:19" x14ac:dyDescent="0.3">
      <c r="A3075">
        <v>300</v>
      </c>
      <c r="B3075">
        <v>-0.48</v>
      </c>
      <c r="C3075">
        <v>-1.48</v>
      </c>
      <c r="D3075">
        <v>-2.4750000000000001</v>
      </c>
      <c r="E3075">
        <v>-3.1120000000000001</v>
      </c>
      <c r="F3075">
        <v>-3.18</v>
      </c>
      <c r="G3075">
        <v>2.2000000000000002</v>
      </c>
      <c r="H3075">
        <v>0.01</v>
      </c>
      <c r="I3075">
        <v>1.972</v>
      </c>
      <c r="J3075">
        <v>-0.48399999999999999</v>
      </c>
      <c r="K3075">
        <v>-1.48</v>
      </c>
      <c r="L3075">
        <v>-2.4740000000000002</v>
      </c>
      <c r="M3075">
        <v>-3.1110000000000002</v>
      </c>
      <c r="N3075">
        <v>-3.165</v>
      </c>
      <c r="O3075">
        <v>1.034</v>
      </c>
      <c r="P3075">
        <v>1.034</v>
      </c>
      <c r="Q3075">
        <v>1.0229999999999999</v>
      </c>
      <c r="R3075">
        <v>0.59299999999999997</v>
      </c>
      <c r="S3075">
        <v>0.19900000000000001</v>
      </c>
    </row>
    <row r="3076" spans="1:19" x14ac:dyDescent="0.3">
      <c r="A3076">
        <v>360</v>
      </c>
      <c r="B3076">
        <v>-0.48</v>
      </c>
      <c r="C3076">
        <v>-1.48</v>
      </c>
      <c r="D3076">
        <v>-2.4750000000000001</v>
      </c>
      <c r="E3076">
        <v>-3.1120000000000001</v>
      </c>
      <c r="F3076">
        <v>-3.18</v>
      </c>
      <c r="G3076">
        <v>2.2000000000000002</v>
      </c>
      <c r="H3076">
        <v>0.01</v>
      </c>
      <c r="I3076">
        <v>1.972</v>
      </c>
      <c r="J3076">
        <v>-0.48299999999999998</v>
      </c>
      <c r="K3076">
        <v>-1.4810000000000001</v>
      </c>
      <c r="L3076">
        <v>-2.4750000000000001</v>
      </c>
      <c r="M3076">
        <v>-3.109</v>
      </c>
      <c r="N3076">
        <v>-3.1619999999999999</v>
      </c>
      <c r="O3076">
        <v>1.0369999999999999</v>
      </c>
      <c r="P3076">
        <v>1.0329999999999999</v>
      </c>
      <c r="Q3076">
        <v>1.024</v>
      </c>
      <c r="R3076">
        <v>0.58899999999999997</v>
      </c>
      <c r="S3076">
        <v>0.19500000000000001</v>
      </c>
    </row>
    <row r="3077" spans="1:19" x14ac:dyDescent="0.3">
      <c r="A3077">
        <v>420</v>
      </c>
      <c r="B3077">
        <v>-0.48</v>
      </c>
      <c r="C3077">
        <v>-1.48</v>
      </c>
      <c r="D3077">
        <v>-2.4750000000000001</v>
      </c>
      <c r="E3077">
        <v>-3.1120000000000001</v>
      </c>
      <c r="F3077">
        <v>-3.18</v>
      </c>
      <c r="G3077">
        <v>2.2000000000000002</v>
      </c>
      <c r="H3077">
        <v>0.01</v>
      </c>
      <c r="I3077">
        <v>1.972</v>
      </c>
      <c r="J3077">
        <v>-0.48099999999999998</v>
      </c>
      <c r="K3077">
        <v>-1.4810000000000001</v>
      </c>
      <c r="L3077">
        <v>-2.4740000000000002</v>
      </c>
      <c r="M3077">
        <v>-3.1070000000000002</v>
      </c>
      <c r="N3077">
        <v>-3.1589999999999998</v>
      </c>
      <c r="O3077">
        <v>1.0389999999999999</v>
      </c>
      <c r="P3077">
        <v>1.032</v>
      </c>
      <c r="Q3077">
        <v>1.024</v>
      </c>
      <c r="R3077">
        <v>0.58299999999999996</v>
      </c>
      <c r="S3077">
        <v>0.192</v>
      </c>
    </row>
    <row r="3078" spans="1:19" x14ac:dyDescent="0.3">
      <c r="A3078">
        <v>480</v>
      </c>
      <c r="B3078">
        <v>-0.48</v>
      </c>
      <c r="C3078">
        <v>-1.48</v>
      </c>
      <c r="D3078">
        <v>-2.4750000000000001</v>
      </c>
      <c r="E3078">
        <v>-3.1120000000000001</v>
      </c>
      <c r="F3078">
        <v>-3.18</v>
      </c>
      <c r="G3078">
        <v>2.2000000000000002</v>
      </c>
      <c r="H3078">
        <v>0.01</v>
      </c>
      <c r="I3078">
        <v>1.972</v>
      </c>
      <c r="J3078">
        <v>-0.48</v>
      </c>
      <c r="K3078">
        <v>-1.482</v>
      </c>
      <c r="L3078">
        <v>-2.4740000000000002</v>
      </c>
      <c r="M3078">
        <v>-3.1040000000000001</v>
      </c>
      <c r="N3078">
        <v>-3.1560000000000001</v>
      </c>
      <c r="O3078">
        <v>1.0409999999999999</v>
      </c>
      <c r="P3078">
        <v>1.032</v>
      </c>
      <c r="Q3078">
        <v>1.0229999999999999</v>
      </c>
      <c r="R3078">
        <v>0.57799999999999996</v>
      </c>
      <c r="S3078">
        <v>0.19</v>
      </c>
    </row>
    <row r="3079" spans="1:19" x14ac:dyDescent="0.3">
      <c r="A3079">
        <v>540</v>
      </c>
      <c r="B3079">
        <v>-0.48</v>
      </c>
      <c r="C3079">
        <v>-1.48</v>
      </c>
      <c r="D3079">
        <v>-2.4750000000000001</v>
      </c>
      <c r="E3079">
        <v>-3.1120000000000001</v>
      </c>
      <c r="F3079">
        <v>-3.18</v>
      </c>
      <c r="G3079">
        <v>2.2000000000000002</v>
      </c>
      <c r="H3079">
        <v>0.01</v>
      </c>
      <c r="I3079">
        <v>1.972</v>
      </c>
      <c r="J3079">
        <v>-0.47799999999999998</v>
      </c>
      <c r="K3079">
        <v>-1.482</v>
      </c>
      <c r="L3079">
        <v>-2.4740000000000002</v>
      </c>
      <c r="M3079">
        <v>-3.101</v>
      </c>
      <c r="N3079">
        <v>-3.153</v>
      </c>
      <c r="O3079">
        <v>1.0429999999999999</v>
      </c>
      <c r="P3079">
        <v>1.032</v>
      </c>
      <c r="Q3079">
        <v>1.022</v>
      </c>
      <c r="R3079">
        <v>0.57299999999999995</v>
      </c>
      <c r="S3079">
        <v>0.189</v>
      </c>
    </row>
    <row r="3080" spans="1:19" x14ac:dyDescent="0.3">
      <c r="A3080">
        <v>600</v>
      </c>
      <c r="B3080">
        <v>-0.48</v>
      </c>
      <c r="C3080">
        <v>-1.48</v>
      </c>
      <c r="D3080">
        <v>-2.4750000000000001</v>
      </c>
      <c r="E3080">
        <v>-3.1120000000000001</v>
      </c>
      <c r="F3080">
        <v>-3.18</v>
      </c>
      <c r="G3080">
        <v>2.2000000000000002</v>
      </c>
      <c r="H3080">
        <v>0.01</v>
      </c>
      <c r="I3080">
        <v>1.972</v>
      </c>
      <c r="J3080">
        <v>-0.47599999999999998</v>
      </c>
      <c r="K3080">
        <v>-1.482</v>
      </c>
      <c r="L3080">
        <v>-2.4729999999999999</v>
      </c>
      <c r="M3080">
        <v>-3.0979999999999999</v>
      </c>
      <c r="N3080">
        <v>-3.15</v>
      </c>
      <c r="O3080">
        <v>1.044</v>
      </c>
      <c r="P3080">
        <v>1.0329999999999999</v>
      </c>
      <c r="Q3080">
        <v>1.022</v>
      </c>
      <c r="R3080">
        <v>0.56699999999999995</v>
      </c>
      <c r="S3080">
        <v>0.189</v>
      </c>
    </row>
    <row r="3082" spans="1:19" x14ac:dyDescent="0.3">
      <c r="A3082" t="s">
        <v>0</v>
      </c>
      <c r="B3082" t="s">
        <v>238</v>
      </c>
    </row>
    <row r="3083" spans="1:19" x14ac:dyDescent="0.3">
      <c r="A3083">
        <v>0</v>
      </c>
      <c r="B3083">
        <v>-0.48</v>
      </c>
      <c r="C3083">
        <v>-1.48</v>
      </c>
      <c r="D3083">
        <v>-2.4750000000000001</v>
      </c>
      <c r="E3083">
        <v>-3.1030000000000002</v>
      </c>
      <c r="F3083">
        <v>-3.17</v>
      </c>
      <c r="G3083">
        <v>2.2000000000000002</v>
      </c>
      <c r="H3083">
        <v>0.01</v>
      </c>
      <c r="I3083">
        <v>2.468</v>
      </c>
      <c r="J3083">
        <v>-0.48</v>
      </c>
      <c r="K3083">
        <v>-1.48</v>
      </c>
      <c r="L3083">
        <v>-2.4750000000000001</v>
      </c>
      <c r="M3083">
        <v>-3.1030000000000002</v>
      </c>
      <c r="N3083">
        <v>-3.17</v>
      </c>
      <c r="O3083">
        <v>1.006</v>
      </c>
      <c r="P3083">
        <v>1.006</v>
      </c>
      <c r="Q3083">
        <v>0.996</v>
      </c>
      <c r="R3083">
        <v>0.57599999999999996</v>
      </c>
      <c r="S3083">
        <v>0.22700000000000001</v>
      </c>
    </row>
    <row r="3084" spans="1:19" x14ac:dyDescent="0.3">
      <c r="A3084">
        <v>60</v>
      </c>
      <c r="B3084">
        <v>-0.48</v>
      </c>
      <c r="C3084">
        <v>-1.48</v>
      </c>
      <c r="D3084">
        <v>-2.4750000000000001</v>
      </c>
      <c r="E3084">
        <v>-3.1030000000000002</v>
      </c>
      <c r="F3084">
        <v>-3.17</v>
      </c>
      <c r="G3084">
        <v>2.2000000000000002</v>
      </c>
      <c r="H3084">
        <v>0.01</v>
      </c>
      <c r="I3084">
        <v>2.468</v>
      </c>
      <c r="J3084">
        <v>-0.48399999999999999</v>
      </c>
      <c r="K3084">
        <v>-1.48</v>
      </c>
      <c r="L3084">
        <v>-2.4750000000000001</v>
      </c>
      <c r="M3084">
        <v>-3.1030000000000002</v>
      </c>
      <c r="N3084">
        <v>-3.173</v>
      </c>
      <c r="O3084">
        <v>1.016</v>
      </c>
      <c r="P3084">
        <v>1.0269999999999999</v>
      </c>
      <c r="Q3084">
        <v>1.0149999999999999</v>
      </c>
      <c r="R3084">
        <v>0.57699999999999996</v>
      </c>
      <c r="S3084">
        <v>0.23599999999999999</v>
      </c>
    </row>
    <row r="3085" spans="1:19" x14ac:dyDescent="0.3">
      <c r="A3085">
        <v>120</v>
      </c>
      <c r="B3085">
        <v>-0.48</v>
      </c>
      <c r="C3085">
        <v>-1.48</v>
      </c>
      <c r="D3085">
        <v>-2.4750000000000001</v>
      </c>
      <c r="E3085">
        <v>-3.1030000000000002</v>
      </c>
      <c r="F3085">
        <v>-3.17</v>
      </c>
      <c r="G3085">
        <v>2.2000000000000002</v>
      </c>
      <c r="H3085">
        <v>0.01</v>
      </c>
      <c r="I3085">
        <v>2.468</v>
      </c>
      <c r="J3085">
        <v>-0.48499999999999999</v>
      </c>
      <c r="K3085">
        <v>-1.48</v>
      </c>
      <c r="L3085">
        <v>-2.4750000000000001</v>
      </c>
      <c r="M3085">
        <v>-3.1030000000000002</v>
      </c>
      <c r="N3085">
        <v>-3.1760000000000002</v>
      </c>
      <c r="O3085">
        <v>1.0229999999999999</v>
      </c>
      <c r="P3085">
        <v>1.0309999999999999</v>
      </c>
      <c r="Q3085">
        <v>1.0229999999999999</v>
      </c>
      <c r="R3085">
        <v>0.57999999999999996</v>
      </c>
      <c r="S3085">
        <v>0.24399999999999999</v>
      </c>
    </row>
    <row r="3086" spans="1:19" x14ac:dyDescent="0.3">
      <c r="A3086">
        <v>180</v>
      </c>
      <c r="B3086">
        <v>-0.48</v>
      </c>
      <c r="C3086">
        <v>-1.48</v>
      </c>
      <c r="D3086">
        <v>-2.4750000000000001</v>
      </c>
      <c r="E3086">
        <v>-3.1030000000000002</v>
      </c>
      <c r="F3086">
        <v>-3.17</v>
      </c>
      <c r="G3086">
        <v>2.2000000000000002</v>
      </c>
      <c r="H3086">
        <v>0.01</v>
      </c>
      <c r="I3086">
        <v>2.468</v>
      </c>
      <c r="J3086">
        <v>-0.48499999999999999</v>
      </c>
      <c r="K3086">
        <v>-1.48</v>
      </c>
      <c r="L3086">
        <v>-2.4740000000000002</v>
      </c>
      <c r="M3086">
        <v>-3.1030000000000002</v>
      </c>
      <c r="N3086">
        <v>-3.1789999999999998</v>
      </c>
      <c r="O3086">
        <v>1.028</v>
      </c>
      <c r="P3086">
        <v>1.034</v>
      </c>
      <c r="Q3086">
        <v>1.022</v>
      </c>
      <c r="R3086">
        <v>0.58099999999999996</v>
      </c>
      <c r="S3086">
        <v>0.25</v>
      </c>
    </row>
    <row r="3087" spans="1:19" x14ac:dyDescent="0.3">
      <c r="A3087">
        <v>240</v>
      </c>
      <c r="B3087">
        <v>-0.48</v>
      </c>
      <c r="C3087">
        <v>-1.48</v>
      </c>
      <c r="D3087">
        <v>-2.4750000000000001</v>
      </c>
      <c r="E3087">
        <v>-3.1030000000000002</v>
      </c>
      <c r="F3087">
        <v>-3.17</v>
      </c>
      <c r="G3087">
        <v>2.2000000000000002</v>
      </c>
      <c r="H3087">
        <v>0.01</v>
      </c>
      <c r="I3087">
        <v>2.468</v>
      </c>
      <c r="J3087">
        <v>-0.48499999999999999</v>
      </c>
      <c r="K3087">
        <v>-1.48</v>
      </c>
      <c r="L3087">
        <v>-2.4740000000000002</v>
      </c>
      <c r="M3087">
        <v>-3.101</v>
      </c>
      <c r="N3087">
        <v>-3.1819999999999999</v>
      </c>
      <c r="O3087">
        <v>1.0309999999999999</v>
      </c>
      <c r="P3087">
        <v>1.0349999999999999</v>
      </c>
      <c r="Q3087">
        <v>1.0229999999999999</v>
      </c>
      <c r="R3087">
        <v>0.57899999999999996</v>
      </c>
      <c r="S3087">
        <v>0.25600000000000001</v>
      </c>
    </row>
    <row r="3088" spans="1:19" x14ac:dyDescent="0.3">
      <c r="A3088">
        <v>300</v>
      </c>
      <c r="B3088">
        <v>-0.48</v>
      </c>
      <c r="C3088">
        <v>-1.48</v>
      </c>
      <c r="D3088">
        <v>-2.4750000000000001</v>
      </c>
      <c r="E3088">
        <v>-3.1030000000000002</v>
      </c>
      <c r="F3088">
        <v>-3.17</v>
      </c>
      <c r="G3088">
        <v>2.2000000000000002</v>
      </c>
      <c r="H3088">
        <v>0.01</v>
      </c>
      <c r="I3088">
        <v>2.468</v>
      </c>
      <c r="J3088">
        <v>-0.48399999999999999</v>
      </c>
      <c r="K3088">
        <v>-1.48</v>
      </c>
      <c r="L3088">
        <v>-2.4740000000000002</v>
      </c>
      <c r="M3088">
        <v>-3.101</v>
      </c>
      <c r="N3088">
        <v>-3.1850000000000001</v>
      </c>
      <c r="O3088">
        <v>1.034</v>
      </c>
      <c r="P3088">
        <v>1.034</v>
      </c>
      <c r="Q3088">
        <v>1.0229999999999999</v>
      </c>
      <c r="R3088">
        <v>0.58199999999999996</v>
      </c>
      <c r="S3088">
        <v>0.26</v>
      </c>
    </row>
    <row r="3089" spans="1:19" x14ac:dyDescent="0.3">
      <c r="A3089">
        <v>360</v>
      </c>
      <c r="B3089">
        <v>-0.48</v>
      </c>
      <c r="C3089">
        <v>-1.48</v>
      </c>
      <c r="D3089">
        <v>-2.4750000000000001</v>
      </c>
      <c r="E3089">
        <v>-3.1030000000000002</v>
      </c>
      <c r="F3089">
        <v>-3.17</v>
      </c>
      <c r="G3089">
        <v>2.2000000000000002</v>
      </c>
      <c r="H3089">
        <v>0.01</v>
      </c>
      <c r="I3089">
        <v>2.468</v>
      </c>
      <c r="J3089">
        <v>-0.48199999999999998</v>
      </c>
      <c r="K3089">
        <v>-1.4810000000000001</v>
      </c>
      <c r="L3089">
        <v>-2.4740000000000002</v>
      </c>
      <c r="M3089">
        <v>-3.1019999999999999</v>
      </c>
      <c r="N3089">
        <v>-3.1880000000000002</v>
      </c>
      <c r="O3089">
        <v>1.0369999999999999</v>
      </c>
      <c r="P3089">
        <v>1.0329999999999999</v>
      </c>
      <c r="Q3089">
        <v>1.022</v>
      </c>
      <c r="R3089">
        <v>0.58799999999999997</v>
      </c>
      <c r="S3089">
        <v>0.26500000000000001</v>
      </c>
    </row>
    <row r="3090" spans="1:19" x14ac:dyDescent="0.3">
      <c r="A3090">
        <v>420</v>
      </c>
      <c r="B3090">
        <v>-0.48</v>
      </c>
      <c r="C3090">
        <v>-1.48</v>
      </c>
      <c r="D3090">
        <v>-2.4750000000000001</v>
      </c>
      <c r="E3090">
        <v>-3.1030000000000002</v>
      </c>
      <c r="F3090">
        <v>-3.17</v>
      </c>
      <c r="G3090">
        <v>2.2000000000000002</v>
      </c>
      <c r="H3090">
        <v>0.01</v>
      </c>
      <c r="I3090">
        <v>2.468</v>
      </c>
      <c r="J3090">
        <v>-0.48099999999999998</v>
      </c>
      <c r="K3090">
        <v>-1.4810000000000001</v>
      </c>
      <c r="L3090">
        <v>-2.4740000000000002</v>
      </c>
      <c r="M3090">
        <v>-3.1040000000000001</v>
      </c>
      <c r="N3090">
        <v>-3.1909999999999998</v>
      </c>
      <c r="O3090">
        <v>1.0389999999999999</v>
      </c>
      <c r="P3090">
        <v>1.032</v>
      </c>
      <c r="Q3090">
        <v>1.022</v>
      </c>
      <c r="R3090">
        <v>0.59499999999999997</v>
      </c>
      <c r="S3090">
        <v>0.26900000000000002</v>
      </c>
    </row>
    <row r="3091" spans="1:19" x14ac:dyDescent="0.3">
      <c r="A3091">
        <v>480</v>
      </c>
      <c r="B3091">
        <v>-0.48</v>
      </c>
      <c r="C3091">
        <v>-1.48</v>
      </c>
      <c r="D3091">
        <v>-2.4750000000000001</v>
      </c>
      <c r="E3091">
        <v>-3.1030000000000002</v>
      </c>
      <c r="F3091">
        <v>-3.17</v>
      </c>
      <c r="G3091">
        <v>2.2000000000000002</v>
      </c>
      <c r="H3091">
        <v>0.01</v>
      </c>
      <c r="I3091">
        <v>2.468</v>
      </c>
      <c r="J3091">
        <v>-0.48</v>
      </c>
      <c r="K3091">
        <v>-1.482</v>
      </c>
      <c r="L3091">
        <v>-2.4729999999999999</v>
      </c>
      <c r="M3091">
        <v>-3.1059999999999999</v>
      </c>
      <c r="N3091">
        <v>-3.194</v>
      </c>
      <c r="O3091">
        <v>1.0409999999999999</v>
      </c>
      <c r="P3091">
        <v>1.032</v>
      </c>
      <c r="Q3091">
        <v>1.022</v>
      </c>
      <c r="R3091">
        <v>0.60199999999999998</v>
      </c>
      <c r="S3091">
        <v>0.27300000000000002</v>
      </c>
    </row>
    <row r="3092" spans="1:19" x14ac:dyDescent="0.3">
      <c r="A3092">
        <v>540</v>
      </c>
      <c r="B3092">
        <v>-0.48</v>
      </c>
      <c r="C3092">
        <v>-1.48</v>
      </c>
      <c r="D3092">
        <v>-2.4750000000000001</v>
      </c>
      <c r="E3092">
        <v>-3.1030000000000002</v>
      </c>
      <c r="F3092">
        <v>-3.17</v>
      </c>
      <c r="G3092">
        <v>2.2000000000000002</v>
      </c>
      <c r="H3092">
        <v>0.01</v>
      </c>
      <c r="I3092">
        <v>2.468</v>
      </c>
      <c r="J3092">
        <v>-0.47799999999999998</v>
      </c>
      <c r="K3092">
        <v>-1.482</v>
      </c>
      <c r="L3092">
        <v>-2.4729999999999999</v>
      </c>
      <c r="M3092">
        <v>-3.109</v>
      </c>
      <c r="N3092">
        <v>-3.1970000000000001</v>
      </c>
      <c r="O3092">
        <v>1.0429999999999999</v>
      </c>
      <c r="P3092">
        <v>1.032</v>
      </c>
      <c r="Q3092">
        <v>1.022</v>
      </c>
      <c r="R3092">
        <v>0.60699999999999998</v>
      </c>
      <c r="S3092">
        <v>0.27700000000000002</v>
      </c>
    </row>
    <row r="3093" spans="1:19" x14ac:dyDescent="0.3">
      <c r="A3093">
        <v>600</v>
      </c>
      <c r="B3093">
        <v>-0.48</v>
      </c>
      <c r="C3093">
        <v>-1.48</v>
      </c>
      <c r="D3093">
        <v>-2.4750000000000001</v>
      </c>
      <c r="E3093">
        <v>-3.1030000000000002</v>
      </c>
      <c r="F3093">
        <v>-3.17</v>
      </c>
      <c r="G3093">
        <v>2.2000000000000002</v>
      </c>
      <c r="H3093">
        <v>0.01</v>
      </c>
      <c r="I3093">
        <v>2.468</v>
      </c>
      <c r="J3093">
        <v>-0.47699999999999998</v>
      </c>
      <c r="K3093">
        <v>-1.482</v>
      </c>
      <c r="L3093">
        <v>-2.4729999999999999</v>
      </c>
      <c r="M3093">
        <v>-3.1110000000000002</v>
      </c>
      <c r="N3093">
        <v>-3.2</v>
      </c>
      <c r="O3093">
        <v>1.0449999999999999</v>
      </c>
      <c r="P3093">
        <v>1.0329999999999999</v>
      </c>
      <c r="Q3093">
        <v>1.022</v>
      </c>
      <c r="R3093">
        <v>0.61199999999999999</v>
      </c>
      <c r="S3093">
        <v>0.27900000000000003</v>
      </c>
    </row>
    <row r="3095" spans="1:19" x14ac:dyDescent="0.3">
      <c r="A3095" t="s">
        <v>0</v>
      </c>
      <c r="B3095" t="s">
        <v>239</v>
      </c>
    </row>
    <row r="3096" spans="1:19" x14ac:dyDescent="0.3">
      <c r="A3096">
        <v>0</v>
      </c>
      <c r="B3096">
        <v>-0.48</v>
      </c>
      <c r="C3096">
        <v>-1.48</v>
      </c>
      <c r="D3096">
        <v>-2.4750000000000001</v>
      </c>
      <c r="E3096">
        <v>-3.1030000000000002</v>
      </c>
      <c r="F3096">
        <v>-3.17</v>
      </c>
      <c r="G3096">
        <v>2.2000000000000002</v>
      </c>
      <c r="H3096">
        <v>0.01</v>
      </c>
      <c r="I3096">
        <v>2.2229999999999999</v>
      </c>
      <c r="J3096">
        <v>-0.48</v>
      </c>
      <c r="K3096">
        <v>-1.48</v>
      </c>
      <c r="L3096">
        <v>-2.4750000000000001</v>
      </c>
      <c r="M3096">
        <v>-3.1030000000000002</v>
      </c>
      <c r="N3096">
        <v>-3.17</v>
      </c>
      <c r="O3096">
        <v>1.006</v>
      </c>
      <c r="P3096">
        <v>1.006</v>
      </c>
      <c r="Q3096">
        <v>0.996</v>
      </c>
      <c r="R3096">
        <v>0.57599999999999996</v>
      </c>
      <c r="S3096">
        <v>0.22700000000000001</v>
      </c>
    </row>
    <row r="3097" spans="1:19" x14ac:dyDescent="0.3">
      <c r="A3097">
        <v>60</v>
      </c>
      <c r="B3097">
        <v>-0.48</v>
      </c>
      <c r="C3097">
        <v>-1.48</v>
      </c>
      <c r="D3097">
        <v>-2.4750000000000001</v>
      </c>
      <c r="E3097">
        <v>-3.1030000000000002</v>
      </c>
      <c r="F3097">
        <v>-3.17</v>
      </c>
      <c r="G3097">
        <v>2.2000000000000002</v>
      </c>
      <c r="H3097">
        <v>0.01</v>
      </c>
      <c r="I3097">
        <v>2.2229999999999999</v>
      </c>
      <c r="J3097">
        <v>-0.48399999999999999</v>
      </c>
      <c r="K3097">
        <v>-1.48</v>
      </c>
      <c r="L3097">
        <v>-2.4750000000000001</v>
      </c>
      <c r="M3097">
        <v>-3.1030000000000002</v>
      </c>
      <c r="N3097">
        <v>-3.17</v>
      </c>
      <c r="O3097">
        <v>1.016</v>
      </c>
      <c r="P3097">
        <v>1.0269999999999999</v>
      </c>
      <c r="Q3097">
        <v>1.0149999999999999</v>
      </c>
      <c r="R3097">
        <v>0.57799999999999996</v>
      </c>
      <c r="S3097">
        <v>0.22800000000000001</v>
      </c>
    </row>
    <row r="3098" spans="1:19" x14ac:dyDescent="0.3">
      <c r="A3098">
        <v>120</v>
      </c>
      <c r="B3098">
        <v>-0.48</v>
      </c>
      <c r="C3098">
        <v>-1.48</v>
      </c>
      <c r="D3098">
        <v>-2.4750000000000001</v>
      </c>
      <c r="E3098">
        <v>-3.1030000000000002</v>
      </c>
      <c r="F3098">
        <v>-3.17</v>
      </c>
      <c r="G3098">
        <v>2.2000000000000002</v>
      </c>
      <c r="H3098">
        <v>0.01</v>
      </c>
      <c r="I3098">
        <v>2.2229999999999999</v>
      </c>
      <c r="J3098">
        <v>-0.48499999999999999</v>
      </c>
      <c r="K3098">
        <v>-1.48</v>
      </c>
      <c r="L3098">
        <v>-2.4750000000000001</v>
      </c>
      <c r="M3098">
        <v>-3.1030000000000002</v>
      </c>
      <c r="N3098">
        <v>-3.17</v>
      </c>
      <c r="O3098">
        <v>1.0229999999999999</v>
      </c>
      <c r="P3098">
        <v>1.0309999999999999</v>
      </c>
      <c r="Q3098">
        <v>1.022</v>
      </c>
      <c r="R3098">
        <v>0.57899999999999996</v>
      </c>
      <c r="S3098">
        <v>0.22800000000000001</v>
      </c>
    </row>
    <row r="3099" spans="1:19" x14ac:dyDescent="0.3">
      <c r="A3099">
        <v>180</v>
      </c>
      <c r="B3099">
        <v>-0.48</v>
      </c>
      <c r="C3099">
        <v>-1.48</v>
      </c>
      <c r="D3099">
        <v>-2.4750000000000001</v>
      </c>
      <c r="E3099">
        <v>-3.1030000000000002</v>
      </c>
      <c r="F3099">
        <v>-3.17</v>
      </c>
      <c r="G3099">
        <v>2.2000000000000002</v>
      </c>
      <c r="H3099">
        <v>0.01</v>
      </c>
      <c r="I3099">
        <v>2.2229999999999999</v>
      </c>
      <c r="J3099">
        <v>-0.48499999999999999</v>
      </c>
      <c r="K3099">
        <v>-1.48</v>
      </c>
      <c r="L3099">
        <v>-2.4750000000000001</v>
      </c>
      <c r="M3099">
        <v>-3.1030000000000002</v>
      </c>
      <c r="N3099">
        <v>-3.17</v>
      </c>
      <c r="O3099">
        <v>1.028</v>
      </c>
      <c r="P3099">
        <v>1.0349999999999999</v>
      </c>
      <c r="Q3099">
        <v>1.0229999999999999</v>
      </c>
      <c r="R3099">
        <v>0.58099999999999996</v>
      </c>
      <c r="S3099">
        <v>0.22800000000000001</v>
      </c>
    </row>
    <row r="3100" spans="1:19" x14ac:dyDescent="0.3">
      <c r="A3100">
        <v>240</v>
      </c>
      <c r="B3100">
        <v>-0.48</v>
      </c>
      <c r="C3100">
        <v>-1.48</v>
      </c>
      <c r="D3100">
        <v>-2.4750000000000001</v>
      </c>
      <c r="E3100">
        <v>-3.1030000000000002</v>
      </c>
      <c r="F3100">
        <v>-3.17</v>
      </c>
      <c r="G3100">
        <v>2.2000000000000002</v>
      </c>
      <c r="H3100">
        <v>0.01</v>
      </c>
      <c r="I3100">
        <v>2.2229999999999999</v>
      </c>
      <c r="J3100">
        <v>-0.48499999999999999</v>
      </c>
      <c r="K3100">
        <v>-1.48</v>
      </c>
      <c r="L3100">
        <v>-2.4740000000000002</v>
      </c>
      <c r="M3100">
        <v>-3.1019999999999999</v>
      </c>
      <c r="N3100">
        <v>-3.17</v>
      </c>
      <c r="O3100">
        <v>1.0309999999999999</v>
      </c>
      <c r="P3100">
        <v>1.0349999999999999</v>
      </c>
      <c r="Q3100">
        <v>1.0229999999999999</v>
      </c>
      <c r="R3100">
        <v>0.58299999999999996</v>
      </c>
      <c r="S3100">
        <v>0.22900000000000001</v>
      </c>
    </row>
    <row r="3101" spans="1:19" x14ac:dyDescent="0.3">
      <c r="A3101">
        <v>300</v>
      </c>
      <c r="B3101">
        <v>-0.48</v>
      </c>
      <c r="C3101">
        <v>-1.48</v>
      </c>
      <c r="D3101">
        <v>-2.4750000000000001</v>
      </c>
      <c r="E3101">
        <v>-3.1030000000000002</v>
      </c>
      <c r="F3101">
        <v>-3.17</v>
      </c>
      <c r="G3101">
        <v>2.2000000000000002</v>
      </c>
      <c r="H3101">
        <v>0.01</v>
      </c>
      <c r="I3101">
        <v>2.2229999999999999</v>
      </c>
      <c r="J3101">
        <v>-0.48399999999999999</v>
      </c>
      <c r="K3101">
        <v>-1.48</v>
      </c>
      <c r="L3101">
        <v>-2.4740000000000002</v>
      </c>
      <c r="M3101">
        <v>-3.1019999999999999</v>
      </c>
      <c r="N3101">
        <v>-3.17</v>
      </c>
      <c r="O3101">
        <v>1.034</v>
      </c>
      <c r="P3101">
        <v>1.034</v>
      </c>
      <c r="Q3101">
        <v>1.0229999999999999</v>
      </c>
      <c r="R3101">
        <v>0.58399999999999996</v>
      </c>
      <c r="S3101">
        <v>0.22900000000000001</v>
      </c>
    </row>
    <row r="3102" spans="1:19" x14ac:dyDescent="0.3">
      <c r="A3102">
        <v>360</v>
      </c>
      <c r="B3102">
        <v>-0.48</v>
      </c>
      <c r="C3102">
        <v>-1.48</v>
      </c>
      <c r="D3102">
        <v>-2.4750000000000001</v>
      </c>
      <c r="E3102">
        <v>-3.1030000000000002</v>
      </c>
      <c r="F3102">
        <v>-3.17</v>
      </c>
      <c r="G3102">
        <v>2.2000000000000002</v>
      </c>
      <c r="H3102">
        <v>0.01</v>
      </c>
      <c r="I3102">
        <v>2.2229999999999999</v>
      </c>
      <c r="J3102">
        <v>-0.48199999999999998</v>
      </c>
      <c r="K3102">
        <v>-1.4810000000000001</v>
      </c>
      <c r="L3102">
        <v>-2.4740000000000002</v>
      </c>
      <c r="M3102">
        <v>-3.1019999999999999</v>
      </c>
      <c r="N3102">
        <v>-3.17</v>
      </c>
      <c r="O3102">
        <v>1.0369999999999999</v>
      </c>
      <c r="P3102">
        <v>1.0329999999999999</v>
      </c>
      <c r="Q3102">
        <v>1.022</v>
      </c>
      <c r="R3102">
        <v>0.58599999999999997</v>
      </c>
      <c r="S3102">
        <v>0.22900000000000001</v>
      </c>
    </row>
    <row r="3103" spans="1:19" x14ac:dyDescent="0.3">
      <c r="A3103">
        <v>420</v>
      </c>
      <c r="B3103">
        <v>-0.48</v>
      </c>
      <c r="C3103">
        <v>-1.48</v>
      </c>
      <c r="D3103">
        <v>-2.4750000000000001</v>
      </c>
      <c r="E3103">
        <v>-3.1030000000000002</v>
      </c>
      <c r="F3103">
        <v>-3.17</v>
      </c>
      <c r="G3103">
        <v>2.2000000000000002</v>
      </c>
      <c r="H3103">
        <v>0.01</v>
      </c>
      <c r="I3103">
        <v>2.2229999999999999</v>
      </c>
      <c r="J3103">
        <v>-0.48099999999999998</v>
      </c>
      <c r="K3103">
        <v>-1.4810000000000001</v>
      </c>
      <c r="L3103">
        <v>-2.4740000000000002</v>
      </c>
      <c r="M3103">
        <v>-3.101</v>
      </c>
      <c r="N3103">
        <v>-3.17</v>
      </c>
      <c r="O3103">
        <v>1.0389999999999999</v>
      </c>
      <c r="P3103">
        <v>1.032</v>
      </c>
      <c r="Q3103">
        <v>1.022</v>
      </c>
      <c r="R3103">
        <v>0.58599999999999997</v>
      </c>
      <c r="S3103">
        <v>0.23</v>
      </c>
    </row>
    <row r="3104" spans="1:19" x14ac:dyDescent="0.3">
      <c r="A3104">
        <v>480</v>
      </c>
      <c r="B3104">
        <v>-0.48</v>
      </c>
      <c r="C3104">
        <v>-1.48</v>
      </c>
      <c r="D3104">
        <v>-2.4750000000000001</v>
      </c>
      <c r="E3104">
        <v>-3.1030000000000002</v>
      </c>
      <c r="F3104">
        <v>-3.17</v>
      </c>
      <c r="G3104">
        <v>2.2000000000000002</v>
      </c>
      <c r="H3104">
        <v>0.01</v>
      </c>
      <c r="I3104">
        <v>2.2229999999999999</v>
      </c>
      <c r="J3104">
        <v>-0.48</v>
      </c>
      <c r="K3104">
        <v>-1.482</v>
      </c>
      <c r="L3104">
        <v>-2.4740000000000002</v>
      </c>
      <c r="M3104">
        <v>-3.101</v>
      </c>
      <c r="N3104">
        <v>-3.17</v>
      </c>
      <c r="O3104">
        <v>1.0409999999999999</v>
      </c>
      <c r="P3104">
        <v>1.032</v>
      </c>
      <c r="Q3104">
        <v>1.0229999999999999</v>
      </c>
      <c r="R3104">
        <v>0.58699999999999997</v>
      </c>
      <c r="S3104">
        <v>0.23100000000000001</v>
      </c>
    </row>
    <row r="3105" spans="1:19" x14ac:dyDescent="0.3">
      <c r="A3105">
        <v>540</v>
      </c>
      <c r="B3105">
        <v>-0.48</v>
      </c>
      <c r="C3105">
        <v>-1.48</v>
      </c>
      <c r="D3105">
        <v>-2.4750000000000001</v>
      </c>
      <c r="E3105">
        <v>-3.1030000000000002</v>
      </c>
      <c r="F3105">
        <v>-3.17</v>
      </c>
      <c r="G3105">
        <v>2.2000000000000002</v>
      </c>
      <c r="H3105">
        <v>0.01</v>
      </c>
      <c r="I3105">
        <v>2.2229999999999999</v>
      </c>
      <c r="J3105">
        <v>-0.47799999999999998</v>
      </c>
      <c r="K3105">
        <v>-1.482</v>
      </c>
      <c r="L3105">
        <v>-2.4729999999999999</v>
      </c>
      <c r="M3105">
        <v>-3.101</v>
      </c>
      <c r="N3105">
        <v>-3.17</v>
      </c>
      <c r="O3105">
        <v>1.0429999999999999</v>
      </c>
      <c r="P3105">
        <v>1.032</v>
      </c>
      <c r="Q3105">
        <v>1.022</v>
      </c>
      <c r="R3105">
        <v>0.58699999999999997</v>
      </c>
      <c r="S3105">
        <v>0.23200000000000001</v>
      </c>
    </row>
    <row r="3106" spans="1:19" x14ac:dyDescent="0.3">
      <c r="A3106">
        <v>600</v>
      </c>
      <c r="B3106">
        <v>-0.48</v>
      </c>
      <c r="C3106">
        <v>-1.48</v>
      </c>
      <c r="D3106">
        <v>-2.4750000000000001</v>
      </c>
      <c r="E3106">
        <v>-3.1030000000000002</v>
      </c>
      <c r="F3106">
        <v>-3.17</v>
      </c>
      <c r="G3106">
        <v>2.2000000000000002</v>
      </c>
      <c r="H3106">
        <v>0.01</v>
      </c>
      <c r="I3106">
        <v>2.2229999999999999</v>
      </c>
      <c r="J3106">
        <v>-0.47599999999999998</v>
      </c>
      <c r="K3106">
        <v>-1.482</v>
      </c>
      <c r="L3106">
        <v>-2.4729999999999999</v>
      </c>
      <c r="M3106">
        <v>-3.101</v>
      </c>
      <c r="N3106">
        <v>-3.17</v>
      </c>
      <c r="O3106">
        <v>1.044</v>
      </c>
      <c r="P3106">
        <v>1.0329999999999999</v>
      </c>
      <c r="Q3106">
        <v>1.022</v>
      </c>
      <c r="R3106">
        <v>0.58799999999999997</v>
      </c>
      <c r="S3106">
        <v>0.23300000000000001</v>
      </c>
    </row>
    <row r="3108" spans="1:19" x14ac:dyDescent="0.3">
      <c r="A3108" t="s">
        <v>0</v>
      </c>
      <c r="B3108" t="s">
        <v>240</v>
      </c>
    </row>
    <row r="3109" spans="1:19" x14ac:dyDescent="0.3">
      <c r="A3109">
        <v>0</v>
      </c>
      <c r="B3109">
        <v>-0.48</v>
      </c>
      <c r="C3109">
        <v>-1.48</v>
      </c>
      <c r="D3109">
        <v>-2.4750000000000001</v>
      </c>
      <c r="E3109">
        <v>-3.1030000000000002</v>
      </c>
      <c r="F3109">
        <v>-3.17</v>
      </c>
      <c r="G3109">
        <v>2.2000000000000002</v>
      </c>
      <c r="H3109">
        <v>0.01</v>
      </c>
      <c r="I3109">
        <v>1.9710000000000001</v>
      </c>
      <c r="J3109">
        <v>-0.48</v>
      </c>
      <c r="K3109">
        <v>-1.48</v>
      </c>
      <c r="L3109">
        <v>-2.4750000000000001</v>
      </c>
      <c r="M3109">
        <v>-3.1030000000000002</v>
      </c>
      <c r="N3109">
        <v>-3.17</v>
      </c>
      <c r="O3109">
        <v>1.006</v>
      </c>
      <c r="P3109">
        <v>1.006</v>
      </c>
      <c r="Q3109">
        <v>0.996</v>
      </c>
      <c r="R3109">
        <v>0.57599999999999996</v>
      </c>
      <c r="S3109">
        <v>0.22700000000000001</v>
      </c>
    </row>
    <row r="3110" spans="1:19" x14ac:dyDescent="0.3">
      <c r="A3110">
        <v>60</v>
      </c>
      <c r="B3110">
        <v>-0.48</v>
      </c>
      <c r="C3110">
        <v>-1.48</v>
      </c>
      <c r="D3110">
        <v>-2.4750000000000001</v>
      </c>
      <c r="E3110">
        <v>-3.1030000000000002</v>
      </c>
      <c r="F3110">
        <v>-3.17</v>
      </c>
      <c r="G3110">
        <v>2.2000000000000002</v>
      </c>
      <c r="H3110">
        <v>0.01</v>
      </c>
      <c r="I3110">
        <v>1.9710000000000001</v>
      </c>
      <c r="J3110">
        <v>-0.48399999999999999</v>
      </c>
      <c r="K3110">
        <v>-1.48</v>
      </c>
      <c r="L3110">
        <v>-2.4750000000000001</v>
      </c>
      <c r="M3110">
        <v>-3.1030000000000002</v>
      </c>
      <c r="N3110">
        <v>-3.1669999999999998</v>
      </c>
      <c r="O3110">
        <v>1.016</v>
      </c>
      <c r="P3110">
        <v>1.026</v>
      </c>
      <c r="Q3110">
        <v>1.0149999999999999</v>
      </c>
      <c r="R3110">
        <v>0.57899999999999996</v>
      </c>
      <c r="S3110">
        <v>0.219</v>
      </c>
    </row>
    <row r="3111" spans="1:19" x14ac:dyDescent="0.3">
      <c r="A3111">
        <v>120</v>
      </c>
      <c r="B3111">
        <v>-0.48</v>
      </c>
      <c r="C3111">
        <v>-1.48</v>
      </c>
      <c r="D3111">
        <v>-2.4750000000000001</v>
      </c>
      <c r="E3111">
        <v>-3.1030000000000002</v>
      </c>
      <c r="F3111">
        <v>-3.17</v>
      </c>
      <c r="G3111">
        <v>2.2000000000000002</v>
      </c>
      <c r="H3111">
        <v>0.01</v>
      </c>
      <c r="I3111">
        <v>1.9710000000000001</v>
      </c>
      <c r="J3111">
        <v>-0.48499999999999999</v>
      </c>
      <c r="K3111">
        <v>-1.48</v>
      </c>
      <c r="L3111">
        <v>-2.4740000000000002</v>
      </c>
      <c r="M3111">
        <v>-3.1030000000000002</v>
      </c>
      <c r="N3111">
        <v>-3.1640000000000001</v>
      </c>
      <c r="O3111">
        <v>1.0229999999999999</v>
      </c>
      <c r="P3111">
        <v>1.0309999999999999</v>
      </c>
      <c r="Q3111">
        <v>1.0209999999999999</v>
      </c>
      <c r="R3111">
        <v>0.57699999999999996</v>
      </c>
      <c r="S3111">
        <v>0.21299999999999999</v>
      </c>
    </row>
    <row r="3112" spans="1:19" x14ac:dyDescent="0.3">
      <c r="A3112">
        <v>180</v>
      </c>
      <c r="B3112">
        <v>-0.48</v>
      </c>
      <c r="C3112">
        <v>-1.48</v>
      </c>
      <c r="D3112">
        <v>-2.4750000000000001</v>
      </c>
      <c r="E3112">
        <v>-3.1030000000000002</v>
      </c>
      <c r="F3112">
        <v>-3.17</v>
      </c>
      <c r="G3112">
        <v>2.2000000000000002</v>
      </c>
      <c r="H3112">
        <v>0.01</v>
      </c>
      <c r="I3112">
        <v>1.9710000000000001</v>
      </c>
      <c r="J3112">
        <v>-0.48499999999999999</v>
      </c>
      <c r="K3112">
        <v>-1.48</v>
      </c>
      <c r="L3112">
        <v>-2.4750000000000001</v>
      </c>
      <c r="M3112">
        <v>-3.1030000000000002</v>
      </c>
      <c r="N3112">
        <v>-3.161</v>
      </c>
      <c r="O3112">
        <v>1.028</v>
      </c>
      <c r="P3112">
        <v>1.0349999999999999</v>
      </c>
      <c r="Q3112">
        <v>1.024</v>
      </c>
      <c r="R3112">
        <v>0.58099999999999996</v>
      </c>
      <c r="S3112">
        <v>0.20699999999999999</v>
      </c>
    </row>
    <row r="3113" spans="1:19" x14ac:dyDescent="0.3">
      <c r="A3113">
        <v>240</v>
      </c>
      <c r="B3113">
        <v>-0.48</v>
      </c>
      <c r="C3113">
        <v>-1.48</v>
      </c>
      <c r="D3113">
        <v>-2.4750000000000001</v>
      </c>
      <c r="E3113">
        <v>-3.1030000000000002</v>
      </c>
      <c r="F3113">
        <v>-3.17</v>
      </c>
      <c r="G3113">
        <v>2.2000000000000002</v>
      </c>
      <c r="H3113">
        <v>0.01</v>
      </c>
      <c r="I3113">
        <v>1.9710000000000001</v>
      </c>
      <c r="J3113">
        <v>-0.48499999999999999</v>
      </c>
      <c r="K3113">
        <v>-1.48</v>
      </c>
      <c r="L3113">
        <v>-2.4740000000000002</v>
      </c>
      <c r="M3113">
        <v>-3.1030000000000002</v>
      </c>
      <c r="N3113">
        <v>-3.1579999999999999</v>
      </c>
      <c r="O3113">
        <v>1.0309999999999999</v>
      </c>
      <c r="P3113">
        <v>1.0349999999999999</v>
      </c>
      <c r="Q3113">
        <v>1.0229999999999999</v>
      </c>
      <c r="R3113">
        <v>0.58599999999999997</v>
      </c>
      <c r="S3113">
        <v>0.20200000000000001</v>
      </c>
    </row>
    <row r="3114" spans="1:19" x14ac:dyDescent="0.3">
      <c r="A3114">
        <v>300</v>
      </c>
      <c r="B3114">
        <v>-0.48</v>
      </c>
      <c r="C3114">
        <v>-1.48</v>
      </c>
      <c r="D3114">
        <v>-2.4750000000000001</v>
      </c>
      <c r="E3114">
        <v>-3.1030000000000002</v>
      </c>
      <c r="F3114">
        <v>-3.17</v>
      </c>
      <c r="G3114">
        <v>2.2000000000000002</v>
      </c>
      <c r="H3114">
        <v>0.01</v>
      </c>
      <c r="I3114">
        <v>1.9710000000000001</v>
      </c>
      <c r="J3114">
        <v>-0.48399999999999999</v>
      </c>
      <c r="K3114">
        <v>-1.48</v>
      </c>
      <c r="L3114">
        <v>-2.4740000000000002</v>
      </c>
      <c r="M3114">
        <v>-3.1030000000000002</v>
      </c>
      <c r="N3114">
        <v>-3.1549999999999998</v>
      </c>
      <c r="O3114">
        <v>1.034</v>
      </c>
      <c r="P3114">
        <v>1.034</v>
      </c>
      <c r="Q3114">
        <v>1.022</v>
      </c>
      <c r="R3114">
        <v>0.58599999999999997</v>
      </c>
      <c r="S3114">
        <v>0.19700000000000001</v>
      </c>
    </row>
    <row r="3115" spans="1:19" x14ac:dyDescent="0.3">
      <c r="A3115">
        <v>360</v>
      </c>
      <c r="B3115">
        <v>-0.48</v>
      </c>
      <c r="C3115">
        <v>-1.48</v>
      </c>
      <c r="D3115">
        <v>-2.4750000000000001</v>
      </c>
      <c r="E3115">
        <v>-3.1030000000000002</v>
      </c>
      <c r="F3115">
        <v>-3.17</v>
      </c>
      <c r="G3115">
        <v>2.2000000000000002</v>
      </c>
      <c r="H3115">
        <v>0.01</v>
      </c>
      <c r="I3115">
        <v>1.9710000000000001</v>
      </c>
      <c r="J3115">
        <v>-0.48299999999999998</v>
      </c>
      <c r="K3115">
        <v>-1.4810000000000001</v>
      </c>
      <c r="L3115">
        <v>-2.4740000000000002</v>
      </c>
      <c r="M3115">
        <v>-3.101</v>
      </c>
      <c r="N3115">
        <v>-3.1520000000000001</v>
      </c>
      <c r="O3115">
        <v>1.0369999999999999</v>
      </c>
      <c r="P3115">
        <v>1.0329999999999999</v>
      </c>
      <c r="Q3115">
        <v>1.0229999999999999</v>
      </c>
      <c r="R3115">
        <v>0.58299999999999996</v>
      </c>
      <c r="S3115">
        <v>0.193</v>
      </c>
    </row>
    <row r="3116" spans="1:19" x14ac:dyDescent="0.3">
      <c r="A3116">
        <v>420</v>
      </c>
      <c r="B3116">
        <v>-0.48</v>
      </c>
      <c r="C3116">
        <v>-1.48</v>
      </c>
      <c r="D3116">
        <v>-2.4750000000000001</v>
      </c>
      <c r="E3116">
        <v>-3.1030000000000002</v>
      </c>
      <c r="F3116">
        <v>-3.17</v>
      </c>
      <c r="G3116">
        <v>2.2000000000000002</v>
      </c>
      <c r="H3116">
        <v>0.01</v>
      </c>
      <c r="I3116">
        <v>1.9710000000000001</v>
      </c>
      <c r="J3116">
        <v>-0.48099999999999998</v>
      </c>
      <c r="K3116">
        <v>-1.4810000000000001</v>
      </c>
      <c r="L3116">
        <v>-2.4740000000000002</v>
      </c>
      <c r="M3116">
        <v>-3.0990000000000002</v>
      </c>
      <c r="N3116">
        <v>-3.149</v>
      </c>
      <c r="O3116">
        <v>1.0389999999999999</v>
      </c>
      <c r="P3116">
        <v>1.032</v>
      </c>
      <c r="Q3116">
        <v>1.0229999999999999</v>
      </c>
      <c r="R3116">
        <v>0.57699999999999996</v>
      </c>
      <c r="S3116">
        <v>0.19</v>
      </c>
    </row>
    <row r="3117" spans="1:19" x14ac:dyDescent="0.3">
      <c r="A3117">
        <v>480</v>
      </c>
      <c r="B3117">
        <v>-0.48</v>
      </c>
      <c r="C3117">
        <v>-1.48</v>
      </c>
      <c r="D3117">
        <v>-2.4750000000000001</v>
      </c>
      <c r="E3117">
        <v>-3.1030000000000002</v>
      </c>
      <c r="F3117">
        <v>-3.17</v>
      </c>
      <c r="G3117">
        <v>2.2000000000000002</v>
      </c>
      <c r="H3117">
        <v>0.01</v>
      </c>
      <c r="I3117">
        <v>1.9710000000000001</v>
      </c>
      <c r="J3117">
        <v>-0.48</v>
      </c>
      <c r="K3117">
        <v>-1.482</v>
      </c>
      <c r="L3117">
        <v>-2.4740000000000002</v>
      </c>
      <c r="M3117">
        <v>-3.0960000000000001</v>
      </c>
      <c r="N3117">
        <v>-3.1459999999999999</v>
      </c>
      <c r="O3117">
        <v>1.0409999999999999</v>
      </c>
      <c r="P3117">
        <v>1.032</v>
      </c>
      <c r="Q3117">
        <v>1.0229999999999999</v>
      </c>
      <c r="R3117">
        <v>0.57099999999999995</v>
      </c>
      <c r="S3117">
        <v>0.189</v>
      </c>
    </row>
    <row r="3118" spans="1:19" x14ac:dyDescent="0.3">
      <c r="A3118">
        <v>540</v>
      </c>
      <c r="B3118">
        <v>-0.48</v>
      </c>
      <c r="C3118">
        <v>-1.48</v>
      </c>
      <c r="D3118">
        <v>-2.4750000000000001</v>
      </c>
      <c r="E3118">
        <v>-3.1030000000000002</v>
      </c>
      <c r="F3118">
        <v>-3.17</v>
      </c>
      <c r="G3118">
        <v>2.2000000000000002</v>
      </c>
      <c r="H3118">
        <v>0.01</v>
      </c>
      <c r="I3118">
        <v>1.9710000000000001</v>
      </c>
      <c r="J3118">
        <v>-0.47799999999999998</v>
      </c>
      <c r="K3118">
        <v>-1.482</v>
      </c>
      <c r="L3118">
        <v>-2.4729999999999999</v>
      </c>
      <c r="M3118">
        <v>-3.093</v>
      </c>
      <c r="N3118">
        <v>-3.1429999999999998</v>
      </c>
      <c r="O3118">
        <v>1.0429999999999999</v>
      </c>
      <c r="P3118">
        <v>1.032</v>
      </c>
      <c r="Q3118">
        <v>1.022</v>
      </c>
      <c r="R3118">
        <v>0.56599999999999995</v>
      </c>
      <c r="S3118">
        <v>0.188</v>
      </c>
    </row>
    <row r="3119" spans="1:19" x14ac:dyDescent="0.3">
      <c r="A3119">
        <v>600</v>
      </c>
      <c r="B3119">
        <v>-0.48</v>
      </c>
      <c r="C3119">
        <v>-1.48</v>
      </c>
      <c r="D3119">
        <v>-2.4750000000000001</v>
      </c>
      <c r="E3119">
        <v>-3.1030000000000002</v>
      </c>
      <c r="F3119">
        <v>-3.17</v>
      </c>
      <c r="G3119">
        <v>2.2000000000000002</v>
      </c>
      <c r="H3119">
        <v>0.01</v>
      </c>
      <c r="I3119">
        <v>1.9710000000000001</v>
      </c>
      <c r="J3119">
        <v>-0.47699999999999998</v>
      </c>
      <c r="K3119">
        <v>-1.482</v>
      </c>
      <c r="L3119">
        <v>-2.4729999999999999</v>
      </c>
      <c r="M3119">
        <v>-3.09</v>
      </c>
      <c r="N3119">
        <v>-3.14</v>
      </c>
      <c r="O3119">
        <v>1.0449999999999999</v>
      </c>
      <c r="P3119">
        <v>1.0329999999999999</v>
      </c>
      <c r="Q3119">
        <v>1.0209999999999999</v>
      </c>
      <c r="R3119">
        <v>0.56100000000000005</v>
      </c>
      <c r="S3119">
        <v>0.187</v>
      </c>
    </row>
    <row r="3121" spans="1:19" x14ac:dyDescent="0.3">
      <c r="A3121" t="s">
        <v>0</v>
      </c>
      <c r="B3121" t="s">
        <v>241</v>
      </c>
    </row>
    <row r="3122" spans="1:19" x14ac:dyDescent="0.3">
      <c r="A3122">
        <v>0</v>
      </c>
      <c r="B3122">
        <v>-0.48</v>
      </c>
      <c r="C3122">
        <v>-1.48</v>
      </c>
      <c r="D3122">
        <v>-2.4750000000000001</v>
      </c>
      <c r="E3122">
        <v>-3.0950000000000002</v>
      </c>
      <c r="F3122">
        <v>-3.16</v>
      </c>
      <c r="G3122">
        <v>2.2000000000000002</v>
      </c>
      <c r="H3122">
        <v>0.01</v>
      </c>
      <c r="I3122">
        <v>2.4689999999999999</v>
      </c>
      <c r="J3122">
        <v>-0.48</v>
      </c>
      <c r="K3122">
        <v>-1.48</v>
      </c>
      <c r="L3122">
        <v>-2.4750000000000001</v>
      </c>
      <c r="M3122">
        <v>-3.0950000000000002</v>
      </c>
      <c r="N3122">
        <v>-3.16</v>
      </c>
      <c r="O3122">
        <v>1.006</v>
      </c>
      <c r="P3122">
        <v>1.006</v>
      </c>
      <c r="Q3122">
        <v>0.996</v>
      </c>
      <c r="R3122">
        <v>0.56999999999999995</v>
      </c>
      <c r="S3122">
        <v>0.22500000000000001</v>
      </c>
    </row>
    <row r="3123" spans="1:19" x14ac:dyDescent="0.3">
      <c r="A3123">
        <v>60</v>
      </c>
      <c r="B3123">
        <v>-0.48</v>
      </c>
      <c r="C3123">
        <v>-1.48</v>
      </c>
      <c r="D3123">
        <v>-2.4750000000000001</v>
      </c>
      <c r="E3123">
        <v>-3.0950000000000002</v>
      </c>
      <c r="F3123">
        <v>-3.16</v>
      </c>
      <c r="G3123">
        <v>2.2000000000000002</v>
      </c>
      <c r="H3123">
        <v>0.01</v>
      </c>
      <c r="I3123">
        <v>2.4689999999999999</v>
      </c>
      <c r="J3123">
        <v>-0.48399999999999999</v>
      </c>
      <c r="K3123">
        <v>-1.48</v>
      </c>
      <c r="L3123">
        <v>-2.4740000000000002</v>
      </c>
      <c r="M3123">
        <v>-3.0950000000000002</v>
      </c>
      <c r="N3123">
        <v>-3.1629999999999998</v>
      </c>
      <c r="O3123">
        <v>1.016</v>
      </c>
      <c r="P3123">
        <v>1.0269999999999999</v>
      </c>
      <c r="Q3123">
        <v>1.014</v>
      </c>
      <c r="R3123">
        <v>0.56999999999999995</v>
      </c>
      <c r="S3123">
        <v>0.23400000000000001</v>
      </c>
    </row>
    <row r="3124" spans="1:19" x14ac:dyDescent="0.3">
      <c r="A3124">
        <v>120</v>
      </c>
      <c r="B3124">
        <v>-0.48</v>
      </c>
      <c r="C3124">
        <v>-1.48</v>
      </c>
      <c r="D3124">
        <v>-2.4750000000000001</v>
      </c>
      <c r="E3124">
        <v>-3.0950000000000002</v>
      </c>
      <c r="F3124">
        <v>-3.16</v>
      </c>
      <c r="G3124">
        <v>2.2000000000000002</v>
      </c>
      <c r="H3124">
        <v>0.01</v>
      </c>
      <c r="I3124">
        <v>2.4689999999999999</v>
      </c>
      <c r="J3124">
        <v>-0.48499999999999999</v>
      </c>
      <c r="K3124">
        <v>-1.48</v>
      </c>
      <c r="L3124">
        <v>-2.4750000000000001</v>
      </c>
      <c r="M3124">
        <v>-3.0960000000000001</v>
      </c>
      <c r="N3124">
        <v>-3.1659999999999999</v>
      </c>
      <c r="O3124">
        <v>1.0229999999999999</v>
      </c>
      <c r="P3124">
        <v>1.0309999999999999</v>
      </c>
      <c r="Q3124">
        <v>1.022</v>
      </c>
      <c r="R3124">
        <v>0.57499999999999996</v>
      </c>
      <c r="S3124">
        <v>0.24199999999999999</v>
      </c>
    </row>
    <row r="3125" spans="1:19" x14ac:dyDescent="0.3">
      <c r="A3125">
        <v>180</v>
      </c>
      <c r="B3125">
        <v>-0.48</v>
      </c>
      <c r="C3125">
        <v>-1.48</v>
      </c>
      <c r="D3125">
        <v>-2.4750000000000001</v>
      </c>
      <c r="E3125">
        <v>-3.0950000000000002</v>
      </c>
      <c r="F3125">
        <v>-3.16</v>
      </c>
      <c r="G3125">
        <v>2.2000000000000002</v>
      </c>
      <c r="H3125">
        <v>0.01</v>
      </c>
      <c r="I3125">
        <v>2.4689999999999999</v>
      </c>
      <c r="J3125">
        <v>-0.48499999999999999</v>
      </c>
      <c r="K3125">
        <v>-1.48</v>
      </c>
      <c r="L3125">
        <v>-2.4740000000000002</v>
      </c>
      <c r="M3125">
        <v>-3.0950000000000002</v>
      </c>
      <c r="N3125">
        <v>-3.169</v>
      </c>
      <c r="O3125">
        <v>1.028</v>
      </c>
      <c r="P3125">
        <v>1.034</v>
      </c>
      <c r="Q3125">
        <v>1.0209999999999999</v>
      </c>
      <c r="R3125">
        <v>0.57499999999999996</v>
      </c>
      <c r="S3125">
        <v>0.248</v>
      </c>
    </row>
    <row r="3126" spans="1:19" x14ac:dyDescent="0.3">
      <c r="A3126">
        <v>240</v>
      </c>
      <c r="B3126">
        <v>-0.48</v>
      </c>
      <c r="C3126">
        <v>-1.48</v>
      </c>
      <c r="D3126">
        <v>-2.4750000000000001</v>
      </c>
      <c r="E3126">
        <v>-3.0950000000000002</v>
      </c>
      <c r="F3126">
        <v>-3.16</v>
      </c>
      <c r="G3126">
        <v>2.2000000000000002</v>
      </c>
      <c r="H3126">
        <v>0.01</v>
      </c>
      <c r="I3126">
        <v>2.4689999999999999</v>
      </c>
      <c r="J3126">
        <v>-0.48499999999999999</v>
      </c>
      <c r="K3126">
        <v>-1.48</v>
      </c>
      <c r="L3126">
        <v>-2.4740000000000002</v>
      </c>
      <c r="M3126">
        <v>-3.093</v>
      </c>
      <c r="N3126">
        <v>-3.1720000000000002</v>
      </c>
      <c r="O3126">
        <v>1.0309999999999999</v>
      </c>
      <c r="P3126">
        <v>1.036</v>
      </c>
      <c r="Q3126">
        <v>1.0229999999999999</v>
      </c>
      <c r="R3126">
        <v>0.57299999999999995</v>
      </c>
      <c r="S3126">
        <v>0.254</v>
      </c>
    </row>
    <row r="3127" spans="1:19" x14ac:dyDescent="0.3">
      <c r="A3127">
        <v>300</v>
      </c>
      <c r="B3127">
        <v>-0.48</v>
      </c>
      <c r="C3127">
        <v>-1.48</v>
      </c>
      <c r="D3127">
        <v>-2.4750000000000001</v>
      </c>
      <c r="E3127">
        <v>-3.0950000000000002</v>
      </c>
      <c r="F3127">
        <v>-3.16</v>
      </c>
      <c r="G3127">
        <v>2.2000000000000002</v>
      </c>
      <c r="H3127">
        <v>0.01</v>
      </c>
      <c r="I3127">
        <v>2.4689999999999999</v>
      </c>
      <c r="J3127">
        <v>-0.48399999999999999</v>
      </c>
      <c r="K3127">
        <v>-1.48</v>
      </c>
      <c r="L3127">
        <v>-2.4740000000000002</v>
      </c>
      <c r="M3127">
        <v>-3.093</v>
      </c>
      <c r="N3127">
        <v>-3.1749999999999998</v>
      </c>
      <c r="O3127">
        <v>1.034</v>
      </c>
      <c r="P3127">
        <v>1.034</v>
      </c>
      <c r="Q3127">
        <v>1.0229999999999999</v>
      </c>
      <c r="R3127">
        <v>0.57599999999999996</v>
      </c>
      <c r="S3127">
        <v>0.25900000000000001</v>
      </c>
    </row>
    <row r="3128" spans="1:19" x14ac:dyDescent="0.3">
      <c r="A3128">
        <v>360</v>
      </c>
      <c r="B3128">
        <v>-0.48</v>
      </c>
      <c r="C3128">
        <v>-1.48</v>
      </c>
      <c r="D3128">
        <v>-2.4750000000000001</v>
      </c>
      <c r="E3128">
        <v>-3.0950000000000002</v>
      </c>
      <c r="F3128">
        <v>-3.16</v>
      </c>
      <c r="G3128">
        <v>2.2000000000000002</v>
      </c>
      <c r="H3128">
        <v>0.01</v>
      </c>
      <c r="I3128">
        <v>2.4689999999999999</v>
      </c>
      <c r="J3128">
        <v>-0.48199999999999998</v>
      </c>
      <c r="K3128">
        <v>-1.4810000000000001</v>
      </c>
      <c r="L3128">
        <v>-2.4729999999999999</v>
      </c>
      <c r="M3128">
        <v>-3.0939999999999999</v>
      </c>
      <c r="N3128">
        <v>-3.1779999999999999</v>
      </c>
      <c r="O3128">
        <v>1.0369999999999999</v>
      </c>
      <c r="P3128">
        <v>1.0329999999999999</v>
      </c>
      <c r="Q3128">
        <v>1.0209999999999999</v>
      </c>
      <c r="R3128">
        <v>0.58199999999999996</v>
      </c>
      <c r="S3128">
        <v>0.26400000000000001</v>
      </c>
    </row>
    <row r="3129" spans="1:19" x14ac:dyDescent="0.3">
      <c r="A3129">
        <v>420</v>
      </c>
      <c r="B3129">
        <v>-0.48</v>
      </c>
      <c r="C3129">
        <v>-1.48</v>
      </c>
      <c r="D3129">
        <v>-2.4750000000000001</v>
      </c>
      <c r="E3129">
        <v>-3.0950000000000002</v>
      </c>
      <c r="F3129">
        <v>-3.16</v>
      </c>
      <c r="G3129">
        <v>2.2000000000000002</v>
      </c>
      <c r="H3129">
        <v>0.01</v>
      </c>
      <c r="I3129">
        <v>2.4689999999999999</v>
      </c>
      <c r="J3129">
        <v>-0.48099999999999998</v>
      </c>
      <c r="K3129">
        <v>-1.4810000000000001</v>
      </c>
      <c r="L3129">
        <v>-2.4729999999999999</v>
      </c>
      <c r="M3129">
        <v>-3.0960000000000001</v>
      </c>
      <c r="N3129">
        <v>-3.181</v>
      </c>
      <c r="O3129">
        <v>1.0389999999999999</v>
      </c>
      <c r="P3129">
        <v>1.032</v>
      </c>
      <c r="Q3129">
        <v>1.0209999999999999</v>
      </c>
      <c r="R3129">
        <v>0.58899999999999997</v>
      </c>
      <c r="S3129">
        <v>0.26700000000000002</v>
      </c>
    </row>
    <row r="3130" spans="1:19" x14ac:dyDescent="0.3">
      <c r="A3130">
        <v>480</v>
      </c>
      <c r="B3130">
        <v>-0.48</v>
      </c>
      <c r="C3130">
        <v>-1.48</v>
      </c>
      <c r="D3130">
        <v>-2.4750000000000001</v>
      </c>
      <c r="E3130">
        <v>-3.0950000000000002</v>
      </c>
      <c r="F3130">
        <v>-3.16</v>
      </c>
      <c r="G3130">
        <v>2.2000000000000002</v>
      </c>
      <c r="H3130">
        <v>0.01</v>
      </c>
      <c r="I3130">
        <v>2.4689999999999999</v>
      </c>
      <c r="J3130">
        <v>-0.48</v>
      </c>
      <c r="K3130">
        <v>-1.482</v>
      </c>
      <c r="L3130">
        <v>-2.4729999999999999</v>
      </c>
      <c r="M3130">
        <v>-3.0979999999999999</v>
      </c>
      <c r="N3130">
        <v>-3.1840000000000002</v>
      </c>
      <c r="O3130">
        <v>1.0409999999999999</v>
      </c>
      <c r="P3130">
        <v>1.032</v>
      </c>
      <c r="Q3130">
        <v>1.022</v>
      </c>
      <c r="R3130">
        <v>0.59599999999999997</v>
      </c>
      <c r="S3130">
        <v>0.27100000000000002</v>
      </c>
    </row>
    <row r="3131" spans="1:19" x14ac:dyDescent="0.3">
      <c r="A3131">
        <v>540</v>
      </c>
      <c r="B3131">
        <v>-0.48</v>
      </c>
      <c r="C3131">
        <v>-1.48</v>
      </c>
      <c r="D3131">
        <v>-2.4750000000000001</v>
      </c>
      <c r="E3131">
        <v>-3.0950000000000002</v>
      </c>
      <c r="F3131">
        <v>-3.16</v>
      </c>
      <c r="G3131">
        <v>2.2000000000000002</v>
      </c>
      <c r="H3131">
        <v>0.01</v>
      </c>
      <c r="I3131">
        <v>2.4689999999999999</v>
      </c>
      <c r="J3131">
        <v>-0.47799999999999998</v>
      </c>
      <c r="K3131">
        <v>-1.482</v>
      </c>
      <c r="L3131">
        <v>-2.4729999999999999</v>
      </c>
      <c r="M3131">
        <v>-3.101</v>
      </c>
      <c r="N3131">
        <v>-3.1869999999999998</v>
      </c>
      <c r="O3131">
        <v>1.0429999999999999</v>
      </c>
      <c r="P3131">
        <v>1.032</v>
      </c>
      <c r="Q3131">
        <v>1.022</v>
      </c>
      <c r="R3131">
        <v>0.60199999999999998</v>
      </c>
      <c r="S3131">
        <v>0.27400000000000002</v>
      </c>
    </row>
    <row r="3132" spans="1:19" x14ac:dyDescent="0.3">
      <c r="A3132">
        <v>600</v>
      </c>
      <c r="B3132">
        <v>-0.48</v>
      </c>
      <c r="C3132">
        <v>-1.48</v>
      </c>
      <c r="D3132">
        <v>-2.4750000000000001</v>
      </c>
      <c r="E3132">
        <v>-3.0950000000000002</v>
      </c>
      <c r="F3132">
        <v>-3.16</v>
      </c>
      <c r="G3132">
        <v>2.2000000000000002</v>
      </c>
      <c r="H3132">
        <v>0.01</v>
      </c>
      <c r="I3132">
        <v>2.4689999999999999</v>
      </c>
      <c r="J3132">
        <v>-0.47699999999999998</v>
      </c>
      <c r="K3132">
        <v>-1.482</v>
      </c>
      <c r="L3132">
        <v>-2.4729999999999999</v>
      </c>
      <c r="M3132">
        <v>-3.1030000000000002</v>
      </c>
      <c r="N3132">
        <v>-3.19</v>
      </c>
      <c r="O3132">
        <v>1.0449999999999999</v>
      </c>
      <c r="P3132">
        <v>1.0329999999999999</v>
      </c>
      <c r="Q3132">
        <v>1.022</v>
      </c>
      <c r="R3132">
        <v>0.60699999999999998</v>
      </c>
      <c r="S3132">
        <v>0.27700000000000002</v>
      </c>
    </row>
    <row r="3134" spans="1:19" x14ac:dyDescent="0.3">
      <c r="A3134" t="s">
        <v>0</v>
      </c>
      <c r="B3134" t="s">
        <v>242</v>
      </c>
    </row>
    <row r="3135" spans="1:19" x14ac:dyDescent="0.3">
      <c r="A3135">
        <v>0</v>
      </c>
      <c r="B3135">
        <v>-0.48</v>
      </c>
      <c r="C3135">
        <v>-1.48</v>
      </c>
      <c r="D3135">
        <v>-2.4750000000000001</v>
      </c>
      <c r="E3135">
        <v>-3.0950000000000002</v>
      </c>
      <c r="F3135">
        <v>-3.16</v>
      </c>
      <c r="G3135">
        <v>2.2000000000000002</v>
      </c>
      <c r="H3135">
        <v>0.01</v>
      </c>
      <c r="I3135">
        <v>2.222</v>
      </c>
      <c r="J3135">
        <v>-0.48</v>
      </c>
      <c r="K3135">
        <v>-1.48</v>
      </c>
      <c r="L3135">
        <v>-2.4750000000000001</v>
      </c>
      <c r="M3135">
        <v>-3.0950000000000002</v>
      </c>
      <c r="N3135">
        <v>-3.16</v>
      </c>
      <c r="O3135">
        <v>1.006</v>
      </c>
      <c r="P3135">
        <v>1.006</v>
      </c>
      <c r="Q3135">
        <v>0.996</v>
      </c>
      <c r="R3135">
        <v>0.56999999999999995</v>
      </c>
      <c r="S3135">
        <v>0.22500000000000001</v>
      </c>
    </row>
    <row r="3136" spans="1:19" x14ac:dyDescent="0.3">
      <c r="A3136">
        <v>60</v>
      </c>
      <c r="B3136">
        <v>-0.48</v>
      </c>
      <c r="C3136">
        <v>-1.48</v>
      </c>
      <c r="D3136">
        <v>-2.4750000000000001</v>
      </c>
      <c r="E3136">
        <v>-3.0950000000000002</v>
      </c>
      <c r="F3136">
        <v>-3.16</v>
      </c>
      <c r="G3136">
        <v>2.2000000000000002</v>
      </c>
      <c r="H3136">
        <v>0.01</v>
      </c>
      <c r="I3136">
        <v>2.222</v>
      </c>
      <c r="J3136">
        <v>-0.48399999999999999</v>
      </c>
      <c r="K3136">
        <v>-1.48</v>
      </c>
      <c r="L3136">
        <v>-2.4740000000000002</v>
      </c>
      <c r="M3136">
        <v>-3.0950000000000002</v>
      </c>
      <c r="N3136">
        <v>-3.16</v>
      </c>
      <c r="O3136">
        <v>1.016</v>
      </c>
      <c r="P3136">
        <v>1.0269999999999999</v>
      </c>
      <c r="Q3136">
        <v>1.014</v>
      </c>
      <c r="R3136">
        <v>0.57099999999999995</v>
      </c>
      <c r="S3136">
        <v>0.22600000000000001</v>
      </c>
    </row>
    <row r="3137" spans="1:19" x14ac:dyDescent="0.3">
      <c r="A3137">
        <v>120</v>
      </c>
      <c r="B3137">
        <v>-0.48</v>
      </c>
      <c r="C3137">
        <v>-1.48</v>
      </c>
      <c r="D3137">
        <v>-2.4750000000000001</v>
      </c>
      <c r="E3137">
        <v>-3.0950000000000002</v>
      </c>
      <c r="F3137">
        <v>-3.16</v>
      </c>
      <c r="G3137">
        <v>2.2000000000000002</v>
      </c>
      <c r="H3137">
        <v>0.01</v>
      </c>
      <c r="I3137">
        <v>2.222</v>
      </c>
      <c r="J3137">
        <v>-0.48499999999999999</v>
      </c>
      <c r="K3137">
        <v>-1.48</v>
      </c>
      <c r="L3137">
        <v>-2.4740000000000002</v>
      </c>
      <c r="M3137">
        <v>-3.0950000000000002</v>
      </c>
      <c r="N3137">
        <v>-3.16</v>
      </c>
      <c r="O3137">
        <v>1.0229999999999999</v>
      </c>
      <c r="P3137">
        <v>1.0309999999999999</v>
      </c>
      <c r="Q3137">
        <v>1.0209999999999999</v>
      </c>
      <c r="R3137">
        <v>0.57299999999999995</v>
      </c>
      <c r="S3137">
        <v>0.22600000000000001</v>
      </c>
    </row>
    <row r="3138" spans="1:19" x14ac:dyDescent="0.3">
      <c r="A3138">
        <v>180</v>
      </c>
      <c r="B3138">
        <v>-0.48</v>
      </c>
      <c r="C3138">
        <v>-1.48</v>
      </c>
      <c r="D3138">
        <v>-2.4750000000000001</v>
      </c>
      <c r="E3138">
        <v>-3.0950000000000002</v>
      </c>
      <c r="F3138">
        <v>-3.16</v>
      </c>
      <c r="G3138">
        <v>2.2000000000000002</v>
      </c>
      <c r="H3138">
        <v>0.01</v>
      </c>
      <c r="I3138">
        <v>2.222</v>
      </c>
      <c r="J3138">
        <v>-0.48499999999999999</v>
      </c>
      <c r="K3138">
        <v>-1.48</v>
      </c>
      <c r="L3138">
        <v>-2.4740000000000002</v>
      </c>
      <c r="M3138">
        <v>-3.0939999999999999</v>
      </c>
      <c r="N3138">
        <v>-3.16</v>
      </c>
      <c r="O3138">
        <v>1.028</v>
      </c>
      <c r="P3138">
        <v>1.0349999999999999</v>
      </c>
      <c r="Q3138">
        <v>1.022</v>
      </c>
      <c r="R3138">
        <v>0.57399999999999995</v>
      </c>
      <c r="S3138">
        <v>0.22700000000000001</v>
      </c>
    </row>
    <row r="3139" spans="1:19" x14ac:dyDescent="0.3">
      <c r="A3139">
        <v>240</v>
      </c>
      <c r="B3139">
        <v>-0.48</v>
      </c>
      <c r="C3139">
        <v>-1.48</v>
      </c>
      <c r="D3139">
        <v>-2.4750000000000001</v>
      </c>
      <c r="E3139">
        <v>-3.0950000000000002</v>
      </c>
      <c r="F3139">
        <v>-3.16</v>
      </c>
      <c r="G3139">
        <v>2.2000000000000002</v>
      </c>
      <c r="H3139">
        <v>0.01</v>
      </c>
      <c r="I3139">
        <v>2.222</v>
      </c>
      <c r="J3139">
        <v>-0.48499999999999999</v>
      </c>
      <c r="K3139">
        <v>-1.48</v>
      </c>
      <c r="L3139">
        <v>-2.4740000000000002</v>
      </c>
      <c r="M3139">
        <v>-3.0939999999999999</v>
      </c>
      <c r="N3139">
        <v>-3.16</v>
      </c>
      <c r="O3139">
        <v>1.0309999999999999</v>
      </c>
      <c r="P3139">
        <v>1.036</v>
      </c>
      <c r="Q3139">
        <v>1.0229999999999999</v>
      </c>
      <c r="R3139">
        <v>0.57599999999999996</v>
      </c>
      <c r="S3139">
        <v>0.22700000000000001</v>
      </c>
    </row>
    <row r="3140" spans="1:19" x14ac:dyDescent="0.3">
      <c r="A3140">
        <v>300</v>
      </c>
      <c r="B3140">
        <v>-0.48</v>
      </c>
      <c r="C3140">
        <v>-1.48</v>
      </c>
      <c r="D3140">
        <v>-2.4750000000000001</v>
      </c>
      <c r="E3140">
        <v>-3.0950000000000002</v>
      </c>
      <c r="F3140">
        <v>-3.16</v>
      </c>
      <c r="G3140">
        <v>2.2000000000000002</v>
      </c>
      <c r="H3140">
        <v>0.01</v>
      </c>
      <c r="I3140">
        <v>2.222</v>
      </c>
      <c r="J3140">
        <v>-0.48399999999999999</v>
      </c>
      <c r="K3140">
        <v>-1.48</v>
      </c>
      <c r="L3140">
        <v>-2.4740000000000002</v>
      </c>
      <c r="M3140">
        <v>-3.093</v>
      </c>
      <c r="N3140">
        <v>-3.16</v>
      </c>
      <c r="O3140">
        <v>1.034</v>
      </c>
      <c r="P3140">
        <v>1.034</v>
      </c>
      <c r="Q3140">
        <v>1.022</v>
      </c>
      <c r="R3140">
        <v>0.57799999999999996</v>
      </c>
      <c r="S3140">
        <v>0.22700000000000001</v>
      </c>
    </row>
    <row r="3141" spans="1:19" x14ac:dyDescent="0.3">
      <c r="A3141">
        <v>360</v>
      </c>
      <c r="B3141">
        <v>-0.48</v>
      </c>
      <c r="C3141">
        <v>-1.48</v>
      </c>
      <c r="D3141">
        <v>-2.4750000000000001</v>
      </c>
      <c r="E3141">
        <v>-3.0950000000000002</v>
      </c>
      <c r="F3141">
        <v>-3.16</v>
      </c>
      <c r="G3141">
        <v>2.2000000000000002</v>
      </c>
      <c r="H3141">
        <v>0.01</v>
      </c>
      <c r="I3141">
        <v>2.222</v>
      </c>
      <c r="J3141">
        <v>-0.48199999999999998</v>
      </c>
      <c r="K3141">
        <v>-1.4810000000000001</v>
      </c>
      <c r="L3141">
        <v>-2.4740000000000002</v>
      </c>
      <c r="M3141">
        <v>-3.093</v>
      </c>
      <c r="N3141">
        <v>-3.16</v>
      </c>
      <c r="O3141">
        <v>1.0369999999999999</v>
      </c>
      <c r="P3141">
        <v>1.0329999999999999</v>
      </c>
      <c r="Q3141">
        <v>1.022</v>
      </c>
      <c r="R3141">
        <v>0.57899999999999996</v>
      </c>
      <c r="S3141">
        <v>0.22700000000000001</v>
      </c>
    </row>
    <row r="3142" spans="1:19" x14ac:dyDescent="0.3">
      <c r="A3142">
        <v>420</v>
      </c>
      <c r="B3142">
        <v>-0.48</v>
      </c>
      <c r="C3142">
        <v>-1.48</v>
      </c>
      <c r="D3142">
        <v>-2.4750000000000001</v>
      </c>
      <c r="E3142">
        <v>-3.0950000000000002</v>
      </c>
      <c r="F3142">
        <v>-3.16</v>
      </c>
      <c r="G3142">
        <v>2.2000000000000002</v>
      </c>
      <c r="H3142">
        <v>0.01</v>
      </c>
      <c r="I3142">
        <v>2.222</v>
      </c>
      <c r="J3142">
        <v>-0.48099999999999998</v>
      </c>
      <c r="K3142">
        <v>-1.4810000000000001</v>
      </c>
      <c r="L3142">
        <v>-2.4729999999999999</v>
      </c>
      <c r="M3142">
        <v>-3.093</v>
      </c>
      <c r="N3142">
        <v>-3.16</v>
      </c>
      <c r="O3142">
        <v>1.0389999999999999</v>
      </c>
      <c r="P3142">
        <v>1.032</v>
      </c>
      <c r="Q3142">
        <v>1.022</v>
      </c>
      <c r="R3142">
        <v>0.57999999999999996</v>
      </c>
      <c r="S3142">
        <v>0.22800000000000001</v>
      </c>
    </row>
    <row r="3143" spans="1:19" x14ac:dyDescent="0.3">
      <c r="A3143">
        <v>480</v>
      </c>
      <c r="B3143">
        <v>-0.48</v>
      </c>
      <c r="C3143">
        <v>-1.48</v>
      </c>
      <c r="D3143">
        <v>-2.4750000000000001</v>
      </c>
      <c r="E3143">
        <v>-3.0950000000000002</v>
      </c>
      <c r="F3143">
        <v>-3.16</v>
      </c>
      <c r="G3143">
        <v>2.2000000000000002</v>
      </c>
      <c r="H3143">
        <v>0.01</v>
      </c>
      <c r="I3143">
        <v>2.222</v>
      </c>
      <c r="J3143">
        <v>-0.48</v>
      </c>
      <c r="K3143">
        <v>-1.482</v>
      </c>
      <c r="L3143">
        <v>-2.4729999999999999</v>
      </c>
      <c r="M3143">
        <v>-3.093</v>
      </c>
      <c r="N3143">
        <v>-3.16</v>
      </c>
      <c r="O3143">
        <v>1.0409999999999999</v>
      </c>
      <c r="P3143">
        <v>1.032</v>
      </c>
      <c r="Q3143">
        <v>1.022</v>
      </c>
      <c r="R3143">
        <v>0.58099999999999996</v>
      </c>
      <c r="S3143">
        <v>0.22900000000000001</v>
      </c>
    </row>
    <row r="3144" spans="1:19" x14ac:dyDescent="0.3">
      <c r="A3144">
        <v>540</v>
      </c>
      <c r="B3144">
        <v>-0.48</v>
      </c>
      <c r="C3144">
        <v>-1.48</v>
      </c>
      <c r="D3144">
        <v>-2.4750000000000001</v>
      </c>
      <c r="E3144">
        <v>-3.0950000000000002</v>
      </c>
      <c r="F3144">
        <v>-3.16</v>
      </c>
      <c r="G3144">
        <v>2.2000000000000002</v>
      </c>
      <c r="H3144">
        <v>0.01</v>
      </c>
      <c r="I3144">
        <v>2.222</v>
      </c>
      <c r="J3144">
        <v>-0.47799999999999998</v>
      </c>
      <c r="K3144">
        <v>-1.482</v>
      </c>
      <c r="L3144">
        <v>-2.4729999999999999</v>
      </c>
      <c r="M3144">
        <v>-3.093</v>
      </c>
      <c r="N3144">
        <v>-3.16</v>
      </c>
      <c r="O3144">
        <v>1.0429999999999999</v>
      </c>
      <c r="P3144">
        <v>1.032</v>
      </c>
      <c r="Q3144">
        <v>1.022</v>
      </c>
      <c r="R3144">
        <v>0.58099999999999996</v>
      </c>
      <c r="S3144">
        <v>0.23</v>
      </c>
    </row>
    <row r="3145" spans="1:19" x14ac:dyDescent="0.3">
      <c r="A3145">
        <v>600</v>
      </c>
      <c r="B3145">
        <v>-0.48</v>
      </c>
      <c r="C3145">
        <v>-1.48</v>
      </c>
      <c r="D3145">
        <v>-2.4750000000000001</v>
      </c>
      <c r="E3145">
        <v>-3.0950000000000002</v>
      </c>
      <c r="F3145">
        <v>-3.16</v>
      </c>
      <c r="G3145">
        <v>2.2000000000000002</v>
      </c>
      <c r="H3145">
        <v>0.01</v>
      </c>
      <c r="I3145">
        <v>2.222</v>
      </c>
      <c r="J3145">
        <v>-0.47599999999999998</v>
      </c>
      <c r="K3145">
        <v>-1.482</v>
      </c>
      <c r="L3145">
        <v>-2.4729999999999999</v>
      </c>
      <c r="M3145">
        <v>-3.093</v>
      </c>
      <c r="N3145">
        <v>-3.16</v>
      </c>
      <c r="O3145">
        <v>1.044</v>
      </c>
      <c r="P3145">
        <v>1.0329999999999999</v>
      </c>
      <c r="Q3145">
        <v>1.0209999999999999</v>
      </c>
      <c r="R3145">
        <v>0.58099999999999996</v>
      </c>
      <c r="S3145">
        <v>0.23100000000000001</v>
      </c>
    </row>
    <row r="3147" spans="1:19" x14ac:dyDescent="0.3">
      <c r="A3147" t="s">
        <v>0</v>
      </c>
      <c r="B3147" t="s">
        <v>243</v>
      </c>
    </row>
    <row r="3148" spans="1:19" x14ac:dyDescent="0.3">
      <c r="A3148">
        <v>0</v>
      </c>
      <c r="B3148">
        <v>-0.48</v>
      </c>
      <c r="C3148">
        <v>-1.48</v>
      </c>
      <c r="D3148">
        <v>-2.4750000000000001</v>
      </c>
      <c r="E3148">
        <v>-3.0950000000000002</v>
      </c>
      <c r="F3148">
        <v>-3.16</v>
      </c>
      <c r="G3148">
        <v>2.2000000000000002</v>
      </c>
      <c r="H3148">
        <v>0.01</v>
      </c>
      <c r="I3148">
        <v>1.9690000000000001</v>
      </c>
      <c r="J3148">
        <v>-0.48</v>
      </c>
      <c r="K3148">
        <v>-1.48</v>
      </c>
      <c r="L3148">
        <v>-2.4750000000000001</v>
      </c>
      <c r="M3148">
        <v>-3.0950000000000002</v>
      </c>
      <c r="N3148">
        <v>-3.16</v>
      </c>
      <c r="O3148">
        <v>1.006</v>
      </c>
      <c r="P3148">
        <v>1.006</v>
      </c>
      <c r="Q3148">
        <v>0.996</v>
      </c>
      <c r="R3148">
        <v>0.56999999999999995</v>
      </c>
      <c r="S3148">
        <v>0.22500000000000001</v>
      </c>
    </row>
    <row r="3149" spans="1:19" x14ac:dyDescent="0.3">
      <c r="A3149">
        <v>60</v>
      </c>
      <c r="B3149">
        <v>-0.48</v>
      </c>
      <c r="C3149">
        <v>-1.48</v>
      </c>
      <c r="D3149">
        <v>-2.4750000000000001</v>
      </c>
      <c r="E3149">
        <v>-3.0950000000000002</v>
      </c>
      <c r="F3149">
        <v>-3.16</v>
      </c>
      <c r="G3149">
        <v>2.2000000000000002</v>
      </c>
      <c r="H3149">
        <v>0.01</v>
      </c>
      <c r="I3149">
        <v>1.9690000000000001</v>
      </c>
      <c r="J3149">
        <v>-0.48399999999999999</v>
      </c>
      <c r="K3149">
        <v>-1.48</v>
      </c>
      <c r="L3149">
        <v>-2.4740000000000002</v>
      </c>
      <c r="M3149">
        <v>-3.0950000000000002</v>
      </c>
      <c r="N3149">
        <v>-3.157</v>
      </c>
      <c r="O3149">
        <v>1.016</v>
      </c>
      <c r="P3149">
        <v>1.026</v>
      </c>
      <c r="Q3149">
        <v>1.014</v>
      </c>
      <c r="R3149">
        <v>0.57199999999999995</v>
      </c>
      <c r="S3149">
        <v>0.219</v>
      </c>
    </row>
    <row r="3150" spans="1:19" x14ac:dyDescent="0.3">
      <c r="A3150">
        <v>120</v>
      </c>
      <c r="B3150">
        <v>-0.48</v>
      </c>
      <c r="C3150">
        <v>-1.48</v>
      </c>
      <c r="D3150">
        <v>-2.4750000000000001</v>
      </c>
      <c r="E3150">
        <v>-3.0950000000000002</v>
      </c>
      <c r="F3150">
        <v>-3.16</v>
      </c>
      <c r="G3150">
        <v>2.2000000000000002</v>
      </c>
      <c r="H3150">
        <v>0.01</v>
      </c>
      <c r="I3150">
        <v>1.9690000000000001</v>
      </c>
      <c r="J3150">
        <v>-0.48499999999999999</v>
      </c>
      <c r="K3150">
        <v>-1.48</v>
      </c>
      <c r="L3150">
        <v>-2.4740000000000002</v>
      </c>
      <c r="M3150">
        <v>-3.0950000000000002</v>
      </c>
      <c r="N3150">
        <v>-3.1539999999999999</v>
      </c>
      <c r="O3150">
        <v>1.0229999999999999</v>
      </c>
      <c r="P3150">
        <v>1.0309999999999999</v>
      </c>
      <c r="Q3150">
        <v>1.02</v>
      </c>
      <c r="R3150">
        <v>0.57199999999999995</v>
      </c>
      <c r="S3150">
        <v>0.21099999999999999</v>
      </c>
    </row>
    <row r="3151" spans="1:19" x14ac:dyDescent="0.3">
      <c r="A3151">
        <v>180</v>
      </c>
      <c r="B3151">
        <v>-0.48</v>
      </c>
      <c r="C3151">
        <v>-1.48</v>
      </c>
      <c r="D3151">
        <v>-2.4750000000000001</v>
      </c>
      <c r="E3151">
        <v>-3.0950000000000002</v>
      </c>
      <c r="F3151">
        <v>-3.16</v>
      </c>
      <c r="G3151">
        <v>2.2000000000000002</v>
      </c>
      <c r="H3151">
        <v>0.01</v>
      </c>
      <c r="I3151">
        <v>1.9690000000000001</v>
      </c>
      <c r="J3151">
        <v>-0.48499999999999999</v>
      </c>
      <c r="K3151">
        <v>-1.48</v>
      </c>
      <c r="L3151">
        <v>-2.4740000000000002</v>
      </c>
      <c r="M3151">
        <v>-3.0939999999999999</v>
      </c>
      <c r="N3151">
        <v>-3.1509999999999998</v>
      </c>
      <c r="O3151">
        <v>1.028</v>
      </c>
      <c r="P3151">
        <v>1.0349999999999999</v>
      </c>
      <c r="Q3151">
        <v>1.022</v>
      </c>
      <c r="R3151">
        <v>0.57399999999999995</v>
      </c>
      <c r="S3151">
        <v>0.20499999999999999</v>
      </c>
    </row>
    <row r="3152" spans="1:19" x14ac:dyDescent="0.3">
      <c r="A3152">
        <v>240</v>
      </c>
      <c r="B3152">
        <v>-0.48</v>
      </c>
      <c r="C3152">
        <v>-1.48</v>
      </c>
      <c r="D3152">
        <v>-2.4750000000000001</v>
      </c>
      <c r="E3152">
        <v>-3.0950000000000002</v>
      </c>
      <c r="F3152">
        <v>-3.16</v>
      </c>
      <c r="G3152">
        <v>2.2000000000000002</v>
      </c>
      <c r="H3152">
        <v>0.01</v>
      </c>
      <c r="I3152">
        <v>1.9690000000000001</v>
      </c>
      <c r="J3152">
        <v>-0.48499999999999999</v>
      </c>
      <c r="K3152">
        <v>-1.48</v>
      </c>
      <c r="L3152">
        <v>-2.4740000000000002</v>
      </c>
      <c r="M3152">
        <v>-3.0950000000000002</v>
      </c>
      <c r="N3152">
        <v>-3.1480000000000001</v>
      </c>
      <c r="O3152">
        <v>1.0309999999999999</v>
      </c>
      <c r="P3152">
        <v>1.036</v>
      </c>
      <c r="Q3152">
        <v>1.022</v>
      </c>
      <c r="R3152">
        <v>0.57899999999999996</v>
      </c>
      <c r="S3152">
        <v>0.2</v>
      </c>
    </row>
    <row r="3153" spans="1:19" x14ac:dyDescent="0.3">
      <c r="A3153">
        <v>300</v>
      </c>
      <c r="B3153">
        <v>-0.48</v>
      </c>
      <c r="C3153">
        <v>-1.48</v>
      </c>
      <c r="D3153">
        <v>-2.4750000000000001</v>
      </c>
      <c r="E3153">
        <v>-3.0950000000000002</v>
      </c>
      <c r="F3153">
        <v>-3.16</v>
      </c>
      <c r="G3153">
        <v>2.2000000000000002</v>
      </c>
      <c r="H3153">
        <v>0.01</v>
      </c>
      <c r="I3153">
        <v>1.9690000000000001</v>
      </c>
      <c r="J3153">
        <v>-0.48399999999999999</v>
      </c>
      <c r="K3153">
        <v>-1.48</v>
      </c>
      <c r="L3153">
        <v>-2.4729999999999999</v>
      </c>
      <c r="M3153">
        <v>-3.0939999999999999</v>
      </c>
      <c r="N3153">
        <v>-3.145</v>
      </c>
      <c r="O3153">
        <v>1.034</v>
      </c>
      <c r="P3153">
        <v>1.034</v>
      </c>
      <c r="Q3153">
        <v>1.0209999999999999</v>
      </c>
      <c r="R3153">
        <v>0.57999999999999996</v>
      </c>
      <c r="S3153">
        <v>0.19500000000000001</v>
      </c>
    </row>
    <row r="3154" spans="1:19" x14ac:dyDescent="0.3">
      <c r="A3154">
        <v>360</v>
      </c>
      <c r="B3154">
        <v>-0.48</v>
      </c>
      <c r="C3154">
        <v>-1.48</v>
      </c>
      <c r="D3154">
        <v>-2.4750000000000001</v>
      </c>
      <c r="E3154">
        <v>-3.0950000000000002</v>
      </c>
      <c r="F3154">
        <v>-3.16</v>
      </c>
      <c r="G3154">
        <v>2.2000000000000002</v>
      </c>
      <c r="H3154">
        <v>0.01</v>
      </c>
      <c r="I3154">
        <v>1.9690000000000001</v>
      </c>
      <c r="J3154">
        <v>-0.48299999999999998</v>
      </c>
      <c r="K3154">
        <v>-1.4810000000000001</v>
      </c>
      <c r="L3154">
        <v>-2.4740000000000002</v>
      </c>
      <c r="M3154">
        <v>-3.093</v>
      </c>
      <c r="N3154">
        <v>-3.1419999999999999</v>
      </c>
      <c r="O3154">
        <v>1.0369999999999999</v>
      </c>
      <c r="P3154">
        <v>1.0329999999999999</v>
      </c>
      <c r="Q3154">
        <v>1.022</v>
      </c>
      <c r="R3154">
        <v>0.57699999999999996</v>
      </c>
      <c r="S3154">
        <v>0.191</v>
      </c>
    </row>
    <row r="3155" spans="1:19" x14ac:dyDescent="0.3">
      <c r="A3155">
        <v>420</v>
      </c>
      <c r="B3155">
        <v>-0.48</v>
      </c>
      <c r="C3155">
        <v>-1.48</v>
      </c>
      <c r="D3155">
        <v>-2.4750000000000001</v>
      </c>
      <c r="E3155">
        <v>-3.0950000000000002</v>
      </c>
      <c r="F3155">
        <v>-3.16</v>
      </c>
      <c r="G3155">
        <v>2.2000000000000002</v>
      </c>
      <c r="H3155">
        <v>0.01</v>
      </c>
      <c r="I3155">
        <v>1.9690000000000001</v>
      </c>
      <c r="J3155">
        <v>-0.48099999999999998</v>
      </c>
      <c r="K3155">
        <v>-1.4810000000000001</v>
      </c>
      <c r="L3155">
        <v>-2.4740000000000002</v>
      </c>
      <c r="M3155">
        <v>-3.09</v>
      </c>
      <c r="N3155">
        <v>-3.1389999999999998</v>
      </c>
      <c r="O3155">
        <v>1.0389999999999999</v>
      </c>
      <c r="P3155">
        <v>1.032</v>
      </c>
      <c r="Q3155">
        <v>1.0229999999999999</v>
      </c>
      <c r="R3155">
        <v>0.57099999999999995</v>
      </c>
      <c r="S3155">
        <v>0.189</v>
      </c>
    </row>
    <row r="3156" spans="1:19" x14ac:dyDescent="0.3">
      <c r="A3156">
        <v>480</v>
      </c>
      <c r="B3156">
        <v>-0.48</v>
      </c>
      <c r="C3156">
        <v>-1.48</v>
      </c>
      <c r="D3156">
        <v>-2.4750000000000001</v>
      </c>
      <c r="E3156">
        <v>-3.0950000000000002</v>
      </c>
      <c r="F3156">
        <v>-3.16</v>
      </c>
      <c r="G3156">
        <v>2.2000000000000002</v>
      </c>
      <c r="H3156">
        <v>0.01</v>
      </c>
      <c r="I3156">
        <v>1.9690000000000001</v>
      </c>
      <c r="J3156">
        <v>-0.48</v>
      </c>
      <c r="K3156">
        <v>-1.482</v>
      </c>
      <c r="L3156">
        <v>-2.4729999999999999</v>
      </c>
      <c r="M3156">
        <v>-3.0880000000000001</v>
      </c>
      <c r="N3156">
        <v>-3.1360000000000001</v>
      </c>
      <c r="O3156">
        <v>1.0409999999999999</v>
      </c>
      <c r="P3156">
        <v>1.032</v>
      </c>
      <c r="Q3156">
        <v>1.022</v>
      </c>
      <c r="R3156">
        <v>0.56499999999999995</v>
      </c>
      <c r="S3156">
        <v>0.187</v>
      </c>
    </row>
    <row r="3157" spans="1:19" x14ac:dyDescent="0.3">
      <c r="A3157">
        <v>540</v>
      </c>
      <c r="B3157">
        <v>-0.48</v>
      </c>
      <c r="C3157">
        <v>-1.48</v>
      </c>
      <c r="D3157">
        <v>-2.4750000000000001</v>
      </c>
      <c r="E3157">
        <v>-3.0950000000000002</v>
      </c>
      <c r="F3157">
        <v>-3.16</v>
      </c>
      <c r="G3157">
        <v>2.2000000000000002</v>
      </c>
      <c r="H3157">
        <v>0.01</v>
      </c>
      <c r="I3157">
        <v>1.9690000000000001</v>
      </c>
      <c r="J3157">
        <v>-0.47799999999999998</v>
      </c>
      <c r="K3157">
        <v>-1.482</v>
      </c>
      <c r="L3157">
        <v>-2.4729999999999999</v>
      </c>
      <c r="M3157">
        <v>-3.085</v>
      </c>
      <c r="N3157">
        <v>-3.133</v>
      </c>
      <c r="O3157">
        <v>1.0429999999999999</v>
      </c>
      <c r="P3157">
        <v>1.032</v>
      </c>
      <c r="Q3157">
        <v>1.0209999999999999</v>
      </c>
      <c r="R3157">
        <v>0.55900000000000005</v>
      </c>
      <c r="S3157">
        <v>0.186</v>
      </c>
    </row>
    <row r="3158" spans="1:19" x14ac:dyDescent="0.3">
      <c r="A3158">
        <v>600</v>
      </c>
      <c r="B3158">
        <v>-0.48</v>
      </c>
      <c r="C3158">
        <v>-1.48</v>
      </c>
      <c r="D3158">
        <v>-2.4750000000000001</v>
      </c>
      <c r="E3158">
        <v>-3.0950000000000002</v>
      </c>
      <c r="F3158">
        <v>-3.16</v>
      </c>
      <c r="G3158">
        <v>2.2000000000000002</v>
      </c>
      <c r="H3158">
        <v>0.01</v>
      </c>
      <c r="I3158">
        <v>1.9690000000000001</v>
      </c>
      <c r="J3158">
        <v>-0.47599999999999998</v>
      </c>
      <c r="K3158">
        <v>-1.482</v>
      </c>
      <c r="L3158">
        <v>-2.4729999999999999</v>
      </c>
      <c r="M3158">
        <v>-3.0819999999999999</v>
      </c>
      <c r="N3158">
        <v>-3.13</v>
      </c>
      <c r="O3158">
        <v>1.044</v>
      </c>
      <c r="P3158">
        <v>1.0329999999999999</v>
      </c>
      <c r="Q3158">
        <v>1.0209999999999999</v>
      </c>
      <c r="R3158">
        <v>0.55400000000000005</v>
      </c>
      <c r="S3158">
        <v>0.185</v>
      </c>
    </row>
    <row r="3160" spans="1:19" x14ac:dyDescent="0.3">
      <c r="A3160" t="s">
        <v>0</v>
      </c>
      <c r="B3160" t="s">
        <v>244</v>
      </c>
    </row>
    <row r="3161" spans="1:19" x14ac:dyDescent="0.3">
      <c r="A3161">
        <v>0</v>
      </c>
      <c r="B3161">
        <v>-0.42299999999999999</v>
      </c>
      <c r="C3161">
        <v>-1.423</v>
      </c>
      <c r="D3161">
        <v>-2.42</v>
      </c>
      <c r="E3161">
        <v>-3.1389999999999998</v>
      </c>
      <c r="F3161">
        <v>-3.24</v>
      </c>
      <c r="G3161">
        <v>2.5</v>
      </c>
      <c r="H3161">
        <v>-0.01</v>
      </c>
      <c r="I3161">
        <v>2.7450000000000001</v>
      </c>
      <c r="J3161">
        <v>-0.42299999999999999</v>
      </c>
      <c r="K3161">
        <v>-1.423</v>
      </c>
      <c r="L3161">
        <v>-2.42</v>
      </c>
      <c r="M3161">
        <v>-3.1389999999999998</v>
      </c>
      <c r="N3161">
        <v>-3.24</v>
      </c>
      <c r="O3161">
        <v>1.0389999999999999</v>
      </c>
      <c r="P3161">
        <v>1.0389999999999999</v>
      </c>
      <c r="Q3161">
        <v>1.0329999999999999</v>
      </c>
      <c r="R3161">
        <v>0.68500000000000005</v>
      </c>
      <c r="S3161">
        <v>0.27300000000000002</v>
      </c>
    </row>
    <row r="3162" spans="1:19" x14ac:dyDescent="0.3">
      <c r="A3162">
        <v>60</v>
      </c>
      <c r="B3162">
        <v>-0.42299999999999999</v>
      </c>
      <c r="C3162">
        <v>-1.423</v>
      </c>
      <c r="D3162">
        <v>-2.42</v>
      </c>
      <c r="E3162">
        <v>-3.1389999999999998</v>
      </c>
      <c r="F3162">
        <v>-3.24</v>
      </c>
      <c r="G3162">
        <v>2.5</v>
      </c>
      <c r="H3162">
        <v>-0.01</v>
      </c>
      <c r="I3162">
        <v>2.7450000000000001</v>
      </c>
      <c r="J3162">
        <v>-0.42699999999999999</v>
      </c>
      <c r="K3162">
        <v>-1.423</v>
      </c>
      <c r="L3162">
        <v>-2.42</v>
      </c>
      <c r="M3162">
        <v>-3.1379999999999999</v>
      </c>
      <c r="N3162">
        <v>-3.2429999999999999</v>
      </c>
      <c r="O3162">
        <v>1.04</v>
      </c>
      <c r="P3162">
        <v>1.05</v>
      </c>
      <c r="Q3162">
        <v>1.0429999999999999</v>
      </c>
      <c r="R3162">
        <v>0.68899999999999995</v>
      </c>
      <c r="S3162">
        <v>0.28199999999999997</v>
      </c>
    </row>
    <row r="3163" spans="1:19" x14ac:dyDescent="0.3">
      <c r="A3163">
        <v>120</v>
      </c>
      <c r="B3163">
        <v>-0.42299999999999999</v>
      </c>
      <c r="C3163">
        <v>-1.423</v>
      </c>
      <c r="D3163">
        <v>-2.42</v>
      </c>
      <c r="E3163">
        <v>-3.1389999999999998</v>
      </c>
      <c r="F3163">
        <v>-3.24</v>
      </c>
      <c r="G3163">
        <v>2.5</v>
      </c>
      <c r="H3163">
        <v>-0.01</v>
      </c>
      <c r="I3163">
        <v>2.7450000000000001</v>
      </c>
      <c r="J3163">
        <v>-0.42899999999999999</v>
      </c>
      <c r="K3163">
        <v>-1.423</v>
      </c>
      <c r="L3163">
        <v>-2.42</v>
      </c>
      <c r="M3163">
        <v>-3.1379999999999999</v>
      </c>
      <c r="N3163">
        <v>-3.246</v>
      </c>
      <c r="O3163">
        <v>1.04</v>
      </c>
      <c r="P3163">
        <v>1.0509999999999999</v>
      </c>
      <c r="Q3163">
        <v>1.046</v>
      </c>
      <c r="R3163">
        <v>0.69299999999999995</v>
      </c>
      <c r="S3163">
        <v>0.28999999999999998</v>
      </c>
    </row>
    <row r="3164" spans="1:19" x14ac:dyDescent="0.3">
      <c r="A3164">
        <v>180</v>
      </c>
      <c r="B3164">
        <v>-0.42299999999999999</v>
      </c>
      <c r="C3164">
        <v>-1.423</v>
      </c>
      <c r="D3164">
        <v>-2.42</v>
      </c>
      <c r="E3164">
        <v>-3.1389999999999998</v>
      </c>
      <c r="F3164">
        <v>-3.24</v>
      </c>
      <c r="G3164">
        <v>2.5</v>
      </c>
      <c r="H3164">
        <v>-0.01</v>
      </c>
      <c r="I3164">
        <v>2.7450000000000001</v>
      </c>
      <c r="J3164">
        <v>-0.432</v>
      </c>
      <c r="K3164">
        <v>-1.423</v>
      </c>
      <c r="L3164">
        <v>-2.42</v>
      </c>
      <c r="M3164">
        <v>-3.1379999999999999</v>
      </c>
      <c r="N3164">
        <v>-3.2490000000000001</v>
      </c>
      <c r="O3164">
        <v>1.04</v>
      </c>
      <c r="P3164">
        <v>1.054</v>
      </c>
      <c r="Q3164">
        <v>1.044</v>
      </c>
      <c r="R3164">
        <v>0.69299999999999995</v>
      </c>
      <c r="S3164">
        <v>0.29599999999999999</v>
      </c>
    </row>
    <row r="3165" spans="1:19" x14ac:dyDescent="0.3">
      <c r="A3165">
        <v>240</v>
      </c>
      <c r="B3165">
        <v>-0.42299999999999999</v>
      </c>
      <c r="C3165">
        <v>-1.423</v>
      </c>
      <c r="D3165">
        <v>-2.42</v>
      </c>
      <c r="E3165">
        <v>-3.1389999999999998</v>
      </c>
      <c r="F3165">
        <v>-3.24</v>
      </c>
      <c r="G3165">
        <v>2.5</v>
      </c>
      <c r="H3165">
        <v>-0.01</v>
      </c>
      <c r="I3165">
        <v>2.7450000000000001</v>
      </c>
      <c r="J3165">
        <v>-0.434</v>
      </c>
      <c r="K3165">
        <v>-1.423</v>
      </c>
      <c r="L3165">
        <v>-2.419</v>
      </c>
      <c r="M3165">
        <v>-3.137</v>
      </c>
      <c r="N3165">
        <v>-3.2519999999999998</v>
      </c>
      <c r="O3165">
        <v>1.04</v>
      </c>
      <c r="P3165">
        <v>1.054</v>
      </c>
      <c r="Q3165">
        <v>1.0449999999999999</v>
      </c>
      <c r="R3165">
        <v>0.69</v>
      </c>
      <c r="S3165">
        <v>0.30199999999999999</v>
      </c>
    </row>
    <row r="3166" spans="1:19" x14ac:dyDescent="0.3">
      <c r="A3166">
        <v>300</v>
      </c>
      <c r="B3166">
        <v>-0.42299999999999999</v>
      </c>
      <c r="C3166">
        <v>-1.423</v>
      </c>
      <c r="D3166">
        <v>-2.42</v>
      </c>
      <c r="E3166">
        <v>-3.1389999999999998</v>
      </c>
      <c r="F3166">
        <v>-3.24</v>
      </c>
      <c r="G3166">
        <v>2.5</v>
      </c>
      <c r="H3166">
        <v>-0.01</v>
      </c>
      <c r="I3166">
        <v>2.7450000000000001</v>
      </c>
      <c r="J3166">
        <v>-0.436</v>
      </c>
      <c r="K3166">
        <v>-1.4239999999999999</v>
      </c>
      <c r="L3166">
        <v>-2.42</v>
      </c>
      <c r="M3166">
        <v>-3.137</v>
      </c>
      <c r="N3166">
        <v>-3.2549999999999999</v>
      </c>
      <c r="O3166">
        <v>1.0389999999999999</v>
      </c>
      <c r="P3166">
        <v>1.054</v>
      </c>
      <c r="Q3166">
        <v>1.046</v>
      </c>
      <c r="R3166">
        <v>0.69</v>
      </c>
      <c r="S3166">
        <v>0.308</v>
      </c>
    </row>
    <row r="3167" spans="1:19" x14ac:dyDescent="0.3">
      <c r="A3167">
        <v>360</v>
      </c>
      <c r="B3167">
        <v>-0.42299999999999999</v>
      </c>
      <c r="C3167">
        <v>-1.423</v>
      </c>
      <c r="D3167">
        <v>-2.42</v>
      </c>
      <c r="E3167">
        <v>-3.1389999999999998</v>
      </c>
      <c r="F3167">
        <v>-3.24</v>
      </c>
      <c r="G3167">
        <v>2.5</v>
      </c>
      <c r="H3167">
        <v>-0.01</v>
      </c>
      <c r="I3167">
        <v>2.7450000000000001</v>
      </c>
      <c r="J3167">
        <v>-0.438</v>
      </c>
      <c r="K3167">
        <v>-1.4239999999999999</v>
      </c>
      <c r="L3167">
        <v>-2.419</v>
      </c>
      <c r="M3167">
        <v>-3.1379999999999999</v>
      </c>
      <c r="N3167">
        <v>-3.258</v>
      </c>
      <c r="O3167">
        <v>1.038</v>
      </c>
      <c r="P3167">
        <v>1.052</v>
      </c>
      <c r="Q3167">
        <v>1.0449999999999999</v>
      </c>
      <c r="R3167">
        <v>0.69499999999999995</v>
      </c>
      <c r="S3167">
        <v>0.313</v>
      </c>
    </row>
    <row r="3168" spans="1:19" x14ac:dyDescent="0.3">
      <c r="A3168">
        <v>420</v>
      </c>
      <c r="B3168">
        <v>-0.42299999999999999</v>
      </c>
      <c r="C3168">
        <v>-1.423</v>
      </c>
      <c r="D3168">
        <v>-2.42</v>
      </c>
      <c r="E3168">
        <v>-3.1389999999999998</v>
      </c>
      <c r="F3168">
        <v>-3.24</v>
      </c>
      <c r="G3168">
        <v>2.5</v>
      </c>
      <c r="H3168">
        <v>-0.01</v>
      </c>
      <c r="I3168">
        <v>2.7450000000000001</v>
      </c>
      <c r="J3168">
        <v>-0.44</v>
      </c>
      <c r="K3168">
        <v>-1.425</v>
      </c>
      <c r="L3168">
        <v>-2.419</v>
      </c>
      <c r="M3168">
        <v>-3.14</v>
      </c>
      <c r="N3168">
        <v>-3.2610000000000001</v>
      </c>
      <c r="O3168">
        <v>1.0369999999999999</v>
      </c>
      <c r="P3168">
        <v>1.0509999999999999</v>
      </c>
      <c r="Q3168">
        <v>1.0449999999999999</v>
      </c>
      <c r="R3168">
        <v>0.69899999999999995</v>
      </c>
      <c r="S3168">
        <v>0.316</v>
      </c>
    </row>
    <row r="3169" spans="1:19" x14ac:dyDescent="0.3">
      <c r="A3169">
        <v>480</v>
      </c>
      <c r="B3169">
        <v>-0.42299999999999999</v>
      </c>
      <c r="C3169">
        <v>-1.423</v>
      </c>
      <c r="D3169">
        <v>-2.42</v>
      </c>
      <c r="E3169">
        <v>-3.1389999999999998</v>
      </c>
      <c r="F3169">
        <v>-3.24</v>
      </c>
      <c r="G3169">
        <v>2.5</v>
      </c>
      <c r="H3169">
        <v>-0.01</v>
      </c>
      <c r="I3169">
        <v>2.7450000000000001</v>
      </c>
      <c r="J3169">
        <v>-0.442</v>
      </c>
      <c r="K3169">
        <v>-1.4259999999999999</v>
      </c>
      <c r="L3169">
        <v>-2.419</v>
      </c>
      <c r="M3169">
        <v>-3.1419999999999999</v>
      </c>
      <c r="N3169">
        <v>-3.2639999999999998</v>
      </c>
      <c r="O3169">
        <v>1.0369999999999999</v>
      </c>
      <c r="P3169">
        <v>1.05</v>
      </c>
      <c r="Q3169">
        <v>1.0449999999999999</v>
      </c>
      <c r="R3169">
        <v>0.70399999999999996</v>
      </c>
      <c r="S3169">
        <v>0.31900000000000001</v>
      </c>
    </row>
    <row r="3170" spans="1:19" x14ac:dyDescent="0.3">
      <c r="A3170">
        <v>540</v>
      </c>
      <c r="B3170">
        <v>-0.42299999999999999</v>
      </c>
      <c r="C3170">
        <v>-1.423</v>
      </c>
      <c r="D3170">
        <v>-2.42</v>
      </c>
      <c r="E3170">
        <v>-3.1389999999999998</v>
      </c>
      <c r="F3170">
        <v>-3.24</v>
      </c>
      <c r="G3170">
        <v>2.5</v>
      </c>
      <c r="H3170">
        <v>-0.01</v>
      </c>
      <c r="I3170">
        <v>2.7450000000000001</v>
      </c>
      <c r="J3170">
        <v>-0.44400000000000001</v>
      </c>
      <c r="K3170">
        <v>-1.427</v>
      </c>
      <c r="L3170">
        <v>-2.419</v>
      </c>
      <c r="M3170">
        <v>-3.1440000000000001</v>
      </c>
      <c r="N3170">
        <v>-3.2669999999999999</v>
      </c>
      <c r="O3170">
        <v>1.036</v>
      </c>
      <c r="P3170">
        <v>1.048</v>
      </c>
      <c r="Q3170">
        <v>1.046</v>
      </c>
      <c r="R3170">
        <v>0.70899999999999996</v>
      </c>
      <c r="S3170">
        <v>0.32100000000000001</v>
      </c>
    </row>
    <row r="3171" spans="1:19" x14ac:dyDescent="0.3">
      <c r="A3171">
        <v>600</v>
      </c>
      <c r="B3171">
        <v>-0.42299999999999999</v>
      </c>
      <c r="C3171">
        <v>-1.423</v>
      </c>
      <c r="D3171">
        <v>-2.42</v>
      </c>
      <c r="E3171">
        <v>-3.1389999999999998</v>
      </c>
      <c r="F3171">
        <v>-3.24</v>
      </c>
      <c r="G3171">
        <v>2.5</v>
      </c>
      <c r="H3171">
        <v>-0.01</v>
      </c>
      <c r="I3171">
        <v>2.7450000000000001</v>
      </c>
      <c r="J3171">
        <v>-0.44600000000000001</v>
      </c>
      <c r="K3171">
        <v>-1.4279999999999999</v>
      </c>
      <c r="L3171">
        <v>-2.419</v>
      </c>
      <c r="M3171">
        <v>-3.1459999999999999</v>
      </c>
      <c r="N3171">
        <v>-3.27</v>
      </c>
      <c r="O3171">
        <v>1.0349999999999999</v>
      </c>
      <c r="P3171">
        <v>1.0469999999999999</v>
      </c>
      <c r="Q3171">
        <v>1.0449999999999999</v>
      </c>
      <c r="R3171">
        <v>0.71399999999999997</v>
      </c>
      <c r="S3171">
        <v>0.32100000000000001</v>
      </c>
    </row>
    <row r="3173" spans="1:19" x14ac:dyDescent="0.3">
      <c r="A3173" t="s">
        <v>0</v>
      </c>
      <c r="B3173" t="s">
        <v>245</v>
      </c>
    </row>
    <row r="3174" spans="1:19" x14ac:dyDescent="0.3">
      <c r="A3174">
        <v>0</v>
      </c>
      <c r="B3174">
        <v>-0.42299999999999999</v>
      </c>
      <c r="C3174">
        <v>-1.423</v>
      </c>
      <c r="D3174">
        <v>-2.42</v>
      </c>
      <c r="E3174">
        <v>-3.1389999999999998</v>
      </c>
      <c r="F3174">
        <v>-3.24</v>
      </c>
      <c r="G3174">
        <v>2.5</v>
      </c>
      <c r="H3174">
        <v>-0.01</v>
      </c>
      <c r="I3174">
        <v>2.5270000000000001</v>
      </c>
      <c r="J3174">
        <v>-0.42299999999999999</v>
      </c>
      <c r="K3174">
        <v>-1.423</v>
      </c>
      <c r="L3174">
        <v>-2.42</v>
      </c>
      <c r="M3174">
        <v>-3.1389999999999998</v>
      </c>
      <c r="N3174">
        <v>-3.24</v>
      </c>
      <c r="O3174">
        <v>1.0389999999999999</v>
      </c>
      <c r="P3174">
        <v>1.0389999999999999</v>
      </c>
      <c r="Q3174">
        <v>1.0329999999999999</v>
      </c>
      <c r="R3174">
        <v>0.68500000000000005</v>
      </c>
      <c r="S3174">
        <v>0.27300000000000002</v>
      </c>
    </row>
    <row r="3175" spans="1:19" x14ac:dyDescent="0.3">
      <c r="A3175">
        <v>60</v>
      </c>
      <c r="B3175">
        <v>-0.42299999999999999</v>
      </c>
      <c r="C3175">
        <v>-1.423</v>
      </c>
      <c r="D3175">
        <v>-2.42</v>
      </c>
      <c r="E3175">
        <v>-3.1389999999999998</v>
      </c>
      <c r="F3175">
        <v>-3.24</v>
      </c>
      <c r="G3175">
        <v>2.5</v>
      </c>
      <c r="H3175">
        <v>-0.01</v>
      </c>
      <c r="I3175">
        <v>2.5270000000000001</v>
      </c>
      <c r="J3175">
        <v>-0.42699999999999999</v>
      </c>
      <c r="K3175">
        <v>-1.423</v>
      </c>
      <c r="L3175">
        <v>-2.42</v>
      </c>
      <c r="M3175">
        <v>-3.1389999999999998</v>
      </c>
      <c r="N3175">
        <v>-3.24</v>
      </c>
      <c r="O3175">
        <v>1.04</v>
      </c>
      <c r="P3175">
        <v>1.05</v>
      </c>
      <c r="Q3175">
        <v>1.0429999999999999</v>
      </c>
      <c r="R3175">
        <v>0.69</v>
      </c>
      <c r="S3175">
        <v>0.27400000000000002</v>
      </c>
    </row>
    <row r="3176" spans="1:19" x14ac:dyDescent="0.3">
      <c r="A3176">
        <v>120</v>
      </c>
      <c r="B3176">
        <v>-0.42299999999999999</v>
      </c>
      <c r="C3176">
        <v>-1.423</v>
      </c>
      <c r="D3176">
        <v>-2.42</v>
      </c>
      <c r="E3176">
        <v>-3.1389999999999998</v>
      </c>
      <c r="F3176">
        <v>-3.24</v>
      </c>
      <c r="G3176">
        <v>2.5</v>
      </c>
      <c r="H3176">
        <v>-0.01</v>
      </c>
      <c r="I3176">
        <v>2.5270000000000001</v>
      </c>
      <c r="J3176">
        <v>-0.42899999999999999</v>
      </c>
      <c r="K3176">
        <v>-1.423</v>
      </c>
      <c r="L3176">
        <v>-2.42</v>
      </c>
      <c r="M3176">
        <v>-3.1379999999999999</v>
      </c>
      <c r="N3176">
        <v>-3.24</v>
      </c>
      <c r="O3176">
        <v>1.04</v>
      </c>
      <c r="P3176">
        <v>1.0509999999999999</v>
      </c>
      <c r="Q3176">
        <v>1.0449999999999999</v>
      </c>
      <c r="R3176">
        <v>0.69199999999999995</v>
      </c>
      <c r="S3176">
        <v>0.27400000000000002</v>
      </c>
    </row>
    <row r="3177" spans="1:19" x14ac:dyDescent="0.3">
      <c r="A3177">
        <v>180</v>
      </c>
      <c r="B3177">
        <v>-0.42299999999999999</v>
      </c>
      <c r="C3177">
        <v>-1.423</v>
      </c>
      <c r="D3177">
        <v>-2.42</v>
      </c>
      <c r="E3177">
        <v>-3.1389999999999998</v>
      </c>
      <c r="F3177">
        <v>-3.24</v>
      </c>
      <c r="G3177">
        <v>2.5</v>
      </c>
      <c r="H3177">
        <v>-0.01</v>
      </c>
      <c r="I3177">
        <v>2.5270000000000001</v>
      </c>
      <c r="J3177">
        <v>-0.432</v>
      </c>
      <c r="K3177">
        <v>-1.423</v>
      </c>
      <c r="L3177">
        <v>-2.42</v>
      </c>
      <c r="M3177">
        <v>-3.1379999999999999</v>
      </c>
      <c r="N3177">
        <v>-3.24</v>
      </c>
      <c r="O3177">
        <v>1.04</v>
      </c>
      <c r="P3177">
        <v>1.054</v>
      </c>
      <c r="Q3177">
        <v>1.0449999999999999</v>
      </c>
      <c r="R3177">
        <v>0.69199999999999995</v>
      </c>
      <c r="S3177">
        <v>0.27500000000000002</v>
      </c>
    </row>
    <row r="3178" spans="1:19" x14ac:dyDescent="0.3">
      <c r="A3178">
        <v>240</v>
      </c>
      <c r="B3178">
        <v>-0.42299999999999999</v>
      </c>
      <c r="C3178">
        <v>-1.423</v>
      </c>
      <c r="D3178">
        <v>-2.42</v>
      </c>
      <c r="E3178">
        <v>-3.1389999999999998</v>
      </c>
      <c r="F3178">
        <v>-3.24</v>
      </c>
      <c r="G3178">
        <v>2.5</v>
      </c>
      <c r="H3178">
        <v>-0.01</v>
      </c>
      <c r="I3178">
        <v>2.5270000000000001</v>
      </c>
      <c r="J3178">
        <v>-0.434</v>
      </c>
      <c r="K3178">
        <v>-1.423</v>
      </c>
      <c r="L3178">
        <v>-2.42</v>
      </c>
      <c r="M3178">
        <v>-3.1379999999999999</v>
      </c>
      <c r="N3178">
        <v>-3.24</v>
      </c>
      <c r="O3178">
        <v>1.04</v>
      </c>
      <c r="P3178">
        <v>1.054</v>
      </c>
      <c r="Q3178">
        <v>1.046</v>
      </c>
      <c r="R3178">
        <v>0.69299999999999995</v>
      </c>
      <c r="S3178">
        <v>0.27500000000000002</v>
      </c>
    </row>
    <row r="3179" spans="1:19" x14ac:dyDescent="0.3">
      <c r="A3179">
        <v>300</v>
      </c>
      <c r="B3179">
        <v>-0.42299999999999999</v>
      </c>
      <c r="C3179">
        <v>-1.423</v>
      </c>
      <c r="D3179">
        <v>-2.42</v>
      </c>
      <c r="E3179">
        <v>-3.1389999999999998</v>
      </c>
      <c r="F3179">
        <v>-3.24</v>
      </c>
      <c r="G3179">
        <v>2.5</v>
      </c>
      <c r="H3179">
        <v>-0.01</v>
      </c>
      <c r="I3179">
        <v>2.5270000000000001</v>
      </c>
      <c r="J3179">
        <v>-0.436</v>
      </c>
      <c r="K3179">
        <v>-1.423</v>
      </c>
      <c r="L3179">
        <v>-2.419</v>
      </c>
      <c r="M3179">
        <v>-3.1379999999999999</v>
      </c>
      <c r="N3179">
        <v>-3.24</v>
      </c>
      <c r="O3179">
        <v>1.0389999999999999</v>
      </c>
      <c r="P3179">
        <v>1.0529999999999999</v>
      </c>
      <c r="Q3179">
        <v>1.0449999999999999</v>
      </c>
      <c r="R3179">
        <v>0.69299999999999995</v>
      </c>
      <c r="S3179">
        <v>0.27600000000000002</v>
      </c>
    </row>
    <row r="3180" spans="1:19" x14ac:dyDescent="0.3">
      <c r="A3180">
        <v>360</v>
      </c>
      <c r="B3180">
        <v>-0.42299999999999999</v>
      </c>
      <c r="C3180">
        <v>-1.423</v>
      </c>
      <c r="D3180">
        <v>-2.42</v>
      </c>
      <c r="E3180">
        <v>-3.1389999999999998</v>
      </c>
      <c r="F3180">
        <v>-3.24</v>
      </c>
      <c r="G3180">
        <v>2.5</v>
      </c>
      <c r="H3180">
        <v>-0.01</v>
      </c>
      <c r="I3180">
        <v>2.5270000000000001</v>
      </c>
      <c r="J3180">
        <v>-0.438</v>
      </c>
      <c r="K3180">
        <v>-1.4239999999999999</v>
      </c>
      <c r="L3180">
        <v>-2.419</v>
      </c>
      <c r="M3180">
        <v>-3.1379999999999999</v>
      </c>
      <c r="N3180">
        <v>-3.24</v>
      </c>
      <c r="O3180">
        <v>1.038</v>
      </c>
      <c r="P3180">
        <v>1.052</v>
      </c>
      <c r="Q3180">
        <v>1.0449999999999999</v>
      </c>
      <c r="R3180">
        <v>0.69299999999999995</v>
      </c>
      <c r="S3180">
        <v>0.27700000000000002</v>
      </c>
    </row>
    <row r="3181" spans="1:19" x14ac:dyDescent="0.3">
      <c r="A3181">
        <v>420</v>
      </c>
      <c r="B3181">
        <v>-0.42299999999999999</v>
      </c>
      <c r="C3181">
        <v>-1.423</v>
      </c>
      <c r="D3181">
        <v>-2.42</v>
      </c>
      <c r="E3181">
        <v>-3.1389999999999998</v>
      </c>
      <c r="F3181">
        <v>-3.24</v>
      </c>
      <c r="G3181">
        <v>2.5</v>
      </c>
      <c r="H3181">
        <v>-0.01</v>
      </c>
      <c r="I3181">
        <v>2.5270000000000001</v>
      </c>
      <c r="J3181">
        <v>-0.44</v>
      </c>
      <c r="K3181">
        <v>-1.425</v>
      </c>
      <c r="L3181">
        <v>-2.419</v>
      </c>
      <c r="M3181">
        <v>-3.1379999999999999</v>
      </c>
      <c r="N3181">
        <v>-3.24</v>
      </c>
      <c r="O3181">
        <v>1.0369999999999999</v>
      </c>
      <c r="P3181">
        <v>1.0509999999999999</v>
      </c>
      <c r="Q3181">
        <v>1.046</v>
      </c>
      <c r="R3181">
        <v>0.69299999999999995</v>
      </c>
      <c r="S3181">
        <v>0.27800000000000002</v>
      </c>
    </row>
    <row r="3182" spans="1:19" x14ac:dyDescent="0.3">
      <c r="A3182">
        <v>480</v>
      </c>
      <c r="B3182">
        <v>-0.42299999999999999</v>
      </c>
      <c r="C3182">
        <v>-1.423</v>
      </c>
      <c r="D3182">
        <v>-2.42</v>
      </c>
      <c r="E3182">
        <v>-3.1389999999999998</v>
      </c>
      <c r="F3182">
        <v>-3.24</v>
      </c>
      <c r="G3182">
        <v>2.5</v>
      </c>
      <c r="H3182">
        <v>-0.01</v>
      </c>
      <c r="I3182">
        <v>2.5270000000000001</v>
      </c>
      <c r="J3182">
        <v>-0.442</v>
      </c>
      <c r="K3182">
        <v>-1.4259999999999999</v>
      </c>
      <c r="L3182">
        <v>-2.419</v>
      </c>
      <c r="M3182">
        <v>-3.1379999999999999</v>
      </c>
      <c r="N3182">
        <v>-3.24</v>
      </c>
      <c r="O3182">
        <v>1.0369999999999999</v>
      </c>
      <c r="P3182">
        <v>1.05</v>
      </c>
      <c r="Q3182">
        <v>1.0449999999999999</v>
      </c>
      <c r="R3182">
        <v>0.69299999999999995</v>
      </c>
      <c r="S3182">
        <v>0.27800000000000002</v>
      </c>
    </row>
    <row r="3183" spans="1:19" x14ac:dyDescent="0.3">
      <c r="A3183">
        <v>540</v>
      </c>
      <c r="B3183">
        <v>-0.42299999999999999</v>
      </c>
      <c r="C3183">
        <v>-1.423</v>
      </c>
      <c r="D3183">
        <v>-2.42</v>
      </c>
      <c r="E3183">
        <v>-3.1389999999999998</v>
      </c>
      <c r="F3183">
        <v>-3.24</v>
      </c>
      <c r="G3183">
        <v>2.5</v>
      </c>
      <c r="H3183">
        <v>-0.01</v>
      </c>
      <c r="I3183">
        <v>2.5270000000000001</v>
      </c>
      <c r="J3183">
        <v>-0.44400000000000001</v>
      </c>
      <c r="K3183">
        <v>-1.427</v>
      </c>
      <c r="L3183">
        <v>-2.419</v>
      </c>
      <c r="M3183">
        <v>-3.1379999999999999</v>
      </c>
      <c r="N3183">
        <v>-3.24</v>
      </c>
      <c r="O3183">
        <v>1.036</v>
      </c>
      <c r="P3183">
        <v>1.048</v>
      </c>
      <c r="Q3183">
        <v>1.046</v>
      </c>
      <c r="R3183">
        <v>0.69299999999999995</v>
      </c>
      <c r="S3183">
        <v>0.27800000000000002</v>
      </c>
    </row>
    <row r="3184" spans="1:19" x14ac:dyDescent="0.3">
      <c r="A3184">
        <v>600</v>
      </c>
      <c r="B3184">
        <v>-0.42299999999999999</v>
      </c>
      <c r="C3184">
        <v>-1.423</v>
      </c>
      <c r="D3184">
        <v>-2.42</v>
      </c>
      <c r="E3184">
        <v>-3.1389999999999998</v>
      </c>
      <c r="F3184">
        <v>-3.24</v>
      </c>
      <c r="G3184">
        <v>2.5</v>
      </c>
      <c r="H3184">
        <v>-0.01</v>
      </c>
      <c r="I3184">
        <v>2.5270000000000001</v>
      </c>
      <c r="J3184">
        <v>-0.44600000000000001</v>
      </c>
      <c r="K3184">
        <v>-1.4279999999999999</v>
      </c>
      <c r="L3184">
        <v>-2.419</v>
      </c>
      <c r="M3184">
        <v>-3.1379999999999999</v>
      </c>
      <c r="N3184">
        <v>-3.24</v>
      </c>
      <c r="O3184">
        <v>1.0349999999999999</v>
      </c>
      <c r="P3184">
        <v>1.0469999999999999</v>
      </c>
      <c r="Q3184">
        <v>1.0449999999999999</v>
      </c>
      <c r="R3184">
        <v>0.69399999999999995</v>
      </c>
      <c r="S3184">
        <v>0.27700000000000002</v>
      </c>
    </row>
    <row r="3186" spans="1:19" x14ac:dyDescent="0.3">
      <c r="A3186" t="s">
        <v>0</v>
      </c>
      <c r="B3186" t="s">
        <v>246</v>
      </c>
    </row>
    <row r="3187" spans="1:19" x14ac:dyDescent="0.3">
      <c r="A3187">
        <v>0</v>
      </c>
      <c r="B3187">
        <v>-0.42299999999999999</v>
      </c>
      <c r="C3187">
        <v>-1.423</v>
      </c>
      <c r="D3187">
        <v>-2.42</v>
      </c>
      <c r="E3187">
        <v>-3.1389999999999998</v>
      </c>
      <c r="F3187">
        <v>-3.24</v>
      </c>
      <c r="G3187">
        <v>2.5</v>
      </c>
      <c r="H3187">
        <v>-0.01</v>
      </c>
      <c r="I3187">
        <v>2.2959999999999998</v>
      </c>
      <c r="J3187">
        <v>-0.42299999999999999</v>
      </c>
      <c r="K3187">
        <v>-1.423</v>
      </c>
      <c r="L3187">
        <v>-2.42</v>
      </c>
      <c r="M3187">
        <v>-3.1389999999999998</v>
      </c>
      <c r="N3187">
        <v>-3.24</v>
      </c>
      <c r="O3187">
        <v>1.0389999999999999</v>
      </c>
      <c r="P3187">
        <v>1.0389999999999999</v>
      </c>
      <c r="Q3187">
        <v>1.0329999999999999</v>
      </c>
      <c r="R3187">
        <v>0.68500000000000005</v>
      </c>
      <c r="S3187">
        <v>0.27300000000000002</v>
      </c>
    </row>
    <row r="3188" spans="1:19" x14ac:dyDescent="0.3">
      <c r="A3188">
        <v>60</v>
      </c>
      <c r="B3188">
        <v>-0.42299999999999999</v>
      </c>
      <c r="C3188">
        <v>-1.423</v>
      </c>
      <c r="D3188">
        <v>-2.42</v>
      </c>
      <c r="E3188">
        <v>-3.1389999999999998</v>
      </c>
      <c r="F3188">
        <v>-3.24</v>
      </c>
      <c r="G3188">
        <v>2.5</v>
      </c>
      <c r="H3188">
        <v>-0.01</v>
      </c>
      <c r="I3188">
        <v>2.2959999999999998</v>
      </c>
      <c r="J3188">
        <v>-0.42699999999999999</v>
      </c>
      <c r="K3188">
        <v>-1.423</v>
      </c>
      <c r="L3188">
        <v>-2.42</v>
      </c>
      <c r="M3188">
        <v>-3.1389999999999998</v>
      </c>
      <c r="N3188">
        <v>-3.2370000000000001</v>
      </c>
      <c r="O3188">
        <v>1.04</v>
      </c>
      <c r="P3188">
        <v>1.0489999999999999</v>
      </c>
      <c r="Q3188">
        <v>1.0429999999999999</v>
      </c>
      <c r="R3188">
        <v>0.69099999999999995</v>
      </c>
      <c r="S3188">
        <v>0.26600000000000001</v>
      </c>
    </row>
    <row r="3189" spans="1:19" x14ac:dyDescent="0.3">
      <c r="A3189">
        <v>120</v>
      </c>
      <c r="B3189">
        <v>-0.42299999999999999</v>
      </c>
      <c r="C3189">
        <v>-1.423</v>
      </c>
      <c r="D3189">
        <v>-2.42</v>
      </c>
      <c r="E3189">
        <v>-3.1389999999999998</v>
      </c>
      <c r="F3189">
        <v>-3.24</v>
      </c>
      <c r="G3189">
        <v>2.5</v>
      </c>
      <c r="H3189">
        <v>-0.01</v>
      </c>
      <c r="I3189">
        <v>2.2959999999999998</v>
      </c>
      <c r="J3189">
        <v>-0.42899999999999999</v>
      </c>
      <c r="K3189">
        <v>-1.423</v>
      </c>
      <c r="L3189">
        <v>-2.42</v>
      </c>
      <c r="M3189">
        <v>-3.1379999999999999</v>
      </c>
      <c r="N3189">
        <v>-3.234</v>
      </c>
      <c r="O3189">
        <v>1.0409999999999999</v>
      </c>
      <c r="P3189">
        <v>1.0509999999999999</v>
      </c>
      <c r="Q3189">
        <v>1.044</v>
      </c>
      <c r="R3189">
        <v>0.69</v>
      </c>
      <c r="S3189">
        <v>0.25900000000000001</v>
      </c>
    </row>
    <row r="3190" spans="1:19" x14ac:dyDescent="0.3">
      <c r="A3190">
        <v>180</v>
      </c>
      <c r="B3190">
        <v>-0.42299999999999999</v>
      </c>
      <c r="C3190">
        <v>-1.423</v>
      </c>
      <c r="D3190">
        <v>-2.42</v>
      </c>
      <c r="E3190">
        <v>-3.1389999999999998</v>
      </c>
      <c r="F3190">
        <v>-3.24</v>
      </c>
      <c r="G3190">
        <v>2.5</v>
      </c>
      <c r="H3190">
        <v>-0.01</v>
      </c>
      <c r="I3190">
        <v>2.2959999999999998</v>
      </c>
      <c r="J3190">
        <v>-0.432</v>
      </c>
      <c r="K3190">
        <v>-1.423</v>
      </c>
      <c r="L3190">
        <v>-2.42</v>
      </c>
      <c r="M3190">
        <v>-3.1379999999999999</v>
      </c>
      <c r="N3190">
        <v>-3.2309999999999999</v>
      </c>
      <c r="O3190">
        <v>1.04</v>
      </c>
      <c r="P3190">
        <v>1.054</v>
      </c>
      <c r="Q3190">
        <v>1.0449999999999999</v>
      </c>
      <c r="R3190">
        <v>0.69199999999999995</v>
      </c>
      <c r="S3190">
        <v>0.253</v>
      </c>
    </row>
    <row r="3191" spans="1:19" x14ac:dyDescent="0.3">
      <c r="A3191">
        <v>240</v>
      </c>
      <c r="B3191">
        <v>-0.42299999999999999</v>
      </c>
      <c r="C3191">
        <v>-1.423</v>
      </c>
      <c r="D3191">
        <v>-2.42</v>
      </c>
      <c r="E3191">
        <v>-3.1389999999999998</v>
      </c>
      <c r="F3191">
        <v>-3.24</v>
      </c>
      <c r="G3191">
        <v>2.5</v>
      </c>
      <c r="H3191">
        <v>-0.01</v>
      </c>
      <c r="I3191">
        <v>2.2959999999999998</v>
      </c>
      <c r="J3191">
        <v>-0.434</v>
      </c>
      <c r="K3191">
        <v>-1.423</v>
      </c>
      <c r="L3191">
        <v>-2.42</v>
      </c>
      <c r="M3191">
        <v>-3.1389999999999998</v>
      </c>
      <c r="N3191">
        <v>-3.2280000000000002</v>
      </c>
      <c r="O3191">
        <v>1.04</v>
      </c>
      <c r="P3191">
        <v>1.054</v>
      </c>
      <c r="Q3191">
        <v>1.046</v>
      </c>
      <c r="R3191">
        <v>0.69599999999999995</v>
      </c>
      <c r="S3191">
        <v>0.248</v>
      </c>
    </row>
    <row r="3192" spans="1:19" x14ac:dyDescent="0.3">
      <c r="A3192">
        <v>300</v>
      </c>
      <c r="B3192">
        <v>-0.42299999999999999</v>
      </c>
      <c r="C3192">
        <v>-1.423</v>
      </c>
      <c r="D3192">
        <v>-2.42</v>
      </c>
      <c r="E3192">
        <v>-3.1389999999999998</v>
      </c>
      <c r="F3192">
        <v>-3.24</v>
      </c>
      <c r="G3192">
        <v>2.5</v>
      </c>
      <c r="H3192">
        <v>-0.01</v>
      </c>
      <c r="I3192">
        <v>2.2959999999999998</v>
      </c>
      <c r="J3192">
        <v>-0.436</v>
      </c>
      <c r="K3192">
        <v>-1.423</v>
      </c>
      <c r="L3192">
        <v>-2.419</v>
      </c>
      <c r="M3192">
        <v>-3.1389999999999998</v>
      </c>
      <c r="N3192">
        <v>-3.2250000000000001</v>
      </c>
      <c r="O3192">
        <v>1.0389999999999999</v>
      </c>
      <c r="P3192">
        <v>1.0529999999999999</v>
      </c>
      <c r="Q3192">
        <v>1.0449999999999999</v>
      </c>
      <c r="R3192">
        <v>0.69499999999999995</v>
      </c>
      <c r="S3192">
        <v>0.245</v>
      </c>
    </row>
    <row r="3193" spans="1:19" x14ac:dyDescent="0.3">
      <c r="A3193">
        <v>360</v>
      </c>
      <c r="B3193">
        <v>-0.42299999999999999</v>
      </c>
      <c r="C3193">
        <v>-1.423</v>
      </c>
      <c r="D3193">
        <v>-2.42</v>
      </c>
      <c r="E3193">
        <v>-3.1389999999999998</v>
      </c>
      <c r="F3193">
        <v>-3.24</v>
      </c>
      <c r="G3193">
        <v>2.5</v>
      </c>
      <c r="H3193">
        <v>-0.01</v>
      </c>
      <c r="I3193">
        <v>2.2959999999999998</v>
      </c>
      <c r="J3193">
        <v>-0.438</v>
      </c>
      <c r="K3193">
        <v>-1.4239999999999999</v>
      </c>
      <c r="L3193">
        <v>-2.419</v>
      </c>
      <c r="M3193">
        <v>-3.1379999999999999</v>
      </c>
      <c r="N3193">
        <v>-3.222</v>
      </c>
      <c r="O3193">
        <v>1.038</v>
      </c>
      <c r="P3193">
        <v>1.052</v>
      </c>
      <c r="Q3193">
        <v>1.0449999999999999</v>
      </c>
      <c r="R3193">
        <v>0.69199999999999995</v>
      </c>
      <c r="S3193">
        <v>0.24199999999999999</v>
      </c>
    </row>
    <row r="3194" spans="1:19" x14ac:dyDescent="0.3">
      <c r="A3194">
        <v>420</v>
      </c>
      <c r="B3194">
        <v>-0.42299999999999999</v>
      </c>
      <c r="C3194">
        <v>-1.423</v>
      </c>
      <c r="D3194">
        <v>-2.42</v>
      </c>
      <c r="E3194">
        <v>-3.1389999999999998</v>
      </c>
      <c r="F3194">
        <v>-3.24</v>
      </c>
      <c r="G3194">
        <v>2.5</v>
      </c>
      <c r="H3194">
        <v>-0.01</v>
      </c>
      <c r="I3194">
        <v>2.2959999999999998</v>
      </c>
      <c r="J3194">
        <v>-0.44</v>
      </c>
      <c r="K3194">
        <v>-1.425</v>
      </c>
      <c r="L3194">
        <v>-2.419</v>
      </c>
      <c r="M3194">
        <v>-3.1360000000000001</v>
      </c>
      <c r="N3194">
        <v>-3.2189999999999999</v>
      </c>
      <c r="O3194">
        <v>1.0369999999999999</v>
      </c>
      <c r="P3194">
        <v>1.0509999999999999</v>
      </c>
      <c r="Q3194">
        <v>1.046</v>
      </c>
      <c r="R3194">
        <v>0.68600000000000005</v>
      </c>
      <c r="S3194">
        <v>0.23899999999999999</v>
      </c>
    </row>
    <row r="3195" spans="1:19" x14ac:dyDescent="0.3">
      <c r="A3195">
        <v>480</v>
      </c>
      <c r="B3195">
        <v>-0.42299999999999999</v>
      </c>
      <c r="C3195">
        <v>-1.423</v>
      </c>
      <c r="D3195">
        <v>-2.42</v>
      </c>
      <c r="E3195">
        <v>-3.1389999999999998</v>
      </c>
      <c r="F3195">
        <v>-3.24</v>
      </c>
      <c r="G3195">
        <v>2.5</v>
      </c>
      <c r="H3195">
        <v>-0.01</v>
      </c>
      <c r="I3195">
        <v>2.2959999999999998</v>
      </c>
      <c r="J3195">
        <v>-0.442</v>
      </c>
      <c r="K3195">
        <v>-1.4259999999999999</v>
      </c>
      <c r="L3195">
        <v>-2.419</v>
      </c>
      <c r="M3195">
        <v>-3.1339999999999999</v>
      </c>
      <c r="N3195">
        <v>-3.2160000000000002</v>
      </c>
      <c r="O3195">
        <v>1.0369999999999999</v>
      </c>
      <c r="P3195">
        <v>1.05</v>
      </c>
      <c r="Q3195">
        <v>1.046</v>
      </c>
      <c r="R3195">
        <v>0.68100000000000005</v>
      </c>
      <c r="S3195">
        <v>0.23599999999999999</v>
      </c>
    </row>
    <row r="3196" spans="1:19" x14ac:dyDescent="0.3">
      <c r="A3196">
        <v>540</v>
      </c>
      <c r="B3196">
        <v>-0.42299999999999999</v>
      </c>
      <c r="C3196">
        <v>-1.423</v>
      </c>
      <c r="D3196">
        <v>-2.42</v>
      </c>
      <c r="E3196">
        <v>-3.1389999999999998</v>
      </c>
      <c r="F3196">
        <v>-3.24</v>
      </c>
      <c r="G3196">
        <v>2.5</v>
      </c>
      <c r="H3196">
        <v>-0.01</v>
      </c>
      <c r="I3196">
        <v>2.2959999999999998</v>
      </c>
      <c r="J3196">
        <v>-0.44400000000000001</v>
      </c>
      <c r="K3196">
        <v>-1.427</v>
      </c>
      <c r="L3196">
        <v>-2.419</v>
      </c>
      <c r="M3196">
        <v>-3.1320000000000001</v>
      </c>
      <c r="N3196">
        <v>-3.2130000000000001</v>
      </c>
      <c r="O3196">
        <v>1.036</v>
      </c>
      <c r="P3196">
        <v>1.048</v>
      </c>
      <c r="Q3196">
        <v>1.0449999999999999</v>
      </c>
      <c r="R3196">
        <v>0.67700000000000005</v>
      </c>
      <c r="S3196">
        <v>0.23300000000000001</v>
      </c>
    </row>
    <row r="3197" spans="1:19" x14ac:dyDescent="0.3">
      <c r="A3197">
        <v>600</v>
      </c>
      <c r="B3197">
        <v>-0.42299999999999999</v>
      </c>
      <c r="C3197">
        <v>-1.423</v>
      </c>
      <c r="D3197">
        <v>-2.42</v>
      </c>
      <c r="E3197">
        <v>-3.1389999999999998</v>
      </c>
      <c r="F3197">
        <v>-3.24</v>
      </c>
      <c r="G3197">
        <v>2.5</v>
      </c>
      <c r="H3197">
        <v>-0.01</v>
      </c>
      <c r="I3197">
        <v>2.2959999999999998</v>
      </c>
      <c r="J3197">
        <v>-0.44600000000000001</v>
      </c>
      <c r="K3197">
        <v>-1.4279999999999999</v>
      </c>
      <c r="L3197">
        <v>-2.419</v>
      </c>
      <c r="M3197">
        <v>-3.13</v>
      </c>
      <c r="N3197">
        <v>-3.21</v>
      </c>
      <c r="O3197">
        <v>1.0349999999999999</v>
      </c>
      <c r="P3197">
        <v>1.0469999999999999</v>
      </c>
      <c r="Q3197">
        <v>1.0449999999999999</v>
      </c>
      <c r="R3197">
        <v>0.67300000000000004</v>
      </c>
      <c r="S3197">
        <v>0.23100000000000001</v>
      </c>
    </row>
    <row r="3199" spans="1:19" x14ac:dyDescent="0.3">
      <c r="A3199" t="s">
        <v>0</v>
      </c>
      <c r="B3199" t="s">
        <v>247</v>
      </c>
    </row>
    <row r="3200" spans="1:19" x14ac:dyDescent="0.3">
      <c r="A3200">
        <v>0</v>
      </c>
      <c r="B3200">
        <v>-0.42299999999999999</v>
      </c>
      <c r="C3200">
        <v>-1.423</v>
      </c>
      <c r="D3200">
        <v>-2.42</v>
      </c>
      <c r="E3200">
        <v>-3.1320000000000001</v>
      </c>
      <c r="F3200">
        <v>-3.23</v>
      </c>
      <c r="G3200">
        <v>2.5</v>
      </c>
      <c r="H3200">
        <v>-0.01</v>
      </c>
      <c r="I3200">
        <v>2.7469999999999999</v>
      </c>
      <c r="J3200">
        <v>-0.42299999999999999</v>
      </c>
      <c r="K3200">
        <v>-1.423</v>
      </c>
      <c r="L3200">
        <v>-2.42</v>
      </c>
      <c r="M3200">
        <v>-3.1320000000000001</v>
      </c>
      <c r="N3200">
        <v>-3.23</v>
      </c>
      <c r="O3200">
        <v>1.0389999999999999</v>
      </c>
      <c r="P3200">
        <v>1.0389999999999999</v>
      </c>
      <c r="Q3200">
        <v>1.0329999999999999</v>
      </c>
      <c r="R3200">
        <v>0.67900000000000005</v>
      </c>
      <c r="S3200">
        <v>0.27100000000000002</v>
      </c>
    </row>
    <row r="3201" spans="1:19" x14ac:dyDescent="0.3">
      <c r="A3201">
        <v>60</v>
      </c>
      <c r="B3201">
        <v>-0.42299999999999999</v>
      </c>
      <c r="C3201">
        <v>-1.423</v>
      </c>
      <c r="D3201">
        <v>-2.42</v>
      </c>
      <c r="E3201">
        <v>-3.1320000000000001</v>
      </c>
      <c r="F3201">
        <v>-3.23</v>
      </c>
      <c r="G3201">
        <v>2.5</v>
      </c>
      <c r="H3201">
        <v>-0.01</v>
      </c>
      <c r="I3201">
        <v>2.7469999999999999</v>
      </c>
      <c r="J3201">
        <v>-0.42699999999999999</v>
      </c>
      <c r="K3201">
        <v>-1.423</v>
      </c>
      <c r="L3201">
        <v>-2.42</v>
      </c>
      <c r="M3201">
        <v>-3.1309999999999998</v>
      </c>
      <c r="N3201">
        <v>-3.2330000000000001</v>
      </c>
      <c r="O3201">
        <v>1.04</v>
      </c>
      <c r="P3201">
        <v>1.05</v>
      </c>
      <c r="Q3201">
        <v>1.0429999999999999</v>
      </c>
      <c r="R3201">
        <v>0.68200000000000005</v>
      </c>
      <c r="S3201">
        <v>0.28000000000000003</v>
      </c>
    </row>
    <row r="3202" spans="1:19" x14ac:dyDescent="0.3">
      <c r="A3202">
        <v>120</v>
      </c>
      <c r="B3202">
        <v>-0.42299999999999999</v>
      </c>
      <c r="C3202">
        <v>-1.423</v>
      </c>
      <c r="D3202">
        <v>-2.42</v>
      </c>
      <c r="E3202">
        <v>-3.1320000000000001</v>
      </c>
      <c r="F3202">
        <v>-3.23</v>
      </c>
      <c r="G3202">
        <v>2.5</v>
      </c>
      <c r="H3202">
        <v>-0.01</v>
      </c>
      <c r="I3202">
        <v>2.7469999999999999</v>
      </c>
      <c r="J3202">
        <v>-0.42899999999999999</v>
      </c>
      <c r="K3202">
        <v>-1.423</v>
      </c>
      <c r="L3202">
        <v>-2.42</v>
      </c>
      <c r="M3202">
        <v>-3.1309999999999998</v>
      </c>
      <c r="N3202">
        <v>-3.2360000000000002</v>
      </c>
      <c r="O3202">
        <v>1.04</v>
      </c>
      <c r="P3202">
        <v>1.0509999999999999</v>
      </c>
      <c r="Q3202">
        <v>1.046</v>
      </c>
      <c r="R3202">
        <v>0.68600000000000005</v>
      </c>
      <c r="S3202">
        <v>0.28799999999999998</v>
      </c>
    </row>
    <row r="3203" spans="1:19" x14ac:dyDescent="0.3">
      <c r="A3203">
        <v>180</v>
      </c>
      <c r="B3203">
        <v>-0.42299999999999999</v>
      </c>
      <c r="C3203">
        <v>-1.423</v>
      </c>
      <c r="D3203">
        <v>-2.42</v>
      </c>
      <c r="E3203">
        <v>-3.1320000000000001</v>
      </c>
      <c r="F3203">
        <v>-3.23</v>
      </c>
      <c r="G3203">
        <v>2.5</v>
      </c>
      <c r="H3203">
        <v>-0.01</v>
      </c>
      <c r="I3203">
        <v>2.7469999999999999</v>
      </c>
      <c r="J3203">
        <v>-0.432</v>
      </c>
      <c r="K3203">
        <v>-1.423</v>
      </c>
      <c r="L3203">
        <v>-2.419</v>
      </c>
      <c r="M3203">
        <v>-3.1309999999999998</v>
      </c>
      <c r="N3203">
        <v>-3.2389999999999999</v>
      </c>
      <c r="O3203">
        <v>1.04</v>
      </c>
      <c r="P3203">
        <v>1.054</v>
      </c>
      <c r="Q3203">
        <v>1.044</v>
      </c>
      <c r="R3203">
        <v>0.68600000000000005</v>
      </c>
      <c r="S3203">
        <v>0.29399999999999998</v>
      </c>
    </row>
    <row r="3204" spans="1:19" x14ac:dyDescent="0.3">
      <c r="A3204">
        <v>240</v>
      </c>
      <c r="B3204">
        <v>-0.42299999999999999</v>
      </c>
      <c r="C3204">
        <v>-1.423</v>
      </c>
      <c r="D3204">
        <v>-2.42</v>
      </c>
      <c r="E3204">
        <v>-3.1320000000000001</v>
      </c>
      <c r="F3204">
        <v>-3.23</v>
      </c>
      <c r="G3204">
        <v>2.5</v>
      </c>
      <c r="H3204">
        <v>-0.01</v>
      </c>
      <c r="I3204">
        <v>2.7469999999999999</v>
      </c>
      <c r="J3204">
        <v>-0.434</v>
      </c>
      <c r="K3204">
        <v>-1.423</v>
      </c>
      <c r="L3204">
        <v>-2.419</v>
      </c>
      <c r="M3204">
        <v>-3.13</v>
      </c>
      <c r="N3204">
        <v>-3.242</v>
      </c>
      <c r="O3204">
        <v>1.04</v>
      </c>
      <c r="P3204">
        <v>1.054</v>
      </c>
      <c r="Q3204">
        <v>1.0449999999999999</v>
      </c>
      <c r="R3204">
        <v>0.68300000000000005</v>
      </c>
      <c r="S3204">
        <v>0.29899999999999999</v>
      </c>
    </row>
    <row r="3205" spans="1:19" x14ac:dyDescent="0.3">
      <c r="A3205">
        <v>300</v>
      </c>
      <c r="B3205">
        <v>-0.42299999999999999</v>
      </c>
      <c r="C3205">
        <v>-1.423</v>
      </c>
      <c r="D3205">
        <v>-2.42</v>
      </c>
      <c r="E3205">
        <v>-3.1320000000000001</v>
      </c>
      <c r="F3205">
        <v>-3.23</v>
      </c>
      <c r="G3205">
        <v>2.5</v>
      </c>
      <c r="H3205">
        <v>-0.01</v>
      </c>
      <c r="I3205">
        <v>2.7469999999999999</v>
      </c>
      <c r="J3205">
        <v>-0.436</v>
      </c>
      <c r="K3205">
        <v>-1.423</v>
      </c>
      <c r="L3205">
        <v>-2.419</v>
      </c>
      <c r="M3205">
        <v>-3.129</v>
      </c>
      <c r="N3205">
        <v>-3.2450000000000001</v>
      </c>
      <c r="O3205">
        <v>1.0389999999999999</v>
      </c>
      <c r="P3205">
        <v>1.0529999999999999</v>
      </c>
      <c r="Q3205">
        <v>1.046</v>
      </c>
      <c r="R3205">
        <v>0.68300000000000005</v>
      </c>
      <c r="S3205">
        <v>0.30499999999999999</v>
      </c>
    </row>
    <row r="3206" spans="1:19" x14ac:dyDescent="0.3">
      <c r="A3206">
        <v>360</v>
      </c>
      <c r="B3206">
        <v>-0.42299999999999999</v>
      </c>
      <c r="C3206">
        <v>-1.423</v>
      </c>
      <c r="D3206">
        <v>-2.42</v>
      </c>
      <c r="E3206">
        <v>-3.1320000000000001</v>
      </c>
      <c r="F3206">
        <v>-3.23</v>
      </c>
      <c r="G3206">
        <v>2.5</v>
      </c>
      <c r="H3206">
        <v>-0.01</v>
      </c>
      <c r="I3206">
        <v>2.7469999999999999</v>
      </c>
      <c r="J3206">
        <v>-0.438</v>
      </c>
      <c r="K3206">
        <v>-1.4239999999999999</v>
      </c>
      <c r="L3206">
        <v>-2.419</v>
      </c>
      <c r="M3206">
        <v>-3.1309999999999998</v>
      </c>
      <c r="N3206">
        <v>-3.2480000000000002</v>
      </c>
      <c r="O3206">
        <v>1.038</v>
      </c>
      <c r="P3206">
        <v>1.052</v>
      </c>
      <c r="Q3206">
        <v>1.0449999999999999</v>
      </c>
      <c r="R3206">
        <v>0.68799999999999994</v>
      </c>
      <c r="S3206">
        <v>0.31</v>
      </c>
    </row>
    <row r="3207" spans="1:19" x14ac:dyDescent="0.3">
      <c r="A3207">
        <v>420</v>
      </c>
      <c r="B3207">
        <v>-0.42299999999999999</v>
      </c>
      <c r="C3207">
        <v>-1.423</v>
      </c>
      <c r="D3207">
        <v>-2.42</v>
      </c>
      <c r="E3207">
        <v>-3.1320000000000001</v>
      </c>
      <c r="F3207">
        <v>-3.23</v>
      </c>
      <c r="G3207">
        <v>2.5</v>
      </c>
      <c r="H3207">
        <v>-0.01</v>
      </c>
      <c r="I3207">
        <v>2.7469999999999999</v>
      </c>
      <c r="J3207">
        <v>-0.44</v>
      </c>
      <c r="K3207">
        <v>-1.425</v>
      </c>
      <c r="L3207">
        <v>-2.419</v>
      </c>
      <c r="M3207">
        <v>-3.1320000000000001</v>
      </c>
      <c r="N3207">
        <v>-3.2509999999999999</v>
      </c>
      <c r="O3207">
        <v>1.0369999999999999</v>
      </c>
      <c r="P3207">
        <v>1.0509999999999999</v>
      </c>
      <c r="Q3207">
        <v>1.044</v>
      </c>
      <c r="R3207">
        <v>0.69299999999999995</v>
      </c>
      <c r="S3207">
        <v>0.314</v>
      </c>
    </row>
    <row r="3208" spans="1:19" x14ac:dyDescent="0.3">
      <c r="A3208">
        <v>480</v>
      </c>
      <c r="B3208">
        <v>-0.42299999999999999</v>
      </c>
      <c r="C3208">
        <v>-1.423</v>
      </c>
      <c r="D3208">
        <v>-2.42</v>
      </c>
      <c r="E3208">
        <v>-3.1320000000000001</v>
      </c>
      <c r="F3208">
        <v>-3.23</v>
      </c>
      <c r="G3208">
        <v>2.5</v>
      </c>
      <c r="H3208">
        <v>-0.01</v>
      </c>
      <c r="I3208">
        <v>2.7469999999999999</v>
      </c>
      <c r="J3208">
        <v>-0.442</v>
      </c>
      <c r="K3208">
        <v>-1.4259999999999999</v>
      </c>
      <c r="L3208">
        <v>-2.419</v>
      </c>
      <c r="M3208">
        <v>-3.1339999999999999</v>
      </c>
      <c r="N3208">
        <v>-3.254</v>
      </c>
      <c r="O3208">
        <v>1.0369999999999999</v>
      </c>
      <c r="P3208">
        <v>1.05</v>
      </c>
      <c r="Q3208">
        <v>1.0449999999999999</v>
      </c>
      <c r="R3208">
        <v>0.69799999999999995</v>
      </c>
      <c r="S3208">
        <v>0.316</v>
      </c>
    </row>
    <row r="3209" spans="1:19" x14ac:dyDescent="0.3">
      <c r="A3209">
        <v>540</v>
      </c>
      <c r="B3209">
        <v>-0.42299999999999999</v>
      </c>
      <c r="C3209">
        <v>-1.423</v>
      </c>
      <c r="D3209">
        <v>-2.42</v>
      </c>
      <c r="E3209">
        <v>-3.1320000000000001</v>
      </c>
      <c r="F3209">
        <v>-3.23</v>
      </c>
      <c r="G3209">
        <v>2.5</v>
      </c>
      <c r="H3209">
        <v>-0.01</v>
      </c>
      <c r="I3209">
        <v>2.7469999999999999</v>
      </c>
      <c r="J3209">
        <v>-0.44400000000000001</v>
      </c>
      <c r="K3209">
        <v>-1.427</v>
      </c>
      <c r="L3209">
        <v>-2.419</v>
      </c>
      <c r="M3209">
        <v>-3.1360000000000001</v>
      </c>
      <c r="N3209">
        <v>-3.2570000000000001</v>
      </c>
      <c r="O3209">
        <v>1.036</v>
      </c>
      <c r="P3209">
        <v>1.048</v>
      </c>
      <c r="Q3209">
        <v>1.0449999999999999</v>
      </c>
      <c r="R3209">
        <v>0.70299999999999996</v>
      </c>
      <c r="S3209">
        <v>0.318</v>
      </c>
    </row>
    <row r="3210" spans="1:19" x14ac:dyDescent="0.3">
      <c r="A3210">
        <v>600</v>
      </c>
      <c r="B3210">
        <v>-0.42299999999999999</v>
      </c>
      <c r="C3210">
        <v>-1.423</v>
      </c>
      <c r="D3210">
        <v>-2.42</v>
      </c>
      <c r="E3210">
        <v>-3.1320000000000001</v>
      </c>
      <c r="F3210">
        <v>-3.23</v>
      </c>
      <c r="G3210">
        <v>2.5</v>
      </c>
      <c r="H3210">
        <v>-0.01</v>
      </c>
      <c r="I3210">
        <v>2.7469999999999999</v>
      </c>
      <c r="J3210">
        <v>-0.44600000000000001</v>
      </c>
      <c r="K3210">
        <v>-1.4279999999999999</v>
      </c>
      <c r="L3210">
        <v>-2.419</v>
      </c>
      <c r="M3210">
        <v>-3.1389999999999998</v>
      </c>
      <c r="N3210">
        <v>-3.26</v>
      </c>
      <c r="O3210">
        <v>1.0349999999999999</v>
      </c>
      <c r="P3210">
        <v>1.0469999999999999</v>
      </c>
      <c r="Q3210">
        <v>1.0449999999999999</v>
      </c>
      <c r="R3210">
        <v>0.70699999999999996</v>
      </c>
      <c r="S3210">
        <v>0.32</v>
      </c>
    </row>
    <row r="3212" spans="1:19" x14ac:dyDescent="0.3">
      <c r="A3212" t="s">
        <v>0</v>
      </c>
      <c r="B3212" t="s">
        <v>248</v>
      </c>
    </row>
    <row r="3213" spans="1:19" x14ac:dyDescent="0.3">
      <c r="A3213">
        <v>0</v>
      </c>
      <c r="B3213">
        <v>-0.42299999999999999</v>
      </c>
      <c r="C3213">
        <v>-1.423</v>
      </c>
      <c r="D3213">
        <v>-2.42</v>
      </c>
      <c r="E3213">
        <v>-3.1320000000000001</v>
      </c>
      <c r="F3213">
        <v>-3.23</v>
      </c>
      <c r="G3213">
        <v>2.5</v>
      </c>
      <c r="H3213">
        <v>-0.01</v>
      </c>
      <c r="I3213">
        <v>2.5259999999999998</v>
      </c>
      <c r="J3213">
        <v>-0.42299999999999999</v>
      </c>
      <c r="K3213">
        <v>-1.423</v>
      </c>
      <c r="L3213">
        <v>-2.42</v>
      </c>
      <c r="M3213">
        <v>-3.1320000000000001</v>
      </c>
      <c r="N3213">
        <v>-3.23</v>
      </c>
      <c r="O3213">
        <v>1.0389999999999999</v>
      </c>
      <c r="P3213">
        <v>1.0389999999999999</v>
      </c>
      <c r="Q3213">
        <v>1.0329999999999999</v>
      </c>
      <c r="R3213">
        <v>0.67900000000000005</v>
      </c>
      <c r="S3213">
        <v>0.27100000000000002</v>
      </c>
    </row>
    <row r="3214" spans="1:19" x14ac:dyDescent="0.3">
      <c r="A3214">
        <v>60</v>
      </c>
      <c r="B3214">
        <v>-0.42299999999999999</v>
      </c>
      <c r="C3214">
        <v>-1.423</v>
      </c>
      <c r="D3214">
        <v>-2.42</v>
      </c>
      <c r="E3214">
        <v>-3.1320000000000001</v>
      </c>
      <c r="F3214">
        <v>-3.23</v>
      </c>
      <c r="G3214">
        <v>2.5</v>
      </c>
      <c r="H3214">
        <v>-0.01</v>
      </c>
      <c r="I3214">
        <v>2.5259999999999998</v>
      </c>
      <c r="J3214">
        <v>-0.42699999999999999</v>
      </c>
      <c r="K3214">
        <v>-1.423</v>
      </c>
      <c r="L3214">
        <v>-2.42</v>
      </c>
      <c r="M3214">
        <v>-3.1309999999999998</v>
      </c>
      <c r="N3214">
        <v>-3.23</v>
      </c>
      <c r="O3214">
        <v>1.04</v>
      </c>
      <c r="P3214">
        <v>1.05</v>
      </c>
      <c r="Q3214">
        <v>1.0429999999999999</v>
      </c>
      <c r="R3214">
        <v>0.68300000000000005</v>
      </c>
      <c r="S3214">
        <v>0.27200000000000002</v>
      </c>
    </row>
    <row r="3215" spans="1:19" x14ac:dyDescent="0.3">
      <c r="A3215">
        <v>120</v>
      </c>
      <c r="B3215">
        <v>-0.42299999999999999</v>
      </c>
      <c r="C3215">
        <v>-1.423</v>
      </c>
      <c r="D3215">
        <v>-2.42</v>
      </c>
      <c r="E3215">
        <v>-3.1320000000000001</v>
      </c>
      <c r="F3215">
        <v>-3.23</v>
      </c>
      <c r="G3215">
        <v>2.5</v>
      </c>
      <c r="H3215">
        <v>-0.01</v>
      </c>
      <c r="I3215">
        <v>2.5259999999999998</v>
      </c>
      <c r="J3215">
        <v>-0.42899999999999999</v>
      </c>
      <c r="K3215">
        <v>-1.423</v>
      </c>
      <c r="L3215">
        <v>-2.42</v>
      </c>
      <c r="M3215">
        <v>-3.1309999999999998</v>
      </c>
      <c r="N3215">
        <v>-3.23</v>
      </c>
      <c r="O3215">
        <v>1.04</v>
      </c>
      <c r="P3215">
        <v>1.0509999999999999</v>
      </c>
      <c r="Q3215">
        <v>1.0449999999999999</v>
      </c>
      <c r="R3215">
        <v>0.68500000000000005</v>
      </c>
      <c r="S3215">
        <v>0.27200000000000002</v>
      </c>
    </row>
    <row r="3216" spans="1:19" x14ac:dyDescent="0.3">
      <c r="A3216">
        <v>180</v>
      </c>
      <c r="B3216">
        <v>-0.42299999999999999</v>
      </c>
      <c r="C3216">
        <v>-1.423</v>
      </c>
      <c r="D3216">
        <v>-2.42</v>
      </c>
      <c r="E3216">
        <v>-3.1320000000000001</v>
      </c>
      <c r="F3216">
        <v>-3.23</v>
      </c>
      <c r="G3216">
        <v>2.5</v>
      </c>
      <c r="H3216">
        <v>-0.01</v>
      </c>
      <c r="I3216">
        <v>2.5259999999999998</v>
      </c>
      <c r="J3216">
        <v>-0.432</v>
      </c>
      <c r="K3216">
        <v>-1.423</v>
      </c>
      <c r="L3216">
        <v>-2.419</v>
      </c>
      <c r="M3216">
        <v>-3.1309999999999998</v>
      </c>
      <c r="N3216">
        <v>-3.23</v>
      </c>
      <c r="O3216">
        <v>1.04</v>
      </c>
      <c r="P3216">
        <v>1.054</v>
      </c>
      <c r="Q3216">
        <v>1.044</v>
      </c>
      <c r="R3216">
        <v>0.68500000000000005</v>
      </c>
      <c r="S3216">
        <v>0.27200000000000002</v>
      </c>
    </row>
    <row r="3217" spans="1:19" x14ac:dyDescent="0.3">
      <c r="A3217">
        <v>240</v>
      </c>
      <c r="B3217">
        <v>-0.42299999999999999</v>
      </c>
      <c r="C3217">
        <v>-1.423</v>
      </c>
      <c r="D3217">
        <v>-2.42</v>
      </c>
      <c r="E3217">
        <v>-3.1320000000000001</v>
      </c>
      <c r="F3217">
        <v>-3.23</v>
      </c>
      <c r="G3217">
        <v>2.5</v>
      </c>
      <c r="H3217">
        <v>-0.01</v>
      </c>
      <c r="I3217">
        <v>2.5259999999999998</v>
      </c>
      <c r="J3217">
        <v>-0.434</v>
      </c>
      <c r="K3217">
        <v>-1.423</v>
      </c>
      <c r="L3217">
        <v>-2.419</v>
      </c>
      <c r="M3217">
        <v>-3.1309999999999998</v>
      </c>
      <c r="N3217">
        <v>-3.23</v>
      </c>
      <c r="O3217">
        <v>1.04</v>
      </c>
      <c r="P3217">
        <v>1.054</v>
      </c>
      <c r="Q3217">
        <v>1.0449999999999999</v>
      </c>
      <c r="R3217">
        <v>0.68600000000000005</v>
      </c>
      <c r="S3217">
        <v>0.27200000000000002</v>
      </c>
    </row>
    <row r="3218" spans="1:19" x14ac:dyDescent="0.3">
      <c r="A3218">
        <v>300</v>
      </c>
      <c r="B3218">
        <v>-0.42299999999999999</v>
      </c>
      <c r="C3218">
        <v>-1.423</v>
      </c>
      <c r="D3218">
        <v>-2.42</v>
      </c>
      <c r="E3218">
        <v>-3.1320000000000001</v>
      </c>
      <c r="F3218">
        <v>-3.23</v>
      </c>
      <c r="G3218">
        <v>2.5</v>
      </c>
      <c r="H3218">
        <v>-0.01</v>
      </c>
      <c r="I3218">
        <v>2.5259999999999998</v>
      </c>
      <c r="J3218">
        <v>-0.436</v>
      </c>
      <c r="K3218">
        <v>-1.423</v>
      </c>
      <c r="L3218">
        <v>-2.419</v>
      </c>
      <c r="M3218">
        <v>-3.13</v>
      </c>
      <c r="N3218">
        <v>-3.23</v>
      </c>
      <c r="O3218">
        <v>1.0389999999999999</v>
      </c>
      <c r="P3218">
        <v>1.0529999999999999</v>
      </c>
      <c r="Q3218">
        <v>1.0449999999999999</v>
      </c>
      <c r="R3218">
        <v>0.68600000000000005</v>
      </c>
      <c r="S3218">
        <v>0.27400000000000002</v>
      </c>
    </row>
    <row r="3219" spans="1:19" x14ac:dyDescent="0.3">
      <c r="A3219">
        <v>360</v>
      </c>
      <c r="B3219">
        <v>-0.42299999999999999</v>
      </c>
      <c r="C3219">
        <v>-1.423</v>
      </c>
      <c r="D3219">
        <v>-2.42</v>
      </c>
      <c r="E3219">
        <v>-3.1320000000000001</v>
      </c>
      <c r="F3219">
        <v>-3.23</v>
      </c>
      <c r="G3219">
        <v>2.5</v>
      </c>
      <c r="H3219">
        <v>-0.01</v>
      </c>
      <c r="I3219">
        <v>2.5259999999999998</v>
      </c>
      <c r="J3219">
        <v>-0.438</v>
      </c>
      <c r="K3219">
        <v>-1.4239999999999999</v>
      </c>
      <c r="L3219">
        <v>-2.419</v>
      </c>
      <c r="M3219">
        <v>-3.1309999999999998</v>
      </c>
      <c r="N3219">
        <v>-3.23</v>
      </c>
      <c r="O3219">
        <v>1.038</v>
      </c>
      <c r="P3219">
        <v>1.052</v>
      </c>
      <c r="Q3219">
        <v>1.0449999999999999</v>
      </c>
      <c r="R3219">
        <v>0.68700000000000006</v>
      </c>
      <c r="S3219">
        <v>0.27500000000000002</v>
      </c>
    </row>
    <row r="3220" spans="1:19" x14ac:dyDescent="0.3">
      <c r="A3220">
        <v>420</v>
      </c>
      <c r="B3220">
        <v>-0.42299999999999999</v>
      </c>
      <c r="C3220">
        <v>-1.423</v>
      </c>
      <c r="D3220">
        <v>-2.42</v>
      </c>
      <c r="E3220">
        <v>-3.1320000000000001</v>
      </c>
      <c r="F3220">
        <v>-3.23</v>
      </c>
      <c r="G3220">
        <v>2.5</v>
      </c>
      <c r="H3220">
        <v>-0.01</v>
      </c>
      <c r="I3220">
        <v>2.5259999999999998</v>
      </c>
      <c r="J3220">
        <v>-0.44</v>
      </c>
      <c r="K3220">
        <v>-1.425</v>
      </c>
      <c r="L3220">
        <v>-2.419</v>
      </c>
      <c r="M3220">
        <v>-3.1309999999999998</v>
      </c>
      <c r="N3220">
        <v>-3.23</v>
      </c>
      <c r="O3220">
        <v>1.0369999999999999</v>
      </c>
      <c r="P3220">
        <v>1.0509999999999999</v>
      </c>
      <c r="Q3220">
        <v>1.0449999999999999</v>
      </c>
      <c r="R3220">
        <v>0.68700000000000006</v>
      </c>
      <c r="S3220">
        <v>0.27500000000000002</v>
      </c>
    </row>
    <row r="3221" spans="1:19" x14ac:dyDescent="0.3">
      <c r="A3221">
        <v>480</v>
      </c>
      <c r="B3221">
        <v>-0.42299999999999999</v>
      </c>
      <c r="C3221">
        <v>-1.423</v>
      </c>
      <c r="D3221">
        <v>-2.42</v>
      </c>
      <c r="E3221">
        <v>-3.1320000000000001</v>
      </c>
      <c r="F3221">
        <v>-3.23</v>
      </c>
      <c r="G3221">
        <v>2.5</v>
      </c>
      <c r="H3221">
        <v>-0.01</v>
      </c>
      <c r="I3221">
        <v>2.5259999999999998</v>
      </c>
      <c r="J3221">
        <v>-0.442</v>
      </c>
      <c r="K3221">
        <v>-1.4259999999999999</v>
      </c>
      <c r="L3221">
        <v>-2.419</v>
      </c>
      <c r="M3221">
        <v>-3.1309999999999998</v>
      </c>
      <c r="N3221">
        <v>-3.23</v>
      </c>
      <c r="O3221">
        <v>1.0369999999999999</v>
      </c>
      <c r="P3221">
        <v>1.05</v>
      </c>
      <c r="Q3221">
        <v>1.0449999999999999</v>
      </c>
      <c r="R3221">
        <v>0.68700000000000006</v>
      </c>
      <c r="S3221">
        <v>0.27500000000000002</v>
      </c>
    </row>
    <row r="3222" spans="1:19" x14ac:dyDescent="0.3">
      <c r="A3222">
        <v>540</v>
      </c>
      <c r="B3222">
        <v>-0.42299999999999999</v>
      </c>
      <c r="C3222">
        <v>-1.423</v>
      </c>
      <c r="D3222">
        <v>-2.42</v>
      </c>
      <c r="E3222">
        <v>-3.1320000000000001</v>
      </c>
      <c r="F3222">
        <v>-3.23</v>
      </c>
      <c r="G3222">
        <v>2.5</v>
      </c>
      <c r="H3222">
        <v>-0.01</v>
      </c>
      <c r="I3222">
        <v>2.5259999999999998</v>
      </c>
      <c r="J3222">
        <v>-0.44400000000000001</v>
      </c>
      <c r="K3222">
        <v>-1.427</v>
      </c>
      <c r="L3222">
        <v>-2.419</v>
      </c>
      <c r="M3222">
        <v>-3.1309999999999998</v>
      </c>
      <c r="N3222">
        <v>-3.23</v>
      </c>
      <c r="O3222">
        <v>1.036</v>
      </c>
      <c r="P3222">
        <v>1.048</v>
      </c>
      <c r="Q3222">
        <v>1.0449999999999999</v>
      </c>
      <c r="R3222">
        <v>0.68700000000000006</v>
      </c>
      <c r="S3222">
        <v>0.27500000000000002</v>
      </c>
    </row>
    <row r="3223" spans="1:19" x14ac:dyDescent="0.3">
      <c r="A3223">
        <v>600</v>
      </c>
      <c r="B3223">
        <v>-0.42299999999999999</v>
      </c>
      <c r="C3223">
        <v>-1.423</v>
      </c>
      <c r="D3223">
        <v>-2.42</v>
      </c>
      <c r="E3223">
        <v>-3.1320000000000001</v>
      </c>
      <c r="F3223">
        <v>-3.23</v>
      </c>
      <c r="G3223">
        <v>2.5</v>
      </c>
      <c r="H3223">
        <v>-0.01</v>
      </c>
      <c r="I3223">
        <v>2.5259999999999998</v>
      </c>
      <c r="J3223">
        <v>-0.44600000000000001</v>
      </c>
      <c r="K3223">
        <v>-1.4279999999999999</v>
      </c>
      <c r="L3223">
        <v>-2.419</v>
      </c>
      <c r="M3223">
        <v>-3.1309999999999998</v>
      </c>
      <c r="N3223">
        <v>-3.23</v>
      </c>
      <c r="O3223">
        <v>1.0349999999999999</v>
      </c>
      <c r="P3223">
        <v>1.0469999999999999</v>
      </c>
      <c r="Q3223">
        <v>1.0449999999999999</v>
      </c>
      <c r="R3223">
        <v>0.68700000000000006</v>
      </c>
      <c r="S3223">
        <v>0.27500000000000002</v>
      </c>
    </row>
    <row r="3225" spans="1:19" x14ac:dyDescent="0.3">
      <c r="A3225" t="s">
        <v>0</v>
      </c>
      <c r="B3225" t="s">
        <v>249</v>
      </c>
    </row>
    <row r="3226" spans="1:19" x14ac:dyDescent="0.3">
      <c r="A3226">
        <v>0</v>
      </c>
      <c r="B3226">
        <v>-0.42299999999999999</v>
      </c>
      <c r="C3226">
        <v>-1.423</v>
      </c>
      <c r="D3226">
        <v>-2.42</v>
      </c>
      <c r="E3226">
        <v>-3.1320000000000001</v>
      </c>
      <c r="F3226">
        <v>-3.23</v>
      </c>
      <c r="G3226">
        <v>2.5</v>
      </c>
      <c r="H3226">
        <v>-0.01</v>
      </c>
      <c r="I3226">
        <v>2.2919999999999998</v>
      </c>
      <c r="J3226">
        <v>-0.42299999999999999</v>
      </c>
      <c r="K3226">
        <v>-1.423</v>
      </c>
      <c r="L3226">
        <v>-2.42</v>
      </c>
      <c r="M3226">
        <v>-3.1320000000000001</v>
      </c>
      <c r="N3226">
        <v>-3.23</v>
      </c>
      <c r="O3226">
        <v>1.0389999999999999</v>
      </c>
      <c r="P3226">
        <v>1.0389999999999999</v>
      </c>
      <c r="Q3226">
        <v>1.0329999999999999</v>
      </c>
      <c r="R3226">
        <v>0.67900000000000005</v>
      </c>
      <c r="S3226">
        <v>0.27100000000000002</v>
      </c>
    </row>
    <row r="3227" spans="1:19" x14ac:dyDescent="0.3">
      <c r="A3227">
        <v>60</v>
      </c>
      <c r="B3227">
        <v>-0.42299999999999999</v>
      </c>
      <c r="C3227">
        <v>-1.423</v>
      </c>
      <c r="D3227">
        <v>-2.42</v>
      </c>
      <c r="E3227">
        <v>-3.1320000000000001</v>
      </c>
      <c r="F3227">
        <v>-3.23</v>
      </c>
      <c r="G3227">
        <v>2.5</v>
      </c>
      <c r="H3227">
        <v>-0.01</v>
      </c>
      <c r="I3227">
        <v>2.2919999999999998</v>
      </c>
      <c r="J3227">
        <v>-0.42699999999999999</v>
      </c>
      <c r="K3227">
        <v>-1.423</v>
      </c>
      <c r="L3227">
        <v>-2.42</v>
      </c>
      <c r="M3227">
        <v>-3.1320000000000001</v>
      </c>
      <c r="N3227">
        <v>-3.2269999999999999</v>
      </c>
      <c r="O3227">
        <v>1.04</v>
      </c>
      <c r="P3227">
        <v>1.0489999999999999</v>
      </c>
      <c r="Q3227">
        <v>1.0429999999999999</v>
      </c>
      <c r="R3227">
        <v>0.68400000000000005</v>
      </c>
      <c r="S3227">
        <v>0.26400000000000001</v>
      </c>
    </row>
    <row r="3228" spans="1:19" x14ac:dyDescent="0.3">
      <c r="A3228">
        <v>120</v>
      </c>
      <c r="B3228">
        <v>-0.42299999999999999</v>
      </c>
      <c r="C3228">
        <v>-1.423</v>
      </c>
      <c r="D3228">
        <v>-2.42</v>
      </c>
      <c r="E3228">
        <v>-3.1320000000000001</v>
      </c>
      <c r="F3228">
        <v>-3.23</v>
      </c>
      <c r="G3228">
        <v>2.5</v>
      </c>
      <c r="H3228">
        <v>-0.01</v>
      </c>
      <c r="I3228">
        <v>2.2919999999999998</v>
      </c>
      <c r="J3228">
        <v>-0.42899999999999999</v>
      </c>
      <c r="K3228">
        <v>-1.423</v>
      </c>
      <c r="L3228">
        <v>-2.42</v>
      </c>
      <c r="M3228">
        <v>-3.13</v>
      </c>
      <c r="N3228">
        <v>-3.2240000000000002</v>
      </c>
      <c r="O3228">
        <v>1.0409999999999999</v>
      </c>
      <c r="P3228">
        <v>1.0509999999999999</v>
      </c>
      <c r="Q3228">
        <v>1.044</v>
      </c>
      <c r="R3228">
        <v>0.68400000000000005</v>
      </c>
      <c r="S3228">
        <v>0.25700000000000001</v>
      </c>
    </row>
    <row r="3229" spans="1:19" x14ac:dyDescent="0.3">
      <c r="A3229">
        <v>180</v>
      </c>
      <c r="B3229">
        <v>-0.42299999999999999</v>
      </c>
      <c r="C3229">
        <v>-1.423</v>
      </c>
      <c r="D3229">
        <v>-2.42</v>
      </c>
      <c r="E3229">
        <v>-3.1320000000000001</v>
      </c>
      <c r="F3229">
        <v>-3.23</v>
      </c>
      <c r="G3229">
        <v>2.5</v>
      </c>
      <c r="H3229">
        <v>-0.01</v>
      </c>
      <c r="I3229">
        <v>2.2919999999999998</v>
      </c>
      <c r="J3229">
        <v>-0.432</v>
      </c>
      <c r="K3229">
        <v>-1.423</v>
      </c>
      <c r="L3229">
        <v>-2.42</v>
      </c>
      <c r="M3229">
        <v>-3.13</v>
      </c>
      <c r="N3229">
        <v>-3.2210000000000001</v>
      </c>
      <c r="O3229">
        <v>1.04</v>
      </c>
      <c r="P3229">
        <v>1.054</v>
      </c>
      <c r="Q3229">
        <v>1.0449999999999999</v>
      </c>
      <c r="R3229">
        <v>0.68400000000000005</v>
      </c>
      <c r="S3229">
        <v>0.251</v>
      </c>
    </row>
    <row r="3230" spans="1:19" x14ac:dyDescent="0.3">
      <c r="A3230">
        <v>240</v>
      </c>
      <c r="B3230">
        <v>-0.42299999999999999</v>
      </c>
      <c r="C3230">
        <v>-1.423</v>
      </c>
      <c r="D3230">
        <v>-2.42</v>
      </c>
      <c r="E3230">
        <v>-3.1320000000000001</v>
      </c>
      <c r="F3230">
        <v>-3.23</v>
      </c>
      <c r="G3230">
        <v>2.5</v>
      </c>
      <c r="H3230">
        <v>-0.01</v>
      </c>
      <c r="I3230">
        <v>2.2919999999999998</v>
      </c>
      <c r="J3230">
        <v>-0.434</v>
      </c>
      <c r="K3230">
        <v>-1.423</v>
      </c>
      <c r="L3230">
        <v>-2.419</v>
      </c>
      <c r="M3230">
        <v>-3.1320000000000001</v>
      </c>
      <c r="N3230">
        <v>-3.218</v>
      </c>
      <c r="O3230">
        <v>1.04</v>
      </c>
      <c r="P3230">
        <v>1.054</v>
      </c>
      <c r="Q3230">
        <v>1.0449999999999999</v>
      </c>
      <c r="R3230">
        <v>0.68899999999999995</v>
      </c>
      <c r="S3230">
        <v>0.245</v>
      </c>
    </row>
    <row r="3231" spans="1:19" x14ac:dyDescent="0.3">
      <c r="A3231">
        <v>300</v>
      </c>
      <c r="B3231">
        <v>-0.42299999999999999</v>
      </c>
      <c r="C3231">
        <v>-1.423</v>
      </c>
      <c r="D3231">
        <v>-2.42</v>
      </c>
      <c r="E3231">
        <v>-3.1320000000000001</v>
      </c>
      <c r="F3231">
        <v>-3.23</v>
      </c>
      <c r="G3231">
        <v>2.5</v>
      </c>
      <c r="H3231">
        <v>-0.01</v>
      </c>
      <c r="I3231">
        <v>2.2919999999999998</v>
      </c>
      <c r="J3231">
        <v>-0.436</v>
      </c>
      <c r="K3231">
        <v>-1.423</v>
      </c>
      <c r="L3231">
        <v>-2.419</v>
      </c>
      <c r="M3231">
        <v>-3.1320000000000001</v>
      </c>
      <c r="N3231">
        <v>-3.2149999999999999</v>
      </c>
      <c r="O3231">
        <v>1.0389999999999999</v>
      </c>
      <c r="P3231">
        <v>1.0529999999999999</v>
      </c>
      <c r="Q3231">
        <v>1.044</v>
      </c>
      <c r="R3231">
        <v>0.68899999999999995</v>
      </c>
      <c r="S3231">
        <v>0.24199999999999999</v>
      </c>
    </row>
    <row r="3232" spans="1:19" x14ac:dyDescent="0.3">
      <c r="A3232">
        <v>360</v>
      </c>
      <c r="B3232">
        <v>-0.42299999999999999</v>
      </c>
      <c r="C3232">
        <v>-1.423</v>
      </c>
      <c r="D3232">
        <v>-2.42</v>
      </c>
      <c r="E3232">
        <v>-3.1320000000000001</v>
      </c>
      <c r="F3232">
        <v>-3.23</v>
      </c>
      <c r="G3232">
        <v>2.5</v>
      </c>
      <c r="H3232">
        <v>-0.01</v>
      </c>
      <c r="I3232">
        <v>2.2919999999999998</v>
      </c>
      <c r="J3232">
        <v>-0.438</v>
      </c>
      <c r="K3232">
        <v>-1.4239999999999999</v>
      </c>
      <c r="L3232">
        <v>-2.419</v>
      </c>
      <c r="M3232">
        <v>-3.1309999999999998</v>
      </c>
      <c r="N3232">
        <v>-3.2120000000000002</v>
      </c>
      <c r="O3232">
        <v>1.038</v>
      </c>
      <c r="P3232">
        <v>1.052</v>
      </c>
      <c r="Q3232">
        <v>1.0449999999999999</v>
      </c>
      <c r="R3232">
        <v>0.68500000000000005</v>
      </c>
      <c r="S3232">
        <v>0.23899999999999999</v>
      </c>
    </row>
    <row r="3233" spans="1:19" x14ac:dyDescent="0.3">
      <c r="A3233">
        <v>420</v>
      </c>
      <c r="B3233">
        <v>-0.42299999999999999</v>
      </c>
      <c r="C3233">
        <v>-1.423</v>
      </c>
      <c r="D3233">
        <v>-2.42</v>
      </c>
      <c r="E3233">
        <v>-3.1320000000000001</v>
      </c>
      <c r="F3233">
        <v>-3.23</v>
      </c>
      <c r="G3233">
        <v>2.5</v>
      </c>
      <c r="H3233">
        <v>-0.01</v>
      </c>
      <c r="I3233">
        <v>2.2919999999999998</v>
      </c>
      <c r="J3233">
        <v>-0.44</v>
      </c>
      <c r="K3233">
        <v>-1.425</v>
      </c>
      <c r="L3233">
        <v>-2.419</v>
      </c>
      <c r="M3233">
        <v>-3.129</v>
      </c>
      <c r="N3233">
        <v>-3.2090000000000001</v>
      </c>
      <c r="O3233">
        <v>1.0369999999999999</v>
      </c>
      <c r="P3233">
        <v>1.0509999999999999</v>
      </c>
      <c r="Q3233">
        <v>1.046</v>
      </c>
      <c r="R3233">
        <v>0.68100000000000005</v>
      </c>
      <c r="S3233">
        <v>0.23599999999999999</v>
      </c>
    </row>
    <row r="3234" spans="1:19" x14ac:dyDescent="0.3">
      <c r="A3234">
        <v>480</v>
      </c>
      <c r="B3234">
        <v>-0.42299999999999999</v>
      </c>
      <c r="C3234">
        <v>-1.423</v>
      </c>
      <c r="D3234">
        <v>-2.42</v>
      </c>
      <c r="E3234">
        <v>-3.1320000000000001</v>
      </c>
      <c r="F3234">
        <v>-3.23</v>
      </c>
      <c r="G3234">
        <v>2.5</v>
      </c>
      <c r="H3234">
        <v>-0.01</v>
      </c>
      <c r="I3234">
        <v>2.2919999999999998</v>
      </c>
      <c r="J3234">
        <v>-0.442</v>
      </c>
      <c r="K3234">
        <v>-1.4259999999999999</v>
      </c>
      <c r="L3234">
        <v>-2.419</v>
      </c>
      <c r="M3234">
        <v>-3.1269999999999998</v>
      </c>
      <c r="N3234">
        <v>-3.206</v>
      </c>
      <c r="O3234">
        <v>1.0369999999999999</v>
      </c>
      <c r="P3234">
        <v>1.05</v>
      </c>
      <c r="Q3234">
        <v>1.0449999999999999</v>
      </c>
      <c r="R3234">
        <v>0.67500000000000004</v>
      </c>
      <c r="S3234">
        <v>0.23300000000000001</v>
      </c>
    </row>
    <row r="3235" spans="1:19" x14ac:dyDescent="0.3">
      <c r="A3235">
        <v>540</v>
      </c>
      <c r="B3235">
        <v>-0.42299999999999999</v>
      </c>
      <c r="C3235">
        <v>-1.423</v>
      </c>
      <c r="D3235">
        <v>-2.42</v>
      </c>
      <c r="E3235">
        <v>-3.1320000000000001</v>
      </c>
      <c r="F3235">
        <v>-3.23</v>
      </c>
      <c r="G3235">
        <v>2.5</v>
      </c>
      <c r="H3235">
        <v>-0.01</v>
      </c>
      <c r="I3235">
        <v>2.2919999999999998</v>
      </c>
      <c r="J3235">
        <v>-0.44400000000000001</v>
      </c>
      <c r="K3235">
        <v>-1.427</v>
      </c>
      <c r="L3235">
        <v>-2.419</v>
      </c>
      <c r="M3235">
        <v>-3.125</v>
      </c>
      <c r="N3235">
        <v>-3.2029999999999998</v>
      </c>
      <c r="O3235">
        <v>1.036</v>
      </c>
      <c r="P3235">
        <v>1.048</v>
      </c>
      <c r="Q3235">
        <v>1.0449999999999999</v>
      </c>
      <c r="R3235">
        <v>0.67</v>
      </c>
      <c r="S3235">
        <v>0.23100000000000001</v>
      </c>
    </row>
    <row r="3236" spans="1:19" x14ac:dyDescent="0.3">
      <c r="A3236">
        <v>600</v>
      </c>
      <c r="B3236">
        <v>-0.42299999999999999</v>
      </c>
      <c r="C3236">
        <v>-1.423</v>
      </c>
      <c r="D3236">
        <v>-2.42</v>
      </c>
      <c r="E3236">
        <v>-3.1320000000000001</v>
      </c>
      <c r="F3236">
        <v>-3.23</v>
      </c>
      <c r="G3236">
        <v>2.5</v>
      </c>
      <c r="H3236">
        <v>-0.01</v>
      </c>
      <c r="I3236">
        <v>2.2919999999999998</v>
      </c>
      <c r="J3236">
        <v>-0.44600000000000001</v>
      </c>
      <c r="K3236">
        <v>-1.4279999999999999</v>
      </c>
      <c r="L3236">
        <v>-2.419</v>
      </c>
      <c r="M3236">
        <v>-3.1219999999999999</v>
      </c>
      <c r="N3236">
        <v>-3.2</v>
      </c>
      <c r="O3236">
        <v>1.0349999999999999</v>
      </c>
      <c r="P3236">
        <v>1.0469999999999999</v>
      </c>
      <c r="Q3236">
        <v>1.0449999999999999</v>
      </c>
      <c r="R3236">
        <v>0.66600000000000004</v>
      </c>
      <c r="S3236">
        <v>0.23</v>
      </c>
    </row>
    <row r="3238" spans="1:19" x14ac:dyDescent="0.3">
      <c r="A3238" t="s">
        <v>0</v>
      </c>
      <c r="B3238" t="s">
        <v>250</v>
      </c>
    </row>
    <row r="3239" spans="1:19" x14ac:dyDescent="0.3">
      <c r="A3239">
        <v>0</v>
      </c>
      <c r="B3239">
        <v>-0.42299999999999999</v>
      </c>
      <c r="C3239">
        <v>-1.423</v>
      </c>
      <c r="D3239">
        <v>-2.42</v>
      </c>
      <c r="E3239">
        <v>-3.1240000000000001</v>
      </c>
      <c r="F3239">
        <v>-3.22</v>
      </c>
      <c r="G3239">
        <v>2.5</v>
      </c>
      <c r="H3239">
        <v>-0.01</v>
      </c>
      <c r="I3239">
        <v>2.7519999999999998</v>
      </c>
      <c r="J3239">
        <v>-0.42299999999999999</v>
      </c>
      <c r="K3239">
        <v>-1.423</v>
      </c>
      <c r="L3239">
        <v>-2.42</v>
      </c>
      <c r="M3239">
        <v>-3.1240000000000001</v>
      </c>
      <c r="N3239">
        <v>-3.22</v>
      </c>
      <c r="O3239">
        <v>1.0389999999999999</v>
      </c>
      <c r="P3239">
        <v>1.0389999999999999</v>
      </c>
      <c r="Q3239">
        <v>1.032</v>
      </c>
      <c r="R3239">
        <v>0.67200000000000004</v>
      </c>
      <c r="S3239">
        <v>0.26900000000000002</v>
      </c>
    </row>
    <row r="3240" spans="1:19" x14ac:dyDescent="0.3">
      <c r="A3240">
        <v>60</v>
      </c>
      <c r="B3240">
        <v>-0.42299999999999999</v>
      </c>
      <c r="C3240">
        <v>-1.423</v>
      </c>
      <c r="D3240">
        <v>-2.42</v>
      </c>
      <c r="E3240">
        <v>-3.1240000000000001</v>
      </c>
      <c r="F3240">
        <v>-3.22</v>
      </c>
      <c r="G3240">
        <v>2.5</v>
      </c>
      <c r="H3240">
        <v>-0.01</v>
      </c>
      <c r="I3240">
        <v>2.7519999999999998</v>
      </c>
      <c r="J3240">
        <v>-0.42699999999999999</v>
      </c>
      <c r="K3240">
        <v>-1.423</v>
      </c>
      <c r="L3240">
        <v>-2.42</v>
      </c>
      <c r="M3240">
        <v>-3.1230000000000002</v>
      </c>
      <c r="N3240">
        <v>-3.2229999999999999</v>
      </c>
      <c r="O3240">
        <v>1.04</v>
      </c>
      <c r="P3240">
        <v>1.05</v>
      </c>
      <c r="Q3240">
        <v>1.042</v>
      </c>
      <c r="R3240">
        <v>0.67500000000000004</v>
      </c>
      <c r="S3240">
        <v>0.27800000000000002</v>
      </c>
    </row>
    <row r="3241" spans="1:19" x14ac:dyDescent="0.3">
      <c r="A3241">
        <v>120</v>
      </c>
      <c r="B3241">
        <v>-0.42299999999999999</v>
      </c>
      <c r="C3241">
        <v>-1.423</v>
      </c>
      <c r="D3241">
        <v>-2.42</v>
      </c>
      <c r="E3241">
        <v>-3.1240000000000001</v>
      </c>
      <c r="F3241">
        <v>-3.22</v>
      </c>
      <c r="G3241">
        <v>2.5</v>
      </c>
      <c r="H3241">
        <v>-0.01</v>
      </c>
      <c r="I3241">
        <v>2.7519999999999998</v>
      </c>
      <c r="J3241">
        <v>-0.42899999999999999</v>
      </c>
      <c r="K3241">
        <v>-1.423</v>
      </c>
      <c r="L3241">
        <v>-2.42</v>
      </c>
      <c r="M3241">
        <v>-3.1240000000000001</v>
      </c>
      <c r="N3241">
        <v>-3.226</v>
      </c>
      <c r="O3241">
        <v>1.04</v>
      </c>
      <c r="P3241">
        <v>1.0509999999999999</v>
      </c>
      <c r="Q3241">
        <v>1.0449999999999999</v>
      </c>
      <c r="R3241">
        <v>0.68</v>
      </c>
      <c r="S3241">
        <v>0.28599999999999998</v>
      </c>
    </row>
    <row r="3242" spans="1:19" x14ac:dyDescent="0.3">
      <c r="A3242">
        <v>180</v>
      </c>
      <c r="B3242">
        <v>-0.42299999999999999</v>
      </c>
      <c r="C3242">
        <v>-1.423</v>
      </c>
      <c r="D3242">
        <v>-2.42</v>
      </c>
      <c r="E3242">
        <v>-3.1240000000000001</v>
      </c>
      <c r="F3242">
        <v>-3.22</v>
      </c>
      <c r="G3242">
        <v>2.5</v>
      </c>
      <c r="H3242">
        <v>-0.01</v>
      </c>
      <c r="I3242">
        <v>2.7519999999999998</v>
      </c>
      <c r="J3242">
        <v>-0.432</v>
      </c>
      <c r="K3242">
        <v>-1.423</v>
      </c>
      <c r="L3242">
        <v>-2.419</v>
      </c>
      <c r="M3242">
        <v>-3.1230000000000002</v>
      </c>
      <c r="N3242">
        <v>-3.2290000000000001</v>
      </c>
      <c r="O3242">
        <v>1.04</v>
      </c>
      <c r="P3242">
        <v>1.054</v>
      </c>
      <c r="Q3242">
        <v>1.0429999999999999</v>
      </c>
      <c r="R3242">
        <v>0.67900000000000005</v>
      </c>
      <c r="S3242">
        <v>0.29199999999999998</v>
      </c>
    </row>
    <row r="3243" spans="1:19" x14ac:dyDescent="0.3">
      <c r="A3243">
        <v>240</v>
      </c>
      <c r="B3243">
        <v>-0.42299999999999999</v>
      </c>
      <c r="C3243">
        <v>-1.423</v>
      </c>
      <c r="D3243">
        <v>-2.42</v>
      </c>
      <c r="E3243">
        <v>-3.1240000000000001</v>
      </c>
      <c r="F3243">
        <v>-3.22</v>
      </c>
      <c r="G3243">
        <v>2.5</v>
      </c>
      <c r="H3243">
        <v>-0.01</v>
      </c>
      <c r="I3243">
        <v>2.7519999999999998</v>
      </c>
      <c r="J3243">
        <v>-0.434</v>
      </c>
      <c r="K3243">
        <v>-1.423</v>
      </c>
      <c r="L3243">
        <v>-2.419</v>
      </c>
      <c r="M3243">
        <v>-3.1219999999999999</v>
      </c>
      <c r="N3243">
        <v>-3.2320000000000002</v>
      </c>
      <c r="O3243">
        <v>1.04</v>
      </c>
      <c r="P3243">
        <v>1.054</v>
      </c>
      <c r="Q3243">
        <v>1.044</v>
      </c>
      <c r="R3243">
        <v>0.67700000000000005</v>
      </c>
      <c r="S3243">
        <v>0.29799999999999999</v>
      </c>
    </row>
    <row r="3244" spans="1:19" x14ac:dyDescent="0.3">
      <c r="A3244">
        <v>300</v>
      </c>
      <c r="B3244">
        <v>-0.42299999999999999</v>
      </c>
      <c r="C3244">
        <v>-1.423</v>
      </c>
      <c r="D3244">
        <v>-2.42</v>
      </c>
      <c r="E3244">
        <v>-3.1240000000000001</v>
      </c>
      <c r="F3244">
        <v>-3.22</v>
      </c>
      <c r="G3244">
        <v>2.5</v>
      </c>
      <c r="H3244">
        <v>-0.01</v>
      </c>
      <c r="I3244">
        <v>2.7519999999999998</v>
      </c>
      <c r="J3244">
        <v>-0.436</v>
      </c>
      <c r="K3244">
        <v>-1.423</v>
      </c>
      <c r="L3244">
        <v>-2.419</v>
      </c>
      <c r="M3244">
        <v>-3.1219999999999999</v>
      </c>
      <c r="N3244">
        <v>-3.2349999999999999</v>
      </c>
      <c r="O3244">
        <v>1.0389999999999999</v>
      </c>
      <c r="P3244">
        <v>1.0529999999999999</v>
      </c>
      <c r="Q3244">
        <v>1.0449999999999999</v>
      </c>
      <c r="R3244">
        <v>0.67700000000000005</v>
      </c>
      <c r="S3244">
        <v>0.30399999999999999</v>
      </c>
    </row>
    <row r="3245" spans="1:19" x14ac:dyDescent="0.3">
      <c r="A3245">
        <v>360</v>
      </c>
      <c r="B3245">
        <v>-0.42299999999999999</v>
      </c>
      <c r="C3245">
        <v>-1.423</v>
      </c>
      <c r="D3245">
        <v>-2.42</v>
      </c>
      <c r="E3245">
        <v>-3.1240000000000001</v>
      </c>
      <c r="F3245">
        <v>-3.22</v>
      </c>
      <c r="G3245">
        <v>2.5</v>
      </c>
      <c r="H3245">
        <v>-0.01</v>
      </c>
      <c r="I3245">
        <v>2.7519999999999998</v>
      </c>
      <c r="J3245">
        <v>-0.438</v>
      </c>
      <c r="K3245">
        <v>-1.4239999999999999</v>
      </c>
      <c r="L3245">
        <v>-2.419</v>
      </c>
      <c r="M3245">
        <v>-3.1230000000000002</v>
      </c>
      <c r="N3245">
        <v>-3.238</v>
      </c>
      <c r="O3245">
        <v>1.038</v>
      </c>
      <c r="P3245">
        <v>1.052</v>
      </c>
      <c r="Q3245">
        <v>1.044</v>
      </c>
      <c r="R3245">
        <v>0.68100000000000005</v>
      </c>
      <c r="S3245">
        <v>0.308</v>
      </c>
    </row>
    <row r="3246" spans="1:19" x14ac:dyDescent="0.3">
      <c r="A3246">
        <v>420</v>
      </c>
      <c r="B3246">
        <v>-0.42299999999999999</v>
      </c>
      <c r="C3246">
        <v>-1.423</v>
      </c>
      <c r="D3246">
        <v>-2.42</v>
      </c>
      <c r="E3246">
        <v>-3.1240000000000001</v>
      </c>
      <c r="F3246">
        <v>-3.22</v>
      </c>
      <c r="G3246">
        <v>2.5</v>
      </c>
      <c r="H3246">
        <v>-0.01</v>
      </c>
      <c r="I3246">
        <v>2.7519999999999998</v>
      </c>
      <c r="J3246">
        <v>-0.44</v>
      </c>
      <c r="K3246">
        <v>-1.425</v>
      </c>
      <c r="L3246">
        <v>-2.4180000000000001</v>
      </c>
      <c r="M3246">
        <v>-3.125</v>
      </c>
      <c r="N3246">
        <v>-3.2410000000000001</v>
      </c>
      <c r="O3246">
        <v>1.0369999999999999</v>
      </c>
      <c r="P3246">
        <v>1.0509999999999999</v>
      </c>
      <c r="Q3246">
        <v>1.044</v>
      </c>
      <c r="R3246">
        <v>0.68600000000000005</v>
      </c>
      <c r="S3246">
        <v>0.312</v>
      </c>
    </row>
    <row r="3247" spans="1:19" x14ac:dyDescent="0.3">
      <c r="A3247">
        <v>480</v>
      </c>
      <c r="B3247">
        <v>-0.42299999999999999</v>
      </c>
      <c r="C3247">
        <v>-1.423</v>
      </c>
      <c r="D3247">
        <v>-2.42</v>
      </c>
      <c r="E3247">
        <v>-3.1240000000000001</v>
      </c>
      <c r="F3247">
        <v>-3.22</v>
      </c>
      <c r="G3247">
        <v>2.5</v>
      </c>
      <c r="H3247">
        <v>-0.01</v>
      </c>
      <c r="I3247">
        <v>2.7519999999999998</v>
      </c>
      <c r="J3247">
        <v>-0.442</v>
      </c>
      <c r="K3247">
        <v>-1.4259999999999999</v>
      </c>
      <c r="L3247">
        <v>-2.4180000000000001</v>
      </c>
      <c r="M3247">
        <v>-3.1269999999999998</v>
      </c>
      <c r="N3247">
        <v>-3.2440000000000002</v>
      </c>
      <c r="O3247">
        <v>1.0369999999999999</v>
      </c>
      <c r="P3247">
        <v>1.05</v>
      </c>
      <c r="Q3247">
        <v>1.0449999999999999</v>
      </c>
      <c r="R3247">
        <v>0.69099999999999995</v>
      </c>
      <c r="S3247">
        <v>0.315</v>
      </c>
    </row>
    <row r="3248" spans="1:19" x14ac:dyDescent="0.3">
      <c r="A3248">
        <v>540</v>
      </c>
      <c r="B3248">
        <v>-0.42299999999999999</v>
      </c>
      <c r="C3248">
        <v>-1.423</v>
      </c>
      <c r="D3248">
        <v>-2.42</v>
      </c>
      <c r="E3248">
        <v>-3.1240000000000001</v>
      </c>
      <c r="F3248">
        <v>-3.22</v>
      </c>
      <c r="G3248">
        <v>2.5</v>
      </c>
      <c r="H3248">
        <v>-0.01</v>
      </c>
      <c r="I3248">
        <v>2.7519999999999998</v>
      </c>
      <c r="J3248">
        <v>-0.44400000000000001</v>
      </c>
      <c r="K3248">
        <v>-1.427</v>
      </c>
      <c r="L3248">
        <v>-2.4180000000000001</v>
      </c>
      <c r="M3248">
        <v>-3.129</v>
      </c>
      <c r="N3248">
        <v>-3.2469999999999999</v>
      </c>
      <c r="O3248">
        <v>1.036</v>
      </c>
      <c r="P3248">
        <v>1.048</v>
      </c>
      <c r="Q3248">
        <v>1.0449999999999999</v>
      </c>
      <c r="R3248">
        <v>0.69699999999999995</v>
      </c>
      <c r="S3248">
        <v>0.317</v>
      </c>
    </row>
    <row r="3249" spans="1:19" x14ac:dyDescent="0.3">
      <c r="A3249">
        <v>600</v>
      </c>
      <c r="B3249">
        <v>-0.42299999999999999</v>
      </c>
      <c r="C3249">
        <v>-1.423</v>
      </c>
      <c r="D3249">
        <v>-2.42</v>
      </c>
      <c r="E3249">
        <v>-3.1240000000000001</v>
      </c>
      <c r="F3249">
        <v>-3.22</v>
      </c>
      <c r="G3249">
        <v>2.5</v>
      </c>
      <c r="H3249">
        <v>-0.01</v>
      </c>
      <c r="I3249">
        <v>2.7519999999999998</v>
      </c>
      <c r="J3249">
        <v>-0.44600000000000001</v>
      </c>
      <c r="K3249">
        <v>-1.4279999999999999</v>
      </c>
      <c r="L3249">
        <v>-2.4180000000000001</v>
      </c>
      <c r="M3249">
        <v>-3.1320000000000001</v>
      </c>
      <c r="N3249">
        <v>-3.25</v>
      </c>
      <c r="O3249">
        <v>1.0349999999999999</v>
      </c>
      <c r="P3249">
        <v>1.0469999999999999</v>
      </c>
      <c r="Q3249">
        <v>1.044</v>
      </c>
      <c r="R3249">
        <v>0.70199999999999996</v>
      </c>
      <c r="S3249">
        <v>0.318</v>
      </c>
    </row>
    <row r="3251" spans="1:19" x14ac:dyDescent="0.3">
      <c r="A3251" t="s">
        <v>0</v>
      </c>
      <c r="B3251" t="s">
        <v>251</v>
      </c>
    </row>
    <row r="3252" spans="1:19" x14ac:dyDescent="0.3">
      <c r="A3252">
        <v>0</v>
      </c>
      <c r="B3252">
        <v>-0.42299999999999999</v>
      </c>
      <c r="C3252">
        <v>-1.423</v>
      </c>
      <c r="D3252">
        <v>-2.42</v>
      </c>
      <c r="E3252">
        <v>-3.1240000000000001</v>
      </c>
      <c r="F3252">
        <v>-3.22</v>
      </c>
      <c r="G3252">
        <v>2.5</v>
      </c>
      <c r="H3252">
        <v>-0.01</v>
      </c>
      <c r="I3252">
        <v>2.5270000000000001</v>
      </c>
      <c r="J3252">
        <v>-0.42299999999999999</v>
      </c>
      <c r="K3252">
        <v>-1.423</v>
      </c>
      <c r="L3252">
        <v>-2.42</v>
      </c>
      <c r="M3252">
        <v>-3.1240000000000001</v>
      </c>
      <c r="N3252">
        <v>-3.22</v>
      </c>
      <c r="O3252">
        <v>1.0389999999999999</v>
      </c>
      <c r="P3252">
        <v>1.0389999999999999</v>
      </c>
      <c r="Q3252">
        <v>1.032</v>
      </c>
      <c r="R3252">
        <v>0.67200000000000004</v>
      </c>
      <c r="S3252">
        <v>0.26900000000000002</v>
      </c>
    </row>
    <row r="3253" spans="1:19" x14ac:dyDescent="0.3">
      <c r="A3253">
        <v>60</v>
      </c>
      <c r="B3253">
        <v>-0.42299999999999999</v>
      </c>
      <c r="C3253">
        <v>-1.423</v>
      </c>
      <c r="D3253">
        <v>-2.42</v>
      </c>
      <c r="E3253">
        <v>-3.1240000000000001</v>
      </c>
      <c r="F3253">
        <v>-3.22</v>
      </c>
      <c r="G3253">
        <v>2.5</v>
      </c>
      <c r="H3253">
        <v>-0.01</v>
      </c>
      <c r="I3253">
        <v>2.5270000000000001</v>
      </c>
      <c r="J3253">
        <v>-0.42699999999999999</v>
      </c>
      <c r="K3253">
        <v>-1.423</v>
      </c>
      <c r="L3253">
        <v>-2.42</v>
      </c>
      <c r="M3253">
        <v>-3.1240000000000001</v>
      </c>
      <c r="N3253">
        <v>-3.22</v>
      </c>
      <c r="O3253">
        <v>1.04</v>
      </c>
      <c r="P3253">
        <v>1.05</v>
      </c>
      <c r="Q3253">
        <v>1.042</v>
      </c>
      <c r="R3253">
        <v>0.67600000000000005</v>
      </c>
      <c r="S3253">
        <v>0.27</v>
      </c>
    </row>
    <row r="3254" spans="1:19" x14ac:dyDescent="0.3">
      <c r="A3254">
        <v>120</v>
      </c>
      <c r="B3254">
        <v>-0.42299999999999999</v>
      </c>
      <c r="C3254">
        <v>-1.423</v>
      </c>
      <c r="D3254">
        <v>-2.42</v>
      </c>
      <c r="E3254">
        <v>-3.1240000000000001</v>
      </c>
      <c r="F3254">
        <v>-3.22</v>
      </c>
      <c r="G3254">
        <v>2.5</v>
      </c>
      <c r="H3254">
        <v>-0.01</v>
      </c>
      <c r="I3254">
        <v>2.5270000000000001</v>
      </c>
      <c r="J3254">
        <v>-0.42899999999999999</v>
      </c>
      <c r="K3254">
        <v>-1.423</v>
      </c>
      <c r="L3254">
        <v>-2.419</v>
      </c>
      <c r="M3254">
        <v>-3.1230000000000002</v>
      </c>
      <c r="N3254">
        <v>-3.22</v>
      </c>
      <c r="O3254">
        <v>1.04</v>
      </c>
      <c r="P3254">
        <v>1.0509999999999999</v>
      </c>
      <c r="Q3254">
        <v>1.044</v>
      </c>
      <c r="R3254">
        <v>0.67800000000000005</v>
      </c>
      <c r="S3254">
        <v>0.27</v>
      </c>
    </row>
    <row r="3255" spans="1:19" x14ac:dyDescent="0.3">
      <c r="A3255">
        <v>180</v>
      </c>
      <c r="B3255">
        <v>-0.42299999999999999</v>
      </c>
      <c r="C3255">
        <v>-1.423</v>
      </c>
      <c r="D3255">
        <v>-2.42</v>
      </c>
      <c r="E3255">
        <v>-3.1240000000000001</v>
      </c>
      <c r="F3255">
        <v>-3.22</v>
      </c>
      <c r="G3255">
        <v>2.5</v>
      </c>
      <c r="H3255">
        <v>-0.01</v>
      </c>
      <c r="I3255">
        <v>2.5270000000000001</v>
      </c>
      <c r="J3255">
        <v>-0.432</v>
      </c>
      <c r="K3255">
        <v>-1.423</v>
      </c>
      <c r="L3255">
        <v>-2.419</v>
      </c>
      <c r="M3255">
        <v>-3.1230000000000002</v>
      </c>
      <c r="N3255">
        <v>-3.22</v>
      </c>
      <c r="O3255">
        <v>1.04</v>
      </c>
      <c r="P3255">
        <v>1.054</v>
      </c>
      <c r="Q3255">
        <v>1.044</v>
      </c>
      <c r="R3255">
        <v>0.67900000000000005</v>
      </c>
      <c r="S3255">
        <v>0.27</v>
      </c>
    </row>
    <row r="3256" spans="1:19" x14ac:dyDescent="0.3">
      <c r="A3256">
        <v>240</v>
      </c>
      <c r="B3256">
        <v>-0.42299999999999999</v>
      </c>
      <c r="C3256">
        <v>-1.423</v>
      </c>
      <c r="D3256">
        <v>-2.42</v>
      </c>
      <c r="E3256">
        <v>-3.1240000000000001</v>
      </c>
      <c r="F3256">
        <v>-3.22</v>
      </c>
      <c r="G3256">
        <v>2.5</v>
      </c>
      <c r="H3256">
        <v>-0.01</v>
      </c>
      <c r="I3256">
        <v>2.5270000000000001</v>
      </c>
      <c r="J3256">
        <v>-0.434</v>
      </c>
      <c r="K3256">
        <v>-1.423</v>
      </c>
      <c r="L3256">
        <v>-2.419</v>
      </c>
      <c r="M3256">
        <v>-3.1230000000000002</v>
      </c>
      <c r="N3256">
        <v>-3.22</v>
      </c>
      <c r="O3256">
        <v>1.04</v>
      </c>
      <c r="P3256">
        <v>1.054</v>
      </c>
      <c r="Q3256">
        <v>1.044</v>
      </c>
      <c r="R3256">
        <v>0.67900000000000005</v>
      </c>
      <c r="S3256">
        <v>0.27</v>
      </c>
    </row>
    <row r="3257" spans="1:19" x14ac:dyDescent="0.3">
      <c r="A3257">
        <v>300</v>
      </c>
      <c r="B3257">
        <v>-0.42299999999999999</v>
      </c>
      <c r="C3257">
        <v>-1.423</v>
      </c>
      <c r="D3257">
        <v>-2.42</v>
      </c>
      <c r="E3257">
        <v>-3.1240000000000001</v>
      </c>
      <c r="F3257">
        <v>-3.22</v>
      </c>
      <c r="G3257">
        <v>2.5</v>
      </c>
      <c r="H3257">
        <v>-0.01</v>
      </c>
      <c r="I3257">
        <v>2.5270000000000001</v>
      </c>
      <c r="J3257">
        <v>-0.436</v>
      </c>
      <c r="K3257">
        <v>-1.423</v>
      </c>
      <c r="L3257">
        <v>-2.419</v>
      </c>
      <c r="M3257">
        <v>-3.1230000000000002</v>
      </c>
      <c r="N3257">
        <v>-3.22</v>
      </c>
      <c r="O3257">
        <v>1.0389999999999999</v>
      </c>
      <c r="P3257">
        <v>1.0529999999999999</v>
      </c>
      <c r="Q3257">
        <v>1.044</v>
      </c>
      <c r="R3257">
        <v>0.67900000000000005</v>
      </c>
      <c r="S3257">
        <v>0.27200000000000002</v>
      </c>
    </row>
    <row r="3258" spans="1:19" x14ac:dyDescent="0.3">
      <c r="A3258">
        <v>360</v>
      </c>
      <c r="B3258">
        <v>-0.42299999999999999</v>
      </c>
      <c r="C3258">
        <v>-1.423</v>
      </c>
      <c r="D3258">
        <v>-2.42</v>
      </c>
      <c r="E3258">
        <v>-3.1240000000000001</v>
      </c>
      <c r="F3258">
        <v>-3.22</v>
      </c>
      <c r="G3258">
        <v>2.5</v>
      </c>
      <c r="H3258">
        <v>-0.01</v>
      </c>
      <c r="I3258">
        <v>2.5270000000000001</v>
      </c>
      <c r="J3258">
        <v>-0.438</v>
      </c>
      <c r="K3258">
        <v>-1.4239999999999999</v>
      </c>
      <c r="L3258">
        <v>-2.419</v>
      </c>
      <c r="M3258">
        <v>-3.1230000000000002</v>
      </c>
      <c r="N3258">
        <v>-3.22</v>
      </c>
      <c r="O3258">
        <v>1.038</v>
      </c>
      <c r="P3258">
        <v>1.052</v>
      </c>
      <c r="Q3258">
        <v>1.044</v>
      </c>
      <c r="R3258">
        <v>0.68</v>
      </c>
      <c r="S3258">
        <v>0.27300000000000002</v>
      </c>
    </row>
    <row r="3259" spans="1:19" x14ac:dyDescent="0.3">
      <c r="A3259">
        <v>420</v>
      </c>
      <c r="B3259">
        <v>-0.42299999999999999</v>
      </c>
      <c r="C3259">
        <v>-1.423</v>
      </c>
      <c r="D3259">
        <v>-2.42</v>
      </c>
      <c r="E3259">
        <v>-3.1240000000000001</v>
      </c>
      <c r="F3259">
        <v>-3.22</v>
      </c>
      <c r="G3259">
        <v>2.5</v>
      </c>
      <c r="H3259">
        <v>-0.01</v>
      </c>
      <c r="I3259">
        <v>2.5270000000000001</v>
      </c>
      <c r="J3259">
        <v>-0.44</v>
      </c>
      <c r="K3259">
        <v>-1.425</v>
      </c>
      <c r="L3259">
        <v>-2.419</v>
      </c>
      <c r="M3259">
        <v>-3.1230000000000002</v>
      </c>
      <c r="N3259">
        <v>-3.22</v>
      </c>
      <c r="O3259">
        <v>1.0369999999999999</v>
      </c>
      <c r="P3259">
        <v>1.0509999999999999</v>
      </c>
      <c r="Q3259">
        <v>1.0449999999999999</v>
      </c>
      <c r="R3259">
        <v>0.68</v>
      </c>
      <c r="S3259">
        <v>0.27300000000000002</v>
      </c>
    </row>
    <row r="3260" spans="1:19" x14ac:dyDescent="0.3">
      <c r="A3260">
        <v>480</v>
      </c>
      <c r="B3260">
        <v>-0.42299999999999999</v>
      </c>
      <c r="C3260">
        <v>-1.423</v>
      </c>
      <c r="D3260">
        <v>-2.42</v>
      </c>
      <c r="E3260">
        <v>-3.1240000000000001</v>
      </c>
      <c r="F3260">
        <v>-3.22</v>
      </c>
      <c r="G3260">
        <v>2.5</v>
      </c>
      <c r="H3260">
        <v>-0.01</v>
      </c>
      <c r="I3260">
        <v>2.5270000000000001</v>
      </c>
      <c r="J3260">
        <v>-0.442</v>
      </c>
      <c r="K3260">
        <v>-1.4259999999999999</v>
      </c>
      <c r="L3260">
        <v>-2.4180000000000001</v>
      </c>
      <c r="M3260">
        <v>-3.1230000000000002</v>
      </c>
      <c r="N3260">
        <v>-3.22</v>
      </c>
      <c r="O3260">
        <v>1.0369999999999999</v>
      </c>
      <c r="P3260">
        <v>1.05</v>
      </c>
      <c r="Q3260">
        <v>1.0449999999999999</v>
      </c>
      <c r="R3260">
        <v>0.68</v>
      </c>
      <c r="S3260">
        <v>0.27300000000000002</v>
      </c>
    </row>
    <row r="3261" spans="1:19" x14ac:dyDescent="0.3">
      <c r="A3261">
        <v>540</v>
      </c>
      <c r="B3261">
        <v>-0.42299999999999999</v>
      </c>
      <c r="C3261">
        <v>-1.423</v>
      </c>
      <c r="D3261">
        <v>-2.42</v>
      </c>
      <c r="E3261">
        <v>-3.1240000000000001</v>
      </c>
      <c r="F3261">
        <v>-3.22</v>
      </c>
      <c r="G3261">
        <v>2.5</v>
      </c>
      <c r="H3261">
        <v>-0.01</v>
      </c>
      <c r="I3261">
        <v>2.5270000000000001</v>
      </c>
      <c r="J3261">
        <v>-0.44400000000000001</v>
      </c>
      <c r="K3261">
        <v>-1.427</v>
      </c>
      <c r="L3261">
        <v>-2.4180000000000001</v>
      </c>
      <c r="M3261">
        <v>-3.1230000000000002</v>
      </c>
      <c r="N3261">
        <v>-3.22</v>
      </c>
      <c r="O3261">
        <v>1.036</v>
      </c>
      <c r="P3261">
        <v>1.048</v>
      </c>
      <c r="Q3261">
        <v>1.0449999999999999</v>
      </c>
      <c r="R3261">
        <v>0.68</v>
      </c>
      <c r="S3261">
        <v>0.27300000000000002</v>
      </c>
    </row>
    <row r="3262" spans="1:19" x14ac:dyDescent="0.3">
      <c r="A3262">
        <v>600</v>
      </c>
      <c r="B3262">
        <v>-0.42299999999999999</v>
      </c>
      <c r="C3262">
        <v>-1.423</v>
      </c>
      <c r="D3262">
        <v>-2.42</v>
      </c>
      <c r="E3262">
        <v>-3.1240000000000001</v>
      </c>
      <c r="F3262">
        <v>-3.22</v>
      </c>
      <c r="G3262">
        <v>2.5</v>
      </c>
      <c r="H3262">
        <v>-0.01</v>
      </c>
      <c r="I3262">
        <v>2.5270000000000001</v>
      </c>
      <c r="J3262">
        <v>-0.44600000000000001</v>
      </c>
      <c r="K3262">
        <v>-1.4279999999999999</v>
      </c>
      <c r="L3262">
        <v>-2.4180000000000001</v>
      </c>
      <c r="M3262">
        <v>-3.1230000000000002</v>
      </c>
      <c r="N3262">
        <v>-3.22</v>
      </c>
      <c r="O3262">
        <v>1.0349999999999999</v>
      </c>
      <c r="P3262">
        <v>1.0469999999999999</v>
      </c>
      <c r="Q3262">
        <v>1.044</v>
      </c>
      <c r="R3262">
        <v>0.68100000000000005</v>
      </c>
      <c r="S3262">
        <v>0.27300000000000002</v>
      </c>
    </row>
    <row r="3264" spans="1:19" x14ac:dyDescent="0.3">
      <c r="A3264" t="s">
        <v>0</v>
      </c>
      <c r="B3264" t="s">
        <v>252</v>
      </c>
    </row>
    <row r="3265" spans="1:19" x14ac:dyDescent="0.3">
      <c r="A3265">
        <v>0</v>
      </c>
      <c r="B3265">
        <v>-0.42299999999999999</v>
      </c>
      <c r="C3265">
        <v>-1.423</v>
      </c>
      <c r="D3265">
        <v>-2.42</v>
      </c>
      <c r="E3265">
        <v>-3.1240000000000001</v>
      </c>
      <c r="F3265">
        <v>-3.22</v>
      </c>
      <c r="G3265">
        <v>2.5</v>
      </c>
      <c r="H3265">
        <v>-0.01</v>
      </c>
      <c r="I3265">
        <v>2.2909999999999999</v>
      </c>
      <c r="J3265">
        <v>-0.42299999999999999</v>
      </c>
      <c r="K3265">
        <v>-1.423</v>
      </c>
      <c r="L3265">
        <v>-2.42</v>
      </c>
      <c r="M3265">
        <v>-3.1240000000000001</v>
      </c>
      <c r="N3265">
        <v>-3.22</v>
      </c>
      <c r="O3265">
        <v>1.0389999999999999</v>
      </c>
      <c r="P3265">
        <v>1.0389999999999999</v>
      </c>
      <c r="Q3265">
        <v>1.032</v>
      </c>
      <c r="R3265">
        <v>0.67200000000000004</v>
      </c>
      <c r="S3265">
        <v>0.26900000000000002</v>
      </c>
    </row>
    <row r="3266" spans="1:19" x14ac:dyDescent="0.3">
      <c r="A3266">
        <v>60</v>
      </c>
      <c r="B3266">
        <v>-0.42299999999999999</v>
      </c>
      <c r="C3266">
        <v>-1.423</v>
      </c>
      <c r="D3266">
        <v>-2.42</v>
      </c>
      <c r="E3266">
        <v>-3.1240000000000001</v>
      </c>
      <c r="F3266">
        <v>-3.22</v>
      </c>
      <c r="G3266">
        <v>2.5</v>
      </c>
      <c r="H3266">
        <v>-0.01</v>
      </c>
      <c r="I3266">
        <v>2.2909999999999999</v>
      </c>
      <c r="J3266">
        <v>-0.42699999999999999</v>
      </c>
      <c r="K3266">
        <v>-1.423</v>
      </c>
      <c r="L3266">
        <v>-2.42</v>
      </c>
      <c r="M3266">
        <v>-3.1240000000000001</v>
      </c>
      <c r="N3266">
        <v>-3.2170000000000001</v>
      </c>
      <c r="O3266">
        <v>1.04</v>
      </c>
      <c r="P3266">
        <v>1.0489999999999999</v>
      </c>
      <c r="Q3266">
        <v>1.0409999999999999</v>
      </c>
      <c r="R3266">
        <v>0.67700000000000005</v>
      </c>
      <c r="S3266">
        <v>0.26100000000000001</v>
      </c>
    </row>
    <row r="3267" spans="1:19" x14ac:dyDescent="0.3">
      <c r="A3267">
        <v>120</v>
      </c>
      <c r="B3267">
        <v>-0.42299999999999999</v>
      </c>
      <c r="C3267">
        <v>-1.423</v>
      </c>
      <c r="D3267">
        <v>-2.42</v>
      </c>
      <c r="E3267">
        <v>-3.1240000000000001</v>
      </c>
      <c r="F3267">
        <v>-3.22</v>
      </c>
      <c r="G3267">
        <v>2.5</v>
      </c>
      <c r="H3267">
        <v>-0.01</v>
      </c>
      <c r="I3267">
        <v>2.2909999999999999</v>
      </c>
      <c r="J3267">
        <v>-0.42899999999999999</v>
      </c>
      <c r="K3267">
        <v>-1.4239999999999999</v>
      </c>
      <c r="L3267">
        <v>-2.419</v>
      </c>
      <c r="M3267">
        <v>-3.1230000000000002</v>
      </c>
      <c r="N3267">
        <v>-3.214</v>
      </c>
      <c r="O3267">
        <v>1.0409999999999999</v>
      </c>
      <c r="P3267">
        <v>1.052</v>
      </c>
      <c r="Q3267">
        <v>1.0429999999999999</v>
      </c>
      <c r="R3267">
        <v>0.67700000000000005</v>
      </c>
      <c r="S3267">
        <v>0.255</v>
      </c>
    </row>
    <row r="3268" spans="1:19" x14ac:dyDescent="0.3">
      <c r="A3268">
        <v>180</v>
      </c>
      <c r="B3268">
        <v>-0.42299999999999999</v>
      </c>
      <c r="C3268">
        <v>-1.423</v>
      </c>
      <c r="D3268">
        <v>-2.42</v>
      </c>
      <c r="E3268">
        <v>-3.1240000000000001</v>
      </c>
      <c r="F3268">
        <v>-3.22</v>
      </c>
      <c r="G3268">
        <v>2.5</v>
      </c>
      <c r="H3268">
        <v>-0.01</v>
      </c>
      <c r="I3268">
        <v>2.2909999999999999</v>
      </c>
      <c r="J3268">
        <v>-0.432</v>
      </c>
      <c r="K3268">
        <v>-1.423</v>
      </c>
      <c r="L3268">
        <v>-2.419</v>
      </c>
      <c r="M3268">
        <v>-3.1230000000000002</v>
      </c>
      <c r="N3268">
        <v>-3.2109999999999999</v>
      </c>
      <c r="O3268">
        <v>1.04</v>
      </c>
      <c r="P3268">
        <v>1.054</v>
      </c>
      <c r="Q3268">
        <v>1.0449999999999999</v>
      </c>
      <c r="R3268">
        <v>0.67800000000000005</v>
      </c>
      <c r="S3268">
        <v>0.249</v>
      </c>
    </row>
    <row r="3269" spans="1:19" x14ac:dyDescent="0.3">
      <c r="A3269">
        <v>240</v>
      </c>
      <c r="B3269">
        <v>-0.42299999999999999</v>
      </c>
      <c r="C3269">
        <v>-1.423</v>
      </c>
      <c r="D3269">
        <v>-2.42</v>
      </c>
      <c r="E3269">
        <v>-3.1240000000000001</v>
      </c>
      <c r="F3269">
        <v>-3.22</v>
      </c>
      <c r="G3269">
        <v>2.5</v>
      </c>
      <c r="H3269">
        <v>-0.01</v>
      </c>
      <c r="I3269">
        <v>2.2909999999999999</v>
      </c>
      <c r="J3269">
        <v>-0.434</v>
      </c>
      <c r="K3269">
        <v>-1.423</v>
      </c>
      <c r="L3269">
        <v>-2.419</v>
      </c>
      <c r="M3269">
        <v>-3.1240000000000001</v>
      </c>
      <c r="N3269">
        <v>-3.2080000000000002</v>
      </c>
      <c r="O3269">
        <v>1.04</v>
      </c>
      <c r="P3269">
        <v>1.054</v>
      </c>
      <c r="Q3269">
        <v>1.0449999999999999</v>
      </c>
      <c r="R3269">
        <v>0.68200000000000005</v>
      </c>
      <c r="S3269">
        <v>0.24299999999999999</v>
      </c>
    </row>
    <row r="3270" spans="1:19" x14ac:dyDescent="0.3">
      <c r="A3270">
        <v>300</v>
      </c>
      <c r="B3270">
        <v>-0.42299999999999999</v>
      </c>
      <c r="C3270">
        <v>-1.423</v>
      </c>
      <c r="D3270">
        <v>-2.42</v>
      </c>
      <c r="E3270">
        <v>-3.1240000000000001</v>
      </c>
      <c r="F3270">
        <v>-3.22</v>
      </c>
      <c r="G3270">
        <v>2.5</v>
      </c>
      <c r="H3270">
        <v>-0.01</v>
      </c>
      <c r="I3270">
        <v>2.2909999999999999</v>
      </c>
      <c r="J3270">
        <v>-0.436</v>
      </c>
      <c r="K3270">
        <v>-1.423</v>
      </c>
      <c r="L3270">
        <v>-2.4180000000000001</v>
      </c>
      <c r="M3270">
        <v>-3.1240000000000001</v>
      </c>
      <c r="N3270">
        <v>-3.2050000000000001</v>
      </c>
      <c r="O3270">
        <v>1.0389999999999999</v>
      </c>
      <c r="P3270">
        <v>1.0529999999999999</v>
      </c>
      <c r="Q3270">
        <v>1.0429999999999999</v>
      </c>
      <c r="R3270">
        <v>0.68200000000000005</v>
      </c>
      <c r="S3270">
        <v>0.24</v>
      </c>
    </row>
    <row r="3271" spans="1:19" x14ac:dyDescent="0.3">
      <c r="A3271">
        <v>360</v>
      </c>
      <c r="B3271">
        <v>-0.42299999999999999</v>
      </c>
      <c r="C3271">
        <v>-1.423</v>
      </c>
      <c r="D3271">
        <v>-2.42</v>
      </c>
      <c r="E3271">
        <v>-3.1240000000000001</v>
      </c>
      <c r="F3271">
        <v>-3.22</v>
      </c>
      <c r="G3271">
        <v>2.5</v>
      </c>
      <c r="H3271">
        <v>-0.01</v>
      </c>
      <c r="I3271">
        <v>2.2909999999999999</v>
      </c>
      <c r="J3271">
        <v>-0.438</v>
      </c>
      <c r="K3271">
        <v>-1.4239999999999999</v>
      </c>
      <c r="L3271">
        <v>-2.419</v>
      </c>
      <c r="M3271">
        <v>-3.1230000000000002</v>
      </c>
      <c r="N3271">
        <v>-3.202</v>
      </c>
      <c r="O3271">
        <v>1.038</v>
      </c>
      <c r="P3271">
        <v>1.052</v>
      </c>
      <c r="Q3271">
        <v>1.0449999999999999</v>
      </c>
      <c r="R3271">
        <v>0.67900000000000005</v>
      </c>
      <c r="S3271">
        <v>0.23699999999999999</v>
      </c>
    </row>
    <row r="3272" spans="1:19" x14ac:dyDescent="0.3">
      <c r="A3272">
        <v>420</v>
      </c>
      <c r="B3272">
        <v>-0.42299999999999999</v>
      </c>
      <c r="C3272">
        <v>-1.423</v>
      </c>
      <c r="D3272">
        <v>-2.42</v>
      </c>
      <c r="E3272">
        <v>-3.1240000000000001</v>
      </c>
      <c r="F3272">
        <v>-3.22</v>
      </c>
      <c r="G3272">
        <v>2.5</v>
      </c>
      <c r="H3272">
        <v>-0.01</v>
      </c>
      <c r="I3272">
        <v>2.2909999999999999</v>
      </c>
      <c r="J3272">
        <v>-0.44</v>
      </c>
      <c r="K3272">
        <v>-1.425</v>
      </c>
      <c r="L3272">
        <v>-2.419</v>
      </c>
      <c r="M3272">
        <v>-3.121</v>
      </c>
      <c r="N3272">
        <v>-3.1989999999999998</v>
      </c>
      <c r="O3272">
        <v>1.0369999999999999</v>
      </c>
      <c r="P3272">
        <v>1.0509999999999999</v>
      </c>
      <c r="Q3272">
        <v>1.0449999999999999</v>
      </c>
      <c r="R3272">
        <v>0.67400000000000004</v>
      </c>
      <c r="S3272">
        <v>0.23400000000000001</v>
      </c>
    </row>
    <row r="3273" spans="1:19" x14ac:dyDescent="0.3">
      <c r="A3273">
        <v>480</v>
      </c>
      <c r="B3273">
        <v>-0.42299999999999999</v>
      </c>
      <c r="C3273">
        <v>-1.423</v>
      </c>
      <c r="D3273">
        <v>-2.42</v>
      </c>
      <c r="E3273">
        <v>-3.1240000000000001</v>
      </c>
      <c r="F3273">
        <v>-3.22</v>
      </c>
      <c r="G3273">
        <v>2.5</v>
      </c>
      <c r="H3273">
        <v>-0.01</v>
      </c>
      <c r="I3273">
        <v>2.2909999999999999</v>
      </c>
      <c r="J3273">
        <v>-0.442</v>
      </c>
      <c r="K3273">
        <v>-1.4259999999999999</v>
      </c>
      <c r="L3273">
        <v>-2.4180000000000001</v>
      </c>
      <c r="M3273">
        <v>-3.1190000000000002</v>
      </c>
      <c r="N3273">
        <v>-3.1960000000000002</v>
      </c>
      <c r="O3273">
        <v>1.0369999999999999</v>
      </c>
      <c r="P3273">
        <v>1.05</v>
      </c>
      <c r="Q3273">
        <v>1.0449999999999999</v>
      </c>
      <c r="R3273">
        <v>0.66900000000000004</v>
      </c>
      <c r="S3273">
        <v>0.23200000000000001</v>
      </c>
    </row>
    <row r="3274" spans="1:19" x14ac:dyDescent="0.3">
      <c r="A3274">
        <v>540</v>
      </c>
      <c r="B3274">
        <v>-0.42299999999999999</v>
      </c>
      <c r="C3274">
        <v>-1.423</v>
      </c>
      <c r="D3274">
        <v>-2.42</v>
      </c>
      <c r="E3274">
        <v>-3.1240000000000001</v>
      </c>
      <c r="F3274">
        <v>-3.22</v>
      </c>
      <c r="G3274">
        <v>2.5</v>
      </c>
      <c r="H3274">
        <v>-0.01</v>
      </c>
      <c r="I3274">
        <v>2.2909999999999999</v>
      </c>
      <c r="J3274">
        <v>-0.44400000000000001</v>
      </c>
      <c r="K3274">
        <v>-1.427</v>
      </c>
      <c r="L3274">
        <v>-2.4180000000000001</v>
      </c>
      <c r="M3274">
        <v>-3.117</v>
      </c>
      <c r="N3274">
        <v>-3.1930000000000001</v>
      </c>
      <c r="O3274">
        <v>1.036</v>
      </c>
      <c r="P3274">
        <v>1.048</v>
      </c>
      <c r="Q3274">
        <v>1.0449999999999999</v>
      </c>
      <c r="R3274">
        <v>0.66300000000000003</v>
      </c>
      <c r="S3274">
        <v>0.22900000000000001</v>
      </c>
    </row>
    <row r="3275" spans="1:19" x14ac:dyDescent="0.3">
      <c r="A3275">
        <v>600</v>
      </c>
      <c r="B3275">
        <v>-0.42299999999999999</v>
      </c>
      <c r="C3275">
        <v>-1.423</v>
      </c>
      <c r="D3275">
        <v>-2.42</v>
      </c>
      <c r="E3275">
        <v>-3.1240000000000001</v>
      </c>
      <c r="F3275">
        <v>-3.22</v>
      </c>
      <c r="G3275">
        <v>2.5</v>
      </c>
      <c r="H3275">
        <v>-0.01</v>
      </c>
      <c r="I3275">
        <v>2.2909999999999999</v>
      </c>
      <c r="J3275">
        <v>-0.44600000000000001</v>
      </c>
      <c r="K3275">
        <v>-1.4279999999999999</v>
      </c>
      <c r="L3275">
        <v>-2.4180000000000001</v>
      </c>
      <c r="M3275">
        <v>-3.1139999999999999</v>
      </c>
      <c r="N3275">
        <v>-3.19</v>
      </c>
      <c r="O3275">
        <v>1.0349999999999999</v>
      </c>
      <c r="P3275">
        <v>1.0469999999999999</v>
      </c>
      <c r="Q3275">
        <v>1.044</v>
      </c>
      <c r="R3275">
        <v>0.65900000000000003</v>
      </c>
      <c r="S3275">
        <v>0.22700000000000001</v>
      </c>
    </row>
    <row r="3277" spans="1:19" x14ac:dyDescent="0.3">
      <c r="A3277" t="s">
        <v>0</v>
      </c>
      <c r="B3277" t="s">
        <v>253</v>
      </c>
    </row>
    <row r="3278" spans="1:19" x14ac:dyDescent="0.3">
      <c r="A3278">
        <v>0</v>
      </c>
      <c r="B3278">
        <v>-0.42299999999999999</v>
      </c>
      <c r="C3278">
        <v>-1.423</v>
      </c>
      <c r="D3278">
        <v>-2.419</v>
      </c>
      <c r="E3278">
        <v>-3.117</v>
      </c>
      <c r="F3278">
        <v>-3.21</v>
      </c>
      <c r="G3278">
        <v>2.5</v>
      </c>
      <c r="H3278">
        <v>-0.01</v>
      </c>
      <c r="I3278">
        <v>2.7559999999999998</v>
      </c>
      <c r="J3278">
        <v>-0.42299999999999999</v>
      </c>
      <c r="K3278">
        <v>-1.423</v>
      </c>
      <c r="L3278">
        <v>-2.419</v>
      </c>
      <c r="M3278">
        <v>-3.117</v>
      </c>
      <c r="N3278">
        <v>-3.21</v>
      </c>
      <c r="O3278">
        <v>1.0389999999999999</v>
      </c>
      <c r="P3278">
        <v>1.0389999999999999</v>
      </c>
      <c r="Q3278">
        <v>1.0309999999999999</v>
      </c>
      <c r="R3278">
        <v>0.66600000000000004</v>
      </c>
      <c r="S3278">
        <v>0.26600000000000001</v>
      </c>
    </row>
    <row r="3279" spans="1:19" x14ac:dyDescent="0.3">
      <c r="A3279">
        <v>60</v>
      </c>
      <c r="B3279">
        <v>-0.42299999999999999</v>
      </c>
      <c r="C3279">
        <v>-1.423</v>
      </c>
      <c r="D3279">
        <v>-2.419</v>
      </c>
      <c r="E3279">
        <v>-3.117</v>
      </c>
      <c r="F3279">
        <v>-3.21</v>
      </c>
      <c r="G3279">
        <v>2.5</v>
      </c>
      <c r="H3279">
        <v>-0.01</v>
      </c>
      <c r="I3279">
        <v>2.7559999999999998</v>
      </c>
      <c r="J3279">
        <v>-0.42699999999999999</v>
      </c>
      <c r="K3279">
        <v>-1.423</v>
      </c>
      <c r="L3279">
        <v>-2.419</v>
      </c>
      <c r="M3279">
        <v>-3.1160000000000001</v>
      </c>
      <c r="N3279">
        <v>-3.2130000000000001</v>
      </c>
      <c r="O3279">
        <v>1.04</v>
      </c>
      <c r="P3279">
        <v>1.05</v>
      </c>
      <c r="Q3279">
        <v>1.0409999999999999</v>
      </c>
      <c r="R3279">
        <v>0.66800000000000004</v>
      </c>
      <c r="S3279">
        <v>0.27500000000000002</v>
      </c>
    </row>
    <row r="3280" spans="1:19" x14ac:dyDescent="0.3">
      <c r="A3280">
        <v>120</v>
      </c>
      <c r="B3280">
        <v>-0.42299999999999999</v>
      </c>
      <c r="C3280">
        <v>-1.423</v>
      </c>
      <c r="D3280">
        <v>-2.419</v>
      </c>
      <c r="E3280">
        <v>-3.117</v>
      </c>
      <c r="F3280">
        <v>-3.21</v>
      </c>
      <c r="G3280">
        <v>2.5</v>
      </c>
      <c r="H3280">
        <v>-0.01</v>
      </c>
      <c r="I3280">
        <v>2.7559999999999998</v>
      </c>
      <c r="J3280">
        <v>-0.42899999999999999</v>
      </c>
      <c r="K3280">
        <v>-1.423</v>
      </c>
      <c r="L3280">
        <v>-2.419</v>
      </c>
      <c r="M3280">
        <v>-3.1160000000000001</v>
      </c>
      <c r="N3280">
        <v>-3.2160000000000002</v>
      </c>
      <c r="O3280">
        <v>1.04</v>
      </c>
      <c r="P3280">
        <v>1.0509999999999999</v>
      </c>
      <c r="Q3280">
        <v>1.044</v>
      </c>
      <c r="R3280">
        <v>0.67300000000000004</v>
      </c>
      <c r="S3280">
        <v>0.28399999999999997</v>
      </c>
    </row>
    <row r="3281" spans="1:19" x14ac:dyDescent="0.3">
      <c r="A3281">
        <v>180</v>
      </c>
      <c r="B3281">
        <v>-0.42299999999999999</v>
      </c>
      <c r="C3281">
        <v>-1.423</v>
      </c>
      <c r="D3281">
        <v>-2.419</v>
      </c>
      <c r="E3281">
        <v>-3.117</v>
      </c>
      <c r="F3281">
        <v>-3.21</v>
      </c>
      <c r="G3281">
        <v>2.5</v>
      </c>
      <c r="H3281">
        <v>-0.01</v>
      </c>
      <c r="I3281">
        <v>2.7559999999999998</v>
      </c>
      <c r="J3281">
        <v>-0.432</v>
      </c>
      <c r="K3281">
        <v>-1.423</v>
      </c>
      <c r="L3281">
        <v>-2.4180000000000001</v>
      </c>
      <c r="M3281">
        <v>-3.1160000000000001</v>
      </c>
      <c r="N3281">
        <v>-3.2189999999999999</v>
      </c>
      <c r="O3281">
        <v>1.04</v>
      </c>
      <c r="P3281">
        <v>1.054</v>
      </c>
      <c r="Q3281">
        <v>1.042</v>
      </c>
      <c r="R3281">
        <v>0.67300000000000004</v>
      </c>
      <c r="S3281">
        <v>0.28999999999999998</v>
      </c>
    </row>
    <row r="3282" spans="1:19" x14ac:dyDescent="0.3">
      <c r="A3282">
        <v>240</v>
      </c>
      <c r="B3282">
        <v>-0.42299999999999999</v>
      </c>
      <c r="C3282">
        <v>-1.423</v>
      </c>
      <c r="D3282">
        <v>-2.419</v>
      </c>
      <c r="E3282">
        <v>-3.117</v>
      </c>
      <c r="F3282">
        <v>-3.21</v>
      </c>
      <c r="G3282">
        <v>2.5</v>
      </c>
      <c r="H3282">
        <v>-0.01</v>
      </c>
      <c r="I3282">
        <v>2.7559999999999998</v>
      </c>
      <c r="J3282">
        <v>-0.434</v>
      </c>
      <c r="K3282">
        <v>-1.423</v>
      </c>
      <c r="L3282">
        <v>-2.4180000000000001</v>
      </c>
      <c r="M3282">
        <v>-3.1150000000000002</v>
      </c>
      <c r="N3282">
        <v>-3.222</v>
      </c>
      <c r="O3282">
        <v>1.04</v>
      </c>
      <c r="P3282">
        <v>1.054</v>
      </c>
      <c r="Q3282">
        <v>1.044</v>
      </c>
      <c r="R3282">
        <v>0.67</v>
      </c>
      <c r="S3282">
        <v>0.29499999999999998</v>
      </c>
    </row>
    <row r="3283" spans="1:19" x14ac:dyDescent="0.3">
      <c r="A3283">
        <v>300</v>
      </c>
      <c r="B3283">
        <v>-0.42299999999999999</v>
      </c>
      <c r="C3283">
        <v>-1.423</v>
      </c>
      <c r="D3283">
        <v>-2.419</v>
      </c>
      <c r="E3283">
        <v>-3.117</v>
      </c>
      <c r="F3283">
        <v>-3.21</v>
      </c>
      <c r="G3283">
        <v>2.5</v>
      </c>
      <c r="H3283">
        <v>-0.01</v>
      </c>
      <c r="I3283">
        <v>2.7559999999999998</v>
      </c>
      <c r="J3283">
        <v>-0.436</v>
      </c>
      <c r="K3283">
        <v>-1.423</v>
      </c>
      <c r="L3283">
        <v>-2.419</v>
      </c>
      <c r="M3283">
        <v>-3.1139999999999999</v>
      </c>
      <c r="N3283">
        <v>-3.2250000000000001</v>
      </c>
      <c r="O3283">
        <v>1.0389999999999999</v>
      </c>
      <c r="P3283">
        <v>1.0529999999999999</v>
      </c>
      <c r="Q3283">
        <v>1.0449999999999999</v>
      </c>
      <c r="R3283">
        <v>0.67</v>
      </c>
      <c r="S3283">
        <v>0.30099999999999999</v>
      </c>
    </row>
    <row r="3284" spans="1:19" x14ac:dyDescent="0.3">
      <c r="A3284">
        <v>360</v>
      </c>
      <c r="B3284">
        <v>-0.42299999999999999</v>
      </c>
      <c r="C3284">
        <v>-1.423</v>
      </c>
      <c r="D3284">
        <v>-2.419</v>
      </c>
      <c r="E3284">
        <v>-3.117</v>
      </c>
      <c r="F3284">
        <v>-3.21</v>
      </c>
      <c r="G3284">
        <v>2.5</v>
      </c>
      <c r="H3284">
        <v>-0.01</v>
      </c>
      <c r="I3284">
        <v>2.7559999999999998</v>
      </c>
      <c r="J3284">
        <v>-0.438</v>
      </c>
      <c r="K3284">
        <v>-1.4239999999999999</v>
      </c>
      <c r="L3284">
        <v>-2.4180000000000001</v>
      </c>
      <c r="M3284">
        <v>-3.1160000000000001</v>
      </c>
      <c r="N3284">
        <v>-3.2280000000000002</v>
      </c>
      <c r="O3284">
        <v>1.038</v>
      </c>
      <c r="P3284">
        <v>1.052</v>
      </c>
      <c r="Q3284">
        <v>1.044</v>
      </c>
      <c r="R3284">
        <v>0.67500000000000004</v>
      </c>
      <c r="S3284">
        <v>0.307</v>
      </c>
    </row>
    <row r="3285" spans="1:19" x14ac:dyDescent="0.3">
      <c r="A3285">
        <v>420</v>
      </c>
      <c r="B3285">
        <v>-0.42299999999999999</v>
      </c>
      <c r="C3285">
        <v>-1.423</v>
      </c>
      <c r="D3285">
        <v>-2.419</v>
      </c>
      <c r="E3285">
        <v>-3.117</v>
      </c>
      <c r="F3285">
        <v>-3.21</v>
      </c>
      <c r="G3285">
        <v>2.5</v>
      </c>
      <c r="H3285">
        <v>-0.01</v>
      </c>
      <c r="I3285">
        <v>2.7559999999999998</v>
      </c>
      <c r="J3285">
        <v>-0.44</v>
      </c>
      <c r="K3285">
        <v>-1.425</v>
      </c>
      <c r="L3285">
        <v>-2.4180000000000001</v>
      </c>
      <c r="M3285">
        <v>-3.117</v>
      </c>
      <c r="N3285">
        <v>-3.2309999999999999</v>
      </c>
      <c r="O3285">
        <v>1.0369999999999999</v>
      </c>
      <c r="P3285">
        <v>1.0509999999999999</v>
      </c>
      <c r="Q3285">
        <v>1.0429999999999999</v>
      </c>
      <c r="R3285">
        <v>0.68</v>
      </c>
      <c r="S3285">
        <v>0.309</v>
      </c>
    </row>
    <row r="3286" spans="1:19" x14ac:dyDescent="0.3">
      <c r="A3286">
        <v>480</v>
      </c>
      <c r="B3286">
        <v>-0.42299999999999999</v>
      </c>
      <c r="C3286">
        <v>-1.423</v>
      </c>
      <c r="D3286">
        <v>-2.419</v>
      </c>
      <c r="E3286">
        <v>-3.117</v>
      </c>
      <c r="F3286">
        <v>-3.21</v>
      </c>
      <c r="G3286">
        <v>2.5</v>
      </c>
      <c r="H3286">
        <v>-0.01</v>
      </c>
      <c r="I3286">
        <v>2.7559999999999998</v>
      </c>
      <c r="J3286">
        <v>-0.442</v>
      </c>
      <c r="K3286">
        <v>-1.4259999999999999</v>
      </c>
      <c r="L3286">
        <v>-2.4180000000000001</v>
      </c>
      <c r="M3286">
        <v>-3.1190000000000002</v>
      </c>
      <c r="N3286">
        <v>-3.234</v>
      </c>
      <c r="O3286">
        <v>1.0369999999999999</v>
      </c>
      <c r="P3286">
        <v>1.05</v>
      </c>
      <c r="Q3286">
        <v>1.044</v>
      </c>
      <c r="R3286">
        <v>0.68500000000000005</v>
      </c>
      <c r="S3286">
        <v>0.312</v>
      </c>
    </row>
    <row r="3287" spans="1:19" x14ac:dyDescent="0.3">
      <c r="A3287">
        <v>540</v>
      </c>
      <c r="B3287">
        <v>-0.42299999999999999</v>
      </c>
      <c r="C3287">
        <v>-1.423</v>
      </c>
      <c r="D3287">
        <v>-2.419</v>
      </c>
      <c r="E3287">
        <v>-3.117</v>
      </c>
      <c r="F3287">
        <v>-3.21</v>
      </c>
      <c r="G3287">
        <v>2.5</v>
      </c>
      <c r="H3287">
        <v>-0.01</v>
      </c>
      <c r="I3287">
        <v>2.7559999999999998</v>
      </c>
      <c r="J3287">
        <v>-0.44400000000000001</v>
      </c>
      <c r="K3287">
        <v>-1.427</v>
      </c>
      <c r="L3287">
        <v>-2.4180000000000001</v>
      </c>
      <c r="M3287">
        <v>-3.1219999999999999</v>
      </c>
      <c r="N3287">
        <v>-3.2370000000000001</v>
      </c>
      <c r="O3287">
        <v>1.036</v>
      </c>
      <c r="P3287">
        <v>1.048</v>
      </c>
      <c r="Q3287">
        <v>1.044</v>
      </c>
      <c r="R3287">
        <v>0.69</v>
      </c>
      <c r="S3287">
        <v>0.314</v>
      </c>
    </row>
    <row r="3288" spans="1:19" x14ac:dyDescent="0.3">
      <c r="A3288">
        <v>600</v>
      </c>
      <c r="B3288">
        <v>-0.42299999999999999</v>
      </c>
      <c r="C3288">
        <v>-1.423</v>
      </c>
      <c r="D3288">
        <v>-2.419</v>
      </c>
      <c r="E3288">
        <v>-3.117</v>
      </c>
      <c r="F3288">
        <v>-3.21</v>
      </c>
      <c r="G3288">
        <v>2.5</v>
      </c>
      <c r="H3288">
        <v>-0.01</v>
      </c>
      <c r="I3288">
        <v>2.7559999999999998</v>
      </c>
      <c r="J3288">
        <v>-0.44600000000000001</v>
      </c>
      <c r="K3288">
        <v>-1.4279999999999999</v>
      </c>
      <c r="L3288">
        <v>-2.4180000000000001</v>
      </c>
      <c r="M3288">
        <v>-3.1240000000000001</v>
      </c>
      <c r="N3288">
        <v>-3.24</v>
      </c>
      <c r="O3288">
        <v>1.0349999999999999</v>
      </c>
      <c r="P3288">
        <v>1.0469999999999999</v>
      </c>
      <c r="Q3288">
        <v>1.044</v>
      </c>
      <c r="R3288">
        <v>0.69499999999999995</v>
      </c>
      <c r="S3288">
        <v>0.316</v>
      </c>
    </row>
    <row r="3290" spans="1:19" x14ac:dyDescent="0.3">
      <c r="A3290" t="s">
        <v>0</v>
      </c>
      <c r="B3290" t="s">
        <v>254</v>
      </c>
    </row>
    <row r="3291" spans="1:19" x14ac:dyDescent="0.3">
      <c r="A3291">
        <v>0</v>
      </c>
      <c r="B3291">
        <v>-0.42299999999999999</v>
      </c>
      <c r="C3291">
        <v>-1.423</v>
      </c>
      <c r="D3291">
        <v>-2.419</v>
      </c>
      <c r="E3291">
        <v>-3.117</v>
      </c>
      <c r="F3291">
        <v>-3.21</v>
      </c>
      <c r="G3291">
        <v>2.5</v>
      </c>
      <c r="H3291">
        <v>-0.01</v>
      </c>
      <c r="I3291">
        <v>2.5270000000000001</v>
      </c>
      <c r="J3291">
        <v>-0.42299999999999999</v>
      </c>
      <c r="K3291">
        <v>-1.423</v>
      </c>
      <c r="L3291">
        <v>-2.419</v>
      </c>
      <c r="M3291">
        <v>-3.117</v>
      </c>
      <c r="N3291">
        <v>-3.21</v>
      </c>
      <c r="O3291">
        <v>1.0389999999999999</v>
      </c>
      <c r="P3291">
        <v>1.0389999999999999</v>
      </c>
      <c r="Q3291">
        <v>1.0309999999999999</v>
      </c>
      <c r="R3291">
        <v>0.66600000000000004</v>
      </c>
      <c r="S3291">
        <v>0.26600000000000001</v>
      </c>
    </row>
    <row r="3292" spans="1:19" x14ac:dyDescent="0.3">
      <c r="A3292">
        <v>60</v>
      </c>
      <c r="B3292">
        <v>-0.42299999999999999</v>
      </c>
      <c r="C3292">
        <v>-1.423</v>
      </c>
      <c r="D3292">
        <v>-2.419</v>
      </c>
      <c r="E3292">
        <v>-3.117</v>
      </c>
      <c r="F3292">
        <v>-3.21</v>
      </c>
      <c r="G3292">
        <v>2.5</v>
      </c>
      <c r="H3292">
        <v>-0.01</v>
      </c>
      <c r="I3292">
        <v>2.5270000000000001</v>
      </c>
      <c r="J3292">
        <v>-0.42699999999999999</v>
      </c>
      <c r="K3292">
        <v>-1.423</v>
      </c>
      <c r="L3292">
        <v>-2.419</v>
      </c>
      <c r="M3292">
        <v>-3.1160000000000001</v>
      </c>
      <c r="N3292">
        <v>-3.21</v>
      </c>
      <c r="O3292">
        <v>1.04</v>
      </c>
      <c r="P3292">
        <v>1.0489999999999999</v>
      </c>
      <c r="Q3292">
        <v>1.0409999999999999</v>
      </c>
      <c r="R3292">
        <v>0.66900000000000004</v>
      </c>
      <c r="S3292">
        <v>0.26700000000000002</v>
      </c>
    </row>
    <row r="3293" spans="1:19" x14ac:dyDescent="0.3">
      <c r="A3293">
        <v>120</v>
      </c>
      <c r="B3293">
        <v>-0.42299999999999999</v>
      </c>
      <c r="C3293">
        <v>-1.423</v>
      </c>
      <c r="D3293">
        <v>-2.419</v>
      </c>
      <c r="E3293">
        <v>-3.117</v>
      </c>
      <c r="F3293">
        <v>-3.21</v>
      </c>
      <c r="G3293">
        <v>2.5</v>
      </c>
      <c r="H3293">
        <v>-0.01</v>
      </c>
      <c r="I3293">
        <v>2.5270000000000001</v>
      </c>
      <c r="J3293">
        <v>-0.42899999999999999</v>
      </c>
      <c r="K3293">
        <v>-1.423</v>
      </c>
      <c r="L3293">
        <v>-2.419</v>
      </c>
      <c r="M3293">
        <v>-3.1160000000000001</v>
      </c>
      <c r="N3293">
        <v>-3.21</v>
      </c>
      <c r="O3293">
        <v>1.04</v>
      </c>
      <c r="P3293">
        <v>1.0509999999999999</v>
      </c>
      <c r="Q3293">
        <v>1.0429999999999999</v>
      </c>
      <c r="R3293">
        <v>0.67200000000000004</v>
      </c>
      <c r="S3293">
        <v>0.26800000000000002</v>
      </c>
    </row>
    <row r="3294" spans="1:19" x14ac:dyDescent="0.3">
      <c r="A3294">
        <v>180</v>
      </c>
      <c r="B3294">
        <v>-0.42299999999999999</v>
      </c>
      <c r="C3294">
        <v>-1.423</v>
      </c>
      <c r="D3294">
        <v>-2.419</v>
      </c>
      <c r="E3294">
        <v>-3.117</v>
      </c>
      <c r="F3294">
        <v>-3.21</v>
      </c>
      <c r="G3294">
        <v>2.5</v>
      </c>
      <c r="H3294">
        <v>-0.01</v>
      </c>
      <c r="I3294">
        <v>2.5270000000000001</v>
      </c>
      <c r="J3294">
        <v>-0.432</v>
      </c>
      <c r="K3294">
        <v>-1.423</v>
      </c>
      <c r="L3294">
        <v>-2.419</v>
      </c>
      <c r="M3294">
        <v>-3.1150000000000002</v>
      </c>
      <c r="N3294">
        <v>-3.21</v>
      </c>
      <c r="O3294">
        <v>1.04</v>
      </c>
      <c r="P3294">
        <v>1.054</v>
      </c>
      <c r="Q3294">
        <v>1.0429999999999999</v>
      </c>
      <c r="R3294">
        <v>0.67200000000000004</v>
      </c>
      <c r="S3294">
        <v>0.26800000000000002</v>
      </c>
    </row>
    <row r="3295" spans="1:19" x14ac:dyDescent="0.3">
      <c r="A3295">
        <v>240</v>
      </c>
      <c r="B3295">
        <v>-0.42299999999999999</v>
      </c>
      <c r="C3295">
        <v>-1.423</v>
      </c>
      <c r="D3295">
        <v>-2.419</v>
      </c>
      <c r="E3295">
        <v>-3.117</v>
      </c>
      <c r="F3295">
        <v>-3.21</v>
      </c>
      <c r="G3295">
        <v>2.5</v>
      </c>
      <c r="H3295">
        <v>-0.01</v>
      </c>
      <c r="I3295">
        <v>2.5270000000000001</v>
      </c>
      <c r="J3295">
        <v>-0.434</v>
      </c>
      <c r="K3295">
        <v>-1.423</v>
      </c>
      <c r="L3295">
        <v>-2.4180000000000001</v>
      </c>
      <c r="M3295">
        <v>-3.1160000000000001</v>
      </c>
      <c r="N3295">
        <v>-3.21</v>
      </c>
      <c r="O3295">
        <v>1.04</v>
      </c>
      <c r="P3295">
        <v>1.054</v>
      </c>
      <c r="Q3295">
        <v>1.044</v>
      </c>
      <c r="R3295">
        <v>0.67300000000000004</v>
      </c>
      <c r="S3295">
        <v>0.26800000000000002</v>
      </c>
    </row>
    <row r="3296" spans="1:19" x14ac:dyDescent="0.3">
      <c r="A3296">
        <v>300</v>
      </c>
      <c r="B3296">
        <v>-0.42299999999999999</v>
      </c>
      <c r="C3296">
        <v>-1.423</v>
      </c>
      <c r="D3296">
        <v>-2.419</v>
      </c>
      <c r="E3296">
        <v>-3.117</v>
      </c>
      <c r="F3296">
        <v>-3.21</v>
      </c>
      <c r="G3296">
        <v>2.5</v>
      </c>
      <c r="H3296">
        <v>-0.01</v>
      </c>
      <c r="I3296">
        <v>2.5270000000000001</v>
      </c>
      <c r="J3296">
        <v>-0.436</v>
      </c>
      <c r="K3296">
        <v>-1.423</v>
      </c>
      <c r="L3296">
        <v>-2.4180000000000001</v>
      </c>
      <c r="M3296">
        <v>-3.1150000000000002</v>
      </c>
      <c r="N3296">
        <v>-3.21</v>
      </c>
      <c r="O3296">
        <v>1.0389999999999999</v>
      </c>
      <c r="P3296">
        <v>1.0529999999999999</v>
      </c>
      <c r="Q3296">
        <v>1.044</v>
      </c>
      <c r="R3296">
        <v>0.67300000000000004</v>
      </c>
      <c r="S3296">
        <v>0.26900000000000002</v>
      </c>
    </row>
    <row r="3297" spans="1:19" x14ac:dyDescent="0.3">
      <c r="A3297">
        <v>360</v>
      </c>
      <c r="B3297">
        <v>-0.42299999999999999</v>
      </c>
      <c r="C3297">
        <v>-1.423</v>
      </c>
      <c r="D3297">
        <v>-2.419</v>
      </c>
      <c r="E3297">
        <v>-3.117</v>
      </c>
      <c r="F3297">
        <v>-3.21</v>
      </c>
      <c r="G3297">
        <v>2.5</v>
      </c>
      <c r="H3297">
        <v>-0.01</v>
      </c>
      <c r="I3297">
        <v>2.5270000000000001</v>
      </c>
      <c r="J3297">
        <v>-0.438</v>
      </c>
      <c r="K3297">
        <v>-1.4239999999999999</v>
      </c>
      <c r="L3297">
        <v>-2.4180000000000001</v>
      </c>
      <c r="M3297">
        <v>-3.1160000000000001</v>
      </c>
      <c r="N3297">
        <v>-3.21</v>
      </c>
      <c r="O3297">
        <v>1.038</v>
      </c>
      <c r="P3297">
        <v>1.052</v>
      </c>
      <c r="Q3297">
        <v>1.044</v>
      </c>
      <c r="R3297">
        <v>0.67400000000000004</v>
      </c>
      <c r="S3297">
        <v>0.27100000000000002</v>
      </c>
    </row>
    <row r="3298" spans="1:19" x14ac:dyDescent="0.3">
      <c r="A3298">
        <v>420</v>
      </c>
      <c r="B3298">
        <v>-0.42299999999999999</v>
      </c>
      <c r="C3298">
        <v>-1.423</v>
      </c>
      <c r="D3298">
        <v>-2.419</v>
      </c>
      <c r="E3298">
        <v>-3.117</v>
      </c>
      <c r="F3298">
        <v>-3.21</v>
      </c>
      <c r="G3298">
        <v>2.5</v>
      </c>
      <c r="H3298">
        <v>-0.01</v>
      </c>
      <c r="I3298">
        <v>2.5270000000000001</v>
      </c>
      <c r="J3298">
        <v>-0.44</v>
      </c>
      <c r="K3298">
        <v>-1.425</v>
      </c>
      <c r="L3298">
        <v>-2.4180000000000001</v>
      </c>
      <c r="M3298">
        <v>-3.1160000000000001</v>
      </c>
      <c r="N3298">
        <v>-3.21</v>
      </c>
      <c r="O3298">
        <v>1.0369999999999999</v>
      </c>
      <c r="P3298">
        <v>1.0509999999999999</v>
      </c>
      <c r="Q3298">
        <v>1.044</v>
      </c>
      <c r="R3298">
        <v>0.67400000000000004</v>
      </c>
      <c r="S3298">
        <v>0.27100000000000002</v>
      </c>
    </row>
    <row r="3299" spans="1:19" x14ac:dyDescent="0.3">
      <c r="A3299">
        <v>480</v>
      </c>
      <c r="B3299">
        <v>-0.42299999999999999</v>
      </c>
      <c r="C3299">
        <v>-1.423</v>
      </c>
      <c r="D3299">
        <v>-2.419</v>
      </c>
      <c r="E3299">
        <v>-3.117</v>
      </c>
      <c r="F3299">
        <v>-3.21</v>
      </c>
      <c r="G3299">
        <v>2.5</v>
      </c>
      <c r="H3299">
        <v>-0.01</v>
      </c>
      <c r="I3299">
        <v>2.5270000000000001</v>
      </c>
      <c r="J3299">
        <v>-0.442</v>
      </c>
      <c r="K3299">
        <v>-1.4259999999999999</v>
      </c>
      <c r="L3299">
        <v>-2.4180000000000001</v>
      </c>
      <c r="M3299">
        <v>-3.1160000000000001</v>
      </c>
      <c r="N3299">
        <v>-3.21</v>
      </c>
      <c r="O3299">
        <v>1.0369999999999999</v>
      </c>
      <c r="P3299">
        <v>1.05</v>
      </c>
      <c r="Q3299">
        <v>1.044</v>
      </c>
      <c r="R3299">
        <v>0.67400000000000004</v>
      </c>
      <c r="S3299">
        <v>0.27100000000000002</v>
      </c>
    </row>
    <row r="3300" spans="1:19" x14ac:dyDescent="0.3">
      <c r="A3300">
        <v>540</v>
      </c>
      <c r="B3300">
        <v>-0.42299999999999999</v>
      </c>
      <c r="C3300">
        <v>-1.423</v>
      </c>
      <c r="D3300">
        <v>-2.419</v>
      </c>
      <c r="E3300">
        <v>-3.117</v>
      </c>
      <c r="F3300">
        <v>-3.21</v>
      </c>
      <c r="G3300">
        <v>2.5</v>
      </c>
      <c r="H3300">
        <v>-0.01</v>
      </c>
      <c r="I3300">
        <v>2.5270000000000001</v>
      </c>
      <c r="J3300">
        <v>-0.44400000000000001</v>
      </c>
      <c r="K3300">
        <v>-1.427</v>
      </c>
      <c r="L3300">
        <v>-2.4180000000000001</v>
      </c>
      <c r="M3300">
        <v>-3.1160000000000001</v>
      </c>
      <c r="N3300">
        <v>-3.21</v>
      </c>
      <c r="O3300">
        <v>1.036</v>
      </c>
      <c r="P3300">
        <v>1.048</v>
      </c>
      <c r="Q3300">
        <v>1.044</v>
      </c>
      <c r="R3300">
        <v>0.67400000000000004</v>
      </c>
      <c r="S3300">
        <v>0.27100000000000002</v>
      </c>
    </row>
    <row r="3301" spans="1:19" x14ac:dyDescent="0.3">
      <c r="A3301">
        <v>600</v>
      </c>
      <c r="B3301">
        <v>-0.42299999999999999</v>
      </c>
      <c r="C3301">
        <v>-1.423</v>
      </c>
      <c r="D3301">
        <v>-2.419</v>
      </c>
      <c r="E3301">
        <v>-3.117</v>
      </c>
      <c r="F3301">
        <v>-3.21</v>
      </c>
      <c r="G3301">
        <v>2.5</v>
      </c>
      <c r="H3301">
        <v>-0.01</v>
      </c>
      <c r="I3301">
        <v>2.5270000000000001</v>
      </c>
      <c r="J3301">
        <v>-0.44600000000000001</v>
      </c>
      <c r="K3301">
        <v>-1.4279999999999999</v>
      </c>
      <c r="L3301">
        <v>-2.4180000000000001</v>
      </c>
      <c r="M3301">
        <v>-3.1160000000000001</v>
      </c>
      <c r="N3301">
        <v>-3.21</v>
      </c>
      <c r="O3301">
        <v>1.0349999999999999</v>
      </c>
      <c r="P3301">
        <v>1.0469999999999999</v>
      </c>
      <c r="Q3301">
        <v>1.044</v>
      </c>
      <c r="R3301">
        <v>0.67400000000000004</v>
      </c>
      <c r="S3301">
        <v>0.27100000000000002</v>
      </c>
    </row>
    <row r="3303" spans="1:19" x14ac:dyDescent="0.3">
      <c r="A3303" t="s">
        <v>0</v>
      </c>
      <c r="B3303" t="s">
        <v>255</v>
      </c>
    </row>
    <row r="3304" spans="1:19" x14ac:dyDescent="0.3">
      <c r="A3304">
        <v>0</v>
      </c>
      <c r="B3304">
        <v>-0.42299999999999999</v>
      </c>
      <c r="C3304">
        <v>-1.423</v>
      </c>
      <c r="D3304">
        <v>-2.419</v>
      </c>
      <c r="E3304">
        <v>-3.117</v>
      </c>
      <c r="F3304">
        <v>-3.21</v>
      </c>
      <c r="G3304">
        <v>2.5</v>
      </c>
      <c r="H3304">
        <v>-0.01</v>
      </c>
      <c r="I3304">
        <v>2.29</v>
      </c>
      <c r="J3304">
        <v>-0.42299999999999999</v>
      </c>
      <c r="K3304">
        <v>-1.423</v>
      </c>
      <c r="L3304">
        <v>-2.419</v>
      </c>
      <c r="M3304">
        <v>-3.117</v>
      </c>
      <c r="N3304">
        <v>-3.21</v>
      </c>
      <c r="O3304">
        <v>1.0389999999999999</v>
      </c>
      <c r="P3304">
        <v>1.0389999999999999</v>
      </c>
      <c r="Q3304">
        <v>1.0309999999999999</v>
      </c>
      <c r="R3304">
        <v>0.66600000000000004</v>
      </c>
      <c r="S3304">
        <v>0.26600000000000001</v>
      </c>
    </row>
    <row r="3305" spans="1:19" x14ac:dyDescent="0.3">
      <c r="A3305">
        <v>60</v>
      </c>
      <c r="B3305">
        <v>-0.42299999999999999</v>
      </c>
      <c r="C3305">
        <v>-1.423</v>
      </c>
      <c r="D3305">
        <v>-2.419</v>
      </c>
      <c r="E3305">
        <v>-3.117</v>
      </c>
      <c r="F3305">
        <v>-3.21</v>
      </c>
      <c r="G3305">
        <v>2.5</v>
      </c>
      <c r="H3305">
        <v>-0.01</v>
      </c>
      <c r="I3305">
        <v>2.29</v>
      </c>
      <c r="J3305">
        <v>-0.42699999999999999</v>
      </c>
      <c r="K3305">
        <v>-1.423</v>
      </c>
      <c r="L3305">
        <v>-2.419</v>
      </c>
      <c r="M3305">
        <v>-3.117</v>
      </c>
      <c r="N3305">
        <v>-3.2069999999999999</v>
      </c>
      <c r="O3305">
        <v>1.04</v>
      </c>
      <c r="P3305">
        <v>1.0489999999999999</v>
      </c>
      <c r="Q3305">
        <v>1.0409999999999999</v>
      </c>
      <c r="R3305">
        <v>0.67</v>
      </c>
      <c r="S3305">
        <v>0.26</v>
      </c>
    </row>
    <row r="3306" spans="1:19" x14ac:dyDescent="0.3">
      <c r="A3306">
        <v>120</v>
      </c>
      <c r="B3306">
        <v>-0.42299999999999999</v>
      </c>
      <c r="C3306">
        <v>-1.423</v>
      </c>
      <c r="D3306">
        <v>-2.419</v>
      </c>
      <c r="E3306">
        <v>-3.117</v>
      </c>
      <c r="F3306">
        <v>-3.21</v>
      </c>
      <c r="G3306">
        <v>2.5</v>
      </c>
      <c r="H3306">
        <v>-0.01</v>
      </c>
      <c r="I3306">
        <v>2.29</v>
      </c>
      <c r="J3306">
        <v>-0.42899999999999999</v>
      </c>
      <c r="K3306">
        <v>-1.423</v>
      </c>
      <c r="L3306">
        <v>-2.419</v>
      </c>
      <c r="M3306">
        <v>-3.1150000000000002</v>
      </c>
      <c r="N3306">
        <v>-3.2040000000000002</v>
      </c>
      <c r="O3306">
        <v>1.0409999999999999</v>
      </c>
      <c r="P3306">
        <v>1.0509999999999999</v>
      </c>
      <c r="Q3306">
        <v>1.0429999999999999</v>
      </c>
      <c r="R3306">
        <v>0.67100000000000004</v>
      </c>
      <c r="S3306">
        <v>0.253</v>
      </c>
    </row>
    <row r="3307" spans="1:19" x14ac:dyDescent="0.3">
      <c r="A3307">
        <v>180</v>
      </c>
      <c r="B3307">
        <v>-0.42299999999999999</v>
      </c>
      <c r="C3307">
        <v>-1.423</v>
      </c>
      <c r="D3307">
        <v>-2.419</v>
      </c>
      <c r="E3307">
        <v>-3.117</v>
      </c>
      <c r="F3307">
        <v>-3.21</v>
      </c>
      <c r="G3307">
        <v>2.5</v>
      </c>
      <c r="H3307">
        <v>-0.01</v>
      </c>
      <c r="I3307">
        <v>2.29</v>
      </c>
      <c r="J3307">
        <v>-0.432</v>
      </c>
      <c r="K3307">
        <v>-1.423</v>
      </c>
      <c r="L3307">
        <v>-2.419</v>
      </c>
      <c r="M3307">
        <v>-3.1150000000000002</v>
      </c>
      <c r="N3307">
        <v>-3.2010000000000001</v>
      </c>
      <c r="O3307">
        <v>1.04</v>
      </c>
      <c r="P3307">
        <v>1.054</v>
      </c>
      <c r="Q3307">
        <v>1.0429999999999999</v>
      </c>
      <c r="R3307">
        <v>0.67100000000000004</v>
      </c>
      <c r="S3307">
        <v>0.247</v>
      </c>
    </row>
    <row r="3308" spans="1:19" x14ac:dyDescent="0.3">
      <c r="A3308">
        <v>240</v>
      </c>
      <c r="B3308">
        <v>-0.42299999999999999</v>
      </c>
      <c r="C3308">
        <v>-1.423</v>
      </c>
      <c r="D3308">
        <v>-2.419</v>
      </c>
      <c r="E3308">
        <v>-3.117</v>
      </c>
      <c r="F3308">
        <v>-3.21</v>
      </c>
      <c r="G3308">
        <v>2.5</v>
      </c>
      <c r="H3308">
        <v>-0.01</v>
      </c>
      <c r="I3308">
        <v>2.29</v>
      </c>
      <c r="J3308">
        <v>-0.434</v>
      </c>
      <c r="K3308">
        <v>-1.423</v>
      </c>
      <c r="L3308">
        <v>-2.4180000000000001</v>
      </c>
      <c r="M3308">
        <v>-3.1160000000000001</v>
      </c>
      <c r="N3308">
        <v>-3.198</v>
      </c>
      <c r="O3308">
        <v>1.04</v>
      </c>
      <c r="P3308">
        <v>1.054</v>
      </c>
      <c r="Q3308">
        <v>1.044</v>
      </c>
      <c r="R3308">
        <v>0.67500000000000004</v>
      </c>
      <c r="S3308">
        <v>0.24099999999999999</v>
      </c>
    </row>
    <row r="3309" spans="1:19" x14ac:dyDescent="0.3">
      <c r="A3309">
        <v>300</v>
      </c>
      <c r="B3309">
        <v>-0.42299999999999999</v>
      </c>
      <c r="C3309">
        <v>-1.423</v>
      </c>
      <c r="D3309">
        <v>-2.419</v>
      </c>
      <c r="E3309">
        <v>-3.117</v>
      </c>
      <c r="F3309">
        <v>-3.21</v>
      </c>
      <c r="G3309">
        <v>2.5</v>
      </c>
      <c r="H3309">
        <v>-0.01</v>
      </c>
      <c r="I3309">
        <v>2.29</v>
      </c>
      <c r="J3309">
        <v>-0.436</v>
      </c>
      <c r="K3309">
        <v>-1.423</v>
      </c>
      <c r="L3309">
        <v>-2.4180000000000001</v>
      </c>
      <c r="M3309">
        <v>-3.1160000000000001</v>
      </c>
      <c r="N3309">
        <v>-3.1949999999999998</v>
      </c>
      <c r="O3309">
        <v>1.0389999999999999</v>
      </c>
      <c r="P3309">
        <v>1.0529999999999999</v>
      </c>
      <c r="Q3309">
        <v>1.0429999999999999</v>
      </c>
      <c r="R3309">
        <v>0.67500000000000004</v>
      </c>
      <c r="S3309">
        <v>0.23799999999999999</v>
      </c>
    </row>
    <row r="3310" spans="1:19" x14ac:dyDescent="0.3">
      <c r="A3310">
        <v>360</v>
      </c>
      <c r="B3310">
        <v>-0.42299999999999999</v>
      </c>
      <c r="C3310">
        <v>-1.423</v>
      </c>
      <c r="D3310">
        <v>-2.419</v>
      </c>
      <c r="E3310">
        <v>-3.117</v>
      </c>
      <c r="F3310">
        <v>-3.21</v>
      </c>
      <c r="G3310">
        <v>2.5</v>
      </c>
      <c r="H3310">
        <v>-0.01</v>
      </c>
      <c r="I3310">
        <v>2.29</v>
      </c>
      <c r="J3310">
        <v>-0.438</v>
      </c>
      <c r="K3310">
        <v>-1.4239999999999999</v>
      </c>
      <c r="L3310">
        <v>-2.4180000000000001</v>
      </c>
      <c r="M3310">
        <v>-3.1160000000000001</v>
      </c>
      <c r="N3310">
        <v>-3.1920000000000002</v>
      </c>
      <c r="O3310">
        <v>1.038</v>
      </c>
      <c r="P3310">
        <v>1.052</v>
      </c>
      <c r="Q3310">
        <v>1.044</v>
      </c>
      <c r="R3310">
        <v>0.67300000000000004</v>
      </c>
      <c r="S3310">
        <v>0.23499999999999999</v>
      </c>
    </row>
    <row r="3311" spans="1:19" x14ac:dyDescent="0.3">
      <c r="A3311">
        <v>420</v>
      </c>
      <c r="B3311">
        <v>-0.42299999999999999</v>
      </c>
      <c r="C3311">
        <v>-1.423</v>
      </c>
      <c r="D3311">
        <v>-2.419</v>
      </c>
      <c r="E3311">
        <v>-3.117</v>
      </c>
      <c r="F3311">
        <v>-3.21</v>
      </c>
      <c r="G3311">
        <v>2.5</v>
      </c>
      <c r="H3311">
        <v>-0.01</v>
      </c>
      <c r="I3311">
        <v>2.29</v>
      </c>
      <c r="J3311">
        <v>-0.44</v>
      </c>
      <c r="K3311">
        <v>-1.425</v>
      </c>
      <c r="L3311">
        <v>-2.4180000000000001</v>
      </c>
      <c r="M3311">
        <v>-3.1139999999999999</v>
      </c>
      <c r="N3311">
        <v>-3.1890000000000001</v>
      </c>
      <c r="O3311">
        <v>1.0369999999999999</v>
      </c>
      <c r="P3311">
        <v>1.0509999999999999</v>
      </c>
      <c r="Q3311">
        <v>1.044</v>
      </c>
      <c r="R3311">
        <v>0.66700000000000004</v>
      </c>
      <c r="S3311">
        <v>0.23200000000000001</v>
      </c>
    </row>
    <row r="3312" spans="1:19" x14ac:dyDescent="0.3">
      <c r="A3312">
        <v>480</v>
      </c>
      <c r="B3312">
        <v>-0.42299999999999999</v>
      </c>
      <c r="C3312">
        <v>-1.423</v>
      </c>
      <c r="D3312">
        <v>-2.419</v>
      </c>
      <c r="E3312">
        <v>-3.117</v>
      </c>
      <c r="F3312">
        <v>-3.21</v>
      </c>
      <c r="G3312">
        <v>2.5</v>
      </c>
      <c r="H3312">
        <v>-0.01</v>
      </c>
      <c r="I3312">
        <v>2.29</v>
      </c>
      <c r="J3312">
        <v>-0.442</v>
      </c>
      <c r="K3312">
        <v>-1.4259999999999999</v>
      </c>
      <c r="L3312">
        <v>-2.4180000000000001</v>
      </c>
      <c r="M3312">
        <v>-3.1120000000000001</v>
      </c>
      <c r="N3312">
        <v>-3.1859999999999999</v>
      </c>
      <c r="O3312">
        <v>1.0369999999999999</v>
      </c>
      <c r="P3312">
        <v>1.05</v>
      </c>
      <c r="Q3312">
        <v>1.044</v>
      </c>
      <c r="R3312">
        <v>0.66200000000000003</v>
      </c>
      <c r="S3312">
        <v>0.22900000000000001</v>
      </c>
    </row>
    <row r="3313" spans="1:19" x14ac:dyDescent="0.3">
      <c r="A3313">
        <v>540</v>
      </c>
      <c r="B3313">
        <v>-0.42299999999999999</v>
      </c>
      <c r="C3313">
        <v>-1.423</v>
      </c>
      <c r="D3313">
        <v>-2.419</v>
      </c>
      <c r="E3313">
        <v>-3.117</v>
      </c>
      <c r="F3313">
        <v>-3.21</v>
      </c>
      <c r="G3313">
        <v>2.5</v>
      </c>
      <c r="H3313">
        <v>-0.01</v>
      </c>
      <c r="I3313">
        <v>2.29</v>
      </c>
      <c r="J3313">
        <v>-0.44400000000000001</v>
      </c>
      <c r="K3313">
        <v>-1.427</v>
      </c>
      <c r="L3313">
        <v>-2.4180000000000001</v>
      </c>
      <c r="M3313">
        <v>-3.109</v>
      </c>
      <c r="N3313">
        <v>-3.1829999999999998</v>
      </c>
      <c r="O3313">
        <v>1.036</v>
      </c>
      <c r="P3313">
        <v>1.048</v>
      </c>
      <c r="Q3313">
        <v>1.044</v>
      </c>
      <c r="R3313">
        <v>0.65600000000000003</v>
      </c>
      <c r="S3313">
        <v>0.22700000000000001</v>
      </c>
    </row>
    <row r="3314" spans="1:19" x14ac:dyDescent="0.3">
      <c r="A3314">
        <v>600</v>
      </c>
      <c r="B3314">
        <v>-0.42299999999999999</v>
      </c>
      <c r="C3314">
        <v>-1.423</v>
      </c>
      <c r="D3314">
        <v>-2.419</v>
      </c>
      <c r="E3314">
        <v>-3.117</v>
      </c>
      <c r="F3314">
        <v>-3.21</v>
      </c>
      <c r="G3314">
        <v>2.5</v>
      </c>
      <c r="H3314">
        <v>-0.01</v>
      </c>
      <c r="I3314">
        <v>2.29</v>
      </c>
      <c r="J3314">
        <v>-0.44600000000000001</v>
      </c>
      <c r="K3314">
        <v>-1.4279999999999999</v>
      </c>
      <c r="L3314">
        <v>-2.4180000000000001</v>
      </c>
      <c r="M3314">
        <v>-3.1070000000000002</v>
      </c>
      <c r="N3314">
        <v>-3.18</v>
      </c>
      <c r="O3314">
        <v>1.0349999999999999</v>
      </c>
      <c r="P3314">
        <v>1.0469999999999999</v>
      </c>
      <c r="Q3314">
        <v>1.044</v>
      </c>
      <c r="R3314">
        <v>0.65100000000000002</v>
      </c>
      <c r="S3314">
        <v>0.22500000000000001</v>
      </c>
    </row>
    <row r="3316" spans="1:19" x14ac:dyDescent="0.3">
      <c r="A3316" t="s">
        <v>0</v>
      </c>
      <c r="B3316" t="s">
        <v>256</v>
      </c>
    </row>
    <row r="3317" spans="1:19" x14ac:dyDescent="0.3">
      <c r="A3317">
        <v>0</v>
      </c>
      <c r="B3317">
        <v>-0.42299999999999999</v>
      </c>
      <c r="C3317">
        <v>-1.423</v>
      </c>
      <c r="D3317">
        <v>-2.419</v>
      </c>
      <c r="E3317">
        <v>-3.109</v>
      </c>
      <c r="F3317">
        <v>-3.2</v>
      </c>
      <c r="G3317">
        <v>2.5</v>
      </c>
      <c r="H3317">
        <v>-0.01</v>
      </c>
      <c r="I3317">
        <v>2.7549999999999999</v>
      </c>
      <c r="J3317">
        <v>-0.42299999999999999</v>
      </c>
      <c r="K3317">
        <v>-1.423</v>
      </c>
      <c r="L3317">
        <v>-2.419</v>
      </c>
      <c r="M3317">
        <v>-3.109</v>
      </c>
      <c r="N3317">
        <v>-3.2</v>
      </c>
      <c r="O3317">
        <v>1.0389999999999999</v>
      </c>
      <c r="P3317">
        <v>1.0389999999999999</v>
      </c>
      <c r="Q3317">
        <v>1.0309999999999999</v>
      </c>
      <c r="R3317">
        <v>0.66</v>
      </c>
      <c r="S3317">
        <v>0.26400000000000001</v>
      </c>
    </row>
    <row r="3318" spans="1:19" x14ac:dyDescent="0.3">
      <c r="A3318">
        <v>60</v>
      </c>
      <c r="B3318">
        <v>-0.42299999999999999</v>
      </c>
      <c r="C3318">
        <v>-1.423</v>
      </c>
      <c r="D3318">
        <v>-2.419</v>
      </c>
      <c r="E3318">
        <v>-3.109</v>
      </c>
      <c r="F3318">
        <v>-3.2</v>
      </c>
      <c r="G3318">
        <v>2.5</v>
      </c>
      <c r="H3318">
        <v>-0.01</v>
      </c>
      <c r="I3318">
        <v>2.7549999999999999</v>
      </c>
      <c r="J3318">
        <v>-0.42699999999999999</v>
      </c>
      <c r="K3318">
        <v>-1.423</v>
      </c>
      <c r="L3318">
        <v>-2.419</v>
      </c>
      <c r="M3318">
        <v>-3.109</v>
      </c>
      <c r="N3318">
        <v>-3.2029999999999998</v>
      </c>
      <c r="O3318">
        <v>1.04</v>
      </c>
      <c r="P3318">
        <v>1.05</v>
      </c>
      <c r="Q3318">
        <v>1.0409999999999999</v>
      </c>
      <c r="R3318">
        <v>0.66200000000000003</v>
      </c>
      <c r="S3318">
        <v>0.27400000000000002</v>
      </c>
    </row>
    <row r="3319" spans="1:19" x14ac:dyDescent="0.3">
      <c r="A3319">
        <v>120</v>
      </c>
      <c r="B3319">
        <v>-0.42299999999999999</v>
      </c>
      <c r="C3319">
        <v>-1.423</v>
      </c>
      <c r="D3319">
        <v>-2.419</v>
      </c>
      <c r="E3319">
        <v>-3.109</v>
      </c>
      <c r="F3319">
        <v>-3.2</v>
      </c>
      <c r="G3319">
        <v>2.5</v>
      </c>
      <c r="H3319">
        <v>-0.01</v>
      </c>
      <c r="I3319">
        <v>2.7549999999999999</v>
      </c>
      <c r="J3319">
        <v>-0.42899999999999999</v>
      </c>
      <c r="K3319">
        <v>-1.423</v>
      </c>
      <c r="L3319">
        <v>-2.419</v>
      </c>
      <c r="M3319">
        <v>-3.109</v>
      </c>
      <c r="N3319">
        <v>-3.206</v>
      </c>
      <c r="O3319">
        <v>1.04</v>
      </c>
      <c r="P3319">
        <v>1.0509999999999999</v>
      </c>
      <c r="Q3319">
        <v>1.044</v>
      </c>
      <c r="R3319">
        <v>0.66700000000000004</v>
      </c>
      <c r="S3319">
        <v>0.28100000000000003</v>
      </c>
    </row>
    <row r="3320" spans="1:19" x14ac:dyDescent="0.3">
      <c r="A3320">
        <v>180</v>
      </c>
      <c r="B3320">
        <v>-0.42299999999999999</v>
      </c>
      <c r="C3320">
        <v>-1.423</v>
      </c>
      <c r="D3320">
        <v>-2.419</v>
      </c>
      <c r="E3320">
        <v>-3.109</v>
      </c>
      <c r="F3320">
        <v>-3.2</v>
      </c>
      <c r="G3320">
        <v>2.5</v>
      </c>
      <c r="H3320">
        <v>-0.01</v>
      </c>
      <c r="I3320">
        <v>2.7549999999999999</v>
      </c>
      <c r="J3320">
        <v>-0.432</v>
      </c>
      <c r="K3320">
        <v>-1.423</v>
      </c>
      <c r="L3320">
        <v>-2.4180000000000001</v>
      </c>
      <c r="M3320">
        <v>-3.1080000000000001</v>
      </c>
      <c r="N3320">
        <v>-3.2090000000000001</v>
      </c>
      <c r="O3320">
        <v>1.04</v>
      </c>
      <c r="P3320">
        <v>1.054</v>
      </c>
      <c r="Q3320">
        <v>1.042</v>
      </c>
      <c r="R3320">
        <v>0.66600000000000004</v>
      </c>
      <c r="S3320">
        <v>0.28699999999999998</v>
      </c>
    </row>
    <row r="3321" spans="1:19" x14ac:dyDescent="0.3">
      <c r="A3321">
        <v>240</v>
      </c>
      <c r="B3321">
        <v>-0.42299999999999999</v>
      </c>
      <c r="C3321">
        <v>-1.423</v>
      </c>
      <c r="D3321">
        <v>-2.419</v>
      </c>
      <c r="E3321">
        <v>-3.109</v>
      </c>
      <c r="F3321">
        <v>-3.2</v>
      </c>
      <c r="G3321">
        <v>2.5</v>
      </c>
      <c r="H3321">
        <v>-0.01</v>
      </c>
      <c r="I3321">
        <v>2.7549999999999999</v>
      </c>
      <c r="J3321">
        <v>-0.434</v>
      </c>
      <c r="K3321">
        <v>-1.423</v>
      </c>
      <c r="L3321">
        <v>-2.4180000000000001</v>
      </c>
      <c r="M3321">
        <v>-3.1070000000000002</v>
      </c>
      <c r="N3321">
        <v>-3.2120000000000002</v>
      </c>
      <c r="O3321">
        <v>1.04</v>
      </c>
      <c r="P3321">
        <v>1.054</v>
      </c>
      <c r="Q3321">
        <v>1.0429999999999999</v>
      </c>
      <c r="R3321">
        <v>0.66300000000000003</v>
      </c>
      <c r="S3321">
        <v>0.29299999999999998</v>
      </c>
    </row>
    <row r="3322" spans="1:19" x14ac:dyDescent="0.3">
      <c r="A3322">
        <v>300</v>
      </c>
      <c r="B3322">
        <v>-0.42299999999999999</v>
      </c>
      <c r="C3322">
        <v>-1.423</v>
      </c>
      <c r="D3322">
        <v>-2.419</v>
      </c>
      <c r="E3322">
        <v>-3.109</v>
      </c>
      <c r="F3322">
        <v>-3.2</v>
      </c>
      <c r="G3322">
        <v>2.5</v>
      </c>
      <c r="H3322">
        <v>-0.01</v>
      </c>
      <c r="I3322">
        <v>2.7549999999999999</v>
      </c>
      <c r="J3322">
        <v>-0.436</v>
      </c>
      <c r="K3322">
        <v>-1.423</v>
      </c>
      <c r="L3322">
        <v>-2.4180000000000001</v>
      </c>
      <c r="M3322">
        <v>-3.1070000000000002</v>
      </c>
      <c r="N3322">
        <v>-3.2149999999999999</v>
      </c>
      <c r="O3322">
        <v>1.0389999999999999</v>
      </c>
      <c r="P3322">
        <v>1.0529999999999999</v>
      </c>
      <c r="Q3322">
        <v>1.044</v>
      </c>
      <c r="R3322">
        <v>0.66400000000000003</v>
      </c>
      <c r="S3322">
        <v>0.29899999999999999</v>
      </c>
    </row>
    <row r="3323" spans="1:19" x14ac:dyDescent="0.3">
      <c r="A3323">
        <v>360</v>
      </c>
      <c r="B3323">
        <v>-0.42299999999999999</v>
      </c>
      <c r="C3323">
        <v>-1.423</v>
      </c>
      <c r="D3323">
        <v>-2.419</v>
      </c>
      <c r="E3323">
        <v>-3.109</v>
      </c>
      <c r="F3323">
        <v>-3.2</v>
      </c>
      <c r="G3323">
        <v>2.5</v>
      </c>
      <c r="H3323">
        <v>-0.01</v>
      </c>
      <c r="I3323">
        <v>2.7549999999999999</v>
      </c>
      <c r="J3323">
        <v>-0.438</v>
      </c>
      <c r="K3323">
        <v>-1.4239999999999999</v>
      </c>
      <c r="L3323">
        <v>-2.4180000000000001</v>
      </c>
      <c r="M3323">
        <v>-3.1080000000000001</v>
      </c>
      <c r="N3323">
        <v>-3.218</v>
      </c>
      <c r="O3323">
        <v>1.038</v>
      </c>
      <c r="P3323">
        <v>1.052</v>
      </c>
      <c r="Q3323">
        <v>1.0429999999999999</v>
      </c>
      <c r="R3323">
        <v>0.66800000000000004</v>
      </c>
      <c r="S3323">
        <v>0.30399999999999999</v>
      </c>
    </row>
    <row r="3324" spans="1:19" x14ac:dyDescent="0.3">
      <c r="A3324">
        <v>420</v>
      </c>
      <c r="B3324">
        <v>-0.42299999999999999</v>
      </c>
      <c r="C3324">
        <v>-1.423</v>
      </c>
      <c r="D3324">
        <v>-2.419</v>
      </c>
      <c r="E3324">
        <v>-3.109</v>
      </c>
      <c r="F3324">
        <v>-3.2</v>
      </c>
      <c r="G3324">
        <v>2.5</v>
      </c>
      <c r="H3324">
        <v>-0.01</v>
      </c>
      <c r="I3324">
        <v>2.7549999999999999</v>
      </c>
      <c r="J3324">
        <v>-0.44</v>
      </c>
      <c r="K3324">
        <v>-1.425</v>
      </c>
      <c r="L3324">
        <v>-2.4180000000000001</v>
      </c>
      <c r="M3324">
        <v>-3.11</v>
      </c>
      <c r="N3324">
        <v>-3.2210000000000001</v>
      </c>
      <c r="O3324">
        <v>1.0369999999999999</v>
      </c>
      <c r="P3324">
        <v>1.0509999999999999</v>
      </c>
      <c r="Q3324">
        <v>1.0429999999999999</v>
      </c>
      <c r="R3324">
        <v>0.67400000000000004</v>
      </c>
      <c r="S3324">
        <v>0.308</v>
      </c>
    </row>
    <row r="3325" spans="1:19" x14ac:dyDescent="0.3">
      <c r="A3325">
        <v>480</v>
      </c>
      <c r="B3325">
        <v>-0.42299999999999999</v>
      </c>
      <c r="C3325">
        <v>-1.423</v>
      </c>
      <c r="D3325">
        <v>-2.419</v>
      </c>
      <c r="E3325">
        <v>-3.109</v>
      </c>
      <c r="F3325">
        <v>-3.2</v>
      </c>
      <c r="G3325">
        <v>2.5</v>
      </c>
      <c r="H3325">
        <v>-0.01</v>
      </c>
      <c r="I3325">
        <v>2.7549999999999999</v>
      </c>
      <c r="J3325">
        <v>-0.442</v>
      </c>
      <c r="K3325">
        <v>-1.4259999999999999</v>
      </c>
      <c r="L3325">
        <v>-2.4180000000000001</v>
      </c>
      <c r="M3325">
        <v>-3.1120000000000001</v>
      </c>
      <c r="N3325">
        <v>-3.2240000000000002</v>
      </c>
      <c r="O3325">
        <v>1.0369999999999999</v>
      </c>
      <c r="P3325">
        <v>1.05</v>
      </c>
      <c r="Q3325">
        <v>1.0429999999999999</v>
      </c>
      <c r="R3325">
        <v>0.67900000000000005</v>
      </c>
      <c r="S3325">
        <v>0.31</v>
      </c>
    </row>
    <row r="3326" spans="1:19" x14ac:dyDescent="0.3">
      <c r="A3326">
        <v>540</v>
      </c>
      <c r="B3326">
        <v>-0.42299999999999999</v>
      </c>
      <c r="C3326">
        <v>-1.423</v>
      </c>
      <c r="D3326">
        <v>-2.419</v>
      </c>
      <c r="E3326">
        <v>-3.109</v>
      </c>
      <c r="F3326">
        <v>-3.2</v>
      </c>
      <c r="G3326">
        <v>2.5</v>
      </c>
      <c r="H3326">
        <v>-0.01</v>
      </c>
      <c r="I3326">
        <v>2.7549999999999999</v>
      </c>
      <c r="J3326">
        <v>-0.44400000000000001</v>
      </c>
      <c r="K3326">
        <v>-1.427</v>
      </c>
      <c r="L3326">
        <v>-2.4180000000000001</v>
      </c>
      <c r="M3326">
        <v>-3.1139999999999999</v>
      </c>
      <c r="N3326">
        <v>-3.2269999999999999</v>
      </c>
      <c r="O3326">
        <v>1.036</v>
      </c>
      <c r="P3326">
        <v>1.048</v>
      </c>
      <c r="Q3326">
        <v>1.044</v>
      </c>
      <c r="R3326">
        <v>0.68300000000000005</v>
      </c>
      <c r="S3326">
        <v>0.312</v>
      </c>
    </row>
    <row r="3327" spans="1:19" x14ac:dyDescent="0.3">
      <c r="A3327">
        <v>600</v>
      </c>
      <c r="B3327">
        <v>-0.42299999999999999</v>
      </c>
      <c r="C3327">
        <v>-1.423</v>
      </c>
      <c r="D3327">
        <v>-2.419</v>
      </c>
      <c r="E3327">
        <v>-3.109</v>
      </c>
      <c r="F3327">
        <v>-3.2</v>
      </c>
      <c r="G3327">
        <v>2.5</v>
      </c>
      <c r="H3327">
        <v>-0.01</v>
      </c>
      <c r="I3327">
        <v>2.7549999999999999</v>
      </c>
      <c r="J3327">
        <v>-0.44600000000000001</v>
      </c>
      <c r="K3327">
        <v>-1.4279999999999999</v>
      </c>
      <c r="L3327">
        <v>-2.4180000000000001</v>
      </c>
      <c r="M3327">
        <v>-3.117</v>
      </c>
      <c r="N3327">
        <v>-3.23</v>
      </c>
      <c r="O3327">
        <v>1.0349999999999999</v>
      </c>
      <c r="P3327">
        <v>1.0469999999999999</v>
      </c>
      <c r="Q3327">
        <v>1.044</v>
      </c>
      <c r="R3327">
        <v>0.68799999999999994</v>
      </c>
      <c r="S3327">
        <v>0.313</v>
      </c>
    </row>
    <row r="3329" spans="1:19" x14ac:dyDescent="0.3">
      <c r="A3329" t="s">
        <v>0</v>
      </c>
      <c r="B3329" t="s">
        <v>257</v>
      </c>
    </row>
    <row r="3330" spans="1:19" x14ac:dyDescent="0.3">
      <c r="A3330">
        <v>0</v>
      </c>
      <c r="B3330">
        <v>-0.42299999999999999</v>
      </c>
      <c r="C3330">
        <v>-1.423</v>
      </c>
      <c r="D3330">
        <v>-2.419</v>
      </c>
      <c r="E3330">
        <v>-3.109</v>
      </c>
      <c r="F3330">
        <v>-3.2</v>
      </c>
      <c r="G3330">
        <v>2.5</v>
      </c>
      <c r="H3330">
        <v>-0.01</v>
      </c>
      <c r="I3330">
        <v>2.5259999999999998</v>
      </c>
      <c r="J3330">
        <v>-0.42299999999999999</v>
      </c>
      <c r="K3330">
        <v>-1.423</v>
      </c>
      <c r="L3330">
        <v>-2.419</v>
      </c>
      <c r="M3330">
        <v>-3.109</v>
      </c>
      <c r="N3330">
        <v>-3.2</v>
      </c>
      <c r="O3330">
        <v>1.0389999999999999</v>
      </c>
      <c r="P3330">
        <v>1.0389999999999999</v>
      </c>
      <c r="Q3330">
        <v>1.0309999999999999</v>
      </c>
      <c r="R3330">
        <v>0.66</v>
      </c>
      <c r="S3330">
        <v>0.26400000000000001</v>
      </c>
    </row>
    <row r="3331" spans="1:19" x14ac:dyDescent="0.3">
      <c r="A3331">
        <v>60</v>
      </c>
      <c r="B3331">
        <v>-0.42299999999999999</v>
      </c>
      <c r="C3331">
        <v>-1.423</v>
      </c>
      <c r="D3331">
        <v>-2.419</v>
      </c>
      <c r="E3331">
        <v>-3.109</v>
      </c>
      <c r="F3331">
        <v>-3.2</v>
      </c>
      <c r="G3331">
        <v>2.5</v>
      </c>
      <c r="H3331">
        <v>-0.01</v>
      </c>
      <c r="I3331">
        <v>2.5259999999999998</v>
      </c>
      <c r="J3331">
        <v>-0.42699999999999999</v>
      </c>
      <c r="K3331">
        <v>-1.423</v>
      </c>
      <c r="L3331">
        <v>-2.419</v>
      </c>
      <c r="M3331">
        <v>-3.109</v>
      </c>
      <c r="N3331">
        <v>-3.2</v>
      </c>
      <c r="O3331">
        <v>1.04</v>
      </c>
      <c r="P3331">
        <v>1.0489999999999999</v>
      </c>
      <c r="Q3331">
        <v>1.0409999999999999</v>
      </c>
      <c r="R3331">
        <v>0.66300000000000003</v>
      </c>
      <c r="S3331">
        <v>0.26500000000000001</v>
      </c>
    </row>
    <row r="3332" spans="1:19" x14ac:dyDescent="0.3">
      <c r="A3332">
        <v>120</v>
      </c>
      <c r="B3332">
        <v>-0.42299999999999999</v>
      </c>
      <c r="C3332">
        <v>-1.423</v>
      </c>
      <c r="D3332">
        <v>-2.419</v>
      </c>
      <c r="E3332">
        <v>-3.109</v>
      </c>
      <c r="F3332">
        <v>-3.2</v>
      </c>
      <c r="G3332">
        <v>2.5</v>
      </c>
      <c r="H3332">
        <v>-0.01</v>
      </c>
      <c r="I3332">
        <v>2.5259999999999998</v>
      </c>
      <c r="J3332">
        <v>-0.42899999999999999</v>
      </c>
      <c r="K3332">
        <v>-1.423</v>
      </c>
      <c r="L3332">
        <v>-2.419</v>
      </c>
      <c r="M3332">
        <v>-3.1080000000000001</v>
      </c>
      <c r="N3332">
        <v>-3.2</v>
      </c>
      <c r="O3332">
        <v>1.04</v>
      </c>
      <c r="P3332">
        <v>1.0509999999999999</v>
      </c>
      <c r="Q3332">
        <v>1.0429999999999999</v>
      </c>
      <c r="R3332">
        <v>0.66500000000000004</v>
      </c>
      <c r="S3332">
        <v>0.26600000000000001</v>
      </c>
    </row>
    <row r="3333" spans="1:19" x14ac:dyDescent="0.3">
      <c r="A3333">
        <v>180</v>
      </c>
      <c r="B3333">
        <v>-0.42299999999999999</v>
      </c>
      <c r="C3333">
        <v>-1.423</v>
      </c>
      <c r="D3333">
        <v>-2.419</v>
      </c>
      <c r="E3333">
        <v>-3.109</v>
      </c>
      <c r="F3333">
        <v>-3.2</v>
      </c>
      <c r="G3333">
        <v>2.5</v>
      </c>
      <c r="H3333">
        <v>-0.01</v>
      </c>
      <c r="I3333">
        <v>2.5259999999999998</v>
      </c>
      <c r="J3333">
        <v>-0.432</v>
      </c>
      <c r="K3333">
        <v>-1.423</v>
      </c>
      <c r="L3333">
        <v>-2.4180000000000001</v>
      </c>
      <c r="M3333">
        <v>-3.1080000000000001</v>
      </c>
      <c r="N3333">
        <v>-3.2</v>
      </c>
      <c r="O3333">
        <v>1.04</v>
      </c>
      <c r="P3333">
        <v>1.054</v>
      </c>
      <c r="Q3333">
        <v>1.042</v>
      </c>
      <c r="R3333">
        <v>0.66500000000000004</v>
      </c>
      <c r="S3333">
        <v>0.26600000000000001</v>
      </c>
    </row>
    <row r="3334" spans="1:19" x14ac:dyDescent="0.3">
      <c r="A3334">
        <v>240</v>
      </c>
      <c r="B3334">
        <v>-0.42299999999999999</v>
      </c>
      <c r="C3334">
        <v>-1.423</v>
      </c>
      <c r="D3334">
        <v>-2.419</v>
      </c>
      <c r="E3334">
        <v>-3.109</v>
      </c>
      <c r="F3334">
        <v>-3.2</v>
      </c>
      <c r="G3334">
        <v>2.5</v>
      </c>
      <c r="H3334">
        <v>-0.01</v>
      </c>
      <c r="I3334">
        <v>2.5259999999999998</v>
      </c>
      <c r="J3334">
        <v>-0.434</v>
      </c>
      <c r="K3334">
        <v>-1.423</v>
      </c>
      <c r="L3334">
        <v>-2.4180000000000001</v>
      </c>
      <c r="M3334">
        <v>-3.1080000000000001</v>
      </c>
      <c r="N3334">
        <v>-3.2</v>
      </c>
      <c r="O3334">
        <v>1.04</v>
      </c>
      <c r="P3334">
        <v>1.054</v>
      </c>
      <c r="Q3334">
        <v>1.0429999999999999</v>
      </c>
      <c r="R3334">
        <v>0.66600000000000004</v>
      </c>
      <c r="S3334">
        <v>0.26600000000000001</v>
      </c>
    </row>
    <row r="3335" spans="1:19" x14ac:dyDescent="0.3">
      <c r="A3335">
        <v>300</v>
      </c>
      <c r="B3335">
        <v>-0.42299999999999999</v>
      </c>
      <c r="C3335">
        <v>-1.423</v>
      </c>
      <c r="D3335">
        <v>-2.419</v>
      </c>
      <c r="E3335">
        <v>-3.109</v>
      </c>
      <c r="F3335">
        <v>-3.2</v>
      </c>
      <c r="G3335">
        <v>2.5</v>
      </c>
      <c r="H3335">
        <v>-0.01</v>
      </c>
      <c r="I3335">
        <v>2.5259999999999998</v>
      </c>
      <c r="J3335">
        <v>-0.436</v>
      </c>
      <c r="K3335">
        <v>-1.423</v>
      </c>
      <c r="L3335">
        <v>-2.4180000000000001</v>
      </c>
      <c r="M3335">
        <v>-3.1080000000000001</v>
      </c>
      <c r="N3335">
        <v>-3.2</v>
      </c>
      <c r="O3335">
        <v>1.0389999999999999</v>
      </c>
      <c r="P3335">
        <v>1.0529999999999999</v>
      </c>
      <c r="Q3335">
        <v>1.0429999999999999</v>
      </c>
      <c r="R3335">
        <v>0.66600000000000004</v>
      </c>
      <c r="S3335">
        <v>0.26700000000000002</v>
      </c>
    </row>
    <row r="3336" spans="1:19" x14ac:dyDescent="0.3">
      <c r="A3336">
        <v>360</v>
      </c>
      <c r="B3336">
        <v>-0.42299999999999999</v>
      </c>
      <c r="C3336">
        <v>-1.423</v>
      </c>
      <c r="D3336">
        <v>-2.419</v>
      </c>
      <c r="E3336">
        <v>-3.109</v>
      </c>
      <c r="F3336">
        <v>-3.2</v>
      </c>
      <c r="G3336">
        <v>2.5</v>
      </c>
      <c r="H3336">
        <v>-0.01</v>
      </c>
      <c r="I3336">
        <v>2.5259999999999998</v>
      </c>
      <c r="J3336">
        <v>-0.438</v>
      </c>
      <c r="K3336">
        <v>-1.4239999999999999</v>
      </c>
      <c r="L3336">
        <v>-2.4180000000000001</v>
      </c>
      <c r="M3336">
        <v>-3.1080000000000001</v>
      </c>
      <c r="N3336">
        <v>-3.2</v>
      </c>
      <c r="O3336">
        <v>1.038</v>
      </c>
      <c r="P3336">
        <v>1.052</v>
      </c>
      <c r="Q3336">
        <v>1.0429999999999999</v>
      </c>
      <c r="R3336">
        <v>0.66700000000000004</v>
      </c>
      <c r="S3336">
        <v>0.26800000000000002</v>
      </c>
    </row>
    <row r="3337" spans="1:19" x14ac:dyDescent="0.3">
      <c r="A3337">
        <v>420</v>
      </c>
      <c r="B3337">
        <v>-0.42299999999999999</v>
      </c>
      <c r="C3337">
        <v>-1.423</v>
      </c>
      <c r="D3337">
        <v>-2.419</v>
      </c>
      <c r="E3337">
        <v>-3.109</v>
      </c>
      <c r="F3337">
        <v>-3.2</v>
      </c>
      <c r="G3337">
        <v>2.5</v>
      </c>
      <c r="H3337">
        <v>-0.01</v>
      </c>
      <c r="I3337">
        <v>2.5259999999999998</v>
      </c>
      <c r="J3337">
        <v>-0.44</v>
      </c>
      <c r="K3337">
        <v>-1.425</v>
      </c>
      <c r="L3337">
        <v>-2.4180000000000001</v>
      </c>
      <c r="M3337">
        <v>-3.1080000000000001</v>
      </c>
      <c r="N3337">
        <v>-3.2</v>
      </c>
      <c r="O3337">
        <v>1.0369999999999999</v>
      </c>
      <c r="P3337">
        <v>1.0509999999999999</v>
      </c>
      <c r="Q3337">
        <v>1.044</v>
      </c>
      <c r="R3337">
        <v>0.66700000000000004</v>
      </c>
      <c r="S3337">
        <v>0.26900000000000002</v>
      </c>
    </row>
    <row r="3338" spans="1:19" x14ac:dyDescent="0.3">
      <c r="A3338">
        <v>480</v>
      </c>
      <c r="B3338">
        <v>-0.42299999999999999</v>
      </c>
      <c r="C3338">
        <v>-1.423</v>
      </c>
      <c r="D3338">
        <v>-2.419</v>
      </c>
      <c r="E3338">
        <v>-3.109</v>
      </c>
      <c r="F3338">
        <v>-3.2</v>
      </c>
      <c r="G3338">
        <v>2.5</v>
      </c>
      <c r="H3338">
        <v>-0.01</v>
      </c>
      <c r="I3338">
        <v>2.5259999999999998</v>
      </c>
      <c r="J3338">
        <v>-0.442</v>
      </c>
      <c r="K3338">
        <v>-1.4259999999999999</v>
      </c>
      <c r="L3338">
        <v>-2.4180000000000001</v>
      </c>
      <c r="M3338">
        <v>-3.1080000000000001</v>
      </c>
      <c r="N3338">
        <v>-3.2</v>
      </c>
      <c r="O3338">
        <v>1.0369999999999999</v>
      </c>
      <c r="P3338">
        <v>1.05</v>
      </c>
      <c r="Q3338">
        <v>1.0429999999999999</v>
      </c>
      <c r="R3338">
        <v>0.66700000000000004</v>
      </c>
      <c r="S3338">
        <v>0.26900000000000002</v>
      </c>
    </row>
    <row r="3339" spans="1:19" x14ac:dyDescent="0.3">
      <c r="A3339">
        <v>540</v>
      </c>
      <c r="B3339">
        <v>-0.42299999999999999</v>
      </c>
      <c r="C3339">
        <v>-1.423</v>
      </c>
      <c r="D3339">
        <v>-2.419</v>
      </c>
      <c r="E3339">
        <v>-3.109</v>
      </c>
      <c r="F3339">
        <v>-3.2</v>
      </c>
      <c r="G3339">
        <v>2.5</v>
      </c>
      <c r="H3339">
        <v>-0.01</v>
      </c>
      <c r="I3339">
        <v>2.5259999999999998</v>
      </c>
      <c r="J3339">
        <v>-0.44400000000000001</v>
      </c>
      <c r="K3339">
        <v>-1.427</v>
      </c>
      <c r="L3339">
        <v>-2.4180000000000001</v>
      </c>
      <c r="M3339">
        <v>-3.1080000000000001</v>
      </c>
      <c r="N3339">
        <v>-3.2</v>
      </c>
      <c r="O3339">
        <v>1.036</v>
      </c>
      <c r="P3339">
        <v>1.048</v>
      </c>
      <c r="Q3339">
        <v>1.044</v>
      </c>
      <c r="R3339">
        <v>0.66700000000000004</v>
      </c>
      <c r="S3339">
        <v>0.26900000000000002</v>
      </c>
    </row>
    <row r="3340" spans="1:19" x14ac:dyDescent="0.3">
      <c r="A3340">
        <v>600</v>
      </c>
      <c r="B3340">
        <v>-0.42299999999999999</v>
      </c>
      <c r="C3340">
        <v>-1.423</v>
      </c>
      <c r="D3340">
        <v>-2.419</v>
      </c>
      <c r="E3340">
        <v>-3.109</v>
      </c>
      <c r="F3340">
        <v>-3.2</v>
      </c>
      <c r="G3340">
        <v>2.5</v>
      </c>
      <c r="H3340">
        <v>-0.01</v>
      </c>
      <c r="I3340">
        <v>2.5259999999999998</v>
      </c>
      <c r="J3340">
        <v>-0.44600000000000001</v>
      </c>
      <c r="K3340">
        <v>-1.4279999999999999</v>
      </c>
      <c r="L3340">
        <v>-2.4180000000000001</v>
      </c>
      <c r="M3340">
        <v>-3.1080000000000001</v>
      </c>
      <c r="N3340">
        <v>-3.2</v>
      </c>
      <c r="O3340">
        <v>1.0349999999999999</v>
      </c>
      <c r="P3340">
        <v>1.0469999999999999</v>
      </c>
      <c r="Q3340">
        <v>1.0429999999999999</v>
      </c>
      <c r="R3340">
        <v>0.66800000000000004</v>
      </c>
      <c r="S3340">
        <v>0.26900000000000002</v>
      </c>
    </row>
    <row r="3342" spans="1:19" x14ac:dyDescent="0.3">
      <c r="A3342" t="s">
        <v>0</v>
      </c>
      <c r="B3342" t="s">
        <v>258</v>
      </c>
    </row>
    <row r="3343" spans="1:19" x14ac:dyDescent="0.3">
      <c r="A3343">
        <v>0</v>
      </c>
      <c r="B3343">
        <v>-0.42299999999999999</v>
      </c>
      <c r="C3343">
        <v>-1.423</v>
      </c>
      <c r="D3343">
        <v>-2.419</v>
      </c>
      <c r="E3343">
        <v>-3.109</v>
      </c>
      <c r="F3343">
        <v>-3.2</v>
      </c>
      <c r="G3343">
        <v>2.5</v>
      </c>
      <c r="H3343">
        <v>-0.01</v>
      </c>
      <c r="I3343">
        <v>2.2839999999999998</v>
      </c>
      <c r="J3343">
        <v>-0.42299999999999999</v>
      </c>
      <c r="K3343">
        <v>-1.423</v>
      </c>
      <c r="L3343">
        <v>-2.419</v>
      </c>
      <c r="M3343">
        <v>-3.109</v>
      </c>
      <c r="N3343">
        <v>-3.2</v>
      </c>
      <c r="O3343">
        <v>1.0389999999999999</v>
      </c>
      <c r="P3343">
        <v>1.0389999999999999</v>
      </c>
      <c r="Q3343">
        <v>1.0309999999999999</v>
      </c>
      <c r="R3343">
        <v>0.66</v>
      </c>
      <c r="S3343">
        <v>0.26400000000000001</v>
      </c>
    </row>
    <row r="3344" spans="1:19" x14ac:dyDescent="0.3">
      <c r="A3344">
        <v>60</v>
      </c>
      <c r="B3344">
        <v>-0.42299999999999999</v>
      </c>
      <c r="C3344">
        <v>-1.423</v>
      </c>
      <c r="D3344">
        <v>-2.419</v>
      </c>
      <c r="E3344">
        <v>-3.109</v>
      </c>
      <c r="F3344">
        <v>-3.2</v>
      </c>
      <c r="G3344">
        <v>2.5</v>
      </c>
      <c r="H3344">
        <v>-0.01</v>
      </c>
      <c r="I3344">
        <v>2.2839999999999998</v>
      </c>
      <c r="J3344">
        <v>-0.42699999999999999</v>
      </c>
      <c r="K3344">
        <v>-1.423</v>
      </c>
      <c r="L3344">
        <v>-2.419</v>
      </c>
      <c r="M3344">
        <v>-3.109</v>
      </c>
      <c r="N3344">
        <v>-3.1970000000000001</v>
      </c>
      <c r="O3344">
        <v>1.04</v>
      </c>
      <c r="P3344">
        <v>1.0489999999999999</v>
      </c>
      <c r="Q3344">
        <v>1.0409999999999999</v>
      </c>
      <c r="R3344">
        <v>0.66400000000000003</v>
      </c>
      <c r="S3344">
        <v>0.25700000000000001</v>
      </c>
    </row>
    <row r="3345" spans="1:19" x14ac:dyDescent="0.3">
      <c r="A3345">
        <v>120</v>
      </c>
      <c r="B3345">
        <v>-0.42299999999999999</v>
      </c>
      <c r="C3345">
        <v>-1.423</v>
      </c>
      <c r="D3345">
        <v>-2.419</v>
      </c>
      <c r="E3345">
        <v>-3.109</v>
      </c>
      <c r="F3345">
        <v>-3.2</v>
      </c>
      <c r="G3345">
        <v>2.5</v>
      </c>
      <c r="H3345">
        <v>-0.01</v>
      </c>
      <c r="I3345">
        <v>2.2839999999999998</v>
      </c>
      <c r="J3345">
        <v>-0.42899999999999999</v>
      </c>
      <c r="K3345">
        <v>-1.423</v>
      </c>
      <c r="L3345">
        <v>-2.4180000000000001</v>
      </c>
      <c r="M3345">
        <v>-3.1080000000000001</v>
      </c>
      <c r="N3345">
        <v>-3.194</v>
      </c>
      <c r="O3345">
        <v>1.0409999999999999</v>
      </c>
      <c r="P3345">
        <v>1.0509999999999999</v>
      </c>
      <c r="Q3345">
        <v>1.042</v>
      </c>
      <c r="R3345">
        <v>0.66400000000000003</v>
      </c>
      <c r="S3345">
        <v>0.25</v>
      </c>
    </row>
    <row r="3346" spans="1:19" x14ac:dyDescent="0.3">
      <c r="A3346">
        <v>180</v>
      </c>
      <c r="B3346">
        <v>-0.42299999999999999</v>
      </c>
      <c r="C3346">
        <v>-1.423</v>
      </c>
      <c r="D3346">
        <v>-2.419</v>
      </c>
      <c r="E3346">
        <v>-3.109</v>
      </c>
      <c r="F3346">
        <v>-3.2</v>
      </c>
      <c r="G3346">
        <v>2.5</v>
      </c>
      <c r="H3346">
        <v>-0.01</v>
      </c>
      <c r="I3346">
        <v>2.2839999999999998</v>
      </c>
      <c r="J3346">
        <v>-0.432</v>
      </c>
      <c r="K3346">
        <v>-1.423</v>
      </c>
      <c r="L3346">
        <v>-2.419</v>
      </c>
      <c r="M3346">
        <v>-3.1080000000000001</v>
      </c>
      <c r="N3346">
        <v>-3.1909999999999998</v>
      </c>
      <c r="O3346">
        <v>1.04</v>
      </c>
      <c r="P3346">
        <v>1.054</v>
      </c>
      <c r="Q3346">
        <v>1.0429999999999999</v>
      </c>
      <c r="R3346">
        <v>0.66500000000000004</v>
      </c>
      <c r="S3346">
        <v>0.24399999999999999</v>
      </c>
    </row>
    <row r="3347" spans="1:19" x14ac:dyDescent="0.3">
      <c r="A3347">
        <v>240</v>
      </c>
      <c r="B3347">
        <v>-0.42299999999999999</v>
      </c>
      <c r="C3347">
        <v>-1.423</v>
      </c>
      <c r="D3347">
        <v>-2.419</v>
      </c>
      <c r="E3347">
        <v>-3.109</v>
      </c>
      <c r="F3347">
        <v>-3.2</v>
      </c>
      <c r="G3347">
        <v>2.5</v>
      </c>
      <c r="H3347">
        <v>-0.01</v>
      </c>
      <c r="I3347">
        <v>2.2839999999999998</v>
      </c>
      <c r="J3347">
        <v>-0.434</v>
      </c>
      <c r="K3347">
        <v>-1.423</v>
      </c>
      <c r="L3347">
        <v>-2.4180000000000001</v>
      </c>
      <c r="M3347">
        <v>-3.109</v>
      </c>
      <c r="N3347">
        <v>-3.1880000000000002</v>
      </c>
      <c r="O3347">
        <v>1.04</v>
      </c>
      <c r="P3347">
        <v>1.054</v>
      </c>
      <c r="Q3347">
        <v>1.044</v>
      </c>
      <c r="R3347">
        <v>0.66900000000000004</v>
      </c>
      <c r="S3347">
        <v>0.23799999999999999</v>
      </c>
    </row>
    <row r="3348" spans="1:19" x14ac:dyDescent="0.3">
      <c r="A3348">
        <v>300</v>
      </c>
      <c r="B3348">
        <v>-0.42299999999999999</v>
      </c>
      <c r="C3348">
        <v>-1.423</v>
      </c>
      <c r="D3348">
        <v>-2.419</v>
      </c>
      <c r="E3348">
        <v>-3.109</v>
      </c>
      <c r="F3348">
        <v>-3.2</v>
      </c>
      <c r="G3348">
        <v>2.5</v>
      </c>
      <c r="H3348">
        <v>-0.01</v>
      </c>
      <c r="I3348">
        <v>2.2839999999999998</v>
      </c>
      <c r="J3348">
        <v>-0.436</v>
      </c>
      <c r="K3348">
        <v>-1.423</v>
      </c>
      <c r="L3348">
        <v>-2.4180000000000001</v>
      </c>
      <c r="M3348">
        <v>-3.109</v>
      </c>
      <c r="N3348">
        <v>-3.1850000000000001</v>
      </c>
      <c r="O3348">
        <v>1.0389999999999999</v>
      </c>
      <c r="P3348">
        <v>1.0529999999999999</v>
      </c>
      <c r="Q3348">
        <v>1.042</v>
      </c>
      <c r="R3348">
        <v>0.66900000000000004</v>
      </c>
      <c r="S3348">
        <v>0.23499999999999999</v>
      </c>
    </row>
    <row r="3349" spans="1:19" x14ac:dyDescent="0.3">
      <c r="A3349">
        <v>360</v>
      </c>
      <c r="B3349">
        <v>-0.42299999999999999</v>
      </c>
      <c r="C3349">
        <v>-1.423</v>
      </c>
      <c r="D3349">
        <v>-2.419</v>
      </c>
      <c r="E3349">
        <v>-3.109</v>
      </c>
      <c r="F3349">
        <v>-3.2</v>
      </c>
      <c r="G3349">
        <v>2.5</v>
      </c>
      <c r="H3349">
        <v>-0.01</v>
      </c>
      <c r="I3349">
        <v>2.2839999999999998</v>
      </c>
      <c r="J3349">
        <v>-0.438</v>
      </c>
      <c r="K3349">
        <v>-1.4239999999999999</v>
      </c>
      <c r="L3349">
        <v>-2.4180000000000001</v>
      </c>
      <c r="M3349">
        <v>-3.1080000000000001</v>
      </c>
      <c r="N3349">
        <v>-3.1819999999999999</v>
      </c>
      <c r="O3349">
        <v>1.038</v>
      </c>
      <c r="P3349">
        <v>1.052</v>
      </c>
      <c r="Q3349">
        <v>1.0429999999999999</v>
      </c>
      <c r="R3349">
        <v>0.66500000000000004</v>
      </c>
      <c r="S3349">
        <v>0.23300000000000001</v>
      </c>
    </row>
    <row r="3350" spans="1:19" x14ac:dyDescent="0.3">
      <c r="A3350">
        <v>420</v>
      </c>
      <c r="B3350">
        <v>-0.42299999999999999</v>
      </c>
      <c r="C3350">
        <v>-1.423</v>
      </c>
      <c r="D3350">
        <v>-2.419</v>
      </c>
      <c r="E3350">
        <v>-3.109</v>
      </c>
      <c r="F3350">
        <v>-3.2</v>
      </c>
      <c r="G3350">
        <v>2.5</v>
      </c>
      <c r="H3350">
        <v>-0.01</v>
      </c>
      <c r="I3350">
        <v>2.2839999999999998</v>
      </c>
      <c r="J3350">
        <v>-0.44</v>
      </c>
      <c r="K3350">
        <v>-1.425</v>
      </c>
      <c r="L3350">
        <v>-2.4180000000000001</v>
      </c>
      <c r="M3350">
        <v>-3.1070000000000002</v>
      </c>
      <c r="N3350">
        <v>-3.1789999999999998</v>
      </c>
      <c r="O3350">
        <v>1.0369999999999999</v>
      </c>
      <c r="P3350">
        <v>1.0509999999999999</v>
      </c>
      <c r="Q3350">
        <v>1.044</v>
      </c>
      <c r="R3350">
        <v>0.66100000000000003</v>
      </c>
      <c r="S3350">
        <v>0.23</v>
      </c>
    </row>
    <row r="3351" spans="1:19" x14ac:dyDescent="0.3">
      <c r="A3351">
        <v>480</v>
      </c>
      <c r="B3351">
        <v>-0.42299999999999999</v>
      </c>
      <c r="C3351">
        <v>-1.423</v>
      </c>
      <c r="D3351">
        <v>-2.419</v>
      </c>
      <c r="E3351">
        <v>-3.109</v>
      </c>
      <c r="F3351">
        <v>-3.2</v>
      </c>
      <c r="G3351">
        <v>2.5</v>
      </c>
      <c r="H3351">
        <v>-0.01</v>
      </c>
      <c r="I3351">
        <v>2.2839999999999998</v>
      </c>
      <c r="J3351">
        <v>-0.442</v>
      </c>
      <c r="K3351">
        <v>-1.4259999999999999</v>
      </c>
      <c r="L3351">
        <v>-2.4180000000000001</v>
      </c>
      <c r="M3351">
        <v>-3.1040000000000001</v>
      </c>
      <c r="N3351">
        <v>-3.1760000000000002</v>
      </c>
      <c r="O3351">
        <v>1.0369999999999999</v>
      </c>
      <c r="P3351">
        <v>1.05</v>
      </c>
      <c r="Q3351">
        <v>1.0429999999999999</v>
      </c>
      <c r="R3351">
        <v>0.65400000000000003</v>
      </c>
      <c r="S3351">
        <v>0.22700000000000001</v>
      </c>
    </row>
    <row r="3352" spans="1:19" x14ac:dyDescent="0.3">
      <c r="A3352">
        <v>540</v>
      </c>
      <c r="B3352">
        <v>-0.42299999999999999</v>
      </c>
      <c r="C3352">
        <v>-1.423</v>
      </c>
      <c r="D3352">
        <v>-2.419</v>
      </c>
      <c r="E3352">
        <v>-3.109</v>
      </c>
      <c r="F3352">
        <v>-3.2</v>
      </c>
      <c r="G3352">
        <v>2.5</v>
      </c>
      <c r="H3352">
        <v>-0.01</v>
      </c>
      <c r="I3352">
        <v>2.2839999999999998</v>
      </c>
      <c r="J3352">
        <v>-0.44400000000000001</v>
      </c>
      <c r="K3352">
        <v>-1.427</v>
      </c>
      <c r="L3352">
        <v>-2.4180000000000001</v>
      </c>
      <c r="M3352">
        <v>-3.101</v>
      </c>
      <c r="N3352">
        <v>-3.173</v>
      </c>
      <c r="O3352">
        <v>1.036</v>
      </c>
      <c r="P3352">
        <v>1.048</v>
      </c>
      <c r="Q3352">
        <v>1.0429999999999999</v>
      </c>
      <c r="R3352">
        <v>0.64800000000000002</v>
      </c>
      <c r="S3352">
        <v>0.22500000000000001</v>
      </c>
    </row>
    <row r="3353" spans="1:19" x14ac:dyDescent="0.3">
      <c r="A3353">
        <v>600</v>
      </c>
      <c r="B3353">
        <v>-0.42299999999999999</v>
      </c>
      <c r="C3353">
        <v>-1.423</v>
      </c>
      <c r="D3353">
        <v>-2.419</v>
      </c>
      <c r="E3353">
        <v>-3.109</v>
      </c>
      <c r="F3353">
        <v>-3.2</v>
      </c>
      <c r="G3353">
        <v>2.5</v>
      </c>
      <c r="H3353">
        <v>-0.01</v>
      </c>
      <c r="I3353">
        <v>2.2839999999999998</v>
      </c>
      <c r="J3353">
        <v>-0.44600000000000001</v>
      </c>
      <c r="K3353">
        <v>-1.4279999999999999</v>
      </c>
      <c r="L3353">
        <v>-2.4180000000000001</v>
      </c>
      <c r="M3353">
        <v>-3.0990000000000002</v>
      </c>
      <c r="N3353">
        <v>-3.17</v>
      </c>
      <c r="O3353">
        <v>1.0349999999999999</v>
      </c>
      <c r="P3353">
        <v>1.0469999999999999</v>
      </c>
      <c r="Q3353">
        <v>1.0429999999999999</v>
      </c>
      <c r="R3353">
        <v>0.64500000000000002</v>
      </c>
      <c r="S3353">
        <v>0.223</v>
      </c>
    </row>
    <row r="3355" spans="1:19" x14ac:dyDescent="0.3">
      <c r="A3355" t="s">
        <v>0</v>
      </c>
      <c r="B3355" t="s">
        <v>259</v>
      </c>
    </row>
    <row r="3356" spans="1:19" x14ac:dyDescent="0.3">
      <c r="A3356">
        <v>0</v>
      </c>
      <c r="B3356">
        <v>-0.42299999999999999</v>
      </c>
      <c r="C3356">
        <v>-1.423</v>
      </c>
      <c r="D3356">
        <v>-2.419</v>
      </c>
      <c r="E3356">
        <v>-3.101</v>
      </c>
      <c r="F3356">
        <v>-3.19</v>
      </c>
      <c r="G3356">
        <v>2.5</v>
      </c>
      <c r="H3356">
        <v>-0.01</v>
      </c>
      <c r="I3356">
        <v>2.7589999999999999</v>
      </c>
      <c r="J3356">
        <v>-0.42299999999999999</v>
      </c>
      <c r="K3356">
        <v>-1.423</v>
      </c>
      <c r="L3356">
        <v>-2.419</v>
      </c>
      <c r="M3356">
        <v>-3.101</v>
      </c>
      <c r="N3356">
        <v>-3.19</v>
      </c>
      <c r="O3356">
        <v>1.0389999999999999</v>
      </c>
      <c r="P3356">
        <v>1.0389999999999999</v>
      </c>
      <c r="Q3356">
        <v>1.0309999999999999</v>
      </c>
      <c r="R3356">
        <v>0.65300000000000002</v>
      </c>
      <c r="S3356">
        <v>0.26200000000000001</v>
      </c>
    </row>
    <row r="3357" spans="1:19" x14ac:dyDescent="0.3">
      <c r="A3357">
        <v>60</v>
      </c>
      <c r="B3357">
        <v>-0.42299999999999999</v>
      </c>
      <c r="C3357">
        <v>-1.423</v>
      </c>
      <c r="D3357">
        <v>-2.419</v>
      </c>
      <c r="E3357">
        <v>-3.101</v>
      </c>
      <c r="F3357">
        <v>-3.19</v>
      </c>
      <c r="G3357">
        <v>2.5</v>
      </c>
      <c r="H3357">
        <v>-0.01</v>
      </c>
      <c r="I3357">
        <v>2.7589999999999999</v>
      </c>
      <c r="J3357">
        <v>-0.42699999999999999</v>
      </c>
      <c r="K3357">
        <v>-1.423</v>
      </c>
      <c r="L3357">
        <v>-2.419</v>
      </c>
      <c r="M3357">
        <v>-3.101</v>
      </c>
      <c r="N3357">
        <v>-3.1930000000000001</v>
      </c>
      <c r="O3357">
        <v>1.04</v>
      </c>
      <c r="P3357">
        <v>1.05</v>
      </c>
      <c r="Q3357">
        <v>1.0409999999999999</v>
      </c>
      <c r="R3357">
        <v>0.65500000000000003</v>
      </c>
      <c r="S3357">
        <v>0.27100000000000002</v>
      </c>
    </row>
    <row r="3358" spans="1:19" x14ac:dyDescent="0.3">
      <c r="A3358">
        <v>120</v>
      </c>
      <c r="B3358">
        <v>-0.42299999999999999</v>
      </c>
      <c r="C3358">
        <v>-1.423</v>
      </c>
      <c r="D3358">
        <v>-2.419</v>
      </c>
      <c r="E3358">
        <v>-3.101</v>
      </c>
      <c r="F3358">
        <v>-3.19</v>
      </c>
      <c r="G3358">
        <v>2.5</v>
      </c>
      <c r="H3358">
        <v>-0.01</v>
      </c>
      <c r="I3358">
        <v>2.7589999999999999</v>
      </c>
      <c r="J3358">
        <v>-0.42899999999999999</v>
      </c>
      <c r="K3358">
        <v>-1.423</v>
      </c>
      <c r="L3358">
        <v>-2.419</v>
      </c>
      <c r="M3358">
        <v>-3.101</v>
      </c>
      <c r="N3358">
        <v>-3.1960000000000002</v>
      </c>
      <c r="O3358">
        <v>1.04</v>
      </c>
      <c r="P3358">
        <v>1.0509999999999999</v>
      </c>
      <c r="Q3358">
        <v>1.0429999999999999</v>
      </c>
      <c r="R3358">
        <v>0.66</v>
      </c>
      <c r="S3358">
        <v>0.27900000000000003</v>
      </c>
    </row>
    <row r="3359" spans="1:19" x14ac:dyDescent="0.3">
      <c r="A3359">
        <v>180</v>
      </c>
      <c r="B3359">
        <v>-0.42299999999999999</v>
      </c>
      <c r="C3359">
        <v>-1.423</v>
      </c>
      <c r="D3359">
        <v>-2.419</v>
      </c>
      <c r="E3359">
        <v>-3.101</v>
      </c>
      <c r="F3359">
        <v>-3.19</v>
      </c>
      <c r="G3359">
        <v>2.5</v>
      </c>
      <c r="H3359">
        <v>-0.01</v>
      </c>
      <c r="I3359">
        <v>2.7589999999999999</v>
      </c>
      <c r="J3359">
        <v>-0.432</v>
      </c>
      <c r="K3359">
        <v>-1.423</v>
      </c>
      <c r="L3359">
        <v>-2.4180000000000001</v>
      </c>
      <c r="M3359">
        <v>-3.101</v>
      </c>
      <c r="N3359">
        <v>-3.1989999999999998</v>
      </c>
      <c r="O3359">
        <v>1.04</v>
      </c>
      <c r="P3359">
        <v>1.054</v>
      </c>
      <c r="Q3359">
        <v>1.0409999999999999</v>
      </c>
      <c r="R3359">
        <v>0.66</v>
      </c>
      <c r="S3359">
        <v>0.28499999999999998</v>
      </c>
    </row>
    <row r="3360" spans="1:19" x14ac:dyDescent="0.3">
      <c r="A3360">
        <v>240</v>
      </c>
      <c r="B3360">
        <v>-0.42299999999999999</v>
      </c>
      <c r="C3360">
        <v>-1.423</v>
      </c>
      <c r="D3360">
        <v>-2.419</v>
      </c>
      <c r="E3360">
        <v>-3.101</v>
      </c>
      <c r="F3360">
        <v>-3.19</v>
      </c>
      <c r="G3360">
        <v>2.5</v>
      </c>
      <c r="H3360">
        <v>-0.01</v>
      </c>
      <c r="I3360">
        <v>2.7589999999999999</v>
      </c>
      <c r="J3360">
        <v>-0.434</v>
      </c>
      <c r="K3360">
        <v>-1.423</v>
      </c>
      <c r="L3360">
        <v>-2.4180000000000001</v>
      </c>
      <c r="M3360">
        <v>-3.1</v>
      </c>
      <c r="N3360">
        <v>-3.202</v>
      </c>
      <c r="O3360">
        <v>1.04</v>
      </c>
      <c r="P3360">
        <v>1.0549999999999999</v>
      </c>
      <c r="Q3360">
        <v>1.0429999999999999</v>
      </c>
      <c r="R3360">
        <v>0.65700000000000003</v>
      </c>
      <c r="S3360">
        <v>0.28999999999999998</v>
      </c>
    </row>
    <row r="3361" spans="1:19" x14ac:dyDescent="0.3">
      <c r="A3361">
        <v>300</v>
      </c>
      <c r="B3361">
        <v>-0.42299999999999999</v>
      </c>
      <c r="C3361">
        <v>-1.423</v>
      </c>
      <c r="D3361">
        <v>-2.419</v>
      </c>
      <c r="E3361">
        <v>-3.101</v>
      </c>
      <c r="F3361">
        <v>-3.19</v>
      </c>
      <c r="G3361">
        <v>2.5</v>
      </c>
      <c r="H3361">
        <v>-0.01</v>
      </c>
      <c r="I3361">
        <v>2.7589999999999999</v>
      </c>
      <c r="J3361">
        <v>-0.436</v>
      </c>
      <c r="K3361">
        <v>-1.423</v>
      </c>
      <c r="L3361">
        <v>-2.4180000000000001</v>
      </c>
      <c r="M3361">
        <v>-3.1</v>
      </c>
      <c r="N3361">
        <v>-3.2050000000000001</v>
      </c>
      <c r="O3361">
        <v>1.0389999999999999</v>
      </c>
      <c r="P3361">
        <v>1.0529999999999999</v>
      </c>
      <c r="Q3361">
        <v>1.0429999999999999</v>
      </c>
      <c r="R3361">
        <v>0.65700000000000003</v>
      </c>
      <c r="S3361">
        <v>0.29699999999999999</v>
      </c>
    </row>
    <row r="3362" spans="1:19" x14ac:dyDescent="0.3">
      <c r="A3362">
        <v>360</v>
      </c>
      <c r="B3362">
        <v>-0.42299999999999999</v>
      </c>
      <c r="C3362">
        <v>-1.423</v>
      </c>
      <c r="D3362">
        <v>-2.419</v>
      </c>
      <c r="E3362">
        <v>-3.101</v>
      </c>
      <c r="F3362">
        <v>-3.19</v>
      </c>
      <c r="G3362">
        <v>2.5</v>
      </c>
      <c r="H3362">
        <v>-0.01</v>
      </c>
      <c r="I3362">
        <v>2.7589999999999999</v>
      </c>
      <c r="J3362">
        <v>-0.438</v>
      </c>
      <c r="K3362">
        <v>-1.4239999999999999</v>
      </c>
      <c r="L3362">
        <v>-2.4180000000000001</v>
      </c>
      <c r="M3362">
        <v>-3.101</v>
      </c>
      <c r="N3362">
        <v>-3.2080000000000002</v>
      </c>
      <c r="O3362">
        <v>1.038</v>
      </c>
      <c r="P3362">
        <v>1.052</v>
      </c>
      <c r="Q3362">
        <v>1.0429999999999999</v>
      </c>
      <c r="R3362">
        <v>0.66200000000000003</v>
      </c>
      <c r="S3362">
        <v>0.30199999999999999</v>
      </c>
    </row>
    <row r="3363" spans="1:19" x14ac:dyDescent="0.3">
      <c r="A3363">
        <v>420</v>
      </c>
      <c r="B3363">
        <v>-0.42299999999999999</v>
      </c>
      <c r="C3363">
        <v>-1.423</v>
      </c>
      <c r="D3363">
        <v>-2.419</v>
      </c>
      <c r="E3363">
        <v>-3.101</v>
      </c>
      <c r="F3363">
        <v>-3.19</v>
      </c>
      <c r="G3363">
        <v>2.5</v>
      </c>
      <c r="H3363">
        <v>-0.01</v>
      </c>
      <c r="I3363">
        <v>2.7589999999999999</v>
      </c>
      <c r="J3363">
        <v>-0.44</v>
      </c>
      <c r="K3363">
        <v>-1.425</v>
      </c>
      <c r="L3363">
        <v>-2.4169999999999998</v>
      </c>
      <c r="M3363">
        <v>-3.1030000000000002</v>
      </c>
      <c r="N3363">
        <v>-3.2109999999999999</v>
      </c>
      <c r="O3363">
        <v>1.0369999999999999</v>
      </c>
      <c r="P3363">
        <v>1.0509999999999999</v>
      </c>
      <c r="Q3363">
        <v>1.042</v>
      </c>
      <c r="R3363">
        <v>0.66800000000000004</v>
      </c>
      <c r="S3363">
        <v>0.30599999999999999</v>
      </c>
    </row>
    <row r="3364" spans="1:19" x14ac:dyDescent="0.3">
      <c r="A3364">
        <v>480</v>
      </c>
      <c r="B3364">
        <v>-0.42299999999999999</v>
      </c>
      <c r="C3364">
        <v>-1.423</v>
      </c>
      <c r="D3364">
        <v>-2.419</v>
      </c>
      <c r="E3364">
        <v>-3.101</v>
      </c>
      <c r="F3364">
        <v>-3.19</v>
      </c>
      <c r="G3364">
        <v>2.5</v>
      </c>
      <c r="H3364">
        <v>-0.01</v>
      </c>
      <c r="I3364">
        <v>2.7589999999999999</v>
      </c>
      <c r="J3364">
        <v>-0.442</v>
      </c>
      <c r="K3364">
        <v>-1.4259999999999999</v>
      </c>
      <c r="L3364">
        <v>-2.4169999999999998</v>
      </c>
      <c r="M3364">
        <v>-3.105</v>
      </c>
      <c r="N3364">
        <v>-3.214</v>
      </c>
      <c r="O3364">
        <v>1.0369999999999999</v>
      </c>
      <c r="P3364">
        <v>1.05</v>
      </c>
      <c r="Q3364">
        <v>1.0429999999999999</v>
      </c>
      <c r="R3364">
        <v>0.67300000000000004</v>
      </c>
      <c r="S3364">
        <v>0.308</v>
      </c>
    </row>
    <row r="3365" spans="1:19" x14ac:dyDescent="0.3">
      <c r="A3365">
        <v>540</v>
      </c>
      <c r="B3365">
        <v>-0.42299999999999999</v>
      </c>
      <c r="C3365">
        <v>-1.423</v>
      </c>
      <c r="D3365">
        <v>-2.419</v>
      </c>
      <c r="E3365">
        <v>-3.101</v>
      </c>
      <c r="F3365">
        <v>-3.19</v>
      </c>
      <c r="G3365">
        <v>2.5</v>
      </c>
      <c r="H3365">
        <v>-0.01</v>
      </c>
      <c r="I3365">
        <v>2.7589999999999999</v>
      </c>
      <c r="J3365">
        <v>-0.44400000000000001</v>
      </c>
      <c r="K3365">
        <v>-1.427</v>
      </c>
      <c r="L3365">
        <v>-2.4169999999999998</v>
      </c>
      <c r="M3365">
        <v>-3.1070000000000002</v>
      </c>
      <c r="N3365">
        <v>-3.2170000000000001</v>
      </c>
      <c r="O3365">
        <v>1.036</v>
      </c>
      <c r="P3365">
        <v>1.048</v>
      </c>
      <c r="Q3365">
        <v>1.0429999999999999</v>
      </c>
      <c r="R3365">
        <v>0.67700000000000005</v>
      </c>
      <c r="S3365">
        <v>0.31</v>
      </c>
    </row>
    <row r="3366" spans="1:19" x14ac:dyDescent="0.3">
      <c r="A3366">
        <v>600</v>
      </c>
      <c r="B3366">
        <v>-0.42299999999999999</v>
      </c>
      <c r="C3366">
        <v>-1.423</v>
      </c>
      <c r="D3366">
        <v>-2.419</v>
      </c>
      <c r="E3366">
        <v>-3.101</v>
      </c>
      <c r="F3366">
        <v>-3.19</v>
      </c>
      <c r="G3366">
        <v>2.5</v>
      </c>
      <c r="H3366">
        <v>-0.01</v>
      </c>
      <c r="I3366">
        <v>2.7589999999999999</v>
      </c>
      <c r="J3366">
        <v>-0.44600000000000001</v>
      </c>
      <c r="K3366">
        <v>-1.4279999999999999</v>
      </c>
      <c r="L3366">
        <v>-2.4169999999999998</v>
      </c>
      <c r="M3366">
        <v>-3.109</v>
      </c>
      <c r="N3366">
        <v>-3.22</v>
      </c>
      <c r="O3366">
        <v>1.0349999999999999</v>
      </c>
      <c r="P3366">
        <v>1.0469999999999999</v>
      </c>
      <c r="Q3366">
        <v>1.0429999999999999</v>
      </c>
      <c r="R3366">
        <v>0.68200000000000005</v>
      </c>
      <c r="S3366">
        <v>0.311</v>
      </c>
    </row>
    <row r="3368" spans="1:19" x14ac:dyDescent="0.3">
      <c r="A3368" t="s">
        <v>0</v>
      </c>
      <c r="B3368" t="s">
        <v>260</v>
      </c>
    </row>
    <row r="3369" spans="1:19" x14ac:dyDescent="0.3">
      <c r="A3369">
        <v>0</v>
      </c>
      <c r="B3369">
        <v>-0.42299999999999999</v>
      </c>
      <c r="C3369">
        <v>-1.423</v>
      </c>
      <c r="D3369">
        <v>-2.419</v>
      </c>
      <c r="E3369">
        <v>-3.101</v>
      </c>
      <c r="F3369">
        <v>-3.19</v>
      </c>
      <c r="G3369">
        <v>2.5</v>
      </c>
      <c r="H3369">
        <v>-0.01</v>
      </c>
      <c r="I3369">
        <v>2.5259999999999998</v>
      </c>
      <c r="J3369">
        <v>-0.42299999999999999</v>
      </c>
      <c r="K3369">
        <v>-1.423</v>
      </c>
      <c r="L3369">
        <v>-2.419</v>
      </c>
      <c r="M3369">
        <v>-3.101</v>
      </c>
      <c r="N3369">
        <v>-3.19</v>
      </c>
      <c r="O3369">
        <v>1.0389999999999999</v>
      </c>
      <c r="P3369">
        <v>1.0389999999999999</v>
      </c>
      <c r="Q3369">
        <v>1.0309999999999999</v>
      </c>
      <c r="R3369">
        <v>0.65300000000000002</v>
      </c>
      <c r="S3369">
        <v>0.26200000000000001</v>
      </c>
    </row>
    <row r="3370" spans="1:19" x14ac:dyDescent="0.3">
      <c r="A3370">
        <v>60</v>
      </c>
      <c r="B3370">
        <v>-0.42299999999999999</v>
      </c>
      <c r="C3370">
        <v>-1.423</v>
      </c>
      <c r="D3370">
        <v>-2.419</v>
      </c>
      <c r="E3370">
        <v>-3.101</v>
      </c>
      <c r="F3370">
        <v>-3.19</v>
      </c>
      <c r="G3370">
        <v>2.5</v>
      </c>
      <c r="H3370">
        <v>-0.01</v>
      </c>
      <c r="I3370">
        <v>2.5259999999999998</v>
      </c>
      <c r="J3370">
        <v>-0.42699999999999999</v>
      </c>
      <c r="K3370">
        <v>-1.423</v>
      </c>
      <c r="L3370">
        <v>-2.419</v>
      </c>
      <c r="M3370">
        <v>-3.101</v>
      </c>
      <c r="N3370">
        <v>-3.19</v>
      </c>
      <c r="O3370">
        <v>1.04</v>
      </c>
      <c r="P3370">
        <v>1.05</v>
      </c>
      <c r="Q3370">
        <v>1.0409999999999999</v>
      </c>
      <c r="R3370">
        <v>0.65600000000000003</v>
      </c>
      <c r="S3370">
        <v>0.26300000000000001</v>
      </c>
    </row>
    <row r="3371" spans="1:19" x14ac:dyDescent="0.3">
      <c r="A3371">
        <v>120</v>
      </c>
      <c r="B3371">
        <v>-0.42299999999999999</v>
      </c>
      <c r="C3371">
        <v>-1.423</v>
      </c>
      <c r="D3371">
        <v>-2.419</v>
      </c>
      <c r="E3371">
        <v>-3.101</v>
      </c>
      <c r="F3371">
        <v>-3.19</v>
      </c>
      <c r="G3371">
        <v>2.5</v>
      </c>
      <c r="H3371">
        <v>-0.01</v>
      </c>
      <c r="I3371">
        <v>2.5259999999999998</v>
      </c>
      <c r="J3371">
        <v>-0.42899999999999999</v>
      </c>
      <c r="K3371">
        <v>-1.423</v>
      </c>
      <c r="L3371">
        <v>-2.4180000000000001</v>
      </c>
      <c r="M3371">
        <v>-3.1</v>
      </c>
      <c r="N3371">
        <v>-3.19</v>
      </c>
      <c r="O3371">
        <v>1.04</v>
      </c>
      <c r="P3371">
        <v>1.0509999999999999</v>
      </c>
      <c r="Q3371">
        <v>1.042</v>
      </c>
      <c r="R3371">
        <v>0.65800000000000003</v>
      </c>
      <c r="S3371">
        <v>0.26400000000000001</v>
      </c>
    </row>
    <row r="3372" spans="1:19" x14ac:dyDescent="0.3">
      <c r="A3372">
        <v>180</v>
      </c>
      <c r="B3372">
        <v>-0.42299999999999999</v>
      </c>
      <c r="C3372">
        <v>-1.423</v>
      </c>
      <c r="D3372">
        <v>-2.419</v>
      </c>
      <c r="E3372">
        <v>-3.101</v>
      </c>
      <c r="F3372">
        <v>-3.19</v>
      </c>
      <c r="G3372">
        <v>2.5</v>
      </c>
      <c r="H3372">
        <v>-0.01</v>
      </c>
      <c r="I3372">
        <v>2.5259999999999998</v>
      </c>
      <c r="J3372">
        <v>-0.432</v>
      </c>
      <c r="K3372">
        <v>-1.423</v>
      </c>
      <c r="L3372">
        <v>-2.4180000000000001</v>
      </c>
      <c r="M3372">
        <v>-3.1</v>
      </c>
      <c r="N3372">
        <v>-3.19</v>
      </c>
      <c r="O3372">
        <v>1.04</v>
      </c>
      <c r="P3372">
        <v>1.054</v>
      </c>
      <c r="Q3372">
        <v>1.042</v>
      </c>
      <c r="R3372">
        <v>0.65900000000000003</v>
      </c>
      <c r="S3372">
        <v>0.26400000000000001</v>
      </c>
    </row>
    <row r="3373" spans="1:19" x14ac:dyDescent="0.3">
      <c r="A3373">
        <v>240</v>
      </c>
      <c r="B3373">
        <v>-0.42299999999999999</v>
      </c>
      <c r="C3373">
        <v>-1.423</v>
      </c>
      <c r="D3373">
        <v>-2.419</v>
      </c>
      <c r="E3373">
        <v>-3.101</v>
      </c>
      <c r="F3373">
        <v>-3.19</v>
      </c>
      <c r="G3373">
        <v>2.5</v>
      </c>
      <c r="H3373">
        <v>-0.01</v>
      </c>
      <c r="I3373">
        <v>2.5259999999999998</v>
      </c>
      <c r="J3373">
        <v>-0.434</v>
      </c>
      <c r="K3373">
        <v>-1.423</v>
      </c>
      <c r="L3373">
        <v>-2.4180000000000001</v>
      </c>
      <c r="M3373">
        <v>-3.101</v>
      </c>
      <c r="N3373">
        <v>-3.19</v>
      </c>
      <c r="O3373">
        <v>1.04</v>
      </c>
      <c r="P3373">
        <v>1.054</v>
      </c>
      <c r="Q3373">
        <v>1.042</v>
      </c>
      <c r="R3373">
        <v>0.66</v>
      </c>
      <c r="S3373">
        <v>0.26400000000000001</v>
      </c>
    </row>
    <row r="3374" spans="1:19" x14ac:dyDescent="0.3">
      <c r="A3374">
        <v>300</v>
      </c>
      <c r="B3374">
        <v>-0.42299999999999999</v>
      </c>
      <c r="C3374">
        <v>-1.423</v>
      </c>
      <c r="D3374">
        <v>-2.419</v>
      </c>
      <c r="E3374">
        <v>-3.101</v>
      </c>
      <c r="F3374">
        <v>-3.19</v>
      </c>
      <c r="G3374">
        <v>2.5</v>
      </c>
      <c r="H3374">
        <v>-0.01</v>
      </c>
      <c r="I3374">
        <v>2.5259999999999998</v>
      </c>
      <c r="J3374">
        <v>-0.436</v>
      </c>
      <c r="K3374">
        <v>-1.423</v>
      </c>
      <c r="L3374">
        <v>-2.4180000000000001</v>
      </c>
      <c r="M3374">
        <v>-3.1</v>
      </c>
      <c r="N3374">
        <v>-3.19</v>
      </c>
      <c r="O3374">
        <v>1.0389999999999999</v>
      </c>
      <c r="P3374">
        <v>1.0529999999999999</v>
      </c>
      <c r="Q3374">
        <v>1.042</v>
      </c>
      <c r="R3374">
        <v>0.66</v>
      </c>
      <c r="S3374">
        <v>0.26500000000000001</v>
      </c>
    </row>
    <row r="3375" spans="1:19" x14ac:dyDescent="0.3">
      <c r="A3375">
        <v>360</v>
      </c>
      <c r="B3375">
        <v>-0.42299999999999999</v>
      </c>
      <c r="C3375">
        <v>-1.423</v>
      </c>
      <c r="D3375">
        <v>-2.419</v>
      </c>
      <c r="E3375">
        <v>-3.101</v>
      </c>
      <c r="F3375">
        <v>-3.19</v>
      </c>
      <c r="G3375">
        <v>2.5</v>
      </c>
      <c r="H3375">
        <v>-0.01</v>
      </c>
      <c r="I3375">
        <v>2.5259999999999998</v>
      </c>
      <c r="J3375">
        <v>-0.438</v>
      </c>
      <c r="K3375">
        <v>-1.4239999999999999</v>
      </c>
      <c r="L3375">
        <v>-2.4180000000000001</v>
      </c>
      <c r="M3375">
        <v>-3.101</v>
      </c>
      <c r="N3375">
        <v>-3.19</v>
      </c>
      <c r="O3375">
        <v>1.038</v>
      </c>
      <c r="P3375">
        <v>1.052</v>
      </c>
      <c r="Q3375">
        <v>1.0429999999999999</v>
      </c>
      <c r="R3375">
        <v>0.66</v>
      </c>
      <c r="S3375">
        <v>0.26600000000000001</v>
      </c>
    </row>
    <row r="3376" spans="1:19" x14ac:dyDescent="0.3">
      <c r="A3376">
        <v>420</v>
      </c>
      <c r="B3376">
        <v>-0.42299999999999999</v>
      </c>
      <c r="C3376">
        <v>-1.423</v>
      </c>
      <c r="D3376">
        <v>-2.419</v>
      </c>
      <c r="E3376">
        <v>-3.101</v>
      </c>
      <c r="F3376">
        <v>-3.19</v>
      </c>
      <c r="G3376">
        <v>2.5</v>
      </c>
      <c r="H3376">
        <v>-0.01</v>
      </c>
      <c r="I3376">
        <v>2.5259999999999998</v>
      </c>
      <c r="J3376">
        <v>-0.44</v>
      </c>
      <c r="K3376">
        <v>-1.425</v>
      </c>
      <c r="L3376">
        <v>-2.4180000000000001</v>
      </c>
      <c r="M3376">
        <v>-3.101</v>
      </c>
      <c r="N3376">
        <v>-3.19</v>
      </c>
      <c r="O3376">
        <v>1.0369999999999999</v>
      </c>
      <c r="P3376">
        <v>1.0509999999999999</v>
      </c>
      <c r="Q3376">
        <v>1.0429999999999999</v>
      </c>
      <c r="R3376">
        <v>0.66100000000000003</v>
      </c>
      <c r="S3376">
        <v>0.26700000000000002</v>
      </c>
    </row>
    <row r="3377" spans="1:19" x14ac:dyDescent="0.3">
      <c r="A3377">
        <v>480</v>
      </c>
      <c r="B3377">
        <v>-0.42299999999999999</v>
      </c>
      <c r="C3377">
        <v>-1.423</v>
      </c>
      <c r="D3377">
        <v>-2.419</v>
      </c>
      <c r="E3377">
        <v>-3.101</v>
      </c>
      <c r="F3377">
        <v>-3.19</v>
      </c>
      <c r="G3377">
        <v>2.5</v>
      </c>
      <c r="H3377">
        <v>-0.01</v>
      </c>
      <c r="I3377">
        <v>2.5259999999999998</v>
      </c>
      <c r="J3377">
        <v>-0.442</v>
      </c>
      <c r="K3377">
        <v>-1.4259999999999999</v>
      </c>
      <c r="L3377">
        <v>-2.4169999999999998</v>
      </c>
      <c r="M3377">
        <v>-3.101</v>
      </c>
      <c r="N3377">
        <v>-3.19</v>
      </c>
      <c r="O3377">
        <v>1.0369999999999999</v>
      </c>
      <c r="P3377">
        <v>1.05</v>
      </c>
      <c r="Q3377">
        <v>1.0429999999999999</v>
      </c>
      <c r="R3377">
        <v>0.66100000000000003</v>
      </c>
      <c r="S3377">
        <v>0.26700000000000002</v>
      </c>
    </row>
    <row r="3378" spans="1:19" x14ac:dyDescent="0.3">
      <c r="A3378">
        <v>540</v>
      </c>
      <c r="B3378">
        <v>-0.42299999999999999</v>
      </c>
      <c r="C3378">
        <v>-1.423</v>
      </c>
      <c r="D3378">
        <v>-2.419</v>
      </c>
      <c r="E3378">
        <v>-3.101</v>
      </c>
      <c r="F3378">
        <v>-3.19</v>
      </c>
      <c r="G3378">
        <v>2.5</v>
      </c>
      <c r="H3378">
        <v>-0.01</v>
      </c>
      <c r="I3378">
        <v>2.5259999999999998</v>
      </c>
      <c r="J3378">
        <v>-0.44400000000000001</v>
      </c>
      <c r="K3378">
        <v>-1.427</v>
      </c>
      <c r="L3378">
        <v>-2.4169999999999998</v>
      </c>
      <c r="M3378">
        <v>-3.101</v>
      </c>
      <c r="N3378">
        <v>-3.19</v>
      </c>
      <c r="O3378">
        <v>1.036</v>
      </c>
      <c r="P3378">
        <v>1.048</v>
      </c>
      <c r="Q3378">
        <v>1.0429999999999999</v>
      </c>
      <c r="R3378">
        <v>0.66100000000000003</v>
      </c>
      <c r="S3378">
        <v>0.26700000000000002</v>
      </c>
    </row>
    <row r="3379" spans="1:19" x14ac:dyDescent="0.3">
      <c r="A3379">
        <v>600</v>
      </c>
      <c r="B3379">
        <v>-0.42299999999999999</v>
      </c>
      <c r="C3379">
        <v>-1.423</v>
      </c>
      <c r="D3379">
        <v>-2.419</v>
      </c>
      <c r="E3379">
        <v>-3.101</v>
      </c>
      <c r="F3379">
        <v>-3.19</v>
      </c>
      <c r="G3379">
        <v>2.5</v>
      </c>
      <c r="H3379">
        <v>-0.01</v>
      </c>
      <c r="I3379">
        <v>2.5259999999999998</v>
      </c>
      <c r="J3379">
        <v>-0.44600000000000001</v>
      </c>
      <c r="K3379">
        <v>-1.4279999999999999</v>
      </c>
      <c r="L3379">
        <v>-2.4169999999999998</v>
      </c>
      <c r="M3379">
        <v>-3.101</v>
      </c>
      <c r="N3379">
        <v>-3.19</v>
      </c>
      <c r="O3379">
        <v>1.0349999999999999</v>
      </c>
      <c r="P3379">
        <v>1.0469999999999999</v>
      </c>
      <c r="Q3379">
        <v>1.0429999999999999</v>
      </c>
      <c r="R3379">
        <v>0.66100000000000003</v>
      </c>
      <c r="S3379">
        <v>0.26600000000000001</v>
      </c>
    </row>
    <row r="3381" spans="1:19" x14ac:dyDescent="0.3">
      <c r="A3381" t="s">
        <v>0</v>
      </c>
      <c r="B3381" t="s">
        <v>261</v>
      </c>
    </row>
    <row r="3382" spans="1:19" x14ac:dyDescent="0.3">
      <c r="A3382">
        <v>0</v>
      </c>
      <c r="B3382">
        <v>-0.42299999999999999</v>
      </c>
      <c r="C3382">
        <v>-1.423</v>
      </c>
      <c r="D3382">
        <v>-2.419</v>
      </c>
      <c r="E3382">
        <v>-3.101</v>
      </c>
      <c r="F3382">
        <v>-3.19</v>
      </c>
      <c r="G3382">
        <v>2.5</v>
      </c>
      <c r="H3382">
        <v>-0.01</v>
      </c>
      <c r="I3382">
        <v>2.2829999999999999</v>
      </c>
      <c r="J3382">
        <v>-0.42299999999999999</v>
      </c>
      <c r="K3382">
        <v>-1.423</v>
      </c>
      <c r="L3382">
        <v>-2.419</v>
      </c>
      <c r="M3382">
        <v>-3.101</v>
      </c>
      <c r="N3382">
        <v>-3.19</v>
      </c>
      <c r="O3382">
        <v>1.0389999999999999</v>
      </c>
      <c r="P3382">
        <v>1.0389999999999999</v>
      </c>
      <c r="Q3382">
        <v>1.0309999999999999</v>
      </c>
      <c r="R3382">
        <v>0.65300000000000002</v>
      </c>
      <c r="S3382">
        <v>0.26200000000000001</v>
      </c>
    </row>
    <row r="3383" spans="1:19" x14ac:dyDescent="0.3">
      <c r="A3383">
        <v>60</v>
      </c>
      <c r="B3383">
        <v>-0.42299999999999999</v>
      </c>
      <c r="C3383">
        <v>-1.423</v>
      </c>
      <c r="D3383">
        <v>-2.419</v>
      </c>
      <c r="E3383">
        <v>-3.101</v>
      </c>
      <c r="F3383">
        <v>-3.19</v>
      </c>
      <c r="G3383">
        <v>2.5</v>
      </c>
      <c r="H3383">
        <v>-0.01</v>
      </c>
      <c r="I3383">
        <v>2.2829999999999999</v>
      </c>
      <c r="J3383">
        <v>-0.42699999999999999</v>
      </c>
      <c r="K3383">
        <v>-1.423</v>
      </c>
      <c r="L3383">
        <v>-2.419</v>
      </c>
      <c r="M3383">
        <v>-3.1019999999999999</v>
      </c>
      <c r="N3383">
        <v>-3.1869999999999998</v>
      </c>
      <c r="O3383">
        <v>1.04</v>
      </c>
      <c r="P3383">
        <v>1.0489999999999999</v>
      </c>
      <c r="Q3383">
        <v>1.0409999999999999</v>
      </c>
      <c r="R3383">
        <v>0.65700000000000003</v>
      </c>
      <c r="S3383">
        <v>0.255</v>
      </c>
    </row>
    <row r="3384" spans="1:19" x14ac:dyDescent="0.3">
      <c r="A3384">
        <v>120</v>
      </c>
      <c r="B3384">
        <v>-0.42299999999999999</v>
      </c>
      <c r="C3384">
        <v>-1.423</v>
      </c>
      <c r="D3384">
        <v>-2.419</v>
      </c>
      <c r="E3384">
        <v>-3.101</v>
      </c>
      <c r="F3384">
        <v>-3.19</v>
      </c>
      <c r="G3384">
        <v>2.5</v>
      </c>
      <c r="H3384">
        <v>-0.01</v>
      </c>
      <c r="I3384">
        <v>2.2829999999999999</v>
      </c>
      <c r="J3384">
        <v>-0.42899999999999999</v>
      </c>
      <c r="K3384">
        <v>-1.423</v>
      </c>
      <c r="L3384">
        <v>-2.4180000000000001</v>
      </c>
      <c r="M3384">
        <v>-3.1</v>
      </c>
      <c r="N3384">
        <v>-3.1840000000000002</v>
      </c>
      <c r="O3384">
        <v>1.0409999999999999</v>
      </c>
      <c r="P3384">
        <v>1.0509999999999999</v>
      </c>
      <c r="Q3384">
        <v>1.0409999999999999</v>
      </c>
      <c r="R3384">
        <v>0.65700000000000003</v>
      </c>
      <c r="S3384">
        <v>0.248</v>
      </c>
    </row>
    <row r="3385" spans="1:19" x14ac:dyDescent="0.3">
      <c r="A3385">
        <v>180</v>
      </c>
      <c r="B3385">
        <v>-0.42299999999999999</v>
      </c>
      <c r="C3385">
        <v>-1.423</v>
      </c>
      <c r="D3385">
        <v>-2.419</v>
      </c>
      <c r="E3385">
        <v>-3.101</v>
      </c>
      <c r="F3385">
        <v>-3.19</v>
      </c>
      <c r="G3385">
        <v>2.5</v>
      </c>
      <c r="H3385">
        <v>-0.01</v>
      </c>
      <c r="I3385">
        <v>2.2829999999999999</v>
      </c>
      <c r="J3385">
        <v>-0.432</v>
      </c>
      <c r="K3385">
        <v>-1.423</v>
      </c>
      <c r="L3385">
        <v>-2.4180000000000001</v>
      </c>
      <c r="M3385">
        <v>-3.1</v>
      </c>
      <c r="N3385">
        <v>-3.181</v>
      </c>
      <c r="O3385">
        <v>1.04</v>
      </c>
      <c r="P3385">
        <v>1.054</v>
      </c>
      <c r="Q3385">
        <v>1.0429999999999999</v>
      </c>
      <c r="R3385">
        <v>0.65800000000000003</v>
      </c>
      <c r="S3385">
        <v>0.24199999999999999</v>
      </c>
    </row>
    <row r="3386" spans="1:19" x14ac:dyDescent="0.3">
      <c r="A3386">
        <v>240</v>
      </c>
      <c r="B3386">
        <v>-0.42299999999999999</v>
      </c>
      <c r="C3386">
        <v>-1.423</v>
      </c>
      <c r="D3386">
        <v>-2.419</v>
      </c>
      <c r="E3386">
        <v>-3.101</v>
      </c>
      <c r="F3386">
        <v>-3.19</v>
      </c>
      <c r="G3386">
        <v>2.5</v>
      </c>
      <c r="H3386">
        <v>-0.01</v>
      </c>
      <c r="I3386">
        <v>2.2829999999999999</v>
      </c>
      <c r="J3386">
        <v>-0.434</v>
      </c>
      <c r="K3386">
        <v>-1.423</v>
      </c>
      <c r="L3386">
        <v>-2.4180000000000001</v>
      </c>
      <c r="M3386">
        <v>-3.101</v>
      </c>
      <c r="N3386">
        <v>-3.1779999999999999</v>
      </c>
      <c r="O3386">
        <v>1.04</v>
      </c>
      <c r="P3386">
        <v>1.054</v>
      </c>
      <c r="Q3386">
        <v>1.0429999999999999</v>
      </c>
      <c r="R3386">
        <v>0.66300000000000003</v>
      </c>
      <c r="S3386">
        <v>0.23699999999999999</v>
      </c>
    </row>
    <row r="3387" spans="1:19" x14ac:dyDescent="0.3">
      <c r="A3387">
        <v>300</v>
      </c>
      <c r="B3387">
        <v>-0.42299999999999999</v>
      </c>
      <c r="C3387">
        <v>-1.423</v>
      </c>
      <c r="D3387">
        <v>-2.419</v>
      </c>
      <c r="E3387">
        <v>-3.101</v>
      </c>
      <c r="F3387">
        <v>-3.19</v>
      </c>
      <c r="G3387">
        <v>2.5</v>
      </c>
      <c r="H3387">
        <v>-0.01</v>
      </c>
      <c r="I3387">
        <v>2.2829999999999999</v>
      </c>
      <c r="J3387">
        <v>-0.436</v>
      </c>
      <c r="K3387">
        <v>-1.423</v>
      </c>
      <c r="L3387">
        <v>-2.4169999999999998</v>
      </c>
      <c r="M3387">
        <v>-3.101</v>
      </c>
      <c r="N3387">
        <v>-3.1749999999999998</v>
      </c>
      <c r="O3387">
        <v>1.0389999999999999</v>
      </c>
      <c r="P3387">
        <v>1.0529999999999999</v>
      </c>
      <c r="Q3387">
        <v>1.042</v>
      </c>
      <c r="R3387">
        <v>0.66200000000000003</v>
      </c>
      <c r="S3387">
        <v>0.23400000000000001</v>
      </c>
    </row>
    <row r="3388" spans="1:19" x14ac:dyDescent="0.3">
      <c r="A3388">
        <v>360</v>
      </c>
      <c r="B3388">
        <v>-0.42299999999999999</v>
      </c>
      <c r="C3388">
        <v>-1.423</v>
      </c>
      <c r="D3388">
        <v>-2.419</v>
      </c>
      <c r="E3388">
        <v>-3.101</v>
      </c>
      <c r="F3388">
        <v>-3.19</v>
      </c>
      <c r="G3388">
        <v>2.5</v>
      </c>
      <c r="H3388">
        <v>-0.01</v>
      </c>
      <c r="I3388">
        <v>2.2829999999999999</v>
      </c>
      <c r="J3388">
        <v>-0.438</v>
      </c>
      <c r="K3388">
        <v>-1.4239999999999999</v>
      </c>
      <c r="L3388">
        <v>-2.4180000000000001</v>
      </c>
      <c r="M3388">
        <v>-3.1</v>
      </c>
      <c r="N3388">
        <v>-3.1720000000000002</v>
      </c>
      <c r="O3388">
        <v>1.038</v>
      </c>
      <c r="P3388">
        <v>1.052</v>
      </c>
      <c r="Q3388">
        <v>1.0429999999999999</v>
      </c>
      <c r="R3388">
        <v>0.65900000000000003</v>
      </c>
      <c r="S3388">
        <v>0.23100000000000001</v>
      </c>
    </row>
    <row r="3389" spans="1:19" x14ac:dyDescent="0.3">
      <c r="A3389">
        <v>420</v>
      </c>
      <c r="B3389">
        <v>-0.42299999999999999</v>
      </c>
      <c r="C3389">
        <v>-1.423</v>
      </c>
      <c r="D3389">
        <v>-2.419</v>
      </c>
      <c r="E3389">
        <v>-3.101</v>
      </c>
      <c r="F3389">
        <v>-3.19</v>
      </c>
      <c r="G3389">
        <v>2.5</v>
      </c>
      <c r="H3389">
        <v>-0.01</v>
      </c>
      <c r="I3389">
        <v>2.2829999999999999</v>
      </c>
      <c r="J3389">
        <v>-0.44</v>
      </c>
      <c r="K3389">
        <v>-1.425</v>
      </c>
      <c r="L3389">
        <v>-2.4180000000000001</v>
      </c>
      <c r="M3389">
        <v>-3.0979999999999999</v>
      </c>
      <c r="N3389">
        <v>-3.169</v>
      </c>
      <c r="O3389">
        <v>1.0369999999999999</v>
      </c>
      <c r="P3389">
        <v>1.0509999999999999</v>
      </c>
      <c r="Q3389">
        <v>1.0429999999999999</v>
      </c>
      <c r="R3389">
        <v>0.65300000000000002</v>
      </c>
      <c r="S3389">
        <v>0.22700000000000001</v>
      </c>
    </row>
    <row r="3390" spans="1:19" x14ac:dyDescent="0.3">
      <c r="A3390">
        <v>480</v>
      </c>
      <c r="B3390">
        <v>-0.42299999999999999</v>
      </c>
      <c r="C3390">
        <v>-1.423</v>
      </c>
      <c r="D3390">
        <v>-2.419</v>
      </c>
      <c r="E3390">
        <v>-3.101</v>
      </c>
      <c r="F3390">
        <v>-3.19</v>
      </c>
      <c r="G3390">
        <v>2.5</v>
      </c>
      <c r="H3390">
        <v>-0.01</v>
      </c>
      <c r="I3390">
        <v>2.2829999999999999</v>
      </c>
      <c r="J3390">
        <v>-0.442</v>
      </c>
      <c r="K3390">
        <v>-1.4259999999999999</v>
      </c>
      <c r="L3390">
        <v>-2.4180000000000001</v>
      </c>
      <c r="M3390">
        <v>-3.0960000000000001</v>
      </c>
      <c r="N3390">
        <v>-3.1659999999999999</v>
      </c>
      <c r="O3390">
        <v>1.0369999999999999</v>
      </c>
      <c r="P3390">
        <v>1.05</v>
      </c>
      <c r="Q3390">
        <v>1.0429999999999999</v>
      </c>
      <c r="R3390">
        <v>0.64700000000000002</v>
      </c>
      <c r="S3390">
        <v>0.22500000000000001</v>
      </c>
    </row>
    <row r="3391" spans="1:19" x14ac:dyDescent="0.3">
      <c r="A3391">
        <v>540</v>
      </c>
      <c r="B3391">
        <v>-0.42299999999999999</v>
      </c>
      <c r="C3391">
        <v>-1.423</v>
      </c>
      <c r="D3391">
        <v>-2.419</v>
      </c>
      <c r="E3391">
        <v>-3.101</v>
      </c>
      <c r="F3391">
        <v>-3.19</v>
      </c>
      <c r="G3391">
        <v>2.5</v>
      </c>
      <c r="H3391">
        <v>-0.01</v>
      </c>
      <c r="I3391">
        <v>2.2829999999999999</v>
      </c>
      <c r="J3391">
        <v>-0.44400000000000001</v>
      </c>
      <c r="K3391">
        <v>-1.427</v>
      </c>
      <c r="L3391">
        <v>-2.4169999999999998</v>
      </c>
      <c r="M3391">
        <v>-3.0939999999999999</v>
      </c>
      <c r="N3391">
        <v>-3.1629999999999998</v>
      </c>
      <c r="O3391">
        <v>1.036</v>
      </c>
      <c r="P3391">
        <v>1.048</v>
      </c>
      <c r="Q3391">
        <v>1.0429999999999999</v>
      </c>
      <c r="R3391">
        <v>0.64200000000000002</v>
      </c>
      <c r="S3391">
        <v>0.222</v>
      </c>
    </row>
    <row r="3392" spans="1:19" x14ac:dyDescent="0.3">
      <c r="A3392">
        <v>600</v>
      </c>
      <c r="B3392">
        <v>-0.42299999999999999</v>
      </c>
      <c r="C3392">
        <v>-1.423</v>
      </c>
      <c r="D3392">
        <v>-2.419</v>
      </c>
      <c r="E3392">
        <v>-3.101</v>
      </c>
      <c r="F3392">
        <v>-3.19</v>
      </c>
      <c r="G3392">
        <v>2.5</v>
      </c>
      <c r="H3392">
        <v>-0.01</v>
      </c>
      <c r="I3392">
        <v>2.2829999999999999</v>
      </c>
      <c r="J3392">
        <v>-0.44600000000000001</v>
      </c>
      <c r="K3392">
        <v>-1.4279999999999999</v>
      </c>
      <c r="L3392">
        <v>-2.4169999999999998</v>
      </c>
      <c r="M3392">
        <v>-3.0910000000000002</v>
      </c>
      <c r="N3392">
        <v>-3.16</v>
      </c>
      <c r="O3392">
        <v>1.0349999999999999</v>
      </c>
      <c r="P3392">
        <v>1.0469999999999999</v>
      </c>
      <c r="Q3392">
        <v>1.042</v>
      </c>
      <c r="R3392">
        <v>0.63800000000000001</v>
      </c>
      <c r="S3392">
        <v>0.22</v>
      </c>
    </row>
    <row r="3394" spans="1:19" x14ac:dyDescent="0.3">
      <c r="A3394" t="s">
        <v>0</v>
      </c>
      <c r="B3394" t="s">
        <v>262</v>
      </c>
    </row>
    <row r="3395" spans="1:19" x14ac:dyDescent="0.3">
      <c r="A3395">
        <v>0</v>
      </c>
      <c r="B3395">
        <v>-0.42299999999999999</v>
      </c>
      <c r="C3395">
        <v>-1.423</v>
      </c>
      <c r="D3395">
        <v>-2.419</v>
      </c>
      <c r="E3395">
        <v>-3.0939999999999999</v>
      </c>
      <c r="F3395">
        <v>-3.18</v>
      </c>
      <c r="G3395">
        <v>2.5</v>
      </c>
      <c r="H3395">
        <v>-0.01</v>
      </c>
      <c r="I3395">
        <v>2.7610000000000001</v>
      </c>
      <c r="J3395">
        <v>-0.42299999999999999</v>
      </c>
      <c r="K3395">
        <v>-1.423</v>
      </c>
      <c r="L3395">
        <v>-2.419</v>
      </c>
      <c r="M3395">
        <v>-3.0939999999999999</v>
      </c>
      <c r="N3395">
        <v>-3.18</v>
      </c>
      <c r="O3395">
        <v>1.0389999999999999</v>
      </c>
      <c r="P3395">
        <v>1.0389999999999999</v>
      </c>
      <c r="Q3395">
        <v>1.03</v>
      </c>
      <c r="R3395">
        <v>0.64700000000000002</v>
      </c>
      <c r="S3395">
        <v>0.26</v>
      </c>
    </row>
    <row r="3396" spans="1:19" x14ac:dyDescent="0.3">
      <c r="A3396">
        <v>60</v>
      </c>
      <c r="B3396">
        <v>-0.42299999999999999</v>
      </c>
      <c r="C3396">
        <v>-1.423</v>
      </c>
      <c r="D3396">
        <v>-2.419</v>
      </c>
      <c r="E3396">
        <v>-3.0939999999999999</v>
      </c>
      <c r="F3396">
        <v>-3.18</v>
      </c>
      <c r="G3396">
        <v>2.5</v>
      </c>
      <c r="H3396">
        <v>-0.01</v>
      </c>
      <c r="I3396">
        <v>2.7610000000000001</v>
      </c>
      <c r="J3396">
        <v>-0.42699999999999999</v>
      </c>
      <c r="K3396">
        <v>-1.423</v>
      </c>
      <c r="L3396">
        <v>-2.419</v>
      </c>
      <c r="M3396">
        <v>-3.093</v>
      </c>
      <c r="N3396">
        <v>-3.1829999999999998</v>
      </c>
      <c r="O3396">
        <v>1.04</v>
      </c>
      <c r="P3396">
        <v>1.05</v>
      </c>
      <c r="Q3396">
        <v>1.04</v>
      </c>
      <c r="R3396">
        <v>0.64800000000000002</v>
      </c>
      <c r="S3396">
        <v>0.26900000000000002</v>
      </c>
    </row>
    <row r="3397" spans="1:19" x14ac:dyDescent="0.3">
      <c r="A3397">
        <v>120</v>
      </c>
      <c r="B3397">
        <v>-0.42299999999999999</v>
      </c>
      <c r="C3397">
        <v>-1.423</v>
      </c>
      <c r="D3397">
        <v>-2.419</v>
      </c>
      <c r="E3397">
        <v>-3.0939999999999999</v>
      </c>
      <c r="F3397">
        <v>-3.18</v>
      </c>
      <c r="G3397">
        <v>2.5</v>
      </c>
      <c r="H3397">
        <v>-0.01</v>
      </c>
      <c r="I3397">
        <v>2.7610000000000001</v>
      </c>
      <c r="J3397">
        <v>-0.42899999999999999</v>
      </c>
      <c r="K3397">
        <v>-1.423</v>
      </c>
      <c r="L3397">
        <v>-2.4180000000000001</v>
      </c>
      <c r="M3397">
        <v>-3.093</v>
      </c>
      <c r="N3397">
        <v>-3.1859999999999999</v>
      </c>
      <c r="O3397">
        <v>1.04</v>
      </c>
      <c r="P3397">
        <v>1.0509999999999999</v>
      </c>
      <c r="Q3397">
        <v>1.042</v>
      </c>
      <c r="R3397">
        <v>0.65300000000000002</v>
      </c>
      <c r="S3397">
        <v>0.27700000000000002</v>
      </c>
    </row>
    <row r="3398" spans="1:19" x14ac:dyDescent="0.3">
      <c r="A3398">
        <v>180</v>
      </c>
      <c r="B3398">
        <v>-0.42299999999999999</v>
      </c>
      <c r="C3398">
        <v>-1.423</v>
      </c>
      <c r="D3398">
        <v>-2.419</v>
      </c>
      <c r="E3398">
        <v>-3.0939999999999999</v>
      </c>
      <c r="F3398">
        <v>-3.18</v>
      </c>
      <c r="G3398">
        <v>2.5</v>
      </c>
      <c r="H3398">
        <v>-0.01</v>
      </c>
      <c r="I3398">
        <v>2.7610000000000001</v>
      </c>
      <c r="J3398">
        <v>-0.432</v>
      </c>
      <c r="K3398">
        <v>-1.423</v>
      </c>
      <c r="L3398">
        <v>-2.4180000000000001</v>
      </c>
      <c r="M3398">
        <v>-3.093</v>
      </c>
      <c r="N3398">
        <v>-3.1890000000000001</v>
      </c>
      <c r="O3398">
        <v>1.04</v>
      </c>
      <c r="P3398">
        <v>1.054</v>
      </c>
      <c r="Q3398">
        <v>1.0409999999999999</v>
      </c>
      <c r="R3398">
        <v>0.65300000000000002</v>
      </c>
      <c r="S3398">
        <v>0.28399999999999997</v>
      </c>
    </row>
    <row r="3399" spans="1:19" x14ac:dyDescent="0.3">
      <c r="A3399">
        <v>240</v>
      </c>
      <c r="B3399">
        <v>-0.42299999999999999</v>
      </c>
      <c r="C3399">
        <v>-1.423</v>
      </c>
      <c r="D3399">
        <v>-2.419</v>
      </c>
      <c r="E3399">
        <v>-3.0939999999999999</v>
      </c>
      <c r="F3399">
        <v>-3.18</v>
      </c>
      <c r="G3399">
        <v>2.5</v>
      </c>
      <c r="H3399">
        <v>-0.01</v>
      </c>
      <c r="I3399">
        <v>2.7610000000000001</v>
      </c>
      <c r="J3399">
        <v>-0.434</v>
      </c>
      <c r="K3399">
        <v>-1.423</v>
      </c>
      <c r="L3399">
        <v>-2.4169999999999998</v>
      </c>
      <c r="M3399">
        <v>-3.0920000000000001</v>
      </c>
      <c r="N3399">
        <v>-3.1920000000000002</v>
      </c>
      <c r="O3399">
        <v>1.04</v>
      </c>
      <c r="P3399">
        <v>1.054</v>
      </c>
      <c r="Q3399">
        <v>1.042</v>
      </c>
      <c r="R3399">
        <v>0.65</v>
      </c>
      <c r="S3399">
        <v>0.28799999999999998</v>
      </c>
    </row>
    <row r="3400" spans="1:19" x14ac:dyDescent="0.3">
      <c r="A3400">
        <v>300</v>
      </c>
      <c r="B3400">
        <v>-0.42299999999999999</v>
      </c>
      <c r="C3400">
        <v>-1.423</v>
      </c>
      <c r="D3400">
        <v>-2.419</v>
      </c>
      <c r="E3400">
        <v>-3.0939999999999999</v>
      </c>
      <c r="F3400">
        <v>-3.18</v>
      </c>
      <c r="G3400">
        <v>2.5</v>
      </c>
      <c r="H3400">
        <v>-0.01</v>
      </c>
      <c r="I3400">
        <v>2.7610000000000001</v>
      </c>
      <c r="J3400">
        <v>-0.436</v>
      </c>
      <c r="K3400">
        <v>-1.423</v>
      </c>
      <c r="L3400">
        <v>-2.4180000000000001</v>
      </c>
      <c r="M3400">
        <v>-3.0920000000000001</v>
      </c>
      <c r="N3400">
        <v>-3.1949999999999998</v>
      </c>
      <c r="O3400">
        <v>1.0389999999999999</v>
      </c>
      <c r="P3400">
        <v>1.0529999999999999</v>
      </c>
      <c r="Q3400">
        <v>1.0429999999999999</v>
      </c>
      <c r="R3400">
        <v>0.65</v>
      </c>
      <c r="S3400">
        <v>0.29399999999999998</v>
      </c>
    </row>
    <row r="3401" spans="1:19" x14ac:dyDescent="0.3">
      <c r="A3401">
        <v>360</v>
      </c>
      <c r="B3401">
        <v>-0.42299999999999999</v>
      </c>
      <c r="C3401">
        <v>-1.423</v>
      </c>
      <c r="D3401">
        <v>-2.419</v>
      </c>
      <c r="E3401">
        <v>-3.0939999999999999</v>
      </c>
      <c r="F3401">
        <v>-3.18</v>
      </c>
      <c r="G3401">
        <v>2.5</v>
      </c>
      <c r="H3401">
        <v>-0.01</v>
      </c>
      <c r="I3401">
        <v>2.7610000000000001</v>
      </c>
      <c r="J3401">
        <v>-0.438</v>
      </c>
      <c r="K3401">
        <v>-1.4239999999999999</v>
      </c>
      <c r="L3401">
        <v>-2.4169999999999998</v>
      </c>
      <c r="M3401">
        <v>-3.093</v>
      </c>
      <c r="N3401">
        <v>-3.198</v>
      </c>
      <c r="O3401">
        <v>1.038</v>
      </c>
      <c r="P3401">
        <v>1.052</v>
      </c>
      <c r="Q3401">
        <v>1.042</v>
      </c>
      <c r="R3401">
        <v>0.65600000000000003</v>
      </c>
      <c r="S3401">
        <v>0.29899999999999999</v>
      </c>
    </row>
    <row r="3402" spans="1:19" x14ac:dyDescent="0.3">
      <c r="A3402">
        <v>420</v>
      </c>
      <c r="B3402">
        <v>-0.42299999999999999</v>
      </c>
      <c r="C3402">
        <v>-1.423</v>
      </c>
      <c r="D3402">
        <v>-2.419</v>
      </c>
      <c r="E3402">
        <v>-3.0939999999999999</v>
      </c>
      <c r="F3402">
        <v>-3.18</v>
      </c>
      <c r="G3402">
        <v>2.5</v>
      </c>
      <c r="H3402">
        <v>-0.01</v>
      </c>
      <c r="I3402">
        <v>2.7610000000000001</v>
      </c>
      <c r="J3402">
        <v>-0.44</v>
      </c>
      <c r="K3402">
        <v>-1.425</v>
      </c>
      <c r="L3402">
        <v>-2.4169999999999998</v>
      </c>
      <c r="M3402">
        <v>-3.0950000000000002</v>
      </c>
      <c r="N3402">
        <v>-3.2010000000000001</v>
      </c>
      <c r="O3402">
        <v>1.0369999999999999</v>
      </c>
      <c r="P3402">
        <v>1.0509999999999999</v>
      </c>
      <c r="Q3402">
        <v>1.0409999999999999</v>
      </c>
      <c r="R3402">
        <v>0.66200000000000003</v>
      </c>
      <c r="S3402">
        <v>0.30299999999999999</v>
      </c>
    </row>
    <row r="3403" spans="1:19" x14ac:dyDescent="0.3">
      <c r="A3403">
        <v>480</v>
      </c>
      <c r="B3403">
        <v>-0.42299999999999999</v>
      </c>
      <c r="C3403">
        <v>-1.423</v>
      </c>
      <c r="D3403">
        <v>-2.419</v>
      </c>
      <c r="E3403">
        <v>-3.0939999999999999</v>
      </c>
      <c r="F3403">
        <v>-3.18</v>
      </c>
      <c r="G3403">
        <v>2.5</v>
      </c>
      <c r="H3403">
        <v>-0.01</v>
      </c>
      <c r="I3403">
        <v>2.7610000000000001</v>
      </c>
      <c r="J3403">
        <v>-0.442</v>
      </c>
      <c r="K3403">
        <v>-1.4259999999999999</v>
      </c>
      <c r="L3403">
        <v>-2.4169999999999998</v>
      </c>
      <c r="M3403">
        <v>-3.097</v>
      </c>
      <c r="N3403">
        <v>-3.2040000000000002</v>
      </c>
      <c r="O3403">
        <v>1.0369999999999999</v>
      </c>
      <c r="P3403">
        <v>1.05</v>
      </c>
      <c r="Q3403">
        <v>1.042</v>
      </c>
      <c r="R3403">
        <v>0.66700000000000004</v>
      </c>
      <c r="S3403">
        <v>0.30599999999999999</v>
      </c>
    </row>
    <row r="3404" spans="1:19" x14ac:dyDescent="0.3">
      <c r="A3404">
        <v>540</v>
      </c>
      <c r="B3404">
        <v>-0.42299999999999999</v>
      </c>
      <c r="C3404">
        <v>-1.423</v>
      </c>
      <c r="D3404">
        <v>-2.419</v>
      </c>
      <c r="E3404">
        <v>-3.0939999999999999</v>
      </c>
      <c r="F3404">
        <v>-3.18</v>
      </c>
      <c r="G3404">
        <v>2.5</v>
      </c>
      <c r="H3404">
        <v>-0.01</v>
      </c>
      <c r="I3404">
        <v>2.7610000000000001</v>
      </c>
      <c r="J3404">
        <v>-0.44400000000000001</v>
      </c>
      <c r="K3404">
        <v>-1.427</v>
      </c>
      <c r="L3404">
        <v>-2.4169999999999998</v>
      </c>
      <c r="M3404">
        <v>-3.1</v>
      </c>
      <c r="N3404">
        <v>-3.2069999999999999</v>
      </c>
      <c r="O3404">
        <v>1.036</v>
      </c>
      <c r="P3404">
        <v>1.048</v>
      </c>
      <c r="Q3404">
        <v>1.0429999999999999</v>
      </c>
      <c r="R3404">
        <v>0.67100000000000004</v>
      </c>
      <c r="S3404">
        <v>0.308</v>
      </c>
    </row>
    <row r="3405" spans="1:19" x14ac:dyDescent="0.3">
      <c r="A3405">
        <v>600</v>
      </c>
      <c r="B3405">
        <v>-0.42299999999999999</v>
      </c>
      <c r="C3405">
        <v>-1.423</v>
      </c>
      <c r="D3405">
        <v>-2.419</v>
      </c>
      <c r="E3405">
        <v>-3.0939999999999999</v>
      </c>
      <c r="F3405">
        <v>-3.18</v>
      </c>
      <c r="G3405">
        <v>2.5</v>
      </c>
      <c r="H3405">
        <v>-0.01</v>
      </c>
      <c r="I3405">
        <v>2.7610000000000001</v>
      </c>
      <c r="J3405">
        <v>-0.44600000000000001</v>
      </c>
      <c r="K3405">
        <v>-1.4279999999999999</v>
      </c>
      <c r="L3405">
        <v>-2.4169999999999998</v>
      </c>
      <c r="M3405">
        <v>-3.1019999999999999</v>
      </c>
      <c r="N3405">
        <v>-3.21</v>
      </c>
      <c r="O3405">
        <v>1.0349999999999999</v>
      </c>
      <c r="P3405">
        <v>1.0469999999999999</v>
      </c>
      <c r="Q3405">
        <v>1.042</v>
      </c>
      <c r="R3405">
        <v>0.67600000000000005</v>
      </c>
      <c r="S3405">
        <v>0.309</v>
      </c>
    </row>
    <row r="3407" spans="1:19" x14ac:dyDescent="0.3">
      <c r="A3407" t="s">
        <v>0</v>
      </c>
      <c r="B3407" t="s">
        <v>263</v>
      </c>
    </row>
    <row r="3408" spans="1:19" x14ac:dyDescent="0.3">
      <c r="A3408">
        <v>0</v>
      </c>
      <c r="B3408">
        <v>-0.42299999999999999</v>
      </c>
      <c r="C3408">
        <v>-1.423</v>
      </c>
      <c r="D3408">
        <v>-2.419</v>
      </c>
      <c r="E3408">
        <v>-3.0939999999999999</v>
      </c>
      <c r="F3408">
        <v>-3.18</v>
      </c>
      <c r="G3408">
        <v>2.5</v>
      </c>
      <c r="H3408">
        <v>-0.01</v>
      </c>
      <c r="I3408">
        <v>2.5259999999999998</v>
      </c>
      <c r="J3408">
        <v>-0.42299999999999999</v>
      </c>
      <c r="K3408">
        <v>-1.423</v>
      </c>
      <c r="L3408">
        <v>-2.419</v>
      </c>
      <c r="M3408">
        <v>-3.0939999999999999</v>
      </c>
      <c r="N3408">
        <v>-3.18</v>
      </c>
      <c r="O3408">
        <v>1.0389999999999999</v>
      </c>
      <c r="P3408">
        <v>1.0389999999999999</v>
      </c>
      <c r="Q3408">
        <v>1.03</v>
      </c>
      <c r="R3408">
        <v>0.64700000000000002</v>
      </c>
      <c r="S3408">
        <v>0.26</v>
      </c>
    </row>
    <row r="3409" spans="1:19" x14ac:dyDescent="0.3">
      <c r="A3409">
        <v>60</v>
      </c>
      <c r="B3409">
        <v>-0.42299999999999999</v>
      </c>
      <c r="C3409">
        <v>-1.423</v>
      </c>
      <c r="D3409">
        <v>-2.419</v>
      </c>
      <c r="E3409">
        <v>-3.0939999999999999</v>
      </c>
      <c r="F3409">
        <v>-3.18</v>
      </c>
      <c r="G3409">
        <v>2.5</v>
      </c>
      <c r="H3409">
        <v>-0.01</v>
      </c>
      <c r="I3409">
        <v>2.5259999999999998</v>
      </c>
      <c r="J3409">
        <v>-0.42699999999999999</v>
      </c>
      <c r="K3409">
        <v>-1.423</v>
      </c>
      <c r="L3409">
        <v>-2.419</v>
      </c>
      <c r="M3409">
        <v>-3.093</v>
      </c>
      <c r="N3409">
        <v>-3.18</v>
      </c>
      <c r="O3409">
        <v>1.04</v>
      </c>
      <c r="P3409">
        <v>1.05</v>
      </c>
      <c r="Q3409">
        <v>1.04</v>
      </c>
      <c r="R3409">
        <v>0.64900000000000002</v>
      </c>
      <c r="S3409">
        <v>0.26100000000000001</v>
      </c>
    </row>
    <row r="3410" spans="1:19" x14ac:dyDescent="0.3">
      <c r="A3410">
        <v>120</v>
      </c>
      <c r="B3410">
        <v>-0.42299999999999999</v>
      </c>
      <c r="C3410">
        <v>-1.423</v>
      </c>
      <c r="D3410">
        <v>-2.419</v>
      </c>
      <c r="E3410">
        <v>-3.0939999999999999</v>
      </c>
      <c r="F3410">
        <v>-3.18</v>
      </c>
      <c r="G3410">
        <v>2.5</v>
      </c>
      <c r="H3410">
        <v>-0.01</v>
      </c>
      <c r="I3410">
        <v>2.5259999999999998</v>
      </c>
      <c r="J3410">
        <v>-0.42899999999999999</v>
      </c>
      <c r="K3410">
        <v>-1.423</v>
      </c>
      <c r="L3410">
        <v>-2.4180000000000001</v>
      </c>
      <c r="M3410">
        <v>-3.093</v>
      </c>
      <c r="N3410">
        <v>-3.18</v>
      </c>
      <c r="O3410">
        <v>1.04</v>
      </c>
      <c r="P3410">
        <v>1.0509999999999999</v>
      </c>
      <c r="Q3410">
        <v>1.0409999999999999</v>
      </c>
      <c r="R3410">
        <v>0.65200000000000002</v>
      </c>
      <c r="S3410">
        <v>0.26200000000000001</v>
      </c>
    </row>
    <row r="3411" spans="1:19" x14ac:dyDescent="0.3">
      <c r="A3411">
        <v>180</v>
      </c>
      <c r="B3411">
        <v>-0.42299999999999999</v>
      </c>
      <c r="C3411">
        <v>-1.423</v>
      </c>
      <c r="D3411">
        <v>-2.419</v>
      </c>
      <c r="E3411">
        <v>-3.0939999999999999</v>
      </c>
      <c r="F3411">
        <v>-3.18</v>
      </c>
      <c r="G3411">
        <v>2.5</v>
      </c>
      <c r="H3411">
        <v>-0.01</v>
      </c>
      <c r="I3411">
        <v>2.5259999999999998</v>
      </c>
      <c r="J3411">
        <v>-0.432</v>
      </c>
      <c r="K3411">
        <v>-1.423</v>
      </c>
      <c r="L3411">
        <v>-2.4180000000000001</v>
      </c>
      <c r="M3411">
        <v>-3.093</v>
      </c>
      <c r="N3411">
        <v>-3.18</v>
      </c>
      <c r="O3411">
        <v>1.04</v>
      </c>
      <c r="P3411">
        <v>1.054</v>
      </c>
      <c r="Q3411">
        <v>1.0409999999999999</v>
      </c>
      <c r="R3411">
        <v>0.65200000000000002</v>
      </c>
      <c r="S3411">
        <v>0.26200000000000001</v>
      </c>
    </row>
    <row r="3412" spans="1:19" x14ac:dyDescent="0.3">
      <c r="A3412">
        <v>240</v>
      </c>
      <c r="B3412">
        <v>-0.42299999999999999</v>
      </c>
      <c r="C3412">
        <v>-1.423</v>
      </c>
      <c r="D3412">
        <v>-2.419</v>
      </c>
      <c r="E3412">
        <v>-3.0939999999999999</v>
      </c>
      <c r="F3412">
        <v>-3.18</v>
      </c>
      <c r="G3412">
        <v>2.5</v>
      </c>
      <c r="H3412">
        <v>-0.01</v>
      </c>
      <c r="I3412">
        <v>2.5259999999999998</v>
      </c>
      <c r="J3412">
        <v>-0.434</v>
      </c>
      <c r="K3412">
        <v>-1.423</v>
      </c>
      <c r="L3412">
        <v>-2.4169999999999998</v>
      </c>
      <c r="M3412">
        <v>-3.093</v>
      </c>
      <c r="N3412">
        <v>-3.18</v>
      </c>
      <c r="O3412">
        <v>1.04</v>
      </c>
      <c r="P3412">
        <v>1.054</v>
      </c>
      <c r="Q3412">
        <v>1.042</v>
      </c>
      <c r="R3412">
        <v>0.65300000000000002</v>
      </c>
      <c r="S3412">
        <v>0.26200000000000001</v>
      </c>
    </row>
    <row r="3413" spans="1:19" x14ac:dyDescent="0.3">
      <c r="A3413">
        <v>300</v>
      </c>
      <c r="B3413">
        <v>-0.42299999999999999</v>
      </c>
      <c r="C3413">
        <v>-1.423</v>
      </c>
      <c r="D3413">
        <v>-2.419</v>
      </c>
      <c r="E3413">
        <v>-3.0939999999999999</v>
      </c>
      <c r="F3413">
        <v>-3.18</v>
      </c>
      <c r="G3413">
        <v>2.5</v>
      </c>
      <c r="H3413">
        <v>-0.01</v>
      </c>
      <c r="I3413">
        <v>2.5259999999999998</v>
      </c>
      <c r="J3413">
        <v>-0.436</v>
      </c>
      <c r="K3413">
        <v>-1.423</v>
      </c>
      <c r="L3413">
        <v>-2.4169999999999998</v>
      </c>
      <c r="M3413">
        <v>-3.093</v>
      </c>
      <c r="N3413">
        <v>-3.18</v>
      </c>
      <c r="O3413">
        <v>1.0389999999999999</v>
      </c>
      <c r="P3413">
        <v>1.0529999999999999</v>
      </c>
      <c r="Q3413">
        <v>1.042</v>
      </c>
      <c r="R3413">
        <v>0.65300000000000002</v>
      </c>
      <c r="S3413">
        <v>0.26300000000000001</v>
      </c>
    </row>
    <row r="3414" spans="1:19" x14ac:dyDescent="0.3">
      <c r="A3414">
        <v>360</v>
      </c>
      <c r="B3414">
        <v>-0.42299999999999999</v>
      </c>
      <c r="C3414">
        <v>-1.423</v>
      </c>
      <c r="D3414">
        <v>-2.419</v>
      </c>
      <c r="E3414">
        <v>-3.0939999999999999</v>
      </c>
      <c r="F3414">
        <v>-3.18</v>
      </c>
      <c r="G3414">
        <v>2.5</v>
      </c>
      <c r="H3414">
        <v>-0.01</v>
      </c>
      <c r="I3414">
        <v>2.5259999999999998</v>
      </c>
      <c r="J3414">
        <v>-0.438</v>
      </c>
      <c r="K3414">
        <v>-1.4239999999999999</v>
      </c>
      <c r="L3414">
        <v>-2.4169999999999998</v>
      </c>
      <c r="M3414">
        <v>-3.093</v>
      </c>
      <c r="N3414">
        <v>-3.18</v>
      </c>
      <c r="O3414">
        <v>1.038</v>
      </c>
      <c r="P3414">
        <v>1.052</v>
      </c>
      <c r="Q3414">
        <v>1.042</v>
      </c>
      <c r="R3414">
        <v>0.65400000000000003</v>
      </c>
      <c r="S3414">
        <v>0.26400000000000001</v>
      </c>
    </row>
    <row r="3415" spans="1:19" x14ac:dyDescent="0.3">
      <c r="A3415">
        <v>420</v>
      </c>
      <c r="B3415">
        <v>-0.42299999999999999</v>
      </c>
      <c r="C3415">
        <v>-1.423</v>
      </c>
      <c r="D3415">
        <v>-2.419</v>
      </c>
      <c r="E3415">
        <v>-3.0939999999999999</v>
      </c>
      <c r="F3415">
        <v>-3.18</v>
      </c>
      <c r="G3415">
        <v>2.5</v>
      </c>
      <c r="H3415">
        <v>-0.01</v>
      </c>
      <c r="I3415">
        <v>2.5259999999999998</v>
      </c>
      <c r="J3415">
        <v>-0.44</v>
      </c>
      <c r="K3415">
        <v>-1.425</v>
      </c>
      <c r="L3415">
        <v>-2.4169999999999998</v>
      </c>
      <c r="M3415">
        <v>-3.093</v>
      </c>
      <c r="N3415">
        <v>-3.18</v>
      </c>
      <c r="O3415">
        <v>1.0369999999999999</v>
      </c>
      <c r="P3415">
        <v>1.0509999999999999</v>
      </c>
      <c r="Q3415">
        <v>1.042</v>
      </c>
      <c r="R3415">
        <v>0.65400000000000003</v>
      </c>
      <c r="S3415">
        <v>0.26400000000000001</v>
      </c>
    </row>
    <row r="3416" spans="1:19" x14ac:dyDescent="0.3">
      <c r="A3416">
        <v>480</v>
      </c>
      <c r="B3416">
        <v>-0.42299999999999999</v>
      </c>
      <c r="C3416">
        <v>-1.423</v>
      </c>
      <c r="D3416">
        <v>-2.419</v>
      </c>
      <c r="E3416">
        <v>-3.0939999999999999</v>
      </c>
      <c r="F3416">
        <v>-3.18</v>
      </c>
      <c r="G3416">
        <v>2.5</v>
      </c>
      <c r="H3416">
        <v>-0.01</v>
      </c>
      <c r="I3416">
        <v>2.5259999999999998</v>
      </c>
      <c r="J3416">
        <v>-0.442</v>
      </c>
      <c r="K3416">
        <v>-1.4259999999999999</v>
      </c>
      <c r="L3416">
        <v>-2.4169999999999998</v>
      </c>
      <c r="M3416">
        <v>-3.093</v>
      </c>
      <c r="N3416">
        <v>-3.18</v>
      </c>
      <c r="O3416">
        <v>1.0369999999999999</v>
      </c>
      <c r="P3416">
        <v>1.05</v>
      </c>
      <c r="Q3416">
        <v>1.042</v>
      </c>
      <c r="R3416">
        <v>0.65400000000000003</v>
      </c>
      <c r="S3416">
        <v>0.26400000000000001</v>
      </c>
    </row>
    <row r="3417" spans="1:19" x14ac:dyDescent="0.3">
      <c r="A3417">
        <v>540</v>
      </c>
      <c r="B3417">
        <v>-0.42299999999999999</v>
      </c>
      <c r="C3417">
        <v>-1.423</v>
      </c>
      <c r="D3417">
        <v>-2.419</v>
      </c>
      <c r="E3417">
        <v>-3.0939999999999999</v>
      </c>
      <c r="F3417">
        <v>-3.18</v>
      </c>
      <c r="G3417">
        <v>2.5</v>
      </c>
      <c r="H3417">
        <v>-0.01</v>
      </c>
      <c r="I3417">
        <v>2.5259999999999998</v>
      </c>
      <c r="J3417">
        <v>-0.44400000000000001</v>
      </c>
      <c r="K3417">
        <v>-1.427</v>
      </c>
      <c r="L3417">
        <v>-2.4169999999999998</v>
      </c>
      <c r="M3417">
        <v>-3.093</v>
      </c>
      <c r="N3417">
        <v>-3.18</v>
      </c>
      <c r="O3417">
        <v>1.036</v>
      </c>
      <c r="P3417">
        <v>1.048</v>
      </c>
      <c r="Q3417">
        <v>1.042</v>
      </c>
      <c r="R3417">
        <v>0.65400000000000003</v>
      </c>
      <c r="S3417">
        <v>0.26400000000000001</v>
      </c>
    </row>
    <row r="3418" spans="1:19" x14ac:dyDescent="0.3">
      <c r="A3418">
        <v>600</v>
      </c>
      <c r="B3418">
        <v>-0.42299999999999999</v>
      </c>
      <c r="C3418">
        <v>-1.423</v>
      </c>
      <c r="D3418">
        <v>-2.419</v>
      </c>
      <c r="E3418">
        <v>-3.0939999999999999</v>
      </c>
      <c r="F3418">
        <v>-3.18</v>
      </c>
      <c r="G3418">
        <v>2.5</v>
      </c>
      <c r="H3418">
        <v>-0.01</v>
      </c>
      <c r="I3418">
        <v>2.5259999999999998</v>
      </c>
      <c r="J3418">
        <v>-0.44600000000000001</v>
      </c>
      <c r="K3418">
        <v>-1.4279999999999999</v>
      </c>
      <c r="L3418">
        <v>-2.4169999999999998</v>
      </c>
      <c r="M3418">
        <v>-3.093</v>
      </c>
      <c r="N3418">
        <v>-3.18</v>
      </c>
      <c r="O3418">
        <v>1.0349999999999999</v>
      </c>
      <c r="P3418">
        <v>1.0469999999999999</v>
      </c>
      <c r="Q3418">
        <v>1.042</v>
      </c>
      <c r="R3418">
        <v>0.65500000000000003</v>
      </c>
      <c r="S3418">
        <v>0.26400000000000001</v>
      </c>
    </row>
    <row r="3420" spans="1:19" x14ac:dyDescent="0.3">
      <c r="A3420" t="s">
        <v>0</v>
      </c>
      <c r="B3420" t="s">
        <v>264</v>
      </c>
    </row>
    <row r="3421" spans="1:19" x14ac:dyDescent="0.3">
      <c r="A3421">
        <v>0</v>
      </c>
      <c r="B3421">
        <v>-0.42299999999999999</v>
      </c>
      <c r="C3421">
        <v>-1.423</v>
      </c>
      <c r="D3421">
        <v>-2.419</v>
      </c>
      <c r="E3421">
        <v>-3.0939999999999999</v>
      </c>
      <c r="F3421">
        <v>-3.18</v>
      </c>
      <c r="G3421">
        <v>2.5</v>
      </c>
      <c r="H3421">
        <v>-0.01</v>
      </c>
      <c r="I3421">
        <v>2.282</v>
      </c>
      <c r="J3421">
        <v>-0.42299999999999999</v>
      </c>
      <c r="K3421">
        <v>-1.423</v>
      </c>
      <c r="L3421">
        <v>-2.419</v>
      </c>
      <c r="M3421">
        <v>-3.0939999999999999</v>
      </c>
      <c r="N3421">
        <v>-3.18</v>
      </c>
      <c r="O3421">
        <v>1.0389999999999999</v>
      </c>
      <c r="P3421">
        <v>1.0389999999999999</v>
      </c>
      <c r="Q3421">
        <v>1.03</v>
      </c>
      <c r="R3421">
        <v>0.64700000000000002</v>
      </c>
      <c r="S3421">
        <v>0.26</v>
      </c>
    </row>
    <row r="3422" spans="1:19" x14ac:dyDescent="0.3">
      <c r="A3422">
        <v>60</v>
      </c>
      <c r="B3422">
        <v>-0.42299999999999999</v>
      </c>
      <c r="C3422">
        <v>-1.423</v>
      </c>
      <c r="D3422">
        <v>-2.419</v>
      </c>
      <c r="E3422">
        <v>-3.0939999999999999</v>
      </c>
      <c r="F3422">
        <v>-3.18</v>
      </c>
      <c r="G3422">
        <v>2.5</v>
      </c>
      <c r="H3422">
        <v>-0.01</v>
      </c>
      <c r="I3422">
        <v>2.282</v>
      </c>
      <c r="J3422">
        <v>-0.42699999999999999</v>
      </c>
      <c r="K3422">
        <v>-1.423</v>
      </c>
      <c r="L3422">
        <v>-2.419</v>
      </c>
      <c r="M3422">
        <v>-3.0939999999999999</v>
      </c>
      <c r="N3422">
        <v>-3.177</v>
      </c>
      <c r="O3422">
        <v>1.04</v>
      </c>
      <c r="P3422">
        <v>1.0489999999999999</v>
      </c>
      <c r="Q3422">
        <v>1.04</v>
      </c>
      <c r="R3422">
        <v>0.65</v>
      </c>
      <c r="S3422">
        <v>0.253</v>
      </c>
    </row>
    <row r="3423" spans="1:19" x14ac:dyDescent="0.3">
      <c r="A3423">
        <v>120</v>
      </c>
      <c r="B3423">
        <v>-0.42299999999999999</v>
      </c>
      <c r="C3423">
        <v>-1.423</v>
      </c>
      <c r="D3423">
        <v>-2.419</v>
      </c>
      <c r="E3423">
        <v>-3.0939999999999999</v>
      </c>
      <c r="F3423">
        <v>-3.18</v>
      </c>
      <c r="G3423">
        <v>2.5</v>
      </c>
      <c r="H3423">
        <v>-0.01</v>
      </c>
      <c r="I3423">
        <v>2.282</v>
      </c>
      <c r="J3423">
        <v>-0.42899999999999999</v>
      </c>
      <c r="K3423">
        <v>-1.423</v>
      </c>
      <c r="L3423">
        <v>-2.4180000000000001</v>
      </c>
      <c r="M3423">
        <v>-3.093</v>
      </c>
      <c r="N3423">
        <v>-3.1739999999999999</v>
      </c>
      <c r="O3423">
        <v>1.0409999999999999</v>
      </c>
      <c r="P3423">
        <v>1.0509999999999999</v>
      </c>
      <c r="Q3423">
        <v>1.04</v>
      </c>
      <c r="R3423">
        <v>0.65</v>
      </c>
      <c r="S3423">
        <v>0.246</v>
      </c>
    </row>
    <row r="3424" spans="1:19" x14ac:dyDescent="0.3">
      <c r="A3424">
        <v>180</v>
      </c>
      <c r="B3424">
        <v>-0.42299999999999999</v>
      </c>
      <c r="C3424">
        <v>-1.423</v>
      </c>
      <c r="D3424">
        <v>-2.419</v>
      </c>
      <c r="E3424">
        <v>-3.0939999999999999</v>
      </c>
      <c r="F3424">
        <v>-3.18</v>
      </c>
      <c r="G3424">
        <v>2.5</v>
      </c>
      <c r="H3424">
        <v>-0.01</v>
      </c>
      <c r="I3424">
        <v>2.282</v>
      </c>
      <c r="J3424">
        <v>-0.432</v>
      </c>
      <c r="K3424">
        <v>-1.423</v>
      </c>
      <c r="L3424">
        <v>-2.4180000000000001</v>
      </c>
      <c r="M3424">
        <v>-3.093</v>
      </c>
      <c r="N3424">
        <v>-3.1709999999999998</v>
      </c>
      <c r="O3424">
        <v>1.04</v>
      </c>
      <c r="P3424">
        <v>1.054</v>
      </c>
      <c r="Q3424">
        <v>1.042</v>
      </c>
      <c r="R3424">
        <v>0.65100000000000002</v>
      </c>
      <c r="S3424">
        <v>0.24099999999999999</v>
      </c>
    </row>
    <row r="3425" spans="1:19" x14ac:dyDescent="0.3">
      <c r="A3425">
        <v>240</v>
      </c>
      <c r="B3425">
        <v>-0.42299999999999999</v>
      </c>
      <c r="C3425">
        <v>-1.423</v>
      </c>
      <c r="D3425">
        <v>-2.419</v>
      </c>
      <c r="E3425">
        <v>-3.0939999999999999</v>
      </c>
      <c r="F3425">
        <v>-3.18</v>
      </c>
      <c r="G3425">
        <v>2.5</v>
      </c>
      <c r="H3425">
        <v>-0.01</v>
      </c>
      <c r="I3425">
        <v>2.282</v>
      </c>
      <c r="J3425">
        <v>-0.434</v>
      </c>
      <c r="K3425">
        <v>-1.423</v>
      </c>
      <c r="L3425">
        <v>-2.4180000000000001</v>
      </c>
      <c r="M3425">
        <v>-3.0939999999999999</v>
      </c>
      <c r="N3425">
        <v>-3.1680000000000001</v>
      </c>
      <c r="O3425">
        <v>1.04</v>
      </c>
      <c r="P3425">
        <v>1.054</v>
      </c>
      <c r="Q3425">
        <v>1.042</v>
      </c>
      <c r="R3425">
        <v>0.65600000000000003</v>
      </c>
      <c r="S3425">
        <v>0.23499999999999999</v>
      </c>
    </row>
    <row r="3426" spans="1:19" x14ac:dyDescent="0.3">
      <c r="A3426">
        <v>300</v>
      </c>
      <c r="B3426">
        <v>-0.42299999999999999</v>
      </c>
      <c r="C3426">
        <v>-1.423</v>
      </c>
      <c r="D3426">
        <v>-2.419</v>
      </c>
      <c r="E3426">
        <v>-3.0939999999999999</v>
      </c>
      <c r="F3426">
        <v>-3.18</v>
      </c>
      <c r="G3426">
        <v>2.5</v>
      </c>
      <c r="H3426">
        <v>-0.01</v>
      </c>
      <c r="I3426">
        <v>2.282</v>
      </c>
      <c r="J3426">
        <v>-0.436</v>
      </c>
      <c r="K3426">
        <v>-1.423</v>
      </c>
      <c r="L3426">
        <v>-2.4169999999999998</v>
      </c>
      <c r="M3426">
        <v>-3.0939999999999999</v>
      </c>
      <c r="N3426">
        <v>-3.165</v>
      </c>
      <c r="O3426">
        <v>1.0389999999999999</v>
      </c>
      <c r="P3426">
        <v>1.0529999999999999</v>
      </c>
      <c r="Q3426">
        <v>1.0409999999999999</v>
      </c>
      <c r="R3426">
        <v>0.65500000000000003</v>
      </c>
      <c r="S3426">
        <v>0.23100000000000001</v>
      </c>
    </row>
    <row r="3427" spans="1:19" x14ac:dyDescent="0.3">
      <c r="A3427">
        <v>360</v>
      </c>
      <c r="B3427">
        <v>-0.42299999999999999</v>
      </c>
      <c r="C3427">
        <v>-1.423</v>
      </c>
      <c r="D3427">
        <v>-2.419</v>
      </c>
      <c r="E3427">
        <v>-3.0939999999999999</v>
      </c>
      <c r="F3427">
        <v>-3.18</v>
      </c>
      <c r="G3427">
        <v>2.5</v>
      </c>
      <c r="H3427">
        <v>-0.01</v>
      </c>
      <c r="I3427">
        <v>2.282</v>
      </c>
      <c r="J3427">
        <v>-0.438</v>
      </c>
      <c r="K3427">
        <v>-1.4239999999999999</v>
      </c>
      <c r="L3427">
        <v>-2.4169999999999998</v>
      </c>
      <c r="M3427">
        <v>-3.093</v>
      </c>
      <c r="N3427">
        <v>-3.1619999999999999</v>
      </c>
      <c r="O3427">
        <v>1.038</v>
      </c>
      <c r="P3427">
        <v>1.052</v>
      </c>
      <c r="Q3427">
        <v>1.042</v>
      </c>
      <c r="R3427">
        <v>0.65200000000000002</v>
      </c>
      <c r="S3427">
        <v>0.22800000000000001</v>
      </c>
    </row>
    <row r="3428" spans="1:19" x14ac:dyDescent="0.3">
      <c r="A3428">
        <v>420</v>
      </c>
      <c r="B3428">
        <v>-0.42299999999999999</v>
      </c>
      <c r="C3428">
        <v>-1.423</v>
      </c>
      <c r="D3428">
        <v>-2.419</v>
      </c>
      <c r="E3428">
        <v>-3.0939999999999999</v>
      </c>
      <c r="F3428">
        <v>-3.18</v>
      </c>
      <c r="G3428">
        <v>2.5</v>
      </c>
      <c r="H3428">
        <v>-0.01</v>
      </c>
      <c r="I3428">
        <v>2.282</v>
      </c>
      <c r="J3428">
        <v>-0.44</v>
      </c>
      <c r="K3428">
        <v>-1.425</v>
      </c>
      <c r="L3428">
        <v>-2.4169999999999998</v>
      </c>
      <c r="M3428">
        <v>-3.0910000000000002</v>
      </c>
      <c r="N3428">
        <v>-3.1589999999999998</v>
      </c>
      <c r="O3428">
        <v>1.0369999999999999</v>
      </c>
      <c r="P3428">
        <v>1.0509999999999999</v>
      </c>
      <c r="Q3428">
        <v>1.0429999999999999</v>
      </c>
      <c r="R3428">
        <v>0.64700000000000002</v>
      </c>
      <c r="S3428">
        <v>0.22500000000000001</v>
      </c>
    </row>
    <row r="3429" spans="1:19" x14ac:dyDescent="0.3">
      <c r="A3429">
        <v>480</v>
      </c>
      <c r="B3429">
        <v>-0.42299999999999999</v>
      </c>
      <c r="C3429">
        <v>-1.423</v>
      </c>
      <c r="D3429">
        <v>-2.419</v>
      </c>
      <c r="E3429">
        <v>-3.0939999999999999</v>
      </c>
      <c r="F3429">
        <v>-3.18</v>
      </c>
      <c r="G3429">
        <v>2.5</v>
      </c>
      <c r="H3429">
        <v>-0.01</v>
      </c>
      <c r="I3429">
        <v>2.282</v>
      </c>
      <c r="J3429">
        <v>-0.442</v>
      </c>
      <c r="K3429">
        <v>-1.4259999999999999</v>
      </c>
      <c r="L3429">
        <v>-2.4169999999999998</v>
      </c>
      <c r="M3429">
        <v>-3.089</v>
      </c>
      <c r="N3429">
        <v>-3.1560000000000001</v>
      </c>
      <c r="O3429">
        <v>1.0369999999999999</v>
      </c>
      <c r="P3429">
        <v>1.05</v>
      </c>
      <c r="Q3429">
        <v>1.042</v>
      </c>
      <c r="R3429">
        <v>0.64100000000000001</v>
      </c>
      <c r="S3429">
        <v>0.222</v>
      </c>
    </row>
    <row r="3430" spans="1:19" x14ac:dyDescent="0.3">
      <c r="A3430">
        <v>540</v>
      </c>
      <c r="B3430">
        <v>-0.42299999999999999</v>
      </c>
      <c r="C3430">
        <v>-1.423</v>
      </c>
      <c r="D3430">
        <v>-2.419</v>
      </c>
      <c r="E3430">
        <v>-3.0939999999999999</v>
      </c>
      <c r="F3430">
        <v>-3.18</v>
      </c>
      <c r="G3430">
        <v>2.5</v>
      </c>
      <c r="H3430">
        <v>-0.01</v>
      </c>
      <c r="I3430">
        <v>2.282</v>
      </c>
      <c r="J3430">
        <v>-0.44400000000000001</v>
      </c>
      <c r="K3430">
        <v>-1.427</v>
      </c>
      <c r="L3430">
        <v>-2.4169999999999998</v>
      </c>
      <c r="M3430">
        <v>-3.0859999999999999</v>
      </c>
      <c r="N3430">
        <v>-3.153</v>
      </c>
      <c r="O3430">
        <v>1.036</v>
      </c>
      <c r="P3430">
        <v>1.048</v>
      </c>
      <c r="Q3430">
        <v>1.042</v>
      </c>
      <c r="R3430">
        <v>0.63600000000000001</v>
      </c>
      <c r="S3430">
        <v>0.22</v>
      </c>
    </row>
    <row r="3431" spans="1:19" x14ac:dyDescent="0.3">
      <c r="A3431">
        <v>600</v>
      </c>
      <c r="B3431">
        <v>-0.42299999999999999</v>
      </c>
      <c r="C3431">
        <v>-1.423</v>
      </c>
      <c r="D3431">
        <v>-2.419</v>
      </c>
      <c r="E3431">
        <v>-3.0939999999999999</v>
      </c>
      <c r="F3431">
        <v>-3.18</v>
      </c>
      <c r="G3431">
        <v>2.5</v>
      </c>
      <c r="H3431">
        <v>-0.01</v>
      </c>
      <c r="I3431">
        <v>2.282</v>
      </c>
      <c r="J3431">
        <v>-0.44600000000000001</v>
      </c>
      <c r="K3431">
        <v>-1.4279999999999999</v>
      </c>
      <c r="L3431">
        <v>-2.4169999999999998</v>
      </c>
      <c r="M3431">
        <v>-3.0840000000000001</v>
      </c>
      <c r="N3431">
        <v>-3.15</v>
      </c>
      <c r="O3431">
        <v>1.0349999999999999</v>
      </c>
      <c r="P3431">
        <v>1.0469999999999999</v>
      </c>
      <c r="Q3431">
        <v>1.042</v>
      </c>
      <c r="R3431">
        <v>0.63100000000000001</v>
      </c>
      <c r="S3431">
        <v>0.219</v>
      </c>
    </row>
    <row r="3433" spans="1:19" x14ac:dyDescent="0.3">
      <c r="A3433" t="s">
        <v>0</v>
      </c>
      <c r="B3433" t="s">
        <v>265</v>
      </c>
    </row>
    <row r="3434" spans="1:19" x14ac:dyDescent="0.3">
      <c r="A3434">
        <v>0</v>
      </c>
      <c r="B3434">
        <v>-0.42299999999999999</v>
      </c>
      <c r="C3434">
        <v>-1.423</v>
      </c>
      <c r="D3434">
        <v>-2.4180000000000001</v>
      </c>
      <c r="E3434">
        <v>-3.0859999999999999</v>
      </c>
      <c r="F3434">
        <v>-3.17</v>
      </c>
      <c r="G3434">
        <v>2.5</v>
      </c>
      <c r="H3434">
        <v>-0.01</v>
      </c>
      <c r="I3434">
        <v>2.7629999999999999</v>
      </c>
      <c r="J3434">
        <v>-0.42299999999999999</v>
      </c>
      <c r="K3434">
        <v>-1.423</v>
      </c>
      <c r="L3434">
        <v>-2.4180000000000001</v>
      </c>
      <c r="M3434">
        <v>-3.0859999999999999</v>
      </c>
      <c r="N3434">
        <v>-3.17</v>
      </c>
      <c r="O3434">
        <v>1.0389999999999999</v>
      </c>
      <c r="P3434">
        <v>1.0389999999999999</v>
      </c>
      <c r="Q3434">
        <v>1.03</v>
      </c>
      <c r="R3434">
        <v>0.64</v>
      </c>
      <c r="S3434">
        <v>0.25800000000000001</v>
      </c>
    </row>
    <row r="3435" spans="1:19" x14ac:dyDescent="0.3">
      <c r="A3435">
        <v>60</v>
      </c>
      <c r="B3435">
        <v>-0.42299999999999999</v>
      </c>
      <c r="C3435">
        <v>-1.423</v>
      </c>
      <c r="D3435">
        <v>-2.4180000000000001</v>
      </c>
      <c r="E3435">
        <v>-3.0859999999999999</v>
      </c>
      <c r="F3435">
        <v>-3.17</v>
      </c>
      <c r="G3435">
        <v>2.5</v>
      </c>
      <c r="H3435">
        <v>-0.01</v>
      </c>
      <c r="I3435">
        <v>2.7629999999999999</v>
      </c>
      <c r="J3435">
        <v>-0.42699999999999999</v>
      </c>
      <c r="K3435">
        <v>-1.423</v>
      </c>
      <c r="L3435">
        <v>-2.4180000000000001</v>
      </c>
      <c r="M3435">
        <v>-3.085</v>
      </c>
      <c r="N3435">
        <v>-3.173</v>
      </c>
      <c r="O3435">
        <v>1.04</v>
      </c>
      <c r="P3435">
        <v>1.05</v>
      </c>
      <c r="Q3435">
        <v>1.04</v>
      </c>
      <c r="R3435">
        <v>0.64200000000000002</v>
      </c>
      <c r="S3435">
        <v>0.26700000000000002</v>
      </c>
    </row>
    <row r="3436" spans="1:19" x14ac:dyDescent="0.3">
      <c r="A3436">
        <v>120</v>
      </c>
      <c r="B3436">
        <v>-0.42299999999999999</v>
      </c>
      <c r="C3436">
        <v>-1.423</v>
      </c>
      <c r="D3436">
        <v>-2.4180000000000001</v>
      </c>
      <c r="E3436">
        <v>-3.0859999999999999</v>
      </c>
      <c r="F3436">
        <v>-3.17</v>
      </c>
      <c r="G3436">
        <v>2.5</v>
      </c>
      <c r="H3436">
        <v>-0.01</v>
      </c>
      <c r="I3436">
        <v>2.7629999999999999</v>
      </c>
      <c r="J3436">
        <v>-0.42899999999999999</v>
      </c>
      <c r="K3436">
        <v>-1.423</v>
      </c>
      <c r="L3436">
        <v>-2.4180000000000001</v>
      </c>
      <c r="M3436">
        <v>-3.085</v>
      </c>
      <c r="N3436">
        <v>-3.1760000000000002</v>
      </c>
      <c r="O3436">
        <v>1.04</v>
      </c>
      <c r="P3436">
        <v>1.0509999999999999</v>
      </c>
      <c r="Q3436">
        <v>1.042</v>
      </c>
      <c r="R3436">
        <v>0.64700000000000002</v>
      </c>
      <c r="S3436">
        <v>0.27500000000000002</v>
      </c>
    </row>
    <row r="3437" spans="1:19" x14ac:dyDescent="0.3">
      <c r="A3437">
        <v>180</v>
      </c>
      <c r="B3437">
        <v>-0.42299999999999999</v>
      </c>
      <c r="C3437">
        <v>-1.423</v>
      </c>
      <c r="D3437">
        <v>-2.4180000000000001</v>
      </c>
      <c r="E3437">
        <v>-3.0859999999999999</v>
      </c>
      <c r="F3437">
        <v>-3.17</v>
      </c>
      <c r="G3437">
        <v>2.5</v>
      </c>
      <c r="H3437">
        <v>-0.01</v>
      </c>
      <c r="I3437">
        <v>2.7629999999999999</v>
      </c>
      <c r="J3437">
        <v>-0.432</v>
      </c>
      <c r="K3437">
        <v>-1.423</v>
      </c>
      <c r="L3437">
        <v>-2.4169999999999998</v>
      </c>
      <c r="M3437">
        <v>-3.085</v>
      </c>
      <c r="N3437">
        <v>-3.1789999999999998</v>
      </c>
      <c r="O3437">
        <v>1.04</v>
      </c>
      <c r="P3437">
        <v>1.054</v>
      </c>
      <c r="Q3437">
        <v>1.04</v>
      </c>
      <c r="R3437">
        <v>0.64600000000000002</v>
      </c>
      <c r="S3437">
        <v>0.28199999999999997</v>
      </c>
    </row>
    <row r="3438" spans="1:19" x14ac:dyDescent="0.3">
      <c r="A3438">
        <v>240</v>
      </c>
      <c r="B3438">
        <v>-0.42299999999999999</v>
      </c>
      <c r="C3438">
        <v>-1.423</v>
      </c>
      <c r="D3438">
        <v>-2.4180000000000001</v>
      </c>
      <c r="E3438">
        <v>-3.0859999999999999</v>
      </c>
      <c r="F3438">
        <v>-3.17</v>
      </c>
      <c r="G3438">
        <v>2.5</v>
      </c>
      <c r="H3438">
        <v>-0.01</v>
      </c>
      <c r="I3438">
        <v>2.7629999999999999</v>
      </c>
      <c r="J3438">
        <v>-0.434</v>
      </c>
      <c r="K3438">
        <v>-1.423</v>
      </c>
      <c r="L3438">
        <v>-2.4169999999999998</v>
      </c>
      <c r="M3438">
        <v>-3.085</v>
      </c>
      <c r="N3438">
        <v>-3.1819999999999999</v>
      </c>
      <c r="O3438">
        <v>1.04</v>
      </c>
      <c r="P3438">
        <v>1.0549999999999999</v>
      </c>
      <c r="Q3438">
        <v>1.042</v>
      </c>
      <c r="R3438">
        <v>0.64400000000000002</v>
      </c>
      <c r="S3438">
        <v>0.28699999999999998</v>
      </c>
    </row>
    <row r="3439" spans="1:19" x14ac:dyDescent="0.3">
      <c r="A3439">
        <v>300</v>
      </c>
      <c r="B3439">
        <v>-0.42299999999999999</v>
      </c>
      <c r="C3439">
        <v>-1.423</v>
      </c>
      <c r="D3439">
        <v>-2.4180000000000001</v>
      </c>
      <c r="E3439">
        <v>-3.0859999999999999</v>
      </c>
      <c r="F3439">
        <v>-3.17</v>
      </c>
      <c r="G3439">
        <v>2.5</v>
      </c>
      <c r="H3439">
        <v>-0.01</v>
      </c>
      <c r="I3439">
        <v>2.7629999999999999</v>
      </c>
      <c r="J3439">
        <v>-0.436</v>
      </c>
      <c r="K3439">
        <v>-1.423</v>
      </c>
      <c r="L3439">
        <v>-2.4169999999999998</v>
      </c>
      <c r="M3439">
        <v>-3.0840000000000001</v>
      </c>
      <c r="N3439">
        <v>-3.1850000000000001</v>
      </c>
      <c r="O3439">
        <v>1.0389999999999999</v>
      </c>
      <c r="P3439">
        <v>1.0529999999999999</v>
      </c>
      <c r="Q3439">
        <v>1.042</v>
      </c>
      <c r="R3439">
        <v>0.64400000000000002</v>
      </c>
      <c r="S3439">
        <v>0.29199999999999998</v>
      </c>
    </row>
    <row r="3440" spans="1:19" x14ac:dyDescent="0.3">
      <c r="A3440">
        <v>360</v>
      </c>
      <c r="B3440">
        <v>-0.42299999999999999</v>
      </c>
      <c r="C3440">
        <v>-1.423</v>
      </c>
      <c r="D3440">
        <v>-2.4180000000000001</v>
      </c>
      <c r="E3440">
        <v>-3.0859999999999999</v>
      </c>
      <c r="F3440">
        <v>-3.17</v>
      </c>
      <c r="G3440">
        <v>2.5</v>
      </c>
      <c r="H3440">
        <v>-0.01</v>
      </c>
      <c r="I3440">
        <v>2.7629999999999999</v>
      </c>
      <c r="J3440">
        <v>-0.438</v>
      </c>
      <c r="K3440">
        <v>-1.4239999999999999</v>
      </c>
      <c r="L3440">
        <v>-2.4169999999999998</v>
      </c>
      <c r="M3440">
        <v>-3.085</v>
      </c>
      <c r="N3440">
        <v>-3.1880000000000002</v>
      </c>
      <c r="O3440">
        <v>1.038</v>
      </c>
      <c r="P3440">
        <v>1.052</v>
      </c>
      <c r="Q3440">
        <v>1.0409999999999999</v>
      </c>
      <c r="R3440">
        <v>0.64900000000000002</v>
      </c>
      <c r="S3440">
        <v>0.29699999999999999</v>
      </c>
    </row>
    <row r="3441" spans="1:19" x14ac:dyDescent="0.3">
      <c r="A3441">
        <v>420</v>
      </c>
      <c r="B3441">
        <v>-0.42299999999999999</v>
      </c>
      <c r="C3441">
        <v>-1.423</v>
      </c>
      <c r="D3441">
        <v>-2.4180000000000001</v>
      </c>
      <c r="E3441">
        <v>-3.0859999999999999</v>
      </c>
      <c r="F3441">
        <v>-3.17</v>
      </c>
      <c r="G3441">
        <v>2.5</v>
      </c>
      <c r="H3441">
        <v>-0.01</v>
      </c>
      <c r="I3441">
        <v>2.7629999999999999</v>
      </c>
      <c r="J3441">
        <v>-0.44</v>
      </c>
      <c r="K3441">
        <v>-1.425</v>
      </c>
      <c r="L3441">
        <v>-2.4169999999999998</v>
      </c>
      <c r="M3441">
        <v>-3.0870000000000002</v>
      </c>
      <c r="N3441">
        <v>-3.1909999999999998</v>
      </c>
      <c r="O3441">
        <v>1.0369999999999999</v>
      </c>
      <c r="P3441">
        <v>1.0509999999999999</v>
      </c>
      <c r="Q3441">
        <v>1.0409999999999999</v>
      </c>
      <c r="R3441">
        <v>0.65500000000000003</v>
      </c>
      <c r="S3441">
        <v>0.30099999999999999</v>
      </c>
    </row>
    <row r="3442" spans="1:19" x14ac:dyDescent="0.3">
      <c r="A3442">
        <v>480</v>
      </c>
      <c r="B3442">
        <v>-0.42299999999999999</v>
      </c>
      <c r="C3442">
        <v>-1.423</v>
      </c>
      <c r="D3442">
        <v>-2.4180000000000001</v>
      </c>
      <c r="E3442">
        <v>-3.0859999999999999</v>
      </c>
      <c r="F3442">
        <v>-3.17</v>
      </c>
      <c r="G3442">
        <v>2.5</v>
      </c>
      <c r="H3442">
        <v>-0.01</v>
      </c>
      <c r="I3442">
        <v>2.7629999999999999</v>
      </c>
      <c r="J3442">
        <v>-0.442</v>
      </c>
      <c r="K3442">
        <v>-1.4259999999999999</v>
      </c>
      <c r="L3442">
        <v>-2.4169999999999998</v>
      </c>
      <c r="M3442">
        <v>-3.09</v>
      </c>
      <c r="N3442">
        <v>-3.194</v>
      </c>
      <c r="O3442">
        <v>1.0369999999999999</v>
      </c>
      <c r="P3442">
        <v>1.05</v>
      </c>
      <c r="Q3442">
        <v>1.042</v>
      </c>
      <c r="R3442">
        <v>0.66100000000000003</v>
      </c>
      <c r="S3442">
        <v>0.30399999999999999</v>
      </c>
    </row>
    <row r="3443" spans="1:19" x14ac:dyDescent="0.3">
      <c r="A3443">
        <v>540</v>
      </c>
      <c r="B3443">
        <v>-0.42299999999999999</v>
      </c>
      <c r="C3443">
        <v>-1.423</v>
      </c>
      <c r="D3443">
        <v>-2.4180000000000001</v>
      </c>
      <c r="E3443">
        <v>-3.0859999999999999</v>
      </c>
      <c r="F3443">
        <v>-3.17</v>
      </c>
      <c r="G3443">
        <v>2.5</v>
      </c>
      <c r="H3443">
        <v>-0.01</v>
      </c>
      <c r="I3443">
        <v>2.7629999999999999</v>
      </c>
      <c r="J3443">
        <v>-0.44400000000000001</v>
      </c>
      <c r="K3443">
        <v>-1.427</v>
      </c>
      <c r="L3443">
        <v>-2.4169999999999998</v>
      </c>
      <c r="M3443">
        <v>-3.0920000000000001</v>
      </c>
      <c r="N3443">
        <v>-3.1970000000000001</v>
      </c>
      <c r="O3443">
        <v>1.036</v>
      </c>
      <c r="P3443">
        <v>1.048</v>
      </c>
      <c r="Q3443">
        <v>1.042</v>
      </c>
      <c r="R3443">
        <v>0.66500000000000004</v>
      </c>
      <c r="S3443">
        <v>0.30599999999999999</v>
      </c>
    </row>
    <row r="3444" spans="1:19" x14ac:dyDescent="0.3">
      <c r="A3444">
        <v>600</v>
      </c>
      <c r="B3444">
        <v>-0.42299999999999999</v>
      </c>
      <c r="C3444">
        <v>-1.423</v>
      </c>
      <c r="D3444">
        <v>-2.4180000000000001</v>
      </c>
      <c r="E3444">
        <v>-3.0859999999999999</v>
      </c>
      <c r="F3444">
        <v>-3.17</v>
      </c>
      <c r="G3444">
        <v>2.5</v>
      </c>
      <c r="H3444">
        <v>-0.01</v>
      </c>
      <c r="I3444">
        <v>2.7629999999999999</v>
      </c>
      <c r="J3444">
        <v>-0.44600000000000001</v>
      </c>
      <c r="K3444">
        <v>-1.4279999999999999</v>
      </c>
      <c r="L3444">
        <v>-2.4169999999999998</v>
      </c>
      <c r="M3444">
        <v>-3.0950000000000002</v>
      </c>
      <c r="N3444">
        <v>-3.2</v>
      </c>
      <c r="O3444">
        <v>1.0349999999999999</v>
      </c>
      <c r="P3444">
        <v>1.0469999999999999</v>
      </c>
      <c r="Q3444">
        <v>1.042</v>
      </c>
      <c r="R3444">
        <v>0.67</v>
      </c>
      <c r="S3444">
        <v>0.308</v>
      </c>
    </row>
    <row r="3446" spans="1:19" x14ac:dyDescent="0.3">
      <c r="A3446" t="s">
        <v>0</v>
      </c>
      <c r="B3446" t="s">
        <v>266</v>
      </c>
    </row>
    <row r="3447" spans="1:19" x14ac:dyDescent="0.3">
      <c r="A3447">
        <v>0</v>
      </c>
      <c r="B3447">
        <v>-0.42299999999999999</v>
      </c>
      <c r="C3447">
        <v>-1.423</v>
      </c>
      <c r="D3447">
        <v>-2.4180000000000001</v>
      </c>
      <c r="E3447">
        <v>-3.0859999999999999</v>
      </c>
      <c r="F3447">
        <v>-3.17</v>
      </c>
      <c r="G3447">
        <v>2.5</v>
      </c>
      <c r="H3447">
        <v>-0.01</v>
      </c>
      <c r="I3447">
        <v>2.5259999999999998</v>
      </c>
      <c r="J3447">
        <v>-0.42299999999999999</v>
      </c>
      <c r="K3447">
        <v>-1.423</v>
      </c>
      <c r="L3447">
        <v>-2.4180000000000001</v>
      </c>
      <c r="M3447">
        <v>-3.0859999999999999</v>
      </c>
      <c r="N3447">
        <v>-3.17</v>
      </c>
      <c r="O3447">
        <v>1.0389999999999999</v>
      </c>
      <c r="P3447">
        <v>1.0389999999999999</v>
      </c>
      <c r="Q3447">
        <v>1.03</v>
      </c>
      <c r="R3447">
        <v>0.64</v>
      </c>
      <c r="S3447">
        <v>0.25800000000000001</v>
      </c>
    </row>
    <row r="3448" spans="1:19" x14ac:dyDescent="0.3">
      <c r="A3448">
        <v>60</v>
      </c>
      <c r="B3448">
        <v>-0.42299999999999999</v>
      </c>
      <c r="C3448">
        <v>-1.423</v>
      </c>
      <c r="D3448">
        <v>-2.4180000000000001</v>
      </c>
      <c r="E3448">
        <v>-3.0859999999999999</v>
      </c>
      <c r="F3448">
        <v>-3.17</v>
      </c>
      <c r="G3448">
        <v>2.5</v>
      </c>
      <c r="H3448">
        <v>-0.01</v>
      </c>
      <c r="I3448">
        <v>2.5259999999999998</v>
      </c>
      <c r="J3448">
        <v>-0.42699999999999999</v>
      </c>
      <c r="K3448">
        <v>-1.423</v>
      </c>
      <c r="L3448">
        <v>-2.4180000000000001</v>
      </c>
      <c r="M3448">
        <v>-3.0859999999999999</v>
      </c>
      <c r="N3448">
        <v>-3.17</v>
      </c>
      <c r="O3448">
        <v>1.04</v>
      </c>
      <c r="P3448">
        <v>1.0489999999999999</v>
      </c>
      <c r="Q3448">
        <v>1.04</v>
      </c>
      <c r="R3448">
        <v>0.64300000000000002</v>
      </c>
      <c r="S3448">
        <v>0.25900000000000001</v>
      </c>
    </row>
    <row r="3449" spans="1:19" x14ac:dyDescent="0.3">
      <c r="A3449">
        <v>120</v>
      </c>
      <c r="B3449">
        <v>-0.42299999999999999</v>
      </c>
      <c r="C3449">
        <v>-1.423</v>
      </c>
      <c r="D3449">
        <v>-2.4180000000000001</v>
      </c>
      <c r="E3449">
        <v>-3.0859999999999999</v>
      </c>
      <c r="F3449">
        <v>-3.17</v>
      </c>
      <c r="G3449">
        <v>2.5</v>
      </c>
      <c r="H3449">
        <v>-0.01</v>
      </c>
      <c r="I3449">
        <v>2.5259999999999998</v>
      </c>
      <c r="J3449">
        <v>-0.42899999999999999</v>
      </c>
      <c r="K3449">
        <v>-1.423</v>
      </c>
      <c r="L3449">
        <v>-2.4180000000000001</v>
      </c>
      <c r="M3449">
        <v>-3.085</v>
      </c>
      <c r="N3449">
        <v>-3.17</v>
      </c>
      <c r="O3449">
        <v>1.04</v>
      </c>
      <c r="P3449">
        <v>1.0509999999999999</v>
      </c>
      <c r="Q3449">
        <v>1.0409999999999999</v>
      </c>
      <c r="R3449">
        <v>0.64500000000000002</v>
      </c>
      <c r="S3449">
        <v>0.26</v>
      </c>
    </row>
    <row r="3450" spans="1:19" x14ac:dyDescent="0.3">
      <c r="A3450">
        <v>180</v>
      </c>
      <c r="B3450">
        <v>-0.42299999999999999</v>
      </c>
      <c r="C3450">
        <v>-1.423</v>
      </c>
      <c r="D3450">
        <v>-2.4180000000000001</v>
      </c>
      <c r="E3450">
        <v>-3.0859999999999999</v>
      </c>
      <c r="F3450">
        <v>-3.17</v>
      </c>
      <c r="G3450">
        <v>2.5</v>
      </c>
      <c r="H3450">
        <v>-0.01</v>
      </c>
      <c r="I3450">
        <v>2.5259999999999998</v>
      </c>
      <c r="J3450">
        <v>-0.432</v>
      </c>
      <c r="K3450">
        <v>-1.423</v>
      </c>
      <c r="L3450">
        <v>-2.4169999999999998</v>
      </c>
      <c r="M3450">
        <v>-3.085</v>
      </c>
      <c r="N3450">
        <v>-3.17</v>
      </c>
      <c r="O3450">
        <v>1.04</v>
      </c>
      <c r="P3450">
        <v>1.054</v>
      </c>
      <c r="Q3450">
        <v>1.0409999999999999</v>
      </c>
      <c r="R3450">
        <v>0.64600000000000002</v>
      </c>
      <c r="S3450">
        <v>0.26</v>
      </c>
    </row>
    <row r="3451" spans="1:19" x14ac:dyDescent="0.3">
      <c r="A3451">
        <v>240</v>
      </c>
      <c r="B3451">
        <v>-0.42299999999999999</v>
      </c>
      <c r="C3451">
        <v>-1.423</v>
      </c>
      <c r="D3451">
        <v>-2.4180000000000001</v>
      </c>
      <c r="E3451">
        <v>-3.0859999999999999</v>
      </c>
      <c r="F3451">
        <v>-3.17</v>
      </c>
      <c r="G3451">
        <v>2.5</v>
      </c>
      <c r="H3451">
        <v>-0.01</v>
      </c>
      <c r="I3451">
        <v>2.5259999999999998</v>
      </c>
      <c r="J3451">
        <v>-0.434</v>
      </c>
      <c r="K3451">
        <v>-1.423</v>
      </c>
      <c r="L3451">
        <v>-2.4169999999999998</v>
      </c>
      <c r="M3451">
        <v>-3.085</v>
      </c>
      <c r="N3451">
        <v>-3.17</v>
      </c>
      <c r="O3451">
        <v>1.04</v>
      </c>
      <c r="P3451">
        <v>1.054</v>
      </c>
      <c r="Q3451">
        <v>1.0409999999999999</v>
      </c>
      <c r="R3451">
        <v>0.64600000000000002</v>
      </c>
      <c r="S3451">
        <v>0.26</v>
      </c>
    </row>
    <row r="3452" spans="1:19" x14ac:dyDescent="0.3">
      <c r="A3452">
        <v>300</v>
      </c>
      <c r="B3452">
        <v>-0.42299999999999999</v>
      </c>
      <c r="C3452">
        <v>-1.423</v>
      </c>
      <c r="D3452">
        <v>-2.4180000000000001</v>
      </c>
      <c r="E3452">
        <v>-3.0859999999999999</v>
      </c>
      <c r="F3452">
        <v>-3.17</v>
      </c>
      <c r="G3452">
        <v>2.5</v>
      </c>
      <c r="H3452">
        <v>-0.01</v>
      </c>
      <c r="I3452">
        <v>2.5259999999999998</v>
      </c>
      <c r="J3452">
        <v>-0.436</v>
      </c>
      <c r="K3452">
        <v>-1.423</v>
      </c>
      <c r="L3452">
        <v>-2.4169999999999998</v>
      </c>
      <c r="M3452">
        <v>-3.085</v>
      </c>
      <c r="N3452">
        <v>-3.17</v>
      </c>
      <c r="O3452">
        <v>1.0389999999999999</v>
      </c>
      <c r="P3452">
        <v>1.0529999999999999</v>
      </c>
      <c r="Q3452">
        <v>1.0409999999999999</v>
      </c>
      <c r="R3452">
        <v>0.64700000000000002</v>
      </c>
      <c r="S3452">
        <v>0.26100000000000001</v>
      </c>
    </row>
    <row r="3453" spans="1:19" x14ac:dyDescent="0.3">
      <c r="A3453">
        <v>360</v>
      </c>
      <c r="B3453">
        <v>-0.42299999999999999</v>
      </c>
      <c r="C3453">
        <v>-1.423</v>
      </c>
      <c r="D3453">
        <v>-2.4180000000000001</v>
      </c>
      <c r="E3453">
        <v>-3.0859999999999999</v>
      </c>
      <c r="F3453">
        <v>-3.17</v>
      </c>
      <c r="G3453">
        <v>2.5</v>
      </c>
      <c r="H3453">
        <v>-0.01</v>
      </c>
      <c r="I3453">
        <v>2.5259999999999998</v>
      </c>
      <c r="J3453">
        <v>-0.438</v>
      </c>
      <c r="K3453">
        <v>-1.4239999999999999</v>
      </c>
      <c r="L3453">
        <v>-2.4169999999999998</v>
      </c>
      <c r="M3453">
        <v>-3.085</v>
      </c>
      <c r="N3453">
        <v>-3.17</v>
      </c>
      <c r="O3453">
        <v>1.038</v>
      </c>
      <c r="P3453">
        <v>1.052</v>
      </c>
      <c r="Q3453">
        <v>1.042</v>
      </c>
      <c r="R3453">
        <v>0.64700000000000002</v>
      </c>
      <c r="S3453">
        <v>0.26200000000000001</v>
      </c>
    </row>
    <row r="3454" spans="1:19" x14ac:dyDescent="0.3">
      <c r="A3454">
        <v>420</v>
      </c>
      <c r="B3454">
        <v>-0.42299999999999999</v>
      </c>
      <c r="C3454">
        <v>-1.423</v>
      </c>
      <c r="D3454">
        <v>-2.4180000000000001</v>
      </c>
      <c r="E3454">
        <v>-3.0859999999999999</v>
      </c>
      <c r="F3454">
        <v>-3.17</v>
      </c>
      <c r="G3454">
        <v>2.5</v>
      </c>
      <c r="H3454">
        <v>-0.01</v>
      </c>
      <c r="I3454">
        <v>2.5259999999999998</v>
      </c>
      <c r="J3454">
        <v>-0.44</v>
      </c>
      <c r="K3454">
        <v>-1.425</v>
      </c>
      <c r="L3454">
        <v>-2.4169999999999998</v>
      </c>
      <c r="M3454">
        <v>-3.085</v>
      </c>
      <c r="N3454">
        <v>-3.17</v>
      </c>
      <c r="O3454">
        <v>1.0369999999999999</v>
      </c>
      <c r="P3454">
        <v>1.0509999999999999</v>
      </c>
      <c r="Q3454">
        <v>1.0409999999999999</v>
      </c>
      <c r="R3454">
        <v>0.64800000000000002</v>
      </c>
      <c r="S3454">
        <v>0.26200000000000001</v>
      </c>
    </row>
    <row r="3455" spans="1:19" x14ac:dyDescent="0.3">
      <c r="A3455">
        <v>480</v>
      </c>
      <c r="B3455">
        <v>-0.42299999999999999</v>
      </c>
      <c r="C3455">
        <v>-1.423</v>
      </c>
      <c r="D3455">
        <v>-2.4180000000000001</v>
      </c>
      <c r="E3455">
        <v>-3.0859999999999999</v>
      </c>
      <c r="F3455">
        <v>-3.17</v>
      </c>
      <c r="G3455">
        <v>2.5</v>
      </c>
      <c r="H3455">
        <v>-0.01</v>
      </c>
      <c r="I3455">
        <v>2.5259999999999998</v>
      </c>
      <c r="J3455">
        <v>-0.442</v>
      </c>
      <c r="K3455">
        <v>-1.4259999999999999</v>
      </c>
      <c r="L3455">
        <v>-2.4169999999999998</v>
      </c>
      <c r="M3455">
        <v>-3.085</v>
      </c>
      <c r="N3455">
        <v>-3.17</v>
      </c>
      <c r="O3455">
        <v>1.0369999999999999</v>
      </c>
      <c r="P3455">
        <v>1.05</v>
      </c>
      <c r="Q3455">
        <v>1.042</v>
      </c>
      <c r="R3455">
        <v>0.64800000000000002</v>
      </c>
      <c r="S3455">
        <v>0.26200000000000001</v>
      </c>
    </row>
    <row r="3456" spans="1:19" x14ac:dyDescent="0.3">
      <c r="A3456">
        <v>540</v>
      </c>
      <c r="B3456">
        <v>-0.42299999999999999</v>
      </c>
      <c r="C3456">
        <v>-1.423</v>
      </c>
      <c r="D3456">
        <v>-2.4180000000000001</v>
      </c>
      <c r="E3456">
        <v>-3.0859999999999999</v>
      </c>
      <c r="F3456">
        <v>-3.17</v>
      </c>
      <c r="G3456">
        <v>2.5</v>
      </c>
      <c r="H3456">
        <v>-0.01</v>
      </c>
      <c r="I3456">
        <v>2.5259999999999998</v>
      </c>
      <c r="J3456">
        <v>-0.44400000000000001</v>
      </c>
      <c r="K3456">
        <v>-1.427</v>
      </c>
      <c r="L3456">
        <v>-2.4169999999999998</v>
      </c>
      <c r="M3456">
        <v>-3.085</v>
      </c>
      <c r="N3456">
        <v>-3.17</v>
      </c>
      <c r="O3456">
        <v>1.036</v>
      </c>
      <c r="P3456">
        <v>1.048</v>
      </c>
      <c r="Q3456">
        <v>1.042</v>
      </c>
      <c r="R3456">
        <v>0.64800000000000002</v>
      </c>
      <c r="S3456">
        <v>0.26200000000000001</v>
      </c>
    </row>
    <row r="3457" spans="1:19" x14ac:dyDescent="0.3">
      <c r="A3457">
        <v>600</v>
      </c>
      <c r="B3457">
        <v>-0.42299999999999999</v>
      </c>
      <c r="C3457">
        <v>-1.423</v>
      </c>
      <c r="D3457">
        <v>-2.4180000000000001</v>
      </c>
      <c r="E3457">
        <v>-3.0859999999999999</v>
      </c>
      <c r="F3457">
        <v>-3.17</v>
      </c>
      <c r="G3457">
        <v>2.5</v>
      </c>
      <c r="H3457">
        <v>-0.01</v>
      </c>
      <c r="I3457">
        <v>2.5259999999999998</v>
      </c>
      <c r="J3457">
        <v>-0.44600000000000001</v>
      </c>
      <c r="K3457">
        <v>-1.4279999999999999</v>
      </c>
      <c r="L3457">
        <v>-2.4169999999999998</v>
      </c>
      <c r="M3457">
        <v>-3.085</v>
      </c>
      <c r="N3457">
        <v>-3.17</v>
      </c>
      <c r="O3457">
        <v>1.0349999999999999</v>
      </c>
      <c r="P3457">
        <v>1.0469999999999999</v>
      </c>
      <c r="Q3457">
        <v>1.042</v>
      </c>
      <c r="R3457">
        <v>0.64800000000000002</v>
      </c>
      <c r="S3457">
        <v>0.26200000000000001</v>
      </c>
    </row>
    <row r="3459" spans="1:19" x14ac:dyDescent="0.3">
      <c r="A3459" t="s">
        <v>0</v>
      </c>
      <c r="B3459" t="s">
        <v>267</v>
      </c>
    </row>
    <row r="3460" spans="1:19" x14ac:dyDescent="0.3">
      <c r="A3460">
        <v>0</v>
      </c>
      <c r="B3460">
        <v>-0.42299999999999999</v>
      </c>
      <c r="C3460">
        <v>-1.423</v>
      </c>
      <c r="D3460">
        <v>-2.4180000000000001</v>
      </c>
      <c r="E3460">
        <v>-3.0859999999999999</v>
      </c>
      <c r="F3460">
        <v>-3.17</v>
      </c>
      <c r="G3460">
        <v>2.5</v>
      </c>
      <c r="H3460">
        <v>-0.01</v>
      </c>
      <c r="I3460">
        <v>2.2810000000000001</v>
      </c>
      <c r="J3460">
        <v>-0.42299999999999999</v>
      </c>
      <c r="K3460">
        <v>-1.423</v>
      </c>
      <c r="L3460">
        <v>-2.4180000000000001</v>
      </c>
      <c r="M3460">
        <v>-3.0859999999999999</v>
      </c>
      <c r="N3460">
        <v>-3.17</v>
      </c>
      <c r="O3460">
        <v>1.0389999999999999</v>
      </c>
      <c r="P3460">
        <v>1.0389999999999999</v>
      </c>
      <c r="Q3460">
        <v>1.03</v>
      </c>
      <c r="R3460">
        <v>0.64</v>
      </c>
      <c r="S3460">
        <v>0.25800000000000001</v>
      </c>
    </row>
    <row r="3461" spans="1:19" x14ac:dyDescent="0.3">
      <c r="A3461">
        <v>60</v>
      </c>
      <c r="B3461">
        <v>-0.42299999999999999</v>
      </c>
      <c r="C3461">
        <v>-1.423</v>
      </c>
      <c r="D3461">
        <v>-2.4180000000000001</v>
      </c>
      <c r="E3461">
        <v>-3.0859999999999999</v>
      </c>
      <c r="F3461">
        <v>-3.17</v>
      </c>
      <c r="G3461">
        <v>2.5</v>
      </c>
      <c r="H3461">
        <v>-0.01</v>
      </c>
      <c r="I3461">
        <v>2.2810000000000001</v>
      </c>
      <c r="J3461">
        <v>-0.42699999999999999</v>
      </c>
      <c r="K3461">
        <v>-1.423</v>
      </c>
      <c r="L3461">
        <v>-2.4180000000000001</v>
      </c>
      <c r="M3461">
        <v>-3.0859999999999999</v>
      </c>
      <c r="N3461">
        <v>-3.1669999999999998</v>
      </c>
      <c r="O3461">
        <v>1.04</v>
      </c>
      <c r="P3461">
        <v>1.0489999999999999</v>
      </c>
      <c r="Q3461">
        <v>1.04</v>
      </c>
      <c r="R3461">
        <v>0.64400000000000002</v>
      </c>
      <c r="S3461">
        <v>0.251</v>
      </c>
    </row>
    <row r="3462" spans="1:19" x14ac:dyDescent="0.3">
      <c r="A3462">
        <v>120</v>
      </c>
      <c r="B3462">
        <v>-0.42299999999999999</v>
      </c>
      <c r="C3462">
        <v>-1.423</v>
      </c>
      <c r="D3462">
        <v>-2.4180000000000001</v>
      </c>
      <c r="E3462">
        <v>-3.0859999999999999</v>
      </c>
      <c r="F3462">
        <v>-3.17</v>
      </c>
      <c r="G3462">
        <v>2.5</v>
      </c>
      <c r="H3462">
        <v>-0.01</v>
      </c>
      <c r="I3462">
        <v>2.2810000000000001</v>
      </c>
      <c r="J3462">
        <v>-0.42899999999999999</v>
      </c>
      <c r="K3462">
        <v>-1.423</v>
      </c>
      <c r="L3462">
        <v>-2.4180000000000001</v>
      </c>
      <c r="M3462">
        <v>-3.085</v>
      </c>
      <c r="N3462">
        <v>-3.1640000000000001</v>
      </c>
      <c r="O3462">
        <v>1.0409999999999999</v>
      </c>
      <c r="P3462">
        <v>1.0509999999999999</v>
      </c>
      <c r="Q3462">
        <v>1.04</v>
      </c>
      <c r="R3462">
        <v>0.64400000000000002</v>
      </c>
      <c r="S3462">
        <v>0.245</v>
      </c>
    </row>
    <row r="3463" spans="1:19" x14ac:dyDescent="0.3">
      <c r="A3463">
        <v>180</v>
      </c>
      <c r="B3463">
        <v>-0.42299999999999999</v>
      </c>
      <c r="C3463">
        <v>-1.423</v>
      </c>
      <c r="D3463">
        <v>-2.4180000000000001</v>
      </c>
      <c r="E3463">
        <v>-3.0859999999999999</v>
      </c>
      <c r="F3463">
        <v>-3.17</v>
      </c>
      <c r="G3463">
        <v>2.5</v>
      </c>
      <c r="H3463">
        <v>-0.01</v>
      </c>
      <c r="I3463">
        <v>2.2810000000000001</v>
      </c>
      <c r="J3463">
        <v>-0.432</v>
      </c>
      <c r="K3463">
        <v>-1.423</v>
      </c>
      <c r="L3463">
        <v>-2.4180000000000001</v>
      </c>
      <c r="M3463">
        <v>-3.085</v>
      </c>
      <c r="N3463">
        <v>-3.161</v>
      </c>
      <c r="O3463">
        <v>1.04</v>
      </c>
      <c r="P3463">
        <v>1.054</v>
      </c>
      <c r="Q3463">
        <v>1.042</v>
      </c>
      <c r="R3463">
        <v>0.64500000000000002</v>
      </c>
      <c r="S3463">
        <v>0.23899999999999999</v>
      </c>
    </row>
    <row r="3464" spans="1:19" x14ac:dyDescent="0.3">
      <c r="A3464">
        <v>240</v>
      </c>
      <c r="B3464">
        <v>-0.42299999999999999</v>
      </c>
      <c r="C3464">
        <v>-1.423</v>
      </c>
      <c r="D3464">
        <v>-2.4180000000000001</v>
      </c>
      <c r="E3464">
        <v>-3.0859999999999999</v>
      </c>
      <c r="F3464">
        <v>-3.17</v>
      </c>
      <c r="G3464">
        <v>2.5</v>
      </c>
      <c r="H3464">
        <v>-0.01</v>
      </c>
      <c r="I3464">
        <v>2.2810000000000001</v>
      </c>
      <c r="J3464">
        <v>-0.434</v>
      </c>
      <c r="K3464">
        <v>-1.423</v>
      </c>
      <c r="L3464">
        <v>-2.4169999999999998</v>
      </c>
      <c r="M3464">
        <v>-3.0859999999999999</v>
      </c>
      <c r="N3464">
        <v>-3.1579999999999999</v>
      </c>
      <c r="O3464">
        <v>1.04</v>
      </c>
      <c r="P3464">
        <v>1.054</v>
      </c>
      <c r="Q3464">
        <v>1.0409999999999999</v>
      </c>
      <c r="R3464">
        <v>0.64900000000000002</v>
      </c>
      <c r="S3464">
        <v>0.23300000000000001</v>
      </c>
    </row>
    <row r="3465" spans="1:19" x14ac:dyDescent="0.3">
      <c r="A3465">
        <v>300</v>
      </c>
      <c r="B3465">
        <v>-0.42299999999999999</v>
      </c>
      <c r="C3465">
        <v>-1.423</v>
      </c>
      <c r="D3465">
        <v>-2.4180000000000001</v>
      </c>
      <c r="E3465">
        <v>-3.0859999999999999</v>
      </c>
      <c r="F3465">
        <v>-3.17</v>
      </c>
      <c r="G3465">
        <v>2.5</v>
      </c>
      <c r="H3465">
        <v>-0.01</v>
      </c>
      <c r="I3465">
        <v>2.2810000000000001</v>
      </c>
      <c r="J3465">
        <v>-0.436</v>
      </c>
      <c r="K3465">
        <v>-1.423</v>
      </c>
      <c r="L3465">
        <v>-2.4169999999999998</v>
      </c>
      <c r="M3465">
        <v>-3.0859999999999999</v>
      </c>
      <c r="N3465">
        <v>-3.1549999999999998</v>
      </c>
      <c r="O3465">
        <v>1.0389999999999999</v>
      </c>
      <c r="P3465">
        <v>1.0529999999999999</v>
      </c>
      <c r="Q3465">
        <v>1.04</v>
      </c>
      <c r="R3465">
        <v>0.64800000000000002</v>
      </c>
      <c r="S3465">
        <v>0.22900000000000001</v>
      </c>
    </row>
    <row r="3466" spans="1:19" x14ac:dyDescent="0.3">
      <c r="A3466">
        <v>360</v>
      </c>
      <c r="B3466">
        <v>-0.42299999999999999</v>
      </c>
      <c r="C3466">
        <v>-1.423</v>
      </c>
      <c r="D3466">
        <v>-2.4180000000000001</v>
      </c>
      <c r="E3466">
        <v>-3.0859999999999999</v>
      </c>
      <c r="F3466">
        <v>-3.17</v>
      </c>
      <c r="G3466">
        <v>2.5</v>
      </c>
      <c r="H3466">
        <v>-0.01</v>
      </c>
      <c r="I3466">
        <v>2.2810000000000001</v>
      </c>
      <c r="J3466">
        <v>-0.438</v>
      </c>
      <c r="K3466">
        <v>-1.4239999999999999</v>
      </c>
      <c r="L3466">
        <v>-2.4169999999999998</v>
      </c>
      <c r="M3466">
        <v>-3.085</v>
      </c>
      <c r="N3466">
        <v>-3.1520000000000001</v>
      </c>
      <c r="O3466">
        <v>1.038</v>
      </c>
      <c r="P3466">
        <v>1.052</v>
      </c>
      <c r="Q3466">
        <v>1.042</v>
      </c>
      <c r="R3466">
        <v>0.64500000000000002</v>
      </c>
      <c r="S3466">
        <v>0.22600000000000001</v>
      </c>
    </row>
    <row r="3467" spans="1:19" x14ac:dyDescent="0.3">
      <c r="A3467">
        <v>420</v>
      </c>
      <c r="B3467">
        <v>-0.42299999999999999</v>
      </c>
      <c r="C3467">
        <v>-1.423</v>
      </c>
      <c r="D3467">
        <v>-2.4180000000000001</v>
      </c>
      <c r="E3467">
        <v>-3.0859999999999999</v>
      </c>
      <c r="F3467">
        <v>-3.17</v>
      </c>
      <c r="G3467">
        <v>2.5</v>
      </c>
      <c r="H3467">
        <v>-0.01</v>
      </c>
      <c r="I3467">
        <v>2.2810000000000001</v>
      </c>
      <c r="J3467">
        <v>-0.44</v>
      </c>
      <c r="K3467">
        <v>-1.425</v>
      </c>
      <c r="L3467">
        <v>-2.4169999999999998</v>
      </c>
      <c r="M3467">
        <v>-3.0830000000000002</v>
      </c>
      <c r="N3467">
        <v>-3.149</v>
      </c>
      <c r="O3467">
        <v>1.0369999999999999</v>
      </c>
      <c r="P3467">
        <v>1.0509999999999999</v>
      </c>
      <c r="Q3467">
        <v>1.042</v>
      </c>
      <c r="R3467">
        <v>0.64100000000000001</v>
      </c>
      <c r="S3467">
        <v>0.223</v>
      </c>
    </row>
    <row r="3468" spans="1:19" x14ac:dyDescent="0.3">
      <c r="A3468">
        <v>480</v>
      </c>
      <c r="B3468">
        <v>-0.42299999999999999</v>
      </c>
      <c r="C3468">
        <v>-1.423</v>
      </c>
      <c r="D3468">
        <v>-2.4180000000000001</v>
      </c>
      <c r="E3468">
        <v>-3.0859999999999999</v>
      </c>
      <c r="F3468">
        <v>-3.17</v>
      </c>
      <c r="G3468">
        <v>2.5</v>
      </c>
      <c r="H3468">
        <v>-0.01</v>
      </c>
      <c r="I3468">
        <v>2.2810000000000001</v>
      </c>
      <c r="J3468">
        <v>-0.442</v>
      </c>
      <c r="K3468">
        <v>-1.4259999999999999</v>
      </c>
      <c r="L3468">
        <v>-2.4169999999999998</v>
      </c>
      <c r="M3468">
        <v>-3.081</v>
      </c>
      <c r="N3468">
        <v>-3.1459999999999999</v>
      </c>
      <c r="O3468">
        <v>1.0369999999999999</v>
      </c>
      <c r="P3468">
        <v>1.05</v>
      </c>
      <c r="Q3468">
        <v>1.042</v>
      </c>
      <c r="R3468">
        <v>0.63400000000000001</v>
      </c>
      <c r="S3468">
        <v>0.221</v>
      </c>
    </row>
    <row r="3469" spans="1:19" x14ac:dyDescent="0.3">
      <c r="A3469">
        <v>540</v>
      </c>
      <c r="B3469">
        <v>-0.42299999999999999</v>
      </c>
      <c r="C3469">
        <v>-1.423</v>
      </c>
      <c r="D3469">
        <v>-2.4180000000000001</v>
      </c>
      <c r="E3469">
        <v>-3.0859999999999999</v>
      </c>
      <c r="F3469">
        <v>-3.17</v>
      </c>
      <c r="G3469">
        <v>2.5</v>
      </c>
      <c r="H3469">
        <v>-0.01</v>
      </c>
      <c r="I3469">
        <v>2.2810000000000001</v>
      </c>
      <c r="J3469">
        <v>-0.44400000000000001</v>
      </c>
      <c r="K3469">
        <v>-1.427</v>
      </c>
      <c r="L3469">
        <v>-2.4169999999999998</v>
      </c>
      <c r="M3469">
        <v>-3.0779999999999998</v>
      </c>
      <c r="N3469">
        <v>-3.1429999999999998</v>
      </c>
      <c r="O3469">
        <v>1.036</v>
      </c>
      <c r="P3469">
        <v>1.048</v>
      </c>
      <c r="Q3469">
        <v>1.042</v>
      </c>
      <c r="R3469">
        <v>0.629</v>
      </c>
      <c r="S3469">
        <v>0.219</v>
      </c>
    </row>
    <row r="3470" spans="1:19" x14ac:dyDescent="0.3">
      <c r="A3470">
        <v>600</v>
      </c>
      <c r="B3470">
        <v>-0.42299999999999999</v>
      </c>
      <c r="C3470">
        <v>-1.423</v>
      </c>
      <c r="D3470">
        <v>-2.4180000000000001</v>
      </c>
      <c r="E3470">
        <v>-3.0859999999999999</v>
      </c>
      <c r="F3470">
        <v>-3.17</v>
      </c>
      <c r="G3470">
        <v>2.5</v>
      </c>
      <c r="H3470">
        <v>-0.01</v>
      </c>
      <c r="I3470">
        <v>2.2810000000000001</v>
      </c>
      <c r="J3470">
        <v>-0.44600000000000001</v>
      </c>
      <c r="K3470">
        <v>-1.4279999999999999</v>
      </c>
      <c r="L3470">
        <v>-2.4159999999999999</v>
      </c>
      <c r="M3470">
        <v>-3.0760000000000001</v>
      </c>
      <c r="N3470">
        <v>-3.14</v>
      </c>
      <c r="O3470">
        <v>1.0349999999999999</v>
      </c>
      <c r="P3470">
        <v>1.0469999999999999</v>
      </c>
      <c r="Q3470">
        <v>1.0409999999999999</v>
      </c>
      <c r="R3470">
        <v>0.624</v>
      </c>
      <c r="S3470">
        <v>0.217</v>
      </c>
    </row>
    <row r="3472" spans="1:19" x14ac:dyDescent="0.3">
      <c r="A3472" t="s">
        <v>0</v>
      </c>
      <c r="B3472" t="s">
        <v>268</v>
      </c>
    </row>
    <row r="3473" spans="1:19" x14ac:dyDescent="0.3">
      <c r="A3473">
        <v>0</v>
      </c>
      <c r="B3473">
        <v>-0.42299999999999999</v>
      </c>
      <c r="C3473">
        <v>-1.423</v>
      </c>
      <c r="D3473">
        <v>-2.4180000000000001</v>
      </c>
      <c r="E3473">
        <v>-3.0779999999999998</v>
      </c>
      <c r="F3473">
        <v>-3.16</v>
      </c>
      <c r="G3473">
        <v>2.5</v>
      </c>
      <c r="H3473">
        <v>-0.01</v>
      </c>
      <c r="I3473">
        <v>2.766</v>
      </c>
      <c r="J3473">
        <v>-0.42299999999999999</v>
      </c>
      <c r="K3473">
        <v>-1.423</v>
      </c>
      <c r="L3473">
        <v>-2.4180000000000001</v>
      </c>
      <c r="M3473">
        <v>-3.0779999999999998</v>
      </c>
      <c r="N3473">
        <v>-3.16</v>
      </c>
      <c r="O3473">
        <v>1.0389999999999999</v>
      </c>
      <c r="P3473">
        <v>1.0389999999999999</v>
      </c>
      <c r="Q3473">
        <v>1.0289999999999999</v>
      </c>
      <c r="R3473">
        <v>0.63400000000000001</v>
      </c>
      <c r="S3473">
        <v>0.25600000000000001</v>
      </c>
    </row>
    <row r="3474" spans="1:19" x14ac:dyDescent="0.3">
      <c r="A3474">
        <v>60</v>
      </c>
      <c r="B3474">
        <v>-0.42299999999999999</v>
      </c>
      <c r="C3474">
        <v>-1.423</v>
      </c>
      <c r="D3474">
        <v>-2.4180000000000001</v>
      </c>
      <c r="E3474">
        <v>-3.0779999999999998</v>
      </c>
      <c r="F3474">
        <v>-3.16</v>
      </c>
      <c r="G3474">
        <v>2.5</v>
      </c>
      <c r="H3474">
        <v>-0.01</v>
      </c>
      <c r="I3474">
        <v>2.766</v>
      </c>
      <c r="J3474">
        <v>-0.42699999999999999</v>
      </c>
      <c r="K3474">
        <v>-1.423</v>
      </c>
      <c r="L3474">
        <v>-2.4180000000000001</v>
      </c>
      <c r="M3474">
        <v>-3.0779999999999998</v>
      </c>
      <c r="N3474">
        <v>-3.1629999999999998</v>
      </c>
      <c r="O3474">
        <v>1.04</v>
      </c>
      <c r="P3474">
        <v>1.05</v>
      </c>
      <c r="Q3474">
        <v>1.0389999999999999</v>
      </c>
      <c r="R3474">
        <v>0.63600000000000001</v>
      </c>
      <c r="S3474">
        <v>0.26500000000000001</v>
      </c>
    </row>
    <row r="3475" spans="1:19" x14ac:dyDescent="0.3">
      <c r="A3475">
        <v>120</v>
      </c>
      <c r="B3475">
        <v>-0.42299999999999999</v>
      </c>
      <c r="C3475">
        <v>-1.423</v>
      </c>
      <c r="D3475">
        <v>-2.4180000000000001</v>
      </c>
      <c r="E3475">
        <v>-3.0779999999999998</v>
      </c>
      <c r="F3475">
        <v>-3.16</v>
      </c>
      <c r="G3475">
        <v>2.5</v>
      </c>
      <c r="H3475">
        <v>-0.01</v>
      </c>
      <c r="I3475">
        <v>2.766</v>
      </c>
      <c r="J3475">
        <v>-0.42899999999999999</v>
      </c>
      <c r="K3475">
        <v>-1.423</v>
      </c>
      <c r="L3475">
        <v>-2.4180000000000001</v>
      </c>
      <c r="M3475">
        <v>-3.0779999999999998</v>
      </c>
      <c r="N3475">
        <v>-3.1659999999999999</v>
      </c>
      <c r="O3475">
        <v>1.04</v>
      </c>
      <c r="P3475">
        <v>1.0509999999999999</v>
      </c>
      <c r="Q3475">
        <v>1.0409999999999999</v>
      </c>
      <c r="R3475">
        <v>0.64100000000000001</v>
      </c>
      <c r="S3475">
        <v>0.27300000000000002</v>
      </c>
    </row>
    <row r="3476" spans="1:19" x14ac:dyDescent="0.3">
      <c r="A3476">
        <v>180</v>
      </c>
      <c r="B3476">
        <v>-0.42299999999999999</v>
      </c>
      <c r="C3476">
        <v>-1.423</v>
      </c>
      <c r="D3476">
        <v>-2.4180000000000001</v>
      </c>
      <c r="E3476">
        <v>-3.0779999999999998</v>
      </c>
      <c r="F3476">
        <v>-3.16</v>
      </c>
      <c r="G3476">
        <v>2.5</v>
      </c>
      <c r="H3476">
        <v>-0.01</v>
      </c>
      <c r="I3476">
        <v>2.766</v>
      </c>
      <c r="J3476">
        <v>-0.432</v>
      </c>
      <c r="K3476">
        <v>-1.423</v>
      </c>
      <c r="L3476">
        <v>-2.4169999999999998</v>
      </c>
      <c r="M3476">
        <v>-3.0779999999999998</v>
      </c>
      <c r="N3476">
        <v>-3.169</v>
      </c>
      <c r="O3476">
        <v>1.04</v>
      </c>
      <c r="P3476">
        <v>1.054</v>
      </c>
      <c r="Q3476">
        <v>1.04</v>
      </c>
      <c r="R3476">
        <v>0.64</v>
      </c>
      <c r="S3476">
        <v>0.28000000000000003</v>
      </c>
    </row>
    <row r="3477" spans="1:19" x14ac:dyDescent="0.3">
      <c r="A3477">
        <v>240</v>
      </c>
      <c r="B3477">
        <v>-0.42299999999999999</v>
      </c>
      <c r="C3477">
        <v>-1.423</v>
      </c>
      <c r="D3477">
        <v>-2.4180000000000001</v>
      </c>
      <c r="E3477">
        <v>-3.0779999999999998</v>
      </c>
      <c r="F3477">
        <v>-3.16</v>
      </c>
      <c r="G3477">
        <v>2.5</v>
      </c>
      <c r="H3477">
        <v>-0.01</v>
      </c>
      <c r="I3477">
        <v>2.766</v>
      </c>
      <c r="J3477">
        <v>-0.434</v>
      </c>
      <c r="K3477">
        <v>-1.423</v>
      </c>
      <c r="L3477">
        <v>-2.4169999999999998</v>
      </c>
      <c r="M3477">
        <v>-3.077</v>
      </c>
      <c r="N3477">
        <v>-3.1720000000000002</v>
      </c>
      <c r="O3477">
        <v>1.04</v>
      </c>
      <c r="P3477">
        <v>1.054</v>
      </c>
      <c r="Q3477">
        <v>1.0409999999999999</v>
      </c>
      <c r="R3477">
        <v>0.63800000000000001</v>
      </c>
      <c r="S3477">
        <v>0.28499999999999998</v>
      </c>
    </row>
    <row r="3478" spans="1:19" x14ac:dyDescent="0.3">
      <c r="A3478">
        <v>300</v>
      </c>
      <c r="B3478">
        <v>-0.42299999999999999</v>
      </c>
      <c r="C3478">
        <v>-1.423</v>
      </c>
      <c r="D3478">
        <v>-2.4180000000000001</v>
      </c>
      <c r="E3478">
        <v>-3.0779999999999998</v>
      </c>
      <c r="F3478">
        <v>-3.16</v>
      </c>
      <c r="G3478">
        <v>2.5</v>
      </c>
      <c r="H3478">
        <v>-0.01</v>
      </c>
      <c r="I3478">
        <v>2.766</v>
      </c>
      <c r="J3478">
        <v>-0.436</v>
      </c>
      <c r="K3478">
        <v>-1.423</v>
      </c>
      <c r="L3478">
        <v>-2.4169999999999998</v>
      </c>
      <c r="M3478">
        <v>-3.0760000000000001</v>
      </c>
      <c r="N3478">
        <v>-3.1749999999999998</v>
      </c>
      <c r="O3478">
        <v>1.0389999999999999</v>
      </c>
      <c r="P3478">
        <v>1.0529999999999999</v>
      </c>
      <c r="Q3478">
        <v>1.0409999999999999</v>
      </c>
      <c r="R3478">
        <v>0.63800000000000001</v>
      </c>
      <c r="S3478">
        <v>0.29099999999999998</v>
      </c>
    </row>
    <row r="3479" spans="1:19" x14ac:dyDescent="0.3">
      <c r="A3479">
        <v>360</v>
      </c>
      <c r="B3479">
        <v>-0.42299999999999999</v>
      </c>
      <c r="C3479">
        <v>-1.423</v>
      </c>
      <c r="D3479">
        <v>-2.4180000000000001</v>
      </c>
      <c r="E3479">
        <v>-3.0779999999999998</v>
      </c>
      <c r="F3479">
        <v>-3.16</v>
      </c>
      <c r="G3479">
        <v>2.5</v>
      </c>
      <c r="H3479">
        <v>-0.01</v>
      </c>
      <c r="I3479">
        <v>2.766</v>
      </c>
      <c r="J3479">
        <v>-0.438</v>
      </c>
      <c r="K3479">
        <v>-1.4239999999999999</v>
      </c>
      <c r="L3479">
        <v>-2.4169999999999998</v>
      </c>
      <c r="M3479">
        <v>-3.0779999999999998</v>
      </c>
      <c r="N3479">
        <v>-3.1779999999999999</v>
      </c>
      <c r="O3479">
        <v>1.038</v>
      </c>
      <c r="P3479">
        <v>1.052</v>
      </c>
      <c r="Q3479">
        <v>1.0409999999999999</v>
      </c>
      <c r="R3479">
        <v>0.64300000000000002</v>
      </c>
      <c r="S3479">
        <v>0.29599999999999999</v>
      </c>
    </row>
    <row r="3480" spans="1:19" x14ac:dyDescent="0.3">
      <c r="A3480">
        <v>420</v>
      </c>
      <c r="B3480">
        <v>-0.42299999999999999</v>
      </c>
      <c r="C3480">
        <v>-1.423</v>
      </c>
      <c r="D3480">
        <v>-2.4180000000000001</v>
      </c>
      <c r="E3480">
        <v>-3.0779999999999998</v>
      </c>
      <c r="F3480">
        <v>-3.16</v>
      </c>
      <c r="G3480">
        <v>2.5</v>
      </c>
      <c r="H3480">
        <v>-0.01</v>
      </c>
      <c r="I3480">
        <v>2.766</v>
      </c>
      <c r="J3480">
        <v>-0.44</v>
      </c>
      <c r="K3480">
        <v>-1.425</v>
      </c>
      <c r="L3480">
        <v>-2.4159999999999999</v>
      </c>
      <c r="M3480">
        <v>-3.08</v>
      </c>
      <c r="N3480">
        <v>-3.181</v>
      </c>
      <c r="O3480">
        <v>1.0369999999999999</v>
      </c>
      <c r="P3480">
        <v>1.0509999999999999</v>
      </c>
      <c r="Q3480">
        <v>1.04</v>
      </c>
      <c r="R3480">
        <v>0.64900000000000002</v>
      </c>
      <c r="S3480">
        <v>0.29899999999999999</v>
      </c>
    </row>
    <row r="3481" spans="1:19" x14ac:dyDescent="0.3">
      <c r="A3481">
        <v>480</v>
      </c>
      <c r="B3481">
        <v>-0.42299999999999999</v>
      </c>
      <c r="C3481">
        <v>-1.423</v>
      </c>
      <c r="D3481">
        <v>-2.4180000000000001</v>
      </c>
      <c r="E3481">
        <v>-3.0779999999999998</v>
      </c>
      <c r="F3481">
        <v>-3.16</v>
      </c>
      <c r="G3481">
        <v>2.5</v>
      </c>
      <c r="H3481">
        <v>-0.01</v>
      </c>
      <c r="I3481">
        <v>2.766</v>
      </c>
      <c r="J3481">
        <v>-0.442</v>
      </c>
      <c r="K3481">
        <v>-1.4259999999999999</v>
      </c>
      <c r="L3481">
        <v>-2.4159999999999999</v>
      </c>
      <c r="M3481">
        <v>-3.0819999999999999</v>
      </c>
      <c r="N3481">
        <v>-3.1840000000000002</v>
      </c>
      <c r="O3481">
        <v>1.0369999999999999</v>
      </c>
      <c r="P3481">
        <v>1.05</v>
      </c>
      <c r="Q3481">
        <v>1.0409999999999999</v>
      </c>
      <c r="R3481">
        <v>0.65400000000000003</v>
      </c>
      <c r="S3481">
        <v>0.30199999999999999</v>
      </c>
    </row>
    <row r="3482" spans="1:19" x14ac:dyDescent="0.3">
      <c r="A3482">
        <v>540</v>
      </c>
      <c r="B3482">
        <v>-0.42299999999999999</v>
      </c>
      <c r="C3482">
        <v>-1.423</v>
      </c>
      <c r="D3482">
        <v>-2.4180000000000001</v>
      </c>
      <c r="E3482">
        <v>-3.0779999999999998</v>
      </c>
      <c r="F3482">
        <v>-3.16</v>
      </c>
      <c r="G3482">
        <v>2.5</v>
      </c>
      <c r="H3482">
        <v>-0.01</v>
      </c>
      <c r="I3482">
        <v>2.766</v>
      </c>
      <c r="J3482">
        <v>-0.44400000000000001</v>
      </c>
      <c r="K3482">
        <v>-1.427</v>
      </c>
      <c r="L3482">
        <v>-2.4159999999999999</v>
      </c>
      <c r="M3482">
        <v>-3.0840000000000001</v>
      </c>
      <c r="N3482">
        <v>-3.1869999999999998</v>
      </c>
      <c r="O3482">
        <v>1.036</v>
      </c>
      <c r="P3482">
        <v>1.048</v>
      </c>
      <c r="Q3482">
        <v>1.042</v>
      </c>
      <c r="R3482">
        <v>0.66</v>
      </c>
      <c r="S3482">
        <v>0.30399999999999999</v>
      </c>
    </row>
    <row r="3483" spans="1:19" x14ac:dyDescent="0.3">
      <c r="A3483">
        <v>600</v>
      </c>
      <c r="B3483">
        <v>-0.42299999999999999</v>
      </c>
      <c r="C3483">
        <v>-1.423</v>
      </c>
      <c r="D3483">
        <v>-2.4180000000000001</v>
      </c>
      <c r="E3483">
        <v>-3.0779999999999998</v>
      </c>
      <c r="F3483">
        <v>-3.16</v>
      </c>
      <c r="G3483">
        <v>2.5</v>
      </c>
      <c r="H3483">
        <v>-0.01</v>
      </c>
      <c r="I3483">
        <v>2.766</v>
      </c>
      <c r="J3483">
        <v>-0.44600000000000001</v>
      </c>
      <c r="K3483">
        <v>-1.4279999999999999</v>
      </c>
      <c r="L3483">
        <v>-2.4159999999999999</v>
      </c>
      <c r="M3483">
        <v>-3.0870000000000002</v>
      </c>
      <c r="N3483">
        <v>-3.19</v>
      </c>
      <c r="O3483">
        <v>1.0349999999999999</v>
      </c>
      <c r="P3483">
        <v>1.0469999999999999</v>
      </c>
      <c r="Q3483">
        <v>1.0409999999999999</v>
      </c>
      <c r="R3483">
        <v>0.66500000000000004</v>
      </c>
      <c r="S3483">
        <v>0.30499999999999999</v>
      </c>
    </row>
    <row r="3485" spans="1:19" x14ac:dyDescent="0.3">
      <c r="A3485" t="s">
        <v>0</v>
      </c>
      <c r="B3485" t="s">
        <v>269</v>
      </c>
    </row>
    <row r="3486" spans="1:19" x14ac:dyDescent="0.3">
      <c r="A3486">
        <v>0</v>
      </c>
      <c r="B3486">
        <v>-0.42299999999999999</v>
      </c>
      <c r="C3486">
        <v>-1.423</v>
      </c>
      <c r="D3486">
        <v>-2.4180000000000001</v>
      </c>
      <c r="E3486">
        <v>-3.0779999999999998</v>
      </c>
      <c r="F3486">
        <v>-3.16</v>
      </c>
      <c r="G3486">
        <v>2.5</v>
      </c>
      <c r="H3486">
        <v>-0.01</v>
      </c>
      <c r="I3486">
        <v>2.5270000000000001</v>
      </c>
      <c r="J3486">
        <v>-0.42299999999999999</v>
      </c>
      <c r="K3486">
        <v>-1.423</v>
      </c>
      <c r="L3486">
        <v>-2.4180000000000001</v>
      </c>
      <c r="M3486">
        <v>-3.0779999999999998</v>
      </c>
      <c r="N3486">
        <v>-3.16</v>
      </c>
      <c r="O3486">
        <v>1.0389999999999999</v>
      </c>
      <c r="P3486">
        <v>1.0389999999999999</v>
      </c>
      <c r="Q3486">
        <v>1.0289999999999999</v>
      </c>
      <c r="R3486">
        <v>0.63400000000000001</v>
      </c>
      <c r="S3486">
        <v>0.25600000000000001</v>
      </c>
    </row>
    <row r="3487" spans="1:19" x14ac:dyDescent="0.3">
      <c r="A3487">
        <v>60</v>
      </c>
      <c r="B3487">
        <v>-0.42299999999999999</v>
      </c>
      <c r="C3487">
        <v>-1.423</v>
      </c>
      <c r="D3487">
        <v>-2.4180000000000001</v>
      </c>
      <c r="E3487">
        <v>-3.0779999999999998</v>
      </c>
      <c r="F3487">
        <v>-3.16</v>
      </c>
      <c r="G3487">
        <v>2.5</v>
      </c>
      <c r="H3487">
        <v>-0.01</v>
      </c>
      <c r="I3487">
        <v>2.5270000000000001</v>
      </c>
      <c r="J3487">
        <v>-0.42699999999999999</v>
      </c>
      <c r="K3487">
        <v>-1.423</v>
      </c>
      <c r="L3487">
        <v>-2.4180000000000001</v>
      </c>
      <c r="M3487">
        <v>-3.0779999999999998</v>
      </c>
      <c r="N3487">
        <v>-3.16</v>
      </c>
      <c r="O3487">
        <v>1.04</v>
      </c>
      <c r="P3487">
        <v>1.05</v>
      </c>
      <c r="Q3487">
        <v>1.0389999999999999</v>
      </c>
      <c r="R3487">
        <v>0.63700000000000001</v>
      </c>
      <c r="S3487">
        <v>0.25700000000000001</v>
      </c>
    </row>
    <row r="3488" spans="1:19" x14ac:dyDescent="0.3">
      <c r="A3488">
        <v>120</v>
      </c>
      <c r="B3488">
        <v>-0.42299999999999999</v>
      </c>
      <c r="C3488">
        <v>-1.423</v>
      </c>
      <c r="D3488">
        <v>-2.4180000000000001</v>
      </c>
      <c r="E3488">
        <v>-3.0779999999999998</v>
      </c>
      <c r="F3488">
        <v>-3.16</v>
      </c>
      <c r="G3488">
        <v>2.5</v>
      </c>
      <c r="H3488">
        <v>-0.01</v>
      </c>
      <c r="I3488">
        <v>2.5270000000000001</v>
      </c>
      <c r="J3488">
        <v>-0.42899999999999999</v>
      </c>
      <c r="K3488">
        <v>-1.423</v>
      </c>
      <c r="L3488">
        <v>-2.4169999999999998</v>
      </c>
      <c r="M3488">
        <v>-3.077</v>
      </c>
      <c r="N3488">
        <v>-3.16</v>
      </c>
      <c r="O3488">
        <v>1.04</v>
      </c>
      <c r="P3488">
        <v>1.0509999999999999</v>
      </c>
      <c r="Q3488">
        <v>1.04</v>
      </c>
      <c r="R3488">
        <v>0.63900000000000001</v>
      </c>
      <c r="S3488">
        <v>0.25800000000000001</v>
      </c>
    </row>
    <row r="3489" spans="1:19" x14ac:dyDescent="0.3">
      <c r="A3489">
        <v>180</v>
      </c>
      <c r="B3489">
        <v>-0.42299999999999999</v>
      </c>
      <c r="C3489">
        <v>-1.423</v>
      </c>
      <c r="D3489">
        <v>-2.4180000000000001</v>
      </c>
      <c r="E3489">
        <v>-3.0779999999999998</v>
      </c>
      <c r="F3489">
        <v>-3.16</v>
      </c>
      <c r="G3489">
        <v>2.5</v>
      </c>
      <c r="H3489">
        <v>-0.01</v>
      </c>
      <c r="I3489">
        <v>2.5270000000000001</v>
      </c>
      <c r="J3489">
        <v>-0.432</v>
      </c>
      <c r="K3489">
        <v>-1.423</v>
      </c>
      <c r="L3489">
        <v>-2.4169999999999998</v>
      </c>
      <c r="M3489">
        <v>-3.077</v>
      </c>
      <c r="N3489">
        <v>-3.16</v>
      </c>
      <c r="O3489">
        <v>1.04</v>
      </c>
      <c r="P3489">
        <v>1.054</v>
      </c>
      <c r="Q3489">
        <v>1.04</v>
      </c>
      <c r="R3489">
        <v>0.64</v>
      </c>
      <c r="S3489">
        <v>0.25800000000000001</v>
      </c>
    </row>
    <row r="3490" spans="1:19" x14ac:dyDescent="0.3">
      <c r="A3490">
        <v>240</v>
      </c>
      <c r="B3490">
        <v>-0.42299999999999999</v>
      </c>
      <c r="C3490">
        <v>-1.423</v>
      </c>
      <c r="D3490">
        <v>-2.4180000000000001</v>
      </c>
      <c r="E3490">
        <v>-3.0779999999999998</v>
      </c>
      <c r="F3490">
        <v>-3.16</v>
      </c>
      <c r="G3490">
        <v>2.5</v>
      </c>
      <c r="H3490">
        <v>-0.01</v>
      </c>
      <c r="I3490">
        <v>2.5270000000000001</v>
      </c>
      <c r="J3490">
        <v>-0.434</v>
      </c>
      <c r="K3490">
        <v>-1.423</v>
      </c>
      <c r="L3490">
        <v>-2.4169999999999998</v>
      </c>
      <c r="M3490">
        <v>-3.077</v>
      </c>
      <c r="N3490">
        <v>-3.16</v>
      </c>
      <c r="O3490">
        <v>1.04</v>
      </c>
      <c r="P3490">
        <v>1.054</v>
      </c>
      <c r="Q3490">
        <v>1.0409999999999999</v>
      </c>
      <c r="R3490">
        <v>0.64</v>
      </c>
      <c r="S3490">
        <v>0.25800000000000001</v>
      </c>
    </row>
    <row r="3491" spans="1:19" x14ac:dyDescent="0.3">
      <c r="A3491">
        <v>300</v>
      </c>
      <c r="B3491">
        <v>-0.42299999999999999</v>
      </c>
      <c r="C3491">
        <v>-1.423</v>
      </c>
      <c r="D3491">
        <v>-2.4180000000000001</v>
      </c>
      <c r="E3491">
        <v>-3.0779999999999998</v>
      </c>
      <c r="F3491">
        <v>-3.16</v>
      </c>
      <c r="G3491">
        <v>2.5</v>
      </c>
      <c r="H3491">
        <v>-0.01</v>
      </c>
      <c r="I3491">
        <v>2.5270000000000001</v>
      </c>
      <c r="J3491">
        <v>-0.436</v>
      </c>
      <c r="K3491">
        <v>-1.423</v>
      </c>
      <c r="L3491">
        <v>-2.4169999999999998</v>
      </c>
      <c r="M3491">
        <v>-3.077</v>
      </c>
      <c r="N3491">
        <v>-3.16</v>
      </c>
      <c r="O3491">
        <v>1.0389999999999999</v>
      </c>
      <c r="P3491">
        <v>1.0529999999999999</v>
      </c>
      <c r="Q3491">
        <v>1.0409999999999999</v>
      </c>
      <c r="R3491">
        <v>0.64</v>
      </c>
      <c r="S3491">
        <v>0.25900000000000001</v>
      </c>
    </row>
    <row r="3492" spans="1:19" x14ac:dyDescent="0.3">
      <c r="A3492">
        <v>360</v>
      </c>
      <c r="B3492">
        <v>-0.42299999999999999</v>
      </c>
      <c r="C3492">
        <v>-1.423</v>
      </c>
      <c r="D3492">
        <v>-2.4180000000000001</v>
      </c>
      <c r="E3492">
        <v>-3.0779999999999998</v>
      </c>
      <c r="F3492">
        <v>-3.16</v>
      </c>
      <c r="G3492">
        <v>2.5</v>
      </c>
      <c r="H3492">
        <v>-0.01</v>
      </c>
      <c r="I3492">
        <v>2.5270000000000001</v>
      </c>
      <c r="J3492">
        <v>-0.438</v>
      </c>
      <c r="K3492">
        <v>-1.4239999999999999</v>
      </c>
      <c r="L3492">
        <v>-2.4169999999999998</v>
      </c>
      <c r="M3492">
        <v>-3.077</v>
      </c>
      <c r="N3492">
        <v>-3.16</v>
      </c>
      <c r="O3492">
        <v>1.038</v>
      </c>
      <c r="P3492">
        <v>1.052</v>
      </c>
      <c r="Q3492">
        <v>1.0409999999999999</v>
      </c>
      <c r="R3492">
        <v>0.64100000000000001</v>
      </c>
      <c r="S3492">
        <v>0.26</v>
      </c>
    </row>
    <row r="3493" spans="1:19" x14ac:dyDescent="0.3">
      <c r="A3493">
        <v>420</v>
      </c>
      <c r="B3493">
        <v>-0.42299999999999999</v>
      </c>
      <c r="C3493">
        <v>-1.423</v>
      </c>
      <c r="D3493">
        <v>-2.4180000000000001</v>
      </c>
      <c r="E3493">
        <v>-3.0779999999999998</v>
      </c>
      <c r="F3493">
        <v>-3.16</v>
      </c>
      <c r="G3493">
        <v>2.5</v>
      </c>
      <c r="H3493">
        <v>-0.01</v>
      </c>
      <c r="I3493">
        <v>2.5270000000000001</v>
      </c>
      <c r="J3493">
        <v>-0.44</v>
      </c>
      <c r="K3493">
        <v>-1.425</v>
      </c>
      <c r="L3493">
        <v>-2.4159999999999999</v>
      </c>
      <c r="M3493">
        <v>-3.0779999999999998</v>
      </c>
      <c r="N3493">
        <v>-3.16</v>
      </c>
      <c r="O3493">
        <v>1.0369999999999999</v>
      </c>
      <c r="P3493">
        <v>1.0509999999999999</v>
      </c>
      <c r="Q3493">
        <v>1.0409999999999999</v>
      </c>
      <c r="R3493">
        <v>0.64200000000000002</v>
      </c>
      <c r="S3493">
        <v>0.26</v>
      </c>
    </row>
    <row r="3494" spans="1:19" x14ac:dyDescent="0.3">
      <c r="A3494">
        <v>480</v>
      </c>
      <c r="B3494">
        <v>-0.42299999999999999</v>
      </c>
      <c r="C3494">
        <v>-1.423</v>
      </c>
      <c r="D3494">
        <v>-2.4180000000000001</v>
      </c>
      <c r="E3494">
        <v>-3.0779999999999998</v>
      </c>
      <c r="F3494">
        <v>-3.16</v>
      </c>
      <c r="G3494">
        <v>2.5</v>
      </c>
      <c r="H3494">
        <v>-0.01</v>
      </c>
      <c r="I3494">
        <v>2.5270000000000001</v>
      </c>
      <c r="J3494">
        <v>-0.442</v>
      </c>
      <c r="K3494">
        <v>-1.4259999999999999</v>
      </c>
      <c r="L3494">
        <v>-2.4159999999999999</v>
      </c>
      <c r="M3494">
        <v>-3.0779999999999998</v>
      </c>
      <c r="N3494">
        <v>-3.16</v>
      </c>
      <c r="O3494">
        <v>1.0369999999999999</v>
      </c>
      <c r="P3494">
        <v>1.05</v>
      </c>
      <c r="Q3494">
        <v>1.0409999999999999</v>
      </c>
      <c r="R3494">
        <v>0.64200000000000002</v>
      </c>
      <c r="S3494">
        <v>0.26</v>
      </c>
    </row>
    <row r="3495" spans="1:19" x14ac:dyDescent="0.3">
      <c r="A3495">
        <v>540</v>
      </c>
      <c r="B3495">
        <v>-0.42299999999999999</v>
      </c>
      <c r="C3495">
        <v>-1.423</v>
      </c>
      <c r="D3495">
        <v>-2.4180000000000001</v>
      </c>
      <c r="E3495">
        <v>-3.0779999999999998</v>
      </c>
      <c r="F3495">
        <v>-3.16</v>
      </c>
      <c r="G3495">
        <v>2.5</v>
      </c>
      <c r="H3495">
        <v>-0.01</v>
      </c>
      <c r="I3495">
        <v>2.5270000000000001</v>
      </c>
      <c r="J3495">
        <v>-0.44400000000000001</v>
      </c>
      <c r="K3495">
        <v>-1.427</v>
      </c>
      <c r="L3495">
        <v>-2.4159999999999999</v>
      </c>
      <c r="M3495">
        <v>-3.0779999999999998</v>
      </c>
      <c r="N3495">
        <v>-3.16</v>
      </c>
      <c r="O3495">
        <v>1.036</v>
      </c>
      <c r="P3495">
        <v>1.048</v>
      </c>
      <c r="Q3495">
        <v>1.0409999999999999</v>
      </c>
      <c r="R3495">
        <v>0.64200000000000002</v>
      </c>
      <c r="S3495">
        <v>0.26</v>
      </c>
    </row>
    <row r="3496" spans="1:19" x14ac:dyDescent="0.3">
      <c r="A3496">
        <v>600</v>
      </c>
      <c r="B3496">
        <v>-0.42299999999999999</v>
      </c>
      <c r="C3496">
        <v>-1.423</v>
      </c>
      <c r="D3496">
        <v>-2.4180000000000001</v>
      </c>
      <c r="E3496">
        <v>-3.0779999999999998</v>
      </c>
      <c r="F3496">
        <v>-3.16</v>
      </c>
      <c r="G3496">
        <v>2.5</v>
      </c>
      <c r="H3496">
        <v>-0.01</v>
      </c>
      <c r="I3496">
        <v>2.5270000000000001</v>
      </c>
      <c r="J3496">
        <v>-0.44600000000000001</v>
      </c>
      <c r="K3496">
        <v>-1.4279999999999999</v>
      </c>
      <c r="L3496">
        <v>-2.4159999999999999</v>
      </c>
      <c r="M3496">
        <v>-3.0779999999999998</v>
      </c>
      <c r="N3496">
        <v>-3.16</v>
      </c>
      <c r="O3496">
        <v>1.0349999999999999</v>
      </c>
      <c r="P3496">
        <v>1.0469999999999999</v>
      </c>
      <c r="Q3496">
        <v>1.0409999999999999</v>
      </c>
      <c r="R3496">
        <v>0.64200000000000002</v>
      </c>
      <c r="S3496">
        <v>0.26</v>
      </c>
    </row>
    <row r="3498" spans="1:19" x14ac:dyDescent="0.3">
      <c r="A3498" t="s">
        <v>0</v>
      </c>
      <c r="B3498" t="s">
        <v>270</v>
      </c>
    </row>
    <row r="3499" spans="1:19" x14ac:dyDescent="0.3">
      <c r="A3499">
        <v>0</v>
      </c>
      <c r="B3499">
        <v>-0.42299999999999999</v>
      </c>
      <c r="C3499">
        <v>-1.423</v>
      </c>
      <c r="D3499">
        <v>-2.4180000000000001</v>
      </c>
      <c r="E3499">
        <v>-3.0779999999999998</v>
      </c>
      <c r="F3499">
        <v>-3.16</v>
      </c>
      <c r="G3499">
        <v>2.5</v>
      </c>
      <c r="H3499">
        <v>-0.01</v>
      </c>
      <c r="I3499">
        <v>2.2810000000000001</v>
      </c>
      <c r="J3499">
        <v>-0.42299999999999999</v>
      </c>
      <c r="K3499">
        <v>-1.423</v>
      </c>
      <c r="L3499">
        <v>-2.4180000000000001</v>
      </c>
      <c r="M3499">
        <v>-3.0779999999999998</v>
      </c>
      <c r="N3499">
        <v>-3.16</v>
      </c>
      <c r="O3499">
        <v>1.0389999999999999</v>
      </c>
      <c r="P3499">
        <v>1.0389999999999999</v>
      </c>
      <c r="Q3499">
        <v>1.0289999999999999</v>
      </c>
      <c r="R3499">
        <v>0.63400000000000001</v>
      </c>
      <c r="S3499">
        <v>0.25600000000000001</v>
      </c>
    </row>
    <row r="3500" spans="1:19" x14ac:dyDescent="0.3">
      <c r="A3500">
        <v>60</v>
      </c>
      <c r="B3500">
        <v>-0.42299999999999999</v>
      </c>
      <c r="C3500">
        <v>-1.423</v>
      </c>
      <c r="D3500">
        <v>-2.4180000000000001</v>
      </c>
      <c r="E3500">
        <v>-3.0779999999999998</v>
      </c>
      <c r="F3500">
        <v>-3.16</v>
      </c>
      <c r="G3500">
        <v>2.5</v>
      </c>
      <c r="H3500">
        <v>-0.01</v>
      </c>
      <c r="I3500">
        <v>2.2810000000000001</v>
      </c>
      <c r="J3500">
        <v>-0.42699999999999999</v>
      </c>
      <c r="K3500">
        <v>-1.423</v>
      </c>
      <c r="L3500">
        <v>-2.4180000000000001</v>
      </c>
      <c r="M3500">
        <v>-3.0779999999999998</v>
      </c>
      <c r="N3500">
        <v>-3.157</v>
      </c>
      <c r="O3500">
        <v>1.04</v>
      </c>
      <c r="P3500">
        <v>1.0489999999999999</v>
      </c>
      <c r="Q3500">
        <v>1.0389999999999999</v>
      </c>
      <c r="R3500">
        <v>0.63800000000000001</v>
      </c>
      <c r="S3500">
        <v>0.249</v>
      </c>
    </row>
    <row r="3501" spans="1:19" x14ac:dyDescent="0.3">
      <c r="A3501">
        <v>120</v>
      </c>
      <c r="B3501">
        <v>-0.42299999999999999</v>
      </c>
      <c r="C3501">
        <v>-1.423</v>
      </c>
      <c r="D3501">
        <v>-2.4180000000000001</v>
      </c>
      <c r="E3501">
        <v>-3.0779999999999998</v>
      </c>
      <c r="F3501">
        <v>-3.16</v>
      </c>
      <c r="G3501">
        <v>2.5</v>
      </c>
      <c r="H3501">
        <v>-0.01</v>
      </c>
      <c r="I3501">
        <v>2.2810000000000001</v>
      </c>
      <c r="J3501">
        <v>-0.42899999999999999</v>
      </c>
      <c r="K3501">
        <v>-1.423</v>
      </c>
      <c r="L3501">
        <v>-2.4169999999999998</v>
      </c>
      <c r="M3501">
        <v>-3.077</v>
      </c>
      <c r="N3501">
        <v>-3.1539999999999999</v>
      </c>
      <c r="O3501">
        <v>1.0409999999999999</v>
      </c>
      <c r="P3501">
        <v>1.0509999999999999</v>
      </c>
      <c r="Q3501">
        <v>1.04</v>
      </c>
      <c r="R3501">
        <v>0.63800000000000001</v>
      </c>
      <c r="S3501">
        <v>0.24299999999999999</v>
      </c>
    </row>
    <row r="3502" spans="1:19" x14ac:dyDescent="0.3">
      <c r="A3502">
        <v>180</v>
      </c>
      <c r="B3502">
        <v>-0.42299999999999999</v>
      </c>
      <c r="C3502">
        <v>-1.423</v>
      </c>
      <c r="D3502">
        <v>-2.4180000000000001</v>
      </c>
      <c r="E3502">
        <v>-3.0779999999999998</v>
      </c>
      <c r="F3502">
        <v>-3.16</v>
      </c>
      <c r="G3502">
        <v>2.5</v>
      </c>
      <c r="H3502">
        <v>-0.01</v>
      </c>
      <c r="I3502">
        <v>2.2810000000000001</v>
      </c>
      <c r="J3502">
        <v>-0.432</v>
      </c>
      <c r="K3502">
        <v>-1.423</v>
      </c>
      <c r="L3502">
        <v>-2.4169999999999998</v>
      </c>
      <c r="M3502">
        <v>-3.077</v>
      </c>
      <c r="N3502">
        <v>-3.1509999999999998</v>
      </c>
      <c r="O3502">
        <v>1.04</v>
      </c>
      <c r="P3502">
        <v>1.054</v>
      </c>
      <c r="Q3502">
        <v>1.0409999999999999</v>
      </c>
      <c r="R3502">
        <v>0.63900000000000001</v>
      </c>
      <c r="S3502">
        <v>0.23699999999999999</v>
      </c>
    </row>
    <row r="3503" spans="1:19" x14ac:dyDescent="0.3">
      <c r="A3503">
        <v>240</v>
      </c>
      <c r="B3503">
        <v>-0.42299999999999999</v>
      </c>
      <c r="C3503">
        <v>-1.423</v>
      </c>
      <c r="D3503">
        <v>-2.4180000000000001</v>
      </c>
      <c r="E3503">
        <v>-3.0779999999999998</v>
      </c>
      <c r="F3503">
        <v>-3.16</v>
      </c>
      <c r="G3503">
        <v>2.5</v>
      </c>
      <c r="H3503">
        <v>-0.01</v>
      </c>
      <c r="I3503">
        <v>2.2810000000000001</v>
      </c>
      <c r="J3503">
        <v>-0.434</v>
      </c>
      <c r="K3503">
        <v>-1.423</v>
      </c>
      <c r="L3503">
        <v>-2.4169999999999998</v>
      </c>
      <c r="M3503">
        <v>-3.0779999999999998</v>
      </c>
      <c r="N3503">
        <v>-3.1480000000000001</v>
      </c>
      <c r="O3503">
        <v>1.04</v>
      </c>
      <c r="P3503">
        <v>1.054</v>
      </c>
      <c r="Q3503">
        <v>1.0409999999999999</v>
      </c>
      <c r="R3503">
        <v>0.64300000000000002</v>
      </c>
      <c r="S3503">
        <v>0.23100000000000001</v>
      </c>
    </row>
    <row r="3504" spans="1:19" x14ac:dyDescent="0.3">
      <c r="A3504">
        <v>300</v>
      </c>
      <c r="B3504">
        <v>-0.42299999999999999</v>
      </c>
      <c r="C3504">
        <v>-1.423</v>
      </c>
      <c r="D3504">
        <v>-2.4180000000000001</v>
      </c>
      <c r="E3504">
        <v>-3.0779999999999998</v>
      </c>
      <c r="F3504">
        <v>-3.16</v>
      </c>
      <c r="G3504">
        <v>2.5</v>
      </c>
      <c r="H3504">
        <v>-0.01</v>
      </c>
      <c r="I3504">
        <v>2.2810000000000001</v>
      </c>
      <c r="J3504">
        <v>-0.436</v>
      </c>
      <c r="K3504">
        <v>-1.423</v>
      </c>
      <c r="L3504">
        <v>-2.4159999999999999</v>
      </c>
      <c r="M3504">
        <v>-3.0779999999999998</v>
      </c>
      <c r="N3504">
        <v>-3.145</v>
      </c>
      <c r="O3504">
        <v>1.0389999999999999</v>
      </c>
      <c r="P3504">
        <v>1.0529999999999999</v>
      </c>
      <c r="Q3504">
        <v>1.04</v>
      </c>
      <c r="R3504">
        <v>0.64300000000000002</v>
      </c>
      <c r="S3504">
        <v>0.22700000000000001</v>
      </c>
    </row>
    <row r="3505" spans="1:19" x14ac:dyDescent="0.3">
      <c r="A3505">
        <v>360</v>
      </c>
      <c r="B3505">
        <v>-0.42299999999999999</v>
      </c>
      <c r="C3505">
        <v>-1.423</v>
      </c>
      <c r="D3505">
        <v>-2.4180000000000001</v>
      </c>
      <c r="E3505">
        <v>-3.0779999999999998</v>
      </c>
      <c r="F3505">
        <v>-3.16</v>
      </c>
      <c r="G3505">
        <v>2.5</v>
      </c>
      <c r="H3505">
        <v>-0.01</v>
      </c>
      <c r="I3505">
        <v>2.2810000000000001</v>
      </c>
      <c r="J3505">
        <v>-0.438</v>
      </c>
      <c r="K3505">
        <v>-1.4239999999999999</v>
      </c>
      <c r="L3505">
        <v>-2.4169999999999998</v>
      </c>
      <c r="M3505">
        <v>-3.077</v>
      </c>
      <c r="N3505">
        <v>-3.1419999999999999</v>
      </c>
      <c r="O3505">
        <v>1.038</v>
      </c>
      <c r="P3505">
        <v>1.052</v>
      </c>
      <c r="Q3505">
        <v>1.0409999999999999</v>
      </c>
      <c r="R3505">
        <v>0.63900000000000001</v>
      </c>
      <c r="S3505">
        <v>0.224</v>
      </c>
    </row>
    <row r="3506" spans="1:19" x14ac:dyDescent="0.3">
      <c r="A3506">
        <v>420</v>
      </c>
      <c r="B3506">
        <v>-0.42299999999999999</v>
      </c>
      <c r="C3506">
        <v>-1.423</v>
      </c>
      <c r="D3506">
        <v>-2.4180000000000001</v>
      </c>
      <c r="E3506">
        <v>-3.0779999999999998</v>
      </c>
      <c r="F3506">
        <v>-3.16</v>
      </c>
      <c r="G3506">
        <v>2.5</v>
      </c>
      <c r="H3506">
        <v>-0.01</v>
      </c>
      <c r="I3506">
        <v>2.2810000000000001</v>
      </c>
      <c r="J3506">
        <v>-0.44</v>
      </c>
      <c r="K3506">
        <v>-1.425</v>
      </c>
      <c r="L3506">
        <v>-2.4169999999999998</v>
      </c>
      <c r="M3506">
        <v>-3.0750000000000002</v>
      </c>
      <c r="N3506">
        <v>-3.1389999999999998</v>
      </c>
      <c r="O3506">
        <v>1.0369999999999999</v>
      </c>
      <c r="P3506">
        <v>1.0509999999999999</v>
      </c>
      <c r="Q3506">
        <v>1.042</v>
      </c>
      <c r="R3506">
        <v>0.63400000000000001</v>
      </c>
      <c r="S3506">
        <v>0.222</v>
      </c>
    </row>
    <row r="3507" spans="1:19" x14ac:dyDescent="0.3">
      <c r="A3507">
        <v>480</v>
      </c>
      <c r="B3507">
        <v>-0.42299999999999999</v>
      </c>
      <c r="C3507">
        <v>-1.423</v>
      </c>
      <c r="D3507">
        <v>-2.4180000000000001</v>
      </c>
      <c r="E3507">
        <v>-3.0779999999999998</v>
      </c>
      <c r="F3507">
        <v>-3.16</v>
      </c>
      <c r="G3507">
        <v>2.5</v>
      </c>
      <c r="H3507">
        <v>-0.01</v>
      </c>
      <c r="I3507">
        <v>2.2810000000000001</v>
      </c>
      <c r="J3507">
        <v>-0.442</v>
      </c>
      <c r="K3507">
        <v>-1.4259999999999999</v>
      </c>
      <c r="L3507">
        <v>-2.4159999999999999</v>
      </c>
      <c r="M3507">
        <v>-3.073</v>
      </c>
      <c r="N3507">
        <v>-3.1360000000000001</v>
      </c>
      <c r="O3507">
        <v>1.0369999999999999</v>
      </c>
      <c r="P3507">
        <v>1.05</v>
      </c>
      <c r="Q3507">
        <v>1.0409999999999999</v>
      </c>
      <c r="R3507">
        <v>0.628</v>
      </c>
      <c r="S3507">
        <v>0.219</v>
      </c>
    </row>
    <row r="3508" spans="1:19" x14ac:dyDescent="0.3">
      <c r="A3508">
        <v>540</v>
      </c>
      <c r="B3508">
        <v>-0.42299999999999999</v>
      </c>
      <c r="C3508">
        <v>-1.423</v>
      </c>
      <c r="D3508">
        <v>-2.4180000000000001</v>
      </c>
      <c r="E3508">
        <v>-3.0779999999999998</v>
      </c>
      <c r="F3508">
        <v>-3.16</v>
      </c>
      <c r="G3508">
        <v>2.5</v>
      </c>
      <c r="H3508">
        <v>-0.01</v>
      </c>
      <c r="I3508">
        <v>2.2810000000000001</v>
      </c>
      <c r="J3508">
        <v>-0.44400000000000001</v>
      </c>
      <c r="K3508">
        <v>-1.427</v>
      </c>
      <c r="L3508">
        <v>-2.4159999999999999</v>
      </c>
      <c r="M3508">
        <v>-3.07</v>
      </c>
      <c r="N3508">
        <v>-3.133</v>
      </c>
      <c r="O3508">
        <v>1.036</v>
      </c>
      <c r="P3508">
        <v>1.048</v>
      </c>
      <c r="Q3508">
        <v>1.04</v>
      </c>
      <c r="R3508">
        <v>0.622</v>
      </c>
      <c r="S3508">
        <v>0.217</v>
      </c>
    </row>
    <row r="3509" spans="1:19" x14ac:dyDescent="0.3">
      <c r="A3509">
        <v>600</v>
      </c>
      <c r="B3509">
        <v>-0.42299999999999999</v>
      </c>
      <c r="C3509">
        <v>-1.423</v>
      </c>
      <c r="D3509">
        <v>-2.4180000000000001</v>
      </c>
      <c r="E3509">
        <v>-3.0779999999999998</v>
      </c>
      <c r="F3509">
        <v>-3.16</v>
      </c>
      <c r="G3509">
        <v>2.5</v>
      </c>
      <c r="H3509">
        <v>-0.01</v>
      </c>
      <c r="I3509">
        <v>2.2810000000000001</v>
      </c>
      <c r="J3509">
        <v>-0.44600000000000001</v>
      </c>
      <c r="K3509">
        <v>-1.4279999999999999</v>
      </c>
      <c r="L3509">
        <v>-2.4159999999999999</v>
      </c>
      <c r="M3509">
        <v>-3.0680000000000001</v>
      </c>
      <c r="N3509">
        <v>-3.13</v>
      </c>
      <c r="O3509">
        <v>1.0349999999999999</v>
      </c>
      <c r="P3509">
        <v>1.0469999999999999</v>
      </c>
      <c r="Q3509">
        <v>1.04</v>
      </c>
      <c r="R3509">
        <v>0.61699999999999999</v>
      </c>
      <c r="S3509">
        <v>0.215</v>
      </c>
    </row>
    <row r="3511" spans="1:19" x14ac:dyDescent="0.3">
      <c r="A3511" t="s">
        <v>0</v>
      </c>
      <c r="B3511" t="s">
        <v>271</v>
      </c>
    </row>
    <row r="3512" spans="1:19" x14ac:dyDescent="0.3">
      <c r="A3512">
        <v>0</v>
      </c>
      <c r="B3512">
        <v>-0.42299999999999999</v>
      </c>
      <c r="C3512">
        <v>-1.423</v>
      </c>
      <c r="D3512">
        <v>-2.42</v>
      </c>
      <c r="E3512">
        <v>-3.1389999999999998</v>
      </c>
      <c r="F3512">
        <v>-3.24</v>
      </c>
      <c r="G3512">
        <v>2.5</v>
      </c>
      <c r="H3512">
        <v>0</v>
      </c>
      <c r="I3512">
        <v>2.7450000000000001</v>
      </c>
      <c r="J3512">
        <v>-0.42299999999999999</v>
      </c>
      <c r="K3512">
        <v>-1.423</v>
      </c>
      <c r="L3512">
        <v>-2.42</v>
      </c>
      <c r="M3512">
        <v>-3.1389999999999998</v>
      </c>
      <c r="N3512">
        <v>-3.24</v>
      </c>
      <c r="O3512">
        <v>1.0389999999999999</v>
      </c>
      <c r="P3512">
        <v>1.0389999999999999</v>
      </c>
      <c r="Q3512">
        <v>1.0329999999999999</v>
      </c>
      <c r="R3512">
        <v>0.68500000000000005</v>
      </c>
      <c r="S3512">
        <v>0.27300000000000002</v>
      </c>
    </row>
    <row r="3513" spans="1:19" x14ac:dyDescent="0.3">
      <c r="A3513">
        <v>60</v>
      </c>
      <c r="B3513">
        <v>-0.42299999999999999</v>
      </c>
      <c r="C3513">
        <v>-1.423</v>
      </c>
      <c r="D3513">
        <v>-2.42</v>
      </c>
      <c r="E3513">
        <v>-3.1389999999999998</v>
      </c>
      <c r="F3513">
        <v>-3.24</v>
      </c>
      <c r="G3513">
        <v>2.5</v>
      </c>
      <c r="H3513">
        <v>0</v>
      </c>
      <c r="I3513">
        <v>2.7450000000000001</v>
      </c>
      <c r="J3513">
        <v>-0.42599999999999999</v>
      </c>
      <c r="K3513">
        <v>-1.423</v>
      </c>
      <c r="L3513">
        <v>-2.42</v>
      </c>
      <c r="M3513">
        <v>-3.1379999999999999</v>
      </c>
      <c r="N3513">
        <v>-3.2429999999999999</v>
      </c>
      <c r="O3513">
        <v>1.0429999999999999</v>
      </c>
      <c r="P3513">
        <v>1.05</v>
      </c>
      <c r="Q3513">
        <v>1.0429999999999999</v>
      </c>
      <c r="R3513">
        <v>0.68899999999999995</v>
      </c>
      <c r="S3513">
        <v>0.28199999999999997</v>
      </c>
    </row>
    <row r="3514" spans="1:19" x14ac:dyDescent="0.3">
      <c r="A3514">
        <v>120</v>
      </c>
      <c r="B3514">
        <v>-0.42299999999999999</v>
      </c>
      <c r="C3514">
        <v>-1.423</v>
      </c>
      <c r="D3514">
        <v>-2.42</v>
      </c>
      <c r="E3514">
        <v>-3.1389999999999998</v>
      </c>
      <c r="F3514">
        <v>-3.24</v>
      </c>
      <c r="G3514">
        <v>2.5</v>
      </c>
      <c r="H3514">
        <v>0</v>
      </c>
      <c r="I3514">
        <v>2.7450000000000001</v>
      </c>
      <c r="J3514">
        <v>-0.42699999999999999</v>
      </c>
      <c r="K3514">
        <v>-1.423</v>
      </c>
      <c r="L3514">
        <v>-2.42</v>
      </c>
      <c r="M3514">
        <v>-3.1379999999999999</v>
      </c>
      <c r="N3514">
        <v>-3.246</v>
      </c>
      <c r="O3514">
        <v>1.0449999999999999</v>
      </c>
      <c r="P3514">
        <v>1.0509999999999999</v>
      </c>
      <c r="Q3514">
        <v>1.046</v>
      </c>
      <c r="R3514">
        <v>0.69299999999999995</v>
      </c>
      <c r="S3514">
        <v>0.28999999999999998</v>
      </c>
    </row>
    <row r="3515" spans="1:19" x14ac:dyDescent="0.3">
      <c r="A3515">
        <v>180</v>
      </c>
      <c r="B3515">
        <v>-0.42299999999999999</v>
      </c>
      <c r="C3515">
        <v>-1.423</v>
      </c>
      <c r="D3515">
        <v>-2.42</v>
      </c>
      <c r="E3515">
        <v>-3.1389999999999998</v>
      </c>
      <c r="F3515">
        <v>-3.24</v>
      </c>
      <c r="G3515">
        <v>2.5</v>
      </c>
      <c r="H3515">
        <v>0</v>
      </c>
      <c r="I3515">
        <v>2.7450000000000001</v>
      </c>
      <c r="J3515">
        <v>-0.42799999999999999</v>
      </c>
      <c r="K3515">
        <v>-1.423</v>
      </c>
      <c r="L3515">
        <v>-2.42</v>
      </c>
      <c r="M3515">
        <v>-3.1379999999999999</v>
      </c>
      <c r="N3515">
        <v>-3.2490000000000001</v>
      </c>
      <c r="O3515">
        <v>1.0469999999999999</v>
      </c>
      <c r="P3515">
        <v>1.0529999999999999</v>
      </c>
      <c r="Q3515">
        <v>1.044</v>
      </c>
      <c r="R3515">
        <v>0.69299999999999995</v>
      </c>
      <c r="S3515">
        <v>0.29599999999999999</v>
      </c>
    </row>
    <row r="3516" spans="1:19" x14ac:dyDescent="0.3">
      <c r="A3516">
        <v>240</v>
      </c>
      <c r="B3516">
        <v>-0.42299999999999999</v>
      </c>
      <c r="C3516">
        <v>-1.423</v>
      </c>
      <c r="D3516">
        <v>-2.42</v>
      </c>
      <c r="E3516">
        <v>-3.1389999999999998</v>
      </c>
      <c r="F3516">
        <v>-3.24</v>
      </c>
      <c r="G3516">
        <v>2.5</v>
      </c>
      <c r="H3516">
        <v>0</v>
      </c>
      <c r="I3516">
        <v>2.7450000000000001</v>
      </c>
      <c r="J3516">
        <v>-0.42899999999999999</v>
      </c>
      <c r="K3516">
        <v>-1.423</v>
      </c>
      <c r="L3516">
        <v>-2.419</v>
      </c>
      <c r="M3516">
        <v>-3.137</v>
      </c>
      <c r="N3516">
        <v>-3.2519999999999998</v>
      </c>
      <c r="O3516">
        <v>1.048</v>
      </c>
      <c r="P3516">
        <v>1.054</v>
      </c>
      <c r="Q3516">
        <v>1.0449999999999999</v>
      </c>
      <c r="R3516">
        <v>0.69</v>
      </c>
      <c r="S3516">
        <v>0.30199999999999999</v>
      </c>
    </row>
    <row r="3517" spans="1:19" x14ac:dyDescent="0.3">
      <c r="A3517">
        <v>300</v>
      </c>
      <c r="B3517">
        <v>-0.42299999999999999</v>
      </c>
      <c r="C3517">
        <v>-1.423</v>
      </c>
      <c r="D3517">
        <v>-2.42</v>
      </c>
      <c r="E3517">
        <v>-3.1389999999999998</v>
      </c>
      <c r="F3517">
        <v>-3.24</v>
      </c>
      <c r="G3517">
        <v>2.5</v>
      </c>
      <c r="H3517">
        <v>0</v>
      </c>
      <c r="I3517">
        <v>2.7450000000000001</v>
      </c>
      <c r="J3517">
        <v>-0.42899999999999999</v>
      </c>
      <c r="K3517">
        <v>-1.4239999999999999</v>
      </c>
      <c r="L3517">
        <v>-2.42</v>
      </c>
      <c r="M3517">
        <v>-3.137</v>
      </c>
      <c r="N3517">
        <v>-3.2549999999999999</v>
      </c>
      <c r="O3517">
        <v>1.0489999999999999</v>
      </c>
      <c r="P3517">
        <v>1.054</v>
      </c>
      <c r="Q3517">
        <v>1.046</v>
      </c>
      <c r="R3517">
        <v>0.69</v>
      </c>
      <c r="S3517">
        <v>0.308</v>
      </c>
    </row>
    <row r="3518" spans="1:19" x14ac:dyDescent="0.3">
      <c r="A3518">
        <v>360</v>
      </c>
      <c r="B3518">
        <v>-0.42299999999999999</v>
      </c>
      <c r="C3518">
        <v>-1.423</v>
      </c>
      <c r="D3518">
        <v>-2.42</v>
      </c>
      <c r="E3518">
        <v>-3.1389999999999998</v>
      </c>
      <c r="F3518">
        <v>-3.24</v>
      </c>
      <c r="G3518">
        <v>2.5</v>
      </c>
      <c r="H3518">
        <v>0</v>
      </c>
      <c r="I3518">
        <v>2.7450000000000001</v>
      </c>
      <c r="J3518">
        <v>-0.42899999999999999</v>
      </c>
      <c r="K3518">
        <v>-1.4239999999999999</v>
      </c>
      <c r="L3518">
        <v>-2.419</v>
      </c>
      <c r="M3518">
        <v>-3.1379999999999999</v>
      </c>
      <c r="N3518">
        <v>-3.258</v>
      </c>
      <c r="O3518">
        <v>1.0489999999999999</v>
      </c>
      <c r="P3518">
        <v>1.052</v>
      </c>
      <c r="Q3518">
        <v>1.0449999999999999</v>
      </c>
      <c r="R3518">
        <v>0.69499999999999995</v>
      </c>
      <c r="S3518">
        <v>0.313</v>
      </c>
    </row>
    <row r="3519" spans="1:19" x14ac:dyDescent="0.3">
      <c r="A3519">
        <v>420</v>
      </c>
      <c r="B3519">
        <v>-0.42299999999999999</v>
      </c>
      <c r="C3519">
        <v>-1.423</v>
      </c>
      <c r="D3519">
        <v>-2.42</v>
      </c>
      <c r="E3519">
        <v>-3.1389999999999998</v>
      </c>
      <c r="F3519">
        <v>-3.24</v>
      </c>
      <c r="G3519">
        <v>2.5</v>
      </c>
      <c r="H3519">
        <v>0</v>
      </c>
      <c r="I3519">
        <v>2.7450000000000001</v>
      </c>
      <c r="J3519">
        <v>-0.43</v>
      </c>
      <c r="K3519">
        <v>-1.4239999999999999</v>
      </c>
      <c r="L3519">
        <v>-2.419</v>
      </c>
      <c r="M3519">
        <v>-3.14</v>
      </c>
      <c r="N3519">
        <v>-3.2610000000000001</v>
      </c>
      <c r="O3519">
        <v>1.05</v>
      </c>
      <c r="P3519">
        <v>1.052</v>
      </c>
      <c r="Q3519">
        <v>1.0449999999999999</v>
      </c>
      <c r="R3519">
        <v>0.69899999999999995</v>
      </c>
      <c r="S3519">
        <v>0.316</v>
      </c>
    </row>
    <row r="3520" spans="1:19" x14ac:dyDescent="0.3">
      <c r="A3520">
        <v>480</v>
      </c>
      <c r="B3520">
        <v>-0.42299999999999999</v>
      </c>
      <c r="C3520">
        <v>-1.423</v>
      </c>
      <c r="D3520">
        <v>-2.42</v>
      </c>
      <c r="E3520">
        <v>-3.1389999999999998</v>
      </c>
      <c r="F3520">
        <v>-3.24</v>
      </c>
      <c r="G3520">
        <v>2.5</v>
      </c>
      <c r="H3520">
        <v>0</v>
      </c>
      <c r="I3520">
        <v>2.7450000000000001</v>
      </c>
      <c r="J3520">
        <v>-0.43</v>
      </c>
      <c r="K3520">
        <v>-1.425</v>
      </c>
      <c r="L3520">
        <v>-2.419</v>
      </c>
      <c r="M3520">
        <v>-3.1419999999999999</v>
      </c>
      <c r="N3520">
        <v>-3.2639999999999998</v>
      </c>
      <c r="O3520">
        <v>1.05</v>
      </c>
      <c r="P3520">
        <v>1.052</v>
      </c>
      <c r="Q3520">
        <v>1.0449999999999999</v>
      </c>
      <c r="R3520">
        <v>0.70399999999999996</v>
      </c>
      <c r="S3520">
        <v>0.31900000000000001</v>
      </c>
    </row>
    <row r="3521" spans="1:19" x14ac:dyDescent="0.3">
      <c r="A3521">
        <v>540</v>
      </c>
      <c r="B3521">
        <v>-0.42299999999999999</v>
      </c>
      <c r="C3521">
        <v>-1.423</v>
      </c>
      <c r="D3521">
        <v>-2.42</v>
      </c>
      <c r="E3521">
        <v>-3.1389999999999998</v>
      </c>
      <c r="F3521">
        <v>-3.24</v>
      </c>
      <c r="G3521">
        <v>2.5</v>
      </c>
      <c r="H3521">
        <v>0</v>
      </c>
      <c r="I3521">
        <v>2.7450000000000001</v>
      </c>
      <c r="J3521">
        <v>-0.43</v>
      </c>
      <c r="K3521">
        <v>-1.425</v>
      </c>
      <c r="L3521">
        <v>-2.419</v>
      </c>
      <c r="M3521">
        <v>-3.1440000000000001</v>
      </c>
      <c r="N3521">
        <v>-3.2669999999999999</v>
      </c>
      <c r="O3521">
        <v>1.05</v>
      </c>
      <c r="P3521">
        <v>1.0509999999999999</v>
      </c>
      <c r="Q3521">
        <v>1.046</v>
      </c>
      <c r="R3521">
        <v>0.70899999999999996</v>
      </c>
      <c r="S3521">
        <v>0.32100000000000001</v>
      </c>
    </row>
    <row r="3522" spans="1:19" x14ac:dyDescent="0.3">
      <c r="A3522">
        <v>600</v>
      </c>
      <c r="B3522">
        <v>-0.42299999999999999</v>
      </c>
      <c r="C3522">
        <v>-1.423</v>
      </c>
      <c r="D3522">
        <v>-2.42</v>
      </c>
      <c r="E3522">
        <v>-3.1389999999999998</v>
      </c>
      <c r="F3522">
        <v>-3.24</v>
      </c>
      <c r="G3522">
        <v>2.5</v>
      </c>
      <c r="H3522">
        <v>0</v>
      </c>
      <c r="I3522">
        <v>2.7450000000000001</v>
      </c>
      <c r="J3522">
        <v>-0.43</v>
      </c>
      <c r="K3522">
        <v>-1.4259999999999999</v>
      </c>
      <c r="L3522">
        <v>-2.419</v>
      </c>
      <c r="M3522">
        <v>-3.1459999999999999</v>
      </c>
      <c r="N3522">
        <v>-3.27</v>
      </c>
      <c r="O3522">
        <v>1.05</v>
      </c>
      <c r="P3522">
        <v>1.0509999999999999</v>
      </c>
      <c r="Q3522">
        <v>1.0449999999999999</v>
      </c>
      <c r="R3522">
        <v>0.71399999999999997</v>
      </c>
      <c r="S3522">
        <v>0.32100000000000001</v>
      </c>
    </row>
    <row r="3524" spans="1:19" x14ac:dyDescent="0.3">
      <c r="A3524" t="s">
        <v>0</v>
      </c>
      <c r="B3524" t="s">
        <v>272</v>
      </c>
    </row>
    <row r="3525" spans="1:19" x14ac:dyDescent="0.3">
      <c r="A3525">
        <v>0</v>
      </c>
      <c r="B3525">
        <v>-0.42299999999999999</v>
      </c>
      <c r="C3525">
        <v>-1.423</v>
      </c>
      <c r="D3525">
        <v>-2.42</v>
      </c>
      <c r="E3525">
        <v>-3.1389999999999998</v>
      </c>
      <c r="F3525">
        <v>-3.24</v>
      </c>
      <c r="G3525">
        <v>2.5</v>
      </c>
      <c r="H3525">
        <v>0</v>
      </c>
      <c r="I3525">
        <v>2.5270000000000001</v>
      </c>
      <c r="J3525">
        <v>-0.42299999999999999</v>
      </c>
      <c r="K3525">
        <v>-1.423</v>
      </c>
      <c r="L3525">
        <v>-2.42</v>
      </c>
      <c r="M3525">
        <v>-3.1389999999999998</v>
      </c>
      <c r="N3525">
        <v>-3.24</v>
      </c>
      <c r="O3525">
        <v>1.0389999999999999</v>
      </c>
      <c r="P3525">
        <v>1.0389999999999999</v>
      </c>
      <c r="Q3525">
        <v>1.0329999999999999</v>
      </c>
      <c r="R3525">
        <v>0.68500000000000005</v>
      </c>
      <c r="S3525">
        <v>0.27300000000000002</v>
      </c>
    </row>
    <row r="3526" spans="1:19" x14ac:dyDescent="0.3">
      <c r="A3526">
        <v>60</v>
      </c>
      <c r="B3526">
        <v>-0.42299999999999999</v>
      </c>
      <c r="C3526">
        <v>-1.423</v>
      </c>
      <c r="D3526">
        <v>-2.42</v>
      </c>
      <c r="E3526">
        <v>-3.1389999999999998</v>
      </c>
      <c r="F3526">
        <v>-3.24</v>
      </c>
      <c r="G3526">
        <v>2.5</v>
      </c>
      <c r="H3526">
        <v>0</v>
      </c>
      <c r="I3526">
        <v>2.5270000000000001</v>
      </c>
      <c r="J3526">
        <v>-0.42599999999999999</v>
      </c>
      <c r="K3526">
        <v>-1.423</v>
      </c>
      <c r="L3526">
        <v>-2.42</v>
      </c>
      <c r="M3526">
        <v>-3.1389999999999998</v>
      </c>
      <c r="N3526">
        <v>-3.24</v>
      </c>
      <c r="O3526">
        <v>1.0429999999999999</v>
      </c>
      <c r="P3526">
        <v>1.0489999999999999</v>
      </c>
      <c r="Q3526">
        <v>1.0429999999999999</v>
      </c>
      <c r="R3526">
        <v>0.69</v>
      </c>
      <c r="S3526">
        <v>0.27400000000000002</v>
      </c>
    </row>
    <row r="3527" spans="1:19" x14ac:dyDescent="0.3">
      <c r="A3527">
        <v>120</v>
      </c>
      <c r="B3527">
        <v>-0.42299999999999999</v>
      </c>
      <c r="C3527">
        <v>-1.423</v>
      </c>
      <c r="D3527">
        <v>-2.42</v>
      </c>
      <c r="E3527">
        <v>-3.1389999999999998</v>
      </c>
      <c r="F3527">
        <v>-3.24</v>
      </c>
      <c r="G3527">
        <v>2.5</v>
      </c>
      <c r="H3527">
        <v>0</v>
      </c>
      <c r="I3527">
        <v>2.5270000000000001</v>
      </c>
      <c r="J3527">
        <v>-0.42699999999999999</v>
      </c>
      <c r="K3527">
        <v>-1.423</v>
      </c>
      <c r="L3527">
        <v>-2.42</v>
      </c>
      <c r="M3527">
        <v>-3.1379999999999999</v>
      </c>
      <c r="N3527">
        <v>-3.24</v>
      </c>
      <c r="O3527">
        <v>1.0449999999999999</v>
      </c>
      <c r="P3527">
        <v>1.0509999999999999</v>
      </c>
      <c r="Q3527">
        <v>1.0449999999999999</v>
      </c>
      <c r="R3527">
        <v>0.69199999999999995</v>
      </c>
      <c r="S3527">
        <v>0.27400000000000002</v>
      </c>
    </row>
    <row r="3528" spans="1:19" x14ac:dyDescent="0.3">
      <c r="A3528">
        <v>180</v>
      </c>
      <c r="B3528">
        <v>-0.42299999999999999</v>
      </c>
      <c r="C3528">
        <v>-1.423</v>
      </c>
      <c r="D3528">
        <v>-2.42</v>
      </c>
      <c r="E3528">
        <v>-3.1389999999999998</v>
      </c>
      <c r="F3528">
        <v>-3.24</v>
      </c>
      <c r="G3528">
        <v>2.5</v>
      </c>
      <c r="H3528">
        <v>0</v>
      </c>
      <c r="I3528">
        <v>2.5270000000000001</v>
      </c>
      <c r="J3528">
        <v>-0.42799999999999999</v>
      </c>
      <c r="K3528">
        <v>-1.423</v>
      </c>
      <c r="L3528">
        <v>-2.42</v>
      </c>
      <c r="M3528">
        <v>-3.1379999999999999</v>
      </c>
      <c r="N3528">
        <v>-3.24</v>
      </c>
      <c r="O3528">
        <v>1.046</v>
      </c>
      <c r="P3528">
        <v>1.054</v>
      </c>
      <c r="Q3528">
        <v>1.0449999999999999</v>
      </c>
      <c r="R3528">
        <v>0.69199999999999995</v>
      </c>
      <c r="S3528">
        <v>0.27500000000000002</v>
      </c>
    </row>
    <row r="3529" spans="1:19" x14ac:dyDescent="0.3">
      <c r="A3529">
        <v>240</v>
      </c>
      <c r="B3529">
        <v>-0.42299999999999999</v>
      </c>
      <c r="C3529">
        <v>-1.423</v>
      </c>
      <c r="D3529">
        <v>-2.42</v>
      </c>
      <c r="E3529">
        <v>-3.1389999999999998</v>
      </c>
      <c r="F3529">
        <v>-3.24</v>
      </c>
      <c r="G3529">
        <v>2.5</v>
      </c>
      <c r="H3529">
        <v>0</v>
      </c>
      <c r="I3529">
        <v>2.5270000000000001</v>
      </c>
      <c r="J3529">
        <v>-0.42899999999999999</v>
      </c>
      <c r="K3529">
        <v>-1.423</v>
      </c>
      <c r="L3529">
        <v>-2.42</v>
      </c>
      <c r="M3529">
        <v>-3.1379999999999999</v>
      </c>
      <c r="N3529">
        <v>-3.24</v>
      </c>
      <c r="O3529">
        <v>1.048</v>
      </c>
      <c r="P3529">
        <v>1.054</v>
      </c>
      <c r="Q3529">
        <v>1.0449999999999999</v>
      </c>
      <c r="R3529">
        <v>0.69299999999999995</v>
      </c>
      <c r="S3529">
        <v>0.27500000000000002</v>
      </c>
    </row>
    <row r="3530" spans="1:19" x14ac:dyDescent="0.3">
      <c r="A3530">
        <v>300</v>
      </c>
      <c r="B3530">
        <v>-0.42299999999999999</v>
      </c>
      <c r="C3530">
        <v>-1.423</v>
      </c>
      <c r="D3530">
        <v>-2.42</v>
      </c>
      <c r="E3530">
        <v>-3.1389999999999998</v>
      </c>
      <c r="F3530">
        <v>-3.24</v>
      </c>
      <c r="G3530">
        <v>2.5</v>
      </c>
      <c r="H3530">
        <v>0</v>
      </c>
      <c r="I3530">
        <v>2.5270000000000001</v>
      </c>
      <c r="J3530">
        <v>-0.42899999999999999</v>
      </c>
      <c r="K3530">
        <v>-1.423</v>
      </c>
      <c r="L3530">
        <v>-2.419</v>
      </c>
      <c r="M3530">
        <v>-3.1379999999999999</v>
      </c>
      <c r="N3530">
        <v>-3.24</v>
      </c>
      <c r="O3530">
        <v>1.0489999999999999</v>
      </c>
      <c r="P3530">
        <v>1.0529999999999999</v>
      </c>
      <c r="Q3530">
        <v>1.0449999999999999</v>
      </c>
      <c r="R3530">
        <v>0.69299999999999995</v>
      </c>
      <c r="S3530">
        <v>0.27600000000000002</v>
      </c>
    </row>
    <row r="3531" spans="1:19" x14ac:dyDescent="0.3">
      <c r="A3531">
        <v>360</v>
      </c>
      <c r="B3531">
        <v>-0.42299999999999999</v>
      </c>
      <c r="C3531">
        <v>-1.423</v>
      </c>
      <c r="D3531">
        <v>-2.42</v>
      </c>
      <c r="E3531">
        <v>-3.1389999999999998</v>
      </c>
      <c r="F3531">
        <v>-3.24</v>
      </c>
      <c r="G3531">
        <v>2.5</v>
      </c>
      <c r="H3531">
        <v>0</v>
      </c>
      <c r="I3531">
        <v>2.5270000000000001</v>
      </c>
      <c r="J3531">
        <v>-0.42899999999999999</v>
      </c>
      <c r="K3531">
        <v>-1.4239999999999999</v>
      </c>
      <c r="L3531">
        <v>-2.419</v>
      </c>
      <c r="M3531">
        <v>-3.1379999999999999</v>
      </c>
      <c r="N3531">
        <v>-3.24</v>
      </c>
      <c r="O3531">
        <v>1.0489999999999999</v>
      </c>
      <c r="P3531">
        <v>1.0529999999999999</v>
      </c>
      <c r="Q3531">
        <v>1.0449999999999999</v>
      </c>
      <c r="R3531">
        <v>0.69299999999999995</v>
      </c>
      <c r="S3531">
        <v>0.27700000000000002</v>
      </c>
    </row>
    <row r="3532" spans="1:19" x14ac:dyDescent="0.3">
      <c r="A3532">
        <v>420</v>
      </c>
      <c r="B3532">
        <v>-0.42299999999999999</v>
      </c>
      <c r="C3532">
        <v>-1.423</v>
      </c>
      <c r="D3532">
        <v>-2.42</v>
      </c>
      <c r="E3532">
        <v>-3.1389999999999998</v>
      </c>
      <c r="F3532">
        <v>-3.24</v>
      </c>
      <c r="G3532">
        <v>2.5</v>
      </c>
      <c r="H3532">
        <v>0</v>
      </c>
      <c r="I3532">
        <v>2.5270000000000001</v>
      </c>
      <c r="J3532">
        <v>-0.43</v>
      </c>
      <c r="K3532">
        <v>-1.4239999999999999</v>
      </c>
      <c r="L3532">
        <v>-2.419</v>
      </c>
      <c r="M3532">
        <v>-3.1379999999999999</v>
      </c>
      <c r="N3532">
        <v>-3.24</v>
      </c>
      <c r="O3532">
        <v>1.05</v>
      </c>
      <c r="P3532">
        <v>1.052</v>
      </c>
      <c r="Q3532">
        <v>1.046</v>
      </c>
      <c r="R3532">
        <v>0.69299999999999995</v>
      </c>
      <c r="S3532">
        <v>0.27800000000000002</v>
      </c>
    </row>
    <row r="3533" spans="1:19" x14ac:dyDescent="0.3">
      <c r="A3533">
        <v>480</v>
      </c>
      <c r="B3533">
        <v>-0.42299999999999999</v>
      </c>
      <c r="C3533">
        <v>-1.423</v>
      </c>
      <c r="D3533">
        <v>-2.42</v>
      </c>
      <c r="E3533">
        <v>-3.1389999999999998</v>
      </c>
      <c r="F3533">
        <v>-3.24</v>
      </c>
      <c r="G3533">
        <v>2.5</v>
      </c>
      <c r="H3533">
        <v>0</v>
      </c>
      <c r="I3533">
        <v>2.5270000000000001</v>
      </c>
      <c r="J3533">
        <v>-0.43</v>
      </c>
      <c r="K3533">
        <v>-1.425</v>
      </c>
      <c r="L3533">
        <v>-2.419</v>
      </c>
      <c r="M3533">
        <v>-3.1379999999999999</v>
      </c>
      <c r="N3533">
        <v>-3.24</v>
      </c>
      <c r="O3533">
        <v>1.05</v>
      </c>
      <c r="P3533">
        <v>1.052</v>
      </c>
      <c r="Q3533">
        <v>1.0449999999999999</v>
      </c>
      <c r="R3533">
        <v>0.69299999999999995</v>
      </c>
      <c r="S3533">
        <v>0.27800000000000002</v>
      </c>
    </row>
    <row r="3534" spans="1:19" x14ac:dyDescent="0.3">
      <c r="A3534">
        <v>540</v>
      </c>
      <c r="B3534">
        <v>-0.42299999999999999</v>
      </c>
      <c r="C3534">
        <v>-1.423</v>
      </c>
      <c r="D3534">
        <v>-2.42</v>
      </c>
      <c r="E3534">
        <v>-3.1389999999999998</v>
      </c>
      <c r="F3534">
        <v>-3.24</v>
      </c>
      <c r="G3534">
        <v>2.5</v>
      </c>
      <c r="H3534">
        <v>0</v>
      </c>
      <c r="I3534">
        <v>2.5270000000000001</v>
      </c>
      <c r="J3534">
        <v>-0.43</v>
      </c>
      <c r="K3534">
        <v>-1.425</v>
      </c>
      <c r="L3534">
        <v>-2.419</v>
      </c>
      <c r="M3534">
        <v>-3.1379999999999999</v>
      </c>
      <c r="N3534">
        <v>-3.24</v>
      </c>
      <c r="O3534">
        <v>1.05</v>
      </c>
      <c r="P3534">
        <v>1.0509999999999999</v>
      </c>
      <c r="Q3534">
        <v>1.0449999999999999</v>
      </c>
      <c r="R3534">
        <v>0.69299999999999995</v>
      </c>
      <c r="S3534">
        <v>0.27800000000000002</v>
      </c>
    </row>
    <row r="3535" spans="1:19" x14ac:dyDescent="0.3">
      <c r="A3535">
        <v>600</v>
      </c>
      <c r="B3535">
        <v>-0.42299999999999999</v>
      </c>
      <c r="C3535">
        <v>-1.423</v>
      </c>
      <c r="D3535">
        <v>-2.42</v>
      </c>
      <c r="E3535">
        <v>-3.1389999999999998</v>
      </c>
      <c r="F3535">
        <v>-3.24</v>
      </c>
      <c r="G3535">
        <v>2.5</v>
      </c>
      <c r="H3535">
        <v>0</v>
      </c>
      <c r="I3535">
        <v>2.5270000000000001</v>
      </c>
      <c r="J3535">
        <v>-0.43</v>
      </c>
      <c r="K3535">
        <v>-1.4259999999999999</v>
      </c>
      <c r="L3535">
        <v>-2.419</v>
      </c>
      <c r="M3535">
        <v>-3.1379999999999999</v>
      </c>
      <c r="N3535">
        <v>-3.24</v>
      </c>
      <c r="O3535">
        <v>1.05</v>
      </c>
      <c r="P3535">
        <v>1.0509999999999999</v>
      </c>
      <c r="Q3535">
        <v>1.0449999999999999</v>
      </c>
      <c r="R3535">
        <v>0.69399999999999995</v>
      </c>
      <c r="S3535">
        <v>0.27700000000000002</v>
      </c>
    </row>
    <row r="3537" spans="1:19" x14ac:dyDescent="0.3">
      <c r="A3537" t="s">
        <v>0</v>
      </c>
      <c r="B3537" t="s">
        <v>273</v>
      </c>
    </row>
    <row r="3538" spans="1:19" x14ac:dyDescent="0.3">
      <c r="A3538">
        <v>0</v>
      </c>
      <c r="B3538">
        <v>-0.42299999999999999</v>
      </c>
      <c r="C3538">
        <v>-1.423</v>
      </c>
      <c r="D3538">
        <v>-2.42</v>
      </c>
      <c r="E3538">
        <v>-3.1389999999999998</v>
      </c>
      <c r="F3538">
        <v>-3.24</v>
      </c>
      <c r="G3538">
        <v>2.5</v>
      </c>
      <c r="H3538">
        <v>0</v>
      </c>
      <c r="I3538">
        <v>2.2959999999999998</v>
      </c>
      <c r="J3538">
        <v>-0.42299999999999999</v>
      </c>
      <c r="K3538">
        <v>-1.423</v>
      </c>
      <c r="L3538">
        <v>-2.42</v>
      </c>
      <c r="M3538">
        <v>-3.1389999999999998</v>
      </c>
      <c r="N3538">
        <v>-3.24</v>
      </c>
      <c r="O3538">
        <v>1.0389999999999999</v>
      </c>
      <c r="P3538">
        <v>1.0389999999999999</v>
      </c>
      <c r="Q3538">
        <v>1.0329999999999999</v>
      </c>
      <c r="R3538">
        <v>0.68500000000000005</v>
      </c>
      <c r="S3538">
        <v>0.27300000000000002</v>
      </c>
    </row>
    <row r="3539" spans="1:19" x14ac:dyDescent="0.3">
      <c r="A3539">
        <v>60</v>
      </c>
      <c r="B3539">
        <v>-0.42299999999999999</v>
      </c>
      <c r="C3539">
        <v>-1.423</v>
      </c>
      <c r="D3539">
        <v>-2.42</v>
      </c>
      <c r="E3539">
        <v>-3.1389999999999998</v>
      </c>
      <c r="F3539">
        <v>-3.24</v>
      </c>
      <c r="G3539">
        <v>2.5</v>
      </c>
      <c r="H3539">
        <v>0</v>
      </c>
      <c r="I3539">
        <v>2.2959999999999998</v>
      </c>
      <c r="J3539">
        <v>-0.42599999999999999</v>
      </c>
      <c r="K3539">
        <v>-1.423</v>
      </c>
      <c r="L3539">
        <v>-2.42</v>
      </c>
      <c r="M3539">
        <v>-3.1389999999999998</v>
      </c>
      <c r="N3539">
        <v>-3.2370000000000001</v>
      </c>
      <c r="O3539">
        <v>1.0429999999999999</v>
      </c>
      <c r="P3539">
        <v>1.0489999999999999</v>
      </c>
      <c r="Q3539">
        <v>1.0429999999999999</v>
      </c>
      <c r="R3539">
        <v>0.69099999999999995</v>
      </c>
      <c r="S3539">
        <v>0.26500000000000001</v>
      </c>
    </row>
    <row r="3540" spans="1:19" x14ac:dyDescent="0.3">
      <c r="A3540">
        <v>120</v>
      </c>
      <c r="B3540">
        <v>-0.42299999999999999</v>
      </c>
      <c r="C3540">
        <v>-1.423</v>
      </c>
      <c r="D3540">
        <v>-2.42</v>
      </c>
      <c r="E3540">
        <v>-3.1389999999999998</v>
      </c>
      <c r="F3540">
        <v>-3.24</v>
      </c>
      <c r="G3540">
        <v>2.5</v>
      </c>
      <c r="H3540">
        <v>0</v>
      </c>
      <c r="I3540">
        <v>2.2959999999999998</v>
      </c>
      <c r="J3540">
        <v>-0.42699999999999999</v>
      </c>
      <c r="K3540">
        <v>-1.423</v>
      </c>
      <c r="L3540">
        <v>-2.42</v>
      </c>
      <c r="M3540">
        <v>-3.1379999999999999</v>
      </c>
      <c r="N3540">
        <v>-3.234</v>
      </c>
      <c r="O3540">
        <v>1.0449999999999999</v>
      </c>
      <c r="P3540">
        <v>1.0509999999999999</v>
      </c>
      <c r="Q3540">
        <v>1.044</v>
      </c>
      <c r="R3540">
        <v>0.69</v>
      </c>
      <c r="S3540">
        <v>0.25900000000000001</v>
      </c>
    </row>
    <row r="3541" spans="1:19" x14ac:dyDescent="0.3">
      <c r="A3541">
        <v>180</v>
      </c>
      <c r="B3541">
        <v>-0.42299999999999999</v>
      </c>
      <c r="C3541">
        <v>-1.423</v>
      </c>
      <c r="D3541">
        <v>-2.42</v>
      </c>
      <c r="E3541">
        <v>-3.1389999999999998</v>
      </c>
      <c r="F3541">
        <v>-3.24</v>
      </c>
      <c r="G3541">
        <v>2.5</v>
      </c>
      <c r="H3541">
        <v>0</v>
      </c>
      <c r="I3541">
        <v>2.2959999999999998</v>
      </c>
      <c r="J3541">
        <v>-0.42799999999999999</v>
      </c>
      <c r="K3541">
        <v>-1.423</v>
      </c>
      <c r="L3541">
        <v>-2.42</v>
      </c>
      <c r="M3541">
        <v>-3.1379999999999999</v>
      </c>
      <c r="N3541">
        <v>-3.2309999999999999</v>
      </c>
      <c r="O3541">
        <v>1.046</v>
      </c>
      <c r="P3541">
        <v>1.054</v>
      </c>
      <c r="Q3541">
        <v>1.0449999999999999</v>
      </c>
      <c r="R3541">
        <v>0.69199999999999995</v>
      </c>
      <c r="S3541">
        <v>0.253</v>
      </c>
    </row>
    <row r="3542" spans="1:19" x14ac:dyDescent="0.3">
      <c r="A3542">
        <v>240</v>
      </c>
      <c r="B3542">
        <v>-0.42299999999999999</v>
      </c>
      <c r="C3542">
        <v>-1.423</v>
      </c>
      <c r="D3542">
        <v>-2.42</v>
      </c>
      <c r="E3542">
        <v>-3.1389999999999998</v>
      </c>
      <c r="F3542">
        <v>-3.24</v>
      </c>
      <c r="G3542">
        <v>2.5</v>
      </c>
      <c r="H3542">
        <v>0</v>
      </c>
      <c r="I3542">
        <v>2.2959999999999998</v>
      </c>
      <c r="J3542">
        <v>-0.42899999999999999</v>
      </c>
      <c r="K3542">
        <v>-1.423</v>
      </c>
      <c r="L3542">
        <v>-2.42</v>
      </c>
      <c r="M3542">
        <v>-3.1389999999999998</v>
      </c>
      <c r="N3542">
        <v>-3.2280000000000002</v>
      </c>
      <c r="O3542">
        <v>1.048</v>
      </c>
      <c r="P3542">
        <v>1.054</v>
      </c>
      <c r="Q3542">
        <v>1.0449999999999999</v>
      </c>
      <c r="R3542">
        <v>0.69599999999999995</v>
      </c>
      <c r="S3542">
        <v>0.248</v>
      </c>
    </row>
    <row r="3543" spans="1:19" x14ac:dyDescent="0.3">
      <c r="A3543">
        <v>300</v>
      </c>
      <c r="B3543">
        <v>-0.42299999999999999</v>
      </c>
      <c r="C3543">
        <v>-1.423</v>
      </c>
      <c r="D3543">
        <v>-2.42</v>
      </c>
      <c r="E3543">
        <v>-3.1389999999999998</v>
      </c>
      <c r="F3543">
        <v>-3.24</v>
      </c>
      <c r="G3543">
        <v>2.5</v>
      </c>
      <c r="H3543">
        <v>0</v>
      </c>
      <c r="I3543">
        <v>2.2959999999999998</v>
      </c>
      <c r="J3543">
        <v>-0.42899999999999999</v>
      </c>
      <c r="K3543">
        <v>-1.423</v>
      </c>
      <c r="L3543">
        <v>-2.419</v>
      </c>
      <c r="M3543">
        <v>-3.1389999999999998</v>
      </c>
      <c r="N3543">
        <v>-3.2250000000000001</v>
      </c>
      <c r="O3543">
        <v>1.0489999999999999</v>
      </c>
      <c r="P3543">
        <v>1.0529999999999999</v>
      </c>
      <c r="Q3543">
        <v>1.0449999999999999</v>
      </c>
      <c r="R3543">
        <v>0.69499999999999995</v>
      </c>
      <c r="S3543">
        <v>0.245</v>
      </c>
    </row>
    <row r="3544" spans="1:19" x14ac:dyDescent="0.3">
      <c r="A3544">
        <v>360</v>
      </c>
      <c r="B3544">
        <v>-0.42299999999999999</v>
      </c>
      <c r="C3544">
        <v>-1.423</v>
      </c>
      <c r="D3544">
        <v>-2.42</v>
      </c>
      <c r="E3544">
        <v>-3.1389999999999998</v>
      </c>
      <c r="F3544">
        <v>-3.24</v>
      </c>
      <c r="G3544">
        <v>2.5</v>
      </c>
      <c r="H3544">
        <v>0</v>
      </c>
      <c r="I3544">
        <v>2.2959999999999998</v>
      </c>
      <c r="J3544">
        <v>-0.42899999999999999</v>
      </c>
      <c r="K3544">
        <v>-1.4239999999999999</v>
      </c>
      <c r="L3544">
        <v>-2.419</v>
      </c>
      <c r="M3544">
        <v>-3.1379999999999999</v>
      </c>
      <c r="N3544">
        <v>-3.222</v>
      </c>
      <c r="O3544">
        <v>1.0489999999999999</v>
      </c>
      <c r="P3544">
        <v>1.0529999999999999</v>
      </c>
      <c r="Q3544">
        <v>1.0449999999999999</v>
      </c>
      <c r="R3544">
        <v>0.69199999999999995</v>
      </c>
      <c r="S3544">
        <v>0.24199999999999999</v>
      </c>
    </row>
    <row r="3545" spans="1:19" x14ac:dyDescent="0.3">
      <c r="A3545">
        <v>420</v>
      </c>
      <c r="B3545">
        <v>-0.42299999999999999</v>
      </c>
      <c r="C3545">
        <v>-1.423</v>
      </c>
      <c r="D3545">
        <v>-2.42</v>
      </c>
      <c r="E3545">
        <v>-3.1389999999999998</v>
      </c>
      <c r="F3545">
        <v>-3.24</v>
      </c>
      <c r="G3545">
        <v>2.5</v>
      </c>
      <c r="H3545">
        <v>0</v>
      </c>
      <c r="I3545">
        <v>2.2959999999999998</v>
      </c>
      <c r="J3545">
        <v>-0.43</v>
      </c>
      <c r="K3545">
        <v>-1.4239999999999999</v>
      </c>
      <c r="L3545">
        <v>-2.419</v>
      </c>
      <c r="M3545">
        <v>-3.1360000000000001</v>
      </c>
      <c r="N3545">
        <v>-3.2189999999999999</v>
      </c>
      <c r="O3545">
        <v>1.05</v>
      </c>
      <c r="P3545">
        <v>1.052</v>
      </c>
      <c r="Q3545">
        <v>1.046</v>
      </c>
      <c r="R3545">
        <v>0.68600000000000005</v>
      </c>
      <c r="S3545">
        <v>0.23899999999999999</v>
      </c>
    </row>
    <row r="3546" spans="1:19" x14ac:dyDescent="0.3">
      <c r="A3546">
        <v>480</v>
      </c>
      <c r="B3546">
        <v>-0.42299999999999999</v>
      </c>
      <c r="C3546">
        <v>-1.423</v>
      </c>
      <c r="D3546">
        <v>-2.42</v>
      </c>
      <c r="E3546">
        <v>-3.1389999999999998</v>
      </c>
      <c r="F3546">
        <v>-3.24</v>
      </c>
      <c r="G3546">
        <v>2.5</v>
      </c>
      <c r="H3546">
        <v>0</v>
      </c>
      <c r="I3546">
        <v>2.2959999999999998</v>
      </c>
      <c r="J3546">
        <v>-0.43</v>
      </c>
      <c r="K3546">
        <v>-1.425</v>
      </c>
      <c r="L3546">
        <v>-2.419</v>
      </c>
      <c r="M3546">
        <v>-3.1339999999999999</v>
      </c>
      <c r="N3546">
        <v>-3.2160000000000002</v>
      </c>
      <c r="O3546">
        <v>1.05</v>
      </c>
      <c r="P3546">
        <v>1.052</v>
      </c>
      <c r="Q3546">
        <v>1.046</v>
      </c>
      <c r="R3546">
        <v>0.68100000000000005</v>
      </c>
      <c r="S3546">
        <v>0.23599999999999999</v>
      </c>
    </row>
    <row r="3547" spans="1:19" x14ac:dyDescent="0.3">
      <c r="A3547">
        <v>540</v>
      </c>
      <c r="B3547">
        <v>-0.42299999999999999</v>
      </c>
      <c r="C3547">
        <v>-1.423</v>
      </c>
      <c r="D3547">
        <v>-2.42</v>
      </c>
      <c r="E3547">
        <v>-3.1389999999999998</v>
      </c>
      <c r="F3547">
        <v>-3.24</v>
      </c>
      <c r="G3547">
        <v>2.5</v>
      </c>
      <c r="H3547">
        <v>0</v>
      </c>
      <c r="I3547">
        <v>2.2959999999999998</v>
      </c>
      <c r="J3547">
        <v>-0.43</v>
      </c>
      <c r="K3547">
        <v>-1.425</v>
      </c>
      <c r="L3547">
        <v>-2.419</v>
      </c>
      <c r="M3547">
        <v>-3.1320000000000001</v>
      </c>
      <c r="N3547">
        <v>-3.2130000000000001</v>
      </c>
      <c r="O3547">
        <v>1.05</v>
      </c>
      <c r="P3547">
        <v>1.0509999999999999</v>
      </c>
      <c r="Q3547">
        <v>1.0449999999999999</v>
      </c>
      <c r="R3547">
        <v>0.67700000000000005</v>
      </c>
      <c r="S3547">
        <v>0.23300000000000001</v>
      </c>
    </row>
    <row r="3548" spans="1:19" x14ac:dyDescent="0.3">
      <c r="A3548">
        <v>600</v>
      </c>
      <c r="B3548">
        <v>-0.42299999999999999</v>
      </c>
      <c r="C3548">
        <v>-1.423</v>
      </c>
      <c r="D3548">
        <v>-2.42</v>
      </c>
      <c r="E3548">
        <v>-3.1389999999999998</v>
      </c>
      <c r="F3548">
        <v>-3.24</v>
      </c>
      <c r="G3548">
        <v>2.5</v>
      </c>
      <c r="H3548">
        <v>0</v>
      </c>
      <c r="I3548">
        <v>2.2959999999999998</v>
      </c>
      <c r="J3548">
        <v>-0.43</v>
      </c>
      <c r="K3548">
        <v>-1.4259999999999999</v>
      </c>
      <c r="L3548">
        <v>-2.419</v>
      </c>
      <c r="M3548">
        <v>-3.13</v>
      </c>
      <c r="N3548">
        <v>-3.21</v>
      </c>
      <c r="O3548">
        <v>1.05</v>
      </c>
      <c r="P3548">
        <v>1.0509999999999999</v>
      </c>
      <c r="Q3548">
        <v>1.0449999999999999</v>
      </c>
      <c r="R3548">
        <v>0.67300000000000004</v>
      </c>
      <c r="S3548">
        <v>0.23100000000000001</v>
      </c>
    </row>
    <row r="3550" spans="1:19" x14ac:dyDescent="0.3">
      <c r="A3550" t="s">
        <v>0</v>
      </c>
      <c r="B3550" t="s">
        <v>274</v>
      </c>
    </row>
    <row r="3551" spans="1:19" x14ac:dyDescent="0.3">
      <c r="A3551">
        <v>0</v>
      </c>
      <c r="B3551">
        <v>-0.42299999999999999</v>
      </c>
      <c r="C3551">
        <v>-1.423</v>
      </c>
      <c r="D3551">
        <v>-2.42</v>
      </c>
      <c r="E3551">
        <v>-3.1320000000000001</v>
      </c>
      <c r="F3551">
        <v>-3.23</v>
      </c>
      <c r="G3551">
        <v>2.5</v>
      </c>
      <c r="H3551">
        <v>0</v>
      </c>
      <c r="I3551">
        <v>2.7469999999999999</v>
      </c>
      <c r="J3551">
        <v>-0.42299999999999999</v>
      </c>
      <c r="K3551">
        <v>-1.423</v>
      </c>
      <c r="L3551">
        <v>-2.42</v>
      </c>
      <c r="M3551">
        <v>-3.1320000000000001</v>
      </c>
      <c r="N3551">
        <v>-3.23</v>
      </c>
      <c r="O3551">
        <v>1.0389999999999999</v>
      </c>
      <c r="P3551">
        <v>1.0389999999999999</v>
      </c>
      <c r="Q3551">
        <v>1.0329999999999999</v>
      </c>
      <c r="R3551">
        <v>0.67900000000000005</v>
      </c>
      <c r="S3551">
        <v>0.27100000000000002</v>
      </c>
    </row>
    <row r="3552" spans="1:19" x14ac:dyDescent="0.3">
      <c r="A3552">
        <v>60</v>
      </c>
      <c r="B3552">
        <v>-0.42299999999999999</v>
      </c>
      <c r="C3552">
        <v>-1.423</v>
      </c>
      <c r="D3552">
        <v>-2.42</v>
      </c>
      <c r="E3552">
        <v>-3.1320000000000001</v>
      </c>
      <c r="F3552">
        <v>-3.23</v>
      </c>
      <c r="G3552">
        <v>2.5</v>
      </c>
      <c r="H3552">
        <v>0</v>
      </c>
      <c r="I3552">
        <v>2.7469999999999999</v>
      </c>
      <c r="J3552">
        <v>-0.42599999999999999</v>
      </c>
      <c r="K3552">
        <v>-1.423</v>
      </c>
      <c r="L3552">
        <v>-2.42</v>
      </c>
      <c r="M3552">
        <v>-3.1309999999999998</v>
      </c>
      <c r="N3552">
        <v>-3.2330000000000001</v>
      </c>
      <c r="O3552">
        <v>1.0429999999999999</v>
      </c>
      <c r="P3552">
        <v>1.05</v>
      </c>
      <c r="Q3552">
        <v>1.0429999999999999</v>
      </c>
      <c r="R3552">
        <v>0.68200000000000005</v>
      </c>
      <c r="S3552">
        <v>0.28000000000000003</v>
      </c>
    </row>
    <row r="3553" spans="1:19" x14ac:dyDescent="0.3">
      <c r="A3553">
        <v>120</v>
      </c>
      <c r="B3553">
        <v>-0.42299999999999999</v>
      </c>
      <c r="C3553">
        <v>-1.423</v>
      </c>
      <c r="D3553">
        <v>-2.42</v>
      </c>
      <c r="E3553">
        <v>-3.1320000000000001</v>
      </c>
      <c r="F3553">
        <v>-3.23</v>
      </c>
      <c r="G3553">
        <v>2.5</v>
      </c>
      <c r="H3553">
        <v>0</v>
      </c>
      <c r="I3553">
        <v>2.7469999999999999</v>
      </c>
      <c r="J3553">
        <v>-0.42699999999999999</v>
      </c>
      <c r="K3553">
        <v>-1.423</v>
      </c>
      <c r="L3553">
        <v>-2.42</v>
      </c>
      <c r="M3553">
        <v>-3.1309999999999998</v>
      </c>
      <c r="N3553">
        <v>-3.2360000000000002</v>
      </c>
      <c r="O3553">
        <v>1.0449999999999999</v>
      </c>
      <c r="P3553">
        <v>1.0509999999999999</v>
      </c>
      <c r="Q3553">
        <v>1.046</v>
      </c>
      <c r="R3553">
        <v>0.68600000000000005</v>
      </c>
      <c r="S3553">
        <v>0.28799999999999998</v>
      </c>
    </row>
    <row r="3554" spans="1:19" x14ac:dyDescent="0.3">
      <c r="A3554">
        <v>180</v>
      </c>
      <c r="B3554">
        <v>-0.42299999999999999</v>
      </c>
      <c r="C3554">
        <v>-1.423</v>
      </c>
      <c r="D3554">
        <v>-2.42</v>
      </c>
      <c r="E3554">
        <v>-3.1320000000000001</v>
      </c>
      <c r="F3554">
        <v>-3.23</v>
      </c>
      <c r="G3554">
        <v>2.5</v>
      </c>
      <c r="H3554">
        <v>0</v>
      </c>
      <c r="I3554">
        <v>2.7469999999999999</v>
      </c>
      <c r="J3554">
        <v>-0.42799999999999999</v>
      </c>
      <c r="K3554">
        <v>-1.423</v>
      </c>
      <c r="L3554">
        <v>-2.419</v>
      </c>
      <c r="M3554">
        <v>-3.1309999999999998</v>
      </c>
      <c r="N3554">
        <v>-3.2389999999999999</v>
      </c>
      <c r="O3554">
        <v>1.0469999999999999</v>
      </c>
      <c r="P3554">
        <v>1.0529999999999999</v>
      </c>
      <c r="Q3554">
        <v>1.044</v>
      </c>
      <c r="R3554">
        <v>0.68600000000000005</v>
      </c>
      <c r="S3554">
        <v>0.29399999999999998</v>
      </c>
    </row>
    <row r="3555" spans="1:19" x14ac:dyDescent="0.3">
      <c r="A3555">
        <v>240</v>
      </c>
      <c r="B3555">
        <v>-0.42299999999999999</v>
      </c>
      <c r="C3555">
        <v>-1.423</v>
      </c>
      <c r="D3555">
        <v>-2.42</v>
      </c>
      <c r="E3555">
        <v>-3.1320000000000001</v>
      </c>
      <c r="F3555">
        <v>-3.23</v>
      </c>
      <c r="G3555">
        <v>2.5</v>
      </c>
      <c r="H3555">
        <v>0</v>
      </c>
      <c r="I3555">
        <v>2.7469999999999999</v>
      </c>
      <c r="J3555">
        <v>-0.42899999999999999</v>
      </c>
      <c r="K3555">
        <v>-1.423</v>
      </c>
      <c r="L3555">
        <v>-2.419</v>
      </c>
      <c r="M3555">
        <v>-3.13</v>
      </c>
      <c r="N3555">
        <v>-3.242</v>
      </c>
      <c r="O3555">
        <v>1.048</v>
      </c>
      <c r="P3555">
        <v>1.054</v>
      </c>
      <c r="Q3555">
        <v>1.0449999999999999</v>
      </c>
      <c r="R3555">
        <v>0.68300000000000005</v>
      </c>
      <c r="S3555">
        <v>0.29899999999999999</v>
      </c>
    </row>
    <row r="3556" spans="1:19" x14ac:dyDescent="0.3">
      <c r="A3556">
        <v>300</v>
      </c>
      <c r="B3556">
        <v>-0.42299999999999999</v>
      </c>
      <c r="C3556">
        <v>-1.423</v>
      </c>
      <c r="D3556">
        <v>-2.42</v>
      </c>
      <c r="E3556">
        <v>-3.1320000000000001</v>
      </c>
      <c r="F3556">
        <v>-3.23</v>
      </c>
      <c r="G3556">
        <v>2.5</v>
      </c>
      <c r="H3556">
        <v>0</v>
      </c>
      <c r="I3556">
        <v>2.7469999999999999</v>
      </c>
      <c r="J3556">
        <v>-0.42899999999999999</v>
      </c>
      <c r="K3556">
        <v>-1.4239999999999999</v>
      </c>
      <c r="L3556">
        <v>-2.419</v>
      </c>
      <c r="M3556">
        <v>-3.129</v>
      </c>
      <c r="N3556">
        <v>-3.2450000000000001</v>
      </c>
      <c r="O3556">
        <v>1.0489999999999999</v>
      </c>
      <c r="P3556">
        <v>1.0529999999999999</v>
      </c>
      <c r="Q3556">
        <v>1.046</v>
      </c>
      <c r="R3556">
        <v>0.68300000000000005</v>
      </c>
      <c r="S3556">
        <v>0.30499999999999999</v>
      </c>
    </row>
    <row r="3557" spans="1:19" x14ac:dyDescent="0.3">
      <c r="A3557">
        <v>360</v>
      </c>
      <c r="B3557">
        <v>-0.42299999999999999</v>
      </c>
      <c r="C3557">
        <v>-1.423</v>
      </c>
      <c r="D3557">
        <v>-2.42</v>
      </c>
      <c r="E3557">
        <v>-3.1320000000000001</v>
      </c>
      <c r="F3557">
        <v>-3.23</v>
      </c>
      <c r="G3557">
        <v>2.5</v>
      </c>
      <c r="H3557">
        <v>0</v>
      </c>
      <c r="I3557">
        <v>2.7469999999999999</v>
      </c>
      <c r="J3557">
        <v>-0.42899999999999999</v>
      </c>
      <c r="K3557">
        <v>-1.4239999999999999</v>
      </c>
      <c r="L3557">
        <v>-2.419</v>
      </c>
      <c r="M3557">
        <v>-3.1309999999999998</v>
      </c>
      <c r="N3557">
        <v>-3.2480000000000002</v>
      </c>
      <c r="O3557">
        <v>1.0489999999999999</v>
      </c>
      <c r="P3557">
        <v>1.052</v>
      </c>
      <c r="Q3557">
        <v>1.0449999999999999</v>
      </c>
      <c r="R3557">
        <v>0.68799999999999994</v>
      </c>
      <c r="S3557">
        <v>0.31</v>
      </c>
    </row>
    <row r="3558" spans="1:19" x14ac:dyDescent="0.3">
      <c r="A3558">
        <v>420</v>
      </c>
      <c r="B3558">
        <v>-0.42299999999999999</v>
      </c>
      <c r="C3558">
        <v>-1.423</v>
      </c>
      <c r="D3558">
        <v>-2.42</v>
      </c>
      <c r="E3558">
        <v>-3.1320000000000001</v>
      </c>
      <c r="F3558">
        <v>-3.23</v>
      </c>
      <c r="G3558">
        <v>2.5</v>
      </c>
      <c r="H3558">
        <v>0</v>
      </c>
      <c r="I3558">
        <v>2.7469999999999999</v>
      </c>
      <c r="J3558">
        <v>-0.43</v>
      </c>
      <c r="K3558">
        <v>-1.4239999999999999</v>
      </c>
      <c r="L3558">
        <v>-2.419</v>
      </c>
      <c r="M3558">
        <v>-3.1320000000000001</v>
      </c>
      <c r="N3558">
        <v>-3.2509999999999999</v>
      </c>
      <c r="O3558">
        <v>1.05</v>
      </c>
      <c r="P3558">
        <v>1.052</v>
      </c>
      <c r="Q3558">
        <v>1.044</v>
      </c>
      <c r="R3558">
        <v>0.69299999999999995</v>
      </c>
      <c r="S3558">
        <v>0.314</v>
      </c>
    </row>
    <row r="3559" spans="1:19" x14ac:dyDescent="0.3">
      <c r="A3559">
        <v>480</v>
      </c>
      <c r="B3559">
        <v>-0.42299999999999999</v>
      </c>
      <c r="C3559">
        <v>-1.423</v>
      </c>
      <c r="D3559">
        <v>-2.42</v>
      </c>
      <c r="E3559">
        <v>-3.1320000000000001</v>
      </c>
      <c r="F3559">
        <v>-3.23</v>
      </c>
      <c r="G3559">
        <v>2.5</v>
      </c>
      <c r="H3559">
        <v>0</v>
      </c>
      <c r="I3559">
        <v>2.7469999999999999</v>
      </c>
      <c r="J3559">
        <v>-0.43</v>
      </c>
      <c r="K3559">
        <v>-1.425</v>
      </c>
      <c r="L3559">
        <v>-2.419</v>
      </c>
      <c r="M3559">
        <v>-3.1339999999999999</v>
      </c>
      <c r="N3559">
        <v>-3.254</v>
      </c>
      <c r="O3559">
        <v>1.05</v>
      </c>
      <c r="P3559">
        <v>1.052</v>
      </c>
      <c r="Q3559">
        <v>1.0449999999999999</v>
      </c>
      <c r="R3559">
        <v>0.69799999999999995</v>
      </c>
      <c r="S3559">
        <v>0.316</v>
      </c>
    </row>
    <row r="3560" spans="1:19" x14ac:dyDescent="0.3">
      <c r="A3560">
        <v>540</v>
      </c>
      <c r="B3560">
        <v>-0.42299999999999999</v>
      </c>
      <c r="C3560">
        <v>-1.423</v>
      </c>
      <c r="D3560">
        <v>-2.42</v>
      </c>
      <c r="E3560">
        <v>-3.1320000000000001</v>
      </c>
      <c r="F3560">
        <v>-3.23</v>
      </c>
      <c r="G3560">
        <v>2.5</v>
      </c>
      <c r="H3560">
        <v>0</v>
      </c>
      <c r="I3560">
        <v>2.7469999999999999</v>
      </c>
      <c r="J3560">
        <v>-0.43</v>
      </c>
      <c r="K3560">
        <v>-1.425</v>
      </c>
      <c r="L3560">
        <v>-2.419</v>
      </c>
      <c r="M3560">
        <v>-3.1360000000000001</v>
      </c>
      <c r="N3560">
        <v>-3.2570000000000001</v>
      </c>
      <c r="O3560">
        <v>1.05</v>
      </c>
      <c r="P3560">
        <v>1.0509999999999999</v>
      </c>
      <c r="Q3560">
        <v>1.0449999999999999</v>
      </c>
      <c r="R3560">
        <v>0.70299999999999996</v>
      </c>
      <c r="S3560">
        <v>0.318</v>
      </c>
    </row>
    <row r="3561" spans="1:19" x14ac:dyDescent="0.3">
      <c r="A3561">
        <v>600</v>
      </c>
      <c r="B3561">
        <v>-0.42299999999999999</v>
      </c>
      <c r="C3561">
        <v>-1.423</v>
      </c>
      <c r="D3561">
        <v>-2.42</v>
      </c>
      <c r="E3561">
        <v>-3.1320000000000001</v>
      </c>
      <c r="F3561">
        <v>-3.23</v>
      </c>
      <c r="G3561">
        <v>2.5</v>
      </c>
      <c r="H3561">
        <v>0</v>
      </c>
      <c r="I3561">
        <v>2.7469999999999999</v>
      </c>
      <c r="J3561">
        <v>-0.43</v>
      </c>
      <c r="K3561">
        <v>-1.4259999999999999</v>
      </c>
      <c r="L3561">
        <v>-2.419</v>
      </c>
      <c r="M3561">
        <v>-3.1389999999999998</v>
      </c>
      <c r="N3561">
        <v>-3.26</v>
      </c>
      <c r="O3561">
        <v>1.05</v>
      </c>
      <c r="P3561">
        <v>1.0509999999999999</v>
      </c>
      <c r="Q3561">
        <v>1.0449999999999999</v>
      </c>
      <c r="R3561">
        <v>0.70699999999999996</v>
      </c>
      <c r="S3561">
        <v>0.32</v>
      </c>
    </row>
    <row r="3563" spans="1:19" x14ac:dyDescent="0.3">
      <c r="A3563" t="s">
        <v>0</v>
      </c>
      <c r="B3563" t="s">
        <v>275</v>
      </c>
    </row>
    <row r="3564" spans="1:19" x14ac:dyDescent="0.3">
      <c r="A3564">
        <v>0</v>
      </c>
      <c r="B3564">
        <v>-0.42299999999999999</v>
      </c>
      <c r="C3564">
        <v>-1.423</v>
      </c>
      <c r="D3564">
        <v>-2.42</v>
      </c>
      <c r="E3564">
        <v>-3.1320000000000001</v>
      </c>
      <c r="F3564">
        <v>-3.23</v>
      </c>
      <c r="G3564">
        <v>2.5</v>
      </c>
      <c r="H3564">
        <v>0</v>
      </c>
      <c r="I3564">
        <v>2.5259999999999998</v>
      </c>
      <c r="J3564">
        <v>-0.42299999999999999</v>
      </c>
      <c r="K3564">
        <v>-1.423</v>
      </c>
      <c r="L3564">
        <v>-2.42</v>
      </c>
      <c r="M3564">
        <v>-3.1320000000000001</v>
      </c>
      <c r="N3564">
        <v>-3.23</v>
      </c>
      <c r="O3564">
        <v>1.0389999999999999</v>
      </c>
      <c r="P3564">
        <v>1.0389999999999999</v>
      </c>
      <c r="Q3564">
        <v>1.0329999999999999</v>
      </c>
      <c r="R3564">
        <v>0.67900000000000005</v>
      </c>
      <c r="S3564">
        <v>0.27100000000000002</v>
      </c>
    </row>
    <row r="3565" spans="1:19" x14ac:dyDescent="0.3">
      <c r="A3565">
        <v>60</v>
      </c>
      <c r="B3565">
        <v>-0.42299999999999999</v>
      </c>
      <c r="C3565">
        <v>-1.423</v>
      </c>
      <c r="D3565">
        <v>-2.42</v>
      </c>
      <c r="E3565">
        <v>-3.1320000000000001</v>
      </c>
      <c r="F3565">
        <v>-3.23</v>
      </c>
      <c r="G3565">
        <v>2.5</v>
      </c>
      <c r="H3565">
        <v>0</v>
      </c>
      <c r="I3565">
        <v>2.5259999999999998</v>
      </c>
      <c r="J3565">
        <v>-0.42599999999999999</v>
      </c>
      <c r="K3565">
        <v>-1.423</v>
      </c>
      <c r="L3565">
        <v>-2.42</v>
      </c>
      <c r="M3565">
        <v>-3.1309999999999998</v>
      </c>
      <c r="N3565">
        <v>-3.23</v>
      </c>
      <c r="O3565">
        <v>1.0429999999999999</v>
      </c>
      <c r="P3565">
        <v>1.0489999999999999</v>
      </c>
      <c r="Q3565">
        <v>1.0429999999999999</v>
      </c>
      <c r="R3565">
        <v>0.68300000000000005</v>
      </c>
      <c r="S3565">
        <v>0.27200000000000002</v>
      </c>
    </row>
    <row r="3566" spans="1:19" x14ac:dyDescent="0.3">
      <c r="A3566">
        <v>120</v>
      </c>
      <c r="B3566">
        <v>-0.42299999999999999</v>
      </c>
      <c r="C3566">
        <v>-1.423</v>
      </c>
      <c r="D3566">
        <v>-2.42</v>
      </c>
      <c r="E3566">
        <v>-3.1320000000000001</v>
      </c>
      <c r="F3566">
        <v>-3.23</v>
      </c>
      <c r="G3566">
        <v>2.5</v>
      </c>
      <c r="H3566">
        <v>0</v>
      </c>
      <c r="I3566">
        <v>2.5259999999999998</v>
      </c>
      <c r="J3566">
        <v>-0.42699999999999999</v>
      </c>
      <c r="K3566">
        <v>-1.423</v>
      </c>
      <c r="L3566">
        <v>-2.42</v>
      </c>
      <c r="M3566">
        <v>-3.1309999999999998</v>
      </c>
      <c r="N3566">
        <v>-3.23</v>
      </c>
      <c r="O3566">
        <v>1.0449999999999999</v>
      </c>
      <c r="P3566">
        <v>1.0509999999999999</v>
      </c>
      <c r="Q3566">
        <v>1.0449999999999999</v>
      </c>
      <c r="R3566">
        <v>0.68500000000000005</v>
      </c>
      <c r="S3566">
        <v>0.27200000000000002</v>
      </c>
    </row>
    <row r="3567" spans="1:19" x14ac:dyDescent="0.3">
      <c r="A3567">
        <v>180</v>
      </c>
      <c r="B3567">
        <v>-0.42299999999999999</v>
      </c>
      <c r="C3567">
        <v>-1.423</v>
      </c>
      <c r="D3567">
        <v>-2.42</v>
      </c>
      <c r="E3567">
        <v>-3.1320000000000001</v>
      </c>
      <c r="F3567">
        <v>-3.23</v>
      </c>
      <c r="G3567">
        <v>2.5</v>
      </c>
      <c r="H3567">
        <v>0</v>
      </c>
      <c r="I3567">
        <v>2.5259999999999998</v>
      </c>
      <c r="J3567">
        <v>-0.42799999999999999</v>
      </c>
      <c r="K3567">
        <v>-1.423</v>
      </c>
      <c r="L3567">
        <v>-2.419</v>
      </c>
      <c r="M3567">
        <v>-3.1309999999999998</v>
      </c>
      <c r="N3567">
        <v>-3.23</v>
      </c>
      <c r="O3567">
        <v>1.046</v>
      </c>
      <c r="P3567">
        <v>1.054</v>
      </c>
      <c r="Q3567">
        <v>1.044</v>
      </c>
      <c r="R3567">
        <v>0.68500000000000005</v>
      </c>
      <c r="S3567">
        <v>0.27200000000000002</v>
      </c>
    </row>
    <row r="3568" spans="1:19" x14ac:dyDescent="0.3">
      <c r="A3568">
        <v>240</v>
      </c>
      <c r="B3568">
        <v>-0.42299999999999999</v>
      </c>
      <c r="C3568">
        <v>-1.423</v>
      </c>
      <c r="D3568">
        <v>-2.42</v>
      </c>
      <c r="E3568">
        <v>-3.1320000000000001</v>
      </c>
      <c r="F3568">
        <v>-3.23</v>
      </c>
      <c r="G3568">
        <v>2.5</v>
      </c>
      <c r="H3568">
        <v>0</v>
      </c>
      <c r="I3568">
        <v>2.5259999999999998</v>
      </c>
      <c r="J3568">
        <v>-0.42899999999999999</v>
      </c>
      <c r="K3568">
        <v>-1.423</v>
      </c>
      <c r="L3568">
        <v>-2.419</v>
      </c>
      <c r="M3568">
        <v>-3.1309999999999998</v>
      </c>
      <c r="N3568">
        <v>-3.23</v>
      </c>
      <c r="O3568">
        <v>1.048</v>
      </c>
      <c r="P3568">
        <v>1.054</v>
      </c>
      <c r="Q3568">
        <v>1.0449999999999999</v>
      </c>
      <c r="R3568">
        <v>0.68600000000000005</v>
      </c>
      <c r="S3568">
        <v>0.27200000000000002</v>
      </c>
    </row>
    <row r="3569" spans="1:19" x14ac:dyDescent="0.3">
      <c r="A3569">
        <v>300</v>
      </c>
      <c r="B3569">
        <v>-0.42299999999999999</v>
      </c>
      <c r="C3569">
        <v>-1.423</v>
      </c>
      <c r="D3569">
        <v>-2.42</v>
      </c>
      <c r="E3569">
        <v>-3.1320000000000001</v>
      </c>
      <c r="F3569">
        <v>-3.23</v>
      </c>
      <c r="G3569">
        <v>2.5</v>
      </c>
      <c r="H3569">
        <v>0</v>
      </c>
      <c r="I3569">
        <v>2.5259999999999998</v>
      </c>
      <c r="J3569">
        <v>-0.42899999999999999</v>
      </c>
      <c r="K3569">
        <v>-1.423</v>
      </c>
      <c r="L3569">
        <v>-2.419</v>
      </c>
      <c r="M3569">
        <v>-3.13</v>
      </c>
      <c r="N3569">
        <v>-3.23</v>
      </c>
      <c r="O3569">
        <v>1.0489999999999999</v>
      </c>
      <c r="P3569">
        <v>1.0529999999999999</v>
      </c>
      <c r="Q3569">
        <v>1.0449999999999999</v>
      </c>
      <c r="R3569">
        <v>0.68600000000000005</v>
      </c>
      <c r="S3569">
        <v>0.27400000000000002</v>
      </c>
    </row>
    <row r="3570" spans="1:19" x14ac:dyDescent="0.3">
      <c r="A3570">
        <v>360</v>
      </c>
      <c r="B3570">
        <v>-0.42299999999999999</v>
      </c>
      <c r="C3570">
        <v>-1.423</v>
      </c>
      <c r="D3570">
        <v>-2.42</v>
      </c>
      <c r="E3570">
        <v>-3.1320000000000001</v>
      </c>
      <c r="F3570">
        <v>-3.23</v>
      </c>
      <c r="G3570">
        <v>2.5</v>
      </c>
      <c r="H3570">
        <v>0</v>
      </c>
      <c r="I3570">
        <v>2.5259999999999998</v>
      </c>
      <c r="J3570">
        <v>-0.42899999999999999</v>
      </c>
      <c r="K3570">
        <v>-1.4239999999999999</v>
      </c>
      <c r="L3570">
        <v>-2.419</v>
      </c>
      <c r="M3570">
        <v>-3.1309999999999998</v>
      </c>
      <c r="N3570">
        <v>-3.23</v>
      </c>
      <c r="O3570">
        <v>1.0489999999999999</v>
      </c>
      <c r="P3570">
        <v>1.0529999999999999</v>
      </c>
      <c r="Q3570">
        <v>1.0449999999999999</v>
      </c>
      <c r="R3570">
        <v>0.68700000000000006</v>
      </c>
      <c r="S3570">
        <v>0.27500000000000002</v>
      </c>
    </row>
    <row r="3571" spans="1:19" x14ac:dyDescent="0.3">
      <c r="A3571">
        <v>420</v>
      </c>
      <c r="B3571">
        <v>-0.42299999999999999</v>
      </c>
      <c r="C3571">
        <v>-1.423</v>
      </c>
      <c r="D3571">
        <v>-2.42</v>
      </c>
      <c r="E3571">
        <v>-3.1320000000000001</v>
      </c>
      <c r="F3571">
        <v>-3.23</v>
      </c>
      <c r="G3571">
        <v>2.5</v>
      </c>
      <c r="H3571">
        <v>0</v>
      </c>
      <c r="I3571">
        <v>2.5259999999999998</v>
      </c>
      <c r="J3571">
        <v>-0.43</v>
      </c>
      <c r="K3571">
        <v>-1.4239999999999999</v>
      </c>
      <c r="L3571">
        <v>-2.419</v>
      </c>
      <c r="M3571">
        <v>-3.1309999999999998</v>
      </c>
      <c r="N3571">
        <v>-3.23</v>
      </c>
      <c r="O3571">
        <v>1.05</v>
      </c>
      <c r="P3571">
        <v>1.052</v>
      </c>
      <c r="Q3571">
        <v>1.0449999999999999</v>
      </c>
      <c r="R3571">
        <v>0.68700000000000006</v>
      </c>
      <c r="S3571">
        <v>0.27500000000000002</v>
      </c>
    </row>
    <row r="3572" spans="1:19" x14ac:dyDescent="0.3">
      <c r="A3572">
        <v>480</v>
      </c>
      <c r="B3572">
        <v>-0.42299999999999999</v>
      </c>
      <c r="C3572">
        <v>-1.423</v>
      </c>
      <c r="D3572">
        <v>-2.42</v>
      </c>
      <c r="E3572">
        <v>-3.1320000000000001</v>
      </c>
      <c r="F3572">
        <v>-3.23</v>
      </c>
      <c r="G3572">
        <v>2.5</v>
      </c>
      <c r="H3572">
        <v>0</v>
      </c>
      <c r="I3572">
        <v>2.5259999999999998</v>
      </c>
      <c r="J3572">
        <v>-0.43</v>
      </c>
      <c r="K3572">
        <v>-1.425</v>
      </c>
      <c r="L3572">
        <v>-2.419</v>
      </c>
      <c r="M3572">
        <v>-3.1309999999999998</v>
      </c>
      <c r="N3572">
        <v>-3.23</v>
      </c>
      <c r="O3572">
        <v>1.05</v>
      </c>
      <c r="P3572">
        <v>1.0509999999999999</v>
      </c>
      <c r="Q3572">
        <v>1.0449999999999999</v>
      </c>
      <c r="R3572">
        <v>0.68700000000000006</v>
      </c>
      <c r="S3572">
        <v>0.27500000000000002</v>
      </c>
    </row>
    <row r="3573" spans="1:19" x14ac:dyDescent="0.3">
      <c r="A3573">
        <v>540</v>
      </c>
      <c r="B3573">
        <v>-0.42299999999999999</v>
      </c>
      <c r="C3573">
        <v>-1.423</v>
      </c>
      <c r="D3573">
        <v>-2.42</v>
      </c>
      <c r="E3573">
        <v>-3.1320000000000001</v>
      </c>
      <c r="F3573">
        <v>-3.23</v>
      </c>
      <c r="G3573">
        <v>2.5</v>
      </c>
      <c r="H3573">
        <v>0</v>
      </c>
      <c r="I3573">
        <v>2.5259999999999998</v>
      </c>
      <c r="J3573">
        <v>-0.43</v>
      </c>
      <c r="K3573">
        <v>-1.425</v>
      </c>
      <c r="L3573">
        <v>-2.419</v>
      </c>
      <c r="M3573">
        <v>-3.1309999999999998</v>
      </c>
      <c r="N3573">
        <v>-3.23</v>
      </c>
      <c r="O3573">
        <v>1.05</v>
      </c>
      <c r="P3573">
        <v>1.0509999999999999</v>
      </c>
      <c r="Q3573">
        <v>1.0449999999999999</v>
      </c>
      <c r="R3573">
        <v>0.68700000000000006</v>
      </c>
      <c r="S3573">
        <v>0.27500000000000002</v>
      </c>
    </row>
    <row r="3574" spans="1:19" x14ac:dyDescent="0.3">
      <c r="A3574">
        <v>600</v>
      </c>
      <c r="B3574">
        <v>-0.42299999999999999</v>
      </c>
      <c r="C3574">
        <v>-1.423</v>
      </c>
      <c r="D3574">
        <v>-2.42</v>
      </c>
      <c r="E3574">
        <v>-3.1320000000000001</v>
      </c>
      <c r="F3574">
        <v>-3.23</v>
      </c>
      <c r="G3574">
        <v>2.5</v>
      </c>
      <c r="H3574">
        <v>0</v>
      </c>
      <c r="I3574">
        <v>2.5259999999999998</v>
      </c>
      <c r="J3574">
        <v>-0.43</v>
      </c>
      <c r="K3574">
        <v>-1.4259999999999999</v>
      </c>
      <c r="L3574">
        <v>-2.419</v>
      </c>
      <c r="M3574">
        <v>-3.1309999999999998</v>
      </c>
      <c r="N3574">
        <v>-3.23</v>
      </c>
      <c r="O3574">
        <v>1.05</v>
      </c>
      <c r="P3574">
        <v>1.0509999999999999</v>
      </c>
      <c r="Q3574">
        <v>1.0449999999999999</v>
      </c>
      <c r="R3574">
        <v>0.68700000000000006</v>
      </c>
      <c r="S3574">
        <v>0.27500000000000002</v>
      </c>
    </row>
    <row r="3576" spans="1:19" x14ac:dyDescent="0.3">
      <c r="A3576" t="s">
        <v>0</v>
      </c>
      <c r="B3576" t="s">
        <v>276</v>
      </c>
    </row>
    <row r="3577" spans="1:19" x14ac:dyDescent="0.3">
      <c r="A3577">
        <v>0</v>
      </c>
      <c r="B3577">
        <v>-0.42299999999999999</v>
      </c>
      <c r="C3577">
        <v>-1.423</v>
      </c>
      <c r="D3577">
        <v>-2.42</v>
      </c>
      <c r="E3577">
        <v>-3.1320000000000001</v>
      </c>
      <c r="F3577">
        <v>-3.23</v>
      </c>
      <c r="G3577">
        <v>2.5</v>
      </c>
      <c r="H3577">
        <v>0</v>
      </c>
      <c r="I3577">
        <v>2.2919999999999998</v>
      </c>
      <c r="J3577">
        <v>-0.42299999999999999</v>
      </c>
      <c r="K3577">
        <v>-1.423</v>
      </c>
      <c r="L3577">
        <v>-2.42</v>
      </c>
      <c r="M3577">
        <v>-3.1320000000000001</v>
      </c>
      <c r="N3577">
        <v>-3.23</v>
      </c>
      <c r="O3577">
        <v>1.0389999999999999</v>
      </c>
      <c r="P3577">
        <v>1.0389999999999999</v>
      </c>
      <c r="Q3577">
        <v>1.0329999999999999</v>
      </c>
      <c r="R3577">
        <v>0.67900000000000005</v>
      </c>
      <c r="S3577">
        <v>0.27100000000000002</v>
      </c>
    </row>
    <row r="3578" spans="1:19" x14ac:dyDescent="0.3">
      <c r="A3578">
        <v>60</v>
      </c>
      <c r="B3578">
        <v>-0.42299999999999999</v>
      </c>
      <c r="C3578">
        <v>-1.423</v>
      </c>
      <c r="D3578">
        <v>-2.42</v>
      </c>
      <c r="E3578">
        <v>-3.1320000000000001</v>
      </c>
      <c r="F3578">
        <v>-3.23</v>
      </c>
      <c r="G3578">
        <v>2.5</v>
      </c>
      <c r="H3578">
        <v>0</v>
      </c>
      <c r="I3578">
        <v>2.2919999999999998</v>
      </c>
      <c r="J3578">
        <v>-0.42599999999999999</v>
      </c>
      <c r="K3578">
        <v>-1.423</v>
      </c>
      <c r="L3578">
        <v>-2.42</v>
      </c>
      <c r="M3578">
        <v>-3.1320000000000001</v>
      </c>
      <c r="N3578">
        <v>-3.2269999999999999</v>
      </c>
      <c r="O3578">
        <v>1.0429999999999999</v>
      </c>
      <c r="P3578">
        <v>1.0489999999999999</v>
      </c>
      <c r="Q3578">
        <v>1.0429999999999999</v>
      </c>
      <c r="R3578">
        <v>0.68400000000000005</v>
      </c>
      <c r="S3578">
        <v>0.26400000000000001</v>
      </c>
    </row>
    <row r="3579" spans="1:19" x14ac:dyDescent="0.3">
      <c r="A3579">
        <v>120</v>
      </c>
      <c r="B3579">
        <v>-0.42299999999999999</v>
      </c>
      <c r="C3579">
        <v>-1.423</v>
      </c>
      <c r="D3579">
        <v>-2.42</v>
      </c>
      <c r="E3579">
        <v>-3.1320000000000001</v>
      </c>
      <c r="F3579">
        <v>-3.23</v>
      </c>
      <c r="G3579">
        <v>2.5</v>
      </c>
      <c r="H3579">
        <v>0</v>
      </c>
      <c r="I3579">
        <v>2.2919999999999998</v>
      </c>
      <c r="J3579">
        <v>-0.42699999999999999</v>
      </c>
      <c r="K3579">
        <v>-1.423</v>
      </c>
      <c r="L3579">
        <v>-2.42</v>
      </c>
      <c r="M3579">
        <v>-3.13</v>
      </c>
      <c r="N3579">
        <v>-3.2240000000000002</v>
      </c>
      <c r="O3579">
        <v>1.0449999999999999</v>
      </c>
      <c r="P3579">
        <v>1.0509999999999999</v>
      </c>
      <c r="Q3579">
        <v>1.044</v>
      </c>
      <c r="R3579">
        <v>0.68400000000000005</v>
      </c>
      <c r="S3579">
        <v>0.25700000000000001</v>
      </c>
    </row>
    <row r="3580" spans="1:19" x14ac:dyDescent="0.3">
      <c r="A3580">
        <v>180</v>
      </c>
      <c r="B3580">
        <v>-0.42299999999999999</v>
      </c>
      <c r="C3580">
        <v>-1.423</v>
      </c>
      <c r="D3580">
        <v>-2.42</v>
      </c>
      <c r="E3580">
        <v>-3.1320000000000001</v>
      </c>
      <c r="F3580">
        <v>-3.23</v>
      </c>
      <c r="G3580">
        <v>2.5</v>
      </c>
      <c r="H3580">
        <v>0</v>
      </c>
      <c r="I3580">
        <v>2.2919999999999998</v>
      </c>
      <c r="J3580">
        <v>-0.42799999999999999</v>
      </c>
      <c r="K3580">
        <v>-1.423</v>
      </c>
      <c r="L3580">
        <v>-2.42</v>
      </c>
      <c r="M3580">
        <v>-3.13</v>
      </c>
      <c r="N3580">
        <v>-3.2210000000000001</v>
      </c>
      <c r="O3580">
        <v>1.046</v>
      </c>
      <c r="P3580">
        <v>1.054</v>
      </c>
      <c r="Q3580">
        <v>1.0449999999999999</v>
      </c>
      <c r="R3580">
        <v>0.68400000000000005</v>
      </c>
      <c r="S3580">
        <v>0.251</v>
      </c>
    </row>
    <row r="3581" spans="1:19" x14ac:dyDescent="0.3">
      <c r="A3581">
        <v>240</v>
      </c>
      <c r="B3581">
        <v>-0.42299999999999999</v>
      </c>
      <c r="C3581">
        <v>-1.423</v>
      </c>
      <c r="D3581">
        <v>-2.42</v>
      </c>
      <c r="E3581">
        <v>-3.1320000000000001</v>
      </c>
      <c r="F3581">
        <v>-3.23</v>
      </c>
      <c r="G3581">
        <v>2.5</v>
      </c>
      <c r="H3581">
        <v>0</v>
      </c>
      <c r="I3581">
        <v>2.2919999999999998</v>
      </c>
      <c r="J3581">
        <v>-0.42899999999999999</v>
      </c>
      <c r="K3581">
        <v>-1.423</v>
      </c>
      <c r="L3581">
        <v>-2.419</v>
      </c>
      <c r="M3581">
        <v>-3.1320000000000001</v>
      </c>
      <c r="N3581">
        <v>-3.218</v>
      </c>
      <c r="O3581">
        <v>1.048</v>
      </c>
      <c r="P3581">
        <v>1.054</v>
      </c>
      <c r="Q3581">
        <v>1.0449999999999999</v>
      </c>
      <c r="R3581">
        <v>0.68899999999999995</v>
      </c>
      <c r="S3581">
        <v>0.245</v>
      </c>
    </row>
    <row r="3582" spans="1:19" x14ac:dyDescent="0.3">
      <c r="A3582">
        <v>300</v>
      </c>
      <c r="B3582">
        <v>-0.42299999999999999</v>
      </c>
      <c r="C3582">
        <v>-1.423</v>
      </c>
      <c r="D3582">
        <v>-2.42</v>
      </c>
      <c r="E3582">
        <v>-3.1320000000000001</v>
      </c>
      <c r="F3582">
        <v>-3.23</v>
      </c>
      <c r="G3582">
        <v>2.5</v>
      </c>
      <c r="H3582">
        <v>0</v>
      </c>
      <c r="I3582">
        <v>2.2919999999999998</v>
      </c>
      <c r="J3582">
        <v>-0.42899999999999999</v>
      </c>
      <c r="K3582">
        <v>-1.423</v>
      </c>
      <c r="L3582">
        <v>-2.419</v>
      </c>
      <c r="M3582">
        <v>-3.1320000000000001</v>
      </c>
      <c r="N3582">
        <v>-3.2149999999999999</v>
      </c>
      <c r="O3582">
        <v>1.0489999999999999</v>
      </c>
      <c r="P3582">
        <v>1.0529999999999999</v>
      </c>
      <c r="Q3582">
        <v>1.044</v>
      </c>
      <c r="R3582">
        <v>0.68899999999999995</v>
      </c>
      <c r="S3582">
        <v>0.24199999999999999</v>
      </c>
    </row>
    <row r="3583" spans="1:19" x14ac:dyDescent="0.3">
      <c r="A3583">
        <v>360</v>
      </c>
      <c r="B3583">
        <v>-0.42299999999999999</v>
      </c>
      <c r="C3583">
        <v>-1.423</v>
      </c>
      <c r="D3583">
        <v>-2.42</v>
      </c>
      <c r="E3583">
        <v>-3.1320000000000001</v>
      </c>
      <c r="F3583">
        <v>-3.23</v>
      </c>
      <c r="G3583">
        <v>2.5</v>
      </c>
      <c r="H3583">
        <v>0</v>
      </c>
      <c r="I3583">
        <v>2.2919999999999998</v>
      </c>
      <c r="J3583">
        <v>-0.42899999999999999</v>
      </c>
      <c r="K3583">
        <v>-1.4239999999999999</v>
      </c>
      <c r="L3583">
        <v>-2.419</v>
      </c>
      <c r="M3583">
        <v>-3.1309999999999998</v>
      </c>
      <c r="N3583">
        <v>-3.2120000000000002</v>
      </c>
      <c r="O3583">
        <v>1.0489999999999999</v>
      </c>
      <c r="P3583">
        <v>1.0529999999999999</v>
      </c>
      <c r="Q3583">
        <v>1.0449999999999999</v>
      </c>
      <c r="R3583">
        <v>0.68500000000000005</v>
      </c>
      <c r="S3583">
        <v>0.23899999999999999</v>
      </c>
    </row>
    <row r="3584" spans="1:19" x14ac:dyDescent="0.3">
      <c r="A3584">
        <v>420</v>
      </c>
      <c r="B3584">
        <v>-0.42299999999999999</v>
      </c>
      <c r="C3584">
        <v>-1.423</v>
      </c>
      <c r="D3584">
        <v>-2.42</v>
      </c>
      <c r="E3584">
        <v>-3.1320000000000001</v>
      </c>
      <c r="F3584">
        <v>-3.23</v>
      </c>
      <c r="G3584">
        <v>2.5</v>
      </c>
      <c r="H3584">
        <v>0</v>
      </c>
      <c r="I3584">
        <v>2.2919999999999998</v>
      </c>
      <c r="J3584">
        <v>-0.43</v>
      </c>
      <c r="K3584">
        <v>-1.4239999999999999</v>
      </c>
      <c r="L3584">
        <v>-2.419</v>
      </c>
      <c r="M3584">
        <v>-3.129</v>
      </c>
      <c r="N3584">
        <v>-3.2090000000000001</v>
      </c>
      <c r="O3584">
        <v>1.05</v>
      </c>
      <c r="P3584">
        <v>1.052</v>
      </c>
      <c r="Q3584">
        <v>1.046</v>
      </c>
      <c r="R3584">
        <v>0.68100000000000005</v>
      </c>
      <c r="S3584">
        <v>0.23599999999999999</v>
      </c>
    </row>
    <row r="3585" spans="1:19" x14ac:dyDescent="0.3">
      <c r="A3585">
        <v>480</v>
      </c>
      <c r="B3585">
        <v>-0.42299999999999999</v>
      </c>
      <c r="C3585">
        <v>-1.423</v>
      </c>
      <c r="D3585">
        <v>-2.42</v>
      </c>
      <c r="E3585">
        <v>-3.1320000000000001</v>
      </c>
      <c r="F3585">
        <v>-3.23</v>
      </c>
      <c r="G3585">
        <v>2.5</v>
      </c>
      <c r="H3585">
        <v>0</v>
      </c>
      <c r="I3585">
        <v>2.2919999999999998</v>
      </c>
      <c r="J3585">
        <v>-0.43</v>
      </c>
      <c r="K3585">
        <v>-1.425</v>
      </c>
      <c r="L3585">
        <v>-2.419</v>
      </c>
      <c r="M3585">
        <v>-3.1269999999999998</v>
      </c>
      <c r="N3585">
        <v>-3.206</v>
      </c>
      <c r="O3585">
        <v>1.05</v>
      </c>
      <c r="P3585">
        <v>1.0509999999999999</v>
      </c>
      <c r="Q3585">
        <v>1.0449999999999999</v>
      </c>
      <c r="R3585">
        <v>0.67500000000000004</v>
      </c>
      <c r="S3585">
        <v>0.23300000000000001</v>
      </c>
    </row>
    <row r="3586" spans="1:19" x14ac:dyDescent="0.3">
      <c r="A3586">
        <v>540</v>
      </c>
      <c r="B3586">
        <v>-0.42299999999999999</v>
      </c>
      <c r="C3586">
        <v>-1.423</v>
      </c>
      <c r="D3586">
        <v>-2.42</v>
      </c>
      <c r="E3586">
        <v>-3.1320000000000001</v>
      </c>
      <c r="F3586">
        <v>-3.23</v>
      </c>
      <c r="G3586">
        <v>2.5</v>
      </c>
      <c r="H3586">
        <v>0</v>
      </c>
      <c r="I3586">
        <v>2.2919999999999998</v>
      </c>
      <c r="J3586">
        <v>-0.43</v>
      </c>
      <c r="K3586">
        <v>-1.425</v>
      </c>
      <c r="L3586">
        <v>-2.419</v>
      </c>
      <c r="M3586">
        <v>-3.125</v>
      </c>
      <c r="N3586">
        <v>-3.2029999999999998</v>
      </c>
      <c r="O3586">
        <v>1.05</v>
      </c>
      <c r="P3586">
        <v>1.0509999999999999</v>
      </c>
      <c r="Q3586">
        <v>1.0449999999999999</v>
      </c>
      <c r="R3586">
        <v>0.67</v>
      </c>
      <c r="S3586">
        <v>0.23100000000000001</v>
      </c>
    </row>
    <row r="3587" spans="1:19" x14ac:dyDescent="0.3">
      <c r="A3587">
        <v>600</v>
      </c>
      <c r="B3587">
        <v>-0.42299999999999999</v>
      </c>
      <c r="C3587">
        <v>-1.423</v>
      </c>
      <c r="D3587">
        <v>-2.42</v>
      </c>
      <c r="E3587">
        <v>-3.1320000000000001</v>
      </c>
      <c r="F3587">
        <v>-3.23</v>
      </c>
      <c r="G3587">
        <v>2.5</v>
      </c>
      <c r="H3587">
        <v>0</v>
      </c>
      <c r="I3587">
        <v>2.2919999999999998</v>
      </c>
      <c r="J3587">
        <v>-0.43</v>
      </c>
      <c r="K3587">
        <v>-1.4259999999999999</v>
      </c>
      <c r="L3587">
        <v>-2.419</v>
      </c>
      <c r="M3587">
        <v>-3.1219999999999999</v>
      </c>
      <c r="N3587">
        <v>-3.2</v>
      </c>
      <c r="O3587">
        <v>1.05</v>
      </c>
      <c r="P3587">
        <v>1.0509999999999999</v>
      </c>
      <c r="Q3587">
        <v>1.0449999999999999</v>
      </c>
      <c r="R3587">
        <v>0.66600000000000004</v>
      </c>
      <c r="S3587">
        <v>0.23</v>
      </c>
    </row>
    <row r="3589" spans="1:19" x14ac:dyDescent="0.3">
      <c r="A3589" t="s">
        <v>0</v>
      </c>
      <c r="B3589" t="s">
        <v>277</v>
      </c>
    </row>
    <row r="3590" spans="1:19" x14ac:dyDescent="0.3">
      <c r="A3590">
        <v>0</v>
      </c>
      <c r="B3590">
        <v>-0.42299999999999999</v>
      </c>
      <c r="C3590">
        <v>-1.423</v>
      </c>
      <c r="D3590">
        <v>-2.42</v>
      </c>
      <c r="E3590">
        <v>-3.1240000000000001</v>
      </c>
      <c r="F3590">
        <v>-3.22</v>
      </c>
      <c r="G3590">
        <v>2.5</v>
      </c>
      <c r="H3590">
        <v>0</v>
      </c>
      <c r="I3590">
        <v>2.7519999999999998</v>
      </c>
      <c r="J3590">
        <v>-0.42299999999999999</v>
      </c>
      <c r="K3590">
        <v>-1.423</v>
      </c>
      <c r="L3590">
        <v>-2.42</v>
      </c>
      <c r="M3590">
        <v>-3.1240000000000001</v>
      </c>
      <c r="N3590">
        <v>-3.22</v>
      </c>
      <c r="O3590">
        <v>1.0389999999999999</v>
      </c>
      <c r="P3590">
        <v>1.0389999999999999</v>
      </c>
      <c r="Q3590">
        <v>1.032</v>
      </c>
      <c r="R3590">
        <v>0.67200000000000004</v>
      </c>
      <c r="S3590">
        <v>0.26900000000000002</v>
      </c>
    </row>
    <row r="3591" spans="1:19" x14ac:dyDescent="0.3">
      <c r="A3591">
        <v>60</v>
      </c>
      <c r="B3591">
        <v>-0.42299999999999999</v>
      </c>
      <c r="C3591">
        <v>-1.423</v>
      </c>
      <c r="D3591">
        <v>-2.42</v>
      </c>
      <c r="E3591">
        <v>-3.1240000000000001</v>
      </c>
      <c r="F3591">
        <v>-3.22</v>
      </c>
      <c r="G3591">
        <v>2.5</v>
      </c>
      <c r="H3591">
        <v>0</v>
      </c>
      <c r="I3591">
        <v>2.7519999999999998</v>
      </c>
      <c r="J3591">
        <v>-0.42599999999999999</v>
      </c>
      <c r="K3591">
        <v>-1.423</v>
      </c>
      <c r="L3591">
        <v>-2.42</v>
      </c>
      <c r="M3591">
        <v>-3.1230000000000002</v>
      </c>
      <c r="N3591">
        <v>-3.2229999999999999</v>
      </c>
      <c r="O3591">
        <v>1.0429999999999999</v>
      </c>
      <c r="P3591">
        <v>1.05</v>
      </c>
      <c r="Q3591">
        <v>1.042</v>
      </c>
      <c r="R3591">
        <v>0.67500000000000004</v>
      </c>
      <c r="S3591">
        <v>0.27800000000000002</v>
      </c>
    </row>
    <row r="3592" spans="1:19" x14ac:dyDescent="0.3">
      <c r="A3592">
        <v>120</v>
      </c>
      <c r="B3592">
        <v>-0.42299999999999999</v>
      </c>
      <c r="C3592">
        <v>-1.423</v>
      </c>
      <c r="D3592">
        <v>-2.42</v>
      </c>
      <c r="E3592">
        <v>-3.1240000000000001</v>
      </c>
      <c r="F3592">
        <v>-3.22</v>
      </c>
      <c r="G3592">
        <v>2.5</v>
      </c>
      <c r="H3592">
        <v>0</v>
      </c>
      <c r="I3592">
        <v>2.7519999999999998</v>
      </c>
      <c r="J3592">
        <v>-0.42699999999999999</v>
      </c>
      <c r="K3592">
        <v>-1.423</v>
      </c>
      <c r="L3592">
        <v>-2.42</v>
      </c>
      <c r="M3592">
        <v>-3.1240000000000001</v>
      </c>
      <c r="N3592">
        <v>-3.226</v>
      </c>
      <c r="O3592">
        <v>1.0449999999999999</v>
      </c>
      <c r="P3592">
        <v>1.0509999999999999</v>
      </c>
      <c r="Q3592">
        <v>1.0449999999999999</v>
      </c>
      <c r="R3592">
        <v>0.68</v>
      </c>
      <c r="S3592">
        <v>0.28599999999999998</v>
      </c>
    </row>
    <row r="3593" spans="1:19" x14ac:dyDescent="0.3">
      <c r="A3593">
        <v>180</v>
      </c>
      <c r="B3593">
        <v>-0.42299999999999999</v>
      </c>
      <c r="C3593">
        <v>-1.423</v>
      </c>
      <c r="D3593">
        <v>-2.42</v>
      </c>
      <c r="E3593">
        <v>-3.1240000000000001</v>
      </c>
      <c r="F3593">
        <v>-3.22</v>
      </c>
      <c r="G3593">
        <v>2.5</v>
      </c>
      <c r="H3593">
        <v>0</v>
      </c>
      <c r="I3593">
        <v>2.7519999999999998</v>
      </c>
      <c r="J3593">
        <v>-0.42799999999999999</v>
      </c>
      <c r="K3593">
        <v>-1.423</v>
      </c>
      <c r="L3593">
        <v>-2.419</v>
      </c>
      <c r="M3593">
        <v>-3.1230000000000002</v>
      </c>
      <c r="N3593">
        <v>-3.2290000000000001</v>
      </c>
      <c r="O3593">
        <v>1.046</v>
      </c>
      <c r="P3593">
        <v>1.0529999999999999</v>
      </c>
      <c r="Q3593">
        <v>1.0429999999999999</v>
      </c>
      <c r="R3593">
        <v>0.67900000000000005</v>
      </c>
      <c r="S3593">
        <v>0.29199999999999998</v>
      </c>
    </row>
    <row r="3594" spans="1:19" x14ac:dyDescent="0.3">
      <c r="A3594">
        <v>240</v>
      </c>
      <c r="B3594">
        <v>-0.42299999999999999</v>
      </c>
      <c r="C3594">
        <v>-1.423</v>
      </c>
      <c r="D3594">
        <v>-2.42</v>
      </c>
      <c r="E3594">
        <v>-3.1240000000000001</v>
      </c>
      <c r="F3594">
        <v>-3.22</v>
      </c>
      <c r="G3594">
        <v>2.5</v>
      </c>
      <c r="H3594">
        <v>0</v>
      </c>
      <c r="I3594">
        <v>2.7519999999999998</v>
      </c>
      <c r="J3594">
        <v>-0.42899999999999999</v>
      </c>
      <c r="K3594">
        <v>-1.423</v>
      </c>
      <c r="L3594">
        <v>-2.419</v>
      </c>
      <c r="M3594">
        <v>-3.1219999999999999</v>
      </c>
      <c r="N3594">
        <v>-3.2320000000000002</v>
      </c>
      <c r="O3594">
        <v>1.048</v>
      </c>
      <c r="P3594">
        <v>1.054</v>
      </c>
      <c r="Q3594">
        <v>1.044</v>
      </c>
      <c r="R3594">
        <v>0.67700000000000005</v>
      </c>
      <c r="S3594">
        <v>0.29799999999999999</v>
      </c>
    </row>
    <row r="3595" spans="1:19" x14ac:dyDescent="0.3">
      <c r="A3595">
        <v>300</v>
      </c>
      <c r="B3595">
        <v>-0.42299999999999999</v>
      </c>
      <c r="C3595">
        <v>-1.423</v>
      </c>
      <c r="D3595">
        <v>-2.42</v>
      </c>
      <c r="E3595">
        <v>-3.1240000000000001</v>
      </c>
      <c r="F3595">
        <v>-3.22</v>
      </c>
      <c r="G3595">
        <v>2.5</v>
      </c>
      <c r="H3595">
        <v>0</v>
      </c>
      <c r="I3595">
        <v>2.7519999999999998</v>
      </c>
      <c r="J3595">
        <v>-0.42899999999999999</v>
      </c>
      <c r="K3595">
        <v>-1.4239999999999999</v>
      </c>
      <c r="L3595">
        <v>-2.419</v>
      </c>
      <c r="M3595">
        <v>-3.1219999999999999</v>
      </c>
      <c r="N3595">
        <v>-3.2349999999999999</v>
      </c>
      <c r="O3595">
        <v>1.0489999999999999</v>
      </c>
      <c r="P3595">
        <v>1.0529999999999999</v>
      </c>
      <c r="Q3595">
        <v>1.0449999999999999</v>
      </c>
      <c r="R3595">
        <v>0.67700000000000005</v>
      </c>
      <c r="S3595">
        <v>0.30399999999999999</v>
      </c>
    </row>
    <row r="3596" spans="1:19" x14ac:dyDescent="0.3">
      <c r="A3596">
        <v>360</v>
      </c>
      <c r="B3596">
        <v>-0.42299999999999999</v>
      </c>
      <c r="C3596">
        <v>-1.423</v>
      </c>
      <c r="D3596">
        <v>-2.42</v>
      </c>
      <c r="E3596">
        <v>-3.1240000000000001</v>
      </c>
      <c r="F3596">
        <v>-3.22</v>
      </c>
      <c r="G3596">
        <v>2.5</v>
      </c>
      <c r="H3596">
        <v>0</v>
      </c>
      <c r="I3596">
        <v>2.7519999999999998</v>
      </c>
      <c r="J3596">
        <v>-0.42899999999999999</v>
      </c>
      <c r="K3596">
        <v>-1.4239999999999999</v>
      </c>
      <c r="L3596">
        <v>-2.419</v>
      </c>
      <c r="M3596">
        <v>-3.1230000000000002</v>
      </c>
      <c r="N3596">
        <v>-3.238</v>
      </c>
      <c r="O3596">
        <v>1.0489999999999999</v>
      </c>
      <c r="P3596">
        <v>1.052</v>
      </c>
      <c r="Q3596">
        <v>1.044</v>
      </c>
      <c r="R3596">
        <v>0.68100000000000005</v>
      </c>
      <c r="S3596">
        <v>0.308</v>
      </c>
    </row>
    <row r="3597" spans="1:19" x14ac:dyDescent="0.3">
      <c r="A3597">
        <v>420</v>
      </c>
      <c r="B3597">
        <v>-0.42299999999999999</v>
      </c>
      <c r="C3597">
        <v>-1.423</v>
      </c>
      <c r="D3597">
        <v>-2.42</v>
      </c>
      <c r="E3597">
        <v>-3.1240000000000001</v>
      </c>
      <c r="F3597">
        <v>-3.22</v>
      </c>
      <c r="G3597">
        <v>2.5</v>
      </c>
      <c r="H3597">
        <v>0</v>
      </c>
      <c r="I3597">
        <v>2.7519999999999998</v>
      </c>
      <c r="J3597">
        <v>-0.43</v>
      </c>
      <c r="K3597">
        <v>-1.4239999999999999</v>
      </c>
      <c r="L3597">
        <v>-2.4180000000000001</v>
      </c>
      <c r="M3597">
        <v>-3.125</v>
      </c>
      <c r="N3597">
        <v>-3.2410000000000001</v>
      </c>
      <c r="O3597">
        <v>1.05</v>
      </c>
      <c r="P3597">
        <v>1.052</v>
      </c>
      <c r="Q3597">
        <v>1.044</v>
      </c>
      <c r="R3597">
        <v>0.68600000000000005</v>
      </c>
      <c r="S3597">
        <v>0.312</v>
      </c>
    </row>
    <row r="3598" spans="1:19" x14ac:dyDescent="0.3">
      <c r="A3598">
        <v>480</v>
      </c>
      <c r="B3598">
        <v>-0.42299999999999999</v>
      </c>
      <c r="C3598">
        <v>-1.423</v>
      </c>
      <c r="D3598">
        <v>-2.42</v>
      </c>
      <c r="E3598">
        <v>-3.1240000000000001</v>
      </c>
      <c r="F3598">
        <v>-3.22</v>
      </c>
      <c r="G3598">
        <v>2.5</v>
      </c>
      <c r="H3598">
        <v>0</v>
      </c>
      <c r="I3598">
        <v>2.7519999999999998</v>
      </c>
      <c r="J3598">
        <v>-0.43</v>
      </c>
      <c r="K3598">
        <v>-1.425</v>
      </c>
      <c r="L3598">
        <v>-2.4180000000000001</v>
      </c>
      <c r="M3598">
        <v>-3.1269999999999998</v>
      </c>
      <c r="N3598">
        <v>-3.2440000000000002</v>
      </c>
      <c r="O3598">
        <v>1.05</v>
      </c>
      <c r="P3598">
        <v>1.052</v>
      </c>
      <c r="Q3598">
        <v>1.044</v>
      </c>
      <c r="R3598">
        <v>0.69099999999999995</v>
      </c>
      <c r="S3598">
        <v>0.315</v>
      </c>
    </row>
    <row r="3599" spans="1:19" x14ac:dyDescent="0.3">
      <c r="A3599">
        <v>540</v>
      </c>
      <c r="B3599">
        <v>-0.42299999999999999</v>
      </c>
      <c r="C3599">
        <v>-1.423</v>
      </c>
      <c r="D3599">
        <v>-2.42</v>
      </c>
      <c r="E3599">
        <v>-3.1240000000000001</v>
      </c>
      <c r="F3599">
        <v>-3.22</v>
      </c>
      <c r="G3599">
        <v>2.5</v>
      </c>
      <c r="H3599">
        <v>0</v>
      </c>
      <c r="I3599">
        <v>2.7519999999999998</v>
      </c>
      <c r="J3599">
        <v>-0.43</v>
      </c>
      <c r="K3599">
        <v>-1.425</v>
      </c>
      <c r="L3599">
        <v>-2.4180000000000001</v>
      </c>
      <c r="M3599">
        <v>-3.129</v>
      </c>
      <c r="N3599">
        <v>-3.2469999999999999</v>
      </c>
      <c r="O3599">
        <v>1.05</v>
      </c>
      <c r="P3599">
        <v>1.0509999999999999</v>
      </c>
      <c r="Q3599">
        <v>1.0449999999999999</v>
      </c>
      <c r="R3599">
        <v>0.69699999999999995</v>
      </c>
      <c r="S3599">
        <v>0.317</v>
      </c>
    </row>
    <row r="3600" spans="1:19" x14ac:dyDescent="0.3">
      <c r="A3600">
        <v>600</v>
      </c>
      <c r="B3600">
        <v>-0.42299999999999999</v>
      </c>
      <c r="C3600">
        <v>-1.423</v>
      </c>
      <c r="D3600">
        <v>-2.42</v>
      </c>
      <c r="E3600">
        <v>-3.1240000000000001</v>
      </c>
      <c r="F3600">
        <v>-3.22</v>
      </c>
      <c r="G3600">
        <v>2.5</v>
      </c>
      <c r="H3600">
        <v>0</v>
      </c>
      <c r="I3600">
        <v>2.7519999999999998</v>
      </c>
      <c r="J3600">
        <v>-0.43</v>
      </c>
      <c r="K3600">
        <v>-1.4259999999999999</v>
      </c>
      <c r="L3600">
        <v>-2.4180000000000001</v>
      </c>
      <c r="M3600">
        <v>-3.1320000000000001</v>
      </c>
      <c r="N3600">
        <v>-3.25</v>
      </c>
      <c r="O3600">
        <v>1.05</v>
      </c>
      <c r="P3600">
        <v>1.0509999999999999</v>
      </c>
      <c r="Q3600">
        <v>1.044</v>
      </c>
      <c r="R3600">
        <v>0.70199999999999996</v>
      </c>
      <c r="S3600">
        <v>0.318</v>
      </c>
    </row>
    <row r="3602" spans="1:19" x14ac:dyDescent="0.3">
      <c r="A3602" t="s">
        <v>0</v>
      </c>
      <c r="B3602" t="s">
        <v>278</v>
      </c>
    </row>
    <row r="3603" spans="1:19" x14ac:dyDescent="0.3">
      <c r="A3603">
        <v>0</v>
      </c>
      <c r="B3603">
        <v>-0.42299999999999999</v>
      </c>
      <c r="C3603">
        <v>-1.423</v>
      </c>
      <c r="D3603">
        <v>-2.42</v>
      </c>
      <c r="E3603">
        <v>-3.1240000000000001</v>
      </c>
      <c r="F3603">
        <v>-3.22</v>
      </c>
      <c r="G3603">
        <v>2.5</v>
      </c>
      <c r="H3603">
        <v>0</v>
      </c>
      <c r="I3603">
        <v>2.5270000000000001</v>
      </c>
      <c r="J3603">
        <v>-0.42299999999999999</v>
      </c>
      <c r="K3603">
        <v>-1.423</v>
      </c>
      <c r="L3603">
        <v>-2.42</v>
      </c>
      <c r="M3603">
        <v>-3.1240000000000001</v>
      </c>
      <c r="N3603">
        <v>-3.22</v>
      </c>
      <c r="O3603">
        <v>1.0389999999999999</v>
      </c>
      <c r="P3603">
        <v>1.0389999999999999</v>
      </c>
      <c r="Q3603">
        <v>1.032</v>
      </c>
      <c r="R3603">
        <v>0.67200000000000004</v>
      </c>
      <c r="S3603">
        <v>0.26900000000000002</v>
      </c>
    </row>
    <row r="3604" spans="1:19" x14ac:dyDescent="0.3">
      <c r="A3604">
        <v>60</v>
      </c>
      <c r="B3604">
        <v>-0.42299999999999999</v>
      </c>
      <c r="C3604">
        <v>-1.423</v>
      </c>
      <c r="D3604">
        <v>-2.42</v>
      </c>
      <c r="E3604">
        <v>-3.1240000000000001</v>
      </c>
      <c r="F3604">
        <v>-3.22</v>
      </c>
      <c r="G3604">
        <v>2.5</v>
      </c>
      <c r="H3604">
        <v>0</v>
      </c>
      <c r="I3604">
        <v>2.5270000000000001</v>
      </c>
      <c r="J3604">
        <v>-0.42599999999999999</v>
      </c>
      <c r="K3604">
        <v>-1.423</v>
      </c>
      <c r="L3604">
        <v>-2.42</v>
      </c>
      <c r="M3604">
        <v>-3.1240000000000001</v>
      </c>
      <c r="N3604">
        <v>-3.22</v>
      </c>
      <c r="O3604">
        <v>1.0429999999999999</v>
      </c>
      <c r="P3604">
        <v>1.0489999999999999</v>
      </c>
      <c r="Q3604">
        <v>1.042</v>
      </c>
      <c r="R3604">
        <v>0.67600000000000005</v>
      </c>
      <c r="S3604">
        <v>0.27</v>
      </c>
    </row>
    <row r="3605" spans="1:19" x14ac:dyDescent="0.3">
      <c r="A3605">
        <v>120</v>
      </c>
      <c r="B3605">
        <v>-0.42299999999999999</v>
      </c>
      <c r="C3605">
        <v>-1.423</v>
      </c>
      <c r="D3605">
        <v>-2.42</v>
      </c>
      <c r="E3605">
        <v>-3.1240000000000001</v>
      </c>
      <c r="F3605">
        <v>-3.22</v>
      </c>
      <c r="G3605">
        <v>2.5</v>
      </c>
      <c r="H3605">
        <v>0</v>
      </c>
      <c r="I3605">
        <v>2.5270000000000001</v>
      </c>
      <c r="J3605">
        <v>-0.42699999999999999</v>
      </c>
      <c r="K3605">
        <v>-1.423</v>
      </c>
      <c r="L3605">
        <v>-2.419</v>
      </c>
      <c r="M3605">
        <v>-3.1230000000000002</v>
      </c>
      <c r="N3605">
        <v>-3.22</v>
      </c>
      <c r="O3605">
        <v>1.0449999999999999</v>
      </c>
      <c r="P3605">
        <v>1.0509999999999999</v>
      </c>
      <c r="Q3605">
        <v>1.044</v>
      </c>
      <c r="R3605">
        <v>0.67800000000000005</v>
      </c>
      <c r="S3605">
        <v>0.27</v>
      </c>
    </row>
    <row r="3606" spans="1:19" x14ac:dyDescent="0.3">
      <c r="A3606">
        <v>180</v>
      </c>
      <c r="B3606">
        <v>-0.42299999999999999</v>
      </c>
      <c r="C3606">
        <v>-1.423</v>
      </c>
      <c r="D3606">
        <v>-2.42</v>
      </c>
      <c r="E3606">
        <v>-3.1240000000000001</v>
      </c>
      <c r="F3606">
        <v>-3.22</v>
      </c>
      <c r="G3606">
        <v>2.5</v>
      </c>
      <c r="H3606">
        <v>0</v>
      </c>
      <c r="I3606">
        <v>2.5270000000000001</v>
      </c>
      <c r="J3606">
        <v>-0.42799999999999999</v>
      </c>
      <c r="K3606">
        <v>-1.423</v>
      </c>
      <c r="L3606">
        <v>-2.419</v>
      </c>
      <c r="M3606">
        <v>-3.1230000000000002</v>
      </c>
      <c r="N3606">
        <v>-3.22</v>
      </c>
      <c r="O3606">
        <v>1.046</v>
      </c>
      <c r="P3606">
        <v>1.054</v>
      </c>
      <c r="Q3606">
        <v>1.044</v>
      </c>
      <c r="R3606">
        <v>0.67900000000000005</v>
      </c>
      <c r="S3606">
        <v>0.27</v>
      </c>
    </row>
    <row r="3607" spans="1:19" x14ac:dyDescent="0.3">
      <c r="A3607">
        <v>240</v>
      </c>
      <c r="B3607">
        <v>-0.42299999999999999</v>
      </c>
      <c r="C3607">
        <v>-1.423</v>
      </c>
      <c r="D3607">
        <v>-2.42</v>
      </c>
      <c r="E3607">
        <v>-3.1240000000000001</v>
      </c>
      <c r="F3607">
        <v>-3.22</v>
      </c>
      <c r="G3607">
        <v>2.5</v>
      </c>
      <c r="H3607">
        <v>0</v>
      </c>
      <c r="I3607">
        <v>2.5270000000000001</v>
      </c>
      <c r="J3607">
        <v>-0.42899999999999999</v>
      </c>
      <c r="K3607">
        <v>-1.423</v>
      </c>
      <c r="L3607">
        <v>-2.419</v>
      </c>
      <c r="M3607">
        <v>-3.1230000000000002</v>
      </c>
      <c r="N3607">
        <v>-3.22</v>
      </c>
      <c r="O3607">
        <v>1.048</v>
      </c>
      <c r="P3607">
        <v>1.054</v>
      </c>
      <c r="Q3607">
        <v>1.044</v>
      </c>
      <c r="R3607">
        <v>0.67900000000000005</v>
      </c>
      <c r="S3607">
        <v>0.27</v>
      </c>
    </row>
    <row r="3608" spans="1:19" x14ac:dyDescent="0.3">
      <c r="A3608">
        <v>300</v>
      </c>
      <c r="B3608">
        <v>-0.42299999999999999</v>
      </c>
      <c r="C3608">
        <v>-1.423</v>
      </c>
      <c r="D3608">
        <v>-2.42</v>
      </c>
      <c r="E3608">
        <v>-3.1240000000000001</v>
      </c>
      <c r="F3608">
        <v>-3.22</v>
      </c>
      <c r="G3608">
        <v>2.5</v>
      </c>
      <c r="H3608">
        <v>0</v>
      </c>
      <c r="I3608">
        <v>2.5270000000000001</v>
      </c>
      <c r="J3608">
        <v>-0.42899999999999999</v>
      </c>
      <c r="K3608">
        <v>-1.423</v>
      </c>
      <c r="L3608">
        <v>-2.419</v>
      </c>
      <c r="M3608">
        <v>-3.1230000000000002</v>
      </c>
      <c r="N3608">
        <v>-3.22</v>
      </c>
      <c r="O3608">
        <v>1.0489999999999999</v>
      </c>
      <c r="P3608">
        <v>1.0529999999999999</v>
      </c>
      <c r="Q3608">
        <v>1.044</v>
      </c>
      <c r="R3608">
        <v>0.67900000000000005</v>
      </c>
      <c r="S3608">
        <v>0.27200000000000002</v>
      </c>
    </row>
    <row r="3609" spans="1:19" x14ac:dyDescent="0.3">
      <c r="A3609">
        <v>360</v>
      </c>
      <c r="B3609">
        <v>-0.42299999999999999</v>
      </c>
      <c r="C3609">
        <v>-1.423</v>
      </c>
      <c r="D3609">
        <v>-2.42</v>
      </c>
      <c r="E3609">
        <v>-3.1240000000000001</v>
      </c>
      <c r="F3609">
        <v>-3.22</v>
      </c>
      <c r="G3609">
        <v>2.5</v>
      </c>
      <c r="H3609">
        <v>0</v>
      </c>
      <c r="I3609">
        <v>2.5270000000000001</v>
      </c>
      <c r="J3609">
        <v>-0.42899999999999999</v>
      </c>
      <c r="K3609">
        <v>-1.4239999999999999</v>
      </c>
      <c r="L3609">
        <v>-2.419</v>
      </c>
      <c r="M3609">
        <v>-3.1230000000000002</v>
      </c>
      <c r="N3609">
        <v>-3.22</v>
      </c>
      <c r="O3609">
        <v>1.0489999999999999</v>
      </c>
      <c r="P3609">
        <v>1.0529999999999999</v>
      </c>
      <c r="Q3609">
        <v>1.044</v>
      </c>
      <c r="R3609">
        <v>0.68</v>
      </c>
      <c r="S3609">
        <v>0.27300000000000002</v>
      </c>
    </row>
    <row r="3610" spans="1:19" x14ac:dyDescent="0.3">
      <c r="A3610">
        <v>420</v>
      </c>
      <c r="B3610">
        <v>-0.42299999999999999</v>
      </c>
      <c r="C3610">
        <v>-1.423</v>
      </c>
      <c r="D3610">
        <v>-2.42</v>
      </c>
      <c r="E3610">
        <v>-3.1240000000000001</v>
      </c>
      <c r="F3610">
        <v>-3.22</v>
      </c>
      <c r="G3610">
        <v>2.5</v>
      </c>
      <c r="H3610">
        <v>0</v>
      </c>
      <c r="I3610">
        <v>2.5270000000000001</v>
      </c>
      <c r="J3610">
        <v>-0.43</v>
      </c>
      <c r="K3610">
        <v>-1.4239999999999999</v>
      </c>
      <c r="L3610">
        <v>-2.419</v>
      </c>
      <c r="M3610">
        <v>-3.1230000000000002</v>
      </c>
      <c r="N3610">
        <v>-3.22</v>
      </c>
      <c r="O3610">
        <v>1.05</v>
      </c>
      <c r="P3610">
        <v>1.052</v>
      </c>
      <c r="Q3610">
        <v>1.0449999999999999</v>
      </c>
      <c r="R3610">
        <v>0.68</v>
      </c>
      <c r="S3610">
        <v>0.27300000000000002</v>
      </c>
    </row>
    <row r="3611" spans="1:19" x14ac:dyDescent="0.3">
      <c r="A3611">
        <v>480</v>
      </c>
      <c r="B3611">
        <v>-0.42299999999999999</v>
      </c>
      <c r="C3611">
        <v>-1.423</v>
      </c>
      <c r="D3611">
        <v>-2.42</v>
      </c>
      <c r="E3611">
        <v>-3.1240000000000001</v>
      </c>
      <c r="F3611">
        <v>-3.22</v>
      </c>
      <c r="G3611">
        <v>2.5</v>
      </c>
      <c r="H3611">
        <v>0</v>
      </c>
      <c r="I3611">
        <v>2.5270000000000001</v>
      </c>
      <c r="J3611">
        <v>-0.43</v>
      </c>
      <c r="K3611">
        <v>-1.425</v>
      </c>
      <c r="L3611">
        <v>-2.4180000000000001</v>
      </c>
      <c r="M3611">
        <v>-3.1230000000000002</v>
      </c>
      <c r="N3611">
        <v>-3.22</v>
      </c>
      <c r="O3611">
        <v>1.05</v>
      </c>
      <c r="P3611">
        <v>1.0509999999999999</v>
      </c>
      <c r="Q3611">
        <v>1.044</v>
      </c>
      <c r="R3611">
        <v>0.68</v>
      </c>
      <c r="S3611">
        <v>0.27300000000000002</v>
      </c>
    </row>
    <row r="3612" spans="1:19" x14ac:dyDescent="0.3">
      <c r="A3612">
        <v>540</v>
      </c>
      <c r="B3612">
        <v>-0.42299999999999999</v>
      </c>
      <c r="C3612">
        <v>-1.423</v>
      </c>
      <c r="D3612">
        <v>-2.42</v>
      </c>
      <c r="E3612">
        <v>-3.1240000000000001</v>
      </c>
      <c r="F3612">
        <v>-3.22</v>
      </c>
      <c r="G3612">
        <v>2.5</v>
      </c>
      <c r="H3612">
        <v>0</v>
      </c>
      <c r="I3612">
        <v>2.5270000000000001</v>
      </c>
      <c r="J3612">
        <v>-0.43</v>
      </c>
      <c r="K3612">
        <v>-1.425</v>
      </c>
      <c r="L3612">
        <v>-2.4180000000000001</v>
      </c>
      <c r="M3612">
        <v>-3.1230000000000002</v>
      </c>
      <c r="N3612">
        <v>-3.22</v>
      </c>
      <c r="O3612">
        <v>1.05</v>
      </c>
      <c r="P3612">
        <v>1.0509999999999999</v>
      </c>
      <c r="Q3612">
        <v>1.0449999999999999</v>
      </c>
      <c r="R3612">
        <v>0.68</v>
      </c>
      <c r="S3612">
        <v>0.27300000000000002</v>
      </c>
    </row>
    <row r="3613" spans="1:19" x14ac:dyDescent="0.3">
      <c r="A3613">
        <v>600</v>
      </c>
      <c r="B3613">
        <v>-0.42299999999999999</v>
      </c>
      <c r="C3613">
        <v>-1.423</v>
      </c>
      <c r="D3613">
        <v>-2.42</v>
      </c>
      <c r="E3613">
        <v>-3.1240000000000001</v>
      </c>
      <c r="F3613">
        <v>-3.22</v>
      </c>
      <c r="G3613">
        <v>2.5</v>
      </c>
      <c r="H3613">
        <v>0</v>
      </c>
      <c r="I3613">
        <v>2.5270000000000001</v>
      </c>
      <c r="J3613">
        <v>-0.43</v>
      </c>
      <c r="K3613">
        <v>-1.4259999999999999</v>
      </c>
      <c r="L3613">
        <v>-2.4180000000000001</v>
      </c>
      <c r="M3613">
        <v>-3.1230000000000002</v>
      </c>
      <c r="N3613">
        <v>-3.22</v>
      </c>
      <c r="O3613">
        <v>1.05</v>
      </c>
      <c r="P3613">
        <v>1.0509999999999999</v>
      </c>
      <c r="Q3613">
        <v>1.044</v>
      </c>
      <c r="R3613">
        <v>0.68100000000000005</v>
      </c>
      <c r="S3613">
        <v>0.27300000000000002</v>
      </c>
    </row>
    <row r="3615" spans="1:19" x14ac:dyDescent="0.3">
      <c r="A3615" t="s">
        <v>0</v>
      </c>
      <c r="B3615" t="s">
        <v>279</v>
      </c>
    </row>
    <row r="3616" spans="1:19" x14ac:dyDescent="0.3">
      <c r="A3616">
        <v>0</v>
      </c>
      <c r="B3616">
        <v>-0.42299999999999999</v>
      </c>
      <c r="C3616">
        <v>-1.423</v>
      </c>
      <c r="D3616">
        <v>-2.42</v>
      </c>
      <c r="E3616">
        <v>-3.1240000000000001</v>
      </c>
      <c r="F3616">
        <v>-3.22</v>
      </c>
      <c r="G3616">
        <v>2.5</v>
      </c>
      <c r="H3616">
        <v>0</v>
      </c>
      <c r="I3616">
        <v>2.2909999999999999</v>
      </c>
      <c r="J3616">
        <v>-0.42299999999999999</v>
      </c>
      <c r="K3616">
        <v>-1.423</v>
      </c>
      <c r="L3616">
        <v>-2.42</v>
      </c>
      <c r="M3616">
        <v>-3.1240000000000001</v>
      </c>
      <c r="N3616">
        <v>-3.22</v>
      </c>
      <c r="O3616">
        <v>1.0389999999999999</v>
      </c>
      <c r="P3616">
        <v>1.0389999999999999</v>
      </c>
      <c r="Q3616">
        <v>1.032</v>
      </c>
      <c r="R3616">
        <v>0.67200000000000004</v>
      </c>
      <c r="S3616">
        <v>0.26900000000000002</v>
      </c>
    </row>
    <row r="3617" spans="1:19" x14ac:dyDescent="0.3">
      <c r="A3617">
        <v>60</v>
      </c>
      <c r="B3617">
        <v>-0.42299999999999999</v>
      </c>
      <c r="C3617">
        <v>-1.423</v>
      </c>
      <c r="D3617">
        <v>-2.42</v>
      </c>
      <c r="E3617">
        <v>-3.1240000000000001</v>
      </c>
      <c r="F3617">
        <v>-3.22</v>
      </c>
      <c r="G3617">
        <v>2.5</v>
      </c>
      <c r="H3617">
        <v>0</v>
      </c>
      <c r="I3617">
        <v>2.2909999999999999</v>
      </c>
      <c r="J3617">
        <v>-0.42599999999999999</v>
      </c>
      <c r="K3617">
        <v>-1.423</v>
      </c>
      <c r="L3617">
        <v>-2.42</v>
      </c>
      <c r="M3617">
        <v>-3.1240000000000001</v>
      </c>
      <c r="N3617">
        <v>-3.2170000000000001</v>
      </c>
      <c r="O3617">
        <v>1.0429999999999999</v>
      </c>
      <c r="P3617">
        <v>1.0489999999999999</v>
      </c>
      <c r="Q3617">
        <v>1.0409999999999999</v>
      </c>
      <c r="R3617">
        <v>0.67700000000000005</v>
      </c>
      <c r="S3617">
        <v>0.26100000000000001</v>
      </c>
    </row>
    <row r="3618" spans="1:19" x14ac:dyDescent="0.3">
      <c r="A3618">
        <v>120</v>
      </c>
      <c r="B3618">
        <v>-0.42299999999999999</v>
      </c>
      <c r="C3618">
        <v>-1.423</v>
      </c>
      <c r="D3618">
        <v>-2.42</v>
      </c>
      <c r="E3618">
        <v>-3.1240000000000001</v>
      </c>
      <c r="F3618">
        <v>-3.22</v>
      </c>
      <c r="G3618">
        <v>2.5</v>
      </c>
      <c r="H3618">
        <v>0</v>
      </c>
      <c r="I3618">
        <v>2.2909999999999999</v>
      </c>
      <c r="J3618">
        <v>-0.42699999999999999</v>
      </c>
      <c r="K3618">
        <v>-1.423</v>
      </c>
      <c r="L3618">
        <v>-2.419</v>
      </c>
      <c r="M3618">
        <v>-3.1230000000000002</v>
      </c>
      <c r="N3618">
        <v>-3.214</v>
      </c>
      <c r="O3618">
        <v>1.0449999999999999</v>
      </c>
      <c r="P3618">
        <v>1.0509999999999999</v>
      </c>
      <c r="Q3618">
        <v>1.0429999999999999</v>
      </c>
      <c r="R3618">
        <v>0.67700000000000005</v>
      </c>
      <c r="S3618">
        <v>0.255</v>
      </c>
    </row>
    <row r="3619" spans="1:19" x14ac:dyDescent="0.3">
      <c r="A3619">
        <v>180</v>
      </c>
      <c r="B3619">
        <v>-0.42299999999999999</v>
      </c>
      <c r="C3619">
        <v>-1.423</v>
      </c>
      <c r="D3619">
        <v>-2.42</v>
      </c>
      <c r="E3619">
        <v>-3.1240000000000001</v>
      </c>
      <c r="F3619">
        <v>-3.22</v>
      </c>
      <c r="G3619">
        <v>2.5</v>
      </c>
      <c r="H3619">
        <v>0</v>
      </c>
      <c r="I3619">
        <v>2.2909999999999999</v>
      </c>
      <c r="J3619">
        <v>-0.42799999999999999</v>
      </c>
      <c r="K3619">
        <v>-1.423</v>
      </c>
      <c r="L3619">
        <v>-2.419</v>
      </c>
      <c r="M3619">
        <v>-3.1230000000000002</v>
      </c>
      <c r="N3619">
        <v>-3.2109999999999999</v>
      </c>
      <c r="O3619">
        <v>1.046</v>
      </c>
      <c r="P3619">
        <v>1.054</v>
      </c>
      <c r="Q3619">
        <v>1.0449999999999999</v>
      </c>
      <c r="R3619">
        <v>0.67800000000000005</v>
      </c>
      <c r="S3619">
        <v>0.249</v>
      </c>
    </row>
    <row r="3620" spans="1:19" x14ac:dyDescent="0.3">
      <c r="A3620">
        <v>240</v>
      </c>
      <c r="B3620">
        <v>-0.42299999999999999</v>
      </c>
      <c r="C3620">
        <v>-1.423</v>
      </c>
      <c r="D3620">
        <v>-2.42</v>
      </c>
      <c r="E3620">
        <v>-3.1240000000000001</v>
      </c>
      <c r="F3620">
        <v>-3.22</v>
      </c>
      <c r="G3620">
        <v>2.5</v>
      </c>
      <c r="H3620">
        <v>0</v>
      </c>
      <c r="I3620">
        <v>2.2909999999999999</v>
      </c>
      <c r="J3620">
        <v>-0.42899999999999999</v>
      </c>
      <c r="K3620">
        <v>-1.423</v>
      </c>
      <c r="L3620">
        <v>-2.419</v>
      </c>
      <c r="M3620">
        <v>-3.1240000000000001</v>
      </c>
      <c r="N3620">
        <v>-3.2080000000000002</v>
      </c>
      <c r="O3620">
        <v>1.048</v>
      </c>
      <c r="P3620">
        <v>1.054</v>
      </c>
      <c r="Q3620">
        <v>1.0449999999999999</v>
      </c>
      <c r="R3620">
        <v>0.68200000000000005</v>
      </c>
      <c r="S3620">
        <v>0.24299999999999999</v>
      </c>
    </row>
    <row r="3621" spans="1:19" x14ac:dyDescent="0.3">
      <c r="A3621">
        <v>300</v>
      </c>
      <c r="B3621">
        <v>-0.42299999999999999</v>
      </c>
      <c r="C3621">
        <v>-1.423</v>
      </c>
      <c r="D3621">
        <v>-2.42</v>
      </c>
      <c r="E3621">
        <v>-3.1240000000000001</v>
      </c>
      <c r="F3621">
        <v>-3.22</v>
      </c>
      <c r="G3621">
        <v>2.5</v>
      </c>
      <c r="H3621">
        <v>0</v>
      </c>
      <c r="I3621">
        <v>2.2909999999999999</v>
      </c>
      <c r="J3621">
        <v>-0.42899999999999999</v>
      </c>
      <c r="K3621">
        <v>-1.423</v>
      </c>
      <c r="L3621">
        <v>-2.4180000000000001</v>
      </c>
      <c r="M3621">
        <v>-3.1240000000000001</v>
      </c>
      <c r="N3621">
        <v>-3.2050000000000001</v>
      </c>
      <c r="O3621">
        <v>1.0489999999999999</v>
      </c>
      <c r="P3621">
        <v>1.0529999999999999</v>
      </c>
      <c r="Q3621">
        <v>1.0429999999999999</v>
      </c>
      <c r="R3621">
        <v>0.68200000000000005</v>
      </c>
      <c r="S3621">
        <v>0.24</v>
      </c>
    </row>
    <row r="3622" spans="1:19" x14ac:dyDescent="0.3">
      <c r="A3622">
        <v>360</v>
      </c>
      <c r="B3622">
        <v>-0.42299999999999999</v>
      </c>
      <c r="C3622">
        <v>-1.423</v>
      </c>
      <c r="D3622">
        <v>-2.42</v>
      </c>
      <c r="E3622">
        <v>-3.1240000000000001</v>
      </c>
      <c r="F3622">
        <v>-3.22</v>
      </c>
      <c r="G3622">
        <v>2.5</v>
      </c>
      <c r="H3622">
        <v>0</v>
      </c>
      <c r="I3622">
        <v>2.2909999999999999</v>
      </c>
      <c r="J3622">
        <v>-0.42899999999999999</v>
      </c>
      <c r="K3622">
        <v>-1.4239999999999999</v>
      </c>
      <c r="L3622">
        <v>-2.419</v>
      </c>
      <c r="M3622">
        <v>-3.1230000000000002</v>
      </c>
      <c r="N3622">
        <v>-3.202</v>
      </c>
      <c r="O3622">
        <v>1.0489999999999999</v>
      </c>
      <c r="P3622">
        <v>1.0529999999999999</v>
      </c>
      <c r="Q3622">
        <v>1.0449999999999999</v>
      </c>
      <c r="R3622">
        <v>0.67900000000000005</v>
      </c>
      <c r="S3622">
        <v>0.23699999999999999</v>
      </c>
    </row>
    <row r="3623" spans="1:19" x14ac:dyDescent="0.3">
      <c r="A3623">
        <v>420</v>
      </c>
      <c r="B3623">
        <v>-0.42299999999999999</v>
      </c>
      <c r="C3623">
        <v>-1.423</v>
      </c>
      <c r="D3623">
        <v>-2.42</v>
      </c>
      <c r="E3623">
        <v>-3.1240000000000001</v>
      </c>
      <c r="F3623">
        <v>-3.22</v>
      </c>
      <c r="G3623">
        <v>2.5</v>
      </c>
      <c r="H3623">
        <v>0</v>
      </c>
      <c r="I3623">
        <v>2.2909999999999999</v>
      </c>
      <c r="J3623">
        <v>-0.43</v>
      </c>
      <c r="K3623">
        <v>-1.4239999999999999</v>
      </c>
      <c r="L3623">
        <v>-2.419</v>
      </c>
      <c r="M3623">
        <v>-3.121</v>
      </c>
      <c r="N3623">
        <v>-3.1989999999999998</v>
      </c>
      <c r="O3623">
        <v>1.05</v>
      </c>
      <c r="P3623">
        <v>1.052</v>
      </c>
      <c r="Q3623">
        <v>1.0449999999999999</v>
      </c>
      <c r="R3623">
        <v>0.67400000000000004</v>
      </c>
      <c r="S3623">
        <v>0.23400000000000001</v>
      </c>
    </row>
    <row r="3624" spans="1:19" x14ac:dyDescent="0.3">
      <c r="A3624">
        <v>480</v>
      </c>
      <c r="B3624">
        <v>-0.42299999999999999</v>
      </c>
      <c r="C3624">
        <v>-1.423</v>
      </c>
      <c r="D3624">
        <v>-2.42</v>
      </c>
      <c r="E3624">
        <v>-3.1240000000000001</v>
      </c>
      <c r="F3624">
        <v>-3.22</v>
      </c>
      <c r="G3624">
        <v>2.5</v>
      </c>
      <c r="H3624">
        <v>0</v>
      </c>
      <c r="I3624">
        <v>2.2909999999999999</v>
      </c>
      <c r="J3624">
        <v>-0.43</v>
      </c>
      <c r="K3624">
        <v>-1.425</v>
      </c>
      <c r="L3624">
        <v>-2.4180000000000001</v>
      </c>
      <c r="M3624">
        <v>-3.1190000000000002</v>
      </c>
      <c r="N3624">
        <v>-3.1960000000000002</v>
      </c>
      <c r="O3624">
        <v>1.05</v>
      </c>
      <c r="P3624">
        <v>1.052</v>
      </c>
      <c r="Q3624">
        <v>1.044</v>
      </c>
      <c r="R3624">
        <v>0.66900000000000004</v>
      </c>
      <c r="S3624">
        <v>0.23200000000000001</v>
      </c>
    </row>
    <row r="3625" spans="1:19" x14ac:dyDescent="0.3">
      <c r="A3625">
        <v>540</v>
      </c>
      <c r="B3625">
        <v>-0.42299999999999999</v>
      </c>
      <c r="C3625">
        <v>-1.423</v>
      </c>
      <c r="D3625">
        <v>-2.42</v>
      </c>
      <c r="E3625">
        <v>-3.1240000000000001</v>
      </c>
      <c r="F3625">
        <v>-3.22</v>
      </c>
      <c r="G3625">
        <v>2.5</v>
      </c>
      <c r="H3625">
        <v>0</v>
      </c>
      <c r="I3625">
        <v>2.2909999999999999</v>
      </c>
      <c r="J3625">
        <v>-0.43</v>
      </c>
      <c r="K3625">
        <v>-1.425</v>
      </c>
      <c r="L3625">
        <v>-2.4180000000000001</v>
      </c>
      <c r="M3625">
        <v>-3.117</v>
      </c>
      <c r="N3625">
        <v>-3.1930000000000001</v>
      </c>
      <c r="O3625">
        <v>1.05</v>
      </c>
      <c r="P3625">
        <v>1.0509999999999999</v>
      </c>
      <c r="Q3625">
        <v>1.044</v>
      </c>
      <c r="R3625">
        <v>0.66300000000000003</v>
      </c>
      <c r="S3625">
        <v>0.22900000000000001</v>
      </c>
    </row>
    <row r="3626" spans="1:19" x14ac:dyDescent="0.3">
      <c r="A3626">
        <v>600</v>
      </c>
      <c r="B3626">
        <v>-0.42299999999999999</v>
      </c>
      <c r="C3626">
        <v>-1.423</v>
      </c>
      <c r="D3626">
        <v>-2.42</v>
      </c>
      <c r="E3626">
        <v>-3.1240000000000001</v>
      </c>
      <c r="F3626">
        <v>-3.22</v>
      </c>
      <c r="G3626">
        <v>2.5</v>
      </c>
      <c r="H3626">
        <v>0</v>
      </c>
      <c r="I3626">
        <v>2.2909999999999999</v>
      </c>
      <c r="J3626">
        <v>-0.43</v>
      </c>
      <c r="K3626">
        <v>-1.4259999999999999</v>
      </c>
      <c r="L3626">
        <v>-2.4180000000000001</v>
      </c>
      <c r="M3626">
        <v>-3.1139999999999999</v>
      </c>
      <c r="N3626">
        <v>-3.19</v>
      </c>
      <c r="O3626">
        <v>1.05</v>
      </c>
      <c r="P3626">
        <v>1.0509999999999999</v>
      </c>
      <c r="Q3626">
        <v>1.044</v>
      </c>
      <c r="R3626">
        <v>0.65900000000000003</v>
      </c>
      <c r="S3626">
        <v>0.22700000000000001</v>
      </c>
    </row>
    <row r="3628" spans="1:19" x14ac:dyDescent="0.3">
      <c r="A3628" t="s">
        <v>0</v>
      </c>
      <c r="B3628" t="s">
        <v>280</v>
      </c>
    </row>
    <row r="3629" spans="1:19" x14ac:dyDescent="0.3">
      <c r="A3629">
        <v>0</v>
      </c>
      <c r="B3629">
        <v>-0.42299999999999999</v>
      </c>
      <c r="C3629">
        <v>-1.423</v>
      </c>
      <c r="D3629">
        <v>-2.419</v>
      </c>
      <c r="E3629">
        <v>-3.117</v>
      </c>
      <c r="F3629">
        <v>-3.21</v>
      </c>
      <c r="G3629">
        <v>2.5</v>
      </c>
      <c r="H3629">
        <v>0</v>
      </c>
      <c r="I3629">
        <v>2.7559999999999998</v>
      </c>
      <c r="J3629">
        <v>-0.42299999999999999</v>
      </c>
      <c r="K3629">
        <v>-1.423</v>
      </c>
      <c r="L3629">
        <v>-2.419</v>
      </c>
      <c r="M3629">
        <v>-3.117</v>
      </c>
      <c r="N3629">
        <v>-3.21</v>
      </c>
      <c r="O3629">
        <v>1.0389999999999999</v>
      </c>
      <c r="P3629">
        <v>1.0389999999999999</v>
      </c>
      <c r="Q3629">
        <v>1.0309999999999999</v>
      </c>
      <c r="R3629">
        <v>0.66600000000000004</v>
      </c>
      <c r="S3629">
        <v>0.26600000000000001</v>
      </c>
    </row>
    <row r="3630" spans="1:19" x14ac:dyDescent="0.3">
      <c r="A3630">
        <v>60</v>
      </c>
      <c r="B3630">
        <v>-0.42299999999999999</v>
      </c>
      <c r="C3630">
        <v>-1.423</v>
      </c>
      <c r="D3630">
        <v>-2.419</v>
      </c>
      <c r="E3630">
        <v>-3.117</v>
      </c>
      <c r="F3630">
        <v>-3.21</v>
      </c>
      <c r="G3630">
        <v>2.5</v>
      </c>
      <c r="H3630">
        <v>0</v>
      </c>
      <c r="I3630">
        <v>2.7559999999999998</v>
      </c>
      <c r="J3630">
        <v>-0.42599999999999999</v>
      </c>
      <c r="K3630">
        <v>-1.423</v>
      </c>
      <c r="L3630">
        <v>-2.419</v>
      </c>
      <c r="M3630">
        <v>-3.1160000000000001</v>
      </c>
      <c r="N3630">
        <v>-3.2130000000000001</v>
      </c>
      <c r="O3630">
        <v>1.0429999999999999</v>
      </c>
      <c r="P3630">
        <v>1.05</v>
      </c>
      <c r="Q3630">
        <v>1.0409999999999999</v>
      </c>
      <c r="R3630">
        <v>0.66800000000000004</v>
      </c>
      <c r="S3630">
        <v>0.27500000000000002</v>
      </c>
    </row>
    <row r="3631" spans="1:19" x14ac:dyDescent="0.3">
      <c r="A3631">
        <v>120</v>
      </c>
      <c r="B3631">
        <v>-0.42299999999999999</v>
      </c>
      <c r="C3631">
        <v>-1.423</v>
      </c>
      <c r="D3631">
        <v>-2.419</v>
      </c>
      <c r="E3631">
        <v>-3.117</v>
      </c>
      <c r="F3631">
        <v>-3.21</v>
      </c>
      <c r="G3631">
        <v>2.5</v>
      </c>
      <c r="H3631">
        <v>0</v>
      </c>
      <c r="I3631">
        <v>2.7559999999999998</v>
      </c>
      <c r="J3631">
        <v>-0.42699999999999999</v>
      </c>
      <c r="K3631">
        <v>-1.423</v>
      </c>
      <c r="L3631">
        <v>-2.419</v>
      </c>
      <c r="M3631">
        <v>-3.1160000000000001</v>
      </c>
      <c r="N3631">
        <v>-3.2160000000000002</v>
      </c>
      <c r="O3631">
        <v>1.0449999999999999</v>
      </c>
      <c r="P3631">
        <v>1.0509999999999999</v>
      </c>
      <c r="Q3631">
        <v>1.044</v>
      </c>
      <c r="R3631">
        <v>0.67300000000000004</v>
      </c>
      <c r="S3631">
        <v>0.28399999999999997</v>
      </c>
    </row>
    <row r="3632" spans="1:19" x14ac:dyDescent="0.3">
      <c r="A3632">
        <v>180</v>
      </c>
      <c r="B3632">
        <v>-0.42299999999999999</v>
      </c>
      <c r="C3632">
        <v>-1.423</v>
      </c>
      <c r="D3632">
        <v>-2.419</v>
      </c>
      <c r="E3632">
        <v>-3.117</v>
      </c>
      <c r="F3632">
        <v>-3.21</v>
      </c>
      <c r="G3632">
        <v>2.5</v>
      </c>
      <c r="H3632">
        <v>0</v>
      </c>
      <c r="I3632">
        <v>2.7559999999999998</v>
      </c>
      <c r="J3632">
        <v>-0.42799999999999999</v>
      </c>
      <c r="K3632">
        <v>-1.423</v>
      </c>
      <c r="L3632">
        <v>-2.4180000000000001</v>
      </c>
      <c r="M3632">
        <v>-3.1160000000000001</v>
      </c>
      <c r="N3632">
        <v>-3.2189999999999999</v>
      </c>
      <c r="O3632">
        <v>1.0469999999999999</v>
      </c>
      <c r="P3632">
        <v>1.0529999999999999</v>
      </c>
      <c r="Q3632">
        <v>1.042</v>
      </c>
      <c r="R3632">
        <v>0.67300000000000004</v>
      </c>
      <c r="S3632">
        <v>0.28999999999999998</v>
      </c>
    </row>
    <row r="3633" spans="1:19" x14ac:dyDescent="0.3">
      <c r="A3633">
        <v>240</v>
      </c>
      <c r="B3633">
        <v>-0.42299999999999999</v>
      </c>
      <c r="C3633">
        <v>-1.423</v>
      </c>
      <c r="D3633">
        <v>-2.419</v>
      </c>
      <c r="E3633">
        <v>-3.117</v>
      </c>
      <c r="F3633">
        <v>-3.21</v>
      </c>
      <c r="G3633">
        <v>2.5</v>
      </c>
      <c r="H3633">
        <v>0</v>
      </c>
      <c r="I3633">
        <v>2.7559999999999998</v>
      </c>
      <c r="J3633">
        <v>-0.42899999999999999</v>
      </c>
      <c r="K3633">
        <v>-1.423</v>
      </c>
      <c r="L3633">
        <v>-2.4180000000000001</v>
      </c>
      <c r="M3633">
        <v>-3.1150000000000002</v>
      </c>
      <c r="N3633">
        <v>-3.222</v>
      </c>
      <c r="O3633">
        <v>1.048</v>
      </c>
      <c r="P3633">
        <v>1.054</v>
      </c>
      <c r="Q3633">
        <v>1.044</v>
      </c>
      <c r="R3633">
        <v>0.67</v>
      </c>
      <c r="S3633">
        <v>0.29499999999999998</v>
      </c>
    </row>
    <row r="3634" spans="1:19" x14ac:dyDescent="0.3">
      <c r="A3634">
        <v>300</v>
      </c>
      <c r="B3634">
        <v>-0.42299999999999999</v>
      </c>
      <c r="C3634">
        <v>-1.423</v>
      </c>
      <c r="D3634">
        <v>-2.419</v>
      </c>
      <c r="E3634">
        <v>-3.117</v>
      </c>
      <c r="F3634">
        <v>-3.21</v>
      </c>
      <c r="G3634">
        <v>2.5</v>
      </c>
      <c r="H3634">
        <v>0</v>
      </c>
      <c r="I3634">
        <v>2.7559999999999998</v>
      </c>
      <c r="J3634">
        <v>-0.42899999999999999</v>
      </c>
      <c r="K3634">
        <v>-1.4239999999999999</v>
      </c>
      <c r="L3634">
        <v>-2.419</v>
      </c>
      <c r="M3634">
        <v>-3.1139999999999999</v>
      </c>
      <c r="N3634">
        <v>-3.2250000000000001</v>
      </c>
      <c r="O3634">
        <v>1.0489999999999999</v>
      </c>
      <c r="P3634">
        <v>1.0529999999999999</v>
      </c>
      <c r="Q3634">
        <v>1.0449999999999999</v>
      </c>
      <c r="R3634">
        <v>0.67</v>
      </c>
      <c r="S3634">
        <v>0.30099999999999999</v>
      </c>
    </row>
    <row r="3635" spans="1:19" x14ac:dyDescent="0.3">
      <c r="A3635">
        <v>360</v>
      </c>
      <c r="B3635">
        <v>-0.42299999999999999</v>
      </c>
      <c r="C3635">
        <v>-1.423</v>
      </c>
      <c r="D3635">
        <v>-2.419</v>
      </c>
      <c r="E3635">
        <v>-3.117</v>
      </c>
      <c r="F3635">
        <v>-3.21</v>
      </c>
      <c r="G3635">
        <v>2.5</v>
      </c>
      <c r="H3635">
        <v>0</v>
      </c>
      <c r="I3635">
        <v>2.7559999999999998</v>
      </c>
      <c r="J3635">
        <v>-0.42899999999999999</v>
      </c>
      <c r="K3635">
        <v>-1.4239999999999999</v>
      </c>
      <c r="L3635">
        <v>-2.4180000000000001</v>
      </c>
      <c r="M3635">
        <v>-3.1160000000000001</v>
      </c>
      <c r="N3635">
        <v>-3.2280000000000002</v>
      </c>
      <c r="O3635">
        <v>1.0489999999999999</v>
      </c>
      <c r="P3635">
        <v>1.052</v>
      </c>
      <c r="Q3635">
        <v>1.044</v>
      </c>
      <c r="R3635">
        <v>0.67500000000000004</v>
      </c>
      <c r="S3635">
        <v>0.307</v>
      </c>
    </row>
    <row r="3636" spans="1:19" x14ac:dyDescent="0.3">
      <c r="A3636">
        <v>420</v>
      </c>
      <c r="B3636">
        <v>-0.42299999999999999</v>
      </c>
      <c r="C3636">
        <v>-1.423</v>
      </c>
      <c r="D3636">
        <v>-2.419</v>
      </c>
      <c r="E3636">
        <v>-3.117</v>
      </c>
      <c r="F3636">
        <v>-3.21</v>
      </c>
      <c r="G3636">
        <v>2.5</v>
      </c>
      <c r="H3636">
        <v>0</v>
      </c>
      <c r="I3636">
        <v>2.7559999999999998</v>
      </c>
      <c r="J3636">
        <v>-0.43</v>
      </c>
      <c r="K3636">
        <v>-1.4239999999999999</v>
      </c>
      <c r="L3636">
        <v>-2.4180000000000001</v>
      </c>
      <c r="M3636">
        <v>-3.117</v>
      </c>
      <c r="N3636">
        <v>-3.2309999999999999</v>
      </c>
      <c r="O3636">
        <v>1.05</v>
      </c>
      <c r="P3636">
        <v>1.052</v>
      </c>
      <c r="Q3636">
        <v>1.0429999999999999</v>
      </c>
      <c r="R3636">
        <v>0.68</v>
      </c>
      <c r="S3636">
        <v>0.31</v>
      </c>
    </row>
    <row r="3637" spans="1:19" x14ac:dyDescent="0.3">
      <c r="A3637">
        <v>480</v>
      </c>
      <c r="B3637">
        <v>-0.42299999999999999</v>
      </c>
      <c r="C3637">
        <v>-1.423</v>
      </c>
      <c r="D3637">
        <v>-2.419</v>
      </c>
      <c r="E3637">
        <v>-3.117</v>
      </c>
      <c r="F3637">
        <v>-3.21</v>
      </c>
      <c r="G3637">
        <v>2.5</v>
      </c>
      <c r="H3637">
        <v>0</v>
      </c>
      <c r="I3637">
        <v>2.7559999999999998</v>
      </c>
      <c r="J3637">
        <v>-0.43</v>
      </c>
      <c r="K3637">
        <v>-1.425</v>
      </c>
      <c r="L3637">
        <v>-2.4180000000000001</v>
      </c>
      <c r="M3637">
        <v>-3.1190000000000002</v>
      </c>
      <c r="N3637">
        <v>-3.234</v>
      </c>
      <c r="O3637">
        <v>1.05</v>
      </c>
      <c r="P3637">
        <v>1.052</v>
      </c>
      <c r="Q3637">
        <v>1.044</v>
      </c>
      <c r="R3637">
        <v>0.68500000000000005</v>
      </c>
      <c r="S3637">
        <v>0.312</v>
      </c>
    </row>
    <row r="3638" spans="1:19" x14ac:dyDescent="0.3">
      <c r="A3638">
        <v>540</v>
      </c>
      <c r="B3638">
        <v>-0.42299999999999999</v>
      </c>
      <c r="C3638">
        <v>-1.423</v>
      </c>
      <c r="D3638">
        <v>-2.419</v>
      </c>
      <c r="E3638">
        <v>-3.117</v>
      </c>
      <c r="F3638">
        <v>-3.21</v>
      </c>
      <c r="G3638">
        <v>2.5</v>
      </c>
      <c r="H3638">
        <v>0</v>
      </c>
      <c r="I3638">
        <v>2.7559999999999998</v>
      </c>
      <c r="J3638">
        <v>-0.43</v>
      </c>
      <c r="K3638">
        <v>-1.425</v>
      </c>
      <c r="L3638">
        <v>-2.4180000000000001</v>
      </c>
      <c r="M3638">
        <v>-3.1219999999999999</v>
      </c>
      <c r="N3638">
        <v>-3.2370000000000001</v>
      </c>
      <c r="O3638">
        <v>1.05</v>
      </c>
      <c r="P3638">
        <v>1.0509999999999999</v>
      </c>
      <c r="Q3638">
        <v>1.044</v>
      </c>
      <c r="R3638">
        <v>0.69</v>
      </c>
      <c r="S3638">
        <v>0.314</v>
      </c>
    </row>
    <row r="3639" spans="1:19" x14ac:dyDescent="0.3">
      <c r="A3639">
        <v>600</v>
      </c>
      <c r="B3639">
        <v>-0.42299999999999999</v>
      </c>
      <c r="C3639">
        <v>-1.423</v>
      </c>
      <c r="D3639">
        <v>-2.419</v>
      </c>
      <c r="E3639">
        <v>-3.117</v>
      </c>
      <c r="F3639">
        <v>-3.21</v>
      </c>
      <c r="G3639">
        <v>2.5</v>
      </c>
      <c r="H3639">
        <v>0</v>
      </c>
      <c r="I3639">
        <v>2.7559999999999998</v>
      </c>
      <c r="J3639">
        <v>-0.43</v>
      </c>
      <c r="K3639">
        <v>-1.4259999999999999</v>
      </c>
      <c r="L3639">
        <v>-2.4180000000000001</v>
      </c>
      <c r="M3639">
        <v>-3.1240000000000001</v>
      </c>
      <c r="N3639">
        <v>-3.24</v>
      </c>
      <c r="O3639">
        <v>1.05</v>
      </c>
      <c r="P3639">
        <v>1.0509999999999999</v>
      </c>
      <c r="Q3639">
        <v>1.044</v>
      </c>
      <c r="R3639">
        <v>0.69499999999999995</v>
      </c>
      <c r="S3639">
        <v>0.316</v>
      </c>
    </row>
    <row r="3641" spans="1:19" x14ac:dyDescent="0.3">
      <c r="A3641" t="s">
        <v>0</v>
      </c>
      <c r="B3641" t="s">
        <v>281</v>
      </c>
    </row>
    <row r="3642" spans="1:19" x14ac:dyDescent="0.3">
      <c r="A3642">
        <v>0</v>
      </c>
      <c r="B3642">
        <v>-0.42299999999999999</v>
      </c>
      <c r="C3642">
        <v>-1.423</v>
      </c>
      <c r="D3642">
        <v>-2.419</v>
      </c>
      <c r="E3642">
        <v>-3.117</v>
      </c>
      <c r="F3642">
        <v>-3.21</v>
      </c>
      <c r="G3642">
        <v>2.5</v>
      </c>
      <c r="H3642">
        <v>0</v>
      </c>
      <c r="I3642">
        <v>2.5270000000000001</v>
      </c>
      <c r="J3642">
        <v>-0.42299999999999999</v>
      </c>
      <c r="K3642">
        <v>-1.423</v>
      </c>
      <c r="L3642">
        <v>-2.419</v>
      </c>
      <c r="M3642">
        <v>-3.117</v>
      </c>
      <c r="N3642">
        <v>-3.21</v>
      </c>
      <c r="O3642">
        <v>1.0389999999999999</v>
      </c>
      <c r="P3642">
        <v>1.0389999999999999</v>
      </c>
      <c r="Q3642">
        <v>1.0309999999999999</v>
      </c>
      <c r="R3642">
        <v>0.66600000000000004</v>
      </c>
      <c r="S3642">
        <v>0.26600000000000001</v>
      </c>
    </row>
    <row r="3643" spans="1:19" x14ac:dyDescent="0.3">
      <c r="A3643">
        <v>60</v>
      </c>
      <c r="B3643">
        <v>-0.42299999999999999</v>
      </c>
      <c r="C3643">
        <v>-1.423</v>
      </c>
      <c r="D3643">
        <v>-2.419</v>
      </c>
      <c r="E3643">
        <v>-3.117</v>
      </c>
      <c r="F3643">
        <v>-3.21</v>
      </c>
      <c r="G3643">
        <v>2.5</v>
      </c>
      <c r="H3643">
        <v>0</v>
      </c>
      <c r="I3643">
        <v>2.5270000000000001</v>
      </c>
      <c r="J3643">
        <v>-0.42599999999999999</v>
      </c>
      <c r="K3643">
        <v>-1.423</v>
      </c>
      <c r="L3643">
        <v>-2.419</v>
      </c>
      <c r="M3643">
        <v>-3.1160000000000001</v>
      </c>
      <c r="N3643">
        <v>-3.21</v>
      </c>
      <c r="O3643">
        <v>1.0429999999999999</v>
      </c>
      <c r="P3643">
        <v>1.0489999999999999</v>
      </c>
      <c r="Q3643">
        <v>1.0409999999999999</v>
      </c>
      <c r="R3643">
        <v>0.66900000000000004</v>
      </c>
      <c r="S3643">
        <v>0.26700000000000002</v>
      </c>
    </row>
    <row r="3644" spans="1:19" x14ac:dyDescent="0.3">
      <c r="A3644">
        <v>120</v>
      </c>
      <c r="B3644">
        <v>-0.42299999999999999</v>
      </c>
      <c r="C3644">
        <v>-1.423</v>
      </c>
      <c r="D3644">
        <v>-2.419</v>
      </c>
      <c r="E3644">
        <v>-3.117</v>
      </c>
      <c r="F3644">
        <v>-3.21</v>
      </c>
      <c r="G3644">
        <v>2.5</v>
      </c>
      <c r="H3644">
        <v>0</v>
      </c>
      <c r="I3644">
        <v>2.5270000000000001</v>
      </c>
      <c r="J3644">
        <v>-0.42699999999999999</v>
      </c>
      <c r="K3644">
        <v>-1.423</v>
      </c>
      <c r="L3644">
        <v>-2.419</v>
      </c>
      <c r="M3644">
        <v>-3.1160000000000001</v>
      </c>
      <c r="N3644">
        <v>-3.21</v>
      </c>
      <c r="O3644">
        <v>1.0449999999999999</v>
      </c>
      <c r="P3644">
        <v>1.0509999999999999</v>
      </c>
      <c r="Q3644">
        <v>1.0429999999999999</v>
      </c>
      <c r="R3644">
        <v>0.67200000000000004</v>
      </c>
      <c r="S3644">
        <v>0.26800000000000002</v>
      </c>
    </row>
    <row r="3645" spans="1:19" x14ac:dyDescent="0.3">
      <c r="A3645">
        <v>180</v>
      </c>
      <c r="B3645">
        <v>-0.42299999999999999</v>
      </c>
      <c r="C3645">
        <v>-1.423</v>
      </c>
      <c r="D3645">
        <v>-2.419</v>
      </c>
      <c r="E3645">
        <v>-3.117</v>
      </c>
      <c r="F3645">
        <v>-3.21</v>
      </c>
      <c r="G3645">
        <v>2.5</v>
      </c>
      <c r="H3645">
        <v>0</v>
      </c>
      <c r="I3645">
        <v>2.5270000000000001</v>
      </c>
      <c r="J3645">
        <v>-0.42799999999999999</v>
      </c>
      <c r="K3645">
        <v>-1.423</v>
      </c>
      <c r="L3645">
        <v>-2.419</v>
      </c>
      <c r="M3645">
        <v>-3.1150000000000002</v>
      </c>
      <c r="N3645">
        <v>-3.21</v>
      </c>
      <c r="O3645">
        <v>1.046</v>
      </c>
      <c r="P3645">
        <v>1.054</v>
      </c>
      <c r="Q3645">
        <v>1.0429999999999999</v>
      </c>
      <c r="R3645">
        <v>0.67200000000000004</v>
      </c>
      <c r="S3645">
        <v>0.26800000000000002</v>
      </c>
    </row>
    <row r="3646" spans="1:19" x14ac:dyDescent="0.3">
      <c r="A3646">
        <v>240</v>
      </c>
      <c r="B3646">
        <v>-0.42299999999999999</v>
      </c>
      <c r="C3646">
        <v>-1.423</v>
      </c>
      <c r="D3646">
        <v>-2.419</v>
      </c>
      <c r="E3646">
        <v>-3.117</v>
      </c>
      <c r="F3646">
        <v>-3.21</v>
      </c>
      <c r="G3646">
        <v>2.5</v>
      </c>
      <c r="H3646">
        <v>0</v>
      </c>
      <c r="I3646">
        <v>2.5270000000000001</v>
      </c>
      <c r="J3646">
        <v>-0.42899999999999999</v>
      </c>
      <c r="K3646">
        <v>-1.423</v>
      </c>
      <c r="L3646">
        <v>-2.4180000000000001</v>
      </c>
      <c r="M3646">
        <v>-3.1160000000000001</v>
      </c>
      <c r="N3646">
        <v>-3.21</v>
      </c>
      <c r="O3646">
        <v>1.048</v>
      </c>
      <c r="P3646">
        <v>1.054</v>
      </c>
      <c r="Q3646">
        <v>1.044</v>
      </c>
      <c r="R3646">
        <v>0.67300000000000004</v>
      </c>
      <c r="S3646">
        <v>0.26800000000000002</v>
      </c>
    </row>
    <row r="3647" spans="1:19" x14ac:dyDescent="0.3">
      <c r="A3647">
        <v>300</v>
      </c>
      <c r="B3647">
        <v>-0.42299999999999999</v>
      </c>
      <c r="C3647">
        <v>-1.423</v>
      </c>
      <c r="D3647">
        <v>-2.419</v>
      </c>
      <c r="E3647">
        <v>-3.117</v>
      </c>
      <c r="F3647">
        <v>-3.21</v>
      </c>
      <c r="G3647">
        <v>2.5</v>
      </c>
      <c r="H3647">
        <v>0</v>
      </c>
      <c r="I3647">
        <v>2.5270000000000001</v>
      </c>
      <c r="J3647">
        <v>-0.42899999999999999</v>
      </c>
      <c r="K3647">
        <v>-1.423</v>
      </c>
      <c r="L3647">
        <v>-2.4180000000000001</v>
      </c>
      <c r="M3647">
        <v>-3.1150000000000002</v>
      </c>
      <c r="N3647">
        <v>-3.21</v>
      </c>
      <c r="O3647">
        <v>1.0489999999999999</v>
      </c>
      <c r="P3647">
        <v>1.0529999999999999</v>
      </c>
      <c r="Q3647">
        <v>1.044</v>
      </c>
      <c r="R3647">
        <v>0.67300000000000004</v>
      </c>
      <c r="S3647">
        <v>0.26900000000000002</v>
      </c>
    </row>
    <row r="3648" spans="1:19" x14ac:dyDescent="0.3">
      <c r="A3648">
        <v>360</v>
      </c>
      <c r="B3648">
        <v>-0.42299999999999999</v>
      </c>
      <c r="C3648">
        <v>-1.423</v>
      </c>
      <c r="D3648">
        <v>-2.419</v>
      </c>
      <c r="E3648">
        <v>-3.117</v>
      </c>
      <c r="F3648">
        <v>-3.21</v>
      </c>
      <c r="G3648">
        <v>2.5</v>
      </c>
      <c r="H3648">
        <v>0</v>
      </c>
      <c r="I3648">
        <v>2.5270000000000001</v>
      </c>
      <c r="J3648">
        <v>-0.42899999999999999</v>
      </c>
      <c r="K3648">
        <v>-1.4239999999999999</v>
      </c>
      <c r="L3648">
        <v>-2.4180000000000001</v>
      </c>
      <c r="M3648">
        <v>-3.1160000000000001</v>
      </c>
      <c r="N3648">
        <v>-3.21</v>
      </c>
      <c r="O3648">
        <v>1.0489999999999999</v>
      </c>
      <c r="P3648">
        <v>1.0529999999999999</v>
      </c>
      <c r="Q3648">
        <v>1.044</v>
      </c>
      <c r="R3648">
        <v>0.67400000000000004</v>
      </c>
      <c r="S3648">
        <v>0.27100000000000002</v>
      </c>
    </row>
    <row r="3649" spans="1:19" x14ac:dyDescent="0.3">
      <c r="A3649">
        <v>420</v>
      </c>
      <c r="B3649">
        <v>-0.42299999999999999</v>
      </c>
      <c r="C3649">
        <v>-1.423</v>
      </c>
      <c r="D3649">
        <v>-2.419</v>
      </c>
      <c r="E3649">
        <v>-3.117</v>
      </c>
      <c r="F3649">
        <v>-3.21</v>
      </c>
      <c r="G3649">
        <v>2.5</v>
      </c>
      <c r="H3649">
        <v>0</v>
      </c>
      <c r="I3649">
        <v>2.5270000000000001</v>
      </c>
      <c r="J3649">
        <v>-0.43</v>
      </c>
      <c r="K3649">
        <v>-1.4239999999999999</v>
      </c>
      <c r="L3649">
        <v>-2.4180000000000001</v>
      </c>
      <c r="M3649">
        <v>-3.1160000000000001</v>
      </c>
      <c r="N3649">
        <v>-3.21</v>
      </c>
      <c r="O3649">
        <v>1.05</v>
      </c>
      <c r="P3649">
        <v>1.052</v>
      </c>
      <c r="Q3649">
        <v>1.044</v>
      </c>
      <c r="R3649">
        <v>0.67400000000000004</v>
      </c>
      <c r="S3649">
        <v>0.27100000000000002</v>
      </c>
    </row>
    <row r="3650" spans="1:19" x14ac:dyDescent="0.3">
      <c r="A3650">
        <v>480</v>
      </c>
      <c r="B3650">
        <v>-0.42299999999999999</v>
      </c>
      <c r="C3650">
        <v>-1.423</v>
      </c>
      <c r="D3650">
        <v>-2.419</v>
      </c>
      <c r="E3650">
        <v>-3.117</v>
      </c>
      <c r="F3650">
        <v>-3.21</v>
      </c>
      <c r="G3650">
        <v>2.5</v>
      </c>
      <c r="H3650">
        <v>0</v>
      </c>
      <c r="I3650">
        <v>2.5270000000000001</v>
      </c>
      <c r="J3650">
        <v>-0.43</v>
      </c>
      <c r="K3650">
        <v>-1.425</v>
      </c>
      <c r="L3650">
        <v>-2.4180000000000001</v>
      </c>
      <c r="M3650">
        <v>-3.1160000000000001</v>
      </c>
      <c r="N3650">
        <v>-3.21</v>
      </c>
      <c r="O3650">
        <v>1.05</v>
      </c>
      <c r="P3650">
        <v>1.0509999999999999</v>
      </c>
      <c r="Q3650">
        <v>1.044</v>
      </c>
      <c r="R3650">
        <v>0.67400000000000004</v>
      </c>
      <c r="S3650">
        <v>0.27100000000000002</v>
      </c>
    </row>
    <row r="3651" spans="1:19" x14ac:dyDescent="0.3">
      <c r="A3651">
        <v>540</v>
      </c>
      <c r="B3651">
        <v>-0.42299999999999999</v>
      </c>
      <c r="C3651">
        <v>-1.423</v>
      </c>
      <c r="D3651">
        <v>-2.419</v>
      </c>
      <c r="E3651">
        <v>-3.117</v>
      </c>
      <c r="F3651">
        <v>-3.21</v>
      </c>
      <c r="G3651">
        <v>2.5</v>
      </c>
      <c r="H3651">
        <v>0</v>
      </c>
      <c r="I3651">
        <v>2.5270000000000001</v>
      </c>
      <c r="J3651">
        <v>-0.43</v>
      </c>
      <c r="K3651">
        <v>-1.425</v>
      </c>
      <c r="L3651">
        <v>-2.4180000000000001</v>
      </c>
      <c r="M3651">
        <v>-3.1160000000000001</v>
      </c>
      <c r="N3651">
        <v>-3.21</v>
      </c>
      <c r="O3651">
        <v>1.05</v>
      </c>
      <c r="P3651">
        <v>1.0509999999999999</v>
      </c>
      <c r="Q3651">
        <v>1.044</v>
      </c>
      <c r="R3651">
        <v>0.67400000000000004</v>
      </c>
      <c r="S3651">
        <v>0.27100000000000002</v>
      </c>
    </row>
    <row r="3652" spans="1:19" x14ac:dyDescent="0.3">
      <c r="A3652">
        <v>600</v>
      </c>
      <c r="B3652">
        <v>-0.42299999999999999</v>
      </c>
      <c r="C3652">
        <v>-1.423</v>
      </c>
      <c r="D3652">
        <v>-2.419</v>
      </c>
      <c r="E3652">
        <v>-3.117</v>
      </c>
      <c r="F3652">
        <v>-3.21</v>
      </c>
      <c r="G3652">
        <v>2.5</v>
      </c>
      <c r="H3652">
        <v>0</v>
      </c>
      <c r="I3652">
        <v>2.5270000000000001</v>
      </c>
      <c r="J3652">
        <v>-0.43</v>
      </c>
      <c r="K3652">
        <v>-1.4259999999999999</v>
      </c>
      <c r="L3652">
        <v>-2.4180000000000001</v>
      </c>
      <c r="M3652">
        <v>-3.1160000000000001</v>
      </c>
      <c r="N3652">
        <v>-3.21</v>
      </c>
      <c r="O3652">
        <v>1.05</v>
      </c>
      <c r="P3652">
        <v>1.0509999999999999</v>
      </c>
      <c r="Q3652">
        <v>1.044</v>
      </c>
      <c r="R3652">
        <v>0.67400000000000004</v>
      </c>
      <c r="S3652">
        <v>0.27100000000000002</v>
      </c>
    </row>
    <row r="3654" spans="1:19" x14ac:dyDescent="0.3">
      <c r="A3654" t="s">
        <v>0</v>
      </c>
      <c r="B3654" t="s">
        <v>282</v>
      </c>
    </row>
    <row r="3655" spans="1:19" x14ac:dyDescent="0.3">
      <c r="A3655">
        <v>0</v>
      </c>
      <c r="B3655">
        <v>-0.42299999999999999</v>
      </c>
      <c r="C3655">
        <v>-1.423</v>
      </c>
      <c r="D3655">
        <v>-2.419</v>
      </c>
      <c r="E3655">
        <v>-3.117</v>
      </c>
      <c r="F3655">
        <v>-3.21</v>
      </c>
      <c r="G3655">
        <v>2.5</v>
      </c>
      <c r="H3655">
        <v>0</v>
      </c>
      <c r="I3655">
        <v>2.29</v>
      </c>
      <c r="J3655">
        <v>-0.42299999999999999</v>
      </c>
      <c r="K3655">
        <v>-1.423</v>
      </c>
      <c r="L3655">
        <v>-2.419</v>
      </c>
      <c r="M3655">
        <v>-3.117</v>
      </c>
      <c r="N3655">
        <v>-3.21</v>
      </c>
      <c r="O3655">
        <v>1.0389999999999999</v>
      </c>
      <c r="P3655">
        <v>1.0389999999999999</v>
      </c>
      <c r="Q3655">
        <v>1.0309999999999999</v>
      </c>
      <c r="R3655">
        <v>0.66600000000000004</v>
      </c>
      <c r="S3655">
        <v>0.26600000000000001</v>
      </c>
    </row>
    <row r="3656" spans="1:19" x14ac:dyDescent="0.3">
      <c r="A3656">
        <v>60</v>
      </c>
      <c r="B3656">
        <v>-0.42299999999999999</v>
      </c>
      <c r="C3656">
        <v>-1.423</v>
      </c>
      <c r="D3656">
        <v>-2.419</v>
      </c>
      <c r="E3656">
        <v>-3.117</v>
      </c>
      <c r="F3656">
        <v>-3.21</v>
      </c>
      <c r="G3656">
        <v>2.5</v>
      </c>
      <c r="H3656">
        <v>0</v>
      </c>
      <c r="I3656">
        <v>2.29</v>
      </c>
      <c r="J3656">
        <v>-0.42599999999999999</v>
      </c>
      <c r="K3656">
        <v>-1.423</v>
      </c>
      <c r="L3656">
        <v>-2.419</v>
      </c>
      <c r="M3656">
        <v>-3.117</v>
      </c>
      <c r="N3656">
        <v>-3.2069999999999999</v>
      </c>
      <c r="O3656">
        <v>1.0429999999999999</v>
      </c>
      <c r="P3656">
        <v>1.0489999999999999</v>
      </c>
      <c r="Q3656">
        <v>1.0409999999999999</v>
      </c>
      <c r="R3656">
        <v>0.67</v>
      </c>
      <c r="S3656">
        <v>0.26</v>
      </c>
    </row>
    <row r="3657" spans="1:19" x14ac:dyDescent="0.3">
      <c r="A3657">
        <v>120</v>
      </c>
      <c r="B3657">
        <v>-0.42299999999999999</v>
      </c>
      <c r="C3657">
        <v>-1.423</v>
      </c>
      <c r="D3657">
        <v>-2.419</v>
      </c>
      <c r="E3657">
        <v>-3.117</v>
      </c>
      <c r="F3657">
        <v>-3.21</v>
      </c>
      <c r="G3657">
        <v>2.5</v>
      </c>
      <c r="H3657">
        <v>0</v>
      </c>
      <c r="I3657">
        <v>2.29</v>
      </c>
      <c r="J3657">
        <v>-0.42699999999999999</v>
      </c>
      <c r="K3657">
        <v>-1.423</v>
      </c>
      <c r="L3657">
        <v>-2.419</v>
      </c>
      <c r="M3657">
        <v>-3.1150000000000002</v>
      </c>
      <c r="N3657">
        <v>-3.2040000000000002</v>
      </c>
      <c r="O3657">
        <v>1.0449999999999999</v>
      </c>
      <c r="P3657">
        <v>1.0509999999999999</v>
      </c>
      <c r="Q3657">
        <v>1.042</v>
      </c>
      <c r="R3657">
        <v>0.67100000000000004</v>
      </c>
      <c r="S3657">
        <v>0.253</v>
      </c>
    </row>
    <row r="3658" spans="1:19" x14ac:dyDescent="0.3">
      <c r="A3658">
        <v>180</v>
      </c>
      <c r="B3658">
        <v>-0.42299999999999999</v>
      </c>
      <c r="C3658">
        <v>-1.423</v>
      </c>
      <c r="D3658">
        <v>-2.419</v>
      </c>
      <c r="E3658">
        <v>-3.117</v>
      </c>
      <c r="F3658">
        <v>-3.21</v>
      </c>
      <c r="G3658">
        <v>2.5</v>
      </c>
      <c r="H3658">
        <v>0</v>
      </c>
      <c r="I3658">
        <v>2.29</v>
      </c>
      <c r="J3658">
        <v>-0.42799999999999999</v>
      </c>
      <c r="K3658">
        <v>-1.423</v>
      </c>
      <c r="L3658">
        <v>-2.419</v>
      </c>
      <c r="M3658">
        <v>-3.1150000000000002</v>
      </c>
      <c r="N3658">
        <v>-3.2010000000000001</v>
      </c>
      <c r="O3658">
        <v>1.046</v>
      </c>
      <c r="P3658">
        <v>1.054</v>
      </c>
      <c r="Q3658">
        <v>1.0429999999999999</v>
      </c>
      <c r="R3658">
        <v>0.67100000000000004</v>
      </c>
      <c r="S3658">
        <v>0.247</v>
      </c>
    </row>
    <row r="3659" spans="1:19" x14ac:dyDescent="0.3">
      <c r="A3659">
        <v>240</v>
      </c>
      <c r="B3659">
        <v>-0.42299999999999999</v>
      </c>
      <c r="C3659">
        <v>-1.423</v>
      </c>
      <c r="D3659">
        <v>-2.419</v>
      </c>
      <c r="E3659">
        <v>-3.117</v>
      </c>
      <c r="F3659">
        <v>-3.21</v>
      </c>
      <c r="G3659">
        <v>2.5</v>
      </c>
      <c r="H3659">
        <v>0</v>
      </c>
      <c r="I3659">
        <v>2.29</v>
      </c>
      <c r="J3659">
        <v>-0.42899999999999999</v>
      </c>
      <c r="K3659">
        <v>-1.423</v>
      </c>
      <c r="L3659">
        <v>-2.4180000000000001</v>
      </c>
      <c r="M3659">
        <v>-3.1160000000000001</v>
      </c>
      <c r="N3659">
        <v>-3.198</v>
      </c>
      <c r="O3659">
        <v>1.048</v>
      </c>
      <c r="P3659">
        <v>1.054</v>
      </c>
      <c r="Q3659">
        <v>1.044</v>
      </c>
      <c r="R3659">
        <v>0.67500000000000004</v>
      </c>
      <c r="S3659">
        <v>0.24099999999999999</v>
      </c>
    </row>
    <row r="3660" spans="1:19" x14ac:dyDescent="0.3">
      <c r="A3660">
        <v>300</v>
      </c>
      <c r="B3660">
        <v>-0.42299999999999999</v>
      </c>
      <c r="C3660">
        <v>-1.423</v>
      </c>
      <c r="D3660">
        <v>-2.419</v>
      </c>
      <c r="E3660">
        <v>-3.117</v>
      </c>
      <c r="F3660">
        <v>-3.21</v>
      </c>
      <c r="G3660">
        <v>2.5</v>
      </c>
      <c r="H3660">
        <v>0</v>
      </c>
      <c r="I3660">
        <v>2.29</v>
      </c>
      <c r="J3660">
        <v>-0.42899999999999999</v>
      </c>
      <c r="K3660">
        <v>-1.423</v>
      </c>
      <c r="L3660">
        <v>-2.4180000000000001</v>
      </c>
      <c r="M3660">
        <v>-3.1160000000000001</v>
      </c>
      <c r="N3660">
        <v>-3.1949999999999998</v>
      </c>
      <c r="O3660">
        <v>1.0489999999999999</v>
      </c>
      <c r="P3660">
        <v>1.0529999999999999</v>
      </c>
      <c r="Q3660">
        <v>1.0429999999999999</v>
      </c>
      <c r="R3660">
        <v>0.67500000000000004</v>
      </c>
      <c r="S3660">
        <v>0.23799999999999999</v>
      </c>
    </row>
    <row r="3661" spans="1:19" x14ac:dyDescent="0.3">
      <c r="A3661">
        <v>360</v>
      </c>
      <c r="B3661">
        <v>-0.42299999999999999</v>
      </c>
      <c r="C3661">
        <v>-1.423</v>
      </c>
      <c r="D3661">
        <v>-2.419</v>
      </c>
      <c r="E3661">
        <v>-3.117</v>
      </c>
      <c r="F3661">
        <v>-3.21</v>
      </c>
      <c r="G3661">
        <v>2.5</v>
      </c>
      <c r="H3661">
        <v>0</v>
      </c>
      <c r="I3661">
        <v>2.29</v>
      </c>
      <c r="J3661">
        <v>-0.42899999999999999</v>
      </c>
      <c r="K3661">
        <v>-1.4239999999999999</v>
      </c>
      <c r="L3661">
        <v>-2.4180000000000001</v>
      </c>
      <c r="M3661">
        <v>-3.1160000000000001</v>
      </c>
      <c r="N3661">
        <v>-3.1920000000000002</v>
      </c>
      <c r="O3661">
        <v>1.0489999999999999</v>
      </c>
      <c r="P3661">
        <v>1.0529999999999999</v>
      </c>
      <c r="Q3661">
        <v>1.044</v>
      </c>
      <c r="R3661">
        <v>0.67300000000000004</v>
      </c>
      <c r="S3661">
        <v>0.23499999999999999</v>
      </c>
    </row>
    <row r="3662" spans="1:19" x14ac:dyDescent="0.3">
      <c r="A3662">
        <v>420</v>
      </c>
      <c r="B3662">
        <v>-0.42299999999999999</v>
      </c>
      <c r="C3662">
        <v>-1.423</v>
      </c>
      <c r="D3662">
        <v>-2.419</v>
      </c>
      <c r="E3662">
        <v>-3.117</v>
      </c>
      <c r="F3662">
        <v>-3.21</v>
      </c>
      <c r="G3662">
        <v>2.5</v>
      </c>
      <c r="H3662">
        <v>0</v>
      </c>
      <c r="I3662">
        <v>2.29</v>
      </c>
      <c r="J3662">
        <v>-0.43</v>
      </c>
      <c r="K3662">
        <v>-1.4239999999999999</v>
      </c>
      <c r="L3662">
        <v>-2.4180000000000001</v>
      </c>
      <c r="M3662">
        <v>-3.1139999999999999</v>
      </c>
      <c r="N3662">
        <v>-3.1890000000000001</v>
      </c>
      <c r="O3662">
        <v>1.05</v>
      </c>
      <c r="P3662">
        <v>1.052</v>
      </c>
      <c r="Q3662">
        <v>1.044</v>
      </c>
      <c r="R3662">
        <v>0.66700000000000004</v>
      </c>
      <c r="S3662">
        <v>0.23200000000000001</v>
      </c>
    </row>
    <row r="3663" spans="1:19" x14ac:dyDescent="0.3">
      <c r="A3663">
        <v>480</v>
      </c>
      <c r="B3663">
        <v>-0.42299999999999999</v>
      </c>
      <c r="C3663">
        <v>-1.423</v>
      </c>
      <c r="D3663">
        <v>-2.419</v>
      </c>
      <c r="E3663">
        <v>-3.117</v>
      </c>
      <c r="F3663">
        <v>-3.21</v>
      </c>
      <c r="G3663">
        <v>2.5</v>
      </c>
      <c r="H3663">
        <v>0</v>
      </c>
      <c r="I3663">
        <v>2.29</v>
      </c>
      <c r="J3663">
        <v>-0.43</v>
      </c>
      <c r="K3663">
        <v>-1.425</v>
      </c>
      <c r="L3663">
        <v>-2.4180000000000001</v>
      </c>
      <c r="M3663">
        <v>-3.1120000000000001</v>
      </c>
      <c r="N3663">
        <v>-3.1859999999999999</v>
      </c>
      <c r="O3663">
        <v>1.05</v>
      </c>
      <c r="P3663">
        <v>1.0509999999999999</v>
      </c>
      <c r="Q3663">
        <v>1.044</v>
      </c>
      <c r="R3663">
        <v>0.66200000000000003</v>
      </c>
      <c r="S3663">
        <v>0.22900000000000001</v>
      </c>
    </row>
    <row r="3664" spans="1:19" x14ac:dyDescent="0.3">
      <c r="A3664">
        <v>540</v>
      </c>
      <c r="B3664">
        <v>-0.42299999999999999</v>
      </c>
      <c r="C3664">
        <v>-1.423</v>
      </c>
      <c r="D3664">
        <v>-2.419</v>
      </c>
      <c r="E3664">
        <v>-3.117</v>
      </c>
      <c r="F3664">
        <v>-3.21</v>
      </c>
      <c r="G3664">
        <v>2.5</v>
      </c>
      <c r="H3664">
        <v>0</v>
      </c>
      <c r="I3664">
        <v>2.29</v>
      </c>
      <c r="J3664">
        <v>-0.43</v>
      </c>
      <c r="K3664">
        <v>-1.425</v>
      </c>
      <c r="L3664">
        <v>-2.4180000000000001</v>
      </c>
      <c r="M3664">
        <v>-3.109</v>
      </c>
      <c r="N3664">
        <v>-3.1829999999999998</v>
      </c>
      <c r="O3664">
        <v>1.05</v>
      </c>
      <c r="P3664">
        <v>1.0509999999999999</v>
      </c>
      <c r="Q3664">
        <v>1.044</v>
      </c>
      <c r="R3664">
        <v>0.65600000000000003</v>
      </c>
      <c r="S3664">
        <v>0.22700000000000001</v>
      </c>
    </row>
    <row r="3665" spans="1:19" x14ac:dyDescent="0.3">
      <c r="A3665">
        <v>600</v>
      </c>
      <c r="B3665">
        <v>-0.42299999999999999</v>
      </c>
      <c r="C3665">
        <v>-1.423</v>
      </c>
      <c r="D3665">
        <v>-2.419</v>
      </c>
      <c r="E3665">
        <v>-3.117</v>
      </c>
      <c r="F3665">
        <v>-3.21</v>
      </c>
      <c r="G3665">
        <v>2.5</v>
      </c>
      <c r="H3665">
        <v>0</v>
      </c>
      <c r="I3665">
        <v>2.29</v>
      </c>
      <c r="J3665">
        <v>-0.43</v>
      </c>
      <c r="K3665">
        <v>-1.4259999999999999</v>
      </c>
      <c r="L3665">
        <v>-2.4180000000000001</v>
      </c>
      <c r="M3665">
        <v>-3.1070000000000002</v>
      </c>
      <c r="N3665">
        <v>-3.18</v>
      </c>
      <c r="O3665">
        <v>1.05</v>
      </c>
      <c r="P3665">
        <v>1.0509999999999999</v>
      </c>
      <c r="Q3665">
        <v>1.044</v>
      </c>
      <c r="R3665">
        <v>0.65200000000000002</v>
      </c>
      <c r="S3665">
        <v>0.22500000000000001</v>
      </c>
    </row>
    <row r="3667" spans="1:19" x14ac:dyDescent="0.3">
      <c r="A3667" t="s">
        <v>0</v>
      </c>
      <c r="B3667" t="s">
        <v>283</v>
      </c>
    </row>
    <row r="3668" spans="1:19" x14ac:dyDescent="0.3">
      <c r="A3668">
        <v>0</v>
      </c>
      <c r="B3668">
        <v>-0.42299999999999999</v>
      </c>
      <c r="C3668">
        <v>-1.423</v>
      </c>
      <c r="D3668">
        <v>-2.419</v>
      </c>
      <c r="E3668">
        <v>-3.109</v>
      </c>
      <c r="F3668">
        <v>-3.2</v>
      </c>
      <c r="G3668">
        <v>2.5</v>
      </c>
      <c r="H3668">
        <v>0</v>
      </c>
      <c r="I3668">
        <v>2.7549999999999999</v>
      </c>
      <c r="J3668">
        <v>-0.42299999999999999</v>
      </c>
      <c r="K3668">
        <v>-1.423</v>
      </c>
      <c r="L3668">
        <v>-2.419</v>
      </c>
      <c r="M3668">
        <v>-3.109</v>
      </c>
      <c r="N3668">
        <v>-3.2</v>
      </c>
      <c r="O3668">
        <v>1.0389999999999999</v>
      </c>
      <c r="P3668">
        <v>1.0389999999999999</v>
      </c>
      <c r="Q3668">
        <v>1.0309999999999999</v>
      </c>
      <c r="R3668">
        <v>0.66</v>
      </c>
      <c r="S3668">
        <v>0.26400000000000001</v>
      </c>
    </row>
    <row r="3669" spans="1:19" x14ac:dyDescent="0.3">
      <c r="A3669">
        <v>60</v>
      </c>
      <c r="B3669">
        <v>-0.42299999999999999</v>
      </c>
      <c r="C3669">
        <v>-1.423</v>
      </c>
      <c r="D3669">
        <v>-2.419</v>
      </c>
      <c r="E3669">
        <v>-3.109</v>
      </c>
      <c r="F3669">
        <v>-3.2</v>
      </c>
      <c r="G3669">
        <v>2.5</v>
      </c>
      <c r="H3669">
        <v>0</v>
      </c>
      <c r="I3669">
        <v>2.7549999999999999</v>
      </c>
      <c r="J3669">
        <v>-0.42599999999999999</v>
      </c>
      <c r="K3669">
        <v>-1.423</v>
      </c>
      <c r="L3669">
        <v>-2.419</v>
      </c>
      <c r="M3669">
        <v>-3.109</v>
      </c>
      <c r="N3669">
        <v>-3.2029999999999998</v>
      </c>
      <c r="O3669">
        <v>1.0429999999999999</v>
      </c>
      <c r="P3669">
        <v>1.05</v>
      </c>
      <c r="Q3669">
        <v>1.0409999999999999</v>
      </c>
      <c r="R3669">
        <v>0.66200000000000003</v>
      </c>
      <c r="S3669">
        <v>0.27400000000000002</v>
      </c>
    </row>
    <row r="3670" spans="1:19" x14ac:dyDescent="0.3">
      <c r="A3670">
        <v>120</v>
      </c>
      <c r="B3670">
        <v>-0.42299999999999999</v>
      </c>
      <c r="C3670">
        <v>-1.423</v>
      </c>
      <c r="D3670">
        <v>-2.419</v>
      </c>
      <c r="E3670">
        <v>-3.109</v>
      </c>
      <c r="F3670">
        <v>-3.2</v>
      </c>
      <c r="G3670">
        <v>2.5</v>
      </c>
      <c r="H3670">
        <v>0</v>
      </c>
      <c r="I3670">
        <v>2.7549999999999999</v>
      </c>
      <c r="J3670">
        <v>-0.42699999999999999</v>
      </c>
      <c r="K3670">
        <v>-1.423</v>
      </c>
      <c r="L3670">
        <v>-2.419</v>
      </c>
      <c r="M3670">
        <v>-3.109</v>
      </c>
      <c r="N3670">
        <v>-3.206</v>
      </c>
      <c r="O3670">
        <v>1.0449999999999999</v>
      </c>
      <c r="P3670">
        <v>1.0509999999999999</v>
      </c>
      <c r="Q3670">
        <v>1.044</v>
      </c>
      <c r="R3670">
        <v>0.66700000000000004</v>
      </c>
      <c r="S3670">
        <v>0.28100000000000003</v>
      </c>
    </row>
    <row r="3671" spans="1:19" x14ac:dyDescent="0.3">
      <c r="A3671">
        <v>180</v>
      </c>
      <c r="B3671">
        <v>-0.42299999999999999</v>
      </c>
      <c r="C3671">
        <v>-1.423</v>
      </c>
      <c r="D3671">
        <v>-2.419</v>
      </c>
      <c r="E3671">
        <v>-3.109</v>
      </c>
      <c r="F3671">
        <v>-3.2</v>
      </c>
      <c r="G3671">
        <v>2.5</v>
      </c>
      <c r="H3671">
        <v>0</v>
      </c>
      <c r="I3671">
        <v>2.7549999999999999</v>
      </c>
      <c r="J3671">
        <v>-0.42799999999999999</v>
      </c>
      <c r="K3671">
        <v>-1.423</v>
      </c>
      <c r="L3671">
        <v>-2.4180000000000001</v>
      </c>
      <c r="M3671">
        <v>-3.1080000000000001</v>
      </c>
      <c r="N3671">
        <v>-3.2090000000000001</v>
      </c>
      <c r="O3671">
        <v>1.0469999999999999</v>
      </c>
      <c r="P3671">
        <v>1.0529999999999999</v>
      </c>
      <c r="Q3671">
        <v>1.042</v>
      </c>
      <c r="R3671">
        <v>0.66600000000000004</v>
      </c>
      <c r="S3671">
        <v>0.28699999999999998</v>
      </c>
    </row>
    <row r="3672" spans="1:19" x14ac:dyDescent="0.3">
      <c r="A3672">
        <v>240</v>
      </c>
      <c r="B3672">
        <v>-0.42299999999999999</v>
      </c>
      <c r="C3672">
        <v>-1.423</v>
      </c>
      <c r="D3672">
        <v>-2.419</v>
      </c>
      <c r="E3672">
        <v>-3.109</v>
      </c>
      <c r="F3672">
        <v>-3.2</v>
      </c>
      <c r="G3672">
        <v>2.5</v>
      </c>
      <c r="H3672">
        <v>0</v>
      </c>
      <c r="I3672">
        <v>2.7549999999999999</v>
      </c>
      <c r="J3672">
        <v>-0.42899999999999999</v>
      </c>
      <c r="K3672">
        <v>-1.423</v>
      </c>
      <c r="L3672">
        <v>-2.4180000000000001</v>
      </c>
      <c r="M3672">
        <v>-3.1070000000000002</v>
      </c>
      <c r="N3672">
        <v>-3.2120000000000002</v>
      </c>
      <c r="O3672">
        <v>1.048</v>
      </c>
      <c r="P3672">
        <v>1.054</v>
      </c>
      <c r="Q3672">
        <v>1.0429999999999999</v>
      </c>
      <c r="R3672">
        <v>0.66300000000000003</v>
      </c>
      <c r="S3672">
        <v>0.29299999999999998</v>
      </c>
    </row>
    <row r="3673" spans="1:19" x14ac:dyDescent="0.3">
      <c r="A3673">
        <v>300</v>
      </c>
      <c r="B3673">
        <v>-0.42299999999999999</v>
      </c>
      <c r="C3673">
        <v>-1.423</v>
      </c>
      <c r="D3673">
        <v>-2.419</v>
      </c>
      <c r="E3673">
        <v>-3.109</v>
      </c>
      <c r="F3673">
        <v>-3.2</v>
      </c>
      <c r="G3673">
        <v>2.5</v>
      </c>
      <c r="H3673">
        <v>0</v>
      </c>
      <c r="I3673">
        <v>2.7549999999999999</v>
      </c>
      <c r="J3673">
        <v>-0.42899999999999999</v>
      </c>
      <c r="K3673">
        <v>-1.423</v>
      </c>
      <c r="L3673">
        <v>-2.4180000000000001</v>
      </c>
      <c r="M3673">
        <v>-3.1070000000000002</v>
      </c>
      <c r="N3673">
        <v>-3.2149999999999999</v>
      </c>
      <c r="O3673">
        <v>1.0489999999999999</v>
      </c>
      <c r="P3673">
        <v>1.0529999999999999</v>
      </c>
      <c r="Q3673">
        <v>1.044</v>
      </c>
      <c r="R3673">
        <v>0.66400000000000003</v>
      </c>
      <c r="S3673">
        <v>0.29899999999999999</v>
      </c>
    </row>
    <row r="3674" spans="1:19" x14ac:dyDescent="0.3">
      <c r="A3674">
        <v>360</v>
      </c>
      <c r="B3674">
        <v>-0.42299999999999999</v>
      </c>
      <c r="C3674">
        <v>-1.423</v>
      </c>
      <c r="D3674">
        <v>-2.419</v>
      </c>
      <c r="E3674">
        <v>-3.109</v>
      </c>
      <c r="F3674">
        <v>-3.2</v>
      </c>
      <c r="G3674">
        <v>2.5</v>
      </c>
      <c r="H3674">
        <v>0</v>
      </c>
      <c r="I3674">
        <v>2.7549999999999999</v>
      </c>
      <c r="J3674">
        <v>-0.42899999999999999</v>
      </c>
      <c r="K3674">
        <v>-1.4239999999999999</v>
      </c>
      <c r="L3674">
        <v>-2.4180000000000001</v>
      </c>
      <c r="M3674">
        <v>-3.1080000000000001</v>
      </c>
      <c r="N3674">
        <v>-3.218</v>
      </c>
      <c r="O3674">
        <v>1.0489999999999999</v>
      </c>
      <c r="P3674">
        <v>1.052</v>
      </c>
      <c r="Q3674">
        <v>1.0429999999999999</v>
      </c>
      <c r="R3674">
        <v>0.66800000000000004</v>
      </c>
      <c r="S3674">
        <v>0.30399999999999999</v>
      </c>
    </row>
    <row r="3675" spans="1:19" x14ac:dyDescent="0.3">
      <c r="A3675">
        <v>420</v>
      </c>
      <c r="B3675">
        <v>-0.42299999999999999</v>
      </c>
      <c r="C3675">
        <v>-1.423</v>
      </c>
      <c r="D3675">
        <v>-2.419</v>
      </c>
      <c r="E3675">
        <v>-3.109</v>
      </c>
      <c r="F3675">
        <v>-3.2</v>
      </c>
      <c r="G3675">
        <v>2.5</v>
      </c>
      <c r="H3675">
        <v>0</v>
      </c>
      <c r="I3675">
        <v>2.7549999999999999</v>
      </c>
      <c r="J3675">
        <v>-0.43</v>
      </c>
      <c r="K3675">
        <v>-1.4239999999999999</v>
      </c>
      <c r="L3675">
        <v>-2.4180000000000001</v>
      </c>
      <c r="M3675">
        <v>-3.11</v>
      </c>
      <c r="N3675">
        <v>-3.2210000000000001</v>
      </c>
      <c r="O3675">
        <v>1.05</v>
      </c>
      <c r="P3675">
        <v>1.052</v>
      </c>
      <c r="Q3675">
        <v>1.0429999999999999</v>
      </c>
      <c r="R3675">
        <v>0.67400000000000004</v>
      </c>
      <c r="S3675">
        <v>0.308</v>
      </c>
    </row>
    <row r="3676" spans="1:19" x14ac:dyDescent="0.3">
      <c r="A3676">
        <v>480</v>
      </c>
      <c r="B3676">
        <v>-0.42299999999999999</v>
      </c>
      <c r="C3676">
        <v>-1.423</v>
      </c>
      <c r="D3676">
        <v>-2.419</v>
      </c>
      <c r="E3676">
        <v>-3.109</v>
      </c>
      <c r="F3676">
        <v>-3.2</v>
      </c>
      <c r="G3676">
        <v>2.5</v>
      </c>
      <c r="H3676">
        <v>0</v>
      </c>
      <c r="I3676">
        <v>2.7549999999999999</v>
      </c>
      <c r="J3676">
        <v>-0.43</v>
      </c>
      <c r="K3676">
        <v>-1.425</v>
      </c>
      <c r="L3676">
        <v>-2.4180000000000001</v>
      </c>
      <c r="M3676">
        <v>-3.1120000000000001</v>
      </c>
      <c r="N3676">
        <v>-3.2240000000000002</v>
      </c>
      <c r="O3676">
        <v>1.05</v>
      </c>
      <c r="P3676">
        <v>1.0509999999999999</v>
      </c>
      <c r="Q3676">
        <v>1.0429999999999999</v>
      </c>
      <c r="R3676">
        <v>0.67900000000000005</v>
      </c>
      <c r="S3676">
        <v>0.31</v>
      </c>
    </row>
    <row r="3677" spans="1:19" x14ac:dyDescent="0.3">
      <c r="A3677">
        <v>540</v>
      </c>
      <c r="B3677">
        <v>-0.42299999999999999</v>
      </c>
      <c r="C3677">
        <v>-1.423</v>
      </c>
      <c r="D3677">
        <v>-2.419</v>
      </c>
      <c r="E3677">
        <v>-3.109</v>
      </c>
      <c r="F3677">
        <v>-3.2</v>
      </c>
      <c r="G3677">
        <v>2.5</v>
      </c>
      <c r="H3677">
        <v>0</v>
      </c>
      <c r="I3677">
        <v>2.7549999999999999</v>
      </c>
      <c r="J3677">
        <v>-0.43</v>
      </c>
      <c r="K3677">
        <v>-1.425</v>
      </c>
      <c r="L3677">
        <v>-2.4180000000000001</v>
      </c>
      <c r="M3677">
        <v>-3.1139999999999999</v>
      </c>
      <c r="N3677">
        <v>-3.2269999999999999</v>
      </c>
      <c r="O3677">
        <v>1.05</v>
      </c>
      <c r="P3677">
        <v>1.0509999999999999</v>
      </c>
      <c r="Q3677">
        <v>1.044</v>
      </c>
      <c r="R3677">
        <v>0.68300000000000005</v>
      </c>
      <c r="S3677">
        <v>0.312</v>
      </c>
    </row>
    <row r="3678" spans="1:19" x14ac:dyDescent="0.3">
      <c r="A3678">
        <v>600</v>
      </c>
      <c r="B3678">
        <v>-0.42299999999999999</v>
      </c>
      <c r="C3678">
        <v>-1.423</v>
      </c>
      <c r="D3678">
        <v>-2.419</v>
      </c>
      <c r="E3678">
        <v>-3.109</v>
      </c>
      <c r="F3678">
        <v>-3.2</v>
      </c>
      <c r="G3678">
        <v>2.5</v>
      </c>
      <c r="H3678">
        <v>0</v>
      </c>
      <c r="I3678">
        <v>2.7549999999999999</v>
      </c>
      <c r="J3678">
        <v>-0.43</v>
      </c>
      <c r="K3678">
        <v>-1.4259999999999999</v>
      </c>
      <c r="L3678">
        <v>-2.4180000000000001</v>
      </c>
      <c r="M3678">
        <v>-3.117</v>
      </c>
      <c r="N3678">
        <v>-3.23</v>
      </c>
      <c r="O3678">
        <v>1.05</v>
      </c>
      <c r="P3678">
        <v>1.0509999999999999</v>
      </c>
      <c r="Q3678">
        <v>1.044</v>
      </c>
      <c r="R3678">
        <v>0.68799999999999994</v>
      </c>
      <c r="S3678">
        <v>0.313</v>
      </c>
    </row>
    <row r="3680" spans="1:19" x14ac:dyDescent="0.3">
      <c r="A3680" t="s">
        <v>0</v>
      </c>
      <c r="B3680" t="s">
        <v>284</v>
      </c>
    </row>
    <row r="3681" spans="1:19" x14ac:dyDescent="0.3">
      <c r="A3681">
        <v>0</v>
      </c>
      <c r="B3681">
        <v>-0.42299999999999999</v>
      </c>
      <c r="C3681">
        <v>-1.423</v>
      </c>
      <c r="D3681">
        <v>-2.419</v>
      </c>
      <c r="E3681">
        <v>-3.109</v>
      </c>
      <c r="F3681">
        <v>-3.2</v>
      </c>
      <c r="G3681">
        <v>2.5</v>
      </c>
      <c r="H3681">
        <v>0</v>
      </c>
      <c r="I3681">
        <v>2.5259999999999998</v>
      </c>
      <c r="J3681">
        <v>-0.42299999999999999</v>
      </c>
      <c r="K3681">
        <v>-1.423</v>
      </c>
      <c r="L3681">
        <v>-2.419</v>
      </c>
      <c r="M3681">
        <v>-3.109</v>
      </c>
      <c r="N3681">
        <v>-3.2</v>
      </c>
      <c r="O3681">
        <v>1.0389999999999999</v>
      </c>
      <c r="P3681">
        <v>1.0389999999999999</v>
      </c>
      <c r="Q3681">
        <v>1.0309999999999999</v>
      </c>
      <c r="R3681">
        <v>0.66</v>
      </c>
      <c r="S3681">
        <v>0.26400000000000001</v>
      </c>
    </row>
    <row r="3682" spans="1:19" x14ac:dyDescent="0.3">
      <c r="A3682">
        <v>60</v>
      </c>
      <c r="B3682">
        <v>-0.42299999999999999</v>
      </c>
      <c r="C3682">
        <v>-1.423</v>
      </c>
      <c r="D3682">
        <v>-2.419</v>
      </c>
      <c r="E3682">
        <v>-3.109</v>
      </c>
      <c r="F3682">
        <v>-3.2</v>
      </c>
      <c r="G3682">
        <v>2.5</v>
      </c>
      <c r="H3682">
        <v>0</v>
      </c>
      <c r="I3682">
        <v>2.5259999999999998</v>
      </c>
      <c r="J3682">
        <v>-0.42599999999999999</v>
      </c>
      <c r="K3682">
        <v>-1.423</v>
      </c>
      <c r="L3682">
        <v>-2.419</v>
      </c>
      <c r="M3682">
        <v>-3.109</v>
      </c>
      <c r="N3682">
        <v>-3.2</v>
      </c>
      <c r="O3682">
        <v>1.0429999999999999</v>
      </c>
      <c r="P3682">
        <v>1.0489999999999999</v>
      </c>
      <c r="Q3682">
        <v>1.0409999999999999</v>
      </c>
      <c r="R3682">
        <v>0.66300000000000003</v>
      </c>
      <c r="S3682">
        <v>0.26500000000000001</v>
      </c>
    </row>
    <row r="3683" spans="1:19" x14ac:dyDescent="0.3">
      <c r="A3683">
        <v>120</v>
      </c>
      <c r="B3683">
        <v>-0.42299999999999999</v>
      </c>
      <c r="C3683">
        <v>-1.423</v>
      </c>
      <c r="D3683">
        <v>-2.419</v>
      </c>
      <c r="E3683">
        <v>-3.109</v>
      </c>
      <c r="F3683">
        <v>-3.2</v>
      </c>
      <c r="G3683">
        <v>2.5</v>
      </c>
      <c r="H3683">
        <v>0</v>
      </c>
      <c r="I3683">
        <v>2.5259999999999998</v>
      </c>
      <c r="J3683">
        <v>-0.42699999999999999</v>
      </c>
      <c r="K3683">
        <v>-1.423</v>
      </c>
      <c r="L3683">
        <v>-2.419</v>
      </c>
      <c r="M3683">
        <v>-3.1080000000000001</v>
      </c>
      <c r="N3683">
        <v>-3.2</v>
      </c>
      <c r="O3683">
        <v>1.0449999999999999</v>
      </c>
      <c r="P3683">
        <v>1.0509999999999999</v>
      </c>
      <c r="Q3683">
        <v>1.0429999999999999</v>
      </c>
      <c r="R3683">
        <v>0.66500000000000004</v>
      </c>
      <c r="S3683">
        <v>0.26600000000000001</v>
      </c>
    </row>
    <row r="3684" spans="1:19" x14ac:dyDescent="0.3">
      <c r="A3684">
        <v>180</v>
      </c>
      <c r="B3684">
        <v>-0.42299999999999999</v>
      </c>
      <c r="C3684">
        <v>-1.423</v>
      </c>
      <c r="D3684">
        <v>-2.419</v>
      </c>
      <c r="E3684">
        <v>-3.109</v>
      </c>
      <c r="F3684">
        <v>-3.2</v>
      </c>
      <c r="G3684">
        <v>2.5</v>
      </c>
      <c r="H3684">
        <v>0</v>
      </c>
      <c r="I3684">
        <v>2.5259999999999998</v>
      </c>
      <c r="J3684">
        <v>-0.42799999999999999</v>
      </c>
      <c r="K3684">
        <v>-1.423</v>
      </c>
      <c r="L3684">
        <v>-2.4180000000000001</v>
      </c>
      <c r="M3684">
        <v>-3.1080000000000001</v>
      </c>
      <c r="N3684">
        <v>-3.2</v>
      </c>
      <c r="O3684">
        <v>1.046</v>
      </c>
      <c r="P3684">
        <v>1.054</v>
      </c>
      <c r="Q3684">
        <v>1.042</v>
      </c>
      <c r="R3684">
        <v>0.66500000000000004</v>
      </c>
      <c r="S3684">
        <v>0.26600000000000001</v>
      </c>
    </row>
    <row r="3685" spans="1:19" x14ac:dyDescent="0.3">
      <c r="A3685">
        <v>240</v>
      </c>
      <c r="B3685">
        <v>-0.42299999999999999</v>
      </c>
      <c r="C3685">
        <v>-1.423</v>
      </c>
      <c r="D3685">
        <v>-2.419</v>
      </c>
      <c r="E3685">
        <v>-3.109</v>
      </c>
      <c r="F3685">
        <v>-3.2</v>
      </c>
      <c r="G3685">
        <v>2.5</v>
      </c>
      <c r="H3685">
        <v>0</v>
      </c>
      <c r="I3685">
        <v>2.5259999999999998</v>
      </c>
      <c r="J3685">
        <v>-0.42899999999999999</v>
      </c>
      <c r="K3685">
        <v>-1.423</v>
      </c>
      <c r="L3685">
        <v>-2.4180000000000001</v>
      </c>
      <c r="M3685">
        <v>-3.1080000000000001</v>
      </c>
      <c r="N3685">
        <v>-3.2</v>
      </c>
      <c r="O3685">
        <v>1.048</v>
      </c>
      <c r="P3685">
        <v>1.054</v>
      </c>
      <c r="Q3685">
        <v>1.0429999999999999</v>
      </c>
      <c r="R3685">
        <v>0.66600000000000004</v>
      </c>
      <c r="S3685">
        <v>0.26600000000000001</v>
      </c>
    </row>
    <row r="3686" spans="1:19" x14ac:dyDescent="0.3">
      <c r="A3686">
        <v>300</v>
      </c>
      <c r="B3686">
        <v>-0.42299999999999999</v>
      </c>
      <c r="C3686">
        <v>-1.423</v>
      </c>
      <c r="D3686">
        <v>-2.419</v>
      </c>
      <c r="E3686">
        <v>-3.109</v>
      </c>
      <c r="F3686">
        <v>-3.2</v>
      </c>
      <c r="G3686">
        <v>2.5</v>
      </c>
      <c r="H3686">
        <v>0</v>
      </c>
      <c r="I3686">
        <v>2.5259999999999998</v>
      </c>
      <c r="J3686">
        <v>-0.42899999999999999</v>
      </c>
      <c r="K3686">
        <v>-1.423</v>
      </c>
      <c r="L3686">
        <v>-2.4180000000000001</v>
      </c>
      <c r="M3686">
        <v>-3.1080000000000001</v>
      </c>
      <c r="N3686">
        <v>-3.2</v>
      </c>
      <c r="O3686">
        <v>1.0489999999999999</v>
      </c>
      <c r="P3686">
        <v>1.0529999999999999</v>
      </c>
      <c r="Q3686">
        <v>1.0429999999999999</v>
      </c>
      <c r="R3686">
        <v>0.66600000000000004</v>
      </c>
      <c r="S3686">
        <v>0.26700000000000002</v>
      </c>
    </row>
    <row r="3687" spans="1:19" x14ac:dyDescent="0.3">
      <c r="A3687">
        <v>360</v>
      </c>
      <c r="B3687">
        <v>-0.42299999999999999</v>
      </c>
      <c r="C3687">
        <v>-1.423</v>
      </c>
      <c r="D3687">
        <v>-2.419</v>
      </c>
      <c r="E3687">
        <v>-3.109</v>
      </c>
      <c r="F3687">
        <v>-3.2</v>
      </c>
      <c r="G3687">
        <v>2.5</v>
      </c>
      <c r="H3687">
        <v>0</v>
      </c>
      <c r="I3687">
        <v>2.5259999999999998</v>
      </c>
      <c r="J3687">
        <v>-0.42899999999999999</v>
      </c>
      <c r="K3687">
        <v>-1.4239999999999999</v>
      </c>
      <c r="L3687">
        <v>-2.4180000000000001</v>
      </c>
      <c r="M3687">
        <v>-3.1080000000000001</v>
      </c>
      <c r="N3687">
        <v>-3.2</v>
      </c>
      <c r="O3687">
        <v>1.0489999999999999</v>
      </c>
      <c r="P3687">
        <v>1.0529999999999999</v>
      </c>
      <c r="Q3687">
        <v>1.0429999999999999</v>
      </c>
      <c r="R3687">
        <v>0.66700000000000004</v>
      </c>
      <c r="S3687">
        <v>0.26800000000000002</v>
      </c>
    </row>
    <row r="3688" spans="1:19" x14ac:dyDescent="0.3">
      <c r="A3688">
        <v>420</v>
      </c>
      <c r="B3688">
        <v>-0.42299999999999999</v>
      </c>
      <c r="C3688">
        <v>-1.423</v>
      </c>
      <c r="D3688">
        <v>-2.419</v>
      </c>
      <c r="E3688">
        <v>-3.109</v>
      </c>
      <c r="F3688">
        <v>-3.2</v>
      </c>
      <c r="G3688">
        <v>2.5</v>
      </c>
      <c r="H3688">
        <v>0</v>
      </c>
      <c r="I3688">
        <v>2.5259999999999998</v>
      </c>
      <c r="J3688">
        <v>-0.43</v>
      </c>
      <c r="K3688">
        <v>-1.4239999999999999</v>
      </c>
      <c r="L3688">
        <v>-2.4180000000000001</v>
      </c>
      <c r="M3688">
        <v>-3.1080000000000001</v>
      </c>
      <c r="N3688">
        <v>-3.2</v>
      </c>
      <c r="O3688">
        <v>1.05</v>
      </c>
      <c r="P3688">
        <v>1.052</v>
      </c>
      <c r="Q3688">
        <v>1.044</v>
      </c>
      <c r="R3688">
        <v>0.66700000000000004</v>
      </c>
      <c r="S3688">
        <v>0.26900000000000002</v>
      </c>
    </row>
    <row r="3689" spans="1:19" x14ac:dyDescent="0.3">
      <c r="A3689">
        <v>480</v>
      </c>
      <c r="B3689">
        <v>-0.42299999999999999</v>
      </c>
      <c r="C3689">
        <v>-1.423</v>
      </c>
      <c r="D3689">
        <v>-2.419</v>
      </c>
      <c r="E3689">
        <v>-3.109</v>
      </c>
      <c r="F3689">
        <v>-3.2</v>
      </c>
      <c r="G3689">
        <v>2.5</v>
      </c>
      <c r="H3689">
        <v>0</v>
      </c>
      <c r="I3689">
        <v>2.5259999999999998</v>
      </c>
      <c r="J3689">
        <v>-0.43</v>
      </c>
      <c r="K3689">
        <v>-1.425</v>
      </c>
      <c r="L3689">
        <v>-2.4180000000000001</v>
      </c>
      <c r="M3689">
        <v>-3.1080000000000001</v>
      </c>
      <c r="N3689">
        <v>-3.2</v>
      </c>
      <c r="O3689">
        <v>1.05</v>
      </c>
      <c r="P3689">
        <v>1.0509999999999999</v>
      </c>
      <c r="Q3689">
        <v>1.0429999999999999</v>
      </c>
      <c r="R3689">
        <v>0.66700000000000004</v>
      </c>
      <c r="S3689">
        <v>0.26900000000000002</v>
      </c>
    </row>
    <row r="3690" spans="1:19" x14ac:dyDescent="0.3">
      <c r="A3690">
        <v>540</v>
      </c>
      <c r="B3690">
        <v>-0.42299999999999999</v>
      </c>
      <c r="C3690">
        <v>-1.423</v>
      </c>
      <c r="D3690">
        <v>-2.419</v>
      </c>
      <c r="E3690">
        <v>-3.109</v>
      </c>
      <c r="F3690">
        <v>-3.2</v>
      </c>
      <c r="G3690">
        <v>2.5</v>
      </c>
      <c r="H3690">
        <v>0</v>
      </c>
      <c r="I3690">
        <v>2.5259999999999998</v>
      </c>
      <c r="J3690">
        <v>-0.43</v>
      </c>
      <c r="K3690">
        <v>-1.425</v>
      </c>
      <c r="L3690">
        <v>-2.4180000000000001</v>
      </c>
      <c r="M3690">
        <v>-3.1080000000000001</v>
      </c>
      <c r="N3690">
        <v>-3.2</v>
      </c>
      <c r="O3690">
        <v>1.05</v>
      </c>
      <c r="P3690">
        <v>1.0509999999999999</v>
      </c>
      <c r="Q3690">
        <v>1.0429999999999999</v>
      </c>
      <c r="R3690">
        <v>0.66700000000000004</v>
      </c>
      <c r="S3690">
        <v>0.26900000000000002</v>
      </c>
    </row>
    <row r="3691" spans="1:19" x14ac:dyDescent="0.3">
      <c r="A3691">
        <v>600</v>
      </c>
      <c r="B3691">
        <v>-0.42299999999999999</v>
      </c>
      <c r="C3691">
        <v>-1.423</v>
      </c>
      <c r="D3691">
        <v>-2.419</v>
      </c>
      <c r="E3691">
        <v>-3.109</v>
      </c>
      <c r="F3691">
        <v>-3.2</v>
      </c>
      <c r="G3691">
        <v>2.5</v>
      </c>
      <c r="H3691">
        <v>0</v>
      </c>
      <c r="I3691">
        <v>2.5259999999999998</v>
      </c>
      <c r="J3691">
        <v>-0.43</v>
      </c>
      <c r="K3691">
        <v>-1.4259999999999999</v>
      </c>
      <c r="L3691">
        <v>-2.4180000000000001</v>
      </c>
      <c r="M3691">
        <v>-3.1080000000000001</v>
      </c>
      <c r="N3691">
        <v>-3.2</v>
      </c>
      <c r="O3691">
        <v>1.05</v>
      </c>
      <c r="P3691">
        <v>1.0509999999999999</v>
      </c>
      <c r="Q3691">
        <v>1.0429999999999999</v>
      </c>
      <c r="R3691">
        <v>0.66800000000000004</v>
      </c>
      <c r="S3691">
        <v>0.26900000000000002</v>
      </c>
    </row>
    <row r="3693" spans="1:19" x14ac:dyDescent="0.3">
      <c r="A3693" t="s">
        <v>0</v>
      </c>
      <c r="B3693" t="s">
        <v>285</v>
      </c>
    </row>
    <row r="3694" spans="1:19" x14ac:dyDescent="0.3">
      <c r="A3694">
        <v>0</v>
      </c>
      <c r="B3694">
        <v>-0.42299999999999999</v>
      </c>
      <c r="C3694">
        <v>-1.423</v>
      </c>
      <c r="D3694">
        <v>-2.419</v>
      </c>
      <c r="E3694">
        <v>-3.109</v>
      </c>
      <c r="F3694">
        <v>-3.2</v>
      </c>
      <c r="G3694">
        <v>2.5</v>
      </c>
      <c r="H3694">
        <v>0</v>
      </c>
      <c r="I3694">
        <v>2.2839999999999998</v>
      </c>
      <c r="J3694">
        <v>-0.42299999999999999</v>
      </c>
      <c r="K3694">
        <v>-1.423</v>
      </c>
      <c r="L3694">
        <v>-2.419</v>
      </c>
      <c r="M3694">
        <v>-3.109</v>
      </c>
      <c r="N3694">
        <v>-3.2</v>
      </c>
      <c r="O3694">
        <v>1.0389999999999999</v>
      </c>
      <c r="P3694">
        <v>1.0389999999999999</v>
      </c>
      <c r="Q3694">
        <v>1.0309999999999999</v>
      </c>
      <c r="R3694">
        <v>0.66</v>
      </c>
      <c r="S3694">
        <v>0.26400000000000001</v>
      </c>
    </row>
    <row r="3695" spans="1:19" x14ac:dyDescent="0.3">
      <c r="A3695">
        <v>60</v>
      </c>
      <c r="B3695">
        <v>-0.42299999999999999</v>
      </c>
      <c r="C3695">
        <v>-1.423</v>
      </c>
      <c r="D3695">
        <v>-2.419</v>
      </c>
      <c r="E3695">
        <v>-3.109</v>
      </c>
      <c r="F3695">
        <v>-3.2</v>
      </c>
      <c r="G3695">
        <v>2.5</v>
      </c>
      <c r="H3695">
        <v>0</v>
      </c>
      <c r="I3695">
        <v>2.2839999999999998</v>
      </c>
      <c r="J3695">
        <v>-0.42599999999999999</v>
      </c>
      <c r="K3695">
        <v>-1.423</v>
      </c>
      <c r="L3695">
        <v>-2.419</v>
      </c>
      <c r="M3695">
        <v>-3.109</v>
      </c>
      <c r="N3695">
        <v>-3.1970000000000001</v>
      </c>
      <c r="O3695">
        <v>1.0429999999999999</v>
      </c>
      <c r="P3695">
        <v>1.0489999999999999</v>
      </c>
      <c r="Q3695">
        <v>1.0409999999999999</v>
      </c>
      <c r="R3695">
        <v>0.66400000000000003</v>
      </c>
      <c r="S3695">
        <v>0.25700000000000001</v>
      </c>
    </row>
    <row r="3696" spans="1:19" x14ac:dyDescent="0.3">
      <c r="A3696">
        <v>120</v>
      </c>
      <c r="B3696">
        <v>-0.42299999999999999</v>
      </c>
      <c r="C3696">
        <v>-1.423</v>
      </c>
      <c r="D3696">
        <v>-2.419</v>
      </c>
      <c r="E3696">
        <v>-3.109</v>
      </c>
      <c r="F3696">
        <v>-3.2</v>
      </c>
      <c r="G3696">
        <v>2.5</v>
      </c>
      <c r="H3696">
        <v>0</v>
      </c>
      <c r="I3696">
        <v>2.2839999999999998</v>
      </c>
      <c r="J3696">
        <v>-0.42699999999999999</v>
      </c>
      <c r="K3696">
        <v>-1.423</v>
      </c>
      <c r="L3696">
        <v>-2.4180000000000001</v>
      </c>
      <c r="M3696">
        <v>-3.1080000000000001</v>
      </c>
      <c r="N3696">
        <v>-3.194</v>
      </c>
      <c r="O3696">
        <v>1.0449999999999999</v>
      </c>
      <c r="P3696">
        <v>1.0509999999999999</v>
      </c>
      <c r="Q3696">
        <v>1.042</v>
      </c>
      <c r="R3696">
        <v>0.66400000000000003</v>
      </c>
      <c r="S3696">
        <v>0.25</v>
      </c>
    </row>
    <row r="3697" spans="1:19" x14ac:dyDescent="0.3">
      <c r="A3697">
        <v>180</v>
      </c>
      <c r="B3697">
        <v>-0.42299999999999999</v>
      </c>
      <c r="C3697">
        <v>-1.423</v>
      </c>
      <c r="D3697">
        <v>-2.419</v>
      </c>
      <c r="E3697">
        <v>-3.109</v>
      </c>
      <c r="F3697">
        <v>-3.2</v>
      </c>
      <c r="G3697">
        <v>2.5</v>
      </c>
      <c r="H3697">
        <v>0</v>
      </c>
      <c r="I3697">
        <v>2.2839999999999998</v>
      </c>
      <c r="J3697">
        <v>-0.42799999999999999</v>
      </c>
      <c r="K3697">
        <v>-1.423</v>
      </c>
      <c r="L3697">
        <v>-2.419</v>
      </c>
      <c r="M3697">
        <v>-3.1080000000000001</v>
      </c>
      <c r="N3697">
        <v>-3.1909999999999998</v>
      </c>
      <c r="O3697">
        <v>1.046</v>
      </c>
      <c r="P3697">
        <v>1.054</v>
      </c>
      <c r="Q3697">
        <v>1.0429999999999999</v>
      </c>
      <c r="R3697">
        <v>0.66500000000000004</v>
      </c>
      <c r="S3697">
        <v>0.24399999999999999</v>
      </c>
    </row>
    <row r="3698" spans="1:19" x14ac:dyDescent="0.3">
      <c r="A3698">
        <v>240</v>
      </c>
      <c r="B3698">
        <v>-0.42299999999999999</v>
      </c>
      <c r="C3698">
        <v>-1.423</v>
      </c>
      <c r="D3698">
        <v>-2.419</v>
      </c>
      <c r="E3698">
        <v>-3.109</v>
      </c>
      <c r="F3698">
        <v>-3.2</v>
      </c>
      <c r="G3698">
        <v>2.5</v>
      </c>
      <c r="H3698">
        <v>0</v>
      </c>
      <c r="I3698">
        <v>2.2839999999999998</v>
      </c>
      <c r="J3698">
        <v>-0.42899999999999999</v>
      </c>
      <c r="K3698">
        <v>-1.423</v>
      </c>
      <c r="L3698">
        <v>-2.4180000000000001</v>
      </c>
      <c r="M3698">
        <v>-3.109</v>
      </c>
      <c r="N3698">
        <v>-3.1880000000000002</v>
      </c>
      <c r="O3698">
        <v>1.048</v>
      </c>
      <c r="P3698">
        <v>1.054</v>
      </c>
      <c r="Q3698">
        <v>1.044</v>
      </c>
      <c r="R3698">
        <v>0.66900000000000004</v>
      </c>
      <c r="S3698">
        <v>0.23799999999999999</v>
      </c>
    </row>
    <row r="3699" spans="1:19" x14ac:dyDescent="0.3">
      <c r="A3699">
        <v>300</v>
      </c>
      <c r="B3699">
        <v>-0.42299999999999999</v>
      </c>
      <c r="C3699">
        <v>-1.423</v>
      </c>
      <c r="D3699">
        <v>-2.419</v>
      </c>
      <c r="E3699">
        <v>-3.109</v>
      </c>
      <c r="F3699">
        <v>-3.2</v>
      </c>
      <c r="G3699">
        <v>2.5</v>
      </c>
      <c r="H3699">
        <v>0</v>
      </c>
      <c r="I3699">
        <v>2.2839999999999998</v>
      </c>
      <c r="J3699">
        <v>-0.42899999999999999</v>
      </c>
      <c r="K3699">
        <v>-1.423</v>
      </c>
      <c r="L3699">
        <v>-2.4180000000000001</v>
      </c>
      <c r="M3699">
        <v>-3.109</v>
      </c>
      <c r="N3699">
        <v>-3.1850000000000001</v>
      </c>
      <c r="O3699">
        <v>1.0489999999999999</v>
      </c>
      <c r="P3699">
        <v>1.0529999999999999</v>
      </c>
      <c r="Q3699">
        <v>1.042</v>
      </c>
      <c r="R3699">
        <v>0.66900000000000004</v>
      </c>
      <c r="S3699">
        <v>0.23499999999999999</v>
      </c>
    </row>
    <row r="3700" spans="1:19" x14ac:dyDescent="0.3">
      <c r="A3700">
        <v>360</v>
      </c>
      <c r="B3700">
        <v>-0.42299999999999999</v>
      </c>
      <c r="C3700">
        <v>-1.423</v>
      </c>
      <c r="D3700">
        <v>-2.419</v>
      </c>
      <c r="E3700">
        <v>-3.109</v>
      </c>
      <c r="F3700">
        <v>-3.2</v>
      </c>
      <c r="G3700">
        <v>2.5</v>
      </c>
      <c r="H3700">
        <v>0</v>
      </c>
      <c r="I3700">
        <v>2.2839999999999998</v>
      </c>
      <c r="J3700">
        <v>-0.42899999999999999</v>
      </c>
      <c r="K3700">
        <v>-1.4239999999999999</v>
      </c>
      <c r="L3700">
        <v>-2.4180000000000001</v>
      </c>
      <c r="M3700">
        <v>-3.1080000000000001</v>
      </c>
      <c r="N3700">
        <v>-3.1819999999999999</v>
      </c>
      <c r="O3700">
        <v>1.0489999999999999</v>
      </c>
      <c r="P3700">
        <v>1.0529999999999999</v>
      </c>
      <c r="Q3700">
        <v>1.044</v>
      </c>
      <c r="R3700">
        <v>0.66500000000000004</v>
      </c>
      <c r="S3700">
        <v>0.23300000000000001</v>
      </c>
    </row>
    <row r="3701" spans="1:19" x14ac:dyDescent="0.3">
      <c r="A3701">
        <v>420</v>
      </c>
      <c r="B3701">
        <v>-0.42299999999999999</v>
      </c>
      <c r="C3701">
        <v>-1.423</v>
      </c>
      <c r="D3701">
        <v>-2.419</v>
      </c>
      <c r="E3701">
        <v>-3.109</v>
      </c>
      <c r="F3701">
        <v>-3.2</v>
      </c>
      <c r="G3701">
        <v>2.5</v>
      </c>
      <c r="H3701">
        <v>0</v>
      </c>
      <c r="I3701">
        <v>2.2839999999999998</v>
      </c>
      <c r="J3701">
        <v>-0.43</v>
      </c>
      <c r="K3701">
        <v>-1.4239999999999999</v>
      </c>
      <c r="L3701">
        <v>-2.4180000000000001</v>
      </c>
      <c r="M3701">
        <v>-3.1070000000000002</v>
      </c>
      <c r="N3701">
        <v>-3.1789999999999998</v>
      </c>
      <c r="O3701">
        <v>1.05</v>
      </c>
      <c r="P3701">
        <v>1.052</v>
      </c>
      <c r="Q3701">
        <v>1.044</v>
      </c>
      <c r="R3701">
        <v>0.66100000000000003</v>
      </c>
      <c r="S3701">
        <v>0.23</v>
      </c>
    </row>
    <row r="3702" spans="1:19" x14ac:dyDescent="0.3">
      <c r="A3702">
        <v>480</v>
      </c>
      <c r="B3702">
        <v>-0.42299999999999999</v>
      </c>
      <c r="C3702">
        <v>-1.423</v>
      </c>
      <c r="D3702">
        <v>-2.419</v>
      </c>
      <c r="E3702">
        <v>-3.109</v>
      </c>
      <c r="F3702">
        <v>-3.2</v>
      </c>
      <c r="G3702">
        <v>2.5</v>
      </c>
      <c r="H3702">
        <v>0</v>
      </c>
      <c r="I3702">
        <v>2.2839999999999998</v>
      </c>
      <c r="J3702">
        <v>-0.43</v>
      </c>
      <c r="K3702">
        <v>-1.425</v>
      </c>
      <c r="L3702">
        <v>-2.4180000000000001</v>
      </c>
      <c r="M3702">
        <v>-3.1040000000000001</v>
      </c>
      <c r="N3702">
        <v>-3.1760000000000002</v>
      </c>
      <c r="O3702">
        <v>1.05</v>
      </c>
      <c r="P3702">
        <v>1.0509999999999999</v>
      </c>
      <c r="Q3702">
        <v>1.0429999999999999</v>
      </c>
      <c r="R3702">
        <v>0.65400000000000003</v>
      </c>
      <c r="S3702">
        <v>0.22700000000000001</v>
      </c>
    </row>
    <row r="3703" spans="1:19" x14ac:dyDescent="0.3">
      <c r="A3703">
        <v>540</v>
      </c>
      <c r="B3703">
        <v>-0.42299999999999999</v>
      </c>
      <c r="C3703">
        <v>-1.423</v>
      </c>
      <c r="D3703">
        <v>-2.419</v>
      </c>
      <c r="E3703">
        <v>-3.109</v>
      </c>
      <c r="F3703">
        <v>-3.2</v>
      </c>
      <c r="G3703">
        <v>2.5</v>
      </c>
      <c r="H3703">
        <v>0</v>
      </c>
      <c r="I3703">
        <v>2.2839999999999998</v>
      </c>
      <c r="J3703">
        <v>-0.43</v>
      </c>
      <c r="K3703">
        <v>-1.425</v>
      </c>
      <c r="L3703">
        <v>-2.4180000000000001</v>
      </c>
      <c r="M3703">
        <v>-3.101</v>
      </c>
      <c r="N3703">
        <v>-3.173</v>
      </c>
      <c r="O3703">
        <v>1.05</v>
      </c>
      <c r="P3703">
        <v>1.0509999999999999</v>
      </c>
      <c r="Q3703">
        <v>1.0429999999999999</v>
      </c>
      <c r="R3703">
        <v>0.64800000000000002</v>
      </c>
      <c r="S3703">
        <v>0.22500000000000001</v>
      </c>
    </row>
    <row r="3704" spans="1:19" x14ac:dyDescent="0.3">
      <c r="A3704">
        <v>600</v>
      </c>
      <c r="B3704">
        <v>-0.42299999999999999</v>
      </c>
      <c r="C3704">
        <v>-1.423</v>
      </c>
      <c r="D3704">
        <v>-2.419</v>
      </c>
      <c r="E3704">
        <v>-3.109</v>
      </c>
      <c r="F3704">
        <v>-3.2</v>
      </c>
      <c r="G3704">
        <v>2.5</v>
      </c>
      <c r="H3704">
        <v>0</v>
      </c>
      <c r="I3704">
        <v>2.2839999999999998</v>
      </c>
      <c r="J3704">
        <v>-0.43</v>
      </c>
      <c r="K3704">
        <v>-1.4259999999999999</v>
      </c>
      <c r="L3704">
        <v>-2.4180000000000001</v>
      </c>
      <c r="M3704">
        <v>-3.0990000000000002</v>
      </c>
      <c r="N3704">
        <v>-3.17</v>
      </c>
      <c r="O3704">
        <v>1.05</v>
      </c>
      <c r="P3704">
        <v>1.0509999999999999</v>
      </c>
      <c r="Q3704">
        <v>1.0429999999999999</v>
      </c>
      <c r="R3704">
        <v>0.64500000000000002</v>
      </c>
      <c r="S3704">
        <v>0.223</v>
      </c>
    </row>
    <row r="3706" spans="1:19" x14ac:dyDescent="0.3">
      <c r="A3706" t="s">
        <v>0</v>
      </c>
      <c r="B3706" t="s">
        <v>286</v>
      </c>
    </row>
    <row r="3707" spans="1:19" x14ac:dyDescent="0.3">
      <c r="A3707">
        <v>0</v>
      </c>
      <c r="B3707">
        <v>-0.42299999999999999</v>
      </c>
      <c r="C3707">
        <v>-1.423</v>
      </c>
      <c r="D3707">
        <v>-2.419</v>
      </c>
      <c r="E3707">
        <v>-3.101</v>
      </c>
      <c r="F3707">
        <v>-3.19</v>
      </c>
      <c r="G3707">
        <v>2.5</v>
      </c>
      <c r="H3707">
        <v>0</v>
      </c>
      <c r="I3707">
        <v>2.7589999999999999</v>
      </c>
      <c r="J3707">
        <v>-0.42299999999999999</v>
      </c>
      <c r="K3707">
        <v>-1.423</v>
      </c>
      <c r="L3707">
        <v>-2.419</v>
      </c>
      <c r="M3707">
        <v>-3.101</v>
      </c>
      <c r="N3707">
        <v>-3.19</v>
      </c>
      <c r="O3707">
        <v>1.0389999999999999</v>
      </c>
      <c r="P3707">
        <v>1.0389999999999999</v>
      </c>
      <c r="Q3707">
        <v>1.0309999999999999</v>
      </c>
      <c r="R3707">
        <v>0.65300000000000002</v>
      </c>
      <c r="S3707">
        <v>0.26200000000000001</v>
      </c>
    </row>
    <row r="3708" spans="1:19" x14ac:dyDescent="0.3">
      <c r="A3708">
        <v>60</v>
      </c>
      <c r="B3708">
        <v>-0.42299999999999999</v>
      </c>
      <c r="C3708">
        <v>-1.423</v>
      </c>
      <c r="D3708">
        <v>-2.419</v>
      </c>
      <c r="E3708">
        <v>-3.101</v>
      </c>
      <c r="F3708">
        <v>-3.19</v>
      </c>
      <c r="G3708">
        <v>2.5</v>
      </c>
      <c r="H3708">
        <v>0</v>
      </c>
      <c r="I3708">
        <v>2.7589999999999999</v>
      </c>
      <c r="J3708">
        <v>-0.42599999999999999</v>
      </c>
      <c r="K3708">
        <v>-1.423</v>
      </c>
      <c r="L3708">
        <v>-2.419</v>
      </c>
      <c r="M3708">
        <v>-3.101</v>
      </c>
      <c r="N3708">
        <v>-3.1930000000000001</v>
      </c>
      <c r="O3708">
        <v>1.0429999999999999</v>
      </c>
      <c r="P3708">
        <v>1.05</v>
      </c>
      <c r="Q3708">
        <v>1.0409999999999999</v>
      </c>
      <c r="R3708">
        <v>0.65500000000000003</v>
      </c>
      <c r="S3708">
        <v>0.27100000000000002</v>
      </c>
    </row>
    <row r="3709" spans="1:19" x14ac:dyDescent="0.3">
      <c r="A3709">
        <v>120</v>
      </c>
      <c r="B3709">
        <v>-0.42299999999999999</v>
      </c>
      <c r="C3709">
        <v>-1.423</v>
      </c>
      <c r="D3709">
        <v>-2.419</v>
      </c>
      <c r="E3709">
        <v>-3.101</v>
      </c>
      <c r="F3709">
        <v>-3.19</v>
      </c>
      <c r="G3709">
        <v>2.5</v>
      </c>
      <c r="H3709">
        <v>0</v>
      </c>
      <c r="I3709">
        <v>2.7589999999999999</v>
      </c>
      <c r="J3709">
        <v>-0.42699999999999999</v>
      </c>
      <c r="K3709">
        <v>-1.423</v>
      </c>
      <c r="L3709">
        <v>-2.419</v>
      </c>
      <c r="M3709">
        <v>-3.101</v>
      </c>
      <c r="N3709">
        <v>-3.1960000000000002</v>
      </c>
      <c r="O3709">
        <v>1.0449999999999999</v>
      </c>
      <c r="P3709">
        <v>1.0509999999999999</v>
      </c>
      <c r="Q3709">
        <v>1.0429999999999999</v>
      </c>
      <c r="R3709">
        <v>0.66</v>
      </c>
      <c r="S3709">
        <v>0.27900000000000003</v>
      </c>
    </row>
    <row r="3710" spans="1:19" x14ac:dyDescent="0.3">
      <c r="A3710">
        <v>180</v>
      </c>
      <c r="B3710">
        <v>-0.42299999999999999</v>
      </c>
      <c r="C3710">
        <v>-1.423</v>
      </c>
      <c r="D3710">
        <v>-2.419</v>
      </c>
      <c r="E3710">
        <v>-3.101</v>
      </c>
      <c r="F3710">
        <v>-3.19</v>
      </c>
      <c r="G3710">
        <v>2.5</v>
      </c>
      <c r="H3710">
        <v>0</v>
      </c>
      <c r="I3710">
        <v>2.7589999999999999</v>
      </c>
      <c r="J3710">
        <v>-0.42799999999999999</v>
      </c>
      <c r="K3710">
        <v>-1.423</v>
      </c>
      <c r="L3710">
        <v>-2.4180000000000001</v>
      </c>
      <c r="M3710">
        <v>-3.101</v>
      </c>
      <c r="N3710">
        <v>-3.1989999999999998</v>
      </c>
      <c r="O3710">
        <v>1.0469999999999999</v>
      </c>
      <c r="P3710">
        <v>1.0529999999999999</v>
      </c>
      <c r="Q3710">
        <v>1.0409999999999999</v>
      </c>
      <c r="R3710">
        <v>0.66</v>
      </c>
      <c r="S3710">
        <v>0.28499999999999998</v>
      </c>
    </row>
    <row r="3711" spans="1:19" x14ac:dyDescent="0.3">
      <c r="A3711">
        <v>240</v>
      </c>
      <c r="B3711">
        <v>-0.42299999999999999</v>
      </c>
      <c r="C3711">
        <v>-1.423</v>
      </c>
      <c r="D3711">
        <v>-2.419</v>
      </c>
      <c r="E3711">
        <v>-3.101</v>
      </c>
      <c r="F3711">
        <v>-3.19</v>
      </c>
      <c r="G3711">
        <v>2.5</v>
      </c>
      <c r="H3711">
        <v>0</v>
      </c>
      <c r="I3711">
        <v>2.7589999999999999</v>
      </c>
      <c r="J3711">
        <v>-0.42899999999999999</v>
      </c>
      <c r="K3711">
        <v>-1.423</v>
      </c>
      <c r="L3711">
        <v>-2.4180000000000001</v>
      </c>
      <c r="M3711">
        <v>-3.1</v>
      </c>
      <c r="N3711">
        <v>-3.202</v>
      </c>
      <c r="O3711">
        <v>1.048</v>
      </c>
      <c r="P3711">
        <v>1.054</v>
      </c>
      <c r="Q3711">
        <v>1.0429999999999999</v>
      </c>
      <c r="R3711">
        <v>0.65700000000000003</v>
      </c>
      <c r="S3711">
        <v>0.28999999999999998</v>
      </c>
    </row>
    <row r="3712" spans="1:19" x14ac:dyDescent="0.3">
      <c r="A3712">
        <v>300</v>
      </c>
      <c r="B3712">
        <v>-0.42299999999999999</v>
      </c>
      <c r="C3712">
        <v>-1.423</v>
      </c>
      <c r="D3712">
        <v>-2.419</v>
      </c>
      <c r="E3712">
        <v>-3.101</v>
      </c>
      <c r="F3712">
        <v>-3.19</v>
      </c>
      <c r="G3712">
        <v>2.5</v>
      </c>
      <c r="H3712">
        <v>0</v>
      </c>
      <c r="I3712">
        <v>2.7589999999999999</v>
      </c>
      <c r="J3712">
        <v>-0.42899999999999999</v>
      </c>
      <c r="K3712">
        <v>-1.423</v>
      </c>
      <c r="L3712">
        <v>-2.4180000000000001</v>
      </c>
      <c r="M3712">
        <v>-3.1</v>
      </c>
      <c r="N3712">
        <v>-3.2050000000000001</v>
      </c>
      <c r="O3712">
        <v>1.0489999999999999</v>
      </c>
      <c r="P3712">
        <v>1.0529999999999999</v>
      </c>
      <c r="Q3712">
        <v>1.0429999999999999</v>
      </c>
      <c r="R3712">
        <v>0.65700000000000003</v>
      </c>
      <c r="S3712">
        <v>0.29699999999999999</v>
      </c>
    </row>
    <row r="3713" spans="1:19" x14ac:dyDescent="0.3">
      <c r="A3713">
        <v>360</v>
      </c>
      <c r="B3713">
        <v>-0.42299999999999999</v>
      </c>
      <c r="C3713">
        <v>-1.423</v>
      </c>
      <c r="D3713">
        <v>-2.419</v>
      </c>
      <c r="E3713">
        <v>-3.101</v>
      </c>
      <c r="F3713">
        <v>-3.19</v>
      </c>
      <c r="G3713">
        <v>2.5</v>
      </c>
      <c r="H3713">
        <v>0</v>
      </c>
      <c r="I3713">
        <v>2.7589999999999999</v>
      </c>
      <c r="J3713">
        <v>-0.42899999999999999</v>
      </c>
      <c r="K3713">
        <v>-1.4239999999999999</v>
      </c>
      <c r="L3713">
        <v>-2.4180000000000001</v>
      </c>
      <c r="M3713">
        <v>-3.101</v>
      </c>
      <c r="N3713">
        <v>-3.2080000000000002</v>
      </c>
      <c r="O3713">
        <v>1.0489999999999999</v>
      </c>
      <c r="P3713">
        <v>1.052</v>
      </c>
      <c r="Q3713">
        <v>1.0429999999999999</v>
      </c>
      <c r="R3713">
        <v>0.66200000000000003</v>
      </c>
      <c r="S3713">
        <v>0.30199999999999999</v>
      </c>
    </row>
    <row r="3714" spans="1:19" x14ac:dyDescent="0.3">
      <c r="A3714">
        <v>420</v>
      </c>
      <c r="B3714">
        <v>-0.42299999999999999</v>
      </c>
      <c r="C3714">
        <v>-1.423</v>
      </c>
      <c r="D3714">
        <v>-2.419</v>
      </c>
      <c r="E3714">
        <v>-3.101</v>
      </c>
      <c r="F3714">
        <v>-3.19</v>
      </c>
      <c r="G3714">
        <v>2.5</v>
      </c>
      <c r="H3714">
        <v>0</v>
      </c>
      <c r="I3714">
        <v>2.7589999999999999</v>
      </c>
      <c r="J3714">
        <v>-0.43</v>
      </c>
      <c r="K3714">
        <v>-1.4239999999999999</v>
      </c>
      <c r="L3714">
        <v>-2.4169999999999998</v>
      </c>
      <c r="M3714">
        <v>-3.1030000000000002</v>
      </c>
      <c r="N3714">
        <v>-3.2109999999999999</v>
      </c>
      <c r="O3714">
        <v>1.05</v>
      </c>
      <c r="P3714">
        <v>1.052</v>
      </c>
      <c r="Q3714">
        <v>1.042</v>
      </c>
      <c r="R3714">
        <v>0.66800000000000004</v>
      </c>
      <c r="S3714">
        <v>0.30599999999999999</v>
      </c>
    </row>
    <row r="3715" spans="1:19" x14ac:dyDescent="0.3">
      <c r="A3715">
        <v>480</v>
      </c>
      <c r="B3715">
        <v>-0.42299999999999999</v>
      </c>
      <c r="C3715">
        <v>-1.423</v>
      </c>
      <c r="D3715">
        <v>-2.419</v>
      </c>
      <c r="E3715">
        <v>-3.101</v>
      </c>
      <c r="F3715">
        <v>-3.19</v>
      </c>
      <c r="G3715">
        <v>2.5</v>
      </c>
      <c r="H3715">
        <v>0</v>
      </c>
      <c r="I3715">
        <v>2.7589999999999999</v>
      </c>
      <c r="J3715">
        <v>-0.43</v>
      </c>
      <c r="K3715">
        <v>-1.425</v>
      </c>
      <c r="L3715">
        <v>-2.4169999999999998</v>
      </c>
      <c r="M3715">
        <v>-3.105</v>
      </c>
      <c r="N3715">
        <v>-3.214</v>
      </c>
      <c r="O3715">
        <v>1.05</v>
      </c>
      <c r="P3715">
        <v>1.052</v>
      </c>
      <c r="Q3715">
        <v>1.0429999999999999</v>
      </c>
      <c r="R3715">
        <v>0.67300000000000004</v>
      </c>
      <c r="S3715">
        <v>0.308</v>
      </c>
    </row>
    <row r="3716" spans="1:19" x14ac:dyDescent="0.3">
      <c r="A3716">
        <v>540</v>
      </c>
      <c r="B3716">
        <v>-0.42299999999999999</v>
      </c>
      <c r="C3716">
        <v>-1.423</v>
      </c>
      <c r="D3716">
        <v>-2.419</v>
      </c>
      <c r="E3716">
        <v>-3.101</v>
      </c>
      <c r="F3716">
        <v>-3.19</v>
      </c>
      <c r="G3716">
        <v>2.5</v>
      </c>
      <c r="H3716">
        <v>0</v>
      </c>
      <c r="I3716">
        <v>2.7589999999999999</v>
      </c>
      <c r="J3716">
        <v>-0.43</v>
      </c>
      <c r="K3716">
        <v>-1.425</v>
      </c>
      <c r="L3716">
        <v>-2.4180000000000001</v>
      </c>
      <c r="M3716">
        <v>-3.1070000000000002</v>
      </c>
      <c r="N3716">
        <v>-3.2170000000000001</v>
      </c>
      <c r="O3716">
        <v>1.05</v>
      </c>
      <c r="P3716">
        <v>1.0509999999999999</v>
      </c>
      <c r="Q3716">
        <v>1.044</v>
      </c>
      <c r="R3716">
        <v>0.67700000000000005</v>
      </c>
      <c r="S3716">
        <v>0.31</v>
      </c>
    </row>
    <row r="3717" spans="1:19" x14ac:dyDescent="0.3">
      <c r="A3717">
        <v>600</v>
      </c>
      <c r="B3717">
        <v>-0.42299999999999999</v>
      </c>
      <c r="C3717">
        <v>-1.423</v>
      </c>
      <c r="D3717">
        <v>-2.419</v>
      </c>
      <c r="E3717">
        <v>-3.101</v>
      </c>
      <c r="F3717">
        <v>-3.19</v>
      </c>
      <c r="G3717">
        <v>2.5</v>
      </c>
      <c r="H3717">
        <v>0</v>
      </c>
      <c r="I3717">
        <v>2.7589999999999999</v>
      </c>
      <c r="J3717">
        <v>-0.43</v>
      </c>
      <c r="K3717">
        <v>-1.4259999999999999</v>
      </c>
      <c r="L3717">
        <v>-2.4169999999999998</v>
      </c>
      <c r="M3717">
        <v>-3.109</v>
      </c>
      <c r="N3717">
        <v>-3.22</v>
      </c>
      <c r="O3717">
        <v>1.05</v>
      </c>
      <c r="P3717">
        <v>1.0509999999999999</v>
      </c>
      <c r="Q3717">
        <v>1.0429999999999999</v>
      </c>
      <c r="R3717">
        <v>0.68200000000000005</v>
      </c>
      <c r="S3717">
        <v>0.311</v>
      </c>
    </row>
    <row r="3719" spans="1:19" x14ac:dyDescent="0.3">
      <c r="A3719" t="s">
        <v>0</v>
      </c>
      <c r="B3719" t="s">
        <v>287</v>
      </c>
    </row>
    <row r="3720" spans="1:19" x14ac:dyDescent="0.3">
      <c r="A3720">
        <v>0</v>
      </c>
      <c r="B3720">
        <v>-0.42299999999999999</v>
      </c>
      <c r="C3720">
        <v>-1.423</v>
      </c>
      <c r="D3720">
        <v>-2.419</v>
      </c>
      <c r="E3720">
        <v>-3.101</v>
      </c>
      <c r="F3720">
        <v>-3.19</v>
      </c>
      <c r="G3720">
        <v>2.5</v>
      </c>
      <c r="H3720">
        <v>0</v>
      </c>
      <c r="I3720">
        <v>2.5259999999999998</v>
      </c>
      <c r="J3720">
        <v>-0.42299999999999999</v>
      </c>
      <c r="K3720">
        <v>-1.423</v>
      </c>
      <c r="L3720">
        <v>-2.419</v>
      </c>
      <c r="M3720">
        <v>-3.101</v>
      </c>
      <c r="N3720">
        <v>-3.19</v>
      </c>
      <c r="O3720">
        <v>1.0389999999999999</v>
      </c>
      <c r="P3720">
        <v>1.0389999999999999</v>
      </c>
      <c r="Q3720">
        <v>1.0309999999999999</v>
      </c>
      <c r="R3720">
        <v>0.65300000000000002</v>
      </c>
      <c r="S3720">
        <v>0.26200000000000001</v>
      </c>
    </row>
    <row r="3721" spans="1:19" x14ac:dyDescent="0.3">
      <c r="A3721">
        <v>60</v>
      </c>
      <c r="B3721">
        <v>-0.42299999999999999</v>
      </c>
      <c r="C3721">
        <v>-1.423</v>
      </c>
      <c r="D3721">
        <v>-2.419</v>
      </c>
      <c r="E3721">
        <v>-3.101</v>
      </c>
      <c r="F3721">
        <v>-3.19</v>
      </c>
      <c r="G3721">
        <v>2.5</v>
      </c>
      <c r="H3721">
        <v>0</v>
      </c>
      <c r="I3721">
        <v>2.5259999999999998</v>
      </c>
      <c r="J3721">
        <v>-0.42599999999999999</v>
      </c>
      <c r="K3721">
        <v>-1.423</v>
      </c>
      <c r="L3721">
        <v>-2.419</v>
      </c>
      <c r="M3721">
        <v>-3.101</v>
      </c>
      <c r="N3721">
        <v>-3.19</v>
      </c>
      <c r="O3721">
        <v>1.0429999999999999</v>
      </c>
      <c r="P3721">
        <v>1.0489999999999999</v>
      </c>
      <c r="Q3721">
        <v>1.0409999999999999</v>
      </c>
      <c r="R3721">
        <v>0.65600000000000003</v>
      </c>
      <c r="S3721">
        <v>0.26300000000000001</v>
      </c>
    </row>
    <row r="3722" spans="1:19" x14ac:dyDescent="0.3">
      <c r="A3722">
        <v>120</v>
      </c>
      <c r="B3722">
        <v>-0.42299999999999999</v>
      </c>
      <c r="C3722">
        <v>-1.423</v>
      </c>
      <c r="D3722">
        <v>-2.419</v>
      </c>
      <c r="E3722">
        <v>-3.101</v>
      </c>
      <c r="F3722">
        <v>-3.19</v>
      </c>
      <c r="G3722">
        <v>2.5</v>
      </c>
      <c r="H3722">
        <v>0</v>
      </c>
      <c r="I3722">
        <v>2.5259999999999998</v>
      </c>
      <c r="J3722">
        <v>-0.42699999999999999</v>
      </c>
      <c r="K3722">
        <v>-1.423</v>
      </c>
      <c r="L3722">
        <v>-2.4180000000000001</v>
      </c>
      <c r="M3722">
        <v>-3.1</v>
      </c>
      <c r="N3722">
        <v>-3.19</v>
      </c>
      <c r="O3722">
        <v>1.0449999999999999</v>
      </c>
      <c r="P3722">
        <v>1.0509999999999999</v>
      </c>
      <c r="Q3722">
        <v>1.042</v>
      </c>
      <c r="R3722">
        <v>0.65800000000000003</v>
      </c>
      <c r="S3722">
        <v>0.26400000000000001</v>
      </c>
    </row>
    <row r="3723" spans="1:19" x14ac:dyDescent="0.3">
      <c r="A3723">
        <v>180</v>
      </c>
      <c r="B3723">
        <v>-0.42299999999999999</v>
      </c>
      <c r="C3723">
        <v>-1.423</v>
      </c>
      <c r="D3723">
        <v>-2.419</v>
      </c>
      <c r="E3723">
        <v>-3.101</v>
      </c>
      <c r="F3723">
        <v>-3.19</v>
      </c>
      <c r="G3723">
        <v>2.5</v>
      </c>
      <c r="H3723">
        <v>0</v>
      </c>
      <c r="I3723">
        <v>2.5259999999999998</v>
      </c>
      <c r="J3723">
        <v>-0.42799999999999999</v>
      </c>
      <c r="K3723">
        <v>-1.423</v>
      </c>
      <c r="L3723">
        <v>-2.4180000000000001</v>
      </c>
      <c r="M3723">
        <v>-3.1</v>
      </c>
      <c r="N3723">
        <v>-3.19</v>
      </c>
      <c r="O3723">
        <v>1.0469999999999999</v>
      </c>
      <c r="P3723">
        <v>1.054</v>
      </c>
      <c r="Q3723">
        <v>1.042</v>
      </c>
      <c r="R3723">
        <v>0.65900000000000003</v>
      </c>
      <c r="S3723">
        <v>0.26400000000000001</v>
      </c>
    </row>
    <row r="3724" spans="1:19" x14ac:dyDescent="0.3">
      <c r="A3724">
        <v>240</v>
      </c>
      <c r="B3724">
        <v>-0.42299999999999999</v>
      </c>
      <c r="C3724">
        <v>-1.423</v>
      </c>
      <c r="D3724">
        <v>-2.419</v>
      </c>
      <c r="E3724">
        <v>-3.101</v>
      </c>
      <c r="F3724">
        <v>-3.19</v>
      </c>
      <c r="G3724">
        <v>2.5</v>
      </c>
      <c r="H3724">
        <v>0</v>
      </c>
      <c r="I3724">
        <v>2.5259999999999998</v>
      </c>
      <c r="J3724">
        <v>-0.42899999999999999</v>
      </c>
      <c r="K3724">
        <v>-1.423</v>
      </c>
      <c r="L3724">
        <v>-2.4180000000000001</v>
      </c>
      <c r="M3724">
        <v>-3.101</v>
      </c>
      <c r="N3724">
        <v>-3.19</v>
      </c>
      <c r="O3724">
        <v>1.048</v>
      </c>
      <c r="P3724">
        <v>1.054</v>
      </c>
      <c r="Q3724">
        <v>1.0429999999999999</v>
      </c>
      <c r="R3724">
        <v>0.66</v>
      </c>
      <c r="S3724">
        <v>0.26400000000000001</v>
      </c>
    </row>
    <row r="3725" spans="1:19" x14ac:dyDescent="0.3">
      <c r="A3725">
        <v>300</v>
      </c>
      <c r="B3725">
        <v>-0.42299999999999999</v>
      </c>
      <c r="C3725">
        <v>-1.423</v>
      </c>
      <c r="D3725">
        <v>-2.419</v>
      </c>
      <c r="E3725">
        <v>-3.101</v>
      </c>
      <c r="F3725">
        <v>-3.19</v>
      </c>
      <c r="G3725">
        <v>2.5</v>
      </c>
      <c r="H3725">
        <v>0</v>
      </c>
      <c r="I3725">
        <v>2.5259999999999998</v>
      </c>
      <c r="J3725">
        <v>-0.42899999999999999</v>
      </c>
      <c r="K3725">
        <v>-1.423</v>
      </c>
      <c r="L3725">
        <v>-2.4180000000000001</v>
      </c>
      <c r="M3725">
        <v>-3.1</v>
      </c>
      <c r="N3725">
        <v>-3.19</v>
      </c>
      <c r="O3725">
        <v>1.0489999999999999</v>
      </c>
      <c r="P3725">
        <v>1.0529999999999999</v>
      </c>
      <c r="Q3725">
        <v>1.042</v>
      </c>
      <c r="R3725">
        <v>0.66</v>
      </c>
      <c r="S3725">
        <v>0.26500000000000001</v>
      </c>
    </row>
    <row r="3726" spans="1:19" x14ac:dyDescent="0.3">
      <c r="A3726">
        <v>360</v>
      </c>
      <c r="B3726">
        <v>-0.42299999999999999</v>
      </c>
      <c r="C3726">
        <v>-1.423</v>
      </c>
      <c r="D3726">
        <v>-2.419</v>
      </c>
      <c r="E3726">
        <v>-3.101</v>
      </c>
      <c r="F3726">
        <v>-3.19</v>
      </c>
      <c r="G3726">
        <v>2.5</v>
      </c>
      <c r="H3726">
        <v>0</v>
      </c>
      <c r="I3726">
        <v>2.5259999999999998</v>
      </c>
      <c r="J3726">
        <v>-0.42899999999999999</v>
      </c>
      <c r="K3726">
        <v>-1.4239999999999999</v>
      </c>
      <c r="L3726">
        <v>-2.4180000000000001</v>
      </c>
      <c r="M3726">
        <v>-3.101</v>
      </c>
      <c r="N3726">
        <v>-3.19</v>
      </c>
      <c r="O3726">
        <v>1.0489999999999999</v>
      </c>
      <c r="P3726">
        <v>1.0529999999999999</v>
      </c>
      <c r="Q3726">
        <v>1.0429999999999999</v>
      </c>
      <c r="R3726">
        <v>0.66</v>
      </c>
      <c r="S3726">
        <v>0.26600000000000001</v>
      </c>
    </row>
    <row r="3727" spans="1:19" x14ac:dyDescent="0.3">
      <c r="A3727">
        <v>420</v>
      </c>
      <c r="B3727">
        <v>-0.42299999999999999</v>
      </c>
      <c r="C3727">
        <v>-1.423</v>
      </c>
      <c r="D3727">
        <v>-2.419</v>
      </c>
      <c r="E3727">
        <v>-3.101</v>
      </c>
      <c r="F3727">
        <v>-3.19</v>
      </c>
      <c r="G3727">
        <v>2.5</v>
      </c>
      <c r="H3727">
        <v>0</v>
      </c>
      <c r="I3727">
        <v>2.5259999999999998</v>
      </c>
      <c r="J3727">
        <v>-0.43</v>
      </c>
      <c r="K3727">
        <v>-1.4239999999999999</v>
      </c>
      <c r="L3727">
        <v>-2.4180000000000001</v>
      </c>
      <c r="M3727">
        <v>-3.101</v>
      </c>
      <c r="N3727">
        <v>-3.19</v>
      </c>
      <c r="O3727">
        <v>1.05</v>
      </c>
      <c r="P3727">
        <v>1.052</v>
      </c>
      <c r="Q3727">
        <v>1.0429999999999999</v>
      </c>
      <c r="R3727">
        <v>0.66100000000000003</v>
      </c>
      <c r="S3727">
        <v>0.26700000000000002</v>
      </c>
    </row>
    <row r="3728" spans="1:19" x14ac:dyDescent="0.3">
      <c r="A3728">
        <v>480</v>
      </c>
      <c r="B3728">
        <v>-0.42299999999999999</v>
      </c>
      <c r="C3728">
        <v>-1.423</v>
      </c>
      <c r="D3728">
        <v>-2.419</v>
      </c>
      <c r="E3728">
        <v>-3.101</v>
      </c>
      <c r="F3728">
        <v>-3.19</v>
      </c>
      <c r="G3728">
        <v>2.5</v>
      </c>
      <c r="H3728">
        <v>0</v>
      </c>
      <c r="I3728">
        <v>2.5259999999999998</v>
      </c>
      <c r="J3728">
        <v>-0.43</v>
      </c>
      <c r="K3728">
        <v>-1.425</v>
      </c>
      <c r="L3728">
        <v>-2.4169999999999998</v>
      </c>
      <c r="M3728">
        <v>-3.101</v>
      </c>
      <c r="N3728">
        <v>-3.19</v>
      </c>
      <c r="O3728">
        <v>1.05</v>
      </c>
      <c r="P3728">
        <v>1.052</v>
      </c>
      <c r="Q3728">
        <v>1.0429999999999999</v>
      </c>
      <c r="R3728">
        <v>0.66100000000000003</v>
      </c>
      <c r="S3728">
        <v>0.26700000000000002</v>
      </c>
    </row>
    <row r="3729" spans="1:19" x14ac:dyDescent="0.3">
      <c r="A3729">
        <v>540</v>
      </c>
      <c r="B3729">
        <v>-0.42299999999999999</v>
      </c>
      <c r="C3729">
        <v>-1.423</v>
      </c>
      <c r="D3729">
        <v>-2.419</v>
      </c>
      <c r="E3729">
        <v>-3.101</v>
      </c>
      <c r="F3729">
        <v>-3.19</v>
      </c>
      <c r="G3729">
        <v>2.5</v>
      </c>
      <c r="H3729">
        <v>0</v>
      </c>
      <c r="I3729">
        <v>2.5259999999999998</v>
      </c>
      <c r="J3729">
        <v>-0.43</v>
      </c>
      <c r="K3729">
        <v>-1.425</v>
      </c>
      <c r="L3729">
        <v>-2.4169999999999998</v>
      </c>
      <c r="M3729">
        <v>-3.101</v>
      </c>
      <c r="N3729">
        <v>-3.19</v>
      </c>
      <c r="O3729">
        <v>1.05</v>
      </c>
      <c r="P3729">
        <v>1.0509999999999999</v>
      </c>
      <c r="Q3729">
        <v>1.0429999999999999</v>
      </c>
      <c r="R3729">
        <v>0.66100000000000003</v>
      </c>
      <c r="S3729">
        <v>0.26700000000000002</v>
      </c>
    </row>
    <row r="3730" spans="1:19" x14ac:dyDescent="0.3">
      <c r="A3730">
        <v>600</v>
      </c>
      <c r="B3730">
        <v>-0.42299999999999999</v>
      </c>
      <c r="C3730">
        <v>-1.423</v>
      </c>
      <c r="D3730">
        <v>-2.419</v>
      </c>
      <c r="E3730">
        <v>-3.101</v>
      </c>
      <c r="F3730">
        <v>-3.19</v>
      </c>
      <c r="G3730">
        <v>2.5</v>
      </c>
      <c r="H3730">
        <v>0</v>
      </c>
      <c r="I3730">
        <v>2.5259999999999998</v>
      </c>
      <c r="J3730">
        <v>-0.43</v>
      </c>
      <c r="K3730">
        <v>-1.4259999999999999</v>
      </c>
      <c r="L3730">
        <v>-2.4169999999999998</v>
      </c>
      <c r="M3730">
        <v>-3.101</v>
      </c>
      <c r="N3730">
        <v>-3.19</v>
      </c>
      <c r="O3730">
        <v>1.05</v>
      </c>
      <c r="P3730">
        <v>1.0509999999999999</v>
      </c>
      <c r="Q3730">
        <v>1.0429999999999999</v>
      </c>
      <c r="R3730">
        <v>0.66100000000000003</v>
      </c>
      <c r="S3730">
        <v>0.26600000000000001</v>
      </c>
    </row>
    <row r="3732" spans="1:19" x14ac:dyDescent="0.3">
      <c r="A3732" t="s">
        <v>0</v>
      </c>
      <c r="B3732" t="s">
        <v>288</v>
      </c>
    </row>
    <row r="3733" spans="1:19" x14ac:dyDescent="0.3">
      <c r="A3733">
        <v>0</v>
      </c>
      <c r="B3733">
        <v>-0.42299999999999999</v>
      </c>
      <c r="C3733">
        <v>-1.423</v>
      </c>
      <c r="D3733">
        <v>-2.419</v>
      </c>
      <c r="E3733">
        <v>-3.101</v>
      </c>
      <c r="F3733">
        <v>-3.19</v>
      </c>
      <c r="G3733">
        <v>2.5</v>
      </c>
      <c r="H3733">
        <v>0</v>
      </c>
      <c r="I3733">
        <v>2.2829999999999999</v>
      </c>
      <c r="J3733">
        <v>-0.42299999999999999</v>
      </c>
      <c r="K3733">
        <v>-1.423</v>
      </c>
      <c r="L3733">
        <v>-2.419</v>
      </c>
      <c r="M3733">
        <v>-3.101</v>
      </c>
      <c r="N3733">
        <v>-3.19</v>
      </c>
      <c r="O3733">
        <v>1.0389999999999999</v>
      </c>
      <c r="P3733">
        <v>1.0389999999999999</v>
      </c>
      <c r="Q3733">
        <v>1.0309999999999999</v>
      </c>
      <c r="R3733">
        <v>0.65300000000000002</v>
      </c>
      <c r="S3733">
        <v>0.26200000000000001</v>
      </c>
    </row>
    <row r="3734" spans="1:19" x14ac:dyDescent="0.3">
      <c r="A3734">
        <v>60</v>
      </c>
      <c r="B3734">
        <v>-0.42299999999999999</v>
      </c>
      <c r="C3734">
        <v>-1.423</v>
      </c>
      <c r="D3734">
        <v>-2.419</v>
      </c>
      <c r="E3734">
        <v>-3.101</v>
      </c>
      <c r="F3734">
        <v>-3.19</v>
      </c>
      <c r="G3734">
        <v>2.5</v>
      </c>
      <c r="H3734">
        <v>0</v>
      </c>
      <c r="I3734">
        <v>2.2829999999999999</v>
      </c>
      <c r="J3734">
        <v>-0.42599999999999999</v>
      </c>
      <c r="K3734">
        <v>-1.423</v>
      </c>
      <c r="L3734">
        <v>-2.419</v>
      </c>
      <c r="M3734">
        <v>-3.1019999999999999</v>
      </c>
      <c r="N3734">
        <v>-3.1869999999999998</v>
      </c>
      <c r="O3734">
        <v>1.0429999999999999</v>
      </c>
      <c r="P3734">
        <v>1.0489999999999999</v>
      </c>
      <c r="Q3734">
        <v>1.0409999999999999</v>
      </c>
      <c r="R3734">
        <v>0.65700000000000003</v>
      </c>
      <c r="S3734">
        <v>0.255</v>
      </c>
    </row>
    <row r="3735" spans="1:19" x14ac:dyDescent="0.3">
      <c r="A3735">
        <v>120</v>
      </c>
      <c r="B3735">
        <v>-0.42299999999999999</v>
      </c>
      <c r="C3735">
        <v>-1.423</v>
      </c>
      <c r="D3735">
        <v>-2.419</v>
      </c>
      <c r="E3735">
        <v>-3.101</v>
      </c>
      <c r="F3735">
        <v>-3.19</v>
      </c>
      <c r="G3735">
        <v>2.5</v>
      </c>
      <c r="H3735">
        <v>0</v>
      </c>
      <c r="I3735">
        <v>2.2829999999999999</v>
      </c>
      <c r="J3735">
        <v>-0.42699999999999999</v>
      </c>
      <c r="K3735">
        <v>-1.423</v>
      </c>
      <c r="L3735">
        <v>-2.4180000000000001</v>
      </c>
      <c r="M3735">
        <v>-3.1</v>
      </c>
      <c r="N3735">
        <v>-3.1840000000000002</v>
      </c>
      <c r="O3735">
        <v>1.0449999999999999</v>
      </c>
      <c r="P3735">
        <v>1.0509999999999999</v>
      </c>
      <c r="Q3735">
        <v>1.0409999999999999</v>
      </c>
      <c r="R3735">
        <v>0.65700000000000003</v>
      </c>
      <c r="S3735">
        <v>0.248</v>
      </c>
    </row>
    <row r="3736" spans="1:19" x14ac:dyDescent="0.3">
      <c r="A3736">
        <v>180</v>
      </c>
      <c r="B3736">
        <v>-0.42299999999999999</v>
      </c>
      <c r="C3736">
        <v>-1.423</v>
      </c>
      <c r="D3736">
        <v>-2.419</v>
      </c>
      <c r="E3736">
        <v>-3.101</v>
      </c>
      <c r="F3736">
        <v>-3.19</v>
      </c>
      <c r="G3736">
        <v>2.5</v>
      </c>
      <c r="H3736">
        <v>0</v>
      </c>
      <c r="I3736">
        <v>2.2829999999999999</v>
      </c>
      <c r="J3736">
        <v>-0.42799999999999999</v>
      </c>
      <c r="K3736">
        <v>-1.423</v>
      </c>
      <c r="L3736">
        <v>-2.4180000000000001</v>
      </c>
      <c r="M3736">
        <v>-3.1</v>
      </c>
      <c r="N3736">
        <v>-3.181</v>
      </c>
      <c r="O3736">
        <v>1.0469999999999999</v>
      </c>
      <c r="P3736">
        <v>1.054</v>
      </c>
      <c r="Q3736">
        <v>1.0429999999999999</v>
      </c>
      <c r="R3736">
        <v>0.65800000000000003</v>
      </c>
      <c r="S3736">
        <v>0.24199999999999999</v>
      </c>
    </row>
    <row r="3737" spans="1:19" x14ac:dyDescent="0.3">
      <c r="A3737">
        <v>240</v>
      </c>
      <c r="B3737">
        <v>-0.42299999999999999</v>
      </c>
      <c r="C3737">
        <v>-1.423</v>
      </c>
      <c r="D3737">
        <v>-2.419</v>
      </c>
      <c r="E3737">
        <v>-3.101</v>
      </c>
      <c r="F3737">
        <v>-3.19</v>
      </c>
      <c r="G3737">
        <v>2.5</v>
      </c>
      <c r="H3737">
        <v>0</v>
      </c>
      <c r="I3737">
        <v>2.2829999999999999</v>
      </c>
      <c r="J3737">
        <v>-0.42899999999999999</v>
      </c>
      <c r="K3737">
        <v>-1.423</v>
      </c>
      <c r="L3737">
        <v>-2.4180000000000001</v>
      </c>
      <c r="M3737">
        <v>-3.101</v>
      </c>
      <c r="N3737">
        <v>-3.1779999999999999</v>
      </c>
      <c r="O3737">
        <v>1.048</v>
      </c>
      <c r="P3737">
        <v>1.054</v>
      </c>
      <c r="Q3737">
        <v>1.0429999999999999</v>
      </c>
      <c r="R3737">
        <v>0.66300000000000003</v>
      </c>
      <c r="S3737">
        <v>0.23699999999999999</v>
      </c>
    </row>
    <row r="3738" spans="1:19" x14ac:dyDescent="0.3">
      <c r="A3738">
        <v>300</v>
      </c>
      <c r="B3738">
        <v>-0.42299999999999999</v>
      </c>
      <c r="C3738">
        <v>-1.423</v>
      </c>
      <c r="D3738">
        <v>-2.419</v>
      </c>
      <c r="E3738">
        <v>-3.101</v>
      </c>
      <c r="F3738">
        <v>-3.19</v>
      </c>
      <c r="G3738">
        <v>2.5</v>
      </c>
      <c r="H3738">
        <v>0</v>
      </c>
      <c r="I3738">
        <v>2.2829999999999999</v>
      </c>
      <c r="J3738">
        <v>-0.42899999999999999</v>
      </c>
      <c r="K3738">
        <v>-1.423</v>
      </c>
      <c r="L3738">
        <v>-2.4169999999999998</v>
      </c>
      <c r="M3738">
        <v>-3.101</v>
      </c>
      <c r="N3738">
        <v>-3.1749999999999998</v>
      </c>
      <c r="O3738">
        <v>1.0489999999999999</v>
      </c>
      <c r="P3738">
        <v>1.0529999999999999</v>
      </c>
      <c r="Q3738">
        <v>1.042</v>
      </c>
      <c r="R3738">
        <v>0.66200000000000003</v>
      </c>
      <c r="S3738">
        <v>0.23400000000000001</v>
      </c>
    </row>
    <row r="3739" spans="1:19" x14ac:dyDescent="0.3">
      <c r="A3739">
        <v>360</v>
      </c>
      <c r="B3739">
        <v>-0.42299999999999999</v>
      </c>
      <c r="C3739">
        <v>-1.423</v>
      </c>
      <c r="D3739">
        <v>-2.419</v>
      </c>
      <c r="E3739">
        <v>-3.101</v>
      </c>
      <c r="F3739">
        <v>-3.19</v>
      </c>
      <c r="G3739">
        <v>2.5</v>
      </c>
      <c r="H3739">
        <v>0</v>
      </c>
      <c r="I3739">
        <v>2.2829999999999999</v>
      </c>
      <c r="J3739">
        <v>-0.42899999999999999</v>
      </c>
      <c r="K3739">
        <v>-1.4239999999999999</v>
      </c>
      <c r="L3739">
        <v>-2.4180000000000001</v>
      </c>
      <c r="M3739">
        <v>-3.1</v>
      </c>
      <c r="N3739">
        <v>-3.1720000000000002</v>
      </c>
      <c r="O3739">
        <v>1.0489999999999999</v>
      </c>
      <c r="P3739">
        <v>1.0529999999999999</v>
      </c>
      <c r="Q3739">
        <v>1.0429999999999999</v>
      </c>
      <c r="R3739">
        <v>0.65900000000000003</v>
      </c>
      <c r="S3739">
        <v>0.23100000000000001</v>
      </c>
    </row>
    <row r="3740" spans="1:19" x14ac:dyDescent="0.3">
      <c r="A3740">
        <v>420</v>
      </c>
      <c r="B3740">
        <v>-0.42299999999999999</v>
      </c>
      <c r="C3740">
        <v>-1.423</v>
      </c>
      <c r="D3740">
        <v>-2.419</v>
      </c>
      <c r="E3740">
        <v>-3.101</v>
      </c>
      <c r="F3740">
        <v>-3.19</v>
      </c>
      <c r="G3740">
        <v>2.5</v>
      </c>
      <c r="H3740">
        <v>0</v>
      </c>
      <c r="I3740">
        <v>2.2829999999999999</v>
      </c>
      <c r="J3740">
        <v>-0.43</v>
      </c>
      <c r="K3740">
        <v>-1.4239999999999999</v>
      </c>
      <c r="L3740">
        <v>-2.4180000000000001</v>
      </c>
      <c r="M3740">
        <v>-3.0979999999999999</v>
      </c>
      <c r="N3740">
        <v>-3.169</v>
      </c>
      <c r="O3740">
        <v>1.05</v>
      </c>
      <c r="P3740">
        <v>1.052</v>
      </c>
      <c r="Q3740">
        <v>1.0429999999999999</v>
      </c>
      <c r="R3740">
        <v>0.65300000000000002</v>
      </c>
      <c r="S3740">
        <v>0.22700000000000001</v>
      </c>
    </row>
    <row r="3741" spans="1:19" x14ac:dyDescent="0.3">
      <c r="A3741">
        <v>480</v>
      </c>
      <c r="B3741">
        <v>-0.42299999999999999</v>
      </c>
      <c r="C3741">
        <v>-1.423</v>
      </c>
      <c r="D3741">
        <v>-2.419</v>
      </c>
      <c r="E3741">
        <v>-3.101</v>
      </c>
      <c r="F3741">
        <v>-3.19</v>
      </c>
      <c r="G3741">
        <v>2.5</v>
      </c>
      <c r="H3741">
        <v>0</v>
      </c>
      <c r="I3741">
        <v>2.2829999999999999</v>
      </c>
      <c r="J3741">
        <v>-0.43</v>
      </c>
      <c r="K3741">
        <v>-1.425</v>
      </c>
      <c r="L3741">
        <v>-2.4180000000000001</v>
      </c>
      <c r="M3741">
        <v>-3.0960000000000001</v>
      </c>
      <c r="N3741">
        <v>-3.1659999999999999</v>
      </c>
      <c r="O3741">
        <v>1.05</v>
      </c>
      <c r="P3741">
        <v>1.0509999999999999</v>
      </c>
      <c r="Q3741">
        <v>1.0429999999999999</v>
      </c>
      <c r="R3741">
        <v>0.64700000000000002</v>
      </c>
      <c r="S3741">
        <v>0.22500000000000001</v>
      </c>
    </row>
    <row r="3742" spans="1:19" x14ac:dyDescent="0.3">
      <c r="A3742">
        <v>540</v>
      </c>
      <c r="B3742">
        <v>-0.42299999999999999</v>
      </c>
      <c r="C3742">
        <v>-1.423</v>
      </c>
      <c r="D3742">
        <v>-2.419</v>
      </c>
      <c r="E3742">
        <v>-3.101</v>
      </c>
      <c r="F3742">
        <v>-3.19</v>
      </c>
      <c r="G3742">
        <v>2.5</v>
      </c>
      <c r="H3742">
        <v>0</v>
      </c>
      <c r="I3742">
        <v>2.2829999999999999</v>
      </c>
      <c r="J3742">
        <v>-0.43</v>
      </c>
      <c r="K3742">
        <v>-1.425</v>
      </c>
      <c r="L3742">
        <v>-2.4169999999999998</v>
      </c>
      <c r="M3742">
        <v>-3.0939999999999999</v>
      </c>
      <c r="N3742">
        <v>-3.1629999999999998</v>
      </c>
      <c r="O3742">
        <v>1.05</v>
      </c>
      <c r="P3742">
        <v>1.0509999999999999</v>
      </c>
      <c r="Q3742">
        <v>1.0429999999999999</v>
      </c>
      <c r="R3742">
        <v>0.64200000000000002</v>
      </c>
      <c r="S3742">
        <v>0.222</v>
      </c>
    </row>
    <row r="3743" spans="1:19" x14ac:dyDescent="0.3">
      <c r="A3743">
        <v>600</v>
      </c>
      <c r="B3743">
        <v>-0.42299999999999999</v>
      </c>
      <c r="C3743">
        <v>-1.423</v>
      </c>
      <c r="D3743">
        <v>-2.419</v>
      </c>
      <c r="E3743">
        <v>-3.101</v>
      </c>
      <c r="F3743">
        <v>-3.19</v>
      </c>
      <c r="G3743">
        <v>2.5</v>
      </c>
      <c r="H3743">
        <v>0</v>
      </c>
      <c r="I3743">
        <v>2.2829999999999999</v>
      </c>
      <c r="J3743">
        <v>-0.43</v>
      </c>
      <c r="K3743">
        <v>-1.4259999999999999</v>
      </c>
      <c r="L3743">
        <v>-2.4169999999999998</v>
      </c>
      <c r="M3743">
        <v>-3.0910000000000002</v>
      </c>
      <c r="N3743">
        <v>-3.16</v>
      </c>
      <c r="O3743">
        <v>1.05</v>
      </c>
      <c r="P3743">
        <v>1.0509999999999999</v>
      </c>
      <c r="Q3743">
        <v>1.042</v>
      </c>
      <c r="R3743">
        <v>0.63800000000000001</v>
      </c>
      <c r="S3743">
        <v>0.22</v>
      </c>
    </row>
    <row r="3745" spans="1:19" x14ac:dyDescent="0.3">
      <c r="A3745" t="s">
        <v>0</v>
      </c>
      <c r="B3745" t="s">
        <v>289</v>
      </c>
    </row>
    <row r="3746" spans="1:19" x14ac:dyDescent="0.3">
      <c r="A3746">
        <v>0</v>
      </c>
      <c r="B3746">
        <v>-0.42299999999999999</v>
      </c>
      <c r="C3746">
        <v>-1.423</v>
      </c>
      <c r="D3746">
        <v>-2.419</v>
      </c>
      <c r="E3746">
        <v>-3.0939999999999999</v>
      </c>
      <c r="F3746">
        <v>-3.18</v>
      </c>
      <c r="G3746">
        <v>2.5</v>
      </c>
      <c r="H3746">
        <v>0</v>
      </c>
      <c r="I3746">
        <v>2.7610000000000001</v>
      </c>
      <c r="J3746">
        <v>-0.42299999999999999</v>
      </c>
      <c r="K3746">
        <v>-1.423</v>
      </c>
      <c r="L3746">
        <v>-2.419</v>
      </c>
      <c r="M3746">
        <v>-3.0939999999999999</v>
      </c>
      <c r="N3746">
        <v>-3.18</v>
      </c>
      <c r="O3746">
        <v>1.0389999999999999</v>
      </c>
      <c r="P3746">
        <v>1.0389999999999999</v>
      </c>
      <c r="Q3746">
        <v>1.03</v>
      </c>
      <c r="R3746">
        <v>0.64700000000000002</v>
      </c>
      <c r="S3746">
        <v>0.26</v>
      </c>
    </row>
    <row r="3747" spans="1:19" x14ac:dyDescent="0.3">
      <c r="A3747">
        <v>60</v>
      </c>
      <c r="B3747">
        <v>-0.42299999999999999</v>
      </c>
      <c r="C3747">
        <v>-1.423</v>
      </c>
      <c r="D3747">
        <v>-2.419</v>
      </c>
      <c r="E3747">
        <v>-3.0939999999999999</v>
      </c>
      <c r="F3747">
        <v>-3.18</v>
      </c>
      <c r="G3747">
        <v>2.5</v>
      </c>
      <c r="H3747">
        <v>0</v>
      </c>
      <c r="I3747">
        <v>2.7610000000000001</v>
      </c>
      <c r="J3747">
        <v>-0.42599999999999999</v>
      </c>
      <c r="K3747">
        <v>-1.423</v>
      </c>
      <c r="L3747">
        <v>-2.419</v>
      </c>
      <c r="M3747">
        <v>-3.093</v>
      </c>
      <c r="N3747">
        <v>-3.1829999999999998</v>
      </c>
      <c r="O3747">
        <v>1.0429999999999999</v>
      </c>
      <c r="P3747">
        <v>1.05</v>
      </c>
      <c r="Q3747">
        <v>1.04</v>
      </c>
      <c r="R3747">
        <v>0.64800000000000002</v>
      </c>
      <c r="S3747">
        <v>0.26900000000000002</v>
      </c>
    </row>
    <row r="3748" spans="1:19" x14ac:dyDescent="0.3">
      <c r="A3748">
        <v>120</v>
      </c>
      <c r="B3748">
        <v>-0.42299999999999999</v>
      </c>
      <c r="C3748">
        <v>-1.423</v>
      </c>
      <c r="D3748">
        <v>-2.419</v>
      </c>
      <c r="E3748">
        <v>-3.0939999999999999</v>
      </c>
      <c r="F3748">
        <v>-3.18</v>
      </c>
      <c r="G3748">
        <v>2.5</v>
      </c>
      <c r="H3748">
        <v>0</v>
      </c>
      <c r="I3748">
        <v>2.7610000000000001</v>
      </c>
      <c r="J3748">
        <v>-0.42699999999999999</v>
      </c>
      <c r="K3748">
        <v>-1.423</v>
      </c>
      <c r="L3748">
        <v>-2.4180000000000001</v>
      </c>
      <c r="M3748">
        <v>-3.093</v>
      </c>
      <c r="N3748">
        <v>-3.1859999999999999</v>
      </c>
      <c r="O3748">
        <v>1.0449999999999999</v>
      </c>
      <c r="P3748">
        <v>1.0509999999999999</v>
      </c>
      <c r="Q3748">
        <v>1.042</v>
      </c>
      <c r="R3748">
        <v>0.65300000000000002</v>
      </c>
      <c r="S3748">
        <v>0.27700000000000002</v>
      </c>
    </row>
    <row r="3749" spans="1:19" x14ac:dyDescent="0.3">
      <c r="A3749">
        <v>180</v>
      </c>
      <c r="B3749">
        <v>-0.42299999999999999</v>
      </c>
      <c r="C3749">
        <v>-1.423</v>
      </c>
      <c r="D3749">
        <v>-2.419</v>
      </c>
      <c r="E3749">
        <v>-3.0939999999999999</v>
      </c>
      <c r="F3749">
        <v>-3.18</v>
      </c>
      <c r="G3749">
        <v>2.5</v>
      </c>
      <c r="H3749">
        <v>0</v>
      </c>
      <c r="I3749">
        <v>2.7610000000000001</v>
      </c>
      <c r="J3749">
        <v>-0.42799999999999999</v>
      </c>
      <c r="K3749">
        <v>-1.423</v>
      </c>
      <c r="L3749">
        <v>-2.4180000000000001</v>
      </c>
      <c r="M3749">
        <v>-3.093</v>
      </c>
      <c r="N3749">
        <v>-3.1890000000000001</v>
      </c>
      <c r="O3749">
        <v>1.0469999999999999</v>
      </c>
      <c r="P3749">
        <v>1.0529999999999999</v>
      </c>
      <c r="Q3749">
        <v>1.0409999999999999</v>
      </c>
      <c r="R3749">
        <v>0.65300000000000002</v>
      </c>
      <c r="S3749">
        <v>0.28399999999999997</v>
      </c>
    </row>
    <row r="3750" spans="1:19" x14ac:dyDescent="0.3">
      <c r="A3750">
        <v>240</v>
      </c>
      <c r="B3750">
        <v>-0.42299999999999999</v>
      </c>
      <c r="C3750">
        <v>-1.423</v>
      </c>
      <c r="D3750">
        <v>-2.419</v>
      </c>
      <c r="E3750">
        <v>-3.0939999999999999</v>
      </c>
      <c r="F3750">
        <v>-3.18</v>
      </c>
      <c r="G3750">
        <v>2.5</v>
      </c>
      <c r="H3750">
        <v>0</v>
      </c>
      <c r="I3750">
        <v>2.7610000000000001</v>
      </c>
      <c r="J3750">
        <v>-0.42899999999999999</v>
      </c>
      <c r="K3750">
        <v>-1.423</v>
      </c>
      <c r="L3750">
        <v>-2.4169999999999998</v>
      </c>
      <c r="M3750">
        <v>-3.0920000000000001</v>
      </c>
      <c r="N3750">
        <v>-3.1920000000000002</v>
      </c>
      <c r="O3750">
        <v>1.048</v>
      </c>
      <c r="P3750">
        <v>1.054</v>
      </c>
      <c r="Q3750">
        <v>1.042</v>
      </c>
      <c r="R3750">
        <v>0.65</v>
      </c>
      <c r="S3750">
        <v>0.28799999999999998</v>
      </c>
    </row>
    <row r="3751" spans="1:19" x14ac:dyDescent="0.3">
      <c r="A3751">
        <v>300</v>
      </c>
      <c r="B3751">
        <v>-0.42299999999999999</v>
      </c>
      <c r="C3751">
        <v>-1.423</v>
      </c>
      <c r="D3751">
        <v>-2.419</v>
      </c>
      <c r="E3751">
        <v>-3.0939999999999999</v>
      </c>
      <c r="F3751">
        <v>-3.18</v>
      </c>
      <c r="G3751">
        <v>2.5</v>
      </c>
      <c r="H3751">
        <v>0</v>
      </c>
      <c r="I3751">
        <v>2.7610000000000001</v>
      </c>
      <c r="J3751">
        <v>-0.42899999999999999</v>
      </c>
      <c r="K3751">
        <v>-1.423</v>
      </c>
      <c r="L3751">
        <v>-2.4180000000000001</v>
      </c>
      <c r="M3751">
        <v>-3.0920000000000001</v>
      </c>
      <c r="N3751">
        <v>-3.1949999999999998</v>
      </c>
      <c r="O3751">
        <v>1.0489999999999999</v>
      </c>
      <c r="P3751">
        <v>1.0529999999999999</v>
      </c>
      <c r="Q3751">
        <v>1.0429999999999999</v>
      </c>
      <c r="R3751">
        <v>0.65</v>
      </c>
      <c r="S3751">
        <v>0.29399999999999998</v>
      </c>
    </row>
    <row r="3752" spans="1:19" x14ac:dyDescent="0.3">
      <c r="A3752">
        <v>360</v>
      </c>
      <c r="B3752">
        <v>-0.42299999999999999</v>
      </c>
      <c r="C3752">
        <v>-1.423</v>
      </c>
      <c r="D3752">
        <v>-2.419</v>
      </c>
      <c r="E3752">
        <v>-3.0939999999999999</v>
      </c>
      <c r="F3752">
        <v>-3.18</v>
      </c>
      <c r="G3752">
        <v>2.5</v>
      </c>
      <c r="H3752">
        <v>0</v>
      </c>
      <c r="I3752">
        <v>2.7610000000000001</v>
      </c>
      <c r="J3752">
        <v>-0.42899999999999999</v>
      </c>
      <c r="K3752">
        <v>-1.4239999999999999</v>
      </c>
      <c r="L3752">
        <v>-2.4169999999999998</v>
      </c>
      <c r="M3752">
        <v>-3.093</v>
      </c>
      <c r="N3752">
        <v>-3.198</v>
      </c>
      <c r="O3752">
        <v>1.0489999999999999</v>
      </c>
      <c r="P3752">
        <v>1.052</v>
      </c>
      <c r="Q3752">
        <v>1.042</v>
      </c>
      <c r="R3752">
        <v>0.65600000000000003</v>
      </c>
      <c r="S3752">
        <v>0.29899999999999999</v>
      </c>
    </row>
    <row r="3753" spans="1:19" x14ac:dyDescent="0.3">
      <c r="A3753">
        <v>420</v>
      </c>
      <c r="B3753">
        <v>-0.42299999999999999</v>
      </c>
      <c r="C3753">
        <v>-1.423</v>
      </c>
      <c r="D3753">
        <v>-2.419</v>
      </c>
      <c r="E3753">
        <v>-3.0939999999999999</v>
      </c>
      <c r="F3753">
        <v>-3.18</v>
      </c>
      <c r="G3753">
        <v>2.5</v>
      </c>
      <c r="H3753">
        <v>0</v>
      </c>
      <c r="I3753">
        <v>2.7610000000000001</v>
      </c>
      <c r="J3753">
        <v>-0.43</v>
      </c>
      <c r="K3753">
        <v>-1.4239999999999999</v>
      </c>
      <c r="L3753">
        <v>-2.4169999999999998</v>
      </c>
      <c r="M3753">
        <v>-3.0950000000000002</v>
      </c>
      <c r="N3753">
        <v>-3.2010000000000001</v>
      </c>
      <c r="O3753">
        <v>1.05</v>
      </c>
      <c r="P3753">
        <v>1.052</v>
      </c>
      <c r="Q3753">
        <v>1.042</v>
      </c>
      <c r="R3753">
        <v>0.66200000000000003</v>
      </c>
      <c r="S3753">
        <v>0.30299999999999999</v>
      </c>
    </row>
    <row r="3754" spans="1:19" x14ac:dyDescent="0.3">
      <c r="A3754">
        <v>480</v>
      </c>
      <c r="B3754">
        <v>-0.42299999999999999</v>
      </c>
      <c r="C3754">
        <v>-1.423</v>
      </c>
      <c r="D3754">
        <v>-2.419</v>
      </c>
      <c r="E3754">
        <v>-3.0939999999999999</v>
      </c>
      <c r="F3754">
        <v>-3.18</v>
      </c>
      <c r="G3754">
        <v>2.5</v>
      </c>
      <c r="H3754">
        <v>0</v>
      </c>
      <c r="I3754">
        <v>2.7610000000000001</v>
      </c>
      <c r="J3754">
        <v>-0.43</v>
      </c>
      <c r="K3754">
        <v>-1.425</v>
      </c>
      <c r="L3754">
        <v>-2.4169999999999998</v>
      </c>
      <c r="M3754">
        <v>-3.097</v>
      </c>
      <c r="N3754">
        <v>-3.2040000000000002</v>
      </c>
      <c r="O3754">
        <v>1.05</v>
      </c>
      <c r="P3754">
        <v>1.052</v>
      </c>
      <c r="Q3754">
        <v>1.042</v>
      </c>
      <c r="R3754">
        <v>0.66700000000000004</v>
      </c>
      <c r="S3754">
        <v>0.30599999999999999</v>
      </c>
    </row>
    <row r="3755" spans="1:19" x14ac:dyDescent="0.3">
      <c r="A3755">
        <v>540</v>
      </c>
      <c r="B3755">
        <v>-0.42299999999999999</v>
      </c>
      <c r="C3755">
        <v>-1.423</v>
      </c>
      <c r="D3755">
        <v>-2.419</v>
      </c>
      <c r="E3755">
        <v>-3.0939999999999999</v>
      </c>
      <c r="F3755">
        <v>-3.18</v>
      </c>
      <c r="G3755">
        <v>2.5</v>
      </c>
      <c r="H3755">
        <v>0</v>
      </c>
      <c r="I3755">
        <v>2.7610000000000001</v>
      </c>
      <c r="J3755">
        <v>-0.43</v>
      </c>
      <c r="K3755">
        <v>-1.425</v>
      </c>
      <c r="L3755">
        <v>-2.4169999999999998</v>
      </c>
      <c r="M3755">
        <v>-3.1</v>
      </c>
      <c r="N3755">
        <v>-3.2069999999999999</v>
      </c>
      <c r="O3755">
        <v>1.05</v>
      </c>
      <c r="P3755">
        <v>1.0509999999999999</v>
      </c>
      <c r="Q3755">
        <v>1.0429999999999999</v>
      </c>
      <c r="R3755">
        <v>0.67100000000000004</v>
      </c>
      <c r="S3755">
        <v>0.308</v>
      </c>
    </row>
    <row r="3756" spans="1:19" x14ac:dyDescent="0.3">
      <c r="A3756">
        <v>600</v>
      </c>
      <c r="B3756">
        <v>-0.42299999999999999</v>
      </c>
      <c r="C3756">
        <v>-1.423</v>
      </c>
      <c r="D3756">
        <v>-2.419</v>
      </c>
      <c r="E3756">
        <v>-3.0939999999999999</v>
      </c>
      <c r="F3756">
        <v>-3.18</v>
      </c>
      <c r="G3756">
        <v>2.5</v>
      </c>
      <c r="H3756">
        <v>0</v>
      </c>
      <c r="I3756">
        <v>2.7610000000000001</v>
      </c>
      <c r="J3756">
        <v>-0.43</v>
      </c>
      <c r="K3756">
        <v>-1.4259999999999999</v>
      </c>
      <c r="L3756">
        <v>-2.4169999999999998</v>
      </c>
      <c r="M3756">
        <v>-3.1019999999999999</v>
      </c>
      <c r="N3756">
        <v>-3.21</v>
      </c>
      <c r="O3756">
        <v>1.05</v>
      </c>
      <c r="P3756">
        <v>1.0509999999999999</v>
      </c>
      <c r="Q3756">
        <v>1.042</v>
      </c>
      <c r="R3756">
        <v>0.67600000000000005</v>
      </c>
      <c r="S3756">
        <v>0.309</v>
      </c>
    </row>
    <row r="3758" spans="1:19" x14ac:dyDescent="0.3">
      <c r="A3758" t="s">
        <v>0</v>
      </c>
      <c r="B3758" t="s">
        <v>290</v>
      </c>
    </row>
    <row r="3759" spans="1:19" x14ac:dyDescent="0.3">
      <c r="A3759">
        <v>0</v>
      </c>
      <c r="B3759">
        <v>-0.42299999999999999</v>
      </c>
      <c r="C3759">
        <v>-1.423</v>
      </c>
      <c r="D3759">
        <v>-2.419</v>
      </c>
      <c r="E3759">
        <v>-3.0939999999999999</v>
      </c>
      <c r="F3759">
        <v>-3.18</v>
      </c>
      <c r="G3759">
        <v>2.5</v>
      </c>
      <c r="H3759">
        <v>0</v>
      </c>
      <c r="I3759">
        <v>2.5259999999999998</v>
      </c>
      <c r="J3759">
        <v>-0.42299999999999999</v>
      </c>
      <c r="K3759">
        <v>-1.423</v>
      </c>
      <c r="L3759">
        <v>-2.419</v>
      </c>
      <c r="M3759">
        <v>-3.0939999999999999</v>
      </c>
      <c r="N3759">
        <v>-3.18</v>
      </c>
      <c r="O3759">
        <v>1.0389999999999999</v>
      </c>
      <c r="P3759">
        <v>1.0389999999999999</v>
      </c>
      <c r="Q3759">
        <v>1.03</v>
      </c>
      <c r="R3759">
        <v>0.64700000000000002</v>
      </c>
      <c r="S3759">
        <v>0.26</v>
      </c>
    </row>
    <row r="3760" spans="1:19" x14ac:dyDescent="0.3">
      <c r="A3760">
        <v>60</v>
      </c>
      <c r="B3760">
        <v>-0.42299999999999999</v>
      </c>
      <c r="C3760">
        <v>-1.423</v>
      </c>
      <c r="D3760">
        <v>-2.419</v>
      </c>
      <c r="E3760">
        <v>-3.0939999999999999</v>
      </c>
      <c r="F3760">
        <v>-3.18</v>
      </c>
      <c r="G3760">
        <v>2.5</v>
      </c>
      <c r="H3760">
        <v>0</v>
      </c>
      <c r="I3760">
        <v>2.5259999999999998</v>
      </c>
      <c r="J3760">
        <v>-0.42599999999999999</v>
      </c>
      <c r="K3760">
        <v>-1.423</v>
      </c>
      <c r="L3760">
        <v>-2.419</v>
      </c>
      <c r="M3760">
        <v>-3.093</v>
      </c>
      <c r="N3760">
        <v>-3.18</v>
      </c>
      <c r="O3760">
        <v>1.0429999999999999</v>
      </c>
      <c r="P3760">
        <v>1.0489999999999999</v>
      </c>
      <c r="Q3760">
        <v>1.04</v>
      </c>
      <c r="R3760">
        <v>0.64900000000000002</v>
      </c>
      <c r="S3760">
        <v>0.26100000000000001</v>
      </c>
    </row>
    <row r="3761" spans="1:19" x14ac:dyDescent="0.3">
      <c r="A3761">
        <v>120</v>
      </c>
      <c r="B3761">
        <v>-0.42299999999999999</v>
      </c>
      <c r="C3761">
        <v>-1.423</v>
      </c>
      <c r="D3761">
        <v>-2.419</v>
      </c>
      <c r="E3761">
        <v>-3.0939999999999999</v>
      </c>
      <c r="F3761">
        <v>-3.18</v>
      </c>
      <c r="G3761">
        <v>2.5</v>
      </c>
      <c r="H3761">
        <v>0</v>
      </c>
      <c r="I3761">
        <v>2.5259999999999998</v>
      </c>
      <c r="J3761">
        <v>-0.42699999999999999</v>
      </c>
      <c r="K3761">
        <v>-1.423</v>
      </c>
      <c r="L3761">
        <v>-2.4180000000000001</v>
      </c>
      <c r="M3761">
        <v>-3.093</v>
      </c>
      <c r="N3761">
        <v>-3.18</v>
      </c>
      <c r="O3761">
        <v>1.0449999999999999</v>
      </c>
      <c r="P3761">
        <v>1.0509999999999999</v>
      </c>
      <c r="Q3761">
        <v>1.0409999999999999</v>
      </c>
      <c r="R3761">
        <v>0.65200000000000002</v>
      </c>
      <c r="S3761">
        <v>0.26200000000000001</v>
      </c>
    </row>
    <row r="3762" spans="1:19" x14ac:dyDescent="0.3">
      <c r="A3762">
        <v>180</v>
      </c>
      <c r="B3762">
        <v>-0.42299999999999999</v>
      </c>
      <c r="C3762">
        <v>-1.423</v>
      </c>
      <c r="D3762">
        <v>-2.419</v>
      </c>
      <c r="E3762">
        <v>-3.0939999999999999</v>
      </c>
      <c r="F3762">
        <v>-3.18</v>
      </c>
      <c r="G3762">
        <v>2.5</v>
      </c>
      <c r="H3762">
        <v>0</v>
      </c>
      <c r="I3762">
        <v>2.5259999999999998</v>
      </c>
      <c r="J3762">
        <v>-0.42799999999999999</v>
      </c>
      <c r="K3762">
        <v>-1.423</v>
      </c>
      <c r="L3762">
        <v>-2.4180000000000001</v>
      </c>
      <c r="M3762">
        <v>-3.093</v>
      </c>
      <c r="N3762">
        <v>-3.18</v>
      </c>
      <c r="O3762">
        <v>1.046</v>
      </c>
      <c r="P3762">
        <v>1.054</v>
      </c>
      <c r="Q3762">
        <v>1.0409999999999999</v>
      </c>
      <c r="R3762">
        <v>0.65200000000000002</v>
      </c>
      <c r="S3762">
        <v>0.26200000000000001</v>
      </c>
    </row>
    <row r="3763" spans="1:19" x14ac:dyDescent="0.3">
      <c r="A3763">
        <v>240</v>
      </c>
      <c r="B3763">
        <v>-0.42299999999999999</v>
      </c>
      <c r="C3763">
        <v>-1.423</v>
      </c>
      <c r="D3763">
        <v>-2.419</v>
      </c>
      <c r="E3763">
        <v>-3.0939999999999999</v>
      </c>
      <c r="F3763">
        <v>-3.18</v>
      </c>
      <c r="G3763">
        <v>2.5</v>
      </c>
      <c r="H3763">
        <v>0</v>
      </c>
      <c r="I3763">
        <v>2.5259999999999998</v>
      </c>
      <c r="J3763">
        <v>-0.42899999999999999</v>
      </c>
      <c r="K3763">
        <v>-1.423</v>
      </c>
      <c r="L3763">
        <v>-2.4180000000000001</v>
      </c>
      <c r="M3763">
        <v>-3.093</v>
      </c>
      <c r="N3763">
        <v>-3.18</v>
      </c>
      <c r="O3763">
        <v>1.048</v>
      </c>
      <c r="P3763">
        <v>1.054</v>
      </c>
      <c r="Q3763">
        <v>1.042</v>
      </c>
      <c r="R3763">
        <v>0.65300000000000002</v>
      </c>
      <c r="S3763">
        <v>0.26200000000000001</v>
      </c>
    </row>
    <row r="3764" spans="1:19" x14ac:dyDescent="0.3">
      <c r="A3764">
        <v>300</v>
      </c>
      <c r="B3764">
        <v>-0.42299999999999999</v>
      </c>
      <c r="C3764">
        <v>-1.423</v>
      </c>
      <c r="D3764">
        <v>-2.419</v>
      </c>
      <c r="E3764">
        <v>-3.0939999999999999</v>
      </c>
      <c r="F3764">
        <v>-3.18</v>
      </c>
      <c r="G3764">
        <v>2.5</v>
      </c>
      <c r="H3764">
        <v>0</v>
      </c>
      <c r="I3764">
        <v>2.5259999999999998</v>
      </c>
      <c r="J3764">
        <v>-0.42899999999999999</v>
      </c>
      <c r="K3764">
        <v>-1.423</v>
      </c>
      <c r="L3764">
        <v>-2.4169999999999998</v>
      </c>
      <c r="M3764">
        <v>-3.093</v>
      </c>
      <c r="N3764">
        <v>-3.18</v>
      </c>
      <c r="O3764">
        <v>1.0489999999999999</v>
      </c>
      <c r="P3764">
        <v>1.0529999999999999</v>
      </c>
      <c r="Q3764">
        <v>1.042</v>
      </c>
      <c r="R3764">
        <v>0.65300000000000002</v>
      </c>
      <c r="S3764">
        <v>0.26300000000000001</v>
      </c>
    </row>
    <row r="3765" spans="1:19" x14ac:dyDescent="0.3">
      <c r="A3765">
        <v>360</v>
      </c>
      <c r="B3765">
        <v>-0.42299999999999999</v>
      </c>
      <c r="C3765">
        <v>-1.423</v>
      </c>
      <c r="D3765">
        <v>-2.419</v>
      </c>
      <c r="E3765">
        <v>-3.0939999999999999</v>
      </c>
      <c r="F3765">
        <v>-3.18</v>
      </c>
      <c r="G3765">
        <v>2.5</v>
      </c>
      <c r="H3765">
        <v>0</v>
      </c>
      <c r="I3765">
        <v>2.5259999999999998</v>
      </c>
      <c r="J3765">
        <v>-0.42899999999999999</v>
      </c>
      <c r="K3765">
        <v>-1.4239999999999999</v>
      </c>
      <c r="L3765">
        <v>-2.4169999999999998</v>
      </c>
      <c r="M3765">
        <v>-3.093</v>
      </c>
      <c r="N3765">
        <v>-3.18</v>
      </c>
      <c r="O3765">
        <v>1.0489999999999999</v>
      </c>
      <c r="P3765">
        <v>1.0529999999999999</v>
      </c>
      <c r="Q3765">
        <v>1.042</v>
      </c>
      <c r="R3765">
        <v>0.65400000000000003</v>
      </c>
      <c r="S3765">
        <v>0.26400000000000001</v>
      </c>
    </row>
    <row r="3766" spans="1:19" x14ac:dyDescent="0.3">
      <c r="A3766">
        <v>420</v>
      </c>
      <c r="B3766">
        <v>-0.42299999999999999</v>
      </c>
      <c r="C3766">
        <v>-1.423</v>
      </c>
      <c r="D3766">
        <v>-2.419</v>
      </c>
      <c r="E3766">
        <v>-3.0939999999999999</v>
      </c>
      <c r="F3766">
        <v>-3.18</v>
      </c>
      <c r="G3766">
        <v>2.5</v>
      </c>
      <c r="H3766">
        <v>0</v>
      </c>
      <c r="I3766">
        <v>2.5259999999999998</v>
      </c>
      <c r="J3766">
        <v>-0.43</v>
      </c>
      <c r="K3766">
        <v>-1.4239999999999999</v>
      </c>
      <c r="L3766">
        <v>-2.4169999999999998</v>
      </c>
      <c r="M3766">
        <v>-3.093</v>
      </c>
      <c r="N3766">
        <v>-3.18</v>
      </c>
      <c r="O3766">
        <v>1.05</v>
      </c>
      <c r="P3766">
        <v>1.052</v>
      </c>
      <c r="Q3766">
        <v>1.042</v>
      </c>
      <c r="R3766">
        <v>0.65400000000000003</v>
      </c>
      <c r="S3766">
        <v>0.26400000000000001</v>
      </c>
    </row>
    <row r="3767" spans="1:19" x14ac:dyDescent="0.3">
      <c r="A3767">
        <v>480</v>
      </c>
      <c r="B3767">
        <v>-0.42299999999999999</v>
      </c>
      <c r="C3767">
        <v>-1.423</v>
      </c>
      <c r="D3767">
        <v>-2.419</v>
      </c>
      <c r="E3767">
        <v>-3.0939999999999999</v>
      </c>
      <c r="F3767">
        <v>-3.18</v>
      </c>
      <c r="G3767">
        <v>2.5</v>
      </c>
      <c r="H3767">
        <v>0</v>
      </c>
      <c r="I3767">
        <v>2.5259999999999998</v>
      </c>
      <c r="J3767">
        <v>-0.43</v>
      </c>
      <c r="K3767">
        <v>-1.425</v>
      </c>
      <c r="L3767">
        <v>-2.4169999999999998</v>
      </c>
      <c r="M3767">
        <v>-3.093</v>
      </c>
      <c r="N3767">
        <v>-3.18</v>
      </c>
      <c r="O3767">
        <v>1.05</v>
      </c>
      <c r="P3767">
        <v>1.052</v>
      </c>
      <c r="Q3767">
        <v>1.042</v>
      </c>
      <c r="R3767">
        <v>0.65400000000000003</v>
      </c>
      <c r="S3767">
        <v>0.26400000000000001</v>
      </c>
    </row>
    <row r="3768" spans="1:19" x14ac:dyDescent="0.3">
      <c r="A3768">
        <v>540</v>
      </c>
      <c r="B3768">
        <v>-0.42299999999999999</v>
      </c>
      <c r="C3768">
        <v>-1.423</v>
      </c>
      <c r="D3768">
        <v>-2.419</v>
      </c>
      <c r="E3768">
        <v>-3.0939999999999999</v>
      </c>
      <c r="F3768">
        <v>-3.18</v>
      </c>
      <c r="G3768">
        <v>2.5</v>
      </c>
      <c r="H3768">
        <v>0</v>
      </c>
      <c r="I3768">
        <v>2.5259999999999998</v>
      </c>
      <c r="J3768">
        <v>-0.43</v>
      </c>
      <c r="K3768">
        <v>-1.425</v>
      </c>
      <c r="L3768">
        <v>-2.4169999999999998</v>
      </c>
      <c r="M3768">
        <v>-3.093</v>
      </c>
      <c r="N3768">
        <v>-3.18</v>
      </c>
      <c r="O3768">
        <v>1.05</v>
      </c>
      <c r="P3768">
        <v>1.0509999999999999</v>
      </c>
      <c r="Q3768">
        <v>1.042</v>
      </c>
      <c r="R3768">
        <v>0.65400000000000003</v>
      </c>
      <c r="S3768">
        <v>0.26400000000000001</v>
      </c>
    </row>
    <row r="3769" spans="1:19" x14ac:dyDescent="0.3">
      <c r="A3769">
        <v>600</v>
      </c>
      <c r="B3769">
        <v>-0.42299999999999999</v>
      </c>
      <c r="C3769">
        <v>-1.423</v>
      </c>
      <c r="D3769">
        <v>-2.419</v>
      </c>
      <c r="E3769">
        <v>-3.0939999999999999</v>
      </c>
      <c r="F3769">
        <v>-3.18</v>
      </c>
      <c r="G3769">
        <v>2.5</v>
      </c>
      <c r="H3769">
        <v>0</v>
      </c>
      <c r="I3769">
        <v>2.5259999999999998</v>
      </c>
      <c r="J3769">
        <v>-0.43</v>
      </c>
      <c r="K3769">
        <v>-1.4259999999999999</v>
      </c>
      <c r="L3769">
        <v>-2.4169999999999998</v>
      </c>
      <c r="M3769">
        <v>-3.093</v>
      </c>
      <c r="N3769">
        <v>-3.18</v>
      </c>
      <c r="O3769">
        <v>1.05</v>
      </c>
      <c r="P3769">
        <v>1.0509999999999999</v>
      </c>
      <c r="Q3769">
        <v>1.042</v>
      </c>
      <c r="R3769">
        <v>0.65500000000000003</v>
      </c>
      <c r="S3769">
        <v>0.26400000000000001</v>
      </c>
    </row>
    <row r="3771" spans="1:19" x14ac:dyDescent="0.3">
      <c r="A3771" t="s">
        <v>0</v>
      </c>
      <c r="B3771" t="s">
        <v>291</v>
      </c>
    </row>
    <row r="3772" spans="1:19" x14ac:dyDescent="0.3">
      <c r="A3772">
        <v>0</v>
      </c>
      <c r="B3772">
        <v>-0.42299999999999999</v>
      </c>
      <c r="C3772">
        <v>-1.423</v>
      </c>
      <c r="D3772">
        <v>-2.419</v>
      </c>
      <c r="E3772">
        <v>-3.0939999999999999</v>
      </c>
      <c r="F3772">
        <v>-3.18</v>
      </c>
      <c r="G3772">
        <v>2.5</v>
      </c>
      <c r="H3772">
        <v>0</v>
      </c>
      <c r="I3772">
        <v>2.282</v>
      </c>
      <c r="J3772">
        <v>-0.42299999999999999</v>
      </c>
      <c r="K3772">
        <v>-1.423</v>
      </c>
      <c r="L3772">
        <v>-2.419</v>
      </c>
      <c r="M3772">
        <v>-3.0939999999999999</v>
      </c>
      <c r="N3772">
        <v>-3.18</v>
      </c>
      <c r="O3772">
        <v>1.0389999999999999</v>
      </c>
      <c r="P3772">
        <v>1.0389999999999999</v>
      </c>
      <c r="Q3772">
        <v>1.03</v>
      </c>
      <c r="R3772">
        <v>0.64700000000000002</v>
      </c>
      <c r="S3772">
        <v>0.26</v>
      </c>
    </row>
    <row r="3773" spans="1:19" x14ac:dyDescent="0.3">
      <c r="A3773">
        <v>60</v>
      </c>
      <c r="B3773">
        <v>-0.42299999999999999</v>
      </c>
      <c r="C3773">
        <v>-1.423</v>
      </c>
      <c r="D3773">
        <v>-2.419</v>
      </c>
      <c r="E3773">
        <v>-3.0939999999999999</v>
      </c>
      <c r="F3773">
        <v>-3.18</v>
      </c>
      <c r="G3773">
        <v>2.5</v>
      </c>
      <c r="H3773">
        <v>0</v>
      </c>
      <c r="I3773">
        <v>2.282</v>
      </c>
      <c r="J3773">
        <v>-0.42599999999999999</v>
      </c>
      <c r="K3773">
        <v>-1.423</v>
      </c>
      <c r="L3773">
        <v>-2.419</v>
      </c>
      <c r="M3773">
        <v>-3.0939999999999999</v>
      </c>
      <c r="N3773">
        <v>-3.177</v>
      </c>
      <c r="O3773">
        <v>1.0429999999999999</v>
      </c>
      <c r="P3773">
        <v>1.0489999999999999</v>
      </c>
      <c r="Q3773">
        <v>1.04</v>
      </c>
      <c r="R3773">
        <v>0.65</v>
      </c>
      <c r="S3773">
        <v>0.253</v>
      </c>
    </row>
    <row r="3774" spans="1:19" x14ac:dyDescent="0.3">
      <c r="A3774">
        <v>120</v>
      </c>
      <c r="B3774">
        <v>-0.42299999999999999</v>
      </c>
      <c r="C3774">
        <v>-1.423</v>
      </c>
      <c r="D3774">
        <v>-2.419</v>
      </c>
      <c r="E3774">
        <v>-3.0939999999999999</v>
      </c>
      <c r="F3774">
        <v>-3.18</v>
      </c>
      <c r="G3774">
        <v>2.5</v>
      </c>
      <c r="H3774">
        <v>0</v>
      </c>
      <c r="I3774">
        <v>2.282</v>
      </c>
      <c r="J3774">
        <v>-0.42699999999999999</v>
      </c>
      <c r="K3774">
        <v>-1.423</v>
      </c>
      <c r="L3774">
        <v>-2.4180000000000001</v>
      </c>
      <c r="M3774">
        <v>-3.093</v>
      </c>
      <c r="N3774">
        <v>-3.1739999999999999</v>
      </c>
      <c r="O3774">
        <v>1.0449999999999999</v>
      </c>
      <c r="P3774">
        <v>1.0509999999999999</v>
      </c>
      <c r="Q3774">
        <v>1.0409999999999999</v>
      </c>
      <c r="R3774">
        <v>0.65</v>
      </c>
      <c r="S3774">
        <v>0.246</v>
      </c>
    </row>
    <row r="3775" spans="1:19" x14ac:dyDescent="0.3">
      <c r="A3775">
        <v>180</v>
      </c>
      <c r="B3775">
        <v>-0.42299999999999999</v>
      </c>
      <c r="C3775">
        <v>-1.423</v>
      </c>
      <c r="D3775">
        <v>-2.419</v>
      </c>
      <c r="E3775">
        <v>-3.0939999999999999</v>
      </c>
      <c r="F3775">
        <v>-3.18</v>
      </c>
      <c r="G3775">
        <v>2.5</v>
      </c>
      <c r="H3775">
        <v>0</v>
      </c>
      <c r="I3775">
        <v>2.282</v>
      </c>
      <c r="J3775">
        <v>-0.42799999999999999</v>
      </c>
      <c r="K3775">
        <v>-1.423</v>
      </c>
      <c r="L3775">
        <v>-2.4180000000000001</v>
      </c>
      <c r="M3775">
        <v>-3.093</v>
      </c>
      <c r="N3775">
        <v>-3.1709999999999998</v>
      </c>
      <c r="O3775">
        <v>1.046</v>
      </c>
      <c r="P3775">
        <v>1.054</v>
      </c>
      <c r="Q3775">
        <v>1.042</v>
      </c>
      <c r="R3775">
        <v>0.65100000000000002</v>
      </c>
      <c r="S3775">
        <v>0.24099999999999999</v>
      </c>
    </row>
    <row r="3776" spans="1:19" x14ac:dyDescent="0.3">
      <c r="A3776">
        <v>240</v>
      </c>
      <c r="B3776">
        <v>-0.42299999999999999</v>
      </c>
      <c r="C3776">
        <v>-1.423</v>
      </c>
      <c r="D3776">
        <v>-2.419</v>
      </c>
      <c r="E3776">
        <v>-3.0939999999999999</v>
      </c>
      <c r="F3776">
        <v>-3.18</v>
      </c>
      <c r="G3776">
        <v>2.5</v>
      </c>
      <c r="H3776">
        <v>0</v>
      </c>
      <c r="I3776">
        <v>2.282</v>
      </c>
      <c r="J3776">
        <v>-0.42899999999999999</v>
      </c>
      <c r="K3776">
        <v>-1.423</v>
      </c>
      <c r="L3776">
        <v>-2.4180000000000001</v>
      </c>
      <c r="M3776">
        <v>-3.0939999999999999</v>
      </c>
      <c r="N3776">
        <v>-3.1680000000000001</v>
      </c>
      <c r="O3776">
        <v>1.048</v>
      </c>
      <c r="P3776">
        <v>1.054</v>
      </c>
      <c r="Q3776">
        <v>1.042</v>
      </c>
      <c r="R3776">
        <v>0.65600000000000003</v>
      </c>
      <c r="S3776">
        <v>0.23499999999999999</v>
      </c>
    </row>
    <row r="3777" spans="1:19" x14ac:dyDescent="0.3">
      <c r="A3777">
        <v>300</v>
      </c>
      <c r="B3777">
        <v>-0.42299999999999999</v>
      </c>
      <c r="C3777">
        <v>-1.423</v>
      </c>
      <c r="D3777">
        <v>-2.419</v>
      </c>
      <c r="E3777">
        <v>-3.0939999999999999</v>
      </c>
      <c r="F3777">
        <v>-3.18</v>
      </c>
      <c r="G3777">
        <v>2.5</v>
      </c>
      <c r="H3777">
        <v>0</v>
      </c>
      <c r="I3777">
        <v>2.282</v>
      </c>
      <c r="J3777">
        <v>-0.42899999999999999</v>
      </c>
      <c r="K3777">
        <v>-1.423</v>
      </c>
      <c r="L3777">
        <v>-2.4169999999999998</v>
      </c>
      <c r="M3777">
        <v>-3.0939999999999999</v>
      </c>
      <c r="N3777">
        <v>-3.165</v>
      </c>
      <c r="O3777">
        <v>1.0489999999999999</v>
      </c>
      <c r="P3777">
        <v>1.0529999999999999</v>
      </c>
      <c r="Q3777">
        <v>1.0409999999999999</v>
      </c>
      <c r="R3777">
        <v>0.65500000000000003</v>
      </c>
      <c r="S3777">
        <v>0.23100000000000001</v>
      </c>
    </row>
    <row r="3778" spans="1:19" x14ac:dyDescent="0.3">
      <c r="A3778">
        <v>360</v>
      </c>
      <c r="B3778">
        <v>-0.42299999999999999</v>
      </c>
      <c r="C3778">
        <v>-1.423</v>
      </c>
      <c r="D3778">
        <v>-2.419</v>
      </c>
      <c r="E3778">
        <v>-3.0939999999999999</v>
      </c>
      <c r="F3778">
        <v>-3.18</v>
      </c>
      <c r="G3778">
        <v>2.5</v>
      </c>
      <c r="H3778">
        <v>0</v>
      </c>
      <c r="I3778">
        <v>2.282</v>
      </c>
      <c r="J3778">
        <v>-0.42899999999999999</v>
      </c>
      <c r="K3778">
        <v>-1.4239999999999999</v>
      </c>
      <c r="L3778">
        <v>-2.4169999999999998</v>
      </c>
      <c r="M3778">
        <v>-3.093</v>
      </c>
      <c r="N3778">
        <v>-3.1619999999999999</v>
      </c>
      <c r="O3778">
        <v>1.0489999999999999</v>
      </c>
      <c r="P3778">
        <v>1.0529999999999999</v>
      </c>
      <c r="Q3778">
        <v>1.0429999999999999</v>
      </c>
      <c r="R3778">
        <v>0.65200000000000002</v>
      </c>
      <c r="S3778">
        <v>0.22800000000000001</v>
      </c>
    </row>
    <row r="3779" spans="1:19" x14ac:dyDescent="0.3">
      <c r="A3779">
        <v>420</v>
      </c>
      <c r="B3779">
        <v>-0.42299999999999999</v>
      </c>
      <c r="C3779">
        <v>-1.423</v>
      </c>
      <c r="D3779">
        <v>-2.419</v>
      </c>
      <c r="E3779">
        <v>-3.0939999999999999</v>
      </c>
      <c r="F3779">
        <v>-3.18</v>
      </c>
      <c r="G3779">
        <v>2.5</v>
      </c>
      <c r="H3779">
        <v>0</v>
      </c>
      <c r="I3779">
        <v>2.282</v>
      </c>
      <c r="J3779">
        <v>-0.43</v>
      </c>
      <c r="K3779">
        <v>-1.4239999999999999</v>
      </c>
      <c r="L3779">
        <v>-2.4169999999999998</v>
      </c>
      <c r="M3779">
        <v>-3.0910000000000002</v>
      </c>
      <c r="N3779">
        <v>-3.1589999999999998</v>
      </c>
      <c r="O3779">
        <v>1.05</v>
      </c>
      <c r="P3779">
        <v>1.052</v>
      </c>
      <c r="Q3779">
        <v>1.0429999999999999</v>
      </c>
      <c r="R3779">
        <v>0.64700000000000002</v>
      </c>
      <c r="S3779">
        <v>0.22500000000000001</v>
      </c>
    </row>
    <row r="3780" spans="1:19" x14ac:dyDescent="0.3">
      <c r="A3780">
        <v>480</v>
      </c>
      <c r="B3780">
        <v>-0.42299999999999999</v>
      </c>
      <c r="C3780">
        <v>-1.423</v>
      </c>
      <c r="D3780">
        <v>-2.419</v>
      </c>
      <c r="E3780">
        <v>-3.0939999999999999</v>
      </c>
      <c r="F3780">
        <v>-3.18</v>
      </c>
      <c r="G3780">
        <v>2.5</v>
      </c>
      <c r="H3780">
        <v>0</v>
      </c>
      <c r="I3780">
        <v>2.282</v>
      </c>
      <c r="J3780">
        <v>-0.43</v>
      </c>
      <c r="K3780">
        <v>-1.425</v>
      </c>
      <c r="L3780">
        <v>-2.4169999999999998</v>
      </c>
      <c r="M3780">
        <v>-3.089</v>
      </c>
      <c r="N3780">
        <v>-3.1560000000000001</v>
      </c>
      <c r="O3780">
        <v>1.05</v>
      </c>
      <c r="P3780">
        <v>1.0509999999999999</v>
      </c>
      <c r="Q3780">
        <v>1.042</v>
      </c>
      <c r="R3780">
        <v>0.64100000000000001</v>
      </c>
      <c r="S3780">
        <v>0.222</v>
      </c>
    </row>
    <row r="3781" spans="1:19" x14ac:dyDescent="0.3">
      <c r="A3781">
        <v>540</v>
      </c>
      <c r="B3781">
        <v>-0.42299999999999999</v>
      </c>
      <c r="C3781">
        <v>-1.423</v>
      </c>
      <c r="D3781">
        <v>-2.419</v>
      </c>
      <c r="E3781">
        <v>-3.0939999999999999</v>
      </c>
      <c r="F3781">
        <v>-3.18</v>
      </c>
      <c r="G3781">
        <v>2.5</v>
      </c>
      <c r="H3781">
        <v>0</v>
      </c>
      <c r="I3781">
        <v>2.282</v>
      </c>
      <c r="J3781">
        <v>-0.43</v>
      </c>
      <c r="K3781">
        <v>-1.425</v>
      </c>
      <c r="L3781">
        <v>-2.4169999999999998</v>
      </c>
      <c r="M3781">
        <v>-3.0859999999999999</v>
      </c>
      <c r="N3781">
        <v>-3.153</v>
      </c>
      <c r="O3781">
        <v>1.05</v>
      </c>
      <c r="P3781">
        <v>1.0509999999999999</v>
      </c>
      <c r="Q3781">
        <v>1.042</v>
      </c>
      <c r="R3781">
        <v>0.63600000000000001</v>
      </c>
      <c r="S3781">
        <v>0.22</v>
      </c>
    </row>
    <row r="3782" spans="1:19" x14ac:dyDescent="0.3">
      <c r="A3782">
        <v>600</v>
      </c>
      <c r="B3782">
        <v>-0.42299999999999999</v>
      </c>
      <c r="C3782">
        <v>-1.423</v>
      </c>
      <c r="D3782">
        <v>-2.419</v>
      </c>
      <c r="E3782">
        <v>-3.0939999999999999</v>
      </c>
      <c r="F3782">
        <v>-3.18</v>
      </c>
      <c r="G3782">
        <v>2.5</v>
      </c>
      <c r="H3782">
        <v>0</v>
      </c>
      <c r="I3782">
        <v>2.282</v>
      </c>
      <c r="J3782">
        <v>-0.43</v>
      </c>
      <c r="K3782">
        <v>-1.4259999999999999</v>
      </c>
      <c r="L3782">
        <v>-2.4169999999999998</v>
      </c>
      <c r="M3782">
        <v>-3.0830000000000002</v>
      </c>
      <c r="N3782">
        <v>-3.15</v>
      </c>
      <c r="O3782">
        <v>1.05</v>
      </c>
      <c r="P3782">
        <v>1.0509999999999999</v>
      </c>
      <c r="Q3782">
        <v>1.042</v>
      </c>
      <c r="R3782">
        <v>0.63100000000000001</v>
      </c>
      <c r="S3782">
        <v>0.219</v>
      </c>
    </row>
    <row r="3784" spans="1:19" x14ac:dyDescent="0.3">
      <c r="A3784" t="s">
        <v>0</v>
      </c>
      <c r="B3784" t="s">
        <v>292</v>
      </c>
    </row>
    <row r="3785" spans="1:19" x14ac:dyDescent="0.3">
      <c r="A3785">
        <v>0</v>
      </c>
      <c r="B3785">
        <v>-0.42299999999999999</v>
      </c>
      <c r="C3785">
        <v>-1.423</v>
      </c>
      <c r="D3785">
        <v>-2.4180000000000001</v>
      </c>
      <c r="E3785">
        <v>-3.0859999999999999</v>
      </c>
      <c r="F3785">
        <v>-3.17</v>
      </c>
      <c r="G3785">
        <v>2.5</v>
      </c>
      <c r="H3785">
        <v>0</v>
      </c>
      <c r="I3785">
        <v>2.7629999999999999</v>
      </c>
      <c r="J3785">
        <v>-0.42299999999999999</v>
      </c>
      <c r="K3785">
        <v>-1.423</v>
      </c>
      <c r="L3785">
        <v>-2.4180000000000001</v>
      </c>
      <c r="M3785">
        <v>-3.0859999999999999</v>
      </c>
      <c r="N3785">
        <v>-3.17</v>
      </c>
      <c r="O3785">
        <v>1.0389999999999999</v>
      </c>
      <c r="P3785">
        <v>1.0389999999999999</v>
      </c>
      <c r="Q3785">
        <v>1.03</v>
      </c>
      <c r="R3785">
        <v>0.64</v>
      </c>
      <c r="S3785">
        <v>0.25800000000000001</v>
      </c>
    </row>
    <row r="3786" spans="1:19" x14ac:dyDescent="0.3">
      <c r="A3786">
        <v>60</v>
      </c>
      <c r="B3786">
        <v>-0.42299999999999999</v>
      </c>
      <c r="C3786">
        <v>-1.423</v>
      </c>
      <c r="D3786">
        <v>-2.4180000000000001</v>
      </c>
      <c r="E3786">
        <v>-3.0859999999999999</v>
      </c>
      <c r="F3786">
        <v>-3.17</v>
      </c>
      <c r="G3786">
        <v>2.5</v>
      </c>
      <c r="H3786">
        <v>0</v>
      </c>
      <c r="I3786">
        <v>2.7629999999999999</v>
      </c>
      <c r="J3786">
        <v>-0.42599999999999999</v>
      </c>
      <c r="K3786">
        <v>-1.423</v>
      </c>
      <c r="L3786">
        <v>-2.4180000000000001</v>
      </c>
      <c r="M3786">
        <v>-3.085</v>
      </c>
      <c r="N3786">
        <v>-3.173</v>
      </c>
      <c r="O3786">
        <v>1.0429999999999999</v>
      </c>
      <c r="P3786">
        <v>1.05</v>
      </c>
      <c r="Q3786">
        <v>1.04</v>
      </c>
      <c r="R3786">
        <v>0.64200000000000002</v>
      </c>
      <c r="S3786">
        <v>0.26700000000000002</v>
      </c>
    </row>
    <row r="3787" spans="1:19" x14ac:dyDescent="0.3">
      <c r="A3787">
        <v>120</v>
      </c>
      <c r="B3787">
        <v>-0.42299999999999999</v>
      </c>
      <c r="C3787">
        <v>-1.423</v>
      </c>
      <c r="D3787">
        <v>-2.4180000000000001</v>
      </c>
      <c r="E3787">
        <v>-3.0859999999999999</v>
      </c>
      <c r="F3787">
        <v>-3.17</v>
      </c>
      <c r="G3787">
        <v>2.5</v>
      </c>
      <c r="H3787">
        <v>0</v>
      </c>
      <c r="I3787">
        <v>2.7629999999999999</v>
      </c>
      <c r="J3787">
        <v>-0.42699999999999999</v>
      </c>
      <c r="K3787">
        <v>-1.423</v>
      </c>
      <c r="L3787">
        <v>-2.4180000000000001</v>
      </c>
      <c r="M3787">
        <v>-3.085</v>
      </c>
      <c r="N3787">
        <v>-3.1760000000000002</v>
      </c>
      <c r="O3787">
        <v>1.0449999999999999</v>
      </c>
      <c r="P3787">
        <v>1.0509999999999999</v>
      </c>
      <c r="Q3787">
        <v>1.042</v>
      </c>
      <c r="R3787">
        <v>0.64700000000000002</v>
      </c>
      <c r="S3787">
        <v>0.27500000000000002</v>
      </c>
    </row>
    <row r="3788" spans="1:19" x14ac:dyDescent="0.3">
      <c r="A3788">
        <v>180</v>
      </c>
      <c r="B3788">
        <v>-0.42299999999999999</v>
      </c>
      <c r="C3788">
        <v>-1.423</v>
      </c>
      <c r="D3788">
        <v>-2.4180000000000001</v>
      </c>
      <c r="E3788">
        <v>-3.0859999999999999</v>
      </c>
      <c r="F3788">
        <v>-3.17</v>
      </c>
      <c r="G3788">
        <v>2.5</v>
      </c>
      <c r="H3788">
        <v>0</v>
      </c>
      <c r="I3788">
        <v>2.7629999999999999</v>
      </c>
      <c r="J3788">
        <v>-0.42799999999999999</v>
      </c>
      <c r="K3788">
        <v>-1.423</v>
      </c>
      <c r="L3788">
        <v>-2.4169999999999998</v>
      </c>
      <c r="M3788">
        <v>-3.085</v>
      </c>
      <c r="N3788">
        <v>-3.1789999999999998</v>
      </c>
      <c r="O3788">
        <v>1.0469999999999999</v>
      </c>
      <c r="P3788">
        <v>1.0529999999999999</v>
      </c>
      <c r="Q3788">
        <v>1.04</v>
      </c>
      <c r="R3788">
        <v>0.64600000000000002</v>
      </c>
      <c r="S3788">
        <v>0.28199999999999997</v>
      </c>
    </row>
    <row r="3789" spans="1:19" x14ac:dyDescent="0.3">
      <c r="A3789">
        <v>240</v>
      </c>
      <c r="B3789">
        <v>-0.42299999999999999</v>
      </c>
      <c r="C3789">
        <v>-1.423</v>
      </c>
      <c r="D3789">
        <v>-2.4180000000000001</v>
      </c>
      <c r="E3789">
        <v>-3.0859999999999999</v>
      </c>
      <c r="F3789">
        <v>-3.17</v>
      </c>
      <c r="G3789">
        <v>2.5</v>
      </c>
      <c r="H3789">
        <v>0</v>
      </c>
      <c r="I3789">
        <v>2.7629999999999999</v>
      </c>
      <c r="J3789">
        <v>-0.42899999999999999</v>
      </c>
      <c r="K3789">
        <v>-1.423</v>
      </c>
      <c r="L3789">
        <v>-2.4169999999999998</v>
      </c>
      <c r="M3789">
        <v>-3.085</v>
      </c>
      <c r="N3789">
        <v>-3.1819999999999999</v>
      </c>
      <c r="O3789">
        <v>1.048</v>
      </c>
      <c r="P3789">
        <v>1.054</v>
      </c>
      <c r="Q3789">
        <v>1.0409999999999999</v>
      </c>
      <c r="R3789">
        <v>0.64400000000000002</v>
      </c>
      <c r="S3789">
        <v>0.28699999999999998</v>
      </c>
    </row>
    <row r="3790" spans="1:19" x14ac:dyDescent="0.3">
      <c r="A3790">
        <v>300</v>
      </c>
      <c r="B3790">
        <v>-0.42299999999999999</v>
      </c>
      <c r="C3790">
        <v>-1.423</v>
      </c>
      <c r="D3790">
        <v>-2.4180000000000001</v>
      </c>
      <c r="E3790">
        <v>-3.0859999999999999</v>
      </c>
      <c r="F3790">
        <v>-3.17</v>
      </c>
      <c r="G3790">
        <v>2.5</v>
      </c>
      <c r="H3790">
        <v>0</v>
      </c>
      <c r="I3790">
        <v>2.7629999999999999</v>
      </c>
      <c r="J3790">
        <v>-0.42899999999999999</v>
      </c>
      <c r="K3790">
        <v>-1.423</v>
      </c>
      <c r="L3790">
        <v>-2.4169999999999998</v>
      </c>
      <c r="M3790">
        <v>-3.0840000000000001</v>
      </c>
      <c r="N3790">
        <v>-3.1850000000000001</v>
      </c>
      <c r="O3790">
        <v>1.0489999999999999</v>
      </c>
      <c r="P3790">
        <v>1.0529999999999999</v>
      </c>
      <c r="Q3790">
        <v>1.042</v>
      </c>
      <c r="R3790">
        <v>0.64400000000000002</v>
      </c>
      <c r="S3790">
        <v>0.29199999999999998</v>
      </c>
    </row>
    <row r="3791" spans="1:19" x14ac:dyDescent="0.3">
      <c r="A3791">
        <v>360</v>
      </c>
      <c r="B3791">
        <v>-0.42299999999999999</v>
      </c>
      <c r="C3791">
        <v>-1.423</v>
      </c>
      <c r="D3791">
        <v>-2.4180000000000001</v>
      </c>
      <c r="E3791">
        <v>-3.0859999999999999</v>
      </c>
      <c r="F3791">
        <v>-3.17</v>
      </c>
      <c r="G3791">
        <v>2.5</v>
      </c>
      <c r="H3791">
        <v>0</v>
      </c>
      <c r="I3791">
        <v>2.7629999999999999</v>
      </c>
      <c r="J3791">
        <v>-0.42899999999999999</v>
      </c>
      <c r="K3791">
        <v>-1.4239999999999999</v>
      </c>
      <c r="L3791">
        <v>-2.4169999999999998</v>
      </c>
      <c r="M3791">
        <v>-3.085</v>
      </c>
      <c r="N3791">
        <v>-3.1880000000000002</v>
      </c>
      <c r="O3791">
        <v>1.0489999999999999</v>
      </c>
      <c r="P3791">
        <v>1.052</v>
      </c>
      <c r="Q3791">
        <v>1.0409999999999999</v>
      </c>
      <c r="R3791">
        <v>0.64900000000000002</v>
      </c>
      <c r="S3791">
        <v>0.29699999999999999</v>
      </c>
    </row>
    <row r="3792" spans="1:19" x14ac:dyDescent="0.3">
      <c r="A3792">
        <v>420</v>
      </c>
      <c r="B3792">
        <v>-0.42299999999999999</v>
      </c>
      <c r="C3792">
        <v>-1.423</v>
      </c>
      <c r="D3792">
        <v>-2.4180000000000001</v>
      </c>
      <c r="E3792">
        <v>-3.0859999999999999</v>
      </c>
      <c r="F3792">
        <v>-3.17</v>
      </c>
      <c r="G3792">
        <v>2.5</v>
      </c>
      <c r="H3792">
        <v>0</v>
      </c>
      <c r="I3792">
        <v>2.7629999999999999</v>
      </c>
      <c r="J3792">
        <v>-0.43</v>
      </c>
      <c r="K3792">
        <v>-1.4239999999999999</v>
      </c>
      <c r="L3792">
        <v>-2.4169999999999998</v>
      </c>
      <c r="M3792">
        <v>-3.0870000000000002</v>
      </c>
      <c r="N3792">
        <v>-3.1909999999999998</v>
      </c>
      <c r="O3792">
        <v>1.05</v>
      </c>
      <c r="P3792">
        <v>1.052</v>
      </c>
      <c r="Q3792">
        <v>1.0409999999999999</v>
      </c>
      <c r="R3792">
        <v>0.65500000000000003</v>
      </c>
      <c r="S3792">
        <v>0.30099999999999999</v>
      </c>
    </row>
    <row r="3793" spans="1:19" x14ac:dyDescent="0.3">
      <c r="A3793">
        <v>480</v>
      </c>
      <c r="B3793">
        <v>-0.42299999999999999</v>
      </c>
      <c r="C3793">
        <v>-1.423</v>
      </c>
      <c r="D3793">
        <v>-2.4180000000000001</v>
      </c>
      <c r="E3793">
        <v>-3.0859999999999999</v>
      </c>
      <c r="F3793">
        <v>-3.17</v>
      </c>
      <c r="G3793">
        <v>2.5</v>
      </c>
      <c r="H3793">
        <v>0</v>
      </c>
      <c r="I3793">
        <v>2.7629999999999999</v>
      </c>
      <c r="J3793">
        <v>-0.43</v>
      </c>
      <c r="K3793">
        <v>-1.425</v>
      </c>
      <c r="L3793">
        <v>-2.4169999999999998</v>
      </c>
      <c r="M3793">
        <v>-3.09</v>
      </c>
      <c r="N3793">
        <v>-3.194</v>
      </c>
      <c r="O3793">
        <v>1.05</v>
      </c>
      <c r="P3793">
        <v>1.052</v>
      </c>
      <c r="Q3793">
        <v>1.042</v>
      </c>
      <c r="R3793">
        <v>0.66100000000000003</v>
      </c>
      <c r="S3793">
        <v>0.30399999999999999</v>
      </c>
    </row>
    <row r="3794" spans="1:19" x14ac:dyDescent="0.3">
      <c r="A3794">
        <v>540</v>
      </c>
      <c r="B3794">
        <v>-0.42299999999999999</v>
      </c>
      <c r="C3794">
        <v>-1.423</v>
      </c>
      <c r="D3794">
        <v>-2.4180000000000001</v>
      </c>
      <c r="E3794">
        <v>-3.0859999999999999</v>
      </c>
      <c r="F3794">
        <v>-3.17</v>
      </c>
      <c r="G3794">
        <v>2.5</v>
      </c>
      <c r="H3794">
        <v>0</v>
      </c>
      <c r="I3794">
        <v>2.7629999999999999</v>
      </c>
      <c r="J3794">
        <v>-0.43</v>
      </c>
      <c r="K3794">
        <v>-1.425</v>
      </c>
      <c r="L3794">
        <v>-2.4169999999999998</v>
      </c>
      <c r="M3794">
        <v>-3.0920000000000001</v>
      </c>
      <c r="N3794">
        <v>-3.1970000000000001</v>
      </c>
      <c r="O3794">
        <v>1.05</v>
      </c>
      <c r="P3794">
        <v>1.0509999999999999</v>
      </c>
      <c r="Q3794">
        <v>1.042</v>
      </c>
      <c r="R3794">
        <v>0.66500000000000004</v>
      </c>
      <c r="S3794">
        <v>0.30599999999999999</v>
      </c>
    </row>
    <row r="3795" spans="1:19" x14ac:dyDescent="0.3">
      <c r="A3795">
        <v>600</v>
      </c>
      <c r="B3795">
        <v>-0.42299999999999999</v>
      </c>
      <c r="C3795">
        <v>-1.423</v>
      </c>
      <c r="D3795">
        <v>-2.4180000000000001</v>
      </c>
      <c r="E3795">
        <v>-3.0859999999999999</v>
      </c>
      <c r="F3795">
        <v>-3.17</v>
      </c>
      <c r="G3795">
        <v>2.5</v>
      </c>
      <c r="H3795">
        <v>0</v>
      </c>
      <c r="I3795">
        <v>2.7629999999999999</v>
      </c>
      <c r="J3795">
        <v>-0.43</v>
      </c>
      <c r="K3795">
        <v>-1.4259999999999999</v>
      </c>
      <c r="L3795">
        <v>-2.4169999999999998</v>
      </c>
      <c r="M3795">
        <v>-3.0950000000000002</v>
      </c>
      <c r="N3795">
        <v>-3.2</v>
      </c>
      <c r="O3795">
        <v>1.05</v>
      </c>
      <c r="P3795">
        <v>1.0509999999999999</v>
      </c>
      <c r="Q3795">
        <v>1.042</v>
      </c>
      <c r="R3795">
        <v>0.67</v>
      </c>
      <c r="S3795">
        <v>0.308</v>
      </c>
    </row>
    <row r="3797" spans="1:19" x14ac:dyDescent="0.3">
      <c r="A3797" t="s">
        <v>0</v>
      </c>
      <c r="B3797" t="s">
        <v>293</v>
      </c>
    </row>
    <row r="3798" spans="1:19" x14ac:dyDescent="0.3">
      <c r="A3798">
        <v>0</v>
      </c>
      <c r="B3798">
        <v>-0.42299999999999999</v>
      </c>
      <c r="C3798">
        <v>-1.423</v>
      </c>
      <c r="D3798">
        <v>-2.4180000000000001</v>
      </c>
      <c r="E3798">
        <v>-3.0859999999999999</v>
      </c>
      <c r="F3798">
        <v>-3.17</v>
      </c>
      <c r="G3798">
        <v>2.5</v>
      </c>
      <c r="H3798">
        <v>0</v>
      </c>
      <c r="I3798">
        <v>2.5259999999999998</v>
      </c>
      <c r="J3798">
        <v>-0.42299999999999999</v>
      </c>
      <c r="K3798">
        <v>-1.423</v>
      </c>
      <c r="L3798">
        <v>-2.4180000000000001</v>
      </c>
      <c r="M3798">
        <v>-3.0859999999999999</v>
      </c>
      <c r="N3798">
        <v>-3.17</v>
      </c>
      <c r="O3798">
        <v>1.0389999999999999</v>
      </c>
      <c r="P3798">
        <v>1.0389999999999999</v>
      </c>
      <c r="Q3798">
        <v>1.03</v>
      </c>
      <c r="R3798">
        <v>0.64</v>
      </c>
      <c r="S3798">
        <v>0.25800000000000001</v>
      </c>
    </row>
    <row r="3799" spans="1:19" x14ac:dyDescent="0.3">
      <c r="A3799">
        <v>60</v>
      </c>
      <c r="B3799">
        <v>-0.42299999999999999</v>
      </c>
      <c r="C3799">
        <v>-1.423</v>
      </c>
      <c r="D3799">
        <v>-2.4180000000000001</v>
      </c>
      <c r="E3799">
        <v>-3.0859999999999999</v>
      </c>
      <c r="F3799">
        <v>-3.17</v>
      </c>
      <c r="G3799">
        <v>2.5</v>
      </c>
      <c r="H3799">
        <v>0</v>
      </c>
      <c r="I3799">
        <v>2.5259999999999998</v>
      </c>
      <c r="J3799">
        <v>-0.42599999999999999</v>
      </c>
      <c r="K3799">
        <v>-1.423</v>
      </c>
      <c r="L3799">
        <v>-2.4180000000000001</v>
      </c>
      <c r="M3799">
        <v>-3.0859999999999999</v>
      </c>
      <c r="N3799">
        <v>-3.17</v>
      </c>
      <c r="O3799">
        <v>1.0429999999999999</v>
      </c>
      <c r="P3799">
        <v>1.0489999999999999</v>
      </c>
      <c r="Q3799">
        <v>1.04</v>
      </c>
      <c r="R3799">
        <v>0.64300000000000002</v>
      </c>
      <c r="S3799">
        <v>0.25900000000000001</v>
      </c>
    </row>
    <row r="3800" spans="1:19" x14ac:dyDescent="0.3">
      <c r="A3800">
        <v>120</v>
      </c>
      <c r="B3800">
        <v>-0.42299999999999999</v>
      </c>
      <c r="C3800">
        <v>-1.423</v>
      </c>
      <c r="D3800">
        <v>-2.4180000000000001</v>
      </c>
      <c r="E3800">
        <v>-3.0859999999999999</v>
      </c>
      <c r="F3800">
        <v>-3.17</v>
      </c>
      <c r="G3800">
        <v>2.5</v>
      </c>
      <c r="H3800">
        <v>0</v>
      </c>
      <c r="I3800">
        <v>2.5259999999999998</v>
      </c>
      <c r="J3800">
        <v>-0.42699999999999999</v>
      </c>
      <c r="K3800">
        <v>-1.423</v>
      </c>
      <c r="L3800">
        <v>-2.4180000000000001</v>
      </c>
      <c r="M3800">
        <v>-3.085</v>
      </c>
      <c r="N3800">
        <v>-3.17</v>
      </c>
      <c r="O3800">
        <v>1.0449999999999999</v>
      </c>
      <c r="P3800">
        <v>1.0509999999999999</v>
      </c>
      <c r="Q3800">
        <v>1.0409999999999999</v>
      </c>
      <c r="R3800">
        <v>0.64500000000000002</v>
      </c>
      <c r="S3800">
        <v>0.26</v>
      </c>
    </row>
    <row r="3801" spans="1:19" x14ac:dyDescent="0.3">
      <c r="A3801">
        <v>180</v>
      </c>
      <c r="B3801">
        <v>-0.42299999999999999</v>
      </c>
      <c r="C3801">
        <v>-1.423</v>
      </c>
      <c r="D3801">
        <v>-2.4180000000000001</v>
      </c>
      <c r="E3801">
        <v>-3.0859999999999999</v>
      </c>
      <c r="F3801">
        <v>-3.17</v>
      </c>
      <c r="G3801">
        <v>2.5</v>
      </c>
      <c r="H3801">
        <v>0</v>
      </c>
      <c r="I3801">
        <v>2.5259999999999998</v>
      </c>
      <c r="J3801">
        <v>-0.42799999999999999</v>
      </c>
      <c r="K3801">
        <v>-1.423</v>
      </c>
      <c r="L3801">
        <v>-2.4169999999999998</v>
      </c>
      <c r="M3801">
        <v>-3.085</v>
      </c>
      <c r="N3801">
        <v>-3.17</v>
      </c>
      <c r="O3801">
        <v>1.046</v>
      </c>
      <c r="P3801">
        <v>1.054</v>
      </c>
      <c r="Q3801">
        <v>1.0409999999999999</v>
      </c>
      <c r="R3801">
        <v>0.64600000000000002</v>
      </c>
      <c r="S3801">
        <v>0.26</v>
      </c>
    </row>
    <row r="3802" spans="1:19" x14ac:dyDescent="0.3">
      <c r="A3802">
        <v>240</v>
      </c>
      <c r="B3802">
        <v>-0.42299999999999999</v>
      </c>
      <c r="C3802">
        <v>-1.423</v>
      </c>
      <c r="D3802">
        <v>-2.4180000000000001</v>
      </c>
      <c r="E3802">
        <v>-3.0859999999999999</v>
      </c>
      <c r="F3802">
        <v>-3.17</v>
      </c>
      <c r="G3802">
        <v>2.5</v>
      </c>
      <c r="H3802">
        <v>0</v>
      </c>
      <c r="I3802">
        <v>2.5259999999999998</v>
      </c>
      <c r="J3802">
        <v>-0.42899999999999999</v>
      </c>
      <c r="K3802">
        <v>-1.423</v>
      </c>
      <c r="L3802">
        <v>-2.4169999999999998</v>
      </c>
      <c r="M3802">
        <v>-3.085</v>
      </c>
      <c r="N3802">
        <v>-3.17</v>
      </c>
      <c r="O3802">
        <v>1.048</v>
      </c>
      <c r="P3802">
        <v>1.054</v>
      </c>
      <c r="Q3802">
        <v>1.0409999999999999</v>
      </c>
      <c r="R3802">
        <v>0.64600000000000002</v>
      </c>
      <c r="S3802">
        <v>0.26</v>
      </c>
    </row>
    <row r="3803" spans="1:19" x14ac:dyDescent="0.3">
      <c r="A3803">
        <v>300</v>
      </c>
      <c r="B3803">
        <v>-0.42299999999999999</v>
      </c>
      <c r="C3803">
        <v>-1.423</v>
      </c>
      <c r="D3803">
        <v>-2.4180000000000001</v>
      </c>
      <c r="E3803">
        <v>-3.0859999999999999</v>
      </c>
      <c r="F3803">
        <v>-3.17</v>
      </c>
      <c r="G3803">
        <v>2.5</v>
      </c>
      <c r="H3803">
        <v>0</v>
      </c>
      <c r="I3803">
        <v>2.5259999999999998</v>
      </c>
      <c r="J3803">
        <v>-0.42899999999999999</v>
      </c>
      <c r="K3803">
        <v>-1.423</v>
      </c>
      <c r="L3803">
        <v>-2.4169999999999998</v>
      </c>
      <c r="M3803">
        <v>-3.085</v>
      </c>
      <c r="N3803">
        <v>-3.17</v>
      </c>
      <c r="O3803">
        <v>1.0489999999999999</v>
      </c>
      <c r="P3803">
        <v>1.0529999999999999</v>
      </c>
      <c r="Q3803">
        <v>1.0409999999999999</v>
      </c>
      <c r="R3803">
        <v>0.64700000000000002</v>
      </c>
      <c r="S3803">
        <v>0.26100000000000001</v>
      </c>
    </row>
    <row r="3804" spans="1:19" x14ac:dyDescent="0.3">
      <c r="A3804">
        <v>360</v>
      </c>
      <c r="B3804">
        <v>-0.42299999999999999</v>
      </c>
      <c r="C3804">
        <v>-1.423</v>
      </c>
      <c r="D3804">
        <v>-2.4180000000000001</v>
      </c>
      <c r="E3804">
        <v>-3.0859999999999999</v>
      </c>
      <c r="F3804">
        <v>-3.17</v>
      </c>
      <c r="G3804">
        <v>2.5</v>
      </c>
      <c r="H3804">
        <v>0</v>
      </c>
      <c r="I3804">
        <v>2.5259999999999998</v>
      </c>
      <c r="J3804">
        <v>-0.42899999999999999</v>
      </c>
      <c r="K3804">
        <v>-1.4239999999999999</v>
      </c>
      <c r="L3804">
        <v>-2.4169999999999998</v>
      </c>
      <c r="M3804">
        <v>-3.085</v>
      </c>
      <c r="N3804">
        <v>-3.17</v>
      </c>
      <c r="O3804">
        <v>1.0489999999999999</v>
      </c>
      <c r="P3804">
        <v>1.0529999999999999</v>
      </c>
      <c r="Q3804">
        <v>1.042</v>
      </c>
      <c r="R3804">
        <v>0.64700000000000002</v>
      </c>
      <c r="S3804">
        <v>0.26200000000000001</v>
      </c>
    </row>
    <row r="3805" spans="1:19" x14ac:dyDescent="0.3">
      <c r="A3805">
        <v>420</v>
      </c>
      <c r="B3805">
        <v>-0.42299999999999999</v>
      </c>
      <c r="C3805">
        <v>-1.423</v>
      </c>
      <c r="D3805">
        <v>-2.4180000000000001</v>
      </c>
      <c r="E3805">
        <v>-3.0859999999999999</v>
      </c>
      <c r="F3805">
        <v>-3.17</v>
      </c>
      <c r="G3805">
        <v>2.5</v>
      </c>
      <c r="H3805">
        <v>0</v>
      </c>
      <c r="I3805">
        <v>2.5259999999999998</v>
      </c>
      <c r="J3805">
        <v>-0.43</v>
      </c>
      <c r="K3805">
        <v>-1.4239999999999999</v>
      </c>
      <c r="L3805">
        <v>-2.4169999999999998</v>
      </c>
      <c r="M3805">
        <v>-3.085</v>
      </c>
      <c r="N3805">
        <v>-3.17</v>
      </c>
      <c r="O3805">
        <v>1.05</v>
      </c>
      <c r="P3805">
        <v>1.052</v>
      </c>
      <c r="Q3805">
        <v>1.0409999999999999</v>
      </c>
      <c r="R3805">
        <v>0.64800000000000002</v>
      </c>
      <c r="S3805">
        <v>0.26200000000000001</v>
      </c>
    </row>
    <row r="3806" spans="1:19" x14ac:dyDescent="0.3">
      <c r="A3806">
        <v>480</v>
      </c>
      <c r="B3806">
        <v>-0.42299999999999999</v>
      </c>
      <c r="C3806">
        <v>-1.423</v>
      </c>
      <c r="D3806">
        <v>-2.4180000000000001</v>
      </c>
      <c r="E3806">
        <v>-3.0859999999999999</v>
      </c>
      <c r="F3806">
        <v>-3.17</v>
      </c>
      <c r="G3806">
        <v>2.5</v>
      </c>
      <c r="H3806">
        <v>0</v>
      </c>
      <c r="I3806">
        <v>2.5259999999999998</v>
      </c>
      <c r="J3806">
        <v>-0.43</v>
      </c>
      <c r="K3806">
        <v>-1.425</v>
      </c>
      <c r="L3806">
        <v>-2.4169999999999998</v>
      </c>
      <c r="M3806">
        <v>-3.085</v>
      </c>
      <c r="N3806">
        <v>-3.17</v>
      </c>
      <c r="O3806">
        <v>1.05</v>
      </c>
      <c r="P3806">
        <v>1.052</v>
      </c>
      <c r="Q3806">
        <v>1.042</v>
      </c>
      <c r="R3806">
        <v>0.64800000000000002</v>
      </c>
      <c r="S3806">
        <v>0.26200000000000001</v>
      </c>
    </row>
    <row r="3807" spans="1:19" x14ac:dyDescent="0.3">
      <c r="A3807">
        <v>540</v>
      </c>
      <c r="B3807">
        <v>-0.42299999999999999</v>
      </c>
      <c r="C3807">
        <v>-1.423</v>
      </c>
      <c r="D3807">
        <v>-2.4180000000000001</v>
      </c>
      <c r="E3807">
        <v>-3.0859999999999999</v>
      </c>
      <c r="F3807">
        <v>-3.17</v>
      </c>
      <c r="G3807">
        <v>2.5</v>
      </c>
      <c r="H3807">
        <v>0</v>
      </c>
      <c r="I3807">
        <v>2.5259999999999998</v>
      </c>
      <c r="J3807">
        <v>-0.43</v>
      </c>
      <c r="K3807">
        <v>-1.425</v>
      </c>
      <c r="L3807">
        <v>-2.4169999999999998</v>
      </c>
      <c r="M3807">
        <v>-3.085</v>
      </c>
      <c r="N3807">
        <v>-3.17</v>
      </c>
      <c r="O3807">
        <v>1.05</v>
      </c>
      <c r="P3807">
        <v>1.0509999999999999</v>
      </c>
      <c r="Q3807">
        <v>1.042</v>
      </c>
      <c r="R3807">
        <v>0.64800000000000002</v>
      </c>
      <c r="S3807">
        <v>0.26200000000000001</v>
      </c>
    </row>
    <row r="3808" spans="1:19" x14ac:dyDescent="0.3">
      <c r="A3808">
        <v>600</v>
      </c>
      <c r="B3808">
        <v>-0.42299999999999999</v>
      </c>
      <c r="C3808">
        <v>-1.423</v>
      </c>
      <c r="D3808">
        <v>-2.4180000000000001</v>
      </c>
      <c r="E3808">
        <v>-3.0859999999999999</v>
      </c>
      <c r="F3808">
        <v>-3.17</v>
      </c>
      <c r="G3808">
        <v>2.5</v>
      </c>
      <c r="H3808">
        <v>0</v>
      </c>
      <c r="I3808">
        <v>2.5259999999999998</v>
      </c>
      <c r="J3808">
        <v>-0.43</v>
      </c>
      <c r="K3808">
        <v>-1.4259999999999999</v>
      </c>
      <c r="L3808">
        <v>-2.4169999999999998</v>
      </c>
      <c r="M3808">
        <v>-3.085</v>
      </c>
      <c r="N3808">
        <v>-3.17</v>
      </c>
      <c r="O3808">
        <v>1.05</v>
      </c>
      <c r="P3808">
        <v>1.0509999999999999</v>
      </c>
      <c r="Q3808">
        <v>1.042</v>
      </c>
      <c r="R3808">
        <v>0.64800000000000002</v>
      </c>
      <c r="S3808">
        <v>0.26200000000000001</v>
      </c>
    </row>
    <row r="3810" spans="1:19" x14ac:dyDescent="0.3">
      <c r="A3810" t="s">
        <v>0</v>
      </c>
      <c r="B3810" t="s">
        <v>294</v>
      </c>
    </row>
    <row r="3811" spans="1:19" x14ac:dyDescent="0.3">
      <c r="A3811">
        <v>0</v>
      </c>
      <c r="B3811">
        <v>-0.42299999999999999</v>
      </c>
      <c r="C3811">
        <v>-1.423</v>
      </c>
      <c r="D3811">
        <v>-2.4180000000000001</v>
      </c>
      <c r="E3811">
        <v>-3.0859999999999999</v>
      </c>
      <c r="F3811">
        <v>-3.17</v>
      </c>
      <c r="G3811">
        <v>2.5</v>
      </c>
      <c r="H3811">
        <v>0</v>
      </c>
      <c r="I3811">
        <v>2.2810000000000001</v>
      </c>
      <c r="J3811">
        <v>-0.42299999999999999</v>
      </c>
      <c r="K3811">
        <v>-1.423</v>
      </c>
      <c r="L3811">
        <v>-2.4180000000000001</v>
      </c>
      <c r="M3811">
        <v>-3.0859999999999999</v>
      </c>
      <c r="N3811">
        <v>-3.17</v>
      </c>
      <c r="O3811">
        <v>1.0389999999999999</v>
      </c>
      <c r="P3811">
        <v>1.0389999999999999</v>
      </c>
      <c r="Q3811">
        <v>1.03</v>
      </c>
      <c r="R3811">
        <v>0.64</v>
      </c>
      <c r="S3811">
        <v>0.25800000000000001</v>
      </c>
    </row>
    <row r="3812" spans="1:19" x14ac:dyDescent="0.3">
      <c r="A3812">
        <v>60</v>
      </c>
      <c r="B3812">
        <v>-0.42299999999999999</v>
      </c>
      <c r="C3812">
        <v>-1.423</v>
      </c>
      <c r="D3812">
        <v>-2.4180000000000001</v>
      </c>
      <c r="E3812">
        <v>-3.0859999999999999</v>
      </c>
      <c r="F3812">
        <v>-3.17</v>
      </c>
      <c r="G3812">
        <v>2.5</v>
      </c>
      <c r="H3812">
        <v>0</v>
      </c>
      <c r="I3812">
        <v>2.2810000000000001</v>
      </c>
      <c r="J3812">
        <v>-0.42599999999999999</v>
      </c>
      <c r="K3812">
        <v>-1.423</v>
      </c>
      <c r="L3812">
        <v>-2.4180000000000001</v>
      </c>
      <c r="M3812">
        <v>-3.0859999999999999</v>
      </c>
      <c r="N3812">
        <v>-3.1669999999999998</v>
      </c>
      <c r="O3812">
        <v>1.0429999999999999</v>
      </c>
      <c r="P3812">
        <v>1.0489999999999999</v>
      </c>
      <c r="Q3812">
        <v>1.0389999999999999</v>
      </c>
      <c r="R3812">
        <v>0.64400000000000002</v>
      </c>
      <c r="S3812">
        <v>0.251</v>
      </c>
    </row>
    <row r="3813" spans="1:19" x14ac:dyDescent="0.3">
      <c r="A3813">
        <v>120</v>
      </c>
      <c r="B3813">
        <v>-0.42299999999999999</v>
      </c>
      <c r="C3813">
        <v>-1.423</v>
      </c>
      <c r="D3813">
        <v>-2.4180000000000001</v>
      </c>
      <c r="E3813">
        <v>-3.0859999999999999</v>
      </c>
      <c r="F3813">
        <v>-3.17</v>
      </c>
      <c r="G3813">
        <v>2.5</v>
      </c>
      <c r="H3813">
        <v>0</v>
      </c>
      <c r="I3813">
        <v>2.2810000000000001</v>
      </c>
      <c r="J3813">
        <v>-0.42699999999999999</v>
      </c>
      <c r="K3813">
        <v>-1.423</v>
      </c>
      <c r="L3813">
        <v>-2.4180000000000001</v>
      </c>
      <c r="M3813">
        <v>-3.085</v>
      </c>
      <c r="N3813">
        <v>-3.1640000000000001</v>
      </c>
      <c r="O3813">
        <v>1.0449999999999999</v>
      </c>
      <c r="P3813">
        <v>1.0509999999999999</v>
      </c>
      <c r="Q3813">
        <v>1.04</v>
      </c>
      <c r="R3813">
        <v>0.64400000000000002</v>
      </c>
      <c r="S3813">
        <v>0.245</v>
      </c>
    </row>
    <row r="3814" spans="1:19" x14ac:dyDescent="0.3">
      <c r="A3814">
        <v>180</v>
      </c>
      <c r="B3814">
        <v>-0.42299999999999999</v>
      </c>
      <c r="C3814">
        <v>-1.423</v>
      </c>
      <c r="D3814">
        <v>-2.4180000000000001</v>
      </c>
      <c r="E3814">
        <v>-3.0859999999999999</v>
      </c>
      <c r="F3814">
        <v>-3.17</v>
      </c>
      <c r="G3814">
        <v>2.5</v>
      </c>
      <c r="H3814">
        <v>0</v>
      </c>
      <c r="I3814">
        <v>2.2810000000000001</v>
      </c>
      <c r="J3814">
        <v>-0.42799999999999999</v>
      </c>
      <c r="K3814">
        <v>-1.423</v>
      </c>
      <c r="L3814">
        <v>-2.4180000000000001</v>
      </c>
      <c r="M3814">
        <v>-3.085</v>
      </c>
      <c r="N3814">
        <v>-3.161</v>
      </c>
      <c r="O3814">
        <v>1.046</v>
      </c>
      <c r="P3814">
        <v>1.054</v>
      </c>
      <c r="Q3814">
        <v>1.042</v>
      </c>
      <c r="R3814">
        <v>0.64500000000000002</v>
      </c>
      <c r="S3814">
        <v>0.23899999999999999</v>
      </c>
    </row>
    <row r="3815" spans="1:19" x14ac:dyDescent="0.3">
      <c r="A3815">
        <v>240</v>
      </c>
      <c r="B3815">
        <v>-0.42299999999999999</v>
      </c>
      <c r="C3815">
        <v>-1.423</v>
      </c>
      <c r="D3815">
        <v>-2.4180000000000001</v>
      </c>
      <c r="E3815">
        <v>-3.0859999999999999</v>
      </c>
      <c r="F3815">
        <v>-3.17</v>
      </c>
      <c r="G3815">
        <v>2.5</v>
      </c>
      <c r="H3815">
        <v>0</v>
      </c>
      <c r="I3815">
        <v>2.2810000000000001</v>
      </c>
      <c r="J3815">
        <v>-0.42899999999999999</v>
      </c>
      <c r="K3815">
        <v>-1.423</v>
      </c>
      <c r="L3815">
        <v>-2.4169999999999998</v>
      </c>
      <c r="M3815">
        <v>-3.0859999999999999</v>
      </c>
      <c r="N3815">
        <v>-3.1579999999999999</v>
      </c>
      <c r="O3815">
        <v>1.048</v>
      </c>
      <c r="P3815">
        <v>1.054</v>
      </c>
      <c r="Q3815">
        <v>1.0409999999999999</v>
      </c>
      <c r="R3815">
        <v>0.64900000000000002</v>
      </c>
      <c r="S3815">
        <v>0.23300000000000001</v>
      </c>
    </row>
    <row r="3816" spans="1:19" x14ac:dyDescent="0.3">
      <c r="A3816">
        <v>300</v>
      </c>
      <c r="B3816">
        <v>-0.42299999999999999</v>
      </c>
      <c r="C3816">
        <v>-1.423</v>
      </c>
      <c r="D3816">
        <v>-2.4180000000000001</v>
      </c>
      <c r="E3816">
        <v>-3.0859999999999999</v>
      </c>
      <c r="F3816">
        <v>-3.17</v>
      </c>
      <c r="G3816">
        <v>2.5</v>
      </c>
      <c r="H3816">
        <v>0</v>
      </c>
      <c r="I3816">
        <v>2.2810000000000001</v>
      </c>
      <c r="J3816">
        <v>-0.42899999999999999</v>
      </c>
      <c r="K3816">
        <v>-1.423</v>
      </c>
      <c r="L3816">
        <v>-2.4169999999999998</v>
      </c>
      <c r="M3816">
        <v>-3.0859999999999999</v>
      </c>
      <c r="N3816">
        <v>-3.1549999999999998</v>
      </c>
      <c r="O3816">
        <v>1.0489999999999999</v>
      </c>
      <c r="P3816">
        <v>1.0529999999999999</v>
      </c>
      <c r="Q3816">
        <v>1.04</v>
      </c>
      <c r="R3816">
        <v>0.64800000000000002</v>
      </c>
      <c r="S3816">
        <v>0.22900000000000001</v>
      </c>
    </row>
    <row r="3817" spans="1:19" x14ac:dyDescent="0.3">
      <c r="A3817">
        <v>360</v>
      </c>
      <c r="B3817">
        <v>-0.42299999999999999</v>
      </c>
      <c r="C3817">
        <v>-1.423</v>
      </c>
      <c r="D3817">
        <v>-2.4180000000000001</v>
      </c>
      <c r="E3817">
        <v>-3.0859999999999999</v>
      </c>
      <c r="F3817">
        <v>-3.17</v>
      </c>
      <c r="G3817">
        <v>2.5</v>
      </c>
      <c r="H3817">
        <v>0</v>
      </c>
      <c r="I3817">
        <v>2.2810000000000001</v>
      </c>
      <c r="J3817">
        <v>-0.42899999999999999</v>
      </c>
      <c r="K3817">
        <v>-1.4239999999999999</v>
      </c>
      <c r="L3817">
        <v>-2.4169999999999998</v>
      </c>
      <c r="M3817">
        <v>-3.085</v>
      </c>
      <c r="N3817">
        <v>-3.1520000000000001</v>
      </c>
      <c r="O3817">
        <v>1.0489999999999999</v>
      </c>
      <c r="P3817">
        <v>1.0529999999999999</v>
      </c>
      <c r="Q3817">
        <v>1.042</v>
      </c>
      <c r="R3817">
        <v>0.64500000000000002</v>
      </c>
      <c r="S3817">
        <v>0.22600000000000001</v>
      </c>
    </row>
    <row r="3818" spans="1:19" x14ac:dyDescent="0.3">
      <c r="A3818">
        <v>420</v>
      </c>
      <c r="B3818">
        <v>-0.42299999999999999</v>
      </c>
      <c r="C3818">
        <v>-1.423</v>
      </c>
      <c r="D3818">
        <v>-2.4180000000000001</v>
      </c>
      <c r="E3818">
        <v>-3.0859999999999999</v>
      </c>
      <c r="F3818">
        <v>-3.17</v>
      </c>
      <c r="G3818">
        <v>2.5</v>
      </c>
      <c r="H3818">
        <v>0</v>
      </c>
      <c r="I3818">
        <v>2.2810000000000001</v>
      </c>
      <c r="J3818">
        <v>-0.43</v>
      </c>
      <c r="K3818">
        <v>-1.4239999999999999</v>
      </c>
      <c r="L3818">
        <v>-2.4169999999999998</v>
      </c>
      <c r="M3818">
        <v>-3.0830000000000002</v>
      </c>
      <c r="N3818">
        <v>-3.149</v>
      </c>
      <c r="O3818">
        <v>1.05</v>
      </c>
      <c r="P3818">
        <v>1.0509999999999999</v>
      </c>
      <c r="Q3818">
        <v>1.042</v>
      </c>
      <c r="R3818">
        <v>0.64100000000000001</v>
      </c>
      <c r="S3818">
        <v>0.223</v>
      </c>
    </row>
    <row r="3819" spans="1:19" x14ac:dyDescent="0.3">
      <c r="A3819">
        <v>480</v>
      </c>
      <c r="B3819">
        <v>-0.42299999999999999</v>
      </c>
      <c r="C3819">
        <v>-1.423</v>
      </c>
      <c r="D3819">
        <v>-2.4180000000000001</v>
      </c>
      <c r="E3819">
        <v>-3.0859999999999999</v>
      </c>
      <c r="F3819">
        <v>-3.17</v>
      </c>
      <c r="G3819">
        <v>2.5</v>
      </c>
      <c r="H3819">
        <v>0</v>
      </c>
      <c r="I3819">
        <v>2.2810000000000001</v>
      </c>
      <c r="J3819">
        <v>-0.43</v>
      </c>
      <c r="K3819">
        <v>-1.425</v>
      </c>
      <c r="L3819">
        <v>-2.4169999999999998</v>
      </c>
      <c r="M3819">
        <v>-3.081</v>
      </c>
      <c r="N3819">
        <v>-3.1459999999999999</v>
      </c>
      <c r="O3819">
        <v>1.05</v>
      </c>
      <c r="P3819">
        <v>1.052</v>
      </c>
      <c r="Q3819">
        <v>1.042</v>
      </c>
      <c r="R3819">
        <v>0.63400000000000001</v>
      </c>
      <c r="S3819">
        <v>0.221</v>
      </c>
    </row>
    <row r="3820" spans="1:19" x14ac:dyDescent="0.3">
      <c r="A3820">
        <v>540</v>
      </c>
      <c r="B3820">
        <v>-0.42299999999999999</v>
      </c>
      <c r="C3820">
        <v>-1.423</v>
      </c>
      <c r="D3820">
        <v>-2.4180000000000001</v>
      </c>
      <c r="E3820">
        <v>-3.0859999999999999</v>
      </c>
      <c r="F3820">
        <v>-3.17</v>
      </c>
      <c r="G3820">
        <v>2.5</v>
      </c>
      <c r="H3820">
        <v>0</v>
      </c>
      <c r="I3820">
        <v>2.2810000000000001</v>
      </c>
      <c r="J3820">
        <v>-0.43</v>
      </c>
      <c r="K3820">
        <v>-1.425</v>
      </c>
      <c r="L3820">
        <v>-2.4169999999999998</v>
      </c>
      <c r="M3820">
        <v>-3.0779999999999998</v>
      </c>
      <c r="N3820">
        <v>-3.1429999999999998</v>
      </c>
      <c r="O3820">
        <v>1.05</v>
      </c>
      <c r="P3820">
        <v>1.0509999999999999</v>
      </c>
      <c r="Q3820">
        <v>1.042</v>
      </c>
      <c r="R3820">
        <v>0.629</v>
      </c>
      <c r="S3820">
        <v>0.219</v>
      </c>
    </row>
    <row r="3821" spans="1:19" x14ac:dyDescent="0.3">
      <c r="A3821">
        <v>600</v>
      </c>
      <c r="B3821">
        <v>-0.42299999999999999</v>
      </c>
      <c r="C3821">
        <v>-1.423</v>
      </c>
      <c r="D3821">
        <v>-2.4180000000000001</v>
      </c>
      <c r="E3821">
        <v>-3.0859999999999999</v>
      </c>
      <c r="F3821">
        <v>-3.17</v>
      </c>
      <c r="G3821">
        <v>2.5</v>
      </c>
      <c r="H3821">
        <v>0</v>
      </c>
      <c r="I3821">
        <v>2.2810000000000001</v>
      </c>
      <c r="J3821">
        <v>-0.43</v>
      </c>
      <c r="K3821">
        <v>-1.4259999999999999</v>
      </c>
      <c r="L3821">
        <v>-2.4159999999999999</v>
      </c>
      <c r="M3821">
        <v>-3.0760000000000001</v>
      </c>
      <c r="N3821">
        <v>-3.14</v>
      </c>
      <c r="O3821">
        <v>1.05</v>
      </c>
      <c r="P3821">
        <v>1.0509999999999999</v>
      </c>
      <c r="Q3821">
        <v>1.0409999999999999</v>
      </c>
      <c r="R3821">
        <v>0.624</v>
      </c>
      <c r="S3821">
        <v>0.217</v>
      </c>
    </row>
    <row r="3823" spans="1:19" x14ac:dyDescent="0.3">
      <c r="A3823" t="s">
        <v>0</v>
      </c>
      <c r="B3823" t="s">
        <v>295</v>
      </c>
    </row>
    <row r="3824" spans="1:19" x14ac:dyDescent="0.3">
      <c r="A3824">
        <v>0</v>
      </c>
      <c r="B3824">
        <v>-0.42299999999999999</v>
      </c>
      <c r="C3824">
        <v>-1.423</v>
      </c>
      <c r="D3824">
        <v>-2.4180000000000001</v>
      </c>
      <c r="E3824">
        <v>-3.0779999999999998</v>
      </c>
      <c r="F3824">
        <v>-3.16</v>
      </c>
      <c r="G3824">
        <v>2.5</v>
      </c>
      <c r="H3824">
        <v>0</v>
      </c>
      <c r="I3824">
        <v>2.766</v>
      </c>
      <c r="J3824">
        <v>-0.42299999999999999</v>
      </c>
      <c r="K3824">
        <v>-1.423</v>
      </c>
      <c r="L3824">
        <v>-2.4180000000000001</v>
      </c>
      <c r="M3824">
        <v>-3.0779999999999998</v>
      </c>
      <c r="N3824">
        <v>-3.16</v>
      </c>
      <c r="O3824">
        <v>1.0389999999999999</v>
      </c>
      <c r="P3824">
        <v>1.0389999999999999</v>
      </c>
      <c r="Q3824">
        <v>1.0289999999999999</v>
      </c>
      <c r="R3824">
        <v>0.63400000000000001</v>
      </c>
      <c r="S3824">
        <v>0.25600000000000001</v>
      </c>
    </row>
    <row r="3825" spans="1:19" x14ac:dyDescent="0.3">
      <c r="A3825">
        <v>60</v>
      </c>
      <c r="B3825">
        <v>-0.42299999999999999</v>
      </c>
      <c r="C3825">
        <v>-1.423</v>
      </c>
      <c r="D3825">
        <v>-2.4180000000000001</v>
      </c>
      <c r="E3825">
        <v>-3.0779999999999998</v>
      </c>
      <c r="F3825">
        <v>-3.16</v>
      </c>
      <c r="G3825">
        <v>2.5</v>
      </c>
      <c r="H3825">
        <v>0</v>
      </c>
      <c r="I3825">
        <v>2.766</v>
      </c>
      <c r="J3825">
        <v>-0.42599999999999999</v>
      </c>
      <c r="K3825">
        <v>-1.423</v>
      </c>
      <c r="L3825">
        <v>-2.4180000000000001</v>
      </c>
      <c r="M3825">
        <v>-3.0779999999999998</v>
      </c>
      <c r="N3825">
        <v>-3.1629999999999998</v>
      </c>
      <c r="O3825">
        <v>1.0429999999999999</v>
      </c>
      <c r="P3825">
        <v>1.05</v>
      </c>
      <c r="Q3825">
        <v>1.0389999999999999</v>
      </c>
      <c r="R3825">
        <v>0.63600000000000001</v>
      </c>
      <c r="S3825">
        <v>0.26500000000000001</v>
      </c>
    </row>
    <row r="3826" spans="1:19" x14ac:dyDescent="0.3">
      <c r="A3826">
        <v>120</v>
      </c>
      <c r="B3826">
        <v>-0.42299999999999999</v>
      </c>
      <c r="C3826">
        <v>-1.423</v>
      </c>
      <c r="D3826">
        <v>-2.4180000000000001</v>
      </c>
      <c r="E3826">
        <v>-3.0779999999999998</v>
      </c>
      <c r="F3826">
        <v>-3.16</v>
      </c>
      <c r="G3826">
        <v>2.5</v>
      </c>
      <c r="H3826">
        <v>0</v>
      </c>
      <c r="I3826">
        <v>2.766</v>
      </c>
      <c r="J3826">
        <v>-0.42699999999999999</v>
      </c>
      <c r="K3826">
        <v>-1.423</v>
      </c>
      <c r="L3826">
        <v>-2.4180000000000001</v>
      </c>
      <c r="M3826">
        <v>-3.0779999999999998</v>
      </c>
      <c r="N3826">
        <v>-3.1659999999999999</v>
      </c>
      <c r="O3826">
        <v>1.0449999999999999</v>
      </c>
      <c r="P3826">
        <v>1.0509999999999999</v>
      </c>
      <c r="Q3826">
        <v>1.0409999999999999</v>
      </c>
      <c r="R3826">
        <v>0.64100000000000001</v>
      </c>
      <c r="S3826">
        <v>0.27300000000000002</v>
      </c>
    </row>
    <row r="3827" spans="1:19" x14ac:dyDescent="0.3">
      <c r="A3827">
        <v>180</v>
      </c>
      <c r="B3827">
        <v>-0.42299999999999999</v>
      </c>
      <c r="C3827">
        <v>-1.423</v>
      </c>
      <c r="D3827">
        <v>-2.4180000000000001</v>
      </c>
      <c r="E3827">
        <v>-3.0779999999999998</v>
      </c>
      <c r="F3827">
        <v>-3.16</v>
      </c>
      <c r="G3827">
        <v>2.5</v>
      </c>
      <c r="H3827">
        <v>0</v>
      </c>
      <c r="I3827">
        <v>2.766</v>
      </c>
      <c r="J3827">
        <v>-0.42799999999999999</v>
      </c>
      <c r="K3827">
        <v>-1.423</v>
      </c>
      <c r="L3827">
        <v>-2.4169999999999998</v>
      </c>
      <c r="M3827">
        <v>-3.077</v>
      </c>
      <c r="N3827">
        <v>-3.169</v>
      </c>
      <c r="O3827">
        <v>1.0469999999999999</v>
      </c>
      <c r="P3827">
        <v>1.0529999999999999</v>
      </c>
      <c r="Q3827">
        <v>1.04</v>
      </c>
      <c r="R3827">
        <v>0.64</v>
      </c>
      <c r="S3827">
        <v>0.28000000000000003</v>
      </c>
    </row>
    <row r="3828" spans="1:19" x14ac:dyDescent="0.3">
      <c r="A3828">
        <v>240</v>
      </c>
      <c r="B3828">
        <v>-0.42299999999999999</v>
      </c>
      <c r="C3828">
        <v>-1.423</v>
      </c>
      <c r="D3828">
        <v>-2.4180000000000001</v>
      </c>
      <c r="E3828">
        <v>-3.0779999999999998</v>
      </c>
      <c r="F3828">
        <v>-3.16</v>
      </c>
      <c r="G3828">
        <v>2.5</v>
      </c>
      <c r="H3828">
        <v>0</v>
      </c>
      <c r="I3828">
        <v>2.766</v>
      </c>
      <c r="J3828">
        <v>-0.42899999999999999</v>
      </c>
      <c r="K3828">
        <v>-1.423</v>
      </c>
      <c r="L3828">
        <v>-2.4169999999999998</v>
      </c>
      <c r="M3828">
        <v>-3.077</v>
      </c>
      <c r="N3828">
        <v>-3.1720000000000002</v>
      </c>
      <c r="O3828">
        <v>1.048</v>
      </c>
      <c r="P3828">
        <v>1.054</v>
      </c>
      <c r="Q3828">
        <v>1.0409999999999999</v>
      </c>
      <c r="R3828">
        <v>0.63800000000000001</v>
      </c>
      <c r="S3828">
        <v>0.28499999999999998</v>
      </c>
    </row>
    <row r="3829" spans="1:19" x14ac:dyDescent="0.3">
      <c r="A3829">
        <v>300</v>
      </c>
      <c r="B3829">
        <v>-0.42299999999999999</v>
      </c>
      <c r="C3829">
        <v>-1.423</v>
      </c>
      <c r="D3829">
        <v>-2.4180000000000001</v>
      </c>
      <c r="E3829">
        <v>-3.0779999999999998</v>
      </c>
      <c r="F3829">
        <v>-3.16</v>
      </c>
      <c r="G3829">
        <v>2.5</v>
      </c>
      <c r="H3829">
        <v>0</v>
      </c>
      <c r="I3829">
        <v>2.766</v>
      </c>
      <c r="J3829">
        <v>-0.42899999999999999</v>
      </c>
      <c r="K3829">
        <v>-1.423</v>
      </c>
      <c r="L3829">
        <v>-2.4169999999999998</v>
      </c>
      <c r="M3829">
        <v>-3.0760000000000001</v>
      </c>
      <c r="N3829">
        <v>-3.1749999999999998</v>
      </c>
      <c r="O3829">
        <v>1.0489999999999999</v>
      </c>
      <c r="P3829">
        <v>1.0529999999999999</v>
      </c>
      <c r="Q3829">
        <v>1.0409999999999999</v>
      </c>
      <c r="R3829">
        <v>0.63800000000000001</v>
      </c>
      <c r="S3829">
        <v>0.29099999999999998</v>
      </c>
    </row>
    <row r="3830" spans="1:19" x14ac:dyDescent="0.3">
      <c r="A3830">
        <v>360</v>
      </c>
      <c r="B3830">
        <v>-0.42299999999999999</v>
      </c>
      <c r="C3830">
        <v>-1.423</v>
      </c>
      <c r="D3830">
        <v>-2.4180000000000001</v>
      </c>
      <c r="E3830">
        <v>-3.0779999999999998</v>
      </c>
      <c r="F3830">
        <v>-3.16</v>
      </c>
      <c r="G3830">
        <v>2.5</v>
      </c>
      <c r="H3830">
        <v>0</v>
      </c>
      <c r="I3830">
        <v>2.766</v>
      </c>
      <c r="J3830">
        <v>-0.42899999999999999</v>
      </c>
      <c r="K3830">
        <v>-1.4239999999999999</v>
      </c>
      <c r="L3830">
        <v>-2.4169999999999998</v>
      </c>
      <c r="M3830">
        <v>-3.0779999999999998</v>
      </c>
      <c r="N3830">
        <v>-3.1779999999999999</v>
      </c>
      <c r="O3830">
        <v>1.0489999999999999</v>
      </c>
      <c r="P3830">
        <v>1.052</v>
      </c>
      <c r="Q3830">
        <v>1.0409999999999999</v>
      </c>
      <c r="R3830">
        <v>0.64300000000000002</v>
      </c>
      <c r="S3830">
        <v>0.29599999999999999</v>
      </c>
    </row>
    <row r="3831" spans="1:19" x14ac:dyDescent="0.3">
      <c r="A3831">
        <v>420</v>
      </c>
      <c r="B3831">
        <v>-0.42299999999999999</v>
      </c>
      <c r="C3831">
        <v>-1.423</v>
      </c>
      <c r="D3831">
        <v>-2.4180000000000001</v>
      </c>
      <c r="E3831">
        <v>-3.0779999999999998</v>
      </c>
      <c r="F3831">
        <v>-3.16</v>
      </c>
      <c r="G3831">
        <v>2.5</v>
      </c>
      <c r="H3831">
        <v>0</v>
      </c>
      <c r="I3831">
        <v>2.766</v>
      </c>
      <c r="J3831">
        <v>-0.43</v>
      </c>
      <c r="K3831">
        <v>-1.4239999999999999</v>
      </c>
      <c r="L3831">
        <v>-2.4159999999999999</v>
      </c>
      <c r="M3831">
        <v>-3.08</v>
      </c>
      <c r="N3831">
        <v>-3.181</v>
      </c>
      <c r="O3831">
        <v>1.05</v>
      </c>
      <c r="P3831">
        <v>1.052</v>
      </c>
      <c r="Q3831">
        <v>1.04</v>
      </c>
      <c r="R3831">
        <v>0.64900000000000002</v>
      </c>
      <c r="S3831">
        <v>0.29899999999999999</v>
      </c>
    </row>
    <row r="3832" spans="1:19" x14ac:dyDescent="0.3">
      <c r="A3832">
        <v>480</v>
      </c>
      <c r="B3832">
        <v>-0.42299999999999999</v>
      </c>
      <c r="C3832">
        <v>-1.423</v>
      </c>
      <c r="D3832">
        <v>-2.4180000000000001</v>
      </c>
      <c r="E3832">
        <v>-3.0779999999999998</v>
      </c>
      <c r="F3832">
        <v>-3.16</v>
      </c>
      <c r="G3832">
        <v>2.5</v>
      </c>
      <c r="H3832">
        <v>0</v>
      </c>
      <c r="I3832">
        <v>2.766</v>
      </c>
      <c r="J3832">
        <v>-0.43</v>
      </c>
      <c r="K3832">
        <v>-1.425</v>
      </c>
      <c r="L3832">
        <v>-2.4159999999999999</v>
      </c>
      <c r="M3832">
        <v>-3.0819999999999999</v>
      </c>
      <c r="N3832">
        <v>-3.1840000000000002</v>
      </c>
      <c r="O3832">
        <v>1.05</v>
      </c>
      <c r="P3832">
        <v>1.052</v>
      </c>
      <c r="Q3832">
        <v>1.0409999999999999</v>
      </c>
      <c r="R3832">
        <v>0.65400000000000003</v>
      </c>
      <c r="S3832">
        <v>0.30199999999999999</v>
      </c>
    </row>
    <row r="3833" spans="1:19" x14ac:dyDescent="0.3">
      <c r="A3833">
        <v>540</v>
      </c>
      <c r="B3833">
        <v>-0.42299999999999999</v>
      </c>
      <c r="C3833">
        <v>-1.423</v>
      </c>
      <c r="D3833">
        <v>-2.4180000000000001</v>
      </c>
      <c r="E3833">
        <v>-3.0779999999999998</v>
      </c>
      <c r="F3833">
        <v>-3.16</v>
      </c>
      <c r="G3833">
        <v>2.5</v>
      </c>
      <c r="H3833">
        <v>0</v>
      </c>
      <c r="I3833">
        <v>2.766</v>
      </c>
      <c r="J3833">
        <v>-0.43</v>
      </c>
      <c r="K3833">
        <v>-1.425</v>
      </c>
      <c r="L3833">
        <v>-2.4159999999999999</v>
      </c>
      <c r="M3833">
        <v>-3.0840000000000001</v>
      </c>
      <c r="N3833">
        <v>-3.1869999999999998</v>
      </c>
      <c r="O3833">
        <v>1.05</v>
      </c>
      <c r="P3833">
        <v>1.0509999999999999</v>
      </c>
      <c r="Q3833">
        <v>1.042</v>
      </c>
      <c r="R3833">
        <v>0.66</v>
      </c>
      <c r="S3833">
        <v>0.30399999999999999</v>
      </c>
    </row>
    <row r="3834" spans="1:19" x14ac:dyDescent="0.3">
      <c r="A3834">
        <v>600</v>
      </c>
      <c r="B3834">
        <v>-0.42299999999999999</v>
      </c>
      <c r="C3834">
        <v>-1.423</v>
      </c>
      <c r="D3834">
        <v>-2.4180000000000001</v>
      </c>
      <c r="E3834">
        <v>-3.0779999999999998</v>
      </c>
      <c r="F3834">
        <v>-3.16</v>
      </c>
      <c r="G3834">
        <v>2.5</v>
      </c>
      <c r="H3834">
        <v>0</v>
      </c>
      <c r="I3834">
        <v>2.766</v>
      </c>
      <c r="J3834">
        <v>-0.43</v>
      </c>
      <c r="K3834">
        <v>-1.4259999999999999</v>
      </c>
      <c r="L3834">
        <v>-2.4159999999999999</v>
      </c>
      <c r="M3834">
        <v>-3.0870000000000002</v>
      </c>
      <c r="N3834">
        <v>-3.19</v>
      </c>
      <c r="O3834">
        <v>1.05</v>
      </c>
      <c r="P3834">
        <v>1.0509999999999999</v>
      </c>
      <c r="Q3834">
        <v>1.0409999999999999</v>
      </c>
      <c r="R3834">
        <v>0.66500000000000004</v>
      </c>
      <c r="S3834">
        <v>0.30499999999999999</v>
      </c>
    </row>
    <row r="3836" spans="1:19" x14ac:dyDescent="0.3">
      <c r="A3836" t="s">
        <v>0</v>
      </c>
      <c r="B3836" t="s">
        <v>296</v>
      </c>
    </row>
    <row r="3837" spans="1:19" x14ac:dyDescent="0.3">
      <c r="A3837">
        <v>0</v>
      </c>
      <c r="B3837">
        <v>-0.42299999999999999</v>
      </c>
      <c r="C3837">
        <v>-1.423</v>
      </c>
      <c r="D3837">
        <v>-2.4180000000000001</v>
      </c>
      <c r="E3837">
        <v>-3.0779999999999998</v>
      </c>
      <c r="F3837">
        <v>-3.16</v>
      </c>
      <c r="G3837">
        <v>2.5</v>
      </c>
      <c r="H3837">
        <v>0</v>
      </c>
      <c r="I3837">
        <v>2.5259999999999998</v>
      </c>
      <c r="J3837">
        <v>-0.42299999999999999</v>
      </c>
      <c r="K3837">
        <v>-1.423</v>
      </c>
      <c r="L3837">
        <v>-2.4180000000000001</v>
      </c>
      <c r="M3837">
        <v>-3.0779999999999998</v>
      </c>
      <c r="N3837">
        <v>-3.16</v>
      </c>
      <c r="O3837">
        <v>1.0389999999999999</v>
      </c>
      <c r="P3837">
        <v>1.0389999999999999</v>
      </c>
      <c r="Q3837">
        <v>1.0289999999999999</v>
      </c>
      <c r="R3837">
        <v>0.63400000000000001</v>
      </c>
      <c r="S3837">
        <v>0.25600000000000001</v>
      </c>
    </row>
    <row r="3838" spans="1:19" x14ac:dyDescent="0.3">
      <c r="A3838">
        <v>60</v>
      </c>
      <c r="B3838">
        <v>-0.42299999999999999</v>
      </c>
      <c r="C3838">
        <v>-1.423</v>
      </c>
      <c r="D3838">
        <v>-2.4180000000000001</v>
      </c>
      <c r="E3838">
        <v>-3.0779999999999998</v>
      </c>
      <c r="F3838">
        <v>-3.16</v>
      </c>
      <c r="G3838">
        <v>2.5</v>
      </c>
      <c r="H3838">
        <v>0</v>
      </c>
      <c r="I3838">
        <v>2.5259999999999998</v>
      </c>
      <c r="J3838">
        <v>-0.42599999999999999</v>
      </c>
      <c r="K3838">
        <v>-1.423</v>
      </c>
      <c r="L3838">
        <v>-2.4180000000000001</v>
      </c>
      <c r="M3838">
        <v>-3.0779999999999998</v>
      </c>
      <c r="N3838">
        <v>-3.16</v>
      </c>
      <c r="O3838">
        <v>1.0429999999999999</v>
      </c>
      <c r="P3838">
        <v>1.0489999999999999</v>
      </c>
      <c r="Q3838">
        <v>1.0389999999999999</v>
      </c>
      <c r="R3838">
        <v>0.63700000000000001</v>
      </c>
      <c r="S3838">
        <v>0.25700000000000001</v>
      </c>
    </row>
    <row r="3839" spans="1:19" x14ac:dyDescent="0.3">
      <c r="A3839">
        <v>120</v>
      </c>
      <c r="B3839">
        <v>-0.42299999999999999</v>
      </c>
      <c r="C3839">
        <v>-1.423</v>
      </c>
      <c r="D3839">
        <v>-2.4180000000000001</v>
      </c>
      <c r="E3839">
        <v>-3.0779999999999998</v>
      </c>
      <c r="F3839">
        <v>-3.16</v>
      </c>
      <c r="G3839">
        <v>2.5</v>
      </c>
      <c r="H3839">
        <v>0</v>
      </c>
      <c r="I3839">
        <v>2.5259999999999998</v>
      </c>
      <c r="J3839">
        <v>-0.42699999999999999</v>
      </c>
      <c r="K3839">
        <v>-1.423</v>
      </c>
      <c r="L3839">
        <v>-2.4169999999999998</v>
      </c>
      <c r="M3839">
        <v>-3.077</v>
      </c>
      <c r="N3839">
        <v>-3.16</v>
      </c>
      <c r="O3839">
        <v>1.0449999999999999</v>
      </c>
      <c r="P3839">
        <v>1.0509999999999999</v>
      </c>
      <c r="Q3839">
        <v>1.04</v>
      </c>
      <c r="R3839">
        <v>0.63900000000000001</v>
      </c>
      <c r="S3839">
        <v>0.25800000000000001</v>
      </c>
    </row>
    <row r="3840" spans="1:19" x14ac:dyDescent="0.3">
      <c r="A3840">
        <v>180</v>
      </c>
      <c r="B3840">
        <v>-0.42299999999999999</v>
      </c>
      <c r="C3840">
        <v>-1.423</v>
      </c>
      <c r="D3840">
        <v>-2.4180000000000001</v>
      </c>
      <c r="E3840">
        <v>-3.0779999999999998</v>
      </c>
      <c r="F3840">
        <v>-3.16</v>
      </c>
      <c r="G3840">
        <v>2.5</v>
      </c>
      <c r="H3840">
        <v>0</v>
      </c>
      <c r="I3840">
        <v>2.5259999999999998</v>
      </c>
      <c r="J3840">
        <v>-0.42799999999999999</v>
      </c>
      <c r="K3840">
        <v>-1.423</v>
      </c>
      <c r="L3840">
        <v>-2.4169999999999998</v>
      </c>
      <c r="M3840">
        <v>-3.077</v>
      </c>
      <c r="N3840">
        <v>-3.16</v>
      </c>
      <c r="O3840">
        <v>1.0469999999999999</v>
      </c>
      <c r="P3840">
        <v>1.054</v>
      </c>
      <c r="Q3840">
        <v>1.04</v>
      </c>
      <c r="R3840">
        <v>0.64</v>
      </c>
      <c r="S3840">
        <v>0.25800000000000001</v>
      </c>
    </row>
    <row r="3841" spans="1:19" x14ac:dyDescent="0.3">
      <c r="A3841">
        <v>240</v>
      </c>
      <c r="B3841">
        <v>-0.42299999999999999</v>
      </c>
      <c r="C3841">
        <v>-1.423</v>
      </c>
      <c r="D3841">
        <v>-2.4180000000000001</v>
      </c>
      <c r="E3841">
        <v>-3.0779999999999998</v>
      </c>
      <c r="F3841">
        <v>-3.16</v>
      </c>
      <c r="G3841">
        <v>2.5</v>
      </c>
      <c r="H3841">
        <v>0</v>
      </c>
      <c r="I3841">
        <v>2.5259999999999998</v>
      </c>
      <c r="J3841">
        <v>-0.42899999999999999</v>
      </c>
      <c r="K3841">
        <v>-1.423</v>
      </c>
      <c r="L3841">
        <v>-2.4169999999999998</v>
      </c>
      <c r="M3841">
        <v>-3.077</v>
      </c>
      <c r="N3841">
        <v>-3.16</v>
      </c>
      <c r="O3841">
        <v>1.048</v>
      </c>
      <c r="P3841">
        <v>1.054</v>
      </c>
      <c r="Q3841">
        <v>1.0409999999999999</v>
      </c>
      <c r="R3841">
        <v>0.64</v>
      </c>
      <c r="S3841">
        <v>0.25800000000000001</v>
      </c>
    </row>
    <row r="3842" spans="1:19" x14ac:dyDescent="0.3">
      <c r="A3842">
        <v>300</v>
      </c>
      <c r="B3842">
        <v>-0.42299999999999999</v>
      </c>
      <c r="C3842">
        <v>-1.423</v>
      </c>
      <c r="D3842">
        <v>-2.4180000000000001</v>
      </c>
      <c r="E3842">
        <v>-3.0779999999999998</v>
      </c>
      <c r="F3842">
        <v>-3.16</v>
      </c>
      <c r="G3842">
        <v>2.5</v>
      </c>
      <c r="H3842">
        <v>0</v>
      </c>
      <c r="I3842">
        <v>2.5259999999999998</v>
      </c>
      <c r="J3842">
        <v>-0.42899999999999999</v>
      </c>
      <c r="K3842">
        <v>-1.423</v>
      </c>
      <c r="L3842">
        <v>-2.4169999999999998</v>
      </c>
      <c r="M3842">
        <v>-3.077</v>
      </c>
      <c r="N3842">
        <v>-3.16</v>
      </c>
      <c r="O3842">
        <v>1.0489999999999999</v>
      </c>
      <c r="P3842">
        <v>1.0529999999999999</v>
      </c>
      <c r="Q3842">
        <v>1.0409999999999999</v>
      </c>
      <c r="R3842">
        <v>0.64</v>
      </c>
      <c r="S3842">
        <v>0.25900000000000001</v>
      </c>
    </row>
    <row r="3843" spans="1:19" x14ac:dyDescent="0.3">
      <c r="A3843">
        <v>360</v>
      </c>
      <c r="B3843">
        <v>-0.42299999999999999</v>
      </c>
      <c r="C3843">
        <v>-1.423</v>
      </c>
      <c r="D3843">
        <v>-2.4180000000000001</v>
      </c>
      <c r="E3843">
        <v>-3.0779999999999998</v>
      </c>
      <c r="F3843">
        <v>-3.16</v>
      </c>
      <c r="G3843">
        <v>2.5</v>
      </c>
      <c r="H3843">
        <v>0</v>
      </c>
      <c r="I3843">
        <v>2.5259999999999998</v>
      </c>
      <c r="J3843">
        <v>-0.42899999999999999</v>
      </c>
      <c r="K3843">
        <v>-1.4239999999999999</v>
      </c>
      <c r="L3843">
        <v>-2.4169999999999998</v>
      </c>
      <c r="M3843">
        <v>-3.077</v>
      </c>
      <c r="N3843">
        <v>-3.16</v>
      </c>
      <c r="O3843">
        <v>1.0489999999999999</v>
      </c>
      <c r="P3843">
        <v>1.0529999999999999</v>
      </c>
      <c r="Q3843">
        <v>1.0409999999999999</v>
      </c>
      <c r="R3843">
        <v>0.64100000000000001</v>
      </c>
      <c r="S3843">
        <v>0.26</v>
      </c>
    </row>
    <row r="3844" spans="1:19" x14ac:dyDescent="0.3">
      <c r="A3844">
        <v>420</v>
      </c>
      <c r="B3844">
        <v>-0.42299999999999999</v>
      </c>
      <c r="C3844">
        <v>-1.423</v>
      </c>
      <c r="D3844">
        <v>-2.4180000000000001</v>
      </c>
      <c r="E3844">
        <v>-3.0779999999999998</v>
      </c>
      <c r="F3844">
        <v>-3.16</v>
      </c>
      <c r="G3844">
        <v>2.5</v>
      </c>
      <c r="H3844">
        <v>0</v>
      </c>
      <c r="I3844">
        <v>2.5259999999999998</v>
      </c>
      <c r="J3844">
        <v>-0.43</v>
      </c>
      <c r="K3844">
        <v>-1.4239999999999999</v>
      </c>
      <c r="L3844">
        <v>-2.4159999999999999</v>
      </c>
      <c r="M3844">
        <v>-3.0779999999999998</v>
      </c>
      <c r="N3844">
        <v>-3.16</v>
      </c>
      <c r="O3844">
        <v>1.05</v>
      </c>
      <c r="P3844">
        <v>1.052</v>
      </c>
      <c r="Q3844">
        <v>1.0409999999999999</v>
      </c>
      <c r="R3844">
        <v>0.64200000000000002</v>
      </c>
      <c r="S3844">
        <v>0.26</v>
      </c>
    </row>
    <row r="3845" spans="1:19" x14ac:dyDescent="0.3">
      <c r="A3845">
        <v>480</v>
      </c>
      <c r="B3845">
        <v>-0.42299999999999999</v>
      </c>
      <c r="C3845">
        <v>-1.423</v>
      </c>
      <c r="D3845">
        <v>-2.4180000000000001</v>
      </c>
      <c r="E3845">
        <v>-3.0779999999999998</v>
      </c>
      <c r="F3845">
        <v>-3.16</v>
      </c>
      <c r="G3845">
        <v>2.5</v>
      </c>
      <c r="H3845">
        <v>0</v>
      </c>
      <c r="I3845">
        <v>2.5259999999999998</v>
      </c>
      <c r="J3845">
        <v>-0.43</v>
      </c>
      <c r="K3845">
        <v>-1.425</v>
      </c>
      <c r="L3845">
        <v>-2.4159999999999999</v>
      </c>
      <c r="M3845">
        <v>-3.0779999999999998</v>
      </c>
      <c r="N3845">
        <v>-3.16</v>
      </c>
      <c r="O3845">
        <v>1.05</v>
      </c>
      <c r="P3845">
        <v>1.052</v>
      </c>
      <c r="Q3845">
        <v>1.0409999999999999</v>
      </c>
      <c r="R3845">
        <v>0.64200000000000002</v>
      </c>
      <c r="S3845">
        <v>0.26</v>
      </c>
    </row>
    <row r="3846" spans="1:19" x14ac:dyDescent="0.3">
      <c r="A3846">
        <v>540</v>
      </c>
      <c r="B3846">
        <v>-0.42299999999999999</v>
      </c>
      <c r="C3846">
        <v>-1.423</v>
      </c>
      <c r="D3846">
        <v>-2.4180000000000001</v>
      </c>
      <c r="E3846">
        <v>-3.0779999999999998</v>
      </c>
      <c r="F3846">
        <v>-3.16</v>
      </c>
      <c r="G3846">
        <v>2.5</v>
      </c>
      <c r="H3846">
        <v>0</v>
      </c>
      <c r="I3846">
        <v>2.5259999999999998</v>
      </c>
      <c r="J3846">
        <v>-0.43</v>
      </c>
      <c r="K3846">
        <v>-1.425</v>
      </c>
      <c r="L3846">
        <v>-2.4159999999999999</v>
      </c>
      <c r="M3846">
        <v>-3.0779999999999998</v>
      </c>
      <c r="N3846">
        <v>-3.16</v>
      </c>
      <c r="O3846">
        <v>1.05</v>
      </c>
      <c r="P3846">
        <v>1.0509999999999999</v>
      </c>
      <c r="Q3846">
        <v>1.0409999999999999</v>
      </c>
      <c r="R3846">
        <v>0.64200000000000002</v>
      </c>
      <c r="S3846">
        <v>0.26</v>
      </c>
    </row>
    <row r="3847" spans="1:19" x14ac:dyDescent="0.3">
      <c r="A3847">
        <v>600</v>
      </c>
      <c r="B3847">
        <v>-0.42299999999999999</v>
      </c>
      <c r="C3847">
        <v>-1.423</v>
      </c>
      <c r="D3847">
        <v>-2.4180000000000001</v>
      </c>
      <c r="E3847">
        <v>-3.0779999999999998</v>
      </c>
      <c r="F3847">
        <v>-3.16</v>
      </c>
      <c r="G3847">
        <v>2.5</v>
      </c>
      <c r="H3847">
        <v>0</v>
      </c>
      <c r="I3847">
        <v>2.5259999999999998</v>
      </c>
      <c r="J3847">
        <v>-0.43</v>
      </c>
      <c r="K3847">
        <v>-1.4259999999999999</v>
      </c>
      <c r="L3847">
        <v>-2.4159999999999999</v>
      </c>
      <c r="M3847">
        <v>-3.0779999999999998</v>
      </c>
      <c r="N3847">
        <v>-3.16</v>
      </c>
      <c r="O3847">
        <v>1.05</v>
      </c>
      <c r="P3847">
        <v>1.0509999999999999</v>
      </c>
      <c r="Q3847">
        <v>1.0409999999999999</v>
      </c>
      <c r="R3847">
        <v>0.64200000000000002</v>
      </c>
      <c r="S3847">
        <v>0.26</v>
      </c>
    </row>
    <row r="3849" spans="1:19" x14ac:dyDescent="0.3">
      <c r="A3849" t="s">
        <v>0</v>
      </c>
      <c r="B3849" t="s">
        <v>297</v>
      </c>
    </row>
    <row r="3850" spans="1:19" x14ac:dyDescent="0.3">
      <c r="A3850">
        <v>0</v>
      </c>
      <c r="B3850">
        <v>-0.42299999999999999</v>
      </c>
      <c r="C3850">
        <v>-1.423</v>
      </c>
      <c r="D3850">
        <v>-2.4180000000000001</v>
      </c>
      <c r="E3850">
        <v>-3.0779999999999998</v>
      </c>
      <c r="F3850">
        <v>-3.16</v>
      </c>
      <c r="G3850">
        <v>2.5</v>
      </c>
      <c r="H3850">
        <v>0</v>
      </c>
      <c r="I3850">
        <v>2.2810000000000001</v>
      </c>
      <c r="J3850">
        <v>-0.42299999999999999</v>
      </c>
      <c r="K3850">
        <v>-1.423</v>
      </c>
      <c r="L3850">
        <v>-2.4180000000000001</v>
      </c>
      <c r="M3850">
        <v>-3.0779999999999998</v>
      </c>
      <c r="N3850">
        <v>-3.16</v>
      </c>
      <c r="O3850">
        <v>1.0389999999999999</v>
      </c>
      <c r="P3850">
        <v>1.0389999999999999</v>
      </c>
      <c r="Q3850">
        <v>1.0289999999999999</v>
      </c>
      <c r="R3850">
        <v>0.63400000000000001</v>
      </c>
      <c r="S3850">
        <v>0.25600000000000001</v>
      </c>
    </row>
    <row r="3851" spans="1:19" x14ac:dyDescent="0.3">
      <c r="A3851">
        <v>60</v>
      </c>
      <c r="B3851">
        <v>-0.42299999999999999</v>
      </c>
      <c r="C3851">
        <v>-1.423</v>
      </c>
      <c r="D3851">
        <v>-2.4180000000000001</v>
      </c>
      <c r="E3851">
        <v>-3.0779999999999998</v>
      </c>
      <c r="F3851">
        <v>-3.16</v>
      </c>
      <c r="G3851">
        <v>2.5</v>
      </c>
      <c r="H3851">
        <v>0</v>
      </c>
      <c r="I3851">
        <v>2.2810000000000001</v>
      </c>
      <c r="J3851">
        <v>-0.42599999999999999</v>
      </c>
      <c r="K3851">
        <v>-1.423</v>
      </c>
      <c r="L3851">
        <v>-2.4180000000000001</v>
      </c>
      <c r="M3851">
        <v>-3.0779999999999998</v>
      </c>
      <c r="N3851">
        <v>-3.157</v>
      </c>
      <c r="O3851">
        <v>1.0429999999999999</v>
      </c>
      <c r="P3851">
        <v>1.0489999999999999</v>
      </c>
      <c r="Q3851">
        <v>1.0389999999999999</v>
      </c>
      <c r="R3851">
        <v>0.63800000000000001</v>
      </c>
      <c r="S3851">
        <v>0.249</v>
      </c>
    </row>
    <row r="3852" spans="1:19" x14ac:dyDescent="0.3">
      <c r="A3852">
        <v>120</v>
      </c>
      <c r="B3852">
        <v>-0.42299999999999999</v>
      </c>
      <c r="C3852">
        <v>-1.423</v>
      </c>
      <c r="D3852">
        <v>-2.4180000000000001</v>
      </c>
      <c r="E3852">
        <v>-3.0779999999999998</v>
      </c>
      <c r="F3852">
        <v>-3.16</v>
      </c>
      <c r="G3852">
        <v>2.5</v>
      </c>
      <c r="H3852">
        <v>0</v>
      </c>
      <c r="I3852">
        <v>2.2810000000000001</v>
      </c>
      <c r="J3852">
        <v>-0.42699999999999999</v>
      </c>
      <c r="K3852">
        <v>-1.423</v>
      </c>
      <c r="L3852">
        <v>-2.4169999999999998</v>
      </c>
      <c r="M3852">
        <v>-3.077</v>
      </c>
      <c r="N3852">
        <v>-3.1539999999999999</v>
      </c>
      <c r="O3852">
        <v>1.0449999999999999</v>
      </c>
      <c r="P3852">
        <v>1.0509999999999999</v>
      </c>
      <c r="Q3852">
        <v>1.04</v>
      </c>
      <c r="R3852">
        <v>0.63800000000000001</v>
      </c>
      <c r="S3852">
        <v>0.24299999999999999</v>
      </c>
    </row>
    <row r="3853" spans="1:19" x14ac:dyDescent="0.3">
      <c r="A3853">
        <v>180</v>
      </c>
      <c r="B3853">
        <v>-0.42299999999999999</v>
      </c>
      <c r="C3853">
        <v>-1.423</v>
      </c>
      <c r="D3853">
        <v>-2.4180000000000001</v>
      </c>
      <c r="E3853">
        <v>-3.0779999999999998</v>
      </c>
      <c r="F3853">
        <v>-3.16</v>
      </c>
      <c r="G3853">
        <v>2.5</v>
      </c>
      <c r="H3853">
        <v>0</v>
      </c>
      <c r="I3853">
        <v>2.2810000000000001</v>
      </c>
      <c r="J3853">
        <v>-0.42799999999999999</v>
      </c>
      <c r="K3853">
        <v>-1.423</v>
      </c>
      <c r="L3853">
        <v>-2.4169999999999998</v>
      </c>
      <c r="M3853">
        <v>-3.077</v>
      </c>
      <c r="N3853">
        <v>-3.1509999999999998</v>
      </c>
      <c r="O3853">
        <v>1.0469999999999999</v>
      </c>
      <c r="P3853">
        <v>1.054</v>
      </c>
      <c r="Q3853">
        <v>1.04</v>
      </c>
      <c r="R3853">
        <v>0.63900000000000001</v>
      </c>
      <c r="S3853">
        <v>0.23699999999999999</v>
      </c>
    </row>
    <row r="3854" spans="1:19" x14ac:dyDescent="0.3">
      <c r="A3854">
        <v>240</v>
      </c>
      <c r="B3854">
        <v>-0.42299999999999999</v>
      </c>
      <c r="C3854">
        <v>-1.423</v>
      </c>
      <c r="D3854">
        <v>-2.4180000000000001</v>
      </c>
      <c r="E3854">
        <v>-3.0779999999999998</v>
      </c>
      <c r="F3854">
        <v>-3.16</v>
      </c>
      <c r="G3854">
        <v>2.5</v>
      </c>
      <c r="H3854">
        <v>0</v>
      </c>
      <c r="I3854">
        <v>2.2810000000000001</v>
      </c>
      <c r="J3854">
        <v>-0.42899999999999999</v>
      </c>
      <c r="K3854">
        <v>-1.423</v>
      </c>
      <c r="L3854">
        <v>-2.4169999999999998</v>
      </c>
      <c r="M3854">
        <v>-3.0779999999999998</v>
      </c>
      <c r="N3854">
        <v>-3.1480000000000001</v>
      </c>
      <c r="O3854">
        <v>1.048</v>
      </c>
      <c r="P3854">
        <v>1.054</v>
      </c>
      <c r="Q3854">
        <v>1.0409999999999999</v>
      </c>
      <c r="R3854">
        <v>0.64300000000000002</v>
      </c>
      <c r="S3854">
        <v>0.23100000000000001</v>
      </c>
    </row>
    <row r="3855" spans="1:19" x14ac:dyDescent="0.3">
      <c r="A3855">
        <v>300</v>
      </c>
      <c r="B3855">
        <v>-0.42299999999999999</v>
      </c>
      <c r="C3855">
        <v>-1.423</v>
      </c>
      <c r="D3855">
        <v>-2.4180000000000001</v>
      </c>
      <c r="E3855">
        <v>-3.0779999999999998</v>
      </c>
      <c r="F3855">
        <v>-3.16</v>
      </c>
      <c r="G3855">
        <v>2.5</v>
      </c>
      <c r="H3855">
        <v>0</v>
      </c>
      <c r="I3855">
        <v>2.2810000000000001</v>
      </c>
      <c r="J3855">
        <v>-0.42899999999999999</v>
      </c>
      <c r="K3855">
        <v>-1.423</v>
      </c>
      <c r="L3855">
        <v>-2.4159999999999999</v>
      </c>
      <c r="M3855">
        <v>-3.0779999999999998</v>
      </c>
      <c r="N3855">
        <v>-3.145</v>
      </c>
      <c r="O3855">
        <v>1.0489999999999999</v>
      </c>
      <c r="P3855">
        <v>1.0529999999999999</v>
      </c>
      <c r="Q3855">
        <v>1.04</v>
      </c>
      <c r="R3855">
        <v>0.64300000000000002</v>
      </c>
      <c r="S3855">
        <v>0.22700000000000001</v>
      </c>
    </row>
    <row r="3856" spans="1:19" x14ac:dyDescent="0.3">
      <c r="A3856">
        <v>360</v>
      </c>
      <c r="B3856">
        <v>-0.42299999999999999</v>
      </c>
      <c r="C3856">
        <v>-1.423</v>
      </c>
      <c r="D3856">
        <v>-2.4180000000000001</v>
      </c>
      <c r="E3856">
        <v>-3.0779999999999998</v>
      </c>
      <c r="F3856">
        <v>-3.16</v>
      </c>
      <c r="G3856">
        <v>2.5</v>
      </c>
      <c r="H3856">
        <v>0</v>
      </c>
      <c r="I3856">
        <v>2.2810000000000001</v>
      </c>
      <c r="J3856">
        <v>-0.42899999999999999</v>
      </c>
      <c r="K3856">
        <v>-1.4239999999999999</v>
      </c>
      <c r="L3856">
        <v>-2.4169999999999998</v>
      </c>
      <c r="M3856">
        <v>-3.077</v>
      </c>
      <c r="N3856">
        <v>-3.1419999999999999</v>
      </c>
      <c r="O3856">
        <v>1.0489999999999999</v>
      </c>
      <c r="P3856">
        <v>1.0529999999999999</v>
      </c>
      <c r="Q3856">
        <v>1.0409999999999999</v>
      </c>
      <c r="R3856">
        <v>0.63900000000000001</v>
      </c>
      <c r="S3856">
        <v>0.224</v>
      </c>
    </row>
    <row r="3857" spans="1:19" x14ac:dyDescent="0.3">
      <c r="A3857">
        <v>420</v>
      </c>
      <c r="B3857">
        <v>-0.42299999999999999</v>
      </c>
      <c r="C3857">
        <v>-1.423</v>
      </c>
      <c r="D3857">
        <v>-2.4180000000000001</v>
      </c>
      <c r="E3857">
        <v>-3.0779999999999998</v>
      </c>
      <c r="F3857">
        <v>-3.16</v>
      </c>
      <c r="G3857">
        <v>2.5</v>
      </c>
      <c r="H3857">
        <v>0</v>
      </c>
      <c r="I3857">
        <v>2.2810000000000001</v>
      </c>
      <c r="J3857">
        <v>-0.43</v>
      </c>
      <c r="K3857">
        <v>-1.4239999999999999</v>
      </c>
      <c r="L3857">
        <v>-2.4169999999999998</v>
      </c>
      <c r="M3857">
        <v>-3.0750000000000002</v>
      </c>
      <c r="N3857">
        <v>-3.1389999999999998</v>
      </c>
      <c r="O3857">
        <v>1.05</v>
      </c>
      <c r="P3857">
        <v>1.052</v>
      </c>
      <c r="Q3857">
        <v>1.042</v>
      </c>
      <c r="R3857">
        <v>0.63400000000000001</v>
      </c>
      <c r="S3857">
        <v>0.222</v>
      </c>
    </row>
    <row r="3858" spans="1:19" x14ac:dyDescent="0.3">
      <c r="A3858">
        <v>480</v>
      </c>
      <c r="B3858">
        <v>-0.42299999999999999</v>
      </c>
      <c r="C3858">
        <v>-1.423</v>
      </c>
      <c r="D3858">
        <v>-2.4180000000000001</v>
      </c>
      <c r="E3858">
        <v>-3.0779999999999998</v>
      </c>
      <c r="F3858">
        <v>-3.16</v>
      </c>
      <c r="G3858">
        <v>2.5</v>
      </c>
      <c r="H3858">
        <v>0</v>
      </c>
      <c r="I3858">
        <v>2.2810000000000001</v>
      </c>
      <c r="J3858">
        <v>-0.43</v>
      </c>
      <c r="K3858">
        <v>-1.425</v>
      </c>
      <c r="L3858">
        <v>-2.4159999999999999</v>
      </c>
      <c r="M3858">
        <v>-3.073</v>
      </c>
      <c r="N3858">
        <v>-3.1360000000000001</v>
      </c>
      <c r="O3858">
        <v>1.05</v>
      </c>
      <c r="P3858">
        <v>1.0509999999999999</v>
      </c>
      <c r="Q3858">
        <v>1.0409999999999999</v>
      </c>
      <c r="R3858">
        <v>0.628</v>
      </c>
      <c r="S3858">
        <v>0.219</v>
      </c>
    </row>
    <row r="3859" spans="1:19" x14ac:dyDescent="0.3">
      <c r="A3859">
        <v>540</v>
      </c>
      <c r="B3859">
        <v>-0.42299999999999999</v>
      </c>
      <c r="C3859">
        <v>-1.423</v>
      </c>
      <c r="D3859">
        <v>-2.4180000000000001</v>
      </c>
      <c r="E3859">
        <v>-3.0779999999999998</v>
      </c>
      <c r="F3859">
        <v>-3.16</v>
      </c>
      <c r="G3859">
        <v>2.5</v>
      </c>
      <c r="H3859">
        <v>0</v>
      </c>
      <c r="I3859">
        <v>2.2810000000000001</v>
      </c>
      <c r="J3859">
        <v>-0.43</v>
      </c>
      <c r="K3859">
        <v>-1.425</v>
      </c>
      <c r="L3859">
        <v>-2.4159999999999999</v>
      </c>
      <c r="M3859">
        <v>-3.07</v>
      </c>
      <c r="N3859">
        <v>-3.133</v>
      </c>
      <c r="O3859">
        <v>1.05</v>
      </c>
      <c r="P3859">
        <v>1.0509999999999999</v>
      </c>
      <c r="Q3859">
        <v>1.04</v>
      </c>
      <c r="R3859">
        <v>0.622</v>
      </c>
      <c r="S3859">
        <v>0.217</v>
      </c>
    </row>
    <row r="3860" spans="1:19" x14ac:dyDescent="0.3">
      <c r="A3860">
        <v>600</v>
      </c>
      <c r="B3860">
        <v>-0.42299999999999999</v>
      </c>
      <c r="C3860">
        <v>-1.423</v>
      </c>
      <c r="D3860">
        <v>-2.4180000000000001</v>
      </c>
      <c r="E3860">
        <v>-3.0779999999999998</v>
      </c>
      <c r="F3860">
        <v>-3.16</v>
      </c>
      <c r="G3860">
        <v>2.5</v>
      </c>
      <c r="H3860">
        <v>0</v>
      </c>
      <c r="I3860">
        <v>2.2810000000000001</v>
      </c>
      <c r="J3860">
        <v>-0.43</v>
      </c>
      <c r="K3860">
        <v>-1.4259999999999999</v>
      </c>
      <c r="L3860">
        <v>-2.4159999999999999</v>
      </c>
      <c r="M3860">
        <v>-3.0680000000000001</v>
      </c>
      <c r="N3860">
        <v>-3.13</v>
      </c>
      <c r="O3860">
        <v>1.05</v>
      </c>
      <c r="P3860">
        <v>1.0509999999999999</v>
      </c>
      <c r="Q3860">
        <v>1.04</v>
      </c>
      <c r="R3860">
        <v>0.61699999999999999</v>
      </c>
      <c r="S3860">
        <v>0.215</v>
      </c>
    </row>
    <row r="3862" spans="1:19" x14ac:dyDescent="0.3">
      <c r="A3862" t="s">
        <v>0</v>
      </c>
      <c r="B3862" t="s">
        <v>298</v>
      </c>
    </row>
    <row r="3863" spans="1:19" x14ac:dyDescent="0.3">
      <c r="A3863">
        <v>0</v>
      </c>
      <c r="B3863">
        <v>-0.42299999999999999</v>
      </c>
      <c r="C3863">
        <v>-1.423</v>
      </c>
      <c r="D3863">
        <v>-2.42</v>
      </c>
      <c r="E3863">
        <v>-3.1389999999999998</v>
      </c>
      <c r="F3863">
        <v>-3.24</v>
      </c>
      <c r="G3863">
        <v>2.5</v>
      </c>
      <c r="H3863">
        <v>0.01</v>
      </c>
      <c r="I3863">
        <v>2.7450000000000001</v>
      </c>
      <c r="J3863">
        <v>-0.42299999999999999</v>
      </c>
      <c r="K3863">
        <v>-1.423</v>
      </c>
      <c r="L3863">
        <v>-2.42</v>
      </c>
      <c r="M3863">
        <v>-3.1389999999999998</v>
      </c>
      <c r="N3863">
        <v>-3.24</v>
      </c>
      <c r="O3863">
        <v>1.0389999999999999</v>
      </c>
      <c r="P3863">
        <v>1.0389999999999999</v>
      </c>
      <c r="Q3863">
        <v>1.0329999999999999</v>
      </c>
      <c r="R3863">
        <v>0.68500000000000005</v>
      </c>
      <c r="S3863">
        <v>0.27300000000000002</v>
      </c>
    </row>
    <row r="3864" spans="1:19" x14ac:dyDescent="0.3">
      <c r="A3864">
        <v>60</v>
      </c>
      <c r="B3864">
        <v>-0.42299999999999999</v>
      </c>
      <c r="C3864">
        <v>-1.423</v>
      </c>
      <c r="D3864">
        <v>-2.42</v>
      </c>
      <c r="E3864">
        <v>-3.1389999999999998</v>
      </c>
      <c r="F3864">
        <v>-3.24</v>
      </c>
      <c r="G3864">
        <v>2.5</v>
      </c>
      <c r="H3864">
        <v>0.01</v>
      </c>
      <c r="I3864">
        <v>2.7450000000000001</v>
      </c>
      <c r="J3864">
        <v>-0.42499999999999999</v>
      </c>
      <c r="K3864">
        <v>-1.423</v>
      </c>
      <c r="L3864">
        <v>-2.42</v>
      </c>
      <c r="M3864">
        <v>-3.1379999999999999</v>
      </c>
      <c r="N3864">
        <v>-3.2429999999999999</v>
      </c>
      <c r="O3864">
        <v>1.0449999999999999</v>
      </c>
      <c r="P3864">
        <v>1.05</v>
      </c>
      <c r="Q3864">
        <v>1.0429999999999999</v>
      </c>
      <c r="R3864">
        <v>0.68899999999999995</v>
      </c>
      <c r="S3864">
        <v>0.28199999999999997</v>
      </c>
    </row>
    <row r="3865" spans="1:19" x14ac:dyDescent="0.3">
      <c r="A3865">
        <v>120</v>
      </c>
      <c r="B3865">
        <v>-0.42299999999999999</v>
      </c>
      <c r="C3865">
        <v>-1.423</v>
      </c>
      <c r="D3865">
        <v>-2.42</v>
      </c>
      <c r="E3865">
        <v>-3.1389999999999998</v>
      </c>
      <c r="F3865">
        <v>-3.24</v>
      </c>
      <c r="G3865">
        <v>2.5</v>
      </c>
      <c r="H3865">
        <v>0.01</v>
      </c>
      <c r="I3865">
        <v>2.7450000000000001</v>
      </c>
      <c r="J3865">
        <v>-0.42499999999999999</v>
      </c>
      <c r="K3865">
        <v>-1.423</v>
      </c>
      <c r="L3865">
        <v>-2.42</v>
      </c>
      <c r="M3865">
        <v>-3.1379999999999999</v>
      </c>
      <c r="N3865">
        <v>-3.246</v>
      </c>
      <c r="O3865">
        <v>1.05</v>
      </c>
      <c r="P3865">
        <v>1.0509999999999999</v>
      </c>
      <c r="Q3865">
        <v>1.0449999999999999</v>
      </c>
      <c r="R3865">
        <v>0.69299999999999995</v>
      </c>
      <c r="S3865">
        <v>0.28999999999999998</v>
      </c>
    </row>
    <row r="3866" spans="1:19" x14ac:dyDescent="0.3">
      <c r="A3866">
        <v>180</v>
      </c>
      <c r="B3866">
        <v>-0.42299999999999999</v>
      </c>
      <c r="C3866">
        <v>-1.423</v>
      </c>
      <c r="D3866">
        <v>-2.42</v>
      </c>
      <c r="E3866">
        <v>-3.1389999999999998</v>
      </c>
      <c r="F3866">
        <v>-3.24</v>
      </c>
      <c r="G3866">
        <v>2.5</v>
      </c>
      <c r="H3866">
        <v>0.01</v>
      </c>
      <c r="I3866">
        <v>2.7450000000000001</v>
      </c>
      <c r="J3866">
        <v>-0.42499999999999999</v>
      </c>
      <c r="K3866">
        <v>-1.423</v>
      </c>
      <c r="L3866">
        <v>-2.42</v>
      </c>
      <c r="M3866">
        <v>-3.1379999999999999</v>
      </c>
      <c r="N3866">
        <v>-3.2490000000000001</v>
      </c>
      <c r="O3866">
        <v>1.0529999999999999</v>
      </c>
      <c r="P3866">
        <v>1.0529999999999999</v>
      </c>
      <c r="Q3866">
        <v>1.044</v>
      </c>
      <c r="R3866">
        <v>0.69299999999999995</v>
      </c>
      <c r="S3866">
        <v>0.29599999999999999</v>
      </c>
    </row>
    <row r="3867" spans="1:19" x14ac:dyDescent="0.3">
      <c r="A3867">
        <v>240</v>
      </c>
      <c r="B3867">
        <v>-0.42299999999999999</v>
      </c>
      <c r="C3867">
        <v>-1.423</v>
      </c>
      <c r="D3867">
        <v>-2.42</v>
      </c>
      <c r="E3867">
        <v>-3.1389999999999998</v>
      </c>
      <c r="F3867">
        <v>-3.24</v>
      </c>
      <c r="G3867">
        <v>2.5</v>
      </c>
      <c r="H3867">
        <v>0.01</v>
      </c>
      <c r="I3867">
        <v>2.7450000000000001</v>
      </c>
      <c r="J3867">
        <v>-0.42399999999999999</v>
      </c>
      <c r="K3867">
        <v>-1.423</v>
      </c>
      <c r="L3867">
        <v>-2.419</v>
      </c>
      <c r="M3867">
        <v>-3.137</v>
      </c>
      <c r="N3867">
        <v>-3.2519999999999998</v>
      </c>
      <c r="O3867">
        <v>1.056</v>
      </c>
      <c r="P3867">
        <v>1.054</v>
      </c>
      <c r="Q3867">
        <v>1.0449999999999999</v>
      </c>
      <c r="R3867">
        <v>0.69</v>
      </c>
      <c r="S3867">
        <v>0.30199999999999999</v>
      </c>
    </row>
    <row r="3868" spans="1:19" x14ac:dyDescent="0.3">
      <c r="A3868">
        <v>300</v>
      </c>
      <c r="B3868">
        <v>-0.42299999999999999</v>
      </c>
      <c r="C3868">
        <v>-1.423</v>
      </c>
      <c r="D3868">
        <v>-2.42</v>
      </c>
      <c r="E3868">
        <v>-3.1389999999999998</v>
      </c>
      <c r="F3868">
        <v>-3.24</v>
      </c>
      <c r="G3868">
        <v>2.5</v>
      </c>
      <c r="H3868">
        <v>0.01</v>
      </c>
      <c r="I3868">
        <v>2.7450000000000001</v>
      </c>
      <c r="J3868">
        <v>-0.42199999999999999</v>
      </c>
      <c r="K3868">
        <v>-1.4239999999999999</v>
      </c>
      <c r="L3868">
        <v>-2.42</v>
      </c>
      <c r="M3868">
        <v>-3.137</v>
      </c>
      <c r="N3868">
        <v>-3.2549999999999999</v>
      </c>
      <c r="O3868">
        <v>1.0580000000000001</v>
      </c>
      <c r="P3868">
        <v>1.054</v>
      </c>
      <c r="Q3868">
        <v>1.046</v>
      </c>
      <c r="R3868">
        <v>0.69</v>
      </c>
      <c r="S3868">
        <v>0.308</v>
      </c>
    </row>
    <row r="3869" spans="1:19" x14ac:dyDescent="0.3">
      <c r="A3869">
        <v>360</v>
      </c>
      <c r="B3869">
        <v>-0.42299999999999999</v>
      </c>
      <c r="C3869">
        <v>-1.423</v>
      </c>
      <c r="D3869">
        <v>-2.42</v>
      </c>
      <c r="E3869">
        <v>-3.1389999999999998</v>
      </c>
      <c r="F3869">
        <v>-3.24</v>
      </c>
      <c r="G3869">
        <v>2.5</v>
      </c>
      <c r="H3869">
        <v>0.01</v>
      </c>
      <c r="I3869">
        <v>2.7450000000000001</v>
      </c>
      <c r="J3869">
        <v>-0.42099999999999999</v>
      </c>
      <c r="K3869">
        <v>-1.4239999999999999</v>
      </c>
      <c r="L3869">
        <v>-2.419</v>
      </c>
      <c r="M3869">
        <v>-3.1379999999999999</v>
      </c>
      <c r="N3869">
        <v>-3.258</v>
      </c>
      <c r="O3869">
        <v>1.06</v>
      </c>
      <c r="P3869">
        <v>1.0529999999999999</v>
      </c>
      <c r="Q3869">
        <v>1.0449999999999999</v>
      </c>
      <c r="R3869">
        <v>0.69499999999999995</v>
      </c>
      <c r="S3869">
        <v>0.313</v>
      </c>
    </row>
    <row r="3870" spans="1:19" x14ac:dyDescent="0.3">
      <c r="A3870">
        <v>420</v>
      </c>
      <c r="B3870">
        <v>-0.42299999999999999</v>
      </c>
      <c r="C3870">
        <v>-1.423</v>
      </c>
      <c r="D3870">
        <v>-2.42</v>
      </c>
      <c r="E3870">
        <v>-3.1389999999999998</v>
      </c>
      <c r="F3870">
        <v>-3.24</v>
      </c>
      <c r="G3870">
        <v>2.5</v>
      </c>
      <c r="H3870">
        <v>0.01</v>
      </c>
      <c r="I3870">
        <v>2.7450000000000001</v>
      </c>
      <c r="J3870">
        <v>-0.42</v>
      </c>
      <c r="K3870">
        <v>-1.4239999999999999</v>
      </c>
      <c r="L3870">
        <v>-2.419</v>
      </c>
      <c r="M3870">
        <v>-3.14</v>
      </c>
      <c r="N3870">
        <v>-3.2610000000000001</v>
      </c>
      <c r="O3870">
        <v>1.0609999999999999</v>
      </c>
      <c r="P3870">
        <v>1.0529999999999999</v>
      </c>
      <c r="Q3870">
        <v>1.0449999999999999</v>
      </c>
      <c r="R3870">
        <v>0.69899999999999995</v>
      </c>
      <c r="S3870">
        <v>0.316</v>
      </c>
    </row>
    <row r="3871" spans="1:19" x14ac:dyDescent="0.3">
      <c r="A3871">
        <v>480</v>
      </c>
      <c r="B3871">
        <v>-0.42299999999999999</v>
      </c>
      <c r="C3871">
        <v>-1.423</v>
      </c>
      <c r="D3871">
        <v>-2.42</v>
      </c>
      <c r="E3871">
        <v>-3.1389999999999998</v>
      </c>
      <c r="F3871">
        <v>-3.24</v>
      </c>
      <c r="G3871">
        <v>2.5</v>
      </c>
      <c r="H3871">
        <v>0.01</v>
      </c>
      <c r="I3871">
        <v>2.7450000000000001</v>
      </c>
      <c r="J3871">
        <v>-0.41799999999999998</v>
      </c>
      <c r="K3871">
        <v>-1.4239999999999999</v>
      </c>
      <c r="L3871">
        <v>-2.419</v>
      </c>
      <c r="M3871">
        <v>-3.1419999999999999</v>
      </c>
      <c r="N3871">
        <v>-3.2639999999999998</v>
      </c>
      <c r="O3871">
        <v>1.0629999999999999</v>
      </c>
      <c r="P3871">
        <v>1.0529999999999999</v>
      </c>
      <c r="Q3871">
        <v>1.0449999999999999</v>
      </c>
      <c r="R3871">
        <v>0.70399999999999996</v>
      </c>
      <c r="S3871">
        <v>0.31900000000000001</v>
      </c>
    </row>
    <row r="3872" spans="1:19" x14ac:dyDescent="0.3">
      <c r="A3872">
        <v>540</v>
      </c>
      <c r="B3872">
        <v>-0.42299999999999999</v>
      </c>
      <c r="C3872">
        <v>-1.423</v>
      </c>
      <c r="D3872">
        <v>-2.42</v>
      </c>
      <c r="E3872">
        <v>-3.1389999999999998</v>
      </c>
      <c r="F3872">
        <v>-3.24</v>
      </c>
      <c r="G3872">
        <v>2.5</v>
      </c>
      <c r="H3872">
        <v>0.01</v>
      </c>
      <c r="I3872">
        <v>2.7450000000000001</v>
      </c>
      <c r="J3872">
        <v>-0.41599999999999998</v>
      </c>
      <c r="K3872">
        <v>-1.4239999999999999</v>
      </c>
      <c r="L3872">
        <v>-2.419</v>
      </c>
      <c r="M3872">
        <v>-3.1440000000000001</v>
      </c>
      <c r="N3872">
        <v>-3.2669999999999999</v>
      </c>
      <c r="O3872">
        <v>1.0640000000000001</v>
      </c>
      <c r="P3872">
        <v>1.0529999999999999</v>
      </c>
      <c r="Q3872">
        <v>1.046</v>
      </c>
      <c r="R3872">
        <v>0.70899999999999996</v>
      </c>
      <c r="S3872">
        <v>0.32100000000000001</v>
      </c>
    </row>
    <row r="3873" spans="1:19" x14ac:dyDescent="0.3">
      <c r="A3873">
        <v>600</v>
      </c>
      <c r="B3873">
        <v>-0.42299999999999999</v>
      </c>
      <c r="C3873">
        <v>-1.423</v>
      </c>
      <c r="D3873">
        <v>-2.42</v>
      </c>
      <c r="E3873">
        <v>-3.1389999999999998</v>
      </c>
      <c r="F3873">
        <v>-3.24</v>
      </c>
      <c r="G3873">
        <v>2.5</v>
      </c>
      <c r="H3873">
        <v>0.01</v>
      </c>
      <c r="I3873">
        <v>2.7450000000000001</v>
      </c>
      <c r="J3873">
        <v>-0.41499999999999998</v>
      </c>
      <c r="K3873">
        <v>-1.423</v>
      </c>
      <c r="L3873">
        <v>-2.419</v>
      </c>
      <c r="M3873">
        <v>-3.1459999999999999</v>
      </c>
      <c r="N3873">
        <v>-3.27</v>
      </c>
      <c r="O3873">
        <v>1.0649999999999999</v>
      </c>
      <c r="P3873">
        <v>1.054</v>
      </c>
      <c r="Q3873">
        <v>1.046</v>
      </c>
      <c r="R3873">
        <v>0.71399999999999997</v>
      </c>
      <c r="S3873">
        <v>0.32100000000000001</v>
      </c>
    </row>
    <row r="3875" spans="1:19" x14ac:dyDescent="0.3">
      <c r="A3875" t="s">
        <v>0</v>
      </c>
      <c r="B3875" t="s">
        <v>299</v>
      </c>
    </row>
    <row r="3876" spans="1:19" x14ac:dyDescent="0.3">
      <c r="A3876">
        <v>0</v>
      </c>
      <c r="B3876">
        <v>-0.42299999999999999</v>
      </c>
      <c r="C3876">
        <v>-1.423</v>
      </c>
      <c r="D3876">
        <v>-2.42</v>
      </c>
      <c r="E3876">
        <v>-3.1389999999999998</v>
      </c>
      <c r="F3876">
        <v>-3.24</v>
      </c>
      <c r="G3876">
        <v>2.5</v>
      </c>
      <c r="H3876">
        <v>0.01</v>
      </c>
      <c r="I3876">
        <v>2.5270000000000001</v>
      </c>
      <c r="J3876">
        <v>-0.42299999999999999</v>
      </c>
      <c r="K3876">
        <v>-1.423</v>
      </c>
      <c r="L3876">
        <v>-2.42</v>
      </c>
      <c r="M3876">
        <v>-3.1389999999999998</v>
      </c>
      <c r="N3876">
        <v>-3.24</v>
      </c>
      <c r="O3876">
        <v>1.0389999999999999</v>
      </c>
      <c r="P3876">
        <v>1.0389999999999999</v>
      </c>
      <c r="Q3876">
        <v>1.0329999999999999</v>
      </c>
      <c r="R3876">
        <v>0.68500000000000005</v>
      </c>
      <c r="S3876">
        <v>0.27300000000000002</v>
      </c>
    </row>
    <row r="3877" spans="1:19" x14ac:dyDescent="0.3">
      <c r="A3877">
        <v>60</v>
      </c>
      <c r="B3877">
        <v>-0.42299999999999999</v>
      </c>
      <c r="C3877">
        <v>-1.423</v>
      </c>
      <c r="D3877">
        <v>-2.42</v>
      </c>
      <c r="E3877">
        <v>-3.1389999999999998</v>
      </c>
      <c r="F3877">
        <v>-3.24</v>
      </c>
      <c r="G3877">
        <v>2.5</v>
      </c>
      <c r="H3877">
        <v>0.01</v>
      </c>
      <c r="I3877">
        <v>2.5270000000000001</v>
      </c>
      <c r="J3877">
        <v>-0.42499999999999999</v>
      </c>
      <c r="K3877">
        <v>-1.423</v>
      </c>
      <c r="L3877">
        <v>-2.42</v>
      </c>
      <c r="M3877">
        <v>-3.1389999999999998</v>
      </c>
      <c r="N3877">
        <v>-3.24</v>
      </c>
      <c r="O3877">
        <v>1.0449999999999999</v>
      </c>
      <c r="P3877">
        <v>1.0489999999999999</v>
      </c>
      <c r="Q3877">
        <v>1.0429999999999999</v>
      </c>
      <c r="R3877">
        <v>0.69</v>
      </c>
      <c r="S3877">
        <v>0.27400000000000002</v>
      </c>
    </row>
    <row r="3878" spans="1:19" x14ac:dyDescent="0.3">
      <c r="A3878">
        <v>120</v>
      </c>
      <c r="B3878">
        <v>-0.42299999999999999</v>
      </c>
      <c r="C3878">
        <v>-1.423</v>
      </c>
      <c r="D3878">
        <v>-2.42</v>
      </c>
      <c r="E3878">
        <v>-3.1389999999999998</v>
      </c>
      <c r="F3878">
        <v>-3.24</v>
      </c>
      <c r="G3878">
        <v>2.5</v>
      </c>
      <c r="H3878">
        <v>0.01</v>
      </c>
      <c r="I3878">
        <v>2.5270000000000001</v>
      </c>
      <c r="J3878">
        <v>-0.42499999999999999</v>
      </c>
      <c r="K3878">
        <v>-1.423</v>
      </c>
      <c r="L3878">
        <v>-2.42</v>
      </c>
      <c r="M3878">
        <v>-3.1379999999999999</v>
      </c>
      <c r="N3878">
        <v>-3.24</v>
      </c>
      <c r="O3878">
        <v>1.05</v>
      </c>
      <c r="P3878">
        <v>1.0509999999999999</v>
      </c>
      <c r="Q3878">
        <v>1.0449999999999999</v>
      </c>
      <c r="R3878">
        <v>0.69199999999999995</v>
      </c>
      <c r="S3878">
        <v>0.27400000000000002</v>
      </c>
    </row>
    <row r="3879" spans="1:19" x14ac:dyDescent="0.3">
      <c r="A3879">
        <v>180</v>
      </c>
      <c r="B3879">
        <v>-0.42299999999999999</v>
      </c>
      <c r="C3879">
        <v>-1.423</v>
      </c>
      <c r="D3879">
        <v>-2.42</v>
      </c>
      <c r="E3879">
        <v>-3.1389999999999998</v>
      </c>
      <c r="F3879">
        <v>-3.24</v>
      </c>
      <c r="G3879">
        <v>2.5</v>
      </c>
      <c r="H3879">
        <v>0.01</v>
      </c>
      <c r="I3879">
        <v>2.5270000000000001</v>
      </c>
      <c r="J3879">
        <v>-0.42499999999999999</v>
      </c>
      <c r="K3879">
        <v>-1.423</v>
      </c>
      <c r="L3879">
        <v>-2.42</v>
      </c>
      <c r="M3879">
        <v>-3.1379999999999999</v>
      </c>
      <c r="N3879">
        <v>-3.24</v>
      </c>
      <c r="O3879">
        <v>1.0529999999999999</v>
      </c>
      <c r="P3879">
        <v>1.054</v>
      </c>
      <c r="Q3879">
        <v>1.0449999999999999</v>
      </c>
      <c r="R3879">
        <v>0.69199999999999995</v>
      </c>
      <c r="S3879">
        <v>0.27500000000000002</v>
      </c>
    </row>
    <row r="3880" spans="1:19" x14ac:dyDescent="0.3">
      <c r="A3880">
        <v>240</v>
      </c>
      <c r="B3880">
        <v>-0.42299999999999999</v>
      </c>
      <c r="C3880">
        <v>-1.423</v>
      </c>
      <c r="D3880">
        <v>-2.42</v>
      </c>
      <c r="E3880">
        <v>-3.1389999999999998</v>
      </c>
      <c r="F3880">
        <v>-3.24</v>
      </c>
      <c r="G3880">
        <v>2.5</v>
      </c>
      <c r="H3880">
        <v>0.01</v>
      </c>
      <c r="I3880">
        <v>2.5270000000000001</v>
      </c>
      <c r="J3880">
        <v>-0.42399999999999999</v>
      </c>
      <c r="K3880">
        <v>-1.423</v>
      </c>
      <c r="L3880">
        <v>-2.42</v>
      </c>
      <c r="M3880">
        <v>-3.1379999999999999</v>
      </c>
      <c r="N3880">
        <v>-3.24</v>
      </c>
      <c r="O3880">
        <v>1.056</v>
      </c>
      <c r="P3880">
        <v>1.054</v>
      </c>
      <c r="Q3880">
        <v>1.0449999999999999</v>
      </c>
      <c r="R3880">
        <v>0.69299999999999995</v>
      </c>
      <c r="S3880">
        <v>0.27500000000000002</v>
      </c>
    </row>
    <row r="3881" spans="1:19" x14ac:dyDescent="0.3">
      <c r="A3881">
        <v>300</v>
      </c>
      <c r="B3881">
        <v>-0.42299999999999999</v>
      </c>
      <c r="C3881">
        <v>-1.423</v>
      </c>
      <c r="D3881">
        <v>-2.42</v>
      </c>
      <c r="E3881">
        <v>-3.1389999999999998</v>
      </c>
      <c r="F3881">
        <v>-3.24</v>
      </c>
      <c r="G3881">
        <v>2.5</v>
      </c>
      <c r="H3881">
        <v>0.01</v>
      </c>
      <c r="I3881">
        <v>2.5270000000000001</v>
      </c>
      <c r="J3881">
        <v>-0.42199999999999999</v>
      </c>
      <c r="K3881">
        <v>-1.423</v>
      </c>
      <c r="L3881">
        <v>-2.419</v>
      </c>
      <c r="M3881">
        <v>-3.1379999999999999</v>
      </c>
      <c r="N3881">
        <v>-3.24</v>
      </c>
      <c r="O3881">
        <v>1.0580000000000001</v>
      </c>
      <c r="P3881">
        <v>1.0529999999999999</v>
      </c>
      <c r="Q3881">
        <v>1.0449999999999999</v>
      </c>
      <c r="R3881">
        <v>0.69299999999999995</v>
      </c>
      <c r="S3881">
        <v>0.27600000000000002</v>
      </c>
    </row>
    <row r="3882" spans="1:19" x14ac:dyDescent="0.3">
      <c r="A3882">
        <v>360</v>
      </c>
      <c r="B3882">
        <v>-0.42299999999999999</v>
      </c>
      <c r="C3882">
        <v>-1.423</v>
      </c>
      <c r="D3882">
        <v>-2.42</v>
      </c>
      <c r="E3882">
        <v>-3.1389999999999998</v>
      </c>
      <c r="F3882">
        <v>-3.24</v>
      </c>
      <c r="G3882">
        <v>2.5</v>
      </c>
      <c r="H3882">
        <v>0.01</v>
      </c>
      <c r="I3882">
        <v>2.5270000000000001</v>
      </c>
      <c r="J3882">
        <v>-0.42099999999999999</v>
      </c>
      <c r="K3882">
        <v>-1.4239999999999999</v>
      </c>
      <c r="L3882">
        <v>-2.419</v>
      </c>
      <c r="M3882">
        <v>-3.1379999999999999</v>
      </c>
      <c r="N3882">
        <v>-3.24</v>
      </c>
      <c r="O3882">
        <v>1.06</v>
      </c>
      <c r="P3882">
        <v>1.0529999999999999</v>
      </c>
      <c r="Q3882">
        <v>1.0449999999999999</v>
      </c>
      <c r="R3882">
        <v>0.69299999999999995</v>
      </c>
      <c r="S3882">
        <v>0.27700000000000002</v>
      </c>
    </row>
    <row r="3883" spans="1:19" x14ac:dyDescent="0.3">
      <c r="A3883">
        <v>420</v>
      </c>
      <c r="B3883">
        <v>-0.42299999999999999</v>
      </c>
      <c r="C3883">
        <v>-1.423</v>
      </c>
      <c r="D3883">
        <v>-2.42</v>
      </c>
      <c r="E3883">
        <v>-3.1389999999999998</v>
      </c>
      <c r="F3883">
        <v>-3.24</v>
      </c>
      <c r="G3883">
        <v>2.5</v>
      </c>
      <c r="H3883">
        <v>0.01</v>
      </c>
      <c r="I3883">
        <v>2.5270000000000001</v>
      </c>
      <c r="J3883">
        <v>-0.42</v>
      </c>
      <c r="K3883">
        <v>-1.4239999999999999</v>
      </c>
      <c r="L3883">
        <v>-2.419</v>
      </c>
      <c r="M3883">
        <v>-3.1379999999999999</v>
      </c>
      <c r="N3883">
        <v>-3.24</v>
      </c>
      <c r="O3883">
        <v>1.0609999999999999</v>
      </c>
      <c r="P3883">
        <v>1.0529999999999999</v>
      </c>
      <c r="Q3883">
        <v>1.046</v>
      </c>
      <c r="R3883">
        <v>0.69299999999999995</v>
      </c>
      <c r="S3883">
        <v>0.27800000000000002</v>
      </c>
    </row>
    <row r="3884" spans="1:19" x14ac:dyDescent="0.3">
      <c r="A3884">
        <v>480</v>
      </c>
      <c r="B3884">
        <v>-0.42299999999999999</v>
      </c>
      <c r="C3884">
        <v>-1.423</v>
      </c>
      <c r="D3884">
        <v>-2.42</v>
      </c>
      <c r="E3884">
        <v>-3.1389999999999998</v>
      </c>
      <c r="F3884">
        <v>-3.24</v>
      </c>
      <c r="G3884">
        <v>2.5</v>
      </c>
      <c r="H3884">
        <v>0.01</v>
      </c>
      <c r="I3884">
        <v>2.5270000000000001</v>
      </c>
      <c r="J3884">
        <v>-0.41799999999999998</v>
      </c>
      <c r="K3884">
        <v>-1.4239999999999999</v>
      </c>
      <c r="L3884">
        <v>-2.419</v>
      </c>
      <c r="M3884">
        <v>-3.1379999999999999</v>
      </c>
      <c r="N3884">
        <v>-3.24</v>
      </c>
      <c r="O3884">
        <v>1.0629999999999999</v>
      </c>
      <c r="P3884">
        <v>1.0529999999999999</v>
      </c>
      <c r="Q3884">
        <v>1.0449999999999999</v>
      </c>
      <c r="R3884">
        <v>0.69299999999999995</v>
      </c>
      <c r="S3884">
        <v>0.27800000000000002</v>
      </c>
    </row>
    <row r="3885" spans="1:19" x14ac:dyDescent="0.3">
      <c r="A3885">
        <v>540</v>
      </c>
      <c r="B3885">
        <v>-0.42299999999999999</v>
      </c>
      <c r="C3885">
        <v>-1.423</v>
      </c>
      <c r="D3885">
        <v>-2.42</v>
      </c>
      <c r="E3885">
        <v>-3.1389999999999998</v>
      </c>
      <c r="F3885">
        <v>-3.24</v>
      </c>
      <c r="G3885">
        <v>2.5</v>
      </c>
      <c r="H3885">
        <v>0.01</v>
      </c>
      <c r="I3885">
        <v>2.5270000000000001</v>
      </c>
      <c r="J3885">
        <v>-0.41599999999999998</v>
      </c>
      <c r="K3885">
        <v>-1.4239999999999999</v>
      </c>
      <c r="L3885">
        <v>-2.419</v>
      </c>
      <c r="M3885">
        <v>-3.1379999999999999</v>
      </c>
      <c r="N3885">
        <v>-3.24</v>
      </c>
      <c r="O3885">
        <v>1.0640000000000001</v>
      </c>
      <c r="P3885">
        <v>1.0529999999999999</v>
      </c>
      <c r="Q3885">
        <v>1.0449999999999999</v>
      </c>
      <c r="R3885">
        <v>0.69299999999999995</v>
      </c>
      <c r="S3885">
        <v>0.27800000000000002</v>
      </c>
    </row>
    <row r="3886" spans="1:19" x14ac:dyDescent="0.3">
      <c r="A3886">
        <v>600</v>
      </c>
      <c r="B3886">
        <v>-0.42299999999999999</v>
      </c>
      <c r="C3886">
        <v>-1.423</v>
      </c>
      <c r="D3886">
        <v>-2.42</v>
      </c>
      <c r="E3886">
        <v>-3.1389999999999998</v>
      </c>
      <c r="F3886">
        <v>-3.24</v>
      </c>
      <c r="G3886">
        <v>2.5</v>
      </c>
      <c r="H3886">
        <v>0.01</v>
      </c>
      <c r="I3886">
        <v>2.5270000000000001</v>
      </c>
      <c r="J3886">
        <v>-0.41499999999999998</v>
      </c>
      <c r="K3886">
        <v>-1.4239999999999999</v>
      </c>
      <c r="L3886">
        <v>-2.419</v>
      </c>
      <c r="M3886">
        <v>-3.1379999999999999</v>
      </c>
      <c r="N3886">
        <v>-3.24</v>
      </c>
      <c r="O3886">
        <v>1.0649999999999999</v>
      </c>
      <c r="P3886">
        <v>1.0549999999999999</v>
      </c>
      <c r="Q3886">
        <v>1.0449999999999999</v>
      </c>
      <c r="R3886">
        <v>0.69399999999999995</v>
      </c>
      <c r="S3886">
        <v>0.27700000000000002</v>
      </c>
    </row>
    <row r="3888" spans="1:19" x14ac:dyDescent="0.3">
      <c r="A3888" t="s">
        <v>0</v>
      </c>
      <c r="B3888" t="s">
        <v>300</v>
      </c>
    </row>
    <row r="3889" spans="1:19" x14ac:dyDescent="0.3">
      <c r="A3889">
        <v>0</v>
      </c>
      <c r="B3889">
        <v>-0.42299999999999999</v>
      </c>
      <c r="C3889">
        <v>-1.423</v>
      </c>
      <c r="D3889">
        <v>-2.42</v>
      </c>
      <c r="E3889">
        <v>-3.1389999999999998</v>
      </c>
      <c r="F3889">
        <v>-3.24</v>
      </c>
      <c r="G3889">
        <v>2.5</v>
      </c>
      <c r="H3889">
        <v>0.01</v>
      </c>
      <c r="I3889">
        <v>2.2959999999999998</v>
      </c>
      <c r="J3889">
        <v>-0.42299999999999999</v>
      </c>
      <c r="K3889">
        <v>-1.423</v>
      </c>
      <c r="L3889">
        <v>-2.42</v>
      </c>
      <c r="M3889">
        <v>-3.1389999999999998</v>
      </c>
      <c r="N3889">
        <v>-3.24</v>
      </c>
      <c r="O3889">
        <v>1.0389999999999999</v>
      </c>
      <c r="P3889">
        <v>1.0389999999999999</v>
      </c>
      <c r="Q3889">
        <v>1.0329999999999999</v>
      </c>
      <c r="R3889">
        <v>0.68500000000000005</v>
      </c>
      <c r="S3889">
        <v>0.27300000000000002</v>
      </c>
    </row>
    <row r="3890" spans="1:19" x14ac:dyDescent="0.3">
      <c r="A3890">
        <v>60</v>
      </c>
      <c r="B3890">
        <v>-0.42299999999999999</v>
      </c>
      <c r="C3890">
        <v>-1.423</v>
      </c>
      <c r="D3890">
        <v>-2.42</v>
      </c>
      <c r="E3890">
        <v>-3.1389999999999998</v>
      </c>
      <c r="F3890">
        <v>-3.24</v>
      </c>
      <c r="G3890">
        <v>2.5</v>
      </c>
      <c r="H3890">
        <v>0.01</v>
      </c>
      <c r="I3890">
        <v>2.2959999999999998</v>
      </c>
      <c r="J3890">
        <v>-0.42499999999999999</v>
      </c>
      <c r="K3890">
        <v>-1.423</v>
      </c>
      <c r="L3890">
        <v>-2.42</v>
      </c>
      <c r="M3890">
        <v>-3.1389999999999998</v>
      </c>
      <c r="N3890">
        <v>-3.2370000000000001</v>
      </c>
      <c r="O3890">
        <v>1.0449999999999999</v>
      </c>
      <c r="P3890">
        <v>1.048</v>
      </c>
      <c r="Q3890">
        <v>1.0429999999999999</v>
      </c>
      <c r="R3890">
        <v>0.69099999999999995</v>
      </c>
      <c r="S3890">
        <v>0.26500000000000001</v>
      </c>
    </row>
    <row r="3891" spans="1:19" x14ac:dyDescent="0.3">
      <c r="A3891">
        <v>120</v>
      </c>
      <c r="B3891">
        <v>-0.42299999999999999</v>
      </c>
      <c r="C3891">
        <v>-1.423</v>
      </c>
      <c r="D3891">
        <v>-2.42</v>
      </c>
      <c r="E3891">
        <v>-3.1389999999999998</v>
      </c>
      <c r="F3891">
        <v>-3.24</v>
      </c>
      <c r="G3891">
        <v>2.5</v>
      </c>
      <c r="H3891">
        <v>0.01</v>
      </c>
      <c r="I3891">
        <v>2.2959999999999998</v>
      </c>
      <c r="J3891">
        <v>-0.42499999999999999</v>
      </c>
      <c r="K3891">
        <v>-1.423</v>
      </c>
      <c r="L3891">
        <v>-2.42</v>
      </c>
      <c r="M3891">
        <v>-3.1379999999999999</v>
      </c>
      <c r="N3891">
        <v>-3.234</v>
      </c>
      <c r="O3891">
        <v>1.05</v>
      </c>
      <c r="P3891">
        <v>1.0509999999999999</v>
      </c>
      <c r="Q3891">
        <v>1.044</v>
      </c>
      <c r="R3891">
        <v>0.69</v>
      </c>
      <c r="S3891">
        <v>0.25900000000000001</v>
      </c>
    </row>
    <row r="3892" spans="1:19" x14ac:dyDescent="0.3">
      <c r="A3892">
        <v>180</v>
      </c>
      <c r="B3892">
        <v>-0.42299999999999999</v>
      </c>
      <c r="C3892">
        <v>-1.423</v>
      </c>
      <c r="D3892">
        <v>-2.42</v>
      </c>
      <c r="E3892">
        <v>-3.1389999999999998</v>
      </c>
      <c r="F3892">
        <v>-3.24</v>
      </c>
      <c r="G3892">
        <v>2.5</v>
      </c>
      <c r="H3892">
        <v>0.01</v>
      </c>
      <c r="I3892">
        <v>2.2959999999999998</v>
      </c>
      <c r="J3892">
        <v>-0.42499999999999999</v>
      </c>
      <c r="K3892">
        <v>-1.423</v>
      </c>
      <c r="L3892">
        <v>-2.42</v>
      </c>
      <c r="M3892">
        <v>-3.1379999999999999</v>
      </c>
      <c r="N3892">
        <v>-3.2309999999999999</v>
      </c>
      <c r="O3892">
        <v>1.0529999999999999</v>
      </c>
      <c r="P3892">
        <v>1.054</v>
      </c>
      <c r="Q3892">
        <v>1.0449999999999999</v>
      </c>
      <c r="R3892">
        <v>0.69199999999999995</v>
      </c>
      <c r="S3892">
        <v>0.253</v>
      </c>
    </row>
    <row r="3893" spans="1:19" x14ac:dyDescent="0.3">
      <c r="A3893">
        <v>240</v>
      </c>
      <c r="B3893">
        <v>-0.42299999999999999</v>
      </c>
      <c r="C3893">
        <v>-1.423</v>
      </c>
      <c r="D3893">
        <v>-2.42</v>
      </c>
      <c r="E3893">
        <v>-3.1389999999999998</v>
      </c>
      <c r="F3893">
        <v>-3.24</v>
      </c>
      <c r="G3893">
        <v>2.5</v>
      </c>
      <c r="H3893">
        <v>0.01</v>
      </c>
      <c r="I3893">
        <v>2.2959999999999998</v>
      </c>
      <c r="J3893">
        <v>-0.42399999999999999</v>
      </c>
      <c r="K3893">
        <v>-1.423</v>
      </c>
      <c r="L3893">
        <v>-2.42</v>
      </c>
      <c r="M3893">
        <v>-3.1389999999999998</v>
      </c>
      <c r="N3893">
        <v>-3.2280000000000002</v>
      </c>
      <c r="O3893">
        <v>1.056</v>
      </c>
      <c r="P3893">
        <v>1.054</v>
      </c>
      <c r="Q3893">
        <v>1.0449999999999999</v>
      </c>
      <c r="R3893">
        <v>0.69599999999999995</v>
      </c>
      <c r="S3893">
        <v>0.248</v>
      </c>
    </row>
    <row r="3894" spans="1:19" x14ac:dyDescent="0.3">
      <c r="A3894">
        <v>300</v>
      </c>
      <c r="B3894">
        <v>-0.42299999999999999</v>
      </c>
      <c r="C3894">
        <v>-1.423</v>
      </c>
      <c r="D3894">
        <v>-2.42</v>
      </c>
      <c r="E3894">
        <v>-3.1389999999999998</v>
      </c>
      <c r="F3894">
        <v>-3.24</v>
      </c>
      <c r="G3894">
        <v>2.5</v>
      </c>
      <c r="H3894">
        <v>0.01</v>
      </c>
      <c r="I3894">
        <v>2.2959999999999998</v>
      </c>
      <c r="J3894">
        <v>-0.42199999999999999</v>
      </c>
      <c r="K3894">
        <v>-1.423</v>
      </c>
      <c r="L3894">
        <v>-2.419</v>
      </c>
      <c r="M3894">
        <v>-3.1389999999999998</v>
      </c>
      <c r="N3894">
        <v>-3.2250000000000001</v>
      </c>
      <c r="O3894">
        <v>1.0580000000000001</v>
      </c>
      <c r="P3894">
        <v>1.0529999999999999</v>
      </c>
      <c r="Q3894">
        <v>1.0449999999999999</v>
      </c>
      <c r="R3894">
        <v>0.69499999999999995</v>
      </c>
      <c r="S3894">
        <v>0.245</v>
      </c>
    </row>
    <row r="3895" spans="1:19" x14ac:dyDescent="0.3">
      <c r="A3895">
        <v>360</v>
      </c>
      <c r="B3895">
        <v>-0.42299999999999999</v>
      </c>
      <c r="C3895">
        <v>-1.423</v>
      </c>
      <c r="D3895">
        <v>-2.42</v>
      </c>
      <c r="E3895">
        <v>-3.1389999999999998</v>
      </c>
      <c r="F3895">
        <v>-3.24</v>
      </c>
      <c r="G3895">
        <v>2.5</v>
      </c>
      <c r="H3895">
        <v>0.01</v>
      </c>
      <c r="I3895">
        <v>2.2959999999999998</v>
      </c>
      <c r="J3895">
        <v>-0.42099999999999999</v>
      </c>
      <c r="K3895">
        <v>-1.4239999999999999</v>
      </c>
      <c r="L3895">
        <v>-2.419</v>
      </c>
      <c r="M3895">
        <v>-3.1379999999999999</v>
      </c>
      <c r="N3895">
        <v>-3.222</v>
      </c>
      <c r="O3895">
        <v>1.06</v>
      </c>
      <c r="P3895">
        <v>1.0529999999999999</v>
      </c>
      <c r="Q3895">
        <v>1.0449999999999999</v>
      </c>
      <c r="R3895">
        <v>0.69199999999999995</v>
      </c>
      <c r="S3895">
        <v>0.24199999999999999</v>
      </c>
    </row>
    <row r="3896" spans="1:19" x14ac:dyDescent="0.3">
      <c r="A3896">
        <v>420</v>
      </c>
      <c r="B3896">
        <v>-0.42299999999999999</v>
      </c>
      <c r="C3896">
        <v>-1.423</v>
      </c>
      <c r="D3896">
        <v>-2.42</v>
      </c>
      <c r="E3896">
        <v>-3.1389999999999998</v>
      </c>
      <c r="F3896">
        <v>-3.24</v>
      </c>
      <c r="G3896">
        <v>2.5</v>
      </c>
      <c r="H3896">
        <v>0.01</v>
      </c>
      <c r="I3896">
        <v>2.2959999999999998</v>
      </c>
      <c r="J3896">
        <v>-0.42</v>
      </c>
      <c r="K3896">
        <v>-1.4239999999999999</v>
      </c>
      <c r="L3896">
        <v>-2.419</v>
      </c>
      <c r="M3896">
        <v>-3.1360000000000001</v>
      </c>
      <c r="N3896">
        <v>-3.2189999999999999</v>
      </c>
      <c r="O3896">
        <v>1.0609999999999999</v>
      </c>
      <c r="P3896">
        <v>1.0529999999999999</v>
      </c>
      <c r="Q3896">
        <v>1.046</v>
      </c>
      <c r="R3896">
        <v>0.68600000000000005</v>
      </c>
      <c r="S3896">
        <v>0.23899999999999999</v>
      </c>
    </row>
    <row r="3897" spans="1:19" x14ac:dyDescent="0.3">
      <c r="A3897">
        <v>480</v>
      </c>
      <c r="B3897">
        <v>-0.42299999999999999</v>
      </c>
      <c r="C3897">
        <v>-1.423</v>
      </c>
      <c r="D3897">
        <v>-2.42</v>
      </c>
      <c r="E3897">
        <v>-3.1389999999999998</v>
      </c>
      <c r="F3897">
        <v>-3.24</v>
      </c>
      <c r="G3897">
        <v>2.5</v>
      </c>
      <c r="H3897">
        <v>0.01</v>
      </c>
      <c r="I3897">
        <v>2.2959999999999998</v>
      </c>
      <c r="J3897">
        <v>-0.41799999999999998</v>
      </c>
      <c r="K3897">
        <v>-1.4239999999999999</v>
      </c>
      <c r="L3897">
        <v>-2.419</v>
      </c>
      <c r="M3897">
        <v>-3.1339999999999999</v>
      </c>
      <c r="N3897">
        <v>-3.2160000000000002</v>
      </c>
      <c r="O3897">
        <v>1.0629999999999999</v>
      </c>
      <c r="P3897">
        <v>1.0529999999999999</v>
      </c>
      <c r="Q3897">
        <v>1.046</v>
      </c>
      <c r="R3897">
        <v>0.68100000000000005</v>
      </c>
      <c r="S3897">
        <v>0.23599999999999999</v>
      </c>
    </row>
    <row r="3898" spans="1:19" x14ac:dyDescent="0.3">
      <c r="A3898">
        <v>540</v>
      </c>
      <c r="B3898">
        <v>-0.42299999999999999</v>
      </c>
      <c r="C3898">
        <v>-1.423</v>
      </c>
      <c r="D3898">
        <v>-2.42</v>
      </c>
      <c r="E3898">
        <v>-3.1389999999999998</v>
      </c>
      <c r="F3898">
        <v>-3.24</v>
      </c>
      <c r="G3898">
        <v>2.5</v>
      </c>
      <c r="H3898">
        <v>0.01</v>
      </c>
      <c r="I3898">
        <v>2.2959999999999998</v>
      </c>
      <c r="J3898">
        <v>-0.41599999999999998</v>
      </c>
      <c r="K3898">
        <v>-1.4239999999999999</v>
      </c>
      <c r="L3898">
        <v>-2.419</v>
      </c>
      <c r="M3898">
        <v>-3.1320000000000001</v>
      </c>
      <c r="N3898">
        <v>-3.2130000000000001</v>
      </c>
      <c r="O3898">
        <v>1.0640000000000001</v>
      </c>
      <c r="P3898">
        <v>1.0529999999999999</v>
      </c>
      <c r="Q3898">
        <v>1.0449999999999999</v>
      </c>
      <c r="R3898">
        <v>0.67700000000000005</v>
      </c>
      <c r="S3898">
        <v>0.23300000000000001</v>
      </c>
    </row>
    <row r="3899" spans="1:19" x14ac:dyDescent="0.3">
      <c r="A3899">
        <v>600</v>
      </c>
      <c r="B3899">
        <v>-0.42299999999999999</v>
      </c>
      <c r="C3899">
        <v>-1.423</v>
      </c>
      <c r="D3899">
        <v>-2.42</v>
      </c>
      <c r="E3899">
        <v>-3.1389999999999998</v>
      </c>
      <c r="F3899">
        <v>-3.24</v>
      </c>
      <c r="G3899">
        <v>2.5</v>
      </c>
      <c r="H3899">
        <v>0.01</v>
      </c>
      <c r="I3899">
        <v>2.2959999999999998</v>
      </c>
      <c r="J3899">
        <v>-0.41499999999999998</v>
      </c>
      <c r="K3899">
        <v>-1.4239999999999999</v>
      </c>
      <c r="L3899">
        <v>-2.419</v>
      </c>
      <c r="M3899">
        <v>-3.129</v>
      </c>
      <c r="N3899">
        <v>-3.21</v>
      </c>
      <c r="O3899">
        <v>1.0649999999999999</v>
      </c>
      <c r="P3899">
        <v>1.0549999999999999</v>
      </c>
      <c r="Q3899">
        <v>1.0449999999999999</v>
      </c>
      <c r="R3899">
        <v>0.67300000000000004</v>
      </c>
      <c r="S3899">
        <v>0.23100000000000001</v>
      </c>
    </row>
    <row r="3901" spans="1:19" x14ac:dyDescent="0.3">
      <c r="A3901" t="s">
        <v>0</v>
      </c>
      <c r="B3901" t="s">
        <v>301</v>
      </c>
    </row>
    <row r="3902" spans="1:19" x14ac:dyDescent="0.3">
      <c r="A3902">
        <v>0</v>
      </c>
      <c r="B3902">
        <v>-0.42299999999999999</v>
      </c>
      <c r="C3902">
        <v>-1.423</v>
      </c>
      <c r="D3902">
        <v>-2.42</v>
      </c>
      <c r="E3902">
        <v>-3.1320000000000001</v>
      </c>
      <c r="F3902">
        <v>-3.23</v>
      </c>
      <c r="G3902">
        <v>2.5</v>
      </c>
      <c r="H3902">
        <v>0.01</v>
      </c>
      <c r="I3902">
        <v>2.7469999999999999</v>
      </c>
      <c r="J3902">
        <v>-0.42299999999999999</v>
      </c>
      <c r="K3902">
        <v>-1.423</v>
      </c>
      <c r="L3902">
        <v>-2.42</v>
      </c>
      <c r="M3902">
        <v>-3.1320000000000001</v>
      </c>
      <c r="N3902">
        <v>-3.23</v>
      </c>
      <c r="O3902">
        <v>1.0389999999999999</v>
      </c>
      <c r="P3902">
        <v>1.0389999999999999</v>
      </c>
      <c r="Q3902">
        <v>1.0329999999999999</v>
      </c>
      <c r="R3902">
        <v>0.67900000000000005</v>
      </c>
      <c r="S3902">
        <v>0.27100000000000002</v>
      </c>
    </row>
    <row r="3903" spans="1:19" x14ac:dyDescent="0.3">
      <c r="A3903">
        <v>60</v>
      </c>
      <c r="B3903">
        <v>-0.42299999999999999</v>
      </c>
      <c r="C3903">
        <v>-1.423</v>
      </c>
      <c r="D3903">
        <v>-2.42</v>
      </c>
      <c r="E3903">
        <v>-3.1320000000000001</v>
      </c>
      <c r="F3903">
        <v>-3.23</v>
      </c>
      <c r="G3903">
        <v>2.5</v>
      </c>
      <c r="H3903">
        <v>0.01</v>
      </c>
      <c r="I3903">
        <v>2.7469999999999999</v>
      </c>
      <c r="J3903">
        <v>-0.42499999999999999</v>
      </c>
      <c r="K3903">
        <v>-1.423</v>
      </c>
      <c r="L3903">
        <v>-2.42</v>
      </c>
      <c r="M3903">
        <v>-3.1309999999999998</v>
      </c>
      <c r="N3903">
        <v>-3.2330000000000001</v>
      </c>
      <c r="O3903">
        <v>1.0449999999999999</v>
      </c>
      <c r="P3903">
        <v>1.05</v>
      </c>
      <c r="Q3903">
        <v>1.0429999999999999</v>
      </c>
      <c r="R3903">
        <v>0.68200000000000005</v>
      </c>
      <c r="S3903">
        <v>0.28000000000000003</v>
      </c>
    </row>
    <row r="3904" spans="1:19" x14ac:dyDescent="0.3">
      <c r="A3904">
        <v>120</v>
      </c>
      <c r="B3904">
        <v>-0.42299999999999999</v>
      </c>
      <c r="C3904">
        <v>-1.423</v>
      </c>
      <c r="D3904">
        <v>-2.42</v>
      </c>
      <c r="E3904">
        <v>-3.1320000000000001</v>
      </c>
      <c r="F3904">
        <v>-3.23</v>
      </c>
      <c r="G3904">
        <v>2.5</v>
      </c>
      <c r="H3904">
        <v>0.01</v>
      </c>
      <c r="I3904">
        <v>2.7469999999999999</v>
      </c>
      <c r="J3904">
        <v>-0.42499999999999999</v>
      </c>
      <c r="K3904">
        <v>-1.423</v>
      </c>
      <c r="L3904">
        <v>-2.42</v>
      </c>
      <c r="M3904">
        <v>-3.1309999999999998</v>
      </c>
      <c r="N3904">
        <v>-3.2360000000000002</v>
      </c>
      <c r="O3904">
        <v>1.05</v>
      </c>
      <c r="P3904">
        <v>1.0509999999999999</v>
      </c>
      <c r="Q3904">
        <v>1.0449999999999999</v>
      </c>
      <c r="R3904">
        <v>0.68600000000000005</v>
      </c>
      <c r="S3904">
        <v>0.28799999999999998</v>
      </c>
    </row>
    <row r="3905" spans="1:19" x14ac:dyDescent="0.3">
      <c r="A3905">
        <v>180</v>
      </c>
      <c r="B3905">
        <v>-0.42299999999999999</v>
      </c>
      <c r="C3905">
        <v>-1.423</v>
      </c>
      <c r="D3905">
        <v>-2.42</v>
      </c>
      <c r="E3905">
        <v>-3.1320000000000001</v>
      </c>
      <c r="F3905">
        <v>-3.23</v>
      </c>
      <c r="G3905">
        <v>2.5</v>
      </c>
      <c r="H3905">
        <v>0.01</v>
      </c>
      <c r="I3905">
        <v>2.7469999999999999</v>
      </c>
      <c r="J3905">
        <v>-0.42499999999999999</v>
      </c>
      <c r="K3905">
        <v>-1.423</v>
      </c>
      <c r="L3905">
        <v>-2.419</v>
      </c>
      <c r="M3905">
        <v>-3.1309999999999998</v>
      </c>
      <c r="N3905">
        <v>-3.2389999999999999</v>
      </c>
      <c r="O3905">
        <v>1.0529999999999999</v>
      </c>
      <c r="P3905">
        <v>1.054</v>
      </c>
      <c r="Q3905">
        <v>1.044</v>
      </c>
      <c r="R3905">
        <v>0.68600000000000005</v>
      </c>
      <c r="S3905">
        <v>0.29399999999999998</v>
      </c>
    </row>
    <row r="3906" spans="1:19" x14ac:dyDescent="0.3">
      <c r="A3906">
        <v>240</v>
      </c>
      <c r="B3906">
        <v>-0.42299999999999999</v>
      </c>
      <c r="C3906">
        <v>-1.423</v>
      </c>
      <c r="D3906">
        <v>-2.42</v>
      </c>
      <c r="E3906">
        <v>-3.1320000000000001</v>
      </c>
      <c r="F3906">
        <v>-3.23</v>
      </c>
      <c r="G3906">
        <v>2.5</v>
      </c>
      <c r="H3906">
        <v>0.01</v>
      </c>
      <c r="I3906">
        <v>2.7469999999999999</v>
      </c>
      <c r="J3906">
        <v>-0.42399999999999999</v>
      </c>
      <c r="K3906">
        <v>-1.423</v>
      </c>
      <c r="L3906">
        <v>-2.419</v>
      </c>
      <c r="M3906">
        <v>-3.13</v>
      </c>
      <c r="N3906">
        <v>-3.242</v>
      </c>
      <c r="O3906">
        <v>1.056</v>
      </c>
      <c r="P3906">
        <v>1.054</v>
      </c>
      <c r="Q3906">
        <v>1.0449999999999999</v>
      </c>
      <c r="R3906">
        <v>0.68300000000000005</v>
      </c>
      <c r="S3906">
        <v>0.29899999999999999</v>
      </c>
    </row>
    <row r="3907" spans="1:19" x14ac:dyDescent="0.3">
      <c r="A3907">
        <v>300</v>
      </c>
      <c r="B3907">
        <v>-0.42299999999999999</v>
      </c>
      <c r="C3907">
        <v>-1.423</v>
      </c>
      <c r="D3907">
        <v>-2.42</v>
      </c>
      <c r="E3907">
        <v>-3.1320000000000001</v>
      </c>
      <c r="F3907">
        <v>-3.23</v>
      </c>
      <c r="G3907">
        <v>2.5</v>
      </c>
      <c r="H3907">
        <v>0.01</v>
      </c>
      <c r="I3907">
        <v>2.7469999999999999</v>
      </c>
      <c r="J3907">
        <v>-0.42199999999999999</v>
      </c>
      <c r="K3907">
        <v>-1.4239999999999999</v>
      </c>
      <c r="L3907">
        <v>-2.419</v>
      </c>
      <c r="M3907">
        <v>-3.129</v>
      </c>
      <c r="N3907">
        <v>-3.2450000000000001</v>
      </c>
      <c r="O3907">
        <v>1.0580000000000001</v>
      </c>
      <c r="P3907">
        <v>1.054</v>
      </c>
      <c r="Q3907">
        <v>1.046</v>
      </c>
      <c r="R3907">
        <v>0.68300000000000005</v>
      </c>
      <c r="S3907">
        <v>0.30499999999999999</v>
      </c>
    </row>
    <row r="3908" spans="1:19" x14ac:dyDescent="0.3">
      <c r="A3908">
        <v>360</v>
      </c>
      <c r="B3908">
        <v>-0.42299999999999999</v>
      </c>
      <c r="C3908">
        <v>-1.423</v>
      </c>
      <c r="D3908">
        <v>-2.42</v>
      </c>
      <c r="E3908">
        <v>-3.1320000000000001</v>
      </c>
      <c r="F3908">
        <v>-3.23</v>
      </c>
      <c r="G3908">
        <v>2.5</v>
      </c>
      <c r="H3908">
        <v>0.01</v>
      </c>
      <c r="I3908">
        <v>2.7469999999999999</v>
      </c>
      <c r="J3908">
        <v>-0.42099999999999999</v>
      </c>
      <c r="K3908">
        <v>-1.4239999999999999</v>
      </c>
      <c r="L3908">
        <v>-2.419</v>
      </c>
      <c r="M3908">
        <v>-3.1309999999999998</v>
      </c>
      <c r="N3908">
        <v>-3.2480000000000002</v>
      </c>
      <c r="O3908">
        <v>1.06</v>
      </c>
      <c r="P3908">
        <v>1.0529999999999999</v>
      </c>
      <c r="Q3908">
        <v>1.0449999999999999</v>
      </c>
      <c r="R3908">
        <v>0.68799999999999994</v>
      </c>
      <c r="S3908">
        <v>0.31</v>
      </c>
    </row>
    <row r="3909" spans="1:19" x14ac:dyDescent="0.3">
      <c r="A3909">
        <v>420</v>
      </c>
      <c r="B3909">
        <v>-0.42299999999999999</v>
      </c>
      <c r="C3909">
        <v>-1.423</v>
      </c>
      <c r="D3909">
        <v>-2.42</v>
      </c>
      <c r="E3909">
        <v>-3.1320000000000001</v>
      </c>
      <c r="F3909">
        <v>-3.23</v>
      </c>
      <c r="G3909">
        <v>2.5</v>
      </c>
      <c r="H3909">
        <v>0.01</v>
      </c>
      <c r="I3909">
        <v>2.7469999999999999</v>
      </c>
      <c r="J3909">
        <v>-0.42</v>
      </c>
      <c r="K3909">
        <v>-1.4239999999999999</v>
      </c>
      <c r="L3909">
        <v>-2.419</v>
      </c>
      <c r="M3909">
        <v>-3.1320000000000001</v>
      </c>
      <c r="N3909">
        <v>-3.2509999999999999</v>
      </c>
      <c r="O3909">
        <v>1.0609999999999999</v>
      </c>
      <c r="P3909">
        <v>1.0529999999999999</v>
      </c>
      <c r="Q3909">
        <v>1.044</v>
      </c>
      <c r="R3909">
        <v>0.69299999999999995</v>
      </c>
      <c r="S3909">
        <v>0.314</v>
      </c>
    </row>
    <row r="3910" spans="1:19" x14ac:dyDescent="0.3">
      <c r="A3910">
        <v>480</v>
      </c>
      <c r="B3910">
        <v>-0.42299999999999999</v>
      </c>
      <c r="C3910">
        <v>-1.423</v>
      </c>
      <c r="D3910">
        <v>-2.42</v>
      </c>
      <c r="E3910">
        <v>-3.1320000000000001</v>
      </c>
      <c r="F3910">
        <v>-3.23</v>
      </c>
      <c r="G3910">
        <v>2.5</v>
      </c>
      <c r="H3910">
        <v>0.01</v>
      </c>
      <c r="I3910">
        <v>2.7469999999999999</v>
      </c>
      <c r="J3910">
        <v>-0.41799999999999998</v>
      </c>
      <c r="K3910">
        <v>-1.4239999999999999</v>
      </c>
      <c r="L3910">
        <v>-2.419</v>
      </c>
      <c r="M3910">
        <v>-3.1339999999999999</v>
      </c>
      <c r="N3910">
        <v>-3.254</v>
      </c>
      <c r="O3910">
        <v>1.0629999999999999</v>
      </c>
      <c r="P3910">
        <v>1.0529999999999999</v>
      </c>
      <c r="Q3910">
        <v>1.0449999999999999</v>
      </c>
      <c r="R3910">
        <v>0.69799999999999995</v>
      </c>
      <c r="S3910">
        <v>0.316</v>
      </c>
    </row>
    <row r="3911" spans="1:19" x14ac:dyDescent="0.3">
      <c r="A3911">
        <v>540</v>
      </c>
      <c r="B3911">
        <v>-0.42299999999999999</v>
      </c>
      <c r="C3911">
        <v>-1.423</v>
      </c>
      <c r="D3911">
        <v>-2.42</v>
      </c>
      <c r="E3911">
        <v>-3.1320000000000001</v>
      </c>
      <c r="F3911">
        <v>-3.23</v>
      </c>
      <c r="G3911">
        <v>2.5</v>
      </c>
      <c r="H3911">
        <v>0.01</v>
      </c>
      <c r="I3911">
        <v>2.7469999999999999</v>
      </c>
      <c r="J3911">
        <v>-0.41599999999999998</v>
      </c>
      <c r="K3911">
        <v>-1.4239999999999999</v>
      </c>
      <c r="L3911">
        <v>-2.419</v>
      </c>
      <c r="M3911">
        <v>-3.1360000000000001</v>
      </c>
      <c r="N3911">
        <v>-3.2570000000000001</v>
      </c>
      <c r="O3911">
        <v>1.0640000000000001</v>
      </c>
      <c r="P3911">
        <v>1.0529999999999999</v>
      </c>
      <c r="Q3911">
        <v>1.046</v>
      </c>
      <c r="R3911">
        <v>0.70299999999999996</v>
      </c>
      <c r="S3911">
        <v>0.318</v>
      </c>
    </row>
    <row r="3912" spans="1:19" x14ac:dyDescent="0.3">
      <c r="A3912">
        <v>600</v>
      </c>
      <c r="B3912">
        <v>-0.42299999999999999</v>
      </c>
      <c r="C3912">
        <v>-1.423</v>
      </c>
      <c r="D3912">
        <v>-2.42</v>
      </c>
      <c r="E3912">
        <v>-3.1320000000000001</v>
      </c>
      <c r="F3912">
        <v>-3.23</v>
      </c>
      <c r="G3912">
        <v>2.5</v>
      </c>
      <c r="H3912">
        <v>0.01</v>
      </c>
      <c r="I3912">
        <v>2.7469999999999999</v>
      </c>
      <c r="J3912">
        <v>-0.41499999999999998</v>
      </c>
      <c r="K3912">
        <v>-1.423</v>
      </c>
      <c r="L3912">
        <v>-2.419</v>
      </c>
      <c r="M3912">
        <v>-3.1389999999999998</v>
      </c>
      <c r="N3912">
        <v>-3.26</v>
      </c>
      <c r="O3912">
        <v>1.0649999999999999</v>
      </c>
      <c r="P3912">
        <v>1.054</v>
      </c>
      <c r="Q3912">
        <v>1.0449999999999999</v>
      </c>
      <c r="R3912">
        <v>0.70699999999999996</v>
      </c>
      <c r="S3912">
        <v>0.32</v>
      </c>
    </row>
    <row r="3914" spans="1:19" x14ac:dyDescent="0.3">
      <c r="A3914" t="s">
        <v>0</v>
      </c>
      <c r="B3914" t="s">
        <v>302</v>
      </c>
    </row>
    <row r="3915" spans="1:19" x14ac:dyDescent="0.3">
      <c r="A3915">
        <v>0</v>
      </c>
      <c r="B3915">
        <v>-0.42299999999999999</v>
      </c>
      <c r="C3915">
        <v>-1.423</v>
      </c>
      <c r="D3915">
        <v>-2.42</v>
      </c>
      <c r="E3915">
        <v>-3.1320000000000001</v>
      </c>
      <c r="F3915">
        <v>-3.23</v>
      </c>
      <c r="G3915">
        <v>2.5</v>
      </c>
      <c r="H3915">
        <v>0.01</v>
      </c>
      <c r="I3915">
        <v>2.5259999999999998</v>
      </c>
      <c r="J3915">
        <v>-0.42299999999999999</v>
      </c>
      <c r="K3915">
        <v>-1.423</v>
      </c>
      <c r="L3915">
        <v>-2.42</v>
      </c>
      <c r="M3915">
        <v>-3.1320000000000001</v>
      </c>
      <c r="N3915">
        <v>-3.23</v>
      </c>
      <c r="O3915">
        <v>1.0389999999999999</v>
      </c>
      <c r="P3915">
        <v>1.0389999999999999</v>
      </c>
      <c r="Q3915">
        <v>1.0329999999999999</v>
      </c>
      <c r="R3915">
        <v>0.67900000000000005</v>
      </c>
      <c r="S3915">
        <v>0.27100000000000002</v>
      </c>
    </row>
    <row r="3916" spans="1:19" x14ac:dyDescent="0.3">
      <c r="A3916">
        <v>60</v>
      </c>
      <c r="B3916">
        <v>-0.42299999999999999</v>
      </c>
      <c r="C3916">
        <v>-1.423</v>
      </c>
      <c r="D3916">
        <v>-2.42</v>
      </c>
      <c r="E3916">
        <v>-3.1320000000000001</v>
      </c>
      <c r="F3916">
        <v>-3.23</v>
      </c>
      <c r="G3916">
        <v>2.5</v>
      </c>
      <c r="H3916">
        <v>0.01</v>
      </c>
      <c r="I3916">
        <v>2.5259999999999998</v>
      </c>
      <c r="J3916">
        <v>-0.42499999999999999</v>
      </c>
      <c r="K3916">
        <v>-1.423</v>
      </c>
      <c r="L3916">
        <v>-2.42</v>
      </c>
      <c r="M3916">
        <v>-3.1309999999999998</v>
      </c>
      <c r="N3916">
        <v>-3.23</v>
      </c>
      <c r="O3916">
        <v>1.0449999999999999</v>
      </c>
      <c r="P3916">
        <v>1.0489999999999999</v>
      </c>
      <c r="Q3916">
        <v>1.0429999999999999</v>
      </c>
      <c r="R3916">
        <v>0.68300000000000005</v>
      </c>
      <c r="S3916">
        <v>0.27200000000000002</v>
      </c>
    </row>
    <row r="3917" spans="1:19" x14ac:dyDescent="0.3">
      <c r="A3917">
        <v>120</v>
      </c>
      <c r="B3917">
        <v>-0.42299999999999999</v>
      </c>
      <c r="C3917">
        <v>-1.423</v>
      </c>
      <c r="D3917">
        <v>-2.42</v>
      </c>
      <c r="E3917">
        <v>-3.1320000000000001</v>
      </c>
      <c r="F3917">
        <v>-3.23</v>
      </c>
      <c r="G3917">
        <v>2.5</v>
      </c>
      <c r="H3917">
        <v>0.01</v>
      </c>
      <c r="I3917">
        <v>2.5259999999999998</v>
      </c>
      <c r="J3917">
        <v>-0.42499999999999999</v>
      </c>
      <c r="K3917">
        <v>-1.423</v>
      </c>
      <c r="L3917">
        <v>-2.42</v>
      </c>
      <c r="M3917">
        <v>-3.1309999999999998</v>
      </c>
      <c r="N3917">
        <v>-3.23</v>
      </c>
      <c r="O3917">
        <v>1.05</v>
      </c>
      <c r="P3917">
        <v>1.0509999999999999</v>
      </c>
      <c r="Q3917">
        <v>1.0449999999999999</v>
      </c>
      <c r="R3917">
        <v>0.68500000000000005</v>
      </c>
      <c r="S3917">
        <v>0.27200000000000002</v>
      </c>
    </row>
    <row r="3918" spans="1:19" x14ac:dyDescent="0.3">
      <c r="A3918">
        <v>180</v>
      </c>
      <c r="B3918">
        <v>-0.42299999999999999</v>
      </c>
      <c r="C3918">
        <v>-1.423</v>
      </c>
      <c r="D3918">
        <v>-2.42</v>
      </c>
      <c r="E3918">
        <v>-3.1320000000000001</v>
      </c>
      <c r="F3918">
        <v>-3.23</v>
      </c>
      <c r="G3918">
        <v>2.5</v>
      </c>
      <c r="H3918">
        <v>0.01</v>
      </c>
      <c r="I3918">
        <v>2.5259999999999998</v>
      </c>
      <c r="J3918">
        <v>-0.42499999999999999</v>
      </c>
      <c r="K3918">
        <v>-1.423</v>
      </c>
      <c r="L3918">
        <v>-2.419</v>
      </c>
      <c r="M3918">
        <v>-3.1309999999999998</v>
      </c>
      <c r="N3918">
        <v>-3.23</v>
      </c>
      <c r="O3918">
        <v>1.0529999999999999</v>
      </c>
      <c r="P3918">
        <v>1.054</v>
      </c>
      <c r="Q3918">
        <v>1.044</v>
      </c>
      <c r="R3918">
        <v>0.68500000000000005</v>
      </c>
      <c r="S3918">
        <v>0.27200000000000002</v>
      </c>
    </row>
    <row r="3919" spans="1:19" x14ac:dyDescent="0.3">
      <c r="A3919">
        <v>240</v>
      </c>
      <c r="B3919">
        <v>-0.42299999999999999</v>
      </c>
      <c r="C3919">
        <v>-1.423</v>
      </c>
      <c r="D3919">
        <v>-2.42</v>
      </c>
      <c r="E3919">
        <v>-3.1320000000000001</v>
      </c>
      <c r="F3919">
        <v>-3.23</v>
      </c>
      <c r="G3919">
        <v>2.5</v>
      </c>
      <c r="H3919">
        <v>0.01</v>
      </c>
      <c r="I3919">
        <v>2.5259999999999998</v>
      </c>
      <c r="J3919">
        <v>-0.42399999999999999</v>
      </c>
      <c r="K3919">
        <v>-1.423</v>
      </c>
      <c r="L3919">
        <v>-2.419</v>
      </c>
      <c r="M3919">
        <v>-3.1309999999999998</v>
      </c>
      <c r="N3919">
        <v>-3.23</v>
      </c>
      <c r="O3919">
        <v>1.056</v>
      </c>
      <c r="P3919">
        <v>1.054</v>
      </c>
      <c r="Q3919">
        <v>1.0449999999999999</v>
      </c>
      <c r="R3919">
        <v>0.68600000000000005</v>
      </c>
      <c r="S3919">
        <v>0.27200000000000002</v>
      </c>
    </row>
    <row r="3920" spans="1:19" x14ac:dyDescent="0.3">
      <c r="A3920">
        <v>300</v>
      </c>
      <c r="B3920">
        <v>-0.42299999999999999</v>
      </c>
      <c r="C3920">
        <v>-1.423</v>
      </c>
      <c r="D3920">
        <v>-2.42</v>
      </c>
      <c r="E3920">
        <v>-3.1320000000000001</v>
      </c>
      <c r="F3920">
        <v>-3.23</v>
      </c>
      <c r="G3920">
        <v>2.5</v>
      </c>
      <c r="H3920">
        <v>0.01</v>
      </c>
      <c r="I3920">
        <v>2.5259999999999998</v>
      </c>
      <c r="J3920">
        <v>-0.42199999999999999</v>
      </c>
      <c r="K3920">
        <v>-1.423</v>
      </c>
      <c r="L3920">
        <v>-2.419</v>
      </c>
      <c r="M3920">
        <v>-3.13</v>
      </c>
      <c r="N3920">
        <v>-3.23</v>
      </c>
      <c r="O3920">
        <v>1.0580000000000001</v>
      </c>
      <c r="P3920">
        <v>1.0529999999999999</v>
      </c>
      <c r="Q3920">
        <v>1.0449999999999999</v>
      </c>
      <c r="R3920">
        <v>0.68600000000000005</v>
      </c>
      <c r="S3920">
        <v>0.27400000000000002</v>
      </c>
    </row>
    <row r="3921" spans="1:19" x14ac:dyDescent="0.3">
      <c r="A3921">
        <v>360</v>
      </c>
      <c r="B3921">
        <v>-0.42299999999999999</v>
      </c>
      <c r="C3921">
        <v>-1.423</v>
      </c>
      <c r="D3921">
        <v>-2.42</v>
      </c>
      <c r="E3921">
        <v>-3.1320000000000001</v>
      </c>
      <c r="F3921">
        <v>-3.23</v>
      </c>
      <c r="G3921">
        <v>2.5</v>
      </c>
      <c r="H3921">
        <v>0.01</v>
      </c>
      <c r="I3921">
        <v>2.5259999999999998</v>
      </c>
      <c r="J3921">
        <v>-0.42099999999999999</v>
      </c>
      <c r="K3921">
        <v>-1.4239999999999999</v>
      </c>
      <c r="L3921">
        <v>-2.419</v>
      </c>
      <c r="M3921">
        <v>-3.1309999999999998</v>
      </c>
      <c r="N3921">
        <v>-3.23</v>
      </c>
      <c r="O3921">
        <v>1.06</v>
      </c>
      <c r="P3921">
        <v>1.0529999999999999</v>
      </c>
      <c r="Q3921">
        <v>1.0449999999999999</v>
      </c>
      <c r="R3921">
        <v>0.68700000000000006</v>
      </c>
      <c r="S3921">
        <v>0.27500000000000002</v>
      </c>
    </row>
    <row r="3922" spans="1:19" x14ac:dyDescent="0.3">
      <c r="A3922">
        <v>420</v>
      </c>
      <c r="B3922">
        <v>-0.42299999999999999</v>
      </c>
      <c r="C3922">
        <v>-1.423</v>
      </c>
      <c r="D3922">
        <v>-2.42</v>
      </c>
      <c r="E3922">
        <v>-3.1320000000000001</v>
      </c>
      <c r="F3922">
        <v>-3.23</v>
      </c>
      <c r="G3922">
        <v>2.5</v>
      </c>
      <c r="H3922">
        <v>0.01</v>
      </c>
      <c r="I3922">
        <v>2.5259999999999998</v>
      </c>
      <c r="J3922">
        <v>-0.42</v>
      </c>
      <c r="K3922">
        <v>-1.4239999999999999</v>
      </c>
      <c r="L3922">
        <v>-2.419</v>
      </c>
      <c r="M3922">
        <v>-3.1309999999999998</v>
      </c>
      <c r="N3922">
        <v>-3.23</v>
      </c>
      <c r="O3922">
        <v>1.0609999999999999</v>
      </c>
      <c r="P3922">
        <v>1.0529999999999999</v>
      </c>
      <c r="Q3922">
        <v>1.0449999999999999</v>
      </c>
      <c r="R3922">
        <v>0.68700000000000006</v>
      </c>
      <c r="S3922">
        <v>0.27500000000000002</v>
      </c>
    </row>
    <row r="3923" spans="1:19" x14ac:dyDescent="0.3">
      <c r="A3923">
        <v>480</v>
      </c>
      <c r="B3923">
        <v>-0.42299999999999999</v>
      </c>
      <c r="C3923">
        <v>-1.423</v>
      </c>
      <c r="D3923">
        <v>-2.42</v>
      </c>
      <c r="E3923">
        <v>-3.1320000000000001</v>
      </c>
      <c r="F3923">
        <v>-3.23</v>
      </c>
      <c r="G3923">
        <v>2.5</v>
      </c>
      <c r="H3923">
        <v>0.01</v>
      </c>
      <c r="I3923">
        <v>2.5259999999999998</v>
      </c>
      <c r="J3923">
        <v>-0.41799999999999998</v>
      </c>
      <c r="K3923">
        <v>-1.4239999999999999</v>
      </c>
      <c r="L3923">
        <v>-2.419</v>
      </c>
      <c r="M3923">
        <v>-3.1309999999999998</v>
      </c>
      <c r="N3923">
        <v>-3.23</v>
      </c>
      <c r="O3923">
        <v>1.0629999999999999</v>
      </c>
      <c r="P3923">
        <v>1.0529999999999999</v>
      </c>
      <c r="Q3923">
        <v>1.0449999999999999</v>
      </c>
      <c r="R3923">
        <v>0.68700000000000006</v>
      </c>
      <c r="S3923">
        <v>0.27500000000000002</v>
      </c>
    </row>
    <row r="3924" spans="1:19" x14ac:dyDescent="0.3">
      <c r="A3924">
        <v>540</v>
      </c>
      <c r="B3924">
        <v>-0.42299999999999999</v>
      </c>
      <c r="C3924">
        <v>-1.423</v>
      </c>
      <c r="D3924">
        <v>-2.42</v>
      </c>
      <c r="E3924">
        <v>-3.1320000000000001</v>
      </c>
      <c r="F3924">
        <v>-3.23</v>
      </c>
      <c r="G3924">
        <v>2.5</v>
      </c>
      <c r="H3924">
        <v>0.01</v>
      </c>
      <c r="I3924">
        <v>2.5259999999999998</v>
      </c>
      <c r="J3924">
        <v>-0.41599999999999998</v>
      </c>
      <c r="K3924">
        <v>-1.4239999999999999</v>
      </c>
      <c r="L3924">
        <v>-2.419</v>
      </c>
      <c r="M3924">
        <v>-3.1309999999999998</v>
      </c>
      <c r="N3924">
        <v>-3.23</v>
      </c>
      <c r="O3924">
        <v>1.0640000000000001</v>
      </c>
      <c r="P3924">
        <v>1.0529999999999999</v>
      </c>
      <c r="Q3924">
        <v>1.0449999999999999</v>
      </c>
      <c r="R3924">
        <v>0.68700000000000006</v>
      </c>
      <c r="S3924">
        <v>0.27500000000000002</v>
      </c>
    </row>
    <row r="3925" spans="1:19" x14ac:dyDescent="0.3">
      <c r="A3925">
        <v>600</v>
      </c>
      <c r="B3925">
        <v>-0.42299999999999999</v>
      </c>
      <c r="C3925">
        <v>-1.423</v>
      </c>
      <c r="D3925">
        <v>-2.42</v>
      </c>
      <c r="E3925">
        <v>-3.1320000000000001</v>
      </c>
      <c r="F3925">
        <v>-3.23</v>
      </c>
      <c r="G3925">
        <v>2.5</v>
      </c>
      <c r="H3925">
        <v>0.01</v>
      </c>
      <c r="I3925">
        <v>2.5259999999999998</v>
      </c>
      <c r="J3925">
        <v>-0.41499999999999998</v>
      </c>
      <c r="K3925">
        <v>-1.423</v>
      </c>
      <c r="L3925">
        <v>-2.419</v>
      </c>
      <c r="M3925">
        <v>-3.1309999999999998</v>
      </c>
      <c r="N3925">
        <v>-3.23</v>
      </c>
      <c r="O3925">
        <v>1.0649999999999999</v>
      </c>
      <c r="P3925">
        <v>1.054</v>
      </c>
      <c r="Q3925">
        <v>1.0449999999999999</v>
      </c>
      <c r="R3925">
        <v>0.68700000000000006</v>
      </c>
      <c r="S3925">
        <v>0.27500000000000002</v>
      </c>
    </row>
    <row r="3927" spans="1:19" x14ac:dyDescent="0.3">
      <c r="A3927" t="s">
        <v>0</v>
      </c>
      <c r="B3927" t="s">
        <v>303</v>
      </c>
    </row>
    <row r="3928" spans="1:19" x14ac:dyDescent="0.3">
      <c r="A3928">
        <v>0</v>
      </c>
      <c r="B3928">
        <v>-0.42299999999999999</v>
      </c>
      <c r="C3928">
        <v>-1.423</v>
      </c>
      <c r="D3928">
        <v>-2.42</v>
      </c>
      <c r="E3928">
        <v>-3.1320000000000001</v>
      </c>
      <c r="F3928">
        <v>-3.23</v>
      </c>
      <c r="G3928">
        <v>2.5</v>
      </c>
      <c r="H3928">
        <v>0.01</v>
      </c>
      <c r="I3928">
        <v>2.2919999999999998</v>
      </c>
      <c r="J3928">
        <v>-0.42299999999999999</v>
      </c>
      <c r="K3928">
        <v>-1.423</v>
      </c>
      <c r="L3928">
        <v>-2.42</v>
      </c>
      <c r="M3928">
        <v>-3.1320000000000001</v>
      </c>
      <c r="N3928">
        <v>-3.23</v>
      </c>
      <c r="O3928">
        <v>1.0389999999999999</v>
      </c>
      <c r="P3928">
        <v>1.0389999999999999</v>
      </c>
      <c r="Q3928">
        <v>1.0329999999999999</v>
      </c>
      <c r="R3928">
        <v>0.67900000000000005</v>
      </c>
      <c r="S3928">
        <v>0.27100000000000002</v>
      </c>
    </row>
    <row r="3929" spans="1:19" x14ac:dyDescent="0.3">
      <c r="A3929">
        <v>60</v>
      </c>
      <c r="B3929">
        <v>-0.42299999999999999</v>
      </c>
      <c r="C3929">
        <v>-1.423</v>
      </c>
      <c r="D3929">
        <v>-2.42</v>
      </c>
      <c r="E3929">
        <v>-3.1320000000000001</v>
      </c>
      <c r="F3929">
        <v>-3.23</v>
      </c>
      <c r="G3929">
        <v>2.5</v>
      </c>
      <c r="H3929">
        <v>0.01</v>
      </c>
      <c r="I3929">
        <v>2.2919999999999998</v>
      </c>
      <c r="J3929">
        <v>-0.42499999999999999</v>
      </c>
      <c r="K3929">
        <v>-1.423</v>
      </c>
      <c r="L3929">
        <v>-2.42</v>
      </c>
      <c r="M3929">
        <v>-3.1320000000000001</v>
      </c>
      <c r="N3929">
        <v>-3.2269999999999999</v>
      </c>
      <c r="O3929">
        <v>1.0449999999999999</v>
      </c>
      <c r="P3929">
        <v>1.048</v>
      </c>
      <c r="Q3929">
        <v>1.0429999999999999</v>
      </c>
      <c r="R3929">
        <v>0.68400000000000005</v>
      </c>
      <c r="S3929">
        <v>0.26400000000000001</v>
      </c>
    </row>
    <row r="3930" spans="1:19" x14ac:dyDescent="0.3">
      <c r="A3930">
        <v>120</v>
      </c>
      <c r="B3930">
        <v>-0.42299999999999999</v>
      </c>
      <c r="C3930">
        <v>-1.423</v>
      </c>
      <c r="D3930">
        <v>-2.42</v>
      </c>
      <c r="E3930">
        <v>-3.1320000000000001</v>
      </c>
      <c r="F3930">
        <v>-3.23</v>
      </c>
      <c r="G3930">
        <v>2.5</v>
      </c>
      <c r="H3930">
        <v>0.01</v>
      </c>
      <c r="I3930">
        <v>2.2919999999999998</v>
      </c>
      <c r="J3930">
        <v>-0.42499999999999999</v>
      </c>
      <c r="K3930">
        <v>-1.423</v>
      </c>
      <c r="L3930">
        <v>-2.42</v>
      </c>
      <c r="M3930">
        <v>-3.13</v>
      </c>
      <c r="N3930">
        <v>-3.2240000000000002</v>
      </c>
      <c r="O3930">
        <v>1.05</v>
      </c>
      <c r="P3930">
        <v>1.0509999999999999</v>
      </c>
      <c r="Q3930">
        <v>1.044</v>
      </c>
      <c r="R3930">
        <v>0.68400000000000005</v>
      </c>
      <c r="S3930">
        <v>0.25700000000000001</v>
      </c>
    </row>
    <row r="3931" spans="1:19" x14ac:dyDescent="0.3">
      <c r="A3931">
        <v>180</v>
      </c>
      <c r="B3931">
        <v>-0.42299999999999999</v>
      </c>
      <c r="C3931">
        <v>-1.423</v>
      </c>
      <c r="D3931">
        <v>-2.42</v>
      </c>
      <c r="E3931">
        <v>-3.1320000000000001</v>
      </c>
      <c r="F3931">
        <v>-3.23</v>
      </c>
      <c r="G3931">
        <v>2.5</v>
      </c>
      <c r="H3931">
        <v>0.01</v>
      </c>
      <c r="I3931">
        <v>2.2919999999999998</v>
      </c>
      <c r="J3931">
        <v>-0.42499999999999999</v>
      </c>
      <c r="K3931">
        <v>-1.423</v>
      </c>
      <c r="L3931">
        <v>-2.42</v>
      </c>
      <c r="M3931">
        <v>-3.13</v>
      </c>
      <c r="N3931">
        <v>-3.2210000000000001</v>
      </c>
      <c r="O3931">
        <v>1.0529999999999999</v>
      </c>
      <c r="P3931">
        <v>1.054</v>
      </c>
      <c r="Q3931">
        <v>1.0449999999999999</v>
      </c>
      <c r="R3931">
        <v>0.68400000000000005</v>
      </c>
      <c r="S3931">
        <v>0.251</v>
      </c>
    </row>
    <row r="3932" spans="1:19" x14ac:dyDescent="0.3">
      <c r="A3932">
        <v>240</v>
      </c>
      <c r="B3932">
        <v>-0.42299999999999999</v>
      </c>
      <c r="C3932">
        <v>-1.423</v>
      </c>
      <c r="D3932">
        <v>-2.42</v>
      </c>
      <c r="E3932">
        <v>-3.1320000000000001</v>
      </c>
      <c r="F3932">
        <v>-3.23</v>
      </c>
      <c r="G3932">
        <v>2.5</v>
      </c>
      <c r="H3932">
        <v>0.01</v>
      </c>
      <c r="I3932">
        <v>2.2919999999999998</v>
      </c>
      <c r="J3932">
        <v>-0.42399999999999999</v>
      </c>
      <c r="K3932">
        <v>-1.423</v>
      </c>
      <c r="L3932">
        <v>-2.419</v>
      </c>
      <c r="M3932">
        <v>-3.1320000000000001</v>
      </c>
      <c r="N3932">
        <v>-3.218</v>
      </c>
      <c r="O3932">
        <v>1.056</v>
      </c>
      <c r="P3932">
        <v>1.054</v>
      </c>
      <c r="Q3932">
        <v>1.0449999999999999</v>
      </c>
      <c r="R3932">
        <v>0.68899999999999995</v>
      </c>
      <c r="S3932">
        <v>0.245</v>
      </c>
    </row>
    <row r="3933" spans="1:19" x14ac:dyDescent="0.3">
      <c r="A3933">
        <v>300</v>
      </c>
      <c r="B3933">
        <v>-0.42299999999999999</v>
      </c>
      <c r="C3933">
        <v>-1.423</v>
      </c>
      <c r="D3933">
        <v>-2.42</v>
      </c>
      <c r="E3933">
        <v>-3.1320000000000001</v>
      </c>
      <c r="F3933">
        <v>-3.23</v>
      </c>
      <c r="G3933">
        <v>2.5</v>
      </c>
      <c r="H3933">
        <v>0.01</v>
      </c>
      <c r="I3933">
        <v>2.2919999999999998</v>
      </c>
      <c r="J3933">
        <v>-0.42199999999999999</v>
      </c>
      <c r="K3933">
        <v>-1.423</v>
      </c>
      <c r="L3933">
        <v>-2.419</v>
      </c>
      <c r="M3933">
        <v>-3.1320000000000001</v>
      </c>
      <c r="N3933">
        <v>-3.2149999999999999</v>
      </c>
      <c r="O3933">
        <v>1.0580000000000001</v>
      </c>
      <c r="P3933">
        <v>1.0529999999999999</v>
      </c>
      <c r="Q3933">
        <v>1.044</v>
      </c>
      <c r="R3933">
        <v>0.68899999999999995</v>
      </c>
      <c r="S3933">
        <v>0.24199999999999999</v>
      </c>
    </row>
    <row r="3934" spans="1:19" x14ac:dyDescent="0.3">
      <c r="A3934">
        <v>360</v>
      </c>
      <c r="B3934">
        <v>-0.42299999999999999</v>
      </c>
      <c r="C3934">
        <v>-1.423</v>
      </c>
      <c r="D3934">
        <v>-2.42</v>
      </c>
      <c r="E3934">
        <v>-3.1320000000000001</v>
      </c>
      <c r="F3934">
        <v>-3.23</v>
      </c>
      <c r="G3934">
        <v>2.5</v>
      </c>
      <c r="H3934">
        <v>0.01</v>
      </c>
      <c r="I3934">
        <v>2.2919999999999998</v>
      </c>
      <c r="J3934">
        <v>-0.42099999999999999</v>
      </c>
      <c r="K3934">
        <v>-1.4239999999999999</v>
      </c>
      <c r="L3934">
        <v>-2.419</v>
      </c>
      <c r="M3934">
        <v>-3.1309999999999998</v>
      </c>
      <c r="N3934">
        <v>-3.2120000000000002</v>
      </c>
      <c r="O3934">
        <v>1.06</v>
      </c>
      <c r="P3934">
        <v>1.0529999999999999</v>
      </c>
      <c r="Q3934">
        <v>1.0449999999999999</v>
      </c>
      <c r="R3934">
        <v>0.68500000000000005</v>
      </c>
      <c r="S3934">
        <v>0.23899999999999999</v>
      </c>
    </row>
    <row r="3935" spans="1:19" x14ac:dyDescent="0.3">
      <c r="A3935">
        <v>420</v>
      </c>
      <c r="B3935">
        <v>-0.42299999999999999</v>
      </c>
      <c r="C3935">
        <v>-1.423</v>
      </c>
      <c r="D3935">
        <v>-2.42</v>
      </c>
      <c r="E3935">
        <v>-3.1320000000000001</v>
      </c>
      <c r="F3935">
        <v>-3.23</v>
      </c>
      <c r="G3935">
        <v>2.5</v>
      </c>
      <c r="H3935">
        <v>0.01</v>
      </c>
      <c r="I3935">
        <v>2.2919999999999998</v>
      </c>
      <c r="J3935">
        <v>-0.42</v>
      </c>
      <c r="K3935">
        <v>-1.4239999999999999</v>
      </c>
      <c r="L3935">
        <v>-2.419</v>
      </c>
      <c r="M3935">
        <v>-3.129</v>
      </c>
      <c r="N3935">
        <v>-3.2090000000000001</v>
      </c>
      <c r="O3935">
        <v>1.0609999999999999</v>
      </c>
      <c r="P3935">
        <v>1.0529999999999999</v>
      </c>
      <c r="Q3935">
        <v>1.046</v>
      </c>
      <c r="R3935">
        <v>0.68100000000000005</v>
      </c>
      <c r="S3935">
        <v>0.23599999999999999</v>
      </c>
    </row>
    <row r="3936" spans="1:19" x14ac:dyDescent="0.3">
      <c r="A3936">
        <v>480</v>
      </c>
      <c r="B3936">
        <v>-0.42299999999999999</v>
      </c>
      <c r="C3936">
        <v>-1.423</v>
      </c>
      <c r="D3936">
        <v>-2.42</v>
      </c>
      <c r="E3936">
        <v>-3.1320000000000001</v>
      </c>
      <c r="F3936">
        <v>-3.23</v>
      </c>
      <c r="G3936">
        <v>2.5</v>
      </c>
      <c r="H3936">
        <v>0.01</v>
      </c>
      <c r="I3936">
        <v>2.2919999999999998</v>
      </c>
      <c r="J3936">
        <v>-0.41799999999999998</v>
      </c>
      <c r="K3936">
        <v>-1.4239999999999999</v>
      </c>
      <c r="L3936">
        <v>-2.419</v>
      </c>
      <c r="M3936">
        <v>-3.1269999999999998</v>
      </c>
      <c r="N3936">
        <v>-3.206</v>
      </c>
      <c r="O3936">
        <v>1.0620000000000001</v>
      </c>
      <c r="P3936">
        <v>1.0529999999999999</v>
      </c>
      <c r="Q3936">
        <v>1.0449999999999999</v>
      </c>
      <c r="R3936">
        <v>0.67500000000000004</v>
      </c>
      <c r="S3936">
        <v>0.23300000000000001</v>
      </c>
    </row>
    <row r="3937" spans="1:19" x14ac:dyDescent="0.3">
      <c r="A3937">
        <v>540</v>
      </c>
      <c r="B3937">
        <v>-0.42299999999999999</v>
      </c>
      <c r="C3937">
        <v>-1.423</v>
      </c>
      <c r="D3937">
        <v>-2.42</v>
      </c>
      <c r="E3937">
        <v>-3.1320000000000001</v>
      </c>
      <c r="F3937">
        <v>-3.23</v>
      </c>
      <c r="G3937">
        <v>2.5</v>
      </c>
      <c r="H3937">
        <v>0.01</v>
      </c>
      <c r="I3937">
        <v>2.2919999999999998</v>
      </c>
      <c r="J3937">
        <v>-0.41599999999999998</v>
      </c>
      <c r="K3937">
        <v>-1.4239999999999999</v>
      </c>
      <c r="L3937">
        <v>-2.419</v>
      </c>
      <c r="M3937">
        <v>-3.125</v>
      </c>
      <c r="N3937">
        <v>-3.2029999999999998</v>
      </c>
      <c r="O3937">
        <v>1.0640000000000001</v>
      </c>
      <c r="P3937">
        <v>1.054</v>
      </c>
      <c r="Q3937">
        <v>1.0449999999999999</v>
      </c>
      <c r="R3937">
        <v>0.67</v>
      </c>
      <c r="S3937">
        <v>0.23100000000000001</v>
      </c>
    </row>
    <row r="3938" spans="1:19" x14ac:dyDescent="0.3">
      <c r="A3938">
        <v>600</v>
      </c>
      <c r="B3938">
        <v>-0.42299999999999999</v>
      </c>
      <c r="C3938">
        <v>-1.423</v>
      </c>
      <c r="D3938">
        <v>-2.42</v>
      </c>
      <c r="E3938">
        <v>-3.1320000000000001</v>
      </c>
      <c r="F3938">
        <v>-3.23</v>
      </c>
      <c r="G3938">
        <v>2.5</v>
      </c>
      <c r="H3938">
        <v>0.01</v>
      </c>
      <c r="I3938">
        <v>2.2919999999999998</v>
      </c>
      <c r="J3938">
        <v>-0.41499999999999998</v>
      </c>
      <c r="K3938">
        <v>-1.4239999999999999</v>
      </c>
      <c r="L3938">
        <v>-2.419</v>
      </c>
      <c r="M3938">
        <v>-3.1219999999999999</v>
      </c>
      <c r="N3938">
        <v>-3.2</v>
      </c>
      <c r="O3938">
        <v>1.0649999999999999</v>
      </c>
      <c r="P3938">
        <v>1.054</v>
      </c>
      <c r="Q3938">
        <v>1.0449999999999999</v>
      </c>
      <c r="R3938">
        <v>0.66600000000000004</v>
      </c>
      <c r="S3938">
        <v>0.23</v>
      </c>
    </row>
    <row r="3940" spans="1:19" x14ac:dyDescent="0.3">
      <c r="A3940" t="s">
        <v>0</v>
      </c>
      <c r="B3940" t="s">
        <v>304</v>
      </c>
    </row>
    <row r="3941" spans="1:19" x14ac:dyDescent="0.3">
      <c r="A3941">
        <v>0</v>
      </c>
      <c r="B3941">
        <v>-0.42299999999999999</v>
      </c>
      <c r="C3941">
        <v>-1.423</v>
      </c>
      <c r="D3941">
        <v>-2.42</v>
      </c>
      <c r="E3941">
        <v>-3.1240000000000001</v>
      </c>
      <c r="F3941">
        <v>-3.22</v>
      </c>
      <c r="G3941">
        <v>2.5</v>
      </c>
      <c r="H3941">
        <v>0.01</v>
      </c>
      <c r="I3941">
        <v>2.7519999999999998</v>
      </c>
      <c r="J3941">
        <v>-0.42299999999999999</v>
      </c>
      <c r="K3941">
        <v>-1.423</v>
      </c>
      <c r="L3941">
        <v>-2.42</v>
      </c>
      <c r="M3941">
        <v>-3.1240000000000001</v>
      </c>
      <c r="N3941">
        <v>-3.22</v>
      </c>
      <c r="O3941">
        <v>1.0389999999999999</v>
      </c>
      <c r="P3941">
        <v>1.0389999999999999</v>
      </c>
      <c r="Q3941">
        <v>1.032</v>
      </c>
      <c r="R3941">
        <v>0.67200000000000004</v>
      </c>
      <c r="S3941">
        <v>0.26900000000000002</v>
      </c>
    </row>
    <row r="3942" spans="1:19" x14ac:dyDescent="0.3">
      <c r="A3942">
        <v>60</v>
      </c>
      <c r="B3942">
        <v>-0.42299999999999999</v>
      </c>
      <c r="C3942">
        <v>-1.423</v>
      </c>
      <c r="D3942">
        <v>-2.42</v>
      </c>
      <c r="E3942">
        <v>-3.1240000000000001</v>
      </c>
      <c r="F3942">
        <v>-3.22</v>
      </c>
      <c r="G3942">
        <v>2.5</v>
      </c>
      <c r="H3942">
        <v>0.01</v>
      </c>
      <c r="I3942">
        <v>2.7519999999999998</v>
      </c>
      <c r="J3942">
        <v>-0.42499999999999999</v>
      </c>
      <c r="K3942">
        <v>-1.423</v>
      </c>
      <c r="L3942">
        <v>-2.42</v>
      </c>
      <c r="M3942">
        <v>-3.1230000000000002</v>
      </c>
      <c r="N3942">
        <v>-3.2229999999999999</v>
      </c>
      <c r="O3942">
        <v>1.0449999999999999</v>
      </c>
      <c r="P3942">
        <v>1.05</v>
      </c>
      <c r="Q3942">
        <v>1.042</v>
      </c>
      <c r="R3942">
        <v>0.67500000000000004</v>
      </c>
      <c r="S3942">
        <v>0.27800000000000002</v>
      </c>
    </row>
    <row r="3943" spans="1:19" x14ac:dyDescent="0.3">
      <c r="A3943">
        <v>120</v>
      </c>
      <c r="B3943">
        <v>-0.42299999999999999</v>
      </c>
      <c r="C3943">
        <v>-1.423</v>
      </c>
      <c r="D3943">
        <v>-2.42</v>
      </c>
      <c r="E3943">
        <v>-3.1240000000000001</v>
      </c>
      <c r="F3943">
        <v>-3.22</v>
      </c>
      <c r="G3943">
        <v>2.5</v>
      </c>
      <c r="H3943">
        <v>0.01</v>
      </c>
      <c r="I3943">
        <v>2.7519999999999998</v>
      </c>
      <c r="J3943">
        <v>-0.42499999999999999</v>
      </c>
      <c r="K3943">
        <v>-1.423</v>
      </c>
      <c r="L3943">
        <v>-2.42</v>
      </c>
      <c r="M3943">
        <v>-3.1240000000000001</v>
      </c>
      <c r="N3943">
        <v>-3.226</v>
      </c>
      <c r="O3943">
        <v>1.05</v>
      </c>
      <c r="P3943">
        <v>1.052</v>
      </c>
      <c r="Q3943">
        <v>1.0449999999999999</v>
      </c>
      <c r="R3943">
        <v>0.68</v>
      </c>
      <c r="S3943">
        <v>0.28499999999999998</v>
      </c>
    </row>
    <row r="3944" spans="1:19" x14ac:dyDescent="0.3">
      <c r="A3944">
        <v>180</v>
      </c>
      <c r="B3944">
        <v>-0.42299999999999999</v>
      </c>
      <c r="C3944">
        <v>-1.423</v>
      </c>
      <c r="D3944">
        <v>-2.42</v>
      </c>
      <c r="E3944">
        <v>-3.1240000000000001</v>
      </c>
      <c r="F3944">
        <v>-3.22</v>
      </c>
      <c r="G3944">
        <v>2.5</v>
      </c>
      <c r="H3944">
        <v>0.01</v>
      </c>
      <c r="I3944">
        <v>2.7519999999999998</v>
      </c>
      <c r="J3944">
        <v>-0.42499999999999999</v>
      </c>
      <c r="K3944">
        <v>-1.423</v>
      </c>
      <c r="L3944">
        <v>-2.419</v>
      </c>
      <c r="M3944">
        <v>-3.1230000000000002</v>
      </c>
      <c r="N3944">
        <v>-3.2290000000000001</v>
      </c>
      <c r="O3944">
        <v>1.0529999999999999</v>
      </c>
      <c r="P3944">
        <v>1.0529999999999999</v>
      </c>
      <c r="Q3944">
        <v>1.0429999999999999</v>
      </c>
      <c r="R3944">
        <v>0.67900000000000005</v>
      </c>
      <c r="S3944">
        <v>0.29199999999999998</v>
      </c>
    </row>
    <row r="3945" spans="1:19" x14ac:dyDescent="0.3">
      <c r="A3945">
        <v>240</v>
      </c>
      <c r="B3945">
        <v>-0.42299999999999999</v>
      </c>
      <c r="C3945">
        <v>-1.423</v>
      </c>
      <c r="D3945">
        <v>-2.42</v>
      </c>
      <c r="E3945">
        <v>-3.1240000000000001</v>
      </c>
      <c r="F3945">
        <v>-3.22</v>
      </c>
      <c r="G3945">
        <v>2.5</v>
      </c>
      <c r="H3945">
        <v>0.01</v>
      </c>
      <c r="I3945">
        <v>2.7519999999999998</v>
      </c>
      <c r="J3945">
        <v>-0.42399999999999999</v>
      </c>
      <c r="K3945">
        <v>-1.423</v>
      </c>
      <c r="L3945">
        <v>-2.419</v>
      </c>
      <c r="M3945">
        <v>-3.1219999999999999</v>
      </c>
      <c r="N3945">
        <v>-3.2320000000000002</v>
      </c>
      <c r="O3945">
        <v>1.056</v>
      </c>
      <c r="P3945">
        <v>1.054</v>
      </c>
      <c r="Q3945">
        <v>1.044</v>
      </c>
      <c r="R3945">
        <v>0.67700000000000005</v>
      </c>
      <c r="S3945">
        <v>0.29799999999999999</v>
      </c>
    </row>
    <row r="3946" spans="1:19" x14ac:dyDescent="0.3">
      <c r="A3946">
        <v>300</v>
      </c>
      <c r="B3946">
        <v>-0.42299999999999999</v>
      </c>
      <c r="C3946">
        <v>-1.423</v>
      </c>
      <c r="D3946">
        <v>-2.42</v>
      </c>
      <c r="E3946">
        <v>-3.1240000000000001</v>
      </c>
      <c r="F3946">
        <v>-3.22</v>
      </c>
      <c r="G3946">
        <v>2.5</v>
      </c>
      <c r="H3946">
        <v>0.01</v>
      </c>
      <c r="I3946">
        <v>2.7519999999999998</v>
      </c>
      <c r="J3946">
        <v>-0.42199999999999999</v>
      </c>
      <c r="K3946">
        <v>-1.4239999999999999</v>
      </c>
      <c r="L3946">
        <v>-2.419</v>
      </c>
      <c r="M3946">
        <v>-3.1219999999999999</v>
      </c>
      <c r="N3946">
        <v>-3.2349999999999999</v>
      </c>
      <c r="O3946">
        <v>1.0580000000000001</v>
      </c>
      <c r="P3946">
        <v>1.0529999999999999</v>
      </c>
      <c r="Q3946">
        <v>1.0449999999999999</v>
      </c>
      <c r="R3946">
        <v>0.67700000000000005</v>
      </c>
      <c r="S3946">
        <v>0.30399999999999999</v>
      </c>
    </row>
    <row r="3947" spans="1:19" x14ac:dyDescent="0.3">
      <c r="A3947">
        <v>360</v>
      </c>
      <c r="B3947">
        <v>-0.42299999999999999</v>
      </c>
      <c r="C3947">
        <v>-1.423</v>
      </c>
      <c r="D3947">
        <v>-2.42</v>
      </c>
      <c r="E3947">
        <v>-3.1240000000000001</v>
      </c>
      <c r="F3947">
        <v>-3.22</v>
      </c>
      <c r="G3947">
        <v>2.5</v>
      </c>
      <c r="H3947">
        <v>0.01</v>
      </c>
      <c r="I3947">
        <v>2.7519999999999998</v>
      </c>
      <c r="J3947">
        <v>-0.42099999999999999</v>
      </c>
      <c r="K3947">
        <v>-1.4239999999999999</v>
      </c>
      <c r="L3947">
        <v>-2.419</v>
      </c>
      <c r="M3947">
        <v>-3.1230000000000002</v>
      </c>
      <c r="N3947">
        <v>-3.238</v>
      </c>
      <c r="O3947">
        <v>1.06</v>
      </c>
      <c r="P3947">
        <v>1.0529999999999999</v>
      </c>
      <c r="Q3947">
        <v>1.044</v>
      </c>
      <c r="R3947">
        <v>0.68100000000000005</v>
      </c>
      <c r="S3947">
        <v>0.308</v>
      </c>
    </row>
    <row r="3948" spans="1:19" x14ac:dyDescent="0.3">
      <c r="A3948">
        <v>420</v>
      </c>
      <c r="B3948">
        <v>-0.42299999999999999</v>
      </c>
      <c r="C3948">
        <v>-1.423</v>
      </c>
      <c r="D3948">
        <v>-2.42</v>
      </c>
      <c r="E3948">
        <v>-3.1240000000000001</v>
      </c>
      <c r="F3948">
        <v>-3.22</v>
      </c>
      <c r="G3948">
        <v>2.5</v>
      </c>
      <c r="H3948">
        <v>0.01</v>
      </c>
      <c r="I3948">
        <v>2.7519999999999998</v>
      </c>
      <c r="J3948">
        <v>-0.42</v>
      </c>
      <c r="K3948">
        <v>-1.4239999999999999</v>
      </c>
      <c r="L3948">
        <v>-2.4180000000000001</v>
      </c>
      <c r="M3948">
        <v>-3.125</v>
      </c>
      <c r="N3948">
        <v>-3.2410000000000001</v>
      </c>
      <c r="O3948">
        <v>1.0609999999999999</v>
      </c>
      <c r="P3948">
        <v>1.0529999999999999</v>
      </c>
      <c r="Q3948">
        <v>1.044</v>
      </c>
      <c r="R3948">
        <v>0.68600000000000005</v>
      </c>
      <c r="S3948">
        <v>0.312</v>
      </c>
    </row>
    <row r="3949" spans="1:19" x14ac:dyDescent="0.3">
      <c r="A3949">
        <v>480</v>
      </c>
      <c r="B3949">
        <v>-0.42299999999999999</v>
      </c>
      <c r="C3949">
        <v>-1.423</v>
      </c>
      <c r="D3949">
        <v>-2.42</v>
      </c>
      <c r="E3949">
        <v>-3.1240000000000001</v>
      </c>
      <c r="F3949">
        <v>-3.22</v>
      </c>
      <c r="G3949">
        <v>2.5</v>
      </c>
      <c r="H3949">
        <v>0.01</v>
      </c>
      <c r="I3949">
        <v>2.7519999999999998</v>
      </c>
      <c r="J3949">
        <v>-0.41799999999999998</v>
      </c>
      <c r="K3949">
        <v>-1.4239999999999999</v>
      </c>
      <c r="L3949">
        <v>-2.4180000000000001</v>
      </c>
      <c r="M3949">
        <v>-3.1269999999999998</v>
      </c>
      <c r="N3949">
        <v>-3.2440000000000002</v>
      </c>
      <c r="O3949">
        <v>1.0620000000000001</v>
      </c>
      <c r="P3949">
        <v>1.0529999999999999</v>
      </c>
      <c r="Q3949">
        <v>1.044</v>
      </c>
      <c r="R3949">
        <v>0.69099999999999995</v>
      </c>
      <c r="S3949">
        <v>0.315</v>
      </c>
    </row>
    <row r="3950" spans="1:19" x14ac:dyDescent="0.3">
      <c r="A3950">
        <v>540</v>
      </c>
      <c r="B3950">
        <v>-0.42299999999999999</v>
      </c>
      <c r="C3950">
        <v>-1.423</v>
      </c>
      <c r="D3950">
        <v>-2.42</v>
      </c>
      <c r="E3950">
        <v>-3.1240000000000001</v>
      </c>
      <c r="F3950">
        <v>-3.22</v>
      </c>
      <c r="G3950">
        <v>2.5</v>
      </c>
      <c r="H3950">
        <v>0.01</v>
      </c>
      <c r="I3950">
        <v>2.7519999999999998</v>
      </c>
      <c r="J3950">
        <v>-0.41599999999999998</v>
      </c>
      <c r="K3950">
        <v>-1.4239999999999999</v>
      </c>
      <c r="L3950">
        <v>-2.4180000000000001</v>
      </c>
      <c r="M3950">
        <v>-3.129</v>
      </c>
      <c r="N3950">
        <v>-3.2469999999999999</v>
      </c>
      <c r="O3950">
        <v>1.0640000000000001</v>
      </c>
      <c r="P3950">
        <v>1.0529999999999999</v>
      </c>
      <c r="Q3950">
        <v>1.0449999999999999</v>
      </c>
      <c r="R3950">
        <v>0.69699999999999995</v>
      </c>
      <c r="S3950">
        <v>0.316</v>
      </c>
    </row>
    <row r="3951" spans="1:19" x14ac:dyDescent="0.3">
      <c r="A3951">
        <v>600</v>
      </c>
      <c r="B3951">
        <v>-0.42299999999999999</v>
      </c>
      <c r="C3951">
        <v>-1.423</v>
      </c>
      <c r="D3951">
        <v>-2.42</v>
      </c>
      <c r="E3951">
        <v>-3.1240000000000001</v>
      </c>
      <c r="F3951">
        <v>-3.22</v>
      </c>
      <c r="G3951">
        <v>2.5</v>
      </c>
      <c r="H3951">
        <v>0.01</v>
      </c>
      <c r="I3951">
        <v>2.7519999999999998</v>
      </c>
      <c r="J3951">
        <v>-0.41499999999999998</v>
      </c>
      <c r="K3951">
        <v>-1.423</v>
      </c>
      <c r="L3951">
        <v>-2.4180000000000001</v>
      </c>
      <c r="M3951">
        <v>-3.1320000000000001</v>
      </c>
      <c r="N3951">
        <v>-3.25</v>
      </c>
      <c r="O3951">
        <v>1.0649999999999999</v>
      </c>
      <c r="P3951">
        <v>1.054</v>
      </c>
      <c r="Q3951">
        <v>1.044</v>
      </c>
      <c r="R3951">
        <v>0.70099999999999996</v>
      </c>
      <c r="S3951">
        <v>0.318</v>
      </c>
    </row>
    <row r="3953" spans="1:19" x14ac:dyDescent="0.3">
      <c r="A3953" t="s">
        <v>0</v>
      </c>
      <c r="B3953" t="s">
        <v>305</v>
      </c>
    </row>
    <row r="3954" spans="1:19" x14ac:dyDescent="0.3">
      <c r="A3954">
        <v>0</v>
      </c>
      <c r="B3954">
        <v>-0.42299999999999999</v>
      </c>
      <c r="C3954">
        <v>-1.423</v>
      </c>
      <c r="D3954">
        <v>-2.42</v>
      </c>
      <c r="E3954">
        <v>-3.1240000000000001</v>
      </c>
      <c r="F3954">
        <v>-3.22</v>
      </c>
      <c r="G3954">
        <v>2.5</v>
      </c>
      <c r="H3954">
        <v>0.01</v>
      </c>
      <c r="I3954">
        <v>2.5270000000000001</v>
      </c>
      <c r="J3954">
        <v>-0.42299999999999999</v>
      </c>
      <c r="K3954">
        <v>-1.423</v>
      </c>
      <c r="L3954">
        <v>-2.42</v>
      </c>
      <c r="M3954">
        <v>-3.1240000000000001</v>
      </c>
      <c r="N3954">
        <v>-3.22</v>
      </c>
      <c r="O3954">
        <v>1.0389999999999999</v>
      </c>
      <c r="P3954">
        <v>1.0389999999999999</v>
      </c>
      <c r="Q3954">
        <v>1.032</v>
      </c>
      <c r="R3954">
        <v>0.67200000000000004</v>
      </c>
      <c r="S3954">
        <v>0.26900000000000002</v>
      </c>
    </row>
    <row r="3955" spans="1:19" x14ac:dyDescent="0.3">
      <c r="A3955">
        <v>60</v>
      </c>
      <c r="B3955">
        <v>-0.42299999999999999</v>
      </c>
      <c r="C3955">
        <v>-1.423</v>
      </c>
      <c r="D3955">
        <v>-2.42</v>
      </c>
      <c r="E3955">
        <v>-3.1240000000000001</v>
      </c>
      <c r="F3955">
        <v>-3.22</v>
      </c>
      <c r="G3955">
        <v>2.5</v>
      </c>
      <c r="H3955">
        <v>0.01</v>
      </c>
      <c r="I3955">
        <v>2.5270000000000001</v>
      </c>
      <c r="J3955">
        <v>-0.42499999999999999</v>
      </c>
      <c r="K3955">
        <v>-1.423</v>
      </c>
      <c r="L3955">
        <v>-2.42</v>
      </c>
      <c r="M3955">
        <v>-3.1240000000000001</v>
      </c>
      <c r="N3955">
        <v>-3.22</v>
      </c>
      <c r="O3955">
        <v>1.0449999999999999</v>
      </c>
      <c r="P3955">
        <v>1.0489999999999999</v>
      </c>
      <c r="Q3955">
        <v>1.042</v>
      </c>
      <c r="R3955">
        <v>0.67600000000000005</v>
      </c>
      <c r="S3955">
        <v>0.27</v>
      </c>
    </row>
    <row r="3956" spans="1:19" x14ac:dyDescent="0.3">
      <c r="A3956">
        <v>120</v>
      </c>
      <c r="B3956">
        <v>-0.42299999999999999</v>
      </c>
      <c r="C3956">
        <v>-1.423</v>
      </c>
      <c r="D3956">
        <v>-2.42</v>
      </c>
      <c r="E3956">
        <v>-3.1240000000000001</v>
      </c>
      <c r="F3956">
        <v>-3.22</v>
      </c>
      <c r="G3956">
        <v>2.5</v>
      </c>
      <c r="H3956">
        <v>0.01</v>
      </c>
      <c r="I3956">
        <v>2.5270000000000001</v>
      </c>
      <c r="J3956">
        <v>-0.42499999999999999</v>
      </c>
      <c r="K3956">
        <v>-1.423</v>
      </c>
      <c r="L3956">
        <v>-2.419</v>
      </c>
      <c r="M3956">
        <v>-3.1230000000000002</v>
      </c>
      <c r="N3956">
        <v>-3.22</v>
      </c>
      <c r="O3956">
        <v>1.05</v>
      </c>
      <c r="P3956">
        <v>1.0509999999999999</v>
      </c>
      <c r="Q3956">
        <v>1.044</v>
      </c>
      <c r="R3956">
        <v>0.67800000000000005</v>
      </c>
      <c r="S3956">
        <v>0.27</v>
      </c>
    </row>
    <row r="3957" spans="1:19" x14ac:dyDescent="0.3">
      <c r="A3957">
        <v>180</v>
      </c>
      <c r="B3957">
        <v>-0.42299999999999999</v>
      </c>
      <c r="C3957">
        <v>-1.423</v>
      </c>
      <c r="D3957">
        <v>-2.42</v>
      </c>
      <c r="E3957">
        <v>-3.1240000000000001</v>
      </c>
      <c r="F3957">
        <v>-3.22</v>
      </c>
      <c r="G3957">
        <v>2.5</v>
      </c>
      <c r="H3957">
        <v>0.01</v>
      </c>
      <c r="I3957">
        <v>2.5270000000000001</v>
      </c>
      <c r="J3957">
        <v>-0.42499999999999999</v>
      </c>
      <c r="K3957">
        <v>-1.423</v>
      </c>
      <c r="L3957">
        <v>-2.419</v>
      </c>
      <c r="M3957">
        <v>-3.1230000000000002</v>
      </c>
      <c r="N3957">
        <v>-3.22</v>
      </c>
      <c r="O3957">
        <v>1.0529999999999999</v>
      </c>
      <c r="P3957">
        <v>1.054</v>
      </c>
      <c r="Q3957">
        <v>1.044</v>
      </c>
      <c r="R3957">
        <v>0.67900000000000005</v>
      </c>
      <c r="S3957">
        <v>0.27</v>
      </c>
    </row>
    <row r="3958" spans="1:19" x14ac:dyDescent="0.3">
      <c r="A3958">
        <v>240</v>
      </c>
      <c r="B3958">
        <v>-0.42299999999999999</v>
      </c>
      <c r="C3958">
        <v>-1.423</v>
      </c>
      <c r="D3958">
        <v>-2.42</v>
      </c>
      <c r="E3958">
        <v>-3.1240000000000001</v>
      </c>
      <c r="F3958">
        <v>-3.22</v>
      </c>
      <c r="G3958">
        <v>2.5</v>
      </c>
      <c r="H3958">
        <v>0.01</v>
      </c>
      <c r="I3958">
        <v>2.5270000000000001</v>
      </c>
      <c r="J3958">
        <v>-0.42399999999999999</v>
      </c>
      <c r="K3958">
        <v>-1.423</v>
      </c>
      <c r="L3958">
        <v>-2.419</v>
      </c>
      <c r="M3958">
        <v>-3.1230000000000002</v>
      </c>
      <c r="N3958">
        <v>-3.22</v>
      </c>
      <c r="O3958">
        <v>1.056</v>
      </c>
      <c r="P3958">
        <v>1.054</v>
      </c>
      <c r="Q3958">
        <v>1.044</v>
      </c>
      <c r="R3958">
        <v>0.67900000000000005</v>
      </c>
      <c r="S3958">
        <v>0.27</v>
      </c>
    </row>
    <row r="3959" spans="1:19" x14ac:dyDescent="0.3">
      <c r="A3959">
        <v>300</v>
      </c>
      <c r="B3959">
        <v>-0.42299999999999999</v>
      </c>
      <c r="C3959">
        <v>-1.423</v>
      </c>
      <c r="D3959">
        <v>-2.42</v>
      </c>
      <c r="E3959">
        <v>-3.1240000000000001</v>
      </c>
      <c r="F3959">
        <v>-3.22</v>
      </c>
      <c r="G3959">
        <v>2.5</v>
      </c>
      <c r="H3959">
        <v>0.01</v>
      </c>
      <c r="I3959">
        <v>2.5270000000000001</v>
      </c>
      <c r="J3959">
        <v>-0.42199999999999999</v>
      </c>
      <c r="K3959">
        <v>-1.423</v>
      </c>
      <c r="L3959">
        <v>-2.419</v>
      </c>
      <c r="M3959">
        <v>-3.1230000000000002</v>
      </c>
      <c r="N3959">
        <v>-3.22</v>
      </c>
      <c r="O3959">
        <v>1.0580000000000001</v>
      </c>
      <c r="P3959">
        <v>1.0529999999999999</v>
      </c>
      <c r="Q3959">
        <v>1.044</v>
      </c>
      <c r="R3959">
        <v>0.67900000000000005</v>
      </c>
      <c r="S3959">
        <v>0.27200000000000002</v>
      </c>
    </row>
    <row r="3960" spans="1:19" x14ac:dyDescent="0.3">
      <c r="A3960">
        <v>360</v>
      </c>
      <c r="B3960">
        <v>-0.42299999999999999</v>
      </c>
      <c r="C3960">
        <v>-1.423</v>
      </c>
      <c r="D3960">
        <v>-2.42</v>
      </c>
      <c r="E3960">
        <v>-3.1240000000000001</v>
      </c>
      <c r="F3960">
        <v>-3.22</v>
      </c>
      <c r="G3960">
        <v>2.5</v>
      </c>
      <c r="H3960">
        <v>0.01</v>
      </c>
      <c r="I3960">
        <v>2.5270000000000001</v>
      </c>
      <c r="J3960">
        <v>-0.42099999999999999</v>
      </c>
      <c r="K3960">
        <v>-1.4239999999999999</v>
      </c>
      <c r="L3960">
        <v>-2.419</v>
      </c>
      <c r="M3960">
        <v>-3.1230000000000002</v>
      </c>
      <c r="N3960">
        <v>-3.22</v>
      </c>
      <c r="O3960">
        <v>1.06</v>
      </c>
      <c r="P3960">
        <v>1.0529999999999999</v>
      </c>
      <c r="Q3960">
        <v>1.044</v>
      </c>
      <c r="R3960">
        <v>0.68</v>
      </c>
      <c r="S3960">
        <v>0.27300000000000002</v>
      </c>
    </row>
    <row r="3961" spans="1:19" x14ac:dyDescent="0.3">
      <c r="A3961">
        <v>420</v>
      </c>
      <c r="B3961">
        <v>-0.42299999999999999</v>
      </c>
      <c r="C3961">
        <v>-1.423</v>
      </c>
      <c r="D3961">
        <v>-2.42</v>
      </c>
      <c r="E3961">
        <v>-3.1240000000000001</v>
      </c>
      <c r="F3961">
        <v>-3.22</v>
      </c>
      <c r="G3961">
        <v>2.5</v>
      </c>
      <c r="H3961">
        <v>0.01</v>
      </c>
      <c r="I3961">
        <v>2.5270000000000001</v>
      </c>
      <c r="J3961">
        <v>-0.42</v>
      </c>
      <c r="K3961">
        <v>-1.4239999999999999</v>
      </c>
      <c r="L3961">
        <v>-2.419</v>
      </c>
      <c r="M3961">
        <v>-3.1230000000000002</v>
      </c>
      <c r="N3961">
        <v>-3.22</v>
      </c>
      <c r="O3961">
        <v>1.0609999999999999</v>
      </c>
      <c r="P3961">
        <v>1.0529999999999999</v>
      </c>
      <c r="Q3961">
        <v>1.0449999999999999</v>
      </c>
      <c r="R3961">
        <v>0.68</v>
      </c>
      <c r="S3961">
        <v>0.27300000000000002</v>
      </c>
    </row>
    <row r="3962" spans="1:19" x14ac:dyDescent="0.3">
      <c r="A3962">
        <v>480</v>
      </c>
      <c r="B3962">
        <v>-0.42299999999999999</v>
      </c>
      <c r="C3962">
        <v>-1.423</v>
      </c>
      <c r="D3962">
        <v>-2.42</v>
      </c>
      <c r="E3962">
        <v>-3.1240000000000001</v>
      </c>
      <c r="F3962">
        <v>-3.22</v>
      </c>
      <c r="G3962">
        <v>2.5</v>
      </c>
      <c r="H3962">
        <v>0.01</v>
      </c>
      <c r="I3962">
        <v>2.5270000000000001</v>
      </c>
      <c r="J3962">
        <v>-0.41799999999999998</v>
      </c>
      <c r="K3962">
        <v>-1.4239999999999999</v>
      </c>
      <c r="L3962">
        <v>-2.4180000000000001</v>
      </c>
      <c r="M3962">
        <v>-3.1230000000000002</v>
      </c>
      <c r="N3962">
        <v>-3.22</v>
      </c>
      <c r="O3962">
        <v>1.0629999999999999</v>
      </c>
      <c r="P3962">
        <v>1.0529999999999999</v>
      </c>
      <c r="Q3962">
        <v>1.044</v>
      </c>
      <c r="R3962">
        <v>0.68</v>
      </c>
      <c r="S3962">
        <v>0.27300000000000002</v>
      </c>
    </row>
    <row r="3963" spans="1:19" x14ac:dyDescent="0.3">
      <c r="A3963">
        <v>540</v>
      </c>
      <c r="B3963">
        <v>-0.42299999999999999</v>
      </c>
      <c r="C3963">
        <v>-1.423</v>
      </c>
      <c r="D3963">
        <v>-2.42</v>
      </c>
      <c r="E3963">
        <v>-3.1240000000000001</v>
      </c>
      <c r="F3963">
        <v>-3.22</v>
      </c>
      <c r="G3963">
        <v>2.5</v>
      </c>
      <c r="H3963">
        <v>0.01</v>
      </c>
      <c r="I3963">
        <v>2.5270000000000001</v>
      </c>
      <c r="J3963">
        <v>-0.41599999999999998</v>
      </c>
      <c r="K3963">
        <v>-1.4239999999999999</v>
      </c>
      <c r="L3963">
        <v>-2.4180000000000001</v>
      </c>
      <c r="M3963">
        <v>-3.1230000000000002</v>
      </c>
      <c r="N3963">
        <v>-3.22</v>
      </c>
      <c r="O3963">
        <v>1.0640000000000001</v>
      </c>
      <c r="P3963">
        <v>1.0529999999999999</v>
      </c>
      <c r="Q3963">
        <v>1.044</v>
      </c>
      <c r="R3963">
        <v>0.68</v>
      </c>
      <c r="S3963">
        <v>0.27300000000000002</v>
      </c>
    </row>
    <row r="3964" spans="1:19" x14ac:dyDescent="0.3">
      <c r="A3964">
        <v>600</v>
      </c>
      <c r="B3964">
        <v>-0.42299999999999999</v>
      </c>
      <c r="C3964">
        <v>-1.423</v>
      </c>
      <c r="D3964">
        <v>-2.42</v>
      </c>
      <c r="E3964">
        <v>-3.1240000000000001</v>
      </c>
      <c r="F3964">
        <v>-3.22</v>
      </c>
      <c r="G3964">
        <v>2.5</v>
      </c>
      <c r="H3964">
        <v>0.01</v>
      </c>
      <c r="I3964">
        <v>2.5270000000000001</v>
      </c>
      <c r="J3964">
        <v>-0.41499999999999998</v>
      </c>
      <c r="K3964">
        <v>-1.4239999999999999</v>
      </c>
      <c r="L3964">
        <v>-2.4180000000000001</v>
      </c>
      <c r="M3964">
        <v>-3.1230000000000002</v>
      </c>
      <c r="N3964">
        <v>-3.22</v>
      </c>
      <c r="O3964">
        <v>1.0649999999999999</v>
      </c>
      <c r="P3964">
        <v>1.0549999999999999</v>
      </c>
      <c r="Q3964">
        <v>1.044</v>
      </c>
      <c r="R3964">
        <v>0.68100000000000005</v>
      </c>
      <c r="S3964">
        <v>0.27300000000000002</v>
      </c>
    </row>
    <row r="3966" spans="1:19" x14ac:dyDescent="0.3">
      <c r="A3966" t="s">
        <v>0</v>
      </c>
      <c r="B3966" t="s">
        <v>306</v>
      </c>
    </row>
    <row r="3967" spans="1:19" x14ac:dyDescent="0.3">
      <c r="A3967">
        <v>0</v>
      </c>
      <c r="B3967">
        <v>-0.42299999999999999</v>
      </c>
      <c r="C3967">
        <v>-1.423</v>
      </c>
      <c r="D3967">
        <v>-2.42</v>
      </c>
      <c r="E3967">
        <v>-3.1240000000000001</v>
      </c>
      <c r="F3967">
        <v>-3.22</v>
      </c>
      <c r="G3967">
        <v>2.5</v>
      </c>
      <c r="H3967">
        <v>0.01</v>
      </c>
      <c r="I3967">
        <v>2.2909999999999999</v>
      </c>
      <c r="J3967">
        <v>-0.42299999999999999</v>
      </c>
      <c r="K3967">
        <v>-1.423</v>
      </c>
      <c r="L3967">
        <v>-2.42</v>
      </c>
      <c r="M3967">
        <v>-3.1240000000000001</v>
      </c>
      <c r="N3967">
        <v>-3.22</v>
      </c>
      <c r="O3967">
        <v>1.0389999999999999</v>
      </c>
      <c r="P3967">
        <v>1.0389999999999999</v>
      </c>
      <c r="Q3967">
        <v>1.032</v>
      </c>
      <c r="R3967">
        <v>0.67200000000000004</v>
      </c>
      <c r="S3967">
        <v>0.26900000000000002</v>
      </c>
    </row>
    <row r="3968" spans="1:19" x14ac:dyDescent="0.3">
      <c r="A3968">
        <v>60</v>
      </c>
      <c r="B3968">
        <v>-0.42299999999999999</v>
      </c>
      <c r="C3968">
        <v>-1.423</v>
      </c>
      <c r="D3968">
        <v>-2.42</v>
      </c>
      <c r="E3968">
        <v>-3.1240000000000001</v>
      </c>
      <c r="F3968">
        <v>-3.22</v>
      </c>
      <c r="G3968">
        <v>2.5</v>
      </c>
      <c r="H3968">
        <v>0.01</v>
      </c>
      <c r="I3968">
        <v>2.2909999999999999</v>
      </c>
      <c r="J3968">
        <v>-0.42499999999999999</v>
      </c>
      <c r="K3968">
        <v>-1.423</v>
      </c>
      <c r="L3968">
        <v>-2.42</v>
      </c>
      <c r="M3968">
        <v>-3.1240000000000001</v>
      </c>
      <c r="N3968">
        <v>-3.2170000000000001</v>
      </c>
      <c r="O3968">
        <v>1.0449999999999999</v>
      </c>
      <c r="P3968">
        <v>1.048</v>
      </c>
      <c r="Q3968">
        <v>1.0409999999999999</v>
      </c>
      <c r="R3968">
        <v>0.67700000000000005</v>
      </c>
      <c r="S3968">
        <v>0.26100000000000001</v>
      </c>
    </row>
    <row r="3969" spans="1:19" x14ac:dyDescent="0.3">
      <c r="A3969">
        <v>120</v>
      </c>
      <c r="B3969">
        <v>-0.42299999999999999</v>
      </c>
      <c r="C3969">
        <v>-1.423</v>
      </c>
      <c r="D3969">
        <v>-2.42</v>
      </c>
      <c r="E3969">
        <v>-3.1240000000000001</v>
      </c>
      <c r="F3969">
        <v>-3.22</v>
      </c>
      <c r="G3969">
        <v>2.5</v>
      </c>
      <c r="H3969">
        <v>0.01</v>
      </c>
      <c r="I3969">
        <v>2.2909999999999999</v>
      </c>
      <c r="J3969">
        <v>-0.42499999999999999</v>
      </c>
      <c r="K3969">
        <v>-1.423</v>
      </c>
      <c r="L3969">
        <v>-2.419</v>
      </c>
      <c r="M3969">
        <v>-3.1230000000000002</v>
      </c>
      <c r="N3969">
        <v>-3.214</v>
      </c>
      <c r="O3969">
        <v>1.05</v>
      </c>
      <c r="P3969">
        <v>1.052</v>
      </c>
      <c r="Q3969">
        <v>1.0429999999999999</v>
      </c>
      <c r="R3969">
        <v>0.67700000000000005</v>
      </c>
      <c r="S3969">
        <v>0.255</v>
      </c>
    </row>
    <row r="3970" spans="1:19" x14ac:dyDescent="0.3">
      <c r="A3970">
        <v>180</v>
      </c>
      <c r="B3970">
        <v>-0.42299999999999999</v>
      </c>
      <c r="C3970">
        <v>-1.423</v>
      </c>
      <c r="D3970">
        <v>-2.42</v>
      </c>
      <c r="E3970">
        <v>-3.1240000000000001</v>
      </c>
      <c r="F3970">
        <v>-3.22</v>
      </c>
      <c r="G3970">
        <v>2.5</v>
      </c>
      <c r="H3970">
        <v>0.01</v>
      </c>
      <c r="I3970">
        <v>2.2909999999999999</v>
      </c>
      <c r="J3970">
        <v>-0.42499999999999999</v>
      </c>
      <c r="K3970">
        <v>-1.423</v>
      </c>
      <c r="L3970">
        <v>-2.419</v>
      </c>
      <c r="M3970">
        <v>-3.1230000000000002</v>
      </c>
      <c r="N3970">
        <v>-3.2109999999999999</v>
      </c>
      <c r="O3970">
        <v>1.0529999999999999</v>
      </c>
      <c r="P3970">
        <v>1.054</v>
      </c>
      <c r="Q3970">
        <v>1.0449999999999999</v>
      </c>
      <c r="R3970">
        <v>0.67800000000000005</v>
      </c>
      <c r="S3970">
        <v>0.249</v>
      </c>
    </row>
    <row r="3971" spans="1:19" x14ac:dyDescent="0.3">
      <c r="A3971">
        <v>240</v>
      </c>
      <c r="B3971">
        <v>-0.42299999999999999</v>
      </c>
      <c r="C3971">
        <v>-1.423</v>
      </c>
      <c r="D3971">
        <v>-2.42</v>
      </c>
      <c r="E3971">
        <v>-3.1240000000000001</v>
      </c>
      <c r="F3971">
        <v>-3.22</v>
      </c>
      <c r="G3971">
        <v>2.5</v>
      </c>
      <c r="H3971">
        <v>0.01</v>
      </c>
      <c r="I3971">
        <v>2.2909999999999999</v>
      </c>
      <c r="J3971">
        <v>-0.42399999999999999</v>
      </c>
      <c r="K3971">
        <v>-1.423</v>
      </c>
      <c r="L3971">
        <v>-2.419</v>
      </c>
      <c r="M3971">
        <v>-3.1240000000000001</v>
      </c>
      <c r="N3971">
        <v>-3.2080000000000002</v>
      </c>
      <c r="O3971">
        <v>1.056</v>
      </c>
      <c r="P3971">
        <v>1.054</v>
      </c>
      <c r="Q3971">
        <v>1.0449999999999999</v>
      </c>
      <c r="R3971">
        <v>0.68200000000000005</v>
      </c>
      <c r="S3971">
        <v>0.24299999999999999</v>
      </c>
    </row>
    <row r="3972" spans="1:19" x14ac:dyDescent="0.3">
      <c r="A3972">
        <v>300</v>
      </c>
      <c r="B3972">
        <v>-0.42299999999999999</v>
      </c>
      <c r="C3972">
        <v>-1.423</v>
      </c>
      <c r="D3972">
        <v>-2.42</v>
      </c>
      <c r="E3972">
        <v>-3.1240000000000001</v>
      </c>
      <c r="F3972">
        <v>-3.22</v>
      </c>
      <c r="G3972">
        <v>2.5</v>
      </c>
      <c r="H3972">
        <v>0.01</v>
      </c>
      <c r="I3972">
        <v>2.2909999999999999</v>
      </c>
      <c r="J3972">
        <v>-0.42199999999999999</v>
      </c>
      <c r="K3972">
        <v>-1.423</v>
      </c>
      <c r="L3972">
        <v>-2.4180000000000001</v>
      </c>
      <c r="M3972">
        <v>-3.1240000000000001</v>
      </c>
      <c r="N3972">
        <v>-3.2050000000000001</v>
      </c>
      <c r="O3972">
        <v>1.0580000000000001</v>
      </c>
      <c r="P3972">
        <v>1.0529999999999999</v>
      </c>
      <c r="Q3972">
        <v>1.0429999999999999</v>
      </c>
      <c r="R3972">
        <v>0.68200000000000005</v>
      </c>
      <c r="S3972">
        <v>0.24</v>
      </c>
    </row>
    <row r="3973" spans="1:19" x14ac:dyDescent="0.3">
      <c r="A3973">
        <v>360</v>
      </c>
      <c r="B3973">
        <v>-0.42299999999999999</v>
      </c>
      <c r="C3973">
        <v>-1.423</v>
      </c>
      <c r="D3973">
        <v>-2.42</v>
      </c>
      <c r="E3973">
        <v>-3.1240000000000001</v>
      </c>
      <c r="F3973">
        <v>-3.22</v>
      </c>
      <c r="G3973">
        <v>2.5</v>
      </c>
      <c r="H3973">
        <v>0.01</v>
      </c>
      <c r="I3973">
        <v>2.2909999999999999</v>
      </c>
      <c r="J3973">
        <v>-0.42099999999999999</v>
      </c>
      <c r="K3973">
        <v>-1.4239999999999999</v>
      </c>
      <c r="L3973">
        <v>-2.419</v>
      </c>
      <c r="M3973">
        <v>-3.1230000000000002</v>
      </c>
      <c r="N3973">
        <v>-3.202</v>
      </c>
      <c r="O3973">
        <v>1.06</v>
      </c>
      <c r="P3973">
        <v>1.0529999999999999</v>
      </c>
      <c r="Q3973">
        <v>1.0449999999999999</v>
      </c>
      <c r="R3973">
        <v>0.67900000000000005</v>
      </c>
      <c r="S3973">
        <v>0.23699999999999999</v>
      </c>
    </row>
    <row r="3974" spans="1:19" x14ac:dyDescent="0.3">
      <c r="A3974">
        <v>420</v>
      </c>
      <c r="B3974">
        <v>-0.42299999999999999</v>
      </c>
      <c r="C3974">
        <v>-1.423</v>
      </c>
      <c r="D3974">
        <v>-2.42</v>
      </c>
      <c r="E3974">
        <v>-3.1240000000000001</v>
      </c>
      <c r="F3974">
        <v>-3.22</v>
      </c>
      <c r="G3974">
        <v>2.5</v>
      </c>
      <c r="H3974">
        <v>0.01</v>
      </c>
      <c r="I3974">
        <v>2.2909999999999999</v>
      </c>
      <c r="J3974">
        <v>-0.42</v>
      </c>
      <c r="K3974">
        <v>-1.4239999999999999</v>
      </c>
      <c r="L3974">
        <v>-2.419</v>
      </c>
      <c r="M3974">
        <v>-3.121</v>
      </c>
      <c r="N3974">
        <v>-3.1989999999999998</v>
      </c>
      <c r="O3974">
        <v>1.0609999999999999</v>
      </c>
      <c r="P3974">
        <v>1.0529999999999999</v>
      </c>
      <c r="Q3974">
        <v>1.0449999999999999</v>
      </c>
      <c r="R3974">
        <v>0.67400000000000004</v>
      </c>
      <c r="S3974">
        <v>0.23400000000000001</v>
      </c>
    </row>
    <row r="3975" spans="1:19" x14ac:dyDescent="0.3">
      <c r="A3975">
        <v>480</v>
      </c>
      <c r="B3975">
        <v>-0.42299999999999999</v>
      </c>
      <c r="C3975">
        <v>-1.423</v>
      </c>
      <c r="D3975">
        <v>-2.42</v>
      </c>
      <c r="E3975">
        <v>-3.1240000000000001</v>
      </c>
      <c r="F3975">
        <v>-3.22</v>
      </c>
      <c r="G3975">
        <v>2.5</v>
      </c>
      <c r="H3975">
        <v>0.01</v>
      </c>
      <c r="I3975">
        <v>2.2909999999999999</v>
      </c>
      <c r="J3975">
        <v>-0.41799999999999998</v>
      </c>
      <c r="K3975">
        <v>-1.4239999999999999</v>
      </c>
      <c r="L3975">
        <v>-2.419</v>
      </c>
      <c r="M3975">
        <v>-3.1190000000000002</v>
      </c>
      <c r="N3975">
        <v>-3.1960000000000002</v>
      </c>
      <c r="O3975">
        <v>1.0629999999999999</v>
      </c>
      <c r="P3975">
        <v>1.0529999999999999</v>
      </c>
      <c r="Q3975">
        <v>1.0449999999999999</v>
      </c>
      <c r="R3975">
        <v>0.66800000000000004</v>
      </c>
      <c r="S3975">
        <v>0.23200000000000001</v>
      </c>
    </row>
    <row r="3976" spans="1:19" x14ac:dyDescent="0.3">
      <c r="A3976">
        <v>540</v>
      </c>
      <c r="B3976">
        <v>-0.42299999999999999</v>
      </c>
      <c r="C3976">
        <v>-1.423</v>
      </c>
      <c r="D3976">
        <v>-2.42</v>
      </c>
      <c r="E3976">
        <v>-3.1240000000000001</v>
      </c>
      <c r="F3976">
        <v>-3.22</v>
      </c>
      <c r="G3976">
        <v>2.5</v>
      </c>
      <c r="H3976">
        <v>0.01</v>
      </c>
      <c r="I3976">
        <v>2.2909999999999999</v>
      </c>
      <c r="J3976">
        <v>-0.41599999999999998</v>
      </c>
      <c r="K3976">
        <v>-1.4239999999999999</v>
      </c>
      <c r="L3976">
        <v>-2.4180000000000001</v>
      </c>
      <c r="M3976">
        <v>-3.117</v>
      </c>
      <c r="N3976">
        <v>-3.1930000000000001</v>
      </c>
      <c r="O3976">
        <v>1.0640000000000001</v>
      </c>
      <c r="P3976">
        <v>1.0529999999999999</v>
      </c>
      <c r="Q3976">
        <v>1.044</v>
      </c>
      <c r="R3976">
        <v>0.66300000000000003</v>
      </c>
      <c r="S3976">
        <v>0.22900000000000001</v>
      </c>
    </row>
    <row r="3977" spans="1:19" x14ac:dyDescent="0.3">
      <c r="A3977">
        <v>600</v>
      </c>
      <c r="B3977">
        <v>-0.42299999999999999</v>
      </c>
      <c r="C3977">
        <v>-1.423</v>
      </c>
      <c r="D3977">
        <v>-2.42</v>
      </c>
      <c r="E3977">
        <v>-3.1240000000000001</v>
      </c>
      <c r="F3977">
        <v>-3.22</v>
      </c>
      <c r="G3977">
        <v>2.5</v>
      </c>
      <c r="H3977">
        <v>0.01</v>
      </c>
      <c r="I3977">
        <v>2.2909999999999999</v>
      </c>
      <c r="J3977">
        <v>-0.41499999999999998</v>
      </c>
      <c r="K3977">
        <v>-1.4239999999999999</v>
      </c>
      <c r="L3977">
        <v>-2.4180000000000001</v>
      </c>
      <c r="M3977">
        <v>-3.1139999999999999</v>
      </c>
      <c r="N3977">
        <v>-3.19</v>
      </c>
      <c r="O3977">
        <v>1.0649999999999999</v>
      </c>
      <c r="P3977">
        <v>1.0549999999999999</v>
      </c>
      <c r="Q3977">
        <v>1.044</v>
      </c>
      <c r="R3977">
        <v>0.65900000000000003</v>
      </c>
      <c r="S3977">
        <v>0.22700000000000001</v>
      </c>
    </row>
    <row r="3979" spans="1:19" x14ac:dyDescent="0.3">
      <c r="A3979" t="s">
        <v>0</v>
      </c>
      <c r="B3979" t="s">
        <v>307</v>
      </c>
    </row>
    <row r="3980" spans="1:19" x14ac:dyDescent="0.3">
      <c r="A3980">
        <v>0</v>
      </c>
      <c r="B3980">
        <v>-0.42299999999999999</v>
      </c>
      <c r="C3980">
        <v>-1.423</v>
      </c>
      <c r="D3980">
        <v>-2.419</v>
      </c>
      <c r="E3980">
        <v>-3.117</v>
      </c>
      <c r="F3980">
        <v>-3.21</v>
      </c>
      <c r="G3980">
        <v>2.5</v>
      </c>
      <c r="H3980">
        <v>0.01</v>
      </c>
      <c r="I3980">
        <v>2.7559999999999998</v>
      </c>
      <c r="J3980">
        <v>-0.42299999999999999</v>
      </c>
      <c r="K3980">
        <v>-1.423</v>
      </c>
      <c r="L3980">
        <v>-2.419</v>
      </c>
      <c r="M3980">
        <v>-3.117</v>
      </c>
      <c r="N3980">
        <v>-3.21</v>
      </c>
      <c r="O3980">
        <v>1.0389999999999999</v>
      </c>
      <c r="P3980">
        <v>1.0389999999999999</v>
      </c>
      <c r="Q3980">
        <v>1.0309999999999999</v>
      </c>
      <c r="R3980">
        <v>0.66600000000000004</v>
      </c>
      <c r="S3980">
        <v>0.26600000000000001</v>
      </c>
    </row>
    <row r="3981" spans="1:19" x14ac:dyDescent="0.3">
      <c r="A3981">
        <v>60</v>
      </c>
      <c r="B3981">
        <v>-0.42299999999999999</v>
      </c>
      <c r="C3981">
        <v>-1.423</v>
      </c>
      <c r="D3981">
        <v>-2.419</v>
      </c>
      <c r="E3981">
        <v>-3.117</v>
      </c>
      <c r="F3981">
        <v>-3.21</v>
      </c>
      <c r="G3981">
        <v>2.5</v>
      </c>
      <c r="H3981">
        <v>0.01</v>
      </c>
      <c r="I3981">
        <v>2.7559999999999998</v>
      </c>
      <c r="J3981">
        <v>-0.42499999999999999</v>
      </c>
      <c r="K3981">
        <v>-1.423</v>
      </c>
      <c r="L3981">
        <v>-2.419</v>
      </c>
      <c r="M3981">
        <v>-3.1160000000000001</v>
      </c>
      <c r="N3981">
        <v>-3.2130000000000001</v>
      </c>
      <c r="O3981">
        <v>1.0449999999999999</v>
      </c>
      <c r="P3981">
        <v>1.05</v>
      </c>
      <c r="Q3981">
        <v>1.0409999999999999</v>
      </c>
      <c r="R3981">
        <v>0.66800000000000004</v>
      </c>
      <c r="S3981">
        <v>0.27500000000000002</v>
      </c>
    </row>
    <row r="3982" spans="1:19" x14ac:dyDescent="0.3">
      <c r="A3982">
        <v>120</v>
      </c>
      <c r="B3982">
        <v>-0.42299999999999999</v>
      </c>
      <c r="C3982">
        <v>-1.423</v>
      </c>
      <c r="D3982">
        <v>-2.419</v>
      </c>
      <c r="E3982">
        <v>-3.117</v>
      </c>
      <c r="F3982">
        <v>-3.21</v>
      </c>
      <c r="G3982">
        <v>2.5</v>
      </c>
      <c r="H3982">
        <v>0.01</v>
      </c>
      <c r="I3982">
        <v>2.7559999999999998</v>
      </c>
      <c r="J3982">
        <v>-0.42499999999999999</v>
      </c>
      <c r="K3982">
        <v>-1.423</v>
      </c>
      <c r="L3982">
        <v>-2.419</v>
      </c>
      <c r="M3982">
        <v>-3.1160000000000001</v>
      </c>
      <c r="N3982">
        <v>-3.2160000000000002</v>
      </c>
      <c r="O3982">
        <v>1.05</v>
      </c>
      <c r="P3982">
        <v>1.052</v>
      </c>
      <c r="Q3982">
        <v>1.044</v>
      </c>
      <c r="R3982">
        <v>0.67300000000000004</v>
      </c>
      <c r="S3982">
        <v>0.28399999999999997</v>
      </c>
    </row>
    <row r="3983" spans="1:19" x14ac:dyDescent="0.3">
      <c r="A3983">
        <v>180</v>
      </c>
      <c r="B3983">
        <v>-0.42299999999999999</v>
      </c>
      <c r="C3983">
        <v>-1.423</v>
      </c>
      <c r="D3983">
        <v>-2.419</v>
      </c>
      <c r="E3983">
        <v>-3.117</v>
      </c>
      <c r="F3983">
        <v>-3.21</v>
      </c>
      <c r="G3983">
        <v>2.5</v>
      </c>
      <c r="H3983">
        <v>0.01</v>
      </c>
      <c r="I3983">
        <v>2.7559999999999998</v>
      </c>
      <c r="J3983">
        <v>-0.42499999999999999</v>
      </c>
      <c r="K3983">
        <v>-1.423</v>
      </c>
      <c r="L3983">
        <v>-2.4180000000000001</v>
      </c>
      <c r="M3983">
        <v>-3.1160000000000001</v>
      </c>
      <c r="N3983">
        <v>-3.2189999999999999</v>
      </c>
      <c r="O3983">
        <v>1.0529999999999999</v>
      </c>
      <c r="P3983">
        <v>1.0529999999999999</v>
      </c>
      <c r="Q3983">
        <v>1.042</v>
      </c>
      <c r="R3983">
        <v>0.67300000000000004</v>
      </c>
      <c r="S3983">
        <v>0.28999999999999998</v>
      </c>
    </row>
    <row r="3984" spans="1:19" x14ac:dyDescent="0.3">
      <c r="A3984">
        <v>240</v>
      </c>
      <c r="B3984">
        <v>-0.42299999999999999</v>
      </c>
      <c r="C3984">
        <v>-1.423</v>
      </c>
      <c r="D3984">
        <v>-2.419</v>
      </c>
      <c r="E3984">
        <v>-3.117</v>
      </c>
      <c r="F3984">
        <v>-3.21</v>
      </c>
      <c r="G3984">
        <v>2.5</v>
      </c>
      <c r="H3984">
        <v>0.01</v>
      </c>
      <c r="I3984">
        <v>2.7559999999999998</v>
      </c>
      <c r="J3984">
        <v>-0.42399999999999999</v>
      </c>
      <c r="K3984">
        <v>-1.423</v>
      </c>
      <c r="L3984">
        <v>-2.4180000000000001</v>
      </c>
      <c r="M3984">
        <v>-3.1150000000000002</v>
      </c>
      <c r="N3984">
        <v>-3.222</v>
      </c>
      <c r="O3984">
        <v>1.056</v>
      </c>
      <c r="P3984">
        <v>1.054</v>
      </c>
      <c r="Q3984">
        <v>1.044</v>
      </c>
      <c r="R3984">
        <v>0.67</v>
      </c>
      <c r="S3984">
        <v>0.29499999999999998</v>
      </c>
    </row>
    <row r="3985" spans="1:19" x14ac:dyDescent="0.3">
      <c r="A3985">
        <v>300</v>
      </c>
      <c r="B3985">
        <v>-0.42299999999999999</v>
      </c>
      <c r="C3985">
        <v>-1.423</v>
      </c>
      <c r="D3985">
        <v>-2.419</v>
      </c>
      <c r="E3985">
        <v>-3.117</v>
      </c>
      <c r="F3985">
        <v>-3.21</v>
      </c>
      <c r="G3985">
        <v>2.5</v>
      </c>
      <c r="H3985">
        <v>0.01</v>
      </c>
      <c r="I3985">
        <v>2.7559999999999998</v>
      </c>
      <c r="J3985">
        <v>-0.42199999999999999</v>
      </c>
      <c r="K3985">
        <v>-1.4239999999999999</v>
      </c>
      <c r="L3985">
        <v>-2.419</v>
      </c>
      <c r="M3985">
        <v>-3.1139999999999999</v>
      </c>
      <c r="N3985">
        <v>-3.2250000000000001</v>
      </c>
      <c r="O3985">
        <v>1.0580000000000001</v>
      </c>
      <c r="P3985">
        <v>1.0529999999999999</v>
      </c>
      <c r="Q3985">
        <v>1.0449999999999999</v>
      </c>
      <c r="R3985">
        <v>0.67</v>
      </c>
      <c r="S3985">
        <v>0.30099999999999999</v>
      </c>
    </row>
    <row r="3986" spans="1:19" x14ac:dyDescent="0.3">
      <c r="A3986">
        <v>360</v>
      </c>
      <c r="B3986">
        <v>-0.42299999999999999</v>
      </c>
      <c r="C3986">
        <v>-1.423</v>
      </c>
      <c r="D3986">
        <v>-2.419</v>
      </c>
      <c r="E3986">
        <v>-3.117</v>
      </c>
      <c r="F3986">
        <v>-3.21</v>
      </c>
      <c r="G3986">
        <v>2.5</v>
      </c>
      <c r="H3986">
        <v>0.01</v>
      </c>
      <c r="I3986">
        <v>2.7559999999999998</v>
      </c>
      <c r="J3986">
        <v>-0.42099999999999999</v>
      </c>
      <c r="K3986">
        <v>-1.4239999999999999</v>
      </c>
      <c r="L3986">
        <v>-2.4180000000000001</v>
      </c>
      <c r="M3986">
        <v>-3.1160000000000001</v>
      </c>
      <c r="N3986">
        <v>-3.2280000000000002</v>
      </c>
      <c r="O3986">
        <v>1.06</v>
      </c>
      <c r="P3986">
        <v>1.0529999999999999</v>
      </c>
      <c r="Q3986">
        <v>1.044</v>
      </c>
      <c r="R3986">
        <v>0.67500000000000004</v>
      </c>
      <c r="S3986">
        <v>0.307</v>
      </c>
    </row>
    <row r="3987" spans="1:19" x14ac:dyDescent="0.3">
      <c r="A3987">
        <v>420</v>
      </c>
      <c r="B3987">
        <v>-0.42299999999999999</v>
      </c>
      <c r="C3987">
        <v>-1.423</v>
      </c>
      <c r="D3987">
        <v>-2.419</v>
      </c>
      <c r="E3987">
        <v>-3.117</v>
      </c>
      <c r="F3987">
        <v>-3.21</v>
      </c>
      <c r="G3987">
        <v>2.5</v>
      </c>
      <c r="H3987">
        <v>0.01</v>
      </c>
      <c r="I3987">
        <v>2.7559999999999998</v>
      </c>
      <c r="J3987">
        <v>-0.42</v>
      </c>
      <c r="K3987">
        <v>-1.4239999999999999</v>
      </c>
      <c r="L3987">
        <v>-2.4180000000000001</v>
      </c>
      <c r="M3987">
        <v>-3.117</v>
      </c>
      <c r="N3987">
        <v>-3.2309999999999999</v>
      </c>
      <c r="O3987">
        <v>1.0609999999999999</v>
      </c>
      <c r="P3987">
        <v>1.0529999999999999</v>
      </c>
      <c r="Q3987">
        <v>1.0429999999999999</v>
      </c>
      <c r="R3987">
        <v>0.68</v>
      </c>
      <c r="S3987">
        <v>0.31</v>
      </c>
    </row>
    <row r="3988" spans="1:19" x14ac:dyDescent="0.3">
      <c r="A3988">
        <v>480</v>
      </c>
      <c r="B3988">
        <v>-0.42299999999999999</v>
      </c>
      <c r="C3988">
        <v>-1.423</v>
      </c>
      <c r="D3988">
        <v>-2.419</v>
      </c>
      <c r="E3988">
        <v>-3.117</v>
      </c>
      <c r="F3988">
        <v>-3.21</v>
      </c>
      <c r="G3988">
        <v>2.5</v>
      </c>
      <c r="H3988">
        <v>0.01</v>
      </c>
      <c r="I3988">
        <v>2.7559999999999998</v>
      </c>
      <c r="J3988">
        <v>-0.41799999999999998</v>
      </c>
      <c r="K3988">
        <v>-1.4239999999999999</v>
      </c>
      <c r="L3988">
        <v>-2.4180000000000001</v>
      </c>
      <c r="M3988">
        <v>-3.1190000000000002</v>
      </c>
      <c r="N3988">
        <v>-3.234</v>
      </c>
      <c r="O3988">
        <v>1.0629999999999999</v>
      </c>
      <c r="P3988">
        <v>1.0529999999999999</v>
      </c>
      <c r="Q3988">
        <v>1.044</v>
      </c>
      <c r="R3988">
        <v>0.68500000000000005</v>
      </c>
      <c r="S3988">
        <v>0.312</v>
      </c>
    </row>
    <row r="3989" spans="1:19" x14ac:dyDescent="0.3">
      <c r="A3989">
        <v>540</v>
      </c>
      <c r="B3989">
        <v>-0.42299999999999999</v>
      </c>
      <c r="C3989">
        <v>-1.423</v>
      </c>
      <c r="D3989">
        <v>-2.419</v>
      </c>
      <c r="E3989">
        <v>-3.117</v>
      </c>
      <c r="F3989">
        <v>-3.21</v>
      </c>
      <c r="G3989">
        <v>2.5</v>
      </c>
      <c r="H3989">
        <v>0.01</v>
      </c>
      <c r="I3989">
        <v>2.7559999999999998</v>
      </c>
      <c r="J3989">
        <v>-0.41599999999999998</v>
      </c>
      <c r="K3989">
        <v>-1.4239999999999999</v>
      </c>
      <c r="L3989">
        <v>-2.4180000000000001</v>
      </c>
      <c r="M3989">
        <v>-3.1219999999999999</v>
      </c>
      <c r="N3989">
        <v>-3.2370000000000001</v>
      </c>
      <c r="O3989">
        <v>1.0640000000000001</v>
      </c>
      <c r="P3989">
        <v>1.0529999999999999</v>
      </c>
      <c r="Q3989">
        <v>1.044</v>
      </c>
      <c r="R3989">
        <v>0.69</v>
      </c>
      <c r="S3989">
        <v>0.314</v>
      </c>
    </row>
    <row r="3990" spans="1:19" x14ac:dyDescent="0.3">
      <c r="A3990">
        <v>600</v>
      </c>
      <c r="B3990">
        <v>-0.42299999999999999</v>
      </c>
      <c r="C3990">
        <v>-1.423</v>
      </c>
      <c r="D3990">
        <v>-2.419</v>
      </c>
      <c r="E3990">
        <v>-3.117</v>
      </c>
      <c r="F3990">
        <v>-3.21</v>
      </c>
      <c r="G3990">
        <v>2.5</v>
      </c>
      <c r="H3990">
        <v>0.01</v>
      </c>
      <c r="I3990">
        <v>2.7559999999999998</v>
      </c>
      <c r="J3990">
        <v>-0.41499999999999998</v>
      </c>
      <c r="K3990">
        <v>-1.423</v>
      </c>
      <c r="L3990">
        <v>-2.4180000000000001</v>
      </c>
      <c r="M3990">
        <v>-3.1240000000000001</v>
      </c>
      <c r="N3990">
        <v>-3.24</v>
      </c>
      <c r="O3990">
        <v>1.0649999999999999</v>
      </c>
      <c r="P3990">
        <v>1.054</v>
      </c>
      <c r="Q3990">
        <v>1.044</v>
      </c>
      <c r="R3990">
        <v>0.69499999999999995</v>
      </c>
      <c r="S3990">
        <v>0.316</v>
      </c>
    </row>
    <row r="3992" spans="1:19" x14ac:dyDescent="0.3">
      <c r="A3992" t="s">
        <v>0</v>
      </c>
      <c r="B3992" t="s">
        <v>308</v>
      </c>
    </row>
    <row r="3993" spans="1:19" x14ac:dyDescent="0.3">
      <c r="A3993">
        <v>0</v>
      </c>
      <c r="B3993">
        <v>-0.42299999999999999</v>
      </c>
      <c r="C3993">
        <v>-1.423</v>
      </c>
      <c r="D3993">
        <v>-2.419</v>
      </c>
      <c r="E3993">
        <v>-3.117</v>
      </c>
      <c r="F3993">
        <v>-3.21</v>
      </c>
      <c r="G3993">
        <v>2.5</v>
      </c>
      <c r="H3993">
        <v>0.01</v>
      </c>
      <c r="I3993">
        <v>2.5270000000000001</v>
      </c>
      <c r="J3993">
        <v>-0.42299999999999999</v>
      </c>
      <c r="K3993">
        <v>-1.423</v>
      </c>
      <c r="L3993">
        <v>-2.419</v>
      </c>
      <c r="M3993">
        <v>-3.117</v>
      </c>
      <c r="N3993">
        <v>-3.21</v>
      </c>
      <c r="O3993">
        <v>1.0389999999999999</v>
      </c>
      <c r="P3993">
        <v>1.0389999999999999</v>
      </c>
      <c r="Q3993">
        <v>1.0309999999999999</v>
      </c>
      <c r="R3993">
        <v>0.66600000000000004</v>
      </c>
      <c r="S3993">
        <v>0.26600000000000001</v>
      </c>
    </row>
    <row r="3994" spans="1:19" x14ac:dyDescent="0.3">
      <c r="A3994">
        <v>60</v>
      </c>
      <c r="B3994">
        <v>-0.42299999999999999</v>
      </c>
      <c r="C3994">
        <v>-1.423</v>
      </c>
      <c r="D3994">
        <v>-2.419</v>
      </c>
      <c r="E3994">
        <v>-3.117</v>
      </c>
      <c r="F3994">
        <v>-3.21</v>
      </c>
      <c r="G3994">
        <v>2.5</v>
      </c>
      <c r="H3994">
        <v>0.01</v>
      </c>
      <c r="I3994">
        <v>2.5270000000000001</v>
      </c>
      <c r="J3994">
        <v>-0.42499999999999999</v>
      </c>
      <c r="K3994">
        <v>-1.423</v>
      </c>
      <c r="L3994">
        <v>-2.419</v>
      </c>
      <c r="M3994">
        <v>-3.1160000000000001</v>
      </c>
      <c r="N3994">
        <v>-3.21</v>
      </c>
      <c r="O3994">
        <v>1.0449999999999999</v>
      </c>
      <c r="P3994">
        <v>1.0489999999999999</v>
      </c>
      <c r="Q3994">
        <v>1.0409999999999999</v>
      </c>
      <c r="R3994">
        <v>0.66900000000000004</v>
      </c>
      <c r="S3994">
        <v>0.26700000000000002</v>
      </c>
    </row>
    <row r="3995" spans="1:19" x14ac:dyDescent="0.3">
      <c r="A3995">
        <v>120</v>
      </c>
      <c r="B3995">
        <v>-0.42299999999999999</v>
      </c>
      <c r="C3995">
        <v>-1.423</v>
      </c>
      <c r="D3995">
        <v>-2.419</v>
      </c>
      <c r="E3995">
        <v>-3.117</v>
      </c>
      <c r="F3995">
        <v>-3.21</v>
      </c>
      <c r="G3995">
        <v>2.5</v>
      </c>
      <c r="H3995">
        <v>0.01</v>
      </c>
      <c r="I3995">
        <v>2.5270000000000001</v>
      </c>
      <c r="J3995">
        <v>-0.42499999999999999</v>
      </c>
      <c r="K3995">
        <v>-1.423</v>
      </c>
      <c r="L3995">
        <v>-2.419</v>
      </c>
      <c r="M3995">
        <v>-3.1160000000000001</v>
      </c>
      <c r="N3995">
        <v>-3.21</v>
      </c>
      <c r="O3995">
        <v>1.05</v>
      </c>
      <c r="P3995">
        <v>1.052</v>
      </c>
      <c r="Q3995">
        <v>1.0429999999999999</v>
      </c>
      <c r="R3995">
        <v>0.67200000000000004</v>
      </c>
      <c r="S3995">
        <v>0.26800000000000002</v>
      </c>
    </row>
    <row r="3996" spans="1:19" x14ac:dyDescent="0.3">
      <c r="A3996">
        <v>180</v>
      </c>
      <c r="B3996">
        <v>-0.42299999999999999</v>
      </c>
      <c r="C3996">
        <v>-1.423</v>
      </c>
      <c r="D3996">
        <v>-2.419</v>
      </c>
      <c r="E3996">
        <v>-3.117</v>
      </c>
      <c r="F3996">
        <v>-3.21</v>
      </c>
      <c r="G3996">
        <v>2.5</v>
      </c>
      <c r="H3996">
        <v>0.01</v>
      </c>
      <c r="I3996">
        <v>2.5270000000000001</v>
      </c>
      <c r="J3996">
        <v>-0.42499999999999999</v>
      </c>
      <c r="K3996">
        <v>-1.423</v>
      </c>
      <c r="L3996">
        <v>-2.419</v>
      </c>
      <c r="M3996">
        <v>-3.1150000000000002</v>
      </c>
      <c r="N3996">
        <v>-3.21</v>
      </c>
      <c r="O3996">
        <v>1.0529999999999999</v>
      </c>
      <c r="P3996">
        <v>1.054</v>
      </c>
      <c r="Q3996">
        <v>1.0429999999999999</v>
      </c>
      <c r="R3996">
        <v>0.67200000000000004</v>
      </c>
      <c r="S3996">
        <v>0.26800000000000002</v>
      </c>
    </row>
    <row r="3997" spans="1:19" x14ac:dyDescent="0.3">
      <c r="A3997">
        <v>240</v>
      </c>
      <c r="B3997">
        <v>-0.42299999999999999</v>
      </c>
      <c r="C3997">
        <v>-1.423</v>
      </c>
      <c r="D3997">
        <v>-2.419</v>
      </c>
      <c r="E3997">
        <v>-3.117</v>
      </c>
      <c r="F3997">
        <v>-3.21</v>
      </c>
      <c r="G3997">
        <v>2.5</v>
      </c>
      <c r="H3997">
        <v>0.01</v>
      </c>
      <c r="I3997">
        <v>2.5270000000000001</v>
      </c>
      <c r="J3997">
        <v>-0.42399999999999999</v>
      </c>
      <c r="K3997">
        <v>-1.423</v>
      </c>
      <c r="L3997">
        <v>-2.4180000000000001</v>
      </c>
      <c r="M3997">
        <v>-3.1160000000000001</v>
      </c>
      <c r="N3997">
        <v>-3.21</v>
      </c>
      <c r="O3997">
        <v>1.056</v>
      </c>
      <c r="P3997">
        <v>1.054</v>
      </c>
      <c r="Q3997">
        <v>1.044</v>
      </c>
      <c r="R3997">
        <v>0.67300000000000004</v>
      </c>
      <c r="S3997">
        <v>0.26800000000000002</v>
      </c>
    </row>
    <row r="3998" spans="1:19" x14ac:dyDescent="0.3">
      <c r="A3998">
        <v>300</v>
      </c>
      <c r="B3998">
        <v>-0.42299999999999999</v>
      </c>
      <c r="C3998">
        <v>-1.423</v>
      </c>
      <c r="D3998">
        <v>-2.419</v>
      </c>
      <c r="E3998">
        <v>-3.117</v>
      </c>
      <c r="F3998">
        <v>-3.21</v>
      </c>
      <c r="G3998">
        <v>2.5</v>
      </c>
      <c r="H3998">
        <v>0.01</v>
      </c>
      <c r="I3998">
        <v>2.5270000000000001</v>
      </c>
      <c r="J3998">
        <v>-0.42199999999999999</v>
      </c>
      <c r="K3998">
        <v>-1.423</v>
      </c>
      <c r="L3998">
        <v>-2.4180000000000001</v>
      </c>
      <c r="M3998">
        <v>-3.1150000000000002</v>
      </c>
      <c r="N3998">
        <v>-3.21</v>
      </c>
      <c r="O3998">
        <v>1.0580000000000001</v>
      </c>
      <c r="P3998">
        <v>1.0529999999999999</v>
      </c>
      <c r="Q3998">
        <v>1.044</v>
      </c>
      <c r="R3998">
        <v>0.67300000000000004</v>
      </c>
      <c r="S3998">
        <v>0.26900000000000002</v>
      </c>
    </row>
    <row r="3999" spans="1:19" x14ac:dyDescent="0.3">
      <c r="A3999">
        <v>360</v>
      </c>
      <c r="B3999">
        <v>-0.42299999999999999</v>
      </c>
      <c r="C3999">
        <v>-1.423</v>
      </c>
      <c r="D3999">
        <v>-2.419</v>
      </c>
      <c r="E3999">
        <v>-3.117</v>
      </c>
      <c r="F3999">
        <v>-3.21</v>
      </c>
      <c r="G3999">
        <v>2.5</v>
      </c>
      <c r="H3999">
        <v>0.01</v>
      </c>
      <c r="I3999">
        <v>2.5270000000000001</v>
      </c>
      <c r="J3999">
        <v>-0.42099999999999999</v>
      </c>
      <c r="K3999">
        <v>-1.4239999999999999</v>
      </c>
      <c r="L3999">
        <v>-2.4180000000000001</v>
      </c>
      <c r="M3999">
        <v>-3.1160000000000001</v>
      </c>
      <c r="N3999">
        <v>-3.21</v>
      </c>
      <c r="O3999">
        <v>1.06</v>
      </c>
      <c r="P3999">
        <v>1.0529999999999999</v>
      </c>
      <c r="Q3999">
        <v>1.044</v>
      </c>
      <c r="R3999">
        <v>0.67400000000000004</v>
      </c>
      <c r="S3999">
        <v>0.27100000000000002</v>
      </c>
    </row>
    <row r="4000" spans="1:19" x14ac:dyDescent="0.3">
      <c r="A4000">
        <v>420</v>
      </c>
      <c r="B4000">
        <v>-0.42299999999999999</v>
      </c>
      <c r="C4000">
        <v>-1.423</v>
      </c>
      <c r="D4000">
        <v>-2.419</v>
      </c>
      <c r="E4000">
        <v>-3.117</v>
      </c>
      <c r="F4000">
        <v>-3.21</v>
      </c>
      <c r="G4000">
        <v>2.5</v>
      </c>
      <c r="H4000">
        <v>0.01</v>
      </c>
      <c r="I4000">
        <v>2.5270000000000001</v>
      </c>
      <c r="J4000">
        <v>-0.42</v>
      </c>
      <c r="K4000">
        <v>-1.4239999999999999</v>
      </c>
      <c r="L4000">
        <v>-2.4180000000000001</v>
      </c>
      <c r="M4000">
        <v>-3.1160000000000001</v>
      </c>
      <c r="N4000">
        <v>-3.21</v>
      </c>
      <c r="O4000">
        <v>1.0609999999999999</v>
      </c>
      <c r="P4000">
        <v>1.0529999999999999</v>
      </c>
      <c r="Q4000">
        <v>1.044</v>
      </c>
      <c r="R4000">
        <v>0.67400000000000004</v>
      </c>
      <c r="S4000">
        <v>0.27100000000000002</v>
      </c>
    </row>
    <row r="4001" spans="1:19" x14ac:dyDescent="0.3">
      <c r="A4001">
        <v>480</v>
      </c>
      <c r="B4001">
        <v>-0.42299999999999999</v>
      </c>
      <c r="C4001">
        <v>-1.423</v>
      </c>
      <c r="D4001">
        <v>-2.419</v>
      </c>
      <c r="E4001">
        <v>-3.117</v>
      </c>
      <c r="F4001">
        <v>-3.21</v>
      </c>
      <c r="G4001">
        <v>2.5</v>
      </c>
      <c r="H4001">
        <v>0.01</v>
      </c>
      <c r="I4001">
        <v>2.5270000000000001</v>
      </c>
      <c r="J4001">
        <v>-0.41799999999999998</v>
      </c>
      <c r="K4001">
        <v>-1.4239999999999999</v>
      </c>
      <c r="L4001">
        <v>-2.4180000000000001</v>
      </c>
      <c r="M4001">
        <v>-3.1160000000000001</v>
      </c>
      <c r="N4001">
        <v>-3.21</v>
      </c>
      <c r="O4001">
        <v>1.0629999999999999</v>
      </c>
      <c r="P4001">
        <v>1.0529999999999999</v>
      </c>
      <c r="Q4001">
        <v>1.044</v>
      </c>
      <c r="R4001">
        <v>0.67400000000000004</v>
      </c>
      <c r="S4001">
        <v>0.27100000000000002</v>
      </c>
    </row>
    <row r="4002" spans="1:19" x14ac:dyDescent="0.3">
      <c r="A4002">
        <v>540</v>
      </c>
      <c r="B4002">
        <v>-0.42299999999999999</v>
      </c>
      <c r="C4002">
        <v>-1.423</v>
      </c>
      <c r="D4002">
        <v>-2.419</v>
      </c>
      <c r="E4002">
        <v>-3.117</v>
      </c>
      <c r="F4002">
        <v>-3.21</v>
      </c>
      <c r="G4002">
        <v>2.5</v>
      </c>
      <c r="H4002">
        <v>0.01</v>
      </c>
      <c r="I4002">
        <v>2.5270000000000001</v>
      </c>
      <c r="J4002">
        <v>-0.41599999999999998</v>
      </c>
      <c r="K4002">
        <v>-1.4239999999999999</v>
      </c>
      <c r="L4002">
        <v>-2.4180000000000001</v>
      </c>
      <c r="M4002">
        <v>-3.1160000000000001</v>
      </c>
      <c r="N4002">
        <v>-3.21</v>
      </c>
      <c r="O4002">
        <v>1.0640000000000001</v>
      </c>
      <c r="P4002">
        <v>1.0529999999999999</v>
      </c>
      <c r="Q4002">
        <v>1.044</v>
      </c>
      <c r="R4002">
        <v>0.67400000000000004</v>
      </c>
      <c r="S4002">
        <v>0.27100000000000002</v>
      </c>
    </row>
    <row r="4003" spans="1:19" x14ac:dyDescent="0.3">
      <c r="A4003">
        <v>600</v>
      </c>
      <c r="B4003">
        <v>-0.42299999999999999</v>
      </c>
      <c r="C4003">
        <v>-1.423</v>
      </c>
      <c r="D4003">
        <v>-2.419</v>
      </c>
      <c r="E4003">
        <v>-3.117</v>
      </c>
      <c r="F4003">
        <v>-3.21</v>
      </c>
      <c r="G4003">
        <v>2.5</v>
      </c>
      <c r="H4003">
        <v>0.01</v>
      </c>
      <c r="I4003">
        <v>2.5270000000000001</v>
      </c>
      <c r="J4003">
        <v>-0.41499999999999998</v>
      </c>
      <c r="K4003">
        <v>-1.423</v>
      </c>
      <c r="L4003">
        <v>-2.4180000000000001</v>
      </c>
      <c r="M4003">
        <v>-3.1160000000000001</v>
      </c>
      <c r="N4003">
        <v>-3.21</v>
      </c>
      <c r="O4003">
        <v>1.0649999999999999</v>
      </c>
      <c r="P4003">
        <v>1.054</v>
      </c>
      <c r="Q4003">
        <v>1.044</v>
      </c>
      <c r="R4003">
        <v>0.67400000000000004</v>
      </c>
      <c r="S4003">
        <v>0.27100000000000002</v>
      </c>
    </row>
    <row r="4005" spans="1:19" x14ac:dyDescent="0.3">
      <c r="A4005" t="s">
        <v>0</v>
      </c>
      <c r="B4005" t="s">
        <v>309</v>
      </c>
    </row>
    <row r="4006" spans="1:19" x14ac:dyDescent="0.3">
      <c r="A4006">
        <v>0</v>
      </c>
      <c r="B4006">
        <v>-0.42299999999999999</v>
      </c>
      <c r="C4006">
        <v>-1.423</v>
      </c>
      <c r="D4006">
        <v>-2.419</v>
      </c>
      <c r="E4006">
        <v>-3.117</v>
      </c>
      <c r="F4006">
        <v>-3.21</v>
      </c>
      <c r="G4006">
        <v>2.5</v>
      </c>
      <c r="H4006">
        <v>0.01</v>
      </c>
      <c r="I4006">
        <v>2.29</v>
      </c>
      <c r="J4006">
        <v>-0.42299999999999999</v>
      </c>
      <c r="K4006">
        <v>-1.423</v>
      </c>
      <c r="L4006">
        <v>-2.419</v>
      </c>
      <c r="M4006">
        <v>-3.117</v>
      </c>
      <c r="N4006">
        <v>-3.21</v>
      </c>
      <c r="O4006">
        <v>1.0389999999999999</v>
      </c>
      <c r="P4006">
        <v>1.0389999999999999</v>
      </c>
      <c r="Q4006">
        <v>1.0309999999999999</v>
      </c>
      <c r="R4006">
        <v>0.66600000000000004</v>
      </c>
      <c r="S4006">
        <v>0.26600000000000001</v>
      </c>
    </row>
    <row r="4007" spans="1:19" x14ac:dyDescent="0.3">
      <c r="A4007">
        <v>60</v>
      </c>
      <c r="B4007">
        <v>-0.42299999999999999</v>
      </c>
      <c r="C4007">
        <v>-1.423</v>
      </c>
      <c r="D4007">
        <v>-2.419</v>
      </c>
      <c r="E4007">
        <v>-3.117</v>
      </c>
      <c r="F4007">
        <v>-3.21</v>
      </c>
      <c r="G4007">
        <v>2.5</v>
      </c>
      <c r="H4007">
        <v>0.01</v>
      </c>
      <c r="I4007">
        <v>2.29</v>
      </c>
      <c r="J4007">
        <v>-0.42499999999999999</v>
      </c>
      <c r="K4007">
        <v>-1.423</v>
      </c>
      <c r="L4007">
        <v>-2.419</v>
      </c>
      <c r="M4007">
        <v>-3.117</v>
      </c>
      <c r="N4007">
        <v>-3.2069999999999999</v>
      </c>
      <c r="O4007">
        <v>1.0449999999999999</v>
      </c>
      <c r="P4007">
        <v>1.048</v>
      </c>
      <c r="Q4007">
        <v>1.0409999999999999</v>
      </c>
      <c r="R4007">
        <v>0.67</v>
      </c>
      <c r="S4007">
        <v>0.26</v>
      </c>
    </row>
    <row r="4008" spans="1:19" x14ac:dyDescent="0.3">
      <c r="A4008">
        <v>120</v>
      </c>
      <c r="B4008">
        <v>-0.42299999999999999</v>
      </c>
      <c r="C4008">
        <v>-1.423</v>
      </c>
      <c r="D4008">
        <v>-2.419</v>
      </c>
      <c r="E4008">
        <v>-3.117</v>
      </c>
      <c r="F4008">
        <v>-3.21</v>
      </c>
      <c r="G4008">
        <v>2.5</v>
      </c>
      <c r="H4008">
        <v>0.01</v>
      </c>
      <c r="I4008">
        <v>2.29</v>
      </c>
      <c r="J4008">
        <v>-0.42499999999999999</v>
      </c>
      <c r="K4008">
        <v>-1.423</v>
      </c>
      <c r="L4008">
        <v>-2.419</v>
      </c>
      <c r="M4008">
        <v>-3.1150000000000002</v>
      </c>
      <c r="N4008">
        <v>-3.2040000000000002</v>
      </c>
      <c r="O4008">
        <v>1.05</v>
      </c>
      <c r="P4008">
        <v>1.0509999999999999</v>
      </c>
      <c r="Q4008">
        <v>1.042</v>
      </c>
      <c r="R4008">
        <v>0.67100000000000004</v>
      </c>
      <c r="S4008">
        <v>0.253</v>
      </c>
    </row>
    <row r="4009" spans="1:19" x14ac:dyDescent="0.3">
      <c r="A4009">
        <v>180</v>
      </c>
      <c r="B4009">
        <v>-0.42299999999999999</v>
      </c>
      <c r="C4009">
        <v>-1.423</v>
      </c>
      <c r="D4009">
        <v>-2.419</v>
      </c>
      <c r="E4009">
        <v>-3.117</v>
      </c>
      <c r="F4009">
        <v>-3.21</v>
      </c>
      <c r="G4009">
        <v>2.5</v>
      </c>
      <c r="H4009">
        <v>0.01</v>
      </c>
      <c r="I4009">
        <v>2.29</v>
      </c>
      <c r="J4009">
        <v>-0.42499999999999999</v>
      </c>
      <c r="K4009">
        <v>-1.423</v>
      </c>
      <c r="L4009">
        <v>-2.419</v>
      </c>
      <c r="M4009">
        <v>-3.1150000000000002</v>
      </c>
      <c r="N4009">
        <v>-3.2010000000000001</v>
      </c>
      <c r="O4009">
        <v>1.0529999999999999</v>
      </c>
      <c r="P4009">
        <v>1.054</v>
      </c>
      <c r="Q4009">
        <v>1.044</v>
      </c>
      <c r="R4009">
        <v>0.67100000000000004</v>
      </c>
      <c r="S4009">
        <v>0.247</v>
      </c>
    </row>
    <row r="4010" spans="1:19" x14ac:dyDescent="0.3">
      <c r="A4010">
        <v>240</v>
      </c>
      <c r="B4010">
        <v>-0.42299999999999999</v>
      </c>
      <c r="C4010">
        <v>-1.423</v>
      </c>
      <c r="D4010">
        <v>-2.419</v>
      </c>
      <c r="E4010">
        <v>-3.117</v>
      </c>
      <c r="F4010">
        <v>-3.21</v>
      </c>
      <c r="G4010">
        <v>2.5</v>
      </c>
      <c r="H4010">
        <v>0.01</v>
      </c>
      <c r="I4010">
        <v>2.29</v>
      </c>
      <c r="J4010">
        <v>-0.42399999999999999</v>
      </c>
      <c r="K4010">
        <v>-1.423</v>
      </c>
      <c r="L4010">
        <v>-2.4180000000000001</v>
      </c>
      <c r="M4010">
        <v>-3.1160000000000001</v>
      </c>
      <c r="N4010">
        <v>-3.198</v>
      </c>
      <c r="O4010">
        <v>1.056</v>
      </c>
      <c r="P4010">
        <v>1.054</v>
      </c>
      <c r="Q4010">
        <v>1.044</v>
      </c>
      <c r="R4010">
        <v>0.67500000000000004</v>
      </c>
      <c r="S4010">
        <v>0.24099999999999999</v>
      </c>
    </row>
    <row r="4011" spans="1:19" x14ac:dyDescent="0.3">
      <c r="A4011">
        <v>300</v>
      </c>
      <c r="B4011">
        <v>-0.42299999999999999</v>
      </c>
      <c r="C4011">
        <v>-1.423</v>
      </c>
      <c r="D4011">
        <v>-2.419</v>
      </c>
      <c r="E4011">
        <v>-3.117</v>
      </c>
      <c r="F4011">
        <v>-3.21</v>
      </c>
      <c r="G4011">
        <v>2.5</v>
      </c>
      <c r="H4011">
        <v>0.01</v>
      </c>
      <c r="I4011">
        <v>2.29</v>
      </c>
      <c r="J4011">
        <v>-0.42199999999999999</v>
      </c>
      <c r="K4011">
        <v>-1.423</v>
      </c>
      <c r="L4011">
        <v>-2.4180000000000001</v>
      </c>
      <c r="M4011">
        <v>-3.1160000000000001</v>
      </c>
      <c r="N4011">
        <v>-3.1949999999999998</v>
      </c>
      <c r="O4011">
        <v>1.0580000000000001</v>
      </c>
      <c r="P4011">
        <v>1.0529999999999999</v>
      </c>
      <c r="Q4011">
        <v>1.0429999999999999</v>
      </c>
      <c r="R4011">
        <v>0.67500000000000004</v>
      </c>
      <c r="S4011">
        <v>0.23799999999999999</v>
      </c>
    </row>
    <row r="4012" spans="1:19" x14ac:dyDescent="0.3">
      <c r="A4012">
        <v>360</v>
      </c>
      <c r="B4012">
        <v>-0.42299999999999999</v>
      </c>
      <c r="C4012">
        <v>-1.423</v>
      </c>
      <c r="D4012">
        <v>-2.419</v>
      </c>
      <c r="E4012">
        <v>-3.117</v>
      </c>
      <c r="F4012">
        <v>-3.21</v>
      </c>
      <c r="G4012">
        <v>2.5</v>
      </c>
      <c r="H4012">
        <v>0.01</v>
      </c>
      <c r="I4012">
        <v>2.29</v>
      </c>
      <c r="J4012">
        <v>-0.42099999999999999</v>
      </c>
      <c r="K4012">
        <v>-1.4239999999999999</v>
      </c>
      <c r="L4012">
        <v>-2.4180000000000001</v>
      </c>
      <c r="M4012">
        <v>-3.1160000000000001</v>
      </c>
      <c r="N4012">
        <v>-3.1920000000000002</v>
      </c>
      <c r="O4012">
        <v>1.06</v>
      </c>
      <c r="P4012">
        <v>1.0529999999999999</v>
      </c>
      <c r="Q4012">
        <v>1.044</v>
      </c>
      <c r="R4012">
        <v>0.67300000000000004</v>
      </c>
      <c r="S4012">
        <v>0.23499999999999999</v>
      </c>
    </row>
    <row r="4013" spans="1:19" x14ac:dyDescent="0.3">
      <c r="A4013">
        <v>420</v>
      </c>
      <c r="B4013">
        <v>-0.42299999999999999</v>
      </c>
      <c r="C4013">
        <v>-1.423</v>
      </c>
      <c r="D4013">
        <v>-2.419</v>
      </c>
      <c r="E4013">
        <v>-3.117</v>
      </c>
      <c r="F4013">
        <v>-3.21</v>
      </c>
      <c r="G4013">
        <v>2.5</v>
      </c>
      <c r="H4013">
        <v>0.01</v>
      </c>
      <c r="I4013">
        <v>2.29</v>
      </c>
      <c r="J4013">
        <v>-0.42</v>
      </c>
      <c r="K4013">
        <v>-1.4239999999999999</v>
      </c>
      <c r="L4013">
        <v>-2.4180000000000001</v>
      </c>
      <c r="M4013">
        <v>-3.1139999999999999</v>
      </c>
      <c r="N4013">
        <v>-3.1890000000000001</v>
      </c>
      <c r="O4013">
        <v>1.0609999999999999</v>
      </c>
      <c r="P4013">
        <v>1.0529999999999999</v>
      </c>
      <c r="Q4013">
        <v>1.044</v>
      </c>
      <c r="R4013">
        <v>0.66700000000000004</v>
      </c>
      <c r="S4013">
        <v>0.23200000000000001</v>
      </c>
    </row>
    <row r="4014" spans="1:19" x14ac:dyDescent="0.3">
      <c r="A4014">
        <v>480</v>
      </c>
      <c r="B4014">
        <v>-0.42299999999999999</v>
      </c>
      <c r="C4014">
        <v>-1.423</v>
      </c>
      <c r="D4014">
        <v>-2.419</v>
      </c>
      <c r="E4014">
        <v>-3.117</v>
      </c>
      <c r="F4014">
        <v>-3.21</v>
      </c>
      <c r="G4014">
        <v>2.5</v>
      </c>
      <c r="H4014">
        <v>0.01</v>
      </c>
      <c r="I4014">
        <v>2.29</v>
      </c>
      <c r="J4014">
        <v>-0.41799999999999998</v>
      </c>
      <c r="K4014">
        <v>-1.4239999999999999</v>
      </c>
      <c r="L4014">
        <v>-2.4180000000000001</v>
      </c>
      <c r="M4014">
        <v>-3.1120000000000001</v>
      </c>
      <c r="N4014">
        <v>-3.1859999999999999</v>
      </c>
      <c r="O4014">
        <v>1.0620000000000001</v>
      </c>
      <c r="P4014">
        <v>1.0529999999999999</v>
      </c>
      <c r="Q4014">
        <v>1.044</v>
      </c>
      <c r="R4014">
        <v>0.66200000000000003</v>
      </c>
      <c r="S4014">
        <v>0.22900000000000001</v>
      </c>
    </row>
    <row r="4015" spans="1:19" x14ac:dyDescent="0.3">
      <c r="A4015">
        <v>540</v>
      </c>
      <c r="B4015">
        <v>-0.42299999999999999</v>
      </c>
      <c r="C4015">
        <v>-1.423</v>
      </c>
      <c r="D4015">
        <v>-2.419</v>
      </c>
      <c r="E4015">
        <v>-3.117</v>
      </c>
      <c r="F4015">
        <v>-3.21</v>
      </c>
      <c r="G4015">
        <v>2.5</v>
      </c>
      <c r="H4015">
        <v>0.01</v>
      </c>
      <c r="I4015">
        <v>2.29</v>
      </c>
      <c r="J4015">
        <v>-0.41599999999999998</v>
      </c>
      <c r="K4015">
        <v>-1.4239999999999999</v>
      </c>
      <c r="L4015">
        <v>-2.4180000000000001</v>
      </c>
      <c r="M4015">
        <v>-3.109</v>
      </c>
      <c r="N4015">
        <v>-3.1829999999999998</v>
      </c>
      <c r="O4015">
        <v>1.0640000000000001</v>
      </c>
      <c r="P4015">
        <v>1.0529999999999999</v>
      </c>
      <c r="Q4015">
        <v>1.044</v>
      </c>
      <c r="R4015">
        <v>0.65600000000000003</v>
      </c>
      <c r="S4015">
        <v>0.22700000000000001</v>
      </c>
    </row>
    <row r="4016" spans="1:19" x14ac:dyDescent="0.3">
      <c r="A4016">
        <v>600</v>
      </c>
      <c r="B4016">
        <v>-0.42299999999999999</v>
      </c>
      <c r="C4016">
        <v>-1.423</v>
      </c>
      <c r="D4016">
        <v>-2.419</v>
      </c>
      <c r="E4016">
        <v>-3.117</v>
      </c>
      <c r="F4016">
        <v>-3.21</v>
      </c>
      <c r="G4016">
        <v>2.5</v>
      </c>
      <c r="H4016">
        <v>0.01</v>
      </c>
      <c r="I4016">
        <v>2.29</v>
      </c>
      <c r="J4016">
        <v>-0.41499999999999998</v>
      </c>
      <c r="K4016">
        <v>-1.4239999999999999</v>
      </c>
      <c r="L4016">
        <v>-2.4180000000000001</v>
      </c>
      <c r="M4016">
        <v>-3.1070000000000002</v>
      </c>
      <c r="N4016">
        <v>-3.18</v>
      </c>
      <c r="O4016">
        <v>1.0649999999999999</v>
      </c>
      <c r="P4016">
        <v>1.0549999999999999</v>
      </c>
      <c r="Q4016">
        <v>1.044</v>
      </c>
      <c r="R4016">
        <v>0.65200000000000002</v>
      </c>
      <c r="S4016">
        <v>0.22500000000000001</v>
      </c>
    </row>
    <row r="4018" spans="1:19" x14ac:dyDescent="0.3">
      <c r="A4018" t="s">
        <v>0</v>
      </c>
      <c r="B4018" t="s">
        <v>310</v>
      </c>
    </row>
    <row r="4019" spans="1:19" x14ac:dyDescent="0.3">
      <c r="A4019">
        <v>0</v>
      </c>
      <c r="B4019">
        <v>-0.42299999999999999</v>
      </c>
      <c r="C4019">
        <v>-1.423</v>
      </c>
      <c r="D4019">
        <v>-2.419</v>
      </c>
      <c r="E4019">
        <v>-3.109</v>
      </c>
      <c r="F4019">
        <v>-3.2</v>
      </c>
      <c r="G4019">
        <v>2.5</v>
      </c>
      <c r="H4019">
        <v>0.01</v>
      </c>
      <c r="I4019">
        <v>2.7549999999999999</v>
      </c>
      <c r="J4019">
        <v>-0.42299999999999999</v>
      </c>
      <c r="K4019">
        <v>-1.423</v>
      </c>
      <c r="L4019">
        <v>-2.419</v>
      </c>
      <c r="M4019">
        <v>-3.109</v>
      </c>
      <c r="N4019">
        <v>-3.2</v>
      </c>
      <c r="O4019">
        <v>1.0389999999999999</v>
      </c>
      <c r="P4019">
        <v>1.0389999999999999</v>
      </c>
      <c r="Q4019">
        <v>1.0309999999999999</v>
      </c>
      <c r="R4019">
        <v>0.66</v>
      </c>
      <c r="S4019">
        <v>0.26400000000000001</v>
      </c>
    </row>
    <row r="4020" spans="1:19" x14ac:dyDescent="0.3">
      <c r="A4020">
        <v>60</v>
      </c>
      <c r="B4020">
        <v>-0.42299999999999999</v>
      </c>
      <c r="C4020">
        <v>-1.423</v>
      </c>
      <c r="D4020">
        <v>-2.419</v>
      </c>
      <c r="E4020">
        <v>-3.109</v>
      </c>
      <c r="F4020">
        <v>-3.2</v>
      </c>
      <c r="G4020">
        <v>2.5</v>
      </c>
      <c r="H4020">
        <v>0.01</v>
      </c>
      <c r="I4020">
        <v>2.7549999999999999</v>
      </c>
      <c r="J4020">
        <v>-0.42499999999999999</v>
      </c>
      <c r="K4020">
        <v>-1.423</v>
      </c>
      <c r="L4020">
        <v>-2.419</v>
      </c>
      <c r="M4020">
        <v>-3.109</v>
      </c>
      <c r="N4020">
        <v>-3.2029999999999998</v>
      </c>
      <c r="O4020">
        <v>1.0449999999999999</v>
      </c>
      <c r="P4020">
        <v>1.05</v>
      </c>
      <c r="Q4020">
        <v>1.0409999999999999</v>
      </c>
      <c r="R4020">
        <v>0.66200000000000003</v>
      </c>
      <c r="S4020">
        <v>0.27400000000000002</v>
      </c>
    </row>
    <row r="4021" spans="1:19" x14ac:dyDescent="0.3">
      <c r="A4021">
        <v>120</v>
      </c>
      <c r="B4021">
        <v>-0.42299999999999999</v>
      </c>
      <c r="C4021">
        <v>-1.423</v>
      </c>
      <c r="D4021">
        <v>-2.419</v>
      </c>
      <c r="E4021">
        <v>-3.109</v>
      </c>
      <c r="F4021">
        <v>-3.2</v>
      </c>
      <c r="G4021">
        <v>2.5</v>
      </c>
      <c r="H4021">
        <v>0.01</v>
      </c>
      <c r="I4021">
        <v>2.7549999999999999</v>
      </c>
      <c r="J4021">
        <v>-0.42499999999999999</v>
      </c>
      <c r="K4021">
        <v>-1.423</v>
      </c>
      <c r="L4021">
        <v>-2.419</v>
      </c>
      <c r="M4021">
        <v>-3.109</v>
      </c>
      <c r="N4021">
        <v>-3.206</v>
      </c>
      <c r="O4021">
        <v>1.05</v>
      </c>
      <c r="P4021">
        <v>1.052</v>
      </c>
      <c r="Q4021">
        <v>1.044</v>
      </c>
      <c r="R4021">
        <v>0.66700000000000004</v>
      </c>
      <c r="S4021">
        <v>0.28100000000000003</v>
      </c>
    </row>
    <row r="4022" spans="1:19" x14ac:dyDescent="0.3">
      <c r="A4022">
        <v>180</v>
      </c>
      <c r="B4022">
        <v>-0.42299999999999999</v>
      </c>
      <c r="C4022">
        <v>-1.423</v>
      </c>
      <c r="D4022">
        <v>-2.419</v>
      </c>
      <c r="E4022">
        <v>-3.109</v>
      </c>
      <c r="F4022">
        <v>-3.2</v>
      </c>
      <c r="G4022">
        <v>2.5</v>
      </c>
      <c r="H4022">
        <v>0.01</v>
      </c>
      <c r="I4022">
        <v>2.7549999999999999</v>
      </c>
      <c r="J4022">
        <v>-0.42499999999999999</v>
      </c>
      <c r="K4022">
        <v>-1.423</v>
      </c>
      <c r="L4022">
        <v>-2.4180000000000001</v>
      </c>
      <c r="M4022">
        <v>-3.1080000000000001</v>
      </c>
      <c r="N4022">
        <v>-3.2090000000000001</v>
      </c>
      <c r="O4022">
        <v>1.0529999999999999</v>
      </c>
      <c r="P4022">
        <v>1.054</v>
      </c>
      <c r="Q4022">
        <v>1.042</v>
      </c>
      <c r="R4022">
        <v>0.66600000000000004</v>
      </c>
      <c r="S4022">
        <v>0.28699999999999998</v>
      </c>
    </row>
    <row r="4023" spans="1:19" x14ac:dyDescent="0.3">
      <c r="A4023">
        <v>240</v>
      </c>
      <c r="B4023">
        <v>-0.42299999999999999</v>
      </c>
      <c r="C4023">
        <v>-1.423</v>
      </c>
      <c r="D4023">
        <v>-2.419</v>
      </c>
      <c r="E4023">
        <v>-3.109</v>
      </c>
      <c r="F4023">
        <v>-3.2</v>
      </c>
      <c r="G4023">
        <v>2.5</v>
      </c>
      <c r="H4023">
        <v>0.01</v>
      </c>
      <c r="I4023">
        <v>2.7549999999999999</v>
      </c>
      <c r="J4023">
        <v>-0.42399999999999999</v>
      </c>
      <c r="K4023">
        <v>-1.423</v>
      </c>
      <c r="L4023">
        <v>-2.4180000000000001</v>
      </c>
      <c r="M4023">
        <v>-3.1070000000000002</v>
      </c>
      <c r="N4023">
        <v>-3.2120000000000002</v>
      </c>
      <c r="O4023">
        <v>1.056</v>
      </c>
      <c r="P4023">
        <v>1.054</v>
      </c>
      <c r="Q4023">
        <v>1.0429999999999999</v>
      </c>
      <c r="R4023">
        <v>0.66300000000000003</v>
      </c>
      <c r="S4023">
        <v>0.29299999999999998</v>
      </c>
    </row>
    <row r="4024" spans="1:19" x14ac:dyDescent="0.3">
      <c r="A4024">
        <v>300</v>
      </c>
      <c r="B4024">
        <v>-0.42299999999999999</v>
      </c>
      <c r="C4024">
        <v>-1.423</v>
      </c>
      <c r="D4024">
        <v>-2.419</v>
      </c>
      <c r="E4024">
        <v>-3.109</v>
      </c>
      <c r="F4024">
        <v>-3.2</v>
      </c>
      <c r="G4024">
        <v>2.5</v>
      </c>
      <c r="H4024">
        <v>0.01</v>
      </c>
      <c r="I4024">
        <v>2.7549999999999999</v>
      </c>
      <c r="J4024">
        <v>-0.42199999999999999</v>
      </c>
      <c r="K4024">
        <v>-1.4239999999999999</v>
      </c>
      <c r="L4024">
        <v>-2.4180000000000001</v>
      </c>
      <c r="M4024">
        <v>-3.1070000000000002</v>
      </c>
      <c r="N4024">
        <v>-3.2149999999999999</v>
      </c>
      <c r="O4024">
        <v>1.0580000000000001</v>
      </c>
      <c r="P4024">
        <v>1.0529999999999999</v>
      </c>
      <c r="Q4024">
        <v>1.044</v>
      </c>
      <c r="R4024">
        <v>0.66400000000000003</v>
      </c>
      <c r="S4024">
        <v>0.29899999999999999</v>
      </c>
    </row>
    <row r="4025" spans="1:19" x14ac:dyDescent="0.3">
      <c r="A4025">
        <v>360</v>
      </c>
      <c r="B4025">
        <v>-0.42299999999999999</v>
      </c>
      <c r="C4025">
        <v>-1.423</v>
      </c>
      <c r="D4025">
        <v>-2.419</v>
      </c>
      <c r="E4025">
        <v>-3.109</v>
      </c>
      <c r="F4025">
        <v>-3.2</v>
      </c>
      <c r="G4025">
        <v>2.5</v>
      </c>
      <c r="H4025">
        <v>0.01</v>
      </c>
      <c r="I4025">
        <v>2.7549999999999999</v>
      </c>
      <c r="J4025">
        <v>-0.42099999999999999</v>
      </c>
      <c r="K4025">
        <v>-1.4239999999999999</v>
      </c>
      <c r="L4025">
        <v>-2.4180000000000001</v>
      </c>
      <c r="M4025">
        <v>-3.1080000000000001</v>
      </c>
      <c r="N4025">
        <v>-3.218</v>
      </c>
      <c r="O4025">
        <v>1.06</v>
      </c>
      <c r="P4025">
        <v>1.0529999999999999</v>
      </c>
      <c r="Q4025">
        <v>1.0429999999999999</v>
      </c>
      <c r="R4025">
        <v>0.66800000000000004</v>
      </c>
      <c r="S4025">
        <v>0.30399999999999999</v>
      </c>
    </row>
    <row r="4026" spans="1:19" x14ac:dyDescent="0.3">
      <c r="A4026">
        <v>420</v>
      </c>
      <c r="B4026">
        <v>-0.42299999999999999</v>
      </c>
      <c r="C4026">
        <v>-1.423</v>
      </c>
      <c r="D4026">
        <v>-2.419</v>
      </c>
      <c r="E4026">
        <v>-3.109</v>
      </c>
      <c r="F4026">
        <v>-3.2</v>
      </c>
      <c r="G4026">
        <v>2.5</v>
      </c>
      <c r="H4026">
        <v>0.01</v>
      </c>
      <c r="I4026">
        <v>2.7549999999999999</v>
      </c>
      <c r="J4026">
        <v>-0.42</v>
      </c>
      <c r="K4026">
        <v>-1.4239999999999999</v>
      </c>
      <c r="L4026">
        <v>-2.4180000000000001</v>
      </c>
      <c r="M4026">
        <v>-3.11</v>
      </c>
      <c r="N4026">
        <v>-3.2210000000000001</v>
      </c>
      <c r="O4026">
        <v>1.0609999999999999</v>
      </c>
      <c r="P4026">
        <v>1.0529999999999999</v>
      </c>
      <c r="Q4026">
        <v>1.0429999999999999</v>
      </c>
      <c r="R4026">
        <v>0.67400000000000004</v>
      </c>
      <c r="S4026">
        <v>0.308</v>
      </c>
    </row>
    <row r="4027" spans="1:19" x14ac:dyDescent="0.3">
      <c r="A4027">
        <v>480</v>
      </c>
      <c r="B4027">
        <v>-0.42299999999999999</v>
      </c>
      <c r="C4027">
        <v>-1.423</v>
      </c>
      <c r="D4027">
        <v>-2.419</v>
      </c>
      <c r="E4027">
        <v>-3.109</v>
      </c>
      <c r="F4027">
        <v>-3.2</v>
      </c>
      <c r="G4027">
        <v>2.5</v>
      </c>
      <c r="H4027">
        <v>0.01</v>
      </c>
      <c r="I4027">
        <v>2.7549999999999999</v>
      </c>
      <c r="J4027">
        <v>-0.41799999999999998</v>
      </c>
      <c r="K4027">
        <v>-1.4239999999999999</v>
      </c>
      <c r="L4027">
        <v>-2.4180000000000001</v>
      </c>
      <c r="M4027">
        <v>-3.1120000000000001</v>
      </c>
      <c r="N4027">
        <v>-3.2240000000000002</v>
      </c>
      <c r="O4027">
        <v>1.0620000000000001</v>
      </c>
      <c r="P4027">
        <v>1.0529999999999999</v>
      </c>
      <c r="Q4027">
        <v>1.0429999999999999</v>
      </c>
      <c r="R4027">
        <v>0.67900000000000005</v>
      </c>
      <c r="S4027">
        <v>0.31</v>
      </c>
    </row>
    <row r="4028" spans="1:19" x14ac:dyDescent="0.3">
      <c r="A4028">
        <v>540</v>
      </c>
      <c r="B4028">
        <v>-0.42299999999999999</v>
      </c>
      <c r="C4028">
        <v>-1.423</v>
      </c>
      <c r="D4028">
        <v>-2.419</v>
      </c>
      <c r="E4028">
        <v>-3.109</v>
      </c>
      <c r="F4028">
        <v>-3.2</v>
      </c>
      <c r="G4028">
        <v>2.5</v>
      </c>
      <c r="H4028">
        <v>0.01</v>
      </c>
      <c r="I4028">
        <v>2.7549999999999999</v>
      </c>
      <c r="J4028">
        <v>-0.41599999999999998</v>
      </c>
      <c r="K4028">
        <v>-1.4239999999999999</v>
      </c>
      <c r="L4028">
        <v>-2.4180000000000001</v>
      </c>
      <c r="M4028">
        <v>-3.1139999999999999</v>
      </c>
      <c r="N4028">
        <v>-3.2269999999999999</v>
      </c>
      <c r="O4028">
        <v>1.0640000000000001</v>
      </c>
      <c r="P4028">
        <v>1.0529999999999999</v>
      </c>
      <c r="Q4028">
        <v>1.0429999999999999</v>
      </c>
      <c r="R4028">
        <v>0.68300000000000005</v>
      </c>
      <c r="S4028">
        <v>0.312</v>
      </c>
    </row>
    <row r="4029" spans="1:19" x14ac:dyDescent="0.3">
      <c r="A4029">
        <v>600</v>
      </c>
      <c r="B4029">
        <v>-0.42299999999999999</v>
      </c>
      <c r="C4029">
        <v>-1.423</v>
      </c>
      <c r="D4029">
        <v>-2.419</v>
      </c>
      <c r="E4029">
        <v>-3.109</v>
      </c>
      <c r="F4029">
        <v>-3.2</v>
      </c>
      <c r="G4029">
        <v>2.5</v>
      </c>
      <c r="H4029">
        <v>0.01</v>
      </c>
      <c r="I4029">
        <v>2.7549999999999999</v>
      </c>
      <c r="J4029">
        <v>-0.41499999999999998</v>
      </c>
      <c r="K4029">
        <v>-1.423</v>
      </c>
      <c r="L4029">
        <v>-2.4180000000000001</v>
      </c>
      <c r="M4029">
        <v>-3.117</v>
      </c>
      <c r="N4029">
        <v>-3.23</v>
      </c>
      <c r="O4029">
        <v>1.0649999999999999</v>
      </c>
      <c r="P4029">
        <v>1.054</v>
      </c>
      <c r="Q4029">
        <v>1.044</v>
      </c>
      <c r="R4029">
        <v>0.68799999999999994</v>
      </c>
      <c r="S4029">
        <v>0.313</v>
      </c>
    </row>
    <row r="4031" spans="1:19" x14ac:dyDescent="0.3">
      <c r="A4031" t="s">
        <v>0</v>
      </c>
      <c r="B4031" t="s">
        <v>311</v>
      </c>
    </row>
    <row r="4032" spans="1:19" x14ac:dyDescent="0.3">
      <c r="A4032">
        <v>0</v>
      </c>
      <c r="B4032">
        <v>-0.42299999999999999</v>
      </c>
      <c r="C4032">
        <v>-1.423</v>
      </c>
      <c r="D4032">
        <v>-2.419</v>
      </c>
      <c r="E4032">
        <v>-3.109</v>
      </c>
      <c r="F4032">
        <v>-3.2</v>
      </c>
      <c r="G4032">
        <v>2.5</v>
      </c>
      <c r="H4032">
        <v>0.01</v>
      </c>
      <c r="I4032">
        <v>2.5259999999999998</v>
      </c>
      <c r="J4032">
        <v>-0.42299999999999999</v>
      </c>
      <c r="K4032">
        <v>-1.423</v>
      </c>
      <c r="L4032">
        <v>-2.419</v>
      </c>
      <c r="M4032">
        <v>-3.109</v>
      </c>
      <c r="N4032">
        <v>-3.2</v>
      </c>
      <c r="O4032">
        <v>1.0389999999999999</v>
      </c>
      <c r="P4032">
        <v>1.0389999999999999</v>
      </c>
      <c r="Q4032">
        <v>1.0309999999999999</v>
      </c>
      <c r="R4032">
        <v>0.66</v>
      </c>
      <c r="S4032">
        <v>0.26400000000000001</v>
      </c>
    </row>
    <row r="4033" spans="1:19" x14ac:dyDescent="0.3">
      <c r="A4033">
        <v>60</v>
      </c>
      <c r="B4033">
        <v>-0.42299999999999999</v>
      </c>
      <c r="C4033">
        <v>-1.423</v>
      </c>
      <c r="D4033">
        <v>-2.419</v>
      </c>
      <c r="E4033">
        <v>-3.109</v>
      </c>
      <c r="F4033">
        <v>-3.2</v>
      </c>
      <c r="G4033">
        <v>2.5</v>
      </c>
      <c r="H4033">
        <v>0.01</v>
      </c>
      <c r="I4033">
        <v>2.5259999999999998</v>
      </c>
      <c r="J4033">
        <v>-0.42499999999999999</v>
      </c>
      <c r="K4033">
        <v>-1.423</v>
      </c>
      <c r="L4033">
        <v>-2.419</v>
      </c>
      <c r="M4033">
        <v>-3.109</v>
      </c>
      <c r="N4033">
        <v>-3.2</v>
      </c>
      <c r="O4033">
        <v>1.0449999999999999</v>
      </c>
      <c r="P4033">
        <v>1.0489999999999999</v>
      </c>
      <c r="Q4033">
        <v>1.0409999999999999</v>
      </c>
      <c r="R4033">
        <v>0.66300000000000003</v>
      </c>
      <c r="S4033">
        <v>0.26500000000000001</v>
      </c>
    </row>
    <row r="4034" spans="1:19" x14ac:dyDescent="0.3">
      <c r="A4034">
        <v>120</v>
      </c>
      <c r="B4034">
        <v>-0.42299999999999999</v>
      </c>
      <c r="C4034">
        <v>-1.423</v>
      </c>
      <c r="D4034">
        <v>-2.419</v>
      </c>
      <c r="E4034">
        <v>-3.109</v>
      </c>
      <c r="F4034">
        <v>-3.2</v>
      </c>
      <c r="G4034">
        <v>2.5</v>
      </c>
      <c r="H4034">
        <v>0.01</v>
      </c>
      <c r="I4034">
        <v>2.5259999999999998</v>
      </c>
      <c r="J4034">
        <v>-0.42499999999999999</v>
      </c>
      <c r="K4034">
        <v>-1.423</v>
      </c>
      <c r="L4034">
        <v>-2.419</v>
      </c>
      <c r="M4034">
        <v>-3.1080000000000001</v>
      </c>
      <c r="N4034">
        <v>-3.2</v>
      </c>
      <c r="O4034">
        <v>1.05</v>
      </c>
      <c r="P4034">
        <v>1.052</v>
      </c>
      <c r="Q4034">
        <v>1.0429999999999999</v>
      </c>
      <c r="R4034">
        <v>0.66500000000000004</v>
      </c>
      <c r="S4034">
        <v>0.26600000000000001</v>
      </c>
    </row>
    <row r="4035" spans="1:19" x14ac:dyDescent="0.3">
      <c r="A4035">
        <v>180</v>
      </c>
      <c r="B4035">
        <v>-0.42299999999999999</v>
      </c>
      <c r="C4035">
        <v>-1.423</v>
      </c>
      <c r="D4035">
        <v>-2.419</v>
      </c>
      <c r="E4035">
        <v>-3.109</v>
      </c>
      <c r="F4035">
        <v>-3.2</v>
      </c>
      <c r="G4035">
        <v>2.5</v>
      </c>
      <c r="H4035">
        <v>0.01</v>
      </c>
      <c r="I4035">
        <v>2.5259999999999998</v>
      </c>
      <c r="J4035">
        <v>-0.42499999999999999</v>
      </c>
      <c r="K4035">
        <v>-1.423</v>
      </c>
      <c r="L4035">
        <v>-2.4180000000000001</v>
      </c>
      <c r="M4035">
        <v>-3.1080000000000001</v>
      </c>
      <c r="N4035">
        <v>-3.2</v>
      </c>
      <c r="O4035">
        <v>1.0529999999999999</v>
      </c>
      <c r="P4035">
        <v>1.054</v>
      </c>
      <c r="Q4035">
        <v>1.0429999999999999</v>
      </c>
      <c r="R4035">
        <v>0.66500000000000004</v>
      </c>
      <c r="S4035">
        <v>0.26600000000000001</v>
      </c>
    </row>
    <row r="4036" spans="1:19" x14ac:dyDescent="0.3">
      <c r="A4036">
        <v>240</v>
      </c>
      <c r="B4036">
        <v>-0.42299999999999999</v>
      </c>
      <c r="C4036">
        <v>-1.423</v>
      </c>
      <c r="D4036">
        <v>-2.419</v>
      </c>
      <c r="E4036">
        <v>-3.109</v>
      </c>
      <c r="F4036">
        <v>-3.2</v>
      </c>
      <c r="G4036">
        <v>2.5</v>
      </c>
      <c r="H4036">
        <v>0.01</v>
      </c>
      <c r="I4036">
        <v>2.5259999999999998</v>
      </c>
      <c r="J4036">
        <v>-0.42399999999999999</v>
      </c>
      <c r="K4036">
        <v>-1.423</v>
      </c>
      <c r="L4036">
        <v>-2.4180000000000001</v>
      </c>
      <c r="M4036">
        <v>-3.1080000000000001</v>
      </c>
      <c r="N4036">
        <v>-3.2</v>
      </c>
      <c r="O4036">
        <v>1.056</v>
      </c>
      <c r="P4036">
        <v>1.054</v>
      </c>
      <c r="Q4036">
        <v>1.0429999999999999</v>
      </c>
      <c r="R4036">
        <v>0.66600000000000004</v>
      </c>
      <c r="S4036">
        <v>0.26600000000000001</v>
      </c>
    </row>
    <row r="4037" spans="1:19" x14ac:dyDescent="0.3">
      <c r="A4037">
        <v>300</v>
      </c>
      <c r="B4037">
        <v>-0.42299999999999999</v>
      </c>
      <c r="C4037">
        <v>-1.423</v>
      </c>
      <c r="D4037">
        <v>-2.419</v>
      </c>
      <c r="E4037">
        <v>-3.109</v>
      </c>
      <c r="F4037">
        <v>-3.2</v>
      </c>
      <c r="G4037">
        <v>2.5</v>
      </c>
      <c r="H4037">
        <v>0.01</v>
      </c>
      <c r="I4037">
        <v>2.5259999999999998</v>
      </c>
      <c r="J4037">
        <v>-0.42199999999999999</v>
      </c>
      <c r="K4037">
        <v>-1.423</v>
      </c>
      <c r="L4037">
        <v>-2.4180000000000001</v>
      </c>
      <c r="M4037">
        <v>-3.1080000000000001</v>
      </c>
      <c r="N4037">
        <v>-3.2</v>
      </c>
      <c r="O4037">
        <v>1.0580000000000001</v>
      </c>
      <c r="P4037">
        <v>1.0529999999999999</v>
      </c>
      <c r="Q4037">
        <v>1.0429999999999999</v>
      </c>
      <c r="R4037">
        <v>0.66600000000000004</v>
      </c>
      <c r="S4037">
        <v>0.26700000000000002</v>
      </c>
    </row>
    <row r="4038" spans="1:19" x14ac:dyDescent="0.3">
      <c r="A4038">
        <v>360</v>
      </c>
      <c r="B4038">
        <v>-0.42299999999999999</v>
      </c>
      <c r="C4038">
        <v>-1.423</v>
      </c>
      <c r="D4038">
        <v>-2.419</v>
      </c>
      <c r="E4038">
        <v>-3.109</v>
      </c>
      <c r="F4038">
        <v>-3.2</v>
      </c>
      <c r="G4038">
        <v>2.5</v>
      </c>
      <c r="H4038">
        <v>0.01</v>
      </c>
      <c r="I4038">
        <v>2.5259999999999998</v>
      </c>
      <c r="J4038">
        <v>-0.42099999999999999</v>
      </c>
      <c r="K4038">
        <v>-1.4239999999999999</v>
      </c>
      <c r="L4038">
        <v>-2.4180000000000001</v>
      </c>
      <c r="M4038">
        <v>-3.1080000000000001</v>
      </c>
      <c r="N4038">
        <v>-3.2</v>
      </c>
      <c r="O4038">
        <v>1.06</v>
      </c>
      <c r="P4038">
        <v>1.0529999999999999</v>
      </c>
      <c r="Q4038">
        <v>1.0429999999999999</v>
      </c>
      <c r="R4038">
        <v>0.66700000000000004</v>
      </c>
      <c r="S4038">
        <v>0.26800000000000002</v>
      </c>
    </row>
    <row r="4039" spans="1:19" x14ac:dyDescent="0.3">
      <c r="A4039">
        <v>420</v>
      </c>
      <c r="B4039">
        <v>-0.42299999999999999</v>
      </c>
      <c r="C4039">
        <v>-1.423</v>
      </c>
      <c r="D4039">
        <v>-2.419</v>
      </c>
      <c r="E4039">
        <v>-3.109</v>
      </c>
      <c r="F4039">
        <v>-3.2</v>
      </c>
      <c r="G4039">
        <v>2.5</v>
      </c>
      <c r="H4039">
        <v>0.01</v>
      </c>
      <c r="I4039">
        <v>2.5259999999999998</v>
      </c>
      <c r="J4039">
        <v>-0.42</v>
      </c>
      <c r="K4039">
        <v>-1.4239999999999999</v>
      </c>
      <c r="L4039">
        <v>-2.4180000000000001</v>
      </c>
      <c r="M4039">
        <v>-3.1080000000000001</v>
      </c>
      <c r="N4039">
        <v>-3.2</v>
      </c>
      <c r="O4039">
        <v>1.0609999999999999</v>
      </c>
      <c r="P4039">
        <v>1.0529999999999999</v>
      </c>
      <c r="Q4039">
        <v>1.044</v>
      </c>
      <c r="R4039">
        <v>0.66700000000000004</v>
      </c>
      <c r="S4039">
        <v>0.26900000000000002</v>
      </c>
    </row>
    <row r="4040" spans="1:19" x14ac:dyDescent="0.3">
      <c r="A4040">
        <v>480</v>
      </c>
      <c r="B4040">
        <v>-0.42299999999999999</v>
      </c>
      <c r="C4040">
        <v>-1.423</v>
      </c>
      <c r="D4040">
        <v>-2.419</v>
      </c>
      <c r="E4040">
        <v>-3.109</v>
      </c>
      <c r="F4040">
        <v>-3.2</v>
      </c>
      <c r="G4040">
        <v>2.5</v>
      </c>
      <c r="H4040">
        <v>0.01</v>
      </c>
      <c r="I4040">
        <v>2.5259999999999998</v>
      </c>
      <c r="J4040">
        <v>-0.41799999999999998</v>
      </c>
      <c r="K4040">
        <v>-1.4239999999999999</v>
      </c>
      <c r="L4040">
        <v>-2.4180000000000001</v>
      </c>
      <c r="M4040">
        <v>-3.1080000000000001</v>
      </c>
      <c r="N4040">
        <v>-3.2</v>
      </c>
      <c r="O4040">
        <v>1.0629999999999999</v>
      </c>
      <c r="P4040">
        <v>1.0529999999999999</v>
      </c>
      <c r="Q4040">
        <v>1.0429999999999999</v>
      </c>
      <c r="R4040">
        <v>0.66700000000000004</v>
      </c>
      <c r="S4040">
        <v>0.26900000000000002</v>
      </c>
    </row>
    <row r="4041" spans="1:19" x14ac:dyDescent="0.3">
      <c r="A4041">
        <v>540</v>
      </c>
      <c r="B4041">
        <v>-0.42299999999999999</v>
      </c>
      <c r="C4041">
        <v>-1.423</v>
      </c>
      <c r="D4041">
        <v>-2.419</v>
      </c>
      <c r="E4041">
        <v>-3.109</v>
      </c>
      <c r="F4041">
        <v>-3.2</v>
      </c>
      <c r="G4041">
        <v>2.5</v>
      </c>
      <c r="H4041">
        <v>0.01</v>
      </c>
      <c r="I4041">
        <v>2.5259999999999998</v>
      </c>
      <c r="J4041">
        <v>-0.41599999999999998</v>
      </c>
      <c r="K4041">
        <v>-1.4239999999999999</v>
      </c>
      <c r="L4041">
        <v>-2.4180000000000001</v>
      </c>
      <c r="M4041">
        <v>-3.1080000000000001</v>
      </c>
      <c r="N4041">
        <v>-3.2</v>
      </c>
      <c r="O4041">
        <v>1.0640000000000001</v>
      </c>
      <c r="P4041">
        <v>1.0529999999999999</v>
      </c>
      <c r="Q4041">
        <v>1.0429999999999999</v>
      </c>
      <c r="R4041">
        <v>0.66700000000000004</v>
      </c>
      <c r="S4041">
        <v>0.26900000000000002</v>
      </c>
    </row>
    <row r="4042" spans="1:19" x14ac:dyDescent="0.3">
      <c r="A4042">
        <v>600</v>
      </c>
      <c r="B4042">
        <v>-0.42299999999999999</v>
      </c>
      <c r="C4042">
        <v>-1.423</v>
      </c>
      <c r="D4042">
        <v>-2.419</v>
      </c>
      <c r="E4042">
        <v>-3.109</v>
      </c>
      <c r="F4042">
        <v>-3.2</v>
      </c>
      <c r="G4042">
        <v>2.5</v>
      </c>
      <c r="H4042">
        <v>0.01</v>
      </c>
      <c r="I4042">
        <v>2.5259999999999998</v>
      </c>
      <c r="J4042">
        <v>-0.41499999999999998</v>
      </c>
      <c r="K4042">
        <v>-1.4239999999999999</v>
      </c>
      <c r="L4042">
        <v>-2.4180000000000001</v>
      </c>
      <c r="M4042">
        <v>-3.1080000000000001</v>
      </c>
      <c r="N4042">
        <v>-3.2</v>
      </c>
      <c r="O4042">
        <v>1.0649999999999999</v>
      </c>
      <c r="P4042">
        <v>1.0549999999999999</v>
      </c>
      <c r="Q4042">
        <v>1.0429999999999999</v>
      </c>
      <c r="R4042">
        <v>0.66800000000000004</v>
      </c>
      <c r="S4042">
        <v>0.26900000000000002</v>
      </c>
    </row>
    <row r="4044" spans="1:19" x14ac:dyDescent="0.3">
      <c r="A4044" t="s">
        <v>0</v>
      </c>
      <c r="B4044" t="s">
        <v>312</v>
      </c>
    </row>
    <row r="4045" spans="1:19" x14ac:dyDescent="0.3">
      <c r="A4045">
        <v>0</v>
      </c>
      <c r="B4045">
        <v>-0.42299999999999999</v>
      </c>
      <c r="C4045">
        <v>-1.423</v>
      </c>
      <c r="D4045">
        <v>-2.419</v>
      </c>
      <c r="E4045">
        <v>-3.109</v>
      </c>
      <c r="F4045">
        <v>-3.2</v>
      </c>
      <c r="G4045">
        <v>2.5</v>
      </c>
      <c r="H4045">
        <v>0.01</v>
      </c>
      <c r="I4045">
        <v>2.2839999999999998</v>
      </c>
      <c r="J4045">
        <v>-0.42299999999999999</v>
      </c>
      <c r="K4045">
        <v>-1.423</v>
      </c>
      <c r="L4045">
        <v>-2.419</v>
      </c>
      <c r="M4045">
        <v>-3.109</v>
      </c>
      <c r="N4045">
        <v>-3.2</v>
      </c>
      <c r="O4045">
        <v>1.0389999999999999</v>
      </c>
      <c r="P4045">
        <v>1.0389999999999999</v>
      </c>
      <c r="Q4045">
        <v>1.0309999999999999</v>
      </c>
      <c r="R4045">
        <v>0.66</v>
      </c>
      <c r="S4045">
        <v>0.26400000000000001</v>
      </c>
    </row>
    <row r="4046" spans="1:19" x14ac:dyDescent="0.3">
      <c r="A4046">
        <v>60</v>
      </c>
      <c r="B4046">
        <v>-0.42299999999999999</v>
      </c>
      <c r="C4046">
        <v>-1.423</v>
      </c>
      <c r="D4046">
        <v>-2.419</v>
      </c>
      <c r="E4046">
        <v>-3.109</v>
      </c>
      <c r="F4046">
        <v>-3.2</v>
      </c>
      <c r="G4046">
        <v>2.5</v>
      </c>
      <c r="H4046">
        <v>0.01</v>
      </c>
      <c r="I4046">
        <v>2.2839999999999998</v>
      </c>
      <c r="J4046">
        <v>-0.42499999999999999</v>
      </c>
      <c r="K4046">
        <v>-1.423</v>
      </c>
      <c r="L4046">
        <v>-2.419</v>
      </c>
      <c r="M4046">
        <v>-3.109</v>
      </c>
      <c r="N4046">
        <v>-3.1970000000000001</v>
      </c>
      <c r="O4046">
        <v>1.0449999999999999</v>
      </c>
      <c r="P4046">
        <v>1.048</v>
      </c>
      <c r="Q4046">
        <v>1.0409999999999999</v>
      </c>
      <c r="R4046">
        <v>0.66400000000000003</v>
      </c>
      <c r="S4046">
        <v>0.25700000000000001</v>
      </c>
    </row>
    <row r="4047" spans="1:19" x14ac:dyDescent="0.3">
      <c r="A4047">
        <v>120</v>
      </c>
      <c r="B4047">
        <v>-0.42299999999999999</v>
      </c>
      <c r="C4047">
        <v>-1.423</v>
      </c>
      <c r="D4047">
        <v>-2.419</v>
      </c>
      <c r="E4047">
        <v>-3.109</v>
      </c>
      <c r="F4047">
        <v>-3.2</v>
      </c>
      <c r="G4047">
        <v>2.5</v>
      </c>
      <c r="H4047">
        <v>0.01</v>
      </c>
      <c r="I4047">
        <v>2.2839999999999998</v>
      </c>
      <c r="J4047">
        <v>-0.42499999999999999</v>
      </c>
      <c r="K4047">
        <v>-1.423</v>
      </c>
      <c r="L4047">
        <v>-2.4180000000000001</v>
      </c>
      <c r="M4047">
        <v>-3.1080000000000001</v>
      </c>
      <c r="N4047">
        <v>-3.194</v>
      </c>
      <c r="O4047">
        <v>1.05</v>
      </c>
      <c r="P4047">
        <v>1.0509999999999999</v>
      </c>
      <c r="Q4047">
        <v>1.0409999999999999</v>
      </c>
      <c r="R4047">
        <v>0.66400000000000003</v>
      </c>
      <c r="S4047">
        <v>0.25</v>
      </c>
    </row>
    <row r="4048" spans="1:19" x14ac:dyDescent="0.3">
      <c r="A4048">
        <v>180</v>
      </c>
      <c r="B4048">
        <v>-0.42299999999999999</v>
      </c>
      <c r="C4048">
        <v>-1.423</v>
      </c>
      <c r="D4048">
        <v>-2.419</v>
      </c>
      <c r="E4048">
        <v>-3.109</v>
      </c>
      <c r="F4048">
        <v>-3.2</v>
      </c>
      <c r="G4048">
        <v>2.5</v>
      </c>
      <c r="H4048">
        <v>0.01</v>
      </c>
      <c r="I4048">
        <v>2.2839999999999998</v>
      </c>
      <c r="J4048">
        <v>-0.42499999999999999</v>
      </c>
      <c r="K4048">
        <v>-1.423</v>
      </c>
      <c r="L4048">
        <v>-2.419</v>
      </c>
      <c r="M4048">
        <v>-3.1080000000000001</v>
      </c>
      <c r="N4048">
        <v>-3.1909999999999998</v>
      </c>
      <c r="O4048">
        <v>1.0529999999999999</v>
      </c>
      <c r="P4048">
        <v>1.054</v>
      </c>
      <c r="Q4048">
        <v>1.0429999999999999</v>
      </c>
      <c r="R4048">
        <v>0.66500000000000004</v>
      </c>
      <c r="S4048">
        <v>0.24399999999999999</v>
      </c>
    </row>
    <row r="4049" spans="1:19" x14ac:dyDescent="0.3">
      <c r="A4049">
        <v>240</v>
      </c>
      <c r="B4049">
        <v>-0.42299999999999999</v>
      </c>
      <c r="C4049">
        <v>-1.423</v>
      </c>
      <c r="D4049">
        <v>-2.419</v>
      </c>
      <c r="E4049">
        <v>-3.109</v>
      </c>
      <c r="F4049">
        <v>-3.2</v>
      </c>
      <c r="G4049">
        <v>2.5</v>
      </c>
      <c r="H4049">
        <v>0.01</v>
      </c>
      <c r="I4049">
        <v>2.2839999999999998</v>
      </c>
      <c r="J4049">
        <v>-0.42399999999999999</v>
      </c>
      <c r="K4049">
        <v>-1.423</v>
      </c>
      <c r="L4049">
        <v>-2.4180000000000001</v>
      </c>
      <c r="M4049">
        <v>-3.109</v>
      </c>
      <c r="N4049">
        <v>-3.1880000000000002</v>
      </c>
      <c r="O4049">
        <v>1.056</v>
      </c>
      <c r="P4049">
        <v>1.054</v>
      </c>
      <c r="Q4049">
        <v>1.0429999999999999</v>
      </c>
      <c r="R4049">
        <v>0.66900000000000004</v>
      </c>
      <c r="S4049">
        <v>0.23799999999999999</v>
      </c>
    </row>
    <row r="4050" spans="1:19" x14ac:dyDescent="0.3">
      <c r="A4050">
        <v>300</v>
      </c>
      <c r="B4050">
        <v>-0.42299999999999999</v>
      </c>
      <c r="C4050">
        <v>-1.423</v>
      </c>
      <c r="D4050">
        <v>-2.419</v>
      </c>
      <c r="E4050">
        <v>-3.109</v>
      </c>
      <c r="F4050">
        <v>-3.2</v>
      </c>
      <c r="G4050">
        <v>2.5</v>
      </c>
      <c r="H4050">
        <v>0.01</v>
      </c>
      <c r="I4050">
        <v>2.2839999999999998</v>
      </c>
      <c r="J4050">
        <v>-0.42199999999999999</v>
      </c>
      <c r="K4050">
        <v>-1.423</v>
      </c>
      <c r="L4050">
        <v>-2.4180000000000001</v>
      </c>
      <c r="M4050">
        <v>-3.109</v>
      </c>
      <c r="N4050">
        <v>-3.1850000000000001</v>
      </c>
      <c r="O4050">
        <v>1.0580000000000001</v>
      </c>
      <c r="P4050">
        <v>1.0529999999999999</v>
      </c>
      <c r="Q4050">
        <v>1.042</v>
      </c>
      <c r="R4050">
        <v>0.66900000000000004</v>
      </c>
      <c r="S4050">
        <v>0.23499999999999999</v>
      </c>
    </row>
    <row r="4051" spans="1:19" x14ac:dyDescent="0.3">
      <c r="A4051">
        <v>360</v>
      </c>
      <c r="B4051">
        <v>-0.42299999999999999</v>
      </c>
      <c r="C4051">
        <v>-1.423</v>
      </c>
      <c r="D4051">
        <v>-2.419</v>
      </c>
      <c r="E4051">
        <v>-3.109</v>
      </c>
      <c r="F4051">
        <v>-3.2</v>
      </c>
      <c r="G4051">
        <v>2.5</v>
      </c>
      <c r="H4051">
        <v>0.01</v>
      </c>
      <c r="I4051">
        <v>2.2839999999999998</v>
      </c>
      <c r="J4051">
        <v>-0.42099999999999999</v>
      </c>
      <c r="K4051">
        <v>-1.4239999999999999</v>
      </c>
      <c r="L4051">
        <v>-2.4180000000000001</v>
      </c>
      <c r="M4051">
        <v>-3.1080000000000001</v>
      </c>
      <c r="N4051">
        <v>-3.1819999999999999</v>
      </c>
      <c r="O4051">
        <v>1.06</v>
      </c>
      <c r="P4051">
        <v>1.0529999999999999</v>
      </c>
      <c r="Q4051">
        <v>1.044</v>
      </c>
      <c r="R4051">
        <v>0.66500000000000004</v>
      </c>
      <c r="S4051">
        <v>0.23300000000000001</v>
      </c>
    </row>
    <row r="4052" spans="1:19" x14ac:dyDescent="0.3">
      <c r="A4052">
        <v>420</v>
      </c>
      <c r="B4052">
        <v>-0.42299999999999999</v>
      </c>
      <c r="C4052">
        <v>-1.423</v>
      </c>
      <c r="D4052">
        <v>-2.419</v>
      </c>
      <c r="E4052">
        <v>-3.109</v>
      </c>
      <c r="F4052">
        <v>-3.2</v>
      </c>
      <c r="G4052">
        <v>2.5</v>
      </c>
      <c r="H4052">
        <v>0.01</v>
      </c>
      <c r="I4052">
        <v>2.2839999999999998</v>
      </c>
      <c r="J4052">
        <v>-0.42</v>
      </c>
      <c r="K4052">
        <v>-1.4239999999999999</v>
      </c>
      <c r="L4052">
        <v>-2.4180000000000001</v>
      </c>
      <c r="M4052">
        <v>-3.1070000000000002</v>
      </c>
      <c r="N4052">
        <v>-3.1789999999999998</v>
      </c>
      <c r="O4052">
        <v>1.0609999999999999</v>
      </c>
      <c r="P4052">
        <v>1.0529999999999999</v>
      </c>
      <c r="Q4052">
        <v>1.044</v>
      </c>
      <c r="R4052">
        <v>0.66100000000000003</v>
      </c>
      <c r="S4052">
        <v>0.23</v>
      </c>
    </row>
    <row r="4053" spans="1:19" x14ac:dyDescent="0.3">
      <c r="A4053">
        <v>480</v>
      </c>
      <c r="B4053">
        <v>-0.42299999999999999</v>
      </c>
      <c r="C4053">
        <v>-1.423</v>
      </c>
      <c r="D4053">
        <v>-2.419</v>
      </c>
      <c r="E4053">
        <v>-3.109</v>
      </c>
      <c r="F4053">
        <v>-3.2</v>
      </c>
      <c r="G4053">
        <v>2.5</v>
      </c>
      <c r="H4053">
        <v>0.01</v>
      </c>
      <c r="I4053">
        <v>2.2839999999999998</v>
      </c>
      <c r="J4053">
        <v>-0.41799999999999998</v>
      </c>
      <c r="K4053">
        <v>-1.4239999999999999</v>
      </c>
      <c r="L4053">
        <v>-2.4180000000000001</v>
      </c>
      <c r="M4053">
        <v>-3.1040000000000001</v>
      </c>
      <c r="N4053">
        <v>-3.1760000000000002</v>
      </c>
      <c r="O4053">
        <v>1.0629999999999999</v>
      </c>
      <c r="P4053">
        <v>1.0529999999999999</v>
      </c>
      <c r="Q4053">
        <v>1.0429999999999999</v>
      </c>
      <c r="R4053">
        <v>0.65400000000000003</v>
      </c>
      <c r="S4053">
        <v>0.22700000000000001</v>
      </c>
    </row>
    <row r="4054" spans="1:19" x14ac:dyDescent="0.3">
      <c r="A4054">
        <v>540</v>
      </c>
      <c r="B4054">
        <v>-0.42299999999999999</v>
      </c>
      <c r="C4054">
        <v>-1.423</v>
      </c>
      <c r="D4054">
        <v>-2.419</v>
      </c>
      <c r="E4054">
        <v>-3.109</v>
      </c>
      <c r="F4054">
        <v>-3.2</v>
      </c>
      <c r="G4054">
        <v>2.5</v>
      </c>
      <c r="H4054">
        <v>0.01</v>
      </c>
      <c r="I4054">
        <v>2.2839999999999998</v>
      </c>
      <c r="J4054">
        <v>-0.41599999999999998</v>
      </c>
      <c r="K4054">
        <v>-1.4239999999999999</v>
      </c>
      <c r="L4054">
        <v>-2.4180000000000001</v>
      </c>
      <c r="M4054">
        <v>-3.101</v>
      </c>
      <c r="N4054">
        <v>-3.173</v>
      </c>
      <c r="O4054">
        <v>1.0640000000000001</v>
      </c>
      <c r="P4054">
        <v>1.054</v>
      </c>
      <c r="Q4054">
        <v>1.0429999999999999</v>
      </c>
      <c r="R4054">
        <v>0.64800000000000002</v>
      </c>
      <c r="S4054">
        <v>0.22500000000000001</v>
      </c>
    </row>
    <row r="4055" spans="1:19" x14ac:dyDescent="0.3">
      <c r="A4055">
        <v>600</v>
      </c>
      <c r="B4055">
        <v>-0.42299999999999999</v>
      </c>
      <c r="C4055">
        <v>-1.423</v>
      </c>
      <c r="D4055">
        <v>-2.419</v>
      </c>
      <c r="E4055">
        <v>-3.109</v>
      </c>
      <c r="F4055">
        <v>-3.2</v>
      </c>
      <c r="G4055">
        <v>2.5</v>
      </c>
      <c r="H4055">
        <v>0.01</v>
      </c>
      <c r="I4055">
        <v>2.2839999999999998</v>
      </c>
      <c r="J4055">
        <v>-0.41499999999999998</v>
      </c>
      <c r="K4055">
        <v>-1.4239999999999999</v>
      </c>
      <c r="L4055">
        <v>-2.4180000000000001</v>
      </c>
      <c r="M4055">
        <v>-3.0990000000000002</v>
      </c>
      <c r="N4055">
        <v>-3.17</v>
      </c>
      <c r="O4055">
        <v>1.0649999999999999</v>
      </c>
      <c r="P4055">
        <v>1.0549999999999999</v>
      </c>
      <c r="Q4055">
        <v>1.0429999999999999</v>
      </c>
      <c r="R4055">
        <v>0.64500000000000002</v>
      </c>
      <c r="S4055">
        <v>0.223</v>
      </c>
    </row>
    <row r="4057" spans="1:19" x14ac:dyDescent="0.3">
      <c r="A4057" t="s">
        <v>0</v>
      </c>
      <c r="B4057" t="s">
        <v>313</v>
      </c>
    </row>
    <row r="4058" spans="1:19" x14ac:dyDescent="0.3">
      <c r="A4058">
        <v>0</v>
      </c>
      <c r="B4058">
        <v>-0.42299999999999999</v>
      </c>
      <c r="C4058">
        <v>-1.423</v>
      </c>
      <c r="D4058">
        <v>-2.419</v>
      </c>
      <c r="E4058">
        <v>-3.101</v>
      </c>
      <c r="F4058">
        <v>-3.19</v>
      </c>
      <c r="G4058">
        <v>2.5</v>
      </c>
      <c r="H4058">
        <v>0.01</v>
      </c>
      <c r="I4058">
        <v>2.7589999999999999</v>
      </c>
      <c r="J4058">
        <v>-0.42299999999999999</v>
      </c>
      <c r="K4058">
        <v>-1.423</v>
      </c>
      <c r="L4058">
        <v>-2.419</v>
      </c>
      <c r="M4058">
        <v>-3.101</v>
      </c>
      <c r="N4058">
        <v>-3.19</v>
      </c>
      <c r="O4058">
        <v>1.0389999999999999</v>
      </c>
      <c r="P4058">
        <v>1.0389999999999999</v>
      </c>
      <c r="Q4058">
        <v>1.0309999999999999</v>
      </c>
      <c r="R4058">
        <v>0.65300000000000002</v>
      </c>
      <c r="S4058">
        <v>0.26200000000000001</v>
      </c>
    </row>
    <row r="4059" spans="1:19" x14ac:dyDescent="0.3">
      <c r="A4059">
        <v>60</v>
      </c>
      <c r="B4059">
        <v>-0.42299999999999999</v>
      </c>
      <c r="C4059">
        <v>-1.423</v>
      </c>
      <c r="D4059">
        <v>-2.419</v>
      </c>
      <c r="E4059">
        <v>-3.101</v>
      </c>
      <c r="F4059">
        <v>-3.19</v>
      </c>
      <c r="G4059">
        <v>2.5</v>
      </c>
      <c r="H4059">
        <v>0.01</v>
      </c>
      <c r="I4059">
        <v>2.7589999999999999</v>
      </c>
      <c r="J4059">
        <v>-0.42499999999999999</v>
      </c>
      <c r="K4059">
        <v>-1.423</v>
      </c>
      <c r="L4059">
        <v>-2.419</v>
      </c>
      <c r="M4059">
        <v>-3.101</v>
      </c>
      <c r="N4059">
        <v>-3.1930000000000001</v>
      </c>
      <c r="O4059">
        <v>1.0449999999999999</v>
      </c>
      <c r="P4059">
        <v>1.05</v>
      </c>
      <c r="Q4059">
        <v>1.0409999999999999</v>
      </c>
      <c r="R4059">
        <v>0.65500000000000003</v>
      </c>
      <c r="S4059">
        <v>0.27100000000000002</v>
      </c>
    </row>
    <row r="4060" spans="1:19" x14ac:dyDescent="0.3">
      <c r="A4060">
        <v>120</v>
      </c>
      <c r="B4060">
        <v>-0.42299999999999999</v>
      </c>
      <c r="C4060">
        <v>-1.423</v>
      </c>
      <c r="D4060">
        <v>-2.419</v>
      </c>
      <c r="E4060">
        <v>-3.101</v>
      </c>
      <c r="F4060">
        <v>-3.19</v>
      </c>
      <c r="G4060">
        <v>2.5</v>
      </c>
      <c r="H4060">
        <v>0.01</v>
      </c>
      <c r="I4060">
        <v>2.7589999999999999</v>
      </c>
      <c r="J4060">
        <v>-0.42499999999999999</v>
      </c>
      <c r="K4060">
        <v>-1.423</v>
      </c>
      <c r="L4060">
        <v>-2.419</v>
      </c>
      <c r="M4060">
        <v>-3.101</v>
      </c>
      <c r="N4060">
        <v>-3.1960000000000002</v>
      </c>
      <c r="O4060">
        <v>1.05</v>
      </c>
      <c r="P4060">
        <v>1.0509999999999999</v>
      </c>
      <c r="Q4060">
        <v>1.0429999999999999</v>
      </c>
      <c r="R4060">
        <v>0.66</v>
      </c>
      <c r="S4060">
        <v>0.27900000000000003</v>
      </c>
    </row>
    <row r="4061" spans="1:19" x14ac:dyDescent="0.3">
      <c r="A4061">
        <v>180</v>
      </c>
      <c r="B4061">
        <v>-0.42299999999999999</v>
      </c>
      <c r="C4061">
        <v>-1.423</v>
      </c>
      <c r="D4061">
        <v>-2.419</v>
      </c>
      <c r="E4061">
        <v>-3.101</v>
      </c>
      <c r="F4061">
        <v>-3.19</v>
      </c>
      <c r="G4061">
        <v>2.5</v>
      </c>
      <c r="H4061">
        <v>0.01</v>
      </c>
      <c r="I4061">
        <v>2.7589999999999999</v>
      </c>
      <c r="J4061">
        <v>-0.42499999999999999</v>
      </c>
      <c r="K4061">
        <v>-1.423</v>
      </c>
      <c r="L4061">
        <v>-2.4180000000000001</v>
      </c>
      <c r="M4061">
        <v>-3.101</v>
      </c>
      <c r="N4061">
        <v>-3.1989999999999998</v>
      </c>
      <c r="O4061">
        <v>1.0529999999999999</v>
      </c>
      <c r="P4061">
        <v>1.0529999999999999</v>
      </c>
      <c r="Q4061">
        <v>1.0409999999999999</v>
      </c>
      <c r="R4061">
        <v>0.66</v>
      </c>
      <c r="S4061">
        <v>0.28499999999999998</v>
      </c>
    </row>
    <row r="4062" spans="1:19" x14ac:dyDescent="0.3">
      <c r="A4062">
        <v>240</v>
      </c>
      <c r="B4062">
        <v>-0.42299999999999999</v>
      </c>
      <c r="C4062">
        <v>-1.423</v>
      </c>
      <c r="D4062">
        <v>-2.419</v>
      </c>
      <c r="E4062">
        <v>-3.101</v>
      </c>
      <c r="F4062">
        <v>-3.19</v>
      </c>
      <c r="G4062">
        <v>2.5</v>
      </c>
      <c r="H4062">
        <v>0.01</v>
      </c>
      <c r="I4062">
        <v>2.7589999999999999</v>
      </c>
      <c r="J4062">
        <v>-0.42399999999999999</v>
      </c>
      <c r="K4062">
        <v>-1.423</v>
      </c>
      <c r="L4062">
        <v>-2.4180000000000001</v>
      </c>
      <c r="M4062">
        <v>-3.1</v>
      </c>
      <c r="N4062">
        <v>-3.202</v>
      </c>
      <c r="O4062">
        <v>1.056</v>
      </c>
      <c r="P4062">
        <v>1.054</v>
      </c>
      <c r="Q4062">
        <v>1.042</v>
      </c>
      <c r="R4062">
        <v>0.65700000000000003</v>
      </c>
      <c r="S4062">
        <v>0.28999999999999998</v>
      </c>
    </row>
    <row r="4063" spans="1:19" x14ac:dyDescent="0.3">
      <c r="A4063">
        <v>300</v>
      </c>
      <c r="B4063">
        <v>-0.42299999999999999</v>
      </c>
      <c r="C4063">
        <v>-1.423</v>
      </c>
      <c r="D4063">
        <v>-2.419</v>
      </c>
      <c r="E4063">
        <v>-3.101</v>
      </c>
      <c r="F4063">
        <v>-3.19</v>
      </c>
      <c r="G4063">
        <v>2.5</v>
      </c>
      <c r="H4063">
        <v>0.01</v>
      </c>
      <c r="I4063">
        <v>2.7589999999999999</v>
      </c>
      <c r="J4063">
        <v>-0.42199999999999999</v>
      </c>
      <c r="K4063">
        <v>-1.4239999999999999</v>
      </c>
      <c r="L4063">
        <v>-2.4180000000000001</v>
      </c>
      <c r="M4063">
        <v>-3.1</v>
      </c>
      <c r="N4063">
        <v>-3.2050000000000001</v>
      </c>
      <c r="O4063">
        <v>1.0580000000000001</v>
      </c>
      <c r="P4063">
        <v>1.0529999999999999</v>
      </c>
      <c r="Q4063">
        <v>1.0429999999999999</v>
      </c>
      <c r="R4063">
        <v>0.65700000000000003</v>
      </c>
      <c r="S4063">
        <v>0.29699999999999999</v>
      </c>
    </row>
    <row r="4064" spans="1:19" x14ac:dyDescent="0.3">
      <c r="A4064">
        <v>360</v>
      </c>
      <c r="B4064">
        <v>-0.42299999999999999</v>
      </c>
      <c r="C4064">
        <v>-1.423</v>
      </c>
      <c r="D4064">
        <v>-2.419</v>
      </c>
      <c r="E4064">
        <v>-3.101</v>
      </c>
      <c r="F4064">
        <v>-3.19</v>
      </c>
      <c r="G4064">
        <v>2.5</v>
      </c>
      <c r="H4064">
        <v>0.01</v>
      </c>
      <c r="I4064">
        <v>2.7589999999999999</v>
      </c>
      <c r="J4064">
        <v>-0.42099999999999999</v>
      </c>
      <c r="K4064">
        <v>-1.4239999999999999</v>
      </c>
      <c r="L4064">
        <v>-2.4180000000000001</v>
      </c>
      <c r="M4064">
        <v>-3.101</v>
      </c>
      <c r="N4064">
        <v>-3.2080000000000002</v>
      </c>
      <c r="O4064">
        <v>1.06</v>
      </c>
      <c r="P4064">
        <v>1.0529999999999999</v>
      </c>
      <c r="Q4064">
        <v>1.0429999999999999</v>
      </c>
      <c r="R4064">
        <v>0.66200000000000003</v>
      </c>
      <c r="S4064">
        <v>0.30199999999999999</v>
      </c>
    </row>
    <row r="4065" spans="1:19" x14ac:dyDescent="0.3">
      <c r="A4065">
        <v>420</v>
      </c>
      <c r="B4065">
        <v>-0.42299999999999999</v>
      </c>
      <c r="C4065">
        <v>-1.423</v>
      </c>
      <c r="D4065">
        <v>-2.419</v>
      </c>
      <c r="E4065">
        <v>-3.101</v>
      </c>
      <c r="F4065">
        <v>-3.19</v>
      </c>
      <c r="G4065">
        <v>2.5</v>
      </c>
      <c r="H4065">
        <v>0.01</v>
      </c>
      <c r="I4065">
        <v>2.7589999999999999</v>
      </c>
      <c r="J4065">
        <v>-0.42</v>
      </c>
      <c r="K4065">
        <v>-1.4239999999999999</v>
      </c>
      <c r="L4065">
        <v>-2.4169999999999998</v>
      </c>
      <c r="M4065">
        <v>-3.1030000000000002</v>
      </c>
      <c r="N4065">
        <v>-3.2109999999999999</v>
      </c>
      <c r="O4065">
        <v>1.0609999999999999</v>
      </c>
      <c r="P4065">
        <v>1.0529999999999999</v>
      </c>
      <c r="Q4065">
        <v>1.042</v>
      </c>
      <c r="R4065">
        <v>0.66800000000000004</v>
      </c>
      <c r="S4065">
        <v>0.30599999999999999</v>
      </c>
    </row>
    <row r="4066" spans="1:19" x14ac:dyDescent="0.3">
      <c r="A4066">
        <v>480</v>
      </c>
      <c r="B4066">
        <v>-0.42299999999999999</v>
      </c>
      <c r="C4066">
        <v>-1.423</v>
      </c>
      <c r="D4066">
        <v>-2.419</v>
      </c>
      <c r="E4066">
        <v>-3.101</v>
      </c>
      <c r="F4066">
        <v>-3.19</v>
      </c>
      <c r="G4066">
        <v>2.5</v>
      </c>
      <c r="H4066">
        <v>0.01</v>
      </c>
      <c r="I4066">
        <v>2.7589999999999999</v>
      </c>
      <c r="J4066">
        <v>-0.41799999999999998</v>
      </c>
      <c r="K4066">
        <v>-1.4239999999999999</v>
      </c>
      <c r="L4066">
        <v>-2.4169999999999998</v>
      </c>
      <c r="M4066">
        <v>-3.105</v>
      </c>
      <c r="N4066">
        <v>-3.214</v>
      </c>
      <c r="O4066">
        <v>1.0629999999999999</v>
      </c>
      <c r="P4066">
        <v>1.0529999999999999</v>
      </c>
      <c r="Q4066">
        <v>1.0429999999999999</v>
      </c>
      <c r="R4066">
        <v>0.67300000000000004</v>
      </c>
      <c r="S4066">
        <v>0.308</v>
      </c>
    </row>
    <row r="4067" spans="1:19" x14ac:dyDescent="0.3">
      <c r="A4067">
        <v>540</v>
      </c>
      <c r="B4067">
        <v>-0.42299999999999999</v>
      </c>
      <c r="C4067">
        <v>-1.423</v>
      </c>
      <c r="D4067">
        <v>-2.419</v>
      </c>
      <c r="E4067">
        <v>-3.101</v>
      </c>
      <c r="F4067">
        <v>-3.19</v>
      </c>
      <c r="G4067">
        <v>2.5</v>
      </c>
      <c r="H4067">
        <v>0.01</v>
      </c>
      <c r="I4067">
        <v>2.7589999999999999</v>
      </c>
      <c r="J4067">
        <v>-0.41599999999999998</v>
      </c>
      <c r="K4067">
        <v>-1.4239999999999999</v>
      </c>
      <c r="L4067">
        <v>-2.4180000000000001</v>
      </c>
      <c r="M4067">
        <v>-3.1070000000000002</v>
      </c>
      <c r="N4067">
        <v>-3.2170000000000001</v>
      </c>
      <c r="O4067">
        <v>1.0640000000000001</v>
      </c>
      <c r="P4067">
        <v>1.0529999999999999</v>
      </c>
      <c r="Q4067">
        <v>1.044</v>
      </c>
      <c r="R4067">
        <v>0.67700000000000005</v>
      </c>
      <c r="S4067">
        <v>0.31</v>
      </c>
    </row>
    <row r="4068" spans="1:19" x14ac:dyDescent="0.3">
      <c r="A4068">
        <v>600</v>
      </c>
      <c r="B4068">
        <v>-0.42299999999999999</v>
      </c>
      <c r="C4068">
        <v>-1.423</v>
      </c>
      <c r="D4068">
        <v>-2.419</v>
      </c>
      <c r="E4068">
        <v>-3.101</v>
      </c>
      <c r="F4068">
        <v>-3.19</v>
      </c>
      <c r="G4068">
        <v>2.5</v>
      </c>
      <c r="H4068">
        <v>0.01</v>
      </c>
      <c r="I4068">
        <v>2.7589999999999999</v>
      </c>
      <c r="J4068">
        <v>-0.41499999999999998</v>
      </c>
      <c r="K4068">
        <v>-1.423</v>
      </c>
      <c r="L4068">
        <v>-2.4169999999999998</v>
      </c>
      <c r="M4068">
        <v>-3.109</v>
      </c>
      <c r="N4068">
        <v>-3.22</v>
      </c>
      <c r="O4068">
        <v>1.0649999999999999</v>
      </c>
      <c r="P4068">
        <v>1.054</v>
      </c>
      <c r="Q4068">
        <v>1.0429999999999999</v>
      </c>
      <c r="R4068">
        <v>0.68200000000000005</v>
      </c>
      <c r="S4068">
        <v>0.311</v>
      </c>
    </row>
    <row r="4070" spans="1:19" x14ac:dyDescent="0.3">
      <c r="A4070" t="s">
        <v>0</v>
      </c>
      <c r="B4070" t="s">
        <v>314</v>
      </c>
    </row>
    <row r="4071" spans="1:19" x14ac:dyDescent="0.3">
      <c r="A4071">
        <v>0</v>
      </c>
      <c r="B4071">
        <v>-0.42299999999999999</v>
      </c>
      <c r="C4071">
        <v>-1.423</v>
      </c>
      <c r="D4071">
        <v>-2.419</v>
      </c>
      <c r="E4071">
        <v>-3.101</v>
      </c>
      <c r="F4071">
        <v>-3.19</v>
      </c>
      <c r="G4071">
        <v>2.5</v>
      </c>
      <c r="H4071">
        <v>0.01</v>
      </c>
      <c r="I4071">
        <v>2.5259999999999998</v>
      </c>
      <c r="J4071">
        <v>-0.42299999999999999</v>
      </c>
      <c r="K4071">
        <v>-1.423</v>
      </c>
      <c r="L4071">
        <v>-2.419</v>
      </c>
      <c r="M4071">
        <v>-3.101</v>
      </c>
      <c r="N4071">
        <v>-3.19</v>
      </c>
      <c r="O4071">
        <v>1.0389999999999999</v>
      </c>
      <c r="P4071">
        <v>1.0389999999999999</v>
      </c>
      <c r="Q4071">
        <v>1.0309999999999999</v>
      </c>
      <c r="R4071">
        <v>0.65300000000000002</v>
      </c>
      <c r="S4071">
        <v>0.26200000000000001</v>
      </c>
    </row>
    <row r="4072" spans="1:19" x14ac:dyDescent="0.3">
      <c r="A4072">
        <v>60</v>
      </c>
      <c r="B4072">
        <v>-0.42299999999999999</v>
      </c>
      <c r="C4072">
        <v>-1.423</v>
      </c>
      <c r="D4072">
        <v>-2.419</v>
      </c>
      <c r="E4072">
        <v>-3.101</v>
      </c>
      <c r="F4072">
        <v>-3.19</v>
      </c>
      <c r="G4072">
        <v>2.5</v>
      </c>
      <c r="H4072">
        <v>0.01</v>
      </c>
      <c r="I4072">
        <v>2.5259999999999998</v>
      </c>
      <c r="J4072">
        <v>-0.42499999999999999</v>
      </c>
      <c r="K4072">
        <v>-1.423</v>
      </c>
      <c r="L4072">
        <v>-2.419</v>
      </c>
      <c r="M4072">
        <v>-3.101</v>
      </c>
      <c r="N4072">
        <v>-3.19</v>
      </c>
      <c r="O4072">
        <v>1.0449999999999999</v>
      </c>
      <c r="P4072">
        <v>1.0489999999999999</v>
      </c>
      <c r="Q4072">
        <v>1.0409999999999999</v>
      </c>
      <c r="R4072">
        <v>0.65600000000000003</v>
      </c>
      <c r="S4072">
        <v>0.26300000000000001</v>
      </c>
    </row>
    <row r="4073" spans="1:19" x14ac:dyDescent="0.3">
      <c r="A4073">
        <v>120</v>
      </c>
      <c r="B4073">
        <v>-0.42299999999999999</v>
      </c>
      <c r="C4073">
        <v>-1.423</v>
      </c>
      <c r="D4073">
        <v>-2.419</v>
      </c>
      <c r="E4073">
        <v>-3.101</v>
      </c>
      <c r="F4073">
        <v>-3.19</v>
      </c>
      <c r="G4073">
        <v>2.5</v>
      </c>
      <c r="H4073">
        <v>0.01</v>
      </c>
      <c r="I4073">
        <v>2.5259999999999998</v>
      </c>
      <c r="J4073">
        <v>-0.42499999999999999</v>
      </c>
      <c r="K4073">
        <v>-1.423</v>
      </c>
      <c r="L4073">
        <v>-2.4180000000000001</v>
      </c>
      <c r="M4073">
        <v>-3.1</v>
      </c>
      <c r="N4073">
        <v>-3.19</v>
      </c>
      <c r="O4073">
        <v>1.05</v>
      </c>
      <c r="P4073">
        <v>1.0509999999999999</v>
      </c>
      <c r="Q4073">
        <v>1.042</v>
      </c>
      <c r="R4073">
        <v>0.65800000000000003</v>
      </c>
      <c r="S4073">
        <v>0.26400000000000001</v>
      </c>
    </row>
    <row r="4074" spans="1:19" x14ac:dyDescent="0.3">
      <c r="A4074">
        <v>180</v>
      </c>
      <c r="B4074">
        <v>-0.42299999999999999</v>
      </c>
      <c r="C4074">
        <v>-1.423</v>
      </c>
      <c r="D4074">
        <v>-2.419</v>
      </c>
      <c r="E4074">
        <v>-3.101</v>
      </c>
      <c r="F4074">
        <v>-3.19</v>
      </c>
      <c r="G4074">
        <v>2.5</v>
      </c>
      <c r="H4074">
        <v>0.01</v>
      </c>
      <c r="I4074">
        <v>2.5259999999999998</v>
      </c>
      <c r="J4074">
        <v>-0.42499999999999999</v>
      </c>
      <c r="K4074">
        <v>-1.423</v>
      </c>
      <c r="L4074">
        <v>-2.4180000000000001</v>
      </c>
      <c r="M4074">
        <v>-3.1</v>
      </c>
      <c r="N4074">
        <v>-3.19</v>
      </c>
      <c r="O4074">
        <v>1.0529999999999999</v>
      </c>
      <c r="P4074">
        <v>1.054</v>
      </c>
      <c r="Q4074">
        <v>1.042</v>
      </c>
      <c r="R4074">
        <v>0.65900000000000003</v>
      </c>
      <c r="S4074">
        <v>0.26400000000000001</v>
      </c>
    </row>
    <row r="4075" spans="1:19" x14ac:dyDescent="0.3">
      <c r="A4075">
        <v>240</v>
      </c>
      <c r="B4075">
        <v>-0.42299999999999999</v>
      </c>
      <c r="C4075">
        <v>-1.423</v>
      </c>
      <c r="D4075">
        <v>-2.419</v>
      </c>
      <c r="E4075">
        <v>-3.101</v>
      </c>
      <c r="F4075">
        <v>-3.19</v>
      </c>
      <c r="G4075">
        <v>2.5</v>
      </c>
      <c r="H4075">
        <v>0.01</v>
      </c>
      <c r="I4075">
        <v>2.5259999999999998</v>
      </c>
      <c r="J4075">
        <v>-0.42399999999999999</v>
      </c>
      <c r="K4075">
        <v>-1.423</v>
      </c>
      <c r="L4075">
        <v>-2.4180000000000001</v>
      </c>
      <c r="M4075">
        <v>-3.101</v>
      </c>
      <c r="N4075">
        <v>-3.19</v>
      </c>
      <c r="O4075">
        <v>1.056</v>
      </c>
      <c r="P4075">
        <v>1.054</v>
      </c>
      <c r="Q4075">
        <v>1.0429999999999999</v>
      </c>
      <c r="R4075">
        <v>0.66</v>
      </c>
      <c r="S4075">
        <v>0.26400000000000001</v>
      </c>
    </row>
    <row r="4076" spans="1:19" x14ac:dyDescent="0.3">
      <c r="A4076">
        <v>300</v>
      </c>
      <c r="B4076">
        <v>-0.42299999999999999</v>
      </c>
      <c r="C4076">
        <v>-1.423</v>
      </c>
      <c r="D4076">
        <v>-2.419</v>
      </c>
      <c r="E4076">
        <v>-3.101</v>
      </c>
      <c r="F4076">
        <v>-3.19</v>
      </c>
      <c r="G4076">
        <v>2.5</v>
      </c>
      <c r="H4076">
        <v>0.01</v>
      </c>
      <c r="I4076">
        <v>2.5259999999999998</v>
      </c>
      <c r="J4076">
        <v>-0.42199999999999999</v>
      </c>
      <c r="K4076">
        <v>-1.423</v>
      </c>
      <c r="L4076">
        <v>-2.4180000000000001</v>
      </c>
      <c r="M4076">
        <v>-3.1</v>
      </c>
      <c r="N4076">
        <v>-3.19</v>
      </c>
      <c r="O4076">
        <v>1.0580000000000001</v>
      </c>
      <c r="P4076">
        <v>1.0529999999999999</v>
      </c>
      <c r="Q4076">
        <v>1.042</v>
      </c>
      <c r="R4076">
        <v>0.66</v>
      </c>
      <c r="S4076">
        <v>0.26500000000000001</v>
      </c>
    </row>
    <row r="4077" spans="1:19" x14ac:dyDescent="0.3">
      <c r="A4077">
        <v>360</v>
      </c>
      <c r="B4077">
        <v>-0.42299999999999999</v>
      </c>
      <c r="C4077">
        <v>-1.423</v>
      </c>
      <c r="D4077">
        <v>-2.419</v>
      </c>
      <c r="E4077">
        <v>-3.101</v>
      </c>
      <c r="F4077">
        <v>-3.19</v>
      </c>
      <c r="G4077">
        <v>2.5</v>
      </c>
      <c r="H4077">
        <v>0.01</v>
      </c>
      <c r="I4077">
        <v>2.5259999999999998</v>
      </c>
      <c r="J4077">
        <v>-0.42099999999999999</v>
      </c>
      <c r="K4077">
        <v>-1.4239999999999999</v>
      </c>
      <c r="L4077">
        <v>-2.4180000000000001</v>
      </c>
      <c r="M4077">
        <v>-3.101</v>
      </c>
      <c r="N4077">
        <v>-3.19</v>
      </c>
      <c r="O4077">
        <v>1.06</v>
      </c>
      <c r="P4077">
        <v>1.0529999999999999</v>
      </c>
      <c r="Q4077">
        <v>1.0429999999999999</v>
      </c>
      <c r="R4077">
        <v>0.66</v>
      </c>
      <c r="S4077">
        <v>0.26600000000000001</v>
      </c>
    </row>
    <row r="4078" spans="1:19" x14ac:dyDescent="0.3">
      <c r="A4078">
        <v>420</v>
      </c>
      <c r="B4078">
        <v>-0.42299999999999999</v>
      </c>
      <c r="C4078">
        <v>-1.423</v>
      </c>
      <c r="D4078">
        <v>-2.419</v>
      </c>
      <c r="E4078">
        <v>-3.101</v>
      </c>
      <c r="F4078">
        <v>-3.19</v>
      </c>
      <c r="G4078">
        <v>2.5</v>
      </c>
      <c r="H4078">
        <v>0.01</v>
      </c>
      <c r="I4078">
        <v>2.5259999999999998</v>
      </c>
      <c r="J4078">
        <v>-0.42</v>
      </c>
      <c r="K4078">
        <v>-1.4239999999999999</v>
      </c>
      <c r="L4078">
        <v>-2.4180000000000001</v>
      </c>
      <c r="M4078">
        <v>-3.101</v>
      </c>
      <c r="N4078">
        <v>-3.19</v>
      </c>
      <c r="O4078">
        <v>1.0609999999999999</v>
      </c>
      <c r="P4078">
        <v>1.0529999999999999</v>
      </c>
      <c r="Q4078">
        <v>1.0429999999999999</v>
      </c>
      <c r="R4078">
        <v>0.66100000000000003</v>
      </c>
      <c r="S4078">
        <v>0.26700000000000002</v>
      </c>
    </row>
    <row r="4079" spans="1:19" x14ac:dyDescent="0.3">
      <c r="A4079">
        <v>480</v>
      </c>
      <c r="B4079">
        <v>-0.42299999999999999</v>
      </c>
      <c r="C4079">
        <v>-1.423</v>
      </c>
      <c r="D4079">
        <v>-2.419</v>
      </c>
      <c r="E4079">
        <v>-3.101</v>
      </c>
      <c r="F4079">
        <v>-3.19</v>
      </c>
      <c r="G4079">
        <v>2.5</v>
      </c>
      <c r="H4079">
        <v>0.01</v>
      </c>
      <c r="I4079">
        <v>2.5259999999999998</v>
      </c>
      <c r="J4079">
        <v>-0.41799999999999998</v>
      </c>
      <c r="K4079">
        <v>-1.4239999999999999</v>
      </c>
      <c r="L4079">
        <v>-2.4169999999999998</v>
      </c>
      <c r="M4079">
        <v>-3.101</v>
      </c>
      <c r="N4079">
        <v>-3.19</v>
      </c>
      <c r="O4079">
        <v>1.0629999999999999</v>
      </c>
      <c r="P4079">
        <v>1.0529999999999999</v>
      </c>
      <c r="Q4079">
        <v>1.0429999999999999</v>
      </c>
      <c r="R4079">
        <v>0.66100000000000003</v>
      </c>
      <c r="S4079">
        <v>0.26700000000000002</v>
      </c>
    </row>
    <row r="4080" spans="1:19" x14ac:dyDescent="0.3">
      <c r="A4080">
        <v>540</v>
      </c>
      <c r="B4080">
        <v>-0.42299999999999999</v>
      </c>
      <c r="C4080">
        <v>-1.423</v>
      </c>
      <c r="D4080">
        <v>-2.419</v>
      </c>
      <c r="E4080">
        <v>-3.101</v>
      </c>
      <c r="F4080">
        <v>-3.19</v>
      </c>
      <c r="G4080">
        <v>2.5</v>
      </c>
      <c r="H4080">
        <v>0.01</v>
      </c>
      <c r="I4080">
        <v>2.5259999999999998</v>
      </c>
      <c r="J4080">
        <v>-0.41599999999999998</v>
      </c>
      <c r="K4080">
        <v>-1.4239999999999999</v>
      </c>
      <c r="L4080">
        <v>-2.4169999999999998</v>
      </c>
      <c r="M4080">
        <v>-3.101</v>
      </c>
      <c r="N4080">
        <v>-3.19</v>
      </c>
      <c r="O4080">
        <v>1.0640000000000001</v>
      </c>
      <c r="P4080">
        <v>1.0529999999999999</v>
      </c>
      <c r="Q4080">
        <v>1.0429999999999999</v>
      </c>
      <c r="R4080">
        <v>0.66100000000000003</v>
      </c>
      <c r="S4080">
        <v>0.26700000000000002</v>
      </c>
    </row>
    <row r="4081" spans="1:19" x14ac:dyDescent="0.3">
      <c r="A4081">
        <v>600</v>
      </c>
      <c r="B4081">
        <v>-0.42299999999999999</v>
      </c>
      <c r="C4081">
        <v>-1.423</v>
      </c>
      <c r="D4081">
        <v>-2.419</v>
      </c>
      <c r="E4081">
        <v>-3.101</v>
      </c>
      <c r="F4081">
        <v>-3.19</v>
      </c>
      <c r="G4081">
        <v>2.5</v>
      </c>
      <c r="H4081">
        <v>0.01</v>
      </c>
      <c r="I4081">
        <v>2.5259999999999998</v>
      </c>
      <c r="J4081">
        <v>-0.41499999999999998</v>
      </c>
      <c r="K4081">
        <v>-1.4239999999999999</v>
      </c>
      <c r="L4081">
        <v>-2.4169999999999998</v>
      </c>
      <c r="M4081">
        <v>-3.101</v>
      </c>
      <c r="N4081">
        <v>-3.19</v>
      </c>
      <c r="O4081">
        <v>1.0649999999999999</v>
      </c>
      <c r="P4081">
        <v>1.0549999999999999</v>
      </c>
      <c r="Q4081">
        <v>1.0429999999999999</v>
      </c>
      <c r="R4081">
        <v>0.66100000000000003</v>
      </c>
      <c r="S4081">
        <v>0.26600000000000001</v>
      </c>
    </row>
    <row r="4083" spans="1:19" x14ac:dyDescent="0.3">
      <c r="A4083" t="s">
        <v>0</v>
      </c>
      <c r="B4083" t="s">
        <v>315</v>
      </c>
    </row>
    <row r="4084" spans="1:19" x14ac:dyDescent="0.3">
      <c r="A4084">
        <v>0</v>
      </c>
      <c r="B4084">
        <v>-0.42299999999999999</v>
      </c>
      <c r="C4084">
        <v>-1.423</v>
      </c>
      <c r="D4084">
        <v>-2.419</v>
      </c>
      <c r="E4084">
        <v>-3.101</v>
      </c>
      <c r="F4084">
        <v>-3.19</v>
      </c>
      <c r="G4084">
        <v>2.5</v>
      </c>
      <c r="H4084">
        <v>0.01</v>
      </c>
      <c r="I4084">
        <v>2.2829999999999999</v>
      </c>
      <c r="J4084">
        <v>-0.42299999999999999</v>
      </c>
      <c r="K4084">
        <v>-1.423</v>
      </c>
      <c r="L4084">
        <v>-2.419</v>
      </c>
      <c r="M4084">
        <v>-3.101</v>
      </c>
      <c r="N4084">
        <v>-3.19</v>
      </c>
      <c r="O4084">
        <v>1.0389999999999999</v>
      </c>
      <c r="P4084">
        <v>1.0389999999999999</v>
      </c>
      <c r="Q4084">
        <v>1.0309999999999999</v>
      </c>
      <c r="R4084">
        <v>0.65300000000000002</v>
      </c>
      <c r="S4084">
        <v>0.26200000000000001</v>
      </c>
    </row>
    <row r="4085" spans="1:19" x14ac:dyDescent="0.3">
      <c r="A4085">
        <v>60</v>
      </c>
      <c r="B4085">
        <v>-0.42299999999999999</v>
      </c>
      <c r="C4085">
        <v>-1.423</v>
      </c>
      <c r="D4085">
        <v>-2.419</v>
      </c>
      <c r="E4085">
        <v>-3.101</v>
      </c>
      <c r="F4085">
        <v>-3.19</v>
      </c>
      <c r="G4085">
        <v>2.5</v>
      </c>
      <c r="H4085">
        <v>0.01</v>
      </c>
      <c r="I4085">
        <v>2.2829999999999999</v>
      </c>
      <c r="J4085">
        <v>-0.42499999999999999</v>
      </c>
      <c r="K4085">
        <v>-1.423</v>
      </c>
      <c r="L4085">
        <v>-2.419</v>
      </c>
      <c r="M4085">
        <v>-3.1019999999999999</v>
      </c>
      <c r="N4085">
        <v>-3.1869999999999998</v>
      </c>
      <c r="O4085">
        <v>1.0449999999999999</v>
      </c>
      <c r="P4085">
        <v>1.048</v>
      </c>
      <c r="Q4085">
        <v>1.0409999999999999</v>
      </c>
      <c r="R4085">
        <v>0.65700000000000003</v>
      </c>
      <c r="S4085">
        <v>0.255</v>
      </c>
    </row>
    <row r="4086" spans="1:19" x14ac:dyDescent="0.3">
      <c r="A4086">
        <v>120</v>
      </c>
      <c r="B4086">
        <v>-0.42299999999999999</v>
      </c>
      <c r="C4086">
        <v>-1.423</v>
      </c>
      <c r="D4086">
        <v>-2.419</v>
      </c>
      <c r="E4086">
        <v>-3.101</v>
      </c>
      <c r="F4086">
        <v>-3.19</v>
      </c>
      <c r="G4086">
        <v>2.5</v>
      </c>
      <c r="H4086">
        <v>0.01</v>
      </c>
      <c r="I4086">
        <v>2.2829999999999999</v>
      </c>
      <c r="J4086">
        <v>-0.42499999999999999</v>
      </c>
      <c r="K4086">
        <v>-1.423</v>
      </c>
      <c r="L4086">
        <v>-2.4180000000000001</v>
      </c>
      <c r="M4086">
        <v>-3.1</v>
      </c>
      <c r="N4086">
        <v>-3.1840000000000002</v>
      </c>
      <c r="O4086">
        <v>1.05</v>
      </c>
      <c r="P4086">
        <v>1.0509999999999999</v>
      </c>
      <c r="Q4086">
        <v>1.0409999999999999</v>
      </c>
      <c r="R4086">
        <v>0.65700000000000003</v>
      </c>
      <c r="S4086">
        <v>0.248</v>
      </c>
    </row>
    <row r="4087" spans="1:19" x14ac:dyDescent="0.3">
      <c r="A4087">
        <v>180</v>
      </c>
      <c r="B4087">
        <v>-0.42299999999999999</v>
      </c>
      <c r="C4087">
        <v>-1.423</v>
      </c>
      <c r="D4087">
        <v>-2.419</v>
      </c>
      <c r="E4087">
        <v>-3.101</v>
      </c>
      <c r="F4087">
        <v>-3.19</v>
      </c>
      <c r="G4087">
        <v>2.5</v>
      </c>
      <c r="H4087">
        <v>0.01</v>
      </c>
      <c r="I4087">
        <v>2.2829999999999999</v>
      </c>
      <c r="J4087">
        <v>-0.42499999999999999</v>
      </c>
      <c r="K4087">
        <v>-1.423</v>
      </c>
      <c r="L4087">
        <v>-2.4180000000000001</v>
      </c>
      <c r="M4087">
        <v>-3.1</v>
      </c>
      <c r="N4087">
        <v>-3.181</v>
      </c>
      <c r="O4087">
        <v>1.0529999999999999</v>
      </c>
      <c r="P4087">
        <v>1.054</v>
      </c>
      <c r="Q4087">
        <v>1.0429999999999999</v>
      </c>
      <c r="R4087">
        <v>0.65800000000000003</v>
      </c>
      <c r="S4087">
        <v>0.24199999999999999</v>
      </c>
    </row>
    <row r="4088" spans="1:19" x14ac:dyDescent="0.3">
      <c r="A4088">
        <v>240</v>
      </c>
      <c r="B4088">
        <v>-0.42299999999999999</v>
      </c>
      <c r="C4088">
        <v>-1.423</v>
      </c>
      <c r="D4088">
        <v>-2.419</v>
      </c>
      <c r="E4088">
        <v>-3.101</v>
      </c>
      <c r="F4088">
        <v>-3.19</v>
      </c>
      <c r="G4088">
        <v>2.5</v>
      </c>
      <c r="H4088">
        <v>0.01</v>
      </c>
      <c r="I4088">
        <v>2.2829999999999999</v>
      </c>
      <c r="J4088">
        <v>-0.42399999999999999</v>
      </c>
      <c r="K4088">
        <v>-1.423</v>
      </c>
      <c r="L4088">
        <v>-2.4180000000000001</v>
      </c>
      <c r="M4088">
        <v>-3.101</v>
      </c>
      <c r="N4088">
        <v>-3.1779999999999999</v>
      </c>
      <c r="O4088">
        <v>1.056</v>
      </c>
      <c r="P4088">
        <v>1.054</v>
      </c>
      <c r="Q4088">
        <v>1.0429999999999999</v>
      </c>
      <c r="R4088">
        <v>0.66300000000000003</v>
      </c>
      <c r="S4088">
        <v>0.23699999999999999</v>
      </c>
    </row>
    <row r="4089" spans="1:19" x14ac:dyDescent="0.3">
      <c r="A4089">
        <v>300</v>
      </c>
      <c r="B4089">
        <v>-0.42299999999999999</v>
      </c>
      <c r="C4089">
        <v>-1.423</v>
      </c>
      <c r="D4089">
        <v>-2.419</v>
      </c>
      <c r="E4089">
        <v>-3.101</v>
      </c>
      <c r="F4089">
        <v>-3.19</v>
      </c>
      <c r="G4089">
        <v>2.5</v>
      </c>
      <c r="H4089">
        <v>0.01</v>
      </c>
      <c r="I4089">
        <v>2.2829999999999999</v>
      </c>
      <c r="J4089">
        <v>-0.42199999999999999</v>
      </c>
      <c r="K4089">
        <v>-1.423</v>
      </c>
      <c r="L4089">
        <v>-2.4169999999999998</v>
      </c>
      <c r="M4089">
        <v>-3.101</v>
      </c>
      <c r="N4089">
        <v>-3.1749999999999998</v>
      </c>
      <c r="O4089">
        <v>1.0580000000000001</v>
      </c>
      <c r="P4089">
        <v>1.0529999999999999</v>
      </c>
      <c r="Q4089">
        <v>1.042</v>
      </c>
      <c r="R4089">
        <v>0.66200000000000003</v>
      </c>
      <c r="S4089">
        <v>0.23400000000000001</v>
      </c>
    </row>
    <row r="4090" spans="1:19" x14ac:dyDescent="0.3">
      <c r="A4090">
        <v>360</v>
      </c>
      <c r="B4090">
        <v>-0.42299999999999999</v>
      </c>
      <c r="C4090">
        <v>-1.423</v>
      </c>
      <c r="D4090">
        <v>-2.419</v>
      </c>
      <c r="E4090">
        <v>-3.101</v>
      </c>
      <c r="F4090">
        <v>-3.19</v>
      </c>
      <c r="G4090">
        <v>2.5</v>
      </c>
      <c r="H4090">
        <v>0.01</v>
      </c>
      <c r="I4090">
        <v>2.2829999999999999</v>
      </c>
      <c r="J4090">
        <v>-0.42099999999999999</v>
      </c>
      <c r="K4090">
        <v>-1.4239999999999999</v>
      </c>
      <c r="L4090">
        <v>-2.4180000000000001</v>
      </c>
      <c r="M4090">
        <v>-3.1</v>
      </c>
      <c r="N4090">
        <v>-3.1720000000000002</v>
      </c>
      <c r="O4090">
        <v>1.06</v>
      </c>
      <c r="P4090">
        <v>1.0529999999999999</v>
      </c>
      <c r="Q4090">
        <v>1.0429999999999999</v>
      </c>
      <c r="R4090">
        <v>0.65900000000000003</v>
      </c>
      <c r="S4090">
        <v>0.23100000000000001</v>
      </c>
    </row>
    <row r="4091" spans="1:19" x14ac:dyDescent="0.3">
      <c r="A4091">
        <v>420</v>
      </c>
      <c r="B4091">
        <v>-0.42299999999999999</v>
      </c>
      <c r="C4091">
        <v>-1.423</v>
      </c>
      <c r="D4091">
        <v>-2.419</v>
      </c>
      <c r="E4091">
        <v>-3.101</v>
      </c>
      <c r="F4091">
        <v>-3.19</v>
      </c>
      <c r="G4091">
        <v>2.5</v>
      </c>
      <c r="H4091">
        <v>0.01</v>
      </c>
      <c r="I4091">
        <v>2.2829999999999999</v>
      </c>
      <c r="J4091">
        <v>-0.42</v>
      </c>
      <c r="K4091">
        <v>-1.4239999999999999</v>
      </c>
      <c r="L4091">
        <v>-2.4180000000000001</v>
      </c>
      <c r="M4091">
        <v>-3.0979999999999999</v>
      </c>
      <c r="N4091">
        <v>-3.169</v>
      </c>
      <c r="O4091">
        <v>1.0609999999999999</v>
      </c>
      <c r="P4091">
        <v>1.0529999999999999</v>
      </c>
      <c r="Q4091">
        <v>1.0429999999999999</v>
      </c>
      <c r="R4091">
        <v>0.65300000000000002</v>
      </c>
      <c r="S4091">
        <v>0.22700000000000001</v>
      </c>
    </row>
    <row r="4092" spans="1:19" x14ac:dyDescent="0.3">
      <c r="A4092">
        <v>480</v>
      </c>
      <c r="B4092">
        <v>-0.42299999999999999</v>
      </c>
      <c r="C4092">
        <v>-1.423</v>
      </c>
      <c r="D4092">
        <v>-2.419</v>
      </c>
      <c r="E4092">
        <v>-3.101</v>
      </c>
      <c r="F4092">
        <v>-3.19</v>
      </c>
      <c r="G4092">
        <v>2.5</v>
      </c>
      <c r="H4092">
        <v>0.01</v>
      </c>
      <c r="I4092">
        <v>2.2829999999999999</v>
      </c>
      <c r="J4092">
        <v>-0.41799999999999998</v>
      </c>
      <c r="K4092">
        <v>-1.4239999999999999</v>
      </c>
      <c r="L4092">
        <v>-2.4180000000000001</v>
      </c>
      <c r="M4092">
        <v>-3.0960000000000001</v>
      </c>
      <c r="N4092">
        <v>-3.1659999999999999</v>
      </c>
      <c r="O4092">
        <v>1.0629999999999999</v>
      </c>
      <c r="P4092">
        <v>1.0529999999999999</v>
      </c>
      <c r="Q4092">
        <v>1.0429999999999999</v>
      </c>
      <c r="R4092">
        <v>0.64700000000000002</v>
      </c>
      <c r="S4092">
        <v>0.22500000000000001</v>
      </c>
    </row>
    <row r="4093" spans="1:19" x14ac:dyDescent="0.3">
      <c r="A4093">
        <v>540</v>
      </c>
      <c r="B4093">
        <v>-0.42299999999999999</v>
      </c>
      <c r="C4093">
        <v>-1.423</v>
      </c>
      <c r="D4093">
        <v>-2.419</v>
      </c>
      <c r="E4093">
        <v>-3.101</v>
      </c>
      <c r="F4093">
        <v>-3.19</v>
      </c>
      <c r="G4093">
        <v>2.5</v>
      </c>
      <c r="H4093">
        <v>0.01</v>
      </c>
      <c r="I4093">
        <v>2.2829999999999999</v>
      </c>
      <c r="J4093">
        <v>-0.41599999999999998</v>
      </c>
      <c r="K4093">
        <v>-1.4239999999999999</v>
      </c>
      <c r="L4093">
        <v>-2.4169999999999998</v>
      </c>
      <c r="M4093">
        <v>-3.0939999999999999</v>
      </c>
      <c r="N4093">
        <v>-3.1629999999999998</v>
      </c>
      <c r="O4093">
        <v>1.0640000000000001</v>
      </c>
      <c r="P4093">
        <v>1.0529999999999999</v>
      </c>
      <c r="Q4093">
        <v>1.042</v>
      </c>
      <c r="R4093">
        <v>0.64200000000000002</v>
      </c>
      <c r="S4093">
        <v>0.222</v>
      </c>
    </row>
    <row r="4094" spans="1:19" x14ac:dyDescent="0.3">
      <c r="A4094">
        <v>600</v>
      </c>
      <c r="B4094">
        <v>-0.42299999999999999</v>
      </c>
      <c r="C4094">
        <v>-1.423</v>
      </c>
      <c r="D4094">
        <v>-2.419</v>
      </c>
      <c r="E4094">
        <v>-3.101</v>
      </c>
      <c r="F4094">
        <v>-3.19</v>
      </c>
      <c r="G4094">
        <v>2.5</v>
      </c>
      <c r="H4094">
        <v>0.01</v>
      </c>
      <c r="I4094">
        <v>2.2829999999999999</v>
      </c>
      <c r="J4094">
        <v>-0.41499999999999998</v>
      </c>
      <c r="K4094">
        <v>-1.4239999999999999</v>
      </c>
      <c r="L4094">
        <v>-2.4169999999999998</v>
      </c>
      <c r="M4094">
        <v>-3.0910000000000002</v>
      </c>
      <c r="N4094">
        <v>-3.16</v>
      </c>
      <c r="O4094">
        <v>1.0649999999999999</v>
      </c>
      <c r="P4094">
        <v>1.0549999999999999</v>
      </c>
      <c r="Q4094">
        <v>1.042</v>
      </c>
      <c r="R4094">
        <v>0.63800000000000001</v>
      </c>
      <c r="S4094">
        <v>0.22</v>
      </c>
    </row>
    <row r="4096" spans="1:19" x14ac:dyDescent="0.3">
      <c r="A4096" t="s">
        <v>0</v>
      </c>
      <c r="B4096" t="s">
        <v>316</v>
      </c>
    </row>
    <row r="4097" spans="1:19" x14ac:dyDescent="0.3">
      <c r="A4097">
        <v>0</v>
      </c>
      <c r="B4097">
        <v>-0.42299999999999999</v>
      </c>
      <c r="C4097">
        <v>-1.423</v>
      </c>
      <c r="D4097">
        <v>-2.419</v>
      </c>
      <c r="E4097">
        <v>-3.0939999999999999</v>
      </c>
      <c r="F4097">
        <v>-3.18</v>
      </c>
      <c r="G4097">
        <v>2.5</v>
      </c>
      <c r="H4097">
        <v>0.01</v>
      </c>
      <c r="I4097">
        <v>2.7610000000000001</v>
      </c>
      <c r="J4097">
        <v>-0.42299999999999999</v>
      </c>
      <c r="K4097">
        <v>-1.423</v>
      </c>
      <c r="L4097">
        <v>-2.419</v>
      </c>
      <c r="M4097">
        <v>-3.0939999999999999</v>
      </c>
      <c r="N4097">
        <v>-3.18</v>
      </c>
      <c r="O4097">
        <v>1.0389999999999999</v>
      </c>
      <c r="P4097">
        <v>1.0389999999999999</v>
      </c>
      <c r="Q4097">
        <v>1.03</v>
      </c>
      <c r="R4097">
        <v>0.64700000000000002</v>
      </c>
      <c r="S4097">
        <v>0.26</v>
      </c>
    </row>
    <row r="4098" spans="1:19" x14ac:dyDescent="0.3">
      <c r="A4098">
        <v>60</v>
      </c>
      <c r="B4098">
        <v>-0.42299999999999999</v>
      </c>
      <c r="C4098">
        <v>-1.423</v>
      </c>
      <c r="D4098">
        <v>-2.419</v>
      </c>
      <c r="E4098">
        <v>-3.0939999999999999</v>
      </c>
      <c r="F4098">
        <v>-3.18</v>
      </c>
      <c r="G4098">
        <v>2.5</v>
      </c>
      <c r="H4098">
        <v>0.01</v>
      </c>
      <c r="I4098">
        <v>2.7610000000000001</v>
      </c>
      <c r="J4098">
        <v>-0.42499999999999999</v>
      </c>
      <c r="K4098">
        <v>-1.423</v>
      </c>
      <c r="L4098">
        <v>-2.419</v>
      </c>
      <c r="M4098">
        <v>-3.093</v>
      </c>
      <c r="N4098">
        <v>-3.1829999999999998</v>
      </c>
      <c r="O4098">
        <v>1.0449999999999999</v>
      </c>
      <c r="P4098">
        <v>1.05</v>
      </c>
      <c r="Q4098">
        <v>1.04</v>
      </c>
      <c r="R4098">
        <v>0.64800000000000002</v>
      </c>
      <c r="S4098">
        <v>0.26900000000000002</v>
      </c>
    </row>
    <row r="4099" spans="1:19" x14ac:dyDescent="0.3">
      <c r="A4099">
        <v>120</v>
      </c>
      <c r="B4099">
        <v>-0.42299999999999999</v>
      </c>
      <c r="C4099">
        <v>-1.423</v>
      </c>
      <c r="D4099">
        <v>-2.419</v>
      </c>
      <c r="E4099">
        <v>-3.0939999999999999</v>
      </c>
      <c r="F4099">
        <v>-3.18</v>
      </c>
      <c r="G4099">
        <v>2.5</v>
      </c>
      <c r="H4099">
        <v>0.01</v>
      </c>
      <c r="I4099">
        <v>2.7610000000000001</v>
      </c>
      <c r="J4099">
        <v>-0.42499999999999999</v>
      </c>
      <c r="K4099">
        <v>-1.423</v>
      </c>
      <c r="L4099">
        <v>-2.4180000000000001</v>
      </c>
      <c r="M4099">
        <v>-3.093</v>
      </c>
      <c r="N4099">
        <v>-3.1859999999999999</v>
      </c>
      <c r="O4099">
        <v>1.05</v>
      </c>
      <c r="P4099">
        <v>1.052</v>
      </c>
      <c r="Q4099">
        <v>1.042</v>
      </c>
      <c r="R4099">
        <v>0.65300000000000002</v>
      </c>
      <c r="S4099">
        <v>0.27700000000000002</v>
      </c>
    </row>
    <row r="4100" spans="1:19" x14ac:dyDescent="0.3">
      <c r="A4100">
        <v>180</v>
      </c>
      <c r="B4100">
        <v>-0.42299999999999999</v>
      </c>
      <c r="C4100">
        <v>-1.423</v>
      </c>
      <c r="D4100">
        <v>-2.419</v>
      </c>
      <c r="E4100">
        <v>-3.0939999999999999</v>
      </c>
      <c r="F4100">
        <v>-3.18</v>
      </c>
      <c r="G4100">
        <v>2.5</v>
      </c>
      <c r="H4100">
        <v>0.01</v>
      </c>
      <c r="I4100">
        <v>2.7610000000000001</v>
      </c>
      <c r="J4100">
        <v>-0.42499999999999999</v>
      </c>
      <c r="K4100">
        <v>-1.423</v>
      </c>
      <c r="L4100">
        <v>-2.4180000000000001</v>
      </c>
      <c r="M4100">
        <v>-3.093</v>
      </c>
      <c r="N4100">
        <v>-3.1890000000000001</v>
      </c>
      <c r="O4100">
        <v>1.0529999999999999</v>
      </c>
      <c r="P4100">
        <v>1.0529999999999999</v>
      </c>
      <c r="Q4100">
        <v>1.0409999999999999</v>
      </c>
      <c r="R4100">
        <v>0.65300000000000002</v>
      </c>
      <c r="S4100">
        <v>0.28399999999999997</v>
      </c>
    </row>
    <row r="4101" spans="1:19" x14ac:dyDescent="0.3">
      <c r="A4101">
        <v>240</v>
      </c>
      <c r="B4101">
        <v>-0.42299999999999999</v>
      </c>
      <c r="C4101">
        <v>-1.423</v>
      </c>
      <c r="D4101">
        <v>-2.419</v>
      </c>
      <c r="E4101">
        <v>-3.0939999999999999</v>
      </c>
      <c r="F4101">
        <v>-3.18</v>
      </c>
      <c r="G4101">
        <v>2.5</v>
      </c>
      <c r="H4101">
        <v>0.01</v>
      </c>
      <c r="I4101">
        <v>2.7610000000000001</v>
      </c>
      <c r="J4101">
        <v>-0.42399999999999999</v>
      </c>
      <c r="K4101">
        <v>-1.423</v>
      </c>
      <c r="L4101">
        <v>-2.4169999999999998</v>
      </c>
      <c r="M4101">
        <v>-3.0920000000000001</v>
      </c>
      <c r="N4101">
        <v>-3.1920000000000002</v>
      </c>
      <c r="O4101">
        <v>1.056</v>
      </c>
      <c r="P4101">
        <v>1.054</v>
      </c>
      <c r="Q4101">
        <v>1.042</v>
      </c>
      <c r="R4101">
        <v>0.65</v>
      </c>
      <c r="S4101">
        <v>0.28799999999999998</v>
      </c>
    </row>
    <row r="4102" spans="1:19" x14ac:dyDescent="0.3">
      <c r="A4102">
        <v>300</v>
      </c>
      <c r="B4102">
        <v>-0.42299999999999999</v>
      </c>
      <c r="C4102">
        <v>-1.423</v>
      </c>
      <c r="D4102">
        <v>-2.419</v>
      </c>
      <c r="E4102">
        <v>-3.0939999999999999</v>
      </c>
      <c r="F4102">
        <v>-3.18</v>
      </c>
      <c r="G4102">
        <v>2.5</v>
      </c>
      <c r="H4102">
        <v>0.01</v>
      </c>
      <c r="I4102">
        <v>2.7610000000000001</v>
      </c>
      <c r="J4102">
        <v>-0.42199999999999999</v>
      </c>
      <c r="K4102">
        <v>-1.4239999999999999</v>
      </c>
      <c r="L4102">
        <v>-2.4180000000000001</v>
      </c>
      <c r="M4102">
        <v>-3.0920000000000001</v>
      </c>
      <c r="N4102">
        <v>-3.1949999999999998</v>
      </c>
      <c r="O4102">
        <v>1.0580000000000001</v>
      </c>
      <c r="P4102">
        <v>1.0529999999999999</v>
      </c>
      <c r="Q4102">
        <v>1.0429999999999999</v>
      </c>
      <c r="R4102">
        <v>0.65</v>
      </c>
      <c r="S4102">
        <v>0.29399999999999998</v>
      </c>
    </row>
    <row r="4103" spans="1:19" x14ac:dyDescent="0.3">
      <c r="A4103">
        <v>360</v>
      </c>
      <c r="B4103">
        <v>-0.42299999999999999</v>
      </c>
      <c r="C4103">
        <v>-1.423</v>
      </c>
      <c r="D4103">
        <v>-2.419</v>
      </c>
      <c r="E4103">
        <v>-3.0939999999999999</v>
      </c>
      <c r="F4103">
        <v>-3.18</v>
      </c>
      <c r="G4103">
        <v>2.5</v>
      </c>
      <c r="H4103">
        <v>0.01</v>
      </c>
      <c r="I4103">
        <v>2.7610000000000001</v>
      </c>
      <c r="J4103">
        <v>-0.42099999999999999</v>
      </c>
      <c r="K4103">
        <v>-1.4239999999999999</v>
      </c>
      <c r="L4103">
        <v>-2.4169999999999998</v>
      </c>
      <c r="M4103">
        <v>-3.093</v>
      </c>
      <c r="N4103">
        <v>-3.198</v>
      </c>
      <c r="O4103">
        <v>1.06</v>
      </c>
      <c r="P4103">
        <v>1.0529999999999999</v>
      </c>
      <c r="Q4103">
        <v>1.042</v>
      </c>
      <c r="R4103">
        <v>0.65600000000000003</v>
      </c>
      <c r="S4103">
        <v>0.29899999999999999</v>
      </c>
    </row>
    <row r="4104" spans="1:19" x14ac:dyDescent="0.3">
      <c r="A4104">
        <v>420</v>
      </c>
      <c r="B4104">
        <v>-0.42299999999999999</v>
      </c>
      <c r="C4104">
        <v>-1.423</v>
      </c>
      <c r="D4104">
        <v>-2.419</v>
      </c>
      <c r="E4104">
        <v>-3.0939999999999999</v>
      </c>
      <c r="F4104">
        <v>-3.18</v>
      </c>
      <c r="G4104">
        <v>2.5</v>
      </c>
      <c r="H4104">
        <v>0.01</v>
      </c>
      <c r="I4104">
        <v>2.7610000000000001</v>
      </c>
      <c r="J4104">
        <v>-0.42</v>
      </c>
      <c r="K4104">
        <v>-1.4239999999999999</v>
      </c>
      <c r="L4104">
        <v>-2.4169999999999998</v>
      </c>
      <c r="M4104">
        <v>-3.0950000000000002</v>
      </c>
      <c r="N4104">
        <v>-3.2010000000000001</v>
      </c>
      <c r="O4104">
        <v>1.0609999999999999</v>
      </c>
      <c r="P4104">
        <v>1.0529999999999999</v>
      </c>
      <c r="Q4104">
        <v>1.042</v>
      </c>
      <c r="R4104">
        <v>0.66200000000000003</v>
      </c>
      <c r="S4104">
        <v>0.30299999999999999</v>
      </c>
    </row>
    <row r="4105" spans="1:19" x14ac:dyDescent="0.3">
      <c r="A4105">
        <v>480</v>
      </c>
      <c r="B4105">
        <v>-0.42299999999999999</v>
      </c>
      <c r="C4105">
        <v>-1.423</v>
      </c>
      <c r="D4105">
        <v>-2.419</v>
      </c>
      <c r="E4105">
        <v>-3.0939999999999999</v>
      </c>
      <c r="F4105">
        <v>-3.18</v>
      </c>
      <c r="G4105">
        <v>2.5</v>
      </c>
      <c r="H4105">
        <v>0.01</v>
      </c>
      <c r="I4105">
        <v>2.7610000000000001</v>
      </c>
      <c r="J4105">
        <v>-0.41799999999999998</v>
      </c>
      <c r="K4105">
        <v>-1.4239999999999999</v>
      </c>
      <c r="L4105">
        <v>-2.4169999999999998</v>
      </c>
      <c r="M4105">
        <v>-3.097</v>
      </c>
      <c r="N4105">
        <v>-3.2040000000000002</v>
      </c>
      <c r="O4105">
        <v>1.0620000000000001</v>
      </c>
      <c r="P4105">
        <v>1.0529999999999999</v>
      </c>
      <c r="Q4105">
        <v>1.042</v>
      </c>
      <c r="R4105">
        <v>0.66700000000000004</v>
      </c>
      <c r="S4105">
        <v>0.30599999999999999</v>
      </c>
    </row>
    <row r="4106" spans="1:19" x14ac:dyDescent="0.3">
      <c r="A4106">
        <v>540</v>
      </c>
      <c r="B4106">
        <v>-0.42299999999999999</v>
      </c>
      <c r="C4106">
        <v>-1.423</v>
      </c>
      <c r="D4106">
        <v>-2.419</v>
      </c>
      <c r="E4106">
        <v>-3.0939999999999999</v>
      </c>
      <c r="F4106">
        <v>-3.18</v>
      </c>
      <c r="G4106">
        <v>2.5</v>
      </c>
      <c r="H4106">
        <v>0.01</v>
      </c>
      <c r="I4106">
        <v>2.7610000000000001</v>
      </c>
      <c r="J4106">
        <v>-0.41599999999999998</v>
      </c>
      <c r="K4106">
        <v>-1.4239999999999999</v>
      </c>
      <c r="L4106">
        <v>-2.4169999999999998</v>
      </c>
      <c r="M4106">
        <v>-3.1</v>
      </c>
      <c r="N4106">
        <v>-3.2069999999999999</v>
      </c>
      <c r="O4106">
        <v>1.0640000000000001</v>
      </c>
      <c r="P4106">
        <v>1.0529999999999999</v>
      </c>
      <c r="Q4106">
        <v>1.0429999999999999</v>
      </c>
      <c r="R4106">
        <v>0.67100000000000004</v>
      </c>
      <c r="S4106">
        <v>0.308</v>
      </c>
    </row>
    <row r="4107" spans="1:19" x14ac:dyDescent="0.3">
      <c r="A4107">
        <v>600</v>
      </c>
      <c r="B4107">
        <v>-0.42299999999999999</v>
      </c>
      <c r="C4107">
        <v>-1.423</v>
      </c>
      <c r="D4107">
        <v>-2.419</v>
      </c>
      <c r="E4107">
        <v>-3.0939999999999999</v>
      </c>
      <c r="F4107">
        <v>-3.18</v>
      </c>
      <c r="G4107">
        <v>2.5</v>
      </c>
      <c r="H4107">
        <v>0.01</v>
      </c>
      <c r="I4107">
        <v>2.7610000000000001</v>
      </c>
      <c r="J4107">
        <v>-0.41499999999999998</v>
      </c>
      <c r="K4107">
        <v>-1.423</v>
      </c>
      <c r="L4107">
        <v>-2.4169999999999998</v>
      </c>
      <c r="M4107">
        <v>-3.1019999999999999</v>
      </c>
      <c r="N4107">
        <v>-3.21</v>
      </c>
      <c r="O4107">
        <v>1.0649999999999999</v>
      </c>
      <c r="P4107">
        <v>1.054</v>
      </c>
      <c r="Q4107">
        <v>1.0429999999999999</v>
      </c>
      <c r="R4107">
        <v>0.67600000000000005</v>
      </c>
      <c r="S4107">
        <v>0.309</v>
      </c>
    </row>
    <row r="4109" spans="1:19" x14ac:dyDescent="0.3">
      <c r="A4109" t="s">
        <v>0</v>
      </c>
      <c r="B4109" t="s">
        <v>317</v>
      </c>
    </row>
    <row r="4110" spans="1:19" x14ac:dyDescent="0.3">
      <c r="A4110">
        <v>0</v>
      </c>
      <c r="B4110">
        <v>-0.42299999999999999</v>
      </c>
      <c r="C4110">
        <v>-1.423</v>
      </c>
      <c r="D4110">
        <v>-2.419</v>
      </c>
      <c r="E4110">
        <v>-3.0939999999999999</v>
      </c>
      <c r="F4110">
        <v>-3.18</v>
      </c>
      <c r="G4110">
        <v>2.5</v>
      </c>
      <c r="H4110">
        <v>0.01</v>
      </c>
      <c r="I4110">
        <v>2.5259999999999998</v>
      </c>
      <c r="J4110">
        <v>-0.42299999999999999</v>
      </c>
      <c r="K4110">
        <v>-1.423</v>
      </c>
      <c r="L4110">
        <v>-2.419</v>
      </c>
      <c r="M4110">
        <v>-3.0939999999999999</v>
      </c>
      <c r="N4110">
        <v>-3.18</v>
      </c>
      <c r="O4110">
        <v>1.0389999999999999</v>
      </c>
      <c r="P4110">
        <v>1.0389999999999999</v>
      </c>
      <c r="Q4110">
        <v>1.03</v>
      </c>
      <c r="R4110">
        <v>0.64700000000000002</v>
      </c>
      <c r="S4110">
        <v>0.26</v>
      </c>
    </row>
    <row r="4111" spans="1:19" x14ac:dyDescent="0.3">
      <c r="A4111">
        <v>60</v>
      </c>
      <c r="B4111">
        <v>-0.42299999999999999</v>
      </c>
      <c r="C4111">
        <v>-1.423</v>
      </c>
      <c r="D4111">
        <v>-2.419</v>
      </c>
      <c r="E4111">
        <v>-3.0939999999999999</v>
      </c>
      <c r="F4111">
        <v>-3.18</v>
      </c>
      <c r="G4111">
        <v>2.5</v>
      </c>
      <c r="H4111">
        <v>0.01</v>
      </c>
      <c r="I4111">
        <v>2.5259999999999998</v>
      </c>
      <c r="J4111">
        <v>-0.42499999999999999</v>
      </c>
      <c r="K4111">
        <v>-1.423</v>
      </c>
      <c r="L4111">
        <v>-2.419</v>
      </c>
      <c r="M4111">
        <v>-3.093</v>
      </c>
      <c r="N4111">
        <v>-3.18</v>
      </c>
      <c r="O4111">
        <v>1.0449999999999999</v>
      </c>
      <c r="P4111">
        <v>1.0489999999999999</v>
      </c>
      <c r="Q4111">
        <v>1.04</v>
      </c>
      <c r="R4111">
        <v>0.64900000000000002</v>
      </c>
      <c r="S4111">
        <v>0.26100000000000001</v>
      </c>
    </row>
    <row r="4112" spans="1:19" x14ac:dyDescent="0.3">
      <c r="A4112">
        <v>120</v>
      </c>
      <c r="B4112">
        <v>-0.42299999999999999</v>
      </c>
      <c r="C4112">
        <v>-1.423</v>
      </c>
      <c r="D4112">
        <v>-2.419</v>
      </c>
      <c r="E4112">
        <v>-3.0939999999999999</v>
      </c>
      <c r="F4112">
        <v>-3.18</v>
      </c>
      <c r="G4112">
        <v>2.5</v>
      </c>
      <c r="H4112">
        <v>0.01</v>
      </c>
      <c r="I4112">
        <v>2.5259999999999998</v>
      </c>
      <c r="J4112">
        <v>-0.42499999999999999</v>
      </c>
      <c r="K4112">
        <v>-1.423</v>
      </c>
      <c r="L4112">
        <v>-2.4180000000000001</v>
      </c>
      <c r="M4112">
        <v>-3.093</v>
      </c>
      <c r="N4112">
        <v>-3.18</v>
      </c>
      <c r="O4112">
        <v>1.05</v>
      </c>
      <c r="P4112">
        <v>1.0509999999999999</v>
      </c>
      <c r="Q4112">
        <v>1.0409999999999999</v>
      </c>
      <c r="R4112">
        <v>0.65200000000000002</v>
      </c>
      <c r="S4112">
        <v>0.26200000000000001</v>
      </c>
    </row>
    <row r="4113" spans="1:19" x14ac:dyDescent="0.3">
      <c r="A4113">
        <v>180</v>
      </c>
      <c r="B4113">
        <v>-0.42299999999999999</v>
      </c>
      <c r="C4113">
        <v>-1.423</v>
      </c>
      <c r="D4113">
        <v>-2.419</v>
      </c>
      <c r="E4113">
        <v>-3.0939999999999999</v>
      </c>
      <c r="F4113">
        <v>-3.18</v>
      </c>
      <c r="G4113">
        <v>2.5</v>
      </c>
      <c r="H4113">
        <v>0.01</v>
      </c>
      <c r="I4113">
        <v>2.5259999999999998</v>
      </c>
      <c r="J4113">
        <v>-0.42499999999999999</v>
      </c>
      <c r="K4113">
        <v>-1.423</v>
      </c>
      <c r="L4113">
        <v>-2.4180000000000001</v>
      </c>
      <c r="M4113">
        <v>-3.093</v>
      </c>
      <c r="N4113">
        <v>-3.18</v>
      </c>
      <c r="O4113">
        <v>1.0529999999999999</v>
      </c>
      <c r="P4113">
        <v>1.054</v>
      </c>
      <c r="Q4113">
        <v>1.0409999999999999</v>
      </c>
      <c r="R4113">
        <v>0.65200000000000002</v>
      </c>
      <c r="S4113">
        <v>0.26200000000000001</v>
      </c>
    </row>
    <row r="4114" spans="1:19" x14ac:dyDescent="0.3">
      <c r="A4114">
        <v>240</v>
      </c>
      <c r="B4114">
        <v>-0.42299999999999999</v>
      </c>
      <c r="C4114">
        <v>-1.423</v>
      </c>
      <c r="D4114">
        <v>-2.419</v>
      </c>
      <c r="E4114">
        <v>-3.0939999999999999</v>
      </c>
      <c r="F4114">
        <v>-3.18</v>
      </c>
      <c r="G4114">
        <v>2.5</v>
      </c>
      <c r="H4114">
        <v>0.01</v>
      </c>
      <c r="I4114">
        <v>2.5259999999999998</v>
      </c>
      <c r="J4114">
        <v>-0.42399999999999999</v>
      </c>
      <c r="K4114">
        <v>-1.423</v>
      </c>
      <c r="L4114">
        <v>-2.4180000000000001</v>
      </c>
      <c r="M4114">
        <v>-3.093</v>
      </c>
      <c r="N4114">
        <v>-3.18</v>
      </c>
      <c r="O4114">
        <v>1.056</v>
      </c>
      <c r="P4114">
        <v>1.054</v>
      </c>
      <c r="Q4114">
        <v>1.042</v>
      </c>
      <c r="R4114">
        <v>0.65300000000000002</v>
      </c>
      <c r="S4114">
        <v>0.26200000000000001</v>
      </c>
    </row>
    <row r="4115" spans="1:19" x14ac:dyDescent="0.3">
      <c r="A4115">
        <v>300</v>
      </c>
      <c r="B4115">
        <v>-0.42299999999999999</v>
      </c>
      <c r="C4115">
        <v>-1.423</v>
      </c>
      <c r="D4115">
        <v>-2.419</v>
      </c>
      <c r="E4115">
        <v>-3.0939999999999999</v>
      </c>
      <c r="F4115">
        <v>-3.18</v>
      </c>
      <c r="G4115">
        <v>2.5</v>
      </c>
      <c r="H4115">
        <v>0.01</v>
      </c>
      <c r="I4115">
        <v>2.5259999999999998</v>
      </c>
      <c r="J4115">
        <v>-0.42199999999999999</v>
      </c>
      <c r="K4115">
        <v>-1.423</v>
      </c>
      <c r="L4115">
        <v>-2.4169999999999998</v>
      </c>
      <c r="M4115">
        <v>-3.093</v>
      </c>
      <c r="N4115">
        <v>-3.18</v>
      </c>
      <c r="O4115">
        <v>1.0580000000000001</v>
      </c>
      <c r="P4115">
        <v>1.0529999999999999</v>
      </c>
      <c r="Q4115">
        <v>1.042</v>
      </c>
      <c r="R4115">
        <v>0.65300000000000002</v>
      </c>
      <c r="S4115">
        <v>0.26300000000000001</v>
      </c>
    </row>
    <row r="4116" spans="1:19" x14ac:dyDescent="0.3">
      <c r="A4116">
        <v>360</v>
      </c>
      <c r="B4116">
        <v>-0.42299999999999999</v>
      </c>
      <c r="C4116">
        <v>-1.423</v>
      </c>
      <c r="D4116">
        <v>-2.419</v>
      </c>
      <c r="E4116">
        <v>-3.0939999999999999</v>
      </c>
      <c r="F4116">
        <v>-3.18</v>
      </c>
      <c r="G4116">
        <v>2.5</v>
      </c>
      <c r="H4116">
        <v>0.01</v>
      </c>
      <c r="I4116">
        <v>2.5259999999999998</v>
      </c>
      <c r="J4116">
        <v>-0.42099999999999999</v>
      </c>
      <c r="K4116">
        <v>-1.4239999999999999</v>
      </c>
      <c r="L4116">
        <v>-2.4169999999999998</v>
      </c>
      <c r="M4116">
        <v>-3.093</v>
      </c>
      <c r="N4116">
        <v>-3.18</v>
      </c>
      <c r="O4116">
        <v>1.06</v>
      </c>
      <c r="P4116">
        <v>1.0529999999999999</v>
      </c>
      <c r="Q4116">
        <v>1.042</v>
      </c>
      <c r="R4116">
        <v>0.65400000000000003</v>
      </c>
      <c r="S4116">
        <v>0.26400000000000001</v>
      </c>
    </row>
    <row r="4117" spans="1:19" x14ac:dyDescent="0.3">
      <c r="A4117">
        <v>420</v>
      </c>
      <c r="B4117">
        <v>-0.42299999999999999</v>
      </c>
      <c r="C4117">
        <v>-1.423</v>
      </c>
      <c r="D4117">
        <v>-2.419</v>
      </c>
      <c r="E4117">
        <v>-3.0939999999999999</v>
      </c>
      <c r="F4117">
        <v>-3.18</v>
      </c>
      <c r="G4117">
        <v>2.5</v>
      </c>
      <c r="H4117">
        <v>0.01</v>
      </c>
      <c r="I4117">
        <v>2.5259999999999998</v>
      </c>
      <c r="J4117">
        <v>-0.42</v>
      </c>
      <c r="K4117">
        <v>-1.4239999999999999</v>
      </c>
      <c r="L4117">
        <v>-2.4169999999999998</v>
      </c>
      <c r="M4117">
        <v>-3.093</v>
      </c>
      <c r="N4117">
        <v>-3.18</v>
      </c>
      <c r="O4117">
        <v>1.0609999999999999</v>
      </c>
      <c r="P4117">
        <v>1.0529999999999999</v>
      </c>
      <c r="Q4117">
        <v>1.042</v>
      </c>
      <c r="R4117">
        <v>0.65400000000000003</v>
      </c>
      <c r="S4117">
        <v>0.26400000000000001</v>
      </c>
    </row>
    <row r="4118" spans="1:19" x14ac:dyDescent="0.3">
      <c r="A4118">
        <v>480</v>
      </c>
      <c r="B4118">
        <v>-0.42299999999999999</v>
      </c>
      <c r="C4118">
        <v>-1.423</v>
      </c>
      <c r="D4118">
        <v>-2.419</v>
      </c>
      <c r="E4118">
        <v>-3.0939999999999999</v>
      </c>
      <c r="F4118">
        <v>-3.18</v>
      </c>
      <c r="G4118">
        <v>2.5</v>
      </c>
      <c r="H4118">
        <v>0.01</v>
      </c>
      <c r="I4118">
        <v>2.5259999999999998</v>
      </c>
      <c r="J4118">
        <v>-0.41799999999999998</v>
      </c>
      <c r="K4118">
        <v>-1.4239999999999999</v>
      </c>
      <c r="L4118">
        <v>-2.4169999999999998</v>
      </c>
      <c r="M4118">
        <v>-3.093</v>
      </c>
      <c r="N4118">
        <v>-3.18</v>
      </c>
      <c r="O4118">
        <v>1.0629999999999999</v>
      </c>
      <c r="P4118">
        <v>1.0529999999999999</v>
      </c>
      <c r="Q4118">
        <v>1.042</v>
      </c>
      <c r="R4118">
        <v>0.65400000000000003</v>
      </c>
      <c r="S4118">
        <v>0.26400000000000001</v>
      </c>
    </row>
    <row r="4119" spans="1:19" x14ac:dyDescent="0.3">
      <c r="A4119">
        <v>540</v>
      </c>
      <c r="B4119">
        <v>-0.42299999999999999</v>
      </c>
      <c r="C4119">
        <v>-1.423</v>
      </c>
      <c r="D4119">
        <v>-2.419</v>
      </c>
      <c r="E4119">
        <v>-3.0939999999999999</v>
      </c>
      <c r="F4119">
        <v>-3.18</v>
      </c>
      <c r="G4119">
        <v>2.5</v>
      </c>
      <c r="H4119">
        <v>0.01</v>
      </c>
      <c r="I4119">
        <v>2.5259999999999998</v>
      </c>
      <c r="J4119">
        <v>-0.41599999999999998</v>
      </c>
      <c r="K4119">
        <v>-1.4239999999999999</v>
      </c>
      <c r="L4119">
        <v>-2.4169999999999998</v>
      </c>
      <c r="M4119">
        <v>-3.093</v>
      </c>
      <c r="N4119">
        <v>-3.18</v>
      </c>
      <c r="O4119">
        <v>1.0640000000000001</v>
      </c>
      <c r="P4119">
        <v>1.0529999999999999</v>
      </c>
      <c r="Q4119">
        <v>1.042</v>
      </c>
      <c r="R4119">
        <v>0.65400000000000003</v>
      </c>
      <c r="S4119">
        <v>0.26400000000000001</v>
      </c>
    </row>
    <row r="4120" spans="1:19" x14ac:dyDescent="0.3">
      <c r="A4120">
        <v>600</v>
      </c>
      <c r="B4120">
        <v>-0.42299999999999999</v>
      </c>
      <c r="C4120">
        <v>-1.423</v>
      </c>
      <c r="D4120">
        <v>-2.419</v>
      </c>
      <c r="E4120">
        <v>-3.0939999999999999</v>
      </c>
      <c r="F4120">
        <v>-3.18</v>
      </c>
      <c r="G4120">
        <v>2.5</v>
      </c>
      <c r="H4120">
        <v>0.01</v>
      </c>
      <c r="I4120">
        <v>2.5259999999999998</v>
      </c>
      <c r="J4120">
        <v>-0.41499999999999998</v>
      </c>
      <c r="K4120">
        <v>-1.4239999999999999</v>
      </c>
      <c r="L4120">
        <v>-2.4169999999999998</v>
      </c>
      <c r="M4120">
        <v>-3.093</v>
      </c>
      <c r="N4120">
        <v>-3.18</v>
      </c>
      <c r="O4120">
        <v>1.0649999999999999</v>
      </c>
      <c r="P4120">
        <v>1.0549999999999999</v>
      </c>
      <c r="Q4120">
        <v>1.042</v>
      </c>
      <c r="R4120">
        <v>0.65500000000000003</v>
      </c>
      <c r="S4120">
        <v>0.26400000000000001</v>
      </c>
    </row>
    <row r="4122" spans="1:19" x14ac:dyDescent="0.3">
      <c r="A4122" t="s">
        <v>0</v>
      </c>
      <c r="B4122" t="s">
        <v>318</v>
      </c>
    </row>
    <row r="4123" spans="1:19" x14ac:dyDescent="0.3">
      <c r="A4123">
        <v>0</v>
      </c>
      <c r="B4123">
        <v>-0.42299999999999999</v>
      </c>
      <c r="C4123">
        <v>-1.423</v>
      </c>
      <c r="D4123">
        <v>-2.419</v>
      </c>
      <c r="E4123">
        <v>-3.0939999999999999</v>
      </c>
      <c r="F4123">
        <v>-3.18</v>
      </c>
      <c r="G4123">
        <v>2.5</v>
      </c>
      <c r="H4123">
        <v>0.01</v>
      </c>
      <c r="I4123">
        <v>2.282</v>
      </c>
      <c r="J4123">
        <v>-0.42299999999999999</v>
      </c>
      <c r="K4123">
        <v>-1.423</v>
      </c>
      <c r="L4123">
        <v>-2.419</v>
      </c>
      <c r="M4123">
        <v>-3.0939999999999999</v>
      </c>
      <c r="N4123">
        <v>-3.18</v>
      </c>
      <c r="O4123">
        <v>1.0389999999999999</v>
      </c>
      <c r="P4123">
        <v>1.0389999999999999</v>
      </c>
      <c r="Q4123">
        <v>1.03</v>
      </c>
      <c r="R4123">
        <v>0.64700000000000002</v>
      </c>
      <c r="S4123">
        <v>0.26</v>
      </c>
    </row>
    <row r="4124" spans="1:19" x14ac:dyDescent="0.3">
      <c r="A4124">
        <v>60</v>
      </c>
      <c r="B4124">
        <v>-0.42299999999999999</v>
      </c>
      <c r="C4124">
        <v>-1.423</v>
      </c>
      <c r="D4124">
        <v>-2.419</v>
      </c>
      <c r="E4124">
        <v>-3.0939999999999999</v>
      </c>
      <c r="F4124">
        <v>-3.18</v>
      </c>
      <c r="G4124">
        <v>2.5</v>
      </c>
      <c r="H4124">
        <v>0.01</v>
      </c>
      <c r="I4124">
        <v>2.282</v>
      </c>
      <c r="J4124">
        <v>-0.42499999999999999</v>
      </c>
      <c r="K4124">
        <v>-1.423</v>
      </c>
      <c r="L4124">
        <v>-2.419</v>
      </c>
      <c r="M4124">
        <v>-3.0939999999999999</v>
      </c>
      <c r="N4124">
        <v>-3.177</v>
      </c>
      <c r="O4124">
        <v>1.0449999999999999</v>
      </c>
      <c r="P4124">
        <v>1.048</v>
      </c>
      <c r="Q4124">
        <v>1.04</v>
      </c>
      <c r="R4124">
        <v>0.65</v>
      </c>
      <c r="S4124">
        <v>0.253</v>
      </c>
    </row>
    <row r="4125" spans="1:19" x14ac:dyDescent="0.3">
      <c r="A4125">
        <v>120</v>
      </c>
      <c r="B4125">
        <v>-0.42299999999999999</v>
      </c>
      <c r="C4125">
        <v>-1.423</v>
      </c>
      <c r="D4125">
        <v>-2.419</v>
      </c>
      <c r="E4125">
        <v>-3.0939999999999999</v>
      </c>
      <c r="F4125">
        <v>-3.18</v>
      </c>
      <c r="G4125">
        <v>2.5</v>
      </c>
      <c r="H4125">
        <v>0.01</v>
      </c>
      <c r="I4125">
        <v>2.282</v>
      </c>
      <c r="J4125">
        <v>-0.42499999999999999</v>
      </c>
      <c r="K4125">
        <v>-1.423</v>
      </c>
      <c r="L4125">
        <v>-2.4180000000000001</v>
      </c>
      <c r="M4125">
        <v>-3.093</v>
      </c>
      <c r="N4125">
        <v>-3.1739999999999999</v>
      </c>
      <c r="O4125">
        <v>1.05</v>
      </c>
      <c r="P4125">
        <v>1.0509999999999999</v>
      </c>
      <c r="Q4125">
        <v>1.0409999999999999</v>
      </c>
      <c r="R4125">
        <v>0.65</v>
      </c>
      <c r="S4125">
        <v>0.246</v>
      </c>
    </row>
    <row r="4126" spans="1:19" x14ac:dyDescent="0.3">
      <c r="A4126">
        <v>180</v>
      </c>
      <c r="B4126">
        <v>-0.42299999999999999</v>
      </c>
      <c r="C4126">
        <v>-1.423</v>
      </c>
      <c r="D4126">
        <v>-2.419</v>
      </c>
      <c r="E4126">
        <v>-3.0939999999999999</v>
      </c>
      <c r="F4126">
        <v>-3.18</v>
      </c>
      <c r="G4126">
        <v>2.5</v>
      </c>
      <c r="H4126">
        <v>0.01</v>
      </c>
      <c r="I4126">
        <v>2.282</v>
      </c>
      <c r="J4126">
        <v>-0.42499999999999999</v>
      </c>
      <c r="K4126">
        <v>-1.423</v>
      </c>
      <c r="L4126">
        <v>-2.4180000000000001</v>
      </c>
      <c r="M4126">
        <v>-3.093</v>
      </c>
      <c r="N4126">
        <v>-3.1709999999999998</v>
      </c>
      <c r="O4126">
        <v>1.0529999999999999</v>
      </c>
      <c r="P4126">
        <v>1.054</v>
      </c>
      <c r="Q4126">
        <v>1.042</v>
      </c>
      <c r="R4126">
        <v>0.65100000000000002</v>
      </c>
      <c r="S4126">
        <v>0.24099999999999999</v>
      </c>
    </row>
    <row r="4127" spans="1:19" x14ac:dyDescent="0.3">
      <c r="A4127">
        <v>240</v>
      </c>
      <c r="B4127">
        <v>-0.42299999999999999</v>
      </c>
      <c r="C4127">
        <v>-1.423</v>
      </c>
      <c r="D4127">
        <v>-2.419</v>
      </c>
      <c r="E4127">
        <v>-3.0939999999999999</v>
      </c>
      <c r="F4127">
        <v>-3.18</v>
      </c>
      <c r="G4127">
        <v>2.5</v>
      </c>
      <c r="H4127">
        <v>0.01</v>
      </c>
      <c r="I4127">
        <v>2.282</v>
      </c>
      <c r="J4127">
        <v>-0.42399999999999999</v>
      </c>
      <c r="K4127">
        <v>-1.423</v>
      </c>
      <c r="L4127">
        <v>-2.4180000000000001</v>
      </c>
      <c r="M4127">
        <v>-3.0939999999999999</v>
      </c>
      <c r="N4127">
        <v>-3.1680000000000001</v>
      </c>
      <c r="O4127">
        <v>1.056</v>
      </c>
      <c r="P4127">
        <v>1.054</v>
      </c>
      <c r="Q4127">
        <v>1.042</v>
      </c>
      <c r="R4127">
        <v>0.65600000000000003</v>
      </c>
      <c r="S4127">
        <v>0.23499999999999999</v>
      </c>
    </row>
    <row r="4128" spans="1:19" x14ac:dyDescent="0.3">
      <c r="A4128">
        <v>300</v>
      </c>
      <c r="B4128">
        <v>-0.42299999999999999</v>
      </c>
      <c r="C4128">
        <v>-1.423</v>
      </c>
      <c r="D4128">
        <v>-2.419</v>
      </c>
      <c r="E4128">
        <v>-3.0939999999999999</v>
      </c>
      <c r="F4128">
        <v>-3.18</v>
      </c>
      <c r="G4128">
        <v>2.5</v>
      </c>
      <c r="H4128">
        <v>0.01</v>
      </c>
      <c r="I4128">
        <v>2.282</v>
      </c>
      <c r="J4128">
        <v>-0.42199999999999999</v>
      </c>
      <c r="K4128">
        <v>-1.423</v>
      </c>
      <c r="L4128">
        <v>-2.4169999999999998</v>
      </c>
      <c r="M4128">
        <v>-3.0939999999999999</v>
      </c>
      <c r="N4128">
        <v>-3.165</v>
      </c>
      <c r="O4128">
        <v>1.0580000000000001</v>
      </c>
      <c r="P4128">
        <v>1.0529999999999999</v>
      </c>
      <c r="Q4128">
        <v>1.0409999999999999</v>
      </c>
      <c r="R4128">
        <v>0.65500000000000003</v>
      </c>
      <c r="S4128">
        <v>0.23100000000000001</v>
      </c>
    </row>
    <row r="4129" spans="1:19" x14ac:dyDescent="0.3">
      <c r="A4129">
        <v>360</v>
      </c>
      <c r="B4129">
        <v>-0.42299999999999999</v>
      </c>
      <c r="C4129">
        <v>-1.423</v>
      </c>
      <c r="D4129">
        <v>-2.419</v>
      </c>
      <c r="E4129">
        <v>-3.0939999999999999</v>
      </c>
      <c r="F4129">
        <v>-3.18</v>
      </c>
      <c r="G4129">
        <v>2.5</v>
      </c>
      <c r="H4129">
        <v>0.01</v>
      </c>
      <c r="I4129">
        <v>2.282</v>
      </c>
      <c r="J4129">
        <v>-0.42099999999999999</v>
      </c>
      <c r="K4129">
        <v>-1.4239999999999999</v>
      </c>
      <c r="L4129">
        <v>-2.4169999999999998</v>
      </c>
      <c r="M4129">
        <v>-3.093</v>
      </c>
      <c r="N4129">
        <v>-3.1619999999999999</v>
      </c>
      <c r="O4129">
        <v>1.06</v>
      </c>
      <c r="P4129">
        <v>1.0529999999999999</v>
      </c>
      <c r="Q4129">
        <v>1.0429999999999999</v>
      </c>
      <c r="R4129">
        <v>0.65200000000000002</v>
      </c>
      <c r="S4129">
        <v>0.22800000000000001</v>
      </c>
    </row>
    <row r="4130" spans="1:19" x14ac:dyDescent="0.3">
      <c r="A4130">
        <v>420</v>
      </c>
      <c r="B4130">
        <v>-0.42299999999999999</v>
      </c>
      <c r="C4130">
        <v>-1.423</v>
      </c>
      <c r="D4130">
        <v>-2.419</v>
      </c>
      <c r="E4130">
        <v>-3.0939999999999999</v>
      </c>
      <c r="F4130">
        <v>-3.18</v>
      </c>
      <c r="G4130">
        <v>2.5</v>
      </c>
      <c r="H4130">
        <v>0.01</v>
      </c>
      <c r="I4130">
        <v>2.282</v>
      </c>
      <c r="J4130">
        <v>-0.42</v>
      </c>
      <c r="K4130">
        <v>-1.4239999999999999</v>
      </c>
      <c r="L4130">
        <v>-2.4169999999999998</v>
      </c>
      <c r="M4130">
        <v>-3.0910000000000002</v>
      </c>
      <c r="N4130">
        <v>-3.1589999999999998</v>
      </c>
      <c r="O4130">
        <v>1.0609999999999999</v>
      </c>
      <c r="P4130">
        <v>1.0529999999999999</v>
      </c>
      <c r="Q4130">
        <v>1.0429999999999999</v>
      </c>
      <c r="R4130">
        <v>0.64700000000000002</v>
      </c>
      <c r="S4130">
        <v>0.22500000000000001</v>
      </c>
    </row>
    <row r="4131" spans="1:19" x14ac:dyDescent="0.3">
      <c r="A4131">
        <v>480</v>
      </c>
      <c r="B4131">
        <v>-0.42299999999999999</v>
      </c>
      <c r="C4131">
        <v>-1.423</v>
      </c>
      <c r="D4131">
        <v>-2.419</v>
      </c>
      <c r="E4131">
        <v>-3.0939999999999999</v>
      </c>
      <c r="F4131">
        <v>-3.18</v>
      </c>
      <c r="G4131">
        <v>2.5</v>
      </c>
      <c r="H4131">
        <v>0.01</v>
      </c>
      <c r="I4131">
        <v>2.282</v>
      </c>
      <c r="J4131">
        <v>-0.41799999999999998</v>
      </c>
      <c r="K4131">
        <v>-1.4239999999999999</v>
      </c>
      <c r="L4131">
        <v>-2.4169999999999998</v>
      </c>
      <c r="M4131">
        <v>-3.089</v>
      </c>
      <c r="N4131">
        <v>-3.1560000000000001</v>
      </c>
      <c r="O4131">
        <v>1.0629999999999999</v>
      </c>
      <c r="P4131">
        <v>1.0529999999999999</v>
      </c>
      <c r="Q4131">
        <v>1.042</v>
      </c>
      <c r="R4131">
        <v>0.64100000000000001</v>
      </c>
      <c r="S4131">
        <v>0.222</v>
      </c>
    </row>
    <row r="4132" spans="1:19" x14ac:dyDescent="0.3">
      <c r="A4132">
        <v>540</v>
      </c>
      <c r="B4132">
        <v>-0.42299999999999999</v>
      </c>
      <c r="C4132">
        <v>-1.423</v>
      </c>
      <c r="D4132">
        <v>-2.419</v>
      </c>
      <c r="E4132">
        <v>-3.0939999999999999</v>
      </c>
      <c r="F4132">
        <v>-3.18</v>
      </c>
      <c r="G4132">
        <v>2.5</v>
      </c>
      <c r="H4132">
        <v>0.01</v>
      </c>
      <c r="I4132">
        <v>2.282</v>
      </c>
      <c r="J4132">
        <v>-0.41599999999999998</v>
      </c>
      <c r="K4132">
        <v>-1.4239999999999999</v>
      </c>
      <c r="L4132">
        <v>-2.4169999999999998</v>
      </c>
      <c r="M4132">
        <v>-3.0859999999999999</v>
      </c>
      <c r="N4132">
        <v>-3.153</v>
      </c>
      <c r="O4132">
        <v>1.0640000000000001</v>
      </c>
      <c r="P4132">
        <v>1.054</v>
      </c>
      <c r="Q4132">
        <v>1.042</v>
      </c>
      <c r="R4132">
        <v>0.63600000000000001</v>
      </c>
      <c r="S4132">
        <v>0.22</v>
      </c>
    </row>
    <row r="4133" spans="1:19" x14ac:dyDescent="0.3">
      <c r="A4133">
        <v>600</v>
      </c>
      <c r="B4133">
        <v>-0.42299999999999999</v>
      </c>
      <c r="C4133">
        <v>-1.423</v>
      </c>
      <c r="D4133">
        <v>-2.419</v>
      </c>
      <c r="E4133">
        <v>-3.0939999999999999</v>
      </c>
      <c r="F4133">
        <v>-3.18</v>
      </c>
      <c r="G4133">
        <v>2.5</v>
      </c>
      <c r="H4133">
        <v>0.01</v>
      </c>
      <c r="I4133">
        <v>2.282</v>
      </c>
      <c r="J4133">
        <v>-0.41499999999999998</v>
      </c>
      <c r="K4133">
        <v>-1.4239999999999999</v>
      </c>
      <c r="L4133">
        <v>-2.4169999999999998</v>
      </c>
      <c r="M4133">
        <v>-3.0830000000000002</v>
      </c>
      <c r="N4133">
        <v>-3.15</v>
      </c>
      <c r="O4133">
        <v>1.0649999999999999</v>
      </c>
      <c r="P4133">
        <v>1.0549999999999999</v>
      </c>
      <c r="Q4133">
        <v>1.042</v>
      </c>
      <c r="R4133">
        <v>0.63100000000000001</v>
      </c>
      <c r="S4133">
        <v>0.219</v>
      </c>
    </row>
    <row r="4135" spans="1:19" x14ac:dyDescent="0.3">
      <c r="A4135" t="s">
        <v>0</v>
      </c>
      <c r="B4135" t="s">
        <v>319</v>
      </c>
    </row>
    <row r="4136" spans="1:19" x14ac:dyDescent="0.3">
      <c r="A4136">
        <v>0</v>
      </c>
      <c r="B4136">
        <v>-0.42299999999999999</v>
      </c>
      <c r="C4136">
        <v>-1.423</v>
      </c>
      <c r="D4136">
        <v>-2.4180000000000001</v>
      </c>
      <c r="E4136">
        <v>-3.0859999999999999</v>
      </c>
      <c r="F4136">
        <v>-3.17</v>
      </c>
      <c r="G4136">
        <v>2.5</v>
      </c>
      <c r="H4136">
        <v>0.01</v>
      </c>
      <c r="I4136">
        <v>2.7629999999999999</v>
      </c>
      <c r="J4136">
        <v>-0.42299999999999999</v>
      </c>
      <c r="K4136">
        <v>-1.423</v>
      </c>
      <c r="L4136">
        <v>-2.4180000000000001</v>
      </c>
      <c r="M4136">
        <v>-3.0859999999999999</v>
      </c>
      <c r="N4136">
        <v>-3.17</v>
      </c>
      <c r="O4136">
        <v>1.0389999999999999</v>
      </c>
      <c r="P4136">
        <v>1.0389999999999999</v>
      </c>
      <c r="Q4136">
        <v>1.03</v>
      </c>
      <c r="R4136">
        <v>0.64</v>
      </c>
      <c r="S4136">
        <v>0.25800000000000001</v>
      </c>
    </row>
    <row r="4137" spans="1:19" x14ac:dyDescent="0.3">
      <c r="A4137">
        <v>60</v>
      </c>
      <c r="B4137">
        <v>-0.42299999999999999</v>
      </c>
      <c r="C4137">
        <v>-1.423</v>
      </c>
      <c r="D4137">
        <v>-2.4180000000000001</v>
      </c>
      <c r="E4137">
        <v>-3.0859999999999999</v>
      </c>
      <c r="F4137">
        <v>-3.17</v>
      </c>
      <c r="G4137">
        <v>2.5</v>
      </c>
      <c r="H4137">
        <v>0.01</v>
      </c>
      <c r="I4137">
        <v>2.7629999999999999</v>
      </c>
      <c r="J4137">
        <v>-0.42499999999999999</v>
      </c>
      <c r="K4137">
        <v>-1.423</v>
      </c>
      <c r="L4137">
        <v>-2.4180000000000001</v>
      </c>
      <c r="M4137">
        <v>-3.085</v>
      </c>
      <c r="N4137">
        <v>-3.173</v>
      </c>
      <c r="O4137">
        <v>1.0449999999999999</v>
      </c>
      <c r="P4137">
        <v>1.05</v>
      </c>
      <c r="Q4137">
        <v>1.04</v>
      </c>
      <c r="R4137">
        <v>0.64200000000000002</v>
      </c>
      <c r="S4137">
        <v>0.26700000000000002</v>
      </c>
    </row>
    <row r="4138" spans="1:19" x14ac:dyDescent="0.3">
      <c r="A4138">
        <v>120</v>
      </c>
      <c r="B4138">
        <v>-0.42299999999999999</v>
      </c>
      <c r="C4138">
        <v>-1.423</v>
      </c>
      <c r="D4138">
        <v>-2.4180000000000001</v>
      </c>
      <c r="E4138">
        <v>-3.0859999999999999</v>
      </c>
      <c r="F4138">
        <v>-3.17</v>
      </c>
      <c r="G4138">
        <v>2.5</v>
      </c>
      <c r="H4138">
        <v>0.01</v>
      </c>
      <c r="I4138">
        <v>2.7629999999999999</v>
      </c>
      <c r="J4138">
        <v>-0.42499999999999999</v>
      </c>
      <c r="K4138">
        <v>-1.423</v>
      </c>
      <c r="L4138">
        <v>-2.4180000000000001</v>
      </c>
      <c r="M4138">
        <v>-3.085</v>
      </c>
      <c r="N4138">
        <v>-3.1760000000000002</v>
      </c>
      <c r="O4138">
        <v>1.05</v>
      </c>
      <c r="P4138">
        <v>1.052</v>
      </c>
      <c r="Q4138">
        <v>1.042</v>
      </c>
      <c r="R4138">
        <v>0.64700000000000002</v>
      </c>
      <c r="S4138">
        <v>0.27500000000000002</v>
      </c>
    </row>
    <row r="4139" spans="1:19" x14ac:dyDescent="0.3">
      <c r="A4139">
        <v>180</v>
      </c>
      <c r="B4139">
        <v>-0.42299999999999999</v>
      </c>
      <c r="C4139">
        <v>-1.423</v>
      </c>
      <c r="D4139">
        <v>-2.4180000000000001</v>
      </c>
      <c r="E4139">
        <v>-3.0859999999999999</v>
      </c>
      <c r="F4139">
        <v>-3.17</v>
      </c>
      <c r="G4139">
        <v>2.5</v>
      </c>
      <c r="H4139">
        <v>0.01</v>
      </c>
      <c r="I4139">
        <v>2.7629999999999999</v>
      </c>
      <c r="J4139">
        <v>-0.42499999999999999</v>
      </c>
      <c r="K4139">
        <v>-1.423</v>
      </c>
      <c r="L4139">
        <v>-2.4169999999999998</v>
      </c>
      <c r="M4139">
        <v>-3.085</v>
      </c>
      <c r="N4139">
        <v>-3.1789999999999998</v>
      </c>
      <c r="O4139">
        <v>1.0529999999999999</v>
      </c>
      <c r="P4139">
        <v>1.0529999999999999</v>
      </c>
      <c r="Q4139">
        <v>1.04</v>
      </c>
      <c r="R4139">
        <v>0.64600000000000002</v>
      </c>
      <c r="S4139">
        <v>0.28199999999999997</v>
      </c>
    </row>
    <row r="4140" spans="1:19" x14ac:dyDescent="0.3">
      <c r="A4140">
        <v>240</v>
      </c>
      <c r="B4140">
        <v>-0.42299999999999999</v>
      </c>
      <c r="C4140">
        <v>-1.423</v>
      </c>
      <c r="D4140">
        <v>-2.4180000000000001</v>
      </c>
      <c r="E4140">
        <v>-3.0859999999999999</v>
      </c>
      <c r="F4140">
        <v>-3.17</v>
      </c>
      <c r="G4140">
        <v>2.5</v>
      </c>
      <c r="H4140">
        <v>0.01</v>
      </c>
      <c r="I4140">
        <v>2.7629999999999999</v>
      </c>
      <c r="J4140">
        <v>-0.42399999999999999</v>
      </c>
      <c r="K4140">
        <v>-1.423</v>
      </c>
      <c r="L4140">
        <v>-2.4169999999999998</v>
      </c>
      <c r="M4140">
        <v>-3.085</v>
      </c>
      <c r="N4140">
        <v>-3.1819999999999999</v>
      </c>
      <c r="O4140">
        <v>1.056</v>
      </c>
      <c r="P4140">
        <v>1.054</v>
      </c>
      <c r="Q4140">
        <v>1.0409999999999999</v>
      </c>
      <c r="R4140">
        <v>0.64400000000000002</v>
      </c>
      <c r="S4140">
        <v>0.28699999999999998</v>
      </c>
    </row>
    <row r="4141" spans="1:19" x14ac:dyDescent="0.3">
      <c r="A4141">
        <v>300</v>
      </c>
      <c r="B4141">
        <v>-0.42299999999999999</v>
      </c>
      <c r="C4141">
        <v>-1.423</v>
      </c>
      <c r="D4141">
        <v>-2.4180000000000001</v>
      </c>
      <c r="E4141">
        <v>-3.0859999999999999</v>
      </c>
      <c r="F4141">
        <v>-3.17</v>
      </c>
      <c r="G4141">
        <v>2.5</v>
      </c>
      <c r="H4141">
        <v>0.01</v>
      </c>
      <c r="I4141">
        <v>2.7629999999999999</v>
      </c>
      <c r="J4141">
        <v>-0.42199999999999999</v>
      </c>
      <c r="K4141">
        <v>-1.423</v>
      </c>
      <c r="L4141">
        <v>-2.4169999999999998</v>
      </c>
      <c r="M4141">
        <v>-3.0840000000000001</v>
      </c>
      <c r="N4141">
        <v>-3.1850000000000001</v>
      </c>
      <c r="O4141">
        <v>1.0580000000000001</v>
      </c>
      <c r="P4141">
        <v>1.0529999999999999</v>
      </c>
      <c r="Q4141">
        <v>1.042</v>
      </c>
      <c r="R4141">
        <v>0.64400000000000002</v>
      </c>
      <c r="S4141">
        <v>0.29199999999999998</v>
      </c>
    </row>
    <row r="4142" spans="1:19" x14ac:dyDescent="0.3">
      <c r="A4142">
        <v>360</v>
      </c>
      <c r="B4142">
        <v>-0.42299999999999999</v>
      </c>
      <c r="C4142">
        <v>-1.423</v>
      </c>
      <c r="D4142">
        <v>-2.4180000000000001</v>
      </c>
      <c r="E4142">
        <v>-3.0859999999999999</v>
      </c>
      <c r="F4142">
        <v>-3.17</v>
      </c>
      <c r="G4142">
        <v>2.5</v>
      </c>
      <c r="H4142">
        <v>0.01</v>
      </c>
      <c r="I4142">
        <v>2.7629999999999999</v>
      </c>
      <c r="J4142">
        <v>-0.42099999999999999</v>
      </c>
      <c r="K4142">
        <v>-1.4239999999999999</v>
      </c>
      <c r="L4142">
        <v>-2.4169999999999998</v>
      </c>
      <c r="M4142">
        <v>-3.085</v>
      </c>
      <c r="N4142">
        <v>-3.1880000000000002</v>
      </c>
      <c r="O4142">
        <v>1.06</v>
      </c>
      <c r="P4142">
        <v>1.0529999999999999</v>
      </c>
      <c r="Q4142">
        <v>1.0409999999999999</v>
      </c>
      <c r="R4142">
        <v>0.64900000000000002</v>
      </c>
      <c r="S4142">
        <v>0.29699999999999999</v>
      </c>
    </row>
    <row r="4143" spans="1:19" x14ac:dyDescent="0.3">
      <c r="A4143">
        <v>420</v>
      </c>
      <c r="B4143">
        <v>-0.42299999999999999</v>
      </c>
      <c r="C4143">
        <v>-1.423</v>
      </c>
      <c r="D4143">
        <v>-2.4180000000000001</v>
      </c>
      <c r="E4143">
        <v>-3.0859999999999999</v>
      </c>
      <c r="F4143">
        <v>-3.17</v>
      </c>
      <c r="G4143">
        <v>2.5</v>
      </c>
      <c r="H4143">
        <v>0.01</v>
      </c>
      <c r="I4143">
        <v>2.7629999999999999</v>
      </c>
      <c r="J4143">
        <v>-0.42</v>
      </c>
      <c r="K4143">
        <v>-1.4239999999999999</v>
      </c>
      <c r="L4143">
        <v>-2.4169999999999998</v>
      </c>
      <c r="M4143">
        <v>-3.0870000000000002</v>
      </c>
      <c r="N4143">
        <v>-3.1909999999999998</v>
      </c>
      <c r="O4143">
        <v>1.0609999999999999</v>
      </c>
      <c r="P4143">
        <v>1.0529999999999999</v>
      </c>
      <c r="Q4143">
        <v>1.0409999999999999</v>
      </c>
      <c r="R4143">
        <v>0.65500000000000003</v>
      </c>
      <c r="S4143">
        <v>0.30099999999999999</v>
      </c>
    </row>
    <row r="4144" spans="1:19" x14ac:dyDescent="0.3">
      <c r="A4144">
        <v>480</v>
      </c>
      <c r="B4144">
        <v>-0.42299999999999999</v>
      </c>
      <c r="C4144">
        <v>-1.423</v>
      </c>
      <c r="D4144">
        <v>-2.4180000000000001</v>
      </c>
      <c r="E4144">
        <v>-3.0859999999999999</v>
      </c>
      <c r="F4144">
        <v>-3.17</v>
      </c>
      <c r="G4144">
        <v>2.5</v>
      </c>
      <c r="H4144">
        <v>0.01</v>
      </c>
      <c r="I4144">
        <v>2.7629999999999999</v>
      </c>
      <c r="J4144">
        <v>-0.41799999999999998</v>
      </c>
      <c r="K4144">
        <v>-1.4239999999999999</v>
      </c>
      <c r="L4144">
        <v>-2.4169999999999998</v>
      </c>
      <c r="M4144">
        <v>-3.09</v>
      </c>
      <c r="N4144">
        <v>-3.194</v>
      </c>
      <c r="O4144">
        <v>1.0629999999999999</v>
      </c>
      <c r="P4144">
        <v>1.0529999999999999</v>
      </c>
      <c r="Q4144">
        <v>1.042</v>
      </c>
      <c r="R4144">
        <v>0.66100000000000003</v>
      </c>
      <c r="S4144">
        <v>0.30399999999999999</v>
      </c>
    </row>
    <row r="4145" spans="1:19" x14ac:dyDescent="0.3">
      <c r="A4145">
        <v>540</v>
      </c>
      <c r="B4145">
        <v>-0.42299999999999999</v>
      </c>
      <c r="C4145">
        <v>-1.423</v>
      </c>
      <c r="D4145">
        <v>-2.4180000000000001</v>
      </c>
      <c r="E4145">
        <v>-3.0859999999999999</v>
      </c>
      <c r="F4145">
        <v>-3.17</v>
      </c>
      <c r="G4145">
        <v>2.5</v>
      </c>
      <c r="H4145">
        <v>0.01</v>
      </c>
      <c r="I4145">
        <v>2.7629999999999999</v>
      </c>
      <c r="J4145">
        <v>-0.41599999999999998</v>
      </c>
      <c r="K4145">
        <v>-1.4239999999999999</v>
      </c>
      <c r="L4145">
        <v>-2.4169999999999998</v>
      </c>
      <c r="M4145">
        <v>-3.0920000000000001</v>
      </c>
      <c r="N4145">
        <v>-3.1970000000000001</v>
      </c>
      <c r="O4145">
        <v>1.0640000000000001</v>
      </c>
      <c r="P4145">
        <v>1.0529999999999999</v>
      </c>
      <c r="Q4145">
        <v>1.042</v>
      </c>
      <c r="R4145">
        <v>0.66500000000000004</v>
      </c>
      <c r="S4145">
        <v>0.30599999999999999</v>
      </c>
    </row>
    <row r="4146" spans="1:19" x14ac:dyDescent="0.3">
      <c r="A4146">
        <v>600</v>
      </c>
      <c r="B4146">
        <v>-0.42299999999999999</v>
      </c>
      <c r="C4146">
        <v>-1.423</v>
      </c>
      <c r="D4146">
        <v>-2.4180000000000001</v>
      </c>
      <c r="E4146">
        <v>-3.0859999999999999</v>
      </c>
      <c r="F4146">
        <v>-3.17</v>
      </c>
      <c r="G4146">
        <v>2.5</v>
      </c>
      <c r="H4146">
        <v>0.01</v>
      </c>
      <c r="I4146">
        <v>2.7629999999999999</v>
      </c>
      <c r="J4146">
        <v>-0.41499999999999998</v>
      </c>
      <c r="K4146">
        <v>-1.423</v>
      </c>
      <c r="L4146">
        <v>-2.4169999999999998</v>
      </c>
      <c r="M4146">
        <v>-3.0950000000000002</v>
      </c>
      <c r="N4146">
        <v>-3.2</v>
      </c>
      <c r="O4146">
        <v>1.0649999999999999</v>
      </c>
      <c r="P4146">
        <v>1.054</v>
      </c>
      <c r="Q4146">
        <v>1.042</v>
      </c>
      <c r="R4146">
        <v>0.67</v>
      </c>
      <c r="S4146">
        <v>0.308</v>
      </c>
    </row>
    <row r="4148" spans="1:19" x14ac:dyDescent="0.3">
      <c r="A4148" t="s">
        <v>0</v>
      </c>
      <c r="B4148" t="s">
        <v>320</v>
      </c>
    </row>
    <row r="4149" spans="1:19" x14ac:dyDescent="0.3">
      <c r="A4149">
        <v>0</v>
      </c>
      <c r="B4149">
        <v>-0.42299999999999999</v>
      </c>
      <c r="C4149">
        <v>-1.423</v>
      </c>
      <c r="D4149">
        <v>-2.4180000000000001</v>
      </c>
      <c r="E4149">
        <v>-3.0859999999999999</v>
      </c>
      <c r="F4149">
        <v>-3.17</v>
      </c>
      <c r="G4149">
        <v>2.5</v>
      </c>
      <c r="H4149">
        <v>0.01</v>
      </c>
      <c r="I4149">
        <v>2.5259999999999998</v>
      </c>
      <c r="J4149">
        <v>-0.42299999999999999</v>
      </c>
      <c r="K4149">
        <v>-1.423</v>
      </c>
      <c r="L4149">
        <v>-2.4180000000000001</v>
      </c>
      <c r="M4149">
        <v>-3.0859999999999999</v>
      </c>
      <c r="N4149">
        <v>-3.17</v>
      </c>
      <c r="O4149">
        <v>1.0389999999999999</v>
      </c>
      <c r="P4149">
        <v>1.0389999999999999</v>
      </c>
      <c r="Q4149">
        <v>1.03</v>
      </c>
      <c r="R4149">
        <v>0.64</v>
      </c>
      <c r="S4149">
        <v>0.25800000000000001</v>
      </c>
    </row>
    <row r="4150" spans="1:19" x14ac:dyDescent="0.3">
      <c r="A4150">
        <v>60</v>
      </c>
      <c r="B4150">
        <v>-0.42299999999999999</v>
      </c>
      <c r="C4150">
        <v>-1.423</v>
      </c>
      <c r="D4150">
        <v>-2.4180000000000001</v>
      </c>
      <c r="E4150">
        <v>-3.0859999999999999</v>
      </c>
      <c r="F4150">
        <v>-3.17</v>
      </c>
      <c r="G4150">
        <v>2.5</v>
      </c>
      <c r="H4150">
        <v>0.01</v>
      </c>
      <c r="I4150">
        <v>2.5259999999999998</v>
      </c>
      <c r="J4150">
        <v>-0.42499999999999999</v>
      </c>
      <c r="K4150">
        <v>-1.423</v>
      </c>
      <c r="L4150">
        <v>-2.4180000000000001</v>
      </c>
      <c r="M4150">
        <v>-3.0859999999999999</v>
      </c>
      <c r="N4150">
        <v>-3.17</v>
      </c>
      <c r="O4150">
        <v>1.0449999999999999</v>
      </c>
      <c r="P4150">
        <v>1.0489999999999999</v>
      </c>
      <c r="Q4150">
        <v>1.0389999999999999</v>
      </c>
      <c r="R4150">
        <v>0.64300000000000002</v>
      </c>
      <c r="S4150">
        <v>0.25900000000000001</v>
      </c>
    </row>
    <row r="4151" spans="1:19" x14ac:dyDescent="0.3">
      <c r="A4151">
        <v>120</v>
      </c>
      <c r="B4151">
        <v>-0.42299999999999999</v>
      </c>
      <c r="C4151">
        <v>-1.423</v>
      </c>
      <c r="D4151">
        <v>-2.4180000000000001</v>
      </c>
      <c r="E4151">
        <v>-3.0859999999999999</v>
      </c>
      <c r="F4151">
        <v>-3.17</v>
      </c>
      <c r="G4151">
        <v>2.5</v>
      </c>
      <c r="H4151">
        <v>0.01</v>
      </c>
      <c r="I4151">
        <v>2.5259999999999998</v>
      </c>
      <c r="J4151">
        <v>-0.42499999999999999</v>
      </c>
      <c r="K4151">
        <v>-1.423</v>
      </c>
      <c r="L4151">
        <v>-2.4180000000000001</v>
      </c>
      <c r="M4151">
        <v>-3.085</v>
      </c>
      <c r="N4151">
        <v>-3.17</v>
      </c>
      <c r="O4151">
        <v>1.05</v>
      </c>
      <c r="P4151">
        <v>1.0509999999999999</v>
      </c>
      <c r="Q4151">
        <v>1.0409999999999999</v>
      </c>
      <c r="R4151">
        <v>0.64500000000000002</v>
      </c>
      <c r="S4151">
        <v>0.26</v>
      </c>
    </row>
    <row r="4152" spans="1:19" x14ac:dyDescent="0.3">
      <c r="A4152">
        <v>180</v>
      </c>
      <c r="B4152">
        <v>-0.42299999999999999</v>
      </c>
      <c r="C4152">
        <v>-1.423</v>
      </c>
      <c r="D4152">
        <v>-2.4180000000000001</v>
      </c>
      <c r="E4152">
        <v>-3.0859999999999999</v>
      </c>
      <c r="F4152">
        <v>-3.17</v>
      </c>
      <c r="G4152">
        <v>2.5</v>
      </c>
      <c r="H4152">
        <v>0.01</v>
      </c>
      <c r="I4152">
        <v>2.5259999999999998</v>
      </c>
      <c r="J4152">
        <v>-0.42499999999999999</v>
      </c>
      <c r="K4152">
        <v>-1.423</v>
      </c>
      <c r="L4152">
        <v>-2.4169999999999998</v>
      </c>
      <c r="M4152">
        <v>-3.085</v>
      </c>
      <c r="N4152">
        <v>-3.17</v>
      </c>
      <c r="O4152">
        <v>1.0529999999999999</v>
      </c>
      <c r="P4152">
        <v>1.054</v>
      </c>
      <c r="Q4152">
        <v>1.0409999999999999</v>
      </c>
      <c r="R4152">
        <v>0.64600000000000002</v>
      </c>
      <c r="S4152">
        <v>0.26</v>
      </c>
    </row>
    <row r="4153" spans="1:19" x14ac:dyDescent="0.3">
      <c r="A4153">
        <v>240</v>
      </c>
      <c r="B4153">
        <v>-0.42299999999999999</v>
      </c>
      <c r="C4153">
        <v>-1.423</v>
      </c>
      <c r="D4153">
        <v>-2.4180000000000001</v>
      </c>
      <c r="E4153">
        <v>-3.0859999999999999</v>
      </c>
      <c r="F4153">
        <v>-3.17</v>
      </c>
      <c r="G4153">
        <v>2.5</v>
      </c>
      <c r="H4153">
        <v>0.01</v>
      </c>
      <c r="I4153">
        <v>2.5259999999999998</v>
      </c>
      <c r="J4153">
        <v>-0.42399999999999999</v>
      </c>
      <c r="K4153">
        <v>-1.423</v>
      </c>
      <c r="L4153">
        <v>-2.4169999999999998</v>
      </c>
      <c r="M4153">
        <v>-3.085</v>
      </c>
      <c r="N4153">
        <v>-3.17</v>
      </c>
      <c r="O4153">
        <v>1.056</v>
      </c>
      <c r="P4153">
        <v>1.054</v>
      </c>
      <c r="Q4153">
        <v>1.0409999999999999</v>
      </c>
      <c r="R4153">
        <v>0.64600000000000002</v>
      </c>
      <c r="S4153">
        <v>0.26</v>
      </c>
    </row>
    <row r="4154" spans="1:19" x14ac:dyDescent="0.3">
      <c r="A4154">
        <v>300</v>
      </c>
      <c r="B4154">
        <v>-0.42299999999999999</v>
      </c>
      <c r="C4154">
        <v>-1.423</v>
      </c>
      <c r="D4154">
        <v>-2.4180000000000001</v>
      </c>
      <c r="E4154">
        <v>-3.0859999999999999</v>
      </c>
      <c r="F4154">
        <v>-3.17</v>
      </c>
      <c r="G4154">
        <v>2.5</v>
      </c>
      <c r="H4154">
        <v>0.01</v>
      </c>
      <c r="I4154">
        <v>2.5259999999999998</v>
      </c>
      <c r="J4154">
        <v>-0.42199999999999999</v>
      </c>
      <c r="K4154">
        <v>-1.423</v>
      </c>
      <c r="L4154">
        <v>-2.4169999999999998</v>
      </c>
      <c r="M4154">
        <v>-3.085</v>
      </c>
      <c r="N4154">
        <v>-3.17</v>
      </c>
      <c r="O4154">
        <v>1.0580000000000001</v>
      </c>
      <c r="P4154">
        <v>1.0529999999999999</v>
      </c>
      <c r="Q4154">
        <v>1.0409999999999999</v>
      </c>
      <c r="R4154">
        <v>0.64700000000000002</v>
      </c>
      <c r="S4154">
        <v>0.26100000000000001</v>
      </c>
    </row>
    <row r="4155" spans="1:19" x14ac:dyDescent="0.3">
      <c r="A4155">
        <v>360</v>
      </c>
      <c r="B4155">
        <v>-0.42299999999999999</v>
      </c>
      <c r="C4155">
        <v>-1.423</v>
      </c>
      <c r="D4155">
        <v>-2.4180000000000001</v>
      </c>
      <c r="E4155">
        <v>-3.0859999999999999</v>
      </c>
      <c r="F4155">
        <v>-3.17</v>
      </c>
      <c r="G4155">
        <v>2.5</v>
      </c>
      <c r="H4155">
        <v>0.01</v>
      </c>
      <c r="I4155">
        <v>2.5259999999999998</v>
      </c>
      <c r="J4155">
        <v>-0.42099999999999999</v>
      </c>
      <c r="K4155">
        <v>-1.4239999999999999</v>
      </c>
      <c r="L4155">
        <v>-2.4169999999999998</v>
      </c>
      <c r="M4155">
        <v>-3.085</v>
      </c>
      <c r="N4155">
        <v>-3.17</v>
      </c>
      <c r="O4155">
        <v>1.06</v>
      </c>
      <c r="P4155">
        <v>1.0529999999999999</v>
      </c>
      <c r="Q4155">
        <v>1.042</v>
      </c>
      <c r="R4155">
        <v>0.64700000000000002</v>
      </c>
      <c r="S4155">
        <v>0.26200000000000001</v>
      </c>
    </row>
    <row r="4156" spans="1:19" x14ac:dyDescent="0.3">
      <c r="A4156">
        <v>420</v>
      </c>
      <c r="B4156">
        <v>-0.42299999999999999</v>
      </c>
      <c r="C4156">
        <v>-1.423</v>
      </c>
      <c r="D4156">
        <v>-2.4180000000000001</v>
      </c>
      <c r="E4156">
        <v>-3.0859999999999999</v>
      </c>
      <c r="F4156">
        <v>-3.17</v>
      </c>
      <c r="G4156">
        <v>2.5</v>
      </c>
      <c r="H4156">
        <v>0.01</v>
      </c>
      <c r="I4156">
        <v>2.5259999999999998</v>
      </c>
      <c r="J4156">
        <v>-0.42</v>
      </c>
      <c r="K4156">
        <v>-1.4239999999999999</v>
      </c>
      <c r="L4156">
        <v>-2.4169999999999998</v>
      </c>
      <c r="M4156">
        <v>-3.085</v>
      </c>
      <c r="N4156">
        <v>-3.17</v>
      </c>
      <c r="O4156">
        <v>1.0609999999999999</v>
      </c>
      <c r="P4156">
        <v>1.0529999999999999</v>
      </c>
      <c r="Q4156">
        <v>1.0409999999999999</v>
      </c>
      <c r="R4156">
        <v>0.64800000000000002</v>
      </c>
      <c r="S4156">
        <v>0.26200000000000001</v>
      </c>
    </row>
    <row r="4157" spans="1:19" x14ac:dyDescent="0.3">
      <c r="A4157">
        <v>480</v>
      </c>
      <c r="B4157">
        <v>-0.42299999999999999</v>
      </c>
      <c r="C4157">
        <v>-1.423</v>
      </c>
      <c r="D4157">
        <v>-2.4180000000000001</v>
      </c>
      <c r="E4157">
        <v>-3.0859999999999999</v>
      </c>
      <c r="F4157">
        <v>-3.17</v>
      </c>
      <c r="G4157">
        <v>2.5</v>
      </c>
      <c r="H4157">
        <v>0.01</v>
      </c>
      <c r="I4157">
        <v>2.5259999999999998</v>
      </c>
      <c r="J4157">
        <v>-0.41799999999999998</v>
      </c>
      <c r="K4157">
        <v>-1.4239999999999999</v>
      </c>
      <c r="L4157">
        <v>-2.4169999999999998</v>
      </c>
      <c r="M4157">
        <v>-3.085</v>
      </c>
      <c r="N4157">
        <v>-3.17</v>
      </c>
      <c r="O4157">
        <v>1.0629999999999999</v>
      </c>
      <c r="P4157">
        <v>1.0529999999999999</v>
      </c>
      <c r="Q4157">
        <v>1.042</v>
      </c>
      <c r="R4157">
        <v>0.64800000000000002</v>
      </c>
      <c r="S4157">
        <v>0.26200000000000001</v>
      </c>
    </row>
    <row r="4158" spans="1:19" x14ac:dyDescent="0.3">
      <c r="A4158">
        <v>540</v>
      </c>
      <c r="B4158">
        <v>-0.42299999999999999</v>
      </c>
      <c r="C4158">
        <v>-1.423</v>
      </c>
      <c r="D4158">
        <v>-2.4180000000000001</v>
      </c>
      <c r="E4158">
        <v>-3.0859999999999999</v>
      </c>
      <c r="F4158">
        <v>-3.17</v>
      </c>
      <c r="G4158">
        <v>2.5</v>
      </c>
      <c r="H4158">
        <v>0.01</v>
      </c>
      <c r="I4158">
        <v>2.5259999999999998</v>
      </c>
      <c r="J4158">
        <v>-0.41599999999999998</v>
      </c>
      <c r="K4158">
        <v>-1.4239999999999999</v>
      </c>
      <c r="L4158">
        <v>-2.4169999999999998</v>
      </c>
      <c r="M4158">
        <v>-3.085</v>
      </c>
      <c r="N4158">
        <v>-3.17</v>
      </c>
      <c r="O4158">
        <v>1.0640000000000001</v>
      </c>
      <c r="P4158">
        <v>1.0529999999999999</v>
      </c>
      <c r="Q4158">
        <v>1.042</v>
      </c>
      <c r="R4158">
        <v>0.64800000000000002</v>
      </c>
      <c r="S4158">
        <v>0.26200000000000001</v>
      </c>
    </row>
    <row r="4159" spans="1:19" x14ac:dyDescent="0.3">
      <c r="A4159">
        <v>600</v>
      </c>
      <c r="B4159">
        <v>-0.42299999999999999</v>
      </c>
      <c r="C4159">
        <v>-1.423</v>
      </c>
      <c r="D4159">
        <v>-2.4180000000000001</v>
      </c>
      <c r="E4159">
        <v>-3.0859999999999999</v>
      </c>
      <c r="F4159">
        <v>-3.17</v>
      </c>
      <c r="G4159">
        <v>2.5</v>
      </c>
      <c r="H4159">
        <v>0.01</v>
      </c>
      <c r="I4159">
        <v>2.5259999999999998</v>
      </c>
      <c r="J4159">
        <v>-0.41499999999999998</v>
      </c>
      <c r="K4159">
        <v>-1.423</v>
      </c>
      <c r="L4159">
        <v>-2.4169999999999998</v>
      </c>
      <c r="M4159">
        <v>-3.085</v>
      </c>
      <c r="N4159">
        <v>-3.17</v>
      </c>
      <c r="O4159">
        <v>1.0649999999999999</v>
      </c>
      <c r="P4159">
        <v>1.054</v>
      </c>
      <c r="Q4159">
        <v>1.0409999999999999</v>
      </c>
      <c r="R4159">
        <v>0.64800000000000002</v>
      </c>
      <c r="S4159">
        <v>0.26200000000000001</v>
      </c>
    </row>
    <row r="4161" spans="1:19" x14ac:dyDescent="0.3">
      <c r="A4161" t="s">
        <v>0</v>
      </c>
      <c r="B4161" t="s">
        <v>321</v>
      </c>
    </row>
    <row r="4162" spans="1:19" x14ac:dyDescent="0.3">
      <c r="A4162">
        <v>0</v>
      </c>
      <c r="B4162">
        <v>-0.42299999999999999</v>
      </c>
      <c r="C4162">
        <v>-1.423</v>
      </c>
      <c r="D4162">
        <v>-2.4180000000000001</v>
      </c>
      <c r="E4162">
        <v>-3.0859999999999999</v>
      </c>
      <c r="F4162">
        <v>-3.17</v>
      </c>
      <c r="G4162">
        <v>2.5</v>
      </c>
      <c r="H4162">
        <v>0.01</v>
      </c>
      <c r="I4162">
        <v>2.2810000000000001</v>
      </c>
      <c r="J4162">
        <v>-0.42299999999999999</v>
      </c>
      <c r="K4162">
        <v>-1.423</v>
      </c>
      <c r="L4162">
        <v>-2.4180000000000001</v>
      </c>
      <c r="M4162">
        <v>-3.0859999999999999</v>
      </c>
      <c r="N4162">
        <v>-3.17</v>
      </c>
      <c r="O4162">
        <v>1.0389999999999999</v>
      </c>
      <c r="P4162">
        <v>1.0389999999999999</v>
      </c>
      <c r="Q4162">
        <v>1.03</v>
      </c>
      <c r="R4162">
        <v>0.64</v>
      </c>
      <c r="S4162">
        <v>0.25800000000000001</v>
      </c>
    </row>
    <row r="4163" spans="1:19" x14ac:dyDescent="0.3">
      <c r="A4163">
        <v>60</v>
      </c>
      <c r="B4163">
        <v>-0.42299999999999999</v>
      </c>
      <c r="C4163">
        <v>-1.423</v>
      </c>
      <c r="D4163">
        <v>-2.4180000000000001</v>
      </c>
      <c r="E4163">
        <v>-3.0859999999999999</v>
      </c>
      <c r="F4163">
        <v>-3.17</v>
      </c>
      <c r="G4163">
        <v>2.5</v>
      </c>
      <c r="H4163">
        <v>0.01</v>
      </c>
      <c r="I4163">
        <v>2.2810000000000001</v>
      </c>
      <c r="J4163">
        <v>-0.42499999999999999</v>
      </c>
      <c r="K4163">
        <v>-1.423</v>
      </c>
      <c r="L4163">
        <v>-2.4180000000000001</v>
      </c>
      <c r="M4163">
        <v>-3.0859999999999999</v>
      </c>
      <c r="N4163">
        <v>-3.1669999999999998</v>
      </c>
      <c r="O4163">
        <v>1.0449999999999999</v>
      </c>
      <c r="P4163">
        <v>1.048</v>
      </c>
      <c r="Q4163">
        <v>1.0389999999999999</v>
      </c>
      <c r="R4163">
        <v>0.64400000000000002</v>
      </c>
      <c r="S4163">
        <v>0.251</v>
      </c>
    </row>
    <row r="4164" spans="1:19" x14ac:dyDescent="0.3">
      <c r="A4164">
        <v>120</v>
      </c>
      <c r="B4164">
        <v>-0.42299999999999999</v>
      </c>
      <c r="C4164">
        <v>-1.423</v>
      </c>
      <c r="D4164">
        <v>-2.4180000000000001</v>
      </c>
      <c r="E4164">
        <v>-3.0859999999999999</v>
      </c>
      <c r="F4164">
        <v>-3.17</v>
      </c>
      <c r="G4164">
        <v>2.5</v>
      </c>
      <c r="H4164">
        <v>0.01</v>
      </c>
      <c r="I4164">
        <v>2.2810000000000001</v>
      </c>
      <c r="J4164">
        <v>-0.42499999999999999</v>
      </c>
      <c r="K4164">
        <v>-1.423</v>
      </c>
      <c r="L4164">
        <v>-2.4180000000000001</v>
      </c>
      <c r="M4164">
        <v>-3.085</v>
      </c>
      <c r="N4164">
        <v>-3.1640000000000001</v>
      </c>
      <c r="O4164">
        <v>1.05</v>
      </c>
      <c r="P4164">
        <v>1.0509999999999999</v>
      </c>
      <c r="Q4164">
        <v>1.04</v>
      </c>
      <c r="R4164">
        <v>0.64400000000000002</v>
      </c>
      <c r="S4164">
        <v>0.245</v>
      </c>
    </row>
    <row r="4165" spans="1:19" x14ac:dyDescent="0.3">
      <c r="A4165">
        <v>180</v>
      </c>
      <c r="B4165">
        <v>-0.42299999999999999</v>
      </c>
      <c r="C4165">
        <v>-1.423</v>
      </c>
      <c r="D4165">
        <v>-2.4180000000000001</v>
      </c>
      <c r="E4165">
        <v>-3.0859999999999999</v>
      </c>
      <c r="F4165">
        <v>-3.17</v>
      </c>
      <c r="G4165">
        <v>2.5</v>
      </c>
      <c r="H4165">
        <v>0.01</v>
      </c>
      <c r="I4165">
        <v>2.2810000000000001</v>
      </c>
      <c r="J4165">
        <v>-0.42499999999999999</v>
      </c>
      <c r="K4165">
        <v>-1.423</v>
      </c>
      <c r="L4165">
        <v>-2.4180000000000001</v>
      </c>
      <c r="M4165">
        <v>-3.085</v>
      </c>
      <c r="N4165">
        <v>-3.161</v>
      </c>
      <c r="O4165">
        <v>1.0529999999999999</v>
      </c>
      <c r="P4165">
        <v>1.054</v>
      </c>
      <c r="Q4165">
        <v>1.042</v>
      </c>
      <c r="R4165">
        <v>0.64500000000000002</v>
      </c>
      <c r="S4165">
        <v>0.23899999999999999</v>
      </c>
    </row>
    <row r="4166" spans="1:19" x14ac:dyDescent="0.3">
      <c r="A4166">
        <v>240</v>
      </c>
      <c r="B4166">
        <v>-0.42299999999999999</v>
      </c>
      <c r="C4166">
        <v>-1.423</v>
      </c>
      <c r="D4166">
        <v>-2.4180000000000001</v>
      </c>
      <c r="E4166">
        <v>-3.0859999999999999</v>
      </c>
      <c r="F4166">
        <v>-3.17</v>
      </c>
      <c r="G4166">
        <v>2.5</v>
      </c>
      <c r="H4166">
        <v>0.01</v>
      </c>
      <c r="I4166">
        <v>2.2810000000000001</v>
      </c>
      <c r="J4166">
        <v>-0.42399999999999999</v>
      </c>
      <c r="K4166">
        <v>-1.423</v>
      </c>
      <c r="L4166">
        <v>-2.4169999999999998</v>
      </c>
      <c r="M4166">
        <v>-3.0859999999999999</v>
      </c>
      <c r="N4166">
        <v>-3.1579999999999999</v>
      </c>
      <c r="O4166">
        <v>1.056</v>
      </c>
      <c r="P4166">
        <v>1.054</v>
      </c>
      <c r="Q4166">
        <v>1.042</v>
      </c>
      <c r="R4166">
        <v>0.64900000000000002</v>
      </c>
      <c r="S4166">
        <v>0.23300000000000001</v>
      </c>
    </row>
    <row r="4167" spans="1:19" x14ac:dyDescent="0.3">
      <c r="A4167">
        <v>300</v>
      </c>
      <c r="B4167">
        <v>-0.42299999999999999</v>
      </c>
      <c r="C4167">
        <v>-1.423</v>
      </c>
      <c r="D4167">
        <v>-2.4180000000000001</v>
      </c>
      <c r="E4167">
        <v>-3.0859999999999999</v>
      </c>
      <c r="F4167">
        <v>-3.17</v>
      </c>
      <c r="G4167">
        <v>2.5</v>
      </c>
      <c r="H4167">
        <v>0.01</v>
      </c>
      <c r="I4167">
        <v>2.2810000000000001</v>
      </c>
      <c r="J4167">
        <v>-0.42199999999999999</v>
      </c>
      <c r="K4167">
        <v>-1.423</v>
      </c>
      <c r="L4167">
        <v>-2.4169999999999998</v>
      </c>
      <c r="M4167">
        <v>-3.0859999999999999</v>
      </c>
      <c r="N4167">
        <v>-3.1549999999999998</v>
      </c>
      <c r="O4167">
        <v>1.0580000000000001</v>
      </c>
      <c r="P4167">
        <v>1.0529999999999999</v>
      </c>
      <c r="Q4167">
        <v>1.04</v>
      </c>
      <c r="R4167">
        <v>0.64800000000000002</v>
      </c>
      <c r="S4167">
        <v>0.22900000000000001</v>
      </c>
    </row>
    <row r="4168" spans="1:19" x14ac:dyDescent="0.3">
      <c r="A4168">
        <v>360</v>
      </c>
      <c r="B4168">
        <v>-0.42299999999999999</v>
      </c>
      <c r="C4168">
        <v>-1.423</v>
      </c>
      <c r="D4168">
        <v>-2.4180000000000001</v>
      </c>
      <c r="E4168">
        <v>-3.0859999999999999</v>
      </c>
      <c r="F4168">
        <v>-3.17</v>
      </c>
      <c r="G4168">
        <v>2.5</v>
      </c>
      <c r="H4168">
        <v>0.01</v>
      </c>
      <c r="I4168">
        <v>2.2810000000000001</v>
      </c>
      <c r="J4168">
        <v>-0.42099999999999999</v>
      </c>
      <c r="K4168">
        <v>-1.4239999999999999</v>
      </c>
      <c r="L4168">
        <v>-2.4169999999999998</v>
      </c>
      <c r="M4168">
        <v>-3.085</v>
      </c>
      <c r="N4168">
        <v>-3.1520000000000001</v>
      </c>
      <c r="O4168">
        <v>1.06</v>
      </c>
      <c r="P4168">
        <v>1.0529999999999999</v>
      </c>
      <c r="Q4168">
        <v>1.042</v>
      </c>
      <c r="R4168">
        <v>0.64500000000000002</v>
      </c>
      <c r="S4168">
        <v>0.22600000000000001</v>
      </c>
    </row>
    <row r="4169" spans="1:19" x14ac:dyDescent="0.3">
      <c r="A4169">
        <v>420</v>
      </c>
      <c r="B4169">
        <v>-0.42299999999999999</v>
      </c>
      <c r="C4169">
        <v>-1.423</v>
      </c>
      <c r="D4169">
        <v>-2.4180000000000001</v>
      </c>
      <c r="E4169">
        <v>-3.0859999999999999</v>
      </c>
      <c r="F4169">
        <v>-3.17</v>
      </c>
      <c r="G4169">
        <v>2.5</v>
      </c>
      <c r="H4169">
        <v>0.01</v>
      </c>
      <c r="I4169">
        <v>2.2810000000000001</v>
      </c>
      <c r="J4169">
        <v>-0.42</v>
      </c>
      <c r="K4169">
        <v>-1.4239999999999999</v>
      </c>
      <c r="L4169">
        <v>-2.4169999999999998</v>
      </c>
      <c r="M4169">
        <v>-3.0830000000000002</v>
      </c>
      <c r="N4169">
        <v>-3.149</v>
      </c>
      <c r="O4169">
        <v>1.0609999999999999</v>
      </c>
      <c r="P4169">
        <v>1.0529999999999999</v>
      </c>
      <c r="Q4169">
        <v>1.042</v>
      </c>
      <c r="R4169">
        <v>0.64100000000000001</v>
      </c>
      <c r="S4169">
        <v>0.223</v>
      </c>
    </row>
    <row r="4170" spans="1:19" x14ac:dyDescent="0.3">
      <c r="A4170">
        <v>480</v>
      </c>
      <c r="B4170">
        <v>-0.42299999999999999</v>
      </c>
      <c r="C4170">
        <v>-1.423</v>
      </c>
      <c r="D4170">
        <v>-2.4180000000000001</v>
      </c>
      <c r="E4170">
        <v>-3.0859999999999999</v>
      </c>
      <c r="F4170">
        <v>-3.17</v>
      </c>
      <c r="G4170">
        <v>2.5</v>
      </c>
      <c r="H4170">
        <v>0.01</v>
      </c>
      <c r="I4170">
        <v>2.2810000000000001</v>
      </c>
      <c r="J4170">
        <v>-0.41799999999999998</v>
      </c>
      <c r="K4170">
        <v>-1.4239999999999999</v>
      </c>
      <c r="L4170">
        <v>-2.4169999999999998</v>
      </c>
      <c r="M4170">
        <v>-3.081</v>
      </c>
      <c r="N4170">
        <v>-3.1459999999999999</v>
      </c>
      <c r="O4170">
        <v>1.0629999999999999</v>
      </c>
      <c r="P4170">
        <v>1.0529999999999999</v>
      </c>
      <c r="Q4170">
        <v>1.042</v>
      </c>
      <c r="R4170">
        <v>0.63400000000000001</v>
      </c>
      <c r="S4170">
        <v>0.221</v>
      </c>
    </row>
    <row r="4171" spans="1:19" x14ac:dyDescent="0.3">
      <c r="A4171">
        <v>540</v>
      </c>
      <c r="B4171">
        <v>-0.42299999999999999</v>
      </c>
      <c r="C4171">
        <v>-1.423</v>
      </c>
      <c r="D4171">
        <v>-2.4180000000000001</v>
      </c>
      <c r="E4171">
        <v>-3.0859999999999999</v>
      </c>
      <c r="F4171">
        <v>-3.17</v>
      </c>
      <c r="G4171">
        <v>2.5</v>
      </c>
      <c r="H4171">
        <v>0.01</v>
      </c>
      <c r="I4171">
        <v>2.2810000000000001</v>
      </c>
      <c r="J4171">
        <v>-0.41599999999999998</v>
      </c>
      <c r="K4171">
        <v>-1.4239999999999999</v>
      </c>
      <c r="L4171">
        <v>-2.4169999999999998</v>
      </c>
      <c r="M4171">
        <v>-3.0779999999999998</v>
      </c>
      <c r="N4171">
        <v>-3.1429999999999998</v>
      </c>
      <c r="O4171">
        <v>1.0640000000000001</v>
      </c>
      <c r="P4171">
        <v>1.0529999999999999</v>
      </c>
      <c r="Q4171">
        <v>1.042</v>
      </c>
      <c r="R4171">
        <v>0.629</v>
      </c>
      <c r="S4171">
        <v>0.219</v>
      </c>
    </row>
    <row r="4172" spans="1:19" x14ac:dyDescent="0.3">
      <c r="A4172">
        <v>600</v>
      </c>
      <c r="B4172">
        <v>-0.42299999999999999</v>
      </c>
      <c r="C4172">
        <v>-1.423</v>
      </c>
      <c r="D4172">
        <v>-2.4180000000000001</v>
      </c>
      <c r="E4172">
        <v>-3.0859999999999999</v>
      </c>
      <c r="F4172">
        <v>-3.17</v>
      </c>
      <c r="G4172">
        <v>2.5</v>
      </c>
      <c r="H4172">
        <v>0.01</v>
      </c>
      <c r="I4172">
        <v>2.2810000000000001</v>
      </c>
      <c r="J4172">
        <v>-0.41499999999999998</v>
      </c>
      <c r="K4172">
        <v>-1.4239999999999999</v>
      </c>
      <c r="L4172">
        <v>-2.4159999999999999</v>
      </c>
      <c r="M4172">
        <v>-3.0760000000000001</v>
      </c>
      <c r="N4172">
        <v>-3.14</v>
      </c>
      <c r="O4172">
        <v>1.0649999999999999</v>
      </c>
      <c r="P4172">
        <v>1.0549999999999999</v>
      </c>
      <c r="Q4172">
        <v>1.0409999999999999</v>
      </c>
      <c r="R4172">
        <v>0.624</v>
      </c>
      <c r="S4172">
        <v>0.217</v>
      </c>
    </row>
    <row r="4174" spans="1:19" x14ac:dyDescent="0.3">
      <c r="A4174" t="s">
        <v>0</v>
      </c>
      <c r="B4174" t="s">
        <v>322</v>
      </c>
    </row>
    <row r="4175" spans="1:19" x14ac:dyDescent="0.3">
      <c r="A4175">
        <v>0</v>
      </c>
      <c r="B4175">
        <v>-0.42299999999999999</v>
      </c>
      <c r="C4175">
        <v>-1.423</v>
      </c>
      <c r="D4175">
        <v>-2.4180000000000001</v>
      </c>
      <c r="E4175">
        <v>-3.0779999999999998</v>
      </c>
      <c r="F4175">
        <v>-3.16</v>
      </c>
      <c r="G4175">
        <v>2.5</v>
      </c>
      <c r="H4175">
        <v>0.01</v>
      </c>
      <c r="I4175">
        <v>2.766</v>
      </c>
      <c r="J4175">
        <v>-0.42299999999999999</v>
      </c>
      <c r="K4175">
        <v>-1.423</v>
      </c>
      <c r="L4175">
        <v>-2.4180000000000001</v>
      </c>
      <c r="M4175">
        <v>-3.0779999999999998</v>
      </c>
      <c r="N4175">
        <v>-3.16</v>
      </c>
      <c r="O4175">
        <v>1.0389999999999999</v>
      </c>
      <c r="P4175">
        <v>1.0389999999999999</v>
      </c>
      <c r="Q4175">
        <v>1.0289999999999999</v>
      </c>
      <c r="R4175">
        <v>0.63400000000000001</v>
      </c>
      <c r="S4175">
        <v>0.25600000000000001</v>
      </c>
    </row>
    <row r="4176" spans="1:19" x14ac:dyDescent="0.3">
      <c r="A4176">
        <v>60</v>
      </c>
      <c r="B4176">
        <v>-0.42299999999999999</v>
      </c>
      <c r="C4176">
        <v>-1.423</v>
      </c>
      <c r="D4176">
        <v>-2.4180000000000001</v>
      </c>
      <c r="E4176">
        <v>-3.0779999999999998</v>
      </c>
      <c r="F4176">
        <v>-3.16</v>
      </c>
      <c r="G4176">
        <v>2.5</v>
      </c>
      <c r="H4176">
        <v>0.01</v>
      </c>
      <c r="I4176">
        <v>2.766</v>
      </c>
      <c r="J4176">
        <v>-0.42499999999999999</v>
      </c>
      <c r="K4176">
        <v>-1.423</v>
      </c>
      <c r="L4176">
        <v>-2.4180000000000001</v>
      </c>
      <c r="M4176">
        <v>-3.0779999999999998</v>
      </c>
      <c r="N4176">
        <v>-3.1629999999999998</v>
      </c>
      <c r="O4176">
        <v>1.0449999999999999</v>
      </c>
      <c r="P4176">
        <v>1.05</v>
      </c>
      <c r="Q4176">
        <v>1.0389999999999999</v>
      </c>
      <c r="R4176">
        <v>0.63600000000000001</v>
      </c>
      <c r="S4176">
        <v>0.26500000000000001</v>
      </c>
    </row>
    <row r="4177" spans="1:19" x14ac:dyDescent="0.3">
      <c r="A4177">
        <v>120</v>
      </c>
      <c r="B4177">
        <v>-0.42299999999999999</v>
      </c>
      <c r="C4177">
        <v>-1.423</v>
      </c>
      <c r="D4177">
        <v>-2.4180000000000001</v>
      </c>
      <c r="E4177">
        <v>-3.0779999999999998</v>
      </c>
      <c r="F4177">
        <v>-3.16</v>
      </c>
      <c r="G4177">
        <v>2.5</v>
      </c>
      <c r="H4177">
        <v>0.01</v>
      </c>
      <c r="I4177">
        <v>2.766</v>
      </c>
      <c r="J4177">
        <v>-0.42499999999999999</v>
      </c>
      <c r="K4177">
        <v>-1.423</v>
      </c>
      <c r="L4177">
        <v>-2.4180000000000001</v>
      </c>
      <c r="M4177">
        <v>-3.0779999999999998</v>
      </c>
      <c r="N4177">
        <v>-3.1659999999999999</v>
      </c>
      <c r="O4177">
        <v>1.05</v>
      </c>
      <c r="P4177">
        <v>1.0509999999999999</v>
      </c>
      <c r="Q4177">
        <v>1.0409999999999999</v>
      </c>
      <c r="R4177">
        <v>0.64100000000000001</v>
      </c>
      <c r="S4177">
        <v>0.27300000000000002</v>
      </c>
    </row>
    <row r="4178" spans="1:19" x14ac:dyDescent="0.3">
      <c r="A4178">
        <v>180</v>
      </c>
      <c r="B4178">
        <v>-0.42299999999999999</v>
      </c>
      <c r="C4178">
        <v>-1.423</v>
      </c>
      <c r="D4178">
        <v>-2.4180000000000001</v>
      </c>
      <c r="E4178">
        <v>-3.0779999999999998</v>
      </c>
      <c r="F4178">
        <v>-3.16</v>
      </c>
      <c r="G4178">
        <v>2.5</v>
      </c>
      <c r="H4178">
        <v>0.01</v>
      </c>
      <c r="I4178">
        <v>2.766</v>
      </c>
      <c r="J4178">
        <v>-0.42499999999999999</v>
      </c>
      <c r="K4178">
        <v>-1.423</v>
      </c>
      <c r="L4178">
        <v>-2.4169999999999998</v>
      </c>
      <c r="M4178">
        <v>-3.077</v>
      </c>
      <c r="N4178">
        <v>-3.169</v>
      </c>
      <c r="O4178">
        <v>1.0529999999999999</v>
      </c>
      <c r="P4178">
        <v>1.054</v>
      </c>
      <c r="Q4178">
        <v>1.04</v>
      </c>
      <c r="R4178">
        <v>0.64</v>
      </c>
      <c r="S4178">
        <v>0.28000000000000003</v>
      </c>
    </row>
    <row r="4179" spans="1:19" x14ac:dyDescent="0.3">
      <c r="A4179">
        <v>240</v>
      </c>
      <c r="B4179">
        <v>-0.42299999999999999</v>
      </c>
      <c r="C4179">
        <v>-1.423</v>
      </c>
      <c r="D4179">
        <v>-2.4180000000000001</v>
      </c>
      <c r="E4179">
        <v>-3.0779999999999998</v>
      </c>
      <c r="F4179">
        <v>-3.16</v>
      </c>
      <c r="G4179">
        <v>2.5</v>
      </c>
      <c r="H4179">
        <v>0.01</v>
      </c>
      <c r="I4179">
        <v>2.766</v>
      </c>
      <c r="J4179">
        <v>-0.42399999999999999</v>
      </c>
      <c r="K4179">
        <v>-1.423</v>
      </c>
      <c r="L4179">
        <v>-2.4169999999999998</v>
      </c>
      <c r="M4179">
        <v>-3.077</v>
      </c>
      <c r="N4179">
        <v>-3.1720000000000002</v>
      </c>
      <c r="O4179">
        <v>1.056</v>
      </c>
      <c r="P4179">
        <v>1.054</v>
      </c>
      <c r="Q4179">
        <v>1.0409999999999999</v>
      </c>
      <c r="R4179">
        <v>0.63800000000000001</v>
      </c>
      <c r="S4179">
        <v>0.28499999999999998</v>
      </c>
    </row>
    <row r="4180" spans="1:19" x14ac:dyDescent="0.3">
      <c r="A4180">
        <v>300</v>
      </c>
      <c r="B4180">
        <v>-0.42299999999999999</v>
      </c>
      <c r="C4180">
        <v>-1.423</v>
      </c>
      <c r="D4180">
        <v>-2.4180000000000001</v>
      </c>
      <c r="E4180">
        <v>-3.0779999999999998</v>
      </c>
      <c r="F4180">
        <v>-3.16</v>
      </c>
      <c r="G4180">
        <v>2.5</v>
      </c>
      <c r="H4180">
        <v>0.01</v>
      </c>
      <c r="I4180">
        <v>2.766</v>
      </c>
      <c r="J4180">
        <v>-0.42199999999999999</v>
      </c>
      <c r="K4180">
        <v>-1.4239999999999999</v>
      </c>
      <c r="L4180">
        <v>-2.4169999999999998</v>
      </c>
      <c r="M4180">
        <v>-3.0760000000000001</v>
      </c>
      <c r="N4180">
        <v>-3.1749999999999998</v>
      </c>
      <c r="O4180">
        <v>1.0580000000000001</v>
      </c>
      <c r="P4180">
        <v>1.0529999999999999</v>
      </c>
      <c r="Q4180">
        <v>1.0409999999999999</v>
      </c>
      <c r="R4180">
        <v>0.63800000000000001</v>
      </c>
      <c r="S4180">
        <v>0.29099999999999998</v>
      </c>
    </row>
    <row r="4181" spans="1:19" x14ac:dyDescent="0.3">
      <c r="A4181">
        <v>360</v>
      </c>
      <c r="B4181">
        <v>-0.42299999999999999</v>
      </c>
      <c r="C4181">
        <v>-1.423</v>
      </c>
      <c r="D4181">
        <v>-2.4180000000000001</v>
      </c>
      <c r="E4181">
        <v>-3.0779999999999998</v>
      </c>
      <c r="F4181">
        <v>-3.16</v>
      </c>
      <c r="G4181">
        <v>2.5</v>
      </c>
      <c r="H4181">
        <v>0.01</v>
      </c>
      <c r="I4181">
        <v>2.766</v>
      </c>
      <c r="J4181">
        <v>-0.42099999999999999</v>
      </c>
      <c r="K4181">
        <v>-1.4239999999999999</v>
      </c>
      <c r="L4181">
        <v>-2.4169999999999998</v>
      </c>
      <c r="M4181">
        <v>-3.0779999999999998</v>
      </c>
      <c r="N4181">
        <v>-3.1779999999999999</v>
      </c>
      <c r="O4181">
        <v>1.06</v>
      </c>
      <c r="P4181">
        <v>1.0529999999999999</v>
      </c>
      <c r="Q4181">
        <v>1.0409999999999999</v>
      </c>
      <c r="R4181">
        <v>0.64300000000000002</v>
      </c>
      <c r="S4181">
        <v>0.29599999999999999</v>
      </c>
    </row>
    <row r="4182" spans="1:19" x14ac:dyDescent="0.3">
      <c r="A4182">
        <v>420</v>
      </c>
      <c r="B4182">
        <v>-0.42299999999999999</v>
      </c>
      <c r="C4182">
        <v>-1.423</v>
      </c>
      <c r="D4182">
        <v>-2.4180000000000001</v>
      </c>
      <c r="E4182">
        <v>-3.0779999999999998</v>
      </c>
      <c r="F4182">
        <v>-3.16</v>
      </c>
      <c r="G4182">
        <v>2.5</v>
      </c>
      <c r="H4182">
        <v>0.01</v>
      </c>
      <c r="I4182">
        <v>2.766</v>
      </c>
      <c r="J4182">
        <v>-0.42</v>
      </c>
      <c r="K4182">
        <v>-1.4239999999999999</v>
      </c>
      <c r="L4182">
        <v>-2.4159999999999999</v>
      </c>
      <c r="M4182">
        <v>-3.08</v>
      </c>
      <c r="N4182">
        <v>-3.181</v>
      </c>
      <c r="O4182">
        <v>1.0609999999999999</v>
      </c>
      <c r="P4182">
        <v>1.0529999999999999</v>
      </c>
      <c r="Q4182">
        <v>1.04</v>
      </c>
      <c r="R4182">
        <v>0.64900000000000002</v>
      </c>
      <c r="S4182">
        <v>0.29899999999999999</v>
      </c>
    </row>
    <row r="4183" spans="1:19" x14ac:dyDescent="0.3">
      <c r="A4183">
        <v>480</v>
      </c>
      <c r="B4183">
        <v>-0.42299999999999999</v>
      </c>
      <c r="C4183">
        <v>-1.423</v>
      </c>
      <c r="D4183">
        <v>-2.4180000000000001</v>
      </c>
      <c r="E4183">
        <v>-3.0779999999999998</v>
      </c>
      <c r="F4183">
        <v>-3.16</v>
      </c>
      <c r="G4183">
        <v>2.5</v>
      </c>
      <c r="H4183">
        <v>0.01</v>
      </c>
      <c r="I4183">
        <v>2.766</v>
      </c>
      <c r="J4183">
        <v>-0.41799999999999998</v>
      </c>
      <c r="K4183">
        <v>-1.4239999999999999</v>
      </c>
      <c r="L4183">
        <v>-2.4159999999999999</v>
      </c>
      <c r="M4183">
        <v>-3.0819999999999999</v>
      </c>
      <c r="N4183">
        <v>-3.1840000000000002</v>
      </c>
      <c r="O4183">
        <v>1.0629999999999999</v>
      </c>
      <c r="P4183">
        <v>1.0529999999999999</v>
      </c>
      <c r="Q4183">
        <v>1.0409999999999999</v>
      </c>
      <c r="R4183">
        <v>0.65400000000000003</v>
      </c>
      <c r="S4183">
        <v>0.30199999999999999</v>
      </c>
    </row>
    <row r="4184" spans="1:19" x14ac:dyDescent="0.3">
      <c r="A4184">
        <v>540</v>
      </c>
      <c r="B4184">
        <v>-0.42299999999999999</v>
      </c>
      <c r="C4184">
        <v>-1.423</v>
      </c>
      <c r="D4184">
        <v>-2.4180000000000001</v>
      </c>
      <c r="E4184">
        <v>-3.0779999999999998</v>
      </c>
      <c r="F4184">
        <v>-3.16</v>
      </c>
      <c r="G4184">
        <v>2.5</v>
      </c>
      <c r="H4184">
        <v>0.01</v>
      </c>
      <c r="I4184">
        <v>2.766</v>
      </c>
      <c r="J4184">
        <v>-0.41599999999999998</v>
      </c>
      <c r="K4184">
        <v>-1.4239999999999999</v>
      </c>
      <c r="L4184">
        <v>-2.4159999999999999</v>
      </c>
      <c r="M4184">
        <v>-3.0840000000000001</v>
      </c>
      <c r="N4184">
        <v>-3.1869999999999998</v>
      </c>
      <c r="O4184">
        <v>1.0640000000000001</v>
      </c>
      <c r="P4184">
        <v>1.0529999999999999</v>
      </c>
      <c r="Q4184">
        <v>1.0409999999999999</v>
      </c>
      <c r="R4184">
        <v>0.66</v>
      </c>
      <c r="S4184">
        <v>0.30399999999999999</v>
      </c>
    </row>
    <row r="4185" spans="1:19" x14ac:dyDescent="0.3">
      <c r="A4185">
        <v>600</v>
      </c>
      <c r="B4185">
        <v>-0.42299999999999999</v>
      </c>
      <c r="C4185">
        <v>-1.423</v>
      </c>
      <c r="D4185">
        <v>-2.4180000000000001</v>
      </c>
      <c r="E4185">
        <v>-3.0779999999999998</v>
      </c>
      <c r="F4185">
        <v>-3.16</v>
      </c>
      <c r="G4185">
        <v>2.5</v>
      </c>
      <c r="H4185">
        <v>0.01</v>
      </c>
      <c r="I4185">
        <v>2.766</v>
      </c>
      <c r="J4185">
        <v>-0.41499999999999998</v>
      </c>
      <c r="K4185">
        <v>-1.423</v>
      </c>
      <c r="L4185">
        <v>-2.4159999999999999</v>
      </c>
      <c r="M4185">
        <v>-3.0870000000000002</v>
      </c>
      <c r="N4185">
        <v>-3.19</v>
      </c>
      <c r="O4185">
        <v>1.0649999999999999</v>
      </c>
      <c r="P4185">
        <v>1.054</v>
      </c>
      <c r="Q4185">
        <v>1.0409999999999999</v>
      </c>
      <c r="R4185">
        <v>0.66500000000000004</v>
      </c>
      <c r="S4185">
        <v>0.30499999999999999</v>
      </c>
    </row>
    <row r="4187" spans="1:19" x14ac:dyDescent="0.3">
      <c r="A4187" t="s">
        <v>0</v>
      </c>
      <c r="B4187" t="s">
        <v>323</v>
      </c>
    </row>
    <row r="4188" spans="1:19" x14ac:dyDescent="0.3">
      <c r="A4188">
        <v>0</v>
      </c>
      <c r="B4188">
        <v>-0.42299999999999999</v>
      </c>
      <c r="C4188">
        <v>-1.423</v>
      </c>
      <c r="D4188">
        <v>-2.4180000000000001</v>
      </c>
      <c r="E4188">
        <v>-3.0779999999999998</v>
      </c>
      <c r="F4188">
        <v>-3.16</v>
      </c>
      <c r="G4188">
        <v>2.5</v>
      </c>
      <c r="H4188">
        <v>0.01</v>
      </c>
      <c r="I4188">
        <v>2.5259999999999998</v>
      </c>
      <c r="J4188">
        <v>-0.42299999999999999</v>
      </c>
      <c r="K4188">
        <v>-1.423</v>
      </c>
      <c r="L4188">
        <v>-2.4180000000000001</v>
      </c>
      <c r="M4188">
        <v>-3.0779999999999998</v>
      </c>
      <c r="N4188">
        <v>-3.16</v>
      </c>
      <c r="O4188">
        <v>1.0389999999999999</v>
      </c>
      <c r="P4188">
        <v>1.0389999999999999</v>
      </c>
      <c r="Q4188">
        <v>1.0289999999999999</v>
      </c>
      <c r="R4188">
        <v>0.63400000000000001</v>
      </c>
      <c r="S4188">
        <v>0.25600000000000001</v>
      </c>
    </row>
    <row r="4189" spans="1:19" x14ac:dyDescent="0.3">
      <c r="A4189">
        <v>60</v>
      </c>
      <c r="B4189">
        <v>-0.42299999999999999</v>
      </c>
      <c r="C4189">
        <v>-1.423</v>
      </c>
      <c r="D4189">
        <v>-2.4180000000000001</v>
      </c>
      <c r="E4189">
        <v>-3.0779999999999998</v>
      </c>
      <c r="F4189">
        <v>-3.16</v>
      </c>
      <c r="G4189">
        <v>2.5</v>
      </c>
      <c r="H4189">
        <v>0.01</v>
      </c>
      <c r="I4189">
        <v>2.5259999999999998</v>
      </c>
      <c r="J4189">
        <v>-0.42499999999999999</v>
      </c>
      <c r="K4189">
        <v>-1.423</v>
      </c>
      <c r="L4189">
        <v>-2.4180000000000001</v>
      </c>
      <c r="M4189">
        <v>-3.0779999999999998</v>
      </c>
      <c r="N4189">
        <v>-3.16</v>
      </c>
      <c r="O4189">
        <v>1.0449999999999999</v>
      </c>
      <c r="P4189">
        <v>1.0489999999999999</v>
      </c>
      <c r="Q4189">
        <v>1.0389999999999999</v>
      </c>
      <c r="R4189">
        <v>0.63700000000000001</v>
      </c>
      <c r="S4189">
        <v>0.25700000000000001</v>
      </c>
    </row>
    <row r="4190" spans="1:19" x14ac:dyDescent="0.3">
      <c r="A4190">
        <v>120</v>
      </c>
      <c r="B4190">
        <v>-0.42299999999999999</v>
      </c>
      <c r="C4190">
        <v>-1.423</v>
      </c>
      <c r="D4190">
        <v>-2.4180000000000001</v>
      </c>
      <c r="E4190">
        <v>-3.0779999999999998</v>
      </c>
      <c r="F4190">
        <v>-3.16</v>
      </c>
      <c r="G4190">
        <v>2.5</v>
      </c>
      <c r="H4190">
        <v>0.01</v>
      </c>
      <c r="I4190">
        <v>2.5259999999999998</v>
      </c>
      <c r="J4190">
        <v>-0.42499999999999999</v>
      </c>
      <c r="K4190">
        <v>-1.423</v>
      </c>
      <c r="L4190">
        <v>-2.4169999999999998</v>
      </c>
      <c r="M4190">
        <v>-3.077</v>
      </c>
      <c r="N4190">
        <v>-3.16</v>
      </c>
      <c r="O4190">
        <v>1.05</v>
      </c>
      <c r="P4190">
        <v>1.0509999999999999</v>
      </c>
      <c r="Q4190">
        <v>1.04</v>
      </c>
      <c r="R4190">
        <v>0.63900000000000001</v>
      </c>
      <c r="S4190">
        <v>0.25800000000000001</v>
      </c>
    </row>
    <row r="4191" spans="1:19" x14ac:dyDescent="0.3">
      <c r="A4191">
        <v>180</v>
      </c>
      <c r="B4191">
        <v>-0.42299999999999999</v>
      </c>
      <c r="C4191">
        <v>-1.423</v>
      </c>
      <c r="D4191">
        <v>-2.4180000000000001</v>
      </c>
      <c r="E4191">
        <v>-3.0779999999999998</v>
      </c>
      <c r="F4191">
        <v>-3.16</v>
      </c>
      <c r="G4191">
        <v>2.5</v>
      </c>
      <c r="H4191">
        <v>0.01</v>
      </c>
      <c r="I4191">
        <v>2.5259999999999998</v>
      </c>
      <c r="J4191">
        <v>-0.42499999999999999</v>
      </c>
      <c r="K4191">
        <v>-1.423</v>
      </c>
      <c r="L4191">
        <v>-2.4169999999999998</v>
      </c>
      <c r="M4191">
        <v>-3.077</v>
      </c>
      <c r="N4191">
        <v>-3.16</v>
      </c>
      <c r="O4191">
        <v>1.0529999999999999</v>
      </c>
      <c r="P4191">
        <v>1.054</v>
      </c>
      <c r="Q4191">
        <v>1.04</v>
      </c>
      <c r="R4191">
        <v>0.64</v>
      </c>
      <c r="S4191">
        <v>0.25800000000000001</v>
      </c>
    </row>
    <row r="4192" spans="1:19" x14ac:dyDescent="0.3">
      <c r="A4192">
        <v>240</v>
      </c>
      <c r="B4192">
        <v>-0.42299999999999999</v>
      </c>
      <c r="C4192">
        <v>-1.423</v>
      </c>
      <c r="D4192">
        <v>-2.4180000000000001</v>
      </c>
      <c r="E4192">
        <v>-3.0779999999999998</v>
      </c>
      <c r="F4192">
        <v>-3.16</v>
      </c>
      <c r="G4192">
        <v>2.5</v>
      </c>
      <c r="H4192">
        <v>0.01</v>
      </c>
      <c r="I4192">
        <v>2.5259999999999998</v>
      </c>
      <c r="J4192">
        <v>-0.42399999999999999</v>
      </c>
      <c r="K4192">
        <v>-1.423</v>
      </c>
      <c r="L4192">
        <v>-2.4169999999999998</v>
      </c>
      <c r="M4192">
        <v>-3.077</v>
      </c>
      <c r="N4192">
        <v>-3.16</v>
      </c>
      <c r="O4192">
        <v>1.056</v>
      </c>
      <c r="P4192">
        <v>1.054</v>
      </c>
      <c r="Q4192">
        <v>1.0409999999999999</v>
      </c>
      <c r="R4192">
        <v>0.64</v>
      </c>
      <c r="S4192">
        <v>0.25800000000000001</v>
      </c>
    </row>
    <row r="4193" spans="1:19" x14ac:dyDescent="0.3">
      <c r="A4193">
        <v>300</v>
      </c>
      <c r="B4193">
        <v>-0.42299999999999999</v>
      </c>
      <c r="C4193">
        <v>-1.423</v>
      </c>
      <c r="D4193">
        <v>-2.4180000000000001</v>
      </c>
      <c r="E4193">
        <v>-3.0779999999999998</v>
      </c>
      <c r="F4193">
        <v>-3.16</v>
      </c>
      <c r="G4193">
        <v>2.5</v>
      </c>
      <c r="H4193">
        <v>0.01</v>
      </c>
      <c r="I4193">
        <v>2.5259999999999998</v>
      </c>
      <c r="J4193">
        <v>-0.42199999999999999</v>
      </c>
      <c r="K4193">
        <v>-1.423</v>
      </c>
      <c r="L4193">
        <v>-2.4169999999999998</v>
      </c>
      <c r="M4193">
        <v>-3.077</v>
      </c>
      <c r="N4193">
        <v>-3.16</v>
      </c>
      <c r="O4193">
        <v>1.0580000000000001</v>
      </c>
      <c r="P4193">
        <v>1.0529999999999999</v>
      </c>
      <c r="Q4193">
        <v>1.0409999999999999</v>
      </c>
      <c r="R4193">
        <v>0.64</v>
      </c>
      <c r="S4193">
        <v>0.25900000000000001</v>
      </c>
    </row>
    <row r="4194" spans="1:19" x14ac:dyDescent="0.3">
      <c r="A4194">
        <v>360</v>
      </c>
      <c r="B4194">
        <v>-0.42299999999999999</v>
      </c>
      <c r="C4194">
        <v>-1.423</v>
      </c>
      <c r="D4194">
        <v>-2.4180000000000001</v>
      </c>
      <c r="E4194">
        <v>-3.0779999999999998</v>
      </c>
      <c r="F4194">
        <v>-3.16</v>
      </c>
      <c r="G4194">
        <v>2.5</v>
      </c>
      <c r="H4194">
        <v>0.01</v>
      </c>
      <c r="I4194">
        <v>2.5259999999999998</v>
      </c>
      <c r="J4194">
        <v>-0.42099999999999999</v>
      </c>
      <c r="K4194">
        <v>-1.4239999999999999</v>
      </c>
      <c r="L4194">
        <v>-2.4169999999999998</v>
      </c>
      <c r="M4194">
        <v>-3.077</v>
      </c>
      <c r="N4194">
        <v>-3.16</v>
      </c>
      <c r="O4194">
        <v>1.06</v>
      </c>
      <c r="P4194">
        <v>1.0529999999999999</v>
      </c>
      <c r="Q4194">
        <v>1.0409999999999999</v>
      </c>
      <c r="R4194">
        <v>0.64100000000000001</v>
      </c>
      <c r="S4194">
        <v>0.26</v>
      </c>
    </row>
    <row r="4195" spans="1:19" x14ac:dyDescent="0.3">
      <c r="A4195">
        <v>420</v>
      </c>
      <c r="B4195">
        <v>-0.42299999999999999</v>
      </c>
      <c r="C4195">
        <v>-1.423</v>
      </c>
      <c r="D4195">
        <v>-2.4180000000000001</v>
      </c>
      <c r="E4195">
        <v>-3.0779999999999998</v>
      </c>
      <c r="F4195">
        <v>-3.16</v>
      </c>
      <c r="G4195">
        <v>2.5</v>
      </c>
      <c r="H4195">
        <v>0.01</v>
      </c>
      <c r="I4195">
        <v>2.5259999999999998</v>
      </c>
      <c r="J4195">
        <v>-0.42</v>
      </c>
      <c r="K4195">
        <v>-1.4239999999999999</v>
      </c>
      <c r="L4195">
        <v>-2.4159999999999999</v>
      </c>
      <c r="M4195">
        <v>-3.0779999999999998</v>
      </c>
      <c r="N4195">
        <v>-3.16</v>
      </c>
      <c r="O4195">
        <v>1.0609999999999999</v>
      </c>
      <c r="P4195">
        <v>1.0529999999999999</v>
      </c>
      <c r="Q4195">
        <v>1.0409999999999999</v>
      </c>
      <c r="R4195">
        <v>0.64200000000000002</v>
      </c>
      <c r="S4195">
        <v>0.26</v>
      </c>
    </row>
    <row r="4196" spans="1:19" x14ac:dyDescent="0.3">
      <c r="A4196">
        <v>480</v>
      </c>
      <c r="B4196">
        <v>-0.42299999999999999</v>
      </c>
      <c r="C4196">
        <v>-1.423</v>
      </c>
      <c r="D4196">
        <v>-2.4180000000000001</v>
      </c>
      <c r="E4196">
        <v>-3.0779999999999998</v>
      </c>
      <c r="F4196">
        <v>-3.16</v>
      </c>
      <c r="G4196">
        <v>2.5</v>
      </c>
      <c r="H4196">
        <v>0.01</v>
      </c>
      <c r="I4196">
        <v>2.5259999999999998</v>
      </c>
      <c r="J4196">
        <v>-0.41799999999999998</v>
      </c>
      <c r="K4196">
        <v>-1.4239999999999999</v>
      </c>
      <c r="L4196">
        <v>-2.4159999999999999</v>
      </c>
      <c r="M4196">
        <v>-3.0779999999999998</v>
      </c>
      <c r="N4196">
        <v>-3.16</v>
      </c>
      <c r="O4196">
        <v>1.0629999999999999</v>
      </c>
      <c r="P4196">
        <v>1.0529999999999999</v>
      </c>
      <c r="Q4196">
        <v>1.0409999999999999</v>
      </c>
      <c r="R4196">
        <v>0.64200000000000002</v>
      </c>
      <c r="S4196">
        <v>0.26</v>
      </c>
    </row>
    <row r="4197" spans="1:19" x14ac:dyDescent="0.3">
      <c r="A4197">
        <v>540</v>
      </c>
      <c r="B4197">
        <v>-0.42299999999999999</v>
      </c>
      <c r="C4197">
        <v>-1.423</v>
      </c>
      <c r="D4197">
        <v>-2.4180000000000001</v>
      </c>
      <c r="E4197">
        <v>-3.0779999999999998</v>
      </c>
      <c r="F4197">
        <v>-3.16</v>
      </c>
      <c r="G4197">
        <v>2.5</v>
      </c>
      <c r="H4197">
        <v>0.01</v>
      </c>
      <c r="I4197">
        <v>2.5259999999999998</v>
      </c>
      <c r="J4197">
        <v>-0.41599999999999998</v>
      </c>
      <c r="K4197">
        <v>-1.4239999999999999</v>
      </c>
      <c r="L4197">
        <v>-2.4159999999999999</v>
      </c>
      <c r="M4197">
        <v>-3.0779999999999998</v>
      </c>
      <c r="N4197">
        <v>-3.16</v>
      </c>
      <c r="O4197">
        <v>1.0640000000000001</v>
      </c>
      <c r="P4197">
        <v>1.0529999999999999</v>
      </c>
      <c r="Q4197">
        <v>1.0409999999999999</v>
      </c>
      <c r="R4197">
        <v>0.64200000000000002</v>
      </c>
      <c r="S4197">
        <v>0.26</v>
      </c>
    </row>
    <row r="4198" spans="1:19" x14ac:dyDescent="0.3">
      <c r="A4198">
        <v>600</v>
      </c>
      <c r="B4198">
        <v>-0.42299999999999999</v>
      </c>
      <c r="C4198">
        <v>-1.423</v>
      </c>
      <c r="D4198">
        <v>-2.4180000000000001</v>
      </c>
      <c r="E4198">
        <v>-3.0779999999999998</v>
      </c>
      <c r="F4198">
        <v>-3.16</v>
      </c>
      <c r="G4198">
        <v>2.5</v>
      </c>
      <c r="H4198">
        <v>0.01</v>
      </c>
      <c r="I4198">
        <v>2.5259999999999998</v>
      </c>
      <c r="J4198">
        <v>-0.41499999999999998</v>
      </c>
      <c r="K4198">
        <v>-1.4239999999999999</v>
      </c>
      <c r="L4198">
        <v>-2.4159999999999999</v>
      </c>
      <c r="M4198">
        <v>-3.0779999999999998</v>
      </c>
      <c r="N4198">
        <v>-3.16</v>
      </c>
      <c r="O4198">
        <v>1.0649999999999999</v>
      </c>
      <c r="P4198">
        <v>1.0549999999999999</v>
      </c>
      <c r="Q4198">
        <v>1.0409999999999999</v>
      </c>
      <c r="R4198">
        <v>0.64200000000000002</v>
      </c>
      <c r="S4198">
        <v>0.26</v>
      </c>
    </row>
    <row r="4200" spans="1:19" x14ac:dyDescent="0.3">
      <c r="A4200" t="s">
        <v>0</v>
      </c>
      <c r="B4200" t="s">
        <v>324</v>
      </c>
    </row>
    <row r="4201" spans="1:19" x14ac:dyDescent="0.3">
      <c r="A4201">
        <v>0</v>
      </c>
      <c r="B4201">
        <v>-0.42299999999999999</v>
      </c>
      <c r="C4201">
        <v>-1.423</v>
      </c>
      <c r="D4201">
        <v>-2.4180000000000001</v>
      </c>
      <c r="E4201">
        <v>-3.0779999999999998</v>
      </c>
      <c r="F4201">
        <v>-3.16</v>
      </c>
      <c r="G4201">
        <v>2.5</v>
      </c>
      <c r="H4201">
        <v>0.01</v>
      </c>
      <c r="I4201">
        <v>2.2810000000000001</v>
      </c>
      <c r="J4201">
        <v>-0.42299999999999999</v>
      </c>
      <c r="K4201">
        <v>-1.423</v>
      </c>
      <c r="L4201">
        <v>-2.4180000000000001</v>
      </c>
      <c r="M4201">
        <v>-3.0779999999999998</v>
      </c>
      <c r="N4201">
        <v>-3.16</v>
      </c>
      <c r="O4201">
        <v>1.0389999999999999</v>
      </c>
      <c r="P4201">
        <v>1.0389999999999999</v>
      </c>
      <c r="Q4201">
        <v>1.0289999999999999</v>
      </c>
      <c r="R4201">
        <v>0.63400000000000001</v>
      </c>
      <c r="S4201">
        <v>0.25600000000000001</v>
      </c>
    </row>
    <row r="4202" spans="1:19" x14ac:dyDescent="0.3">
      <c r="A4202">
        <v>60</v>
      </c>
      <c r="B4202">
        <v>-0.42299999999999999</v>
      </c>
      <c r="C4202">
        <v>-1.423</v>
      </c>
      <c r="D4202">
        <v>-2.4180000000000001</v>
      </c>
      <c r="E4202">
        <v>-3.0779999999999998</v>
      </c>
      <c r="F4202">
        <v>-3.16</v>
      </c>
      <c r="G4202">
        <v>2.5</v>
      </c>
      <c r="H4202">
        <v>0.01</v>
      </c>
      <c r="I4202">
        <v>2.2810000000000001</v>
      </c>
      <c r="J4202">
        <v>-0.42499999999999999</v>
      </c>
      <c r="K4202">
        <v>-1.423</v>
      </c>
      <c r="L4202">
        <v>-2.4180000000000001</v>
      </c>
      <c r="M4202">
        <v>-3.0779999999999998</v>
      </c>
      <c r="N4202">
        <v>-3.157</v>
      </c>
      <c r="O4202">
        <v>1.0449999999999999</v>
      </c>
      <c r="P4202">
        <v>1.048</v>
      </c>
      <c r="Q4202">
        <v>1.0389999999999999</v>
      </c>
      <c r="R4202">
        <v>0.63800000000000001</v>
      </c>
      <c r="S4202">
        <v>0.249</v>
      </c>
    </row>
    <row r="4203" spans="1:19" x14ac:dyDescent="0.3">
      <c r="A4203">
        <v>120</v>
      </c>
      <c r="B4203">
        <v>-0.42299999999999999</v>
      </c>
      <c r="C4203">
        <v>-1.423</v>
      </c>
      <c r="D4203">
        <v>-2.4180000000000001</v>
      </c>
      <c r="E4203">
        <v>-3.0779999999999998</v>
      </c>
      <c r="F4203">
        <v>-3.16</v>
      </c>
      <c r="G4203">
        <v>2.5</v>
      </c>
      <c r="H4203">
        <v>0.01</v>
      </c>
      <c r="I4203">
        <v>2.2810000000000001</v>
      </c>
      <c r="J4203">
        <v>-0.42499999999999999</v>
      </c>
      <c r="K4203">
        <v>-1.423</v>
      </c>
      <c r="L4203">
        <v>-2.4169999999999998</v>
      </c>
      <c r="M4203">
        <v>-3.077</v>
      </c>
      <c r="N4203">
        <v>-3.1539999999999999</v>
      </c>
      <c r="O4203">
        <v>1.05</v>
      </c>
      <c r="P4203">
        <v>1.0509999999999999</v>
      </c>
      <c r="Q4203">
        <v>1.04</v>
      </c>
      <c r="R4203">
        <v>0.63800000000000001</v>
      </c>
      <c r="S4203">
        <v>0.24299999999999999</v>
      </c>
    </row>
    <row r="4204" spans="1:19" x14ac:dyDescent="0.3">
      <c r="A4204">
        <v>180</v>
      </c>
      <c r="B4204">
        <v>-0.42299999999999999</v>
      </c>
      <c r="C4204">
        <v>-1.423</v>
      </c>
      <c r="D4204">
        <v>-2.4180000000000001</v>
      </c>
      <c r="E4204">
        <v>-3.0779999999999998</v>
      </c>
      <c r="F4204">
        <v>-3.16</v>
      </c>
      <c r="G4204">
        <v>2.5</v>
      </c>
      <c r="H4204">
        <v>0.01</v>
      </c>
      <c r="I4204">
        <v>2.2810000000000001</v>
      </c>
      <c r="J4204">
        <v>-0.42499999999999999</v>
      </c>
      <c r="K4204">
        <v>-1.423</v>
      </c>
      <c r="L4204">
        <v>-2.4169999999999998</v>
      </c>
      <c r="M4204">
        <v>-3.077</v>
      </c>
      <c r="N4204">
        <v>-3.1509999999999998</v>
      </c>
      <c r="O4204">
        <v>1.0529999999999999</v>
      </c>
      <c r="P4204">
        <v>1.054</v>
      </c>
      <c r="Q4204">
        <v>1.04</v>
      </c>
      <c r="R4204">
        <v>0.63900000000000001</v>
      </c>
      <c r="S4204">
        <v>0.23699999999999999</v>
      </c>
    </row>
    <row r="4205" spans="1:19" x14ac:dyDescent="0.3">
      <c r="A4205">
        <v>240</v>
      </c>
      <c r="B4205">
        <v>-0.42299999999999999</v>
      </c>
      <c r="C4205">
        <v>-1.423</v>
      </c>
      <c r="D4205">
        <v>-2.4180000000000001</v>
      </c>
      <c r="E4205">
        <v>-3.0779999999999998</v>
      </c>
      <c r="F4205">
        <v>-3.16</v>
      </c>
      <c r="G4205">
        <v>2.5</v>
      </c>
      <c r="H4205">
        <v>0.01</v>
      </c>
      <c r="I4205">
        <v>2.2810000000000001</v>
      </c>
      <c r="J4205">
        <v>-0.42399999999999999</v>
      </c>
      <c r="K4205">
        <v>-1.423</v>
      </c>
      <c r="L4205">
        <v>-2.4169999999999998</v>
      </c>
      <c r="M4205">
        <v>-3.0779999999999998</v>
      </c>
      <c r="N4205">
        <v>-3.1480000000000001</v>
      </c>
      <c r="O4205">
        <v>1.056</v>
      </c>
      <c r="P4205">
        <v>1.054</v>
      </c>
      <c r="Q4205">
        <v>1.0409999999999999</v>
      </c>
      <c r="R4205">
        <v>0.64300000000000002</v>
      </c>
      <c r="S4205">
        <v>0.23100000000000001</v>
      </c>
    </row>
    <row r="4206" spans="1:19" x14ac:dyDescent="0.3">
      <c r="A4206">
        <v>300</v>
      </c>
      <c r="B4206">
        <v>-0.42299999999999999</v>
      </c>
      <c r="C4206">
        <v>-1.423</v>
      </c>
      <c r="D4206">
        <v>-2.4180000000000001</v>
      </c>
      <c r="E4206">
        <v>-3.0779999999999998</v>
      </c>
      <c r="F4206">
        <v>-3.16</v>
      </c>
      <c r="G4206">
        <v>2.5</v>
      </c>
      <c r="H4206">
        <v>0.01</v>
      </c>
      <c r="I4206">
        <v>2.2810000000000001</v>
      </c>
      <c r="J4206">
        <v>-0.42199999999999999</v>
      </c>
      <c r="K4206">
        <v>-1.423</v>
      </c>
      <c r="L4206">
        <v>-2.4159999999999999</v>
      </c>
      <c r="M4206">
        <v>-3.0779999999999998</v>
      </c>
      <c r="N4206">
        <v>-3.145</v>
      </c>
      <c r="O4206">
        <v>1.0580000000000001</v>
      </c>
      <c r="P4206">
        <v>1.0529999999999999</v>
      </c>
      <c r="Q4206">
        <v>1.04</v>
      </c>
      <c r="R4206">
        <v>0.64300000000000002</v>
      </c>
      <c r="S4206">
        <v>0.22700000000000001</v>
      </c>
    </row>
    <row r="4207" spans="1:19" x14ac:dyDescent="0.3">
      <c r="A4207">
        <v>360</v>
      </c>
      <c r="B4207">
        <v>-0.42299999999999999</v>
      </c>
      <c r="C4207">
        <v>-1.423</v>
      </c>
      <c r="D4207">
        <v>-2.4180000000000001</v>
      </c>
      <c r="E4207">
        <v>-3.0779999999999998</v>
      </c>
      <c r="F4207">
        <v>-3.16</v>
      </c>
      <c r="G4207">
        <v>2.5</v>
      </c>
      <c r="H4207">
        <v>0.01</v>
      </c>
      <c r="I4207">
        <v>2.2810000000000001</v>
      </c>
      <c r="J4207">
        <v>-0.42099999999999999</v>
      </c>
      <c r="K4207">
        <v>-1.4239999999999999</v>
      </c>
      <c r="L4207">
        <v>-2.4169999999999998</v>
      </c>
      <c r="M4207">
        <v>-3.077</v>
      </c>
      <c r="N4207">
        <v>-3.1419999999999999</v>
      </c>
      <c r="O4207">
        <v>1.06</v>
      </c>
      <c r="P4207">
        <v>1.0529999999999999</v>
      </c>
      <c r="Q4207">
        <v>1.0409999999999999</v>
      </c>
      <c r="R4207">
        <v>0.63900000000000001</v>
      </c>
      <c r="S4207">
        <v>0.224</v>
      </c>
    </row>
    <row r="4208" spans="1:19" x14ac:dyDescent="0.3">
      <c r="A4208">
        <v>420</v>
      </c>
      <c r="B4208">
        <v>-0.42299999999999999</v>
      </c>
      <c r="C4208">
        <v>-1.423</v>
      </c>
      <c r="D4208">
        <v>-2.4180000000000001</v>
      </c>
      <c r="E4208">
        <v>-3.0779999999999998</v>
      </c>
      <c r="F4208">
        <v>-3.16</v>
      </c>
      <c r="G4208">
        <v>2.5</v>
      </c>
      <c r="H4208">
        <v>0.01</v>
      </c>
      <c r="I4208">
        <v>2.2810000000000001</v>
      </c>
      <c r="J4208">
        <v>-0.42</v>
      </c>
      <c r="K4208">
        <v>-1.4239999999999999</v>
      </c>
      <c r="L4208">
        <v>-2.4169999999999998</v>
      </c>
      <c r="M4208">
        <v>-3.0750000000000002</v>
      </c>
      <c r="N4208">
        <v>-3.1389999999999998</v>
      </c>
      <c r="O4208">
        <v>1.0609999999999999</v>
      </c>
      <c r="P4208">
        <v>1.0529999999999999</v>
      </c>
      <c r="Q4208">
        <v>1.042</v>
      </c>
      <c r="R4208">
        <v>0.63400000000000001</v>
      </c>
      <c r="S4208">
        <v>0.222</v>
      </c>
    </row>
    <row r="4209" spans="1:19" x14ac:dyDescent="0.3">
      <c r="A4209">
        <v>480</v>
      </c>
      <c r="B4209">
        <v>-0.42299999999999999</v>
      </c>
      <c r="C4209">
        <v>-1.423</v>
      </c>
      <c r="D4209">
        <v>-2.4180000000000001</v>
      </c>
      <c r="E4209">
        <v>-3.0779999999999998</v>
      </c>
      <c r="F4209">
        <v>-3.16</v>
      </c>
      <c r="G4209">
        <v>2.5</v>
      </c>
      <c r="H4209">
        <v>0.01</v>
      </c>
      <c r="I4209">
        <v>2.2810000000000001</v>
      </c>
      <c r="J4209">
        <v>-0.41799999999999998</v>
      </c>
      <c r="K4209">
        <v>-1.4239999999999999</v>
      </c>
      <c r="L4209">
        <v>-2.4159999999999999</v>
      </c>
      <c r="M4209">
        <v>-3.073</v>
      </c>
      <c r="N4209">
        <v>-3.1360000000000001</v>
      </c>
      <c r="O4209">
        <v>1.0620000000000001</v>
      </c>
      <c r="P4209">
        <v>1.0529999999999999</v>
      </c>
      <c r="Q4209">
        <v>1.0409999999999999</v>
      </c>
      <c r="R4209">
        <v>0.628</v>
      </c>
      <c r="S4209">
        <v>0.219</v>
      </c>
    </row>
    <row r="4210" spans="1:19" x14ac:dyDescent="0.3">
      <c r="A4210">
        <v>540</v>
      </c>
      <c r="B4210">
        <v>-0.42299999999999999</v>
      </c>
      <c r="C4210">
        <v>-1.423</v>
      </c>
      <c r="D4210">
        <v>-2.4180000000000001</v>
      </c>
      <c r="E4210">
        <v>-3.0779999999999998</v>
      </c>
      <c r="F4210">
        <v>-3.16</v>
      </c>
      <c r="G4210">
        <v>2.5</v>
      </c>
      <c r="H4210">
        <v>0.01</v>
      </c>
      <c r="I4210">
        <v>2.2810000000000001</v>
      </c>
      <c r="J4210">
        <v>-0.41599999999999998</v>
      </c>
      <c r="K4210">
        <v>-1.4239999999999999</v>
      </c>
      <c r="L4210">
        <v>-2.4159999999999999</v>
      </c>
      <c r="M4210">
        <v>-3.07</v>
      </c>
      <c r="N4210">
        <v>-3.133</v>
      </c>
      <c r="O4210">
        <v>1.0640000000000001</v>
      </c>
      <c r="P4210">
        <v>1.0529999999999999</v>
      </c>
      <c r="Q4210">
        <v>1.04</v>
      </c>
      <c r="R4210">
        <v>0.622</v>
      </c>
      <c r="S4210">
        <v>0.217</v>
      </c>
    </row>
    <row r="4211" spans="1:19" x14ac:dyDescent="0.3">
      <c r="A4211">
        <v>600</v>
      </c>
      <c r="B4211">
        <v>-0.42299999999999999</v>
      </c>
      <c r="C4211">
        <v>-1.423</v>
      </c>
      <c r="D4211">
        <v>-2.4180000000000001</v>
      </c>
      <c r="E4211">
        <v>-3.0779999999999998</v>
      </c>
      <c r="F4211">
        <v>-3.16</v>
      </c>
      <c r="G4211">
        <v>2.5</v>
      </c>
      <c r="H4211">
        <v>0.01</v>
      </c>
      <c r="I4211">
        <v>2.2810000000000001</v>
      </c>
      <c r="J4211">
        <v>-0.41499999999999998</v>
      </c>
      <c r="K4211">
        <v>-1.4239999999999999</v>
      </c>
      <c r="L4211">
        <v>-2.4159999999999999</v>
      </c>
      <c r="M4211">
        <v>-3.0680000000000001</v>
      </c>
      <c r="N4211">
        <v>-3.13</v>
      </c>
      <c r="O4211">
        <v>1.0649999999999999</v>
      </c>
      <c r="P4211">
        <v>1.0549999999999999</v>
      </c>
      <c r="Q4211">
        <v>1.04</v>
      </c>
      <c r="R4211">
        <v>0.61699999999999999</v>
      </c>
      <c r="S4211">
        <v>0.215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641B21-7656-4173-965A-499C847436D0}">
  <dimension ref="A1:A11339"/>
  <sheetViews>
    <sheetView tabSelected="1" workbookViewId="0">
      <selection activeCell="A7" sqref="A7"/>
    </sheetView>
  </sheetViews>
  <sheetFormatPr defaultRowHeight="14" x14ac:dyDescent="0.3"/>
  <cols>
    <col min="1" max="1" width="12.4140625" customWidth="1"/>
  </cols>
  <sheetData>
    <row r="1" spans="1:1" x14ac:dyDescent="0.3">
      <c r="A1" t="s">
        <v>433</v>
      </c>
    </row>
    <row r="2" spans="1:1" x14ac:dyDescent="0.3">
      <c r="A2" t="s">
        <v>757</v>
      </c>
    </row>
    <row r="3" spans="1:1" x14ac:dyDescent="0.3">
      <c r="A3" t="s">
        <v>758</v>
      </c>
    </row>
    <row r="4" spans="1:1" x14ac:dyDescent="0.3">
      <c r="A4" t="s">
        <v>759</v>
      </c>
    </row>
    <row r="5" spans="1:1" x14ac:dyDescent="0.3">
      <c r="A5" t="s">
        <v>760</v>
      </c>
    </row>
    <row r="6" spans="1:1" x14ac:dyDescent="0.3">
      <c r="A6">
        <f>-3.24 -0.003</f>
        <v>-3.2430000000000003</v>
      </c>
    </row>
    <row r="7" spans="1:1" x14ac:dyDescent="0.3">
      <c r="A7">
        <f>-3.24 -3.243 -3.246 -3.249 -3.252 -3.255 -3.258 -3.261 -3.264 -3.267 -3.27</f>
        <v>-35.805</v>
      </c>
    </row>
    <row r="8" spans="1:1" x14ac:dyDescent="0.3">
      <c r="A8" t="s">
        <v>846</v>
      </c>
    </row>
    <row r="9" spans="1:1" x14ac:dyDescent="0.3">
      <c r="A9">
        <f>-0.61  -0.614  -0.618  -0.621  -0.623  -0.625  -0.628  -0.63  -0.632  -0.634  -0.636</f>
        <v>-6.8710000000000004</v>
      </c>
    </row>
    <row r="10" spans="1:1" x14ac:dyDescent="0.3">
      <c r="A10">
        <f>-1.61  -1.61  -1.61  -1.61  -1.609  -1.609  -1.61  -1.611  -1.612  -1.613  -1.614</f>
        <v>-17.718</v>
      </c>
    </row>
    <row r="11" spans="1:1" x14ac:dyDescent="0.3">
      <c r="A11">
        <f>-2.606  -2.606  -2.606  -2.606  -2.607  -2.607  -2.607  -2.607  -2.607  -2.607  -2.607</f>
        <v>-28.672999999999995</v>
      </c>
    </row>
    <row r="12" spans="1:1" x14ac:dyDescent="0.3">
      <c r="A12">
        <f>-3.195  -3.195  -3.196  -3.195  -3.192  -3.192  -3.194  -3.196  -3.198  -3.201  -3.204</f>
        <v>-35.158000000000001</v>
      </c>
    </row>
    <row r="13" spans="1:1" x14ac:dyDescent="0.3">
      <c r="A13">
        <f>-3.24  -3.243  -3.246  -3.249  -3.252  -3.255  -3.258  -3.261  -3.264  -3.267  -3.27</f>
        <v>-35.805</v>
      </c>
    </row>
    <row r="15" spans="1:1" x14ac:dyDescent="0.3">
      <c r="A15" t="s">
        <v>847</v>
      </c>
    </row>
    <row r="16" spans="1:1" x14ac:dyDescent="0.3">
      <c r="A16" t="s">
        <v>761</v>
      </c>
    </row>
    <row r="17" spans="1:1" x14ac:dyDescent="0.3">
      <c r="A17" t="s">
        <v>762</v>
      </c>
    </row>
    <row r="18" spans="1:1" x14ac:dyDescent="0.3">
      <c r="A18" t="s">
        <v>763</v>
      </c>
    </row>
    <row r="19" spans="1:1" x14ac:dyDescent="0.3">
      <c r="A19" t="s">
        <v>764</v>
      </c>
    </row>
    <row r="20" spans="1:1" x14ac:dyDescent="0.3">
      <c r="A20" t="s">
        <v>765</v>
      </c>
    </row>
    <row r="22" spans="1:1" x14ac:dyDescent="0.3">
      <c r="A22" t="s">
        <v>848</v>
      </c>
    </row>
    <row r="23" spans="1:1" x14ac:dyDescent="0.3">
      <c r="A23" t="s">
        <v>766</v>
      </c>
    </row>
    <row r="24" spans="1:1" x14ac:dyDescent="0.3">
      <c r="A24" t="s">
        <v>767</v>
      </c>
    </row>
    <row r="25" spans="1:1" x14ac:dyDescent="0.3">
      <c r="A25" t="s">
        <v>768</v>
      </c>
    </row>
    <row r="26" spans="1:1" x14ac:dyDescent="0.3">
      <c r="A26" t="s">
        <v>769</v>
      </c>
    </row>
    <row r="27" spans="1:1" x14ac:dyDescent="0.3">
      <c r="A27" t="s">
        <v>770</v>
      </c>
    </row>
    <row r="29" spans="1:1" x14ac:dyDescent="0.3">
      <c r="A29" t="s">
        <v>771</v>
      </c>
    </row>
    <row r="30" spans="1:1" x14ac:dyDescent="0.3">
      <c r="A30" t="s">
        <v>772</v>
      </c>
    </row>
    <row r="31" spans="1:1" x14ac:dyDescent="0.3">
      <c r="A31" t="s">
        <v>772</v>
      </c>
    </row>
    <row r="32" spans="1:1" x14ac:dyDescent="0.3">
      <c r="A32" t="s">
        <v>772</v>
      </c>
    </row>
    <row r="33" spans="1:1" x14ac:dyDescent="0.3">
      <c r="A33" t="s">
        <v>772</v>
      </c>
    </row>
    <row r="34" spans="1:1" x14ac:dyDescent="0.3">
      <c r="A34" t="s">
        <v>772</v>
      </c>
    </row>
    <row r="36" spans="1:1" x14ac:dyDescent="0.3">
      <c r="A36" t="s">
        <v>434</v>
      </c>
    </row>
    <row r="37" spans="1:1" x14ac:dyDescent="0.3">
      <c r="A37" t="s">
        <v>757</v>
      </c>
    </row>
    <row r="38" spans="1:1" x14ac:dyDescent="0.3">
      <c r="A38" t="s">
        <v>758</v>
      </c>
    </row>
    <row r="39" spans="1:1" x14ac:dyDescent="0.3">
      <c r="A39" t="s">
        <v>759</v>
      </c>
    </row>
    <row r="40" spans="1:1" x14ac:dyDescent="0.3">
      <c r="A40" t="s">
        <v>760</v>
      </c>
    </row>
    <row r="41" spans="1:1" x14ac:dyDescent="0.3">
      <c r="A41" t="s">
        <v>773</v>
      </c>
    </row>
    <row r="42" spans="1:1" x14ac:dyDescent="0.3">
      <c r="A42">
        <f>-3.24 -3.24 -3.24 -3.24 -3.24 -3.24 -3.24 -3.24 -3.24 -3.24 -3.24</f>
        <v>-35.640000000000015</v>
      </c>
    </row>
    <row r="43" spans="1:1" x14ac:dyDescent="0.3">
      <c r="A43" t="s">
        <v>846</v>
      </c>
    </row>
    <row r="44" spans="1:1" x14ac:dyDescent="0.3">
      <c r="A44">
        <f>-0.61  -0.614  -0.618  -0.621  -0.623  -0.625  -0.628  -0.63  -0.632  -0.634  -0.636</f>
        <v>-6.8710000000000004</v>
      </c>
    </row>
    <row r="45" spans="1:1" x14ac:dyDescent="0.3">
      <c r="A45">
        <f>-1.61  -1.609  -1.61  -1.61  -1.609  -1.609  -1.61  -1.611  -1.611  -1.613  -1.614</f>
        <v>-17.716000000000005</v>
      </c>
    </row>
    <row r="46" spans="1:1" x14ac:dyDescent="0.3">
      <c r="A46">
        <f>-2.606  -2.606  -2.606  -2.607  -2.607  -2.607  -2.607  -2.607  -2.607  -2.607  -2.607</f>
        <v>-28.673999999999996</v>
      </c>
    </row>
    <row r="47" spans="1:1" x14ac:dyDescent="0.3">
      <c r="A47">
        <f>-3.195  -3.196  -3.195  -3.194  -3.193  -3.193  -3.193  -3.193  -3.193  -3.192  -3.192</f>
        <v>-35.129000000000005</v>
      </c>
    </row>
    <row r="48" spans="1:1" x14ac:dyDescent="0.3">
      <c r="A48">
        <f>-3.24  -3.24  -3.24  -3.24  -3.24  -3.24  -3.24  -3.24  -3.24  -3.24  -3.24</f>
        <v>-35.640000000000015</v>
      </c>
    </row>
    <row r="50" spans="1:1" x14ac:dyDescent="0.3">
      <c r="A50" t="s">
        <v>847</v>
      </c>
    </row>
    <row r="51" spans="1:1" x14ac:dyDescent="0.3">
      <c r="A51" t="s">
        <v>761</v>
      </c>
    </row>
    <row r="52" spans="1:1" x14ac:dyDescent="0.3">
      <c r="A52" t="s">
        <v>900</v>
      </c>
    </row>
    <row r="53" spans="1:1" x14ac:dyDescent="0.3">
      <c r="A53" t="s">
        <v>901</v>
      </c>
    </row>
    <row r="54" spans="1:1" x14ac:dyDescent="0.3">
      <c r="A54" t="s">
        <v>902</v>
      </c>
    </row>
    <row r="55" spans="1:1" x14ac:dyDescent="0.3">
      <c r="A55" t="s">
        <v>903</v>
      </c>
    </row>
    <row r="57" spans="1:1" x14ac:dyDescent="0.3">
      <c r="A57" t="s">
        <v>848</v>
      </c>
    </row>
    <row r="58" spans="1:1" x14ac:dyDescent="0.3">
      <c r="A58" t="s">
        <v>766</v>
      </c>
    </row>
    <row r="59" spans="1:1" x14ac:dyDescent="0.3">
      <c r="A59" t="s">
        <v>767</v>
      </c>
    </row>
    <row r="60" spans="1:1" x14ac:dyDescent="0.3">
      <c r="A60" t="s">
        <v>904</v>
      </c>
    </row>
    <row r="61" spans="1:1" x14ac:dyDescent="0.3">
      <c r="A61" t="s">
        <v>905</v>
      </c>
    </row>
    <row r="62" spans="1:1" x14ac:dyDescent="0.3">
      <c r="A62" t="s">
        <v>906</v>
      </c>
    </row>
    <row r="64" spans="1:1" x14ac:dyDescent="0.3">
      <c r="A64" t="s">
        <v>771</v>
      </c>
    </row>
    <row r="65" spans="1:1" x14ac:dyDescent="0.3">
      <c r="A65" t="s">
        <v>907</v>
      </c>
    </row>
    <row r="66" spans="1:1" x14ac:dyDescent="0.3">
      <c r="A66" t="s">
        <v>907</v>
      </c>
    </row>
    <row r="67" spans="1:1" x14ac:dyDescent="0.3">
      <c r="A67" t="s">
        <v>907</v>
      </c>
    </row>
    <row r="68" spans="1:1" x14ac:dyDescent="0.3">
      <c r="A68" t="s">
        <v>907</v>
      </c>
    </row>
    <row r="69" spans="1:1" x14ac:dyDescent="0.3">
      <c r="A69" t="s">
        <v>907</v>
      </c>
    </row>
    <row r="71" spans="1:1" x14ac:dyDescent="0.3">
      <c r="A71" t="s">
        <v>435</v>
      </c>
    </row>
    <row r="72" spans="1:1" x14ac:dyDescent="0.3">
      <c r="A72" t="s">
        <v>757</v>
      </c>
    </row>
    <row r="73" spans="1:1" x14ac:dyDescent="0.3">
      <c r="A73" t="s">
        <v>758</v>
      </c>
    </row>
    <row r="74" spans="1:1" x14ac:dyDescent="0.3">
      <c r="A74" t="s">
        <v>759</v>
      </c>
    </row>
    <row r="75" spans="1:1" x14ac:dyDescent="0.3">
      <c r="A75" t="s">
        <v>760</v>
      </c>
    </row>
    <row r="76" spans="1:1" x14ac:dyDescent="0.3">
      <c r="A76" t="s">
        <v>774</v>
      </c>
    </row>
    <row r="77" spans="1:1" x14ac:dyDescent="0.3">
      <c r="A77">
        <f>-3.24 -3.237 -3.234 -3.231 -3.228 -3.225 -3.222 -3.219 -3.216 -3.213 -3.21</f>
        <v>-35.475000000000009</v>
      </c>
    </row>
    <row r="78" spans="1:1" x14ac:dyDescent="0.3">
      <c r="A78" t="s">
        <v>846</v>
      </c>
    </row>
    <row r="79" spans="1:1" x14ac:dyDescent="0.3">
      <c r="A79">
        <f>-0.61  -0.614  -0.618  -0.621  -0.623  -0.625  -0.628  -0.63  -0.632  -0.634  -0.636</f>
        <v>-6.8710000000000004</v>
      </c>
    </row>
    <row r="80" spans="1:1" x14ac:dyDescent="0.3">
      <c r="A80">
        <f>-1.61  -1.609  -1.61  -1.61  -1.609  -1.609  -1.61  -1.611  -1.611  -1.613  -1.614</f>
        <v>-17.716000000000005</v>
      </c>
    </row>
    <row r="81" spans="1:1" x14ac:dyDescent="0.3">
      <c r="A81">
        <f>-2.606  -2.606  -2.606  -2.607  -2.607  -2.607  -2.607  -2.607  -2.607  -2.607  -2.607</f>
        <v>-28.673999999999996</v>
      </c>
    </row>
    <row r="82" spans="1:1" x14ac:dyDescent="0.3">
      <c r="A82">
        <f>-3.195  -3.196  -3.195  -3.194  -3.194  -3.194  -3.192  -3.189  -3.186  -3.183  -3.18</f>
        <v>-35.097999999999999</v>
      </c>
    </row>
    <row r="83" spans="1:1" x14ac:dyDescent="0.3">
      <c r="A83">
        <f>-3.24  -3.237  -3.234  -3.231  -3.228  -3.225  -3.222  -3.219  -3.216  -3.213  -3.21</f>
        <v>-35.475000000000009</v>
      </c>
    </row>
    <row r="85" spans="1:1" x14ac:dyDescent="0.3">
      <c r="A85" t="s">
        <v>847</v>
      </c>
    </row>
    <row r="86" spans="1:1" x14ac:dyDescent="0.3">
      <c r="A86" t="s">
        <v>761</v>
      </c>
    </row>
    <row r="87" spans="1:1" x14ac:dyDescent="0.3">
      <c r="A87" t="s">
        <v>908</v>
      </c>
    </row>
    <row r="88" spans="1:1" x14ac:dyDescent="0.3">
      <c r="A88" t="s">
        <v>909</v>
      </c>
    </row>
    <row r="89" spans="1:1" x14ac:dyDescent="0.3">
      <c r="A89" t="s">
        <v>910</v>
      </c>
    </row>
    <row r="90" spans="1:1" x14ac:dyDescent="0.3">
      <c r="A90" t="s">
        <v>911</v>
      </c>
    </row>
    <row r="92" spans="1:1" x14ac:dyDescent="0.3">
      <c r="A92" t="s">
        <v>848</v>
      </c>
    </row>
    <row r="93" spans="1:1" x14ac:dyDescent="0.3">
      <c r="A93" t="s">
        <v>766</v>
      </c>
    </row>
    <row r="94" spans="1:1" x14ac:dyDescent="0.3">
      <c r="A94" t="s">
        <v>767</v>
      </c>
    </row>
    <row r="95" spans="1:1" x14ac:dyDescent="0.3">
      <c r="A95" t="s">
        <v>904</v>
      </c>
    </row>
    <row r="96" spans="1:1" x14ac:dyDescent="0.3">
      <c r="A96" t="s">
        <v>912</v>
      </c>
    </row>
    <row r="97" spans="1:1" x14ac:dyDescent="0.3">
      <c r="A97" t="s">
        <v>913</v>
      </c>
    </row>
    <row r="99" spans="1:1" x14ac:dyDescent="0.3">
      <c r="A99" t="s">
        <v>771</v>
      </c>
    </row>
    <row r="100" spans="1:1" x14ac:dyDescent="0.3">
      <c r="A100" t="s">
        <v>914</v>
      </c>
    </row>
    <row r="101" spans="1:1" x14ac:dyDescent="0.3">
      <c r="A101" t="s">
        <v>914</v>
      </c>
    </row>
    <row r="102" spans="1:1" x14ac:dyDescent="0.3">
      <c r="A102" t="s">
        <v>914</v>
      </c>
    </row>
    <row r="103" spans="1:1" x14ac:dyDescent="0.3">
      <c r="A103" t="s">
        <v>914</v>
      </c>
    </row>
    <row r="104" spans="1:1" x14ac:dyDescent="0.3">
      <c r="A104" t="s">
        <v>914</v>
      </c>
    </row>
    <row r="106" spans="1:1" x14ac:dyDescent="0.3">
      <c r="A106" t="s">
        <v>436</v>
      </c>
    </row>
    <row r="107" spans="1:1" x14ac:dyDescent="0.3">
      <c r="A107" t="s">
        <v>757</v>
      </c>
    </row>
    <row r="108" spans="1:1" x14ac:dyDescent="0.3">
      <c r="A108" t="s">
        <v>758</v>
      </c>
    </row>
    <row r="109" spans="1:1" x14ac:dyDescent="0.3">
      <c r="A109" t="s">
        <v>759</v>
      </c>
    </row>
    <row r="110" spans="1:1" x14ac:dyDescent="0.3">
      <c r="A110" t="s">
        <v>760</v>
      </c>
    </row>
    <row r="111" spans="1:1" x14ac:dyDescent="0.3">
      <c r="A111">
        <f>-3.23 -0.003</f>
        <v>-3.2330000000000001</v>
      </c>
    </row>
    <row r="112" spans="1:1" x14ac:dyDescent="0.3">
      <c r="A112">
        <f>-3.23 -3.233 -3.236 -3.239 -3.242 -3.245 -3.248 -3.251 -3.254 -3.257 -3.26</f>
        <v>-35.695</v>
      </c>
    </row>
    <row r="113" spans="1:1" x14ac:dyDescent="0.3">
      <c r="A113" t="s">
        <v>846</v>
      </c>
    </row>
    <row r="114" spans="1:1" x14ac:dyDescent="0.3">
      <c r="A114">
        <f>-0.61  -0.614  -0.618  -0.621  -0.623  -0.625  -0.628  -0.63  -0.632  -0.634  -0.636</f>
        <v>-6.8710000000000004</v>
      </c>
    </row>
    <row r="115" spans="1:1" x14ac:dyDescent="0.3">
      <c r="A115">
        <f>-1.61  -1.61  -1.61  -1.61  -1.609  -1.609  -1.61  -1.611  -1.612  -1.613  -1.614</f>
        <v>-17.718</v>
      </c>
    </row>
    <row r="116" spans="1:1" x14ac:dyDescent="0.3">
      <c r="A116">
        <f>-2.606  -2.605  -2.606  -2.606  -2.607  -2.607  -2.607  -2.607  -2.607  -2.607  -2.607</f>
        <v>-28.671999999999997</v>
      </c>
    </row>
    <row r="117" spans="1:1" x14ac:dyDescent="0.3">
      <c r="A117">
        <f>-3.186  -3.186  -3.187  -3.186  -3.184  -3.184  -3.185  -3.187  -3.19  -3.192  -3.195</f>
        <v>-35.061999999999998</v>
      </c>
    </row>
    <row r="118" spans="1:1" x14ac:dyDescent="0.3">
      <c r="A118">
        <f>-3.23  -3.233  -3.236  -3.239  -3.242  -3.245  -3.248  -3.251  -3.254  -3.257  -3.26</f>
        <v>-35.695</v>
      </c>
    </row>
    <row r="120" spans="1:1" x14ac:dyDescent="0.3">
      <c r="A120" t="s">
        <v>847</v>
      </c>
    </row>
    <row r="121" spans="1:1" x14ac:dyDescent="0.3">
      <c r="A121" t="s">
        <v>761</v>
      </c>
    </row>
    <row r="122" spans="1:1" x14ac:dyDescent="0.3">
      <c r="A122" t="s">
        <v>762</v>
      </c>
    </row>
    <row r="123" spans="1:1" x14ac:dyDescent="0.3">
      <c r="A123" t="s">
        <v>915</v>
      </c>
    </row>
    <row r="124" spans="1:1" x14ac:dyDescent="0.3">
      <c r="A124" t="s">
        <v>916</v>
      </c>
    </row>
    <row r="125" spans="1:1" x14ac:dyDescent="0.3">
      <c r="A125" t="s">
        <v>917</v>
      </c>
    </row>
    <row r="127" spans="1:1" x14ac:dyDescent="0.3">
      <c r="A127" t="s">
        <v>848</v>
      </c>
    </row>
    <row r="128" spans="1:1" x14ac:dyDescent="0.3">
      <c r="A128" t="s">
        <v>766</v>
      </c>
    </row>
    <row r="129" spans="1:1" x14ac:dyDescent="0.3">
      <c r="A129" t="s">
        <v>767</v>
      </c>
    </row>
    <row r="130" spans="1:1" x14ac:dyDescent="0.3">
      <c r="A130" t="s">
        <v>768</v>
      </c>
    </row>
    <row r="131" spans="1:1" x14ac:dyDescent="0.3">
      <c r="A131" t="s">
        <v>918</v>
      </c>
    </row>
    <row r="132" spans="1:1" x14ac:dyDescent="0.3">
      <c r="A132" t="s">
        <v>919</v>
      </c>
    </row>
    <row r="134" spans="1:1" x14ac:dyDescent="0.3">
      <c r="A134" t="s">
        <v>771</v>
      </c>
    </row>
    <row r="135" spans="1:1" x14ac:dyDescent="0.3">
      <c r="A135" t="s">
        <v>920</v>
      </c>
    </row>
    <row r="136" spans="1:1" x14ac:dyDescent="0.3">
      <c r="A136" t="s">
        <v>920</v>
      </c>
    </row>
    <row r="137" spans="1:1" x14ac:dyDescent="0.3">
      <c r="A137" t="s">
        <v>920</v>
      </c>
    </row>
    <row r="138" spans="1:1" x14ac:dyDescent="0.3">
      <c r="A138" t="s">
        <v>920</v>
      </c>
    </row>
    <row r="139" spans="1:1" x14ac:dyDescent="0.3">
      <c r="A139" t="s">
        <v>920</v>
      </c>
    </row>
    <row r="141" spans="1:1" x14ac:dyDescent="0.3">
      <c r="A141" t="s">
        <v>437</v>
      </c>
    </row>
    <row r="142" spans="1:1" x14ac:dyDescent="0.3">
      <c r="A142" t="s">
        <v>757</v>
      </c>
    </row>
    <row r="143" spans="1:1" x14ac:dyDescent="0.3">
      <c r="A143" t="s">
        <v>758</v>
      </c>
    </row>
    <row r="144" spans="1:1" x14ac:dyDescent="0.3">
      <c r="A144" t="s">
        <v>759</v>
      </c>
    </row>
    <row r="145" spans="1:1" x14ac:dyDescent="0.3">
      <c r="A145" t="s">
        <v>760</v>
      </c>
    </row>
    <row r="146" spans="1:1" x14ac:dyDescent="0.3">
      <c r="A146" t="s">
        <v>775</v>
      </c>
    </row>
    <row r="147" spans="1:1" x14ac:dyDescent="0.3">
      <c r="A147">
        <f>-3.23 -3.23 -3.23 -3.23 -3.23 -3.23 -3.23 -3.23 -3.23 -3.23 -3.23</f>
        <v>-35.529999999999994</v>
      </c>
    </row>
    <row r="148" spans="1:1" x14ac:dyDescent="0.3">
      <c r="A148" t="s">
        <v>846</v>
      </c>
    </row>
    <row r="149" spans="1:1" x14ac:dyDescent="0.3">
      <c r="A149">
        <f>-0.61  -0.614  -0.618  -0.621  -0.623  -0.625  -0.628  -0.63  -0.632  -0.634  -0.636</f>
        <v>-6.8710000000000004</v>
      </c>
    </row>
    <row r="150" spans="1:1" x14ac:dyDescent="0.3">
      <c r="A150">
        <f>-1.61  -1.609  -1.61  -1.61  -1.609  -1.609  -1.61  -1.611  -1.611  -1.613  -1.614</f>
        <v>-17.716000000000005</v>
      </c>
    </row>
    <row r="151" spans="1:1" x14ac:dyDescent="0.3">
      <c r="A151">
        <f>-2.606  -2.605  -2.606  -2.606  -2.607  -2.607  -2.607  -2.607  -2.607  -2.607  -2.607</f>
        <v>-28.671999999999997</v>
      </c>
    </row>
    <row r="152" spans="1:1" x14ac:dyDescent="0.3">
      <c r="A152">
        <f>-3.186  -3.187  -3.186  -3.186  -3.185  -3.185  -3.184  -3.184  -3.184  -3.184  -3.184</f>
        <v>-35.035000000000004</v>
      </c>
    </row>
    <row r="153" spans="1:1" x14ac:dyDescent="0.3">
      <c r="A153">
        <f>-3.23  -3.23  -3.23  -3.23  -3.23  -3.23  -3.23  -3.23  -3.23  -3.23  -3.23</f>
        <v>-35.529999999999994</v>
      </c>
    </row>
    <row r="155" spans="1:1" x14ac:dyDescent="0.3">
      <c r="A155" t="s">
        <v>847</v>
      </c>
    </row>
    <row r="156" spans="1:1" x14ac:dyDescent="0.3">
      <c r="A156" t="s">
        <v>761</v>
      </c>
    </row>
    <row r="157" spans="1:1" x14ac:dyDescent="0.3">
      <c r="A157" t="s">
        <v>900</v>
      </c>
    </row>
    <row r="158" spans="1:1" x14ac:dyDescent="0.3">
      <c r="A158" t="s">
        <v>901</v>
      </c>
    </row>
    <row r="159" spans="1:1" x14ac:dyDescent="0.3">
      <c r="A159" t="s">
        <v>921</v>
      </c>
    </row>
    <row r="160" spans="1:1" x14ac:dyDescent="0.3">
      <c r="A160" t="s">
        <v>922</v>
      </c>
    </row>
    <row r="162" spans="1:1" x14ac:dyDescent="0.3">
      <c r="A162" t="s">
        <v>848</v>
      </c>
    </row>
    <row r="163" spans="1:1" x14ac:dyDescent="0.3">
      <c r="A163" t="s">
        <v>766</v>
      </c>
    </row>
    <row r="164" spans="1:1" x14ac:dyDescent="0.3">
      <c r="A164" t="s">
        <v>767</v>
      </c>
    </row>
    <row r="165" spans="1:1" x14ac:dyDescent="0.3">
      <c r="A165" t="s">
        <v>904</v>
      </c>
    </row>
    <row r="166" spans="1:1" x14ac:dyDescent="0.3">
      <c r="A166" t="s">
        <v>923</v>
      </c>
    </row>
    <row r="167" spans="1:1" x14ac:dyDescent="0.3">
      <c r="A167" t="s">
        <v>924</v>
      </c>
    </row>
    <row r="169" spans="1:1" x14ac:dyDescent="0.3">
      <c r="A169" t="s">
        <v>771</v>
      </c>
    </row>
    <row r="170" spans="1:1" x14ac:dyDescent="0.3">
      <c r="A170" t="s">
        <v>907</v>
      </c>
    </row>
    <row r="171" spans="1:1" x14ac:dyDescent="0.3">
      <c r="A171" t="s">
        <v>907</v>
      </c>
    </row>
    <row r="172" spans="1:1" x14ac:dyDescent="0.3">
      <c r="A172" t="s">
        <v>907</v>
      </c>
    </row>
    <row r="173" spans="1:1" x14ac:dyDescent="0.3">
      <c r="A173" t="s">
        <v>907</v>
      </c>
    </row>
    <row r="174" spans="1:1" x14ac:dyDescent="0.3">
      <c r="A174" t="s">
        <v>907</v>
      </c>
    </row>
    <row r="176" spans="1:1" x14ac:dyDescent="0.3">
      <c r="A176" t="s">
        <v>438</v>
      </c>
    </row>
    <row r="177" spans="1:1" x14ac:dyDescent="0.3">
      <c r="A177" t="s">
        <v>757</v>
      </c>
    </row>
    <row r="178" spans="1:1" x14ac:dyDescent="0.3">
      <c r="A178" t="s">
        <v>758</v>
      </c>
    </row>
    <row r="179" spans="1:1" x14ac:dyDescent="0.3">
      <c r="A179" t="s">
        <v>759</v>
      </c>
    </row>
    <row r="180" spans="1:1" x14ac:dyDescent="0.3">
      <c r="A180" t="s">
        <v>760</v>
      </c>
    </row>
    <row r="181" spans="1:1" x14ac:dyDescent="0.3">
      <c r="A181" t="s">
        <v>776</v>
      </c>
    </row>
    <row r="182" spans="1:1" x14ac:dyDescent="0.3">
      <c r="A182">
        <f>-3.23 -3.227 -3.224 -3.221 -3.218 -3.215 -3.212 -3.209 -3.206 -3.203 -3.2</f>
        <v>-35.365000000000002</v>
      </c>
    </row>
    <row r="183" spans="1:1" x14ac:dyDescent="0.3">
      <c r="A183" t="s">
        <v>846</v>
      </c>
    </row>
    <row r="184" spans="1:1" x14ac:dyDescent="0.3">
      <c r="A184">
        <f>-0.61  -0.614  -0.618  -0.621  -0.623  -0.625  -0.628  -0.63  -0.632  -0.634  -0.636</f>
        <v>-6.8710000000000004</v>
      </c>
    </row>
    <row r="185" spans="1:1" x14ac:dyDescent="0.3">
      <c r="A185">
        <f>-1.61  -1.609  -1.61  -1.61  -1.609  -1.609  -1.61  -1.611  -1.611  -1.613  -1.614</f>
        <v>-17.716000000000005</v>
      </c>
    </row>
    <row r="186" spans="1:1" x14ac:dyDescent="0.3">
      <c r="A186">
        <f>-2.606  -2.605  -2.606  -2.607  -2.607  -2.606  -2.607  -2.607  -2.607  -2.607  -2.607</f>
        <v>-28.671999999999997</v>
      </c>
    </row>
    <row r="187" spans="1:1" x14ac:dyDescent="0.3">
      <c r="A187">
        <f>-3.186  -3.187  -3.186  -3.185  -3.186  -3.185  -3.183  -3.181  -3.178  -3.174  -3.171</f>
        <v>-35.002000000000002</v>
      </c>
    </row>
    <row r="188" spans="1:1" x14ac:dyDescent="0.3">
      <c r="A188">
        <f>-3.23  -3.227  -3.224  -3.221  -3.218  -3.215  -3.212  -3.209  -3.206  -3.203  -3.2</f>
        <v>-35.365000000000002</v>
      </c>
    </row>
    <row r="190" spans="1:1" x14ac:dyDescent="0.3">
      <c r="A190" t="s">
        <v>847</v>
      </c>
    </row>
    <row r="191" spans="1:1" x14ac:dyDescent="0.3">
      <c r="A191" t="s">
        <v>761</v>
      </c>
    </row>
    <row r="192" spans="1:1" x14ac:dyDescent="0.3">
      <c r="A192" t="s">
        <v>925</v>
      </c>
    </row>
    <row r="193" spans="1:1" x14ac:dyDescent="0.3">
      <c r="A193" t="s">
        <v>926</v>
      </c>
    </row>
    <row r="194" spans="1:1" x14ac:dyDescent="0.3">
      <c r="A194" t="s">
        <v>927</v>
      </c>
    </row>
    <row r="195" spans="1:1" x14ac:dyDescent="0.3">
      <c r="A195" t="s">
        <v>928</v>
      </c>
    </row>
    <row r="197" spans="1:1" x14ac:dyDescent="0.3">
      <c r="A197" t="s">
        <v>848</v>
      </c>
    </row>
    <row r="198" spans="1:1" x14ac:dyDescent="0.3">
      <c r="A198" t="s">
        <v>766</v>
      </c>
    </row>
    <row r="199" spans="1:1" x14ac:dyDescent="0.3">
      <c r="A199" t="s">
        <v>767</v>
      </c>
    </row>
    <row r="200" spans="1:1" x14ac:dyDescent="0.3">
      <c r="A200" t="s">
        <v>904</v>
      </c>
    </row>
    <row r="201" spans="1:1" x14ac:dyDescent="0.3">
      <c r="A201" t="s">
        <v>929</v>
      </c>
    </row>
    <row r="202" spans="1:1" x14ac:dyDescent="0.3">
      <c r="A202" t="s">
        <v>930</v>
      </c>
    </row>
    <row r="204" spans="1:1" x14ac:dyDescent="0.3">
      <c r="A204" t="s">
        <v>771</v>
      </c>
    </row>
    <row r="205" spans="1:1" x14ac:dyDescent="0.3">
      <c r="A205" t="s">
        <v>914</v>
      </c>
    </row>
    <row r="206" spans="1:1" x14ac:dyDescent="0.3">
      <c r="A206" t="s">
        <v>914</v>
      </c>
    </row>
    <row r="207" spans="1:1" x14ac:dyDescent="0.3">
      <c r="A207" t="s">
        <v>914</v>
      </c>
    </row>
    <row r="208" spans="1:1" x14ac:dyDescent="0.3">
      <c r="A208" t="s">
        <v>914</v>
      </c>
    </row>
    <row r="209" spans="1:1" x14ac:dyDescent="0.3">
      <c r="A209" t="s">
        <v>914</v>
      </c>
    </row>
    <row r="211" spans="1:1" x14ac:dyDescent="0.3">
      <c r="A211" t="s">
        <v>439</v>
      </c>
    </row>
    <row r="212" spans="1:1" x14ac:dyDescent="0.3">
      <c r="A212" t="s">
        <v>757</v>
      </c>
    </row>
    <row r="213" spans="1:1" x14ac:dyDescent="0.3">
      <c r="A213" t="s">
        <v>758</v>
      </c>
    </row>
    <row r="214" spans="1:1" x14ac:dyDescent="0.3">
      <c r="A214" t="s">
        <v>759</v>
      </c>
    </row>
    <row r="215" spans="1:1" x14ac:dyDescent="0.3">
      <c r="A215" t="s">
        <v>760</v>
      </c>
    </row>
    <row r="216" spans="1:1" x14ac:dyDescent="0.3">
      <c r="A216">
        <f>-3.22 -0.003</f>
        <v>-3.2230000000000003</v>
      </c>
    </row>
    <row r="217" spans="1:1" x14ac:dyDescent="0.3">
      <c r="A217">
        <f>-3.22 -3.223 -3.226 -3.229 -3.232 -3.235 -3.238 -3.241 -3.244 -3.247 -3.25</f>
        <v>-35.584999999999994</v>
      </c>
    </row>
    <row r="218" spans="1:1" x14ac:dyDescent="0.3">
      <c r="A218" t="s">
        <v>846</v>
      </c>
    </row>
    <row r="219" spans="1:1" x14ac:dyDescent="0.3">
      <c r="A219">
        <f>-0.61  -0.614  -0.618  -0.621  -0.623  -0.625  -0.628  -0.63  -0.632  -0.634  -0.636</f>
        <v>-6.8710000000000004</v>
      </c>
    </row>
    <row r="220" spans="1:1" x14ac:dyDescent="0.3">
      <c r="A220">
        <f>-1.61  -1.61  -1.61  -1.61  -1.609  -1.609  -1.61  -1.611  -1.612  -1.613  -1.614</f>
        <v>-17.718</v>
      </c>
    </row>
    <row r="221" spans="1:1" x14ac:dyDescent="0.3">
      <c r="A221">
        <f>-2.605  -2.605  -2.606  -2.606  -2.606  -2.607  -2.606  -2.606  -2.607  -2.607  -2.607</f>
        <v>-28.667999999999999</v>
      </c>
    </row>
    <row r="222" spans="1:1" x14ac:dyDescent="0.3">
      <c r="A222">
        <f>-3.178  -3.178  -3.178  -3.177  -3.175  -3.175  -3.176  -3.178  -3.181  -3.184  -3.187</f>
        <v>-34.967000000000006</v>
      </c>
    </row>
    <row r="223" spans="1:1" x14ac:dyDescent="0.3">
      <c r="A223">
        <f>-3.22  -3.223  -3.226  -3.229  -3.232  -3.235  -3.238  -3.241  -3.244  -3.247  -3.25</f>
        <v>-35.584999999999994</v>
      </c>
    </row>
    <row r="225" spans="1:1" x14ac:dyDescent="0.3">
      <c r="A225" t="s">
        <v>847</v>
      </c>
    </row>
    <row r="226" spans="1:1" x14ac:dyDescent="0.3">
      <c r="A226" t="s">
        <v>761</v>
      </c>
    </row>
    <row r="227" spans="1:1" x14ac:dyDescent="0.3">
      <c r="A227" t="s">
        <v>762</v>
      </c>
    </row>
    <row r="228" spans="1:1" x14ac:dyDescent="0.3">
      <c r="A228" t="s">
        <v>931</v>
      </c>
    </row>
    <row r="229" spans="1:1" x14ac:dyDescent="0.3">
      <c r="A229" t="s">
        <v>932</v>
      </c>
    </row>
    <row r="230" spans="1:1" x14ac:dyDescent="0.3">
      <c r="A230" t="s">
        <v>933</v>
      </c>
    </row>
    <row r="232" spans="1:1" x14ac:dyDescent="0.3">
      <c r="A232" t="s">
        <v>848</v>
      </c>
    </row>
    <row r="233" spans="1:1" x14ac:dyDescent="0.3">
      <c r="A233" t="s">
        <v>766</v>
      </c>
    </row>
    <row r="234" spans="1:1" x14ac:dyDescent="0.3">
      <c r="A234" t="s">
        <v>767</v>
      </c>
    </row>
    <row r="235" spans="1:1" x14ac:dyDescent="0.3">
      <c r="A235" t="s">
        <v>768</v>
      </c>
    </row>
    <row r="236" spans="1:1" x14ac:dyDescent="0.3">
      <c r="A236" t="s">
        <v>934</v>
      </c>
    </row>
    <row r="237" spans="1:1" x14ac:dyDescent="0.3">
      <c r="A237" t="s">
        <v>935</v>
      </c>
    </row>
    <row r="239" spans="1:1" x14ac:dyDescent="0.3">
      <c r="A239" t="s">
        <v>771</v>
      </c>
    </row>
    <row r="240" spans="1:1" x14ac:dyDescent="0.3">
      <c r="A240" t="s">
        <v>920</v>
      </c>
    </row>
    <row r="241" spans="1:1" x14ac:dyDescent="0.3">
      <c r="A241" t="s">
        <v>920</v>
      </c>
    </row>
    <row r="242" spans="1:1" x14ac:dyDescent="0.3">
      <c r="A242" t="s">
        <v>920</v>
      </c>
    </row>
    <row r="243" spans="1:1" x14ac:dyDescent="0.3">
      <c r="A243" t="s">
        <v>920</v>
      </c>
    </row>
    <row r="244" spans="1:1" x14ac:dyDescent="0.3">
      <c r="A244" t="s">
        <v>920</v>
      </c>
    </row>
    <row r="246" spans="1:1" x14ac:dyDescent="0.3">
      <c r="A246" t="s">
        <v>440</v>
      </c>
    </row>
    <row r="247" spans="1:1" x14ac:dyDescent="0.3">
      <c r="A247" t="s">
        <v>757</v>
      </c>
    </row>
    <row r="248" spans="1:1" x14ac:dyDescent="0.3">
      <c r="A248" t="s">
        <v>758</v>
      </c>
    </row>
    <row r="249" spans="1:1" x14ac:dyDescent="0.3">
      <c r="A249" t="s">
        <v>759</v>
      </c>
    </row>
    <row r="250" spans="1:1" x14ac:dyDescent="0.3">
      <c r="A250" t="s">
        <v>760</v>
      </c>
    </row>
    <row r="251" spans="1:1" x14ac:dyDescent="0.3">
      <c r="A251" t="s">
        <v>777</v>
      </c>
    </row>
    <row r="252" spans="1:1" x14ac:dyDescent="0.3">
      <c r="A252">
        <f>-3.22 -3.22 -3.22 -3.22 -3.22 -3.22 -3.22 -3.22 -3.22 -3.22 -3.22</f>
        <v>-35.419999999999995</v>
      </c>
    </row>
    <row r="253" spans="1:1" x14ac:dyDescent="0.3">
      <c r="A253" t="s">
        <v>846</v>
      </c>
    </row>
    <row r="254" spans="1:1" x14ac:dyDescent="0.3">
      <c r="A254">
        <f>-0.61  -0.614  -0.618  -0.621  -0.623  -0.625  -0.628  -0.63  -0.632  -0.634  -0.636</f>
        <v>-6.8710000000000004</v>
      </c>
    </row>
    <row r="255" spans="1:1" x14ac:dyDescent="0.3">
      <c r="A255">
        <f>-1.61  -1.609  -1.61  -1.61  -1.609  -1.609  -1.61  -1.611  -1.611  -1.613  -1.614</f>
        <v>-17.716000000000005</v>
      </c>
    </row>
    <row r="256" spans="1:1" x14ac:dyDescent="0.3">
      <c r="A256">
        <f>-2.605  -2.605  -2.606  -2.606  -2.606  -2.606  -2.606  -2.607  -2.607  -2.606  -2.606</f>
        <v>-28.666000000000004</v>
      </c>
    </row>
    <row r="257" spans="1:1" x14ac:dyDescent="0.3">
      <c r="A257">
        <f>-3.178  -3.178  -3.178  -3.177  -3.176  -3.176  -3.175  -3.175  -3.175  -3.175  -3.175</f>
        <v>-34.938000000000002</v>
      </c>
    </row>
    <row r="258" spans="1:1" x14ac:dyDescent="0.3">
      <c r="A258">
        <f>-3.22  -3.22  -3.22  -3.22  -3.22  -3.22  -3.22  -3.22  -3.22  -3.22  -3.22</f>
        <v>-35.419999999999995</v>
      </c>
    </row>
    <row r="260" spans="1:1" x14ac:dyDescent="0.3">
      <c r="A260" t="s">
        <v>847</v>
      </c>
    </row>
    <row r="261" spans="1:1" x14ac:dyDescent="0.3">
      <c r="A261" t="s">
        <v>761</v>
      </c>
    </row>
    <row r="262" spans="1:1" x14ac:dyDescent="0.3">
      <c r="A262" t="s">
        <v>900</v>
      </c>
    </row>
    <row r="263" spans="1:1" x14ac:dyDescent="0.3">
      <c r="A263" t="s">
        <v>901</v>
      </c>
    </row>
    <row r="264" spans="1:1" x14ac:dyDescent="0.3">
      <c r="A264" t="s">
        <v>936</v>
      </c>
    </row>
    <row r="265" spans="1:1" x14ac:dyDescent="0.3">
      <c r="A265" t="s">
        <v>937</v>
      </c>
    </row>
    <row r="267" spans="1:1" x14ac:dyDescent="0.3">
      <c r="A267" t="s">
        <v>848</v>
      </c>
    </row>
    <row r="268" spans="1:1" x14ac:dyDescent="0.3">
      <c r="A268" t="s">
        <v>766</v>
      </c>
    </row>
    <row r="269" spans="1:1" x14ac:dyDescent="0.3">
      <c r="A269" t="s">
        <v>767</v>
      </c>
    </row>
    <row r="270" spans="1:1" x14ac:dyDescent="0.3">
      <c r="A270" t="s">
        <v>904</v>
      </c>
    </row>
    <row r="271" spans="1:1" x14ac:dyDescent="0.3">
      <c r="A271" t="s">
        <v>938</v>
      </c>
    </row>
    <row r="272" spans="1:1" x14ac:dyDescent="0.3">
      <c r="A272" t="s">
        <v>939</v>
      </c>
    </row>
    <row r="274" spans="1:1" x14ac:dyDescent="0.3">
      <c r="A274" t="s">
        <v>771</v>
      </c>
    </row>
    <row r="275" spans="1:1" x14ac:dyDescent="0.3">
      <c r="A275" t="s">
        <v>907</v>
      </c>
    </row>
    <row r="276" spans="1:1" x14ac:dyDescent="0.3">
      <c r="A276" t="s">
        <v>907</v>
      </c>
    </row>
    <row r="277" spans="1:1" x14ac:dyDescent="0.3">
      <c r="A277" t="s">
        <v>907</v>
      </c>
    </row>
    <row r="278" spans="1:1" x14ac:dyDescent="0.3">
      <c r="A278" t="s">
        <v>907</v>
      </c>
    </row>
    <row r="279" spans="1:1" x14ac:dyDescent="0.3">
      <c r="A279" t="s">
        <v>907</v>
      </c>
    </row>
    <row r="281" spans="1:1" x14ac:dyDescent="0.3">
      <c r="A281" t="s">
        <v>441</v>
      </c>
    </row>
    <row r="282" spans="1:1" x14ac:dyDescent="0.3">
      <c r="A282" t="s">
        <v>757</v>
      </c>
    </row>
    <row r="283" spans="1:1" x14ac:dyDescent="0.3">
      <c r="A283" t="s">
        <v>758</v>
      </c>
    </row>
    <row r="284" spans="1:1" x14ac:dyDescent="0.3">
      <c r="A284" t="s">
        <v>759</v>
      </c>
    </row>
    <row r="285" spans="1:1" x14ac:dyDescent="0.3">
      <c r="A285" t="s">
        <v>760</v>
      </c>
    </row>
    <row r="286" spans="1:1" x14ac:dyDescent="0.3">
      <c r="A286" t="s">
        <v>778</v>
      </c>
    </row>
    <row r="287" spans="1:1" x14ac:dyDescent="0.3">
      <c r="A287">
        <f>-3.22 -3.217 -3.214 -3.211 -3.208 -3.205 -3.202 -3.199 -3.196 -3.193 -3.19</f>
        <v>-35.254999999999995</v>
      </c>
    </row>
    <row r="288" spans="1:1" x14ac:dyDescent="0.3">
      <c r="A288" t="s">
        <v>846</v>
      </c>
    </row>
    <row r="289" spans="1:1" x14ac:dyDescent="0.3">
      <c r="A289">
        <f>-0.61  -0.614  -0.618  -0.621  -0.623  -0.625  -0.628  -0.63  -0.632  -0.634  -0.636</f>
        <v>-6.8710000000000004</v>
      </c>
    </row>
    <row r="290" spans="1:1" x14ac:dyDescent="0.3">
      <c r="A290">
        <f>-1.61  -1.609  -1.61  -1.61  -1.609  -1.609  -1.61  -1.611  -1.611  -1.613  -1.614</f>
        <v>-17.716000000000005</v>
      </c>
    </row>
    <row r="291" spans="1:1" x14ac:dyDescent="0.3">
      <c r="A291">
        <f>-2.605  -2.605  -2.605  -2.606  -2.606  -2.606  -2.607  -2.607  -2.607  -2.606  -2.606</f>
        <v>-28.665999999999997</v>
      </c>
    </row>
    <row r="292" spans="1:1" x14ac:dyDescent="0.3">
      <c r="A292">
        <f>-3.178  -3.178  -3.177  -3.177  -3.177  -3.176  -3.174  -3.172  -3.169  -3.166  -3.162</f>
        <v>-34.905999999999999</v>
      </c>
    </row>
    <row r="293" spans="1:1" x14ac:dyDescent="0.3">
      <c r="A293">
        <f>-3.22  -3.217  -3.214  -3.211  -3.208  -3.205  -3.202  -3.199  -3.196  -3.193  -3.19</f>
        <v>-35.254999999999995</v>
      </c>
    </row>
    <row r="295" spans="1:1" x14ac:dyDescent="0.3">
      <c r="A295" t="s">
        <v>847</v>
      </c>
    </row>
    <row r="296" spans="1:1" x14ac:dyDescent="0.3">
      <c r="A296" t="s">
        <v>761</v>
      </c>
    </row>
    <row r="297" spans="1:1" x14ac:dyDescent="0.3">
      <c r="A297" t="s">
        <v>925</v>
      </c>
    </row>
    <row r="298" spans="1:1" x14ac:dyDescent="0.3">
      <c r="A298" t="s">
        <v>940</v>
      </c>
    </row>
    <row r="299" spans="1:1" x14ac:dyDescent="0.3">
      <c r="A299" t="s">
        <v>941</v>
      </c>
    </row>
    <row r="300" spans="1:1" x14ac:dyDescent="0.3">
      <c r="A300" t="s">
        <v>942</v>
      </c>
    </row>
    <row r="302" spans="1:1" x14ac:dyDescent="0.3">
      <c r="A302" t="s">
        <v>848</v>
      </c>
    </row>
    <row r="303" spans="1:1" x14ac:dyDescent="0.3">
      <c r="A303" t="s">
        <v>766</v>
      </c>
    </row>
    <row r="304" spans="1:1" x14ac:dyDescent="0.3">
      <c r="A304" t="s">
        <v>767</v>
      </c>
    </row>
    <row r="305" spans="1:1" x14ac:dyDescent="0.3">
      <c r="A305" t="s">
        <v>904</v>
      </c>
    </row>
    <row r="306" spans="1:1" x14ac:dyDescent="0.3">
      <c r="A306" t="s">
        <v>943</v>
      </c>
    </row>
    <row r="307" spans="1:1" x14ac:dyDescent="0.3">
      <c r="A307" t="s">
        <v>944</v>
      </c>
    </row>
    <row r="309" spans="1:1" x14ac:dyDescent="0.3">
      <c r="A309" t="s">
        <v>771</v>
      </c>
    </row>
    <row r="310" spans="1:1" x14ac:dyDescent="0.3">
      <c r="A310" t="s">
        <v>914</v>
      </c>
    </row>
    <row r="311" spans="1:1" x14ac:dyDescent="0.3">
      <c r="A311" t="s">
        <v>914</v>
      </c>
    </row>
    <row r="312" spans="1:1" x14ac:dyDescent="0.3">
      <c r="A312" t="s">
        <v>914</v>
      </c>
    </row>
    <row r="313" spans="1:1" x14ac:dyDescent="0.3">
      <c r="A313" t="s">
        <v>914</v>
      </c>
    </row>
    <row r="314" spans="1:1" x14ac:dyDescent="0.3">
      <c r="A314" t="s">
        <v>914</v>
      </c>
    </row>
    <row r="316" spans="1:1" x14ac:dyDescent="0.3">
      <c r="A316" t="s">
        <v>442</v>
      </c>
    </row>
    <row r="317" spans="1:1" x14ac:dyDescent="0.3">
      <c r="A317" t="s">
        <v>757</v>
      </c>
    </row>
    <row r="318" spans="1:1" x14ac:dyDescent="0.3">
      <c r="A318" t="s">
        <v>758</v>
      </c>
    </row>
    <row r="319" spans="1:1" x14ac:dyDescent="0.3">
      <c r="A319" t="s">
        <v>759</v>
      </c>
    </row>
    <row r="320" spans="1:1" x14ac:dyDescent="0.3">
      <c r="A320" t="s">
        <v>760</v>
      </c>
    </row>
    <row r="321" spans="1:1" x14ac:dyDescent="0.3">
      <c r="A321">
        <f>-3.21 -0.003</f>
        <v>-3.2130000000000001</v>
      </c>
    </row>
    <row r="322" spans="1:1" x14ac:dyDescent="0.3">
      <c r="A322">
        <f>-3.21 -3.213 -3.216 -3.219 -3.222 -3.225 -3.228 -3.231 -3.234 -3.237 -3.24</f>
        <v>-35.475000000000009</v>
      </c>
    </row>
    <row r="323" spans="1:1" x14ac:dyDescent="0.3">
      <c r="A323" t="s">
        <v>846</v>
      </c>
    </row>
    <row r="324" spans="1:1" x14ac:dyDescent="0.3">
      <c r="A324">
        <f>-0.61  -0.614  -0.618  -0.621  -0.623  -0.625  -0.628  -0.63  -0.632  -0.634  -0.636</f>
        <v>-6.8710000000000004</v>
      </c>
    </row>
    <row r="325" spans="1:1" x14ac:dyDescent="0.3">
      <c r="A325">
        <f>-1.61  -1.61  -1.61  -1.61  -1.609  -1.609  -1.61  -1.611  -1.612  -1.613  -1.614</f>
        <v>-17.718</v>
      </c>
    </row>
    <row r="326" spans="1:1" x14ac:dyDescent="0.3">
      <c r="A326">
        <f>-2.605  -2.605  -2.605  -2.605  -2.606  -2.606  -2.606  -2.606  -2.606  -2.606  -2.606</f>
        <v>-28.662000000000006</v>
      </c>
    </row>
    <row r="327" spans="1:1" x14ac:dyDescent="0.3">
      <c r="A327">
        <f>-3.169  -3.169  -3.169  -3.168  -3.166  -3.166  -3.167  -3.17  -3.172  -3.175  -3.178</f>
        <v>-34.869</v>
      </c>
    </row>
    <row r="328" spans="1:1" x14ac:dyDescent="0.3">
      <c r="A328">
        <f>-3.21  -3.213  -3.216  -3.219  -3.222  -3.225  -3.228  -3.231  -3.234  -3.237  -3.24</f>
        <v>-35.475000000000009</v>
      </c>
    </row>
    <row r="330" spans="1:1" x14ac:dyDescent="0.3">
      <c r="A330" t="s">
        <v>847</v>
      </c>
    </row>
    <row r="331" spans="1:1" x14ac:dyDescent="0.3">
      <c r="A331" t="s">
        <v>761</v>
      </c>
    </row>
    <row r="332" spans="1:1" x14ac:dyDescent="0.3">
      <c r="A332" t="s">
        <v>762</v>
      </c>
    </row>
    <row r="333" spans="1:1" x14ac:dyDescent="0.3">
      <c r="A333" t="s">
        <v>945</v>
      </c>
    </row>
    <row r="334" spans="1:1" x14ac:dyDescent="0.3">
      <c r="A334" t="s">
        <v>946</v>
      </c>
    </row>
    <row r="335" spans="1:1" x14ac:dyDescent="0.3">
      <c r="A335" t="s">
        <v>947</v>
      </c>
    </row>
    <row r="337" spans="1:1" x14ac:dyDescent="0.3">
      <c r="A337" t="s">
        <v>848</v>
      </c>
    </row>
    <row r="338" spans="1:1" x14ac:dyDescent="0.3">
      <c r="A338" t="s">
        <v>766</v>
      </c>
    </row>
    <row r="339" spans="1:1" x14ac:dyDescent="0.3">
      <c r="A339" t="s">
        <v>767</v>
      </c>
    </row>
    <row r="340" spans="1:1" x14ac:dyDescent="0.3">
      <c r="A340" t="s">
        <v>904</v>
      </c>
    </row>
    <row r="341" spans="1:1" x14ac:dyDescent="0.3">
      <c r="A341" t="s">
        <v>948</v>
      </c>
    </row>
    <row r="342" spans="1:1" x14ac:dyDescent="0.3">
      <c r="A342" t="s">
        <v>949</v>
      </c>
    </row>
    <row r="344" spans="1:1" x14ac:dyDescent="0.3">
      <c r="A344" t="s">
        <v>771</v>
      </c>
    </row>
    <row r="345" spans="1:1" x14ac:dyDescent="0.3">
      <c r="A345" t="s">
        <v>950</v>
      </c>
    </row>
    <row r="346" spans="1:1" x14ac:dyDescent="0.3">
      <c r="A346" t="s">
        <v>950</v>
      </c>
    </row>
    <row r="347" spans="1:1" x14ac:dyDescent="0.3">
      <c r="A347" t="s">
        <v>950</v>
      </c>
    </row>
    <row r="348" spans="1:1" x14ac:dyDescent="0.3">
      <c r="A348" t="s">
        <v>950</v>
      </c>
    </row>
    <row r="349" spans="1:1" x14ac:dyDescent="0.3">
      <c r="A349" t="s">
        <v>950</v>
      </c>
    </row>
    <row r="351" spans="1:1" x14ac:dyDescent="0.3">
      <c r="A351" t="s">
        <v>443</v>
      </c>
    </row>
    <row r="352" spans="1:1" x14ac:dyDescent="0.3">
      <c r="A352" t="s">
        <v>757</v>
      </c>
    </row>
    <row r="353" spans="1:1" x14ac:dyDescent="0.3">
      <c r="A353" t="s">
        <v>758</v>
      </c>
    </row>
    <row r="354" spans="1:1" x14ac:dyDescent="0.3">
      <c r="A354" t="s">
        <v>759</v>
      </c>
    </row>
    <row r="355" spans="1:1" x14ac:dyDescent="0.3">
      <c r="A355" t="s">
        <v>760</v>
      </c>
    </row>
    <row r="356" spans="1:1" x14ac:dyDescent="0.3">
      <c r="A356" t="s">
        <v>779</v>
      </c>
    </row>
    <row r="357" spans="1:1" x14ac:dyDescent="0.3">
      <c r="A357">
        <f>-3.21 -3.21 -3.21 -3.21 -3.21 -3.21 -3.21 -3.21 -3.21 -3.21 -3.21</f>
        <v>-35.31</v>
      </c>
    </row>
    <row r="358" spans="1:1" x14ac:dyDescent="0.3">
      <c r="A358" t="s">
        <v>846</v>
      </c>
    </row>
    <row r="359" spans="1:1" x14ac:dyDescent="0.3">
      <c r="A359">
        <f>-0.61  -0.614  -0.618  -0.621  -0.623  -0.625  -0.628  -0.63  -0.632  -0.634  -0.636</f>
        <v>-6.8710000000000004</v>
      </c>
    </row>
    <row r="360" spans="1:1" x14ac:dyDescent="0.3">
      <c r="A360">
        <f>-1.61  -1.609  -1.61  -1.61  -1.609  -1.609  -1.61  -1.611  -1.611  -1.613  -1.614</f>
        <v>-17.716000000000005</v>
      </c>
    </row>
    <row r="361" spans="1:1" x14ac:dyDescent="0.3">
      <c r="A361">
        <f>-2.605  -2.605  -2.605  -2.606  -2.606  -2.606  -2.606  -2.606  -2.606  -2.606  -2.606</f>
        <v>-28.663000000000004</v>
      </c>
    </row>
    <row r="362" spans="1:1" x14ac:dyDescent="0.3">
      <c r="A362">
        <f>-3.169  -3.169  -3.169  -3.168  -3.167  -3.167  -3.166  -3.166  -3.166  -3.166  -3.166</f>
        <v>-34.838999999999999</v>
      </c>
    </row>
    <row r="363" spans="1:1" x14ac:dyDescent="0.3">
      <c r="A363">
        <f>-3.21  -3.21  -3.21  -3.21  -3.21  -3.21  -3.21  -3.21  -3.21  -3.21  -3.21</f>
        <v>-35.31</v>
      </c>
    </row>
    <row r="365" spans="1:1" x14ac:dyDescent="0.3">
      <c r="A365" t="s">
        <v>847</v>
      </c>
    </row>
    <row r="366" spans="1:1" x14ac:dyDescent="0.3">
      <c r="A366" t="s">
        <v>761</v>
      </c>
    </row>
    <row r="367" spans="1:1" x14ac:dyDescent="0.3">
      <c r="A367" t="s">
        <v>900</v>
      </c>
    </row>
    <row r="368" spans="1:1" x14ac:dyDescent="0.3">
      <c r="A368" t="s">
        <v>951</v>
      </c>
    </row>
    <row r="369" spans="1:1" x14ac:dyDescent="0.3">
      <c r="A369" t="s">
        <v>952</v>
      </c>
    </row>
    <row r="370" spans="1:1" x14ac:dyDescent="0.3">
      <c r="A370" t="s">
        <v>953</v>
      </c>
    </row>
    <row r="372" spans="1:1" x14ac:dyDescent="0.3">
      <c r="A372" t="s">
        <v>848</v>
      </c>
    </row>
    <row r="373" spans="1:1" x14ac:dyDescent="0.3">
      <c r="A373" t="s">
        <v>766</v>
      </c>
    </row>
    <row r="374" spans="1:1" x14ac:dyDescent="0.3">
      <c r="A374" t="s">
        <v>767</v>
      </c>
    </row>
    <row r="375" spans="1:1" x14ac:dyDescent="0.3">
      <c r="A375" t="s">
        <v>904</v>
      </c>
    </row>
    <row r="376" spans="1:1" x14ac:dyDescent="0.3">
      <c r="A376" t="s">
        <v>954</v>
      </c>
    </row>
    <row r="377" spans="1:1" x14ac:dyDescent="0.3">
      <c r="A377" t="s">
        <v>955</v>
      </c>
    </row>
    <row r="379" spans="1:1" x14ac:dyDescent="0.3">
      <c r="A379" t="s">
        <v>771</v>
      </c>
    </row>
    <row r="380" spans="1:1" x14ac:dyDescent="0.3">
      <c r="A380" t="s">
        <v>907</v>
      </c>
    </row>
    <row r="381" spans="1:1" x14ac:dyDescent="0.3">
      <c r="A381" t="s">
        <v>907</v>
      </c>
    </row>
    <row r="382" spans="1:1" x14ac:dyDescent="0.3">
      <c r="A382" t="s">
        <v>907</v>
      </c>
    </row>
    <row r="383" spans="1:1" x14ac:dyDescent="0.3">
      <c r="A383" t="s">
        <v>907</v>
      </c>
    </row>
    <row r="384" spans="1:1" x14ac:dyDescent="0.3">
      <c r="A384" t="s">
        <v>907</v>
      </c>
    </row>
    <row r="386" spans="1:1" x14ac:dyDescent="0.3">
      <c r="A386" t="s">
        <v>444</v>
      </c>
    </row>
    <row r="387" spans="1:1" x14ac:dyDescent="0.3">
      <c r="A387" t="s">
        <v>757</v>
      </c>
    </row>
    <row r="388" spans="1:1" x14ac:dyDescent="0.3">
      <c r="A388" t="s">
        <v>758</v>
      </c>
    </row>
    <row r="389" spans="1:1" x14ac:dyDescent="0.3">
      <c r="A389" t="s">
        <v>759</v>
      </c>
    </row>
    <row r="390" spans="1:1" x14ac:dyDescent="0.3">
      <c r="A390" t="s">
        <v>760</v>
      </c>
    </row>
    <row r="391" spans="1:1" x14ac:dyDescent="0.3">
      <c r="A391" t="s">
        <v>780</v>
      </c>
    </row>
    <row r="392" spans="1:1" x14ac:dyDescent="0.3">
      <c r="A392">
        <f>-3.21 -3.207 -3.204 -3.201 -3.198 -3.195 -3.192 -3.189 -3.186 -3.183 -3.18</f>
        <v>-35.145000000000003</v>
      </c>
    </row>
    <row r="393" spans="1:1" x14ac:dyDescent="0.3">
      <c r="A393" t="s">
        <v>846</v>
      </c>
    </row>
    <row r="394" spans="1:1" x14ac:dyDescent="0.3">
      <c r="A394">
        <f>-0.61  -0.614  -0.618  -0.621  -0.623  -0.625  -0.628  -0.63  -0.632  -0.634  -0.636</f>
        <v>-6.8710000000000004</v>
      </c>
    </row>
    <row r="395" spans="1:1" x14ac:dyDescent="0.3">
      <c r="A395">
        <f>-1.61  -1.609  -1.61  -1.61  -1.609  -1.609  -1.61  -1.611  -1.611  -1.613  -1.614</f>
        <v>-17.716000000000005</v>
      </c>
    </row>
    <row r="396" spans="1:1" x14ac:dyDescent="0.3">
      <c r="A396">
        <f>-2.605  -2.605  -2.605  -2.606  -2.606  -2.606  -2.606  -2.607  -2.606  -2.606  -2.606</f>
        <v>-28.664000000000001</v>
      </c>
    </row>
    <row r="397" spans="1:1" x14ac:dyDescent="0.3">
      <c r="A397">
        <f>-3.169  -3.169  -3.168  -3.168  -3.168  -3.168  -3.166  -3.163  -3.16  -3.157  -3.153</f>
        <v>-34.808999999999997</v>
      </c>
    </row>
    <row r="398" spans="1:1" x14ac:dyDescent="0.3">
      <c r="A398">
        <f>-3.21  -3.207  -3.204  -3.201  -3.198  -3.195  -3.192  -3.189  -3.186  -3.183  -3.18</f>
        <v>-35.145000000000003</v>
      </c>
    </row>
    <row r="400" spans="1:1" x14ac:dyDescent="0.3">
      <c r="A400" t="s">
        <v>847</v>
      </c>
    </row>
    <row r="401" spans="1:1" x14ac:dyDescent="0.3">
      <c r="A401" t="s">
        <v>761</v>
      </c>
    </row>
    <row r="402" spans="1:1" x14ac:dyDescent="0.3">
      <c r="A402" t="s">
        <v>925</v>
      </c>
    </row>
    <row r="403" spans="1:1" x14ac:dyDescent="0.3">
      <c r="A403" t="s">
        <v>956</v>
      </c>
    </row>
    <row r="404" spans="1:1" x14ac:dyDescent="0.3">
      <c r="A404" t="s">
        <v>957</v>
      </c>
    </row>
    <row r="405" spans="1:1" x14ac:dyDescent="0.3">
      <c r="A405" t="s">
        <v>958</v>
      </c>
    </row>
    <row r="407" spans="1:1" x14ac:dyDescent="0.3">
      <c r="A407" t="s">
        <v>848</v>
      </c>
    </row>
    <row r="408" spans="1:1" x14ac:dyDescent="0.3">
      <c r="A408" t="s">
        <v>766</v>
      </c>
    </row>
    <row r="409" spans="1:1" x14ac:dyDescent="0.3">
      <c r="A409" t="s">
        <v>767</v>
      </c>
    </row>
    <row r="410" spans="1:1" x14ac:dyDescent="0.3">
      <c r="A410" t="s">
        <v>904</v>
      </c>
    </row>
    <row r="411" spans="1:1" x14ac:dyDescent="0.3">
      <c r="A411" t="s">
        <v>959</v>
      </c>
    </row>
    <row r="412" spans="1:1" x14ac:dyDescent="0.3">
      <c r="A412" t="s">
        <v>944</v>
      </c>
    </row>
    <row r="414" spans="1:1" x14ac:dyDescent="0.3">
      <c r="A414" t="s">
        <v>771</v>
      </c>
    </row>
    <row r="415" spans="1:1" x14ac:dyDescent="0.3">
      <c r="A415" t="s">
        <v>960</v>
      </c>
    </row>
    <row r="416" spans="1:1" x14ac:dyDescent="0.3">
      <c r="A416" t="s">
        <v>960</v>
      </c>
    </row>
    <row r="417" spans="1:1" x14ac:dyDescent="0.3">
      <c r="A417" t="s">
        <v>960</v>
      </c>
    </row>
    <row r="418" spans="1:1" x14ac:dyDescent="0.3">
      <c r="A418" t="s">
        <v>960</v>
      </c>
    </row>
    <row r="419" spans="1:1" x14ac:dyDescent="0.3">
      <c r="A419" t="s">
        <v>960</v>
      </c>
    </row>
    <row r="421" spans="1:1" x14ac:dyDescent="0.3">
      <c r="A421" t="s">
        <v>445</v>
      </c>
    </row>
    <row r="422" spans="1:1" x14ac:dyDescent="0.3">
      <c r="A422" t="s">
        <v>757</v>
      </c>
    </row>
    <row r="423" spans="1:1" x14ac:dyDescent="0.3">
      <c r="A423" t="s">
        <v>758</v>
      </c>
    </row>
    <row r="424" spans="1:1" x14ac:dyDescent="0.3">
      <c r="A424" t="s">
        <v>759</v>
      </c>
    </row>
    <row r="425" spans="1:1" x14ac:dyDescent="0.3">
      <c r="A425" t="s">
        <v>760</v>
      </c>
    </row>
    <row r="426" spans="1:1" x14ac:dyDescent="0.3">
      <c r="A426">
        <f>-3.2 -0.003</f>
        <v>-3.2030000000000003</v>
      </c>
    </row>
    <row r="427" spans="1:1" x14ac:dyDescent="0.3">
      <c r="A427">
        <f>-3.2 -3.203 -3.206 -3.209 -3.212 -3.215 -3.218 -3.221 -3.224 -3.227 -3.23</f>
        <v>-35.364999999999995</v>
      </c>
    </row>
    <row r="428" spans="1:1" x14ac:dyDescent="0.3">
      <c r="A428" t="s">
        <v>846</v>
      </c>
    </row>
    <row r="429" spans="1:1" x14ac:dyDescent="0.3">
      <c r="A429">
        <f>-0.61  -0.614  -0.618  -0.621  -0.623  -0.625  -0.628  -0.63  -0.632  -0.634  -0.636</f>
        <v>-6.8710000000000004</v>
      </c>
    </row>
    <row r="430" spans="1:1" x14ac:dyDescent="0.3">
      <c r="A430">
        <f>-1.61  -1.61  -1.61  -1.61  -1.609  -1.609  -1.61  -1.611  -1.612  -1.613  -1.614</f>
        <v>-17.718</v>
      </c>
    </row>
    <row r="431" spans="1:1" x14ac:dyDescent="0.3">
      <c r="A431">
        <f>-2.605  -2.605  -2.605  -2.605  -2.606  -2.606  -2.606  -2.606  -2.606  -2.606  -2.606</f>
        <v>-28.662000000000006</v>
      </c>
    </row>
    <row r="432" spans="1:1" x14ac:dyDescent="0.3">
      <c r="A432">
        <f>-3.16  -3.16  -3.16  -3.16  -3.157  -3.158  -3.159  -3.161  -3.164  -3.166  -3.169</f>
        <v>-34.774000000000001</v>
      </c>
    </row>
    <row r="433" spans="1:1" x14ac:dyDescent="0.3">
      <c r="A433">
        <f>-3.2  -3.203  -3.206  -3.209  -3.212  -3.215  -3.218  -3.221  -3.224  -3.227  -3.23</f>
        <v>-35.364999999999995</v>
      </c>
    </row>
    <row r="435" spans="1:1" x14ac:dyDescent="0.3">
      <c r="A435" t="s">
        <v>847</v>
      </c>
    </row>
    <row r="436" spans="1:1" x14ac:dyDescent="0.3">
      <c r="A436" t="s">
        <v>761</v>
      </c>
    </row>
    <row r="437" spans="1:1" x14ac:dyDescent="0.3">
      <c r="A437" t="s">
        <v>762</v>
      </c>
    </row>
    <row r="438" spans="1:1" x14ac:dyDescent="0.3">
      <c r="A438" t="s">
        <v>961</v>
      </c>
    </row>
    <row r="439" spans="1:1" x14ac:dyDescent="0.3">
      <c r="A439" t="s">
        <v>962</v>
      </c>
    </row>
    <row r="440" spans="1:1" x14ac:dyDescent="0.3">
      <c r="A440" t="s">
        <v>963</v>
      </c>
    </row>
    <row r="442" spans="1:1" x14ac:dyDescent="0.3">
      <c r="A442" t="s">
        <v>848</v>
      </c>
    </row>
    <row r="443" spans="1:1" x14ac:dyDescent="0.3">
      <c r="A443" t="s">
        <v>766</v>
      </c>
    </row>
    <row r="444" spans="1:1" x14ac:dyDescent="0.3">
      <c r="A444" t="s">
        <v>767</v>
      </c>
    </row>
    <row r="445" spans="1:1" x14ac:dyDescent="0.3">
      <c r="A445" t="s">
        <v>964</v>
      </c>
    </row>
    <row r="446" spans="1:1" x14ac:dyDescent="0.3">
      <c r="A446" t="s">
        <v>965</v>
      </c>
    </row>
    <row r="447" spans="1:1" x14ac:dyDescent="0.3">
      <c r="A447" t="s">
        <v>966</v>
      </c>
    </row>
    <row r="449" spans="1:1" x14ac:dyDescent="0.3">
      <c r="A449" t="s">
        <v>771</v>
      </c>
    </row>
    <row r="450" spans="1:1" x14ac:dyDescent="0.3">
      <c r="A450" t="s">
        <v>967</v>
      </c>
    </row>
    <row r="451" spans="1:1" x14ac:dyDescent="0.3">
      <c r="A451" t="s">
        <v>967</v>
      </c>
    </row>
    <row r="452" spans="1:1" x14ac:dyDescent="0.3">
      <c r="A452" t="s">
        <v>967</v>
      </c>
    </row>
    <row r="453" spans="1:1" x14ac:dyDescent="0.3">
      <c r="A453" t="s">
        <v>967</v>
      </c>
    </row>
    <row r="454" spans="1:1" x14ac:dyDescent="0.3">
      <c r="A454" t="s">
        <v>967</v>
      </c>
    </row>
    <row r="456" spans="1:1" x14ac:dyDescent="0.3">
      <c r="A456" t="s">
        <v>446</v>
      </c>
    </row>
    <row r="457" spans="1:1" x14ac:dyDescent="0.3">
      <c r="A457" t="s">
        <v>757</v>
      </c>
    </row>
    <row r="458" spans="1:1" x14ac:dyDescent="0.3">
      <c r="A458" t="s">
        <v>758</v>
      </c>
    </row>
    <row r="459" spans="1:1" x14ac:dyDescent="0.3">
      <c r="A459" t="s">
        <v>759</v>
      </c>
    </row>
    <row r="460" spans="1:1" x14ac:dyDescent="0.3">
      <c r="A460" t="s">
        <v>760</v>
      </c>
    </row>
    <row r="461" spans="1:1" x14ac:dyDescent="0.3">
      <c r="A461" t="s">
        <v>781</v>
      </c>
    </row>
    <row r="462" spans="1:1" x14ac:dyDescent="0.3">
      <c r="A462">
        <f>-3.2 -3.2 -3.2 -3.2 -3.2 -3.2 -3.2 -3.2 -3.2 -3.2 -3.2</f>
        <v>-35.199999999999996</v>
      </c>
    </row>
    <row r="463" spans="1:1" x14ac:dyDescent="0.3">
      <c r="A463" t="s">
        <v>846</v>
      </c>
    </row>
    <row r="464" spans="1:1" x14ac:dyDescent="0.3">
      <c r="A464">
        <f>-0.61  -0.614  -0.618  -0.621  -0.623  -0.625  -0.628  -0.63  -0.632  -0.634  -0.636</f>
        <v>-6.8710000000000004</v>
      </c>
    </row>
    <row r="465" spans="1:1" x14ac:dyDescent="0.3">
      <c r="A465">
        <f>-1.61  -1.609  -1.61  -1.61  -1.609  -1.609  -1.61  -1.611  -1.611  -1.613  -1.614</f>
        <v>-17.716000000000005</v>
      </c>
    </row>
    <row r="466" spans="1:1" x14ac:dyDescent="0.3">
      <c r="A466">
        <f>-2.605  -2.605  -2.605  -2.605  -2.606  -2.606  -2.606  -2.606  -2.606  -2.606  -2.606</f>
        <v>-28.662000000000006</v>
      </c>
    </row>
    <row r="467" spans="1:1" x14ac:dyDescent="0.3">
      <c r="A467">
        <f>-3.16  -3.16  -3.16  -3.16  -3.159  -3.158  -3.158  -3.158  -3.158  -3.158  -3.157</f>
        <v>-34.746000000000009</v>
      </c>
    </row>
    <row r="468" spans="1:1" x14ac:dyDescent="0.3">
      <c r="A468">
        <f>-3.2  -3.2  -3.2  -3.2  -3.2  -3.2  -3.2  -3.2  -3.2  -3.2  -3.2</f>
        <v>-35.199999999999996</v>
      </c>
    </row>
    <row r="470" spans="1:1" x14ac:dyDescent="0.3">
      <c r="A470" t="s">
        <v>847</v>
      </c>
    </row>
    <row r="471" spans="1:1" x14ac:dyDescent="0.3">
      <c r="A471" t="s">
        <v>761</v>
      </c>
    </row>
    <row r="472" spans="1:1" x14ac:dyDescent="0.3">
      <c r="A472" t="s">
        <v>900</v>
      </c>
    </row>
    <row r="473" spans="1:1" x14ac:dyDescent="0.3">
      <c r="A473" t="s">
        <v>968</v>
      </c>
    </row>
    <row r="474" spans="1:1" x14ac:dyDescent="0.3">
      <c r="A474" t="s">
        <v>969</v>
      </c>
    </row>
    <row r="475" spans="1:1" x14ac:dyDescent="0.3">
      <c r="A475" t="s">
        <v>970</v>
      </c>
    </row>
    <row r="477" spans="1:1" x14ac:dyDescent="0.3">
      <c r="A477" t="s">
        <v>848</v>
      </c>
    </row>
    <row r="478" spans="1:1" x14ac:dyDescent="0.3">
      <c r="A478" t="s">
        <v>766</v>
      </c>
    </row>
    <row r="479" spans="1:1" x14ac:dyDescent="0.3">
      <c r="A479" t="s">
        <v>767</v>
      </c>
    </row>
    <row r="480" spans="1:1" x14ac:dyDescent="0.3">
      <c r="A480" t="s">
        <v>904</v>
      </c>
    </row>
    <row r="481" spans="1:1" x14ac:dyDescent="0.3">
      <c r="A481" t="s">
        <v>971</v>
      </c>
    </row>
    <row r="482" spans="1:1" x14ac:dyDescent="0.3">
      <c r="A482" t="s">
        <v>972</v>
      </c>
    </row>
    <row r="484" spans="1:1" x14ac:dyDescent="0.3">
      <c r="A484" t="s">
        <v>771</v>
      </c>
    </row>
    <row r="485" spans="1:1" x14ac:dyDescent="0.3">
      <c r="A485" t="s">
        <v>907</v>
      </c>
    </row>
    <row r="486" spans="1:1" x14ac:dyDescent="0.3">
      <c r="A486" t="s">
        <v>907</v>
      </c>
    </row>
    <row r="487" spans="1:1" x14ac:dyDescent="0.3">
      <c r="A487" t="s">
        <v>907</v>
      </c>
    </row>
    <row r="488" spans="1:1" x14ac:dyDescent="0.3">
      <c r="A488" t="s">
        <v>907</v>
      </c>
    </row>
    <row r="489" spans="1:1" x14ac:dyDescent="0.3">
      <c r="A489" t="s">
        <v>907</v>
      </c>
    </row>
    <row r="491" spans="1:1" x14ac:dyDescent="0.3">
      <c r="A491" t="s">
        <v>447</v>
      </c>
    </row>
    <row r="492" spans="1:1" x14ac:dyDescent="0.3">
      <c r="A492" t="s">
        <v>757</v>
      </c>
    </row>
    <row r="493" spans="1:1" x14ac:dyDescent="0.3">
      <c r="A493" t="s">
        <v>758</v>
      </c>
    </row>
    <row r="494" spans="1:1" x14ac:dyDescent="0.3">
      <c r="A494" t="s">
        <v>759</v>
      </c>
    </row>
    <row r="495" spans="1:1" x14ac:dyDescent="0.3">
      <c r="A495" t="s">
        <v>760</v>
      </c>
    </row>
    <row r="496" spans="1:1" x14ac:dyDescent="0.3">
      <c r="A496" t="s">
        <v>782</v>
      </c>
    </row>
    <row r="497" spans="1:1" x14ac:dyDescent="0.3">
      <c r="A497">
        <f>-3.2 -3.197 -3.194 -3.191 -3.188 -3.185 -3.182 -3.179 -3.176 -3.173 -3.17</f>
        <v>-35.035000000000004</v>
      </c>
    </row>
    <row r="498" spans="1:1" x14ac:dyDescent="0.3">
      <c r="A498" t="s">
        <v>846</v>
      </c>
    </row>
    <row r="499" spans="1:1" x14ac:dyDescent="0.3">
      <c r="A499">
        <f>-0.61  -0.614  -0.618  -0.621  -0.623  -0.625  -0.628  -0.63  -0.632  -0.634  -0.636</f>
        <v>-6.8710000000000004</v>
      </c>
    </row>
    <row r="500" spans="1:1" x14ac:dyDescent="0.3">
      <c r="A500">
        <f>-1.61  -1.609  -1.61  -1.61  -1.609  -1.609  -1.61  -1.611  -1.611  -1.613  -1.614</f>
        <v>-17.716000000000005</v>
      </c>
    </row>
    <row r="501" spans="1:1" x14ac:dyDescent="0.3">
      <c r="A501">
        <f>-2.605  -2.605  -2.605  -2.606  -2.606  -2.605  -2.606  -2.606  -2.606  -2.606  -2.606</f>
        <v>-28.662000000000006</v>
      </c>
    </row>
    <row r="502" spans="1:1" x14ac:dyDescent="0.3">
      <c r="A502">
        <f>-3.16  -3.161  -3.16  -3.159  -3.16  -3.159  -3.157  -3.154  -3.151  -3.148  -3.144</f>
        <v>-34.713000000000001</v>
      </c>
    </row>
    <row r="503" spans="1:1" x14ac:dyDescent="0.3">
      <c r="A503">
        <f>-3.2  -3.197  -3.194  -3.191  -3.188  -3.185  -3.182  -3.179  -3.176  -3.173  -3.17</f>
        <v>-35.035000000000004</v>
      </c>
    </row>
    <row r="505" spans="1:1" x14ac:dyDescent="0.3">
      <c r="A505" t="s">
        <v>847</v>
      </c>
    </row>
    <row r="506" spans="1:1" x14ac:dyDescent="0.3">
      <c r="A506" t="s">
        <v>761</v>
      </c>
    </row>
    <row r="507" spans="1:1" x14ac:dyDescent="0.3">
      <c r="A507" t="s">
        <v>908</v>
      </c>
    </row>
    <row r="508" spans="1:1" x14ac:dyDescent="0.3">
      <c r="A508" t="s">
        <v>973</v>
      </c>
    </row>
    <row r="509" spans="1:1" x14ac:dyDescent="0.3">
      <c r="A509" t="s">
        <v>974</v>
      </c>
    </row>
    <row r="510" spans="1:1" x14ac:dyDescent="0.3">
      <c r="A510" t="s">
        <v>975</v>
      </c>
    </row>
    <row r="512" spans="1:1" x14ac:dyDescent="0.3">
      <c r="A512" t="s">
        <v>848</v>
      </c>
    </row>
    <row r="513" spans="1:1" x14ac:dyDescent="0.3">
      <c r="A513" t="s">
        <v>766</v>
      </c>
    </row>
    <row r="514" spans="1:1" x14ac:dyDescent="0.3">
      <c r="A514" t="s">
        <v>767</v>
      </c>
    </row>
    <row r="515" spans="1:1" x14ac:dyDescent="0.3">
      <c r="A515" t="s">
        <v>904</v>
      </c>
    </row>
    <row r="516" spans="1:1" x14ac:dyDescent="0.3">
      <c r="A516" t="s">
        <v>976</v>
      </c>
    </row>
    <row r="517" spans="1:1" x14ac:dyDescent="0.3">
      <c r="A517" t="s">
        <v>977</v>
      </c>
    </row>
    <row r="519" spans="1:1" x14ac:dyDescent="0.3">
      <c r="A519" t="s">
        <v>771</v>
      </c>
    </row>
    <row r="520" spans="1:1" x14ac:dyDescent="0.3">
      <c r="A520" t="s">
        <v>960</v>
      </c>
    </row>
    <row r="521" spans="1:1" x14ac:dyDescent="0.3">
      <c r="A521" t="s">
        <v>960</v>
      </c>
    </row>
    <row r="522" spans="1:1" x14ac:dyDescent="0.3">
      <c r="A522" t="s">
        <v>960</v>
      </c>
    </row>
    <row r="523" spans="1:1" x14ac:dyDescent="0.3">
      <c r="A523" t="s">
        <v>960</v>
      </c>
    </row>
    <row r="524" spans="1:1" x14ac:dyDescent="0.3">
      <c r="A524" t="s">
        <v>960</v>
      </c>
    </row>
    <row r="526" spans="1:1" x14ac:dyDescent="0.3">
      <c r="A526" t="s">
        <v>448</v>
      </c>
    </row>
    <row r="527" spans="1:1" x14ac:dyDescent="0.3">
      <c r="A527" t="s">
        <v>757</v>
      </c>
    </row>
    <row r="528" spans="1:1" x14ac:dyDescent="0.3">
      <c r="A528" t="s">
        <v>758</v>
      </c>
    </row>
    <row r="529" spans="1:1" x14ac:dyDescent="0.3">
      <c r="A529" t="s">
        <v>759</v>
      </c>
    </row>
    <row r="530" spans="1:1" x14ac:dyDescent="0.3">
      <c r="A530" t="s">
        <v>760</v>
      </c>
    </row>
    <row r="531" spans="1:1" x14ac:dyDescent="0.3">
      <c r="A531">
        <f>-3.19 -0.003</f>
        <v>-3.1930000000000001</v>
      </c>
    </row>
    <row r="532" spans="1:1" x14ac:dyDescent="0.3">
      <c r="A532">
        <f>-3.19 -3.193 -3.196 -3.199 -3.202 -3.205 -3.208 -3.211 -3.214 -3.217 -3.22</f>
        <v>-35.254999999999995</v>
      </c>
    </row>
    <row r="533" spans="1:1" x14ac:dyDescent="0.3">
      <c r="A533" t="s">
        <v>846</v>
      </c>
    </row>
    <row r="534" spans="1:1" x14ac:dyDescent="0.3">
      <c r="A534">
        <f>-0.61  -0.614  -0.618  -0.621  -0.623  -0.625  -0.628  -0.63  -0.632  -0.634  -0.636</f>
        <v>-6.8710000000000004</v>
      </c>
    </row>
    <row r="535" spans="1:1" x14ac:dyDescent="0.3">
      <c r="A535">
        <f>-1.61  -1.61  -1.61  -1.61  -1.609  -1.609  -1.61  -1.611  -1.612  -1.613  -1.614</f>
        <v>-17.718</v>
      </c>
    </row>
    <row r="536" spans="1:1" x14ac:dyDescent="0.3">
      <c r="A536">
        <f>-2.605  -2.604  -2.605  -2.605  -2.605  -2.606  -2.605  -2.605  -2.606  -2.606  -2.606</f>
        <v>-28.658000000000001</v>
      </c>
    </row>
    <row r="537" spans="1:1" x14ac:dyDescent="0.3">
      <c r="A537">
        <f>-3.151  -3.151  -3.152  -3.151  -3.149  -3.149  -3.15  -3.152  -3.155  -3.158  -3.16</f>
        <v>-34.678000000000004</v>
      </c>
    </row>
    <row r="538" spans="1:1" x14ac:dyDescent="0.3">
      <c r="A538">
        <f>-3.19  -3.193  -3.196  -3.199  -3.202  -3.205  -3.208  -3.211  -3.214  -3.217  -3.22</f>
        <v>-35.254999999999995</v>
      </c>
    </row>
    <row r="540" spans="1:1" x14ac:dyDescent="0.3">
      <c r="A540" t="s">
        <v>847</v>
      </c>
    </row>
    <row r="541" spans="1:1" x14ac:dyDescent="0.3">
      <c r="A541" t="s">
        <v>761</v>
      </c>
    </row>
    <row r="542" spans="1:1" x14ac:dyDescent="0.3">
      <c r="A542" t="s">
        <v>978</v>
      </c>
    </row>
    <row r="543" spans="1:1" x14ac:dyDescent="0.3">
      <c r="A543" t="s">
        <v>979</v>
      </c>
    </row>
    <row r="544" spans="1:1" x14ac:dyDescent="0.3">
      <c r="A544" t="s">
        <v>980</v>
      </c>
    </row>
    <row r="545" spans="1:1" x14ac:dyDescent="0.3">
      <c r="A545" t="s">
        <v>981</v>
      </c>
    </row>
    <row r="547" spans="1:1" x14ac:dyDescent="0.3">
      <c r="A547" t="s">
        <v>848</v>
      </c>
    </row>
    <row r="548" spans="1:1" x14ac:dyDescent="0.3">
      <c r="A548" t="s">
        <v>766</v>
      </c>
    </row>
    <row r="549" spans="1:1" x14ac:dyDescent="0.3">
      <c r="A549" t="s">
        <v>767</v>
      </c>
    </row>
    <row r="550" spans="1:1" x14ac:dyDescent="0.3">
      <c r="A550" t="s">
        <v>964</v>
      </c>
    </row>
    <row r="551" spans="1:1" x14ac:dyDescent="0.3">
      <c r="A551" t="s">
        <v>982</v>
      </c>
    </row>
    <row r="552" spans="1:1" x14ac:dyDescent="0.3">
      <c r="A552" t="s">
        <v>966</v>
      </c>
    </row>
    <row r="554" spans="1:1" x14ac:dyDescent="0.3">
      <c r="A554" t="s">
        <v>771</v>
      </c>
    </row>
    <row r="555" spans="1:1" x14ac:dyDescent="0.3">
      <c r="A555" t="s">
        <v>967</v>
      </c>
    </row>
    <row r="556" spans="1:1" x14ac:dyDescent="0.3">
      <c r="A556" t="s">
        <v>967</v>
      </c>
    </row>
    <row r="557" spans="1:1" x14ac:dyDescent="0.3">
      <c r="A557" t="s">
        <v>967</v>
      </c>
    </row>
    <row r="558" spans="1:1" x14ac:dyDescent="0.3">
      <c r="A558" t="s">
        <v>967</v>
      </c>
    </row>
    <row r="559" spans="1:1" x14ac:dyDescent="0.3">
      <c r="A559" t="s">
        <v>967</v>
      </c>
    </row>
    <row r="561" spans="1:1" x14ac:dyDescent="0.3">
      <c r="A561" t="s">
        <v>449</v>
      </c>
    </row>
    <row r="562" spans="1:1" x14ac:dyDescent="0.3">
      <c r="A562" t="s">
        <v>757</v>
      </c>
    </row>
    <row r="563" spans="1:1" x14ac:dyDescent="0.3">
      <c r="A563" t="s">
        <v>758</v>
      </c>
    </row>
    <row r="564" spans="1:1" x14ac:dyDescent="0.3">
      <c r="A564" t="s">
        <v>759</v>
      </c>
    </row>
    <row r="565" spans="1:1" x14ac:dyDescent="0.3">
      <c r="A565" t="s">
        <v>760</v>
      </c>
    </row>
    <row r="566" spans="1:1" x14ac:dyDescent="0.3">
      <c r="A566" t="s">
        <v>783</v>
      </c>
    </row>
    <row r="567" spans="1:1" x14ac:dyDescent="0.3">
      <c r="A567">
        <f>-3.19 -3.19 -3.19 -3.19 -3.19 -3.19 -3.19 -3.19 -3.19 -3.19 -3.19</f>
        <v>-35.090000000000003</v>
      </c>
    </row>
    <row r="568" spans="1:1" x14ac:dyDescent="0.3">
      <c r="A568" t="s">
        <v>846</v>
      </c>
    </row>
    <row r="569" spans="1:1" x14ac:dyDescent="0.3">
      <c r="A569">
        <f>-0.61  -0.614  -0.618  -0.621  -0.623  -0.625  -0.628  -0.63  -0.632  -0.634  -0.636</f>
        <v>-6.8710000000000004</v>
      </c>
    </row>
    <row r="570" spans="1:1" x14ac:dyDescent="0.3">
      <c r="A570">
        <f>-1.61  -1.609  -1.61  -1.61  -1.609  -1.609  -1.61  -1.611  -1.611  -1.613  -1.614</f>
        <v>-17.716000000000005</v>
      </c>
    </row>
    <row r="571" spans="1:1" x14ac:dyDescent="0.3">
      <c r="A571">
        <f>-2.605  -2.604  -2.605  -2.605  -2.605  -2.605  -2.606  -2.606  -2.606  -2.605  -2.605</f>
        <v>-28.657000000000004</v>
      </c>
    </row>
    <row r="572" spans="1:1" x14ac:dyDescent="0.3">
      <c r="A572">
        <f>-3.151  -3.151  -3.151  -3.151  -3.15  -3.149  -3.149  -3.149  -3.149  -3.149  -3.149</f>
        <v>-34.648000000000003</v>
      </c>
    </row>
    <row r="573" spans="1:1" x14ac:dyDescent="0.3">
      <c r="A573">
        <f>-3.19  -3.19  -3.19  -3.19  -3.19  -3.19  -3.19  -3.19  -3.19  -3.19  -3.19</f>
        <v>-35.090000000000003</v>
      </c>
    </row>
    <row r="575" spans="1:1" x14ac:dyDescent="0.3">
      <c r="A575" t="s">
        <v>847</v>
      </c>
    </row>
    <row r="576" spans="1:1" x14ac:dyDescent="0.3">
      <c r="A576" t="s">
        <v>761</v>
      </c>
    </row>
    <row r="577" spans="1:1" x14ac:dyDescent="0.3">
      <c r="A577" t="s">
        <v>900</v>
      </c>
    </row>
    <row r="578" spans="1:1" x14ac:dyDescent="0.3">
      <c r="A578" t="s">
        <v>968</v>
      </c>
    </row>
    <row r="579" spans="1:1" x14ac:dyDescent="0.3">
      <c r="A579" t="s">
        <v>983</v>
      </c>
    </row>
    <row r="580" spans="1:1" x14ac:dyDescent="0.3">
      <c r="A580" t="s">
        <v>984</v>
      </c>
    </row>
    <row r="582" spans="1:1" x14ac:dyDescent="0.3">
      <c r="A582" t="s">
        <v>848</v>
      </c>
    </row>
    <row r="583" spans="1:1" x14ac:dyDescent="0.3">
      <c r="A583" t="s">
        <v>766</v>
      </c>
    </row>
    <row r="584" spans="1:1" x14ac:dyDescent="0.3">
      <c r="A584" t="s">
        <v>767</v>
      </c>
    </row>
    <row r="585" spans="1:1" x14ac:dyDescent="0.3">
      <c r="A585" t="s">
        <v>904</v>
      </c>
    </row>
    <row r="586" spans="1:1" x14ac:dyDescent="0.3">
      <c r="A586" t="s">
        <v>985</v>
      </c>
    </row>
    <row r="587" spans="1:1" x14ac:dyDescent="0.3">
      <c r="A587" t="s">
        <v>986</v>
      </c>
    </row>
    <row r="589" spans="1:1" x14ac:dyDescent="0.3">
      <c r="A589" t="s">
        <v>771</v>
      </c>
    </row>
    <row r="590" spans="1:1" x14ac:dyDescent="0.3">
      <c r="A590" t="s">
        <v>907</v>
      </c>
    </row>
    <row r="591" spans="1:1" x14ac:dyDescent="0.3">
      <c r="A591" t="s">
        <v>907</v>
      </c>
    </row>
    <row r="592" spans="1:1" x14ac:dyDescent="0.3">
      <c r="A592" t="s">
        <v>907</v>
      </c>
    </row>
    <row r="593" spans="1:1" x14ac:dyDescent="0.3">
      <c r="A593" t="s">
        <v>907</v>
      </c>
    </row>
    <row r="594" spans="1:1" x14ac:dyDescent="0.3">
      <c r="A594" t="s">
        <v>907</v>
      </c>
    </row>
    <row r="596" spans="1:1" x14ac:dyDescent="0.3">
      <c r="A596" t="s">
        <v>450</v>
      </c>
    </row>
    <row r="597" spans="1:1" x14ac:dyDescent="0.3">
      <c r="A597" t="s">
        <v>757</v>
      </c>
    </row>
    <row r="598" spans="1:1" x14ac:dyDescent="0.3">
      <c r="A598" t="s">
        <v>758</v>
      </c>
    </row>
    <row r="599" spans="1:1" x14ac:dyDescent="0.3">
      <c r="A599" t="s">
        <v>759</v>
      </c>
    </row>
    <row r="600" spans="1:1" x14ac:dyDescent="0.3">
      <c r="A600" t="s">
        <v>760</v>
      </c>
    </row>
    <row r="601" spans="1:1" x14ac:dyDescent="0.3">
      <c r="A601" t="s">
        <v>784</v>
      </c>
    </row>
    <row r="602" spans="1:1" x14ac:dyDescent="0.3">
      <c r="A602">
        <f>-3.19 -3.187 -3.184 -3.181 -3.178 -3.175 -3.172 -3.169 -3.166 -3.163 -3.16</f>
        <v>-34.925000000000004</v>
      </c>
    </row>
    <row r="603" spans="1:1" x14ac:dyDescent="0.3">
      <c r="A603" t="s">
        <v>846</v>
      </c>
    </row>
    <row r="604" spans="1:1" x14ac:dyDescent="0.3">
      <c r="A604">
        <f>-0.61  -0.614  -0.618  -0.621  -0.623  -0.625  -0.628  -0.63  -0.632  -0.634  -0.636</f>
        <v>-6.8710000000000004</v>
      </c>
    </row>
    <row r="605" spans="1:1" x14ac:dyDescent="0.3">
      <c r="A605">
        <f>-1.61  -1.609  -1.61  -1.61  -1.609  -1.609  -1.61  -1.611  -1.611  -1.613  -1.614</f>
        <v>-17.716000000000005</v>
      </c>
    </row>
    <row r="606" spans="1:1" x14ac:dyDescent="0.3">
      <c r="A606">
        <f>-2.605  -2.604  -2.605  -2.605  -2.605  -2.605  -2.606  -2.606  -2.606  -2.605  -2.605</f>
        <v>-28.657000000000004</v>
      </c>
    </row>
    <row r="607" spans="1:1" x14ac:dyDescent="0.3">
      <c r="A607">
        <f>-3.151  -3.152  -3.151  -3.151  -3.151  -3.15  -3.148  -3.145  -3.142  -3.139  -3.135</f>
        <v>-34.614999999999995</v>
      </c>
    </row>
    <row r="608" spans="1:1" x14ac:dyDescent="0.3">
      <c r="A608">
        <f>-3.19  -3.187  -3.184  -3.181  -3.178  -3.175  -3.172  -3.169  -3.166  -3.163  -3.16</f>
        <v>-34.925000000000004</v>
      </c>
    </row>
    <row r="610" spans="1:1" x14ac:dyDescent="0.3">
      <c r="A610" t="s">
        <v>847</v>
      </c>
    </row>
    <row r="611" spans="1:1" x14ac:dyDescent="0.3">
      <c r="A611" t="s">
        <v>761</v>
      </c>
    </row>
    <row r="612" spans="1:1" x14ac:dyDescent="0.3">
      <c r="A612" t="s">
        <v>908</v>
      </c>
    </row>
    <row r="613" spans="1:1" x14ac:dyDescent="0.3">
      <c r="A613" t="s">
        <v>987</v>
      </c>
    </row>
    <row r="614" spans="1:1" x14ac:dyDescent="0.3">
      <c r="A614" t="s">
        <v>988</v>
      </c>
    </row>
    <row r="615" spans="1:1" x14ac:dyDescent="0.3">
      <c r="A615" t="s">
        <v>989</v>
      </c>
    </row>
    <row r="617" spans="1:1" x14ac:dyDescent="0.3">
      <c r="A617" t="s">
        <v>848</v>
      </c>
    </row>
    <row r="618" spans="1:1" x14ac:dyDescent="0.3">
      <c r="A618" t="s">
        <v>766</v>
      </c>
    </row>
    <row r="619" spans="1:1" x14ac:dyDescent="0.3">
      <c r="A619" t="s">
        <v>767</v>
      </c>
    </row>
    <row r="620" spans="1:1" x14ac:dyDescent="0.3">
      <c r="A620" t="s">
        <v>904</v>
      </c>
    </row>
    <row r="621" spans="1:1" x14ac:dyDescent="0.3">
      <c r="A621" t="s">
        <v>990</v>
      </c>
    </row>
    <row r="622" spans="1:1" x14ac:dyDescent="0.3">
      <c r="A622" t="s">
        <v>991</v>
      </c>
    </row>
    <row r="624" spans="1:1" x14ac:dyDescent="0.3">
      <c r="A624" t="s">
        <v>771</v>
      </c>
    </row>
    <row r="625" spans="1:1" x14ac:dyDescent="0.3">
      <c r="A625" t="s">
        <v>960</v>
      </c>
    </row>
    <row r="626" spans="1:1" x14ac:dyDescent="0.3">
      <c r="A626" t="s">
        <v>960</v>
      </c>
    </row>
    <row r="627" spans="1:1" x14ac:dyDescent="0.3">
      <c r="A627" t="s">
        <v>960</v>
      </c>
    </row>
    <row r="628" spans="1:1" x14ac:dyDescent="0.3">
      <c r="A628" t="s">
        <v>960</v>
      </c>
    </row>
    <row r="629" spans="1:1" x14ac:dyDescent="0.3">
      <c r="A629" t="s">
        <v>960</v>
      </c>
    </row>
    <row r="631" spans="1:1" x14ac:dyDescent="0.3">
      <c r="A631" t="s">
        <v>451</v>
      </c>
    </row>
    <row r="632" spans="1:1" x14ac:dyDescent="0.3">
      <c r="A632" t="s">
        <v>757</v>
      </c>
    </row>
    <row r="633" spans="1:1" x14ac:dyDescent="0.3">
      <c r="A633" t="s">
        <v>758</v>
      </c>
    </row>
    <row r="634" spans="1:1" x14ac:dyDescent="0.3">
      <c r="A634" t="s">
        <v>759</v>
      </c>
    </row>
    <row r="635" spans="1:1" x14ac:dyDescent="0.3">
      <c r="A635" t="s">
        <v>760</v>
      </c>
    </row>
    <row r="636" spans="1:1" x14ac:dyDescent="0.3">
      <c r="A636">
        <f>-3.18 -0.003</f>
        <v>-3.1830000000000003</v>
      </c>
    </row>
    <row r="637" spans="1:1" x14ac:dyDescent="0.3">
      <c r="A637">
        <f>-3.18 -3.183 -3.186 -3.189 -3.192 -3.195 -3.198 -3.201 -3.204 -3.207 -3.21</f>
        <v>-35.145000000000003</v>
      </c>
    </row>
    <row r="638" spans="1:1" x14ac:dyDescent="0.3">
      <c r="A638" t="s">
        <v>846</v>
      </c>
    </row>
    <row r="639" spans="1:1" x14ac:dyDescent="0.3">
      <c r="A639">
        <f>-0.61  -0.614  -0.618  -0.621  -0.623  -0.625  -0.628  -0.63  -0.632  -0.634  -0.636</f>
        <v>-6.8710000000000004</v>
      </c>
    </row>
    <row r="640" spans="1:1" x14ac:dyDescent="0.3">
      <c r="A640">
        <f>-1.61  -1.61  -1.61  -1.61  -1.609  -1.609  -1.61  -1.611  -1.612  -1.613  -1.614</f>
        <v>-17.718</v>
      </c>
    </row>
    <row r="641" spans="1:1" x14ac:dyDescent="0.3">
      <c r="A641">
        <f>-2.604  -2.604  -2.605  -2.605  -2.605  -2.605  -2.605  -2.605  -2.605  -2.605  -2.605</f>
        <v>-28.653000000000002</v>
      </c>
    </row>
    <row r="642" spans="1:1" x14ac:dyDescent="0.3">
      <c r="A642">
        <f>-3.142  -3.142  -3.143  -3.142  -3.14  -3.14  -3.141  -3.144  -3.146  -3.149  -3.152</f>
        <v>-34.581000000000003</v>
      </c>
    </row>
    <row r="643" spans="1:1" x14ac:dyDescent="0.3">
      <c r="A643">
        <f>-3.18  -3.183  -3.186  -3.189  -3.192  -3.195  -3.198  -3.201  -3.204  -3.207  -3.21</f>
        <v>-35.145000000000003</v>
      </c>
    </row>
    <row r="645" spans="1:1" x14ac:dyDescent="0.3">
      <c r="A645" t="s">
        <v>847</v>
      </c>
    </row>
    <row r="646" spans="1:1" x14ac:dyDescent="0.3">
      <c r="A646" t="s">
        <v>761</v>
      </c>
    </row>
    <row r="647" spans="1:1" x14ac:dyDescent="0.3">
      <c r="A647" t="s">
        <v>762</v>
      </c>
    </row>
    <row r="648" spans="1:1" x14ac:dyDescent="0.3">
      <c r="A648" t="s">
        <v>992</v>
      </c>
    </row>
    <row r="649" spans="1:1" x14ac:dyDescent="0.3">
      <c r="A649" t="s">
        <v>993</v>
      </c>
    </row>
    <row r="650" spans="1:1" x14ac:dyDescent="0.3">
      <c r="A650" t="s">
        <v>994</v>
      </c>
    </row>
    <row r="652" spans="1:1" x14ac:dyDescent="0.3">
      <c r="A652" t="s">
        <v>848</v>
      </c>
    </row>
    <row r="653" spans="1:1" x14ac:dyDescent="0.3">
      <c r="A653" t="s">
        <v>766</v>
      </c>
    </row>
    <row r="654" spans="1:1" x14ac:dyDescent="0.3">
      <c r="A654" t="s">
        <v>767</v>
      </c>
    </row>
    <row r="655" spans="1:1" x14ac:dyDescent="0.3">
      <c r="A655" t="s">
        <v>995</v>
      </c>
    </row>
    <row r="656" spans="1:1" x14ac:dyDescent="0.3">
      <c r="A656" t="s">
        <v>996</v>
      </c>
    </row>
    <row r="657" spans="1:1" x14ac:dyDescent="0.3">
      <c r="A657" t="s">
        <v>997</v>
      </c>
    </row>
    <row r="659" spans="1:1" x14ac:dyDescent="0.3">
      <c r="A659" t="s">
        <v>771</v>
      </c>
    </row>
    <row r="660" spans="1:1" x14ac:dyDescent="0.3">
      <c r="A660" t="s">
        <v>967</v>
      </c>
    </row>
    <row r="661" spans="1:1" x14ac:dyDescent="0.3">
      <c r="A661" t="s">
        <v>967</v>
      </c>
    </row>
    <row r="662" spans="1:1" x14ac:dyDescent="0.3">
      <c r="A662" t="s">
        <v>967</v>
      </c>
    </row>
    <row r="663" spans="1:1" x14ac:dyDescent="0.3">
      <c r="A663" t="s">
        <v>967</v>
      </c>
    </row>
    <row r="664" spans="1:1" x14ac:dyDescent="0.3">
      <c r="A664" t="s">
        <v>967</v>
      </c>
    </row>
    <row r="666" spans="1:1" x14ac:dyDescent="0.3">
      <c r="A666" t="s">
        <v>452</v>
      </c>
    </row>
    <row r="667" spans="1:1" x14ac:dyDescent="0.3">
      <c r="A667" t="s">
        <v>757</v>
      </c>
    </row>
    <row r="668" spans="1:1" x14ac:dyDescent="0.3">
      <c r="A668" t="s">
        <v>758</v>
      </c>
    </row>
    <row r="669" spans="1:1" x14ac:dyDescent="0.3">
      <c r="A669" t="s">
        <v>759</v>
      </c>
    </row>
    <row r="670" spans="1:1" x14ac:dyDescent="0.3">
      <c r="A670" t="s">
        <v>760</v>
      </c>
    </row>
    <row r="671" spans="1:1" x14ac:dyDescent="0.3">
      <c r="A671" t="s">
        <v>785</v>
      </c>
    </row>
    <row r="672" spans="1:1" x14ac:dyDescent="0.3">
      <c r="A672">
        <f>-3.18 -3.18 -3.18 -3.18 -3.18 -3.18 -3.18 -3.18 -3.18 -3.18 -3.18</f>
        <v>-34.980000000000004</v>
      </c>
    </row>
    <row r="673" spans="1:1" x14ac:dyDescent="0.3">
      <c r="A673" t="s">
        <v>846</v>
      </c>
    </row>
    <row r="674" spans="1:1" x14ac:dyDescent="0.3">
      <c r="A674">
        <f>-0.61  -0.614  -0.618  -0.621  -0.623  -0.625  -0.628  -0.63  -0.632  -0.634  -0.636</f>
        <v>-6.8710000000000004</v>
      </c>
    </row>
    <row r="675" spans="1:1" x14ac:dyDescent="0.3">
      <c r="A675">
        <f>-1.61  -1.609  -1.61  -1.61  -1.609  -1.609  -1.61  -1.611  -1.611  -1.613  -1.614</f>
        <v>-17.716000000000005</v>
      </c>
    </row>
    <row r="676" spans="1:1" x14ac:dyDescent="0.3">
      <c r="A676">
        <f>-2.604  -2.604  -2.605  -2.605  -2.605  -2.605  -2.605  -2.605  -2.605  -2.605  -2.605</f>
        <v>-28.653000000000002</v>
      </c>
    </row>
    <row r="677" spans="1:1" x14ac:dyDescent="0.3">
      <c r="A677">
        <f>-3.142  -3.142  -3.142  -3.142  -3.141  -3.141  -3.14  -3.14  -3.14  -3.14  -3.14</f>
        <v>-34.550000000000004</v>
      </c>
    </row>
    <row r="678" spans="1:1" x14ac:dyDescent="0.3">
      <c r="A678">
        <f>-3.18  -3.18  -3.18  -3.18  -3.18  -3.18  -3.18  -3.18  -3.18  -3.18  -3.18</f>
        <v>-34.980000000000004</v>
      </c>
    </row>
    <row r="680" spans="1:1" x14ac:dyDescent="0.3">
      <c r="A680" t="s">
        <v>847</v>
      </c>
    </row>
    <row r="681" spans="1:1" x14ac:dyDescent="0.3">
      <c r="A681" t="s">
        <v>761</v>
      </c>
    </row>
    <row r="682" spans="1:1" x14ac:dyDescent="0.3">
      <c r="A682" t="s">
        <v>900</v>
      </c>
    </row>
    <row r="683" spans="1:1" x14ac:dyDescent="0.3">
      <c r="A683" t="s">
        <v>968</v>
      </c>
    </row>
    <row r="684" spans="1:1" x14ac:dyDescent="0.3">
      <c r="A684" t="s">
        <v>998</v>
      </c>
    </row>
    <row r="685" spans="1:1" x14ac:dyDescent="0.3">
      <c r="A685" t="s">
        <v>999</v>
      </c>
    </row>
    <row r="687" spans="1:1" x14ac:dyDescent="0.3">
      <c r="A687" t="s">
        <v>848</v>
      </c>
    </row>
    <row r="688" spans="1:1" x14ac:dyDescent="0.3">
      <c r="A688" t="s">
        <v>766</v>
      </c>
    </row>
    <row r="689" spans="1:1" x14ac:dyDescent="0.3">
      <c r="A689" t="s">
        <v>767</v>
      </c>
    </row>
    <row r="690" spans="1:1" x14ac:dyDescent="0.3">
      <c r="A690" t="s">
        <v>964</v>
      </c>
    </row>
    <row r="691" spans="1:1" x14ac:dyDescent="0.3">
      <c r="A691" t="s">
        <v>1000</v>
      </c>
    </row>
    <row r="692" spans="1:1" x14ac:dyDescent="0.3">
      <c r="A692" t="s">
        <v>986</v>
      </c>
    </row>
    <row r="694" spans="1:1" x14ac:dyDescent="0.3">
      <c r="A694" t="s">
        <v>771</v>
      </c>
    </row>
    <row r="695" spans="1:1" x14ac:dyDescent="0.3">
      <c r="A695" t="s">
        <v>907</v>
      </c>
    </row>
    <row r="696" spans="1:1" x14ac:dyDescent="0.3">
      <c r="A696" t="s">
        <v>907</v>
      </c>
    </row>
    <row r="697" spans="1:1" x14ac:dyDescent="0.3">
      <c r="A697" t="s">
        <v>907</v>
      </c>
    </row>
    <row r="698" spans="1:1" x14ac:dyDescent="0.3">
      <c r="A698" t="s">
        <v>907</v>
      </c>
    </row>
    <row r="699" spans="1:1" x14ac:dyDescent="0.3">
      <c r="A699" t="s">
        <v>907</v>
      </c>
    </row>
    <row r="701" spans="1:1" x14ac:dyDescent="0.3">
      <c r="A701" t="s">
        <v>453</v>
      </c>
    </row>
    <row r="702" spans="1:1" x14ac:dyDescent="0.3">
      <c r="A702" t="s">
        <v>757</v>
      </c>
    </row>
    <row r="703" spans="1:1" x14ac:dyDescent="0.3">
      <c r="A703" t="s">
        <v>758</v>
      </c>
    </row>
    <row r="704" spans="1:1" x14ac:dyDescent="0.3">
      <c r="A704" t="s">
        <v>759</v>
      </c>
    </row>
    <row r="705" spans="1:1" x14ac:dyDescent="0.3">
      <c r="A705" t="s">
        <v>760</v>
      </c>
    </row>
    <row r="706" spans="1:1" x14ac:dyDescent="0.3">
      <c r="A706" t="s">
        <v>786</v>
      </c>
    </row>
    <row r="707" spans="1:1" x14ac:dyDescent="0.3">
      <c r="A707">
        <f>-3.18 -3.177 -3.174 -3.171 -3.168 -3.165 -3.162 -3.159 -3.156 -3.153 -3.15</f>
        <v>-34.814999999999998</v>
      </c>
    </row>
    <row r="708" spans="1:1" x14ac:dyDescent="0.3">
      <c r="A708" t="s">
        <v>846</v>
      </c>
    </row>
    <row r="709" spans="1:1" x14ac:dyDescent="0.3">
      <c r="A709">
        <f>-0.61  -0.614  -0.618  -0.621  -0.623  -0.625  -0.628  -0.63  -0.632  -0.634  -0.636</f>
        <v>-6.8710000000000004</v>
      </c>
    </row>
    <row r="710" spans="1:1" x14ac:dyDescent="0.3">
      <c r="A710">
        <f>-1.61  -1.609  -1.61  -1.61  -1.609  -1.609  -1.61  -1.611  -1.611  -1.613  -1.614</f>
        <v>-17.716000000000005</v>
      </c>
    </row>
    <row r="711" spans="1:1" x14ac:dyDescent="0.3">
      <c r="A711">
        <f>-2.604  -2.604  -2.604  -2.605  -2.605  -2.605  -2.605  -2.606  -2.605  -2.605  -2.605</f>
        <v>-28.653000000000002</v>
      </c>
    </row>
    <row r="712" spans="1:1" x14ac:dyDescent="0.3">
      <c r="A712">
        <f>-3.142  -3.143  -3.142  -3.142  -3.142  -3.141  -3.139  -3.136  -3.133  -3.13  -3.126</f>
        <v>-34.515999999999991</v>
      </c>
    </row>
    <row r="713" spans="1:1" x14ac:dyDescent="0.3">
      <c r="A713">
        <f>-3.18  -3.177  -3.174  -3.171  -3.168  -3.165  -3.162  -3.159  -3.156  -3.153  -3.15</f>
        <v>-34.814999999999998</v>
      </c>
    </row>
    <row r="715" spans="1:1" x14ac:dyDescent="0.3">
      <c r="A715" t="s">
        <v>847</v>
      </c>
    </row>
    <row r="716" spans="1:1" x14ac:dyDescent="0.3">
      <c r="A716" t="s">
        <v>761</v>
      </c>
    </row>
    <row r="717" spans="1:1" x14ac:dyDescent="0.3">
      <c r="A717" t="s">
        <v>908</v>
      </c>
    </row>
    <row r="718" spans="1:1" x14ac:dyDescent="0.3">
      <c r="A718" t="s">
        <v>1001</v>
      </c>
    </row>
    <row r="719" spans="1:1" x14ac:dyDescent="0.3">
      <c r="A719" t="s">
        <v>1002</v>
      </c>
    </row>
    <row r="720" spans="1:1" x14ac:dyDescent="0.3">
      <c r="A720" t="s">
        <v>1003</v>
      </c>
    </row>
    <row r="722" spans="1:1" x14ac:dyDescent="0.3">
      <c r="A722" t="s">
        <v>848</v>
      </c>
    </row>
    <row r="723" spans="1:1" x14ac:dyDescent="0.3">
      <c r="A723" t="s">
        <v>766</v>
      </c>
    </row>
    <row r="724" spans="1:1" x14ac:dyDescent="0.3">
      <c r="A724" t="s">
        <v>767</v>
      </c>
    </row>
    <row r="725" spans="1:1" x14ac:dyDescent="0.3">
      <c r="A725" t="s">
        <v>1004</v>
      </c>
    </row>
    <row r="726" spans="1:1" x14ac:dyDescent="0.3">
      <c r="A726" t="s">
        <v>1005</v>
      </c>
    </row>
    <row r="727" spans="1:1" x14ac:dyDescent="0.3">
      <c r="A727" t="s">
        <v>1006</v>
      </c>
    </row>
    <row r="729" spans="1:1" x14ac:dyDescent="0.3">
      <c r="A729" t="s">
        <v>771</v>
      </c>
    </row>
    <row r="730" spans="1:1" x14ac:dyDescent="0.3">
      <c r="A730" t="s">
        <v>960</v>
      </c>
    </row>
    <row r="731" spans="1:1" x14ac:dyDescent="0.3">
      <c r="A731" t="s">
        <v>960</v>
      </c>
    </row>
    <row r="732" spans="1:1" x14ac:dyDescent="0.3">
      <c r="A732" t="s">
        <v>960</v>
      </c>
    </row>
    <row r="733" spans="1:1" x14ac:dyDescent="0.3">
      <c r="A733" t="s">
        <v>960</v>
      </c>
    </row>
    <row r="734" spans="1:1" x14ac:dyDescent="0.3">
      <c r="A734" t="s">
        <v>960</v>
      </c>
    </row>
    <row r="736" spans="1:1" x14ac:dyDescent="0.3">
      <c r="A736" t="s">
        <v>454</v>
      </c>
    </row>
    <row r="737" spans="1:1" x14ac:dyDescent="0.3">
      <c r="A737" t="s">
        <v>757</v>
      </c>
    </row>
    <row r="738" spans="1:1" x14ac:dyDescent="0.3">
      <c r="A738" t="s">
        <v>758</v>
      </c>
    </row>
    <row r="739" spans="1:1" x14ac:dyDescent="0.3">
      <c r="A739" t="s">
        <v>759</v>
      </c>
    </row>
    <row r="740" spans="1:1" x14ac:dyDescent="0.3">
      <c r="A740" t="s">
        <v>760</v>
      </c>
    </row>
    <row r="741" spans="1:1" x14ac:dyDescent="0.3">
      <c r="A741">
        <f>-3.17 -0.003</f>
        <v>-3.173</v>
      </c>
    </row>
    <row r="742" spans="1:1" x14ac:dyDescent="0.3">
      <c r="A742">
        <f>-3.17 -3.173 -3.176 -3.179 -3.182 -3.185 -3.188 -3.191 -3.194 -3.197 -3.2</f>
        <v>-35.034999999999997</v>
      </c>
    </row>
    <row r="743" spans="1:1" x14ac:dyDescent="0.3">
      <c r="A743" t="s">
        <v>846</v>
      </c>
    </row>
    <row r="744" spans="1:1" x14ac:dyDescent="0.3">
      <c r="A744">
        <f>-0.61  -0.614  -0.618  -0.621  -0.623  -0.625  -0.628  -0.63  -0.632  -0.634  -0.636</f>
        <v>-6.8710000000000004</v>
      </c>
    </row>
    <row r="745" spans="1:1" x14ac:dyDescent="0.3">
      <c r="A745">
        <f>-1.61  -1.61  -1.61  -1.61  -1.609  -1.609  -1.61  -1.611  -1.612  -1.613  -1.614</f>
        <v>-17.718</v>
      </c>
    </row>
    <row r="746" spans="1:1" x14ac:dyDescent="0.3">
      <c r="A746">
        <f>-2.604  -2.603  -2.604  -2.604  -2.605  -2.605  -2.605  -2.605  -2.605  -2.605  -2.605</f>
        <v>-28.650000000000002</v>
      </c>
    </row>
    <row r="747" spans="1:1" x14ac:dyDescent="0.3">
      <c r="A747">
        <f>-3.133  -3.133  -3.134  -3.133  -3.131  -3.131  -3.132  -3.135  -3.138  -3.14  -3.143</f>
        <v>-34.483000000000004</v>
      </c>
    </row>
    <row r="748" spans="1:1" x14ac:dyDescent="0.3">
      <c r="A748">
        <f>-3.17  -3.173  -3.176  -3.179  -3.182  -3.185  -3.188  -3.191  -3.194  -3.197  -3.2</f>
        <v>-35.034999999999997</v>
      </c>
    </row>
    <row r="750" spans="1:1" x14ac:dyDescent="0.3">
      <c r="A750" t="s">
        <v>847</v>
      </c>
    </row>
    <row r="751" spans="1:1" x14ac:dyDescent="0.3">
      <c r="A751" t="s">
        <v>761</v>
      </c>
    </row>
    <row r="752" spans="1:1" x14ac:dyDescent="0.3">
      <c r="A752" t="s">
        <v>978</v>
      </c>
    </row>
    <row r="753" spans="1:1" x14ac:dyDescent="0.3">
      <c r="A753" t="s">
        <v>1007</v>
      </c>
    </row>
    <row r="754" spans="1:1" x14ac:dyDescent="0.3">
      <c r="A754" t="s">
        <v>1008</v>
      </c>
    </row>
    <row r="755" spans="1:1" x14ac:dyDescent="0.3">
      <c r="A755" t="s">
        <v>1009</v>
      </c>
    </row>
    <row r="757" spans="1:1" x14ac:dyDescent="0.3">
      <c r="A757" t="s">
        <v>848</v>
      </c>
    </row>
    <row r="758" spans="1:1" x14ac:dyDescent="0.3">
      <c r="A758" t="s">
        <v>766</v>
      </c>
    </row>
    <row r="759" spans="1:1" x14ac:dyDescent="0.3">
      <c r="A759" t="s">
        <v>767</v>
      </c>
    </row>
    <row r="760" spans="1:1" x14ac:dyDescent="0.3">
      <c r="A760" t="s">
        <v>1010</v>
      </c>
    </row>
    <row r="761" spans="1:1" x14ac:dyDescent="0.3">
      <c r="A761" t="s">
        <v>1011</v>
      </c>
    </row>
    <row r="762" spans="1:1" x14ac:dyDescent="0.3">
      <c r="A762" t="s">
        <v>1012</v>
      </c>
    </row>
    <row r="764" spans="1:1" x14ac:dyDescent="0.3">
      <c r="A764" t="s">
        <v>771</v>
      </c>
    </row>
    <row r="765" spans="1:1" x14ac:dyDescent="0.3">
      <c r="A765" t="s">
        <v>967</v>
      </c>
    </row>
    <row r="766" spans="1:1" x14ac:dyDescent="0.3">
      <c r="A766" t="s">
        <v>967</v>
      </c>
    </row>
    <row r="767" spans="1:1" x14ac:dyDescent="0.3">
      <c r="A767" t="s">
        <v>967</v>
      </c>
    </row>
    <row r="768" spans="1:1" x14ac:dyDescent="0.3">
      <c r="A768" t="s">
        <v>967</v>
      </c>
    </row>
    <row r="769" spans="1:1" x14ac:dyDescent="0.3">
      <c r="A769" t="s">
        <v>967</v>
      </c>
    </row>
    <row r="771" spans="1:1" x14ac:dyDescent="0.3">
      <c r="A771" t="s">
        <v>455</v>
      </c>
    </row>
    <row r="772" spans="1:1" x14ac:dyDescent="0.3">
      <c r="A772" t="s">
        <v>757</v>
      </c>
    </row>
    <row r="773" spans="1:1" x14ac:dyDescent="0.3">
      <c r="A773" t="s">
        <v>758</v>
      </c>
    </row>
    <row r="774" spans="1:1" x14ac:dyDescent="0.3">
      <c r="A774" t="s">
        <v>759</v>
      </c>
    </row>
    <row r="775" spans="1:1" x14ac:dyDescent="0.3">
      <c r="A775" t="s">
        <v>760</v>
      </c>
    </row>
    <row r="776" spans="1:1" x14ac:dyDescent="0.3">
      <c r="A776" t="s">
        <v>787</v>
      </c>
    </row>
    <row r="777" spans="1:1" x14ac:dyDescent="0.3">
      <c r="A777">
        <f>-3.17 -3.17 -3.17 -3.17 -3.17 -3.17 -3.17 -3.17 -3.17 -3.17 -3.17</f>
        <v>-34.870000000000005</v>
      </c>
    </row>
    <row r="778" spans="1:1" x14ac:dyDescent="0.3">
      <c r="A778" t="s">
        <v>846</v>
      </c>
    </row>
    <row r="779" spans="1:1" x14ac:dyDescent="0.3">
      <c r="A779">
        <f>-0.61  -0.614  -0.618  -0.621  -0.623  -0.625  -0.628  -0.63  -0.632  -0.634  -0.636</f>
        <v>-6.8710000000000004</v>
      </c>
    </row>
    <row r="780" spans="1:1" x14ac:dyDescent="0.3">
      <c r="A780">
        <f>-1.61  -1.609  -1.61  -1.61  -1.609  -1.609  -1.61  -1.611  -1.611  -1.613  -1.614</f>
        <v>-17.716000000000005</v>
      </c>
    </row>
    <row r="781" spans="1:1" x14ac:dyDescent="0.3">
      <c r="A781">
        <f>-2.604  -2.604  -2.604  -2.605  -2.605  -2.605  -2.605  -2.605  -2.605  -2.605  -2.605</f>
        <v>-28.652000000000001</v>
      </c>
    </row>
    <row r="782" spans="1:1" x14ac:dyDescent="0.3">
      <c r="A782">
        <f>-3.133  -3.134  -3.133  -3.133  -3.132  -3.132  -3.131  -3.131  -3.131  -3.131  -3.131</f>
        <v>-34.451999999999998</v>
      </c>
    </row>
    <row r="783" spans="1:1" x14ac:dyDescent="0.3">
      <c r="A783">
        <f>-3.17  -3.17  -3.17  -3.17  -3.17  -3.17  -3.17  -3.17  -3.17  -3.17  -3.17</f>
        <v>-34.870000000000005</v>
      </c>
    </row>
    <row r="785" spans="1:1" x14ac:dyDescent="0.3">
      <c r="A785" t="s">
        <v>847</v>
      </c>
    </row>
    <row r="786" spans="1:1" x14ac:dyDescent="0.3">
      <c r="A786" t="s">
        <v>761</v>
      </c>
    </row>
    <row r="787" spans="1:1" x14ac:dyDescent="0.3">
      <c r="A787" t="s">
        <v>900</v>
      </c>
    </row>
    <row r="788" spans="1:1" x14ac:dyDescent="0.3">
      <c r="A788" t="s">
        <v>1013</v>
      </c>
    </row>
    <row r="789" spans="1:1" x14ac:dyDescent="0.3">
      <c r="A789" t="s">
        <v>1014</v>
      </c>
    </row>
    <row r="790" spans="1:1" x14ac:dyDescent="0.3">
      <c r="A790" t="s">
        <v>1015</v>
      </c>
    </row>
    <row r="792" spans="1:1" x14ac:dyDescent="0.3">
      <c r="A792" t="s">
        <v>848</v>
      </c>
    </row>
    <row r="793" spans="1:1" x14ac:dyDescent="0.3">
      <c r="A793" t="s">
        <v>766</v>
      </c>
    </row>
    <row r="794" spans="1:1" x14ac:dyDescent="0.3">
      <c r="A794" t="s">
        <v>767</v>
      </c>
    </row>
    <row r="795" spans="1:1" x14ac:dyDescent="0.3">
      <c r="A795" t="s">
        <v>1016</v>
      </c>
    </row>
    <row r="796" spans="1:1" x14ac:dyDescent="0.3">
      <c r="A796" t="s">
        <v>1017</v>
      </c>
    </row>
    <row r="797" spans="1:1" x14ac:dyDescent="0.3">
      <c r="A797" t="s">
        <v>986</v>
      </c>
    </row>
    <row r="799" spans="1:1" x14ac:dyDescent="0.3">
      <c r="A799" t="s">
        <v>771</v>
      </c>
    </row>
    <row r="800" spans="1:1" x14ac:dyDescent="0.3">
      <c r="A800" t="s">
        <v>907</v>
      </c>
    </row>
    <row r="801" spans="1:1" x14ac:dyDescent="0.3">
      <c r="A801" t="s">
        <v>907</v>
      </c>
    </row>
    <row r="802" spans="1:1" x14ac:dyDescent="0.3">
      <c r="A802" t="s">
        <v>907</v>
      </c>
    </row>
    <row r="803" spans="1:1" x14ac:dyDescent="0.3">
      <c r="A803" t="s">
        <v>907</v>
      </c>
    </row>
    <row r="804" spans="1:1" x14ac:dyDescent="0.3">
      <c r="A804" t="s">
        <v>907</v>
      </c>
    </row>
    <row r="806" spans="1:1" x14ac:dyDescent="0.3">
      <c r="A806" t="s">
        <v>456</v>
      </c>
    </row>
    <row r="807" spans="1:1" x14ac:dyDescent="0.3">
      <c r="A807" t="s">
        <v>757</v>
      </c>
    </row>
    <row r="808" spans="1:1" x14ac:dyDescent="0.3">
      <c r="A808" t="s">
        <v>758</v>
      </c>
    </row>
    <row r="809" spans="1:1" x14ac:dyDescent="0.3">
      <c r="A809" t="s">
        <v>759</v>
      </c>
    </row>
    <row r="810" spans="1:1" x14ac:dyDescent="0.3">
      <c r="A810" t="s">
        <v>760</v>
      </c>
    </row>
    <row r="811" spans="1:1" x14ac:dyDescent="0.3">
      <c r="A811" t="s">
        <v>788</v>
      </c>
    </row>
    <row r="812" spans="1:1" x14ac:dyDescent="0.3">
      <c r="A812">
        <f>-3.17 -3.167 -3.164 -3.161 -3.158 -3.155 -3.152 -3.149 -3.146 -3.143 -3.14</f>
        <v>-34.704999999999998</v>
      </c>
    </row>
    <row r="813" spans="1:1" x14ac:dyDescent="0.3">
      <c r="A813" t="s">
        <v>846</v>
      </c>
    </row>
    <row r="814" spans="1:1" x14ac:dyDescent="0.3">
      <c r="A814">
        <f>-0.61  -0.614  -0.618  -0.621  -0.623  -0.625  -0.628  -0.63  -0.632  -0.634  -0.636</f>
        <v>-6.8710000000000004</v>
      </c>
    </row>
    <row r="815" spans="1:1" x14ac:dyDescent="0.3">
      <c r="A815">
        <f>-1.61  -1.609  -1.61  -1.61  -1.609  -1.609  -1.61  -1.611  -1.611  -1.613  -1.614</f>
        <v>-17.716000000000005</v>
      </c>
    </row>
    <row r="816" spans="1:1" x14ac:dyDescent="0.3">
      <c r="A816">
        <f>-2.604  -2.604  -2.604  -2.605  -2.605  -2.605  -2.605  -2.605  -2.605  -2.605  -2.605</f>
        <v>-28.652000000000001</v>
      </c>
    </row>
    <row r="817" spans="1:1" x14ac:dyDescent="0.3">
      <c r="A817">
        <f>-3.133  -3.134  -3.133  -3.133  -3.133  -3.132  -3.13  -3.127  -3.124  -3.121  -3.117</f>
        <v>-34.416999999999994</v>
      </c>
    </row>
    <row r="818" spans="1:1" x14ac:dyDescent="0.3">
      <c r="A818">
        <f>-3.17  -3.167  -3.164  -3.161  -3.158  -3.155  -3.152  -3.149  -3.146  -3.143  -3.14</f>
        <v>-34.704999999999998</v>
      </c>
    </row>
    <row r="820" spans="1:1" x14ac:dyDescent="0.3">
      <c r="A820" t="s">
        <v>847</v>
      </c>
    </row>
    <row r="821" spans="1:1" x14ac:dyDescent="0.3">
      <c r="A821" t="s">
        <v>761</v>
      </c>
    </row>
    <row r="822" spans="1:1" x14ac:dyDescent="0.3">
      <c r="A822" t="s">
        <v>925</v>
      </c>
    </row>
    <row r="823" spans="1:1" x14ac:dyDescent="0.3">
      <c r="A823" t="s">
        <v>1018</v>
      </c>
    </row>
    <row r="824" spans="1:1" x14ac:dyDescent="0.3">
      <c r="A824" t="s">
        <v>1019</v>
      </c>
    </row>
    <row r="825" spans="1:1" x14ac:dyDescent="0.3">
      <c r="A825" t="s">
        <v>1020</v>
      </c>
    </row>
    <row r="827" spans="1:1" x14ac:dyDescent="0.3">
      <c r="A827" t="s">
        <v>848</v>
      </c>
    </row>
    <row r="828" spans="1:1" x14ac:dyDescent="0.3">
      <c r="A828" t="s">
        <v>766</v>
      </c>
    </row>
    <row r="829" spans="1:1" x14ac:dyDescent="0.3">
      <c r="A829" t="s">
        <v>767</v>
      </c>
    </row>
    <row r="830" spans="1:1" x14ac:dyDescent="0.3">
      <c r="A830" t="s">
        <v>1021</v>
      </c>
    </row>
    <row r="831" spans="1:1" x14ac:dyDescent="0.3">
      <c r="A831" t="s">
        <v>1022</v>
      </c>
    </row>
    <row r="832" spans="1:1" x14ac:dyDescent="0.3">
      <c r="A832" t="s">
        <v>1023</v>
      </c>
    </row>
    <row r="834" spans="1:1" x14ac:dyDescent="0.3">
      <c r="A834" t="s">
        <v>771</v>
      </c>
    </row>
    <row r="835" spans="1:1" x14ac:dyDescent="0.3">
      <c r="A835" t="s">
        <v>1024</v>
      </c>
    </row>
    <row r="836" spans="1:1" x14ac:dyDescent="0.3">
      <c r="A836" t="s">
        <v>1024</v>
      </c>
    </row>
    <row r="837" spans="1:1" x14ac:dyDescent="0.3">
      <c r="A837" t="s">
        <v>1024</v>
      </c>
    </row>
    <row r="838" spans="1:1" x14ac:dyDescent="0.3">
      <c r="A838" t="s">
        <v>1024</v>
      </c>
    </row>
    <row r="839" spans="1:1" x14ac:dyDescent="0.3">
      <c r="A839" t="s">
        <v>1024</v>
      </c>
    </row>
    <row r="841" spans="1:1" x14ac:dyDescent="0.3">
      <c r="A841" t="s">
        <v>457</v>
      </c>
    </row>
    <row r="842" spans="1:1" x14ac:dyDescent="0.3">
      <c r="A842" t="s">
        <v>757</v>
      </c>
    </row>
    <row r="843" spans="1:1" x14ac:dyDescent="0.3">
      <c r="A843" t="s">
        <v>758</v>
      </c>
    </row>
    <row r="844" spans="1:1" x14ac:dyDescent="0.3">
      <c r="A844" t="s">
        <v>759</v>
      </c>
    </row>
    <row r="845" spans="1:1" x14ac:dyDescent="0.3">
      <c r="A845" t="s">
        <v>760</v>
      </c>
    </row>
    <row r="846" spans="1:1" x14ac:dyDescent="0.3">
      <c r="A846">
        <f>-3.16 -0.003</f>
        <v>-3.1630000000000003</v>
      </c>
    </row>
    <row r="847" spans="1:1" x14ac:dyDescent="0.3">
      <c r="A847">
        <f>-3.16 -3.163 -3.166 -3.169 -3.172 -3.175 -3.178 -3.181 -3.184 -3.187 -3.19</f>
        <v>-34.925000000000004</v>
      </c>
    </row>
    <row r="848" spans="1:1" x14ac:dyDescent="0.3">
      <c r="A848" t="s">
        <v>846</v>
      </c>
    </row>
    <row r="849" spans="1:1" x14ac:dyDescent="0.3">
      <c r="A849">
        <f>-0.61  -0.614  -0.618  -0.621  -0.623  -0.625  -0.628  -0.63  -0.632  -0.634  -0.636</f>
        <v>-6.8710000000000004</v>
      </c>
    </row>
    <row r="850" spans="1:1" x14ac:dyDescent="0.3">
      <c r="A850">
        <f>-1.61  -1.61  -1.61  -1.61  -1.609  -1.609  -1.61  -1.611  -1.612  -1.613  -1.614</f>
        <v>-17.718</v>
      </c>
    </row>
    <row r="851" spans="1:1" x14ac:dyDescent="0.3">
      <c r="A851">
        <f>-2.603  -2.603  -2.604  -2.604  -2.605  -2.605  -2.604  -2.604  -2.605  -2.605  -2.605</f>
        <v>-28.647000000000002</v>
      </c>
    </row>
    <row r="852" spans="1:1" x14ac:dyDescent="0.3">
      <c r="A852">
        <f>-3.124  -3.124  -3.125  -3.124  -3.122  -3.122  -3.123  -3.126  -3.129  -3.132  -3.135</f>
        <v>-34.386000000000003</v>
      </c>
    </row>
    <row r="853" spans="1:1" x14ac:dyDescent="0.3">
      <c r="A853">
        <f>-3.16  -3.163  -3.166  -3.169  -3.172  -3.175  -3.178  -3.181  -3.184  -3.187  -3.19</f>
        <v>-34.925000000000004</v>
      </c>
    </row>
    <row r="855" spans="1:1" x14ac:dyDescent="0.3">
      <c r="A855" t="s">
        <v>847</v>
      </c>
    </row>
    <row r="856" spans="1:1" x14ac:dyDescent="0.3">
      <c r="A856" t="s">
        <v>761</v>
      </c>
    </row>
    <row r="857" spans="1:1" x14ac:dyDescent="0.3">
      <c r="A857" t="s">
        <v>978</v>
      </c>
    </row>
    <row r="858" spans="1:1" x14ac:dyDescent="0.3">
      <c r="A858" t="s">
        <v>1025</v>
      </c>
    </row>
    <row r="859" spans="1:1" x14ac:dyDescent="0.3">
      <c r="A859" t="s">
        <v>1026</v>
      </c>
    </row>
    <row r="860" spans="1:1" x14ac:dyDescent="0.3">
      <c r="A860" t="s">
        <v>1027</v>
      </c>
    </row>
    <row r="862" spans="1:1" x14ac:dyDescent="0.3">
      <c r="A862" t="s">
        <v>848</v>
      </c>
    </row>
    <row r="863" spans="1:1" x14ac:dyDescent="0.3">
      <c r="A863" t="s">
        <v>766</v>
      </c>
    </row>
    <row r="864" spans="1:1" x14ac:dyDescent="0.3">
      <c r="A864" t="s">
        <v>767</v>
      </c>
    </row>
    <row r="865" spans="1:1" x14ac:dyDescent="0.3">
      <c r="A865" t="s">
        <v>1028</v>
      </c>
    </row>
    <row r="866" spans="1:1" x14ac:dyDescent="0.3">
      <c r="A866" t="s">
        <v>1029</v>
      </c>
    </row>
    <row r="867" spans="1:1" x14ac:dyDescent="0.3">
      <c r="A867" t="s">
        <v>1030</v>
      </c>
    </row>
    <row r="869" spans="1:1" x14ac:dyDescent="0.3">
      <c r="A869" t="s">
        <v>771</v>
      </c>
    </row>
    <row r="870" spans="1:1" x14ac:dyDescent="0.3">
      <c r="A870" t="s">
        <v>1031</v>
      </c>
    </row>
    <row r="871" spans="1:1" x14ac:dyDescent="0.3">
      <c r="A871" t="s">
        <v>1031</v>
      </c>
    </row>
    <row r="872" spans="1:1" x14ac:dyDescent="0.3">
      <c r="A872" t="s">
        <v>1031</v>
      </c>
    </row>
    <row r="873" spans="1:1" x14ac:dyDescent="0.3">
      <c r="A873" t="s">
        <v>1031</v>
      </c>
    </row>
    <row r="874" spans="1:1" x14ac:dyDescent="0.3">
      <c r="A874" t="s">
        <v>1031</v>
      </c>
    </row>
    <row r="876" spans="1:1" x14ac:dyDescent="0.3">
      <c r="A876" t="s">
        <v>458</v>
      </c>
    </row>
    <row r="877" spans="1:1" x14ac:dyDescent="0.3">
      <c r="A877" t="s">
        <v>757</v>
      </c>
    </row>
    <row r="878" spans="1:1" x14ac:dyDescent="0.3">
      <c r="A878" t="s">
        <v>758</v>
      </c>
    </row>
    <row r="879" spans="1:1" x14ac:dyDescent="0.3">
      <c r="A879" t="s">
        <v>759</v>
      </c>
    </row>
    <row r="880" spans="1:1" x14ac:dyDescent="0.3">
      <c r="A880" t="s">
        <v>760</v>
      </c>
    </row>
    <row r="881" spans="1:1" x14ac:dyDescent="0.3">
      <c r="A881" t="s">
        <v>789</v>
      </c>
    </row>
    <row r="882" spans="1:1" x14ac:dyDescent="0.3">
      <c r="A882">
        <f>-3.16 -3.16 -3.16 -3.16 -3.16 -3.16 -3.16 -3.16 -3.16 -3.16 -3.16</f>
        <v>-34.760000000000005</v>
      </c>
    </row>
    <row r="883" spans="1:1" x14ac:dyDescent="0.3">
      <c r="A883" t="s">
        <v>846</v>
      </c>
    </row>
    <row r="884" spans="1:1" x14ac:dyDescent="0.3">
      <c r="A884">
        <f>-0.61  -0.614  -0.618  -0.621  -0.623  -0.625  -0.628  -0.63  -0.632  -0.634  -0.636</f>
        <v>-6.8710000000000004</v>
      </c>
    </row>
    <row r="885" spans="1:1" x14ac:dyDescent="0.3">
      <c r="A885">
        <f>-1.61  -1.609  -1.61  -1.61  -1.609  -1.609  -1.61  -1.611  -1.611  -1.613  -1.614</f>
        <v>-17.716000000000005</v>
      </c>
    </row>
    <row r="886" spans="1:1" x14ac:dyDescent="0.3">
      <c r="A886">
        <f>-2.603  -2.603  -2.604  -2.604  -2.605  -2.605  -2.605  -2.605  -2.605  -2.604  -2.604</f>
        <v>-28.647000000000002</v>
      </c>
    </row>
    <row r="887" spans="1:1" x14ac:dyDescent="0.3">
      <c r="A887">
        <f>-3.124  -3.124  -3.125  -3.124  -3.123  -3.123  -3.122  -3.122  -3.122  -3.122  -3.122</f>
        <v>-34.353000000000002</v>
      </c>
    </row>
    <row r="888" spans="1:1" x14ac:dyDescent="0.3">
      <c r="A888">
        <f>-3.16  -3.16  -3.16  -3.16  -3.16  -3.16  -3.16  -3.16  -3.16  -3.16  -3.16</f>
        <v>-34.760000000000005</v>
      </c>
    </row>
    <row r="890" spans="1:1" x14ac:dyDescent="0.3">
      <c r="A890" t="s">
        <v>847</v>
      </c>
    </row>
    <row r="891" spans="1:1" x14ac:dyDescent="0.3">
      <c r="A891" t="s">
        <v>761</v>
      </c>
    </row>
    <row r="892" spans="1:1" x14ac:dyDescent="0.3">
      <c r="A892" t="s">
        <v>900</v>
      </c>
    </row>
    <row r="893" spans="1:1" x14ac:dyDescent="0.3">
      <c r="A893" t="s">
        <v>1032</v>
      </c>
    </row>
    <row r="894" spans="1:1" x14ac:dyDescent="0.3">
      <c r="A894" t="s">
        <v>1033</v>
      </c>
    </row>
    <row r="895" spans="1:1" x14ac:dyDescent="0.3">
      <c r="A895" t="s">
        <v>1034</v>
      </c>
    </row>
    <row r="897" spans="1:1" x14ac:dyDescent="0.3">
      <c r="A897" t="s">
        <v>848</v>
      </c>
    </row>
    <row r="898" spans="1:1" x14ac:dyDescent="0.3">
      <c r="A898" t="s">
        <v>766</v>
      </c>
    </row>
    <row r="899" spans="1:1" x14ac:dyDescent="0.3">
      <c r="A899" t="s">
        <v>767</v>
      </c>
    </row>
    <row r="900" spans="1:1" x14ac:dyDescent="0.3">
      <c r="A900" t="s">
        <v>1035</v>
      </c>
    </row>
    <row r="901" spans="1:1" x14ac:dyDescent="0.3">
      <c r="A901" t="s">
        <v>1036</v>
      </c>
    </row>
    <row r="902" spans="1:1" x14ac:dyDescent="0.3">
      <c r="A902" t="s">
        <v>1037</v>
      </c>
    </row>
    <row r="904" spans="1:1" x14ac:dyDescent="0.3">
      <c r="A904" t="s">
        <v>771</v>
      </c>
    </row>
    <row r="905" spans="1:1" x14ac:dyDescent="0.3">
      <c r="A905" t="s">
        <v>907</v>
      </c>
    </row>
    <row r="906" spans="1:1" x14ac:dyDescent="0.3">
      <c r="A906" t="s">
        <v>907</v>
      </c>
    </row>
    <row r="907" spans="1:1" x14ac:dyDescent="0.3">
      <c r="A907" t="s">
        <v>907</v>
      </c>
    </row>
    <row r="908" spans="1:1" x14ac:dyDescent="0.3">
      <c r="A908" t="s">
        <v>907</v>
      </c>
    </row>
    <row r="909" spans="1:1" x14ac:dyDescent="0.3">
      <c r="A909" t="s">
        <v>907</v>
      </c>
    </row>
    <row r="911" spans="1:1" x14ac:dyDescent="0.3">
      <c r="A911" t="s">
        <v>459</v>
      </c>
    </row>
    <row r="912" spans="1:1" x14ac:dyDescent="0.3">
      <c r="A912" t="s">
        <v>757</v>
      </c>
    </row>
    <row r="913" spans="1:1" x14ac:dyDescent="0.3">
      <c r="A913" t="s">
        <v>758</v>
      </c>
    </row>
    <row r="914" spans="1:1" x14ac:dyDescent="0.3">
      <c r="A914" t="s">
        <v>759</v>
      </c>
    </row>
    <row r="915" spans="1:1" x14ac:dyDescent="0.3">
      <c r="A915" t="s">
        <v>760</v>
      </c>
    </row>
    <row r="916" spans="1:1" x14ac:dyDescent="0.3">
      <c r="A916" t="s">
        <v>790</v>
      </c>
    </row>
    <row r="917" spans="1:1" x14ac:dyDescent="0.3">
      <c r="A917">
        <f>-3.16 -3.157 -3.154 -3.151 -3.148 -3.145 -3.142 -3.139 -3.136 -3.133 -3.13</f>
        <v>-34.594999999999999</v>
      </c>
    </row>
    <row r="918" spans="1:1" x14ac:dyDescent="0.3">
      <c r="A918" t="s">
        <v>846</v>
      </c>
    </row>
    <row r="919" spans="1:1" x14ac:dyDescent="0.3">
      <c r="A919">
        <f>-0.61  -0.614  -0.618  -0.621  -0.623  -0.625  -0.628  -0.63  -0.632  -0.634  -0.636</f>
        <v>-6.8710000000000004</v>
      </c>
    </row>
    <row r="920" spans="1:1" x14ac:dyDescent="0.3">
      <c r="A920">
        <f>-1.61  -1.609  -1.61  -1.61  -1.609  -1.609  -1.61  -1.611  -1.611  -1.613  -1.614</f>
        <v>-17.716000000000005</v>
      </c>
    </row>
    <row r="921" spans="1:1" x14ac:dyDescent="0.3">
      <c r="A921">
        <f>-2.603  -2.603  -2.604  -2.605  -2.604  -2.604  -2.605  -2.605  -2.605  -2.604  -2.604</f>
        <v>-28.646000000000001</v>
      </c>
    </row>
    <row r="922" spans="1:1" x14ac:dyDescent="0.3">
      <c r="A922">
        <f>-3.124  -3.125  -3.124  -3.124  -3.124  -3.123  -3.121  -3.118  -3.115  -3.112  -3.108</f>
        <v>-34.317999999999998</v>
      </c>
    </row>
    <row r="923" spans="1:1" x14ac:dyDescent="0.3">
      <c r="A923">
        <f>-3.16  -3.157  -3.154  -3.151  -3.148  -3.145  -3.142  -3.139  -3.136  -3.133  -3.13</f>
        <v>-34.594999999999999</v>
      </c>
    </row>
    <row r="925" spans="1:1" x14ac:dyDescent="0.3">
      <c r="A925" t="s">
        <v>847</v>
      </c>
    </row>
    <row r="926" spans="1:1" x14ac:dyDescent="0.3">
      <c r="A926" t="s">
        <v>761</v>
      </c>
    </row>
    <row r="927" spans="1:1" x14ac:dyDescent="0.3">
      <c r="A927" t="s">
        <v>908</v>
      </c>
    </row>
    <row r="928" spans="1:1" x14ac:dyDescent="0.3">
      <c r="A928" t="s">
        <v>1038</v>
      </c>
    </row>
    <row r="929" spans="1:1" x14ac:dyDescent="0.3">
      <c r="A929" t="s">
        <v>1039</v>
      </c>
    </row>
    <row r="930" spans="1:1" x14ac:dyDescent="0.3">
      <c r="A930" t="s">
        <v>1040</v>
      </c>
    </row>
    <row r="932" spans="1:1" x14ac:dyDescent="0.3">
      <c r="A932" t="s">
        <v>848</v>
      </c>
    </row>
    <row r="933" spans="1:1" x14ac:dyDescent="0.3">
      <c r="A933" t="s">
        <v>766</v>
      </c>
    </row>
    <row r="934" spans="1:1" x14ac:dyDescent="0.3">
      <c r="A934" t="s">
        <v>767</v>
      </c>
    </row>
    <row r="935" spans="1:1" x14ac:dyDescent="0.3">
      <c r="A935" t="s">
        <v>1035</v>
      </c>
    </row>
    <row r="936" spans="1:1" x14ac:dyDescent="0.3">
      <c r="A936" t="s">
        <v>1041</v>
      </c>
    </row>
    <row r="937" spans="1:1" x14ac:dyDescent="0.3">
      <c r="A937" t="s">
        <v>1042</v>
      </c>
    </row>
    <row r="939" spans="1:1" x14ac:dyDescent="0.3">
      <c r="A939" t="s">
        <v>771</v>
      </c>
    </row>
    <row r="940" spans="1:1" x14ac:dyDescent="0.3">
      <c r="A940" t="s">
        <v>1043</v>
      </c>
    </row>
    <row r="941" spans="1:1" x14ac:dyDescent="0.3">
      <c r="A941" t="s">
        <v>1043</v>
      </c>
    </row>
    <row r="942" spans="1:1" x14ac:dyDescent="0.3">
      <c r="A942" t="s">
        <v>1043</v>
      </c>
    </row>
    <row r="943" spans="1:1" x14ac:dyDescent="0.3">
      <c r="A943" t="s">
        <v>1043</v>
      </c>
    </row>
    <row r="944" spans="1:1" x14ac:dyDescent="0.3">
      <c r="A944" t="s">
        <v>1043</v>
      </c>
    </row>
    <row r="946" spans="1:1" x14ac:dyDescent="0.3">
      <c r="A946" t="s">
        <v>460</v>
      </c>
    </row>
    <row r="947" spans="1:1" x14ac:dyDescent="0.3">
      <c r="A947" t="s">
        <v>757</v>
      </c>
    </row>
    <row r="948" spans="1:1" x14ac:dyDescent="0.3">
      <c r="A948" t="s">
        <v>791</v>
      </c>
    </row>
    <row r="949" spans="1:1" x14ac:dyDescent="0.3">
      <c r="A949" t="s">
        <v>792</v>
      </c>
    </row>
    <row r="950" spans="1:1" x14ac:dyDescent="0.3">
      <c r="A950" t="s">
        <v>760</v>
      </c>
    </row>
    <row r="951" spans="1:1" x14ac:dyDescent="0.3">
      <c r="A951">
        <f>-3.24 -0.003</f>
        <v>-3.2430000000000003</v>
      </c>
    </row>
    <row r="952" spans="1:1" x14ac:dyDescent="0.3">
      <c r="A952">
        <f>-3.24 -3.243 -3.246 -3.249 -3.252 -3.255 -3.258 -3.261 -3.264 -3.267 -3.27</f>
        <v>-35.805</v>
      </c>
    </row>
    <row r="953" spans="1:1" x14ac:dyDescent="0.3">
      <c r="A953" t="s">
        <v>846</v>
      </c>
    </row>
    <row r="954" spans="1:1" x14ac:dyDescent="0.3">
      <c r="A954">
        <f>-0.61  -0.613  -0.615  -0.617  -0.617  -0.618  -0.618  -0.618  -0.619  -0.619  -0.619</f>
        <v>-6.7829999999999995</v>
      </c>
    </row>
    <row r="955" spans="1:1" x14ac:dyDescent="0.3">
      <c r="A955">
        <f>-1.61  -1.61  -1.61  -1.61  -1.609  -1.61  -1.61  -1.611  -1.611  -1.612  -1.612</f>
        <v>-17.715000000000003</v>
      </c>
    </row>
    <row r="956" spans="1:1" x14ac:dyDescent="0.3">
      <c r="A956">
        <f>-2.606  -2.606  -2.606  -2.606  -2.607  -2.607  -2.607  -2.607  -2.607  -2.607  -2.607</f>
        <v>-28.672999999999995</v>
      </c>
    </row>
    <row r="957" spans="1:1" x14ac:dyDescent="0.3">
      <c r="A957">
        <f>-3.195  -3.195  -3.196  -3.195  -3.192  -3.192  -3.194  -3.196  -3.198  -3.201  -3.204</f>
        <v>-35.158000000000001</v>
      </c>
    </row>
    <row r="958" spans="1:1" x14ac:dyDescent="0.3">
      <c r="A958">
        <f>-3.24  -3.243  -3.246  -3.249  -3.252  -3.255  -3.258  -3.261  -3.264  -3.267  -3.27</f>
        <v>-35.805</v>
      </c>
    </row>
    <row r="960" spans="1:1" x14ac:dyDescent="0.3">
      <c r="A960" t="s">
        <v>847</v>
      </c>
    </row>
    <row r="961" spans="1:1" x14ac:dyDescent="0.3">
      <c r="A961" t="s">
        <v>1044</v>
      </c>
    </row>
    <row r="962" spans="1:1" x14ac:dyDescent="0.3">
      <c r="A962" t="s">
        <v>1045</v>
      </c>
    </row>
    <row r="963" spans="1:1" x14ac:dyDescent="0.3">
      <c r="A963" t="s">
        <v>763</v>
      </c>
    </row>
    <row r="964" spans="1:1" x14ac:dyDescent="0.3">
      <c r="A964" t="s">
        <v>764</v>
      </c>
    </row>
    <row r="965" spans="1:1" x14ac:dyDescent="0.3">
      <c r="A965" t="s">
        <v>1046</v>
      </c>
    </row>
    <row r="967" spans="1:1" x14ac:dyDescent="0.3">
      <c r="A967" t="s">
        <v>848</v>
      </c>
    </row>
    <row r="968" spans="1:1" x14ac:dyDescent="0.3">
      <c r="A968" t="s">
        <v>1047</v>
      </c>
    </row>
    <row r="969" spans="1:1" x14ac:dyDescent="0.3">
      <c r="A969" t="s">
        <v>1048</v>
      </c>
    </row>
    <row r="970" spans="1:1" x14ac:dyDescent="0.3">
      <c r="A970" t="s">
        <v>768</v>
      </c>
    </row>
    <row r="971" spans="1:1" x14ac:dyDescent="0.3">
      <c r="A971" t="s">
        <v>769</v>
      </c>
    </row>
    <row r="972" spans="1:1" x14ac:dyDescent="0.3">
      <c r="A972" t="s">
        <v>770</v>
      </c>
    </row>
    <row r="974" spans="1:1" x14ac:dyDescent="0.3">
      <c r="A974" t="s">
        <v>771</v>
      </c>
    </row>
    <row r="975" spans="1:1" x14ac:dyDescent="0.3">
      <c r="A975" t="s">
        <v>772</v>
      </c>
    </row>
    <row r="976" spans="1:1" x14ac:dyDescent="0.3">
      <c r="A976" t="s">
        <v>772</v>
      </c>
    </row>
    <row r="977" spans="1:1" x14ac:dyDescent="0.3">
      <c r="A977" t="s">
        <v>772</v>
      </c>
    </row>
    <row r="978" spans="1:1" x14ac:dyDescent="0.3">
      <c r="A978" t="s">
        <v>772</v>
      </c>
    </row>
    <row r="979" spans="1:1" x14ac:dyDescent="0.3">
      <c r="A979" t="s">
        <v>772</v>
      </c>
    </row>
    <row r="981" spans="1:1" x14ac:dyDescent="0.3">
      <c r="A981" t="s">
        <v>461</v>
      </c>
    </row>
    <row r="982" spans="1:1" x14ac:dyDescent="0.3">
      <c r="A982" t="s">
        <v>757</v>
      </c>
    </row>
    <row r="983" spans="1:1" x14ac:dyDescent="0.3">
      <c r="A983" t="s">
        <v>791</v>
      </c>
    </row>
    <row r="984" spans="1:1" x14ac:dyDescent="0.3">
      <c r="A984" t="s">
        <v>792</v>
      </c>
    </row>
    <row r="985" spans="1:1" x14ac:dyDescent="0.3">
      <c r="A985" t="s">
        <v>760</v>
      </c>
    </row>
    <row r="986" spans="1:1" x14ac:dyDescent="0.3">
      <c r="A986" t="s">
        <v>773</v>
      </c>
    </row>
    <row r="987" spans="1:1" x14ac:dyDescent="0.3">
      <c r="A987">
        <f>-3.24 -3.24 -3.24 -3.24 -3.24 -3.24 -3.24 -3.24 -3.24 -3.24 -3.24</f>
        <v>-35.640000000000015</v>
      </c>
    </row>
    <row r="988" spans="1:1" x14ac:dyDescent="0.3">
      <c r="A988" t="s">
        <v>846</v>
      </c>
    </row>
    <row r="989" spans="1:1" x14ac:dyDescent="0.3">
      <c r="A989">
        <f>-0.61  -0.613  -0.615  -0.617  -0.617  -0.618  -0.618  -0.618  -0.618  -0.619  -0.619</f>
        <v>-6.782</v>
      </c>
    </row>
    <row r="990" spans="1:1" x14ac:dyDescent="0.3">
      <c r="A990">
        <f>-1.61  -1.609  -1.61  -1.61  -1.609  -1.609  -1.61  -1.611  -1.611  -1.612  -1.612</f>
        <v>-17.713000000000001</v>
      </c>
    </row>
    <row r="991" spans="1:1" x14ac:dyDescent="0.3">
      <c r="A991">
        <f>-2.606  -2.606  -2.606  -2.607  -2.607  -2.607  -2.607  -2.607  -2.607  -2.607  -2.607</f>
        <v>-28.673999999999996</v>
      </c>
    </row>
    <row r="992" spans="1:1" x14ac:dyDescent="0.3">
      <c r="A992">
        <f>-3.195  -3.196  -3.195  -3.194  -3.193  -3.193  -3.193  -3.193  -3.193  -3.192  -3.192</f>
        <v>-35.129000000000005</v>
      </c>
    </row>
    <row r="993" spans="1:1" x14ac:dyDescent="0.3">
      <c r="A993">
        <f>-3.24  -3.24  -3.24  -3.24  -3.24  -3.24  -3.24  -3.24  -3.24  -3.24  -3.24</f>
        <v>-35.640000000000015</v>
      </c>
    </row>
    <row r="995" spans="1:1" x14ac:dyDescent="0.3">
      <c r="A995" t="s">
        <v>847</v>
      </c>
    </row>
    <row r="996" spans="1:1" x14ac:dyDescent="0.3">
      <c r="A996" t="s">
        <v>1044</v>
      </c>
    </row>
    <row r="997" spans="1:1" x14ac:dyDescent="0.3">
      <c r="A997" t="s">
        <v>1049</v>
      </c>
    </row>
    <row r="998" spans="1:1" x14ac:dyDescent="0.3">
      <c r="A998" t="s">
        <v>901</v>
      </c>
    </row>
    <row r="999" spans="1:1" x14ac:dyDescent="0.3">
      <c r="A999" t="s">
        <v>902</v>
      </c>
    </row>
    <row r="1000" spans="1:1" x14ac:dyDescent="0.3">
      <c r="A1000" t="s">
        <v>903</v>
      </c>
    </row>
    <row r="1002" spans="1:1" x14ac:dyDescent="0.3">
      <c r="A1002" t="s">
        <v>848</v>
      </c>
    </row>
    <row r="1003" spans="1:1" x14ac:dyDescent="0.3">
      <c r="A1003" t="s">
        <v>1047</v>
      </c>
    </row>
    <row r="1004" spans="1:1" x14ac:dyDescent="0.3">
      <c r="A1004" t="s">
        <v>1048</v>
      </c>
    </row>
    <row r="1005" spans="1:1" x14ac:dyDescent="0.3">
      <c r="A1005" t="s">
        <v>904</v>
      </c>
    </row>
    <row r="1006" spans="1:1" x14ac:dyDescent="0.3">
      <c r="A1006" t="s">
        <v>905</v>
      </c>
    </row>
    <row r="1007" spans="1:1" x14ac:dyDescent="0.3">
      <c r="A1007" t="s">
        <v>906</v>
      </c>
    </row>
    <row r="1009" spans="1:1" x14ac:dyDescent="0.3">
      <c r="A1009" t="s">
        <v>771</v>
      </c>
    </row>
    <row r="1010" spans="1:1" x14ac:dyDescent="0.3">
      <c r="A1010" t="s">
        <v>907</v>
      </c>
    </row>
    <row r="1011" spans="1:1" x14ac:dyDescent="0.3">
      <c r="A1011" t="s">
        <v>907</v>
      </c>
    </row>
    <row r="1012" spans="1:1" x14ac:dyDescent="0.3">
      <c r="A1012" t="s">
        <v>907</v>
      </c>
    </row>
    <row r="1013" spans="1:1" x14ac:dyDescent="0.3">
      <c r="A1013" t="s">
        <v>907</v>
      </c>
    </row>
    <row r="1014" spans="1:1" x14ac:dyDescent="0.3">
      <c r="A1014" t="s">
        <v>907</v>
      </c>
    </row>
    <row r="1016" spans="1:1" x14ac:dyDescent="0.3">
      <c r="A1016" t="s">
        <v>462</v>
      </c>
    </row>
    <row r="1017" spans="1:1" x14ac:dyDescent="0.3">
      <c r="A1017" t="s">
        <v>757</v>
      </c>
    </row>
    <row r="1018" spans="1:1" x14ac:dyDescent="0.3">
      <c r="A1018" t="s">
        <v>791</v>
      </c>
    </row>
    <row r="1019" spans="1:1" x14ac:dyDescent="0.3">
      <c r="A1019" t="s">
        <v>792</v>
      </c>
    </row>
    <row r="1020" spans="1:1" x14ac:dyDescent="0.3">
      <c r="A1020" t="s">
        <v>760</v>
      </c>
    </row>
    <row r="1021" spans="1:1" x14ac:dyDescent="0.3">
      <c r="A1021" t="s">
        <v>774</v>
      </c>
    </row>
    <row r="1022" spans="1:1" x14ac:dyDescent="0.3">
      <c r="A1022">
        <f>-3.24 -3.237 -3.234 -3.231 -3.228 -3.225 -3.222 -3.219 -3.216 -3.213 -3.21</f>
        <v>-35.475000000000009</v>
      </c>
    </row>
    <row r="1023" spans="1:1" x14ac:dyDescent="0.3">
      <c r="A1023" t="s">
        <v>846</v>
      </c>
    </row>
    <row r="1024" spans="1:1" x14ac:dyDescent="0.3">
      <c r="A1024">
        <f>-0.61  -0.613  -0.615  -0.616  -0.617  -0.618  -0.618  -0.618  -0.618  -0.619  -0.619</f>
        <v>-6.7809999999999997</v>
      </c>
    </row>
    <row r="1025" spans="1:1" x14ac:dyDescent="0.3">
      <c r="A1025">
        <f>-1.61  -1.609  -1.61  -1.61  -1.609  -1.609  -1.61  -1.611  -1.611  -1.612  -1.612</f>
        <v>-17.713000000000001</v>
      </c>
    </row>
    <row r="1026" spans="1:1" x14ac:dyDescent="0.3">
      <c r="A1026">
        <f>-2.606  -2.606  -2.606  -2.607  -2.607  -2.607  -2.607  -2.607  -2.607  -2.607  -2.607</f>
        <v>-28.673999999999996</v>
      </c>
    </row>
    <row r="1027" spans="1:1" x14ac:dyDescent="0.3">
      <c r="A1027">
        <f>-3.195  -3.196  -3.195  -3.194  -3.194  -3.194  -3.192  -3.189  -3.186  -3.183  -3.18</f>
        <v>-35.097999999999999</v>
      </c>
    </row>
    <row r="1028" spans="1:1" x14ac:dyDescent="0.3">
      <c r="A1028">
        <f>-3.24  -3.237  -3.234  -3.231  -3.228  -3.225  -3.222  -3.219  -3.216  -3.213  -3.21</f>
        <v>-35.475000000000009</v>
      </c>
    </row>
    <row r="1030" spans="1:1" x14ac:dyDescent="0.3">
      <c r="A1030" t="s">
        <v>847</v>
      </c>
    </row>
    <row r="1031" spans="1:1" x14ac:dyDescent="0.3">
      <c r="A1031" t="s">
        <v>1044</v>
      </c>
    </row>
    <row r="1032" spans="1:1" x14ac:dyDescent="0.3">
      <c r="A1032" t="s">
        <v>1050</v>
      </c>
    </row>
    <row r="1033" spans="1:1" x14ac:dyDescent="0.3">
      <c r="A1033" t="s">
        <v>909</v>
      </c>
    </row>
    <row r="1034" spans="1:1" x14ac:dyDescent="0.3">
      <c r="A1034" t="s">
        <v>1051</v>
      </c>
    </row>
    <row r="1035" spans="1:1" x14ac:dyDescent="0.3">
      <c r="A1035" t="s">
        <v>911</v>
      </c>
    </row>
    <row r="1037" spans="1:1" x14ac:dyDescent="0.3">
      <c r="A1037" t="s">
        <v>848</v>
      </c>
    </row>
    <row r="1038" spans="1:1" x14ac:dyDescent="0.3">
      <c r="A1038" t="s">
        <v>1047</v>
      </c>
    </row>
    <row r="1039" spans="1:1" x14ac:dyDescent="0.3">
      <c r="A1039" t="s">
        <v>1048</v>
      </c>
    </row>
    <row r="1040" spans="1:1" x14ac:dyDescent="0.3">
      <c r="A1040" t="s">
        <v>904</v>
      </c>
    </row>
    <row r="1041" spans="1:1" x14ac:dyDescent="0.3">
      <c r="A1041" t="s">
        <v>912</v>
      </c>
    </row>
    <row r="1042" spans="1:1" x14ac:dyDescent="0.3">
      <c r="A1042" t="s">
        <v>913</v>
      </c>
    </row>
    <row r="1044" spans="1:1" x14ac:dyDescent="0.3">
      <c r="A1044" t="s">
        <v>771</v>
      </c>
    </row>
    <row r="1045" spans="1:1" x14ac:dyDescent="0.3">
      <c r="A1045" t="s">
        <v>914</v>
      </c>
    </row>
    <row r="1046" spans="1:1" x14ac:dyDescent="0.3">
      <c r="A1046" t="s">
        <v>914</v>
      </c>
    </row>
    <row r="1047" spans="1:1" x14ac:dyDescent="0.3">
      <c r="A1047" t="s">
        <v>914</v>
      </c>
    </row>
    <row r="1048" spans="1:1" x14ac:dyDescent="0.3">
      <c r="A1048" t="s">
        <v>914</v>
      </c>
    </row>
    <row r="1049" spans="1:1" x14ac:dyDescent="0.3">
      <c r="A1049" t="s">
        <v>914</v>
      </c>
    </row>
    <row r="1051" spans="1:1" x14ac:dyDescent="0.3">
      <c r="A1051" t="s">
        <v>463</v>
      </c>
    </row>
    <row r="1052" spans="1:1" x14ac:dyDescent="0.3">
      <c r="A1052" t="s">
        <v>757</v>
      </c>
    </row>
    <row r="1053" spans="1:1" x14ac:dyDescent="0.3">
      <c r="A1053" t="s">
        <v>791</v>
      </c>
    </row>
    <row r="1054" spans="1:1" x14ac:dyDescent="0.3">
      <c r="A1054" t="s">
        <v>792</v>
      </c>
    </row>
    <row r="1055" spans="1:1" x14ac:dyDescent="0.3">
      <c r="A1055" t="s">
        <v>760</v>
      </c>
    </row>
    <row r="1056" spans="1:1" x14ac:dyDescent="0.3">
      <c r="A1056">
        <f>-3.23 -0.003</f>
        <v>-3.2330000000000001</v>
      </c>
    </row>
    <row r="1057" spans="1:1" x14ac:dyDescent="0.3">
      <c r="A1057">
        <f>-3.23 -3.233 -3.236 -3.239 -3.242 -3.245 -3.248 -3.251 -3.254 -3.257 -3.26</f>
        <v>-35.695</v>
      </c>
    </row>
    <row r="1058" spans="1:1" x14ac:dyDescent="0.3">
      <c r="A1058" t="s">
        <v>846</v>
      </c>
    </row>
    <row r="1059" spans="1:1" x14ac:dyDescent="0.3">
      <c r="A1059">
        <f>-0.61  -0.613  -0.615  -0.617  -0.617  -0.618  -0.618  -0.618  -0.618  -0.619  -0.619</f>
        <v>-6.782</v>
      </c>
    </row>
    <row r="1060" spans="1:1" x14ac:dyDescent="0.3">
      <c r="A1060">
        <f>-1.61  -1.61  -1.61  -1.61  -1.609  -1.61  -1.61  -1.611  -1.611  -1.612  -1.612</f>
        <v>-17.715000000000003</v>
      </c>
    </row>
    <row r="1061" spans="1:1" x14ac:dyDescent="0.3">
      <c r="A1061">
        <f>-2.606  -2.605  -2.606  -2.606  -2.606  -2.607  -2.607  -2.607  -2.607  -2.607  -2.607</f>
        <v>-28.670999999999996</v>
      </c>
    </row>
    <row r="1062" spans="1:1" x14ac:dyDescent="0.3">
      <c r="A1062">
        <f>-3.186  -3.186  -3.187  -3.186  -3.184  -3.184  -3.185  -3.187  -3.19  -3.192  -3.195</f>
        <v>-35.061999999999998</v>
      </c>
    </row>
    <row r="1063" spans="1:1" x14ac:dyDescent="0.3">
      <c r="A1063">
        <f>-3.23  -3.233  -3.236  -3.239  -3.242  -3.245  -3.248  -3.251  -3.254  -3.257  -3.26</f>
        <v>-35.695</v>
      </c>
    </row>
    <row r="1065" spans="1:1" x14ac:dyDescent="0.3">
      <c r="A1065" t="s">
        <v>847</v>
      </c>
    </row>
    <row r="1066" spans="1:1" x14ac:dyDescent="0.3">
      <c r="A1066" t="s">
        <v>1044</v>
      </c>
    </row>
    <row r="1067" spans="1:1" x14ac:dyDescent="0.3">
      <c r="A1067" t="s">
        <v>1052</v>
      </c>
    </row>
    <row r="1068" spans="1:1" x14ac:dyDescent="0.3">
      <c r="A1068" t="s">
        <v>915</v>
      </c>
    </row>
    <row r="1069" spans="1:1" x14ac:dyDescent="0.3">
      <c r="A1069" t="s">
        <v>916</v>
      </c>
    </row>
    <row r="1070" spans="1:1" x14ac:dyDescent="0.3">
      <c r="A1070" t="s">
        <v>917</v>
      </c>
    </row>
    <row r="1072" spans="1:1" x14ac:dyDescent="0.3">
      <c r="A1072" t="s">
        <v>848</v>
      </c>
    </row>
    <row r="1073" spans="1:1" x14ac:dyDescent="0.3">
      <c r="A1073" t="s">
        <v>1047</v>
      </c>
    </row>
    <row r="1074" spans="1:1" x14ac:dyDescent="0.3">
      <c r="A1074" t="s">
        <v>1048</v>
      </c>
    </row>
    <row r="1075" spans="1:1" x14ac:dyDescent="0.3">
      <c r="A1075" t="s">
        <v>768</v>
      </c>
    </row>
    <row r="1076" spans="1:1" x14ac:dyDescent="0.3">
      <c r="A1076" t="s">
        <v>918</v>
      </c>
    </row>
    <row r="1077" spans="1:1" x14ac:dyDescent="0.3">
      <c r="A1077" t="s">
        <v>919</v>
      </c>
    </row>
    <row r="1079" spans="1:1" x14ac:dyDescent="0.3">
      <c r="A1079" t="s">
        <v>771</v>
      </c>
    </row>
    <row r="1080" spans="1:1" x14ac:dyDescent="0.3">
      <c r="A1080" t="s">
        <v>920</v>
      </c>
    </row>
    <row r="1081" spans="1:1" x14ac:dyDescent="0.3">
      <c r="A1081" t="s">
        <v>920</v>
      </c>
    </row>
    <row r="1082" spans="1:1" x14ac:dyDescent="0.3">
      <c r="A1082" t="s">
        <v>920</v>
      </c>
    </row>
    <row r="1083" spans="1:1" x14ac:dyDescent="0.3">
      <c r="A1083" t="s">
        <v>920</v>
      </c>
    </row>
    <row r="1084" spans="1:1" x14ac:dyDescent="0.3">
      <c r="A1084" t="s">
        <v>920</v>
      </c>
    </row>
    <row r="1086" spans="1:1" x14ac:dyDescent="0.3">
      <c r="A1086" t="s">
        <v>464</v>
      </c>
    </row>
    <row r="1087" spans="1:1" x14ac:dyDescent="0.3">
      <c r="A1087" t="s">
        <v>757</v>
      </c>
    </row>
    <row r="1088" spans="1:1" x14ac:dyDescent="0.3">
      <c r="A1088" t="s">
        <v>791</v>
      </c>
    </row>
    <row r="1089" spans="1:1" x14ac:dyDescent="0.3">
      <c r="A1089" t="s">
        <v>792</v>
      </c>
    </row>
    <row r="1090" spans="1:1" x14ac:dyDescent="0.3">
      <c r="A1090" t="s">
        <v>760</v>
      </c>
    </row>
    <row r="1091" spans="1:1" x14ac:dyDescent="0.3">
      <c r="A1091" t="s">
        <v>775</v>
      </c>
    </row>
    <row r="1092" spans="1:1" x14ac:dyDescent="0.3">
      <c r="A1092">
        <f>-3.23 -3.23 -3.23 -3.23 -3.23 -3.23 -3.23 -3.23 -3.23 -3.23 -3.23</f>
        <v>-35.529999999999994</v>
      </c>
    </row>
    <row r="1093" spans="1:1" x14ac:dyDescent="0.3">
      <c r="A1093" t="s">
        <v>846</v>
      </c>
    </row>
    <row r="1094" spans="1:1" x14ac:dyDescent="0.3">
      <c r="A1094">
        <f>-0.61  -0.613  -0.615  -0.617  -0.617  -0.618  -0.618  -0.618  -0.618  -0.619  -0.619</f>
        <v>-6.782</v>
      </c>
    </row>
    <row r="1095" spans="1:1" x14ac:dyDescent="0.3">
      <c r="A1095">
        <f>-1.61  -1.609  -1.61  -1.61  -1.609  -1.609  -1.61  -1.611  -1.611  -1.612  -1.612</f>
        <v>-17.713000000000001</v>
      </c>
    </row>
    <row r="1096" spans="1:1" x14ac:dyDescent="0.3">
      <c r="A1096">
        <f>-2.606  -2.605  -2.606  -2.606  -2.607  -2.607  -2.607  -2.607  -2.607  -2.607  -2.607</f>
        <v>-28.671999999999997</v>
      </c>
    </row>
    <row r="1097" spans="1:1" x14ac:dyDescent="0.3">
      <c r="A1097">
        <f>-3.186  -3.187  -3.186  -3.186  -3.185  -3.185  -3.184  -3.184  -3.184  -3.184  -3.184</f>
        <v>-35.035000000000004</v>
      </c>
    </row>
    <row r="1098" spans="1:1" x14ac:dyDescent="0.3">
      <c r="A1098">
        <f>-3.23  -3.23  -3.23  -3.23  -3.23  -3.23  -3.23  -3.23  -3.23  -3.23  -3.23</f>
        <v>-35.529999999999994</v>
      </c>
    </row>
    <row r="1100" spans="1:1" x14ac:dyDescent="0.3">
      <c r="A1100" t="s">
        <v>847</v>
      </c>
    </row>
    <row r="1101" spans="1:1" x14ac:dyDescent="0.3">
      <c r="A1101" t="s">
        <v>1044</v>
      </c>
    </row>
    <row r="1102" spans="1:1" x14ac:dyDescent="0.3">
      <c r="A1102" t="s">
        <v>1049</v>
      </c>
    </row>
    <row r="1103" spans="1:1" x14ac:dyDescent="0.3">
      <c r="A1103" t="s">
        <v>1053</v>
      </c>
    </row>
    <row r="1104" spans="1:1" x14ac:dyDescent="0.3">
      <c r="A1104" t="s">
        <v>921</v>
      </c>
    </row>
    <row r="1105" spans="1:1" x14ac:dyDescent="0.3">
      <c r="A1105" t="s">
        <v>922</v>
      </c>
    </row>
    <row r="1107" spans="1:1" x14ac:dyDescent="0.3">
      <c r="A1107" t="s">
        <v>848</v>
      </c>
    </row>
    <row r="1108" spans="1:1" x14ac:dyDescent="0.3">
      <c r="A1108" t="s">
        <v>1047</v>
      </c>
    </row>
    <row r="1109" spans="1:1" x14ac:dyDescent="0.3">
      <c r="A1109" t="s">
        <v>1048</v>
      </c>
    </row>
    <row r="1110" spans="1:1" x14ac:dyDescent="0.3">
      <c r="A1110" t="s">
        <v>904</v>
      </c>
    </row>
    <row r="1111" spans="1:1" x14ac:dyDescent="0.3">
      <c r="A1111" t="s">
        <v>923</v>
      </c>
    </row>
    <row r="1112" spans="1:1" x14ac:dyDescent="0.3">
      <c r="A1112" t="s">
        <v>924</v>
      </c>
    </row>
    <row r="1114" spans="1:1" x14ac:dyDescent="0.3">
      <c r="A1114" t="s">
        <v>771</v>
      </c>
    </row>
    <row r="1115" spans="1:1" x14ac:dyDescent="0.3">
      <c r="A1115" t="s">
        <v>907</v>
      </c>
    </row>
    <row r="1116" spans="1:1" x14ac:dyDescent="0.3">
      <c r="A1116" t="s">
        <v>907</v>
      </c>
    </row>
    <row r="1117" spans="1:1" x14ac:dyDescent="0.3">
      <c r="A1117" t="s">
        <v>907</v>
      </c>
    </row>
    <row r="1118" spans="1:1" x14ac:dyDescent="0.3">
      <c r="A1118" t="s">
        <v>907</v>
      </c>
    </row>
    <row r="1119" spans="1:1" x14ac:dyDescent="0.3">
      <c r="A1119" t="s">
        <v>907</v>
      </c>
    </row>
    <row r="1121" spans="1:1" x14ac:dyDescent="0.3">
      <c r="A1121" t="s">
        <v>465</v>
      </c>
    </row>
    <row r="1122" spans="1:1" x14ac:dyDescent="0.3">
      <c r="A1122" t="s">
        <v>757</v>
      </c>
    </row>
    <row r="1123" spans="1:1" x14ac:dyDescent="0.3">
      <c r="A1123" t="s">
        <v>791</v>
      </c>
    </row>
    <row r="1124" spans="1:1" x14ac:dyDescent="0.3">
      <c r="A1124" t="s">
        <v>792</v>
      </c>
    </row>
    <row r="1125" spans="1:1" x14ac:dyDescent="0.3">
      <c r="A1125" t="s">
        <v>760</v>
      </c>
    </row>
    <row r="1126" spans="1:1" x14ac:dyDescent="0.3">
      <c r="A1126" t="s">
        <v>776</v>
      </c>
    </row>
    <row r="1127" spans="1:1" x14ac:dyDescent="0.3">
      <c r="A1127">
        <f>-3.23 -3.227 -3.224 -3.221 -3.218 -3.215 -3.212 -3.209 -3.206 -3.203 -3.2</f>
        <v>-35.365000000000002</v>
      </c>
    </row>
    <row r="1128" spans="1:1" x14ac:dyDescent="0.3">
      <c r="A1128" t="s">
        <v>846</v>
      </c>
    </row>
    <row r="1129" spans="1:1" x14ac:dyDescent="0.3">
      <c r="A1129">
        <f>-0.61  -0.613  -0.615  -0.616  -0.617  -0.618  -0.618  -0.618  -0.618  -0.619  -0.619</f>
        <v>-6.7809999999999997</v>
      </c>
    </row>
    <row r="1130" spans="1:1" x14ac:dyDescent="0.3">
      <c r="A1130">
        <f>-1.61  -1.609  -1.61  -1.61  -1.609  -1.609  -1.61  -1.611  -1.611  -1.612  -1.612</f>
        <v>-17.713000000000001</v>
      </c>
    </row>
    <row r="1131" spans="1:1" x14ac:dyDescent="0.3">
      <c r="A1131">
        <f>-2.606  -2.605  -2.606  -2.607  -2.607  -2.606  -2.607  -2.607  -2.607  -2.607  -2.607</f>
        <v>-28.671999999999997</v>
      </c>
    </row>
    <row r="1132" spans="1:1" x14ac:dyDescent="0.3">
      <c r="A1132">
        <f>-3.186  -3.187  -3.186  -3.185  -3.186  -3.185  -3.183  -3.181  -3.178  -3.174  -3.171</f>
        <v>-35.002000000000002</v>
      </c>
    </row>
    <row r="1133" spans="1:1" x14ac:dyDescent="0.3">
      <c r="A1133">
        <f>-3.23  -3.227  -3.224  -3.221  -3.218  -3.215  -3.212  -3.209  -3.206  -3.203  -3.2</f>
        <v>-35.365000000000002</v>
      </c>
    </row>
    <row r="1135" spans="1:1" x14ac:dyDescent="0.3">
      <c r="A1135" t="s">
        <v>847</v>
      </c>
    </row>
    <row r="1136" spans="1:1" x14ac:dyDescent="0.3">
      <c r="A1136" t="s">
        <v>1044</v>
      </c>
    </row>
    <row r="1137" spans="1:1" x14ac:dyDescent="0.3">
      <c r="A1137" t="s">
        <v>1050</v>
      </c>
    </row>
    <row r="1138" spans="1:1" x14ac:dyDescent="0.3">
      <c r="A1138" t="s">
        <v>1054</v>
      </c>
    </row>
    <row r="1139" spans="1:1" x14ac:dyDescent="0.3">
      <c r="A1139" t="s">
        <v>1055</v>
      </c>
    </row>
    <row r="1140" spans="1:1" x14ac:dyDescent="0.3">
      <c r="A1140" t="s">
        <v>928</v>
      </c>
    </row>
    <row r="1142" spans="1:1" x14ac:dyDescent="0.3">
      <c r="A1142" t="s">
        <v>848</v>
      </c>
    </row>
    <row r="1143" spans="1:1" x14ac:dyDescent="0.3">
      <c r="A1143" t="s">
        <v>1047</v>
      </c>
    </row>
    <row r="1144" spans="1:1" x14ac:dyDescent="0.3">
      <c r="A1144" t="s">
        <v>1048</v>
      </c>
    </row>
    <row r="1145" spans="1:1" x14ac:dyDescent="0.3">
      <c r="A1145" t="s">
        <v>904</v>
      </c>
    </row>
    <row r="1146" spans="1:1" x14ac:dyDescent="0.3">
      <c r="A1146" t="s">
        <v>929</v>
      </c>
    </row>
    <row r="1147" spans="1:1" x14ac:dyDescent="0.3">
      <c r="A1147" t="s">
        <v>930</v>
      </c>
    </row>
    <row r="1149" spans="1:1" x14ac:dyDescent="0.3">
      <c r="A1149" t="s">
        <v>771</v>
      </c>
    </row>
    <row r="1150" spans="1:1" x14ac:dyDescent="0.3">
      <c r="A1150" t="s">
        <v>914</v>
      </c>
    </row>
    <row r="1151" spans="1:1" x14ac:dyDescent="0.3">
      <c r="A1151" t="s">
        <v>914</v>
      </c>
    </row>
    <row r="1152" spans="1:1" x14ac:dyDescent="0.3">
      <c r="A1152" t="s">
        <v>914</v>
      </c>
    </row>
    <row r="1153" spans="1:1" x14ac:dyDescent="0.3">
      <c r="A1153" t="s">
        <v>914</v>
      </c>
    </row>
    <row r="1154" spans="1:1" x14ac:dyDescent="0.3">
      <c r="A1154" t="s">
        <v>914</v>
      </c>
    </row>
    <row r="1156" spans="1:1" x14ac:dyDescent="0.3">
      <c r="A1156" t="s">
        <v>466</v>
      </c>
    </row>
    <row r="1157" spans="1:1" x14ac:dyDescent="0.3">
      <c r="A1157" t="s">
        <v>757</v>
      </c>
    </row>
    <row r="1158" spans="1:1" x14ac:dyDescent="0.3">
      <c r="A1158" t="s">
        <v>791</v>
      </c>
    </row>
    <row r="1159" spans="1:1" x14ac:dyDescent="0.3">
      <c r="A1159" t="s">
        <v>792</v>
      </c>
    </row>
    <row r="1160" spans="1:1" x14ac:dyDescent="0.3">
      <c r="A1160" t="s">
        <v>760</v>
      </c>
    </row>
    <row r="1161" spans="1:1" x14ac:dyDescent="0.3">
      <c r="A1161">
        <f>-3.22 -0.003</f>
        <v>-3.2230000000000003</v>
      </c>
    </row>
    <row r="1162" spans="1:1" x14ac:dyDescent="0.3">
      <c r="A1162">
        <f>-3.22 -3.223 -3.226 -3.229 -3.232 -3.235 -3.238 -3.241 -3.244 -3.247 -3.25</f>
        <v>-35.584999999999994</v>
      </c>
    </row>
    <row r="1163" spans="1:1" x14ac:dyDescent="0.3">
      <c r="A1163" t="s">
        <v>846</v>
      </c>
    </row>
    <row r="1164" spans="1:1" x14ac:dyDescent="0.3">
      <c r="A1164">
        <f>-0.61  -0.613  -0.615  -0.617  -0.617  -0.618  -0.618  -0.618  -0.618  -0.619  -0.619</f>
        <v>-6.782</v>
      </c>
    </row>
    <row r="1165" spans="1:1" x14ac:dyDescent="0.3">
      <c r="A1165">
        <f>-1.61  -1.61  -1.61  -1.61  -1.609  -1.61  -1.61  -1.611  -1.611  -1.612  -1.612</f>
        <v>-17.715000000000003</v>
      </c>
    </row>
    <row r="1166" spans="1:1" x14ac:dyDescent="0.3">
      <c r="A1166">
        <f>-2.605  -2.605  -2.606  -2.606  -2.606  -2.607  -2.606  -2.606  -2.607  -2.607  -2.607</f>
        <v>-28.667999999999999</v>
      </c>
    </row>
    <row r="1167" spans="1:1" x14ac:dyDescent="0.3">
      <c r="A1167">
        <f>-3.178  -3.178  -3.178  -3.177  -3.175  -3.175  -3.176  -3.178  -3.181  -3.184  -3.187</f>
        <v>-34.967000000000006</v>
      </c>
    </row>
    <row r="1168" spans="1:1" x14ac:dyDescent="0.3">
      <c r="A1168">
        <f>-3.22  -3.223  -3.226  -3.229  -3.232  -3.235  -3.238  -3.241  -3.244  -3.247  -3.25</f>
        <v>-35.584999999999994</v>
      </c>
    </row>
    <row r="1170" spans="1:1" x14ac:dyDescent="0.3">
      <c r="A1170" t="s">
        <v>847</v>
      </c>
    </row>
    <row r="1171" spans="1:1" x14ac:dyDescent="0.3">
      <c r="A1171" t="s">
        <v>1044</v>
      </c>
    </row>
    <row r="1172" spans="1:1" x14ac:dyDescent="0.3">
      <c r="A1172" t="s">
        <v>1052</v>
      </c>
    </row>
    <row r="1173" spans="1:1" x14ac:dyDescent="0.3">
      <c r="A1173" t="s">
        <v>931</v>
      </c>
    </row>
    <row r="1174" spans="1:1" x14ac:dyDescent="0.3">
      <c r="A1174" t="s">
        <v>932</v>
      </c>
    </row>
    <row r="1175" spans="1:1" x14ac:dyDescent="0.3">
      <c r="A1175" t="s">
        <v>933</v>
      </c>
    </row>
    <row r="1177" spans="1:1" x14ac:dyDescent="0.3">
      <c r="A1177" t="s">
        <v>848</v>
      </c>
    </row>
    <row r="1178" spans="1:1" x14ac:dyDescent="0.3">
      <c r="A1178" t="s">
        <v>1047</v>
      </c>
    </row>
    <row r="1179" spans="1:1" x14ac:dyDescent="0.3">
      <c r="A1179" t="s">
        <v>1048</v>
      </c>
    </row>
    <row r="1180" spans="1:1" x14ac:dyDescent="0.3">
      <c r="A1180" t="s">
        <v>768</v>
      </c>
    </row>
    <row r="1181" spans="1:1" x14ac:dyDescent="0.3">
      <c r="A1181" t="s">
        <v>934</v>
      </c>
    </row>
    <row r="1182" spans="1:1" x14ac:dyDescent="0.3">
      <c r="A1182" t="s">
        <v>935</v>
      </c>
    </row>
    <row r="1184" spans="1:1" x14ac:dyDescent="0.3">
      <c r="A1184" t="s">
        <v>771</v>
      </c>
    </row>
    <row r="1185" spans="1:1" x14ac:dyDescent="0.3">
      <c r="A1185" t="s">
        <v>920</v>
      </c>
    </row>
    <row r="1186" spans="1:1" x14ac:dyDescent="0.3">
      <c r="A1186" t="s">
        <v>920</v>
      </c>
    </row>
    <row r="1187" spans="1:1" x14ac:dyDescent="0.3">
      <c r="A1187" t="s">
        <v>920</v>
      </c>
    </row>
    <row r="1188" spans="1:1" x14ac:dyDescent="0.3">
      <c r="A1188" t="s">
        <v>920</v>
      </c>
    </row>
    <row r="1189" spans="1:1" x14ac:dyDescent="0.3">
      <c r="A1189" t="s">
        <v>920</v>
      </c>
    </row>
    <row r="1191" spans="1:1" x14ac:dyDescent="0.3">
      <c r="A1191" t="s">
        <v>467</v>
      </c>
    </row>
    <row r="1192" spans="1:1" x14ac:dyDescent="0.3">
      <c r="A1192" t="s">
        <v>757</v>
      </c>
    </row>
    <row r="1193" spans="1:1" x14ac:dyDescent="0.3">
      <c r="A1193" t="s">
        <v>791</v>
      </c>
    </row>
    <row r="1194" spans="1:1" x14ac:dyDescent="0.3">
      <c r="A1194" t="s">
        <v>792</v>
      </c>
    </row>
    <row r="1195" spans="1:1" x14ac:dyDescent="0.3">
      <c r="A1195" t="s">
        <v>760</v>
      </c>
    </row>
    <row r="1196" spans="1:1" x14ac:dyDescent="0.3">
      <c r="A1196" t="s">
        <v>777</v>
      </c>
    </row>
    <row r="1197" spans="1:1" x14ac:dyDescent="0.3">
      <c r="A1197">
        <f>-3.22 -3.22 -3.22 -3.22 -3.22 -3.22 -3.22 -3.22 -3.22 -3.22 -3.22</f>
        <v>-35.419999999999995</v>
      </c>
    </row>
    <row r="1198" spans="1:1" x14ac:dyDescent="0.3">
      <c r="A1198" t="s">
        <v>846</v>
      </c>
    </row>
    <row r="1199" spans="1:1" x14ac:dyDescent="0.3">
      <c r="A1199">
        <f>-0.61  -0.613  -0.615  -0.617  -0.617  -0.618  -0.618  -0.618  -0.618  -0.619  -0.619</f>
        <v>-6.782</v>
      </c>
    </row>
    <row r="1200" spans="1:1" x14ac:dyDescent="0.3">
      <c r="A1200">
        <f>-1.61  -1.609  -1.61  -1.61  -1.609  -1.609  -1.61  -1.611  -1.611  -1.612  -1.612</f>
        <v>-17.713000000000001</v>
      </c>
    </row>
    <row r="1201" spans="1:1" x14ac:dyDescent="0.3">
      <c r="A1201">
        <f>-2.605  -2.605  -2.606  -2.606  -2.606  -2.606  -2.606  -2.607  -2.607  -2.606  -2.606</f>
        <v>-28.666000000000004</v>
      </c>
    </row>
    <row r="1202" spans="1:1" x14ac:dyDescent="0.3">
      <c r="A1202">
        <f>-3.178  -3.178  -3.178  -3.177  -3.176  -3.176  -3.175  -3.175  -3.175  -3.175  -3.175</f>
        <v>-34.938000000000002</v>
      </c>
    </row>
    <row r="1203" spans="1:1" x14ac:dyDescent="0.3">
      <c r="A1203">
        <f>-3.22  -3.22  -3.22  -3.22  -3.22  -3.22  -3.22  -3.22  -3.22  -3.22  -3.22</f>
        <v>-35.419999999999995</v>
      </c>
    </row>
    <row r="1205" spans="1:1" x14ac:dyDescent="0.3">
      <c r="A1205" t="s">
        <v>847</v>
      </c>
    </row>
    <row r="1206" spans="1:1" x14ac:dyDescent="0.3">
      <c r="A1206" t="s">
        <v>1044</v>
      </c>
    </row>
    <row r="1207" spans="1:1" x14ac:dyDescent="0.3">
      <c r="A1207" t="s">
        <v>1049</v>
      </c>
    </row>
    <row r="1208" spans="1:1" x14ac:dyDescent="0.3">
      <c r="A1208" t="s">
        <v>1056</v>
      </c>
    </row>
    <row r="1209" spans="1:1" x14ac:dyDescent="0.3">
      <c r="A1209" t="s">
        <v>936</v>
      </c>
    </row>
    <row r="1210" spans="1:1" x14ac:dyDescent="0.3">
      <c r="A1210" t="s">
        <v>937</v>
      </c>
    </row>
    <row r="1212" spans="1:1" x14ac:dyDescent="0.3">
      <c r="A1212" t="s">
        <v>848</v>
      </c>
    </row>
    <row r="1213" spans="1:1" x14ac:dyDescent="0.3">
      <c r="A1213" t="s">
        <v>1047</v>
      </c>
    </row>
    <row r="1214" spans="1:1" x14ac:dyDescent="0.3">
      <c r="A1214" t="s">
        <v>1048</v>
      </c>
    </row>
    <row r="1215" spans="1:1" x14ac:dyDescent="0.3">
      <c r="A1215" t="s">
        <v>904</v>
      </c>
    </row>
    <row r="1216" spans="1:1" x14ac:dyDescent="0.3">
      <c r="A1216" t="s">
        <v>938</v>
      </c>
    </row>
    <row r="1217" spans="1:1" x14ac:dyDescent="0.3">
      <c r="A1217" t="s">
        <v>939</v>
      </c>
    </row>
    <row r="1219" spans="1:1" x14ac:dyDescent="0.3">
      <c r="A1219" t="s">
        <v>771</v>
      </c>
    </row>
    <row r="1220" spans="1:1" x14ac:dyDescent="0.3">
      <c r="A1220" t="s">
        <v>907</v>
      </c>
    </row>
    <row r="1221" spans="1:1" x14ac:dyDescent="0.3">
      <c r="A1221" t="s">
        <v>907</v>
      </c>
    </row>
    <row r="1222" spans="1:1" x14ac:dyDescent="0.3">
      <c r="A1222" t="s">
        <v>907</v>
      </c>
    </row>
    <row r="1223" spans="1:1" x14ac:dyDescent="0.3">
      <c r="A1223" t="s">
        <v>907</v>
      </c>
    </row>
    <row r="1224" spans="1:1" x14ac:dyDescent="0.3">
      <c r="A1224" t="s">
        <v>907</v>
      </c>
    </row>
    <row r="1226" spans="1:1" x14ac:dyDescent="0.3">
      <c r="A1226" t="s">
        <v>468</v>
      </c>
    </row>
    <row r="1227" spans="1:1" x14ac:dyDescent="0.3">
      <c r="A1227" t="s">
        <v>757</v>
      </c>
    </row>
    <row r="1228" spans="1:1" x14ac:dyDescent="0.3">
      <c r="A1228" t="s">
        <v>791</v>
      </c>
    </row>
    <row r="1229" spans="1:1" x14ac:dyDescent="0.3">
      <c r="A1229" t="s">
        <v>792</v>
      </c>
    </row>
    <row r="1230" spans="1:1" x14ac:dyDescent="0.3">
      <c r="A1230" t="s">
        <v>760</v>
      </c>
    </row>
    <row r="1231" spans="1:1" x14ac:dyDescent="0.3">
      <c r="A1231" t="s">
        <v>778</v>
      </c>
    </row>
    <row r="1232" spans="1:1" x14ac:dyDescent="0.3">
      <c r="A1232">
        <f>-3.22 -3.217 -3.214 -3.211 -3.208 -3.205 -3.202 -3.199 -3.196 -3.193 -3.19</f>
        <v>-35.254999999999995</v>
      </c>
    </row>
    <row r="1233" spans="1:1" x14ac:dyDescent="0.3">
      <c r="A1233" t="s">
        <v>846</v>
      </c>
    </row>
    <row r="1234" spans="1:1" x14ac:dyDescent="0.3">
      <c r="A1234">
        <f>-0.61  -0.613  -0.615  -0.616  -0.617  -0.618  -0.618  -0.618  -0.618  -0.619  -0.619</f>
        <v>-6.7809999999999997</v>
      </c>
    </row>
    <row r="1235" spans="1:1" x14ac:dyDescent="0.3">
      <c r="A1235">
        <f>-1.61  -1.609  -1.61  -1.61  -1.609  -1.609  -1.61  -1.611  -1.611  -1.612  -1.612</f>
        <v>-17.713000000000001</v>
      </c>
    </row>
    <row r="1236" spans="1:1" x14ac:dyDescent="0.3">
      <c r="A1236">
        <f>-2.605  -2.605  -2.605  -2.606  -2.606  -2.606  -2.607  -2.607  -2.607  -2.606  -2.606</f>
        <v>-28.665999999999997</v>
      </c>
    </row>
    <row r="1237" spans="1:1" x14ac:dyDescent="0.3">
      <c r="A1237">
        <f>-3.178  -3.178  -3.177  -3.177  -3.177  -3.176  -3.174  -3.172  -3.169  -3.166  -3.162</f>
        <v>-34.905999999999999</v>
      </c>
    </row>
    <row r="1238" spans="1:1" x14ac:dyDescent="0.3">
      <c r="A1238">
        <f>-3.22  -3.217  -3.214  -3.211  -3.208  -3.205  -3.202  -3.199  -3.196  -3.193  -3.19</f>
        <v>-35.254999999999995</v>
      </c>
    </row>
    <row r="1240" spans="1:1" x14ac:dyDescent="0.3">
      <c r="A1240" t="s">
        <v>847</v>
      </c>
    </row>
    <row r="1241" spans="1:1" x14ac:dyDescent="0.3">
      <c r="A1241" t="s">
        <v>1044</v>
      </c>
    </row>
    <row r="1242" spans="1:1" x14ac:dyDescent="0.3">
      <c r="A1242" t="s">
        <v>1057</v>
      </c>
    </row>
    <row r="1243" spans="1:1" x14ac:dyDescent="0.3">
      <c r="A1243" t="s">
        <v>940</v>
      </c>
    </row>
    <row r="1244" spans="1:1" x14ac:dyDescent="0.3">
      <c r="A1244" t="s">
        <v>941</v>
      </c>
    </row>
    <row r="1245" spans="1:1" x14ac:dyDescent="0.3">
      <c r="A1245" t="s">
        <v>1058</v>
      </c>
    </row>
    <row r="1247" spans="1:1" x14ac:dyDescent="0.3">
      <c r="A1247" t="s">
        <v>848</v>
      </c>
    </row>
    <row r="1248" spans="1:1" x14ac:dyDescent="0.3">
      <c r="A1248" t="s">
        <v>1047</v>
      </c>
    </row>
    <row r="1249" spans="1:1" x14ac:dyDescent="0.3">
      <c r="A1249" t="s">
        <v>1048</v>
      </c>
    </row>
    <row r="1250" spans="1:1" x14ac:dyDescent="0.3">
      <c r="A1250" t="s">
        <v>904</v>
      </c>
    </row>
    <row r="1251" spans="1:1" x14ac:dyDescent="0.3">
      <c r="A1251" t="s">
        <v>943</v>
      </c>
    </row>
    <row r="1252" spans="1:1" x14ac:dyDescent="0.3">
      <c r="A1252" t="s">
        <v>944</v>
      </c>
    </row>
    <row r="1254" spans="1:1" x14ac:dyDescent="0.3">
      <c r="A1254" t="s">
        <v>771</v>
      </c>
    </row>
    <row r="1255" spans="1:1" x14ac:dyDescent="0.3">
      <c r="A1255" t="s">
        <v>914</v>
      </c>
    </row>
    <row r="1256" spans="1:1" x14ac:dyDescent="0.3">
      <c r="A1256" t="s">
        <v>914</v>
      </c>
    </row>
    <row r="1257" spans="1:1" x14ac:dyDescent="0.3">
      <c r="A1257" t="s">
        <v>914</v>
      </c>
    </row>
    <row r="1258" spans="1:1" x14ac:dyDescent="0.3">
      <c r="A1258" t="s">
        <v>914</v>
      </c>
    </row>
    <row r="1259" spans="1:1" x14ac:dyDescent="0.3">
      <c r="A1259" t="s">
        <v>914</v>
      </c>
    </row>
    <row r="1261" spans="1:1" x14ac:dyDescent="0.3">
      <c r="A1261" t="s">
        <v>469</v>
      </c>
    </row>
    <row r="1262" spans="1:1" x14ac:dyDescent="0.3">
      <c r="A1262" t="s">
        <v>757</v>
      </c>
    </row>
    <row r="1263" spans="1:1" x14ac:dyDescent="0.3">
      <c r="A1263" t="s">
        <v>791</v>
      </c>
    </row>
    <row r="1264" spans="1:1" x14ac:dyDescent="0.3">
      <c r="A1264" t="s">
        <v>792</v>
      </c>
    </row>
    <row r="1265" spans="1:1" x14ac:dyDescent="0.3">
      <c r="A1265" t="s">
        <v>760</v>
      </c>
    </row>
    <row r="1266" spans="1:1" x14ac:dyDescent="0.3">
      <c r="A1266">
        <f>-3.21 -0.003</f>
        <v>-3.2130000000000001</v>
      </c>
    </row>
    <row r="1267" spans="1:1" x14ac:dyDescent="0.3">
      <c r="A1267">
        <f>-3.21 -3.213 -3.216 -3.219 -3.222 -3.225 -3.228 -3.231 -3.234 -3.237 -3.24</f>
        <v>-35.475000000000009</v>
      </c>
    </row>
    <row r="1268" spans="1:1" x14ac:dyDescent="0.3">
      <c r="A1268" t="s">
        <v>846</v>
      </c>
    </row>
    <row r="1269" spans="1:1" x14ac:dyDescent="0.3">
      <c r="A1269">
        <f>-0.61  -0.613  -0.615  -0.617  -0.617  -0.618  -0.618  -0.618  -0.619  -0.619  -0.619</f>
        <v>-6.7829999999999995</v>
      </c>
    </row>
    <row r="1270" spans="1:1" x14ac:dyDescent="0.3">
      <c r="A1270">
        <f>-1.61  -1.61  -1.61  -1.61  -1.609  -1.61  -1.61  -1.611  -1.611  -1.612  -1.612</f>
        <v>-17.715000000000003</v>
      </c>
    </row>
    <row r="1271" spans="1:1" x14ac:dyDescent="0.3">
      <c r="A1271">
        <f>-2.605  -2.605  -2.605  -2.605  -2.606  -2.606  -2.606  -2.606  -2.606  -2.606  -2.606</f>
        <v>-28.662000000000006</v>
      </c>
    </row>
    <row r="1272" spans="1:1" x14ac:dyDescent="0.3">
      <c r="A1272">
        <f>-3.169  -3.169  -3.169  -3.168  -3.166  -3.166  -3.167  -3.17  -3.172  -3.175  -3.178</f>
        <v>-34.869</v>
      </c>
    </row>
    <row r="1273" spans="1:1" x14ac:dyDescent="0.3">
      <c r="A1273">
        <f>-3.21  -3.213  -3.216  -3.219  -3.222  -3.225  -3.228  -3.231  -3.234  -3.237  -3.24</f>
        <v>-35.475000000000009</v>
      </c>
    </row>
    <row r="1275" spans="1:1" x14ac:dyDescent="0.3">
      <c r="A1275" t="s">
        <v>847</v>
      </c>
    </row>
    <row r="1276" spans="1:1" x14ac:dyDescent="0.3">
      <c r="A1276" t="s">
        <v>1044</v>
      </c>
    </row>
    <row r="1277" spans="1:1" x14ac:dyDescent="0.3">
      <c r="A1277" t="s">
        <v>1059</v>
      </c>
    </row>
    <row r="1278" spans="1:1" x14ac:dyDescent="0.3">
      <c r="A1278" t="s">
        <v>945</v>
      </c>
    </row>
    <row r="1279" spans="1:1" x14ac:dyDescent="0.3">
      <c r="A1279" t="s">
        <v>946</v>
      </c>
    </row>
    <row r="1280" spans="1:1" x14ac:dyDescent="0.3">
      <c r="A1280" t="s">
        <v>947</v>
      </c>
    </row>
    <row r="1282" spans="1:1" x14ac:dyDescent="0.3">
      <c r="A1282" t="s">
        <v>848</v>
      </c>
    </row>
    <row r="1283" spans="1:1" x14ac:dyDescent="0.3">
      <c r="A1283" t="s">
        <v>1047</v>
      </c>
    </row>
    <row r="1284" spans="1:1" x14ac:dyDescent="0.3">
      <c r="A1284" t="s">
        <v>1048</v>
      </c>
    </row>
    <row r="1285" spans="1:1" x14ac:dyDescent="0.3">
      <c r="A1285" t="s">
        <v>904</v>
      </c>
    </row>
    <row r="1286" spans="1:1" x14ac:dyDescent="0.3">
      <c r="A1286" t="s">
        <v>948</v>
      </c>
    </row>
    <row r="1287" spans="1:1" x14ac:dyDescent="0.3">
      <c r="A1287" t="s">
        <v>949</v>
      </c>
    </row>
    <row r="1289" spans="1:1" x14ac:dyDescent="0.3">
      <c r="A1289" t="s">
        <v>771</v>
      </c>
    </row>
    <row r="1290" spans="1:1" x14ac:dyDescent="0.3">
      <c r="A1290" t="s">
        <v>950</v>
      </c>
    </row>
    <row r="1291" spans="1:1" x14ac:dyDescent="0.3">
      <c r="A1291" t="s">
        <v>950</v>
      </c>
    </row>
    <row r="1292" spans="1:1" x14ac:dyDescent="0.3">
      <c r="A1292" t="s">
        <v>950</v>
      </c>
    </row>
    <row r="1293" spans="1:1" x14ac:dyDescent="0.3">
      <c r="A1293" t="s">
        <v>950</v>
      </c>
    </row>
    <row r="1294" spans="1:1" x14ac:dyDescent="0.3">
      <c r="A1294" t="s">
        <v>950</v>
      </c>
    </row>
    <row r="1296" spans="1:1" x14ac:dyDescent="0.3">
      <c r="A1296" t="s">
        <v>470</v>
      </c>
    </row>
    <row r="1297" spans="1:1" x14ac:dyDescent="0.3">
      <c r="A1297" t="s">
        <v>757</v>
      </c>
    </row>
    <row r="1298" spans="1:1" x14ac:dyDescent="0.3">
      <c r="A1298" t="s">
        <v>791</v>
      </c>
    </row>
    <row r="1299" spans="1:1" x14ac:dyDescent="0.3">
      <c r="A1299" t="s">
        <v>792</v>
      </c>
    </row>
    <row r="1300" spans="1:1" x14ac:dyDescent="0.3">
      <c r="A1300" t="s">
        <v>760</v>
      </c>
    </row>
    <row r="1301" spans="1:1" x14ac:dyDescent="0.3">
      <c r="A1301" t="s">
        <v>779</v>
      </c>
    </row>
    <row r="1302" spans="1:1" x14ac:dyDescent="0.3">
      <c r="A1302">
        <f>-3.21 -3.21 -3.21 -3.21 -3.21 -3.21 -3.21 -3.21 -3.21 -3.21 -3.21</f>
        <v>-35.31</v>
      </c>
    </row>
    <row r="1303" spans="1:1" x14ac:dyDescent="0.3">
      <c r="A1303" t="s">
        <v>846</v>
      </c>
    </row>
    <row r="1304" spans="1:1" x14ac:dyDescent="0.3">
      <c r="A1304">
        <f>-0.61  -0.613  -0.615  -0.617  -0.617  -0.618  -0.618  -0.618  -0.618  -0.619  -0.619</f>
        <v>-6.782</v>
      </c>
    </row>
    <row r="1305" spans="1:1" x14ac:dyDescent="0.3">
      <c r="A1305">
        <f>-1.61  -1.609  -1.61  -1.61  -1.609  -1.61  -1.61  -1.611  -1.611  -1.612  -1.612</f>
        <v>-17.714000000000006</v>
      </c>
    </row>
    <row r="1306" spans="1:1" x14ac:dyDescent="0.3">
      <c r="A1306">
        <f>-2.605  -2.605  -2.605  -2.606  -2.606  -2.606  -2.606  -2.606  -2.606  -2.606  -2.606</f>
        <v>-28.663000000000004</v>
      </c>
    </row>
    <row r="1307" spans="1:1" x14ac:dyDescent="0.3">
      <c r="A1307">
        <f>-3.169  -3.169  -3.169  -3.168  -3.167  -3.167  -3.166  -3.166  -3.166  -3.166  -3.166</f>
        <v>-34.838999999999999</v>
      </c>
    </row>
    <row r="1308" spans="1:1" x14ac:dyDescent="0.3">
      <c r="A1308">
        <f>-3.21  -3.21  -3.21  -3.21  -3.21  -3.21  -3.21  -3.21  -3.21  -3.21  -3.21</f>
        <v>-35.31</v>
      </c>
    </row>
    <row r="1310" spans="1:1" x14ac:dyDescent="0.3">
      <c r="A1310" t="s">
        <v>847</v>
      </c>
    </row>
    <row r="1311" spans="1:1" x14ac:dyDescent="0.3">
      <c r="A1311" t="s">
        <v>1044</v>
      </c>
    </row>
    <row r="1312" spans="1:1" x14ac:dyDescent="0.3">
      <c r="A1312" t="s">
        <v>1060</v>
      </c>
    </row>
    <row r="1313" spans="1:1" x14ac:dyDescent="0.3">
      <c r="A1313" t="s">
        <v>951</v>
      </c>
    </row>
    <row r="1314" spans="1:1" x14ac:dyDescent="0.3">
      <c r="A1314" t="s">
        <v>1061</v>
      </c>
    </row>
    <row r="1315" spans="1:1" x14ac:dyDescent="0.3">
      <c r="A1315" t="s">
        <v>1062</v>
      </c>
    </row>
    <row r="1317" spans="1:1" x14ac:dyDescent="0.3">
      <c r="A1317" t="s">
        <v>848</v>
      </c>
    </row>
    <row r="1318" spans="1:1" x14ac:dyDescent="0.3">
      <c r="A1318" t="s">
        <v>1047</v>
      </c>
    </row>
    <row r="1319" spans="1:1" x14ac:dyDescent="0.3">
      <c r="A1319" t="s">
        <v>1048</v>
      </c>
    </row>
    <row r="1320" spans="1:1" x14ac:dyDescent="0.3">
      <c r="A1320" t="s">
        <v>904</v>
      </c>
    </row>
    <row r="1321" spans="1:1" x14ac:dyDescent="0.3">
      <c r="A1321" t="s">
        <v>954</v>
      </c>
    </row>
    <row r="1322" spans="1:1" x14ac:dyDescent="0.3">
      <c r="A1322" t="s">
        <v>955</v>
      </c>
    </row>
    <row r="1324" spans="1:1" x14ac:dyDescent="0.3">
      <c r="A1324" t="s">
        <v>771</v>
      </c>
    </row>
    <row r="1325" spans="1:1" x14ac:dyDescent="0.3">
      <c r="A1325" t="s">
        <v>907</v>
      </c>
    </row>
    <row r="1326" spans="1:1" x14ac:dyDescent="0.3">
      <c r="A1326" t="s">
        <v>907</v>
      </c>
    </row>
    <row r="1327" spans="1:1" x14ac:dyDescent="0.3">
      <c r="A1327" t="s">
        <v>907</v>
      </c>
    </row>
    <row r="1328" spans="1:1" x14ac:dyDescent="0.3">
      <c r="A1328" t="s">
        <v>907</v>
      </c>
    </row>
    <row r="1329" spans="1:1" x14ac:dyDescent="0.3">
      <c r="A1329" t="s">
        <v>907</v>
      </c>
    </row>
    <row r="1331" spans="1:1" x14ac:dyDescent="0.3">
      <c r="A1331" t="s">
        <v>471</v>
      </c>
    </row>
    <row r="1332" spans="1:1" x14ac:dyDescent="0.3">
      <c r="A1332" t="s">
        <v>757</v>
      </c>
    </row>
    <row r="1333" spans="1:1" x14ac:dyDescent="0.3">
      <c r="A1333" t="s">
        <v>791</v>
      </c>
    </row>
    <row r="1334" spans="1:1" x14ac:dyDescent="0.3">
      <c r="A1334" t="s">
        <v>792</v>
      </c>
    </row>
    <row r="1335" spans="1:1" x14ac:dyDescent="0.3">
      <c r="A1335" t="s">
        <v>760</v>
      </c>
    </row>
    <row r="1336" spans="1:1" x14ac:dyDescent="0.3">
      <c r="A1336" t="s">
        <v>780</v>
      </c>
    </row>
    <row r="1337" spans="1:1" x14ac:dyDescent="0.3">
      <c r="A1337">
        <f>-3.21 -3.207 -3.204 -3.201 -3.198 -3.195 -3.192 -3.189 -3.186 -3.183 -3.18</f>
        <v>-35.145000000000003</v>
      </c>
    </row>
    <row r="1338" spans="1:1" x14ac:dyDescent="0.3">
      <c r="A1338" t="s">
        <v>846</v>
      </c>
    </row>
    <row r="1339" spans="1:1" x14ac:dyDescent="0.3">
      <c r="A1339">
        <f>-0.61  -0.613  -0.615  -0.616  -0.617  -0.618  -0.618  -0.618  -0.618  -0.619  -0.619</f>
        <v>-6.7809999999999997</v>
      </c>
    </row>
    <row r="1340" spans="1:1" x14ac:dyDescent="0.3">
      <c r="A1340">
        <f>-1.61  -1.609  -1.61  -1.61  -1.609  -1.609  -1.61  -1.611  -1.611  -1.612  -1.612</f>
        <v>-17.713000000000001</v>
      </c>
    </row>
    <row r="1341" spans="1:1" x14ac:dyDescent="0.3">
      <c r="A1341">
        <f>-2.605  -2.605  -2.605  -2.606  -2.606  -2.606  -2.606  -2.606  -2.606  -2.606  -2.606</f>
        <v>-28.663000000000004</v>
      </c>
    </row>
    <row r="1342" spans="1:1" x14ac:dyDescent="0.3">
      <c r="A1342">
        <f>-3.169  -3.169  -3.168  -3.168  -3.168  -3.168  -3.166  -3.163  -3.16  -3.157  -3.153</f>
        <v>-34.808999999999997</v>
      </c>
    </row>
    <row r="1343" spans="1:1" x14ac:dyDescent="0.3">
      <c r="A1343">
        <f>-3.21  -3.207  -3.204  -3.201  -3.198  -3.195  -3.192  -3.189  -3.186  -3.183  -3.18</f>
        <v>-35.145000000000003</v>
      </c>
    </row>
    <row r="1345" spans="1:1" x14ac:dyDescent="0.3">
      <c r="A1345" t="s">
        <v>847</v>
      </c>
    </row>
    <row r="1346" spans="1:1" x14ac:dyDescent="0.3">
      <c r="A1346" t="s">
        <v>1044</v>
      </c>
    </row>
    <row r="1347" spans="1:1" x14ac:dyDescent="0.3">
      <c r="A1347" t="s">
        <v>1050</v>
      </c>
    </row>
    <row r="1348" spans="1:1" x14ac:dyDescent="0.3">
      <c r="A1348" t="s">
        <v>1063</v>
      </c>
    </row>
    <row r="1349" spans="1:1" x14ac:dyDescent="0.3">
      <c r="A1349" t="s">
        <v>957</v>
      </c>
    </row>
    <row r="1350" spans="1:1" x14ac:dyDescent="0.3">
      <c r="A1350" t="s">
        <v>958</v>
      </c>
    </row>
    <row r="1352" spans="1:1" x14ac:dyDescent="0.3">
      <c r="A1352" t="s">
        <v>848</v>
      </c>
    </row>
    <row r="1353" spans="1:1" x14ac:dyDescent="0.3">
      <c r="A1353" t="s">
        <v>1047</v>
      </c>
    </row>
    <row r="1354" spans="1:1" x14ac:dyDescent="0.3">
      <c r="A1354" t="s">
        <v>1048</v>
      </c>
    </row>
    <row r="1355" spans="1:1" x14ac:dyDescent="0.3">
      <c r="A1355" t="s">
        <v>904</v>
      </c>
    </row>
    <row r="1356" spans="1:1" x14ac:dyDescent="0.3">
      <c r="A1356" t="s">
        <v>959</v>
      </c>
    </row>
    <row r="1357" spans="1:1" x14ac:dyDescent="0.3">
      <c r="A1357" t="s">
        <v>944</v>
      </c>
    </row>
    <row r="1359" spans="1:1" x14ac:dyDescent="0.3">
      <c r="A1359" t="s">
        <v>771</v>
      </c>
    </row>
    <row r="1360" spans="1:1" x14ac:dyDescent="0.3">
      <c r="A1360" t="s">
        <v>960</v>
      </c>
    </row>
    <row r="1361" spans="1:1" x14ac:dyDescent="0.3">
      <c r="A1361" t="s">
        <v>960</v>
      </c>
    </row>
    <row r="1362" spans="1:1" x14ac:dyDescent="0.3">
      <c r="A1362" t="s">
        <v>960</v>
      </c>
    </row>
    <row r="1363" spans="1:1" x14ac:dyDescent="0.3">
      <c r="A1363" t="s">
        <v>960</v>
      </c>
    </row>
    <row r="1364" spans="1:1" x14ac:dyDescent="0.3">
      <c r="A1364" t="s">
        <v>960</v>
      </c>
    </row>
    <row r="1366" spans="1:1" x14ac:dyDescent="0.3">
      <c r="A1366" t="s">
        <v>472</v>
      </c>
    </row>
    <row r="1367" spans="1:1" x14ac:dyDescent="0.3">
      <c r="A1367" t="s">
        <v>757</v>
      </c>
    </row>
    <row r="1368" spans="1:1" x14ac:dyDescent="0.3">
      <c r="A1368" t="s">
        <v>791</v>
      </c>
    </row>
    <row r="1369" spans="1:1" x14ac:dyDescent="0.3">
      <c r="A1369" t="s">
        <v>792</v>
      </c>
    </row>
    <row r="1370" spans="1:1" x14ac:dyDescent="0.3">
      <c r="A1370" t="s">
        <v>760</v>
      </c>
    </row>
    <row r="1371" spans="1:1" x14ac:dyDescent="0.3">
      <c r="A1371">
        <f>-3.2 -0.003</f>
        <v>-3.2030000000000003</v>
      </c>
    </row>
    <row r="1372" spans="1:1" x14ac:dyDescent="0.3">
      <c r="A1372">
        <f>-3.2 -3.203 -3.206 -3.209 -3.212 -3.215 -3.218 -3.221 -3.224 -3.227 -3.23</f>
        <v>-35.364999999999995</v>
      </c>
    </row>
    <row r="1373" spans="1:1" x14ac:dyDescent="0.3">
      <c r="A1373" t="s">
        <v>846</v>
      </c>
    </row>
    <row r="1374" spans="1:1" x14ac:dyDescent="0.3">
      <c r="A1374">
        <f>-0.61  -0.613  -0.615  -0.617  -0.617  -0.618  -0.618  -0.618  -0.619  -0.619  -0.619</f>
        <v>-6.7829999999999995</v>
      </c>
    </row>
    <row r="1375" spans="1:1" x14ac:dyDescent="0.3">
      <c r="A1375">
        <f>-1.61  -1.61  -1.61  -1.61  -1.609  -1.61  -1.61  -1.611  -1.611  -1.612  -1.612</f>
        <v>-17.715000000000003</v>
      </c>
    </row>
    <row r="1376" spans="1:1" x14ac:dyDescent="0.3">
      <c r="A1376">
        <f>-2.605  -2.605  -2.605  -2.605  -2.606  -2.606  -2.606  -2.606  -2.606  -2.606  -2.606</f>
        <v>-28.662000000000006</v>
      </c>
    </row>
    <row r="1377" spans="1:1" x14ac:dyDescent="0.3">
      <c r="A1377">
        <f>-3.16  -3.16  -3.16  -3.16  -3.157  -3.157  -3.159  -3.161  -3.164  -3.166  -3.169</f>
        <v>-34.773000000000003</v>
      </c>
    </row>
    <row r="1378" spans="1:1" x14ac:dyDescent="0.3">
      <c r="A1378">
        <f>-3.2  -3.203  -3.206  -3.209  -3.212  -3.215  -3.218  -3.221  -3.224  -3.227  -3.23</f>
        <v>-35.364999999999995</v>
      </c>
    </row>
    <row r="1380" spans="1:1" x14ac:dyDescent="0.3">
      <c r="A1380" t="s">
        <v>847</v>
      </c>
    </row>
    <row r="1381" spans="1:1" x14ac:dyDescent="0.3">
      <c r="A1381" t="s">
        <v>1044</v>
      </c>
    </row>
    <row r="1382" spans="1:1" x14ac:dyDescent="0.3">
      <c r="A1382" t="s">
        <v>1064</v>
      </c>
    </row>
    <row r="1383" spans="1:1" x14ac:dyDescent="0.3">
      <c r="A1383" t="s">
        <v>1025</v>
      </c>
    </row>
    <row r="1384" spans="1:1" x14ac:dyDescent="0.3">
      <c r="A1384" t="s">
        <v>962</v>
      </c>
    </row>
    <row r="1385" spans="1:1" x14ac:dyDescent="0.3">
      <c r="A1385" t="s">
        <v>1065</v>
      </c>
    </row>
    <row r="1387" spans="1:1" x14ac:dyDescent="0.3">
      <c r="A1387" t="s">
        <v>848</v>
      </c>
    </row>
    <row r="1388" spans="1:1" x14ac:dyDescent="0.3">
      <c r="A1388" t="s">
        <v>1047</v>
      </c>
    </row>
    <row r="1389" spans="1:1" x14ac:dyDescent="0.3">
      <c r="A1389" t="s">
        <v>1048</v>
      </c>
    </row>
    <row r="1390" spans="1:1" x14ac:dyDescent="0.3">
      <c r="A1390" t="s">
        <v>964</v>
      </c>
    </row>
    <row r="1391" spans="1:1" x14ac:dyDescent="0.3">
      <c r="A1391" t="s">
        <v>965</v>
      </c>
    </row>
    <row r="1392" spans="1:1" x14ac:dyDescent="0.3">
      <c r="A1392" t="s">
        <v>966</v>
      </c>
    </row>
    <row r="1394" spans="1:1" x14ac:dyDescent="0.3">
      <c r="A1394" t="s">
        <v>771</v>
      </c>
    </row>
    <row r="1395" spans="1:1" x14ac:dyDescent="0.3">
      <c r="A1395" t="s">
        <v>967</v>
      </c>
    </row>
    <row r="1396" spans="1:1" x14ac:dyDescent="0.3">
      <c r="A1396" t="s">
        <v>967</v>
      </c>
    </row>
    <row r="1397" spans="1:1" x14ac:dyDescent="0.3">
      <c r="A1397" t="s">
        <v>967</v>
      </c>
    </row>
    <row r="1398" spans="1:1" x14ac:dyDescent="0.3">
      <c r="A1398" t="s">
        <v>967</v>
      </c>
    </row>
    <row r="1399" spans="1:1" x14ac:dyDescent="0.3">
      <c r="A1399" t="s">
        <v>967</v>
      </c>
    </row>
    <row r="1401" spans="1:1" x14ac:dyDescent="0.3">
      <c r="A1401" t="s">
        <v>473</v>
      </c>
    </row>
    <row r="1402" spans="1:1" x14ac:dyDescent="0.3">
      <c r="A1402" t="s">
        <v>757</v>
      </c>
    </row>
    <row r="1403" spans="1:1" x14ac:dyDescent="0.3">
      <c r="A1403" t="s">
        <v>791</v>
      </c>
    </row>
    <row r="1404" spans="1:1" x14ac:dyDescent="0.3">
      <c r="A1404" t="s">
        <v>792</v>
      </c>
    </row>
    <row r="1405" spans="1:1" x14ac:dyDescent="0.3">
      <c r="A1405" t="s">
        <v>760</v>
      </c>
    </row>
    <row r="1406" spans="1:1" x14ac:dyDescent="0.3">
      <c r="A1406" t="s">
        <v>781</v>
      </c>
    </row>
    <row r="1407" spans="1:1" x14ac:dyDescent="0.3">
      <c r="A1407">
        <f>-3.2 -3.2 -3.2 -3.2 -3.2 -3.2 -3.2 -3.2 -3.2 -3.2 -3.2</f>
        <v>-35.199999999999996</v>
      </c>
    </row>
    <row r="1408" spans="1:1" x14ac:dyDescent="0.3">
      <c r="A1408" t="s">
        <v>846</v>
      </c>
    </row>
    <row r="1409" spans="1:1" x14ac:dyDescent="0.3">
      <c r="A1409">
        <f>-0.61  -0.613  -0.615  -0.617  -0.617  -0.618  -0.618  -0.618  -0.618  -0.619  -0.619</f>
        <v>-6.782</v>
      </c>
    </row>
    <row r="1410" spans="1:1" x14ac:dyDescent="0.3">
      <c r="A1410">
        <f>-1.61  -1.609  -1.61  -1.61  -1.609  -1.61  -1.61  -1.611  -1.611  -1.612  -1.612</f>
        <v>-17.714000000000006</v>
      </c>
    </row>
    <row r="1411" spans="1:1" x14ac:dyDescent="0.3">
      <c r="A1411">
        <f>-2.605  -2.605  -2.605  -2.605  -2.606  -2.606  -2.606  -2.606  -2.606  -2.606  -2.606</f>
        <v>-28.662000000000006</v>
      </c>
    </row>
    <row r="1412" spans="1:1" x14ac:dyDescent="0.3">
      <c r="A1412">
        <f>-3.16  -3.16  -3.16  -3.16  -3.159  -3.158  -3.158  -3.158  -3.158  -3.158  -3.157</f>
        <v>-34.746000000000009</v>
      </c>
    </row>
    <row r="1413" spans="1:1" x14ac:dyDescent="0.3">
      <c r="A1413">
        <f>-3.2  -3.2  -3.2  -3.2  -3.2  -3.2  -3.2  -3.2  -3.2  -3.2  -3.2</f>
        <v>-35.199999999999996</v>
      </c>
    </row>
    <row r="1415" spans="1:1" x14ac:dyDescent="0.3">
      <c r="A1415" t="s">
        <v>847</v>
      </c>
    </row>
    <row r="1416" spans="1:1" x14ac:dyDescent="0.3">
      <c r="A1416" t="s">
        <v>1044</v>
      </c>
    </row>
    <row r="1417" spans="1:1" x14ac:dyDescent="0.3">
      <c r="A1417" t="s">
        <v>1060</v>
      </c>
    </row>
    <row r="1418" spans="1:1" x14ac:dyDescent="0.3">
      <c r="A1418" t="s">
        <v>951</v>
      </c>
    </row>
    <row r="1419" spans="1:1" x14ac:dyDescent="0.3">
      <c r="A1419" t="s">
        <v>1066</v>
      </c>
    </row>
    <row r="1420" spans="1:1" x14ac:dyDescent="0.3">
      <c r="A1420" t="s">
        <v>1067</v>
      </c>
    </row>
    <row r="1422" spans="1:1" x14ac:dyDescent="0.3">
      <c r="A1422" t="s">
        <v>848</v>
      </c>
    </row>
    <row r="1423" spans="1:1" x14ac:dyDescent="0.3">
      <c r="A1423" t="s">
        <v>1047</v>
      </c>
    </row>
    <row r="1424" spans="1:1" x14ac:dyDescent="0.3">
      <c r="A1424" t="s">
        <v>1048</v>
      </c>
    </row>
    <row r="1425" spans="1:1" x14ac:dyDescent="0.3">
      <c r="A1425" t="s">
        <v>904</v>
      </c>
    </row>
    <row r="1426" spans="1:1" x14ac:dyDescent="0.3">
      <c r="A1426" t="s">
        <v>971</v>
      </c>
    </row>
    <row r="1427" spans="1:1" x14ac:dyDescent="0.3">
      <c r="A1427" t="s">
        <v>972</v>
      </c>
    </row>
    <row r="1429" spans="1:1" x14ac:dyDescent="0.3">
      <c r="A1429" t="s">
        <v>771</v>
      </c>
    </row>
    <row r="1430" spans="1:1" x14ac:dyDescent="0.3">
      <c r="A1430" t="s">
        <v>907</v>
      </c>
    </row>
    <row r="1431" spans="1:1" x14ac:dyDescent="0.3">
      <c r="A1431" t="s">
        <v>907</v>
      </c>
    </row>
    <row r="1432" spans="1:1" x14ac:dyDescent="0.3">
      <c r="A1432" t="s">
        <v>907</v>
      </c>
    </row>
    <row r="1433" spans="1:1" x14ac:dyDescent="0.3">
      <c r="A1433" t="s">
        <v>907</v>
      </c>
    </row>
    <row r="1434" spans="1:1" x14ac:dyDescent="0.3">
      <c r="A1434" t="s">
        <v>907</v>
      </c>
    </row>
    <row r="1436" spans="1:1" x14ac:dyDescent="0.3">
      <c r="A1436" t="s">
        <v>474</v>
      </c>
    </row>
    <row r="1437" spans="1:1" x14ac:dyDescent="0.3">
      <c r="A1437" t="s">
        <v>757</v>
      </c>
    </row>
    <row r="1438" spans="1:1" x14ac:dyDescent="0.3">
      <c r="A1438" t="s">
        <v>791</v>
      </c>
    </row>
    <row r="1439" spans="1:1" x14ac:dyDescent="0.3">
      <c r="A1439" t="s">
        <v>792</v>
      </c>
    </row>
    <row r="1440" spans="1:1" x14ac:dyDescent="0.3">
      <c r="A1440" t="s">
        <v>760</v>
      </c>
    </row>
    <row r="1441" spans="1:1" x14ac:dyDescent="0.3">
      <c r="A1441" t="s">
        <v>782</v>
      </c>
    </row>
    <row r="1442" spans="1:1" x14ac:dyDescent="0.3">
      <c r="A1442">
        <f>-3.2 -3.197 -3.194 -3.191 -3.188 -3.185 -3.182 -3.179 -3.176 -3.173 -3.17</f>
        <v>-35.035000000000004</v>
      </c>
    </row>
    <row r="1443" spans="1:1" x14ac:dyDescent="0.3">
      <c r="A1443" t="s">
        <v>846</v>
      </c>
    </row>
    <row r="1444" spans="1:1" x14ac:dyDescent="0.3">
      <c r="A1444">
        <f>-0.61  -0.613  -0.615  -0.616  -0.617  -0.618  -0.618  -0.618  -0.618  -0.619  -0.619</f>
        <v>-6.7809999999999997</v>
      </c>
    </row>
    <row r="1445" spans="1:1" x14ac:dyDescent="0.3">
      <c r="A1445">
        <f>-1.61  -1.609  -1.61  -1.61  -1.609  -1.609  -1.61  -1.611  -1.611  -1.612  -1.612</f>
        <v>-17.713000000000001</v>
      </c>
    </row>
    <row r="1446" spans="1:1" x14ac:dyDescent="0.3">
      <c r="A1446">
        <f>-2.605  -2.605  -2.605  -2.606  -2.606  -2.605  -2.606  -2.606  -2.606  -2.606  -2.606</f>
        <v>-28.662000000000006</v>
      </c>
    </row>
    <row r="1447" spans="1:1" x14ac:dyDescent="0.3">
      <c r="A1447">
        <f>-3.16  -3.161  -3.16  -3.159  -3.16  -3.159  -3.157  -3.154  -3.151  -3.148  -3.144</f>
        <v>-34.713000000000001</v>
      </c>
    </row>
    <row r="1448" spans="1:1" x14ac:dyDescent="0.3">
      <c r="A1448">
        <f>-3.2  -3.197  -3.194  -3.191  -3.188  -3.185  -3.182  -3.179  -3.176  -3.173  -3.17</f>
        <v>-35.035000000000004</v>
      </c>
    </row>
    <row r="1450" spans="1:1" x14ac:dyDescent="0.3">
      <c r="A1450" t="s">
        <v>847</v>
      </c>
    </row>
    <row r="1451" spans="1:1" x14ac:dyDescent="0.3">
      <c r="A1451" t="s">
        <v>1044</v>
      </c>
    </row>
    <row r="1452" spans="1:1" x14ac:dyDescent="0.3">
      <c r="A1452" t="s">
        <v>1057</v>
      </c>
    </row>
    <row r="1453" spans="1:1" x14ac:dyDescent="0.3">
      <c r="A1453" t="s">
        <v>973</v>
      </c>
    </row>
    <row r="1454" spans="1:1" x14ac:dyDescent="0.3">
      <c r="A1454" t="s">
        <v>974</v>
      </c>
    </row>
    <row r="1455" spans="1:1" x14ac:dyDescent="0.3">
      <c r="A1455" t="s">
        <v>975</v>
      </c>
    </row>
    <row r="1457" spans="1:1" x14ac:dyDescent="0.3">
      <c r="A1457" t="s">
        <v>848</v>
      </c>
    </row>
    <row r="1458" spans="1:1" x14ac:dyDescent="0.3">
      <c r="A1458" t="s">
        <v>1047</v>
      </c>
    </row>
    <row r="1459" spans="1:1" x14ac:dyDescent="0.3">
      <c r="A1459" t="s">
        <v>1048</v>
      </c>
    </row>
    <row r="1460" spans="1:1" x14ac:dyDescent="0.3">
      <c r="A1460" t="s">
        <v>904</v>
      </c>
    </row>
    <row r="1461" spans="1:1" x14ac:dyDescent="0.3">
      <c r="A1461" t="s">
        <v>976</v>
      </c>
    </row>
    <row r="1462" spans="1:1" x14ac:dyDescent="0.3">
      <c r="A1462" t="s">
        <v>977</v>
      </c>
    </row>
    <row r="1464" spans="1:1" x14ac:dyDescent="0.3">
      <c r="A1464" t="s">
        <v>771</v>
      </c>
    </row>
    <row r="1465" spans="1:1" x14ac:dyDescent="0.3">
      <c r="A1465" t="s">
        <v>960</v>
      </c>
    </row>
    <row r="1466" spans="1:1" x14ac:dyDescent="0.3">
      <c r="A1466" t="s">
        <v>960</v>
      </c>
    </row>
    <row r="1467" spans="1:1" x14ac:dyDescent="0.3">
      <c r="A1467" t="s">
        <v>960</v>
      </c>
    </row>
    <row r="1468" spans="1:1" x14ac:dyDescent="0.3">
      <c r="A1468" t="s">
        <v>960</v>
      </c>
    </row>
    <row r="1469" spans="1:1" x14ac:dyDescent="0.3">
      <c r="A1469" t="s">
        <v>960</v>
      </c>
    </row>
    <row r="1471" spans="1:1" x14ac:dyDescent="0.3">
      <c r="A1471" t="s">
        <v>475</v>
      </c>
    </row>
    <row r="1472" spans="1:1" x14ac:dyDescent="0.3">
      <c r="A1472" t="s">
        <v>757</v>
      </c>
    </row>
    <row r="1473" spans="1:1" x14ac:dyDescent="0.3">
      <c r="A1473" t="s">
        <v>791</v>
      </c>
    </row>
    <row r="1474" spans="1:1" x14ac:dyDescent="0.3">
      <c r="A1474" t="s">
        <v>792</v>
      </c>
    </row>
    <row r="1475" spans="1:1" x14ac:dyDescent="0.3">
      <c r="A1475" t="s">
        <v>760</v>
      </c>
    </row>
    <row r="1476" spans="1:1" x14ac:dyDescent="0.3">
      <c r="A1476">
        <f>-3.19 -0.003</f>
        <v>-3.1930000000000001</v>
      </c>
    </row>
    <row r="1477" spans="1:1" x14ac:dyDescent="0.3">
      <c r="A1477">
        <f>-3.19 -3.193 -3.196 -3.199 -3.202 -3.205 -3.208 -3.211 -3.214 -3.217 -3.22</f>
        <v>-35.254999999999995</v>
      </c>
    </row>
    <row r="1478" spans="1:1" x14ac:dyDescent="0.3">
      <c r="A1478" t="s">
        <v>846</v>
      </c>
    </row>
    <row r="1479" spans="1:1" x14ac:dyDescent="0.3">
      <c r="A1479">
        <f>-0.61  -0.613  -0.615  -0.617  -0.617  -0.618  -0.618  -0.618  -0.619  -0.619  -0.619</f>
        <v>-6.7829999999999995</v>
      </c>
    </row>
    <row r="1480" spans="1:1" x14ac:dyDescent="0.3">
      <c r="A1480">
        <f>-1.61  -1.61  -1.61  -1.61  -1.609  -1.61  -1.61  -1.611  -1.611  -1.612  -1.612</f>
        <v>-17.715000000000003</v>
      </c>
    </row>
    <row r="1481" spans="1:1" x14ac:dyDescent="0.3">
      <c r="A1481">
        <f>-2.605  -2.604  -2.605  -2.605  -2.605  -2.606  -2.605  -2.605  -2.606  -2.606  -2.606</f>
        <v>-28.658000000000001</v>
      </c>
    </row>
    <row r="1482" spans="1:1" x14ac:dyDescent="0.3">
      <c r="A1482">
        <f>-3.151  -3.151  -3.152  -3.151  -3.149  -3.149  -3.15  -3.152  -3.155  -3.158  -3.16</f>
        <v>-34.678000000000004</v>
      </c>
    </row>
    <row r="1483" spans="1:1" x14ac:dyDescent="0.3">
      <c r="A1483">
        <f>-3.19  -3.193  -3.196  -3.199  -3.202  -3.205  -3.208  -3.211  -3.214  -3.217  -3.22</f>
        <v>-35.254999999999995</v>
      </c>
    </row>
    <row r="1485" spans="1:1" x14ac:dyDescent="0.3">
      <c r="A1485" t="s">
        <v>847</v>
      </c>
    </row>
    <row r="1486" spans="1:1" x14ac:dyDescent="0.3">
      <c r="A1486" t="s">
        <v>1044</v>
      </c>
    </row>
    <row r="1487" spans="1:1" x14ac:dyDescent="0.3">
      <c r="A1487" t="s">
        <v>1068</v>
      </c>
    </row>
    <row r="1488" spans="1:1" x14ac:dyDescent="0.3">
      <c r="A1488" t="s">
        <v>1069</v>
      </c>
    </row>
    <row r="1489" spans="1:1" x14ac:dyDescent="0.3">
      <c r="A1489" t="s">
        <v>1070</v>
      </c>
    </row>
    <row r="1490" spans="1:1" x14ac:dyDescent="0.3">
      <c r="A1490" t="s">
        <v>1071</v>
      </c>
    </row>
    <row r="1492" spans="1:1" x14ac:dyDescent="0.3">
      <c r="A1492" t="s">
        <v>848</v>
      </c>
    </row>
    <row r="1493" spans="1:1" x14ac:dyDescent="0.3">
      <c r="A1493" t="s">
        <v>1047</v>
      </c>
    </row>
    <row r="1494" spans="1:1" x14ac:dyDescent="0.3">
      <c r="A1494" t="s">
        <v>1048</v>
      </c>
    </row>
    <row r="1495" spans="1:1" x14ac:dyDescent="0.3">
      <c r="A1495" t="s">
        <v>964</v>
      </c>
    </row>
    <row r="1496" spans="1:1" x14ac:dyDescent="0.3">
      <c r="A1496" t="s">
        <v>982</v>
      </c>
    </row>
    <row r="1497" spans="1:1" x14ac:dyDescent="0.3">
      <c r="A1497" t="s">
        <v>966</v>
      </c>
    </row>
    <row r="1499" spans="1:1" x14ac:dyDescent="0.3">
      <c r="A1499" t="s">
        <v>771</v>
      </c>
    </row>
    <row r="1500" spans="1:1" x14ac:dyDescent="0.3">
      <c r="A1500" t="s">
        <v>967</v>
      </c>
    </row>
    <row r="1501" spans="1:1" x14ac:dyDescent="0.3">
      <c r="A1501" t="s">
        <v>967</v>
      </c>
    </row>
    <row r="1502" spans="1:1" x14ac:dyDescent="0.3">
      <c r="A1502" t="s">
        <v>967</v>
      </c>
    </row>
    <row r="1503" spans="1:1" x14ac:dyDescent="0.3">
      <c r="A1503" t="s">
        <v>967</v>
      </c>
    </row>
    <row r="1504" spans="1:1" x14ac:dyDescent="0.3">
      <c r="A1504" t="s">
        <v>967</v>
      </c>
    </row>
    <row r="1506" spans="1:1" x14ac:dyDescent="0.3">
      <c r="A1506" t="s">
        <v>476</v>
      </c>
    </row>
    <row r="1507" spans="1:1" x14ac:dyDescent="0.3">
      <c r="A1507" t="s">
        <v>757</v>
      </c>
    </row>
    <row r="1508" spans="1:1" x14ac:dyDescent="0.3">
      <c r="A1508" t="s">
        <v>791</v>
      </c>
    </row>
    <row r="1509" spans="1:1" x14ac:dyDescent="0.3">
      <c r="A1509" t="s">
        <v>792</v>
      </c>
    </row>
    <row r="1510" spans="1:1" x14ac:dyDescent="0.3">
      <c r="A1510" t="s">
        <v>760</v>
      </c>
    </row>
    <row r="1511" spans="1:1" x14ac:dyDescent="0.3">
      <c r="A1511" t="s">
        <v>783</v>
      </c>
    </row>
    <row r="1512" spans="1:1" x14ac:dyDescent="0.3">
      <c r="A1512">
        <f>-3.19 -3.19 -3.19 -3.19 -3.19 -3.19 -3.19 -3.19 -3.19 -3.19 -3.19</f>
        <v>-35.090000000000003</v>
      </c>
    </row>
    <row r="1513" spans="1:1" x14ac:dyDescent="0.3">
      <c r="A1513" t="s">
        <v>846</v>
      </c>
    </row>
    <row r="1514" spans="1:1" x14ac:dyDescent="0.3">
      <c r="A1514">
        <f>-0.61  -0.613  -0.615  -0.617  -0.617  -0.618  -0.618  -0.618  -0.618  -0.619  -0.619</f>
        <v>-6.782</v>
      </c>
    </row>
    <row r="1515" spans="1:1" x14ac:dyDescent="0.3">
      <c r="A1515">
        <f>-1.61  -1.609  -1.61  -1.61  -1.609  -1.609  -1.61  -1.611  -1.611  -1.612  -1.612</f>
        <v>-17.713000000000001</v>
      </c>
    </row>
    <row r="1516" spans="1:1" x14ac:dyDescent="0.3">
      <c r="A1516">
        <f>-2.605  -2.604  -2.605  -2.605  -2.605  -2.605  -2.606  -2.606  -2.606  -2.605  -2.605</f>
        <v>-28.657000000000004</v>
      </c>
    </row>
    <row r="1517" spans="1:1" x14ac:dyDescent="0.3">
      <c r="A1517">
        <f>-3.151  -3.151  -3.151  -3.151  -3.15  -3.149  -3.149  -3.149  -3.149  -3.149  -3.149</f>
        <v>-34.648000000000003</v>
      </c>
    </row>
    <row r="1518" spans="1:1" x14ac:dyDescent="0.3">
      <c r="A1518">
        <f>-3.19  -3.19  -3.19  -3.19  -3.19  -3.19  -3.19  -3.19  -3.19  -3.19  -3.19</f>
        <v>-35.090000000000003</v>
      </c>
    </row>
    <row r="1520" spans="1:1" x14ac:dyDescent="0.3">
      <c r="A1520" t="s">
        <v>847</v>
      </c>
    </row>
    <row r="1521" spans="1:1" x14ac:dyDescent="0.3">
      <c r="A1521" t="s">
        <v>1044</v>
      </c>
    </row>
    <row r="1522" spans="1:1" x14ac:dyDescent="0.3">
      <c r="A1522" t="s">
        <v>1060</v>
      </c>
    </row>
    <row r="1523" spans="1:1" x14ac:dyDescent="0.3">
      <c r="A1523" t="s">
        <v>1072</v>
      </c>
    </row>
    <row r="1524" spans="1:1" x14ac:dyDescent="0.3">
      <c r="A1524" t="s">
        <v>1073</v>
      </c>
    </row>
    <row r="1525" spans="1:1" x14ac:dyDescent="0.3">
      <c r="A1525" t="s">
        <v>1074</v>
      </c>
    </row>
    <row r="1527" spans="1:1" x14ac:dyDescent="0.3">
      <c r="A1527" t="s">
        <v>848</v>
      </c>
    </row>
    <row r="1528" spans="1:1" x14ac:dyDescent="0.3">
      <c r="A1528" t="s">
        <v>1047</v>
      </c>
    </row>
    <row r="1529" spans="1:1" x14ac:dyDescent="0.3">
      <c r="A1529" t="s">
        <v>1048</v>
      </c>
    </row>
    <row r="1530" spans="1:1" x14ac:dyDescent="0.3">
      <c r="A1530" t="s">
        <v>904</v>
      </c>
    </row>
    <row r="1531" spans="1:1" x14ac:dyDescent="0.3">
      <c r="A1531" t="s">
        <v>985</v>
      </c>
    </row>
    <row r="1532" spans="1:1" x14ac:dyDescent="0.3">
      <c r="A1532" t="s">
        <v>986</v>
      </c>
    </row>
    <row r="1534" spans="1:1" x14ac:dyDescent="0.3">
      <c r="A1534" t="s">
        <v>771</v>
      </c>
    </row>
    <row r="1535" spans="1:1" x14ac:dyDescent="0.3">
      <c r="A1535" t="s">
        <v>907</v>
      </c>
    </row>
    <row r="1536" spans="1:1" x14ac:dyDescent="0.3">
      <c r="A1536" t="s">
        <v>907</v>
      </c>
    </row>
    <row r="1537" spans="1:1" x14ac:dyDescent="0.3">
      <c r="A1537" t="s">
        <v>907</v>
      </c>
    </row>
    <row r="1538" spans="1:1" x14ac:dyDescent="0.3">
      <c r="A1538" t="s">
        <v>907</v>
      </c>
    </row>
    <row r="1539" spans="1:1" x14ac:dyDescent="0.3">
      <c r="A1539" t="s">
        <v>907</v>
      </c>
    </row>
    <row r="1541" spans="1:1" x14ac:dyDescent="0.3">
      <c r="A1541" t="s">
        <v>477</v>
      </c>
    </row>
    <row r="1542" spans="1:1" x14ac:dyDescent="0.3">
      <c r="A1542" t="s">
        <v>757</v>
      </c>
    </row>
    <row r="1543" spans="1:1" x14ac:dyDescent="0.3">
      <c r="A1543" t="s">
        <v>791</v>
      </c>
    </row>
    <row r="1544" spans="1:1" x14ac:dyDescent="0.3">
      <c r="A1544" t="s">
        <v>792</v>
      </c>
    </row>
    <row r="1545" spans="1:1" x14ac:dyDescent="0.3">
      <c r="A1545" t="s">
        <v>760</v>
      </c>
    </row>
    <row r="1546" spans="1:1" x14ac:dyDescent="0.3">
      <c r="A1546" t="s">
        <v>784</v>
      </c>
    </row>
    <row r="1547" spans="1:1" x14ac:dyDescent="0.3">
      <c r="A1547">
        <f>-3.19 -3.187 -3.184 -3.181 -3.178 -3.175 -3.172 -3.169 -3.166 -3.163 -3.16</f>
        <v>-34.925000000000004</v>
      </c>
    </row>
    <row r="1548" spans="1:1" x14ac:dyDescent="0.3">
      <c r="A1548" t="s">
        <v>846</v>
      </c>
    </row>
    <row r="1549" spans="1:1" x14ac:dyDescent="0.3">
      <c r="A1549">
        <f>-0.61  -0.613  -0.615  -0.616  -0.617  -0.618  -0.618  -0.618  -0.618  -0.619  -0.619</f>
        <v>-6.7809999999999997</v>
      </c>
    </row>
    <row r="1550" spans="1:1" x14ac:dyDescent="0.3">
      <c r="A1550">
        <f>-1.61  -1.609  -1.61  -1.61  -1.609  -1.609  -1.61  -1.611  -1.611  -1.612  -1.612</f>
        <v>-17.713000000000001</v>
      </c>
    </row>
    <row r="1551" spans="1:1" x14ac:dyDescent="0.3">
      <c r="A1551">
        <f>-2.605  -2.605  -2.605  -2.605  -2.605  -2.605  -2.606  -2.606  -2.606  -2.605  -2.605</f>
        <v>-28.658000000000001</v>
      </c>
    </row>
    <row r="1552" spans="1:1" x14ac:dyDescent="0.3">
      <c r="A1552">
        <f>-3.151  -3.152  -3.151  -3.151  -3.151  -3.15  -3.148  -3.145  -3.142  -3.139  -3.135</f>
        <v>-34.614999999999995</v>
      </c>
    </row>
    <row r="1553" spans="1:1" x14ac:dyDescent="0.3">
      <c r="A1553">
        <f>-3.19  -3.187  -3.184  -3.181  -3.178  -3.175  -3.172  -3.169  -3.166  -3.163  -3.16</f>
        <v>-34.925000000000004</v>
      </c>
    </row>
    <row r="1555" spans="1:1" x14ac:dyDescent="0.3">
      <c r="A1555" t="s">
        <v>847</v>
      </c>
    </row>
    <row r="1556" spans="1:1" x14ac:dyDescent="0.3">
      <c r="A1556" t="s">
        <v>1044</v>
      </c>
    </row>
    <row r="1557" spans="1:1" x14ac:dyDescent="0.3">
      <c r="A1557" t="s">
        <v>1075</v>
      </c>
    </row>
    <row r="1558" spans="1:1" x14ac:dyDescent="0.3">
      <c r="A1558" t="s">
        <v>987</v>
      </c>
    </row>
    <row r="1559" spans="1:1" x14ac:dyDescent="0.3">
      <c r="A1559" t="s">
        <v>1076</v>
      </c>
    </row>
    <row r="1560" spans="1:1" x14ac:dyDescent="0.3">
      <c r="A1560" t="s">
        <v>1077</v>
      </c>
    </row>
    <row r="1562" spans="1:1" x14ac:dyDescent="0.3">
      <c r="A1562" t="s">
        <v>848</v>
      </c>
    </row>
    <row r="1563" spans="1:1" x14ac:dyDescent="0.3">
      <c r="A1563" t="s">
        <v>1047</v>
      </c>
    </row>
    <row r="1564" spans="1:1" x14ac:dyDescent="0.3">
      <c r="A1564" t="s">
        <v>1048</v>
      </c>
    </row>
    <row r="1565" spans="1:1" x14ac:dyDescent="0.3">
      <c r="A1565" t="s">
        <v>904</v>
      </c>
    </row>
    <row r="1566" spans="1:1" x14ac:dyDescent="0.3">
      <c r="A1566" t="s">
        <v>990</v>
      </c>
    </row>
    <row r="1567" spans="1:1" x14ac:dyDescent="0.3">
      <c r="A1567" t="s">
        <v>991</v>
      </c>
    </row>
    <row r="1569" spans="1:1" x14ac:dyDescent="0.3">
      <c r="A1569" t="s">
        <v>771</v>
      </c>
    </row>
    <row r="1570" spans="1:1" x14ac:dyDescent="0.3">
      <c r="A1570" t="s">
        <v>960</v>
      </c>
    </row>
    <row r="1571" spans="1:1" x14ac:dyDescent="0.3">
      <c r="A1571" t="s">
        <v>960</v>
      </c>
    </row>
    <row r="1572" spans="1:1" x14ac:dyDescent="0.3">
      <c r="A1572" t="s">
        <v>960</v>
      </c>
    </row>
    <row r="1573" spans="1:1" x14ac:dyDescent="0.3">
      <c r="A1573" t="s">
        <v>960</v>
      </c>
    </row>
    <row r="1574" spans="1:1" x14ac:dyDescent="0.3">
      <c r="A1574" t="s">
        <v>960</v>
      </c>
    </row>
    <row r="1576" spans="1:1" x14ac:dyDescent="0.3">
      <c r="A1576" t="s">
        <v>478</v>
      </c>
    </row>
    <row r="1577" spans="1:1" x14ac:dyDescent="0.3">
      <c r="A1577" t="s">
        <v>757</v>
      </c>
    </row>
    <row r="1578" spans="1:1" x14ac:dyDescent="0.3">
      <c r="A1578" t="s">
        <v>791</v>
      </c>
    </row>
    <row r="1579" spans="1:1" x14ac:dyDescent="0.3">
      <c r="A1579" t="s">
        <v>792</v>
      </c>
    </row>
    <row r="1580" spans="1:1" x14ac:dyDescent="0.3">
      <c r="A1580" t="s">
        <v>760</v>
      </c>
    </row>
    <row r="1581" spans="1:1" x14ac:dyDescent="0.3">
      <c r="A1581">
        <f>-3.18 -0.003</f>
        <v>-3.1830000000000003</v>
      </c>
    </row>
    <row r="1582" spans="1:1" x14ac:dyDescent="0.3">
      <c r="A1582">
        <f>-3.18 -3.183 -3.186 -3.189 -3.192 -3.195 -3.198 -3.201 -3.204 -3.207 -3.21</f>
        <v>-35.145000000000003</v>
      </c>
    </row>
    <row r="1583" spans="1:1" x14ac:dyDescent="0.3">
      <c r="A1583" t="s">
        <v>846</v>
      </c>
    </row>
    <row r="1584" spans="1:1" x14ac:dyDescent="0.3">
      <c r="A1584">
        <f>-0.61  -0.613  -0.615  -0.617  -0.617  -0.618  -0.618  -0.618  -0.619  -0.619  -0.619</f>
        <v>-6.7829999999999995</v>
      </c>
    </row>
    <row r="1585" spans="1:1" x14ac:dyDescent="0.3">
      <c r="A1585">
        <f>-1.61  -1.61  -1.61  -1.61  -1.609  -1.61  -1.61  -1.611  -1.611  -1.612  -1.612</f>
        <v>-17.715000000000003</v>
      </c>
    </row>
    <row r="1586" spans="1:1" x14ac:dyDescent="0.3">
      <c r="A1586">
        <f>-2.604  -2.604  -2.605  -2.605  -2.605  -2.605  -2.605  -2.605  -2.605  -2.605  -2.605</f>
        <v>-28.653000000000002</v>
      </c>
    </row>
    <row r="1587" spans="1:1" x14ac:dyDescent="0.3">
      <c r="A1587">
        <f>-3.142  -3.142  -3.143  -3.142  -3.14  -3.14  -3.141  -3.144  -3.146  -3.149  -3.152</f>
        <v>-34.581000000000003</v>
      </c>
    </row>
    <row r="1588" spans="1:1" x14ac:dyDescent="0.3">
      <c r="A1588">
        <f>-3.18  -3.183  -3.186  -3.189  -3.192  -3.195  -3.198  -3.201  -3.204  -3.207  -3.21</f>
        <v>-35.145000000000003</v>
      </c>
    </row>
    <row r="1590" spans="1:1" x14ac:dyDescent="0.3">
      <c r="A1590" t="s">
        <v>847</v>
      </c>
    </row>
    <row r="1591" spans="1:1" x14ac:dyDescent="0.3">
      <c r="A1591" t="s">
        <v>1044</v>
      </c>
    </row>
    <row r="1592" spans="1:1" x14ac:dyDescent="0.3">
      <c r="A1592" t="s">
        <v>1052</v>
      </c>
    </row>
    <row r="1593" spans="1:1" x14ac:dyDescent="0.3">
      <c r="A1593" t="s">
        <v>992</v>
      </c>
    </row>
    <row r="1594" spans="1:1" x14ac:dyDescent="0.3">
      <c r="A1594" t="s">
        <v>993</v>
      </c>
    </row>
    <row r="1595" spans="1:1" x14ac:dyDescent="0.3">
      <c r="A1595" t="s">
        <v>1078</v>
      </c>
    </row>
    <row r="1597" spans="1:1" x14ac:dyDescent="0.3">
      <c r="A1597" t="s">
        <v>848</v>
      </c>
    </row>
    <row r="1598" spans="1:1" x14ac:dyDescent="0.3">
      <c r="A1598" t="s">
        <v>1047</v>
      </c>
    </row>
    <row r="1599" spans="1:1" x14ac:dyDescent="0.3">
      <c r="A1599" t="s">
        <v>1048</v>
      </c>
    </row>
    <row r="1600" spans="1:1" x14ac:dyDescent="0.3">
      <c r="A1600" t="s">
        <v>995</v>
      </c>
    </row>
    <row r="1601" spans="1:1" x14ac:dyDescent="0.3">
      <c r="A1601" t="s">
        <v>996</v>
      </c>
    </row>
    <row r="1602" spans="1:1" x14ac:dyDescent="0.3">
      <c r="A1602" t="s">
        <v>997</v>
      </c>
    </row>
    <row r="1604" spans="1:1" x14ac:dyDescent="0.3">
      <c r="A1604" t="s">
        <v>771</v>
      </c>
    </row>
    <row r="1605" spans="1:1" x14ac:dyDescent="0.3">
      <c r="A1605" t="s">
        <v>967</v>
      </c>
    </row>
    <row r="1606" spans="1:1" x14ac:dyDescent="0.3">
      <c r="A1606" t="s">
        <v>967</v>
      </c>
    </row>
    <row r="1607" spans="1:1" x14ac:dyDescent="0.3">
      <c r="A1607" t="s">
        <v>967</v>
      </c>
    </row>
    <row r="1608" spans="1:1" x14ac:dyDescent="0.3">
      <c r="A1608" t="s">
        <v>967</v>
      </c>
    </row>
    <row r="1609" spans="1:1" x14ac:dyDescent="0.3">
      <c r="A1609" t="s">
        <v>967</v>
      </c>
    </row>
    <row r="1611" spans="1:1" x14ac:dyDescent="0.3">
      <c r="A1611" t="s">
        <v>479</v>
      </c>
    </row>
    <row r="1612" spans="1:1" x14ac:dyDescent="0.3">
      <c r="A1612" t="s">
        <v>757</v>
      </c>
    </row>
    <row r="1613" spans="1:1" x14ac:dyDescent="0.3">
      <c r="A1613" t="s">
        <v>791</v>
      </c>
    </row>
    <row r="1614" spans="1:1" x14ac:dyDescent="0.3">
      <c r="A1614" t="s">
        <v>792</v>
      </c>
    </row>
    <row r="1615" spans="1:1" x14ac:dyDescent="0.3">
      <c r="A1615" t="s">
        <v>760</v>
      </c>
    </row>
    <row r="1616" spans="1:1" x14ac:dyDescent="0.3">
      <c r="A1616" t="s">
        <v>785</v>
      </c>
    </row>
    <row r="1617" spans="1:1" x14ac:dyDescent="0.3">
      <c r="A1617">
        <f>-3.18 -3.18 -3.18 -3.18 -3.18 -3.18 -3.18 -3.18 -3.18 -3.18 -3.18</f>
        <v>-34.980000000000004</v>
      </c>
    </row>
    <row r="1618" spans="1:1" x14ac:dyDescent="0.3">
      <c r="A1618" t="s">
        <v>846</v>
      </c>
    </row>
    <row r="1619" spans="1:1" x14ac:dyDescent="0.3">
      <c r="A1619">
        <f>-0.61  -0.613  -0.615  -0.617  -0.617  -0.618  -0.618  -0.618  -0.618  -0.619  -0.619</f>
        <v>-6.782</v>
      </c>
    </row>
    <row r="1620" spans="1:1" x14ac:dyDescent="0.3">
      <c r="A1620">
        <f>-1.61  -1.609  -1.61  -1.61  -1.609  -1.609  -1.61  -1.611  -1.611  -1.612  -1.612</f>
        <v>-17.713000000000001</v>
      </c>
    </row>
    <row r="1621" spans="1:1" x14ac:dyDescent="0.3">
      <c r="A1621">
        <f>-2.604  -2.604  -2.605  -2.605  -2.605  -2.605  -2.605  -2.605  -2.605  -2.605  -2.605</f>
        <v>-28.653000000000002</v>
      </c>
    </row>
    <row r="1622" spans="1:1" x14ac:dyDescent="0.3">
      <c r="A1622">
        <f>-3.142  -3.142  -3.142  -3.142  -3.141  -3.14  -3.14  -3.14  -3.14  -3.14  -3.14</f>
        <v>-34.548999999999999</v>
      </c>
    </row>
    <row r="1623" spans="1:1" x14ac:dyDescent="0.3">
      <c r="A1623">
        <f>-3.18  -3.18  -3.18  -3.18  -3.18  -3.18  -3.18  -3.18  -3.18  -3.18  -3.18</f>
        <v>-34.980000000000004</v>
      </c>
    </row>
    <row r="1625" spans="1:1" x14ac:dyDescent="0.3">
      <c r="A1625" t="s">
        <v>847</v>
      </c>
    </row>
    <row r="1626" spans="1:1" x14ac:dyDescent="0.3">
      <c r="A1626" t="s">
        <v>1044</v>
      </c>
    </row>
    <row r="1627" spans="1:1" x14ac:dyDescent="0.3">
      <c r="A1627" t="s">
        <v>1049</v>
      </c>
    </row>
    <row r="1628" spans="1:1" x14ac:dyDescent="0.3">
      <c r="A1628" t="s">
        <v>1053</v>
      </c>
    </row>
    <row r="1629" spans="1:1" x14ac:dyDescent="0.3">
      <c r="A1629" t="s">
        <v>998</v>
      </c>
    </row>
    <row r="1630" spans="1:1" x14ac:dyDescent="0.3">
      <c r="A1630" t="s">
        <v>999</v>
      </c>
    </row>
    <row r="1632" spans="1:1" x14ac:dyDescent="0.3">
      <c r="A1632" t="s">
        <v>848</v>
      </c>
    </row>
    <row r="1633" spans="1:1" x14ac:dyDescent="0.3">
      <c r="A1633" t="s">
        <v>1047</v>
      </c>
    </row>
    <row r="1634" spans="1:1" x14ac:dyDescent="0.3">
      <c r="A1634" t="s">
        <v>1048</v>
      </c>
    </row>
    <row r="1635" spans="1:1" x14ac:dyDescent="0.3">
      <c r="A1635" t="s">
        <v>964</v>
      </c>
    </row>
    <row r="1636" spans="1:1" x14ac:dyDescent="0.3">
      <c r="A1636" t="s">
        <v>1000</v>
      </c>
    </row>
    <row r="1637" spans="1:1" x14ac:dyDescent="0.3">
      <c r="A1637" t="s">
        <v>986</v>
      </c>
    </row>
    <row r="1639" spans="1:1" x14ac:dyDescent="0.3">
      <c r="A1639" t="s">
        <v>771</v>
      </c>
    </row>
    <row r="1640" spans="1:1" x14ac:dyDescent="0.3">
      <c r="A1640" t="s">
        <v>907</v>
      </c>
    </row>
    <row r="1641" spans="1:1" x14ac:dyDescent="0.3">
      <c r="A1641" t="s">
        <v>907</v>
      </c>
    </row>
    <row r="1642" spans="1:1" x14ac:dyDescent="0.3">
      <c r="A1642" t="s">
        <v>907</v>
      </c>
    </row>
    <row r="1643" spans="1:1" x14ac:dyDescent="0.3">
      <c r="A1643" t="s">
        <v>907</v>
      </c>
    </row>
    <row r="1644" spans="1:1" x14ac:dyDescent="0.3">
      <c r="A1644" t="s">
        <v>907</v>
      </c>
    </row>
    <row r="1646" spans="1:1" x14ac:dyDescent="0.3">
      <c r="A1646" t="s">
        <v>480</v>
      </c>
    </row>
    <row r="1647" spans="1:1" x14ac:dyDescent="0.3">
      <c r="A1647" t="s">
        <v>757</v>
      </c>
    </row>
    <row r="1648" spans="1:1" x14ac:dyDescent="0.3">
      <c r="A1648" t="s">
        <v>791</v>
      </c>
    </row>
    <row r="1649" spans="1:1" x14ac:dyDescent="0.3">
      <c r="A1649" t="s">
        <v>792</v>
      </c>
    </row>
    <row r="1650" spans="1:1" x14ac:dyDescent="0.3">
      <c r="A1650" t="s">
        <v>760</v>
      </c>
    </row>
    <row r="1651" spans="1:1" x14ac:dyDescent="0.3">
      <c r="A1651" t="s">
        <v>786</v>
      </c>
    </row>
    <row r="1652" spans="1:1" x14ac:dyDescent="0.3">
      <c r="A1652">
        <f>-3.18 -3.177 -3.174 -3.171 -3.168 -3.165 -3.162 -3.159 -3.156 -3.153 -3.15</f>
        <v>-34.814999999999998</v>
      </c>
    </row>
    <row r="1653" spans="1:1" x14ac:dyDescent="0.3">
      <c r="A1653" t="s">
        <v>846</v>
      </c>
    </row>
    <row r="1654" spans="1:1" x14ac:dyDescent="0.3">
      <c r="A1654">
        <f>-0.61  -0.613  -0.616  -0.616  -0.617  -0.618  -0.618  -0.618  -0.618  -0.619  -0.619</f>
        <v>-6.782</v>
      </c>
    </row>
    <row r="1655" spans="1:1" x14ac:dyDescent="0.3">
      <c r="A1655">
        <f>-1.61  -1.609  -1.61  -1.61  -1.609  -1.609  -1.61  -1.611  -1.611  -1.612  -1.612</f>
        <v>-17.713000000000001</v>
      </c>
    </row>
    <row r="1656" spans="1:1" x14ac:dyDescent="0.3">
      <c r="A1656">
        <f>-2.604  -2.604  -2.604  -2.605  -2.605  -2.605  -2.605  -2.606  -2.605  -2.605  -2.605</f>
        <v>-28.653000000000002</v>
      </c>
    </row>
    <row r="1657" spans="1:1" x14ac:dyDescent="0.3">
      <c r="A1657">
        <f>-3.142  -3.143  -3.142  -3.142  -3.142  -3.141  -3.139  -3.136  -3.133  -3.13  -3.126</f>
        <v>-34.515999999999991</v>
      </c>
    </row>
    <row r="1658" spans="1:1" x14ac:dyDescent="0.3">
      <c r="A1658">
        <f>-3.18  -3.177  -3.174  -3.171  -3.168  -3.165  -3.162  -3.159  -3.156  -3.153  -3.15</f>
        <v>-34.814999999999998</v>
      </c>
    </row>
    <row r="1660" spans="1:1" x14ac:dyDescent="0.3">
      <c r="A1660" t="s">
        <v>847</v>
      </c>
    </row>
    <row r="1661" spans="1:1" x14ac:dyDescent="0.3">
      <c r="A1661" t="s">
        <v>1044</v>
      </c>
    </row>
    <row r="1662" spans="1:1" x14ac:dyDescent="0.3">
      <c r="A1662" t="s">
        <v>1050</v>
      </c>
    </row>
    <row r="1663" spans="1:1" x14ac:dyDescent="0.3">
      <c r="A1663" t="s">
        <v>1079</v>
      </c>
    </row>
    <row r="1664" spans="1:1" x14ac:dyDescent="0.3">
      <c r="A1664" t="s">
        <v>1002</v>
      </c>
    </row>
    <row r="1665" spans="1:1" x14ac:dyDescent="0.3">
      <c r="A1665" t="s">
        <v>1003</v>
      </c>
    </row>
    <row r="1667" spans="1:1" x14ac:dyDescent="0.3">
      <c r="A1667" t="s">
        <v>848</v>
      </c>
    </row>
    <row r="1668" spans="1:1" x14ac:dyDescent="0.3">
      <c r="A1668" t="s">
        <v>1047</v>
      </c>
    </row>
    <row r="1669" spans="1:1" x14ac:dyDescent="0.3">
      <c r="A1669" t="s">
        <v>1048</v>
      </c>
    </row>
    <row r="1670" spans="1:1" x14ac:dyDescent="0.3">
      <c r="A1670" t="s">
        <v>1080</v>
      </c>
    </row>
    <row r="1671" spans="1:1" x14ac:dyDescent="0.3">
      <c r="A1671" t="s">
        <v>1005</v>
      </c>
    </row>
    <row r="1672" spans="1:1" x14ac:dyDescent="0.3">
      <c r="A1672" t="s">
        <v>1006</v>
      </c>
    </row>
    <row r="1674" spans="1:1" x14ac:dyDescent="0.3">
      <c r="A1674" t="s">
        <v>771</v>
      </c>
    </row>
    <row r="1675" spans="1:1" x14ac:dyDescent="0.3">
      <c r="A1675" t="s">
        <v>960</v>
      </c>
    </row>
    <row r="1676" spans="1:1" x14ac:dyDescent="0.3">
      <c r="A1676" t="s">
        <v>960</v>
      </c>
    </row>
    <row r="1677" spans="1:1" x14ac:dyDescent="0.3">
      <c r="A1677" t="s">
        <v>960</v>
      </c>
    </row>
    <row r="1678" spans="1:1" x14ac:dyDescent="0.3">
      <c r="A1678" t="s">
        <v>960</v>
      </c>
    </row>
    <row r="1679" spans="1:1" x14ac:dyDescent="0.3">
      <c r="A1679" t="s">
        <v>960</v>
      </c>
    </row>
    <row r="1681" spans="1:1" x14ac:dyDescent="0.3">
      <c r="A1681" t="s">
        <v>481</v>
      </c>
    </row>
    <row r="1682" spans="1:1" x14ac:dyDescent="0.3">
      <c r="A1682" t="s">
        <v>757</v>
      </c>
    </row>
    <row r="1683" spans="1:1" x14ac:dyDescent="0.3">
      <c r="A1683" t="s">
        <v>791</v>
      </c>
    </row>
    <row r="1684" spans="1:1" x14ac:dyDescent="0.3">
      <c r="A1684" t="s">
        <v>792</v>
      </c>
    </row>
    <row r="1685" spans="1:1" x14ac:dyDescent="0.3">
      <c r="A1685" t="s">
        <v>760</v>
      </c>
    </row>
    <row r="1686" spans="1:1" x14ac:dyDescent="0.3">
      <c r="A1686">
        <f>-3.17 -0.003</f>
        <v>-3.173</v>
      </c>
    </row>
    <row r="1687" spans="1:1" x14ac:dyDescent="0.3">
      <c r="A1687">
        <f>-3.17 -3.173 -3.176 -3.179 -3.182 -3.185 -3.188 -3.191 -3.194 -3.197 -3.2</f>
        <v>-35.034999999999997</v>
      </c>
    </row>
    <row r="1688" spans="1:1" x14ac:dyDescent="0.3">
      <c r="A1688" t="s">
        <v>846</v>
      </c>
    </row>
    <row r="1689" spans="1:1" x14ac:dyDescent="0.3">
      <c r="A1689">
        <f>-0.61  -0.613  -0.615  -0.617  -0.617  -0.618  -0.618  -0.618  -0.619  -0.619  -0.619</f>
        <v>-6.7829999999999995</v>
      </c>
    </row>
    <row r="1690" spans="1:1" x14ac:dyDescent="0.3">
      <c r="A1690">
        <f>-1.61  -1.61  -1.61  -1.61  -1.609  -1.61  -1.61  -1.611  -1.611  -1.612  -1.612</f>
        <v>-17.715000000000003</v>
      </c>
    </row>
    <row r="1691" spans="1:1" x14ac:dyDescent="0.3">
      <c r="A1691">
        <f>-2.604  -2.603  -2.604  -2.604  -2.605  -2.605  -2.605  -2.605  -2.605  -2.605  -2.605</f>
        <v>-28.650000000000002</v>
      </c>
    </row>
    <row r="1692" spans="1:1" x14ac:dyDescent="0.3">
      <c r="A1692">
        <f>-3.133  -3.133  -3.134  -3.133  -3.131  -3.131  -3.132  -3.135  -3.138  -3.14  -3.143</f>
        <v>-34.483000000000004</v>
      </c>
    </row>
    <row r="1693" spans="1:1" x14ac:dyDescent="0.3">
      <c r="A1693">
        <f>-3.17  -3.173  -3.176  -3.179  -3.182  -3.185  -3.188  -3.191  -3.194  -3.197  -3.2</f>
        <v>-35.034999999999997</v>
      </c>
    </row>
    <row r="1695" spans="1:1" x14ac:dyDescent="0.3">
      <c r="A1695" t="s">
        <v>847</v>
      </c>
    </row>
    <row r="1696" spans="1:1" x14ac:dyDescent="0.3">
      <c r="A1696" t="s">
        <v>1044</v>
      </c>
    </row>
    <row r="1697" spans="1:1" x14ac:dyDescent="0.3">
      <c r="A1697" t="s">
        <v>1064</v>
      </c>
    </row>
    <row r="1698" spans="1:1" x14ac:dyDescent="0.3">
      <c r="A1698" t="s">
        <v>1025</v>
      </c>
    </row>
    <row r="1699" spans="1:1" x14ac:dyDescent="0.3">
      <c r="A1699" t="s">
        <v>1008</v>
      </c>
    </row>
    <row r="1700" spans="1:1" x14ac:dyDescent="0.3">
      <c r="A1700" t="s">
        <v>1081</v>
      </c>
    </row>
    <row r="1702" spans="1:1" x14ac:dyDescent="0.3">
      <c r="A1702" t="s">
        <v>848</v>
      </c>
    </row>
    <row r="1703" spans="1:1" x14ac:dyDescent="0.3">
      <c r="A1703" t="s">
        <v>1047</v>
      </c>
    </row>
    <row r="1704" spans="1:1" x14ac:dyDescent="0.3">
      <c r="A1704" t="s">
        <v>1048</v>
      </c>
    </row>
    <row r="1705" spans="1:1" x14ac:dyDescent="0.3">
      <c r="A1705" t="s">
        <v>1010</v>
      </c>
    </row>
    <row r="1706" spans="1:1" x14ac:dyDescent="0.3">
      <c r="A1706" t="s">
        <v>1011</v>
      </c>
    </row>
    <row r="1707" spans="1:1" x14ac:dyDescent="0.3">
      <c r="A1707" t="s">
        <v>1012</v>
      </c>
    </row>
    <row r="1709" spans="1:1" x14ac:dyDescent="0.3">
      <c r="A1709" t="s">
        <v>771</v>
      </c>
    </row>
    <row r="1710" spans="1:1" x14ac:dyDescent="0.3">
      <c r="A1710" t="s">
        <v>967</v>
      </c>
    </row>
    <row r="1711" spans="1:1" x14ac:dyDescent="0.3">
      <c r="A1711" t="s">
        <v>967</v>
      </c>
    </row>
    <row r="1712" spans="1:1" x14ac:dyDescent="0.3">
      <c r="A1712" t="s">
        <v>967</v>
      </c>
    </row>
    <row r="1713" spans="1:1" x14ac:dyDescent="0.3">
      <c r="A1713" t="s">
        <v>967</v>
      </c>
    </row>
    <row r="1714" spans="1:1" x14ac:dyDescent="0.3">
      <c r="A1714" t="s">
        <v>967</v>
      </c>
    </row>
    <row r="1716" spans="1:1" x14ac:dyDescent="0.3">
      <c r="A1716" t="s">
        <v>482</v>
      </c>
    </row>
    <row r="1717" spans="1:1" x14ac:dyDescent="0.3">
      <c r="A1717" t="s">
        <v>757</v>
      </c>
    </row>
    <row r="1718" spans="1:1" x14ac:dyDescent="0.3">
      <c r="A1718" t="s">
        <v>791</v>
      </c>
    </row>
    <row r="1719" spans="1:1" x14ac:dyDescent="0.3">
      <c r="A1719" t="s">
        <v>792</v>
      </c>
    </row>
    <row r="1720" spans="1:1" x14ac:dyDescent="0.3">
      <c r="A1720" t="s">
        <v>760</v>
      </c>
    </row>
    <row r="1721" spans="1:1" x14ac:dyDescent="0.3">
      <c r="A1721" t="s">
        <v>787</v>
      </c>
    </row>
    <row r="1722" spans="1:1" x14ac:dyDescent="0.3">
      <c r="A1722">
        <f>-3.17 -3.17 -3.17 -3.17 -3.17 -3.17 -3.17 -3.17 -3.17 -3.17 -3.17</f>
        <v>-34.870000000000005</v>
      </c>
    </row>
    <row r="1723" spans="1:1" x14ac:dyDescent="0.3">
      <c r="A1723" t="s">
        <v>846</v>
      </c>
    </row>
    <row r="1724" spans="1:1" x14ac:dyDescent="0.3">
      <c r="A1724">
        <f>-0.61  -0.613  -0.615  -0.617  -0.617  -0.618  -0.618  -0.618  -0.618  -0.619  -0.619</f>
        <v>-6.782</v>
      </c>
    </row>
    <row r="1725" spans="1:1" x14ac:dyDescent="0.3">
      <c r="A1725">
        <f>-1.61  -1.609  -1.61  -1.61  -1.609  -1.609  -1.61  -1.611  -1.611  -1.612  -1.612</f>
        <v>-17.713000000000001</v>
      </c>
    </row>
    <row r="1726" spans="1:1" x14ac:dyDescent="0.3">
      <c r="A1726">
        <f>-2.604  -2.604  -2.604  -2.605  -2.605  -2.605  -2.605  -2.605  -2.605  -2.605  -2.605</f>
        <v>-28.652000000000001</v>
      </c>
    </row>
    <row r="1727" spans="1:1" x14ac:dyDescent="0.3">
      <c r="A1727">
        <f>-3.133  -3.134  -3.133  -3.133  -3.132  -3.132  -3.131  -3.131  -3.131  -3.131  -3.131</f>
        <v>-34.451999999999998</v>
      </c>
    </row>
    <row r="1728" spans="1:1" x14ac:dyDescent="0.3">
      <c r="A1728">
        <f>-3.17  -3.17  -3.17  -3.17  -3.17  -3.17  -3.17  -3.17  -3.17  -3.17  -3.17</f>
        <v>-34.870000000000005</v>
      </c>
    </row>
    <row r="1730" spans="1:1" x14ac:dyDescent="0.3">
      <c r="A1730" t="s">
        <v>847</v>
      </c>
    </row>
    <row r="1731" spans="1:1" x14ac:dyDescent="0.3">
      <c r="A1731" t="s">
        <v>1044</v>
      </c>
    </row>
    <row r="1732" spans="1:1" x14ac:dyDescent="0.3">
      <c r="A1732" t="s">
        <v>1049</v>
      </c>
    </row>
    <row r="1733" spans="1:1" x14ac:dyDescent="0.3">
      <c r="A1733" t="s">
        <v>1082</v>
      </c>
    </row>
    <row r="1734" spans="1:1" x14ac:dyDescent="0.3">
      <c r="A1734" t="s">
        <v>1083</v>
      </c>
    </row>
    <row r="1735" spans="1:1" x14ac:dyDescent="0.3">
      <c r="A1735" t="s">
        <v>1015</v>
      </c>
    </row>
    <row r="1737" spans="1:1" x14ac:dyDescent="0.3">
      <c r="A1737" t="s">
        <v>848</v>
      </c>
    </row>
    <row r="1738" spans="1:1" x14ac:dyDescent="0.3">
      <c r="A1738" t="s">
        <v>1047</v>
      </c>
    </row>
    <row r="1739" spans="1:1" x14ac:dyDescent="0.3">
      <c r="A1739" t="s">
        <v>1048</v>
      </c>
    </row>
    <row r="1740" spans="1:1" x14ac:dyDescent="0.3">
      <c r="A1740" t="s">
        <v>1084</v>
      </c>
    </row>
    <row r="1741" spans="1:1" x14ac:dyDescent="0.3">
      <c r="A1741" t="s">
        <v>1017</v>
      </c>
    </row>
    <row r="1742" spans="1:1" x14ac:dyDescent="0.3">
      <c r="A1742" t="s">
        <v>986</v>
      </c>
    </row>
    <row r="1744" spans="1:1" x14ac:dyDescent="0.3">
      <c r="A1744" t="s">
        <v>771</v>
      </c>
    </row>
    <row r="1745" spans="1:1" x14ac:dyDescent="0.3">
      <c r="A1745" t="s">
        <v>907</v>
      </c>
    </row>
    <row r="1746" spans="1:1" x14ac:dyDescent="0.3">
      <c r="A1746" t="s">
        <v>907</v>
      </c>
    </row>
    <row r="1747" spans="1:1" x14ac:dyDescent="0.3">
      <c r="A1747" t="s">
        <v>907</v>
      </c>
    </row>
    <row r="1748" spans="1:1" x14ac:dyDescent="0.3">
      <c r="A1748" t="s">
        <v>907</v>
      </c>
    </row>
    <row r="1749" spans="1:1" x14ac:dyDescent="0.3">
      <c r="A1749" t="s">
        <v>907</v>
      </c>
    </row>
    <row r="1751" spans="1:1" x14ac:dyDescent="0.3">
      <c r="A1751" t="s">
        <v>483</v>
      </c>
    </row>
    <row r="1752" spans="1:1" x14ac:dyDescent="0.3">
      <c r="A1752" t="s">
        <v>757</v>
      </c>
    </row>
    <row r="1753" spans="1:1" x14ac:dyDescent="0.3">
      <c r="A1753" t="s">
        <v>791</v>
      </c>
    </row>
    <row r="1754" spans="1:1" x14ac:dyDescent="0.3">
      <c r="A1754" t="s">
        <v>792</v>
      </c>
    </row>
    <row r="1755" spans="1:1" x14ac:dyDescent="0.3">
      <c r="A1755" t="s">
        <v>760</v>
      </c>
    </row>
    <row r="1756" spans="1:1" x14ac:dyDescent="0.3">
      <c r="A1756" t="s">
        <v>788</v>
      </c>
    </row>
    <row r="1757" spans="1:1" x14ac:dyDescent="0.3">
      <c r="A1757">
        <f>-3.17 -3.167 -3.164 -3.161 -3.158 -3.155 -3.152 -3.149 -3.146 -3.143 -3.14</f>
        <v>-34.704999999999998</v>
      </c>
    </row>
    <row r="1758" spans="1:1" x14ac:dyDescent="0.3">
      <c r="A1758" t="s">
        <v>846</v>
      </c>
    </row>
    <row r="1759" spans="1:1" x14ac:dyDescent="0.3">
      <c r="A1759">
        <f>-0.61  -0.613  -0.615  -0.616  -0.617  -0.618  -0.618  -0.618  -0.618  -0.619  -0.619</f>
        <v>-6.7809999999999997</v>
      </c>
    </row>
    <row r="1760" spans="1:1" x14ac:dyDescent="0.3">
      <c r="A1760">
        <f>-1.61  -1.609  -1.61  -1.61  -1.609  -1.609  -1.61  -1.611  -1.611  -1.612  -1.612</f>
        <v>-17.713000000000001</v>
      </c>
    </row>
    <row r="1761" spans="1:1" x14ac:dyDescent="0.3">
      <c r="A1761">
        <f>-2.604  -2.604  -2.604  -2.605  -2.605  -2.605  -2.605  -2.605  -2.605  -2.605  -2.605</f>
        <v>-28.652000000000001</v>
      </c>
    </row>
    <row r="1762" spans="1:1" x14ac:dyDescent="0.3">
      <c r="A1762">
        <f>-3.133  -3.134  -3.133  -3.133  -3.133  -3.132  -3.13  -3.127  -3.124  -3.121  -3.117</f>
        <v>-34.416999999999994</v>
      </c>
    </row>
    <row r="1763" spans="1:1" x14ac:dyDescent="0.3">
      <c r="A1763">
        <f>-3.17  -3.167  -3.164  -3.161  -3.158  -3.155  -3.152  -3.149  -3.146  -3.143  -3.14</f>
        <v>-34.704999999999998</v>
      </c>
    </row>
    <row r="1765" spans="1:1" x14ac:dyDescent="0.3">
      <c r="A1765" t="s">
        <v>847</v>
      </c>
    </row>
    <row r="1766" spans="1:1" x14ac:dyDescent="0.3">
      <c r="A1766" t="s">
        <v>1044</v>
      </c>
    </row>
    <row r="1767" spans="1:1" x14ac:dyDescent="0.3">
      <c r="A1767" t="s">
        <v>1057</v>
      </c>
    </row>
    <row r="1768" spans="1:1" x14ac:dyDescent="0.3">
      <c r="A1768" t="s">
        <v>1085</v>
      </c>
    </row>
    <row r="1769" spans="1:1" x14ac:dyDescent="0.3">
      <c r="A1769" t="s">
        <v>1019</v>
      </c>
    </row>
    <row r="1770" spans="1:1" x14ac:dyDescent="0.3">
      <c r="A1770" t="s">
        <v>1020</v>
      </c>
    </row>
    <row r="1772" spans="1:1" x14ac:dyDescent="0.3">
      <c r="A1772" t="s">
        <v>848</v>
      </c>
    </row>
    <row r="1773" spans="1:1" x14ac:dyDescent="0.3">
      <c r="A1773" t="s">
        <v>1047</v>
      </c>
    </row>
    <row r="1774" spans="1:1" x14ac:dyDescent="0.3">
      <c r="A1774" t="s">
        <v>1048</v>
      </c>
    </row>
    <row r="1775" spans="1:1" x14ac:dyDescent="0.3">
      <c r="A1775" t="s">
        <v>1021</v>
      </c>
    </row>
    <row r="1776" spans="1:1" x14ac:dyDescent="0.3">
      <c r="A1776" t="s">
        <v>1022</v>
      </c>
    </row>
    <row r="1777" spans="1:1" x14ac:dyDescent="0.3">
      <c r="A1777" t="s">
        <v>1023</v>
      </c>
    </row>
    <row r="1779" spans="1:1" x14ac:dyDescent="0.3">
      <c r="A1779" t="s">
        <v>771</v>
      </c>
    </row>
    <row r="1780" spans="1:1" x14ac:dyDescent="0.3">
      <c r="A1780" t="s">
        <v>1024</v>
      </c>
    </row>
    <row r="1781" spans="1:1" x14ac:dyDescent="0.3">
      <c r="A1781" t="s">
        <v>1024</v>
      </c>
    </row>
    <row r="1782" spans="1:1" x14ac:dyDescent="0.3">
      <c r="A1782" t="s">
        <v>1024</v>
      </c>
    </row>
    <row r="1783" spans="1:1" x14ac:dyDescent="0.3">
      <c r="A1783" t="s">
        <v>1024</v>
      </c>
    </row>
    <row r="1784" spans="1:1" x14ac:dyDescent="0.3">
      <c r="A1784" t="s">
        <v>1024</v>
      </c>
    </row>
    <row r="1786" spans="1:1" x14ac:dyDescent="0.3">
      <c r="A1786" t="s">
        <v>484</v>
      </c>
    </row>
    <row r="1787" spans="1:1" x14ac:dyDescent="0.3">
      <c r="A1787" t="s">
        <v>757</v>
      </c>
    </row>
    <row r="1788" spans="1:1" x14ac:dyDescent="0.3">
      <c r="A1788" t="s">
        <v>791</v>
      </c>
    </row>
    <row r="1789" spans="1:1" x14ac:dyDescent="0.3">
      <c r="A1789" t="s">
        <v>792</v>
      </c>
    </row>
    <row r="1790" spans="1:1" x14ac:dyDescent="0.3">
      <c r="A1790" t="s">
        <v>760</v>
      </c>
    </row>
    <row r="1791" spans="1:1" x14ac:dyDescent="0.3">
      <c r="A1791">
        <f>-3.16 -0.003</f>
        <v>-3.1630000000000003</v>
      </c>
    </row>
    <row r="1792" spans="1:1" x14ac:dyDescent="0.3">
      <c r="A1792">
        <f>-3.16 -3.163 -3.166 -3.169 -3.172 -3.175 -3.178 -3.181 -3.184 -3.187 -3.19</f>
        <v>-34.925000000000004</v>
      </c>
    </row>
    <row r="1793" spans="1:1" x14ac:dyDescent="0.3">
      <c r="A1793" t="s">
        <v>846</v>
      </c>
    </row>
    <row r="1794" spans="1:1" x14ac:dyDescent="0.3">
      <c r="A1794">
        <f>-0.61  -0.613  -0.615  -0.617  -0.617  -0.618  -0.618  -0.618  -0.619  -0.619  -0.619</f>
        <v>-6.7829999999999995</v>
      </c>
    </row>
    <row r="1795" spans="1:1" x14ac:dyDescent="0.3">
      <c r="A1795">
        <f>-1.61  -1.61  -1.61  -1.61  -1.609  -1.61  -1.61  -1.611  -1.611  -1.612  -1.612</f>
        <v>-17.715000000000003</v>
      </c>
    </row>
    <row r="1796" spans="1:1" x14ac:dyDescent="0.3">
      <c r="A1796">
        <f>-2.603  -2.603  -2.604  -2.604  -2.605  -2.605  -2.604  -2.604  -2.605  -2.605  -2.605</f>
        <v>-28.647000000000002</v>
      </c>
    </row>
    <row r="1797" spans="1:1" x14ac:dyDescent="0.3">
      <c r="A1797">
        <f>-3.124  -3.124  -3.125  -3.124  -3.122  -3.122  -3.123  -3.126  -3.129  -3.132  -3.135</f>
        <v>-34.386000000000003</v>
      </c>
    </row>
    <row r="1798" spans="1:1" x14ac:dyDescent="0.3">
      <c r="A1798">
        <f>-3.16  -3.163  -3.166  -3.169  -3.172  -3.175  -3.178  -3.181  -3.184  -3.187  -3.19</f>
        <v>-34.925000000000004</v>
      </c>
    </row>
    <row r="1800" spans="1:1" x14ac:dyDescent="0.3">
      <c r="A1800" t="s">
        <v>847</v>
      </c>
    </row>
    <row r="1801" spans="1:1" x14ac:dyDescent="0.3">
      <c r="A1801" t="s">
        <v>1044</v>
      </c>
    </row>
    <row r="1802" spans="1:1" x14ac:dyDescent="0.3">
      <c r="A1802" t="s">
        <v>1086</v>
      </c>
    </row>
    <row r="1803" spans="1:1" x14ac:dyDescent="0.3">
      <c r="A1803" t="s">
        <v>1087</v>
      </c>
    </row>
    <row r="1804" spans="1:1" x14ac:dyDescent="0.3">
      <c r="A1804" t="s">
        <v>1026</v>
      </c>
    </row>
    <row r="1805" spans="1:1" x14ac:dyDescent="0.3">
      <c r="A1805" t="s">
        <v>1027</v>
      </c>
    </row>
    <row r="1807" spans="1:1" x14ac:dyDescent="0.3">
      <c r="A1807" t="s">
        <v>848</v>
      </c>
    </row>
    <row r="1808" spans="1:1" x14ac:dyDescent="0.3">
      <c r="A1808" t="s">
        <v>1047</v>
      </c>
    </row>
    <row r="1809" spans="1:1" x14ac:dyDescent="0.3">
      <c r="A1809" t="s">
        <v>1048</v>
      </c>
    </row>
    <row r="1810" spans="1:1" x14ac:dyDescent="0.3">
      <c r="A1810" t="s">
        <v>1028</v>
      </c>
    </row>
    <row r="1811" spans="1:1" x14ac:dyDescent="0.3">
      <c r="A1811" t="s">
        <v>1029</v>
      </c>
    </row>
    <row r="1812" spans="1:1" x14ac:dyDescent="0.3">
      <c r="A1812" t="s">
        <v>1030</v>
      </c>
    </row>
    <row r="1814" spans="1:1" x14ac:dyDescent="0.3">
      <c r="A1814" t="s">
        <v>771</v>
      </c>
    </row>
    <row r="1815" spans="1:1" x14ac:dyDescent="0.3">
      <c r="A1815" t="s">
        <v>1031</v>
      </c>
    </row>
    <row r="1816" spans="1:1" x14ac:dyDescent="0.3">
      <c r="A1816" t="s">
        <v>1031</v>
      </c>
    </row>
    <row r="1817" spans="1:1" x14ac:dyDescent="0.3">
      <c r="A1817" t="s">
        <v>1031</v>
      </c>
    </row>
    <row r="1818" spans="1:1" x14ac:dyDescent="0.3">
      <c r="A1818" t="s">
        <v>1031</v>
      </c>
    </row>
    <row r="1819" spans="1:1" x14ac:dyDescent="0.3">
      <c r="A1819" t="s">
        <v>1031</v>
      </c>
    </row>
    <row r="1821" spans="1:1" x14ac:dyDescent="0.3">
      <c r="A1821" t="s">
        <v>485</v>
      </c>
    </row>
    <row r="1822" spans="1:1" x14ac:dyDescent="0.3">
      <c r="A1822" t="s">
        <v>757</v>
      </c>
    </row>
    <row r="1823" spans="1:1" x14ac:dyDescent="0.3">
      <c r="A1823" t="s">
        <v>791</v>
      </c>
    </row>
    <row r="1824" spans="1:1" x14ac:dyDescent="0.3">
      <c r="A1824" t="s">
        <v>792</v>
      </c>
    </row>
    <row r="1825" spans="1:1" x14ac:dyDescent="0.3">
      <c r="A1825" t="s">
        <v>760</v>
      </c>
    </row>
    <row r="1826" spans="1:1" x14ac:dyDescent="0.3">
      <c r="A1826" t="s">
        <v>789</v>
      </c>
    </row>
    <row r="1827" spans="1:1" x14ac:dyDescent="0.3">
      <c r="A1827">
        <f>-3.16 -3.16 -3.16 -3.16 -3.16 -3.16 -3.16 -3.16 -3.16 -3.16 -3.16</f>
        <v>-34.760000000000005</v>
      </c>
    </row>
    <row r="1828" spans="1:1" x14ac:dyDescent="0.3">
      <c r="A1828" t="s">
        <v>846</v>
      </c>
    </row>
    <row r="1829" spans="1:1" x14ac:dyDescent="0.3">
      <c r="A1829">
        <f>-0.61  -0.613  -0.615  -0.617  -0.617  -0.618  -0.618  -0.618  -0.618  -0.619  -0.619</f>
        <v>-6.782</v>
      </c>
    </row>
    <row r="1830" spans="1:1" x14ac:dyDescent="0.3">
      <c r="A1830">
        <f>-1.61  -1.609  -1.61  -1.61  -1.609  -1.609  -1.61  -1.611  -1.611  -1.612  -1.612</f>
        <v>-17.713000000000001</v>
      </c>
    </row>
    <row r="1831" spans="1:1" x14ac:dyDescent="0.3">
      <c r="A1831">
        <f>-2.603  -2.603  -2.604  -2.604  -2.605  -2.605  -2.605  -2.605  -2.605  -2.604  -2.605</f>
        <v>-28.648000000000003</v>
      </c>
    </row>
    <row r="1832" spans="1:1" x14ac:dyDescent="0.3">
      <c r="A1832">
        <f>-3.124  -3.124  -3.125  -3.124  -3.123  -3.123  -3.122  -3.122  -3.122  -3.122  -3.122</f>
        <v>-34.353000000000002</v>
      </c>
    </row>
    <row r="1833" spans="1:1" x14ac:dyDescent="0.3">
      <c r="A1833">
        <f>-3.16  -3.16  -3.16  -3.16  -3.16  -3.16  -3.16  -3.16  -3.16  -3.16  -3.16</f>
        <v>-34.760000000000005</v>
      </c>
    </row>
    <row r="1835" spans="1:1" x14ac:dyDescent="0.3">
      <c r="A1835" t="s">
        <v>847</v>
      </c>
    </row>
    <row r="1836" spans="1:1" x14ac:dyDescent="0.3">
      <c r="A1836" t="s">
        <v>1044</v>
      </c>
    </row>
    <row r="1837" spans="1:1" x14ac:dyDescent="0.3">
      <c r="A1837" t="s">
        <v>1049</v>
      </c>
    </row>
    <row r="1838" spans="1:1" x14ac:dyDescent="0.3">
      <c r="A1838" t="s">
        <v>1032</v>
      </c>
    </row>
    <row r="1839" spans="1:1" x14ac:dyDescent="0.3">
      <c r="A1839" t="s">
        <v>1088</v>
      </c>
    </row>
    <row r="1840" spans="1:1" x14ac:dyDescent="0.3">
      <c r="A1840" t="s">
        <v>1034</v>
      </c>
    </row>
    <row r="1842" spans="1:1" x14ac:dyDescent="0.3">
      <c r="A1842" t="s">
        <v>848</v>
      </c>
    </row>
    <row r="1843" spans="1:1" x14ac:dyDescent="0.3">
      <c r="A1843" t="s">
        <v>1047</v>
      </c>
    </row>
    <row r="1844" spans="1:1" x14ac:dyDescent="0.3">
      <c r="A1844" t="s">
        <v>1048</v>
      </c>
    </row>
    <row r="1845" spans="1:1" x14ac:dyDescent="0.3">
      <c r="A1845" t="s">
        <v>1035</v>
      </c>
    </row>
    <row r="1846" spans="1:1" x14ac:dyDescent="0.3">
      <c r="A1846" t="s">
        <v>1036</v>
      </c>
    </row>
    <row r="1847" spans="1:1" x14ac:dyDescent="0.3">
      <c r="A1847" t="s">
        <v>1089</v>
      </c>
    </row>
    <row r="1849" spans="1:1" x14ac:dyDescent="0.3">
      <c r="A1849" t="s">
        <v>771</v>
      </c>
    </row>
    <row r="1850" spans="1:1" x14ac:dyDescent="0.3">
      <c r="A1850" t="s">
        <v>907</v>
      </c>
    </row>
    <row r="1851" spans="1:1" x14ac:dyDescent="0.3">
      <c r="A1851" t="s">
        <v>907</v>
      </c>
    </row>
    <row r="1852" spans="1:1" x14ac:dyDescent="0.3">
      <c r="A1852" t="s">
        <v>907</v>
      </c>
    </row>
    <row r="1853" spans="1:1" x14ac:dyDescent="0.3">
      <c r="A1853" t="s">
        <v>907</v>
      </c>
    </row>
    <row r="1854" spans="1:1" x14ac:dyDescent="0.3">
      <c r="A1854" t="s">
        <v>907</v>
      </c>
    </row>
    <row r="1856" spans="1:1" x14ac:dyDescent="0.3">
      <c r="A1856" t="s">
        <v>486</v>
      </c>
    </row>
    <row r="1857" spans="1:1" x14ac:dyDescent="0.3">
      <c r="A1857" t="s">
        <v>757</v>
      </c>
    </row>
    <row r="1858" spans="1:1" x14ac:dyDescent="0.3">
      <c r="A1858" t="s">
        <v>791</v>
      </c>
    </row>
    <row r="1859" spans="1:1" x14ac:dyDescent="0.3">
      <c r="A1859" t="s">
        <v>792</v>
      </c>
    </row>
    <row r="1860" spans="1:1" x14ac:dyDescent="0.3">
      <c r="A1860" t="s">
        <v>760</v>
      </c>
    </row>
    <row r="1861" spans="1:1" x14ac:dyDescent="0.3">
      <c r="A1861" t="s">
        <v>790</v>
      </c>
    </row>
    <row r="1862" spans="1:1" x14ac:dyDescent="0.3">
      <c r="A1862">
        <f>-3.16 -3.157 -3.154 -3.151 -3.148 -3.145 -3.142 -3.139 -3.136 -3.133 -3.13</f>
        <v>-34.594999999999999</v>
      </c>
    </row>
    <row r="1863" spans="1:1" x14ac:dyDescent="0.3">
      <c r="A1863" t="s">
        <v>846</v>
      </c>
    </row>
    <row r="1864" spans="1:1" x14ac:dyDescent="0.3">
      <c r="A1864">
        <f>-0.61  -0.613  -0.615  -0.616  -0.617  -0.618  -0.618  -0.618  -0.618  -0.619  -0.619</f>
        <v>-6.7809999999999997</v>
      </c>
    </row>
    <row r="1865" spans="1:1" x14ac:dyDescent="0.3">
      <c r="A1865">
        <f>-1.61  -1.609  -1.61  -1.61  -1.609  -1.609  -1.61  -1.611  -1.611  -1.612  -1.612</f>
        <v>-17.713000000000001</v>
      </c>
    </row>
    <row r="1866" spans="1:1" x14ac:dyDescent="0.3">
      <c r="A1866">
        <f>-2.603  -2.603  -2.604  -2.605  -2.604  -2.604  -2.605  -2.605  -2.605  -2.604  -2.604</f>
        <v>-28.646000000000001</v>
      </c>
    </row>
    <row r="1867" spans="1:1" x14ac:dyDescent="0.3">
      <c r="A1867">
        <f>-3.124  -3.125  -3.124  -3.124  -3.124  -3.123  -3.121  -3.118  -3.115  -3.112  -3.108</f>
        <v>-34.317999999999998</v>
      </c>
    </row>
    <row r="1868" spans="1:1" x14ac:dyDescent="0.3">
      <c r="A1868">
        <f>-3.16  -3.157  -3.154  -3.151  -3.148  -3.145  -3.142  -3.139  -3.136  -3.133  -3.13</f>
        <v>-34.594999999999999</v>
      </c>
    </row>
    <row r="1870" spans="1:1" x14ac:dyDescent="0.3">
      <c r="A1870" t="s">
        <v>847</v>
      </c>
    </row>
    <row r="1871" spans="1:1" x14ac:dyDescent="0.3">
      <c r="A1871" t="s">
        <v>1044</v>
      </c>
    </row>
    <row r="1872" spans="1:1" x14ac:dyDescent="0.3">
      <c r="A1872" t="s">
        <v>1050</v>
      </c>
    </row>
    <row r="1873" spans="1:1" x14ac:dyDescent="0.3">
      <c r="A1873" t="s">
        <v>1063</v>
      </c>
    </row>
    <row r="1874" spans="1:1" x14ac:dyDescent="0.3">
      <c r="A1874" t="s">
        <v>1039</v>
      </c>
    </row>
    <row r="1875" spans="1:1" x14ac:dyDescent="0.3">
      <c r="A1875" t="s">
        <v>1090</v>
      </c>
    </row>
    <row r="1877" spans="1:1" x14ac:dyDescent="0.3">
      <c r="A1877" t="s">
        <v>848</v>
      </c>
    </row>
    <row r="1878" spans="1:1" x14ac:dyDescent="0.3">
      <c r="A1878" t="s">
        <v>1047</v>
      </c>
    </row>
    <row r="1879" spans="1:1" x14ac:dyDescent="0.3">
      <c r="A1879" t="s">
        <v>1048</v>
      </c>
    </row>
    <row r="1880" spans="1:1" x14ac:dyDescent="0.3">
      <c r="A1880" t="s">
        <v>1035</v>
      </c>
    </row>
    <row r="1881" spans="1:1" x14ac:dyDescent="0.3">
      <c r="A1881" t="s">
        <v>1041</v>
      </c>
    </row>
    <row r="1882" spans="1:1" x14ac:dyDescent="0.3">
      <c r="A1882" t="s">
        <v>1042</v>
      </c>
    </row>
    <row r="1884" spans="1:1" x14ac:dyDescent="0.3">
      <c r="A1884" t="s">
        <v>771</v>
      </c>
    </row>
    <row r="1885" spans="1:1" x14ac:dyDescent="0.3">
      <c r="A1885" t="s">
        <v>1043</v>
      </c>
    </row>
    <row r="1886" spans="1:1" x14ac:dyDescent="0.3">
      <c r="A1886" t="s">
        <v>1043</v>
      </c>
    </row>
    <row r="1887" spans="1:1" x14ac:dyDescent="0.3">
      <c r="A1887" t="s">
        <v>1043</v>
      </c>
    </row>
    <row r="1888" spans="1:1" x14ac:dyDescent="0.3">
      <c r="A1888" t="s">
        <v>1043</v>
      </c>
    </row>
    <row r="1889" spans="1:1" x14ac:dyDescent="0.3">
      <c r="A1889" t="s">
        <v>1043</v>
      </c>
    </row>
    <row r="1891" spans="1:1" x14ac:dyDescent="0.3">
      <c r="A1891" t="s">
        <v>487</v>
      </c>
    </row>
    <row r="1892" spans="1:1" x14ac:dyDescent="0.3">
      <c r="A1892" t="s">
        <v>757</v>
      </c>
    </row>
    <row r="1893" spans="1:1" x14ac:dyDescent="0.3">
      <c r="A1893" t="s">
        <v>793</v>
      </c>
    </row>
    <row r="1894" spans="1:1" x14ac:dyDescent="0.3">
      <c r="A1894" t="s">
        <v>794</v>
      </c>
    </row>
    <row r="1895" spans="1:1" x14ac:dyDescent="0.3">
      <c r="A1895" t="s">
        <v>760</v>
      </c>
    </row>
    <row r="1896" spans="1:1" x14ac:dyDescent="0.3">
      <c r="A1896">
        <f>-3.24 -0.003</f>
        <v>-3.2430000000000003</v>
      </c>
    </row>
    <row r="1897" spans="1:1" x14ac:dyDescent="0.3">
      <c r="A1897">
        <f>-3.24 -3.243 -3.246 -3.249 -3.252 -3.255 -3.258 -3.261 -3.264 -3.267 -3.27</f>
        <v>-35.805</v>
      </c>
    </row>
    <row r="1898" spans="1:1" x14ac:dyDescent="0.3">
      <c r="A1898" t="s">
        <v>846</v>
      </c>
    </row>
    <row r="1899" spans="1:1" x14ac:dyDescent="0.3">
      <c r="A1899">
        <f>-0.61  -0.612  -0.613  -0.613  -0.611  -0.61  -0.609  -0.607  -0.605  -0.604  -0.602</f>
        <v>-6.6960000000000006</v>
      </c>
    </row>
    <row r="1900" spans="1:1" x14ac:dyDescent="0.3">
      <c r="A1900">
        <f>-1.61  -1.61  -1.61  -1.61  -1.609  -1.61  -1.61  -1.61  -1.611  -1.611  -1.611</f>
        <v>-17.712</v>
      </c>
    </row>
    <row r="1901" spans="1:1" x14ac:dyDescent="0.3">
      <c r="A1901">
        <f>-2.606  -2.606  -2.606  -2.606  -2.607  -2.607  -2.607  -2.607  -2.607  -2.607  -2.607</f>
        <v>-28.672999999999995</v>
      </c>
    </row>
    <row r="1902" spans="1:1" x14ac:dyDescent="0.3">
      <c r="A1902">
        <f>-3.195  -3.195  -3.196  -3.195  -3.192  -3.192  -3.194  -3.196  -3.198  -3.201  -3.204</f>
        <v>-35.158000000000001</v>
      </c>
    </row>
    <row r="1903" spans="1:1" x14ac:dyDescent="0.3">
      <c r="A1903">
        <f>-3.24  -3.243  -3.246  -3.249  -3.252  -3.255  -3.258  -3.261  -3.264  -3.267  -3.27</f>
        <v>-35.805</v>
      </c>
    </row>
    <row r="1905" spans="1:1" x14ac:dyDescent="0.3">
      <c r="A1905" t="s">
        <v>847</v>
      </c>
    </row>
    <row r="1906" spans="1:1" x14ac:dyDescent="0.3">
      <c r="A1906" t="s">
        <v>1091</v>
      </c>
    </row>
    <row r="1907" spans="1:1" x14ac:dyDescent="0.3">
      <c r="A1907" t="s">
        <v>1092</v>
      </c>
    </row>
    <row r="1908" spans="1:1" x14ac:dyDescent="0.3">
      <c r="A1908" t="s">
        <v>763</v>
      </c>
    </row>
    <row r="1909" spans="1:1" x14ac:dyDescent="0.3">
      <c r="A1909" t="s">
        <v>1093</v>
      </c>
    </row>
    <row r="1910" spans="1:1" x14ac:dyDescent="0.3">
      <c r="A1910" t="s">
        <v>1094</v>
      </c>
    </row>
    <row r="1912" spans="1:1" x14ac:dyDescent="0.3">
      <c r="A1912" t="s">
        <v>848</v>
      </c>
    </row>
    <row r="1913" spans="1:1" x14ac:dyDescent="0.3">
      <c r="A1913" t="s">
        <v>1095</v>
      </c>
    </row>
    <row r="1914" spans="1:1" x14ac:dyDescent="0.3">
      <c r="A1914" t="s">
        <v>1048</v>
      </c>
    </row>
    <row r="1915" spans="1:1" x14ac:dyDescent="0.3">
      <c r="A1915" t="s">
        <v>768</v>
      </c>
    </row>
    <row r="1916" spans="1:1" x14ac:dyDescent="0.3">
      <c r="A1916" t="s">
        <v>769</v>
      </c>
    </row>
    <row r="1917" spans="1:1" x14ac:dyDescent="0.3">
      <c r="A1917" t="s">
        <v>770</v>
      </c>
    </row>
    <row r="1919" spans="1:1" x14ac:dyDescent="0.3">
      <c r="A1919" t="s">
        <v>771</v>
      </c>
    </row>
    <row r="1920" spans="1:1" x14ac:dyDescent="0.3">
      <c r="A1920" t="s">
        <v>772</v>
      </c>
    </row>
    <row r="1921" spans="1:1" x14ac:dyDescent="0.3">
      <c r="A1921" t="s">
        <v>772</v>
      </c>
    </row>
    <row r="1922" spans="1:1" x14ac:dyDescent="0.3">
      <c r="A1922" t="s">
        <v>772</v>
      </c>
    </row>
    <row r="1923" spans="1:1" x14ac:dyDescent="0.3">
      <c r="A1923" t="s">
        <v>772</v>
      </c>
    </row>
    <row r="1924" spans="1:1" x14ac:dyDescent="0.3">
      <c r="A1924" t="s">
        <v>772</v>
      </c>
    </row>
    <row r="1926" spans="1:1" x14ac:dyDescent="0.3">
      <c r="A1926" t="s">
        <v>488</v>
      </c>
    </row>
    <row r="1927" spans="1:1" x14ac:dyDescent="0.3">
      <c r="A1927" t="s">
        <v>757</v>
      </c>
    </row>
    <row r="1928" spans="1:1" x14ac:dyDescent="0.3">
      <c r="A1928" t="s">
        <v>793</v>
      </c>
    </row>
    <row r="1929" spans="1:1" x14ac:dyDescent="0.3">
      <c r="A1929" t="s">
        <v>794</v>
      </c>
    </row>
    <row r="1930" spans="1:1" x14ac:dyDescent="0.3">
      <c r="A1930" t="s">
        <v>760</v>
      </c>
    </row>
    <row r="1931" spans="1:1" x14ac:dyDescent="0.3">
      <c r="A1931" t="s">
        <v>773</v>
      </c>
    </row>
    <row r="1932" spans="1:1" x14ac:dyDescent="0.3">
      <c r="A1932">
        <f>-3.24 -3.24 -3.24 -3.24 -3.24 -3.24 -3.24 -3.24 -3.24 -3.24 -3.24</f>
        <v>-35.640000000000015</v>
      </c>
    </row>
    <row r="1933" spans="1:1" x14ac:dyDescent="0.3">
      <c r="A1933" t="s">
        <v>846</v>
      </c>
    </row>
    <row r="1934" spans="1:1" x14ac:dyDescent="0.3">
      <c r="A1934">
        <f>-0.61  -0.612  -0.613  -0.613  -0.611  -0.61  -0.609  -0.607  -0.605  -0.604  -0.602</f>
        <v>-6.6960000000000006</v>
      </c>
    </row>
    <row r="1935" spans="1:1" x14ac:dyDescent="0.3">
      <c r="A1935">
        <f>-1.61  -1.609  -1.61  -1.61  -1.609  -1.61  -1.61  -1.61  -1.611  -1.611  -1.611</f>
        <v>-17.711000000000002</v>
      </c>
    </row>
    <row r="1936" spans="1:1" x14ac:dyDescent="0.3">
      <c r="A1936">
        <f>-2.606  -2.606  -2.606  -2.607  -2.607  -2.607  -2.607  -2.607  -2.607  -2.607  -2.607</f>
        <v>-28.673999999999996</v>
      </c>
    </row>
    <row r="1937" spans="1:1" x14ac:dyDescent="0.3">
      <c r="A1937">
        <f>-3.195  -3.196  -3.195  -3.194  -3.193  -3.193  -3.193  -3.193  -3.193  -3.192  -3.192</f>
        <v>-35.129000000000005</v>
      </c>
    </row>
    <row r="1938" spans="1:1" x14ac:dyDescent="0.3">
      <c r="A1938">
        <f>-3.24  -3.24  -3.24  -3.24  -3.24  -3.24  -3.24  -3.24  -3.24  -3.24  -3.24</f>
        <v>-35.640000000000015</v>
      </c>
    </row>
    <row r="1940" spans="1:1" x14ac:dyDescent="0.3">
      <c r="A1940" t="s">
        <v>847</v>
      </c>
    </row>
    <row r="1941" spans="1:1" x14ac:dyDescent="0.3">
      <c r="A1941" t="s">
        <v>1091</v>
      </c>
    </row>
    <row r="1942" spans="1:1" x14ac:dyDescent="0.3">
      <c r="A1942" t="s">
        <v>1096</v>
      </c>
    </row>
    <row r="1943" spans="1:1" x14ac:dyDescent="0.3">
      <c r="A1943" t="s">
        <v>1097</v>
      </c>
    </row>
    <row r="1944" spans="1:1" x14ac:dyDescent="0.3">
      <c r="A1944" t="s">
        <v>1098</v>
      </c>
    </row>
    <row r="1945" spans="1:1" x14ac:dyDescent="0.3">
      <c r="A1945" t="s">
        <v>903</v>
      </c>
    </row>
    <row r="1947" spans="1:1" x14ac:dyDescent="0.3">
      <c r="A1947" t="s">
        <v>848</v>
      </c>
    </row>
    <row r="1948" spans="1:1" x14ac:dyDescent="0.3">
      <c r="A1948" t="s">
        <v>1095</v>
      </c>
    </row>
    <row r="1949" spans="1:1" x14ac:dyDescent="0.3">
      <c r="A1949" t="s">
        <v>1048</v>
      </c>
    </row>
    <row r="1950" spans="1:1" x14ac:dyDescent="0.3">
      <c r="A1950" t="s">
        <v>904</v>
      </c>
    </row>
    <row r="1951" spans="1:1" x14ac:dyDescent="0.3">
      <c r="A1951" t="s">
        <v>905</v>
      </c>
    </row>
    <row r="1952" spans="1:1" x14ac:dyDescent="0.3">
      <c r="A1952" t="s">
        <v>906</v>
      </c>
    </row>
    <row r="1954" spans="1:1" x14ac:dyDescent="0.3">
      <c r="A1954" t="s">
        <v>771</v>
      </c>
    </row>
    <row r="1955" spans="1:1" x14ac:dyDescent="0.3">
      <c r="A1955" t="s">
        <v>907</v>
      </c>
    </row>
    <row r="1956" spans="1:1" x14ac:dyDescent="0.3">
      <c r="A1956" t="s">
        <v>907</v>
      </c>
    </row>
    <row r="1957" spans="1:1" x14ac:dyDescent="0.3">
      <c r="A1957" t="s">
        <v>907</v>
      </c>
    </row>
    <row r="1958" spans="1:1" x14ac:dyDescent="0.3">
      <c r="A1958" t="s">
        <v>907</v>
      </c>
    </row>
    <row r="1959" spans="1:1" x14ac:dyDescent="0.3">
      <c r="A1959" t="s">
        <v>907</v>
      </c>
    </row>
    <row r="1961" spans="1:1" x14ac:dyDescent="0.3">
      <c r="A1961" t="s">
        <v>489</v>
      </c>
    </row>
    <row r="1962" spans="1:1" x14ac:dyDescent="0.3">
      <c r="A1962" t="s">
        <v>757</v>
      </c>
    </row>
    <row r="1963" spans="1:1" x14ac:dyDescent="0.3">
      <c r="A1963" t="s">
        <v>793</v>
      </c>
    </row>
    <row r="1964" spans="1:1" x14ac:dyDescent="0.3">
      <c r="A1964" t="s">
        <v>794</v>
      </c>
    </row>
    <row r="1965" spans="1:1" x14ac:dyDescent="0.3">
      <c r="A1965" t="s">
        <v>760</v>
      </c>
    </row>
    <row r="1966" spans="1:1" x14ac:dyDescent="0.3">
      <c r="A1966" t="s">
        <v>774</v>
      </c>
    </row>
    <row r="1967" spans="1:1" x14ac:dyDescent="0.3">
      <c r="A1967">
        <f>-3.24 -3.237 -3.234 -3.231 -3.228 -3.225 -3.222 -3.219 -3.216 -3.213 -3.21</f>
        <v>-35.475000000000009</v>
      </c>
    </row>
    <row r="1968" spans="1:1" x14ac:dyDescent="0.3">
      <c r="A1968" t="s">
        <v>846</v>
      </c>
    </row>
    <row r="1969" spans="1:1" x14ac:dyDescent="0.3">
      <c r="A1969">
        <f>-0.61  -0.612  -0.613  -0.612  -0.612  -0.61  -0.609  -0.607  -0.605  -0.604  -0.602</f>
        <v>-6.6960000000000006</v>
      </c>
    </row>
    <row r="1970" spans="1:1" x14ac:dyDescent="0.3">
      <c r="A1970">
        <f>-1.61  -1.609  -1.61  -1.61  -1.609  -1.61  -1.61  -1.61  -1.611  -1.611  -1.611</f>
        <v>-17.711000000000002</v>
      </c>
    </row>
    <row r="1971" spans="1:1" x14ac:dyDescent="0.3">
      <c r="A1971">
        <f>-2.606  -2.606  -2.606  -2.607  -2.607  -2.607  -2.607  -2.607  -2.607  -2.607  -2.607</f>
        <v>-28.673999999999996</v>
      </c>
    </row>
    <row r="1972" spans="1:1" x14ac:dyDescent="0.3">
      <c r="A1972">
        <f>-3.195  -3.196  -3.195  -3.194  -3.194  -3.194  -3.192  -3.189  -3.186  -3.183  -3.18</f>
        <v>-35.097999999999999</v>
      </c>
    </row>
    <row r="1973" spans="1:1" x14ac:dyDescent="0.3">
      <c r="A1973">
        <f>-3.24  -3.237  -3.234  -3.231  -3.228  -3.225  -3.222  -3.219  -3.216  -3.213  -3.21</f>
        <v>-35.475000000000009</v>
      </c>
    </row>
    <row r="1975" spans="1:1" x14ac:dyDescent="0.3">
      <c r="A1975" t="s">
        <v>847</v>
      </c>
    </row>
    <row r="1976" spans="1:1" x14ac:dyDescent="0.3">
      <c r="A1976" t="s">
        <v>1091</v>
      </c>
    </row>
    <row r="1977" spans="1:1" x14ac:dyDescent="0.3">
      <c r="A1977" t="s">
        <v>1099</v>
      </c>
    </row>
    <row r="1978" spans="1:1" x14ac:dyDescent="0.3">
      <c r="A1978" t="s">
        <v>1100</v>
      </c>
    </row>
    <row r="1979" spans="1:1" x14ac:dyDescent="0.3">
      <c r="A1979" t="s">
        <v>1051</v>
      </c>
    </row>
    <row r="1980" spans="1:1" x14ac:dyDescent="0.3">
      <c r="A1980" t="s">
        <v>911</v>
      </c>
    </row>
    <row r="1982" spans="1:1" x14ac:dyDescent="0.3">
      <c r="A1982" t="s">
        <v>848</v>
      </c>
    </row>
    <row r="1983" spans="1:1" x14ac:dyDescent="0.3">
      <c r="A1983" t="s">
        <v>1095</v>
      </c>
    </row>
    <row r="1984" spans="1:1" x14ac:dyDescent="0.3">
      <c r="A1984" t="s">
        <v>1048</v>
      </c>
    </row>
    <row r="1985" spans="1:1" x14ac:dyDescent="0.3">
      <c r="A1985" t="s">
        <v>904</v>
      </c>
    </row>
    <row r="1986" spans="1:1" x14ac:dyDescent="0.3">
      <c r="A1986" t="s">
        <v>912</v>
      </c>
    </row>
    <row r="1987" spans="1:1" x14ac:dyDescent="0.3">
      <c r="A1987" t="s">
        <v>913</v>
      </c>
    </row>
    <row r="1989" spans="1:1" x14ac:dyDescent="0.3">
      <c r="A1989" t="s">
        <v>771</v>
      </c>
    </row>
    <row r="1990" spans="1:1" x14ac:dyDescent="0.3">
      <c r="A1990" t="s">
        <v>914</v>
      </c>
    </row>
    <row r="1991" spans="1:1" x14ac:dyDescent="0.3">
      <c r="A1991" t="s">
        <v>914</v>
      </c>
    </row>
    <row r="1992" spans="1:1" x14ac:dyDescent="0.3">
      <c r="A1992" t="s">
        <v>914</v>
      </c>
    </row>
    <row r="1993" spans="1:1" x14ac:dyDescent="0.3">
      <c r="A1993" t="s">
        <v>914</v>
      </c>
    </row>
    <row r="1994" spans="1:1" x14ac:dyDescent="0.3">
      <c r="A1994" t="s">
        <v>914</v>
      </c>
    </row>
    <row r="1996" spans="1:1" x14ac:dyDescent="0.3">
      <c r="A1996" t="s">
        <v>490</v>
      </c>
    </row>
    <row r="1997" spans="1:1" x14ac:dyDescent="0.3">
      <c r="A1997" t="s">
        <v>757</v>
      </c>
    </row>
    <row r="1998" spans="1:1" x14ac:dyDescent="0.3">
      <c r="A1998" t="s">
        <v>793</v>
      </c>
    </row>
    <row r="1999" spans="1:1" x14ac:dyDescent="0.3">
      <c r="A1999" t="s">
        <v>794</v>
      </c>
    </row>
    <row r="2000" spans="1:1" x14ac:dyDescent="0.3">
      <c r="A2000" t="s">
        <v>760</v>
      </c>
    </row>
    <row r="2001" spans="1:1" x14ac:dyDescent="0.3">
      <c r="A2001">
        <f>-3.23 -0.003</f>
        <v>-3.2330000000000001</v>
      </c>
    </row>
    <row r="2002" spans="1:1" x14ac:dyDescent="0.3">
      <c r="A2002">
        <f>-3.23 -3.233 -3.236 -3.239 -3.242 -3.245 -3.248 -3.251 -3.254 -3.257 -3.26</f>
        <v>-35.695</v>
      </c>
    </row>
    <row r="2003" spans="1:1" x14ac:dyDescent="0.3">
      <c r="A2003" t="s">
        <v>846</v>
      </c>
    </row>
    <row r="2004" spans="1:1" x14ac:dyDescent="0.3">
      <c r="A2004">
        <f>-0.61  -0.612  -0.613  -0.613  -0.611  -0.61  -0.609  -0.607  -0.605  -0.604  -0.602</f>
        <v>-6.6960000000000006</v>
      </c>
    </row>
    <row r="2005" spans="1:1" x14ac:dyDescent="0.3">
      <c r="A2005">
        <f>-1.61  -1.61  -1.61  -1.61  -1.609  -1.61  -1.61  -1.61  -1.611  -1.611  -1.611</f>
        <v>-17.712</v>
      </c>
    </row>
    <row r="2006" spans="1:1" x14ac:dyDescent="0.3">
      <c r="A2006">
        <f>-2.606  -2.605  -2.606  -2.606  -2.606  -2.607  -2.607  -2.607  -2.607  -2.607  -2.607</f>
        <v>-28.670999999999996</v>
      </c>
    </row>
    <row r="2007" spans="1:1" x14ac:dyDescent="0.3">
      <c r="A2007">
        <f>-3.186  -3.186  -3.187  -3.186  -3.184  -3.184  -3.185  -3.187  -3.19  -3.192  -3.195</f>
        <v>-35.061999999999998</v>
      </c>
    </row>
    <row r="2008" spans="1:1" x14ac:dyDescent="0.3">
      <c r="A2008">
        <f>-3.23  -3.233  -3.236  -3.239  -3.242  -3.245  -3.248  -3.251  -3.254  -3.257  -3.26</f>
        <v>-35.695</v>
      </c>
    </row>
    <row r="2010" spans="1:1" x14ac:dyDescent="0.3">
      <c r="A2010" t="s">
        <v>847</v>
      </c>
    </row>
    <row r="2011" spans="1:1" x14ac:dyDescent="0.3">
      <c r="A2011" t="s">
        <v>1091</v>
      </c>
    </row>
    <row r="2012" spans="1:1" x14ac:dyDescent="0.3">
      <c r="A2012" t="s">
        <v>1092</v>
      </c>
    </row>
    <row r="2013" spans="1:1" x14ac:dyDescent="0.3">
      <c r="A2013" t="s">
        <v>915</v>
      </c>
    </row>
    <row r="2014" spans="1:1" x14ac:dyDescent="0.3">
      <c r="A2014" t="s">
        <v>916</v>
      </c>
    </row>
    <row r="2015" spans="1:1" x14ac:dyDescent="0.3">
      <c r="A2015" t="s">
        <v>1101</v>
      </c>
    </row>
    <row r="2017" spans="1:1" x14ac:dyDescent="0.3">
      <c r="A2017" t="s">
        <v>848</v>
      </c>
    </row>
    <row r="2018" spans="1:1" x14ac:dyDescent="0.3">
      <c r="A2018" t="s">
        <v>1095</v>
      </c>
    </row>
    <row r="2019" spans="1:1" x14ac:dyDescent="0.3">
      <c r="A2019" t="s">
        <v>1048</v>
      </c>
    </row>
    <row r="2020" spans="1:1" x14ac:dyDescent="0.3">
      <c r="A2020" t="s">
        <v>768</v>
      </c>
    </row>
    <row r="2021" spans="1:1" x14ac:dyDescent="0.3">
      <c r="A2021" t="s">
        <v>918</v>
      </c>
    </row>
    <row r="2022" spans="1:1" x14ac:dyDescent="0.3">
      <c r="A2022" t="s">
        <v>919</v>
      </c>
    </row>
    <row r="2024" spans="1:1" x14ac:dyDescent="0.3">
      <c r="A2024" t="s">
        <v>771</v>
      </c>
    </row>
    <row r="2025" spans="1:1" x14ac:dyDescent="0.3">
      <c r="A2025" t="s">
        <v>920</v>
      </c>
    </row>
    <row r="2026" spans="1:1" x14ac:dyDescent="0.3">
      <c r="A2026" t="s">
        <v>920</v>
      </c>
    </row>
    <row r="2027" spans="1:1" x14ac:dyDescent="0.3">
      <c r="A2027" t="s">
        <v>920</v>
      </c>
    </row>
    <row r="2028" spans="1:1" x14ac:dyDescent="0.3">
      <c r="A2028" t="s">
        <v>920</v>
      </c>
    </row>
    <row r="2029" spans="1:1" x14ac:dyDescent="0.3">
      <c r="A2029" t="s">
        <v>920</v>
      </c>
    </row>
    <row r="2031" spans="1:1" x14ac:dyDescent="0.3">
      <c r="A2031" t="s">
        <v>491</v>
      </c>
    </row>
    <row r="2032" spans="1:1" x14ac:dyDescent="0.3">
      <c r="A2032" t="s">
        <v>757</v>
      </c>
    </row>
    <row r="2033" spans="1:1" x14ac:dyDescent="0.3">
      <c r="A2033" t="s">
        <v>793</v>
      </c>
    </row>
    <row r="2034" spans="1:1" x14ac:dyDescent="0.3">
      <c r="A2034" t="s">
        <v>794</v>
      </c>
    </row>
    <row r="2035" spans="1:1" x14ac:dyDescent="0.3">
      <c r="A2035" t="s">
        <v>760</v>
      </c>
    </row>
    <row r="2036" spans="1:1" x14ac:dyDescent="0.3">
      <c r="A2036" t="s">
        <v>775</v>
      </c>
    </row>
    <row r="2037" spans="1:1" x14ac:dyDescent="0.3">
      <c r="A2037">
        <f>-3.23 -3.23 -3.23 -3.23 -3.23 -3.23 -3.23 -3.23 -3.23 -3.23 -3.23</f>
        <v>-35.529999999999994</v>
      </c>
    </row>
    <row r="2038" spans="1:1" x14ac:dyDescent="0.3">
      <c r="A2038" t="s">
        <v>846</v>
      </c>
    </row>
    <row r="2039" spans="1:1" x14ac:dyDescent="0.3">
      <c r="A2039">
        <f>-0.61  -0.612  -0.613  -0.613  -0.611  -0.61  -0.609  -0.607  -0.605  -0.604  -0.602</f>
        <v>-6.6960000000000006</v>
      </c>
    </row>
    <row r="2040" spans="1:1" x14ac:dyDescent="0.3">
      <c r="A2040">
        <f>-1.61  -1.609  -1.61  -1.61  -1.609  -1.61  -1.61  -1.61  -1.611  -1.611  -1.611</f>
        <v>-17.711000000000002</v>
      </c>
    </row>
    <row r="2041" spans="1:1" x14ac:dyDescent="0.3">
      <c r="A2041">
        <f>-2.606  -2.605  -2.606  -2.606  -2.607  -2.607  -2.607  -2.607  -2.607  -2.607  -2.607</f>
        <v>-28.671999999999997</v>
      </c>
    </row>
    <row r="2042" spans="1:1" x14ac:dyDescent="0.3">
      <c r="A2042">
        <f>-3.186  -3.187  -3.186  -3.186  -3.185  -3.185  -3.184  -3.184  -3.184  -3.184  -3.184</f>
        <v>-35.035000000000004</v>
      </c>
    </row>
    <row r="2043" spans="1:1" x14ac:dyDescent="0.3">
      <c r="A2043">
        <f>-3.23  -3.23  -3.23  -3.23  -3.23  -3.23  -3.23  -3.23  -3.23  -3.23  -3.23</f>
        <v>-35.529999999999994</v>
      </c>
    </row>
    <row r="2045" spans="1:1" x14ac:dyDescent="0.3">
      <c r="A2045" t="s">
        <v>847</v>
      </c>
    </row>
    <row r="2046" spans="1:1" x14ac:dyDescent="0.3">
      <c r="A2046" t="s">
        <v>1091</v>
      </c>
    </row>
    <row r="2047" spans="1:1" x14ac:dyDescent="0.3">
      <c r="A2047" t="s">
        <v>1102</v>
      </c>
    </row>
    <row r="2048" spans="1:1" x14ac:dyDescent="0.3">
      <c r="A2048" t="s">
        <v>1103</v>
      </c>
    </row>
    <row r="2049" spans="1:1" x14ac:dyDescent="0.3">
      <c r="A2049" t="s">
        <v>1104</v>
      </c>
    </row>
    <row r="2050" spans="1:1" x14ac:dyDescent="0.3">
      <c r="A2050" t="s">
        <v>1105</v>
      </c>
    </row>
    <row r="2052" spans="1:1" x14ac:dyDescent="0.3">
      <c r="A2052" t="s">
        <v>848</v>
      </c>
    </row>
    <row r="2053" spans="1:1" x14ac:dyDescent="0.3">
      <c r="A2053" t="s">
        <v>1095</v>
      </c>
    </row>
    <row r="2054" spans="1:1" x14ac:dyDescent="0.3">
      <c r="A2054" t="s">
        <v>1048</v>
      </c>
    </row>
    <row r="2055" spans="1:1" x14ac:dyDescent="0.3">
      <c r="A2055" t="s">
        <v>904</v>
      </c>
    </row>
    <row r="2056" spans="1:1" x14ac:dyDescent="0.3">
      <c r="A2056" t="s">
        <v>923</v>
      </c>
    </row>
    <row r="2057" spans="1:1" x14ac:dyDescent="0.3">
      <c r="A2057" t="s">
        <v>924</v>
      </c>
    </row>
    <row r="2059" spans="1:1" x14ac:dyDescent="0.3">
      <c r="A2059" t="s">
        <v>771</v>
      </c>
    </row>
    <row r="2060" spans="1:1" x14ac:dyDescent="0.3">
      <c r="A2060" t="s">
        <v>907</v>
      </c>
    </row>
    <row r="2061" spans="1:1" x14ac:dyDescent="0.3">
      <c r="A2061" t="s">
        <v>907</v>
      </c>
    </row>
    <row r="2062" spans="1:1" x14ac:dyDescent="0.3">
      <c r="A2062" t="s">
        <v>907</v>
      </c>
    </row>
    <row r="2063" spans="1:1" x14ac:dyDescent="0.3">
      <c r="A2063" t="s">
        <v>907</v>
      </c>
    </row>
    <row r="2064" spans="1:1" x14ac:dyDescent="0.3">
      <c r="A2064" t="s">
        <v>907</v>
      </c>
    </row>
    <row r="2066" spans="1:1" x14ac:dyDescent="0.3">
      <c r="A2066" t="s">
        <v>492</v>
      </c>
    </row>
    <row r="2067" spans="1:1" x14ac:dyDescent="0.3">
      <c r="A2067" t="s">
        <v>757</v>
      </c>
    </row>
    <row r="2068" spans="1:1" x14ac:dyDescent="0.3">
      <c r="A2068" t="s">
        <v>793</v>
      </c>
    </row>
    <row r="2069" spans="1:1" x14ac:dyDescent="0.3">
      <c r="A2069" t="s">
        <v>794</v>
      </c>
    </row>
    <row r="2070" spans="1:1" x14ac:dyDescent="0.3">
      <c r="A2070" t="s">
        <v>760</v>
      </c>
    </row>
    <row r="2071" spans="1:1" x14ac:dyDescent="0.3">
      <c r="A2071" t="s">
        <v>776</v>
      </c>
    </row>
    <row r="2072" spans="1:1" x14ac:dyDescent="0.3">
      <c r="A2072">
        <f>-3.23 -3.227 -3.224 -3.221 -3.218 -3.215 -3.212 -3.209 -3.206 -3.203 -3.2</f>
        <v>-35.365000000000002</v>
      </c>
    </row>
    <row r="2073" spans="1:1" x14ac:dyDescent="0.3">
      <c r="A2073" t="s">
        <v>846</v>
      </c>
    </row>
    <row r="2074" spans="1:1" x14ac:dyDescent="0.3">
      <c r="A2074">
        <f>-0.61  -0.612  -0.613  -0.612  -0.612  -0.61  -0.609  -0.607  -0.605  -0.604  -0.602</f>
        <v>-6.6960000000000006</v>
      </c>
    </row>
    <row r="2075" spans="1:1" x14ac:dyDescent="0.3">
      <c r="A2075">
        <f>-1.61  -1.609  -1.61  -1.61  -1.609  -1.61  -1.61  -1.61  -1.611  -1.611  -1.611</f>
        <v>-17.711000000000002</v>
      </c>
    </row>
    <row r="2076" spans="1:1" x14ac:dyDescent="0.3">
      <c r="A2076">
        <f>-2.606  -2.605  -2.606  -2.607  -2.607  -2.606  -2.607  -2.607  -2.607  -2.607  -2.607</f>
        <v>-28.671999999999997</v>
      </c>
    </row>
    <row r="2077" spans="1:1" x14ac:dyDescent="0.3">
      <c r="A2077">
        <f>-3.186  -3.187  -3.186  -3.185  -3.186  -3.185  -3.183  -3.181  -3.178  -3.174  -3.171</f>
        <v>-35.002000000000002</v>
      </c>
    </row>
    <row r="2078" spans="1:1" x14ac:dyDescent="0.3">
      <c r="A2078">
        <f>-3.23  -3.227  -3.224  -3.221  -3.218  -3.215  -3.212  -3.209  -3.206  -3.203  -3.2</f>
        <v>-35.365000000000002</v>
      </c>
    </row>
    <row r="2080" spans="1:1" x14ac:dyDescent="0.3">
      <c r="A2080" t="s">
        <v>847</v>
      </c>
    </row>
    <row r="2081" spans="1:1" x14ac:dyDescent="0.3">
      <c r="A2081" t="s">
        <v>1091</v>
      </c>
    </row>
    <row r="2082" spans="1:1" x14ac:dyDescent="0.3">
      <c r="A2082" t="s">
        <v>1106</v>
      </c>
    </row>
    <row r="2083" spans="1:1" x14ac:dyDescent="0.3">
      <c r="A2083" t="s">
        <v>1107</v>
      </c>
    </row>
    <row r="2084" spans="1:1" x14ac:dyDescent="0.3">
      <c r="A2084" t="s">
        <v>1108</v>
      </c>
    </row>
    <row r="2085" spans="1:1" x14ac:dyDescent="0.3">
      <c r="A2085" t="s">
        <v>1109</v>
      </c>
    </row>
    <row r="2087" spans="1:1" x14ac:dyDescent="0.3">
      <c r="A2087" t="s">
        <v>848</v>
      </c>
    </row>
    <row r="2088" spans="1:1" x14ac:dyDescent="0.3">
      <c r="A2088" t="s">
        <v>1095</v>
      </c>
    </row>
    <row r="2089" spans="1:1" x14ac:dyDescent="0.3">
      <c r="A2089" t="s">
        <v>1048</v>
      </c>
    </row>
    <row r="2090" spans="1:1" x14ac:dyDescent="0.3">
      <c r="A2090" t="s">
        <v>904</v>
      </c>
    </row>
    <row r="2091" spans="1:1" x14ac:dyDescent="0.3">
      <c r="A2091" t="s">
        <v>929</v>
      </c>
    </row>
    <row r="2092" spans="1:1" x14ac:dyDescent="0.3">
      <c r="A2092" t="s">
        <v>930</v>
      </c>
    </row>
    <row r="2094" spans="1:1" x14ac:dyDescent="0.3">
      <c r="A2094" t="s">
        <v>771</v>
      </c>
    </row>
    <row r="2095" spans="1:1" x14ac:dyDescent="0.3">
      <c r="A2095" t="s">
        <v>914</v>
      </c>
    </row>
    <row r="2096" spans="1:1" x14ac:dyDescent="0.3">
      <c r="A2096" t="s">
        <v>914</v>
      </c>
    </row>
    <row r="2097" spans="1:1" x14ac:dyDescent="0.3">
      <c r="A2097" t="s">
        <v>914</v>
      </c>
    </row>
    <row r="2098" spans="1:1" x14ac:dyDescent="0.3">
      <c r="A2098" t="s">
        <v>914</v>
      </c>
    </row>
    <row r="2099" spans="1:1" x14ac:dyDescent="0.3">
      <c r="A2099" t="s">
        <v>914</v>
      </c>
    </row>
    <row r="2101" spans="1:1" x14ac:dyDescent="0.3">
      <c r="A2101" t="s">
        <v>493</v>
      </c>
    </row>
    <row r="2102" spans="1:1" x14ac:dyDescent="0.3">
      <c r="A2102" t="s">
        <v>757</v>
      </c>
    </row>
    <row r="2103" spans="1:1" x14ac:dyDescent="0.3">
      <c r="A2103" t="s">
        <v>793</v>
      </c>
    </row>
    <row r="2104" spans="1:1" x14ac:dyDescent="0.3">
      <c r="A2104" t="s">
        <v>794</v>
      </c>
    </row>
    <row r="2105" spans="1:1" x14ac:dyDescent="0.3">
      <c r="A2105" t="s">
        <v>760</v>
      </c>
    </row>
    <row r="2106" spans="1:1" x14ac:dyDescent="0.3">
      <c r="A2106">
        <f>-3.22 -0.003</f>
        <v>-3.2230000000000003</v>
      </c>
    </row>
    <row r="2107" spans="1:1" x14ac:dyDescent="0.3">
      <c r="A2107">
        <f>-3.22 -3.223 -3.226 -3.229 -3.232 -3.235 -3.238 -3.241 -3.244 -3.247 -3.25</f>
        <v>-35.584999999999994</v>
      </c>
    </row>
    <row r="2108" spans="1:1" x14ac:dyDescent="0.3">
      <c r="A2108" t="s">
        <v>846</v>
      </c>
    </row>
    <row r="2109" spans="1:1" x14ac:dyDescent="0.3">
      <c r="A2109">
        <f>-0.61  -0.612  -0.613  -0.613  -0.611  -0.61  -0.609  -0.607  -0.605  -0.604  -0.602</f>
        <v>-6.6960000000000006</v>
      </c>
    </row>
    <row r="2110" spans="1:1" x14ac:dyDescent="0.3">
      <c r="A2110">
        <f>-1.61  -1.61  -1.61  -1.61  -1.609  -1.61  -1.61  -1.61  -1.611  -1.611  -1.611</f>
        <v>-17.712</v>
      </c>
    </row>
    <row r="2111" spans="1:1" x14ac:dyDescent="0.3">
      <c r="A2111">
        <f>-2.605  -2.605  -2.606  -2.606  -2.606  -2.607  -2.606  -2.606  -2.607  -2.607  -2.607</f>
        <v>-28.667999999999999</v>
      </c>
    </row>
    <row r="2112" spans="1:1" x14ac:dyDescent="0.3">
      <c r="A2112">
        <f>-3.178  -3.178  -3.178  -3.177  -3.175  -3.175  -3.176  -3.178  -3.181  -3.184  -3.187</f>
        <v>-34.967000000000006</v>
      </c>
    </row>
    <row r="2113" spans="1:1" x14ac:dyDescent="0.3">
      <c r="A2113">
        <f>-3.22  -3.223  -3.226  -3.229  -3.232  -3.235  -3.238  -3.241  -3.244  -3.247  -3.25</f>
        <v>-35.584999999999994</v>
      </c>
    </row>
    <row r="2115" spans="1:1" x14ac:dyDescent="0.3">
      <c r="A2115" t="s">
        <v>847</v>
      </c>
    </row>
    <row r="2116" spans="1:1" x14ac:dyDescent="0.3">
      <c r="A2116" t="s">
        <v>1091</v>
      </c>
    </row>
    <row r="2117" spans="1:1" x14ac:dyDescent="0.3">
      <c r="A2117" t="s">
        <v>1092</v>
      </c>
    </row>
    <row r="2118" spans="1:1" x14ac:dyDescent="0.3">
      <c r="A2118" t="s">
        <v>1110</v>
      </c>
    </row>
    <row r="2119" spans="1:1" x14ac:dyDescent="0.3">
      <c r="A2119" t="s">
        <v>1111</v>
      </c>
    </row>
    <row r="2120" spans="1:1" x14ac:dyDescent="0.3">
      <c r="A2120" t="s">
        <v>1112</v>
      </c>
    </row>
    <row r="2122" spans="1:1" x14ac:dyDescent="0.3">
      <c r="A2122" t="s">
        <v>848</v>
      </c>
    </row>
    <row r="2123" spans="1:1" x14ac:dyDescent="0.3">
      <c r="A2123" t="s">
        <v>1095</v>
      </c>
    </row>
    <row r="2124" spans="1:1" x14ac:dyDescent="0.3">
      <c r="A2124" t="s">
        <v>1048</v>
      </c>
    </row>
    <row r="2125" spans="1:1" x14ac:dyDescent="0.3">
      <c r="A2125" t="s">
        <v>768</v>
      </c>
    </row>
    <row r="2126" spans="1:1" x14ac:dyDescent="0.3">
      <c r="A2126" t="s">
        <v>934</v>
      </c>
    </row>
    <row r="2127" spans="1:1" x14ac:dyDescent="0.3">
      <c r="A2127" t="s">
        <v>935</v>
      </c>
    </row>
    <row r="2129" spans="1:1" x14ac:dyDescent="0.3">
      <c r="A2129" t="s">
        <v>771</v>
      </c>
    </row>
    <row r="2130" spans="1:1" x14ac:dyDescent="0.3">
      <c r="A2130" t="s">
        <v>920</v>
      </c>
    </row>
    <row r="2131" spans="1:1" x14ac:dyDescent="0.3">
      <c r="A2131" t="s">
        <v>920</v>
      </c>
    </row>
    <row r="2132" spans="1:1" x14ac:dyDescent="0.3">
      <c r="A2132" t="s">
        <v>920</v>
      </c>
    </row>
    <row r="2133" spans="1:1" x14ac:dyDescent="0.3">
      <c r="A2133" t="s">
        <v>920</v>
      </c>
    </row>
    <row r="2134" spans="1:1" x14ac:dyDescent="0.3">
      <c r="A2134" t="s">
        <v>920</v>
      </c>
    </row>
    <row r="2136" spans="1:1" x14ac:dyDescent="0.3">
      <c r="A2136" t="s">
        <v>494</v>
      </c>
    </row>
    <row r="2137" spans="1:1" x14ac:dyDescent="0.3">
      <c r="A2137" t="s">
        <v>757</v>
      </c>
    </row>
    <row r="2138" spans="1:1" x14ac:dyDescent="0.3">
      <c r="A2138" t="s">
        <v>793</v>
      </c>
    </row>
    <row r="2139" spans="1:1" x14ac:dyDescent="0.3">
      <c r="A2139" t="s">
        <v>794</v>
      </c>
    </row>
    <row r="2140" spans="1:1" x14ac:dyDescent="0.3">
      <c r="A2140" t="s">
        <v>760</v>
      </c>
    </row>
    <row r="2141" spans="1:1" x14ac:dyDescent="0.3">
      <c r="A2141" t="s">
        <v>777</v>
      </c>
    </row>
    <row r="2142" spans="1:1" x14ac:dyDescent="0.3">
      <c r="A2142">
        <f>-3.22 -3.22 -3.22 -3.22 -3.22 -3.22 -3.22 -3.22 -3.22 -3.22 -3.22</f>
        <v>-35.419999999999995</v>
      </c>
    </row>
    <row r="2143" spans="1:1" x14ac:dyDescent="0.3">
      <c r="A2143" t="s">
        <v>846</v>
      </c>
    </row>
    <row r="2144" spans="1:1" x14ac:dyDescent="0.3">
      <c r="A2144">
        <f>-0.61  -0.612  -0.613  -0.613  -0.611  -0.61  -0.609  -0.607  -0.605  -0.604  -0.602</f>
        <v>-6.6960000000000006</v>
      </c>
    </row>
    <row r="2145" spans="1:1" x14ac:dyDescent="0.3">
      <c r="A2145">
        <f>-1.61  -1.609  -1.61  -1.61  -1.609  -1.61  -1.61  -1.61  -1.611  -1.611  -1.611</f>
        <v>-17.711000000000002</v>
      </c>
    </row>
    <row r="2146" spans="1:1" x14ac:dyDescent="0.3">
      <c r="A2146">
        <f>-2.605  -2.605  -2.606  -2.606  -2.606  -2.606  -2.606  -2.607  -2.607  -2.606  -2.606</f>
        <v>-28.666000000000004</v>
      </c>
    </row>
    <row r="2147" spans="1:1" x14ac:dyDescent="0.3">
      <c r="A2147">
        <f>-3.178  -3.178  -3.178  -3.177  -3.176  -3.176  -3.175  -3.175  -3.175  -3.175  -3.175</f>
        <v>-34.938000000000002</v>
      </c>
    </row>
    <row r="2148" spans="1:1" x14ac:dyDescent="0.3">
      <c r="A2148">
        <f>-3.22  -3.22  -3.22  -3.22  -3.22  -3.22  -3.22  -3.22  -3.22  -3.22  -3.22</f>
        <v>-35.419999999999995</v>
      </c>
    </row>
    <row r="2150" spans="1:1" x14ac:dyDescent="0.3">
      <c r="A2150" t="s">
        <v>847</v>
      </c>
    </row>
    <row r="2151" spans="1:1" x14ac:dyDescent="0.3">
      <c r="A2151" t="s">
        <v>1091</v>
      </c>
    </row>
    <row r="2152" spans="1:1" x14ac:dyDescent="0.3">
      <c r="A2152" t="s">
        <v>1096</v>
      </c>
    </row>
    <row r="2153" spans="1:1" x14ac:dyDescent="0.3">
      <c r="A2153" t="s">
        <v>1097</v>
      </c>
    </row>
    <row r="2154" spans="1:1" x14ac:dyDescent="0.3">
      <c r="A2154" t="s">
        <v>936</v>
      </c>
    </row>
    <row r="2155" spans="1:1" x14ac:dyDescent="0.3">
      <c r="A2155" t="s">
        <v>1113</v>
      </c>
    </row>
    <row r="2157" spans="1:1" x14ac:dyDescent="0.3">
      <c r="A2157" t="s">
        <v>848</v>
      </c>
    </row>
    <row r="2158" spans="1:1" x14ac:dyDescent="0.3">
      <c r="A2158" t="s">
        <v>1095</v>
      </c>
    </row>
    <row r="2159" spans="1:1" x14ac:dyDescent="0.3">
      <c r="A2159" t="s">
        <v>1048</v>
      </c>
    </row>
    <row r="2160" spans="1:1" x14ac:dyDescent="0.3">
      <c r="A2160" t="s">
        <v>904</v>
      </c>
    </row>
    <row r="2161" spans="1:1" x14ac:dyDescent="0.3">
      <c r="A2161" t="s">
        <v>938</v>
      </c>
    </row>
    <row r="2162" spans="1:1" x14ac:dyDescent="0.3">
      <c r="A2162" t="s">
        <v>939</v>
      </c>
    </row>
    <row r="2164" spans="1:1" x14ac:dyDescent="0.3">
      <c r="A2164" t="s">
        <v>771</v>
      </c>
    </row>
    <row r="2165" spans="1:1" x14ac:dyDescent="0.3">
      <c r="A2165" t="s">
        <v>907</v>
      </c>
    </row>
    <row r="2166" spans="1:1" x14ac:dyDescent="0.3">
      <c r="A2166" t="s">
        <v>907</v>
      </c>
    </row>
    <row r="2167" spans="1:1" x14ac:dyDescent="0.3">
      <c r="A2167" t="s">
        <v>907</v>
      </c>
    </row>
    <row r="2168" spans="1:1" x14ac:dyDescent="0.3">
      <c r="A2168" t="s">
        <v>907</v>
      </c>
    </row>
    <row r="2169" spans="1:1" x14ac:dyDescent="0.3">
      <c r="A2169" t="s">
        <v>907</v>
      </c>
    </row>
    <row r="2171" spans="1:1" x14ac:dyDescent="0.3">
      <c r="A2171" t="s">
        <v>495</v>
      </c>
    </row>
    <row r="2172" spans="1:1" x14ac:dyDescent="0.3">
      <c r="A2172" t="s">
        <v>757</v>
      </c>
    </row>
    <row r="2173" spans="1:1" x14ac:dyDescent="0.3">
      <c r="A2173" t="s">
        <v>793</v>
      </c>
    </row>
    <row r="2174" spans="1:1" x14ac:dyDescent="0.3">
      <c r="A2174" t="s">
        <v>794</v>
      </c>
    </row>
    <row r="2175" spans="1:1" x14ac:dyDescent="0.3">
      <c r="A2175" t="s">
        <v>760</v>
      </c>
    </row>
    <row r="2176" spans="1:1" x14ac:dyDescent="0.3">
      <c r="A2176" t="s">
        <v>778</v>
      </c>
    </row>
    <row r="2177" spans="1:1" x14ac:dyDescent="0.3">
      <c r="A2177">
        <f>-3.22 -3.217 -3.214 -3.211 -3.208 -3.205 -3.202 -3.199 -3.196 -3.193 -3.19</f>
        <v>-35.254999999999995</v>
      </c>
    </row>
    <row r="2178" spans="1:1" x14ac:dyDescent="0.3">
      <c r="A2178" t="s">
        <v>846</v>
      </c>
    </row>
    <row r="2179" spans="1:1" x14ac:dyDescent="0.3">
      <c r="A2179">
        <f>-0.61  -0.612  -0.613  -0.612  -0.612  -0.61  -0.609  -0.607  -0.605  -0.604  -0.602</f>
        <v>-6.6960000000000006</v>
      </c>
    </row>
    <row r="2180" spans="1:1" x14ac:dyDescent="0.3">
      <c r="A2180">
        <f>-1.61  -1.609  -1.61  -1.61  -1.609  -1.61  -1.61  -1.61  -1.611  -1.611  -1.611</f>
        <v>-17.711000000000002</v>
      </c>
    </row>
    <row r="2181" spans="1:1" x14ac:dyDescent="0.3">
      <c r="A2181">
        <f>-2.605  -2.605  -2.605  -2.606  -2.606  -2.606  -2.607  -2.607  -2.607  -2.606  -2.606</f>
        <v>-28.665999999999997</v>
      </c>
    </row>
    <row r="2182" spans="1:1" x14ac:dyDescent="0.3">
      <c r="A2182">
        <f>-3.178  -3.178  -3.177  -3.177  -3.177  -3.176  -3.174  -3.172  -3.169  -3.166  -3.162</f>
        <v>-34.905999999999999</v>
      </c>
    </row>
    <row r="2183" spans="1:1" x14ac:dyDescent="0.3">
      <c r="A2183">
        <f>-3.22  -3.217  -3.214  -3.211  -3.208  -3.205  -3.202  -3.199  -3.196  -3.193  -3.19</f>
        <v>-35.254999999999995</v>
      </c>
    </row>
    <row r="2185" spans="1:1" x14ac:dyDescent="0.3">
      <c r="A2185" t="s">
        <v>847</v>
      </c>
    </row>
    <row r="2186" spans="1:1" x14ac:dyDescent="0.3">
      <c r="A2186" t="s">
        <v>1091</v>
      </c>
    </row>
    <row r="2187" spans="1:1" x14ac:dyDescent="0.3">
      <c r="A2187" t="s">
        <v>1099</v>
      </c>
    </row>
    <row r="2188" spans="1:1" x14ac:dyDescent="0.3">
      <c r="A2188" t="s">
        <v>1114</v>
      </c>
    </row>
    <row r="2189" spans="1:1" x14ac:dyDescent="0.3">
      <c r="A2189" t="s">
        <v>941</v>
      </c>
    </row>
    <row r="2190" spans="1:1" x14ac:dyDescent="0.3">
      <c r="A2190" t="s">
        <v>1115</v>
      </c>
    </row>
    <row r="2192" spans="1:1" x14ac:dyDescent="0.3">
      <c r="A2192" t="s">
        <v>848</v>
      </c>
    </row>
    <row r="2193" spans="1:1" x14ac:dyDescent="0.3">
      <c r="A2193" t="s">
        <v>1095</v>
      </c>
    </row>
    <row r="2194" spans="1:1" x14ac:dyDescent="0.3">
      <c r="A2194" t="s">
        <v>1048</v>
      </c>
    </row>
    <row r="2195" spans="1:1" x14ac:dyDescent="0.3">
      <c r="A2195" t="s">
        <v>904</v>
      </c>
    </row>
    <row r="2196" spans="1:1" x14ac:dyDescent="0.3">
      <c r="A2196" t="s">
        <v>943</v>
      </c>
    </row>
    <row r="2197" spans="1:1" x14ac:dyDescent="0.3">
      <c r="A2197" t="s">
        <v>944</v>
      </c>
    </row>
    <row r="2199" spans="1:1" x14ac:dyDescent="0.3">
      <c r="A2199" t="s">
        <v>771</v>
      </c>
    </row>
    <row r="2200" spans="1:1" x14ac:dyDescent="0.3">
      <c r="A2200" t="s">
        <v>914</v>
      </c>
    </row>
    <row r="2201" spans="1:1" x14ac:dyDescent="0.3">
      <c r="A2201" t="s">
        <v>914</v>
      </c>
    </row>
    <row r="2202" spans="1:1" x14ac:dyDescent="0.3">
      <c r="A2202" t="s">
        <v>914</v>
      </c>
    </row>
    <row r="2203" spans="1:1" x14ac:dyDescent="0.3">
      <c r="A2203" t="s">
        <v>914</v>
      </c>
    </row>
    <row r="2204" spans="1:1" x14ac:dyDescent="0.3">
      <c r="A2204" t="s">
        <v>914</v>
      </c>
    </row>
    <row r="2206" spans="1:1" x14ac:dyDescent="0.3">
      <c r="A2206" t="s">
        <v>496</v>
      </c>
    </row>
    <row r="2207" spans="1:1" x14ac:dyDescent="0.3">
      <c r="A2207" t="s">
        <v>757</v>
      </c>
    </row>
    <row r="2208" spans="1:1" x14ac:dyDescent="0.3">
      <c r="A2208" t="s">
        <v>793</v>
      </c>
    </row>
    <row r="2209" spans="1:1" x14ac:dyDescent="0.3">
      <c r="A2209" t="s">
        <v>794</v>
      </c>
    </row>
    <row r="2210" spans="1:1" x14ac:dyDescent="0.3">
      <c r="A2210" t="s">
        <v>760</v>
      </c>
    </row>
    <row r="2211" spans="1:1" x14ac:dyDescent="0.3">
      <c r="A2211">
        <f>-3.21 -0.003</f>
        <v>-3.2130000000000001</v>
      </c>
    </row>
    <row r="2212" spans="1:1" x14ac:dyDescent="0.3">
      <c r="A2212">
        <f>-3.21 -3.213 -3.216 -3.219 -3.222 -3.225 -3.228 -3.231 -3.234 -3.237 -3.24</f>
        <v>-35.475000000000009</v>
      </c>
    </row>
    <row r="2213" spans="1:1" x14ac:dyDescent="0.3">
      <c r="A2213" t="s">
        <v>846</v>
      </c>
    </row>
    <row r="2214" spans="1:1" x14ac:dyDescent="0.3">
      <c r="A2214">
        <f>-0.61  -0.612  -0.613  -0.613  -0.611  -0.61  -0.609  -0.607  -0.605  -0.604  -0.602</f>
        <v>-6.6960000000000006</v>
      </c>
    </row>
    <row r="2215" spans="1:1" x14ac:dyDescent="0.3">
      <c r="A2215">
        <f>-1.61  -1.61  -1.61  -1.61  -1.609  -1.61  -1.61  -1.61  -1.611  -1.611  -1.611</f>
        <v>-17.712</v>
      </c>
    </row>
    <row r="2216" spans="1:1" x14ac:dyDescent="0.3">
      <c r="A2216">
        <f>-2.605  -2.605  -2.605  -2.605  -2.606  -2.606  -2.606  -2.606  -2.606  -2.606  -2.606</f>
        <v>-28.662000000000006</v>
      </c>
    </row>
    <row r="2217" spans="1:1" x14ac:dyDescent="0.3">
      <c r="A2217">
        <f>-3.169  -3.169  -3.169  -3.168  -3.166  -3.166  -3.167  -3.17  -3.172  -3.175  -3.178</f>
        <v>-34.869</v>
      </c>
    </row>
    <row r="2218" spans="1:1" x14ac:dyDescent="0.3">
      <c r="A2218">
        <f>-3.21  -3.213  -3.216  -3.219  -3.222  -3.225  -3.228  -3.231  -3.234  -3.237  -3.24</f>
        <v>-35.475000000000009</v>
      </c>
    </row>
    <row r="2220" spans="1:1" x14ac:dyDescent="0.3">
      <c r="A2220" t="s">
        <v>847</v>
      </c>
    </row>
    <row r="2221" spans="1:1" x14ac:dyDescent="0.3">
      <c r="A2221" t="s">
        <v>1091</v>
      </c>
    </row>
    <row r="2222" spans="1:1" x14ac:dyDescent="0.3">
      <c r="A2222" t="s">
        <v>1092</v>
      </c>
    </row>
    <row r="2223" spans="1:1" x14ac:dyDescent="0.3">
      <c r="A2223" t="s">
        <v>1116</v>
      </c>
    </row>
    <row r="2224" spans="1:1" x14ac:dyDescent="0.3">
      <c r="A2224" t="s">
        <v>946</v>
      </c>
    </row>
    <row r="2225" spans="1:1" x14ac:dyDescent="0.3">
      <c r="A2225" t="s">
        <v>1117</v>
      </c>
    </row>
    <row r="2227" spans="1:1" x14ac:dyDescent="0.3">
      <c r="A2227" t="s">
        <v>848</v>
      </c>
    </row>
    <row r="2228" spans="1:1" x14ac:dyDescent="0.3">
      <c r="A2228" t="s">
        <v>1095</v>
      </c>
    </row>
    <row r="2229" spans="1:1" x14ac:dyDescent="0.3">
      <c r="A2229" t="s">
        <v>1048</v>
      </c>
    </row>
    <row r="2230" spans="1:1" x14ac:dyDescent="0.3">
      <c r="A2230" t="s">
        <v>904</v>
      </c>
    </row>
    <row r="2231" spans="1:1" x14ac:dyDescent="0.3">
      <c r="A2231" t="s">
        <v>948</v>
      </c>
    </row>
    <row r="2232" spans="1:1" x14ac:dyDescent="0.3">
      <c r="A2232" t="s">
        <v>949</v>
      </c>
    </row>
    <row r="2234" spans="1:1" x14ac:dyDescent="0.3">
      <c r="A2234" t="s">
        <v>771</v>
      </c>
    </row>
    <row r="2235" spans="1:1" x14ac:dyDescent="0.3">
      <c r="A2235" t="s">
        <v>950</v>
      </c>
    </row>
    <row r="2236" spans="1:1" x14ac:dyDescent="0.3">
      <c r="A2236" t="s">
        <v>950</v>
      </c>
    </row>
    <row r="2237" spans="1:1" x14ac:dyDescent="0.3">
      <c r="A2237" t="s">
        <v>950</v>
      </c>
    </row>
    <row r="2238" spans="1:1" x14ac:dyDescent="0.3">
      <c r="A2238" t="s">
        <v>950</v>
      </c>
    </row>
    <row r="2239" spans="1:1" x14ac:dyDescent="0.3">
      <c r="A2239" t="s">
        <v>950</v>
      </c>
    </row>
    <row r="2241" spans="1:1" x14ac:dyDescent="0.3">
      <c r="A2241" t="s">
        <v>497</v>
      </c>
    </row>
    <row r="2242" spans="1:1" x14ac:dyDescent="0.3">
      <c r="A2242" t="s">
        <v>757</v>
      </c>
    </row>
    <row r="2243" spans="1:1" x14ac:dyDescent="0.3">
      <c r="A2243" t="s">
        <v>793</v>
      </c>
    </row>
    <row r="2244" spans="1:1" x14ac:dyDescent="0.3">
      <c r="A2244" t="s">
        <v>794</v>
      </c>
    </row>
    <row r="2245" spans="1:1" x14ac:dyDescent="0.3">
      <c r="A2245" t="s">
        <v>760</v>
      </c>
    </row>
    <row r="2246" spans="1:1" x14ac:dyDescent="0.3">
      <c r="A2246" t="s">
        <v>779</v>
      </c>
    </row>
    <row r="2247" spans="1:1" x14ac:dyDescent="0.3">
      <c r="A2247">
        <f>-3.21 -3.21 -3.21 -3.21 -3.21 -3.21 -3.21 -3.21 -3.21 -3.21 -3.21</f>
        <v>-35.31</v>
      </c>
    </row>
    <row r="2248" spans="1:1" x14ac:dyDescent="0.3">
      <c r="A2248" t="s">
        <v>846</v>
      </c>
    </row>
    <row r="2249" spans="1:1" x14ac:dyDescent="0.3">
      <c r="A2249">
        <f>-0.61  -0.612  -0.613  -0.613  -0.611  -0.61  -0.609  -0.607  -0.605  -0.604  -0.602</f>
        <v>-6.6960000000000006</v>
      </c>
    </row>
    <row r="2250" spans="1:1" x14ac:dyDescent="0.3">
      <c r="A2250">
        <f>-1.61  -1.609  -1.61  -1.61  -1.609  -1.61  -1.61  -1.61  -1.611  -1.611  -1.611</f>
        <v>-17.711000000000002</v>
      </c>
    </row>
    <row r="2251" spans="1:1" x14ac:dyDescent="0.3">
      <c r="A2251">
        <f>-2.605  -2.605  -2.605  -2.606  -2.606  -2.606  -2.606  -2.606  -2.606  -2.606  -2.606</f>
        <v>-28.663000000000004</v>
      </c>
    </row>
    <row r="2252" spans="1:1" x14ac:dyDescent="0.3">
      <c r="A2252">
        <f>-3.169  -3.169  -3.169  -3.168  -3.167  -3.167  -3.166  -3.166  -3.166  -3.166  -3.166</f>
        <v>-34.838999999999999</v>
      </c>
    </row>
    <row r="2253" spans="1:1" x14ac:dyDescent="0.3">
      <c r="A2253">
        <f>-3.21  -3.21  -3.21  -3.21  -3.21  -3.21  -3.21  -3.21  -3.21  -3.21  -3.21</f>
        <v>-35.31</v>
      </c>
    </row>
    <row r="2255" spans="1:1" x14ac:dyDescent="0.3">
      <c r="A2255" t="s">
        <v>847</v>
      </c>
    </row>
    <row r="2256" spans="1:1" x14ac:dyDescent="0.3">
      <c r="A2256" t="s">
        <v>1091</v>
      </c>
    </row>
    <row r="2257" spans="1:1" x14ac:dyDescent="0.3">
      <c r="A2257" t="s">
        <v>1096</v>
      </c>
    </row>
    <row r="2258" spans="1:1" x14ac:dyDescent="0.3">
      <c r="A2258" t="s">
        <v>1118</v>
      </c>
    </row>
    <row r="2259" spans="1:1" x14ac:dyDescent="0.3">
      <c r="A2259" t="s">
        <v>1119</v>
      </c>
    </row>
    <row r="2260" spans="1:1" x14ac:dyDescent="0.3">
      <c r="A2260" t="s">
        <v>1062</v>
      </c>
    </row>
    <row r="2262" spans="1:1" x14ac:dyDescent="0.3">
      <c r="A2262" t="s">
        <v>848</v>
      </c>
    </row>
    <row r="2263" spans="1:1" x14ac:dyDescent="0.3">
      <c r="A2263" t="s">
        <v>1095</v>
      </c>
    </row>
    <row r="2264" spans="1:1" x14ac:dyDescent="0.3">
      <c r="A2264" t="s">
        <v>1048</v>
      </c>
    </row>
    <row r="2265" spans="1:1" x14ac:dyDescent="0.3">
      <c r="A2265" t="s">
        <v>904</v>
      </c>
    </row>
    <row r="2266" spans="1:1" x14ac:dyDescent="0.3">
      <c r="A2266" t="s">
        <v>954</v>
      </c>
    </row>
    <row r="2267" spans="1:1" x14ac:dyDescent="0.3">
      <c r="A2267" t="s">
        <v>955</v>
      </c>
    </row>
    <row r="2269" spans="1:1" x14ac:dyDescent="0.3">
      <c r="A2269" t="s">
        <v>771</v>
      </c>
    </row>
    <row r="2270" spans="1:1" x14ac:dyDescent="0.3">
      <c r="A2270" t="s">
        <v>907</v>
      </c>
    </row>
    <row r="2271" spans="1:1" x14ac:dyDescent="0.3">
      <c r="A2271" t="s">
        <v>907</v>
      </c>
    </row>
    <row r="2272" spans="1:1" x14ac:dyDescent="0.3">
      <c r="A2272" t="s">
        <v>907</v>
      </c>
    </row>
    <row r="2273" spans="1:1" x14ac:dyDescent="0.3">
      <c r="A2273" t="s">
        <v>907</v>
      </c>
    </row>
    <row r="2274" spans="1:1" x14ac:dyDescent="0.3">
      <c r="A2274" t="s">
        <v>907</v>
      </c>
    </row>
    <row r="2276" spans="1:1" x14ac:dyDescent="0.3">
      <c r="A2276" t="s">
        <v>498</v>
      </c>
    </row>
    <row r="2277" spans="1:1" x14ac:dyDescent="0.3">
      <c r="A2277" t="s">
        <v>757</v>
      </c>
    </row>
    <row r="2278" spans="1:1" x14ac:dyDescent="0.3">
      <c r="A2278" t="s">
        <v>793</v>
      </c>
    </row>
    <row r="2279" spans="1:1" x14ac:dyDescent="0.3">
      <c r="A2279" t="s">
        <v>794</v>
      </c>
    </row>
    <row r="2280" spans="1:1" x14ac:dyDescent="0.3">
      <c r="A2280" t="s">
        <v>760</v>
      </c>
    </row>
    <row r="2281" spans="1:1" x14ac:dyDescent="0.3">
      <c r="A2281" t="s">
        <v>780</v>
      </c>
    </row>
    <row r="2282" spans="1:1" x14ac:dyDescent="0.3">
      <c r="A2282">
        <f>-3.21 -3.207 -3.204 -3.201 -3.198 -3.195 -3.192 -3.189 -3.186 -3.183 -3.18</f>
        <v>-35.145000000000003</v>
      </c>
    </row>
    <row r="2283" spans="1:1" x14ac:dyDescent="0.3">
      <c r="A2283" t="s">
        <v>846</v>
      </c>
    </row>
    <row r="2284" spans="1:1" x14ac:dyDescent="0.3">
      <c r="A2284">
        <f>-0.61  -0.612  -0.613  -0.612  -0.612  -0.61  -0.609  -0.607  -0.605  -0.604  -0.602</f>
        <v>-6.6960000000000006</v>
      </c>
    </row>
    <row r="2285" spans="1:1" x14ac:dyDescent="0.3">
      <c r="A2285">
        <f>-1.61  -1.609  -1.61  -1.61  -1.609  -1.61  -1.61  -1.61  -1.611  -1.611  -1.611</f>
        <v>-17.711000000000002</v>
      </c>
    </row>
    <row r="2286" spans="1:1" x14ac:dyDescent="0.3">
      <c r="A2286">
        <f>-2.605  -2.605  -2.605  -2.606  -2.606  -2.606  -2.606  -2.606  -2.606  -2.606  -2.606</f>
        <v>-28.663000000000004</v>
      </c>
    </row>
    <row r="2287" spans="1:1" x14ac:dyDescent="0.3">
      <c r="A2287">
        <f>-3.169  -3.169  -3.168  -3.168  -3.168  -3.168  -3.166  -3.163  -3.16  -3.157  -3.153</f>
        <v>-34.808999999999997</v>
      </c>
    </row>
    <row r="2288" spans="1:1" x14ac:dyDescent="0.3">
      <c r="A2288">
        <f>-3.21  -3.207  -3.204  -3.201  -3.198  -3.195  -3.192  -3.189  -3.186  -3.183  -3.18</f>
        <v>-35.145000000000003</v>
      </c>
    </row>
    <row r="2290" spans="1:1" x14ac:dyDescent="0.3">
      <c r="A2290" t="s">
        <v>847</v>
      </c>
    </row>
    <row r="2291" spans="1:1" x14ac:dyDescent="0.3">
      <c r="A2291" t="s">
        <v>1091</v>
      </c>
    </row>
    <row r="2292" spans="1:1" x14ac:dyDescent="0.3">
      <c r="A2292" t="s">
        <v>1120</v>
      </c>
    </row>
    <row r="2293" spans="1:1" x14ac:dyDescent="0.3">
      <c r="A2293" t="s">
        <v>1121</v>
      </c>
    </row>
    <row r="2294" spans="1:1" x14ac:dyDescent="0.3">
      <c r="A2294" t="s">
        <v>1122</v>
      </c>
    </row>
    <row r="2295" spans="1:1" x14ac:dyDescent="0.3">
      <c r="A2295" t="s">
        <v>1123</v>
      </c>
    </row>
    <row r="2297" spans="1:1" x14ac:dyDescent="0.3">
      <c r="A2297" t="s">
        <v>848</v>
      </c>
    </row>
    <row r="2298" spans="1:1" x14ac:dyDescent="0.3">
      <c r="A2298" t="s">
        <v>1095</v>
      </c>
    </row>
    <row r="2299" spans="1:1" x14ac:dyDescent="0.3">
      <c r="A2299" t="s">
        <v>1048</v>
      </c>
    </row>
    <row r="2300" spans="1:1" x14ac:dyDescent="0.3">
      <c r="A2300" t="s">
        <v>904</v>
      </c>
    </row>
    <row r="2301" spans="1:1" x14ac:dyDescent="0.3">
      <c r="A2301" t="s">
        <v>959</v>
      </c>
    </row>
    <row r="2302" spans="1:1" x14ac:dyDescent="0.3">
      <c r="A2302" t="s">
        <v>944</v>
      </c>
    </row>
    <row r="2304" spans="1:1" x14ac:dyDescent="0.3">
      <c r="A2304" t="s">
        <v>771</v>
      </c>
    </row>
    <row r="2305" spans="1:1" x14ac:dyDescent="0.3">
      <c r="A2305" t="s">
        <v>960</v>
      </c>
    </row>
    <row r="2306" spans="1:1" x14ac:dyDescent="0.3">
      <c r="A2306" t="s">
        <v>960</v>
      </c>
    </row>
    <row r="2307" spans="1:1" x14ac:dyDescent="0.3">
      <c r="A2307" t="s">
        <v>960</v>
      </c>
    </row>
    <row r="2308" spans="1:1" x14ac:dyDescent="0.3">
      <c r="A2308" t="s">
        <v>960</v>
      </c>
    </row>
    <row r="2309" spans="1:1" x14ac:dyDescent="0.3">
      <c r="A2309" t="s">
        <v>960</v>
      </c>
    </row>
    <row r="2311" spans="1:1" x14ac:dyDescent="0.3">
      <c r="A2311" t="s">
        <v>499</v>
      </c>
    </row>
    <row r="2312" spans="1:1" x14ac:dyDescent="0.3">
      <c r="A2312" t="s">
        <v>757</v>
      </c>
    </row>
    <row r="2313" spans="1:1" x14ac:dyDescent="0.3">
      <c r="A2313" t="s">
        <v>793</v>
      </c>
    </row>
    <row r="2314" spans="1:1" x14ac:dyDescent="0.3">
      <c r="A2314" t="s">
        <v>794</v>
      </c>
    </row>
    <row r="2315" spans="1:1" x14ac:dyDescent="0.3">
      <c r="A2315" t="s">
        <v>760</v>
      </c>
    </row>
    <row r="2316" spans="1:1" x14ac:dyDescent="0.3">
      <c r="A2316">
        <f>-3.2 -0.003</f>
        <v>-3.2030000000000003</v>
      </c>
    </row>
    <row r="2317" spans="1:1" x14ac:dyDescent="0.3">
      <c r="A2317">
        <f>-3.2 -3.203 -3.206 -3.209 -3.212 -3.215 -3.218 -3.221 -3.224 -3.227 -3.23</f>
        <v>-35.364999999999995</v>
      </c>
    </row>
    <row r="2318" spans="1:1" x14ac:dyDescent="0.3">
      <c r="A2318" t="s">
        <v>846</v>
      </c>
    </row>
    <row r="2319" spans="1:1" x14ac:dyDescent="0.3">
      <c r="A2319">
        <f>-0.61  -0.612  -0.613  -0.613  -0.611  -0.61  -0.609  -0.607  -0.605  -0.604  -0.602</f>
        <v>-6.6960000000000006</v>
      </c>
    </row>
    <row r="2320" spans="1:1" x14ac:dyDescent="0.3">
      <c r="A2320">
        <f>-1.61  -1.61  -1.61  -1.61  -1.609  -1.61  -1.61  -1.61  -1.611  -1.611  -1.611</f>
        <v>-17.712</v>
      </c>
    </row>
    <row r="2321" spans="1:1" x14ac:dyDescent="0.3">
      <c r="A2321">
        <f>-2.605  -2.605  -2.605  -2.605  -2.606  -2.606  -2.606  -2.606  -2.606  -2.606  -2.606</f>
        <v>-28.662000000000006</v>
      </c>
    </row>
    <row r="2322" spans="1:1" x14ac:dyDescent="0.3">
      <c r="A2322">
        <f>-3.16  -3.16  -3.16  -3.16  -3.157  -3.157  -3.159  -3.161  -3.164  -3.166  -3.169</f>
        <v>-34.773000000000003</v>
      </c>
    </row>
    <row r="2323" spans="1:1" x14ac:dyDescent="0.3">
      <c r="A2323">
        <f>-3.2  -3.203  -3.206  -3.209  -3.212  -3.215  -3.218  -3.221  -3.224  -3.227  -3.23</f>
        <v>-35.364999999999995</v>
      </c>
    </row>
    <row r="2325" spans="1:1" x14ac:dyDescent="0.3">
      <c r="A2325" t="s">
        <v>847</v>
      </c>
    </row>
    <row r="2326" spans="1:1" x14ac:dyDescent="0.3">
      <c r="A2326" t="s">
        <v>1091</v>
      </c>
    </row>
    <row r="2327" spans="1:1" x14ac:dyDescent="0.3">
      <c r="A2327" t="s">
        <v>1092</v>
      </c>
    </row>
    <row r="2328" spans="1:1" x14ac:dyDescent="0.3">
      <c r="A2328" t="s">
        <v>1025</v>
      </c>
    </row>
    <row r="2329" spans="1:1" x14ac:dyDescent="0.3">
      <c r="A2329" t="s">
        <v>962</v>
      </c>
    </row>
    <row r="2330" spans="1:1" x14ac:dyDescent="0.3">
      <c r="A2330" t="s">
        <v>1065</v>
      </c>
    </row>
    <row r="2332" spans="1:1" x14ac:dyDescent="0.3">
      <c r="A2332" t="s">
        <v>848</v>
      </c>
    </row>
    <row r="2333" spans="1:1" x14ac:dyDescent="0.3">
      <c r="A2333" t="s">
        <v>1095</v>
      </c>
    </row>
    <row r="2334" spans="1:1" x14ac:dyDescent="0.3">
      <c r="A2334" t="s">
        <v>1048</v>
      </c>
    </row>
    <row r="2335" spans="1:1" x14ac:dyDescent="0.3">
      <c r="A2335" t="s">
        <v>964</v>
      </c>
    </row>
    <row r="2336" spans="1:1" x14ac:dyDescent="0.3">
      <c r="A2336" t="s">
        <v>965</v>
      </c>
    </row>
    <row r="2337" spans="1:1" x14ac:dyDescent="0.3">
      <c r="A2337" t="s">
        <v>966</v>
      </c>
    </row>
    <row r="2339" spans="1:1" x14ac:dyDescent="0.3">
      <c r="A2339" t="s">
        <v>771</v>
      </c>
    </row>
    <row r="2340" spans="1:1" x14ac:dyDescent="0.3">
      <c r="A2340" t="s">
        <v>967</v>
      </c>
    </row>
    <row r="2341" spans="1:1" x14ac:dyDescent="0.3">
      <c r="A2341" t="s">
        <v>967</v>
      </c>
    </row>
    <row r="2342" spans="1:1" x14ac:dyDescent="0.3">
      <c r="A2342" t="s">
        <v>967</v>
      </c>
    </row>
    <row r="2343" spans="1:1" x14ac:dyDescent="0.3">
      <c r="A2343" t="s">
        <v>967</v>
      </c>
    </row>
    <row r="2344" spans="1:1" x14ac:dyDescent="0.3">
      <c r="A2344" t="s">
        <v>967</v>
      </c>
    </row>
    <row r="2346" spans="1:1" x14ac:dyDescent="0.3">
      <c r="A2346" t="s">
        <v>500</v>
      </c>
    </row>
    <row r="2347" spans="1:1" x14ac:dyDescent="0.3">
      <c r="A2347" t="s">
        <v>757</v>
      </c>
    </row>
    <row r="2348" spans="1:1" x14ac:dyDescent="0.3">
      <c r="A2348" t="s">
        <v>793</v>
      </c>
    </row>
    <row r="2349" spans="1:1" x14ac:dyDescent="0.3">
      <c r="A2349" t="s">
        <v>794</v>
      </c>
    </row>
    <row r="2350" spans="1:1" x14ac:dyDescent="0.3">
      <c r="A2350" t="s">
        <v>760</v>
      </c>
    </row>
    <row r="2351" spans="1:1" x14ac:dyDescent="0.3">
      <c r="A2351" t="s">
        <v>781</v>
      </c>
    </row>
    <row r="2352" spans="1:1" x14ac:dyDescent="0.3">
      <c r="A2352">
        <f>-3.2 -3.2 -3.2 -3.2 -3.2 -3.2 -3.2 -3.2 -3.2 -3.2 -3.2</f>
        <v>-35.199999999999996</v>
      </c>
    </row>
    <row r="2353" spans="1:1" x14ac:dyDescent="0.3">
      <c r="A2353" t="s">
        <v>846</v>
      </c>
    </row>
    <row r="2354" spans="1:1" x14ac:dyDescent="0.3">
      <c r="A2354">
        <f>-0.61  -0.612  -0.613  -0.613  -0.611  -0.61  -0.609  -0.607  -0.605  -0.604  -0.602</f>
        <v>-6.6960000000000006</v>
      </c>
    </row>
    <row r="2355" spans="1:1" x14ac:dyDescent="0.3">
      <c r="A2355">
        <f>-1.61  -1.609  -1.61  -1.61  -1.609  -1.61  -1.61  -1.61  -1.611  -1.611  -1.611</f>
        <v>-17.711000000000002</v>
      </c>
    </row>
    <row r="2356" spans="1:1" x14ac:dyDescent="0.3">
      <c r="A2356">
        <f>-2.605  -2.605  -2.605  -2.605  -2.606  -2.606  -2.606  -2.606  -2.606  -2.606  -2.606</f>
        <v>-28.662000000000006</v>
      </c>
    </row>
    <row r="2357" spans="1:1" x14ac:dyDescent="0.3">
      <c r="A2357">
        <f>-3.16  -3.16  -3.16  -3.16  -3.159  -3.158  -3.158  -3.158  -3.158  -3.158  -3.157</f>
        <v>-34.746000000000009</v>
      </c>
    </row>
    <row r="2358" spans="1:1" x14ac:dyDescent="0.3">
      <c r="A2358">
        <f>-3.2  -3.2  -3.2  -3.2  -3.2  -3.2  -3.2  -3.2  -3.2  -3.2  -3.2</f>
        <v>-35.199999999999996</v>
      </c>
    </row>
    <row r="2360" spans="1:1" x14ac:dyDescent="0.3">
      <c r="A2360" t="s">
        <v>847</v>
      </c>
    </row>
    <row r="2361" spans="1:1" x14ac:dyDescent="0.3">
      <c r="A2361" t="s">
        <v>1091</v>
      </c>
    </row>
    <row r="2362" spans="1:1" x14ac:dyDescent="0.3">
      <c r="A2362" t="s">
        <v>1096</v>
      </c>
    </row>
    <row r="2363" spans="1:1" x14ac:dyDescent="0.3">
      <c r="A2363" t="s">
        <v>1103</v>
      </c>
    </row>
    <row r="2364" spans="1:1" x14ac:dyDescent="0.3">
      <c r="A2364" t="s">
        <v>1066</v>
      </c>
    </row>
    <row r="2365" spans="1:1" x14ac:dyDescent="0.3">
      <c r="A2365" t="s">
        <v>1124</v>
      </c>
    </row>
    <row r="2367" spans="1:1" x14ac:dyDescent="0.3">
      <c r="A2367" t="s">
        <v>848</v>
      </c>
    </row>
    <row r="2368" spans="1:1" x14ac:dyDescent="0.3">
      <c r="A2368" t="s">
        <v>1095</v>
      </c>
    </row>
    <row r="2369" spans="1:1" x14ac:dyDescent="0.3">
      <c r="A2369" t="s">
        <v>1048</v>
      </c>
    </row>
    <row r="2370" spans="1:1" x14ac:dyDescent="0.3">
      <c r="A2370" t="s">
        <v>904</v>
      </c>
    </row>
    <row r="2371" spans="1:1" x14ac:dyDescent="0.3">
      <c r="A2371" t="s">
        <v>971</v>
      </c>
    </row>
    <row r="2372" spans="1:1" x14ac:dyDescent="0.3">
      <c r="A2372" t="s">
        <v>972</v>
      </c>
    </row>
    <row r="2374" spans="1:1" x14ac:dyDescent="0.3">
      <c r="A2374" t="s">
        <v>771</v>
      </c>
    </row>
    <row r="2375" spans="1:1" x14ac:dyDescent="0.3">
      <c r="A2375" t="s">
        <v>907</v>
      </c>
    </row>
    <row r="2376" spans="1:1" x14ac:dyDescent="0.3">
      <c r="A2376" t="s">
        <v>907</v>
      </c>
    </row>
    <row r="2377" spans="1:1" x14ac:dyDescent="0.3">
      <c r="A2377" t="s">
        <v>907</v>
      </c>
    </row>
    <row r="2378" spans="1:1" x14ac:dyDescent="0.3">
      <c r="A2378" t="s">
        <v>907</v>
      </c>
    </row>
    <row r="2379" spans="1:1" x14ac:dyDescent="0.3">
      <c r="A2379" t="s">
        <v>907</v>
      </c>
    </row>
    <row r="2381" spans="1:1" x14ac:dyDescent="0.3">
      <c r="A2381" t="s">
        <v>501</v>
      </c>
    </row>
    <row r="2382" spans="1:1" x14ac:dyDescent="0.3">
      <c r="A2382" t="s">
        <v>757</v>
      </c>
    </row>
    <row r="2383" spans="1:1" x14ac:dyDescent="0.3">
      <c r="A2383" t="s">
        <v>793</v>
      </c>
    </row>
    <row r="2384" spans="1:1" x14ac:dyDescent="0.3">
      <c r="A2384" t="s">
        <v>794</v>
      </c>
    </row>
    <row r="2385" spans="1:1" x14ac:dyDescent="0.3">
      <c r="A2385" t="s">
        <v>760</v>
      </c>
    </row>
    <row r="2386" spans="1:1" x14ac:dyDescent="0.3">
      <c r="A2386" t="s">
        <v>782</v>
      </c>
    </row>
    <row r="2387" spans="1:1" x14ac:dyDescent="0.3">
      <c r="A2387">
        <f>-3.2 -3.197 -3.194 -3.191 -3.188 -3.185 -3.182 -3.179 -3.176 -3.173 -3.17</f>
        <v>-35.035000000000004</v>
      </c>
    </row>
    <row r="2388" spans="1:1" x14ac:dyDescent="0.3">
      <c r="A2388" t="s">
        <v>846</v>
      </c>
    </row>
    <row r="2389" spans="1:1" x14ac:dyDescent="0.3">
      <c r="A2389">
        <f>-0.61  -0.612  -0.613  -0.612  -0.612  -0.61  -0.609  -0.607  -0.605  -0.604  -0.602</f>
        <v>-6.6960000000000006</v>
      </c>
    </row>
    <row r="2390" spans="1:1" x14ac:dyDescent="0.3">
      <c r="A2390">
        <f>-1.61  -1.609  -1.61  -1.61  -1.609  -1.61  -1.61  -1.61  -1.611  -1.611  -1.611</f>
        <v>-17.711000000000002</v>
      </c>
    </row>
    <row r="2391" spans="1:1" x14ac:dyDescent="0.3">
      <c r="A2391">
        <f>-2.605  -2.605  -2.605  -2.606  -2.606  -2.605  -2.606  -2.606  -2.606  -2.606  -2.606</f>
        <v>-28.662000000000006</v>
      </c>
    </row>
    <row r="2392" spans="1:1" x14ac:dyDescent="0.3">
      <c r="A2392">
        <f>-3.16  -3.161  -3.16  -3.159  -3.16  -3.159  -3.157  -3.154  -3.151  -3.148  -3.144</f>
        <v>-34.713000000000001</v>
      </c>
    </row>
    <row r="2393" spans="1:1" x14ac:dyDescent="0.3">
      <c r="A2393">
        <f>-3.2  -3.197  -3.194  -3.191  -3.188  -3.185  -3.182  -3.179  -3.176  -3.173  -3.17</f>
        <v>-35.035000000000004</v>
      </c>
    </row>
    <row r="2395" spans="1:1" x14ac:dyDescent="0.3">
      <c r="A2395" t="s">
        <v>847</v>
      </c>
    </row>
    <row r="2396" spans="1:1" x14ac:dyDescent="0.3">
      <c r="A2396" t="s">
        <v>1091</v>
      </c>
    </row>
    <row r="2397" spans="1:1" x14ac:dyDescent="0.3">
      <c r="A2397" t="s">
        <v>1120</v>
      </c>
    </row>
    <row r="2398" spans="1:1" x14ac:dyDescent="0.3">
      <c r="A2398" t="s">
        <v>940</v>
      </c>
    </row>
    <row r="2399" spans="1:1" x14ac:dyDescent="0.3">
      <c r="A2399" t="s">
        <v>974</v>
      </c>
    </row>
    <row r="2400" spans="1:1" x14ac:dyDescent="0.3">
      <c r="A2400" t="s">
        <v>1125</v>
      </c>
    </row>
    <row r="2402" spans="1:1" x14ac:dyDescent="0.3">
      <c r="A2402" t="s">
        <v>848</v>
      </c>
    </row>
    <row r="2403" spans="1:1" x14ac:dyDescent="0.3">
      <c r="A2403" t="s">
        <v>1095</v>
      </c>
    </row>
    <row r="2404" spans="1:1" x14ac:dyDescent="0.3">
      <c r="A2404" t="s">
        <v>1048</v>
      </c>
    </row>
    <row r="2405" spans="1:1" x14ac:dyDescent="0.3">
      <c r="A2405" t="s">
        <v>904</v>
      </c>
    </row>
    <row r="2406" spans="1:1" x14ac:dyDescent="0.3">
      <c r="A2406" t="s">
        <v>976</v>
      </c>
    </row>
    <row r="2407" spans="1:1" x14ac:dyDescent="0.3">
      <c r="A2407" t="s">
        <v>977</v>
      </c>
    </row>
    <row r="2409" spans="1:1" x14ac:dyDescent="0.3">
      <c r="A2409" t="s">
        <v>771</v>
      </c>
    </row>
    <row r="2410" spans="1:1" x14ac:dyDescent="0.3">
      <c r="A2410" t="s">
        <v>960</v>
      </c>
    </row>
    <row r="2411" spans="1:1" x14ac:dyDescent="0.3">
      <c r="A2411" t="s">
        <v>960</v>
      </c>
    </row>
    <row r="2412" spans="1:1" x14ac:dyDescent="0.3">
      <c r="A2412" t="s">
        <v>960</v>
      </c>
    </row>
    <row r="2413" spans="1:1" x14ac:dyDescent="0.3">
      <c r="A2413" t="s">
        <v>960</v>
      </c>
    </row>
    <row r="2414" spans="1:1" x14ac:dyDescent="0.3">
      <c r="A2414" t="s">
        <v>960</v>
      </c>
    </row>
    <row r="2416" spans="1:1" x14ac:dyDescent="0.3">
      <c r="A2416" t="s">
        <v>502</v>
      </c>
    </row>
    <row r="2417" spans="1:1" x14ac:dyDescent="0.3">
      <c r="A2417" t="s">
        <v>757</v>
      </c>
    </row>
    <row r="2418" spans="1:1" x14ac:dyDescent="0.3">
      <c r="A2418" t="s">
        <v>793</v>
      </c>
    </row>
    <row r="2419" spans="1:1" x14ac:dyDescent="0.3">
      <c r="A2419" t="s">
        <v>794</v>
      </c>
    </row>
    <row r="2420" spans="1:1" x14ac:dyDescent="0.3">
      <c r="A2420" t="s">
        <v>760</v>
      </c>
    </row>
    <row r="2421" spans="1:1" x14ac:dyDescent="0.3">
      <c r="A2421">
        <f>-3.19 -0.003</f>
        <v>-3.1930000000000001</v>
      </c>
    </row>
    <row r="2422" spans="1:1" x14ac:dyDescent="0.3">
      <c r="A2422">
        <f>-3.19 -3.193 -3.196 -3.199 -3.202 -3.205 -3.208 -3.211 -3.214 -3.217 -3.22</f>
        <v>-35.254999999999995</v>
      </c>
    </row>
    <row r="2423" spans="1:1" x14ac:dyDescent="0.3">
      <c r="A2423" t="s">
        <v>846</v>
      </c>
    </row>
    <row r="2424" spans="1:1" x14ac:dyDescent="0.3">
      <c r="A2424">
        <f>-0.61  -0.612  -0.613  -0.613  -0.611  -0.61  -0.609  -0.607  -0.605  -0.604  -0.602</f>
        <v>-6.6960000000000006</v>
      </c>
    </row>
    <row r="2425" spans="1:1" x14ac:dyDescent="0.3">
      <c r="A2425">
        <f>-1.61  -1.61  -1.61  -1.61  -1.609  -1.61  -1.61  -1.61  -1.611  -1.611  -1.611</f>
        <v>-17.712</v>
      </c>
    </row>
    <row r="2426" spans="1:1" x14ac:dyDescent="0.3">
      <c r="A2426">
        <f>-2.605  -2.604  -2.605  -2.605  -2.605  -2.606  -2.605  -2.605  -2.606  -2.606  -2.606</f>
        <v>-28.658000000000001</v>
      </c>
    </row>
    <row r="2427" spans="1:1" x14ac:dyDescent="0.3">
      <c r="A2427">
        <f>-3.151  -3.151  -3.152  -3.151  -3.149  -3.149  -3.15  -3.152  -3.155  -3.158  -3.16</f>
        <v>-34.678000000000004</v>
      </c>
    </row>
    <row r="2428" spans="1:1" x14ac:dyDescent="0.3">
      <c r="A2428">
        <f>-3.19  -3.193  -3.196  -3.199  -3.202  -3.205  -3.208  -3.211  -3.214  -3.217  -3.22</f>
        <v>-35.254999999999995</v>
      </c>
    </row>
    <row r="2430" spans="1:1" x14ac:dyDescent="0.3">
      <c r="A2430" t="s">
        <v>847</v>
      </c>
    </row>
    <row r="2431" spans="1:1" x14ac:dyDescent="0.3">
      <c r="A2431" t="s">
        <v>1091</v>
      </c>
    </row>
    <row r="2432" spans="1:1" x14ac:dyDescent="0.3">
      <c r="A2432" t="s">
        <v>1092</v>
      </c>
    </row>
    <row r="2433" spans="1:1" x14ac:dyDescent="0.3">
      <c r="A2433" t="s">
        <v>1126</v>
      </c>
    </row>
    <row r="2434" spans="1:1" x14ac:dyDescent="0.3">
      <c r="A2434" t="s">
        <v>1070</v>
      </c>
    </row>
    <row r="2435" spans="1:1" x14ac:dyDescent="0.3">
      <c r="A2435" t="s">
        <v>1127</v>
      </c>
    </row>
    <row r="2437" spans="1:1" x14ac:dyDescent="0.3">
      <c r="A2437" t="s">
        <v>848</v>
      </c>
    </row>
    <row r="2438" spans="1:1" x14ac:dyDescent="0.3">
      <c r="A2438" t="s">
        <v>1095</v>
      </c>
    </row>
    <row r="2439" spans="1:1" x14ac:dyDescent="0.3">
      <c r="A2439" t="s">
        <v>1048</v>
      </c>
    </row>
    <row r="2440" spans="1:1" x14ac:dyDescent="0.3">
      <c r="A2440" t="s">
        <v>964</v>
      </c>
    </row>
    <row r="2441" spans="1:1" x14ac:dyDescent="0.3">
      <c r="A2441" t="s">
        <v>982</v>
      </c>
    </row>
    <row r="2442" spans="1:1" x14ac:dyDescent="0.3">
      <c r="A2442" t="s">
        <v>966</v>
      </c>
    </row>
    <row r="2444" spans="1:1" x14ac:dyDescent="0.3">
      <c r="A2444" t="s">
        <v>771</v>
      </c>
    </row>
    <row r="2445" spans="1:1" x14ac:dyDescent="0.3">
      <c r="A2445" t="s">
        <v>967</v>
      </c>
    </row>
    <row r="2446" spans="1:1" x14ac:dyDescent="0.3">
      <c r="A2446" t="s">
        <v>967</v>
      </c>
    </row>
    <row r="2447" spans="1:1" x14ac:dyDescent="0.3">
      <c r="A2447" t="s">
        <v>967</v>
      </c>
    </row>
    <row r="2448" spans="1:1" x14ac:dyDescent="0.3">
      <c r="A2448" t="s">
        <v>967</v>
      </c>
    </row>
    <row r="2449" spans="1:1" x14ac:dyDescent="0.3">
      <c r="A2449" t="s">
        <v>967</v>
      </c>
    </row>
    <row r="2451" spans="1:1" x14ac:dyDescent="0.3">
      <c r="A2451" t="s">
        <v>503</v>
      </c>
    </row>
    <row r="2452" spans="1:1" x14ac:dyDescent="0.3">
      <c r="A2452" t="s">
        <v>757</v>
      </c>
    </row>
    <row r="2453" spans="1:1" x14ac:dyDescent="0.3">
      <c r="A2453" t="s">
        <v>793</v>
      </c>
    </row>
    <row r="2454" spans="1:1" x14ac:dyDescent="0.3">
      <c r="A2454" t="s">
        <v>794</v>
      </c>
    </row>
    <row r="2455" spans="1:1" x14ac:dyDescent="0.3">
      <c r="A2455" t="s">
        <v>760</v>
      </c>
    </row>
    <row r="2456" spans="1:1" x14ac:dyDescent="0.3">
      <c r="A2456" t="s">
        <v>783</v>
      </c>
    </row>
    <row r="2457" spans="1:1" x14ac:dyDescent="0.3">
      <c r="A2457">
        <f>-3.19 -3.19 -3.19 -3.19 -3.19 -3.19 -3.19 -3.19 -3.19 -3.19 -3.19</f>
        <v>-35.090000000000003</v>
      </c>
    </row>
    <row r="2458" spans="1:1" x14ac:dyDescent="0.3">
      <c r="A2458" t="s">
        <v>846</v>
      </c>
    </row>
    <row r="2459" spans="1:1" x14ac:dyDescent="0.3">
      <c r="A2459">
        <f>-0.61  -0.612  -0.613  -0.613  -0.611  -0.61  -0.609  -0.607  -0.605  -0.604  -0.602</f>
        <v>-6.6960000000000006</v>
      </c>
    </row>
    <row r="2460" spans="1:1" x14ac:dyDescent="0.3">
      <c r="A2460">
        <f>-1.61  -1.609  -1.61  -1.61  -1.609  -1.61  -1.61  -1.61  -1.611  -1.611  -1.611</f>
        <v>-17.711000000000002</v>
      </c>
    </row>
    <row r="2461" spans="1:1" x14ac:dyDescent="0.3">
      <c r="A2461">
        <f>-2.605  -2.604  -2.605  -2.605  -2.605  -2.605  -2.606  -2.606  -2.606  -2.605  -2.605</f>
        <v>-28.657000000000004</v>
      </c>
    </row>
    <row r="2462" spans="1:1" x14ac:dyDescent="0.3">
      <c r="A2462">
        <f>-3.151  -3.151  -3.151  -3.151  -3.15  -3.149  -3.149  -3.149  -3.149  -3.149  -3.149</f>
        <v>-34.648000000000003</v>
      </c>
    </row>
    <row r="2463" spans="1:1" x14ac:dyDescent="0.3">
      <c r="A2463">
        <f>-3.19  -3.19  -3.19  -3.19  -3.19  -3.19  -3.19  -3.19  -3.19  -3.19  -3.19</f>
        <v>-35.090000000000003</v>
      </c>
    </row>
    <row r="2465" spans="1:1" x14ac:dyDescent="0.3">
      <c r="A2465" t="s">
        <v>847</v>
      </c>
    </row>
    <row r="2466" spans="1:1" x14ac:dyDescent="0.3">
      <c r="A2466" t="s">
        <v>1091</v>
      </c>
    </row>
    <row r="2467" spans="1:1" x14ac:dyDescent="0.3">
      <c r="A2467" t="s">
        <v>1102</v>
      </c>
    </row>
    <row r="2468" spans="1:1" x14ac:dyDescent="0.3">
      <c r="A2468" t="s">
        <v>1103</v>
      </c>
    </row>
    <row r="2469" spans="1:1" x14ac:dyDescent="0.3">
      <c r="A2469" t="s">
        <v>1128</v>
      </c>
    </row>
    <row r="2470" spans="1:1" x14ac:dyDescent="0.3">
      <c r="A2470" t="s">
        <v>1074</v>
      </c>
    </row>
    <row r="2472" spans="1:1" x14ac:dyDescent="0.3">
      <c r="A2472" t="s">
        <v>848</v>
      </c>
    </row>
    <row r="2473" spans="1:1" x14ac:dyDescent="0.3">
      <c r="A2473" t="s">
        <v>1095</v>
      </c>
    </row>
    <row r="2474" spans="1:1" x14ac:dyDescent="0.3">
      <c r="A2474" t="s">
        <v>1048</v>
      </c>
    </row>
    <row r="2475" spans="1:1" x14ac:dyDescent="0.3">
      <c r="A2475" t="s">
        <v>904</v>
      </c>
    </row>
    <row r="2476" spans="1:1" x14ac:dyDescent="0.3">
      <c r="A2476" t="s">
        <v>985</v>
      </c>
    </row>
    <row r="2477" spans="1:1" x14ac:dyDescent="0.3">
      <c r="A2477" t="s">
        <v>986</v>
      </c>
    </row>
    <row r="2479" spans="1:1" x14ac:dyDescent="0.3">
      <c r="A2479" t="s">
        <v>771</v>
      </c>
    </row>
    <row r="2480" spans="1:1" x14ac:dyDescent="0.3">
      <c r="A2480" t="s">
        <v>907</v>
      </c>
    </row>
    <row r="2481" spans="1:1" x14ac:dyDescent="0.3">
      <c r="A2481" t="s">
        <v>907</v>
      </c>
    </row>
    <row r="2482" spans="1:1" x14ac:dyDescent="0.3">
      <c r="A2482" t="s">
        <v>907</v>
      </c>
    </row>
    <row r="2483" spans="1:1" x14ac:dyDescent="0.3">
      <c r="A2483" t="s">
        <v>907</v>
      </c>
    </row>
    <row r="2484" spans="1:1" x14ac:dyDescent="0.3">
      <c r="A2484" t="s">
        <v>907</v>
      </c>
    </row>
    <row r="2486" spans="1:1" x14ac:dyDescent="0.3">
      <c r="A2486" t="s">
        <v>504</v>
      </c>
    </row>
    <row r="2487" spans="1:1" x14ac:dyDescent="0.3">
      <c r="A2487" t="s">
        <v>757</v>
      </c>
    </row>
    <row r="2488" spans="1:1" x14ac:dyDescent="0.3">
      <c r="A2488" t="s">
        <v>793</v>
      </c>
    </row>
    <row r="2489" spans="1:1" x14ac:dyDescent="0.3">
      <c r="A2489" t="s">
        <v>794</v>
      </c>
    </row>
    <row r="2490" spans="1:1" x14ac:dyDescent="0.3">
      <c r="A2490" t="s">
        <v>760</v>
      </c>
    </row>
    <row r="2491" spans="1:1" x14ac:dyDescent="0.3">
      <c r="A2491" t="s">
        <v>784</v>
      </c>
    </row>
    <row r="2492" spans="1:1" x14ac:dyDescent="0.3">
      <c r="A2492">
        <f>-3.19 -3.187 -3.184 -3.181 -3.178 -3.175 -3.172 -3.169 -3.166 -3.163 -3.16</f>
        <v>-34.925000000000004</v>
      </c>
    </row>
    <row r="2493" spans="1:1" x14ac:dyDescent="0.3">
      <c r="A2493" t="s">
        <v>846</v>
      </c>
    </row>
    <row r="2494" spans="1:1" x14ac:dyDescent="0.3">
      <c r="A2494">
        <f>-0.61  -0.612  -0.613  -0.612  -0.612  -0.61  -0.609  -0.607  -0.605  -0.604  -0.602</f>
        <v>-6.6960000000000006</v>
      </c>
    </row>
    <row r="2495" spans="1:1" x14ac:dyDescent="0.3">
      <c r="A2495">
        <f>-1.61  -1.609  -1.61  -1.61  -1.609  -1.61  -1.61  -1.61  -1.611  -1.611  -1.611</f>
        <v>-17.711000000000002</v>
      </c>
    </row>
    <row r="2496" spans="1:1" x14ac:dyDescent="0.3">
      <c r="A2496">
        <f>-2.605  -2.605  -2.605  -2.605  -2.605  -2.605  -2.606  -2.606  -2.606  -2.605  -2.605</f>
        <v>-28.658000000000001</v>
      </c>
    </row>
    <row r="2497" spans="1:1" x14ac:dyDescent="0.3">
      <c r="A2497">
        <f>-3.151  -3.152  -3.151  -3.15  -3.151  -3.15  -3.148  -3.145  -3.142  -3.139  -3.135</f>
        <v>-34.613999999999997</v>
      </c>
    </row>
    <row r="2498" spans="1:1" x14ac:dyDescent="0.3">
      <c r="A2498">
        <f>-3.19  -3.187  -3.184  -3.181  -3.178  -3.175  -3.172  -3.169  -3.166  -3.163  -3.16</f>
        <v>-34.925000000000004</v>
      </c>
    </row>
    <row r="2500" spans="1:1" x14ac:dyDescent="0.3">
      <c r="A2500" t="s">
        <v>847</v>
      </c>
    </row>
    <row r="2501" spans="1:1" x14ac:dyDescent="0.3">
      <c r="A2501" t="s">
        <v>1091</v>
      </c>
    </row>
    <row r="2502" spans="1:1" x14ac:dyDescent="0.3">
      <c r="A2502" t="s">
        <v>1099</v>
      </c>
    </row>
    <row r="2503" spans="1:1" x14ac:dyDescent="0.3">
      <c r="A2503" t="s">
        <v>1129</v>
      </c>
    </row>
    <row r="2504" spans="1:1" x14ac:dyDescent="0.3">
      <c r="A2504" t="s">
        <v>1130</v>
      </c>
    </row>
    <row r="2505" spans="1:1" x14ac:dyDescent="0.3">
      <c r="A2505" t="s">
        <v>1077</v>
      </c>
    </row>
    <row r="2507" spans="1:1" x14ac:dyDescent="0.3">
      <c r="A2507" t="s">
        <v>848</v>
      </c>
    </row>
    <row r="2508" spans="1:1" x14ac:dyDescent="0.3">
      <c r="A2508" t="s">
        <v>1095</v>
      </c>
    </row>
    <row r="2509" spans="1:1" x14ac:dyDescent="0.3">
      <c r="A2509" t="s">
        <v>1048</v>
      </c>
    </row>
    <row r="2510" spans="1:1" x14ac:dyDescent="0.3">
      <c r="A2510" t="s">
        <v>904</v>
      </c>
    </row>
    <row r="2511" spans="1:1" x14ac:dyDescent="0.3">
      <c r="A2511" t="s">
        <v>990</v>
      </c>
    </row>
    <row r="2512" spans="1:1" x14ac:dyDescent="0.3">
      <c r="A2512" t="s">
        <v>991</v>
      </c>
    </row>
    <row r="2514" spans="1:1" x14ac:dyDescent="0.3">
      <c r="A2514" t="s">
        <v>771</v>
      </c>
    </row>
    <row r="2515" spans="1:1" x14ac:dyDescent="0.3">
      <c r="A2515" t="s">
        <v>960</v>
      </c>
    </row>
    <row r="2516" spans="1:1" x14ac:dyDescent="0.3">
      <c r="A2516" t="s">
        <v>960</v>
      </c>
    </row>
    <row r="2517" spans="1:1" x14ac:dyDescent="0.3">
      <c r="A2517" t="s">
        <v>960</v>
      </c>
    </row>
    <row r="2518" spans="1:1" x14ac:dyDescent="0.3">
      <c r="A2518" t="s">
        <v>960</v>
      </c>
    </row>
    <row r="2519" spans="1:1" x14ac:dyDescent="0.3">
      <c r="A2519" t="s">
        <v>960</v>
      </c>
    </row>
    <row r="2521" spans="1:1" x14ac:dyDescent="0.3">
      <c r="A2521" t="s">
        <v>505</v>
      </c>
    </row>
    <row r="2522" spans="1:1" x14ac:dyDescent="0.3">
      <c r="A2522" t="s">
        <v>757</v>
      </c>
    </row>
    <row r="2523" spans="1:1" x14ac:dyDescent="0.3">
      <c r="A2523" t="s">
        <v>793</v>
      </c>
    </row>
    <row r="2524" spans="1:1" x14ac:dyDescent="0.3">
      <c r="A2524" t="s">
        <v>794</v>
      </c>
    </row>
    <row r="2525" spans="1:1" x14ac:dyDescent="0.3">
      <c r="A2525" t="s">
        <v>760</v>
      </c>
    </row>
    <row r="2526" spans="1:1" x14ac:dyDescent="0.3">
      <c r="A2526">
        <f>-3.18 -0.003</f>
        <v>-3.1830000000000003</v>
      </c>
    </row>
    <row r="2527" spans="1:1" x14ac:dyDescent="0.3">
      <c r="A2527">
        <f>-3.18 -3.183 -3.186 -3.189 -3.192 -3.195 -3.198 -3.201 -3.204 -3.207 -3.21</f>
        <v>-35.145000000000003</v>
      </c>
    </row>
    <row r="2528" spans="1:1" x14ac:dyDescent="0.3">
      <c r="A2528" t="s">
        <v>846</v>
      </c>
    </row>
    <row r="2529" spans="1:1" x14ac:dyDescent="0.3">
      <c r="A2529">
        <f>-0.61  -0.612  -0.613  -0.613  -0.611  -0.61  -0.609  -0.607  -0.605  -0.604  -0.602</f>
        <v>-6.6960000000000006</v>
      </c>
    </row>
    <row r="2530" spans="1:1" x14ac:dyDescent="0.3">
      <c r="A2530">
        <f>-1.61  -1.61  -1.61  -1.61  -1.609  -1.61  -1.61  -1.61  -1.611  -1.611  -1.611</f>
        <v>-17.712</v>
      </c>
    </row>
    <row r="2531" spans="1:1" x14ac:dyDescent="0.3">
      <c r="A2531">
        <f>-2.604  -2.604  -2.605  -2.605  -2.605  -2.605  -2.605  -2.605  -2.605  -2.605  -2.605</f>
        <v>-28.653000000000002</v>
      </c>
    </row>
    <row r="2532" spans="1:1" x14ac:dyDescent="0.3">
      <c r="A2532">
        <f>-3.142  -3.142  -3.143  -3.142  -3.14  -3.14  -3.141  -3.144  -3.146  -3.149  -3.152</f>
        <v>-34.581000000000003</v>
      </c>
    </row>
    <row r="2533" spans="1:1" x14ac:dyDescent="0.3">
      <c r="A2533">
        <f>-3.18  -3.183  -3.186  -3.189  -3.192  -3.195  -3.198  -3.201  -3.204  -3.207  -3.21</f>
        <v>-35.145000000000003</v>
      </c>
    </row>
    <row r="2535" spans="1:1" x14ac:dyDescent="0.3">
      <c r="A2535" t="s">
        <v>847</v>
      </c>
    </row>
    <row r="2536" spans="1:1" x14ac:dyDescent="0.3">
      <c r="A2536" t="s">
        <v>1091</v>
      </c>
    </row>
    <row r="2537" spans="1:1" x14ac:dyDescent="0.3">
      <c r="A2537" t="s">
        <v>1092</v>
      </c>
    </row>
    <row r="2538" spans="1:1" x14ac:dyDescent="0.3">
      <c r="A2538" t="s">
        <v>992</v>
      </c>
    </row>
    <row r="2539" spans="1:1" x14ac:dyDescent="0.3">
      <c r="A2539" t="s">
        <v>1131</v>
      </c>
    </row>
    <row r="2540" spans="1:1" x14ac:dyDescent="0.3">
      <c r="A2540" t="s">
        <v>1078</v>
      </c>
    </row>
    <row r="2542" spans="1:1" x14ac:dyDescent="0.3">
      <c r="A2542" t="s">
        <v>848</v>
      </c>
    </row>
    <row r="2543" spans="1:1" x14ac:dyDescent="0.3">
      <c r="A2543" t="s">
        <v>1095</v>
      </c>
    </row>
    <row r="2544" spans="1:1" x14ac:dyDescent="0.3">
      <c r="A2544" t="s">
        <v>1048</v>
      </c>
    </row>
    <row r="2545" spans="1:1" x14ac:dyDescent="0.3">
      <c r="A2545" t="s">
        <v>995</v>
      </c>
    </row>
    <row r="2546" spans="1:1" x14ac:dyDescent="0.3">
      <c r="A2546" t="s">
        <v>996</v>
      </c>
    </row>
    <row r="2547" spans="1:1" x14ac:dyDescent="0.3">
      <c r="A2547" t="s">
        <v>997</v>
      </c>
    </row>
    <row r="2549" spans="1:1" x14ac:dyDescent="0.3">
      <c r="A2549" t="s">
        <v>771</v>
      </c>
    </row>
    <row r="2550" spans="1:1" x14ac:dyDescent="0.3">
      <c r="A2550" t="s">
        <v>967</v>
      </c>
    </row>
    <row r="2551" spans="1:1" x14ac:dyDescent="0.3">
      <c r="A2551" t="s">
        <v>967</v>
      </c>
    </row>
    <row r="2552" spans="1:1" x14ac:dyDescent="0.3">
      <c r="A2552" t="s">
        <v>967</v>
      </c>
    </row>
    <row r="2553" spans="1:1" x14ac:dyDescent="0.3">
      <c r="A2553" t="s">
        <v>967</v>
      </c>
    </row>
    <row r="2554" spans="1:1" x14ac:dyDescent="0.3">
      <c r="A2554" t="s">
        <v>967</v>
      </c>
    </row>
    <row r="2556" spans="1:1" x14ac:dyDescent="0.3">
      <c r="A2556" t="s">
        <v>506</v>
      </c>
    </row>
    <row r="2557" spans="1:1" x14ac:dyDescent="0.3">
      <c r="A2557" t="s">
        <v>757</v>
      </c>
    </row>
    <row r="2558" spans="1:1" x14ac:dyDescent="0.3">
      <c r="A2558" t="s">
        <v>793</v>
      </c>
    </row>
    <row r="2559" spans="1:1" x14ac:dyDescent="0.3">
      <c r="A2559" t="s">
        <v>794</v>
      </c>
    </row>
    <row r="2560" spans="1:1" x14ac:dyDescent="0.3">
      <c r="A2560" t="s">
        <v>760</v>
      </c>
    </row>
    <row r="2561" spans="1:1" x14ac:dyDescent="0.3">
      <c r="A2561" t="s">
        <v>785</v>
      </c>
    </row>
    <row r="2562" spans="1:1" x14ac:dyDescent="0.3">
      <c r="A2562">
        <f>-3.18 -3.18 -3.18 -3.18 -3.18 -3.18 -3.18 -3.18 -3.18 -3.18 -3.18</f>
        <v>-34.980000000000004</v>
      </c>
    </row>
    <row r="2563" spans="1:1" x14ac:dyDescent="0.3">
      <c r="A2563" t="s">
        <v>846</v>
      </c>
    </row>
    <row r="2564" spans="1:1" x14ac:dyDescent="0.3">
      <c r="A2564">
        <f>-0.61  -0.612  -0.613  -0.613  -0.611  -0.61  -0.609  -0.607  -0.605  -0.604  -0.602</f>
        <v>-6.6960000000000006</v>
      </c>
    </row>
    <row r="2565" spans="1:1" x14ac:dyDescent="0.3">
      <c r="A2565">
        <f>-1.61  -1.609  -1.61  -1.61  -1.609  -1.61  -1.61  -1.61  -1.611  -1.611  -1.611</f>
        <v>-17.711000000000002</v>
      </c>
    </row>
    <row r="2566" spans="1:1" x14ac:dyDescent="0.3">
      <c r="A2566">
        <f>-2.604  -2.604  -2.605  -2.605  -2.605  -2.605  -2.605  -2.605  -2.605  -2.605  -2.605</f>
        <v>-28.653000000000002</v>
      </c>
    </row>
    <row r="2567" spans="1:1" x14ac:dyDescent="0.3">
      <c r="A2567">
        <f>-3.142  -3.142  -3.142  -3.142  -3.141  -3.14  -3.14  -3.14  -3.14  -3.14  -3.14</f>
        <v>-34.548999999999999</v>
      </c>
    </row>
    <row r="2568" spans="1:1" x14ac:dyDescent="0.3">
      <c r="A2568">
        <f>-3.18  -3.18  -3.18  -3.18  -3.18  -3.18  -3.18  -3.18  -3.18  -3.18  -3.18</f>
        <v>-34.980000000000004</v>
      </c>
    </row>
    <row r="2570" spans="1:1" x14ac:dyDescent="0.3">
      <c r="A2570" t="s">
        <v>847</v>
      </c>
    </row>
    <row r="2571" spans="1:1" x14ac:dyDescent="0.3">
      <c r="A2571" t="s">
        <v>1091</v>
      </c>
    </row>
    <row r="2572" spans="1:1" x14ac:dyDescent="0.3">
      <c r="A2572" t="s">
        <v>1102</v>
      </c>
    </row>
    <row r="2573" spans="1:1" x14ac:dyDescent="0.3">
      <c r="A2573" t="s">
        <v>1103</v>
      </c>
    </row>
    <row r="2574" spans="1:1" x14ac:dyDescent="0.3">
      <c r="A2574" t="s">
        <v>998</v>
      </c>
    </row>
    <row r="2575" spans="1:1" x14ac:dyDescent="0.3">
      <c r="A2575" t="s">
        <v>1132</v>
      </c>
    </row>
    <row r="2577" spans="1:1" x14ac:dyDescent="0.3">
      <c r="A2577" t="s">
        <v>848</v>
      </c>
    </row>
    <row r="2578" spans="1:1" x14ac:dyDescent="0.3">
      <c r="A2578" t="s">
        <v>1095</v>
      </c>
    </row>
    <row r="2579" spans="1:1" x14ac:dyDescent="0.3">
      <c r="A2579" t="s">
        <v>1048</v>
      </c>
    </row>
    <row r="2580" spans="1:1" x14ac:dyDescent="0.3">
      <c r="A2580" t="s">
        <v>964</v>
      </c>
    </row>
    <row r="2581" spans="1:1" x14ac:dyDescent="0.3">
      <c r="A2581" t="s">
        <v>1000</v>
      </c>
    </row>
    <row r="2582" spans="1:1" x14ac:dyDescent="0.3">
      <c r="A2582" t="s">
        <v>986</v>
      </c>
    </row>
    <row r="2584" spans="1:1" x14ac:dyDescent="0.3">
      <c r="A2584" t="s">
        <v>771</v>
      </c>
    </row>
    <row r="2585" spans="1:1" x14ac:dyDescent="0.3">
      <c r="A2585" t="s">
        <v>907</v>
      </c>
    </row>
    <row r="2586" spans="1:1" x14ac:dyDescent="0.3">
      <c r="A2586" t="s">
        <v>907</v>
      </c>
    </row>
    <row r="2587" spans="1:1" x14ac:dyDescent="0.3">
      <c r="A2587" t="s">
        <v>907</v>
      </c>
    </row>
    <row r="2588" spans="1:1" x14ac:dyDescent="0.3">
      <c r="A2588" t="s">
        <v>907</v>
      </c>
    </row>
    <row r="2589" spans="1:1" x14ac:dyDescent="0.3">
      <c r="A2589" t="s">
        <v>907</v>
      </c>
    </row>
    <row r="2591" spans="1:1" x14ac:dyDescent="0.3">
      <c r="A2591" t="s">
        <v>507</v>
      </c>
    </row>
    <row r="2592" spans="1:1" x14ac:dyDescent="0.3">
      <c r="A2592" t="s">
        <v>757</v>
      </c>
    </row>
    <row r="2593" spans="1:1" x14ac:dyDescent="0.3">
      <c r="A2593" t="s">
        <v>793</v>
      </c>
    </row>
    <row r="2594" spans="1:1" x14ac:dyDescent="0.3">
      <c r="A2594" t="s">
        <v>794</v>
      </c>
    </row>
    <row r="2595" spans="1:1" x14ac:dyDescent="0.3">
      <c r="A2595" t="s">
        <v>760</v>
      </c>
    </row>
    <row r="2596" spans="1:1" x14ac:dyDescent="0.3">
      <c r="A2596" t="s">
        <v>786</v>
      </c>
    </row>
    <row r="2597" spans="1:1" x14ac:dyDescent="0.3">
      <c r="A2597">
        <f>-3.18 -3.177 -3.174 -3.171 -3.168 -3.165 -3.162 -3.159 -3.156 -3.153 -3.15</f>
        <v>-34.814999999999998</v>
      </c>
    </row>
    <row r="2598" spans="1:1" x14ac:dyDescent="0.3">
      <c r="A2598" t="s">
        <v>846</v>
      </c>
    </row>
    <row r="2599" spans="1:1" x14ac:dyDescent="0.3">
      <c r="A2599">
        <f>-0.61  -0.612  -0.613  -0.612  -0.612  -0.61  -0.609  -0.607  -0.605  -0.604  -0.602</f>
        <v>-6.6960000000000006</v>
      </c>
    </row>
    <row r="2600" spans="1:1" x14ac:dyDescent="0.3">
      <c r="A2600">
        <f>-1.61  -1.609  -1.61  -1.61  -1.609  -1.61  -1.61  -1.61  -1.611  -1.611  -1.611</f>
        <v>-17.711000000000002</v>
      </c>
    </row>
    <row r="2601" spans="1:1" x14ac:dyDescent="0.3">
      <c r="A2601">
        <f>-2.604  -2.604  -2.604  -2.605  -2.605  -2.605  -2.605  -2.606  -2.605  -2.605  -2.605</f>
        <v>-28.653000000000002</v>
      </c>
    </row>
    <row r="2602" spans="1:1" x14ac:dyDescent="0.3">
      <c r="A2602">
        <f>-3.142  -3.143  -3.142  -3.142  -3.142  -3.141  -3.139  -3.136  -3.133  -3.13  -3.126</f>
        <v>-34.515999999999991</v>
      </c>
    </row>
    <row r="2603" spans="1:1" x14ac:dyDescent="0.3">
      <c r="A2603">
        <f>-3.18  -3.177  -3.174  -3.171  -3.168  -3.165  -3.162  -3.159  -3.156  -3.153  -3.15</f>
        <v>-34.814999999999998</v>
      </c>
    </row>
    <row r="2605" spans="1:1" x14ac:dyDescent="0.3">
      <c r="A2605" t="s">
        <v>847</v>
      </c>
    </row>
    <row r="2606" spans="1:1" x14ac:dyDescent="0.3">
      <c r="A2606" t="s">
        <v>1091</v>
      </c>
    </row>
    <row r="2607" spans="1:1" x14ac:dyDescent="0.3">
      <c r="A2607" t="s">
        <v>1106</v>
      </c>
    </row>
    <row r="2608" spans="1:1" x14ac:dyDescent="0.3">
      <c r="A2608" t="s">
        <v>1133</v>
      </c>
    </row>
    <row r="2609" spans="1:1" x14ac:dyDescent="0.3">
      <c r="A2609" t="s">
        <v>1002</v>
      </c>
    </row>
    <row r="2610" spans="1:1" x14ac:dyDescent="0.3">
      <c r="A2610" t="s">
        <v>1134</v>
      </c>
    </row>
    <row r="2612" spans="1:1" x14ac:dyDescent="0.3">
      <c r="A2612" t="s">
        <v>848</v>
      </c>
    </row>
    <row r="2613" spans="1:1" x14ac:dyDescent="0.3">
      <c r="A2613" t="s">
        <v>1095</v>
      </c>
    </row>
    <row r="2614" spans="1:1" x14ac:dyDescent="0.3">
      <c r="A2614" t="s">
        <v>1048</v>
      </c>
    </row>
    <row r="2615" spans="1:1" x14ac:dyDescent="0.3">
      <c r="A2615" t="s">
        <v>1080</v>
      </c>
    </row>
    <row r="2616" spans="1:1" x14ac:dyDescent="0.3">
      <c r="A2616" t="s">
        <v>1005</v>
      </c>
    </row>
    <row r="2617" spans="1:1" x14ac:dyDescent="0.3">
      <c r="A2617" t="s">
        <v>1006</v>
      </c>
    </row>
    <row r="2619" spans="1:1" x14ac:dyDescent="0.3">
      <c r="A2619" t="s">
        <v>771</v>
      </c>
    </row>
    <row r="2620" spans="1:1" x14ac:dyDescent="0.3">
      <c r="A2620" t="s">
        <v>960</v>
      </c>
    </row>
    <row r="2621" spans="1:1" x14ac:dyDescent="0.3">
      <c r="A2621" t="s">
        <v>960</v>
      </c>
    </row>
    <row r="2622" spans="1:1" x14ac:dyDescent="0.3">
      <c r="A2622" t="s">
        <v>960</v>
      </c>
    </row>
    <row r="2623" spans="1:1" x14ac:dyDescent="0.3">
      <c r="A2623" t="s">
        <v>960</v>
      </c>
    </row>
    <row r="2624" spans="1:1" x14ac:dyDescent="0.3">
      <c r="A2624" t="s">
        <v>960</v>
      </c>
    </row>
    <row r="2626" spans="1:1" x14ac:dyDescent="0.3">
      <c r="A2626" t="s">
        <v>508</v>
      </c>
    </row>
    <row r="2627" spans="1:1" x14ac:dyDescent="0.3">
      <c r="A2627" t="s">
        <v>757</v>
      </c>
    </row>
    <row r="2628" spans="1:1" x14ac:dyDescent="0.3">
      <c r="A2628" t="s">
        <v>793</v>
      </c>
    </row>
    <row r="2629" spans="1:1" x14ac:dyDescent="0.3">
      <c r="A2629" t="s">
        <v>794</v>
      </c>
    </row>
    <row r="2630" spans="1:1" x14ac:dyDescent="0.3">
      <c r="A2630" t="s">
        <v>760</v>
      </c>
    </row>
    <row r="2631" spans="1:1" x14ac:dyDescent="0.3">
      <c r="A2631">
        <f>-3.17 -0.003</f>
        <v>-3.173</v>
      </c>
    </row>
    <row r="2632" spans="1:1" x14ac:dyDescent="0.3">
      <c r="A2632">
        <f>-3.17 -3.173 -3.176 -3.179 -3.182 -3.185 -3.188 -3.191 -3.194 -3.197 -3.2</f>
        <v>-35.034999999999997</v>
      </c>
    </row>
    <row r="2633" spans="1:1" x14ac:dyDescent="0.3">
      <c r="A2633" t="s">
        <v>846</v>
      </c>
    </row>
    <row r="2634" spans="1:1" x14ac:dyDescent="0.3">
      <c r="A2634">
        <f>-0.61  -0.612  -0.613  -0.613  -0.611  -0.61  -0.609  -0.607  -0.606  -0.604  -0.602</f>
        <v>-6.697000000000001</v>
      </c>
    </row>
    <row r="2635" spans="1:1" x14ac:dyDescent="0.3">
      <c r="A2635">
        <f>-1.61  -1.61  -1.61  -1.61  -1.609  -1.61  -1.61  -1.61  -1.611  -1.611  -1.611</f>
        <v>-17.712</v>
      </c>
    </row>
    <row r="2636" spans="1:1" x14ac:dyDescent="0.3">
      <c r="A2636">
        <f>-2.604  -2.604  -2.604  -2.604  -2.605  -2.605  -2.605  -2.605  -2.605  -2.605  -2.605</f>
        <v>-28.651000000000003</v>
      </c>
    </row>
    <row r="2637" spans="1:1" x14ac:dyDescent="0.3">
      <c r="A2637">
        <f>-3.133  -3.133  -3.134  -3.133  -3.131  -3.131  -3.132  -3.135  -3.138  -3.14  -3.143</f>
        <v>-34.483000000000004</v>
      </c>
    </row>
    <row r="2638" spans="1:1" x14ac:dyDescent="0.3">
      <c r="A2638">
        <f>-3.17  -3.173  -3.176  -3.179  -3.182  -3.185  -3.188  -3.191  -3.194  -3.197  -3.2</f>
        <v>-35.034999999999997</v>
      </c>
    </row>
    <row r="2640" spans="1:1" x14ac:dyDescent="0.3">
      <c r="A2640" t="s">
        <v>847</v>
      </c>
    </row>
    <row r="2641" spans="1:1" x14ac:dyDescent="0.3">
      <c r="A2641" t="s">
        <v>1091</v>
      </c>
    </row>
    <row r="2642" spans="1:1" x14ac:dyDescent="0.3">
      <c r="A2642" t="s">
        <v>1092</v>
      </c>
    </row>
    <row r="2643" spans="1:1" x14ac:dyDescent="0.3">
      <c r="A2643" t="s">
        <v>1135</v>
      </c>
    </row>
    <row r="2644" spans="1:1" x14ac:dyDescent="0.3">
      <c r="A2644" t="s">
        <v>1008</v>
      </c>
    </row>
    <row r="2645" spans="1:1" x14ac:dyDescent="0.3">
      <c r="A2645" t="s">
        <v>1136</v>
      </c>
    </row>
    <row r="2647" spans="1:1" x14ac:dyDescent="0.3">
      <c r="A2647" t="s">
        <v>848</v>
      </c>
    </row>
    <row r="2648" spans="1:1" x14ac:dyDescent="0.3">
      <c r="A2648" t="s">
        <v>1137</v>
      </c>
    </row>
    <row r="2649" spans="1:1" x14ac:dyDescent="0.3">
      <c r="A2649" t="s">
        <v>1048</v>
      </c>
    </row>
    <row r="2650" spans="1:1" x14ac:dyDescent="0.3">
      <c r="A2650" t="s">
        <v>1010</v>
      </c>
    </row>
    <row r="2651" spans="1:1" x14ac:dyDescent="0.3">
      <c r="A2651" t="s">
        <v>1011</v>
      </c>
    </row>
    <row r="2652" spans="1:1" x14ac:dyDescent="0.3">
      <c r="A2652" t="s">
        <v>1012</v>
      </c>
    </row>
    <row r="2654" spans="1:1" x14ac:dyDescent="0.3">
      <c r="A2654" t="s">
        <v>771</v>
      </c>
    </row>
    <row r="2655" spans="1:1" x14ac:dyDescent="0.3">
      <c r="A2655" t="s">
        <v>967</v>
      </c>
    </row>
    <row r="2656" spans="1:1" x14ac:dyDescent="0.3">
      <c r="A2656" t="s">
        <v>967</v>
      </c>
    </row>
    <row r="2657" spans="1:1" x14ac:dyDescent="0.3">
      <c r="A2657" t="s">
        <v>967</v>
      </c>
    </row>
    <row r="2658" spans="1:1" x14ac:dyDescent="0.3">
      <c r="A2658" t="s">
        <v>967</v>
      </c>
    </row>
    <row r="2659" spans="1:1" x14ac:dyDescent="0.3">
      <c r="A2659" t="s">
        <v>967</v>
      </c>
    </row>
    <row r="2661" spans="1:1" x14ac:dyDescent="0.3">
      <c r="A2661" t="s">
        <v>509</v>
      </c>
    </row>
    <row r="2662" spans="1:1" x14ac:dyDescent="0.3">
      <c r="A2662" t="s">
        <v>757</v>
      </c>
    </row>
    <row r="2663" spans="1:1" x14ac:dyDescent="0.3">
      <c r="A2663" t="s">
        <v>793</v>
      </c>
    </row>
    <row r="2664" spans="1:1" x14ac:dyDescent="0.3">
      <c r="A2664" t="s">
        <v>794</v>
      </c>
    </row>
    <row r="2665" spans="1:1" x14ac:dyDescent="0.3">
      <c r="A2665" t="s">
        <v>760</v>
      </c>
    </row>
    <row r="2666" spans="1:1" x14ac:dyDescent="0.3">
      <c r="A2666" t="s">
        <v>787</v>
      </c>
    </row>
    <row r="2667" spans="1:1" x14ac:dyDescent="0.3">
      <c r="A2667">
        <f>-3.17 -3.17 -3.17 -3.17 -3.17 -3.17 -3.17 -3.17 -3.17 -3.17 -3.17</f>
        <v>-34.870000000000005</v>
      </c>
    </row>
    <row r="2668" spans="1:1" x14ac:dyDescent="0.3">
      <c r="A2668" t="s">
        <v>846</v>
      </c>
    </row>
    <row r="2669" spans="1:1" x14ac:dyDescent="0.3">
      <c r="A2669">
        <f>-0.61  -0.612  -0.613  -0.613  -0.611  -0.61  -0.609  -0.607  -0.605  -0.604  -0.602</f>
        <v>-6.6960000000000006</v>
      </c>
    </row>
    <row r="2670" spans="1:1" x14ac:dyDescent="0.3">
      <c r="A2670">
        <f>-1.61  -1.609  -1.61  -1.61  -1.609  -1.61  -1.61  -1.61  -1.611  -1.611  -1.611</f>
        <v>-17.711000000000002</v>
      </c>
    </row>
    <row r="2671" spans="1:1" x14ac:dyDescent="0.3">
      <c r="A2671">
        <f>-2.604  -2.604  -2.604  -2.605  -2.605  -2.605  -2.605  -2.605  -2.605  -2.605  -2.605</f>
        <v>-28.652000000000001</v>
      </c>
    </row>
    <row r="2672" spans="1:1" x14ac:dyDescent="0.3">
      <c r="A2672">
        <f>-3.133  -3.134  -3.133  -3.133  -3.132  -3.132  -3.131  -3.131  -3.131  -3.131  -3.131</f>
        <v>-34.451999999999998</v>
      </c>
    </row>
    <row r="2673" spans="1:1" x14ac:dyDescent="0.3">
      <c r="A2673">
        <f>-3.17  -3.17  -3.17  -3.17  -3.17  -3.17  -3.17  -3.17  -3.17  -3.17  -3.17</f>
        <v>-34.870000000000005</v>
      </c>
    </row>
    <row r="2675" spans="1:1" x14ac:dyDescent="0.3">
      <c r="A2675" t="s">
        <v>847</v>
      </c>
    </row>
    <row r="2676" spans="1:1" x14ac:dyDescent="0.3">
      <c r="A2676" t="s">
        <v>1091</v>
      </c>
    </row>
    <row r="2677" spans="1:1" x14ac:dyDescent="0.3">
      <c r="A2677" t="s">
        <v>1096</v>
      </c>
    </row>
    <row r="2678" spans="1:1" x14ac:dyDescent="0.3">
      <c r="A2678" t="s">
        <v>1138</v>
      </c>
    </row>
    <row r="2679" spans="1:1" x14ac:dyDescent="0.3">
      <c r="A2679" t="s">
        <v>1139</v>
      </c>
    </row>
    <row r="2680" spans="1:1" x14ac:dyDescent="0.3">
      <c r="A2680" t="s">
        <v>1015</v>
      </c>
    </row>
    <row r="2682" spans="1:1" x14ac:dyDescent="0.3">
      <c r="A2682" t="s">
        <v>848</v>
      </c>
    </row>
    <row r="2683" spans="1:1" x14ac:dyDescent="0.3">
      <c r="A2683" t="s">
        <v>1095</v>
      </c>
    </row>
    <row r="2684" spans="1:1" x14ac:dyDescent="0.3">
      <c r="A2684" t="s">
        <v>1048</v>
      </c>
    </row>
    <row r="2685" spans="1:1" x14ac:dyDescent="0.3">
      <c r="A2685" t="s">
        <v>1084</v>
      </c>
    </row>
    <row r="2686" spans="1:1" x14ac:dyDescent="0.3">
      <c r="A2686" t="s">
        <v>1017</v>
      </c>
    </row>
    <row r="2687" spans="1:1" x14ac:dyDescent="0.3">
      <c r="A2687" t="s">
        <v>986</v>
      </c>
    </row>
    <row r="2689" spans="1:1" x14ac:dyDescent="0.3">
      <c r="A2689" t="s">
        <v>771</v>
      </c>
    </row>
    <row r="2690" spans="1:1" x14ac:dyDescent="0.3">
      <c r="A2690" t="s">
        <v>907</v>
      </c>
    </row>
    <row r="2691" spans="1:1" x14ac:dyDescent="0.3">
      <c r="A2691" t="s">
        <v>907</v>
      </c>
    </row>
    <row r="2692" spans="1:1" x14ac:dyDescent="0.3">
      <c r="A2692" t="s">
        <v>907</v>
      </c>
    </row>
    <row r="2693" spans="1:1" x14ac:dyDescent="0.3">
      <c r="A2693" t="s">
        <v>907</v>
      </c>
    </row>
    <row r="2694" spans="1:1" x14ac:dyDescent="0.3">
      <c r="A2694" t="s">
        <v>907</v>
      </c>
    </row>
    <row r="2696" spans="1:1" x14ac:dyDescent="0.3">
      <c r="A2696" t="s">
        <v>510</v>
      </c>
    </row>
    <row r="2697" spans="1:1" x14ac:dyDescent="0.3">
      <c r="A2697" t="s">
        <v>757</v>
      </c>
    </row>
    <row r="2698" spans="1:1" x14ac:dyDescent="0.3">
      <c r="A2698" t="s">
        <v>793</v>
      </c>
    </row>
    <row r="2699" spans="1:1" x14ac:dyDescent="0.3">
      <c r="A2699" t="s">
        <v>794</v>
      </c>
    </row>
    <row r="2700" spans="1:1" x14ac:dyDescent="0.3">
      <c r="A2700" t="s">
        <v>760</v>
      </c>
    </row>
    <row r="2701" spans="1:1" x14ac:dyDescent="0.3">
      <c r="A2701" t="s">
        <v>788</v>
      </c>
    </row>
    <row r="2702" spans="1:1" x14ac:dyDescent="0.3">
      <c r="A2702">
        <f>-3.17 -3.167 -3.164 -3.161 -3.158 -3.155 -3.152 -3.149 -3.146 -3.143 -3.14</f>
        <v>-34.704999999999998</v>
      </c>
    </row>
    <row r="2703" spans="1:1" x14ac:dyDescent="0.3">
      <c r="A2703" t="s">
        <v>846</v>
      </c>
    </row>
    <row r="2704" spans="1:1" x14ac:dyDescent="0.3">
      <c r="A2704">
        <f>-0.61  -0.612  -0.613  -0.612  -0.612  -0.61  -0.609  -0.607  -0.605  -0.604  -0.602</f>
        <v>-6.6960000000000006</v>
      </c>
    </row>
    <row r="2705" spans="1:1" x14ac:dyDescent="0.3">
      <c r="A2705">
        <f>-1.61  -1.609  -1.61  -1.61  -1.609  -1.61  -1.61  -1.61  -1.611  -1.611  -1.611</f>
        <v>-17.711000000000002</v>
      </c>
    </row>
    <row r="2706" spans="1:1" x14ac:dyDescent="0.3">
      <c r="A2706">
        <f>-2.604  -2.604  -2.604  -2.605  -2.605  -2.605  -2.605  -2.605  -2.605  -2.605  -2.605</f>
        <v>-28.652000000000001</v>
      </c>
    </row>
    <row r="2707" spans="1:1" x14ac:dyDescent="0.3">
      <c r="A2707">
        <f>-3.133  -3.134  -3.133  -3.133  -3.133  -3.132  -3.13  -3.127  -3.124  -3.121  -3.117</f>
        <v>-34.416999999999994</v>
      </c>
    </row>
    <row r="2708" spans="1:1" x14ac:dyDescent="0.3">
      <c r="A2708">
        <f>-3.17  -3.167  -3.164  -3.161  -3.158  -3.155  -3.152  -3.149  -3.146  -3.143  -3.14</f>
        <v>-34.704999999999998</v>
      </c>
    </row>
    <row r="2710" spans="1:1" x14ac:dyDescent="0.3">
      <c r="A2710" t="s">
        <v>847</v>
      </c>
    </row>
    <row r="2711" spans="1:1" x14ac:dyDescent="0.3">
      <c r="A2711" t="s">
        <v>1091</v>
      </c>
    </row>
    <row r="2712" spans="1:1" x14ac:dyDescent="0.3">
      <c r="A2712" t="s">
        <v>1140</v>
      </c>
    </row>
    <row r="2713" spans="1:1" x14ac:dyDescent="0.3">
      <c r="A2713" t="s">
        <v>1085</v>
      </c>
    </row>
    <row r="2714" spans="1:1" x14ac:dyDescent="0.3">
      <c r="A2714" t="s">
        <v>1019</v>
      </c>
    </row>
    <row r="2715" spans="1:1" x14ac:dyDescent="0.3">
      <c r="A2715" t="s">
        <v>1141</v>
      </c>
    </row>
    <row r="2717" spans="1:1" x14ac:dyDescent="0.3">
      <c r="A2717" t="s">
        <v>848</v>
      </c>
    </row>
    <row r="2718" spans="1:1" x14ac:dyDescent="0.3">
      <c r="A2718" t="s">
        <v>1095</v>
      </c>
    </row>
    <row r="2719" spans="1:1" x14ac:dyDescent="0.3">
      <c r="A2719" t="s">
        <v>1048</v>
      </c>
    </row>
    <row r="2720" spans="1:1" x14ac:dyDescent="0.3">
      <c r="A2720" t="s">
        <v>1021</v>
      </c>
    </row>
    <row r="2721" spans="1:1" x14ac:dyDescent="0.3">
      <c r="A2721" t="s">
        <v>1142</v>
      </c>
    </row>
    <row r="2722" spans="1:1" x14ac:dyDescent="0.3">
      <c r="A2722" t="s">
        <v>1023</v>
      </c>
    </row>
    <row r="2724" spans="1:1" x14ac:dyDescent="0.3">
      <c r="A2724" t="s">
        <v>771</v>
      </c>
    </row>
    <row r="2725" spans="1:1" x14ac:dyDescent="0.3">
      <c r="A2725" t="s">
        <v>1024</v>
      </c>
    </row>
    <row r="2726" spans="1:1" x14ac:dyDescent="0.3">
      <c r="A2726" t="s">
        <v>1024</v>
      </c>
    </row>
    <row r="2727" spans="1:1" x14ac:dyDescent="0.3">
      <c r="A2727" t="s">
        <v>1024</v>
      </c>
    </row>
    <row r="2728" spans="1:1" x14ac:dyDescent="0.3">
      <c r="A2728" t="s">
        <v>1024</v>
      </c>
    </row>
    <row r="2729" spans="1:1" x14ac:dyDescent="0.3">
      <c r="A2729" t="s">
        <v>1024</v>
      </c>
    </row>
    <row r="2731" spans="1:1" x14ac:dyDescent="0.3">
      <c r="A2731" t="s">
        <v>511</v>
      </c>
    </row>
    <row r="2732" spans="1:1" x14ac:dyDescent="0.3">
      <c r="A2732" t="s">
        <v>757</v>
      </c>
    </row>
    <row r="2733" spans="1:1" x14ac:dyDescent="0.3">
      <c r="A2733" t="s">
        <v>793</v>
      </c>
    </row>
    <row r="2734" spans="1:1" x14ac:dyDescent="0.3">
      <c r="A2734" t="s">
        <v>794</v>
      </c>
    </row>
    <row r="2735" spans="1:1" x14ac:dyDescent="0.3">
      <c r="A2735" t="s">
        <v>760</v>
      </c>
    </row>
    <row r="2736" spans="1:1" x14ac:dyDescent="0.3">
      <c r="A2736">
        <f>-3.16 -0.003</f>
        <v>-3.1630000000000003</v>
      </c>
    </row>
    <row r="2737" spans="1:1" x14ac:dyDescent="0.3">
      <c r="A2737">
        <f>-3.16 -3.163 -3.166 -3.169 -3.172 -3.175 -3.178 -3.181 -3.184 -3.187 -3.19</f>
        <v>-34.925000000000004</v>
      </c>
    </row>
    <row r="2738" spans="1:1" x14ac:dyDescent="0.3">
      <c r="A2738" t="s">
        <v>846</v>
      </c>
    </row>
    <row r="2739" spans="1:1" x14ac:dyDescent="0.3">
      <c r="A2739">
        <f>-0.61  -0.612  -0.613  -0.613  -0.611  -0.61  -0.609  -0.607  -0.605  -0.604  -0.602</f>
        <v>-6.6960000000000006</v>
      </c>
    </row>
    <row r="2740" spans="1:1" x14ac:dyDescent="0.3">
      <c r="A2740">
        <f>-1.61  -1.61  -1.61  -1.61  -1.609  -1.61  -1.61  -1.61  -1.611  -1.611  -1.611</f>
        <v>-17.712</v>
      </c>
    </row>
    <row r="2741" spans="1:1" x14ac:dyDescent="0.3">
      <c r="A2741">
        <f>-2.603  -2.603  -2.604  -2.604  -2.605  -2.605  -2.604  -2.604  -2.605  -2.605  -2.605</f>
        <v>-28.647000000000002</v>
      </c>
    </row>
    <row r="2742" spans="1:1" x14ac:dyDescent="0.3">
      <c r="A2742">
        <f>-3.124  -3.124  -3.125  -3.124  -3.122  -3.122  -3.123  -3.126  -3.129  -3.132  -3.135</f>
        <v>-34.386000000000003</v>
      </c>
    </row>
    <row r="2743" spans="1:1" x14ac:dyDescent="0.3">
      <c r="A2743">
        <f>-3.16  -3.163  -3.166  -3.169  -3.172  -3.175  -3.178  -3.181  -3.184  -3.187  -3.19</f>
        <v>-34.925000000000004</v>
      </c>
    </row>
    <row r="2745" spans="1:1" x14ac:dyDescent="0.3">
      <c r="A2745" t="s">
        <v>847</v>
      </c>
    </row>
    <row r="2746" spans="1:1" x14ac:dyDescent="0.3">
      <c r="A2746" t="s">
        <v>1091</v>
      </c>
    </row>
    <row r="2747" spans="1:1" x14ac:dyDescent="0.3">
      <c r="A2747" t="s">
        <v>1092</v>
      </c>
    </row>
    <row r="2748" spans="1:1" x14ac:dyDescent="0.3">
      <c r="A2748" t="s">
        <v>1143</v>
      </c>
    </row>
    <row r="2749" spans="1:1" x14ac:dyDescent="0.3">
      <c r="A2749" t="s">
        <v>1026</v>
      </c>
    </row>
    <row r="2750" spans="1:1" x14ac:dyDescent="0.3">
      <c r="A2750" t="s">
        <v>1144</v>
      </c>
    </row>
    <row r="2752" spans="1:1" x14ac:dyDescent="0.3">
      <c r="A2752" t="s">
        <v>848</v>
      </c>
    </row>
    <row r="2753" spans="1:1" x14ac:dyDescent="0.3">
      <c r="A2753" t="s">
        <v>1095</v>
      </c>
    </row>
    <row r="2754" spans="1:1" x14ac:dyDescent="0.3">
      <c r="A2754" t="s">
        <v>1048</v>
      </c>
    </row>
    <row r="2755" spans="1:1" x14ac:dyDescent="0.3">
      <c r="A2755" t="s">
        <v>1028</v>
      </c>
    </row>
    <row r="2756" spans="1:1" x14ac:dyDescent="0.3">
      <c r="A2756" t="s">
        <v>1029</v>
      </c>
    </row>
    <row r="2757" spans="1:1" x14ac:dyDescent="0.3">
      <c r="A2757" t="s">
        <v>1030</v>
      </c>
    </row>
    <row r="2759" spans="1:1" x14ac:dyDescent="0.3">
      <c r="A2759" t="s">
        <v>771</v>
      </c>
    </row>
    <row r="2760" spans="1:1" x14ac:dyDescent="0.3">
      <c r="A2760" t="s">
        <v>1031</v>
      </c>
    </row>
    <row r="2761" spans="1:1" x14ac:dyDescent="0.3">
      <c r="A2761" t="s">
        <v>1031</v>
      </c>
    </row>
    <row r="2762" spans="1:1" x14ac:dyDescent="0.3">
      <c r="A2762" t="s">
        <v>1031</v>
      </c>
    </row>
    <row r="2763" spans="1:1" x14ac:dyDescent="0.3">
      <c r="A2763" t="s">
        <v>1031</v>
      </c>
    </row>
    <row r="2764" spans="1:1" x14ac:dyDescent="0.3">
      <c r="A2764" t="s">
        <v>1031</v>
      </c>
    </row>
    <row r="2766" spans="1:1" x14ac:dyDescent="0.3">
      <c r="A2766" t="s">
        <v>512</v>
      </c>
    </row>
    <row r="2767" spans="1:1" x14ac:dyDescent="0.3">
      <c r="A2767" t="s">
        <v>757</v>
      </c>
    </row>
    <row r="2768" spans="1:1" x14ac:dyDescent="0.3">
      <c r="A2768" t="s">
        <v>793</v>
      </c>
    </row>
    <row r="2769" spans="1:1" x14ac:dyDescent="0.3">
      <c r="A2769" t="s">
        <v>794</v>
      </c>
    </row>
    <row r="2770" spans="1:1" x14ac:dyDescent="0.3">
      <c r="A2770" t="s">
        <v>760</v>
      </c>
    </row>
    <row r="2771" spans="1:1" x14ac:dyDescent="0.3">
      <c r="A2771" t="s">
        <v>789</v>
      </c>
    </row>
    <row r="2772" spans="1:1" x14ac:dyDescent="0.3">
      <c r="A2772">
        <f>-3.16 -3.16 -3.16 -3.16 -3.16 -3.16 -3.16 -3.16 -3.16 -3.16 -3.16</f>
        <v>-34.760000000000005</v>
      </c>
    </row>
    <row r="2773" spans="1:1" x14ac:dyDescent="0.3">
      <c r="A2773" t="s">
        <v>846</v>
      </c>
    </row>
    <row r="2774" spans="1:1" x14ac:dyDescent="0.3">
      <c r="A2774">
        <f>-0.61  -0.612  -0.613  -0.612  -0.611  -0.61  -0.609  -0.607  -0.605  -0.604  -0.602</f>
        <v>-6.6949999999999994</v>
      </c>
    </row>
    <row r="2775" spans="1:1" x14ac:dyDescent="0.3">
      <c r="A2775">
        <f>-1.61  -1.609  -1.61  -1.61  -1.609  -1.61  -1.61  -1.61  -1.611  -1.611  -1.611</f>
        <v>-17.711000000000002</v>
      </c>
    </row>
    <row r="2776" spans="1:1" x14ac:dyDescent="0.3">
      <c r="A2776">
        <f>-2.603  -2.603  -2.604  -2.604  -2.605  -2.605  -2.605  -2.605  -2.605  -2.604  -2.605</f>
        <v>-28.648000000000003</v>
      </c>
    </row>
    <row r="2777" spans="1:1" x14ac:dyDescent="0.3">
      <c r="A2777">
        <f>-3.124  -3.124  -3.125  -3.124  -3.123  -3.123  -3.122  -3.122  -3.122  -3.122  -3.122</f>
        <v>-34.353000000000002</v>
      </c>
    </row>
    <row r="2778" spans="1:1" x14ac:dyDescent="0.3">
      <c r="A2778">
        <f>-3.16  -3.16  -3.16  -3.16  -3.16  -3.16  -3.16  -3.16  -3.16  -3.16  -3.16</f>
        <v>-34.760000000000005</v>
      </c>
    </row>
    <row r="2780" spans="1:1" x14ac:dyDescent="0.3">
      <c r="A2780" t="s">
        <v>847</v>
      </c>
    </row>
    <row r="2781" spans="1:1" x14ac:dyDescent="0.3">
      <c r="A2781" t="s">
        <v>1091</v>
      </c>
    </row>
    <row r="2782" spans="1:1" x14ac:dyDescent="0.3">
      <c r="A2782" t="s">
        <v>1102</v>
      </c>
    </row>
    <row r="2783" spans="1:1" x14ac:dyDescent="0.3">
      <c r="A2783" t="s">
        <v>1138</v>
      </c>
    </row>
    <row r="2784" spans="1:1" x14ac:dyDescent="0.3">
      <c r="A2784" t="s">
        <v>1145</v>
      </c>
    </row>
    <row r="2785" spans="1:1" x14ac:dyDescent="0.3">
      <c r="A2785" t="s">
        <v>1034</v>
      </c>
    </row>
    <row r="2787" spans="1:1" x14ac:dyDescent="0.3">
      <c r="A2787" t="s">
        <v>848</v>
      </c>
    </row>
    <row r="2788" spans="1:1" x14ac:dyDescent="0.3">
      <c r="A2788" t="s">
        <v>1095</v>
      </c>
    </row>
    <row r="2789" spans="1:1" x14ac:dyDescent="0.3">
      <c r="A2789" t="s">
        <v>1048</v>
      </c>
    </row>
    <row r="2790" spans="1:1" x14ac:dyDescent="0.3">
      <c r="A2790" t="s">
        <v>1035</v>
      </c>
    </row>
    <row r="2791" spans="1:1" x14ac:dyDescent="0.3">
      <c r="A2791" t="s">
        <v>1036</v>
      </c>
    </row>
    <row r="2792" spans="1:1" x14ac:dyDescent="0.3">
      <c r="A2792" t="s">
        <v>1089</v>
      </c>
    </row>
    <row r="2794" spans="1:1" x14ac:dyDescent="0.3">
      <c r="A2794" t="s">
        <v>771</v>
      </c>
    </row>
    <row r="2795" spans="1:1" x14ac:dyDescent="0.3">
      <c r="A2795" t="s">
        <v>907</v>
      </c>
    </row>
    <row r="2796" spans="1:1" x14ac:dyDescent="0.3">
      <c r="A2796" t="s">
        <v>907</v>
      </c>
    </row>
    <row r="2797" spans="1:1" x14ac:dyDescent="0.3">
      <c r="A2797" t="s">
        <v>907</v>
      </c>
    </row>
    <row r="2798" spans="1:1" x14ac:dyDescent="0.3">
      <c r="A2798" t="s">
        <v>907</v>
      </c>
    </row>
    <row r="2799" spans="1:1" x14ac:dyDescent="0.3">
      <c r="A2799" t="s">
        <v>907</v>
      </c>
    </row>
    <row r="2801" spans="1:1" x14ac:dyDescent="0.3">
      <c r="A2801" t="s">
        <v>513</v>
      </c>
    </row>
    <row r="2802" spans="1:1" x14ac:dyDescent="0.3">
      <c r="A2802" t="s">
        <v>757</v>
      </c>
    </row>
    <row r="2803" spans="1:1" x14ac:dyDescent="0.3">
      <c r="A2803" t="s">
        <v>793</v>
      </c>
    </row>
    <row r="2804" spans="1:1" x14ac:dyDescent="0.3">
      <c r="A2804" t="s">
        <v>794</v>
      </c>
    </row>
    <row r="2805" spans="1:1" x14ac:dyDescent="0.3">
      <c r="A2805" t="s">
        <v>760</v>
      </c>
    </row>
    <row r="2806" spans="1:1" x14ac:dyDescent="0.3">
      <c r="A2806" t="s">
        <v>790</v>
      </c>
    </row>
    <row r="2807" spans="1:1" x14ac:dyDescent="0.3">
      <c r="A2807">
        <f>-3.16 -3.157 -3.154 -3.151 -3.148 -3.145 -3.142 -3.139 -3.136 -3.133 -3.13</f>
        <v>-34.594999999999999</v>
      </c>
    </row>
    <row r="2808" spans="1:1" x14ac:dyDescent="0.3">
      <c r="A2808" t="s">
        <v>846</v>
      </c>
    </row>
    <row r="2809" spans="1:1" x14ac:dyDescent="0.3">
      <c r="A2809">
        <f>-0.61  -0.612  -0.613  -0.612  -0.612  -0.61  -0.609  -0.607  -0.605  -0.604  -0.602</f>
        <v>-6.6960000000000006</v>
      </c>
    </row>
    <row r="2810" spans="1:1" x14ac:dyDescent="0.3">
      <c r="A2810">
        <f>-1.61  -1.609  -1.61  -1.61  -1.609  -1.61  -1.61  -1.61  -1.611  -1.611  -1.611</f>
        <v>-17.711000000000002</v>
      </c>
    </row>
    <row r="2811" spans="1:1" x14ac:dyDescent="0.3">
      <c r="A2811">
        <f>-2.603  -2.603  -2.604  -2.605  -2.604  -2.604  -2.605  -2.605  -2.605  -2.604  -2.604</f>
        <v>-28.646000000000001</v>
      </c>
    </row>
    <row r="2812" spans="1:1" x14ac:dyDescent="0.3">
      <c r="A2812">
        <f>-3.124  -3.125  -3.124  -3.124  -3.124  -3.123  -3.121  -3.118  -3.115  -3.112  -3.108</f>
        <v>-34.317999999999998</v>
      </c>
    </row>
    <row r="2813" spans="1:1" x14ac:dyDescent="0.3">
      <c r="A2813">
        <f>-3.16  -3.157  -3.154  -3.151  -3.148  -3.145  -3.142  -3.139  -3.136  -3.133  -3.13</f>
        <v>-34.594999999999999</v>
      </c>
    </row>
    <row r="2815" spans="1:1" x14ac:dyDescent="0.3">
      <c r="A2815" t="s">
        <v>847</v>
      </c>
    </row>
    <row r="2816" spans="1:1" x14ac:dyDescent="0.3">
      <c r="A2816" t="s">
        <v>1091</v>
      </c>
    </row>
    <row r="2817" spans="1:1" x14ac:dyDescent="0.3">
      <c r="A2817" t="s">
        <v>1120</v>
      </c>
    </row>
    <row r="2818" spans="1:1" x14ac:dyDescent="0.3">
      <c r="A2818" t="s">
        <v>1063</v>
      </c>
    </row>
    <row r="2819" spans="1:1" x14ac:dyDescent="0.3">
      <c r="A2819" t="s">
        <v>1039</v>
      </c>
    </row>
    <row r="2820" spans="1:1" x14ac:dyDescent="0.3">
      <c r="A2820" t="s">
        <v>1146</v>
      </c>
    </row>
    <row r="2822" spans="1:1" x14ac:dyDescent="0.3">
      <c r="A2822" t="s">
        <v>848</v>
      </c>
    </row>
    <row r="2823" spans="1:1" x14ac:dyDescent="0.3">
      <c r="A2823" t="s">
        <v>1095</v>
      </c>
    </row>
    <row r="2824" spans="1:1" x14ac:dyDescent="0.3">
      <c r="A2824" t="s">
        <v>1048</v>
      </c>
    </row>
    <row r="2825" spans="1:1" x14ac:dyDescent="0.3">
      <c r="A2825" t="s">
        <v>1035</v>
      </c>
    </row>
    <row r="2826" spans="1:1" x14ac:dyDescent="0.3">
      <c r="A2826" t="s">
        <v>1041</v>
      </c>
    </row>
    <row r="2827" spans="1:1" x14ac:dyDescent="0.3">
      <c r="A2827" t="s">
        <v>1042</v>
      </c>
    </row>
    <row r="2829" spans="1:1" x14ac:dyDescent="0.3">
      <c r="A2829" t="s">
        <v>771</v>
      </c>
    </row>
    <row r="2830" spans="1:1" x14ac:dyDescent="0.3">
      <c r="A2830" t="s">
        <v>1043</v>
      </c>
    </row>
    <row r="2831" spans="1:1" x14ac:dyDescent="0.3">
      <c r="A2831" t="s">
        <v>1043</v>
      </c>
    </row>
    <row r="2832" spans="1:1" x14ac:dyDescent="0.3">
      <c r="A2832" t="s">
        <v>1043</v>
      </c>
    </row>
    <row r="2833" spans="1:1" x14ac:dyDescent="0.3">
      <c r="A2833" t="s">
        <v>1043</v>
      </c>
    </row>
    <row r="2834" spans="1:1" x14ac:dyDescent="0.3">
      <c r="A2834" t="s">
        <v>1043</v>
      </c>
    </row>
    <row r="2836" spans="1:1" x14ac:dyDescent="0.3">
      <c r="A2836" t="s">
        <v>514</v>
      </c>
    </row>
    <row r="2837" spans="1:1" x14ac:dyDescent="0.3">
      <c r="A2837" t="s">
        <v>757</v>
      </c>
    </row>
    <row r="2838" spans="1:1" x14ac:dyDescent="0.3">
      <c r="A2838" t="s">
        <v>795</v>
      </c>
    </row>
    <row r="2839" spans="1:1" x14ac:dyDescent="0.3">
      <c r="A2839" t="s">
        <v>796</v>
      </c>
    </row>
    <row r="2840" spans="1:1" x14ac:dyDescent="0.3">
      <c r="A2840" t="s">
        <v>760</v>
      </c>
    </row>
    <row r="2841" spans="1:1" x14ac:dyDescent="0.3">
      <c r="A2841">
        <f>-3.24 -0.003</f>
        <v>-3.2430000000000003</v>
      </c>
    </row>
    <row r="2842" spans="1:1" x14ac:dyDescent="0.3">
      <c r="A2842">
        <f>-3.24 -3.243 -3.246 -3.249 -3.252 -3.255 -3.258 -3.261 -3.264 -3.267 -3.27</f>
        <v>-35.805</v>
      </c>
    </row>
    <row r="2843" spans="1:1" x14ac:dyDescent="0.3">
      <c r="A2843" t="s">
        <v>846</v>
      </c>
    </row>
    <row r="2844" spans="1:1" x14ac:dyDescent="0.3">
      <c r="A2844">
        <f>-0.542  -0.548  -0.552  -0.556  -0.558  -0.561  -0.563  -0.565  -0.568  -0.57  -0.572</f>
        <v>-6.1550000000000002</v>
      </c>
    </row>
    <row r="2845" spans="1:1" x14ac:dyDescent="0.3">
      <c r="A2845">
        <f>-1.542  -1.542  -1.542  -1.542  -1.541  -1.542  -1.543  -1.544  -1.545  -1.547  -1.548</f>
        <v>-16.978000000000002</v>
      </c>
    </row>
    <row r="2846" spans="1:1" x14ac:dyDescent="0.3">
      <c r="A2846">
        <f>-2.538  -2.538  -2.538  -2.539  -2.538  -2.539  -2.538  -2.538  -2.538  -2.538  -2.538</f>
        <v>-27.919999999999998</v>
      </c>
    </row>
    <row r="2847" spans="1:1" x14ac:dyDescent="0.3">
      <c r="A2847">
        <f>-3.178  -3.178  -3.178  -3.178  -3.175  -3.175  -3.176  -3.178  -3.18  -3.182  -3.185</f>
        <v>-34.963000000000001</v>
      </c>
    </row>
    <row r="2848" spans="1:1" x14ac:dyDescent="0.3">
      <c r="A2848">
        <f>-3.24  -3.243  -3.246  -3.249  -3.252  -3.255  -3.258  -3.261  -3.264  -3.267  -3.27</f>
        <v>-35.805</v>
      </c>
    </row>
    <row r="2850" spans="1:1" x14ac:dyDescent="0.3">
      <c r="A2850" t="s">
        <v>847</v>
      </c>
    </row>
    <row r="2851" spans="1:1" x14ac:dyDescent="0.3">
      <c r="A2851" t="s">
        <v>797</v>
      </c>
    </row>
    <row r="2852" spans="1:1" x14ac:dyDescent="0.3">
      <c r="A2852" t="s">
        <v>1147</v>
      </c>
    </row>
    <row r="2853" spans="1:1" x14ac:dyDescent="0.3">
      <c r="A2853" t="s">
        <v>1148</v>
      </c>
    </row>
    <row r="2854" spans="1:1" x14ac:dyDescent="0.3">
      <c r="A2854" t="s">
        <v>1149</v>
      </c>
    </row>
    <row r="2855" spans="1:1" x14ac:dyDescent="0.3">
      <c r="A2855" t="s">
        <v>1150</v>
      </c>
    </row>
    <row r="2857" spans="1:1" x14ac:dyDescent="0.3">
      <c r="A2857" t="s">
        <v>848</v>
      </c>
    </row>
    <row r="2858" spans="1:1" x14ac:dyDescent="0.3">
      <c r="A2858" t="s">
        <v>802</v>
      </c>
    </row>
    <row r="2859" spans="1:1" x14ac:dyDescent="0.3">
      <c r="A2859" t="s">
        <v>1151</v>
      </c>
    </row>
    <row r="2860" spans="1:1" x14ac:dyDescent="0.3">
      <c r="A2860" t="s">
        <v>1152</v>
      </c>
    </row>
    <row r="2861" spans="1:1" x14ac:dyDescent="0.3">
      <c r="A2861" t="s">
        <v>1153</v>
      </c>
    </row>
    <row r="2862" spans="1:1" x14ac:dyDescent="0.3">
      <c r="A2862" t="s">
        <v>1154</v>
      </c>
    </row>
    <row r="2864" spans="1:1" x14ac:dyDescent="0.3">
      <c r="A2864" t="s">
        <v>771</v>
      </c>
    </row>
    <row r="2865" spans="1:1" x14ac:dyDescent="0.3">
      <c r="A2865" t="s">
        <v>1155</v>
      </c>
    </row>
    <row r="2866" spans="1:1" x14ac:dyDescent="0.3">
      <c r="A2866" t="s">
        <v>1155</v>
      </c>
    </row>
    <row r="2867" spans="1:1" x14ac:dyDescent="0.3">
      <c r="A2867" t="s">
        <v>1155</v>
      </c>
    </row>
    <row r="2868" spans="1:1" x14ac:dyDescent="0.3">
      <c r="A2868" t="s">
        <v>1155</v>
      </c>
    </row>
    <row r="2869" spans="1:1" x14ac:dyDescent="0.3">
      <c r="A2869" t="s">
        <v>1155</v>
      </c>
    </row>
    <row r="2871" spans="1:1" x14ac:dyDescent="0.3">
      <c r="A2871" t="s">
        <v>515</v>
      </c>
    </row>
    <row r="2872" spans="1:1" x14ac:dyDescent="0.3">
      <c r="A2872" t="s">
        <v>757</v>
      </c>
    </row>
    <row r="2873" spans="1:1" x14ac:dyDescent="0.3">
      <c r="A2873" t="s">
        <v>795</v>
      </c>
    </row>
    <row r="2874" spans="1:1" x14ac:dyDescent="0.3">
      <c r="A2874" t="s">
        <v>796</v>
      </c>
    </row>
    <row r="2875" spans="1:1" x14ac:dyDescent="0.3">
      <c r="A2875" t="s">
        <v>760</v>
      </c>
    </row>
    <row r="2876" spans="1:1" x14ac:dyDescent="0.3">
      <c r="A2876" t="s">
        <v>773</v>
      </c>
    </row>
    <row r="2877" spans="1:1" x14ac:dyDescent="0.3">
      <c r="A2877">
        <f>-3.24 -3.24 -3.24 -3.24 -3.24 -3.24 -3.24 -3.24 -3.24 -3.24 -3.24</f>
        <v>-35.640000000000015</v>
      </c>
    </row>
    <row r="2878" spans="1:1" x14ac:dyDescent="0.3">
      <c r="A2878" t="s">
        <v>846</v>
      </c>
    </row>
    <row r="2879" spans="1:1" x14ac:dyDescent="0.3">
      <c r="A2879">
        <f>-0.542  -0.548  -0.552  -0.556  -0.558  -0.561  -0.563  -0.566  -0.568  -0.57  -0.572</f>
        <v>-6.1559999999999997</v>
      </c>
    </row>
    <row r="2880" spans="1:1" x14ac:dyDescent="0.3">
      <c r="A2880">
        <f>-1.542  -1.542  -1.542  -1.542  -1.541  -1.542  -1.543  -1.544  -1.545  -1.547  -1.548</f>
        <v>-16.978000000000002</v>
      </c>
    </row>
    <row r="2881" spans="1:1" x14ac:dyDescent="0.3">
      <c r="A2881">
        <f>-2.538  -2.538  -2.538  -2.539  -2.538  -2.539  -2.539  -2.538  -2.538  -2.538  -2.538</f>
        <v>-27.920999999999999</v>
      </c>
    </row>
    <row r="2882" spans="1:1" x14ac:dyDescent="0.3">
      <c r="A2882">
        <f>-3.178  -3.178  -3.178  -3.177  -3.176  -3.176  -3.175  -3.175  -3.175  -3.175  -3.174</f>
        <v>-34.937000000000005</v>
      </c>
    </row>
    <row r="2883" spans="1:1" x14ac:dyDescent="0.3">
      <c r="A2883">
        <f>-3.24  -3.24  -3.24  -3.24  -3.24  -3.24  -3.24  -3.24  -3.24  -3.24  -3.24</f>
        <v>-35.640000000000015</v>
      </c>
    </row>
    <row r="2885" spans="1:1" x14ac:dyDescent="0.3">
      <c r="A2885" t="s">
        <v>847</v>
      </c>
    </row>
    <row r="2886" spans="1:1" x14ac:dyDescent="0.3">
      <c r="A2886" t="s">
        <v>797</v>
      </c>
    </row>
    <row r="2887" spans="1:1" x14ac:dyDescent="0.3">
      <c r="A2887" t="s">
        <v>1156</v>
      </c>
    </row>
    <row r="2888" spans="1:1" x14ac:dyDescent="0.3">
      <c r="A2888" t="s">
        <v>1157</v>
      </c>
    </row>
    <row r="2889" spans="1:1" x14ac:dyDescent="0.3">
      <c r="A2889" t="s">
        <v>1158</v>
      </c>
    </row>
    <row r="2890" spans="1:1" x14ac:dyDescent="0.3">
      <c r="A2890" t="s">
        <v>1159</v>
      </c>
    </row>
    <row r="2892" spans="1:1" x14ac:dyDescent="0.3">
      <c r="A2892" t="s">
        <v>848</v>
      </c>
    </row>
    <row r="2893" spans="1:1" x14ac:dyDescent="0.3">
      <c r="A2893" t="s">
        <v>802</v>
      </c>
    </row>
    <row r="2894" spans="1:1" x14ac:dyDescent="0.3">
      <c r="A2894" t="s">
        <v>803</v>
      </c>
    </row>
    <row r="2895" spans="1:1" x14ac:dyDescent="0.3">
      <c r="A2895" t="s">
        <v>1152</v>
      </c>
    </row>
    <row r="2896" spans="1:1" x14ac:dyDescent="0.3">
      <c r="A2896" t="s">
        <v>1160</v>
      </c>
    </row>
    <row r="2897" spans="1:1" x14ac:dyDescent="0.3">
      <c r="A2897" t="s">
        <v>1161</v>
      </c>
    </row>
    <row r="2899" spans="1:1" x14ac:dyDescent="0.3">
      <c r="A2899" t="s">
        <v>771</v>
      </c>
    </row>
    <row r="2900" spans="1:1" x14ac:dyDescent="0.3">
      <c r="A2900" t="s">
        <v>1162</v>
      </c>
    </row>
    <row r="2901" spans="1:1" x14ac:dyDescent="0.3">
      <c r="A2901" t="s">
        <v>1162</v>
      </c>
    </row>
    <row r="2902" spans="1:1" x14ac:dyDescent="0.3">
      <c r="A2902" t="s">
        <v>1162</v>
      </c>
    </row>
    <row r="2903" spans="1:1" x14ac:dyDescent="0.3">
      <c r="A2903" t="s">
        <v>1162</v>
      </c>
    </row>
    <row r="2904" spans="1:1" x14ac:dyDescent="0.3">
      <c r="A2904" t="s">
        <v>1162</v>
      </c>
    </row>
    <row r="2906" spans="1:1" x14ac:dyDescent="0.3">
      <c r="A2906" t="s">
        <v>516</v>
      </c>
    </row>
    <row r="2907" spans="1:1" x14ac:dyDescent="0.3">
      <c r="A2907" t="s">
        <v>757</v>
      </c>
    </row>
    <row r="2908" spans="1:1" x14ac:dyDescent="0.3">
      <c r="A2908" t="s">
        <v>795</v>
      </c>
    </row>
    <row r="2909" spans="1:1" x14ac:dyDescent="0.3">
      <c r="A2909" t="s">
        <v>796</v>
      </c>
    </row>
    <row r="2910" spans="1:1" x14ac:dyDescent="0.3">
      <c r="A2910" t="s">
        <v>760</v>
      </c>
    </row>
    <row r="2911" spans="1:1" x14ac:dyDescent="0.3">
      <c r="A2911" t="s">
        <v>774</v>
      </c>
    </row>
    <row r="2912" spans="1:1" x14ac:dyDescent="0.3">
      <c r="A2912">
        <f>-3.24 -3.237 -3.234 -3.231 -3.228 -3.225 -3.222 -3.219 -3.216 -3.213 -3.21</f>
        <v>-35.475000000000009</v>
      </c>
    </row>
    <row r="2913" spans="1:1" x14ac:dyDescent="0.3">
      <c r="A2913" t="s">
        <v>846</v>
      </c>
    </row>
    <row r="2914" spans="1:1" x14ac:dyDescent="0.3">
      <c r="A2914">
        <f>-0.542  -0.548  -0.553  -0.555  -0.558  -0.561  -0.563  -0.565  -0.568  -0.57  -0.572</f>
        <v>-6.1550000000000002</v>
      </c>
    </row>
    <row r="2915" spans="1:1" x14ac:dyDescent="0.3">
      <c r="A2915">
        <f>-1.542  -1.541  -1.542  -1.542  -1.541  -1.542  -1.543  -1.544  -1.545  -1.547  -1.548</f>
        <v>-16.977</v>
      </c>
    </row>
    <row r="2916" spans="1:1" x14ac:dyDescent="0.3">
      <c r="A2916">
        <f>-2.538  -2.538  -2.538  -2.539  -2.539  -2.538  -2.539  -2.539  -2.538  -2.538  -2.538</f>
        <v>-27.922000000000001</v>
      </c>
    </row>
    <row r="2917" spans="1:1" x14ac:dyDescent="0.3">
      <c r="A2917">
        <f>-3.178  -3.179  -3.178  -3.177  -3.177  -3.177  -3.175  -3.172  -3.17  -3.166  -3.163</f>
        <v>-34.911999999999999</v>
      </c>
    </row>
    <row r="2918" spans="1:1" x14ac:dyDescent="0.3">
      <c r="A2918">
        <f>-3.24  -3.237  -3.234  -3.231  -3.228  -3.225  -3.222  -3.219  -3.216  -3.213  -3.21</f>
        <v>-35.475000000000009</v>
      </c>
    </row>
    <row r="2920" spans="1:1" x14ac:dyDescent="0.3">
      <c r="A2920" t="s">
        <v>847</v>
      </c>
    </row>
    <row r="2921" spans="1:1" x14ac:dyDescent="0.3">
      <c r="A2921" t="s">
        <v>797</v>
      </c>
    </row>
    <row r="2922" spans="1:1" x14ac:dyDescent="0.3">
      <c r="A2922" t="s">
        <v>798</v>
      </c>
    </row>
    <row r="2923" spans="1:1" x14ac:dyDescent="0.3">
      <c r="A2923" t="s">
        <v>1163</v>
      </c>
    </row>
    <row r="2924" spans="1:1" x14ac:dyDescent="0.3">
      <c r="A2924" t="s">
        <v>1164</v>
      </c>
    </row>
    <row r="2925" spans="1:1" x14ac:dyDescent="0.3">
      <c r="A2925" t="s">
        <v>1165</v>
      </c>
    </row>
    <row r="2927" spans="1:1" x14ac:dyDescent="0.3">
      <c r="A2927" t="s">
        <v>848</v>
      </c>
    </row>
    <row r="2928" spans="1:1" x14ac:dyDescent="0.3">
      <c r="A2928" t="s">
        <v>802</v>
      </c>
    </row>
    <row r="2929" spans="1:1" x14ac:dyDescent="0.3">
      <c r="A2929" t="s">
        <v>803</v>
      </c>
    </row>
    <row r="2930" spans="1:1" x14ac:dyDescent="0.3">
      <c r="A2930" t="s">
        <v>1152</v>
      </c>
    </row>
    <row r="2931" spans="1:1" x14ac:dyDescent="0.3">
      <c r="A2931" t="s">
        <v>1166</v>
      </c>
    </row>
    <row r="2932" spans="1:1" x14ac:dyDescent="0.3">
      <c r="A2932" t="s">
        <v>1167</v>
      </c>
    </row>
    <row r="2934" spans="1:1" x14ac:dyDescent="0.3">
      <c r="A2934" t="s">
        <v>771</v>
      </c>
    </row>
    <row r="2935" spans="1:1" x14ac:dyDescent="0.3">
      <c r="A2935" t="s">
        <v>1168</v>
      </c>
    </row>
    <row r="2936" spans="1:1" x14ac:dyDescent="0.3">
      <c r="A2936" t="s">
        <v>1168</v>
      </c>
    </row>
    <row r="2937" spans="1:1" x14ac:dyDescent="0.3">
      <c r="A2937" t="s">
        <v>1168</v>
      </c>
    </row>
    <row r="2938" spans="1:1" x14ac:dyDescent="0.3">
      <c r="A2938" t="s">
        <v>1168</v>
      </c>
    </row>
    <row r="2939" spans="1:1" x14ac:dyDescent="0.3">
      <c r="A2939" t="s">
        <v>1168</v>
      </c>
    </row>
    <row r="2941" spans="1:1" x14ac:dyDescent="0.3">
      <c r="A2941" t="s">
        <v>517</v>
      </c>
    </row>
    <row r="2942" spans="1:1" x14ac:dyDescent="0.3">
      <c r="A2942" t="s">
        <v>757</v>
      </c>
    </row>
    <row r="2943" spans="1:1" x14ac:dyDescent="0.3">
      <c r="A2943" t="s">
        <v>795</v>
      </c>
    </row>
    <row r="2944" spans="1:1" x14ac:dyDescent="0.3">
      <c r="A2944" t="s">
        <v>796</v>
      </c>
    </row>
    <row r="2945" spans="1:1" x14ac:dyDescent="0.3">
      <c r="A2945" t="s">
        <v>760</v>
      </c>
    </row>
    <row r="2946" spans="1:1" x14ac:dyDescent="0.3">
      <c r="A2946">
        <f>-3.23 -0.003</f>
        <v>-3.2330000000000001</v>
      </c>
    </row>
    <row r="2947" spans="1:1" x14ac:dyDescent="0.3">
      <c r="A2947">
        <f>-3.23 -3.233 -3.236 -3.239 -3.242 -3.245 -3.248 -3.251 -3.254 -3.257 -3.26</f>
        <v>-35.695</v>
      </c>
    </row>
    <row r="2948" spans="1:1" x14ac:dyDescent="0.3">
      <c r="A2948" t="s">
        <v>846</v>
      </c>
    </row>
    <row r="2949" spans="1:1" x14ac:dyDescent="0.3">
      <c r="A2949">
        <f>-0.542  -0.548  -0.552  -0.556  -0.558  -0.561  -0.563  -0.566  -0.568  -0.57  -0.572</f>
        <v>-6.1559999999999997</v>
      </c>
    </row>
    <row r="2950" spans="1:1" x14ac:dyDescent="0.3">
      <c r="A2950">
        <f>-1.542  -1.542  -1.542  -1.542  -1.541  -1.542  -1.543  -1.544  -1.545  -1.547  -1.548</f>
        <v>-16.978000000000002</v>
      </c>
    </row>
    <row r="2951" spans="1:1" x14ac:dyDescent="0.3">
      <c r="A2951">
        <f>-2.538  -2.538  -2.538  -2.538  -2.538  -2.538  -2.538  -2.538  -2.538  -2.538  -2.538</f>
        <v>-27.917999999999999</v>
      </c>
    </row>
    <row r="2952" spans="1:1" x14ac:dyDescent="0.3">
      <c r="A2952">
        <f>-3.17  -3.17  -3.17  -3.169  -3.167  -3.167  -3.167  -3.169  -3.172  -3.174  -3.176</f>
        <v>-34.871000000000002</v>
      </c>
    </row>
    <row r="2953" spans="1:1" x14ac:dyDescent="0.3">
      <c r="A2953">
        <f>-3.23  -3.233  -3.236  -3.239  -3.242  -3.245  -3.248  -3.251  -3.254  -3.257  -3.26</f>
        <v>-35.695</v>
      </c>
    </row>
    <row r="2955" spans="1:1" x14ac:dyDescent="0.3">
      <c r="A2955" t="s">
        <v>847</v>
      </c>
    </row>
    <row r="2956" spans="1:1" x14ac:dyDescent="0.3">
      <c r="A2956" t="s">
        <v>797</v>
      </c>
    </row>
    <row r="2957" spans="1:1" x14ac:dyDescent="0.3">
      <c r="A2957" t="s">
        <v>1147</v>
      </c>
    </row>
    <row r="2958" spans="1:1" x14ac:dyDescent="0.3">
      <c r="A2958" t="s">
        <v>1169</v>
      </c>
    </row>
    <row r="2959" spans="1:1" x14ac:dyDescent="0.3">
      <c r="A2959" t="s">
        <v>1170</v>
      </c>
    </row>
    <row r="2960" spans="1:1" x14ac:dyDescent="0.3">
      <c r="A2960" t="s">
        <v>1171</v>
      </c>
    </row>
    <row r="2962" spans="1:1" x14ac:dyDescent="0.3">
      <c r="A2962" t="s">
        <v>848</v>
      </c>
    </row>
    <row r="2963" spans="1:1" x14ac:dyDescent="0.3">
      <c r="A2963" t="s">
        <v>802</v>
      </c>
    </row>
    <row r="2964" spans="1:1" x14ac:dyDescent="0.3">
      <c r="A2964" t="s">
        <v>803</v>
      </c>
    </row>
    <row r="2965" spans="1:1" x14ac:dyDescent="0.3">
      <c r="A2965" t="s">
        <v>1152</v>
      </c>
    </row>
    <row r="2966" spans="1:1" x14ac:dyDescent="0.3">
      <c r="A2966" t="s">
        <v>1172</v>
      </c>
    </row>
    <row r="2967" spans="1:1" x14ac:dyDescent="0.3">
      <c r="A2967" t="s">
        <v>1173</v>
      </c>
    </row>
    <row r="2969" spans="1:1" x14ac:dyDescent="0.3">
      <c r="A2969" t="s">
        <v>771</v>
      </c>
    </row>
    <row r="2970" spans="1:1" x14ac:dyDescent="0.3">
      <c r="A2970" t="s">
        <v>1174</v>
      </c>
    </row>
    <row r="2971" spans="1:1" x14ac:dyDescent="0.3">
      <c r="A2971" t="s">
        <v>1174</v>
      </c>
    </row>
    <row r="2972" spans="1:1" x14ac:dyDescent="0.3">
      <c r="A2972" t="s">
        <v>1174</v>
      </c>
    </row>
    <row r="2973" spans="1:1" x14ac:dyDescent="0.3">
      <c r="A2973" t="s">
        <v>1174</v>
      </c>
    </row>
    <row r="2974" spans="1:1" x14ac:dyDescent="0.3">
      <c r="A2974" t="s">
        <v>1174</v>
      </c>
    </row>
    <row r="2976" spans="1:1" x14ac:dyDescent="0.3">
      <c r="A2976" t="s">
        <v>518</v>
      </c>
    </row>
    <row r="2977" spans="1:1" x14ac:dyDescent="0.3">
      <c r="A2977" t="s">
        <v>757</v>
      </c>
    </row>
    <row r="2978" spans="1:1" x14ac:dyDescent="0.3">
      <c r="A2978" t="s">
        <v>795</v>
      </c>
    </row>
    <row r="2979" spans="1:1" x14ac:dyDescent="0.3">
      <c r="A2979" t="s">
        <v>796</v>
      </c>
    </row>
    <row r="2980" spans="1:1" x14ac:dyDescent="0.3">
      <c r="A2980" t="s">
        <v>760</v>
      </c>
    </row>
    <row r="2981" spans="1:1" x14ac:dyDescent="0.3">
      <c r="A2981" t="s">
        <v>775</v>
      </c>
    </row>
    <row r="2982" spans="1:1" x14ac:dyDescent="0.3">
      <c r="A2982">
        <f>-3.23 -3.23 -3.23 -3.23 -3.23 -3.23 -3.23 -3.23 -3.23 -3.23 -3.23</f>
        <v>-35.529999999999994</v>
      </c>
    </row>
    <row r="2983" spans="1:1" x14ac:dyDescent="0.3">
      <c r="A2983" t="s">
        <v>846</v>
      </c>
    </row>
    <row r="2984" spans="1:1" x14ac:dyDescent="0.3">
      <c r="A2984">
        <f>-0.542  -0.548  -0.552  -0.556  -0.558  -0.561  -0.563  -0.566  -0.568  -0.57  -0.572</f>
        <v>-6.1559999999999997</v>
      </c>
    </row>
    <row r="2985" spans="1:1" x14ac:dyDescent="0.3">
      <c r="A2985">
        <f>-1.542  -1.542  -1.542  -1.542  -1.541  -1.542  -1.543  -1.544  -1.545  -1.547  -1.548</f>
        <v>-16.978000000000002</v>
      </c>
    </row>
    <row r="2986" spans="1:1" x14ac:dyDescent="0.3">
      <c r="A2986">
        <f>-2.538  -2.538  -2.538  -2.538  -2.538  -2.538  -2.538  -2.538  -2.538  -2.538  -2.538</f>
        <v>-27.917999999999999</v>
      </c>
    </row>
    <row r="2987" spans="1:1" x14ac:dyDescent="0.3">
      <c r="A2987">
        <f>-3.17  -3.17  -3.17  -3.169  -3.168  -3.167  -3.167  -3.167  -3.167  -3.166  -3.166</f>
        <v>-34.847000000000008</v>
      </c>
    </row>
    <row r="2988" spans="1:1" x14ac:dyDescent="0.3">
      <c r="A2988">
        <f>-3.23  -3.23  -3.23  -3.23  -3.23  -3.23  -3.23  -3.23  -3.23  -3.23  -3.23</f>
        <v>-35.529999999999994</v>
      </c>
    </row>
    <row r="2990" spans="1:1" x14ac:dyDescent="0.3">
      <c r="A2990" t="s">
        <v>847</v>
      </c>
    </row>
    <row r="2991" spans="1:1" x14ac:dyDescent="0.3">
      <c r="A2991" t="s">
        <v>797</v>
      </c>
    </row>
    <row r="2992" spans="1:1" x14ac:dyDescent="0.3">
      <c r="A2992" t="s">
        <v>1156</v>
      </c>
    </row>
    <row r="2993" spans="1:1" x14ac:dyDescent="0.3">
      <c r="A2993" t="s">
        <v>1175</v>
      </c>
    </row>
    <row r="2994" spans="1:1" x14ac:dyDescent="0.3">
      <c r="A2994" t="s">
        <v>1176</v>
      </c>
    </row>
    <row r="2995" spans="1:1" x14ac:dyDescent="0.3">
      <c r="A2995" t="s">
        <v>1177</v>
      </c>
    </row>
    <row r="2997" spans="1:1" x14ac:dyDescent="0.3">
      <c r="A2997" t="s">
        <v>848</v>
      </c>
    </row>
    <row r="2998" spans="1:1" x14ac:dyDescent="0.3">
      <c r="A2998" t="s">
        <v>802</v>
      </c>
    </row>
    <row r="2999" spans="1:1" x14ac:dyDescent="0.3">
      <c r="A2999" t="s">
        <v>803</v>
      </c>
    </row>
    <row r="3000" spans="1:1" x14ac:dyDescent="0.3">
      <c r="A3000" t="s">
        <v>1152</v>
      </c>
    </row>
    <row r="3001" spans="1:1" x14ac:dyDescent="0.3">
      <c r="A3001" t="s">
        <v>1178</v>
      </c>
    </row>
    <row r="3002" spans="1:1" x14ac:dyDescent="0.3">
      <c r="A3002" t="s">
        <v>1161</v>
      </c>
    </row>
    <row r="3004" spans="1:1" x14ac:dyDescent="0.3">
      <c r="A3004" t="s">
        <v>771</v>
      </c>
    </row>
    <row r="3005" spans="1:1" x14ac:dyDescent="0.3">
      <c r="A3005" t="s">
        <v>1162</v>
      </c>
    </row>
    <row r="3006" spans="1:1" x14ac:dyDescent="0.3">
      <c r="A3006" t="s">
        <v>1162</v>
      </c>
    </row>
    <row r="3007" spans="1:1" x14ac:dyDescent="0.3">
      <c r="A3007" t="s">
        <v>1162</v>
      </c>
    </row>
    <row r="3008" spans="1:1" x14ac:dyDescent="0.3">
      <c r="A3008" t="s">
        <v>1162</v>
      </c>
    </row>
    <row r="3009" spans="1:1" x14ac:dyDescent="0.3">
      <c r="A3009" t="s">
        <v>1162</v>
      </c>
    </row>
    <row r="3011" spans="1:1" x14ac:dyDescent="0.3">
      <c r="A3011" t="s">
        <v>519</v>
      </c>
    </row>
    <row r="3012" spans="1:1" x14ac:dyDescent="0.3">
      <c r="A3012" t="s">
        <v>757</v>
      </c>
    </row>
    <row r="3013" spans="1:1" x14ac:dyDescent="0.3">
      <c r="A3013" t="s">
        <v>795</v>
      </c>
    </row>
    <row r="3014" spans="1:1" x14ac:dyDescent="0.3">
      <c r="A3014" t="s">
        <v>796</v>
      </c>
    </row>
    <row r="3015" spans="1:1" x14ac:dyDescent="0.3">
      <c r="A3015" t="s">
        <v>760</v>
      </c>
    </row>
    <row r="3016" spans="1:1" x14ac:dyDescent="0.3">
      <c r="A3016" t="s">
        <v>776</v>
      </c>
    </row>
    <row r="3017" spans="1:1" x14ac:dyDescent="0.3">
      <c r="A3017">
        <f>-3.23 -3.227 -3.224 -3.221 -3.218 -3.215 -3.212 -3.209 -3.206 -3.203 -3.2</f>
        <v>-35.365000000000002</v>
      </c>
    </row>
    <row r="3018" spans="1:1" x14ac:dyDescent="0.3">
      <c r="A3018" t="s">
        <v>846</v>
      </c>
    </row>
    <row r="3019" spans="1:1" x14ac:dyDescent="0.3">
      <c r="A3019">
        <f>-0.542  -0.548  -0.553  -0.555  -0.558  -0.561  -0.563  -0.566  -0.568  -0.57  -0.572</f>
        <v>-6.1559999999999997</v>
      </c>
    </row>
    <row r="3020" spans="1:1" x14ac:dyDescent="0.3">
      <c r="A3020">
        <f>-1.542  -1.541  -1.542  -1.542  -1.541  -1.542  -1.543  -1.544  -1.545  -1.547  -1.548</f>
        <v>-16.977</v>
      </c>
    </row>
    <row r="3021" spans="1:1" x14ac:dyDescent="0.3">
      <c r="A3021">
        <f>-2.538  -2.538  -2.538  -2.539  -2.538  -2.538  -2.538  -2.538  -2.538  -2.538  -2.538</f>
        <v>-27.919</v>
      </c>
    </row>
    <row r="3022" spans="1:1" x14ac:dyDescent="0.3">
      <c r="A3022">
        <f>-3.17  -3.17  -3.169  -3.169  -3.169  -3.168  -3.166  -3.164  -3.161  -3.158  -3.155</f>
        <v>-34.819000000000003</v>
      </c>
    </row>
    <row r="3023" spans="1:1" x14ac:dyDescent="0.3">
      <c r="A3023">
        <f>-3.23  -3.227  -3.224  -3.221  -3.218  -3.215  -3.212  -3.209  -3.206  -3.203  -3.2</f>
        <v>-35.365000000000002</v>
      </c>
    </row>
    <row r="3025" spans="1:1" x14ac:dyDescent="0.3">
      <c r="A3025" t="s">
        <v>847</v>
      </c>
    </row>
    <row r="3026" spans="1:1" x14ac:dyDescent="0.3">
      <c r="A3026" t="s">
        <v>797</v>
      </c>
    </row>
    <row r="3027" spans="1:1" x14ac:dyDescent="0.3">
      <c r="A3027" t="s">
        <v>798</v>
      </c>
    </row>
    <row r="3028" spans="1:1" x14ac:dyDescent="0.3">
      <c r="A3028" t="s">
        <v>1179</v>
      </c>
    </row>
    <row r="3029" spans="1:1" x14ac:dyDescent="0.3">
      <c r="A3029" t="s">
        <v>1180</v>
      </c>
    </row>
    <row r="3030" spans="1:1" x14ac:dyDescent="0.3">
      <c r="A3030" t="s">
        <v>1181</v>
      </c>
    </row>
    <row r="3032" spans="1:1" x14ac:dyDescent="0.3">
      <c r="A3032" t="s">
        <v>848</v>
      </c>
    </row>
    <row r="3033" spans="1:1" x14ac:dyDescent="0.3">
      <c r="A3033" t="s">
        <v>802</v>
      </c>
    </row>
    <row r="3034" spans="1:1" x14ac:dyDescent="0.3">
      <c r="A3034" t="s">
        <v>803</v>
      </c>
    </row>
    <row r="3035" spans="1:1" x14ac:dyDescent="0.3">
      <c r="A3035" t="s">
        <v>1152</v>
      </c>
    </row>
    <row r="3036" spans="1:1" x14ac:dyDescent="0.3">
      <c r="A3036" t="s">
        <v>1182</v>
      </c>
    </row>
    <row r="3037" spans="1:1" x14ac:dyDescent="0.3">
      <c r="A3037" t="s">
        <v>1183</v>
      </c>
    </row>
    <row r="3039" spans="1:1" x14ac:dyDescent="0.3">
      <c r="A3039" t="s">
        <v>771</v>
      </c>
    </row>
    <row r="3040" spans="1:1" x14ac:dyDescent="0.3">
      <c r="A3040" t="s">
        <v>807</v>
      </c>
    </row>
    <row r="3041" spans="1:1" x14ac:dyDescent="0.3">
      <c r="A3041" t="s">
        <v>807</v>
      </c>
    </row>
    <row r="3042" spans="1:1" x14ac:dyDescent="0.3">
      <c r="A3042" t="s">
        <v>807</v>
      </c>
    </row>
    <row r="3043" spans="1:1" x14ac:dyDescent="0.3">
      <c r="A3043" t="s">
        <v>807</v>
      </c>
    </row>
    <row r="3044" spans="1:1" x14ac:dyDescent="0.3">
      <c r="A3044" t="s">
        <v>807</v>
      </c>
    </row>
    <row r="3046" spans="1:1" x14ac:dyDescent="0.3">
      <c r="A3046" t="s">
        <v>520</v>
      </c>
    </row>
    <row r="3047" spans="1:1" x14ac:dyDescent="0.3">
      <c r="A3047" t="s">
        <v>757</v>
      </c>
    </row>
    <row r="3048" spans="1:1" x14ac:dyDescent="0.3">
      <c r="A3048" t="s">
        <v>795</v>
      </c>
    </row>
    <row r="3049" spans="1:1" x14ac:dyDescent="0.3">
      <c r="A3049" t="s">
        <v>796</v>
      </c>
    </row>
    <row r="3050" spans="1:1" x14ac:dyDescent="0.3">
      <c r="A3050" t="s">
        <v>760</v>
      </c>
    </row>
    <row r="3051" spans="1:1" x14ac:dyDescent="0.3">
      <c r="A3051">
        <f>-3.22 -0.003</f>
        <v>-3.2230000000000003</v>
      </c>
    </row>
    <row r="3052" spans="1:1" x14ac:dyDescent="0.3">
      <c r="A3052">
        <f>-3.22 -3.223 -3.226 -3.229 -3.232 -3.235 -3.238 -3.241 -3.244 -3.247 -3.25</f>
        <v>-35.584999999999994</v>
      </c>
    </row>
    <row r="3053" spans="1:1" x14ac:dyDescent="0.3">
      <c r="A3053" t="s">
        <v>846</v>
      </c>
    </row>
    <row r="3054" spans="1:1" x14ac:dyDescent="0.3">
      <c r="A3054">
        <f>-0.542  -0.548  -0.552  -0.556  -0.558  -0.561  -0.563  -0.566  -0.568  -0.57  -0.572</f>
        <v>-6.1559999999999997</v>
      </c>
    </row>
    <row r="3055" spans="1:1" x14ac:dyDescent="0.3">
      <c r="A3055">
        <f>-1.542  -1.542  -1.542  -1.542  -1.541  -1.542  -1.543  -1.544  -1.545  -1.547  -1.548</f>
        <v>-16.978000000000002</v>
      </c>
    </row>
    <row r="3056" spans="1:1" x14ac:dyDescent="0.3">
      <c r="A3056">
        <f>-2.538  -2.537  -2.538  -2.538  -2.538  -2.538  -2.538  -2.538  -2.538  -2.538  -2.538</f>
        <v>-27.917000000000002</v>
      </c>
    </row>
    <row r="3057" spans="1:1" x14ac:dyDescent="0.3">
      <c r="A3057">
        <f>-3.162  -3.161  -3.162  -3.161  -3.159  -3.158  -3.159  -3.161  -3.164  -3.166  -3.168</f>
        <v>-34.781000000000006</v>
      </c>
    </row>
    <row r="3058" spans="1:1" x14ac:dyDescent="0.3">
      <c r="A3058">
        <f>-3.22  -3.223  -3.226  -3.229  -3.232  -3.235  -3.238  -3.241  -3.244  -3.247  -3.25</f>
        <v>-35.584999999999994</v>
      </c>
    </row>
    <row r="3060" spans="1:1" x14ac:dyDescent="0.3">
      <c r="A3060" t="s">
        <v>847</v>
      </c>
    </row>
    <row r="3061" spans="1:1" x14ac:dyDescent="0.3">
      <c r="A3061" t="s">
        <v>797</v>
      </c>
    </row>
    <row r="3062" spans="1:1" x14ac:dyDescent="0.3">
      <c r="A3062" t="s">
        <v>1184</v>
      </c>
    </row>
    <row r="3063" spans="1:1" x14ac:dyDescent="0.3">
      <c r="A3063" t="s">
        <v>1169</v>
      </c>
    </row>
    <row r="3064" spans="1:1" x14ac:dyDescent="0.3">
      <c r="A3064" t="s">
        <v>1185</v>
      </c>
    </row>
    <row r="3065" spans="1:1" x14ac:dyDescent="0.3">
      <c r="A3065" t="s">
        <v>1186</v>
      </c>
    </row>
    <row r="3067" spans="1:1" x14ac:dyDescent="0.3">
      <c r="A3067" t="s">
        <v>848</v>
      </c>
    </row>
    <row r="3068" spans="1:1" x14ac:dyDescent="0.3">
      <c r="A3068" t="s">
        <v>802</v>
      </c>
    </row>
    <row r="3069" spans="1:1" x14ac:dyDescent="0.3">
      <c r="A3069" t="s">
        <v>1151</v>
      </c>
    </row>
    <row r="3070" spans="1:1" x14ac:dyDescent="0.3">
      <c r="A3070" t="s">
        <v>1187</v>
      </c>
    </row>
    <row r="3071" spans="1:1" x14ac:dyDescent="0.3">
      <c r="A3071" t="s">
        <v>1188</v>
      </c>
    </row>
    <row r="3072" spans="1:1" x14ac:dyDescent="0.3">
      <c r="A3072" t="s">
        <v>1189</v>
      </c>
    </row>
    <row r="3074" spans="1:1" x14ac:dyDescent="0.3">
      <c r="A3074" t="s">
        <v>771</v>
      </c>
    </row>
    <row r="3075" spans="1:1" x14ac:dyDescent="0.3">
      <c r="A3075" t="s">
        <v>1190</v>
      </c>
    </row>
    <row r="3076" spans="1:1" x14ac:dyDescent="0.3">
      <c r="A3076" t="s">
        <v>1190</v>
      </c>
    </row>
    <row r="3077" spans="1:1" x14ac:dyDescent="0.3">
      <c r="A3077" t="s">
        <v>1190</v>
      </c>
    </row>
    <row r="3078" spans="1:1" x14ac:dyDescent="0.3">
      <c r="A3078" t="s">
        <v>1190</v>
      </c>
    </row>
    <row r="3079" spans="1:1" x14ac:dyDescent="0.3">
      <c r="A3079" t="s">
        <v>1190</v>
      </c>
    </row>
    <row r="3081" spans="1:1" x14ac:dyDescent="0.3">
      <c r="A3081" t="s">
        <v>521</v>
      </c>
    </row>
    <row r="3082" spans="1:1" x14ac:dyDescent="0.3">
      <c r="A3082" t="s">
        <v>757</v>
      </c>
    </row>
    <row r="3083" spans="1:1" x14ac:dyDescent="0.3">
      <c r="A3083" t="s">
        <v>795</v>
      </c>
    </row>
    <row r="3084" spans="1:1" x14ac:dyDescent="0.3">
      <c r="A3084" t="s">
        <v>796</v>
      </c>
    </row>
    <row r="3085" spans="1:1" x14ac:dyDescent="0.3">
      <c r="A3085" t="s">
        <v>760</v>
      </c>
    </row>
    <row r="3086" spans="1:1" x14ac:dyDescent="0.3">
      <c r="A3086" t="s">
        <v>777</v>
      </c>
    </row>
    <row r="3087" spans="1:1" x14ac:dyDescent="0.3">
      <c r="A3087">
        <f>-3.22 -3.22 -3.22 -3.22 -3.22 -3.22 -3.22 -3.22 -3.22 -3.22 -3.22</f>
        <v>-35.419999999999995</v>
      </c>
    </row>
    <row r="3088" spans="1:1" x14ac:dyDescent="0.3">
      <c r="A3088" t="s">
        <v>846</v>
      </c>
    </row>
    <row r="3089" spans="1:1" x14ac:dyDescent="0.3">
      <c r="A3089">
        <f>-0.542  -0.548  -0.552  -0.556  -0.558  -0.561  -0.563  -0.566  -0.568  -0.57  -0.572</f>
        <v>-6.1559999999999997</v>
      </c>
    </row>
    <row r="3090" spans="1:1" x14ac:dyDescent="0.3">
      <c r="A3090">
        <f>-1.542  -1.542  -1.542  -1.542  -1.541  -1.542  -1.543  -1.544  -1.545  -1.547  -1.548</f>
        <v>-16.978000000000002</v>
      </c>
    </row>
    <row r="3091" spans="1:1" x14ac:dyDescent="0.3">
      <c r="A3091">
        <f>-2.538  -2.537  -2.538  -2.538  -2.538  -2.538  -2.538  -2.538  -2.538  -2.537  -2.537</f>
        <v>-27.914999999999999</v>
      </c>
    </row>
    <row r="3092" spans="1:1" x14ac:dyDescent="0.3">
      <c r="A3092">
        <f>-3.162  -3.162  -3.161  -3.16  -3.16  -3.159  -3.159  -3.158  -3.158  -3.158  -3.158</f>
        <v>-34.755000000000003</v>
      </c>
    </row>
    <row r="3093" spans="1:1" x14ac:dyDescent="0.3">
      <c r="A3093">
        <f>-3.22  -3.22  -3.22  -3.22  -3.22  -3.22  -3.22  -3.22  -3.22  -3.22  -3.22</f>
        <v>-35.419999999999995</v>
      </c>
    </row>
    <row r="3095" spans="1:1" x14ac:dyDescent="0.3">
      <c r="A3095" t="s">
        <v>847</v>
      </c>
    </row>
    <row r="3096" spans="1:1" x14ac:dyDescent="0.3">
      <c r="A3096" t="s">
        <v>797</v>
      </c>
    </row>
    <row r="3097" spans="1:1" x14ac:dyDescent="0.3">
      <c r="A3097" t="s">
        <v>1156</v>
      </c>
    </row>
    <row r="3098" spans="1:1" x14ac:dyDescent="0.3">
      <c r="A3098" t="s">
        <v>1191</v>
      </c>
    </row>
    <row r="3099" spans="1:1" x14ac:dyDescent="0.3">
      <c r="A3099" t="s">
        <v>1192</v>
      </c>
    </row>
    <row r="3100" spans="1:1" x14ac:dyDescent="0.3">
      <c r="A3100" t="s">
        <v>1193</v>
      </c>
    </row>
    <row r="3102" spans="1:1" x14ac:dyDescent="0.3">
      <c r="A3102" t="s">
        <v>848</v>
      </c>
    </row>
    <row r="3103" spans="1:1" x14ac:dyDescent="0.3">
      <c r="A3103" t="s">
        <v>802</v>
      </c>
    </row>
    <row r="3104" spans="1:1" x14ac:dyDescent="0.3">
      <c r="A3104" t="s">
        <v>803</v>
      </c>
    </row>
    <row r="3105" spans="1:1" x14ac:dyDescent="0.3">
      <c r="A3105" t="s">
        <v>1152</v>
      </c>
    </row>
    <row r="3106" spans="1:1" x14ac:dyDescent="0.3">
      <c r="A3106" t="s">
        <v>1194</v>
      </c>
    </row>
    <row r="3107" spans="1:1" x14ac:dyDescent="0.3">
      <c r="A3107" t="s">
        <v>1195</v>
      </c>
    </row>
    <row r="3109" spans="1:1" x14ac:dyDescent="0.3">
      <c r="A3109" t="s">
        <v>771</v>
      </c>
    </row>
    <row r="3110" spans="1:1" x14ac:dyDescent="0.3">
      <c r="A3110" t="s">
        <v>1162</v>
      </c>
    </row>
    <row r="3111" spans="1:1" x14ac:dyDescent="0.3">
      <c r="A3111" t="s">
        <v>1162</v>
      </c>
    </row>
    <row r="3112" spans="1:1" x14ac:dyDescent="0.3">
      <c r="A3112" t="s">
        <v>1162</v>
      </c>
    </row>
    <row r="3113" spans="1:1" x14ac:dyDescent="0.3">
      <c r="A3113" t="s">
        <v>1162</v>
      </c>
    </row>
    <row r="3114" spans="1:1" x14ac:dyDescent="0.3">
      <c r="A3114" t="s">
        <v>1162</v>
      </c>
    </row>
    <row r="3116" spans="1:1" x14ac:dyDescent="0.3">
      <c r="A3116" t="s">
        <v>522</v>
      </c>
    </row>
    <row r="3117" spans="1:1" x14ac:dyDescent="0.3">
      <c r="A3117" t="s">
        <v>757</v>
      </c>
    </row>
    <row r="3118" spans="1:1" x14ac:dyDescent="0.3">
      <c r="A3118" t="s">
        <v>795</v>
      </c>
    </row>
    <row r="3119" spans="1:1" x14ac:dyDescent="0.3">
      <c r="A3119" t="s">
        <v>796</v>
      </c>
    </row>
    <row r="3120" spans="1:1" x14ac:dyDescent="0.3">
      <c r="A3120" t="s">
        <v>760</v>
      </c>
    </row>
    <row r="3121" spans="1:1" x14ac:dyDescent="0.3">
      <c r="A3121" t="s">
        <v>778</v>
      </c>
    </row>
    <row r="3122" spans="1:1" x14ac:dyDescent="0.3">
      <c r="A3122">
        <f>-3.22 -3.217 -3.214 -3.211 -3.208 -3.205 -3.202 -3.199 -3.196 -3.193 -3.19</f>
        <v>-35.254999999999995</v>
      </c>
    </row>
    <row r="3123" spans="1:1" x14ac:dyDescent="0.3">
      <c r="A3123" t="s">
        <v>846</v>
      </c>
    </row>
    <row r="3124" spans="1:1" x14ac:dyDescent="0.3">
      <c r="A3124">
        <f>-0.542  -0.548  -0.553  -0.555  -0.558  -0.561  -0.563  -0.565  -0.568  -0.57  -0.572</f>
        <v>-6.1550000000000002</v>
      </c>
    </row>
    <row r="3125" spans="1:1" x14ac:dyDescent="0.3">
      <c r="A3125">
        <f>-1.542  -1.541  -1.542  -1.542  -1.541  -1.542  -1.543  -1.544  -1.545  -1.547  -1.548</f>
        <v>-16.977</v>
      </c>
    </row>
    <row r="3126" spans="1:1" x14ac:dyDescent="0.3">
      <c r="A3126">
        <f>-2.538  -2.537  -2.537  -2.538  -2.538  -2.538  -2.538  -2.538  -2.538  -2.537  -2.537</f>
        <v>-27.913999999999998</v>
      </c>
    </row>
    <row r="3127" spans="1:1" x14ac:dyDescent="0.3">
      <c r="A3127">
        <f>-3.162  -3.162  -3.161  -3.16  -3.16  -3.16  -3.158  -3.156  -3.153  -3.15  -3.146</f>
        <v>-34.727999999999994</v>
      </c>
    </row>
    <row r="3128" spans="1:1" x14ac:dyDescent="0.3">
      <c r="A3128">
        <f>-3.22  -3.217  -3.214  -3.211  -3.208  -3.205  -3.202  -3.199  -3.196  -3.193  -3.19</f>
        <v>-35.254999999999995</v>
      </c>
    </row>
    <row r="3130" spans="1:1" x14ac:dyDescent="0.3">
      <c r="A3130" t="s">
        <v>847</v>
      </c>
    </row>
    <row r="3131" spans="1:1" x14ac:dyDescent="0.3">
      <c r="A3131" t="s">
        <v>797</v>
      </c>
    </row>
    <row r="3132" spans="1:1" x14ac:dyDescent="0.3">
      <c r="A3132" t="s">
        <v>798</v>
      </c>
    </row>
    <row r="3133" spans="1:1" x14ac:dyDescent="0.3">
      <c r="A3133" t="s">
        <v>1196</v>
      </c>
    </row>
    <row r="3134" spans="1:1" x14ac:dyDescent="0.3">
      <c r="A3134" t="s">
        <v>1197</v>
      </c>
    </row>
    <row r="3135" spans="1:1" x14ac:dyDescent="0.3">
      <c r="A3135" t="s">
        <v>1198</v>
      </c>
    </row>
    <row r="3137" spans="1:1" x14ac:dyDescent="0.3">
      <c r="A3137" t="s">
        <v>848</v>
      </c>
    </row>
    <row r="3138" spans="1:1" x14ac:dyDescent="0.3">
      <c r="A3138" t="s">
        <v>802</v>
      </c>
    </row>
    <row r="3139" spans="1:1" x14ac:dyDescent="0.3">
      <c r="A3139" t="s">
        <v>803</v>
      </c>
    </row>
    <row r="3140" spans="1:1" x14ac:dyDescent="0.3">
      <c r="A3140" t="s">
        <v>1199</v>
      </c>
    </row>
    <row r="3141" spans="1:1" x14ac:dyDescent="0.3">
      <c r="A3141" t="s">
        <v>1200</v>
      </c>
    </row>
    <row r="3142" spans="1:1" x14ac:dyDescent="0.3">
      <c r="A3142" t="s">
        <v>1201</v>
      </c>
    </row>
    <row r="3144" spans="1:1" x14ac:dyDescent="0.3">
      <c r="A3144" t="s">
        <v>771</v>
      </c>
    </row>
    <row r="3145" spans="1:1" x14ac:dyDescent="0.3">
      <c r="A3145" t="s">
        <v>807</v>
      </c>
    </row>
    <row r="3146" spans="1:1" x14ac:dyDescent="0.3">
      <c r="A3146" t="s">
        <v>807</v>
      </c>
    </row>
    <row r="3147" spans="1:1" x14ac:dyDescent="0.3">
      <c r="A3147" t="s">
        <v>807</v>
      </c>
    </row>
    <row r="3148" spans="1:1" x14ac:dyDescent="0.3">
      <c r="A3148" t="s">
        <v>807</v>
      </c>
    </row>
    <row r="3149" spans="1:1" x14ac:dyDescent="0.3">
      <c r="A3149" t="s">
        <v>807</v>
      </c>
    </row>
    <row r="3151" spans="1:1" x14ac:dyDescent="0.3">
      <c r="A3151" t="s">
        <v>523</v>
      </c>
    </row>
    <row r="3152" spans="1:1" x14ac:dyDescent="0.3">
      <c r="A3152" t="s">
        <v>757</v>
      </c>
    </row>
    <row r="3153" spans="1:1" x14ac:dyDescent="0.3">
      <c r="A3153" t="s">
        <v>795</v>
      </c>
    </row>
    <row r="3154" spans="1:1" x14ac:dyDescent="0.3">
      <c r="A3154" t="s">
        <v>796</v>
      </c>
    </row>
    <row r="3155" spans="1:1" x14ac:dyDescent="0.3">
      <c r="A3155" t="s">
        <v>760</v>
      </c>
    </row>
    <row r="3156" spans="1:1" x14ac:dyDescent="0.3">
      <c r="A3156">
        <f>-3.21 -0.003</f>
        <v>-3.2130000000000001</v>
      </c>
    </row>
    <row r="3157" spans="1:1" x14ac:dyDescent="0.3">
      <c r="A3157">
        <f>-3.21 -3.213 -3.216 -3.219 -3.222 -3.225 -3.228 -3.231 -3.234 -3.237 -3.24</f>
        <v>-35.475000000000009</v>
      </c>
    </row>
    <row r="3158" spans="1:1" x14ac:dyDescent="0.3">
      <c r="A3158" t="s">
        <v>846</v>
      </c>
    </row>
    <row r="3159" spans="1:1" x14ac:dyDescent="0.3">
      <c r="A3159">
        <f>-0.542  -0.548  -0.552  -0.556  -0.558  -0.561  -0.563  -0.566  -0.568  -0.57  -0.572</f>
        <v>-6.1559999999999997</v>
      </c>
    </row>
    <row r="3160" spans="1:1" x14ac:dyDescent="0.3">
      <c r="A3160">
        <f>-1.542  -1.542  -1.542  -1.542  -1.541  -1.542  -1.543  -1.544  -1.545  -1.547  -1.548</f>
        <v>-16.978000000000002</v>
      </c>
    </row>
    <row r="3161" spans="1:1" x14ac:dyDescent="0.3">
      <c r="A3161">
        <f>-2.537  -2.537  -2.538  -2.538  -2.538  -2.538  -2.538  -2.537  -2.537  -2.537  -2.537</f>
        <v>-27.911999999999995</v>
      </c>
    </row>
    <row r="3162" spans="1:1" x14ac:dyDescent="0.3">
      <c r="A3162">
        <f>-3.153  -3.153  -3.153  -3.153  -3.15  -3.15  -3.151  -3.153  -3.155  -3.158  -3.16</f>
        <v>-34.689</v>
      </c>
    </row>
    <row r="3163" spans="1:1" x14ac:dyDescent="0.3">
      <c r="A3163">
        <f>-3.21  -3.213  -3.216  -3.219  -3.222  -3.225  -3.228  -3.231  -3.234  -3.237  -3.24</f>
        <v>-35.475000000000009</v>
      </c>
    </row>
    <row r="3165" spans="1:1" x14ac:dyDescent="0.3">
      <c r="A3165" t="s">
        <v>847</v>
      </c>
    </row>
    <row r="3166" spans="1:1" x14ac:dyDescent="0.3">
      <c r="A3166" t="s">
        <v>797</v>
      </c>
    </row>
    <row r="3167" spans="1:1" x14ac:dyDescent="0.3">
      <c r="A3167" t="s">
        <v>1202</v>
      </c>
    </row>
    <row r="3168" spans="1:1" x14ac:dyDescent="0.3">
      <c r="A3168" t="s">
        <v>1169</v>
      </c>
    </row>
    <row r="3169" spans="1:1" x14ac:dyDescent="0.3">
      <c r="A3169" t="s">
        <v>1203</v>
      </c>
    </row>
    <row r="3170" spans="1:1" x14ac:dyDescent="0.3">
      <c r="A3170" t="s">
        <v>1204</v>
      </c>
    </row>
    <row r="3172" spans="1:1" x14ac:dyDescent="0.3">
      <c r="A3172" t="s">
        <v>848</v>
      </c>
    </row>
    <row r="3173" spans="1:1" x14ac:dyDescent="0.3">
      <c r="A3173" t="s">
        <v>802</v>
      </c>
    </row>
    <row r="3174" spans="1:1" x14ac:dyDescent="0.3">
      <c r="A3174" t="s">
        <v>1151</v>
      </c>
    </row>
    <row r="3175" spans="1:1" x14ac:dyDescent="0.3">
      <c r="A3175" t="s">
        <v>1205</v>
      </c>
    </row>
    <row r="3176" spans="1:1" x14ac:dyDescent="0.3">
      <c r="A3176" t="s">
        <v>1206</v>
      </c>
    </row>
    <row r="3177" spans="1:1" x14ac:dyDescent="0.3">
      <c r="A3177" t="s">
        <v>1189</v>
      </c>
    </row>
    <row r="3179" spans="1:1" x14ac:dyDescent="0.3">
      <c r="A3179" t="s">
        <v>771</v>
      </c>
    </row>
    <row r="3180" spans="1:1" x14ac:dyDescent="0.3">
      <c r="A3180" t="s">
        <v>1207</v>
      </c>
    </row>
    <row r="3181" spans="1:1" x14ac:dyDescent="0.3">
      <c r="A3181" t="s">
        <v>1207</v>
      </c>
    </row>
    <row r="3182" spans="1:1" x14ac:dyDescent="0.3">
      <c r="A3182" t="s">
        <v>1207</v>
      </c>
    </row>
    <row r="3183" spans="1:1" x14ac:dyDescent="0.3">
      <c r="A3183" t="s">
        <v>1207</v>
      </c>
    </row>
    <row r="3184" spans="1:1" x14ac:dyDescent="0.3">
      <c r="A3184" t="s">
        <v>1207</v>
      </c>
    </row>
    <row r="3186" spans="1:1" x14ac:dyDescent="0.3">
      <c r="A3186" t="s">
        <v>524</v>
      </c>
    </row>
    <row r="3187" spans="1:1" x14ac:dyDescent="0.3">
      <c r="A3187" t="s">
        <v>757</v>
      </c>
    </row>
    <row r="3188" spans="1:1" x14ac:dyDescent="0.3">
      <c r="A3188" t="s">
        <v>795</v>
      </c>
    </row>
    <row r="3189" spans="1:1" x14ac:dyDescent="0.3">
      <c r="A3189" t="s">
        <v>796</v>
      </c>
    </row>
    <row r="3190" spans="1:1" x14ac:dyDescent="0.3">
      <c r="A3190" t="s">
        <v>760</v>
      </c>
    </row>
    <row r="3191" spans="1:1" x14ac:dyDescent="0.3">
      <c r="A3191" t="s">
        <v>779</v>
      </c>
    </row>
    <row r="3192" spans="1:1" x14ac:dyDescent="0.3">
      <c r="A3192">
        <f>-3.21 -3.21 -3.21 -3.21 -3.21 -3.21 -3.21 -3.21 -3.21 -3.21 -3.21</f>
        <v>-35.31</v>
      </c>
    </row>
    <row r="3193" spans="1:1" x14ac:dyDescent="0.3">
      <c r="A3193" t="s">
        <v>846</v>
      </c>
    </row>
    <row r="3194" spans="1:1" x14ac:dyDescent="0.3">
      <c r="A3194">
        <f>-0.542  -0.548  -0.552  -0.556  -0.558  -0.561  -0.563  -0.566  -0.568  -0.57  -0.572</f>
        <v>-6.1559999999999997</v>
      </c>
    </row>
    <row r="3195" spans="1:1" x14ac:dyDescent="0.3">
      <c r="A3195">
        <f>-1.542  -1.542  -1.542  -1.542  -1.541  -1.542  -1.543  -1.544  -1.545  -1.547  -1.548</f>
        <v>-16.978000000000002</v>
      </c>
    </row>
    <row r="3196" spans="1:1" x14ac:dyDescent="0.3">
      <c r="A3196">
        <f>-2.537  -2.537  -2.537  -2.538  -2.538  -2.538  -2.538  -2.538  -2.537  -2.537  -2.537</f>
        <v>-27.911999999999995</v>
      </c>
    </row>
    <row r="3197" spans="1:1" x14ac:dyDescent="0.3">
      <c r="A3197">
        <f>-3.153  -3.153  -3.153  -3.152  -3.151  -3.151  -3.15  -3.15  -3.15  -3.15  -3.149</f>
        <v>-34.661999999999992</v>
      </c>
    </row>
    <row r="3198" spans="1:1" x14ac:dyDescent="0.3">
      <c r="A3198">
        <f>-3.21  -3.21  -3.21  -3.21  -3.21  -3.21  -3.21  -3.21  -3.21  -3.21  -3.21</f>
        <v>-35.31</v>
      </c>
    </row>
    <row r="3200" spans="1:1" x14ac:dyDescent="0.3">
      <c r="A3200" t="s">
        <v>847</v>
      </c>
    </row>
    <row r="3201" spans="1:1" x14ac:dyDescent="0.3">
      <c r="A3201" t="s">
        <v>797</v>
      </c>
    </row>
    <row r="3202" spans="1:1" x14ac:dyDescent="0.3">
      <c r="A3202" t="s">
        <v>1184</v>
      </c>
    </row>
    <row r="3203" spans="1:1" x14ac:dyDescent="0.3">
      <c r="A3203" t="s">
        <v>1191</v>
      </c>
    </row>
    <row r="3204" spans="1:1" x14ac:dyDescent="0.3">
      <c r="A3204" t="s">
        <v>1208</v>
      </c>
    </row>
    <row r="3205" spans="1:1" x14ac:dyDescent="0.3">
      <c r="A3205" t="s">
        <v>1209</v>
      </c>
    </row>
    <row r="3207" spans="1:1" x14ac:dyDescent="0.3">
      <c r="A3207" t="s">
        <v>848</v>
      </c>
    </row>
    <row r="3208" spans="1:1" x14ac:dyDescent="0.3">
      <c r="A3208" t="s">
        <v>802</v>
      </c>
    </row>
    <row r="3209" spans="1:1" x14ac:dyDescent="0.3">
      <c r="A3209" t="s">
        <v>803</v>
      </c>
    </row>
    <row r="3210" spans="1:1" x14ac:dyDescent="0.3">
      <c r="A3210" t="s">
        <v>1210</v>
      </c>
    </row>
    <row r="3211" spans="1:1" x14ac:dyDescent="0.3">
      <c r="A3211" t="s">
        <v>1211</v>
      </c>
    </row>
    <row r="3212" spans="1:1" x14ac:dyDescent="0.3">
      <c r="A3212" t="s">
        <v>1212</v>
      </c>
    </row>
    <row r="3214" spans="1:1" x14ac:dyDescent="0.3">
      <c r="A3214" t="s">
        <v>771</v>
      </c>
    </row>
    <row r="3215" spans="1:1" x14ac:dyDescent="0.3">
      <c r="A3215" t="s">
        <v>1162</v>
      </c>
    </row>
    <row r="3216" spans="1:1" x14ac:dyDescent="0.3">
      <c r="A3216" t="s">
        <v>1162</v>
      </c>
    </row>
    <row r="3217" spans="1:1" x14ac:dyDescent="0.3">
      <c r="A3217" t="s">
        <v>1162</v>
      </c>
    </row>
    <row r="3218" spans="1:1" x14ac:dyDescent="0.3">
      <c r="A3218" t="s">
        <v>1162</v>
      </c>
    </row>
    <row r="3219" spans="1:1" x14ac:dyDescent="0.3">
      <c r="A3219" t="s">
        <v>1162</v>
      </c>
    </row>
    <row r="3221" spans="1:1" x14ac:dyDescent="0.3">
      <c r="A3221" t="s">
        <v>525</v>
      </c>
    </row>
    <row r="3222" spans="1:1" x14ac:dyDescent="0.3">
      <c r="A3222" t="s">
        <v>757</v>
      </c>
    </row>
    <row r="3223" spans="1:1" x14ac:dyDescent="0.3">
      <c r="A3223" t="s">
        <v>795</v>
      </c>
    </row>
    <row r="3224" spans="1:1" x14ac:dyDescent="0.3">
      <c r="A3224" t="s">
        <v>796</v>
      </c>
    </row>
    <row r="3225" spans="1:1" x14ac:dyDescent="0.3">
      <c r="A3225" t="s">
        <v>760</v>
      </c>
    </row>
    <row r="3226" spans="1:1" x14ac:dyDescent="0.3">
      <c r="A3226" t="s">
        <v>780</v>
      </c>
    </row>
    <row r="3227" spans="1:1" x14ac:dyDescent="0.3">
      <c r="A3227">
        <f>-3.21 -3.207 -3.204 -3.201 -3.198 -3.195 -3.192 -3.189 -3.186 -3.183 -3.18</f>
        <v>-35.145000000000003</v>
      </c>
    </row>
    <row r="3228" spans="1:1" x14ac:dyDescent="0.3">
      <c r="A3228" t="s">
        <v>846</v>
      </c>
    </row>
    <row r="3229" spans="1:1" x14ac:dyDescent="0.3">
      <c r="A3229">
        <f>-0.542  -0.548  -0.553  -0.555  -0.558  -0.561  -0.563  -0.565  -0.568  -0.57  -0.572</f>
        <v>-6.1550000000000002</v>
      </c>
    </row>
    <row r="3230" spans="1:1" x14ac:dyDescent="0.3">
      <c r="A3230">
        <f>-1.542  -1.541  -1.542  -1.542  -1.541  -1.542  -1.543  -1.544  -1.545  -1.547  -1.548</f>
        <v>-16.977</v>
      </c>
    </row>
    <row r="3231" spans="1:1" x14ac:dyDescent="0.3">
      <c r="A3231">
        <f>-2.537  -2.537  -2.537  -2.538  -2.538  -2.537  -2.538  -2.538  -2.537  -2.537  -2.537</f>
        <v>-27.910999999999998</v>
      </c>
    </row>
    <row r="3232" spans="1:1" x14ac:dyDescent="0.3">
      <c r="A3232">
        <f>-3.153  -3.153  -3.153  -3.152  -3.152  -3.152  -3.15  -3.147  -3.145  -3.142  -3.138</f>
        <v>-34.637</v>
      </c>
    </row>
    <row r="3233" spans="1:1" x14ac:dyDescent="0.3">
      <c r="A3233">
        <f>-3.21  -3.207  -3.204  -3.201  -3.198  -3.195  -3.192  -3.189  -3.186  -3.183  -3.18</f>
        <v>-35.145000000000003</v>
      </c>
    </row>
    <row r="3235" spans="1:1" x14ac:dyDescent="0.3">
      <c r="A3235" t="s">
        <v>847</v>
      </c>
    </row>
    <row r="3236" spans="1:1" x14ac:dyDescent="0.3">
      <c r="A3236" t="s">
        <v>797</v>
      </c>
    </row>
    <row r="3237" spans="1:1" x14ac:dyDescent="0.3">
      <c r="A3237" t="s">
        <v>1213</v>
      </c>
    </row>
    <row r="3238" spans="1:1" x14ac:dyDescent="0.3">
      <c r="A3238" t="s">
        <v>1214</v>
      </c>
    </row>
    <row r="3239" spans="1:1" x14ac:dyDescent="0.3">
      <c r="A3239" t="s">
        <v>1215</v>
      </c>
    </row>
    <row r="3240" spans="1:1" x14ac:dyDescent="0.3">
      <c r="A3240" t="s">
        <v>1216</v>
      </c>
    </row>
    <row r="3242" spans="1:1" x14ac:dyDescent="0.3">
      <c r="A3242" t="s">
        <v>848</v>
      </c>
    </row>
    <row r="3243" spans="1:1" x14ac:dyDescent="0.3">
      <c r="A3243" t="s">
        <v>802</v>
      </c>
    </row>
    <row r="3244" spans="1:1" x14ac:dyDescent="0.3">
      <c r="A3244" t="s">
        <v>803</v>
      </c>
    </row>
    <row r="3245" spans="1:1" x14ac:dyDescent="0.3">
      <c r="A3245" t="s">
        <v>1217</v>
      </c>
    </row>
    <row r="3246" spans="1:1" x14ac:dyDescent="0.3">
      <c r="A3246" t="s">
        <v>1218</v>
      </c>
    </row>
    <row r="3247" spans="1:1" x14ac:dyDescent="0.3">
      <c r="A3247" t="s">
        <v>1219</v>
      </c>
    </row>
    <row r="3249" spans="1:1" x14ac:dyDescent="0.3">
      <c r="A3249" t="s">
        <v>771</v>
      </c>
    </row>
    <row r="3250" spans="1:1" x14ac:dyDescent="0.3">
      <c r="A3250" t="s">
        <v>807</v>
      </c>
    </row>
    <row r="3251" spans="1:1" x14ac:dyDescent="0.3">
      <c r="A3251" t="s">
        <v>807</v>
      </c>
    </row>
    <row r="3252" spans="1:1" x14ac:dyDescent="0.3">
      <c r="A3252" t="s">
        <v>807</v>
      </c>
    </row>
    <row r="3253" spans="1:1" x14ac:dyDescent="0.3">
      <c r="A3253" t="s">
        <v>807</v>
      </c>
    </row>
    <row r="3254" spans="1:1" x14ac:dyDescent="0.3">
      <c r="A3254" t="s">
        <v>807</v>
      </c>
    </row>
    <row r="3256" spans="1:1" x14ac:dyDescent="0.3">
      <c r="A3256" t="s">
        <v>526</v>
      </c>
    </row>
    <row r="3257" spans="1:1" x14ac:dyDescent="0.3">
      <c r="A3257" t="s">
        <v>757</v>
      </c>
    </row>
    <row r="3258" spans="1:1" x14ac:dyDescent="0.3">
      <c r="A3258" t="s">
        <v>795</v>
      </c>
    </row>
    <row r="3259" spans="1:1" x14ac:dyDescent="0.3">
      <c r="A3259" t="s">
        <v>796</v>
      </c>
    </row>
    <row r="3260" spans="1:1" x14ac:dyDescent="0.3">
      <c r="A3260" t="s">
        <v>760</v>
      </c>
    </row>
    <row r="3261" spans="1:1" x14ac:dyDescent="0.3">
      <c r="A3261">
        <f>-3.2 -0.003</f>
        <v>-3.2030000000000003</v>
      </c>
    </row>
    <row r="3262" spans="1:1" x14ac:dyDescent="0.3">
      <c r="A3262">
        <f>-3.2 -3.203 -3.206 -3.209 -3.212 -3.215 -3.218 -3.221 -3.224 -3.227 -3.23</f>
        <v>-35.364999999999995</v>
      </c>
    </row>
    <row r="3263" spans="1:1" x14ac:dyDescent="0.3">
      <c r="A3263" t="s">
        <v>846</v>
      </c>
    </row>
    <row r="3264" spans="1:1" x14ac:dyDescent="0.3">
      <c r="A3264">
        <f>-0.542  -0.548  -0.552  -0.556  -0.558  -0.561  -0.563  -0.566  -0.568  -0.57  -0.572</f>
        <v>-6.1559999999999997</v>
      </c>
    </row>
    <row r="3265" spans="1:1" x14ac:dyDescent="0.3">
      <c r="A3265">
        <f>-1.542  -1.542  -1.542  -1.542  -1.541  -1.542  -1.543  -1.544  -1.545  -1.547  -1.548</f>
        <v>-16.978000000000002</v>
      </c>
    </row>
    <row r="3266" spans="1:1" x14ac:dyDescent="0.3">
      <c r="A3266">
        <f>-2.537  -2.537  -2.537  -2.537  -2.537  -2.538  -2.537  -2.537  -2.537  -2.537  -2.537</f>
        <v>-27.907999999999994</v>
      </c>
    </row>
    <row r="3267" spans="1:1" x14ac:dyDescent="0.3">
      <c r="A3267">
        <f>-3.145  -3.145  -3.145  -3.144  -3.142  -3.142  -3.143  -3.145  -3.147  -3.149  -3.152</f>
        <v>-34.598999999999997</v>
      </c>
    </row>
    <row r="3268" spans="1:1" x14ac:dyDescent="0.3">
      <c r="A3268">
        <f>-3.2  -3.203  -3.206  -3.209  -3.212  -3.215  -3.218  -3.221  -3.224  -3.227  -3.23</f>
        <v>-35.364999999999995</v>
      </c>
    </row>
    <row r="3270" spans="1:1" x14ac:dyDescent="0.3">
      <c r="A3270" t="s">
        <v>847</v>
      </c>
    </row>
    <row r="3271" spans="1:1" x14ac:dyDescent="0.3">
      <c r="A3271" t="s">
        <v>797</v>
      </c>
    </row>
    <row r="3272" spans="1:1" x14ac:dyDescent="0.3">
      <c r="A3272" t="s">
        <v>1184</v>
      </c>
    </row>
    <row r="3273" spans="1:1" x14ac:dyDescent="0.3">
      <c r="A3273" t="s">
        <v>1220</v>
      </c>
    </row>
    <row r="3274" spans="1:1" x14ac:dyDescent="0.3">
      <c r="A3274" t="s">
        <v>1221</v>
      </c>
    </row>
    <row r="3275" spans="1:1" x14ac:dyDescent="0.3">
      <c r="A3275" t="s">
        <v>1222</v>
      </c>
    </row>
    <row r="3277" spans="1:1" x14ac:dyDescent="0.3">
      <c r="A3277" t="s">
        <v>848</v>
      </c>
    </row>
    <row r="3278" spans="1:1" x14ac:dyDescent="0.3">
      <c r="A3278" t="s">
        <v>802</v>
      </c>
    </row>
    <row r="3279" spans="1:1" x14ac:dyDescent="0.3">
      <c r="A3279" t="s">
        <v>1151</v>
      </c>
    </row>
    <row r="3280" spans="1:1" x14ac:dyDescent="0.3">
      <c r="A3280" t="s">
        <v>1223</v>
      </c>
    </row>
    <row r="3281" spans="1:1" x14ac:dyDescent="0.3">
      <c r="A3281" t="s">
        <v>1224</v>
      </c>
    </row>
    <row r="3282" spans="1:1" x14ac:dyDescent="0.3">
      <c r="A3282" t="s">
        <v>1225</v>
      </c>
    </row>
    <row r="3284" spans="1:1" x14ac:dyDescent="0.3">
      <c r="A3284" t="s">
        <v>771</v>
      </c>
    </row>
    <row r="3285" spans="1:1" x14ac:dyDescent="0.3">
      <c r="A3285" t="s">
        <v>1207</v>
      </c>
    </row>
    <row r="3286" spans="1:1" x14ac:dyDescent="0.3">
      <c r="A3286" t="s">
        <v>1207</v>
      </c>
    </row>
    <row r="3287" spans="1:1" x14ac:dyDescent="0.3">
      <c r="A3287" t="s">
        <v>1207</v>
      </c>
    </row>
    <row r="3288" spans="1:1" x14ac:dyDescent="0.3">
      <c r="A3288" t="s">
        <v>1207</v>
      </c>
    </row>
    <row r="3289" spans="1:1" x14ac:dyDescent="0.3">
      <c r="A3289" t="s">
        <v>1207</v>
      </c>
    </row>
    <row r="3291" spans="1:1" x14ac:dyDescent="0.3">
      <c r="A3291" t="s">
        <v>527</v>
      </c>
    </row>
    <row r="3292" spans="1:1" x14ac:dyDescent="0.3">
      <c r="A3292" t="s">
        <v>757</v>
      </c>
    </row>
    <row r="3293" spans="1:1" x14ac:dyDescent="0.3">
      <c r="A3293" t="s">
        <v>795</v>
      </c>
    </row>
    <row r="3294" spans="1:1" x14ac:dyDescent="0.3">
      <c r="A3294" t="s">
        <v>796</v>
      </c>
    </row>
    <row r="3295" spans="1:1" x14ac:dyDescent="0.3">
      <c r="A3295" t="s">
        <v>760</v>
      </c>
    </row>
    <row r="3296" spans="1:1" x14ac:dyDescent="0.3">
      <c r="A3296" t="s">
        <v>781</v>
      </c>
    </row>
    <row r="3297" spans="1:1" x14ac:dyDescent="0.3">
      <c r="A3297">
        <f>-3.2 -3.2 -3.2 -3.2 -3.2 -3.2 -3.2 -3.2 -3.2 -3.2 -3.2</f>
        <v>-35.199999999999996</v>
      </c>
    </row>
    <row r="3298" spans="1:1" x14ac:dyDescent="0.3">
      <c r="A3298" t="s">
        <v>846</v>
      </c>
    </row>
    <row r="3299" spans="1:1" x14ac:dyDescent="0.3">
      <c r="A3299">
        <f>-0.542  -0.548  -0.552  -0.556  -0.558  -0.561  -0.563  -0.566  -0.568  -0.57  -0.572</f>
        <v>-6.1559999999999997</v>
      </c>
    </row>
    <row r="3300" spans="1:1" x14ac:dyDescent="0.3">
      <c r="A3300">
        <f>-1.542  -1.542  -1.542  -1.542  -1.541  -1.542  -1.543  -1.544  -1.545  -1.547  -1.548</f>
        <v>-16.978000000000002</v>
      </c>
    </row>
    <row r="3301" spans="1:1" x14ac:dyDescent="0.3">
      <c r="A3301">
        <f>-2.537  -2.537  -2.537  -2.538  -2.537  -2.537  -2.537  -2.537  -2.537  -2.537  -2.537</f>
        <v>-27.907999999999994</v>
      </c>
    </row>
    <row r="3302" spans="1:1" x14ac:dyDescent="0.3">
      <c r="A3302">
        <f>-3.145  -3.145  -3.145  -3.144  -3.143  -3.143  -3.142  -3.142  -3.142  -3.142  -3.141</f>
        <v>-34.573999999999998</v>
      </c>
    </row>
    <row r="3303" spans="1:1" x14ac:dyDescent="0.3">
      <c r="A3303">
        <f>-3.2  -3.2  -3.2  -3.2  -3.2  -3.2  -3.2  -3.2  -3.2  -3.2  -3.2</f>
        <v>-35.199999999999996</v>
      </c>
    </row>
    <row r="3305" spans="1:1" x14ac:dyDescent="0.3">
      <c r="A3305" t="s">
        <v>847</v>
      </c>
    </row>
    <row r="3306" spans="1:1" x14ac:dyDescent="0.3">
      <c r="A3306" t="s">
        <v>797</v>
      </c>
    </row>
    <row r="3307" spans="1:1" x14ac:dyDescent="0.3">
      <c r="A3307" t="s">
        <v>1156</v>
      </c>
    </row>
    <row r="3308" spans="1:1" x14ac:dyDescent="0.3">
      <c r="A3308" t="s">
        <v>1226</v>
      </c>
    </row>
    <row r="3309" spans="1:1" x14ac:dyDescent="0.3">
      <c r="A3309" t="s">
        <v>1227</v>
      </c>
    </row>
    <row r="3310" spans="1:1" x14ac:dyDescent="0.3">
      <c r="A3310" t="s">
        <v>1228</v>
      </c>
    </row>
    <row r="3312" spans="1:1" x14ac:dyDescent="0.3">
      <c r="A3312" t="s">
        <v>848</v>
      </c>
    </row>
    <row r="3313" spans="1:1" x14ac:dyDescent="0.3">
      <c r="A3313" t="s">
        <v>802</v>
      </c>
    </row>
    <row r="3314" spans="1:1" x14ac:dyDescent="0.3">
      <c r="A3314" t="s">
        <v>803</v>
      </c>
    </row>
    <row r="3315" spans="1:1" x14ac:dyDescent="0.3">
      <c r="A3315" t="s">
        <v>1229</v>
      </c>
    </row>
    <row r="3316" spans="1:1" x14ac:dyDescent="0.3">
      <c r="A3316" t="s">
        <v>1230</v>
      </c>
    </row>
    <row r="3317" spans="1:1" x14ac:dyDescent="0.3">
      <c r="A3317" t="s">
        <v>1231</v>
      </c>
    </row>
    <row r="3319" spans="1:1" x14ac:dyDescent="0.3">
      <c r="A3319" t="s">
        <v>771</v>
      </c>
    </row>
    <row r="3320" spans="1:1" x14ac:dyDescent="0.3">
      <c r="A3320" t="s">
        <v>1162</v>
      </c>
    </row>
    <row r="3321" spans="1:1" x14ac:dyDescent="0.3">
      <c r="A3321" t="s">
        <v>1162</v>
      </c>
    </row>
    <row r="3322" spans="1:1" x14ac:dyDescent="0.3">
      <c r="A3322" t="s">
        <v>1162</v>
      </c>
    </row>
    <row r="3323" spans="1:1" x14ac:dyDescent="0.3">
      <c r="A3323" t="s">
        <v>1162</v>
      </c>
    </row>
    <row r="3324" spans="1:1" x14ac:dyDescent="0.3">
      <c r="A3324" t="s">
        <v>1162</v>
      </c>
    </row>
    <row r="3326" spans="1:1" x14ac:dyDescent="0.3">
      <c r="A3326" t="s">
        <v>528</v>
      </c>
    </row>
    <row r="3327" spans="1:1" x14ac:dyDescent="0.3">
      <c r="A3327" t="s">
        <v>757</v>
      </c>
    </row>
    <row r="3328" spans="1:1" x14ac:dyDescent="0.3">
      <c r="A3328" t="s">
        <v>795</v>
      </c>
    </row>
    <row r="3329" spans="1:1" x14ac:dyDescent="0.3">
      <c r="A3329" t="s">
        <v>796</v>
      </c>
    </row>
    <row r="3330" spans="1:1" x14ac:dyDescent="0.3">
      <c r="A3330" t="s">
        <v>760</v>
      </c>
    </row>
    <row r="3331" spans="1:1" x14ac:dyDescent="0.3">
      <c r="A3331" t="s">
        <v>782</v>
      </c>
    </row>
    <row r="3332" spans="1:1" x14ac:dyDescent="0.3">
      <c r="A3332">
        <f>-3.2 -3.197 -3.194 -3.191 -3.188 -3.185 -3.182 -3.179 -3.176 -3.173 -3.17</f>
        <v>-35.035000000000004</v>
      </c>
    </row>
    <row r="3333" spans="1:1" x14ac:dyDescent="0.3">
      <c r="A3333" t="s">
        <v>846</v>
      </c>
    </row>
    <row r="3334" spans="1:1" x14ac:dyDescent="0.3">
      <c r="A3334">
        <f>-0.542  -0.548  -0.553  -0.555  -0.558  -0.561  -0.563  -0.565  -0.568  -0.57  -0.572</f>
        <v>-6.1550000000000002</v>
      </c>
    </row>
    <row r="3335" spans="1:1" x14ac:dyDescent="0.3">
      <c r="A3335">
        <f>-1.542  -1.541  -1.542  -1.542  -1.541  -1.542  -1.543  -1.544  -1.545  -1.547  -1.548</f>
        <v>-16.977</v>
      </c>
    </row>
    <row r="3336" spans="1:1" x14ac:dyDescent="0.3">
      <c r="A3336">
        <f>-2.537  -2.537  -2.537  -2.538  -2.537  -2.537  -2.537  -2.537  -2.537  -2.537  -2.537</f>
        <v>-27.907999999999994</v>
      </c>
    </row>
    <row r="3337" spans="1:1" x14ac:dyDescent="0.3">
      <c r="A3337">
        <f>-3.145  -3.145  -3.144  -3.144  -3.144  -3.144  -3.142  -3.139  -3.136  -3.133  -3.129</f>
        <v>-34.544999999999995</v>
      </c>
    </row>
    <row r="3338" spans="1:1" x14ac:dyDescent="0.3">
      <c r="A3338">
        <f>-3.2  -3.197  -3.194  -3.191  -3.188  -3.185  -3.182  -3.179  -3.176  -3.173  -3.17</f>
        <v>-35.035000000000004</v>
      </c>
    </row>
    <row r="3340" spans="1:1" x14ac:dyDescent="0.3">
      <c r="A3340" t="s">
        <v>847</v>
      </c>
    </row>
    <row r="3341" spans="1:1" x14ac:dyDescent="0.3">
      <c r="A3341" t="s">
        <v>797</v>
      </c>
    </row>
    <row r="3342" spans="1:1" x14ac:dyDescent="0.3">
      <c r="A3342" t="s">
        <v>798</v>
      </c>
    </row>
    <row r="3343" spans="1:1" x14ac:dyDescent="0.3">
      <c r="A3343" t="s">
        <v>799</v>
      </c>
    </row>
    <row r="3344" spans="1:1" x14ac:dyDescent="0.3">
      <c r="A3344" t="s">
        <v>800</v>
      </c>
    </row>
    <row r="3345" spans="1:1" x14ac:dyDescent="0.3">
      <c r="A3345" t="s">
        <v>801</v>
      </c>
    </row>
    <row r="3347" spans="1:1" x14ac:dyDescent="0.3">
      <c r="A3347" t="s">
        <v>848</v>
      </c>
    </row>
    <row r="3348" spans="1:1" x14ac:dyDescent="0.3">
      <c r="A3348" t="s">
        <v>802</v>
      </c>
    </row>
    <row r="3349" spans="1:1" x14ac:dyDescent="0.3">
      <c r="A3349" t="s">
        <v>803</v>
      </c>
    </row>
    <row r="3350" spans="1:1" x14ac:dyDescent="0.3">
      <c r="A3350" t="s">
        <v>804</v>
      </c>
    </row>
    <row r="3351" spans="1:1" x14ac:dyDescent="0.3">
      <c r="A3351" t="s">
        <v>805</v>
      </c>
    </row>
    <row r="3352" spans="1:1" x14ac:dyDescent="0.3">
      <c r="A3352" t="s">
        <v>806</v>
      </c>
    </row>
    <row r="3354" spans="1:1" x14ac:dyDescent="0.3">
      <c r="A3354" t="s">
        <v>771</v>
      </c>
    </row>
    <row r="3355" spans="1:1" x14ac:dyDescent="0.3">
      <c r="A3355" t="s">
        <v>807</v>
      </c>
    </row>
    <row r="3356" spans="1:1" x14ac:dyDescent="0.3">
      <c r="A3356" t="s">
        <v>807</v>
      </c>
    </row>
    <row r="3357" spans="1:1" x14ac:dyDescent="0.3">
      <c r="A3357" t="s">
        <v>807</v>
      </c>
    </row>
    <row r="3358" spans="1:1" x14ac:dyDescent="0.3">
      <c r="A3358" t="s">
        <v>807</v>
      </c>
    </row>
    <row r="3359" spans="1:1" x14ac:dyDescent="0.3">
      <c r="A3359" t="s">
        <v>807</v>
      </c>
    </row>
    <row r="3361" spans="1:1" x14ac:dyDescent="0.3">
      <c r="A3361" t="s">
        <v>529</v>
      </c>
    </row>
    <row r="3362" spans="1:1" x14ac:dyDescent="0.3">
      <c r="A3362" t="s">
        <v>757</v>
      </c>
    </row>
    <row r="3363" spans="1:1" x14ac:dyDescent="0.3">
      <c r="A3363" t="s">
        <v>795</v>
      </c>
    </row>
    <row r="3364" spans="1:1" x14ac:dyDescent="0.3">
      <c r="A3364" t="s">
        <v>796</v>
      </c>
    </row>
    <row r="3365" spans="1:1" x14ac:dyDescent="0.3">
      <c r="A3365" t="s">
        <v>760</v>
      </c>
    </row>
    <row r="3366" spans="1:1" x14ac:dyDescent="0.3">
      <c r="A3366">
        <f>-3.19 -0.003</f>
        <v>-3.1930000000000001</v>
      </c>
    </row>
    <row r="3367" spans="1:1" x14ac:dyDescent="0.3">
      <c r="A3367">
        <f>-3.19 -3.193 -3.196 -3.199 -3.202 -3.205 -3.208 -3.211 -3.214 -3.217 -3.22</f>
        <v>-35.254999999999995</v>
      </c>
    </row>
    <row r="3368" spans="1:1" x14ac:dyDescent="0.3">
      <c r="A3368" t="s">
        <v>846</v>
      </c>
    </row>
    <row r="3369" spans="1:1" x14ac:dyDescent="0.3">
      <c r="A3369">
        <f>-0.542  -0.548  -0.552  -0.556  -0.558  -0.561  -0.563  -0.566  -0.568  -0.57  -0.572</f>
        <v>-6.1559999999999997</v>
      </c>
    </row>
    <row r="3370" spans="1:1" x14ac:dyDescent="0.3">
      <c r="A3370">
        <f>-1.542  -1.542  -1.542  -1.542  -1.541  -1.542  -1.543  -1.544  -1.545  -1.547  -1.548</f>
        <v>-16.978000000000002</v>
      </c>
    </row>
    <row r="3371" spans="1:1" x14ac:dyDescent="0.3">
      <c r="A3371">
        <f>-2.537  -2.537  -2.537  -2.537  -2.537  -2.537  -2.537  -2.537  -2.537  -2.537  -2.537</f>
        <v>-27.906999999999993</v>
      </c>
    </row>
    <row r="3372" spans="1:1" x14ac:dyDescent="0.3">
      <c r="A3372">
        <f>-3.136  -3.136  -3.137  -3.136  -3.134  -3.133  -3.135  -3.136  -3.139  -3.141  -3.144</f>
        <v>-34.506999999999998</v>
      </c>
    </row>
    <row r="3373" spans="1:1" x14ac:dyDescent="0.3">
      <c r="A3373">
        <f>-3.19  -3.193  -3.196  -3.199  -3.202  -3.205  -3.208  -3.211  -3.214  -3.217  -3.22</f>
        <v>-35.254999999999995</v>
      </c>
    </row>
    <row r="3375" spans="1:1" x14ac:dyDescent="0.3">
      <c r="A3375" t="s">
        <v>847</v>
      </c>
    </row>
    <row r="3376" spans="1:1" x14ac:dyDescent="0.3">
      <c r="A3376" t="s">
        <v>797</v>
      </c>
    </row>
    <row r="3377" spans="1:1" x14ac:dyDescent="0.3">
      <c r="A3377" t="s">
        <v>1184</v>
      </c>
    </row>
    <row r="3378" spans="1:1" x14ac:dyDescent="0.3">
      <c r="A3378" t="s">
        <v>1232</v>
      </c>
    </row>
    <row r="3379" spans="1:1" x14ac:dyDescent="0.3">
      <c r="A3379" t="s">
        <v>1233</v>
      </c>
    </row>
    <row r="3380" spans="1:1" x14ac:dyDescent="0.3">
      <c r="A3380" t="s">
        <v>1234</v>
      </c>
    </row>
    <row r="3382" spans="1:1" x14ac:dyDescent="0.3">
      <c r="A3382" t="s">
        <v>848</v>
      </c>
    </row>
    <row r="3383" spans="1:1" x14ac:dyDescent="0.3">
      <c r="A3383" t="s">
        <v>802</v>
      </c>
    </row>
    <row r="3384" spans="1:1" x14ac:dyDescent="0.3">
      <c r="A3384" t="s">
        <v>1151</v>
      </c>
    </row>
    <row r="3385" spans="1:1" x14ac:dyDescent="0.3">
      <c r="A3385" t="s">
        <v>1235</v>
      </c>
    </row>
    <row r="3386" spans="1:1" x14ac:dyDescent="0.3">
      <c r="A3386" t="s">
        <v>1236</v>
      </c>
    </row>
    <row r="3387" spans="1:1" x14ac:dyDescent="0.3">
      <c r="A3387" t="s">
        <v>1225</v>
      </c>
    </row>
    <row r="3389" spans="1:1" x14ac:dyDescent="0.3">
      <c r="A3389" t="s">
        <v>771</v>
      </c>
    </row>
    <row r="3390" spans="1:1" x14ac:dyDescent="0.3">
      <c r="A3390" t="s">
        <v>1207</v>
      </c>
    </row>
    <row r="3391" spans="1:1" x14ac:dyDescent="0.3">
      <c r="A3391" t="s">
        <v>1207</v>
      </c>
    </row>
    <row r="3392" spans="1:1" x14ac:dyDescent="0.3">
      <c r="A3392" t="s">
        <v>1207</v>
      </c>
    </row>
    <row r="3393" spans="1:1" x14ac:dyDescent="0.3">
      <c r="A3393" t="s">
        <v>1207</v>
      </c>
    </row>
    <row r="3394" spans="1:1" x14ac:dyDescent="0.3">
      <c r="A3394" t="s">
        <v>1207</v>
      </c>
    </row>
    <row r="3396" spans="1:1" x14ac:dyDescent="0.3">
      <c r="A3396" t="s">
        <v>530</v>
      </c>
    </row>
    <row r="3397" spans="1:1" x14ac:dyDescent="0.3">
      <c r="A3397" t="s">
        <v>757</v>
      </c>
    </row>
    <row r="3398" spans="1:1" x14ac:dyDescent="0.3">
      <c r="A3398" t="s">
        <v>795</v>
      </c>
    </row>
    <row r="3399" spans="1:1" x14ac:dyDescent="0.3">
      <c r="A3399" t="s">
        <v>796</v>
      </c>
    </row>
    <row r="3400" spans="1:1" x14ac:dyDescent="0.3">
      <c r="A3400" t="s">
        <v>760</v>
      </c>
    </row>
    <row r="3401" spans="1:1" x14ac:dyDescent="0.3">
      <c r="A3401" t="s">
        <v>783</v>
      </c>
    </row>
    <row r="3402" spans="1:1" x14ac:dyDescent="0.3">
      <c r="A3402">
        <f>-3.19 -3.19 -3.19 -3.19 -3.19 -3.19 -3.19 -3.19 -3.19 -3.19 -3.19</f>
        <v>-35.090000000000003</v>
      </c>
    </row>
    <row r="3403" spans="1:1" x14ac:dyDescent="0.3">
      <c r="A3403" t="s">
        <v>846</v>
      </c>
    </row>
    <row r="3404" spans="1:1" x14ac:dyDescent="0.3">
      <c r="A3404">
        <f>-0.542  -0.548  -0.552  -0.556  -0.558  -0.561  -0.563  -0.566  -0.568  -0.57  -0.572</f>
        <v>-6.1559999999999997</v>
      </c>
    </row>
    <row r="3405" spans="1:1" x14ac:dyDescent="0.3">
      <c r="A3405">
        <f>-1.542  -1.542  -1.542  -1.542  -1.541  -1.542  -1.543  -1.544  -1.545  -1.547  -1.548</f>
        <v>-16.978000000000002</v>
      </c>
    </row>
    <row r="3406" spans="1:1" x14ac:dyDescent="0.3">
      <c r="A3406">
        <f>-2.537  -2.537  -2.537  -2.537  -2.537  -2.537  -2.537  -2.537  -2.537  -2.537  -2.537</f>
        <v>-27.906999999999993</v>
      </c>
    </row>
    <row r="3407" spans="1:1" x14ac:dyDescent="0.3">
      <c r="A3407">
        <f>-3.136  -3.136  -3.136  -3.136  -3.135  -3.134  -3.134  -3.134  -3.133  -3.133  -3.133</f>
        <v>-34.479999999999997</v>
      </c>
    </row>
    <row r="3408" spans="1:1" x14ac:dyDescent="0.3">
      <c r="A3408">
        <f>-3.19  -3.19  -3.19  -3.19  -3.19  -3.19  -3.19  -3.19  -3.19  -3.19  -3.19</f>
        <v>-35.090000000000003</v>
      </c>
    </row>
    <row r="3410" spans="1:1" x14ac:dyDescent="0.3">
      <c r="A3410" t="s">
        <v>847</v>
      </c>
    </row>
    <row r="3411" spans="1:1" x14ac:dyDescent="0.3">
      <c r="A3411" t="s">
        <v>797</v>
      </c>
    </row>
    <row r="3412" spans="1:1" x14ac:dyDescent="0.3">
      <c r="A3412" t="s">
        <v>1156</v>
      </c>
    </row>
    <row r="3413" spans="1:1" x14ac:dyDescent="0.3">
      <c r="A3413" t="s">
        <v>1237</v>
      </c>
    </row>
    <row r="3414" spans="1:1" x14ac:dyDescent="0.3">
      <c r="A3414" t="s">
        <v>1238</v>
      </c>
    </row>
    <row r="3415" spans="1:1" x14ac:dyDescent="0.3">
      <c r="A3415" t="s">
        <v>1239</v>
      </c>
    </row>
    <row r="3417" spans="1:1" x14ac:dyDescent="0.3">
      <c r="A3417" t="s">
        <v>848</v>
      </c>
    </row>
    <row r="3418" spans="1:1" x14ac:dyDescent="0.3">
      <c r="A3418" t="s">
        <v>802</v>
      </c>
    </row>
    <row r="3419" spans="1:1" x14ac:dyDescent="0.3">
      <c r="A3419" t="s">
        <v>803</v>
      </c>
    </row>
    <row r="3420" spans="1:1" x14ac:dyDescent="0.3">
      <c r="A3420" t="s">
        <v>1235</v>
      </c>
    </row>
    <row r="3421" spans="1:1" x14ac:dyDescent="0.3">
      <c r="A3421" t="s">
        <v>1240</v>
      </c>
    </row>
    <row r="3422" spans="1:1" x14ac:dyDescent="0.3">
      <c r="A3422" t="s">
        <v>1241</v>
      </c>
    </row>
    <row r="3424" spans="1:1" x14ac:dyDescent="0.3">
      <c r="A3424" t="s">
        <v>771</v>
      </c>
    </row>
    <row r="3425" spans="1:1" x14ac:dyDescent="0.3">
      <c r="A3425" t="s">
        <v>1162</v>
      </c>
    </row>
    <row r="3426" spans="1:1" x14ac:dyDescent="0.3">
      <c r="A3426" t="s">
        <v>1162</v>
      </c>
    </row>
    <row r="3427" spans="1:1" x14ac:dyDescent="0.3">
      <c r="A3427" t="s">
        <v>1162</v>
      </c>
    </row>
    <row r="3428" spans="1:1" x14ac:dyDescent="0.3">
      <c r="A3428" t="s">
        <v>1162</v>
      </c>
    </row>
    <row r="3429" spans="1:1" x14ac:dyDescent="0.3">
      <c r="A3429" t="s">
        <v>1162</v>
      </c>
    </row>
    <row r="3431" spans="1:1" x14ac:dyDescent="0.3">
      <c r="A3431" t="s">
        <v>531</v>
      </c>
    </row>
    <row r="3432" spans="1:1" x14ac:dyDescent="0.3">
      <c r="A3432" t="s">
        <v>757</v>
      </c>
    </row>
    <row r="3433" spans="1:1" x14ac:dyDescent="0.3">
      <c r="A3433" t="s">
        <v>795</v>
      </c>
    </row>
    <row r="3434" spans="1:1" x14ac:dyDescent="0.3">
      <c r="A3434" t="s">
        <v>796</v>
      </c>
    </row>
    <row r="3435" spans="1:1" x14ac:dyDescent="0.3">
      <c r="A3435" t="s">
        <v>760</v>
      </c>
    </row>
    <row r="3436" spans="1:1" x14ac:dyDescent="0.3">
      <c r="A3436" t="s">
        <v>784</v>
      </c>
    </row>
    <row r="3437" spans="1:1" x14ac:dyDescent="0.3">
      <c r="A3437">
        <f>-3.19 -3.187 -3.184 -3.181 -3.178 -3.175 -3.172 -3.169 -3.166 -3.163 -3.16</f>
        <v>-34.925000000000004</v>
      </c>
    </row>
    <row r="3438" spans="1:1" x14ac:dyDescent="0.3">
      <c r="A3438" t="s">
        <v>846</v>
      </c>
    </row>
    <row r="3439" spans="1:1" x14ac:dyDescent="0.3">
      <c r="A3439">
        <f>-0.542  -0.548  -0.553  -0.555  -0.558  -0.561  -0.563  -0.565  -0.568  -0.57  -0.572</f>
        <v>-6.1550000000000002</v>
      </c>
    </row>
    <row r="3440" spans="1:1" x14ac:dyDescent="0.3">
      <c r="A3440">
        <f>-1.542  -1.541  -1.542  -1.542  -1.541  -1.542  -1.543  -1.544  -1.545  -1.547  -1.548</f>
        <v>-16.977</v>
      </c>
    </row>
    <row r="3441" spans="1:1" x14ac:dyDescent="0.3">
      <c r="A3441">
        <f>-2.537  -2.537  -2.537  -2.537  -2.537  -2.537  -2.537  -2.537  -2.537  -2.536  -2.536</f>
        <v>-27.904999999999998</v>
      </c>
    </row>
    <row r="3442" spans="1:1" x14ac:dyDescent="0.3">
      <c r="A3442">
        <f>-3.136  -3.137  -3.136  -3.135  -3.136  -3.135  -3.133  -3.13  -3.128  -3.124  -3.121</f>
        <v>-34.450999999999993</v>
      </c>
    </row>
    <row r="3443" spans="1:1" x14ac:dyDescent="0.3">
      <c r="A3443">
        <f>-3.19  -3.187  -3.184  -3.181  -3.178  -3.175  -3.172  -3.169  -3.166  -3.163  -3.16</f>
        <v>-34.925000000000004</v>
      </c>
    </row>
    <row r="3445" spans="1:1" x14ac:dyDescent="0.3">
      <c r="A3445" t="s">
        <v>847</v>
      </c>
    </row>
    <row r="3446" spans="1:1" x14ac:dyDescent="0.3">
      <c r="A3446" t="s">
        <v>797</v>
      </c>
    </row>
    <row r="3447" spans="1:1" x14ac:dyDescent="0.3">
      <c r="A3447" t="s">
        <v>798</v>
      </c>
    </row>
    <row r="3448" spans="1:1" x14ac:dyDescent="0.3">
      <c r="A3448" t="s">
        <v>1242</v>
      </c>
    </row>
    <row r="3449" spans="1:1" x14ac:dyDescent="0.3">
      <c r="A3449" t="s">
        <v>1243</v>
      </c>
    </row>
    <row r="3450" spans="1:1" x14ac:dyDescent="0.3">
      <c r="A3450" t="s">
        <v>1244</v>
      </c>
    </row>
    <row r="3452" spans="1:1" x14ac:dyDescent="0.3">
      <c r="A3452" t="s">
        <v>848</v>
      </c>
    </row>
    <row r="3453" spans="1:1" x14ac:dyDescent="0.3">
      <c r="A3453" t="s">
        <v>802</v>
      </c>
    </row>
    <row r="3454" spans="1:1" x14ac:dyDescent="0.3">
      <c r="A3454" t="s">
        <v>803</v>
      </c>
    </row>
    <row r="3455" spans="1:1" x14ac:dyDescent="0.3">
      <c r="A3455" t="s">
        <v>1245</v>
      </c>
    </row>
    <row r="3456" spans="1:1" x14ac:dyDescent="0.3">
      <c r="A3456" t="s">
        <v>1246</v>
      </c>
    </row>
    <row r="3457" spans="1:1" x14ac:dyDescent="0.3">
      <c r="A3457" t="s">
        <v>1247</v>
      </c>
    </row>
    <row r="3459" spans="1:1" x14ac:dyDescent="0.3">
      <c r="A3459" t="s">
        <v>771</v>
      </c>
    </row>
    <row r="3460" spans="1:1" x14ac:dyDescent="0.3">
      <c r="A3460" t="s">
        <v>1248</v>
      </c>
    </row>
    <row r="3461" spans="1:1" x14ac:dyDescent="0.3">
      <c r="A3461" t="s">
        <v>1248</v>
      </c>
    </row>
    <row r="3462" spans="1:1" x14ac:dyDescent="0.3">
      <c r="A3462" t="s">
        <v>1248</v>
      </c>
    </row>
    <row r="3463" spans="1:1" x14ac:dyDescent="0.3">
      <c r="A3463" t="s">
        <v>1248</v>
      </c>
    </row>
    <row r="3464" spans="1:1" x14ac:dyDescent="0.3">
      <c r="A3464" t="s">
        <v>1248</v>
      </c>
    </row>
    <row r="3466" spans="1:1" x14ac:dyDescent="0.3">
      <c r="A3466" t="s">
        <v>532</v>
      </c>
    </row>
    <row r="3467" spans="1:1" x14ac:dyDescent="0.3">
      <c r="A3467" t="s">
        <v>757</v>
      </c>
    </row>
    <row r="3468" spans="1:1" x14ac:dyDescent="0.3">
      <c r="A3468" t="s">
        <v>795</v>
      </c>
    </row>
    <row r="3469" spans="1:1" x14ac:dyDescent="0.3">
      <c r="A3469" t="s">
        <v>796</v>
      </c>
    </row>
    <row r="3470" spans="1:1" x14ac:dyDescent="0.3">
      <c r="A3470" t="s">
        <v>760</v>
      </c>
    </row>
    <row r="3471" spans="1:1" x14ac:dyDescent="0.3">
      <c r="A3471">
        <f>-3.18 -0.003</f>
        <v>-3.1830000000000003</v>
      </c>
    </row>
    <row r="3472" spans="1:1" x14ac:dyDescent="0.3">
      <c r="A3472">
        <f>-3.18 -3.183 -3.186 -3.189 -3.192 -3.195 -3.198 -3.201 -3.204 -3.207 -3.21</f>
        <v>-35.145000000000003</v>
      </c>
    </row>
    <row r="3473" spans="1:1" x14ac:dyDescent="0.3">
      <c r="A3473" t="s">
        <v>846</v>
      </c>
    </row>
    <row r="3474" spans="1:1" x14ac:dyDescent="0.3">
      <c r="A3474">
        <f>-0.542  -0.548  -0.552  -0.556  -0.558  -0.561  -0.563  -0.566  -0.568  -0.57  -0.572</f>
        <v>-6.1559999999999997</v>
      </c>
    </row>
    <row r="3475" spans="1:1" x14ac:dyDescent="0.3">
      <c r="A3475">
        <f>-1.542  -1.542  -1.542  -1.542  -1.541  -1.542  -1.543  -1.544  -1.545  -1.547  -1.548</f>
        <v>-16.978000000000002</v>
      </c>
    </row>
    <row r="3476" spans="1:1" x14ac:dyDescent="0.3">
      <c r="A3476">
        <f>-2.537  -2.536  -2.537  -2.537  -2.537  -2.537  -2.537  -2.536  -2.536  -2.536  -2.536</f>
        <v>-27.902000000000005</v>
      </c>
    </row>
    <row r="3477" spans="1:1" x14ac:dyDescent="0.3">
      <c r="A3477">
        <f>-3.128  -3.127  -3.128  -3.127  -3.125  -3.125  -3.126  -3.128  -3.131  -3.133  -3.135</f>
        <v>-34.412999999999997</v>
      </c>
    </row>
    <row r="3478" spans="1:1" x14ac:dyDescent="0.3">
      <c r="A3478">
        <f>-3.18  -3.183  -3.186  -3.189  -3.192  -3.195  -3.198  -3.201  -3.204  -3.207  -3.21</f>
        <v>-35.145000000000003</v>
      </c>
    </row>
    <row r="3480" spans="1:1" x14ac:dyDescent="0.3">
      <c r="A3480" t="s">
        <v>847</v>
      </c>
    </row>
    <row r="3481" spans="1:1" x14ac:dyDescent="0.3">
      <c r="A3481" t="s">
        <v>797</v>
      </c>
    </row>
    <row r="3482" spans="1:1" x14ac:dyDescent="0.3">
      <c r="A3482" t="s">
        <v>1249</v>
      </c>
    </row>
    <row r="3483" spans="1:1" x14ac:dyDescent="0.3">
      <c r="A3483" t="s">
        <v>1250</v>
      </c>
    </row>
    <row r="3484" spans="1:1" x14ac:dyDescent="0.3">
      <c r="A3484" t="s">
        <v>1251</v>
      </c>
    </row>
    <row r="3485" spans="1:1" x14ac:dyDescent="0.3">
      <c r="A3485" t="s">
        <v>1252</v>
      </c>
    </row>
    <row r="3487" spans="1:1" x14ac:dyDescent="0.3">
      <c r="A3487" t="s">
        <v>848</v>
      </c>
    </row>
    <row r="3488" spans="1:1" x14ac:dyDescent="0.3">
      <c r="A3488" t="s">
        <v>802</v>
      </c>
    </row>
    <row r="3489" spans="1:1" x14ac:dyDescent="0.3">
      <c r="A3489" t="s">
        <v>1151</v>
      </c>
    </row>
    <row r="3490" spans="1:1" x14ac:dyDescent="0.3">
      <c r="A3490" t="s">
        <v>1245</v>
      </c>
    </row>
    <row r="3491" spans="1:1" x14ac:dyDescent="0.3">
      <c r="A3491" t="s">
        <v>1253</v>
      </c>
    </row>
    <row r="3492" spans="1:1" x14ac:dyDescent="0.3">
      <c r="A3492" t="s">
        <v>1254</v>
      </c>
    </row>
    <row r="3494" spans="1:1" x14ac:dyDescent="0.3">
      <c r="A3494" t="s">
        <v>771</v>
      </c>
    </row>
    <row r="3495" spans="1:1" x14ac:dyDescent="0.3">
      <c r="A3495" t="s">
        <v>1255</v>
      </c>
    </row>
    <row r="3496" spans="1:1" x14ac:dyDescent="0.3">
      <c r="A3496" t="s">
        <v>1255</v>
      </c>
    </row>
    <row r="3497" spans="1:1" x14ac:dyDescent="0.3">
      <c r="A3497" t="s">
        <v>1255</v>
      </c>
    </row>
    <row r="3498" spans="1:1" x14ac:dyDescent="0.3">
      <c r="A3498" t="s">
        <v>1255</v>
      </c>
    </row>
    <row r="3499" spans="1:1" x14ac:dyDescent="0.3">
      <c r="A3499" t="s">
        <v>1255</v>
      </c>
    </row>
    <row r="3501" spans="1:1" x14ac:dyDescent="0.3">
      <c r="A3501" t="s">
        <v>533</v>
      </c>
    </row>
    <row r="3502" spans="1:1" x14ac:dyDescent="0.3">
      <c r="A3502" t="s">
        <v>757</v>
      </c>
    </row>
    <row r="3503" spans="1:1" x14ac:dyDescent="0.3">
      <c r="A3503" t="s">
        <v>795</v>
      </c>
    </row>
    <row r="3504" spans="1:1" x14ac:dyDescent="0.3">
      <c r="A3504" t="s">
        <v>796</v>
      </c>
    </row>
    <row r="3505" spans="1:1" x14ac:dyDescent="0.3">
      <c r="A3505" t="s">
        <v>760</v>
      </c>
    </row>
    <row r="3506" spans="1:1" x14ac:dyDescent="0.3">
      <c r="A3506" t="s">
        <v>785</v>
      </c>
    </row>
    <row r="3507" spans="1:1" x14ac:dyDescent="0.3">
      <c r="A3507">
        <f>-3.18 -3.18 -3.18 -3.18 -3.18 -3.18 -3.18 -3.18 -3.18 -3.18 -3.18</f>
        <v>-34.980000000000004</v>
      </c>
    </row>
    <row r="3508" spans="1:1" x14ac:dyDescent="0.3">
      <c r="A3508" t="s">
        <v>846</v>
      </c>
    </row>
    <row r="3509" spans="1:1" x14ac:dyDescent="0.3">
      <c r="A3509">
        <f>-0.542  -0.548  -0.552  -0.556  -0.558  -0.561  -0.563  -0.565  -0.568  -0.57  -0.572</f>
        <v>-6.1550000000000002</v>
      </c>
    </row>
    <row r="3510" spans="1:1" x14ac:dyDescent="0.3">
      <c r="A3510">
        <f>-1.542  -1.542  -1.542  -1.542  -1.541  -1.542  -1.543  -1.544  -1.545  -1.547  -1.548</f>
        <v>-16.978000000000002</v>
      </c>
    </row>
    <row r="3511" spans="1:1" x14ac:dyDescent="0.3">
      <c r="A3511">
        <f>-2.537  -2.536  -2.537  -2.537  -2.537  -2.537  -2.537  -2.537  -2.537  -2.536  -2.536</f>
        <v>-27.904</v>
      </c>
    </row>
    <row r="3512" spans="1:1" x14ac:dyDescent="0.3">
      <c r="A3512">
        <f>-3.128  -3.128  -3.128  -3.127  -3.126  -3.126  -3.125  -3.125  -3.125  -3.125  -3.125</f>
        <v>-34.387999999999998</v>
      </c>
    </row>
    <row r="3513" spans="1:1" x14ac:dyDescent="0.3">
      <c r="A3513">
        <f>-3.18  -3.18  -3.18  -3.18  -3.18  -3.18  -3.18  -3.18  -3.18  -3.18  -3.18</f>
        <v>-34.980000000000004</v>
      </c>
    </row>
    <row r="3515" spans="1:1" x14ac:dyDescent="0.3">
      <c r="A3515" t="s">
        <v>847</v>
      </c>
    </row>
    <row r="3516" spans="1:1" x14ac:dyDescent="0.3">
      <c r="A3516" t="s">
        <v>797</v>
      </c>
    </row>
    <row r="3517" spans="1:1" x14ac:dyDescent="0.3">
      <c r="A3517" t="s">
        <v>1256</v>
      </c>
    </row>
    <row r="3518" spans="1:1" x14ac:dyDescent="0.3">
      <c r="A3518" t="s">
        <v>1257</v>
      </c>
    </row>
    <row r="3519" spans="1:1" x14ac:dyDescent="0.3">
      <c r="A3519" t="s">
        <v>1258</v>
      </c>
    </row>
    <row r="3520" spans="1:1" x14ac:dyDescent="0.3">
      <c r="A3520" t="s">
        <v>1259</v>
      </c>
    </row>
    <row r="3522" spans="1:1" x14ac:dyDescent="0.3">
      <c r="A3522" t="s">
        <v>848</v>
      </c>
    </row>
    <row r="3523" spans="1:1" x14ac:dyDescent="0.3">
      <c r="A3523" t="s">
        <v>802</v>
      </c>
    </row>
    <row r="3524" spans="1:1" x14ac:dyDescent="0.3">
      <c r="A3524" t="s">
        <v>803</v>
      </c>
    </row>
    <row r="3525" spans="1:1" x14ac:dyDescent="0.3">
      <c r="A3525" t="s">
        <v>1245</v>
      </c>
    </row>
    <row r="3526" spans="1:1" x14ac:dyDescent="0.3">
      <c r="A3526" t="s">
        <v>1260</v>
      </c>
    </row>
    <row r="3527" spans="1:1" x14ac:dyDescent="0.3">
      <c r="A3527" t="s">
        <v>1261</v>
      </c>
    </row>
    <row r="3529" spans="1:1" x14ac:dyDescent="0.3">
      <c r="A3529" t="s">
        <v>771</v>
      </c>
    </row>
    <row r="3530" spans="1:1" x14ac:dyDescent="0.3">
      <c r="A3530" t="s">
        <v>1162</v>
      </c>
    </row>
    <row r="3531" spans="1:1" x14ac:dyDescent="0.3">
      <c r="A3531" t="s">
        <v>1162</v>
      </c>
    </row>
    <row r="3532" spans="1:1" x14ac:dyDescent="0.3">
      <c r="A3532" t="s">
        <v>1162</v>
      </c>
    </row>
    <row r="3533" spans="1:1" x14ac:dyDescent="0.3">
      <c r="A3533" t="s">
        <v>1162</v>
      </c>
    </row>
    <row r="3534" spans="1:1" x14ac:dyDescent="0.3">
      <c r="A3534" t="s">
        <v>1162</v>
      </c>
    </row>
    <row r="3536" spans="1:1" x14ac:dyDescent="0.3">
      <c r="A3536" t="s">
        <v>534</v>
      </c>
    </row>
    <row r="3537" spans="1:1" x14ac:dyDescent="0.3">
      <c r="A3537" t="s">
        <v>757</v>
      </c>
    </row>
    <row r="3538" spans="1:1" x14ac:dyDescent="0.3">
      <c r="A3538" t="s">
        <v>795</v>
      </c>
    </row>
    <row r="3539" spans="1:1" x14ac:dyDescent="0.3">
      <c r="A3539" t="s">
        <v>796</v>
      </c>
    </row>
    <row r="3540" spans="1:1" x14ac:dyDescent="0.3">
      <c r="A3540" t="s">
        <v>760</v>
      </c>
    </row>
    <row r="3541" spans="1:1" x14ac:dyDescent="0.3">
      <c r="A3541" t="s">
        <v>786</v>
      </c>
    </row>
    <row r="3542" spans="1:1" x14ac:dyDescent="0.3">
      <c r="A3542">
        <f>-3.18 -3.177 -3.174 -3.171 -3.168 -3.165 -3.162 -3.159 -3.156 -3.153 -3.15</f>
        <v>-34.814999999999998</v>
      </c>
    </row>
    <row r="3543" spans="1:1" x14ac:dyDescent="0.3">
      <c r="A3543" t="s">
        <v>846</v>
      </c>
    </row>
    <row r="3544" spans="1:1" x14ac:dyDescent="0.3">
      <c r="A3544">
        <f>-0.542  -0.548  -0.553  -0.555  -0.558  -0.561  -0.563  -0.565  -0.568  -0.57  -0.572</f>
        <v>-6.1550000000000002</v>
      </c>
    </row>
    <row r="3545" spans="1:1" x14ac:dyDescent="0.3">
      <c r="A3545">
        <f>-1.542  -1.541  -1.542  -1.542  -1.541  -1.542  -1.543  -1.544  -1.545  -1.547  -1.548</f>
        <v>-16.977</v>
      </c>
    </row>
    <row r="3546" spans="1:1" x14ac:dyDescent="0.3">
      <c r="A3546">
        <f>-2.537  -2.536  -2.537  -2.537  -2.537  -2.537  -2.537  -2.537  -2.536  -2.536  -2.536</f>
        <v>-27.903000000000002</v>
      </c>
    </row>
    <row r="3547" spans="1:1" x14ac:dyDescent="0.3">
      <c r="A3547">
        <f>-3.128  -3.128  -3.127  -3.127  -3.127  -3.126  -3.125  -3.122  -3.119  -3.116  -3.112</f>
        <v>-34.356999999999999</v>
      </c>
    </row>
    <row r="3548" spans="1:1" x14ac:dyDescent="0.3">
      <c r="A3548">
        <f>-3.18  -3.177  -3.174  -3.171  -3.168  -3.165  -3.162  -3.159  -3.156  -3.153  -3.15</f>
        <v>-34.814999999999998</v>
      </c>
    </row>
    <row r="3550" spans="1:1" x14ac:dyDescent="0.3">
      <c r="A3550" t="s">
        <v>847</v>
      </c>
    </row>
    <row r="3551" spans="1:1" x14ac:dyDescent="0.3">
      <c r="A3551" t="s">
        <v>797</v>
      </c>
    </row>
    <row r="3552" spans="1:1" x14ac:dyDescent="0.3">
      <c r="A3552" t="s">
        <v>798</v>
      </c>
    </row>
    <row r="3553" spans="1:1" x14ac:dyDescent="0.3">
      <c r="A3553" t="s">
        <v>1262</v>
      </c>
    </row>
    <row r="3554" spans="1:1" x14ac:dyDescent="0.3">
      <c r="A3554" t="s">
        <v>1263</v>
      </c>
    </row>
    <row r="3555" spans="1:1" x14ac:dyDescent="0.3">
      <c r="A3555" t="s">
        <v>1264</v>
      </c>
    </row>
    <row r="3557" spans="1:1" x14ac:dyDescent="0.3">
      <c r="A3557" t="s">
        <v>848</v>
      </c>
    </row>
    <row r="3558" spans="1:1" x14ac:dyDescent="0.3">
      <c r="A3558" t="s">
        <v>802</v>
      </c>
    </row>
    <row r="3559" spans="1:1" x14ac:dyDescent="0.3">
      <c r="A3559" t="s">
        <v>803</v>
      </c>
    </row>
    <row r="3560" spans="1:1" x14ac:dyDescent="0.3">
      <c r="A3560" t="s">
        <v>1245</v>
      </c>
    </row>
    <row r="3561" spans="1:1" x14ac:dyDescent="0.3">
      <c r="A3561" t="s">
        <v>1265</v>
      </c>
    </row>
    <row r="3562" spans="1:1" x14ac:dyDescent="0.3">
      <c r="A3562" t="s">
        <v>1247</v>
      </c>
    </row>
    <row r="3564" spans="1:1" x14ac:dyDescent="0.3">
      <c r="A3564" t="s">
        <v>771</v>
      </c>
    </row>
    <row r="3565" spans="1:1" x14ac:dyDescent="0.3">
      <c r="A3565" t="s">
        <v>1266</v>
      </c>
    </row>
    <row r="3566" spans="1:1" x14ac:dyDescent="0.3">
      <c r="A3566" t="s">
        <v>1266</v>
      </c>
    </row>
    <row r="3567" spans="1:1" x14ac:dyDescent="0.3">
      <c r="A3567" t="s">
        <v>1266</v>
      </c>
    </row>
    <row r="3568" spans="1:1" x14ac:dyDescent="0.3">
      <c r="A3568" t="s">
        <v>1266</v>
      </c>
    </row>
    <row r="3569" spans="1:1" x14ac:dyDescent="0.3">
      <c r="A3569" t="s">
        <v>1266</v>
      </c>
    </row>
    <row r="3571" spans="1:1" x14ac:dyDescent="0.3">
      <c r="A3571" t="s">
        <v>535</v>
      </c>
    </row>
    <row r="3572" spans="1:1" x14ac:dyDescent="0.3">
      <c r="A3572" t="s">
        <v>757</v>
      </c>
    </row>
    <row r="3573" spans="1:1" x14ac:dyDescent="0.3">
      <c r="A3573" t="s">
        <v>795</v>
      </c>
    </row>
    <row r="3574" spans="1:1" x14ac:dyDescent="0.3">
      <c r="A3574" t="s">
        <v>796</v>
      </c>
    </row>
    <row r="3575" spans="1:1" x14ac:dyDescent="0.3">
      <c r="A3575" t="s">
        <v>760</v>
      </c>
    </row>
    <row r="3576" spans="1:1" x14ac:dyDescent="0.3">
      <c r="A3576">
        <f>-3.17 -0.003</f>
        <v>-3.173</v>
      </c>
    </row>
    <row r="3577" spans="1:1" x14ac:dyDescent="0.3">
      <c r="A3577">
        <f>-3.17 -3.173 -3.176 -3.179 -3.182 -3.185 -3.188 -3.191 -3.194 -3.197 -3.2</f>
        <v>-35.034999999999997</v>
      </c>
    </row>
    <row r="3578" spans="1:1" x14ac:dyDescent="0.3">
      <c r="A3578" t="s">
        <v>846</v>
      </c>
    </row>
    <row r="3579" spans="1:1" x14ac:dyDescent="0.3">
      <c r="A3579">
        <f>-0.542  -0.548  -0.552  -0.556  -0.558  -0.561  -0.563  -0.565  -0.568  -0.57  -0.572</f>
        <v>-6.1550000000000002</v>
      </c>
    </row>
    <row r="3580" spans="1:1" x14ac:dyDescent="0.3">
      <c r="A3580">
        <f>-1.542  -1.542  -1.542  -1.542  -1.541  -1.542  -1.543  -1.544  -1.545  -1.547  -1.548</f>
        <v>-16.978000000000002</v>
      </c>
    </row>
    <row r="3581" spans="1:1" x14ac:dyDescent="0.3">
      <c r="A3581">
        <f>-2.536  -2.536  -2.537  -2.537  -2.537  -2.537  -2.536  -2.536  -2.536  -2.536  -2.536</f>
        <v>-27.900000000000006</v>
      </c>
    </row>
    <row r="3582" spans="1:1" x14ac:dyDescent="0.3">
      <c r="A3582">
        <f>-3.119  -3.119  -3.12  -3.119  -3.117  -3.117  -3.117  -3.12  -3.122  -3.125  -3.127</f>
        <v>-34.322000000000003</v>
      </c>
    </row>
    <row r="3583" spans="1:1" x14ac:dyDescent="0.3">
      <c r="A3583">
        <f>-3.17  -3.173  -3.176  -3.179  -3.182  -3.185  -3.188  -3.191  -3.194  -3.197  -3.2</f>
        <v>-35.034999999999997</v>
      </c>
    </row>
    <row r="3585" spans="1:1" x14ac:dyDescent="0.3">
      <c r="A3585" t="s">
        <v>847</v>
      </c>
    </row>
    <row r="3586" spans="1:1" x14ac:dyDescent="0.3">
      <c r="A3586" t="s">
        <v>797</v>
      </c>
    </row>
    <row r="3587" spans="1:1" x14ac:dyDescent="0.3">
      <c r="A3587" t="s">
        <v>1267</v>
      </c>
    </row>
    <row r="3588" spans="1:1" x14ac:dyDescent="0.3">
      <c r="A3588" t="s">
        <v>1268</v>
      </c>
    </row>
    <row r="3589" spans="1:1" x14ac:dyDescent="0.3">
      <c r="A3589" t="s">
        <v>1269</v>
      </c>
    </row>
    <row r="3590" spans="1:1" x14ac:dyDescent="0.3">
      <c r="A3590" t="s">
        <v>1270</v>
      </c>
    </row>
    <row r="3592" spans="1:1" x14ac:dyDescent="0.3">
      <c r="A3592" t="s">
        <v>848</v>
      </c>
    </row>
    <row r="3593" spans="1:1" x14ac:dyDescent="0.3">
      <c r="A3593" t="s">
        <v>802</v>
      </c>
    </row>
    <row r="3594" spans="1:1" x14ac:dyDescent="0.3">
      <c r="A3594" t="s">
        <v>1151</v>
      </c>
    </row>
    <row r="3595" spans="1:1" x14ac:dyDescent="0.3">
      <c r="A3595" t="s">
        <v>1245</v>
      </c>
    </row>
    <row r="3596" spans="1:1" x14ac:dyDescent="0.3">
      <c r="A3596" t="s">
        <v>1271</v>
      </c>
    </row>
    <row r="3597" spans="1:1" x14ac:dyDescent="0.3">
      <c r="A3597" t="s">
        <v>1272</v>
      </c>
    </row>
    <row r="3599" spans="1:1" x14ac:dyDescent="0.3">
      <c r="A3599" t="s">
        <v>771</v>
      </c>
    </row>
    <row r="3600" spans="1:1" x14ac:dyDescent="0.3">
      <c r="A3600" t="s">
        <v>1255</v>
      </c>
    </row>
    <row r="3601" spans="1:1" x14ac:dyDescent="0.3">
      <c r="A3601" t="s">
        <v>1255</v>
      </c>
    </row>
    <row r="3602" spans="1:1" x14ac:dyDescent="0.3">
      <c r="A3602" t="s">
        <v>1255</v>
      </c>
    </row>
    <row r="3603" spans="1:1" x14ac:dyDescent="0.3">
      <c r="A3603" t="s">
        <v>1255</v>
      </c>
    </row>
    <row r="3604" spans="1:1" x14ac:dyDescent="0.3">
      <c r="A3604" t="s">
        <v>1255</v>
      </c>
    </row>
    <row r="3606" spans="1:1" x14ac:dyDescent="0.3">
      <c r="A3606" t="s">
        <v>536</v>
      </c>
    </row>
    <row r="3607" spans="1:1" x14ac:dyDescent="0.3">
      <c r="A3607" t="s">
        <v>757</v>
      </c>
    </row>
    <row r="3608" spans="1:1" x14ac:dyDescent="0.3">
      <c r="A3608" t="s">
        <v>795</v>
      </c>
    </row>
    <row r="3609" spans="1:1" x14ac:dyDescent="0.3">
      <c r="A3609" t="s">
        <v>796</v>
      </c>
    </row>
    <row r="3610" spans="1:1" x14ac:dyDescent="0.3">
      <c r="A3610" t="s">
        <v>760</v>
      </c>
    </row>
    <row r="3611" spans="1:1" x14ac:dyDescent="0.3">
      <c r="A3611" t="s">
        <v>787</v>
      </c>
    </row>
    <row r="3612" spans="1:1" x14ac:dyDescent="0.3">
      <c r="A3612">
        <f>-3.17 -3.17 -3.17 -3.17 -3.17 -3.17 -3.17 -3.17 -3.17 -3.17 -3.17</f>
        <v>-34.870000000000005</v>
      </c>
    </row>
    <row r="3613" spans="1:1" x14ac:dyDescent="0.3">
      <c r="A3613" t="s">
        <v>846</v>
      </c>
    </row>
    <row r="3614" spans="1:1" x14ac:dyDescent="0.3">
      <c r="A3614">
        <f>-0.542  -0.548  -0.552  -0.556  -0.558  -0.561  -0.563  -0.566  -0.568  -0.57  -0.572</f>
        <v>-6.1559999999999997</v>
      </c>
    </row>
    <row r="3615" spans="1:1" x14ac:dyDescent="0.3">
      <c r="A3615">
        <f>-1.542  -1.542  -1.542  -1.542  -1.541  -1.542  -1.543  -1.544  -1.545  -1.547  -1.548</f>
        <v>-16.978000000000002</v>
      </c>
    </row>
    <row r="3616" spans="1:1" x14ac:dyDescent="0.3">
      <c r="A3616">
        <f>-2.536  -2.536  -2.537  -2.537  -2.537  -2.536  -2.536  -2.536  -2.536  -2.536  -2.536</f>
        <v>-27.899000000000004</v>
      </c>
    </row>
    <row r="3617" spans="1:1" x14ac:dyDescent="0.3">
      <c r="A3617">
        <f>-3.119  -3.119  -3.119  -3.119  -3.118  -3.117  -3.117  -3.117  -3.116  -3.116  -3.116</f>
        <v>-34.293000000000006</v>
      </c>
    </row>
    <row r="3618" spans="1:1" x14ac:dyDescent="0.3">
      <c r="A3618">
        <f>-3.17  -3.17  -3.17  -3.17  -3.17  -3.17  -3.17  -3.17  -3.17  -3.17  -3.17</f>
        <v>-34.870000000000005</v>
      </c>
    </row>
    <row r="3620" spans="1:1" x14ac:dyDescent="0.3">
      <c r="A3620" t="s">
        <v>847</v>
      </c>
    </row>
    <row r="3621" spans="1:1" x14ac:dyDescent="0.3">
      <c r="A3621" t="s">
        <v>797</v>
      </c>
    </row>
    <row r="3622" spans="1:1" x14ac:dyDescent="0.3">
      <c r="A3622" t="s">
        <v>1256</v>
      </c>
    </row>
    <row r="3623" spans="1:1" x14ac:dyDescent="0.3">
      <c r="A3623" t="s">
        <v>1273</v>
      </c>
    </row>
    <row r="3624" spans="1:1" x14ac:dyDescent="0.3">
      <c r="A3624" t="s">
        <v>1274</v>
      </c>
    </row>
    <row r="3625" spans="1:1" x14ac:dyDescent="0.3">
      <c r="A3625" t="s">
        <v>1275</v>
      </c>
    </row>
    <row r="3627" spans="1:1" x14ac:dyDescent="0.3">
      <c r="A3627" t="s">
        <v>848</v>
      </c>
    </row>
    <row r="3628" spans="1:1" x14ac:dyDescent="0.3">
      <c r="A3628" t="s">
        <v>802</v>
      </c>
    </row>
    <row r="3629" spans="1:1" x14ac:dyDescent="0.3">
      <c r="A3629" t="s">
        <v>803</v>
      </c>
    </row>
    <row r="3630" spans="1:1" x14ac:dyDescent="0.3">
      <c r="A3630" t="s">
        <v>1245</v>
      </c>
    </row>
    <row r="3631" spans="1:1" x14ac:dyDescent="0.3">
      <c r="A3631" t="s">
        <v>1276</v>
      </c>
    </row>
    <row r="3632" spans="1:1" x14ac:dyDescent="0.3">
      <c r="A3632" t="s">
        <v>1261</v>
      </c>
    </row>
    <row r="3634" spans="1:1" x14ac:dyDescent="0.3">
      <c r="A3634" t="s">
        <v>771</v>
      </c>
    </row>
    <row r="3635" spans="1:1" x14ac:dyDescent="0.3">
      <c r="A3635" t="s">
        <v>1162</v>
      </c>
    </row>
    <row r="3636" spans="1:1" x14ac:dyDescent="0.3">
      <c r="A3636" t="s">
        <v>1162</v>
      </c>
    </row>
    <row r="3637" spans="1:1" x14ac:dyDescent="0.3">
      <c r="A3637" t="s">
        <v>1162</v>
      </c>
    </row>
    <row r="3638" spans="1:1" x14ac:dyDescent="0.3">
      <c r="A3638" t="s">
        <v>1162</v>
      </c>
    </row>
    <row r="3639" spans="1:1" x14ac:dyDescent="0.3">
      <c r="A3639" t="s">
        <v>1162</v>
      </c>
    </row>
    <row r="3641" spans="1:1" x14ac:dyDescent="0.3">
      <c r="A3641" t="s">
        <v>537</v>
      </c>
    </row>
    <row r="3642" spans="1:1" x14ac:dyDescent="0.3">
      <c r="A3642" t="s">
        <v>757</v>
      </c>
    </row>
    <row r="3643" spans="1:1" x14ac:dyDescent="0.3">
      <c r="A3643" t="s">
        <v>795</v>
      </c>
    </row>
    <row r="3644" spans="1:1" x14ac:dyDescent="0.3">
      <c r="A3644" t="s">
        <v>796</v>
      </c>
    </row>
    <row r="3645" spans="1:1" x14ac:dyDescent="0.3">
      <c r="A3645" t="s">
        <v>760</v>
      </c>
    </row>
    <row r="3646" spans="1:1" x14ac:dyDescent="0.3">
      <c r="A3646" t="s">
        <v>788</v>
      </c>
    </row>
    <row r="3647" spans="1:1" x14ac:dyDescent="0.3">
      <c r="A3647">
        <f>-3.17 -3.167 -3.164 -3.161 -3.158 -3.155 -3.152 -3.149 -3.146 -3.143 -3.14</f>
        <v>-34.704999999999998</v>
      </c>
    </row>
    <row r="3648" spans="1:1" x14ac:dyDescent="0.3">
      <c r="A3648" t="s">
        <v>846</v>
      </c>
    </row>
    <row r="3649" spans="1:1" x14ac:dyDescent="0.3">
      <c r="A3649">
        <f>-0.542  -0.548  -0.553  -0.555  -0.558  -0.561  -0.563  -0.565  -0.568  -0.57  -0.572</f>
        <v>-6.1550000000000002</v>
      </c>
    </row>
    <row r="3650" spans="1:1" x14ac:dyDescent="0.3">
      <c r="A3650">
        <f>-1.542  -1.541  -1.542  -1.542  -1.541  -1.542  -1.543  -1.544  -1.545  -1.547  -1.548</f>
        <v>-16.977</v>
      </c>
    </row>
    <row r="3651" spans="1:1" x14ac:dyDescent="0.3">
      <c r="A3651">
        <f>-2.536  -2.536  -2.536  -2.537  -2.537  -2.536  -2.537  -2.536  -2.536  -2.536  -2.535</f>
        <v>-27.898000000000003</v>
      </c>
    </row>
    <row r="3652" spans="1:1" x14ac:dyDescent="0.3">
      <c r="A3652">
        <f>-3.119  -3.12  -3.119  -3.119  -3.119  -3.118  -3.116  -3.113  -3.11  -3.107  -3.103</f>
        <v>-34.262999999999998</v>
      </c>
    </row>
    <row r="3653" spans="1:1" x14ac:dyDescent="0.3">
      <c r="A3653">
        <f>-3.17  -3.167  -3.164  -3.161  -3.158  -3.155  -3.152  -3.149  -3.146  -3.143  -3.14</f>
        <v>-34.704999999999998</v>
      </c>
    </row>
    <row r="3655" spans="1:1" x14ac:dyDescent="0.3">
      <c r="A3655" t="s">
        <v>847</v>
      </c>
    </row>
    <row r="3656" spans="1:1" x14ac:dyDescent="0.3">
      <c r="A3656" t="s">
        <v>797</v>
      </c>
    </row>
    <row r="3657" spans="1:1" x14ac:dyDescent="0.3">
      <c r="A3657" t="s">
        <v>798</v>
      </c>
    </row>
    <row r="3658" spans="1:1" x14ac:dyDescent="0.3">
      <c r="A3658" t="s">
        <v>1277</v>
      </c>
    </row>
    <row r="3659" spans="1:1" x14ac:dyDescent="0.3">
      <c r="A3659" t="s">
        <v>1278</v>
      </c>
    </row>
    <row r="3660" spans="1:1" x14ac:dyDescent="0.3">
      <c r="A3660" t="s">
        <v>1279</v>
      </c>
    </row>
    <row r="3662" spans="1:1" x14ac:dyDescent="0.3">
      <c r="A3662" t="s">
        <v>848</v>
      </c>
    </row>
    <row r="3663" spans="1:1" x14ac:dyDescent="0.3">
      <c r="A3663" t="s">
        <v>802</v>
      </c>
    </row>
    <row r="3664" spans="1:1" x14ac:dyDescent="0.3">
      <c r="A3664" t="s">
        <v>803</v>
      </c>
    </row>
    <row r="3665" spans="1:1" x14ac:dyDescent="0.3">
      <c r="A3665" t="s">
        <v>1245</v>
      </c>
    </row>
    <row r="3666" spans="1:1" x14ac:dyDescent="0.3">
      <c r="A3666" t="s">
        <v>1280</v>
      </c>
    </row>
    <row r="3667" spans="1:1" x14ac:dyDescent="0.3">
      <c r="A3667" t="s">
        <v>1281</v>
      </c>
    </row>
    <row r="3669" spans="1:1" x14ac:dyDescent="0.3">
      <c r="A3669" t="s">
        <v>771</v>
      </c>
    </row>
    <row r="3670" spans="1:1" x14ac:dyDescent="0.3">
      <c r="A3670" t="s">
        <v>1282</v>
      </c>
    </row>
    <row r="3671" spans="1:1" x14ac:dyDescent="0.3">
      <c r="A3671" t="s">
        <v>1282</v>
      </c>
    </row>
    <row r="3672" spans="1:1" x14ac:dyDescent="0.3">
      <c r="A3672" t="s">
        <v>1282</v>
      </c>
    </row>
    <row r="3673" spans="1:1" x14ac:dyDescent="0.3">
      <c r="A3673" t="s">
        <v>1282</v>
      </c>
    </row>
    <row r="3674" spans="1:1" x14ac:dyDescent="0.3">
      <c r="A3674" t="s">
        <v>1282</v>
      </c>
    </row>
    <row r="3676" spans="1:1" x14ac:dyDescent="0.3">
      <c r="A3676" t="s">
        <v>538</v>
      </c>
    </row>
    <row r="3677" spans="1:1" x14ac:dyDescent="0.3">
      <c r="A3677" t="s">
        <v>757</v>
      </c>
    </row>
    <row r="3678" spans="1:1" x14ac:dyDescent="0.3">
      <c r="A3678" t="s">
        <v>795</v>
      </c>
    </row>
    <row r="3679" spans="1:1" x14ac:dyDescent="0.3">
      <c r="A3679" t="s">
        <v>796</v>
      </c>
    </row>
    <row r="3680" spans="1:1" x14ac:dyDescent="0.3">
      <c r="A3680" t="s">
        <v>760</v>
      </c>
    </row>
    <row r="3681" spans="1:1" x14ac:dyDescent="0.3">
      <c r="A3681">
        <f>-3.16 -0.003</f>
        <v>-3.1630000000000003</v>
      </c>
    </row>
    <row r="3682" spans="1:1" x14ac:dyDescent="0.3">
      <c r="A3682">
        <f>-3.16 -3.163 -3.166 -3.169 -3.172 -3.175 -3.178 -3.181 -3.184 -3.187 -3.19</f>
        <v>-34.925000000000004</v>
      </c>
    </row>
    <row r="3683" spans="1:1" x14ac:dyDescent="0.3">
      <c r="A3683" t="s">
        <v>846</v>
      </c>
    </row>
    <row r="3684" spans="1:1" x14ac:dyDescent="0.3">
      <c r="A3684">
        <f>-0.542  -0.548  -0.552  -0.556  -0.558  -0.561  -0.563  -0.566  -0.568  -0.57  -0.572</f>
        <v>-6.1559999999999997</v>
      </c>
    </row>
    <row r="3685" spans="1:1" x14ac:dyDescent="0.3">
      <c r="A3685">
        <f>-1.542  -1.542  -1.542  -1.542  -1.541  -1.542  -1.543  -1.544  -1.545  -1.547  -1.548</f>
        <v>-16.978000000000002</v>
      </c>
    </row>
    <row r="3686" spans="1:1" x14ac:dyDescent="0.3">
      <c r="A3686">
        <f>-2.536  -2.536  -2.536  -2.536  -2.536  -2.536  -2.536  -2.536  -2.536  -2.535  -2.535</f>
        <v>-27.894000000000002</v>
      </c>
    </row>
    <row r="3687" spans="1:1" x14ac:dyDescent="0.3">
      <c r="A3687">
        <f>-3.11  -3.11  -3.111  -3.11  -3.108  -3.108  -3.109  -3.111  -3.114  -3.116  -3.119</f>
        <v>-34.225999999999999</v>
      </c>
    </row>
    <row r="3688" spans="1:1" x14ac:dyDescent="0.3">
      <c r="A3688">
        <f>-3.16  -3.163  -3.166  -3.169  -3.172  -3.175  -3.178  -3.181  -3.184  -3.187  -3.19</f>
        <v>-34.925000000000004</v>
      </c>
    </row>
    <row r="3690" spans="1:1" x14ac:dyDescent="0.3">
      <c r="A3690" t="s">
        <v>847</v>
      </c>
    </row>
    <row r="3691" spans="1:1" x14ac:dyDescent="0.3">
      <c r="A3691" t="s">
        <v>797</v>
      </c>
    </row>
    <row r="3692" spans="1:1" x14ac:dyDescent="0.3">
      <c r="A3692" t="s">
        <v>1267</v>
      </c>
    </row>
    <row r="3693" spans="1:1" x14ac:dyDescent="0.3">
      <c r="A3693" t="s">
        <v>1283</v>
      </c>
    </row>
    <row r="3694" spans="1:1" x14ac:dyDescent="0.3">
      <c r="A3694" t="s">
        <v>1284</v>
      </c>
    </row>
    <row r="3695" spans="1:1" x14ac:dyDescent="0.3">
      <c r="A3695" t="s">
        <v>1285</v>
      </c>
    </row>
    <row r="3697" spans="1:1" x14ac:dyDescent="0.3">
      <c r="A3697" t="s">
        <v>848</v>
      </c>
    </row>
    <row r="3698" spans="1:1" x14ac:dyDescent="0.3">
      <c r="A3698" t="s">
        <v>802</v>
      </c>
    </row>
    <row r="3699" spans="1:1" x14ac:dyDescent="0.3">
      <c r="A3699" t="s">
        <v>1151</v>
      </c>
    </row>
    <row r="3700" spans="1:1" x14ac:dyDescent="0.3">
      <c r="A3700" t="s">
        <v>1245</v>
      </c>
    </row>
    <row r="3701" spans="1:1" x14ac:dyDescent="0.3">
      <c r="A3701" t="s">
        <v>1286</v>
      </c>
    </row>
    <row r="3702" spans="1:1" x14ac:dyDescent="0.3">
      <c r="A3702" t="s">
        <v>1287</v>
      </c>
    </row>
    <row r="3704" spans="1:1" x14ac:dyDescent="0.3">
      <c r="A3704" t="s">
        <v>771</v>
      </c>
    </row>
    <row r="3705" spans="1:1" x14ac:dyDescent="0.3">
      <c r="A3705" t="s">
        <v>1288</v>
      </c>
    </row>
    <row r="3706" spans="1:1" x14ac:dyDescent="0.3">
      <c r="A3706" t="s">
        <v>1288</v>
      </c>
    </row>
    <row r="3707" spans="1:1" x14ac:dyDescent="0.3">
      <c r="A3707" t="s">
        <v>1288</v>
      </c>
    </row>
    <row r="3708" spans="1:1" x14ac:dyDescent="0.3">
      <c r="A3708" t="s">
        <v>1288</v>
      </c>
    </row>
    <row r="3709" spans="1:1" x14ac:dyDescent="0.3">
      <c r="A3709" t="s">
        <v>1288</v>
      </c>
    </row>
    <row r="3711" spans="1:1" x14ac:dyDescent="0.3">
      <c r="A3711" t="s">
        <v>539</v>
      </c>
    </row>
    <row r="3712" spans="1:1" x14ac:dyDescent="0.3">
      <c r="A3712" t="s">
        <v>757</v>
      </c>
    </row>
    <row r="3713" spans="1:1" x14ac:dyDescent="0.3">
      <c r="A3713" t="s">
        <v>795</v>
      </c>
    </row>
    <row r="3714" spans="1:1" x14ac:dyDescent="0.3">
      <c r="A3714" t="s">
        <v>796</v>
      </c>
    </row>
    <row r="3715" spans="1:1" x14ac:dyDescent="0.3">
      <c r="A3715" t="s">
        <v>760</v>
      </c>
    </row>
    <row r="3716" spans="1:1" x14ac:dyDescent="0.3">
      <c r="A3716" t="s">
        <v>789</v>
      </c>
    </row>
    <row r="3717" spans="1:1" x14ac:dyDescent="0.3">
      <c r="A3717">
        <f>-3.16 -3.16 -3.16 -3.16 -3.16 -3.16 -3.16 -3.16 -3.16 -3.16 -3.16</f>
        <v>-34.760000000000005</v>
      </c>
    </row>
    <row r="3718" spans="1:1" x14ac:dyDescent="0.3">
      <c r="A3718" t="s">
        <v>846</v>
      </c>
    </row>
    <row r="3719" spans="1:1" x14ac:dyDescent="0.3">
      <c r="A3719">
        <f>-0.542  -0.548  -0.552  -0.556  -0.558  -0.561  -0.563  -0.565  -0.568  -0.57  -0.572</f>
        <v>-6.1550000000000002</v>
      </c>
    </row>
    <row r="3720" spans="1:1" x14ac:dyDescent="0.3">
      <c r="A3720">
        <f>-1.542  -1.542  -1.542  -1.542  -1.541  -1.542  -1.543  -1.544  -1.545  -1.547  -1.548</f>
        <v>-16.978000000000002</v>
      </c>
    </row>
    <row r="3721" spans="1:1" x14ac:dyDescent="0.3">
      <c r="A3721">
        <f>-2.536  -2.536  -2.536  -2.536  -2.536  -2.536  -2.536  -2.536  -2.536  -2.535  -2.535</f>
        <v>-27.894000000000002</v>
      </c>
    </row>
    <row r="3722" spans="1:1" x14ac:dyDescent="0.3">
      <c r="A3722">
        <f>-3.11  -3.11  -3.11  -3.11  -3.109  -3.109  -3.108  -3.108  -3.108  -3.107  -3.107</f>
        <v>-34.196000000000005</v>
      </c>
    </row>
    <row r="3723" spans="1:1" x14ac:dyDescent="0.3">
      <c r="A3723">
        <f>-3.16  -3.16  -3.16  -3.16  -3.16  -3.16  -3.16  -3.16  -3.16  -3.16  -3.16</f>
        <v>-34.760000000000005</v>
      </c>
    </row>
    <row r="3725" spans="1:1" x14ac:dyDescent="0.3">
      <c r="A3725" t="s">
        <v>847</v>
      </c>
    </row>
    <row r="3726" spans="1:1" x14ac:dyDescent="0.3">
      <c r="A3726" t="s">
        <v>797</v>
      </c>
    </row>
    <row r="3727" spans="1:1" x14ac:dyDescent="0.3">
      <c r="A3727" t="s">
        <v>1289</v>
      </c>
    </row>
    <row r="3728" spans="1:1" x14ac:dyDescent="0.3">
      <c r="A3728" t="s">
        <v>1290</v>
      </c>
    </row>
    <row r="3729" spans="1:1" x14ac:dyDescent="0.3">
      <c r="A3729" t="s">
        <v>1291</v>
      </c>
    </row>
    <row r="3730" spans="1:1" x14ac:dyDescent="0.3">
      <c r="A3730" t="s">
        <v>1292</v>
      </c>
    </row>
    <row r="3732" spans="1:1" x14ac:dyDescent="0.3">
      <c r="A3732" t="s">
        <v>848</v>
      </c>
    </row>
    <row r="3733" spans="1:1" x14ac:dyDescent="0.3">
      <c r="A3733" t="s">
        <v>802</v>
      </c>
    </row>
    <row r="3734" spans="1:1" x14ac:dyDescent="0.3">
      <c r="A3734" t="s">
        <v>803</v>
      </c>
    </row>
    <row r="3735" spans="1:1" x14ac:dyDescent="0.3">
      <c r="A3735" t="s">
        <v>1245</v>
      </c>
    </row>
    <row r="3736" spans="1:1" x14ac:dyDescent="0.3">
      <c r="A3736" t="s">
        <v>1293</v>
      </c>
    </row>
    <row r="3737" spans="1:1" x14ac:dyDescent="0.3">
      <c r="A3737" t="s">
        <v>1294</v>
      </c>
    </row>
    <row r="3739" spans="1:1" x14ac:dyDescent="0.3">
      <c r="A3739" t="s">
        <v>771</v>
      </c>
    </row>
    <row r="3740" spans="1:1" x14ac:dyDescent="0.3">
      <c r="A3740" t="s">
        <v>1162</v>
      </c>
    </row>
    <row r="3741" spans="1:1" x14ac:dyDescent="0.3">
      <c r="A3741" t="s">
        <v>1162</v>
      </c>
    </row>
    <row r="3742" spans="1:1" x14ac:dyDescent="0.3">
      <c r="A3742" t="s">
        <v>1162</v>
      </c>
    </row>
    <row r="3743" spans="1:1" x14ac:dyDescent="0.3">
      <c r="A3743" t="s">
        <v>1162</v>
      </c>
    </row>
    <row r="3744" spans="1:1" x14ac:dyDescent="0.3">
      <c r="A3744" t="s">
        <v>1162</v>
      </c>
    </row>
    <row r="3746" spans="1:1" x14ac:dyDescent="0.3">
      <c r="A3746" t="s">
        <v>540</v>
      </c>
    </row>
    <row r="3747" spans="1:1" x14ac:dyDescent="0.3">
      <c r="A3747" t="s">
        <v>757</v>
      </c>
    </row>
    <row r="3748" spans="1:1" x14ac:dyDescent="0.3">
      <c r="A3748" t="s">
        <v>795</v>
      </c>
    </row>
    <row r="3749" spans="1:1" x14ac:dyDescent="0.3">
      <c r="A3749" t="s">
        <v>796</v>
      </c>
    </row>
    <row r="3750" spans="1:1" x14ac:dyDescent="0.3">
      <c r="A3750" t="s">
        <v>760</v>
      </c>
    </row>
    <row r="3751" spans="1:1" x14ac:dyDescent="0.3">
      <c r="A3751" t="s">
        <v>790</v>
      </c>
    </row>
    <row r="3752" spans="1:1" x14ac:dyDescent="0.3">
      <c r="A3752">
        <f>-3.16 -3.157 -3.154 -3.151 -3.148 -3.145 -3.142 -3.139 -3.136 -3.133 -3.13</f>
        <v>-34.594999999999999</v>
      </c>
    </row>
    <row r="3753" spans="1:1" x14ac:dyDescent="0.3">
      <c r="A3753" t="s">
        <v>846</v>
      </c>
    </row>
    <row r="3754" spans="1:1" x14ac:dyDescent="0.3">
      <c r="A3754">
        <f>-0.542  -0.548  -0.553  -0.555  -0.558  -0.561  -0.563  -0.565  -0.568  -0.57  -0.572</f>
        <v>-6.1550000000000002</v>
      </c>
    </row>
    <row r="3755" spans="1:1" x14ac:dyDescent="0.3">
      <c r="A3755">
        <f>-1.542  -1.541  -1.542  -1.542  -1.541  -1.542  -1.543  -1.544  -1.545  -1.547  -1.548</f>
        <v>-16.977</v>
      </c>
    </row>
    <row r="3756" spans="1:1" x14ac:dyDescent="0.3">
      <c r="A3756">
        <f>-2.536  -2.536  -2.536  -2.537  -2.536  -2.536  -2.536  -2.536  -2.536  -2.535  -2.535</f>
        <v>-27.895000000000003</v>
      </c>
    </row>
    <row r="3757" spans="1:1" x14ac:dyDescent="0.3">
      <c r="A3757">
        <f>-3.11  -3.111  -3.11  -3.11  -3.11  -3.109  -3.107  -3.105  -3.102  -3.098  -3.095</f>
        <v>-34.166999999999994</v>
      </c>
    </row>
    <row r="3758" spans="1:1" x14ac:dyDescent="0.3">
      <c r="A3758">
        <f>-3.16  -3.157  -3.154  -3.151  -3.148  -3.145  -3.142  -3.139  -3.136  -3.133  -3.13</f>
        <v>-34.594999999999999</v>
      </c>
    </row>
    <row r="3760" spans="1:1" x14ac:dyDescent="0.3">
      <c r="A3760" t="s">
        <v>847</v>
      </c>
    </row>
    <row r="3761" spans="1:1" x14ac:dyDescent="0.3">
      <c r="A3761" t="s">
        <v>797</v>
      </c>
    </row>
    <row r="3762" spans="1:1" x14ac:dyDescent="0.3">
      <c r="A3762" t="s">
        <v>1213</v>
      </c>
    </row>
    <row r="3763" spans="1:1" x14ac:dyDescent="0.3">
      <c r="A3763" t="s">
        <v>1295</v>
      </c>
    </row>
    <row r="3764" spans="1:1" x14ac:dyDescent="0.3">
      <c r="A3764" t="s">
        <v>1296</v>
      </c>
    </row>
    <row r="3765" spans="1:1" x14ac:dyDescent="0.3">
      <c r="A3765" t="s">
        <v>1297</v>
      </c>
    </row>
    <row r="3767" spans="1:1" x14ac:dyDescent="0.3">
      <c r="A3767" t="s">
        <v>848</v>
      </c>
    </row>
    <row r="3768" spans="1:1" x14ac:dyDescent="0.3">
      <c r="A3768" t="s">
        <v>802</v>
      </c>
    </row>
    <row r="3769" spans="1:1" x14ac:dyDescent="0.3">
      <c r="A3769" t="s">
        <v>803</v>
      </c>
    </row>
    <row r="3770" spans="1:1" x14ac:dyDescent="0.3">
      <c r="A3770" t="s">
        <v>1245</v>
      </c>
    </row>
    <row r="3771" spans="1:1" x14ac:dyDescent="0.3">
      <c r="A3771" t="s">
        <v>1298</v>
      </c>
    </row>
    <row r="3772" spans="1:1" x14ac:dyDescent="0.3">
      <c r="A3772" t="s">
        <v>1299</v>
      </c>
    </row>
    <row r="3774" spans="1:1" x14ac:dyDescent="0.3">
      <c r="A3774" t="s">
        <v>771</v>
      </c>
    </row>
    <row r="3775" spans="1:1" x14ac:dyDescent="0.3">
      <c r="A3775" t="s">
        <v>1300</v>
      </c>
    </row>
    <row r="3776" spans="1:1" x14ac:dyDescent="0.3">
      <c r="A3776" t="s">
        <v>1300</v>
      </c>
    </row>
    <row r="3777" spans="1:1" x14ac:dyDescent="0.3">
      <c r="A3777" t="s">
        <v>1300</v>
      </c>
    </row>
    <row r="3778" spans="1:1" x14ac:dyDescent="0.3">
      <c r="A3778" t="s">
        <v>1300</v>
      </c>
    </row>
    <row r="3779" spans="1:1" x14ac:dyDescent="0.3">
      <c r="A3779" t="s">
        <v>1300</v>
      </c>
    </row>
    <row r="3781" spans="1:1" x14ac:dyDescent="0.3">
      <c r="A3781" t="s">
        <v>541</v>
      </c>
    </row>
    <row r="3782" spans="1:1" x14ac:dyDescent="0.3">
      <c r="A3782" t="s">
        <v>757</v>
      </c>
    </row>
    <row r="3783" spans="1:1" x14ac:dyDescent="0.3">
      <c r="A3783" t="s">
        <v>808</v>
      </c>
    </row>
    <row r="3784" spans="1:1" x14ac:dyDescent="0.3">
      <c r="A3784" t="s">
        <v>809</v>
      </c>
    </row>
    <row r="3785" spans="1:1" x14ac:dyDescent="0.3">
      <c r="A3785" t="s">
        <v>760</v>
      </c>
    </row>
    <row r="3786" spans="1:1" x14ac:dyDescent="0.3">
      <c r="A3786">
        <f>-3.24 -0.003</f>
        <v>-3.2430000000000003</v>
      </c>
    </row>
    <row r="3787" spans="1:1" x14ac:dyDescent="0.3">
      <c r="A3787">
        <f>-3.24 -3.243 -3.246 -3.249 -3.252 -3.255 -3.258 -3.261 -3.264 -3.267 -3.27</f>
        <v>-35.805</v>
      </c>
    </row>
    <row r="3788" spans="1:1" x14ac:dyDescent="0.3">
      <c r="A3788" t="s">
        <v>846</v>
      </c>
    </row>
    <row r="3789" spans="1:1" x14ac:dyDescent="0.3">
      <c r="A3789">
        <f>-0.542  -0.547  -0.55  -0.552  -0.553  -0.554  -0.554  -0.555  -0.555  -0.555  -0.556</f>
        <v>-6.0729999999999995</v>
      </c>
    </row>
    <row r="3790" spans="1:1" x14ac:dyDescent="0.3">
      <c r="A3790">
        <f>-1.542  -1.542  -1.542  -1.542  -1.542  -1.542  -1.543  -1.544  -1.544  -1.545  -1.546</f>
        <v>-16.974</v>
      </c>
    </row>
    <row r="3791" spans="1:1" x14ac:dyDescent="0.3">
      <c r="A3791">
        <f>-2.538  -2.538  -2.538  -2.538  -2.538  -2.539  -2.538  -2.538  -2.538  -2.538  -2.538</f>
        <v>-27.919</v>
      </c>
    </row>
    <row r="3792" spans="1:1" x14ac:dyDescent="0.3">
      <c r="A3792">
        <f>-3.178  -3.178  -3.178  -3.178  -3.175  -3.175  -3.176  -3.178  -3.18  -3.182  -3.185</f>
        <v>-34.963000000000001</v>
      </c>
    </row>
    <row r="3793" spans="1:1" x14ac:dyDescent="0.3">
      <c r="A3793">
        <f>-3.24  -3.243  -3.246  -3.249  -3.252  -3.255  -3.258  -3.261  -3.264  -3.267  -3.27</f>
        <v>-35.805</v>
      </c>
    </row>
    <row r="3795" spans="1:1" x14ac:dyDescent="0.3">
      <c r="A3795" t="s">
        <v>847</v>
      </c>
    </row>
    <row r="3796" spans="1:1" x14ac:dyDescent="0.3">
      <c r="A3796" t="s">
        <v>1301</v>
      </c>
    </row>
    <row r="3797" spans="1:1" x14ac:dyDescent="0.3">
      <c r="A3797" t="s">
        <v>1302</v>
      </c>
    </row>
    <row r="3798" spans="1:1" x14ac:dyDescent="0.3">
      <c r="A3798" t="s">
        <v>1303</v>
      </c>
    </row>
    <row r="3799" spans="1:1" x14ac:dyDescent="0.3">
      <c r="A3799" t="s">
        <v>1304</v>
      </c>
    </row>
    <row r="3800" spans="1:1" x14ac:dyDescent="0.3">
      <c r="A3800" t="s">
        <v>1305</v>
      </c>
    </row>
    <row r="3802" spans="1:1" x14ac:dyDescent="0.3">
      <c r="A3802" t="s">
        <v>848</v>
      </c>
    </row>
    <row r="3803" spans="1:1" x14ac:dyDescent="0.3">
      <c r="A3803" t="s">
        <v>1306</v>
      </c>
    </row>
    <row r="3804" spans="1:1" x14ac:dyDescent="0.3">
      <c r="A3804" t="s">
        <v>1307</v>
      </c>
    </row>
    <row r="3805" spans="1:1" x14ac:dyDescent="0.3">
      <c r="A3805" t="s">
        <v>1152</v>
      </c>
    </row>
    <row r="3806" spans="1:1" x14ac:dyDescent="0.3">
      <c r="A3806" t="s">
        <v>1153</v>
      </c>
    </row>
    <row r="3807" spans="1:1" x14ac:dyDescent="0.3">
      <c r="A3807" t="s">
        <v>1154</v>
      </c>
    </row>
    <row r="3809" spans="1:1" x14ac:dyDescent="0.3">
      <c r="A3809" t="s">
        <v>771</v>
      </c>
    </row>
    <row r="3810" spans="1:1" x14ac:dyDescent="0.3">
      <c r="A3810" t="s">
        <v>1155</v>
      </c>
    </row>
    <row r="3811" spans="1:1" x14ac:dyDescent="0.3">
      <c r="A3811" t="s">
        <v>1155</v>
      </c>
    </row>
    <row r="3812" spans="1:1" x14ac:dyDescent="0.3">
      <c r="A3812" t="s">
        <v>1155</v>
      </c>
    </row>
    <row r="3813" spans="1:1" x14ac:dyDescent="0.3">
      <c r="A3813" t="s">
        <v>1155</v>
      </c>
    </row>
    <row r="3814" spans="1:1" x14ac:dyDescent="0.3">
      <c r="A3814" t="s">
        <v>1155</v>
      </c>
    </row>
    <row r="3816" spans="1:1" x14ac:dyDescent="0.3">
      <c r="A3816" t="s">
        <v>542</v>
      </c>
    </row>
    <row r="3817" spans="1:1" x14ac:dyDescent="0.3">
      <c r="A3817" t="s">
        <v>757</v>
      </c>
    </row>
    <row r="3818" spans="1:1" x14ac:dyDescent="0.3">
      <c r="A3818" t="s">
        <v>808</v>
      </c>
    </row>
    <row r="3819" spans="1:1" x14ac:dyDescent="0.3">
      <c r="A3819" t="s">
        <v>809</v>
      </c>
    </row>
    <row r="3820" spans="1:1" x14ac:dyDescent="0.3">
      <c r="A3820" t="s">
        <v>760</v>
      </c>
    </row>
    <row r="3821" spans="1:1" x14ac:dyDescent="0.3">
      <c r="A3821" t="s">
        <v>773</v>
      </c>
    </row>
    <row r="3822" spans="1:1" x14ac:dyDescent="0.3">
      <c r="A3822">
        <f>-3.24 -3.24 -3.24 -3.24 -3.24 -3.24 -3.24 -3.24 -3.24 -3.24 -3.24</f>
        <v>-35.640000000000015</v>
      </c>
    </row>
    <row r="3823" spans="1:1" x14ac:dyDescent="0.3">
      <c r="A3823" t="s">
        <v>846</v>
      </c>
    </row>
    <row r="3824" spans="1:1" x14ac:dyDescent="0.3">
      <c r="A3824">
        <f>-0.542  -0.547  -0.55  -0.552  -0.553  -0.554  -0.554  -0.555  -0.555  -0.555  -0.556</f>
        <v>-6.0729999999999995</v>
      </c>
    </row>
    <row r="3825" spans="1:1" x14ac:dyDescent="0.3">
      <c r="A3825">
        <f>-1.542  -1.542  -1.542  -1.542  -1.542  -1.542  -1.543  -1.544  -1.544  -1.545  -1.546</f>
        <v>-16.974</v>
      </c>
    </row>
    <row r="3826" spans="1:1" x14ac:dyDescent="0.3">
      <c r="A3826">
        <f>-2.538  -2.538  -2.538  -2.539  -2.538  -2.539  -2.539  -2.538  -2.538  -2.538  -2.538</f>
        <v>-27.920999999999999</v>
      </c>
    </row>
    <row r="3827" spans="1:1" x14ac:dyDescent="0.3">
      <c r="A3827">
        <f>-3.178  -3.178  -3.178  -3.177  -3.176  -3.176  -3.175  -3.175  -3.175  -3.175  -3.174</f>
        <v>-34.937000000000005</v>
      </c>
    </row>
    <row r="3828" spans="1:1" x14ac:dyDescent="0.3">
      <c r="A3828">
        <f>-3.24  -3.24  -3.24  -3.24  -3.24  -3.24  -3.24  -3.24  -3.24  -3.24  -3.24</f>
        <v>-35.640000000000015</v>
      </c>
    </row>
    <row r="3830" spans="1:1" x14ac:dyDescent="0.3">
      <c r="A3830" t="s">
        <v>847</v>
      </c>
    </row>
    <row r="3831" spans="1:1" x14ac:dyDescent="0.3">
      <c r="A3831" t="s">
        <v>1301</v>
      </c>
    </row>
    <row r="3832" spans="1:1" x14ac:dyDescent="0.3">
      <c r="A3832" t="s">
        <v>1308</v>
      </c>
    </row>
    <row r="3833" spans="1:1" x14ac:dyDescent="0.3">
      <c r="A3833" t="s">
        <v>1157</v>
      </c>
    </row>
    <row r="3834" spans="1:1" x14ac:dyDescent="0.3">
      <c r="A3834" t="s">
        <v>1309</v>
      </c>
    </row>
    <row r="3835" spans="1:1" x14ac:dyDescent="0.3">
      <c r="A3835" t="s">
        <v>1310</v>
      </c>
    </row>
    <row r="3837" spans="1:1" x14ac:dyDescent="0.3">
      <c r="A3837" t="s">
        <v>848</v>
      </c>
    </row>
    <row r="3838" spans="1:1" x14ac:dyDescent="0.3">
      <c r="A3838" t="s">
        <v>1306</v>
      </c>
    </row>
    <row r="3839" spans="1:1" x14ac:dyDescent="0.3">
      <c r="A3839" t="s">
        <v>1307</v>
      </c>
    </row>
    <row r="3840" spans="1:1" x14ac:dyDescent="0.3">
      <c r="A3840" t="s">
        <v>1152</v>
      </c>
    </row>
    <row r="3841" spans="1:1" x14ac:dyDescent="0.3">
      <c r="A3841" t="s">
        <v>1160</v>
      </c>
    </row>
    <row r="3842" spans="1:1" x14ac:dyDescent="0.3">
      <c r="A3842" t="s">
        <v>1161</v>
      </c>
    </row>
    <row r="3844" spans="1:1" x14ac:dyDescent="0.3">
      <c r="A3844" t="s">
        <v>771</v>
      </c>
    </row>
    <row r="3845" spans="1:1" x14ac:dyDescent="0.3">
      <c r="A3845" t="s">
        <v>1162</v>
      </c>
    </row>
    <row r="3846" spans="1:1" x14ac:dyDescent="0.3">
      <c r="A3846" t="s">
        <v>1162</v>
      </c>
    </row>
    <row r="3847" spans="1:1" x14ac:dyDescent="0.3">
      <c r="A3847" t="s">
        <v>1162</v>
      </c>
    </row>
    <row r="3848" spans="1:1" x14ac:dyDescent="0.3">
      <c r="A3848" t="s">
        <v>1162</v>
      </c>
    </row>
    <row r="3849" spans="1:1" x14ac:dyDescent="0.3">
      <c r="A3849" t="s">
        <v>1162</v>
      </c>
    </row>
    <row r="3851" spans="1:1" x14ac:dyDescent="0.3">
      <c r="A3851" t="s">
        <v>543</v>
      </c>
    </row>
    <row r="3852" spans="1:1" x14ac:dyDescent="0.3">
      <c r="A3852" t="s">
        <v>757</v>
      </c>
    </row>
    <row r="3853" spans="1:1" x14ac:dyDescent="0.3">
      <c r="A3853" t="s">
        <v>808</v>
      </c>
    </row>
    <row r="3854" spans="1:1" x14ac:dyDescent="0.3">
      <c r="A3854" t="s">
        <v>809</v>
      </c>
    </row>
    <row r="3855" spans="1:1" x14ac:dyDescent="0.3">
      <c r="A3855" t="s">
        <v>760</v>
      </c>
    </row>
    <row r="3856" spans="1:1" x14ac:dyDescent="0.3">
      <c r="A3856" t="s">
        <v>774</v>
      </c>
    </row>
    <row r="3857" spans="1:1" x14ac:dyDescent="0.3">
      <c r="A3857">
        <f>-3.24 -3.237 -3.234 -3.231 -3.228 -3.225 -3.222 -3.219 -3.216 -3.213 -3.21</f>
        <v>-35.475000000000009</v>
      </c>
    </row>
    <row r="3858" spans="1:1" x14ac:dyDescent="0.3">
      <c r="A3858" t="s">
        <v>846</v>
      </c>
    </row>
    <row r="3859" spans="1:1" x14ac:dyDescent="0.3">
      <c r="A3859">
        <f>-0.542  -0.547  -0.55  -0.552  -0.553  -0.554  -0.554  -0.555  -0.555  -0.555  -0.556</f>
        <v>-6.0729999999999995</v>
      </c>
    </row>
    <row r="3860" spans="1:1" x14ac:dyDescent="0.3">
      <c r="A3860">
        <f>-1.542  -1.542  -1.542  -1.542  -1.542  -1.542  -1.543  -1.544  -1.544  -1.545  -1.546</f>
        <v>-16.974</v>
      </c>
    </row>
    <row r="3861" spans="1:1" x14ac:dyDescent="0.3">
      <c r="A3861">
        <f>-2.538  -2.538  -2.538  -2.539  -2.539  -2.538  -2.539  -2.539  -2.538  -2.538  -2.538</f>
        <v>-27.922000000000001</v>
      </c>
    </row>
    <row r="3862" spans="1:1" x14ac:dyDescent="0.3">
      <c r="A3862">
        <f>-3.178  -3.179  -3.178  -3.177  -3.177  -3.177  -3.175  -3.172  -3.17  -3.166  -3.163</f>
        <v>-34.911999999999999</v>
      </c>
    </row>
    <row r="3863" spans="1:1" x14ac:dyDescent="0.3">
      <c r="A3863">
        <f>-3.24  -3.237  -3.234  -3.231  -3.228  -3.225  -3.222  -3.219  -3.216  -3.213  -3.21</f>
        <v>-35.475000000000009</v>
      </c>
    </row>
    <row r="3865" spans="1:1" x14ac:dyDescent="0.3">
      <c r="A3865" t="s">
        <v>847</v>
      </c>
    </row>
    <row r="3866" spans="1:1" x14ac:dyDescent="0.3">
      <c r="A3866" t="s">
        <v>1301</v>
      </c>
    </row>
    <row r="3867" spans="1:1" x14ac:dyDescent="0.3">
      <c r="A3867" t="s">
        <v>1311</v>
      </c>
    </row>
    <row r="3868" spans="1:1" x14ac:dyDescent="0.3">
      <c r="A3868" t="s">
        <v>1312</v>
      </c>
    </row>
    <row r="3869" spans="1:1" x14ac:dyDescent="0.3">
      <c r="A3869" t="s">
        <v>1164</v>
      </c>
    </row>
    <row r="3870" spans="1:1" x14ac:dyDescent="0.3">
      <c r="A3870" t="s">
        <v>1313</v>
      </c>
    </row>
    <row r="3872" spans="1:1" x14ac:dyDescent="0.3">
      <c r="A3872" t="s">
        <v>848</v>
      </c>
    </row>
    <row r="3873" spans="1:1" x14ac:dyDescent="0.3">
      <c r="A3873" t="s">
        <v>1306</v>
      </c>
    </row>
    <row r="3874" spans="1:1" x14ac:dyDescent="0.3">
      <c r="A3874" t="s">
        <v>1314</v>
      </c>
    </row>
    <row r="3875" spans="1:1" x14ac:dyDescent="0.3">
      <c r="A3875" t="s">
        <v>1152</v>
      </c>
    </row>
    <row r="3876" spans="1:1" x14ac:dyDescent="0.3">
      <c r="A3876" t="s">
        <v>1166</v>
      </c>
    </row>
    <row r="3877" spans="1:1" x14ac:dyDescent="0.3">
      <c r="A3877" t="s">
        <v>1167</v>
      </c>
    </row>
    <row r="3879" spans="1:1" x14ac:dyDescent="0.3">
      <c r="A3879" t="s">
        <v>771</v>
      </c>
    </row>
    <row r="3880" spans="1:1" x14ac:dyDescent="0.3">
      <c r="A3880" t="s">
        <v>1168</v>
      </c>
    </row>
    <row r="3881" spans="1:1" x14ac:dyDescent="0.3">
      <c r="A3881" t="s">
        <v>1168</v>
      </c>
    </row>
    <row r="3882" spans="1:1" x14ac:dyDescent="0.3">
      <c r="A3882" t="s">
        <v>1168</v>
      </c>
    </row>
    <row r="3883" spans="1:1" x14ac:dyDescent="0.3">
      <c r="A3883" t="s">
        <v>1168</v>
      </c>
    </row>
    <row r="3884" spans="1:1" x14ac:dyDescent="0.3">
      <c r="A3884" t="s">
        <v>1168</v>
      </c>
    </row>
    <row r="3886" spans="1:1" x14ac:dyDescent="0.3">
      <c r="A3886" t="s">
        <v>544</v>
      </c>
    </row>
    <row r="3887" spans="1:1" x14ac:dyDescent="0.3">
      <c r="A3887" t="s">
        <v>757</v>
      </c>
    </row>
    <row r="3888" spans="1:1" x14ac:dyDescent="0.3">
      <c r="A3888" t="s">
        <v>808</v>
      </c>
    </row>
    <row r="3889" spans="1:1" x14ac:dyDescent="0.3">
      <c r="A3889" t="s">
        <v>809</v>
      </c>
    </row>
    <row r="3890" spans="1:1" x14ac:dyDescent="0.3">
      <c r="A3890" t="s">
        <v>760</v>
      </c>
    </row>
    <row r="3891" spans="1:1" x14ac:dyDescent="0.3">
      <c r="A3891">
        <f>-3.23 -0.003</f>
        <v>-3.2330000000000001</v>
      </c>
    </row>
    <row r="3892" spans="1:1" x14ac:dyDescent="0.3">
      <c r="A3892">
        <f>-3.23 -3.233 -3.236 -3.239 -3.242 -3.245 -3.248 -3.251 -3.254 -3.257 -3.26</f>
        <v>-35.695</v>
      </c>
    </row>
    <row r="3893" spans="1:1" x14ac:dyDescent="0.3">
      <c r="A3893" t="s">
        <v>846</v>
      </c>
    </row>
    <row r="3894" spans="1:1" x14ac:dyDescent="0.3">
      <c r="A3894">
        <f>-0.542  -0.547  -0.55  -0.552  -0.553  -0.554  -0.554  -0.555  -0.555  -0.555  -0.556</f>
        <v>-6.0729999999999995</v>
      </c>
    </row>
    <row r="3895" spans="1:1" x14ac:dyDescent="0.3">
      <c r="A3895">
        <f>-1.542  -1.542  -1.542  -1.542  -1.541  -1.542  -1.543  -1.544  -1.544  -1.545  -1.546</f>
        <v>-16.972999999999999</v>
      </c>
    </row>
    <row r="3896" spans="1:1" x14ac:dyDescent="0.3">
      <c r="A3896">
        <f>-2.538  -2.538  -2.538  -2.538  -2.538  -2.538  -2.538  -2.538  -2.538  -2.538  -2.538</f>
        <v>-27.917999999999999</v>
      </c>
    </row>
    <row r="3897" spans="1:1" x14ac:dyDescent="0.3">
      <c r="A3897">
        <f>-3.17  -3.17  -3.17  -3.169  -3.167  -3.167  -3.167  -3.169  -3.172  -3.174  -3.176</f>
        <v>-34.871000000000002</v>
      </c>
    </row>
    <row r="3898" spans="1:1" x14ac:dyDescent="0.3">
      <c r="A3898">
        <f>-3.23  -3.233  -3.236  -3.239  -3.242  -3.245  -3.248  -3.251  -3.254  -3.257  -3.26</f>
        <v>-35.695</v>
      </c>
    </row>
    <row r="3900" spans="1:1" x14ac:dyDescent="0.3">
      <c r="A3900" t="s">
        <v>847</v>
      </c>
    </row>
    <row r="3901" spans="1:1" x14ac:dyDescent="0.3">
      <c r="A3901" t="s">
        <v>1301</v>
      </c>
    </row>
    <row r="3902" spans="1:1" x14ac:dyDescent="0.3">
      <c r="A3902" t="s">
        <v>1302</v>
      </c>
    </row>
    <row r="3903" spans="1:1" x14ac:dyDescent="0.3">
      <c r="A3903" t="s">
        <v>1169</v>
      </c>
    </row>
    <row r="3904" spans="1:1" x14ac:dyDescent="0.3">
      <c r="A3904" t="s">
        <v>1170</v>
      </c>
    </row>
    <row r="3905" spans="1:1" x14ac:dyDescent="0.3">
      <c r="A3905" t="s">
        <v>1315</v>
      </c>
    </row>
    <row r="3907" spans="1:1" x14ac:dyDescent="0.3">
      <c r="A3907" t="s">
        <v>848</v>
      </c>
    </row>
    <row r="3908" spans="1:1" x14ac:dyDescent="0.3">
      <c r="A3908" t="s">
        <v>1306</v>
      </c>
    </row>
    <row r="3909" spans="1:1" x14ac:dyDescent="0.3">
      <c r="A3909" t="s">
        <v>1307</v>
      </c>
    </row>
    <row r="3910" spans="1:1" x14ac:dyDescent="0.3">
      <c r="A3910" t="s">
        <v>1152</v>
      </c>
    </row>
    <row r="3911" spans="1:1" x14ac:dyDescent="0.3">
      <c r="A3911" t="s">
        <v>1172</v>
      </c>
    </row>
    <row r="3912" spans="1:1" x14ac:dyDescent="0.3">
      <c r="A3912" t="s">
        <v>1173</v>
      </c>
    </row>
    <row r="3914" spans="1:1" x14ac:dyDescent="0.3">
      <c r="A3914" t="s">
        <v>771</v>
      </c>
    </row>
    <row r="3915" spans="1:1" x14ac:dyDescent="0.3">
      <c r="A3915" t="s">
        <v>1174</v>
      </c>
    </row>
    <row r="3916" spans="1:1" x14ac:dyDescent="0.3">
      <c r="A3916" t="s">
        <v>1174</v>
      </c>
    </row>
    <row r="3917" spans="1:1" x14ac:dyDescent="0.3">
      <c r="A3917" t="s">
        <v>1174</v>
      </c>
    </row>
    <row r="3918" spans="1:1" x14ac:dyDescent="0.3">
      <c r="A3918" t="s">
        <v>1174</v>
      </c>
    </row>
    <row r="3919" spans="1:1" x14ac:dyDescent="0.3">
      <c r="A3919" t="s">
        <v>1174</v>
      </c>
    </row>
    <row r="3921" spans="1:1" x14ac:dyDescent="0.3">
      <c r="A3921" t="s">
        <v>545</v>
      </c>
    </row>
    <row r="3922" spans="1:1" x14ac:dyDescent="0.3">
      <c r="A3922" t="s">
        <v>757</v>
      </c>
    </row>
    <row r="3923" spans="1:1" x14ac:dyDescent="0.3">
      <c r="A3923" t="s">
        <v>808</v>
      </c>
    </row>
    <row r="3924" spans="1:1" x14ac:dyDescent="0.3">
      <c r="A3924" t="s">
        <v>809</v>
      </c>
    </row>
    <row r="3925" spans="1:1" x14ac:dyDescent="0.3">
      <c r="A3925" t="s">
        <v>760</v>
      </c>
    </row>
    <row r="3926" spans="1:1" x14ac:dyDescent="0.3">
      <c r="A3926" t="s">
        <v>775</v>
      </c>
    </row>
    <row r="3927" spans="1:1" x14ac:dyDescent="0.3">
      <c r="A3927">
        <f>-3.23 -3.23 -3.23 -3.23 -3.23 -3.23 -3.23 -3.23 -3.23 -3.23 -3.23</f>
        <v>-35.529999999999994</v>
      </c>
    </row>
    <row r="3928" spans="1:1" x14ac:dyDescent="0.3">
      <c r="A3928" t="s">
        <v>846</v>
      </c>
    </row>
    <row r="3929" spans="1:1" x14ac:dyDescent="0.3">
      <c r="A3929">
        <f>-0.542  -0.547  -0.55  -0.552  -0.553  -0.554  -0.554  -0.555  -0.555  -0.555  -0.556</f>
        <v>-6.0729999999999995</v>
      </c>
    </row>
    <row r="3930" spans="1:1" x14ac:dyDescent="0.3">
      <c r="A3930">
        <f>-1.542  -1.542  -1.542  -1.542  -1.542  -1.542  -1.543  -1.544  -1.544  -1.545  -1.546</f>
        <v>-16.974</v>
      </c>
    </row>
    <row r="3931" spans="1:1" x14ac:dyDescent="0.3">
      <c r="A3931">
        <f>-2.538  -2.538  -2.538  -2.538  -2.538  -2.538  -2.538  -2.538  -2.538  -2.538  -2.538</f>
        <v>-27.917999999999999</v>
      </c>
    </row>
    <row r="3932" spans="1:1" x14ac:dyDescent="0.3">
      <c r="A3932">
        <f>-3.17  -3.17  -3.17  -3.169  -3.168  -3.167  -3.167  -3.167  -3.167  -3.166  -3.166</f>
        <v>-34.847000000000008</v>
      </c>
    </row>
    <row r="3933" spans="1:1" x14ac:dyDescent="0.3">
      <c r="A3933">
        <f>-3.23  -3.23  -3.23  -3.23  -3.23  -3.23  -3.23  -3.23  -3.23  -3.23  -3.23</f>
        <v>-35.529999999999994</v>
      </c>
    </row>
    <row r="3935" spans="1:1" x14ac:dyDescent="0.3">
      <c r="A3935" t="s">
        <v>847</v>
      </c>
    </row>
    <row r="3936" spans="1:1" x14ac:dyDescent="0.3">
      <c r="A3936" t="s">
        <v>1301</v>
      </c>
    </row>
    <row r="3937" spans="1:1" x14ac:dyDescent="0.3">
      <c r="A3937" t="s">
        <v>1308</v>
      </c>
    </row>
    <row r="3938" spans="1:1" x14ac:dyDescent="0.3">
      <c r="A3938" t="s">
        <v>1175</v>
      </c>
    </row>
    <row r="3939" spans="1:1" x14ac:dyDescent="0.3">
      <c r="A3939" t="s">
        <v>1316</v>
      </c>
    </row>
    <row r="3940" spans="1:1" x14ac:dyDescent="0.3">
      <c r="A3940" t="s">
        <v>1317</v>
      </c>
    </row>
    <row r="3942" spans="1:1" x14ac:dyDescent="0.3">
      <c r="A3942" t="s">
        <v>848</v>
      </c>
    </row>
    <row r="3943" spans="1:1" x14ac:dyDescent="0.3">
      <c r="A3943" t="s">
        <v>1306</v>
      </c>
    </row>
    <row r="3944" spans="1:1" x14ac:dyDescent="0.3">
      <c r="A3944" t="s">
        <v>1307</v>
      </c>
    </row>
    <row r="3945" spans="1:1" x14ac:dyDescent="0.3">
      <c r="A3945" t="s">
        <v>1152</v>
      </c>
    </row>
    <row r="3946" spans="1:1" x14ac:dyDescent="0.3">
      <c r="A3946" t="s">
        <v>1178</v>
      </c>
    </row>
    <row r="3947" spans="1:1" x14ac:dyDescent="0.3">
      <c r="A3947" t="s">
        <v>1161</v>
      </c>
    </row>
    <row r="3949" spans="1:1" x14ac:dyDescent="0.3">
      <c r="A3949" t="s">
        <v>771</v>
      </c>
    </row>
    <row r="3950" spans="1:1" x14ac:dyDescent="0.3">
      <c r="A3950" t="s">
        <v>1162</v>
      </c>
    </row>
    <row r="3951" spans="1:1" x14ac:dyDescent="0.3">
      <c r="A3951" t="s">
        <v>1162</v>
      </c>
    </row>
    <row r="3952" spans="1:1" x14ac:dyDescent="0.3">
      <c r="A3952" t="s">
        <v>1162</v>
      </c>
    </row>
    <row r="3953" spans="1:1" x14ac:dyDescent="0.3">
      <c r="A3953" t="s">
        <v>1162</v>
      </c>
    </row>
    <row r="3954" spans="1:1" x14ac:dyDescent="0.3">
      <c r="A3954" t="s">
        <v>1162</v>
      </c>
    </row>
    <row r="3956" spans="1:1" x14ac:dyDescent="0.3">
      <c r="A3956" t="s">
        <v>546</v>
      </c>
    </row>
    <row r="3957" spans="1:1" x14ac:dyDescent="0.3">
      <c r="A3957" t="s">
        <v>757</v>
      </c>
    </row>
    <row r="3958" spans="1:1" x14ac:dyDescent="0.3">
      <c r="A3958" t="s">
        <v>808</v>
      </c>
    </row>
    <row r="3959" spans="1:1" x14ac:dyDescent="0.3">
      <c r="A3959" t="s">
        <v>809</v>
      </c>
    </row>
    <row r="3960" spans="1:1" x14ac:dyDescent="0.3">
      <c r="A3960" t="s">
        <v>760</v>
      </c>
    </row>
    <row r="3961" spans="1:1" x14ac:dyDescent="0.3">
      <c r="A3961" t="s">
        <v>776</v>
      </c>
    </row>
    <row r="3962" spans="1:1" x14ac:dyDescent="0.3">
      <c r="A3962">
        <f>-3.23 -3.227 -3.224 -3.221 -3.218 -3.215 -3.212 -3.209 -3.206 -3.203 -3.2</f>
        <v>-35.365000000000002</v>
      </c>
    </row>
    <row r="3963" spans="1:1" x14ac:dyDescent="0.3">
      <c r="A3963" t="s">
        <v>846</v>
      </c>
    </row>
    <row r="3964" spans="1:1" x14ac:dyDescent="0.3">
      <c r="A3964">
        <f>-0.542  -0.547  -0.55  -0.552  -0.553  -0.554  -0.554  -0.555  -0.555  -0.555  -0.556</f>
        <v>-6.0729999999999995</v>
      </c>
    </row>
    <row r="3965" spans="1:1" x14ac:dyDescent="0.3">
      <c r="A3965">
        <f>-1.542  -1.542  -1.542  -1.542  -1.542  -1.542  -1.543  -1.544  -1.544  -1.545  -1.546</f>
        <v>-16.974</v>
      </c>
    </row>
    <row r="3966" spans="1:1" x14ac:dyDescent="0.3">
      <c r="A3966">
        <f>-2.538  -2.538  -2.538  -2.539  -2.538  -2.538  -2.538  -2.538  -2.538  -2.538  -2.538</f>
        <v>-27.919</v>
      </c>
    </row>
    <row r="3967" spans="1:1" x14ac:dyDescent="0.3">
      <c r="A3967">
        <f>-3.17  -3.17  -3.169  -3.169  -3.169  -3.168  -3.166  -3.164  -3.161  -3.158  -3.155</f>
        <v>-34.819000000000003</v>
      </c>
    </row>
    <row r="3968" spans="1:1" x14ac:dyDescent="0.3">
      <c r="A3968">
        <f>-3.23  -3.227  -3.224  -3.221  -3.218  -3.215  -3.212  -3.209  -3.206  -3.203  -3.2</f>
        <v>-35.365000000000002</v>
      </c>
    </row>
    <row r="3970" spans="1:1" x14ac:dyDescent="0.3">
      <c r="A3970" t="s">
        <v>847</v>
      </c>
    </row>
    <row r="3971" spans="1:1" x14ac:dyDescent="0.3">
      <c r="A3971" t="s">
        <v>1301</v>
      </c>
    </row>
    <row r="3972" spans="1:1" x14ac:dyDescent="0.3">
      <c r="A3972" t="s">
        <v>1318</v>
      </c>
    </row>
    <row r="3973" spans="1:1" x14ac:dyDescent="0.3">
      <c r="A3973" t="s">
        <v>1319</v>
      </c>
    </row>
    <row r="3974" spans="1:1" x14ac:dyDescent="0.3">
      <c r="A3974" t="s">
        <v>1320</v>
      </c>
    </row>
    <row r="3975" spans="1:1" x14ac:dyDescent="0.3">
      <c r="A3975" t="s">
        <v>1321</v>
      </c>
    </row>
    <row r="3977" spans="1:1" x14ac:dyDescent="0.3">
      <c r="A3977" t="s">
        <v>848</v>
      </c>
    </row>
    <row r="3978" spans="1:1" x14ac:dyDescent="0.3">
      <c r="A3978" t="s">
        <v>1306</v>
      </c>
    </row>
    <row r="3979" spans="1:1" x14ac:dyDescent="0.3">
      <c r="A3979" t="s">
        <v>1307</v>
      </c>
    </row>
    <row r="3980" spans="1:1" x14ac:dyDescent="0.3">
      <c r="A3980" t="s">
        <v>1152</v>
      </c>
    </row>
    <row r="3981" spans="1:1" x14ac:dyDescent="0.3">
      <c r="A3981" t="s">
        <v>1182</v>
      </c>
    </row>
    <row r="3982" spans="1:1" x14ac:dyDescent="0.3">
      <c r="A3982" t="s">
        <v>1183</v>
      </c>
    </row>
    <row r="3984" spans="1:1" x14ac:dyDescent="0.3">
      <c r="A3984" t="s">
        <v>771</v>
      </c>
    </row>
    <row r="3985" spans="1:1" x14ac:dyDescent="0.3">
      <c r="A3985" t="s">
        <v>807</v>
      </c>
    </row>
    <row r="3986" spans="1:1" x14ac:dyDescent="0.3">
      <c r="A3986" t="s">
        <v>807</v>
      </c>
    </row>
    <row r="3987" spans="1:1" x14ac:dyDescent="0.3">
      <c r="A3987" t="s">
        <v>807</v>
      </c>
    </row>
    <row r="3988" spans="1:1" x14ac:dyDescent="0.3">
      <c r="A3988" t="s">
        <v>807</v>
      </c>
    </row>
    <row r="3989" spans="1:1" x14ac:dyDescent="0.3">
      <c r="A3989" t="s">
        <v>807</v>
      </c>
    </row>
    <row r="3991" spans="1:1" x14ac:dyDescent="0.3">
      <c r="A3991" t="s">
        <v>547</v>
      </c>
    </row>
    <row r="3992" spans="1:1" x14ac:dyDescent="0.3">
      <c r="A3992" t="s">
        <v>757</v>
      </c>
    </row>
    <row r="3993" spans="1:1" x14ac:dyDescent="0.3">
      <c r="A3993" t="s">
        <v>808</v>
      </c>
    </row>
    <row r="3994" spans="1:1" x14ac:dyDescent="0.3">
      <c r="A3994" t="s">
        <v>809</v>
      </c>
    </row>
    <row r="3995" spans="1:1" x14ac:dyDescent="0.3">
      <c r="A3995" t="s">
        <v>760</v>
      </c>
    </row>
    <row r="3996" spans="1:1" x14ac:dyDescent="0.3">
      <c r="A3996">
        <f>-3.22 -0.003</f>
        <v>-3.2230000000000003</v>
      </c>
    </row>
    <row r="3997" spans="1:1" x14ac:dyDescent="0.3">
      <c r="A3997">
        <f>-3.22 -3.223 -3.226 -3.229 -3.232 -3.235 -3.238 -3.241 -3.244 -3.247 -3.25</f>
        <v>-35.584999999999994</v>
      </c>
    </row>
    <row r="3998" spans="1:1" x14ac:dyDescent="0.3">
      <c r="A3998" t="s">
        <v>846</v>
      </c>
    </row>
    <row r="3999" spans="1:1" x14ac:dyDescent="0.3">
      <c r="A3999">
        <f>-0.542  -0.547  -0.55  -0.552  -0.553  -0.554  -0.554  -0.555  -0.555  -0.555  -0.556</f>
        <v>-6.0729999999999995</v>
      </c>
    </row>
    <row r="4000" spans="1:1" x14ac:dyDescent="0.3">
      <c r="A4000">
        <f>-1.542  -1.542  -1.542  -1.542  -1.542  -1.542  -1.543  -1.544  -1.544  -1.545  -1.546</f>
        <v>-16.974</v>
      </c>
    </row>
    <row r="4001" spans="1:1" x14ac:dyDescent="0.3">
      <c r="A4001">
        <f>-2.538  -2.537  -2.538  -2.538  -2.538  -2.538  -2.538  -2.538  -2.538  -2.538  -2.538</f>
        <v>-27.917000000000002</v>
      </c>
    </row>
    <row r="4002" spans="1:1" x14ac:dyDescent="0.3">
      <c r="A4002">
        <f>-3.162  -3.161  -3.162  -3.161  -3.159  -3.158  -3.159  -3.161  -3.164  -3.166  -3.168</f>
        <v>-34.781000000000006</v>
      </c>
    </row>
    <row r="4003" spans="1:1" x14ac:dyDescent="0.3">
      <c r="A4003">
        <f>-3.22  -3.223  -3.226  -3.229  -3.232  -3.235  -3.238  -3.241  -3.244  -3.247  -3.25</f>
        <v>-35.584999999999994</v>
      </c>
    </row>
    <row r="4005" spans="1:1" x14ac:dyDescent="0.3">
      <c r="A4005" t="s">
        <v>847</v>
      </c>
    </row>
    <row r="4006" spans="1:1" x14ac:dyDescent="0.3">
      <c r="A4006" t="s">
        <v>1301</v>
      </c>
    </row>
    <row r="4007" spans="1:1" x14ac:dyDescent="0.3">
      <c r="A4007" t="s">
        <v>1302</v>
      </c>
    </row>
    <row r="4008" spans="1:1" x14ac:dyDescent="0.3">
      <c r="A4008" t="s">
        <v>1322</v>
      </c>
    </row>
    <row r="4009" spans="1:1" x14ac:dyDescent="0.3">
      <c r="A4009" t="s">
        <v>1185</v>
      </c>
    </row>
    <row r="4010" spans="1:1" x14ac:dyDescent="0.3">
      <c r="A4010" t="s">
        <v>1186</v>
      </c>
    </row>
    <row r="4012" spans="1:1" x14ac:dyDescent="0.3">
      <c r="A4012" t="s">
        <v>848</v>
      </c>
    </row>
    <row r="4013" spans="1:1" x14ac:dyDescent="0.3">
      <c r="A4013" t="s">
        <v>1306</v>
      </c>
    </row>
    <row r="4014" spans="1:1" x14ac:dyDescent="0.3">
      <c r="A4014" t="s">
        <v>1323</v>
      </c>
    </row>
    <row r="4015" spans="1:1" x14ac:dyDescent="0.3">
      <c r="A4015" t="s">
        <v>1324</v>
      </c>
    </row>
    <row r="4016" spans="1:1" x14ac:dyDescent="0.3">
      <c r="A4016" t="s">
        <v>1188</v>
      </c>
    </row>
    <row r="4017" spans="1:1" x14ac:dyDescent="0.3">
      <c r="A4017" t="s">
        <v>1189</v>
      </c>
    </row>
    <row r="4019" spans="1:1" x14ac:dyDescent="0.3">
      <c r="A4019" t="s">
        <v>771</v>
      </c>
    </row>
    <row r="4020" spans="1:1" x14ac:dyDescent="0.3">
      <c r="A4020" t="s">
        <v>1190</v>
      </c>
    </row>
    <row r="4021" spans="1:1" x14ac:dyDescent="0.3">
      <c r="A4021" t="s">
        <v>1190</v>
      </c>
    </row>
    <row r="4022" spans="1:1" x14ac:dyDescent="0.3">
      <c r="A4022" t="s">
        <v>1190</v>
      </c>
    </row>
    <row r="4023" spans="1:1" x14ac:dyDescent="0.3">
      <c r="A4023" t="s">
        <v>1190</v>
      </c>
    </row>
    <row r="4024" spans="1:1" x14ac:dyDescent="0.3">
      <c r="A4024" t="s">
        <v>1190</v>
      </c>
    </row>
    <row r="4026" spans="1:1" x14ac:dyDescent="0.3">
      <c r="A4026" t="s">
        <v>548</v>
      </c>
    </row>
    <row r="4027" spans="1:1" x14ac:dyDescent="0.3">
      <c r="A4027" t="s">
        <v>757</v>
      </c>
    </row>
    <row r="4028" spans="1:1" x14ac:dyDescent="0.3">
      <c r="A4028" t="s">
        <v>808</v>
      </c>
    </row>
    <row r="4029" spans="1:1" x14ac:dyDescent="0.3">
      <c r="A4029" t="s">
        <v>809</v>
      </c>
    </row>
    <row r="4030" spans="1:1" x14ac:dyDescent="0.3">
      <c r="A4030" t="s">
        <v>760</v>
      </c>
    </row>
    <row r="4031" spans="1:1" x14ac:dyDescent="0.3">
      <c r="A4031" t="s">
        <v>777</v>
      </c>
    </row>
    <row r="4032" spans="1:1" x14ac:dyDescent="0.3">
      <c r="A4032">
        <f>-3.22 -3.22 -3.22 -3.22 -3.22 -3.22 -3.22 -3.22 -3.22 -3.22 -3.22</f>
        <v>-35.419999999999995</v>
      </c>
    </row>
    <row r="4033" spans="1:1" x14ac:dyDescent="0.3">
      <c r="A4033" t="s">
        <v>846</v>
      </c>
    </row>
    <row r="4034" spans="1:1" x14ac:dyDescent="0.3">
      <c r="A4034">
        <f>-0.542  -0.547  -0.55  -0.552  -0.553  -0.554  -0.554  -0.555  -0.555  -0.555  -0.556</f>
        <v>-6.0729999999999995</v>
      </c>
    </row>
    <row r="4035" spans="1:1" x14ac:dyDescent="0.3">
      <c r="A4035">
        <f>-1.542  -1.542  -1.542  -1.542  -1.542  -1.542  -1.543  -1.544  -1.544  -1.545  -1.546</f>
        <v>-16.974</v>
      </c>
    </row>
    <row r="4036" spans="1:1" x14ac:dyDescent="0.3">
      <c r="A4036">
        <f>-2.538  -2.537  -2.538  -2.538  -2.538  -2.538  -2.538  -2.538  -2.538  -2.537  -2.537</f>
        <v>-27.914999999999999</v>
      </c>
    </row>
    <row r="4037" spans="1:1" x14ac:dyDescent="0.3">
      <c r="A4037">
        <f>-3.162  -3.162  -3.161  -3.16  -3.16  -3.159  -3.159  -3.158  -3.158  -3.158  -3.158</f>
        <v>-34.755000000000003</v>
      </c>
    </row>
    <row r="4038" spans="1:1" x14ac:dyDescent="0.3">
      <c r="A4038">
        <f>-3.22  -3.22  -3.22  -3.22  -3.22  -3.22  -3.22  -3.22  -3.22  -3.22  -3.22</f>
        <v>-35.419999999999995</v>
      </c>
    </row>
    <row r="4040" spans="1:1" x14ac:dyDescent="0.3">
      <c r="A4040" t="s">
        <v>847</v>
      </c>
    </row>
    <row r="4041" spans="1:1" x14ac:dyDescent="0.3">
      <c r="A4041" t="s">
        <v>1301</v>
      </c>
    </row>
    <row r="4042" spans="1:1" x14ac:dyDescent="0.3">
      <c r="A4042" t="s">
        <v>1308</v>
      </c>
    </row>
    <row r="4043" spans="1:1" x14ac:dyDescent="0.3">
      <c r="A4043" t="s">
        <v>1325</v>
      </c>
    </row>
    <row r="4044" spans="1:1" x14ac:dyDescent="0.3">
      <c r="A4044" t="s">
        <v>1192</v>
      </c>
    </row>
    <row r="4045" spans="1:1" x14ac:dyDescent="0.3">
      <c r="A4045" t="s">
        <v>1326</v>
      </c>
    </row>
    <row r="4047" spans="1:1" x14ac:dyDescent="0.3">
      <c r="A4047" t="s">
        <v>848</v>
      </c>
    </row>
    <row r="4048" spans="1:1" x14ac:dyDescent="0.3">
      <c r="A4048" t="s">
        <v>1306</v>
      </c>
    </row>
    <row r="4049" spans="1:1" x14ac:dyDescent="0.3">
      <c r="A4049" t="s">
        <v>1307</v>
      </c>
    </row>
    <row r="4050" spans="1:1" x14ac:dyDescent="0.3">
      <c r="A4050" t="s">
        <v>1210</v>
      </c>
    </row>
    <row r="4051" spans="1:1" x14ac:dyDescent="0.3">
      <c r="A4051" t="s">
        <v>1194</v>
      </c>
    </row>
    <row r="4052" spans="1:1" x14ac:dyDescent="0.3">
      <c r="A4052" t="s">
        <v>1195</v>
      </c>
    </row>
    <row r="4054" spans="1:1" x14ac:dyDescent="0.3">
      <c r="A4054" t="s">
        <v>771</v>
      </c>
    </row>
    <row r="4055" spans="1:1" x14ac:dyDescent="0.3">
      <c r="A4055" t="s">
        <v>1162</v>
      </c>
    </row>
    <row r="4056" spans="1:1" x14ac:dyDescent="0.3">
      <c r="A4056" t="s">
        <v>1162</v>
      </c>
    </row>
    <row r="4057" spans="1:1" x14ac:dyDescent="0.3">
      <c r="A4057" t="s">
        <v>1162</v>
      </c>
    </row>
    <row r="4058" spans="1:1" x14ac:dyDescent="0.3">
      <c r="A4058" t="s">
        <v>1162</v>
      </c>
    </row>
    <row r="4059" spans="1:1" x14ac:dyDescent="0.3">
      <c r="A4059" t="s">
        <v>1162</v>
      </c>
    </row>
    <row r="4061" spans="1:1" x14ac:dyDescent="0.3">
      <c r="A4061" t="s">
        <v>549</v>
      </c>
    </row>
    <row r="4062" spans="1:1" x14ac:dyDescent="0.3">
      <c r="A4062" t="s">
        <v>757</v>
      </c>
    </row>
    <row r="4063" spans="1:1" x14ac:dyDescent="0.3">
      <c r="A4063" t="s">
        <v>808</v>
      </c>
    </row>
    <row r="4064" spans="1:1" x14ac:dyDescent="0.3">
      <c r="A4064" t="s">
        <v>809</v>
      </c>
    </row>
    <row r="4065" spans="1:1" x14ac:dyDescent="0.3">
      <c r="A4065" t="s">
        <v>760</v>
      </c>
    </row>
    <row r="4066" spans="1:1" x14ac:dyDescent="0.3">
      <c r="A4066" t="s">
        <v>778</v>
      </c>
    </row>
    <row r="4067" spans="1:1" x14ac:dyDescent="0.3">
      <c r="A4067">
        <f>-3.22 -3.217 -3.214 -3.211 -3.208 -3.205 -3.202 -3.199 -3.196 -3.193 -3.19</f>
        <v>-35.254999999999995</v>
      </c>
    </row>
    <row r="4068" spans="1:1" x14ac:dyDescent="0.3">
      <c r="A4068" t="s">
        <v>846</v>
      </c>
    </row>
    <row r="4069" spans="1:1" x14ac:dyDescent="0.3">
      <c r="A4069">
        <f>-0.542  -0.547  -0.55  -0.552  -0.553  -0.554  -0.554  -0.555  -0.555  -0.555  -0.556</f>
        <v>-6.0729999999999995</v>
      </c>
    </row>
    <row r="4070" spans="1:1" x14ac:dyDescent="0.3">
      <c r="A4070">
        <f>-1.542  -1.541  -1.542  -1.542  -1.542  -1.542  -1.543  -1.544  -1.544  -1.545  -1.546</f>
        <v>-16.972999999999999</v>
      </c>
    </row>
    <row r="4071" spans="1:1" x14ac:dyDescent="0.3">
      <c r="A4071">
        <f>-2.538  -2.537  -2.537  -2.538  -2.538  -2.538  -2.538  -2.538  -2.538  -2.537  -2.537</f>
        <v>-27.913999999999998</v>
      </c>
    </row>
    <row r="4072" spans="1:1" x14ac:dyDescent="0.3">
      <c r="A4072">
        <f>-3.162  -3.162  -3.161  -3.16  -3.16  -3.16  -3.158  -3.156  -3.153  -3.15  -3.146</f>
        <v>-34.727999999999994</v>
      </c>
    </row>
    <row r="4073" spans="1:1" x14ac:dyDescent="0.3">
      <c r="A4073">
        <f>-3.22  -3.217  -3.214  -3.211  -3.208  -3.205  -3.202  -3.199  -3.196  -3.193  -3.19</f>
        <v>-35.254999999999995</v>
      </c>
    </row>
    <row r="4075" spans="1:1" x14ac:dyDescent="0.3">
      <c r="A4075" t="s">
        <v>847</v>
      </c>
    </row>
    <row r="4076" spans="1:1" x14ac:dyDescent="0.3">
      <c r="A4076" t="s">
        <v>1301</v>
      </c>
    </row>
    <row r="4077" spans="1:1" x14ac:dyDescent="0.3">
      <c r="A4077" t="s">
        <v>1327</v>
      </c>
    </row>
    <row r="4078" spans="1:1" x14ac:dyDescent="0.3">
      <c r="A4078" t="s">
        <v>1196</v>
      </c>
    </row>
    <row r="4079" spans="1:1" x14ac:dyDescent="0.3">
      <c r="A4079" t="s">
        <v>1197</v>
      </c>
    </row>
    <row r="4080" spans="1:1" x14ac:dyDescent="0.3">
      <c r="A4080" t="s">
        <v>1328</v>
      </c>
    </row>
    <row r="4082" spans="1:1" x14ac:dyDescent="0.3">
      <c r="A4082" t="s">
        <v>848</v>
      </c>
    </row>
    <row r="4083" spans="1:1" x14ac:dyDescent="0.3">
      <c r="A4083" t="s">
        <v>1306</v>
      </c>
    </row>
    <row r="4084" spans="1:1" x14ac:dyDescent="0.3">
      <c r="A4084" t="s">
        <v>1314</v>
      </c>
    </row>
    <row r="4085" spans="1:1" x14ac:dyDescent="0.3">
      <c r="A4085" t="s">
        <v>1210</v>
      </c>
    </row>
    <row r="4086" spans="1:1" x14ac:dyDescent="0.3">
      <c r="A4086" t="s">
        <v>1200</v>
      </c>
    </row>
    <row r="4087" spans="1:1" x14ac:dyDescent="0.3">
      <c r="A4087" t="s">
        <v>1201</v>
      </c>
    </row>
    <row r="4089" spans="1:1" x14ac:dyDescent="0.3">
      <c r="A4089" t="s">
        <v>771</v>
      </c>
    </row>
    <row r="4090" spans="1:1" x14ac:dyDescent="0.3">
      <c r="A4090" t="s">
        <v>807</v>
      </c>
    </row>
    <row r="4091" spans="1:1" x14ac:dyDescent="0.3">
      <c r="A4091" t="s">
        <v>807</v>
      </c>
    </row>
    <row r="4092" spans="1:1" x14ac:dyDescent="0.3">
      <c r="A4092" t="s">
        <v>807</v>
      </c>
    </row>
    <row r="4093" spans="1:1" x14ac:dyDescent="0.3">
      <c r="A4093" t="s">
        <v>807</v>
      </c>
    </row>
    <row r="4094" spans="1:1" x14ac:dyDescent="0.3">
      <c r="A4094" t="s">
        <v>807</v>
      </c>
    </row>
    <row r="4096" spans="1:1" x14ac:dyDescent="0.3">
      <c r="A4096" t="s">
        <v>550</v>
      </c>
    </row>
    <row r="4097" spans="1:1" x14ac:dyDescent="0.3">
      <c r="A4097" t="s">
        <v>757</v>
      </c>
    </row>
    <row r="4098" spans="1:1" x14ac:dyDescent="0.3">
      <c r="A4098" t="s">
        <v>808</v>
      </c>
    </row>
    <row r="4099" spans="1:1" x14ac:dyDescent="0.3">
      <c r="A4099" t="s">
        <v>809</v>
      </c>
    </row>
    <row r="4100" spans="1:1" x14ac:dyDescent="0.3">
      <c r="A4100" t="s">
        <v>760</v>
      </c>
    </row>
    <row r="4101" spans="1:1" x14ac:dyDescent="0.3">
      <c r="A4101">
        <f>-3.21 -0.003</f>
        <v>-3.2130000000000001</v>
      </c>
    </row>
    <row r="4102" spans="1:1" x14ac:dyDescent="0.3">
      <c r="A4102">
        <f>-3.21 -3.213 -3.216 -3.219 -3.222 -3.225 -3.228 -3.231 -3.234 -3.237 -3.24</f>
        <v>-35.475000000000009</v>
      </c>
    </row>
    <row r="4103" spans="1:1" x14ac:dyDescent="0.3">
      <c r="A4103" t="s">
        <v>846</v>
      </c>
    </row>
    <row r="4104" spans="1:1" x14ac:dyDescent="0.3">
      <c r="A4104">
        <f>-0.542  -0.547  -0.55  -0.552  -0.553  -0.554  -0.554  -0.555  -0.555  -0.555  -0.556</f>
        <v>-6.0729999999999995</v>
      </c>
    </row>
    <row r="4105" spans="1:1" x14ac:dyDescent="0.3">
      <c r="A4105">
        <f>-1.542  -1.542  -1.542  -1.542  -1.542  -1.542  -1.543  -1.544  -1.544  -1.545  -1.546</f>
        <v>-16.974</v>
      </c>
    </row>
    <row r="4106" spans="1:1" x14ac:dyDescent="0.3">
      <c r="A4106">
        <f>-2.537  -2.537  -2.538  -2.538  -2.538  -2.538  -2.538  -2.537  -2.537  -2.537  -2.537</f>
        <v>-27.911999999999995</v>
      </c>
    </row>
    <row r="4107" spans="1:1" x14ac:dyDescent="0.3">
      <c r="A4107">
        <f>-3.153  -3.153  -3.153  -3.153  -3.15  -3.15  -3.151  -3.153  -3.155  -3.158  -3.16</f>
        <v>-34.689</v>
      </c>
    </row>
    <row r="4108" spans="1:1" x14ac:dyDescent="0.3">
      <c r="A4108">
        <f>-3.21  -3.213  -3.216  -3.219  -3.222  -3.225  -3.228  -3.231  -3.234  -3.237  -3.24</f>
        <v>-35.475000000000009</v>
      </c>
    </row>
    <row r="4110" spans="1:1" x14ac:dyDescent="0.3">
      <c r="A4110" t="s">
        <v>847</v>
      </c>
    </row>
    <row r="4111" spans="1:1" x14ac:dyDescent="0.3">
      <c r="A4111" t="s">
        <v>1301</v>
      </c>
    </row>
    <row r="4112" spans="1:1" x14ac:dyDescent="0.3">
      <c r="A4112" t="s">
        <v>1329</v>
      </c>
    </row>
    <row r="4113" spans="1:1" x14ac:dyDescent="0.3">
      <c r="A4113" t="s">
        <v>1330</v>
      </c>
    </row>
    <row r="4114" spans="1:1" x14ac:dyDescent="0.3">
      <c r="A4114" t="s">
        <v>1331</v>
      </c>
    </row>
    <row r="4115" spans="1:1" x14ac:dyDescent="0.3">
      <c r="A4115" t="s">
        <v>1332</v>
      </c>
    </row>
    <row r="4117" spans="1:1" x14ac:dyDescent="0.3">
      <c r="A4117" t="s">
        <v>848</v>
      </c>
    </row>
    <row r="4118" spans="1:1" x14ac:dyDescent="0.3">
      <c r="A4118" t="s">
        <v>1306</v>
      </c>
    </row>
    <row r="4119" spans="1:1" x14ac:dyDescent="0.3">
      <c r="A4119" t="s">
        <v>1307</v>
      </c>
    </row>
    <row r="4120" spans="1:1" x14ac:dyDescent="0.3">
      <c r="A4120" t="s">
        <v>1205</v>
      </c>
    </row>
    <row r="4121" spans="1:1" x14ac:dyDescent="0.3">
      <c r="A4121" t="s">
        <v>1206</v>
      </c>
    </row>
    <row r="4122" spans="1:1" x14ac:dyDescent="0.3">
      <c r="A4122" t="s">
        <v>1189</v>
      </c>
    </row>
    <row r="4124" spans="1:1" x14ac:dyDescent="0.3">
      <c r="A4124" t="s">
        <v>771</v>
      </c>
    </row>
    <row r="4125" spans="1:1" x14ac:dyDescent="0.3">
      <c r="A4125" t="s">
        <v>1207</v>
      </c>
    </row>
    <row r="4126" spans="1:1" x14ac:dyDescent="0.3">
      <c r="A4126" t="s">
        <v>1207</v>
      </c>
    </row>
    <row r="4127" spans="1:1" x14ac:dyDescent="0.3">
      <c r="A4127" t="s">
        <v>1207</v>
      </c>
    </row>
    <row r="4128" spans="1:1" x14ac:dyDescent="0.3">
      <c r="A4128" t="s">
        <v>1207</v>
      </c>
    </row>
    <row r="4129" spans="1:1" x14ac:dyDescent="0.3">
      <c r="A4129" t="s">
        <v>1207</v>
      </c>
    </row>
    <row r="4131" spans="1:1" x14ac:dyDescent="0.3">
      <c r="A4131" t="s">
        <v>551</v>
      </c>
    </row>
    <row r="4132" spans="1:1" x14ac:dyDescent="0.3">
      <c r="A4132" t="s">
        <v>757</v>
      </c>
    </row>
    <row r="4133" spans="1:1" x14ac:dyDescent="0.3">
      <c r="A4133" t="s">
        <v>808</v>
      </c>
    </row>
    <row r="4134" spans="1:1" x14ac:dyDescent="0.3">
      <c r="A4134" t="s">
        <v>809</v>
      </c>
    </row>
    <row r="4135" spans="1:1" x14ac:dyDescent="0.3">
      <c r="A4135" t="s">
        <v>760</v>
      </c>
    </row>
    <row r="4136" spans="1:1" x14ac:dyDescent="0.3">
      <c r="A4136" t="s">
        <v>779</v>
      </c>
    </row>
    <row r="4137" spans="1:1" x14ac:dyDescent="0.3">
      <c r="A4137">
        <f>-3.21 -3.21 -3.21 -3.21 -3.21 -3.21 -3.21 -3.21 -3.21 -3.21 -3.21</f>
        <v>-35.31</v>
      </c>
    </row>
    <row r="4138" spans="1:1" x14ac:dyDescent="0.3">
      <c r="A4138" t="s">
        <v>846</v>
      </c>
    </row>
    <row r="4139" spans="1:1" x14ac:dyDescent="0.3">
      <c r="A4139">
        <f>-0.542  -0.547  -0.55  -0.552  -0.553  -0.554  -0.554  -0.555  -0.555  -0.555  -0.556</f>
        <v>-6.0729999999999995</v>
      </c>
    </row>
    <row r="4140" spans="1:1" x14ac:dyDescent="0.3">
      <c r="A4140">
        <f>-1.542  -1.542  -1.542  -1.542  -1.542  -1.542  -1.543  -1.544  -1.544  -1.545  -1.546</f>
        <v>-16.974</v>
      </c>
    </row>
    <row r="4141" spans="1:1" x14ac:dyDescent="0.3">
      <c r="A4141">
        <f>-2.537  -2.537  -2.537  -2.538  -2.538  -2.538  -2.538  -2.537  -2.537  -2.537  -2.537</f>
        <v>-27.910999999999994</v>
      </c>
    </row>
    <row r="4142" spans="1:1" x14ac:dyDescent="0.3">
      <c r="A4142">
        <f>-3.153  -3.153  -3.153  -3.152  -3.151  -3.151  -3.15  -3.15  -3.15  -3.15  -3.149</f>
        <v>-34.661999999999992</v>
      </c>
    </row>
    <row r="4143" spans="1:1" x14ac:dyDescent="0.3">
      <c r="A4143">
        <f>-3.21  -3.21  -3.21  -3.21  -3.21  -3.21  -3.21  -3.21  -3.21  -3.21  -3.21</f>
        <v>-35.31</v>
      </c>
    </row>
    <row r="4145" spans="1:1" x14ac:dyDescent="0.3">
      <c r="A4145" t="s">
        <v>847</v>
      </c>
    </row>
    <row r="4146" spans="1:1" x14ac:dyDescent="0.3">
      <c r="A4146" t="s">
        <v>1301</v>
      </c>
    </row>
    <row r="4147" spans="1:1" x14ac:dyDescent="0.3">
      <c r="A4147" t="s">
        <v>1308</v>
      </c>
    </row>
    <row r="4148" spans="1:1" x14ac:dyDescent="0.3">
      <c r="A4148" t="s">
        <v>1191</v>
      </c>
    </row>
    <row r="4149" spans="1:1" x14ac:dyDescent="0.3">
      <c r="A4149" t="s">
        <v>1333</v>
      </c>
    </row>
    <row r="4150" spans="1:1" x14ac:dyDescent="0.3">
      <c r="A4150" t="s">
        <v>1334</v>
      </c>
    </row>
    <row r="4152" spans="1:1" x14ac:dyDescent="0.3">
      <c r="A4152" t="s">
        <v>848</v>
      </c>
    </row>
    <row r="4153" spans="1:1" x14ac:dyDescent="0.3">
      <c r="A4153" t="s">
        <v>1306</v>
      </c>
    </row>
    <row r="4154" spans="1:1" x14ac:dyDescent="0.3">
      <c r="A4154" t="s">
        <v>1307</v>
      </c>
    </row>
    <row r="4155" spans="1:1" x14ac:dyDescent="0.3">
      <c r="A4155" t="s">
        <v>1187</v>
      </c>
    </row>
    <row r="4156" spans="1:1" x14ac:dyDescent="0.3">
      <c r="A4156" t="s">
        <v>1211</v>
      </c>
    </row>
    <row r="4157" spans="1:1" x14ac:dyDescent="0.3">
      <c r="A4157" t="s">
        <v>1212</v>
      </c>
    </row>
    <row r="4159" spans="1:1" x14ac:dyDescent="0.3">
      <c r="A4159" t="s">
        <v>771</v>
      </c>
    </row>
    <row r="4160" spans="1:1" x14ac:dyDescent="0.3">
      <c r="A4160" t="s">
        <v>1162</v>
      </c>
    </row>
    <row r="4161" spans="1:1" x14ac:dyDescent="0.3">
      <c r="A4161" t="s">
        <v>1162</v>
      </c>
    </row>
    <row r="4162" spans="1:1" x14ac:dyDescent="0.3">
      <c r="A4162" t="s">
        <v>1162</v>
      </c>
    </row>
    <row r="4163" spans="1:1" x14ac:dyDescent="0.3">
      <c r="A4163" t="s">
        <v>1162</v>
      </c>
    </row>
    <row r="4164" spans="1:1" x14ac:dyDescent="0.3">
      <c r="A4164" t="s">
        <v>1162</v>
      </c>
    </row>
    <row r="4166" spans="1:1" x14ac:dyDescent="0.3">
      <c r="A4166" t="s">
        <v>552</v>
      </c>
    </row>
    <row r="4167" spans="1:1" x14ac:dyDescent="0.3">
      <c r="A4167" t="s">
        <v>757</v>
      </c>
    </row>
    <row r="4168" spans="1:1" x14ac:dyDescent="0.3">
      <c r="A4168" t="s">
        <v>808</v>
      </c>
    </row>
    <row r="4169" spans="1:1" x14ac:dyDescent="0.3">
      <c r="A4169" t="s">
        <v>809</v>
      </c>
    </row>
    <row r="4170" spans="1:1" x14ac:dyDescent="0.3">
      <c r="A4170" t="s">
        <v>760</v>
      </c>
    </row>
    <row r="4171" spans="1:1" x14ac:dyDescent="0.3">
      <c r="A4171" t="s">
        <v>780</v>
      </c>
    </row>
    <row r="4172" spans="1:1" x14ac:dyDescent="0.3">
      <c r="A4172">
        <f>-3.21 -3.207 -3.204 -3.201 -3.198 -3.195 -3.192 -3.189 -3.186 -3.183 -3.18</f>
        <v>-35.145000000000003</v>
      </c>
    </row>
    <row r="4173" spans="1:1" x14ac:dyDescent="0.3">
      <c r="A4173" t="s">
        <v>846</v>
      </c>
    </row>
    <row r="4174" spans="1:1" x14ac:dyDescent="0.3">
      <c r="A4174">
        <f>-0.542  -0.547  -0.55  -0.552  -0.553  -0.554  -0.554  -0.555  -0.555  -0.555  -0.556</f>
        <v>-6.0729999999999995</v>
      </c>
    </row>
    <row r="4175" spans="1:1" x14ac:dyDescent="0.3">
      <c r="A4175">
        <f>-1.542  -1.541  -1.542  -1.542  -1.542  -1.542  -1.543  -1.544  -1.544  -1.545  -1.546</f>
        <v>-16.972999999999999</v>
      </c>
    </row>
    <row r="4176" spans="1:1" x14ac:dyDescent="0.3">
      <c r="A4176">
        <f>-2.537  -2.537  -2.537  -2.538  -2.538  -2.537  -2.538  -2.538  -2.537  -2.537  -2.537</f>
        <v>-27.910999999999998</v>
      </c>
    </row>
    <row r="4177" spans="1:1" x14ac:dyDescent="0.3">
      <c r="A4177">
        <f>-3.153  -3.153  -3.153  -3.152  -3.152  -3.152  -3.15  -3.147  -3.145  -3.142  -3.138</f>
        <v>-34.637</v>
      </c>
    </row>
    <row r="4178" spans="1:1" x14ac:dyDescent="0.3">
      <c r="A4178">
        <f>-3.21  -3.207  -3.204  -3.201  -3.198  -3.195  -3.192  -3.189  -3.186  -3.183  -3.18</f>
        <v>-35.145000000000003</v>
      </c>
    </row>
    <row r="4180" spans="1:1" x14ac:dyDescent="0.3">
      <c r="A4180" t="s">
        <v>847</v>
      </c>
    </row>
    <row r="4181" spans="1:1" x14ac:dyDescent="0.3">
      <c r="A4181" t="s">
        <v>1301</v>
      </c>
    </row>
    <row r="4182" spans="1:1" x14ac:dyDescent="0.3">
      <c r="A4182" t="s">
        <v>1318</v>
      </c>
    </row>
    <row r="4183" spans="1:1" x14ac:dyDescent="0.3">
      <c r="A4183" t="s">
        <v>1335</v>
      </c>
    </row>
    <row r="4184" spans="1:1" x14ac:dyDescent="0.3">
      <c r="A4184" t="s">
        <v>1215</v>
      </c>
    </row>
    <row r="4185" spans="1:1" x14ac:dyDescent="0.3">
      <c r="A4185" t="s">
        <v>1216</v>
      </c>
    </row>
    <row r="4187" spans="1:1" x14ac:dyDescent="0.3">
      <c r="A4187" t="s">
        <v>848</v>
      </c>
    </row>
    <row r="4188" spans="1:1" x14ac:dyDescent="0.3">
      <c r="A4188" t="s">
        <v>1306</v>
      </c>
    </row>
    <row r="4189" spans="1:1" x14ac:dyDescent="0.3">
      <c r="A4189" t="s">
        <v>1314</v>
      </c>
    </row>
    <row r="4190" spans="1:1" x14ac:dyDescent="0.3">
      <c r="A4190" t="s">
        <v>1336</v>
      </c>
    </row>
    <row r="4191" spans="1:1" x14ac:dyDescent="0.3">
      <c r="A4191" t="s">
        <v>1218</v>
      </c>
    </row>
    <row r="4192" spans="1:1" x14ac:dyDescent="0.3">
      <c r="A4192" t="s">
        <v>1219</v>
      </c>
    </row>
    <row r="4194" spans="1:1" x14ac:dyDescent="0.3">
      <c r="A4194" t="s">
        <v>771</v>
      </c>
    </row>
    <row r="4195" spans="1:1" x14ac:dyDescent="0.3">
      <c r="A4195" t="s">
        <v>807</v>
      </c>
    </row>
    <row r="4196" spans="1:1" x14ac:dyDescent="0.3">
      <c r="A4196" t="s">
        <v>807</v>
      </c>
    </row>
    <row r="4197" spans="1:1" x14ac:dyDescent="0.3">
      <c r="A4197" t="s">
        <v>807</v>
      </c>
    </row>
    <row r="4198" spans="1:1" x14ac:dyDescent="0.3">
      <c r="A4198" t="s">
        <v>807</v>
      </c>
    </row>
    <row r="4199" spans="1:1" x14ac:dyDescent="0.3">
      <c r="A4199" t="s">
        <v>807</v>
      </c>
    </row>
    <row r="4201" spans="1:1" x14ac:dyDescent="0.3">
      <c r="A4201" t="s">
        <v>553</v>
      </c>
    </row>
    <row r="4202" spans="1:1" x14ac:dyDescent="0.3">
      <c r="A4202" t="s">
        <v>757</v>
      </c>
    </row>
    <row r="4203" spans="1:1" x14ac:dyDescent="0.3">
      <c r="A4203" t="s">
        <v>808</v>
      </c>
    </row>
    <row r="4204" spans="1:1" x14ac:dyDescent="0.3">
      <c r="A4204" t="s">
        <v>809</v>
      </c>
    </row>
    <row r="4205" spans="1:1" x14ac:dyDescent="0.3">
      <c r="A4205" t="s">
        <v>760</v>
      </c>
    </row>
    <row r="4206" spans="1:1" x14ac:dyDescent="0.3">
      <c r="A4206">
        <f>-3.2 -0.003</f>
        <v>-3.2030000000000003</v>
      </c>
    </row>
    <row r="4207" spans="1:1" x14ac:dyDescent="0.3">
      <c r="A4207">
        <f>-3.2 -3.203 -3.206 -3.209 -3.212 -3.215 -3.218 -3.221 -3.224 -3.227 -3.23</f>
        <v>-35.364999999999995</v>
      </c>
    </row>
    <row r="4208" spans="1:1" x14ac:dyDescent="0.3">
      <c r="A4208" t="s">
        <v>846</v>
      </c>
    </row>
    <row r="4209" spans="1:1" x14ac:dyDescent="0.3">
      <c r="A4209">
        <f>-0.542  -0.547  -0.55  -0.552  -0.553  -0.554  -0.554  -0.555  -0.555  -0.555  -0.556</f>
        <v>-6.0729999999999995</v>
      </c>
    </row>
    <row r="4210" spans="1:1" x14ac:dyDescent="0.3">
      <c r="A4210">
        <f>-1.542  -1.542  -1.542  -1.542  -1.542  -1.542  -1.543  -1.544  -1.544  -1.545  -1.546</f>
        <v>-16.974</v>
      </c>
    </row>
    <row r="4211" spans="1:1" x14ac:dyDescent="0.3">
      <c r="A4211">
        <f>-2.537  -2.537  -2.537  -2.537  -2.537  -2.538  -2.537  -2.537  -2.537  -2.537  -2.537</f>
        <v>-27.907999999999994</v>
      </c>
    </row>
    <row r="4212" spans="1:1" x14ac:dyDescent="0.3">
      <c r="A4212">
        <f>-3.145  -3.145  -3.145  -3.144  -3.142  -3.142  -3.143  -3.145  -3.147  -3.149  -3.152</f>
        <v>-34.598999999999997</v>
      </c>
    </row>
    <row r="4213" spans="1:1" x14ac:dyDescent="0.3">
      <c r="A4213">
        <f>-3.2  -3.203  -3.206  -3.209  -3.212  -3.215  -3.218  -3.221  -3.224  -3.227  -3.23</f>
        <v>-35.364999999999995</v>
      </c>
    </row>
    <row r="4215" spans="1:1" x14ac:dyDescent="0.3">
      <c r="A4215" t="s">
        <v>847</v>
      </c>
    </row>
    <row r="4216" spans="1:1" x14ac:dyDescent="0.3">
      <c r="A4216" t="s">
        <v>1301</v>
      </c>
    </row>
    <row r="4217" spans="1:1" x14ac:dyDescent="0.3">
      <c r="A4217" t="s">
        <v>1329</v>
      </c>
    </row>
    <row r="4218" spans="1:1" x14ac:dyDescent="0.3">
      <c r="A4218" t="s">
        <v>1337</v>
      </c>
    </row>
    <row r="4219" spans="1:1" x14ac:dyDescent="0.3">
      <c r="A4219" t="s">
        <v>1221</v>
      </c>
    </row>
    <row r="4220" spans="1:1" x14ac:dyDescent="0.3">
      <c r="A4220" t="s">
        <v>1338</v>
      </c>
    </row>
    <row r="4222" spans="1:1" x14ac:dyDescent="0.3">
      <c r="A4222" t="s">
        <v>848</v>
      </c>
    </row>
    <row r="4223" spans="1:1" x14ac:dyDescent="0.3">
      <c r="A4223" t="s">
        <v>1306</v>
      </c>
    </row>
    <row r="4224" spans="1:1" x14ac:dyDescent="0.3">
      <c r="A4224" t="s">
        <v>1307</v>
      </c>
    </row>
    <row r="4225" spans="1:1" x14ac:dyDescent="0.3">
      <c r="A4225" t="s">
        <v>1223</v>
      </c>
    </row>
    <row r="4226" spans="1:1" x14ac:dyDescent="0.3">
      <c r="A4226" t="s">
        <v>1339</v>
      </c>
    </row>
    <row r="4227" spans="1:1" x14ac:dyDescent="0.3">
      <c r="A4227" t="s">
        <v>1225</v>
      </c>
    </row>
    <row r="4229" spans="1:1" x14ac:dyDescent="0.3">
      <c r="A4229" t="s">
        <v>771</v>
      </c>
    </row>
    <row r="4230" spans="1:1" x14ac:dyDescent="0.3">
      <c r="A4230" t="s">
        <v>1207</v>
      </c>
    </row>
    <row r="4231" spans="1:1" x14ac:dyDescent="0.3">
      <c r="A4231" t="s">
        <v>1207</v>
      </c>
    </row>
    <row r="4232" spans="1:1" x14ac:dyDescent="0.3">
      <c r="A4232" t="s">
        <v>1207</v>
      </c>
    </row>
    <row r="4233" spans="1:1" x14ac:dyDescent="0.3">
      <c r="A4233" t="s">
        <v>1207</v>
      </c>
    </row>
    <row r="4234" spans="1:1" x14ac:dyDescent="0.3">
      <c r="A4234" t="s">
        <v>1207</v>
      </c>
    </row>
    <row r="4236" spans="1:1" x14ac:dyDescent="0.3">
      <c r="A4236" t="s">
        <v>554</v>
      </c>
    </row>
    <row r="4237" spans="1:1" x14ac:dyDescent="0.3">
      <c r="A4237" t="s">
        <v>757</v>
      </c>
    </row>
    <row r="4238" spans="1:1" x14ac:dyDescent="0.3">
      <c r="A4238" t="s">
        <v>808</v>
      </c>
    </row>
    <row r="4239" spans="1:1" x14ac:dyDescent="0.3">
      <c r="A4239" t="s">
        <v>809</v>
      </c>
    </row>
    <row r="4240" spans="1:1" x14ac:dyDescent="0.3">
      <c r="A4240" t="s">
        <v>760</v>
      </c>
    </row>
    <row r="4241" spans="1:1" x14ac:dyDescent="0.3">
      <c r="A4241" t="s">
        <v>781</v>
      </c>
    </row>
    <row r="4242" spans="1:1" x14ac:dyDescent="0.3">
      <c r="A4242">
        <f>-3.2 -3.2 -3.2 -3.2 -3.2 -3.2 -3.2 -3.2 -3.2 -3.2 -3.2</f>
        <v>-35.199999999999996</v>
      </c>
    </row>
    <row r="4243" spans="1:1" x14ac:dyDescent="0.3">
      <c r="A4243" t="s">
        <v>846</v>
      </c>
    </row>
    <row r="4244" spans="1:1" x14ac:dyDescent="0.3">
      <c r="A4244">
        <f>-0.542  -0.547  -0.55  -0.552  -0.553  -0.554  -0.554  -0.555  -0.555  -0.555  -0.556</f>
        <v>-6.0729999999999995</v>
      </c>
    </row>
    <row r="4245" spans="1:1" x14ac:dyDescent="0.3">
      <c r="A4245">
        <f>-1.542  -1.542  -1.542  -1.542  -1.542  -1.542  -1.543  -1.544  -1.544  -1.545  -1.546</f>
        <v>-16.974</v>
      </c>
    </row>
    <row r="4246" spans="1:1" x14ac:dyDescent="0.3">
      <c r="A4246">
        <f>-2.537  -2.537  -2.537  -2.538  -2.537  -2.537  -2.537  -2.537  -2.537  -2.537  -2.537</f>
        <v>-27.907999999999994</v>
      </c>
    </row>
    <row r="4247" spans="1:1" x14ac:dyDescent="0.3">
      <c r="A4247">
        <f>-3.145  -3.145  -3.145  -3.144  -3.143  -3.143  -3.142  -3.142  -3.142  -3.142  -3.141</f>
        <v>-34.573999999999998</v>
      </c>
    </row>
    <row r="4248" spans="1:1" x14ac:dyDescent="0.3">
      <c r="A4248">
        <f>-3.2  -3.2  -3.2  -3.2  -3.2  -3.2  -3.2  -3.2  -3.2  -3.2  -3.2</f>
        <v>-35.199999999999996</v>
      </c>
    </row>
    <row r="4250" spans="1:1" x14ac:dyDescent="0.3">
      <c r="A4250" t="s">
        <v>847</v>
      </c>
    </row>
    <row r="4251" spans="1:1" x14ac:dyDescent="0.3">
      <c r="A4251" t="s">
        <v>1301</v>
      </c>
    </row>
    <row r="4252" spans="1:1" x14ac:dyDescent="0.3">
      <c r="A4252" t="s">
        <v>1308</v>
      </c>
    </row>
    <row r="4253" spans="1:1" x14ac:dyDescent="0.3">
      <c r="A4253" t="s">
        <v>1226</v>
      </c>
    </row>
    <row r="4254" spans="1:1" x14ac:dyDescent="0.3">
      <c r="A4254" t="s">
        <v>1340</v>
      </c>
    </row>
    <row r="4255" spans="1:1" x14ac:dyDescent="0.3">
      <c r="A4255" t="s">
        <v>1228</v>
      </c>
    </row>
    <row r="4257" spans="1:1" x14ac:dyDescent="0.3">
      <c r="A4257" t="s">
        <v>848</v>
      </c>
    </row>
    <row r="4258" spans="1:1" x14ac:dyDescent="0.3">
      <c r="A4258" t="s">
        <v>1306</v>
      </c>
    </row>
    <row r="4259" spans="1:1" x14ac:dyDescent="0.3">
      <c r="A4259" t="s">
        <v>1307</v>
      </c>
    </row>
    <row r="4260" spans="1:1" x14ac:dyDescent="0.3">
      <c r="A4260" t="s">
        <v>1229</v>
      </c>
    </row>
    <row r="4261" spans="1:1" x14ac:dyDescent="0.3">
      <c r="A4261" t="s">
        <v>1230</v>
      </c>
    </row>
    <row r="4262" spans="1:1" x14ac:dyDescent="0.3">
      <c r="A4262" t="s">
        <v>1231</v>
      </c>
    </row>
    <row r="4264" spans="1:1" x14ac:dyDescent="0.3">
      <c r="A4264" t="s">
        <v>771</v>
      </c>
    </row>
    <row r="4265" spans="1:1" x14ac:dyDescent="0.3">
      <c r="A4265" t="s">
        <v>1162</v>
      </c>
    </row>
    <row r="4266" spans="1:1" x14ac:dyDescent="0.3">
      <c r="A4266" t="s">
        <v>1162</v>
      </c>
    </row>
    <row r="4267" spans="1:1" x14ac:dyDescent="0.3">
      <c r="A4267" t="s">
        <v>1162</v>
      </c>
    </row>
    <row r="4268" spans="1:1" x14ac:dyDescent="0.3">
      <c r="A4268" t="s">
        <v>1162</v>
      </c>
    </row>
    <row r="4269" spans="1:1" x14ac:dyDescent="0.3">
      <c r="A4269" t="s">
        <v>1162</v>
      </c>
    </row>
    <row r="4271" spans="1:1" x14ac:dyDescent="0.3">
      <c r="A4271" t="s">
        <v>555</v>
      </c>
    </row>
    <row r="4272" spans="1:1" x14ac:dyDescent="0.3">
      <c r="A4272" t="s">
        <v>757</v>
      </c>
    </row>
    <row r="4273" spans="1:1" x14ac:dyDescent="0.3">
      <c r="A4273" t="s">
        <v>808</v>
      </c>
    </row>
    <row r="4274" spans="1:1" x14ac:dyDescent="0.3">
      <c r="A4274" t="s">
        <v>809</v>
      </c>
    </row>
    <row r="4275" spans="1:1" x14ac:dyDescent="0.3">
      <c r="A4275" t="s">
        <v>760</v>
      </c>
    </row>
    <row r="4276" spans="1:1" x14ac:dyDescent="0.3">
      <c r="A4276" t="s">
        <v>782</v>
      </c>
    </row>
    <row r="4277" spans="1:1" x14ac:dyDescent="0.3">
      <c r="A4277">
        <f>-3.2 -3.197 -3.194 -3.191 -3.188 -3.185 -3.182 -3.179 -3.176 -3.173 -3.17</f>
        <v>-35.035000000000004</v>
      </c>
    </row>
    <row r="4278" spans="1:1" x14ac:dyDescent="0.3">
      <c r="A4278" t="s">
        <v>846</v>
      </c>
    </row>
    <row r="4279" spans="1:1" x14ac:dyDescent="0.3">
      <c r="A4279">
        <f>-0.542  -0.547  -0.55  -0.552  -0.553  -0.554  -0.554  -0.555  -0.555  -0.555  -0.556</f>
        <v>-6.0729999999999995</v>
      </c>
    </row>
    <row r="4280" spans="1:1" x14ac:dyDescent="0.3">
      <c r="A4280">
        <f>-1.542  -1.541  -1.542  -1.542  -1.542  -1.542  -1.543  -1.544  -1.544  -1.545  -1.546</f>
        <v>-16.972999999999999</v>
      </c>
    </row>
    <row r="4281" spans="1:1" x14ac:dyDescent="0.3">
      <c r="A4281">
        <f>-2.537  -2.537  -2.537  -2.538  -2.537  -2.537  -2.537  -2.537  -2.537  -2.537  -2.537</f>
        <v>-27.907999999999994</v>
      </c>
    </row>
    <row r="4282" spans="1:1" x14ac:dyDescent="0.3">
      <c r="A4282">
        <f>-3.145  -3.145  -3.144  -3.144  -3.144  -3.144  -3.142  -3.139  -3.136  -3.133  -3.129</f>
        <v>-34.544999999999995</v>
      </c>
    </row>
    <row r="4283" spans="1:1" x14ac:dyDescent="0.3">
      <c r="A4283">
        <f>-3.2  -3.197  -3.194  -3.191  -3.188  -3.185  -3.182  -3.179  -3.176  -3.173  -3.17</f>
        <v>-35.035000000000004</v>
      </c>
    </row>
    <row r="4285" spans="1:1" x14ac:dyDescent="0.3">
      <c r="A4285" t="s">
        <v>847</v>
      </c>
    </row>
    <row r="4286" spans="1:1" x14ac:dyDescent="0.3">
      <c r="A4286" t="s">
        <v>1301</v>
      </c>
    </row>
    <row r="4287" spans="1:1" x14ac:dyDescent="0.3">
      <c r="A4287" t="s">
        <v>1341</v>
      </c>
    </row>
    <row r="4288" spans="1:1" x14ac:dyDescent="0.3">
      <c r="A4288" t="s">
        <v>1342</v>
      </c>
    </row>
    <row r="4289" spans="1:1" x14ac:dyDescent="0.3">
      <c r="A4289" t="s">
        <v>800</v>
      </c>
    </row>
    <row r="4290" spans="1:1" x14ac:dyDescent="0.3">
      <c r="A4290" t="s">
        <v>801</v>
      </c>
    </row>
    <row r="4292" spans="1:1" x14ac:dyDescent="0.3">
      <c r="A4292" t="s">
        <v>848</v>
      </c>
    </row>
    <row r="4293" spans="1:1" x14ac:dyDescent="0.3">
      <c r="A4293" t="s">
        <v>1306</v>
      </c>
    </row>
    <row r="4294" spans="1:1" x14ac:dyDescent="0.3">
      <c r="A4294" t="s">
        <v>1314</v>
      </c>
    </row>
    <row r="4295" spans="1:1" x14ac:dyDescent="0.3">
      <c r="A4295" t="s">
        <v>804</v>
      </c>
    </row>
    <row r="4296" spans="1:1" x14ac:dyDescent="0.3">
      <c r="A4296" t="s">
        <v>805</v>
      </c>
    </row>
    <row r="4297" spans="1:1" x14ac:dyDescent="0.3">
      <c r="A4297" t="s">
        <v>806</v>
      </c>
    </row>
    <row r="4299" spans="1:1" x14ac:dyDescent="0.3">
      <c r="A4299" t="s">
        <v>771</v>
      </c>
    </row>
    <row r="4300" spans="1:1" x14ac:dyDescent="0.3">
      <c r="A4300" t="s">
        <v>807</v>
      </c>
    </row>
    <row r="4301" spans="1:1" x14ac:dyDescent="0.3">
      <c r="A4301" t="s">
        <v>807</v>
      </c>
    </row>
    <row r="4302" spans="1:1" x14ac:dyDescent="0.3">
      <c r="A4302" t="s">
        <v>807</v>
      </c>
    </row>
    <row r="4303" spans="1:1" x14ac:dyDescent="0.3">
      <c r="A4303" t="s">
        <v>807</v>
      </c>
    </row>
    <row r="4304" spans="1:1" x14ac:dyDescent="0.3">
      <c r="A4304" t="s">
        <v>807</v>
      </c>
    </row>
    <row r="4306" spans="1:1" x14ac:dyDescent="0.3">
      <c r="A4306" t="s">
        <v>556</v>
      </c>
    </row>
    <row r="4307" spans="1:1" x14ac:dyDescent="0.3">
      <c r="A4307" t="s">
        <v>757</v>
      </c>
    </row>
    <row r="4308" spans="1:1" x14ac:dyDescent="0.3">
      <c r="A4308" t="s">
        <v>808</v>
      </c>
    </row>
    <row r="4309" spans="1:1" x14ac:dyDescent="0.3">
      <c r="A4309" t="s">
        <v>809</v>
      </c>
    </row>
    <row r="4310" spans="1:1" x14ac:dyDescent="0.3">
      <c r="A4310" t="s">
        <v>760</v>
      </c>
    </row>
    <row r="4311" spans="1:1" x14ac:dyDescent="0.3">
      <c r="A4311">
        <f>-3.19 -0.003</f>
        <v>-3.1930000000000001</v>
      </c>
    </row>
    <row r="4312" spans="1:1" x14ac:dyDescent="0.3">
      <c r="A4312">
        <f>-3.19 -3.193 -3.196 -3.199 -3.202 -3.205 -3.208 -3.211 -3.214 -3.217 -3.22</f>
        <v>-35.254999999999995</v>
      </c>
    </row>
    <row r="4313" spans="1:1" x14ac:dyDescent="0.3">
      <c r="A4313" t="s">
        <v>846</v>
      </c>
    </row>
    <row r="4314" spans="1:1" x14ac:dyDescent="0.3">
      <c r="A4314">
        <f>-0.542  -0.547  -0.55  -0.552  -0.553  -0.554  -0.554  -0.555  -0.555  -0.555  -0.556</f>
        <v>-6.0729999999999995</v>
      </c>
    </row>
    <row r="4315" spans="1:1" x14ac:dyDescent="0.3">
      <c r="A4315">
        <f>-1.542  -1.542  -1.542  -1.542  -1.542  -1.542  -1.543  -1.544  -1.544  -1.545  -1.546</f>
        <v>-16.974</v>
      </c>
    </row>
    <row r="4316" spans="1:1" x14ac:dyDescent="0.3">
      <c r="A4316">
        <f>-2.537  -2.537  -2.537  -2.537  -2.537  -2.537  -2.537  -2.537  -2.537  -2.537  -2.537</f>
        <v>-27.906999999999993</v>
      </c>
    </row>
    <row r="4317" spans="1:1" x14ac:dyDescent="0.3">
      <c r="A4317">
        <f>-3.136  -3.136  -3.137  -3.136  -3.134  -3.133  -3.135  -3.136  -3.139  -3.141  -3.144</f>
        <v>-34.506999999999998</v>
      </c>
    </row>
    <row r="4318" spans="1:1" x14ac:dyDescent="0.3">
      <c r="A4318">
        <f>-3.19  -3.193  -3.196  -3.199  -3.202  -3.205  -3.208  -3.211  -3.214  -3.217  -3.22</f>
        <v>-35.254999999999995</v>
      </c>
    </row>
    <row r="4320" spans="1:1" x14ac:dyDescent="0.3">
      <c r="A4320" t="s">
        <v>847</v>
      </c>
    </row>
    <row r="4321" spans="1:1" x14ac:dyDescent="0.3">
      <c r="A4321" t="s">
        <v>1301</v>
      </c>
    </row>
    <row r="4322" spans="1:1" x14ac:dyDescent="0.3">
      <c r="A4322" t="s">
        <v>1343</v>
      </c>
    </row>
    <row r="4323" spans="1:1" x14ac:dyDescent="0.3">
      <c r="A4323" t="s">
        <v>1344</v>
      </c>
    </row>
    <row r="4324" spans="1:1" x14ac:dyDescent="0.3">
      <c r="A4324" t="s">
        <v>1345</v>
      </c>
    </row>
    <row r="4325" spans="1:1" x14ac:dyDescent="0.3">
      <c r="A4325" t="s">
        <v>1346</v>
      </c>
    </row>
    <row r="4327" spans="1:1" x14ac:dyDescent="0.3">
      <c r="A4327" t="s">
        <v>848</v>
      </c>
    </row>
    <row r="4328" spans="1:1" x14ac:dyDescent="0.3">
      <c r="A4328" t="s">
        <v>1306</v>
      </c>
    </row>
    <row r="4329" spans="1:1" x14ac:dyDescent="0.3">
      <c r="A4329" t="s">
        <v>1307</v>
      </c>
    </row>
    <row r="4330" spans="1:1" x14ac:dyDescent="0.3">
      <c r="A4330" t="s">
        <v>1235</v>
      </c>
    </row>
    <row r="4331" spans="1:1" x14ac:dyDescent="0.3">
      <c r="A4331" t="s">
        <v>1236</v>
      </c>
    </row>
    <row r="4332" spans="1:1" x14ac:dyDescent="0.3">
      <c r="A4332" t="s">
        <v>1225</v>
      </c>
    </row>
    <row r="4334" spans="1:1" x14ac:dyDescent="0.3">
      <c r="A4334" t="s">
        <v>771</v>
      </c>
    </row>
    <row r="4335" spans="1:1" x14ac:dyDescent="0.3">
      <c r="A4335" t="s">
        <v>1207</v>
      </c>
    </row>
    <row r="4336" spans="1:1" x14ac:dyDescent="0.3">
      <c r="A4336" t="s">
        <v>1207</v>
      </c>
    </row>
    <row r="4337" spans="1:1" x14ac:dyDescent="0.3">
      <c r="A4337" t="s">
        <v>1207</v>
      </c>
    </row>
    <row r="4338" spans="1:1" x14ac:dyDescent="0.3">
      <c r="A4338" t="s">
        <v>1207</v>
      </c>
    </row>
    <row r="4339" spans="1:1" x14ac:dyDescent="0.3">
      <c r="A4339" t="s">
        <v>1207</v>
      </c>
    </row>
    <row r="4341" spans="1:1" x14ac:dyDescent="0.3">
      <c r="A4341" t="s">
        <v>557</v>
      </c>
    </row>
    <row r="4342" spans="1:1" x14ac:dyDescent="0.3">
      <c r="A4342" t="s">
        <v>757</v>
      </c>
    </row>
    <row r="4343" spans="1:1" x14ac:dyDescent="0.3">
      <c r="A4343" t="s">
        <v>808</v>
      </c>
    </row>
    <row r="4344" spans="1:1" x14ac:dyDescent="0.3">
      <c r="A4344" t="s">
        <v>809</v>
      </c>
    </row>
    <row r="4345" spans="1:1" x14ac:dyDescent="0.3">
      <c r="A4345" t="s">
        <v>760</v>
      </c>
    </row>
    <row r="4346" spans="1:1" x14ac:dyDescent="0.3">
      <c r="A4346" t="s">
        <v>783</v>
      </c>
    </row>
    <row r="4347" spans="1:1" x14ac:dyDescent="0.3">
      <c r="A4347">
        <f>-3.19 -3.19 -3.19 -3.19 -3.19 -3.19 -3.19 -3.19 -3.19 -3.19 -3.19</f>
        <v>-35.090000000000003</v>
      </c>
    </row>
    <row r="4348" spans="1:1" x14ac:dyDescent="0.3">
      <c r="A4348" t="s">
        <v>846</v>
      </c>
    </row>
    <row r="4349" spans="1:1" x14ac:dyDescent="0.3">
      <c r="A4349">
        <f>-0.542  -0.547  -0.55  -0.552  -0.553  -0.554  -0.554  -0.555  -0.555  -0.555  -0.556</f>
        <v>-6.0729999999999995</v>
      </c>
    </row>
    <row r="4350" spans="1:1" x14ac:dyDescent="0.3">
      <c r="A4350">
        <f>-1.542  -1.542  -1.542  -1.542  -1.542  -1.542  -1.543  -1.544  -1.544  -1.545  -1.546</f>
        <v>-16.974</v>
      </c>
    </row>
    <row r="4351" spans="1:1" x14ac:dyDescent="0.3">
      <c r="A4351">
        <f>-2.537  -2.537  -2.537  -2.537  -2.537  -2.537  -2.537  -2.537  -2.537  -2.537  -2.537</f>
        <v>-27.906999999999993</v>
      </c>
    </row>
    <row r="4352" spans="1:1" x14ac:dyDescent="0.3">
      <c r="A4352">
        <f>-3.136  -3.136  -3.136  -3.136  -3.135  -3.134  -3.134  -3.134  -3.133  -3.133  -3.133</f>
        <v>-34.479999999999997</v>
      </c>
    </row>
    <row r="4353" spans="1:1" x14ac:dyDescent="0.3">
      <c r="A4353">
        <f>-3.19  -3.19  -3.19  -3.19  -3.19  -3.19  -3.19  -3.19  -3.19  -3.19  -3.19</f>
        <v>-35.090000000000003</v>
      </c>
    </row>
    <row r="4355" spans="1:1" x14ac:dyDescent="0.3">
      <c r="A4355" t="s">
        <v>847</v>
      </c>
    </row>
    <row r="4356" spans="1:1" x14ac:dyDescent="0.3">
      <c r="A4356" t="s">
        <v>1301</v>
      </c>
    </row>
    <row r="4357" spans="1:1" x14ac:dyDescent="0.3">
      <c r="A4357" t="s">
        <v>1308</v>
      </c>
    </row>
    <row r="4358" spans="1:1" x14ac:dyDescent="0.3">
      <c r="A4358" t="s">
        <v>1191</v>
      </c>
    </row>
    <row r="4359" spans="1:1" x14ac:dyDescent="0.3">
      <c r="A4359" t="s">
        <v>1238</v>
      </c>
    </row>
    <row r="4360" spans="1:1" x14ac:dyDescent="0.3">
      <c r="A4360" t="s">
        <v>1239</v>
      </c>
    </row>
    <row r="4362" spans="1:1" x14ac:dyDescent="0.3">
      <c r="A4362" t="s">
        <v>848</v>
      </c>
    </row>
    <row r="4363" spans="1:1" x14ac:dyDescent="0.3">
      <c r="A4363" t="s">
        <v>1306</v>
      </c>
    </row>
    <row r="4364" spans="1:1" x14ac:dyDescent="0.3">
      <c r="A4364" t="s">
        <v>1307</v>
      </c>
    </row>
    <row r="4365" spans="1:1" x14ac:dyDescent="0.3">
      <c r="A4365" t="s">
        <v>1235</v>
      </c>
    </row>
    <row r="4366" spans="1:1" x14ac:dyDescent="0.3">
      <c r="A4366" t="s">
        <v>1240</v>
      </c>
    </row>
    <row r="4367" spans="1:1" x14ac:dyDescent="0.3">
      <c r="A4367" t="s">
        <v>1241</v>
      </c>
    </row>
    <row r="4369" spans="1:1" x14ac:dyDescent="0.3">
      <c r="A4369" t="s">
        <v>771</v>
      </c>
    </row>
    <row r="4370" spans="1:1" x14ac:dyDescent="0.3">
      <c r="A4370" t="s">
        <v>1162</v>
      </c>
    </row>
    <row r="4371" spans="1:1" x14ac:dyDescent="0.3">
      <c r="A4371" t="s">
        <v>1162</v>
      </c>
    </row>
    <row r="4372" spans="1:1" x14ac:dyDescent="0.3">
      <c r="A4372" t="s">
        <v>1162</v>
      </c>
    </row>
    <row r="4373" spans="1:1" x14ac:dyDescent="0.3">
      <c r="A4373" t="s">
        <v>1162</v>
      </c>
    </row>
    <row r="4374" spans="1:1" x14ac:dyDescent="0.3">
      <c r="A4374" t="s">
        <v>1162</v>
      </c>
    </row>
    <row r="4376" spans="1:1" x14ac:dyDescent="0.3">
      <c r="A4376" t="s">
        <v>558</v>
      </c>
    </row>
    <row r="4377" spans="1:1" x14ac:dyDescent="0.3">
      <c r="A4377" t="s">
        <v>757</v>
      </c>
    </row>
    <row r="4378" spans="1:1" x14ac:dyDescent="0.3">
      <c r="A4378" t="s">
        <v>808</v>
      </c>
    </row>
    <row r="4379" spans="1:1" x14ac:dyDescent="0.3">
      <c r="A4379" t="s">
        <v>809</v>
      </c>
    </row>
    <row r="4380" spans="1:1" x14ac:dyDescent="0.3">
      <c r="A4380" t="s">
        <v>760</v>
      </c>
    </row>
    <row r="4381" spans="1:1" x14ac:dyDescent="0.3">
      <c r="A4381" t="s">
        <v>784</v>
      </c>
    </row>
    <row r="4382" spans="1:1" x14ac:dyDescent="0.3">
      <c r="A4382">
        <f>-3.19 -3.187 -3.184 -3.181 -3.178 -3.175 -3.172 -3.169 -3.166 -3.163 -3.16</f>
        <v>-34.925000000000004</v>
      </c>
    </row>
    <row r="4383" spans="1:1" x14ac:dyDescent="0.3">
      <c r="A4383" t="s">
        <v>846</v>
      </c>
    </row>
    <row r="4384" spans="1:1" x14ac:dyDescent="0.3">
      <c r="A4384">
        <f>-0.542  -0.547  -0.55  -0.552  -0.553  -0.554  -0.554  -0.555  -0.555  -0.555  -0.556</f>
        <v>-6.0729999999999995</v>
      </c>
    </row>
    <row r="4385" spans="1:1" x14ac:dyDescent="0.3">
      <c r="A4385">
        <f>-1.542  -1.541  -1.542  -1.542  -1.542  -1.542  -1.543  -1.544  -1.544  -1.545  -1.546</f>
        <v>-16.972999999999999</v>
      </c>
    </row>
    <row r="4386" spans="1:1" x14ac:dyDescent="0.3">
      <c r="A4386">
        <f>-2.537  -2.537  -2.537  -2.537  -2.537  -2.537  -2.537  -2.537  -2.537  -2.536  -2.536</f>
        <v>-27.904999999999998</v>
      </c>
    </row>
    <row r="4387" spans="1:1" x14ac:dyDescent="0.3">
      <c r="A4387">
        <f>-3.136  -3.137  -3.136  -3.135  -3.136  -3.135  -3.133  -3.13  -3.128  -3.124  -3.121</f>
        <v>-34.450999999999993</v>
      </c>
    </row>
    <row r="4388" spans="1:1" x14ac:dyDescent="0.3">
      <c r="A4388">
        <f>-3.19  -3.187  -3.184  -3.181  -3.178  -3.175  -3.172  -3.169  -3.166  -3.163  -3.16</f>
        <v>-34.925000000000004</v>
      </c>
    </row>
    <row r="4390" spans="1:1" x14ac:dyDescent="0.3">
      <c r="A4390" t="s">
        <v>847</v>
      </c>
    </row>
    <row r="4391" spans="1:1" x14ac:dyDescent="0.3">
      <c r="A4391" t="s">
        <v>1301</v>
      </c>
    </row>
    <row r="4392" spans="1:1" x14ac:dyDescent="0.3">
      <c r="A4392" t="s">
        <v>1318</v>
      </c>
    </row>
    <row r="4393" spans="1:1" x14ac:dyDescent="0.3">
      <c r="A4393" t="s">
        <v>1347</v>
      </c>
    </row>
    <row r="4394" spans="1:1" x14ac:dyDescent="0.3">
      <c r="A4394" t="s">
        <v>1243</v>
      </c>
    </row>
    <row r="4395" spans="1:1" x14ac:dyDescent="0.3">
      <c r="A4395" t="s">
        <v>1244</v>
      </c>
    </row>
    <row r="4397" spans="1:1" x14ac:dyDescent="0.3">
      <c r="A4397" t="s">
        <v>848</v>
      </c>
    </row>
    <row r="4398" spans="1:1" x14ac:dyDescent="0.3">
      <c r="A4398" t="s">
        <v>1306</v>
      </c>
    </row>
    <row r="4399" spans="1:1" x14ac:dyDescent="0.3">
      <c r="A4399" t="s">
        <v>1314</v>
      </c>
    </row>
    <row r="4400" spans="1:1" x14ac:dyDescent="0.3">
      <c r="A4400" t="s">
        <v>1245</v>
      </c>
    </row>
    <row r="4401" spans="1:1" x14ac:dyDescent="0.3">
      <c r="A4401" t="s">
        <v>1246</v>
      </c>
    </row>
    <row r="4402" spans="1:1" x14ac:dyDescent="0.3">
      <c r="A4402" t="s">
        <v>1247</v>
      </c>
    </row>
    <row r="4404" spans="1:1" x14ac:dyDescent="0.3">
      <c r="A4404" t="s">
        <v>771</v>
      </c>
    </row>
    <row r="4405" spans="1:1" x14ac:dyDescent="0.3">
      <c r="A4405" t="s">
        <v>1248</v>
      </c>
    </row>
    <row r="4406" spans="1:1" x14ac:dyDescent="0.3">
      <c r="A4406" t="s">
        <v>1248</v>
      </c>
    </row>
    <row r="4407" spans="1:1" x14ac:dyDescent="0.3">
      <c r="A4407" t="s">
        <v>1248</v>
      </c>
    </row>
    <row r="4408" spans="1:1" x14ac:dyDescent="0.3">
      <c r="A4408" t="s">
        <v>1248</v>
      </c>
    </row>
    <row r="4409" spans="1:1" x14ac:dyDescent="0.3">
      <c r="A4409" t="s">
        <v>1248</v>
      </c>
    </row>
    <row r="4411" spans="1:1" x14ac:dyDescent="0.3">
      <c r="A4411" t="s">
        <v>559</v>
      </c>
    </row>
    <row r="4412" spans="1:1" x14ac:dyDescent="0.3">
      <c r="A4412" t="s">
        <v>757</v>
      </c>
    </row>
    <row r="4413" spans="1:1" x14ac:dyDescent="0.3">
      <c r="A4413" t="s">
        <v>808</v>
      </c>
    </row>
    <row r="4414" spans="1:1" x14ac:dyDescent="0.3">
      <c r="A4414" t="s">
        <v>809</v>
      </c>
    </row>
    <row r="4415" spans="1:1" x14ac:dyDescent="0.3">
      <c r="A4415" t="s">
        <v>760</v>
      </c>
    </row>
    <row r="4416" spans="1:1" x14ac:dyDescent="0.3">
      <c r="A4416">
        <f>-3.18 -0.003</f>
        <v>-3.1830000000000003</v>
      </c>
    </row>
    <row r="4417" spans="1:1" x14ac:dyDescent="0.3">
      <c r="A4417">
        <f>-3.18 -3.183 -3.186 -3.189 -3.192 -3.195 -3.198 -3.201 -3.204 -3.207 -3.21</f>
        <v>-35.145000000000003</v>
      </c>
    </row>
    <row r="4418" spans="1:1" x14ac:dyDescent="0.3">
      <c r="A4418" t="s">
        <v>846</v>
      </c>
    </row>
    <row r="4419" spans="1:1" x14ac:dyDescent="0.3">
      <c r="A4419">
        <f>-0.542  -0.547  -0.55  -0.552  -0.553  -0.554  -0.554  -0.555  -0.555  -0.555  -0.556</f>
        <v>-6.0729999999999995</v>
      </c>
    </row>
    <row r="4420" spans="1:1" x14ac:dyDescent="0.3">
      <c r="A4420">
        <f>-1.542  -1.542  -1.542  -1.542  -1.542  -1.542  -1.543  -1.544  -1.544  -1.545  -1.546</f>
        <v>-16.974</v>
      </c>
    </row>
    <row r="4421" spans="1:1" x14ac:dyDescent="0.3">
      <c r="A4421">
        <f>-2.537  -2.536  -2.537  -2.537  -2.537  -2.537  -2.537  -2.536  -2.536  -2.536  -2.536</f>
        <v>-27.902000000000005</v>
      </c>
    </row>
    <row r="4422" spans="1:1" x14ac:dyDescent="0.3">
      <c r="A4422">
        <f>-3.128  -3.127  -3.128  -3.127  -3.125  -3.125  -3.126  -3.128  -3.131  -3.133  -3.135</f>
        <v>-34.412999999999997</v>
      </c>
    </row>
    <row r="4423" spans="1:1" x14ac:dyDescent="0.3">
      <c r="A4423">
        <f>-3.18  -3.183  -3.186  -3.189  -3.192  -3.195  -3.198  -3.201  -3.204  -3.207  -3.21</f>
        <v>-35.145000000000003</v>
      </c>
    </row>
    <row r="4425" spans="1:1" x14ac:dyDescent="0.3">
      <c r="A4425" t="s">
        <v>847</v>
      </c>
    </row>
    <row r="4426" spans="1:1" x14ac:dyDescent="0.3">
      <c r="A4426" t="s">
        <v>1301</v>
      </c>
    </row>
    <row r="4427" spans="1:1" x14ac:dyDescent="0.3">
      <c r="A4427" t="s">
        <v>1343</v>
      </c>
    </row>
    <row r="4428" spans="1:1" x14ac:dyDescent="0.3">
      <c r="A4428" t="s">
        <v>1348</v>
      </c>
    </row>
    <row r="4429" spans="1:1" x14ac:dyDescent="0.3">
      <c r="A4429" t="s">
        <v>1349</v>
      </c>
    </row>
    <row r="4430" spans="1:1" x14ac:dyDescent="0.3">
      <c r="A4430" t="s">
        <v>1350</v>
      </c>
    </row>
    <row r="4432" spans="1:1" x14ac:dyDescent="0.3">
      <c r="A4432" t="s">
        <v>848</v>
      </c>
    </row>
    <row r="4433" spans="1:1" x14ac:dyDescent="0.3">
      <c r="A4433" t="s">
        <v>1306</v>
      </c>
    </row>
    <row r="4434" spans="1:1" x14ac:dyDescent="0.3">
      <c r="A4434" t="s">
        <v>1307</v>
      </c>
    </row>
    <row r="4435" spans="1:1" x14ac:dyDescent="0.3">
      <c r="A4435" t="s">
        <v>1245</v>
      </c>
    </row>
    <row r="4436" spans="1:1" x14ac:dyDescent="0.3">
      <c r="A4436" t="s">
        <v>1253</v>
      </c>
    </row>
    <row r="4437" spans="1:1" x14ac:dyDescent="0.3">
      <c r="A4437" t="s">
        <v>1254</v>
      </c>
    </row>
    <row r="4439" spans="1:1" x14ac:dyDescent="0.3">
      <c r="A4439" t="s">
        <v>771</v>
      </c>
    </row>
    <row r="4440" spans="1:1" x14ac:dyDescent="0.3">
      <c r="A4440" t="s">
        <v>1255</v>
      </c>
    </row>
    <row r="4441" spans="1:1" x14ac:dyDescent="0.3">
      <c r="A4441" t="s">
        <v>1255</v>
      </c>
    </row>
    <row r="4442" spans="1:1" x14ac:dyDescent="0.3">
      <c r="A4442" t="s">
        <v>1255</v>
      </c>
    </row>
    <row r="4443" spans="1:1" x14ac:dyDescent="0.3">
      <c r="A4443" t="s">
        <v>1255</v>
      </c>
    </row>
    <row r="4444" spans="1:1" x14ac:dyDescent="0.3">
      <c r="A4444" t="s">
        <v>1255</v>
      </c>
    </row>
    <row r="4446" spans="1:1" x14ac:dyDescent="0.3">
      <c r="A4446" t="s">
        <v>560</v>
      </c>
    </row>
    <row r="4447" spans="1:1" x14ac:dyDescent="0.3">
      <c r="A4447" t="s">
        <v>757</v>
      </c>
    </row>
    <row r="4448" spans="1:1" x14ac:dyDescent="0.3">
      <c r="A4448" t="s">
        <v>808</v>
      </c>
    </row>
    <row r="4449" spans="1:1" x14ac:dyDescent="0.3">
      <c r="A4449" t="s">
        <v>809</v>
      </c>
    </row>
    <row r="4450" spans="1:1" x14ac:dyDescent="0.3">
      <c r="A4450" t="s">
        <v>760</v>
      </c>
    </row>
    <row r="4451" spans="1:1" x14ac:dyDescent="0.3">
      <c r="A4451" t="s">
        <v>785</v>
      </c>
    </row>
    <row r="4452" spans="1:1" x14ac:dyDescent="0.3">
      <c r="A4452">
        <f>-3.18 -3.18 -3.18 -3.18 -3.18 -3.18 -3.18 -3.18 -3.18 -3.18 -3.18</f>
        <v>-34.980000000000004</v>
      </c>
    </row>
    <row r="4453" spans="1:1" x14ac:dyDescent="0.3">
      <c r="A4453" t="s">
        <v>846</v>
      </c>
    </row>
    <row r="4454" spans="1:1" x14ac:dyDescent="0.3">
      <c r="A4454">
        <f>-0.542  -0.547  -0.55  -0.552  -0.553  -0.554  -0.554  -0.555  -0.555  -0.555  -0.556</f>
        <v>-6.0729999999999995</v>
      </c>
    </row>
    <row r="4455" spans="1:1" x14ac:dyDescent="0.3">
      <c r="A4455">
        <f>-1.542  -1.542  -1.542  -1.542  -1.542  -1.542  -1.543  -1.544  -1.544  -1.545  -1.546</f>
        <v>-16.974</v>
      </c>
    </row>
    <row r="4456" spans="1:1" x14ac:dyDescent="0.3">
      <c r="A4456">
        <f>-2.537  -2.536  -2.537  -2.537  -2.537  -2.537  -2.537  -2.537  -2.537  -2.536  -2.536</f>
        <v>-27.904</v>
      </c>
    </row>
    <row r="4457" spans="1:1" x14ac:dyDescent="0.3">
      <c r="A4457">
        <f>-3.128  -3.128  -3.128  -3.127  -3.126  -3.126  -3.125  -3.125  -3.125  -3.125  -3.125</f>
        <v>-34.387999999999998</v>
      </c>
    </row>
    <row r="4458" spans="1:1" x14ac:dyDescent="0.3">
      <c r="A4458">
        <f>-3.18  -3.18  -3.18  -3.18  -3.18  -3.18  -3.18  -3.18  -3.18  -3.18  -3.18</f>
        <v>-34.980000000000004</v>
      </c>
    </row>
    <row r="4460" spans="1:1" x14ac:dyDescent="0.3">
      <c r="A4460" t="s">
        <v>847</v>
      </c>
    </row>
    <row r="4461" spans="1:1" x14ac:dyDescent="0.3">
      <c r="A4461" t="s">
        <v>1301</v>
      </c>
    </row>
    <row r="4462" spans="1:1" x14ac:dyDescent="0.3">
      <c r="A4462" t="s">
        <v>1308</v>
      </c>
    </row>
    <row r="4463" spans="1:1" x14ac:dyDescent="0.3">
      <c r="A4463" t="s">
        <v>1351</v>
      </c>
    </row>
    <row r="4464" spans="1:1" x14ac:dyDescent="0.3">
      <c r="A4464" t="s">
        <v>1352</v>
      </c>
    </row>
    <row r="4465" spans="1:1" x14ac:dyDescent="0.3">
      <c r="A4465" t="s">
        <v>1353</v>
      </c>
    </row>
    <row r="4467" spans="1:1" x14ac:dyDescent="0.3">
      <c r="A4467" t="s">
        <v>848</v>
      </c>
    </row>
    <row r="4468" spans="1:1" x14ac:dyDescent="0.3">
      <c r="A4468" t="s">
        <v>1306</v>
      </c>
    </row>
    <row r="4469" spans="1:1" x14ac:dyDescent="0.3">
      <c r="A4469" t="s">
        <v>1314</v>
      </c>
    </row>
    <row r="4470" spans="1:1" x14ac:dyDescent="0.3">
      <c r="A4470" t="s">
        <v>1245</v>
      </c>
    </row>
    <row r="4471" spans="1:1" x14ac:dyDescent="0.3">
      <c r="A4471" t="s">
        <v>1260</v>
      </c>
    </row>
    <row r="4472" spans="1:1" x14ac:dyDescent="0.3">
      <c r="A4472" t="s">
        <v>1261</v>
      </c>
    </row>
    <row r="4474" spans="1:1" x14ac:dyDescent="0.3">
      <c r="A4474" t="s">
        <v>771</v>
      </c>
    </row>
    <row r="4475" spans="1:1" x14ac:dyDescent="0.3">
      <c r="A4475" t="s">
        <v>1162</v>
      </c>
    </row>
    <row r="4476" spans="1:1" x14ac:dyDescent="0.3">
      <c r="A4476" t="s">
        <v>1162</v>
      </c>
    </row>
    <row r="4477" spans="1:1" x14ac:dyDescent="0.3">
      <c r="A4477" t="s">
        <v>1162</v>
      </c>
    </row>
    <row r="4478" spans="1:1" x14ac:dyDescent="0.3">
      <c r="A4478" t="s">
        <v>1162</v>
      </c>
    </row>
    <row r="4479" spans="1:1" x14ac:dyDescent="0.3">
      <c r="A4479" t="s">
        <v>1162</v>
      </c>
    </row>
    <row r="4481" spans="1:1" x14ac:dyDescent="0.3">
      <c r="A4481" t="s">
        <v>561</v>
      </c>
    </row>
    <row r="4482" spans="1:1" x14ac:dyDescent="0.3">
      <c r="A4482" t="s">
        <v>757</v>
      </c>
    </row>
    <row r="4483" spans="1:1" x14ac:dyDescent="0.3">
      <c r="A4483" t="s">
        <v>808</v>
      </c>
    </row>
    <row r="4484" spans="1:1" x14ac:dyDescent="0.3">
      <c r="A4484" t="s">
        <v>809</v>
      </c>
    </row>
    <row r="4485" spans="1:1" x14ac:dyDescent="0.3">
      <c r="A4485" t="s">
        <v>760</v>
      </c>
    </row>
    <row r="4486" spans="1:1" x14ac:dyDescent="0.3">
      <c r="A4486" t="s">
        <v>786</v>
      </c>
    </row>
    <row r="4487" spans="1:1" x14ac:dyDescent="0.3">
      <c r="A4487">
        <f>-3.18 -3.177 -3.174 -3.171 -3.168 -3.165 -3.162 -3.159 -3.156 -3.153 -3.15</f>
        <v>-34.814999999999998</v>
      </c>
    </row>
    <row r="4488" spans="1:1" x14ac:dyDescent="0.3">
      <c r="A4488" t="s">
        <v>846</v>
      </c>
    </row>
    <row r="4489" spans="1:1" x14ac:dyDescent="0.3">
      <c r="A4489">
        <f>-0.542  -0.547  -0.55  -0.552  -0.553  -0.554  -0.554  -0.555  -0.555  -0.555  -0.556</f>
        <v>-6.0729999999999995</v>
      </c>
    </row>
    <row r="4490" spans="1:1" x14ac:dyDescent="0.3">
      <c r="A4490">
        <f>-1.542  -1.541  -1.542  -1.542  -1.542  -1.542  -1.543  -1.544  -1.544  -1.545  -1.546</f>
        <v>-16.972999999999999</v>
      </c>
    </row>
    <row r="4491" spans="1:1" x14ac:dyDescent="0.3">
      <c r="A4491">
        <f>-2.537  -2.536  -2.537  -2.537  -2.537  -2.537  -2.537  -2.537  -2.536  -2.536  -2.536</f>
        <v>-27.903000000000002</v>
      </c>
    </row>
    <row r="4492" spans="1:1" x14ac:dyDescent="0.3">
      <c r="A4492">
        <f>-3.128  -3.128  -3.127  -3.127  -3.127  -3.126  -3.125  -3.122  -3.119  -3.116  -3.112</f>
        <v>-34.356999999999999</v>
      </c>
    </row>
    <row r="4493" spans="1:1" x14ac:dyDescent="0.3">
      <c r="A4493">
        <f>-3.18  -3.177  -3.174  -3.171  -3.168  -3.165  -3.162  -3.159  -3.156  -3.153  -3.15</f>
        <v>-34.814999999999998</v>
      </c>
    </row>
    <row r="4495" spans="1:1" x14ac:dyDescent="0.3">
      <c r="A4495" t="s">
        <v>847</v>
      </c>
    </row>
    <row r="4496" spans="1:1" x14ac:dyDescent="0.3">
      <c r="A4496" t="s">
        <v>1301</v>
      </c>
    </row>
    <row r="4497" spans="1:1" x14ac:dyDescent="0.3">
      <c r="A4497" t="s">
        <v>1341</v>
      </c>
    </row>
    <row r="4498" spans="1:1" x14ac:dyDescent="0.3">
      <c r="A4498" t="s">
        <v>1354</v>
      </c>
    </row>
    <row r="4499" spans="1:1" x14ac:dyDescent="0.3">
      <c r="A4499" t="s">
        <v>1355</v>
      </c>
    </row>
    <row r="4500" spans="1:1" x14ac:dyDescent="0.3">
      <c r="A4500" t="s">
        <v>1356</v>
      </c>
    </row>
    <row r="4502" spans="1:1" x14ac:dyDescent="0.3">
      <c r="A4502" t="s">
        <v>848</v>
      </c>
    </row>
    <row r="4503" spans="1:1" x14ac:dyDescent="0.3">
      <c r="A4503" t="s">
        <v>1306</v>
      </c>
    </row>
    <row r="4504" spans="1:1" x14ac:dyDescent="0.3">
      <c r="A4504" t="s">
        <v>1314</v>
      </c>
    </row>
    <row r="4505" spans="1:1" x14ac:dyDescent="0.3">
      <c r="A4505" t="s">
        <v>1245</v>
      </c>
    </row>
    <row r="4506" spans="1:1" x14ac:dyDescent="0.3">
      <c r="A4506" t="s">
        <v>1265</v>
      </c>
    </row>
    <row r="4507" spans="1:1" x14ac:dyDescent="0.3">
      <c r="A4507" t="s">
        <v>1247</v>
      </c>
    </row>
    <row r="4509" spans="1:1" x14ac:dyDescent="0.3">
      <c r="A4509" t="s">
        <v>771</v>
      </c>
    </row>
    <row r="4510" spans="1:1" x14ac:dyDescent="0.3">
      <c r="A4510" t="s">
        <v>1266</v>
      </c>
    </row>
    <row r="4511" spans="1:1" x14ac:dyDescent="0.3">
      <c r="A4511" t="s">
        <v>1266</v>
      </c>
    </row>
    <row r="4512" spans="1:1" x14ac:dyDescent="0.3">
      <c r="A4512" t="s">
        <v>1266</v>
      </c>
    </row>
    <row r="4513" spans="1:1" x14ac:dyDescent="0.3">
      <c r="A4513" t="s">
        <v>1266</v>
      </c>
    </row>
    <row r="4514" spans="1:1" x14ac:dyDescent="0.3">
      <c r="A4514" t="s">
        <v>1266</v>
      </c>
    </row>
    <row r="4516" spans="1:1" x14ac:dyDescent="0.3">
      <c r="A4516" t="s">
        <v>562</v>
      </c>
    </row>
    <row r="4517" spans="1:1" x14ac:dyDescent="0.3">
      <c r="A4517" t="s">
        <v>757</v>
      </c>
    </row>
    <row r="4518" spans="1:1" x14ac:dyDescent="0.3">
      <c r="A4518" t="s">
        <v>808</v>
      </c>
    </row>
    <row r="4519" spans="1:1" x14ac:dyDescent="0.3">
      <c r="A4519" t="s">
        <v>809</v>
      </c>
    </row>
    <row r="4520" spans="1:1" x14ac:dyDescent="0.3">
      <c r="A4520" t="s">
        <v>760</v>
      </c>
    </row>
    <row r="4521" spans="1:1" x14ac:dyDescent="0.3">
      <c r="A4521">
        <f>-3.17 -0.003</f>
        <v>-3.173</v>
      </c>
    </row>
    <row r="4522" spans="1:1" x14ac:dyDescent="0.3">
      <c r="A4522">
        <f>-3.17 -3.173 -3.176 -3.179 -3.182 -3.185 -3.188 -3.191 -3.194 -3.197 -3.2</f>
        <v>-35.034999999999997</v>
      </c>
    </row>
    <row r="4523" spans="1:1" x14ac:dyDescent="0.3">
      <c r="A4523" t="s">
        <v>846</v>
      </c>
    </row>
    <row r="4524" spans="1:1" x14ac:dyDescent="0.3">
      <c r="A4524">
        <f>-0.542  -0.547  -0.55  -0.552  -0.553  -0.554  -0.554  -0.555  -0.555  -0.555  -0.556</f>
        <v>-6.0729999999999995</v>
      </c>
    </row>
    <row r="4525" spans="1:1" x14ac:dyDescent="0.3">
      <c r="A4525">
        <f>-1.542  -1.542  -1.542  -1.542  -1.542  -1.542  -1.543  -1.544  -1.544  -1.545  -1.546</f>
        <v>-16.974</v>
      </c>
    </row>
    <row r="4526" spans="1:1" x14ac:dyDescent="0.3">
      <c r="A4526">
        <f>-2.536  -2.536  -2.537  -2.537  -2.537  -2.537  -2.536  -2.536  -2.536  -2.536  -2.536</f>
        <v>-27.900000000000006</v>
      </c>
    </row>
    <row r="4527" spans="1:1" x14ac:dyDescent="0.3">
      <c r="A4527">
        <f>-3.119  -3.119  -3.12  -3.119  -3.117  -3.117  -3.117  -3.12  -3.122  -3.125  -3.127</f>
        <v>-34.322000000000003</v>
      </c>
    </row>
    <row r="4528" spans="1:1" x14ac:dyDescent="0.3">
      <c r="A4528">
        <f>-3.17  -3.173  -3.176  -3.179  -3.182  -3.185  -3.188  -3.191  -3.194  -3.197  -3.2</f>
        <v>-35.034999999999997</v>
      </c>
    </row>
    <row r="4530" spans="1:1" x14ac:dyDescent="0.3">
      <c r="A4530" t="s">
        <v>847</v>
      </c>
    </row>
    <row r="4531" spans="1:1" x14ac:dyDescent="0.3">
      <c r="A4531" t="s">
        <v>1301</v>
      </c>
    </row>
    <row r="4532" spans="1:1" x14ac:dyDescent="0.3">
      <c r="A4532" t="s">
        <v>1343</v>
      </c>
    </row>
    <row r="4533" spans="1:1" x14ac:dyDescent="0.3">
      <c r="A4533" t="s">
        <v>1268</v>
      </c>
    </row>
    <row r="4534" spans="1:1" x14ac:dyDescent="0.3">
      <c r="A4534" t="s">
        <v>1269</v>
      </c>
    </row>
    <row r="4535" spans="1:1" x14ac:dyDescent="0.3">
      <c r="A4535" t="s">
        <v>1357</v>
      </c>
    </row>
    <row r="4537" spans="1:1" x14ac:dyDescent="0.3">
      <c r="A4537" t="s">
        <v>848</v>
      </c>
    </row>
    <row r="4538" spans="1:1" x14ac:dyDescent="0.3">
      <c r="A4538" t="s">
        <v>1306</v>
      </c>
    </row>
    <row r="4539" spans="1:1" x14ac:dyDescent="0.3">
      <c r="A4539" t="s">
        <v>1307</v>
      </c>
    </row>
    <row r="4540" spans="1:1" x14ac:dyDescent="0.3">
      <c r="A4540" t="s">
        <v>1245</v>
      </c>
    </row>
    <row r="4541" spans="1:1" x14ac:dyDescent="0.3">
      <c r="A4541" t="s">
        <v>1271</v>
      </c>
    </row>
    <row r="4542" spans="1:1" x14ac:dyDescent="0.3">
      <c r="A4542" t="s">
        <v>1272</v>
      </c>
    </row>
    <row r="4544" spans="1:1" x14ac:dyDescent="0.3">
      <c r="A4544" t="s">
        <v>771</v>
      </c>
    </row>
    <row r="4545" spans="1:1" x14ac:dyDescent="0.3">
      <c r="A4545" t="s">
        <v>1255</v>
      </c>
    </row>
    <row r="4546" spans="1:1" x14ac:dyDescent="0.3">
      <c r="A4546" t="s">
        <v>1255</v>
      </c>
    </row>
    <row r="4547" spans="1:1" x14ac:dyDescent="0.3">
      <c r="A4547" t="s">
        <v>1255</v>
      </c>
    </row>
    <row r="4548" spans="1:1" x14ac:dyDescent="0.3">
      <c r="A4548" t="s">
        <v>1255</v>
      </c>
    </row>
    <row r="4549" spans="1:1" x14ac:dyDescent="0.3">
      <c r="A4549" t="s">
        <v>1255</v>
      </c>
    </row>
    <row r="4551" spans="1:1" x14ac:dyDescent="0.3">
      <c r="A4551" t="s">
        <v>563</v>
      </c>
    </row>
    <row r="4552" spans="1:1" x14ac:dyDescent="0.3">
      <c r="A4552" t="s">
        <v>757</v>
      </c>
    </row>
    <row r="4553" spans="1:1" x14ac:dyDescent="0.3">
      <c r="A4553" t="s">
        <v>808</v>
      </c>
    </row>
    <row r="4554" spans="1:1" x14ac:dyDescent="0.3">
      <c r="A4554" t="s">
        <v>809</v>
      </c>
    </row>
    <row r="4555" spans="1:1" x14ac:dyDescent="0.3">
      <c r="A4555" t="s">
        <v>760</v>
      </c>
    </row>
    <row r="4556" spans="1:1" x14ac:dyDescent="0.3">
      <c r="A4556" t="s">
        <v>787</v>
      </c>
    </row>
    <row r="4557" spans="1:1" x14ac:dyDescent="0.3">
      <c r="A4557">
        <f>-3.17 -3.17 -3.17 -3.17 -3.17 -3.17 -3.17 -3.17 -3.17 -3.17 -3.17</f>
        <v>-34.870000000000005</v>
      </c>
    </row>
    <row r="4558" spans="1:1" x14ac:dyDescent="0.3">
      <c r="A4558" t="s">
        <v>846</v>
      </c>
    </row>
    <row r="4559" spans="1:1" x14ac:dyDescent="0.3">
      <c r="A4559">
        <f>-0.542  -0.547  -0.55  -0.552  -0.553  -0.554  -0.554  -0.555  -0.555  -0.555  -0.556</f>
        <v>-6.0729999999999995</v>
      </c>
    </row>
    <row r="4560" spans="1:1" x14ac:dyDescent="0.3">
      <c r="A4560">
        <f>-1.542  -1.542  -1.542  -1.542  -1.542  -1.542  -1.543  -1.544  -1.544  -1.545  -1.546</f>
        <v>-16.974</v>
      </c>
    </row>
    <row r="4561" spans="1:1" x14ac:dyDescent="0.3">
      <c r="A4561">
        <f>-2.536  -2.536  -2.537  -2.537  -2.537  -2.536  -2.536  -2.536  -2.536  -2.536  -2.536</f>
        <v>-27.899000000000004</v>
      </c>
    </row>
    <row r="4562" spans="1:1" x14ac:dyDescent="0.3">
      <c r="A4562">
        <f>-3.119  -3.119  -3.119  -3.119  -3.118  -3.117  -3.117  -3.117  -3.116  -3.116  -3.116</f>
        <v>-34.293000000000006</v>
      </c>
    </row>
    <row r="4563" spans="1:1" x14ac:dyDescent="0.3">
      <c r="A4563">
        <f>-3.17  -3.17  -3.17  -3.17  -3.17  -3.17  -3.17  -3.17  -3.17  -3.17  -3.17</f>
        <v>-34.870000000000005</v>
      </c>
    </row>
    <row r="4565" spans="1:1" x14ac:dyDescent="0.3">
      <c r="A4565" t="s">
        <v>847</v>
      </c>
    </row>
    <row r="4566" spans="1:1" x14ac:dyDescent="0.3">
      <c r="A4566" t="s">
        <v>1301</v>
      </c>
    </row>
    <row r="4567" spans="1:1" x14ac:dyDescent="0.3">
      <c r="A4567" t="s">
        <v>1308</v>
      </c>
    </row>
    <row r="4568" spans="1:1" x14ac:dyDescent="0.3">
      <c r="A4568" t="s">
        <v>1358</v>
      </c>
    </row>
    <row r="4569" spans="1:1" x14ac:dyDescent="0.3">
      <c r="A4569" t="s">
        <v>1359</v>
      </c>
    </row>
    <row r="4570" spans="1:1" x14ac:dyDescent="0.3">
      <c r="A4570" t="s">
        <v>1275</v>
      </c>
    </row>
    <row r="4572" spans="1:1" x14ac:dyDescent="0.3">
      <c r="A4572" t="s">
        <v>848</v>
      </c>
    </row>
    <row r="4573" spans="1:1" x14ac:dyDescent="0.3">
      <c r="A4573" t="s">
        <v>1306</v>
      </c>
    </row>
    <row r="4574" spans="1:1" x14ac:dyDescent="0.3">
      <c r="A4574" t="s">
        <v>1307</v>
      </c>
    </row>
    <row r="4575" spans="1:1" x14ac:dyDescent="0.3">
      <c r="A4575" t="s">
        <v>1245</v>
      </c>
    </row>
    <row r="4576" spans="1:1" x14ac:dyDescent="0.3">
      <c r="A4576" t="s">
        <v>1276</v>
      </c>
    </row>
    <row r="4577" spans="1:1" x14ac:dyDescent="0.3">
      <c r="A4577" t="s">
        <v>1261</v>
      </c>
    </row>
    <row r="4579" spans="1:1" x14ac:dyDescent="0.3">
      <c r="A4579" t="s">
        <v>771</v>
      </c>
    </row>
    <row r="4580" spans="1:1" x14ac:dyDescent="0.3">
      <c r="A4580" t="s">
        <v>1162</v>
      </c>
    </row>
    <row r="4581" spans="1:1" x14ac:dyDescent="0.3">
      <c r="A4581" t="s">
        <v>1162</v>
      </c>
    </row>
    <row r="4582" spans="1:1" x14ac:dyDescent="0.3">
      <c r="A4582" t="s">
        <v>1162</v>
      </c>
    </row>
    <row r="4583" spans="1:1" x14ac:dyDescent="0.3">
      <c r="A4583" t="s">
        <v>1162</v>
      </c>
    </row>
    <row r="4584" spans="1:1" x14ac:dyDescent="0.3">
      <c r="A4584" t="s">
        <v>1162</v>
      </c>
    </row>
    <row r="4586" spans="1:1" x14ac:dyDescent="0.3">
      <c r="A4586" t="s">
        <v>564</v>
      </c>
    </row>
    <row r="4587" spans="1:1" x14ac:dyDescent="0.3">
      <c r="A4587" t="s">
        <v>757</v>
      </c>
    </row>
    <row r="4588" spans="1:1" x14ac:dyDescent="0.3">
      <c r="A4588" t="s">
        <v>808</v>
      </c>
    </row>
    <row r="4589" spans="1:1" x14ac:dyDescent="0.3">
      <c r="A4589" t="s">
        <v>809</v>
      </c>
    </row>
    <row r="4590" spans="1:1" x14ac:dyDescent="0.3">
      <c r="A4590" t="s">
        <v>760</v>
      </c>
    </row>
    <row r="4591" spans="1:1" x14ac:dyDescent="0.3">
      <c r="A4591" t="s">
        <v>788</v>
      </c>
    </row>
    <row r="4592" spans="1:1" x14ac:dyDescent="0.3">
      <c r="A4592">
        <f>-3.17 -3.167 -3.164 -3.161 -3.158 -3.155 -3.152 -3.149 -3.146 -3.143 -3.14</f>
        <v>-34.704999999999998</v>
      </c>
    </row>
    <row r="4593" spans="1:1" x14ac:dyDescent="0.3">
      <c r="A4593" t="s">
        <v>846</v>
      </c>
    </row>
    <row r="4594" spans="1:1" x14ac:dyDescent="0.3">
      <c r="A4594">
        <f>-0.542  -0.547  -0.55  -0.552  -0.553  -0.554  -0.554  -0.555  -0.555  -0.555  -0.556</f>
        <v>-6.0729999999999995</v>
      </c>
    </row>
    <row r="4595" spans="1:1" x14ac:dyDescent="0.3">
      <c r="A4595">
        <f>-1.542  -1.541  -1.542  -1.542  -1.542  -1.542  -1.543  -1.544  -1.544  -1.545  -1.546</f>
        <v>-16.972999999999999</v>
      </c>
    </row>
    <row r="4596" spans="1:1" x14ac:dyDescent="0.3">
      <c r="A4596">
        <f>-2.536  -2.536  -2.536  -2.537  -2.537  -2.536  -2.537  -2.536  -2.536  -2.536  -2.535</f>
        <v>-27.898000000000003</v>
      </c>
    </row>
    <row r="4597" spans="1:1" x14ac:dyDescent="0.3">
      <c r="A4597">
        <f>-3.119  -3.12  -3.119  -3.119  -3.119  -3.118  -3.116  -3.113  -3.11  -3.107  -3.103</f>
        <v>-34.262999999999998</v>
      </c>
    </row>
    <row r="4598" spans="1:1" x14ac:dyDescent="0.3">
      <c r="A4598">
        <f>-3.17  -3.167  -3.164  -3.161  -3.158  -3.155  -3.152  -3.149  -3.146  -3.143  -3.14</f>
        <v>-34.704999999999998</v>
      </c>
    </row>
    <row r="4600" spans="1:1" x14ac:dyDescent="0.3">
      <c r="A4600" t="s">
        <v>847</v>
      </c>
    </row>
    <row r="4601" spans="1:1" x14ac:dyDescent="0.3">
      <c r="A4601" t="s">
        <v>1301</v>
      </c>
    </row>
    <row r="4602" spans="1:1" x14ac:dyDescent="0.3">
      <c r="A4602" t="s">
        <v>1327</v>
      </c>
    </row>
    <row r="4603" spans="1:1" x14ac:dyDescent="0.3">
      <c r="A4603" t="s">
        <v>1360</v>
      </c>
    </row>
    <row r="4604" spans="1:1" x14ac:dyDescent="0.3">
      <c r="A4604" t="s">
        <v>1278</v>
      </c>
    </row>
    <row r="4605" spans="1:1" x14ac:dyDescent="0.3">
      <c r="A4605" t="s">
        <v>1361</v>
      </c>
    </row>
    <row r="4607" spans="1:1" x14ac:dyDescent="0.3">
      <c r="A4607" t="s">
        <v>848</v>
      </c>
    </row>
    <row r="4608" spans="1:1" x14ac:dyDescent="0.3">
      <c r="A4608" t="s">
        <v>1306</v>
      </c>
    </row>
    <row r="4609" spans="1:1" x14ac:dyDescent="0.3">
      <c r="A4609" t="s">
        <v>1307</v>
      </c>
    </row>
    <row r="4610" spans="1:1" x14ac:dyDescent="0.3">
      <c r="A4610" t="s">
        <v>1245</v>
      </c>
    </row>
    <row r="4611" spans="1:1" x14ac:dyDescent="0.3">
      <c r="A4611" t="s">
        <v>1280</v>
      </c>
    </row>
    <row r="4612" spans="1:1" x14ac:dyDescent="0.3">
      <c r="A4612" t="s">
        <v>1281</v>
      </c>
    </row>
    <row r="4614" spans="1:1" x14ac:dyDescent="0.3">
      <c r="A4614" t="s">
        <v>771</v>
      </c>
    </row>
    <row r="4615" spans="1:1" x14ac:dyDescent="0.3">
      <c r="A4615" t="s">
        <v>1282</v>
      </c>
    </row>
    <row r="4616" spans="1:1" x14ac:dyDescent="0.3">
      <c r="A4616" t="s">
        <v>1282</v>
      </c>
    </row>
    <row r="4617" spans="1:1" x14ac:dyDescent="0.3">
      <c r="A4617" t="s">
        <v>1282</v>
      </c>
    </row>
    <row r="4618" spans="1:1" x14ac:dyDescent="0.3">
      <c r="A4618" t="s">
        <v>1282</v>
      </c>
    </row>
    <row r="4619" spans="1:1" x14ac:dyDescent="0.3">
      <c r="A4619" t="s">
        <v>1282</v>
      </c>
    </row>
    <row r="4621" spans="1:1" x14ac:dyDescent="0.3">
      <c r="A4621" t="s">
        <v>565</v>
      </c>
    </row>
    <row r="4622" spans="1:1" x14ac:dyDescent="0.3">
      <c r="A4622" t="s">
        <v>757</v>
      </c>
    </row>
    <row r="4623" spans="1:1" x14ac:dyDescent="0.3">
      <c r="A4623" t="s">
        <v>808</v>
      </c>
    </row>
    <row r="4624" spans="1:1" x14ac:dyDescent="0.3">
      <c r="A4624" t="s">
        <v>809</v>
      </c>
    </row>
    <row r="4625" spans="1:1" x14ac:dyDescent="0.3">
      <c r="A4625" t="s">
        <v>760</v>
      </c>
    </row>
    <row r="4626" spans="1:1" x14ac:dyDescent="0.3">
      <c r="A4626">
        <f>-3.16 -0.003</f>
        <v>-3.1630000000000003</v>
      </c>
    </row>
    <row r="4627" spans="1:1" x14ac:dyDescent="0.3">
      <c r="A4627">
        <f>-3.16 -3.163 -3.166 -3.169 -3.172 -3.175 -3.178 -3.181 -3.184 -3.187 -3.19</f>
        <v>-34.925000000000004</v>
      </c>
    </row>
    <row r="4628" spans="1:1" x14ac:dyDescent="0.3">
      <c r="A4628" t="s">
        <v>846</v>
      </c>
    </row>
    <row r="4629" spans="1:1" x14ac:dyDescent="0.3">
      <c r="A4629">
        <f>-0.542  -0.547  -0.55  -0.552  -0.553  -0.554  -0.554  -0.555  -0.555  -0.555  -0.556</f>
        <v>-6.0729999999999995</v>
      </c>
    </row>
    <row r="4630" spans="1:1" x14ac:dyDescent="0.3">
      <c r="A4630">
        <f>-1.542  -1.542  -1.542  -1.542  -1.542  -1.542  -1.543  -1.544  -1.544  -1.545  -1.546</f>
        <v>-16.974</v>
      </c>
    </row>
    <row r="4631" spans="1:1" x14ac:dyDescent="0.3">
      <c r="A4631">
        <f>-2.536  -2.536  -2.536  -2.536  -2.536  -2.536  -2.536  -2.536  -2.536  -2.536  -2.535</f>
        <v>-27.895000000000003</v>
      </c>
    </row>
    <row r="4632" spans="1:1" x14ac:dyDescent="0.3">
      <c r="A4632">
        <f>-3.11  -3.11  -3.111  -3.11  -3.108  -3.108  -3.109  -3.111  -3.114  -3.116  -3.119</f>
        <v>-34.225999999999999</v>
      </c>
    </row>
    <row r="4633" spans="1:1" x14ac:dyDescent="0.3">
      <c r="A4633">
        <f>-3.16  -3.163  -3.166  -3.169  -3.172  -3.175  -3.178  -3.181  -3.184  -3.187  -3.19</f>
        <v>-34.925000000000004</v>
      </c>
    </row>
    <row r="4635" spans="1:1" x14ac:dyDescent="0.3">
      <c r="A4635" t="s">
        <v>847</v>
      </c>
    </row>
    <row r="4636" spans="1:1" x14ac:dyDescent="0.3">
      <c r="A4636" t="s">
        <v>1301</v>
      </c>
    </row>
    <row r="4637" spans="1:1" x14ac:dyDescent="0.3">
      <c r="A4637" t="s">
        <v>1343</v>
      </c>
    </row>
    <row r="4638" spans="1:1" x14ac:dyDescent="0.3">
      <c r="A4638" t="s">
        <v>1283</v>
      </c>
    </row>
    <row r="4639" spans="1:1" x14ac:dyDescent="0.3">
      <c r="A4639" t="s">
        <v>1362</v>
      </c>
    </row>
    <row r="4640" spans="1:1" x14ac:dyDescent="0.3">
      <c r="A4640" t="s">
        <v>1285</v>
      </c>
    </row>
    <row r="4642" spans="1:1" x14ac:dyDescent="0.3">
      <c r="A4642" t="s">
        <v>848</v>
      </c>
    </row>
    <row r="4643" spans="1:1" x14ac:dyDescent="0.3">
      <c r="A4643" t="s">
        <v>1306</v>
      </c>
    </row>
    <row r="4644" spans="1:1" x14ac:dyDescent="0.3">
      <c r="A4644" t="s">
        <v>1307</v>
      </c>
    </row>
    <row r="4645" spans="1:1" x14ac:dyDescent="0.3">
      <c r="A4645" t="s">
        <v>1245</v>
      </c>
    </row>
    <row r="4646" spans="1:1" x14ac:dyDescent="0.3">
      <c r="A4646" t="s">
        <v>1286</v>
      </c>
    </row>
    <row r="4647" spans="1:1" x14ac:dyDescent="0.3">
      <c r="A4647" t="s">
        <v>1287</v>
      </c>
    </row>
    <row r="4649" spans="1:1" x14ac:dyDescent="0.3">
      <c r="A4649" t="s">
        <v>771</v>
      </c>
    </row>
    <row r="4650" spans="1:1" x14ac:dyDescent="0.3">
      <c r="A4650" t="s">
        <v>1288</v>
      </c>
    </row>
    <row r="4651" spans="1:1" x14ac:dyDescent="0.3">
      <c r="A4651" t="s">
        <v>1288</v>
      </c>
    </row>
    <row r="4652" spans="1:1" x14ac:dyDescent="0.3">
      <c r="A4652" t="s">
        <v>1288</v>
      </c>
    </row>
    <row r="4653" spans="1:1" x14ac:dyDescent="0.3">
      <c r="A4653" t="s">
        <v>1288</v>
      </c>
    </row>
    <row r="4654" spans="1:1" x14ac:dyDescent="0.3">
      <c r="A4654" t="s">
        <v>1288</v>
      </c>
    </row>
    <row r="4656" spans="1:1" x14ac:dyDescent="0.3">
      <c r="A4656" t="s">
        <v>566</v>
      </c>
    </row>
    <row r="4657" spans="1:1" x14ac:dyDescent="0.3">
      <c r="A4657" t="s">
        <v>757</v>
      </c>
    </row>
    <row r="4658" spans="1:1" x14ac:dyDescent="0.3">
      <c r="A4658" t="s">
        <v>808</v>
      </c>
    </row>
    <row r="4659" spans="1:1" x14ac:dyDescent="0.3">
      <c r="A4659" t="s">
        <v>809</v>
      </c>
    </row>
    <row r="4660" spans="1:1" x14ac:dyDescent="0.3">
      <c r="A4660" t="s">
        <v>760</v>
      </c>
    </row>
    <row r="4661" spans="1:1" x14ac:dyDescent="0.3">
      <c r="A4661" t="s">
        <v>789</v>
      </c>
    </row>
    <row r="4662" spans="1:1" x14ac:dyDescent="0.3">
      <c r="A4662">
        <f>-3.16 -3.16 -3.16 -3.16 -3.16 -3.16 -3.16 -3.16 -3.16 -3.16 -3.16</f>
        <v>-34.760000000000005</v>
      </c>
    </row>
    <row r="4663" spans="1:1" x14ac:dyDescent="0.3">
      <c r="A4663" t="s">
        <v>846</v>
      </c>
    </row>
    <row r="4664" spans="1:1" x14ac:dyDescent="0.3">
      <c r="A4664">
        <f>-0.542  -0.547  -0.55  -0.552  -0.553  -0.554  -0.554  -0.555  -0.555  -0.555  -0.556</f>
        <v>-6.0729999999999995</v>
      </c>
    </row>
    <row r="4665" spans="1:1" x14ac:dyDescent="0.3">
      <c r="A4665">
        <f>-1.542  -1.542  -1.542  -1.542  -1.542  -1.542  -1.543  -1.544  -1.544  -1.545  -1.546</f>
        <v>-16.974</v>
      </c>
    </row>
    <row r="4666" spans="1:1" x14ac:dyDescent="0.3">
      <c r="A4666">
        <f>-2.536  -2.536  -2.536  -2.536  -2.536  -2.536  -2.536  -2.536  -2.536  -2.535  -2.535</f>
        <v>-27.894000000000002</v>
      </c>
    </row>
    <row r="4667" spans="1:1" x14ac:dyDescent="0.3">
      <c r="A4667">
        <f>-3.11  -3.11  -3.11  -3.11  -3.109  -3.109  -3.108  -3.108  -3.108  -3.107  -3.107</f>
        <v>-34.196000000000005</v>
      </c>
    </row>
    <row r="4668" spans="1:1" x14ac:dyDescent="0.3">
      <c r="A4668">
        <f>-3.16  -3.16  -3.16  -3.16  -3.16  -3.16  -3.16  -3.16  -3.16  -3.16  -3.16</f>
        <v>-34.760000000000005</v>
      </c>
    </row>
    <row r="4670" spans="1:1" x14ac:dyDescent="0.3">
      <c r="A4670" t="s">
        <v>847</v>
      </c>
    </row>
    <row r="4671" spans="1:1" x14ac:dyDescent="0.3">
      <c r="A4671" t="s">
        <v>1301</v>
      </c>
    </row>
    <row r="4672" spans="1:1" x14ac:dyDescent="0.3">
      <c r="A4672" t="s">
        <v>1308</v>
      </c>
    </row>
    <row r="4673" spans="1:1" x14ac:dyDescent="0.3">
      <c r="A4673" t="s">
        <v>1363</v>
      </c>
    </row>
    <row r="4674" spans="1:1" x14ac:dyDescent="0.3">
      <c r="A4674" t="s">
        <v>1291</v>
      </c>
    </row>
    <row r="4675" spans="1:1" x14ac:dyDescent="0.3">
      <c r="A4675" t="s">
        <v>1292</v>
      </c>
    </row>
    <row r="4677" spans="1:1" x14ac:dyDescent="0.3">
      <c r="A4677" t="s">
        <v>848</v>
      </c>
    </row>
    <row r="4678" spans="1:1" x14ac:dyDescent="0.3">
      <c r="A4678" t="s">
        <v>1306</v>
      </c>
    </row>
    <row r="4679" spans="1:1" x14ac:dyDescent="0.3">
      <c r="A4679" t="s">
        <v>1307</v>
      </c>
    </row>
    <row r="4680" spans="1:1" x14ac:dyDescent="0.3">
      <c r="A4680" t="s">
        <v>1245</v>
      </c>
    </row>
    <row r="4681" spans="1:1" x14ac:dyDescent="0.3">
      <c r="A4681" t="s">
        <v>1293</v>
      </c>
    </row>
    <row r="4682" spans="1:1" x14ac:dyDescent="0.3">
      <c r="A4682" t="s">
        <v>1294</v>
      </c>
    </row>
    <row r="4684" spans="1:1" x14ac:dyDescent="0.3">
      <c r="A4684" t="s">
        <v>771</v>
      </c>
    </row>
    <row r="4685" spans="1:1" x14ac:dyDescent="0.3">
      <c r="A4685" t="s">
        <v>1162</v>
      </c>
    </row>
    <row r="4686" spans="1:1" x14ac:dyDescent="0.3">
      <c r="A4686" t="s">
        <v>1162</v>
      </c>
    </row>
    <row r="4687" spans="1:1" x14ac:dyDescent="0.3">
      <c r="A4687" t="s">
        <v>1162</v>
      </c>
    </row>
    <row r="4688" spans="1:1" x14ac:dyDescent="0.3">
      <c r="A4688" t="s">
        <v>1162</v>
      </c>
    </row>
    <row r="4689" spans="1:1" x14ac:dyDescent="0.3">
      <c r="A4689" t="s">
        <v>1162</v>
      </c>
    </row>
    <row r="4691" spans="1:1" x14ac:dyDescent="0.3">
      <c r="A4691" t="s">
        <v>567</v>
      </c>
    </row>
    <row r="4692" spans="1:1" x14ac:dyDescent="0.3">
      <c r="A4692" t="s">
        <v>757</v>
      </c>
    </row>
    <row r="4693" spans="1:1" x14ac:dyDescent="0.3">
      <c r="A4693" t="s">
        <v>808</v>
      </c>
    </row>
    <row r="4694" spans="1:1" x14ac:dyDescent="0.3">
      <c r="A4694" t="s">
        <v>809</v>
      </c>
    </row>
    <row r="4695" spans="1:1" x14ac:dyDescent="0.3">
      <c r="A4695" t="s">
        <v>760</v>
      </c>
    </row>
    <row r="4696" spans="1:1" x14ac:dyDescent="0.3">
      <c r="A4696" t="s">
        <v>790</v>
      </c>
    </row>
    <row r="4697" spans="1:1" x14ac:dyDescent="0.3">
      <c r="A4697">
        <f>-3.16 -3.157 -3.154 -3.151 -3.148 -3.145 -3.142 -3.139 -3.136 -3.133 -3.13</f>
        <v>-34.594999999999999</v>
      </c>
    </row>
    <row r="4698" spans="1:1" x14ac:dyDescent="0.3">
      <c r="A4698" t="s">
        <v>846</v>
      </c>
    </row>
    <row r="4699" spans="1:1" x14ac:dyDescent="0.3">
      <c r="A4699">
        <f>-0.542  -0.547  -0.55  -0.552  -0.553  -0.554  -0.554  -0.555  -0.555  -0.555  -0.556</f>
        <v>-6.0729999999999995</v>
      </c>
    </row>
    <row r="4700" spans="1:1" x14ac:dyDescent="0.3">
      <c r="A4700">
        <f>-1.542  -1.541  -1.542  -1.542  -1.542  -1.542  -1.543  -1.544  -1.544  -1.545  -1.546</f>
        <v>-16.972999999999999</v>
      </c>
    </row>
    <row r="4701" spans="1:1" x14ac:dyDescent="0.3">
      <c r="A4701">
        <f>-2.536  -2.536  -2.536  -2.537  -2.536  -2.536  -2.536  -2.536  -2.536  -2.535  -2.535</f>
        <v>-27.895000000000003</v>
      </c>
    </row>
    <row r="4702" spans="1:1" x14ac:dyDescent="0.3">
      <c r="A4702">
        <f>-3.11  -3.111  -3.11  -3.11  -3.11  -3.109  -3.107  -3.105  -3.102  -3.098  -3.095</f>
        <v>-34.166999999999994</v>
      </c>
    </row>
    <row r="4703" spans="1:1" x14ac:dyDescent="0.3">
      <c r="A4703">
        <f>-3.16  -3.157  -3.154  -3.151  -3.148  -3.145  -3.142  -3.139  -3.136  -3.133  -3.13</f>
        <v>-34.594999999999999</v>
      </c>
    </row>
    <row r="4705" spans="1:1" x14ac:dyDescent="0.3">
      <c r="A4705" t="s">
        <v>847</v>
      </c>
    </row>
    <row r="4706" spans="1:1" x14ac:dyDescent="0.3">
      <c r="A4706" t="s">
        <v>1301</v>
      </c>
    </row>
    <row r="4707" spans="1:1" x14ac:dyDescent="0.3">
      <c r="A4707" t="s">
        <v>1341</v>
      </c>
    </row>
    <row r="4708" spans="1:1" x14ac:dyDescent="0.3">
      <c r="A4708" t="s">
        <v>1295</v>
      </c>
    </row>
    <row r="4709" spans="1:1" x14ac:dyDescent="0.3">
      <c r="A4709" t="s">
        <v>1296</v>
      </c>
    </row>
    <row r="4710" spans="1:1" x14ac:dyDescent="0.3">
      <c r="A4710" t="s">
        <v>1297</v>
      </c>
    </row>
    <row r="4712" spans="1:1" x14ac:dyDescent="0.3">
      <c r="A4712" t="s">
        <v>848</v>
      </c>
    </row>
    <row r="4713" spans="1:1" x14ac:dyDescent="0.3">
      <c r="A4713" t="s">
        <v>1306</v>
      </c>
    </row>
    <row r="4714" spans="1:1" x14ac:dyDescent="0.3">
      <c r="A4714" t="s">
        <v>1307</v>
      </c>
    </row>
    <row r="4715" spans="1:1" x14ac:dyDescent="0.3">
      <c r="A4715" t="s">
        <v>1245</v>
      </c>
    </row>
    <row r="4716" spans="1:1" x14ac:dyDescent="0.3">
      <c r="A4716" t="s">
        <v>1298</v>
      </c>
    </row>
    <row r="4717" spans="1:1" x14ac:dyDescent="0.3">
      <c r="A4717" t="s">
        <v>1299</v>
      </c>
    </row>
    <row r="4719" spans="1:1" x14ac:dyDescent="0.3">
      <c r="A4719" t="s">
        <v>771</v>
      </c>
    </row>
    <row r="4720" spans="1:1" x14ac:dyDescent="0.3">
      <c r="A4720" t="s">
        <v>1300</v>
      </c>
    </row>
    <row r="4721" spans="1:1" x14ac:dyDescent="0.3">
      <c r="A4721" t="s">
        <v>1300</v>
      </c>
    </row>
    <row r="4722" spans="1:1" x14ac:dyDescent="0.3">
      <c r="A4722" t="s">
        <v>1300</v>
      </c>
    </row>
    <row r="4723" spans="1:1" x14ac:dyDescent="0.3">
      <c r="A4723" t="s">
        <v>1300</v>
      </c>
    </row>
    <row r="4724" spans="1:1" x14ac:dyDescent="0.3">
      <c r="A4724" t="s">
        <v>1300</v>
      </c>
    </row>
    <row r="4726" spans="1:1" x14ac:dyDescent="0.3">
      <c r="A4726" t="s">
        <v>568</v>
      </c>
    </row>
    <row r="4727" spans="1:1" x14ac:dyDescent="0.3">
      <c r="A4727" t="s">
        <v>757</v>
      </c>
    </row>
    <row r="4728" spans="1:1" x14ac:dyDescent="0.3">
      <c r="A4728" t="s">
        <v>810</v>
      </c>
    </row>
    <row r="4729" spans="1:1" x14ac:dyDescent="0.3">
      <c r="A4729" t="s">
        <v>811</v>
      </c>
    </row>
    <row r="4730" spans="1:1" x14ac:dyDescent="0.3">
      <c r="A4730" t="s">
        <v>760</v>
      </c>
    </row>
    <row r="4731" spans="1:1" x14ac:dyDescent="0.3">
      <c r="A4731">
        <f>-3.24 -0.003</f>
        <v>-3.2430000000000003</v>
      </c>
    </row>
    <row r="4732" spans="1:1" x14ac:dyDescent="0.3">
      <c r="A4732">
        <f>-3.24 -3.243 -3.246 -3.249 -3.252 -3.255 -3.258 -3.261 -3.264 -3.267 -3.27</f>
        <v>-35.805</v>
      </c>
    </row>
    <row r="4733" spans="1:1" x14ac:dyDescent="0.3">
      <c r="A4733" t="s">
        <v>846</v>
      </c>
    </row>
    <row r="4734" spans="1:1" x14ac:dyDescent="0.3">
      <c r="A4734">
        <f>-0.542  -0.546  -0.547  -0.548  -0.547  -0.547  -0.545  -0.544  -0.543  -0.541  -0.539</f>
        <v>-5.9890000000000008</v>
      </c>
    </row>
    <row r="4735" spans="1:1" x14ac:dyDescent="0.3">
      <c r="A4735">
        <f>-1.542  -1.542  -1.542  -1.542  -1.542  -1.542  -1.543  -1.543  -1.544  -1.544  -1.544</f>
        <v>-16.97</v>
      </c>
    </row>
    <row r="4736" spans="1:1" x14ac:dyDescent="0.3">
      <c r="A4736">
        <f>-2.538  -2.538  -2.538  -2.538  -2.538  -2.539  -2.538  -2.538  -2.538  -2.538  -2.538</f>
        <v>-27.919</v>
      </c>
    </row>
    <row r="4737" spans="1:1" x14ac:dyDescent="0.3">
      <c r="A4737">
        <f>-3.178  -3.178  -3.178  -3.178  -3.175  -3.175  -3.176  -3.178  -3.18  -3.182  -3.185</f>
        <v>-34.963000000000001</v>
      </c>
    </row>
    <row r="4738" spans="1:1" x14ac:dyDescent="0.3">
      <c r="A4738">
        <f>-3.24  -3.243  -3.246  -3.249  -3.252  -3.255  -3.258  -3.261  -3.264  -3.267  -3.27</f>
        <v>-35.805</v>
      </c>
    </row>
    <row r="4740" spans="1:1" x14ac:dyDescent="0.3">
      <c r="A4740" t="s">
        <v>847</v>
      </c>
    </row>
    <row r="4741" spans="1:1" x14ac:dyDescent="0.3">
      <c r="A4741" t="s">
        <v>1364</v>
      </c>
    </row>
    <row r="4742" spans="1:1" x14ac:dyDescent="0.3">
      <c r="A4742" t="s">
        <v>1365</v>
      </c>
    </row>
    <row r="4743" spans="1:1" x14ac:dyDescent="0.3">
      <c r="A4743" t="s">
        <v>1366</v>
      </c>
    </row>
    <row r="4744" spans="1:1" x14ac:dyDescent="0.3">
      <c r="A4744" t="s">
        <v>1367</v>
      </c>
    </row>
    <row r="4745" spans="1:1" x14ac:dyDescent="0.3">
      <c r="A4745" t="s">
        <v>1368</v>
      </c>
    </row>
    <row r="4747" spans="1:1" x14ac:dyDescent="0.3">
      <c r="A4747" t="s">
        <v>848</v>
      </c>
    </row>
    <row r="4748" spans="1:1" x14ac:dyDescent="0.3">
      <c r="A4748" t="s">
        <v>1369</v>
      </c>
    </row>
    <row r="4749" spans="1:1" x14ac:dyDescent="0.3">
      <c r="A4749" t="s">
        <v>1323</v>
      </c>
    </row>
    <row r="4750" spans="1:1" x14ac:dyDescent="0.3">
      <c r="A4750" t="s">
        <v>1152</v>
      </c>
    </row>
    <row r="4751" spans="1:1" x14ac:dyDescent="0.3">
      <c r="A4751" t="s">
        <v>1153</v>
      </c>
    </row>
    <row r="4752" spans="1:1" x14ac:dyDescent="0.3">
      <c r="A4752" t="s">
        <v>1154</v>
      </c>
    </row>
    <row r="4754" spans="1:1" x14ac:dyDescent="0.3">
      <c r="A4754" t="s">
        <v>771</v>
      </c>
    </row>
    <row r="4755" spans="1:1" x14ac:dyDescent="0.3">
      <c r="A4755" t="s">
        <v>1155</v>
      </c>
    </row>
    <row r="4756" spans="1:1" x14ac:dyDescent="0.3">
      <c r="A4756" t="s">
        <v>1155</v>
      </c>
    </row>
    <row r="4757" spans="1:1" x14ac:dyDescent="0.3">
      <c r="A4757" t="s">
        <v>1155</v>
      </c>
    </row>
    <row r="4758" spans="1:1" x14ac:dyDescent="0.3">
      <c r="A4758" t="s">
        <v>1155</v>
      </c>
    </row>
    <row r="4759" spans="1:1" x14ac:dyDescent="0.3">
      <c r="A4759" t="s">
        <v>1155</v>
      </c>
    </row>
    <row r="4761" spans="1:1" x14ac:dyDescent="0.3">
      <c r="A4761" t="s">
        <v>569</v>
      </c>
    </row>
    <row r="4762" spans="1:1" x14ac:dyDescent="0.3">
      <c r="A4762" t="s">
        <v>757</v>
      </c>
    </row>
    <row r="4763" spans="1:1" x14ac:dyDescent="0.3">
      <c r="A4763" t="s">
        <v>810</v>
      </c>
    </row>
    <row r="4764" spans="1:1" x14ac:dyDescent="0.3">
      <c r="A4764" t="s">
        <v>811</v>
      </c>
    </row>
    <row r="4765" spans="1:1" x14ac:dyDescent="0.3">
      <c r="A4765" t="s">
        <v>760</v>
      </c>
    </row>
    <row r="4766" spans="1:1" x14ac:dyDescent="0.3">
      <c r="A4766" t="s">
        <v>773</v>
      </c>
    </row>
    <row r="4767" spans="1:1" x14ac:dyDescent="0.3">
      <c r="A4767">
        <f>-3.24 -3.24 -3.24 -3.24 -3.24 -3.24 -3.24 -3.24 -3.24 -3.24 -3.24</f>
        <v>-35.640000000000015</v>
      </c>
    </row>
    <row r="4768" spans="1:1" x14ac:dyDescent="0.3">
      <c r="A4768" t="s">
        <v>846</v>
      </c>
    </row>
    <row r="4769" spans="1:1" x14ac:dyDescent="0.3">
      <c r="A4769">
        <f>-0.542  -0.546  -0.548  -0.548  -0.547  -0.547  -0.545  -0.544  -0.542  -0.541  -0.539</f>
        <v>-5.9890000000000008</v>
      </c>
    </row>
    <row r="4770" spans="1:1" x14ac:dyDescent="0.3">
      <c r="A4770">
        <f>-1.542  -1.542  -1.542  -1.542  -1.542  -1.542  -1.543  -1.543  -1.544  -1.544  -1.544</f>
        <v>-16.97</v>
      </c>
    </row>
    <row r="4771" spans="1:1" x14ac:dyDescent="0.3">
      <c r="A4771">
        <f>-2.538  -2.538  -2.538  -2.539  -2.538  -2.539  -2.539  -2.538  -2.538  -2.538  -2.538</f>
        <v>-27.920999999999999</v>
      </c>
    </row>
    <row r="4772" spans="1:1" x14ac:dyDescent="0.3">
      <c r="A4772">
        <f>-3.178  -3.178  -3.178  -3.177  -3.176  -3.176  -3.175  -3.175  -3.175  -3.175  -3.174</f>
        <v>-34.937000000000005</v>
      </c>
    </row>
    <row r="4773" spans="1:1" x14ac:dyDescent="0.3">
      <c r="A4773">
        <f>-3.24  -3.24  -3.24  -3.24  -3.24  -3.24  -3.24  -3.24  -3.24  -3.24  -3.24</f>
        <v>-35.640000000000015</v>
      </c>
    </row>
    <row r="4775" spans="1:1" x14ac:dyDescent="0.3">
      <c r="A4775" t="s">
        <v>847</v>
      </c>
    </row>
    <row r="4776" spans="1:1" x14ac:dyDescent="0.3">
      <c r="A4776" t="s">
        <v>1364</v>
      </c>
    </row>
    <row r="4777" spans="1:1" x14ac:dyDescent="0.3">
      <c r="A4777" t="s">
        <v>1370</v>
      </c>
    </row>
    <row r="4778" spans="1:1" x14ac:dyDescent="0.3">
      <c r="A4778" t="s">
        <v>1157</v>
      </c>
    </row>
    <row r="4779" spans="1:1" x14ac:dyDescent="0.3">
      <c r="A4779" t="s">
        <v>1371</v>
      </c>
    </row>
    <row r="4780" spans="1:1" x14ac:dyDescent="0.3">
      <c r="A4780" t="s">
        <v>1372</v>
      </c>
    </row>
    <row r="4782" spans="1:1" x14ac:dyDescent="0.3">
      <c r="A4782" t="s">
        <v>848</v>
      </c>
    </row>
    <row r="4783" spans="1:1" x14ac:dyDescent="0.3">
      <c r="A4783" t="s">
        <v>1369</v>
      </c>
    </row>
    <row r="4784" spans="1:1" x14ac:dyDescent="0.3">
      <c r="A4784" t="s">
        <v>1307</v>
      </c>
    </row>
    <row r="4785" spans="1:1" x14ac:dyDescent="0.3">
      <c r="A4785" t="s">
        <v>1152</v>
      </c>
    </row>
    <row r="4786" spans="1:1" x14ac:dyDescent="0.3">
      <c r="A4786" t="s">
        <v>1160</v>
      </c>
    </row>
    <row r="4787" spans="1:1" x14ac:dyDescent="0.3">
      <c r="A4787" t="s">
        <v>1161</v>
      </c>
    </row>
    <row r="4789" spans="1:1" x14ac:dyDescent="0.3">
      <c r="A4789" t="s">
        <v>771</v>
      </c>
    </row>
    <row r="4790" spans="1:1" x14ac:dyDescent="0.3">
      <c r="A4790" t="s">
        <v>1162</v>
      </c>
    </row>
    <row r="4791" spans="1:1" x14ac:dyDescent="0.3">
      <c r="A4791" t="s">
        <v>1162</v>
      </c>
    </row>
    <row r="4792" spans="1:1" x14ac:dyDescent="0.3">
      <c r="A4792" t="s">
        <v>1162</v>
      </c>
    </row>
    <row r="4793" spans="1:1" x14ac:dyDescent="0.3">
      <c r="A4793" t="s">
        <v>1162</v>
      </c>
    </row>
    <row r="4794" spans="1:1" x14ac:dyDescent="0.3">
      <c r="A4794" t="s">
        <v>1162</v>
      </c>
    </row>
    <row r="4796" spans="1:1" x14ac:dyDescent="0.3">
      <c r="A4796" t="s">
        <v>570</v>
      </c>
    </row>
    <row r="4797" spans="1:1" x14ac:dyDescent="0.3">
      <c r="A4797" t="s">
        <v>757</v>
      </c>
    </row>
    <row r="4798" spans="1:1" x14ac:dyDescent="0.3">
      <c r="A4798" t="s">
        <v>810</v>
      </c>
    </row>
    <row r="4799" spans="1:1" x14ac:dyDescent="0.3">
      <c r="A4799" t="s">
        <v>811</v>
      </c>
    </row>
    <row r="4800" spans="1:1" x14ac:dyDescent="0.3">
      <c r="A4800" t="s">
        <v>760</v>
      </c>
    </row>
    <row r="4801" spans="1:1" x14ac:dyDescent="0.3">
      <c r="A4801" t="s">
        <v>774</v>
      </c>
    </row>
    <row r="4802" spans="1:1" x14ac:dyDescent="0.3">
      <c r="A4802">
        <f>-3.24 -3.237 -3.234 -3.231 -3.228 -3.225 -3.222 -3.219 -3.216 -3.213 -3.21</f>
        <v>-35.475000000000009</v>
      </c>
    </row>
    <row r="4803" spans="1:1" x14ac:dyDescent="0.3">
      <c r="A4803" t="s">
        <v>846</v>
      </c>
    </row>
    <row r="4804" spans="1:1" x14ac:dyDescent="0.3">
      <c r="A4804">
        <f>-0.542  -0.546  -0.548  -0.548  -0.547  -0.547  -0.545  -0.544  -0.542  -0.541  -0.539</f>
        <v>-5.9890000000000008</v>
      </c>
    </row>
    <row r="4805" spans="1:1" x14ac:dyDescent="0.3">
      <c r="A4805">
        <f>-1.542  -1.542  -1.542  -1.542  -1.542  -1.542  -1.543  -1.543  -1.544  -1.544  -1.544</f>
        <v>-16.97</v>
      </c>
    </row>
    <row r="4806" spans="1:1" x14ac:dyDescent="0.3">
      <c r="A4806">
        <f>-2.538  -2.538  -2.538  -2.539  -2.539  -2.538  -2.539  -2.539  -2.538  -2.538  -2.538</f>
        <v>-27.922000000000001</v>
      </c>
    </row>
    <row r="4807" spans="1:1" x14ac:dyDescent="0.3">
      <c r="A4807">
        <f>-3.178  -3.179  -3.178  -3.177  -3.177  -3.177  -3.175  -3.172  -3.17  -3.166  -3.163</f>
        <v>-34.911999999999999</v>
      </c>
    </row>
    <row r="4808" spans="1:1" x14ac:dyDescent="0.3">
      <c r="A4808">
        <f>-3.24  -3.237  -3.234  -3.231  -3.228  -3.225  -3.222  -3.219  -3.216  -3.213  -3.21</f>
        <v>-35.475000000000009</v>
      </c>
    </row>
    <row r="4810" spans="1:1" x14ac:dyDescent="0.3">
      <c r="A4810" t="s">
        <v>847</v>
      </c>
    </row>
    <row r="4811" spans="1:1" x14ac:dyDescent="0.3">
      <c r="A4811" t="s">
        <v>1364</v>
      </c>
    </row>
    <row r="4812" spans="1:1" x14ac:dyDescent="0.3">
      <c r="A4812" t="s">
        <v>1373</v>
      </c>
    </row>
    <row r="4813" spans="1:1" x14ac:dyDescent="0.3">
      <c r="A4813" t="s">
        <v>1312</v>
      </c>
    </row>
    <row r="4814" spans="1:1" x14ac:dyDescent="0.3">
      <c r="A4814" t="s">
        <v>1374</v>
      </c>
    </row>
    <row r="4815" spans="1:1" x14ac:dyDescent="0.3">
      <c r="A4815" t="s">
        <v>1375</v>
      </c>
    </row>
    <row r="4817" spans="1:1" x14ac:dyDescent="0.3">
      <c r="A4817" t="s">
        <v>848</v>
      </c>
    </row>
    <row r="4818" spans="1:1" x14ac:dyDescent="0.3">
      <c r="A4818" t="s">
        <v>1369</v>
      </c>
    </row>
    <row r="4819" spans="1:1" x14ac:dyDescent="0.3">
      <c r="A4819" t="s">
        <v>1307</v>
      </c>
    </row>
    <row r="4820" spans="1:1" x14ac:dyDescent="0.3">
      <c r="A4820" t="s">
        <v>1152</v>
      </c>
    </row>
    <row r="4821" spans="1:1" x14ac:dyDescent="0.3">
      <c r="A4821" t="s">
        <v>1166</v>
      </c>
    </row>
    <row r="4822" spans="1:1" x14ac:dyDescent="0.3">
      <c r="A4822" t="s">
        <v>1167</v>
      </c>
    </row>
    <row r="4824" spans="1:1" x14ac:dyDescent="0.3">
      <c r="A4824" t="s">
        <v>771</v>
      </c>
    </row>
    <row r="4825" spans="1:1" x14ac:dyDescent="0.3">
      <c r="A4825" t="s">
        <v>1168</v>
      </c>
    </row>
    <row r="4826" spans="1:1" x14ac:dyDescent="0.3">
      <c r="A4826" t="s">
        <v>1168</v>
      </c>
    </row>
    <row r="4827" spans="1:1" x14ac:dyDescent="0.3">
      <c r="A4827" t="s">
        <v>1168</v>
      </c>
    </row>
    <row r="4828" spans="1:1" x14ac:dyDescent="0.3">
      <c r="A4828" t="s">
        <v>1168</v>
      </c>
    </row>
    <row r="4829" spans="1:1" x14ac:dyDescent="0.3">
      <c r="A4829" t="s">
        <v>1168</v>
      </c>
    </row>
    <row r="4831" spans="1:1" x14ac:dyDescent="0.3">
      <c r="A4831" t="s">
        <v>571</v>
      </c>
    </row>
    <row r="4832" spans="1:1" x14ac:dyDescent="0.3">
      <c r="A4832" t="s">
        <v>757</v>
      </c>
    </row>
    <row r="4833" spans="1:1" x14ac:dyDescent="0.3">
      <c r="A4833" t="s">
        <v>810</v>
      </c>
    </row>
    <row r="4834" spans="1:1" x14ac:dyDescent="0.3">
      <c r="A4834" t="s">
        <v>811</v>
      </c>
    </row>
    <row r="4835" spans="1:1" x14ac:dyDescent="0.3">
      <c r="A4835" t="s">
        <v>760</v>
      </c>
    </row>
    <row r="4836" spans="1:1" x14ac:dyDescent="0.3">
      <c r="A4836">
        <f>-3.23 -0.003</f>
        <v>-3.2330000000000001</v>
      </c>
    </row>
    <row r="4837" spans="1:1" x14ac:dyDescent="0.3">
      <c r="A4837">
        <f>-3.23 -3.233 -3.236 -3.239 -3.242 -3.245 -3.248 -3.251 -3.254 -3.257 -3.26</f>
        <v>-35.695</v>
      </c>
    </row>
    <row r="4838" spans="1:1" x14ac:dyDescent="0.3">
      <c r="A4838" t="s">
        <v>846</v>
      </c>
    </row>
    <row r="4839" spans="1:1" x14ac:dyDescent="0.3">
      <c r="A4839">
        <f>-0.542  -0.546  -0.547  -0.548  -0.547  -0.547  -0.545  -0.544  -0.542  -0.541  -0.539</f>
        <v>-5.9880000000000004</v>
      </c>
    </row>
    <row r="4840" spans="1:1" x14ac:dyDescent="0.3">
      <c r="A4840">
        <f>-1.542  -1.542  -1.542  -1.542  -1.542  -1.542  -1.543  -1.543  -1.544  -1.544  -1.544</f>
        <v>-16.97</v>
      </c>
    </row>
    <row r="4841" spans="1:1" x14ac:dyDescent="0.3">
      <c r="A4841">
        <f>-2.538  -2.538  -2.538  -2.538  -2.538  -2.538  -2.538  -2.538  -2.538  -2.538  -2.538</f>
        <v>-27.917999999999999</v>
      </c>
    </row>
    <row r="4842" spans="1:1" x14ac:dyDescent="0.3">
      <c r="A4842">
        <f>-3.17  -3.17  -3.17  -3.169  -3.167  -3.167  -3.167  -3.169  -3.172  -3.174  -3.176</f>
        <v>-34.871000000000002</v>
      </c>
    </row>
    <row r="4843" spans="1:1" x14ac:dyDescent="0.3">
      <c r="A4843">
        <f>-3.23  -3.233  -3.236  -3.239  -3.242  -3.245  -3.248  -3.251  -3.254  -3.257  -3.26</f>
        <v>-35.695</v>
      </c>
    </row>
    <row r="4845" spans="1:1" x14ac:dyDescent="0.3">
      <c r="A4845" t="s">
        <v>847</v>
      </c>
    </row>
    <row r="4846" spans="1:1" x14ac:dyDescent="0.3">
      <c r="A4846" t="s">
        <v>1364</v>
      </c>
    </row>
    <row r="4847" spans="1:1" x14ac:dyDescent="0.3">
      <c r="A4847" t="s">
        <v>1365</v>
      </c>
    </row>
    <row r="4848" spans="1:1" x14ac:dyDescent="0.3">
      <c r="A4848" t="s">
        <v>1376</v>
      </c>
    </row>
    <row r="4849" spans="1:1" x14ac:dyDescent="0.3">
      <c r="A4849" t="s">
        <v>1170</v>
      </c>
    </row>
    <row r="4850" spans="1:1" x14ac:dyDescent="0.3">
      <c r="A4850" t="s">
        <v>1377</v>
      </c>
    </row>
    <row r="4852" spans="1:1" x14ac:dyDescent="0.3">
      <c r="A4852" t="s">
        <v>848</v>
      </c>
    </row>
    <row r="4853" spans="1:1" x14ac:dyDescent="0.3">
      <c r="A4853" t="s">
        <v>1369</v>
      </c>
    </row>
    <row r="4854" spans="1:1" x14ac:dyDescent="0.3">
      <c r="A4854" t="s">
        <v>1323</v>
      </c>
    </row>
    <row r="4855" spans="1:1" x14ac:dyDescent="0.3">
      <c r="A4855" t="s">
        <v>1152</v>
      </c>
    </row>
    <row r="4856" spans="1:1" x14ac:dyDescent="0.3">
      <c r="A4856" t="s">
        <v>1172</v>
      </c>
    </row>
    <row r="4857" spans="1:1" x14ac:dyDescent="0.3">
      <c r="A4857" t="s">
        <v>1173</v>
      </c>
    </row>
    <row r="4859" spans="1:1" x14ac:dyDescent="0.3">
      <c r="A4859" t="s">
        <v>771</v>
      </c>
    </row>
    <row r="4860" spans="1:1" x14ac:dyDescent="0.3">
      <c r="A4860" t="s">
        <v>1174</v>
      </c>
    </row>
    <row r="4861" spans="1:1" x14ac:dyDescent="0.3">
      <c r="A4861" t="s">
        <v>1174</v>
      </c>
    </row>
    <row r="4862" spans="1:1" x14ac:dyDescent="0.3">
      <c r="A4862" t="s">
        <v>1174</v>
      </c>
    </row>
    <row r="4863" spans="1:1" x14ac:dyDescent="0.3">
      <c r="A4863" t="s">
        <v>1174</v>
      </c>
    </row>
    <row r="4864" spans="1:1" x14ac:dyDescent="0.3">
      <c r="A4864" t="s">
        <v>1174</v>
      </c>
    </row>
    <row r="4866" spans="1:1" x14ac:dyDescent="0.3">
      <c r="A4866" t="s">
        <v>572</v>
      </c>
    </row>
    <row r="4867" spans="1:1" x14ac:dyDescent="0.3">
      <c r="A4867" t="s">
        <v>757</v>
      </c>
    </row>
    <row r="4868" spans="1:1" x14ac:dyDescent="0.3">
      <c r="A4868" t="s">
        <v>810</v>
      </c>
    </row>
    <row r="4869" spans="1:1" x14ac:dyDescent="0.3">
      <c r="A4869" t="s">
        <v>811</v>
      </c>
    </row>
    <row r="4870" spans="1:1" x14ac:dyDescent="0.3">
      <c r="A4870" t="s">
        <v>760</v>
      </c>
    </row>
    <row r="4871" spans="1:1" x14ac:dyDescent="0.3">
      <c r="A4871" t="s">
        <v>775</v>
      </c>
    </row>
    <row r="4872" spans="1:1" x14ac:dyDescent="0.3">
      <c r="A4872">
        <f>-3.23 -3.23 -3.23 -3.23 -3.23 -3.23 -3.23 -3.23 -3.23 -3.23 -3.23</f>
        <v>-35.529999999999994</v>
      </c>
    </row>
    <row r="4873" spans="1:1" x14ac:dyDescent="0.3">
      <c r="A4873" t="s">
        <v>846</v>
      </c>
    </row>
    <row r="4874" spans="1:1" x14ac:dyDescent="0.3">
      <c r="A4874">
        <f>-0.542  -0.546  -0.548  -0.548  -0.547  -0.547  -0.545  -0.544  -0.542  -0.541  -0.539</f>
        <v>-5.9890000000000008</v>
      </c>
    </row>
    <row r="4875" spans="1:1" x14ac:dyDescent="0.3">
      <c r="A4875">
        <f>-1.542  -1.542  -1.542  -1.542  -1.542  -1.542  -1.543  -1.543  -1.544  -1.544  -1.544</f>
        <v>-16.97</v>
      </c>
    </row>
    <row r="4876" spans="1:1" x14ac:dyDescent="0.3">
      <c r="A4876">
        <f>-2.538  -2.538  -2.538  -2.538  -2.538  -2.538  -2.538  -2.538  -2.538  -2.538  -2.538</f>
        <v>-27.917999999999999</v>
      </c>
    </row>
    <row r="4877" spans="1:1" x14ac:dyDescent="0.3">
      <c r="A4877">
        <f>-3.17  -3.17  -3.17  -3.169  -3.168  -3.167  -3.167  -3.167  -3.167  -3.166  -3.166</f>
        <v>-34.847000000000008</v>
      </c>
    </row>
    <row r="4878" spans="1:1" x14ac:dyDescent="0.3">
      <c r="A4878">
        <f>-3.23  -3.23  -3.23  -3.23  -3.23  -3.23  -3.23  -3.23  -3.23  -3.23  -3.23</f>
        <v>-35.529999999999994</v>
      </c>
    </row>
    <row r="4880" spans="1:1" x14ac:dyDescent="0.3">
      <c r="A4880" t="s">
        <v>847</v>
      </c>
    </row>
    <row r="4881" spans="1:1" x14ac:dyDescent="0.3">
      <c r="A4881" t="s">
        <v>1364</v>
      </c>
    </row>
    <row r="4882" spans="1:1" x14ac:dyDescent="0.3">
      <c r="A4882" t="s">
        <v>1370</v>
      </c>
    </row>
    <row r="4883" spans="1:1" x14ac:dyDescent="0.3">
      <c r="A4883" t="s">
        <v>1175</v>
      </c>
    </row>
    <row r="4884" spans="1:1" x14ac:dyDescent="0.3">
      <c r="A4884" t="s">
        <v>1316</v>
      </c>
    </row>
    <row r="4885" spans="1:1" x14ac:dyDescent="0.3">
      <c r="A4885" t="s">
        <v>1378</v>
      </c>
    </row>
    <row r="4887" spans="1:1" x14ac:dyDescent="0.3">
      <c r="A4887" t="s">
        <v>848</v>
      </c>
    </row>
    <row r="4888" spans="1:1" x14ac:dyDescent="0.3">
      <c r="A4888" t="s">
        <v>1369</v>
      </c>
    </row>
    <row r="4889" spans="1:1" x14ac:dyDescent="0.3">
      <c r="A4889" t="s">
        <v>1307</v>
      </c>
    </row>
    <row r="4890" spans="1:1" x14ac:dyDescent="0.3">
      <c r="A4890" t="s">
        <v>1152</v>
      </c>
    </row>
    <row r="4891" spans="1:1" x14ac:dyDescent="0.3">
      <c r="A4891" t="s">
        <v>1178</v>
      </c>
    </row>
    <row r="4892" spans="1:1" x14ac:dyDescent="0.3">
      <c r="A4892" t="s">
        <v>1161</v>
      </c>
    </row>
    <row r="4894" spans="1:1" x14ac:dyDescent="0.3">
      <c r="A4894" t="s">
        <v>771</v>
      </c>
    </row>
    <row r="4895" spans="1:1" x14ac:dyDescent="0.3">
      <c r="A4895" t="s">
        <v>1162</v>
      </c>
    </row>
    <row r="4896" spans="1:1" x14ac:dyDescent="0.3">
      <c r="A4896" t="s">
        <v>1162</v>
      </c>
    </row>
    <row r="4897" spans="1:1" x14ac:dyDescent="0.3">
      <c r="A4897" t="s">
        <v>1162</v>
      </c>
    </row>
    <row r="4898" spans="1:1" x14ac:dyDescent="0.3">
      <c r="A4898" t="s">
        <v>1162</v>
      </c>
    </row>
    <row r="4899" spans="1:1" x14ac:dyDescent="0.3">
      <c r="A4899" t="s">
        <v>1162</v>
      </c>
    </row>
    <row r="4901" spans="1:1" x14ac:dyDescent="0.3">
      <c r="A4901" t="s">
        <v>573</v>
      </c>
    </row>
    <row r="4902" spans="1:1" x14ac:dyDescent="0.3">
      <c r="A4902" t="s">
        <v>757</v>
      </c>
    </row>
    <row r="4903" spans="1:1" x14ac:dyDescent="0.3">
      <c r="A4903" t="s">
        <v>810</v>
      </c>
    </row>
    <row r="4904" spans="1:1" x14ac:dyDescent="0.3">
      <c r="A4904" t="s">
        <v>811</v>
      </c>
    </row>
    <row r="4905" spans="1:1" x14ac:dyDescent="0.3">
      <c r="A4905" t="s">
        <v>760</v>
      </c>
    </row>
    <row r="4906" spans="1:1" x14ac:dyDescent="0.3">
      <c r="A4906" t="s">
        <v>776</v>
      </c>
    </row>
    <row r="4907" spans="1:1" x14ac:dyDescent="0.3">
      <c r="A4907">
        <f>-3.23 -3.227 -3.224 -3.221 -3.218 -3.215 -3.212 -3.209 -3.206 -3.203 -3.2</f>
        <v>-35.365000000000002</v>
      </c>
    </row>
    <row r="4908" spans="1:1" x14ac:dyDescent="0.3">
      <c r="A4908" t="s">
        <v>846</v>
      </c>
    </row>
    <row r="4909" spans="1:1" x14ac:dyDescent="0.3">
      <c r="A4909">
        <f>-0.542  -0.546  -0.548  -0.548  -0.547  -0.547  -0.545  -0.544  -0.542  -0.541  -0.539</f>
        <v>-5.9890000000000008</v>
      </c>
    </row>
    <row r="4910" spans="1:1" x14ac:dyDescent="0.3">
      <c r="A4910">
        <f>-1.542  -1.542  -1.542  -1.542  -1.542  -1.542  -1.543  -1.543  -1.544  -1.544  -1.544</f>
        <v>-16.97</v>
      </c>
    </row>
    <row r="4911" spans="1:1" x14ac:dyDescent="0.3">
      <c r="A4911">
        <f>-2.538  -2.538  -2.538  -2.539  -2.538  -2.538  -2.538  -2.538  -2.538  -2.538  -2.538</f>
        <v>-27.919</v>
      </c>
    </row>
    <row r="4912" spans="1:1" x14ac:dyDescent="0.3">
      <c r="A4912">
        <f>-3.17  -3.17  -3.169  -3.169  -3.169  -3.168  -3.166  -3.164  -3.161  -3.158  -3.155</f>
        <v>-34.819000000000003</v>
      </c>
    </row>
    <row r="4913" spans="1:1" x14ac:dyDescent="0.3">
      <c r="A4913">
        <f>-3.23  -3.227  -3.224  -3.221  -3.218  -3.215  -3.212  -3.209  -3.206  -3.203  -3.2</f>
        <v>-35.365000000000002</v>
      </c>
    </row>
    <row r="4915" spans="1:1" x14ac:dyDescent="0.3">
      <c r="A4915" t="s">
        <v>847</v>
      </c>
    </row>
    <row r="4916" spans="1:1" x14ac:dyDescent="0.3">
      <c r="A4916" t="s">
        <v>1364</v>
      </c>
    </row>
    <row r="4917" spans="1:1" x14ac:dyDescent="0.3">
      <c r="A4917" t="s">
        <v>1373</v>
      </c>
    </row>
    <row r="4918" spans="1:1" x14ac:dyDescent="0.3">
      <c r="A4918" t="s">
        <v>1379</v>
      </c>
    </row>
    <row r="4919" spans="1:1" x14ac:dyDescent="0.3">
      <c r="A4919" t="s">
        <v>1320</v>
      </c>
    </row>
    <row r="4920" spans="1:1" x14ac:dyDescent="0.3">
      <c r="A4920" t="s">
        <v>1380</v>
      </c>
    </row>
    <row r="4922" spans="1:1" x14ac:dyDescent="0.3">
      <c r="A4922" t="s">
        <v>848</v>
      </c>
    </row>
    <row r="4923" spans="1:1" x14ac:dyDescent="0.3">
      <c r="A4923" t="s">
        <v>1369</v>
      </c>
    </row>
    <row r="4924" spans="1:1" x14ac:dyDescent="0.3">
      <c r="A4924" t="s">
        <v>1307</v>
      </c>
    </row>
    <row r="4925" spans="1:1" x14ac:dyDescent="0.3">
      <c r="A4925" t="s">
        <v>1152</v>
      </c>
    </row>
    <row r="4926" spans="1:1" x14ac:dyDescent="0.3">
      <c r="A4926" t="s">
        <v>1182</v>
      </c>
    </row>
    <row r="4927" spans="1:1" x14ac:dyDescent="0.3">
      <c r="A4927" t="s">
        <v>1183</v>
      </c>
    </row>
    <row r="4929" spans="1:1" x14ac:dyDescent="0.3">
      <c r="A4929" t="s">
        <v>771</v>
      </c>
    </row>
    <row r="4930" spans="1:1" x14ac:dyDescent="0.3">
      <c r="A4930" t="s">
        <v>807</v>
      </c>
    </row>
    <row r="4931" spans="1:1" x14ac:dyDescent="0.3">
      <c r="A4931" t="s">
        <v>807</v>
      </c>
    </row>
    <row r="4932" spans="1:1" x14ac:dyDescent="0.3">
      <c r="A4932" t="s">
        <v>807</v>
      </c>
    </row>
    <row r="4933" spans="1:1" x14ac:dyDescent="0.3">
      <c r="A4933" t="s">
        <v>807</v>
      </c>
    </row>
    <row r="4934" spans="1:1" x14ac:dyDescent="0.3">
      <c r="A4934" t="s">
        <v>807</v>
      </c>
    </row>
    <row r="4936" spans="1:1" x14ac:dyDescent="0.3">
      <c r="A4936" t="s">
        <v>574</v>
      </c>
    </row>
    <row r="4937" spans="1:1" x14ac:dyDescent="0.3">
      <c r="A4937" t="s">
        <v>757</v>
      </c>
    </row>
    <row r="4938" spans="1:1" x14ac:dyDescent="0.3">
      <c r="A4938" t="s">
        <v>810</v>
      </c>
    </row>
    <row r="4939" spans="1:1" x14ac:dyDescent="0.3">
      <c r="A4939" t="s">
        <v>811</v>
      </c>
    </row>
    <row r="4940" spans="1:1" x14ac:dyDescent="0.3">
      <c r="A4940" t="s">
        <v>760</v>
      </c>
    </row>
    <row r="4941" spans="1:1" x14ac:dyDescent="0.3">
      <c r="A4941">
        <f>-3.22 -0.003</f>
        <v>-3.2230000000000003</v>
      </c>
    </row>
    <row r="4942" spans="1:1" x14ac:dyDescent="0.3">
      <c r="A4942">
        <f>-3.22 -3.223 -3.226 -3.229 -3.232 -3.235 -3.238 -3.241 -3.244 -3.247 -3.25</f>
        <v>-35.584999999999994</v>
      </c>
    </row>
    <row r="4943" spans="1:1" x14ac:dyDescent="0.3">
      <c r="A4943" t="s">
        <v>846</v>
      </c>
    </row>
    <row r="4944" spans="1:1" x14ac:dyDescent="0.3">
      <c r="A4944">
        <f>-0.542  -0.546  -0.547  -0.548  -0.547  -0.547  -0.545  -0.544  -0.542  -0.541  -0.539</f>
        <v>-5.9880000000000004</v>
      </c>
    </row>
    <row r="4945" spans="1:1" x14ac:dyDescent="0.3">
      <c r="A4945">
        <f>-1.542  -1.542  -1.542  -1.542  -1.542  -1.542  -1.543  -1.543  -1.544  -1.544  -1.544</f>
        <v>-16.97</v>
      </c>
    </row>
    <row r="4946" spans="1:1" x14ac:dyDescent="0.3">
      <c r="A4946">
        <f>-2.538  -2.537  -2.538  -2.538  -2.538  -2.538  -2.538  -2.538  -2.538  -2.538  -2.538</f>
        <v>-27.917000000000002</v>
      </c>
    </row>
    <row r="4947" spans="1:1" x14ac:dyDescent="0.3">
      <c r="A4947">
        <f>-3.162  -3.161  -3.162  -3.161  -3.159  -3.158  -3.159  -3.161  -3.164  -3.166  -3.168</f>
        <v>-34.781000000000006</v>
      </c>
    </row>
    <row r="4948" spans="1:1" x14ac:dyDescent="0.3">
      <c r="A4948">
        <f>-3.22  -3.223  -3.226  -3.229  -3.232  -3.235  -3.238  -3.241  -3.244  -3.247  -3.25</f>
        <v>-35.584999999999994</v>
      </c>
    </row>
    <row r="4950" spans="1:1" x14ac:dyDescent="0.3">
      <c r="A4950" t="s">
        <v>847</v>
      </c>
    </row>
    <row r="4951" spans="1:1" x14ac:dyDescent="0.3">
      <c r="A4951" t="s">
        <v>1364</v>
      </c>
    </row>
    <row r="4952" spans="1:1" x14ac:dyDescent="0.3">
      <c r="A4952" t="s">
        <v>1365</v>
      </c>
    </row>
    <row r="4953" spans="1:1" x14ac:dyDescent="0.3">
      <c r="A4953" t="s">
        <v>1322</v>
      </c>
    </row>
    <row r="4954" spans="1:1" x14ac:dyDescent="0.3">
      <c r="A4954" t="s">
        <v>1381</v>
      </c>
    </row>
    <row r="4955" spans="1:1" x14ac:dyDescent="0.3">
      <c r="A4955" t="s">
        <v>1382</v>
      </c>
    </row>
    <row r="4957" spans="1:1" x14ac:dyDescent="0.3">
      <c r="A4957" t="s">
        <v>848</v>
      </c>
    </row>
    <row r="4958" spans="1:1" x14ac:dyDescent="0.3">
      <c r="A4958" t="s">
        <v>1369</v>
      </c>
    </row>
    <row r="4959" spans="1:1" x14ac:dyDescent="0.3">
      <c r="A4959" t="s">
        <v>1323</v>
      </c>
    </row>
    <row r="4960" spans="1:1" x14ac:dyDescent="0.3">
      <c r="A4960" t="s">
        <v>1210</v>
      </c>
    </row>
    <row r="4961" spans="1:1" x14ac:dyDescent="0.3">
      <c r="A4961" t="s">
        <v>1188</v>
      </c>
    </row>
    <row r="4962" spans="1:1" x14ac:dyDescent="0.3">
      <c r="A4962" t="s">
        <v>1189</v>
      </c>
    </row>
    <row r="4964" spans="1:1" x14ac:dyDescent="0.3">
      <c r="A4964" t="s">
        <v>771</v>
      </c>
    </row>
    <row r="4965" spans="1:1" x14ac:dyDescent="0.3">
      <c r="A4965" t="s">
        <v>1190</v>
      </c>
    </row>
    <row r="4966" spans="1:1" x14ac:dyDescent="0.3">
      <c r="A4966" t="s">
        <v>1190</v>
      </c>
    </row>
    <row r="4967" spans="1:1" x14ac:dyDescent="0.3">
      <c r="A4967" t="s">
        <v>1190</v>
      </c>
    </row>
    <row r="4968" spans="1:1" x14ac:dyDescent="0.3">
      <c r="A4968" t="s">
        <v>1190</v>
      </c>
    </row>
    <row r="4969" spans="1:1" x14ac:dyDescent="0.3">
      <c r="A4969" t="s">
        <v>1190</v>
      </c>
    </row>
    <row r="4971" spans="1:1" x14ac:dyDescent="0.3">
      <c r="A4971" t="s">
        <v>575</v>
      </c>
    </row>
    <row r="4972" spans="1:1" x14ac:dyDescent="0.3">
      <c r="A4972" t="s">
        <v>757</v>
      </c>
    </row>
    <row r="4973" spans="1:1" x14ac:dyDescent="0.3">
      <c r="A4973" t="s">
        <v>810</v>
      </c>
    </row>
    <row r="4974" spans="1:1" x14ac:dyDescent="0.3">
      <c r="A4974" t="s">
        <v>811</v>
      </c>
    </row>
    <row r="4975" spans="1:1" x14ac:dyDescent="0.3">
      <c r="A4975" t="s">
        <v>760</v>
      </c>
    </row>
    <row r="4976" spans="1:1" x14ac:dyDescent="0.3">
      <c r="A4976" t="s">
        <v>777</v>
      </c>
    </row>
    <row r="4977" spans="1:1" x14ac:dyDescent="0.3">
      <c r="A4977">
        <f>-3.22 -3.22 -3.22 -3.22 -3.22 -3.22 -3.22 -3.22 -3.22 -3.22 -3.22</f>
        <v>-35.419999999999995</v>
      </c>
    </row>
    <row r="4978" spans="1:1" x14ac:dyDescent="0.3">
      <c r="A4978" t="s">
        <v>846</v>
      </c>
    </row>
    <row r="4979" spans="1:1" x14ac:dyDescent="0.3">
      <c r="A4979">
        <f>-0.542  -0.546  -0.548  -0.548  -0.547  -0.547  -0.545  -0.544  -0.542  -0.541  -0.539</f>
        <v>-5.9890000000000008</v>
      </c>
    </row>
    <row r="4980" spans="1:1" x14ac:dyDescent="0.3">
      <c r="A4980">
        <f>-1.542  -1.542  -1.542  -1.542  -1.542  -1.542  -1.543  -1.543  -1.544  -1.544  -1.544</f>
        <v>-16.97</v>
      </c>
    </row>
    <row r="4981" spans="1:1" x14ac:dyDescent="0.3">
      <c r="A4981">
        <f>-2.538  -2.537  -2.538  -2.538  -2.538  -2.538  -2.538  -2.538  -2.538  -2.537  -2.537</f>
        <v>-27.914999999999999</v>
      </c>
    </row>
    <row r="4982" spans="1:1" x14ac:dyDescent="0.3">
      <c r="A4982">
        <f>-3.162  -3.162  -3.161  -3.16  -3.16  -3.159  -3.159  -3.158  -3.158  -3.158  -3.158</f>
        <v>-34.755000000000003</v>
      </c>
    </row>
    <row r="4983" spans="1:1" x14ac:dyDescent="0.3">
      <c r="A4983">
        <f>-3.22  -3.22  -3.22  -3.22  -3.22  -3.22  -3.22  -3.22  -3.22  -3.22  -3.22</f>
        <v>-35.419999999999995</v>
      </c>
    </row>
    <row r="4985" spans="1:1" x14ac:dyDescent="0.3">
      <c r="A4985" t="s">
        <v>847</v>
      </c>
    </row>
    <row r="4986" spans="1:1" x14ac:dyDescent="0.3">
      <c r="A4986" t="s">
        <v>1364</v>
      </c>
    </row>
    <row r="4987" spans="1:1" x14ac:dyDescent="0.3">
      <c r="A4987" t="s">
        <v>1370</v>
      </c>
    </row>
    <row r="4988" spans="1:1" x14ac:dyDescent="0.3">
      <c r="A4988" t="s">
        <v>1383</v>
      </c>
    </row>
    <row r="4989" spans="1:1" x14ac:dyDescent="0.3">
      <c r="A4989" t="s">
        <v>1384</v>
      </c>
    </row>
    <row r="4990" spans="1:1" x14ac:dyDescent="0.3">
      <c r="A4990" t="s">
        <v>1326</v>
      </c>
    </row>
    <row r="4992" spans="1:1" x14ac:dyDescent="0.3">
      <c r="A4992" t="s">
        <v>848</v>
      </c>
    </row>
    <row r="4993" spans="1:1" x14ac:dyDescent="0.3">
      <c r="A4993" t="s">
        <v>1369</v>
      </c>
    </row>
    <row r="4994" spans="1:1" x14ac:dyDescent="0.3">
      <c r="A4994" t="s">
        <v>1307</v>
      </c>
    </row>
    <row r="4995" spans="1:1" x14ac:dyDescent="0.3">
      <c r="A4995" t="s">
        <v>1210</v>
      </c>
    </row>
    <row r="4996" spans="1:1" x14ac:dyDescent="0.3">
      <c r="A4996" t="s">
        <v>1194</v>
      </c>
    </row>
    <row r="4997" spans="1:1" x14ac:dyDescent="0.3">
      <c r="A4997" t="s">
        <v>1195</v>
      </c>
    </row>
    <row r="4999" spans="1:1" x14ac:dyDescent="0.3">
      <c r="A4999" t="s">
        <v>771</v>
      </c>
    </row>
    <row r="5000" spans="1:1" x14ac:dyDescent="0.3">
      <c r="A5000" t="s">
        <v>1162</v>
      </c>
    </row>
    <row r="5001" spans="1:1" x14ac:dyDescent="0.3">
      <c r="A5001" t="s">
        <v>1162</v>
      </c>
    </row>
    <row r="5002" spans="1:1" x14ac:dyDescent="0.3">
      <c r="A5002" t="s">
        <v>1162</v>
      </c>
    </row>
    <row r="5003" spans="1:1" x14ac:dyDescent="0.3">
      <c r="A5003" t="s">
        <v>1162</v>
      </c>
    </row>
    <row r="5004" spans="1:1" x14ac:dyDescent="0.3">
      <c r="A5004" t="s">
        <v>1162</v>
      </c>
    </row>
    <row r="5006" spans="1:1" x14ac:dyDescent="0.3">
      <c r="A5006" t="s">
        <v>576</v>
      </c>
    </row>
    <row r="5007" spans="1:1" x14ac:dyDescent="0.3">
      <c r="A5007" t="s">
        <v>757</v>
      </c>
    </row>
    <row r="5008" spans="1:1" x14ac:dyDescent="0.3">
      <c r="A5008" t="s">
        <v>810</v>
      </c>
    </row>
    <row r="5009" spans="1:1" x14ac:dyDescent="0.3">
      <c r="A5009" t="s">
        <v>811</v>
      </c>
    </row>
    <row r="5010" spans="1:1" x14ac:dyDescent="0.3">
      <c r="A5010" t="s">
        <v>760</v>
      </c>
    </row>
    <row r="5011" spans="1:1" x14ac:dyDescent="0.3">
      <c r="A5011" t="s">
        <v>778</v>
      </c>
    </row>
    <row r="5012" spans="1:1" x14ac:dyDescent="0.3">
      <c r="A5012">
        <f>-3.22 -3.217 -3.214 -3.211 -3.208 -3.205 -3.202 -3.199 -3.196 -3.193 -3.19</f>
        <v>-35.254999999999995</v>
      </c>
    </row>
    <row r="5013" spans="1:1" x14ac:dyDescent="0.3">
      <c r="A5013" t="s">
        <v>846</v>
      </c>
    </row>
    <row r="5014" spans="1:1" x14ac:dyDescent="0.3">
      <c r="A5014">
        <f>-0.542  -0.546  -0.548  -0.548  -0.547  -0.547  -0.545  -0.544  -0.542  -0.541  -0.539</f>
        <v>-5.9890000000000008</v>
      </c>
    </row>
    <row r="5015" spans="1:1" x14ac:dyDescent="0.3">
      <c r="A5015">
        <f>-1.542  -1.542  -1.542  -1.542  -1.542  -1.542  -1.543  -1.543  -1.544  -1.544  -1.544</f>
        <v>-16.97</v>
      </c>
    </row>
    <row r="5016" spans="1:1" x14ac:dyDescent="0.3">
      <c r="A5016">
        <f>-2.538  -2.537  -2.537  -2.538  -2.538  -2.538  -2.538  -2.538  -2.538  -2.537  -2.537</f>
        <v>-27.913999999999998</v>
      </c>
    </row>
    <row r="5017" spans="1:1" x14ac:dyDescent="0.3">
      <c r="A5017">
        <f>-3.162  -3.162  -3.161  -3.16  -3.16  -3.16  -3.158  -3.156  -3.153  -3.15  -3.146</f>
        <v>-34.727999999999994</v>
      </c>
    </row>
    <row r="5018" spans="1:1" x14ac:dyDescent="0.3">
      <c r="A5018">
        <f>-3.22  -3.217  -3.214  -3.211  -3.208  -3.205  -3.202  -3.199  -3.196  -3.193  -3.19</f>
        <v>-35.254999999999995</v>
      </c>
    </row>
    <row r="5020" spans="1:1" x14ac:dyDescent="0.3">
      <c r="A5020" t="s">
        <v>847</v>
      </c>
    </row>
    <row r="5021" spans="1:1" x14ac:dyDescent="0.3">
      <c r="A5021" t="s">
        <v>1364</v>
      </c>
    </row>
    <row r="5022" spans="1:1" x14ac:dyDescent="0.3">
      <c r="A5022" t="s">
        <v>1385</v>
      </c>
    </row>
    <row r="5023" spans="1:1" x14ac:dyDescent="0.3">
      <c r="A5023" t="s">
        <v>1386</v>
      </c>
    </row>
    <row r="5024" spans="1:1" x14ac:dyDescent="0.3">
      <c r="A5024" t="s">
        <v>1197</v>
      </c>
    </row>
    <row r="5025" spans="1:1" x14ac:dyDescent="0.3">
      <c r="A5025" t="s">
        <v>1387</v>
      </c>
    </row>
    <row r="5027" spans="1:1" x14ac:dyDescent="0.3">
      <c r="A5027" t="s">
        <v>848</v>
      </c>
    </row>
    <row r="5028" spans="1:1" x14ac:dyDescent="0.3">
      <c r="A5028" t="s">
        <v>1369</v>
      </c>
    </row>
    <row r="5029" spans="1:1" x14ac:dyDescent="0.3">
      <c r="A5029" t="s">
        <v>1307</v>
      </c>
    </row>
    <row r="5030" spans="1:1" x14ac:dyDescent="0.3">
      <c r="A5030" t="s">
        <v>1210</v>
      </c>
    </row>
    <row r="5031" spans="1:1" x14ac:dyDescent="0.3">
      <c r="A5031" t="s">
        <v>1200</v>
      </c>
    </row>
    <row r="5032" spans="1:1" x14ac:dyDescent="0.3">
      <c r="A5032" t="s">
        <v>1201</v>
      </c>
    </row>
    <row r="5034" spans="1:1" x14ac:dyDescent="0.3">
      <c r="A5034" t="s">
        <v>771</v>
      </c>
    </row>
    <row r="5035" spans="1:1" x14ac:dyDescent="0.3">
      <c r="A5035" t="s">
        <v>807</v>
      </c>
    </row>
    <row r="5036" spans="1:1" x14ac:dyDescent="0.3">
      <c r="A5036" t="s">
        <v>807</v>
      </c>
    </row>
    <row r="5037" spans="1:1" x14ac:dyDescent="0.3">
      <c r="A5037" t="s">
        <v>807</v>
      </c>
    </row>
    <row r="5038" spans="1:1" x14ac:dyDescent="0.3">
      <c r="A5038" t="s">
        <v>807</v>
      </c>
    </row>
    <row r="5039" spans="1:1" x14ac:dyDescent="0.3">
      <c r="A5039" t="s">
        <v>807</v>
      </c>
    </row>
    <row r="5041" spans="1:1" x14ac:dyDescent="0.3">
      <c r="A5041" t="s">
        <v>577</v>
      </c>
    </row>
    <row r="5042" spans="1:1" x14ac:dyDescent="0.3">
      <c r="A5042" t="s">
        <v>757</v>
      </c>
    </row>
    <row r="5043" spans="1:1" x14ac:dyDescent="0.3">
      <c r="A5043" t="s">
        <v>810</v>
      </c>
    </row>
    <row r="5044" spans="1:1" x14ac:dyDescent="0.3">
      <c r="A5044" t="s">
        <v>811</v>
      </c>
    </row>
    <row r="5045" spans="1:1" x14ac:dyDescent="0.3">
      <c r="A5045" t="s">
        <v>760</v>
      </c>
    </row>
    <row r="5046" spans="1:1" x14ac:dyDescent="0.3">
      <c r="A5046">
        <f>-3.21 -0.003</f>
        <v>-3.2130000000000001</v>
      </c>
    </row>
    <row r="5047" spans="1:1" x14ac:dyDescent="0.3">
      <c r="A5047">
        <f>-3.21 -3.213 -3.216 -3.219 -3.222 -3.225 -3.228 -3.231 -3.234 -3.237 -3.24</f>
        <v>-35.475000000000009</v>
      </c>
    </row>
    <row r="5048" spans="1:1" x14ac:dyDescent="0.3">
      <c r="A5048" t="s">
        <v>846</v>
      </c>
    </row>
    <row r="5049" spans="1:1" x14ac:dyDescent="0.3">
      <c r="A5049">
        <f>-0.542  -0.546  -0.547  -0.548  -0.547  -0.547  -0.545  -0.544  -0.543  -0.541  -0.539</f>
        <v>-5.9890000000000008</v>
      </c>
    </row>
    <row r="5050" spans="1:1" x14ac:dyDescent="0.3">
      <c r="A5050">
        <f>-1.542  -1.542  -1.542  -1.542  -1.542  -1.542  -1.543  -1.543  -1.544  -1.544  -1.544</f>
        <v>-16.97</v>
      </c>
    </row>
    <row r="5051" spans="1:1" x14ac:dyDescent="0.3">
      <c r="A5051">
        <f>-2.537  -2.537  -2.538  -2.538  -2.538  -2.538  -2.538  -2.537  -2.537  -2.537  -2.537</f>
        <v>-27.911999999999995</v>
      </c>
    </row>
    <row r="5052" spans="1:1" x14ac:dyDescent="0.3">
      <c r="A5052">
        <f>-3.153  -3.153  -3.153  -3.153  -3.15  -3.15  -3.151  -3.153  -3.155  -3.158  -3.16</f>
        <v>-34.689</v>
      </c>
    </row>
    <row r="5053" spans="1:1" x14ac:dyDescent="0.3">
      <c r="A5053">
        <f>-3.21  -3.213  -3.216  -3.219  -3.222  -3.225  -3.228  -3.231  -3.234  -3.237  -3.24</f>
        <v>-35.475000000000009</v>
      </c>
    </row>
    <row r="5055" spans="1:1" x14ac:dyDescent="0.3">
      <c r="A5055" t="s">
        <v>847</v>
      </c>
    </row>
    <row r="5056" spans="1:1" x14ac:dyDescent="0.3">
      <c r="A5056" t="s">
        <v>1364</v>
      </c>
    </row>
    <row r="5057" spans="1:1" x14ac:dyDescent="0.3">
      <c r="A5057" t="s">
        <v>1388</v>
      </c>
    </row>
    <row r="5058" spans="1:1" x14ac:dyDescent="0.3">
      <c r="A5058" t="s">
        <v>1322</v>
      </c>
    </row>
    <row r="5059" spans="1:1" x14ac:dyDescent="0.3">
      <c r="A5059" t="s">
        <v>1331</v>
      </c>
    </row>
    <row r="5060" spans="1:1" x14ac:dyDescent="0.3">
      <c r="A5060" t="s">
        <v>1389</v>
      </c>
    </row>
    <row r="5062" spans="1:1" x14ac:dyDescent="0.3">
      <c r="A5062" t="s">
        <v>848</v>
      </c>
    </row>
    <row r="5063" spans="1:1" x14ac:dyDescent="0.3">
      <c r="A5063" t="s">
        <v>1369</v>
      </c>
    </row>
    <row r="5064" spans="1:1" x14ac:dyDescent="0.3">
      <c r="A5064" t="s">
        <v>1323</v>
      </c>
    </row>
    <row r="5065" spans="1:1" x14ac:dyDescent="0.3">
      <c r="A5065" t="s">
        <v>1390</v>
      </c>
    </row>
    <row r="5066" spans="1:1" x14ac:dyDescent="0.3">
      <c r="A5066" t="s">
        <v>1206</v>
      </c>
    </row>
    <row r="5067" spans="1:1" x14ac:dyDescent="0.3">
      <c r="A5067" t="s">
        <v>1189</v>
      </c>
    </row>
    <row r="5069" spans="1:1" x14ac:dyDescent="0.3">
      <c r="A5069" t="s">
        <v>771</v>
      </c>
    </row>
    <row r="5070" spans="1:1" x14ac:dyDescent="0.3">
      <c r="A5070" t="s">
        <v>1207</v>
      </c>
    </row>
    <row r="5071" spans="1:1" x14ac:dyDescent="0.3">
      <c r="A5071" t="s">
        <v>1207</v>
      </c>
    </row>
    <row r="5072" spans="1:1" x14ac:dyDescent="0.3">
      <c r="A5072" t="s">
        <v>1207</v>
      </c>
    </row>
    <row r="5073" spans="1:1" x14ac:dyDescent="0.3">
      <c r="A5073" t="s">
        <v>1207</v>
      </c>
    </row>
    <row r="5074" spans="1:1" x14ac:dyDescent="0.3">
      <c r="A5074" t="s">
        <v>1207</v>
      </c>
    </row>
    <row r="5076" spans="1:1" x14ac:dyDescent="0.3">
      <c r="A5076" t="s">
        <v>578</v>
      </c>
    </row>
    <row r="5077" spans="1:1" x14ac:dyDescent="0.3">
      <c r="A5077" t="s">
        <v>757</v>
      </c>
    </row>
    <row r="5078" spans="1:1" x14ac:dyDescent="0.3">
      <c r="A5078" t="s">
        <v>810</v>
      </c>
    </row>
    <row r="5079" spans="1:1" x14ac:dyDescent="0.3">
      <c r="A5079" t="s">
        <v>811</v>
      </c>
    </row>
    <row r="5080" spans="1:1" x14ac:dyDescent="0.3">
      <c r="A5080" t="s">
        <v>760</v>
      </c>
    </row>
    <row r="5081" spans="1:1" x14ac:dyDescent="0.3">
      <c r="A5081" t="s">
        <v>779</v>
      </c>
    </row>
    <row r="5082" spans="1:1" x14ac:dyDescent="0.3">
      <c r="A5082">
        <f>-3.21 -3.21 -3.21 -3.21 -3.21 -3.21 -3.21 -3.21 -3.21 -3.21 -3.21</f>
        <v>-35.31</v>
      </c>
    </row>
    <row r="5083" spans="1:1" x14ac:dyDescent="0.3">
      <c r="A5083" t="s">
        <v>846</v>
      </c>
    </row>
    <row r="5084" spans="1:1" x14ac:dyDescent="0.3">
      <c r="A5084">
        <f>-0.542  -0.546  -0.548  -0.548  -0.547  -0.547  -0.545  -0.544  -0.542  -0.541  -0.539</f>
        <v>-5.9890000000000008</v>
      </c>
    </row>
    <row r="5085" spans="1:1" x14ac:dyDescent="0.3">
      <c r="A5085">
        <f>-1.542  -1.542  -1.542  -1.542  -1.542  -1.542  -1.543  -1.543  -1.544  -1.544  -1.544</f>
        <v>-16.97</v>
      </c>
    </row>
    <row r="5086" spans="1:1" x14ac:dyDescent="0.3">
      <c r="A5086">
        <f>-2.537  -2.537  -2.537  -2.538  -2.538  -2.538  -2.538  -2.537  -2.537  -2.537  -2.537</f>
        <v>-27.910999999999994</v>
      </c>
    </row>
    <row r="5087" spans="1:1" x14ac:dyDescent="0.3">
      <c r="A5087">
        <f>-3.153  -3.153  -3.153  -3.152  -3.151  -3.151  -3.15  -3.15  -3.15  -3.15  -3.149</f>
        <v>-34.661999999999992</v>
      </c>
    </row>
    <row r="5088" spans="1:1" x14ac:dyDescent="0.3">
      <c r="A5088">
        <f>-3.21  -3.21  -3.21  -3.21  -3.21  -3.21  -3.21  -3.21  -3.21  -3.21  -3.21</f>
        <v>-35.31</v>
      </c>
    </row>
    <row r="5090" spans="1:1" x14ac:dyDescent="0.3">
      <c r="A5090" t="s">
        <v>847</v>
      </c>
    </row>
    <row r="5091" spans="1:1" x14ac:dyDescent="0.3">
      <c r="A5091" t="s">
        <v>1364</v>
      </c>
    </row>
    <row r="5092" spans="1:1" x14ac:dyDescent="0.3">
      <c r="A5092" t="s">
        <v>1391</v>
      </c>
    </row>
    <row r="5093" spans="1:1" x14ac:dyDescent="0.3">
      <c r="A5093" t="s">
        <v>1325</v>
      </c>
    </row>
    <row r="5094" spans="1:1" x14ac:dyDescent="0.3">
      <c r="A5094" t="s">
        <v>1333</v>
      </c>
    </row>
    <row r="5095" spans="1:1" x14ac:dyDescent="0.3">
      <c r="A5095" t="s">
        <v>1334</v>
      </c>
    </row>
    <row r="5097" spans="1:1" x14ac:dyDescent="0.3">
      <c r="A5097" t="s">
        <v>848</v>
      </c>
    </row>
    <row r="5098" spans="1:1" x14ac:dyDescent="0.3">
      <c r="A5098" t="s">
        <v>1369</v>
      </c>
    </row>
    <row r="5099" spans="1:1" x14ac:dyDescent="0.3">
      <c r="A5099" t="s">
        <v>1307</v>
      </c>
    </row>
    <row r="5100" spans="1:1" x14ac:dyDescent="0.3">
      <c r="A5100" t="s">
        <v>1392</v>
      </c>
    </row>
    <row r="5101" spans="1:1" x14ac:dyDescent="0.3">
      <c r="A5101" t="s">
        <v>1211</v>
      </c>
    </row>
    <row r="5102" spans="1:1" x14ac:dyDescent="0.3">
      <c r="A5102" t="s">
        <v>1212</v>
      </c>
    </row>
    <row r="5104" spans="1:1" x14ac:dyDescent="0.3">
      <c r="A5104" t="s">
        <v>771</v>
      </c>
    </row>
    <row r="5105" spans="1:1" x14ac:dyDescent="0.3">
      <c r="A5105" t="s">
        <v>1162</v>
      </c>
    </row>
    <row r="5106" spans="1:1" x14ac:dyDescent="0.3">
      <c r="A5106" t="s">
        <v>1162</v>
      </c>
    </row>
    <row r="5107" spans="1:1" x14ac:dyDescent="0.3">
      <c r="A5107" t="s">
        <v>1162</v>
      </c>
    </row>
    <row r="5108" spans="1:1" x14ac:dyDescent="0.3">
      <c r="A5108" t="s">
        <v>1162</v>
      </c>
    </row>
    <row r="5109" spans="1:1" x14ac:dyDescent="0.3">
      <c r="A5109" t="s">
        <v>1162</v>
      </c>
    </row>
    <row r="5111" spans="1:1" x14ac:dyDescent="0.3">
      <c r="A5111" t="s">
        <v>579</v>
      </c>
    </row>
    <row r="5112" spans="1:1" x14ac:dyDescent="0.3">
      <c r="A5112" t="s">
        <v>757</v>
      </c>
    </row>
    <row r="5113" spans="1:1" x14ac:dyDescent="0.3">
      <c r="A5113" t="s">
        <v>810</v>
      </c>
    </row>
    <row r="5114" spans="1:1" x14ac:dyDescent="0.3">
      <c r="A5114" t="s">
        <v>811</v>
      </c>
    </row>
    <row r="5115" spans="1:1" x14ac:dyDescent="0.3">
      <c r="A5115" t="s">
        <v>760</v>
      </c>
    </row>
    <row r="5116" spans="1:1" x14ac:dyDescent="0.3">
      <c r="A5116" t="s">
        <v>780</v>
      </c>
    </row>
    <row r="5117" spans="1:1" x14ac:dyDescent="0.3">
      <c r="A5117">
        <f>-3.21 -3.207 -3.204 -3.201 -3.198 -3.195 -3.192 -3.189 -3.186 -3.183 -3.18</f>
        <v>-35.145000000000003</v>
      </c>
    </row>
    <row r="5118" spans="1:1" x14ac:dyDescent="0.3">
      <c r="A5118" t="s">
        <v>846</v>
      </c>
    </row>
    <row r="5119" spans="1:1" x14ac:dyDescent="0.3">
      <c r="A5119">
        <f>-0.542  -0.546  -0.548  -0.548  -0.547  -0.547  -0.545  -0.544  -0.542  -0.541  -0.539</f>
        <v>-5.9890000000000008</v>
      </c>
    </row>
    <row r="5120" spans="1:1" x14ac:dyDescent="0.3">
      <c r="A5120">
        <f>-1.542  -1.542  -1.542  -1.542  -1.542  -1.542  -1.543  -1.543  -1.544  -1.544  -1.544</f>
        <v>-16.97</v>
      </c>
    </row>
    <row r="5121" spans="1:1" x14ac:dyDescent="0.3">
      <c r="A5121">
        <f>-2.537  -2.537  -2.537  -2.538  -2.538  -2.537  -2.538  -2.538  -2.537  -2.537  -2.537</f>
        <v>-27.910999999999998</v>
      </c>
    </row>
    <row r="5122" spans="1:1" x14ac:dyDescent="0.3">
      <c r="A5122">
        <f>-3.153  -3.153  -3.153  -3.152  -3.152  -3.152  -3.15  -3.147  -3.145  -3.142  -3.138</f>
        <v>-34.637</v>
      </c>
    </row>
    <row r="5123" spans="1:1" x14ac:dyDescent="0.3">
      <c r="A5123">
        <f>-3.21  -3.207  -3.204  -3.201  -3.198  -3.195  -3.192  -3.189  -3.186  -3.183  -3.18</f>
        <v>-35.145000000000003</v>
      </c>
    </row>
    <row r="5125" spans="1:1" x14ac:dyDescent="0.3">
      <c r="A5125" t="s">
        <v>847</v>
      </c>
    </row>
    <row r="5126" spans="1:1" x14ac:dyDescent="0.3">
      <c r="A5126" t="s">
        <v>1364</v>
      </c>
    </row>
    <row r="5127" spans="1:1" x14ac:dyDescent="0.3">
      <c r="A5127" t="s">
        <v>1393</v>
      </c>
    </row>
    <row r="5128" spans="1:1" x14ac:dyDescent="0.3">
      <c r="A5128" t="s">
        <v>1335</v>
      </c>
    </row>
    <row r="5129" spans="1:1" x14ac:dyDescent="0.3">
      <c r="A5129" t="s">
        <v>1215</v>
      </c>
    </row>
    <row r="5130" spans="1:1" x14ac:dyDescent="0.3">
      <c r="A5130" t="s">
        <v>1394</v>
      </c>
    </row>
    <row r="5132" spans="1:1" x14ac:dyDescent="0.3">
      <c r="A5132" t="s">
        <v>848</v>
      </c>
    </row>
    <row r="5133" spans="1:1" x14ac:dyDescent="0.3">
      <c r="A5133" t="s">
        <v>1369</v>
      </c>
    </row>
    <row r="5134" spans="1:1" x14ac:dyDescent="0.3">
      <c r="A5134" t="s">
        <v>1307</v>
      </c>
    </row>
    <row r="5135" spans="1:1" x14ac:dyDescent="0.3">
      <c r="A5135" t="s">
        <v>1336</v>
      </c>
    </row>
    <row r="5136" spans="1:1" x14ac:dyDescent="0.3">
      <c r="A5136" t="s">
        <v>1218</v>
      </c>
    </row>
    <row r="5137" spans="1:1" x14ac:dyDescent="0.3">
      <c r="A5137" t="s">
        <v>1219</v>
      </c>
    </row>
    <row r="5139" spans="1:1" x14ac:dyDescent="0.3">
      <c r="A5139" t="s">
        <v>771</v>
      </c>
    </row>
    <row r="5140" spans="1:1" x14ac:dyDescent="0.3">
      <c r="A5140" t="s">
        <v>807</v>
      </c>
    </row>
    <row r="5141" spans="1:1" x14ac:dyDescent="0.3">
      <c r="A5141" t="s">
        <v>807</v>
      </c>
    </row>
    <row r="5142" spans="1:1" x14ac:dyDescent="0.3">
      <c r="A5142" t="s">
        <v>807</v>
      </c>
    </row>
    <row r="5143" spans="1:1" x14ac:dyDescent="0.3">
      <c r="A5143" t="s">
        <v>807</v>
      </c>
    </row>
    <row r="5144" spans="1:1" x14ac:dyDescent="0.3">
      <c r="A5144" t="s">
        <v>807</v>
      </c>
    </row>
    <row r="5146" spans="1:1" x14ac:dyDescent="0.3">
      <c r="A5146" t="s">
        <v>580</v>
      </c>
    </row>
    <row r="5147" spans="1:1" x14ac:dyDescent="0.3">
      <c r="A5147" t="s">
        <v>757</v>
      </c>
    </row>
    <row r="5148" spans="1:1" x14ac:dyDescent="0.3">
      <c r="A5148" t="s">
        <v>810</v>
      </c>
    </row>
    <row r="5149" spans="1:1" x14ac:dyDescent="0.3">
      <c r="A5149" t="s">
        <v>811</v>
      </c>
    </row>
    <row r="5150" spans="1:1" x14ac:dyDescent="0.3">
      <c r="A5150" t="s">
        <v>760</v>
      </c>
    </row>
    <row r="5151" spans="1:1" x14ac:dyDescent="0.3">
      <c r="A5151">
        <f>-3.2 -0.003</f>
        <v>-3.2030000000000003</v>
      </c>
    </row>
    <row r="5152" spans="1:1" x14ac:dyDescent="0.3">
      <c r="A5152">
        <f>-3.2 -3.203 -3.206 -3.209 -3.212 -3.215 -3.218 -3.221 -3.224 -3.227 -3.23</f>
        <v>-35.364999999999995</v>
      </c>
    </row>
    <row r="5153" spans="1:1" x14ac:dyDescent="0.3">
      <c r="A5153" t="s">
        <v>846</v>
      </c>
    </row>
    <row r="5154" spans="1:1" x14ac:dyDescent="0.3">
      <c r="A5154">
        <f>-0.542  -0.546  -0.547  -0.548  -0.547  -0.547  -0.545  -0.544  -0.543  -0.541  -0.539</f>
        <v>-5.9890000000000008</v>
      </c>
    </row>
    <row r="5155" spans="1:1" x14ac:dyDescent="0.3">
      <c r="A5155">
        <f>-1.542  -1.542  -1.542  -1.542  -1.542  -1.542  -1.543  -1.543  -1.544  -1.544  -1.544</f>
        <v>-16.97</v>
      </c>
    </row>
    <row r="5156" spans="1:1" x14ac:dyDescent="0.3">
      <c r="A5156">
        <f>-2.537  -2.537  -2.537  -2.537  -2.537  -2.538  -2.537  -2.537  -2.537  -2.537  -2.537</f>
        <v>-27.907999999999994</v>
      </c>
    </row>
    <row r="5157" spans="1:1" x14ac:dyDescent="0.3">
      <c r="A5157">
        <f>-3.145  -3.145  -3.145  -3.144  -3.142  -3.142  -3.143  -3.145  -3.147  -3.149  -3.152</f>
        <v>-34.598999999999997</v>
      </c>
    </row>
    <row r="5158" spans="1:1" x14ac:dyDescent="0.3">
      <c r="A5158">
        <f>-3.2  -3.203  -3.206  -3.209  -3.212  -3.215  -3.218  -3.221  -3.224  -3.227  -3.23</f>
        <v>-35.364999999999995</v>
      </c>
    </row>
    <row r="5160" spans="1:1" x14ac:dyDescent="0.3">
      <c r="A5160" t="s">
        <v>847</v>
      </c>
    </row>
    <row r="5161" spans="1:1" x14ac:dyDescent="0.3">
      <c r="A5161" t="s">
        <v>1364</v>
      </c>
    </row>
    <row r="5162" spans="1:1" x14ac:dyDescent="0.3">
      <c r="A5162" t="s">
        <v>1395</v>
      </c>
    </row>
    <row r="5163" spans="1:1" x14ac:dyDescent="0.3">
      <c r="A5163" t="s">
        <v>1337</v>
      </c>
    </row>
    <row r="5164" spans="1:1" x14ac:dyDescent="0.3">
      <c r="A5164" t="s">
        <v>1396</v>
      </c>
    </row>
    <row r="5165" spans="1:1" x14ac:dyDescent="0.3">
      <c r="A5165" t="s">
        <v>1338</v>
      </c>
    </row>
    <row r="5167" spans="1:1" x14ac:dyDescent="0.3">
      <c r="A5167" t="s">
        <v>848</v>
      </c>
    </row>
    <row r="5168" spans="1:1" x14ac:dyDescent="0.3">
      <c r="A5168" t="s">
        <v>1369</v>
      </c>
    </row>
    <row r="5169" spans="1:1" x14ac:dyDescent="0.3">
      <c r="A5169" t="s">
        <v>1323</v>
      </c>
    </row>
    <row r="5170" spans="1:1" x14ac:dyDescent="0.3">
      <c r="A5170" t="s">
        <v>1223</v>
      </c>
    </row>
    <row r="5171" spans="1:1" x14ac:dyDescent="0.3">
      <c r="A5171" t="s">
        <v>1339</v>
      </c>
    </row>
    <row r="5172" spans="1:1" x14ac:dyDescent="0.3">
      <c r="A5172" t="s">
        <v>1225</v>
      </c>
    </row>
    <row r="5174" spans="1:1" x14ac:dyDescent="0.3">
      <c r="A5174" t="s">
        <v>771</v>
      </c>
    </row>
    <row r="5175" spans="1:1" x14ac:dyDescent="0.3">
      <c r="A5175" t="s">
        <v>1207</v>
      </c>
    </row>
    <row r="5176" spans="1:1" x14ac:dyDescent="0.3">
      <c r="A5176" t="s">
        <v>1207</v>
      </c>
    </row>
    <row r="5177" spans="1:1" x14ac:dyDescent="0.3">
      <c r="A5177" t="s">
        <v>1207</v>
      </c>
    </row>
    <row r="5178" spans="1:1" x14ac:dyDescent="0.3">
      <c r="A5178" t="s">
        <v>1207</v>
      </c>
    </row>
    <row r="5179" spans="1:1" x14ac:dyDescent="0.3">
      <c r="A5179" t="s">
        <v>1207</v>
      </c>
    </row>
    <row r="5181" spans="1:1" x14ac:dyDescent="0.3">
      <c r="A5181" t="s">
        <v>581</v>
      </c>
    </row>
    <row r="5182" spans="1:1" x14ac:dyDescent="0.3">
      <c r="A5182" t="s">
        <v>757</v>
      </c>
    </row>
    <row r="5183" spans="1:1" x14ac:dyDescent="0.3">
      <c r="A5183" t="s">
        <v>810</v>
      </c>
    </row>
    <row r="5184" spans="1:1" x14ac:dyDescent="0.3">
      <c r="A5184" t="s">
        <v>811</v>
      </c>
    </row>
    <row r="5185" spans="1:1" x14ac:dyDescent="0.3">
      <c r="A5185" t="s">
        <v>760</v>
      </c>
    </row>
    <row r="5186" spans="1:1" x14ac:dyDescent="0.3">
      <c r="A5186" t="s">
        <v>781</v>
      </c>
    </row>
    <row r="5187" spans="1:1" x14ac:dyDescent="0.3">
      <c r="A5187">
        <f>-3.2 -3.2 -3.2 -3.2 -3.2 -3.2 -3.2 -3.2 -3.2 -3.2 -3.2</f>
        <v>-35.199999999999996</v>
      </c>
    </row>
    <row r="5188" spans="1:1" x14ac:dyDescent="0.3">
      <c r="A5188" t="s">
        <v>846</v>
      </c>
    </row>
    <row r="5189" spans="1:1" x14ac:dyDescent="0.3">
      <c r="A5189">
        <f>-0.542  -0.546  -0.548  -0.548  -0.547  -0.547  -0.545  -0.544  -0.542  -0.541  -0.539</f>
        <v>-5.9890000000000008</v>
      </c>
    </row>
    <row r="5190" spans="1:1" x14ac:dyDescent="0.3">
      <c r="A5190">
        <f>-1.542  -1.542  -1.542  -1.542  -1.542  -1.542  -1.543  -1.543  -1.544  -1.544  -1.544</f>
        <v>-16.97</v>
      </c>
    </row>
    <row r="5191" spans="1:1" x14ac:dyDescent="0.3">
      <c r="A5191">
        <f>-2.537  -2.537  -2.537  -2.538  -2.537  -2.537  -2.537  -2.537  -2.537  -2.537  -2.537</f>
        <v>-27.907999999999994</v>
      </c>
    </row>
    <row r="5192" spans="1:1" x14ac:dyDescent="0.3">
      <c r="A5192">
        <f>-3.145  -3.145  -3.145  -3.144  -3.143  -3.143  -3.142  -3.142  -3.142  -3.142  -3.141</f>
        <v>-34.573999999999998</v>
      </c>
    </row>
    <row r="5193" spans="1:1" x14ac:dyDescent="0.3">
      <c r="A5193">
        <f>-3.2  -3.2  -3.2  -3.2  -3.2  -3.2  -3.2  -3.2  -3.2  -3.2  -3.2</f>
        <v>-35.199999999999996</v>
      </c>
    </row>
    <row r="5195" spans="1:1" x14ac:dyDescent="0.3">
      <c r="A5195" t="s">
        <v>847</v>
      </c>
    </row>
    <row r="5196" spans="1:1" x14ac:dyDescent="0.3">
      <c r="A5196" t="s">
        <v>1364</v>
      </c>
    </row>
    <row r="5197" spans="1:1" x14ac:dyDescent="0.3">
      <c r="A5197" t="s">
        <v>1370</v>
      </c>
    </row>
    <row r="5198" spans="1:1" x14ac:dyDescent="0.3">
      <c r="A5198" t="s">
        <v>1397</v>
      </c>
    </row>
    <row r="5199" spans="1:1" x14ac:dyDescent="0.3">
      <c r="A5199" t="s">
        <v>1340</v>
      </c>
    </row>
    <row r="5200" spans="1:1" x14ac:dyDescent="0.3">
      <c r="A5200" t="s">
        <v>1398</v>
      </c>
    </row>
    <row r="5202" spans="1:1" x14ac:dyDescent="0.3">
      <c r="A5202" t="s">
        <v>848</v>
      </c>
    </row>
    <row r="5203" spans="1:1" x14ac:dyDescent="0.3">
      <c r="A5203" t="s">
        <v>1369</v>
      </c>
    </row>
    <row r="5204" spans="1:1" x14ac:dyDescent="0.3">
      <c r="A5204" t="s">
        <v>1307</v>
      </c>
    </row>
    <row r="5205" spans="1:1" x14ac:dyDescent="0.3">
      <c r="A5205" t="s">
        <v>1229</v>
      </c>
    </row>
    <row r="5206" spans="1:1" x14ac:dyDescent="0.3">
      <c r="A5206" t="s">
        <v>1230</v>
      </c>
    </row>
    <row r="5207" spans="1:1" x14ac:dyDescent="0.3">
      <c r="A5207" t="s">
        <v>1231</v>
      </c>
    </row>
    <row r="5209" spans="1:1" x14ac:dyDescent="0.3">
      <c r="A5209" t="s">
        <v>771</v>
      </c>
    </row>
    <row r="5210" spans="1:1" x14ac:dyDescent="0.3">
      <c r="A5210" t="s">
        <v>1162</v>
      </c>
    </row>
    <row r="5211" spans="1:1" x14ac:dyDescent="0.3">
      <c r="A5211" t="s">
        <v>1162</v>
      </c>
    </row>
    <row r="5212" spans="1:1" x14ac:dyDescent="0.3">
      <c r="A5212" t="s">
        <v>1162</v>
      </c>
    </row>
    <row r="5213" spans="1:1" x14ac:dyDescent="0.3">
      <c r="A5213" t="s">
        <v>1162</v>
      </c>
    </row>
    <row r="5214" spans="1:1" x14ac:dyDescent="0.3">
      <c r="A5214" t="s">
        <v>1162</v>
      </c>
    </row>
    <row r="5216" spans="1:1" x14ac:dyDescent="0.3">
      <c r="A5216" t="s">
        <v>582</v>
      </c>
    </row>
    <row r="5217" spans="1:1" x14ac:dyDescent="0.3">
      <c r="A5217" t="s">
        <v>757</v>
      </c>
    </row>
    <row r="5218" spans="1:1" x14ac:dyDescent="0.3">
      <c r="A5218" t="s">
        <v>810</v>
      </c>
    </row>
    <row r="5219" spans="1:1" x14ac:dyDescent="0.3">
      <c r="A5219" t="s">
        <v>811</v>
      </c>
    </row>
    <row r="5220" spans="1:1" x14ac:dyDescent="0.3">
      <c r="A5220" t="s">
        <v>760</v>
      </c>
    </row>
    <row r="5221" spans="1:1" x14ac:dyDescent="0.3">
      <c r="A5221" t="s">
        <v>782</v>
      </c>
    </row>
    <row r="5222" spans="1:1" x14ac:dyDescent="0.3">
      <c r="A5222">
        <f>-3.2 -3.197 -3.194 -3.191 -3.188 -3.185 -3.182 -3.179 -3.176 -3.173 -3.17</f>
        <v>-35.035000000000004</v>
      </c>
    </row>
    <row r="5223" spans="1:1" x14ac:dyDescent="0.3">
      <c r="A5223" t="s">
        <v>846</v>
      </c>
    </row>
    <row r="5224" spans="1:1" x14ac:dyDescent="0.3">
      <c r="A5224">
        <f>-0.542  -0.546  -0.548  -0.548  -0.547  -0.547  -0.545  -0.544  -0.542  -0.541  -0.539</f>
        <v>-5.9890000000000008</v>
      </c>
    </row>
    <row r="5225" spans="1:1" x14ac:dyDescent="0.3">
      <c r="A5225">
        <f>-1.542  -1.542  -1.542  -1.542  -1.542  -1.542  -1.543  -1.543  -1.544  -1.544  -1.544</f>
        <v>-16.97</v>
      </c>
    </row>
    <row r="5226" spans="1:1" x14ac:dyDescent="0.3">
      <c r="A5226">
        <f>-2.537  -2.537  -2.537  -2.538  -2.537  -2.537  -2.537  -2.537  -2.537  -2.537  -2.537</f>
        <v>-27.907999999999994</v>
      </c>
    </row>
    <row r="5227" spans="1:1" x14ac:dyDescent="0.3">
      <c r="A5227">
        <f>-3.145  -3.145  -3.144  -3.144  -3.144  -3.144  -3.142  -3.139  -3.136  -3.133  -3.129</f>
        <v>-34.544999999999995</v>
      </c>
    </row>
    <row r="5228" spans="1:1" x14ac:dyDescent="0.3">
      <c r="A5228">
        <f>-3.2  -3.197  -3.194  -3.191  -3.188  -3.185  -3.182  -3.179  -3.176  -3.173  -3.17</f>
        <v>-35.035000000000004</v>
      </c>
    </row>
    <row r="5230" spans="1:1" x14ac:dyDescent="0.3">
      <c r="A5230" t="s">
        <v>847</v>
      </c>
    </row>
    <row r="5231" spans="1:1" x14ac:dyDescent="0.3">
      <c r="A5231" t="s">
        <v>1364</v>
      </c>
    </row>
    <row r="5232" spans="1:1" x14ac:dyDescent="0.3">
      <c r="A5232" t="s">
        <v>1385</v>
      </c>
    </row>
    <row r="5233" spans="1:1" x14ac:dyDescent="0.3">
      <c r="A5233" t="s">
        <v>1342</v>
      </c>
    </row>
    <row r="5234" spans="1:1" x14ac:dyDescent="0.3">
      <c r="A5234" t="s">
        <v>800</v>
      </c>
    </row>
    <row r="5235" spans="1:1" x14ac:dyDescent="0.3">
      <c r="A5235" t="s">
        <v>801</v>
      </c>
    </row>
    <row r="5237" spans="1:1" x14ac:dyDescent="0.3">
      <c r="A5237" t="s">
        <v>848</v>
      </c>
    </row>
    <row r="5238" spans="1:1" x14ac:dyDescent="0.3">
      <c r="A5238" t="s">
        <v>1369</v>
      </c>
    </row>
    <row r="5239" spans="1:1" x14ac:dyDescent="0.3">
      <c r="A5239" t="s">
        <v>1307</v>
      </c>
    </row>
    <row r="5240" spans="1:1" x14ac:dyDescent="0.3">
      <c r="A5240" t="s">
        <v>804</v>
      </c>
    </row>
    <row r="5241" spans="1:1" x14ac:dyDescent="0.3">
      <c r="A5241" t="s">
        <v>805</v>
      </c>
    </row>
    <row r="5242" spans="1:1" x14ac:dyDescent="0.3">
      <c r="A5242" t="s">
        <v>806</v>
      </c>
    </row>
    <row r="5244" spans="1:1" x14ac:dyDescent="0.3">
      <c r="A5244" t="s">
        <v>771</v>
      </c>
    </row>
    <row r="5245" spans="1:1" x14ac:dyDescent="0.3">
      <c r="A5245" t="s">
        <v>807</v>
      </c>
    </row>
    <row r="5246" spans="1:1" x14ac:dyDescent="0.3">
      <c r="A5246" t="s">
        <v>807</v>
      </c>
    </row>
    <row r="5247" spans="1:1" x14ac:dyDescent="0.3">
      <c r="A5247" t="s">
        <v>807</v>
      </c>
    </row>
    <row r="5248" spans="1:1" x14ac:dyDescent="0.3">
      <c r="A5248" t="s">
        <v>807</v>
      </c>
    </row>
    <row r="5249" spans="1:1" x14ac:dyDescent="0.3">
      <c r="A5249" t="s">
        <v>807</v>
      </c>
    </row>
    <row r="5251" spans="1:1" x14ac:dyDescent="0.3">
      <c r="A5251" t="s">
        <v>583</v>
      </c>
    </row>
    <row r="5252" spans="1:1" x14ac:dyDescent="0.3">
      <c r="A5252" t="s">
        <v>757</v>
      </c>
    </row>
    <row r="5253" spans="1:1" x14ac:dyDescent="0.3">
      <c r="A5253" t="s">
        <v>810</v>
      </c>
    </row>
    <row r="5254" spans="1:1" x14ac:dyDescent="0.3">
      <c r="A5254" t="s">
        <v>811</v>
      </c>
    </row>
    <row r="5255" spans="1:1" x14ac:dyDescent="0.3">
      <c r="A5255" t="s">
        <v>760</v>
      </c>
    </row>
    <row r="5256" spans="1:1" x14ac:dyDescent="0.3">
      <c r="A5256">
        <f>-3.19 -0.003</f>
        <v>-3.1930000000000001</v>
      </c>
    </row>
    <row r="5257" spans="1:1" x14ac:dyDescent="0.3">
      <c r="A5257">
        <f>-3.19 -3.193 -3.196 -3.199 -3.202 -3.205 -3.208 -3.211 -3.214 -3.217 -3.22</f>
        <v>-35.254999999999995</v>
      </c>
    </row>
    <row r="5258" spans="1:1" x14ac:dyDescent="0.3">
      <c r="A5258" t="s">
        <v>846</v>
      </c>
    </row>
    <row r="5259" spans="1:1" x14ac:dyDescent="0.3">
      <c r="A5259">
        <f>-0.542  -0.546  -0.547  -0.548  -0.547  -0.547  -0.545  -0.544  -0.543  -0.541  -0.539</f>
        <v>-5.9890000000000008</v>
      </c>
    </row>
    <row r="5260" spans="1:1" x14ac:dyDescent="0.3">
      <c r="A5260">
        <f>-1.542  -1.542  -1.542  -1.542  -1.542  -1.542  -1.543  -1.543  -1.544  -1.544  -1.544</f>
        <v>-16.97</v>
      </c>
    </row>
    <row r="5261" spans="1:1" x14ac:dyDescent="0.3">
      <c r="A5261">
        <f>-2.537  -2.537  -2.537  -2.537  -2.537  -2.537  -2.537  -2.537  -2.537  -2.537  -2.537</f>
        <v>-27.906999999999993</v>
      </c>
    </row>
    <row r="5262" spans="1:1" x14ac:dyDescent="0.3">
      <c r="A5262">
        <f>-3.136  -3.136  -3.137  -3.136  -3.134  -3.133  -3.135  -3.136  -3.139  -3.141  -3.144</f>
        <v>-34.506999999999998</v>
      </c>
    </row>
    <row r="5263" spans="1:1" x14ac:dyDescent="0.3">
      <c r="A5263">
        <f>-3.19  -3.193  -3.196  -3.199  -3.202  -3.205  -3.208  -3.211  -3.214  -3.217  -3.22</f>
        <v>-35.254999999999995</v>
      </c>
    </row>
    <row r="5265" spans="1:1" x14ac:dyDescent="0.3">
      <c r="A5265" t="s">
        <v>847</v>
      </c>
    </row>
    <row r="5266" spans="1:1" x14ac:dyDescent="0.3">
      <c r="A5266" t="s">
        <v>1364</v>
      </c>
    </row>
    <row r="5267" spans="1:1" x14ac:dyDescent="0.3">
      <c r="A5267" t="s">
        <v>1399</v>
      </c>
    </row>
    <row r="5268" spans="1:1" x14ac:dyDescent="0.3">
      <c r="A5268" t="s">
        <v>1344</v>
      </c>
    </row>
    <row r="5269" spans="1:1" x14ac:dyDescent="0.3">
      <c r="A5269" t="s">
        <v>1400</v>
      </c>
    </row>
    <row r="5270" spans="1:1" x14ac:dyDescent="0.3">
      <c r="A5270" t="s">
        <v>1401</v>
      </c>
    </row>
    <row r="5272" spans="1:1" x14ac:dyDescent="0.3">
      <c r="A5272" t="s">
        <v>848</v>
      </c>
    </row>
    <row r="5273" spans="1:1" x14ac:dyDescent="0.3">
      <c r="A5273" t="s">
        <v>1369</v>
      </c>
    </row>
    <row r="5274" spans="1:1" x14ac:dyDescent="0.3">
      <c r="A5274" t="s">
        <v>1323</v>
      </c>
    </row>
    <row r="5275" spans="1:1" x14ac:dyDescent="0.3">
      <c r="A5275" t="s">
        <v>1235</v>
      </c>
    </row>
    <row r="5276" spans="1:1" x14ac:dyDescent="0.3">
      <c r="A5276" t="s">
        <v>1236</v>
      </c>
    </row>
    <row r="5277" spans="1:1" x14ac:dyDescent="0.3">
      <c r="A5277" t="s">
        <v>1225</v>
      </c>
    </row>
    <row r="5279" spans="1:1" x14ac:dyDescent="0.3">
      <c r="A5279" t="s">
        <v>771</v>
      </c>
    </row>
    <row r="5280" spans="1:1" x14ac:dyDescent="0.3">
      <c r="A5280" t="s">
        <v>1207</v>
      </c>
    </row>
    <row r="5281" spans="1:1" x14ac:dyDescent="0.3">
      <c r="A5281" t="s">
        <v>1207</v>
      </c>
    </row>
    <row r="5282" spans="1:1" x14ac:dyDescent="0.3">
      <c r="A5282" t="s">
        <v>1207</v>
      </c>
    </row>
    <row r="5283" spans="1:1" x14ac:dyDescent="0.3">
      <c r="A5283" t="s">
        <v>1207</v>
      </c>
    </row>
    <row r="5284" spans="1:1" x14ac:dyDescent="0.3">
      <c r="A5284" t="s">
        <v>1207</v>
      </c>
    </row>
    <row r="5286" spans="1:1" x14ac:dyDescent="0.3">
      <c r="A5286" t="s">
        <v>584</v>
      </c>
    </row>
    <row r="5287" spans="1:1" x14ac:dyDescent="0.3">
      <c r="A5287" t="s">
        <v>757</v>
      </c>
    </row>
    <row r="5288" spans="1:1" x14ac:dyDescent="0.3">
      <c r="A5288" t="s">
        <v>810</v>
      </c>
    </row>
    <row r="5289" spans="1:1" x14ac:dyDescent="0.3">
      <c r="A5289" t="s">
        <v>811</v>
      </c>
    </row>
    <row r="5290" spans="1:1" x14ac:dyDescent="0.3">
      <c r="A5290" t="s">
        <v>760</v>
      </c>
    </row>
    <row r="5291" spans="1:1" x14ac:dyDescent="0.3">
      <c r="A5291" t="s">
        <v>783</v>
      </c>
    </row>
    <row r="5292" spans="1:1" x14ac:dyDescent="0.3">
      <c r="A5292">
        <f>-3.19 -3.19 -3.19 -3.19 -3.19 -3.19 -3.19 -3.19 -3.19 -3.19 -3.19</f>
        <v>-35.090000000000003</v>
      </c>
    </row>
    <row r="5293" spans="1:1" x14ac:dyDescent="0.3">
      <c r="A5293" t="s">
        <v>846</v>
      </c>
    </row>
    <row r="5294" spans="1:1" x14ac:dyDescent="0.3">
      <c r="A5294">
        <f>-0.542  -0.546  -0.548  -0.548  -0.547  -0.547  -0.545  -0.544  -0.542  -0.541  -0.539</f>
        <v>-5.9890000000000008</v>
      </c>
    </row>
    <row r="5295" spans="1:1" x14ac:dyDescent="0.3">
      <c r="A5295">
        <f>-1.542  -1.542  -1.542  -1.542  -1.542  -1.542  -1.543  -1.543  -1.544  -1.544  -1.544</f>
        <v>-16.97</v>
      </c>
    </row>
    <row r="5296" spans="1:1" x14ac:dyDescent="0.3">
      <c r="A5296">
        <f>-2.537  -2.537  -2.537  -2.537  -2.537  -2.537  -2.537  -2.537  -2.537  -2.537  -2.537</f>
        <v>-27.906999999999993</v>
      </c>
    </row>
    <row r="5297" spans="1:1" x14ac:dyDescent="0.3">
      <c r="A5297">
        <f>-3.136  -3.136  -3.136  -3.136  -3.135  -3.134  -3.134  -3.134  -3.133  -3.133  -3.133</f>
        <v>-34.479999999999997</v>
      </c>
    </row>
    <row r="5298" spans="1:1" x14ac:dyDescent="0.3">
      <c r="A5298">
        <f>-3.19  -3.19  -3.19  -3.19  -3.19  -3.19  -3.19  -3.19  -3.19  -3.19  -3.19</f>
        <v>-35.090000000000003</v>
      </c>
    </row>
    <row r="5300" spans="1:1" x14ac:dyDescent="0.3">
      <c r="A5300" t="s">
        <v>847</v>
      </c>
    </row>
    <row r="5301" spans="1:1" x14ac:dyDescent="0.3">
      <c r="A5301" t="s">
        <v>1364</v>
      </c>
    </row>
    <row r="5302" spans="1:1" x14ac:dyDescent="0.3">
      <c r="A5302" t="s">
        <v>1370</v>
      </c>
    </row>
    <row r="5303" spans="1:1" x14ac:dyDescent="0.3">
      <c r="A5303" t="s">
        <v>1402</v>
      </c>
    </row>
    <row r="5304" spans="1:1" x14ac:dyDescent="0.3">
      <c r="A5304" t="s">
        <v>1238</v>
      </c>
    </row>
    <row r="5305" spans="1:1" x14ac:dyDescent="0.3">
      <c r="A5305" t="s">
        <v>1403</v>
      </c>
    </row>
    <row r="5307" spans="1:1" x14ac:dyDescent="0.3">
      <c r="A5307" t="s">
        <v>848</v>
      </c>
    </row>
    <row r="5308" spans="1:1" x14ac:dyDescent="0.3">
      <c r="A5308" t="s">
        <v>1369</v>
      </c>
    </row>
    <row r="5309" spans="1:1" x14ac:dyDescent="0.3">
      <c r="A5309" t="s">
        <v>1307</v>
      </c>
    </row>
    <row r="5310" spans="1:1" x14ac:dyDescent="0.3">
      <c r="A5310" t="s">
        <v>1245</v>
      </c>
    </row>
    <row r="5311" spans="1:1" x14ac:dyDescent="0.3">
      <c r="A5311" t="s">
        <v>1240</v>
      </c>
    </row>
    <row r="5312" spans="1:1" x14ac:dyDescent="0.3">
      <c r="A5312" t="s">
        <v>1241</v>
      </c>
    </row>
    <row r="5314" spans="1:1" x14ac:dyDescent="0.3">
      <c r="A5314" t="s">
        <v>771</v>
      </c>
    </row>
    <row r="5315" spans="1:1" x14ac:dyDescent="0.3">
      <c r="A5315" t="s">
        <v>1162</v>
      </c>
    </row>
    <row r="5316" spans="1:1" x14ac:dyDescent="0.3">
      <c r="A5316" t="s">
        <v>1162</v>
      </c>
    </row>
    <row r="5317" spans="1:1" x14ac:dyDescent="0.3">
      <c r="A5317" t="s">
        <v>1162</v>
      </c>
    </row>
    <row r="5318" spans="1:1" x14ac:dyDescent="0.3">
      <c r="A5318" t="s">
        <v>1162</v>
      </c>
    </row>
    <row r="5319" spans="1:1" x14ac:dyDescent="0.3">
      <c r="A5319" t="s">
        <v>1162</v>
      </c>
    </row>
    <row r="5321" spans="1:1" x14ac:dyDescent="0.3">
      <c r="A5321" t="s">
        <v>585</v>
      </c>
    </row>
    <row r="5322" spans="1:1" x14ac:dyDescent="0.3">
      <c r="A5322" t="s">
        <v>757</v>
      </c>
    </row>
    <row r="5323" spans="1:1" x14ac:dyDescent="0.3">
      <c r="A5323" t="s">
        <v>810</v>
      </c>
    </row>
    <row r="5324" spans="1:1" x14ac:dyDescent="0.3">
      <c r="A5324" t="s">
        <v>811</v>
      </c>
    </row>
    <row r="5325" spans="1:1" x14ac:dyDescent="0.3">
      <c r="A5325" t="s">
        <v>760</v>
      </c>
    </row>
    <row r="5326" spans="1:1" x14ac:dyDescent="0.3">
      <c r="A5326" t="s">
        <v>784</v>
      </c>
    </row>
    <row r="5327" spans="1:1" x14ac:dyDescent="0.3">
      <c r="A5327">
        <f>-3.19 -3.187 -3.184 -3.181 -3.178 -3.175 -3.172 -3.169 -3.166 -3.163 -3.16</f>
        <v>-34.925000000000004</v>
      </c>
    </row>
    <row r="5328" spans="1:1" x14ac:dyDescent="0.3">
      <c r="A5328" t="s">
        <v>846</v>
      </c>
    </row>
    <row r="5329" spans="1:1" x14ac:dyDescent="0.3">
      <c r="A5329">
        <f>-0.542  -0.546  -0.548  -0.548  -0.547  -0.547  -0.545  -0.544  -0.542  -0.541  -0.539</f>
        <v>-5.9890000000000008</v>
      </c>
    </row>
    <row r="5330" spans="1:1" x14ac:dyDescent="0.3">
      <c r="A5330">
        <f>-1.542  -1.542  -1.542  -1.542  -1.542  -1.542  -1.543  -1.543  -1.544  -1.544  -1.544</f>
        <v>-16.97</v>
      </c>
    </row>
    <row r="5331" spans="1:1" x14ac:dyDescent="0.3">
      <c r="A5331">
        <f>-2.537  -2.537  -2.537  -2.537  -2.537  -2.537  -2.537  -2.537  -2.537  -2.536  -2.536</f>
        <v>-27.904999999999998</v>
      </c>
    </row>
    <row r="5332" spans="1:1" x14ac:dyDescent="0.3">
      <c r="A5332">
        <f>-3.136  -3.137  -3.136  -3.135  -3.136  -3.135  -3.133  -3.13  -3.128  -3.124  -3.121</f>
        <v>-34.450999999999993</v>
      </c>
    </row>
    <row r="5333" spans="1:1" x14ac:dyDescent="0.3">
      <c r="A5333">
        <f>-3.19  -3.187  -3.184  -3.181  -3.178  -3.175  -3.172  -3.169  -3.166  -3.163  -3.16</f>
        <v>-34.925000000000004</v>
      </c>
    </row>
    <row r="5335" spans="1:1" x14ac:dyDescent="0.3">
      <c r="A5335" t="s">
        <v>847</v>
      </c>
    </row>
    <row r="5336" spans="1:1" x14ac:dyDescent="0.3">
      <c r="A5336" t="s">
        <v>1364</v>
      </c>
    </row>
    <row r="5337" spans="1:1" x14ac:dyDescent="0.3">
      <c r="A5337" t="s">
        <v>1385</v>
      </c>
    </row>
    <row r="5338" spans="1:1" x14ac:dyDescent="0.3">
      <c r="A5338" t="s">
        <v>1347</v>
      </c>
    </row>
    <row r="5339" spans="1:1" x14ac:dyDescent="0.3">
      <c r="A5339" t="s">
        <v>1243</v>
      </c>
    </row>
    <row r="5340" spans="1:1" x14ac:dyDescent="0.3">
      <c r="A5340" t="s">
        <v>1244</v>
      </c>
    </row>
    <row r="5342" spans="1:1" x14ac:dyDescent="0.3">
      <c r="A5342" t="s">
        <v>848</v>
      </c>
    </row>
    <row r="5343" spans="1:1" x14ac:dyDescent="0.3">
      <c r="A5343" t="s">
        <v>1369</v>
      </c>
    </row>
    <row r="5344" spans="1:1" x14ac:dyDescent="0.3">
      <c r="A5344" t="s">
        <v>1307</v>
      </c>
    </row>
    <row r="5345" spans="1:1" x14ac:dyDescent="0.3">
      <c r="A5345" t="s">
        <v>1404</v>
      </c>
    </row>
    <row r="5346" spans="1:1" x14ac:dyDescent="0.3">
      <c r="A5346" t="s">
        <v>1246</v>
      </c>
    </row>
    <row r="5347" spans="1:1" x14ac:dyDescent="0.3">
      <c r="A5347" t="s">
        <v>1247</v>
      </c>
    </row>
    <row r="5349" spans="1:1" x14ac:dyDescent="0.3">
      <c r="A5349" t="s">
        <v>771</v>
      </c>
    </row>
    <row r="5350" spans="1:1" x14ac:dyDescent="0.3">
      <c r="A5350" t="s">
        <v>1248</v>
      </c>
    </row>
    <row r="5351" spans="1:1" x14ac:dyDescent="0.3">
      <c r="A5351" t="s">
        <v>1248</v>
      </c>
    </row>
    <row r="5352" spans="1:1" x14ac:dyDescent="0.3">
      <c r="A5352" t="s">
        <v>1248</v>
      </c>
    </row>
    <row r="5353" spans="1:1" x14ac:dyDescent="0.3">
      <c r="A5353" t="s">
        <v>1248</v>
      </c>
    </row>
    <row r="5354" spans="1:1" x14ac:dyDescent="0.3">
      <c r="A5354" t="s">
        <v>1248</v>
      </c>
    </row>
    <row r="5356" spans="1:1" x14ac:dyDescent="0.3">
      <c r="A5356" t="s">
        <v>586</v>
      </c>
    </row>
    <row r="5357" spans="1:1" x14ac:dyDescent="0.3">
      <c r="A5357" t="s">
        <v>757</v>
      </c>
    </row>
    <row r="5358" spans="1:1" x14ac:dyDescent="0.3">
      <c r="A5358" t="s">
        <v>810</v>
      </c>
    </row>
    <row r="5359" spans="1:1" x14ac:dyDescent="0.3">
      <c r="A5359" t="s">
        <v>811</v>
      </c>
    </row>
    <row r="5360" spans="1:1" x14ac:dyDescent="0.3">
      <c r="A5360" t="s">
        <v>760</v>
      </c>
    </row>
    <row r="5361" spans="1:1" x14ac:dyDescent="0.3">
      <c r="A5361">
        <f>-3.18 -0.003</f>
        <v>-3.1830000000000003</v>
      </c>
    </row>
    <row r="5362" spans="1:1" x14ac:dyDescent="0.3">
      <c r="A5362">
        <f>-3.18 -3.183 -3.186 -3.189 -3.192 -3.195 -3.198 -3.201 -3.204 -3.207 -3.21</f>
        <v>-35.145000000000003</v>
      </c>
    </row>
    <row r="5363" spans="1:1" x14ac:dyDescent="0.3">
      <c r="A5363" t="s">
        <v>846</v>
      </c>
    </row>
    <row r="5364" spans="1:1" x14ac:dyDescent="0.3">
      <c r="A5364">
        <f>-0.542  -0.546  -0.547  -0.548  -0.547  -0.547  -0.545  -0.544  -0.542  -0.541  -0.539</f>
        <v>-5.9880000000000004</v>
      </c>
    </row>
    <row r="5365" spans="1:1" x14ac:dyDescent="0.3">
      <c r="A5365">
        <f>-1.542  -1.542  -1.542  -1.542  -1.542  -1.542  -1.543  -1.543  -1.544  -1.544  -1.544</f>
        <v>-16.97</v>
      </c>
    </row>
    <row r="5366" spans="1:1" x14ac:dyDescent="0.3">
      <c r="A5366">
        <f>-2.537  -2.536  -2.537  -2.537  -2.537  -2.537  -2.537  -2.536  -2.536  -2.536  -2.536</f>
        <v>-27.902000000000005</v>
      </c>
    </row>
    <row r="5367" spans="1:1" x14ac:dyDescent="0.3">
      <c r="A5367">
        <f>-3.128  -3.127  -3.128  -3.127  -3.125  -3.125  -3.126  -3.128  -3.131  -3.133  -3.135</f>
        <v>-34.412999999999997</v>
      </c>
    </row>
    <row r="5368" spans="1:1" x14ac:dyDescent="0.3">
      <c r="A5368">
        <f>-3.18  -3.183  -3.186  -3.189  -3.192  -3.195  -3.198  -3.201  -3.204  -3.207  -3.21</f>
        <v>-35.145000000000003</v>
      </c>
    </row>
    <row r="5370" spans="1:1" x14ac:dyDescent="0.3">
      <c r="A5370" t="s">
        <v>847</v>
      </c>
    </row>
    <row r="5371" spans="1:1" x14ac:dyDescent="0.3">
      <c r="A5371" t="s">
        <v>1364</v>
      </c>
    </row>
    <row r="5372" spans="1:1" x14ac:dyDescent="0.3">
      <c r="A5372" t="s">
        <v>1405</v>
      </c>
    </row>
    <row r="5373" spans="1:1" x14ac:dyDescent="0.3">
      <c r="A5373" t="s">
        <v>1406</v>
      </c>
    </row>
    <row r="5374" spans="1:1" x14ac:dyDescent="0.3">
      <c r="A5374" t="s">
        <v>1349</v>
      </c>
    </row>
    <row r="5375" spans="1:1" x14ac:dyDescent="0.3">
      <c r="A5375" t="s">
        <v>1407</v>
      </c>
    </row>
    <row r="5377" spans="1:1" x14ac:dyDescent="0.3">
      <c r="A5377" t="s">
        <v>848</v>
      </c>
    </row>
    <row r="5378" spans="1:1" x14ac:dyDescent="0.3">
      <c r="A5378" t="s">
        <v>1369</v>
      </c>
    </row>
    <row r="5379" spans="1:1" x14ac:dyDescent="0.3">
      <c r="A5379" t="s">
        <v>1323</v>
      </c>
    </row>
    <row r="5380" spans="1:1" x14ac:dyDescent="0.3">
      <c r="A5380" t="s">
        <v>1245</v>
      </c>
    </row>
    <row r="5381" spans="1:1" x14ac:dyDescent="0.3">
      <c r="A5381" t="s">
        <v>1253</v>
      </c>
    </row>
    <row r="5382" spans="1:1" x14ac:dyDescent="0.3">
      <c r="A5382" t="s">
        <v>1254</v>
      </c>
    </row>
    <row r="5384" spans="1:1" x14ac:dyDescent="0.3">
      <c r="A5384" t="s">
        <v>771</v>
      </c>
    </row>
    <row r="5385" spans="1:1" x14ac:dyDescent="0.3">
      <c r="A5385" t="s">
        <v>1255</v>
      </c>
    </row>
    <row r="5386" spans="1:1" x14ac:dyDescent="0.3">
      <c r="A5386" t="s">
        <v>1255</v>
      </c>
    </row>
    <row r="5387" spans="1:1" x14ac:dyDescent="0.3">
      <c r="A5387" t="s">
        <v>1255</v>
      </c>
    </row>
    <row r="5388" spans="1:1" x14ac:dyDescent="0.3">
      <c r="A5388" t="s">
        <v>1255</v>
      </c>
    </row>
    <row r="5389" spans="1:1" x14ac:dyDescent="0.3">
      <c r="A5389" t="s">
        <v>1255</v>
      </c>
    </row>
    <row r="5391" spans="1:1" x14ac:dyDescent="0.3">
      <c r="A5391" t="s">
        <v>587</v>
      </c>
    </row>
    <row r="5392" spans="1:1" x14ac:dyDescent="0.3">
      <c r="A5392" t="s">
        <v>757</v>
      </c>
    </row>
    <row r="5393" spans="1:1" x14ac:dyDescent="0.3">
      <c r="A5393" t="s">
        <v>810</v>
      </c>
    </row>
    <row r="5394" spans="1:1" x14ac:dyDescent="0.3">
      <c r="A5394" t="s">
        <v>811</v>
      </c>
    </row>
    <row r="5395" spans="1:1" x14ac:dyDescent="0.3">
      <c r="A5395" t="s">
        <v>760</v>
      </c>
    </row>
    <row r="5396" spans="1:1" x14ac:dyDescent="0.3">
      <c r="A5396" t="s">
        <v>785</v>
      </c>
    </row>
    <row r="5397" spans="1:1" x14ac:dyDescent="0.3">
      <c r="A5397">
        <f>-3.18 -3.18 -3.18 -3.18 -3.18 -3.18 -3.18 -3.18 -3.18 -3.18 -3.18</f>
        <v>-34.980000000000004</v>
      </c>
    </row>
    <row r="5398" spans="1:1" x14ac:dyDescent="0.3">
      <c r="A5398" t="s">
        <v>846</v>
      </c>
    </row>
    <row r="5399" spans="1:1" x14ac:dyDescent="0.3">
      <c r="A5399">
        <f>-0.542  -0.546  -0.548  -0.548  -0.547  -0.547  -0.545  -0.544  -0.542  -0.541  -0.539</f>
        <v>-5.9890000000000008</v>
      </c>
    </row>
    <row r="5400" spans="1:1" x14ac:dyDescent="0.3">
      <c r="A5400">
        <f>-1.542  -1.542  -1.542  -1.542  -1.542  -1.542  -1.543  -1.543  -1.544  -1.544  -1.544</f>
        <v>-16.97</v>
      </c>
    </row>
    <row r="5401" spans="1:1" x14ac:dyDescent="0.3">
      <c r="A5401">
        <f>-2.537  -2.536  -2.537  -2.537  -2.537  -2.537  -2.537  -2.537  -2.536  -2.536  -2.536</f>
        <v>-27.903000000000002</v>
      </c>
    </row>
    <row r="5402" spans="1:1" x14ac:dyDescent="0.3">
      <c r="A5402">
        <f>-3.128  -3.128  -3.128  -3.127  -3.126  -3.126  -3.125  -3.125  -3.125  -3.125  -3.125</f>
        <v>-34.387999999999998</v>
      </c>
    </row>
    <row r="5403" spans="1:1" x14ac:dyDescent="0.3">
      <c r="A5403">
        <f>-3.18  -3.18  -3.18  -3.18  -3.18  -3.18  -3.18  -3.18  -3.18  -3.18  -3.18</f>
        <v>-34.980000000000004</v>
      </c>
    </row>
    <row r="5405" spans="1:1" x14ac:dyDescent="0.3">
      <c r="A5405" t="s">
        <v>847</v>
      </c>
    </row>
    <row r="5406" spans="1:1" x14ac:dyDescent="0.3">
      <c r="A5406" t="s">
        <v>1364</v>
      </c>
    </row>
    <row r="5407" spans="1:1" x14ac:dyDescent="0.3">
      <c r="A5407" t="s">
        <v>1370</v>
      </c>
    </row>
    <row r="5408" spans="1:1" x14ac:dyDescent="0.3">
      <c r="A5408" t="s">
        <v>1358</v>
      </c>
    </row>
    <row r="5409" spans="1:1" x14ac:dyDescent="0.3">
      <c r="A5409" t="s">
        <v>1408</v>
      </c>
    </row>
    <row r="5410" spans="1:1" x14ac:dyDescent="0.3">
      <c r="A5410" t="s">
        <v>1353</v>
      </c>
    </row>
    <row r="5412" spans="1:1" x14ac:dyDescent="0.3">
      <c r="A5412" t="s">
        <v>848</v>
      </c>
    </row>
    <row r="5413" spans="1:1" x14ac:dyDescent="0.3">
      <c r="A5413" t="s">
        <v>1369</v>
      </c>
    </row>
    <row r="5414" spans="1:1" x14ac:dyDescent="0.3">
      <c r="A5414" t="s">
        <v>1307</v>
      </c>
    </row>
    <row r="5415" spans="1:1" x14ac:dyDescent="0.3">
      <c r="A5415" t="s">
        <v>1245</v>
      </c>
    </row>
    <row r="5416" spans="1:1" x14ac:dyDescent="0.3">
      <c r="A5416" t="s">
        <v>1260</v>
      </c>
    </row>
    <row r="5417" spans="1:1" x14ac:dyDescent="0.3">
      <c r="A5417" t="s">
        <v>1261</v>
      </c>
    </row>
    <row r="5419" spans="1:1" x14ac:dyDescent="0.3">
      <c r="A5419" t="s">
        <v>771</v>
      </c>
    </row>
    <row r="5420" spans="1:1" x14ac:dyDescent="0.3">
      <c r="A5420" t="s">
        <v>1162</v>
      </c>
    </row>
    <row r="5421" spans="1:1" x14ac:dyDescent="0.3">
      <c r="A5421" t="s">
        <v>1162</v>
      </c>
    </row>
    <row r="5422" spans="1:1" x14ac:dyDescent="0.3">
      <c r="A5422" t="s">
        <v>1162</v>
      </c>
    </row>
    <row r="5423" spans="1:1" x14ac:dyDescent="0.3">
      <c r="A5423" t="s">
        <v>1162</v>
      </c>
    </row>
    <row r="5424" spans="1:1" x14ac:dyDescent="0.3">
      <c r="A5424" t="s">
        <v>1162</v>
      </c>
    </row>
    <row r="5426" spans="1:1" x14ac:dyDescent="0.3">
      <c r="A5426" t="s">
        <v>588</v>
      </c>
    </row>
    <row r="5427" spans="1:1" x14ac:dyDescent="0.3">
      <c r="A5427" t="s">
        <v>757</v>
      </c>
    </row>
    <row r="5428" spans="1:1" x14ac:dyDescent="0.3">
      <c r="A5428" t="s">
        <v>810</v>
      </c>
    </row>
    <row r="5429" spans="1:1" x14ac:dyDescent="0.3">
      <c r="A5429" t="s">
        <v>811</v>
      </c>
    </row>
    <row r="5430" spans="1:1" x14ac:dyDescent="0.3">
      <c r="A5430" t="s">
        <v>760</v>
      </c>
    </row>
    <row r="5431" spans="1:1" x14ac:dyDescent="0.3">
      <c r="A5431" t="s">
        <v>786</v>
      </c>
    </row>
    <row r="5432" spans="1:1" x14ac:dyDescent="0.3">
      <c r="A5432">
        <f>-3.18 -3.177 -3.174 -3.171 -3.168 -3.165 -3.162 -3.159 -3.156 -3.153 -3.15</f>
        <v>-34.814999999999998</v>
      </c>
    </row>
    <row r="5433" spans="1:1" x14ac:dyDescent="0.3">
      <c r="A5433" t="s">
        <v>846</v>
      </c>
    </row>
    <row r="5434" spans="1:1" x14ac:dyDescent="0.3">
      <c r="A5434">
        <f>-0.542  -0.546  -0.548  -0.548  -0.547  -0.547  -0.545  -0.544  -0.542  -0.541  -0.539</f>
        <v>-5.9890000000000008</v>
      </c>
    </row>
    <row r="5435" spans="1:1" x14ac:dyDescent="0.3">
      <c r="A5435">
        <f>-1.542  -1.542  -1.542  -1.542  -1.542  -1.542  -1.543  -1.543  -1.544  -1.544  -1.544</f>
        <v>-16.97</v>
      </c>
    </row>
    <row r="5436" spans="1:1" x14ac:dyDescent="0.3">
      <c r="A5436">
        <f>-2.537  -2.536  -2.537  -2.537  -2.537  -2.537  -2.537  -2.537  -2.536  -2.536  -2.536</f>
        <v>-27.903000000000002</v>
      </c>
    </row>
    <row r="5437" spans="1:1" x14ac:dyDescent="0.3">
      <c r="A5437">
        <f>-3.128  -3.128  -3.127  -3.127  -3.127  -3.126  -3.125  -3.122  -3.119  -3.116  -3.112</f>
        <v>-34.356999999999999</v>
      </c>
    </row>
    <row r="5438" spans="1:1" x14ac:dyDescent="0.3">
      <c r="A5438">
        <f>-3.18  -3.177  -3.174  -3.171  -3.168  -3.165  -3.162  -3.159  -3.156  -3.153  -3.15</f>
        <v>-34.814999999999998</v>
      </c>
    </row>
    <row r="5440" spans="1:1" x14ac:dyDescent="0.3">
      <c r="A5440" t="s">
        <v>847</v>
      </c>
    </row>
    <row r="5441" spans="1:1" x14ac:dyDescent="0.3">
      <c r="A5441" t="s">
        <v>1364</v>
      </c>
    </row>
    <row r="5442" spans="1:1" x14ac:dyDescent="0.3">
      <c r="A5442" t="s">
        <v>1385</v>
      </c>
    </row>
    <row r="5443" spans="1:1" x14ac:dyDescent="0.3">
      <c r="A5443" t="s">
        <v>1354</v>
      </c>
    </row>
    <row r="5444" spans="1:1" x14ac:dyDescent="0.3">
      <c r="A5444" t="s">
        <v>1355</v>
      </c>
    </row>
    <row r="5445" spans="1:1" x14ac:dyDescent="0.3">
      <c r="A5445" t="s">
        <v>1356</v>
      </c>
    </row>
    <row r="5447" spans="1:1" x14ac:dyDescent="0.3">
      <c r="A5447" t="s">
        <v>848</v>
      </c>
    </row>
    <row r="5448" spans="1:1" x14ac:dyDescent="0.3">
      <c r="A5448" t="s">
        <v>1369</v>
      </c>
    </row>
    <row r="5449" spans="1:1" x14ac:dyDescent="0.3">
      <c r="A5449" t="s">
        <v>1307</v>
      </c>
    </row>
    <row r="5450" spans="1:1" x14ac:dyDescent="0.3">
      <c r="A5450" t="s">
        <v>1245</v>
      </c>
    </row>
    <row r="5451" spans="1:1" x14ac:dyDescent="0.3">
      <c r="A5451" t="s">
        <v>1265</v>
      </c>
    </row>
    <row r="5452" spans="1:1" x14ac:dyDescent="0.3">
      <c r="A5452" t="s">
        <v>1247</v>
      </c>
    </row>
    <row r="5454" spans="1:1" x14ac:dyDescent="0.3">
      <c r="A5454" t="s">
        <v>771</v>
      </c>
    </row>
    <row r="5455" spans="1:1" x14ac:dyDescent="0.3">
      <c r="A5455" t="s">
        <v>1266</v>
      </c>
    </row>
    <row r="5456" spans="1:1" x14ac:dyDescent="0.3">
      <c r="A5456" t="s">
        <v>1266</v>
      </c>
    </row>
    <row r="5457" spans="1:1" x14ac:dyDescent="0.3">
      <c r="A5457" t="s">
        <v>1266</v>
      </c>
    </row>
    <row r="5458" spans="1:1" x14ac:dyDescent="0.3">
      <c r="A5458" t="s">
        <v>1266</v>
      </c>
    </row>
    <row r="5459" spans="1:1" x14ac:dyDescent="0.3">
      <c r="A5459" t="s">
        <v>1266</v>
      </c>
    </row>
    <row r="5461" spans="1:1" x14ac:dyDescent="0.3">
      <c r="A5461" t="s">
        <v>589</v>
      </c>
    </row>
    <row r="5462" spans="1:1" x14ac:dyDescent="0.3">
      <c r="A5462" t="s">
        <v>757</v>
      </c>
    </row>
    <row r="5463" spans="1:1" x14ac:dyDescent="0.3">
      <c r="A5463" t="s">
        <v>810</v>
      </c>
    </row>
    <row r="5464" spans="1:1" x14ac:dyDescent="0.3">
      <c r="A5464" t="s">
        <v>811</v>
      </c>
    </row>
    <row r="5465" spans="1:1" x14ac:dyDescent="0.3">
      <c r="A5465" t="s">
        <v>760</v>
      </c>
    </row>
    <row r="5466" spans="1:1" x14ac:dyDescent="0.3">
      <c r="A5466">
        <f>-3.17 -0.003</f>
        <v>-3.173</v>
      </c>
    </row>
    <row r="5467" spans="1:1" x14ac:dyDescent="0.3">
      <c r="A5467">
        <f>-3.17 -3.173 -3.176 -3.179 -3.182 -3.185 -3.188 -3.191 -3.194 -3.197 -3.2</f>
        <v>-35.034999999999997</v>
      </c>
    </row>
    <row r="5468" spans="1:1" x14ac:dyDescent="0.3">
      <c r="A5468" t="s">
        <v>846</v>
      </c>
    </row>
    <row r="5469" spans="1:1" x14ac:dyDescent="0.3">
      <c r="A5469">
        <f>-0.542  -0.546  -0.547  -0.548  -0.547  -0.547  -0.545  -0.544  -0.543  -0.541  -0.539</f>
        <v>-5.9890000000000008</v>
      </c>
    </row>
    <row r="5470" spans="1:1" x14ac:dyDescent="0.3">
      <c r="A5470">
        <f>-1.542  -1.542  -1.542  -1.542  -1.542  -1.542  -1.543  -1.543  -1.544  -1.544  -1.544</f>
        <v>-16.97</v>
      </c>
    </row>
    <row r="5471" spans="1:1" x14ac:dyDescent="0.3">
      <c r="A5471">
        <f>-2.536  -2.536  -2.537  -2.537  -2.537  -2.537  -2.536  -2.536  -2.536  -2.536  -2.536</f>
        <v>-27.900000000000006</v>
      </c>
    </row>
    <row r="5472" spans="1:1" x14ac:dyDescent="0.3">
      <c r="A5472">
        <f>-3.119  -3.119  -3.12  -3.119  -3.117  -3.117  -3.117  -3.12  -3.122  -3.125  -3.127</f>
        <v>-34.322000000000003</v>
      </c>
    </row>
    <row r="5473" spans="1:1" x14ac:dyDescent="0.3">
      <c r="A5473">
        <f>-3.17  -3.173  -3.176  -3.179  -3.182  -3.185  -3.188  -3.191  -3.194  -3.197  -3.2</f>
        <v>-35.034999999999997</v>
      </c>
    </row>
    <row r="5475" spans="1:1" x14ac:dyDescent="0.3">
      <c r="A5475" t="s">
        <v>847</v>
      </c>
    </row>
    <row r="5476" spans="1:1" x14ac:dyDescent="0.3">
      <c r="A5476" t="s">
        <v>1364</v>
      </c>
    </row>
    <row r="5477" spans="1:1" x14ac:dyDescent="0.3">
      <c r="A5477" t="s">
        <v>1399</v>
      </c>
    </row>
    <row r="5478" spans="1:1" x14ac:dyDescent="0.3">
      <c r="A5478" t="s">
        <v>1409</v>
      </c>
    </row>
    <row r="5479" spans="1:1" x14ac:dyDescent="0.3">
      <c r="A5479" t="s">
        <v>1410</v>
      </c>
    </row>
    <row r="5480" spans="1:1" x14ac:dyDescent="0.3">
      <c r="A5480" t="s">
        <v>1411</v>
      </c>
    </row>
    <row r="5482" spans="1:1" x14ac:dyDescent="0.3">
      <c r="A5482" t="s">
        <v>848</v>
      </c>
    </row>
    <row r="5483" spans="1:1" x14ac:dyDescent="0.3">
      <c r="A5483" t="s">
        <v>1369</v>
      </c>
    </row>
    <row r="5484" spans="1:1" x14ac:dyDescent="0.3">
      <c r="A5484" t="s">
        <v>1323</v>
      </c>
    </row>
    <row r="5485" spans="1:1" x14ac:dyDescent="0.3">
      <c r="A5485" t="s">
        <v>1245</v>
      </c>
    </row>
    <row r="5486" spans="1:1" x14ac:dyDescent="0.3">
      <c r="A5486" t="s">
        <v>1271</v>
      </c>
    </row>
    <row r="5487" spans="1:1" x14ac:dyDescent="0.3">
      <c r="A5487" t="s">
        <v>1272</v>
      </c>
    </row>
    <row r="5489" spans="1:1" x14ac:dyDescent="0.3">
      <c r="A5489" t="s">
        <v>771</v>
      </c>
    </row>
    <row r="5490" spans="1:1" x14ac:dyDescent="0.3">
      <c r="A5490" t="s">
        <v>1255</v>
      </c>
    </row>
    <row r="5491" spans="1:1" x14ac:dyDescent="0.3">
      <c r="A5491" t="s">
        <v>1255</v>
      </c>
    </row>
    <row r="5492" spans="1:1" x14ac:dyDescent="0.3">
      <c r="A5492" t="s">
        <v>1255</v>
      </c>
    </row>
    <row r="5493" spans="1:1" x14ac:dyDescent="0.3">
      <c r="A5493" t="s">
        <v>1255</v>
      </c>
    </row>
    <row r="5494" spans="1:1" x14ac:dyDescent="0.3">
      <c r="A5494" t="s">
        <v>1255</v>
      </c>
    </row>
    <row r="5496" spans="1:1" x14ac:dyDescent="0.3">
      <c r="A5496" t="s">
        <v>590</v>
      </c>
    </row>
    <row r="5497" spans="1:1" x14ac:dyDescent="0.3">
      <c r="A5497" t="s">
        <v>757</v>
      </c>
    </row>
    <row r="5498" spans="1:1" x14ac:dyDescent="0.3">
      <c r="A5498" t="s">
        <v>810</v>
      </c>
    </row>
    <row r="5499" spans="1:1" x14ac:dyDescent="0.3">
      <c r="A5499" t="s">
        <v>811</v>
      </c>
    </row>
    <row r="5500" spans="1:1" x14ac:dyDescent="0.3">
      <c r="A5500" t="s">
        <v>760</v>
      </c>
    </row>
    <row r="5501" spans="1:1" x14ac:dyDescent="0.3">
      <c r="A5501" t="s">
        <v>787</v>
      </c>
    </row>
    <row r="5502" spans="1:1" x14ac:dyDescent="0.3">
      <c r="A5502">
        <f>-3.17 -3.17 -3.17 -3.17 -3.17 -3.17 -3.17 -3.17 -3.17 -3.17 -3.17</f>
        <v>-34.870000000000005</v>
      </c>
    </row>
    <row r="5503" spans="1:1" x14ac:dyDescent="0.3">
      <c r="A5503" t="s">
        <v>846</v>
      </c>
    </row>
    <row r="5504" spans="1:1" x14ac:dyDescent="0.3">
      <c r="A5504">
        <f>-0.542  -0.546  -0.548  -0.548  -0.547  -0.547  -0.545  -0.544  -0.542  -0.541  -0.539</f>
        <v>-5.9890000000000008</v>
      </c>
    </row>
    <row r="5505" spans="1:1" x14ac:dyDescent="0.3">
      <c r="A5505">
        <f>-1.542  -1.542  -1.542  -1.542  -1.542  -1.542  -1.543  -1.543  -1.544  -1.544  -1.544</f>
        <v>-16.97</v>
      </c>
    </row>
    <row r="5506" spans="1:1" x14ac:dyDescent="0.3">
      <c r="A5506">
        <f>-2.536  -2.536  -2.537  -2.537  -2.537  -2.536  -2.536  -2.536  -2.536  -2.536  -2.536</f>
        <v>-27.899000000000004</v>
      </c>
    </row>
    <row r="5507" spans="1:1" x14ac:dyDescent="0.3">
      <c r="A5507">
        <f>-3.119  -3.119  -3.119  -3.119  -3.118  -3.117  -3.117  -3.117  -3.116  -3.116  -3.116</f>
        <v>-34.293000000000006</v>
      </c>
    </row>
    <row r="5508" spans="1:1" x14ac:dyDescent="0.3">
      <c r="A5508">
        <f>-3.17  -3.17  -3.17  -3.17  -3.17  -3.17  -3.17  -3.17  -3.17  -3.17  -3.17</f>
        <v>-34.870000000000005</v>
      </c>
    </row>
    <row r="5510" spans="1:1" x14ac:dyDescent="0.3">
      <c r="A5510" t="s">
        <v>847</v>
      </c>
    </row>
    <row r="5511" spans="1:1" x14ac:dyDescent="0.3">
      <c r="A5511" t="s">
        <v>1364</v>
      </c>
    </row>
    <row r="5512" spans="1:1" x14ac:dyDescent="0.3">
      <c r="A5512" t="s">
        <v>1370</v>
      </c>
    </row>
    <row r="5513" spans="1:1" x14ac:dyDescent="0.3">
      <c r="A5513" t="s">
        <v>1358</v>
      </c>
    </row>
    <row r="5514" spans="1:1" x14ac:dyDescent="0.3">
      <c r="A5514" t="s">
        <v>1412</v>
      </c>
    </row>
    <row r="5515" spans="1:1" x14ac:dyDescent="0.3">
      <c r="A5515" t="s">
        <v>1413</v>
      </c>
    </row>
    <row r="5517" spans="1:1" x14ac:dyDescent="0.3">
      <c r="A5517" t="s">
        <v>848</v>
      </c>
    </row>
    <row r="5518" spans="1:1" x14ac:dyDescent="0.3">
      <c r="A5518" t="s">
        <v>1369</v>
      </c>
    </row>
    <row r="5519" spans="1:1" x14ac:dyDescent="0.3">
      <c r="A5519" t="s">
        <v>1307</v>
      </c>
    </row>
    <row r="5520" spans="1:1" x14ac:dyDescent="0.3">
      <c r="A5520" t="s">
        <v>1245</v>
      </c>
    </row>
    <row r="5521" spans="1:1" x14ac:dyDescent="0.3">
      <c r="A5521" t="s">
        <v>1276</v>
      </c>
    </row>
    <row r="5522" spans="1:1" x14ac:dyDescent="0.3">
      <c r="A5522" t="s">
        <v>1261</v>
      </c>
    </row>
    <row r="5524" spans="1:1" x14ac:dyDescent="0.3">
      <c r="A5524" t="s">
        <v>771</v>
      </c>
    </row>
    <row r="5525" spans="1:1" x14ac:dyDescent="0.3">
      <c r="A5525" t="s">
        <v>1162</v>
      </c>
    </row>
    <row r="5526" spans="1:1" x14ac:dyDescent="0.3">
      <c r="A5526" t="s">
        <v>1162</v>
      </c>
    </row>
    <row r="5527" spans="1:1" x14ac:dyDescent="0.3">
      <c r="A5527" t="s">
        <v>1162</v>
      </c>
    </row>
    <row r="5528" spans="1:1" x14ac:dyDescent="0.3">
      <c r="A5528" t="s">
        <v>1162</v>
      </c>
    </row>
    <row r="5529" spans="1:1" x14ac:dyDescent="0.3">
      <c r="A5529" t="s">
        <v>1162</v>
      </c>
    </row>
    <row r="5531" spans="1:1" x14ac:dyDescent="0.3">
      <c r="A5531" t="s">
        <v>591</v>
      </c>
    </row>
    <row r="5532" spans="1:1" x14ac:dyDescent="0.3">
      <c r="A5532" t="s">
        <v>757</v>
      </c>
    </row>
    <row r="5533" spans="1:1" x14ac:dyDescent="0.3">
      <c r="A5533" t="s">
        <v>810</v>
      </c>
    </row>
    <row r="5534" spans="1:1" x14ac:dyDescent="0.3">
      <c r="A5534" t="s">
        <v>811</v>
      </c>
    </row>
    <row r="5535" spans="1:1" x14ac:dyDescent="0.3">
      <c r="A5535" t="s">
        <v>760</v>
      </c>
    </row>
    <row r="5536" spans="1:1" x14ac:dyDescent="0.3">
      <c r="A5536" t="s">
        <v>788</v>
      </c>
    </row>
    <row r="5537" spans="1:1" x14ac:dyDescent="0.3">
      <c r="A5537">
        <f>-3.17 -3.167 -3.164 -3.161 -3.158 -3.155 -3.152 -3.149 -3.146 -3.143 -3.14</f>
        <v>-34.704999999999998</v>
      </c>
    </row>
    <row r="5538" spans="1:1" x14ac:dyDescent="0.3">
      <c r="A5538" t="s">
        <v>846</v>
      </c>
    </row>
    <row r="5539" spans="1:1" x14ac:dyDescent="0.3">
      <c r="A5539">
        <f>-0.542  -0.546  -0.548  -0.548  -0.547  -0.547  -0.545  -0.544  -0.542  -0.541  -0.539</f>
        <v>-5.9890000000000008</v>
      </c>
    </row>
    <row r="5540" spans="1:1" x14ac:dyDescent="0.3">
      <c r="A5540">
        <f>-1.542  -1.541  -1.542  -1.542  -1.542  -1.542  -1.543  -1.543  -1.544  -1.544  -1.544</f>
        <v>-16.968999999999998</v>
      </c>
    </row>
    <row r="5541" spans="1:1" x14ac:dyDescent="0.3">
      <c r="A5541">
        <f>-2.536  -2.536  -2.536  -2.537  -2.537  -2.536  -2.537  -2.536  -2.536  -2.536  -2.535</f>
        <v>-27.898000000000003</v>
      </c>
    </row>
    <row r="5542" spans="1:1" x14ac:dyDescent="0.3">
      <c r="A5542">
        <f>-3.119  -3.12  -3.119  -3.119  -3.119  -3.118  -3.116  -3.113  -3.11  -3.107  -3.103</f>
        <v>-34.262999999999998</v>
      </c>
    </row>
    <row r="5543" spans="1:1" x14ac:dyDescent="0.3">
      <c r="A5543">
        <f>-3.17  -3.167  -3.164  -3.161  -3.158  -3.155  -3.152  -3.149  -3.146  -3.143  -3.14</f>
        <v>-34.704999999999998</v>
      </c>
    </row>
    <row r="5545" spans="1:1" x14ac:dyDescent="0.3">
      <c r="A5545" t="s">
        <v>847</v>
      </c>
    </row>
    <row r="5546" spans="1:1" x14ac:dyDescent="0.3">
      <c r="A5546" t="s">
        <v>1364</v>
      </c>
    </row>
    <row r="5547" spans="1:1" x14ac:dyDescent="0.3">
      <c r="A5547" t="s">
        <v>1385</v>
      </c>
    </row>
    <row r="5548" spans="1:1" x14ac:dyDescent="0.3">
      <c r="A5548" t="s">
        <v>1414</v>
      </c>
    </row>
    <row r="5549" spans="1:1" x14ac:dyDescent="0.3">
      <c r="A5549" t="s">
        <v>1278</v>
      </c>
    </row>
    <row r="5550" spans="1:1" x14ac:dyDescent="0.3">
      <c r="A5550" t="s">
        <v>1361</v>
      </c>
    </row>
    <row r="5552" spans="1:1" x14ac:dyDescent="0.3">
      <c r="A5552" t="s">
        <v>848</v>
      </c>
    </row>
    <row r="5553" spans="1:1" x14ac:dyDescent="0.3">
      <c r="A5553" t="s">
        <v>1369</v>
      </c>
    </row>
    <row r="5554" spans="1:1" x14ac:dyDescent="0.3">
      <c r="A5554" t="s">
        <v>1307</v>
      </c>
    </row>
    <row r="5555" spans="1:1" x14ac:dyDescent="0.3">
      <c r="A5555" t="s">
        <v>1245</v>
      </c>
    </row>
    <row r="5556" spans="1:1" x14ac:dyDescent="0.3">
      <c r="A5556" t="s">
        <v>1280</v>
      </c>
    </row>
    <row r="5557" spans="1:1" x14ac:dyDescent="0.3">
      <c r="A5557" t="s">
        <v>1281</v>
      </c>
    </row>
    <row r="5559" spans="1:1" x14ac:dyDescent="0.3">
      <c r="A5559" t="s">
        <v>771</v>
      </c>
    </row>
    <row r="5560" spans="1:1" x14ac:dyDescent="0.3">
      <c r="A5560" t="s">
        <v>1282</v>
      </c>
    </row>
    <row r="5561" spans="1:1" x14ac:dyDescent="0.3">
      <c r="A5561" t="s">
        <v>1282</v>
      </c>
    </row>
    <row r="5562" spans="1:1" x14ac:dyDescent="0.3">
      <c r="A5562" t="s">
        <v>1282</v>
      </c>
    </row>
    <row r="5563" spans="1:1" x14ac:dyDescent="0.3">
      <c r="A5563" t="s">
        <v>1282</v>
      </c>
    </row>
    <row r="5564" spans="1:1" x14ac:dyDescent="0.3">
      <c r="A5564" t="s">
        <v>1282</v>
      </c>
    </row>
    <row r="5566" spans="1:1" x14ac:dyDescent="0.3">
      <c r="A5566" t="s">
        <v>592</v>
      </c>
    </row>
    <row r="5567" spans="1:1" x14ac:dyDescent="0.3">
      <c r="A5567" t="s">
        <v>757</v>
      </c>
    </row>
    <row r="5568" spans="1:1" x14ac:dyDescent="0.3">
      <c r="A5568" t="s">
        <v>810</v>
      </c>
    </row>
    <row r="5569" spans="1:1" x14ac:dyDescent="0.3">
      <c r="A5569" t="s">
        <v>811</v>
      </c>
    </row>
    <row r="5570" spans="1:1" x14ac:dyDescent="0.3">
      <c r="A5570" t="s">
        <v>760</v>
      </c>
    </row>
    <row r="5571" spans="1:1" x14ac:dyDescent="0.3">
      <c r="A5571">
        <f>-3.16 -0.003</f>
        <v>-3.1630000000000003</v>
      </c>
    </row>
    <row r="5572" spans="1:1" x14ac:dyDescent="0.3">
      <c r="A5572">
        <f>-3.16 -3.163 -3.166 -3.169 -3.172 -3.175 -3.178 -3.181 -3.184 -3.187 -3.19</f>
        <v>-34.925000000000004</v>
      </c>
    </row>
    <row r="5573" spans="1:1" x14ac:dyDescent="0.3">
      <c r="A5573" t="s">
        <v>846</v>
      </c>
    </row>
    <row r="5574" spans="1:1" x14ac:dyDescent="0.3">
      <c r="A5574">
        <f>-0.542  -0.546  -0.547  -0.548  -0.547  -0.547  -0.545  -0.544  -0.543  -0.541  -0.539</f>
        <v>-5.9890000000000008</v>
      </c>
    </row>
    <row r="5575" spans="1:1" x14ac:dyDescent="0.3">
      <c r="A5575">
        <f>-1.542  -1.542  -1.542  -1.542  -1.542  -1.542  -1.543  -1.543  -1.544  -1.544  -1.544</f>
        <v>-16.97</v>
      </c>
    </row>
    <row r="5576" spans="1:1" x14ac:dyDescent="0.3">
      <c r="A5576">
        <f>-2.536  -2.536  -2.536  -2.536  -2.536  -2.536  -2.536  -2.536  -2.536  -2.536  -2.535</f>
        <v>-27.895000000000003</v>
      </c>
    </row>
    <row r="5577" spans="1:1" x14ac:dyDescent="0.3">
      <c r="A5577">
        <f>-3.11  -3.11  -3.111  -3.11  -3.108  -3.108  -3.109  -3.111  -3.114  -3.116  -3.119</f>
        <v>-34.225999999999999</v>
      </c>
    </row>
    <row r="5578" spans="1:1" x14ac:dyDescent="0.3">
      <c r="A5578">
        <f>-3.16  -3.163  -3.166  -3.169  -3.172  -3.175  -3.178  -3.181  -3.184  -3.187  -3.19</f>
        <v>-34.925000000000004</v>
      </c>
    </row>
    <row r="5580" spans="1:1" x14ac:dyDescent="0.3">
      <c r="A5580" t="s">
        <v>847</v>
      </c>
    </row>
    <row r="5581" spans="1:1" x14ac:dyDescent="0.3">
      <c r="A5581" t="s">
        <v>1364</v>
      </c>
    </row>
    <row r="5582" spans="1:1" x14ac:dyDescent="0.3">
      <c r="A5582" t="s">
        <v>1415</v>
      </c>
    </row>
    <row r="5583" spans="1:1" x14ac:dyDescent="0.3">
      <c r="A5583" t="s">
        <v>1416</v>
      </c>
    </row>
    <row r="5584" spans="1:1" x14ac:dyDescent="0.3">
      <c r="A5584" t="s">
        <v>1362</v>
      </c>
    </row>
    <row r="5585" spans="1:1" x14ac:dyDescent="0.3">
      <c r="A5585" t="s">
        <v>1285</v>
      </c>
    </row>
    <row r="5587" spans="1:1" x14ac:dyDescent="0.3">
      <c r="A5587" t="s">
        <v>848</v>
      </c>
    </row>
    <row r="5588" spans="1:1" x14ac:dyDescent="0.3">
      <c r="A5588" t="s">
        <v>1369</v>
      </c>
    </row>
    <row r="5589" spans="1:1" x14ac:dyDescent="0.3">
      <c r="A5589" t="s">
        <v>1307</v>
      </c>
    </row>
    <row r="5590" spans="1:1" x14ac:dyDescent="0.3">
      <c r="A5590" t="s">
        <v>1245</v>
      </c>
    </row>
    <row r="5591" spans="1:1" x14ac:dyDescent="0.3">
      <c r="A5591" t="s">
        <v>1286</v>
      </c>
    </row>
    <row r="5592" spans="1:1" x14ac:dyDescent="0.3">
      <c r="A5592" t="s">
        <v>1287</v>
      </c>
    </row>
    <row r="5594" spans="1:1" x14ac:dyDescent="0.3">
      <c r="A5594" t="s">
        <v>771</v>
      </c>
    </row>
    <row r="5595" spans="1:1" x14ac:dyDescent="0.3">
      <c r="A5595" t="s">
        <v>1288</v>
      </c>
    </row>
    <row r="5596" spans="1:1" x14ac:dyDescent="0.3">
      <c r="A5596" t="s">
        <v>1288</v>
      </c>
    </row>
    <row r="5597" spans="1:1" x14ac:dyDescent="0.3">
      <c r="A5597" t="s">
        <v>1288</v>
      </c>
    </row>
    <row r="5598" spans="1:1" x14ac:dyDescent="0.3">
      <c r="A5598" t="s">
        <v>1288</v>
      </c>
    </row>
    <row r="5599" spans="1:1" x14ac:dyDescent="0.3">
      <c r="A5599" t="s">
        <v>1288</v>
      </c>
    </row>
    <row r="5601" spans="1:1" x14ac:dyDescent="0.3">
      <c r="A5601" t="s">
        <v>593</v>
      </c>
    </row>
    <row r="5602" spans="1:1" x14ac:dyDescent="0.3">
      <c r="A5602" t="s">
        <v>757</v>
      </c>
    </row>
    <row r="5603" spans="1:1" x14ac:dyDescent="0.3">
      <c r="A5603" t="s">
        <v>810</v>
      </c>
    </row>
    <row r="5604" spans="1:1" x14ac:dyDescent="0.3">
      <c r="A5604" t="s">
        <v>811</v>
      </c>
    </row>
    <row r="5605" spans="1:1" x14ac:dyDescent="0.3">
      <c r="A5605" t="s">
        <v>760</v>
      </c>
    </row>
    <row r="5606" spans="1:1" x14ac:dyDescent="0.3">
      <c r="A5606" t="s">
        <v>789</v>
      </c>
    </row>
    <row r="5607" spans="1:1" x14ac:dyDescent="0.3">
      <c r="A5607">
        <f>-3.16 -3.16 -3.16 -3.16 -3.16 -3.16 -3.16 -3.16 -3.16 -3.16 -3.16</f>
        <v>-34.760000000000005</v>
      </c>
    </row>
    <row r="5608" spans="1:1" x14ac:dyDescent="0.3">
      <c r="A5608" t="s">
        <v>846</v>
      </c>
    </row>
    <row r="5609" spans="1:1" x14ac:dyDescent="0.3">
      <c r="A5609">
        <f>-0.542  -0.546  -0.548  -0.548  -0.547  -0.547  -0.545  -0.544  -0.542  -0.541  -0.539</f>
        <v>-5.9890000000000008</v>
      </c>
    </row>
    <row r="5610" spans="1:1" x14ac:dyDescent="0.3">
      <c r="A5610">
        <f>-1.542  -1.542  -1.542  -1.542  -1.542  -1.542  -1.543  -1.543  -1.544  -1.544  -1.544</f>
        <v>-16.97</v>
      </c>
    </row>
    <row r="5611" spans="1:1" x14ac:dyDescent="0.3">
      <c r="A5611">
        <f>-2.536  -2.536  -2.536  -2.536  -2.536  -2.536  -2.536  -2.536  -2.536  -2.535  -2.535</f>
        <v>-27.894000000000002</v>
      </c>
    </row>
    <row r="5612" spans="1:1" x14ac:dyDescent="0.3">
      <c r="A5612">
        <f>-3.11  -3.11  -3.11  -3.11  -3.109  -3.109  -3.108  -3.108  -3.108  -3.107  -3.107</f>
        <v>-34.196000000000005</v>
      </c>
    </row>
    <row r="5613" spans="1:1" x14ac:dyDescent="0.3">
      <c r="A5613">
        <f>-3.16  -3.16  -3.16  -3.16  -3.16  -3.16  -3.16  -3.16  -3.16  -3.16  -3.16</f>
        <v>-34.760000000000005</v>
      </c>
    </row>
    <row r="5615" spans="1:1" x14ac:dyDescent="0.3">
      <c r="A5615" t="s">
        <v>847</v>
      </c>
    </row>
    <row r="5616" spans="1:1" x14ac:dyDescent="0.3">
      <c r="A5616" t="s">
        <v>1364</v>
      </c>
    </row>
    <row r="5617" spans="1:1" x14ac:dyDescent="0.3">
      <c r="A5617" t="s">
        <v>1370</v>
      </c>
    </row>
    <row r="5618" spans="1:1" x14ac:dyDescent="0.3">
      <c r="A5618" t="s">
        <v>1363</v>
      </c>
    </row>
    <row r="5619" spans="1:1" x14ac:dyDescent="0.3">
      <c r="A5619" t="s">
        <v>1291</v>
      </c>
    </row>
    <row r="5620" spans="1:1" x14ac:dyDescent="0.3">
      <c r="A5620" t="s">
        <v>1417</v>
      </c>
    </row>
    <row r="5622" spans="1:1" x14ac:dyDescent="0.3">
      <c r="A5622" t="s">
        <v>848</v>
      </c>
    </row>
    <row r="5623" spans="1:1" x14ac:dyDescent="0.3">
      <c r="A5623" t="s">
        <v>1369</v>
      </c>
    </row>
    <row r="5624" spans="1:1" x14ac:dyDescent="0.3">
      <c r="A5624" t="s">
        <v>1307</v>
      </c>
    </row>
    <row r="5625" spans="1:1" x14ac:dyDescent="0.3">
      <c r="A5625" t="s">
        <v>1245</v>
      </c>
    </row>
    <row r="5626" spans="1:1" x14ac:dyDescent="0.3">
      <c r="A5626" t="s">
        <v>1293</v>
      </c>
    </row>
    <row r="5627" spans="1:1" x14ac:dyDescent="0.3">
      <c r="A5627" t="s">
        <v>1294</v>
      </c>
    </row>
    <row r="5629" spans="1:1" x14ac:dyDescent="0.3">
      <c r="A5629" t="s">
        <v>771</v>
      </c>
    </row>
    <row r="5630" spans="1:1" x14ac:dyDescent="0.3">
      <c r="A5630" t="s">
        <v>1162</v>
      </c>
    </row>
    <row r="5631" spans="1:1" x14ac:dyDescent="0.3">
      <c r="A5631" t="s">
        <v>1162</v>
      </c>
    </row>
    <row r="5632" spans="1:1" x14ac:dyDescent="0.3">
      <c r="A5632" t="s">
        <v>1162</v>
      </c>
    </row>
    <row r="5633" spans="1:1" x14ac:dyDescent="0.3">
      <c r="A5633" t="s">
        <v>1162</v>
      </c>
    </row>
    <row r="5634" spans="1:1" x14ac:dyDescent="0.3">
      <c r="A5634" t="s">
        <v>1162</v>
      </c>
    </row>
    <row r="5636" spans="1:1" x14ac:dyDescent="0.3">
      <c r="A5636" t="s">
        <v>594</v>
      </c>
    </row>
    <row r="5637" spans="1:1" x14ac:dyDescent="0.3">
      <c r="A5637" t="s">
        <v>757</v>
      </c>
    </row>
    <row r="5638" spans="1:1" x14ac:dyDescent="0.3">
      <c r="A5638" t="s">
        <v>810</v>
      </c>
    </row>
    <row r="5639" spans="1:1" x14ac:dyDescent="0.3">
      <c r="A5639" t="s">
        <v>811</v>
      </c>
    </row>
    <row r="5640" spans="1:1" x14ac:dyDescent="0.3">
      <c r="A5640" t="s">
        <v>760</v>
      </c>
    </row>
    <row r="5641" spans="1:1" x14ac:dyDescent="0.3">
      <c r="A5641" t="s">
        <v>790</v>
      </c>
    </row>
    <row r="5642" spans="1:1" x14ac:dyDescent="0.3">
      <c r="A5642">
        <f>-3.16 -3.157 -3.154 -3.151 -3.148 -3.145 -3.142 -3.139 -3.136 -3.133 -3.13</f>
        <v>-34.594999999999999</v>
      </c>
    </row>
    <row r="5643" spans="1:1" x14ac:dyDescent="0.3">
      <c r="A5643" t="s">
        <v>846</v>
      </c>
    </row>
    <row r="5644" spans="1:1" x14ac:dyDescent="0.3">
      <c r="A5644">
        <f>-0.542  -0.546  -0.548  -0.548  -0.547  -0.547  -0.545  -0.544  -0.542  -0.541  -0.539</f>
        <v>-5.9890000000000008</v>
      </c>
    </row>
    <row r="5645" spans="1:1" x14ac:dyDescent="0.3">
      <c r="A5645">
        <f>-1.542  -1.541  -1.542  -1.542  -1.542  -1.542  -1.543  -1.543  -1.544  -1.544  -1.544</f>
        <v>-16.968999999999998</v>
      </c>
    </row>
    <row r="5646" spans="1:1" x14ac:dyDescent="0.3">
      <c r="A5646">
        <f>-2.536  -2.536  -2.536  -2.537  -2.536  -2.536  -2.536  -2.536  -2.536  -2.535  -2.535</f>
        <v>-27.895000000000003</v>
      </c>
    </row>
    <row r="5647" spans="1:1" x14ac:dyDescent="0.3">
      <c r="A5647">
        <f>-3.11  -3.111  -3.11  -3.11  -3.11  -3.109  -3.107  -3.105  -3.102  -3.098  -3.095</f>
        <v>-34.166999999999994</v>
      </c>
    </row>
    <row r="5648" spans="1:1" x14ac:dyDescent="0.3">
      <c r="A5648">
        <f>-3.16  -3.157  -3.154  -3.151  -3.148  -3.145  -3.142  -3.139  -3.136  -3.133  -3.13</f>
        <v>-34.594999999999999</v>
      </c>
    </row>
    <row r="5650" spans="1:1" x14ac:dyDescent="0.3">
      <c r="A5650" t="s">
        <v>847</v>
      </c>
    </row>
    <row r="5651" spans="1:1" x14ac:dyDescent="0.3">
      <c r="A5651" t="s">
        <v>1364</v>
      </c>
    </row>
    <row r="5652" spans="1:1" x14ac:dyDescent="0.3">
      <c r="A5652" t="s">
        <v>1370</v>
      </c>
    </row>
    <row r="5653" spans="1:1" x14ac:dyDescent="0.3">
      <c r="A5653" t="s">
        <v>1418</v>
      </c>
    </row>
    <row r="5654" spans="1:1" x14ac:dyDescent="0.3">
      <c r="A5654" t="s">
        <v>1419</v>
      </c>
    </row>
    <row r="5655" spans="1:1" x14ac:dyDescent="0.3">
      <c r="A5655" t="s">
        <v>1420</v>
      </c>
    </row>
    <row r="5657" spans="1:1" x14ac:dyDescent="0.3">
      <c r="A5657" t="s">
        <v>848</v>
      </c>
    </row>
    <row r="5658" spans="1:1" x14ac:dyDescent="0.3">
      <c r="A5658" t="s">
        <v>1369</v>
      </c>
    </row>
    <row r="5659" spans="1:1" x14ac:dyDescent="0.3">
      <c r="A5659" t="s">
        <v>1307</v>
      </c>
    </row>
    <row r="5660" spans="1:1" x14ac:dyDescent="0.3">
      <c r="A5660" t="s">
        <v>1245</v>
      </c>
    </row>
    <row r="5661" spans="1:1" x14ac:dyDescent="0.3">
      <c r="A5661" t="s">
        <v>1298</v>
      </c>
    </row>
    <row r="5662" spans="1:1" x14ac:dyDescent="0.3">
      <c r="A5662" t="s">
        <v>1299</v>
      </c>
    </row>
    <row r="5664" spans="1:1" x14ac:dyDescent="0.3">
      <c r="A5664" t="s">
        <v>771</v>
      </c>
    </row>
    <row r="5665" spans="1:1" x14ac:dyDescent="0.3">
      <c r="A5665" t="s">
        <v>1300</v>
      </c>
    </row>
    <row r="5666" spans="1:1" x14ac:dyDescent="0.3">
      <c r="A5666" t="s">
        <v>1300</v>
      </c>
    </row>
    <row r="5667" spans="1:1" x14ac:dyDescent="0.3">
      <c r="A5667" t="s">
        <v>1300</v>
      </c>
    </row>
    <row r="5668" spans="1:1" x14ac:dyDescent="0.3">
      <c r="A5668" t="s">
        <v>1300</v>
      </c>
    </row>
    <row r="5669" spans="1:1" x14ac:dyDescent="0.3">
      <c r="A5669" t="s">
        <v>1300</v>
      </c>
    </row>
    <row r="5671" spans="1:1" x14ac:dyDescent="0.3">
      <c r="A5671" t="s">
        <v>595</v>
      </c>
    </row>
    <row r="5672" spans="1:1" x14ac:dyDescent="0.3">
      <c r="A5672" t="s">
        <v>757</v>
      </c>
    </row>
    <row r="5673" spans="1:1" x14ac:dyDescent="0.3">
      <c r="A5673" t="s">
        <v>812</v>
      </c>
    </row>
    <row r="5674" spans="1:1" x14ac:dyDescent="0.3">
      <c r="A5674" t="s">
        <v>813</v>
      </c>
    </row>
    <row r="5675" spans="1:1" x14ac:dyDescent="0.3">
      <c r="A5675" t="s">
        <v>760</v>
      </c>
    </row>
    <row r="5676" spans="1:1" x14ac:dyDescent="0.3">
      <c r="A5676">
        <f>-3.24 -0.003</f>
        <v>-3.2430000000000003</v>
      </c>
    </row>
    <row r="5677" spans="1:1" x14ac:dyDescent="0.3">
      <c r="A5677">
        <f>-3.24 -3.243 -3.246 -3.249 -3.252 -3.255 -3.258 -3.261 -3.264 -3.267 -3.27</f>
        <v>-35.805</v>
      </c>
    </row>
    <row r="5678" spans="1:1" x14ac:dyDescent="0.3">
      <c r="A5678" t="s">
        <v>846</v>
      </c>
    </row>
    <row r="5679" spans="1:1" x14ac:dyDescent="0.3">
      <c r="A5679">
        <f>-0.48  -0.486  -0.49  -0.493  -0.495  -0.498  -0.5  -0.502  -0.504  -0.507  -0.509</f>
        <v>-5.4640000000000004</v>
      </c>
    </row>
    <row r="5680" spans="1:1" x14ac:dyDescent="0.3">
      <c r="A5680">
        <f>-1.48  -1.48  -1.48  -1.48  -1.48  -1.48  -1.481  -1.482  -1.483  -1.485  -1.486</f>
        <v>-16.297000000000001</v>
      </c>
    </row>
    <row r="5681" spans="1:1" x14ac:dyDescent="0.3">
      <c r="A5681">
        <f>-2.477  -2.477  -2.477  -2.477  -2.476  -2.477  -2.476  -2.476  -2.476  -2.476  -2.476</f>
        <v>-27.240999999999996</v>
      </c>
    </row>
    <row r="5682" spans="1:1" x14ac:dyDescent="0.3">
      <c r="A5682">
        <f>-3.16  -3.159  -3.159  -3.159  -3.157  -3.157  -3.158  -3.159  -3.161  -3.163  -3.166</f>
        <v>-34.758000000000003</v>
      </c>
    </row>
    <row r="5683" spans="1:1" x14ac:dyDescent="0.3">
      <c r="A5683">
        <f>-3.24  -3.243  -3.246  -3.249  -3.252  -3.255  -3.258  -3.261  -3.264  -3.267  -3.27</f>
        <v>-35.805</v>
      </c>
    </row>
    <row r="5685" spans="1:1" x14ac:dyDescent="0.3">
      <c r="A5685" t="s">
        <v>847</v>
      </c>
    </row>
    <row r="5686" spans="1:1" x14ac:dyDescent="0.3">
      <c r="A5686" t="s">
        <v>1421</v>
      </c>
    </row>
    <row r="5687" spans="1:1" x14ac:dyDescent="0.3">
      <c r="A5687" t="s">
        <v>1422</v>
      </c>
    </row>
    <row r="5688" spans="1:1" x14ac:dyDescent="0.3">
      <c r="A5688" t="s">
        <v>1423</v>
      </c>
    </row>
    <row r="5689" spans="1:1" x14ac:dyDescent="0.3">
      <c r="A5689" t="s">
        <v>1424</v>
      </c>
    </row>
    <row r="5690" spans="1:1" x14ac:dyDescent="0.3">
      <c r="A5690" t="s">
        <v>1425</v>
      </c>
    </row>
    <row r="5692" spans="1:1" x14ac:dyDescent="0.3">
      <c r="A5692" t="s">
        <v>848</v>
      </c>
    </row>
    <row r="5693" spans="1:1" x14ac:dyDescent="0.3">
      <c r="A5693" t="s">
        <v>1426</v>
      </c>
    </row>
    <row r="5694" spans="1:1" x14ac:dyDescent="0.3">
      <c r="A5694" t="s">
        <v>1427</v>
      </c>
    </row>
    <row r="5695" spans="1:1" x14ac:dyDescent="0.3">
      <c r="A5695" t="s">
        <v>823</v>
      </c>
    </row>
    <row r="5696" spans="1:1" x14ac:dyDescent="0.3">
      <c r="A5696" t="s">
        <v>1428</v>
      </c>
    </row>
    <row r="5697" spans="1:1" x14ac:dyDescent="0.3">
      <c r="A5697" t="s">
        <v>1429</v>
      </c>
    </row>
    <row r="5699" spans="1:1" x14ac:dyDescent="0.3">
      <c r="A5699" t="s">
        <v>771</v>
      </c>
    </row>
    <row r="5700" spans="1:1" x14ac:dyDescent="0.3">
      <c r="A5700" t="s">
        <v>1430</v>
      </c>
    </row>
    <row r="5701" spans="1:1" x14ac:dyDescent="0.3">
      <c r="A5701" t="s">
        <v>1430</v>
      </c>
    </row>
    <row r="5702" spans="1:1" x14ac:dyDescent="0.3">
      <c r="A5702" t="s">
        <v>1430</v>
      </c>
    </row>
    <row r="5703" spans="1:1" x14ac:dyDescent="0.3">
      <c r="A5703" t="s">
        <v>1430</v>
      </c>
    </row>
    <row r="5704" spans="1:1" x14ac:dyDescent="0.3">
      <c r="A5704" t="s">
        <v>1430</v>
      </c>
    </row>
    <row r="5706" spans="1:1" x14ac:dyDescent="0.3">
      <c r="A5706" t="s">
        <v>596</v>
      </c>
    </row>
    <row r="5707" spans="1:1" x14ac:dyDescent="0.3">
      <c r="A5707" t="s">
        <v>757</v>
      </c>
    </row>
    <row r="5708" spans="1:1" x14ac:dyDescent="0.3">
      <c r="A5708" t="s">
        <v>812</v>
      </c>
    </row>
    <row r="5709" spans="1:1" x14ac:dyDescent="0.3">
      <c r="A5709" t="s">
        <v>813</v>
      </c>
    </row>
    <row r="5710" spans="1:1" x14ac:dyDescent="0.3">
      <c r="A5710" t="s">
        <v>760</v>
      </c>
    </row>
    <row r="5711" spans="1:1" x14ac:dyDescent="0.3">
      <c r="A5711" t="s">
        <v>773</v>
      </c>
    </row>
    <row r="5712" spans="1:1" x14ac:dyDescent="0.3">
      <c r="A5712">
        <f>-3.24 -3.24 -3.24 -3.24 -3.24 -3.24 -3.24 -3.24 -3.24 -3.24 -3.24</f>
        <v>-35.640000000000015</v>
      </c>
    </row>
    <row r="5713" spans="1:1" x14ac:dyDescent="0.3">
      <c r="A5713" t="s">
        <v>846</v>
      </c>
    </row>
    <row r="5714" spans="1:1" x14ac:dyDescent="0.3">
      <c r="A5714">
        <f>-0.48  -0.486  -0.49  -0.493  -0.495  -0.498  -0.5  -0.502  -0.504  -0.507  -0.509</f>
        <v>-5.4640000000000004</v>
      </c>
    </row>
    <row r="5715" spans="1:1" x14ac:dyDescent="0.3">
      <c r="A5715">
        <f>-1.48  -1.48  -1.481  -1.48  -1.48  -1.48  -1.481  -1.482  -1.483  -1.485  -1.486</f>
        <v>-16.297999999999998</v>
      </c>
    </row>
    <row r="5716" spans="1:1" x14ac:dyDescent="0.3">
      <c r="A5716">
        <f>-2.477  -2.477  -2.477  -2.477  -2.477  -2.476  -2.476  -2.476  -2.476  -2.476  -2.476</f>
        <v>-27.240999999999996</v>
      </c>
    </row>
    <row r="5717" spans="1:1" x14ac:dyDescent="0.3">
      <c r="A5717">
        <f>-3.16  -3.159  -3.159  -3.159  -3.158  -3.157  -3.157  -3.157  -3.157  -3.157  -3.157</f>
        <v>-34.736999999999995</v>
      </c>
    </row>
    <row r="5718" spans="1:1" x14ac:dyDescent="0.3">
      <c r="A5718">
        <f>-3.24  -3.24  -3.24  -3.24  -3.24  -3.24  -3.24  -3.24  -3.24  -3.24  -3.24</f>
        <v>-35.640000000000015</v>
      </c>
    </row>
    <row r="5720" spans="1:1" x14ac:dyDescent="0.3">
      <c r="A5720" t="s">
        <v>847</v>
      </c>
    </row>
    <row r="5721" spans="1:1" x14ac:dyDescent="0.3">
      <c r="A5721" t="s">
        <v>1421</v>
      </c>
    </row>
    <row r="5722" spans="1:1" x14ac:dyDescent="0.3">
      <c r="A5722" t="s">
        <v>1431</v>
      </c>
    </row>
    <row r="5723" spans="1:1" x14ac:dyDescent="0.3">
      <c r="A5723" t="s">
        <v>818</v>
      </c>
    </row>
    <row r="5724" spans="1:1" x14ac:dyDescent="0.3">
      <c r="A5724" t="s">
        <v>819</v>
      </c>
    </row>
    <row r="5725" spans="1:1" x14ac:dyDescent="0.3">
      <c r="A5725" t="s">
        <v>1432</v>
      </c>
    </row>
    <row r="5727" spans="1:1" x14ac:dyDescent="0.3">
      <c r="A5727" t="s">
        <v>848</v>
      </c>
    </row>
    <row r="5728" spans="1:1" x14ac:dyDescent="0.3">
      <c r="A5728" t="s">
        <v>1426</v>
      </c>
    </row>
    <row r="5729" spans="1:1" x14ac:dyDescent="0.3">
      <c r="A5729" t="s">
        <v>1433</v>
      </c>
    </row>
    <row r="5730" spans="1:1" x14ac:dyDescent="0.3">
      <c r="A5730" t="s">
        <v>823</v>
      </c>
    </row>
    <row r="5731" spans="1:1" x14ac:dyDescent="0.3">
      <c r="A5731" t="s">
        <v>824</v>
      </c>
    </row>
    <row r="5732" spans="1:1" x14ac:dyDescent="0.3">
      <c r="A5732" t="s">
        <v>825</v>
      </c>
    </row>
    <row r="5734" spans="1:1" x14ac:dyDescent="0.3">
      <c r="A5734" t="s">
        <v>771</v>
      </c>
    </row>
    <row r="5735" spans="1:1" x14ac:dyDescent="0.3">
      <c r="A5735" t="s">
        <v>826</v>
      </c>
    </row>
    <row r="5736" spans="1:1" x14ac:dyDescent="0.3">
      <c r="A5736" t="s">
        <v>826</v>
      </c>
    </row>
    <row r="5737" spans="1:1" x14ac:dyDescent="0.3">
      <c r="A5737" t="s">
        <v>826</v>
      </c>
    </row>
    <row r="5738" spans="1:1" x14ac:dyDescent="0.3">
      <c r="A5738" t="s">
        <v>826</v>
      </c>
    </row>
    <row r="5739" spans="1:1" x14ac:dyDescent="0.3">
      <c r="A5739" t="s">
        <v>826</v>
      </c>
    </row>
    <row r="5741" spans="1:1" x14ac:dyDescent="0.3">
      <c r="A5741" t="s">
        <v>597</v>
      </c>
    </row>
    <row r="5742" spans="1:1" x14ac:dyDescent="0.3">
      <c r="A5742" t="s">
        <v>757</v>
      </c>
    </row>
    <row r="5743" spans="1:1" x14ac:dyDescent="0.3">
      <c r="A5743" t="s">
        <v>812</v>
      </c>
    </row>
    <row r="5744" spans="1:1" x14ac:dyDescent="0.3">
      <c r="A5744" t="s">
        <v>813</v>
      </c>
    </row>
    <row r="5745" spans="1:1" x14ac:dyDescent="0.3">
      <c r="A5745" t="s">
        <v>760</v>
      </c>
    </row>
    <row r="5746" spans="1:1" x14ac:dyDescent="0.3">
      <c r="A5746" t="s">
        <v>774</v>
      </c>
    </row>
    <row r="5747" spans="1:1" x14ac:dyDescent="0.3">
      <c r="A5747">
        <f>-3.24 -3.237 -3.234 -3.231 -3.228 -3.225 -3.222 -3.219 -3.216 -3.213 -3.21</f>
        <v>-35.475000000000009</v>
      </c>
    </row>
    <row r="5748" spans="1:1" x14ac:dyDescent="0.3">
      <c r="A5748" t="s">
        <v>846</v>
      </c>
    </row>
    <row r="5749" spans="1:1" x14ac:dyDescent="0.3">
      <c r="A5749">
        <f>-0.48  -0.486  -0.49  -0.493  -0.495  -0.497  -0.5  -0.502  -0.504  -0.507  -0.509</f>
        <v>-5.4629999999999992</v>
      </c>
    </row>
    <row r="5750" spans="1:1" x14ac:dyDescent="0.3">
      <c r="A5750">
        <f>-1.48  -1.48  -1.481  -1.48  -1.48  -1.48  -1.481  -1.482  -1.483  -1.485  -1.486</f>
        <v>-16.297999999999998</v>
      </c>
    </row>
    <row r="5751" spans="1:1" x14ac:dyDescent="0.3">
      <c r="A5751">
        <f>-2.477  -2.477  -2.477  -2.477  -2.477  -2.476  -2.476  -2.476  -2.476  -2.476  -2.476</f>
        <v>-27.240999999999996</v>
      </c>
    </row>
    <row r="5752" spans="1:1" x14ac:dyDescent="0.3">
      <c r="A5752">
        <f>-3.16  -3.16  -3.159  -3.158  -3.159  -3.159  -3.157  -3.155  -3.152  -3.149  -3.147</f>
        <v>-34.715000000000003</v>
      </c>
    </row>
    <row r="5753" spans="1:1" x14ac:dyDescent="0.3">
      <c r="A5753">
        <f>-3.24  -3.237  -3.234  -3.231  -3.228  -3.225  -3.222  -3.219  -3.216  -3.213  -3.21</f>
        <v>-35.475000000000009</v>
      </c>
    </row>
    <row r="5755" spans="1:1" x14ac:dyDescent="0.3">
      <c r="A5755" t="s">
        <v>847</v>
      </c>
    </row>
    <row r="5756" spans="1:1" x14ac:dyDescent="0.3">
      <c r="A5756" t="s">
        <v>1421</v>
      </c>
    </row>
    <row r="5757" spans="1:1" x14ac:dyDescent="0.3">
      <c r="A5757" t="s">
        <v>1434</v>
      </c>
    </row>
    <row r="5758" spans="1:1" x14ac:dyDescent="0.3">
      <c r="A5758" t="s">
        <v>1435</v>
      </c>
    </row>
    <row r="5759" spans="1:1" x14ac:dyDescent="0.3">
      <c r="A5759" t="s">
        <v>1436</v>
      </c>
    </row>
    <row r="5760" spans="1:1" x14ac:dyDescent="0.3">
      <c r="A5760" t="s">
        <v>1437</v>
      </c>
    </row>
    <row r="5762" spans="1:1" x14ac:dyDescent="0.3">
      <c r="A5762" t="s">
        <v>848</v>
      </c>
    </row>
    <row r="5763" spans="1:1" x14ac:dyDescent="0.3">
      <c r="A5763" t="s">
        <v>1426</v>
      </c>
    </row>
    <row r="5764" spans="1:1" x14ac:dyDescent="0.3">
      <c r="A5764" t="s">
        <v>1438</v>
      </c>
    </row>
    <row r="5765" spans="1:1" x14ac:dyDescent="0.3">
      <c r="A5765" t="s">
        <v>1439</v>
      </c>
    </row>
    <row r="5766" spans="1:1" x14ac:dyDescent="0.3">
      <c r="A5766" t="s">
        <v>1440</v>
      </c>
    </row>
    <row r="5767" spans="1:1" x14ac:dyDescent="0.3">
      <c r="A5767" t="s">
        <v>1441</v>
      </c>
    </row>
    <row r="5769" spans="1:1" x14ac:dyDescent="0.3">
      <c r="A5769" t="s">
        <v>771</v>
      </c>
    </row>
    <row r="5770" spans="1:1" x14ac:dyDescent="0.3">
      <c r="A5770" t="s">
        <v>1442</v>
      </c>
    </row>
    <row r="5771" spans="1:1" x14ac:dyDescent="0.3">
      <c r="A5771" t="s">
        <v>1442</v>
      </c>
    </row>
    <row r="5772" spans="1:1" x14ac:dyDescent="0.3">
      <c r="A5772" t="s">
        <v>1442</v>
      </c>
    </row>
    <row r="5773" spans="1:1" x14ac:dyDescent="0.3">
      <c r="A5773" t="s">
        <v>1442</v>
      </c>
    </row>
    <row r="5774" spans="1:1" x14ac:dyDescent="0.3">
      <c r="A5774" t="s">
        <v>1442</v>
      </c>
    </row>
    <row r="5776" spans="1:1" x14ac:dyDescent="0.3">
      <c r="A5776" t="s">
        <v>598</v>
      </c>
    </row>
    <row r="5777" spans="1:1" x14ac:dyDescent="0.3">
      <c r="A5777" t="s">
        <v>757</v>
      </c>
    </row>
    <row r="5778" spans="1:1" x14ac:dyDescent="0.3">
      <c r="A5778" t="s">
        <v>812</v>
      </c>
    </row>
    <row r="5779" spans="1:1" x14ac:dyDescent="0.3">
      <c r="A5779" t="s">
        <v>813</v>
      </c>
    </row>
    <row r="5780" spans="1:1" x14ac:dyDescent="0.3">
      <c r="A5780" t="s">
        <v>760</v>
      </c>
    </row>
    <row r="5781" spans="1:1" x14ac:dyDescent="0.3">
      <c r="A5781">
        <f>-3.23 -0.003</f>
        <v>-3.2330000000000001</v>
      </c>
    </row>
    <row r="5782" spans="1:1" x14ac:dyDescent="0.3">
      <c r="A5782">
        <f>-3.23 -3.233 -3.236 -3.239 -3.242 -3.245 -3.248 -3.251 -3.254 -3.257 -3.26</f>
        <v>-35.695</v>
      </c>
    </row>
    <row r="5783" spans="1:1" x14ac:dyDescent="0.3">
      <c r="A5783" t="s">
        <v>846</v>
      </c>
    </row>
    <row r="5784" spans="1:1" x14ac:dyDescent="0.3">
      <c r="A5784">
        <f>-0.48  -0.486  -0.49  -0.493  -0.495  -0.498  -0.5  -0.502  -0.504  -0.507  -0.509</f>
        <v>-5.4640000000000004</v>
      </c>
    </row>
    <row r="5785" spans="1:1" x14ac:dyDescent="0.3">
      <c r="A5785">
        <f>-1.48  -1.48  -1.48  -1.48  -1.48  -1.48  -1.481  -1.482  -1.483  -1.485  -1.486</f>
        <v>-16.297000000000001</v>
      </c>
    </row>
    <row r="5786" spans="1:1" x14ac:dyDescent="0.3">
      <c r="A5786">
        <f>-2.477  -2.476  -2.477  -2.477  -2.476  -2.476  -2.476  -2.476  -2.476  -2.476  -2.475</f>
        <v>-27.237999999999996</v>
      </c>
    </row>
    <row r="5787" spans="1:1" x14ac:dyDescent="0.3">
      <c r="A5787">
        <f>-3.152  -3.151  -3.152  -3.151  -3.149  -3.149  -3.15  -3.151  -3.153  -3.156  -3.158</f>
        <v>-34.671999999999997</v>
      </c>
    </row>
    <row r="5788" spans="1:1" x14ac:dyDescent="0.3">
      <c r="A5788">
        <f>-3.23  -3.233  -3.236  -3.239  -3.242  -3.245  -3.248  -3.251  -3.254  -3.257  -3.26</f>
        <v>-35.695</v>
      </c>
    </row>
    <row r="5790" spans="1:1" x14ac:dyDescent="0.3">
      <c r="A5790" t="s">
        <v>847</v>
      </c>
    </row>
    <row r="5791" spans="1:1" x14ac:dyDescent="0.3">
      <c r="A5791" t="s">
        <v>1421</v>
      </c>
    </row>
    <row r="5792" spans="1:1" x14ac:dyDescent="0.3">
      <c r="A5792" t="s">
        <v>1443</v>
      </c>
    </row>
    <row r="5793" spans="1:1" x14ac:dyDescent="0.3">
      <c r="A5793" t="s">
        <v>1444</v>
      </c>
    </row>
    <row r="5794" spans="1:1" x14ac:dyDescent="0.3">
      <c r="A5794" t="s">
        <v>1445</v>
      </c>
    </row>
    <row r="5795" spans="1:1" x14ac:dyDescent="0.3">
      <c r="A5795" t="s">
        <v>1446</v>
      </c>
    </row>
    <row r="5797" spans="1:1" x14ac:dyDescent="0.3">
      <c r="A5797" t="s">
        <v>848</v>
      </c>
    </row>
    <row r="5798" spans="1:1" x14ac:dyDescent="0.3">
      <c r="A5798" t="s">
        <v>1426</v>
      </c>
    </row>
    <row r="5799" spans="1:1" x14ac:dyDescent="0.3">
      <c r="A5799" t="s">
        <v>1427</v>
      </c>
    </row>
    <row r="5800" spans="1:1" x14ac:dyDescent="0.3">
      <c r="A5800" t="s">
        <v>823</v>
      </c>
    </row>
    <row r="5801" spans="1:1" x14ac:dyDescent="0.3">
      <c r="A5801" t="s">
        <v>1447</v>
      </c>
    </row>
    <row r="5802" spans="1:1" x14ac:dyDescent="0.3">
      <c r="A5802" t="s">
        <v>1448</v>
      </c>
    </row>
    <row r="5804" spans="1:1" x14ac:dyDescent="0.3">
      <c r="A5804" t="s">
        <v>771</v>
      </c>
    </row>
    <row r="5805" spans="1:1" x14ac:dyDescent="0.3">
      <c r="A5805" t="s">
        <v>1430</v>
      </c>
    </row>
    <row r="5806" spans="1:1" x14ac:dyDescent="0.3">
      <c r="A5806" t="s">
        <v>1430</v>
      </c>
    </row>
    <row r="5807" spans="1:1" x14ac:dyDescent="0.3">
      <c r="A5807" t="s">
        <v>1430</v>
      </c>
    </row>
    <row r="5808" spans="1:1" x14ac:dyDescent="0.3">
      <c r="A5808" t="s">
        <v>1430</v>
      </c>
    </row>
    <row r="5809" spans="1:1" x14ac:dyDescent="0.3">
      <c r="A5809" t="s">
        <v>1430</v>
      </c>
    </row>
    <row r="5811" spans="1:1" x14ac:dyDescent="0.3">
      <c r="A5811" t="s">
        <v>599</v>
      </c>
    </row>
    <row r="5812" spans="1:1" x14ac:dyDescent="0.3">
      <c r="A5812" t="s">
        <v>757</v>
      </c>
    </row>
    <row r="5813" spans="1:1" x14ac:dyDescent="0.3">
      <c r="A5813" t="s">
        <v>812</v>
      </c>
    </row>
    <row r="5814" spans="1:1" x14ac:dyDescent="0.3">
      <c r="A5814" t="s">
        <v>813</v>
      </c>
    </row>
    <row r="5815" spans="1:1" x14ac:dyDescent="0.3">
      <c r="A5815" t="s">
        <v>760</v>
      </c>
    </row>
    <row r="5816" spans="1:1" x14ac:dyDescent="0.3">
      <c r="A5816" t="s">
        <v>775</v>
      </c>
    </row>
    <row r="5817" spans="1:1" x14ac:dyDescent="0.3">
      <c r="A5817">
        <f>-3.23 -3.23 -3.23 -3.23 -3.23 -3.23 -3.23 -3.23 -3.23 -3.23 -3.23</f>
        <v>-35.529999999999994</v>
      </c>
    </row>
    <row r="5818" spans="1:1" x14ac:dyDescent="0.3">
      <c r="A5818" t="s">
        <v>846</v>
      </c>
    </row>
    <row r="5819" spans="1:1" x14ac:dyDescent="0.3">
      <c r="A5819">
        <f>-0.48  -0.486  -0.49  -0.493  -0.495  -0.498  -0.5  -0.502  -0.504  -0.507  -0.509</f>
        <v>-5.4640000000000004</v>
      </c>
    </row>
    <row r="5820" spans="1:1" x14ac:dyDescent="0.3">
      <c r="A5820">
        <f>-1.48  -1.48  -1.481  -1.48  -1.48  -1.48  -1.481  -1.482  -1.483  -1.485  -1.486</f>
        <v>-16.297999999999998</v>
      </c>
    </row>
    <row r="5821" spans="1:1" x14ac:dyDescent="0.3">
      <c r="A5821">
        <f>-2.477  -2.476  -2.477  -2.477  -2.476  -2.476  -2.476  -2.476  -2.476  -2.475  -2.475</f>
        <v>-27.236999999999998</v>
      </c>
    </row>
    <row r="5822" spans="1:1" x14ac:dyDescent="0.3">
      <c r="A5822">
        <f>-3.152  -3.151  -3.151  -3.151  -3.15  -3.15  -3.149  -3.149  -3.149  -3.149  -3.149</f>
        <v>-34.650000000000006</v>
      </c>
    </row>
    <row r="5823" spans="1:1" x14ac:dyDescent="0.3">
      <c r="A5823">
        <f>-3.23  -3.23  -3.23  -3.23  -3.23  -3.23  -3.23  -3.23  -3.23  -3.23  -3.23</f>
        <v>-35.529999999999994</v>
      </c>
    </row>
    <row r="5825" spans="1:1" x14ac:dyDescent="0.3">
      <c r="A5825" t="s">
        <v>847</v>
      </c>
    </row>
    <row r="5826" spans="1:1" x14ac:dyDescent="0.3">
      <c r="A5826" t="s">
        <v>1421</v>
      </c>
    </row>
    <row r="5827" spans="1:1" x14ac:dyDescent="0.3">
      <c r="A5827" t="s">
        <v>1431</v>
      </c>
    </row>
    <row r="5828" spans="1:1" x14ac:dyDescent="0.3">
      <c r="A5828" t="s">
        <v>1449</v>
      </c>
    </row>
    <row r="5829" spans="1:1" x14ac:dyDescent="0.3">
      <c r="A5829" t="s">
        <v>1450</v>
      </c>
    </row>
    <row r="5830" spans="1:1" x14ac:dyDescent="0.3">
      <c r="A5830" t="s">
        <v>1451</v>
      </c>
    </row>
    <row r="5832" spans="1:1" x14ac:dyDescent="0.3">
      <c r="A5832" t="s">
        <v>848</v>
      </c>
    </row>
    <row r="5833" spans="1:1" x14ac:dyDescent="0.3">
      <c r="A5833" t="s">
        <v>1426</v>
      </c>
    </row>
    <row r="5834" spans="1:1" x14ac:dyDescent="0.3">
      <c r="A5834" t="s">
        <v>1427</v>
      </c>
    </row>
    <row r="5835" spans="1:1" x14ac:dyDescent="0.3">
      <c r="A5835" t="s">
        <v>823</v>
      </c>
    </row>
    <row r="5836" spans="1:1" x14ac:dyDescent="0.3">
      <c r="A5836" t="s">
        <v>1452</v>
      </c>
    </row>
    <row r="5837" spans="1:1" x14ac:dyDescent="0.3">
      <c r="A5837" t="s">
        <v>1453</v>
      </c>
    </row>
    <row r="5839" spans="1:1" x14ac:dyDescent="0.3">
      <c r="A5839" t="s">
        <v>771</v>
      </c>
    </row>
    <row r="5840" spans="1:1" x14ac:dyDescent="0.3">
      <c r="A5840" t="s">
        <v>826</v>
      </c>
    </row>
    <row r="5841" spans="1:1" x14ac:dyDescent="0.3">
      <c r="A5841" t="s">
        <v>826</v>
      </c>
    </row>
    <row r="5842" spans="1:1" x14ac:dyDescent="0.3">
      <c r="A5842" t="s">
        <v>826</v>
      </c>
    </row>
    <row r="5843" spans="1:1" x14ac:dyDescent="0.3">
      <c r="A5843" t="s">
        <v>826</v>
      </c>
    </row>
    <row r="5844" spans="1:1" x14ac:dyDescent="0.3">
      <c r="A5844" t="s">
        <v>826</v>
      </c>
    </row>
    <row r="5846" spans="1:1" x14ac:dyDescent="0.3">
      <c r="A5846" t="s">
        <v>600</v>
      </c>
    </row>
    <row r="5847" spans="1:1" x14ac:dyDescent="0.3">
      <c r="A5847" t="s">
        <v>757</v>
      </c>
    </row>
    <row r="5848" spans="1:1" x14ac:dyDescent="0.3">
      <c r="A5848" t="s">
        <v>812</v>
      </c>
    </row>
    <row r="5849" spans="1:1" x14ac:dyDescent="0.3">
      <c r="A5849" t="s">
        <v>813</v>
      </c>
    </row>
    <row r="5850" spans="1:1" x14ac:dyDescent="0.3">
      <c r="A5850" t="s">
        <v>760</v>
      </c>
    </row>
    <row r="5851" spans="1:1" x14ac:dyDescent="0.3">
      <c r="A5851" t="s">
        <v>776</v>
      </c>
    </row>
    <row r="5852" spans="1:1" x14ac:dyDescent="0.3">
      <c r="A5852">
        <f>-3.23 -3.227 -3.224 -3.221 -3.218 -3.215 -3.212 -3.209 -3.206 -3.203 -3.2</f>
        <v>-35.365000000000002</v>
      </c>
    </row>
    <row r="5853" spans="1:1" x14ac:dyDescent="0.3">
      <c r="A5853" t="s">
        <v>846</v>
      </c>
    </row>
    <row r="5854" spans="1:1" x14ac:dyDescent="0.3">
      <c r="A5854">
        <f>-0.48  -0.486  -0.49  -0.493  -0.495  -0.498  -0.5  -0.502  -0.504  -0.507  -0.509</f>
        <v>-5.4640000000000004</v>
      </c>
    </row>
    <row r="5855" spans="1:1" x14ac:dyDescent="0.3">
      <c r="A5855">
        <f>-1.48  -1.48  -1.481  -1.48  -1.48  -1.48  -1.481  -1.482  -1.483  -1.485  -1.486</f>
        <v>-16.297999999999998</v>
      </c>
    </row>
    <row r="5856" spans="1:1" x14ac:dyDescent="0.3">
      <c r="A5856">
        <f>-2.477  -2.476  -2.476  -2.477  -2.476  -2.476  -2.476  -2.476  -2.476  -2.475  -2.475</f>
        <v>-27.235999999999997</v>
      </c>
    </row>
    <row r="5857" spans="1:1" x14ac:dyDescent="0.3">
      <c r="A5857">
        <f>-3.152  -3.152  -3.151  -3.15  -3.151  -3.151  -3.149  -3.147  -3.145  -3.142  -3.139</f>
        <v>-34.628999999999998</v>
      </c>
    </row>
    <row r="5858" spans="1:1" x14ac:dyDescent="0.3">
      <c r="A5858">
        <f>-3.23  -3.227  -3.224  -3.221  -3.218  -3.215  -3.212  -3.209  -3.206  -3.203  -3.2</f>
        <v>-35.365000000000002</v>
      </c>
    </row>
    <row r="5860" spans="1:1" x14ac:dyDescent="0.3">
      <c r="A5860" t="s">
        <v>847</v>
      </c>
    </row>
    <row r="5861" spans="1:1" x14ac:dyDescent="0.3">
      <c r="A5861" t="s">
        <v>1421</v>
      </c>
    </row>
    <row r="5862" spans="1:1" x14ac:dyDescent="0.3">
      <c r="A5862" t="s">
        <v>1434</v>
      </c>
    </row>
    <row r="5863" spans="1:1" x14ac:dyDescent="0.3">
      <c r="A5863" t="s">
        <v>1454</v>
      </c>
    </row>
    <row r="5864" spans="1:1" x14ac:dyDescent="0.3">
      <c r="A5864" t="s">
        <v>1455</v>
      </c>
    </row>
    <row r="5865" spans="1:1" x14ac:dyDescent="0.3">
      <c r="A5865" t="s">
        <v>1456</v>
      </c>
    </row>
    <row r="5867" spans="1:1" x14ac:dyDescent="0.3">
      <c r="A5867" t="s">
        <v>848</v>
      </c>
    </row>
    <row r="5868" spans="1:1" x14ac:dyDescent="0.3">
      <c r="A5868" t="s">
        <v>1426</v>
      </c>
    </row>
    <row r="5869" spans="1:1" x14ac:dyDescent="0.3">
      <c r="A5869" t="s">
        <v>1433</v>
      </c>
    </row>
    <row r="5870" spans="1:1" x14ac:dyDescent="0.3">
      <c r="A5870" t="s">
        <v>1439</v>
      </c>
    </row>
    <row r="5871" spans="1:1" x14ac:dyDescent="0.3">
      <c r="A5871" t="s">
        <v>1457</v>
      </c>
    </row>
    <row r="5872" spans="1:1" x14ac:dyDescent="0.3">
      <c r="A5872" t="s">
        <v>1458</v>
      </c>
    </row>
    <row r="5874" spans="1:1" x14ac:dyDescent="0.3">
      <c r="A5874" t="s">
        <v>771</v>
      </c>
    </row>
    <row r="5875" spans="1:1" x14ac:dyDescent="0.3">
      <c r="A5875" t="s">
        <v>1459</v>
      </c>
    </row>
    <row r="5876" spans="1:1" x14ac:dyDescent="0.3">
      <c r="A5876" t="s">
        <v>1459</v>
      </c>
    </row>
    <row r="5877" spans="1:1" x14ac:dyDescent="0.3">
      <c r="A5877" t="s">
        <v>1459</v>
      </c>
    </row>
    <row r="5878" spans="1:1" x14ac:dyDescent="0.3">
      <c r="A5878" t="s">
        <v>1459</v>
      </c>
    </row>
    <row r="5879" spans="1:1" x14ac:dyDescent="0.3">
      <c r="A5879" t="s">
        <v>1459</v>
      </c>
    </row>
    <row r="5881" spans="1:1" x14ac:dyDescent="0.3">
      <c r="A5881" t="s">
        <v>601</v>
      </c>
    </row>
    <row r="5882" spans="1:1" x14ac:dyDescent="0.3">
      <c r="A5882" t="s">
        <v>757</v>
      </c>
    </row>
    <row r="5883" spans="1:1" x14ac:dyDescent="0.3">
      <c r="A5883" t="s">
        <v>812</v>
      </c>
    </row>
    <row r="5884" spans="1:1" x14ac:dyDescent="0.3">
      <c r="A5884" t="s">
        <v>813</v>
      </c>
    </row>
    <row r="5885" spans="1:1" x14ac:dyDescent="0.3">
      <c r="A5885" t="s">
        <v>760</v>
      </c>
    </row>
    <row r="5886" spans="1:1" x14ac:dyDescent="0.3">
      <c r="A5886">
        <f>-3.22 -0.003</f>
        <v>-3.2230000000000003</v>
      </c>
    </row>
    <row r="5887" spans="1:1" x14ac:dyDescent="0.3">
      <c r="A5887">
        <f>-3.22 -3.223 -3.226 -3.229 -3.232 -3.235 -3.238 -3.241 -3.244 -3.247 -3.25</f>
        <v>-35.584999999999994</v>
      </c>
    </row>
    <row r="5888" spans="1:1" x14ac:dyDescent="0.3">
      <c r="A5888" t="s">
        <v>846</v>
      </c>
    </row>
    <row r="5889" spans="1:1" x14ac:dyDescent="0.3">
      <c r="A5889">
        <f>-0.48  -0.486  -0.489  -0.493  -0.495  -0.498  -0.5  -0.502  -0.504  -0.507  -0.509</f>
        <v>-5.4629999999999992</v>
      </c>
    </row>
    <row r="5890" spans="1:1" x14ac:dyDescent="0.3">
      <c r="A5890">
        <f>-1.48  -1.48  -1.48  -1.48  -1.48  -1.48  -1.481  -1.482  -1.483  -1.485  -1.486</f>
        <v>-16.297000000000001</v>
      </c>
    </row>
    <row r="5891" spans="1:1" x14ac:dyDescent="0.3">
      <c r="A5891">
        <f>-2.476  -2.476  -2.477  -2.476  -2.476  -2.476  -2.476  -2.475  -2.475  -2.475  -2.475</f>
        <v>-27.233000000000004</v>
      </c>
    </row>
    <row r="5892" spans="1:1" x14ac:dyDescent="0.3">
      <c r="A5892">
        <f>-3.144  -3.143  -3.144  -3.143  -3.142  -3.141  -3.142  -3.143  -3.146  -3.148  -3.15</f>
        <v>-34.585999999999999</v>
      </c>
    </row>
    <row r="5893" spans="1:1" x14ac:dyDescent="0.3">
      <c r="A5893">
        <f>-3.22  -3.223  -3.226  -3.229  -3.232  -3.235  -3.238  -3.241  -3.244  -3.247  -3.25</f>
        <v>-35.584999999999994</v>
      </c>
    </row>
    <row r="5895" spans="1:1" x14ac:dyDescent="0.3">
      <c r="A5895" t="s">
        <v>847</v>
      </c>
    </row>
    <row r="5896" spans="1:1" x14ac:dyDescent="0.3">
      <c r="A5896" t="s">
        <v>1421</v>
      </c>
    </row>
    <row r="5897" spans="1:1" x14ac:dyDescent="0.3">
      <c r="A5897" t="s">
        <v>1422</v>
      </c>
    </row>
    <row r="5898" spans="1:1" x14ac:dyDescent="0.3">
      <c r="A5898" t="s">
        <v>1460</v>
      </c>
    </row>
    <row r="5899" spans="1:1" x14ac:dyDescent="0.3">
      <c r="A5899" t="s">
        <v>1461</v>
      </c>
    </row>
    <row r="5900" spans="1:1" x14ac:dyDescent="0.3">
      <c r="A5900" t="s">
        <v>1462</v>
      </c>
    </row>
    <row r="5902" spans="1:1" x14ac:dyDescent="0.3">
      <c r="A5902" t="s">
        <v>848</v>
      </c>
    </row>
    <row r="5903" spans="1:1" x14ac:dyDescent="0.3">
      <c r="A5903" t="s">
        <v>1426</v>
      </c>
    </row>
    <row r="5904" spans="1:1" x14ac:dyDescent="0.3">
      <c r="A5904" t="s">
        <v>1427</v>
      </c>
    </row>
    <row r="5905" spans="1:1" x14ac:dyDescent="0.3">
      <c r="A5905" t="s">
        <v>1463</v>
      </c>
    </row>
    <row r="5906" spans="1:1" x14ac:dyDescent="0.3">
      <c r="A5906" t="s">
        <v>1464</v>
      </c>
    </row>
    <row r="5907" spans="1:1" x14ac:dyDescent="0.3">
      <c r="A5907" t="s">
        <v>1465</v>
      </c>
    </row>
    <row r="5909" spans="1:1" x14ac:dyDescent="0.3">
      <c r="A5909" t="s">
        <v>771</v>
      </c>
    </row>
    <row r="5910" spans="1:1" x14ac:dyDescent="0.3">
      <c r="A5910" t="s">
        <v>1466</v>
      </c>
    </row>
    <row r="5911" spans="1:1" x14ac:dyDescent="0.3">
      <c r="A5911" t="s">
        <v>1466</v>
      </c>
    </row>
    <row r="5912" spans="1:1" x14ac:dyDescent="0.3">
      <c r="A5912" t="s">
        <v>1466</v>
      </c>
    </row>
    <row r="5913" spans="1:1" x14ac:dyDescent="0.3">
      <c r="A5913" t="s">
        <v>1466</v>
      </c>
    </row>
    <row r="5914" spans="1:1" x14ac:dyDescent="0.3">
      <c r="A5914" t="s">
        <v>1466</v>
      </c>
    </row>
    <row r="5916" spans="1:1" x14ac:dyDescent="0.3">
      <c r="A5916" t="s">
        <v>602</v>
      </c>
    </row>
    <row r="5917" spans="1:1" x14ac:dyDescent="0.3">
      <c r="A5917" t="s">
        <v>757</v>
      </c>
    </row>
    <row r="5918" spans="1:1" x14ac:dyDescent="0.3">
      <c r="A5918" t="s">
        <v>812</v>
      </c>
    </row>
    <row r="5919" spans="1:1" x14ac:dyDescent="0.3">
      <c r="A5919" t="s">
        <v>813</v>
      </c>
    </row>
    <row r="5920" spans="1:1" x14ac:dyDescent="0.3">
      <c r="A5920" t="s">
        <v>760</v>
      </c>
    </row>
    <row r="5921" spans="1:1" x14ac:dyDescent="0.3">
      <c r="A5921" t="s">
        <v>777</v>
      </c>
    </row>
    <row r="5922" spans="1:1" x14ac:dyDescent="0.3">
      <c r="A5922">
        <f>-3.22 -3.22 -3.22 -3.22 -3.22 -3.22 -3.22 -3.22 -3.22 -3.22 -3.22</f>
        <v>-35.419999999999995</v>
      </c>
    </row>
    <row r="5923" spans="1:1" x14ac:dyDescent="0.3">
      <c r="A5923" t="s">
        <v>846</v>
      </c>
    </row>
    <row r="5924" spans="1:1" x14ac:dyDescent="0.3">
      <c r="A5924">
        <f>-0.48  -0.486  -0.49  -0.493  -0.495  -0.498  -0.5  -0.502  -0.504  -0.507  -0.509</f>
        <v>-5.4640000000000004</v>
      </c>
    </row>
    <row r="5925" spans="1:1" x14ac:dyDescent="0.3">
      <c r="A5925">
        <f>-1.48  -1.48  -1.48  -1.48  -1.48  -1.48  -1.481  -1.482  -1.483  -1.485  -1.486</f>
        <v>-16.297000000000001</v>
      </c>
    </row>
    <row r="5926" spans="1:1" x14ac:dyDescent="0.3">
      <c r="A5926">
        <f>-2.476  -2.476  -2.476  -2.477  -2.476  -2.476  -2.476  -2.476  -2.475  -2.475  -2.475</f>
        <v>-27.234000000000002</v>
      </c>
    </row>
    <row r="5927" spans="1:1" x14ac:dyDescent="0.3">
      <c r="A5927">
        <f>-3.144  -3.143  -3.143  -3.143  -3.142  -3.142  -3.142  -3.141  -3.141  -3.141  -3.141</f>
        <v>-34.562999999999995</v>
      </c>
    </row>
    <row r="5928" spans="1:1" x14ac:dyDescent="0.3">
      <c r="A5928">
        <f>-3.22  -3.22  -3.22  -3.22  -3.22  -3.22  -3.22  -3.22  -3.22  -3.22  -3.22</f>
        <v>-35.419999999999995</v>
      </c>
    </row>
    <row r="5930" spans="1:1" x14ac:dyDescent="0.3">
      <c r="A5930" t="s">
        <v>847</v>
      </c>
    </row>
    <row r="5931" spans="1:1" x14ac:dyDescent="0.3">
      <c r="A5931" t="s">
        <v>1421</v>
      </c>
    </row>
    <row r="5932" spans="1:1" x14ac:dyDescent="0.3">
      <c r="A5932" t="s">
        <v>1431</v>
      </c>
    </row>
    <row r="5933" spans="1:1" x14ac:dyDescent="0.3">
      <c r="A5933" t="s">
        <v>1467</v>
      </c>
    </row>
    <row r="5934" spans="1:1" x14ac:dyDescent="0.3">
      <c r="A5934" t="s">
        <v>1468</v>
      </c>
    </row>
    <row r="5935" spans="1:1" x14ac:dyDescent="0.3">
      <c r="A5935" t="s">
        <v>1469</v>
      </c>
    </row>
    <row r="5937" spans="1:1" x14ac:dyDescent="0.3">
      <c r="A5937" t="s">
        <v>848</v>
      </c>
    </row>
    <row r="5938" spans="1:1" x14ac:dyDescent="0.3">
      <c r="A5938" t="s">
        <v>1426</v>
      </c>
    </row>
    <row r="5939" spans="1:1" x14ac:dyDescent="0.3">
      <c r="A5939" t="s">
        <v>1433</v>
      </c>
    </row>
    <row r="5940" spans="1:1" x14ac:dyDescent="0.3">
      <c r="A5940" t="s">
        <v>1470</v>
      </c>
    </row>
    <row r="5941" spans="1:1" x14ac:dyDescent="0.3">
      <c r="A5941" t="s">
        <v>1471</v>
      </c>
    </row>
    <row r="5942" spans="1:1" x14ac:dyDescent="0.3">
      <c r="A5942" t="s">
        <v>1453</v>
      </c>
    </row>
    <row r="5944" spans="1:1" x14ac:dyDescent="0.3">
      <c r="A5944" t="s">
        <v>771</v>
      </c>
    </row>
    <row r="5945" spans="1:1" x14ac:dyDescent="0.3">
      <c r="A5945" t="s">
        <v>826</v>
      </c>
    </row>
    <row r="5946" spans="1:1" x14ac:dyDescent="0.3">
      <c r="A5946" t="s">
        <v>826</v>
      </c>
    </row>
    <row r="5947" spans="1:1" x14ac:dyDescent="0.3">
      <c r="A5947" t="s">
        <v>826</v>
      </c>
    </row>
    <row r="5948" spans="1:1" x14ac:dyDescent="0.3">
      <c r="A5948" t="s">
        <v>826</v>
      </c>
    </row>
    <row r="5949" spans="1:1" x14ac:dyDescent="0.3">
      <c r="A5949" t="s">
        <v>826</v>
      </c>
    </row>
    <row r="5951" spans="1:1" x14ac:dyDescent="0.3">
      <c r="A5951" t="s">
        <v>603</v>
      </c>
    </row>
    <row r="5952" spans="1:1" x14ac:dyDescent="0.3">
      <c r="A5952" t="s">
        <v>757</v>
      </c>
    </row>
    <row r="5953" spans="1:1" x14ac:dyDescent="0.3">
      <c r="A5953" t="s">
        <v>812</v>
      </c>
    </row>
    <row r="5954" spans="1:1" x14ac:dyDescent="0.3">
      <c r="A5954" t="s">
        <v>813</v>
      </c>
    </row>
    <row r="5955" spans="1:1" x14ac:dyDescent="0.3">
      <c r="A5955" t="s">
        <v>760</v>
      </c>
    </row>
    <row r="5956" spans="1:1" x14ac:dyDescent="0.3">
      <c r="A5956" t="s">
        <v>778</v>
      </c>
    </row>
    <row r="5957" spans="1:1" x14ac:dyDescent="0.3">
      <c r="A5957">
        <f>-3.22 -3.217 -3.214 -3.211 -3.208 -3.205 -3.202 -3.199 -3.196 -3.193 -3.19</f>
        <v>-35.254999999999995</v>
      </c>
    </row>
    <row r="5958" spans="1:1" x14ac:dyDescent="0.3">
      <c r="A5958" t="s">
        <v>846</v>
      </c>
    </row>
    <row r="5959" spans="1:1" x14ac:dyDescent="0.3">
      <c r="A5959">
        <f>-0.48  -0.486  -0.49  -0.493  -0.495  -0.497  -0.5  -0.502  -0.504  -0.507  -0.509</f>
        <v>-5.4629999999999992</v>
      </c>
    </row>
    <row r="5960" spans="1:1" x14ac:dyDescent="0.3">
      <c r="A5960">
        <f>-1.48  -1.48  -1.481  -1.48  -1.48  -1.48  -1.481  -1.482  -1.483  -1.485  -1.486</f>
        <v>-16.297999999999998</v>
      </c>
    </row>
    <row r="5961" spans="1:1" x14ac:dyDescent="0.3">
      <c r="A5961">
        <f>-2.476  -2.476  -2.476  -2.477  -2.476  -2.476  -2.476  -2.476  -2.475  -2.475  -2.475</f>
        <v>-27.234000000000002</v>
      </c>
    </row>
    <row r="5962" spans="1:1" x14ac:dyDescent="0.3">
      <c r="A5962">
        <f>-3.144  -3.144  -3.143  -3.143  -3.143  -3.143  -3.142  -3.139  -3.137  -3.134  -3.131</f>
        <v>-34.542999999999999</v>
      </c>
    </row>
    <row r="5963" spans="1:1" x14ac:dyDescent="0.3">
      <c r="A5963">
        <f>-3.22  -3.217  -3.214  -3.211  -3.208  -3.205  -3.202  -3.199  -3.196  -3.193  -3.19</f>
        <v>-35.254999999999995</v>
      </c>
    </row>
    <row r="5965" spans="1:1" x14ac:dyDescent="0.3">
      <c r="A5965" t="s">
        <v>847</v>
      </c>
    </row>
    <row r="5966" spans="1:1" x14ac:dyDescent="0.3">
      <c r="A5966" t="s">
        <v>1421</v>
      </c>
    </row>
    <row r="5967" spans="1:1" x14ac:dyDescent="0.3">
      <c r="A5967" t="s">
        <v>1434</v>
      </c>
    </row>
    <row r="5968" spans="1:1" x14ac:dyDescent="0.3">
      <c r="A5968" t="s">
        <v>1472</v>
      </c>
    </row>
    <row r="5969" spans="1:1" x14ac:dyDescent="0.3">
      <c r="A5969" t="s">
        <v>1473</v>
      </c>
    </row>
    <row r="5970" spans="1:1" x14ac:dyDescent="0.3">
      <c r="A5970" t="s">
        <v>1474</v>
      </c>
    </row>
    <row r="5972" spans="1:1" x14ac:dyDescent="0.3">
      <c r="A5972" t="s">
        <v>848</v>
      </c>
    </row>
    <row r="5973" spans="1:1" x14ac:dyDescent="0.3">
      <c r="A5973" t="s">
        <v>1426</v>
      </c>
    </row>
    <row r="5974" spans="1:1" x14ac:dyDescent="0.3">
      <c r="A5974" t="s">
        <v>1433</v>
      </c>
    </row>
    <row r="5975" spans="1:1" x14ac:dyDescent="0.3">
      <c r="A5975" t="s">
        <v>1470</v>
      </c>
    </row>
    <row r="5976" spans="1:1" x14ac:dyDescent="0.3">
      <c r="A5976" t="s">
        <v>1475</v>
      </c>
    </row>
    <row r="5977" spans="1:1" x14ac:dyDescent="0.3">
      <c r="A5977" t="s">
        <v>1458</v>
      </c>
    </row>
    <row r="5979" spans="1:1" x14ac:dyDescent="0.3">
      <c r="A5979" t="s">
        <v>771</v>
      </c>
    </row>
    <row r="5980" spans="1:1" x14ac:dyDescent="0.3">
      <c r="A5980" t="s">
        <v>1459</v>
      </c>
    </row>
    <row r="5981" spans="1:1" x14ac:dyDescent="0.3">
      <c r="A5981" t="s">
        <v>1459</v>
      </c>
    </row>
    <row r="5982" spans="1:1" x14ac:dyDescent="0.3">
      <c r="A5982" t="s">
        <v>1459</v>
      </c>
    </row>
    <row r="5983" spans="1:1" x14ac:dyDescent="0.3">
      <c r="A5983" t="s">
        <v>1459</v>
      </c>
    </row>
    <row r="5984" spans="1:1" x14ac:dyDescent="0.3">
      <c r="A5984" t="s">
        <v>1459</v>
      </c>
    </row>
    <row r="5986" spans="1:1" x14ac:dyDescent="0.3">
      <c r="A5986" t="s">
        <v>604</v>
      </c>
    </row>
    <row r="5987" spans="1:1" x14ac:dyDescent="0.3">
      <c r="A5987" t="s">
        <v>757</v>
      </c>
    </row>
    <row r="5988" spans="1:1" x14ac:dyDescent="0.3">
      <c r="A5988" t="s">
        <v>812</v>
      </c>
    </row>
    <row r="5989" spans="1:1" x14ac:dyDescent="0.3">
      <c r="A5989" t="s">
        <v>813</v>
      </c>
    </row>
    <row r="5990" spans="1:1" x14ac:dyDescent="0.3">
      <c r="A5990" t="s">
        <v>760</v>
      </c>
    </row>
    <row r="5991" spans="1:1" x14ac:dyDescent="0.3">
      <c r="A5991">
        <f>-3.21 -0.003</f>
        <v>-3.2130000000000001</v>
      </c>
    </row>
    <row r="5992" spans="1:1" x14ac:dyDescent="0.3">
      <c r="A5992">
        <f>-3.21 -3.213 -3.216 -3.219 -3.222 -3.225 -3.228 -3.231 -3.234 -3.237 -3.24</f>
        <v>-35.475000000000009</v>
      </c>
    </row>
    <row r="5993" spans="1:1" x14ac:dyDescent="0.3">
      <c r="A5993" t="s">
        <v>846</v>
      </c>
    </row>
    <row r="5994" spans="1:1" x14ac:dyDescent="0.3">
      <c r="A5994">
        <f>-0.48  -0.486  -0.489  -0.493  -0.495  -0.498  -0.5  -0.502  -0.504  -0.507  -0.509</f>
        <v>-5.4629999999999992</v>
      </c>
    </row>
    <row r="5995" spans="1:1" x14ac:dyDescent="0.3">
      <c r="A5995">
        <f>-1.48  -1.48  -1.48  -1.48  -1.48  -1.48  -1.481  -1.482  -1.483  -1.485  -1.486</f>
        <v>-16.297000000000001</v>
      </c>
    </row>
    <row r="5996" spans="1:1" x14ac:dyDescent="0.3">
      <c r="A5996">
        <f>-2.476  -2.476  -2.476  -2.476  -2.476  -2.476  -2.475  -2.475  -2.475  -2.475  -2.475</f>
        <v>-27.231000000000005</v>
      </c>
    </row>
    <row r="5997" spans="1:1" x14ac:dyDescent="0.3">
      <c r="A5997">
        <f>-3.136  -3.135  -3.136  -3.135  -3.134  -3.133  -3.134  -3.136  -3.138  -3.14  -3.142</f>
        <v>-34.499000000000002</v>
      </c>
    </row>
    <row r="5998" spans="1:1" x14ac:dyDescent="0.3">
      <c r="A5998">
        <f>-3.21  -3.213  -3.216  -3.219  -3.222  -3.225  -3.228  -3.231  -3.234  -3.237  -3.24</f>
        <v>-35.475000000000009</v>
      </c>
    </row>
    <row r="6000" spans="1:1" x14ac:dyDescent="0.3">
      <c r="A6000" t="s">
        <v>847</v>
      </c>
    </row>
    <row r="6001" spans="1:1" x14ac:dyDescent="0.3">
      <c r="A6001" t="s">
        <v>1421</v>
      </c>
    </row>
    <row r="6002" spans="1:1" x14ac:dyDescent="0.3">
      <c r="A6002" t="s">
        <v>1422</v>
      </c>
    </row>
    <row r="6003" spans="1:1" x14ac:dyDescent="0.3">
      <c r="A6003" t="s">
        <v>1476</v>
      </c>
    </row>
    <row r="6004" spans="1:1" x14ac:dyDescent="0.3">
      <c r="A6004" t="s">
        <v>1477</v>
      </c>
    </row>
    <row r="6005" spans="1:1" x14ac:dyDescent="0.3">
      <c r="A6005" t="s">
        <v>1478</v>
      </c>
    </row>
    <row r="6007" spans="1:1" x14ac:dyDescent="0.3">
      <c r="A6007" t="s">
        <v>848</v>
      </c>
    </row>
    <row r="6008" spans="1:1" x14ac:dyDescent="0.3">
      <c r="A6008" t="s">
        <v>1426</v>
      </c>
    </row>
    <row r="6009" spans="1:1" x14ac:dyDescent="0.3">
      <c r="A6009" t="s">
        <v>1427</v>
      </c>
    </row>
    <row r="6010" spans="1:1" x14ac:dyDescent="0.3">
      <c r="A6010" t="s">
        <v>1479</v>
      </c>
    </row>
    <row r="6011" spans="1:1" x14ac:dyDescent="0.3">
      <c r="A6011" t="s">
        <v>1480</v>
      </c>
    </row>
    <row r="6012" spans="1:1" x14ac:dyDescent="0.3">
      <c r="A6012" t="s">
        <v>1481</v>
      </c>
    </row>
    <row r="6014" spans="1:1" x14ac:dyDescent="0.3">
      <c r="A6014" t="s">
        <v>771</v>
      </c>
    </row>
    <row r="6015" spans="1:1" x14ac:dyDescent="0.3">
      <c r="A6015" t="s">
        <v>1466</v>
      </c>
    </row>
    <row r="6016" spans="1:1" x14ac:dyDescent="0.3">
      <c r="A6016" t="s">
        <v>1466</v>
      </c>
    </row>
    <row r="6017" spans="1:1" x14ac:dyDescent="0.3">
      <c r="A6017" t="s">
        <v>1466</v>
      </c>
    </row>
    <row r="6018" spans="1:1" x14ac:dyDescent="0.3">
      <c r="A6018" t="s">
        <v>1466</v>
      </c>
    </row>
    <row r="6019" spans="1:1" x14ac:dyDescent="0.3">
      <c r="A6019" t="s">
        <v>1466</v>
      </c>
    </row>
    <row r="6021" spans="1:1" x14ac:dyDescent="0.3">
      <c r="A6021" t="s">
        <v>605</v>
      </c>
    </row>
    <row r="6022" spans="1:1" x14ac:dyDescent="0.3">
      <c r="A6022" t="s">
        <v>757</v>
      </c>
    </row>
    <row r="6023" spans="1:1" x14ac:dyDescent="0.3">
      <c r="A6023" t="s">
        <v>812</v>
      </c>
    </row>
    <row r="6024" spans="1:1" x14ac:dyDescent="0.3">
      <c r="A6024" t="s">
        <v>813</v>
      </c>
    </row>
    <row r="6025" spans="1:1" x14ac:dyDescent="0.3">
      <c r="A6025" t="s">
        <v>760</v>
      </c>
    </row>
    <row r="6026" spans="1:1" x14ac:dyDescent="0.3">
      <c r="A6026" t="s">
        <v>779</v>
      </c>
    </row>
    <row r="6027" spans="1:1" x14ac:dyDescent="0.3">
      <c r="A6027">
        <f>-3.21 -3.21 -3.21 -3.21 -3.21 -3.21 -3.21 -3.21 -3.21 -3.21 -3.21</f>
        <v>-35.31</v>
      </c>
    </row>
    <row r="6028" spans="1:1" x14ac:dyDescent="0.3">
      <c r="A6028" t="s">
        <v>846</v>
      </c>
    </row>
    <row r="6029" spans="1:1" x14ac:dyDescent="0.3">
      <c r="A6029">
        <f>-0.48  -0.486  -0.49  -0.493  -0.495  -0.498  -0.5  -0.502  -0.504  -0.507  -0.509</f>
        <v>-5.4640000000000004</v>
      </c>
    </row>
    <row r="6030" spans="1:1" x14ac:dyDescent="0.3">
      <c r="A6030">
        <f>-1.48  -1.48  -1.481  -1.48  -1.48  -1.48  -1.481  -1.482  -1.483  -1.485  -1.486</f>
        <v>-16.297999999999998</v>
      </c>
    </row>
    <row r="6031" spans="1:1" x14ac:dyDescent="0.3">
      <c r="A6031">
        <f>-2.476  -2.476  -2.476  -2.476  -2.476  -2.475  -2.475  -2.475  -2.475  -2.475  -2.475</f>
        <v>-27.230000000000004</v>
      </c>
    </row>
    <row r="6032" spans="1:1" x14ac:dyDescent="0.3">
      <c r="A6032">
        <f>-3.136  -3.135  -3.135  -3.135  -3.135  -3.134  -3.134  -3.133  -3.133  -3.133  -3.133</f>
        <v>-34.475999999999999</v>
      </c>
    </row>
    <row r="6033" spans="1:1" x14ac:dyDescent="0.3">
      <c r="A6033">
        <f>-3.21  -3.21  -3.21  -3.21  -3.21  -3.21  -3.21  -3.21  -3.21  -3.21  -3.21</f>
        <v>-35.31</v>
      </c>
    </row>
    <row r="6035" spans="1:1" x14ac:dyDescent="0.3">
      <c r="A6035" t="s">
        <v>847</v>
      </c>
    </row>
    <row r="6036" spans="1:1" x14ac:dyDescent="0.3">
      <c r="A6036" t="s">
        <v>1421</v>
      </c>
    </row>
    <row r="6037" spans="1:1" x14ac:dyDescent="0.3">
      <c r="A6037" t="s">
        <v>1431</v>
      </c>
    </row>
    <row r="6038" spans="1:1" x14ac:dyDescent="0.3">
      <c r="A6038" t="s">
        <v>1482</v>
      </c>
    </row>
    <row r="6039" spans="1:1" x14ac:dyDescent="0.3">
      <c r="A6039" t="s">
        <v>1483</v>
      </c>
    </row>
    <row r="6040" spans="1:1" x14ac:dyDescent="0.3">
      <c r="A6040" t="s">
        <v>1484</v>
      </c>
    </row>
    <row r="6042" spans="1:1" x14ac:dyDescent="0.3">
      <c r="A6042" t="s">
        <v>848</v>
      </c>
    </row>
    <row r="6043" spans="1:1" x14ac:dyDescent="0.3">
      <c r="A6043" t="s">
        <v>1426</v>
      </c>
    </row>
    <row r="6044" spans="1:1" x14ac:dyDescent="0.3">
      <c r="A6044" t="s">
        <v>1427</v>
      </c>
    </row>
    <row r="6045" spans="1:1" x14ac:dyDescent="0.3">
      <c r="A6045" t="s">
        <v>1485</v>
      </c>
    </row>
    <row r="6046" spans="1:1" x14ac:dyDescent="0.3">
      <c r="A6046" t="s">
        <v>1486</v>
      </c>
    </row>
    <row r="6047" spans="1:1" x14ac:dyDescent="0.3">
      <c r="A6047" t="s">
        <v>1487</v>
      </c>
    </row>
    <row r="6049" spans="1:1" x14ac:dyDescent="0.3">
      <c r="A6049" t="s">
        <v>771</v>
      </c>
    </row>
    <row r="6050" spans="1:1" x14ac:dyDescent="0.3">
      <c r="A6050" t="s">
        <v>826</v>
      </c>
    </row>
    <row r="6051" spans="1:1" x14ac:dyDescent="0.3">
      <c r="A6051" t="s">
        <v>826</v>
      </c>
    </row>
    <row r="6052" spans="1:1" x14ac:dyDescent="0.3">
      <c r="A6052" t="s">
        <v>826</v>
      </c>
    </row>
    <row r="6053" spans="1:1" x14ac:dyDescent="0.3">
      <c r="A6053" t="s">
        <v>826</v>
      </c>
    </row>
    <row r="6054" spans="1:1" x14ac:dyDescent="0.3">
      <c r="A6054" t="s">
        <v>826</v>
      </c>
    </row>
    <row r="6056" spans="1:1" x14ac:dyDescent="0.3">
      <c r="A6056" t="s">
        <v>606</v>
      </c>
    </row>
    <row r="6057" spans="1:1" x14ac:dyDescent="0.3">
      <c r="A6057" t="s">
        <v>757</v>
      </c>
    </row>
    <row r="6058" spans="1:1" x14ac:dyDescent="0.3">
      <c r="A6058" t="s">
        <v>812</v>
      </c>
    </row>
    <row r="6059" spans="1:1" x14ac:dyDescent="0.3">
      <c r="A6059" t="s">
        <v>813</v>
      </c>
    </row>
    <row r="6060" spans="1:1" x14ac:dyDescent="0.3">
      <c r="A6060" t="s">
        <v>760</v>
      </c>
    </row>
    <row r="6061" spans="1:1" x14ac:dyDescent="0.3">
      <c r="A6061" t="s">
        <v>780</v>
      </c>
    </row>
    <row r="6062" spans="1:1" x14ac:dyDescent="0.3">
      <c r="A6062">
        <f>-3.21 -3.207 -3.204 -3.201 -3.198 -3.195 -3.192 -3.189 -3.186 -3.183 -3.18</f>
        <v>-35.145000000000003</v>
      </c>
    </row>
    <row r="6063" spans="1:1" x14ac:dyDescent="0.3">
      <c r="A6063" t="s">
        <v>846</v>
      </c>
    </row>
    <row r="6064" spans="1:1" x14ac:dyDescent="0.3">
      <c r="A6064">
        <f>-0.48  -0.486  -0.49  -0.493  -0.495  -0.497  -0.5  -0.502  -0.504  -0.507  -0.509</f>
        <v>-5.4629999999999992</v>
      </c>
    </row>
    <row r="6065" spans="1:1" x14ac:dyDescent="0.3">
      <c r="A6065">
        <f>-1.48  -1.48  -1.481  -1.48  -1.48  -1.48  -1.481  -1.482  -1.483  -1.485  -1.486</f>
        <v>-16.297999999999998</v>
      </c>
    </row>
    <row r="6066" spans="1:1" x14ac:dyDescent="0.3">
      <c r="A6066">
        <f>-2.476  -2.476  -2.476  -2.476  -2.476  -2.475  -2.475  -2.475  -2.475  -2.475  -2.474</f>
        <v>-27.229000000000003</v>
      </c>
    </row>
    <row r="6067" spans="1:1" x14ac:dyDescent="0.3">
      <c r="A6067">
        <f>-3.136  -3.136  -3.135  -3.135  -3.135  -3.135  -3.134  -3.131  -3.129  -3.126  -3.123</f>
        <v>-34.454999999999998</v>
      </c>
    </row>
    <row r="6068" spans="1:1" x14ac:dyDescent="0.3">
      <c r="A6068">
        <f>-3.21  -3.207  -3.204  -3.201  -3.198  -3.195  -3.192  -3.189  -3.186  -3.183  -3.18</f>
        <v>-35.145000000000003</v>
      </c>
    </row>
    <row r="6070" spans="1:1" x14ac:dyDescent="0.3">
      <c r="A6070" t="s">
        <v>847</v>
      </c>
    </row>
    <row r="6071" spans="1:1" x14ac:dyDescent="0.3">
      <c r="A6071" t="s">
        <v>1421</v>
      </c>
    </row>
    <row r="6072" spans="1:1" x14ac:dyDescent="0.3">
      <c r="A6072" t="s">
        <v>1434</v>
      </c>
    </row>
    <row r="6073" spans="1:1" x14ac:dyDescent="0.3">
      <c r="A6073" t="s">
        <v>1488</v>
      </c>
    </row>
    <row r="6074" spans="1:1" x14ac:dyDescent="0.3">
      <c r="A6074" t="s">
        <v>1489</v>
      </c>
    </row>
    <row r="6075" spans="1:1" x14ac:dyDescent="0.3">
      <c r="A6075" t="s">
        <v>1490</v>
      </c>
    </row>
    <row r="6077" spans="1:1" x14ac:dyDescent="0.3">
      <c r="A6077" t="s">
        <v>848</v>
      </c>
    </row>
    <row r="6078" spans="1:1" x14ac:dyDescent="0.3">
      <c r="A6078" t="s">
        <v>1426</v>
      </c>
    </row>
    <row r="6079" spans="1:1" x14ac:dyDescent="0.3">
      <c r="A6079" t="s">
        <v>1438</v>
      </c>
    </row>
    <row r="6080" spans="1:1" x14ac:dyDescent="0.3">
      <c r="A6080" t="s">
        <v>1491</v>
      </c>
    </row>
    <row r="6081" spans="1:1" x14ac:dyDescent="0.3">
      <c r="A6081" t="s">
        <v>1492</v>
      </c>
    </row>
    <row r="6082" spans="1:1" x14ac:dyDescent="0.3">
      <c r="A6082" t="s">
        <v>1493</v>
      </c>
    </row>
    <row r="6084" spans="1:1" x14ac:dyDescent="0.3">
      <c r="A6084" t="s">
        <v>771</v>
      </c>
    </row>
    <row r="6085" spans="1:1" x14ac:dyDescent="0.3">
      <c r="A6085" t="s">
        <v>1459</v>
      </c>
    </row>
    <row r="6086" spans="1:1" x14ac:dyDescent="0.3">
      <c r="A6086" t="s">
        <v>1459</v>
      </c>
    </row>
    <row r="6087" spans="1:1" x14ac:dyDescent="0.3">
      <c r="A6087" t="s">
        <v>1459</v>
      </c>
    </row>
    <row r="6088" spans="1:1" x14ac:dyDescent="0.3">
      <c r="A6088" t="s">
        <v>1459</v>
      </c>
    </row>
    <row r="6089" spans="1:1" x14ac:dyDescent="0.3">
      <c r="A6089" t="s">
        <v>1459</v>
      </c>
    </row>
    <row r="6091" spans="1:1" x14ac:dyDescent="0.3">
      <c r="A6091" t="s">
        <v>607</v>
      </c>
    </row>
    <row r="6092" spans="1:1" x14ac:dyDescent="0.3">
      <c r="A6092" t="s">
        <v>757</v>
      </c>
    </row>
    <row r="6093" spans="1:1" x14ac:dyDescent="0.3">
      <c r="A6093" t="s">
        <v>812</v>
      </c>
    </row>
    <row r="6094" spans="1:1" x14ac:dyDescent="0.3">
      <c r="A6094" t="s">
        <v>813</v>
      </c>
    </row>
    <row r="6095" spans="1:1" x14ac:dyDescent="0.3">
      <c r="A6095" t="s">
        <v>760</v>
      </c>
    </row>
    <row r="6096" spans="1:1" x14ac:dyDescent="0.3">
      <c r="A6096">
        <f>-3.2 -0.003</f>
        <v>-3.2030000000000003</v>
      </c>
    </row>
    <row r="6097" spans="1:1" x14ac:dyDescent="0.3">
      <c r="A6097">
        <f>-3.2 -3.203 -3.206 -3.209 -3.212 -3.215 -3.218 -3.221 -3.224 -3.227 -3.23</f>
        <v>-35.364999999999995</v>
      </c>
    </row>
    <row r="6098" spans="1:1" x14ac:dyDescent="0.3">
      <c r="A6098" t="s">
        <v>846</v>
      </c>
    </row>
    <row r="6099" spans="1:1" x14ac:dyDescent="0.3">
      <c r="A6099">
        <f>-0.48  -0.486  -0.49  -0.493  -0.495  -0.498  -0.5  -0.502  -0.504  -0.507  -0.509</f>
        <v>-5.4640000000000004</v>
      </c>
    </row>
    <row r="6100" spans="1:1" x14ac:dyDescent="0.3">
      <c r="A6100">
        <f>-1.48  -1.48  -1.48  -1.48  -1.48  -1.48  -1.481  -1.482  -1.483  -1.485  -1.486</f>
        <v>-16.297000000000001</v>
      </c>
    </row>
    <row r="6101" spans="1:1" x14ac:dyDescent="0.3">
      <c r="A6101">
        <f>-2.476  -2.476  -2.476  -2.476  -2.475  -2.475  -2.475  -2.475  -2.475  -2.474  -2.475</f>
        <v>-27.228000000000005</v>
      </c>
    </row>
    <row r="6102" spans="1:1" x14ac:dyDescent="0.3">
      <c r="A6102">
        <f>-3.128  -3.127  -3.128  -3.128  -3.126  -3.125  -3.126  -3.128  -3.13  -3.132  -3.135</f>
        <v>-34.413000000000004</v>
      </c>
    </row>
    <row r="6103" spans="1:1" x14ac:dyDescent="0.3">
      <c r="A6103">
        <f>-3.2  -3.203  -3.206  -3.209  -3.212  -3.215  -3.218  -3.221  -3.224  -3.227  -3.23</f>
        <v>-35.364999999999995</v>
      </c>
    </row>
    <row r="6105" spans="1:1" x14ac:dyDescent="0.3">
      <c r="A6105" t="s">
        <v>847</v>
      </c>
    </row>
    <row r="6106" spans="1:1" x14ac:dyDescent="0.3">
      <c r="A6106" t="s">
        <v>1421</v>
      </c>
    </row>
    <row r="6107" spans="1:1" x14ac:dyDescent="0.3">
      <c r="A6107" t="s">
        <v>1443</v>
      </c>
    </row>
    <row r="6108" spans="1:1" x14ac:dyDescent="0.3">
      <c r="A6108" t="s">
        <v>1494</v>
      </c>
    </row>
    <row r="6109" spans="1:1" x14ac:dyDescent="0.3">
      <c r="A6109" t="s">
        <v>1495</v>
      </c>
    </row>
    <row r="6110" spans="1:1" x14ac:dyDescent="0.3">
      <c r="A6110" t="s">
        <v>1496</v>
      </c>
    </row>
    <row r="6112" spans="1:1" x14ac:dyDescent="0.3">
      <c r="A6112" t="s">
        <v>848</v>
      </c>
    </row>
    <row r="6113" spans="1:1" x14ac:dyDescent="0.3">
      <c r="A6113" t="s">
        <v>1426</v>
      </c>
    </row>
    <row r="6114" spans="1:1" x14ac:dyDescent="0.3">
      <c r="A6114" t="s">
        <v>1427</v>
      </c>
    </row>
    <row r="6115" spans="1:1" x14ac:dyDescent="0.3">
      <c r="A6115" t="s">
        <v>1497</v>
      </c>
    </row>
    <row r="6116" spans="1:1" x14ac:dyDescent="0.3">
      <c r="A6116" t="s">
        <v>1498</v>
      </c>
    </row>
    <row r="6117" spans="1:1" x14ac:dyDescent="0.3">
      <c r="A6117" t="s">
        <v>1499</v>
      </c>
    </row>
    <row r="6119" spans="1:1" x14ac:dyDescent="0.3">
      <c r="A6119" t="s">
        <v>771</v>
      </c>
    </row>
    <row r="6120" spans="1:1" x14ac:dyDescent="0.3">
      <c r="A6120" t="s">
        <v>1466</v>
      </c>
    </row>
    <row r="6121" spans="1:1" x14ac:dyDescent="0.3">
      <c r="A6121" t="s">
        <v>1466</v>
      </c>
    </row>
    <row r="6122" spans="1:1" x14ac:dyDescent="0.3">
      <c r="A6122" t="s">
        <v>1466</v>
      </c>
    </row>
    <row r="6123" spans="1:1" x14ac:dyDescent="0.3">
      <c r="A6123" t="s">
        <v>1466</v>
      </c>
    </row>
    <row r="6124" spans="1:1" x14ac:dyDescent="0.3">
      <c r="A6124" t="s">
        <v>1466</v>
      </c>
    </row>
    <row r="6126" spans="1:1" x14ac:dyDescent="0.3">
      <c r="A6126" t="s">
        <v>608</v>
      </c>
    </row>
    <row r="6127" spans="1:1" x14ac:dyDescent="0.3">
      <c r="A6127" t="s">
        <v>757</v>
      </c>
    </row>
    <row r="6128" spans="1:1" x14ac:dyDescent="0.3">
      <c r="A6128" t="s">
        <v>812</v>
      </c>
    </row>
    <row r="6129" spans="1:1" x14ac:dyDescent="0.3">
      <c r="A6129" t="s">
        <v>813</v>
      </c>
    </row>
    <row r="6130" spans="1:1" x14ac:dyDescent="0.3">
      <c r="A6130" t="s">
        <v>760</v>
      </c>
    </row>
    <row r="6131" spans="1:1" x14ac:dyDescent="0.3">
      <c r="A6131" t="s">
        <v>781</v>
      </c>
    </row>
    <row r="6132" spans="1:1" x14ac:dyDescent="0.3">
      <c r="A6132">
        <f>-3.2 -3.2 -3.2 -3.2 -3.2 -3.2 -3.2 -3.2 -3.2 -3.2 -3.2</f>
        <v>-35.199999999999996</v>
      </c>
    </row>
    <row r="6133" spans="1:1" x14ac:dyDescent="0.3">
      <c r="A6133" t="s">
        <v>846</v>
      </c>
    </row>
    <row r="6134" spans="1:1" x14ac:dyDescent="0.3">
      <c r="A6134">
        <f>-0.48  -0.486  -0.49  -0.493  -0.495  -0.498  -0.5  -0.502  -0.504  -0.507  -0.509</f>
        <v>-5.4640000000000004</v>
      </c>
    </row>
    <row r="6135" spans="1:1" x14ac:dyDescent="0.3">
      <c r="A6135">
        <f>-1.48  -1.48  -1.481  -1.48  -1.48  -1.48  -1.481  -1.482  -1.483  -1.485  -1.486</f>
        <v>-16.297999999999998</v>
      </c>
    </row>
    <row r="6136" spans="1:1" x14ac:dyDescent="0.3">
      <c r="A6136">
        <f>-2.476  -2.476  -2.476  -2.476  -2.475  -2.475  -2.475  -2.475  -2.475  -2.474  -2.474</f>
        <v>-27.227000000000004</v>
      </c>
    </row>
    <row r="6137" spans="1:1" x14ac:dyDescent="0.3">
      <c r="A6137">
        <f>-3.128  -3.128  -3.128  -3.127  -3.127  -3.126  -3.126  -3.126  -3.125  -3.125  -3.125</f>
        <v>-34.391000000000005</v>
      </c>
    </row>
    <row r="6138" spans="1:1" x14ac:dyDescent="0.3">
      <c r="A6138">
        <f>-3.2  -3.2  -3.2  -3.2  -3.2  -3.2  -3.2  -3.2  -3.2  -3.2  -3.2</f>
        <v>-35.199999999999996</v>
      </c>
    </row>
    <row r="6140" spans="1:1" x14ac:dyDescent="0.3">
      <c r="A6140" t="s">
        <v>847</v>
      </c>
    </row>
    <row r="6141" spans="1:1" x14ac:dyDescent="0.3">
      <c r="A6141" t="s">
        <v>1421</v>
      </c>
    </row>
    <row r="6142" spans="1:1" x14ac:dyDescent="0.3">
      <c r="A6142" t="s">
        <v>1431</v>
      </c>
    </row>
    <row r="6143" spans="1:1" x14ac:dyDescent="0.3">
      <c r="A6143" t="s">
        <v>1500</v>
      </c>
    </row>
    <row r="6144" spans="1:1" x14ac:dyDescent="0.3">
      <c r="A6144" t="s">
        <v>1501</v>
      </c>
    </row>
    <row r="6145" spans="1:1" x14ac:dyDescent="0.3">
      <c r="A6145" t="s">
        <v>1502</v>
      </c>
    </row>
    <row r="6147" spans="1:1" x14ac:dyDescent="0.3">
      <c r="A6147" t="s">
        <v>848</v>
      </c>
    </row>
    <row r="6148" spans="1:1" x14ac:dyDescent="0.3">
      <c r="A6148" t="s">
        <v>1426</v>
      </c>
    </row>
    <row r="6149" spans="1:1" x14ac:dyDescent="0.3">
      <c r="A6149" t="s">
        <v>1427</v>
      </c>
    </row>
    <row r="6150" spans="1:1" x14ac:dyDescent="0.3">
      <c r="A6150" t="s">
        <v>1503</v>
      </c>
    </row>
    <row r="6151" spans="1:1" x14ac:dyDescent="0.3">
      <c r="A6151" t="s">
        <v>1504</v>
      </c>
    </row>
    <row r="6152" spans="1:1" x14ac:dyDescent="0.3">
      <c r="A6152" t="s">
        <v>1505</v>
      </c>
    </row>
    <row r="6154" spans="1:1" x14ac:dyDescent="0.3">
      <c r="A6154" t="s">
        <v>771</v>
      </c>
    </row>
    <row r="6155" spans="1:1" x14ac:dyDescent="0.3">
      <c r="A6155" t="s">
        <v>826</v>
      </c>
    </row>
    <row r="6156" spans="1:1" x14ac:dyDescent="0.3">
      <c r="A6156" t="s">
        <v>826</v>
      </c>
    </row>
    <row r="6157" spans="1:1" x14ac:dyDescent="0.3">
      <c r="A6157" t="s">
        <v>826</v>
      </c>
    </row>
    <row r="6158" spans="1:1" x14ac:dyDescent="0.3">
      <c r="A6158" t="s">
        <v>826</v>
      </c>
    </row>
    <row r="6159" spans="1:1" x14ac:dyDescent="0.3">
      <c r="A6159" t="s">
        <v>826</v>
      </c>
    </row>
    <row r="6161" spans="1:1" x14ac:dyDescent="0.3">
      <c r="A6161" t="s">
        <v>609</v>
      </c>
    </row>
    <row r="6162" spans="1:1" x14ac:dyDescent="0.3">
      <c r="A6162" t="s">
        <v>757</v>
      </c>
    </row>
    <row r="6163" spans="1:1" x14ac:dyDescent="0.3">
      <c r="A6163" t="s">
        <v>812</v>
      </c>
    </row>
    <row r="6164" spans="1:1" x14ac:dyDescent="0.3">
      <c r="A6164" t="s">
        <v>813</v>
      </c>
    </row>
    <row r="6165" spans="1:1" x14ac:dyDescent="0.3">
      <c r="A6165" t="s">
        <v>760</v>
      </c>
    </row>
    <row r="6166" spans="1:1" x14ac:dyDescent="0.3">
      <c r="A6166" t="s">
        <v>782</v>
      </c>
    </row>
    <row r="6167" spans="1:1" x14ac:dyDescent="0.3">
      <c r="A6167">
        <f>-3.2 -3.197 -3.194 -3.191 -3.188 -3.185 -3.182 -3.179 -3.176 -3.173 -3.17</f>
        <v>-35.035000000000004</v>
      </c>
    </row>
    <row r="6168" spans="1:1" x14ac:dyDescent="0.3">
      <c r="A6168" t="s">
        <v>846</v>
      </c>
    </row>
    <row r="6169" spans="1:1" x14ac:dyDescent="0.3">
      <c r="A6169">
        <f>-0.48  -0.486  -0.49  -0.492  -0.495  -0.497  -0.5  -0.502  -0.504  -0.507  -0.509</f>
        <v>-5.4619999999999997</v>
      </c>
    </row>
    <row r="6170" spans="1:1" x14ac:dyDescent="0.3">
      <c r="A6170">
        <f>-1.48  -1.48  -1.481  -1.48  -1.48  -1.48  -1.481  -1.482  -1.483  -1.485  -1.486</f>
        <v>-16.297999999999998</v>
      </c>
    </row>
    <row r="6171" spans="1:1" x14ac:dyDescent="0.3">
      <c r="A6171">
        <f>-2.476  -2.476  -2.476  -2.476  -2.475  -2.475  -2.475  -2.475  -2.475  -2.474  -2.474</f>
        <v>-27.227000000000004</v>
      </c>
    </row>
    <row r="6172" spans="1:1" x14ac:dyDescent="0.3">
      <c r="A6172">
        <f>-3.128  -3.128  -3.127  -3.127  -3.128  -3.127  -3.126  -3.123  -3.121  -3.117  -3.114</f>
        <v>-34.366</v>
      </c>
    </row>
    <row r="6173" spans="1:1" x14ac:dyDescent="0.3">
      <c r="A6173">
        <f>-3.2  -3.197  -3.194  -3.191  -3.188  -3.185  -3.182  -3.179  -3.176  -3.173  -3.17</f>
        <v>-35.035000000000004</v>
      </c>
    </row>
    <row r="6175" spans="1:1" x14ac:dyDescent="0.3">
      <c r="A6175" t="s">
        <v>847</v>
      </c>
    </row>
    <row r="6176" spans="1:1" x14ac:dyDescent="0.3">
      <c r="A6176" t="s">
        <v>1421</v>
      </c>
    </row>
    <row r="6177" spans="1:1" x14ac:dyDescent="0.3">
      <c r="A6177" t="s">
        <v>1434</v>
      </c>
    </row>
    <row r="6178" spans="1:1" x14ac:dyDescent="0.3">
      <c r="A6178" t="s">
        <v>1506</v>
      </c>
    </row>
    <row r="6179" spans="1:1" x14ac:dyDescent="0.3">
      <c r="A6179" t="s">
        <v>1507</v>
      </c>
    </row>
    <row r="6180" spans="1:1" x14ac:dyDescent="0.3">
      <c r="A6180" t="s">
        <v>1508</v>
      </c>
    </row>
    <row r="6182" spans="1:1" x14ac:dyDescent="0.3">
      <c r="A6182" t="s">
        <v>848</v>
      </c>
    </row>
    <row r="6183" spans="1:1" x14ac:dyDescent="0.3">
      <c r="A6183" t="s">
        <v>1426</v>
      </c>
    </row>
    <row r="6184" spans="1:1" x14ac:dyDescent="0.3">
      <c r="A6184" t="s">
        <v>1438</v>
      </c>
    </row>
    <row r="6185" spans="1:1" x14ac:dyDescent="0.3">
      <c r="A6185" t="s">
        <v>1509</v>
      </c>
    </row>
    <row r="6186" spans="1:1" x14ac:dyDescent="0.3">
      <c r="A6186" t="s">
        <v>1510</v>
      </c>
    </row>
    <row r="6187" spans="1:1" x14ac:dyDescent="0.3">
      <c r="A6187" t="s">
        <v>1511</v>
      </c>
    </row>
    <row r="6189" spans="1:1" x14ac:dyDescent="0.3">
      <c r="A6189" t="s">
        <v>771</v>
      </c>
    </row>
    <row r="6190" spans="1:1" x14ac:dyDescent="0.3">
      <c r="A6190" t="s">
        <v>1512</v>
      </c>
    </row>
    <row r="6191" spans="1:1" x14ac:dyDescent="0.3">
      <c r="A6191" t="s">
        <v>1512</v>
      </c>
    </row>
    <row r="6192" spans="1:1" x14ac:dyDescent="0.3">
      <c r="A6192" t="s">
        <v>1512</v>
      </c>
    </row>
    <row r="6193" spans="1:1" x14ac:dyDescent="0.3">
      <c r="A6193" t="s">
        <v>1512</v>
      </c>
    </row>
    <row r="6194" spans="1:1" x14ac:dyDescent="0.3">
      <c r="A6194" t="s">
        <v>1512</v>
      </c>
    </row>
    <row r="6196" spans="1:1" x14ac:dyDescent="0.3">
      <c r="A6196" t="s">
        <v>610</v>
      </c>
    </row>
    <row r="6197" spans="1:1" x14ac:dyDescent="0.3">
      <c r="A6197" t="s">
        <v>757</v>
      </c>
    </row>
    <row r="6198" spans="1:1" x14ac:dyDescent="0.3">
      <c r="A6198" t="s">
        <v>812</v>
      </c>
    </row>
    <row r="6199" spans="1:1" x14ac:dyDescent="0.3">
      <c r="A6199" t="s">
        <v>813</v>
      </c>
    </row>
    <row r="6200" spans="1:1" x14ac:dyDescent="0.3">
      <c r="A6200" t="s">
        <v>760</v>
      </c>
    </row>
    <row r="6201" spans="1:1" x14ac:dyDescent="0.3">
      <c r="A6201">
        <f>-3.19 -0.003</f>
        <v>-3.1930000000000001</v>
      </c>
    </row>
    <row r="6202" spans="1:1" x14ac:dyDescent="0.3">
      <c r="A6202">
        <f>-3.19 -3.193 -3.196 -3.199 -3.202 -3.205 -3.208 -3.211 -3.214 -3.217 -3.22</f>
        <v>-35.254999999999995</v>
      </c>
    </row>
    <row r="6203" spans="1:1" x14ac:dyDescent="0.3">
      <c r="A6203" t="s">
        <v>846</v>
      </c>
    </row>
    <row r="6204" spans="1:1" x14ac:dyDescent="0.3">
      <c r="A6204">
        <f>-0.48  -0.486  -0.489  -0.493  -0.495  -0.498  -0.5  -0.502  -0.504  -0.507  -0.509</f>
        <v>-5.4629999999999992</v>
      </c>
    </row>
    <row r="6205" spans="1:1" x14ac:dyDescent="0.3">
      <c r="A6205">
        <f>-1.48  -1.48  -1.48  -1.48  -1.48  -1.48  -1.481  -1.482  -1.483  -1.485  -1.486</f>
        <v>-16.297000000000001</v>
      </c>
    </row>
    <row r="6206" spans="1:1" x14ac:dyDescent="0.3">
      <c r="A6206">
        <f>-2.476  -2.476  -2.476  -2.475  -2.475  -2.475  -2.475  -2.474  -2.474  -2.474  -2.474</f>
        <v>-27.224</v>
      </c>
    </row>
    <row r="6207" spans="1:1" x14ac:dyDescent="0.3">
      <c r="A6207">
        <f>-3.12  -3.119  -3.12  -3.119  -3.118  -3.117  -3.118  -3.12  -3.122  -3.125  -3.127</f>
        <v>-34.325000000000003</v>
      </c>
    </row>
    <row r="6208" spans="1:1" x14ac:dyDescent="0.3">
      <c r="A6208">
        <f>-3.19  -3.193  -3.196  -3.199  -3.202  -3.205  -3.208  -3.211  -3.214  -3.217  -3.22</f>
        <v>-35.254999999999995</v>
      </c>
    </row>
    <row r="6210" spans="1:1" x14ac:dyDescent="0.3">
      <c r="A6210" t="s">
        <v>847</v>
      </c>
    </row>
    <row r="6211" spans="1:1" x14ac:dyDescent="0.3">
      <c r="A6211" t="s">
        <v>1421</v>
      </c>
    </row>
    <row r="6212" spans="1:1" x14ac:dyDescent="0.3">
      <c r="A6212" t="s">
        <v>1513</v>
      </c>
    </row>
    <row r="6213" spans="1:1" x14ac:dyDescent="0.3">
      <c r="A6213" t="s">
        <v>1514</v>
      </c>
    </row>
    <row r="6214" spans="1:1" x14ac:dyDescent="0.3">
      <c r="A6214" t="s">
        <v>1515</v>
      </c>
    </row>
    <row r="6215" spans="1:1" x14ac:dyDescent="0.3">
      <c r="A6215" t="s">
        <v>1516</v>
      </c>
    </row>
    <row r="6217" spans="1:1" x14ac:dyDescent="0.3">
      <c r="A6217" t="s">
        <v>848</v>
      </c>
    </row>
    <row r="6218" spans="1:1" x14ac:dyDescent="0.3">
      <c r="A6218" t="s">
        <v>1426</v>
      </c>
    </row>
    <row r="6219" spans="1:1" x14ac:dyDescent="0.3">
      <c r="A6219" t="s">
        <v>1427</v>
      </c>
    </row>
    <row r="6220" spans="1:1" x14ac:dyDescent="0.3">
      <c r="A6220" t="s">
        <v>1517</v>
      </c>
    </row>
    <row r="6221" spans="1:1" x14ac:dyDescent="0.3">
      <c r="A6221" t="s">
        <v>1518</v>
      </c>
    </row>
    <row r="6222" spans="1:1" x14ac:dyDescent="0.3">
      <c r="A6222" t="s">
        <v>1519</v>
      </c>
    </row>
    <row r="6224" spans="1:1" x14ac:dyDescent="0.3">
      <c r="A6224" t="s">
        <v>771</v>
      </c>
    </row>
    <row r="6225" spans="1:1" x14ac:dyDescent="0.3">
      <c r="A6225" t="s">
        <v>1520</v>
      </c>
    </row>
    <row r="6226" spans="1:1" x14ac:dyDescent="0.3">
      <c r="A6226" t="s">
        <v>1520</v>
      </c>
    </row>
    <row r="6227" spans="1:1" x14ac:dyDescent="0.3">
      <c r="A6227" t="s">
        <v>1520</v>
      </c>
    </row>
    <row r="6228" spans="1:1" x14ac:dyDescent="0.3">
      <c r="A6228" t="s">
        <v>1520</v>
      </c>
    </row>
    <row r="6229" spans="1:1" x14ac:dyDescent="0.3">
      <c r="A6229" t="s">
        <v>1520</v>
      </c>
    </row>
    <row r="6231" spans="1:1" x14ac:dyDescent="0.3">
      <c r="A6231" t="s">
        <v>611</v>
      </c>
    </row>
    <row r="6232" spans="1:1" x14ac:dyDescent="0.3">
      <c r="A6232" t="s">
        <v>757</v>
      </c>
    </row>
    <row r="6233" spans="1:1" x14ac:dyDescent="0.3">
      <c r="A6233" t="s">
        <v>812</v>
      </c>
    </row>
    <row r="6234" spans="1:1" x14ac:dyDescent="0.3">
      <c r="A6234" t="s">
        <v>813</v>
      </c>
    </row>
    <row r="6235" spans="1:1" x14ac:dyDescent="0.3">
      <c r="A6235" t="s">
        <v>760</v>
      </c>
    </row>
    <row r="6236" spans="1:1" x14ac:dyDescent="0.3">
      <c r="A6236" t="s">
        <v>783</v>
      </c>
    </row>
    <row r="6237" spans="1:1" x14ac:dyDescent="0.3">
      <c r="A6237">
        <f>-3.19 -3.19 -3.19 -3.19 -3.19 -3.19 -3.19 -3.19 -3.19 -3.19 -3.19</f>
        <v>-35.090000000000003</v>
      </c>
    </row>
    <row r="6238" spans="1:1" x14ac:dyDescent="0.3">
      <c r="A6238" t="s">
        <v>846</v>
      </c>
    </row>
    <row r="6239" spans="1:1" x14ac:dyDescent="0.3">
      <c r="A6239">
        <f>-0.48  -0.486  -0.49  -0.493  -0.495  -0.498  -0.5  -0.502  -0.504  -0.507  -0.509</f>
        <v>-5.4640000000000004</v>
      </c>
    </row>
    <row r="6240" spans="1:1" x14ac:dyDescent="0.3">
      <c r="A6240">
        <f>-1.48  -1.48  -1.48  -1.48  -1.48  -1.48  -1.481  -1.482  -1.483  -1.485  -1.486</f>
        <v>-16.297000000000001</v>
      </c>
    </row>
    <row r="6241" spans="1:1" x14ac:dyDescent="0.3">
      <c r="A6241">
        <f>-2.476  -2.476  -2.475  -2.476  -2.475  -2.475  -2.475  -2.475  -2.474  -2.474  -2.474</f>
        <v>-27.225000000000001</v>
      </c>
    </row>
    <row r="6242" spans="1:1" x14ac:dyDescent="0.3">
      <c r="A6242">
        <f>-3.12  -3.12  -3.12  -3.119  -3.119  -3.118  -3.118  -3.117  -3.117  -3.117  -3.117</f>
        <v>-34.302</v>
      </c>
    </row>
    <row r="6243" spans="1:1" x14ac:dyDescent="0.3">
      <c r="A6243">
        <f>-3.19  -3.19  -3.19  -3.19  -3.19  -3.19  -3.19  -3.19  -3.19  -3.19  -3.19</f>
        <v>-35.090000000000003</v>
      </c>
    </row>
    <row r="6245" spans="1:1" x14ac:dyDescent="0.3">
      <c r="A6245" t="s">
        <v>847</v>
      </c>
    </row>
    <row r="6246" spans="1:1" x14ac:dyDescent="0.3">
      <c r="A6246" t="s">
        <v>1421</v>
      </c>
    </row>
    <row r="6247" spans="1:1" x14ac:dyDescent="0.3">
      <c r="A6247" t="s">
        <v>1431</v>
      </c>
    </row>
    <row r="6248" spans="1:1" x14ac:dyDescent="0.3">
      <c r="A6248" t="s">
        <v>1521</v>
      </c>
    </row>
    <row r="6249" spans="1:1" x14ac:dyDescent="0.3">
      <c r="A6249" t="s">
        <v>1522</v>
      </c>
    </row>
    <row r="6250" spans="1:1" x14ac:dyDescent="0.3">
      <c r="A6250" t="s">
        <v>1523</v>
      </c>
    </row>
    <row r="6252" spans="1:1" x14ac:dyDescent="0.3">
      <c r="A6252" t="s">
        <v>848</v>
      </c>
    </row>
    <row r="6253" spans="1:1" x14ac:dyDescent="0.3">
      <c r="A6253" t="s">
        <v>1426</v>
      </c>
    </row>
    <row r="6254" spans="1:1" x14ac:dyDescent="0.3">
      <c r="A6254" t="s">
        <v>1433</v>
      </c>
    </row>
    <row r="6255" spans="1:1" x14ac:dyDescent="0.3">
      <c r="A6255" t="s">
        <v>1503</v>
      </c>
    </row>
    <row r="6256" spans="1:1" x14ac:dyDescent="0.3">
      <c r="A6256" t="s">
        <v>1524</v>
      </c>
    </row>
    <row r="6257" spans="1:1" x14ac:dyDescent="0.3">
      <c r="A6257" t="s">
        <v>1525</v>
      </c>
    </row>
    <row r="6259" spans="1:1" x14ac:dyDescent="0.3">
      <c r="A6259" t="s">
        <v>771</v>
      </c>
    </row>
    <row r="6260" spans="1:1" x14ac:dyDescent="0.3">
      <c r="A6260" t="s">
        <v>826</v>
      </c>
    </row>
    <row r="6261" spans="1:1" x14ac:dyDescent="0.3">
      <c r="A6261" t="s">
        <v>826</v>
      </c>
    </row>
    <row r="6262" spans="1:1" x14ac:dyDescent="0.3">
      <c r="A6262" t="s">
        <v>826</v>
      </c>
    </row>
    <row r="6263" spans="1:1" x14ac:dyDescent="0.3">
      <c r="A6263" t="s">
        <v>826</v>
      </c>
    </row>
    <row r="6264" spans="1:1" x14ac:dyDescent="0.3">
      <c r="A6264" t="s">
        <v>826</v>
      </c>
    </row>
    <row r="6266" spans="1:1" x14ac:dyDescent="0.3">
      <c r="A6266" t="s">
        <v>612</v>
      </c>
    </row>
    <row r="6267" spans="1:1" x14ac:dyDescent="0.3">
      <c r="A6267" t="s">
        <v>757</v>
      </c>
    </row>
    <row r="6268" spans="1:1" x14ac:dyDescent="0.3">
      <c r="A6268" t="s">
        <v>812</v>
      </c>
    </row>
    <row r="6269" spans="1:1" x14ac:dyDescent="0.3">
      <c r="A6269" t="s">
        <v>813</v>
      </c>
    </row>
    <row r="6270" spans="1:1" x14ac:dyDescent="0.3">
      <c r="A6270" t="s">
        <v>760</v>
      </c>
    </row>
    <row r="6271" spans="1:1" x14ac:dyDescent="0.3">
      <c r="A6271" t="s">
        <v>784</v>
      </c>
    </row>
    <row r="6272" spans="1:1" x14ac:dyDescent="0.3">
      <c r="A6272">
        <f>-3.19 -3.187 -3.184 -3.181 -3.178 -3.175 -3.172 -3.169 -3.166 -3.163 -3.16</f>
        <v>-34.925000000000004</v>
      </c>
    </row>
    <row r="6273" spans="1:1" x14ac:dyDescent="0.3">
      <c r="A6273" t="s">
        <v>846</v>
      </c>
    </row>
    <row r="6274" spans="1:1" x14ac:dyDescent="0.3">
      <c r="A6274">
        <f>-0.48  -0.486  -0.49  -0.493  -0.495  -0.497  -0.5  -0.502  -0.504  -0.507  -0.509</f>
        <v>-5.4629999999999992</v>
      </c>
    </row>
    <row r="6275" spans="1:1" x14ac:dyDescent="0.3">
      <c r="A6275">
        <f>-1.48  -1.48  -1.48  -1.48  -1.48  -1.48  -1.481  -1.482  -1.483  -1.485  -1.486</f>
        <v>-16.297000000000001</v>
      </c>
    </row>
    <row r="6276" spans="1:1" x14ac:dyDescent="0.3">
      <c r="A6276">
        <f>-2.476  -2.476  -2.475  -2.476  -2.475  -2.475  -2.475  -2.475  -2.474  -2.474  -2.474</f>
        <v>-27.225000000000001</v>
      </c>
    </row>
    <row r="6277" spans="1:1" x14ac:dyDescent="0.3">
      <c r="A6277">
        <f>-3.12  -3.12  -3.119  -3.119  -3.12  -3.119  -3.117  -3.115  -3.112  -3.11  -3.107</f>
        <v>-34.277999999999999</v>
      </c>
    </row>
    <row r="6278" spans="1:1" x14ac:dyDescent="0.3">
      <c r="A6278">
        <f>-3.19  -3.187  -3.184  -3.181  -3.178  -3.175  -3.172  -3.169  -3.166  -3.163  -3.16</f>
        <v>-34.925000000000004</v>
      </c>
    </row>
    <row r="6280" spans="1:1" x14ac:dyDescent="0.3">
      <c r="A6280" t="s">
        <v>847</v>
      </c>
    </row>
    <row r="6281" spans="1:1" x14ac:dyDescent="0.3">
      <c r="A6281" t="s">
        <v>1421</v>
      </c>
    </row>
    <row r="6282" spans="1:1" x14ac:dyDescent="0.3">
      <c r="A6282" t="s">
        <v>1434</v>
      </c>
    </row>
    <row r="6283" spans="1:1" x14ac:dyDescent="0.3">
      <c r="A6283" t="s">
        <v>1526</v>
      </c>
    </row>
    <row r="6284" spans="1:1" x14ac:dyDescent="0.3">
      <c r="A6284" t="s">
        <v>1527</v>
      </c>
    </row>
    <row r="6285" spans="1:1" x14ac:dyDescent="0.3">
      <c r="A6285" t="s">
        <v>1528</v>
      </c>
    </row>
    <row r="6287" spans="1:1" x14ac:dyDescent="0.3">
      <c r="A6287" t="s">
        <v>848</v>
      </c>
    </row>
    <row r="6288" spans="1:1" x14ac:dyDescent="0.3">
      <c r="A6288" t="s">
        <v>1426</v>
      </c>
    </row>
    <row r="6289" spans="1:1" x14ac:dyDescent="0.3">
      <c r="A6289" t="s">
        <v>1438</v>
      </c>
    </row>
    <row r="6290" spans="1:1" x14ac:dyDescent="0.3">
      <c r="A6290" t="s">
        <v>1503</v>
      </c>
    </row>
    <row r="6291" spans="1:1" x14ac:dyDescent="0.3">
      <c r="A6291" t="s">
        <v>1529</v>
      </c>
    </row>
    <row r="6292" spans="1:1" x14ac:dyDescent="0.3">
      <c r="A6292" t="s">
        <v>1530</v>
      </c>
    </row>
    <row r="6294" spans="1:1" x14ac:dyDescent="0.3">
      <c r="A6294" t="s">
        <v>771</v>
      </c>
    </row>
    <row r="6295" spans="1:1" x14ac:dyDescent="0.3">
      <c r="A6295" t="s">
        <v>1531</v>
      </c>
    </row>
    <row r="6296" spans="1:1" x14ac:dyDescent="0.3">
      <c r="A6296" t="s">
        <v>1531</v>
      </c>
    </row>
    <row r="6297" spans="1:1" x14ac:dyDescent="0.3">
      <c r="A6297" t="s">
        <v>1531</v>
      </c>
    </row>
    <row r="6298" spans="1:1" x14ac:dyDescent="0.3">
      <c r="A6298" t="s">
        <v>1531</v>
      </c>
    </row>
    <row r="6299" spans="1:1" x14ac:dyDescent="0.3">
      <c r="A6299" t="s">
        <v>1531</v>
      </c>
    </row>
    <row r="6301" spans="1:1" x14ac:dyDescent="0.3">
      <c r="A6301" t="s">
        <v>613</v>
      </c>
    </row>
    <row r="6302" spans="1:1" x14ac:dyDescent="0.3">
      <c r="A6302" t="s">
        <v>757</v>
      </c>
    </row>
    <row r="6303" spans="1:1" x14ac:dyDescent="0.3">
      <c r="A6303" t="s">
        <v>812</v>
      </c>
    </row>
    <row r="6304" spans="1:1" x14ac:dyDescent="0.3">
      <c r="A6304" t="s">
        <v>813</v>
      </c>
    </row>
    <row r="6305" spans="1:1" x14ac:dyDescent="0.3">
      <c r="A6305" t="s">
        <v>760</v>
      </c>
    </row>
    <row r="6306" spans="1:1" x14ac:dyDescent="0.3">
      <c r="A6306">
        <f>-3.18 -0.003</f>
        <v>-3.1830000000000003</v>
      </c>
    </row>
    <row r="6307" spans="1:1" x14ac:dyDescent="0.3">
      <c r="A6307">
        <f>-3.18 -3.183 -3.186 -3.189 -3.192 -3.195 -3.198 -3.201 -3.204 -3.207 -3.21</f>
        <v>-35.145000000000003</v>
      </c>
    </row>
    <row r="6308" spans="1:1" x14ac:dyDescent="0.3">
      <c r="A6308" t="s">
        <v>846</v>
      </c>
    </row>
    <row r="6309" spans="1:1" x14ac:dyDescent="0.3">
      <c r="A6309">
        <f>-0.48  -0.486  -0.489  -0.493  -0.495  -0.498  -0.5  -0.502  -0.504  -0.507  -0.509</f>
        <v>-5.4629999999999992</v>
      </c>
    </row>
    <row r="6310" spans="1:1" x14ac:dyDescent="0.3">
      <c r="A6310">
        <f>-1.48  -1.48  -1.48  -1.48  -1.48  -1.48  -1.481  -1.482  -1.483  -1.485  -1.486</f>
        <v>-16.297000000000001</v>
      </c>
    </row>
    <row r="6311" spans="1:1" x14ac:dyDescent="0.3">
      <c r="A6311">
        <f>-2.475  -2.475  -2.475  -2.475  -2.475  -2.475  -2.474  -2.474  -2.474  -2.474  -2.474</f>
        <v>-27.22</v>
      </c>
    </row>
    <row r="6312" spans="1:1" x14ac:dyDescent="0.3">
      <c r="A6312">
        <f>-3.112  -3.111  -3.112  -3.111  -3.11  -3.109  -3.11  -3.112  -3.114  -3.117  -3.119</f>
        <v>-34.237000000000002</v>
      </c>
    </row>
    <row r="6313" spans="1:1" x14ac:dyDescent="0.3">
      <c r="A6313">
        <f>-3.18  -3.183  -3.186  -3.189  -3.192  -3.195  -3.198  -3.201  -3.204  -3.207  -3.21</f>
        <v>-35.145000000000003</v>
      </c>
    </row>
    <row r="6315" spans="1:1" x14ac:dyDescent="0.3">
      <c r="A6315" t="s">
        <v>847</v>
      </c>
    </row>
    <row r="6316" spans="1:1" x14ac:dyDescent="0.3">
      <c r="A6316" t="s">
        <v>1421</v>
      </c>
    </row>
    <row r="6317" spans="1:1" x14ac:dyDescent="0.3">
      <c r="A6317" t="s">
        <v>1422</v>
      </c>
    </row>
    <row r="6318" spans="1:1" x14ac:dyDescent="0.3">
      <c r="A6318" t="s">
        <v>1532</v>
      </c>
    </row>
    <row r="6319" spans="1:1" x14ac:dyDescent="0.3">
      <c r="A6319" t="s">
        <v>1533</v>
      </c>
    </row>
    <row r="6320" spans="1:1" x14ac:dyDescent="0.3">
      <c r="A6320" t="s">
        <v>1534</v>
      </c>
    </row>
    <row r="6322" spans="1:1" x14ac:dyDescent="0.3">
      <c r="A6322" t="s">
        <v>848</v>
      </c>
    </row>
    <row r="6323" spans="1:1" x14ac:dyDescent="0.3">
      <c r="A6323" t="s">
        <v>1426</v>
      </c>
    </row>
    <row r="6324" spans="1:1" x14ac:dyDescent="0.3">
      <c r="A6324" t="s">
        <v>1427</v>
      </c>
    </row>
    <row r="6325" spans="1:1" x14ac:dyDescent="0.3">
      <c r="A6325" t="s">
        <v>1503</v>
      </c>
    </row>
    <row r="6326" spans="1:1" x14ac:dyDescent="0.3">
      <c r="A6326" t="s">
        <v>1535</v>
      </c>
    </row>
    <row r="6327" spans="1:1" x14ac:dyDescent="0.3">
      <c r="A6327" t="s">
        <v>1519</v>
      </c>
    </row>
    <row r="6329" spans="1:1" x14ac:dyDescent="0.3">
      <c r="A6329" t="s">
        <v>771</v>
      </c>
    </row>
    <row r="6330" spans="1:1" x14ac:dyDescent="0.3">
      <c r="A6330" t="s">
        <v>1520</v>
      </c>
    </row>
    <row r="6331" spans="1:1" x14ac:dyDescent="0.3">
      <c r="A6331" t="s">
        <v>1520</v>
      </c>
    </row>
    <row r="6332" spans="1:1" x14ac:dyDescent="0.3">
      <c r="A6332" t="s">
        <v>1520</v>
      </c>
    </row>
    <row r="6333" spans="1:1" x14ac:dyDescent="0.3">
      <c r="A6333" t="s">
        <v>1520</v>
      </c>
    </row>
    <row r="6334" spans="1:1" x14ac:dyDescent="0.3">
      <c r="A6334" t="s">
        <v>1520</v>
      </c>
    </row>
    <row r="6336" spans="1:1" x14ac:dyDescent="0.3">
      <c r="A6336" t="s">
        <v>614</v>
      </c>
    </row>
    <row r="6337" spans="1:1" x14ac:dyDescent="0.3">
      <c r="A6337" t="s">
        <v>757</v>
      </c>
    </row>
    <row r="6338" spans="1:1" x14ac:dyDescent="0.3">
      <c r="A6338" t="s">
        <v>812</v>
      </c>
    </row>
    <row r="6339" spans="1:1" x14ac:dyDescent="0.3">
      <c r="A6339" t="s">
        <v>813</v>
      </c>
    </row>
    <row r="6340" spans="1:1" x14ac:dyDescent="0.3">
      <c r="A6340" t="s">
        <v>760</v>
      </c>
    </row>
    <row r="6341" spans="1:1" x14ac:dyDescent="0.3">
      <c r="A6341" t="s">
        <v>785</v>
      </c>
    </row>
    <row r="6342" spans="1:1" x14ac:dyDescent="0.3">
      <c r="A6342">
        <f>-3.18 -3.18 -3.18 -3.18 -3.18 -3.18 -3.18 -3.18 -3.18 -3.18 -3.18</f>
        <v>-34.980000000000004</v>
      </c>
    </row>
    <row r="6343" spans="1:1" x14ac:dyDescent="0.3">
      <c r="A6343" t="s">
        <v>846</v>
      </c>
    </row>
    <row r="6344" spans="1:1" x14ac:dyDescent="0.3">
      <c r="A6344">
        <f>-0.48  -0.486  -0.49  -0.493  -0.495  -0.498  -0.5  -0.502  -0.504  -0.507  -0.509</f>
        <v>-5.4640000000000004</v>
      </c>
    </row>
    <row r="6345" spans="1:1" x14ac:dyDescent="0.3">
      <c r="A6345">
        <f>-1.48  -1.48  -1.48  -1.48  -1.48  -1.48  -1.481  -1.482  -1.483  -1.485  -1.486</f>
        <v>-16.297000000000001</v>
      </c>
    </row>
    <row r="6346" spans="1:1" x14ac:dyDescent="0.3">
      <c r="A6346">
        <f>-2.475  -2.475  -2.475  -2.475  -2.475  -2.474  -2.474  -2.474  -2.474  -2.474  -2.474</f>
        <v>-27.219000000000001</v>
      </c>
    </row>
    <row r="6347" spans="1:1" x14ac:dyDescent="0.3">
      <c r="A6347">
        <f>-3.112  -3.111  -3.111  -3.111  -3.11  -3.11  -3.11  -3.11  -3.109  -3.109  -3.109</f>
        <v>-34.212000000000003</v>
      </c>
    </row>
    <row r="6348" spans="1:1" x14ac:dyDescent="0.3">
      <c r="A6348">
        <f>-3.18  -3.18  -3.18  -3.18  -3.18  -3.18  -3.18  -3.18  -3.18  -3.18  -3.18</f>
        <v>-34.980000000000004</v>
      </c>
    </row>
    <row r="6350" spans="1:1" x14ac:dyDescent="0.3">
      <c r="A6350" t="s">
        <v>847</v>
      </c>
    </row>
    <row r="6351" spans="1:1" x14ac:dyDescent="0.3">
      <c r="A6351" t="s">
        <v>1421</v>
      </c>
    </row>
    <row r="6352" spans="1:1" x14ac:dyDescent="0.3">
      <c r="A6352" t="s">
        <v>1431</v>
      </c>
    </row>
    <row r="6353" spans="1:1" x14ac:dyDescent="0.3">
      <c r="A6353" t="s">
        <v>1536</v>
      </c>
    </row>
    <row r="6354" spans="1:1" x14ac:dyDescent="0.3">
      <c r="A6354" t="s">
        <v>1537</v>
      </c>
    </row>
    <row r="6355" spans="1:1" x14ac:dyDescent="0.3">
      <c r="A6355" t="s">
        <v>1538</v>
      </c>
    </row>
    <row r="6357" spans="1:1" x14ac:dyDescent="0.3">
      <c r="A6357" t="s">
        <v>848</v>
      </c>
    </row>
    <row r="6358" spans="1:1" x14ac:dyDescent="0.3">
      <c r="A6358" t="s">
        <v>1426</v>
      </c>
    </row>
    <row r="6359" spans="1:1" x14ac:dyDescent="0.3">
      <c r="A6359" t="s">
        <v>1433</v>
      </c>
    </row>
    <row r="6360" spans="1:1" x14ac:dyDescent="0.3">
      <c r="A6360" t="s">
        <v>1503</v>
      </c>
    </row>
    <row r="6361" spans="1:1" x14ac:dyDescent="0.3">
      <c r="A6361" t="s">
        <v>1539</v>
      </c>
    </row>
    <row r="6362" spans="1:1" x14ac:dyDescent="0.3">
      <c r="A6362" t="s">
        <v>1540</v>
      </c>
    </row>
    <row r="6364" spans="1:1" x14ac:dyDescent="0.3">
      <c r="A6364" t="s">
        <v>771</v>
      </c>
    </row>
    <row r="6365" spans="1:1" x14ac:dyDescent="0.3">
      <c r="A6365" t="s">
        <v>826</v>
      </c>
    </row>
    <row r="6366" spans="1:1" x14ac:dyDescent="0.3">
      <c r="A6366" t="s">
        <v>826</v>
      </c>
    </row>
    <row r="6367" spans="1:1" x14ac:dyDescent="0.3">
      <c r="A6367" t="s">
        <v>826</v>
      </c>
    </row>
    <row r="6368" spans="1:1" x14ac:dyDescent="0.3">
      <c r="A6368" t="s">
        <v>826</v>
      </c>
    </row>
    <row r="6369" spans="1:1" x14ac:dyDescent="0.3">
      <c r="A6369" t="s">
        <v>826</v>
      </c>
    </row>
    <row r="6371" spans="1:1" x14ac:dyDescent="0.3">
      <c r="A6371" t="s">
        <v>615</v>
      </c>
    </row>
    <row r="6372" spans="1:1" x14ac:dyDescent="0.3">
      <c r="A6372" t="s">
        <v>757</v>
      </c>
    </row>
    <row r="6373" spans="1:1" x14ac:dyDescent="0.3">
      <c r="A6373" t="s">
        <v>812</v>
      </c>
    </row>
    <row r="6374" spans="1:1" x14ac:dyDescent="0.3">
      <c r="A6374" t="s">
        <v>813</v>
      </c>
    </row>
    <row r="6375" spans="1:1" x14ac:dyDescent="0.3">
      <c r="A6375" t="s">
        <v>760</v>
      </c>
    </row>
    <row r="6376" spans="1:1" x14ac:dyDescent="0.3">
      <c r="A6376" t="s">
        <v>786</v>
      </c>
    </row>
    <row r="6377" spans="1:1" x14ac:dyDescent="0.3">
      <c r="A6377">
        <f>-3.18 -3.177 -3.174 -3.171 -3.168 -3.165 -3.162 -3.159 -3.156 -3.153 -3.15</f>
        <v>-34.814999999999998</v>
      </c>
    </row>
    <row r="6378" spans="1:1" x14ac:dyDescent="0.3">
      <c r="A6378" t="s">
        <v>846</v>
      </c>
    </row>
    <row r="6379" spans="1:1" x14ac:dyDescent="0.3">
      <c r="A6379">
        <f>-0.48  -0.486  -0.49  -0.493  -0.495  -0.497  -0.5  -0.502  -0.504  -0.507  -0.509</f>
        <v>-5.4629999999999992</v>
      </c>
    </row>
    <row r="6380" spans="1:1" x14ac:dyDescent="0.3">
      <c r="A6380">
        <f>-1.48  -1.48  -1.48  -1.48  -1.48  -1.48  -1.481  -1.482  -1.483  -1.485  -1.487</f>
        <v>-16.298000000000002</v>
      </c>
    </row>
    <row r="6381" spans="1:1" x14ac:dyDescent="0.3">
      <c r="A6381">
        <f>-2.475  -2.475  -2.475  -2.475  -2.475  -2.474  -2.475  -2.474  -2.474  -2.474  -2.473</f>
        <v>-27.219000000000001</v>
      </c>
    </row>
    <row r="6382" spans="1:1" x14ac:dyDescent="0.3">
      <c r="A6382">
        <f>-3.112  -3.112  -3.111  -3.111  -3.111  -3.111  -3.109  -3.107  -3.104  -3.101  -3.098</f>
        <v>-34.186999999999998</v>
      </c>
    </row>
    <row r="6383" spans="1:1" x14ac:dyDescent="0.3">
      <c r="A6383">
        <f>-3.18  -3.177  -3.174  -3.171  -3.168  -3.165  -3.162  -3.159  -3.156  -3.153  -3.15</f>
        <v>-34.814999999999998</v>
      </c>
    </row>
    <row r="6385" spans="1:1" x14ac:dyDescent="0.3">
      <c r="A6385" t="s">
        <v>847</v>
      </c>
    </row>
    <row r="6386" spans="1:1" x14ac:dyDescent="0.3">
      <c r="A6386" t="s">
        <v>1421</v>
      </c>
    </row>
    <row r="6387" spans="1:1" x14ac:dyDescent="0.3">
      <c r="A6387" t="s">
        <v>1434</v>
      </c>
    </row>
    <row r="6388" spans="1:1" x14ac:dyDescent="0.3">
      <c r="A6388" t="s">
        <v>1541</v>
      </c>
    </row>
    <row r="6389" spans="1:1" x14ac:dyDescent="0.3">
      <c r="A6389" t="s">
        <v>1542</v>
      </c>
    </row>
    <row r="6390" spans="1:1" x14ac:dyDescent="0.3">
      <c r="A6390" t="s">
        <v>1543</v>
      </c>
    </row>
    <row r="6392" spans="1:1" x14ac:dyDescent="0.3">
      <c r="A6392" t="s">
        <v>848</v>
      </c>
    </row>
    <row r="6393" spans="1:1" x14ac:dyDescent="0.3">
      <c r="A6393" t="s">
        <v>1426</v>
      </c>
    </row>
    <row r="6394" spans="1:1" x14ac:dyDescent="0.3">
      <c r="A6394" t="s">
        <v>1438</v>
      </c>
    </row>
    <row r="6395" spans="1:1" x14ac:dyDescent="0.3">
      <c r="A6395" t="s">
        <v>1503</v>
      </c>
    </row>
    <row r="6396" spans="1:1" x14ac:dyDescent="0.3">
      <c r="A6396" t="s">
        <v>1544</v>
      </c>
    </row>
    <row r="6397" spans="1:1" x14ac:dyDescent="0.3">
      <c r="A6397" t="s">
        <v>1545</v>
      </c>
    </row>
    <row r="6399" spans="1:1" x14ac:dyDescent="0.3">
      <c r="A6399" t="s">
        <v>771</v>
      </c>
    </row>
    <row r="6400" spans="1:1" x14ac:dyDescent="0.3">
      <c r="A6400" t="s">
        <v>1546</v>
      </c>
    </row>
    <row r="6401" spans="1:1" x14ac:dyDescent="0.3">
      <c r="A6401" t="s">
        <v>1546</v>
      </c>
    </row>
    <row r="6402" spans="1:1" x14ac:dyDescent="0.3">
      <c r="A6402" t="s">
        <v>1546</v>
      </c>
    </row>
    <row r="6403" spans="1:1" x14ac:dyDescent="0.3">
      <c r="A6403" t="s">
        <v>1546</v>
      </c>
    </row>
    <row r="6404" spans="1:1" x14ac:dyDescent="0.3">
      <c r="A6404" t="s">
        <v>1546</v>
      </c>
    </row>
    <row r="6406" spans="1:1" x14ac:dyDescent="0.3">
      <c r="A6406" t="s">
        <v>616</v>
      </c>
    </row>
    <row r="6407" spans="1:1" x14ac:dyDescent="0.3">
      <c r="A6407" t="s">
        <v>757</v>
      </c>
    </row>
    <row r="6408" spans="1:1" x14ac:dyDescent="0.3">
      <c r="A6408" t="s">
        <v>812</v>
      </c>
    </row>
    <row r="6409" spans="1:1" x14ac:dyDescent="0.3">
      <c r="A6409" t="s">
        <v>813</v>
      </c>
    </row>
    <row r="6410" spans="1:1" x14ac:dyDescent="0.3">
      <c r="A6410" t="s">
        <v>760</v>
      </c>
    </row>
    <row r="6411" spans="1:1" x14ac:dyDescent="0.3">
      <c r="A6411">
        <f>-3.17 -0.003</f>
        <v>-3.173</v>
      </c>
    </row>
    <row r="6412" spans="1:1" x14ac:dyDescent="0.3">
      <c r="A6412">
        <f>-3.17 -3.173 -3.176 -3.179 -3.182 -3.185 -3.188 -3.191 -3.194 -3.197 -3.2</f>
        <v>-35.034999999999997</v>
      </c>
    </row>
    <row r="6413" spans="1:1" x14ac:dyDescent="0.3">
      <c r="A6413" t="s">
        <v>846</v>
      </c>
    </row>
    <row r="6414" spans="1:1" x14ac:dyDescent="0.3">
      <c r="A6414">
        <f>-0.48  -0.486  -0.489  -0.493  -0.495  -0.498  -0.5  -0.502  -0.504  -0.507  -0.509</f>
        <v>-5.4629999999999992</v>
      </c>
    </row>
    <row r="6415" spans="1:1" x14ac:dyDescent="0.3">
      <c r="A6415">
        <f>-1.48  -1.48  -1.48  -1.48  -1.48  -1.48  -1.481  -1.482  -1.483  -1.485  -1.486</f>
        <v>-16.297000000000001</v>
      </c>
    </row>
    <row r="6416" spans="1:1" x14ac:dyDescent="0.3">
      <c r="A6416">
        <f>-2.475  -2.475  -2.475  -2.474  -2.474  -2.474  -2.474  -2.474  -2.473  -2.473  -2.473</f>
        <v>-27.213999999999999</v>
      </c>
    </row>
    <row r="6417" spans="1:1" x14ac:dyDescent="0.3">
      <c r="A6417">
        <f>-3.103  -3.103  -3.103  -3.103  -3.101  -3.101  -3.102  -3.104  -3.106  -3.109  -3.111</f>
        <v>-34.146000000000001</v>
      </c>
    </row>
    <row r="6418" spans="1:1" x14ac:dyDescent="0.3">
      <c r="A6418">
        <f>-3.17  -3.173  -3.176  -3.179  -3.182  -3.185  -3.188  -3.191  -3.194  -3.197  -3.2</f>
        <v>-35.034999999999997</v>
      </c>
    </row>
    <row r="6420" spans="1:1" x14ac:dyDescent="0.3">
      <c r="A6420" t="s">
        <v>847</v>
      </c>
    </row>
    <row r="6421" spans="1:1" x14ac:dyDescent="0.3">
      <c r="A6421" t="s">
        <v>1421</v>
      </c>
    </row>
    <row r="6422" spans="1:1" x14ac:dyDescent="0.3">
      <c r="A6422" t="s">
        <v>1547</v>
      </c>
    </row>
    <row r="6423" spans="1:1" x14ac:dyDescent="0.3">
      <c r="A6423" t="s">
        <v>1548</v>
      </c>
    </row>
    <row r="6424" spans="1:1" x14ac:dyDescent="0.3">
      <c r="A6424" t="s">
        <v>1549</v>
      </c>
    </row>
    <row r="6425" spans="1:1" x14ac:dyDescent="0.3">
      <c r="A6425" t="s">
        <v>1550</v>
      </c>
    </row>
    <row r="6427" spans="1:1" x14ac:dyDescent="0.3">
      <c r="A6427" t="s">
        <v>848</v>
      </c>
    </row>
    <row r="6428" spans="1:1" x14ac:dyDescent="0.3">
      <c r="A6428" t="s">
        <v>1426</v>
      </c>
    </row>
    <row r="6429" spans="1:1" x14ac:dyDescent="0.3">
      <c r="A6429" t="s">
        <v>1427</v>
      </c>
    </row>
    <row r="6430" spans="1:1" x14ac:dyDescent="0.3">
      <c r="A6430" t="s">
        <v>1551</v>
      </c>
    </row>
    <row r="6431" spans="1:1" x14ac:dyDescent="0.3">
      <c r="A6431" t="s">
        <v>1552</v>
      </c>
    </row>
    <row r="6432" spans="1:1" x14ac:dyDescent="0.3">
      <c r="A6432" t="s">
        <v>1553</v>
      </c>
    </row>
    <row r="6434" spans="1:1" x14ac:dyDescent="0.3">
      <c r="A6434" t="s">
        <v>771</v>
      </c>
    </row>
    <row r="6435" spans="1:1" x14ac:dyDescent="0.3">
      <c r="A6435" t="s">
        <v>1554</v>
      </c>
    </row>
    <row r="6436" spans="1:1" x14ac:dyDescent="0.3">
      <c r="A6436" t="s">
        <v>1554</v>
      </c>
    </row>
    <row r="6437" spans="1:1" x14ac:dyDescent="0.3">
      <c r="A6437" t="s">
        <v>1554</v>
      </c>
    </row>
    <row r="6438" spans="1:1" x14ac:dyDescent="0.3">
      <c r="A6438" t="s">
        <v>1554</v>
      </c>
    </row>
    <row r="6439" spans="1:1" x14ac:dyDescent="0.3">
      <c r="A6439" t="s">
        <v>1554</v>
      </c>
    </row>
    <row r="6441" spans="1:1" x14ac:dyDescent="0.3">
      <c r="A6441" t="s">
        <v>617</v>
      </c>
    </row>
    <row r="6442" spans="1:1" x14ac:dyDescent="0.3">
      <c r="A6442" t="s">
        <v>757</v>
      </c>
    </row>
    <row r="6443" spans="1:1" x14ac:dyDescent="0.3">
      <c r="A6443" t="s">
        <v>812</v>
      </c>
    </row>
    <row r="6444" spans="1:1" x14ac:dyDescent="0.3">
      <c r="A6444" t="s">
        <v>813</v>
      </c>
    </row>
    <row r="6445" spans="1:1" x14ac:dyDescent="0.3">
      <c r="A6445" t="s">
        <v>760</v>
      </c>
    </row>
    <row r="6446" spans="1:1" x14ac:dyDescent="0.3">
      <c r="A6446" t="s">
        <v>787</v>
      </c>
    </row>
    <row r="6447" spans="1:1" x14ac:dyDescent="0.3">
      <c r="A6447">
        <f>-3.17 -3.17 -3.17 -3.17 -3.17 -3.17 -3.17 -3.17 -3.17 -3.17 -3.17</f>
        <v>-34.870000000000005</v>
      </c>
    </row>
    <row r="6448" spans="1:1" x14ac:dyDescent="0.3">
      <c r="A6448" t="s">
        <v>846</v>
      </c>
    </row>
    <row r="6449" spans="1:1" x14ac:dyDescent="0.3">
      <c r="A6449">
        <f>-0.48  -0.486  -0.49  -0.493  -0.495  -0.498  -0.5  -0.502  -0.504  -0.507  -0.509</f>
        <v>-5.4640000000000004</v>
      </c>
    </row>
    <row r="6450" spans="1:1" x14ac:dyDescent="0.3">
      <c r="A6450">
        <f>-1.48  -1.48  -1.48  -1.48  -1.48  -1.48  -1.481  -1.482  -1.483  -1.485  -1.486</f>
        <v>-16.297000000000001</v>
      </c>
    </row>
    <row r="6451" spans="1:1" x14ac:dyDescent="0.3">
      <c r="A6451">
        <f>-2.475  -2.475  -2.475  -2.475  -2.474  -2.474  -2.474  -2.474  -2.474  -2.473  -2.473</f>
        <v>-27.216000000000001</v>
      </c>
    </row>
    <row r="6452" spans="1:1" x14ac:dyDescent="0.3">
      <c r="A6452">
        <f>-3.103  -3.103  -3.103  -3.103  -3.102  -3.102  -3.102  -3.101  -3.101  -3.101  -3.101</f>
        <v>-34.122</v>
      </c>
    </row>
    <row r="6453" spans="1:1" x14ac:dyDescent="0.3">
      <c r="A6453">
        <f>-3.17  -3.17  -3.17  -3.17  -3.17  -3.17  -3.17  -3.17  -3.17  -3.17  -3.17</f>
        <v>-34.870000000000005</v>
      </c>
    </row>
    <row r="6455" spans="1:1" x14ac:dyDescent="0.3">
      <c r="A6455" t="s">
        <v>847</v>
      </c>
    </row>
    <row r="6456" spans="1:1" x14ac:dyDescent="0.3">
      <c r="A6456" t="s">
        <v>1421</v>
      </c>
    </row>
    <row r="6457" spans="1:1" x14ac:dyDescent="0.3">
      <c r="A6457" t="s">
        <v>1431</v>
      </c>
    </row>
    <row r="6458" spans="1:1" x14ac:dyDescent="0.3">
      <c r="A6458" t="s">
        <v>1555</v>
      </c>
    </row>
    <row r="6459" spans="1:1" x14ac:dyDescent="0.3">
      <c r="A6459" t="s">
        <v>1556</v>
      </c>
    </row>
    <row r="6460" spans="1:1" x14ac:dyDescent="0.3">
      <c r="A6460" t="s">
        <v>1557</v>
      </c>
    </row>
    <row r="6462" spans="1:1" x14ac:dyDescent="0.3">
      <c r="A6462" t="s">
        <v>848</v>
      </c>
    </row>
    <row r="6463" spans="1:1" x14ac:dyDescent="0.3">
      <c r="A6463" t="s">
        <v>1426</v>
      </c>
    </row>
    <row r="6464" spans="1:1" x14ac:dyDescent="0.3">
      <c r="A6464" t="s">
        <v>1427</v>
      </c>
    </row>
    <row r="6465" spans="1:1" x14ac:dyDescent="0.3">
      <c r="A6465" t="s">
        <v>1551</v>
      </c>
    </row>
    <row r="6466" spans="1:1" x14ac:dyDescent="0.3">
      <c r="A6466" t="s">
        <v>1558</v>
      </c>
    </row>
    <row r="6467" spans="1:1" x14ac:dyDescent="0.3">
      <c r="A6467" t="s">
        <v>1540</v>
      </c>
    </row>
    <row r="6469" spans="1:1" x14ac:dyDescent="0.3">
      <c r="A6469" t="s">
        <v>771</v>
      </c>
    </row>
    <row r="6470" spans="1:1" x14ac:dyDescent="0.3">
      <c r="A6470" t="s">
        <v>1207</v>
      </c>
    </row>
    <row r="6471" spans="1:1" x14ac:dyDescent="0.3">
      <c r="A6471" t="s">
        <v>1207</v>
      </c>
    </row>
    <row r="6472" spans="1:1" x14ac:dyDescent="0.3">
      <c r="A6472" t="s">
        <v>1207</v>
      </c>
    </row>
    <row r="6473" spans="1:1" x14ac:dyDescent="0.3">
      <c r="A6473" t="s">
        <v>1207</v>
      </c>
    </row>
    <row r="6474" spans="1:1" x14ac:dyDescent="0.3">
      <c r="A6474" t="s">
        <v>1207</v>
      </c>
    </row>
    <row r="6476" spans="1:1" x14ac:dyDescent="0.3">
      <c r="A6476" t="s">
        <v>618</v>
      </c>
    </row>
    <row r="6477" spans="1:1" x14ac:dyDescent="0.3">
      <c r="A6477" t="s">
        <v>757</v>
      </c>
    </row>
    <row r="6478" spans="1:1" x14ac:dyDescent="0.3">
      <c r="A6478" t="s">
        <v>812</v>
      </c>
    </row>
    <row r="6479" spans="1:1" x14ac:dyDescent="0.3">
      <c r="A6479" t="s">
        <v>813</v>
      </c>
    </row>
    <row r="6480" spans="1:1" x14ac:dyDescent="0.3">
      <c r="A6480" t="s">
        <v>760</v>
      </c>
    </row>
    <row r="6481" spans="1:1" x14ac:dyDescent="0.3">
      <c r="A6481" t="s">
        <v>788</v>
      </c>
    </row>
    <row r="6482" spans="1:1" x14ac:dyDescent="0.3">
      <c r="A6482">
        <f>-3.17 -3.167 -3.164 -3.161 -3.158 -3.155 -3.152 -3.149 -3.146 -3.143 -3.14</f>
        <v>-34.704999999999998</v>
      </c>
    </row>
    <row r="6483" spans="1:1" x14ac:dyDescent="0.3">
      <c r="A6483" t="s">
        <v>846</v>
      </c>
    </row>
    <row r="6484" spans="1:1" x14ac:dyDescent="0.3">
      <c r="A6484">
        <f>-0.48  -0.486  -0.49  -0.493  -0.495  -0.497  -0.5  -0.502  -0.504  -0.507  -0.509</f>
        <v>-5.4629999999999992</v>
      </c>
    </row>
    <row r="6485" spans="1:1" x14ac:dyDescent="0.3">
      <c r="A6485">
        <f>-1.48  -1.48  -1.481  -1.48  -1.48  -1.48  -1.481  -1.482  -1.483  -1.485  -1.486</f>
        <v>-16.297999999999998</v>
      </c>
    </row>
    <row r="6486" spans="1:1" x14ac:dyDescent="0.3">
      <c r="A6486">
        <f>-2.475  -2.475  -2.474  -2.475  -2.474  -2.474  -2.474  -2.474  -2.474  -2.473  -2.473</f>
        <v>-27.215</v>
      </c>
    </row>
    <row r="6487" spans="1:1" x14ac:dyDescent="0.3">
      <c r="A6487">
        <f>-3.103  -3.103  -3.103  -3.103  -3.103  -3.103  -3.101  -3.099  -3.096  -3.093  -3.09</f>
        <v>-34.097000000000001</v>
      </c>
    </row>
    <row r="6488" spans="1:1" x14ac:dyDescent="0.3">
      <c r="A6488">
        <f>-3.17  -3.167  -3.164  -3.161  -3.158  -3.155  -3.152  -3.149  -3.146  -3.143  -3.14</f>
        <v>-34.704999999999998</v>
      </c>
    </row>
    <row r="6490" spans="1:1" x14ac:dyDescent="0.3">
      <c r="A6490" t="s">
        <v>847</v>
      </c>
    </row>
    <row r="6491" spans="1:1" x14ac:dyDescent="0.3">
      <c r="A6491" t="s">
        <v>1421</v>
      </c>
    </row>
    <row r="6492" spans="1:1" x14ac:dyDescent="0.3">
      <c r="A6492" t="s">
        <v>1434</v>
      </c>
    </row>
    <row r="6493" spans="1:1" x14ac:dyDescent="0.3">
      <c r="A6493" t="s">
        <v>1559</v>
      </c>
    </row>
    <row r="6494" spans="1:1" x14ac:dyDescent="0.3">
      <c r="A6494" t="s">
        <v>1560</v>
      </c>
    </row>
    <row r="6495" spans="1:1" x14ac:dyDescent="0.3">
      <c r="A6495" t="s">
        <v>1561</v>
      </c>
    </row>
    <row r="6497" spans="1:1" x14ac:dyDescent="0.3">
      <c r="A6497" t="s">
        <v>848</v>
      </c>
    </row>
    <row r="6498" spans="1:1" x14ac:dyDescent="0.3">
      <c r="A6498" t="s">
        <v>1426</v>
      </c>
    </row>
    <row r="6499" spans="1:1" x14ac:dyDescent="0.3">
      <c r="A6499" t="s">
        <v>1433</v>
      </c>
    </row>
    <row r="6500" spans="1:1" x14ac:dyDescent="0.3">
      <c r="A6500" t="s">
        <v>1551</v>
      </c>
    </row>
    <row r="6501" spans="1:1" x14ac:dyDescent="0.3">
      <c r="A6501" t="s">
        <v>1562</v>
      </c>
    </row>
    <row r="6502" spans="1:1" x14ac:dyDescent="0.3">
      <c r="A6502" t="s">
        <v>1545</v>
      </c>
    </row>
    <row r="6504" spans="1:1" x14ac:dyDescent="0.3">
      <c r="A6504" t="s">
        <v>771</v>
      </c>
    </row>
    <row r="6505" spans="1:1" x14ac:dyDescent="0.3">
      <c r="A6505" t="s">
        <v>1563</v>
      </c>
    </row>
    <row r="6506" spans="1:1" x14ac:dyDescent="0.3">
      <c r="A6506" t="s">
        <v>1563</v>
      </c>
    </row>
    <row r="6507" spans="1:1" x14ac:dyDescent="0.3">
      <c r="A6507" t="s">
        <v>1563</v>
      </c>
    </row>
    <row r="6508" spans="1:1" x14ac:dyDescent="0.3">
      <c r="A6508" t="s">
        <v>1563</v>
      </c>
    </row>
    <row r="6509" spans="1:1" x14ac:dyDescent="0.3">
      <c r="A6509" t="s">
        <v>1563</v>
      </c>
    </row>
    <row r="6511" spans="1:1" x14ac:dyDescent="0.3">
      <c r="A6511" t="s">
        <v>619</v>
      </c>
    </row>
    <row r="6512" spans="1:1" x14ac:dyDescent="0.3">
      <c r="A6512" t="s">
        <v>757</v>
      </c>
    </row>
    <row r="6513" spans="1:1" x14ac:dyDescent="0.3">
      <c r="A6513" t="s">
        <v>812</v>
      </c>
    </row>
    <row r="6514" spans="1:1" x14ac:dyDescent="0.3">
      <c r="A6514" t="s">
        <v>813</v>
      </c>
    </row>
    <row r="6515" spans="1:1" x14ac:dyDescent="0.3">
      <c r="A6515" t="s">
        <v>760</v>
      </c>
    </row>
    <row r="6516" spans="1:1" x14ac:dyDescent="0.3">
      <c r="A6516">
        <f>-3.16 -0.003</f>
        <v>-3.1630000000000003</v>
      </c>
    </row>
    <row r="6517" spans="1:1" x14ac:dyDescent="0.3">
      <c r="A6517">
        <f>-3.16 -3.163 -3.166 -3.169 -3.172 -3.175 -3.178 -3.181 -3.184 -3.187 -3.19</f>
        <v>-34.925000000000004</v>
      </c>
    </row>
    <row r="6518" spans="1:1" x14ac:dyDescent="0.3">
      <c r="A6518" t="s">
        <v>846</v>
      </c>
    </row>
    <row r="6519" spans="1:1" x14ac:dyDescent="0.3">
      <c r="A6519">
        <f>-0.48  -0.486  -0.489  -0.493  -0.495  -0.498  -0.5  -0.502  -0.504  -0.507  -0.509</f>
        <v>-5.4629999999999992</v>
      </c>
    </row>
    <row r="6520" spans="1:1" x14ac:dyDescent="0.3">
      <c r="A6520">
        <f>-1.48  -1.48  -1.48  -1.48  -1.48  -1.48  -1.481  -1.482  -1.483  -1.485  -1.486</f>
        <v>-16.297000000000001</v>
      </c>
    </row>
    <row r="6521" spans="1:1" x14ac:dyDescent="0.3">
      <c r="A6521">
        <f>-2.475  -2.474  -2.475  -2.474  -2.474  -2.474  -2.474  -2.473  -2.473  -2.473  -2.473</f>
        <v>-27.211999999999996</v>
      </c>
    </row>
    <row r="6522" spans="1:1" x14ac:dyDescent="0.3">
      <c r="A6522">
        <f>-3.095  -3.095  -3.096  -3.095  -3.093  -3.093  -3.094  -3.096  -3.098  -3.101  -3.103</f>
        <v>-34.058999999999997</v>
      </c>
    </row>
    <row r="6523" spans="1:1" x14ac:dyDescent="0.3">
      <c r="A6523">
        <f>-3.16  -3.163  -3.166  -3.169  -3.172  -3.175  -3.178  -3.181  -3.184  -3.187  -3.19</f>
        <v>-34.925000000000004</v>
      </c>
    </row>
    <row r="6525" spans="1:1" x14ac:dyDescent="0.3">
      <c r="A6525" t="s">
        <v>847</v>
      </c>
    </row>
    <row r="6526" spans="1:1" x14ac:dyDescent="0.3">
      <c r="A6526" t="s">
        <v>1421</v>
      </c>
    </row>
    <row r="6527" spans="1:1" x14ac:dyDescent="0.3">
      <c r="A6527" t="s">
        <v>1547</v>
      </c>
    </row>
    <row r="6528" spans="1:1" x14ac:dyDescent="0.3">
      <c r="A6528" t="s">
        <v>1564</v>
      </c>
    </row>
    <row r="6529" spans="1:1" x14ac:dyDescent="0.3">
      <c r="A6529" t="s">
        <v>1565</v>
      </c>
    </row>
    <row r="6530" spans="1:1" x14ac:dyDescent="0.3">
      <c r="A6530" t="s">
        <v>1566</v>
      </c>
    </row>
    <row r="6532" spans="1:1" x14ac:dyDescent="0.3">
      <c r="A6532" t="s">
        <v>848</v>
      </c>
    </row>
    <row r="6533" spans="1:1" x14ac:dyDescent="0.3">
      <c r="A6533" t="s">
        <v>1426</v>
      </c>
    </row>
    <row r="6534" spans="1:1" x14ac:dyDescent="0.3">
      <c r="A6534" t="s">
        <v>1427</v>
      </c>
    </row>
    <row r="6535" spans="1:1" x14ac:dyDescent="0.3">
      <c r="A6535" t="s">
        <v>1551</v>
      </c>
    </row>
    <row r="6536" spans="1:1" x14ac:dyDescent="0.3">
      <c r="A6536" t="s">
        <v>1567</v>
      </c>
    </row>
    <row r="6537" spans="1:1" x14ac:dyDescent="0.3">
      <c r="A6537" t="s">
        <v>1568</v>
      </c>
    </row>
    <row r="6539" spans="1:1" x14ac:dyDescent="0.3">
      <c r="A6539" t="s">
        <v>771</v>
      </c>
    </row>
    <row r="6540" spans="1:1" x14ac:dyDescent="0.3">
      <c r="A6540" t="s">
        <v>1554</v>
      </c>
    </row>
    <row r="6541" spans="1:1" x14ac:dyDescent="0.3">
      <c r="A6541" t="s">
        <v>1554</v>
      </c>
    </row>
    <row r="6542" spans="1:1" x14ac:dyDescent="0.3">
      <c r="A6542" t="s">
        <v>1554</v>
      </c>
    </row>
    <row r="6543" spans="1:1" x14ac:dyDescent="0.3">
      <c r="A6543" t="s">
        <v>1554</v>
      </c>
    </row>
    <row r="6544" spans="1:1" x14ac:dyDescent="0.3">
      <c r="A6544" t="s">
        <v>1554</v>
      </c>
    </row>
    <row r="6546" spans="1:1" x14ac:dyDescent="0.3">
      <c r="A6546" t="s">
        <v>620</v>
      </c>
    </row>
    <row r="6547" spans="1:1" x14ac:dyDescent="0.3">
      <c r="A6547" t="s">
        <v>757</v>
      </c>
    </row>
    <row r="6548" spans="1:1" x14ac:dyDescent="0.3">
      <c r="A6548" t="s">
        <v>812</v>
      </c>
    </row>
    <row r="6549" spans="1:1" x14ac:dyDescent="0.3">
      <c r="A6549" t="s">
        <v>813</v>
      </c>
    </row>
    <row r="6550" spans="1:1" x14ac:dyDescent="0.3">
      <c r="A6550" t="s">
        <v>760</v>
      </c>
    </row>
    <row r="6551" spans="1:1" x14ac:dyDescent="0.3">
      <c r="A6551" t="s">
        <v>789</v>
      </c>
    </row>
    <row r="6552" spans="1:1" x14ac:dyDescent="0.3">
      <c r="A6552">
        <f>-3.16 -3.16 -3.16 -3.16 -3.16 -3.16 -3.16 -3.16 -3.16 -3.16 -3.16</f>
        <v>-34.760000000000005</v>
      </c>
    </row>
    <row r="6553" spans="1:1" x14ac:dyDescent="0.3">
      <c r="A6553" t="s">
        <v>846</v>
      </c>
    </row>
    <row r="6554" spans="1:1" x14ac:dyDescent="0.3">
      <c r="A6554">
        <f>-0.48  -0.486  -0.49  -0.493  -0.495  -0.497  -0.5  -0.502  -0.504  -0.507  -0.509</f>
        <v>-5.4629999999999992</v>
      </c>
    </row>
    <row r="6555" spans="1:1" x14ac:dyDescent="0.3">
      <c r="A6555">
        <f>-1.48  -1.48  -1.48  -1.48  -1.48  -1.48  -1.481  -1.482  -1.483  -1.485  -1.486</f>
        <v>-16.297000000000001</v>
      </c>
    </row>
    <row r="6556" spans="1:1" x14ac:dyDescent="0.3">
      <c r="A6556">
        <f>-2.475  -2.474  -2.474  -2.474  -2.474  -2.474  -2.474  -2.473  -2.473  -2.473  -2.473</f>
        <v>-27.210999999999999</v>
      </c>
    </row>
    <row r="6557" spans="1:1" x14ac:dyDescent="0.3">
      <c r="A6557">
        <f>-3.095  -3.095  -3.095  -3.095  -3.094  -3.093  -3.093  -3.093  -3.093  -3.093  -3.093</f>
        <v>-34.031999999999996</v>
      </c>
    </row>
    <row r="6558" spans="1:1" x14ac:dyDescent="0.3">
      <c r="A6558">
        <f>-3.16  -3.16  -3.16  -3.16  -3.16  -3.16  -3.16  -3.16  -3.16  -3.16  -3.16</f>
        <v>-34.760000000000005</v>
      </c>
    </row>
    <row r="6560" spans="1:1" x14ac:dyDescent="0.3">
      <c r="A6560" t="s">
        <v>847</v>
      </c>
    </row>
    <row r="6561" spans="1:1" x14ac:dyDescent="0.3">
      <c r="A6561" t="s">
        <v>1421</v>
      </c>
    </row>
    <row r="6562" spans="1:1" x14ac:dyDescent="0.3">
      <c r="A6562" t="s">
        <v>1431</v>
      </c>
    </row>
    <row r="6563" spans="1:1" x14ac:dyDescent="0.3">
      <c r="A6563" t="s">
        <v>1569</v>
      </c>
    </row>
    <row r="6564" spans="1:1" x14ac:dyDescent="0.3">
      <c r="A6564" t="s">
        <v>1570</v>
      </c>
    </row>
    <row r="6565" spans="1:1" x14ac:dyDescent="0.3">
      <c r="A6565" t="s">
        <v>1571</v>
      </c>
    </row>
    <row r="6567" spans="1:1" x14ac:dyDescent="0.3">
      <c r="A6567" t="s">
        <v>848</v>
      </c>
    </row>
    <row r="6568" spans="1:1" x14ac:dyDescent="0.3">
      <c r="A6568" t="s">
        <v>1426</v>
      </c>
    </row>
    <row r="6569" spans="1:1" x14ac:dyDescent="0.3">
      <c r="A6569" t="s">
        <v>1427</v>
      </c>
    </row>
    <row r="6570" spans="1:1" x14ac:dyDescent="0.3">
      <c r="A6570" t="s">
        <v>1551</v>
      </c>
    </row>
    <row r="6571" spans="1:1" x14ac:dyDescent="0.3">
      <c r="A6571" t="s">
        <v>1572</v>
      </c>
    </row>
    <row r="6572" spans="1:1" x14ac:dyDescent="0.3">
      <c r="A6572" t="s">
        <v>1540</v>
      </c>
    </row>
    <row r="6574" spans="1:1" x14ac:dyDescent="0.3">
      <c r="A6574" t="s">
        <v>771</v>
      </c>
    </row>
    <row r="6575" spans="1:1" x14ac:dyDescent="0.3">
      <c r="A6575" t="s">
        <v>1573</v>
      </c>
    </row>
    <row r="6576" spans="1:1" x14ac:dyDescent="0.3">
      <c r="A6576" t="s">
        <v>1573</v>
      </c>
    </row>
    <row r="6577" spans="1:1" x14ac:dyDescent="0.3">
      <c r="A6577" t="s">
        <v>1573</v>
      </c>
    </row>
    <row r="6578" spans="1:1" x14ac:dyDescent="0.3">
      <c r="A6578" t="s">
        <v>1573</v>
      </c>
    </row>
    <row r="6579" spans="1:1" x14ac:dyDescent="0.3">
      <c r="A6579" t="s">
        <v>1573</v>
      </c>
    </row>
    <row r="6581" spans="1:1" x14ac:dyDescent="0.3">
      <c r="A6581" t="s">
        <v>621</v>
      </c>
    </row>
    <row r="6582" spans="1:1" x14ac:dyDescent="0.3">
      <c r="A6582" t="s">
        <v>757</v>
      </c>
    </row>
    <row r="6583" spans="1:1" x14ac:dyDescent="0.3">
      <c r="A6583" t="s">
        <v>812</v>
      </c>
    </row>
    <row r="6584" spans="1:1" x14ac:dyDescent="0.3">
      <c r="A6584" t="s">
        <v>813</v>
      </c>
    </row>
    <row r="6585" spans="1:1" x14ac:dyDescent="0.3">
      <c r="A6585" t="s">
        <v>760</v>
      </c>
    </row>
    <row r="6586" spans="1:1" x14ac:dyDescent="0.3">
      <c r="A6586" t="s">
        <v>790</v>
      </c>
    </row>
    <row r="6587" spans="1:1" x14ac:dyDescent="0.3">
      <c r="A6587">
        <f>-3.16 -3.157 -3.154 -3.151 -3.148 -3.145 -3.142 -3.139 -3.136 -3.133 -3.13</f>
        <v>-34.594999999999999</v>
      </c>
    </row>
    <row r="6588" spans="1:1" x14ac:dyDescent="0.3">
      <c r="A6588" t="s">
        <v>846</v>
      </c>
    </row>
    <row r="6589" spans="1:1" x14ac:dyDescent="0.3">
      <c r="A6589">
        <f>-0.48  -0.486  -0.49  -0.493  -0.495  -0.497  -0.5  -0.502  -0.504  -0.507  -0.509</f>
        <v>-5.4629999999999992</v>
      </c>
    </row>
    <row r="6590" spans="1:1" x14ac:dyDescent="0.3">
      <c r="A6590">
        <f>-1.48  -1.48  -1.48  -1.48  -1.48  -1.48  -1.481  -1.482  -1.483  -1.485  -1.486</f>
        <v>-16.297000000000001</v>
      </c>
    </row>
    <row r="6591" spans="1:1" x14ac:dyDescent="0.3">
      <c r="A6591">
        <f>-2.475  -2.474  -2.474  -2.474  -2.474  -2.473  -2.474  -2.474  -2.473  -2.473  -2.473</f>
        <v>-27.210999999999999</v>
      </c>
    </row>
    <row r="6592" spans="1:1" x14ac:dyDescent="0.3">
      <c r="A6592">
        <f>-3.095  -3.095  -3.095  -3.094  -3.095  -3.094  -3.093  -3.09  -3.088  -3.085  -3.082</f>
        <v>-34.006</v>
      </c>
    </row>
    <row r="6593" spans="1:1" x14ac:dyDescent="0.3">
      <c r="A6593">
        <f>-3.16  -3.157  -3.154  -3.151  -3.148  -3.145  -3.142  -3.139  -3.136  -3.133  -3.13</f>
        <v>-34.594999999999999</v>
      </c>
    </row>
    <row r="6595" spans="1:1" x14ac:dyDescent="0.3">
      <c r="A6595" t="s">
        <v>847</v>
      </c>
    </row>
    <row r="6596" spans="1:1" x14ac:dyDescent="0.3">
      <c r="A6596" t="s">
        <v>1421</v>
      </c>
    </row>
    <row r="6597" spans="1:1" x14ac:dyDescent="0.3">
      <c r="A6597" t="s">
        <v>1434</v>
      </c>
    </row>
    <row r="6598" spans="1:1" x14ac:dyDescent="0.3">
      <c r="A6598" t="s">
        <v>1574</v>
      </c>
    </row>
    <row r="6599" spans="1:1" x14ac:dyDescent="0.3">
      <c r="A6599" t="s">
        <v>1575</v>
      </c>
    </row>
    <row r="6600" spans="1:1" x14ac:dyDescent="0.3">
      <c r="A6600" t="s">
        <v>1576</v>
      </c>
    </row>
    <row r="6602" spans="1:1" x14ac:dyDescent="0.3">
      <c r="A6602" t="s">
        <v>848</v>
      </c>
    </row>
    <row r="6603" spans="1:1" x14ac:dyDescent="0.3">
      <c r="A6603" t="s">
        <v>1426</v>
      </c>
    </row>
    <row r="6604" spans="1:1" x14ac:dyDescent="0.3">
      <c r="A6604" t="s">
        <v>1438</v>
      </c>
    </row>
    <row r="6605" spans="1:1" x14ac:dyDescent="0.3">
      <c r="A6605" t="s">
        <v>1551</v>
      </c>
    </row>
    <row r="6606" spans="1:1" x14ac:dyDescent="0.3">
      <c r="A6606" t="s">
        <v>1577</v>
      </c>
    </row>
    <row r="6607" spans="1:1" x14ac:dyDescent="0.3">
      <c r="A6607" t="s">
        <v>1578</v>
      </c>
    </row>
    <row r="6609" spans="1:1" x14ac:dyDescent="0.3">
      <c r="A6609" t="s">
        <v>771</v>
      </c>
    </row>
    <row r="6610" spans="1:1" x14ac:dyDescent="0.3">
      <c r="A6610" t="s">
        <v>1563</v>
      </c>
    </row>
    <row r="6611" spans="1:1" x14ac:dyDescent="0.3">
      <c r="A6611" t="s">
        <v>1563</v>
      </c>
    </row>
    <row r="6612" spans="1:1" x14ac:dyDescent="0.3">
      <c r="A6612" t="s">
        <v>1563</v>
      </c>
    </row>
    <row r="6613" spans="1:1" x14ac:dyDescent="0.3">
      <c r="A6613" t="s">
        <v>1563</v>
      </c>
    </row>
    <row r="6614" spans="1:1" x14ac:dyDescent="0.3">
      <c r="A6614" t="s">
        <v>1563</v>
      </c>
    </row>
    <row r="6616" spans="1:1" x14ac:dyDescent="0.3">
      <c r="A6616" t="s">
        <v>622</v>
      </c>
    </row>
    <row r="6617" spans="1:1" x14ac:dyDescent="0.3">
      <c r="A6617" t="s">
        <v>757</v>
      </c>
    </row>
    <row r="6618" spans="1:1" x14ac:dyDescent="0.3">
      <c r="A6618" t="s">
        <v>814</v>
      </c>
    </row>
    <row r="6619" spans="1:1" x14ac:dyDescent="0.3">
      <c r="A6619" t="s">
        <v>815</v>
      </c>
    </row>
    <row r="6620" spans="1:1" x14ac:dyDescent="0.3">
      <c r="A6620" t="s">
        <v>760</v>
      </c>
    </row>
    <row r="6621" spans="1:1" x14ac:dyDescent="0.3">
      <c r="A6621">
        <f>-3.24 -0.003</f>
        <v>-3.2430000000000003</v>
      </c>
    </row>
    <row r="6622" spans="1:1" x14ac:dyDescent="0.3">
      <c r="A6622">
        <f>-3.24 -3.243 -3.246 -3.249 -3.252 -3.255 -3.258 -3.261 -3.264 -3.267 -3.27</f>
        <v>-35.805</v>
      </c>
    </row>
    <row r="6623" spans="1:1" x14ac:dyDescent="0.3">
      <c r="A6623" t="s">
        <v>846</v>
      </c>
    </row>
    <row r="6624" spans="1:1" x14ac:dyDescent="0.3">
      <c r="A6624">
        <f>-0.48  -0.485  -0.487  -0.489  -0.49  -0.491  -0.491  -0.492  -0.492  -0.492  -0.493</f>
        <v>-5.3820000000000006</v>
      </c>
    </row>
    <row r="6625" spans="1:1" x14ac:dyDescent="0.3">
      <c r="A6625">
        <f>-1.48  -1.48  -1.48  -1.48  -1.48  -1.48  -1.481  -1.482  -1.483  -1.483  -1.484</f>
        <v>-16.292999999999999</v>
      </c>
    </row>
    <row r="6626" spans="1:1" x14ac:dyDescent="0.3">
      <c r="A6626">
        <f>-2.477  -2.477  -2.477  -2.477  -2.476  -2.477  -2.476  -2.476  -2.476  -2.476  -2.476</f>
        <v>-27.240999999999996</v>
      </c>
    </row>
    <row r="6627" spans="1:1" x14ac:dyDescent="0.3">
      <c r="A6627">
        <f>-3.16  -3.159  -3.159  -3.159  -3.157  -3.157  -3.158  -3.159  -3.161  -3.163  -3.166</f>
        <v>-34.758000000000003</v>
      </c>
    </row>
    <row r="6628" spans="1:1" x14ac:dyDescent="0.3">
      <c r="A6628">
        <f>-3.24  -3.243  -3.246  -3.249  -3.252  -3.255  -3.258  -3.261  -3.264  -3.267  -3.27</f>
        <v>-35.805</v>
      </c>
    </row>
    <row r="6630" spans="1:1" x14ac:dyDescent="0.3">
      <c r="A6630" t="s">
        <v>847</v>
      </c>
    </row>
    <row r="6631" spans="1:1" x14ac:dyDescent="0.3">
      <c r="A6631" t="s">
        <v>816</v>
      </c>
    </row>
    <row r="6632" spans="1:1" x14ac:dyDescent="0.3">
      <c r="A6632" t="s">
        <v>1579</v>
      </c>
    </row>
    <row r="6633" spans="1:1" x14ac:dyDescent="0.3">
      <c r="A6633" t="s">
        <v>1423</v>
      </c>
    </row>
    <row r="6634" spans="1:1" x14ac:dyDescent="0.3">
      <c r="A6634" t="s">
        <v>1580</v>
      </c>
    </row>
    <row r="6635" spans="1:1" x14ac:dyDescent="0.3">
      <c r="A6635" t="s">
        <v>1425</v>
      </c>
    </row>
    <row r="6637" spans="1:1" x14ac:dyDescent="0.3">
      <c r="A6637" t="s">
        <v>848</v>
      </c>
    </row>
    <row r="6638" spans="1:1" x14ac:dyDescent="0.3">
      <c r="A6638" t="s">
        <v>821</v>
      </c>
    </row>
    <row r="6639" spans="1:1" x14ac:dyDescent="0.3">
      <c r="A6639" t="s">
        <v>822</v>
      </c>
    </row>
    <row r="6640" spans="1:1" x14ac:dyDescent="0.3">
      <c r="A6640" t="s">
        <v>823</v>
      </c>
    </row>
    <row r="6641" spans="1:1" x14ac:dyDescent="0.3">
      <c r="A6641" t="s">
        <v>1428</v>
      </c>
    </row>
    <row r="6642" spans="1:1" x14ac:dyDescent="0.3">
      <c r="A6642" t="s">
        <v>1429</v>
      </c>
    </row>
    <row r="6644" spans="1:1" x14ac:dyDescent="0.3">
      <c r="A6644" t="s">
        <v>771</v>
      </c>
    </row>
    <row r="6645" spans="1:1" x14ac:dyDescent="0.3">
      <c r="A6645" t="s">
        <v>1430</v>
      </c>
    </row>
    <row r="6646" spans="1:1" x14ac:dyDescent="0.3">
      <c r="A6646" t="s">
        <v>1430</v>
      </c>
    </row>
    <row r="6647" spans="1:1" x14ac:dyDescent="0.3">
      <c r="A6647" t="s">
        <v>1430</v>
      </c>
    </row>
    <row r="6648" spans="1:1" x14ac:dyDescent="0.3">
      <c r="A6648" t="s">
        <v>1430</v>
      </c>
    </row>
    <row r="6649" spans="1:1" x14ac:dyDescent="0.3">
      <c r="A6649" t="s">
        <v>1430</v>
      </c>
    </row>
    <row r="6651" spans="1:1" x14ac:dyDescent="0.3">
      <c r="A6651" t="s">
        <v>623</v>
      </c>
    </row>
    <row r="6652" spans="1:1" x14ac:dyDescent="0.3">
      <c r="A6652" t="s">
        <v>757</v>
      </c>
    </row>
    <row r="6653" spans="1:1" x14ac:dyDescent="0.3">
      <c r="A6653" t="s">
        <v>814</v>
      </c>
    </row>
    <row r="6654" spans="1:1" x14ac:dyDescent="0.3">
      <c r="A6654" t="s">
        <v>815</v>
      </c>
    </row>
    <row r="6655" spans="1:1" x14ac:dyDescent="0.3">
      <c r="A6655" t="s">
        <v>760</v>
      </c>
    </row>
    <row r="6656" spans="1:1" x14ac:dyDescent="0.3">
      <c r="A6656" t="s">
        <v>773</v>
      </c>
    </row>
    <row r="6657" spans="1:1" x14ac:dyDescent="0.3">
      <c r="A6657">
        <f>-3.24 -3.24 -3.24 -3.24 -3.24 -3.24 -3.24 -3.24 -3.24 -3.24 -3.24</f>
        <v>-35.640000000000015</v>
      </c>
    </row>
    <row r="6658" spans="1:1" x14ac:dyDescent="0.3">
      <c r="A6658" t="s">
        <v>846</v>
      </c>
    </row>
    <row r="6659" spans="1:1" x14ac:dyDescent="0.3">
      <c r="A6659">
        <f>-0.48  -0.485  -0.487  -0.489  -0.49  -0.491  -0.491  -0.492  -0.492  -0.492  -0.493</f>
        <v>-5.3820000000000006</v>
      </c>
    </row>
    <row r="6660" spans="1:1" x14ac:dyDescent="0.3">
      <c r="A6660">
        <f>-1.48  -1.48  -1.48  -1.48  -1.48  -1.48  -1.481  -1.482  -1.483  -1.483  -1.484</f>
        <v>-16.292999999999999</v>
      </c>
    </row>
    <row r="6661" spans="1:1" x14ac:dyDescent="0.3">
      <c r="A6661">
        <f>-2.477  -2.477  -2.477  -2.477  -2.477  -2.476  -2.476  -2.476  -2.476  -2.476  -2.476</f>
        <v>-27.240999999999996</v>
      </c>
    </row>
    <row r="6662" spans="1:1" x14ac:dyDescent="0.3">
      <c r="A6662">
        <f>-3.16  -3.159  -3.159  -3.159  -3.158  -3.157  -3.157  -3.157  -3.157  -3.157  -3.157</f>
        <v>-34.736999999999995</v>
      </c>
    </row>
    <row r="6663" spans="1:1" x14ac:dyDescent="0.3">
      <c r="A6663">
        <f>-3.24  -3.24  -3.24  -3.24  -3.24  -3.24  -3.24  -3.24  -3.24  -3.24  -3.24</f>
        <v>-35.640000000000015</v>
      </c>
    </row>
    <row r="6665" spans="1:1" x14ac:dyDescent="0.3">
      <c r="A6665" t="s">
        <v>847</v>
      </c>
    </row>
    <row r="6666" spans="1:1" x14ac:dyDescent="0.3">
      <c r="A6666" t="s">
        <v>816</v>
      </c>
    </row>
    <row r="6667" spans="1:1" x14ac:dyDescent="0.3">
      <c r="A6667" t="s">
        <v>817</v>
      </c>
    </row>
    <row r="6668" spans="1:1" x14ac:dyDescent="0.3">
      <c r="A6668" t="s">
        <v>818</v>
      </c>
    </row>
    <row r="6669" spans="1:1" x14ac:dyDescent="0.3">
      <c r="A6669" t="s">
        <v>819</v>
      </c>
    </row>
    <row r="6670" spans="1:1" x14ac:dyDescent="0.3">
      <c r="A6670" t="s">
        <v>820</v>
      </c>
    </row>
    <row r="6672" spans="1:1" x14ac:dyDescent="0.3">
      <c r="A6672" t="s">
        <v>848</v>
      </c>
    </row>
    <row r="6673" spans="1:1" x14ac:dyDescent="0.3">
      <c r="A6673" t="s">
        <v>821</v>
      </c>
    </row>
    <row r="6674" spans="1:1" x14ac:dyDescent="0.3">
      <c r="A6674" t="s">
        <v>822</v>
      </c>
    </row>
    <row r="6675" spans="1:1" x14ac:dyDescent="0.3">
      <c r="A6675" t="s">
        <v>823</v>
      </c>
    </row>
    <row r="6676" spans="1:1" x14ac:dyDescent="0.3">
      <c r="A6676" t="s">
        <v>824</v>
      </c>
    </row>
    <row r="6677" spans="1:1" x14ac:dyDescent="0.3">
      <c r="A6677" t="s">
        <v>825</v>
      </c>
    </row>
    <row r="6679" spans="1:1" x14ac:dyDescent="0.3">
      <c r="A6679" t="s">
        <v>771</v>
      </c>
    </row>
    <row r="6680" spans="1:1" x14ac:dyDescent="0.3">
      <c r="A6680" t="s">
        <v>826</v>
      </c>
    </row>
    <row r="6681" spans="1:1" x14ac:dyDescent="0.3">
      <c r="A6681" t="s">
        <v>826</v>
      </c>
    </row>
    <row r="6682" spans="1:1" x14ac:dyDescent="0.3">
      <c r="A6682" t="s">
        <v>826</v>
      </c>
    </row>
    <row r="6683" spans="1:1" x14ac:dyDescent="0.3">
      <c r="A6683" t="s">
        <v>826</v>
      </c>
    </row>
    <row r="6684" spans="1:1" x14ac:dyDescent="0.3">
      <c r="A6684" t="s">
        <v>826</v>
      </c>
    </row>
    <row r="6686" spans="1:1" x14ac:dyDescent="0.3">
      <c r="A6686" t="s">
        <v>624</v>
      </c>
    </row>
    <row r="6687" spans="1:1" x14ac:dyDescent="0.3">
      <c r="A6687" t="s">
        <v>757</v>
      </c>
    </row>
    <row r="6688" spans="1:1" x14ac:dyDescent="0.3">
      <c r="A6688" t="s">
        <v>814</v>
      </c>
    </row>
    <row r="6689" spans="1:1" x14ac:dyDescent="0.3">
      <c r="A6689" t="s">
        <v>815</v>
      </c>
    </row>
    <row r="6690" spans="1:1" x14ac:dyDescent="0.3">
      <c r="A6690" t="s">
        <v>760</v>
      </c>
    </row>
    <row r="6691" spans="1:1" x14ac:dyDescent="0.3">
      <c r="A6691" t="s">
        <v>774</v>
      </c>
    </row>
    <row r="6692" spans="1:1" x14ac:dyDescent="0.3">
      <c r="A6692">
        <f>-3.24 -3.237 -3.234 -3.231 -3.228 -3.225 -3.222 -3.219 -3.216 -3.213 -3.21</f>
        <v>-35.475000000000009</v>
      </c>
    </row>
    <row r="6693" spans="1:1" x14ac:dyDescent="0.3">
      <c r="A6693" t="s">
        <v>846</v>
      </c>
    </row>
    <row r="6694" spans="1:1" x14ac:dyDescent="0.3">
      <c r="A6694">
        <f>-0.48  -0.485  -0.487  -0.489  -0.49  -0.491  -0.491  -0.492  -0.492  -0.492  -0.493</f>
        <v>-5.3820000000000006</v>
      </c>
    </row>
    <row r="6695" spans="1:1" x14ac:dyDescent="0.3">
      <c r="A6695">
        <f>-1.48  -1.48  -1.48  -1.48  -1.48  -1.48  -1.481  -1.482  -1.483  -1.483  -1.484</f>
        <v>-16.292999999999999</v>
      </c>
    </row>
    <row r="6696" spans="1:1" x14ac:dyDescent="0.3">
      <c r="A6696">
        <f>-2.477  -2.477  -2.477  -2.477  -2.477  -2.476  -2.476  -2.476  -2.476  -2.476  -2.476</f>
        <v>-27.240999999999996</v>
      </c>
    </row>
    <row r="6697" spans="1:1" x14ac:dyDescent="0.3">
      <c r="A6697">
        <f>-3.16  -3.16  -3.159  -3.158  -3.159  -3.159  -3.157  -3.155  -3.152  -3.149  -3.147</f>
        <v>-34.715000000000003</v>
      </c>
    </row>
    <row r="6698" spans="1:1" x14ac:dyDescent="0.3">
      <c r="A6698">
        <f>-3.24  -3.237  -3.234  -3.231  -3.228  -3.225  -3.222  -3.219  -3.216  -3.213  -3.21</f>
        <v>-35.475000000000009</v>
      </c>
    </row>
    <row r="6700" spans="1:1" x14ac:dyDescent="0.3">
      <c r="A6700" t="s">
        <v>847</v>
      </c>
    </row>
    <row r="6701" spans="1:1" x14ac:dyDescent="0.3">
      <c r="A6701" t="s">
        <v>816</v>
      </c>
    </row>
    <row r="6702" spans="1:1" x14ac:dyDescent="0.3">
      <c r="A6702" t="s">
        <v>1581</v>
      </c>
    </row>
    <row r="6703" spans="1:1" x14ac:dyDescent="0.3">
      <c r="A6703" t="s">
        <v>1582</v>
      </c>
    </row>
    <row r="6704" spans="1:1" x14ac:dyDescent="0.3">
      <c r="A6704" t="s">
        <v>1583</v>
      </c>
    </row>
    <row r="6705" spans="1:1" x14ac:dyDescent="0.3">
      <c r="A6705" t="s">
        <v>1584</v>
      </c>
    </row>
    <row r="6707" spans="1:1" x14ac:dyDescent="0.3">
      <c r="A6707" t="s">
        <v>848</v>
      </c>
    </row>
    <row r="6708" spans="1:1" x14ac:dyDescent="0.3">
      <c r="A6708" t="s">
        <v>821</v>
      </c>
    </row>
    <row r="6709" spans="1:1" x14ac:dyDescent="0.3">
      <c r="A6709" t="s">
        <v>822</v>
      </c>
    </row>
    <row r="6710" spans="1:1" x14ac:dyDescent="0.3">
      <c r="A6710" t="s">
        <v>1439</v>
      </c>
    </row>
    <row r="6711" spans="1:1" x14ac:dyDescent="0.3">
      <c r="A6711" t="s">
        <v>1440</v>
      </c>
    </row>
    <row r="6712" spans="1:1" x14ac:dyDescent="0.3">
      <c r="A6712" t="s">
        <v>1441</v>
      </c>
    </row>
    <row r="6714" spans="1:1" x14ac:dyDescent="0.3">
      <c r="A6714" t="s">
        <v>771</v>
      </c>
    </row>
    <row r="6715" spans="1:1" x14ac:dyDescent="0.3">
      <c r="A6715" t="s">
        <v>1442</v>
      </c>
    </row>
    <row r="6716" spans="1:1" x14ac:dyDescent="0.3">
      <c r="A6716" t="s">
        <v>1442</v>
      </c>
    </row>
    <row r="6717" spans="1:1" x14ac:dyDescent="0.3">
      <c r="A6717" t="s">
        <v>1442</v>
      </c>
    </row>
    <row r="6718" spans="1:1" x14ac:dyDescent="0.3">
      <c r="A6718" t="s">
        <v>1442</v>
      </c>
    </row>
    <row r="6719" spans="1:1" x14ac:dyDescent="0.3">
      <c r="A6719" t="s">
        <v>1442</v>
      </c>
    </row>
    <row r="6721" spans="1:1" x14ac:dyDescent="0.3">
      <c r="A6721" t="s">
        <v>625</v>
      </c>
    </row>
    <row r="6722" spans="1:1" x14ac:dyDescent="0.3">
      <c r="A6722" t="s">
        <v>757</v>
      </c>
    </row>
    <row r="6723" spans="1:1" x14ac:dyDescent="0.3">
      <c r="A6723" t="s">
        <v>814</v>
      </c>
    </row>
    <row r="6724" spans="1:1" x14ac:dyDescent="0.3">
      <c r="A6724" t="s">
        <v>815</v>
      </c>
    </row>
    <row r="6725" spans="1:1" x14ac:dyDescent="0.3">
      <c r="A6725" t="s">
        <v>760</v>
      </c>
    </row>
    <row r="6726" spans="1:1" x14ac:dyDescent="0.3">
      <c r="A6726">
        <f>-3.23 -0.003</f>
        <v>-3.2330000000000001</v>
      </c>
    </row>
    <row r="6727" spans="1:1" x14ac:dyDescent="0.3">
      <c r="A6727">
        <f>-3.23 -3.233 -3.236 -3.239 -3.242 -3.245 -3.248 -3.251 -3.254 -3.257 -3.26</f>
        <v>-35.695</v>
      </c>
    </row>
    <row r="6728" spans="1:1" x14ac:dyDescent="0.3">
      <c r="A6728" t="s">
        <v>846</v>
      </c>
    </row>
    <row r="6729" spans="1:1" x14ac:dyDescent="0.3">
      <c r="A6729">
        <f>-0.48  -0.485  -0.487  -0.489  -0.49  -0.491  -0.491  -0.492  -0.492  -0.492  -0.493</f>
        <v>-5.3820000000000006</v>
      </c>
    </row>
    <row r="6730" spans="1:1" x14ac:dyDescent="0.3">
      <c r="A6730">
        <f>-1.48  -1.48  -1.48  -1.48  -1.48  -1.48  -1.481  -1.482  -1.483  -1.483  -1.484</f>
        <v>-16.292999999999999</v>
      </c>
    </row>
    <row r="6731" spans="1:1" x14ac:dyDescent="0.3">
      <c r="A6731">
        <f>-2.477  -2.476  -2.477  -2.477  -2.476  -2.476  -2.476  -2.476  -2.476  -2.476  -2.476</f>
        <v>-27.238999999999994</v>
      </c>
    </row>
    <row r="6732" spans="1:1" x14ac:dyDescent="0.3">
      <c r="A6732">
        <f>-3.152  -3.151  -3.152  -3.151  -3.149  -3.149  -3.15  -3.151  -3.153  -3.156  -3.158</f>
        <v>-34.671999999999997</v>
      </c>
    </row>
    <row r="6733" spans="1:1" x14ac:dyDescent="0.3">
      <c r="A6733">
        <f>-3.23  -3.233  -3.236  -3.239  -3.242  -3.245  -3.248  -3.251  -3.254  -3.257  -3.26</f>
        <v>-35.695</v>
      </c>
    </row>
    <row r="6735" spans="1:1" x14ac:dyDescent="0.3">
      <c r="A6735" t="s">
        <v>847</v>
      </c>
    </row>
    <row r="6736" spans="1:1" x14ac:dyDescent="0.3">
      <c r="A6736" t="s">
        <v>816</v>
      </c>
    </row>
    <row r="6737" spans="1:1" x14ac:dyDescent="0.3">
      <c r="A6737" t="s">
        <v>1579</v>
      </c>
    </row>
    <row r="6738" spans="1:1" x14ac:dyDescent="0.3">
      <c r="A6738" t="s">
        <v>1444</v>
      </c>
    </row>
    <row r="6739" spans="1:1" x14ac:dyDescent="0.3">
      <c r="A6739" t="s">
        <v>1585</v>
      </c>
    </row>
    <row r="6740" spans="1:1" x14ac:dyDescent="0.3">
      <c r="A6740" t="s">
        <v>1586</v>
      </c>
    </row>
    <row r="6742" spans="1:1" x14ac:dyDescent="0.3">
      <c r="A6742" t="s">
        <v>848</v>
      </c>
    </row>
    <row r="6743" spans="1:1" x14ac:dyDescent="0.3">
      <c r="A6743" t="s">
        <v>821</v>
      </c>
    </row>
    <row r="6744" spans="1:1" x14ac:dyDescent="0.3">
      <c r="A6744" t="s">
        <v>822</v>
      </c>
    </row>
    <row r="6745" spans="1:1" x14ac:dyDescent="0.3">
      <c r="A6745" t="s">
        <v>823</v>
      </c>
    </row>
    <row r="6746" spans="1:1" x14ac:dyDescent="0.3">
      <c r="A6746" t="s">
        <v>1447</v>
      </c>
    </row>
    <row r="6747" spans="1:1" x14ac:dyDescent="0.3">
      <c r="A6747" t="s">
        <v>1448</v>
      </c>
    </row>
    <row r="6749" spans="1:1" x14ac:dyDescent="0.3">
      <c r="A6749" t="s">
        <v>771</v>
      </c>
    </row>
    <row r="6750" spans="1:1" x14ac:dyDescent="0.3">
      <c r="A6750" t="s">
        <v>1430</v>
      </c>
    </row>
    <row r="6751" spans="1:1" x14ac:dyDescent="0.3">
      <c r="A6751" t="s">
        <v>1430</v>
      </c>
    </row>
    <row r="6752" spans="1:1" x14ac:dyDescent="0.3">
      <c r="A6752" t="s">
        <v>1430</v>
      </c>
    </row>
    <row r="6753" spans="1:1" x14ac:dyDescent="0.3">
      <c r="A6753" t="s">
        <v>1430</v>
      </c>
    </row>
    <row r="6754" spans="1:1" x14ac:dyDescent="0.3">
      <c r="A6754" t="s">
        <v>1430</v>
      </c>
    </row>
    <row r="6756" spans="1:1" x14ac:dyDescent="0.3">
      <c r="A6756" t="s">
        <v>626</v>
      </c>
    </row>
    <row r="6757" spans="1:1" x14ac:dyDescent="0.3">
      <c r="A6757" t="s">
        <v>757</v>
      </c>
    </row>
    <row r="6758" spans="1:1" x14ac:dyDescent="0.3">
      <c r="A6758" t="s">
        <v>814</v>
      </c>
    </row>
    <row r="6759" spans="1:1" x14ac:dyDescent="0.3">
      <c r="A6759" t="s">
        <v>815</v>
      </c>
    </row>
    <row r="6760" spans="1:1" x14ac:dyDescent="0.3">
      <c r="A6760" t="s">
        <v>760</v>
      </c>
    </row>
    <row r="6761" spans="1:1" x14ac:dyDescent="0.3">
      <c r="A6761" t="s">
        <v>775</v>
      </c>
    </row>
    <row r="6762" spans="1:1" x14ac:dyDescent="0.3">
      <c r="A6762">
        <f>-3.23 -3.23 -3.23 -3.23 -3.23 -3.23 -3.23 -3.23 -3.23 -3.23 -3.23</f>
        <v>-35.529999999999994</v>
      </c>
    </row>
    <row r="6763" spans="1:1" x14ac:dyDescent="0.3">
      <c r="A6763" t="s">
        <v>846</v>
      </c>
    </row>
    <row r="6764" spans="1:1" x14ac:dyDescent="0.3">
      <c r="A6764">
        <f>-0.48  -0.485  -0.487  -0.489  -0.49  -0.491  -0.491  -0.492  -0.492  -0.492  -0.493</f>
        <v>-5.3820000000000006</v>
      </c>
    </row>
    <row r="6765" spans="1:1" x14ac:dyDescent="0.3">
      <c r="A6765">
        <f>-1.48  -1.48  -1.48  -1.48  -1.48  -1.48  -1.481  -1.482  -1.483  -1.483  -1.484</f>
        <v>-16.292999999999999</v>
      </c>
    </row>
    <row r="6766" spans="1:1" x14ac:dyDescent="0.3">
      <c r="A6766">
        <f>-2.477  -2.476  -2.477  -2.477  -2.476  -2.476  -2.476  -2.476  -2.476  -2.475  -2.475</f>
        <v>-27.236999999999998</v>
      </c>
    </row>
    <row r="6767" spans="1:1" x14ac:dyDescent="0.3">
      <c r="A6767">
        <f>-3.152  -3.151  -3.151  -3.151  -3.15  -3.15  -3.149  -3.149  -3.149  -3.149  -3.149</f>
        <v>-34.650000000000006</v>
      </c>
    </row>
    <row r="6768" spans="1:1" x14ac:dyDescent="0.3">
      <c r="A6768">
        <f>-3.23  -3.23  -3.23  -3.23  -3.23  -3.23  -3.23  -3.23  -3.23  -3.23  -3.23</f>
        <v>-35.529999999999994</v>
      </c>
    </row>
    <row r="6770" spans="1:1" x14ac:dyDescent="0.3">
      <c r="A6770" t="s">
        <v>847</v>
      </c>
    </row>
    <row r="6771" spans="1:1" x14ac:dyDescent="0.3">
      <c r="A6771" t="s">
        <v>816</v>
      </c>
    </row>
    <row r="6772" spans="1:1" x14ac:dyDescent="0.3">
      <c r="A6772" t="s">
        <v>1587</v>
      </c>
    </row>
    <row r="6773" spans="1:1" x14ac:dyDescent="0.3">
      <c r="A6773" t="s">
        <v>818</v>
      </c>
    </row>
    <row r="6774" spans="1:1" x14ac:dyDescent="0.3">
      <c r="A6774" t="s">
        <v>1450</v>
      </c>
    </row>
    <row r="6775" spans="1:1" x14ac:dyDescent="0.3">
      <c r="A6775" t="s">
        <v>1588</v>
      </c>
    </row>
    <row r="6777" spans="1:1" x14ac:dyDescent="0.3">
      <c r="A6777" t="s">
        <v>848</v>
      </c>
    </row>
    <row r="6778" spans="1:1" x14ac:dyDescent="0.3">
      <c r="A6778" t="s">
        <v>821</v>
      </c>
    </row>
    <row r="6779" spans="1:1" x14ac:dyDescent="0.3">
      <c r="A6779" t="s">
        <v>822</v>
      </c>
    </row>
    <row r="6780" spans="1:1" x14ac:dyDescent="0.3">
      <c r="A6780" t="s">
        <v>823</v>
      </c>
    </row>
    <row r="6781" spans="1:1" x14ac:dyDescent="0.3">
      <c r="A6781" t="s">
        <v>1452</v>
      </c>
    </row>
    <row r="6782" spans="1:1" x14ac:dyDescent="0.3">
      <c r="A6782" t="s">
        <v>1453</v>
      </c>
    </row>
    <row r="6784" spans="1:1" x14ac:dyDescent="0.3">
      <c r="A6784" t="s">
        <v>771</v>
      </c>
    </row>
    <row r="6785" spans="1:1" x14ac:dyDescent="0.3">
      <c r="A6785" t="s">
        <v>826</v>
      </c>
    </row>
    <row r="6786" spans="1:1" x14ac:dyDescent="0.3">
      <c r="A6786" t="s">
        <v>826</v>
      </c>
    </row>
    <row r="6787" spans="1:1" x14ac:dyDescent="0.3">
      <c r="A6787" t="s">
        <v>826</v>
      </c>
    </row>
    <row r="6788" spans="1:1" x14ac:dyDescent="0.3">
      <c r="A6788" t="s">
        <v>826</v>
      </c>
    </row>
    <row r="6789" spans="1:1" x14ac:dyDescent="0.3">
      <c r="A6789" t="s">
        <v>826</v>
      </c>
    </row>
    <row r="6791" spans="1:1" x14ac:dyDescent="0.3">
      <c r="A6791" t="s">
        <v>627</v>
      </c>
    </row>
    <row r="6792" spans="1:1" x14ac:dyDescent="0.3">
      <c r="A6792" t="s">
        <v>757</v>
      </c>
    </row>
    <row r="6793" spans="1:1" x14ac:dyDescent="0.3">
      <c r="A6793" t="s">
        <v>814</v>
      </c>
    </row>
    <row r="6794" spans="1:1" x14ac:dyDescent="0.3">
      <c r="A6794" t="s">
        <v>815</v>
      </c>
    </row>
    <row r="6795" spans="1:1" x14ac:dyDescent="0.3">
      <c r="A6795" t="s">
        <v>760</v>
      </c>
    </row>
    <row r="6796" spans="1:1" x14ac:dyDescent="0.3">
      <c r="A6796" t="s">
        <v>776</v>
      </c>
    </row>
    <row r="6797" spans="1:1" x14ac:dyDescent="0.3">
      <c r="A6797">
        <f>-3.23 -3.227 -3.224 -3.221 -3.218 -3.215 -3.212 -3.209 -3.206 -3.203 -3.2</f>
        <v>-35.365000000000002</v>
      </c>
    </row>
    <row r="6798" spans="1:1" x14ac:dyDescent="0.3">
      <c r="A6798" t="s">
        <v>846</v>
      </c>
    </row>
    <row r="6799" spans="1:1" x14ac:dyDescent="0.3">
      <c r="A6799">
        <f>-0.48  -0.485  -0.487  -0.489  -0.49  -0.491  -0.491  -0.492  -0.492  -0.492  -0.493</f>
        <v>-5.3820000000000006</v>
      </c>
    </row>
    <row r="6800" spans="1:1" x14ac:dyDescent="0.3">
      <c r="A6800">
        <f>-1.48  -1.48  -1.48  -1.48  -1.48  -1.48  -1.481  -1.482  -1.483  -1.483  -1.484</f>
        <v>-16.292999999999999</v>
      </c>
    </row>
    <row r="6801" spans="1:1" x14ac:dyDescent="0.3">
      <c r="A6801">
        <f>-2.477  -2.476  -2.476  -2.477  -2.476  -2.476  -2.476  -2.476  -2.476  -2.475  -2.475</f>
        <v>-27.235999999999997</v>
      </c>
    </row>
    <row r="6802" spans="1:1" x14ac:dyDescent="0.3">
      <c r="A6802">
        <f>-3.152  -3.152  -3.151  -3.15  -3.151  -3.151  -3.149  -3.147  -3.145  -3.142  -3.139</f>
        <v>-34.628999999999998</v>
      </c>
    </row>
    <row r="6803" spans="1:1" x14ac:dyDescent="0.3">
      <c r="A6803">
        <f>-3.23  -3.227  -3.224  -3.221  -3.218  -3.215  -3.212  -3.209  -3.206  -3.203  -3.2</f>
        <v>-35.365000000000002</v>
      </c>
    </row>
    <row r="6805" spans="1:1" x14ac:dyDescent="0.3">
      <c r="A6805" t="s">
        <v>847</v>
      </c>
    </row>
    <row r="6806" spans="1:1" x14ac:dyDescent="0.3">
      <c r="A6806" t="s">
        <v>816</v>
      </c>
    </row>
    <row r="6807" spans="1:1" x14ac:dyDescent="0.3">
      <c r="A6807" t="s">
        <v>1589</v>
      </c>
    </row>
    <row r="6808" spans="1:1" x14ac:dyDescent="0.3">
      <c r="A6808" t="s">
        <v>1590</v>
      </c>
    </row>
    <row r="6809" spans="1:1" x14ac:dyDescent="0.3">
      <c r="A6809" t="s">
        <v>1591</v>
      </c>
    </row>
    <row r="6810" spans="1:1" x14ac:dyDescent="0.3">
      <c r="A6810" t="s">
        <v>1456</v>
      </c>
    </row>
    <row r="6812" spans="1:1" x14ac:dyDescent="0.3">
      <c r="A6812" t="s">
        <v>848</v>
      </c>
    </row>
    <row r="6813" spans="1:1" x14ac:dyDescent="0.3">
      <c r="A6813" t="s">
        <v>821</v>
      </c>
    </row>
    <row r="6814" spans="1:1" x14ac:dyDescent="0.3">
      <c r="A6814" t="s">
        <v>822</v>
      </c>
    </row>
    <row r="6815" spans="1:1" x14ac:dyDescent="0.3">
      <c r="A6815" t="s">
        <v>1439</v>
      </c>
    </row>
    <row r="6816" spans="1:1" x14ac:dyDescent="0.3">
      <c r="A6816" t="s">
        <v>1457</v>
      </c>
    </row>
    <row r="6817" spans="1:1" x14ac:dyDescent="0.3">
      <c r="A6817" t="s">
        <v>1458</v>
      </c>
    </row>
    <row r="6819" spans="1:1" x14ac:dyDescent="0.3">
      <c r="A6819" t="s">
        <v>771</v>
      </c>
    </row>
    <row r="6820" spans="1:1" x14ac:dyDescent="0.3">
      <c r="A6820" t="s">
        <v>1459</v>
      </c>
    </row>
    <row r="6821" spans="1:1" x14ac:dyDescent="0.3">
      <c r="A6821" t="s">
        <v>1459</v>
      </c>
    </row>
    <row r="6822" spans="1:1" x14ac:dyDescent="0.3">
      <c r="A6822" t="s">
        <v>1459</v>
      </c>
    </row>
    <row r="6823" spans="1:1" x14ac:dyDescent="0.3">
      <c r="A6823" t="s">
        <v>1459</v>
      </c>
    </row>
    <row r="6824" spans="1:1" x14ac:dyDescent="0.3">
      <c r="A6824" t="s">
        <v>1459</v>
      </c>
    </row>
    <row r="6826" spans="1:1" x14ac:dyDescent="0.3">
      <c r="A6826" t="s">
        <v>628</v>
      </c>
    </row>
    <row r="6827" spans="1:1" x14ac:dyDescent="0.3">
      <c r="A6827" t="s">
        <v>757</v>
      </c>
    </row>
    <row r="6828" spans="1:1" x14ac:dyDescent="0.3">
      <c r="A6828" t="s">
        <v>814</v>
      </c>
    </row>
    <row r="6829" spans="1:1" x14ac:dyDescent="0.3">
      <c r="A6829" t="s">
        <v>815</v>
      </c>
    </row>
    <row r="6830" spans="1:1" x14ac:dyDescent="0.3">
      <c r="A6830" t="s">
        <v>760</v>
      </c>
    </row>
    <row r="6831" spans="1:1" x14ac:dyDescent="0.3">
      <c r="A6831">
        <f>-3.22 -0.003</f>
        <v>-3.2230000000000003</v>
      </c>
    </row>
    <row r="6832" spans="1:1" x14ac:dyDescent="0.3">
      <c r="A6832">
        <f>-3.22 -3.223 -3.226 -3.229 -3.232 -3.235 -3.238 -3.241 -3.244 -3.247 -3.25</f>
        <v>-35.584999999999994</v>
      </c>
    </row>
    <row r="6833" spans="1:1" x14ac:dyDescent="0.3">
      <c r="A6833" t="s">
        <v>846</v>
      </c>
    </row>
    <row r="6834" spans="1:1" x14ac:dyDescent="0.3">
      <c r="A6834">
        <f>-0.48  -0.485  -0.487  -0.489  -0.49  -0.491  -0.491  -0.492  -0.492  -0.492  -0.493</f>
        <v>-5.3820000000000006</v>
      </c>
    </row>
    <row r="6835" spans="1:1" x14ac:dyDescent="0.3">
      <c r="A6835">
        <f>-1.48  -1.48  -1.48  -1.48  -1.48  -1.48  -1.481  -1.482  -1.483  -1.483  -1.484</f>
        <v>-16.292999999999999</v>
      </c>
    </row>
    <row r="6836" spans="1:1" x14ac:dyDescent="0.3">
      <c r="A6836">
        <f>-2.476  -2.476  -2.477  -2.476  -2.476  -2.476  -2.476  -2.475  -2.475  -2.475  -2.475</f>
        <v>-27.233000000000004</v>
      </c>
    </row>
    <row r="6837" spans="1:1" x14ac:dyDescent="0.3">
      <c r="A6837">
        <f>-3.144  -3.143  -3.144  -3.143  -3.142  -3.141  -3.142  -3.143  -3.146  -3.148  -3.15</f>
        <v>-34.585999999999999</v>
      </c>
    </row>
    <row r="6838" spans="1:1" x14ac:dyDescent="0.3">
      <c r="A6838">
        <f>-3.22  -3.223  -3.226  -3.229  -3.232  -3.235  -3.238  -3.241  -3.244  -3.247  -3.25</f>
        <v>-35.584999999999994</v>
      </c>
    </row>
    <row r="6840" spans="1:1" x14ac:dyDescent="0.3">
      <c r="A6840" t="s">
        <v>847</v>
      </c>
    </row>
    <row r="6841" spans="1:1" x14ac:dyDescent="0.3">
      <c r="A6841" t="s">
        <v>816</v>
      </c>
    </row>
    <row r="6842" spans="1:1" x14ac:dyDescent="0.3">
      <c r="A6842" t="s">
        <v>1592</v>
      </c>
    </row>
    <row r="6843" spans="1:1" x14ac:dyDescent="0.3">
      <c r="A6843" t="s">
        <v>1593</v>
      </c>
    </row>
    <row r="6844" spans="1:1" x14ac:dyDescent="0.3">
      <c r="A6844" t="s">
        <v>1461</v>
      </c>
    </row>
    <row r="6845" spans="1:1" x14ac:dyDescent="0.3">
      <c r="A6845" t="s">
        <v>1462</v>
      </c>
    </row>
    <row r="6847" spans="1:1" x14ac:dyDescent="0.3">
      <c r="A6847" t="s">
        <v>848</v>
      </c>
    </row>
    <row r="6848" spans="1:1" x14ac:dyDescent="0.3">
      <c r="A6848" t="s">
        <v>821</v>
      </c>
    </row>
    <row r="6849" spans="1:1" x14ac:dyDescent="0.3">
      <c r="A6849" t="s">
        <v>822</v>
      </c>
    </row>
    <row r="6850" spans="1:1" x14ac:dyDescent="0.3">
      <c r="A6850" t="s">
        <v>1463</v>
      </c>
    </row>
    <row r="6851" spans="1:1" x14ac:dyDescent="0.3">
      <c r="A6851" t="s">
        <v>1464</v>
      </c>
    </row>
    <row r="6852" spans="1:1" x14ac:dyDescent="0.3">
      <c r="A6852" t="s">
        <v>1465</v>
      </c>
    </row>
    <row r="6854" spans="1:1" x14ac:dyDescent="0.3">
      <c r="A6854" t="s">
        <v>771</v>
      </c>
    </row>
    <row r="6855" spans="1:1" x14ac:dyDescent="0.3">
      <c r="A6855" t="s">
        <v>1466</v>
      </c>
    </row>
    <row r="6856" spans="1:1" x14ac:dyDescent="0.3">
      <c r="A6856" t="s">
        <v>1466</v>
      </c>
    </row>
    <row r="6857" spans="1:1" x14ac:dyDescent="0.3">
      <c r="A6857" t="s">
        <v>1466</v>
      </c>
    </row>
    <row r="6858" spans="1:1" x14ac:dyDescent="0.3">
      <c r="A6858" t="s">
        <v>1466</v>
      </c>
    </row>
    <row r="6859" spans="1:1" x14ac:dyDescent="0.3">
      <c r="A6859" t="s">
        <v>1466</v>
      </c>
    </row>
    <row r="6861" spans="1:1" x14ac:dyDescent="0.3">
      <c r="A6861" t="s">
        <v>629</v>
      </c>
    </row>
    <row r="6862" spans="1:1" x14ac:dyDescent="0.3">
      <c r="A6862" t="s">
        <v>757</v>
      </c>
    </row>
    <row r="6863" spans="1:1" x14ac:dyDescent="0.3">
      <c r="A6863" t="s">
        <v>814</v>
      </c>
    </row>
    <row r="6864" spans="1:1" x14ac:dyDescent="0.3">
      <c r="A6864" t="s">
        <v>815</v>
      </c>
    </row>
    <row r="6865" spans="1:1" x14ac:dyDescent="0.3">
      <c r="A6865" t="s">
        <v>760</v>
      </c>
    </row>
    <row r="6866" spans="1:1" x14ac:dyDescent="0.3">
      <c r="A6866" t="s">
        <v>777</v>
      </c>
    </row>
    <row r="6867" spans="1:1" x14ac:dyDescent="0.3">
      <c r="A6867">
        <f>-3.22 -3.22 -3.22 -3.22 -3.22 -3.22 -3.22 -3.22 -3.22 -3.22 -3.22</f>
        <v>-35.419999999999995</v>
      </c>
    </row>
    <row r="6868" spans="1:1" x14ac:dyDescent="0.3">
      <c r="A6868" t="s">
        <v>846</v>
      </c>
    </row>
    <row r="6869" spans="1:1" x14ac:dyDescent="0.3">
      <c r="A6869">
        <f>-0.48  -0.485  -0.487  -0.489  -0.49  -0.491  -0.491  -0.492  -0.492  -0.492  -0.493</f>
        <v>-5.3820000000000006</v>
      </c>
    </row>
    <row r="6870" spans="1:1" x14ac:dyDescent="0.3">
      <c r="A6870">
        <f>-1.48  -1.48  -1.48  -1.48  -1.48  -1.48  -1.481  -1.482  -1.483  -1.483  -1.484</f>
        <v>-16.292999999999999</v>
      </c>
    </row>
    <row r="6871" spans="1:1" x14ac:dyDescent="0.3">
      <c r="A6871">
        <f>-2.476  -2.476  -2.476  -2.476  -2.476  -2.476  -2.476  -2.476  -2.475  -2.475  -2.475</f>
        <v>-27.233000000000001</v>
      </c>
    </row>
    <row r="6872" spans="1:1" x14ac:dyDescent="0.3">
      <c r="A6872">
        <f>-3.144  -3.143  -3.143  -3.143  -3.142  -3.142  -3.142  -3.141  -3.141  -3.141  -3.141</f>
        <v>-34.562999999999995</v>
      </c>
    </row>
    <row r="6873" spans="1:1" x14ac:dyDescent="0.3">
      <c r="A6873">
        <f>-3.22  -3.22  -3.22  -3.22  -3.22  -3.22  -3.22  -3.22  -3.22  -3.22  -3.22</f>
        <v>-35.419999999999995</v>
      </c>
    </row>
    <row r="6875" spans="1:1" x14ac:dyDescent="0.3">
      <c r="A6875" t="s">
        <v>847</v>
      </c>
    </row>
    <row r="6876" spans="1:1" x14ac:dyDescent="0.3">
      <c r="A6876" t="s">
        <v>816</v>
      </c>
    </row>
    <row r="6877" spans="1:1" x14ac:dyDescent="0.3">
      <c r="A6877" t="s">
        <v>1587</v>
      </c>
    </row>
    <row r="6878" spans="1:1" x14ac:dyDescent="0.3">
      <c r="A6878" t="s">
        <v>1594</v>
      </c>
    </row>
    <row r="6879" spans="1:1" x14ac:dyDescent="0.3">
      <c r="A6879" t="s">
        <v>1595</v>
      </c>
    </row>
    <row r="6880" spans="1:1" x14ac:dyDescent="0.3">
      <c r="A6880" t="s">
        <v>1596</v>
      </c>
    </row>
    <row r="6882" spans="1:1" x14ac:dyDescent="0.3">
      <c r="A6882" t="s">
        <v>848</v>
      </c>
    </row>
    <row r="6883" spans="1:1" x14ac:dyDescent="0.3">
      <c r="A6883" t="s">
        <v>821</v>
      </c>
    </row>
    <row r="6884" spans="1:1" x14ac:dyDescent="0.3">
      <c r="A6884" t="s">
        <v>822</v>
      </c>
    </row>
    <row r="6885" spans="1:1" x14ac:dyDescent="0.3">
      <c r="A6885" t="s">
        <v>1470</v>
      </c>
    </row>
    <row r="6886" spans="1:1" x14ac:dyDescent="0.3">
      <c r="A6886" t="s">
        <v>1471</v>
      </c>
    </row>
    <row r="6887" spans="1:1" x14ac:dyDescent="0.3">
      <c r="A6887" t="s">
        <v>1453</v>
      </c>
    </row>
    <row r="6889" spans="1:1" x14ac:dyDescent="0.3">
      <c r="A6889" t="s">
        <v>771</v>
      </c>
    </row>
    <row r="6890" spans="1:1" x14ac:dyDescent="0.3">
      <c r="A6890" t="s">
        <v>826</v>
      </c>
    </row>
    <row r="6891" spans="1:1" x14ac:dyDescent="0.3">
      <c r="A6891" t="s">
        <v>826</v>
      </c>
    </row>
    <row r="6892" spans="1:1" x14ac:dyDescent="0.3">
      <c r="A6892" t="s">
        <v>826</v>
      </c>
    </row>
    <row r="6893" spans="1:1" x14ac:dyDescent="0.3">
      <c r="A6893" t="s">
        <v>826</v>
      </c>
    </row>
    <row r="6894" spans="1:1" x14ac:dyDescent="0.3">
      <c r="A6894" t="s">
        <v>826</v>
      </c>
    </row>
    <row r="6896" spans="1:1" x14ac:dyDescent="0.3">
      <c r="A6896" t="s">
        <v>630</v>
      </c>
    </row>
    <row r="6897" spans="1:1" x14ac:dyDescent="0.3">
      <c r="A6897" t="s">
        <v>757</v>
      </c>
    </row>
    <row r="6898" spans="1:1" x14ac:dyDescent="0.3">
      <c r="A6898" t="s">
        <v>814</v>
      </c>
    </row>
    <row r="6899" spans="1:1" x14ac:dyDescent="0.3">
      <c r="A6899" t="s">
        <v>815</v>
      </c>
    </row>
    <row r="6900" spans="1:1" x14ac:dyDescent="0.3">
      <c r="A6900" t="s">
        <v>760</v>
      </c>
    </row>
    <row r="6901" spans="1:1" x14ac:dyDescent="0.3">
      <c r="A6901" t="s">
        <v>778</v>
      </c>
    </row>
    <row r="6902" spans="1:1" x14ac:dyDescent="0.3">
      <c r="A6902">
        <f>-3.22 -3.217 -3.214 -3.211 -3.208 -3.205 -3.202 -3.199 -3.196 -3.193 -3.19</f>
        <v>-35.254999999999995</v>
      </c>
    </row>
    <row r="6903" spans="1:1" x14ac:dyDescent="0.3">
      <c r="A6903" t="s">
        <v>846</v>
      </c>
    </row>
    <row r="6904" spans="1:1" x14ac:dyDescent="0.3">
      <c r="A6904">
        <f>-0.48  -0.485  -0.487  -0.489  -0.49  -0.491  -0.491  -0.492  -0.492  -0.492  -0.493</f>
        <v>-5.3820000000000006</v>
      </c>
    </row>
    <row r="6905" spans="1:1" x14ac:dyDescent="0.3">
      <c r="A6905">
        <f>-1.48  -1.48  -1.481  -1.48  -1.48  -1.48  -1.481  -1.482  -1.483  -1.483  -1.484</f>
        <v>-16.294</v>
      </c>
    </row>
    <row r="6906" spans="1:1" x14ac:dyDescent="0.3">
      <c r="A6906">
        <f>-2.476  -2.476  -2.476  -2.477  -2.476  -2.476  -2.476  -2.476  -2.475  -2.475  -2.475</f>
        <v>-27.234000000000002</v>
      </c>
    </row>
    <row r="6907" spans="1:1" x14ac:dyDescent="0.3">
      <c r="A6907">
        <f>-3.144  -3.144  -3.143  -3.143  -3.143  -3.143  -3.142  -3.139  -3.137  -3.134  -3.131</f>
        <v>-34.542999999999999</v>
      </c>
    </row>
    <row r="6908" spans="1:1" x14ac:dyDescent="0.3">
      <c r="A6908">
        <f>-3.22  -3.217  -3.214  -3.211  -3.208  -3.205  -3.202  -3.199  -3.196  -3.193  -3.19</f>
        <v>-35.254999999999995</v>
      </c>
    </row>
    <row r="6910" spans="1:1" x14ac:dyDescent="0.3">
      <c r="A6910" t="s">
        <v>847</v>
      </c>
    </row>
    <row r="6911" spans="1:1" x14ac:dyDescent="0.3">
      <c r="A6911" t="s">
        <v>816</v>
      </c>
    </row>
    <row r="6912" spans="1:1" x14ac:dyDescent="0.3">
      <c r="A6912" t="s">
        <v>1597</v>
      </c>
    </row>
    <row r="6913" spans="1:1" x14ac:dyDescent="0.3">
      <c r="A6913" t="s">
        <v>1598</v>
      </c>
    </row>
    <row r="6914" spans="1:1" x14ac:dyDescent="0.3">
      <c r="A6914" t="s">
        <v>1473</v>
      </c>
    </row>
    <row r="6915" spans="1:1" x14ac:dyDescent="0.3">
      <c r="A6915" t="s">
        <v>1599</v>
      </c>
    </row>
    <row r="6917" spans="1:1" x14ac:dyDescent="0.3">
      <c r="A6917" t="s">
        <v>848</v>
      </c>
    </row>
    <row r="6918" spans="1:1" x14ac:dyDescent="0.3">
      <c r="A6918" t="s">
        <v>821</v>
      </c>
    </row>
    <row r="6919" spans="1:1" x14ac:dyDescent="0.3">
      <c r="A6919" t="s">
        <v>822</v>
      </c>
    </row>
    <row r="6920" spans="1:1" x14ac:dyDescent="0.3">
      <c r="A6920" t="s">
        <v>1600</v>
      </c>
    </row>
    <row r="6921" spans="1:1" x14ac:dyDescent="0.3">
      <c r="A6921" t="s">
        <v>1475</v>
      </c>
    </row>
    <row r="6922" spans="1:1" x14ac:dyDescent="0.3">
      <c r="A6922" t="s">
        <v>1458</v>
      </c>
    </row>
    <row r="6924" spans="1:1" x14ac:dyDescent="0.3">
      <c r="A6924" t="s">
        <v>771</v>
      </c>
    </row>
    <row r="6925" spans="1:1" x14ac:dyDescent="0.3">
      <c r="A6925" t="s">
        <v>1459</v>
      </c>
    </row>
    <row r="6926" spans="1:1" x14ac:dyDescent="0.3">
      <c r="A6926" t="s">
        <v>1459</v>
      </c>
    </row>
    <row r="6927" spans="1:1" x14ac:dyDescent="0.3">
      <c r="A6927" t="s">
        <v>1459</v>
      </c>
    </row>
    <row r="6928" spans="1:1" x14ac:dyDescent="0.3">
      <c r="A6928" t="s">
        <v>1459</v>
      </c>
    </row>
    <row r="6929" spans="1:1" x14ac:dyDescent="0.3">
      <c r="A6929" t="s">
        <v>1459</v>
      </c>
    </row>
    <row r="6931" spans="1:1" x14ac:dyDescent="0.3">
      <c r="A6931" t="s">
        <v>631</v>
      </c>
    </row>
    <row r="6932" spans="1:1" x14ac:dyDescent="0.3">
      <c r="A6932" t="s">
        <v>757</v>
      </c>
    </row>
    <row r="6933" spans="1:1" x14ac:dyDescent="0.3">
      <c r="A6933" t="s">
        <v>814</v>
      </c>
    </row>
    <row r="6934" spans="1:1" x14ac:dyDescent="0.3">
      <c r="A6934" t="s">
        <v>815</v>
      </c>
    </row>
    <row r="6935" spans="1:1" x14ac:dyDescent="0.3">
      <c r="A6935" t="s">
        <v>760</v>
      </c>
    </row>
    <row r="6936" spans="1:1" x14ac:dyDescent="0.3">
      <c r="A6936">
        <f>-3.21 -0.003</f>
        <v>-3.2130000000000001</v>
      </c>
    </row>
    <row r="6937" spans="1:1" x14ac:dyDescent="0.3">
      <c r="A6937">
        <f>-3.21 -3.213 -3.216 -3.219 -3.222 -3.225 -3.228 -3.231 -3.234 -3.237 -3.24</f>
        <v>-35.475000000000009</v>
      </c>
    </row>
    <row r="6938" spans="1:1" x14ac:dyDescent="0.3">
      <c r="A6938" t="s">
        <v>846</v>
      </c>
    </row>
    <row r="6939" spans="1:1" x14ac:dyDescent="0.3">
      <c r="A6939">
        <f>-0.48  -0.485  -0.487  -0.489  -0.49  -0.491  -0.491  -0.492  -0.492  -0.492  -0.493</f>
        <v>-5.3820000000000006</v>
      </c>
    </row>
    <row r="6940" spans="1:1" x14ac:dyDescent="0.3">
      <c r="A6940">
        <f>-1.48  -1.48  -1.48  -1.48  -1.48  -1.48  -1.481  -1.482  -1.483  -1.483  -1.484</f>
        <v>-16.292999999999999</v>
      </c>
    </row>
    <row r="6941" spans="1:1" x14ac:dyDescent="0.3">
      <c r="A6941">
        <f>-2.476  -2.476  -2.476  -2.476  -2.476  -2.476  -2.475  -2.475  -2.475  -2.475  -2.475</f>
        <v>-27.231000000000005</v>
      </c>
    </row>
    <row r="6942" spans="1:1" x14ac:dyDescent="0.3">
      <c r="A6942">
        <f>-3.136  -3.135  -3.136  -3.135  -3.134  -3.133  -3.134  -3.136  -3.138  -3.14  -3.142</f>
        <v>-34.499000000000002</v>
      </c>
    </row>
    <row r="6943" spans="1:1" x14ac:dyDescent="0.3">
      <c r="A6943">
        <f>-3.21  -3.213  -3.216  -3.219  -3.222  -3.225  -3.228  -3.231  -3.234  -3.237  -3.24</f>
        <v>-35.475000000000009</v>
      </c>
    </row>
    <row r="6945" spans="1:1" x14ac:dyDescent="0.3">
      <c r="A6945" t="s">
        <v>847</v>
      </c>
    </row>
    <row r="6946" spans="1:1" x14ac:dyDescent="0.3">
      <c r="A6946" t="s">
        <v>816</v>
      </c>
    </row>
    <row r="6947" spans="1:1" x14ac:dyDescent="0.3">
      <c r="A6947" t="s">
        <v>1579</v>
      </c>
    </row>
    <row r="6948" spans="1:1" x14ac:dyDescent="0.3">
      <c r="A6948" t="s">
        <v>1601</v>
      </c>
    </row>
    <row r="6949" spans="1:1" x14ac:dyDescent="0.3">
      <c r="A6949" t="s">
        <v>1477</v>
      </c>
    </row>
    <row r="6950" spans="1:1" x14ac:dyDescent="0.3">
      <c r="A6950" t="s">
        <v>1478</v>
      </c>
    </row>
    <row r="6952" spans="1:1" x14ac:dyDescent="0.3">
      <c r="A6952" t="s">
        <v>848</v>
      </c>
    </row>
    <row r="6953" spans="1:1" x14ac:dyDescent="0.3">
      <c r="A6953" t="s">
        <v>821</v>
      </c>
    </row>
    <row r="6954" spans="1:1" x14ac:dyDescent="0.3">
      <c r="A6954" t="s">
        <v>822</v>
      </c>
    </row>
    <row r="6955" spans="1:1" x14ac:dyDescent="0.3">
      <c r="A6955" t="s">
        <v>1479</v>
      </c>
    </row>
    <row r="6956" spans="1:1" x14ac:dyDescent="0.3">
      <c r="A6956" t="s">
        <v>1480</v>
      </c>
    </row>
    <row r="6957" spans="1:1" x14ac:dyDescent="0.3">
      <c r="A6957" t="s">
        <v>1481</v>
      </c>
    </row>
    <row r="6959" spans="1:1" x14ac:dyDescent="0.3">
      <c r="A6959" t="s">
        <v>771</v>
      </c>
    </row>
    <row r="6960" spans="1:1" x14ac:dyDescent="0.3">
      <c r="A6960" t="s">
        <v>1466</v>
      </c>
    </row>
    <row r="6961" spans="1:1" x14ac:dyDescent="0.3">
      <c r="A6961" t="s">
        <v>1466</v>
      </c>
    </row>
    <row r="6962" spans="1:1" x14ac:dyDescent="0.3">
      <c r="A6962" t="s">
        <v>1466</v>
      </c>
    </row>
    <row r="6963" spans="1:1" x14ac:dyDescent="0.3">
      <c r="A6963" t="s">
        <v>1466</v>
      </c>
    </row>
    <row r="6964" spans="1:1" x14ac:dyDescent="0.3">
      <c r="A6964" t="s">
        <v>1466</v>
      </c>
    </row>
    <row r="6966" spans="1:1" x14ac:dyDescent="0.3">
      <c r="A6966" t="s">
        <v>632</v>
      </c>
    </row>
    <row r="6967" spans="1:1" x14ac:dyDescent="0.3">
      <c r="A6967" t="s">
        <v>757</v>
      </c>
    </row>
    <row r="6968" spans="1:1" x14ac:dyDescent="0.3">
      <c r="A6968" t="s">
        <v>814</v>
      </c>
    </row>
    <row r="6969" spans="1:1" x14ac:dyDescent="0.3">
      <c r="A6969" t="s">
        <v>815</v>
      </c>
    </row>
    <row r="6970" spans="1:1" x14ac:dyDescent="0.3">
      <c r="A6970" t="s">
        <v>760</v>
      </c>
    </row>
    <row r="6971" spans="1:1" x14ac:dyDescent="0.3">
      <c r="A6971" t="s">
        <v>779</v>
      </c>
    </row>
    <row r="6972" spans="1:1" x14ac:dyDescent="0.3">
      <c r="A6972">
        <f>-3.21 -3.21 -3.21 -3.21 -3.21 -3.21 -3.21 -3.21 -3.21 -3.21 -3.21</f>
        <v>-35.31</v>
      </c>
    </row>
    <row r="6973" spans="1:1" x14ac:dyDescent="0.3">
      <c r="A6973" t="s">
        <v>846</v>
      </c>
    </row>
    <row r="6974" spans="1:1" x14ac:dyDescent="0.3">
      <c r="A6974">
        <f>-0.48  -0.485  -0.487  -0.489  -0.49  -0.491  -0.491  -0.492  -0.492  -0.492  -0.493</f>
        <v>-5.3820000000000006</v>
      </c>
    </row>
    <row r="6975" spans="1:1" x14ac:dyDescent="0.3">
      <c r="A6975">
        <f>-1.48  -1.48  -1.48  -1.48  -1.48  -1.48  -1.481  -1.482  -1.483  -1.483  -1.484</f>
        <v>-16.292999999999999</v>
      </c>
    </row>
    <row r="6976" spans="1:1" x14ac:dyDescent="0.3">
      <c r="A6976">
        <f>-2.476  -2.476  -2.476  -2.476  -2.476  -2.476  -2.475  -2.475  -2.475  -2.475  -2.475</f>
        <v>-27.231000000000005</v>
      </c>
    </row>
    <row r="6977" spans="1:1" x14ac:dyDescent="0.3">
      <c r="A6977">
        <f>-3.136  -3.135  -3.135  -3.135  -3.135  -3.134  -3.134  -3.133  -3.133  -3.133  -3.133</f>
        <v>-34.475999999999999</v>
      </c>
    </row>
    <row r="6978" spans="1:1" x14ac:dyDescent="0.3">
      <c r="A6978">
        <f>-3.21  -3.21  -3.21  -3.21  -3.21  -3.21  -3.21  -3.21  -3.21  -3.21  -3.21</f>
        <v>-35.31</v>
      </c>
    </row>
    <row r="6980" spans="1:1" x14ac:dyDescent="0.3">
      <c r="A6980" t="s">
        <v>847</v>
      </c>
    </row>
    <row r="6981" spans="1:1" x14ac:dyDescent="0.3">
      <c r="A6981" t="s">
        <v>816</v>
      </c>
    </row>
    <row r="6982" spans="1:1" x14ac:dyDescent="0.3">
      <c r="A6982" t="s">
        <v>1602</v>
      </c>
    </row>
    <row r="6983" spans="1:1" x14ac:dyDescent="0.3">
      <c r="A6983" t="s">
        <v>1603</v>
      </c>
    </row>
    <row r="6984" spans="1:1" x14ac:dyDescent="0.3">
      <c r="A6984" t="s">
        <v>1483</v>
      </c>
    </row>
    <row r="6985" spans="1:1" x14ac:dyDescent="0.3">
      <c r="A6985" t="s">
        <v>1484</v>
      </c>
    </row>
    <row r="6987" spans="1:1" x14ac:dyDescent="0.3">
      <c r="A6987" t="s">
        <v>848</v>
      </c>
    </row>
    <row r="6988" spans="1:1" x14ac:dyDescent="0.3">
      <c r="A6988" t="s">
        <v>821</v>
      </c>
    </row>
    <row r="6989" spans="1:1" x14ac:dyDescent="0.3">
      <c r="A6989" t="s">
        <v>822</v>
      </c>
    </row>
    <row r="6990" spans="1:1" x14ac:dyDescent="0.3">
      <c r="A6990" t="s">
        <v>1604</v>
      </c>
    </row>
    <row r="6991" spans="1:1" x14ac:dyDescent="0.3">
      <c r="A6991" t="s">
        <v>1486</v>
      </c>
    </row>
    <row r="6992" spans="1:1" x14ac:dyDescent="0.3">
      <c r="A6992" t="s">
        <v>1487</v>
      </c>
    </row>
    <row r="6994" spans="1:1" x14ac:dyDescent="0.3">
      <c r="A6994" t="s">
        <v>771</v>
      </c>
    </row>
    <row r="6995" spans="1:1" x14ac:dyDescent="0.3">
      <c r="A6995" t="s">
        <v>826</v>
      </c>
    </row>
    <row r="6996" spans="1:1" x14ac:dyDescent="0.3">
      <c r="A6996" t="s">
        <v>826</v>
      </c>
    </row>
    <row r="6997" spans="1:1" x14ac:dyDescent="0.3">
      <c r="A6997" t="s">
        <v>826</v>
      </c>
    </row>
    <row r="6998" spans="1:1" x14ac:dyDescent="0.3">
      <c r="A6998" t="s">
        <v>826</v>
      </c>
    </row>
    <row r="6999" spans="1:1" x14ac:dyDescent="0.3">
      <c r="A6999" t="s">
        <v>826</v>
      </c>
    </row>
    <row r="7001" spans="1:1" x14ac:dyDescent="0.3">
      <c r="A7001" t="s">
        <v>633</v>
      </c>
    </row>
    <row r="7002" spans="1:1" x14ac:dyDescent="0.3">
      <c r="A7002" t="s">
        <v>757</v>
      </c>
    </row>
    <row r="7003" spans="1:1" x14ac:dyDescent="0.3">
      <c r="A7003" t="s">
        <v>814</v>
      </c>
    </row>
    <row r="7004" spans="1:1" x14ac:dyDescent="0.3">
      <c r="A7004" t="s">
        <v>815</v>
      </c>
    </row>
    <row r="7005" spans="1:1" x14ac:dyDescent="0.3">
      <c r="A7005" t="s">
        <v>760</v>
      </c>
    </row>
    <row r="7006" spans="1:1" x14ac:dyDescent="0.3">
      <c r="A7006" t="s">
        <v>780</v>
      </c>
    </row>
    <row r="7007" spans="1:1" x14ac:dyDescent="0.3">
      <c r="A7007">
        <f>-3.21 -3.207 -3.204 -3.201 -3.198 -3.195 -3.192 -3.189 -3.186 -3.183 -3.18</f>
        <v>-35.145000000000003</v>
      </c>
    </row>
    <row r="7008" spans="1:1" x14ac:dyDescent="0.3">
      <c r="A7008" t="s">
        <v>846</v>
      </c>
    </row>
    <row r="7009" spans="1:1" x14ac:dyDescent="0.3">
      <c r="A7009">
        <f>-0.48  -0.485  -0.487  -0.489  -0.49  -0.491  -0.491  -0.492  -0.492  -0.492  -0.493</f>
        <v>-5.3820000000000006</v>
      </c>
    </row>
    <row r="7010" spans="1:1" x14ac:dyDescent="0.3">
      <c r="A7010">
        <f>-1.48  -1.48  -1.48  -1.48  -1.48  -1.48  -1.481  -1.482  -1.483  -1.483  -1.484</f>
        <v>-16.292999999999999</v>
      </c>
    </row>
    <row r="7011" spans="1:1" x14ac:dyDescent="0.3">
      <c r="A7011">
        <f>-2.476  -2.476  -2.476  -2.476  -2.476  -2.475  -2.475  -2.475  -2.475  -2.475  -2.475</f>
        <v>-27.230000000000004</v>
      </c>
    </row>
    <row r="7012" spans="1:1" x14ac:dyDescent="0.3">
      <c r="A7012">
        <f>-3.136  -3.136  -3.135  -3.135  -3.135  -3.135  -3.134  -3.131  -3.129  -3.126  -3.123</f>
        <v>-34.454999999999998</v>
      </c>
    </row>
    <row r="7013" spans="1:1" x14ac:dyDescent="0.3">
      <c r="A7013">
        <f>-3.21  -3.207  -3.204  -3.201  -3.198  -3.195  -3.192  -3.189  -3.186  -3.183  -3.18</f>
        <v>-35.145000000000003</v>
      </c>
    </row>
    <row r="7015" spans="1:1" x14ac:dyDescent="0.3">
      <c r="A7015" t="s">
        <v>847</v>
      </c>
    </row>
    <row r="7016" spans="1:1" x14ac:dyDescent="0.3">
      <c r="A7016" t="s">
        <v>816</v>
      </c>
    </row>
    <row r="7017" spans="1:1" x14ac:dyDescent="0.3">
      <c r="A7017" t="s">
        <v>1602</v>
      </c>
    </row>
    <row r="7018" spans="1:1" x14ac:dyDescent="0.3">
      <c r="A7018" t="s">
        <v>1488</v>
      </c>
    </row>
    <row r="7019" spans="1:1" x14ac:dyDescent="0.3">
      <c r="A7019" t="s">
        <v>1605</v>
      </c>
    </row>
    <row r="7020" spans="1:1" x14ac:dyDescent="0.3">
      <c r="A7020" t="s">
        <v>1606</v>
      </c>
    </row>
    <row r="7022" spans="1:1" x14ac:dyDescent="0.3">
      <c r="A7022" t="s">
        <v>848</v>
      </c>
    </row>
    <row r="7023" spans="1:1" x14ac:dyDescent="0.3">
      <c r="A7023" t="s">
        <v>821</v>
      </c>
    </row>
    <row r="7024" spans="1:1" x14ac:dyDescent="0.3">
      <c r="A7024" t="s">
        <v>822</v>
      </c>
    </row>
    <row r="7025" spans="1:1" x14ac:dyDescent="0.3">
      <c r="A7025" t="s">
        <v>1491</v>
      </c>
    </row>
    <row r="7026" spans="1:1" x14ac:dyDescent="0.3">
      <c r="A7026" t="s">
        <v>1492</v>
      </c>
    </row>
    <row r="7027" spans="1:1" x14ac:dyDescent="0.3">
      <c r="A7027" t="s">
        <v>1493</v>
      </c>
    </row>
    <row r="7029" spans="1:1" x14ac:dyDescent="0.3">
      <c r="A7029" t="s">
        <v>771</v>
      </c>
    </row>
    <row r="7030" spans="1:1" x14ac:dyDescent="0.3">
      <c r="A7030" t="s">
        <v>1459</v>
      </c>
    </row>
    <row r="7031" spans="1:1" x14ac:dyDescent="0.3">
      <c r="A7031" t="s">
        <v>1459</v>
      </c>
    </row>
    <row r="7032" spans="1:1" x14ac:dyDescent="0.3">
      <c r="A7032" t="s">
        <v>1459</v>
      </c>
    </row>
    <row r="7033" spans="1:1" x14ac:dyDescent="0.3">
      <c r="A7033" t="s">
        <v>1459</v>
      </c>
    </row>
    <row r="7034" spans="1:1" x14ac:dyDescent="0.3">
      <c r="A7034" t="s">
        <v>1459</v>
      </c>
    </row>
    <row r="7036" spans="1:1" x14ac:dyDescent="0.3">
      <c r="A7036" t="s">
        <v>634</v>
      </c>
    </row>
    <row r="7037" spans="1:1" x14ac:dyDescent="0.3">
      <c r="A7037" t="s">
        <v>757</v>
      </c>
    </row>
    <row r="7038" spans="1:1" x14ac:dyDescent="0.3">
      <c r="A7038" t="s">
        <v>814</v>
      </c>
    </row>
    <row r="7039" spans="1:1" x14ac:dyDescent="0.3">
      <c r="A7039" t="s">
        <v>815</v>
      </c>
    </row>
    <row r="7040" spans="1:1" x14ac:dyDescent="0.3">
      <c r="A7040" t="s">
        <v>760</v>
      </c>
    </row>
    <row r="7041" spans="1:1" x14ac:dyDescent="0.3">
      <c r="A7041">
        <f>-3.2 -0.003</f>
        <v>-3.2030000000000003</v>
      </c>
    </row>
    <row r="7042" spans="1:1" x14ac:dyDescent="0.3">
      <c r="A7042">
        <f>-3.2 -3.203 -3.206 -3.209 -3.212 -3.215 -3.218 -3.221 -3.224 -3.227 -3.23</f>
        <v>-35.364999999999995</v>
      </c>
    </row>
    <row r="7043" spans="1:1" x14ac:dyDescent="0.3">
      <c r="A7043" t="s">
        <v>846</v>
      </c>
    </row>
    <row r="7044" spans="1:1" x14ac:dyDescent="0.3">
      <c r="A7044">
        <f>-0.48  -0.485  -0.487  -0.489  -0.49  -0.491  -0.491  -0.492  -0.492  -0.492  -0.493</f>
        <v>-5.3820000000000006</v>
      </c>
    </row>
    <row r="7045" spans="1:1" x14ac:dyDescent="0.3">
      <c r="A7045">
        <f>-1.48  -1.48  -1.48  -1.48  -1.48  -1.48  -1.481  -1.482  -1.483  -1.483  -1.484</f>
        <v>-16.292999999999999</v>
      </c>
    </row>
    <row r="7046" spans="1:1" x14ac:dyDescent="0.3">
      <c r="A7046">
        <f>-2.476  -2.476  -2.476  -2.476  -2.475  -2.476  -2.475  -2.475  -2.475  -2.474  -2.475</f>
        <v>-27.229000000000006</v>
      </c>
    </row>
    <row r="7047" spans="1:1" x14ac:dyDescent="0.3">
      <c r="A7047">
        <f>-3.128  -3.127  -3.128  -3.128  -3.126  -3.125  -3.126  -3.128  -3.13  -3.132  -3.135</f>
        <v>-34.413000000000004</v>
      </c>
    </row>
    <row r="7048" spans="1:1" x14ac:dyDescent="0.3">
      <c r="A7048">
        <f>-3.2  -3.203  -3.206  -3.209  -3.212  -3.215  -3.218  -3.221  -3.224  -3.227  -3.23</f>
        <v>-35.364999999999995</v>
      </c>
    </row>
    <row r="7050" spans="1:1" x14ac:dyDescent="0.3">
      <c r="A7050" t="s">
        <v>847</v>
      </c>
    </row>
    <row r="7051" spans="1:1" x14ac:dyDescent="0.3">
      <c r="A7051" t="s">
        <v>816</v>
      </c>
    </row>
    <row r="7052" spans="1:1" x14ac:dyDescent="0.3">
      <c r="A7052" t="s">
        <v>817</v>
      </c>
    </row>
    <row r="7053" spans="1:1" x14ac:dyDescent="0.3">
      <c r="A7053" t="s">
        <v>1494</v>
      </c>
    </row>
    <row r="7054" spans="1:1" x14ac:dyDescent="0.3">
      <c r="A7054" t="s">
        <v>1607</v>
      </c>
    </row>
    <row r="7055" spans="1:1" x14ac:dyDescent="0.3">
      <c r="A7055" t="s">
        <v>1608</v>
      </c>
    </row>
    <row r="7057" spans="1:1" x14ac:dyDescent="0.3">
      <c r="A7057" t="s">
        <v>848</v>
      </c>
    </row>
    <row r="7058" spans="1:1" x14ac:dyDescent="0.3">
      <c r="A7058" t="s">
        <v>821</v>
      </c>
    </row>
    <row r="7059" spans="1:1" x14ac:dyDescent="0.3">
      <c r="A7059" t="s">
        <v>822</v>
      </c>
    </row>
    <row r="7060" spans="1:1" x14ac:dyDescent="0.3">
      <c r="A7060" t="s">
        <v>1497</v>
      </c>
    </row>
    <row r="7061" spans="1:1" x14ac:dyDescent="0.3">
      <c r="A7061" t="s">
        <v>1498</v>
      </c>
    </row>
    <row r="7062" spans="1:1" x14ac:dyDescent="0.3">
      <c r="A7062" t="s">
        <v>1499</v>
      </c>
    </row>
    <row r="7064" spans="1:1" x14ac:dyDescent="0.3">
      <c r="A7064" t="s">
        <v>771</v>
      </c>
    </row>
    <row r="7065" spans="1:1" x14ac:dyDescent="0.3">
      <c r="A7065" t="s">
        <v>1466</v>
      </c>
    </row>
    <row r="7066" spans="1:1" x14ac:dyDescent="0.3">
      <c r="A7066" t="s">
        <v>1466</v>
      </c>
    </row>
    <row r="7067" spans="1:1" x14ac:dyDescent="0.3">
      <c r="A7067" t="s">
        <v>1466</v>
      </c>
    </row>
    <row r="7068" spans="1:1" x14ac:dyDescent="0.3">
      <c r="A7068" t="s">
        <v>1466</v>
      </c>
    </row>
    <row r="7069" spans="1:1" x14ac:dyDescent="0.3">
      <c r="A7069" t="s">
        <v>1466</v>
      </c>
    </row>
    <row r="7071" spans="1:1" x14ac:dyDescent="0.3">
      <c r="A7071" t="s">
        <v>635</v>
      </c>
    </row>
    <row r="7072" spans="1:1" x14ac:dyDescent="0.3">
      <c r="A7072" t="s">
        <v>757</v>
      </c>
    </row>
    <row r="7073" spans="1:1" x14ac:dyDescent="0.3">
      <c r="A7073" t="s">
        <v>814</v>
      </c>
    </row>
    <row r="7074" spans="1:1" x14ac:dyDescent="0.3">
      <c r="A7074" t="s">
        <v>815</v>
      </c>
    </row>
    <row r="7075" spans="1:1" x14ac:dyDescent="0.3">
      <c r="A7075" t="s">
        <v>760</v>
      </c>
    </row>
    <row r="7076" spans="1:1" x14ac:dyDescent="0.3">
      <c r="A7076" t="s">
        <v>781</v>
      </c>
    </row>
    <row r="7077" spans="1:1" x14ac:dyDescent="0.3">
      <c r="A7077">
        <f>-3.2 -3.2 -3.2 -3.2 -3.2 -3.2 -3.2 -3.2 -3.2 -3.2 -3.2</f>
        <v>-35.199999999999996</v>
      </c>
    </row>
    <row r="7078" spans="1:1" x14ac:dyDescent="0.3">
      <c r="A7078" t="s">
        <v>846</v>
      </c>
    </row>
    <row r="7079" spans="1:1" x14ac:dyDescent="0.3">
      <c r="A7079">
        <f>-0.48  -0.485  -0.487  -0.489  -0.49  -0.491  -0.491  -0.492  -0.492  -0.492  -0.493</f>
        <v>-5.3820000000000006</v>
      </c>
    </row>
    <row r="7080" spans="1:1" x14ac:dyDescent="0.3">
      <c r="A7080">
        <f>-1.48  -1.48  -1.48  -1.48  -1.48  -1.48  -1.481  -1.482  -1.483  -1.483  -1.484</f>
        <v>-16.292999999999999</v>
      </c>
    </row>
    <row r="7081" spans="1:1" x14ac:dyDescent="0.3">
      <c r="A7081">
        <f>-2.476  -2.476  -2.476  -2.476  -2.475  -2.475  -2.475  -2.475  -2.475  -2.474  -2.474</f>
        <v>-27.227000000000004</v>
      </c>
    </row>
    <row r="7082" spans="1:1" x14ac:dyDescent="0.3">
      <c r="A7082">
        <f>-3.128  -3.128  -3.128  -3.127  -3.127  -3.126  -3.126  -3.126  -3.125  -3.125  -3.125</f>
        <v>-34.391000000000005</v>
      </c>
    </row>
    <row r="7083" spans="1:1" x14ac:dyDescent="0.3">
      <c r="A7083">
        <f>-3.2  -3.2  -3.2  -3.2  -3.2  -3.2  -3.2  -3.2  -3.2  -3.2  -3.2</f>
        <v>-35.199999999999996</v>
      </c>
    </row>
    <row r="7085" spans="1:1" x14ac:dyDescent="0.3">
      <c r="A7085" t="s">
        <v>847</v>
      </c>
    </row>
    <row r="7086" spans="1:1" x14ac:dyDescent="0.3">
      <c r="A7086" t="s">
        <v>816</v>
      </c>
    </row>
    <row r="7087" spans="1:1" x14ac:dyDescent="0.3">
      <c r="A7087" t="s">
        <v>1609</v>
      </c>
    </row>
    <row r="7088" spans="1:1" x14ac:dyDescent="0.3">
      <c r="A7088" t="s">
        <v>1610</v>
      </c>
    </row>
    <row r="7089" spans="1:1" x14ac:dyDescent="0.3">
      <c r="A7089" t="s">
        <v>1501</v>
      </c>
    </row>
    <row r="7090" spans="1:1" x14ac:dyDescent="0.3">
      <c r="A7090" t="s">
        <v>1502</v>
      </c>
    </row>
    <row r="7092" spans="1:1" x14ac:dyDescent="0.3">
      <c r="A7092" t="s">
        <v>848</v>
      </c>
    </row>
    <row r="7093" spans="1:1" x14ac:dyDescent="0.3">
      <c r="A7093" t="s">
        <v>821</v>
      </c>
    </row>
    <row r="7094" spans="1:1" x14ac:dyDescent="0.3">
      <c r="A7094" t="s">
        <v>822</v>
      </c>
    </row>
    <row r="7095" spans="1:1" x14ac:dyDescent="0.3">
      <c r="A7095" t="s">
        <v>1503</v>
      </c>
    </row>
    <row r="7096" spans="1:1" x14ac:dyDescent="0.3">
      <c r="A7096" t="s">
        <v>1504</v>
      </c>
    </row>
    <row r="7097" spans="1:1" x14ac:dyDescent="0.3">
      <c r="A7097" t="s">
        <v>1505</v>
      </c>
    </row>
    <row r="7099" spans="1:1" x14ac:dyDescent="0.3">
      <c r="A7099" t="s">
        <v>771</v>
      </c>
    </row>
    <row r="7100" spans="1:1" x14ac:dyDescent="0.3">
      <c r="A7100" t="s">
        <v>826</v>
      </c>
    </row>
    <row r="7101" spans="1:1" x14ac:dyDescent="0.3">
      <c r="A7101" t="s">
        <v>826</v>
      </c>
    </row>
    <row r="7102" spans="1:1" x14ac:dyDescent="0.3">
      <c r="A7102" t="s">
        <v>826</v>
      </c>
    </row>
    <row r="7103" spans="1:1" x14ac:dyDescent="0.3">
      <c r="A7103" t="s">
        <v>826</v>
      </c>
    </row>
    <row r="7104" spans="1:1" x14ac:dyDescent="0.3">
      <c r="A7104" t="s">
        <v>826</v>
      </c>
    </row>
    <row r="7106" spans="1:1" x14ac:dyDescent="0.3">
      <c r="A7106" t="s">
        <v>636</v>
      </c>
    </row>
    <row r="7107" spans="1:1" x14ac:dyDescent="0.3">
      <c r="A7107" t="s">
        <v>757</v>
      </c>
    </row>
    <row r="7108" spans="1:1" x14ac:dyDescent="0.3">
      <c r="A7108" t="s">
        <v>814</v>
      </c>
    </row>
    <row r="7109" spans="1:1" x14ac:dyDescent="0.3">
      <c r="A7109" t="s">
        <v>815</v>
      </c>
    </row>
    <row r="7110" spans="1:1" x14ac:dyDescent="0.3">
      <c r="A7110" t="s">
        <v>760</v>
      </c>
    </row>
    <row r="7111" spans="1:1" x14ac:dyDescent="0.3">
      <c r="A7111" t="s">
        <v>782</v>
      </c>
    </row>
    <row r="7112" spans="1:1" x14ac:dyDescent="0.3">
      <c r="A7112">
        <f>-3.2 -3.197 -3.194 -3.191 -3.188 -3.185 -3.182 -3.179 -3.176 -3.173 -3.17</f>
        <v>-35.035000000000004</v>
      </c>
    </row>
    <row r="7113" spans="1:1" x14ac:dyDescent="0.3">
      <c r="A7113" t="s">
        <v>846</v>
      </c>
    </row>
    <row r="7114" spans="1:1" x14ac:dyDescent="0.3">
      <c r="A7114">
        <f>-0.48  -0.485  -0.487  -0.489  -0.49  -0.491  -0.491  -0.492  -0.492  -0.492  -0.493</f>
        <v>-5.3820000000000006</v>
      </c>
    </row>
    <row r="7115" spans="1:1" x14ac:dyDescent="0.3">
      <c r="A7115">
        <f>-1.48  -1.48  -1.481  -1.48  -1.48  -1.48  -1.481  -1.482  -1.483  -1.483  -1.484</f>
        <v>-16.294</v>
      </c>
    </row>
    <row r="7116" spans="1:1" x14ac:dyDescent="0.3">
      <c r="A7116">
        <f>-2.476  -2.476  -2.476  -2.476  -2.475  -2.475  -2.475  -2.475  -2.475  -2.474  -2.474</f>
        <v>-27.227000000000004</v>
      </c>
    </row>
    <row r="7117" spans="1:1" x14ac:dyDescent="0.3">
      <c r="A7117">
        <f>-3.128  -3.128  -3.127  -3.127  -3.128  -3.127  -3.126  -3.123  -3.121  -3.117  -3.114</f>
        <v>-34.366</v>
      </c>
    </row>
    <row r="7118" spans="1:1" x14ac:dyDescent="0.3">
      <c r="A7118">
        <f>-3.2  -3.197  -3.194  -3.191  -3.188  -3.185  -3.182  -3.179  -3.176  -3.173  -3.17</f>
        <v>-35.035000000000004</v>
      </c>
    </row>
    <row r="7120" spans="1:1" x14ac:dyDescent="0.3">
      <c r="A7120" t="s">
        <v>847</v>
      </c>
    </row>
    <row r="7121" spans="1:1" x14ac:dyDescent="0.3">
      <c r="A7121" t="s">
        <v>816</v>
      </c>
    </row>
    <row r="7122" spans="1:1" x14ac:dyDescent="0.3">
      <c r="A7122" t="s">
        <v>1611</v>
      </c>
    </row>
    <row r="7123" spans="1:1" x14ac:dyDescent="0.3">
      <c r="A7123" t="s">
        <v>1612</v>
      </c>
    </row>
    <row r="7124" spans="1:1" x14ac:dyDescent="0.3">
      <c r="A7124" t="s">
        <v>1613</v>
      </c>
    </row>
    <row r="7125" spans="1:1" x14ac:dyDescent="0.3">
      <c r="A7125" t="s">
        <v>1614</v>
      </c>
    </row>
    <row r="7127" spans="1:1" x14ac:dyDescent="0.3">
      <c r="A7127" t="s">
        <v>848</v>
      </c>
    </row>
    <row r="7128" spans="1:1" x14ac:dyDescent="0.3">
      <c r="A7128" t="s">
        <v>821</v>
      </c>
    </row>
    <row r="7129" spans="1:1" x14ac:dyDescent="0.3">
      <c r="A7129" t="s">
        <v>822</v>
      </c>
    </row>
    <row r="7130" spans="1:1" x14ac:dyDescent="0.3">
      <c r="A7130" t="s">
        <v>1509</v>
      </c>
    </row>
    <row r="7131" spans="1:1" x14ac:dyDescent="0.3">
      <c r="A7131" t="s">
        <v>1510</v>
      </c>
    </row>
    <row r="7132" spans="1:1" x14ac:dyDescent="0.3">
      <c r="A7132" t="s">
        <v>1511</v>
      </c>
    </row>
    <row r="7134" spans="1:1" x14ac:dyDescent="0.3">
      <c r="A7134" t="s">
        <v>771</v>
      </c>
    </row>
    <row r="7135" spans="1:1" x14ac:dyDescent="0.3">
      <c r="A7135" t="s">
        <v>1512</v>
      </c>
    </row>
    <row r="7136" spans="1:1" x14ac:dyDescent="0.3">
      <c r="A7136" t="s">
        <v>1512</v>
      </c>
    </row>
    <row r="7137" spans="1:1" x14ac:dyDescent="0.3">
      <c r="A7137" t="s">
        <v>1512</v>
      </c>
    </row>
    <row r="7138" spans="1:1" x14ac:dyDescent="0.3">
      <c r="A7138" t="s">
        <v>1512</v>
      </c>
    </row>
    <row r="7139" spans="1:1" x14ac:dyDescent="0.3">
      <c r="A7139" t="s">
        <v>1512</v>
      </c>
    </row>
    <row r="7141" spans="1:1" x14ac:dyDescent="0.3">
      <c r="A7141" t="s">
        <v>637</v>
      </c>
    </row>
    <row r="7142" spans="1:1" x14ac:dyDescent="0.3">
      <c r="A7142" t="s">
        <v>757</v>
      </c>
    </row>
    <row r="7143" spans="1:1" x14ac:dyDescent="0.3">
      <c r="A7143" t="s">
        <v>814</v>
      </c>
    </row>
    <row r="7144" spans="1:1" x14ac:dyDescent="0.3">
      <c r="A7144" t="s">
        <v>815</v>
      </c>
    </row>
    <row r="7145" spans="1:1" x14ac:dyDescent="0.3">
      <c r="A7145" t="s">
        <v>760</v>
      </c>
    </row>
    <row r="7146" spans="1:1" x14ac:dyDescent="0.3">
      <c r="A7146">
        <f>-3.19 -0.003</f>
        <v>-3.1930000000000001</v>
      </c>
    </row>
    <row r="7147" spans="1:1" x14ac:dyDescent="0.3">
      <c r="A7147">
        <f>-3.19 -3.193 -3.196 -3.199 -3.202 -3.205 -3.208 -3.211 -3.214 -3.217 -3.22</f>
        <v>-35.254999999999995</v>
      </c>
    </row>
    <row r="7148" spans="1:1" x14ac:dyDescent="0.3">
      <c r="A7148" t="s">
        <v>846</v>
      </c>
    </row>
    <row r="7149" spans="1:1" x14ac:dyDescent="0.3">
      <c r="A7149">
        <f>-0.48  -0.485  -0.487  -0.489  -0.49  -0.491  -0.491  -0.492  -0.492  -0.492  -0.493</f>
        <v>-5.3820000000000006</v>
      </c>
    </row>
    <row r="7150" spans="1:1" x14ac:dyDescent="0.3">
      <c r="A7150">
        <f>-1.48  -1.48  -1.48  -1.48  -1.48  -1.48  -1.481  -1.482  -1.483  -1.483  -1.484</f>
        <v>-16.292999999999999</v>
      </c>
    </row>
    <row r="7151" spans="1:1" x14ac:dyDescent="0.3">
      <c r="A7151">
        <f>-2.476  -2.476  -2.476  -2.475  -2.475  -2.475  -2.475  -2.474  -2.474  -2.474  -2.474</f>
        <v>-27.224</v>
      </c>
    </row>
    <row r="7152" spans="1:1" x14ac:dyDescent="0.3">
      <c r="A7152">
        <f>-3.12  -3.119  -3.12  -3.119  -3.118  -3.117  -3.118  -3.12  -3.122  -3.125  -3.127</f>
        <v>-34.325000000000003</v>
      </c>
    </row>
    <row r="7153" spans="1:1" x14ac:dyDescent="0.3">
      <c r="A7153">
        <f>-3.19  -3.193  -3.196  -3.199  -3.202  -3.205  -3.208  -3.211  -3.214  -3.217  -3.22</f>
        <v>-35.254999999999995</v>
      </c>
    </row>
    <row r="7155" spans="1:1" x14ac:dyDescent="0.3">
      <c r="A7155" t="s">
        <v>847</v>
      </c>
    </row>
    <row r="7156" spans="1:1" x14ac:dyDescent="0.3">
      <c r="A7156" t="s">
        <v>816</v>
      </c>
    </row>
    <row r="7157" spans="1:1" x14ac:dyDescent="0.3">
      <c r="A7157" t="s">
        <v>1615</v>
      </c>
    </row>
    <row r="7158" spans="1:1" x14ac:dyDescent="0.3">
      <c r="A7158" t="s">
        <v>1616</v>
      </c>
    </row>
    <row r="7159" spans="1:1" x14ac:dyDescent="0.3">
      <c r="A7159" t="s">
        <v>1515</v>
      </c>
    </row>
    <row r="7160" spans="1:1" x14ac:dyDescent="0.3">
      <c r="A7160" t="s">
        <v>1516</v>
      </c>
    </row>
    <row r="7162" spans="1:1" x14ac:dyDescent="0.3">
      <c r="A7162" t="s">
        <v>848</v>
      </c>
    </row>
    <row r="7163" spans="1:1" x14ac:dyDescent="0.3">
      <c r="A7163" t="s">
        <v>821</v>
      </c>
    </row>
    <row r="7164" spans="1:1" x14ac:dyDescent="0.3">
      <c r="A7164" t="s">
        <v>822</v>
      </c>
    </row>
    <row r="7165" spans="1:1" x14ac:dyDescent="0.3">
      <c r="A7165" t="s">
        <v>1517</v>
      </c>
    </row>
    <row r="7166" spans="1:1" x14ac:dyDescent="0.3">
      <c r="A7166" t="s">
        <v>1518</v>
      </c>
    </row>
    <row r="7167" spans="1:1" x14ac:dyDescent="0.3">
      <c r="A7167" t="s">
        <v>1519</v>
      </c>
    </row>
    <row r="7169" spans="1:1" x14ac:dyDescent="0.3">
      <c r="A7169" t="s">
        <v>771</v>
      </c>
    </row>
    <row r="7170" spans="1:1" x14ac:dyDescent="0.3">
      <c r="A7170" t="s">
        <v>1520</v>
      </c>
    </row>
    <row r="7171" spans="1:1" x14ac:dyDescent="0.3">
      <c r="A7171" t="s">
        <v>1520</v>
      </c>
    </row>
    <row r="7172" spans="1:1" x14ac:dyDescent="0.3">
      <c r="A7172" t="s">
        <v>1520</v>
      </c>
    </row>
    <row r="7173" spans="1:1" x14ac:dyDescent="0.3">
      <c r="A7173" t="s">
        <v>1520</v>
      </c>
    </row>
    <row r="7174" spans="1:1" x14ac:dyDescent="0.3">
      <c r="A7174" t="s">
        <v>1520</v>
      </c>
    </row>
    <row r="7176" spans="1:1" x14ac:dyDescent="0.3">
      <c r="A7176" t="s">
        <v>638</v>
      </c>
    </row>
    <row r="7177" spans="1:1" x14ac:dyDescent="0.3">
      <c r="A7177" t="s">
        <v>757</v>
      </c>
    </row>
    <row r="7178" spans="1:1" x14ac:dyDescent="0.3">
      <c r="A7178" t="s">
        <v>814</v>
      </c>
    </row>
    <row r="7179" spans="1:1" x14ac:dyDescent="0.3">
      <c r="A7179" t="s">
        <v>815</v>
      </c>
    </row>
    <row r="7180" spans="1:1" x14ac:dyDescent="0.3">
      <c r="A7180" t="s">
        <v>760</v>
      </c>
    </row>
    <row r="7181" spans="1:1" x14ac:dyDescent="0.3">
      <c r="A7181" t="s">
        <v>783</v>
      </c>
    </row>
    <row r="7182" spans="1:1" x14ac:dyDescent="0.3">
      <c r="A7182">
        <f>-3.19 -3.19 -3.19 -3.19 -3.19 -3.19 -3.19 -3.19 -3.19 -3.19 -3.19</f>
        <v>-35.090000000000003</v>
      </c>
    </row>
    <row r="7183" spans="1:1" x14ac:dyDescent="0.3">
      <c r="A7183" t="s">
        <v>846</v>
      </c>
    </row>
    <row r="7184" spans="1:1" x14ac:dyDescent="0.3">
      <c r="A7184">
        <f>-0.48  -0.485  -0.487  -0.489  -0.49  -0.491  -0.491  -0.492  -0.492  -0.492  -0.493</f>
        <v>-5.3820000000000006</v>
      </c>
    </row>
    <row r="7185" spans="1:1" x14ac:dyDescent="0.3">
      <c r="A7185">
        <f>-1.48  -1.48  -1.48  -1.48  -1.48  -1.48  -1.481  -1.482  -1.483  -1.483  -1.484</f>
        <v>-16.292999999999999</v>
      </c>
    </row>
    <row r="7186" spans="1:1" x14ac:dyDescent="0.3">
      <c r="A7186">
        <f>-2.476  -2.476  -2.475  -2.476  -2.475  -2.475  -2.475  -2.475  -2.474  -2.474  -2.474</f>
        <v>-27.225000000000001</v>
      </c>
    </row>
    <row r="7187" spans="1:1" x14ac:dyDescent="0.3">
      <c r="A7187">
        <f>-3.12  -3.12  -3.12  -3.119  -3.119  -3.118  -3.118  -3.117  -3.117  -3.117  -3.117</f>
        <v>-34.302</v>
      </c>
    </row>
    <row r="7188" spans="1:1" x14ac:dyDescent="0.3">
      <c r="A7188">
        <f>-3.19  -3.19  -3.19  -3.19  -3.19  -3.19  -3.19  -3.19  -3.19  -3.19  -3.19</f>
        <v>-35.090000000000003</v>
      </c>
    </row>
    <row r="7190" spans="1:1" x14ac:dyDescent="0.3">
      <c r="A7190" t="s">
        <v>847</v>
      </c>
    </row>
    <row r="7191" spans="1:1" x14ac:dyDescent="0.3">
      <c r="A7191" t="s">
        <v>816</v>
      </c>
    </row>
    <row r="7192" spans="1:1" x14ac:dyDescent="0.3">
      <c r="A7192" t="s">
        <v>1617</v>
      </c>
    </row>
    <row r="7193" spans="1:1" x14ac:dyDescent="0.3">
      <c r="A7193" t="s">
        <v>1618</v>
      </c>
    </row>
    <row r="7194" spans="1:1" x14ac:dyDescent="0.3">
      <c r="A7194" t="s">
        <v>1522</v>
      </c>
    </row>
    <row r="7195" spans="1:1" x14ac:dyDescent="0.3">
      <c r="A7195" t="s">
        <v>1523</v>
      </c>
    </row>
    <row r="7197" spans="1:1" x14ac:dyDescent="0.3">
      <c r="A7197" t="s">
        <v>848</v>
      </c>
    </row>
    <row r="7198" spans="1:1" x14ac:dyDescent="0.3">
      <c r="A7198" t="s">
        <v>821</v>
      </c>
    </row>
    <row r="7199" spans="1:1" x14ac:dyDescent="0.3">
      <c r="A7199" t="s">
        <v>822</v>
      </c>
    </row>
    <row r="7200" spans="1:1" x14ac:dyDescent="0.3">
      <c r="A7200" t="s">
        <v>1503</v>
      </c>
    </row>
    <row r="7201" spans="1:1" x14ac:dyDescent="0.3">
      <c r="A7201" t="s">
        <v>1524</v>
      </c>
    </row>
    <row r="7202" spans="1:1" x14ac:dyDescent="0.3">
      <c r="A7202" t="s">
        <v>1525</v>
      </c>
    </row>
    <row r="7204" spans="1:1" x14ac:dyDescent="0.3">
      <c r="A7204" t="s">
        <v>771</v>
      </c>
    </row>
    <row r="7205" spans="1:1" x14ac:dyDescent="0.3">
      <c r="A7205" t="s">
        <v>826</v>
      </c>
    </row>
    <row r="7206" spans="1:1" x14ac:dyDescent="0.3">
      <c r="A7206" t="s">
        <v>826</v>
      </c>
    </row>
    <row r="7207" spans="1:1" x14ac:dyDescent="0.3">
      <c r="A7207" t="s">
        <v>826</v>
      </c>
    </row>
    <row r="7208" spans="1:1" x14ac:dyDescent="0.3">
      <c r="A7208" t="s">
        <v>826</v>
      </c>
    </row>
    <row r="7209" spans="1:1" x14ac:dyDescent="0.3">
      <c r="A7209" t="s">
        <v>826</v>
      </c>
    </row>
    <row r="7211" spans="1:1" x14ac:dyDescent="0.3">
      <c r="A7211" t="s">
        <v>639</v>
      </c>
    </row>
    <row r="7212" spans="1:1" x14ac:dyDescent="0.3">
      <c r="A7212" t="s">
        <v>757</v>
      </c>
    </row>
    <row r="7213" spans="1:1" x14ac:dyDescent="0.3">
      <c r="A7213" t="s">
        <v>814</v>
      </c>
    </row>
    <row r="7214" spans="1:1" x14ac:dyDescent="0.3">
      <c r="A7214" t="s">
        <v>815</v>
      </c>
    </row>
    <row r="7215" spans="1:1" x14ac:dyDescent="0.3">
      <c r="A7215" t="s">
        <v>760</v>
      </c>
    </row>
    <row r="7216" spans="1:1" x14ac:dyDescent="0.3">
      <c r="A7216" t="s">
        <v>784</v>
      </c>
    </row>
    <row r="7217" spans="1:1" x14ac:dyDescent="0.3">
      <c r="A7217">
        <f>-3.19 -3.187 -3.184 -3.181 -3.178 -3.175 -3.172 -3.169 -3.166 -3.163 -3.16</f>
        <v>-34.925000000000004</v>
      </c>
    </row>
    <row r="7218" spans="1:1" x14ac:dyDescent="0.3">
      <c r="A7218" t="s">
        <v>846</v>
      </c>
    </row>
    <row r="7219" spans="1:1" x14ac:dyDescent="0.3">
      <c r="A7219">
        <f>-0.48  -0.485  -0.487  -0.489  -0.49  -0.491  -0.491  -0.492  -0.492  -0.492  -0.493</f>
        <v>-5.3820000000000006</v>
      </c>
    </row>
    <row r="7220" spans="1:1" x14ac:dyDescent="0.3">
      <c r="A7220">
        <f>-1.48  -1.48  -1.48  -1.48  -1.48  -1.48  -1.481  -1.482  -1.483  -1.483  -1.484</f>
        <v>-16.292999999999999</v>
      </c>
    </row>
    <row r="7221" spans="1:1" x14ac:dyDescent="0.3">
      <c r="A7221">
        <f>-2.476  -2.476  -2.475  -2.476  -2.475  -2.475  -2.475  -2.475  -2.474  -2.474  -2.474</f>
        <v>-27.225000000000001</v>
      </c>
    </row>
    <row r="7222" spans="1:1" x14ac:dyDescent="0.3">
      <c r="A7222">
        <f>-3.12  -3.12  -3.119  -3.119  -3.12  -3.119  -3.117  -3.115  -3.112  -3.11  -3.107</f>
        <v>-34.277999999999999</v>
      </c>
    </row>
    <row r="7223" spans="1:1" x14ac:dyDescent="0.3">
      <c r="A7223">
        <f>-3.19  -3.187  -3.184  -3.181  -3.178  -3.175  -3.172  -3.169  -3.166  -3.163  -3.16</f>
        <v>-34.925000000000004</v>
      </c>
    </row>
    <row r="7225" spans="1:1" x14ac:dyDescent="0.3">
      <c r="A7225" t="s">
        <v>847</v>
      </c>
    </row>
    <row r="7226" spans="1:1" x14ac:dyDescent="0.3">
      <c r="A7226" t="s">
        <v>816</v>
      </c>
    </row>
    <row r="7227" spans="1:1" x14ac:dyDescent="0.3">
      <c r="A7227" t="s">
        <v>1619</v>
      </c>
    </row>
    <row r="7228" spans="1:1" x14ac:dyDescent="0.3">
      <c r="A7228" t="s">
        <v>1620</v>
      </c>
    </row>
    <row r="7229" spans="1:1" x14ac:dyDescent="0.3">
      <c r="A7229" t="s">
        <v>1527</v>
      </c>
    </row>
    <row r="7230" spans="1:1" x14ac:dyDescent="0.3">
      <c r="A7230" t="s">
        <v>1528</v>
      </c>
    </row>
    <row r="7232" spans="1:1" x14ac:dyDescent="0.3">
      <c r="A7232" t="s">
        <v>848</v>
      </c>
    </row>
    <row r="7233" spans="1:1" x14ac:dyDescent="0.3">
      <c r="A7233" t="s">
        <v>821</v>
      </c>
    </row>
    <row r="7234" spans="1:1" x14ac:dyDescent="0.3">
      <c r="A7234" t="s">
        <v>1438</v>
      </c>
    </row>
    <row r="7235" spans="1:1" x14ac:dyDescent="0.3">
      <c r="A7235" t="s">
        <v>1503</v>
      </c>
    </row>
    <row r="7236" spans="1:1" x14ac:dyDescent="0.3">
      <c r="A7236" t="s">
        <v>1529</v>
      </c>
    </row>
    <row r="7237" spans="1:1" x14ac:dyDescent="0.3">
      <c r="A7237" t="s">
        <v>1530</v>
      </c>
    </row>
    <row r="7239" spans="1:1" x14ac:dyDescent="0.3">
      <c r="A7239" t="s">
        <v>771</v>
      </c>
    </row>
    <row r="7240" spans="1:1" x14ac:dyDescent="0.3">
      <c r="A7240" t="s">
        <v>1531</v>
      </c>
    </row>
    <row r="7241" spans="1:1" x14ac:dyDescent="0.3">
      <c r="A7241" t="s">
        <v>1531</v>
      </c>
    </row>
    <row r="7242" spans="1:1" x14ac:dyDescent="0.3">
      <c r="A7242" t="s">
        <v>1531</v>
      </c>
    </row>
    <row r="7243" spans="1:1" x14ac:dyDescent="0.3">
      <c r="A7243" t="s">
        <v>1531</v>
      </c>
    </row>
    <row r="7244" spans="1:1" x14ac:dyDescent="0.3">
      <c r="A7244" t="s">
        <v>1531</v>
      </c>
    </row>
    <row r="7246" spans="1:1" x14ac:dyDescent="0.3">
      <c r="A7246" t="s">
        <v>640</v>
      </c>
    </row>
    <row r="7247" spans="1:1" x14ac:dyDescent="0.3">
      <c r="A7247" t="s">
        <v>757</v>
      </c>
    </row>
    <row r="7248" spans="1:1" x14ac:dyDescent="0.3">
      <c r="A7248" t="s">
        <v>814</v>
      </c>
    </row>
    <row r="7249" spans="1:1" x14ac:dyDescent="0.3">
      <c r="A7249" t="s">
        <v>815</v>
      </c>
    </row>
    <row r="7250" spans="1:1" x14ac:dyDescent="0.3">
      <c r="A7250" t="s">
        <v>760</v>
      </c>
    </row>
    <row r="7251" spans="1:1" x14ac:dyDescent="0.3">
      <c r="A7251">
        <f>-3.18 -0.003</f>
        <v>-3.1830000000000003</v>
      </c>
    </row>
    <row r="7252" spans="1:1" x14ac:dyDescent="0.3">
      <c r="A7252">
        <f>-3.18 -3.183 -3.186 -3.189 -3.192 -3.195 -3.198 -3.201 -3.204 -3.207 -3.21</f>
        <v>-35.145000000000003</v>
      </c>
    </row>
    <row r="7253" spans="1:1" x14ac:dyDescent="0.3">
      <c r="A7253" t="s">
        <v>846</v>
      </c>
    </row>
    <row r="7254" spans="1:1" x14ac:dyDescent="0.3">
      <c r="A7254">
        <f>-0.48  -0.485  -0.487  -0.489  -0.49  -0.491  -0.491  -0.492  -0.492  -0.492  -0.493</f>
        <v>-5.3820000000000006</v>
      </c>
    </row>
    <row r="7255" spans="1:1" x14ac:dyDescent="0.3">
      <c r="A7255">
        <f>-1.48  -1.48  -1.48  -1.48  -1.48  -1.48  -1.481  -1.482  -1.483  -1.483  -1.484</f>
        <v>-16.292999999999999</v>
      </c>
    </row>
    <row r="7256" spans="1:1" x14ac:dyDescent="0.3">
      <c r="A7256">
        <f>-2.475  -2.475  -2.475  -2.475  -2.475  -2.475  -2.474  -2.474  -2.474  -2.474  -2.474</f>
        <v>-27.22</v>
      </c>
    </row>
    <row r="7257" spans="1:1" x14ac:dyDescent="0.3">
      <c r="A7257">
        <f>-3.112  -3.111  -3.112  -3.111  -3.11  -3.109  -3.11  -3.112  -3.114  -3.117  -3.119</f>
        <v>-34.237000000000002</v>
      </c>
    </row>
    <row r="7258" spans="1:1" x14ac:dyDescent="0.3">
      <c r="A7258">
        <f>-3.18  -3.183  -3.186  -3.189  -3.192  -3.195  -3.198  -3.201  -3.204  -3.207  -3.21</f>
        <v>-35.145000000000003</v>
      </c>
    </row>
    <row r="7260" spans="1:1" x14ac:dyDescent="0.3">
      <c r="A7260" t="s">
        <v>847</v>
      </c>
    </row>
    <row r="7261" spans="1:1" x14ac:dyDescent="0.3">
      <c r="A7261" t="s">
        <v>816</v>
      </c>
    </row>
    <row r="7262" spans="1:1" x14ac:dyDescent="0.3">
      <c r="A7262" t="s">
        <v>1579</v>
      </c>
    </row>
    <row r="7263" spans="1:1" x14ac:dyDescent="0.3">
      <c r="A7263" t="s">
        <v>1616</v>
      </c>
    </row>
    <row r="7264" spans="1:1" x14ac:dyDescent="0.3">
      <c r="A7264" t="s">
        <v>1533</v>
      </c>
    </row>
    <row r="7265" spans="1:1" x14ac:dyDescent="0.3">
      <c r="A7265" t="s">
        <v>1621</v>
      </c>
    </row>
    <row r="7267" spans="1:1" x14ac:dyDescent="0.3">
      <c r="A7267" t="s">
        <v>848</v>
      </c>
    </row>
    <row r="7268" spans="1:1" x14ac:dyDescent="0.3">
      <c r="A7268" t="s">
        <v>821</v>
      </c>
    </row>
    <row r="7269" spans="1:1" x14ac:dyDescent="0.3">
      <c r="A7269" t="s">
        <v>822</v>
      </c>
    </row>
    <row r="7270" spans="1:1" x14ac:dyDescent="0.3">
      <c r="A7270" t="s">
        <v>1503</v>
      </c>
    </row>
    <row r="7271" spans="1:1" x14ac:dyDescent="0.3">
      <c r="A7271" t="s">
        <v>1535</v>
      </c>
    </row>
    <row r="7272" spans="1:1" x14ac:dyDescent="0.3">
      <c r="A7272" t="s">
        <v>1519</v>
      </c>
    </row>
    <row r="7274" spans="1:1" x14ac:dyDescent="0.3">
      <c r="A7274" t="s">
        <v>771</v>
      </c>
    </row>
    <row r="7275" spans="1:1" x14ac:dyDescent="0.3">
      <c r="A7275" t="s">
        <v>1520</v>
      </c>
    </row>
    <row r="7276" spans="1:1" x14ac:dyDescent="0.3">
      <c r="A7276" t="s">
        <v>1520</v>
      </c>
    </row>
    <row r="7277" spans="1:1" x14ac:dyDescent="0.3">
      <c r="A7277" t="s">
        <v>1520</v>
      </c>
    </row>
    <row r="7278" spans="1:1" x14ac:dyDescent="0.3">
      <c r="A7278" t="s">
        <v>1520</v>
      </c>
    </row>
    <row r="7279" spans="1:1" x14ac:dyDescent="0.3">
      <c r="A7279" t="s">
        <v>1520</v>
      </c>
    </row>
    <row r="7281" spans="1:1" x14ac:dyDescent="0.3">
      <c r="A7281" t="s">
        <v>641</v>
      </c>
    </row>
    <row r="7282" spans="1:1" x14ac:dyDescent="0.3">
      <c r="A7282" t="s">
        <v>757</v>
      </c>
    </row>
    <row r="7283" spans="1:1" x14ac:dyDescent="0.3">
      <c r="A7283" t="s">
        <v>814</v>
      </c>
    </row>
    <row r="7284" spans="1:1" x14ac:dyDescent="0.3">
      <c r="A7284" t="s">
        <v>815</v>
      </c>
    </row>
    <row r="7285" spans="1:1" x14ac:dyDescent="0.3">
      <c r="A7285" t="s">
        <v>760</v>
      </c>
    </row>
    <row r="7286" spans="1:1" x14ac:dyDescent="0.3">
      <c r="A7286" t="s">
        <v>785</v>
      </c>
    </row>
    <row r="7287" spans="1:1" x14ac:dyDescent="0.3">
      <c r="A7287">
        <f>-3.18 -3.18 -3.18 -3.18 -3.18 -3.18 -3.18 -3.18 -3.18 -3.18 -3.18</f>
        <v>-34.980000000000004</v>
      </c>
    </row>
    <row r="7288" spans="1:1" x14ac:dyDescent="0.3">
      <c r="A7288" t="s">
        <v>846</v>
      </c>
    </row>
    <row r="7289" spans="1:1" x14ac:dyDescent="0.3">
      <c r="A7289">
        <f>-0.48  -0.485  -0.487  -0.489  -0.49  -0.491  -0.491  -0.492  -0.492  -0.492  -0.493</f>
        <v>-5.3820000000000006</v>
      </c>
    </row>
    <row r="7290" spans="1:1" x14ac:dyDescent="0.3">
      <c r="A7290">
        <f>-1.48  -1.48  -1.48  -1.48  -1.48  -1.48  -1.481  -1.482  -1.483  -1.483  -1.484</f>
        <v>-16.292999999999999</v>
      </c>
    </row>
    <row r="7291" spans="1:1" x14ac:dyDescent="0.3">
      <c r="A7291">
        <f>-2.475  -2.475  -2.475  -2.475  -2.475  -2.474  -2.474  -2.474  -2.474  -2.474  -2.474</f>
        <v>-27.219000000000001</v>
      </c>
    </row>
    <row r="7292" spans="1:1" x14ac:dyDescent="0.3">
      <c r="A7292">
        <f>-3.112  -3.111  -3.111  -3.111  -3.11  -3.11  -3.11  -3.11  -3.109  -3.109  -3.109</f>
        <v>-34.212000000000003</v>
      </c>
    </row>
    <row r="7293" spans="1:1" x14ac:dyDescent="0.3">
      <c r="A7293">
        <f>-3.18  -3.18  -3.18  -3.18  -3.18  -3.18  -3.18  -3.18  -3.18  -3.18  -3.18</f>
        <v>-34.980000000000004</v>
      </c>
    </row>
    <row r="7295" spans="1:1" x14ac:dyDescent="0.3">
      <c r="A7295" t="s">
        <v>847</v>
      </c>
    </row>
    <row r="7296" spans="1:1" x14ac:dyDescent="0.3">
      <c r="A7296" t="s">
        <v>816</v>
      </c>
    </row>
    <row r="7297" spans="1:1" x14ac:dyDescent="0.3">
      <c r="A7297" t="s">
        <v>1602</v>
      </c>
    </row>
    <row r="7298" spans="1:1" x14ac:dyDescent="0.3">
      <c r="A7298" t="s">
        <v>1618</v>
      </c>
    </row>
    <row r="7299" spans="1:1" x14ac:dyDescent="0.3">
      <c r="A7299" t="s">
        <v>1537</v>
      </c>
    </row>
    <row r="7300" spans="1:1" x14ac:dyDescent="0.3">
      <c r="A7300" t="s">
        <v>1538</v>
      </c>
    </row>
    <row r="7302" spans="1:1" x14ac:dyDescent="0.3">
      <c r="A7302" t="s">
        <v>848</v>
      </c>
    </row>
    <row r="7303" spans="1:1" x14ac:dyDescent="0.3">
      <c r="A7303" t="s">
        <v>821</v>
      </c>
    </row>
    <row r="7304" spans="1:1" x14ac:dyDescent="0.3">
      <c r="A7304" t="s">
        <v>822</v>
      </c>
    </row>
    <row r="7305" spans="1:1" x14ac:dyDescent="0.3">
      <c r="A7305" t="s">
        <v>1503</v>
      </c>
    </row>
    <row r="7306" spans="1:1" x14ac:dyDescent="0.3">
      <c r="A7306" t="s">
        <v>1539</v>
      </c>
    </row>
    <row r="7307" spans="1:1" x14ac:dyDescent="0.3">
      <c r="A7307" t="s">
        <v>1540</v>
      </c>
    </row>
    <row r="7309" spans="1:1" x14ac:dyDescent="0.3">
      <c r="A7309" t="s">
        <v>771</v>
      </c>
    </row>
    <row r="7310" spans="1:1" x14ac:dyDescent="0.3">
      <c r="A7310" t="s">
        <v>826</v>
      </c>
    </row>
    <row r="7311" spans="1:1" x14ac:dyDescent="0.3">
      <c r="A7311" t="s">
        <v>826</v>
      </c>
    </row>
    <row r="7312" spans="1:1" x14ac:dyDescent="0.3">
      <c r="A7312" t="s">
        <v>826</v>
      </c>
    </row>
    <row r="7313" spans="1:1" x14ac:dyDescent="0.3">
      <c r="A7313" t="s">
        <v>826</v>
      </c>
    </row>
    <row r="7314" spans="1:1" x14ac:dyDescent="0.3">
      <c r="A7314" t="s">
        <v>826</v>
      </c>
    </row>
    <row r="7316" spans="1:1" x14ac:dyDescent="0.3">
      <c r="A7316" t="s">
        <v>642</v>
      </c>
    </row>
    <row r="7317" spans="1:1" x14ac:dyDescent="0.3">
      <c r="A7317" t="s">
        <v>757</v>
      </c>
    </row>
    <row r="7318" spans="1:1" x14ac:dyDescent="0.3">
      <c r="A7318" t="s">
        <v>814</v>
      </c>
    </row>
    <row r="7319" spans="1:1" x14ac:dyDescent="0.3">
      <c r="A7319" t="s">
        <v>815</v>
      </c>
    </row>
    <row r="7320" spans="1:1" x14ac:dyDescent="0.3">
      <c r="A7320" t="s">
        <v>760</v>
      </c>
    </row>
    <row r="7321" spans="1:1" x14ac:dyDescent="0.3">
      <c r="A7321" t="s">
        <v>786</v>
      </c>
    </row>
    <row r="7322" spans="1:1" x14ac:dyDescent="0.3">
      <c r="A7322">
        <f>-3.18 -3.177 -3.174 -3.171 -3.168 -3.165 -3.162 -3.159 -3.156 -3.153 -3.15</f>
        <v>-34.814999999999998</v>
      </c>
    </row>
    <row r="7323" spans="1:1" x14ac:dyDescent="0.3">
      <c r="A7323" t="s">
        <v>846</v>
      </c>
    </row>
    <row r="7324" spans="1:1" x14ac:dyDescent="0.3">
      <c r="A7324">
        <f>-0.48  -0.485  -0.487  -0.489  -0.49  -0.491  -0.491  -0.492  -0.492  -0.492  -0.493</f>
        <v>-5.3820000000000006</v>
      </c>
    </row>
    <row r="7325" spans="1:1" x14ac:dyDescent="0.3">
      <c r="A7325">
        <f>-1.48  -1.48  -1.48  -1.48  -1.48  -1.48  -1.481  -1.482  -1.483  -1.483  -1.484</f>
        <v>-16.292999999999999</v>
      </c>
    </row>
    <row r="7326" spans="1:1" x14ac:dyDescent="0.3">
      <c r="A7326">
        <f>-2.475  -2.475  -2.475  -2.475  -2.475  -2.474  -2.475  -2.474  -2.474  -2.474  -2.473</f>
        <v>-27.219000000000001</v>
      </c>
    </row>
    <row r="7327" spans="1:1" x14ac:dyDescent="0.3">
      <c r="A7327">
        <f>-3.112  -3.112  -3.111  -3.111  -3.111  -3.111  -3.109  -3.107  -3.104  -3.101  -3.098</f>
        <v>-34.186999999999998</v>
      </c>
    </row>
    <row r="7328" spans="1:1" x14ac:dyDescent="0.3">
      <c r="A7328">
        <f>-3.18  -3.177  -3.174  -3.171  -3.168  -3.165  -3.162  -3.159  -3.156  -3.153  -3.15</f>
        <v>-34.814999999999998</v>
      </c>
    </row>
    <row r="7330" spans="1:1" x14ac:dyDescent="0.3">
      <c r="A7330" t="s">
        <v>847</v>
      </c>
    </row>
    <row r="7331" spans="1:1" x14ac:dyDescent="0.3">
      <c r="A7331" t="s">
        <v>816</v>
      </c>
    </row>
    <row r="7332" spans="1:1" x14ac:dyDescent="0.3">
      <c r="A7332" t="s">
        <v>1619</v>
      </c>
    </row>
    <row r="7333" spans="1:1" x14ac:dyDescent="0.3">
      <c r="A7333" t="s">
        <v>1541</v>
      </c>
    </row>
    <row r="7334" spans="1:1" x14ac:dyDescent="0.3">
      <c r="A7334" t="s">
        <v>1542</v>
      </c>
    </row>
    <row r="7335" spans="1:1" x14ac:dyDescent="0.3">
      <c r="A7335" t="s">
        <v>1622</v>
      </c>
    </row>
    <row r="7337" spans="1:1" x14ac:dyDescent="0.3">
      <c r="A7337" t="s">
        <v>848</v>
      </c>
    </row>
    <row r="7338" spans="1:1" x14ac:dyDescent="0.3">
      <c r="A7338" t="s">
        <v>821</v>
      </c>
    </row>
    <row r="7339" spans="1:1" x14ac:dyDescent="0.3">
      <c r="A7339" t="s">
        <v>1438</v>
      </c>
    </row>
    <row r="7340" spans="1:1" x14ac:dyDescent="0.3">
      <c r="A7340" t="s">
        <v>1503</v>
      </c>
    </row>
    <row r="7341" spans="1:1" x14ac:dyDescent="0.3">
      <c r="A7341" t="s">
        <v>1544</v>
      </c>
    </row>
    <row r="7342" spans="1:1" x14ac:dyDescent="0.3">
      <c r="A7342" t="s">
        <v>1545</v>
      </c>
    </row>
    <row r="7344" spans="1:1" x14ac:dyDescent="0.3">
      <c r="A7344" t="s">
        <v>771</v>
      </c>
    </row>
    <row r="7345" spans="1:1" x14ac:dyDescent="0.3">
      <c r="A7345" t="s">
        <v>1546</v>
      </c>
    </row>
    <row r="7346" spans="1:1" x14ac:dyDescent="0.3">
      <c r="A7346" t="s">
        <v>1546</v>
      </c>
    </row>
    <row r="7347" spans="1:1" x14ac:dyDescent="0.3">
      <c r="A7347" t="s">
        <v>1546</v>
      </c>
    </row>
    <row r="7348" spans="1:1" x14ac:dyDescent="0.3">
      <c r="A7348" t="s">
        <v>1546</v>
      </c>
    </row>
    <row r="7349" spans="1:1" x14ac:dyDescent="0.3">
      <c r="A7349" t="s">
        <v>1546</v>
      </c>
    </row>
    <row r="7351" spans="1:1" x14ac:dyDescent="0.3">
      <c r="A7351" t="s">
        <v>643</v>
      </c>
    </row>
    <row r="7352" spans="1:1" x14ac:dyDescent="0.3">
      <c r="A7352" t="s">
        <v>757</v>
      </c>
    </row>
    <row r="7353" spans="1:1" x14ac:dyDescent="0.3">
      <c r="A7353" t="s">
        <v>814</v>
      </c>
    </row>
    <row r="7354" spans="1:1" x14ac:dyDescent="0.3">
      <c r="A7354" t="s">
        <v>815</v>
      </c>
    </row>
    <row r="7355" spans="1:1" x14ac:dyDescent="0.3">
      <c r="A7355" t="s">
        <v>760</v>
      </c>
    </row>
    <row r="7356" spans="1:1" x14ac:dyDescent="0.3">
      <c r="A7356">
        <f>-3.17 -0.003</f>
        <v>-3.173</v>
      </c>
    </row>
    <row r="7357" spans="1:1" x14ac:dyDescent="0.3">
      <c r="A7357">
        <f>-3.17 -3.173 -3.176 -3.179 -3.182 -3.185 -3.188 -3.191 -3.194 -3.197 -3.2</f>
        <v>-35.034999999999997</v>
      </c>
    </row>
    <row r="7358" spans="1:1" x14ac:dyDescent="0.3">
      <c r="A7358" t="s">
        <v>846</v>
      </c>
    </row>
    <row r="7359" spans="1:1" x14ac:dyDescent="0.3">
      <c r="A7359">
        <f>-0.48  -0.485  -0.487  -0.489  -0.49  -0.491  -0.491  -0.492  -0.492  -0.492  -0.493</f>
        <v>-5.3820000000000006</v>
      </c>
    </row>
    <row r="7360" spans="1:1" x14ac:dyDescent="0.3">
      <c r="A7360">
        <f>-1.48  -1.48  -1.48  -1.48  -1.48  -1.48  -1.481  -1.482  -1.483  -1.483  -1.484</f>
        <v>-16.292999999999999</v>
      </c>
    </row>
    <row r="7361" spans="1:1" x14ac:dyDescent="0.3">
      <c r="A7361">
        <f>-2.475  -2.475  -2.475  -2.474  -2.474  -2.474  -2.474  -2.474  -2.473  -2.473  -2.473</f>
        <v>-27.213999999999999</v>
      </c>
    </row>
    <row r="7362" spans="1:1" x14ac:dyDescent="0.3">
      <c r="A7362">
        <f>-3.103  -3.103  -3.103  -3.103  -3.101  -3.101  -3.102  -3.104  -3.106  -3.109  -3.111</f>
        <v>-34.146000000000001</v>
      </c>
    </row>
    <row r="7363" spans="1:1" x14ac:dyDescent="0.3">
      <c r="A7363">
        <f>-3.17  -3.173  -3.176  -3.179  -3.182  -3.185  -3.188  -3.191  -3.194  -3.197  -3.2</f>
        <v>-35.034999999999997</v>
      </c>
    </row>
    <row r="7365" spans="1:1" x14ac:dyDescent="0.3">
      <c r="A7365" t="s">
        <v>847</v>
      </c>
    </row>
    <row r="7366" spans="1:1" x14ac:dyDescent="0.3">
      <c r="A7366" t="s">
        <v>816</v>
      </c>
    </row>
    <row r="7367" spans="1:1" x14ac:dyDescent="0.3">
      <c r="A7367" t="s">
        <v>1579</v>
      </c>
    </row>
    <row r="7368" spans="1:1" x14ac:dyDescent="0.3">
      <c r="A7368" t="s">
        <v>1548</v>
      </c>
    </row>
    <row r="7369" spans="1:1" x14ac:dyDescent="0.3">
      <c r="A7369" t="s">
        <v>1549</v>
      </c>
    </row>
    <row r="7370" spans="1:1" x14ac:dyDescent="0.3">
      <c r="A7370" t="s">
        <v>1623</v>
      </c>
    </row>
    <row r="7372" spans="1:1" x14ac:dyDescent="0.3">
      <c r="A7372" t="s">
        <v>848</v>
      </c>
    </row>
    <row r="7373" spans="1:1" x14ac:dyDescent="0.3">
      <c r="A7373" t="s">
        <v>821</v>
      </c>
    </row>
    <row r="7374" spans="1:1" x14ac:dyDescent="0.3">
      <c r="A7374" t="s">
        <v>822</v>
      </c>
    </row>
    <row r="7375" spans="1:1" x14ac:dyDescent="0.3">
      <c r="A7375" t="s">
        <v>1551</v>
      </c>
    </row>
    <row r="7376" spans="1:1" x14ac:dyDescent="0.3">
      <c r="A7376" t="s">
        <v>1552</v>
      </c>
    </row>
    <row r="7377" spans="1:1" x14ac:dyDescent="0.3">
      <c r="A7377" t="s">
        <v>1553</v>
      </c>
    </row>
    <row r="7379" spans="1:1" x14ac:dyDescent="0.3">
      <c r="A7379" t="s">
        <v>771</v>
      </c>
    </row>
    <row r="7380" spans="1:1" x14ac:dyDescent="0.3">
      <c r="A7380" t="s">
        <v>1554</v>
      </c>
    </row>
    <row r="7381" spans="1:1" x14ac:dyDescent="0.3">
      <c r="A7381" t="s">
        <v>1554</v>
      </c>
    </row>
    <row r="7382" spans="1:1" x14ac:dyDescent="0.3">
      <c r="A7382" t="s">
        <v>1554</v>
      </c>
    </row>
    <row r="7383" spans="1:1" x14ac:dyDescent="0.3">
      <c r="A7383" t="s">
        <v>1554</v>
      </c>
    </row>
    <row r="7384" spans="1:1" x14ac:dyDescent="0.3">
      <c r="A7384" t="s">
        <v>1554</v>
      </c>
    </row>
    <row r="7386" spans="1:1" x14ac:dyDescent="0.3">
      <c r="A7386" t="s">
        <v>644</v>
      </c>
    </row>
    <row r="7387" spans="1:1" x14ac:dyDescent="0.3">
      <c r="A7387" t="s">
        <v>757</v>
      </c>
    </row>
    <row r="7388" spans="1:1" x14ac:dyDescent="0.3">
      <c r="A7388" t="s">
        <v>814</v>
      </c>
    </row>
    <row r="7389" spans="1:1" x14ac:dyDescent="0.3">
      <c r="A7389" t="s">
        <v>815</v>
      </c>
    </row>
    <row r="7390" spans="1:1" x14ac:dyDescent="0.3">
      <c r="A7390" t="s">
        <v>760</v>
      </c>
    </row>
    <row r="7391" spans="1:1" x14ac:dyDescent="0.3">
      <c r="A7391" t="s">
        <v>787</v>
      </c>
    </row>
    <row r="7392" spans="1:1" x14ac:dyDescent="0.3">
      <c r="A7392">
        <f>-3.17 -3.17 -3.17 -3.17 -3.17 -3.17 -3.17 -3.17 -3.17 -3.17 -3.17</f>
        <v>-34.870000000000005</v>
      </c>
    </row>
    <row r="7393" spans="1:1" x14ac:dyDescent="0.3">
      <c r="A7393" t="s">
        <v>846</v>
      </c>
    </row>
    <row r="7394" spans="1:1" x14ac:dyDescent="0.3">
      <c r="A7394">
        <f>-0.48  -0.485  -0.487  -0.489  -0.49  -0.491  -0.491  -0.492  -0.492  -0.492  -0.493</f>
        <v>-5.3820000000000006</v>
      </c>
    </row>
    <row r="7395" spans="1:1" x14ac:dyDescent="0.3">
      <c r="A7395">
        <f>-1.48  -1.48  -1.48  -1.48  -1.48  -1.48  -1.481  -1.482  -1.483  -1.483  -1.484</f>
        <v>-16.292999999999999</v>
      </c>
    </row>
    <row r="7396" spans="1:1" x14ac:dyDescent="0.3">
      <c r="A7396">
        <f>-2.475  -2.475  -2.475  -2.475  -2.474  -2.474  -2.474  -2.474  -2.474  -2.473  -2.473</f>
        <v>-27.216000000000001</v>
      </c>
    </row>
    <row r="7397" spans="1:1" x14ac:dyDescent="0.3">
      <c r="A7397">
        <f>-3.103  -3.103  -3.103  -3.103  -3.102  -3.102  -3.102  -3.101  -3.101  -3.101  -3.101</f>
        <v>-34.122</v>
      </c>
    </row>
    <row r="7398" spans="1:1" x14ac:dyDescent="0.3">
      <c r="A7398">
        <f>-3.17  -3.17  -3.17  -3.17  -3.17  -3.17  -3.17  -3.17  -3.17  -3.17  -3.17</f>
        <v>-34.870000000000005</v>
      </c>
    </row>
    <row r="7400" spans="1:1" x14ac:dyDescent="0.3">
      <c r="A7400" t="s">
        <v>847</v>
      </c>
    </row>
    <row r="7401" spans="1:1" x14ac:dyDescent="0.3">
      <c r="A7401" t="s">
        <v>816</v>
      </c>
    </row>
    <row r="7402" spans="1:1" x14ac:dyDescent="0.3">
      <c r="A7402" t="s">
        <v>1602</v>
      </c>
    </row>
    <row r="7403" spans="1:1" x14ac:dyDescent="0.3">
      <c r="A7403" t="s">
        <v>1624</v>
      </c>
    </row>
    <row r="7404" spans="1:1" x14ac:dyDescent="0.3">
      <c r="A7404" t="s">
        <v>1556</v>
      </c>
    </row>
    <row r="7405" spans="1:1" x14ac:dyDescent="0.3">
      <c r="A7405" t="s">
        <v>1625</v>
      </c>
    </row>
    <row r="7407" spans="1:1" x14ac:dyDescent="0.3">
      <c r="A7407" t="s">
        <v>848</v>
      </c>
    </row>
    <row r="7408" spans="1:1" x14ac:dyDescent="0.3">
      <c r="A7408" t="s">
        <v>821</v>
      </c>
    </row>
    <row r="7409" spans="1:1" x14ac:dyDescent="0.3">
      <c r="A7409" t="s">
        <v>822</v>
      </c>
    </row>
    <row r="7410" spans="1:1" x14ac:dyDescent="0.3">
      <c r="A7410" t="s">
        <v>1551</v>
      </c>
    </row>
    <row r="7411" spans="1:1" x14ac:dyDescent="0.3">
      <c r="A7411" t="s">
        <v>1558</v>
      </c>
    </row>
    <row r="7412" spans="1:1" x14ac:dyDescent="0.3">
      <c r="A7412" t="s">
        <v>1540</v>
      </c>
    </row>
    <row r="7414" spans="1:1" x14ac:dyDescent="0.3">
      <c r="A7414" t="s">
        <v>771</v>
      </c>
    </row>
    <row r="7415" spans="1:1" x14ac:dyDescent="0.3">
      <c r="A7415" t="s">
        <v>1207</v>
      </c>
    </row>
    <row r="7416" spans="1:1" x14ac:dyDescent="0.3">
      <c r="A7416" t="s">
        <v>1207</v>
      </c>
    </row>
    <row r="7417" spans="1:1" x14ac:dyDescent="0.3">
      <c r="A7417" t="s">
        <v>1207</v>
      </c>
    </row>
    <row r="7418" spans="1:1" x14ac:dyDescent="0.3">
      <c r="A7418" t="s">
        <v>1207</v>
      </c>
    </row>
    <row r="7419" spans="1:1" x14ac:dyDescent="0.3">
      <c r="A7419" t="s">
        <v>1207</v>
      </c>
    </row>
    <row r="7421" spans="1:1" x14ac:dyDescent="0.3">
      <c r="A7421" t="s">
        <v>645</v>
      </c>
    </row>
    <row r="7422" spans="1:1" x14ac:dyDescent="0.3">
      <c r="A7422" t="s">
        <v>757</v>
      </c>
    </row>
    <row r="7423" spans="1:1" x14ac:dyDescent="0.3">
      <c r="A7423" t="s">
        <v>814</v>
      </c>
    </row>
    <row r="7424" spans="1:1" x14ac:dyDescent="0.3">
      <c r="A7424" t="s">
        <v>815</v>
      </c>
    </row>
    <row r="7425" spans="1:1" x14ac:dyDescent="0.3">
      <c r="A7425" t="s">
        <v>760</v>
      </c>
    </row>
    <row r="7426" spans="1:1" x14ac:dyDescent="0.3">
      <c r="A7426" t="s">
        <v>788</v>
      </c>
    </row>
    <row r="7427" spans="1:1" x14ac:dyDescent="0.3">
      <c r="A7427">
        <f>-3.17 -3.167 -3.164 -3.161 -3.158 -3.155 -3.152 -3.149 -3.146 -3.143 -3.14</f>
        <v>-34.704999999999998</v>
      </c>
    </row>
    <row r="7428" spans="1:1" x14ac:dyDescent="0.3">
      <c r="A7428" t="s">
        <v>846</v>
      </c>
    </row>
    <row r="7429" spans="1:1" x14ac:dyDescent="0.3">
      <c r="A7429">
        <f>-0.48  -0.485  -0.487  -0.489  -0.49  -0.491  -0.491  -0.492  -0.492  -0.492  -0.493</f>
        <v>-5.3820000000000006</v>
      </c>
    </row>
    <row r="7430" spans="1:1" x14ac:dyDescent="0.3">
      <c r="A7430">
        <f>-1.48  -1.48  -1.48  -1.48  -1.48  -1.48  -1.481  -1.482  -1.483  -1.483  -1.484</f>
        <v>-16.292999999999999</v>
      </c>
    </row>
    <row r="7431" spans="1:1" x14ac:dyDescent="0.3">
      <c r="A7431">
        <f>-2.475  -2.475  -2.474  -2.475  -2.474  -2.474  -2.474  -2.474  -2.474  -2.473  -2.473</f>
        <v>-27.215</v>
      </c>
    </row>
    <row r="7432" spans="1:1" x14ac:dyDescent="0.3">
      <c r="A7432">
        <f>-3.103  -3.103  -3.103  -3.103  -3.103  -3.103  -3.101  -3.099  -3.096  -3.093  -3.09</f>
        <v>-34.097000000000001</v>
      </c>
    </row>
    <row r="7433" spans="1:1" x14ac:dyDescent="0.3">
      <c r="A7433">
        <f>-3.17  -3.167  -3.164  -3.161  -3.158  -3.155  -3.152  -3.149  -3.146  -3.143  -3.14</f>
        <v>-34.704999999999998</v>
      </c>
    </row>
    <row r="7435" spans="1:1" x14ac:dyDescent="0.3">
      <c r="A7435" t="s">
        <v>847</v>
      </c>
    </row>
    <row r="7436" spans="1:1" x14ac:dyDescent="0.3">
      <c r="A7436" t="s">
        <v>816</v>
      </c>
    </row>
    <row r="7437" spans="1:1" x14ac:dyDescent="0.3">
      <c r="A7437" t="s">
        <v>1626</v>
      </c>
    </row>
    <row r="7438" spans="1:1" x14ac:dyDescent="0.3">
      <c r="A7438" t="s">
        <v>1627</v>
      </c>
    </row>
    <row r="7439" spans="1:1" x14ac:dyDescent="0.3">
      <c r="A7439" t="s">
        <v>1628</v>
      </c>
    </row>
    <row r="7440" spans="1:1" x14ac:dyDescent="0.3">
      <c r="A7440" t="s">
        <v>1629</v>
      </c>
    </row>
    <row r="7442" spans="1:1" x14ac:dyDescent="0.3">
      <c r="A7442" t="s">
        <v>848</v>
      </c>
    </row>
    <row r="7443" spans="1:1" x14ac:dyDescent="0.3">
      <c r="A7443" t="s">
        <v>821</v>
      </c>
    </row>
    <row r="7444" spans="1:1" x14ac:dyDescent="0.3">
      <c r="A7444" t="s">
        <v>822</v>
      </c>
    </row>
    <row r="7445" spans="1:1" x14ac:dyDescent="0.3">
      <c r="A7445" t="s">
        <v>1551</v>
      </c>
    </row>
    <row r="7446" spans="1:1" x14ac:dyDescent="0.3">
      <c r="A7446" t="s">
        <v>1562</v>
      </c>
    </row>
    <row r="7447" spans="1:1" x14ac:dyDescent="0.3">
      <c r="A7447" t="s">
        <v>1545</v>
      </c>
    </row>
    <row r="7449" spans="1:1" x14ac:dyDescent="0.3">
      <c r="A7449" t="s">
        <v>771</v>
      </c>
    </row>
    <row r="7450" spans="1:1" x14ac:dyDescent="0.3">
      <c r="A7450" t="s">
        <v>1563</v>
      </c>
    </row>
    <row r="7451" spans="1:1" x14ac:dyDescent="0.3">
      <c r="A7451" t="s">
        <v>1563</v>
      </c>
    </row>
    <row r="7452" spans="1:1" x14ac:dyDescent="0.3">
      <c r="A7452" t="s">
        <v>1563</v>
      </c>
    </row>
    <row r="7453" spans="1:1" x14ac:dyDescent="0.3">
      <c r="A7453" t="s">
        <v>1563</v>
      </c>
    </row>
    <row r="7454" spans="1:1" x14ac:dyDescent="0.3">
      <c r="A7454" t="s">
        <v>1563</v>
      </c>
    </row>
    <row r="7456" spans="1:1" x14ac:dyDescent="0.3">
      <c r="A7456" t="s">
        <v>646</v>
      </c>
    </row>
    <row r="7457" spans="1:1" x14ac:dyDescent="0.3">
      <c r="A7457" t="s">
        <v>757</v>
      </c>
    </row>
    <row r="7458" spans="1:1" x14ac:dyDescent="0.3">
      <c r="A7458" t="s">
        <v>814</v>
      </c>
    </row>
    <row r="7459" spans="1:1" x14ac:dyDescent="0.3">
      <c r="A7459" t="s">
        <v>815</v>
      </c>
    </row>
    <row r="7460" spans="1:1" x14ac:dyDescent="0.3">
      <c r="A7460" t="s">
        <v>760</v>
      </c>
    </row>
    <row r="7461" spans="1:1" x14ac:dyDescent="0.3">
      <c r="A7461">
        <f>-3.16 -0.003</f>
        <v>-3.1630000000000003</v>
      </c>
    </row>
    <row r="7462" spans="1:1" x14ac:dyDescent="0.3">
      <c r="A7462">
        <f>-3.16 -3.163 -3.166 -3.169 -3.172 -3.175 -3.178 -3.181 -3.184 -3.187 -3.19</f>
        <v>-34.925000000000004</v>
      </c>
    </row>
    <row r="7463" spans="1:1" x14ac:dyDescent="0.3">
      <c r="A7463" t="s">
        <v>846</v>
      </c>
    </row>
    <row r="7464" spans="1:1" x14ac:dyDescent="0.3">
      <c r="A7464">
        <f>-0.48  -0.485  -0.487  -0.489  -0.49  -0.491  -0.491  -0.492  -0.492  -0.492  -0.493</f>
        <v>-5.3820000000000006</v>
      </c>
    </row>
    <row r="7465" spans="1:1" x14ac:dyDescent="0.3">
      <c r="A7465">
        <f>-1.48  -1.48  -1.48  -1.48  -1.48  -1.48  -1.481  -1.482  -1.483  -1.483  -1.484</f>
        <v>-16.292999999999999</v>
      </c>
    </row>
    <row r="7466" spans="1:1" x14ac:dyDescent="0.3">
      <c r="A7466">
        <f>-2.475  -2.474  -2.475  -2.474  -2.474  -2.474  -2.473  -2.473  -2.473  -2.473  -2.473</f>
        <v>-27.210999999999995</v>
      </c>
    </row>
    <row r="7467" spans="1:1" x14ac:dyDescent="0.3">
      <c r="A7467">
        <f>-3.095  -3.095  -3.096  -3.095  -3.093  -3.093  -3.094  -3.096  -3.098  -3.101  -3.103</f>
        <v>-34.058999999999997</v>
      </c>
    </row>
    <row r="7468" spans="1:1" x14ac:dyDescent="0.3">
      <c r="A7468">
        <f>-3.16  -3.163  -3.166  -3.169  -3.172  -3.175  -3.178  -3.181  -3.184  -3.187  -3.19</f>
        <v>-34.925000000000004</v>
      </c>
    </row>
    <row r="7470" spans="1:1" x14ac:dyDescent="0.3">
      <c r="A7470" t="s">
        <v>847</v>
      </c>
    </row>
    <row r="7471" spans="1:1" x14ac:dyDescent="0.3">
      <c r="A7471" t="s">
        <v>816</v>
      </c>
    </row>
    <row r="7472" spans="1:1" x14ac:dyDescent="0.3">
      <c r="A7472" t="s">
        <v>1630</v>
      </c>
    </row>
    <row r="7473" spans="1:1" x14ac:dyDescent="0.3">
      <c r="A7473" t="s">
        <v>1631</v>
      </c>
    </row>
    <row r="7474" spans="1:1" x14ac:dyDescent="0.3">
      <c r="A7474" t="s">
        <v>1632</v>
      </c>
    </row>
    <row r="7475" spans="1:1" x14ac:dyDescent="0.3">
      <c r="A7475" t="s">
        <v>1566</v>
      </c>
    </row>
    <row r="7477" spans="1:1" x14ac:dyDescent="0.3">
      <c r="A7477" t="s">
        <v>848</v>
      </c>
    </row>
    <row r="7478" spans="1:1" x14ac:dyDescent="0.3">
      <c r="A7478" t="s">
        <v>821</v>
      </c>
    </row>
    <row r="7479" spans="1:1" x14ac:dyDescent="0.3">
      <c r="A7479" t="s">
        <v>822</v>
      </c>
    </row>
    <row r="7480" spans="1:1" x14ac:dyDescent="0.3">
      <c r="A7480" t="s">
        <v>1551</v>
      </c>
    </row>
    <row r="7481" spans="1:1" x14ac:dyDescent="0.3">
      <c r="A7481" t="s">
        <v>1567</v>
      </c>
    </row>
    <row r="7482" spans="1:1" x14ac:dyDescent="0.3">
      <c r="A7482" t="s">
        <v>1568</v>
      </c>
    </row>
    <row r="7484" spans="1:1" x14ac:dyDescent="0.3">
      <c r="A7484" t="s">
        <v>771</v>
      </c>
    </row>
    <row r="7485" spans="1:1" x14ac:dyDescent="0.3">
      <c r="A7485" t="s">
        <v>1554</v>
      </c>
    </row>
    <row r="7486" spans="1:1" x14ac:dyDescent="0.3">
      <c r="A7486" t="s">
        <v>1554</v>
      </c>
    </row>
    <row r="7487" spans="1:1" x14ac:dyDescent="0.3">
      <c r="A7487" t="s">
        <v>1554</v>
      </c>
    </row>
    <row r="7488" spans="1:1" x14ac:dyDescent="0.3">
      <c r="A7488" t="s">
        <v>1554</v>
      </c>
    </row>
    <row r="7489" spans="1:1" x14ac:dyDescent="0.3">
      <c r="A7489" t="s">
        <v>1554</v>
      </c>
    </row>
    <row r="7491" spans="1:1" x14ac:dyDescent="0.3">
      <c r="A7491" t="s">
        <v>647</v>
      </c>
    </row>
    <row r="7492" spans="1:1" x14ac:dyDescent="0.3">
      <c r="A7492" t="s">
        <v>757</v>
      </c>
    </row>
    <row r="7493" spans="1:1" x14ac:dyDescent="0.3">
      <c r="A7493" t="s">
        <v>814</v>
      </c>
    </row>
    <row r="7494" spans="1:1" x14ac:dyDescent="0.3">
      <c r="A7494" t="s">
        <v>815</v>
      </c>
    </row>
    <row r="7495" spans="1:1" x14ac:dyDescent="0.3">
      <c r="A7495" t="s">
        <v>760</v>
      </c>
    </row>
    <row r="7496" spans="1:1" x14ac:dyDescent="0.3">
      <c r="A7496" t="s">
        <v>789</v>
      </c>
    </row>
    <row r="7497" spans="1:1" x14ac:dyDescent="0.3">
      <c r="A7497">
        <f>-3.16 -3.16 -3.16 -3.16 -3.16 -3.16 -3.16 -3.16 -3.16 -3.16 -3.16</f>
        <v>-34.760000000000005</v>
      </c>
    </row>
    <row r="7498" spans="1:1" x14ac:dyDescent="0.3">
      <c r="A7498" t="s">
        <v>846</v>
      </c>
    </row>
    <row r="7499" spans="1:1" x14ac:dyDescent="0.3">
      <c r="A7499">
        <f>-0.48  -0.485  -0.487  -0.489  -0.49  -0.491  -0.491  -0.492  -0.492  -0.492  -0.493</f>
        <v>-5.3820000000000006</v>
      </c>
    </row>
    <row r="7500" spans="1:1" x14ac:dyDescent="0.3">
      <c r="A7500">
        <f>-1.48  -1.48  -1.48  -1.48  -1.48  -1.48  -1.481  -1.482  -1.483  -1.483  -1.484</f>
        <v>-16.292999999999999</v>
      </c>
    </row>
    <row r="7501" spans="1:1" x14ac:dyDescent="0.3">
      <c r="A7501">
        <f>-2.475  -2.474  -2.474  -2.474  -2.474  -2.474  -2.474  -2.473  -2.473  -2.473  -2.473</f>
        <v>-27.210999999999999</v>
      </c>
    </row>
    <row r="7502" spans="1:1" x14ac:dyDescent="0.3">
      <c r="A7502">
        <f>-3.095  -3.095  -3.095  -3.094  -3.094  -3.093  -3.093  -3.093  -3.093  -3.093  -3.093</f>
        <v>-34.030999999999999</v>
      </c>
    </row>
    <row r="7503" spans="1:1" x14ac:dyDescent="0.3">
      <c r="A7503">
        <f>-3.16  -3.16  -3.16  -3.16  -3.16  -3.16  -3.16  -3.16  -3.16  -3.16  -3.16</f>
        <v>-34.760000000000005</v>
      </c>
    </row>
    <row r="7505" spans="1:1" x14ac:dyDescent="0.3">
      <c r="A7505" t="s">
        <v>847</v>
      </c>
    </row>
    <row r="7506" spans="1:1" x14ac:dyDescent="0.3">
      <c r="A7506" t="s">
        <v>816</v>
      </c>
    </row>
    <row r="7507" spans="1:1" x14ac:dyDescent="0.3">
      <c r="A7507" t="s">
        <v>1581</v>
      </c>
    </row>
    <row r="7508" spans="1:1" x14ac:dyDescent="0.3">
      <c r="A7508" t="s">
        <v>1633</v>
      </c>
    </row>
    <row r="7509" spans="1:1" x14ac:dyDescent="0.3">
      <c r="A7509" t="s">
        <v>1634</v>
      </c>
    </row>
    <row r="7510" spans="1:1" x14ac:dyDescent="0.3">
      <c r="A7510" t="s">
        <v>1635</v>
      </c>
    </row>
    <row r="7512" spans="1:1" x14ac:dyDescent="0.3">
      <c r="A7512" t="s">
        <v>848</v>
      </c>
    </row>
    <row r="7513" spans="1:1" x14ac:dyDescent="0.3">
      <c r="A7513" t="s">
        <v>821</v>
      </c>
    </row>
    <row r="7514" spans="1:1" x14ac:dyDescent="0.3">
      <c r="A7514" t="s">
        <v>822</v>
      </c>
    </row>
    <row r="7515" spans="1:1" x14ac:dyDescent="0.3">
      <c r="A7515" t="s">
        <v>1551</v>
      </c>
    </row>
    <row r="7516" spans="1:1" x14ac:dyDescent="0.3">
      <c r="A7516" t="s">
        <v>1572</v>
      </c>
    </row>
    <row r="7517" spans="1:1" x14ac:dyDescent="0.3">
      <c r="A7517" t="s">
        <v>1540</v>
      </c>
    </row>
    <row r="7519" spans="1:1" x14ac:dyDescent="0.3">
      <c r="A7519" t="s">
        <v>771</v>
      </c>
    </row>
    <row r="7520" spans="1:1" x14ac:dyDescent="0.3">
      <c r="A7520" t="s">
        <v>1573</v>
      </c>
    </row>
    <row r="7521" spans="1:1" x14ac:dyDescent="0.3">
      <c r="A7521" t="s">
        <v>1573</v>
      </c>
    </row>
    <row r="7522" spans="1:1" x14ac:dyDescent="0.3">
      <c r="A7522" t="s">
        <v>1573</v>
      </c>
    </row>
    <row r="7523" spans="1:1" x14ac:dyDescent="0.3">
      <c r="A7523" t="s">
        <v>1573</v>
      </c>
    </row>
    <row r="7524" spans="1:1" x14ac:dyDescent="0.3">
      <c r="A7524" t="s">
        <v>1573</v>
      </c>
    </row>
    <row r="7526" spans="1:1" x14ac:dyDescent="0.3">
      <c r="A7526" t="s">
        <v>648</v>
      </c>
    </row>
    <row r="7527" spans="1:1" x14ac:dyDescent="0.3">
      <c r="A7527" t="s">
        <v>757</v>
      </c>
    </row>
    <row r="7528" spans="1:1" x14ac:dyDescent="0.3">
      <c r="A7528" t="s">
        <v>814</v>
      </c>
    </row>
    <row r="7529" spans="1:1" x14ac:dyDescent="0.3">
      <c r="A7529" t="s">
        <v>815</v>
      </c>
    </row>
    <row r="7530" spans="1:1" x14ac:dyDescent="0.3">
      <c r="A7530" t="s">
        <v>760</v>
      </c>
    </row>
    <row r="7531" spans="1:1" x14ac:dyDescent="0.3">
      <c r="A7531" t="s">
        <v>790</v>
      </c>
    </row>
    <row r="7532" spans="1:1" x14ac:dyDescent="0.3">
      <c r="A7532">
        <f>-3.16 -3.157 -3.154 -3.151 -3.148 -3.145 -3.142 -3.139 -3.136 -3.133 -3.13</f>
        <v>-34.594999999999999</v>
      </c>
    </row>
    <row r="7533" spans="1:1" x14ac:dyDescent="0.3">
      <c r="A7533" t="s">
        <v>846</v>
      </c>
    </row>
    <row r="7534" spans="1:1" x14ac:dyDescent="0.3">
      <c r="A7534">
        <f>-0.48  -0.485  -0.487  -0.489  -0.49  -0.491  -0.491  -0.492  -0.492  -0.492  -0.493</f>
        <v>-5.3820000000000006</v>
      </c>
    </row>
    <row r="7535" spans="1:1" x14ac:dyDescent="0.3">
      <c r="A7535">
        <f>-1.48  -1.48  -1.48  -1.48  -1.48  -1.48  -1.481  -1.482  -1.483  -1.483  -1.484</f>
        <v>-16.292999999999999</v>
      </c>
    </row>
    <row r="7536" spans="1:1" x14ac:dyDescent="0.3">
      <c r="A7536">
        <f>-2.475  -2.474  -2.474  -2.474  -2.474  -2.473  -2.474  -2.474  -2.473  -2.473  -2.473</f>
        <v>-27.210999999999999</v>
      </c>
    </row>
    <row r="7537" spans="1:1" x14ac:dyDescent="0.3">
      <c r="A7537">
        <f>-3.095  -3.095  -3.095  -3.094  -3.095  -3.094  -3.093  -3.09  -3.088  -3.085  -3.082</f>
        <v>-34.006</v>
      </c>
    </row>
    <row r="7538" spans="1:1" x14ac:dyDescent="0.3">
      <c r="A7538">
        <f>-3.16  -3.157  -3.154  -3.151  -3.148  -3.145  -3.142  -3.139  -3.136  -3.133  -3.13</f>
        <v>-34.594999999999999</v>
      </c>
    </row>
    <row r="7540" spans="1:1" x14ac:dyDescent="0.3">
      <c r="A7540" t="s">
        <v>847</v>
      </c>
    </row>
    <row r="7541" spans="1:1" x14ac:dyDescent="0.3">
      <c r="A7541" t="s">
        <v>816</v>
      </c>
    </row>
    <row r="7542" spans="1:1" x14ac:dyDescent="0.3">
      <c r="A7542" t="s">
        <v>1619</v>
      </c>
    </row>
    <row r="7543" spans="1:1" x14ac:dyDescent="0.3">
      <c r="A7543" t="s">
        <v>1574</v>
      </c>
    </row>
    <row r="7544" spans="1:1" x14ac:dyDescent="0.3">
      <c r="A7544" t="s">
        <v>1636</v>
      </c>
    </row>
    <row r="7545" spans="1:1" x14ac:dyDescent="0.3">
      <c r="A7545" t="s">
        <v>1576</v>
      </c>
    </row>
    <row r="7547" spans="1:1" x14ac:dyDescent="0.3">
      <c r="A7547" t="s">
        <v>848</v>
      </c>
    </row>
    <row r="7548" spans="1:1" x14ac:dyDescent="0.3">
      <c r="A7548" t="s">
        <v>821</v>
      </c>
    </row>
    <row r="7549" spans="1:1" x14ac:dyDescent="0.3">
      <c r="A7549" t="s">
        <v>822</v>
      </c>
    </row>
    <row r="7550" spans="1:1" x14ac:dyDescent="0.3">
      <c r="A7550" t="s">
        <v>1551</v>
      </c>
    </row>
    <row r="7551" spans="1:1" x14ac:dyDescent="0.3">
      <c r="A7551" t="s">
        <v>1577</v>
      </c>
    </row>
    <row r="7552" spans="1:1" x14ac:dyDescent="0.3">
      <c r="A7552" t="s">
        <v>1578</v>
      </c>
    </row>
    <row r="7554" spans="1:1" x14ac:dyDescent="0.3">
      <c r="A7554" t="s">
        <v>771</v>
      </c>
    </row>
    <row r="7555" spans="1:1" x14ac:dyDescent="0.3">
      <c r="A7555" t="s">
        <v>1563</v>
      </c>
    </row>
    <row r="7556" spans="1:1" x14ac:dyDescent="0.3">
      <c r="A7556" t="s">
        <v>1563</v>
      </c>
    </row>
    <row r="7557" spans="1:1" x14ac:dyDescent="0.3">
      <c r="A7557" t="s">
        <v>1563</v>
      </c>
    </row>
    <row r="7558" spans="1:1" x14ac:dyDescent="0.3">
      <c r="A7558" t="s">
        <v>1563</v>
      </c>
    </row>
    <row r="7559" spans="1:1" x14ac:dyDescent="0.3">
      <c r="A7559" t="s">
        <v>1563</v>
      </c>
    </row>
    <row r="7561" spans="1:1" x14ac:dyDescent="0.3">
      <c r="A7561" t="s">
        <v>649</v>
      </c>
    </row>
    <row r="7562" spans="1:1" x14ac:dyDescent="0.3">
      <c r="A7562" t="s">
        <v>757</v>
      </c>
    </row>
    <row r="7563" spans="1:1" x14ac:dyDescent="0.3">
      <c r="A7563" t="s">
        <v>827</v>
      </c>
    </row>
    <row r="7564" spans="1:1" x14ac:dyDescent="0.3">
      <c r="A7564" t="s">
        <v>828</v>
      </c>
    </row>
    <row r="7565" spans="1:1" x14ac:dyDescent="0.3">
      <c r="A7565" t="s">
        <v>760</v>
      </c>
    </row>
    <row r="7566" spans="1:1" x14ac:dyDescent="0.3">
      <c r="A7566">
        <f>-3.24 -0.003</f>
        <v>-3.2430000000000003</v>
      </c>
    </row>
    <row r="7567" spans="1:1" x14ac:dyDescent="0.3">
      <c r="A7567">
        <f>-3.24 -3.243 -3.246 -3.249 -3.252 -3.255 -3.258 -3.261 -3.264 -3.267 -3.27</f>
        <v>-35.805</v>
      </c>
    </row>
    <row r="7568" spans="1:1" x14ac:dyDescent="0.3">
      <c r="A7568" t="s">
        <v>846</v>
      </c>
    </row>
    <row r="7569" spans="1:1" x14ac:dyDescent="0.3">
      <c r="A7569">
        <f>-0.48  -0.483  -0.485  -0.485  -0.485  -0.484  -0.482  -0.481  -0.48  -0.478  -0.477</f>
        <v>-5.2999999999999989</v>
      </c>
    </row>
    <row r="7570" spans="1:1" x14ac:dyDescent="0.3">
      <c r="A7570">
        <f>-1.48  -1.48  -1.48  -1.48  -1.48  -1.48  -1.481  -1.481  -1.482  -1.482  -1.482</f>
        <v>-16.288</v>
      </c>
    </row>
    <row r="7571" spans="1:1" x14ac:dyDescent="0.3">
      <c r="A7571">
        <f>-2.477  -2.477  -2.477  -2.477  -2.477  -2.477  -2.476  -2.476  -2.476  -2.476  -2.476</f>
        <v>-27.241999999999997</v>
      </c>
    </row>
    <row r="7572" spans="1:1" x14ac:dyDescent="0.3">
      <c r="A7572">
        <f>-3.16  -3.159  -3.159  -3.159  -3.157  -3.157  -3.158  -3.159  -3.161  -3.163  -3.166</f>
        <v>-34.758000000000003</v>
      </c>
    </row>
    <row r="7573" spans="1:1" x14ac:dyDescent="0.3">
      <c r="A7573">
        <f>-3.24  -3.243  -3.246  -3.249  -3.252  -3.255  -3.258  -3.261  -3.264  -3.267  -3.27</f>
        <v>-35.805</v>
      </c>
    </row>
    <row r="7575" spans="1:1" x14ac:dyDescent="0.3">
      <c r="A7575" t="s">
        <v>847</v>
      </c>
    </row>
    <row r="7576" spans="1:1" x14ac:dyDescent="0.3">
      <c r="A7576" t="s">
        <v>1637</v>
      </c>
    </row>
    <row r="7577" spans="1:1" x14ac:dyDescent="0.3">
      <c r="A7577" t="s">
        <v>1638</v>
      </c>
    </row>
    <row r="7578" spans="1:1" x14ac:dyDescent="0.3">
      <c r="A7578" t="s">
        <v>1639</v>
      </c>
    </row>
    <row r="7579" spans="1:1" x14ac:dyDescent="0.3">
      <c r="A7579" t="s">
        <v>1640</v>
      </c>
    </row>
    <row r="7580" spans="1:1" x14ac:dyDescent="0.3">
      <c r="A7580" t="s">
        <v>1425</v>
      </c>
    </row>
    <row r="7582" spans="1:1" x14ac:dyDescent="0.3">
      <c r="A7582" t="s">
        <v>848</v>
      </c>
    </row>
    <row r="7583" spans="1:1" x14ac:dyDescent="0.3">
      <c r="A7583" t="s">
        <v>1641</v>
      </c>
    </row>
    <row r="7584" spans="1:1" x14ac:dyDescent="0.3">
      <c r="A7584" t="s">
        <v>1642</v>
      </c>
    </row>
    <row r="7585" spans="1:1" x14ac:dyDescent="0.3">
      <c r="A7585" t="s">
        <v>823</v>
      </c>
    </row>
    <row r="7586" spans="1:1" x14ac:dyDescent="0.3">
      <c r="A7586" t="s">
        <v>1428</v>
      </c>
    </row>
    <row r="7587" spans="1:1" x14ac:dyDescent="0.3">
      <c r="A7587" t="s">
        <v>1429</v>
      </c>
    </row>
    <row r="7589" spans="1:1" x14ac:dyDescent="0.3">
      <c r="A7589" t="s">
        <v>771</v>
      </c>
    </row>
    <row r="7590" spans="1:1" x14ac:dyDescent="0.3">
      <c r="A7590" t="s">
        <v>1430</v>
      </c>
    </row>
    <row r="7591" spans="1:1" x14ac:dyDescent="0.3">
      <c r="A7591" t="s">
        <v>1430</v>
      </c>
    </row>
    <row r="7592" spans="1:1" x14ac:dyDescent="0.3">
      <c r="A7592" t="s">
        <v>1430</v>
      </c>
    </row>
    <row r="7593" spans="1:1" x14ac:dyDescent="0.3">
      <c r="A7593" t="s">
        <v>1430</v>
      </c>
    </row>
    <row r="7594" spans="1:1" x14ac:dyDescent="0.3">
      <c r="A7594" t="s">
        <v>1430</v>
      </c>
    </row>
    <row r="7596" spans="1:1" x14ac:dyDescent="0.3">
      <c r="A7596" t="s">
        <v>650</v>
      </c>
    </row>
    <row r="7597" spans="1:1" x14ac:dyDescent="0.3">
      <c r="A7597" t="s">
        <v>757</v>
      </c>
    </row>
    <row r="7598" spans="1:1" x14ac:dyDescent="0.3">
      <c r="A7598" t="s">
        <v>827</v>
      </c>
    </row>
    <row r="7599" spans="1:1" x14ac:dyDescent="0.3">
      <c r="A7599" t="s">
        <v>828</v>
      </c>
    </row>
    <row r="7600" spans="1:1" x14ac:dyDescent="0.3">
      <c r="A7600" t="s">
        <v>760</v>
      </c>
    </row>
    <row r="7601" spans="1:1" x14ac:dyDescent="0.3">
      <c r="A7601" t="s">
        <v>773</v>
      </c>
    </row>
    <row r="7602" spans="1:1" x14ac:dyDescent="0.3">
      <c r="A7602">
        <f>-3.24 -3.24 -3.24 -3.24 -3.24 -3.24 -3.24 -3.24 -3.24 -3.24 -3.24</f>
        <v>-35.640000000000015</v>
      </c>
    </row>
    <row r="7603" spans="1:1" x14ac:dyDescent="0.3">
      <c r="A7603" t="s">
        <v>846</v>
      </c>
    </row>
    <row r="7604" spans="1:1" x14ac:dyDescent="0.3">
      <c r="A7604">
        <f>-0.48  -0.484  -0.485  -0.485  -0.485  -0.484  -0.482  -0.481  -0.48  -0.478  -0.476</f>
        <v>-5.3</v>
      </c>
    </row>
    <row r="7605" spans="1:1" x14ac:dyDescent="0.3">
      <c r="A7605">
        <f>-1.48  -1.48  -1.48  -1.48  -1.48  -1.48  -1.481  -1.481  -1.482  -1.482  -1.482</f>
        <v>-16.288</v>
      </c>
    </row>
    <row r="7606" spans="1:1" x14ac:dyDescent="0.3">
      <c r="A7606">
        <f>-2.477  -2.477  -2.477  -2.477  -2.477  -2.476  -2.476  -2.476  -2.476  -2.476  -2.476</f>
        <v>-27.240999999999996</v>
      </c>
    </row>
    <row r="7607" spans="1:1" x14ac:dyDescent="0.3">
      <c r="A7607">
        <f>-3.16  -3.159  -3.159  -3.159  -3.158  -3.157  -3.157  -3.157  -3.157  -3.157  -3.157</f>
        <v>-34.736999999999995</v>
      </c>
    </row>
    <row r="7608" spans="1:1" x14ac:dyDescent="0.3">
      <c r="A7608">
        <f>-3.24  -3.24  -3.24  -3.24  -3.24  -3.24  -3.24  -3.24  -3.24  -3.24  -3.24</f>
        <v>-35.640000000000015</v>
      </c>
    </row>
    <row r="7610" spans="1:1" x14ac:dyDescent="0.3">
      <c r="A7610" t="s">
        <v>847</v>
      </c>
    </row>
    <row r="7611" spans="1:1" x14ac:dyDescent="0.3">
      <c r="A7611" t="s">
        <v>1637</v>
      </c>
    </row>
    <row r="7612" spans="1:1" x14ac:dyDescent="0.3">
      <c r="A7612" t="s">
        <v>1643</v>
      </c>
    </row>
    <row r="7613" spans="1:1" x14ac:dyDescent="0.3">
      <c r="A7613" t="s">
        <v>1644</v>
      </c>
    </row>
    <row r="7614" spans="1:1" x14ac:dyDescent="0.3">
      <c r="A7614" t="s">
        <v>819</v>
      </c>
    </row>
    <row r="7615" spans="1:1" x14ac:dyDescent="0.3">
      <c r="A7615" t="s">
        <v>820</v>
      </c>
    </row>
    <row r="7617" spans="1:1" x14ac:dyDescent="0.3">
      <c r="A7617" t="s">
        <v>848</v>
      </c>
    </row>
    <row r="7618" spans="1:1" x14ac:dyDescent="0.3">
      <c r="A7618" t="s">
        <v>1641</v>
      </c>
    </row>
    <row r="7619" spans="1:1" x14ac:dyDescent="0.3">
      <c r="A7619" t="s">
        <v>1642</v>
      </c>
    </row>
    <row r="7620" spans="1:1" x14ac:dyDescent="0.3">
      <c r="A7620" t="s">
        <v>823</v>
      </c>
    </row>
    <row r="7621" spans="1:1" x14ac:dyDescent="0.3">
      <c r="A7621" t="s">
        <v>824</v>
      </c>
    </row>
    <row r="7622" spans="1:1" x14ac:dyDescent="0.3">
      <c r="A7622" t="s">
        <v>825</v>
      </c>
    </row>
    <row r="7624" spans="1:1" x14ac:dyDescent="0.3">
      <c r="A7624" t="s">
        <v>771</v>
      </c>
    </row>
    <row r="7625" spans="1:1" x14ac:dyDescent="0.3">
      <c r="A7625" t="s">
        <v>826</v>
      </c>
    </row>
    <row r="7626" spans="1:1" x14ac:dyDescent="0.3">
      <c r="A7626" t="s">
        <v>826</v>
      </c>
    </row>
    <row r="7627" spans="1:1" x14ac:dyDescent="0.3">
      <c r="A7627" t="s">
        <v>826</v>
      </c>
    </row>
    <row r="7628" spans="1:1" x14ac:dyDescent="0.3">
      <c r="A7628" t="s">
        <v>826</v>
      </c>
    </row>
    <row r="7629" spans="1:1" x14ac:dyDescent="0.3">
      <c r="A7629" t="s">
        <v>826</v>
      </c>
    </row>
    <row r="7631" spans="1:1" x14ac:dyDescent="0.3">
      <c r="A7631" t="s">
        <v>651</v>
      </c>
    </row>
    <row r="7632" spans="1:1" x14ac:dyDescent="0.3">
      <c r="A7632" t="s">
        <v>757</v>
      </c>
    </row>
    <row r="7633" spans="1:1" x14ac:dyDescent="0.3">
      <c r="A7633" t="s">
        <v>827</v>
      </c>
    </row>
    <row r="7634" spans="1:1" x14ac:dyDescent="0.3">
      <c r="A7634" t="s">
        <v>828</v>
      </c>
    </row>
    <row r="7635" spans="1:1" x14ac:dyDescent="0.3">
      <c r="A7635" t="s">
        <v>760</v>
      </c>
    </row>
    <row r="7636" spans="1:1" x14ac:dyDescent="0.3">
      <c r="A7636" t="s">
        <v>774</v>
      </c>
    </row>
    <row r="7637" spans="1:1" x14ac:dyDescent="0.3">
      <c r="A7637">
        <f>-3.24 -3.237 -3.234 -3.231 -3.228 -3.225 -3.222 -3.219 -3.216 -3.213 -3.21</f>
        <v>-35.475000000000009</v>
      </c>
    </row>
    <row r="7638" spans="1:1" x14ac:dyDescent="0.3">
      <c r="A7638" t="s">
        <v>846</v>
      </c>
    </row>
    <row r="7639" spans="1:1" x14ac:dyDescent="0.3">
      <c r="A7639">
        <f>-0.48  -0.484  -0.485  -0.485  -0.485  -0.484  -0.483  -0.481  -0.48  -0.478  -0.477</f>
        <v>-5.3019999999999996</v>
      </c>
    </row>
    <row r="7640" spans="1:1" x14ac:dyDescent="0.3">
      <c r="A7640">
        <f>-1.48  -1.48  -1.48  -1.48  -1.48  -1.48  -1.481  -1.481  -1.482  -1.482  -1.482</f>
        <v>-16.288</v>
      </c>
    </row>
    <row r="7641" spans="1:1" x14ac:dyDescent="0.3">
      <c r="A7641">
        <f>-2.477  -2.477  -2.477  -2.477  -2.477  -2.476  -2.476  -2.476  -2.476  -2.476  -2.476</f>
        <v>-27.240999999999996</v>
      </c>
    </row>
    <row r="7642" spans="1:1" x14ac:dyDescent="0.3">
      <c r="A7642">
        <f>-3.16  -3.16  -3.159  -3.158  -3.159  -3.159  -3.157  -3.155  -3.152  -3.149  -3.147</f>
        <v>-34.715000000000003</v>
      </c>
    </row>
    <row r="7643" spans="1:1" x14ac:dyDescent="0.3">
      <c r="A7643">
        <f>-3.24  -3.237  -3.234  -3.231  -3.228  -3.225  -3.222  -3.219  -3.216  -3.213  -3.21</f>
        <v>-35.475000000000009</v>
      </c>
    </row>
    <row r="7645" spans="1:1" x14ac:dyDescent="0.3">
      <c r="A7645" t="s">
        <v>847</v>
      </c>
    </row>
    <row r="7646" spans="1:1" x14ac:dyDescent="0.3">
      <c r="A7646" t="s">
        <v>1637</v>
      </c>
    </row>
    <row r="7647" spans="1:1" x14ac:dyDescent="0.3">
      <c r="A7647" t="s">
        <v>1645</v>
      </c>
    </row>
    <row r="7648" spans="1:1" x14ac:dyDescent="0.3">
      <c r="A7648" t="s">
        <v>1646</v>
      </c>
    </row>
    <row r="7649" spans="1:1" x14ac:dyDescent="0.3">
      <c r="A7649" t="s">
        <v>1583</v>
      </c>
    </row>
    <row r="7650" spans="1:1" x14ac:dyDescent="0.3">
      <c r="A7650" t="s">
        <v>1647</v>
      </c>
    </row>
    <row r="7652" spans="1:1" x14ac:dyDescent="0.3">
      <c r="A7652" t="s">
        <v>848</v>
      </c>
    </row>
    <row r="7653" spans="1:1" x14ac:dyDescent="0.3">
      <c r="A7653" t="s">
        <v>1641</v>
      </c>
    </row>
    <row r="7654" spans="1:1" x14ac:dyDescent="0.3">
      <c r="A7654" t="s">
        <v>822</v>
      </c>
    </row>
    <row r="7655" spans="1:1" x14ac:dyDescent="0.3">
      <c r="A7655" t="s">
        <v>1439</v>
      </c>
    </row>
    <row r="7656" spans="1:1" x14ac:dyDescent="0.3">
      <c r="A7656" t="s">
        <v>1440</v>
      </c>
    </row>
    <row r="7657" spans="1:1" x14ac:dyDescent="0.3">
      <c r="A7657" t="s">
        <v>1441</v>
      </c>
    </row>
    <row r="7659" spans="1:1" x14ac:dyDescent="0.3">
      <c r="A7659" t="s">
        <v>771</v>
      </c>
    </row>
    <row r="7660" spans="1:1" x14ac:dyDescent="0.3">
      <c r="A7660" t="s">
        <v>1442</v>
      </c>
    </row>
    <row r="7661" spans="1:1" x14ac:dyDescent="0.3">
      <c r="A7661" t="s">
        <v>1442</v>
      </c>
    </row>
    <row r="7662" spans="1:1" x14ac:dyDescent="0.3">
      <c r="A7662" t="s">
        <v>1442</v>
      </c>
    </row>
    <row r="7663" spans="1:1" x14ac:dyDescent="0.3">
      <c r="A7663" t="s">
        <v>1442</v>
      </c>
    </row>
    <row r="7664" spans="1:1" x14ac:dyDescent="0.3">
      <c r="A7664" t="s">
        <v>1442</v>
      </c>
    </row>
    <row r="7666" spans="1:1" x14ac:dyDescent="0.3">
      <c r="A7666" t="s">
        <v>652</v>
      </c>
    </row>
    <row r="7667" spans="1:1" x14ac:dyDescent="0.3">
      <c r="A7667" t="s">
        <v>757</v>
      </c>
    </row>
    <row r="7668" spans="1:1" x14ac:dyDescent="0.3">
      <c r="A7668" t="s">
        <v>827</v>
      </c>
    </row>
    <row r="7669" spans="1:1" x14ac:dyDescent="0.3">
      <c r="A7669" t="s">
        <v>828</v>
      </c>
    </row>
    <row r="7670" spans="1:1" x14ac:dyDescent="0.3">
      <c r="A7670" t="s">
        <v>760</v>
      </c>
    </row>
    <row r="7671" spans="1:1" x14ac:dyDescent="0.3">
      <c r="A7671">
        <f>-3.23 -0.003</f>
        <v>-3.2330000000000001</v>
      </c>
    </row>
    <row r="7672" spans="1:1" x14ac:dyDescent="0.3">
      <c r="A7672">
        <f>-3.23 -3.233 -3.236 -3.239 -3.242 -3.245 -3.248 -3.251 -3.254 -3.257 -3.26</f>
        <v>-35.695</v>
      </c>
    </row>
    <row r="7673" spans="1:1" x14ac:dyDescent="0.3">
      <c r="A7673" t="s">
        <v>846</v>
      </c>
    </row>
    <row r="7674" spans="1:1" x14ac:dyDescent="0.3">
      <c r="A7674">
        <f>-0.48  -0.484  -0.485  -0.485  -0.485  -0.484  -0.482  -0.481  -0.48  -0.478  -0.476</f>
        <v>-5.3</v>
      </c>
    </row>
    <row r="7675" spans="1:1" x14ac:dyDescent="0.3">
      <c r="A7675">
        <f>-1.48  -1.48  -1.48  -1.48  -1.48  -1.48  -1.481  -1.481  -1.482  -1.482  -1.482</f>
        <v>-16.288</v>
      </c>
    </row>
    <row r="7676" spans="1:1" x14ac:dyDescent="0.3">
      <c r="A7676">
        <f>-2.477  -2.476  -2.477  -2.477  -2.476  -2.476  -2.476  -2.476  -2.476  -2.476  -2.476</f>
        <v>-27.238999999999994</v>
      </c>
    </row>
    <row r="7677" spans="1:1" x14ac:dyDescent="0.3">
      <c r="A7677">
        <f>-3.152  -3.151  -3.152  -3.151  -3.149  -3.149  -3.15  -3.151  -3.153  -3.156  -3.158</f>
        <v>-34.671999999999997</v>
      </c>
    </row>
    <row r="7678" spans="1:1" x14ac:dyDescent="0.3">
      <c r="A7678">
        <f>-3.23  -3.233  -3.236  -3.239  -3.242  -3.245  -3.248  -3.251  -3.254  -3.257  -3.26</f>
        <v>-35.695</v>
      </c>
    </row>
    <row r="7680" spans="1:1" x14ac:dyDescent="0.3">
      <c r="A7680" t="s">
        <v>847</v>
      </c>
    </row>
    <row r="7681" spans="1:1" x14ac:dyDescent="0.3">
      <c r="A7681" t="s">
        <v>1637</v>
      </c>
    </row>
    <row r="7682" spans="1:1" x14ac:dyDescent="0.3">
      <c r="A7682" t="s">
        <v>1648</v>
      </c>
    </row>
    <row r="7683" spans="1:1" x14ac:dyDescent="0.3">
      <c r="A7683" t="s">
        <v>1593</v>
      </c>
    </row>
    <row r="7684" spans="1:1" x14ac:dyDescent="0.3">
      <c r="A7684" t="s">
        <v>1585</v>
      </c>
    </row>
    <row r="7685" spans="1:1" x14ac:dyDescent="0.3">
      <c r="A7685" t="s">
        <v>1586</v>
      </c>
    </row>
    <row r="7687" spans="1:1" x14ac:dyDescent="0.3">
      <c r="A7687" t="s">
        <v>848</v>
      </c>
    </row>
    <row r="7688" spans="1:1" x14ac:dyDescent="0.3">
      <c r="A7688" t="s">
        <v>1641</v>
      </c>
    </row>
    <row r="7689" spans="1:1" x14ac:dyDescent="0.3">
      <c r="A7689" t="s">
        <v>1642</v>
      </c>
    </row>
    <row r="7690" spans="1:1" x14ac:dyDescent="0.3">
      <c r="A7690" t="s">
        <v>823</v>
      </c>
    </row>
    <row r="7691" spans="1:1" x14ac:dyDescent="0.3">
      <c r="A7691" t="s">
        <v>1447</v>
      </c>
    </row>
    <row r="7692" spans="1:1" x14ac:dyDescent="0.3">
      <c r="A7692" t="s">
        <v>1448</v>
      </c>
    </row>
    <row r="7694" spans="1:1" x14ac:dyDescent="0.3">
      <c r="A7694" t="s">
        <v>771</v>
      </c>
    </row>
    <row r="7695" spans="1:1" x14ac:dyDescent="0.3">
      <c r="A7695" t="s">
        <v>1430</v>
      </c>
    </row>
    <row r="7696" spans="1:1" x14ac:dyDescent="0.3">
      <c r="A7696" t="s">
        <v>1430</v>
      </c>
    </row>
    <row r="7697" spans="1:1" x14ac:dyDescent="0.3">
      <c r="A7697" t="s">
        <v>1430</v>
      </c>
    </row>
    <row r="7698" spans="1:1" x14ac:dyDescent="0.3">
      <c r="A7698" t="s">
        <v>1430</v>
      </c>
    </row>
    <row r="7699" spans="1:1" x14ac:dyDescent="0.3">
      <c r="A7699" t="s">
        <v>1430</v>
      </c>
    </row>
    <row r="7701" spans="1:1" x14ac:dyDescent="0.3">
      <c r="A7701" t="s">
        <v>653</v>
      </c>
    </row>
    <row r="7702" spans="1:1" x14ac:dyDescent="0.3">
      <c r="A7702" t="s">
        <v>757</v>
      </c>
    </row>
    <row r="7703" spans="1:1" x14ac:dyDescent="0.3">
      <c r="A7703" t="s">
        <v>827</v>
      </c>
    </row>
    <row r="7704" spans="1:1" x14ac:dyDescent="0.3">
      <c r="A7704" t="s">
        <v>828</v>
      </c>
    </row>
    <row r="7705" spans="1:1" x14ac:dyDescent="0.3">
      <c r="A7705" t="s">
        <v>760</v>
      </c>
    </row>
    <row r="7706" spans="1:1" x14ac:dyDescent="0.3">
      <c r="A7706" t="s">
        <v>775</v>
      </c>
    </row>
    <row r="7707" spans="1:1" x14ac:dyDescent="0.3">
      <c r="A7707">
        <f>-3.23 -3.23 -3.23 -3.23 -3.23 -3.23 -3.23 -3.23 -3.23 -3.23 -3.23</f>
        <v>-35.529999999999994</v>
      </c>
    </row>
    <row r="7708" spans="1:1" x14ac:dyDescent="0.3">
      <c r="A7708" t="s">
        <v>846</v>
      </c>
    </row>
    <row r="7709" spans="1:1" x14ac:dyDescent="0.3">
      <c r="A7709">
        <f>-0.48  -0.484  -0.485  -0.485  -0.485  -0.484  -0.482  -0.481  -0.48  -0.478  -0.476</f>
        <v>-5.3</v>
      </c>
    </row>
    <row r="7710" spans="1:1" x14ac:dyDescent="0.3">
      <c r="A7710">
        <f>-1.48  -1.48  -1.48  -1.48  -1.48  -1.48  -1.481  -1.481  -1.482  -1.482  -1.482</f>
        <v>-16.288</v>
      </c>
    </row>
    <row r="7711" spans="1:1" x14ac:dyDescent="0.3">
      <c r="A7711">
        <f>-2.477  -2.476  -2.477  -2.477  -2.476  -2.476  -2.476  -2.476  -2.476  -2.475  -2.475</f>
        <v>-27.236999999999998</v>
      </c>
    </row>
    <row r="7712" spans="1:1" x14ac:dyDescent="0.3">
      <c r="A7712">
        <f>-3.152  -3.151  -3.151  -3.151  -3.15  -3.15  -3.149  -3.149  -3.149  -3.149  -3.149</f>
        <v>-34.650000000000006</v>
      </c>
    </row>
    <row r="7713" spans="1:1" x14ac:dyDescent="0.3">
      <c r="A7713">
        <f>-3.23  -3.23  -3.23  -3.23  -3.23  -3.23  -3.23  -3.23  -3.23  -3.23  -3.23</f>
        <v>-35.529999999999994</v>
      </c>
    </row>
    <row r="7715" spans="1:1" x14ac:dyDescent="0.3">
      <c r="A7715" t="s">
        <v>847</v>
      </c>
    </row>
    <row r="7716" spans="1:1" x14ac:dyDescent="0.3">
      <c r="A7716" t="s">
        <v>1637</v>
      </c>
    </row>
    <row r="7717" spans="1:1" x14ac:dyDescent="0.3">
      <c r="A7717" t="s">
        <v>1649</v>
      </c>
    </row>
    <row r="7718" spans="1:1" x14ac:dyDescent="0.3">
      <c r="A7718" t="s">
        <v>1650</v>
      </c>
    </row>
    <row r="7719" spans="1:1" x14ac:dyDescent="0.3">
      <c r="A7719" t="s">
        <v>1651</v>
      </c>
    </row>
    <row r="7720" spans="1:1" x14ac:dyDescent="0.3">
      <c r="A7720" t="s">
        <v>1652</v>
      </c>
    </row>
    <row r="7722" spans="1:1" x14ac:dyDescent="0.3">
      <c r="A7722" t="s">
        <v>848</v>
      </c>
    </row>
    <row r="7723" spans="1:1" x14ac:dyDescent="0.3">
      <c r="A7723" t="s">
        <v>1641</v>
      </c>
    </row>
    <row r="7724" spans="1:1" x14ac:dyDescent="0.3">
      <c r="A7724" t="s">
        <v>1642</v>
      </c>
    </row>
    <row r="7725" spans="1:1" x14ac:dyDescent="0.3">
      <c r="A7725" t="s">
        <v>823</v>
      </c>
    </row>
    <row r="7726" spans="1:1" x14ac:dyDescent="0.3">
      <c r="A7726" t="s">
        <v>1452</v>
      </c>
    </row>
    <row r="7727" spans="1:1" x14ac:dyDescent="0.3">
      <c r="A7727" t="s">
        <v>1453</v>
      </c>
    </row>
    <row r="7729" spans="1:1" x14ac:dyDescent="0.3">
      <c r="A7729" t="s">
        <v>771</v>
      </c>
    </row>
    <row r="7730" spans="1:1" x14ac:dyDescent="0.3">
      <c r="A7730" t="s">
        <v>826</v>
      </c>
    </row>
    <row r="7731" spans="1:1" x14ac:dyDescent="0.3">
      <c r="A7731" t="s">
        <v>826</v>
      </c>
    </row>
    <row r="7732" spans="1:1" x14ac:dyDescent="0.3">
      <c r="A7732" t="s">
        <v>826</v>
      </c>
    </row>
    <row r="7733" spans="1:1" x14ac:dyDescent="0.3">
      <c r="A7733" t="s">
        <v>826</v>
      </c>
    </row>
    <row r="7734" spans="1:1" x14ac:dyDescent="0.3">
      <c r="A7734" t="s">
        <v>826</v>
      </c>
    </row>
    <row r="7736" spans="1:1" x14ac:dyDescent="0.3">
      <c r="A7736" t="s">
        <v>654</v>
      </c>
    </row>
    <row r="7737" spans="1:1" x14ac:dyDescent="0.3">
      <c r="A7737" t="s">
        <v>757</v>
      </c>
    </row>
    <row r="7738" spans="1:1" x14ac:dyDescent="0.3">
      <c r="A7738" t="s">
        <v>827</v>
      </c>
    </row>
    <row r="7739" spans="1:1" x14ac:dyDescent="0.3">
      <c r="A7739" t="s">
        <v>828</v>
      </c>
    </row>
    <row r="7740" spans="1:1" x14ac:dyDescent="0.3">
      <c r="A7740" t="s">
        <v>760</v>
      </c>
    </row>
    <row r="7741" spans="1:1" x14ac:dyDescent="0.3">
      <c r="A7741" t="s">
        <v>776</v>
      </c>
    </row>
    <row r="7742" spans="1:1" x14ac:dyDescent="0.3">
      <c r="A7742">
        <f>-3.23 -3.227 -3.224 -3.221 -3.218 -3.215 -3.212 -3.209 -3.206 -3.203 -3.2</f>
        <v>-35.365000000000002</v>
      </c>
    </row>
    <row r="7743" spans="1:1" x14ac:dyDescent="0.3">
      <c r="A7743" t="s">
        <v>846</v>
      </c>
    </row>
    <row r="7744" spans="1:1" x14ac:dyDescent="0.3">
      <c r="A7744">
        <f>-0.48  -0.484  -0.485  -0.485  -0.485  -0.484  -0.483  -0.481  -0.48  -0.478  -0.476</f>
        <v>-5.3009999999999993</v>
      </c>
    </row>
    <row r="7745" spans="1:1" x14ac:dyDescent="0.3">
      <c r="A7745">
        <f>-1.48  -1.48  -1.48  -1.48  -1.48  -1.48  -1.481  -1.481  -1.482  -1.482  -1.482</f>
        <v>-16.288</v>
      </c>
    </row>
    <row r="7746" spans="1:1" x14ac:dyDescent="0.3">
      <c r="A7746">
        <f>-2.477  -2.477  -2.476  -2.477  -2.476  -2.476  -2.476  -2.476  -2.476  -2.475  -2.475</f>
        <v>-27.236999999999998</v>
      </c>
    </row>
    <row r="7747" spans="1:1" x14ac:dyDescent="0.3">
      <c r="A7747">
        <f>-3.152  -3.152  -3.151  -3.15  -3.151  -3.151  -3.149  -3.147  -3.145  -3.142  -3.139</f>
        <v>-34.628999999999998</v>
      </c>
    </row>
    <row r="7748" spans="1:1" x14ac:dyDescent="0.3">
      <c r="A7748">
        <f>-3.23  -3.227  -3.224  -3.221  -3.218  -3.215  -3.212  -3.209  -3.206  -3.203  -3.2</f>
        <v>-35.365000000000002</v>
      </c>
    </row>
    <row r="7750" spans="1:1" x14ac:dyDescent="0.3">
      <c r="A7750" t="s">
        <v>847</v>
      </c>
    </row>
    <row r="7751" spans="1:1" x14ac:dyDescent="0.3">
      <c r="A7751" t="s">
        <v>1637</v>
      </c>
    </row>
    <row r="7752" spans="1:1" x14ac:dyDescent="0.3">
      <c r="A7752" t="s">
        <v>1653</v>
      </c>
    </row>
    <row r="7753" spans="1:1" x14ac:dyDescent="0.3">
      <c r="A7753" t="s">
        <v>1654</v>
      </c>
    </row>
    <row r="7754" spans="1:1" x14ac:dyDescent="0.3">
      <c r="A7754" t="s">
        <v>1591</v>
      </c>
    </row>
    <row r="7755" spans="1:1" x14ac:dyDescent="0.3">
      <c r="A7755" t="s">
        <v>1456</v>
      </c>
    </row>
    <row r="7757" spans="1:1" x14ac:dyDescent="0.3">
      <c r="A7757" t="s">
        <v>848</v>
      </c>
    </row>
    <row r="7758" spans="1:1" x14ac:dyDescent="0.3">
      <c r="A7758" t="s">
        <v>1641</v>
      </c>
    </row>
    <row r="7759" spans="1:1" x14ac:dyDescent="0.3">
      <c r="A7759" t="s">
        <v>1642</v>
      </c>
    </row>
    <row r="7760" spans="1:1" x14ac:dyDescent="0.3">
      <c r="A7760" t="s">
        <v>1439</v>
      </c>
    </row>
    <row r="7761" spans="1:1" x14ac:dyDescent="0.3">
      <c r="A7761" t="s">
        <v>1457</v>
      </c>
    </row>
    <row r="7762" spans="1:1" x14ac:dyDescent="0.3">
      <c r="A7762" t="s">
        <v>1458</v>
      </c>
    </row>
    <row r="7764" spans="1:1" x14ac:dyDescent="0.3">
      <c r="A7764" t="s">
        <v>771</v>
      </c>
    </row>
    <row r="7765" spans="1:1" x14ac:dyDescent="0.3">
      <c r="A7765" t="s">
        <v>1459</v>
      </c>
    </row>
    <row r="7766" spans="1:1" x14ac:dyDescent="0.3">
      <c r="A7766" t="s">
        <v>1459</v>
      </c>
    </row>
    <row r="7767" spans="1:1" x14ac:dyDescent="0.3">
      <c r="A7767" t="s">
        <v>1459</v>
      </c>
    </row>
    <row r="7768" spans="1:1" x14ac:dyDescent="0.3">
      <c r="A7768" t="s">
        <v>1459</v>
      </c>
    </row>
    <row r="7769" spans="1:1" x14ac:dyDescent="0.3">
      <c r="A7769" t="s">
        <v>1459</v>
      </c>
    </row>
    <row r="7771" spans="1:1" x14ac:dyDescent="0.3">
      <c r="A7771" t="s">
        <v>655</v>
      </c>
    </row>
    <row r="7772" spans="1:1" x14ac:dyDescent="0.3">
      <c r="A7772" t="s">
        <v>757</v>
      </c>
    </row>
    <row r="7773" spans="1:1" x14ac:dyDescent="0.3">
      <c r="A7773" t="s">
        <v>827</v>
      </c>
    </row>
    <row r="7774" spans="1:1" x14ac:dyDescent="0.3">
      <c r="A7774" t="s">
        <v>828</v>
      </c>
    </row>
    <row r="7775" spans="1:1" x14ac:dyDescent="0.3">
      <c r="A7775" t="s">
        <v>760</v>
      </c>
    </row>
    <row r="7776" spans="1:1" x14ac:dyDescent="0.3">
      <c r="A7776">
        <f>-3.22 -0.003</f>
        <v>-3.2230000000000003</v>
      </c>
    </row>
    <row r="7777" spans="1:1" x14ac:dyDescent="0.3">
      <c r="A7777">
        <f>-3.22 -3.223 -3.226 -3.229 -3.232 -3.235 -3.238 -3.241 -3.244 -3.247 -3.25</f>
        <v>-35.584999999999994</v>
      </c>
    </row>
    <row r="7778" spans="1:1" x14ac:dyDescent="0.3">
      <c r="A7778" t="s">
        <v>846</v>
      </c>
    </row>
    <row r="7779" spans="1:1" x14ac:dyDescent="0.3">
      <c r="A7779">
        <f>-0.48  -0.484  -0.485  -0.485  -0.485  -0.484  -0.482  -0.481  -0.48  -0.478  -0.476</f>
        <v>-5.3</v>
      </c>
    </row>
    <row r="7780" spans="1:1" x14ac:dyDescent="0.3">
      <c r="A7780">
        <f>-1.48  -1.48  -1.48  -1.48  -1.48  -1.48  -1.481  -1.481  -1.482  -1.482  -1.482</f>
        <v>-16.288</v>
      </c>
    </row>
    <row r="7781" spans="1:1" x14ac:dyDescent="0.3">
      <c r="A7781">
        <f>-2.476  -2.476  -2.477  -2.476  -2.476  -2.476  -2.476  -2.475  -2.475  -2.475  -2.475</f>
        <v>-27.233000000000004</v>
      </c>
    </row>
    <row r="7782" spans="1:1" x14ac:dyDescent="0.3">
      <c r="A7782">
        <f>-3.144  -3.143  -3.144  -3.143  -3.142  -3.141  -3.142  -3.143  -3.146  -3.148  -3.15</f>
        <v>-34.585999999999999</v>
      </c>
    </row>
    <row r="7783" spans="1:1" x14ac:dyDescent="0.3">
      <c r="A7783">
        <f>-3.22  -3.223  -3.226  -3.229  -3.232  -3.235  -3.238  -3.241  -3.244  -3.247  -3.25</f>
        <v>-35.584999999999994</v>
      </c>
    </row>
    <row r="7785" spans="1:1" x14ac:dyDescent="0.3">
      <c r="A7785" t="s">
        <v>847</v>
      </c>
    </row>
    <row r="7786" spans="1:1" x14ac:dyDescent="0.3">
      <c r="A7786" t="s">
        <v>1637</v>
      </c>
    </row>
    <row r="7787" spans="1:1" x14ac:dyDescent="0.3">
      <c r="A7787" t="s">
        <v>1648</v>
      </c>
    </row>
    <row r="7788" spans="1:1" x14ac:dyDescent="0.3">
      <c r="A7788" t="s">
        <v>1655</v>
      </c>
    </row>
    <row r="7789" spans="1:1" x14ac:dyDescent="0.3">
      <c r="A7789" t="s">
        <v>1656</v>
      </c>
    </row>
    <row r="7790" spans="1:1" x14ac:dyDescent="0.3">
      <c r="A7790" t="s">
        <v>1462</v>
      </c>
    </row>
    <row r="7792" spans="1:1" x14ac:dyDescent="0.3">
      <c r="A7792" t="s">
        <v>848</v>
      </c>
    </row>
    <row r="7793" spans="1:1" x14ac:dyDescent="0.3">
      <c r="A7793" t="s">
        <v>1641</v>
      </c>
    </row>
    <row r="7794" spans="1:1" x14ac:dyDescent="0.3">
      <c r="A7794" t="s">
        <v>1642</v>
      </c>
    </row>
    <row r="7795" spans="1:1" x14ac:dyDescent="0.3">
      <c r="A7795" t="s">
        <v>1463</v>
      </c>
    </row>
    <row r="7796" spans="1:1" x14ac:dyDescent="0.3">
      <c r="A7796" t="s">
        <v>1464</v>
      </c>
    </row>
    <row r="7797" spans="1:1" x14ac:dyDescent="0.3">
      <c r="A7797" t="s">
        <v>1465</v>
      </c>
    </row>
    <row r="7799" spans="1:1" x14ac:dyDescent="0.3">
      <c r="A7799" t="s">
        <v>771</v>
      </c>
    </row>
    <row r="7800" spans="1:1" x14ac:dyDescent="0.3">
      <c r="A7800" t="s">
        <v>1466</v>
      </c>
    </row>
    <row r="7801" spans="1:1" x14ac:dyDescent="0.3">
      <c r="A7801" t="s">
        <v>1466</v>
      </c>
    </row>
    <row r="7802" spans="1:1" x14ac:dyDescent="0.3">
      <c r="A7802" t="s">
        <v>1466</v>
      </c>
    </row>
    <row r="7803" spans="1:1" x14ac:dyDescent="0.3">
      <c r="A7803" t="s">
        <v>1466</v>
      </c>
    </row>
    <row r="7804" spans="1:1" x14ac:dyDescent="0.3">
      <c r="A7804" t="s">
        <v>1466</v>
      </c>
    </row>
    <row r="7806" spans="1:1" x14ac:dyDescent="0.3">
      <c r="A7806" t="s">
        <v>656</v>
      </c>
    </row>
    <row r="7807" spans="1:1" x14ac:dyDescent="0.3">
      <c r="A7807" t="s">
        <v>757</v>
      </c>
    </row>
    <row r="7808" spans="1:1" x14ac:dyDescent="0.3">
      <c r="A7808" t="s">
        <v>827</v>
      </c>
    </row>
    <row r="7809" spans="1:1" x14ac:dyDescent="0.3">
      <c r="A7809" t="s">
        <v>828</v>
      </c>
    </row>
    <row r="7810" spans="1:1" x14ac:dyDescent="0.3">
      <c r="A7810" t="s">
        <v>760</v>
      </c>
    </row>
    <row r="7811" spans="1:1" x14ac:dyDescent="0.3">
      <c r="A7811" t="s">
        <v>777</v>
      </c>
    </row>
    <row r="7812" spans="1:1" x14ac:dyDescent="0.3">
      <c r="A7812">
        <f>-3.22 -3.22 -3.22 -3.22 -3.22 -3.22 -3.22 -3.22 -3.22 -3.22 -3.22</f>
        <v>-35.419999999999995</v>
      </c>
    </row>
    <row r="7813" spans="1:1" x14ac:dyDescent="0.3">
      <c r="A7813" t="s">
        <v>846</v>
      </c>
    </row>
    <row r="7814" spans="1:1" x14ac:dyDescent="0.3">
      <c r="A7814">
        <f>-0.48  -0.484  -0.485  -0.485  -0.485  -0.484  -0.482  -0.481  -0.48  -0.478  -0.476</f>
        <v>-5.3</v>
      </c>
    </row>
    <row r="7815" spans="1:1" x14ac:dyDescent="0.3">
      <c r="A7815">
        <f>-1.48  -1.48  -1.48  -1.48  -1.48  -1.48  -1.481  -1.481  -1.482  -1.482  -1.482</f>
        <v>-16.288</v>
      </c>
    </row>
    <row r="7816" spans="1:1" x14ac:dyDescent="0.3">
      <c r="A7816">
        <f>-2.476  -2.476  -2.476  -2.476  -2.476  -2.476  -2.476  -2.476  -2.475  -2.475  -2.475</f>
        <v>-27.233000000000001</v>
      </c>
    </row>
    <row r="7817" spans="1:1" x14ac:dyDescent="0.3">
      <c r="A7817">
        <f>-3.144  -3.143  -3.143  -3.143  -3.142  -3.142  -3.142  -3.141  -3.141  -3.141  -3.141</f>
        <v>-34.562999999999995</v>
      </c>
    </row>
    <row r="7818" spans="1:1" x14ac:dyDescent="0.3">
      <c r="A7818">
        <f>-3.22  -3.22  -3.22  -3.22  -3.22  -3.22  -3.22  -3.22  -3.22  -3.22  -3.22</f>
        <v>-35.419999999999995</v>
      </c>
    </row>
    <row r="7820" spans="1:1" x14ac:dyDescent="0.3">
      <c r="A7820" t="s">
        <v>847</v>
      </c>
    </row>
    <row r="7821" spans="1:1" x14ac:dyDescent="0.3">
      <c r="A7821" t="s">
        <v>1637</v>
      </c>
    </row>
    <row r="7822" spans="1:1" x14ac:dyDescent="0.3">
      <c r="A7822" t="s">
        <v>1643</v>
      </c>
    </row>
    <row r="7823" spans="1:1" x14ac:dyDescent="0.3">
      <c r="A7823" t="s">
        <v>1657</v>
      </c>
    </row>
    <row r="7824" spans="1:1" x14ac:dyDescent="0.3">
      <c r="A7824" t="s">
        <v>1658</v>
      </c>
    </row>
    <row r="7825" spans="1:1" x14ac:dyDescent="0.3">
      <c r="A7825" t="s">
        <v>1659</v>
      </c>
    </row>
    <row r="7827" spans="1:1" x14ac:dyDescent="0.3">
      <c r="A7827" t="s">
        <v>848</v>
      </c>
    </row>
    <row r="7828" spans="1:1" x14ac:dyDescent="0.3">
      <c r="A7828" t="s">
        <v>1641</v>
      </c>
    </row>
    <row r="7829" spans="1:1" x14ac:dyDescent="0.3">
      <c r="A7829" t="s">
        <v>1642</v>
      </c>
    </row>
    <row r="7830" spans="1:1" x14ac:dyDescent="0.3">
      <c r="A7830" t="s">
        <v>1600</v>
      </c>
    </row>
    <row r="7831" spans="1:1" x14ac:dyDescent="0.3">
      <c r="A7831" t="s">
        <v>1471</v>
      </c>
    </row>
    <row r="7832" spans="1:1" x14ac:dyDescent="0.3">
      <c r="A7832" t="s">
        <v>1453</v>
      </c>
    </row>
    <row r="7834" spans="1:1" x14ac:dyDescent="0.3">
      <c r="A7834" t="s">
        <v>771</v>
      </c>
    </row>
    <row r="7835" spans="1:1" x14ac:dyDescent="0.3">
      <c r="A7835" t="s">
        <v>826</v>
      </c>
    </row>
    <row r="7836" spans="1:1" x14ac:dyDescent="0.3">
      <c r="A7836" t="s">
        <v>826</v>
      </c>
    </row>
    <row r="7837" spans="1:1" x14ac:dyDescent="0.3">
      <c r="A7837" t="s">
        <v>826</v>
      </c>
    </row>
    <row r="7838" spans="1:1" x14ac:dyDescent="0.3">
      <c r="A7838" t="s">
        <v>826</v>
      </c>
    </row>
    <row r="7839" spans="1:1" x14ac:dyDescent="0.3">
      <c r="A7839" t="s">
        <v>826</v>
      </c>
    </row>
    <row r="7841" spans="1:1" x14ac:dyDescent="0.3">
      <c r="A7841" t="s">
        <v>657</v>
      </c>
    </row>
    <row r="7842" spans="1:1" x14ac:dyDescent="0.3">
      <c r="A7842" t="s">
        <v>757</v>
      </c>
    </row>
    <row r="7843" spans="1:1" x14ac:dyDescent="0.3">
      <c r="A7843" t="s">
        <v>827</v>
      </c>
    </row>
    <row r="7844" spans="1:1" x14ac:dyDescent="0.3">
      <c r="A7844" t="s">
        <v>828</v>
      </c>
    </row>
    <row r="7845" spans="1:1" x14ac:dyDescent="0.3">
      <c r="A7845" t="s">
        <v>760</v>
      </c>
    </row>
    <row r="7846" spans="1:1" x14ac:dyDescent="0.3">
      <c r="A7846" t="s">
        <v>778</v>
      </c>
    </row>
    <row r="7847" spans="1:1" x14ac:dyDescent="0.3">
      <c r="A7847">
        <f>-3.22 -3.217 -3.214 -3.211 -3.208 -3.205 -3.202 -3.199 -3.196 -3.193 -3.19</f>
        <v>-35.254999999999995</v>
      </c>
    </row>
    <row r="7848" spans="1:1" x14ac:dyDescent="0.3">
      <c r="A7848" t="s">
        <v>846</v>
      </c>
    </row>
    <row r="7849" spans="1:1" x14ac:dyDescent="0.3">
      <c r="A7849">
        <f>-0.48  -0.484  -0.485  -0.485  -0.485  -0.484  -0.483  -0.481  -0.48  -0.478  -0.477</f>
        <v>-5.3019999999999996</v>
      </c>
    </row>
    <row r="7850" spans="1:1" x14ac:dyDescent="0.3">
      <c r="A7850">
        <f>-1.48  -1.48  -1.48  -1.48  -1.48  -1.48  -1.481  -1.481  -1.482  -1.482  -1.482</f>
        <v>-16.288</v>
      </c>
    </row>
    <row r="7851" spans="1:1" x14ac:dyDescent="0.3">
      <c r="A7851">
        <f>-2.476  -2.476  -2.476  -2.477  -2.476  -2.476  -2.476  -2.476  -2.475  -2.475  -2.475</f>
        <v>-27.234000000000002</v>
      </c>
    </row>
    <row r="7852" spans="1:1" x14ac:dyDescent="0.3">
      <c r="A7852">
        <f>-3.144  -3.144  -3.143  -3.143  -3.143  -3.143  -3.142  -3.139  -3.137  -3.134  -3.131</f>
        <v>-34.542999999999999</v>
      </c>
    </row>
    <row r="7853" spans="1:1" x14ac:dyDescent="0.3">
      <c r="A7853">
        <f>-3.22  -3.217  -3.214  -3.211  -3.208  -3.205  -3.202  -3.199  -3.196  -3.193  -3.19</f>
        <v>-35.254999999999995</v>
      </c>
    </row>
    <row r="7855" spans="1:1" x14ac:dyDescent="0.3">
      <c r="A7855" t="s">
        <v>847</v>
      </c>
    </row>
    <row r="7856" spans="1:1" x14ac:dyDescent="0.3">
      <c r="A7856" t="s">
        <v>1637</v>
      </c>
    </row>
    <row r="7857" spans="1:1" x14ac:dyDescent="0.3">
      <c r="A7857" t="s">
        <v>1660</v>
      </c>
    </row>
    <row r="7858" spans="1:1" x14ac:dyDescent="0.3">
      <c r="A7858" t="s">
        <v>1661</v>
      </c>
    </row>
    <row r="7859" spans="1:1" x14ac:dyDescent="0.3">
      <c r="A7859" t="s">
        <v>1473</v>
      </c>
    </row>
    <row r="7860" spans="1:1" x14ac:dyDescent="0.3">
      <c r="A7860" t="s">
        <v>1662</v>
      </c>
    </row>
    <row r="7862" spans="1:1" x14ac:dyDescent="0.3">
      <c r="A7862" t="s">
        <v>848</v>
      </c>
    </row>
    <row r="7863" spans="1:1" x14ac:dyDescent="0.3">
      <c r="A7863" t="s">
        <v>1641</v>
      </c>
    </row>
    <row r="7864" spans="1:1" x14ac:dyDescent="0.3">
      <c r="A7864" t="s">
        <v>1642</v>
      </c>
    </row>
    <row r="7865" spans="1:1" x14ac:dyDescent="0.3">
      <c r="A7865" t="s">
        <v>1600</v>
      </c>
    </row>
    <row r="7866" spans="1:1" x14ac:dyDescent="0.3">
      <c r="A7866" t="s">
        <v>1475</v>
      </c>
    </row>
    <row r="7867" spans="1:1" x14ac:dyDescent="0.3">
      <c r="A7867" t="s">
        <v>1458</v>
      </c>
    </row>
    <row r="7869" spans="1:1" x14ac:dyDescent="0.3">
      <c r="A7869" t="s">
        <v>771</v>
      </c>
    </row>
    <row r="7870" spans="1:1" x14ac:dyDescent="0.3">
      <c r="A7870" t="s">
        <v>1459</v>
      </c>
    </row>
    <row r="7871" spans="1:1" x14ac:dyDescent="0.3">
      <c r="A7871" t="s">
        <v>1459</v>
      </c>
    </row>
    <row r="7872" spans="1:1" x14ac:dyDescent="0.3">
      <c r="A7872" t="s">
        <v>1459</v>
      </c>
    </row>
    <row r="7873" spans="1:1" x14ac:dyDescent="0.3">
      <c r="A7873" t="s">
        <v>1459</v>
      </c>
    </row>
    <row r="7874" spans="1:1" x14ac:dyDescent="0.3">
      <c r="A7874" t="s">
        <v>1459</v>
      </c>
    </row>
    <row r="7876" spans="1:1" x14ac:dyDescent="0.3">
      <c r="A7876" t="s">
        <v>658</v>
      </c>
    </row>
    <row r="7877" spans="1:1" x14ac:dyDescent="0.3">
      <c r="A7877" t="s">
        <v>757</v>
      </c>
    </row>
    <row r="7878" spans="1:1" x14ac:dyDescent="0.3">
      <c r="A7878" t="s">
        <v>827</v>
      </c>
    </row>
    <row r="7879" spans="1:1" x14ac:dyDescent="0.3">
      <c r="A7879" t="s">
        <v>828</v>
      </c>
    </row>
    <row r="7880" spans="1:1" x14ac:dyDescent="0.3">
      <c r="A7880" t="s">
        <v>760</v>
      </c>
    </row>
    <row r="7881" spans="1:1" x14ac:dyDescent="0.3">
      <c r="A7881">
        <f>-3.21 -0.003</f>
        <v>-3.2130000000000001</v>
      </c>
    </row>
    <row r="7882" spans="1:1" x14ac:dyDescent="0.3">
      <c r="A7882">
        <f>-3.21 -3.213 -3.216 -3.219 -3.222 -3.225 -3.228 -3.231 -3.234 -3.237 -3.24</f>
        <v>-35.475000000000009</v>
      </c>
    </row>
    <row r="7883" spans="1:1" x14ac:dyDescent="0.3">
      <c r="A7883" t="s">
        <v>846</v>
      </c>
    </row>
    <row r="7884" spans="1:1" x14ac:dyDescent="0.3">
      <c r="A7884">
        <f>-0.48  -0.484  -0.485  -0.485  -0.485  -0.484  -0.482  -0.481  -0.48  -0.478  -0.477</f>
        <v>-5.3010000000000002</v>
      </c>
    </row>
    <row r="7885" spans="1:1" x14ac:dyDescent="0.3">
      <c r="A7885">
        <f>-1.48  -1.48  -1.48  -1.48  -1.48  -1.48  -1.481  -1.481  -1.482  -1.482  -1.482</f>
        <v>-16.288</v>
      </c>
    </row>
    <row r="7886" spans="1:1" x14ac:dyDescent="0.3">
      <c r="A7886">
        <f>-2.476  -2.476  -2.476  -2.476  -2.476  -2.476  -2.475  -2.475  -2.475  -2.475  -2.475</f>
        <v>-27.231000000000005</v>
      </c>
    </row>
    <row r="7887" spans="1:1" x14ac:dyDescent="0.3">
      <c r="A7887">
        <f>-3.136  -3.135  -3.136  -3.135  -3.134  -3.133  -3.134  -3.136  -3.138  -3.14  -3.142</f>
        <v>-34.499000000000002</v>
      </c>
    </row>
    <row r="7888" spans="1:1" x14ac:dyDescent="0.3">
      <c r="A7888">
        <f>-3.21  -3.213  -3.216  -3.219  -3.222  -3.225  -3.228  -3.231  -3.234  -3.237  -3.24</f>
        <v>-35.475000000000009</v>
      </c>
    </row>
    <row r="7890" spans="1:1" x14ac:dyDescent="0.3">
      <c r="A7890" t="s">
        <v>847</v>
      </c>
    </row>
    <row r="7891" spans="1:1" x14ac:dyDescent="0.3">
      <c r="A7891" t="s">
        <v>1637</v>
      </c>
    </row>
    <row r="7892" spans="1:1" x14ac:dyDescent="0.3">
      <c r="A7892" t="s">
        <v>1663</v>
      </c>
    </row>
    <row r="7893" spans="1:1" x14ac:dyDescent="0.3">
      <c r="A7893" t="s">
        <v>1593</v>
      </c>
    </row>
    <row r="7894" spans="1:1" x14ac:dyDescent="0.3">
      <c r="A7894" t="s">
        <v>1664</v>
      </c>
    </row>
    <row r="7895" spans="1:1" x14ac:dyDescent="0.3">
      <c r="A7895" t="s">
        <v>1478</v>
      </c>
    </row>
    <row r="7897" spans="1:1" x14ac:dyDescent="0.3">
      <c r="A7897" t="s">
        <v>848</v>
      </c>
    </row>
    <row r="7898" spans="1:1" x14ac:dyDescent="0.3">
      <c r="A7898" t="s">
        <v>1641</v>
      </c>
    </row>
    <row r="7899" spans="1:1" x14ac:dyDescent="0.3">
      <c r="A7899" t="s">
        <v>1642</v>
      </c>
    </row>
    <row r="7900" spans="1:1" x14ac:dyDescent="0.3">
      <c r="A7900" t="s">
        <v>1665</v>
      </c>
    </row>
    <row r="7901" spans="1:1" x14ac:dyDescent="0.3">
      <c r="A7901" t="s">
        <v>1480</v>
      </c>
    </row>
    <row r="7902" spans="1:1" x14ac:dyDescent="0.3">
      <c r="A7902" t="s">
        <v>1481</v>
      </c>
    </row>
    <row r="7904" spans="1:1" x14ac:dyDescent="0.3">
      <c r="A7904" t="s">
        <v>771</v>
      </c>
    </row>
    <row r="7905" spans="1:1" x14ac:dyDescent="0.3">
      <c r="A7905" t="s">
        <v>1466</v>
      </c>
    </row>
    <row r="7906" spans="1:1" x14ac:dyDescent="0.3">
      <c r="A7906" t="s">
        <v>1466</v>
      </c>
    </row>
    <row r="7907" spans="1:1" x14ac:dyDescent="0.3">
      <c r="A7907" t="s">
        <v>1466</v>
      </c>
    </row>
    <row r="7908" spans="1:1" x14ac:dyDescent="0.3">
      <c r="A7908" t="s">
        <v>1466</v>
      </c>
    </row>
    <row r="7909" spans="1:1" x14ac:dyDescent="0.3">
      <c r="A7909" t="s">
        <v>1466</v>
      </c>
    </row>
    <row r="7911" spans="1:1" x14ac:dyDescent="0.3">
      <c r="A7911" t="s">
        <v>659</v>
      </c>
    </row>
    <row r="7912" spans="1:1" x14ac:dyDescent="0.3">
      <c r="A7912" t="s">
        <v>757</v>
      </c>
    </row>
    <row r="7913" spans="1:1" x14ac:dyDescent="0.3">
      <c r="A7913" t="s">
        <v>827</v>
      </c>
    </row>
    <row r="7914" spans="1:1" x14ac:dyDescent="0.3">
      <c r="A7914" t="s">
        <v>828</v>
      </c>
    </row>
    <row r="7915" spans="1:1" x14ac:dyDescent="0.3">
      <c r="A7915" t="s">
        <v>760</v>
      </c>
    </row>
    <row r="7916" spans="1:1" x14ac:dyDescent="0.3">
      <c r="A7916" t="s">
        <v>779</v>
      </c>
    </row>
    <row r="7917" spans="1:1" x14ac:dyDescent="0.3">
      <c r="A7917">
        <f>-3.21 -3.21 -3.21 -3.21 -3.21 -3.21 -3.21 -3.21 -3.21 -3.21 -3.21</f>
        <v>-35.31</v>
      </c>
    </row>
    <row r="7918" spans="1:1" x14ac:dyDescent="0.3">
      <c r="A7918" t="s">
        <v>846</v>
      </c>
    </row>
    <row r="7919" spans="1:1" x14ac:dyDescent="0.3">
      <c r="A7919">
        <f>-0.48  -0.484  -0.485  -0.485  -0.485  -0.484  -0.482  -0.481  -0.48  -0.478  -0.476</f>
        <v>-5.3</v>
      </c>
    </row>
    <row r="7920" spans="1:1" x14ac:dyDescent="0.3">
      <c r="A7920">
        <f>-1.48  -1.48  -1.48  -1.48  -1.48  -1.48  -1.481  -1.481  -1.482  -1.482  -1.482</f>
        <v>-16.288</v>
      </c>
    </row>
    <row r="7921" spans="1:1" x14ac:dyDescent="0.3">
      <c r="A7921">
        <f>-2.476  -2.476  -2.476  -2.476  -2.476  -2.476  -2.475  -2.475  -2.475  -2.475  -2.475</f>
        <v>-27.231000000000005</v>
      </c>
    </row>
    <row r="7922" spans="1:1" x14ac:dyDescent="0.3">
      <c r="A7922">
        <f>-3.136  -3.135  -3.135  -3.135  -3.135  -3.134  -3.134  -3.133  -3.133  -3.133  -3.133</f>
        <v>-34.475999999999999</v>
      </c>
    </row>
    <row r="7923" spans="1:1" x14ac:dyDescent="0.3">
      <c r="A7923">
        <f>-3.21  -3.21  -3.21  -3.21  -3.21  -3.21  -3.21  -3.21  -3.21  -3.21  -3.21</f>
        <v>-35.31</v>
      </c>
    </row>
    <row r="7925" spans="1:1" x14ac:dyDescent="0.3">
      <c r="A7925" t="s">
        <v>847</v>
      </c>
    </row>
    <row r="7926" spans="1:1" x14ac:dyDescent="0.3">
      <c r="A7926" t="s">
        <v>1637</v>
      </c>
    </row>
    <row r="7927" spans="1:1" x14ac:dyDescent="0.3">
      <c r="A7927" t="s">
        <v>1649</v>
      </c>
    </row>
    <row r="7928" spans="1:1" x14ac:dyDescent="0.3">
      <c r="A7928" t="s">
        <v>1666</v>
      </c>
    </row>
    <row r="7929" spans="1:1" x14ac:dyDescent="0.3">
      <c r="A7929" t="s">
        <v>1483</v>
      </c>
    </row>
    <row r="7930" spans="1:1" x14ac:dyDescent="0.3">
      <c r="A7930" t="s">
        <v>1667</v>
      </c>
    </row>
    <row r="7932" spans="1:1" x14ac:dyDescent="0.3">
      <c r="A7932" t="s">
        <v>848</v>
      </c>
    </row>
    <row r="7933" spans="1:1" x14ac:dyDescent="0.3">
      <c r="A7933" t="s">
        <v>1641</v>
      </c>
    </row>
    <row r="7934" spans="1:1" x14ac:dyDescent="0.3">
      <c r="A7934" t="s">
        <v>1642</v>
      </c>
    </row>
    <row r="7935" spans="1:1" x14ac:dyDescent="0.3">
      <c r="A7935" t="s">
        <v>1604</v>
      </c>
    </row>
    <row r="7936" spans="1:1" x14ac:dyDescent="0.3">
      <c r="A7936" t="s">
        <v>1486</v>
      </c>
    </row>
    <row r="7937" spans="1:1" x14ac:dyDescent="0.3">
      <c r="A7937" t="s">
        <v>1487</v>
      </c>
    </row>
    <row r="7939" spans="1:1" x14ac:dyDescent="0.3">
      <c r="A7939" t="s">
        <v>771</v>
      </c>
    </row>
    <row r="7940" spans="1:1" x14ac:dyDescent="0.3">
      <c r="A7940" t="s">
        <v>826</v>
      </c>
    </row>
    <row r="7941" spans="1:1" x14ac:dyDescent="0.3">
      <c r="A7941" t="s">
        <v>826</v>
      </c>
    </row>
    <row r="7942" spans="1:1" x14ac:dyDescent="0.3">
      <c r="A7942" t="s">
        <v>826</v>
      </c>
    </row>
    <row r="7943" spans="1:1" x14ac:dyDescent="0.3">
      <c r="A7943" t="s">
        <v>826</v>
      </c>
    </row>
    <row r="7944" spans="1:1" x14ac:dyDescent="0.3">
      <c r="A7944" t="s">
        <v>826</v>
      </c>
    </row>
    <row r="7946" spans="1:1" x14ac:dyDescent="0.3">
      <c r="A7946" t="s">
        <v>660</v>
      </c>
    </row>
    <row r="7947" spans="1:1" x14ac:dyDescent="0.3">
      <c r="A7947" t="s">
        <v>757</v>
      </c>
    </row>
    <row r="7948" spans="1:1" x14ac:dyDescent="0.3">
      <c r="A7948" t="s">
        <v>827</v>
      </c>
    </row>
    <row r="7949" spans="1:1" x14ac:dyDescent="0.3">
      <c r="A7949" t="s">
        <v>828</v>
      </c>
    </row>
    <row r="7950" spans="1:1" x14ac:dyDescent="0.3">
      <c r="A7950" t="s">
        <v>760</v>
      </c>
    </row>
    <row r="7951" spans="1:1" x14ac:dyDescent="0.3">
      <c r="A7951" t="s">
        <v>780</v>
      </c>
    </row>
    <row r="7952" spans="1:1" x14ac:dyDescent="0.3">
      <c r="A7952">
        <f>-3.21 -3.207 -3.204 -3.201 -3.198 -3.195 -3.192 -3.189 -3.186 -3.183 -3.18</f>
        <v>-35.145000000000003</v>
      </c>
    </row>
    <row r="7953" spans="1:1" x14ac:dyDescent="0.3">
      <c r="A7953" t="s">
        <v>846</v>
      </c>
    </row>
    <row r="7954" spans="1:1" x14ac:dyDescent="0.3">
      <c r="A7954">
        <f>-0.48  -0.484  -0.485  -0.485  -0.485  -0.484  -0.483  -0.481  -0.48  -0.478  -0.476</f>
        <v>-5.3009999999999993</v>
      </c>
    </row>
    <row r="7955" spans="1:1" x14ac:dyDescent="0.3">
      <c r="A7955">
        <f>-1.48  -1.48  -1.48  -1.48  -1.48  -1.48  -1.481  -1.481  -1.482  -1.482  -1.482</f>
        <v>-16.288</v>
      </c>
    </row>
    <row r="7956" spans="1:1" x14ac:dyDescent="0.3">
      <c r="A7956">
        <f>-2.476  -2.476  -2.476  -2.476  -2.476  -2.475  -2.475  -2.475  -2.475  -2.475  -2.475</f>
        <v>-27.230000000000004</v>
      </c>
    </row>
    <row r="7957" spans="1:1" x14ac:dyDescent="0.3">
      <c r="A7957">
        <f>-3.136  -3.136  -3.135  -3.135  -3.135  -3.135  -3.134  -3.131  -3.129  -3.126  -3.123</f>
        <v>-34.454999999999998</v>
      </c>
    </row>
    <row r="7958" spans="1:1" x14ac:dyDescent="0.3">
      <c r="A7958">
        <f>-3.21  -3.207  -3.204  -3.201  -3.198  -3.195  -3.192  -3.189  -3.186  -3.183  -3.18</f>
        <v>-35.145000000000003</v>
      </c>
    </row>
    <row r="7960" spans="1:1" x14ac:dyDescent="0.3">
      <c r="A7960" t="s">
        <v>847</v>
      </c>
    </row>
    <row r="7961" spans="1:1" x14ac:dyDescent="0.3">
      <c r="A7961" t="s">
        <v>1637</v>
      </c>
    </row>
    <row r="7962" spans="1:1" x14ac:dyDescent="0.3">
      <c r="A7962" t="s">
        <v>1668</v>
      </c>
    </row>
    <row r="7963" spans="1:1" x14ac:dyDescent="0.3">
      <c r="A7963" t="s">
        <v>1669</v>
      </c>
    </row>
    <row r="7964" spans="1:1" x14ac:dyDescent="0.3">
      <c r="A7964" t="s">
        <v>1605</v>
      </c>
    </row>
    <row r="7965" spans="1:1" x14ac:dyDescent="0.3">
      <c r="A7965" t="s">
        <v>1670</v>
      </c>
    </row>
    <row r="7967" spans="1:1" x14ac:dyDescent="0.3">
      <c r="A7967" t="s">
        <v>848</v>
      </c>
    </row>
    <row r="7968" spans="1:1" x14ac:dyDescent="0.3">
      <c r="A7968" t="s">
        <v>1641</v>
      </c>
    </row>
    <row r="7969" spans="1:1" x14ac:dyDescent="0.3">
      <c r="A7969" t="s">
        <v>822</v>
      </c>
    </row>
    <row r="7970" spans="1:1" x14ac:dyDescent="0.3">
      <c r="A7970" t="s">
        <v>1491</v>
      </c>
    </row>
    <row r="7971" spans="1:1" x14ac:dyDescent="0.3">
      <c r="A7971" t="s">
        <v>1492</v>
      </c>
    </row>
    <row r="7972" spans="1:1" x14ac:dyDescent="0.3">
      <c r="A7972" t="s">
        <v>1493</v>
      </c>
    </row>
    <row r="7974" spans="1:1" x14ac:dyDescent="0.3">
      <c r="A7974" t="s">
        <v>771</v>
      </c>
    </row>
    <row r="7975" spans="1:1" x14ac:dyDescent="0.3">
      <c r="A7975" t="s">
        <v>1459</v>
      </c>
    </row>
    <row r="7976" spans="1:1" x14ac:dyDescent="0.3">
      <c r="A7976" t="s">
        <v>1459</v>
      </c>
    </row>
    <row r="7977" spans="1:1" x14ac:dyDescent="0.3">
      <c r="A7977" t="s">
        <v>1459</v>
      </c>
    </row>
    <row r="7978" spans="1:1" x14ac:dyDescent="0.3">
      <c r="A7978" t="s">
        <v>1459</v>
      </c>
    </row>
    <row r="7979" spans="1:1" x14ac:dyDescent="0.3">
      <c r="A7979" t="s">
        <v>1459</v>
      </c>
    </row>
    <row r="7981" spans="1:1" x14ac:dyDescent="0.3">
      <c r="A7981" t="s">
        <v>661</v>
      </c>
    </row>
    <row r="7982" spans="1:1" x14ac:dyDescent="0.3">
      <c r="A7982" t="s">
        <v>757</v>
      </c>
    </row>
    <row r="7983" spans="1:1" x14ac:dyDescent="0.3">
      <c r="A7983" t="s">
        <v>827</v>
      </c>
    </row>
    <row r="7984" spans="1:1" x14ac:dyDescent="0.3">
      <c r="A7984" t="s">
        <v>828</v>
      </c>
    </row>
    <row r="7985" spans="1:1" x14ac:dyDescent="0.3">
      <c r="A7985" t="s">
        <v>760</v>
      </c>
    </row>
    <row r="7986" spans="1:1" x14ac:dyDescent="0.3">
      <c r="A7986">
        <f>-3.2 -0.003</f>
        <v>-3.2030000000000003</v>
      </c>
    </row>
    <row r="7987" spans="1:1" x14ac:dyDescent="0.3">
      <c r="A7987">
        <f>-3.2 -3.203 -3.206 -3.209 -3.212 -3.215 -3.218 -3.221 -3.224 -3.227 -3.23</f>
        <v>-35.364999999999995</v>
      </c>
    </row>
    <row r="7988" spans="1:1" x14ac:dyDescent="0.3">
      <c r="A7988" t="s">
        <v>846</v>
      </c>
    </row>
    <row r="7989" spans="1:1" x14ac:dyDescent="0.3">
      <c r="A7989">
        <f>-0.48  -0.484  -0.485  -0.485  -0.485  -0.484  -0.482  -0.481  -0.48  -0.478  -0.476</f>
        <v>-5.3</v>
      </c>
    </row>
    <row r="7990" spans="1:1" x14ac:dyDescent="0.3">
      <c r="A7990">
        <f>-1.48  -1.48  -1.48  -1.48  -1.48  -1.48  -1.481  -1.481  -1.482  -1.482  -1.482</f>
        <v>-16.288</v>
      </c>
    </row>
    <row r="7991" spans="1:1" x14ac:dyDescent="0.3">
      <c r="A7991">
        <f>-2.476  -2.476  -2.476  -2.476  -2.475  -2.476  -2.475  -2.475  -2.475  -2.474  -2.475</f>
        <v>-27.229000000000006</v>
      </c>
    </row>
    <row r="7992" spans="1:1" x14ac:dyDescent="0.3">
      <c r="A7992">
        <f>-3.128  -3.127  -3.128  -3.128  -3.126  -3.125  -3.126  -3.128  -3.13  -3.132  -3.135</f>
        <v>-34.413000000000004</v>
      </c>
    </row>
    <row r="7993" spans="1:1" x14ac:dyDescent="0.3">
      <c r="A7993">
        <f>-3.2  -3.203  -3.206  -3.209  -3.212  -3.215  -3.218  -3.221  -3.224  -3.227  -3.23</f>
        <v>-35.364999999999995</v>
      </c>
    </row>
    <row r="7995" spans="1:1" x14ac:dyDescent="0.3">
      <c r="A7995" t="s">
        <v>847</v>
      </c>
    </row>
    <row r="7996" spans="1:1" x14ac:dyDescent="0.3">
      <c r="A7996" t="s">
        <v>1637</v>
      </c>
    </row>
    <row r="7997" spans="1:1" x14ac:dyDescent="0.3">
      <c r="A7997" t="s">
        <v>1663</v>
      </c>
    </row>
    <row r="7998" spans="1:1" x14ac:dyDescent="0.3">
      <c r="A7998" t="s">
        <v>1494</v>
      </c>
    </row>
    <row r="7999" spans="1:1" x14ac:dyDescent="0.3">
      <c r="A7999" t="s">
        <v>1671</v>
      </c>
    </row>
    <row r="8000" spans="1:1" x14ac:dyDescent="0.3">
      <c r="A8000" t="s">
        <v>1672</v>
      </c>
    </row>
    <row r="8002" spans="1:1" x14ac:dyDescent="0.3">
      <c r="A8002" t="s">
        <v>848</v>
      </c>
    </row>
    <row r="8003" spans="1:1" x14ac:dyDescent="0.3">
      <c r="A8003" t="s">
        <v>1641</v>
      </c>
    </row>
    <row r="8004" spans="1:1" x14ac:dyDescent="0.3">
      <c r="A8004" t="s">
        <v>1642</v>
      </c>
    </row>
    <row r="8005" spans="1:1" x14ac:dyDescent="0.3">
      <c r="A8005" t="s">
        <v>1497</v>
      </c>
    </row>
    <row r="8006" spans="1:1" x14ac:dyDescent="0.3">
      <c r="A8006" t="s">
        <v>1498</v>
      </c>
    </row>
    <row r="8007" spans="1:1" x14ac:dyDescent="0.3">
      <c r="A8007" t="s">
        <v>1673</v>
      </c>
    </row>
    <row r="8009" spans="1:1" x14ac:dyDescent="0.3">
      <c r="A8009" t="s">
        <v>771</v>
      </c>
    </row>
    <row r="8010" spans="1:1" x14ac:dyDescent="0.3">
      <c r="A8010" t="s">
        <v>1466</v>
      </c>
    </row>
    <row r="8011" spans="1:1" x14ac:dyDescent="0.3">
      <c r="A8011" t="s">
        <v>1466</v>
      </c>
    </row>
    <row r="8012" spans="1:1" x14ac:dyDescent="0.3">
      <c r="A8012" t="s">
        <v>1466</v>
      </c>
    </row>
    <row r="8013" spans="1:1" x14ac:dyDescent="0.3">
      <c r="A8013" t="s">
        <v>1466</v>
      </c>
    </row>
    <row r="8014" spans="1:1" x14ac:dyDescent="0.3">
      <c r="A8014" t="s">
        <v>1466</v>
      </c>
    </row>
    <row r="8016" spans="1:1" x14ac:dyDescent="0.3">
      <c r="A8016" t="s">
        <v>662</v>
      </c>
    </row>
    <row r="8017" spans="1:1" x14ac:dyDescent="0.3">
      <c r="A8017" t="s">
        <v>757</v>
      </c>
    </row>
    <row r="8018" spans="1:1" x14ac:dyDescent="0.3">
      <c r="A8018" t="s">
        <v>827</v>
      </c>
    </row>
    <row r="8019" spans="1:1" x14ac:dyDescent="0.3">
      <c r="A8019" t="s">
        <v>828</v>
      </c>
    </row>
    <row r="8020" spans="1:1" x14ac:dyDescent="0.3">
      <c r="A8020" t="s">
        <v>760</v>
      </c>
    </row>
    <row r="8021" spans="1:1" x14ac:dyDescent="0.3">
      <c r="A8021" t="s">
        <v>781</v>
      </c>
    </row>
    <row r="8022" spans="1:1" x14ac:dyDescent="0.3">
      <c r="A8022">
        <f>-3.2 -3.2 -3.2 -3.2 -3.2 -3.2 -3.2 -3.2 -3.2 -3.2 -3.2</f>
        <v>-35.199999999999996</v>
      </c>
    </row>
    <row r="8023" spans="1:1" x14ac:dyDescent="0.3">
      <c r="A8023" t="s">
        <v>846</v>
      </c>
    </row>
    <row r="8024" spans="1:1" x14ac:dyDescent="0.3">
      <c r="A8024">
        <f>-0.48  -0.484  -0.485  -0.485  -0.485  -0.484  -0.482  -0.481  -0.48  -0.478  -0.476</f>
        <v>-5.3</v>
      </c>
    </row>
    <row r="8025" spans="1:1" x14ac:dyDescent="0.3">
      <c r="A8025">
        <f>-1.48  -1.48  -1.48  -1.48  -1.48  -1.48  -1.481  -1.481  -1.482  -1.482  -1.482</f>
        <v>-16.288</v>
      </c>
    </row>
    <row r="8026" spans="1:1" x14ac:dyDescent="0.3">
      <c r="A8026">
        <f>-2.476  -2.476  -2.476  -2.476  -2.475  -2.475  -2.475  -2.475  -2.475  -2.474  -2.474</f>
        <v>-27.227000000000004</v>
      </c>
    </row>
    <row r="8027" spans="1:1" x14ac:dyDescent="0.3">
      <c r="A8027">
        <f>-3.128  -3.128  -3.128  -3.127  -3.127  -3.126  -3.126  -3.126  -3.125  -3.125  -3.125</f>
        <v>-34.391000000000005</v>
      </c>
    </row>
    <row r="8028" spans="1:1" x14ac:dyDescent="0.3">
      <c r="A8028">
        <f>-3.2  -3.2  -3.2  -3.2  -3.2  -3.2  -3.2  -3.2  -3.2  -3.2  -3.2</f>
        <v>-35.199999999999996</v>
      </c>
    </row>
    <row r="8030" spans="1:1" x14ac:dyDescent="0.3">
      <c r="A8030" t="s">
        <v>847</v>
      </c>
    </row>
    <row r="8031" spans="1:1" x14ac:dyDescent="0.3">
      <c r="A8031" t="s">
        <v>1637</v>
      </c>
    </row>
    <row r="8032" spans="1:1" x14ac:dyDescent="0.3">
      <c r="A8032" t="s">
        <v>1649</v>
      </c>
    </row>
    <row r="8033" spans="1:1" x14ac:dyDescent="0.3">
      <c r="A8033" t="s">
        <v>1674</v>
      </c>
    </row>
    <row r="8034" spans="1:1" x14ac:dyDescent="0.3">
      <c r="A8034" t="s">
        <v>1501</v>
      </c>
    </row>
    <row r="8035" spans="1:1" x14ac:dyDescent="0.3">
      <c r="A8035" t="s">
        <v>1502</v>
      </c>
    </row>
    <row r="8037" spans="1:1" x14ac:dyDescent="0.3">
      <c r="A8037" t="s">
        <v>848</v>
      </c>
    </row>
    <row r="8038" spans="1:1" x14ac:dyDescent="0.3">
      <c r="A8038" t="s">
        <v>1641</v>
      </c>
    </row>
    <row r="8039" spans="1:1" x14ac:dyDescent="0.3">
      <c r="A8039" t="s">
        <v>1642</v>
      </c>
    </row>
    <row r="8040" spans="1:1" x14ac:dyDescent="0.3">
      <c r="A8040" t="s">
        <v>1509</v>
      </c>
    </row>
    <row r="8041" spans="1:1" x14ac:dyDescent="0.3">
      <c r="A8041" t="s">
        <v>1504</v>
      </c>
    </row>
    <row r="8042" spans="1:1" x14ac:dyDescent="0.3">
      <c r="A8042" t="s">
        <v>1505</v>
      </c>
    </row>
    <row r="8044" spans="1:1" x14ac:dyDescent="0.3">
      <c r="A8044" t="s">
        <v>771</v>
      </c>
    </row>
    <row r="8045" spans="1:1" x14ac:dyDescent="0.3">
      <c r="A8045" t="s">
        <v>826</v>
      </c>
    </row>
    <row r="8046" spans="1:1" x14ac:dyDescent="0.3">
      <c r="A8046" t="s">
        <v>826</v>
      </c>
    </row>
    <row r="8047" spans="1:1" x14ac:dyDescent="0.3">
      <c r="A8047" t="s">
        <v>826</v>
      </c>
    </row>
    <row r="8048" spans="1:1" x14ac:dyDescent="0.3">
      <c r="A8048" t="s">
        <v>826</v>
      </c>
    </row>
    <row r="8049" spans="1:1" x14ac:dyDescent="0.3">
      <c r="A8049" t="s">
        <v>826</v>
      </c>
    </row>
    <row r="8051" spans="1:1" x14ac:dyDescent="0.3">
      <c r="A8051" t="s">
        <v>663</v>
      </c>
    </row>
    <row r="8052" spans="1:1" x14ac:dyDescent="0.3">
      <c r="A8052" t="s">
        <v>757</v>
      </c>
    </row>
    <row r="8053" spans="1:1" x14ac:dyDescent="0.3">
      <c r="A8053" t="s">
        <v>827</v>
      </c>
    </row>
    <row r="8054" spans="1:1" x14ac:dyDescent="0.3">
      <c r="A8054" t="s">
        <v>828</v>
      </c>
    </row>
    <row r="8055" spans="1:1" x14ac:dyDescent="0.3">
      <c r="A8055" t="s">
        <v>760</v>
      </c>
    </row>
    <row r="8056" spans="1:1" x14ac:dyDescent="0.3">
      <c r="A8056" t="s">
        <v>782</v>
      </c>
    </row>
    <row r="8057" spans="1:1" x14ac:dyDescent="0.3">
      <c r="A8057">
        <f>-3.2 -3.197 -3.194 -3.191 -3.188 -3.185 -3.182 -3.179 -3.176 -3.173 -3.17</f>
        <v>-35.035000000000004</v>
      </c>
    </row>
    <row r="8058" spans="1:1" x14ac:dyDescent="0.3">
      <c r="A8058" t="s">
        <v>846</v>
      </c>
    </row>
    <row r="8059" spans="1:1" x14ac:dyDescent="0.3">
      <c r="A8059">
        <f>-0.48  -0.484  -0.485  -0.485  -0.485  -0.484  -0.483  -0.481  -0.48  -0.478  -0.477</f>
        <v>-5.3019999999999996</v>
      </c>
    </row>
    <row r="8060" spans="1:1" x14ac:dyDescent="0.3">
      <c r="A8060">
        <f>-1.48  -1.48  -1.48  -1.48  -1.48  -1.48  -1.481  -1.481  -1.482  -1.482  -1.482</f>
        <v>-16.288</v>
      </c>
    </row>
    <row r="8061" spans="1:1" x14ac:dyDescent="0.3">
      <c r="A8061">
        <f>-2.476  -2.476  -2.476  -2.476  -2.475  -2.475  -2.475  -2.475  -2.475  -2.474  -2.474</f>
        <v>-27.227000000000004</v>
      </c>
    </row>
    <row r="8062" spans="1:1" x14ac:dyDescent="0.3">
      <c r="A8062">
        <f>-3.128  -3.128  -3.127  -3.127  -3.128  -3.127  -3.126  -3.123  -3.121  -3.117  -3.114</f>
        <v>-34.366</v>
      </c>
    </row>
    <row r="8063" spans="1:1" x14ac:dyDescent="0.3">
      <c r="A8063">
        <f>-3.2  -3.197  -3.194  -3.191  -3.188  -3.185  -3.182  -3.179  -3.176  -3.173  -3.17</f>
        <v>-35.035000000000004</v>
      </c>
    </row>
    <row r="8065" spans="1:1" x14ac:dyDescent="0.3">
      <c r="A8065" t="s">
        <v>847</v>
      </c>
    </row>
    <row r="8066" spans="1:1" x14ac:dyDescent="0.3">
      <c r="A8066" t="s">
        <v>1637</v>
      </c>
    </row>
    <row r="8067" spans="1:1" x14ac:dyDescent="0.3">
      <c r="A8067" t="s">
        <v>1675</v>
      </c>
    </row>
    <row r="8068" spans="1:1" x14ac:dyDescent="0.3">
      <c r="A8068" t="s">
        <v>1676</v>
      </c>
    </row>
    <row r="8069" spans="1:1" x14ac:dyDescent="0.3">
      <c r="A8069" t="s">
        <v>1613</v>
      </c>
    </row>
    <row r="8070" spans="1:1" x14ac:dyDescent="0.3">
      <c r="A8070" t="s">
        <v>1677</v>
      </c>
    </row>
    <row r="8072" spans="1:1" x14ac:dyDescent="0.3">
      <c r="A8072" t="s">
        <v>848</v>
      </c>
    </row>
    <row r="8073" spans="1:1" x14ac:dyDescent="0.3">
      <c r="A8073" t="s">
        <v>1641</v>
      </c>
    </row>
    <row r="8074" spans="1:1" x14ac:dyDescent="0.3">
      <c r="A8074" t="s">
        <v>1642</v>
      </c>
    </row>
    <row r="8075" spans="1:1" x14ac:dyDescent="0.3">
      <c r="A8075" t="s">
        <v>1509</v>
      </c>
    </row>
    <row r="8076" spans="1:1" x14ac:dyDescent="0.3">
      <c r="A8076" t="s">
        <v>1510</v>
      </c>
    </row>
    <row r="8077" spans="1:1" x14ac:dyDescent="0.3">
      <c r="A8077" t="s">
        <v>1511</v>
      </c>
    </row>
    <row r="8079" spans="1:1" x14ac:dyDescent="0.3">
      <c r="A8079" t="s">
        <v>771</v>
      </c>
    </row>
    <row r="8080" spans="1:1" x14ac:dyDescent="0.3">
      <c r="A8080" t="s">
        <v>1512</v>
      </c>
    </row>
    <row r="8081" spans="1:1" x14ac:dyDescent="0.3">
      <c r="A8081" t="s">
        <v>1512</v>
      </c>
    </row>
    <row r="8082" spans="1:1" x14ac:dyDescent="0.3">
      <c r="A8082" t="s">
        <v>1512</v>
      </c>
    </row>
    <row r="8083" spans="1:1" x14ac:dyDescent="0.3">
      <c r="A8083" t="s">
        <v>1512</v>
      </c>
    </row>
    <row r="8084" spans="1:1" x14ac:dyDescent="0.3">
      <c r="A8084" t="s">
        <v>1512</v>
      </c>
    </row>
    <row r="8086" spans="1:1" x14ac:dyDescent="0.3">
      <c r="A8086" t="s">
        <v>664</v>
      </c>
    </row>
    <row r="8087" spans="1:1" x14ac:dyDescent="0.3">
      <c r="A8087" t="s">
        <v>757</v>
      </c>
    </row>
    <row r="8088" spans="1:1" x14ac:dyDescent="0.3">
      <c r="A8088" t="s">
        <v>827</v>
      </c>
    </row>
    <row r="8089" spans="1:1" x14ac:dyDescent="0.3">
      <c r="A8089" t="s">
        <v>828</v>
      </c>
    </row>
    <row r="8090" spans="1:1" x14ac:dyDescent="0.3">
      <c r="A8090" t="s">
        <v>760</v>
      </c>
    </row>
    <row r="8091" spans="1:1" x14ac:dyDescent="0.3">
      <c r="A8091">
        <f>-3.19 -0.003</f>
        <v>-3.1930000000000001</v>
      </c>
    </row>
    <row r="8092" spans="1:1" x14ac:dyDescent="0.3">
      <c r="A8092">
        <f>-3.19 -3.193 -3.196 -3.199 -3.202 -3.205 -3.208 -3.211 -3.214 -3.217 -3.22</f>
        <v>-35.254999999999995</v>
      </c>
    </row>
    <row r="8093" spans="1:1" x14ac:dyDescent="0.3">
      <c r="A8093" t="s">
        <v>846</v>
      </c>
    </row>
    <row r="8094" spans="1:1" x14ac:dyDescent="0.3">
      <c r="A8094">
        <f>-0.48  -0.483  -0.485  -0.485  -0.485  -0.484  -0.482  -0.481  -0.48  -0.478  -0.477</f>
        <v>-5.2999999999999989</v>
      </c>
    </row>
    <row r="8095" spans="1:1" x14ac:dyDescent="0.3">
      <c r="A8095">
        <f>-1.48  -1.48  -1.48  -1.48  -1.48  -1.48  -1.481  -1.481  -1.482  -1.482  -1.482</f>
        <v>-16.288</v>
      </c>
    </row>
    <row r="8096" spans="1:1" x14ac:dyDescent="0.3">
      <c r="A8096">
        <f>-2.476  -2.476  -2.476  -2.475  -2.475  -2.475  -2.475  -2.474  -2.474  -2.474  -2.474</f>
        <v>-27.224</v>
      </c>
    </row>
    <row r="8097" spans="1:1" x14ac:dyDescent="0.3">
      <c r="A8097">
        <f>-3.12  -3.119  -3.12  -3.119  -3.118  -3.117  -3.118  -3.12  -3.122  -3.125  -3.127</f>
        <v>-34.325000000000003</v>
      </c>
    </row>
    <row r="8098" spans="1:1" x14ac:dyDescent="0.3">
      <c r="A8098">
        <f>-3.19  -3.193  -3.196  -3.199  -3.202  -3.205  -3.208  -3.211  -3.214  -3.217  -3.22</f>
        <v>-35.254999999999995</v>
      </c>
    </row>
    <row r="8100" spans="1:1" x14ac:dyDescent="0.3">
      <c r="A8100" t="s">
        <v>847</v>
      </c>
    </row>
    <row r="8101" spans="1:1" x14ac:dyDescent="0.3">
      <c r="A8101" t="s">
        <v>1637</v>
      </c>
    </row>
    <row r="8102" spans="1:1" x14ac:dyDescent="0.3">
      <c r="A8102" t="s">
        <v>1678</v>
      </c>
    </row>
    <row r="8103" spans="1:1" x14ac:dyDescent="0.3">
      <c r="A8103" t="s">
        <v>1679</v>
      </c>
    </row>
    <row r="8104" spans="1:1" x14ac:dyDescent="0.3">
      <c r="A8104" t="s">
        <v>1680</v>
      </c>
    </row>
    <row r="8105" spans="1:1" x14ac:dyDescent="0.3">
      <c r="A8105" t="s">
        <v>1516</v>
      </c>
    </row>
    <row r="8107" spans="1:1" x14ac:dyDescent="0.3">
      <c r="A8107" t="s">
        <v>848</v>
      </c>
    </row>
    <row r="8108" spans="1:1" x14ac:dyDescent="0.3">
      <c r="A8108" t="s">
        <v>1641</v>
      </c>
    </row>
    <row r="8109" spans="1:1" x14ac:dyDescent="0.3">
      <c r="A8109" t="s">
        <v>822</v>
      </c>
    </row>
    <row r="8110" spans="1:1" x14ac:dyDescent="0.3">
      <c r="A8110" t="s">
        <v>1517</v>
      </c>
    </row>
    <row r="8111" spans="1:1" x14ac:dyDescent="0.3">
      <c r="A8111" t="s">
        <v>1518</v>
      </c>
    </row>
    <row r="8112" spans="1:1" x14ac:dyDescent="0.3">
      <c r="A8112" t="s">
        <v>1519</v>
      </c>
    </row>
    <row r="8114" spans="1:1" x14ac:dyDescent="0.3">
      <c r="A8114" t="s">
        <v>771</v>
      </c>
    </row>
    <row r="8115" spans="1:1" x14ac:dyDescent="0.3">
      <c r="A8115" t="s">
        <v>1520</v>
      </c>
    </row>
    <row r="8116" spans="1:1" x14ac:dyDescent="0.3">
      <c r="A8116" t="s">
        <v>1520</v>
      </c>
    </row>
    <row r="8117" spans="1:1" x14ac:dyDescent="0.3">
      <c r="A8117" t="s">
        <v>1520</v>
      </c>
    </row>
    <row r="8118" spans="1:1" x14ac:dyDescent="0.3">
      <c r="A8118" t="s">
        <v>1520</v>
      </c>
    </row>
    <row r="8119" spans="1:1" x14ac:dyDescent="0.3">
      <c r="A8119" t="s">
        <v>1520</v>
      </c>
    </row>
    <row r="8121" spans="1:1" x14ac:dyDescent="0.3">
      <c r="A8121" t="s">
        <v>665</v>
      </c>
    </row>
    <row r="8122" spans="1:1" x14ac:dyDescent="0.3">
      <c r="A8122" t="s">
        <v>757</v>
      </c>
    </row>
    <row r="8123" spans="1:1" x14ac:dyDescent="0.3">
      <c r="A8123" t="s">
        <v>827</v>
      </c>
    </row>
    <row r="8124" spans="1:1" x14ac:dyDescent="0.3">
      <c r="A8124" t="s">
        <v>828</v>
      </c>
    </row>
    <row r="8125" spans="1:1" x14ac:dyDescent="0.3">
      <c r="A8125" t="s">
        <v>760</v>
      </c>
    </row>
    <row r="8126" spans="1:1" x14ac:dyDescent="0.3">
      <c r="A8126" t="s">
        <v>783</v>
      </c>
    </row>
    <row r="8127" spans="1:1" x14ac:dyDescent="0.3">
      <c r="A8127">
        <f>-3.19 -3.19 -3.19 -3.19 -3.19 -3.19 -3.19 -3.19 -3.19 -3.19 -3.19</f>
        <v>-35.090000000000003</v>
      </c>
    </row>
    <row r="8128" spans="1:1" x14ac:dyDescent="0.3">
      <c r="A8128" t="s">
        <v>846</v>
      </c>
    </row>
    <row r="8129" spans="1:1" x14ac:dyDescent="0.3">
      <c r="A8129">
        <f>-0.48  -0.484  -0.485  -0.485  -0.485  -0.484  -0.482  -0.481  -0.48  -0.478  -0.476</f>
        <v>-5.3</v>
      </c>
    </row>
    <row r="8130" spans="1:1" x14ac:dyDescent="0.3">
      <c r="A8130">
        <f>-1.48  -1.48  -1.48  -1.48  -1.48  -1.48  -1.481  -1.481  -1.482  -1.482  -1.482</f>
        <v>-16.288</v>
      </c>
    </row>
    <row r="8131" spans="1:1" x14ac:dyDescent="0.3">
      <c r="A8131">
        <f>-2.476  -2.476  -2.476  -2.476  -2.475  -2.475  -2.475  -2.475  -2.474  -2.474  -2.474</f>
        <v>-27.226000000000003</v>
      </c>
    </row>
    <row r="8132" spans="1:1" x14ac:dyDescent="0.3">
      <c r="A8132">
        <f>-3.12  -3.12  -3.12  -3.119  -3.119  -3.118  -3.118  -3.117  -3.117  -3.117  -3.117</f>
        <v>-34.302</v>
      </c>
    </row>
    <row r="8133" spans="1:1" x14ac:dyDescent="0.3">
      <c r="A8133">
        <f>-3.19  -3.19  -3.19  -3.19  -3.19  -3.19  -3.19  -3.19  -3.19  -3.19  -3.19</f>
        <v>-35.090000000000003</v>
      </c>
    </row>
    <row r="8135" spans="1:1" x14ac:dyDescent="0.3">
      <c r="A8135" t="s">
        <v>847</v>
      </c>
    </row>
    <row r="8136" spans="1:1" x14ac:dyDescent="0.3">
      <c r="A8136" t="s">
        <v>1637</v>
      </c>
    </row>
    <row r="8137" spans="1:1" x14ac:dyDescent="0.3">
      <c r="A8137" t="s">
        <v>1643</v>
      </c>
    </row>
    <row r="8138" spans="1:1" x14ac:dyDescent="0.3">
      <c r="A8138" t="s">
        <v>1681</v>
      </c>
    </row>
    <row r="8139" spans="1:1" x14ac:dyDescent="0.3">
      <c r="A8139" t="s">
        <v>1522</v>
      </c>
    </row>
    <row r="8140" spans="1:1" x14ac:dyDescent="0.3">
      <c r="A8140" t="s">
        <v>1523</v>
      </c>
    </row>
    <row r="8142" spans="1:1" x14ac:dyDescent="0.3">
      <c r="A8142" t="s">
        <v>848</v>
      </c>
    </row>
    <row r="8143" spans="1:1" x14ac:dyDescent="0.3">
      <c r="A8143" t="s">
        <v>1641</v>
      </c>
    </row>
    <row r="8144" spans="1:1" x14ac:dyDescent="0.3">
      <c r="A8144" t="s">
        <v>1642</v>
      </c>
    </row>
    <row r="8145" spans="1:1" x14ac:dyDescent="0.3">
      <c r="A8145" t="s">
        <v>1503</v>
      </c>
    </row>
    <row r="8146" spans="1:1" x14ac:dyDescent="0.3">
      <c r="A8146" t="s">
        <v>1524</v>
      </c>
    </row>
    <row r="8147" spans="1:1" x14ac:dyDescent="0.3">
      <c r="A8147" t="s">
        <v>1525</v>
      </c>
    </row>
    <row r="8149" spans="1:1" x14ac:dyDescent="0.3">
      <c r="A8149" t="s">
        <v>771</v>
      </c>
    </row>
    <row r="8150" spans="1:1" x14ac:dyDescent="0.3">
      <c r="A8150" t="s">
        <v>826</v>
      </c>
    </row>
    <row r="8151" spans="1:1" x14ac:dyDescent="0.3">
      <c r="A8151" t="s">
        <v>826</v>
      </c>
    </row>
    <row r="8152" spans="1:1" x14ac:dyDescent="0.3">
      <c r="A8152" t="s">
        <v>826</v>
      </c>
    </row>
    <row r="8153" spans="1:1" x14ac:dyDescent="0.3">
      <c r="A8153" t="s">
        <v>826</v>
      </c>
    </row>
    <row r="8154" spans="1:1" x14ac:dyDescent="0.3">
      <c r="A8154" t="s">
        <v>826</v>
      </c>
    </row>
    <row r="8156" spans="1:1" x14ac:dyDescent="0.3">
      <c r="A8156" t="s">
        <v>666</v>
      </c>
    </row>
    <row r="8157" spans="1:1" x14ac:dyDescent="0.3">
      <c r="A8157" t="s">
        <v>757</v>
      </c>
    </row>
    <row r="8158" spans="1:1" x14ac:dyDescent="0.3">
      <c r="A8158" t="s">
        <v>827</v>
      </c>
    </row>
    <row r="8159" spans="1:1" x14ac:dyDescent="0.3">
      <c r="A8159" t="s">
        <v>828</v>
      </c>
    </row>
    <row r="8160" spans="1:1" x14ac:dyDescent="0.3">
      <c r="A8160" t="s">
        <v>760</v>
      </c>
    </row>
    <row r="8161" spans="1:1" x14ac:dyDescent="0.3">
      <c r="A8161" t="s">
        <v>784</v>
      </c>
    </row>
    <row r="8162" spans="1:1" x14ac:dyDescent="0.3">
      <c r="A8162">
        <f>-3.19 -3.187 -3.184 -3.181 -3.178 -3.175 -3.172 -3.169 -3.166 -3.163 -3.16</f>
        <v>-34.925000000000004</v>
      </c>
    </row>
    <row r="8163" spans="1:1" x14ac:dyDescent="0.3">
      <c r="A8163" t="s">
        <v>846</v>
      </c>
    </row>
    <row r="8164" spans="1:1" x14ac:dyDescent="0.3">
      <c r="A8164">
        <f>-0.48  -0.484  -0.485  -0.485  -0.485  -0.484  -0.483  -0.481  -0.48  -0.478  -0.476</f>
        <v>-5.3009999999999993</v>
      </c>
    </row>
    <row r="8165" spans="1:1" x14ac:dyDescent="0.3">
      <c r="A8165">
        <f>-1.48  -1.48  -1.48  -1.48  -1.48  -1.48  -1.481  -1.481  -1.482  -1.482  -1.482</f>
        <v>-16.288</v>
      </c>
    </row>
    <row r="8166" spans="1:1" x14ac:dyDescent="0.3">
      <c r="A8166">
        <f>-2.476  -2.476  -2.475  -2.476  -2.475  -2.475  -2.475  -2.475  -2.474  -2.474  -2.474</f>
        <v>-27.225000000000001</v>
      </c>
    </row>
    <row r="8167" spans="1:1" x14ac:dyDescent="0.3">
      <c r="A8167">
        <f>-3.12  -3.12  -3.119  -3.119  -3.12  -3.119  -3.117  -3.115  -3.112  -3.11  -3.107</f>
        <v>-34.277999999999999</v>
      </c>
    </row>
    <row r="8168" spans="1:1" x14ac:dyDescent="0.3">
      <c r="A8168">
        <f>-3.19  -3.187  -3.184  -3.181  -3.178  -3.175  -3.172  -3.169  -3.166  -3.163  -3.16</f>
        <v>-34.925000000000004</v>
      </c>
    </row>
    <row r="8170" spans="1:1" x14ac:dyDescent="0.3">
      <c r="A8170" t="s">
        <v>847</v>
      </c>
    </row>
    <row r="8171" spans="1:1" x14ac:dyDescent="0.3">
      <c r="A8171" t="s">
        <v>1637</v>
      </c>
    </row>
    <row r="8172" spans="1:1" x14ac:dyDescent="0.3">
      <c r="A8172" t="s">
        <v>1682</v>
      </c>
    </row>
    <row r="8173" spans="1:1" x14ac:dyDescent="0.3">
      <c r="A8173" t="s">
        <v>1683</v>
      </c>
    </row>
    <row r="8174" spans="1:1" x14ac:dyDescent="0.3">
      <c r="A8174" t="s">
        <v>1527</v>
      </c>
    </row>
    <row r="8175" spans="1:1" x14ac:dyDescent="0.3">
      <c r="A8175" t="s">
        <v>1684</v>
      </c>
    </row>
    <row r="8177" spans="1:1" x14ac:dyDescent="0.3">
      <c r="A8177" t="s">
        <v>848</v>
      </c>
    </row>
    <row r="8178" spans="1:1" x14ac:dyDescent="0.3">
      <c r="A8178" t="s">
        <v>1641</v>
      </c>
    </row>
    <row r="8179" spans="1:1" x14ac:dyDescent="0.3">
      <c r="A8179" t="s">
        <v>822</v>
      </c>
    </row>
    <row r="8180" spans="1:1" x14ac:dyDescent="0.3">
      <c r="A8180" t="s">
        <v>1503</v>
      </c>
    </row>
    <row r="8181" spans="1:1" x14ac:dyDescent="0.3">
      <c r="A8181" t="s">
        <v>1529</v>
      </c>
    </row>
    <row r="8182" spans="1:1" x14ac:dyDescent="0.3">
      <c r="A8182" t="s">
        <v>1530</v>
      </c>
    </row>
    <row r="8184" spans="1:1" x14ac:dyDescent="0.3">
      <c r="A8184" t="s">
        <v>771</v>
      </c>
    </row>
    <row r="8185" spans="1:1" x14ac:dyDescent="0.3">
      <c r="A8185" t="s">
        <v>1531</v>
      </c>
    </row>
    <row r="8186" spans="1:1" x14ac:dyDescent="0.3">
      <c r="A8186" t="s">
        <v>1531</v>
      </c>
    </row>
    <row r="8187" spans="1:1" x14ac:dyDescent="0.3">
      <c r="A8187" t="s">
        <v>1531</v>
      </c>
    </row>
    <row r="8188" spans="1:1" x14ac:dyDescent="0.3">
      <c r="A8188" t="s">
        <v>1531</v>
      </c>
    </row>
    <row r="8189" spans="1:1" x14ac:dyDescent="0.3">
      <c r="A8189" t="s">
        <v>1531</v>
      </c>
    </row>
    <row r="8191" spans="1:1" x14ac:dyDescent="0.3">
      <c r="A8191" t="s">
        <v>667</v>
      </c>
    </row>
    <row r="8192" spans="1:1" x14ac:dyDescent="0.3">
      <c r="A8192" t="s">
        <v>757</v>
      </c>
    </row>
    <row r="8193" spans="1:1" x14ac:dyDescent="0.3">
      <c r="A8193" t="s">
        <v>827</v>
      </c>
    </row>
    <row r="8194" spans="1:1" x14ac:dyDescent="0.3">
      <c r="A8194" t="s">
        <v>828</v>
      </c>
    </row>
    <row r="8195" spans="1:1" x14ac:dyDescent="0.3">
      <c r="A8195" t="s">
        <v>760</v>
      </c>
    </row>
    <row r="8196" spans="1:1" x14ac:dyDescent="0.3">
      <c r="A8196">
        <f>-3.18 -0.003</f>
        <v>-3.1830000000000003</v>
      </c>
    </row>
    <row r="8197" spans="1:1" x14ac:dyDescent="0.3">
      <c r="A8197">
        <f>-3.18 -3.183 -3.186 -3.189 -3.192 -3.195 -3.198 -3.201 -3.204 -3.207 -3.21</f>
        <v>-35.145000000000003</v>
      </c>
    </row>
    <row r="8198" spans="1:1" x14ac:dyDescent="0.3">
      <c r="A8198" t="s">
        <v>846</v>
      </c>
    </row>
    <row r="8199" spans="1:1" x14ac:dyDescent="0.3">
      <c r="A8199">
        <f>-0.48  -0.484  -0.485  -0.485  -0.485  -0.484  -0.482  -0.481  -0.48  -0.478  -0.476</f>
        <v>-5.3</v>
      </c>
    </row>
    <row r="8200" spans="1:1" x14ac:dyDescent="0.3">
      <c r="A8200">
        <f>-1.48  -1.48  -1.48  -1.48  -1.48  -1.48  -1.481  -1.481  -1.482  -1.482  -1.482</f>
        <v>-16.288</v>
      </c>
    </row>
    <row r="8201" spans="1:1" x14ac:dyDescent="0.3">
      <c r="A8201">
        <f>-2.475  -2.475  -2.475  -2.475  -2.475  -2.475  -2.474  -2.474  -2.474  -2.474  -2.474</f>
        <v>-27.22</v>
      </c>
    </row>
    <row r="8202" spans="1:1" x14ac:dyDescent="0.3">
      <c r="A8202">
        <f>-3.112  -3.111  -3.112  -3.111  -3.11  -3.109  -3.11  -3.112  -3.114  -3.117  -3.119</f>
        <v>-34.237000000000002</v>
      </c>
    </row>
    <row r="8203" spans="1:1" x14ac:dyDescent="0.3">
      <c r="A8203">
        <f>-3.18  -3.183  -3.186  -3.189  -3.192  -3.195  -3.198  -3.201  -3.204  -3.207  -3.21</f>
        <v>-35.145000000000003</v>
      </c>
    </row>
    <row r="8205" spans="1:1" x14ac:dyDescent="0.3">
      <c r="A8205" t="s">
        <v>847</v>
      </c>
    </row>
    <row r="8206" spans="1:1" x14ac:dyDescent="0.3">
      <c r="A8206" t="s">
        <v>1637</v>
      </c>
    </row>
    <row r="8207" spans="1:1" x14ac:dyDescent="0.3">
      <c r="A8207" t="s">
        <v>1648</v>
      </c>
    </row>
    <row r="8208" spans="1:1" x14ac:dyDescent="0.3">
      <c r="A8208" t="s">
        <v>1616</v>
      </c>
    </row>
    <row r="8209" spans="1:1" x14ac:dyDescent="0.3">
      <c r="A8209" t="s">
        <v>1533</v>
      </c>
    </row>
    <row r="8210" spans="1:1" x14ac:dyDescent="0.3">
      <c r="A8210" t="s">
        <v>1685</v>
      </c>
    </row>
    <row r="8212" spans="1:1" x14ac:dyDescent="0.3">
      <c r="A8212" t="s">
        <v>848</v>
      </c>
    </row>
    <row r="8213" spans="1:1" x14ac:dyDescent="0.3">
      <c r="A8213" t="s">
        <v>1641</v>
      </c>
    </row>
    <row r="8214" spans="1:1" x14ac:dyDescent="0.3">
      <c r="A8214" t="s">
        <v>1642</v>
      </c>
    </row>
    <row r="8215" spans="1:1" x14ac:dyDescent="0.3">
      <c r="A8215" t="s">
        <v>1503</v>
      </c>
    </row>
    <row r="8216" spans="1:1" x14ac:dyDescent="0.3">
      <c r="A8216" t="s">
        <v>1535</v>
      </c>
    </row>
    <row r="8217" spans="1:1" x14ac:dyDescent="0.3">
      <c r="A8217" t="s">
        <v>1519</v>
      </c>
    </row>
    <row r="8219" spans="1:1" x14ac:dyDescent="0.3">
      <c r="A8219" t="s">
        <v>771</v>
      </c>
    </row>
    <row r="8220" spans="1:1" x14ac:dyDescent="0.3">
      <c r="A8220" t="s">
        <v>1520</v>
      </c>
    </row>
    <row r="8221" spans="1:1" x14ac:dyDescent="0.3">
      <c r="A8221" t="s">
        <v>1520</v>
      </c>
    </row>
    <row r="8222" spans="1:1" x14ac:dyDescent="0.3">
      <c r="A8222" t="s">
        <v>1520</v>
      </c>
    </row>
    <row r="8223" spans="1:1" x14ac:dyDescent="0.3">
      <c r="A8223" t="s">
        <v>1520</v>
      </c>
    </row>
    <row r="8224" spans="1:1" x14ac:dyDescent="0.3">
      <c r="A8224" t="s">
        <v>1520</v>
      </c>
    </row>
    <row r="8226" spans="1:1" x14ac:dyDescent="0.3">
      <c r="A8226" t="s">
        <v>668</v>
      </c>
    </row>
    <row r="8227" spans="1:1" x14ac:dyDescent="0.3">
      <c r="A8227" t="s">
        <v>757</v>
      </c>
    </row>
    <row r="8228" spans="1:1" x14ac:dyDescent="0.3">
      <c r="A8228" t="s">
        <v>827</v>
      </c>
    </row>
    <row r="8229" spans="1:1" x14ac:dyDescent="0.3">
      <c r="A8229" t="s">
        <v>828</v>
      </c>
    </row>
    <row r="8230" spans="1:1" x14ac:dyDescent="0.3">
      <c r="A8230" t="s">
        <v>760</v>
      </c>
    </row>
    <row r="8231" spans="1:1" x14ac:dyDescent="0.3">
      <c r="A8231" t="s">
        <v>785</v>
      </c>
    </row>
    <row r="8232" spans="1:1" x14ac:dyDescent="0.3">
      <c r="A8232">
        <f>-3.18 -3.18 -3.18 -3.18 -3.18 -3.18 -3.18 -3.18 -3.18 -3.18 -3.18</f>
        <v>-34.980000000000004</v>
      </c>
    </row>
    <row r="8233" spans="1:1" x14ac:dyDescent="0.3">
      <c r="A8233" t="s">
        <v>846</v>
      </c>
    </row>
    <row r="8234" spans="1:1" x14ac:dyDescent="0.3">
      <c r="A8234">
        <f>-0.48  -0.484  -0.485  -0.485  -0.485  -0.484  -0.482  -0.481  -0.48  -0.478  -0.476</f>
        <v>-5.3</v>
      </c>
    </row>
    <row r="8235" spans="1:1" x14ac:dyDescent="0.3">
      <c r="A8235">
        <f>-1.48  -1.48  -1.48  -1.48  -1.48  -1.48  -1.481  -1.481  -1.482  -1.482  -1.482</f>
        <v>-16.288</v>
      </c>
    </row>
    <row r="8236" spans="1:1" x14ac:dyDescent="0.3">
      <c r="A8236">
        <f>-2.475  -2.475  -2.475  -2.475  -2.475  -2.474  -2.474  -2.474  -2.474  -2.474  -2.474</f>
        <v>-27.219000000000001</v>
      </c>
    </row>
    <row r="8237" spans="1:1" x14ac:dyDescent="0.3">
      <c r="A8237">
        <f>-3.112  -3.111  -3.111  -3.111  -3.11  -3.11  -3.11  -3.11  -3.109  -3.109  -3.109</f>
        <v>-34.212000000000003</v>
      </c>
    </row>
    <row r="8238" spans="1:1" x14ac:dyDescent="0.3">
      <c r="A8238">
        <f>-3.18  -3.18  -3.18  -3.18  -3.18  -3.18  -3.18  -3.18  -3.18  -3.18  -3.18</f>
        <v>-34.980000000000004</v>
      </c>
    </row>
    <row r="8240" spans="1:1" x14ac:dyDescent="0.3">
      <c r="A8240" t="s">
        <v>847</v>
      </c>
    </row>
    <row r="8241" spans="1:1" x14ac:dyDescent="0.3">
      <c r="A8241" t="s">
        <v>1637</v>
      </c>
    </row>
    <row r="8242" spans="1:1" x14ac:dyDescent="0.3">
      <c r="A8242" t="s">
        <v>1649</v>
      </c>
    </row>
    <row r="8243" spans="1:1" x14ac:dyDescent="0.3">
      <c r="A8243" t="s">
        <v>1681</v>
      </c>
    </row>
    <row r="8244" spans="1:1" x14ac:dyDescent="0.3">
      <c r="A8244" t="s">
        <v>1686</v>
      </c>
    </row>
    <row r="8245" spans="1:1" x14ac:dyDescent="0.3">
      <c r="A8245" t="s">
        <v>1687</v>
      </c>
    </row>
    <row r="8247" spans="1:1" x14ac:dyDescent="0.3">
      <c r="A8247" t="s">
        <v>848</v>
      </c>
    </row>
    <row r="8248" spans="1:1" x14ac:dyDescent="0.3">
      <c r="A8248" t="s">
        <v>1641</v>
      </c>
    </row>
    <row r="8249" spans="1:1" x14ac:dyDescent="0.3">
      <c r="A8249" t="s">
        <v>822</v>
      </c>
    </row>
    <row r="8250" spans="1:1" x14ac:dyDescent="0.3">
      <c r="A8250" t="s">
        <v>1503</v>
      </c>
    </row>
    <row r="8251" spans="1:1" x14ac:dyDescent="0.3">
      <c r="A8251" t="s">
        <v>1539</v>
      </c>
    </row>
    <row r="8252" spans="1:1" x14ac:dyDescent="0.3">
      <c r="A8252" t="s">
        <v>1540</v>
      </c>
    </row>
    <row r="8254" spans="1:1" x14ac:dyDescent="0.3">
      <c r="A8254" t="s">
        <v>771</v>
      </c>
    </row>
    <row r="8255" spans="1:1" x14ac:dyDescent="0.3">
      <c r="A8255" t="s">
        <v>826</v>
      </c>
    </row>
    <row r="8256" spans="1:1" x14ac:dyDescent="0.3">
      <c r="A8256" t="s">
        <v>826</v>
      </c>
    </row>
    <row r="8257" spans="1:1" x14ac:dyDescent="0.3">
      <c r="A8257" t="s">
        <v>826</v>
      </c>
    </row>
    <row r="8258" spans="1:1" x14ac:dyDescent="0.3">
      <c r="A8258" t="s">
        <v>826</v>
      </c>
    </row>
    <row r="8259" spans="1:1" x14ac:dyDescent="0.3">
      <c r="A8259" t="s">
        <v>826</v>
      </c>
    </row>
    <row r="8261" spans="1:1" x14ac:dyDescent="0.3">
      <c r="A8261" t="s">
        <v>669</v>
      </c>
    </row>
    <row r="8262" spans="1:1" x14ac:dyDescent="0.3">
      <c r="A8262" t="s">
        <v>757</v>
      </c>
    </row>
    <row r="8263" spans="1:1" x14ac:dyDescent="0.3">
      <c r="A8263" t="s">
        <v>827</v>
      </c>
    </row>
    <row r="8264" spans="1:1" x14ac:dyDescent="0.3">
      <c r="A8264" t="s">
        <v>828</v>
      </c>
    </row>
    <row r="8265" spans="1:1" x14ac:dyDescent="0.3">
      <c r="A8265" t="s">
        <v>760</v>
      </c>
    </row>
    <row r="8266" spans="1:1" x14ac:dyDescent="0.3">
      <c r="A8266" t="s">
        <v>786</v>
      </c>
    </row>
    <row r="8267" spans="1:1" x14ac:dyDescent="0.3">
      <c r="A8267">
        <f>-3.18 -3.177 -3.174 -3.171 -3.168 -3.165 -3.162 -3.159 -3.156 -3.153 -3.15</f>
        <v>-34.814999999999998</v>
      </c>
    </row>
    <row r="8268" spans="1:1" x14ac:dyDescent="0.3">
      <c r="A8268" t="s">
        <v>846</v>
      </c>
    </row>
    <row r="8269" spans="1:1" x14ac:dyDescent="0.3">
      <c r="A8269">
        <f>-0.48  -0.484  -0.485  -0.485  -0.485  -0.484  -0.483  -0.481  -0.48  -0.478  -0.476</f>
        <v>-5.3009999999999993</v>
      </c>
    </row>
    <row r="8270" spans="1:1" x14ac:dyDescent="0.3">
      <c r="A8270">
        <f>-1.48  -1.48  -1.48  -1.48  -1.48  -1.48  -1.481  -1.481  -1.482  -1.482  -1.482</f>
        <v>-16.288</v>
      </c>
    </row>
    <row r="8271" spans="1:1" x14ac:dyDescent="0.3">
      <c r="A8271">
        <f>-2.475  -2.475  -2.475  -2.475  -2.475  -2.474  -2.475  -2.474  -2.474  -2.474  -2.473</f>
        <v>-27.219000000000001</v>
      </c>
    </row>
    <row r="8272" spans="1:1" x14ac:dyDescent="0.3">
      <c r="A8272">
        <f>-3.112  -3.112  -3.111  -3.111  -3.111  -3.111  -3.109  -3.107  -3.104  -3.101  -3.098</f>
        <v>-34.186999999999998</v>
      </c>
    </row>
    <row r="8273" spans="1:1" x14ac:dyDescent="0.3">
      <c r="A8273">
        <f>-3.18  -3.177  -3.174  -3.171  -3.168  -3.165  -3.162  -3.159  -3.156  -3.153  -3.15</f>
        <v>-34.814999999999998</v>
      </c>
    </row>
    <row r="8275" spans="1:1" x14ac:dyDescent="0.3">
      <c r="A8275" t="s">
        <v>847</v>
      </c>
    </row>
    <row r="8276" spans="1:1" x14ac:dyDescent="0.3">
      <c r="A8276" t="s">
        <v>1637</v>
      </c>
    </row>
    <row r="8277" spans="1:1" x14ac:dyDescent="0.3">
      <c r="A8277" t="s">
        <v>1688</v>
      </c>
    </row>
    <row r="8278" spans="1:1" x14ac:dyDescent="0.3">
      <c r="A8278" t="s">
        <v>1689</v>
      </c>
    </row>
    <row r="8279" spans="1:1" x14ac:dyDescent="0.3">
      <c r="A8279" t="s">
        <v>1542</v>
      </c>
    </row>
    <row r="8280" spans="1:1" x14ac:dyDescent="0.3">
      <c r="A8280" t="s">
        <v>1690</v>
      </c>
    </row>
    <row r="8282" spans="1:1" x14ac:dyDescent="0.3">
      <c r="A8282" t="s">
        <v>848</v>
      </c>
    </row>
    <row r="8283" spans="1:1" x14ac:dyDescent="0.3">
      <c r="A8283" t="s">
        <v>1641</v>
      </c>
    </row>
    <row r="8284" spans="1:1" x14ac:dyDescent="0.3">
      <c r="A8284" t="s">
        <v>1642</v>
      </c>
    </row>
    <row r="8285" spans="1:1" x14ac:dyDescent="0.3">
      <c r="A8285" t="s">
        <v>1503</v>
      </c>
    </row>
    <row r="8286" spans="1:1" x14ac:dyDescent="0.3">
      <c r="A8286" t="s">
        <v>1544</v>
      </c>
    </row>
    <row r="8287" spans="1:1" x14ac:dyDescent="0.3">
      <c r="A8287" t="s">
        <v>1545</v>
      </c>
    </row>
    <row r="8289" spans="1:1" x14ac:dyDescent="0.3">
      <c r="A8289" t="s">
        <v>771</v>
      </c>
    </row>
    <row r="8290" spans="1:1" x14ac:dyDescent="0.3">
      <c r="A8290" t="s">
        <v>1546</v>
      </c>
    </row>
    <row r="8291" spans="1:1" x14ac:dyDescent="0.3">
      <c r="A8291" t="s">
        <v>1546</v>
      </c>
    </row>
    <row r="8292" spans="1:1" x14ac:dyDescent="0.3">
      <c r="A8292" t="s">
        <v>1546</v>
      </c>
    </row>
    <row r="8293" spans="1:1" x14ac:dyDescent="0.3">
      <c r="A8293" t="s">
        <v>1546</v>
      </c>
    </row>
    <row r="8294" spans="1:1" x14ac:dyDescent="0.3">
      <c r="A8294" t="s">
        <v>1546</v>
      </c>
    </row>
    <row r="8296" spans="1:1" x14ac:dyDescent="0.3">
      <c r="A8296" t="s">
        <v>670</v>
      </c>
    </row>
    <row r="8297" spans="1:1" x14ac:dyDescent="0.3">
      <c r="A8297" t="s">
        <v>757</v>
      </c>
    </row>
    <row r="8298" spans="1:1" x14ac:dyDescent="0.3">
      <c r="A8298" t="s">
        <v>827</v>
      </c>
    </row>
    <row r="8299" spans="1:1" x14ac:dyDescent="0.3">
      <c r="A8299" t="s">
        <v>828</v>
      </c>
    </row>
    <row r="8300" spans="1:1" x14ac:dyDescent="0.3">
      <c r="A8300" t="s">
        <v>760</v>
      </c>
    </row>
    <row r="8301" spans="1:1" x14ac:dyDescent="0.3">
      <c r="A8301">
        <f>-3.17 -0.003</f>
        <v>-3.173</v>
      </c>
    </row>
    <row r="8302" spans="1:1" x14ac:dyDescent="0.3">
      <c r="A8302">
        <f>-3.17 -3.173 -3.176 -3.179 -3.182 -3.185 -3.188 -3.191 -3.194 -3.197 -3.2</f>
        <v>-35.034999999999997</v>
      </c>
    </row>
    <row r="8303" spans="1:1" x14ac:dyDescent="0.3">
      <c r="A8303" t="s">
        <v>846</v>
      </c>
    </row>
    <row r="8304" spans="1:1" x14ac:dyDescent="0.3">
      <c r="A8304">
        <f>-0.48  -0.484  -0.485  -0.485  -0.485  -0.484  -0.482  -0.481  -0.48  -0.478  -0.477</f>
        <v>-5.3010000000000002</v>
      </c>
    </row>
    <row r="8305" spans="1:1" x14ac:dyDescent="0.3">
      <c r="A8305">
        <f>-1.48  -1.48  -1.48  -1.48  -1.48  -1.48  -1.481  -1.481  -1.482  -1.482  -1.482</f>
        <v>-16.288</v>
      </c>
    </row>
    <row r="8306" spans="1:1" x14ac:dyDescent="0.3">
      <c r="A8306">
        <f>-2.475  -2.475  -2.475  -2.474  -2.474  -2.474  -2.474  -2.474  -2.473  -2.473  -2.473</f>
        <v>-27.213999999999999</v>
      </c>
    </row>
    <row r="8307" spans="1:1" x14ac:dyDescent="0.3">
      <c r="A8307">
        <f>-3.103  -3.103  -3.103  -3.103  -3.101  -3.101  -3.102  -3.104  -3.106  -3.109  -3.111</f>
        <v>-34.146000000000001</v>
      </c>
    </row>
    <row r="8308" spans="1:1" x14ac:dyDescent="0.3">
      <c r="A8308">
        <f>-3.17  -3.173  -3.176  -3.179  -3.182  -3.185  -3.188  -3.191  -3.194  -3.197  -3.2</f>
        <v>-35.034999999999997</v>
      </c>
    </row>
    <row r="8310" spans="1:1" x14ac:dyDescent="0.3">
      <c r="A8310" t="s">
        <v>847</v>
      </c>
    </row>
    <row r="8311" spans="1:1" x14ac:dyDescent="0.3">
      <c r="A8311" t="s">
        <v>1637</v>
      </c>
    </row>
    <row r="8312" spans="1:1" x14ac:dyDescent="0.3">
      <c r="A8312" t="s">
        <v>1678</v>
      </c>
    </row>
    <row r="8313" spans="1:1" x14ac:dyDescent="0.3">
      <c r="A8313" t="s">
        <v>1691</v>
      </c>
    </row>
    <row r="8314" spans="1:1" x14ac:dyDescent="0.3">
      <c r="A8314" t="s">
        <v>1549</v>
      </c>
    </row>
    <row r="8315" spans="1:1" x14ac:dyDescent="0.3">
      <c r="A8315" t="s">
        <v>1692</v>
      </c>
    </row>
    <row r="8317" spans="1:1" x14ac:dyDescent="0.3">
      <c r="A8317" t="s">
        <v>848</v>
      </c>
    </row>
    <row r="8318" spans="1:1" x14ac:dyDescent="0.3">
      <c r="A8318" t="s">
        <v>1641</v>
      </c>
    </row>
    <row r="8319" spans="1:1" x14ac:dyDescent="0.3">
      <c r="A8319" t="s">
        <v>822</v>
      </c>
    </row>
    <row r="8320" spans="1:1" x14ac:dyDescent="0.3">
      <c r="A8320" t="s">
        <v>1551</v>
      </c>
    </row>
    <row r="8321" spans="1:1" x14ac:dyDescent="0.3">
      <c r="A8321" t="s">
        <v>1552</v>
      </c>
    </row>
    <row r="8322" spans="1:1" x14ac:dyDescent="0.3">
      <c r="A8322" t="s">
        <v>1553</v>
      </c>
    </row>
    <row r="8324" spans="1:1" x14ac:dyDescent="0.3">
      <c r="A8324" t="s">
        <v>771</v>
      </c>
    </row>
    <row r="8325" spans="1:1" x14ac:dyDescent="0.3">
      <c r="A8325" t="s">
        <v>1554</v>
      </c>
    </row>
    <row r="8326" spans="1:1" x14ac:dyDescent="0.3">
      <c r="A8326" t="s">
        <v>1554</v>
      </c>
    </row>
    <row r="8327" spans="1:1" x14ac:dyDescent="0.3">
      <c r="A8327" t="s">
        <v>1554</v>
      </c>
    </row>
    <row r="8328" spans="1:1" x14ac:dyDescent="0.3">
      <c r="A8328" t="s">
        <v>1554</v>
      </c>
    </row>
    <row r="8329" spans="1:1" x14ac:dyDescent="0.3">
      <c r="A8329" t="s">
        <v>1554</v>
      </c>
    </row>
    <row r="8331" spans="1:1" x14ac:dyDescent="0.3">
      <c r="A8331" t="s">
        <v>671</v>
      </c>
    </row>
    <row r="8332" spans="1:1" x14ac:dyDescent="0.3">
      <c r="A8332" t="s">
        <v>757</v>
      </c>
    </row>
    <row r="8333" spans="1:1" x14ac:dyDescent="0.3">
      <c r="A8333" t="s">
        <v>827</v>
      </c>
    </row>
    <row r="8334" spans="1:1" x14ac:dyDescent="0.3">
      <c r="A8334" t="s">
        <v>828</v>
      </c>
    </row>
    <row r="8335" spans="1:1" x14ac:dyDescent="0.3">
      <c r="A8335" t="s">
        <v>760</v>
      </c>
    </row>
    <row r="8336" spans="1:1" x14ac:dyDescent="0.3">
      <c r="A8336" t="s">
        <v>787</v>
      </c>
    </row>
    <row r="8337" spans="1:1" x14ac:dyDescent="0.3">
      <c r="A8337">
        <f>-3.17 -3.17 -3.17 -3.17 -3.17 -3.17 -3.17 -3.17 -3.17 -3.17 -3.17</f>
        <v>-34.870000000000005</v>
      </c>
    </row>
    <row r="8338" spans="1:1" x14ac:dyDescent="0.3">
      <c r="A8338" t="s">
        <v>846</v>
      </c>
    </row>
    <row r="8339" spans="1:1" x14ac:dyDescent="0.3">
      <c r="A8339">
        <f>-0.48  -0.484  -0.485  -0.485  -0.485  -0.484  -0.482  -0.481  -0.48  -0.478  -0.476</f>
        <v>-5.3</v>
      </c>
    </row>
    <row r="8340" spans="1:1" x14ac:dyDescent="0.3">
      <c r="A8340">
        <f>-1.48  -1.48  -1.48  -1.48  -1.48  -1.48  -1.481  -1.481  -1.482  -1.482  -1.482</f>
        <v>-16.288</v>
      </c>
    </row>
    <row r="8341" spans="1:1" x14ac:dyDescent="0.3">
      <c r="A8341">
        <f>-2.475  -2.475  -2.475  -2.475  -2.474  -2.474  -2.474  -2.474  -2.474  -2.473  -2.473</f>
        <v>-27.216000000000001</v>
      </c>
    </row>
    <row r="8342" spans="1:1" x14ac:dyDescent="0.3">
      <c r="A8342">
        <f>-3.103  -3.103  -3.103  -3.103  -3.102  -3.102  -3.102  -3.101  -3.101  -3.101  -3.101</f>
        <v>-34.122</v>
      </c>
    </row>
    <row r="8343" spans="1:1" x14ac:dyDescent="0.3">
      <c r="A8343">
        <f>-3.17  -3.17  -3.17  -3.17  -3.17  -3.17  -3.17  -3.17  -3.17  -3.17  -3.17</f>
        <v>-34.870000000000005</v>
      </c>
    </row>
    <row r="8345" spans="1:1" x14ac:dyDescent="0.3">
      <c r="A8345" t="s">
        <v>847</v>
      </c>
    </row>
    <row r="8346" spans="1:1" x14ac:dyDescent="0.3">
      <c r="A8346" t="s">
        <v>1637</v>
      </c>
    </row>
    <row r="8347" spans="1:1" x14ac:dyDescent="0.3">
      <c r="A8347" t="s">
        <v>1649</v>
      </c>
    </row>
    <row r="8348" spans="1:1" x14ac:dyDescent="0.3">
      <c r="A8348" t="s">
        <v>1693</v>
      </c>
    </row>
    <row r="8349" spans="1:1" x14ac:dyDescent="0.3">
      <c r="A8349" t="s">
        <v>1694</v>
      </c>
    </row>
    <row r="8350" spans="1:1" x14ac:dyDescent="0.3">
      <c r="A8350" t="s">
        <v>1695</v>
      </c>
    </row>
    <row r="8352" spans="1:1" x14ac:dyDescent="0.3">
      <c r="A8352" t="s">
        <v>848</v>
      </c>
    </row>
    <row r="8353" spans="1:1" x14ac:dyDescent="0.3">
      <c r="A8353" t="s">
        <v>1641</v>
      </c>
    </row>
    <row r="8354" spans="1:1" x14ac:dyDescent="0.3">
      <c r="A8354" t="s">
        <v>822</v>
      </c>
    </row>
    <row r="8355" spans="1:1" x14ac:dyDescent="0.3">
      <c r="A8355" t="s">
        <v>1551</v>
      </c>
    </row>
    <row r="8356" spans="1:1" x14ac:dyDescent="0.3">
      <c r="A8356" t="s">
        <v>1558</v>
      </c>
    </row>
    <row r="8357" spans="1:1" x14ac:dyDescent="0.3">
      <c r="A8357" t="s">
        <v>1540</v>
      </c>
    </row>
    <row r="8359" spans="1:1" x14ac:dyDescent="0.3">
      <c r="A8359" t="s">
        <v>771</v>
      </c>
    </row>
    <row r="8360" spans="1:1" x14ac:dyDescent="0.3">
      <c r="A8360" t="s">
        <v>1207</v>
      </c>
    </row>
    <row r="8361" spans="1:1" x14ac:dyDescent="0.3">
      <c r="A8361" t="s">
        <v>1207</v>
      </c>
    </row>
    <row r="8362" spans="1:1" x14ac:dyDescent="0.3">
      <c r="A8362" t="s">
        <v>1207</v>
      </c>
    </row>
    <row r="8363" spans="1:1" x14ac:dyDescent="0.3">
      <c r="A8363" t="s">
        <v>1207</v>
      </c>
    </row>
    <row r="8364" spans="1:1" x14ac:dyDescent="0.3">
      <c r="A8364" t="s">
        <v>1207</v>
      </c>
    </row>
    <row r="8366" spans="1:1" x14ac:dyDescent="0.3">
      <c r="A8366" t="s">
        <v>672</v>
      </c>
    </row>
    <row r="8367" spans="1:1" x14ac:dyDescent="0.3">
      <c r="A8367" t="s">
        <v>757</v>
      </c>
    </row>
    <row r="8368" spans="1:1" x14ac:dyDescent="0.3">
      <c r="A8368" t="s">
        <v>827</v>
      </c>
    </row>
    <row r="8369" spans="1:1" x14ac:dyDescent="0.3">
      <c r="A8369" t="s">
        <v>828</v>
      </c>
    </row>
    <row r="8370" spans="1:1" x14ac:dyDescent="0.3">
      <c r="A8370" t="s">
        <v>760</v>
      </c>
    </row>
    <row r="8371" spans="1:1" x14ac:dyDescent="0.3">
      <c r="A8371" t="s">
        <v>788</v>
      </c>
    </row>
    <row r="8372" spans="1:1" x14ac:dyDescent="0.3">
      <c r="A8372">
        <f>-3.17 -3.167 -3.164 -3.161 -3.158 -3.155 -3.152 -3.149 -3.146 -3.143 -3.14</f>
        <v>-34.704999999999998</v>
      </c>
    </row>
    <row r="8373" spans="1:1" x14ac:dyDescent="0.3">
      <c r="A8373" t="s">
        <v>846</v>
      </c>
    </row>
    <row r="8374" spans="1:1" x14ac:dyDescent="0.3">
      <c r="A8374">
        <f>-0.48  -0.484  -0.485  -0.485  -0.485  -0.484  -0.483  -0.481  -0.48  -0.478  -0.477</f>
        <v>-5.3019999999999996</v>
      </c>
    </row>
    <row r="8375" spans="1:1" x14ac:dyDescent="0.3">
      <c r="A8375">
        <f>-1.48  -1.48  -1.48  -1.48  -1.48  -1.48  -1.481  -1.481  -1.482  -1.482  -1.482</f>
        <v>-16.288</v>
      </c>
    </row>
    <row r="8376" spans="1:1" x14ac:dyDescent="0.3">
      <c r="A8376">
        <f>-2.475  -2.475  -2.474  -2.475  -2.474  -2.474  -2.474  -2.474  -2.474  -2.473  -2.473</f>
        <v>-27.215</v>
      </c>
    </row>
    <row r="8377" spans="1:1" x14ac:dyDescent="0.3">
      <c r="A8377">
        <f>-3.103  -3.103  -3.103  -3.103  -3.103  -3.103  -3.101  -3.099  -3.096  -3.093  -3.09</f>
        <v>-34.097000000000001</v>
      </c>
    </row>
    <row r="8378" spans="1:1" x14ac:dyDescent="0.3">
      <c r="A8378">
        <f>-3.17  -3.167  -3.164  -3.161  -3.158  -3.155  -3.152  -3.149  -3.146  -3.143  -3.14</f>
        <v>-34.704999999999998</v>
      </c>
    </row>
    <row r="8380" spans="1:1" x14ac:dyDescent="0.3">
      <c r="A8380" t="s">
        <v>847</v>
      </c>
    </row>
    <row r="8381" spans="1:1" x14ac:dyDescent="0.3">
      <c r="A8381" t="s">
        <v>1637</v>
      </c>
    </row>
    <row r="8382" spans="1:1" x14ac:dyDescent="0.3">
      <c r="A8382" t="s">
        <v>1696</v>
      </c>
    </row>
    <row r="8383" spans="1:1" x14ac:dyDescent="0.3">
      <c r="A8383" t="s">
        <v>1697</v>
      </c>
    </row>
    <row r="8384" spans="1:1" x14ac:dyDescent="0.3">
      <c r="A8384" t="s">
        <v>1628</v>
      </c>
    </row>
    <row r="8385" spans="1:1" x14ac:dyDescent="0.3">
      <c r="A8385" t="s">
        <v>1629</v>
      </c>
    </row>
    <row r="8387" spans="1:1" x14ac:dyDescent="0.3">
      <c r="A8387" t="s">
        <v>848</v>
      </c>
    </row>
    <row r="8388" spans="1:1" x14ac:dyDescent="0.3">
      <c r="A8388" t="s">
        <v>1641</v>
      </c>
    </row>
    <row r="8389" spans="1:1" x14ac:dyDescent="0.3">
      <c r="A8389" t="s">
        <v>1642</v>
      </c>
    </row>
    <row r="8390" spans="1:1" x14ac:dyDescent="0.3">
      <c r="A8390" t="s">
        <v>1551</v>
      </c>
    </row>
    <row r="8391" spans="1:1" x14ac:dyDescent="0.3">
      <c r="A8391" t="s">
        <v>1562</v>
      </c>
    </row>
    <row r="8392" spans="1:1" x14ac:dyDescent="0.3">
      <c r="A8392" t="s">
        <v>1545</v>
      </c>
    </row>
    <row r="8394" spans="1:1" x14ac:dyDescent="0.3">
      <c r="A8394" t="s">
        <v>771</v>
      </c>
    </row>
    <row r="8395" spans="1:1" x14ac:dyDescent="0.3">
      <c r="A8395" t="s">
        <v>1563</v>
      </c>
    </row>
    <row r="8396" spans="1:1" x14ac:dyDescent="0.3">
      <c r="A8396" t="s">
        <v>1563</v>
      </c>
    </row>
    <row r="8397" spans="1:1" x14ac:dyDescent="0.3">
      <c r="A8397" t="s">
        <v>1563</v>
      </c>
    </row>
    <row r="8398" spans="1:1" x14ac:dyDescent="0.3">
      <c r="A8398" t="s">
        <v>1563</v>
      </c>
    </row>
    <row r="8399" spans="1:1" x14ac:dyDescent="0.3">
      <c r="A8399" t="s">
        <v>1563</v>
      </c>
    </row>
    <row r="8401" spans="1:1" x14ac:dyDescent="0.3">
      <c r="A8401" t="s">
        <v>673</v>
      </c>
    </row>
    <row r="8402" spans="1:1" x14ac:dyDescent="0.3">
      <c r="A8402" t="s">
        <v>757</v>
      </c>
    </row>
    <row r="8403" spans="1:1" x14ac:dyDescent="0.3">
      <c r="A8403" t="s">
        <v>827</v>
      </c>
    </row>
    <row r="8404" spans="1:1" x14ac:dyDescent="0.3">
      <c r="A8404" t="s">
        <v>828</v>
      </c>
    </row>
    <row r="8405" spans="1:1" x14ac:dyDescent="0.3">
      <c r="A8405" t="s">
        <v>760</v>
      </c>
    </row>
    <row r="8406" spans="1:1" x14ac:dyDescent="0.3">
      <c r="A8406">
        <f>-3.16 -0.003</f>
        <v>-3.1630000000000003</v>
      </c>
    </row>
    <row r="8407" spans="1:1" x14ac:dyDescent="0.3">
      <c r="A8407">
        <f>-3.16 -3.163 -3.166 -3.169 -3.172 -3.175 -3.178 -3.181 -3.184 -3.187 -3.19</f>
        <v>-34.925000000000004</v>
      </c>
    </row>
    <row r="8408" spans="1:1" x14ac:dyDescent="0.3">
      <c r="A8408" t="s">
        <v>846</v>
      </c>
    </row>
    <row r="8409" spans="1:1" x14ac:dyDescent="0.3">
      <c r="A8409">
        <f>-0.48  -0.484  -0.485  -0.485  -0.485  -0.484  -0.482  -0.481  -0.48  -0.478  -0.477</f>
        <v>-5.3010000000000002</v>
      </c>
    </row>
    <row r="8410" spans="1:1" x14ac:dyDescent="0.3">
      <c r="A8410">
        <f>-1.48  -1.48  -1.48  -1.48  -1.48  -1.48  -1.481  -1.481  -1.482  -1.482  -1.482</f>
        <v>-16.288</v>
      </c>
    </row>
    <row r="8411" spans="1:1" x14ac:dyDescent="0.3">
      <c r="A8411">
        <f>-2.475  -2.474  -2.475  -2.474  -2.474  -2.474  -2.473  -2.473  -2.473  -2.473  -2.473</f>
        <v>-27.210999999999995</v>
      </c>
    </row>
    <row r="8412" spans="1:1" x14ac:dyDescent="0.3">
      <c r="A8412">
        <f>-3.095  -3.095  -3.096  -3.095  -3.093  -3.093  -3.094  -3.096  -3.098  -3.101  -3.103</f>
        <v>-34.058999999999997</v>
      </c>
    </row>
    <row r="8413" spans="1:1" x14ac:dyDescent="0.3">
      <c r="A8413">
        <f>-3.16  -3.163  -3.166  -3.169  -3.172  -3.175  -3.178  -3.181  -3.184  -3.187  -3.19</f>
        <v>-34.925000000000004</v>
      </c>
    </row>
    <row r="8415" spans="1:1" x14ac:dyDescent="0.3">
      <c r="A8415" t="s">
        <v>847</v>
      </c>
    </row>
    <row r="8416" spans="1:1" x14ac:dyDescent="0.3">
      <c r="A8416" t="s">
        <v>1637</v>
      </c>
    </row>
    <row r="8417" spans="1:1" x14ac:dyDescent="0.3">
      <c r="A8417" t="s">
        <v>1663</v>
      </c>
    </row>
    <row r="8418" spans="1:1" x14ac:dyDescent="0.3">
      <c r="A8418" t="s">
        <v>1631</v>
      </c>
    </row>
    <row r="8419" spans="1:1" x14ac:dyDescent="0.3">
      <c r="A8419" t="s">
        <v>1698</v>
      </c>
    </row>
    <row r="8420" spans="1:1" x14ac:dyDescent="0.3">
      <c r="A8420" t="s">
        <v>1699</v>
      </c>
    </row>
    <row r="8422" spans="1:1" x14ac:dyDescent="0.3">
      <c r="A8422" t="s">
        <v>848</v>
      </c>
    </row>
    <row r="8423" spans="1:1" x14ac:dyDescent="0.3">
      <c r="A8423" t="s">
        <v>1641</v>
      </c>
    </row>
    <row r="8424" spans="1:1" x14ac:dyDescent="0.3">
      <c r="A8424" t="s">
        <v>822</v>
      </c>
    </row>
    <row r="8425" spans="1:1" x14ac:dyDescent="0.3">
      <c r="A8425" t="s">
        <v>1551</v>
      </c>
    </row>
    <row r="8426" spans="1:1" x14ac:dyDescent="0.3">
      <c r="A8426" t="s">
        <v>1567</v>
      </c>
    </row>
    <row r="8427" spans="1:1" x14ac:dyDescent="0.3">
      <c r="A8427" t="s">
        <v>1568</v>
      </c>
    </row>
    <row r="8429" spans="1:1" x14ac:dyDescent="0.3">
      <c r="A8429" t="s">
        <v>771</v>
      </c>
    </row>
    <row r="8430" spans="1:1" x14ac:dyDescent="0.3">
      <c r="A8430" t="s">
        <v>1554</v>
      </c>
    </row>
    <row r="8431" spans="1:1" x14ac:dyDescent="0.3">
      <c r="A8431" t="s">
        <v>1554</v>
      </c>
    </row>
    <row r="8432" spans="1:1" x14ac:dyDescent="0.3">
      <c r="A8432" t="s">
        <v>1554</v>
      </c>
    </row>
    <row r="8433" spans="1:1" x14ac:dyDescent="0.3">
      <c r="A8433" t="s">
        <v>1554</v>
      </c>
    </row>
    <row r="8434" spans="1:1" x14ac:dyDescent="0.3">
      <c r="A8434" t="s">
        <v>1554</v>
      </c>
    </row>
    <row r="8436" spans="1:1" x14ac:dyDescent="0.3">
      <c r="A8436" t="s">
        <v>674</v>
      </c>
    </row>
    <row r="8437" spans="1:1" x14ac:dyDescent="0.3">
      <c r="A8437" t="s">
        <v>757</v>
      </c>
    </row>
    <row r="8438" spans="1:1" x14ac:dyDescent="0.3">
      <c r="A8438" t="s">
        <v>827</v>
      </c>
    </row>
    <row r="8439" spans="1:1" x14ac:dyDescent="0.3">
      <c r="A8439" t="s">
        <v>828</v>
      </c>
    </row>
    <row r="8440" spans="1:1" x14ac:dyDescent="0.3">
      <c r="A8440" t="s">
        <v>760</v>
      </c>
    </row>
    <row r="8441" spans="1:1" x14ac:dyDescent="0.3">
      <c r="A8441" t="s">
        <v>789</v>
      </c>
    </row>
    <row r="8442" spans="1:1" x14ac:dyDescent="0.3">
      <c r="A8442">
        <f>-3.16 -3.16 -3.16 -3.16 -3.16 -3.16 -3.16 -3.16 -3.16 -3.16 -3.16</f>
        <v>-34.760000000000005</v>
      </c>
    </row>
    <row r="8443" spans="1:1" x14ac:dyDescent="0.3">
      <c r="A8443" t="s">
        <v>846</v>
      </c>
    </row>
    <row r="8444" spans="1:1" x14ac:dyDescent="0.3">
      <c r="A8444">
        <f>-0.48  -0.484  -0.485  -0.485  -0.485  -0.484  -0.482  -0.481  -0.48  -0.478  -0.476</f>
        <v>-5.3</v>
      </c>
    </row>
    <row r="8445" spans="1:1" x14ac:dyDescent="0.3">
      <c r="A8445">
        <f>-1.48  -1.48  -1.48  -1.48  -1.48  -1.48  -1.481  -1.481  -1.482  -1.482  -1.482</f>
        <v>-16.288</v>
      </c>
    </row>
    <row r="8446" spans="1:1" x14ac:dyDescent="0.3">
      <c r="A8446">
        <f>-2.475  -2.474  -2.474  -2.474  -2.474  -2.474  -2.474  -2.473  -2.473  -2.473  -2.473</f>
        <v>-27.210999999999999</v>
      </c>
    </row>
    <row r="8447" spans="1:1" x14ac:dyDescent="0.3">
      <c r="A8447">
        <f>-3.095  -3.095  -3.095  -3.094  -3.094  -3.093  -3.093  -3.093  -3.093  -3.093  -3.093</f>
        <v>-34.030999999999999</v>
      </c>
    </row>
    <row r="8448" spans="1:1" x14ac:dyDescent="0.3">
      <c r="A8448">
        <f>-3.16  -3.16  -3.16  -3.16  -3.16  -3.16  -3.16  -3.16  -3.16  -3.16  -3.16</f>
        <v>-34.760000000000005</v>
      </c>
    </row>
    <row r="8450" spans="1:1" x14ac:dyDescent="0.3">
      <c r="A8450" t="s">
        <v>847</v>
      </c>
    </row>
    <row r="8451" spans="1:1" x14ac:dyDescent="0.3">
      <c r="A8451" t="s">
        <v>1637</v>
      </c>
    </row>
    <row r="8452" spans="1:1" x14ac:dyDescent="0.3">
      <c r="A8452" t="s">
        <v>1649</v>
      </c>
    </row>
    <row r="8453" spans="1:1" x14ac:dyDescent="0.3">
      <c r="A8453" t="s">
        <v>1700</v>
      </c>
    </row>
    <row r="8454" spans="1:1" x14ac:dyDescent="0.3">
      <c r="A8454" t="s">
        <v>1701</v>
      </c>
    </row>
    <row r="8455" spans="1:1" x14ac:dyDescent="0.3">
      <c r="A8455" t="s">
        <v>1702</v>
      </c>
    </row>
    <row r="8457" spans="1:1" x14ac:dyDescent="0.3">
      <c r="A8457" t="s">
        <v>848</v>
      </c>
    </row>
    <row r="8458" spans="1:1" x14ac:dyDescent="0.3">
      <c r="A8458" t="s">
        <v>1641</v>
      </c>
    </row>
    <row r="8459" spans="1:1" x14ac:dyDescent="0.3">
      <c r="A8459" t="s">
        <v>822</v>
      </c>
    </row>
    <row r="8460" spans="1:1" x14ac:dyDescent="0.3">
      <c r="A8460" t="s">
        <v>1551</v>
      </c>
    </row>
    <row r="8461" spans="1:1" x14ac:dyDescent="0.3">
      <c r="A8461" t="s">
        <v>1572</v>
      </c>
    </row>
    <row r="8462" spans="1:1" x14ac:dyDescent="0.3">
      <c r="A8462" t="s">
        <v>1540</v>
      </c>
    </row>
    <row r="8464" spans="1:1" x14ac:dyDescent="0.3">
      <c r="A8464" t="s">
        <v>771</v>
      </c>
    </row>
    <row r="8465" spans="1:1" x14ac:dyDescent="0.3">
      <c r="A8465" t="s">
        <v>1573</v>
      </c>
    </row>
    <row r="8466" spans="1:1" x14ac:dyDescent="0.3">
      <c r="A8466" t="s">
        <v>1573</v>
      </c>
    </row>
    <row r="8467" spans="1:1" x14ac:dyDescent="0.3">
      <c r="A8467" t="s">
        <v>1573</v>
      </c>
    </row>
    <row r="8468" spans="1:1" x14ac:dyDescent="0.3">
      <c r="A8468" t="s">
        <v>1573</v>
      </c>
    </row>
    <row r="8469" spans="1:1" x14ac:dyDescent="0.3">
      <c r="A8469" t="s">
        <v>1573</v>
      </c>
    </row>
    <row r="8471" spans="1:1" x14ac:dyDescent="0.3">
      <c r="A8471" t="s">
        <v>675</v>
      </c>
    </row>
    <row r="8472" spans="1:1" x14ac:dyDescent="0.3">
      <c r="A8472" t="s">
        <v>757</v>
      </c>
    </row>
    <row r="8473" spans="1:1" x14ac:dyDescent="0.3">
      <c r="A8473" t="s">
        <v>827</v>
      </c>
    </row>
    <row r="8474" spans="1:1" x14ac:dyDescent="0.3">
      <c r="A8474" t="s">
        <v>828</v>
      </c>
    </row>
    <row r="8475" spans="1:1" x14ac:dyDescent="0.3">
      <c r="A8475" t="s">
        <v>760</v>
      </c>
    </row>
    <row r="8476" spans="1:1" x14ac:dyDescent="0.3">
      <c r="A8476" t="s">
        <v>790</v>
      </c>
    </row>
    <row r="8477" spans="1:1" x14ac:dyDescent="0.3">
      <c r="A8477">
        <f>-3.16 -3.157 -3.154 -3.151 -3.148 -3.145 -3.142 -3.139 -3.136 -3.133 -3.13</f>
        <v>-34.594999999999999</v>
      </c>
    </row>
    <row r="8478" spans="1:1" x14ac:dyDescent="0.3">
      <c r="A8478" t="s">
        <v>846</v>
      </c>
    </row>
    <row r="8479" spans="1:1" x14ac:dyDescent="0.3">
      <c r="A8479">
        <f>-0.48  -0.484  -0.485  -0.485  -0.485  -0.484  -0.483  -0.481  -0.48  -0.478  -0.476</f>
        <v>-5.3009999999999993</v>
      </c>
    </row>
    <row r="8480" spans="1:1" x14ac:dyDescent="0.3">
      <c r="A8480">
        <f>-1.48  -1.48  -1.48  -1.48  -1.48  -1.48  -1.481  -1.481  -1.482  -1.482  -1.482</f>
        <v>-16.288</v>
      </c>
    </row>
    <row r="8481" spans="1:1" x14ac:dyDescent="0.3">
      <c r="A8481">
        <f>-2.475  -2.474  -2.474  -2.474  -2.474  -2.473  -2.474  -2.474  -2.473  -2.473  -2.473</f>
        <v>-27.210999999999999</v>
      </c>
    </row>
    <row r="8482" spans="1:1" x14ac:dyDescent="0.3">
      <c r="A8482">
        <f>-3.095  -3.095  -3.095  -3.094  -3.095  -3.094  -3.093  -3.09  -3.088  -3.085  -3.082</f>
        <v>-34.006</v>
      </c>
    </row>
    <row r="8483" spans="1:1" x14ac:dyDescent="0.3">
      <c r="A8483">
        <f>-3.16  -3.157  -3.154  -3.151  -3.148  -3.145  -3.142  -3.139  -3.136  -3.133  -3.13</f>
        <v>-34.594999999999999</v>
      </c>
    </row>
    <row r="8485" spans="1:1" x14ac:dyDescent="0.3">
      <c r="A8485" t="s">
        <v>847</v>
      </c>
    </row>
    <row r="8486" spans="1:1" x14ac:dyDescent="0.3">
      <c r="A8486" t="s">
        <v>1637</v>
      </c>
    </row>
    <row r="8487" spans="1:1" x14ac:dyDescent="0.3">
      <c r="A8487" t="s">
        <v>1668</v>
      </c>
    </row>
    <row r="8488" spans="1:1" x14ac:dyDescent="0.3">
      <c r="A8488" t="s">
        <v>1703</v>
      </c>
    </row>
    <row r="8489" spans="1:1" x14ac:dyDescent="0.3">
      <c r="A8489" t="s">
        <v>1704</v>
      </c>
    </row>
    <row r="8490" spans="1:1" x14ac:dyDescent="0.3">
      <c r="A8490" t="s">
        <v>1705</v>
      </c>
    </row>
    <row r="8492" spans="1:1" x14ac:dyDescent="0.3">
      <c r="A8492" t="s">
        <v>848</v>
      </c>
    </row>
    <row r="8493" spans="1:1" x14ac:dyDescent="0.3">
      <c r="A8493" t="s">
        <v>1641</v>
      </c>
    </row>
    <row r="8494" spans="1:1" x14ac:dyDescent="0.3">
      <c r="A8494" t="s">
        <v>822</v>
      </c>
    </row>
    <row r="8495" spans="1:1" x14ac:dyDescent="0.3">
      <c r="A8495" t="s">
        <v>1551</v>
      </c>
    </row>
    <row r="8496" spans="1:1" x14ac:dyDescent="0.3">
      <c r="A8496" t="s">
        <v>1577</v>
      </c>
    </row>
    <row r="8497" spans="1:1" x14ac:dyDescent="0.3">
      <c r="A8497" t="s">
        <v>1578</v>
      </c>
    </row>
    <row r="8499" spans="1:1" x14ac:dyDescent="0.3">
      <c r="A8499" t="s">
        <v>771</v>
      </c>
    </row>
    <row r="8500" spans="1:1" x14ac:dyDescent="0.3">
      <c r="A8500" t="s">
        <v>1563</v>
      </c>
    </row>
    <row r="8501" spans="1:1" x14ac:dyDescent="0.3">
      <c r="A8501" t="s">
        <v>1563</v>
      </c>
    </row>
    <row r="8502" spans="1:1" x14ac:dyDescent="0.3">
      <c r="A8502" t="s">
        <v>1563</v>
      </c>
    </row>
    <row r="8503" spans="1:1" x14ac:dyDescent="0.3">
      <c r="A8503" t="s">
        <v>1563</v>
      </c>
    </row>
    <row r="8504" spans="1:1" x14ac:dyDescent="0.3">
      <c r="A8504" t="s">
        <v>1563</v>
      </c>
    </row>
    <row r="8506" spans="1:1" x14ac:dyDescent="0.3">
      <c r="A8506" t="s">
        <v>676</v>
      </c>
    </row>
    <row r="8507" spans="1:1" x14ac:dyDescent="0.3">
      <c r="A8507" t="s">
        <v>757</v>
      </c>
    </row>
    <row r="8508" spans="1:1" x14ac:dyDescent="0.3">
      <c r="A8508" t="s">
        <v>829</v>
      </c>
    </row>
    <row r="8509" spans="1:1" x14ac:dyDescent="0.3">
      <c r="A8509" t="s">
        <v>830</v>
      </c>
    </row>
    <row r="8510" spans="1:1" x14ac:dyDescent="0.3">
      <c r="A8510" t="s">
        <v>760</v>
      </c>
    </row>
    <row r="8511" spans="1:1" x14ac:dyDescent="0.3">
      <c r="A8511">
        <f>-3.24 -0.003</f>
        <v>-3.2430000000000003</v>
      </c>
    </row>
    <row r="8512" spans="1:1" x14ac:dyDescent="0.3">
      <c r="A8512">
        <f>-3.24 -3.243 -3.246 -3.249 -3.252 -3.255 -3.258 -3.261 -3.264 -3.267 -3.27</f>
        <v>-35.805</v>
      </c>
    </row>
    <row r="8513" spans="1:1" x14ac:dyDescent="0.3">
      <c r="A8513" t="s">
        <v>846</v>
      </c>
    </row>
    <row r="8514" spans="1:1" x14ac:dyDescent="0.3">
      <c r="A8514">
        <f>-0.423  -0.427  -0.429  -0.432  -0.434  -0.436  -0.438  -0.44  -0.442  -0.444  -0.446</f>
        <v>-4.7910000000000004</v>
      </c>
    </row>
    <row r="8515" spans="1:1" x14ac:dyDescent="0.3">
      <c r="A8515">
        <f>-1.423  -1.423  -1.423  -1.423  -1.423  -1.424  -1.424  -1.425  -1.426  -1.427  -1.428</f>
        <v>-15.669</v>
      </c>
    </row>
    <row r="8516" spans="1:1" x14ac:dyDescent="0.3">
      <c r="A8516">
        <f>-2.42  -2.42  -2.42  -2.42  -2.419  -2.42  -2.419  -2.419  -2.419  -2.419  -2.419</f>
        <v>-26.614000000000001</v>
      </c>
    </row>
    <row r="8517" spans="1:1" x14ac:dyDescent="0.3">
      <c r="A8517">
        <f>-3.139  -3.138  -3.138  -3.138  -3.137  -3.137  -3.138  -3.14  -3.142  -3.144  -3.146</f>
        <v>-34.536999999999999</v>
      </c>
    </row>
    <row r="8518" spans="1:1" x14ac:dyDescent="0.3">
      <c r="A8518">
        <f>-3.24  -3.243  -3.246  -3.249  -3.252  -3.255  -3.258  -3.261  -3.264  -3.267  -3.27</f>
        <v>-35.805</v>
      </c>
    </row>
    <row r="8520" spans="1:1" x14ac:dyDescent="0.3">
      <c r="A8520" t="s">
        <v>847</v>
      </c>
    </row>
    <row r="8521" spans="1:1" x14ac:dyDescent="0.3">
      <c r="A8521" t="s">
        <v>1706</v>
      </c>
    </row>
    <row r="8522" spans="1:1" x14ac:dyDescent="0.3">
      <c r="A8522" t="s">
        <v>1707</v>
      </c>
    </row>
    <row r="8523" spans="1:1" x14ac:dyDescent="0.3">
      <c r="A8523" t="s">
        <v>1708</v>
      </c>
    </row>
    <row r="8524" spans="1:1" x14ac:dyDescent="0.3">
      <c r="A8524" t="s">
        <v>1709</v>
      </c>
    </row>
    <row r="8525" spans="1:1" x14ac:dyDescent="0.3">
      <c r="A8525" t="s">
        <v>1710</v>
      </c>
    </row>
    <row r="8527" spans="1:1" x14ac:dyDescent="0.3">
      <c r="A8527" t="s">
        <v>848</v>
      </c>
    </row>
    <row r="8528" spans="1:1" x14ac:dyDescent="0.3">
      <c r="A8528" t="s">
        <v>1711</v>
      </c>
    </row>
    <row r="8529" spans="1:1" x14ac:dyDescent="0.3">
      <c r="A8529" t="s">
        <v>839</v>
      </c>
    </row>
    <row r="8530" spans="1:1" x14ac:dyDescent="0.3">
      <c r="A8530" t="s">
        <v>1712</v>
      </c>
    </row>
    <row r="8531" spans="1:1" x14ac:dyDescent="0.3">
      <c r="A8531" t="s">
        <v>1713</v>
      </c>
    </row>
    <row r="8532" spans="1:1" x14ac:dyDescent="0.3">
      <c r="A8532" t="s">
        <v>1714</v>
      </c>
    </row>
    <row r="8534" spans="1:1" x14ac:dyDescent="0.3">
      <c r="A8534" t="s">
        <v>771</v>
      </c>
    </row>
    <row r="8535" spans="1:1" x14ac:dyDescent="0.3">
      <c r="A8535" t="s">
        <v>1715</v>
      </c>
    </row>
    <row r="8536" spans="1:1" x14ac:dyDescent="0.3">
      <c r="A8536" t="s">
        <v>1715</v>
      </c>
    </row>
    <row r="8537" spans="1:1" x14ac:dyDescent="0.3">
      <c r="A8537" t="s">
        <v>1715</v>
      </c>
    </row>
    <row r="8538" spans="1:1" x14ac:dyDescent="0.3">
      <c r="A8538" t="s">
        <v>1715</v>
      </c>
    </row>
    <row r="8539" spans="1:1" x14ac:dyDescent="0.3">
      <c r="A8539" t="s">
        <v>1715</v>
      </c>
    </row>
    <row r="8541" spans="1:1" x14ac:dyDescent="0.3">
      <c r="A8541" t="s">
        <v>677</v>
      </c>
    </row>
    <row r="8542" spans="1:1" x14ac:dyDescent="0.3">
      <c r="A8542" t="s">
        <v>757</v>
      </c>
    </row>
    <row r="8543" spans="1:1" x14ac:dyDescent="0.3">
      <c r="A8543" t="s">
        <v>829</v>
      </c>
    </row>
    <row r="8544" spans="1:1" x14ac:dyDescent="0.3">
      <c r="A8544" t="s">
        <v>830</v>
      </c>
    </row>
    <row r="8545" spans="1:1" x14ac:dyDescent="0.3">
      <c r="A8545" t="s">
        <v>760</v>
      </c>
    </row>
    <row r="8546" spans="1:1" x14ac:dyDescent="0.3">
      <c r="A8546" t="s">
        <v>773</v>
      </c>
    </row>
    <row r="8547" spans="1:1" x14ac:dyDescent="0.3">
      <c r="A8547">
        <f>-3.24 -3.24 -3.24 -3.24 -3.24 -3.24 -3.24 -3.24 -3.24 -3.24 -3.24</f>
        <v>-35.640000000000015</v>
      </c>
    </row>
    <row r="8548" spans="1:1" x14ac:dyDescent="0.3">
      <c r="A8548" t="s">
        <v>846</v>
      </c>
    </row>
    <row r="8549" spans="1:1" x14ac:dyDescent="0.3">
      <c r="A8549">
        <f>-0.423  -0.427  -0.429  -0.432  -0.434  -0.436  -0.438  -0.44  -0.442  -0.444  -0.446</f>
        <v>-4.7910000000000004</v>
      </c>
    </row>
    <row r="8550" spans="1:1" x14ac:dyDescent="0.3">
      <c r="A8550">
        <f>-1.423  -1.423  -1.423  -1.423  -1.423  -1.423  -1.424  -1.425  -1.426  -1.427  -1.428</f>
        <v>-15.667999999999999</v>
      </c>
    </row>
    <row r="8551" spans="1:1" x14ac:dyDescent="0.3">
      <c r="A8551">
        <f>-2.42  -2.42  -2.42  -2.42  -2.42  -2.419  -2.419  -2.419  -2.419  -2.419  -2.419</f>
        <v>-26.614000000000001</v>
      </c>
    </row>
    <row r="8552" spans="1:1" x14ac:dyDescent="0.3">
      <c r="A8552">
        <f>-3.139  -3.139  -3.138  -3.138  -3.138  -3.138  -3.138  -3.138  -3.138  -3.138  -3.138</f>
        <v>-34.519999999999989</v>
      </c>
    </row>
    <row r="8553" spans="1:1" x14ac:dyDescent="0.3">
      <c r="A8553">
        <f>-3.24  -3.24  -3.24  -3.24  -3.24  -3.24  -3.24  -3.24  -3.24  -3.24  -3.24</f>
        <v>-35.640000000000015</v>
      </c>
    </row>
    <row r="8555" spans="1:1" x14ac:dyDescent="0.3">
      <c r="A8555" t="s">
        <v>847</v>
      </c>
    </row>
    <row r="8556" spans="1:1" x14ac:dyDescent="0.3">
      <c r="A8556" t="s">
        <v>1706</v>
      </c>
    </row>
    <row r="8557" spans="1:1" x14ac:dyDescent="0.3">
      <c r="A8557" t="s">
        <v>1716</v>
      </c>
    </row>
    <row r="8558" spans="1:1" x14ac:dyDescent="0.3">
      <c r="A8558" t="s">
        <v>1717</v>
      </c>
    </row>
    <row r="8559" spans="1:1" x14ac:dyDescent="0.3">
      <c r="A8559" t="s">
        <v>1718</v>
      </c>
    </row>
    <row r="8560" spans="1:1" x14ac:dyDescent="0.3">
      <c r="A8560" t="s">
        <v>1719</v>
      </c>
    </row>
    <row r="8562" spans="1:1" x14ac:dyDescent="0.3">
      <c r="A8562" t="s">
        <v>848</v>
      </c>
    </row>
    <row r="8563" spans="1:1" x14ac:dyDescent="0.3">
      <c r="A8563" t="s">
        <v>1711</v>
      </c>
    </row>
    <row r="8564" spans="1:1" x14ac:dyDescent="0.3">
      <c r="A8564" t="s">
        <v>839</v>
      </c>
    </row>
    <row r="8565" spans="1:1" x14ac:dyDescent="0.3">
      <c r="A8565" t="s">
        <v>1720</v>
      </c>
    </row>
    <row r="8566" spans="1:1" x14ac:dyDescent="0.3">
      <c r="A8566" t="s">
        <v>1721</v>
      </c>
    </row>
    <row r="8567" spans="1:1" x14ac:dyDescent="0.3">
      <c r="A8567" t="s">
        <v>1722</v>
      </c>
    </row>
    <row r="8569" spans="1:1" x14ac:dyDescent="0.3">
      <c r="A8569" t="s">
        <v>771</v>
      </c>
    </row>
    <row r="8570" spans="1:1" x14ac:dyDescent="0.3">
      <c r="A8570" t="s">
        <v>1723</v>
      </c>
    </row>
    <row r="8571" spans="1:1" x14ac:dyDescent="0.3">
      <c r="A8571" t="s">
        <v>1723</v>
      </c>
    </row>
    <row r="8572" spans="1:1" x14ac:dyDescent="0.3">
      <c r="A8572" t="s">
        <v>1723</v>
      </c>
    </row>
    <row r="8573" spans="1:1" x14ac:dyDescent="0.3">
      <c r="A8573" t="s">
        <v>1723</v>
      </c>
    </row>
    <row r="8574" spans="1:1" x14ac:dyDescent="0.3">
      <c r="A8574" t="s">
        <v>1723</v>
      </c>
    </row>
    <row r="8576" spans="1:1" x14ac:dyDescent="0.3">
      <c r="A8576" t="s">
        <v>678</v>
      </c>
    </row>
    <row r="8577" spans="1:1" x14ac:dyDescent="0.3">
      <c r="A8577" t="s">
        <v>757</v>
      </c>
    </row>
    <row r="8578" spans="1:1" x14ac:dyDescent="0.3">
      <c r="A8578" t="s">
        <v>829</v>
      </c>
    </row>
    <row r="8579" spans="1:1" x14ac:dyDescent="0.3">
      <c r="A8579" t="s">
        <v>830</v>
      </c>
    </row>
    <row r="8580" spans="1:1" x14ac:dyDescent="0.3">
      <c r="A8580" t="s">
        <v>760</v>
      </c>
    </row>
    <row r="8581" spans="1:1" x14ac:dyDescent="0.3">
      <c r="A8581" t="s">
        <v>774</v>
      </c>
    </row>
    <row r="8582" spans="1:1" x14ac:dyDescent="0.3">
      <c r="A8582">
        <f>-3.24 -3.237 -3.234 -3.231 -3.228 -3.225 -3.222 -3.219 -3.216 -3.213 -3.21</f>
        <v>-35.475000000000009</v>
      </c>
    </row>
    <row r="8583" spans="1:1" x14ac:dyDescent="0.3">
      <c r="A8583" t="s">
        <v>846</v>
      </c>
    </row>
    <row r="8584" spans="1:1" x14ac:dyDescent="0.3">
      <c r="A8584">
        <f>-0.423  -0.427  -0.429  -0.432  -0.434  -0.436  -0.438  -0.44  -0.442  -0.444  -0.446</f>
        <v>-4.7910000000000004</v>
      </c>
    </row>
    <row r="8585" spans="1:1" x14ac:dyDescent="0.3">
      <c r="A8585">
        <f>-1.423  -1.423  -1.423  -1.423  -1.423  -1.423  -1.424  -1.425  -1.426  -1.427  -1.428</f>
        <v>-15.667999999999999</v>
      </c>
    </row>
    <row r="8586" spans="1:1" x14ac:dyDescent="0.3">
      <c r="A8586">
        <f>-2.42  -2.42  -2.42  -2.42  -2.42  -2.419  -2.419  -2.419  -2.419  -2.419  -2.419</f>
        <v>-26.614000000000001</v>
      </c>
    </row>
    <row r="8587" spans="1:1" x14ac:dyDescent="0.3">
      <c r="A8587">
        <f>-3.139  -3.139  -3.138  -3.138  -3.139  -3.139  -3.138  -3.136  -3.134  -3.132  -3.13</f>
        <v>-34.502000000000002</v>
      </c>
    </row>
    <row r="8588" spans="1:1" x14ac:dyDescent="0.3">
      <c r="A8588">
        <f>-3.24  -3.237  -3.234  -3.231  -3.228  -3.225  -3.222  -3.219  -3.216  -3.213  -3.21</f>
        <v>-35.475000000000009</v>
      </c>
    </row>
    <row r="8590" spans="1:1" x14ac:dyDescent="0.3">
      <c r="A8590" t="s">
        <v>847</v>
      </c>
    </row>
    <row r="8591" spans="1:1" x14ac:dyDescent="0.3">
      <c r="A8591" t="s">
        <v>1706</v>
      </c>
    </row>
    <row r="8592" spans="1:1" x14ac:dyDescent="0.3">
      <c r="A8592" t="s">
        <v>1716</v>
      </c>
    </row>
    <row r="8593" spans="1:1" x14ac:dyDescent="0.3">
      <c r="A8593" t="s">
        <v>1724</v>
      </c>
    </row>
    <row r="8594" spans="1:1" x14ac:dyDescent="0.3">
      <c r="A8594" t="s">
        <v>1725</v>
      </c>
    </row>
    <row r="8595" spans="1:1" x14ac:dyDescent="0.3">
      <c r="A8595" t="s">
        <v>1726</v>
      </c>
    </row>
    <row r="8597" spans="1:1" x14ac:dyDescent="0.3">
      <c r="A8597" t="s">
        <v>848</v>
      </c>
    </row>
    <row r="8598" spans="1:1" x14ac:dyDescent="0.3">
      <c r="A8598" t="s">
        <v>1711</v>
      </c>
    </row>
    <row r="8599" spans="1:1" x14ac:dyDescent="0.3">
      <c r="A8599" t="s">
        <v>839</v>
      </c>
    </row>
    <row r="8600" spans="1:1" x14ac:dyDescent="0.3">
      <c r="A8600" t="s">
        <v>1727</v>
      </c>
    </row>
    <row r="8601" spans="1:1" x14ac:dyDescent="0.3">
      <c r="A8601" t="s">
        <v>1728</v>
      </c>
    </row>
    <row r="8602" spans="1:1" x14ac:dyDescent="0.3">
      <c r="A8602" t="s">
        <v>1729</v>
      </c>
    </row>
    <row r="8604" spans="1:1" x14ac:dyDescent="0.3">
      <c r="A8604" t="s">
        <v>771</v>
      </c>
    </row>
    <row r="8605" spans="1:1" x14ac:dyDescent="0.3">
      <c r="A8605" t="s">
        <v>1730</v>
      </c>
    </row>
    <row r="8606" spans="1:1" x14ac:dyDescent="0.3">
      <c r="A8606" t="s">
        <v>1730</v>
      </c>
    </row>
    <row r="8607" spans="1:1" x14ac:dyDescent="0.3">
      <c r="A8607" t="s">
        <v>1730</v>
      </c>
    </row>
    <row r="8608" spans="1:1" x14ac:dyDescent="0.3">
      <c r="A8608" t="s">
        <v>1730</v>
      </c>
    </row>
    <row r="8609" spans="1:1" x14ac:dyDescent="0.3">
      <c r="A8609" t="s">
        <v>1730</v>
      </c>
    </row>
    <row r="8611" spans="1:1" x14ac:dyDescent="0.3">
      <c r="A8611" t="s">
        <v>679</v>
      </c>
    </row>
    <row r="8612" spans="1:1" x14ac:dyDescent="0.3">
      <c r="A8612" t="s">
        <v>757</v>
      </c>
    </row>
    <row r="8613" spans="1:1" x14ac:dyDescent="0.3">
      <c r="A8613" t="s">
        <v>829</v>
      </c>
    </row>
    <row r="8614" spans="1:1" x14ac:dyDescent="0.3">
      <c r="A8614" t="s">
        <v>830</v>
      </c>
    </row>
    <row r="8615" spans="1:1" x14ac:dyDescent="0.3">
      <c r="A8615" t="s">
        <v>760</v>
      </c>
    </row>
    <row r="8616" spans="1:1" x14ac:dyDescent="0.3">
      <c r="A8616">
        <f>-3.23 -0.003</f>
        <v>-3.2330000000000001</v>
      </c>
    </row>
    <row r="8617" spans="1:1" x14ac:dyDescent="0.3">
      <c r="A8617">
        <f>-3.23 -3.233 -3.236 -3.239 -3.242 -3.245 -3.248 -3.251 -3.254 -3.257 -3.26</f>
        <v>-35.695</v>
      </c>
    </row>
    <row r="8618" spans="1:1" x14ac:dyDescent="0.3">
      <c r="A8618" t="s">
        <v>846</v>
      </c>
    </row>
    <row r="8619" spans="1:1" x14ac:dyDescent="0.3">
      <c r="A8619">
        <f>-0.423  -0.427  -0.429  -0.432  -0.434  -0.436  -0.438  -0.44  -0.442  -0.444  -0.446</f>
        <v>-4.7910000000000004</v>
      </c>
    </row>
    <row r="8620" spans="1:1" x14ac:dyDescent="0.3">
      <c r="A8620">
        <f>-1.423  -1.423  -1.423  -1.423  -1.423  -1.423  -1.424  -1.425  -1.426  -1.427  -1.428</f>
        <v>-15.667999999999999</v>
      </c>
    </row>
    <row r="8621" spans="1:1" x14ac:dyDescent="0.3">
      <c r="A8621">
        <f>-2.42  -2.42  -2.42  -2.419  -2.419  -2.419  -2.419  -2.419  -2.419  -2.419  -2.419</f>
        <v>-26.612000000000002</v>
      </c>
    </row>
    <row r="8622" spans="1:1" x14ac:dyDescent="0.3">
      <c r="A8622">
        <f>-3.132  -3.131  -3.131  -3.131  -3.13  -3.129  -3.131  -3.132  -3.134  -3.136  -3.139</f>
        <v>-34.456000000000003</v>
      </c>
    </row>
    <row r="8623" spans="1:1" x14ac:dyDescent="0.3">
      <c r="A8623">
        <f>-3.23  -3.233  -3.236  -3.239  -3.242  -3.245  -3.248  -3.251  -3.254  -3.257  -3.26</f>
        <v>-35.695</v>
      </c>
    </row>
    <row r="8625" spans="1:1" x14ac:dyDescent="0.3">
      <c r="A8625" t="s">
        <v>847</v>
      </c>
    </row>
    <row r="8626" spans="1:1" x14ac:dyDescent="0.3">
      <c r="A8626" t="s">
        <v>1706</v>
      </c>
    </row>
    <row r="8627" spans="1:1" x14ac:dyDescent="0.3">
      <c r="A8627" t="s">
        <v>1707</v>
      </c>
    </row>
    <row r="8628" spans="1:1" x14ac:dyDescent="0.3">
      <c r="A8628" t="s">
        <v>1731</v>
      </c>
    </row>
    <row r="8629" spans="1:1" x14ac:dyDescent="0.3">
      <c r="A8629" t="s">
        <v>1732</v>
      </c>
    </row>
    <row r="8630" spans="1:1" x14ac:dyDescent="0.3">
      <c r="A8630" t="s">
        <v>1733</v>
      </c>
    </row>
    <row r="8632" spans="1:1" x14ac:dyDescent="0.3">
      <c r="A8632" t="s">
        <v>848</v>
      </c>
    </row>
    <row r="8633" spans="1:1" x14ac:dyDescent="0.3">
      <c r="A8633" t="s">
        <v>1711</v>
      </c>
    </row>
    <row r="8634" spans="1:1" x14ac:dyDescent="0.3">
      <c r="A8634" t="s">
        <v>839</v>
      </c>
    </row>
    <row r="8635" spans="1:1" x14ac:dyDescent="0.3">
      <c r="A8635" t="s">
        <v>1734</v>
      </c>
    </row>
    <row r="8636" spans="1:1" x14ac:dyDescent="0.3">
      <c r="A8636" t="s">
        <v>1735</v>
      </c>
    </row>
    <row r="8637" spans="1:1" x14ac:dyDescent="0.3">
      <c r="A8637" t="s">
        <v>1736</v>
      </c>
    </row>
    <row r="8639" spans="1:1" x14ac:dyDescent="0.3">
      <c r="A8639" t="s">
        <v>771</v>
      </c>
    </row>
    <row r="8640" spans="1:1" x14ac:dyDescent="0.3">
      <c r="A8640" t="s">
        <v>1737</v>
      </c>
    </row>
    <row r="8641" spans="1:1" x14ac:dyDescent="0.3">
      <c r="A8641" t="s">
        <v>1737</v>
      </c>
    </row>
    <row r="8642" spans="1:1" x14ac:dyDescent="0.3">
      <c r="A8642" t="s">
        <v>1737</v>
      </c>
    </row>
    <row r="8643" spans="1:1" x14ac:dyDescent="0.3">
      <c r="A8643" t="s">
        <v>1737</v>
      </c>
    </row>
    <row r="8644" spans="1:1" x14ac:dyDescent="0.3">
      <c r="A8644" t="s">
        <v>1737</v>
      </c>
    </row>
    <row r="8646" spans="1:1" x14ac:dyDescent="0.3">
      <c r="A8646" t="s">
        <v>680</v>
      </c>
    </row>
    <row r="8647" spans="1:1" x14ac:dyDescent="0.3">
      <c r="A8647" t="s">
        <v>757</v>
      </c>
    </row>
    <row r="8648" spans="1:1" x14ac:dyDescent="0.3">
      <c r="A8648" t="s">
        <v>829</v>
      </c>
    </row>
    <row r="8649" spans="1:1" x14ac:dyDescent="0.3">
      <c r="A8649" t="s">
        <v>830</v>
      </c>
    </row>
    <row r="8650" spans="1:1" x14ac:dyDescent="0.3">
      <c r="A8650" t="s">
        <v>760</v>
      </c>
    </row>
    <row r="8651" spans="1:1" x14ac:dyDescent="0.3">
      <c r="A8651" t="s">
        <v>775</v>
      </c>
    </row>
    <row r="8652" spans="1:1" x14ac:dyDescent="0.3">
      <c r="A8652">
        <f>-3.23 -3.23 -3.23 -3.23 -3.23 -3.23 -3.23 -3.23 -3.23 -3.23 -3.23</f>
        <v>-35.529999999999994</v>
      </c>
    </row>
    <row r="8653" spans="1:1" x14ac:dyDescent="0.3">
      <c r="A8653" t="s">
        <v>846</v>
      </c>
    </row>
    <row r="8654" spans="1:1" x14ac:dyDescent="0.3">
      <c r="A8654">
        <f>-0.423  -0.427  -0.429  -0.432  -0.434  -0.436  -0.438  -0.44  -0.442  -0.444  -0.446</f>
        <v>-4.7910000000000004</v>
      </c>
    </row>
    <row r="8655" spans="1:1" x14ac:dyDescent="0.3">
      <c r="A8655">
        <f>-1.423  -1.423  -1.423  -1.423  -1.423  -1.423  -1.424  -1.425  -1.426  -1.427  -1.428</f>
        <v>-15.667999999999999</v>
      </c>
    </row>
    <row r="8656" spans="1:1" x14ac:dyDescent="0.3">
      <c r="A8656">
        <f>-2.42  -2.42  -2.42  -2.419  -2.419  -2.419  -2.419  -2.419  -2.419  -2.419  -2.419</f>
        <v>-26.612000000000002</v>
      </c>
    </row>
    <row r="8657" spans="1:1" x14ac:dyDescent="0.3">
      <c r="A8657">
        <f>-3.132  -3.131  -3.131  -3.131  -3.131  -3.13  -3.131  -3.131  -3.131  -3.131  -3.131</f>
        <v>-34.441000000000003</v>
      </c>
    </row>
    <row r="8658" spans="1:1" x14ac:dyDescent="0.3">
      <c r="A8658">
        <f>-3.23  -3.23  -3.23  -3.23  -3.23  -3.23  -3.23  -3.23  -3.23  -3.23  -3.23</f>
        <v>-35.529999999999994</v>
      </c>
    </row>
    <row r="8660" spans="1:1" x14ac:dyDescent="0.3">
      <c r="A8660" t="s">
        <v>847</v>
      </c>
    </row>
    <row r="8661" spans="1:1" x14ac:dyDescent="0.3">
      <c r="A8661" t="s">
        <v>1706</v>
      </c>
    </row>
    <row r="8662" spans="1:1" x14ac:dyDescent="0.3">
      <c r="A8662" t="s">
        <v>1716</v>
      </c>
    </row>
    <row r="8663" spans="1:1" x14ac:dyDescent="0.3">
      <c r="A8663" t="s">
        <v>1738</v>
      </c>
    </row>
    <row r="8664" spans="1:1" x14ac:dyDescent="0.3">
      <c r="A8664" t="s">
        <v>1739</v>
      </c>
    </row>
    <row r="8665" spans="1:1" x14ac:dyDescent="0.3">
      <c r="A8665" t="s">
        <v>1740</v>
      </c>
    </row>
    <row r="8667" spans="1:1" x14ac:dyDescent="0.3">
      <c r="A8667" t="s">
        <v>848</v>
      </c>
    </row>
    <row r="8668" spans="1:1" x14ac:dyDescent="0.3">
      <c r="A8668" t="s">
        <v>1711</v>
      </c>
    </row>
    <row r="8669" spans="1:1" x14ac:dyDescent="0.3">
      <c r="A8669" t="s">
        <v>839</v>
      </c>
    </row>
    <row r="8670" spans="1:1" x14ac:dyDescent="0.3">
      <c r="A8670" t="s">
        <v>1741</v>
      </c>
    </row>
    <row r="8671" spans="1:1" x14ac:dyDescent="0.3">
      <c r="A8671" t="s">
        <v>1742</v>
      </c>
    </row>
    <row r="8672" spans="1:1" x14ac:dyDescent="0.3">
      <c r="A8672" t="s">
        <v>1743</v>
      </c>
    </row>
    <row r="8674" spans="1:1" x14ac:dyDescent="0.3">
      <c r="A8674" t="s">
        <v>771</v>
      </c>
    </row>
    <row r="8675" spans="1:1" x14ac:dyDescent="0.3">
      <c r="A8675" t="s">
        <v>1723</v>
      </c>
    </row>
    <row r="8676" spans="1:1" x14ac:dyDescent="0.3">
      <c r="A8676" t="s">
        <v>1723</v>
      </c>
    </row>
    <row r="8677" spans="1:1" x14ac:dyDescent="0.3">
      <c r="A8677" t="s">
        <v>1723</v>
      </c>
    </row>
    <row r="8678" spans="1:1" x14ac:dyDescent="0.3">
      <c r="A8678" t="s">
        <v>1723</v>
      </c>
    </row>
    <row r="8679" spans="1:1" x14ac:dyDescent="0.3">
      <c r="A8679" t="s">
        <v>1723</v>
      </c>
    </row>
    <row r="8681" spans="1:1" x14ac:dyDescent="0.3">
      <c r="A8681" t="s">
        <v>681</v>
      </c>
    </row>
    <row r="8682" spans="1:1" x14ac:dyDescent="0.3">
      <c r="A8682" t="s">
        <v>757</v>
      </c>
    </row>
    <row r="8683" spans="1:1" x14ac:dyDescent="0.3">
      <c r="A8683" t="s">
        <v>829</v>
      </c>
    </row>
    <row r="8684" spans="1:1" x14ac:dyDescent="0.3">
      <c r="A8684" t="s">
        <v>830</v>
      </c>
    </row>
    <row r="8685" spans="1:1" x14ac:dyDescent="0.3">
      <c r="A8685" t="s">
        <v>760</v>
      </c>
    </row>
    <row r="8686" spans="1:1" x14ac:dyDescent="0.3">
      <c r="A8686" t="s">
        <v>776</v>
      </c>
    </row>
    <row r="8687" spans="1:1" x14ac:dyDescent="0.3">
      <c r="A8687">
        <f>-3.23 -3.227 -3.224 -3.221 -3.218 -3.215 -3.212 -3.209 -3.206 -3.203 -3.2</f>
        <v>-35.365000000000002</v>
      </c>
    </row>
    <row r="8688" spans="1:1" x14ac:dyDescent="0.3">
      <c r="A8688" t="s">
        <v>846</v>
      </c>
    </row>
    <row r="8689" spans="1:1" x14ac:dyDescent="0.3">
      <c r="A8689">
        <f>-0.423  -0.427  -0.429  -0.432  -0.434  -0.436  -0.438  -0.44  -0.442  -0.444  -0.446</f>
        <v>-4.7910000000000004</v>
      </c>
    </row>
    <row r="8690" spans="1:1" x14ac:dyDescent="0.3">
      <c r="A8690">
        <f>-1.423  -1.423  -1.423  -1.423  -1.423  -1.423  -1.424  -1.425  -1.426  -1.427  -1.428</f>
        <v>-15.667999999999999</v>
      </c>
    </row>
    <row r="8691" spans="1:1" x14ac:dyDescent="0.3">
      <c r="A8691">
        <f>-2.42  -2.42  -2.42  -2.42  -2.419  -2.419  -2.419  -2.419  -2.419  -2.419  -2.419</f>
        <v>-26.613000000000003</v>
      </c>
    </row>
    <row r="8692" spans="1:1" x14ac:dyDescent="0.3">
      <c r="A8692">
        <f>-3.132  -3.132  -3.13  -3.13  -3.132  -3.132  -3.131  -3.129  -3.127  -3.125  -3.122</f>
        <v>-34.421999999999997</v>
      </c>
    </row>
    <row r="8693" spans="1:1" x14ac:dyDescent="0.3">
      <c r="A8693">
        <f>-3.23  -3.227  -3.224  -3.221  -3.218  -3.215  -3.212  -3.209  -3.206  -3.203  -3.2</f>
        <v>-35.365000000000002</v>
      </c>
    </row>
    <row r="8695" spans="1:1" x14ac:dyDescent="0.3">
      <c r="A8695" t="s">
        <v>847</v>
      </c>
    </row>
    <row r="8696" spans="1:1" x14ac:dyDescent="0.3">
      <c r="A8696" t="s">
        <v>1706</v>
      </c>
    </row>
    <row r="8697" spans="1:1" x14ac:dyDescent="0.3">
      <c r="A8697" t="s">
        <v>1744</v>
      </c>
    </row>
    <row r="8698" spans="1:1" x14ac:dyDescent="0.3">
      <c r="A8698" t="s">
        <v>1745</v>
      </c>
    </row>
    <row r="8699" spans="1:1" x14ac:dyDescent="0.3">
      <c r="A8699" t="s">
        <v>1746</v>
      </c>
    </row>
    <row r="8700" spans="1:1" x14ac:dyDescent="0.3">
      <c r="A8700" t="s">
        <v>1747</v>
      </c>
    </row>
    <row r="8702" spans="1:1" x14ac:dyDescent="0.3">
      <c r="A8702" t="s">
        <v>848</v>
      </c>
    </row>
    <row r="8703" spans="1:1" x14ac:dyDescent="0.3">
      <c r="A8703" t="s">
        <v>1711</v>
      </c>
    </row>
    <row r="8704" spans="1:1" x14ac:dyDescent="0.3">
      <c r="A8704" t="s">
        <v>839</v>
      </c>
    </row>
    <row r="8705" spans="1:1" x14ac:dyDescent="0.3">
      <c r="A8705" t="s">
        <v>1748</v>
      </c>
    </row>
    <row r="8706" spans="1:1" x14ac:dyDescent="0.3">
      <c r="A8706" t="s">
        <v>1749</v>
      </c>
    </row>
    <row r="8707" spans="1:1" x14ac:dyDescent="0.3">
      <c r="A8707" t="s">
        <v>1750</v>
      </c>
    </row>
    <row r="8709" spans="1:1" x14ac:dyDescent="0.3">
      <c r="A8709" t="s">
        <v>771</v>
      </c>
    </row>
    <row r="8710" spans="1:1" x14ac:dyDescent="0.3">
      <c r="A8710" t="s">
        <v>1730</v>
      </c>
    </row>
    <row r="8711" spans="1:1" x14ac:dyDescent="0.3">
      <c r="A8711" t="s">
        <v>1730</v>
      </c>
    </row>
    <row r="8712" spans="1:1" x14ac:dyDescent="0.3">
      <c r="A8712" t="s">
        <v>1730</v>
      </c>
    </row>
    <row r="8713" spans="1:1" x14ac:dyDescent="0.3">
      <c r="A8713" t="s">
        <v>1730</v>
      </c>
    </row>
    <row r="8714" spans="1:1" x14ac:dyDescent="0.3">
      <c r="A8714" t="s">
        <v>1730</v>
      </c>
    </row>
    <row r="8716" spans="1:1" x14ac:dyDescent="0.3">
      <c r="A8716" t="s">
        <v>682</v>
      </c>
    </row>
    <row r="8717" spans="1:1" x14ac:dyDescent="0.3">
      <c r="A8717" t="s">
        <v>757</v>
      </c>
    </row>
    <row r="8718" spans="1:1" x14ac:dyDescent="0.3">
      <c r="A8718" t="s">
        <v>829</v>
      </c>
    </row>
    <row r="8719" spans="1:1" x14ac:dyDescent="0.3">
      <c r="A8719" t="s">
        <v>830</v>
      </c>
    </row>
    <row r="8720" spans="1:1" x14ac:dyDescent="0.3">
      <c r="A8720" t="s">
        <v>760</v>
      </c>
    </row>
    <row r="8721" spans="1:1" x14ac:dyDescent="0.3">
      <c r="A8721">
        <f>-3.22 -0.003</f>
        <v>-3.2230000000000003</v>
      </c>
    </row>
    <row r="8722" spans="1:1" x14ac:dyDescent="0.3">
      <c r="A8722">
        <f>-3.22 -3.223 -3.226 -3.229 -3.232 -3.235 -3.238 -3.241 -3.244 -3.247 -3.25</f>
        <v>-35.584999999999994</v>
      </c>
    </row>
    <row r="8723" spans="1:1" x14ac:dyDescent="0.3">
      <c r="A8723" t="s">
        <v>846</v>
      </c>
    </row>
    <row r="8724" spans="1:1" x14ac:dyDescent="0.3">
      <c r="A8724">
        <f>-0.423  -0.427  -0.429  -0.432  -0.434  -0.436  -0.438  -0.44  -0.442  -0.444  -0.446</f>
        <v>-4.7910000000000004</v>
      </c>
    </row>
    <row r="8725" spans="1:1" x14ac:dyDescent="0.3">
      <c r="A8725">
        <f>-1.423  -1.423  -1.423  -1.423  -1.423  -1.423  -1.424  -1.425  -1.426  -1.427  -1.428</f>
        <v>-15.667999999999999</v>
      </c>
    </row>
    <row r="8726" spans="1:1" x14ac:dyDescent="0.3">
      <c r="A8726">
        <f>-2.42  -2.42  -2.42  -2.419  -2.419  -2.419  -2.419  -2.418  -2.418  -2.418  -2.418</f>
        <v>-26.607999999999997</v>
      </c>
    </row>
    <row r="8727" spans="1:1" x14ac:dyDescent="0.3">
      <c r="A8727">
        <f>-3.124  -3.123  -3.124  -3.123  -3.122  -3.122  -3.123  -3.125  -3.127  -3.129  -3.132</f>
        <v>-34.374000000000002</v>
      </c>
    </row>
    <row r="8728" spans="1:1" x14ac:dyDescent="0.3">
      <c r="A8728">
        <f>-3.22  -3.223  -3.226  -3.229  -3.232  -3.235  -3.238  -3.241  -3.244  -3.247  -3.25</f>
        <v>-35.584999999999994</v>
      </c>
    </row>
    <row r="8730" spans="1:1" x14ac:dyDescent="0.3">
      <c r="A8730" t="s">
        <v>847</v>
      </c>
    </row>
    <row r="8731" spans="1:1" x14ac:dyDescent="0.3">
      <c r="A8731" t="s">
        <v>1706</v>
      </c>
    </row>
    <row r="8732" spans="1:1" x14ac:dyDescent="0.3">
      <c r="A8732" t="s">
        <v>1751</v>
      </c>
    </row>
    <row r="8733" spans="1:1" x14ac:dyDescent="0.3">
      <c r="A8733" t="s">
        <v>1752</v>
      </c>
    </row>
    <row r="8734" spans="1:1" x14ac:dyDescent="0.3">
      <c r="A8734" t="s">
        <v>1753</v>
      </c>
    </row>
    <row r="8735" spans="1:1" x14ac:dyDescent="0.3">
      <c r="A8735" t="s">
        <v>1754</v>
      </c>
    </row>
    <row r="8737" spans="1:1" x14ac:dyDescent="0.3">
      <c r="A8737" t="s">
        <v>848</v>
      </c>
    </row>
    <row r="8738" spans="1:1" x14ac:dyDescent="0.3">
      <c r="A8738" t="s">
        <v>1711</v>
      </c>
    </row>
    <row r="8739" spans="1:1" x14ac:dyDescent="0.3">
      <c r="A8739" t="s">
        <v>839</v>
      </c>
    </row>
    <row r="8740" spans="1:1" x14ac:dyDescent="0.3">
      <c r="A8740" t="s">
        <v>1755</v>
      </c>
    </row>
    <row r="8741" spans="1:1" x14ac:dyDescent="0.3">
      <c r="A8741" t="s">
        <v>1756</v>
      </c>
    </row>
    <row r="8742" spans="1:1" x14ac:dyDescent="0.3">
      <c r="A8742" t="s">
        <v>1757</v>
      </c>
    </row>
    <row r="8744" spans="1:1" x14ac:dyDescent="0.3">
      <c r="A8744" t="s">
        <v>771</v>
      </c>
    </row>
    <row r="8745" spans="1:1" x14ac:dyDescent="0.3">
      <c r="A8745" t="s">
        <v>1737</v>
      </c>
    </row>
    <row r="8746" spans="1:1" x14ac:dyDescent="0.3">
      <c r="A8746" t="s">
        <v>1737</v>
      </c>
    </row>
    <row r="8747" spans="1:1" x14ac:dyDescent="0.3">
      <c r="A8747" t="s">
        <v>1737</v>
      </c>
    </row>
    <row r="8748" spans="1:1" x14ac:dyDescent="0.3">
      <c r="A8748" t="s">
        <v>1737</v>
      </c>
    </row>
    <row r="8749" spans="1:1" x14ac:dyDescent="0.3">
      <c r="A8749" t="s">
        <v>1737</v>
      </c>
    </row>
    <row r="8751" spans="1:1" x14ac:dyDescent="0.3">
      <c r="A8751" t="s">
        <v>683</v>
      </c>
    </row>
    <row r="8752" spans="1:1" x14ac:dyDescent="0.3">
      <c r="A8752" t="s">
        <v>757</v>
      </c>
    </row>
    <row r="8753" spans="1:1" x14ac:dyDescent="0.3">
      <c r="A8753" t="s">
        <v>829</v>
      </c>
    </row>
    <row r="8754" spans="1:1" x14ac:dyDescent="0.3">
      <c r="A8754" t="s">
        <v>830</v>
      </c>
    </row>
    <row r="8755" spans="1:1" x14ac:dyDescent="0.3">
      <c r="A8755" t="s">
        <v>760</v>
      </c>
    </row>
    <row r="8756" spans="1:1" x14ac:dyDescent="0.3">
      <c r="A8756" t="s">
        <v>777</v>
      </c>
    </row>
    <row r="8757" spans="1:1" x14ac:dyDescent="0.3">
      <c r="A8757">
        <f>-3.22 -3.22 -3.22 -3.22 -3.22 -3.22 -3.22 -3.22 -3.22 -3.22 -3.22</f>
        <v>-35.419999999999995</v>
      </c>
    </row>
    <row r="8758" spans="1:1" x14ac:dyDescent="0.3">
      <c r="A8758" t="s">
        <v>846</v>
      </c>
    </row>
    <row r="8759" spans="1:1" x14ac:dyDescent="0.3">
      <c r="A8759">
        <f>-0.423  -0.427  -0.429  -0.432  -0.434  -0.436  -0.438  -0.44  -0.442  -0.444  -0.446</f>
        <v>-4.7910000000000004</v>
      </c>
    </row>
    <row r="8760" spans="1:1" x14ac:dyDescent="0.3">
      <c r="A8760">
        <f>-1.423  -1.423  -1.423  -1.423  -1.423  -1.423  -1.424  -1.425  -1.426  -1.427  -1.428</f>
        <v>-15.667999999999999</v>
      </c>
    </row>
    <row r="8761" spans="1:1" x14ac:dyDescent="0.3">
      <c r="A8761">
        <f>-2.42  -2.42  -2.419  -2.419  -2.419  -2.419  -2.419  -2.419  -2.418  -2.418  -2.418</f>
        <v>-26.608000000000001</v>
      </c>
    </row>
    <row r="8762" spans="1:1" x14ac:dyDescent="0.3">
      <c r="A8762">
        <f>-3.124  -3.124  -3.123  -3.123  -3.123  -3.123  -3.123  -3.123  -3.123  -3.123  -3.123</f>
        <v>-34.355000000000004</v>
      </c>
    </row>
    <row r="8763" spans="1:1" x14ac:dyDescent="0.3">
      <c r="A8763">
        <f>-3.22  -3.22  -3.22  -3.22  -3.22  -3.22  -3.22  -3.22  -3.22  -3.22  -3.22</f>
        <v>-35.419999999999995</v>
      </c>
    </row>
    <row r="8765" spans="1:1" x14ac:dyDescent="0.3">
      <c r="A8765" t="s">
        <v>847</v>
      </c>
    </row>
    <row r="8766" spans="1:1" x14ac:dyDescent="0.3">
      <c r="A8766" t="s">
        <v>1706</v>
      </c>
    </row>
    <row r="8767" spans="1:1" x14ac:dyDescent="0.3">
      <c r="A8767" t="s">
        <v>1716</v>
      </c>
    </row>
    <row r="8768" spans="1:1" x14ac:dyDescent="0.3">
      <c r="A8768" t="s">
        <v>1758</v>
      </c>
    </row>
    <row r="8769" spans="1:1" x14ac:dyDescent="0.3">
      <c r="A8769" t="s">
        <v>1759</v>
      </c>
    </row>
    <row r="8770" spans="1:1" x14ac:dyDescent="0.3">
      <c r="A8770" t="s">
        <v>1760</v>
      </c>
    </row>
    <row r="8772" spans="1:1" x14ac:dyDescent="0.3">
      <c r="A8772" t="s">
        <v>848</v>
      </c>
    </row>
    <row r="8773" spans="1:1" x14ac:dyDescent="0.3">
      <c r="A8773" t="s">
        <v>1711</v>
      </c>
    </row>
    <row r="8774" spans="1:1" x14ac:dyDescent="0.3">
      <c r="A8774" t="s">
        <v>839</v>
      </c>
    </row>
    <row r="8775" spans="1:1" x14ac:dyDescent="0.3">
      <c r="A8775" t="s">
        <v>840</v>
      </c>
    </row>
    <row r="8776" spans="1:1" x14ac:dyDescent="0.3">
      <c r="A8776" t="s">
        <v>1761</v>
      </c>
    </row>
    <row r="8777" spans="1:1" x14ac:dyDescent="0.3">
      <c r="A8777" t="s">
        <v>1762</v>
      </c>
    </row>
    <row r="8779" spans="1:1" x14ac:dyDescent="0.3">
      <c r="A8779" t="s">
        <v>771</v>
      </c>
    </row>
    <row r="8780" spans="1:1" x14ac:dyDescent="0.3">
      <c r="A8780" t="s">
        <v>1723</v>
      </c>
    </row>
    <row r="8781" spans="1:1" x14ac:dyDescent="0.3">
      <c r="A8781" t="s">
        <v>1723</v>
      </c>
    </row>
    <row r="8782" spans="1:1" x14ac:dyDescent="0.3">
      <c r="A8782" t="s">
        <v>1723</v>
      </c>
    </row>
    <row r="8783" spans="1:1" x14ac:dyDescent="0.3">
      <c r="A8783" t="s">
        <v>1723</v>
      </c>
    </row>
    <row r="8784" spans="1:1" x14ac:dyDescent="0.3">
      <c r="A8784" t="s">
        <v>1723</v>
      </c>
    </row>
    <row r="8786" spans="1:1" x14ac:dyDescent="0.3">
      <c r="A8786" t="s">
        <v>684</v>
      </c>
    </row>
    <row r="8787" spans="1:1" x14ac:dyDescent="0.3">
      <c r="A8787" t="s">
        <v>757</v>
      </c>
    </row>
    <row r="8788" spans="1:1" x14ac:dyDescent="0.3">
      <c r="A8788" t="s">
        <v>829</v>
      </c>
    </row>
    <row r="8789" spans="1:1" x14ac:dyDescent="0.3">
      <c r="A8789" t="s">
        <v>830</v>
      </c>
    </row>
    <row r="8790" spans="1:1" x14ac:dyDescent="0.3">
      <c r="A8790" t="s">
        <v>760</v>
      </c>
    </row>
    <row r="8791" spans="1:1" x14ac:dyDescent="0.3">
      <c r="A8791" t="s">
        <v>778</v>
      </c>
    </row>
    <row r="8792" spans="1:1" x14ac:dyDescent="0.3">
      <c r="A8792">
        <f>-3.22 -3.217 -3.214 -3.211 -3.208 -3.205 -3.202 -3.199 -3.196 -3.193 -3.19</f>
        <v>-35.254999999999995</v>
      </c>
    </row>
    <row r="8793" spans="1:1" x14ac:dyDescent="0.3">
      <c r="A8793" t="s">
        <v>846</v>
      </c>
    </row>
    <row r="8794" spans="1:1" x14ac:dyDescent="0.3">
      <c r="A8794">
        <f>-0.423  -0.427  -0.429  -0.432  -0.434  -0.436  -0.438  -0.44  -0.442  -0.444  -0.446</f>
        <v>-4.7910000000000004</v>
      </c>
    </row>
    <row r="8795" spans="1:1" x14ac:dyDescent="0.3">
      <c r="A8795">
        <f>-1.423  -1.423  -1.424  -1.423  -1.423  -1.423  -1.424  -1.425  -1.426  -1.427  -1.428</f>
        <v>-15.669</v>
      </c>
    </row>
    <row r="8796" spans="1:1" x14ac:dyDescent="0.3">
      <c r="A8796">
        <f>-2.42  -2.42  -2.419  -2.419  -2.419  -2.418  -2.419  -2.419  -2.418  -2.418  -2.418</f>
        <v>-26.606999999999999</v>
      </c>
    </row>
    <row r="8797" spans="1:1" x14ac:dyDescent="0.3">
      <c r="A8797">
        <f>-3.124  -3.124  -3.123  -3.123  -3.124  -3.124  -3.123  -3.121  -3.119  -3.117  -3.114</f>
        <v>-34.335999999999999</v>
      </c>
    </row>
    <row r="8798" spans="1:1" x14ac:dyDescent="0.3">
      <c r="A8798">
        <f>-3.22  -3.217  -3.214  -3.211  -3.208  -3.205  -3.202  -3.199  -3.196  -3.193  -3.19</f>
        <v>-35.254999999999995</v>
      </c>
    </row>
    <row r="8800" spans="1:1" x14ac:dyDescent="0.3">
      <c r="A8800" t="s">
        <v>847</v>
      </c>
    </row>
    <row r="8801" spans="1:1" x14ac:dyDescent="0.3">
      <c r="A8801" t="s">
        <v>1706</v>
      </c>
    </row>
    <row r="8802" spans="1:1" x14ac:dyDescent="0.3">
      <c r="A8802" t="s">
        <v>1763</v>
      </c>
    </row>
    <row r="8803" spans="1:1" x14ac:dyDescent="0.3">
      <c r="A8803" t="s">
        <v>1764</v>
      </c>
    </row>
    <row r="8804" spans="1:1" x14ac:dyDescent="0.3">
      <c r="A8804" t="s">
        <v>1765</v>
      </c>
    </row>
    <row r="8805" spans="1:1" x14ac:dyDescent="0.3">
      <c r="A8805" t="s">
        <v>1766</v>
      </c>
    </row>
    <row r="8807" spans="1:1" x14ac:dyDescent="0.3">
      <c r="A8807" t="s">
        <v>848</v>
      </c>
    </row>
    <row r="8808" spans="1:1" x14ac:dyDescent="0.3">
      <c r="A8808" t="s">
        <v>1711</v>
      </c>
    </row>
    <row r="8809" spans="1:1" x14ac:dyDescent="0.3">
      <c r="A8809" t="s">
        <v>839</v>
      </c>
    </row>
    <row r="8810" spans="1:1" x14ac:dyDescent="0.3">
      <c r="A8810" t="s">
        <v>840</v>
      </c>
    </row>
    <row r="8811" spans="1:1" x14ac:dyDescent="0.3">
      <c r="A8811" t="s">
        <v>1767</v>
      </c>
    </row>
    <row r="8812" spans="1:1" x14ac:dyDescent="0.3">
      <c r="A8812" t="s">
        <v>1768</v>
      </c>
    </row>
    <row r="8814" spans="1:1" x14ac:dyDescent="0.3">
      <c r="A8814" t="s">
        <v>771</v>
      </c>
    </row>
    <row r="8815" spans="1:1" x14ac:dyDescent="0.3">
      <c r="A8815" t="s">
        <v>1769</v>
      </c>
    </row>
    <row r="8816" spans="1:1" x14ac:dyDescent="0.3">
      <c r="A8816" t="s">
        <v>1769</v>
      </c>
    </row>
    <row r="8817" spans="1:1" x14ac:dyDescent="0.3">
      <c r="A8817" t="s">
        <v>1769</v>
      </c>
    </row>
    <row r="8818" spans="1:1" x14ac:dyDescent="0.3">
      <c r="A8818" t="s">
        <v>1769</v>
      </c>
    </row>
    <row r="8819" spans="1:1" x14ac:dyDescent="0.3">
      <c r="A8819" t="s">
        <v>1769</v>
      </c>
    </row>
    <row r="8821" spans="1:1" x14ac:dyDescent="0.3">
      <c r="A8821" t="s">
        <v>685</v>
      </c>
    </row>
    <row r="8822" spans="1:1" x14ac:dyDescent="0.3">
      <c r="A8822" t="s">
        <v>757</v>
      </c>
    </row>
    <row r="8823" spans="1:1" x14ac:dyDescent="0.3">
      <c r="A8823" t="s">
        <v>829</v>
      </c>
    </row>
    <row r="8824" spans="1:1" x14ac:dyDescent="0.3">
      <c r="A8824" t="s">
        <v>830</v>
      </c>
    </row>
    <row r="8825" spans="1:1" x14ac:dyDescent="0.3">
      <c r="A8825" t="s">
        <v>760</v>
      </c>
    </row>
    <row r="8826" spans="1:1" x14ac:dyDescent="0.3">
      <c r="A8826">
        <f>-3.21 -0.003</f>
        <v>-3.2130000000000001</v>
      </c>
    </row>
    <row r="8827" spans="1:1" x14ac:dyDescent="0.3">
      <c r="A8827">
        <f>-3.21 -3.213 -3.216 -3.219 -3.222 -3.225 -3.228 -3.231 -3.234 -3.237 -3.24</f>
        <v>-35.475000000000009</v>
      </c>
    </row>
    <row r="8828" spans="1:1" x14ac:dyDescent="0.3">
      <c r="A8828" t="s">
        <v>846</v>
      </c>
    </row>
    <row r="8829" spans="1:1" x14ac:dyDescent="0.3">
      <c r="A8829">
        <f>-0.423  -0.427  -0.429  -0.432  -0.434  -0.436  -0.438  -0.44  -0.442  -0.444  -0.446</f>
        <v>-4.7910000000000004</v>
      </c>
    </row>
    <row r="8830" spans="1:1" x14ac:dyDescent="0.3">
      <c r="A8830">
        <f>-1.423  -1.423  -1.423  -1.423  -1.423  -1.423  -1.424  -1.425  -1.426  -1.427  -1.428</f>
        <v>-15.667999999999999</v>
      </c>
    </row>
    <row r="8831" spans="1:1" x14ac:dyDescent="0.3">
      <c r="A8831">
        <f>-2.419  -2.419  -2.419  -2.418  -2.418  -2.419  -2.418  -2.418  -2.418  -2.418  -2.418</f>
        <v>-26.601999999999997</v>
      </c>
    </row>
    <row r="8832" spans="1:1" x14ac:dyDescent="0.3">
      <c r="A8832">
        <f>-3.117  -3.116  -3.116  -3.116  -3.115  -3.114  -3.116  -3.117  -3.119  -3.122  -3.124</f>
        <v>-34.292000000000002</v>
      </c>
    </row>
    <row r="8833" spans="1:1" x14ac:dyDescent="0.3">
      <c r="A8833">
        <f>-3.21  -3.213  -3.216  -3.219  -3.222  -3.225  -3.228  -3.231  -3.234  -3.237  -3.24</f>
        <v>-35.475000000000009</v>
      </c>
    </row>
    <row r="8835" spans="1:1" x14ac:dyDescent="0.3">
      <c r="A8835" t="s">
        <v>847</v>
      </c>
    </row>
    <row r="8836" spans="1:1" x14ac:dyDescent="0.3">
      <c r="A8836" t="s">
        <v>1706</v>
      </c>
    </row>
    <row r="8837" spans="1:1" x14ac:dyDescent="0.3">
      <c r="A8837" t="s">
        <v>1707</v>
      </c>
    </row>
    <row r="8838" spans="1:1" x14ac:dyDescent="0.3">
      <c r="A8838" t="s">
        <v>1770</v>
      </c>
    </row>
    <row r="8839" spans="1:1" x14ac:dyDescent="0.3">
      <c r="A8839" t="s">
        <v>1771</v>
      </c>
    </row>
    <row r="8840" spans="1:1" x14ac:dyDescent="0.3">
      <c r="A8840" t="s">
        <v>1772</v>
      </c>
    </row>
    <row r="8842" spans="1:1" x14ac:dyDescent="0.3">
      <c r="A8842" t="s">
        <v>848</v>
      </c>
    </row>
    <row r="8843" spans="1:1" x14ac:dyDescent="0.3">
      <c r="A8843" t="s">
        <v>1711</v>
      </c>
    </row>
    <row r="8844" spans="1:1" x14ac:dyDescent="0.3">
      <c r="A8844" t="s">
        <v>839</v>
      </c>
    </row>
    <row r="8845" spans="1:1" x14ac:dyDescent="0.3">
      <c r="A8845" t="s">
        <v>840</v>
      </c>
    </row>
    <row r="8846" spans="1:1" x14ac:dyDescent="0.3">
      <c r="A8846" t="s">
        <v>1773</v>
      </c>
    </row>
    <row r="8847" spans="1:1" x14ac:dyDescent="0.3">
      <c r="A8847" t="s">
        <v>1774</v>
      </c>
    </row>
    <row r="8849" spans="1:1" x14ac:dyDescent="0.3">
      <c r="A8849" t="s">
        <v>771</v>
      </c>
    </row>
    <row r="8850" spans="1:1" x14ac:dyDescent="0.3">
      <c r="A8850" t="s">
        <v>1775</v>
      </c>
    </row>
    <row r="8851" spans="1:1" x14ac:dyDescent="0.3">
      <c r="A8851" t="s">
        <v>1775</v>
      </c>
    </row>
    <row r="8852" spans="1:1" x14ac:dyDescent="0.3">
      <c r="A8852" t="s">
        <v>1775</v>
      </c>
    </row>
    <row r="8853" spans="1:1" x14ac:dyDescent="0.3">
      <c r="A8853" t="s">
        <v>1775</v>
      </c>
    </row>
    <row r="8854" spans="1:1" x14ac:dyDescent="0.3">
      <c r="A8854" t="s">
        <v>1775</v>
      </c>
    </row>
    <row r="8856" spans="1:1" x14ac:dyDescent="0.3">
      <c r="A8856" t="s">
        <v>686</v>
      </c>
    </row>
    <row r="8857" spans="1:1" x14ac:dyDescent="0.3">
      <c r="A8857" t="s">
        <v>757</v>
      </c>
    </row>
    <row r="8858" spans="1:1" x14ac:dyDescent="0.3">
      <c r="A8858" t="s">
        <v>829</v>
      </c>
    </row>
    <row r="8859" spans="1:1" x14ac:dyDescent="0.3">
      <c r="A8859" t="s">
        <v>830</v>
      </c>
    </row>
    <row r="8860" spans="1:1" x14ac:dyDescent="0.3">
      <c r="A8860" t="s">
        <v>760</v>
      </c>
    </row>
    <row r="8861" spans="1:1" x14ac:dyDescent="0.3">
      <c r="A8861" t="s">
        <v>779</v>
      </c>
    </row>
    <row r="8862" spans="1:1" x14ac:dyDescent="0.3">
      <c r="A8862">
        <f>-3.21 -3.21 -3.21 -3.21 -3.21 -3.21 -3.21 -3.21 -3.21 -3.21 -3.21</f>
        <v>-35.31</v>
      </c>
    </row>
    <row r="8863" spans="1:1" x14ac:dyDescent="0.3">
      <c r="A8863" t="s">
        <v>846</v>
      </c>
    </row>
    <row r="8864" spans="1:1" x14ac:dyDescent="0.3">
      <c r="A8864">
        <f>-0.423  -0.427  -0.429  -0.432  -0.434  -0.436  -0.438  -0.44  -0.442  -0.444  -0.446</f>
        <v>-4.7910000000000004</v>
      </c>
    </row>
    <row r="8865" spans="1:1" x14ac:dyDescent="0.3">
      <c r="A8865">
        <f>-1.423  -1.423  -1.423  -1.423  -1.423  -1.423  -1.424  -1.425  -1.426  -1.427  -1.428</f>
        <v>-15.667999999999999</v>
      </c>
    </row>
    <row r="8866" spans="1:1" x14ac:dyDescent="0.3">
      <c r="A8866">
        <f>-2.419  -2.419  -2.419  -2.419  -2.418  -2.418  -2.418  -2.418  -2.418  -2.418  -2.418</f>
        <v>-26.601999999999997</v>
      </c>
    </row>
    <row r="8867" spans="1:1" x14ac:dyDescent="0.3">
      <c r="A8867">
        <f>-3.117  -3.116  -3.116  -3.115  -3.116  -3.115  -3.116  -3.116  -3.116  -3.116  -3.116</f>
        <v>-34.274999999999999</v>
      </c>
    </row>
    <row r="8868" spans="1:1" x14ac:dyDescent="0.3">
      <c r="A8868">
        <f>-3.21  -3.21  -3.21  -3.21  -3.21  -3.21  -3.21  -3.21  -3.21  -3.21  -3.21</f>
        <v>-35.31</v>
      </c>
    </row>
    <row r="8870" spans="1:1" x14ac:dyDescent="0.3">
      <c r="A8870" t="s">
        <v>847</v>
      </c>
    </row>
    <row r="8871" spans="1:1" x14ac:dyDescent="0.3">
      <c r="A8871" t="s">
        <v>1706</v>
      </c>
    </row>
    <row r="8872" spans="1:1" x14ac:dyDescent="0.3">
      <c r="A8872" t="s">
        <v>1716</v>
      </c>
    </row>
    <row r="8873" spans="1:1" x14ac:dyDescent="0.3">
      <c r="A8873" t="s">
        <v>1776</v>
      </c>
    </row>
    <row r="8874" spans="1:1" x14ac:dyDescent="0.3">
      <c r="A8874" t="s">
        <v>1777</v>
      </c>
    </row>
    <row r="8875" spans="1:1" x14ac:dyDescent="0.3">
      <c r="A8875" t="s">
        <v>1778</v>
      </c>
    </row>
    <row r="8877" spans="1:1" x14ac:dyDescent="0.3">
      <c r="A8877" t="s">
        <v>848</v>
      </c>
    </row>
    <row r="8878" spans="1:1" x14ac:dyDescent="0.3">
      <c r="A8878" t="s">
        <v>1711</v>
      </c>
    </row>
    <row r="8879" spans="1:1" x14ac:dyDescent="0.3">
      <c r="A8879" t="s">
        <v>839</v>
      </c>
    </row>
    <row r="8880" spans="1:1" x14ac:dyDescent="0.3">
      <c r="A8880" t="s">
        <v>840</v>
      </c>
    </row>
    <row r="8881" spans="1:1" x14ac:dyDescent="0.3">
      <c r="A8881" t="s">
        <v>1779</v>
      </c>
    </row>
    <row r="8882" spans="1:1" x14ac:dyDescent="0.3">
      <c r="A8882" t="s">
        <v>1762</v>
      </c>
    </row>
    <row r="8884" spans="1:1" x14ac:dyDescent="0.3">
      <c r="A8884" t="s">
        <v>771</v>
      </c>
    </row>
    <row r="8885" spans="1:1" x14ac:dyDescent="0.3">
      <c r="A8885" t="s">
        <v>1723</v>
      </c>
    </row>
    <row r="8886" spans="1:1" x14ac:dyDescent="0.3">
      <c r="A8886" t="s">
        <v>1723</v>
      </c>
    </row>
    <row r="8887" spans="1:1" x14ac:dyDescent="0.3">
      <c r="A8887" t="s">
        <v>1723</v>
      </c>
    </row>
    <row r="8888" spans="1:1" x14ac:dyDescent="0.3">
      <c r="A8888" t="s">
        <v>1723</v>
      </c>
    </row>
    <row r="8889" spans="1:1" x14ac:dyDescent="0.3">
      <c r="A8889" t="s">
        <v>1723</v>
      </c>
    </row>
    <row r="8891" spans="1:1" x14ac:dyDescent="0.3">
      <c r="A8891" t="s">
        <v>687</v>
      </c>
    </row>
    <row r="8892" spans="1:1" x14ac:dyDescent="0.3">
      <c r="A8892" t="s">
        <v>757</v>
      </c>
    </row>
    <row r="8893" spans="1:1" x14ac:dyDescent="0.3">
      <c r="A8893" t="s">
        <v>829</v>
      </c>
    </row>
    <row r="8894" spans="1:1" x14ac:dyDescent="0.3">
      <c r="A8894" t="s">
        <v>830</v>
      </c>
    </row>
    <row r="8895" spans="1:1" x14ac:dyDescent="0.3">
      <c r="A8895" t="s">
        <v>760</v>
      </c>
    </row>
    <row r="8896" spans="1:1" x14ac:dyDescent="0.3">
      <c r="A8896" t="s">
        <v>780</v>
      </c>
    </row>
    <row r="8897" spans="1:1" x14ac:dyDescent="0.3">
      <c r="A8897">
        <f>-3.21 -3.207 -3.204 -3.201 -3.198 -3.195 -3.192 -3.189 -3.186 -3.183 -3.18</f>
        <v>-35.145000000000003</v>
      </c>
    </row>
    <row r="8898" spans="1:1" x14ac:dyDescent="0.3">
      <c r="A8898" t="s">
        <v>846</v>
      </c>
    </row>
    <row r="8899" spans="1:1" x14ac:dyDescent="0.3">
      <c r="A8899">
        <f>-0.423  -0.427  -0.429  -0.432  -0.434  -0.436  -0.438  -0.44  -0.442  -0.444  -0.446</f>
        <v>-4.7910000000000004</v>
      </c>
    </row>
    <row r="8900" spans="1:1" x14ac:dyDescent="0.3">
      <c r="A8900">
        <f>-1.423  -1.423  -1.423  -1.423  -1.423  -1.423  -1.424  -1.425  -1.426  -1.427  -1.428</f>
        <v>-15.667999999999999</v>
      </c>
    </row>
    <row r="8901" spans="1:1" x14ac:dyDescent="0.3">
      <c r="A8901">
        <f>-2.419  -2.419  -2.419  -2.419  -2.418  -2.418  -2.418  -2.418  -2.418  -2.418  -2.418</f>
        <v>-26.601999999999997</v>
      </c>
    </row>
    <row r="8902" spans="1:1" x14ac:dyDescent="0.3">
      <c r="A8902">
        <f>-3.117  -3.117  -3.115  -3.115  -3.116  -3.116  -3.116  -3.114  -3.112  -3.109  -3.107</f>
        <v>-34.254000000000005</v>
      </c>
    </row>
    <row r="8903" spans="1:1" x14ac:dyDescent="0.3">
      <c r="A8903">
        <f>-3.21  -3.207  -3.204  -3.201  -3.198  -3.195  -3.192  -3.189  -3.186  -3.183  -3.18</f>
        <v>-35.145000000000003</v>
      </c>
    </row>
    <row r="8905" spans="1:1" x14ac:dyDescent="0.3">
      <c r="A8905" t="s">
        <v>847</v>
      </c>
    </row>
    <row r="8906" spans="1:1" x14ac:dyDescent="0.3">
      <c r="A8906" t="s">
        <v>1706</v>
      </c>
    </row>
    <row r="8907" spans="1:1" x14ac:dyDescent="0.3">
      <c r="A8907" t="s">
        <v>1716</v>
      </c>
    </row>
    <row r="8908" spans="1:1" x14ac:dyDescent="0.3">
      <c r="A8908" t="s">
        <v>1780</v>
      </c>
    </row>
    <row r="8909" spans="1:1" x14ac:dyDescent="0.3">
      <c r="A8909" t="s">
        <v>1781</v>
      </c>
    </row>
    <row r="8910" spans="1:1" x14ac:dyDescent="0.3">
      <c r="A8910" t="s">
        <v>1782</v>
      </c>
    </row>
    <row r="8912" spans="1:1" x14ac:dyDescent="0.3">
      <c r="A8912" t="s">
        <v>848</v>
      </c>
    </row>
    <row r="8913" spans="1:1" x14ac:dyDescent="0.3">
      <c r="A8913" t="s">
        <v>1711</v>
      </c>
    </row>
    <row r="8914" spans="1:1" x14ac:dyDescent="0.3">
      <c r="A8914" t="s">
        <v>839</v>
      </c>
    </row>
    <row r="8915" spans="1:1" x14ac:dyDescent="0.3">
      <c r="A8915" t="s">
        <v>840</v>
      </c>
    </row>
    <row r="8916" spans="1:1" x14ac:dyDescent="0.3">
      <c r="A8916" t="s">
        <v>1783</v>
      </c>
    </row>
    <row r="8917" spans="1:1" x14ac:dyDescent="0.3">
      <c r="A8917" t="s">
        <v>1784</v>
      </c>
    </row>
    <row r="8919" spans="1:1" x14ac:dyDescent="0.3">
      <c r="A8919" t="s">
        <v>771</v>
      </c>
    </row>
    <row r="8920" spans="1:1" x14ac:dyDescent="0.3">
      <c r="A8920" t="s">
        <v>1785</v>
      </c>
    </row>
    <row r="8921" spans="1:1" x14ac:dyDescent="0.3">
      <c r="A8921" t="s">
        <v>1785</v>
      </c>
    </row>
    <row r="8922" spans="1:1" x14ac:dyDescent="0.3">
      <c r="A8922" t="s">
        <v>1785</v>
      </c>
    </row>
    <row r="8923" spans="1:1" x14ac:dyDescent="0.3">
      <c r="A8923" t="s">
        <v>1785</v>
      </c>
    </row>
    <row r="8924" spans="1:1" x14ac:dyDescent="0.3">
      <c r="A8924" t="s">
        <v>1785</v>
      </c>
    </row>
    <row r="8926" spans="1:1" x14ac:dyDescent="0.3">
      <c r="A8926" t="s">
        <v>688</v>
      </c>
    </row>
    <row r="8927" spans="1:1" x14ac:dyDescent="0.3">
      <c r="A8927" t="s">
        <v>757</v>
      </c>
    </row>
    <row r="8928" spans="1:1" x14ac:dyDescent="0.3">
      <c r="A8928" t="s">
        <v>829</v>
      </c>
    </row>
    <row r="8929" spans="1:1" x14ac:dyDescent="0.3">
      <c r="A8929" t="s">
        <v>830</v>
      </c>
    </row>
    <row r="8930" spans="1:1" x14ac:dyDescent="0.3">
      <c r="A8930" t="s">
        <v>760</v>
      </c>
    </row>
    <row r="8931" spans="1:1" x14ac:dyDescent="0.3">
      <c r="A8931">
        <f>-3.2 -0.003</f>
        <v>-3.2030000000000003</v>
      </c>
    </row>
    <row r="8932" spans="1:1" x14ac:dyDescent="0.3">
      <c r="A8932">
        <f>-3.2 -3.203 -3.206 -3.209 -3.212 -3.215 -3.218 -3.221 -3.224 -3.227 -3.23</f>
        <v>-35.364999999999995</v>
      </c>
    </row>
    <row r="8933" spans="1:1" x14ac:dyDescent="0.3">
      <c r="A8933" t="s">
        <v>846</v>
      </c>
    </row>
    <row r="8934" spans="1:1" x14ac:dyDescent="0.3">
      <c r="A8934">
        <f>-0.423  -0.427  -0.429  -0.432  -0.434  -0.436  -0.438  -0.44  -0.442  -0.444  -0.446</f>
        <v>-4.7910000000000004</v>
      </c>
    </row>
    <row r="8935" spans="1:1" x14ac:dyDescent="0.3">
      <c r="A8935">
        <f>-1.423  -1.423  -1.423  -1.423  -1.423  -1.423  -1.424  -1.425  -1.426  -1.427  -1.428</f>
        <v>-15.667999999999999</v>
      </c>
    </row>
    <row r="8936" spans="1:1" x14ac:dyDescent="0.3">
      <c r="A8936">
        <f>-2.419  -2.419  -2.419  -2.418  -2.418  -2.418  -2.418  -2.418  -2.418  -2.418  -2.418</f>
        <v>-26.600999999999996</v>
      </c>
    </row>
    <row r="8937" spans="1:1" x14ac:dyDescent="0.3">
      <c r="A8937">
        <f>-3.109  -3.109  -3.109  -3.108  -3.107  -3.107  -3.108  -3.11  -3.112  -3.114  -3.117</f>
        <v>-34.21</v>
      </c>
    </row>
    <row r="8938" spans="1:1" x14ac:dyDescent="0.3">
      <c r="A8938">
        <f>-3.2  -3.203  -3.206  -3.209  -3.212  -3.215  -3.218  -3.221  -3.224  -3.227  -3.23</f>
        <v>-35.364999999999995</v>
      </c>
    </row>
    <row r="8940" spans="1:1" x14ac:dyDescent="0.3">
      <c r="A8940" t="s">
        <v>847</v>
      </c>
    </row>
    <row r="8941" spans="1:1" x14ac:dyDescent="0.3">
      <c r="A8941" t="s">
        <v>1706</v>
      </c>
    </row>
    <row r="8942" spans="1:1" x14ac:dyDescent="0.3">
      <c r="A8942" t="s">
        <v>1751</v>
      </c>
    </row>
    <row r="8943" spans="1:1" x14ac:dyDescent="0.3">
      <c r="A8943" t="s">
        <v>1786</v>
      </c>
    </row>
    <row r="8944" spans="1:1" x14ac:dyDescent="0.3">
      <c r="A8944" t="s">
        <v>1787</v>
      </c>
    </row>
    <row r="8945" spans="1:1" x14ac:dyDescent="0.3">
      <c r="A8945" t="s">
        <v>1788</v>
      </c>
    </row>
    <row r="8947" spans="1:1" x14ac:dyDescent="0.3">
      <c r="A8947" t="s">
        <v>848</v>
      </c>
    </row>
    <row r="8948" spans="1:1" x14ac:dyDescent="0.3">
      <c r="A8948" t="s">
        <v>1711</v>
      </c>
    </row>
    <row r="8949" spans="1:1" x14ac:dyDescent="0.3">
      <c r="A8949" t="s">
        <v>839</v>
      </c>
    </row>
    <row r="8950" spans="1:1" x14ac:dyDescent="0.3">
      <c r="A8950" t="s">
        <v>840</v>
      </c>
    </row>
    <row r="8951" spans="1:1" x14ac:dyDescent="0.3">
      <c r="A8951" t="s">
        <v>1789</v>
      </c>
    </row>
    <row r="8952" spans="1:1" x14ac:dyDescent="0.3">
      <c r="A8952" t="s">
        <v>842</v>
      </c>
    </row>
    <row r="8954" spans="1:1" x14ac:dyDescent="0.3">
      <c r="A8954" t="s">
        <v>771</v>
      </c>
    </row>
    <row r="8955" spans="1:1" x14ac:dyDescent="0.3">
      <c r="A8955" t="s">
        <v>1775</v>
      </c>
    </row>
    <row r="8956" spans="1:1" x14ac:dyDescent="0.3">
      <c r="A8956" t="s">
        <v>1775</v>
      </c>
    </row>
    <row r="8957" spans="1:1" x14ac:dyDescent="0.3">
      <c r="A8957" t="s">
        <v>1775</v>
      </c>
    </row>
    <row r="8958" spans="1:1" x14ac:dyDescent="0.3">
      <c r="A8958" t="s">
        <v>1775</v>
      </c>
    </row>
    <row r="8959" spans="1:1" x14ac:dyDescent="0.3">
      <c r="A8959" t="s">
        <v>1775</v>
      </c>
    </row>
    <row r="8961" spans="1:1" x14ac:dyDescent="0.3">
      <c r="A8961" t="s">
        <v>689</v>
      </c>
    </row>
    <row r="8962" spans="1:1" x14ac:dyDescent="0.3">
      <c r="A8962" t="s">
        <v>757</v>
      </c>
    </row>
    <row r="8963" spans="1:1" x14ac:dyDescent="0.3">
      <c r="A8963" t="s">
        <v>829</v>
      </c>
    </row>
    <row r="8964" spans="1:1" x14ac:dyDescent="0.3">
      <c r="A8964" t="s">
        <v>830</v>
      </c>
    </row>
    <row r="8965" spans="1:1" x14ac:dyDescent="0.3">
      <c r="A8965" t="s">
        <v>760</v>
      </c>
    </row>
    <row r="8966" spans="1:1" x14ac:dyDescent="0.3">
      <c r="A8966" t="s">
        <v>781</v>
      </c>
    </row>
    <row r="8967" spans="1:1" x14ac:dyDescent="0.3">
      <c r="A8967">
        <f>-3.2 -3.2 -3.2 -3.2 -3.2 -3.2 -3.2 -3.2 -3.2 -3.2 -3.2</f>
        <v>-35.199999999999996</v>
      </c>
    </row>
    <row r="8968" spans="1:1" x14ac:dyDescent="0.3">
      <c r="A8968" t="s">
        <v>846</v>
      </c>
    </row>
    <row r="8969" spans="1:1" x14ac:dyDescent="0.3">
      <c r="A8969">
        <f>-0.423  -0.427  -0.429  -0.432  -0.434  -0.436  -0.438  -0.44  -0.442  -0.444  -0.446</f>
        <v>-4.7910000000000004</v>
      </c>
    </row>
    <row r="8970" spans="1:1" x14ac:dyDescent="0.3">
      <c r="A8970">
        <f>-1.423  -1.423  -1.423  -1.423  -1.423  -1.423  -1.424  -1.425  -1.426  -1.427  -1.428</f>
        <v>-15.667999999999999</v>
      </c>
    </row>
    <row r="8971" spans="1:1" x14ac:dyDescent="0.3">
      <c r="A8971">
        <f>-2.419  -2.419  -2.419  -2.418  -2.418  -2.418  -2.418  -2.418  -2.418  -2.418  -2.418</f>
        <v>-26.600999999999996</v>
      </c>
    </row>
    <row r="8972" spans="1:1" x14ac:dyDescent="0.3">
      <c r="A8972">
        <f>-3.109  -3.109  -3.108  -3.108  -3.108  -3.108  -3.108  -3.108  -3.108  -3.108  -3.108</f>
        <v>-34.190000000000005</v>
      </c>
    </row>
    <row r="8973" spans="1:1" x14ac:dyDescent="0.3">
      <c r="A8973">
        <f>-3.2  -3.2  -3.2  -3.2  -3.2  -3.2  -3.2  -3.2  -3.2  -3.2  -3.2</f>
        <v>-35.199999999999996</v>
      </c>
    </row>
    <row r="8975" spans="1:1" x14ac:dyDescent="0.3">
      <c r="A8975" t="s">
        <v>847</v>
      </c>
    </row>
    <row r="8976" spans="1:1" x14ac:dyDescent="0.3">
      <c r="A8976" t="s">
        <v>1706</v>
      </c>
    </row>
    <row r="8977" spans="1:1" x14ac:dyDescent="0.3">
      <c r="A8977" t="s">
        <v>1716</v>
      </c>
    </row>
    <row r="8978" spans="1:1" x14ac:dyDescent="0.3">
      <c r="A8978" t="s">
        <v>1790</v>
      </c>
    </row>
    <row r="8979" spans="1:1" x14ac:dyDescent="0.3">
      <c r="A8979" t="s">
        <v>1791</v>
      </c>
    </row>
    <row r="8980" spans="1:1" x14ac:dyDescent="0.3">
      <c r="A8980" t="s">
        <v>1792</v>
      </c>
    </row>
    <row r="8982" spans="1:1" x14ac:dyDescent="0.3">
      <c r="A8982" t="s">
        <v>848</v>
      </c>
    </row>
    <row r="8983" spans="1:1" x14ac:dyDescent="0.3">
      <c r="A8983" t="s">
        <v>1711</v>
      </c>
    </row>
    <row r="8984" spans="1:1" x14ac:dyDescent="0.3">
      <c r="A8984" t="s">
        <v>839</v>
      </c>
    </row>
    <row r="8985" spans="1:1" x14ac:dyDescent="0.3">
      <c r="A8985" t="s">
        <v>840</v>
      </c>
    </row>
    <row r="8986" spans="1:1" x14ac:dyDescent="0.3">
      <c r="A8986" t="s">
        <v>1793</v>
      </c>
    </row>
    <row r="8987" spans="1:1" x14ac:dyDescent="0.3">
      <c r="A8987" t="s">
        <v>1794</v>
      </c>
    </row>
    <row r="8989" spans="1:1" x14ac:dyDescent="0.3">
      <c r="A8989" t="s">
        <v>771</v>
      </c>
    </row>
    <row r="8990" spans="1:1" x14ac:dyDescent="0.3">
      <c r="A8990" t="s">
        <v>1723</v>
      </c>
    </row>
    <row r="8991" spans="1:1" x14ac:dyDescent="0.3">
      <c r="A8991" t="s">
        <v>1723</v>
      </c>
    </row>
    <row r="8992" spans="1:1" x14ac:dyDescent="0.3">
      <c r="A8992" t="s">
        <v>1723</v>
      </c>
    </row>
    <row r="8993" spans="1:1" x14ac:dyDescent="0.3">
      <c r="A8993" t="s">
        <v>1723</v>
      </c>
    </row>
    <row r="8994" spans="1:1" x14ac:dyDescent="0.3">
      <c r="A8994" t="s">
        <v>1723</v>
      </c>
    </row>
    <row r="8996" spans="1:1" x14ac:dyDescent="0.3">
      <c r="A8996" t="s">
        <v>690</v>
      </c>
    </row>
    <row r="8997" spans="1:1" x14ac:dyDescent="0.3">
      <c r="A8997" t="s">
        <v>757</v>
      </c>
    </row>
    <row r="8998" spans="1:1" x14ac:dyDescent="0.3">
      <c r="A8998" t="s">
        <v>829</v>
      </c>
    </row>
    <row r="8999" spans="1:1" x14ac:dyDescent="0.3">
      <c r="A8999" t="s">
        <v>830</v>
      </c>
    </row>
    <row r="9000" spans="1:1" x14ac:dyDescent="0.3">
      <c r="A9000" t="s">
        <v>760</v>
      </c>
    </row>
    <row r="9001" spans="1:1" x14ac:dyDescent="0.3">
      <c r="A9001" t="s">
        <v>782</v>
      </c>
    </row>
    <row r="9002" spans="1:1" x14ac:dyDescent="0.3">
      <c r="A9002">
        <f>-3.2 -3.197 -3.194 -3.191 -3.188 -3.185 -3.182 -3.179 -3.176 -3.173 -3.17</f>
        <v>-35.035000000000004</v>
      </c>
    </row>
    <row r="9003" spans="1:1" x14ac:dyDescent="0.3">
      <c r="A9003" t="s">
        <v>846</v>
      </c>
    </row>
    <row r="9004" spans="1:1" x14ac:dyDescent="0.3">
      <c r="A9004">
        <f>-0.423  -0.427  -0.429  -0.432  -0.434  -0.436  -0.438  -0.44  -0.442  -0.444  -0.446</f>
        <v>-4.7910000000000004</v>
      </c>
    </row>
    <row r="9005" spans="1:1" x14ac:dyDescent="0.3">
      <c r="A9005">
        <f>-1.423  -1.423  -1.423  -1.423  -1.423  -1.423  -1.424  -1.425  -1.426  -1.427  -1.428</f>
        <v>-15.667999999999999</v>
      </c>
    </row>
    <row r="9006" spans="1:1" x14ac:dyDescent="0.3">
      <c r="A9006">
        <f>-2.419  -2.419  -2.418  -2.419  -2.418  -2.418  -2.418  -2.418  -2.418  -2.418  -2.418</f>
        <v>-26.600999999999996</v>
      </c>
    </row>
    <row r="9007" spans="1:1" x14ac:dyDescent="0.3">
      <c r="A9007">
        <f>-3.109  -3.109  -3.108  -3.108  -3.109  -3.109  -3.108  -3.107  -3.104  -3.101  -3.099</f>
        <v>-34.170999999999999</v>
      </c>
    </row>
    <row r="9008" spans="1:1" x14ac:dyDescent="0.3">
      <c r="A9008">
        <f>-3.2  -3.197  -3.194  -3.191  -3.188  -3.185  -3.182  -3.179  -3.176  -3.173  -3.17</f>
        <v>-35.035000000000004</v>
      </c>
    </row>
    <row r="9010" spans="1:1" x14ac:dyDescent="0.3">
      <c r="A9010" t="s">
        <v>847</v>
      </c>
    </row>
    <row r="9011" spans="1:1" x14ac:dyDescent="0.3">
      <c r="A9011" t="s">
        <v>1706</v>
      </c>
    </row>
    <row r="9012" spans="1:1" x14ac:dyDescent="0.3">
      <c r="A9012" t="s">
        <v>1795</v>
      </c>
    </row>
    <row r="9013" spans="1:1" x14ac:dyDescent="0.3">
      <c r="A9013" t="s">
        <v>1796</v>
      </c>
    </row>
    <row r="9014" spans="1:1" x14ac:dyDescent="0.3">
      <c r="A9014" t="s">
        <v>1797</v>
      </c>
    </row>
    <row r="9015" spans="1:1" x14ac:dyDescent="0.3">
      <c r="A9015" t="s">
        <v>1798</v>
      </c>
    </row>
    <row r="9017" spans="1:1" x14ac:dyDescent="0.3">
      <c r="A9017" t="s">
        <v>848</v>
      </c>
    </row>
    <row r="9018" spans="1:1" x14ac:dyDescent="0.3">
      <c r="A9018" t="s">
        <v>1711</v>
      </c>
    </row>
    <row r="9019" spans="1:1" x14ac:dyDescent="0.3">
      <c r="A9019" t="s">
        <v>839</v>
      </c>
    </row>
    <row r="9020" spans="1:1" x14ac:dyDescent="0.3">
      <c r="A9020" t="s">
        <v>840</v>
      </c>
    </row>
    <row r="9021" spans="1:1" x14ac:dyDescent="0.3">
      <c r="A9021" t="s">
        <v>1799</v>
      </c>
    </row>
    <row r="9022" spans="1:1" x14ac:dyDescent="0.3">
      <c r="A9022" t="s">
        <v>1800</v>
      </c>
    </row>
    <row r="9024" spans="1:1" x14ac:dyDescent="0.3">
      <c r="A9024" t="s">
        <v>771</v>
      </c>
    </row>
    <row r="9025" spans="1:1" x14ac:dyDescent="0.3">
      <c r="A9025" t="s">
        <v>1801</v>
      </c>
    </row>
    <row r="9026" spans="1:1" x14ac:dyDescent="0.3">
      <c r="A9026" t="s">
        <v>1801</v>
      </c>
    </row>
    <row r="9027" spans="1:1" x14ac:dyDescent="0.3">
      <c r="A9027" t="s">
        <v>1801</v>
      </c>
    </row>
    <row r="9028" spans="1:1" x14ac:dyDescent="0.3">
      <c r="A9028" t="s">
        <v>1801</v>
      </c>
    </row>
    <row r="9029" spans="1:1" x14ac:dyDescent="0.3">
      <c r="A9029" t="s">
        <v>1801</v>
      </c>
    </row>
    <row r="9031" spans="1:1" x14ac:dyDescent="0.3">
      <c r="A9031" t="s">
        <v>691</v>
      </c>
    </row>
    <row r="9032" spans="1:1" x14ac:dyDescent="0.3">
      <c r="A9032" t="s">
        <v>757</v>
      </c>
    </row>
    <row r="9033" spans="1:1" x14ac:dyDescent="0.3">
      <c r="A9033" t="s">
        <v>829</v>
      </c>
    </row>
    <row r="9034" spans="1:1" x14ac:dyDescent="0.3">
      <c r="A9034" t="s">
        <v>830</v>
      </c>
    </row>
    <row r="9035" spans="1:1" x14ac:dyDescent="0.3">
      <c r="A9035" t="s">
        <v>760</v>
      </c>
    </row>
    <row r="9036" spans="1:1" x14ac:dyDescent="0.3">
      <c r="A9036">
        <f>-3.19 -0.003</f>
        <v>-3.1930000000000001</v>
      </c>
    </row>
    <row r="9037" spans="1:1" x14ac:dyDescent="0.3">
      <c r="A9037">
        <f>-3.19 -3.193 -3.196 -3.199 -3.202 -3.205 -3.208 -3.211 -3.214 -3.217 -3.22</f>
        <v>-35.254999999999995</v>
      </c>
    </row>
    <row r="9038" spans="1:1" x14ac:dyDescent="0.3">
      <c r="A9038" t="s">
        <v>846</v>
      </c>
    </row>
    <row r="9039" spans="1:1" x14ac:dyDescent="0.3">
      <c r="A9039">
        <f>-0.423  -0.427  -0.429  -0.432  -0.434  -0.436  -0.438  -0.44  -0.442  -0.444  -0.446</f>
        <v>-4.7910000000000004</v>
      </c>
    </row>
    <row r="9040" spans="1:1" x14ac:dyDescent="0.3">
      <c r="A9040">
        <f>-1.423  -1.423  -1.423  -1.423  -1.423  -1.423  -1.424  -1.425  -1.426  -1.427  -1.428</f>
        <v>-15.667999999999999</v>
      </c>
    </row>
    <row r="9041" spans="1:1" x14ac:dyDescent="0.3">
      <c r="A9041">
        <f>-2.419  -2.419  -2.419  -2.418  -2.418  -2.418  -2.418  -2.417  -2.417  -2.417  -2.417</f>
        <v>-26.597000000000001</v>
      </c>
    </row>
    <row r="9042" spans="1:1" x14ac:dyDescent="0.3">
      <c r="A9042">
        <f>-3.101  -3.101  -3.101  -3.101  -3.1  -3.1  -3.101  -3.103  -3.105  -3.107  -3.109</f>
        <v>-34.128999999999998</v>
      </c>
    </row>
    <row r="9043" spans="1:1" x14ac:dyDescent="0.3">
      <c r="A9043">
        <f>-3.19  -3.193  -3.196  -3.199  -3.202  -3.205  -3.208  -3.211  -3.214  -3.217  -3.22</f>
        <v>-35.254999999999995</v>
      </c>
    </row>
    <row r="9045" spans="1:1" x14ac:dyDescent="0.3">
      <c r="A9045" t="s">
        <v>847</v>
      </c>
    </row>
    <row r="9046" spans="1:1" x14ac:dyDescent="0.3">
      <c r="A9046" t="s">
        <v>1706</v>
      </c>
    </row>
    <row r="9047" spans="1:1" x14ac:dyDescent="0.3">
      <c r="A9047" t="s">
        <v>1707</v>
      </c>
    </row>
    <row r="9048" spans="1:1" x14ac:dyDescent="0.3">
      <c r="A9048" t="s">
        <v>835</v>
      </c>
    </row>
    <row r="9049" spans="1:1" x14ac:dyDescent="0.3">
      <c r="A9049" t="s">
        <v>1802</v>
      </c>
    </row>
    <row r="9050" spans="1:1" x14ac:dyDescent="0.3">
      <c r="A9050" t="s">
        <v>837</v>
      </c>
    </row>
    <row r="9052" spans="1:1" x14ac:dyDescent="0.3">
      <c r="A9052" t="s">
        <v>848</v>
      </c>
    </row>
    <row r="9053" spans="1:1" x14ac:dyDescent="0.3">
      <c r="A9053" t="s">
        <v>1711</v>
      </c>
    </row>
    <row r="9054" spans="1:1" x14ac:dyDescent="0.3">
      <c r="A9054" t="s">
        <v>839</v>
      </c>
    </row>
    <row r="9055" spans="1:1" x14ac:dyDescent="0.3">
      <c r="A9055" t="s">
        <v>840</v>
      </c>
    </row>
    <row r="9056" spans="1:1" x14ac:dyDescent="0.3">
      <c r="A9056" t="s">
        <v>841</v>
      </c>
    </row>
    <row r="9057" spans="1:1" x14ac:dyDescent="0.3">
      <c r="A9057" t="s">
        <v>842</v>
      </c>
    </row>
    <row r="9059" spans="1:1" x14ac:dyDescent="0.3">
      <c r="A9059" t="s">
        <v>771</v>
      </c>
    </row>
    <row r="9060" spans="1:1" x14ac:dyDescent="0.3">
      <c r="A9060" t="s">
        <v>843</v>
      </c>
    </row>
    <row r="9061" spans="1:1" x14ac:dyDescent="0.3">
      <c r="A9061" t="s">
        <v>843</v>
      </c>
    </row>
    <row r="9062" spans="1:1" x14ac:dyDescent="0.3">
      <c r="A9062" t="s">
        <v>843</v>
      </c>
    </row>
    <row r="9063" spans="1:1" x14ac:dyDescent="0.3">
      <c r="A9063" t="s">
        <v>843</v>
      </c>
    </row>
    <row r="9064" spans="1:1" x14ac:dyDescent="0.3">
      <c r="A9064" t="s">
        <v>843</v>
      </c>
    </row>
    <row r="9066" spans="1:1" x14ac:dyDescent="0.3">
      <c r="A9066" t="s">
        <v>692</v>
      </c>
    </row>
    <row r="9067" spans="1:1" x14ac:dyDescent="0.3">
      <c r="A9067" t="s">
        <v>757</v>
      </c>
    </row>
    <row r="9068" spans="1:1" x14ac:dyDescent="0.3">
      <c r="A9068" t="s">
        <v>829</v>
      </c>
    </row>
    <row r="9069" spans="1:1" x14ac:dyDescent="0.3">
      <c r="A9069" t="s">
        <v>830</v>
      </c>
    </row>
    <row r="9070" spans="1:1" x14ac:dyDescent="0.3">
      <c r="A9070" t="s">
        <v>760</v>
      </c>
    </row>
    <row r="9071" spans="1:1" x14ac:dyDescent="0.3">
      <c r="A9071" t="s">
        <v>783</v>
      </c>
    </row>
    <row r="9072" spans="1:1" x14ac:dyDescent="0.3">
      <c r="A9072">
        <f>-3.19 -3.19 -3.19 -3.19 -3.19 -3.19 -3.19 -3.19 -3.19 -3.19 -3.19</f>
        <v>-35.090000000000003</v>
      </c>
    </row>
    <row r="9073" spans="1:1" x14ac:dyDescent="0.3">
      <c r="A9073" t="s">
        <v>846</v>
      </c>
    </row>
    <row r="9074" spans="1:1" x14ac:dyDescent="0.3">
      <c r="A9074">
        <f>-0.423  -0.427  -0.429  -0.432  -0.434  -0.436  -0.438  -0.44  -0.442  -0.444  -0.446</f>
        <v>-4.7910000000000004</v>
      </c>
    </row>
    <row r="9075" spans="1:1" x14ac:dyDescent="0.3">
      <c r="A9075">
        <f>-1.423  -1.423  -1.423  -1.423  -1.423  -1.423  -1.424  -1.425  -1.426  -1.427  -1.428</f>
        <v>-15.667999999999999</v>
      </c>
    </row>
    <row r="9076" spans="1:1" x14ac:dyDescent="0.3">
      <c r="A9076">
        <f>-2.419  -2.419  -2.418  -2.418  -2.418  -2.418  -2.418  -2.418  -2.417  -2.417  -2.417</f>
        <v>-26.597000000000001</v>
      </c>
    </row>
    <row r="9077" spans="1:1" x14ac:dyDescent="0.3">
      <c r="A9077">
        <f>-3.101  -3.101  -3.1  -3.1  -3.101  -3.1  -3.101  -3.101  -3.101  -3.101  -3.101</f>
        <v>-34.107999999999997</v>
      </c>
    </row>
    <row r="9078" spans="1:1" x14ac:dyDescent="0.3">
      <c r="A9078">
        <f>-3.19  -3.19  -3.19  -3.19  -3.19  -3.19  -3.19  -3.19  -3.19  -3.19  -3.19</f>
        <v>-35.090000000000003</v>
      </c>
    </row>
    <row r="9080" spans="1:1" x14ac:dyDescent="0.3">
      <c r="A9080" t="s">
        <v>847</v>
      </c>
    </row>
    <row r="9081" spans="1:1" x14ac:dyDescent="0.3">
      <c r="A9081" t="s">
        <v>1706</v>
      </c>
    </row>
    <row r="9082" spans="1:1" x14ac:dyDescent="0.3">
      <c r="A9082" t="s">
        <v>1751</v>
      </c>
    </row>
    <row r="9083" spans="1:1" x14ac:dyDescent="0.3">
      <c r="A9083" t="s">
        <v>1803</v>
      </c>
    </row>
    <row r="9084" spans="1:1" x14ac:dyDescent="0.3">
      <c r="A9084" t="s">
        <v>1804</v>
      </c>
    </row>
    <row r="9085" spans="1:1" x14ac:dyDescent="0.3">
      <c r="A9085" t="s">
        <v>1805</v>
      </c>
    </row>
    <row r="9087" spans="1:1" x14ac:dyDescent="0.3">
      <c r="A9087" t="s">
        <v>848</v>
      </c>
    </row>
    <row r="9088" spans="1:1" x14ac:dyDescent="0.3">
      <c r="A9088" t="s">
        <v>1711</v>
      </c>
    </row>
    <row r="9089" spans="1:1" x14ac:dyDescent="0.3">
      <c r="A9089" t="s">
        <v>839</v>
      </c>
    </row>
    <row r="9090" spans="1:1" x14ac:dyDescent="0.3">
      <c r="A9090" t="s">
        <v>840</v>
      </c>
    </row>
    <row r="9091" spans="1:1" x14ac:dyDescent="0.3">
      <c r="A9091" t="s">
        <v>1806</v>
      </c>
    </row>
    <row r="9092" spans="1:1" x14ac:dyDescent="0.3">
      <c r="A9092" t="s">
        <v>1807</v>
      </c>
    </row>
    <row r="9094" spans="1:1" x14ac:dyDescent="0.3">
      <c r="A9094" t="s">
        <v>771</v>
      </c>
    </row>
    <row r="9095" spans="1:1" x14ac:dyDescent="0.3">
      <c r="A9095" t="s">
        <v>1808</v>
      </c>
    </row>
    <row r="9096" spans="1:1" x14ac:dyDescent="0.3">
      <c r="A9096" t="s">
        <v>1808</v>
      </c>
    </row>
    <row r="9097" spans="1:1" x14ac:dyDescent="0.3">
      <c r="A9097" t="s">
        <v>1808</v>
      </c>
    </row>
    <row r="9098" spans="1:1" x14ac:dyDescent="0.3">
      <c r="A9098" t="s">
        <v>1808</v>
      </c>
    </row>
    <row r="9099" spans="1:1" x14ac:dyDescent="0.3">
      <c r="A9099" t="s">
        <v>1808</v>
      </c>
    </row>
    <row r="9101" spans="1:1" x14ac:dyDescent="0.3">
      <c r="A9101" t="s">
        <v>693</v>
      </c>
    </row>
    <row r="9102" spans="1:1" x14ac:dyDescent="0.3">
      <c r="A9102" t="s">
        <v>757</v>
      </c>
    </row>
    <row r="9103" spans="1:1" x14ac:dyDescent="0.3">
      <c r="A9103" t="s">
        <v>829</v>
      </c>
    </row>
    <row r="9104" spans="1:1" x14ac:dyDescent="0.3">
      <c r="A9104" t="s">
        <v>830</v>
      </c>
    </row>
    <row r="9105" spans="1:1" x14ac:dyDescent="0.3">
      <c r="A9105" t="s">
        <v>760</v>
      </c>
    </row>
    <row r="9106" spans="1:1" x14ac:dyDescent="0.3">
      <c r="A9106" t="s">
        <v>784</v>
      </c>
    </row>
    <row r="9107" spans="1:1" x14ac:dyDescent="0.3">
      <c r="A9107">
        <f>-3.19 -3.187 -3.184 -3.181 -3.178 -3.175 -3.172 -3.169 -3.166 -3.163 -3.16</f>
        <v>-34.925000000000004</v>
      </c>
    </row>
    <row r="9108" spans="1:1" x14ac:dyDescent="0.3">
      <c r="A9108" t="s">
        <v>846</v>
      </c>
    </row>
    <row r="9109" spans="1:1" x14ac:dyDescent="0.3">
      <c r="A9109">
        <f>-0.423  -0.427  -0.429  -0.432  -0.434  -0.436  -0.438  -0.44  -0.442  -0.444  -0.446</f>
        <v>-4.7910000000000004</v>
      </c>
    </row>
    <row r="9110" spans="1:1" x14ac:dyDescent="0.3">
      <c r="A9110">
        <f>-1.423  -1.423  -1.423  -1.423  -1.423  -1.423  -1.424  -1.425  -1.426  -1.427  -1.428</f>
        <v>-15.667999999999999</v>
      </c>
    </row>
    <row r="9111" spans="1:1" x14ac:dyDescent="0.3">
      <c r="A9111">
        <f>-2.419  -2.419  -2.418  -2.418  -2.418  -2.417  -2.418  -2.418  -2.418  -2.417  -2.417</f>
        <v>-26.597000000000001</v>
      </c>
    </row>
    <row r="9112" spans="1:1" x14ac:dyDescent="0.3">
      <c r="A9112">
        <f>-3.101  -3.102  -3.1  -3.1  -3.101  -3.101  -3.1  -3.098  -3.096  -3.094  -3.091</f>
        <v>-34.083999999999996</v>
      </c>
    </row>
    <row r="9113" spans="1:1" x14ac:dyDescent="0.3">
      <c r="A9113">
        <f>-3.19  -3.187  -3.184  -3.181  -3.178  -3.175  -3.172  -3.169  -3.166  -3.163  -3.16</f>
        <v>-34.925000000000004</v>
      </c>
    </row>
    <row r="9115" spans="1:1" x14ac:dyDescent="0.3">
      <c r="A9115" t="s">
        <v>847</v>
      </c>
    </row>
    <row r="9116" spans="1:1" x14ac:dyDescent="0.3">
      <c r="A9116" t="s">
        <v>1706</v>
      </c>
    </row>
    <row r="9117" spans="1:1" x14ac:dyDescent="0.3">
      <c r="A9117" t="s">
        <v>1809</v>
      </c>
    </row>
    <row r="9118" spans="1:1" x14ac:dyDescent="0.3">
      <c r="A9118" t="s">
        <v>1810</v>
      </c>
    </row>
    <row r="9119" spans="1:1" x14ac:dyDescent="0.3">
      <c r="A9119" t="s">
        <v>1811</v>
      </c>
    </row>
    <row r="9120" spans="1:1" x14ac:dyDescent="0.3">
      <c r="A9120" t="s">
        <v>1812</v>
      </c>
    </row>
    <row r="9122" spans="1:1" x14ac:dyDescent="0.3">
      <c r="A9122" t="s">
        <v>848</v>
      </c>
    </row>
    <row r="9123" spans="1:1" x14ac:dyDescent="0.3">
      <c r="A9123" t="s">
        <v>1711</v>
      </c>
    </row>
    <row r="9124" spans="1:1" x14ac:dyDescent="0.3">
      <c r="A9124" t="s">
        <v>839</v>
      </c>
    </row>
    <row r="9125" spans="1:1" x14ac:dyDescent="0.3">
      <c r="A9125" t="s">
        <v>840</v>
      </c>
    </row>
    <row r="9126" spans="1:1" x14ac:dyDescent="0.3">
      <c r="A9126" t="s">
        <v>1813</v>
      </c>
    </row>
    <row r="9127" spans="1:1" x14ac:dyDescent="0.3">
      <c r="A9127" t="s">
        <v>1814</v>
      </c>
    </row>
    <row r="9129" spans="1:1" x14ac:dyDescent="0.3">
      <c r="A9129" t="s">
        <v>771</v>
      </c>
    </row>
    <row r="9130" spans="1:1" x14ac:dyDescent="0.3">
      <c r="A9130" t="s">
        <v>1815</v>
      </c>
    </row>
    <row r="9131" spans="1:1" x14ac:dyDescent="0.3">
      <c r="A9131" t="s">
        <v>1815</v>
      </c>
    </row>
    <row r="9132" spans="1:1" x14ac:dyDescent="0.3">
      <c r="A9132" t="s">
        <v>1815</v>
      </c>
    </row>
    <row r="9133" spans="1:1" x14ac:dyDescent="0.3">
      <c r="A9133" t="s">
        <v>1815</v>
      </c>
    </row>
    <row r="9134" spans="1:1" x14ac:dyDescent="0.3">
      <c r="A9134" t="s">
        <v>1815</v>
      </c>
    </row>
    <row r="9136" spans="1:1" x14ac:dyDescent="0.3">
      <c r="A9136" t="s">
        <v>694</v>
      </c>
    </row>
    <row r="9137" spans="1:1" x14ac:dyDescent="0.3">
      <c r="A9137" t="s">
        <v>757</v>
      </c>
    </row>
    <row r="9138" spans="1:1" x14ac:dyDescent="0.3">
      <c r="A9138" t="s">
        <v>829</v>
      </c>
    </row>
    <row r="9139" spans="1:1" x14ac:dyDescent="0.3">
      <c r="A9139" t="s">
        <v>830</v>
      </c>
    </row>
    <row r="9140" spans="1:1" x14ac:dyDescent="0.3">
      <c r="A9140" t="s">
        <v>760</v>
      </c>
    </row>
    <row r="9141" spans="1:1" x14ac:dyDescent="0.3">
      <c r="A9141">
        <f>-3.18 -0.003</f>
        <v>-3.1830000000000003</v>
      </c>
    </row>
    <row r="9142" spans="1:1" x14ac:dyDescent="0.3">
      <c r="A9142">
        <f>-3.18 -3.183 -3.186 -3.189 -3.192 -3.195 -3.198 -3.201 -3.204 -3.207 -3.21</f>
        <v>-35.145000000000003</v>
      </c>
    </row>
    <row r="9143" spans="1:1" x14ac:dyDescent="0.3">
      <c r="A9143" t="s">
        <v>846</v>
      </c>
    </row>
    <row r="9144" spans="1:1" x14ac:dyDescent="0.3">
      <c r="A9144">
        <f>-0.423  -0.427  -0.429  -0.432  -0.434  -0.436  -0.438  -0.44  -0.442  -0.444  -0.446</f>
        <v>-4.7910000000000004</v>
      </c>
    </row>
    <row r="9145" spans="1:1" x14ac:dyDescent="0.3">
      <c r="A9145">
        <f>-1.423  -1.423  -1.423  -1.423  -1.423  -1.423  -1.424  -1.425  -1.426  -1.427  -1.428</f>
        <v>-15.667999999999999</v>
      </c>
    </row>
    <row r="9146" spans="1:1" x14ac:dyDescent="0.3">
      <c r="A9146">
        <f>-2.419  -2.419  -2.418  -2.418  -2.417  -2.418  -2.417  -2.417  -2.417  -2.417  -2.417</f>
        <v>-26.594000000000008</v>
      </c>
    </row>
    <row r="9147" spans="1:1" x14ac:dyDescent="0.3">
      <c r="A9147">
        <f>-3.094  -3.093  -3.093  -3.093  -3.092  -3.092  -3.093  -3.095  -3.097  -3.1  -3.102</f>
        <v>-34.043999999999997</v>
      </c>
    </row>
    <row r="9148" spans="1:1" x14ac:dyDescent="0.3">
      <c r="A9148">
        <f>-3.18  -3.183  -3.186  -3.189  -3.192  -3.195  -3.198  -3.201  -3.204  -3.207  -3.21</f>
        <v>-35.145000000000003</v>
      </c>
    </row>
    <row r="9150" spans="1:1" x14ac:dyDescent="0.3">
      <c r="A9150" t="s">
        <v>847</v>
      </c>
    </row>
    <row r="9151" spans="1:1" x14ac:dyDescent="0.3">
      <c r="A9151" t="s">
        <v>1706</v>
      </c>
    </row>
    <row r="9152" spans="1:1" x14ac:dyDescent="0.3">
      <c r="A9152" t="s">
        <v>1707</v>
      </c>
    </row>
    <row r="9153" spans="1:1" x14ac:dyDescent="0.3">
      <c r="A9153" t="s">
        <v>1816</v>
      </c>
    </row>
    <row r="9154" spans="1:1" x14ac:dyDescent="0.3">
      <c r="A9154" t="s">
        <v>1817</v>
      </c>
    </row>
    <row r="9155" spans="1:1" x14ac:dyDescent="0.3">
      <c r="A9155" t="s">
        <v>1818</v>
      </c>
    </row>
    <row r="9157" spans="1:1" x14ac:dyDescent="0.3">
      <c r="A9157" t="s">
        <v>848</v>
      </c>
    </row>
    <row r="9158" spans="1:1" x14ac:dyDescent="0.3">
      <c r="A9158" t="s">
        <v>1711</v>
      </c>
    </row>
    <row r="9159" spans="1:1" x14ac:dyDescent="0.3">
      <c r="A9159" t="s">
        <v>839</v>
      </c>
    </row>
    <row r="9160" spans="1:1" x14ac:dyDescent="0.3">
      <c r="A9160" t="s">
        <v>840</v>
      </c>
    </row>
    <row r="9161" spans="1:1" x14ac:dyDescent="0.3">
      <c r="A9161" t="s">
        <v>1819</v>
      </c>
    </row>
    <row r="9162" spans="1:1" x14ac:dyDescent="0.3">
      <c r="A9162" t="s">
        <v>1820</v>
      </c>
    </row>
    <row r="9164" spans="1:1" x14ac:dyDescent="0.3">
      <c r="A9164" t="s">
        <v>771</v>
      </c>
    </row>
    <row r="9165" spans="1:1" x14ac:dyDescent="0.3">
      <c r="A9165" t="s">
        <v>843</v>
      </c>
    </row>
    <row r="9166" spans="1:1" x14ac:dyDescent="0.3">
      <c r="A9166" t="s">
        <v>843</v>
      </c>
    </row>
    <row r="9167" spans="1:1" x14ac:dyDescent="0.3">
      <c r="A9167" t="s">
        <v>843</v>
      </c>
    </row>
    <row r="9168" spans="1:1" x14ac:dyDescent="0.3">
      <c r="A9168" t="s">
        <v>843</v>
      </c>
    </row>
    <row r="9169" spans="1:1" x14ac:dyDescent="0.3">
      <c r="A9169" t="s">
        <v>843</v>
      </c>
    </row>
    <row r="9171" spans="1:1" x14ac:dyDescent="0.3">
      <c r="A9171" t="s">
        <v>695</v>
      </c>
    </row>
    <row r="9172" spans="1:1" x14ac:dyDescent="0.3">
      <c r="A9172" t="s">
        <v>757</v>
      </c>
    </row>
    <row r="9173" spans="1:1" x14ac:dyDescent="0.3">
      <c r="A9173" t="s">
        <v>829</v>
      </c>
    </row>
    <row r="9174" spans="1:1" x14ac:dyDescent="0.3">
      <c r="A9174" t="s">
        <v>830</v>
      </c>
    </row>
    <row r="9175" spans="1:1" x14ac:dyDescent="0.3">
      <c r="A9175" t="s">
        <v>760</v>
      </c>
    </row>
    <row r="9176" spans="1:1" x14ac:dyDescent="0.3">
      <c r="A9176" t="s">
        <v>785</v>
      </c>
    </row>
    <row r="9177" spans="1:1" x14ac:dyDescent="0.3">
      <c r="A9177">
        <f>-3.18 -3.18 -3.18 -3.18 -3.18 -3.18 -3.18 -3.18 -3.18 -3.18 -3.18</f>
        <v>-34.980000000000004</v>
      </c>
    </row>
    <row r="9178" spans="1:1" x14ac:dyDescent="0.3">
      <c r="A9178" t="s">
        <v>846</v>
      </c>
    </row>
    <row r="9179" spans="1:1" x14ac:dyDescent="0.3">
      <c r="A9179">
        <f>-0.423  -0.427  -0.429  -0.432  -0.434  -0.436  -0.438  -0.44  -0.442  -0.444  -0.446</f>
        <v>-4.7910000000000004</v>
      </c>
    </row>
    <row r="9180" spans="1:1" x14ac:dyDescent="0.3">
      <c r="A9180">
        <f>-1.423  -1.423  -1.423  -1.423  -1.423  -1.423  -1.424  -1.425  -1.426  -1.427  -1.428</f>
        <v>-15.667999999999999</v>
      </c>
    </row>
    <row r="9181" spans="1:1" x14ac:dyDescent="0.3">
      <c r="A9181">
        <f>-2.419  -2.419  -2.418  -2.418  -2.417  -2.417  -2.417  -2.417  -2.417  -2.417  -2.417</f>
        <v>-26.593000000000004</v>
      </c>
    </row>
    <row r="9182" spans="1:1" x14ac:dyDescent="0.3">
      <c r="A9182">
        <f>-3.094  -3.093  -3.093  -3.093  -3.093  -3.093  -3.093  -3.093  -3.093  -3.093  -3.093</f>
        <v>-34.024000000000001</v>
      </c>
    </row>
    <row r="9183" spans="1:1" x14ac:dyDescent="0.3">
      <c r="A9183">
        <f>-3.18  -3.18  -3.18  -3.18  -3.18  -3.18  -3.18  -3.18  -3.18  -3.18  -3.18</f>
        <v>-34.980000000000004</v>
      </c>
    </row>
    <row r="9185" spans="1:1" x14ac:dyDescent="0.3">
      <c r="A9185" t="s">
        <v>847</v>
      </c>
    </row>
    <row r="9186" spans="1:1" x14ac:dyDescent="0.3">
      <c r="A9186" t="s">
        <v>1706</v>
      </c>
    </row>
    <row r="9187" spans="1:1" x14ac:dyDescent="0.3">
      <c r="A9187" t="s">
        <v>1716</v>
      </c>
    </row>
    <row r="9188" spans="1:1" x14ac:dyDescent="0.3">
      <c r="A9188" t="s">
        <v>1821</v>
      </c>
    </row>
    <row r="9189" spans="1:1" x14ac:dyDescent="0.3">
      <c r="A9189" t="s">
        <v>1822</v>
      </c>
    </row>
    <row r="9190" spans="1:1" x14ac:dyDescent="0.3">
      <c r="A9190" t="s">
        <v>1823</v>
      </c>
    </row>
    <row r="9192" spans="1:1" x14ac:dyDescent="0.3">
      <c r="A9192" t="s">
        <v>848</v>
      </c>
    </row>
    <row r="9193" spans="1:1" x14ac:dyDescent="0.3">
      <c r="A9193" t="s">
        <v>1711</v>
      </c>
    </row>
    <row r="9194" spans="1:1" x14ac:dyDescent="0.3">
      <c r="A9194" t="s">
        <v>839</v>
      </c>
    </row>
    <row r="9195" spans="1:1" x14ac:dyDescent="0.3">
      <c r="A9195" t="s">
        <v>840</v>
      </c>
    </row>
    <row r="9196" spans="1:1" x14ac:dyDescent="0.3">
      <c r="A9196" t="s">
        <v>1824</v>
      </c>
    </row>
    <row r="9197" spans="1:1" x14ac:dyDescent="0.3">
      <c r="A9197" t="s">
        <v>1825</v>
      </c>
    </row>
    <row r="9199" spans="1:1" x14ac:dyDescent="0.3">
      <c r="A9199" t="s">
        <v>771</v>
      </c>
    </row>
    <row r="9200" spans="1:1" x14ac:dyDescent="0.3">
      <c r="A9200" t="s">
        <v>1826</v>
      </c>
    </row>
    <row r="9201" spans="1:1" x14ac:dyDescent="0.3">
      <c r="A9201" t="s">
        <v>1826</v>
      </c>
    </row>
    <row r="9202" spans="1:1" x14ac:dyDescent="0.3">
      <c r="A9202" t="s">
        <v>1826</v>
      </c>
    </row>
    <row r="9203" spans="1:1" x14ac:dyDescent="0.3">
      <c r="A9203" t="s">
        <v>1826</v>
      </c>
    </row>
    <row r="9204" spans="1:1" x14ac:dyDescent="0.3">
      <c r="A9204" t="s">
        <v>1826</v>
      </c>
    </row>
    <row r="9206" spans="1:1" x14ac:dyDescent="0.3">
      <c r="A9206" t="s">
        <v>696</v>
      </c>
    </row>
    <row r="9207" spans="1:1" x14ac:dyDescent="0.3">
      <c r="A9207" t="s">
        <v>757</v>
      </c>
    </row>
    <row r="9208" spans="1:1" x14ac:dyDescent="0.3">
      <c r="A9208" t="s">
        <v>829</v>
      </c>
    </row>
    <row r="9209" spans="1:1" x14ac:dyDescent="0.3">
      <c r="A9209" t="s">
        <v>830</v>
      </c>
    </row>
    <row r="9210" spans="1:1" x14ac:dyDescent="0.3">
      <c r="A9210" t="s">
        <v>760</v>
      </c>
    </row>
    <row r="9211" spans="1:1" x14ac:dyDescent="0.3">
      <c r="A9211" t="s">
        <v>786</v>
      </c>
    </row>
    <row r="9212" spans="1:1" x14ac:dyDescent="0.3">
      <c r="A9212">
        <f>-3.18 -3.177 -3.174 -3.171 -3.168 -3.165 -3.162 -3.159 -3.156 -3.153 -3.15</f>
        <v>-34.814999999999998</v>
      </c>
    </row>
    <row r="9213" spans="1:1" x14ac:dyDescent="0.3">
      <c r="A9213" t="s">
        <v>846</v>
      </c>
    </row>
    <row r="9214" spans="1:1" x14ac:dyDescent="0.3">
      <c r="A9214">
        <f>-0.423  -0.427  -0.429  -0.432  -0.434  -0.436  -0.438  -0.44  -0.442  -0.444  -0.446</f>
        <v>-4.7910000000000004</v>
      </c>
    </row>
    <row r="9215" spans="1:1" x14ac:dyDescent="0.3">
      <c r="A9215">
        <f>-1.423  -1.423  -1.423  -1.423  -1.423  -1.423  -1.424  -1.425  -1.426  -1.427  -1.428</f>
        <v>-15.667999999999999</v>
      </c>
    </row>
    <row r="9216" spans="1:1" x14ac:dyDescent="0.3">
      <c r="A9216">
        <f>-2.419  -2.419  -2.418  -2.418  -2.418  -2.417  -2.417  -2.417  -2.417  -2.417  -2.417</f>
        <v>-26.594000000000001</v>
      </c>
    </row>
    <row r="9217" spans="1:1" x14ac:dyDescent="0.3">
      <c r="A9217">
        <f>-3.094  -3.094  -3.093  -3.093  -3.094  -3.094  -3.093  -3.091  -3.089  -3.086  -3.084</f>
        <v>-34.004999999999995</v>
      </c>
    </row>
    <row r="9218" spans="1:1" x14ac:dyDescent="0.3">
      <c r="A9218">
        <f>-3.18  -3.177  -3.174  -3.171  -3.168  -3.165  -3.162  -3.159  -3.156  -3.153  -3.15</f>
        <v>-34.814999999999998</v>
      </c>
    </row>
    <row r="9220" spans="1:1" x14ac:dyDescent="0.3">
      <c r="A9220" t="s">
        <v>847</v>
      </c>
    </row>
    <row r="9221" spans="1:1" x14ac:dyDescent="0.3">
      <c r="A9221" t="s">
        <v>1706</v>
      </c>
    </row>
    <row r="9222" spans="1:1" x14ac:dyDescent="0.3">
      <c r="A9222" t="s">
        <v>1827</v>
      </c>
    </row>
    <row r="9223" spans="1:1" x14ac:dyDescent="0.3">
      <c r="A9223" t="s">
        <v>1828</v>
      </c>
    </row>
    <row r="9224" spans="1:1" x14ac:dyDescent="0.3">
      <c r="A9224" t="s">
        <v>1829</v>
      </c>
    </row>
    <row r="9225" spans="1:1" x14ac:dyDescent="0.3">
      <c r="A9225" t="s">
        <v>1830</v>
      </c>
    </row>
    <row r="9227" spans="1:1" x14ac:dyDescent="0.3">
      <c r="A9227" t="s">
        <v>848</v>
      </c>
    </row>
    <row r="9228" spans="1:1" x14ac:dyDescent="0.3">
      <c r="A9228" t="s">
        <v>1711</v>
      </c>
    </row>
    <row r="9229" spans="1:1" x14ac:dyDescent="0.3">
      <c r="A9229" t="s">
        <v>839</v>
      </c>
    </row>
    <row r="9230" spans="1:1" x14ac:dyDescent="0.3">
      <c r="A9230" t="s">
        <v>840</v>
      </c>
    </row>
    <row r="9231" spans="1:1" x14ac:dyDescent="0.3">
      <c r="A9231" t="s">
        <v>1831</v>
      </c>
    </row>
    <row r="9232" spans="1:1" x14ac:dyDescent="0.3">
      <c r="A9232" t="s">
        <v>1814</v>
      </c>
    </row>
    <row r="9234" spans="1:1" x14ac:dyDescent="0.3">
      <c r="A9234" t="s">
        <v>771</v>
      </c>
    </row>
    <row r="9235" spans="1:1" x14ac:dyDescent="0.3">
      <c r="A9235" t="s">
        <v>1832</v>
      </c>
    </row>
    <row r="9236" spans="1:1" x14ac:dyDescent="0.3">
      <c r="A9236" t="s">
        <v>1832</v>
      </c>
    </row>
    <row r="9237" spans="1:1" x14ac:dyDescent="0.3">
      <c r="A9237" t="s">
        <v>1832</v>
      </c>
    </row>
    <row r="9238" spans="1:1" x14ac:dyDescent="0.3">
      <c r="A9238" t="s">
        <v>1832</v>
      </c>
    </row>
    <row r="9239" spans="1:1" x14ac:dyDescent="0.3">
      <c r="A9239" t="s">
        <v>1832</v>
      </c>
    </row>
    <row r="9241" spans="1:1" x14ac:dyDescent="0.3">
      <c r="A9241" t="s">
        <v>697</v>
      </c>
    </row>
    <row r="9242" spans="1:1" x14ac:dyDescent="0.3">
      <c r="A9242" t="s">
        <v>757</v>
      </c>
    </row>
    <row r="9243" spans="1:1" x14ac:dyDescent="0.3">
      <c r="A9243" t="s">
        <v>829</v>
      </c>
    </row>
    <row r="9244" spans="1:1" x14ac:dyDescent="0.3">
      <c r="A9244" t="s">
        <v>830</v>
      </c>
    </row>
    <row r="9245" spans="1:1" x14ac:dyDescent="0.3">
      <c r="A9245" t="s">
        <v>760</v>
      </c>
    </row>
    <row r="9246" spans="1:1" x14ac:dyDescent="0.3">
      <c r="A9246">
        <f>-3.17 -0.003</f>
        <v>-3.173</v>
      </c>
    </row>
    <row r="9247" spans="1:1" x14ac:dyDescent="0.3">
      <c r="A9247">
        <f>-3.17 -3.173 -3.176 -3.179 -3.182 -3.185 -3.188 -3.191 -3.194 -3.197 -3.2</f>
        <v>-35.034999999999997</v>
      </c>
    </row>
    <row r="9248" spans="1:1" x14ac:dyDescent="0.3">
      <c r="A9248" t="s">
        <v>846</v>
      </c>
    </row>
    <row r="9249" spans="1:1" x14ac:dyDescent="0.3">
      <c r="A9249">
        <f>-0.423  -0.427  -0.429  -0.432  -0.434  -0.436  -0.438  -0.44  -0.442  -0.444  -0.446</f>
        <v>-4.7910000000000004</v>
      </c>
    </row>
    <row r="9250" spans="1:1" x14ac:dyDescent="0.3">
      <c r="A9250">
        <f>-1.423  -1.423  -1.423  -1.423  -1.423  -1.423  -1.424  -1.425  -1.426  -1.427  -1.428</f>
        <v>-15.667999999999999</v>
      </c>
    </row>
    <row r="9251" spans="1:1" x14ac:dyDescent="0.3">
      <c r="A9251">
        <f>-2.418  -2.418  -2.418  -2.417  -2.417  -2.417  -2.417  -2.417  -2.417  -2.417  -2.417</f>
        <v>-26.590000000000003</v>
      </c>
    </row>
    <row r="9252" spans="1:1" x14ac:dyDescent="0.3">
      <c r="A9252">
        <f>-3.086  -3.085  -3.085  -3.085  -3.085  -3.084  -3.085  -3.087  -3.09  -3.092  -3.095</f>
        <v>-33.959000000000003</v>
      </c>
    </row>
    <row r="9253" spans="1:1" x14ac:dyDescent="0.3">
      <c r="A9253">
        <f>-3.17  -3.173  -3.176  -3.179  -3.182  -3.185  -3.188  -3.191  -3.194  -3.197  -3.2</f>
        <v>-35.034999999999997</v>
      </c>
    </row>
    <row r="9255" spans="1:1" x14ac:dyDescent="0.3">
      <c r="A9255" t="s">
        <v>847</v>
      </c>
    </row>
    <row r="9256" spans="1:1" x14ac:dyDescent="0.3">
      <c r="A9256" t="s">
        <v>1706</v>
      </c>
    </row>
    <row r="9257" spans="1:1" x14ac:dyDescent="0.3">
      <c r="A9257" t="s">
        <v>1751</v>
      </c>
    </row>
    <row r="9258" spans="1:1" x14ac:dyDescent="0.3">
      <c r="A9258" t="s">
        <v>1816</v>
      </c>
    </row>
    <row r="9259" spans="1:1" x14ac:dyDescent="0.3">
      <c r="A9259" t="s">
        <v>1833</v>
      </c>
    </row>
    <row r="9260" spans="1:1" x14ac:dyDescent="0.3">
      <c r="A9260" t="s">
        <v>1834</v>
      </c>
    </row>
    <row r="9262" spans="1:1" x14ac:dyDescent="0.3">
      <c r="A9262" t="s">
        <v>848</v>
      </c>
    </row>
    <row r="9263" spans="1:1" x14ac:dyDescent="0.3">
      <c r="A9263" t="s">
        <v>1711</v>
      </c>
    </row>
    <row r="9264" spans="1:1" x14ac:dyDescent="0.3">
      <c r="A9264" t="s">
        <v>839</v>
      </c>
    </row>
    <row r="9265" spans="1:1" x14ac:dyDescent="0.3">
      <c r="A9265" t="s">
        <v>840</v>
      </c>
    </row>
    <row r="9266" spans="1:1" x14ac:dyDescent="0.3">
      <c r="A9266" t="s">
        <v>1835</v>
      </c>
    </row>
    <row r="9267" spans="1:1" x14ac:dyDescent="0.3">
      <c r="A9267" t="s">
        <v>1836</v>
      </c>
    </row>
    <row r="9269" spans="1:1" x14ac:dyDescent="0.3">
      <c r="A9269" t="s">
        <v>771</v>
      </c>
    </row>
    <row r="9270" spans="1:1" x14ac:dyDescent="0.3">
      <c r="A9270" t="s">
        <v>1837</v>
      </c>
    </row>
    <row r="9271" spans="1:1" x14ac:dyDescent="0.3">
      <c r="A9271" t="s">
        <v>1837</v>
      </c>
    </row>
    <row r="9272" spans="1:1" x14ac:dyDescent="0.3">
      <c r="A9272" t="s">
        <v>1837</v>
      </c>
    </row>
    <row r="9273" spans="1:1" x14ac:dyDescent="0.3">
      <c r="A9273" t="s">
        <v>1837</v>
      </c>
    </row>
    <row r="9274" spans="1:1" x14ac:dyDescent="0.3">
      <c r="A9274" t="s">
        <v>1837</v>
      </c>
    </row>
    <row r="9276" spans="1:1" x14ac:dyDescent="0.3">
      <c r="A9276" t="s">
        <v>698</v>
      </c>
    </row>
    <row r="9277" spans="1:1" x14ac:dyDescent="0.3">
      <c r="A9277" t="s">
        <v>757</v>
      </c>
    </row>
    <row r="9278" spans="1:1" x14ac:dyDescent="0.3">
      <c r="A9278" t="s">
        <v>829</v>
      </c>
    </row>
    <row r="9279" spans="1:1" x14ac:dyDescent="0.3">
      <c r="A9279" t="s">
        <v>830</v>
      </c>
    </row>
    <row r="9280" spans="1:1" x14ac:dyDescent="0.3">
      <c r="A9280" t="s">
        <v>760</v>
      </c>
    </row>
    <row r="9281" spans="1:1" x14ac:dyDescent="0.3">
      <c r="A9281" t="s">
        <v>787</v>
      </c>
    </row>
    <row r="9282" spans="1:1" x14ac:dyDescent="0.3">
      <c r="A9282">
        <f>-3.17 -3.17 -3.17 -3.17 -3.17 -3.17 -3.17 -3.17 -3.17 -3.17 -3.17</f>
        <v>-34.870000000000005</v>
      </c>
    </row>
    <row r="9283" spans="1:1" x14ac:dyDescent="0.3">
      <c r="A9283" t="s">
        <v>846</v>
      </c>
    </row>
    <row r="9284" spans="1:1" x14ac:dyDescent="0.3">
      <c r="A9284">
        <f>-0.423  -0.427  -0.429  -0.432  -0.434  -0.436  -0.438  -0.44  -0.442  -0.444  -0.446</f>
        <v>-4.7910000000000004</v>
      </c>
    </row>
    <row r="9285" spans="1:1" x14ac:dyDescent="0.3">
      <c r="A9285">
        <f>-1.423  -1.423  -1.423  -1.423  -1.423  -1.423  -1.424  -1.425  -1.426  -1.427  -1.428</f>
        <v>-15.667999999999999</v>
      </c>
    </row>
    <row r="9286" spans="1:1" x14ac:dyDescent="0.3">
      <c r="A9286">
        <f>-2.418  -2.418  -2.418  -2.417  -2.417  -2.417  -2.417  -2.417  -2.417  -2.417  -2.417</f>
        <v>-26.590000000000003</v>
      </c>
    </row>
    <row r="9287" spans="1:1" x14ac:dyDescent="0.3">
      <c r="A9287">
        <f>-3.086  -3.086  -3.085  -3.085  -3.085  -3.085  -3.085  -3.085  -3.085  -3.085  -3.085</f>
        <v>-33.937000000000005</v>
      </c>
    </row>
    <row r="9288" spans="1:1" x14ac:dyDescent="0.3">
      <c r="A9288">
        <f>-3.17  -3.17  -3.17  -3.17  -3.17  -3.17  -3.17  -3.17  -3.17  -3.17  -3.17</f>
        <v>-34.870000000000005</v>
      </c>
    </row>
    <row r="9290" spans="1:1" x14ac:dyDescent="0.3">
      <c r="A9290" t="s">
        <v>847</v>
      </c>
    </row>
    <row r="9291" spans="1:1" x14ac:dyDescent="0.3">
      <c r="A9291" t="s">
        <v>1706</v>
      </c>
    </row>
    <row r="9292" spans="1:1" x14ac:dyDescent="0.3">
      <c r="A9292" t="s">
        <v>1716</v>
      </c>
    </row>
    <row r="9293" spans="1:1" x14ac:dyDescent="0.3">
      <c r="A9293" t="s">
        <v>1838</v>
      </c>
    </row>
    <row r="9294" spans="1:1" x14ac:dyDescent="0.3">
      <c r="A9294" t="s">
        <v>1839</v>
      </c>
    </row>
    <row r="9295" spans="1:1" x14ac:dyDescent="0.3">
      <c r="A9295" t="s">
        <v>1840</v>
      </c>
    </row>
    <row r="9297" spans="1:1" x14ac:dyDescent="0.3">
      <c r="A9297" t="s">
        <v>848</v>
      </c>
    </row>
    <row r="9298" spans="1:1" x14ac:dyDescent="0.3">
      <c r="A9298" t="s">
        <v>1711</v>
      </c>
    </row>
    <row r="9299" spans="1:1" x14ac:dyDescent="0.3">
      <c r="A9299" t="s">
        <v>839</v>
      </c>
    </row>
    <row r="9300" spans="1:1" x14ac:dyDescent="0.3">
      <c r="A9300" t="s">
        <v>840</v>
      </c>
    </row>
    <row r="9301" spans="1:1" x14ac:dyDescent="0.3">
      <c r="A9301" t="s">
        <v>1841</v>
      </c>
    </row>
    <row r="9302" spans="1:1" x14ac:dyDescent="0.3">
      <c r="A9302" t="s">
        <v>1825</v>
      </c>
    </row>
    <row r="9304" spans="1:1" x14ac:dyDescent="0.3">
      <c r="A9304" t="s">
        <v>771</v>
      </c>
    </row>
    <row r="9305" spans="1:1" x14ac:dyDescent="0.3">
      <c r="A9305" t="s">
        <v>826</v>
      </c>
    </row>
    <row r="9306" spans="1:1" x14ac:dyDescent="0.3">
      <c r="A9306" t="s">
        <v>826</v>
      </c>
    </row>
    <row r="9307" spans="1:1" x14ac:dyDescent="0.3">
      <c r="A9307" t="s">
        <v>826</v>
      </c>
    </row>
    <row r="9308" spans="1:1" x14ac:dyDescent="0.3">
      <c r="A9308" t="s">
        <v>826</v>
      </c>
    </row>
    <row r="9309" spans="1:1" x14ac:dyDescent="0.3">
      <c r="A9309" t="s">
        <v>826</v>
      </c>
    </row>
    <row r="9311" spans="1:1" x14ac:dyDescent="0.3">
      <c r="A9311" t="s">
        <v>699</v>
      </c>
    </row>
    <row r="9312" spans="1:1" x14ac:dyDescent="0.3">
      <c r="A9312" t="s">
        <v>757</v>
      </c>
    </row>
    <row r="9313" spans="1:1" x14ac:dyDescent="0.3">
      <c r="A9313" t="s">
        <v>829</v>
      </c>
    </row>
    <row r="9314" spans="1:1" x14ac:dyDescent="0.3">
      <c r="A9314" t="s">
        <v>830</v>
      </c>
    </row>
    <row r="9315" spans="1:1" x14ac:dyDescent="0.3">
      <c r="A9315" t="s">
        <v>760</v>
      </c>
    </row>
    <row r="9316" spans="1:1" x14ac:dyDescent="0.3">
      <c r="A9316" t="s">
        <v>788</v>
      </c>
    </row>
    <row r="9317" spans="1:1" x14ac:dyDescent="0.3">
      <c r="A9317">
        <f>-3.17 -3.167 -3.164 -3.161 -3.158 -3.155 -3.152 -3.149 -3.146 -3.143 -3.14</f>
        <v>-34.704999999999998</v>
      </c>
    </row>
    <row r="9318" spans="1:1" x14ac:dyDescent="0.3">
      <c r="A9318" t="s">
        <v>846</v>
      </c>
    </row>
    <row r="9319" spans="1:1" x14ac:dyDescent="0.3">
      <c r="A9319">
        <f>-0.423  -0.427  -0.429  -0.432  -0.434  -0.436  -0.438  -0.44  -0.442  -0.444  -0.446</f>
        <v>-4.7910000000000004</v>
      </c>
    </row>
    <row r="9320" spans="1:1" x14ac:dyDescent="0.3">
      <c r="A9320">
        <f>-1.423  -1.423  -1.423  -1.423  -1.423  -1.423  -1.424  -1.425  -1.426  -1.427  -1.428</f>
        <v>-15.667999999999999</v>
      </c>
    </row>
    <row r="9321" spans="1:1" x14ac:dyDescent="0.3">
      <c r="A9321">
        <f>-2.418  -2.418  -2.418  -2.418  -2.417  -2.417  -2.417  -2.417  -2.417  -2.417  -2.416</f>
        <v>-26.590000000000007</v>
      </c>
    </row>
    <row r="9322" spans="1:1" x14ac:dyDescent="0.3">
      <c r="A9322">
        <f>-3.086  -3.086  -3.085  -3.085  -3.086  -3.086  -3.085  -3.083  -3.081  -3.078  -3.076</f>
        <v>-33.917000000000002</v>
      </c>
    </row>
    <row r="9323" spans="1:1" x14ac:dyDescent="0.3">
      <c r="A9323">
        <f>-3.17  -3.167  -3.164  -3.161  -3.158  -3.155  -3.152  -3.149  -3.146  -3.143  -3.14</f>
        <v>-34.704999999999998</v>
      </c>
    </row>
    <row r="9325" spans="1:1" x14ac:dyDescent="0.3">
      <c r="A9325" t="s">
        <v>847</v>
      </c>
    </row>
    <row r="9326" spans="1:1" x14ac:dyDescent="0.3">
      <c r="A9326" t="s">
        <v>1706</v>
      </c>
    </row>
    <row r="9327" spans="1:1" x14ac:dyDescent="0.3">
      <c r="A9327" t="s">
        <v>1842</v>
      </c>
    </row>
    <row r="9328" spans="1:1" x14ac:dyDescent="0.3">
      <c r="A9328" t="s">
        <v>1843</v>
      </c>
    </row>
    <row r="9329" spans="1:1" x14ac:dyDescent="0.3">
      <c r="A9329" t="s">
        <v>1844</v>
      </c>
    </row>
    <row r="9330" spans="1:1" x14ac:dyDescent="0.3">
      <c r="A9330" t="s">
        <v>1845</v>
      </c>
    </row>
    <row r="9332" spans="1:1" x14ac:dyDescent="0.3">
      <c r="A9332" t="s">
        <v>848</v>
      </c>
    </row>
    <row r="9333" spans="1:1" x14ac:dyDescent="0.3">
      <c r="A9333" t="s">
        <v>1711</v>
      </c>
    </row>
    <row r="9334" spans="1:1" x14ac:dyDescent="0.3">
      <c r="A9334" t="s">
        <v>839</v>
      </c>
    </row>
    <row r="9335" spans="1:1" x14ac:dyDescent="0.3">
      <c r="A9335" t="s">
        <v>840</v>
      </c>
    </row>
    <row r="9336" spans="1:1" x14ac:dyDescent="0.3">
      <c r="A9336" t="s">
        <v>1846</v>
      </c>
    </row>
    <row r="9337" spans="1:1" x14ac:dyDescent="0.3">
      <c r="A9337" t="s">
        <v>1847</v>
      </c>
    </row>
    <row r="9339" spans="1:1" x14ac:dyDescent="0.3">
      <c r="A9339" t="s">
        <v>771</v>
      </c>
    </row>
    <row r="9340" spans="1:1" x14ac:dyDescent="0.3">
      <c r="A9340" t="s">
        <v>1848</v>
      </c>
    </row>
    <row r="9341" spans="1:1" x14ac:dyDescent="0.3">
      <c r="A9341" t="s">
        <v>1848</v>
      </c>
    </row>
    <row r="9342" spans="1:1" x14ac:dyDescent="0.3">
      <c r="A9342" t="s">
        <v>1848</v>
      </c>
    </row>
    <row r="9343" spans="1:1" x14ac:dyDescent="0.3">
      <c r="A9343" t="s">
        <v>1848</v>
      </c>
    </row>
    <row r="9344" spans="1:1" x14ac:dyDescent="0.3">
      <c r="A9344" t="s">
        <v>1848</v>
      </c>
    </row>
    <row r="9346" spans="1:1" x14ac:dyDescent="0.3">
      <c r="A9346" t="s">
        <v>700</v>
      </c>
    </row>
    <row r="9347" spans="1:1" x14ac:dyDescent="0.3">
      <c r="A9347" t="s">
        <v>757</v>
      </c>
    </row>
    <row r="9348" spans="1:1" x14ac:dyDescent="0.3">
      <c r="A9348" t="s">
        <v>829</v>
      </c>
    </row>
    <row r="9349" spans="1:1" x14ac:dyDescent="0.3">
      <c r="A9349" t="s">
        <v>830</v>
      </c>
    </row>
    <row r="9350" spans="1:1" x14ac:dyDescent="0.3">
      <c r="A9350" t="s">
        <v>760</v>
      </c>
    </row>
    <row r="9351" spans="1:1" x14ac:dyDescent="0.3">
      <c r="A9351">
        <f>-3.16 -0.003</f>
        <v>-3.1630000000000003</v>
      </c>
    </row>
    <row r="9352" spans="1:1" x14ac:dyDescent="0.3">
      <c r="A9352">
        <f>-3.16 -3.163 -3.166 -3.169 -3.172 -3.175 -3.178 -3.181 -3.184 -3.187 -3.19</f>
        <v>-34.925000000000004</v>
      </c>
    </row>
    <row r="9353" spans="1:1" x14ac:dyDescent="0.3">
      <c r="A9353" t="s">
        <v>846</v>
      </c>
    </row>
    <row r="9354" spans="1:1" x14ac:dyDescent="0.3">
      <c r="A9354">
        <f>-0.423  -0.427  -0.429  -0.432  -0.434  -0.436  -0.438  -0.44  -0.442  -0.444  -0.446</f>
        <v>-4.7910000000000004</v>
      </c>
    </row>
    <row r="9355" spans="1:1" x14ac:dyDescent="0.3">
      <c r="A9355">
        <f>-1.423  -1.423  -1.423  -1.423  -1.423  -1.423  -1.424  -1.425  -1.426  -1.427  -1.428</f>
        <v>-15.667999999999999</v>
      </c>
    </row>
    <row r="9356" spans="1:1" x14ac:dyDescent="0.3">
      <c r="A9356">
        <f>-2.418  -2.418  -2.418  -2.417  -2.417  -2.417  -2.417  -2.416  -2.416  -2.416  -2.416</f>
        <v>-26.585999999999999</v>
      </c>
    </row>
    <row r="9357" spans="1:1" x14ac:dyDescent="0.3">
      <c r="A9357">
        <f>-3.078  -3.078  -3.078  -3.078  -3.077  -3.076  -3.078  -3.08  -3.082  -3.084  -3.087</f>
        <v>-33.875999999999998</v>
      </c>
    </row>
    <row r="9358" spans="1:1" x14ac:dyDescent="0.3">
      <c r="A9358">
        <f>-3.16  -3.163  -3.166  -3.169  -3.172  -3.175  -3.178  -3.181  -3.184  -3.187  -3.19</f>
        <v>-34.925000000000004</v>
      </c>
    </row>
    <row r="9360" spans="1:1" x14ac:dyDescent="0.3">
      <c r="A9360" t="s">
        <v>847</v>
      </c>
    </row>
    <row r="9361" spans="1:1" x14ac:dyDescent="0.3">
      <c r="A9361" t="s">
        <v>1706</v>
      </c>
    </row>
    <row r="9362" spans="1:1" x14ac:dyDescent="0.3">
      <c r="A9362" t="s">
        <v>1707</v>
      </c>
    </row>
    <row r="9363" spans="1:1" x14ac:dyDescent="0.3">
      <c r="A9363" t="s">
        <v>1849</v>
      </c>
    </row>
    <row r="9364" spans="1:1" x14ac:dyDescent="0.3">
      <c r="A9364" t="s">
        <v>1850</v>
      </c>
    </row>
    <row r="9365" spans="1:1" x14ac:dyDescent="0.3">
      <c r="A9365" t="s">
        <v>1851</v>
      </c>
    </row>
    <row r="9367" spans="1:1" x14ac:dyDescent="0.3">
      <c r="A9367" t="s">
        <v>848</v>
      </c>
    </row>
    <row r="9368" spans="1:1" x14ac:dyDescent="0.3">
      <c r="A9368" t="s">
        <v>1711</v>
      </c>
    </row>
    <row r="9369" spans="1:1" x14ac:dyDescent="0.3">
      <c r="A9369" t="s">
        <v>839</v>
      </c>
    </row>
    <row r="9370" spans="1:1" x14ac:dyDescent="0.3">
      <c r="A9370" t="s">
        <v>840</v>
      </c>
    </row>
    <row r="9371" spans="1:1" x14ac:dyDescent="0.3">
      <c r="A9371" t="s">
        <v>1852</v>
      </c>
    </row>
    <row r="9372" spans="1:1" x14ac:dyDescent="0.3">
      <c r="A9372" t="s">
        <v>1853</v>
      </c>
    </row>
    <row r="9374" spans="1:1" x14ac:dyDescent="0.3">
      <c r="A9374" t="s">
        <v>771</v>
      </c>
    </row>
    <row r="9375" spans="1:1" x14ac:dyDescent="0.3">
      <c r="A9375" t="s">
        <v>1837</v>
      </c>
    </row>
    <row r="9376" spans="1:1" x14ac:dyDescent="0.3">
      <c r="A9376" t="s">
        <v>1837</v>
      </c>
    </row>
    <row r="9377" spans="1:1" x14ac:dyDescent="0.3">
      <c r="A9377" t="s">
        <v>1837</v>
      </c>
    </row>
    <row r="9378" spans="1:1" x14ac:dyDescent="0.3">
      <c r="A9378" t="s">
        <v>1837</v>
      </c>
    </row>
    <row r="9379" spans="1:1" x14ac:dyDescent="0.3">
      <c r="A9379" t="s">
        <v>1837</v>
      </c>
    </row>
    <row r="9381" spans="1:1" x14ac:dyDescent="0.3">
      <c r="A9381" t="s">
        <v>701</v>
      </c>
    </row>
    <row r="9382" spans="1:1" x14ac:dyDescent="0.3">
      <c r="A9382" t="s">
        <v>757</v>
      </c>
    </row>
    <row r="9383" spans="1:1" x14ac:dyDescent="0.3">
      <c r="A9383" t="s">
        <v>829</v>
      </c>
    </row>
    <row r="9384" spans="1:1" x14ac:dyDescent="0.3">
      <c r="A9384" t="s">
        <v>830</v>
      </c>
    </row>
    <row r="9385" spans="1:1" x14ac:dyDescent="0.3">
      <c r="A9385" t="s">
        <v>760</v>
      </c>
    </row>
    <row r="9386" spans="1:1" x14ac:dyDescent="0.3">
      <c r="A9386" t="s">
        <v>789</v>
      </c>
    </row>
    <row r="9387" spans="1:1" x14ac:dyDescent="0.3">
      <c r="A9387">
        <f>-3.16 -3.16 -3.16 -3.16 -3.16 -3.16 -3.16 -3.16 -3.16 -3.16 -3.16</f>
        <v>-34.760000000000005</v>
      </c>
    </row>
    <row r="9388" spans="1:1" x14ac:dyDescent="0.3">
      <c r="A9388" t="s">
        <v>846</v>
      </c>
    </row>
    <row r="9389" spans="1:1" x14ac:dyDescent="0.3">
      <c r="A9389">
        <f>-0.423  -0.427  -0.429  -0.432  -0.434  -0.436  -0.438  -0.44  -0.442  -0.444  -0.446</f>
        <v>-4.7910000000000004</v>
      </c>
    </row>
    <row r="9390" spans="1:1" x14ac:dyDescent="0.3">
      <c r="A9390">
        <f>-1.423  -1.423  -1.423  -1.423  -1.423  -1.423  -1.424  -1.425  -1.426  -1.427  -1.428</f>
        <v>-15.667999999999999</v>
      </c>
    </row>
    <row r="9391" spans="1:1" x14ac:dyDescent="0.3">
      <c r="A9391">
        <f>-2.418  -2.418  -2.417  -2.417  -2.417  -2.417  -2.417  -2.416  -2.416  -2.416  -2.416</f>
        <v>-26.585000000000001</v>
      </c>
    </row>
    <row r="9392" spans="1:1" x14ac:dyDescent="0.3">
      <c r="A9392">
        <f>-3.078  -3.078  -3.077  -3.077  -3.077  -3.077  -3.077  -3.078  -3.078  -3.078  -3.078</f>
        <v>-33.852999999999994</v>
      </c>
    </row>
    <row r="9393" spans="1:1" x14ac:dyDescent="0.3">
      <c r="A9393">
        <f>-3.16  -3.16  -3.16  -3.16  -3.16  -3.16  -3.16  -3.16  -3.16  -3.16  -3.16</f>
        <v>-34.760000000000005</v>
      </c>
    </row>
    <row r="9395" spans="1:1" x14ac:dyDescent="0.3">
      <c r="A9395" t="s">
        <v>847</v>
      </c>
    </row>
    <row r="9396" spans="1:1" x14ac:dyDescent="0.3">
      <c r="A9396" t="s">
        <v>1706</v>
      </c>
    </row>
    <row r="9397" spans="1:1" x14ac:dyDescent="0.3">
      <c r="A9397" t="s">
        <v>1716</v>
      </c>
    </row>
    <row r="9398" spans="1:1" x14ac:dyDescent="0.3">
      <c r="A9398" t="s">
        <v>1854</v>
      </c>
    </row>
    <row r="9399" spans="1:1" x14ac:dyDescent="0.3">
      <c r="A9399" t="s">
        <v>1855</v>
      </c>
    </row>
    <row r="9400" spans="1:1" x14ac:dyDescent="0.3">
      <c r="A9400" t="s">
        <v>1856</v>
      </c>
    </row>
    <row r="9402" spans="1:1" x14ac:dyDescent="0.3">
      <c r="A9402" t="s">
        <v>848</v>
      </c>
    </row>
    <row r="9403" spans="1:1" x14ac:dyDescent="0.3">
      <c r="A9403" t="s">
        <v>1711</v>
      </c>
    </row>
    <row r="9404" spans="1:1" x14ac:dyDescent="0.3">
      <c r="A9404" t="s">
        <v>839</v>
      </c>
    </row>
    <row r="9405" spans="1:1" x14ac:dyDescent="0.3">
      <c r="A9405" t="s">
        <v>840</v>
      </c>
    </row>
    <row r="9406" spans="1:1" x14ac:dyDescent="0.3">
      <c r="A9406" t="s">
        <v>1857</v>
      </c>
    </row>
    <row r="9407" spans="1:1" x14ac:dyDescent="0.3">
      <c r="A9407" t="s">
        <v>1825</v>
      </c>
    </row>
    <row r="9409" spans="1:1" x14ac:dyDescent="0.3">
      <c r="A9409" t="s">
        <v>771</v>
      </c>
    </row>
    <row r="9410" spans="1:1" x14ac:dyDescent="0.3">
      <c r="A9410" t="s">
        <v>826</v>
      </c>
    </row>
    <row r="9411" spans="1:1" x14ac:dyDescent="0.3">
      <c r="A9411" t="s">
        <v>826</v>
      </c>
    </row>
    <row r="9412" spans="1:1" x14ac:dyDescent="0.3">
      <c r="A9412" t="s">
        <v>826</v>
      </c>
    </row>
    <row r="9413" spans="1:1" x14ac:dyDescent="0.3">
      <c r="A9413" t="s">
        <v>826</v>
      </c>
    </row>
    <row r="9414" spans="1:1" x14ac:dyDescent="0.3">
      <c r="A9414" t="s">
        <v>826</v>
      </c>
    </row>
    <row r="9416" spans="1:1" x14ac:dyDescent="0.3">
      <c r="A9416" t="s">
        <v>702</v>
      </c>
    </row>
    <row r="9417" spans="1:1" x14ac:dyDescent="0.3">
      <c r="A9417" t="s">
        <v>757</v>
      </c>
    </row>
    <row r="9418" spans="1:1" x14ac:dyDescent="0.3">
      <c r="A9418" t="s">
        <v>829</v>
      </c>
    </row>
    <row r="9419" spans="1:1" x14ac:dyDescent="0.3">
      <c r="A9419" t="s">
        <v>830</v>
      </c>
    </row>
    <row r="9420" spans="1:1" x14ac:dyDescent="0.3">
      <c r="A9420" t="s">
        <v>760</v>
      </c>
    </row>
    <row r="9421" spans="1:1" x14ac:dyDescent="0.3">
      <c r="A9421" t="s">
        <v>790</v>
      </c>
    </row>
    <row r="9422" spans="1:1" x14ac:dyDescent="0.3">
      <c r="A9422">
        <f>-3.16 -3.157 -3.154 -3.151 -3.148 -3.145 -3.142 -3.139 -3.136 -3.133 -3.13</f>
        <v>-34.594999999999999</v>
      </c>
    </row>
    <row r="9423" spans="1:1" x14ac:dyDescent="0.3">
      <c r="A9423" t="s">
        <v>846</v>
      </c>
    </row>
    <row r="9424" spans="1:1" x14ac:dyDescent="0.3">
      <c r="A9424">
        <f>-0.423  -0.427  -0.429  -0.432  -0.434  -0.436  -0.438  -0.44  -0.442  -0.444  -0.446</f>
        <v>-4.7910000000000004</v>
      </c>
    </row>
    <row r="9425" spans="1:1" x14ac:dyDescent="0.3">
      <c r="A9425">
        <f>-1.423  -1.423  -1.423  -1.423  -1.423  -1.423  -1.424  -1.425  -1.426  -1.427  -1.428</f>
        <v>-15.667999999999999</v>
      </c>
    </row>
    <row r="9426" spans="1:1" x14ac:dyDescent="0.3">
      <c r="A9426">
        <f>-2.418  -2.418  -2.417  -2.417  -2.417  -2.416  -2.417  -2.417  -2.416  -2.416  -2.416</f>
        <v>-26.585000000000004</v>
      </c>
    </row>
    <row r="9427" spans="1:1" x14ac:dyDescent="0.3">
      <c r="A9427">
        <f>-3.078  -3.078  -3.077  -3.077  -3.078  -3.078  -3.077  -3.075  -3.073  -3.07  -3.068</f>
        <v>-33.829000000000001</v>
      </c>
    </row>
    <row r="9428" spans="1:1" x14ac:dyDescent="0.3">
      <c r="A9428">
        <f>-3.16  -3.157  -3.154  -3.151  -3.148  -3.145  -3.142  -3.139  -3.136  -3.133  -3.13</f>
        <v>-34.594999999999999</v>
      </c>
    </row>
    <row r="9430" spans="1:1" x14ac:dyDescent="0.3">
      <c r="A9430" t="s">
        <v>847</v>
      </c>
    </row>
    <row r="9431" spans="1:1" x14ac:dyDescent="0.3">
      <c r="A9431" t="s">
        <v>1706</v>
      </c>
    </row>
    <row r="9432" spans="1:1" x14ac:dyDescent="0.3">
      <c r="A9432" t="s">
        <v>1809</v>
      </c>
    </row>
    <row r="9433" spans="1:1" x14ac:dyDescent="0.3">
      <c r="A9433" t="s">
        <v>1858</v>
      </c>
    </row>
    <row r="9434" spans="1:1" x14ac:dyDescent="0.3">
      <c r="A9434" t="s">
        <v>1859</v>
      </c>
    </row>
    <row r="9435" spans="1:1" x14ac:dyDescent="0.3">
      <c r="A9435" t="s">
        <v>1860</v>
      </c>
    </row>
    <row r="9437" spans="1:1" x14ac:dyDescent="0.3">
      <c r="A9437" t="s">
        <v>848</v>
      </c>
    </row>
    <row r="9438" spans="1:1" x14ac:dyDescent="0.3">
      <c r="A9438" t="s">
        <v>1711</v>
      </c>
    </row>
    <row r="9439" spans="1:1" x14ac:dyDescent="0.3">
      <c r="A9439" t="s">
        <v>839</v>
      </c>
    </row>
    <row r="9440" spans="1:1" x14ac:dyDescent="0.3">
      <c r="A9440" t="s">
        <v>840</v>
      </c>
    </row>
    <row r="9441" spans="1:1" x14ac:dyDescent="0.3">
      <c r="A9441" t="s">
        <v>1861</v>
      </c>
    </row>
    <row r="9442" spans="1:1" x14ac:dyDescent="0.3">
      <c r="A9442" t="s">
        <v>1862</v>
      </c>
    </row>
    <row r="9444" spans="1:1" x14ac:dyDescent="0.3">
      <c r="A9444" t="s">
        <v>771</v>
      </c>
    </row>
    <row r="9445" spans="1:1" x14ac:dyDescent="0.3">
      <c r="A9445" t="s">
        <v>1848</v>
      </c>
    </row>
    <row r="9446" spans="1:1" x14ac:dyDescent="0.3">
      <c r="A9446" t="s">
        <v>1848</v>
      </c>
    </row>
    <row r="9447" spans="1:1" x14ac:dyDescent="0.3">
      <c r="A9447" t="s">
        <v>1848</v>
      </c>
    </row>
    <row r="9448" spans="1:1" x14ac:dyDescent="0.3">
      <c r="A9448" t="s">
        <v>1848</v>
      </c>
    </row>
    <row r="9449" spans="1:1" x14ac:dyDescent="0.3">
      <c r="A9449" t="s">
        <v>1848</v>
      </c>
    </row>
    <row r="9451" spans="1:1" x14ac:dyDescent="0.3">
      <c r="A9451" t="s">
        <v>703</v>
      </c>
    </row>
    <row r="9452" spans="1:1" x14ac:dyDescent="0.3">
      <c r="A9452" t="s">
        <v>757</v>
      </c>
    </row>
    <row r="9453" spans="1:1" x14ac:dyDescent="0.3">
      <c r="A9453" t="s">
        <v>831</v>
      </c>
    </row>
    <row r="9454" spans="1:1" x14ac:dyDescent="0.3">
      <c r="A9454" t="s">
        <v>832</v>
      </c>
    </row>
    <row r="9455" spans="1:1" x14ac:dyDescent="0.3">
      <c r="A9455" t="s">
        <v>760</v>
      </c>
    </row>
    <row r="9456" spans="1:1" x14ac:dyDescent="0.3">
      <c r="A9456">
        <f>-3.24 -0.003</f>
        <v>-3.2430000000000003</v>
      </c>
    </row>
    <row r="9457" spans="1:1" x14ac:dyDescent="0.3">
      <c r="A9457">
        <f>-3.24 -3.243 -3.246 -3.249 -3.252 -3.255 -3.258 -3.261 -3.264 -3.267 -3.27</f>
        <v>-35.805</v>
      </c>
    </row>
    <row r="9458" spans="1:1" x14ac:dyDescent="0.3">
      <c r="A9458" t="s">
        <v>846</v>
      </c>
    </row>
    <row r="9459" spans="1:1" x14ac:dyDescent="0.3">
      <c r="A9459">
        <f>-0.423  -0.426  -0.427  -0.428  -0.429  -0.429  -0.429  -0.43  -0.43  -0.43  -0.43</f>
        <v>-4.7109999999999994</v>
      </c>
    </row>
    <row r="9460" spans="1:1" x14ac:dyDescent="0.3">
      <c r="A9460">
        <f>-1.423  -1.423  -1.423  -1.423  -1.423  -1.424  -1.424  -1.424  -1.425  -1.425  -1.426</f>
        <v>-15.663</v>
      </c>
    </row>
    <row r="9461" spans="1:1" x14ac:dyDescent="0.3">
      <c r="A9461">
        <f>-2.42  -2.42  -2.42  -2.42  -2.419  -2.42  -2.419  -2.419  -2.419  -2.419  -2.419</f>
        <v>-26.614000000000001</v>
      </c>
    </row>
    <row r="9462" spans="1:1" x14ac:dyDescent="0.3">
      <c r="A9462">
        <f>-3.139  -3.138  -3.138  -3.138  -3.137  -3.137  -3.138  -3.14  -3.142  -3.144  -3.146</f>
        <v>-34.536999999999999</v>
      </c>
    </row>
    <row r="9463" spans="1:1" x14ac:dyDescent="0.3">
      <c r="A9463">
        <f>-3.24  -3.243  -3.246  -3.249  -3.252  -3.255  -3.258  -3.261  -3.264  -3.267  -3.27</f>
        <v>-35.805</v>
      </c>
    </row>
    <row r="9465" spans="1:1" x14ac:dyDescent="0.3">
      <c r="A9465" t="s">
        <v>847</v>
      </c>
    </row>
    <row r="9466" spans="1:1" x14ac:dyDescent="0.3">
      <c r="A9466" t="s">
        <v>833</v>
      </c>
    </row>
    <row r="9467" spans="1:1" x14ac:dyDescent="0.3">
      <c r="A9467" t="s">
        <v>1863</v>
      </c>
    </row>
    <row r="9468" spans="1:1" x14ac:dyDescent="0.3">
      <c r="A9468" t="s">
        <v>1708</v>
      </c>
    </row>
    <row r="9469" spans="1:1" x14ac:dyDescent="0.3">
      <c r="A9469" t="s">
        <v>1709</v>
      </c>
    </row>
    <row r="9470" spans="1:1" x14ac:dyDescent="0.3">
      <c r="A9470" t="s">
        <v>1864</v>
      </c>
    </row>
    <row r="9472" spans="1:1" x14ac:dyDescent="0.3">
      <c r="A9472" t="s">
        <v>848</v>
      </c>
    </row>
    <row r="9473" spans="1:1" x14ac:dyDescent="0.3">
      <c r="A9473" t="s">
        <v>838</v>
      </c>
    </row>
    <row r="9474" spans="1:1" x14ac:dyDescent="0.3">
      <c r="A9474" t="s">
        <v>839</v>
      </c>
    </row>
    <row r="9475" spans="1:1" x14ac:dyDescent="0.3">
      <c r="A9475" t="s">
        <v>1712</v>
      </c>
    </row>
    <row r="9476" spans="1:1" x14ac:dyDescent="0.3">
      <c r="A9476" t="s">
        <v>1713</v>
      </c>
    </row>
    <row r="9477" spans="1:1" x14ac:dyDescent="0.3">
      <c r="A9477" t="s">
        <v>1714</v>
      </c>
    </row>
    <row r="9479" spans="1:1" x14ac:dyDescent="0.3">
      <c r="A9479" t="s">
        <v>771</v>
      </c>
    </row>
    <row r="9480" spans="1:1" x14ac:dyDescent="0.3">
      <c r="A9480" t="s">
        <v>1715</v>
      </c>
    </row>
    <row r="9481" spans="1:1" x14ac:dyDescent="0.3">
      <c r="A9481" t="s">
        <v>1715</v>
      </c>
    </row>
    <row r="9482" spans="1:1" x14ac:dyDescent="0.3">
      <c r="A9482" t="s">
        <v>1715</v>
      </c>
    </row>
    <row r="9483" spans="1:1" x14ac:dyDescent="0.3">
      <c r="A9483" t="s">
        <v>1715</v>
      </c>
    </row>
    <row r="9484" spans="1:1" x14ac:dyDescent="0.3">
      <c r="A9484" t="s">
        <v>1715</v>
      </c>
    </row>
    <row r="9486" spans="1:1" x14ac:dyDescent="0.3">
      <c r="A9486" t="s">
        <v>704</v>
      </c>
    </row>
    <row r="9487" spans="1:1" x14ac:dyDescent="0.3">
      <c r="A9487" t="s">
        <v>757</v>
      </c>
    </row>
    <row r="9488" spans="1:1" x14ac:dyDescent="0.3">
      <c r="A9488" t="s">
        <v>831</v>
      </c>
    </row>
    <row r="9489" spans="1:1" x14ac:dyDescent="0.3">
      <c r="A9489" t="s">
        <v>832</v>
      </c>
    </row>
    <row r="9490" spans="1:1" x14ac:dyDescent="0.3">
      <c r="A9490" t="s">
        <v>760</v>
      </c>
    </row>
    <row r="9491" spans="1:1" x14ac:dyDescent="0.3">
      <c r="A9491" t="s">
        <v>773</v>
      </c>
    </row>
    <row r="9492" spans="1:1" x14ac:dyDescent="0.3">
      <c r="A9492">
        <f>-3.24 -3.24 -3.24 -3.24 -3.24 -3.24 -3.24 -3.24 -3.24 -3.24 -3.24</f>
        <v>-35.640000000000015</v>
      </c>
    </row>
    <row r="9493" spans="1:1" x14ac:dyDescent="0.3">
      <c r="A9493" t="s">
        <v>846</v>
      </c>
    </row>
    <row r="9494" spans="1:1" x14ac:dyDescent="0.3">
      <c r="A9494">
        <f>-0.423  -0.426  -0.427  -0.428  -0.429  -0.429  -0.429  -0.43  -0.43  -0.43  -0.43</f>
        <v>-4.7109999999999994</v>
      </c>
    </row>
    <row r="9495" spans="1:1" x14ac:dyDescent="0.3">
      <c r="A9495">
        <f>-1.423  -1.423  -1.423  -1.423  -1.423  -1.423  -1.424  -1.424  -1.425  -1.425  -1.426</f>
        <v>-15.662000000000001</v>
      </c>
    </row>
    <row r="9496" spans="1:1" x14ac:dyDescent="0.3">
      <c r="A9496">
        <f>-2.42  -2.42  -2.42  -2.42  -2.42  -2.419  -2.419  -2.419  -2.419  -2.419  -2.419</f>
        <v>-26.614000000000001</v>
      </c>
    </row>
    <row r="9497" spans="1:1" x14ac:dyDescent="0.3">
      <c r="A9497">
        <f>-3.139  -3.139  -3.138  -3.138  -3.138  -3.138  -3.138  -3.138  -3.138  -3.138  -3.138</f>
        <v>-34.519999999999989</v>
      </c>
    </row>
    <row r="9498" spans="1:1" x14ac:dyDescent="0.3">
      <c r="A9498">
        <f>-3.24  -3.24  -3.24  -3.24  -3.24  -3.24  -3.24  -3.24  -3.24  -3.24  -3.24</f>
        <v>-35.640000000000015</v>
      </c>
    </row>
    <row r="9500" spans="1:1" x14ac:dyDescent="0.3">
      <c r="A9500" t="s">
        <v>847</v>
      </c>
    </row>
    <row r="9501" spans="1:1" x14ac:dyDescent="0.3">
      <c r="A9501" t="s">
        <v>833</v>
      </c>
    </row>
    <row r="9502" spans="1:1" x14ac:dyDescent="0.3">
      <c r="A9502" t="s">
        <v>1865</v>
      </c>
    </row>
    <row r="9503" spans="1:1" x14ac:dyDescent="0.3">
      <c r="A9503" t="s">
        <v>1717</v>
      </c>
    </row>
    <row r="9504" spans="1:1" x14ac:dyDescent="0.3">
      <c r="A9504" t="s">
        <v>1866</v>
      </c>
    </row>
    <row r="9505" spans="1:1" x14ac:dyDescent="0.3">
      <c r="A9505" t="s">
        <v>1719</v>
      </c>
    </row>
    <row r="9507" spans="1:1" x14ac:dyDescent="0.3">
      <c r="A9507" t="s">
        <v>848</v>
      </c>
    </row>
    <row r="9508" spans="1:1" x14ac:dyDescent="0.3">
      <c r="A9508" t="s">
        <v>838</v>
      </c>
    </row>
    <row r="9509" spans="1:1" x14ac:dyDescent="0.3">
      <c r="A9509" t="s">
        <v>839</v>
      </c>
    </row>
    <row r="9510" spans="1:1" x14ac:dyDescent="0.3">
      <c r="A9510" t="s">
        <v>1867</v>
      </c>
    </row>
    <row r="9511" spans="1:1" x14ac:dyDescent="0.3">
      <c r="A9511" t="s">
        <v>1721</v>
      </c>
    </row>
    <row r="9512" spans="1:1" x14ac:dyDescent="0.3">
      <c r="A9512" t="s">
        <v>1722</v>
      </c>
    </row>
    <row r="9514" spans="1:1" x14ac:dyDescent="0.3">
      <c r="A9514" t="s">
        <v>771</v>
      </c>
    </row>
    <row r="9515" spans="1:1" x14ac:dyDescent="0.3">
      <c r="A9515" t="s">
        <v>1723</v>
      </c>
    </row>
    <row r="9516" spans="1:1" x14ac:dyDescent="0.3">
      <c r="A9516" t="s">
        <v>1723</v>
      </c>
    </row>
    <row r="9517" spans="1:1" x14ac:dyDescent="0.3">
      <c r="A9517" t="s">
        <v>1723</v>
      </c>
    </row>
    <row r="9518" spans="1:1" x14ac:dyDescent="0.3">
      <c r="A9518" t="s">
        <v>1723</v>
      </c>
    </row>
    <row r="9519" spans="1:1" x14ac:dyDescent="0.3">
      <c r="A9519" t="s">
        <v>1723</v>
      </c>
    </row>
    <row r="9521" spans="1:1" x14ac:dyDescent="0.3">
      <c r="A9521" t="s">
        <v>705</v>
      </c>
    </row>
    <row r="9522" spans="1:1" x14ac:dyDescent="0.3">
      <c r="A9522" t="s">
        <v>757</v>
      </c>
    </row>
    <row r="9523" spans="1:1" x14ac:dyDescent="0.3">
      <c r="A9523" t="s">
        <v>831</v>
      </c>
    </row>
    <row r="9524" spans="1:1" x14ac:dyDescent="0.3">
      <c r="A9524" t="s">
        <v>832</v>
      </c>
    </row>
    <row r="9525" spans="1:1" x14ac:dyDescent="0.3">
      <c r="A9525" t="s">
        <v>760</v>
      </c>
    </row>
    <row r="9526" spans="1:1" x14ac:dyDescent="0.3">
      <c r="A9526" t="s">
        <v>774</v>
      </c>
    </row>
    <row r="9527" spans="1:1" x14ac:dyDescent="0.3">
      <c r="A9527">
        <f>-3.24 -3.237 -3.234 -3.231 -3.228 -3.225 -3.222 -3.219 -3.216 -3.213 -3.21</f>
        <v>-35.475000000000009</v>
      </c>
    </row>
    <row r="9528" spans="1:1" x14ac:dyDescent="0.3">
      <c r="A9528" t="s">
        <v>846</v>
      </c>
    </row>
    <row r="9529" spans="1:1" x14ac:dyDescent="0.3">
      <c r="A9529">
        <f>-0.423  -0.426  -0.427  -0.428  -0.429  -0.429  -0.429  -0.43  -0.43  -0.43  -0.43</f>
        <v>-4.7109999999999994</v>
      </c>
    </row>
    <row r="9530" spans="1:1" x14ac:dyDescent="0.3">
      <c r="A9530">
        <f>-1.423  -1.423  -1.423  -1.423  -1.423  -1.423  -1.424  -1.424  -1.425  -1.425  -1.426</f>
        <v>-15.662000000000001</v>
      </c>
    </row>
    <row r="9531" spans="1:1" x14ac:dyDescent="0.3">
      <c r="A9531">
        <f>-2.42  -2.42  -2.42  -2.42  -2.42  -2.419  -2.419  -2.419  -2.419  -2.419  -2.419</f>
        <v>-26.614000000000001</v>
      </c>
    </row>
    <row r="9532" spans="1:1" x14ac:dyDescent="0.3">
      <c r="A9532">
        <f>-3.139  -3.139  -3.138  -3.138  -3.139  -3.139  -3.138  -3.136  -3.134  -3.132  -3.13</f>
        <v>-34.502000000000002</v>
      </c>
    </row>
    <row r="9533" spans="1:1" x14ac:dyDescent="0.3">
      <c r="A9533">
        <f>-3.24  -3.237  -3.234  -3.231  -3.228  -3.225  -3.222  -3.219  -3.216  -3.213  -3.21</f>
        <v>-35.475000000000009</v>
      </c>
    </row>
    <row r="9535" spans="1:1" x14ac:dyDescent="0.3">
      <c r="A9535" t="s">
        <v>847</v>
      </c>
    </row>
    <row r="9536" spans="1:1" x14ac:dyDescent="0.3">
      <c r="A9536" t="s">
        <v>833</v>
      </c>
    </row>
    <row r="9537" spans="1:1" x14ac:dyDescent="0.3">
      <c r="A9537" t="s">
        <v>1868</v>
      </c>
    </row>
    <row r="9538" spans="1:1" x14ac:dyDescent="0.3">
      <c r="A9538" t="s">
        <v>1724</v>
      </c>
    </row>
    <row r="9539" spans="1:1" x14ac:dyDescent="0.3">
      <c r="A9539" t="s">
        <v>1725</v>
      </c>
    </row>
    <row r="9540" spans="1:1" x14ac:dyDescent="0.3">
      <c r="A9540" t="s">
        <v>1726</v>
      </c>
    </row>
    <row r="9542" spans="1:1" x14ac:dyDescent="0.3">
      <c r="A9542" t="s">
        <v>848</v>
      </c>
    </row>
    <row r="9543" spans="1:1" x14ac:dyDescent="0.3">
      <c r="A9543" t="s">
        <v>1869</v>
      </c>
    </row>
    <row r="9544" spans="1:1" x14ac:dyDescent="0.3">
      <c r="A9544" t="s">
        <v>839</v>
      </c>
    </row>
    <row r="9545" spans="1:1" x14ac:dyDescent="0.3">
      <c r="A9545" t="s">
        <v>1727</v>
      </c>
    </row>
    <row r="9546" spans="1:1" x14ac:dyDescent="0.3">
      <c r="A9546" t="s">
        <v>1728</v>
      </c>
    </row>
    <row r="9547" spans="1:1" x14ac:dyDescent="0.3">
      <c r="A9547" t="s">
        <v>1729</v>
      </c>
    </row>
    <row r="9549" spans="1:1" x14ac:dyDescent="0.3">
      <c r="A9549" t="s">
        <v>771</v>
      </c>
    </row>
    <row r="9550" spans="1:1" x14ac:dyDescent="0.3">
      <c r="A9550" t="s">
        <v>1730</v>
      </c>
    </row>
    <row r="9551" spans="1:1" x14ac:dyDescent="0.3">
      <c r="A9551" t="s">
        <v>1730</v>
      </c>
    </row>
    <row r="9552" spans="1:1" x14ac:dyDescent="0.3">
      <c r="A9552" t="s">
        <v>1730</v>
      </c>
    </row>
    <row r="9553" spans="1:1" x14ac:dyDescent="0.3">
      <c r="A9553" t="s">
        <v>1730</v>
      </c>
    </row>
    <row r="9554" spans="1:1" x14ac:dyDescent="0.3">
      <c r="A9554" t="s">
        <v>1730</v>
      </c>
    </row>
    <row r="9556" spans="1:1" x14ac:dyDescent="0.3">
      <c r="A9556" t="s">
        <v>706</v>
      </c>
    </row>
    <row r="9557" spans="1:1" x14ac:dyDescent="0.3">
      <c r="A9557" t="s">
        <v>757</v>
      </c>
    </row>
    <row r="9558" spans="1:1" x14ac:dyDescent="0.3">
      <c r="A9558" t="s">
        <v>831</v>
      </c>
    </row>
    <row r="9559" spans="1:1" x14ac:dyDescent="0.3">
      <c r="A9559" t="s">
        <v>832</v>
      </c>
    </row>
    <row r="9560" spans="1:1" x14ac:dyDescent="0.3">
      <c r="A9560" t="s">
        <v>760</v>
      </c>
    </row>
    <row r="9561" spans="1:1" x14ac:dyDescent="0.3">
      <c r="A9561">
        <f>-3.23 -0.003</f>
        <v>-3.2330000000000001</v>
      </c>
    </row>
    <row r="9562" spans="1:1" x14ac:dyDescent="0.3">
      <c r="A9562">
        <f>-3.23 -3.233 -3.236 -3.239 -3.242 -3.245 -3.248 -3.251 -3.254 -3.257 -3.26</f>
        <v>-35.695</v>
      </c>
    </row>
    <row r="9563" spans="1:1" x14ac:dyDescent="0.3">
      <c r="A9563" t="s">
        <v>846</v>
      </c>
    </row>
    <row r="9564" spans="1:1" x14ac:dyDescent="0.3">
      <c r="A9564">
        <f>-0.423  -0.426  -0.427  -0.428  -0.429  -0.429  -0.429  -0.43  -0.43  -0.43  -0.43</f>
        <v>-4.7109999999999994</v>
      </c>
    </row>
    <row r="9565" spans="1:1" x14ac:dyDescent="0.3">
      <c r="A9565">
        <f>-1.423  -1.423  -1.423  -1.423  -1.423  -1.424  -1.424  -1.424  -1.425  -1.425  -1.426</f>
        <v>-15.663</v>
      </c>
    </row>
    <row r="9566" spans="1:1" x14ac:dyDescent="0.3">
      <c r="A9566">
        <f>-2.42  -2.42  -2.42  -2.419  -2.419  -2.419  -2.419  -2.419  -2.419  -2.419  -2.419</f>
        <v>-26.612000000000002</v>
      </c>
    </row>
    <row r="9567" spans="1:1" x14ac:dyDescent="0.3">
      <c r="A9567">
        <f>-3.132  -3.131  -3.131  -3.131  -3.13  -3.129  -3.131  -3.132  -3.134  -3.136  -3.139</f>
        <v>-34.456000000000003</v>
      </c>
    </row>
    <row r="9568" spans="1:1" x14ac:dyDescent="0.3">
      <c r="A9568">
        <f>-3.23  -3.233  -3.236  -3.239  -3.242  -3.245  -3.248  -3.251  -3.254  -3.257  -3.26</f>
        <v>-35.695</v>
      </c>
    </row>
    <row r="9570" spans="1:1" x14ac:dyDescent="0.3">
      <c r="A9570" t="s">
        <v>847</v>
      </c>
    </row>
    <row r="9571" spans="1:1" x14ac:dyDescent="0.3">
      <c r="A9571" t="s">
        <v>833</v>
      </c>
    </row>
    <row r="9572" spans="1:1" x14ac:dyDescent="0.3">
      <c r="A9572" t="s">
        <v>1863</v>
      </c>
    </row>
    <row r="9573" spans="1:1" x14ac:dyDescent="0.3">
      <c r="A9573" t="s">
        <v>1870</v>
      </c>
    </row>
    <row r="9574" spans="1:1" x14ac:dyDescent="0.3">
      <c r="A9574" t="s">
        <v>1732</v>
      </c>
    </row>
    <row r="9575" spans="1:1" x14ac:dyDescent="0.3">
      <c r="A9575" t="s">
        <v>1871</v>
      </c>
    </row>
    <row r="9577" spans="1:1" x14ac:dyDescent="0.3">
      <c r="A9577" t="s">
        <v>848</v>
      </c>
    </row>
    <row r="9578" spans="1:1" x14ac:dyDescent="0.3">
      <c r="A9578" t="s">
        <v>838</v>
      </c>
    </row>
    <row r="9579" spans="1:1" x14ac:dyDescent="0.3">
      <c r="A9579" t="s">
        <v>839</v>
      </c>
    </row>
    <row r="9580" spans="1:1" x14ac:dyDescent="0.3">
      <c r="A9580" t="s">
        <v>1734</v>
      </c>
    </row>
    <row r="9581" spans="1:1" x14ac:dyDescent="0.3">
      <c r="A9581" t="s">
        <v>1735</v>
      </c>
    </row>
    <row r="9582" spans="1:1" x14ac:dyDescent="0.3">
      <c r="A9582" t="s">
        <v>1736</v>
      </c>
    </row>
    <row r="9584" spans="1:1" x14ac:dyDescent="0.3">
      <c r="A9584" t="s">
        <v>771</v>
      </c>
    </row>
    <row r="9585" spans="1:1" x14ac:dyDescent="0.3">
      <c r="A9585" t="s">
        <v>1737</v>
      </c>
    </row>
    <row r="9586" spans="1:1" x14ac:dyDescent="0.3">
      <c r="A9586" t="s">
        <v>1737</v>
      </c>
    </row>
    <row r="9587" spans="1:1" x14ac:dyDescent="0.3">
      <c r="A9587" t="s">
        <v>1737</v>
      </c>
    </row>
    <row r="9588" spans="1:1" x14ac:dyDescent="0.3">
      <c r="A9588" t="s">
        <v>1737</v>
      </c>
    </row>
    <row r="9589" spans="1:1" x14ac:dyDescent="0.3">
      <c r="A9589" t="s">
        <v>1737</v>
      </c>
    </row>
    <row r="9591" spans="1:1" x14ac:dyDescent="0.3">
      <c r="A9591" t="s">
        <v>707</v>
      </c>
    </row>
    <row r="9592" spans="1:1" x14ac:dyDescent="0.3">
      <c r="A9592" t="s">
        <v>757</v>
      </c>
    </row>
    <row r="9593" spans="1:1" x14ac:dyDescent="0.3">
      <c r="A9593" t="s">
        <v>831</v>
      </c>
    </row>
    <row r="9594" spans="1:1" x14ac:dyDescent="0.3">
      <c r="A9594" t="s">
        <v>832</v>
      </c>
    </row>
    <row r="9595" spans="1:1" x14ac:dyDescent="0.3">
      <c r="A9595" t="s">
        <v>760</v>
      </c>
    </row>
    <row r="9596" spans="1:1" x14ac:dyDescent="0.3">
      <c r="A9596" t="s">
        <v>775</v>
      </c>
    </row>
    <row r="9597" spans="1:1" x14ac:dyDescent="0.3">
      <c r="A9597">
        <f>-3.23 -3.23 -3.23 -3.23 -3.23 -3.23 -3.23 -3.23 -3.23 -3.23 -3.23</f>
        <v>-35.529999999999994</v>
      </c>
    </row>
    <row r="9598" spans="1:1" x14ac:dyDescent="0.3">
      <c r="A9598" t="s">
        <v>846</v>
      </c>
    </row>
    <row r="9599" spans="1:1" x14ac:dyDescent="0.3">
      <c r="A9599">
        <f>-0.423  -0.426  -0.427  -0.428  -0.429  -0.429  -0.429  -0.43  -0.43  -0.43  -0.43</f>
        <v>-4.7109999999999994</v>
      </c>
    </row>
    <row r="9600" spans="1:1" x14ac:dyDescent="0.3">
      <c r="A9600">
        <f>-1.423  -1.423  -1.423  -1.423  -1.423  -1.423  -1.424  -1.424  -1.425  -1.425  -1.426</f>
        <v>-15.662000000000001</v>
      </c>
    </row>
    <row r="9601" spans="1:1" x14ac:dyDescent="0.3">
      <c r="A9601">
        <f>-2.42  -2.42  -2.42  -2.419  -2.419  -2.419  -2.419  -2.419  -2.419  -2.419  -2.419</f>
        <v>-26.612000000000002</v>
      </c>
    </row>
    <row r="9602" spans="1:1" x14ac:dyDescent="0.3">
      <c r="A9602">
        <f>-3.132  -3.131  -3.131  -3.131  -3.131  -3.13  -3.131  -3.131  -3.131  -3.131  -3.131</f>
        <v>-34.441000000000003</v>
      </c>
    </row>
    <row r="9603" spans="1:1" x14ac:dyDescent="0.3">
      <c r="A9603">
        <f>-3.23  -3.23  -3.23  -3.23  -3.23  -3.23  -3.23  -3.23  -3.23  -3.23  -3.23</f>
        <v>-35.529999999999994</v>
      </c>
    </row>
    <row r="9605" spans="1:1" x14ac:dyDescent="0.3">
      <c r="A9605" t="s">
        <v>847</v>
      </c>
    </row>
    <row r="9606" spans="1:1" x14ac:dyDescent="0.3">
      <c r="A9606" t="s">
        <v>833</v>
      </c>
    </row>
    <row r="9607" spans="1:1" x14ac:dyDescent="0.3">
      <c r="A9607" t="s">
        <v>1865</v>
      </c>
    </row>
    <row r="9608" spans="1:1" x14ac:dyDescent="0.3">
      <c r="A9608" t="s">
        <v>1872</v>
      </c>
    </row>
    <row r="9609" spans="1:1" x14ac:dyDescent="0.3">
      <c r="A9609" t="s">
        <v>1873</v>
      </c>
    </row>
    <row r="9610" spans="1:1" x14ac:dyDescent="0.3">
      <c r="A9610" t="s">
        <v>1740</v>
      </c>
    </row>
    <row r="9612" spans="1:1" x14ac:dyDescent="0.3">
      <c r="A9612" t="s">
        <v>848</v>
      </c>
    </row>
    <row r="9613" spans="1:1" x14ac:dyDescent="0.3">
      <c r="A9613" t="s">
        <v>838</v>
      </c>
    </row>
    <row r="9614" spans="1:1" x14ac:dyDescent="0.3">
      <c r="A9614" t="s">
        <v>839</v>
      </c>
    </row>
    <row r="9615" spans="1:1" x14ac:dyDescent="0.3">
      <c r="A9615" t="s">
        <v>1874</v>
      </c>
    </row>
    <row r="9616" spans="1:1" x14ac:dyDescent="0.3">
      <c r="A9616" t="s">
        <v>1742</v>
      </c>
    </row>
    <row r="9617" spans="1:1" x14ac:dyDescent="0.3">
      <c r="A9617" t="s">
        <v>1743</v>
      </c>
    </row>
    <row r="9619" spans="1:1" x14ac:dyDescent="0.3">
      <c r="A9619" t="s">
        <v>771</v>
      </c>
    </row>
    <row r="9620" spans="1:1" x14ac:dyDescent="0.3">
      <c r="A9620" t="s">
        <v>1723</v>
      </c>
    </row>
    <row r="9621" spans="1:1" x14ac:dyDescent="0.3">
      <c r="A9621" t="s">
        <v>1723</v>
      </c>
    </row>
    <row r="9622" spans="1:1" x14ac:dyDescent="0.3">
      <c r="A9622" t="s">
        <v>1723</v>
      </c>
    </row>
    <row r="9623" spans="1:1" x14ac:dyDescent="0.3">
      <c r="A9623" t="s">
        <v>1723</v>
      </c>
    </row>
    <row r="9624" spans="1:1" x14ac:dyDescent="0.3">
      <c r="A9624" t="s">
        <v>1723</v>
      </c>
    </row>
    <row r="9626" spans="1:1" x14ac:dyDescent="0.3">
      <c r="A9626" t="s">
        <v>708</v>
      </c>
    </row>
    <row r="9627" spans="1:1" x14ac:dyDescent="0.3">
      <c r="A9627" t="s">
        <v>757</v>
      </c>
    </row>
    <row r="9628" spans="1:1" x14ac:dyDescent="0.3">
      <c r="A9628" t="s">
        <v>831</v>
      </c>
    </row>
    <row r="9629" spans="1:1" x14ac:dyDescent="0.3">
      <c r="A9629" t="s">
        <v>832</v>
      </c>
    </row>
    <row r="9630" spans="1:1" x14ac:dyDescent="0.3">
      <c r="A9630" t="s">
        <v>760</v>
      </c>
    </row>
    <row r="9631" spans="1:1" x14ac:dyDescent="0.3">
      <c r="A9631" t="s">
        <v>776</v>
      </c>
    </row>
    <row r="9632" spans="1:1" x14ac:dyDescent="0.3">
      <c r="A9632">
        <f>-3.23 -3.227 -3.224 -3.221 -3.218 -3.215 -3.212 -3.209 -3.206 -3.203 -3.2</f>
        <v>-35.365000000000002</v>
      </c>
    </row>
    <row r="9633" spans="1:1" x14ac:dyDescent="0.3">
      <c r="A9633" t="s">
        <v>846</v>
      </c>
    </row>
    <row r="9634" spans="1:1" x14ac:dyDescent="0.3">
      <c r="A9634">
        <f>-0.423  -0.426  -0.427  -0.428  -0.429  -0.429  -0.429  -0.43  -0.43  -0.43  -0.43</f>
        <v>-4.7109999999999994</v>
      </c>
    </row>
    <row r="9635" spans="1:1" x14ac:dyDescent="0.3">
      <c r="A9635">
        <f>-1.423  -1.423  -1.423  -1.423  -1.423  -1.423  -1.424  -1.424  -1.425  -1.425  -1.426</f>
        <v>-15.662000000000001</v>
      </c>
    </row>
    <row r="9636" spans="1:1" x14ac:dyDescent="0.3">
      <c r="A9636">
        <f>-2.42  -2.42  -2.42  -2.42  -2.419  -2.419  -2.419  -2.419  -2.419  -2.419  -2.419</f>
        <v>-26.613000000000003</v>
      </c>
    </row>
    <row r="9637" spans="1:1" x14ac:dyDescent="0.3">
      <c r="A9637">
        <f>-3.132  -3.132  -3.13  -3.13  -3.132  -3.132  -3.131  -3.129  -3.127  -3.125  -3.122</f>
        <v>-34.421999999999997</v>
      </c>
    </row>
    <row r="9638" spans="1:1" x14ac:dyDescent="0.3">
      <c r="A9638">
        <f>-3.23  -3.227  -3.224  -3.221  -3.218  -3.215  -3.212  -3.209  -3.206  -3.203  -3.2</f>
        <v>-35.365000000000002</v>
      </c>
    </row>
    <row r="9640" spans="1:1" x14ac:dyDescent="0.3">
      <c r="A9640" t="s">
        <v>847</v>
      </c>
    </row>
    <row r="9641" spans="1:1" x14ac:dyDescent="0.3">
      <c r="A9641" t="s">
        <v>833</v>
      </c>
    </row>
    <row r="9642" spans="1:1" x14ac:dyDescent="0.3">
      <c r="A9642" t="s">
        <v>1875</v>
      </c>
    </row>
    <row r="9643" spans="1:1" x14ac:dyDescent="0.3">
      <c r="A9643" t="s">
        <v>1876</v>
      </c>
    </row>
    <row r="9644" spans="1:1" x14ac:dyDescent="0.3">
      <c r="A9644" t="s">
        <v>1877</v>
      </c>
    </row>
    <row r="9645" spans="1:1" x14ac:dyDescent="0.3">
      <c r="A9645" t="s">
        <v>1747</v>
      </c>
    </row>
    <row r="9647" spans="1:1" x14ac:dyDescent="0.3">
      <c r="A9647" t="s">
        <v>848</v>
      </c>
    </row>
    <row r="9648" spans="1:1" x14ac:dyDescent="0.3">
      <c r="A9648" t="s">
        <v>1869</v>
      </c>
    </row>
    <row r="9649" spans="1:1" x14ac:dyDescent="0.3">
      <c r="A9649" t="s">
        <v>839</v>
      </c>
    </row>
    <row r="9650" spans="1:1" x14ac:dyDescent="0.3">
      <c r="A9650" t="s">
        <v>1748</v>
      </c>
    </row>
    <row r="9651" spans="1:1" x14ac:dyDescent="0.3">
      <c r="A9651" t="s">
        <v>1749</v>
      </c>
    </row>
    <row r="9652" spans="1:1" x14ac:dyDescent="0.3">
      <c r="A9652" t="s">
        <v>1750</v>
      </c>
    </row>
    <row r="9654" spans="1:1" x14ac:dyDescent="0.3">
      <c r="A9654" t="s">
        <v>771</v>
      </c>
    </row>
    <row r="9655" spans="1:1" x14ac:dyDescent="0.3">
      <c r="A9655" t="s">
        <v>1730</v>
      </c>
    </row>
    <row r="9656" spans="1:1" x14ac:dyDescent="0.3">
      <c r="A9656" t="s">
        <v>1730</v>
      </c>
    </row>
    <row r="9657" spans="1:1" x14ac:dyDescent="0.3">
      <c r="A9657" t="s">
        <v>1730</v>
      </c>
    </row>
    <row r="9658" spans="1:1" x14ac:dyDescent="0.3">
      <c r="A9658" t="s">
        <v>1730</v>
      </c>
    </row>
    <row r="9659" spans="1:1" x14ac:dyDescent="0.3">
      <c r="A9659" t="s">
        <v>1730</v>
      </c>
    </row>
    <row r="9661" spans="1:1" x14ac:dyDescent="0.3">
      <c r="A9661" t="s">
        <v>709</v>
      </c>
    </row>
    <row r="9662" spans="1:1" x14ac:dyDescent="0.3">
      <c r="A9662" t="s">
        <v>757</v>
      </c>
    </row>
    <row r="9663" spans="1:1" x14ac:dyDescent="0.3">
      <c r="A9663" t="s">
        <v>831</v>
      </c>
    </row>
    <row r="9664" spans="1:1" x14ac:dyDescent="0.3">
      <c r="A9664" t="s">
        <v>832</v>
      </c>
    </row>
    <row r="9665" spans="1:1" x14ac:dyDescent="0.3">
      <c r="A9665" t="s">
        <v>760</v>
      </c>
    </row>
    <row r="9666" spans="1:1" x14ac:dyDescent="0.3">
      <c r="A9666">
        <f>-3.22 -0.003</f>
        <v>-3.2230000000000003</v>
      </c>
    </row>
    <row r="9667" spans="1:1" x14ac:dyDescent="0.3">
      <c r="A9667">
        <f>-3.22 -3.223 -3.226 -3.229 -3.232 -3.235 -3.238 -3.241 -3.244 -3.247 -3.25</f>
        <v>-35.584999999999994</v>
      </c>
    </row>
    <row r="9668" spans="1:1" x14ac:dyDescent="0.3">
      <c r="A9668" t="s">
        <v>846</v>
      </c>
    </row>
    <row r="9669" spans="1:1" x14ac:dyDescent="0.3">
      <c r="A9669">
        <f>-0.423  -0.426  -0.427  -0.428  -0.429  -0.429  -0.429  -0.43  -0.43  -0.43  -0.43</f>
        <v>-4.7109999999999994</v>
      </c>
    </row>
    <row r="9670" spans="1:1" x14ac:dyDescent="0.3">
      <c r="A9670">
        <f>-1.423  -1.423  -1.423  -1.423  -1.423  -1.424  -1.424  -1.424  -1.425  -1.425  -1.426</f>
        <v>-15.663</v>
      </c>
    </row>
    <row r="9671" spans="1:1" x14ac:dyDescent="0.3">
      <c r="A9671">
        <f>-2.42  -2.42  -2.42  -2.419  -2.419  -2.419  -2.419  -2.418  -2.418  -2.418  -2.418</f>
        <v>-26.607999999999997</v>
      </c>
    </row>
    <row r="9672" spans="1:1" x14ac:dyDescent="0.3">
      <c r="A9672">
        <f>-3.124  -3.123  -3.124  -3.123  -3.122  -3.122  -3.123  -3.125  -3.127  -3.129  -3.132</f>
        <v>-34.374000000000002</v>
      </c>
    </row>
    <row r="9673" spans="1:1" x14ac:dyDescent="0.3">
      <c r="A9673">
        <f>-3.22  -3.223  -3.226  -3.229  -3.232  -3.235  -3.238  -3.241  -3.244  -3.247  -3.25</f>
        <v>-35.584999999999994</v>
      </c>
    </row>
    <row r="9675" spans="1:1" x14ac:dyDescent="0.3">
      <c r="A9675" t="s">
        <v>847</v>
      </c>
    </row>
    <row r="9676" spans="1:1" x14ac:dyDescent="0.3">
      <c r="A9676" t="s">
        <v>833</v>
      </c>
    </row>
    <row r="9677" spans="1:1" x14ac:dyDescent="0.3">
      <c r="A9677" t="s">
        <v>1878</v>
      </c>
    </row>
    <row r="9678" spans="1:1" x14ac:dyDescent="0.3">
      <c r="A9678" t="s">
        <v>1879</v>
      </c>
    </row>
    <row r="9679" spans="1:1" x14ac:dyDescent="0.3">
      <c r="A9679" t="s">
        <v>1753</v>
      </c>
    </row>
    <row r="9680" spans="1:1" x14ac:dyDescent="0.3">
      <c r="A9680" t="s">
        <v>1754</v>
      </c>
    </row>
    <row r="9682" spans="1:1" x14ac:dyDescent="0.3">
      <c r="A9682" t="s">
        <v>848</v>
      </c>
    </row>
    <row r="9683" spans="1:1" x14ac:dyDescent="0.3">
      <c r="A9683" t="s">
        <v>838</v>
      </c>
    </row>
    <row r="9684" spans="1:1" x14ac:dyDescent="0.3">
      <c r="A9684" t="s">
        <v>839</v>
      </c>
    </row>
    <row r="9685" spans="1:1" x14ac:dyDescent="0.3">
      <c r="A9685" t="s">
        <v>1755</v>
      </c>
    </row>
    <row r="9686" spans="1:1" x14ac:dyDescent="0.3">
      <c r="A9686" t="s">
        <v>1756</v>
      </c>
    </row>
    <row r="9687" spans="1:1" x14ac:dyDescent="0.3">
      <c r="A9687" t="s">
        <v>1757</v>
      </c>
    </row>
    <row r="9689" spans="1:1" x14ac:dyDescent="0.3">
      <c r="A9689" t="s">
        <v>771</v>
      </c>
    </row>
    <row r="9690" spans="1:1" x14ac:dyDescent="0.3">
      <c r="A9690" t="s">
        <v>1737</v>
      </c>
    </row>
    <row r="9691" spans="1:1" x14ac:dyDescent="0.3">
      <c r="A9691" t="s">
        <v>1737</v>
      </c>
    </row>
    <row r="9692" spans="1:1" x14ac:dyDescent="0.3">
      <c r="A9692" t="s">
        <v>1737</v>
      </c>
    </row>
    <row r="9693" spans="1:1" x14ac:dyDescent="0.3">
      <c r="A9693" t="s">
        <v>1737</v>
      </c>
    </row>
    <row r="9694" spans="1:1" x14ac:dyDescent="0.3">
      <c r="A9694" t="s">
        <v>1737</v>
      </c>
    </row>
    <row r="9696" spans="1:1" x14ac:dyDescent="0.3">
      <c r="A9696" t="s">
        <v>710</v>
      </c>
    </row>
    <row r="9697" spans="1:1" x14ac:dyDescent="0.3">
      <c r="A9697" t="s">
        <v>757</v>
      </c>
    </row>
    <row r="9698" spans="1:1" x14ac:dyDescent="0.3">
      <c r="A9698" t="s">
        <v>831</v>
      </c>
    </row>
    <row r="9699" spans="1:1" x14ac:dyDescent="0.3">
      <c r="A9699" t="s">
        <v>832</v>
      </c>
    </row>
    <row r="9700" spans="1:1" x14ac:dyDescent="0.3">
      <c r="A9700" t="s">
        <v>760</v>
      </c>
    </row>
    <row r="9701" spans="1:1" x14ac:dyDescent="0.3">
      <c r="A9701" t="s">
        <v>777</v>
      </c>
    </row>
    <row r="9702" spans="1:1" x14ac:dyDescent="0.3">
      <c r="A9702">
        <f>-3.22 -3.22 -3.22 -3.22 -3.22 -3.22 -3.22 -3.22 -3.22 -3.22 -3.22</f>
        <v>-35.419999999999995</v>
      </c>
    </row>
    <row r="9703" spans="1:1" x14ac:dyDescent="0.3">
      <c r="A9703" t="s">
        <v>846</v>
      </c>
    </row>
    <row r="9704" spans="1:1" x14ac:dyDescent="0.3">
      <c r="A9704">
        <f>-0.423  -0.426  -0.427  -0.428  -0.429  -0.429  -0.429  -0.43  -0.43  -0.43  -0.43</f>
        <v>-4.7109999999999994</v>
      </c>
    </row>
    <row r="9705" spans="1:1" x14ac:dyDescent="0.3">
      <c r="A9705">
        <f>-1.423  -1.423  -1.423  -1.423  -1.423  -1.423  -1.424  -1.424  -1.425  -1.425  -1.426</f>
        <v>-15.662000000000001</v>
      </c>
    </row>
    <row r="9706" spans="1:1" x14ac:dyDescent="0.3">
      <c r="A9706">
        <f>-2.42  -2.42  -2.419  -2.419  -2.419  -2.419  -2.419  -2.419  -2.418  -2.418  -2.418</f>
        <v>-26.608000000000001</v>
      </c>
    </row>
    <row r="9707" spans="1:1" x14ac:dyDescent="0.3">
      <c r="A9707">
        <f>-3.124  -3.124  -3.123  -3.123  -3.123  -3.123  -3.123  -3.123  -3.123  -3.123  -3.123</f>
        <v>-34.355000000000004</v>
      </c>
    </row>
    <row r="9708" spans="1:1" x14ac:dyDescent="0.3">
      <c r="A9708">
        <f>-3.22  -3.22  -3.22  -3.22  -3.22  -3.22  -3.22  -3.22  -3.22  -3.22  -3.22</f>
        <v>-35.419999999999995</v>
      </c>
    </row>
    <row r="9710" spans="1:1" x14ac:dyDescent="0.3">
      <c r="A9710" t="s">
        <v>847</v>
      </c>
    </row>
    <row r="9711" spans="1:1" x14ac:dyDescent="0.3">
      <c r="A9711" t="s">
        <v>833</v>
      </c>
    </row>
    <row r="9712" spans="1:1" x14ac:dyDescent="0.3">
      <c r="A9712" t="s">
        <v>1865</v>
      </c>
    </row>
    <row r="9713" spans="1:1" x14ac:dyDescent="0.3">
      <c r="A9713" t="s">
        <v>1880</v>
      </c>
    </row>
    <row r="9714" spans="1:1" x14ac:dyDescent="0.3">
      <c r="A9714" t="s">
        <v>1759</v>
      </c>
    </row>
    <row r="9715" spans="1:1" x14ac:dyDescent="0.3">
      <c r="A9715" t="s">
        <v>1881</v>
      </c>
    </row>
    <row r="9717" spans="1:1" x14ac:dyDescent="0.3">
      <c r="A9717" t="s">
        <v>848</v>
      </c>
    </row>
    <row r="9718" spans="1:1" x14ac:dyDescent="0.3">
      <c r="A9718" t="s">
        <v>838</v>
      </c>
    </row>
    <row r="9719" spans="1:1" x14ac:dyDescent="0.3">
      <c r="A9719" t="s">
        <v>839</v>
      </c>
    </row>
    <row r="9720" spans="1:1" x14ac:dyDescent="0.3">
      <c r="A9720" t="s">
        <v>840</v>
      </c>
    </row>
    <row r="9721" spans="1:1" x14ac:dyDescent="0.3">
      <c r="A9721" t="s">
        <v>1761</v>
      </c>
    </row>
    <row r="9722" spans="1:1" x14ac:dyDescent="0.3">
      <c r="A9722" t="s">
        <v>1762</v>
      </c>
    </row>
    <row r="9724" spans="1:1" x14ac:dyDescent="0.3">
      <c r="A9724" t="s">
        <v>771</v>
      </c>
    </row>
    <row r="9725" spans="1:1" x14ac:dyDescent="0.3">
      <c r="A9725" t="s">
        <v>1723</v>
      </c>
    </row>
    <row r="9726" spans="1:1" x14ac:dyDescent="0.3">
      <c r="A9726" t="s">
        <v>1723</v>
      </c>
    </row>
    <row r="9727" spans="1:1" x14ac:dyDescent="0.3">
      <c r="A9727" t="s">
        <v>1723</v>
      </c>
    </row>
    <row r="9728" spans="1:1" x14ac:dyDescent="0.3">
      <c r="A9728" t="s">
        <v>1723</v>
      </c>
    </row>
    <row r="9729" spans="1:1" x14ac:dyDescent="0.3">
      <c r="A9729" t="s">
        <v>1723</v>
      </c>
    </row>
    <row r="9731" spans="1:1" x14ac:dyDescent="0.3">
      <c r="A9731" t="s">
        <v>711</v>
      </c>
    </row>
    <row r="9732" spans="1:1" x14ac:dyDescent="0.3">
      <c r="A9732" t="s">
        <v>757</v>
      </c>
    </row>
    <row r="9733" spans="1:1" x14ac:dyDescent="0.3">
      <c r="A9733" t="s">
        <v>831</v>
      </c>
    </row>
    <row r="9734" spans="1:1" x14ac:dyDescent="0.3">
      <c r="A9734" t="s">
        <v>832</v>
      </c>
    </row>
    <row r="9735" spans="1:1" x14ac:dyDescent="0.3">
      <c r="A9735" t="s">
        <v>760</v>
      </c>
    </row>
    <row r="9736" spans="1:1" x14ac:dyDescent="0.3">
      <c r="A9736" t="s">
        <v>778</v>
      </c>
    </row>
    <row r="9737" spans="1:1" x14ac:dyDescent="0.3">
      <c r="A9737">
        <f>-3.22 -3.217 -3.214 -3.211 -3.208 -3.205 -3.202 -3.199 -3.196 -3.193 -3.19</f>
        <v>-35.254999999999995</v>
      </c>
    </row>
    <row r="9738" spans="1:1" x14ac:dyDescent="0.3">
      <c r="A9738" t="s">
        <v>846</v>
      </c>
    </row>
    <row r="9739" spans="1:1" x14ac:dyDescent="0.3">
      <c r="A9739">
        <f>-0.423  -0.426  -0.427  -0.428  -0.429  -0.429  -0.429  -0.43  -0.43  -0.43  -0.43</f>
        <v>-4.7109999999999994</v>
      </c>
    </row>
    <row r="9740" spans="1:1" x14ac:dyDescent="0.3">
      <c r="A9740">
        <f>-1.423  -1.423  -1.423  -1.423  -1.423  -1.423  -1.424  -1.424  -1.425  -1.425  -1.426</f>
        <v>-15.662000000000001</v>
      </c>
    </row>
    <row r="9741" spans="1:1" x14ac:dyDescent="0.3">
      <c r="A9741">
        <f>-2.42  -2.42  -2.419  -2.419  -2.419  -2.418  -2.419  -2.419  -2.418  -2.418  -2.418</f>
        <v>-26.606999999999999</v>
      </c>
    </row>
    <row r="9742" spans="1:1" x14ac:dyDescent="0.3">
      <c r="A9742">
        <f>-3.124  -3.124  -3.123  -3.123  -3.124  -3.124  -3.123  -3.121  -3.119  -3.117  -3.114</f>
        <v>-34.335999999999999</v>
      </c>
    </row>
    <row r="9743" spans="1:1" x14ac:dyDescent="0.3">
      <c r="A9743">
        <f>-3.22  -3.217  -3.214  -3.211  -3.208  -3.205  -3.202  -3.199  -3.196  -3.193  -3.19</f>
        <v>-35.254999999999995</v>
      </c>
    </row>
    <row r="9745" spans="1:1" x14ac:dyDescent="0.3">
      <c r="A9745" t="s">
        <v>847</v>
      </c>
    </row>
    <row r="9746" spans="1:1" x14ac:dyDescent="0.3">
      <c r="A9746" t="s">
        <v>833</v>
      </c>
    </row>
    <row r="9747" spans="1:1" x14ac:dyDescent="0.3">
      <c r="A9747" t="s">
        <v>1882</v>
      </c>
    </row>
    <row r="9748" spans="1:1" x14ac:dyDescent="0.3">
      <c r="A9748" t="s">
        <v>1764</v>
      </c>
    </row>
    <row r="9749" spans="1:1" x14ac:dyDescent="0.3">
      <c r="A9749" t="s">
        <v>1765</v>
      </c>
    </row>
    <row r="9750" spans="1:1" x14ac:dyDescent="0.3">
      <c r="A9750" t="s">
        <v>1883</v>
      </c>
    </row>
    <row r="9752" spans="1:1" x14ac:dyDescent="0.3">
      <c r="A9752" t="s">
        <v>848</v>
      </c>
    </row>
    <row r="9753" spans="1:1" x14ac:dyDescent="0.3">
      <c r="A9753" t="s">
        <v>1869</v>
      </c>
    </row>
    <row r="9754" spans="1:1" x14ac:dyDescent="0.3">
      <c r="A9754" t="s">
        <v>839</v>
      </c>
    </row>
    <row r="9755" spans="1:1" x14ac:dyDescent="0.3">
      <c r="A9755" t="s">
        <v>840</v>
      </c>
    </row>
    <row r="9756" spans="1:1" x14ac:dyDescent="0.3">
      <c r="A9756" t="s">
        <v>1767</v>
      </c>
    </row>
    <row r="9757" spans="1:1" x14ac:dyDescent="0.3">
      <c r="A9757" t="s">
        <v>1768</v>
      </c>
    </row>
    <row r="9759" spans="1:1" x14ac:dyDescent="0.3">
      <c r="A9759" t="s">
        <v>771</v>
      </c>
    </row>
    <row r="9760" spans="1:1" x14ac:dyDescent="0.3">
      <c r="A9760" t="s">
        <v>1769</v>
      </c>
    </row>
    <row r="9761" spans="1:1" x14ac:dyDescent="0.3">
      <c r="A9761" t="s">
        <v>1769</v>
      </c>
    </row>
    <row r="9762" spans="1:1" x14ac:dyDescent="0.3">
      <c r="A9762" t="s">
        <v>1769</v>
      </c>
    </row>
    <row r="9763" spans="1:1" x14ac:dyDescent="0.3">
      <c r="A9763" t="s">
        <v>1769</v>
      </c>
    </row>
    <row r="9764" spans="1:1" x14ac:dyDescent="0.3">
      <c r="A9764" t="s">
        <v>1769</v>
      </c>
    </row>
    <row r="9766" spans="1:1" x14ac:dyDescent="0.3">
      <c r="A9766" t="s">
        <v>712</v>
      </c>
    </row>
    <row r="9767" spans="1:1" x14ac:dyDescent="0.3">
      <c r="A9767" t="s">
        <v>757</v>
      </c>
    </row>
    <row r="9768" spans="1:1" x14ac:dyDescent="0.3">
      <c r="A9768" t="s">
        <v>831</v>
      </c>
    </row>
    <row r="9769" spans="1:1" x14ac:dyDescent="0.3">
      <c r="A9769" t="s">
        <v>832</v>
      </c>
    </row>
    <row r="9770" spans="1:1" x14ac:dyDescent="0.3">
      <c r="A9770" t="s">
        <v>760</v>
      </c>
    </row>
    <row r="9771" spans="1:1" x14ac:dyDescent="0.3">
      <c r="A9771">
        <f>-3.21 -0.003</f>
        <v>-3.2130000000000001</v>
      </c>
    </row>
    <row r="9772" spans="1:1" x14ac:dyDescent="0.3">
      <c r="A9772">
        <f>-3.21 -3.213 -3.216 -3.219 -3.222 -3.225 -3.228 -3.231 -3.234 -3.237 -3.24</f>
        <v>-35.475000000000009</v>
      </c>
    </row>
    <row r="9773" spans="1:1" x14ac:dyDescent="0.3">
      <c r="A9773" t="s">
        <v>846</v>
      </c>
    </row>
    <row r="9774" spans="1:1" x14ac:dyDescent="0.3">
      <c r="A9774">
        <f>-0.423  -0.426  -0.427  -0.428  -0.429  -0.429  -0.429  -0.43  -0.43  -0.43  -0.43</f>
        <v>-4.7109999999999994</v>
      </c>
    </row>
    <row r="9775" spans="1:1" x14ac:dyDescent="0.3">
      <c r="A9775">
        <f>-1.423  -1.423  -1.423  -1.423  -1.423  -1.424  -1.424  -1.424  -1.425  -1.425  -1.426</f>
        <v>-15.663</v>
      </c>
    </row>
    <row r="9776" spans="1:1" x14ac:dyDescent="0.3">
      <c r="A9776">
        <f>-2.419  -2.419  -2.419  -2.418  -2.418  -2.419  -2.418  -2.418  -2.418  -2.418  -2.418</f>
        <v>-26.601999999999997</v>
      </c>
    </row>
    <row r="9777" spans="1:1" x14ac:dyDescent="0.3">
      <c r="A9777">
        <f>-3.117  -3.116  -3.116  -3.116  -3.115  -3.114  -3.116  -3.117  -3.119  -3.122  -3.124</f>
        <v>-34.292000000000002</v>
      </c>
    </row>
    <row r="9778" spans="1:1" x14ac:dyDescent="0.3">
      <c r="A9778">
        <f>-3.21  -3.213  -3.216  -3.219  -3.222  -3.225  -3.228  -3.231  -3.234  -3.237  -3.24</f>
        <v>-35.475000000000009</v>
      </c>
    </row>
    <row r="9780" spans="1:1" x14ac:dyDescent="0.3">
      <c r="A9780" t="s">
        <v>847</v>
      </c>
    </row>
    <row r="9781" spans="1:1" x14ac:dyDescent="0.3">
      <c r="A9781" t="s">
        <v>833</v>
      </c>
    </row>
    <row r="9782" spans="1:1" x14ac:dyDescent="0.3">
      <c r="A9782" t="s">
        <v>834</v>
      </c>
    </row>
    <row r="9783" spans="1:1" x14ac:dyDescent="0.3">
      <c r="A9783" t="s">
        <v>1884</v>
      </c>
    </row>
    <row r="9784" spans="1:1" x14ac:dyDescent="0.3">
      <c r="A9784" t="s">
        <v>1771</v>
      </c>
    </row>
    <row r="9785" spans="1:1" x14ac:dyDescent="0.3">
      <c r="A9785" t="s">
        <v>1772</v>
      </c>
    </row>
    <row r="9787" spans="1:1" x14ac:dyDescent="0.3">
      <c r="A9787" t="s">
        <v>848</v>
      </c>
    </row>
    <row r="9788" spans="1:1" x14ac:dyDescent="0.3">
      <c r="A9788" t="s">
        <v>838</v>
      </c>
    </row>
    <row r="9789" spans="1:1" x14ac:dyDescent="0.3">
      <c r="A9789" t="s">
        <v>839</v>
      </c>
    </row>
    <row r="9790" spans="1:1" x14ac:dyDescent="0.3">
      <c r="A9790" t="s">
        <v>840</v>
      </c>
    </row>
    <row r="9791" spans="1:1" x14ac:dyDescent="0.3">
      <c r="A9791" t="s">
        <v>1773</v>
      </c>
    </row>
    <row r="9792" spans="1:1" x14ac:dyDescent="0.3">
      <c r="A9792" t="s">
        <v>1774</v>
      </c>
    </row>
    <row r="9794" spans="1:1" x14ac:dyDescent="0.3">
      <c r="A9794" t="s">
        <v>771</v>
      </c>
    </row>
    <row r="9795" spans="1:1" x14ac:dyDescent="0.3">
      <c r="A9795" t="s">
        <v>1775</v>
      </c>
    </row>
    <row r="9796" spans="1:1" x14ac:dyDescent="0.3">
      <c r="A9796" t="s">
        <v>1775</v>
      </c>
    </row>
    <row r="9797" spans="1:1" x14ac:dyDescent="0.3">
      <c r="A9797" t="s">
        <v>1775</v>
      </c>
    </row>
    <row r="9798" spans="1:1" x14ac:dyDescent="0.3">
      <c r="A9798" t="s">
        <v>1775</v>
      </c>
    </row>
    <row r="9799" spans="1:1" x14ac:dyDescent="0.3">
      <c r="A9799" t="s">
        <v>1775</v>
      </c>
    </row>
    <row r="9801" spans="1:1" x14ac:dyDescent="0.3">
      <c r="A9801" t="s">
        <v>713</v>
      </c>
    </row>
    <row r="9802" spans="1:1" x14ac:dyDescent="0.3">
      <c r="A9802" t="s">
        <v>757</v>
      </c>
    </row>
    <row r="9803" spans="1:1" x14ac:dyDescent="0.3">
      <c r="A9803" t="s">
        <v>831</v>
      </c>
    </row>
    <row r="9804" spans="1:1" x14ac:dyDescent="0.3">
      <c r="A9804" t="s">
        <v>832</v>
      </c>
    </row>
    <row r="9805" spans="1:1" x14ac:dyDescent="0.3">
      <c r="A9805" t="s">
        <v>760</v>
      </c>
    </row>
    <row r="9806" spans="1:1" x14ac:dyDescent="0.3">
      <c r="A9806" t="s">
        <v>779</v>
      </c>
    </row>
    <row r="9807" spans="1:1" x14ac:dyDescent="0.3">
      <c r="A9807">
        <f>-3.21 -3.21 -3.21 -3.21 -3.21 -3.21 -3.21 -3.21 -3.21 -3.21 -3.21</f>
        <v>-35.31</v>
      </c>
    </row>
    <row r="9808" spans="1:1" x14ac:dyDescent="0.3">
      <c r="A9808" t="s">
        <v>846</v>
      </c>
    </row>
    <row r="9809" spans="1:1" x14ac:dyDescent="0.3">
      <c r="A9809">
        <f>-0.423  -0.426  -0.427  -0.428  -0.429  -0.429  -0.429  -0.43  -0.43  -0.43  -0.43</f>
        <v>-4.7109999999999994</v>
      </c>
    </row>
    <row r="9810" spans="1:1" x14ac:dyDescent="0.3">
      <c r="A9810">
        <f>-1.423  -1.423  -1.423  -1.423  -1.423  -1.423  -1.424  -1.424  -1.425  -1.425  -1.426</f>
        <v>-15.662000000000001</v>
      </c>
    </row>
    <row r="9811" spans="1:1" x14ac:dyDescent="0.3">
      <c r="A9811">
        <f>-2.419  -2.419  -2.419  -2.419  -2.418  -2.418  -2.418  -2.418  -2.418  -2.418  -2.418</f>
        <v>-26.601999999999997</v>
      </c>
    </row>
    <row r="9812" spans="1:1" x14ac:dyDescent="0.3">
      <c r="A9812">
        <f>-3.117  -3.116  -3.116  -3.115  -3.116  -3.115  -3.116  -3.116  -3.116  -3.116  -3.116</f>
        <v>-34.274999999999999</v>
      </c>
    </row>
    <row r="9813" spans="1:1" x14ac:dyDescent="0.3">
      <c r="A9813">
        <f>-3.21  -3.21  -3.21  -3.21  -3.21  -3.21  -3.21  -3.21  -3.21  -3.21  -3.21</f>
        <v>-35.31</v>
      </c>
    </row>
    <row r="9815" spans="1:1" x14ac:dyDescent="0.3">
      <c r="A9815" t="s">
        <v>847</v>
      </c>
    </row>
    <row r="9816" spans="1:1" x14ac:dyDescent="0.3">
      <c r="A9816" t="s">
        <v>833</v>
      </c>
    </row>
    <row r="9817" spans="1:1" x14ac:dyDescent="0.3">
      <c r="A9817" t="s">
        <v>1865</v>
      </c>
    </row>
    <row r="9818" spans="1:1" x14ac:dyDescent="0.3">
      <c r="A9818" t="s">
        <v>1872</v>
      </c>
    </row>
    <row r="9819" spans="1:1" x14ac:dyDescent="0.3">
      <c r="A9819" t="s">
        <v>1777</v>
      </c>
    </row>
    <row r="9820" spans="1:1" x14ac:dyDescent="0.3">
      <c r="A9820" t="s">
        <v>1885</v>
      </c>
    </row>
    <row r="9822" spans="1:1" x14ac:dyDescent="0.3">
      <c r="A9822" t="s">
        <v>848</v>
      </c>
    </row>
    <row r="9823" spans="1:1" x14ac:dyDescent="0.3">
      <c r="A9823" t="s">
        <v>838</v>
      </c>
    </row>
    <row r="9824" spans="1:1" x14ac:dyDescent="0.3">
      <c r="A9824" t="s">
        <v>839</v>
      </c>
    </row>
    <row r="9825" spans="1:1" x14ac:dyDescent="0.3">
      <c r="A9825" t="s">
        <v>840</v>
      </c>
    </row>
    <row r="9826" spans="1:1" x14ac:dyDescent="0.3">
      <c r="A9826" t="s">
        <v>1779</v>
      </c>
    </row>
    <row r="9827" spans="1:1" x14ac:dyDescent="0.3">
      <c r="A9827" t="s">
        <v>1762</v>
      </c>
    </row>
    <row r="9829" spans="1:1" x14ac:dyDescent="0.3">
      <c r="A9829" t="s">
        <v>771</v>
      </c>
    </row>
    <row r="9830" spans="1:1" x14ac:dyDescent="0.3">
      <c r="A9830" t="s">
        <v>1723</v>
      </c>
    </row>
    <row r="9831" spans="1:1" x14ac:dyDescent="0.3">
      <c r="A9831" t="s">
        <v>1723</v>
      </c>
    </row>
    <row r="9832" spans="1:1" x14ac:dyDescent="0.3">
      <c r="A9832" t="s">
        <v>1723</v>
      </c>
    </row>
    <row r="9833" spans="1:1" x14ac:dyDescent="0.3">
      <c r="A9833" t="s">
        <v>1723</v>
      </c>
    </row>
    <row r="9834" spans="1:1" x14ac:dyDescent="0.3">
      <c r="A9834" t="s">
        <v>1723</v>
      </c>
    </row>
    <row r="9836" spans="1:1" x14ac:dyDescent="0.3">
      <c r="A9836" t="s">
        <v>714</v>
      </c>
    </row>
    <row r="9837" spans="1:1" x14ac:dyDescent="0.3">
      <c r="A9837" t="s">
        <v>757</v>
      </c>
    </row>
    <row r="9838" spans="1:1" x14ac:dyDescent="0.3">
      <c r="A9838" t="s">
        <v>831</v>
      </c>
    </row>
    <row r="9839" spans="1:1" x14ac:dyDescent="0.3">
      <c r="A9839" t="s">
        <v>832</v>
      </c>
    </row>
    <row r="9840" spans="1:1" x14ac:dyDescent="0.3">
      <c r="A9840" t="s">
        <v>760</v>
      </c>
    </row>
    <row r="9841" spans="1:1" x14ac:dyDescent="0.3">
      <c r="A9841" t="s">
        <v>780</v>
      </c>
    </row>
    <row r="9842" spans="1:1" x14ac:dyDescent="0.3">
      <c r="A9842">
        <f>-3.21 -3.207 -3.204 -3.201 -3.198 -3.195 -3.192 -3.189 -3.186 -3.183 -3.18</f>
        <v>-35.145000000000003</v>
      </c>
    </row>
    <row r="9843" spans="1:1" x14ac:dyDescent="0.3">
      <c r="A9843" t="s">
        <v>846</v>
      </c>
    </row>
    <row r="9844" spans="1:1" x14ac:dyDescent="0.3">
      <c r="A9844">
        <f>-0.423  -0.426  -0.427  -0.428  -0.429  -0.429  -0.429  -0.43  -0.43  -0.43  -0.43</f>
        <v>-4.7109999999999994</v>
      </c>
    </row>
    <row r="9845" spans="1:1" x14ac:dyDescent="0.3">
      <c r="A9845">
        <f>-1.423  -1.423  -1.423  -1.423  -1.423  -1.423  -1.424  -1.424  -1.425  -1.425  -1.426</f>
        <v>-15.662000000000001</v>
      </c>
    </row>
    <row r="9846" spans="1:1" x14ac:dyDescent="0.3">
      <c r="A9846">
        <f>-2.419  -2.419  -2.419  -2.419  -2.418  -2.418  -2.418  -2.418  -2.418  -2.418  -2.418</f>
        <v>-26.601999999999997</v>
      </c>
    </row>
    <row r="9847" spans="1:1" x14ac:dyDescent="0.3">
      <c r="A9847">
        <f>-3.117  -3.117  -3.115  -3.115  -3.116  -3.116  -3.116  -3.114  -3.112  -3.109  -3.107</f>
        <v>-34.254000000000005</v>
      </c>
    </row>
    <row r="9848" spans="1:1" x14ac:dyDescent="0.3">
      <c r="A9848">
        <f>-3.21  -3.207  -3.204  -3.201  -3.198  -3.195  -3.192  -3.189  -3.186  -3.183  -3.18</f>
        <v>-35.145000000000003</v>
      </c>
    </row>
    <row r="9850" spans="1:1" x14ac:dyDescent="0.3">
      <c r="A9850" t="s">
        <v>847</v>
      </c>
    </row>
    <row r="9851" spans="1:1" x14ac:dyDescent="0.3">
      <c r="A9851" t="s">
        <v>833</v>
      </c>
    </row>
    <row r="9852" spans="1:1" x14ac:dyDescent="0.3">
      <c r="A9852" t="s">
        <v>1886</v>
      </c>
    </row>
    <row r="9853" spans="1:1" x14ac:dyDescent="0.3">
      <c r="A9853" t="s">
        <v>1876</v>
      </c>
    </row>
    <row r="9854" spans="1:1" x14ac:dyDescent="0.3">
      <c r="A9854" t="s">
        <v>1781</v>
      </c>
    </row>
    <row r="9855" spans="1:1" x14ac:dyDescent="0.3">
      <c r="A9855" t="s">
        <v>1782</v>
      </c>
    </row>
    <row r="9857" spans="1:1" x14ac:dyDescent="0.3">
      <c r="A9857" t="s">
        <v>848</v>
      </c>
    </row>
    <row r="9858" spans="1:1" x14ac:dyDescent="0.3">
      <c r="A9858" t="s">
        <v>1869</v>
      </c>
    </row>
    <row r="9859" spans="1:1" x14ac:dyDescent="0.3">
      <c r="A9859" t="s">
        <v>839</v>
      </c>
    </row>
    <row r="9860" spans="1:1" x14ac:dyDescent="0.3">
      <c r="A9860" t="s">
        <v>840</v>
      </c>
    </row>
    <row r="9861" spans="1:1" x14ac:dyDescent="0.3">
      <c r="A9861" t="s">
        <v>1783</v>
      </c>
    </row>
    <row r="9862" spans="1:1" x14ac:dyDescent="0.3">
      <c r="A9862" t="s">
        <v>1784</v>
      </c>
    </row>
    <row r="9864" spans="1:1" x14ac:dyDescent="0.3">
      <c r="A9864" t="s">
        <v>771</v>
      </c>
    </row>
    <row r="9865" spans="1:1" x14ac:dyDescent="0.3">
      <c r="A9865" t="s">
        <v>1785</v>
      </c>
    </row>
    <row r="9866" spans="1:1" x14ac:dyDescent="0.3">
      <c r="A9866" t="s">
        <v>1785</v>
      </c>
    </row>
    <row r="9867" spans="1:1" x14ac:dyDescent="0.3">
      <c r="A9867" t="s">
        <v>1785</v>
      </c>
    </row>
    <row r="9868" spans="1:1" x14ac:dyDescent="0.3">
      <c r="A9868" t="s">
        <v>1785</v>
      </c>
    </row>
    <row r="9869" spans="1:1" x14ac:dyDescent="0.3">
      <c r="A9869" t="s">
        <v>1785</v>
      </c>
    </row>
    <row r="9871" spans="1:1" x14ac:dyDescent="0.3">
      <c r="A9871" t="s">
        <v>715</v>
      </c>
    </row>
    <row r="9872" spans="1:1" x14ac:dyDescent="0.3">
      <c r="A9872" t="s">
        <v>757</v>
      </c>
    </row>
    <row r="9873" spans="1:1" x14ac:dyDescent="0.3">
      <c r="A9873" t="s">
        <v>831</v>
      </c>
    </row>
    <row r="9874" spans="1:1" x14ac:dyDescent="0.3">
      <c r="A9874" t="s">
        <v>832</v>
      </c>
    </row>
    <row r="9875" spans="1:1" x14ac:dyDescent="0.3">
      <c r="A9875" t="s">
        <v>760</v>
      </c>
    </row>
    <row r="9876" spans="1:1" x14ac:dyDescent="0.3">
      <c r="A9876">
        <f>-3.2 -0.003</f>
        <v>-3.2030000000000003</v>
      </c>
    </row>
    <row r="9877" spans="1:1" x14ac:dyDescent="0.3">
      <c r="A9877">
        <f>-3.2 -3.203 -3.206 -3.209 -3.212 -3.215 -3.218 -3.221 -3.224 -3.227 -3.23</f>
        <v>-35.364999999999995</v>
      </c>
    </row>
    <row r="9878" spans="1:1" x14ac:dyDescent="0.3">
      <c r="A9878" t="s">
        <v>846</v>
      </c>
    </row>
    <row r="9879" spans="1:1" x14ac:dyDescent="0.3">
      <c r="A9879">
        <f>-0.423  -0.426  -0.427  -0.428  -0.429  -0.429  -0.429  -0.43  -0.43  -0.43  -0.43</f>
        <v>-4.7109999999999994</v>
      </c>
    </row>
    <row r="9880" spans="1:1" x14ac:dyDescent="0.3">
      <c r="A9880">
        <f>-1.423  -1.423  -1.423  -1.423  -1.423  -1.423  -1.424  -1.424  -1.425  -1.425  -1.426</f>
        <v>-15.662000000000001</v>
      </c>
    </row>
    <row r="9881" spans="1:1" x14ac:dyDescent="0.3">
      <c r="A9881">
        <f>-2.419  -2.419  -2.419  -2.418  -2.418  -2.418  -2.418  -2.418  -2.418  -2.418  -2.418</f>
        <v>-26.600999999999996</v>
      </c>
    </row>
    <row r="9882" spans="1:1" x14ac:dyDescent="0.3">
      <c r="A9882">
        <f>-3.109  -3.109  -3.109  -3.108  -3.107  -3.107  -3.108  -3.11  -3.112  -3.114  -3.117</f>
        <v>-34.21</v>
      </c>
    </row>
    <row r="9883" spans="1:1" x14ac:dyDescent="0.3">
      <c r="A9883">
        <f>-3.2  -3.203  -3.206  -3.209  -3.212  -3.215  -3.218  -3.221  -3.224  -3.227  -3.23</f>
        <v>-35.364999999999995</v>
      </c>
    </row>
    <row r="9885" spans="1:1" x14ac:dyDescent="0.3">
      <c r="A9885" t="s">
        <v>847</v>
      </c>
    </row>
    <row r="9886" spans="1:1" x14ac:dyDescent="0.3">
      <c r="A9886" t="s">
        <v>833</v>
      </c>
    </row>
    <row r="9887" spans="1:1" x14ac:dyDescent="0.3">
      <c r="A9887" t="s">
        <v>1887</v>
      </c>
    </row>
    <row r="9888" spans="1:1" x14ac:dyDescent="0.3">
      <c r="A9888" t="s">
        <v>1888</v>
      </c>
    </row>
    <row r="9889" spans="1:1" x14ac:dyDescent="0.3">
      <c r="A9889" t="s">
        <v>1787</v>
      </c>
    </row>
    <row r="9890" spans="1:1" x14ac:dyDescent="0.3">
      <c r="A9890" t="s">
        <v>1889</v>
      </c>
    </row>
    <row r="9892" spans="1:1" x14ac:dyDescent="0.3">
      <c r="A9892" t="s">
        <v>848</v>
      </c>
    </row>
    <row r="9893" spans="1:1" x14ac:dyDescent="0.3">
      <c r="A9893" t="s">
        <v>838</v>
      </c>
    </row>
    <row r="9894" spans="1:1" x14ac:dyDescent="0.3">
      <c r="A9894" t="s">
        <v>839</v>
      </c>
    </row>
    <row r="9895" spans="1:1" x14ac:dyDescent="0.3">
      <c r="A9895" t="s">
        <v>840</v>
      </c>
    </row>
    <row r="9896" spans="1:1" x14ac:dyDescent="0.3">
      <c r="A9896" t="s">
        <v>1789</v>
      </c>
    </row>
    <row r="9897" spans="1:1" x14ac:dyDescent="0.3">
      <c r="A9897" t="s">
        <v>842</v>
      </c>
    </row>
    <row r="9899" spans="1:1" x14ac:dyDescent="0.3">
      <c r="A9899" t="s">
        <v>771</v>
      </c>
    </row>
    <row r="9900" spans="1:1" x14ac:dyDescent="0.3">
      <c r="A9900" t="s">
        <v>1775</v>
      </c>
    </row>
    <row r="9901" spans="1:1" x14ac:dyDescent="0.3">
      <c r="A9901" t="s">
        <v>1775</v>
      </c>
    </row>
    <row r="9902" spans="1:1" x14ac:dyDescent="0.3">
      <c r="A9902" t="s">
        <v>1775</v>
      </c>
    </row>
    <row r="9903" spans="1:1" x14ac:dyDescent="0.3">
      <c r="A9903" t="s">
        <v>1775</v>
      </c>
    </row>
    <row r="9904" spans="1:1" x14ac:dyDescent="0.3">
      <c r="A9904" t="s">
        <v>1775</v>
      </c>
    </row>
    <row r="9906" spans="1:1" x14ac:dyDescent="0.3">
      <c r="A9906" t="s">
        <v>716</v>
      </c>
    </row>
    <row r="9907" spans="1:1" x14ac:dyDescent="0.3">
      <c r="A9907" t="s">
        <v>757</v>
      </c>
    </row>
    <row r="9908" spans="1:1" x14ac:dyDescent="0.3">
      <c r="A9908" t="s">
        <v>831</v>
      </c>
    </row>
    <row r="9909" spans="1:1" x14ac:dyDescent="0.3">
      <c r="A9909" t="s">
        <v>832</v>
      </c>
    </row>
    <row r="9910" spans="1:1" x14ac:dyDescent="0.3">
      <c r="A9910" t="s">
        <v>760</v>
      </c>
    </row>
    <row r="9911" spans="1:1" x14ac:dyDescent="0.3">
      <c r="A9911" t="s">
        <v>781</v>
      </c>
    </row>
    <row r="9912" spans="1:1" x14ac:dyDescent="0.3">
      <c r="A9912">
        <f>-3.2 -3.2 -3.2 -3.2 -3.2 -3.2 -3.2 -3.2 -3.2 -3.2 -3.2</f>
        <v>-35.199999999999996</v>
      </c>
    </row>
    <row r="9913" spans="1:1" x14ac:dyDescent="0.3">
      <c r="A9913" t="s">
        <v>846</v>
      </c>
    </row>
    <row r="9914" spans="1:1" x14ac:dyDescent="0.3">
      <c r="A9914">
        <f>-0.423  -0.426  -0.427  -0.428  -0.429  -0.429  -0.429  -0.43  -0.43  -0.43  -0.43</f>
        <v>-4.7109999999999994</v>
      </c>
    </row>
    <row r="9915" spans="1:1" x14ac:dyDescent="0.3">
      <c r="A9915">
        <f>-1.423  -1.423  -1.423  -1.423  -1.423  -1.423  -1.424  -1.424  -1.425  -1.425  -1.426</f>
        <v>-15.662000000000001</v>
      </c>
    </row>
    <row r="9916" spans="1:1" x14ac:dyDescent="0.3">
      <c r="A9916">
        <f>-2.419  -2.419  -2.419  -2.418  -2.418  -2.418  -2.418  -2.418  -2.418  -2.418  -2.418</f>
        <v>-26.600999999999996</v>
      </c>
    </row>
    <row r="9917" spans="1:1" x14ac:dyDescent="0.3">
      <c r="A9917">
        <f>-3.109  -3.109  -3.108  -3.108  -3.108  -3.108  -3.108  -3.108  -3.108  -3.108  -3.108</f>
        <v>-34.190000000000005</v>
      </c>
    </row>
    <row r="9918" spans="1:1" x14ac:dyDescent="0.3">
      <c r="A9918">
        <f>-3.2  -3.2  -3.2  -3.2  -3.2  -3.2  -3.2  -3.2  -3.2  -3.2  -3.2</f>
        <v>-35.199999999999996</v>
      </c>
    </row>
    <row r="9920" spans="1:1" x14ac:dyDescent="0.3">
      <c r="A9920" t="s">
        <v>847</v>
      </c>
    </row>
    <row r="9921" spans="1:1" x14ac:dyDescent="0.3">
      <c r="A9921" t="s">
        <v>833</v>
      </c>
    </row>
    <row r="9922" spans="1:1" x14ac:dyDescent="0.3">
      <c r="A9922" t="s">
        <v>1865</v>
      </c>
    </row>
    <row r="9923" spans="1:1" x14ac:dyDescent="0.3">
      <c r="A9923" t="s">
        <v>1890</v>
      </c>
    </row>
    <row r="9924" spans="1:1" x14ac:dyDescent="0.3">
      <c r="A9924" t="s">
        <v>1791</v>
      </c>
    </row>
    <row r="9925" spans="1:1" x14ac:dyDescent="0.3">
      <c r="A9925" t="s">
        <v>1792</v>
      </c>
    </row>
    <row r="9927" spans="1:1" x14ac:dyDescent="0.3">
      <c r="A9927" t="s">
        <v>848</v>
      </c>
    </row>
    <row r="9928" spans="1:1" x14ac:dyDescent="0.3">
      <c r="A9928" t="s">
        <v>838</v>
      </c>
    </row>
    <row r="9929" spans="1:1" x14ac:dyDescent="0.3">
      <c r="A9929" t="s">
        <v>839</v>
      </c>
    </row>
    <row r="9930" spans="1:1" x14ac:dyDescent="0.3">
      <c r="A9930" t="s">
        <v>840</v>
      </c>
    </row>
    <row r="9931" spans="1:1" x14ac:dyDescent="0.3">
      <c r="A9931" t="s">
        <v>1793</v>
      </c>
    </row>
    <row r="9932" spans="1:1" x14ac:dyDescent="0.3">
      <c r="A9932" t="s">
        <v>1794</v>
      </c>
    </row>
    <row r="9934" spans="1:1" x14ac:dyDescent="0.3">
      <c r="A9934" t="s">
        <v>771</v>
      </c>
    </row>
    <row r="9935" spans="1:1" x14ac:dyDescent="0.3">
      <c r="A9935" t="s">
        <v>1723</v>
      </c>
    </row>
    <row r="9936" spans="1:1" x14ac:dyDescent="0.3">
      <c r="A9936" t="s">
        <v>1723</v>
      </c>
    </row>
    <row r="9937" spans="1:1" x14ac:dyDescent="0.3">
      <c r="A9937" t="s">
        <v>1723</v>
      </c>
    </row>
    <row r="9938" spans="1:1" x14ac:dyDescent="0.3">
      <c r="A9938" t="s">
        <v>1723</v>
      </c>
    </row>
    <row r="9939" spans="1:1" x14ac:dyDescent="0.3">
      <c r="A9939" t="s">
        <v>1723</v>
      </c>
    </row>
    <row r="9941" spans="1:1" x14ac:dyDescent="0.3">
      <c r="A9941" t="s">
        <v>717</v>
      </c>
    </row>
    <row r="9942" spans="1:1" x14ac:dyDescent="0.3">
      <c r="A9942" t="s">
        <v>757</v>
      </c>
    </row>
    <row r="9943" spans="1:1" x14ac:dyDescent="0.3">
      <c r="A9943" t="s">
        <v>831</v>
      </c>
    </row>
    <row r="9944" spans="1:1" x14ac:dyDescent="0.3">
      <c r="A9944" t="s">
        <v>832</v>
      </c>
    </row>
    <row r="9945" spans="1:1" x14ac:dyDescent="0.3">
      <c r="A9945" t="s">
        <v>760</v>
      </c>
    </row>
    <row r="9946" spans="1:1" x14ac:dyDescent="0.3">
      <c r="A9946" t="s">
        <v>782</v>
      </c>
    </row>
    <row r="9947" spans="1:1" x14ac:dyDescent="0.3">
      <c r="A9947">
        <f>-3.2 -3.197 -3.194 -3.191 -3.188 -3.185 -3.182 -3.179 -3.176 -3.173 -3.17</f>
        <v>-35.035000000000004</v>
      </c>
    </row>
    <row r="9948" spans="1:1" x14ac:dyDescent="0.3">
      <c r="A9948" t="s">
        <v>846</v>
      </c>
    </row>
    <row r="9949" spans="1:1" x14ac:dyDescent="0.3">
      <c r="A9949">
        <f>-0.423  -0.426  -0.427  -0.428  -0.429  -0.429  -0.429  -0.43  -0.43  -0.43  -0.43</f>
        <v>-4.7109999999999994</v>
      </c>
    </row>
    <row r="9950" spans="1:1" x14ac:dyDescent="0.3">
      <c r="A9950">
        <f>-1.423  -1.423  -1.423  -1.423  -1.423  -1.423  -1.424  -1.424  -1.425  -1.425  -1.426</f>
        <v>-15.662000000000001</v>
      </c>
    </row>
    <row r="9951" spans="1:1" x14ac:dyDescent="0.3">
      <c r="A9951">
        <f>-2.419  -2.419  -2.418  -2.419  -2.418  -2.418  -2.418  -2.418  -2.418  -2.418  -2.418</f>
        <v>-26.600999999999996</v>
      </c>
    </row>
    <row r="9952" spans="1:1" x14ac:dyDescent="0.3">
      <c r="A9952">
        <f>-3.109  -3.109  -3.108  -3.108  -3.109  -3.109  -3.108  -3.107  -3.104  -3.101  -3.099</f>
        <v>-34.170999999999999</v>
      </c>
    </row>
    <row r="9953" spans="1:1" x14ac:dyDescent="0.3">
      <c r="A9953">
        <f>-3.2  -3.197  -3.194  -3.191  -3.188  -3.185  -3.182  -3.179  -3.176  -3.173  -3.17</f>
        <v>-35.035000000000004</v>
      </c>
    </row>
    <row r="9955" spans="1:1" x14ac:dyDescent="0.3">
      <c r="A9955" t="s">
        <v>847</v>
      </c>
    </row>
    <row r="9956" spans="1:1" x14ac:dyDescent="0.3">
      <c r="A9956" t="s">
        <v>833</v>
      </c>
    </row>
    <row r="9957" spans="1:1" x14ac:dyDescent="0.3">
      <c r="A9957" t="s">
        <v>1875</v>
      </c>
    </row>
    <row r="9958" spans="1:1" x14ac:dyDescent="0.3">
      <c r="A9958" t="s">
        <v>1796</v>
      </c>
    </row>
    <row r="9959" spans="1:1" x14ac:dyDescent="0.3">
      <c r="A9959" t="s">
        <v>1891</v>
      </c>
    </row>
    <row r="9960" spans="1:1" x14ac:dyDescent="0.3">
      <c r="A9960" t="s">
        <v>1798</v>
      </c>
    </row>
    <row r="9962" spans="1:1" x14ac:dyDescent="0.3">
      <c r="A9962" t="s">
        <v>848</v>
      </c>
    </row>
    <row r="9963" spans="1:1" x14ac:dyDescent="0.3">
      <c r="A9963" t="s">
        <v>1869</v>
      </c>
    </row>
    <row r="9964" spans="1:1" x14ac:dyDescent="0.3">
      <c r="A9964" t="s">
        <v>839</v>
      </c>
    </row>
    <row r="9965" spans="1:1" x14ac:dyDescent="0.3">
      <c r="A9965" t="s">
        <v>840</v>
      </c>
    </row>
    <row r="9966" spans="1:1" x14ac:dyDescent="0.3">
      <c r="A9966" t="s">
        <v>1799</v>
      </c>
    </row>
    <row r="9967" spans="1:1" x14ac:dyDescent="0.3">
      <c r="A9967" t="s">
        <v>1800</v>
      </c>
    </row>
    <row r="9969" spans="1:1" x14ac:dyDescent="0.3">
      <c r="A9969" t="s">
        <v>771</v>
      </c>
    </row>
    <row r="9970" spans="1:1" x14ac:dyDescent="0.3">
      <c r="A9970" t="s">
        <v>1801</v>
      </c>
    </row>
    <row r="9971" spans="1:1" x14ac:dyDescent="0.3">
      <c r="A9971" t="s">
        <v>1801</v>
      </c>
    </row>
    <row r="9972" spans="1:1" x14ac:dyDescent="0.3">
      <c r="A9972" t="s">
        <v>1801</v>
      </c>
    </row>
    <row r="9973" spans="1:1" x14ac:dyDescent="0.3">
      <c r="A9973" t="s">
        <v>1801</v>
      </c>
    </row>
    <row r="9974" spans="1:1" x14ac:dyDescent="0.3">
      <c r="A9974" t="s">
        <v>1801</v>
      </c>
    </row>
    <row r="9976" spans="1:1" x14ac:dyDescent="0.3">
      <c r="A9976" t="s">
        <v>718</v>
      </c>
    </row>
    <row r="9977" spans="1:1" x14ac:dyDescent="0.3">
      <c r="A9977" t="s">
        <v>757</v>
      </c>
    </row>
    <row r="9978" spans="1:1" x14ac:dyDescent="0.3">
      <c r="A9978" t="s">
        <v>831</v>
      </c>
    </row>
    <row r="9979" spans="1:1" x14ac:dyDescent="0.3">
      <c r="A9979" t="s">
        <v>832</v>
      </c>
    </row>
    <row r="9980" spans="1:1" x14ac:dyDescent="0.3">
      <c r="A9980" t="s">
        <v>760</v>
      </c>
    </row>
    <row r="9981" spans="1:1" x14ac:dyDescent="0.3">
      <c r="A9981">
        <f>-3.19 -0.003</f>
        <v>-3.1930000000000001</v>
      </c>
    </row>
    <row r="9982" spans="1:1" x14ac:dyDescent="0.3">
      <c r="A9982">
        <f>-3.19 -3.193 -3.196 -3.199 -3.202 -3.205 -3.208 -3.211 -3.214 -3.217 -3.22</f>
        <v>-35.254999999999995</v>
      </c>
    </row>
    <row r="9983" spans="1:1" x14ac:dyDescent="0.3">
      <c r="A9983" t="s">
        <v>846</v>
      </c>
    </row>
    <row r="9984" spans="1:1" x14ac:dyDescent="0.3">
      <c r="A9984">
        <f>-0.423  -0.426  -0.427  -0.428  -0.429  -0.429  -0.429  -0.43  -0.43  -0.43  -0.43</f>
        <v>-4.7109999999999994</v>
      </c>
    </row>
    <row r="9985" spans="1:1" x14ac:dyDescent="0.3">
      <c r="A9985">
        <f>-1.423  -1.423  -1.423  -1.423  -1.423  -1.423  -1.424  -1.424  -1.425  -1.425  -1.426</f>
        <v>-15.662000000000001</v>
      </c>
    </row>
    <row r="9986" spans="1:1" x14ac:dyDescent="0.3">
      <c r="A9986">
        <f>-2.419  -2.419  -2.419  -2.418  -2.418  -2.418  -2.418  -2.417  -2.417  -2.418  -2.417</f>
        <v>-26.597999999999999</v>
      </c>
    </row>
    <row r="9987" spans="1:1" x14ac:dyDescent="0.3">
      <c r="A9987">
        <f>-3.101  -3.101  -3.101  -3.101  -3.1  -3.1  -3.101  -3.103  -3.105  -3.107  -3.109</f>
        <v>-34.128999999999998</v>
      </c>
    </row>
    <row r="9988" spans="1:1" x14ac:dyDescent="0.3">
      <c r="A9988">
        <f>-3.19  -3.193  -3.196  -3.199  -3.202  -3.205  -3.208  -3.211  -3.214  -3.217  -3.22</f>
        <v>-35.254999999999995</v>
      </c>
    </row>
    <row r="9990" spans="1:1" x14ac:dyDescent="0.3">
      <c r="A9990" t="s">
        <v>847</v>
      </c>
    </row>
    <row r="9991" spans="1:1" x14ac:dyDescent="0.3">
      <c r="A9991" t="s">
        <v>833</v>
      </c>
    </row>
    <row r="9992" spans="1:1" x14ac:dyDescent="0.3">
      <c r="A9992" t="s">
        <v>834</v>
      </c>
    </row>
    <row r="9993" spans="1:1" x14ac:dyDescent="0.3">
      <c r="A9993" t="s">
        <v>835</v>
      </c>
    </row>
    <row r="9994" spans="1:1" x14ac:dyDescent="0.3">
      <c r="A9994" t="s">
        <v>836</v>
      </c>
    </row>
    <row r="9995" spans="1:1" x14ac:dyDescent="0.3">
      <c r="A9995" t="s">
        <v>837</v>
      </c>
    </row>
    <row r="9997" spans="1:1" x14ac:dyDescent="0.3">
      <c r="A9997" t="s">
        <v>848</v>
      </c>
    </row>
    <row r="9998" spans="1:1" x14ac:dyDescent="0.3">
      <c r="A9998" t="s">
        <v>838</v>
      </c>
    </row>
    <row r="9999" spans="1:1" x14ac:dyDescent="0.3">
      <c r="A9999" t="s">
        <v>839</v>
      </c>
    </row>
    <row r="10000" spans="1:1" x14ac:dyDescent="0.3">
      <c r="A10000" t="s">
        <v>840</v>
      </c>
    </row>
    <row r="10001" spans="1:1" x14ac:dyDescent="0.3">
      <c r="A10001" t="s">
        <v>841</v>
      </c>
    </row>
    <row r="10002" spans="1:1" x14ac:dyDescent="0.3">
      <c r="A10002" t="s">
        <v>842</v>
      </c>
    </row>
    <row r="10004" spans="1:1" x14ac:dyDescent="0.3">
      <c r="A10004" t="s">
        <v>771</v>
      </c>
    </row>
    <row r="10005" spans="1:1" x14ac:dyDescent="0.3">
      <c r="A10005" t="s">
        <v>843</v>
      </c>
    </row>
    <row r="10006" spans="1:1" x14ac:dyDescent="0.3">
      <c r="A10006" t="s">
        <v>843</v>
      </c>
    </row>
    <row r="10007" spans="1:1" x14ac:dyDescent="0.3">
      <c r="A10007" t="s">
        <v>843</v>
      </c>
    </row>
    <row r="10008" spans="1:1" x14ac:dyDescent="0.3">
      <c r="A10008" t="s">
        <v>843</v>
      </c>
    </row>
    <row r="10009" spans="1:1" x14ac:dyDescent="0.3">
      <c r="A10009" t="s">
        <v>843</v>
      </c>
    </row>
    <row r="10011" spans="1:1" x14ac:dyDescent="0.3">
      <c r="A10011" t="s">
        <v>719</v>
      </c>
    </row>
    <row r="10012" spans="1:1" x14ac:dyDescent="0.3">
      <c r="A10012" t="s">
        <v>757</v>
      </c>
    </row>
    <row r="10013" spans="1:1" x14ac:dyDescent="0.3">
      <c r="A10013" t="s">
        <v>831</v>
      </c>
    </row>
    <row r="10014" spans="1:1" x14ac:dyDescent="0.3">
      <c r="A10014" t="s">
        <v>832</v>
      </c>
    </row>
    <row r="10015" spans="1:1" x14ac:dyDescent="0.3">
      <c r="A10015" t="s">
        <v>760</v>
      </c>
    </row>
    <row r="10016" spans="1:1" x14ac:dyDescent="0.3">
      <c r="A10016" t="s">
        <v>783</v>
      </c>
    </row>
    <row r="10017" spans="1:1" x14ac:dyDescent="0.3">
      <c r="A10017">
        <f>-3.19 -3.19 -3.19 -3.19 -3.19 -3.19 -3.19 -3.19 -3.19 -3.19 -3.19</f>
        <v>-35.090000000000003</v>
      </c>
    </row>
    <row r="10018" spans="1:1" x14ac:dyDescent="0.3">
      <c r="A10018" t="s">
        <v>846</v>
      </c>
    </row>
    <row r="10019" spans="1:1" x14ac:dyDescent="0.3">
      <c r="A10019">
        <f>-0.423  -0.426  -0.427  -0.428  -0.429  -0.429  -0.429  -0.43  -0.43  -0.43  -0.43</f>
        <v>-4.7109999999999994</v>
      </c>
    </row>
    <row r="10020" spans="1:1" x14ac:dyDescent="0.3">
      <c r="A10020">
        <f>-1.423  -1.423  -1.423  -1.423  -1.423  -1.423  -1.424  -1.424  -1.425  -1.425  -1.426</f>
        <v>-15.662000000000001</v>
      </c>
    </row>
    <row r="10021" spans="1:1" x14ac:dyDescent="0.3">
      <c r="A10021">
        <f>-2.419  -2.419  -2.418  -2.418  -2.418  -2.418  -2.418  -2.418  -2.417  -2.417  -2.417</f>
        <v>-26.597000000000001</v>
      </c>
    </row>
    <row r="10022" spans="1:1" x14ac:dyDescent="0.3">
      <c r="A10022">
        <f>-3.101  -3.101  -3.1  -3.1  -3.101  -3.1  -3.101  -3.101  -3.101  -3.101  -3.101</f>
        <v>-34.107999999999997</v>
      </c>
    </row>
    <row r="10023" spans="1:1" x14ac:dyDescent="0.3">
      <c r="A10023">
        <f>-3.19  -3.19  -3.19  -3.19  -3.19  -3.19  -3.19  -3.19  -3.19  -3.19  -3.19</f>
        <v>-35.090000000000003</v>
      </c>
    </row>
    <row r="10025" spans="1:1" x14ac:dyDescent="0.3">
      <c r="A10025" t="s">
        <v>847</v>
      </c>
    </row>
    <row r="10026" spans="1:1" x14ac:dyDescent="0.3">
      <c r="A10026" t="s">
        <v>833</v>
      </c>
    </row>
    <row r="10027" spans="1:1" x14ac:dyDescent="0.3">
      <c r="A10027" t="s">
        <v>1865</v>
      </c>
    </row>
    <row r="10028" spans="1:1" x14ac:dyDescent="0.3">
      <c r="A10028" t="s">
        <v>1803</v>
      </c>
    </row>
    <row r="10029" spans="1:1" x14ac:dyDescent="0.3">
      <c r="A10029" t="s">
        <v>1892</v>
      </c>
    </row>
    <row r="10030" spans="1:1" x14ac:dyDescent="0.3">
      <c r="A10030" t="s">
        <v>1893</v>
      </c>
    </row>
    <row r="10032" spans="1:1" x14ac:dyDescent="0.3">
      <c r="A10032" t="s">
        <v>848</v>
      </c>
    </row>
    <row r="10033" spans="1:1" x14ac:dyDescent="0.3">
      <c r="A10033" t="s">
        <v>838</v>
      </c>
    </row>
    <row r="10034" spans="1:1" x14ac:dyDescent="0.3">
      <c r="A10034" t="s">
        <v>839</v>
      </c>
    </row>
    <row r="10035" spans="1:1" x14ac:dyDescent="0.3">
      <c r="A10035" t="s">
        <v>840</v>
      </c>
    </row>
    <row r="10036" spans="1:1" x14ac:dyDescent="0.3">
      <c r="A10036" t="s">
        <v>1806</v>
      </c>
    </row>
    <row r="10037" spans="1:1" x14ac:dyDescent="0.3">
      <c r="A10037" t="s">
        <v>1807</v>
      </c>
    </row>
    <row r="10039" spans="1:1" x14ac:dyDescent="0.3">
      <c r="A10039" t="s">
        <v>771</v>
      </c>
    </row>
    <row r="10040" spans="1:1" x14ac:dyDescent="0.3">
      <c r="A10040" t="s">
        <v>1808</v>
      </c>
    </row>
    <row r="10041" spans="1:1" x14ac:dyDescent="0.3">
      <c r="A10041" t="s">
        <v>1808</v>
      </c>
    </row>
    <row r="10042" spans="1:1" x14ac:dyDescent="0.3">
      <c r="A10042" t="s">
        <v>1808</v>
      </c>
    </row>
    <row r="10043" spans="1:1" x14ac:dyDescent="0.3">
      <c r="A10043" t="s">
        <v>1808</v>
      </c>
    </row>
    <row r="10044" spans="1:1" x14ac:dyDescent="0.3">
      <c r="A10044" t="s">
        <v>1808</v>
      </c>
    </row>
    <row r="10046" spans="1:1" x14ac:dyDescent="0.3">
      <c r="A10046" t="s">
        <v>720</v>
      </c>
    </row>
    <row r="10047" spans="1:1" x14ac:dyDescent="0.3">
      <c r="A10047" t="s">
        <v>757</v>
      </c>
    </row>
    <row r="10048" spans="1:1" x14ac:dyDescent="0.3">
      <c r="A10048" t="s">
        <v>831</v>
      </c>
    </row>
    <row r="10049" spans="1:1" x14ac:dyDescent="0.3">
      <c r="A10049" t="s">
        <v>832</v>
      </c>
    </row>
    <row r="10050" spans="1:1" x14ac:dyDescent="0.3">
      <c r="A10050" t="s">
        <v>760</v>
      </c>
    </row>
    <row r="10051" spans="1:1" x14ac:dyDescent="0.3">
      <c r="A10051" t="s">
        <v>784</v>
      </c>
    </row>
    <row r="10052" spans="1:1" x14ac:dyDescent="0.3">
      <c r="A10052">
        <f>-3.19 -3.187 -3.184 -3.181 -3.178 -3.175 -3.172 -3.169 -3.166 -3.163 -3.16</f>
        <v>-34.925000000000004</v>
      </c>
    </row>
    <row r="10053" spans="1:1" x14ac:dyDescent="0.3">
      <c r="A10053" t="s">
        <v>846</v>
      </c>
    </row>
    <row r="10054" spans="1:1" x14ac:dyDescent="0.3">
      <c r="A10054">
        <f>-0.423  -0.426  -0.427  -0.428  -0.429  -0.429  -0.429  -0.43  -0.43  -0.43  -0.43</f>
        <v>-4.7109999999999994</v>
      </c>
    </row>
    <row r="10055" spans="1:1" x14ac:dyDescent="0.3">
      <c r="A10055">
        <f>-1.423  -1.423  -1.423  -1.423  -1.423  -1.423  -1.424  -1.424  -1.425  -1.425  -1.426</f>
        <v>-15.662000000000001</v>
      </c>
    </row>
    <row r="10056" spans="1:1" x14ac:dyDescent="0.3">
      <c r="A10056">
        <f>-2.419  -2.419  -2.418  -2.418  -2.418  -2.417  -2.418  -2.418  -2.418  -2.417  -2.417</f>
        <v>-26.597000000000001</v>
      </c>
    </row>
    <row r="10057" spans="1:1" x14ac:dyDescent="0.3">
      <c r="A10057">
        <f>-3.101  -3.102  -3.1  -3.1  -3.101  -3.101  -3.1  -3.098  -3.096  -3.094  -3.091</f>
        <v>-34.083999999999996</v>
      </c>
    </row>
    <row r="10058" spans="1:1" x14ac:dyDescent="0.3">
      <c r="A10058">
        <f>-3.19  -3.187  -3.184  -3.181  -3.178  -3.175  -3.172  -3.169  -3.166  -3.163  -3.16</f>
        <v>-34.925000000000004</v>
      </c>
    </row>
    <row r="10060" spans="1:1" x14ac:dyDescent="0.3">
      <c r="A10060" t="s">
        <v>847</v>
      </c>
    </row>
    <row r="10061" spans="1:1" x14ac:dyDescent="0.3">
      <c r="A10061" t="s">
        <v>833</v>
      </c>
    </row>
    <row r="10062" spans="1:1" x14ac:dyDescent="0.3">
      <c r="A10062" t="s">
        <v>1886</v>
      </c>
    </row>
    <row r="10063" spans="1:1" x14ac:dyDescent="0.3">
      <c r="A10063" t="s">
        <v>1894</v>
      </c>
    </row>
    <row r="10064" spans="1:1" x14ac:dyDescent="0.3">
      <c r="A10064" t="s">
        <v>1895</v>
      </c>
    </row>
    <row r="10065" spans="1:1" x14ac:dyDescent="0.3">
      <c r="A10065" t="s">
        <v>1896</v>
      </c>
    </row>
    <row r="10067" spans="1:1" x14ac:dyDescent="0.3">
      <c r="A10067" t="s">
        <v>848</v>
      </c>
    </row>
    <row r="10068" spans="1:1" x14ac:dyDescent="0.3">
      <c r="A10068" t="s">
        <v>1869</v>
      </c>
    </row>
    <row r="10069" spans="1:1" x14ac:dyDescent="0.3">
      <c r="A10069" t="s">
        <v>839</v>
      </c>
    </row>
    <row r="10070" spans="1:1" x14ac:dyDescent="0.3">
      <c r="A10070" t="s">
        <v>840</v>
      </c>
    </row>
    <row r="10071" spans="1:1" x14ac:dyDescent="0.3">
      <c r="A10071" t="s">
        <v>1813</v>
      </c>
    </row>
    <row r="10072" spans="1:1" x14ac:dyDescent="0.3">
      <c r="A10072" t="s">
        <v>1814</v>
      </c>
    </row>
    <row r="10074" spans="1:1" x14ac:dyDescent="0.3">
      <c r="A10074" t="s">
        <v>771</v>
      </c>
    </row>
    <row r="10075" spans="1:1" x14ac:dyDescent="0.3">
      <c r="A10075" t="s">
        <v>1815</v>
      </c>
    </row>
    <row r="10076" spans="1:1" x14ac:dyDescent="0.3">
      <c r="A10076" t="s">
        <v>1815</v>
      </c>
    </row>
    <row r="10077" spans="1:1" x14ac:dyDescent="0.3">
      <c r="A10077" t="s">
        <v>1815</v>
      </c>
    </row>
    <row r="10078" spans="1:1" x14ac:dyDescent="0.3">
      <c r="A10078" t="s">
        <v>1815</v>
      </c>
    </row>
    <row r="10079" spans="1:1" x14ac:dyDescent="0.3">
      <c r="A10079" t="s">
        <v>1815</v>
      </c>
    </row>
    <row r="10081" spans="1:1" x14ac:dyDescent="0.3">
      <c r="A10081" t="s">
        <v>721</v>
      </c>
    </row>
    <row r="10082" spans="1:1" x14ac:dyDescent="0.3">
      <c r="A10082" t="s">
        <v>757</v>
      </c>
    </row>
    <row r="10083" spans="1:1" x14ac:dyDescent="0.3">
      <c r="A10083" t="s">
        <v>831</v>
      </c>
    </row>
    <row r="10084" spans="1:1" x14ac:dyDescent="0.3">
      <c r="A10084" t="s">
        <v>832</v>
      </c>
    </row>
    <row r="10085" spans="1:1" x14ac:dyDescent="0.3">
      <c r="A10085" t="s">
        <v>760</v>
      </c>
    </row>
    <row r="10086" spans="1:1" x14ac:dyDescent="0.3">
      <c r="A10086">
        <f>-3.18 -0.003</f>
        <v>-3.1830000000000003</v>
      </c>
    </row>
    <row r="10087" spans="1:1" x14ac:dyDescent="0.3">
      <c r="A10087">
        <f>-3.18 -3.183 -3.186 -3.189 -3.192 -3.195 -3.198 -3.201 -3.204 -3.207 -3.21</f>
        <v>-35.145000000000003</v>
      </c>
    </row>
    <row r="10088" spans="1:1" x14ac:dyDescent="0.3">
      <c r="A10088" t="s">
        <v>846</v>
      </c>
    </row>
    <row r="10089" spans="1:1" x14ac:dyDescent="0.3">
      <c r="A10089">
        <f>-0.423  -0.426  -0.427  -0.428  -0.429  -0.429  -0.429  -0.43  -0.43  -0.43  -0.43</f>
        <v>-4.7109999999999994</v>
      </c>
    </row>
    <row r="10090" spans="1:1" x14ac:dyDescent="0.3">
      <c r="A10090">
        <f>-1.423  -1.423  -1.423  -1.423  -1.423  -1.423  -1.424  -1.424  -1.425  -1.425  -1.426</f>
        <v>-15.662000000000001</v>
      </c>
    </row>
    <row r="10091" spans="1:1" x14ac:dyDescent="0.3">
      <c r="A10091">
        <f>-2.419  -2.419  -2.418  -2.418  -2.417  -2.418  -2.417  -2.417  -2.417  -2.417  -2.417</f>
        <v>-26.594000000000008</v>
      </c>
    </row>
    <row r="10092" spans="1:1" x14ac:dyDescent="0.3">
      <c r="A10092">
        <f>-3.094  -3.093  -3.093  -3.093  -3.092  -3.092  -3.093  -3.095  -3.097  -3.1  -3.102</f>
        <v>-34.043999999999997</v>
      </c>
    </row>
    <row r="10093" spans="1:1" x14ac:dyDescent="0.3">
      <c r="A10093">
        <f>-3.18  -3.183  -3.186  -3.189  -3.192  -3.195  -3.198  -3.201  -3.204  -3.207  -3.21</f>
        <v>-35.145000000000003</v>
      </c>
    </row>
    <row r="10095" spans="1:1" x14ac:dyDescent="0.3">
      <c r="A10095" t="s">
        <v>847</v>
      </c>
    </row>
    <row r="10096" spans="1:1" x14ac:dyDescent="0.3">
      <c r="A10096" t="s">
        <v>833</v>
      </c>
    </row>
    <row r="10097" spans="1:1" x14ac:dyDescent="0.3">
      <c r="A10097" t="s">
        <v>1863</v>
      </c>
    </row>
    <row r="10098" spans="1:1" x14ac:dyDescent="0.3">
      <c r="A10098" t="s">
        <v>1816</v>
      </c>
    </row>
    <row r="10099" spans="1:1" x14ac:dyDescent="0.3">
      <c r="A10099" t="s">
        <v>1817</v>
      </c>
    </row>
    <row r="10100" spans="1:1" x14ac:dyDescent="0.3">
      <c r="A10100" t="s">
        <v>1818</v>
      </c>
    </row>
    <row r="10102" spans="1:1" x14ac:dyDescent="0.3">
      <c r="A10102" t="s">
        <v>848</v>
      </c>
    </row>
    <row r="10103" spans="1:1" x14ac:dyDescent="0.3">
      <c r="A10103" t="s">
        <v>838</v>
      </c>
    </row>
    <row r="10104" spans="1:1" x14ac:dyDescent="0.3">
      <c r="A10104" t="s">
        <v>839</v>
      </c>
    </row>
    <row r="10105" spans="1:1" x14ac:dyDescent="0.3">
      <c r="A10105" t="s">
        <v>840</v>
      </c>
    </row>
    <row r="10106" spans="1:1" x14ac:dyDescent="0.3">
      <c r="A10106" t="s">
        <v>1819</v>
      </c>
    </row>
    <row r="10107" spans="1:1" x14ac:dyDescent="0.3">
      <c r="A10107" t="s">
        <v>1820</v>
      </c>
    </row>
    <row r="10109" spans="1:1" x14ac:dyDescent="0.3">
      <c r="A10109" t="s">
        <v>771</v>
      </c>
    </row>
    <row r="10110" spans="1:1" x14ac:dyDescent="0.3">
      <c r="A10110" t="s">
        <v>843</v>
      </c>
    </row>
    <row r="10111" spans="1:1" x14ac:dyDescent="0.3">
      <c r="A10111" t="s">
        <v>843</v>
      </c>
    </row>
    <row r="10112" spans="1:1" x14ac:dyDescent="0.3">
      <c r="A10112" t="s">
        <v>843</v>
      </c>
    </row>
    <row r="10113" spans="1:1" x14ac:dyDescent="0.3">
      <c r="A10113" t="s">
        <v>843</v>
      </c>
    </row>
    <row r="10114" spans="1:1" x14ac:dyDescent="0.3">
      <c r="A10114" t="s">
        <v>843</v>
      </c>
    </row>
    <row r="10116" spans="1:1" x14ac:dyDescent="0.3">
      <c r="A10116" t="s">
        <v>722</v>
      </c>
    </row>
    <row r="10117" spans="1:1" x14ac:dyDescent="0.3">
      <c r="A10117" t="s">
        <v>757</v>
      </c>
    </row>
    <row r="10118" spans="1:1" x14ac:dyDescent="0.3">
      <c r="A10118" t="s">
        <v>831</v>
      </c>
    </row>
    <row r="10119" spans="1:1" x14ac:dyDescent="0.3">
      <c r="A10119" t="s">
        <v>832</v>
      </c>
    </row>
    <row r="10120" spans="1:1" x14ac:dyDescent="0.3">
      <c r="A10120" t="s">
        <v>760</v>
      </c>
    </row>
    <row r="10121" spans="1:1" x14ac:dyDescent="0.3">
      <c r="A10121" t="s">
        <v>785</v>
      </c>
    </row>
    <row r="10122" spans="1:1" x14ac:dyDescent="0.3">
      <c r="A10122">
        <f>-3.18 -3.18 -3.18 -3.18 -3.18 -3.18 -3.18 -3.18 -3.18 -3.18 -3.18</f>
        <v>-34.980000000000004</v>
      </c>
    </row>
    <row r="10123" spans="1:1" x14ac:dyDescent="0.3">
      <c r="A10123" t="s">
        <v>846</v>
      </c>
    </row>
    <row r="10124" spans="1:1" x14ac:dyDescent="0.3">
      <c r="A10124">
        <f>-0.423  -0.426  -0.427  -0.428  -0.429  -0.429  -0.429  -0.43  -0.43  -0.43  -0.43</f>
        <v>-4.7109999999999994</v>
      </c>
    </row>
    <row r="10125" spans="1:1" x14ac:dyDescent="0.3">
      <c r="A10125">
        <f>-1.423  -1.423  -1.423  -1.423  -1.423  -1.423  -1.424  -1.424  -1.425  -1.425  -1.426</f>
        <v>-15.662000000000001</v>
      </c>
    </row>
    <row r="10126" spans="1:1" x14ac:dyDescent="0.3">
      <c r="A10126">
        <f>-2.419  -2.419  -2.418  -2.418  -2.418  -2.417  -2.417  -2.417  -2.417  -2.417  -2.417</f>
        <v>-26.594000000000001</v>
      </c>
    </row>
    <row r="10127" spans="1:1" x14ac:dyDescent="0.3">
      <c r="A10127">
        <f>-3.094  -3.093  -3.093  -3.093  -3.093  -3.093  -3.093  -3.093  -3.093  -3.093  -3.093</f>
        <v>-34.024000000000001</v>
      </c>
    </row>
    <row r="10128" spans="1:1" x14ac:dyDescent="0.3">
      <c r="A10128">
        <f>-3.18  -3.18  -3.18  -3.18  -3.18  -3.18  -3.18  -3.18  -3.18  -3.18  -3.18</f>
        <v>-34.980000000000004</v>
      </c>
    </row>
    <row r="10130" spans="1:1" x14ac:dyDescent="0.3">
      <c r="A10130" t="s">
        <v>847</v>
      </c>
    </row>
    <row r="10131" spans="1:1" x14ac:dyDescent="0.3">
      <c r="A10131" t="s">
        <v>833</v>
      </c>
    </row>
    <row r="10132" spans="1:1" x14ac:dyDescent="0.3">
      <c r="A10132" t="s">
        <v>1865</v>
      </c>
    </row>
    <row r="10133" spans="1:1" x14ac:dyDescent="0.3">
      <c r="A10133" t="s">
        <v>1897</v>
      </c>
    </row>
    <row r="10134" spans="1:1" x14ac:dyDescent="0.3">
      <c r="A10134" t="s">
        <v>1898</v>
      </c>
    </row>
    <row r="10135" spans="1:1" x14ac:dyDescent="0.3">
      <c r="A10135" t="s">
        <v>1899</v>
      </c>
    </row>
    <row r="10137" spans="1:1" x14ac:dyDescent="0.3">
      <c r="A10137" t="s">
        <v>848</v>
      </c>
    </row>
    <row r="10138" spans="1:1" x14ac:dyDescent="0.3">
      <c r="A10138" t="s">
        <v>838</v>
      </c>
    </row>
    <row r="10139" spans="1:1" x14ac:dyDescent="0.3">
      <c r="A10139" t="s">
        <v>839</v>
      </c>
    </row>
    <row r="10140" spans="1:1" x14ac:dyDescent="0.3">
      <c r="A10140" t="s">
        <v>840</v>
      </c>
    </row>
    <row r="10141" spans="1:1" x14ac:dyDescent="0.3">
      <c r="A10141" t="s">
        <v>1824</v>
      </c>
    </row>
    <row r="10142" spans="1:1" x14ac:dyDescent="0.3">
      <c r="A10142" t="s">
        <v>1825</v>
      </c>
    </row>
    <row r="10144" spans="1:1" x14ac:dyDescent="0.3">
      <c r="A10144" t="s">
        <v>771</v>
      </c>
    </row>
    <row r="10145" spans="1:1" x14ac:dyDescent="0.3">
      <c r="A10145" t="s">
        <v>1826</v>
      </c>
    </row>
    <row r="10146" spans="1:1" x14ac:dyDescent="0.3">
      <c r="A10146" t="s">
        <v>1826</v>
      </c>
    </row>
    <row r="10147" spans="1:1" x14ac:dyDescent="0.3">
      <c r="A10147" t="s">
        <v>1826</v>
      </c>
    </row>
    <row r="10148" spans="1:1" x14ac:dyDescent="0.3">
      <c r="A10148" t="s">
        <v>1826</v>
      </c>
    </row>
    <row r="10149" spans="1:1" x14ac:dyDescent="0.3">
      <c r="A10149" t="s">
        <v>1826</v>
      </c>
    </row>
    <row r="10151" spans="1:1" x14ac:dyDescent="0.3">
      <c r="A10151" t="s">
        <v>723</v>
      </c>
    </row>
    <row r="10152" spans="1:1" x14ac:dyDescent="0.3">
      <c r="A10152" t="s">
        <v>757</v>
      </c>
    </row>
    <row r="10153" spans="1:1" x14ac:dyDescent="0.3">
      <c r="A10153" t="s">
        <v>831</v>
      </c>
    </row>
    <row r="10154" spans="1:1" x14ac:dyDescent="0.3">
      <c r="A10154" t="s">
        <v>832</v>
      </c>
    </row>
    <row r="10155" spans="1:1" x14ac:dyDescent="0.3">
      <c r="A10155" t="s">
        <v>760</v>
      </c>
    </row>
    <row r="10156" spans="1:1" x14ac:dyDescent="0.3">
      <c r="A10156" t="s">
        <v>786</v>
      </c>
    </row>
    <row r="10157" spans="1:1" x14ac:dyDescent="0.3">
      <c r="A10157">
        <f>-3.18 -3.177 -3.174 -3.171 -3.168 -3.165 -3.162 -3.159 -3.156 -3.153 -3.15</f>
        <v>-34.814999999999998</v>
      </c>
    </row>
    <row r="10158" spans="1:1" x14ac:dyDescent="0.3">
      <c r="A10158" t="s">
        <v>846</v>
      </c>
    </row>
    <row r="10159" spans="1:1" x14ac:dyDescent="0.3">
      <c r="A10159">
        <f>-0.423  -0.426  -0.427  -0.428  -0.429  -0.429  -0.429  -0.43  -0.43  -0.43  -0.43</f>
        <v>-4.7109999999999994</v>
      </c>
    </row>
    <row r="10160" spans="1:1" x14ac:dyDescent="0.3">
      <c r="A10160">
        <f>-1.423  -1.423  -1.423  -1.423  -1.423  -1.423  -1.424  -1.424  -1.425  -1.425  -1.426</f>
        <v>-15.662000000000001</v>
      </c>
    </row>
    <row r="10161" spans="1:1" x14ac:dyDescent="0.3">
      <c r="A10161">
        <f>-2.419  -2.419  -2.418  -2.418  -2.418  -2.417  -2.417  -2.417  -2.417  -2.417  -2.417</f>
        <v>-26.594000000000001</v>
      </c>
    </row>
    <row r="10162" spans="1:1" x14ac:dyDescent="0.3">
      <c r="A10162">
        <f>-3.094  -3.094  -3.093  -3.093  -3.094  -3.094  -3.093  -3.091  -3.089  -3.086  -3.083</f>
        <v>-34.003999999999998</v>
      </c>
    </row>
    <row r="10163" spans="1:1" x14ac:dyDescent="0.3">
      <c r="A10163">
        <f>-3.18  -3.177  -3.174  -3.171  -3.168  -3.165  -3.162  -3.159  -3.156  -3.153  -3.15</f>
        <v>-34.814999999999998</v>
      </c>
    </row>
    <row r="10165" spans="1:1" x14ac:dyDescent="0.3">
      <c r="A10165" t="s">
        <v>847</v>
      </c>
    </row>
    <row r="10166" spans="1:1" x14ac:dyDescent="0.3">
      <c r="A10166" t="s">
        <v>833</v>
      </c>
    </row>
    <row r="10167" spans="1:1" x14ac:dyDescent="0.3">
      <c r="A10167" t="s">
        <v>1886</v>
      </c>
    </row>
    <row r="10168" spans="1:1" x14ac:dyDescent="0.3">
      <c r="A10168" t="s">
        <v>1900</v>
      </c>
    </row>
    <row r="10169" spans="1:1" x14ac:dyDescent="0.3">
      <c r="A10169" t="s">
        <v>1829</v>
      </c>
    </row>
    <row r="10170" spans="1:1" x14ac:dyDescent="0.3">
      <c r="A10170" t="s">
        <v>1901</v>
      </c>
    </row>
    <row r="10172" spans="1:1" x14ac:dyDescent="0.3">
      <c r="A10172" t="s">
        <v>848</v>
      </c>
    </row>
    <row r="10173" spans="1:1" x14ac:dyDescent="0.3">
      <c r="A10173" t="s">
        <v>1869</v>
      </c>
    </row>
    <row r="10174" spans="1:1" x14ac:dyDescent="0.3">
      <c r="A10174" t="s">
        <v>839</v>
      </c>
    </row>
    <row r="10175" spans="1:1" x14ac:dyDescent="0.3">
      <c r="A10175" t="s">
        <v>840</v>
      </c>
    </row>
    <row r="10176" spans="1:1" x14ac:dyDescent="0.3">
      <c r="A10176" t="s">
        <v>1831</v>
      </c>
    </row>
    <row r="10177" spans="1:1" x14ac:dyDescent="0.3">
      <c r="A10177" t="s">
        <v>1814</v>
      </c>
    </row>
    <row r="10179" spans="1:1" x14ac:dyDescent="0.3">
      <c r="A10179" t="s">
        <v>771</v>
      </c>
    </row>
    <row r="10180" spans="1:1" x14ac:dyDescent="0.3">
      <c r="A10180" t="s">
        <v>1832</v>
      </c>
    </row>
    <row r="10181" spans="1:1" x14ac:dyDescent="0.3">
      <c r="A10181" t="s">
        <v>1832</v>
      </c>
    </row>
    <row r="10182" spans="1:1" x14ac:dyDescent="0.3">
      <c r="A10182" t="s">
        <v>1832</v>
      </c>
    </row>
    <row r="10183" spans="1:1" x14ac:dyDescent="0.3">
      <c r="A10183" t="s">
        <v>1832</v>
      </c>
    </row>
    <row r="10184" spans="1:1" x14ac:dyDescent="0.3">
      <c r="A10184" t="s">
        <v>1832</v>
      </c>
    </row>
    <row r="10186" spans="1:1" x14ac:dyDescent="0.3">
      <c r="A10186" t="s">
        <v>724</v>
      </c>
    </row>
    <row r="10187" spans="1:1" x14ac:dyDescent="0.3">
      <c r="A10187" t="s">
        <v>757</v>
      </c>
    </row>
    <row r="10188" spans="1:1" x14ac:dyDescent="0.3">
      <c r="A10188" t="s">
        <v>831</v>
      </c>
    </row>
    <row r="10189" spans="1:1" x14ac:dyDescent="0.3">
      <c r="A10189" t="s">
        <v>832</v>
      </c>
    </row>
    <row r="10190" spans="1:1" x14ac:dyDescent="0.3">
      <c r="A10190" t="s">
        <v>760</v>
      </c>
    </row>
    <row r="10191" spans="1:1" x14ac:dyDescent="0.3">
      <c r="A10191">
        <f>-3.17 -0.003</f>
        <v>-3.173</v>
      </c>
    </row>
    <row r="10192" spans="1:1" x14ac:dyDescent="0.3">
      <c r="A10192">
        <f>-3.17 -3.173 -3.176 -3.179 -3.182 -3.185 -3.188 -3.191 -3.194 -3.197 -3.2</f>
        <v>-35.034999999999997</v>
      </c>
    </row>
    <row r="10193" spans="1:1" x14ac:dyDescent="0.3">
      <c r="A10193" t="s">
        <v>846</v>
      </c>
    </row>
    <row r="10194" spans="1:1" x14ac:dyDescent="0.3">
      <c r="A10194">
        <f>-0.423  -0.426  -0.427  -0.428  -0.429  -0.429  -0.429  -0.43  -0.43  -0.43  -0.43</f>
        <v>-4.7109999999999994</v>
      </c>
    </row>
    <row r="10195" spans="1:1" x14ac:dyDescent="0.3">
      <c r="A10195">
        <f>-1.423  -1.423  -1.423  -1.423  -1.423  -1.423  -1.424  -1.424  -1.425  -1.425  -1.426</f>
        <v>-15.662000000000001</v>
      </c>
    </row>
    <row r="10196" spans="1:1" x14ac:dyDescent="0.3">
      <c r="A10196">
        <f>-2.418  -2.418  -2.418  -2.417  -2.417  -2.417  -2.417  -2.417  -2.417  -2.417  -2.417</f>
        <v>-26.590000000000003</v>
      </c>
    </row>
    <row r="10197" spans="1:1" x14ac:dyDescent="0.3">
      <c r="A10197">
        <f>-3.086  -3.085  -3.085  -3.085  -3.085  -3.084  -3.085  -3.087  -3.09  -3.092  -3.095</f>
        <v>-33.959000000000003</v>
      </c>
    </row>
    <row r="10198" spans="1:1" x14ac:dyDescent="0.3">
      <c r="A10198">
        <f>-3.17  -3.173  -3.176  -3.179  -3.182  -3.185  -3.188  -3.191  -3.194  -3.197  -3.2</f>
        <v>-35.034999999999997</v>
      </c>
    </row>
    <row r="10200" spans="1:1" x14ac:dyDescent="0.3">
      <c r="A10200" t="s">
        <v>847</v>
      </c>
    </row>
    <row r="10201" spans="1:1" x14ac:dyDescent="0.3">
      <c r="A10201" t="s">
        <v>833</v>
      </c>
    </row>
    <row r="10202" spans="1:1" x14ac:dyDescent="0.3">
      <c r="A10202" t="s">
        <v>1902</v>
      </c>
    </row>
    <row r="10203" spans="1:1" x14ac:dyDescent="0.3">
      <c r="A10203" t="s">
        <v>1816</v>
      </c>
    </row>
    <row r="10204" spans="1:1" x14ac:dyDescent="0.3">
      <c r="A10204" t="s">
        <v>1903</v>
      </c>
    </row>
    <row r="10205" spans="1:1" x14ac:dyDescent="0.3">
      <c r="A10205" t="s">
        <v>1904</v>
      </c>
    </row>
    <row r="10207" spans="1:1" x14ac:dyDescent="0.3">
      <c r="A10207" t="s">
        <v>848</v>
      </c>
    </row>
    <row r="10208" spans="1:1" x14ac:dyDescent="0.3">
      <c r="A10208" t="s">
        <v>838</v>
      </c>
    </row>
    <row r="10209" spans="1:1" x14ac:dyDescent="0.3">
      <c r="A10209" t="s">
        <v>839</v>
      </c>
    </row>
    <row r="10210" spans="1:1" x14ac:dyDescent="0.3">
      <c r="A10210" t="s">
        <v>840</v>
      </c>
    </row>
    <row r="10211" spans="1:1" x14ac:dyDescent="0.3">
      <c r="A10211" t="s">
        <v>1835</v>
      </c>
    </row>
    <row r="10212" spans="1:1" x14ac:dyDescent="0.3">
      <c r="A10212" t="s">
        <v>1836</v>
      </c>
    </row>
    <row r="10214" spans="1:1" x14ac:dyDescent="0.3">
      <c r="A10214" t="s">
        <v>771</v>
      </c>
    </row>
    <row r="10215" spans="1:1" x14ac:dyDescent="0.3">
      <c r="A10215" t="s">
        <v>1837</v>
      </c>
    </row>
    <row r="10216" spans="1:1" x14ac:dyDescent="0.3">
      <c r="A10216" t="s">
        <v>1837</v>
      </c>
    </row>
    <row r="10217" spans="1:1" x14ac:dyDescent="0.3">
      <c r="A10217" t="s">
        <v>1837</v>
      </c>
    </row>
    <row r="10218" spans="1:1" x14ac:dyDescent="0.3">
      <c r="A10218" t="s">
        <v>1837</v>
      </c>
    </row>
    <row r="10219" spans="1:1" x14ac:dyDescent="0.3">
      <c r="A10219" t="s">
        <v>1837</v>
      </c>
    </row>
    <row r="10221" spans="1:1" x14ac:dyDescent="0.3">
      <c r="A10221" t="s">
        <v>725</v>
      </c>
    </row>
    <row r="10222" spans="1:1" x14ac:dyDescent="0.3">
      <c r="A10222" t="s">
        <v>757</v>
      </c>
    </row>
    <row r="10223" spans="1:1" x14ac:dyDescent="0.3">
      <c r="A10223" t="s">
        <v>831</v>
      </c>
    </row>
    <row r="10224" spans="1:1" x14ac:dyDescent="0.3">
      <c r="A10224" t="s">
        <v>832</v>
      </c>
    </row>
    <row r="10225" spans="1:1" x14ac:dyDescent="0.3">
      <c r="A10225" t="s">
        <v>760</v>
      </c>
    </row>
    <row r="10226" spans="1:1" x14ac:dyDescent="0.3">
      <c r="A10226" t="s">
        <v>787</v>
      </c>
    </row>
    <row r="10227" spans="1:1" x14ac:dyDescent="0.3">
      <c r="A10227">
        <f>-3.17 -3.17 -3.17 -3.17 -3.17 -3.17 -3.17 -3.17 -3.17 -3.17 -3.17</f>
        <v>-34.870000000000005</v>
      </c>
    </row>
    <row r="10228" spans="1:1" x14ac:dyDescent="0.3">
      <c r="A10228" t="s">
        <v>846</v>
      </c>
    </row>
    <row r="10229" spans="1:1" x14ac:dyDescent="0.3">
      <c r="A10229">
        <f>-0.423  -0.426  -0.427  -0.428  -0.429  -0.429  -0.429  -0.43  -0.43  -0.43  -0.43</f>
        <v>-4.7109999999999994</v>
      </c>
    </row>
    <row r="10230" spans="1:1" x14ac:dyDescent="0.3">
      <c r="A10230">
        <f>-1.423  -1.423  -1.423  -1.423  -1.423  -1.423  -1.424  -1.424  -1.425  -1.425  -1.426</f>
        <v>-15.662000000000001</v>
      </c>
    </row>
    <row r="10231" spans="1:1" x14ac:dyDescent="0.3">
      <c r="A10231">
        <f>-2.418  -2.418  -2.418  -2.417  -2.417  -2.417  -2.417  -2.417  -2.417  -2.417  -2.417</f>
        <v>-26.590000000000003</v>
      </c>
    </row>
    <row r="10232" spans="1:1" x14ac:dyDescent="0.3">
      <c r="A10232">
        <f>-3.086  -3.086  -3.085  -3.085  -3.085  -3.085  -3.085  -3.085  -3.085  -3.085  -3.085</f>
        <v>-33.937000000000005</v>
      </c>
    </row>
    <row r="10233" spans="1:1" x14ac:dyDescent="0.3">
      <c r="A10233">
        <f>-3.17  -3.17  -3.17  -3.17  -3.17  -3.17  -3.17  -3.17  -3.17  -3.17  -3.17</f>
        <v>-34.870000000000005</v>
      </c>
    </row>
    <row r="10235" spans="1:1" x14ac:dyDescent="0.3">
      <c r="A10235" t="s">
        <v>847</v>
      </c>
    </row>
    <row r="10236" spans="1:1" x14ac:dyDescent="0.3">
      <c r="A10236" t="s">
        <v>833</v>
      </c>
    </row>
    <row r="10237" spans="1:1" x14ac:dyDescent="0.3">
      <c r="A10237" t="s">
        <v>1865</v>
      </c>
    </row>
    <row r="10238" spans="1:1" x14ac:dyDescent="0.3">
      <c r="A10238" t="s">
        <v>1905</v>
      </c>
    </row>
    <row r="10239" spans="1:1" x14ac:dyDescent="0.3">
      <c r="A10239" t="s">
        <v>1839</v>
      </c>
    </row>
    <row r="10240" spans="1:1" x14ac:dyDescent="0.3">
      <c r="A10240" t="s">
        <v>1906</v>
      </c>
    </row>
    <row r="10242" spans="1:1" x14ac:dyDescent="0.3">
      <c r="A10242" t="s">
        <v>848</v>
      </c>
    </row>
    <row r="10243" spans="1:1" x14ac:dyDescent="0.3">
      <c r="A10243" t="s">
        <v>838</v>
      </c>
    </row>
    <row r="10244" spans="1:1" x14ac:dyDescent="0.3">
      <c r="A10244" t="s">
        <v>839</v>
      </c>
    </row>
    <row r="10245" spans="1:1" x14ac:dyDescent="0.3">
      <c r="A10245" t="s">
        <v>840</v>
      </c>
    </row>
    <row r="10246" spans="1:1" x14ac:dyDescent="0.3">
      <c r="A10246" t="s">
        <v>1841</v>
      </c>
    </row>
    <row r="10247" spans="1:1" x14ac:dyDescent="0.3">
      <c r="A10247" t="s">
        <v>1825</v>
      </c>
    </row>
    <row r="10249" spans="1:1" x14ac:dyDescent="0.3">
      <c r="A10249" t="s">
        <v>771</v>
      </c>
    </row>
    <row r="10250" spans="1:1" x14ac:dyDescent="0.3">
      <c r="A10250" t="s">
        <v>826</v>
      </c>
    </row>
    <row r="10251" spans="1:1" x14ac:dyDescent="0.3">
      <c r="A10251" t="s">
        <v>826</v>
      </c>
    </row>
    <row r="10252" spans="1:1" x14ac:dyDescent="0.3">
      <c r="A10252" t="s">
        <v>826</v>
      </c>
    </row>
    <row r="10253" spans="1:1" x14ac:dyDescent="0.3">
      <c r="A10253" t="s">
        <v>826</v>
      </c>
    </row>
    <row r="10254" spans="1:1" x14ac:dyDescent="0.3">
      <c r="A10254" t="s">
        <v>826</v>
      </c>
    </row>
    <row r="10256" spans="1:1" x14ac:dyDescent="0.3">
      <c r="A10256" t="s">
        <v>726</v>
      </c>
    </row>
    <row r="10257" spans="1:1" x14ac:dyDescent="0.3">
      <c r="A10257" t="s">
        <v>757</v>
      </c>
    </row>
    <row r="10258" spans="1:1" x14ac:dyDescent="0.3">
      <c r="A10258" t="s">
        <v>831</v>
      </c>
    </row>
    <row r="10259" spans="1:1" x14ac:dyDescent="0.3">
      <c r="A10259" t="s">
        <v>832</v>
      </c>
    </row>
    <row r="10260" spans="1:1" x14ac:dyDescent="0.3">
      <c r="A10260" t="s">
        <v>760</v>
      </c>
    </row>
    <row r="10261" spans="1:1" x14ac:dyDescent="0.3">
      <c r="A10261" t="s">
        <v>788</v>
      </c>
    </row>
    <row r="10262" spans="1:1" x14ac:dyDescent="0.3">
      <c r="A10262">
        <f>-3.17 -3.167 -3.164 -3.161 -3.158 -3.155 -3.152 -3.149 -3.146 -3.143 -3.14</f>
        <v>-34.704999999999998</v>
      </c>
    </row>
    <row r="10263" spans="1:1" x14ac:dyDescent="0.3">
      <c r="A10263" t="s">
        <v>846</v>
      </c>
    </row>
    <row r="10264" spans="1:1" x14ac:dyDescent="0.3">
      <c r="A10264">
        <f>-0.423  -0.426  -0.427  -0.428  -0.429  -0.429  -0.429  -0.43  -0.43  -0.43  -0.43</f>
        <v>-4.7109999999999994</v>
      </c>
    </row>
    <row r="10265" spans="1:1" x14ac:dyDescent="0.3">
      <c r="A10265">
        <f>-1.423  -1.423  -1.423  -1.423  -1.423  -1.423  -1.424  -1.424  -1.425  -1.425  -1.426</f>
        <v>-15.662000000000001</v>
      </c>
    </row>
    <row r="10266" spans="1:1" x14ac:dyDescent="0.3">
      <c r="A10266">
        <f>-2.418  -2.418  -2.418  -2.418  -2.417  -2.417  -2.417  -2.417  -2.417  -2.417  -2.416</f>
        <v>-26.590000000000007</v>
      </c>
    </row>
    <row r="10267" spans="1:1" x14ac:dyDescent="0.3">
      <c r="A10267">
        <f>-3.086  -3.086  -3.085  -3.085  -3.086  -3.086  -3.085  -3.083  -3.081  -3.078  -3.076</f>
        <v>-33.917000000000002</v>
      </c>
    </row>
    <row r="10268" spans="1:1" x14ac:dyDescent="0.3">
      <c r="A10268">
        <f>-3.17  -3.167  -3.164  -3.161  -3.158  -3.155  -3.152  -3.149  -3.146  -3.143  -3.14</f>
        <v>-34.704999999999998</v>
      </c>
    </row>
    <row r="10270" spans="1:1" x14ac:dyDescent="0.3">
      <c r="A10270" t="s">
        <v>847</v>
      </c>
    </row>
    <row r="10271" spans="1:1" x14ac:dyDescent="0.3">
      <c r="A10271" t="s">
        <v>833</v>
      </c>
    </row>
    <row r="10272" spans="1:1" x14ac:dyDescent="0.3">
      <c r="A10272" t="s">
        <v>1882</v>
      </c>
    </row>
    <row r="10273" spans="1:1" x14ac:dyDescent="0.3">
      <c r="A10273" t="s">
        <v>1843</v>
      </c>
    </row>
    <row r="10274" spans="1:1" x14ac:dyDescent="0.3">
      <c r="A10274" t="s">
        <v>1907</v>
      </c>
    </row>
    <row r="10275" spans="1:1" x14ac:dyDescent="0.3">
      <c r="A10275" t="s">
        <v>1845</v>
      </c>
    </row>
    <row r="10277" spans="1:1" x14ac:dyDescent="0.3">
      <c r="A10277" t="s">
        <v>848</v>
      </c>
    </row>
    <row r="10278" spans="1:1" x14ac:dyDescent="0.3">
      <c r="A10278" t="s">
        <v>1869</v>
      </c>
    </row>
    <row r="10279" spans="1:1" x14ac:dyDescent="0.3">
      <c r="A10279" t="s">
        <v>839</v>
      </c>
    </row>
    <row r="10280" spans="1:1" x14ac:dyDescent="0.3">
      <c r="A10280" t="s">
        <v>840</v>
      </c>
    </row>
    <row r="10281" spans="1:1" x14ac:dyDescent="0.3">
      <c r="A10281" t="s">
        <v>1846</v>
      </c>
    </row>
    <row r="10282" spans="1:1" x14ac:dyDescent="0.3">
      <c r="A10282" t="s">
        <v>1847</v>
      </c>
    </row>
    <row r="10284" spans="1:1" x14ac:dyDescent="0.3">
      <c r="A10284" t="s">
        <v>771</v>
      </c>
    </row>
    <row r="10285" spans="1:1" x14ac:dyDescent="0.3">
      <c r="A10285" t="s">
        <v>1848</v>
      </c>
    </row>
    <row r="10286" spans="1:1" x14ac:dyDescent="0.3">
      <c r="A10286" t="s">
        <v>1848</v>
      </c>
    </row>
    <row r="10287" spans="1:1" x14ac:dyDescent="0.3">
      <c r="A10287" t="s">
        <v>1848</v>
      </c>
    </row>
    <row r="10288" spans="1:1" x14ac:dyDescent="0.3">
      <c r="A10288" t="s">
        <v>1848</v>
      </c>
    </row>
    <row r="10289" spans="1:1" x14ac:dyDescent="0.3">
      <c r="A10289" t="s">
        <v>1848</v>
      </c>
    </row>
    <row r="10291" spans="1:1" x14ac:dyDescent="0.3">
      <c r="A10291" t="s">
        <v>727</v>
      </c>
    </row>
    <row r="10292" spans="1:1" x14ac:dyDescent="0.3">
      <c r="A10292" t="s">
        <v>757</v>
      </c>
    </row>
    <row r="10293" spans="1:1" x14ac:dyDescent="0.3">
      <c r="A10293" t="s">
        <v>831</v>
      </c>
    </row>
    <row r="10294" spans="1:1" x14ac:dyDescent="0.3">
      <c r="A10294" t="s">
        <v>832</v>
      </c>
    </row>
    <row r="10295" spans="1:1" x14ac:dyDescent="0.3">
      <c r="A10295" t="s">
        <v>760</v>
      </c>
    </row>
    <row r="10296" spans="1:1" x14ac:dyDescent="0.3">
      <c r="A10296">
        <f>-3.16 -0.003</f>
        <v>-3.1630000000000003</v>
      </c>
    </row>
    <row r="10297" spans="1:1" x14ac:dyDescent="0.3">
      <c r="A10297">
        <f>-3.16 -3.163 -3.166 -3.169 -3.172 -3.175 -3.178 -3.181 -3.184 -3.187 -3.19</f>
        <v>-34.925000000000004</v>
      </c>
    </row>
    <row r="10298" spans="1:1" x14ac:dyDescent="0.3">
      <c r="A10298" t="s">
        <v>846</v>
      </c>
    </row>
    <row r="10299" spans="1:1" x14ac:dyDescent="0.3">
      <c r="A10299">
        <f>-0.423  -0.426  -0.427  -0.428  -0.429  -0.429  -0.429  -0.43  -0.43  -0.43  -0.43</f>
        <v>-4.7109999999999994</v>
      </c>
    </row>
    <row r="10300" spans="1:1" x14ac:dyDescent="0.3">
      <c r="A10300">
        <f>-1.423  -1.423  -1.423  -1.423  -1.423  -1.423  -1.424  -1.424  -1.425  -1.425  -1.426</f>
        <v>-15.662000000000001</v>
      </c>
    </row>
    <row r="10301" spans="1:1" x14ac:dyDescent="0.3">
      <c r="A10301">
        <f>-2.418  -2.418  -2.418  -2.417  -2.417  -2.417  -2.417  -2.416  -2.416  -2.416  -2.416</f>
        <v>-26.585999999999999</v>
      </c>
    </row>
    <row r="10302" spans="1:1" x14ac:dyDescent="0.3">
      <c r="A10302">
        <f>-3.078  -3.078  -3.078  -3.077  -3.077  -3.076  -3.078  -3.08  -3.082  -3.084  -3.087</f>
        <v>-33.875</v>
      </c>
    </row>
    <row r="10303" spans="1:1" x14ac:dyDescent="0.3">
      <c r="A10303">
        <f>-3.16  -3.163  -3.166  -3.169  -3.172  -3.175  -3.178  -3.181  -3.184  -3.187  -3.19</f>
        <v>-34.925000000000004</v>
      </c>
    </row>
    <row r="10305" spans="1:1" x14ac:dyDescent="0.3">
      <c r="A10305" t="s">
        <v>847</v>
      </c>
    </row>
    <row r="10306" spans="1:1" x14ac:dyDescent="0.3">
      <c r="A10306" t="s">
        <v>833</v>
      </c>
    </row>
    <row r="10307" spans="1:1" x14ac:dyDescent="0.3">
      <c r="A10307" t="s">
        <v>834</v>
      </c>
    </row>
    <row r="10308" spans="1:1" x14ac:dyDescent="0.3">
      <c r="A10308" t="s">
        <v>1908</v>
      </c>
    </row>
    <row r="10309" spans="1:1" x14ac:dyDescent="0.3">
      <c r="A10309" t="s">
        <v>1909</v>
      </c>
    </row>
    <row r="10310" spans="1:1" x14ac:dyDescent="0.3">
      <c r="A10310" t="s">
        <v>1910</v>
      </c>
    </row>
    <row r="10312" spans="1:1" x14ac:dyDescent="0.3">
      <c r="A10312" t="s">
        <v>848</v>
      </c>
    </row>
    <row r="10313" spans="1:1" x14ac:dyDescent="0.3">
      <c r="A10313" t="s">
        <v>838</v>
      </c>
    </row>
    <row r="10314" spans="1:1" x14ac:dyDescent="0.3">
      <c r="A10314" t="s">
        <v>839</v>
      </c>
    </row>
    <row r="10315" spans="1:1" x14ac:dyDescent="0.3">
      <c r="A10315" t="s">
        <v>840</v>
      </c>
    </row>
    <row r="10316" spans="1:1" x14ac:dyDescent="0.3">
      <c r="A10316" t="s">
        <v>1852</v>
      </c>
    </row>
    <row r="10317" spans="1:1" x14ac:dyDescent="0.3">
      <c r="A10317" t="s">
        <v>1853</v>
      </c>
    </row>
    <row r="10319" spans="1:1" x14ac:dyDescent="0.3">
      <c r="A10319" t="s">
        <v>771</v>
      </c>
    </row>
    <row r="10320" spans="1:1" x14ac:dyDescent="0.3">
      <c r="A10320" t="s">
        <v>1837</v>
      </c>
    </row>
    <row r="10321" spans="1:1" x14ac:dyDescent="0.3">
      <c r="A10321" t="s">
        <v>1837</v>
      </c>
    </row>
    <row r="10322" spans="1:1" x14ac:dyDescent="0.3">
      <c r="A10322" t="s">
        <v>1837</v>
      </c>
    </row>
    <row r="10323" spans="1:1" x14ac:dyDescent="0.3">
      <c r="A10323" t="s">
        <v>1837</v>
      </c>
    </row>
    <row r="10324" spans="1:1" x14ac:dyDescent="0.3">
      <c r="A10324" t="s">
        <v>1837</v>
      </c>
    </row>
    <row r="10326" spans="1:1" x14ac:dyDescent="0.3">
      <c r="A10326" t="s">
        <v>728</v>
      </c>
    </row>
    <row r="10327" spans="1:1" x14ac:dyDescent="0.3">
      <c r="A10327" t="s">
        <v>757</v>
      </c>
    </row>
    <row r="10328" spans="1:1" x14ac:dyDescent="0.3">
      <c r="A10328" t="s">
        <v>831</v>
      </c>
    </row>
    <row r="10329" spans="1:1" x14ac:dyDescent="0.3">
      <c r="A10329" t="s">
        <v>832</v>
      </c>
    </row>
    <row r="10330" spans="1:1" x14ac:dyDescent="0.3">
      <c r="A10330" t="s">
        <v>760</v>
      </c>
    </row>
    <row r="10331" spans="1:1" x14ac:dyDescent="0.3">
      <c r="A10331" t="s">
        <v>789</v>
      </c>
    </row>
    <row r="10332" spans="1:1" x14ac:dyDescent="0.3">
      <c r="A10332">
        <f>-3.16 -3.16 -3.16 -3.16 -3.16 -3.16 -3.16 -3.16 -3.16 -3.16 -3.16</f>
        <v>-34.760000000000005</v>
      </c>
    </row>
    <row r="10333" spans="1:1" x14ac:dyDescent="0.3">
      <c r="A10333" t="s">
        <v>846</v>
      </c>
    </row>
    <row r="10334" spans="1:1" x14ac:dyDescent="0.3">
      <c r="A10334">
        <f>-0.423  -0.426  -0.427  -0.428  -0.429  -0.429  -0.429  -0.43  -0.43  -0.43  -0.43</f>
        <v>-4.7109999999999994</v>
      </c>
    </row>
    <row r="10335" spans="1:1" x14ac:dyDescent="0.3">
      <c r="A10335">
        <f>-1.423  -1.423  -1.423  -1.423  -1.423  -1.423  -1.424  -1.424  -1.425  -1.425  -1.426</f>
        <v>-15.662000000000001</v>
      </c>
    </row>
    <row r="10336" spans="1:1" x14ac:dyDescent="0.3">
      <c r="A10336">
        <f>-2.418  -2.418  -2.417  -2.417  -2.417  -2.417  -2.417  -2.416  -2.416  -2.416  -2.416</f>
        <v>-26.585000000000001</v>
      </c>
    </row>
    <row r="10337" spans="1:1" x14ac:dyDescent="0.3">
      <c r="A10337">
        <f>-3.078  -3.078  -3.077  -3.077  -3.077  -3.077  -3.077  -3.078  -3.078  -3.078  -3.078</f>
        <v>-33.852999999999994</v>
      </c>
    </row>
    <row r="10338" spans="1:1" x14ac:dyDescent="0.3">
      <c r="A10338">
        <f>-3.16  -3.16  -3.16  -3.16  -3.16  -3.16  -3.16  -3.16  -3.16  -3.16  -3.16</f>
        <v>-34.760000000000005</v>
      </c>
    </row>
    <row r="10340" spans="1:1" x14ac:dyDescent="0.3">
      <c r="A10340" t="s">
        <v>847</v>
      </c>
    </row>
    <row r="10341" spans="1:1" x14ac:dyDescent="0.3">
      <c r="A10341" t="s">
        <v>833</v>
      </c>
    </row>
    <row r="10342" spans="1:1" x14ac:dyDescent="0.3">
      <c r="A10342" t="s">
        <v>1865</v>
      </c>
    </row>
    <row r="10343" spans="1:1" x14ac:dyDescent="0.3">
      <c r="A10343" t="s">
        <v>1911</v>
      </c>
    </row>
    <row r="10344" spans="1:1" x14ac:dyDescent="0.3">
      <c r="A10344" t="s">
        <v>1912</v>
      </c>
    </row>
    <row r="10345" spans="1:1" x14ac:dyDescent="0.3">
      <c r="A10345" t="s">
        <v>1856</v>
      </c>
    </row>
    <row r="10347" spans="1:1" x14ac:dyDescent="0.3">
      <c r="A10347" t="s">
        <v>848</v>
      </c>
    </row>
    <row r="10348" spans="1:1" x14ac:dyDescent="0.3">
      <c r="A10348" t="s">
        <v>838</v>
      </c>
    </row>
    <row r="10349" spans="1:1" x14ac:dyDescent="0.3">
      <c r="A10349" t="s">
        <v>839</v>
      </c>
    </row>
    <row r="10350" spans="1:1" x14ac:dyDescent="0.3">
      <c r="A10350" t="s">
        <v>840</v>
      </c>
    </row>
    <row r="10351" spans="1:1" x14ac:dyDescent="0.3">
      <c r="A10351" t="s">
        <v>1857</v>
      </c>
    </row>
    <row r="10352" spans="1:1" x14ac:dyDescent="0.3">
      <c r="A10352" t="s">
        <v>1825</v>
      </c>
    </row>
    <row r="10354" spans="1:1" x14ac:dyDescent="0.3">
      <c r="A10354" t="s">
        <v>771</v>
      </c>
    </row>
    <row r="10355" spans="1:1" x14ac:dyDescent="0.3">
      <c r="A10355" t="s">
        <v>826</v>
      </c>
    </row>
    <row r="10356" spans="1:1" x14ac:dyDescent="0.3">
      <c r="A10356" t="s">
        <v>826</v>
      </c>
    </row>
    <row r="10357" spans="1:1" x14ac:dyDescent="0.3">
      <c r="A10357" t="s">
        <v>826</v>
      </c>
    </row>
    <row r="10358" spans="1:1" x14ac:dyDescent="0.3">
      <c r="A10358" t="s">
        <v>826</v>
      </c>
    </row>
    <row r="10359" spans="1:1" x14ac:dyDescent="0.3">
      <c r="A10359" t="s">
        <v>826</v>
      </c>
    </row>
    <row r="10361" spans="1:1" x14ac:dyDescent="0.3">
      <c r="A10361" t="s">
        <v>729</v>
      </c>
    </row>
    <row r="10362" spans="1:1" x14ac:dyDescent="0.3">
      <c r="A10362" t="s">
        <v>757</v>
      </c>
    </row>
    <row r="10363" spans="1:1" x14ac:dyDescent="0.3">
      <c r="A10363" t="s">
        <v>831</v>
      </c>
    </row>
    <row r="10364" spans="1:1" x14ac:dyDescent="0.3">
      <c r="A10364" t="s">
        <v>832</v>
      </c>
    </row>
    <row r="10365" spans="1:1" x14ac:dyDescent="0.3">
      <c r="A10365" t="s">
        <v>760</v>
      </c>
    </row>
    <row r="10366" spans="1:1" x14ac:dyDescent="0.3">
      <c r="A10366" t="s">
        <v>790</v>
      </c>
    </row>
    <row r="10367" spans="1:1" x14ac:dyDescent="0.3">
      <c r="A10367">
        <f>-3.16 -3.157 -3.154 -3.151 -3.148 -3.145 -3.142 -3.139 -3.136 -3.133 -3.13</f>
        <v>-34.594999999999999</v>
      </c>
    </row>
    <row r="10368" spans="1:1" x14ac:dyDescent="0.3">
      <c r="A10368" t="s">
        <v>846</v>
      </c>
    </row>
    <row r="10369" spans="1:1" x14ac:dyDescent="0.3">
      <c r="A10369">
        <f>-0.423  -0.426  -0.427  -0.428  -0.429  -0.429  -0.429  -0.43  -0.43  -0.43  -0.43</f>
        <v>-4.7109999999999994</v>
      </c>
    </row>
    <row r="10370" spans="1:1" x14ac:dyDescent="0.3">
      <c r="A10370">
        <f>-1.423  -1.423  -1.423  -1.423  -1.423  -1.423  -1.424  -1.424  -1.425  -1.425  -1.426</f>
        <v>-15.662000000000001</v>
      </c>
    </row>
    <row r="10371" spans="1:1" x14ac:dyDescent="0.3">
      <c r="A10371">
        <f>-2.418  -2.418  -2.417  -2.417  -2.417  -2.416  -2.417  -2.417  -2.416  -2.416  -2.416</f>
        <v>-26.585000000000004</v>
      </c>
    </row>
    <row r="10372" spans="1:1" x14ac:dyDescent="0.3">
      <c r="A10372">
        <f>-3.078  -3.078  -3.077  -3.077  -3.078  -3.078  -3.077  -3.075  -3.073  -3.07  -3.068</f>
        <v>-33.829000000000001</v>
      </c>
    </row>
    <row r="10373" spans="1:1" x14ac:dyDescent="0.3">
      <c r="A10373">
        <f>-3.16  -3.157  -3.154  -3.151  -3.148  -3.145  -3.142  -3.139  -3.136  -3.133  -3.13</f>
        <v>-34.594999999999999</v>
      </c>
    </row>
    <row r="10375" spans="1:1" x14ac:dyDescent="0.3">
      <c r="A10375" t="s">
        <v>847</v>
      </c>
    </row>
    <row r="10376" spans="1:1" x14ac:dyDescent="0.3">
      <c r="A10376" t="s">
        <v>833</v>
      </c>
    </row>
    <row r="10377" spans="1:1" x14ac:dyDescent="0.3">
      <c r="A10377" t="s">
        <v>1886</v>
      </c>
    </row>
    <row r="10378" spans="1:1" x14ac:dyDescent="0.3">
      <c r="A10378" t="s">
        <v>1913</v>
      </c>
    </row>
    <row r="10379" spans="1:1" x14ac:dyDescent="0.3">
      <c r="A10379" t="s">
        <v>1859</v>
      </c>
    </row>
    <row r="10380" spans="1:1" x14ac:dyDescent="0.3">
      <c r="A10380" t="s">
        <v>1860</v>
      </c>
    </row>
    <row r="10382" spans="1:1" x14ac:dyDescent="0.3">
      <c r="A10382" t="s">
        <v>848</v>
      </c>
    </row>
    <row r="10383" spans="1:1" x14ac:dyDescent="0.3">
      <c r="A10383" t="s">
        <v>1869</v>
      </c>
    </row>
    <row r="10384" spans="1:1" x14ac:dyDescent="0.3">
      <c r="A10384" t="s">
        <v>839</v>
      </c>
    </row>
    <row r="10385" spans="1:1" x14ac:dyDescent="0.3">
      <c r="A10385" t="s">
        <v>840</v>
      </c>
    </row>
    <row r="10386" spans="1:1" x14ac:dyDescent="0.3">
      <c r="A10386" t="s">
        <v>1861</v>
      </c>
    </row>
    <row r="10387" spans="1:1" x14ac:dyDescent="0.3">
      <c r="A10387" t="s">
        <v>1862</v>
      </c>
    </row>
    <row r="10389" spans="1:1" x14ac:dyDescent="0.3">
      <c r="A10389" t="s">
        <v>771</v>
      </c>
    </row>
    <row r="10390" spans="1:1" x14ac:dyDescent="0.3">
      <c r="A10390" t="s">
        <v>1848</v>
      </c>
    </row>
    <row r="10391" spans="1:1" x14ac:dyDescent="0.3">
      <c r="A10391" t="s">
        <v>1848</v>
      </c>
    </row>
    <row r="10392" spans="1:1" x14ac:dyDescent="0.3">
      <c r="A10392" t="s">
        <v>1848</v>
      </c>
    </row>
    <row r="10393" spans="1:1" x14ac:dyDescent="0.3">
      <c r="A10393" t="s">
        <v>1848</v>
      </c>
    </row>
    <row r="10394" spans="1:1" x14ac:dyDescent="0.3">
      <c r="A10394" t="s">
        <v>1848</v>
      </c>
    </row>
    <row r="10396" spans="1:1" x14ac:dyDescent="0.3">
      <c r="A10396" t="s">
        <v>730</v>
      </c>
    </row>
    <row r="10397" spans="1:1" x14ac:dyDescent="0.3">
      <c r="A10397" t="s">
        <v>757</v>
      </c>
    </row>
    <row r="10398" spans="1:1" x14ac:dyDescent="0.3">
      <c r="A10398" t="s">
        <v>844</v>
      </c>
    </row>
    <row r="10399" spans="1:1" x14ac:dyDescent="0.3">
      <c r="A10399" t="s">
        <v>845</v>
      </c>
    </row>
    <row r="10400" spans="1:1" x14ac:dyDescent="0.3">
      <c r="A10400" t="s">
        <v>760</v>
      </c>
    </row>
    <row r="10401" spans="1:1" x14ac:dyDescent="0.3">
      <c r="A10401">
        <f>-3.24 -0.003</f>
        <v>-3.2430000000000003</v>
      </c>
    </row>
    <row r="10402" spans="1:1" x14ac:dyDescent="0.3">
      <c r="A10402">
        <f>-3.24 -3.243 -3.246 -3.249 -3.252 -3.255 -3.258 -3.261 -3.264 -3.267 -3.27</f>
        <v>-35.805</v>
      </c>
    </row>
    <row r="10403" spans="1:1" x14ac:dyDescent="0.3">
      <c r="A10403" t="s">
        <v>846</v>
      </c>
    </row>
    <row r="10404" spans="1:1" x14ac:dyDescent="0.3">
      <c r="A10404">
        <f>-0.423  -0.425  -0.425  -0.425  -0.424  -0.422  -0.421  -0.42  -0.418  -0.416  -0.415</f>
        <v>-4.6340000000000003</v>
      </c>
    </row>
    <row r="10405" spans="1:1" x14ac:dyDescent="0.3">
      <c r="A10405">
        <f>-1.423  -1.423  -1.423  -1.423  -1.423  -1.424  -1.424  -1.424  -1.424  -1.424  -1.423</f>
        <v>-15.657999999999998</v>
      </c>
    </row>
    <row r="10406" spans="1:1" x14ac:dyDescent="0.3">
      <c r="A10406">
        <f>-2.42  -2.42  -2.42  -2.42  -2.419  -2.42  -2.419  -2.419  -2.419  -2.419  -2.419</f>
        <v>-26.614000000000001</v>
      </c>
    </row>
    <row r="10407" spans="1:1" x14ac:dyDescent="0.3">
      <c r="A10407">
        <f>-3.139  -3.138  -3.138  -3.138  -3.137  -3.137  -3.138  -3.14  -3.142  -3.144  -3.146</f>
        <v>-34.536999999999999</v>
      </c>
    </row>
    <row r="10408" spans="1:1" x14ac:dyDescent="0.3">
      <c r="A10408">
        <f>-3.24  -3.243  -3.246  -3.249  -3.252  -3.255  -3.258  -3.261  -3.264  -3.267  -3.27</f>
        <v>-35.805</v>
      </c>
    </row>
    <row r="10410" spans="1:1" x14ac:dyDescent="0.3">
      <c r="A10410" t="s">
        <v>847</v>
      </c>
    </row>
    <row r="10411" spans="1:1" x14ac:dyDescent="0.3">
      <c r="A10411" t="s">
        <v>1914</v>
      </c>
    </row>
    <row r="10412" spans="1:1" x14ac:dyDescent="0.3">
      <c r="A10412" t="s">
        <v>1915</v>
      </c>
    </row>
    <row r="10413" spans="1:1" x14ac:dyDescent="0.3">
      <c r="A10413" t="s">
        <v>1916</v>
      </c>
    </row>
    <row r="10414" spans="1:1" x14ac:dyDescent="0.3">
      <c r="A10414" t="s">
        <v>1917</v>
      </c>
    </row>
    <row r="10415" spans="1:1" x14ac:dyDescent="0.3">
      <c r="A10415" t="s">
        <v>1918</v>
      </c>
    </row>
    <row r="10417" spans="1:1" x14ac:dyDescent="0.3">
      <c r="A10417" t="s">
        <v>848</v>
      </c>
    </row>
    <row r="10418" spans="1:1" x14ac:dyDescent="0.3">
      <c r="A10418" t="s">
        <v>1919</v>
      </c>
    </row>
    <row r="10419" spans="1:1" x14ac:dyDescent="0.3">
      <c r="A10419" t="s">
        <v>839</v>
      </c>
    </row>
    <row r="10420" spans="1:1" x14ac:dyDescent="0.3">
      <c r="A10420" t="s">
        <v>1712</v>
      </c>
    </row>
    <row r="10421" spans="1:1" x14ac:dyDescent="0.3">
      <c r="A10421" t="s">
        <v>1713</v>
      </c>
    </row>
    <row r="10422" spans="1:1" x14ac:dyDescent="0.3">
      <c r="A10422" t="s">
        <v>1714</v>
      </c>
    </row>
    <row r="10424" spans="1:1" x14ac:dyDescent="0.3">
      <c r="A10424" t="s">
        <v>771</v>
      </c>
    </row>
    <row r="10425" spans="1:1" x14ac:dyDescent="0.3">
      <c r="A10425" t="s">
        <v>1715</v>
      </c>
    </row>
    <row r="10426" spans="1:1" x14ac:dyDescent="0.3">
      <c r="A10426" t="s">
        <v>1715</v>
      </c>
    </row>
    <row r="10427" spans="1:1" x14ac:dyDescent="0.3">
      <c r="A10427" t="s">
        <v>1715</v>
      </c>
    </row>
    <row r="10428" spans="1:1" x14ac:dyDescent="0.3">
      <c r="A10428" t="s">
        <v>1715</v>
      </c>
    </row>
    <row r="10429" spans="1:1" x14ac:dyDescent="0.3">
      <c r="A10429" t="s">
        <v>1715</v>
      </c>
    </row>
    <row r="10431" spans="1:1" x14ac:dyDescent="0.3">
      <c r="A10431" t="s">
        <v>731</v>
      </c>
    </row>
    <row r="10432" spans="1:1" x14ac:dyDescent="0.3">
      <c r="A10432" t="s">
        <v>757</v>
      </c>
    </row>
    <row r="10433" spans="1:1" x14ac:dyDescent="0.3">
      <c r="A10433" t="s">
        <v>844</v>
      </c>
    </row>
    <row r="10434" spans="1:1" x14ac:dyDescent="0.3">
      <c r="A10434" t="s">
        <v>845</v>
      </c>
    </row>
    <row r="10435" spans="1:1" x14ac:dyDescent="0.3">
      <c r="A10435" t="s">
        <v>760</v>
      </c>
    </row>
    <row r="10436" spans="1:1" x14ac:dyDescent="0.3">
      <c r="A10436" t="s">
        <v>773</v>
      </c>
    </row>
    <row r="10437" spans="1:1" x14ac:dyDescent="0.3">
      <c r="A10437">
        <f>-3.24 -3.24 -3.24 -3.24 -3.24 -3.24 -3.24 -3.24 -3.24 -3.24 -3.24</f>
        <v>-35.640000000000015</v>
      </c>
    </row>
    <row r="10438" spans="1:1" x14ac:dyDescent="0.3">
      <c r="A10438" t="s">
        <v>846</v>
      </c>
    </row>
    <row r="10439" spans="1:1" x14ac:dyDescent="0.3">
      <c r="A10439">
        <f>-0.423  -0.425  -0.425  -0.425  -0.424  -0.422  -0.421  -0.42  -0.418  -0.416  -0.415</f>
        <v>-4.6340000000000003</v>
      </c>
    </row>
    <row r="10440" spans="1:1" x14ac:dyDescent="0.3">
      <c r="A10440">
        <f>-1.423  -1.423  -1.423  -1.423  -1.423  -1.423  -1.424  -1.424  -1.424  -1.424  -1.424</f>
        <v>-15.657999999999998</v>
      </c>
    </row>
    <row r="10441" spans="1:1" x14ac:dyDescent="0.3">
      <c r="A10441">
        <f>-2.42  -2.42  -2.42  -2.42  -2.42  -2.419  -2.419  -2.419  -2.419  -2.419  -2.419</f>
        <v>-26.614000000000001</v>
      </c>
    </row>
    <row r="10442" spans="1:1" x14ac:dyDescent="0.3">
      <c r="A10442">
        <f>-3.139  -3.139  -3.138  -3.138  -3.138  -3.138  -3.138  -3.138  -3.138  -3.138  -3.138</f>
        <v>-34.519999999999989</v>
      </c>
    </row>
    <row r="10443" spans="1:1" x14ac:dyDescent="0.3">
      <c r="A10443">
        <f>-3.24  -3.24  -3.24  -3.24  -3.24  -3.24  -3.24  -3.24  -3.24  -3.24  -3.24</f>
        <v>-35.640000000000015</v>
      </c>
    </row>
    <row r="10445" spans="1:1" x14ac:dyDescent="0.3">
      <c r="A10445" t="s">
        <v>847</v>
      </c>
    </row>
    <row r="10446" spans="1:1" x14ac:dyDescent="0.3">
      <c r="A10446" t="s">
        <v>1914</v>
      </c>
    </row>
    <row r="10447" spans="1:1" x14ac:dyDescent="0.3">
      <c r="A10447" t="s">
        <v>1920</v>
      </c>
    </row>
    <row r="10448" spans="1:1" x14ac:dyDescent="0.3">
      <c r="A10448" t="s">
        <v>1921</v>
      </c>
    </row>
    <row r="10449" spans="1:1" x14ac:dyDescent="0.3">
      <c r="A10449" t="s">
        <v>1922</v>
      </c>
    </row>
    <row r="10450" spans="1:1" x14ac:dyDescent="0.3">
      <c r="A10450" t="s">
        <v>1719</v>
      </c>
    </row>
    <row r="10452" spans="1:1" x14ac:dyDescent="0.3">
      <c r="A10452" t="s">
        <v>848</v>
      </c>
    </row>
    <row r="10453" spans="1:1" x14ac:dyDescent="0.3">
      <c r="A10453" t="s">
        <v>1919</v>
      </c>
    </row>
    <row r="10454" spans="1:1" x14ac:dyDescent="0.3">
      <c r="A10454" t="s">
        <v>839</v>
      </c>
    </row>
    <row r="10455" spans="1:1" x14ac:dyDescent="0.3">
      <c r="A10455" t="s">
        <v>1867</v>
      </c>
    </row>
    <row r="10456" spans="1:1" x14ac:dyDescent="0.3">
      <c r="A10456" t="s">
        <v>1721</v>
      </c>
    </row>
    <row r="10457" spans="1:1" x14ac:dyDescent="0.3">
      <c r="A10457" t="s">
        <v>1722</v>
      </c>
    </row>
    <row r="10459" spans="1:1" x14ac:dyDescent="0.3">
      <c r="A10459" t="s">
        <v>771</v>
      </c>
    </row>
    <row r="10460" spans="1:1" x14ac:dyDescent="0.3">
      <c r="A10460" t="s">
        <v>1723</v>
      </c>
    </row>
    <row r="10461" spans="1:1" x14ac:dyDescent="0.3">
      <c r="A10461" t="s">
        <v>1723</v>
      </c>
    </row>
    <row r="10462" spans="1:1" x14ac:dyDescent="0.3">
      <c r="A10462" t="s">
        <v>1723</v>
      </c>
    </row>
    <row r="10463" spans="1:1" x14ac:dyDescent="0.3">
      <c r="A10463" t="s">
        <v>1723</v>
      </c>
    </row>
    <row r="10464" spans="1:1" x14ac:dyDescent="0.3">
      <c r="A10464" t="s">
        <v>1723</v>
      </c>
    </row>
    <row r="10466" spans="1:1" x14ac:dyDescent="0.3">
      <c r="A10466" t="s">
        <v>732</v>
      </c>
    </row>
    <row r="10467" spans="1:1" x14ac:dyDescent="0.3">
      <c r="A10467" t="s">
        <v>757</v>
      </c>
    </row>
    <row r="10468" spans="1:1" x14ac:dyDescent="0.3">
      <c r="A10468" t="s">
        <v>844</v>
      </c>
    </row>
    <row r="10469" spans="1:1" x14ac:dyDescent="0.3">
      <c r="A10469" t="s">
        <v>845</v>
      </c>
    </row>
    <row r="10470" spans="1:1" x14ac:dyDescent="0.3">
      <c r="A10470" t="s">
        <v>760</v>
      </c>
    </row>
    <row r="10471" spans="1:1" x14ac:dyDescent="0.3">
      <c r="A10471" t="s">
        <v>774</v>
      </c>
    </row>
    <row r="10472" spans="1:1" x14ac:dyDescent="0.3">
      <c r="A10472">
        <f>-3.24 -3.237 -3.234 -3.231 -3.228 -3.225 -3.222 -3.219 -3.216 -3.213 -3.21</f>
        <v>-35.475000000000009</v>
      </c>
    </row>
    <row r="10473" spans="1:1" x14ac:dyDescent="0.3">
      <c r="A10473" t="s">
        <v>846</v>
      </c>
    </row>
    <row r="10474" spans="1:1" x14ac:dyDescent="0.3">
      <c r="A10474">
        <f>-0.423  -0.425  -0.425  -0.425  -0.424  -0.422  -0.421  -0.42  -0.418  -0.416  -0.415</f>
        <v>-4.6340000000000003</v>
      </c>
    </row>
    <row r="10475" spans="1:1" x14ac:dyDescent="0.3">
      <c r="A10475">
        <f>-1.423  -1.423  -1.423  -1.423  -1.423  -1.423  -1.424  -1.424  -1.424  -1.424  -1.424</f>
        <v>-15.657999999999998</v>
      </c>
    </row>
    <row r="10476" spans="1:1" x14ac:dyDescent="0.3">
      <c r="A10476">
        <f>-2.42  -2.42  -2.42  -2.42  -2.42  -2.419  -2.419  -2.419  -2.419  -2.419  -2.419</f>
        <v>-26.614000000000001</v>
      </c>
    </row>
    <row r="10477" spans="1:1" x14ac:dyDescent="0.3">
      <c r="A10477">
        <f>-3.139  -3.139  -3.138  -3.138  -3.139  -3.139  -3.138  -3.136  -3.134  -3.132  -3.129</f>
        <v>-34.500999999999998</v>
      </c>
    </row>
    <row r="10478" spans="1:1" x14ac:dyDescent="0.3">
      <c r="A10478">
        <f>-3.24  -3.237  -3.234  -3.231  -3.228  -3.225  -3.222  -3.219  -3.216  -3.213  -3.21</f>
        <v>-35.475000000000009</v>
      </c>
    </row>
    <row r="10480" spans="1:1" x14ac:dyDescent="0.3">
      <c r="A10480" t="s">
        <v>847</v>
      </c>
    </row>
    <row r="10481" spans="1:1" x14ac:dyDescent="0.3">
      <c r="A10481" t="s">
        <v>1914</v>
      </c>
    </row>
    <row r="10482" spans="1:1" x14ac:dyDescent="0.3">
      <c r="A10482" t="s">
        <v>1920</v>
      </c>
    </row>
    <row r="10483" spans="1:1" x14ac:dyDescent="0.3">
      <c r="A10483" t="s">
        <v>1923</v>
      </c>
    </row>
    <row r="10484" spans="1:1" x14ac:dyDescent="0.3">
      <c r="A10484" t="s">
        <v>1725</v>
      </c>
    </row>
    <row r="10485" spans="1:1" x14ac:dyDescent="0.3">
      <c r="A10485" t="s">
        <v>1924</v>
      </c>
    </row>
    <row r="10487" spans="1:1" x14ac:dyDescent="0.3">
      <c r="A10487" t="s">
        <v>848</v>
      </c>
    </row>
    <row r="10488" spans="1:1" x14ac:dyDescent="0.3">
      <c r="A10488" t="s">
        <v>1919</v>
      </c>
    </row>
    <row r="10489" spans="1:1" x14ac:dyDescent="0.3">
      <c r="A10489" t="s">
        <v>839</v>
      </c>
    </row>
    <row r="10490" spans="1:1" x14ac:dyDescent="0.3">
      <c r="A10490" t="s">
        <v>1925</v>
      </c>
    </row>
    <row r="10491" spans="1:1" x14ac:dyDescent="0.3">
      <c r="A10491" t="s">
        <v>1728</v>
      </c>
    </row>
    <row r="10492" spans="1:1" x14ac:dyDescent="0.3">
      <c r="A10492" t="s">
        <v>1729</v>
      </c>
    </row>
    <row r="10494" spans="1:1" x14ac:dyDescent="0.3">
      <c r="A10494" t="s">
        <v>771</v>
      </c>
    </row>
    <row r="10495" spans="1:1" x14ac:dyDescent="0.3">
      <c r="A10495" t="s">
        <v>1730</v>
      </c>
    </row>
    <row r="10496" spans="1:1" x14ac:dyDescent="0.3">
      <c r="A10496" t="s">
        <v>1730</v>
      </c>
    </row>
    <row r="10497" spans="1:1" x14ac:dyDescent="0.3">
      <c r="A10497" t="s">
        <v>1730</v>
      </c>
    </row>
    <row r="10498" spans="1:1" x14ac:dyDescent="0.3">
      <c r="A10498" t="s">
        <v>1730</v>
      </c>
    </row>
    <row r="10499" spans="1:1" x14ac:dyDescent="0.3">
      <c r="A10499" t="s">
        <v>1730</v>
      </c>
    </row>
    <row r="10501" spans="1:1" x14ac:dyDescent="0.3">
      <c r="A10501" t="s">
        <v>733</v>
      </c>
    </row>
    <row r="10502" spans="1:1" x14ac:dyDescent="0.3">
      <c r="A10502" t="s">
        <v>757</v>
      </c>
    </row>
    <row r="10503" spans="1:1" x14ac:dyDescent="0.3">
      <c r="A10503" t="s">
        <v>844</v>
      </c>
    </row>
    <row r="10504" spans="1:1" x14ac:dyDescent="0.3">
      <c r="A10504" t="s">
        <v>845</v>
      </c>
    </row>
    <row r="10505" spans="1:1" x14ac:dyDescent="0.3">
      <c r="A10505" t="s">
        <v>760</v>
      </c>
    </row>
    <row r="10506" spans="1:1" x14ac:dyDescent="0.3">
      <c r="A10506">
        <f>-3.23 -0.003</f>
        <v>-3.2330000000000001</v>
      </c>
    </row>
    <row r="10507" spans="1:1" x14ac:dyDescent="0.3">
      <c r="A10507">
        <f>-3.23 -3.233 -3.236 -3.239 -3.242 -3.245 -3.248 -3.251 -3.254 -3.257 -3.26</f>
        <v>-35.695</v>
      </c>
    </row>
    <row r="10508" spans="1:1" x14ac:dyDescent="0.3">
      <c r="A10508" t="s">
        <v>846</v>
      </c>
    </row>
    <row r="10509" spans="1:1" x14ac:dyDescent="0.3">
      <c r="A10509">
        <f>-0.423  -0.425  -0.425  -0.425  -0.424  -0.422  -0.421  -0.42  -0.418  -0.416  -0.415</f>
        <v>-4.6340000000000003</v>
      </c>
    </row>
    <row r="10510" spans="1:1" x14ac:dyDescent="0.3">
      <c r="A10510">
        <f>-1.423  -1.423  -1.423  -1.423  -1.423  -1.424  -1.424  -1.424  -1.424  -1.424  -1.423</f>
        <v>-15.657999999999998</v>
      </c>
    </row>
    <row r="10511" spans="1:1" x14ac:dyDescent="0.3">
      <c r="A10511">
        <f>-2.42  -2.42  -2.42  -2.419  -2.419  -2.419  -2.419  -2.419  -2.419  -2.419  -2.419</f>
        <v>-26.612000000000002</v>
      </c>
    </row>
    <row r="10512" spans="1:1" x14ac:dyDescent="0.3">
      <c r="A10512">
        <f>-3.132  -3.131  -3.131  -3.131  -3.13  -3.129  -3.131  -3.132  -3.134  -3.136  -3.139</f>
        <v>-34.456000000000003</v>
      </c>
    </row>
    <row r="10513" spans="1:1" x14ac:dyDescent="0.3">
      <c r="A10513">
        <f>-3.23  -3.233  -3.236  -3.239  -3.242  -3.245  -3.248  -3.251  -3.254  -3.257  -3.26</f>
        <v>-35.695</v>
      </c>
    </row>
    <row r="10515" spans="1:1" x14ac:dyDescent="0.3">
      <c r="A10515" t="s">
        <v>847</v>
      </c>
    </row>
    <row r="10516" spans="1:1" x14ac:dyDescent="0.3">
      <c r="A10516" t="s">
        <v>1914</v>
      </c>
    </row>
    <row r="10517" spans="1:1" x14ac:dyDescent="0.3">
      <c r="A10517" t="s">
        <v>1926</v>
      </c>
    </row>
    <row r="10518" spans="1:1" x14ac:dyDescent="0.3">
      <c r="A10518" t="s">
        <v>1927</v>
      </c>
    </row>
    <row r="10519" spans="1:1" x14ac:dyDescent="0.3">
      <c r="A10519" t="s">
        <v>1732</v>
      </c>
    </row>
    <row r="10520" spans="1:1" x14ac:dyDescent="0.3">
      <c r="A10520" t="s">
        <v>1871</v>
      </c>
    </row>
    <row r="10522" spans="1:1" x14ac:dyDescent="0.3">
      <c r="A10522" t="s">
        <v>848</v>
      </c>
    </row>
    <row r="10523" spans="1:1" x14ac:dyDescent="0.3">
      <c r="A10523" t="s">
        <v>1919</v>
      </c>
    </row>
    <row r="10524" spans="1:1" x14ac:dyDescent="0.3">
      <c r="A10524" t="s">
        <v>839</v>
      </c>
    </row>
    <row r="10525" spans="1:1" x14ac:dyDescent="0.3">
      <c r="A10525" t="s">
        <v>1928</v>
      </c>
    </row>
    <row r="10526" spans="1:1" x14ac:dyDescent="0.3">
      <c r="A10526" t="s">
        <v>1735</v>
      </c>
    </row>
    <row r="10527" spans="1:1" x14ac:dyDescent="0.3">
      <c r="A10527" t="s">
        <v>1736</v>
      </c>
    </row>
    <row r="10529" spans="1:1" x14ac:dyDescent="0.3">
      <c r="A10529" t="s">
        <v>771</v>
      </c>
    </row>
    <row r="10530" spans="1:1" x14ac:dyDescent="0.3">
      <c r="A10530" t="s">
        <v>1737</v>
      </c>
    </row>
    <row r="10531" spans="1:1" x14ac:dyDescent="0.3">
      <c r="A10531" t="s">
        <v>1737</v>
      </c>
    </row>
    <row r="10532" spans="1:1" x14ac:dyDescent="0.3">
      <c r="A10532" t="s">
        <v>1737</v>
      </c>
    </row>
    <row r="10533" spans="1:1" x14ac:dyDescent="0.3">
      <c r="A10533" t="s">
        <v>1737</v>
      </c>
    </row>
    <row r="10534" spans="1:1" x14ac:dyDescent="0.3">
      <c r="A10534" t="s">
        <v>1737</v>
      </c>
    </row>
    <row r="10536" spans="1:1" x14ac:dyDescent="0.3">
      <c r="A10536" t="s">
        <v>734</v>
      </c>
    </row>
    <row r="10537" spans="1:1" x14ac:dyDescent="0.3">
      <c r="A10537" t="s">
        <v>757</v>
      </c>
    </row>
    <row r="10538" spans="1:1" x14ac:dyDescent="0.3">
      <c r="A10538" t="s">
        <v>844</v>
      </c>
    </row>
    <row r="10539" spans="1:1" x14ac:dyDescent="0.3">
      <c r="A10539" t="s">
        <v>845</v>
      </c>
    </row>
    <row r="10540" spans="1:1" x14ac:dyDescent="0.3">
      <c r="A10540" t="s">
        <v>760</v>
      </c>
    </row>
    <row r="10541" spans="1:1" x14ac:dyDescent="0.3">
      <c r="A10541" t="s">
        <v>775</v>
      </c>
    </row>
    <row r="10542" spans="1:1" x14ac:dyDescent="0.3">
      <c r="A10542">
        <f>-3.23 -3.23 -3.23 -3.23 -3.23 -3.23 -3.23 -3.23 -3.23 -3.23 -3.23</f>
        <v>-35.529999999999994</v>
      </c>
    </row>
    <row r="10543" spans="1:1" x14ac:dyDescent="0.3">
      <c r="A10543" t="s">
        <v>846</v>
      </c>
    </row>
    <row r="10544" spans="1:1" x14ac:dyDescent="0.3">
      <c r="A10544">
        <f>-0.423  -0.425  -0.425  -0.425  -0.424  -0.422  -0.421  -0.42  -0.418  -0.416  -0.415</f>
        <v>-4.6340000000000003</v>
      </c>
    </row>
    <row r="10545" spans="1:1" x14ac:dyDescent="0.3">
      <c r="A10545">
        <f>-1.423  -1.423  -1.423  -1.423  -1.423  -1.423  -1.424  -1.424  -1.424  -1.424  -1.423</f>
        <v>-15.656999999999998</v>
      </c>
    </row>
    <row r="10546" spans="1:1" x14ac:dyDescent="0.3">
      <c r="A10546">
        <f>-2.42  -2.42  -2.42  -2.419  -2.419  -2.419  -2.419  -2.419  -2.419  -2.419  -2.419</f>
        <v>-26.612000000000002</v>
      </c>
    </row>
    <row r="10547" spans="1:1" x14ac:dyDescent="0.3">
      <c r="A10547">
        <f>-3.132  -3.131  -3.131  -3.131  -3.131  -3.13  -3.131  -3.131  -3.131  -3.131  -3.131</f>
        <v>-34.441000000000003</v>
      </c>
    </row>
    <row r="10548" spans="1:1" x14ac:dyDescent="0.3">
      <c r="A10548">
        <f>-3.23  -3.23  -3.23  -3.23  -3.23  -3.23  -3.23  -3.23  -3.23  -3.23  -3.23</f>
        <v>-35.529999999999994</v>
      </c>
    </row>
    <row r="10550" spans="1:1" x14ac:dyDescent="0.3">
      <c r="A10550" t="s">
        <v>847</v>
      </c>
    </row>
    <row r="10551" spans="1:1" x14ac:dyDescent="0.3">
      <c r="A10551" t="s">
        <v>1914</v>
      </c>
    </row>
    <row r="10552" spans="1:1" x14ac:dyDescent="0.3">
      <c r="A10552" t="s">
        <v>1920</v>
      </c>
    </row>
    <row r="10553" spans="1:1" x14ac:dyDescent="0.3">
      <c r="A10553" t="s">
        <v>1872</v>
      </c>
    </row>
    <row r="10554" spans="1:1" x14ac:dyDescent="0.3">
      <c r="A10554" t="s">
        <v>1873</v>
      </c>
    </row>
    <row r="10555" spans="1:1" x14ac:dyDescent="0.3">
      <c r="A10555" t="s">
        <v>1929</v>
      </c>
    </row>
    <row r="10557" spans="1:1" x14ac:dyDescent="0.3">
      <c r="A10557" t="s">
        <v>848</v>
      </c>
    </row>
    <row r="10558" spans="1:1" x14ac:dyDescent="0.3">
      <c r="A10558" t="s">
        <v>1919</v>
      </c>
    </row>
    <row r="10559" spans="1:1" x14ac:dyDescent="0.3">
      <c r="A10559" t="s">
        <v>839</v>
      </c>
    </row>
    <row r="10560" spans="1:1" x14ac:dyDescent="0.3">
      <c r="A10560" t="s">
        <v>1930</v>
      </c>
    </row>
    <row r="10561" spans="1:1" x14ac:dyDescent="0.3">
      <c r="A10561" t="s">
        <v>1742</v>
      </c>
    </row>
    <row r="10562" spans="1:1" x14ac:dyDescent="0.3">
      <c r="A10562" t="s">
        <v>1743</v>
      </c>
    </row>
    <row r="10564" spans="1:1" x14ac:dyDescent="0.3">
      <c r="A10564" t="s">
        <v>771</v>
      </c>
    </row>
    <row r="10565" spans="1:1" x14ac:dyDescent="0.3">
      <c r="A10565" t="s">
        <v>1723</v>
      </c>
    </row>
    <row r="10566" spans="1:1" x14ac:dyDescent="0.3">
      <c r="A10566" t="s">
        <v>1723</v>
      </c>
    </row>
    <row r="10567" spans="1:1" x14ac:dyDescent="0.3">
      <c r="A10567" t="s">
        <v>1723</v>
      </c>
    </row>
    <row r="10568" spans="1:1" x14ac:dyDescent="0.3">
      <c r="A10568" t="s">
        <v>1723</v>
      </c>
    </row>
    <row r="10569" spans="1:1" x14ac:dyDescent="0.3">
      <c r="A10569" t="s">
        <v>1723</v>
      </c>
    </row>
    <row r="10571" spans="1:1" x14ac:dyDescent="0.3">
      <c r="A10571" t="s">
        <v>735</v>
      </c>
    </row>
    <row r="10572" spans="1:1" x14ac:dyDescent="0.3">
      <c r="A10572" t="s">
        <v>757</v>
      </c>
    </row>
    <row r="10573" spans="1:1" x14ac:dyDescent="0.3">
      <c r="A10573" t="s">
        <v>844</v>
      </c>
    </row>
    <row r="10574" spans="1:1" x14ac:dyDescent="0.3">
      <c r="A10574" t="s">
        <v>845</v>
      </c>
    </row>
    <row r="10575" spans="1:1" x14ac:dyDescent="0.3">
      <c r="A10575" t="s">
        <v>760</v>
      </c>
    </row>
    <row r="10576" spans="1:1" x14ac:dyDescent="0.3">
      <c r="A10576" t="s">
        <v>776</v>
      </c>
    </row>
    <row r="10577" spans="1:1" x14ac:dyDescent="0.3">
      <c r="A10577">
        <f>-3.23 -3.227 -3.224 -3.221 -3.218 -3.215 -3.212 -3.209 -3.206 -3.203 -3.2</f>
        <v>-35.365000000000002</v>
      </c>
    </row>
    <row r="10578" spans="1:1" x14ac:dyDescent="0.3">
      <c r="A10578" t="s">
        <v>846</v>
      </c>
    </row>
    <row r="10579" spans="1:1" x14ac:dyDescent="0.3">
      <c r="A10579">
        <f>-0.423  -0.425  -0.425  -0.425  -0.424  -0.422  -0.421  -0.42  -0.418  -0.416  -0.415</f>
        <v>-4.6340000000000003</v>
      </c>
    </row>
    <row r="10580" spans="1:1" x14ac:dyDescent="0.3">
      <c r="A10580">
        <f>-1.423  -1.423  -1.423  -1.423  -1.423  -1.423  -1.424  -1.424  -1.424  -1.424  -1.424</f>
        <v>-15.657999999999998</v>
      </c>
    </row>
    <row r="10581" spans="1:1" x14ac:dyDescent="0.3">
      <c r="A10581">
        <f>-2.42  -2.42  -2.42  -2.42  -2.419  -2.419  -2.419  -2.419  -2.419  -2.419  -2.419</f>
        <v>-26.613000000000003</v>
      </c>
    </row>
    <row r="10582" spans="1:1" x14ac:dyDescent="0.3">
      <c r="A10582">
        <f>-3.132  -3.132  -3.13  -3.13  -3.132  -3.132  -3.131  -3.129  -3.127  -3.125  -3.122</f>
        <v>-34.421999999999997</v>
      </c>
    </row>
    <row r="10583" spans="1:1" x14ac:dyDescent="0.3">
      <c r="A10583">
        <f>-3.23  -3.227  -3.224  -3.221  -3.218  -3.215  -3.212  -3.209  -3.206  -3.203  -3.2</f>
        <v>-35.365000000000002</v>
      </c>
    </row>
    <row r="10585" spans="1:1" x14ac:dyDescent="0.3">
      <c r="A10585" t="s">
        <v>847</v>
      </c>
    </row>
    <row r="10586" spans="1:1" x14ac:dyDescent="0.3">
      <c r="A10586" t="s">
        <v>1914</v>
      </c>
    </row>
    <row r="10587" spans="1:1" x14ac:dyDescent="0.3">
      <c r="A10587" t="s">
        <v>1931</v>
      </c>
    </row>
    <row r="10588" spans="1:1" x14ac:dyDescent="0.3">
      <c r="A10588" t="s">
        <v>1876</v>
      </c>
    </row>
    <row r="10589" spans="1:1" x14ac:dyDescent="0.3">
      <c r="A10589" t="s">
        <v>1877</v>
      </c>
    </row>
    <row r="10590" spans="1:1" x14ac:dyDescent="0.3">
      <c r="A10590" t="s">
        <v>1747</v>
      </c>
    </row>
    <row r="10592" spans="1:1" x14ac:dyDescent="0.3">
      <c r="A10592" t="s">
        <v>848</v>
      </c>
    </row>
    <row r="10593" spans="1:1" x14ac:dyDescent="0.3">
      <c r="A10593" t="s">
        <v>1919</v>
      </c>
    </row>
    <row r="10594" spans="1:1" x14ac:dyDescent="0.3">
      <c r="A10594" t="s">
        <v>839</v>
      </c>
    </row>
    <row r="10595" spans="1:1" x14ac:dyDescent="0.3">
      <c r="A10595" t="s">
        <v>1748</v>
      </c>
    </row>
    <row r="10596" spans="1:1" x14ac:dyDescent="0.3">
      <c r="A10596" t="s">
        <v>1749</v>
      </c>
    </row>
    <row r="10597" spans="1:1" x14ac:dyDescent="0.3">
      <c r="A10597" t="s">
        <v>1750</v>
      </c>
    </row>
    <row r="10599" spans="1:1" x14ac:dyDescent="0.3">
      <c r="A10599" t="s">
        <v>771</v>
      </c>
    </row>
    <row r="10600" spans="1:1" x14ac:dyDescent="0.3">
      <c r="A10600" t="s">
        <v>1730</v>
      </c>
    </row>
    <row r="10601" spans="1:1" x14ac:dyDescent="0.3">
      <c r="A10601" t="s">
        <v>1730</v>
      </c>
    </row>
    <row r="10602" spans="1:1" x14ac:dyDescent="0.3">
      <c r="A10602" t="s">
        <v>1730</v>
      </c>
    </row>
    <row r="10603" spans="1:1" x14ac:dyDescent="0.3">
      <c r="A10603" t="s">
        <v>1730</v>
      </c>
    </row>
    <row r="10604" spans="1:1" x14ac:dyDescent="0.3">
      <c r="A10604" t="s">
        <v>1730</v>
      </c>
    </row>
    <row r="10606" spans="1:1" x14ac:dyDescent="0.3">
      <c r="A10606" t="s">
        <v>736</v>
      </c>
    </row>
    <row r="10607" spans="1:1" x14ac:dyDescent="0.3">
      <c r="A10607" t="s">
        <v>757</v>
      </c>
    </row>
    <row r="10608" spans="1:1" x14ac:dyDescent="0.3">
      <c r="A10608" t="s">
        <v>844</v>
      </c>
    </row>
    <row r="10609" spans="1:1" x14ac:dyDescent="0.3">
      <c r="A10609" t="s">
        <v>845</v>
      </c>
    </row>
    <row r="10610" spans="1:1" x14ac:dyDescent="0.3">
      <c r="A10610" t="s">
        <v>760</v>
      </c>
    </row>
    <row r="10611" spans="1:1" x14ac:dyDescent="0.3">
      <c r="A10611">
        <f>-3.22 -0.003</f>
        <v>-3.2230000000000003</v>
      </c>
    </row>
    <row r="10612" spans="1:1" x14ac:dyDescent="0.3">
      <c r="A10612">
        <f>-3.22 -3.223 -3.226 -3.229 -3.232 -3.235 -3.238 -3.241 -3.244 -3.247 -3.25</f>
        <v>-35.584999999999994</v>
      </c>
    </row>
    <row r="10613" spans="1:1" x14ac:dyDescent="0.3">
      <c r="A10613" t="s">
        <v>846</v>
      </c>
    </row>
    <row r="10614" spans="1:1" x14ac:dyDescent="0.3">
      <c r="A10614">
        <f>-0.423  -0.425  -0.425  -0.425  -0.424  -0.422  -0.421  -0.42  -0.418  -0.416  -0.415</f>
        <v>-4.6340000000000003</v>
      </c>
    </row>
    <row r="10615" spans="1:1" x14ac:dyDescent="0.3">
      <c r="A10615">
        <f>-1.423  -1.423  -1.423  -1.423  -1.423  -1.424  -1.424  -1.424  -1.424  -1.424  -1.423</f>
        <v>-15.657999999999998</v>
      </c>
    </row>
    <row r="10616" spans="1:1" x14ac:dyDescent="0.3">
      <c r="A10616">
        <f>-2.42  -2.42  -2.42  -2.419  -2.419  -2.419  -2.419  -2.418  -2.418  -2.418  -2.418</f>
        <v>-26.607999999999997</v>
      </c>
    </row>
    <row r="10617" spans="1:1" x14ac:dyDescent="0.3">
      <c r="A10617">
        <f>-3.124  -3.123  -3.124  -3.123  -3.122  -3.122  -3.123  -3.125  -3.127  -3.129  -3.132</f>
        <v>-34.374000000000002</v>
      </c>
    </row>
    <row r="10618" spans="1:1" x14ac:dyDescent="0.3">
      <c r="A10618">
        <f>-3.22  -3.223  -3.226  -3.229  -3.232  -3.235  -3.238  -3.241  -3.244  -3.247  -3.25</f>
        <v>-35.584999999999994</v>
      </c>
    </row>
    <row r="10620" spans="1:1" x14ac:dyDescent="0.3">
      <c r="A10620" t="s">
        <v>847</v>
      </c>
    </row>
    <row r="10621" spans="1:1" x14ac:dyDescent="0.3">
      <c r="A10621" t="s">
        <v>1914</v>
      </c>
    </row>
    <row r="10622" spans="1:1" x14ac:dyDescent="0.3">
      <c r="A10622" t="s">
        <v>1926</v>
      </c>
    </row>
    <row r="10623" spans="1:1" x14ac:dyDescent="0.3">
      <c r="A10623" t="s">
        <v>1879</v>
      </c>
    </row>
    <row r="10624" spans="1:1" x14ac:dyDescent="0.3">
      <c r="A10624" t="s">
        <v>1753</v>
      </c>
    </row>
    <row r="10625" spans="1:1" x14ac:dyDescent="0.3">
      <c r="A10625" t="s">
        <v>1932</v>
      </c>
    </row>
    <row r="10627" spans="1:1" x14ac:dyDescent="0.3">
      <c r="A10627" t="s">
        <v>848</v>
      </c>
    </row>
    <row r="10628" spans="1:1" x14ac:dyDescent="0.3">
      <c r="A10628" t="s">
        <v>1919</v>
      </c>
    </row>
    <row r="10629" spans="1:1" x14ac:dyDescent="0.3">
      <c r="A10629" t="s">
        <v>839</v>
      </c>
    </row>
    <row r="10630" spans="1:1" x14ac:dyDescent="0.3">
      <c r="A10630" t="s">
        <v>1755</v>
      </c>
    </row>
    <row r="10631" spans="1:1" x14ac:dyDescent="0.3">
      <c r="A10631" t="s">
        <v>1933</v>
      </c>
    </row>
    <row r="10632" spans="1:1" x14ac:dyDescent="0.3">
      <c r="A10632" t="s">
        <v>1757</v>
      </c>
    </row>
    <row r="10634" spans="1:1" x14ac:dyDescent="0.3">
      <c r="A10634" t="s">
        <v>771</v>
      </c>
    </row>
    <row r="10635" spans="1:1" x14ac:dyDescent="0.3">
      <c r="A10635" t="s">
        <v>1737</v>
      </c>
    </row>
    <row r="10636" spans="1:1" x14ac:dyDescent="0.3">
      <c r="A10636" t="s">
        <v>1737</v>
      </c>
    </row>
    <row r="10637" spans="1:1" x14ac:dyDescent="0.3">
      <c r="A10637" t="s">
        <v>1737</v>
      </c>
    </row>
    <row r="10638" spans="1:1" x14ac:dyDescent="0.3">
      <c r="A10638" t="s">
        <v>1737</v>
      </c>
    </row>
    <row r="10639" spans="1:1" x14ac:dyDescent="0.3">
      <c r="A10639" t="s">
        <v>1737</v>
      </c>
    </row>
    <row r="10641" spans="1:1" x14ac:dyDescent="0.3">
      <c r="A10641" t="s">
        <v>737</v>
      </c>
    </row>
    <row r="10642" spans="1:1" x14ac:dyDescent="0.3">
      <c r="A10642" t="s">
        <v>757</v>
      </c>
    </row>
    <row r="10643" spans="1:1" x14ac:dyDescent="0.3">
      <c r="A10643" t="s">
        <v>844</v>
      </c>
    </row>
    <row r="10644" spans="1:1" x14ac:dyDescent="0.3">
      <c r="A10644" t="s">
        <v>845</v>
      </c>
    </row>
    <row r="10645" spans="1:1" x14ac:dyDescent="0.3">
      <c r="A10645" t="s">
        <v>760</v>
      </c>
    </row>
    <row r="10646" spans="1:1" x14ac:dyDescent="0.3">
      <c r="A10646" t="s">
        <v>777</v>
      </c>
    </row>
    <row r="10647" spans="1:1" x14ac:dyDescent="0.3">
      <c r="A10647">
        <f>-3.22 -3.22 -3.22 -3.22 -3.22 -3.22 -3.22 -3.22 -3.22 -3.22 -3.22</f>
        <v>-35.419999999999995</v>
      </c>
    </row>
    <row r="10648" spans="1:1" x14ac:dyDescent="0.3">
      <c r="A10648" t="s">
        <v>846</v>
      </c>
    </row>
    <row r="10649" spans="1:1" x14ac:dyDescent="0.3">
      <c r="A10649">
        <f>-0.423  -0.425  -0.425  -0.425  -0.424  -0.422  -0.421  -0.42  -0.418  -0.416  -0.415</f>
        <v>-4.6340000000000003</v>
      </c>
    </row>
    <row r="10650" spans="1:1" x14ac:dyDescent="0.3">
      <c r="A10650">
        <f>-1.423  -1.423  -1.423  -1.423  -1.423  -1.423  -1.424  -1.424  -1.424  -1.424  -1.424</f>
        <v>-15.657999999999998</v>
      </c>
    </row>
    <row r="10651" spans="1:1" x14ac:dyDescent="0.3">
      <c r="A10651">
        <f>-2.42  -2.42  -2.419  -2.419  -2.419  -2.419  -2.419  -2.419  -2.418  -2.418  -2.418</f>
        <v>-26.608000000000001</v>
      </c>
    </row>
    <row r="10652" spans="1:1" x14ac:dyDescent="0.3">
      <c r="A10652">
        <f>-3.124  -3.124  -3.123  -3.123  -3.123  -3.123  -3.123  -3.123  -3.123  -3.123  -3.123</f>
        <v>-34.355000000000004</v>
      </c>
    </row>
    <row r="10653" spans="1:1" x14ac:dyDescent="0.3">
      <c r="A10653">
        <f>-3.22  -3.22  -3.22  -3.22  -3.22  -3.22  -3.22  -3.22  -3.22  -3.22  -3.22</f>
        <v>-35.419999999999995</v>
      </c>
    </row>
    <row r="10655" spans="1:1" x14ac:dyDescent="0.3">
      <c r="A10655" t="s">
        <v>847</v>
      </c>
    </row>
    <row r="10656" spans="1:1" x14ac:dyDescent="0.3">
      <c r="A10656" t="s">
        <v>1914</v>
      </c>
    </row>
    <row r="10657" spans="1:1" x14ac:dyDescent="0.3">
      <c r="A10657" t="s">
        <v>1920</v>
      </c>
    </row>
    <row r="10658" spans="1:1" x14ac:dyDescent="0.3">
      <c r="A10658" t="s">
        <v>1880</v>
      </c>
    </row>
    <row r="10659" spans="1:1" x14ac:dyDescent="0.3">
      <c r="A10659" t="s">
        <v>1934</v>
      </c>
    </row>
    <row r="10660" spans="1:1" x14ac:dyDescent="0.3">
      <c r="A10660" t="s">
        <v>1935</v>
      </c>
    </row>
    <row r="10662" spans="1:1" x14ac:dyDescent="0.3">
      <c r="A10662" t="s">
        <v>848</v>
      </c>
    </row>
    <row r="10663" spans="1:1" x14ac:dyDescent="0.3">
      <c r="A10663" t="s">
        <v>1919</v>
      </c>
    </row>
    <row r="10664" spans="1:1" x14ac:dyDescent="0.3">
      <c r="A10664" t="s">
        <v>839</v>
      </c>
    </row>
    <row r="10665" spans="1:1" x14ac:dyDescent="0.3">
      <c r="A10665" t="s">
        <v>840</v>
      </c>
    </row>
    <row r="10666" spans="1:1" x14ac:dyDescent="0.3">
      <c r="A10666" t="s">
        <v>1761</v>
      </c>
    </row>
    <row r="10667" spans="1:1" x14ac:dyDescent="0.3">
      <c r="A10667" t="s">
        <v>1762</v>
      </c>
    </row>
    <row r="10669" spans="1:1" x14ac:dyDescent="0.3">
      <c r="A10669" t="s">
        <v>771</v>
      </c>
    </row>
    <row r="10670" spans="1:1" x14ac:dyDescent="0.3">
      <c r="A10670" t="s">
        <v>1723</v>
      </c>
    </row>
    <row r="10671" spans="1:1" x14ac:dyDescent="0.3">
      <c r="A10671" t="s">
        <v>1723</v>
      </c>
    </row>
    <row r="10672" spans="1:1" x14ac:dyDescent="0.3">
      <c r="A10672" t="s">
        <v>1723</v>
      </c>
    </row>
    <row r="10673" spans="1:1" x14ac:dyDescent="0.3">
      <c r="A10673" t="s">
        <v>1723</v>
      </c>
    </row>
    <row r="10674" spans="1:1" x14ac:dyDescent="0.3">
      <c r="A10674" t="s">
        <v>1723</v>
      </c>
    </row>
    <row r="10676" spans="1:1" x14ac:dyDescent="0.3">
      <c r="A10676" t="s">
        <v>738</v>
      </c>
    </row>
    <row r="10677" spans="1:1" x14ac:dyDescent="0.3">
      <c r="A10677" t="s">
        <v>757</v>
      </c>
    </row>
    <row r="10678" spans="1:1" x14ac:dyDescent="0.3">
      <c r="A10678" t="s">
        <v>844</v>
      </c>
    </row>
    <row r="10679" spans="1:1" x14ac:dyDescent="0.3">
      <c r="A10679" t="s">
        <v>845</v>
      </c>
    </row>
    <row r="10680" spans="1:1" x14ac:dyDescent="0.3">
      <c r="A10680" t="s">
        <v>760</v>
      </c>
    </row>
    <row r="10681" spans="1:1" x14ac:dyDescent="0.3">
      <c r="A10681" t="s">
        <v>778</v>
      </c>
    </row>
    <row r="10682" spans="1:1" x14ac:dyDescent="0.3">
      <c r="A10682">
        <f>-3.22 -3.217 -3.214 -3.211 -3.208 -3.205 -3.202 -3.199 -3.196 -3.193 -3.19</f>
        <v>-35.254999999999995</v>
      </c>
    </row>
    <row r="10683" spans="1:1" x14ac:dyDescent="0.3">
      <c r="A10683" t="s">
        <v>846</v>
      </c>
    </row>
    <row r="10684" spans="1:1" x14ac:dyDescent="0.3">
      <c r="A10684">
        <f>-0.423  -0.425  -0.425  -0.425  -0.424  -0.422  -0.421  -0.42  -0.418  -0.416  -0.415</f>
        <v>-4.6340000000000003</v>
      </c>
    </row>
    <row r="10685" spans="1:1" x14ac:dyDescent="0.3">
      <c r="A10685">
        <f>-1.423  -1.423  -1.423  -1.423  -1.423  -1.423  -1.424  -1.424  -1.424  -1.424  -1.424</f>
        <v>-15.657999999999998</v>
      </c>
    </row>
    <row r="10686" spans="1:1" x14ac:dyDescent="0.3">
      <c r="A10686">
        <f>-2.42  -2.42  -2.419  -2.419  -2.419  -2.418  -2.419  -2.419  -2.419  -2.418  -2.418</f>
        <v>-26.608000000000001</v>
      </c>
    </row>
    <row r="10687" spans="1:1" x14ac:dyDescent="0.3">
      <c r="A10687">
        <f>-3.124  -3.124  -3.123  -3.123  -3.124  -3.124  -3.123  -3.121  -3.119  -3.117  -3.114</f>
        <v>-34.335999999999999</v>
      </c>
    </row>
    <row r="10688" spans="1:1" x14ac:dyDescent="0.3">
      <c r="A10688">
        <f>-3.22  -3.217  -3.214  -3.211  -3.208  -3.205  -3.202  -3.199  -3.196  -3.193  -3.19</f>
        <v>-35.254999999999995</v>
      </c>
    </row>
    <row r="10690" spans="1:1" x14ac:dyDescent="0.3">
      <c r="A10690" t="s">
        <v>847</v>
      </c>
    </row>
    <row r="10691" spans="1:1" x14ac:dyDescent="0.3">
      <c r="A10691" t="s">
        <v>1914</v>
      </c>
    </row>
    <row r="10692" spans="1:1" x14ac:dyDescent="0.3">
      <c r="A10692" t="s">
        <v>1936</v>
      </c>
    </row>
    <row r="10693" spans="1:1" x14ac:dyDescent="0.3">
      <c r="A10693" t="s">
        <v>1764</v>
      </c>
    </row>
    <row r="10694" spans="1:1" x14ac:dyDescent="0.3">
      <c r="A10694" t="s">
        <v>1937</v>
      </c>
    </row>
    <row r="10695" spans="1:1" x14ac:dyDescent="0.3">
      <c r="A10695" t="s">
        <v>1883</v>
      </c>
    </row>
    <row r="10697" spans="1:1" x14ac:dyDescent="0.3">
      <c r="A10697" t="s">
        <v>848</v>
      </c>
    </row>
    <row r="10698" spans="1:1" x14ac:dyDescent="0.3">
      <c r="A10698" t="s">
        <v>1919</v>
      </c>
    </row>
    <row r="10699" spans="1:1" x14ac:dyDescent="0.3">
      <c r="A10699" t="s">
        <v>839</v>
      </c>
    </row>
    <row r="10700" spans="1:1" x14ac:dyDescent="0.3">
      <c r="A10700" t="s">
        <v>840</v>
      </c>
    </row>
    <row r="10701" spans="1:1" x14ac:dyDescent="0.3">
      <c r="A10701" t="s">
        <v>1767</v>
      </c>
    </row>
    <row r="10702" spans="1:1" x14ac:dyDescent="0.3">
      <c r="A10702" t="s">
        <v>1768</v>
      </c>
    </row>
    <row r="10704" spans="1:1" x14ac:dyDescent="0.3">
      <c r="A10704" t="s">
        <v>771</v>
      </c>
    </row>
    <row r="10705" spans="1:1" x14ac:dyDescent="0.3">
      <c r="A10705" t="s">
        <v>1769</v>
      </c>
    </row>
    <row r="10706" spans="1:1" x14ac:dyDescent="0.3">
      <c r="A10706" t="s">
        <v>1769</v>
      </c>
    </row>
    <row r="10707" spans="1:1" x14ac:dyDescent="0.3">
      <c r="A10707" t="s">
        <v>1769</v>
      </c>
    </row>
    <row r="10708" spans="1:1" x14ac:dyDescent="0.3">
      <c r="A10708" t="s">
        <v>1769</v>
      </c>
    </row>
    <row r="10709" spans="1:1" x14ac:dyDescent="0.3">
      <c r="A10709" t="s">
        <v>1769</v>
      </c>
    </row>
    <row r="10711" spans="1:1" x14ac:dyDescent="0.3">
      <c r="A10711" t="s">
        <v>739</v>
      </c>
    </row>
    <row r="10712" spans="1:1" x14ac:dyDescent="0.3">
      <c r="A10712" t="s">
        <v>757</v>
      </c>
    </row>
    <row r="10713" spans="1:1" x14ac:dyDescent="0.3">
      <c r="A10713" t="s">
        <v>844</v>
      </c>
    </row>
    <row r="10714" spans="1:1" x14ac:dyDescent="0.3">
      <c r="A10714" t="s">
        <v>845</v>
      </c>
    </row>
    <row r="10715" spans="1:1" x14ac:dyDescent="0.3">
      <c r="A10715" t="s">
        <v>760</v>
      </c>
    </row>
    <row r="10716" spans="1:1" x14ac:dyDescent="0.3">
      <c r="A10716">
        <f>-3.21 -0.003</f>
        <v>-3.2130000000000001</v>
      </c>
    </row>
    <row r="10717" spans="1:1" x14ac:dyDescent="0.3">
      <c r="A10717">
        <f>-3.21 -3.213 -3.216 -3.219 -3.222 -3.225 -3.228 -3.231 -3.234 -3.237 -3.24</f>
        <v>-35.475000000000009</v>
      </c>
    </row>
    <row r="10718" spans="1:1" x14ac:dyDescent="0.3">
      <c r="A10718" t="s">
        <v>846</v>
      </c>
    </row>
    <row r="10719" spans="1:1" x14ac:dyDescent="0.3">
      <c r="A10719">
        <f>-0.423  -0.425  -0.425  -0.425  -0.424  -0.422  -0.421  -0.42  -0.418  -0.416  -0.415</f>
        <v>-4.6340000000000003</v>
      </c>
    </row>
    <row r="10720" spans="1:1" x14ac:dyDescent="0.3">
      <c r="A10720">
        <f>-1.423  -1.423  -1.423  -1.423  -1.423  -1.424  -1.424  -1.424  -1.424  -1.424  -1.423</f>
        <v>-15.657999999999998</v>
      </c>
    </row>
    <row r="10721" spans="1:1" x14ac:dyDescent="0.3">
      <c r="A10721">
        <f>-2.419  -2.419  -2.419  -2.418  -2.418  -2.419  -2.418  -2.418  -2.418  -2.418  -2.418</f>
        <v>-26.601999999999997</v>
      </c>
    </row>
    <row r="10722" spans="1:1" x14ac:dyDescent="0.3">
      <c r="A10722">
        <f>-3.117  -3.116  -3.116  -3.116  -3.115  -3.114  -3.116  -3.117  -3.119  -3.122  -3.124</f>
        <v>-34.292000000000002</v>
      </c>
    </row>
    <row r="10723" spans="1:1" x14ac:dyDescent="0.3">
      <c r="A10723">
        <f>-3.21  -3.213  -3.216  -3.219  -3.222  -3.225  -3.228  -3.231  -3.234  -3.237  -3.24</f>
        <v>-35.475000000000009</v>
      </c>
    </row>
    <row r="10725" spans="1:1" x14ac:dyDescent="0.3">
      <c r="A10725" t="s">
        <v>847</v>
      </c>
    </row>
    <row r="10726" spans="1:1" x14ac:dyDescent="0.3">
      <c r="A10726" t="s">
        <v>1914</v>
      </c>
    </row>
    <row r="10727" spans="1:1" x14ac:dyDescent="0.3">
      <c r="A10727" t="s">
        <v>1938</v>
      </c>
    </row>
    <row r="10728" spans="1:1" x14ac:dyDescent="0.3">
      <c r="A10728" t="s">
        <v>1927</v>
      </c>
    </row>
    <row r="10729" spans="1:1" x14ac:dyDescent="0.3">
      <c r="A10729" t="s">
        <v>1939</v>
      </c>
    </row>
    <row r="10730" spans="1:1" x14ac:dyDescent="0.3">
      <c r="A10730" t="s">
        <v>1940</v>
      </c>
    </row>
    <row r="10732" spans="1:1" x14ac:dyDescent="0.3">
      <c r="A10732" t="s">
        <v>848</v>
      </c>
    </row>
    <row r="10733" spans="1:1" x14ac:dyDescent="0.3">
      <c r="A10733" t="s">
        <v>1919</v>
      </c>
    </row>
    <row r="10734" spans="1:1" x14ac:dyDescent="0.3">
      <c r="A10734" t="s">
        <v>839</v>
      </c>
    </row>
    <row r="10735" spans="1:1" x14ac:dyDescent="0.3">
      <c r="A10735" t="s">
        <v>840</v>
      </c>
    </row>
    <row r="10736" spans="1:1" x14ac:dyDescent="0.3">
      <c r="A10736" t="s">
        <v>1773</v>
      </c>
    </row>
    <row r="10737" spans="1:1" x14ac:dyDescent="0.3">
      <c r="A10737" t="s">
        <v>1774</v>
      </c>
    </row>
    <row r="10739" spans="1:1" x14ac:dyDescent="0.3">
      <c r="A10739" t="s">
        <v>771</v>
      </c>
    </row>
    <row r="10740" spans="1:1" x14ac:dyDescent="0.3">
      <c r="A10740" t="s">
        <v>1775</v>
      </c>
    </row>
    <row r="10741" spans="1:1" x14ac:dyDescent="0.3">
      <c r="A10741" t="s">
        <v>1775</v>
      </c>
    </row>
    <row r="10742" spans="1:1" x14ac:dyDescent="0.3">
      <c r="A10742" t="s">
        <v>1775</v>
      </c>
    </row>
    <row r="10743" spans="1:1" x14ac:dyDescent="0.3">
      <c r="A10743" t="s">
        <v>1775</v>
      </c>
    </row>
    <row r="10744" spans="1:1" x14ac:dyDescent="0.3">
      <c r="A10744" t="s">
        <v>1775</v>
      </c>
    </row>
    <row r="10746" spans="1:1" x14ac:dyDescent="0.3">
      <c r="A10746" t="s">
        <v>740</v>
      </c>
    </row>
    <row r="10747" spans="1:1" x14ac:dyDescent="0.3">
      <c r="A10747" t="s">
        <v>757</v>
      </c>
    </row>
    <row r="10748" spans="1:1" x14ac:dyDescent="0.3">
      <c r="A10748" t="s">
        <v>844</v>
      </c>
    </row>
    <row r="10749" spans="1:1" x14ac:dyDescent="0.3">
      <c r="A10749" t="s">
        <v>845</v>
      </c>
    </row>
    <row r="10750" spans="1:1" x14ac:dyDescent="0.3">
      <c r="A10750" t="s">
        <v>760</v>
      </c>
    </row>
    <row r="10751" spans="1:1" x14ac:dyDescent="0.3">
      <c r="A10751" t="s">
        <v>779</v>
      </c>
    </row>
    <row r="10752" spans="1:1" x14ac:dyDescent="0.3">
      <c r="A10752">
        <f>-3.21 -3.21 -3.21 -3.21 -3.21 -3.21 -3.21 -3.21 -3.21 -3.21 -3.21</f>
        <v>-35.31</v>
      </c>
    </row>
    <row r="10753" spans="1:1" x14ac:dyDescent="0.3">
      <c r="A10753" t="s">
        <v>846</v>
      </c>
    </row>
    <row r="10754" spans="1:1" x14ac:dyDescent="0.3">
      <c r="A10754">
        <f>-0.423  -0.425  -0.425  -0.425  -0.424  -0.422  -0.421  -0.42  -0.418  -0.416  -0.415</f>
        <v>-4.6340000000000003</v>
      </c>
    </row>
    <row r="10755" spans="1:1" x14ac:dyDescent="0.3">
      <c r="A10755">
        <f>-1.423  -1.423  -1.423  -1.423  -1.423  -1.423  -1.424  -1.424  -1.424  -1.424  -1.423</f>
        <v>-15.656999999999998</v>
      </c>
    </row>
    <row r="10756" spans="1:1" x14ac:dyDescent="0.3">
      <c r="A10756">
        <f>-2.419  -2.419  -2.419  -2.419  -2.418  -2.418  -2.418  -2.418  -2.418  -2.418  -2.418</f>
        <v>-26.601999999999997</v>
      </c>
    </row>
    <row r="10757" spans="1:1" x14ac:dyDescent="0.3">
      <c r="A10757">
        <f>-3.117  -3.116  -3.116  -3.115  -3.116  -3.115  -3.116  -3.116  -3.116  -3.116  -3.116</f>
        <v>-34.274999999999999</v>
      </c>
    </row>
    <row r="10758" spans="1:1" x14ac:dyDescent="0.3">
      <c r="A10758">
        <f>-3.21  -3.21  -3.21  -3.21  -3.21  -3.21  -3.21  -3.21  -3.21  -3.21  -3.21</f>
        <v>-35.31</v>
      </c>
    </row>
    <row r="10760" spans="1:1" x14ac:dyDescent="0.3">
      <c r="A10760" t="s">
        <v>847</v>
      </c>
    </row>
    <row r="10761" spans="1:1" x14ac:dyDescent="0.3">
      <c r="A10761" t="s">
        <v>1914</v>
      </c>
    </row>
    <row r="10762" spans="1:1" x14ac:dyDescent="0.3">
      <c r="A10762" t="s">
        <v>1941</v>
      </c>
    </row>
    <row r="10763" spans="1:1" x14ac:dyDescent="0.3">
      <c r="A10763" t="s">
        <v>1942</v>
      </c>
    </row>
    <row r="10764" spans="1:1" x14ac:dyDescent="0.3">
      <c r="A10764" t="s">
        <v>1777</v>
      </c>
    </row>
    <row r="10765" spans="1:1" x14ac:dyDescent="0.3">
      <c r="A10765" t="s">
        <v>1885</v>
      </c>
    </row>
    <row r="10767" spans="1:1" x14ac:dyDescent="0.3">
      <c r="A10767" t="s">
        <v>848</v>
      </c>
    </row>
    <row r="10768" spans="1:1" x14ac:dyDescent="0.3">
      <c r="A10768" t="s">
        <v>1919</v>
      </c>
    </row>
    <row r="10769" spans="1:1" x14ac:dyDescent="0.3">
      <c r="A10769" t="s">
        <v>839</v>
      </c>
    </row>
    <row r="10770" spans="1:1" x14ac:dyDescent="0.3">
      <c r="A10770" t="s">
        <v>840</v>
      </c>
    </row>
    <row r="10771" spans="1:1" x14ac:dyDescent="0.3">
      <c r="A10771" t="s">
        <v>1779</v>
      </c>
    </row>
    <row r="10772" spans="1:1" x14ac:dyDescent="0.3">
      <c r="A10772" t="s">
        <v>1762</v>
      </c>
    </row>
    <row r="10774" spans="1:1" x14ac:dyDescent="0.3">
      <c r="A10774" t="s">
        <v>771</v>
      </c>
    </row>
    <row r="10775" spans="1:1" x14ac:dyDescent="0.3">
      <c r="A10775" t="s">
        <v>1723</v>
      </c>
    </row>
    <row r="10776" spans="1:1" x14ac:dyDescent="0.3">
      <c r="A10776" t="s">
        <v>1723</v>
      </c>
    </row>
    <row r="10777" spans="1:1" x14ac:dyDescent="0.3">
      <c r="A10777" t="s">
        <v>1723</v>
      </c>
    </row>
    <row r="10778" spans="1:1" x14ac:dyDescent="0.3">
      <c r="A10778" t="s">
        <v>1723</v>
      </c>
    </row>
    <row r="10779" spans="1:1" x14ac:dyDescent="0.3">
      <c r="A10779" t="s">
        <v>1723</v>
      </c>
    </row>
    <row r="10781" spans="1:1" x14ac:dyDescent="0.3">
      <c r="A10781" t="s">
        <v>741</v>
      </c>
    </row>
    <row r="10782" spans="1:1" x14ac:dyDescent="0.3">
      <c r="A10782" t="s">
        <v>757</v>
      </c>
    </row>
    <row r="10783" spans="1:1" x14ac:dyDescent="0.3">
      <c r="A10783" t="s">
        <v>844</v>
      </c>
    </row>
    <row r="10784" spans="1:1" x14ac:dyDescent="0.3">
      <c r="A10784" t="s">
        <v>845</v>
      </c>
    </row>
    <row r="10785" spans="1:1" x14ac:dyDescent="0.3">
      <c r="A10785" t="s">
        <v>760</v>
      </c>
    </row>
    <row r="10786" spans="1:1" x14ac:dyDescent="0.3">
      <c r="A10786" t="s">
        <v>780</v>
      </c>
    </row>
    <row r="10787" spans="1:1" x14ac:dyDescent="0.3">
      <c r="A10787">
        <f>-3.21 -3.207 -3.204 -3.201 -3.198 -3.195 -3.192 -3.189 -3.186 -3.183 -3.18</f>
        <v>-35.145000000000003</v>
      </c>
    </row>
    <row r="10788" spans="1:1" x14ac:dyDescent="0.3">
      <c r="A10788" t="s">
        <v>846</v>
      </c>
    </row>
    <row r="10789" spans="1:1" x14ac:dyDescent="0.3">
      <c r="A10789">
        <f>-0.423  -0.425  -0.425  -0.425  -0.424  -0.422  -0.421  -0.42  -0.418  -0.416  -0.415</f>
        <v>-4.6340000000000003</v>
      </c>
    </row>
    <row r="10790" spans="1:1" x14ac:dyDescent="0.3">
      <c r="A10790">
        <f>-1.423  -1.423  -1.423  -1.423  -1.423  -1.423  -1.424  -1.424  -1.424  -1.424  -1.424</f>
        <v>-15.657999999999998</v>
      </c>
    </row>
    <row r="10791" spans="1:1" x14ac:dyDescent="0.3">
      <c r="A10791">
        <f>-2.419  -2.419  -2.419  -2.419  -2.418  -2.418  -2.418  -2.418  -2.418  -2.418  -2.418</f>
        <v>-26.601999999999997</v>
      </c>
    </row>
    <row r="10792" spans="1:1" x14ac:dyDescent="0.3">
      <c r="A10792">
        <f>-3.117  -3.117  -3.115  -3.115  -3.116  -3.116  -3.116  -3.114  -3.112  -3.109  -3.107</f>
        <v>-34.254000000000005</v>
      </c>
    </row>
    <row r="10793" spans="1:1" x14ac:dyDescent="0.3">
      <c r="A10793">
        <f>-3.21  -3.207  -3.204  -3.201  -3.198  -3.195  -3.192  -3.189  -3.186  -3.183  -3.18</f>
        <v>-35.145000000000003</v>
      </c>
    </row>
    <row r="10795" spans="1:1" x14ac:dyDescent="0.3">
      <c r="A10795" t="s">
        <v>847</v>
      </c>
    </row>
    <row r="10796" spans="1:1" x14ac:dyDescent="0.3">
      <c r="A10796" t="s">
        <v>1914</v>
      </c>
    </row>
    <row r="10797" spans="1:1" x14ac:dyDescent="0.3">
      <c r="A10797" t="s">
        <v>1920</v>
      </c>
    </row>
    <row r="10798" spans="1:1" x14ac:dyDescent="0.3">
      <c r="A10798" t="s">
        <v>1876</v>
      </c>
    </row>
    <row r="10799" spans="1:1" x14ac:dyDescent="0.3">
      <c r="A10799" t="s">
        <v>1781</v>
      </c>
    </row>
    <row r="10800" spans="1:1" x14ac:dyDescent="0.3">
      <c r="A10800" t="s">
        <v>1782</v>
      </c>
    </row>
    <row r="10802" spans="1:1" x14ac:dyDescent="0.3">
      <c r="A10802" t="s">
        <v>848</v>
      </c>
    </row>
    <row r="10803" spans="1:1" x14ac:dyDescent="0.3">
      <c r="A10803" t="s">
        <v>1919</v>
      </c>
    </row>
    <row r="10804" spans="1:1" x14ac:dyDescent="0.3">
      <c r="A10804" t="s">
        <v>839</v>
      </c>
    </row>
    <row r="10805" spans="1:1" x14ac:dyDescent="0.3">
      <c r="A10805" t="s">
        <v>840</v>
      </c>
    </row>
    <row r="10806" spans="1:1" x14ac:dyDescent="0.3">
      <c r="A10806" t="s">
        <v>1783</v>
      </c>
    </row>
    <row r="10807" spans="1:1" x14ac:dyDescent="0.3">
      <c r="A10807" t="s">
        <v>1784</v>
      </c>
    </row>
    <row r="10809" spans="1:1" x14ac:dyDescent="0.3">
      <c r="A10809" t="s">
        <v>771</v>
      </c>
    </row>
    <row r="10810" spans="1:1" x14ac:dyDescent="0.3">
      <c r="A10810" t="s">
        <v>1785</v>
      </c>
    </row>
    <row r="10811" spans="1:1" x14ac:dyDescent="0.3">
      <c r="A10811" t="s">
        <v>1785</v>
      </c>
    </row>
    <row r="10812" spans="1:1" x14ac:dyDescent="0.3">
      <c r="A10812" t="s">
        <v>1785</v>
      </c>
    </row>
    <row r="10813" spans="1:1" x14ac:dyDescent="0.3">
      <c r="A10813" t="s">
        <v>1785</v>
      </c>
    </row>
    <row r="10814" spans="1:1" x14ac:dyDescent="0.3">
      <c r="A10814" t="s">
        <v>1785</v>
      </c>
    </row>
    <row r="10816" spans="1:1" x14ac:dyDescent="0.3">
      <c r="A10816" t="s">
        <v>742</v>
      </c>
    </row>
    <row r="10817" spans="1:1" x14ac:dyDescent="0.3">
      <c r="A10817" t="s">
        <v>757</v>
      </c>
    </row>
    <row r="10818" spans="1:1" x14ac:dyDescent="0.3">
      <c r="A10818" t="s">
        <v>844</v>
      </c>
    </row>
    <row r="10819" spans="1:1" x14ac:dyDescent="0.3">
      <c r="A10819" t="s">
        <v>845</v>
      </c>
    </row>
    <row r="10820" spans="1:1" x14ac:dyDescent="0.3">
      <c r="A10820" t="s">
        <v>760</v>
      </c>
    </row>
    <row r="10821" spans="1:1" x14ac:dyDescent="0.3">
      <c r="A10821">
        <f>-3.2 -0.003</f>
        <v>-3.2030000000000003</v>
      </c>
    </row>
    <row r="10822" spans="1:1" x14ac:dyDescent="0.3">
      <c r="A10822">
        <f>-3.2 -3.203 -3.206 -3.209 -3.212 -3.215 -3.218 -3.221 -3.224 -3.227 -3.23</f>
        <v>-35.364999999999995</v>
      </c>
    </row>
    <row r="10823" spans="1:1" x14ac:dyDescent="0.3">
      <c r="A10823" t="s">
        <v>846</v>
      </c>
    </row>
    <row r="10824" spans="1:1" x14ac:dyDescent="0.3">
      <c r="A10824">
        <f>-0.423  -0.425  -0.425  -0.425  -0.424  -0.422  -0.421  -0.42  -0.418  -0.416  -0.415</f>
        <v>-4.6340000000000003</v>
      </c>
    </row>
    <row r="10825" spans="1:1" x14ac:dyDescent="0.3">
      <c r="A10825">
        <f>-1.423  -1.423  -1.423  -1.423  -1.423  -1.424  -1.424  -1.424  -1.424  -1.424  -1.423</f>
        <v>-15.657999999999998</v>
      </c>
    </row>
    <row r="10826" spans="1:1" x14ac:dyDescent="0.3">
      <c r="A10826">
        <f>-2.419  -2.419  -2.419  -2.418  -2.418  -2.418  -2.418  -2.418  -2.418  -2.418  -2.418</f>
        <v>-26.600999999999996</v>
      </c>
    </row>
    <row r="10827" spans="1:1" x14ac:dyDescent="0.3">
      <c r="A10827">
        <f>-3.109  -3.109  -3.109  -3.108  -3.107  -3.107  -3.108  -3.11  -3.112  -3.114  -3.117</f>
        <v>-34.21</v>
      </c>
    </row>
    <row r="10828" spans="1:1" x14ac:dyDescent="0.3">
      <c r="A10828">
        <f>-3.2  -3.203  -3.206  -3.209  -3.212  -3.215  -3.218  -3.221  -3.224  -3.227  -3.23</f>
        <v>-35.364999999999995</v>
      </c>
    </row>
    <row r="10830" spans="1:1" x14ac:dyDescent="0.3">
      <c r="A10830" t="s">
        <v>847</v>
      </c>
    </row>
    <row r="10831" spans="1:1" x14ac:dyDescent="0.3">
      <c r="A10831" t="s">
        <v>1914</v>
      </c>
    </row>
    <row r="10832" spans="1:1" x14ac:dyDescent="0.3">
      <c r="A10832" t="s">
        <v>1938</v>
      </c>
    </row>
    <row r="10833" spans="1:1" x14ac:dyDescent="0.3">
      <c r="A10833" t="s">
        <v>1943</v>
      </c>
    </row>
    <row r="10834" spans="1:1" x14ac:dyDescent="0.3">
      <c r="A10834" t="s">
        <v>1787</v>
      </c>
    </row>
    <row r="10835" spans="1:1" x14ac:dyDescent="0.3">
      <c r="A10835" t="s">
        <v>1889</v>
      </c>
    </row>
    <row r="10837" spans="1:1" x14ac:dyDescent="0.3">
      <c r="A10837" t="s">
        <v>848</v>
      </c>
    </row>
    <row r="10838" spans="1:1" x14ac:dyDescent="0.3">
      <c r="A10838" t="s">
        <v>1919</v>
      </c>
    </row>
    <row r="10839" spans="1:1" x14ac:dyDescent="0.3">
      <c r="A10839" t="s">
        <v>839</v>
      </c>
    </row>
    <row r="10840" spans="1:1" x14ac:dyDescent="0.3">
      <c r="A10840" t="s">
        <v>840</v>
      </c>
    </row>
    <row r="10841" spans="1:1" x14ac:dyDescent="0.3">
      <c r="A10841" t="s">
        <v>1789</v>
      </c>
    </row>
    <row r="10842" spans="1:1" x14ac:dyDescent="0.3">
      <c r="A10842" t="s">
        <v>842</v>
      </c>
    </row>
    <row r="10844" spans="1:1" x14ac:dyDescent="0.3">
      <c r="A10844" t="s">
        <v>771</v>
      </c>
    </row>
    <row r="10845" spans="1:1" x14ac:dyDescent="0.3">
      <c r="A10845" t="s">
        <v>1775</v>
      </c>
    </row>
    <row r="10846" spans="1:1" x14ac:dyDescent="0.3">
      <c r="A10846" t="s">
        <v>1775</v>
      </c>
    </row>
    <row r="10847" spans="1:1" x14ac:dyDescent="0.3">
      <c r="A10847" t="s">
        <v>1775</v>
      </c>
    </row>
    <row r="10848" spans="1:1" x14ac:dyDescent="0.3">
      <c r="A10848" t="s">
        <v>1775</v>
      </c>
    </row>
    <row r="10849" spans="1:1" x14ac:dyDescent="0.3">
      <c r="A10849" t="s">
        <v>1775</v>
      </c>
    </row>
    <row r="10851" spans="1:1" x14ac:dyDescent="0.3">
      <c r="A10851" t="s">
        <v>743</v>
      </c>
    </row>
    <row r="10852" spans="1:1" x14ac:dyDescent="0.3">
      <c r="A10852" t="s">
        <v>757</v>
      </c>
    </row>
    <row r="10853" spans="1:1" x14ac:dyDescent="0.3">
      <c r="A10853" t="s">
        <v>844</v>
      </c>
    </row>
    <row r="10854" spans="1:1" x14ac:dyDescent="0.3">
      <c r="A10854" t="s">
        <v>845</v>
      </c>
    </row>
    <row r="10855" spans="1:1" x14ac:dyDescent="0.3">
      <c r="A10855" t="s">
        <v>760</v>
      </c>
    </row>
    <row r="10856" spans="1:1" x14ac:dyDescent="0.3">
      <c r="A10856" t="s">
        <v>781</v>
      </c>
    </row>
    <row r="10857" spans="1:1" x14ac:dyDescent="0.3">
      <c r="A10857">
        <f>-3.2 -3.2 -3.2 -3.2 -3.2 -3.2 -3.2 -3.2 -3.2 -3.2 -3.2</f>
        <v>-35.199999999999996</v>
      </c>
    </row>
    <row r="10858" spans="1:1" x14ac:dyDescent="0.3">
      <c r="A10858" t="s">
        <v>846</v>
      </c>
    </row>
    <row r="10859" spans="1:1" x14ac:dyDescent="0.3">
      <c r="A10859">
        <f>-0.423  -0.425  -0.425  -0.425  -0.424  -0.422  -0.421  -0.42  -0.418  -0.416  -0.415</f>
        <v>-4.6340000000000003</v>
      </c>
    </row>
    <row r="10860" spans="1:1" x14ac:dyDescent="0.3">
      <c r="A10860">
        <f>-1.423  -1.423  -1.423  -1.423  -1.423  -1.423  -1.424  -1.424  -1.424  -1.424  -1.424</f>
        <v>-15.657999999999998</v>
      </c>
    </row>
    <row r="10861" spans="1:1" x14ac:dyDescent="0.3">
      <c r="A10861">
        <f>-2.419  -2.419  -2.419  -2.418  -2.418  -2.418  -2.418  -2.418  -2.418  -2.418  -2.418</f>
        <v>-26.600999999999996</v>
      </c>
    </row>
    <row r="10862" spans="1:1" x14ac:dyDescent="0.3">
      <c r="A10862">
        <f>-3.109  -3.109  -3.108  -3.108  -3.108  -3.108  -3.108  -3.108  -3.108  -3.108  -3.108</f>
        <v>-34.190000000000005</v>
      </c>
    </row>
    <row r="10863" spans="1:1" x14ac:dyDescent="0.3">
      <c r="A10863">
        <f>-3.2  -3.2  -3.2  -3.2  -3.2  -3.2  -3.2  -3.2  -3.2  -3.2  -3.2</f>
        <v>-35.199999999999996</v>
      </c>
    </row>
    <row r="10865" spans="1:1" x14ac:dyDescent="0.3">
      <c r="A10865" t="s">
        <v>847</v>
      </c>
    </row>
    <row r="10866" spans="1:1" x14ac:dyDescent="0.3">
      <c r="A10866" t="s">
        <v>1914</v>
      </c>
    </row>
    <row r="10867" spans="1:1" x14ac:dyDescent="0.3">
      <c r="A10867" t="s">
        <v>1920</v>
      </c>
    </row>
    <row r="10868" spans="1:1" x14ac:dyDescent="0.3">
      <c r="A10868" t="s">
        <v>1944</v>
      </c>
    </row>
    <row r="10869" spans="1:1" x14ac:dyDescent="0.3">
      <c r="A10869" t="s">
        <v>1791</v>
      </c>
    </row>
    <row r="10870" spans="1:1" x14ac:dyDescent="0.3">
      <c r="A10870" t="s">
        <v>1792</v>
      </c>
    </row>
    <row r="10872" spans="1:1" x14ac:dyDescent="0.3">
      <c r="A10872" t="s">
        <v>848</v>
      </c>
    </row>
    <row r="10873" spans="1:1" x14ac:dyDescent="0.3">
      <c r="A10873" t="s">
        <v>1919</v>
      </c>
    </row>
    <row r="10874" spans="1:1" x14ac:dyDescent="0.3">
      <c r="A10874" t="s">
        <v>839</v>
      </c>
    </row>
    <row r="10875" spans="1:1" x14ac:dyDescent="0.3">
      <c r="A10875" t="s">
        <v>840</v>
      </c>
    </row>
    <row r="10876" spans="1:1" x14ac:dyDescent="0.3">
      <c r="A10876" t="s">
        <v>1793</v>
      </c>
    </row>
    <row r="10877" spans="1:1" x14ac:dyDescent="0.3">
      <c r="A10877" t="s">
        <v>1794</v>
      </c>
    </row>
    <row r="10879" spans="1:1" x14ac:dyDescent="0.3">
      <c r="A10879" t="s">
        <v>771</v>
      </c>
    </row>
    <row r="10880" spans="1:1" x14ac:dyDescent="0.3">
      <c r="A10880" t="s">
        <v>1723</v>
      </c>
    </row>
    <row r="10881" spans="1:1" x14ac:dyDescent="0.3">
      <c r="A10881" t="s">
        <v>1723</v>
      </c>
    </row>
    <row r="10882" spans="1:1" x14ac:dyDescent="0.3">
      <c r="A10882" t="s">
        <v>1723</v>
      </c>
    </row>
    <row r="10883" spans="1:1" x14ac:dyDescent="0.3">
      <c r="A10883" t="s">
        <v>1723</v>
      </c>
    </row>
    <row r="10884" spans="1:1" x14ac:dyDescent="0.3">
      <c r="A10884" t="s">
        <v>1723</v>
      </c>
    </row>
    <row r="10886" spans="1:1" x14ac:dyDescent="0.3">
      <c r="A10886" t="s">
        <v>744</v>
      </c>
    </row>
    <row r="10887" spans="1:1" x14ac:dyDescent="0.3">
      <c r="A10887" t="s">
        <v>757</v>
      </c>
    </row>
    <row r="10888" spans="1:1" x14ac:dyDescent="0.3">
      <c r="A10888" t="s">
        <v>844</v>
      </c>
    </row>
    <row r="10889" spans="1:1" x14ac:dyDescent="0.3">
      <c r="A10889" t="s">
        <v>845</v>
      </c>
    </row>
    <row r="10890" spans="1:1" x14ac:dyDescent="0.3">
      <c r="A10890" t="s">
        <v>760</v>
      </c>
    </row>
    <row r="10891" spans="1:1" x14ac:dyDescent="0.3">
      <c r="A10891" t="s">
        <v>782</v>
      </c>
    </row>
    <row r="10892" spans="1:1" x14ac:dyDescent="0.3">
      <c r="A10892">
        <f>-3.2 -3.197 -3.194 -3.191 -3.188 -3.185 -3.182 -3.179 -3.176 -3.173 -3.17</f>
        <v>-35.035000000000004</v>
      </c>
    </row>
    <row r="10893" spans="1:1" x14ac:dyDescent="0.3">
      <c r="A10893" t="s">
        <v>846</v>
      </c>
    </row>
    <row r="10894" spans="1:1" x14ac:dyDescent="0.3">
      <c r="A10894">
        <f>-0.423  -0.425  -0.425  -0.425  -0.424  -0.422  -0.421  -0.42  -0.418  -0.416  -0.415</f>
        <v>-4.6340000000000003</v>
      </c>
    </row>
    <row r="10895" spans="1:1" x14ac:dyDescent="0.3">
      <c r="A10895">
        <f>-1.423  -1.423  -1.423  -1.423  -1.423  -1.423  -1.424  -1.424  -1.424  -1.424  -1.424</f>
        <v>-15.657999999999998</v>
      </c>
    </row>
    <row r="10896" spans="1:1" x14ac:dyDescent="0.3">
      <c r="A10896">
        <f>-2.419  -2.419  -2.418  -2.419  -2.418  -2.418  -2.418  -2.418  -2.418  -2.418  -2.418</f>
        <v>-26.600999999999996</v>
      </c>
    </row>
    <row r="10897" spans="1:1" x14ac:dyDescent="0.3">
      <c r="A10897">
        <f>-3.109  -3.109  -3.108  -3.108  -3.109  -3.109  -3.108  -3.107  -3.104  -3.101  -3.099</f>
        <v>-34.170999999999999</v>
      </c>
    </row>
    <row r="10898" spans="1:1" x14ac:dyDescent="0.3">
      <c r="A10898">
        <f>-3.2  -3.197  -3.194  -3.191  -3.188  -3.185  -3.182  -3.179  -3.176  -3.173  -3.17</f>
        <v>-35.035000000000004</v>
      </c>
    </row>
    <row r="10900" spans="1:1" x14ac:dyDescent="0.3">
      <c r="A10900" t="s">
        <v>847</v>
      </c>
    </row>
    <row r="10901" spans="1:1" x14ac:dyDescent="0.3">
      <c r="A10901" t="s">
        <v>1914</v>
      </c>
    </row>
    <row r="10902" spans="1:1" x14ac:dyDescent="0.3">
      <c r="A10902" t="s">
        <v>1945</v>
      </c>
    </row>
    <row r="10903" spans="1:1" x14ac:dyDescent="0.3">
      <c r="A10903" t="s">
        <v>1796</v>
      </c>
    </row>
    <row r="10904" spans="1:1" x14ac:dyDescent="0.3">
      <c r="A10904" t="s">
        <v>1891</v>
      </c>
    </row>
    <row r="10905" spans="1:1" x14ac:dyDescent="0.3">
      <c r="A10905" t="s">
        <v>1946</v>
      </c>
    </row>
    <row r="10907" spans="1:1" x14ac:dyDescent="0.3">
      <c r="A10907" t="s">
        <v>848</v>
      </c>
    </row>
    <row r="10908" spans="1:1" x14ac:dyDescent="0.3">
      <c r="A10908" t="s">
        <v>1919</v>
      </c>
    </row>
    <row r="10909" spans="1:1" x14ac:dyDescent="0.3">
      <c r="A10909" t="s">
        <v>839</v>
      </c>
    </row>
    <row r="10910" spans="1:1" x14ac:dyDescent="0.3">
      <c r="A10910" t="s">
        <v>840</v>
      </c>
    </row>
    <row r="10911" spans="1:1" x14ac:dyDescent="0.3">
      <c r="A10911" t="s">
        <v>1799</v>
      </c>
    </row>
    <row r="10912" spans="1:1" x14ac:dyDescent="0.3">
      <c r="A10912" t="s">
        <v>1800</v>
      </c>
    </row>
    <row r="10914" spans="1:1" x14ac:dyDescent="0.3">
      <c r="A10914" t="s">
        <v>771</v>
      </c>
    </row>
    <row r="10915" spans="1:1" x14ac:dyDescent="0.3">
      <c r="A10915" t="s">
        <v>1801</v>
      </c>
    </row>
    <row r="10916" spans="1:1" x14ac:dyDescent="0.3">
      <c r="A10916" t="s">
        <v>1801</v>
      </c>
    </row>
    <row r="10917" spans="1:1" x14ac:dyDescent="0.3">
      <c r="A10917" t="s">
        <v>1801</v>
      </c>
    </row>
    <row r="10918" spans="1:1" x14ac:dyDescent="0.3">
      <c r="A10918" t="s">
        <v>1801</v>
      </c>
    </row>
    <row r="10919" spans="1:1" x14ac:dyDescent="0.3">
      <c r="A10919" t="s">
        <v>1801</v>
      </c>
    </row>
    <row r="10921" spans="1:1" x14ac:dyDescent="0.3">
      <c r="A10921" t="s">
        <v>745</v>
      </c>
    </row>
    <row r="10922" spans="1:1" x14ac:dyDescent="0.3">
      <c r="A10922" t="s">
        <v>757</v>
      </c>
    </row>
    <row r="10923" spans="1:1" x14ac:dyDescent="0.3">
      <c r="A10923" t="s">
        <v>844</v>
      </c>
    </row>
    <row r="10924" spans="1:1" x14ac:dyDescent="0.3">
      <c r="A10924" t="s">
        <v>845</v>
      </c>
    </row>
    <row r="10925" spans="1:1" x14ac:dyDescent="0.3">
      <c r="A10925" t="s">
        <v>760</v>
      </c>
    </row>
    <row r="10926" spans="1:1" x14ac:dyDescent="0.3">
      <c r="A10926">
        <f>-3.19 -0.003</f>
        <v>-3.1930000000000001</v>
      </c>
    </row>
    <row r="10927" spans="1:1" x14ac:dyDescent="0.3">
      <c r="A10927">
        <f>-3.19 -3.193 -3.196 -3.199 -3.202 -3.205 -3.208 -3.211 -3.214 -3.217 -3.22</f>
        <v>-35.254999999999995</v>
      </c>
    </row>
    <row r="10928" spans="1:1" x14ac:dyDescent="0.3">
      <c r="A10928" t="s">
        <v>846</v>
      </c>
    </row>
    <row r="10929" spans="1:1" x14ac:dyDescent="0.3">
      <c r="A10929">
        <f>-0.423  -0.425  -0.425  -0.425  -0.424  -0.422  -0.421  -0.42  -0.418  -0.416  -0.415</f>
        <v>-4.6340000000000003</v>
      </c>
    </row>
    <row r="10930" spans="1:1" x14ac:dyDescent="0.3">
      <c r="A10930">
        <f>-1.423  -1.423  -1.423  -1.423  -1.423  -1.424  -1.424  -1.424  -1.424  -1.424  -1.423</f>
        <v>-15.657999999999998</v>
      </c>
    </row>
    <row r="10931" spans="1:1" x14ac:dyDescent="0.3">
      <c r="A10931">
        <f>-2.419  -2.419  -2.419  -2.418  -2.418  -2.418  -2.418  -2.417  -2.417  -2.418  -2.417</f>
        <v>-26.597999999999999</v>
      </c>
    </row>
    <row r="10932" spans="1:1" x14ac:dyDescent="0.3">
      <c r="A10932">
        <f>-3.101  -3.101  -3.101  -3.101  -3.1  -3.1  -3.101  -3.103  -3.105  -3.107  -3.109</f>
        <v>-34.128999999999998</v>
      </c>
    </row>
    <row r="10933" spans="1:1" x14ac:dyDescent="0.3">
      <c r="A10933">
        <f>-3.19  -3.193  -3.196  -3.199  -3.202  -3.205  -3.208  -3.211  -3.214  -3.217  -3.22</f>
        <v>-35.254999999999995</v>
      </c>
    </row>
    <row r="10935" spans="1:1" x14ac:dyDescent="0.3">
      <c r="A10935" t="s">
        <v>847</v>
      </c>
    </row>
    <row r="10936" spans="1:1" x14ac:dyDescent="0.3">
      <c r="A10936" t="s">
        <v>1914</v>
      </c>
    </row>
    <row r="10937" spans="1:1" x14ac:dyDescent="0.3">
      <c r="A10937" t="s">
        <v>1938</v>
      </c>
    </row>
    <row r="10938" spans="1:1" x14ac:dyDescent="0.3">
      <c r="A10938" t="s">
        <v>1947</v>
      </c>
    </row>
    <row r="10939" spans="1:1" x14ac:dyDescent="0.3">
      <c r="A10939" t="s">
        <v>836</v>
      </c>
    </row>
    <row r="10940" spans="1:1" x14ac:dyDescent="0.3">
      <c r="A10940" t="s">
        <v>1948</v>
      </c>
    </row>
    <row r="10942" spans="1:1" x14ac:dyDescent="0.3">
      <c r="A10942" t="s">
        <v>848</v>
      </c>
    </row>
    <row r="10943" spans="1:1" x14ac:dyDescent="0.3">
      <c r="A10943" t="s">
        <v>1919</v>
      </c>
    </row>
    <row r="10944" spans="1:1" x14ac:dyDescent="0.3">
      <c r="A10944" t="s">
        <v>839</v>
      </c>
    </row>
    <row r="10945" spans="1:1" x14ac:dyDescent="0.3">
      <c r="A10945" t="s">
        <v>840</v>
      </c>
    </row>
    <row r="10946" spans="1:1" x14ac:dyDescent="0.3">
      <c r="A10946" t="s">
        <v>841</v>
      </c>
    </row>
    <row r="10947" spans="1:1" x14ac:dyDescent="0.3">
      <c r="A10947" t="s">
        <v>842</v>
      </c>
    </row>
    <row r="10949" spans="1:1" x14ac:dyDescent="0.3">
      <c r="A10949" t="s">
        <v>771</v>
      </c>
    </row>
    <row r="10950" spans="1:1" x14ac:dyDescent="0.3">
      <c r="A10950" t="s">
        <v>843</v>
      </c>
    </row>
    <row r="10951" spans="1:1" x14ac:dyDescent="0.3">
      <c r="A10951" t="s">
        <v>843</v>
      </c>
    </row>
    <row r="10952" spans="1:1" x14ac:dyDescent="0.3">
      <c r="A10952" t="s">
        <v>843</v>
      </c>
    </row>
    <row r="10953" spans="1:1" x14ac:dyDescent="0.3">
      <c r="A10953" t="s">
        <v>843</v>
      </c>
    </row>
    <row r="10954" spans="1:1" x14ac:dyDescent="0.3">
      <c r="A10954" t="s">
        <v>843</v>
      </c>
    </row>
    <row r="10956" spans="1:1" x14ac:dyDescent="0.3">
      <c r="A10956" t="s">
        <v>746</v>
      </c>
    </row>
    <row r="10957" spans="1:1" x14ac:dyDescent="0.3">
      <c r="A10957" t="s">
        <v>757</v>
      </c>
    </row>
    <row r="10958" spans="1:1" x14ac:dyDescent="0.3">
      <c r="A10958" t="s">
        <v>844</v>
      </c>
    </row>
    <row r="10959" spans="1:1" x14ac:dyDescent="0.3">
      <c r="A10959" t="s">
        <v>845</v>
      </c>
    </row>
    <row r="10960" spans="1:1" x14ac:dyDescent="0.3">
      <c r="A10960" t="s">
        <v>760</v>
      </c>
    </row>
    <row r="10961" spans="1:1" x14ac:dyDescent="0.3">
      <c r="A10961" t="s">
        <v>783</v>
      </c>
    </row>
    <row r="10962" spans="1:1" x14ac:dyDescent="0.3">
      <c r="A10962">
        <f>-3.19 -3.19 -3.19 -3.19 -3.19 -3.19 -3.19 -3.19 -3.19 -3.19 -3.19</f>
        <v>-35.090000000000003</v>
      </c>
    </row>
    <row r="10963" spans="1:1" x14ac:dyDescent="0.3">
      <c r="A10963" t="s">
        <v>846</v>
      </c>
    </row>
    <row r="10964" spans="1:1" x14ac:dyDescent="0.3">
      <c r="A10964">
        <f>-0.423  -0.425  -0.425  -0.425  -0.424  -0.422  -0.421  -0.42  -0.418  -0.416  -0.415</f>
        <v>-4.6340000000000003</v>
      </c>
    </row>
    <row r="10965" spans="1:1" x14ac:dyDescent="0.3">
      <c r="A10965">
        <f>-1.423  -1.423  -1.423  -1.423  -1.423  -1.423  -1.424  -1.424  -1.424  -1.424  -1.424</f>
        <v>-15.657999999999998</v>
      </c>
    </row>
    <row r="10966" spans="1:1" x14ac:dyDescent="0.3">
      <c r="A10966">
        <f>-2.419  -2.419  -2.418  -2.418  -2.418  -2.418  -2.418  -2.418  -2.417  -2.417  -2.417</f>
        <v>-26.597000000000001</v>
      </c>
    </row>
    <row r="10967" spans="1:1" x14ac:dyDescent="0.3">
      <c r="A10967">
        <f>-3.101  -3.101  -3.1  -3.1  -3.101  -3.1  -3.101  -3.101  -3.101  -3.101  -3.101</f>
        <v>-34.107999999999997</v>
      </c>
    </row>
    <row r="10968" spans="1:1" x14ac:dyDescent="0.3">
      <c r="A10968">
        <f>-3.19  -3.19  -3.19  -3.19  -3.19  -3.19  -3.19  -3.19  -3.19  -3.19  -3.19</f>
        <v>-35.090000000000003</v>
      </c>
    </row>
    <row r="10970" spans="1:1" x14ac:dyDescent="0.3">
      <c r="A10970" t="s">
        <v>847</v>
      </c>
    </row>
    <row r="10971" spans="1:1" x14ac:dyDescent="0.3">
      <c r="A10971" t="s">
        <v>1914</v>
      </c>
    </row>
    <row r="10972" spans="1:1" x14ac:dyDescent="0.3">
      <c r="A10972" t="s">
        <v>1949</v>
      </c>
    </row>
    <row r="10973" spans="1:1" x14ac:dyDescent="0.3">
      <c r="A10973" t="s">
        <v>1950</v>
      </c>
    </row>
    <row r="10974" spans="1:1" x14ac:dyDescent="0.3">
      <c r="A10974" t="s">
        <v>1951</v>
      </c>
    </row>
    <row r="10975" spans="1:1" x14ac:dyDescent="0.3">
      <c r="A10975" t="s">
        <v>1952</v>
      </c>
    </row>
    <row r="10977" spans="1:1" x14ac:dyDescent="0.3">
      <c r="A10977" t="s">
        <v>848</v>
      </c>
    </row>
    <row r="10978" spans="1:1" x14ac:dyDescent="0.3">
      <c r="A10978" t="s">
        <v>1919</v>
      </c>
    </row>
    <row r="10979" spans="1:1" x14ac:dyDescent="0.3">
      <c r="A10979" t="s">
        <v>839</v>
      </c>
    </row>
    <row r="10980" spans="1:1" x14ac:dyDescent="0.3">
      <c r="A10980" t="s">
        <v>840</v>
      </c>
    </row>
    <row r="10981" spans="1:1" x14ac:dyDescent="0.3">
      <c r="A10981" t="s">
        <v>1806</v>
      </c>
    </row>
    <row r="10982" spans="1:1" x14ac:dyDescent="0.3">
      <c r="A10982" t="s">
        <v>1807</v>
      </c>
    </row>
    <row r="10984" spans="1:1" x14ac:dyDescent="0.3">
      <c r="A10984" t="s">
        <v>771</v>
      </c>
    </row>
    <row r="10985" spans="1:1" x14ac:dyDescent="0.3">
      <c r="A10985" t="s">
        <v>1808</v>
      </c>
    </row>
    <row r="10986" spans="1:1" x14ac:dyDescent="0.3">
      <c r="A10986" t="s">
        <v>1808</v>
      </c>
    </row>
    <row r="10987" spans="1:1" x14ac:dyDescent="0.3">
      <c r="A10987" t="s">
        <v>1808</v>
      </c>
    </row>
    <row r="10988" spans="1:1" x14ac:dyDescent="0.3">
      <c r="A10988" t="s">
        <v>1808</v>
      </c>
    </row>
    <row r="10989" spans="1:1" x14ac:dyDescent="0.3">
      <c r="A10989" t="s">
        <v>1808</v>
      </c>
    </row>
    <row r="10991" spans="1:1" x14ac:dyDescent="0.3">
      <c r="A10991" t="s">
        <v>747</v>
      </c>
    </row>
    <row r="10992" spans="1:1" x14ac:dyDescent="0.3">
      <c r="A10992" t="s">
        <v>757</v>
      </c>
    </row>
    <row r="10993" spans="1:1" x14ac:dyDescent="0.3">
      <c r="A10993" t="s">
        <v>844</v>
      </c>
    </row>
    <row r="10994" spans="1:1" x14ac:dyDescent="0.3">
      <c r="A10994" t="s">
        <v>845</v>
      </c>
    </row>
    <row r="10995" spans="1:1" x14ac:dyDescent="0.3">
      <c r="A10995" t="s">
        <v>760</v>
      </c>
    </row>
    <row r="10996" spans="1:1" x14ac:dyDescent="0.3">
      <c r="A10996" t="s">
        <v>784</v>
      </c>
    </row>
    <row r="10997" spans="1:1" x14ac:dyDescent="0.3">
      <c r="A10997">
        <f>-3.19 -3.187 -3.184 -3.181 -3.178 -3.175 -3.172 -3.169 -3.166 -3.163 -3.16</f>
        <v>-34.925000000000004</v>
      </c>
    </row>
    <row r="10998" spans="1:1" x14ac:dyDescent="0.3">
      <c r="A10998" t="s">
        <v>846</v>
      </c>
    </row>
    <row r="10999" spans="1:1" x14ac:dyDescent="0.3">
      <c r="A10999">
        <f>-0.423  -0.425  -0.425  -0.425  -0.424  -0.422  -0.421  -0.42  -0.418  -0.416  -0.415</f>
        <v>-4.6340000000000003</v>
      </c>
    </row>
    <row r="11000" spans="1:1" x14ac:dyDescent="0.3">
      <c r="A11000">
        <f>-1.423  -1.423  -1.423  -1.423  -1.423  -1.423  -1.424  -1.424  -1.424  -1.424  -1.424</f>
        <v>-15.657999999999998</v>
      </c>
    </row>
    <row r="11001" spans="1:1" x14ac:dyDescent="0.3">
      <c r="A11001">
        <f>-2.419  -2.419  -2.418  -2.418  -2.418  -2.417  -2.418  -2.418  -2.418  -2.417  -2.417</f>
        <v>-26.597000000000001</v>
      </c>
    </row>
    <row r="11002" spans="1:1" x14ac:dyDescent="0.3">
      <c r="A11002">
        <f>-3.101  -3.102  -3.1  -3.1  -3.101  -3.101  -3.1  -3.098  -3.096  -3.094  -3.091</f>
        <v>-34.083999999999996</v>
      </c>
    </row>
    <row r="11003" spans="1:1" x14ac:dyDescent="0.3">
      <c r="A11003">
        <f>-3.19  -3.187  -3.184  -3.181  -3.178  -3.175  -3.172  -3.169  -3.166  -3.163  -3.16</f>
        <v>-34.925000000000004</v>
      </c>
    </row>
    <row r="11005" spans="1:1" x14ac:dyDescent="0.3">
      <c r="A11005" t="s">
        <v>847</v>
      </c>
    </row>
    <row r="11006" spans="1:1" x14ac:dyDescent="0.3">
      <c r="A11006" t="s">
        <v>1914</v>
      </c>
    </row>
    <row r="11007" spans="1:1" x14ac:dyDescent="0.3">
      <c r="A11007" t="s">
        <v>1953</v>
      </c>
    </row>
    <row r="11008" spans="1:1" x14ac:dyDescent="0.3">
      <c r="A11008" t="s">
        <v>1954</v>
      </c>
    </row>
    <row r="11009" spans="1:1" x14ac:dyDescent="0.3">
      <c r="A11009" t="s">
        <v>1955</v>
      </c>
    </row>
    <row r="11010" spans="1:1" x14ac:dyDescent="0.3">
      <c r="A11010" t="s">
        <v>1896</v>
      </c>
    </row>
    <row r="11012" spans="1:1" x14ac:dyDescent="0.3">
      <c r="A11012" t="s">
        <v>848</v>
      </c>
    </row>
    <row r="11013" spans="1:1" x14ac:dyDescent="0.3">
      <c r="A11013" t="s">
        <v>1919</v>
      </c>
    </row>
    <row r="11014" spans="1:1" x14ac:dyDescent="0.3">
      <c r="A11014" t="s">
        <v>839</v>
      </c>
    </row>
    <row r="11015" spans="1:1" x14ac:dyDescent="0.3">
      <c r="A11015" t="s">
        <v>840</v>
      </c>
    </row>
    <row r="11016" spans="1:1" x14ac:dyDescent="0.3">
      <c r="A11016" t="s">
        <v>1813</v>
      </c>
    </row>
    <row r="11017" spans="1:1" x14ac:dyDescent="0.3">
      <c r="A11017" t="s">
        <v>1814</v>
      </c>
    </row>
    <row r="11019" spans="1:1" x14ac:dyDescent="0.3">
      <c r="A11019" t="s">
        <v>771</v>
      </c>
    </row>
    <row r="11020" spans="1:1" x14ac:dyDescent="0.3">
      <c r="A11020" t="s">
        <v>1815</v>
      </c>
    </row>
    <row r="11021" spans="1:1" x14ac:dyDescent="0.3">
      <c r="A11021" t="s">
        <v>1815</v>
      </c>
    </row>
    <row r="11022" spans="1:1" x14ac:dyDescent="0.3">
      <c r="A11022" t="s">
        <v>1815</v>
      </c>
    </row>
    <row r="11023" spans="1:1" x14ac:dyDescent="0.3">
      <c r="A11023" t="s">
        <v>1815</v>
      </c>
    </row>
    <row r="11024" spans="1:1" x14ac:dyDescent="0.3">
      <c r="A11024" t="s">
        <v>1815</v>
      </c>
    </row>
    <row r="11026" spans="1:1" x14ac:dyDescent="0.3">
      <c r="A11026" t="s">
        <v>748</v>
      </c>
    </row>
    <row r="11027" spans="1:1" x14ac:dyDescent="0.3">
      <c r="A11027" t="s">
        <v>757</v>
      </c>
    </row>
    <row r="11028" spans="1:1" x14ac:dyDescent="0.3">
      <c r="A11028" t="s">
        <v>844</v>
      </c>
    </row>
    <row r="11029" spans="1:1" x14ac:dyDescent="0.3">
      <c r="A11029" t="s">
        <v>845</v>
      </c>
    </row>
    <row r="11030" spans="1:1" x14ac:dyDescent="0.3">
      <c r="A11030" t="s">
        <v>760</v>
      </c>
    </row>
    <row r="11031" spans="1:1" x14ac:dyDescent="0.3">
      <c r="A11031">
        <f>-3.18 -0.003</f>
        <v>-3.1830000000000003</v>
      </c>
    </row>
    <row r="11032" spans="1:1" x14ac:dyDescent="0.3">
      <c r="A11032">
        <f>-3.18 -3.183 -3.186 -3.189 -3.192 -3.195 -3.198 -3.201 -3.204 -3.207 -3.21</f>
        <v>-35.145000000000003</v>
      </c>
    </row>
    <row r="11033" spans="1:1" x14ac:dyDescent="0.3">
      <c r="A11033" t="s">
        <v>846</v>
      </c>
    </row>
    <row r="11034" spans="1:1" x14ac:dyDescent="0.3">
      <c r="A11034">
        <f>-0.423  -0.425  -0.425  -0.425  -0.424  -0.422  -0.421  -0.42  -0.418  -0.416  -0.415</f>
        <v>-4.6340000000000003</v>
      </c>
    </row>
    <row r="11035" spans="1:1" x14ac:dyDescent="0.3">
      <c r="A11035">
        <f>-1.423  -1.423  -1.423  -1.423  -1.423  -1.424  -1.424  -1.424  -1.424  -1.424  -1.423</f>
        <v>-15.657999999999998</v>
      </c>
    </row>
    <row r="11036" spans="1:1" x14ac:dyDescent="0.3">
      <c r="A11036">
        <f>-2.419  -2.419  -2.418  -2.418  -2.417  -2.418  -2.417  -2.417  -2.417  -2.417  -2.417</f>
        <v>-26.594000000000008</v>
      </c>
    </row>
    <row r="11037" spans="1:1" x14ac:dyDescent="0.3">
      <c r="A11037">
        <f>-3.094  -3.093  -3.093  -3.093  -3.092  -3.092  -3.093  -3.095  -3.097  -3.1  -3.102</f>
        <v>-34.043999999999997</v>
      </c>
    </row>
    <row r="11038" spans="1:1" x14ac:dyDescent="0.3">
      <c r="A11038">
        <f>-3.18  -3.183  -3.186  -3.189  -3.192  -3.195  -3.198  -3.201  -3.204  -3.207  -3.21</f>
        <v>-35.145000000000003</v>
      </c>
    </row>
    <row r="11040" spans="1:1" x14ac:dyDescent="0.3">
      <c r="A11040" t="s">
        <v>847</v>
      </c>
    </row>
    <row r="11041" spans="1:1" x14ac:dyDescent="0.3">
      <c r="A11041" t="s">
        <v>1914</v>
      </c>
    </row>
    <row r="11042" spans="1:1" x14ac:dyDescent="0.3">
      <c r="A11042" t="s">
        <v>1926</v>
      </c>
    </row>
    <row r="11043" spans="1:1" x14ac:dyDescent="0.3">
      <c r="A11043" t="s">
        <v>1956</v>
      </c>
    </row>
    <row r="11044" spans="1:1" x14ac:dyDescent="0.3">
      <c r="A11044" t="s">
        <v>1817</v>
      </c>
    </row>
    <row r="11045" spans="1:1" x14ac:dyDescent="0.3">
      <c r="A11045" t="s">
        <v>1957</v>
      </c>
    </row>
    <row r="11047" spans="1:1" x14ac:dyDescent="0.3">
      <c r="A11047" t="s">
        <v>848</v>
      </c>
    </row>
    <row r="11048" spans="1:1" x14ac:dyDescent="0.3">
      <c r="A11048" t="s">
        <v>1919</v>
      </c>
    </row>
    <row r="11049" spans="1:1" x14ac:dyDescent="0.3">
      <c r="A11049" t="s">
        <v>839</v>
      </c>
    </row>
    <row r="11050" spans="1:1" x14ac:dyDescent="0.3">
      <c r="A11050" t="s">
        <v>840</v>
      </c>
    </row>
    <row r="11051" spans="1:1" x14ac:dyDescent="0.3">
      <c r="A11051" t="s">
        <v>1819</v>
      </c>
    </row>
    <row r="11052" spans="1:1" x14ac:dyDescent="0.3">
      <c r="A11052" t="s">
        <v>1820</v>
      </c>
    </row>
    <row r="11054" spans="1:1" x14ac:dyDescent="0.3">
      <c r="A11054" t="s">
        <v>771</v>
      </c>
    </row>
    <row r="11055" spans="1:1" x14ac:dyDescent="0.3">
      <c r="A11055" t="s">
        <v>843</v>
      </c>
    </row>
    <row r="11056" spans="1:1" x14ac:dyDescent="0.3">
      <c r="A11056" t="s">
        <v>843</v>
      </c>
    </row>
    <row r="11057" spans="1:1" x14ac:dyDescent="0.3">
      <c r="A11057" t="s">
        <v>843</v>
      </c>
    </row>
    <row r="11058" spans="1:1" x14ac:dyDescent="0.3">
      <c r="A11058" t="s">
        <v>843</v>
      </c>
    </row>
    <row r="11059" spans="1:1" x14ac:dyDescent="0.3">
      <c r="A11059" t="s">
        <v>843</v>
      </c>
    </row>
    <row r="11061" spans="1:1" x14ac:dyDescent="0.3">
      <c r="A11061" t="s">
        <v>749</v>
      </c>
    </row>
    <row r="11062" spans="1:1" x14ac:dyDescent="0.3">
      <c r="A11062" t="s">
        <v>757</v>
      </c>
    </row>
    <row r="11063" spans="1:1" x14ac:dyDescent="0.3">
      <c r="A11063" t="s">
        <v>844</v>
      </c>
    </row>
    <row r="11064" spans="1:1" x14ac:dyDescent="0.3">
      <c r="A11064" t="s">
        <v>845</v>
      </c>
    </row>
    <row r="11065" spans="1:1" x14ac:dyDescent="0.3">
      <c r="A11065" t="s">
        <v>760</v>
      </c>
    </row>
    <row r="11066" spans="1:1" x14ac:dyDescent="0.3">
      <c r="A11066" t="s">
        <v>785</v>
      </c>
    </row>
    <row r="11067" spans="1:1" x14ac:dyDescent="0.3">
      <c r="A11067">
        <f>-3.18 -3.18 -3.18 -3.18 -3.18 -3.18 -3.18 -3.18 -3.18 -3.18 -3.18</f>
        <v>-34.980000000000004</v>
      </c>
    </row>
    <row r="11068" spans="1:1" x14ac:dyDescent="0.3">
      <c r="A11068" t="s">
        <v>846</v>
      </c>
    </row>
    <row r="11069" spans="1:1" x14ac:dyDescent="0.3">
      <c r="A11069">
        <f>-0.423  -0.425  -0.425  -0.425  -0.424  -0.422  -0.421  -0.42  -0.418  -0.416  -0.415</f>
        <v>-4.6340000000000003</v>
      </c>
    </row>
    <row r="11070" spans="1:1" x14ac:dyDescent="0.3">
      <c r="A11070">
        <f>-1.423  -1.423  -1.423  -1.423  -1.423  -1.423  -1.424  -1.424  -1.424  -1.424  -1.424</f>
        <v>-15.657999999999998</v>
      </c>
    </row>
    <row r="11071" spans="1:1" x14ac:dyDescent="0.3">
      <c r="A11071">
        <f>-2.419  -2.419  -2.418  -2.418  -2.418  -2.417  -2.417  -2.417  -2.417  -2.417  -2.417</f>
        <v>-26.594000000000001</v>
      </c>
    </row>
    <row r="11072" spans="1:1" x14ac:dyDescent="0.3">
      <c r="A11072">
        <f>-3.094  -3.093  -3.093  -3.093  -3.093  -3.093  -3.093  -3.093  -3.093  -3.093  -3.093</f>
        <v>-34.024000000000001</v>
      </c>
    </row>
    <row r="11073" spans="1:1" x14ac:dyDescent="0.3">
      <c r="A11073">
        <f>-3.18  -3.18  -3.18  -3.18  -3.18  -3.18  -3.18  -3.18  -3.18  -3.18  -3.18</f>
        <v>-34.980000000000004</v>
      </c>
    </row>
    <row r="11075" spans="1:1" x14ac:dyDescent="0.3">
      <c r="A11075" t="s">
        <v>847</v>
      </c>
    </row>
    <row r="11076" spans="1:1" x14ac:dyDescent="0.3">
      <c r="A11076" t="s">
        <v>1914</v>
      </c>
    </row>
    <row r="11077" spans="1:1" x14ac:dyDescent="0.3">
      <c r="A11077" t="s">
        <v>1941</v>
      </c>
    </row>
    <row r="11078" spans="1:1" x14ac:dyDescent="0.3">
      <c r="A11078" t="s">
        <v>1958</v>
      </c>
    </row>
    <row r="11079" spans="1:1" x14ac:dyDescent="0.3">
      <c r="A11079" t="s">
        <v>1898</v>
      </c>
    </row>
    <row r="11080" spans="1:1" x14ac:dyDescent="0.3">
      <c r="A11080" t="s">
        <v>1959</v>
      </c>
    </row>
    <row r="11082" spans="1:1" x14ac:dyDescent="0.3">
      <c r="A11082" t="s">
        <v>848</v>
      </c>
    </row>
    <row r="11083" spans="1:1" x14ac:dyDescent="0.3">
      <c r="A11083" t="s">
        <v>1919</v>
      </c>
    </row>
    <row r="11084" spans="1:1" x14ac:dyDescent="0.3">
      <c r="A11084" t="s">
        <v>839</v>
      </c>
    </row>
    <row r="11085" spans="1:1" x14ac:dyDescent="0.3">
      <c r="A11085" t="s">
        <v>840</v>
      </c>
    </row>
    <row r="11086" spans="1:1" x14ac:dyDescent="0.3">
      <c r="A11086" t="s">
        <v>1824</v>
      </c>
    </row>
    <row r="11087" spans="1:1" x14ac:dyDescent="0.3">
      <c r="A11087" t="s">
        <v>1825</v>
      </c>
    </row>
    <row r="11089" spans="1:1" x14ac:dyDescent="0.3">
      <c r="A11089" t="s">
        <v>771</v>
      </c>
    </row>
    <row r="11090" spans="1:1" x14ac:dyDescent="0.3">
      <c r="A11090" t="s">
        <v>1826</v>
      </c>
    </row>
    <row r="11091" spans="1:1" x14ac:dyDescent="0.3">
      <c r="A11091" t="s">
        <v>1826</v>
      </c>
    </row>
    <row r="11092" spans="1:1" x14ac:dyDescent="0.3">
      <c r="A11092" t="s">
        <v>1826</v>
      </c>
    </row>
    <row r="11093" spans="1:1" x14ac:dyDescent="0.3">
      <c r="A11093" t="s">
        <v>1826</v>
      </c>
    </row>
    <row r="11094" spans="1:1" x14ac:dyDescent="0.3">
      <c r="A11094" t="s">
        <v>1826</v>
      </c>
    </row>
    <row r="11096" spans="1:1" x14ac:dyDescent="0.3">
      <c r="A11096" t="s">
        <v>750</v>
      </c>
    </row>
    <row r="11097" spans="1:1" x14ac:dyDescent="0.3">
      <c r="A11097" t="s">
        <v>757</v>
      </c>
    </row>
    <row r="11098" spans="1:1" x14ac:dyDescent="0.3">
      <c r="A11098" t="s">
        <v>844</v>
      </c>
    </row>
    <row r="11099" spans="1:1" x14ac:dyDescent="0.3">
      <c r="A11099" t="s">
        <v>845</v>
      </c>
    </row>
    <row r="11100" spans="1:1" x14ac:dyDescent="0.3">
      <c r="A11100" t="s">
        <v>760</v>
      </c>
    </row>
    <row r="11101" spans="1:1" x14ac:dyDescent="0.3">
      <c r="A11101" t="s">
        <v>786</v>
      </c>
    </row>
    <row r="11102" spans="1:1" x14ac:dyDescent="0.3">
      <c r="A11102">
        <f>-3.18 -3.177 -3.174 -3.171 -3.168 -3.165 -3.162 -3.159 -3.156 -3.153 -3.15</f>
        <v>-34.814999999999998</v>
      </c>
    </row>
    <row r="11103" spans="1:1" x14ac:dyDescent="0.3">
      <c r="A11103" t="s">
        <v>846</v>
      </c>
    </row>
    <row r="11104" spans="1:1" x14ac:dyDescent="0.3">
      <c r="A11104">
        <f>-0.423  -0.425  -0.425  -0.425  -0.424  -0.422  -0.421  -0.42  -0.418  -0.416  -0.415</f>
        <v>-4.6340000000000003</v>
      </c>
    </row>
    <row r="11105" spans="1:1" x14ac:dyDescent="0.3">
      <c r="A11105">
        <f>-1.423  -1.423  -1.423  -1.423  -1.423  -1.423  -1.424  -1.424  -1.424  -1.424  -1.424</f>
        <v>-15.657999999999998</v>
      </c>
    </row>
    <row r="11106" spans="1:1" x14ac:dyDescent="0.3">
      <c r="A11106">
        <f>-2.419  -2.419  -2.418  -2.418  -2.418  -2.417  -2.417  -2.417  -2.417  -2.417  -2.417</f>
        <v>-26.594000000000001</v>
      </c>
    </row>
    <row r="11107" spans="1:1" x14ac:dyDescent="0.3">
      <c r="A11107">
        <f>-3.094  -3.094  -3.093  -3.093  -3.094  -3.094  -3.093  -3.091  -3.089  -3.086  -3.083</f>
        <v>-34.003999999999998</v>
      </c>
    </row>
    <row r="11108" spans="1:1" x14ac:dyDescent="0.3">
      <c r="A11108">
        <f>-3.18  -3.177  -3.174  -3.171  -3.168  -3.165  -3.162  -3.159  -3.156  -3.153  -3.15</f>
        <v>-34.814999999999998</v>
      </c>
    </row>
    <row r="11110" spans="1:1" x14ac:dyDescent="0.3">
      <c r="A11110" t="s">
        <v>847</v>
      </c>
    </row>
    <row r="11111" spans="1:1" x14ac:dyDescent="0.3">
      <c r="A11111" t="s">
        <v>1914</v>
      </c>
    </row>
    <row r="11112" spans="1:1" x14ac:dyDescent="0.3">
      <c r="A11112" t="s">
        <v>1931</v>
      </c>
    </row>
    <row r="11113" spans="1:1" x14ac:dyDescent="0.3">
      <c r="A11113" t="s">
        <v>1960</v>
      </c>
    </row>
    <row r="11114" spans="1:1" x14ac:dyDescent="0.3">
      <c r="A11114" t="s">
        <v>1829</v>
      </c>
    </row>
    <row r="11115" spans="1:1" x14ac:dyDescent="0.3">
      <c r="A11115" t="s">
        <v>1961</v>
      </c>
    </row>
    <row r="11117" spans="1:1" x14ac:dyDescent="0.3">
      <c r="A11117" t="s">
        <v>848</v>
      </c>
    </row>
    <row r="11118" spans="1:1" x14ac:dyDescent="0.3">
      <c r="A11118" t="s">
        <v>1919</v>
      </c>
    </row>
    <row r="11119" spans="1:1" x14ac:dyDescent="0.3">
      <c r="A11119" t="s">
        <v>839</v>
      </c>
    </row>
    <row r="11120" spans="1:1" x14ac:dyDescent="0.3">
      <c r="A11120" t="s">
        <v>840</v>
      </c>
    </row>
    <row r="11121" spans="1:1" x14ac:dyDescent="0.3">
      <c r="A11121" t="s">
        <v>1831</v>
      </c>
    </row>
    <row r="11122" spans="1:1" x14ac:dyDescent="0.3">
      <c r="A11122" t="s">
        <v>1814</v>
      </c>
    </row>
    <row r="11124" spans="1:1" x14ac:dyDescent="0.3">
      <c r="A11124" t="s">
        <v>771</v>
      </c>
    </row>
    <row r="11125" spans="1:1" x14ac:dyDescent="0.3">
      <c r="A11125" t="s">
        <v>1832</v>
      </c>
    </row>
    <row r="11126" spans="1:1" x14ac:dyDescent="0.3">
      <c r="A11126" t="s">
        <v>1832</v>
      </c>
    </row>
    <row r="11127" spans="1:1" x14ac:dyDescent="0.3">
      <c r="A11127" t="s">
        <v>1832</v>
      </c>
    </row>
    <row r="11128" spans="1:1" x14ac:dyDescent="0.3">
      <c r="A11128" t="s">
        <v>1832</v>
      </c>
    </row>
    <row r="11129" spans="1:1" x14ac:dyDescent="0.3">
      <c r="A11129" t="s">
        <v>1832</v>
      </c>
    </row>
    <row r="11131" spans="1:1" x14ac:dyDescent="0.3">
      <c r="A11131" t="s">
        <v>751</v>
      </c>
    </row>
    <row r="11132" spans="1:1" x14ac:dyDescent="0.3">
      <c r="A11132" t="s">
        <v>757</v>
      </c>
    </row>
    <row r="11133" spans="1:1" x14ac:dyDescent="0.3">
      <c r="A11133" t="s">
        <v>844</v>
      </c>
    </row>
    <row r="11134" spans="1:1" x14ac:dyDescent="0.3">
      <c r="A11134" t="s">
        <v>845</v>
      </c>
    </row>
    <row r="11135" spans="1:1" x14ac:dyDescent="0.3">
      <c r="A11135" t="s">
        <v>760</v>
      </c>
    </row>
    <row r="11136" spans="1:1" x14ac:dyDescent="0.3">
      <c r="A11136">
        <f>-3.17 -0.003</f>
        <v>-3.173</v>
      </c>
    </row>
    <row r="11137" spans="1:1" x14ac:dyDescent="0.3">
      <c r="A11137">
        <f>-3.17 -3.173 -3.176 -3.179 -3.182 -3.185 -3.188 -3.191 -3.194 -3.197 -3.2</f>
        <v>-35.034999999999997</v>
      </c>
    </row>
    <row r="11138" spans="1:1" x14ac:dyDescent="0.3">
      <c r="A11138" t="s">
        <v>846</v>
      </c>
    </row>
    <row r="11139" spans="1:1" x14ac:dyDescent="0.3">
      <c r="A11139">
        <f>-0.423  -0.425  -0.425  -0.425  -0.424  -0.422  -0.421  -0.42  -0.418  -0.416  -0.415</f>
        <v>-4.6340000000000003</v>
      </c>
    </row>
    <row r="11140" spans="1:1" x14ac:dyDescent="0.3">
      <c r="A11140">
        <f>-1.423  -1.423  -1.423  -1.423  -1.423  -1.423  -1.424  -1.424  -1.424  -1.424  -1.423</f>
        <v>-15.656999999999998</v>
      </c>
    </row>
    <row r="11141" spans="1:1" x14ac:dyDescent="0.3">
      <c r="A11141">
        <f>-2.418  -2.418  -2.418  -2.417  -2.417  -2.417  -2.417  -2.417  -2.417  -2.417  -2.417</f>
        <v>-26.590000000000003</v>
      </c>
    </row>
    <row r="11142" spans="1:1" x14ac:dyDescent="0.3">
      <c r="A11142">
        <f>-3.086  -3.085  -3.085  -3.085  -3.085  -3.084  -3.085  -3.087  -3.09  -3.092  -3.095</f>
        <v>-33.959000000000003</v>
      </c>
    </row>
    <row r="11143" spans="1:1" x14ac:dyDescent="0.3">
      <c r="A11143">
        <f>-3.17  -3.173  -3.176  -3.179  -3.182  -3.185  -3.188  -3.191  -3.194  -3.197  -3.2</f>
        <v>-35.034999999999997</v>
      </c>
    </row>
    <row r="11145" spans="1:1" x14ac:dyDescent="0.3">
      <c r="A11145" t="s">
        <v>847</v>
      </c>
    </row>
    <row r="11146" spans="1:1" x14ac:dyDescent="0.3">
      <c r="A11146" t="s">
        <v>1914</v>
      </c>
    </row>
    <row r="11147" spans="1:1" x14ac:dyDescent="0.3">
      <c r="A11147" t="s">
        <v>1938</v>
      </c>
    </row>
    <row r="11148" spans="1:1" x14ac:dyDescent="0.3">
      <c r="A11148" t="s">
        <v>1956</v>
      </c>
    </row>
    <row r="11149" spans="1:1" x14ac:dyDescent="0.3">
      <c r="A11149" t="s">
        <v>1903</v>
      </c>
    </row>
    <row r="11150" spans="1:1" x14ac:dyDescent="0.3">
      <c r="A11150" t="s">
        <v>1904</v>
      </c>
    </row>
    <row r="11152" spans="1:1" x14ac:dyDescent="0.3">
      <c r="A11152" t="s">
        <v>848</v>
      </c>
    </row>
    <row r="11153" spans="1:1" x14ac:dyDescent="0.3">
      <c r="A11153" t="s">
        <v>1919</v>
      </c>
    </row>
    <row r="11154" spans="1:1" x14ac:dyDescent="0.3">
      <c r="A11154" t="s">
        <v>839</v>
      </c>
    </row>
    <row r="11155" spans="1:1" x14ac:dyDescent="0.3">
      <c r="A11155" t="s">
        <v>840</v>
      </c>
    </row>
    <row r="11156" spans="1:1" x14ac:dyDescent="0.3">
      <c r="A11156" t="s">
        <v>1835</v>
      </c>
    </row>
    <row r="11157" spans="1:1" x14ac:dyDescent="0.3">
      <c r="A11157" t="s">
        <v>1836</v>
      </c>
    </row>
    <row r="11159" spans="1:1" x14ac:dyDescent="0.3">
      <c r="A11159" t="s">
        <v>771</v>
      </c>
    </row>
    <row r="11160" spans="1:1" x14ac:dyDescent="0.3">
      <c r="A11160" t="s">
        <v>1837</v>
      </c>
    </row>
    <row r="11161" spans="1:1" x14ac:dyDescent="0.3">
      <c r="A11161" t="s">
        <v>1837</v>
      </c>
    </row>
    <row r="11162" spans="1:1" x14ac:dyDescent="0.3">
      <c r="A11162" t="s">
        <v>1837</v>
      </c>
    </row>
    <row r="11163" spans="1:1" x14ac:dyDescent="0.3">
      <c r="A11163" t="s">
        <v>1837</v>
      </c>
    </row>
    <row r="11164" spans="1:1" x14ac:dyDescent="0.3">
      <c r="A11164" t="s">
        <v>1837</v>
      </c>
    </row>
    <row r="11166" spans="1:1" x14ac:dyDescent="0.3">
      <c r="A11166" t="s">
        <v>752</v>
      </c>
    </row>
    <row r="11167" spans="1:1" x14ac:dyDescent="0.3">
      <c r="A11167" t="s">
        <v>757</v>
      </c>
    </row>
    <row r="11168" spans="1:1" x14ac:dyDescent="0.3">
      <c r="A11168" t="s">
        <v>844</v>
      </c>
    </row>
    <row r="11169" spans="1:1" x14ac:dyDescent="0.3">
      <c r="A11169" t="s">
        <v>845</v>
      </c>
    </row>
    <row r="11170" spans="1:1" x14ac:dyDescent="0.3">
      <c r="A11170" t="s">
        <v>760</v>
      </c>
    </row>
    <row r="11171" spans="1:1" x14ac:dyDescent="0.3">
      <c r="A11171" t="s">
        <v>787</v>
      </c>
    </row>
    <row r="11172" spans="1:1" x14ac:dyDescent="0.3">
      <c r="A11172">
        <f>-3.17 -3.17 -3.17 -3.17 -3.17 -3.17 -3.17 -3.17 -3.17 -3.17 -3.17</f>
        <v>-34.870000000000005</v>
      </c>
    </row>
    <row r="11173" spans="1:1" x14ac:dyDescent="0.3">
      <c r="A11173" t="s">
        <v>846</v>
      </c>
    </row>
    <row r="11174" spans="1:1" x14ac:dyDescent="0.3">
      <c r="A11174">
        <f>-0.423  -0.425  -0.425  -0.425  -0.424  -0.422  -0.421  -0.42  -0.418  -0.416  -0.415</f>
        <v>-4.6340000000000003</v>
      </c>
    </row>
    <row r="11175" spans="1:1" x14ac:dyDescent="0.3">
      <c r="A11175">
        <f>-1.423  -1.423  -1.423  -1.423  -1.423  -1.423  -1.424  -1.424  -1.424  -1.424  -1.423</f>
        <v>-15.656999999999998</v>
      </c>
    </row>
    <row r="11176" spans="1:1" x14ac:dyDescent="0.3">
      <c r="A11176">
        <f>-2.418  -2.418  -2.418  -2.417  -2.417  -2.417  -2.417  -2.417  -2.417  -2.417  -2.417</f>
        <v>-26.590000000000003</v>
      </c>
    </row>
    <row r="11177" spans="1:1" x14ac:dyDescent="0.3">
      <c r="A11177">
        <f>-3.086  -3.086  -3.085  -3.085  -3.085  -3.085  -3.085  -3.085  -3.085  -3.085  -3.085</f>
        <v>-33.937000000000005</v>
      </c>
    </row>
    <row r="11178" spans="1:1" x14ac:dyDescent="0.3">
      <c r="A11178">
        <f>-3.17  -3.17  -3.17  -3.17  -3.17  -3.17  -3.17  -3.17  -3.17  -3.17  -3.17</f>
        <v>-34.870000000000005</v>
      </c>
    </row>
    <row r="11180" spans="1:1" x14ac:dyDescent="0.3">
      <c r="A11180" t="s">
        <v>847</v>
      </c>
    </row>
    <row r="11181" spans="1:1" x14ac:dyDescent="0.3">
      <c r="A11181" t="s">
        <v>1914</v>
      </c>
    </row>
    <row r="11182" spans="1:1" x14ac:dyDescent="0.3">
      <c r="A11182" t="s">
        <v>1962</v>
      </c>
    </row>
    <row r="11183" spans="1:1" x14ac:dyDescent="0.3">
      <c r="A11183" t="s">
        <v>1905</v>
      </c>
    </row>
    <row r="11184" spans="1:1" x14ac:dyDescent="0.3">
      <c r="A11184" t="s">
        <v>1839</v>
      </c>
    </row>
    <row r="11185" spans="1:1" x14ac:dyDescent="0.3">
      <c r="A11185" t="s">
        <v>1963</v>
      </c>
    </row>
    <row r="11187" spans="1:1" x14ac:dyDescent="0.3">
      <c r="A11187" t="s">
        <v>848</v>
      </c>
    </row>
    <row r="11188" spans="1:1" x14ac:dyDescent="0.3">
      <c r="A11188" t="s">
        <v>1919</v>
      </c>
    </row>
    <row r="11189" spans="1:1" x14ac:dyDescent="0.3">
      <c r="A11189" t="s">
        <v>839</v>
      </c>
    </row>
    <row r="11190" spans="1:1" x14ac:dyDescent="0.3">
      <c r="A11190" t="s">
        <v>840</v>
      </c>
    </row>
    <row r="11191" spans="1:1" x14ac:dyDescent="0.3">
      <c r="A11191" t="s">
        <v>1841</v>
      </c>
    </row>
    <row r="11192" spans="1:1" x14ac:dyDescent="0.3">
      <c r="A11192" t="s">
        <v>1825</v>
      </c>
    </row>
    <row r="11194" spans="1:1" x14ac:dyDescent="0.3">
      <c r="A11194" t="s">
        <v>771</v>
      </c>
    </row>
    <row r="11195" spans="1:1" x14ac:dyDescent="0.3">
      <c r="A11195" t="s">
        <v>826</v>
      </c>
    </row>
    <row r="11196" spans="1:1" x14ac:dyDescent="0.3">
      <c r="A11196" t="s">
        <v>826</v>
      </c>
    </row>
    <row r="11197" spans="1:1" x14ac:dyDescent="0.3">
      <c r="A11197" t="s">
        <v>826</v>
      </c>
    </row>
    <row r="11198" spans="1:1" x14ac:dyDescent="0.3">
      <c r="A11198" t="s">
        <v>826</v>
      </c>
    </row>
    <row r="11199" spans="1:1" x14ac:dyDescent="0.3">
      <c r="A11199" t="s">
        <v>826</v>
      </c>
    </row>
    <row r="11201" spans="1:1" x14ac:dyDescent="0.3">
      <c r="A11201" t="s">
        <v>753</v>
      </c>
    </row>
    <row r="11202" spans="1:1" x14ac:dyDescent="0.3">
      <c r="A11202" t="s">
        <v>757</v>
      </c>
    </row>
    <row r="11203" spans="1:1" x14ac:dyDescent="0.3">
      <c r="A11203" t="s">
        <v>844</v>
      </c>
    </row>
    <row r="11204" spans="1:1" x14ac:dyDescent="0.3">
      <c r="A11204" t="s">
        <v>845</v>
      </c>
    </row>
    <row r="11205" spans="1:1" x14ac:dyDescent="0.3">
      <c r="A11205" t="s">
        <v>760</v>
      </c>
    </row>
    <row r="11206" spans="1:1" x14ac:dyDescent="0.3">
      <c r="A11206" t="s">
        <v>788</v>
      </c>
    </row>
    <row r="11207" spans="1:1" x14ac:dyDescent="0.3">
      <c r="A11207">
        <f>-3.17 -3.167 -3.164 -3.161 -3.158 -3.155 -3.152 -3.149 -3.146 -3.143 -3.14</f>
        <v>-34.704999999999998</v>
      </c>
    </row>
    <row r="11208" spans="1:1" x14ac:dyDescent="0.3">
      <c r="A11208" t="s">
        <v>846</v>
      </c>
    </row>
    <row r="11209" spans="1:1" x14ac:dyDescent="0.3">
      <c r="A11209">
        <f>-0.423  -0.425  -0.425  -0.425  -0.424  -0.422  -0.421  -0.42  -0.418  -0.416  -0.415</f>
        <v>-4.6340000000000003</v>
      </c>
    </row>
    <row r="11210" spans="1:1" x14ac:dyDescent="0.3">
      <c r="A11210">
        <f>-1.423  -1.423  -1.423  -1.423  -1.423  -1.423  -1.424  -1.424  -1.424  -1.424  -1.424</f>
        <v>-15.657999999999998</v>
      </c>
    </row>
    <row r="11211" spans="1:1" x14ac:dyDescent="0.3">
      <c r="A11211">
        <f>-2.418  -2.418  -2.418  -2.418  -2.417  -2.417  -2.417  -2.417  -2.417  -2.417  -2.416</f>
        <v>-26.590000000000007</v>
      </c>
    </row>
    <row r="11212" spans="1:1" x14ac:dyDescent="0.3">
      <c r="A11212">
        <f>-3.086  -3.086  -3.085  -3.085  -3.086  -3.086  -3.085  -3.083  -3.081  -3.078  -3.076</f>
        <v>-33.917000000000002</v>
      </c>
    </row>
    <row r="11213" spans="1:1" x14ac:dyDescent="0.3">
      <c r="A11213">
        <f>-3.17  -3.167  -3.164  -3.161  -3.158  -3.155  -3.152  -3.149  -3.146  -3.143  -3.14</f>
        <v>-34.704999999999998</v>
      </c>
    </row>
    <row r="11215" spans="1:1" x14ac:dyDescent="0.3">
      <c r="A11215" t="s">
        <v>847</v>
      </c>
    </row>
    <row r="11216" spans="1:1" x14ac:dyDescent="0.3">
      <c r="A11216" t="s">
        <v>1914</v>
      </c>
    </row>
    <row r="11217" spans="1:1" x14ac:dyDescent="0.3">
      <c r="A11217" t="s">
        <v>1945</v>
      </c>
    </row>
    <row r="11218" spans="1:1" x14ac:dyDescent="0.3">
      <c r="A11218" t="s">
        <v>1964</v>
      </c>
    </row>
    <row r="11219" spans="1:1" x14ac:dyDescent="0.3">
      <c r="A11219" t="s">
        <v>1907</v>
      </c>
    </row>
    <row r="11220" spans="1:1" x14ac:dyDescent="0.3">
      <c r="A11220" t="s">
        <v>1845</v>
      </c>
    </row>
    <row r="11222" spans="1:1" x14ac:dyDescent="0.3">
      <c r="A11222" t="s">
        <v>848</v>
      </c>
    </row>
    <row r="11223" spans="1:1" x14ac:dyDescent="0.3">
      <c r="A11223" t="s">
        <v>1919</v>
      </c>
    </row>
    <row r="11224" spans="1:1" x14ac:dyDescent="0.3">
      <c r="A11224" t="s">
        <v>839</v>
      </c>
    </row>
    <row r="11225" spans="1:1" x14ac:dyDescent="0.3">
      <c r="A11225" t="s">
        <v>840</v>
      </c>
    </row>
    <row r="11226" spans="1:1" x14ac:dyDescent="0.3">
      <c r="A11226" t="s">
        <v>1846</v>
      </c>
    </row>
    <row r="11227" spans="1:1" x14ac:dyDescent="0.3">
      <c r="A11227" t="s">
        <v>1847</v>
      </c>
    </row>
    <row r="11229" spans="1:1" x14ac:dyDescent="0.3">
      <c r="A11229" t="s">
        <v>771</v>
      </c>
    </row>
    <row r="11230" spans="1:1" x14ac:dyDescent="0.3">
      <c r="A11230" t="s">
        <v>1848</v>
      </c>
    </row>
    <row r="11231" spans="1:1" x14ac:dyDescent="0.3">
      <c r="A11231" t="s">
        <v>1848</v>
      </c>
    </row>
    <row r="11232" spans="1:1" x14ac:dyDescent="0.3">
      <c r="A11232" t="s">
        <v>1848</v>
      </c>
    </row>
    <row r="11233" spans="1:1" x14ac:dyDescent="0.3">
      <c r="A11233" t="s">
        <v>1848</v>
      </c>
    </row>
    <row r="11234" spans="1:1" x14ac:dyDescent="0.3">
      <c r="A11234" t="s">
        <v>1848</v>
      </c>
    </row>
    <row r="11236" spans="1:1" x14ac:dyDescent="0.3">
      <c r="A11236" t="s">
        <v>754</v>
      </c>
    </row>
    <row r="11237" spans="1:1" x14ac:dyDescent="0.3">
      <c r="A11237" t="s">
        <v>757</v>
      </c>
    </row>
    <row r="11238" spans="1:1" x14ac:dyDescent="0.3">
      <c r="A11238" t="s">
        <v>844</v>
      </c>
    </row>
    <row r="11239" spans="1:1" x14ac:dyDescent="0.3">
      <c r="A11239" t="s">
        <v>845</v>
      </c>
    </row>
    <row r="11240" spans="1:1" x14ac:dyDescent="0.3">
      <c r="A11240" t="s">
        <v>760</v>
      </c>
    </row>
    <row r="11241" spans="1:1" x14ac:dyDescent="0.3">
      <c r="A11241">
        <f>-3.16 -0.003</f>
        <v>-3.1630000000000003</v>
      </c>
    </row>
    <row r="11242" spans="1:1" x14ac:dyDescent="0.3">
      <c r="A11242">
        <f>-3.16 -3.163 -3.166 -3.169 -3.172 -3.175 -3.178 -3.181 -3.184 -3.187 -3.19</f>
        <v>-34.925000000000004</v>
      </c>
    </row>
    <row r="11243" spans="1:1" x14ac:dyDescent="0.3">
      <c r="A11243" t="s">
        <v>846</v>
      </c>
    </row>
    <row r="11244" spans="1:1" x14ac:dyDescent="0.3">
      <c r="A11244">
        <f>-0.423  -0.425  -0.425  -0.425  -0.424  -0.422  -0.421  -0.42  -0.418  -0.416  -0.415</f>
        <v>-4.6340000000000003</v>
      </c>
    </row>
    <row r="11245" spans="1:1" x14ac:dyDescent="0.3">
      <c r="A11245">
        <f>-1.423  -1.423  -1.423  -1.423  -1.423  -1.424  -1.424  -1.424  -1.424  -1.424  -1.423</f>
        <v>-15.657999999999998</v>
      </c>
    </row>
    <row r="11246" spans="1:1" x14ac:dyDescent="0.3">
      <c r="A11246">
        <f>-2.418  -2.418  -2.418  -2.417  -2.417  -2.417  -2.417  -2.416  -2.416  -2.416  -2.416</f>
        <v>-26.585999999999999</v>
      </c>
    </row>
    <row r="11247" spans="1:1" x14ac:dyDescent="0.3">
      <c r="A11247">
        <f>-3.078  -3.078  -3.078  -3.077  -3.077  -3.076  -3.078  -3.08  -3.082  -3.084  -3.087</f>
        <v>-33.875</v>
      </c>
    </row>
    <row r="11248" spans="1:1" x14ac:dyDescent="0.3">
      <c r="A11248">
        <f>-3.16  -3.163  -3.166  -3.169  -3.172  -3.175  -3.178  -3.181  -3.184  -3.187  -3.19</f>
        <v>-34.925000000000004</v>
      </c>
    </row>
    <row r="11250" spans="1:1" x14ac:dyDescent="0.3">
      <c r="A11250" t="s">
        <v>847</v>
      </c>
    </row>
    <row r="11251" spans="1:1" x14ac:dyDescent="0.3">
      <c r="A11251" t="s">
        <v>1914</v>
      </c>
    </row>
    <row r="11252" spans="1:1" x14ac:dyDescent="0.3">
      <c r="A11252" t="s">
        <v>1926</v>
      </c>
    </row>
    <row r="11253" spans="1:1" x14ac:dyDescent="0.3">
      <c r="A11253" t="s">
        <v>1965</v>
      </c>
    </row>
    <row r="11254" spans="1:1" x14ac:dyDescent="0.3">
      <c r="A11254" t="s">
        <v>1909</v>
      </c>
    </row>
    <row r="11255" spans="1:1" x14ac:dyDescent="0.3">
      <c r="A11255" t="s">
        <v>1910</v>
      </c>
    </row>
    <row r="11257" spans="1:1" x14ac:dyDescent="0.3">
      <c r="A11257" t="s">
        <v>848</v>
      </c>
    </row>
    <row r="11258" spans="1:1" x14ac:dyDescent="0.3">
      <c r="A11258" t="s">
        <v>1919</v>
      </c>
    </row>
    <row r="11259" spans="1:1" x14ac:dyDescent="0.3">
      <c r="A11259" t="s">
        <v>839</v>
      </c>
    </row>
    <row r="11260" spans="1:1" x14ac:dyDescent="0.3">
      <c r="A11260" t="s">
        <v>840</v>
      </c>
    </row>
    <row r="11261" spans="1:1" x14ac:dyDescent="0.3">
      <c r="A11261" t="s">
        <v>1852</v>
      </c>
    </row>
    <row r="11262" spans="1:1" x14ac:dyDescent="0.3">
      <c r="A11262" t="s">
        <v>1853</v>
      </c>
    </row>
    <row r="11264" spans="1:1" x14ac:dyDescent="0.3">
      <c r="A11264" t="s">
        <v>771</v>
      </c>
    </row>
    <row r="11265" spans="1:1" x14ac:dyDescent="0.3">
      <c r="A11265" t="s">
        <v>1837</v>
      </c>
    </row>
    <row r="11266" spans="1:1" x14ac:dyDescent="0.3">
      <c r="A11266" t="s">
        <v>1837</v>
      </c>
    </row>
    <row r="11267" spans="1:1" x14ac:dyDescent="0.3">
      <c r="A11267" t="s">
        <v>1837</v>
      </c>
    </row>
    <row r="11268" spans="1:1" x14ac:dyDescent="0.3">
      <c r="A11268" t="s">
        <v>1837</v>
      </c>
    </row>
    <row r="11269" spans="1:1" x14ac:dyDescent="0.3">
      <c r="A11269" t="s">
        <v>1837</v>
      </c>
    </row>
    <row r="11271" spans="1:1" x14ac:dyDescent="0.3">
      <c r="A11271" t="s">
        <v>755</v>
      </c>
    </row>
    <row r="11272" spans="1:1" x14ac:dyDescent="0.3">
      <c r="A11272" t="s">
        <v>757</v>
      </c>
    </row>
    <row r="11273" spans="1:1" x14ac:dyDescent="0.3">
      <c r="A11273" t="s">
        <v>844</v>
      </c>
    </row>
    <row r="11274" spans="1:1" x14ac:dyDescent="0.3">
      <c r="A11274" t="s">
        <v>845</v>
      </c>
    </row>
    <row r="11275" spans="1:1" x14ac:dyDescent="0.3">
      <c r="A11275" t="s">
        <v>760</v>
      </c>
    </row>
    <row r="11276" spans="1:1" x14ac:dyDescent="0.3">
      <c r="A11276" t="s">
        <v>789</v>
      </c>
    </row>
    <row r="11277" spans="1:1" x14ac:dyDescent="0.3">
      <c r="A11277">
        <f>-3.16 -3.16 -3.16 -3.16 -3.16 -3.16 -3.16 -3.16 -3.16 -3.16 -3.16</f>
        <v>-34.760000000000005</v>
      </c>
    </row>
    <row r="11278" spans="1:1" x14ac:dyDescent="0.3">
      <c r="A11278" t="s">
        <v>846</v>
      </c>
    </row>
    <row r="11279" spans="1:1" x14ac:dyDescent="0.3">
      <c r="A11279">
        <f>-0.423  -0.425  -0.425  -0.425  -0.424  -0.422  -0.421  -0.42  -0.418  -0.416  -0.415</f>
        <v>-4.6340000000000003</v>
      </c>
    </row>
    <row r="11280" spans="1:1" x14ac:dyDescent="0.3">
      <c r="A11280">
        <f>-1.423  -1.423  -1.423  -1.423  -1.423  -1.423  -1.424  -1.424  -1.424  -1.424  -1.424</f>
        <v>-15.657999999999998</v>
      </c>
    </row>
    <row r="11281" spans="1:1" x14ac:dyDescent="0.3">
      <c r="A11281">
        <f>-2.418  -2.418  -2.417  -2.417  -2.417  -2.417  -2.417  -2.416  -2.416  -2.416  -2.416</f>
        <v>-26.585000000000001</v>
      </c>
    </row>
    <row r="11282" spans="1:1" x14ac:dyDescent="0.3">
      <c r="A11282">
        <f>-3.078  -3.078  -3.077  -3.077  -3.077  -3.077  -3.077  -3.078  -3.078  -3.078  -3.078</f>
        <v>-33.852999999999994</v>
      </c>
    </row>
    <row r="11283" spans="1:1" x14ac:dyDescent="0.3">
      <c r="A11283">
        <f>-3.16  -3.16  -3.16  -3.16  -3.16  -3.16  -3.16  -3.16  -3.16  -3.16  -3.16</f>
        <v>-34.760000000000005</v>
      </c>
    </row>
    <row r="11285" spans="1:1" x14ac:dyDescent="0.3">
      <c r="A11285" t="s">
        <v>847</v>
      </c>
    </row>
    <row r="11286" spans="1:1" x14ac:dyDescent="0.3">
      <c r="A11286" t="s">
        <v>1914</v>
      </c>
    </row>
    <row r="11287" spans="1:1" x14ac:dyDescent="0.3">
      <c r="A11287" t="s">
        <v>1953</v>
      </c>
    </row>
    <row r="11288" spans="1:1" x14ac:dyDescent="0.3">
      <c r="A11288" t="s">
        <v>1966</v>
      </c>
    </row>
    <row r="11289" spans="1:1" x14ac:dyDescent="0.3">
      <c r="A11289" t="s">
        <v>1967</v>
      </c>
    </row>
    <row r="11290" spans="1:1" x14ac:dyDescent="0.3">
      <c r="A11290" t="s">
        <v>1968</v>
      </c>
    </row>
    <row r="11292" spans="1:1" x14ac:dyDescent="0.3">
      <c r="A11292" t="s">
        <v>848</v>
      </c>
    </row>
    <row r="11293" spans="1:1" x14ac:dyDescent="0.3">
      <c r="A11293" t="s">
        <v>1919</v>
      </c>
    </row>
    <row r="11294" spans="1:1" x14ac:dyDescent="0.3">
      <c r="A11294" t="s">
        <v>839</v>
      </c>
    </row>
    <row r="11295" spans="1:1" x14ac:dyDescent="0.3">
      <c r="A11295" t="s">
        <v>840</v>
      </c>
    </row>
    <row r="11296" spans="1:1" x14ac:dyDescent="0.3">
      <c r="A11296" t="s">
        <v>1857</v>
      </c>
    </row>
    <row r="11297" spans="1:1" x14ac:dyDescent="0.3">
      <c r="A11297" t="s">
        <v>1825</v>
      </c>
    </row>
    <row r="11299" spans="1:1" x14ac:dyDescent="0.3">
      <c r="A11299" t="s">
        <v>771</v>
      </c>
    </row>
    <row r="11300" spans="1:1" x14ac:dyDescent="0.3">
      <c r="A11300" t="s">
        <v>826</v>
      </c>
    </row>
    <row r="11301" spans="1:1" x14ac:dyDescent="0.3">
      <c r="A11301" t="s">
        <v>826</v>
      </c>
    </row>
    <row r="11302" spans="1:1" x14ac:dyDescent="0.3">
      <c r="A11302" t="s">
        <v>826</v>
      </c>
    </row>
    <row r="11303" spans="1:1" x14ac:dyDescent="0.3">
      <c r="A11303" t="s">
        <v>826</v>
      </c>
    </row>
    <row r="11304" spans="1:1" x14ac:dyDescent="0.3">
      <c r="A11304" t="s">
        <v>826</v>
      </c>
    </row>
    <row r="11306" spans="1:1" x14ac:dyDescent="0.3">
      <c r="A11306" t="s">
        <v>756</v>
      </c>
    </row>
    <row r="11307" spans="1:1" x14ac:dyDescent="0.3">
      <c r="A11307" t="s">
        <v>757</v>
      </c>
    </row>
    <row r="11308" spans="1:1" x14ac:dyDescent="0.3">
      <c r="A11308" t="s">
        <v>844</v>
      </c>
    </row>
    <row r="11309" spans="1:1" x14ac:dyDescent="0.3">
      <c r="A11309" t="s">
        <v>845</v>
      </c>
    </row>
    <row r="11310" spans="1:1" x14ac:dyDescent="0.3">
      <c r="A11310" t="s">
        <v>760</v>
      </c>
    </row>
    <row r="11311" spans="1:1" x14ac:dyDescent="0.3">
      <c r="A11311" t="s">
        <v>790</v>
      </c>
    </row>
    <row r="11312" spans="1:1" x14ac:dyDescent="0.3">
      <c r="A11312">
        <f>-3.16 -3.157 -3.154 -3.151 -3.148 -3.145 -3.142 -3.139 -3.136 -3.133 -3.13</f>
        <v>-34.594999999999999</v>
      </c>
    </row>
    <row r="11313" spans="1:1" x14ac:dyDescent="0.3">
      <c r="A11313" t="s">
        <v>846</v>
      </c>
    </row>
    <row r="11314" spans="1:1" x14ac:dyDescent="0.3">
      <c r="A11314">
        <f>-0.423  -0.425  -0.425  -0.425  -0.424  -0.422  -0.421  -0.42  -0.418  -0.416  -0.415</f>
        <v>-4.6340000000000003</v>
      </c>
    </row>
    <row r="11315" spans="1:1" x14ac:dyDescent="0.3">
      <c r="A11315">
        <f>-1.423  -1.423  -1.423  -1.423  -1.423  -1.423  -1.424  -1.424  -1.424  -1.424  -1.424</f>
        <v>-15.657999999999998</v>
      </c>
    </row>
    <row r="11316" spans="1:1" x14ac:dyDescent="0.3">
      <c r="A11316">
        <f>-2.418  -2.418  -2.417  -2.417  -2.417  -2.416  -2.417  -2.417  -2.416  -2.416  -2.416</f>
        <v>-26.585000000000004</v>
      </c>
    </row>
    <row r="11317" spans="1:1" x14ac:dyDescent="0.3">
      <c r="A11317">
        <f>-3.078  -3.078  -3.077  -3.077  -3.078  -3.078  -3.077  -3.075  -3.073  -3.07  -3.068</f>
        <v>-33.829000000000001</v>
      </c>
    </row>
    <row r="11318" spans="1:1" x14ac:dyDescent="0.3">
      <c r="A11318">
        <f>-3.16  -3.157  -3.154  -3.151  -3.148  -3.145  -3.142  -3.139  -3.136  -3.133  -3.13</f>
        <v>-34.594999999999999</v>
      </c>
    </row>
    <row r="11320" spans="1:1" x14ac:dyDescent="0.3">
      <c r="A11320" t="s">
        <v>847</v>
      </c>
    </row>
    <row r="11321" spans="1:1" x14ac:dyDescent="0.3">
      <c r="A11321" t="s">
        <v>1914</v>
      </c>
    </row>
    <row r="11322" spans="1:1" x14ac:dyDescent="0.3">
      <c r="A11322" t="s">
        <v>1953</v>
      </c>
    </row>
    <row r="11323" spans="1:1" x14ac:dyDescent="0.3">
      <c r="A11323" t="s">
        <v>1913</v>
      </c>
    </row>
    <row r="11324" spans="1:1" x14ac:dyDescent="0.3">
      <c r="A11324" t="s">
        <v>1969</v>
      </c>
    </row>
    <row r="11325" spans="1:1" x14ac:dyDescent="0.3">
      <c r="A11325" t="s">
        <v>1860</v>
      </c>
    </row>
    <row r="11327" spans="1:1" x14ac:dyDescent="0.3">
      <c r="A11327" t="s">
        <v>848</v>
      </c>
    </row>
    <row r="11328" spans="1:1" x14ac:dyDescent="0.3">
      <c r="A11328" t="s">
        <v>1919</v>
      </c>
    </row>
    <row r="11329" spans="1:1" x14ac:dyDescent="0.3">
      <c r="A11329" t="s">
        <v>839</v>
      </c>
    </row>
    <row r="11330" spans="1:1" x14ac:dyDescent="0.3">
      <c r="A11330" t="s">
        <v>840</v>
      </c>
    </row>
    <row r="11331" spans="1:1" x14ac:dyDescent="0.3">
      <c r="A11331" t="s">
        <v>1861</v>
      </c>
    </row>
    <row r="11332" spans="1:1" x14ac:dyDescent="0.3">
      <c r="A11332" t="s">
        <v>1862</v>
      </c>
    </row>
    <row r="11334" spans="1:1" x14ac:dyDescent="0.3">
      <c r="A11334" t="s">
        <v>771</v>
      </c>
    </row>
    <row r="11335" spans="1:1" x14ac:dyDescent="0.3">
      <c r="A11335" t="s">
        <v>1848</v>
      </c>
    </row>
    <row r="11336" spans="1:1" x14ac:dyDescent="0.3">
      <c r="A11336" t="s">
        <v>1848</v>
      </c>
    </row>
    <row r="11337" spans="1:1" x14ac:dyDescent="0.3">
      <c r="A11337" t="s">
        <v>1848</v>
      </c>
    </row>
    <row r="11338" spans="1:1" x14ac:dyDescent="0.3">
      <c r="A11338" t="s">
        <v>1848</v>
      </c>
    </row>
    <row r="11339" spans="1:1" x14ac:dyDescent="0.3">
      <c r="A11339" t="s">
        <v>1848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FCFFE9-D08D-4830-A384-96724DE31EE7}">
  <dimension ref="A1:S3158"/>
  <sheetViews>
    <sheetView workbookViewId="0">
      <selection activeCell="S3158" sqref="A1:S3158"/>
    </sheetView>
  </sheetViews>
  <sheetFormatPr defaultRowHeight="14" x14ac:dyDescent="0.3"/>
  <sheetData>
    <row r="1" spans="1:19" x14ac:dyDescent="0.3">
      <c r="A1" t="s">
        <v>0</v>
      </c>
      <c r="B1" t="s">
        <v>1</v>
      </c>
    </row>
    <row r="2" spans="1:19" x14ac:dyDescent="0.3">
      <c r="A2">
        <v>0</v>
      </c>
      <c r="B2">
        <v>-0.37</v>
      </c>
      <c r="C2">
        <v>-1.37</v>
      </c>
      <c r="D2">
        <v>-2.367</v>
      </c>
      <c r="E2">
        <v>-3.117</v>
      </c>
      <c r="F2">
        <v>-3.24</v>
      </c>
      <c r="G2">
        <v>2.8</v>
      </c>
      <c r="H2">
        <v>-0.01</v>
      </c>
      <c r="I2">
        <v>3.0459999999999998</v>
      </c>
      <c r="J2">
        <v>-0.37</v>
      </c>
      <c r="K2">
        <v>-1.37</v>
      </c>
      <c r="L2">
        <v>-2.367</v>
      </c>
      <c r="M2">
        <v>-3.117</v>
      </c>
      <c r="N2">
        <v>-3.24</v>
      </c>
      <c r="O2">
        <v>1.069</v>
      </c>
      <c r="P2">
        <v>1.069</v>
      </c>
      <c r="Q2">
        <v>1.0629999999999999</v>
      </c>
      <c r="R2">
        <v>0.746</v>
      </c>
      <c r="S2">
        <v>0.30599999999999999</v>
      </c>
    </row>
    <row r="3" spans="1:19" x14ac:dyDescent="0.3">
      <c r="A3">
        <v>60</v>
      </c>
      <c r="B3">
        <v>-0.37</v>
      </c>
      <c r="C3">
        <v>-1.37</v>
      </c>
      <c r="D3">
        <v>-2.367</v>
      </c>
      <c r="E3">
        <v>-3.117</v>
      </c>
      <c r="F3">
        <v>-3.24</v>
      </c>
      <c r="G3">
        <v>2.8</v>
      </c>
      <c r="H3">
        <v>-0.01</v>
      </c>
      <c r="I3">
        <v>3.0459999999999998</v>
      </c>
      <c r="J3">
        <v>-0.372</v>
      </c>
      <c r="K3">
        <v>-1.37</v>
      </c>
      <c r="L3">
        <v>-2.3679999999999999</v>
      </c>
      <c r="M3">
        <v>-3.1160000000000001</v>
      </c>
      <c r="N3">
        <v>-3.2429999999999999</v>
      </c>
      <c r="O3">
        <v>1.0669999999999999</v>
      </c>
      <c r="P3">
        <v>1.0720000000000001</v>
      </c>
      <c r="Q3">
        <v>1.0680000000000001</v>
      </c>
      <c r="R3">
        <v>0.75</v>
      </c>
      <c r="S3">
        <v>0.315</v>
      </c>
    </row>
    <row r="4" spans="1:19" x14ac:dyDescent="0.3">
      <c r="A4">
        <v>120</v>
      </c>
      <c r="B4">
        <v>-0.37</v>
      </c>
      <c r="C4">
        <v>-1.37</v>
      </c>
      <c r="D4">
        <v>-2.367</v>
      </c>
      <c r="E4">
        <v>-3.117</v>
      </c>
      <c r="F4">
        <v>-3.24</v>
      </c>
      <c r="G4">
        <v>2.8</v>
      </c>
      <c r="H4">
        <v>-0.01</v>
      </c>
      <c r="I4">
        <v>3.0459999999999998</v>
      </c>
      <c r="J4">
        <v>-0.373</v>
      </c>
      <c r="K4">
        <v>-1.37</v>
      </c>
      <c r="L4">
        <v>-2.3679999999999999</v>
      </c>
      <c r="M4">
        <v>-3.1160000000000001</v>
      </c>
      <c r="N4">
        <v>-3.246</v>
      </c>
      <c r="O4">
        <v>1.0649999999999999</v>
      </c>
      <c r="P4">
        <v>1.0720000000000001</v>
      </c>
      <c r="Q4">
        <v>1.0680000000000001</v>
      </c>
      <c r="R4">
        <v>0.75600000000000001</v>
      </c>
      <c r="S4">
        <v>0.32300000000000001</v>
      </c>
    </row>
    <row r="5" spans="1:19" x14ac:dyDescent="0.3">
      <c r="A5">
        <v>180</v>
      </c>
      <c r="B5">
        <v>-0.37</v>
      </c>
      <c r="C5">
        <v>-1.37</v>
      </c>
      <c r="D5">
        <v>-2.367</v>
      </c>
      <c r="E5">
        <v>-3.117</v>
      </c>
      <c r="F5">
        <v>-3.24</v>
      </c>
      <c r="G5">
        <v>2.8</v>
      </c>
      <c r="H5">
        <v>-0.01</v>
      </c>
      <c r="I5">
        <v>3.0459999999999998</v>
      </c>
      <c r="J5">
        <v>-0.374</v>
      </c>
      <c r="K5">
        <v>-1.37</v>
      </c>
      <c r="L5">
        <v>-2.3679999999999999</v>
      </c>
      <c r="M5">
        <v>-3.1160000000000001</v>
      </c>
      <c r="N5">
        <v>-3.2490000000000001</v>
      </c>
      <c r="O5">
        <v>1.0640000000000001</v>
      </c>
      <c r="P5">
        <v>1.073</v>
      </c>
      <c r="Q5">
        <v>1.0680000000000001</v>
      </c>
      <c r="R5">
        <v>0.75700000000000001</v>
      </c>
      <c r="S5">
        <v>0.32900000000000001</v>
      </c>
    </row>
    <row r="6" spans="1:19" x14ac:dyDescent="0.3">
      <c r="A6">
        <v>240</v>
      </c>
      <c r="B6">
        <v>-0.37</v>
      </c>
      <c r="C6">
        <v>-1.37</v>
      </c>
      <c r="D6">
        <v>-2.367</v>
      </c>
      <c r="E6">
        <v>-3.117</v>
      </c>
      <c r="F6">
        <v>-3.24</v>
      </c>
      <c r="G6">
        <v>2.8</v>
      </c>
      <c r="H6">
        <v>-0.01</v>
      </c>
      <c r="I6">
        <v>3.0459999999999998</v>
      </c>
      <c r="J6">
        <v>-0.376</v>
      </c>
      <c r="K6">
        <v>-1.37</v>
      </c>
      <c r="L6">
        <v>-2.3679999999999999</v>
      </c>
      <c r="M6">
        <v>-3.1150000000000002</v>
      </c>
      <c r="N6">
        <v>-3.2519999999999998</v>
      </c>
      <c r="O6">
        <v>1.0620000000000001</v>
      </c>
      <c r="P6">
        <v>1.073</v>
      </c>
      <c r="Q6">
        <v>1.0680000000000001</v>
      </c>
      <c r="R6">
        <v>0.753</v>
      </c>
      <c r="S6">
        <v>0.33400000000000002</v>
      </c>
    </row>
    <row r="7" spans="1:19" x14ac:dyDescent="0.3">
      <c r="A7">
        <v>300</v>
      </c>
      <c r="B7">
        <v>-0.37</v>
      </c>
      <c r="C7">
        <v>-1.37</v>
      </c>
      <c r="D7">
        <v>-2.367</v>
      </c>
      <c r="E7">
        <v>-3.117</v>
      </c>
      <c r="F7">
        <v>-3.24</v>
      </c>
      <c r="G7">
        <v>2.8</v>
      </c>
      <c r="H7">
        <v>-0.01</v>
      </c>
      <c r="I7">
        <v>3.0459999999999998</v>
      </c>
      <c r="J7">
        <v>-0.377</v>
      </c>
      <c r="K7">
        <v>-1.37</v>
      </c>
      <c r="L7">
        <v>-2.3679999999999999</v>
      </c>
      <c r="M7">
        <v>-3.1150000000000002</v>
      </c>
      <c r="N7">
        <v>-3.2549999999999999</v>
      </c>
      <c r="O7">
        <v>1.06</v>
      </c>
      <c r="P7">
        <v>1.073</v>
      </c>
      <c r="Q7">
        <v>1.07</v>
      </c>
      <c r="R7">
        <v>0.752</v>
      </c>
      <c r="S7">
        <v>0.34100000000000003</v>
      </c>
    </row>
    <row r="8" spans="1:19" x14ac:dyDescent="0.3">
      <c r="A8">
        <v>360</v>
      </c>
      <c r="B8">
        <v>-0.37</v>
      </c>
      <c r="C8">
        <v>-1.37</v>
      </c>
      <c r="D8">
        <v>-2.367</v>
      </c>
      <c r="E8">
        <v>-3.117</v>
      </c>
      <c r="F8">
        <v>-3.24</v>
      </c>
      <c r="G8">
        <v>2.8</v>
      </c>
      <c r="H8">
        <v>-0.01</v>
      </c>
      <c r="I8">
        <v>3.0459999999999998</v>
      </c>
      <c r="J8">
        <v>-0.378</v>
      </c>
      <c r="K8">
        <v>-1.371</v>
      </c>
      <c r="L8">
        <v>-2.3679999999999999</v>
      </c>
      <c r="M8">
        <v>-3.1160000000000001</v>
      </c>
      <c r="N8">
        <v>-3.258</v>
      </c>
      <c r="O8">
        <v>1.0589999999999999</v>
      </c>
      <c r="P8">
        <v>1.0720000000000001</v>
      </c>
      <c r="Q8">
        <v>1.07</v>
      </c>
      <c r="R8">
        <v>0.755</v>
      </c>
      <c r="S8">
        <v>0.34599999999999997</v>
      </c>
    </row>
    <row r="9" spans="1:19" x14ac:dyDescent="0.3">
      <c r="A9">
        <v>420</v>
      </c>
      <c r="B9">
        <v>-0.37</v>
      </c>
      <c r="C9">
        <v>-1.37</v>
      </c>
      <c r="D9">
        <v>-2.367</v>
      </c>
      <c r="E9">
        <v>-3.117</v>
      </c>
      <c r="F9">
        <v>-3.24</v>
      </c>
      <c r="G9">
        <v>2.8</v>
      </c>
      <c r="H9">
        <v>-0.01</v>
      </c>
      <c r="I9">
        <v>3.0459999999999998</v>
      </c>
      <c r="J9">
        <v>-0.379</v>
      </c>
      <c r="K9">
        <v>-1.371</v>
      </c>
      <c r="L9">
        <v>-2.3679999999999999</v>
      </c>
      <c r="M9">
        <v>-3.1179999999999999</v>
      </c>
      <c r="N9">
        <v>-3.2610000000000001</v>
      </c>
      <c r="O9">
        <v>1.0569999999999999</v>
      </c>
      <c r="P9">
        <v>1.071</v>
      </c>
      <c r="Q9">
        <v>1.07</v>
      </c>
      <c r="R9">
        <v>0.75900000000000001</v>
      </c>
      <c r="S9">
        <v>0.35099999999999998</v>
      </c>
    </row>
    <row r="10" spans="1:19" x14ac:dyDescent="0.3">
      <c r="A10">
        <v>480</v>
      </c>
      <c r="B10">
        <v>-0.37</v>
      </c>
      <c r="C10">
        <v>-1.37</v>
      </c>
      <c r="D10">
        <v>-2.367</v>
      </c>
      <c r="E10">
        <v>-3.117</v>
      </c>
      <c r="F10">
        <v>-3.24</v>
      </c>
      <c r="G10">
        <v>2.8</v>
      </c>
      <c r="H10">
        <v>-0.01</v>
      </c>
      <c r="I10">
        <v>3.0459999999999998</v>
      </c>
      <c r="J10">
        <v>-0.38100000000000001</v>
      </c>
      <c r="K10">
        <v>-1.3720000000000001</v>
      </c>
      <c r="L10">
        <v>-2.3679999999999999</v>
      </c>
      <c r="M10">
        <v>-3.12</v>
      </c>
      <c r="N10">
        <v>-3.2639999999999998</v>
      </c>
      <c r="O10">
        <v>1.056</v>
      </c>
      <c r="P10">
        <v>1.07</v>
      </c>
      <c r="Q10">
        <v>1.07</v>
      </c>
      <c r="R10">
        <v>0.76300000000000001</v>
      </c>
      <c r="S10">
        <v>0.35299999999999998</v>
      </c>
    </row>
    <row r="11" spans="1:19" x14ac:dyDescent="0.3">
      <c r="A11">
        <v>540</v>
      </c>
      <c r="B11">
        <v>-0.37</v>
      </c>
      <c r="C11">
        <v>-1.37</v>
      </c>
      <c r="D11">
        <v>-2.367</v>
      </c>
      <c r="E11">
        <v>-3.117</v>
      </c>
      <c r="F11">
        <v>-3.24</v>
      </c>
      <c r="G11">
        <v>2.8</v>
      </c>
      <c r="H11">
        <v>-0.01</v>
      </c>
      <c r="I11">
        <v>3.0459999999999998</v>
      </c>
      <c r="J11">
        <v>-0.38300000000000001</v>
      </c>
      <c r="K11">
        <v>-1.3720000000000001</v>
      </c>
      <c r="L11">
        <v>-2.3690000000000002</v>
      </c>
      <c r="M11">
        <v>-3.1219999999999999</v>
      </c>
      <c r="N11">
        <v>-3.2669999999999999</v>
      </c>
      <c r="O11">
        <v>1.0549999999999999</v>
      </c>
      <c r="P11">
        <v>1.069</v>
      </c>
      <c r="Q11">
        <v>1.071</v>
      </c>
      <c r="R11">
        <v>0.76700000000000002</v>
      </c>
      <c r="S11">
        <v>0.35399999999999998</v>
      </c>
    </row>
    <row r="12" spans="1:19" x14ac:dyDescent="0.3">
      <c r="A12">
        <v>600</v>
      </c>
      <c r="B12">
        <v>-0.37</v>
      </c>
      <c r="C12">
        <v>-1.37</v>
      </c>
      <c r="D12">
        <v>-2.367</v>
      </c>
      <c r="E12">
        <v>-3.117</v>
      </c>
      <c r="F12">
        <v>-3.24</v>
      </c>
      <c r="G12">
        <v>2.8</v>
      </c>
      <c r="H12">
        <v>-0.01</v>
      </c>
      <c r="I12">
        <v>3.0459999999999998</v>
      </c>
      <c r="J12">
        <v>-0.38400000000000001</v>
      </c>
      <c r="K12">
        <v>-1.373</v>
      </c>
      <c r="L12">
        <v>-2.3690000000000002</v>
      </c>
      <c r="M12">
        <v>-3.1240000000000001</v>
      </c>
      <c r="N12">
        <v>-3.27</v>
      </c>
      <c r="O12">
        <v>1.054</v>
      </c>
      <c r="P12">
        <v>1.0669999999999999</v>
      </c>
      <c r="Q12">
        <v>1.071</v>
      </c>
      <c r="R12">
        <v>0.77100000000000002</v>
      </c>
      <c r="S12">
        <v>0.35399999999999998</v>
      </c>
    </row>
    <row r="14" spans="1:19" x14ac:dyDescent="0.3">
      <c r="A14" t="s">
        <v>0</v>
      </c>
      <c r="B14" t="s">
        <v>2</v>
      </c>
    </row>
    <row r="15" spans="1:19" x14ac:dyDescent="0.3">
      <c r="A15">
        <v>0</v>
      </c>
      <c r="B15">
        <v>-0.37</v>
      </c>
      <c r="C15">
        <v>-1.37</v>
      </c>
      <c r="D15">
        <v>-2.367</v>
      </c>
      <c r="E15">
        <v>-3.117</v>
      </c>
      <c r="F15">
        <v>-3.24</v>
      </c>
      <c r="G15">
        <v>2.8</v>
      </c>
      <c r="H15">
        <v>-0.01</v>
      </c>
      <c r="I15">
        <v>2.8340000000000001</v>
      </c>
      <c r="J15">
        <v>-0.37</v>
      </c>
      <c r="K15">
        <v>-1.37</v>
      </c>
      <c r="L15">
        <v>-2.367</v>
      </c>
      <c r="M15">
        <v>-3.117</v>
      </c>
      <c r="N15">
        <v>-3.24</v>
      </c>
      <c r="O15">
        <v>1.069</v>
      </c>
      <c r="P15">
        <v>1.069</v>
      </c>
      <c r="Q15">
        <v>1.0629999999999999</v>
      </c>
      <c r="R15">
        <v>0.746</v>
      </c>
      <c r="S15">
        <v>0.30599999999999999</v>
      </c>
    </row>
    <row r="16" spans="1:19" x14ac:dyDescent="0.3">
      <c r="A16">
        <v>60</v>
      </c>
      <c r="B16">
        <v>-0.37</v>
      </c>
      <c r="C16">
        <v>-1.37</v>
      </c>
      <c r="D16">
        <v>-2.367</v>
      </c>
      <c r="E16">
        <v>-3.117</v>
      </c>
      <c r="F16">
        <v>-3.24</v>
      </c>
      <c r="G16">
        <v>2.8</v>
      </c>
      <c r="H16">
        <v>-0.01</v>
      </c>
      <c r="I16">
        <v>2.8340000000000001</v>
      </c>
      <c r="J16">
        <v>-0.372</v>
      </c>
      <c r="K16">
        <v>-1.37</v>
      </c>
      <c r="L16">
        <v>-2.3679999999999999</v>
      </c>
      <c r="M16">
        <v>-3.117</v>
      </c>
      <c r="N16">
        <v>-3.24</v>
      </c>
      <c r="O16">
        <v>1.0680000000000001</v>
      </c>
      <c r="P16">
        <v>1.0720000000000001</v>
      </c>
      <c r="Q16">
        <v>1.0669999999999999</v>
      </c>
      <c r="R16">
        <v>0.751</v>
      </c>
      <c r="S16">
        <v>0.307</v>
      </c>
    </row>
    <row r="17" spans="1:19" x14ac:dyDescent="0.3">
      <c r="A17">
        <v>120</v>
      </c>
      <c r="B17">
        <v>-0.37</v>
      </c>
      <c r="C17">
        <v>-1.37</v>
      </c>
      <c r="D17">
        <v>-2.367</v>
      </c>
      <c r="E17">
        <v>-3.117</v>
      </c>
      <c r="F17">
        <v>-3.24</v>
      </c>
      <c r="G17">
        <v>2.8</v>
      </c>
      <c r="H17">
        <v>-0.01</v>
      </c>
      <c r="I17">
        <v>2.8340000000000001</v>
      </c>
      <c r="J17">
        <v>-0.373</v>
      </c>
      <c r="K17">
        <v>-1.37</v>
      </c>
      <c r="L17">
        <v>-2.367</v>
      </c>
      <c r="M17">
        <v>-3.1160000000000001</v>
      </c>
      <c r="N17">
        <v>-3.24</v>
      </c>
      <c r="O17">
        <v>1.0660000000000001</v>
      </c>
      <c r="P17">
        <v>1.0720000000000001</v>
      </c>
      <c r="Q17">
        <v>1.0669999999999999</v>
      </c>
      <c r="R17">
        <v>0.755</v>
      </c>
      <c r="S17">
        <v>0.307</v>
      </c>
    </row>
    <row r="18" spans="1:19" x14ac:dyDescent="0.3">
      <c r="A18">
        <v>180</v>
      </c>
      <c r="B18">
        <v>-0.37</v>
      </c>
      <c r="C18">
        <v>-1.37</v>
      </c>
      <c r="D18">
        <v>-2.367</v>
      </c>
      <c r="E18">
        <v>-3.117</v>
      </c>
      <c r="F18">
        <v>-3.24</v>
      </c>
      <c r="G18">
        <v>2.8</v>
      </c>
      <c r="H18">
        <v>-0.01</v>
      </c>
      <c r="I18">
        <v>2.8340000000000001</v>
      </c>
      <c r="J18">
        <v>-0.374</v>
      </c>
      <c r="K18">
        <v>-1.37</v>
      </c>
      <c r="L18">
        <v>-2.3679999999999999</v>
      </c>
      <c r="M18">
        <v>-3.1150000000000002</v>
      </c>
      <c r="N18">
        <v>-3.24</v>
      </c>
      <c r="O18">
        <v>1.0640000000000001</v>
      </c>
      <c r="P18">
        <v>1.073</v>
      </c>
      <c r="Q18">
        <v>1.0680000000000001</v>
      </c>
      <c r="R18">
        <v>0.75600000000000001</v>
      </c>
      <c r="S18">
        <v>0.308</v>
      </c>
    </row>
    <row r="19" spans="1:19" x14ac:dyDescent="0.3">
      <c r="A19">
        <v>240</v>
      </c>
      <c r="B19">
        <v>-0.37</v>
      </c>
      <c r="C19">
        <v>-1.37</v>
      </c>
      <c r="D19">
        <v>-2.367</v>
      </c>
      <c r="E19">
        <v>-3.117</v>
      </c>
      <c r="F19">
        <v>-3.24</v>
      </c>
      <c r="G19">
        <v>2.8</v>
      </c>
      <c r="H19">
        <v>-0.01</v>
      </c>
      <c r="I19">
        <v>2.8340000000000001</v>
      </c>
      <c r="J19">
        <v>-0.376</v>
      </c>
      <c r="K19">
        <v>-1.37</v>
      </c>
      <c r="L19">
        <v>-2.3679999999999999</v>
      </c>
      <c r="M19">
        <v>-3.1150000000000002</v>
      </c>
      <c r="N19">
        <v>-3.24</v>
      </c>
      <c r="O19">
        <v>1.0620000000000001</v>
      </c>
      <c r="P19">
        <v>1.073</v>
      </c>
      <c r="Q19">
        <v>1.069</v>
      </c>
      <c r="R19">
        <v>0.75600000000000001</v>
      </c>
      <c r="S19">
        <v>0.308</v>
      </c>
    </row>
    <row r="20" spans="1:19" x14ac:dyDescent="0.3">
      <c r="A20">
        <v>300</v>
      </c>
      <c r="B20">
        <v>-0.37</v>
      </c>
      <c r="C20">
        <v>-1.37</v>
      </c>
      <c r="D20">
        <v>-2.367</v>
      </c>
      <c r="E20">
        <v>-3.117</v>
      </c>
      <c r="F20">
        <v>-3.24</v>
      </c>
      <c r="G20">
        <v>2.8</v>
      </c>
      <c r="H20">
        <v>-0.01</v>
      </c>
      <c r="I20">
        <v>2.8340000000000001</v>
      </c>
      <c r="J20">
        <v>-0.377</v>
      </c>
      <c r="K20">
        <v>-1.37</v>
      </c>
      <c r="L20">
        <v>-2.3679999999999999</v>
      </c>
      <c r="M20">
        <v>-3.1150000000000002</v>
      </c>
      <c r="N20">
        <v>-3.24</v>
      </c>
      <c r="O20">
        <v>1.06</v>
      </c>
      <c r="P20">
        <v>1.073</v>
      </c>
      <c r="Q20">
        <v>1.069</v>
      </c>
      <c r="R20">
        <v>0.755</v>
      </c>
      <c r="S20">
        <v>0.31</v>
      </c>
    </row>
    <row r="21" spans="1:19" x14ac:dyDescent="0.3">
      <c r="A21">
        <v>360</v>
      </c>
      <c r="B21">
        <v>-0.37</v>
      </c>
      <c r="C21">
        <v>-1.37</v>
      </c>
      <c r="D21">
        <v>-2.367</v>
      </c>
      <c r="E21">
        <v>-3.117</v>
      </c>
      <c r="F21">
        <v>-3.24</v>
      </c>
      <c r="G21">
        <v>2.8</v>
      </c>
      <c r="H21">
        <v>-0.01</v>
      </c>
      <c r="I21">
        <v>2.8340000000000001</v>
      </c>
      <c r="J21">
        <v>-0.378</v>
      </c>
      <c r="K21">
        <v>-1.371</v>
      </c>
      <c r="L21">
        <v>-2.3679999999999999</v>
      </c>
      <c r="M21">
        <v>-3.1160000000000001</v>
      </c>
      <c r="N21">
        <v>-3.24</v>
      </c>
      <c r="O21">
        <v>1.0589999999999999</v>
      </c>
      <c r="P21">
        <v>1.0720000000000001</v>
      </c>
      <c r="Q21">
        <v>1.07</v>
      </c>
      <c r="R21">
        <v>0.755</v>
      </c>
      <c r="S21">
        <v>0.312</v>
      </c>
    </row>
    <row r="22" spans="1:19" x14ac:dyDescent="0.3">
      <c r="A22">
        <v>420</v>
      </c>
      <c r="B22">
        <v>-0.37</v>
      </c>
      <c r="C22">
        <v>-1.37</v>
      </c>
      <c r="D22">
        <v>-2.367</v>
      </c>
      <c r="E22">
        <v>-3.117</v>
      </c>
      <c r="F22">
        <v>-3.24</v>
      </c>
      <c r="G22">
        <v>2.8</v>
      </c>
      <c r="H22">
        <v>-0.01</v>
      </c>
      <c r="I22">
        <v>2.8340000000000001</v>
      </c>
      <c r="J22">
        <v>-0.379</v>
      </c>
      <c r="K22">
        <v>-1.371</v>
      </c>
      <c r="L22">
        <v>-2.3679999999999999</v>
      </c>
      <c r="M22">
        <v>-3.1160000000000001</v>
      </c>
      <c r="N22">
        <v>-3.24</v>
      </c>
      <c r="O22">
        <v>1.0569999999999999</v>
      </c>
      <c r="P22">
        <v>1.071</v>
      </c>
      <c r="Q22">
        <v>1.07</v>
      </c>
      <c r="R22">
        <v>0.754</v>
      </c>
      <c r="S22">
        <v>0.313</v>
      </c>
    </row>
    <row r="23" spans="1:19" x14ac:dyDescent="0.3">
      <c r="A23">
        <v>480</v>
      </c>
      <c r="B23">
        <v>-0.37</v>
      </c>
      <c r="C23">
        <v>-1.37</v>
      </c>
      <c r="D23">
        <v>-2.367</v>
      </c>
      <c r="E23">
        <v>-3.117</v>
      </c>
      <c r="F23">
        <v>-3.24</v>
      </c>
      <c r="G23">
        <v>2.8</v>
      </c>
      <c r="H23">
        <v>-0.01</v>
      </c>
      <c r="I23">
        <v>2.8340000000000001</v>
      </c>
      <c r="J23">
        <v>-0.38100000000000001</v>
      </c>
      <c r="K23">
        <v>-1.3720000000000001</v>
      </c>
      <c r="L23">
        <v>-2.3679999999999999</v>
      </c>
      <c r="M23">
        <v>-3.117</v>
      </c>
      <c r="N23">
        <v>-3.24</v>
      </c>
      <c r="O23">
        <v>1.056</v>
      </c>
      <c r="P23">
        <v>1.07</v>
      </c>
      <c r="Q23">
        <v>1.07</v>
      </c>
      <c r="R23">
        <v>0.754</v>
      </c>
      <c r="S23">
        <v>0.312</v>
      </c>
    </row>
    <row r="24" spans="1:19" x14ac:dyDescent="0.3">
      <c r="A24">
        <v>540</v>
      </c>
      <c r="B24">
        <v>-0.37</v>
      </c>
      <c r="C24">
        <v>-1.37</v>
      </c>
      <c r="D24">
        <v>-2.367</v>
      </c>
      <c r="E24">
        <v>-3.117</v>
      </c>
      <c r="F24">
        <v>-3.24</v>
      </c>
      <c r="G24">
        <v>2.8</v>
      </c>
      <c r="H24">
        <v>-0.01</v>
      </c>
      <c r="I24">
        <v>2.8340000000000001</v>
      </c>
      <c r="J24">
        <v>-0.38300000000000001</v>
      </c>
      <c r="K24">
        <v>-1.3720000000000001</v>
      </c>
      <c r="L24">
        <v>-2.3690000000000002</v>
      </c>
      <c r="M24">
        <v>-3.117</v>
      </c>
      <c r="N24">
        <v>-3.24</v>
      </c>
      <c r="O24">
        <v>1.0549999999999999</v>
      </c>
      <c r="P24">
        <v>1.069</v>
      </c>
      <c r="Q24">
        <v>1.071</v>
      </c>
      <c r="R24">
        <v>0.753</v>
      </c>
      <c r="S24">
        <v>0.312</v>
      </c>
    </row>
    <row r="25" spans="1:19" x14ac:dyDescent="0.3">
      <c r="A25">
        <v>600</v>
      </c>
      <c r="B25">
        <v>-0.37</v>
      </c>
      <c r="C25">
        <v>-1.37</v>
      </c>
      <c r="D25">
        <v>-2.367</v>
      </c>
      <c r="E25">
        <v>-3.117</v>
      </c>
      <c r="F25">
        <v>-3.24</v>
      </c>
      <c r="G25">
        <v>2.8</v>
      </c>
      <c r="H25">
        <v>-0.01</v>
      </c>
      <c r="I25">
        <v>2.8340000000000001</v>
      </c>
      <c r="J25">
        <v>-0.38400000000000001</v>
      </c>
      <c r="K25">
        <v>-1.373</v>
      </c>
      <c r="L25">
        <v>-2.3690000000000002</v>
      </c>
      <c r="M25">
        <v>-3.117</v>
      </c>
      <c r="N25">
        <v>-3.24</v>
      </c>
      <c r="O25">
        <v>1.054</v>
      </c>
      <c r="P25">
        <v>1.0669999999999999</v>
      </c>
      <c r="Q25">
        <v>1.07</v>
      </c>
      <c r="R25">
        <v>0.753</v>
      </c>
      <c r="S25">
        <v>0.311</v>
      </c>
    </row>
    <row r="27" spans="1:19" x14ac:dyDescent="0.3">
      <c r="A27" t="s">
        <v>0</v>
      </c>
      <c r="B27" t="s">
        <v>3</v>
      </c>
    </row>
    <row r="28" spans="1:19" x14ac:dyDescent="0.3">
      <c r="A28">
        <v>0</v>
      </c>
      <c r="B28">
        <v>-0.37</v>
      </c>
      <c r="C28">
        <v>-1.37</v>
      </c>
      <c r="D28">
        <v>-2.367</v>
      </c>
      <c r="E28">
        <v>-3.117</v>
      </c>
      <c r="F28">
        <v>-3.24</v>
      </c>
      <c r="G28">
        <v>2.8</v>
      </c>
      <c r="H28">
        <v>-0.01</v>
      </c>
      <c r="I28">
        <v>2.61</v>
      </c>
      <c r="J28">
        <v>-0.37</v>
      </c>
      <c r="K28">
        <v>-1.37</v>
      </c>
      <c r="L28">
        <v>-2.367</v>
      </c>
      <c r="M28">
        <v>-3.117</v>
      </c>
      <c r="N28">
        <v>-3.24</v>
      </c>
      <c r="O28">
        <v>1.069</v>
      </c>
      <c r="P28">
        <v>1.069</v>
      </c>
      <c r="Q28">
        <v>1.0629999999999999</v>
      </c>
      <c r="R28">
        <v>0.746</v>
      </c>
      <c r="S28">
        <v>0.30599999999999999</v>
      </c>
    </row>
    <row r="29" spans="1:19" x14ac:dyDescent="0.3">
      <c r="A29">
        <v>60</v>
      </c>
      <c r="B29">
        <v>-0.37</v>
      </c>
      <c r="C29">
        <v>-1.37</v>
      </c>
      <c r="D29">
        <v>-2.367</v>
      </c>
      <c r="E29">
        <v>-3.117</v>
      </c>
      <c r="F29">
        <v>-3.24</v>
      </c>
      <c r="G29">
        <v>2.8</v>
      </c>
      <c r="H29">
        <v>-0.01</v>
      </c>
      <c r="I29">
        <v>2.61</v>
      </c>
      <c r="J29">
        <v>-0.372</v>
      </c>
      <c r="K29">
        <v>-1.37</v>
      </c>
      <c r="L29">
        <v>-2.367</v>
      </c>
      <c r="M29">
        <v>-3.117</v>
      </c>
      <c r="N29">
        <v>-3.2370000000000001</v>
      </c>
      <c r="O29">
        <v>1.0680000000000001</v>
      </c>
      <c r="P29">
        <v>1.0720000000000001</v>
      </c>
      <c r="Q29">
        <v>1.0669999999999999</v>
      </c>
      <c r="R29">
        <v>0.752</v>
      </c>
      <c r="S29">
        <v>0.29899999999999999</v>
      </c>
    </row>
    <row r="30" spans="1:19" x14ac:dyDescent="0.3">
      <c r="A30">
        <v>120</v>
      </c>
      <c r="B30">
        <v>-0.37</v>
      </c>
      <c r="C30">
        <v>-1.37</v>
      </c>
      <c r="D30">
        <v>-2.367</v>
      </c>
      <c r="E30">
        <v>-3.117</v>
      </c>
      <c r="F30">
        <v>-3.24</v>
      </c>
      <c r="G30">
        <v>2.8</v>
      </c>
      <c r="H30">
        <v>-0.01</v>
      </c>
      <c r="I30">
        <v>2.61</v>
      </c>
      <c r="J30">
        <v>-0.373</v>
      </c>
      <c r="K30">
        <v>-1.37</v>
      </c>
      <c r="L30">
        <v>-2.367</v>
      </c>
      <c r="M30">
        <v>-3.1150000000000002</v>
      </c>
      <c r="N30">
        <v>-3.234</v>
      </c>
      <c r="O30">
        <v>1.0660000000000001</v>
      </c>
      <c r="P30">
        <v>1.0720000000000001</v>
      </c>
      <c r="Q30">
        <v>1.0669999999999999</v>
      </c>
      <c r="R30">
        <v>0.754</v>
      </c>
      <c r="S30">
        <v>0.29199999999999998</v>
      </c>
    </row>
    <row r="31" spans="1:19" x14ac:dyDescent="0.3">
      <c r="A31">
        <v>180</v>
      </c>
      <c r="B31">
        <v>-0.37</v>
      </c>
      <c r="C31">
        <v>-1.37</v>
      </c>
      <c r="D31">
        <v>-2.367</v>
      </c>
      <c r="E31">
        <v>-3.117</v>
      </c>
      <c r="F31">
        <v>-3.24</v>
      </c>
      <c r="G31">
        <v>2.8</v>
      </c>
      <c r="H31">
        <v>-0.01</v>
      </c>
      <c r="I31">
        <v>2.61</v>
      </c>
      <c r="J31">
        <v>-0.374</v>
      </c>
      <c r="K31">
        <v>-1.37</v>
      </c>
      <c r="L31">
        <v>-2.3679999999999999</v>
      </c>
      <c r="M31">
        <v>-3.1150000000000002</v>
      </c>
      <c r="N31">
        <v>-3.2309999999999999</v>
      </c>
      <c r="O31">
        <v>1.0640000000000001</v>
      </c>
      <c r="P31">
        <v>1.073</v>
      </c>
      <c r="Q31">
        <v>1.0680000000000001</v>
      </c>
      <c r="R31">
        <v>0.755</v>
      </c>
      <c r="S31">
        <v>0.28599999999999998</v>
      </c>
    </row>
    <row r="32" spans="1:19" x14ac:dyDescent="0.3">
      <c r="A32">
        <v>240</v>
      </c>
      <c r="B32">
        <v>-0.37</v>
      </c>
      <c r="C32">
        <v>-1.37</v>
      </c>
      <c r="D32">
        <v>-2.367</v>
      </c>
      <c r="E32">
        <v>-3.117</v>
      </c>
      <c r="F32">
        <v>-3.24</v>
      </c>
      <c r="G32">
        <v>2.8</v>
      </c>
      <c r="H32">
        <v>-0.01</v>
      </c>
      <c r="I32">
        <v>2.61</v>
      </c>
      <c r="J32">
        <v>-0.376</v>
      </c>
      <c r="K32">
        <v>-1.37</v>
      </c>
      <c r="L32">
        <v>-2.3679999999999999</v>
      </c>
      <c r="M32">
        <v>-3.1160000000000001</v>
      </c>
      <c r="N32">
        <v>-3.2280000000000002</v>
      </c>
      <c r="O32">
        <v>1.0620000000000001</v>
      </c>
      <c r="P32">
        <v>1.0740000000000001</v>
      </c>
      <c r="Q32">
        <v>1.069</v>
      </c>
      <c r="R32">
        <v>0.75800000000000001</v>
      </c>
      <c r="S32">
        <v>0.28100000000000003</v>
      </c>
    </row>
    <row r="33" spans="1:19" x14ac:dyDescent="0.3">
      <c r="A33">
        <v>300</v>
      </c>
      <c r="B33">
        <v>-0.37</v>
      </c>
      <c r="C33">
        <v>-1.37</v>
      </c>
      <c r="D33">
        <v>-2.367</v>
      </c>
      <c r="E33">
        <v>-3.117</v>
      </c>
      <c r="F33">
        <v>-3.24</v>
      </c>
      <c r="G33">
        <v>2.8</v>
      </c>
      <c r="H33">
        <v>-0.01</v>
      </c>
      <c r="I33">
        <v>2.61</v>
      </c>
      <c r="J33">
        <v>-0.377</v>
      </c>
      <c r="K33">
        <v>-1.37</v>
      </c>
      <c r="L33">
        <v>-2.3679999999999999</v>
      </c>
      <c r="M33">
        <v>-3.117</v>
      </c>
      <c r="N33">
        <v>-3.2250000000000001</v>
      </c>
      <c r="O33">
        <v>1.06</v>
      </c>
      <c r="P33">
        <v>1.073</v>
      </c>
      <c r="Q33">
        <v>1.0680000000000001</v>
      </c>
      <c r="R33">
        <v>0.75800000000000001</v>
      </c>
      <c r="S33">
        <v>0.27900000000000003</v>
      </c>
    </row>
    <row r="34" spans="1:19" x14ac:dyDescent="0.3">
      <c r="A34">
        <v>360</v>
      </c>
      <c r="B34">
        <v>-0.37</v>
      </c>
      <c r="C34">
        <v>-1.37</v>
      </c>
      <c r="D34">
        <v>-2.367</v>
      </c>
      <c r="E34">
        <v>-3.117</v>
      </c>
      <c r="F34">
        <v>-3.24</v>
      </c>
      <c r="G34">
        <v>2.8</v>
      </c>
      <c r="H34">
        <v>-0.01</v>
      </c>
      <c r="I34">
        <v>2.61</v>
      </c>
      <c r="J34">
        <v>-0.378</v>
      </c>
      <c r="K34">
        <v>-1.371</v>
      </c>
      <c r="L34">
        <v>-2.3679999999999999</v>
      </c>
      <c r="M34">
        <v>-3.1160000000000001</v>
      </c>
      <c r="N34">
        <v>-3.222</v>
      </c>
      <c r="O34">
        <v>1.0589999999999999</v>
      </c>
      <c r="P34">
        <v>1.0720000000000001</v>
      </c>
      <c r="Q34">
        <v>1.07</v>
      </c>
      <c r="R34">
        <v>0.755</v>
      </c>
      <c r="S34">
        <v>0.27700000000000002</v>
      </c>
    </row>
    <row r="35" spans="1:19" x14ac:dyDescent="0.3">
      <c r="A35">
        <v>420</v>
      </c>
      <c r="B35">
        <v>-0.37</v>
      </c>
      <c r="C35">
        <v>-1.37</v>
      </c>
      <c r="D35">
        <v>-2.367</v>
      </c>
      <c r="E35">
        <v>-3.117</v>
      </c>
      <c r="F35">
        <v>-3.24</v>
      </c>
      <c r="G35">
        <v>2.8</v>
      </c>
      <c r="H35">
        <v>-0.01</v>
      </c>
      <c r="I35">
        <v>2.61</v>
      </c>
      <c r="J35">
        <v>-0.379</v>
      </c>
      <c r="K35">
        <v>-1.371</v>
      </c>
      <c r="L35">
        <v>-2.3679999999999999</v>
      </c>
      <c r="M35">
        <v>-3.1150000000000002</v>
      </c>
      <c r="N35">
        <v>-3.2189999999999999</v>
      </c>
      <c r="O35">
        <v>1.0569999999999999</v>
      </c>
      <c r="P35">
        <v>1.071</v>
      </c>
      <c r="Q35">
        <v>1.07</v>
      </c>
      <c r="R35">
        <v>0.749</v>
      </c>
      <c r="S35">
        <v>0.27400000000000002</v>
      </c>
    </row>
    <row r="36" spans="1:19" x14ac:dyDescent="0.3">
      <c r="A36">
        <v>480</v>
      </c>
      <c r="B36">
        <v>-0.37</v>
      </c>
      <c r="C36">
        <v>-1.37</v>
      </c>
      <c r="D36">
        <v>-2.367</v>
      </c>
      <c r="E36">
        <v>-3.117</v>
      </c>
      <c r="F36">
        <v>-3.24</v>
      </c>
      <c r="G36">
        <v>2.8</v>
      </c>
      <c r="H36">
        <v>-0.01</v>
      </c>
      <c r="I36">
        <v>2.61</v>
      </c>
      <c r="J36">
        <v>-0.38100000000000001</v>
      </c>
      <c r="K36">
        <v>-1.3720000000000001</v>
      </c>
      <c r="L36">
        <v>-2.3690000000000002</v>
      </c>
      <c r="M36">
        <v>-3.113</v>
      </c>
      <c r="N36">
        <v>-3.2160000000000002</v>
      </c>
      <c r="O36">
        <v>1.056</v>
      </c>
      <c r="P36">
        <v>1.07</v>
      </c>
      <c r="Q36">
        <v>1.071</v>
      </c>
      <c r="R36">
        <v>0.74399999999999999</v>
      </c>
      <c r="S36">
        <v>0.27100000000000002</v>
      </c>
    </row>
    <row r="37" spans="1:19" x14ac:dyDescent="0.3">
      <c r="A37">
        <v>540</v>
      </c>
      <c r="B37">
        <v>-0.37</v>
      </c>
      <c r="C37">
        <v>-1.37</v>
      </c>
      <c r="D37">
        <v>-2.367</v>
      </c>
      <c r="E37">
        <v>-3.117</v>
      </c>
      <c r="F37">
        <v>-3.24</v>
      </c>
      <c r="G37">
        <v>2.8</v>
      </c>
      <c r="H37">
        <v>-0.01</v>
      </c>
      <c r="I37">
        <v>2.61</v>
      </c>
      <c r="J37">
        <v>-0.38300000000000001</v>
      </c>
      <c r="K37">
        <v>-1.3720000000000001</v>
      </c>
      <c r="L37">
        <v>-2.3690000000000002</v>
      </c>
      <c r="M37">
        <v>-3.1110000000000002</v>
      </c>
      <c r="N37">
        <v>-3.2130000000000001</v>
      </c>
      <c r="O37">
        <v>1.0549999999999999</v>
      </c>
      <c r="P37">
        <v>1.069</v>
      </c>
      <c r="Q37">
        <v>1.07</v>
      </c>
      <c r="R37">
        <v>0.73899999999999999</v>
      </c>
      <c r="S37">
        <v>0.26800000000000002</v>
      </c>
    </row>
    <row r="38" spans="1:19" x14ac:dyDescent="0.3">
      <c r="A38">
        <v>600</v>
      </c>
      <c r="B38">
        <v>-0.37</v>
      </c>
      <c r="C38">
        <v>-1.37</v>
      </c>
      <c r="D38">
        <v>-2.367</v>
      </c>
      <c r="E38">
        <v>-3.117</v>
      </c>
      <c r="F38">
        <v>-3.24</v>
      </c>
      <c r="G38">
        <v>2.8</v>
      </c>
      <c r="H38">
        <v>-0.01</v>
      </c>
      <c r="I38">
        <v>2.61</v>
      </c>
      <c r="J38">
        <v>-0.38400000000000001</v>
      </c>
      <c r="K38">
        <v>-1.373</v>
      </c>
      <c r="L38">
        <v>-2.3690000000000002</v>
      </c>
      <c r="M38">
        <v>-3.11</v>
      </c>
      <c r="N38">
        <v>-3.21</v>
      </c>
      <c r="O38">
        <v>1.054</v>
      </c>
      <c r="P38">
        <v>1.0669999999999999</v>
      </c>
      <c r="Q38">
        <v>1.07</v>
      </c>
      <c r="R38">
        <v>0.73499999999999999</v>
      </c>
      <c r="S38">
        <v>0.26600000000000001</v>
      </c>
    </row>
    <row r="40" spans="1:19" x14ac:dyDescent="0.3">
      <c r="A40" t="s">
        <v>0</v>
      </c>
      <c r="B40" t="s">
        <v>4</v>
      </c>
    </row>
    <row r="41" spans="1:19" x14ac:dyDescent="0.3">
      <c r="A41">
        <v>0</v>
      </c>
      <c r="B41">
        <v>-0.37</v>
      </c>
      <c r="C41">
        <v>-1.37</v>
      </c>
      <c r="D41">
        <v>-2.367</v>
      </c>
      <c r="E41">
        <v>-3.11</v>
      </c>
      <c r="F41">
        <v>-3.23</v>
      </c>
      <c r="G41">
        <v>2.8</v>
      </c>
      <c r="H41">
        <v>-0.01</v>
      </c>
      <c r="I41">
        <v>3.05</v>
      </c>
      <c r="J41">
        <v>-0.37</v>
      </c>
      <c r="K41">
        <v>-1.37</v>
      </c>
      <c r="L41">
        <v>-2.367</v>
      </c>
      <c r="M41">
        <v>-3.11</v>
      </c>
      <c r="N41">
        <v>-3.23</v>
      </c>
      <c r="O41">
        <v>1.069</v>
      </c>
      <c r="P41">
        <v>1.069</v>
      </c>
      <c r="Q41">
        <v>1.0629999999999999</v>
      </c>
      <c r="R41">
        <v>0.74</v>
      </c>
      <c r="S41">
        <v>0.30299999999999999</v>
      </c>
    </row>
    <row r="42" spans="1:19" x14ac:dyDescent="0.3">
      <c r="A42">
        <v>60</v>
      </c>
      <c r="B42">
        <v>-0.37</v>
      </c>
      <c r="C42">
        <v>-1.37</v>
      </c>
      <c r="D42">
        <v>-2.367</v>
      </c>
      <c r="E42">
        <v>-3.11</v>
      </c>
      <c r="F42">
        <v>-3.23</v>
      </c>
      <c r="G42">
        <v>2.8</v>
      </c>
      <c r="H42">
        <v>-0.01</v>
      </c>
      <c r="I42">
        <v>3.05</v>
      </c>
      <c r="J42">
        <v>-0.372</v>
      </c>
      <c r="K42">
        <v>-1.37</v>
      </c>
      <c r="L42">
        <v>-2.367</v>
      </c>
      <c r="M42">
        <v>-3.109</v>
      </c>
      <c r="N42">
        <v>-3.2330000000000001</v>
      </c>
      <c r="O42">
        <v>1.0669999999999999</v>
      </c>
      <c r="P42">
        <v>1.0720000000000001</v>
      </c>
      <c r="Q42">
        <v>1.0669999999999999</v>
      </c>
      <c r="R42">
        <v>0.74199999999999999</v>
      </c>
      <c r="S42">
        <v>0.312</v>
      </c>
    </row>
    <row r="43" spans="1:19" x14ac:dyDescent="0.3">
      <c r="A43">
        <v>120</v>
      </c>
      <c r="B43">
        <v>-0.37</v>
      </c>
      <c r="C43">
        <v>-1.37</v>
      </c>
      <c r="D43">
        <v>-2.367</v>
      </c>
      <c r="E43">
        <v>-3.11</v>
      </c>
      <c r="F43">
        <v>-3.23</v>
      </c>
      <c r="G43">
        <v>2.8</v>
      </c>
      <c r="H43">
        <v>-0.01</v>
      </c>
      <c r="I43">
        <v>3.05</v>
      </c>
      <c r="J43">
        <v>-0.373</v>
      </c>
      <c r="K43">
        <v>-1.37</v>
      </c>
      <c r="L43">
        <v>-2.3679999999999999</v>
      </c>
      <c r="M43">
        <v>-3.109</v>
      </c>
      <c r="N43">
        <v>-3.2360000000000002</v>
      </c>
      <c r="O43">
        <v>1.0649999999999999</v>
      </c>
      <c r="P43">
        <v>1.0720000000000001</v>
      </c>
      <c r="Q43">
        <v>1.0680000000000001</v>
      </c>
      <c r="R43">
        <v>0.749</v>
      </c>
      <c r="S43">
        <v>0.32</v>
      </c>
    </row>
    <row r="44" spans="1:19" x14ac:dyDescent="0.3">
      <c r="A44">
        <v>180</v>
      </c>
      <c r="B44">
        <v>-0.37</v>
      </c>
      <c r="C44">
        <v>-1.37</v>
      </c>
      <c r="D44">
        <v>-2.367</v>
      </c>
      <c r="E44">
        <v>-3.11</v>
      </c>
      <c r="F44">
        <v>-3.23</v>
      </c>
      <c r="G44">
        <v>2.8</v>
      </c>
      <c r="H44">
        <v>-0.01</v>
      </c>
      <c r="I44">
        <v>3.05</v>
      </c>
      <c r="J44">
        <v>-0.374</v>
      </c>
      <c r="K44">
        <v>-1.37</v>
      </c>
      <c r="L44">
        <v>-2.367</v>
      </c>
      <c r="M44">
        <v>-3.109</v>
      </c>
      <c r="N44">
        <v>-3.2389999999999999</v>
      </c>
      <c r="O44">
        <v>1.0640000000000001</v>
      </c>
      <c r="P44">
        <v>1.073</v>
      </c>
      <c r="Q44">
        <v>1.0669999999999999</v>
      </c>
      <c r="R44">
        <v>0.75</v>
      </c>
      <c r="S44">
        <v>0.32700000000000001</v>
      </c>
    </row>
    <row r="45" spans="1:19" x14ac:dyDescent="0.3">
      <c r="A45">
        <v>240</v>
      </c>
      <c r="B45">
        <v>-0.37</v>
      </c>
      <c r="C45">
        <v>-1.37</v>
      </c>
      <c r="D45">
        <v>-2.367</v>
      </c>
      <c r="E45">
        <v>-3.11</v>
      </c>
      <c r="F45">
        <v>-3.23</v>
      </c>
      <c r="G45">
        <v>2.8</v>
      </c>
      <c r="H45">
        <v>-0.01</v>
      </c>
      <c r="I45">
        <v>3.05</v>
      </c>
      <c r="J45">
        <v>-0.376</v>
      </c>
      <c r="K45">
        <v>-1.37</v>
      </c>
      <c r="L45">
        <v>-2.3679999999999999</v>
      </c>
      <c r="M45">
        <v>-3.1080000000000001</v>
      </c>
      <c r="N45">
        <v>-3.242</v>
      </c>
      <c r="O45">
        <v>1.0620000000000001</v>
      </c>
      <c r="P45">
        <v>1.073</v>
      </c>
      <c r="Q45">
        <v>1.069</v>
      </c>
      <c r="R45">
        <v>0.747</v>
      </c>
      <c r="S45">
        <v>0.33100000000000002</v>
      </c>
    </row>
    <row r="46" spans="1:19" x14ac:dyDescent="0.3">
      <c r="A46">
        <v>300</v>
      </c>
      <c r="B46">
        <v>-0.37</v>
      </c>
      <c r="C46">
        <v>-1.37</v>
      </c>
      <c r="D46">
        <v>-2.367</v>
      </c>
      <c r="E46">
        <v>-3.11</v>
      </c>
      <c r="F46">
        <v>-3.23</v>
      </c>
      <c r="G46">
        <v>2.8</v>
      </c>
      <c r="H46">
        <v>-0.01</v>
      </c>
      <c r="I46">
        <v>3.05</v>
      </c>
      <c r="J46">
        <v>-0.377</v>
      </c>
      <c r="K46">
        <v>-1.37</v>
      </c>
      <c r="L46">
        <v>-2.3679999999999999</v>
      </c>
      <c r="M46">
        <v>-3.1080000000000001</v>
      </c>
      <c r="N46">
        <v>-3.2450000000000001</v>
      </c>
      <c r="O46">
        <v>1.0609999999999999</v>
      </c>
      <c r="P46">
        <v>1.073</v>
      </c>
      <c r="Q46">
        <v>1.07</v>
      </c>
      <c r="R46">
        <v>0.745</v>
      </c>
      <c r="S46">
        <v>0.33800000000000002</v>
      </c>
    </row>
    <row r="47" spans="1:19" x14ac:dyDescent="0.3">
      <c r="A47">
        <v>360</v>
      </c>
      <c r="B47">
        <v>-0.37</v>
      </c>
      <c r="C47">
        <v>-1.37</v>
      </c>
      <c r="D47">
        <v>-2.367</v>
      </c>
      <c r="E47">
        <v>-3.11</v>
      </c>
      <c r="F47">
        <v>-3.23</v>
      </c>
      <c r="G47">
        <v>2.8</v>
      </c>
      <c r="H47">
        <v>-0.01</v>
      </c>
      <c r="I47">
        <v>3.05</v>
      </c>
      <c r="J47">
        <v>-0.378</v>
      </c>
      <c r="K47">
        <v>-1.371</v>
      </c>
      <c r="L47">
        <v>-2.3679999999999999</v>
      </c>
      <c r="M47">
        <v>-3.109</v>
      </c>
      <c r="N47">
        <v>-3.2480000000000002</v>
      </c>
      <c r="O47">
        <v>1.0589999999999999</v>
      </c>
      <c r="P47">
        <v>1.0720000000000001</v>
      </c>
      <c r="Q47">
        <v>1.07</v>
      </c>
      <c r="R47">
        <v>0.748</v>
      </c>
      <c r="S47">
        <v>0.34399999999999997</v>
      </c>
    </row>
    <row r="48" spans="1:19" x14ac:dyDescent="0.3">
      <c r="A48">
        <v>420</v>
      </c>
      <c r="B48">
        <v>-0.37</v>
      </c>
      <c r="C48">
        <v>-1.37</v>
      </c>
      <c r="D48">
        <v>-2.367</v>
      </c>
      <c r="E48">
        <v>-3.11</v>
      </c>
      <c r="F48">
        <v>-3.23</v>
      </c>
      <c r="G48">
        <v>2.8</v>
      </c>
      <c r="H48">
        <v>-0.01</v>
      </c>
      <c r="I48">
        <v>3.05</v>
      </c>
      <c r="J48">
        <v>-0.379</v>
      </c>
      <c r="K48">
        <v>-1.371</v>
      </c>
      <c r="L48">
        <v>-2.3679999999999999</v>
      </c>
      <c r="M48">
        <v>-3.1110000000000002</v>
      </c>
      <c r="N48">
        <v>-3.2509999999999999</v>
      </c>
      <c r="O48">
        <v>1.0569999999999999</v>
      </c>
      <c r="P48">
        <v>1.071</v>
      </c>
      <c r="Q48">
        <v>1.07</v>
      </c>
      <c r="R48">
        <v>0.752</v>
      </c>
      <c r="S48">
        <v>0.34799999999999998</v>
      </c>
    </row>
    <row r="49" spans="1:19" x14ac:dyDescent="0.3">
      <c r="A49">
        <v>480</v>
      </c>
      <c r="B49">
        <v>-0.37</v>
      </c>
      <c r="C49">
        <v>-1.37</v>
      </c>
      <c r="D49">
        <v>-2.367</v>
      </c>
      <c r="E49">
        <v>-3.11</v>
      </c>
      <c r="F49">
        <v>-3.23</v>
      </c>
      <c r="G49">
        <v>2.8</v>
      </c>
      <c r="H49">
        <v>-0.01</v>
      </c>
      <c r="I49">
        <v>3.05</v>
      </c>
      <c r="J49">
        <v>-0.38100000000000001</v>
      </c>
      <c r="K49">
        <v>-1.3720000000000001</v>
      </c>
      <c r="L49">
        <v>-2.3679999999999999</v>
      </c>
      <c r="M49">
        <v>-3.113</v>
      </c>
      <c r="N49">
        <v>-3.254</v>
      </c>
      <c r="O49">
        <v>1.056</v>
      </c>
      <c r="P49">
        <v>1.07</v>
      </c>
      <c r="Q49">
        <v>1.07</v>
      </c>
      <c r="R49">
        <v>0.75600000000000001</v>
      </c>
      <c r="S49">
        <v>0.35099999999999998</v>
      </c>
    </row>
    <row r="50" spans="1:19" x14ac:dyDescent="0.3">
      <c r="A50">
        <v>540</v>
      </c>
      <c r="B50">
        <v>-0.37</v>
      </c>
      <c r="C50">
        <v>-1.37</v>
      </c>
      <c r="D50">
        <v>-2.367</v>
      </c>
      <c r="E50">
        <v>-3.11</v>
      </c>
      <c r="F50">
        <v>-3.23</v>
      </c>
      <c r="G50">
        <v>2.8</v>
      </c>
      <c r="H50">
        <v>-0.01</v>
      </c>
      <c r="I50">
        <v>3.05</v>
      </c>
      <c r="J50">
        <v>-0.38300000000000001</v>
      </c>
      <c r="K50">
        <v>-1.3720000000000001</v>
      </c>
      <c r="L50">
        <v>-2.3679999999999999</v>
      </c>
      <c r="M50">
        <v>-3.1150000000000002</v>
      </c>
      <c r="N50">
        <v>-3.2570000000000001</v>
      </c>
      <c r="O50">
        <v>1.0549999999999999</v>
      </c>
      <c r="P50">
        <v>1.069</v>
      </c>
      <c r="Q50">
        <v>1.07</v>
      </c>
      <c r="R50">
        <v>0.76</v>
      </c>
      <c r="S50">
        <v>0.35199999999999998</v>
      </c>
    </row>
    <row r="51" spans="1:19" x14ac:dyDescent="0.3">
      <c r="A51">
        <v>600</v>
      </c>
      <c r="B51">
        <v>-0.37</v>
      </c>
      <c r="C51">
        <v>-1.37</v>
      </c>
      <c r="D51">
        <v>-2.367</v>
      </c>
      <c r="E51">
        <v>-3.11</v>
      </c>
      <c r="F51">
        <v>-3.23</v>
      </c>
      <c r="G51">
        <v>2.8</v>
      </c>
      <c r="H51">
        <v>-0.01</v>
      </c>
      <c r="I51">
        <v>3.05</v>
      </c>
      <c r="J51">
        <v>-0.38400000000000001</v>
      </c>
      <c r="K51">
        <v>-1.373</v>
      </c>
      <c r="L51">
        <v>-2.3690000000000002</v>
      </c>
      <c r="M51">
        <v>-3.117</v>
      </c>
      <c r="N51">
        <v>-3.26</v>
      </c>
      <c r="O51">
        <v>1.054</v>
      </c>
      <c r="P51">
        <v>1.0669999999999999</v>
      </c>
      <c r="Q51">
        <v>1.071</v>
      </c>
      <c r="R51">
        <v>0.76400000000000001</v>
      </c>
      <c r="S51">
        <v>0.35199999999999998</v>
      </c>
    </row>
    <row r="53" spans="1:19" x14ac:dyDescent="0.3">
      <c r="A53" t="s">
        <v>0</v>
      </c>
      <c r="B53" t="s">
        <v>5</v>
      </c>
    </row>
    <row r="54" spans="1:19" x14ac:dyDescent="0.3">
      <c r="A54">
        <v>0</v>
      </c>
      <c r="B54">
        <v>-0.37</v>
      </c>
      <c r="C54">
        <v>-1.37</v>
      </c>
      <c r="D54">
        <v>-2.367</v>
      </c>
      <c r="E54">
        <v>-3.11</v>
      </c>
      <c r="F54">
        <v>-3.23</v>
      </c>
      <c r="G54">
        <v>2.8</v>
      </c>
      <c r="H54">
        <v>-0.01</v>
      </c>
      <c r="I54">
        <v>2.8340000000000001</v>
      </c>
      <c r="J54">
        <v>-0.37</v>
      </c>
      <c r="K54">
        <v>-1.37</v>
      </c>
      <c r="L54">
        <v>-2.367</v>
      </c>
      <c r="M54">
        <v>-3.11</v>
      </c>
      <c r="N54">
        <v>-3.23</v>
      </c>
      <c r="O54">
        <v>1.069</v>
      </c>
      <c r="P54">
        <v>1.069</v>
      </c>
      <c r="Q54">
        <v>1.0629999999999999</v>
      </c>
      <c r="R54">
        <v>0.74</v>
      </c>
      <c r="S54">
        <v>0.30299999999999999</v>
      </c>
    </row>
    <row r="55" spans="1:19" x14ac:dyDescent="0.3">
      <c r="A55">
        <v>60</v>
      </c>
      <c r="B55">
        <v>-0.37</v>
      </c>
      <c r="C55">
        <v>-1.37</v>
      </c>
      <c r="D55">
        <v>-2.367</v>
      </c>
      <c r="E55">
        <v>-3.11</v>
      </c>
      <c r="F55">
        <v>-3.23</v>
      </c>
      <c r="G55">
        <v>2.8</v>
      </c>
      <c r="H55">
        <v>-0.01</v>
      </c>
      <c r="I55">
        <v>2.8340000000000001</v>
      </c>
      <c r="J55">
        <v>-0.372</v>
      </c>
      <c r="K55">
        <v>-1.37</v>
      </c>
      <c r="L55">
        <v>-2.367</v>
      </c>
      <c r="M55">
        <v>-3.11</v>
      </c>
      <c r="N55">
        <v>-3.23</v>
      </c>
      <c r="O55">
        <v>1.0680000000000001</v>
      </c>
      <c r="P55">
        <v>1.0720000000000001</v>
      </c>
      <c r="Q55">
        <v>1.0669999999999999</v>
      </c>
      <c r="R55">
        <v>0.74299999999999999</v>
      </c>
      <c r="S55">
        <v>0.30399999999999999</v>
      </c>
    </row>
    <row r="56" spans="1:19" x14ac:dyDescent="0.3">
      <c r="A56">
        <v>120</v>
      </c>
      <c r="B56">
        <v>-0.37</v>
      </c>
      <c r="C56">
        <v>-1.37</v>
      </c>
      <c r="D56">
        <v>-2.367</v>
      </c>
      <c r="E56">
        <v>-3.11</v>
      </c>
      <c r="F56">
        <v>-3.23</v>
      </c>
      <c r="G56">
        <v>2.8</v>
      </c>
      <c r="H56">
        <v>-0.01</v>
      </c>
      <c r="I56">
        <v>2.8340000000000001</v>
      </c>
      <c r="J56">
        <v>-0.373</v>
      </c>
      <c r="K56">
        <v>-1.37</v>
      </c>
      <c r="L56">
        <v>-2.367</v>
      </c>
      <c r="M56">
        <v>-3.109</v>
      </c>
      <c r="N56">
        <v>-3.23</v>
      </c>
      <c r="O56">
        <v>1.0660000000000001</v>
      </c>
      <c r="P56">
        <v>1.0720000000000001</v>
      </c>
      <c r="Q56">
        <v>1.0669999999999999</v>
      </c>
      <c r="R56">
        <v>0.748</v>
      </c>
      <c r="S56">
        <v>0.30499999999999999</v>
      </c>
    </row>
    <row r="57" spans="1:19" x14ac:dyDescent="0.3">
      <c r="A57">
        <v>180</v>
      </c>
      <c r="B57">
        <v>-0.37</v>
      </c>
      <c r="C57">
        <v>-1.37</v>
      </c>
      <c r="D57">
        <v>-2.367</v>
      </c>
      <c r="E57">
        <v>-3.11</v>
      </c>
      <c r="F57">
        <v>-3.23</v>
      </c>
      <c r="G57">
        <v>2.8</v>
      </c>
      <c r="H57">
        <v>-0.01</v>
      </c>
      <c r="I57">
        <v>2.8340000000000001</v>
      </c>
      <c r="J57">
        <v>-0.374</v>
      </c>
      <c r="K57">
        <v>-1.37</v>
      </c>
      <c r="L57">
        <v>-2.367</v>
      </c>
      <c r="M57">
        <v>-3.1080000000000001</v>
      </c>
      <c r="N57">
        <v>-3.23</v>
      </c>
      <c r="O57">
        <v>1.0640000000000001</v>
      </c>
      <c r="P57">
        <v>1.073</v>
      </c>
      <c r="Q57">
        <v>1.0669999999999999</v>
      </c>
      <c r="R57">
        <v>0.749</v>
      </c>
      <c r="S57">
        <v>0.30499999999999999</v>
      </c>
    </row>
    <row r="58" spans="1:19" x14ac:dyDescent="0.3">
      <c r="A58">
        <v>240</v>
      </c>
      <c r="B58">
        <v>-0.37</v>
      </c>
      <c r="C58">
        <v>-1.37</v>
      </c>
      <c r="D58">
        <v>-2.367</v>
      </c>
      <c r="E58">
        <v>-3.11</v>
      </c>
      <c r="F58">
        <v>-3.23</v>
      </c>
      <c r="G58">
        <v>2.8</v>
      </c>
      <c r="H58">
        <v>-0.01</v>
      </c>
      <c r="I58">
        <v>2.8340000000000001</v>
      </c>
      <c r="J58">
        <v>-0.376</v>
      </c>
      <c r="K58">
        <v>-1.37</v>
      </c>
      <c r="L58">
        <v>-2.3679999999999999</v>
      </c>
      <c r="M58">
        <v>-3.109</v>
      </c>
      <c r="N58">
        <v>-3.23</v>
      </c>
      <c r="O58">
        <v>1.0620000000000001</v>
      </c>
      <c r="P58">
        <v>1.073</v>
      </c>
      <c r="Q58">
        <v>1.069</v>
      </c>
      <c r="R58">
        <v>0.749</v>
      </c>
      <c r="S58">
        <v>0.30499999999999999</v>
      </c>
    </row>
    <row r="59" spans="1:19" x14ac:dyDescent="0.3">
      <c r="A59">
        <v>300</v>
      </c>
      <c r="B59">
        <v>-0.37</v>
      </c>
      <c r="C59">
        <v>-1.37</v>
      </c>
      <c r="D59">
        <v>-2.367</v>
      </c>
      <c r="E59">
        <v>-3.11</v>
      </c>
      <c r="F59">
        <v>-3.23</v>
      </c>
      <c r="G59">
        <v>2.8</v>
      </c>
      <c r="H59">
        <v>-0.01</v>
      </c>
      <c r="I59">
        <v>2.8340000000000001</v>
      </c>
      <c r="J59">
        <v>-0.377</v>
      </c>
      <c r="K59">
        <v>-1.37</v>
      </c>
      <c r="L59">
        <v>-2.3679999999999999</v>
      </c>
      <c r="M59">
        <v>-3.109</v>
      </c>
      <c r="N59">
        <v>-3.23</v>
      </c>
      <c r="O59">
        <v>1.06</v>
      </c>
      <c r="P59">
        <v>1.073</v>
      </c>
      <c r="Q59">
        <v>1.069</v>
      </c>
      <c r="R59">
        <v>0.748</v>
      </c>
      <c r="S59">
        <v>0.307</v>
      </c>
    </row>
    <row r="60" spans="1:19" x14ac:dyDescent="0.3">
      <c r="A60">
        <v>360</v>
      </c>
      <c r="B60">
        <v>-0.37</v>
      </c>
      <c r="C60">
        <v>-1.37</v>
      </c>
      <c r="D60">
        <v>-2.367</v>
      </c>
      <c r="E60">
        <v>-3.11</v>
      </c>
      <c r="F60">
        <v>-3.23</v>
      </c>
      <c r="G60">
        <v>2.8</v>
      </c>
      <c r="H60">
        <v>-0.01</v>
      </c>
      <c r="I60">
        <v>2.8340000000000001</v>
      </c>
      <c r="J60">
        <v>-0.378</v>
      </c>
      <c r="K60">
        <v>-1.371</v>
      </c>
      <c r="L60">
        <v>-2.3679999999999999</v>
      </c>
      <c r="M60">
        <v>-3.109</v>
      </c>
      <c r="N60">
        <v>-3.23</v>
      </c>
      <c r="O60">
        <v>1.0589999999999999</v>
      </c>
      <c r="P60">
        <v>1.0720000000000001</v>
      </c>
      <c r="Q60">
        <v>1.069</v>
      </c>
      <c r="R60">
        <v>0.748</v>
      </c>
      <c r="S60">
        <v>0.309</v>
      </c>
    </row>
    <row r="61" spans="1:19" x14ac:dyDescent="0.3">
      <c r="A61">
        <v>420</v>
      </c>
      <c r="B61">
        <v>-0.37</v>
      </c>
      <c r="C61">
        <v>-1.37</v>
      </c>
      <c r="D61">
        <v>-2.367</v>
      </c>
      <c r="E61">
        <v>-3.11</v>
      </c>
      <c r="F61">
        <v>-3.23</v>
      </c>
      <c r="G61">
        <v>2.8</v>
      </c>
      <c r="H61">
        <v>-0.01</v>
      </c>
      <c r="I61">
        <v>2.8340000000000001</v>
      </c>
      <c r="J61">
        <v>-0.379</v>
      </c>
      <c r="K61">
        <v>-1.371</v>
      </c>
      <c r="L61">
        <v>-2.3679999999999999</v>
      </c>
      <c r="M61">
        <v>-3.11</v>
      </c>
      <c r="N61">
        <v>-3.23</v>
      </c>
      <c r="O61">
        <v>1.0569999999999999</v>
      </c>
      <c r="P61">
        <v>1.071</v>
      </c>
      <c r="Q61">
        <v>1.07</v>
      </c>
      <c r="R61">
        <v>0.748</v>
      </c>
      <c r="S61">
        <v>0.31</v>
      </c>
    </row>
    <row r="62" spans="1:19" x14ac:dyDescent="0.3">
      <c r="A62">
        <v>480</v>
      </c>
      <c r="B62">
        <v>-0.37</v>
      </c>
      <c r="C62">
        <v>-1.37</v>
      </c>
      <c r="D62">
        <v>-2.367</v>
      </c>
      <c r="E62">
        <v>-3.11</v>
      </c>
      <c r="F62">
        <v>-3.23</v>
      </c>
      <c r="G62">
        <v>2.8</v>
      </c>
      <c r="H62">
        <v>-0.01</v>
      </c>
      <c r="I62">
        <v>2.8340000000000001</v>
      </c>
      <c r="J62">
        <v>-0.38100000000000001</v>
      </c>
      <c r="K62">
        <v>-1.3720000000000001</v>
      </c>
      <c r="L62">
        <v>-2.3679999999999999</v>
      </c>
      <c r="M62">
        <v>-3.11</v>
      </c>
      <c r="N62">
        <v>-3.23</v>
      </c>
      <c r="O62">
        <v>1.056</v>
      </c>
      <c r="P62">
        <v>1.07</v>
      </c>
      <c r="Q62">
        <v>1.07</v>
      </c>
      <c r="R62">
        <v>0.747</v>
      </c>
      <c r="S62">
        <v>0.31</v>
      </c>
    </row>
    <row r="63" spans="1:19" x14ac:dyDescent="0.3">
      <c r="A63">
        <v>540</v>
      </c>
      <c r="B63">
        <v>-0.37</v>
      </c>
      <c r="C63">
        <v>-1.37</v>
      </c>
      <c r="D63">
        <v>-2.367</v>
      </c>
      <c r="E63">
        <v>-3.11</v>
      </c>
      <c r="F63">
        <v>-3.23</v>
      </c>
      <c r="G63">
        <v>2.8</v>
      </c>
      <c r="H63">
        <v>-0.01</v>
      </c>
      <c r="I63">
        <v>2.8340000000000001</v>
      </c>
      <c r="J63">
        <v>-0.38300000000000001</v>
      </c>
      <c r="K63">
        <v>-1.3720000000000001</v>
      </c>
      <c r="L63">
        <v>-2.3679999999999999</v>
      </c>
      <c r="M63">
        <v>-3.11</v>
      </c>
      <c r="N63">
        <v>-3.23</v>
      </c>
      <c r="O63">
        <v>1.0549999999999999</v>
      </c>
      <c r="P63">
        <v>1.069</v>
      </c>
      <c r="Q63">
        <v>1.07</v>
      </c>
      <c r="R63">
        <v>0.746</v>
      </c>
      <c r="S63">
        <v>0.309</v>
      </c>
    </row>
    <row r="64" spans="1:19" x14ac:dyDescent="0.3">
      <c r="A64">
        <v>600</v>
      </c>
      <c r="B64">
        <v>-0.37</v>
      </c>
      <c r="C64">
        <v>-1.37</v>
      </c>
      <c r="D64">
        <v>-2.367</v>
      </c>
      <c r="E64">
        <v>-3.11</v>
      </c>
      <c r="F64">
        <v>-3.23</v>
      </c>
      <c r="G64">
        <v>2.8</v>
      </c>
      <c r="H64">
        <v>-0.01</v>
      </c>
      <c r="I64">
        <v>2.8340000000000001</v>
      </c>
      <c r="J64">
        <v>-0.38400000000000001</v>
      </c>
      <c r="K64">
        <v>-1.373</v>
      </c>
      <c r="L64">
        <v>-2.3690000000000002</v>
      </c>
      <c r="M64">
        <v>-3.11</v>
      </c>
      <c r="N64">
        <v>-3.23</v>
      </c>
      <c r="O64">
        <v>1.054</v>
      </c>
      <c r="P64">
        <v>1.0669999999999999</v>
      </c>
      <c r="Q64">
        <v>1.07</v>
      </c>
      <c r="R64">
        <v>0.746</v>
      </c>
      <c r="S64">
        <v>0.308</v>
      </c>
    </row>
    <row r="66" spans="1:19" x14ac:dyDescent="0.3">
      <c r="A66" t="s">
        <v>0</v>
      </c>
      <c r="B66" t="s">
        <v>6</v>
      </c>
    </row>
    <row r="67" spans="1:19" x14ac:dyDescent="0.3">
      <c r="A67">
        <v>0</v>
      </c>
      <c r="B67">
        <v>-0.37</v>
      </c>
      <c r="C67">
        <v>-1.37</v>
      </c>
      <c r="D67">
        <v>-2.367</v>
      </c>
      <c r="E67">
        <v>-3.11</v>
      </c>
      <c r="F67">
        <v>-3.23</v>
      </c>
      <c r="G67">
        <v>2.8</v>
      </c>
      <c r="H67">
        <v>-0.01</v>
      </c>
      <c r="I67">
        <v>2.6080000000000001</v>
      </c>
      <c r="J67">
        <v>-0.37</v>
      </c>
      <c r="K67">
        <v>-1.37</v>
      </c>
      <c r="L67">
        <v>-2.367</v>
      </c>
      <c r="M67">
        <v>-3.11</v>
      </c>
      <c r="N67">
        <v>-3.23</v>
      </c>
      <c r="O67">
        <v>1.069</v>
      </c>
      <c r="P67">
        <v>1.069</v>
      </c>
      <c r="Q67">
        <v>1.0629999999999999</v>
      </c>
      <c r="R67">
        <v>0.74</v>
      </c>
      <c r="S67">
        <v>0.30299999999999999</v>
      </c>
    </row>
    <row r="68" spans="1:19" x14ac:dyDescent="0.3">
      <c r="A68">
        <v>60</v>
      </c>
      <c r="B68">
        <v>-0.37</v>
      </c>
      <c r="C68">
        <v>-1.37</v>
      </c>
      <c r="D68">
        <v>-2.367</v>
      </c>
      <c r="E68">
        <v>-3.11</v>
      </c>
      <c r="F68">
        <v>-3.23</v>
      </c>
      <c r="G68">
        <v>2.8</v>
      </c>
      <c r="H68">
        <v>-0.01</v>
      </c>
      <c r="I68">
        <v>2.6080000000000001</v>
      </c>
      <c r="J68">
        <v>-0.372</v>
      </c>
      <c r="K68">
        <v>-1.37</v>
      </c>
      <c r="L68">
        <v>-2.367</v>
      </c>
      <c r="M68">
        <v>-3.11</v>
      </c>
      <c r="N68">
        <v>-3.2269999999999999</v>
      </c>
      <c r="O68">
        <v>1.0680000000000001</v>
      </c>
      <c r="P68">
        <v>1.071</v>
      </c>
      <c r="Q68">
        <v>1.0660000000000001</v>
      </c>
      <c r="R68">
        <v>0.74399999999999999</v>
      </c>
      <c r="S68">
        <v>0.29599999999999999</v>
      </c>
    </row>
    <row r="69" spans="1:19" x14ac:dyDescent="0.3">
      <c r="A69">
        <v>120</v>
      </c>
      <c r="B69">
        <v>-0.37</v>
      </c>
      <c r="C69">
        <v>-1.37</v>
      </c>
      <c r="D69">
        <v>-2.367</v>
      </c>
      <c r="E69">
        <v>-3.11</v>
      </c>
      <c r="F69">
        <v>-3.23</v>
      </c>
      <c r="G69">
        <v>2.8</v>
      </c>
      <c r="H69">
        <v>-0.01</v>
      </c>
      <c r="I69">
        <v>2.6080000000000001</v>
      </c>
      <c r="J69">
        <v>-0.373</v>
      </c>
      <c r="K69">
        <v>-1.37</v>
      </c>
      <c r="L69">
        <v>-2.367</v>
      </c>
      <c r="M69">
        <v>-3.109</v>
      </c>
      <c r="N69">
        <v>-3.2240000000000002</v>
      </c>
      <c r="O69">
        <v>1.0660000000000001</v>
      </c>
      <c r="P69">
        <v>1.0720000000000001</v>
      </c>
      <c r="Q69">
        <v>1.0669999999999999</v>
      </c>
      <c r="R69">
        <v>0.747</v>
      </c>
      <c r="S69">
        <v>0.28999999999999998</v>
      </c>
    </row>
    <row r="70" spans="1:19" x14ac:dyDescent="0.3">
      <c r="A70">
        <v>180</v>
      </c>
      <c r="B70">
        <v>-0.37</v>
      </c>
      <c r="C70">
        <v>-1.37</v>
      </c>
      <c r="D70">
        <v>-2.367</v>
      </c>
      <c r="E70">
        <v>-3.11</v>
      </c>
      <c r="F70">
        <v>-3.23</v>
      </c>
      <c r="G70">
        <v>2.8</v>
      </c>
      <c r="H70">
        <v>-0.01</v>
      </c>
      <c r="I70">
        <v>2.6080000000000001</v>
      </c>
      <c r="J70">
        <v>-0.374</v>
      </c>
      <c r="K70">
        <v>-1.37</v>
      </c>
      <c r="L70">
        <v>-2.3679999999999999</v>
      </c>
      <c r="M70">
        <v>-3.1080000000000001</v>
      </c>
      <c r="N70">
        <v>-3.2210000000000001</v>
      </c>
      <c r="O70">
        <v>1.0640000000000001</v>
      </c>
      <c r="P70">
        <v>1.073</v>
      </c>
      <c r="Q70">
        <v>1.0680000000000001</v>
      </c>
      <c r="R70">
        <v>0.748</v>
      </c>
      <c r="S70">
        <v>0.28499999999999998</v>
      </c>
    </row>
    <row r="71" spans="1:19" x14ac:dyDescent="0.3">
      <c r="A71">
        <v>240</v>
      </c>
      <c r="B71">
        <v>-0.37</v>
      </c>
      <c r="C71">
        <v>-1.37</v>
      </c>
      <c r="D71">
        <v>-2.367</v>
      </c>
      <c r="E71">
        <v>-3.11</v>
      </c>
      <c r="F71">
        <v>-3.23</v>
      </c>
      <c r="G71">
        <v>2.8</v>
      </c>
      <c r="H71">
        <v>-0.01</v>
      </c>
      <c r="I71">
        <v>2.6080000000000001</v>
      </c>
      <c r="J71">
        <v>-0.376</v>
      </c>
      <c r="K71">
        <v>-1.37</v>
      </c>
      <c r="L71">
        <v>-2.3679999999999999</v>
      </c>
      <c r="M71">
        <v>-3.109</v>
      </c>
      <c r="N71">
        <v>-3.218</v>
      </c>
      <c r="O71">
        <v>1.0620000000000001</v>
      </c>
      <c r="P71">
        <v>1.0740000000000001</v>
      </c>
      <c r="Q71">
        <v>1.069</v>
      </c>
      <c r="R71">
        <v>0.752</v>
      </c>
      <c r="S71">
        <v>0.27900000000000003</v>
      </c>
    </row>
    <row r="72" spans="1:19" x14ac:dyDescent="0.3">
      <c r="A72">
        <v>300</v>
      </c>
      <c r="B72">
        <v>-0.37</v>
      </c>
      <c r="C72">
        <v>-1.37</v>
      </c>
      <c r="D72">
        <v>-2.367</v>
      </c>
      <c r="E72">
        <v>-3.11</v>
      </c>
      <c r="F72">
        <v>-3.23</v>
      </c>
      <c r="G72">
        <v>2.8</v>
      </c>
      <c r="H72">
        <v>-0.01</v>
      </c>
      <c r="I72">
        <v>2.6080000000000001</v>
      </c>
      <c r="J72">
        <v>-0.377</v>
      </c>
      <c r="K72">
        <v>-1.37</v>
      </c>
      <c r="L72">
        <v>-2.3679999999999999</v>
      </c>
      <c r="M72">
        <v>-3.11</v>
      </c>
      <c r="N72">
        <v>-3.2149999999999999</v>
      </c>
      <c r="O72">
        <v>1.06</v>
      </c>
      <c r="P72">
        <v>1.073</v>
      </c>
      <c r="Q72">
        <v>1.0680000000000001</v>
      </c>
      <c r="R72">
        <v>0.751</v>
      </c>
      <c r="S72">
        <v>0.27500000000000002</v>
      </c>
    </row>
    <row r="73" spans="1:19" x14ac:dyDescent="0.3">
      <c r="A73">
        <v>360</v>
      </c>
      <c r="B73">
        <v>-0.37</v>
      </c>
      <c r="C73">
        <v>-1.37</v>
      </c>
      <c r="D73">
        <v>-2.367</v>
      </c>
      <c r="E73">
        <v>-3.11</v>
      </c>
      <c r="F73">
        <v>-3.23</v>
      </c>
      <c r="G73">
        <v>2.8</v>
      </c>
      <c r="H73">
        <v>-0.01</v>
      </c>
      <c r="I73">
        <v>2.6080000000000001</v>
      </c>
      <c r="J73">
        <v>-0.378</v>
      </c>
      <c r="K73">
        <v>-1.371</v>
      </c>
      <c r="L73">
        <v>-2.3679999999999999</v>
      </c>
      <c r="M73">
        <v>-3.109</v>
      </c>
      <c r="N73">
        <v>-3.2120000000000002</v>
      </c>
      <c r="O73">
        <v>1.0589999999999999</v>
      </c>
      <c r="P73">
        <v>1.0720000000000001</v>
      </c>
      <c r="Q73">
        <v>1.069</v>
      </c>
      <c r="R73">
        <v>0.747</v>
      </c>
      <c r="S73">
        <v>0.27300000000000002</v>
      </c>
    </row>
    <row r="74" spans="1:19" x14ac:dyDescent="0.3">
      <c r="A74">
        <v>420</v>
      </c>
      <c r="B74">
        <v>-0.37</v>
      </c>
      <c r="C74">
        <v>-1.37</v>
      </c>
      <c r="D74">
        <v>-2.367</v>
      </c>
      <c r="E74">
        <v>-3.11</v>
      </c>
      <c r="F74">
        <v>-3.23</v>
      </c>
      <c r="G74">
        <v>2.8</v>
      </c>
      <c r="H74">
        <v>-0.01</v>
      </c>
      <c r="I74">
        <v>2.6080000000000001</v>
      </c>
      <c r="J74">
        <v>-0.379</v>
      </c>
      <c r="K74">
        <v>-1.371</v>
      </c>
      <c r="L74">
        <v>-2.3679999999999999</v>
      </c>
      <c r="M74">
        <v>-3.1080000000000001</v>
      </c>
      <c r="N74">
        <v>-3.2090000000000001</v>
      </c>
      <c r="O74">
        <v>1.0569999999999999</v>
      </c>
      <c r="P74">
        <v>1.071</v>
      </c>
      <c r="Q74">
        <v>1.07</v>
      </c>
      <c r="R74">
        <v>0.74299999999999999</v>
      </c>
      <c r="S74">
        <v>0.27100000000000002</v>
      </c>
    </row>
    <row r="75" spans="1:19" x14ac:dyDescent="0.3">
      <c r="A75">
        <v>480</v>
      </c>
      <c r="B75">
        <v>-0.37</v>
      </c>
      <c r="C75">
        <v>-1.37</v>
      </c>
      <c r="D75">
        <v>-2.367</v>
      </c>
      <c r="E75">
        <v>-3.11</v>
      </c>
      <c r="F75">
        <v>-3.23</v>
      </c>
      <c r="G75">
        <v>2.8</v>
      </c>
      <c r="H75">
        <v>-0.01</v>
      </c>
      <c r="I75">
        <v>2.6080000000000001</v>
      </c>
      <c r="J75">
        <v>-0.38100000000000001</v>
      </c>
      <c r="K75">
        <v>-1.3720000000000001</v>
      </c>
      <c r="L75">
        <v>-2.3679999999999999</v>
      </c>
      <c r="M75">
        <v>-3.1070000000000002</v>
      </c>
      <c r="N75">
        <v>-3.206</v>
      </c>
      <c r="O75">
        <v>1.056</v>
      </c>
      <c r="P75">
        <v>1.07</v>
      </c>
      <c r="Q75">
        <v>1.07</v>
      </c>
      <c r="R75">
        <v>0.73699999999999999</v>
      </c>
      <c r="S75">
        <v>0.26800000000000002</v>
      </c>
    </row>
    <row r="76" spans="1:19" x14ac:dyDescent="0.3">
      <c r="A76">
        <v>540</v>
      </c>
      <c r="B76">
        <v>-0.37</v>
      </c>
      <c r="C76">
        <v>-1.37</v>
      </c>
      <c r="D76">
        <v>-2.367</v>
      </c>
      <c r="E76">
        <v>-3.11</v>
      </c>
      <c r="F76">
        <v>-3.23</v>
      </c>
      <c r="G76">
        <v>2.8</v>
      </c>
      <c r="H76">
        <v>-0.01</v>
      </c>
      <c r="I76">
        <v>2.6080000000000001</v>
      </c>
      <c r="J76">
        <v>-0.38300000000000001</v>
      </c>
      <c r="K76">
        <v>-1.3720000000000001</v>
      </c>
      <c r="L76">
        <v>-2.3679999999999999</v>
      </c>
      <c r="M76">
        <v>-3.1040000000000001</v>
      </c>
      <c r="N76">
        <v>-3.2029999999999998</v>
      </c>
      <c r="O76">
        <v>1.0549999999999999</v>
      </c>
      <c r="P76">
        <v>1.069</v>
      </c>
      <c r="Q76">
        <v>1.07</v>
      </c>
      <c r="R76">
        <v>0.73199999999999998</v>
      </c>
      <c r="S76">
        <v>0.26600000000000001</v>
      </c>
    </row>
    <row r="77" spans="1:19" x14ac:dyDescent="0.3">
      <c r="A77">
        <v>600</v>
      </c>
      <c r="B77">
        <v>-0.37</v>
      </c>
      <c r="C77">
        <v>-1.37</v>
      </c>
      <c r="D77">
        <v>-2.367</v>
      </c>
      <c r="E77">
        <v>-3.11</v>
      </c>
      <c r="F77">
        <v>-3.23</v>
      </c>
      <c r="G77">
        <v>2.8</v>
      </c>
      <c r="H77">
        <v>-0.01</v>
      </c>
      <c r="I77">
        <v>2.6080000000000001</v>
      </c>
      <c r="J77">
        <v>-0.38400000000000001</v>
      </c>
      <c r="K77">
        <v>-1.373</v>
      </c>
      <c r="L77">
        <v>-2.3679999999999999</v>
      </c>
      <c r="M77">
        <v>-3.1030000000000002</v>
      </c>
      <c r="N77">
        <v>-3.2</v>
      </c>
      <c r="O77">
        <v>1.054</v>
      </c>
      <c r="P77">
        <v>1.0669999999999999</v>
      </c>
      <c r="Q77">
        <v>1.07</v>
      </c>
      <c r="R77">
        <v>0.72799999999999998</v>
      </c>
      <c r="S77">
        <v>0.26400000000000001</v>
      </c>
    </row>
    <row r="79" spans="1:19" x14ac:dyDescent="0.3">
      <c r="A79" t="s">
        <v>0</v>
      </c>
      <c r="B79" t="s">
        <v>7</v>
      </c>
    </row>
    <row r="80" spans="1:19" x14ac:dyDescent="0.3">
      <c r="A80">
        <v>0</v>
      </c>
      <c r="B80">
        <v>-0.37</v>
      </c>
      <c r="C80">
        <v>-1.37</v>
      </c>
      <c r="D80">
        <v>-2.367</v>
      </c>
      <c r="E80">
        <v>-3.1030000000000002</v>
      </c>
      <c r="F80">
        <v>-3.22</v>
      </c>
      <c r="G80">
        <v>2.8</v>
      </c>
      <c r="H80">
        <v>-0.01</v>
      </c>
      <c r="I80">
        <v>3.0529999999999999</v>
      </c>
      <c r="J80">
        <v>-0.37</v>
      </c>
      <c r="K80">
        <v>-1.37</v>
      </c>
      <c r="L80">
        <v>-2.367</v>
      </c>
      <c r="M80">
        <v>-3.1030000000000002</v>
      </c>
      <c r="N80">
        <v>-3.22</v>
      </c>
      <c r="O80">
        <v>1.069</v>
      </c>
      <c r="P80">
        <v>1.069</v>
      </c>
      <c r="Q80">
        <v>1.0629999999999999</v>
      </c>
      <c r="R80">
        <v>0.73299999999999998</v>
      </c>
      <c r="S80">
        <v>0.30099999999999999</v>
      </c>
    </row>
    <row r="81" spans="1:19" x14ac:dyDescent="0.3">
      <c r="A81">
        <v>60</v>
      </c>
      <c r="B81">
        <v>-0.37</v>
      </c>
      <c r="C81">
        <v>-1.37</v>
      </c>
      <c r="D81">
        <v>-2.367</v>
      </c>
      <c r="E81">
        <v>-3.1030000000000002</v>
      </c>
      <c r="F81">
        <v>-3.22</v>
      </c>
      <c r="G81">
        <v>2.8</v>
      </c>
      <c r="H81">
        <v>-0.01</v>
      </c>
      <c r="I81">
        <v>3.0529999999999999</v>
      </c>
      <c r="J81">
        <v>-0.372</v>
      </c>
      <c r="K81">
        <v>-1.37</v>
      </c>
      <c r="L81">
        <v>-2.367</v>
      </c>
      <c r="M81">
        <v>-3.1030000000000002</v>
      </c>
      <c r="N81">
        <v>-3.2229999999999999</v>
      </c>
      <c r="O81">
        <v>1.0669999999999999</v>
      </c>
      <c r="P81">
        <v>1.0720000000000001</v>
      </c>
      <c r="Q81">
        <v>1.0669999999999999</v>
      </c>
      <c r="R81">
        <v>0.73599999999999999</v>
      </c>
      <c r="S81">
        <v>0.31</v>
      </c>
    </row>
    <row r="82" spans="1:19" x14ac:dyDescent="0.3">
      <c r="A82">
        <v>120</v>
      </c>
      <c r="B82">
        <v>-0.37</v>
      </c>
      <c r="C82">
        <v>-1.37</v>
      </c>
      <c r="D82">
        <v>-2.367</v>
      </c>
      <c r="E82">
        <v>-3.1030000000000002</v>
      </c>
      <c r="F82">
        <v>-3.22</v>
      </c>
      <c r="G82">
        <v>2.8</v>
      </c>
      <c r="H82">
        <v>-0.01</v>
      </c>
      <c r="I82">
        <v>3.0529999999999999</v>
      </c>
      <c r="J82">
        <v>-0.373</v>
      </c>
      <c r="K82">
        <v>-1.37</v>
      </c>
      <c r="L82">
        <v>-2.367</v>
      </c>
      <c r="M82">
        <v>-3.1019999999999999</v>
      </c>
      <c r="N82">
        <v>-3.226</v>
      </c>
      <c r="O82">
        <v>1.0649999999999999</v>
      </c>
      <c r="P82">
        <v>1.0720000000000001</v>
      </c>
      <c r="Q82">
        <v>1.0680000000000001</v>
      </c>
      <c r="R82">
        <v>0.74199999999999999</v>
      </c>
      <c r="S82">
        <v>0.318</v>
      </c>
    </row>
    <row r="83" spans="1:19" x14ac:dyDescent="0.3">
      <c r="A83">
        <v>180</v>
      </c>
      <c r="B83">
        <v>-0.37</v>
      </c>
      <c r="C83">
        <v>-1.37</v>
      </c>
      <c r="D83">
        <v>-2.367</v>
      </c>
      <c r="E83">
        <v>-3.1030000000000002</v>
      </c>
      <c r="F83">
        <v>-3.22</v>
      </c>
      <c r="G83">
        <v>2.8</v>
      </c>
      <c r="H83">
        <v>-0.01</v>
      </c>
      <c r="I83">
        <v>3.0529999999999999</v>
      </c>
      <c r="J83">
        <v>-0.374</v>
      </c>
      <c r="K83">
        <v>-1.37</v>
      </c>
      <c r="L83">
        <v>-2.367</v>
      </c>
      <c r="M83">
        <v>-3.1019999999999999</v>
      </c>
      <c r="N83">
        <v>-3.2290000000000001</v>
      </c>
      <c r="O83">
        <v>1.0640000000000001</v>
      </c>
      <c r="P83">
        <v>1.073</v>
      </c>
      <c r="Q83">
        <v>1.0669999999999999</v>
      </c>
      <c r="R83">
        <v>0.74299999999999999</v>
      </c>
      <c r="S83">
        <v>0.32400000000000001</v>
      </c>
    </row>
    <row r="84" spans="1:19" x14ac:dyDescent="0.3">
      <c r="A84">
        <v>240</v>
      </c>
      <c r="B84">
        <v>-0.37</v>
      </c>
      <c r="C84">
        <v>-1.37</v>
      </c>
      <c r="D84">
        <v>-2.367</v>
      </c>
      <c r="E84">
        <v>-3.1030000000000002</v>
      </c>
      <c r="F84">
        <v>-3.22</v>
      </c>
      <c r="G84">
        <v>2.8</v>
      </c>
      <c r="H84">
        <v>-0.01</v>
      </c>
      <c r="I84">
        <v>3.0529999999999999</v>
      </c>
      <c r="J84">
        <v>-0.376</v>
      </c>
      <c r="K84">
        <v>-1.37</v>
      </c>
      <c r="L84">
        <v>-2.367</v>
      </c>
      <c r="M84">
        <v>-3.101</v>
      </c>
      <c r="N84">
        <v>-3.2320000000000002</v>
      </c>
      <c r="O84">
        <v>1.0620000000000001</v>
      </c>
      <c r="P84">
        <v>1.073</v>
      </c>
      <c r="Q84">
        <v>1.0680000000000001</v>
      </c>
      <c r="R84">
        <v>0.74</v>
      </c>
      <c r="S84">
        <v>0.33</v>
      </c>
    </row>
    <row r="85" spans="1:19" x14ac:dyDescent="0.3">
      <c r="A85">
        <v>300</v>
      </c>
      <c r="B85">
        <v>-0.37</v>
      </c>
      <c r="C85">
        <v>-1.37</v>
      </c>
      <c r="D85">
        <v>-2.367</v>
      </c>
      <c r="E85">
        <v>-3.1030000000000002</v>
      </c>
      <c r="F85">
        <v>-3.22</v>
      </c>
      <c r="G85">
        <v>2.8</v>
      </c>
      <c r="H85">
        <v>-0.01</v>
      </c>
      <c r="I85">
        <v>3.0529999999999999</v>
      </c>
      <c r="J85">
        <v>-0.377</v>
      </c>
      <c r="K85">
        <v>-1.37</v>
      </c>
      <c r="L85">
        <v>-2.3679999999999999</v>
      </c>
      <c r="M85">
        <v>-3.101</v>
      </c>
      <c r="N85">
        <v>-3.2349999999999999</v>
      </c>
      <c r="O85">
        <v>1.0609999999999999</v>
      </c>
      <c r="P85">
        <v>1.073</v>
      </c>
      <c r="Q85">
        <v>1.07</v>
      </c>
      <c r="R85">
        <v>0.73899999999999999</v>
      </c>
      <c r="S85">
        <v>0.33600000000000002</v>
      </c>
    </row>
    <row r="86" spans="1:19" x14ac:dyDescent="0.3">
      <c r="A86">
        <v>360</v>
      </c>
      <c r="B86">
        <v>-0.37</v>
      </c>
      <c r="C86">
        <v>-1.37</v>
      </c>
      <c r="D86">
        <v>-2.367</v>
      </c>
      <c r="E86">
        <v>-3.1030000000000002</v>
      </c>
      <c r="F86">
        <v>-3.22</v>
      </c>
      <c r="G86">
        <v>2.8</v>
      </c>
      <c r="H86">
        <v>-0.01</v>
      </c>
      <c r="I86">
        <v>3.0529999999999999</v>
      </c>
      <c r="J86">
        <v>-0.378</v>
      </c>
      <c r="K86">
        <v>-1.371</v>
      </c>
      <c r="L86">
        <v>-2.3679999999999999</v>
      </c>
      <c r="M86">
        <v>-3.1019999999999999</v>
      </c>
      <c r="N86">
        <v>-3.238</v>
      </c>
      <c r="O86">
        <v>1.0589999999999999</v>
      </c>
      <c r="P86">
        <v>1.0720000000000001</v>
      </c>
      <c r="Q86">
        <v>1.069</v>
      </c>
      <c r="R86">
        <v>0.74199999999999999</v>
      </c>
      <c r="S86">
        <v>0.34100000000000003</v>
      </c>
    </row>
    <row r="87" spans="1:19" x14ac:dyDescent="0.3">
      <c r="A87">
        <v>420</v>
      </c>
      <c r="B87">
        <v>-0.37</v>
      </c>
      <c r="C87">
        <v>-1.37</v>
      </c>
      <c r="D87">
        <v>-2.367</v>
      </c>
      <c r="E87">
        <v>-3.1030000000000002</v>
      </c>
      <c r="F87">
        <v>-3.22</v>
      </c>
      <c r="G87">
        <v>2.8</v>
      </c>
      <c r="H87">
        <v>-0.01</v>
      </c>
      <c r="I87">
        <v>3.0529999999999999</v>
      </c>
      <c r="J87">
        <v>-0.379</v>
      </c>
      <c r="K87">
        <v>-1.371</v>
      </c>
      <c r="L87">
        <v>-2.3679999999999999</v>
      </c>
      <c r="M87">
        <v>-3.1040000000000001</v>
      </c>
      <c r="N87">
        <v>-3.2410000000000001</v>
      </c>
      <c r="O87">
        <v>1.0569999999999999</v>
      </c>
      <c r="P87">
        <v>1.071</v>
      </c>
      <c r="Q87">
        <v>1.069</v>
      </c>
      <c r="R87">
        <v>0.746</v>
      </c>
      <c r="S87">
        <v>0.34499999999999997</v>
      </c>
    </row>
    <row r="88" spans="1:19" x14ac:dyDescent="0.3">
      <c r="A88">
        <v>480</v>
      </c>
      <c r="B88">
        <v>-0.37</v>
      </c>
      <c r="C88">
        <v>-1.37</v>
      </c>
      <c r="D88">
        <v>-2.367</v>
      </c>
      <c r="E88">
        <v>-3.1030000000000002</v>
      </c>
      <c r="F88">
        <v>-3.22</v>
      </c>
      <c r="G88">
        <v>2.8</v>
      </c>
      <c r="H88">
        <v>-0.01</v>
      </c>
      <c r="I88">
        <v>3.0529999999999999</v>
      </c>
      <c r="J88">
        <v>-0.38100000000000001</v>
      </c>
      <c r="K88">
        <v>-1.3720000000000001</v>
      </c>
      <c r="L88">
        <v>-2.3679999999999999</v>
      </c>
      <c r="M88">
        <v>-3.1059999999999999</v>
      </c>
      <c r="N88">
        <v>-3.2440000000000002</v>
      </c>
      <c r="O88">
        <v>1.056</v>
      </c>
      <c r="P88">
        <v>1.07</v>
      </c>
      <c r="Q88">
        <v>1.069</v>
      </c>
      <c r="R88">
        <v>0.75</v>
      </c>
      <c r="S88">
        <v>0.34799999999999998</v>
      </c>
    </row>
    <row r="89" spans="1:19" x14ac:dyDescent="0.3">
      <c r="A89">
        <v>540</v>
      </c>
      <c r="B89">
        <v>-0.37</v>
      </c>
      <c r="C89">
        <v>-1.37</v>
      </c>
      <c r="D89">
        <v>-2.367</v>
      </c>
      <c r="E89">
        <v>-3.1030000000000002</v>
      </c>
      <c r="F89">
        <v>-3.22</v>
      </c>
      <c r="G89">
        <v>2.8</v>
      </c>
      <c r="H89">
        <v>-0.01</v>
      </c>
      <c r="I89">
        <v>3.0529999999999999</v>
      </c>
      <c r="J89">
        <v>-0.38300000000000001</v>
      </c>
      <c r="K89">
        <v>-1.3720000000000001</v>
      </c>
      <c r="L89">
        <v>-2.3679999999999999</v>
      </c>
      <c r="M89">
        <v>-3.1080000000000001</v>
      </c>
      <c r="N89">
        <v>-3.2469999999999999</v>
      </c>
      <c r="O89">
        <v>1.0549999999999999</v>
      </c>
      <c r="P89">
        <v>1.069</v>
      </c>
      <c r="Q89">
        <v>1.07</v>
      </c>
      <c r="R89">
        <v>0.754</v>
      </c>
      <c r="S89">
        <v>0.35</v>
      </c>
    </row>
    <row r="90" spans="1:19" x14ac:dyDescent="0.3">
      <c r="A90">
        <v>600</v>
      </c>
      <c r="B90">
        <v>-0.37</v>
      </c>
      <c r="C90">
        <v>-1.37</v>
      </c>
      <c r="D90">
        <v>-2.367</v>
      </c>
      <c r="E90">
        <v>-3.1030000000000002</v>
      </c>
      <c r="F90">
        <v>-3.22</v>
      </c>
      <c r="G90">
        <v>2.8</v>
      </c>
      <c r="H90">
        <v>-0.01</v>
      </c>
      <c r="I90">
        <v>3.0529999999999999</v>
      </c>
      <c r="J90">
        <v>-0.38400000000000001</v>
      </c>
      <c r="K90">
        <v>-1.373</v>
      </c>
      <c r="L90">
        <v>-2.3679999999999999</v>
      </c>
      <c r="M90">
        <v>-3.11</v>
      </c>
      <c r="N90">
        <v>-3.25</v>
      </c>
      <c r="O90">
        <v>1.054</v>
      </c>
      <c r="P90">
        <v>1.0669999999999999</v>
      </c>
      <c r="Q90">
        <v>1.07</v>
      </c>
      <c r="R90">
        <v>0.75700000000000001</v>
      </c>
      <c r="S90">
        <v>0.35</v>
      </c>
    </row>
    <row r="92" spans="1:19" x14ac:dyDescent="0.3">
      <c r="A92" t="s">
        <v>0</v>
      </c>
      <c r="B92" t="s">
        <v>8</v>
      </c>
    </row>
    <row r="93" spans="1:19" x14ac:dyDescent="0.3">
      <c r="A93">
        <v>0</v>
      </c>
      <c r="B93">
        <v>-0.37</v>
      </c>
      <c r="C93">
        <v>-1.37</v>
      </c>
      <c r="D93">
        <v>-2.367</v>
      </c>
      <c r="E93">
        <v>-3.1030000000000002</v>
      </c>
      <c r="F93">
        <v>-3.22</v>
      </c>
      <c r="G93">
        <v>2.8</v>
      </c>
      <c r="H93">
        <v>-0.01</v>
      </c>
      <c r="I93">
        <v>2.8340000000000001</v>
      </c>
      <c r="J93">
        <v>-0.37</v>
      </c>
      <c r="K93">
        <v>-1.37</v>
      </c>
      <c r="L93">
        <v>-2.367</v>
      </c>
      <c r="M93">
        <v>-3.1030000000000002</v>
      </c>
      <c r="N93">
        <v>-3.22</v>
      </c>
      <c r="O93">
        <v>1.069</v>
      </c>
      <c r="P93">
        <v>1.069</v>
      </c>
      <c r="Q93">
        <v>1.0629999999999999</v>
      </c>
      <c r="R93">
        <v>0.73299999999999998</v>
      </c>
      <c r="S93">
        <v>0.30099999999999999</v>
      </c>
    </row>
    <row r="94" spans="1:19" x14ac:dyDescent="0.3">
      <c r="A94">
        <v>60</v>
      </c>
      <c r="B94">
        <v>-0.37</v>
      </c>
      <c r="C94">
        <v>-1.37</v>
      </c>
      <c r="D94">
        <v>-2.367</v>
      </c>
      <c r="E94">
        <v>-3.1030000000000002</v>
      </c>
      <c r="F94">
        <v>-3.22</v>
      </c>
      <c r="G94">
        <v>2.8</v>
      </c>
      <c r="H94">
        <v>-0.01</v>
      </c>
      <c r="I94">
        <v>2.8340000000000001</v>
      </c>
      <c r="J94">
        <v>-0.372</v>
      </c>
      <c r="K94">
        <v>-1.37</v>
      </c>
      <c r="L94">
        <v>-2.367</v>
      </c>
      <c r="M94">
        <v>-3.1030000000000002</v>
      </c>
      <c r="N94">
        <v>-3.22</v>
      </c>
      <c r="O94">
        <v>1.0680000000000001</v>
      </c>
      <c r="P94">
        <v>1.0720000000000001</v>
      </c>
      <c r="Q94">
        <v>1.0669999999999999</v>
      </c>
      <c r="R94">
        <v>0.73699999999999999</v>
      </c>
      <c r="S94">
        <v>0.30199999999999999</v>
      </c>
    </row>
    <row r="95" spans="1:19" x14ac:dyDescent="0.3">
      <c r="A95">
        <v>120</v>
      </c>
      <c r="B95">
        <v>-0.37</v>
      </c>
      <c r="C95">
        <v>-1.37</v>
      </c>
      <c r="D95">
        <v>-2.367</v>
      </c>
      <c r="E95">
        <v>-3.1030000000000002</v>
      </c>
      <c r="F95">
        <v>-3.22</v>
      </c>
      <c r="G95">
        <v>2.8</v>
      </c>
      <c r="H95">
        <v>-0.01</v>
      </c>
      <c r="I95">
        <v>2.8340000000000001</v>
      </c>
      <c r="J95">
        <v>-0.373</v>
      </c>
      <c r="K95">
        <v>-1.37</v>
      </c>
      <c r="L95">
        <v>-2.367</v>
      </c>
      <c r="M95">
        <v>-3.1019999999999999</v>
      </c>
      <c r="N95">
        <v>-3.22</v>
      </c>
      <c r="O95">
        <v>1.0660000000000001</v>
      </c>
      <c r="P95">
        <v>1.0720000000000001</v>
      </c>
      <c r="Q95">
        <v>1.0669999999999999</v>
      </c>
      <c r="R95">
        <v>0.74099999999999999</v>
      </c>
      <c r="S95">
        <v>0.30199999999999999</v>
      </c>
    </row>
    <row r="96" spans="1:19" x14ac:dyDescent="0.3">
      <c r="A96">
        <v>180</v>
      </c>
      <c r="B96">
        <v>-0.37</v>
      </c>
      <c r="C96">
        <v>-1.37</v>
      </c>
      <c r="D96">
        <v>-2.367</v>
      </c>
      <c r="E96">
        <v>-3.1030000000000002</v>
      </c>
      <c r="F96">
        <v>-3.22</v>
      </c>
      <c r="G96">
        <v>2.8</v>
      </c>
      <c r="H96">
        <v>-0.01</v>
      </c>
      <c r="I96">
        <v>2.8340000000000001</v>
      </c>
      <c r="J96">
        <v>-0.374</v>
      </c>
      <c r="K96">
        <v>-1.37</v>
      </c>
      <c r="L96">
        <v>-2.367</v>
      </c>
      <c r="M96">
        <v>-3.101</v>
      </c>
      <c r="N96">
        <v>-3.22</v>
      </c>
      <c r="O96">
        <v>1.0640000000000001</v>
      </c>
      <c r="P96">
        <v>1.073</v>
      </c>
      <c r="Q96">
        <v>1.0669999999999999</v>
      </c>
      <c r="R96">
        <v>0.74199999999999999</v>
      </c>
      <c r="S96">
        <v>0.30299999999999999</v>
      </c>
    </row>
    <row r="97" spans="1:19" x14ac:dyDescent="0.3">
      <c r="A97">
        <v>240</v>
      </c>
      <c r="B97">
        <v>-0.37</v>
      </c>
      <c r="C97">
        <v>-1.37</v>
      </c>
      <c r="D97">
        <v>-2.367</v>
      </c>
      <c r="E97">
        <v>-3.1030000000000002</v>
      </c>
      <c r="F97">
        <v>-3.22</v>
      </c>
      <c r="G97">
        <v>2.8</v>
      </c>
      <c r="H97">
        <v>-0.01</v>
      </c>
      <c r="I97">
        <v>2.8340000000000001</v>
      </c>
      <c r="J97">
        <v>-0.376</v>
      </c>
      <c r="K97">
        <v>-1.37</v>
      </c>
      <c r="L97">
        <v>-2.3679999999999999</v>
      </c>
      <c r="M97">
        <v>-3.1019999999999999</v>
      </c>
      <c r="N97">
        <v>-3.22</v>
      </c>
      <c r="O97">
        <v>1.0620000000000001</v>
      </c>
      <c r="P97">
        <v>1.073</v>
      </c>
      <c r="Q97">
        <v>1.069</v>
      </c>
      <c r="R97">
        <v>0.74299999999999999</v>
      </c>
      <c r="S97">
        <v>0.30299999999999999</v>
      </c>
    </row>
    <row r="98" spans="1:19" x14ac:dyDescent="0.3">
      <c r="A98">
        <v>300</v>
      </c>
      <c r="B98">
        <v>-0.37</v>
      </c>
      <c r="C98">
        <v>-1.37</v>
      </c>
      <c r="D98">
        <v>-2.367</v>
      </c>
      <c r="E98">
        <v>-3.1030000000000002</v>
      </c>
      <c r="F98">
        <v>-3.22</v>
      </c>
      <c r="G98">
        <v>2.8</v>
      </c>
      <c r="H98">
        <v>-0.01</v>
      </c>
      <c r="I98">
        <v>2.8340000000000001</v>
      </c>
      <c r="J98">
        <v>-0.377</v>
      </c>
      <c r="K98">
        <v>-1.37</v>
      </c>
      <c r="L98">
        <v>-2.3679999999999999</v>
      </c>
      <c r="M98">
        <v>-3.1019999999999999</v>
      </c>
      <c r="N98">
        <v>-3.22</v>
      </c>
      <c r="O98">
        <v>1.06</v>
      </c>
      <c r="P98">
        <v>1.073</v>
      </c>
      <c r="Q98">
        <v>1.069</v>
      </c>
      <c r="R98">
        <v>0.74099999999999999</v>
      </c>
      <c r="S98">
        <v>0.30399999999999999</v>
      </c>
    </row>
    <row r="99" spans="1:19" x14ac:dyDescent="0.3">
      <c r="A99">
        <v>360</v>
      </c>
      <c r="B99">
        <v>-0.37</v>
      </c>
      <c r="C99">
        <v>-1.37</v>
      </c>
      <c r="D99">
        <v>-2.367</v>
      </c>
      <c r="E99">
        <v>-3.1030000000000002</v>
      </c>
      <c r="F99">
        <v>-3.22</v>
      </c>
      <c r="G99">
        <v>2.8</v>
      </c>
      <c r="H99">
        <v>-0.01</v>
      </c>
      <c r="I99">
        <v>2.8340000000000001</v>
      </c>
      <c r="J99">
        <v>-0.378</v>
      </c>
      <c r="K99">
        <v>-1.371</v>
      </c>
      <c r="L99">
        <v>-2.3679999999999999</v>
      </c>
      <c r="M99">
        <v>-3.1019999999999999</v>
      </c>
      <c r="N99">
        <v>-3.22</v>
      </c>
      <c r="O99">
        <v>1.0589999999999999</v>
      </c>
      <c r="P99">
        <v>1.0720000000000001</v>
      </c>
      <c r="Q99">
        <v>1.069</v>
      </c>
      <c r="R99">
        <v>0.74099999999999999</v>
      </c>
      <c r="S99">
        <v>0.30599999999999999</v>
      </c>
    </row>
    <row r="100" spans="1:19" x14ac:dyDescent="0.3">
      <c r="A100">
        <v>420</v>
      </c>
      <c r="B100">
        <v>-0.37</v>
      </c>
      <c r="C100">
        <v>-1.37</v>
      </c>
      <c r="D100">
        <v>-2.367</v>
      </c>
      <c r="E100">
        <v>-3.1030000000000002</v>
      </c>
      <c r="F100">
        <v>-3.22</v>
      </c>
      <c r="G100">
        <v>2.8</v>
      </c>
      <c r="H100">
        <v>-0.01</v>
      </c>
      <c r="I100">
        <v>2.8340000000000001</v>
      </c>
      <c r="J100">
        <v>-0.379</v>
      </c>
      <c r="K100">
        <v>-1.371</v>
      </c>
      <c r="L100">
        <v>-2.3679999999999999</v>
      </c>
      <c r="M100">
        <v>-3.1030000000000002</v>
      </c>
      <c r="N100">
        <v>-3.22</v>
      </c>
      <c r="O100">
        <v>1.0569999999999999</v>
      </c>
      <c r="P100">
        <v>1.071</v>
      </c>
      <c r="Q100">
        <v>1.069</v>
      </c>
      <c r="R100">
        <v>0.74099999999999999</v>
      </c>
      <c r="S100">
        <v>0.307</v>
      </c>
    </row>
    <row r="101" spans="1:19" x14ac:dyDescent="0.3">
      <c r="A101">
        <v>480</v>
      </c>
      <c r="B101">
        <v>-0.37</v>
      </c>
      <c r="C101">
        <v>-1.37</v>
      </c>
      <c r="D101">
        <v>-2.367</v>
      </c>
      <c r="E101">
        <v>-3.1030000000000002</v>
      </c>
      <c r="F101">
        <v>-3.22</v>
      </c>
      <c r="G101">
        <v>2.8</v>
      </c>
      <c r="H101">
        <v>-0.01</v>
      </c>
      <c r="I101">
        <v>2.8340000000000001</v>
      </c>
      <c r="J101">
        <v>-0.38100000000000001</v>
      </c>
      <c r="K101">
        <v>-1.3720000000000001</v>
      </c>
      <c r="L101">
        <v>-2.3679999999999999</v>
      </c>
      <c r="M101">
        <v>-3.1030000000000002</v>
      </c>
      <c r="N101">
        <v>-3.22</v>
      </c>
      <c r="O101">
        <v>1.056</v>
      </c>
      <c r="P101">
        <v>1.07</v>
      </c>
      <c r="Q101">
        <v>1.07</v>
      </c>
      <c r="R101">
        <v>0.74</v>
      </c>
      <c r="S101">
        <v>0.307</v>
      </c>
    </row>
    <row r="102" spans="1:19" x14ac:dyDescent="0.3">
      <c r="A102">
        <v>540</v>
      </c>
      <c r="B102">
        <v>-0.37</v>
      </c>
      <c r="C102">
        <v>-1.37</v>
      </c>
      <c r="D102">
        <v>-2.367</v>
      </c>
      <c r="E102">
        <v>-3.1030000000000002</v>
      </c>
      <c r="F102">
        <v>-3.22</v>
      </c>
      <c r="G102">
        <v>2.8</v>
      </c>
      <c r="H102">
        <v>-0.01</v>
      </c>
      <c r="I102">
        <v>2.8340000000000001</v>
      </c>
      <c r="J102">
        <v>-0.38300000000000001</v>
      </c>
      <c r="K102">
        <v>-1.3720000000000001</v>
      </c>
      <c r="L102">
        <v>-2.3679999999999999</v>
      </c>
      <c r="M102">
        <v>-3.1030000000000002</v>
      </c>
      <c r="N102">
        <v>-3.22</v>
      </c>
      <c r="O102">
        <v>1.0549999999999999</v>
      </c>
      <c r="P102">
        <v>1.069</v>
      </c>
      <c r="Q102">
        <v>1.07</v>
      </c>
      <c r="R102">
        <v>0.74</v>
      </c>
      <c r="S102">
        <v>0.307</v>
      </c>
    </row>
    <row r="103" spans="1:19" x14ac:dyDescent="0.3">
      <c r="A103">
        <v>600</v>
      </c>
      <c r="B103">
        <v>-0.37</v>
      </c>
      <c r="C103">
        <v>-1.37</v>
      </c>
      <c r="D103">
        <v>-2.367</v>
      </c>
      <c r="E103">
        <v>-3.1030000000000002</v>
      </c>
      <c r="F103">
        <v>-3.22</v>
      </c>
      <c r="G103">
        <v>2.8</v>
      </c>
      <c r="H103">
        <v>-0.01</v>
      </c>
      <c r="I103">
        <v>2.8340000000000001</v>
      </c>
      <c r="J103">
        <v>-0.38400000000000001</v>
      </c>
      <c r="K103">
        <v>-1.373</v>
      </c>
      <c r="L103">
        <v>-2.3679999999999999</v>
      </c>
      <c r="M103">
        <v>-3.1030000000000002</v>
      </c>
      <c r="N103">
        <v>-3.22</v>
      </c>
      <c r="O103">
        <v>1.054</v>
      </c>
      <c r="P103">
        <v>1.0669999999999999</v>
      </c>
      <c r="Q103">
        <v>1.07</v>
      </c>
      <c r="R103">
        <v>0.74</v>
      </c>
      <c r="S103">
        <v>0.30599999999999999</v>
      </c>
    </row>
    <row r="105" spans="1:19" x14ac:dyDescent="0.3">
      <c r="A105" t="s">
        <v>0</v>
      </c>
      <c r="B105" t="s">
        <v>9</v>
      </c>
    </row>
    <row r="106" spans="1:19" x14ac:dyDescent="0.3">
      <c r="A106">
        <v>0</v>
      </c>
      <c r="B106">
        <v>-0.37</v>
      </c>
      <c r="C106">
        <v>-1.37</v>
      </c>
      <c r="D106">
        <v>-2.367</v>
      </c>
      <c r="E106">
        <v>-3.1030000000000002</v>
      </c>
      <c r="F106">
        <v>-3.22</v>
      </c>
      <c r="G106">
        <v>2.8</v>
      </c>
      <c r="H106">
        <v>-0.01</v>
      </c>
      <c r="I106">
        <v>2.6059999999999999</v>
      </c>
      <c r="J106">
        <v>-0.37</v>
      </c>
      <c r="K106">
        <v>-1.37</v>
      </c>
      <c r="L106">
        <v>-2.367</v>
      </c>
      <c r="M106">
        <v>-3.1030000000000002</v>
      </c>
      <c r="N106">
        <v>-3.22</v>
      </c>
      <c r="O106">
        <v>1.069</v>
      </c>
      <c r="P106">
        <v>1.069</v>
      </c>
      <c r="Q106">
        <v>1.0629999999999999</v>
      </c>
      <c r="R106">
        <v>0.73299999999999998</v>
      </c>
      <c r="S106">
        <v>0.30099999999999999</v>
      </c>
    </row>
    <row r="107" spans="1:19" x14ac:dyDescent="0.3">
      <c r="A107">
        <v>60</v>
      </c>
      <c r="B107">
        <v>-0.37</v>
      </c>
      <c r="C107">
        <v>-1.37</v>
      </c>
      <c r="D107">
        <v>-2.367</v>
      </c>
      <c r="E107">
        <v>-3.1030000000000002</v>
      </c>
      <c r="F107">
        <v>-3.22</v>
      </c>
      <c r="G107">
        <v>2.8</v>
      </c>
      <c r="H107">
        <v>-0.01</v>
      </c>
      <c r="I107">
        <v>2.6059999999999999</v>
      </c>
      <c r="J107">
        <v>-0.372</v>
      </c>
      <c r="K107">
        <v>-1.37</v>
      </c>
      <c r="L107">
        <v>-2.367</v>
      </c>
      <c r="M107">
        <v>-3.1030000000000002</v>
      </c>
      <c r="N107">
        <v>-3.2170000000000001</v>
      </c>
      <c r="O107">
        <v>1.0680000000000001</v>
      </c>
      <c r="P107">
        <v>1.0720000000000001</v>
      </c>
      <c r="Q107">
        <v>1.0660000000000001</v>
      </c>
      <c r="R107">
        <v>0.73799999999999999</v>
      </c>
      <c r="S107">
        <v>0.29299999999999998</v>
      </c>
    </row>
    <row r="108" spans="1:19" x14ac:dyDescent="0.3">
      <c r="A108">
        <v>120</v>
      </c>
      <c r="B108">
        <v>-0.37</v>
      </c>
      <c r="C108">
        <v>-1.37</v>
      </c>
      <c r="D108">
        <v>-2.367</v>
      </c>
      <c r="E108">
        <v>-3.1030000000000002</v>
      </c>
      <c r="F108">
        <v>-3.22</v>
      </c>
      <c r="G108">
        <v>2.8</v>
      </c>
      <c r="H108">
        <v>-0.01</v>
      </c>
      <c r="I108">
        <v>2.6059999999999999</v>
      </c>
      <c r="J108">
        <v>-0.373</v>
      </c>
      <c r="K108">
        <v>-1.37</v>
      </c>
      <c r="L108">
        <v>-2.367</v>
      </c>
      <c r="M108">
        <v>-3.101</v>
      </c>
      <c r="N108">
        <v>-3.214</v>
      </c>
      <c r="O108">
        <v>1.0660000000000001</v>
      </c>
      <c r="P108">
        <v>1.0720000000000001</v>
      </c>
      <c r="Q108">
        <v>1.0660000000000001</v>
      </c>
      <c r="R108">
        <v>0.74</v>
      </c>
      <c r="S108">
        <v>0.28799999999999998</v>
      </c>
    </row>
    <row r="109" spans="1:19" x14ac:dyDescent="0.3">
      <c r="A109">
        <v>180</v>
      </c>
      <c r="B109">
        <v>-0.37</v>
      </c>
      <c r="C109">
        <v>-1.37</v>
      </c>
      <c r="D109">
        <v>-2.367</v>
      </c>
      <c r="E109">
        <v>-3.1030000000000002</v>
      </c>
      <c r="F109">
        <v>-3.22</v>
      </c>
      <c r="G109">
        <v>2.8</v>
      </c>
      <c r="H109">
        <v>-0.01</v>
      </c>
      <c r="I109">
        <v>2.6059999999999999</v>
      </c>
      <c r="J109">
        <v>-0.374</v>
      </c>
      <c r="K109">
        <v>-1.37</v>
      </c>
      <c r="L109">
        <v>-2.367</v>
      </c>
      <c r="M109">
        <v>-3.101</v>
      </c>
      <c r="N109">
        <v>-3.2109999999999999</v>
      </c>
      <c r="O109">
        <v>1.0640000000000001</v>
      </c>
      <c r="P109">
        <v>1.073</v>
      </c>
      <c r="Q109">
        <v>1.0680000000000001</v>
      </c>
      <c r="R109">
        <v>0.74099999999999999</v>
      </c>
      <c r="S109">
        <v>0.28199999999999997</v>
      </c>
    </row>
    <row r="110" spans="1:19" x14ac:dyDescent="0.3">
      <c r="A110">
        <v>240</v>
      </c>
      <c r="B110">
        <v>-0.37</v>
      </c>
      <c r="C110">
        <v>-1.37</v>
      </c>
      <c r="D110">
        <v>-2.367</v>
      </c>
      <c r="E110">
        <v>-3.1030000000000002</v>
      </c>
      <c r="F110">
        <v>-3.22</v>
      </c>
      <c r="G110">
        <v>2.8</v>
      </c>
      <c r="H110">
        <v>-0.01</v>
      </c>
      <c r="I110">
        <v>2.6059999999999999</v>
      </c>
      <c r="J110">
        <v>-0.376</v>
      </c>
      <c r="K110">
        <v>-1.37</v>
      </c>
      <c r="L110">
        <v>-2.3679999999999999</v>
      </c>
      <c r="M110">
        <v>-3.1019999999999999</v>
      </c>
      <c r="N110">
        <v>-3.2080000000000002</v>
      </c>
      <c r="O110">
        <v>1.0620000000000001</v>
      </c>
      <c r="P110">
        <v>1.0740000000000001</v>
      </c>
      <c r="Q110">
        <v>1.069</v>
      </c>
      <c r="R110">
        <v>0.745</v>
      </c>
      <c r="S110">
        <v>0.27600000000000002</v>
      </c>
    </row>
    <row r="111" spans="1:19" x14ac:dyDescent="0.3">
      <c r="A111">
        <v>300</v>
      </c>
      <c r="B111">
        <v>-0.37</v>
      </c>
      <c r="C111">
        <v>-1.37</v>
      </c>
      <c r="D111">
        <v>-2.367</v>
      </c>
      <c r="E111">
        <v>-3.1030000000000002</v>
      </c>
      <c r="F111">
        <v>-3.22</v>
      </c>
      <c r="G111">
        <v>2.8</v>
      </c>
      <c r="H111">
        <v>-0.01</v>
      </c>
      <c r="I111">
        <v>2.6059999999999999</v>
      </c>
      <c r="J111">
        <v>-0.377</v>
      </c>
      <c r="K111">
        <v>-1.37</v>
      </c>
      <c r="L111">
        <v>-2.3679999999999999</v>
      </c>
      <c r="M111">
        <v>-3.1030000000000002</v>
      </c>
      <c r="N111">
        <v>-3.2050000000000001</v>
      </c>
      <c r="O111">
        <v>1.06</v>
      </c>
      <c r="P111">
        <v>1.073</v>
      </c>
      <c r="Q111">
        <v>1.0680000000000001</v>
      </c>
      <c r="R111">
        <v>0.74399999999999999</v>
      </c>
      <c r="S111">
        <v>0.27300000000000002</v>
      </c>
    </row>
    <row r="112" spans="1:19" x14ac:dyDescent="0.3">
      <c r="A112">
        <v>360</v>
      </c>
      <c r="B112">
        <v>-0.37</v>
      </c>
      <c r="C112">
        <v>-1.37</v>
      </c>
      <c r="D112">
        <v>-2.367</v>
      </c>
      <c r="E112">
        <v>-3.1030000000000002</v>
      </c>
      <c r="F112">
        <v>-3.22</v>
      </c>
      <c r="G112">
        <v>2.8</v>
      </c>
      <c r="H112">
        <v>-0.01</v>
      </c>
      <c r="I112">
        <v>2.6059999999999999</v>
      </c>
      <c r="J112">
        <v>-0.378</v>
      </c>
      <c r="K112">
        <v>-1.371</v>
      </c>
      <c r="L112">
        <v>-2.3679999999999999</v>
      </c>
      <c r="M112">
        <v>-3.1019999999999999</v>
      </c>
      <c r="N112">
        <v>-3.202</v>
      </c>
      <c r="O112">
        <v>1.0589999999999999</v>
      </c>
      <c r="P112">
        <v>1.0720000000000001</v>
      </c>
      <c r="Q112">
        <v>1.069</v>
      </c>
      <c r="R112">
        <v>0.74099999999999999</v>
      </c>
      <c r="S112">
        <v>0.27100000000000002</v>
      </c>
    </row>
    <row r="113" spans="1:19" x14ac:dyDescent="0.3">
      <c r="A113">
        <v>420</v>
      </c>
      <c r="B113">
        <v>-0.37</v>
      </c>
      <c r="C113">
        <v>-1.37</v>
      </c>
      <c r="D113">
        <v>-2.367</v>
      </c>
      <c r="E113">
        <v>-3.1030000000000002</v>
      </c>
      <c r="F113">
        <v>-3.22</v>
      </c>
      <c r="G113">
        <v>2.8</v>
      </c>
      <c r="H113">
        <v>-0.01</v>
      </c>
      <c r="I113">
        <v>2.6059999999999999</v>
      </c>
      <c r="J113">
        <v>-0.379</v>
      </c>
      <c r="K113">
        <v>-1.371</v>
      </c>
      <c r="L113">
        <v>-2.3679999999999999</v>
      </c>
      <c r="M113">
        <v>-3.101</v>
      </c>
      <c r="N113">
        <v>-3.1989999999999998</v>
      </c>
      <c r="O113">
        <v>1.0569999999999999</v>
      </c>
      <c r="P113">
        <v>1.071</v>
      </c>
      <c r="Q113">
        <v>1.07</v>
      </c>
      <c r="R113">
        <v>0.73599999999999999</v>
      </c>
      <c r="S113">
        <v>0.26800000000000002</v>
      </c>
    </row>
    <row r="114" spans="1:19" x14ac:dyDescent="0.3">
      <c r="A114">
        <v>480</v>
      </c>
      <c r="B114">
        <v>-0.37</v>
      </c>
      <c r="C114">
        <v>-1.37</v>
      </c>
      <c r="D114">
        <v>-2.367</v>
      </c>
      <c r="E114">
        <v>-3.1030000000000002</v>
      </c>
      <c r="F114">
        <v>-3.22</v>
      </c>
      <c r="G114">
        <v>2.8</v>
      </c>
      <c r="H114">
        <v>-0.01</v>
      </c>
      <c r="I114">
        <v>2.6059999999999999</v>
      </c>
      <c r="J114">
        <v>-0.38100000000000001</v>
      </c>
      <c r="K114">
        <v>-1.3720000000000001</v>
      </c>
      <c r="L114">
        <v>-2.3679999999999999</v>
      </c>
      <c r="M114">
        <v>-3.0990000000000002</v>
      </c>
      <c r="N114">
        <v>-3.1960000000000002</v>
      </c>
      <c r="O114">
        <v>1.056</v>
      </c>
      <c r="P114">
        <v>1.07</v>
      </c>
      <c r="Q114">
        <v>1.07</v>
      </c>
      <c r="R114">
        <v>0.73</v>
      </c>
      <c r="S114">
        <v>0.26700000000000002</v>
      </c>
    </row>
    <row r="115" spans="1:19" x14ac:dyDescent="0.3">
      <c r="A115">
        <v>540</v>
      </c>
      <c r="B115">
        <v>-0.37</v>
      </c>
      <c r="C115">
        <v>-1.37</v>
      </c>
      <c r="D115">
        <v>-2.367</v>
      </c>
      <c r="E115">
        <v>-3.1030000000000002</v>
      </c>
      <c r="F115">
        <v>-3.22</v>
      </c>
      <c r="G115">
        <v>2.8</v>
      </c>
      <c r="H115">
        <v>-0.01</v>
      </c>
      <c r="I115">
        <v>2.6059999999999999</v>
      </c>
      <c r="J115">
        <v>-0.38300000000000001</v>
      </c>
      <c r="K115">
        <v>-1.3720000000000001</v>
      </c>
      <c r="L115">
        <v>-2.3679999999999999</v>
      </c>
      <c r="M115">
        <v>-3.097</v>
      </c>
      <c r="N115">
        <v>-3.1930000000000001</v>
      </c>
      <c r="O115">
        <v>1.0549999999999999</v>
      </c>
      <c r="P115">
        <v>1.069</v>
      </c>
      <c r="Q115">
        <v>1.07</v>
      </c>
      <c r="R115">
        <v>0.72499999999999998</v>
      </c>
      <c r="S115">
        <v>0.26400000000000001</v>
      </c>
    </row>
    <row r="116" spans="1:19" x14ac:dyDescent="0.3">
      <c r="A116">
        <v>600</v>
      </c>
      <c r="B116">
        <v>-0.37</v>
      </c>
      <c r="C116">
        <v>-1.37</v>
      </c>
      <c r="D116">
        <v>-2.367</v>
      </c>
      <c r="E116">
        <v>-3.1030000000000002</v>
      </c>
      <c r="F116">
        <v>-3.22</v>
      </c>
      <c r="G116">
        <v>2.8</v>
      </c>
      <c r="H116">
        <v>-0.01</v>
      </c>
      <c r="I116">
        <v>2.6059999999999999</v>
      </c>
      <c r="J116">
        <v>-0.38400000000000001</v>
      </c>
      <c r="K116">
        <v>-1.373</v>
      </c>
      <c r="L116">
        <v>-2.3679999999999999</v>
      </c>
      <c r="M116">
        <v>-3.0950000000000002</v>
      </c>
      <c r="N116">
        <v>-3.19</v>
      </c>
      <c r="O116">
        <v>1.054</v>
      </c>
      <c r="P116">
        <v>1.0669999999999999</v>
      </c>
      <c r="Q116">
        <v>1.07</v>
      </c>
      <c r="R116">
        <v>0.72</v>
      </c>
      <c r="S116">
        <v>0.26100000000000001</v>
      </c>
    </row>
    <row r="118" spans="1:19" x14ac:dyDescent="0.3">
      <c r="A118" t="s">
        <v>0</v>
      </c>
      <c r="B118" t="s">
        <v>10</v>
      </c>
    </row>
    <row r="119" spans="1:19" x14ac:dyDescent="0.3">
      <c r="A119">
        <v>0</v>
      </c>
      <c r="B119">
        <v>-0.37</v>
      </c>
      <c r="C119">
        <v>-1.37</v>
      </c>
      <c r="D119">
        <v>-2.3660000000000001</v>
      </c>
      <c r="E119">
        <v>-3.0960000000000001</v>
      </c>
      <c r="F119">
        <v>-3.21</v>
      </c>
      <c r="G119">
        <v>2.8</v>
      </c>
      <c r="H119">
        <v>-0.01</v>
      </c>
      <c r="I119">
        <v>3.056</v>
      </c>
      <c r="J119">
        <v>-0.37</v>
      </c>
      <c r="K119">
        <v>-1.37</v>
      </c>
      <c r="L119">
        <v>-2.3660000000000001</v>
      </c>
      <c r="M119">
        <v>-3.0960000000000001</v>
      </c>
      <c r="N119">
        <v>-3.21</v>
      </c>
      <c r="O119">
        <v>1.069</v>
      </c>
      <c r="P119">
        <v>1.069</v>
      </c>
      <c r="Q119">
        <v>1.0620000000000001</v>
      </c>
      <c r="R119">
        <v>0.72699999999999998</v>
      </c>
      <c r="S119">
        <v>0.29799999999999999</v>
      </c>
    </row>
    <row r="120" spans="1:19" x14ac:dyDescent="0.3">
      <c r="A120">
        <v>60</v>
      </c>
      <c r="B120">
        <v>-0.37</v>
      </c>
      <c r="C120">
        <v>-1.37</v>
      </c>
      <c r="D120">
        <v>-2.3660000000000001</v>
      </c>
      <c r="E120">
        <v>-3.0960000000000001</v>
      </c>
      <c r="F120">
        <v>-3.21</v>
      </c>
      <c r="G120">
        <v>2.8</v>
      </c>
      <c r="H120">
        <v>-0.01</v>
      </c>
      <c r="I120">
        <v>3.056</v>
      </c>
      <c r="J120">
        <v>-0.372</v>
      </c>
      <c r="K120">
        <v>-1.37</v>
      </c>
      <c r="L120">
        <v>-2.3660000000000001</v>
      </c>
      <c r="M120">
        <v>-3.0960000000000001</v>
      </c>
      <c r="N120">
        <v>-3.2130000000000001</v>
      </c>
      <c r="O120">
        <v>1.0669999999999999</v>
      </c>
      <c r="P120">
        <v>1.0720000000000001</v>
      </c>
      <c r="Q120">
        <v>1.0660000000000001</v>
      </c>
      <c r="R120">
        <v>0.72899999999999998</v>
      </c>
      <c r="S120">
        <v>0.307</v>
      </c>
    </row>
    <row r="121" spans="1:19" x14ac:dyDescent="0.3">
      <c r="A121">
        <v>120</v>
      </c>
      <c r="B121">
        <v>-0.37</v>
      </c>
      <c r="C121">
        <v>-1.37</v>
      </c>
      <c r="D121">
        <v>-2.3660000000000001</v>
      </c>
      <c r="E121">
        <v>-3.0960000000000001</v>
      </c>
      <c r="F121">
        <v>-3.21</v>
      </c>
      <c r="G121">
        <v>2.8</v>
      </c>
      <c r="H121">
        <v>-0.01</v>
      </c>
      <c r="I121">
        <v>3.056</v>
      </c>
      <c r="J121">
        <v>-0.373</v>
      </c>
      <c r="K121">
        <v>-1.37</v>
      </c>
      <c r="L121">
        <v>-2.367</v>
      </c>
      <c r="M121">
        <v>-3.0950000000000002</v>
      </c>
      <c r="N121">
        <v>-3.2160000000000002</v>
      </c>
      <c r="O121">
        <v>1.0649999999999999</v>
      </c>
      <c r="P121">
        <v>1.0720000000000001</v>
      </c>
      <c r="Q121">
        <v>1.0669999999999999</v>
      </c>
      <c r="R121">
        <v>0.73599999999999999</v>
      </c>
      <c r="S121">
        <v>0.316</v>
      </c>
    </row>
    <row r="122" spans="1:19" x14ac:dyDescent="0.3">
      <c r="A122">
        <v>180</v>
      </c>
      <c r="B122">
        <v>-0.37</v>
      </c>
      <c r="C122">
        <v>-1.37</v>
      </c>
      <c r="D122">
        <v>-2.3660000000000001</v>
      </c>
      <c r="E122">
        <v>-3.0960000000000001</v>
      </c>
      <c r="F122">
        <v>-3.21</v>
      </c>
      <c r="G122">
        <v>2.8</v>
      </c>
      <c r="H122">
        <v>-0.01</v>
      </c>
      <c r="I122">
        <v>3.056</v>
      </c>
      <c r="J122">
        <v>-0.374</v>
      </c>
      <c r="K122">
        <v>-1.37</v>
      </c>
      <c r="L122">
        <v>-2.367</v>
      </c>
      <c r="M122">
        <v>-3.0950000000000002</v>
      </c>
      <c r="N122">
        <v>-3.2189999999999999</v>
      </c>
      <c r="O122">
        <v>1.0640000000000001</v>
      </c>
      <c r="P122">
        <v>1.073</v>
      </c>
      <c r="Q122">
        <v>1.0669999999999999</v>
      </c>
      <c r="R122">
        <v>0.73699999999999999</v>
      </c>
      <c r="S122">
        <v>0.32200000000000001</v>
      </c>
    </row>
    <row r="123" spans="1:19" x14ac:dyDescent="0.3">
      <c r="A123">
        <v>240</v>
      </c>
      <c r="B123">
        <v>-0.37</v>
      </c>
      <c r="C123">
        <v>-1.37</v>
      </c>
      <c r="D123">
        <v>-2.3660000000000001</v>
      </c>
      <c r="E123">
        <v>-3.0960000000000001</v>
      </c>
      <c r="F123">
        <v>-3.21</v>
      </c>
      <c r="G123">
        <v>2.8</v>
      </c>
      <c r="H123">
        <v>-0.01</v>
      </c>
      <c r="I123">
        <v>3.056</v>
      </c>
      <c r="J123">
        <v>-0.376</v>
      </c>
      <c r="K123">
        <v>-1.37</v>
      </c>
      <c r="L123">
        <v>-2.367</v>
      </c>
      <c r="M123">
        <v>-3.0939999999999999</v>
      </c>
      <c r="N123">
        <v>-3.222</v>
      </c>
      <c r="O123">
        <v>1.0620000000000001</v>
      </c>
      <c r="P123">
        <v>1.073</v>
      </c>
      <c r="Q123">
        <v>1.0680000000000001</v>
      </c>
      <c r="R123">
        <v>0.73299999999999998</v>
      </c>
      <c r="S123">
        <v>0.32700000000000001</v>
      </c>
    </row>
    <row r="124" spans="1:19" x14ac:dyDescent="0.3">
      <c r="A124">
        <v>300</v>
      </c>
      <c r="B124">
        <v>-0.37</v>
      </c>
      <c r="C124">
        <v>-1.37</v>
      </c>
      <c r="D124">
        <v>-2.3660000000000001</v>
      </c>
      <c r="E124">
        <v>-3.0960000000000001</v>
      </c>
      <c r="F124">
        <v>-3.21</v>
      </c>
      <c r="G124">
        <v>2.8</v>
      </c>
      <c r="H124">
        <v>-0.01</v>
      </c>
      <c r="I124">
        <v>3.056</v>
      </c>
      <c r="J124">
        <v>-0.377</v>
      </c>
      <c r="K124">
        <v>-1.37</v>
      </c>
      <c r="L124">
        <v>-2.3679999999999999</v>
      </c>
      <c r="M124">
        <v>-3.0939999999999999</v>
      </c>
      <c r="N124">
        <v>-3.2250000000000001</v>
      </c>
      <c r="O124">
        <v>1.0609999999999999</v>
      </c>
      <c r="P124">
        <v>1.073</v>
      </c>
      <c r="Q124">
        <v>1.07</v>
      </c>
      <c r="R124">
        <v>0.73299999999999998</v>
      </c>
      <c r="S124">
        <v>0.33300000000000002</v>
      </c>
    </row>
    <row r="125" spans="1:19" x14ac:dyDescent="0.3">
      <c r="A125">
        <v>360</v>
      </c>
      <c r="B125">
        <v>-0.37</v>
      </c>
      <c r="C125">
        <v>-1.37</v>
      </c>
      <c r="D125">
        <v>-2.3660000000000001</v>
      </c>
      <c r="E125">
        <v>-3.0960000000000001</v>
      </c>
      <c r="F125">
        <v>-3.21</v>
      </c>
      <c r="G125">
        <v>2.8</v>
      </c>
      <c r="H125">
        <v>-0.01</v>
      </c>
      <c r="I125">
        <v>3.056</v>
      </c>
      <c r="J125">
        <v>-0.378</v>
      </c>
      <c r="K125">
        <v>-1.371</v>
      </c>
      <c r="L125">
        <v>-2.3679999999999999</v>
      </c>
      <c r="M125">
        <v>-3.0950000000000002</v>
      </c>
      <c r="N125">
        <v>-3.2280000000000002</v>
      </c>
      <c r="O125">
        <v>1.0589999999999999</v>
      </c>
      <c r="P125">
        <v>1.0720000000000001</v>
      </c>
      <c r="Q125">
        <v>1.069</v>
      </c>
      <c r="R125">
        <v>0.73499999999999999</v>
      </c>
      <c r="S125">
        <v>0.33900000000000002</v>
      </c>
    </row>
    <row r="126" spans="1:19" x14ac:dyDescent="0.3">
      <c r="A126">
        <v>420</v>
      </c>
      <c r="B126">
        <v>-0.37</v>
      </c>
      <c r="C126">
        <v>-1.37</v>
      </c>
      <c r="D126">
        <v>-2.3660000000000001</v>
      </c>
      <c r="E126">
        <v>-3.0960000000000001</v>
      </c>
      <c r="F126">
        <v>-3.21</v>
      </c>
      <c r="G126">
        <v>2.8</v>
      </c>
      <c r="H126">
        <v>-0.01</v>
      </c>
      <c r="I126">
        <v>3.056</v>
      </c>
      <c r="J126">
        <v>-0.379</v>
      </c>
      <c r="K126">
        <v>-1.371</v>
      </c>
      <c r="L126">
        <v>-2.3679999999999999</v>
      </c>
      <c r="M126">
        <v>-3.097</v>
      </c>
      <c r="N126">
        <v>-3.2309999999999999</v>
      </c>
      <c r="O126">
        <v>1.0569999999999999</v>
      </c>
      <c r="P126">
        <v>1.071</v>
      </c>
      <c r="Q126">
        <v>1.069</v>
      </c>
      <c r="R126">
        <v>0.74</v>
      </c>
      <c r="S126">
        <v>0.34300000000000003</v>
      </c>
    </row>
    <row r="127" spans="1:19" x14ac:dyDescent="0.3">
      <c r="A127">
        <v>480</v>
      </c>
      <c r="B127">
        <v>-0.37</v>
      </c>
      <c r="C127">
        <v>-1.37</v>
      </c>
      <c r="D127">
        <v>-2.3660000000000001</v>
      </c>
      <c r="E127">
        <v>-3.0960000000000001</v>
      </c>
      <c r="F127">
        <v>-3.21</v>
      </c>
      <c r="G127">
        <v>2.8</v>
      </c>
      <c r="H127">
        <v>-0.01</v>
      </c>
      <c r="I127">
        <v>3.056</v>
      </c>
      <c r="J127">
        <v>-0.38100000000000001</v>
      </c>
      <c r="K127">
        <v>-1.3720000000000001</v>
      </c>
      <c r="L127">
        <v>-2.3679999999999999</v>
      </c>
      <c r="M127">
        <v>-3.0990000000000002</v>
      </c>
      <c r="N127">
        <v>-3.234</v>
      </c>
      <c r="O127">
        <v>1.056</v>
      </c>
      <c r="P127">
        <v>1.07</v>
      </c>
      <c r="Q127">
        <v>1.069</v>
      </c>
      <c r="R127">
        <v>0.74399999999999999</v>
      </c>
      <c r="S127">
        <v>0.34599999999999997</v>
      </c>
    </row>
    <row r="128" spans="1:19" x14ac:dyDescent="0.3">
      <c r="A128">
        <v>540</v>
      </c>
      <c r="B128">
        <v>-0.37</v>
      </c>
      <c r="C128">
        <v>-1.37</v>
      </c>
      <c r="D128">
        <v>-2.3660000000000001</v>
      </c>
      <c r="E128">
        <v>-3.0960000000000001</v>
      </c>
      <c r="F128">
        <v>-3.21</v>
      </c>
      <c r="G128">
        <v>2.8</v>
      </c>
      <c r="H128">
        <v>-0.01</v>
      </c>
      <c r="I128">
        <v>3.056</v>
      </c>
      <c r="J128">
        <v>-0.38300000000000001</v>
      </c>
      <c r="K128">
        <v>-1.3720000000000001</v>
      </c>
      <c r="L128">
        <v>-2.3679999999999999</v>
      </c>
      <c r="M128">
        <v>-3.101</v>
      </c>
      <c r="N128">
        <v>-3.2370000000000001</v>
      </c>
      <c r="O128">
        <v>1.0549999999999999</v>
      </c>
      <c r="P128">
        <v>1.069</v>
      </c>
      <c r="Q128">
        <v>1.07</v>
      </c>
      <c r="R128">
        <v>0.748</v>
      </c>
      <c r="S128">
        <v>0.34699999999999998</v>
      </c>
    </row>
    <row r="129" spans="1:19" x14ac:dyDescent="0.3">
      <c r="A129">
        <v>600</v>
      </c>
      <c r="B129">
        <v>-0.37</v>
      </c>
      <c r="C129">
        <v>-1.37</v>
      </c>
      <c r="D129">
        <v>-2.3660000000000001</v>
      </c>
      <c r="E129">
        <v>-3.0960000000000001</v>
      </c>
      <c r="F129">
        <v>-3.21</v>
      </c>
      <c r="G129">
        <v>2.8</v>
      </c>
      <c r="H129">
        <v>-0.01</v>
      </c>
      <c r="I129">
        <v>3.056</v>
      </c>
      <c r="J129">
        <v>-0.38400000000000001</v>
      </c>
      <c r="K129">
        <v>-1.373</v>
      </c>
      <c r="L129">
        <v>-2.3679999999999999</v>
      </c>
      <c r="M129">
        <v>-3.1030000000000002</v>
      </c>
      <c r="N129">
        <v>-3.24</v>
      </c>
      <c r="O129">
        <v>1.054</v>
      </c>
      <c r="P129">
        <v>1.0669999999999999</v>
      </c>
      <c r="Q129">
        <v>1.07</v>
      </c>
      <c r="R129">
        <v>0.752</v>
      </c>
      <c r="S129">
        <v>0.34799999999999998</v>
      </c>
    </row>
    <row r="131" spans="1:19" x14ac:dyDescent="0.3">
      <c r="A131" t="s">
        <v>0</v>
      </c>
      <c r="B131" t="s">
        <v>11</v>
      </c>
    </row>
    <row r="132" spans="1:19" x14ac:dyDescent="0.3">
      <c r="A132">
        <v>0</v>
      </c>
      <c r="B132">
        <v>-0.37</v>
      </c>
      <c r="C132">
        <v>-1.37</v>
      </c>
      <c r="D132">
        <v>-2.3660000000000001</v>
      </c>
      <c r="E132">
        <v>-3.0960000000000001</v>
      </c>
      <c r="F132">
        <v>-3.21</v>
      </c>
      <c r="G132">
        <v>2.8</v>
      </c>
      <c r="H132">
        <v>-0.01</v>
      </c>
      <c r="I132">
        <v>2.8340000000000001</v>
      </c>
      <c r="J132">
        <v>-0.37</v>
      </c>
      <c r="K132">
        <v>-1.37</v>
      </c>
      <c r="L132">
        <v>-2.3660000000000001</v>
      </c>
      <c r="M132">
        <v>-3.0960000000000001</v>
      </c>
      <c r="N132">
        <v>-3.21</v>
      </c>
      <c r="O132">
        <v>1.069</v>
      </c>
      <c r="P132">
        <v>1.069</v>
      </c>
      <c r="Q132">
        <v>1.0620000000000001</v>
      </c>
      <c r="R132">
        <v>0.72699999999999998</v>
      </c>
      <c r="S132">
        <v>0.29799999999999999</v>
      </c>
    </row>
    <row r="133" spans="1:19" x14ac:dyDescent="0.3">
      <c r="A133">
        <v>60</v>
      </c>
      <c r="B133">
        <v>-0.37</v>
      </c>
      <c r="C133">
        <v>-1.37</v>
      </c>
      <c r="D133">
        <v>-2.3660000000000001</v>
      </c>
      <c r="E133">
        <v>-3.0960000000000001</v>
      </c>
      <c r="F133">
        <v>-3.21</v>
      </c>
      <c r="G133">
        <v>2.8</v>
      </c>
      <c r="H133">
        <v>-0.01</v>
      </c>
      <c r="I133">
        <v>2.8340000000000001</v>
      </c>
      <c r="J133">
        <v>-0.372</v>
      </c>
      <c r="K133">
        <v>-1.37</v>
      </c>
      <c r="L133">
        <v>-2.3660000000000001</v>
      </c>
      <c r="M133">
        <v>-3.0960000000000001</v>
      </c>
      <c r="N133">
        <v>-3.21</v>
      </c>
      <c r="O133">
        <v>1.0680000000000001</v>
      </c>
      <c r="P133">
        <v>1.0720000000000001</v>
      </c>
      <c r="Q133">
        <v>1.0660000000000001</v>
      </c>
      <c r="R133">
        <v>0.73</v>
      </c>
      <c r="S133">
        <v>0.29899999999999999</v>
      </c>
    </row>
    <row r="134" spans="1:19" x14ac:dyDescent="0.3">
      <c r="A134">
        <v>120</v>
      </c>
      <c r="B134">
        <v>-0.37</v>
      </c>
      <c r="C134">
        <v>-1.37</v>
      </c>
      <c r="D134">
        <v>-2.3660000000000001</v>
      </c>
      <c r="E134">
        <v>-3.0960000000000001</v>
      </c>
      <c r="F134">
        <v>-3.21</v>
      </c>
      <c r="G134">
        <v>2.8</v>
      </c>
      <c r="H134">
        <v>-0.01</v>
      </c>
      <c r="I134">
        <v>2.8340000000000001</v>
      </c>
      <c r="J134">
        <v>-0.373</v>
      </c>
      <c r="K134">
        <v>-1.37</v>
      </c>
      <c r="L134">
        <v>-2.367</v>
      </c>
      <c r="M134">
        <v>-3.0950000000000002</v>
      </c>
      <c r="N134">
        <v>-3.21</v>
      </c>
      <c r="O134">
        <v>1.0660000000000001</v>
      </c>
      <c r="P134">
        <v>1.0720000000000001</v>
      </c>
      <c r="Q134">
        <v>1.0669999999999999</v>
      </c>
      <c r="R134">
        <v>0.73399999999999999</v>
      </c>
      <c r="S134">
        <v>0.3</v>
      </c>
    </row>
    <row r="135" spans="1:19" x14ac:dyDescent="0.3">
      <c r="A135">
        <v>180</v>
      </c>
      <c r="B135">
        <v>-0.37</v>
      </c>
      <c r="C135">
        <v>-1.37</v>
      </c>
      <c r="D135">
        <v>-2.3660000000000001</v>
      </c>
      <c r="E135">
        <v>-3.0960000000000001</v>
      </c>
      <c r="F135">
        <v>-3.21</v>
      </c>
      <c r="G135">
        <v>2.8</v>
      </c>
      <c r="H135">
        <v>-0.01</v>
      </c>
      <c r="I135">
        <v>2.8340000000000001</v>
      </c>
      <c r="J135">
        <v>-0.374</v>
      </c>
      <c r="K135">
        <v>-1.37</v>
      </c>
      <c r="L135">
        <v>-2.367</v>
      </c>
      <c r="M135">
        <v>-3.0939999999999999</v>
      </c>
      <c r="N135">
        <v>-3.21</v>
      </c>
      <c r="O135">
        <v>1.0640000000000001</v>
      </c>
      <c r="P135">
        <v>1.073</v>
      </c>
      <c r="Q135">
        <v>1.0669999999999999</v>
      </c>
      <c r="R135">
        <v>0.73599999999999999</v>
      </c>
      <c r="S135">
        <v>0.30099999999999999</v>
      </c>
    </row>
    <row r="136" spans="1:19" x14ac:dyDescent="0.3">
      <c r="A136">
        <v>240</v>
      </c>
      <c r="B136">
        <v>-0.37</v>
      </c>
      <c r="C136">
        <v>-1.37</v>
      </c>
      <c r="D136">
        <v>-2.3660000000000001</v>
      </c>
      <c r="E136">
        <v>-3.0960000000000001</v>
      </c>
      <c r="F136">
        <v>-3.21</v>
      </c>
      <c r="G136">
        <v>2.8</v>
      </c>
      <c r="H136">
        <v>-0.01</v>
      </c>
      <c r="I136">
        <v>2.8340000000000001</v>
      </c>
      <c r="J136">
        <v>-0.376</v>
      </c>
      <c r="K136">
        <v>-1.37</v>
      </c>
      <c r="L136">
        <v>-2.367</v>
      </c>
      <c r="M136">
        <v>-3.0939999999999999</v>
      </c>
      <c r="N136">
        <v>-3.21</v>
      </c>
      <c r="O136">
        <v>1.0620000000000001</v>
      </c>
      <c r="P136">
        <v>1.073</v>
      </c>
      <c r="Q136">
        <v>1.0680000000000001</v>
      </c>
      <c r="R136">
        <v>0.73599999999999999</v>
      </c>
      <c r="S136">
        <v>0.3</v>
      </c>
    </row>
    <row r="137" spans="1:19" x14ac:dyDescent="0.3">
      <c r="A137">
        <v>300</v>
      </c>
      <c r="B137">
        <v>-0.37</v>
      </c>
      <c r="C137">
        <v>-1.37</v>
      </c>
      <c r="D137">
        <v>-2.3660000000000001</v>
      </c>
      <c r="E137">
        <v>-3.0960000000000001</v>
      </c>
      <c r="F137">
        <v>-3.21</v>
      </c>
      <c r="G137">
        <v>2.8</v>
      </c>
      <c r="H137">
        <v>-0.01</v>
      </c>
      <c r="I137">
        <v>2.8340000000000001</v>
      </c>
      <c r="J137">
        <v>-0.377</v>
      </c>
      <c r="K137">
        <v>-1.37</v>
      </c>
      <c r="L137">
        <v>-2.367</v>
      </c>
      <c r="M137">
        <v>-3.0950000000000002</v>
      </c>
      <c r="N137">
        <v>-3.21</v>
      </c>
      <c r="O137">
        <v>1.06</v>
      </c>
      <c r="P137">
        <v>1.073</v>
      </c>
      <c r="Q137">
        <v>1.069</v>
      </c>
      <c r="R137">
        <v>0.73499999999999999</v>
      </c>
      <c r="S137">
        <v>0.30199999999999999</v>
      </c>
    </row>
    <row r="138" spans="1:19" x14ac:dyDescent="0.3">
      <c r="A138">
        <v>360</v>
      </c>
      <c r="B138">
        <v>-0.37</v>
      </c>
      <c r="C138">
        <v>-1.37</v>
      </c>
      <c r="D138">
        <v>-2.3660000000000001</v>
      </c>
      <c r="E138">
        <v>-3.0960000000000001</v>
      </c>
      <c r="F138">
        <v>-3.21</v>
      </c>
      <c r="G138">
        <v>2.8</v>
      </c>
      <c r="H138">
        <v>-0.01</v>
      </c>
      <c r="I138">
        <v>2.8340000000000001</v>
      </c>
      <c r="J138">
        <v>-0.378</v>
      </c>
      <c r="K138">
        <v>-1.371</v>
      </c>
      <c r="L138">
        <v>-2.3679999999999999</v>
      </c>
      <c r="M138">
        <v>-3.0950000000000002</v>
      </c>
      <c r="N138">
        <v>-3.21</v>
      </c>
      <c r="O138">
        <v>1.0589999999999999</v>
      </c>
      <c r="P138">
        <v>1.0720000000000001</v>
      </c>
      <c r="Q138">
        <v>1.069</v>
      </c>
      <c r="R138">
        <v>0.73499999999999999</v>
      </c>
      <c r="S138">
        <v>0.30399999999999999</v>
      </c>
    </row>
    <row r="139" spans="1:19" x14ac:dyDescent="0.3">
      <c r="A139">
        <v>420</v>
      </c>
      <c r="B139">
        <v>-0.37</v>
      </c>
      <c r="C139">
        <v>-1.37</v>
      </c>
      <c r="D139">
        <v>-2.3660000000000001</v>
      </c>
      <c r="E139">
        <v>-3.0960000000000001</v>
      </c>
      <c r="F139">
        <v>-3.21</v>
      </c>
      <c r="G139">
        <v>2.8</v>
      </c>
      <c r="H139">
        <v>-0.01</v>
      </c>
      <c r="I139">
        <v>2.8340000000000001</v>
      </c>
      <c r="J139">
        <v>-0.379</v>
      </c>
      <c r="K139">
        <v>-1.371</v>
      </c>
      <c r="L139">
        <v>-2.3679999999999999</v>
      </c>
      <c r="M139">
        <v>-3.0950000000000002</v>
      </c>
      <c r="N139">
        <v>-3.21</v>
      </c>
      <c r="O139">
        <v>1.0569999999999999</v>
      </c>
      <c r="P139">
        <v>1.071</v>
      </c>
      <c r="Q139">
        <v>1.069</v>
      </c>
      <c r="R139">
        <v>0.73499999999999999</v>
      </c>
      <c r="S139">
        <v>0.30499999999999999</v>
      </c>
    </row>
    <row r="140" spans="1:19" x14ac:dyDescent="0.3">
      <c r="A140">
        <v>480</v>
      </c>
      <c r="B140">
        <v>-0.37</v>
      </c>
      <c r="C140">
        <v>-1.37</v>
      </c>
      <c r="D140">
        <v>-2.3660000000000001</v>
      </c>
      <c r="E140">
        <v>-3.0960000000000001</v>
      </c>
      <c r="F140">
        <v>-3.21</v>
      </c>
      <c r="G140">
        <v>2.8</v>
      </c>
      <c r="H140">
        <v>-0.01</v>
      </c>
      <c r="I140">
        <v>2.8340000000000001</v>
      </c>
      <c r="J140">
        <v>-0.38100000000000001</v>
      </c>
      <c r="K140">
        <v>-1.3720000000000001</v>
      </c>
      <c r="L140">
        <v>-2.3679999999999999</v>
      </c>
      <c r="M140">
        <v>-3.0960000000000001</v>
      </c>
      <c r="N140">
        <v>-3.21</v>
      </c>
      <c r="O140">
        <v>1.056</v>
      </c>
      <c r="P140">
        <v>1.07</v>
      </c>
      <c r="Q140">
        <v>1.07</v>
      </c>
      <c r="R140">
        <v>0.73399999999999999</v>
      </c>
      <c r="S140">
        <v>0.30499999999999999</v>
      </c>
    </row>
    <row r="141" spans="1:19" x14ac:dyDescent="0.3">
      <c r="A141">
        <v>540</v>
      </c>
      <c r="B141">
        <v>-0.37</v>
      </c>
      <c r="C141">
        <v>-1.37</v>
      </c>
      <c r="D141">
        <v>-2.3660000000000001</v>
      </c>
      <c r="E141">
        <v>-3.0960000000000001</v>
      </c>
      <c r="F141">
        <v>-3.21</v>
      </c>
      <c r="G141">
        <v>2.8</v>
      </c>
      <c r="H141">
        <v>-0.01</v>
      </c>
      <c r="I141">
        <v>2.8340000000000001</v>
      </c>
      <c r="J141">
        <v>-0.38300000000000001</v>
      </c>
      <c r="K141">
        <v>-1.3720000000000001</v>
      </c>
      <c r="L141">
        <v>-2.3679999999999999</v>
      </c>
      <c r="M141">
        <v>-3.0960000000000001</v>
      </c>
      <c r="N141">
        <v>-3.21</v>
      </c>
      <c r="O141">
        <v>1.0549999999999999</v>
      </c>
      <c r="P141">
        <v>1.069</v>
      </c>
      <c r="Q141">
        <v>1.07</v>
      </c>
      <c r="R141">
        <v>0.73299999999999998</v>
      </c>
      <c r="S141">
        <v>0.30399999999999999</v>
      </c>
    </row>
    <row r="142" spans="1:19" x14ac:dyDescent="0.3">
      <c r="A142">
        <v>600</v>
      </c>
      <c r="B142">
        <v>-0.37</v>
      </c>
      <c r="C142">
        <v>-1.37</v>
      </c>
      <c r="D142">
        <v>-2.3660000000000001</v>
      </c>
      <c r="E142">
        <v>-3.0960000000000001</v>
      </c>
      <c r="F142">
        <v>-3.21</v>
      </c>
      <c r="G142">
        <v>2.8</v>
      </c>
      <c r="H142">
        <v>-0.01</v>
      </c>
      <c r="I142">
        <v>2.8340000000000001</v>
      </c>
      <c r="J142">
        <v>-0.38400000000000001</v>
      </c>
      <c r="K142">
        <v>-1.373</v>
      </c>
      <c r="L142">
        <v>-2.3679999999999999</v>
      </c>
      <c r="M142">
        <v>-3.0960000000000001</v>
      </c>
      <c r="N142">
        <v>-3.21</v>
      </c>
      <c r="O142">
        <v>1.054</v>
      </c>
      <c r="P142">
        <v>1.0669999999999999</v>
      </c>
      <c r="Q142">
        <v>1.07</v>
      </c>
      <c r="R142">
        <v>0.73299999999999998</v>
      </c>
      <c r="S142">
        <v>0.30399999999999999</v>
      </c>
    </row>
    <row r="144" spans="1:19" x14ac:dyDescent="0.3">
      <c r="A144" t="s">
        <v>0</v>
      </c>
      <c r="B144" t="s">
        <v>12</v>
      </c>
    </row>
    <row r="145" spans="1:19" x14ac:dyDescent="0.3">
      <c r="A145">
        <v>0</v>
      </c>
      <c r="B145">
        <v>-0.37</v>
      </c>
      <c r="C145">
        <v>-1.37</v>
      </c>
      <c r="D145">
        <v>-2.3660000000000001</v>
      </c>
      <c r="E145">
        <v>-3.0960000000000001</v>
      </c>
      <c r="F145">
        <v>-3.21</v>
      </c>
      <c r="G145">
        <v>2.8</v>
      </c>
      <c r="H145">
        <v>-0.01</v>
      </c>
      <c r="I145">
        <v>2.6040000000000001</v>
      </c>
      <c r="J145">
        <v>-0.37</v>
      </c>
      <c r="K145">
        <v>-1.37</v>
      </c>
      <c r="L145">
        <v>-2.3660000000000001</v>
      </c>
      <c r="M145">
        <v>-3.0960000000000001</v>
      </c>
      <c r="N145">
        <v>-3.21</v>
      </c>
      <c r="O145">
        <v>1.069</v>
      </c>
      <c r="P145">
        <v>1.069</v>
      </c>
      <c r="Q145">
        <v>1.0620000000000001</v>
      </c>
      <c r="R145">
        <v>0.72699999999999998</v>
      </c>
      <c r="S145">
        <v>0.29799999999999999</v>
      </c>
    </row>
    <row r="146" spans="1:19" x14ac:dyDescent="0.3">
      <c r="A146">
        <v>60</v>
      </c>
      <c r="B146">
        <v>-0.37</v>
      </c>
      <c r="C146">
        <v>-1.37</v>
      </c>
      <c r="D146">
        <v>-2.3660000000000001</v>
      </c>
      <c r="E146">
        <v>-3.0960000000000001</v>
      </c>
      <c r="F146">
        <v>-3.21</v>
      </c>
      <c r="G146">
        <v>2.8</v>
      </c>
      <c r="H146">
        <v>-0.01</v>
      </c>
      <c r="I146">
        <v>2.6040000000000001</v>
      </c>
      <c r="J146">
        <v>-0.372</v>
      </c>
      <c r="K146">
        <v>-1.37</v>
      </c>
      <c r="L146">
        <v>-2.3660000000000001</v>
      </c>
      <c r="M146">
        <v>-3.0960000000000001</v>
      </c>
      <c r="N146">
        <v>-3.2069999999999999</v>
      </c>
      <c r="O146">
        <v>1.0680000000000001</v>
      </c>
      <c r="P146">
        <v>1.071</v>
      </c>
      <c r="Q146">
        <v>1.0660000000000001</v>
      </c>
      <c r="R146">
        <v>0.73099999999999998</v>
      </c>
      <c r="S146">
        <v>0.29199999999999998</v>
      </c>
    </row>
    <row r="147" spans="1:19" x14ac:dyDescent="0.3">
      <c r="A147">
        <v>120</v>
      </c>
      <c r="B147">
        <v>-0.37</v>
      </c>
      <c r="C147">
        <v>-1.37</v>
      </c>
      <c r="D147">
        <v>-2.3660000000000001</v>
      </c>
      <c r="E147">
        <v>-3.0960000000000001</v>
      </c>
      <c r="F147">
        <v>-3.21</v>
      </c>
      <c r="G147">
        <v>2.8</v>
      </c>
      <c r="H147">
        <v>-0.01</v>
      </c>
      <c r="I147">
        <v>2.6040000000000001</v>
      </c>
      <c r="J147">
        <v>-0.373</v>
      </c>
      <c r="K147">
        <v>-1.37</v>
      </c>
      <c r="L147">
        <v>-2.3660000000000001</v>
      </c>
      <c r="M147">
        <v>-3.0950000000000002</v>
      </c>
      <c r="N147">
        <v>-3.2040000000000002</v>
      </c>
      <c r="O147">
        <v>1.0660000000000001</v>
      </c>
      <c r="P147">
        <v>1.0720000000000001</v>
      </c>
      <c r="Q147">
        <v>1.0660000000000001</v>
      </c>
      <c r="R147">
        <v>0.73299999999999998</v>
      </c>
      <c r="S147">
        <v>0.28499999999999998</v>
      </c>
    </row>
    <row r="148" spans="1:19" x14ac:dyDescent="0.3">
      <c r="A148">
        <v>180</v>
      </c>
      <c r="B148">
        <v>-0.37</v>
      </c>
      <c r="C148">
        <v>-1.37</v>
      </c>
      <c r="D148">
        <v>-2.3660000000000001</v>
      </c>
      <c r="E148">
        <v>-3.0960000000000001</v>
      </c>
      <c r="F148">
        <v>-3.21</v>
      </c>
      <c r="G148">
        <v>2.8</v>
      </c>
      <c r="H148">
        <v>-0.01</v>
      </c>
      <c r="I148">
        <v>2.6040000000000001</v>
      </c>
      <c r="J148">
        <v>-0.374</v>
      </c>
      <c r="K148">
        <v>-1.37</v>
      </c>
      <c r="L148">
        <v>-2.367</v>
      </c>
      <c r="M148">
        <v>-3.0939999999999999</v>
      </c>
      <c r="N148">
        <v>-3.2010000000000001</v>
      </c>
      <c r="O148">
        <v>1.0640000000000001</v>
      </c>
      <c r="P148">
        <v>1.073</v>
      </c>
      <c r="Q148">
        <v>1.0669999999999999</v>
      </c>
      <c r="R148">
        <v>0.73499999999999999</v>
      </c>
      <c r="S148">
        <v>0.27900000000000003</v>
      </c>
    </row>
    <row r="149" spans="1:19" x14ac:dyDescent="0.3">
      <c r="A149">
        <v>240</v>
      </c>
      <c r="B149">
        <v>-0.37</v>
      </c>
      <c r="C149">
        <v>-1.37</v>
      </c>
      <c r="D149">
        <v>-2.3660000000000001</v>
      </c>
      <c r="E149">
        <v>-3.0960000000000001</v>
      </c>
      <c r="F149">
        <v>-3.21</v>
      </c>
      <c r="G149">
        <v>2.8</v>
      </c>
      <c r="H149">
        <v>-0.01</v>
      </c>
      <c r="I149">
        <v>2.6040000000000001</v>
      </c>
      <c r="J149">
        <v>-0.376</v>
      </c>
      <c r="K149">
        <v>-1.37</v>
      </c>
      <c r="L149">
        <v>-2.367</v>
      </c>
      <c r="M149">
        <v>-3.0950000000000002</v>
      </c>
      <c r="N149">
        <v>-3.198</v>
      </c>
      <c r="O149">
        <v>1.0620000000000001</v>
      </c>
      <c r="P149">
        <v>1.0740000000000001</v>
      </c>
      <c r="Q149">
        <v>1.069</v>
      </c>
      <c r="R149">
        <v>0.73799999999999999</v>
      </c>
      <c r="S149">
        <v>0.27300000000000002</v>
      </c>
    </row>
    <row r="150" spans="1:19" x14ac:dyDescent="0.3">
      <c r="A150">
        <v>300</v>
      </c>
      <c r="B150">
        <v>-0.37</v>
      </c>
      <c r="C150">
        <v>-1.37</v>
      </c>
      <c r="D150">
        <v>-2.3660000000000001</v>
      </c>
      <c r="E150">
        <v>-3.0960000000000001</v>
      </c>
      <c r="F150">
        <v>-3.21</v>
      </c>
      <c r="G150">
        <v>2.8</v>
      </c>
      <c r="H150">
        <v>-0.01</v>
      </c>
      <c r="I150">
        <v>2.6040000000000001</v>
      </c>
      <c r="J150">
        <v>-0.377</v>
      </c>
      <c r="K150">
        <v>-1.37</v>
      </c>
      <c r="L150">
        <v>-2.367</v>
      </c>
      <c r="M150">
        <v>-3.0960000000000001</v>
      </c>
      <c r="N150">
        <v>-3.1949999999999998</v>
      </c>
      <c r="O150">
        <v>1.06</v>
      </c>
      <c r="P150">
        <v>1.073</v>
      </c>
      <c r="Q150">
        <v>1.0680000000000001</v>
      </c>
      <c r="R150">
        <v>0.73799999999999999</v>
      </c>
      <c r="S150">
        <v>0.27</v>
      </c>
    </row>
    <row r="151" spans="1:19" x14ac:dyDescent="0.3">
      <c r="A151">
        <v>360</v>
      </c>
      <c r="B151">
        <v>-0.37</v>
      </c>
      <c r="C151">
        <v>-1.37</v>
      </c>
      <c r="D151">
        <v>-2.3660000000000001</v>
      </c>
      <c r="E151">
        <v>-3.0960000000000001</v>
      </c>
      <c r="F151">
        <v>-3.21</v>
      </c>
      <c r="G151">
        <v>2.8</v>
      </c>
      <c r="H151">
        <v>-0.01</v>
      </c>
      <c r="I151">
        <v>2.6040000000000001</v>
      </c>
      <c r="J151">
        <v>-0.378</v>
      </c>
      <c r="K151">
        <v>-1.371</v>
      </c>
      <c r="L151">
        <v>-2.3679999999999999</v>
      </c>
      <c r="M151">
        <v>-3.0950000000000002</v>
      </c>
      <c r="N151">
        <v>-3.1920000000000002</v>
      </c>
      <c r="O151">
        <v>1.0589999999999999</v>
      </c>
      <c r="P151">
        <v>1.0720000000000001</v>
      </c>
      <c r="Q151">
        <v>1.069</v>
      </c>
      <c r="R151">
        <v>0.73399999999999999</v>
      </c>
      <c r="S151">
        <v>0.26800000000000002</v>
      </c>
    </row>
    <row r="152" spans="1:19" x14ac:dyDescent="0.3">
      <c r="A152">
        <v>420</v>
      </c>
      <c r="B152">
        <v>-0.37</v>
      </c>
      <c r="C152">
        <v>-1.37</v>
      </c>
      <c r="D152">
        <v>-2.3660000000000001</v>
      </c>
      <c r="E152">
        <v>-3.0960000000000001</v>
      </c>
      <c r="F152">
        <v>-3.21</v>
      </c>
      <c r="G152">
        <v>2.8</v>
      </c>
      <c r="H152">
        <v>-0.01</v>
      </c>
      <c r="I152">
        <v>2.6040000000000001</v>
      </c>
      <c r="J152">
        <v>-0.379</v>
      </c>
      <c r="K152">
        <v>-1.371</v>
      </c>
      <c r="L152">
        <v>-2.3679999999999999</v>
      </c>
      <c r="M152">
        <v>-3.0939999999999999</v>
      </c>
      <c r="N152">
        <v>-3.1890000000000001</v>
      </c>
      <c r="O152">
        <v>1.0569999999999999</v>
      </c>
      <c r="P152">
        <v>1.071</v>
      </c>
      <c r="Q152">
        <v>1.07</v>
      </c>
      <c r="R152">
        <v>0.73</v>
      </c>
      <c r="S152">
        <v>0.26700000000000002</v>
      </c>
    </row>
    <row r="153" spans="1:19" x14ac:dyDescent="0.3">
      <c r="A153">
        <v>480</v>
      </c>
      <c r="B153">
        <v>-0.37</v>
      </c>
      <c r="C153">
        <v>-1.37</v>
      </c>
      <c r="D153">
        <v>-2.3660000000000001</v>
      </c>
      <c r="E153">
        <v>-3.0960000000000001</v>
      </c>
      <c r="F153">
        <v>-3.21</v>
      </c>
      <c r="G153">
        <v>2.8</v>
      </c>
      <c r="H153">
        <v>-0.01</v>
      </c>
      <c r="I153">
        <v>2.6040000000000001</v>
      </c>
      <c r="J153">
        <v>-0.38100000000000001</v>
      </c>
      <c r="K153">
        <v>-1.3720000000000001</v>
      </c>
      <c r="L153">
        <v>-2.3679999999999999</v>
      </c>
      <c r="M153">
        <v>-3.0920000000000001</v>
      </c>
      <c r="N153">
        <v>-3.1859999999999999</v>
      </c>
      <c r="O153">
        <v>1.056</v>
      </c>
      <c r="P153">
        <v>1.07</v>
      </c>
      <c r="Q153">
        <v>1.07</v>
      </c>
      <c r="R153">
        <v>0.72399999999999998</v>
      </c>
      <c r="S153">
        <v>0.26400000000000001</v>
      </c>
    </row>
    <row r="154" spans="1:19" x14ac:dyDescent="0.3">
      <c r="A154">
        <v>540</v>
      </c>
      <c r="B154">
        <v>-0.37</v>
      </c>
      <c r="C154">
        <v>-1.37</v>
      </c>
      <c r="D154">
        <v>-2.3660000000000001</v>
      </c>
      <c r="E154">
        <v>-3.0960000000000001</v>
      </c>
      <c r="F154">
        <v>-3.21</v>
      </c>
      <c r="G154">
        <v>2.8</v>
      </c>
      <c r="H154">
        <v>-0.01</v>
      </c>
      <c r="I154">
        <v>2.6040000000000001</v>
      </c>
      <c r="J154">
        <v>-0.38300000000000001</v>
      </c>
      <c r="K154">
        <v>-1.3720000000000001</v>
      </c>
      <c r="L154">
        <v>-2.3679999999999999</v>
      </c>
      <c r="M154">
        <v>-3.09</v>
      </c>
      <c r="N154">
        <v>-3.1829999999999998</v>
      </c>
      <c r="O154">
        <v>1.0549999999999999</v>
      </c>
      <c r="P154">
        <v>1.069</v>
      </c>
      <c r="Q154">
        <v>1.07</v>
      </c>
      <c r="R154">
        <v>0.71799999999999997</v>
      </c>
      <c r="S154">
        <v>0.26100000000000001</v>
      </c>
    </row>
    <row r="155" spans="1:19" x14ac:dyDescent="0.3">
      <c r="A155">
        <v>600</v>
      </c>
      <c r="B155">
        <v>-0.37</v>
      </c>
      <c r="C155">
        <v>-1.37</v>
      </c>
      <c r="D155">
        <v>-2.3660000000000001</v>
      </c>
      <c r="E155">
        <v>-3.0960000000000001</v>
      </c>
      <c r="F155">
        <v>-3.21</v>
      </c>
      <c r="G155">
        <v>2.8</v>
      </c>
      <c r="H155">
        <v>-0.01</v>
      </c>
      <c r="I155">
        <v>2.6040000000000001</v>
      </c>
      <c r="J155">
        <v>-0.38400000000000001</v>
      </c>
      <c r="K155">
        <v>-1.373</v>
      </c>
      <c r="L155">
        <v>-2.3679999999999999</v>
      </c>
      <c r="M155">
        <v>-3.0880000000000001</v>
      </c>
      <c r="N155">
        <v>-3.18</v>
      </c>
      <c r="O155">
        <v>1.054</v>
      </c>
      <c r="P155">
        <v>1.0669999999999999</v>
      </c>
      <c r="Q155">
        <v>1.069</v>
      </c>
      <c r="R155">
        <v>0.71299999999999997</v>
      </c>
      <c r="S155">
        <v>0.25900000000000001</v>
      </c>
    </row>
    <row r="157" spans="1:19" x14ac:dyDescent="0.3">
      <c r="A157" t="s">
        <v>0</v>
      </c>
      <c r="B157" t="s">
        <v>13</v>
      </c>
    </row>
    <row r="158" spans="1:19" x14ac:dyDescent="0.3">
      <c r="A158">
        <v>0</v>
      </c>
      <c r="B158">
        <v>-0.37</v>
      </c>
      <c r="C158">
        <v>-1.37</v>
      </c>
      <c r="D158">
        <v>-2.3660000000000001</v>
      </c>
      <c r="E158">
        <v>-3.089</v>
      </c>
      <c r="F158">
        <v>-3.2</v>
      </c>
      <c r="G158">
        <v>2.8</v>
      </c>
      <c r="H158">
        <v>-0.01</v>
      </c>
      <c r="I158">
        <v>3.056</v>
      </c>
      <c r="J158">
        <v>-0.37</v>
      </c>
      <c r="K158">
        <v>-1.37</v>
      </c>
      <c r="L158">
        <v>-2.3660000000000001</v>
      </c>
      <c r="M158">
        <v>-3.089</v>
      </c>
      <c r="N158">
        <v>-3.2</v>
      </c>
      <c r="O158">
        <v>1.069</v>
      </c>
      <c r="P158">
        <v>1.069</v>
      </c>
      <c r="Q158">
        <v>1.0620000000000001</v>
      </c>
      <c r="R158">
        <v>0.72</v>
      </c>
      <c r="S158">
        <v>0.29599999999999999</v>
      </c>
    </row>
    <row r="159" spans="1:19" x14ac:dyDescent="0.3">
      <c r="A159">
        <v>60</v>
      </c>
      <c r="B159">
        <v>-0.37</v>
      </c>
      <c r="C159">
        <v>-1.37</v>
      </c>
      <c r="D159">
        <v>-2.3660000000000001</v>
      </c>
      <c r="E159">
        <v>-3.089</v>
      </c>
      <c r="F159">
        <v>-3.2</v>
      </c>
      <c r="G159">
        <v>2.8</v>
      </c>
      <c r="H159">
        <v>-0.01</v>
      </c>
      <c r="I159">
        <v>3.056</v>
      </c>
      <c r="J159">
        <v>-0.372</v>
      </c>
      <c r="K159">
        <v>-1.37</v>
      </c>
      <c r="L159">
        <v>-2.3660000000000001</v>
      </c>
      <c r="M159">
        <v>-3.089</v>
      </c>
      <c r="N159">
        <v>-3.2029999999999998</v>
      </c>
      <c r="O159">
        <v>1.0669999999999999</v>
      </c>
      <c r="P159">
        <v>1.0720000000000001</v>
      </c>
      <c r="Q159">
        <v>1.0660000000000001</v>
      </c>
      <c r="R159">
        <v>0.72199999999999998</v>
      </c>
      <c r="S159">
        <v>0.30499999999999999</v>
      </c>
    </row>
    <row r="160" spans="1:19" x14ac:dyDescent="0.3">
      <c r="A160">
        <v>120</v>
      </c>
      <c r="B160">
        <v>-0.37</v>
      </c>
      <c r="C160">
        <v>-1.37</v>
      </c>
      <c r="D160">
        <v>-2.3660000000000001</v>
      </c>
      <c r="E160">
        <v>-3.089</v>
      </c>
      <c r="F160">
        <v>-3.2</v>
      </c>
      <c r="G160">
        <v>2.8</v>
      </c>
      <c r="H160">
        <v>-0.01</v>
      </c>
      <c r="I160">
        <v>3.056</v>
      </c>
      <c r="J160">
        <v>-0.373</v>
      </c>
      <c r="K160">
        <v>-1.37</v>
      </c>
      <c r="L160">
        <v>-2.3660000000000001</v>
      </c>
      <c r="M160">
        <v>-3.0880000000000001</v>
      </c>
      <c r="N160">
        <v>-3.206</v>
      </c>
      <c r="O160">
        <v>1.0649999999999999</v>
      </c>
      <c r="P160">
        <v>1.0720000000000001</v>
      </c>
      <c r="Q160">
        <v>1.0669999999999999</v>
      </c>
      <c r="R160">
        <v>0.72899999999999998</v>
      </c>
      <c r="S160">
        <v>0.313</v>
      </c>
    </row>
    <row r="161" spans="1:19" x14ac:dyDescent="0.3">
      <c r="A161">
        <v>180</v>
      </c>
      <c r="B161">
        <v>-0.37</v>
      </c>
      <c r="C161">
        <v>-1.37</v>
      </c>
      <c r="D161">
        <v>-2.3660000000000001</v>
      </c>
      <c r="E161">
        <v>-3.089</v>
      </c>
      <c r="F161">
        <v>-3.2</v>
      </c>
      <c r="G161">
        <v>2.8</v>
      </c>
      <c r="H161">
        <v>-0.01</v>
      </c>
      <c r="I161">
        <v>3.056</v>
      </c>
      <c r="J161">
        <v>-0.374</v>
      </c>
      <c r="K161">
        <v>-1.37</v>
      </c>
      <c r="L161">
        <v>-2.367</v>
      </c>
      <c r="M161">
        <v>-3.0880000000000001</v>
      </c>
      <c r="N161">
        <v>-3.2090000000000001</v>
      </c>
      <c r="O161">
        <v>1.0640000000000001</v>
      </c>
      <c r="P161">
        <v>1.073</v>
      </c>
      <c r="Q161">
        <v>1.0669999999999999</v>
      </c>
      <c r="R161">
        <v>0.73</v>
      </c>
      <c r="S161">
        <v>0.32</v>
      </c>
    </row>
    <row r="162" spans="1:19" x14ac:dyDescent="0.3">
      <c r="A162">
        <v>240</v>
      </c>
      <c r="B162">
        <v>-0.37</v>
      </c>
      <c r="C162">
        <v>-1.37</v>
      </c>
      <c r="D162">
        <v>-2.3660000000000001</v>
      </c>
      <c r="E162">
        <v>-3.089</v>
      </c>
      <c r="F162">
        <v>-3.2</v>
      </c>
      <c r="G162">
        <v>2.8</v>
      </c>
      <c r="H162">
        <v>-0.01</v>
      </c>
      <c r="I162">
        <v>3.056</v>
      </c>
      <c r="J162">
        <v>-0.376</v>
      </c>
      <c r="K162">
        <v>-1.37</v>
      </c>
      <c r="L162">
        <v>-2.367</v>
      </c>
      <c r="M162">
        <v>-3.0870000000000002</v>
      </c>
      <c r="N162">
        <v>-3.2120000000000002</v>
      </c>
      <c r="O162">
        <v>1.0620000000000001</v>
      </c>
      <c r="P162">
        <v>1.073</v>
      </c>
      <c r="Q162">
        <v>1.0680000000000001</v>
      </c>
      <c r="R162">
        <v>0.72699999999999998</v>
      </c>
      <c r="S162">
        <v>0.32500000000000001</v>
      </c>
    </row>
    <row r="163" spans="1:19" x14ac:dyDescent="0.3">
      <c r="A163">
        <v>300</v>
      </c>
      <c r="B163">
        <v>-0.37</v>
      </c>
      <c r="C163">
        <v>-1.37</v>
      </c>
      <c r="D163">
        <v>-2.3660000000000001</v>
      </c>
      <c r="E163">
        <v>-3.089</v>
      </c>
      <c r="F163">
        <v>-3.2</v>
      </c>
      <c r="G163">
        <v>2.8</v>
      </c>
      <c r="H163">
        <v>-0.01</v>
      </c>
      <c r="I163">
        <v>3.056</v>
      </c>
      <c r="J163">
        <v>-0.377</v>
      </c>
      <c r="K163">
        <v>-1.37</v>
      </c>
      <c r="L163">
        <v>-2.367</v>
      </c>
      <c r="M163">
        <v>-3.0870000000000002</v>
      </c>
      <c r="N163">
        <v>-3.2149999999999999</v>
      </c>
      <c r="O163">
        <v>1.0609999999999999</v>
      </c>
      <c r="P163">
        <v>1.073</v>
      </c>
      <c r="Q163">
        <v>1.069</v>
      </c>
      <c r="R163">
        <v>0.72599999999999998</v>
      </c>
      <c r="S163">
        <v>0.33100000000000002</v>
      </c>
    </row>
    <row r="164" spans="1:19" x14ac:dyDescent="0.3">
      <c r="A164">
        <v>360</v>
      </c>
      <c r="B164">
        <v>-0.37</v>
      </c>
      <c r="C164">
        <v>-1.37</v>
      </c>
      <c r="D164">
        <v>-2.3660000000000001</v>
      </c>
      <c r="E164">
        <v>-3.089</v>
      </c>
      <c r="F164">
        <v>-3.2</v>
      </c>
      <c r="G164">
        <v>2.8</v>
      </c>
      <c r="H164">
        <v>-0.01</v>
      </c>
      <c r="I164">
        <v>3.056</v>
      </c>
      <c r="J164">
        <v>-0.378</v>
      </c>
      <c r="K164">
        <v>-1.371</v>
      </c>
      <c r="L164">
        <v>-2.367</v>
      </c>
      <c r="M164">
        <v>-3.0880000000000001</v>
      </c>
      <c r="N164">
        <v>-3.218</v>
      </c>
      <c r="O164">
        <v>1.0589999999999999</v>
      </c>
      <c r="P164">
        <v>1.0720000000000001</v>
      </c>
      <c r="Q164">
        <v>1.069</v>
      </c>
      <c r="R164">
        <v>0.72899999999999998</v>
      </c>
      <c r="S164">
        <v>0.33600000000000002</v>
      </c>
    </row>
    <row r="165" spans="1:19" x14ac:dyDescent="0.3">
      <c r="A165">
        <v>420</v>
      </c>
      <c r="B165">
        <v>-0.37</v>
      </c>
      <c r="C165">
        <v>-1.37</v>
      </c>
      <c r="D165">
        <v>-2.3660000000000001</v>
      </c>
      <c r="E165">
        <v>-3.089</v>
      </c>
      <c r="F165">
        <v>-3.2</v>
      </c>
      <c r="G165">
        <v>2.8</v>
      </c>
      <c r="H165">
        <v>-0.01</v>
      </c>
      <c r="I165">
        <v>3.056</v>
      </c>
      <c r="J165">
        <v>-0.379</v>
      </c>
      <c r="K165">
        <v>-1.371</v>
      </c>
      <c r="L165">
        <v>-2.367</v>
      </c>
      <c r="M165">
        <v>-3.09</v>
      </c>
      <c r="N165">
        <v>-3.2210000000000001</v>
      </c>
      <c r="O165">
        <v>1.0569999999999999</v>
      </c>
      <c r="P165">
        <v>1.071</v>
      </c>
      <c r="Q165">
        <v>1.0680000000000001</v>
      </c>
      <c r="R165">
        <v>0.73299999999999998</v>
      </c>
      <c r="S165">
        <v>0.34100000000000003</v>
      </c>
    </row>
    <row r="166" spans="1:19" x14ac:dyDescent="0.3">
      <c r="A166">
        <v>480</v>
      </c>
      <c r="B166">
        <v>-0.37</v>
      </c>
      <c r="C166">
        <v>-1.37</v>
      </c>
      <c r="D166">
        <v>-2.3660000000000001</v>
      </c>
      <c r="E166">
        <v>-3.089</v>
      </c>
      <c r="F166">
        <v>-3.2</v>
      </c>
      <c r="G166">
        <v>2.8</v>
      </c>
      <c r="H166">
        <v>-0.01</v>
      </c>
      <c r="I166">
        <v>3.056</v>
      </c>
      <c r="J166">
        <v>-0.38100000000000001</v>
      </c>
      <c r="K166">
        <v>-1.3720000000000001</v>
      </c>
      <c r="L166">
        <v>-2.3679999999999999</v>
      </c>
      <c r="M166">
        <v>-3.0920000000000001</v>
      </c>
      <c r="N166">
        <v>-3.2240000000000002</v>
      </c>
      <c r="O166">
        <v>1.056</v>
      </c>
      <c r="P166">
        <v>1.07</v>
      </c>
      <c r="Q166">
        <v>1.069</v>
      </c>
      <c r="R166">
        <v>0.73799999999999999</v>
      </c>
      <c r="S166">
        <v>0.34300000000000003</v>
      </c>
    </row>
    <row r="167" spans="1:19" x14ac:dyDescent="0.3">
      <c r="A167">
        <v>540</v>
      </c>
      <c r="B167">
        <v>-0.37</v>
      </c>
      <c r="C167">
        <v>-1.37</v>
      </c>
      <c r="D167">
        <v>-2.3660000000000001</v>
      </c>
      <c r="E167">
        <v>-3.089</v>
      </c>
      <c r="F167">
        <v>-3.2</v>
      </c>
      <c r="G167">
        <v>2.8</v>
      </c>
      <c r="H167">
        <v>-0.01</v>
      </c>
      <c r="I167">
        <v>3.056</v>
      </c>
      <c r="J167">
        <v>-0.38300000000000001</v>
      </c>
      <c r="K167">
        <v>-1.3720000000000001</v>
      </c>
      <c r="L167">
        <v>-2.3679999999999999</v>
      </c>
      <c r="M167">
        <v>-3.0939999999999999</v>
      </c>
      <c r="N167">
        <v>-3.2269999999999999</v>
      </c>
      <c r="O167">
        <v>1.0549999999999999</v>
      </c>
      <c r="P167">
        <v>1.069</v>
      </c>
      <c r="Q167">
        <v>1.069</v>
      </c>
      <c r="R167">
        <v>0.74099999999999999</v>
      </c>
      <c r="S167">
        <v>0.34399999999999997</v>
      </c>
    </row>
    <row r="168" spans="1:19" x14ac:dyDescent="0.3">
      <c r="A168">
        <v>600</v>
      </c>
      <c r="B168">
        <v>-0.37</v>
      </c>
      <c r="C168">
        <v>-1.37</v>
      </c>
      <c r="D168">
        <v>-2.3660000000000001</v>
      </c>
      <c r="E168">
        <v>-3.089</v>
      </c>
      <c r="F168">
        <v>-3.2</v>
      </c>
      <c r="G168">
        <v>2.8</v>
      </c>
      <c r="H168">
        <v>-0.01</v>
      </c>
      <c r="I168">
        <v>3.056</v>
      </c>
      <c r="J168">
        <v>-0.38400000000000001</v>
      </c>
      <c r="K168">
        <v>-1.373</v>
      </c>
      <c r="L168">
        <v>-2.3679999999999999</v>
      </c>
      <c r="M168">
        <v>-3.0960000000000001</v>
      </c>
      <c r="N168">
        <v>-3.23</v>
      </c>
      <c r="O168">
        <v>1.054</v>
      </c>
      <c r="P168">
        <v>1.0669999999999999</v>
      </c>
      <c r="Q168">
        <v>1.07</v>
      </c>
      <c r="R168">
        <v>0.745</v>
      </c>
      <c r="S168">
        <v>0.34599999999999997</v>
      </c>
    </row>
    <row r="170" spans="1:19" x14ac:dyDescent="0.3">
      <c r="A170" t="s">
        <v>0</v>
      </c>
      <c r="B170" t="s">
        <v>14</v>
      </c>
    </row>
    <row r="171" spans="1:19" x14ac:dyDescent="0.3">
      <c r="A171">
        <v>0</v>
      </c>
      <c r="B171">
        <v>-0.37</v>
      </c>
      <c r="C171">
        <v>-1.37</v>
      </c>
      <c r="D171">
        <v>-2.3660000000000001</v>
      </c>
      <c r="E171">
        <v>-3.089</v>
      </c>
      <c r="F171">
        <v>-3.2</v>
      </c>
      <c r="G171">
        <v>2.8</v>
      </c>
      <c r="H171">
        <v>-0.01</v>
      </c>
      <c r="I171">
        <v>2.8340000000000001</v>
      </c>
      <c r="J171">
        <v>-0.37</v>
      </c>
      <c r="K171">
        <v>-1.37</v>
      </c>
      <c r="L171">
        <v>-2.3660000000000001</v>
      </c>
      <c r="M171">
        <v>-3.089</v>
      </c>
      <c r="N171">
        <v>-3.2</v>
      </c>
      <c r="O171">
        <v>1.069</v>
      </c>
      <c r="P171">
        <v>1.069</v>
      </c>
      <c r="Q171">
        <v>1.0620000000000001</v>
      </c>
      <c r="R171">
        <v>0.72</v>
      </c>
      <c r="S171">
        <v>0.29599999999999999</v>
      </c>
    </row>
    <row r="172" spans="1:19" x14ac:dyDescent="0.3">
      <c r="A172">
        <v>60</v>
      </c>
      <c r="B172">
        <v>-0.37</v>
      </c>
      <c r="C172">
        <v>-1.37</v>
      </c>
      <c r="D172">
        <v>-2.3660000000000001</v>
      </c>
      <c r="E172">
        <v>-3.089</v>
      </c>
      <c r="F172">
        <v>-3.2</v>
      </c>
      <c r="G172">
        <v>2.8</v>
      </c>
      <c r="H172">
        <v>-0.01</v>
      </c>
      <c r="I172">
        <v>2.8340000000000001</v>
      </c>
      <c r="J172">
        <v>-0.372</v>
      </c>
      <c r="K172">
        <v>-1.37</v>
      </c>
      <c r="L172">
        <v>-2.3660000000000001</v>
      </c>
      <c r="M172">
        <v>-3.089</v>
      </c>
      <c r="N172">
        <v>-3.2</v>
      </c>
      <c r="O172">
        <v>1.0669999999999999</v>
      </c>
      <c r="P172">
        <v>1.0720000000000001</v>
      </c>
      <c r="Q172">
        <v>1.0660000000000001</v>
      </c>
      <c r="R172">
        <v>0.72299999999999998</v>
      </c>
      <c r="S172">
        <v>0.29699999999999999</v>
      </c>
    </row>
    <row r="173" spans="1:19" x14ac:dyDescent="0.3">
      <c r="A173">
        <v>120</v>
      </c>
      <c r="B173">
        <v>-0.37</v>
      </c>
      <c r="C173">
        <v>-1.37</v>
      </c>
      <c r="D173">
        <v>-2.3660000000000001</v>
      </c>
      <c r="E173">
        <v>-3.089</v>
      </c>
      <c r="F173">
        <v>-3.2</v>
      </c>
      <c r="G173">
        <v>2.8</v>
      </c>
      <c r="H173">
        <v>-0.01</v>
      </c>
      <c r="I173">
        <v>2.8340000000000001</v>
      </c>
      <c r="J173">
        <v>-0.373</v>
      </c>
      <c r="K173">
        <v>-1.37</v>
      </c>
      <c r="L173">
        <v>-2.3660000000000001</v>
      </c>
      <c r="M173">
        <v>-3.0880000000000001</v>
      </c>
      <c r="N173">
        <v>-3.2</v>
      </c>
      <c r="O173">
        <v>1.0660000000000001</v>
      </c>
      <c r="P173">
        <v>1.0720000000000001</v>
      </c>
      <c r="Q173">
        <v>1.0669999999999999</v>
      </c>
      <c r="R173">
        <v>0.72699999999999998</v>
      </c>
      <c r="S173">
        <v>0.29799999999999999</v>
      </c>
    </row>
    <row r="174" spans="1:19" x14ac:dyDescent="0.3">
      <c r="A174">
        <v>180</v>
      </c>
      <c r="B174">
        <v>-0.37</v>
      </c>
      <c r="C174">
        <v>-1.37</v>
      </c>
      <c r="D174">
        <v>-2.3660000000000001</v>
      </c>
      <c r="E174">
        <v>-3.089</v>
      </c>
      <c r="F174">
        <v>-3.2</v>
      </c>
      <c r="G174">
        <v>2.8</v>
      </c>
      <c r="H174">
        <v>-0.01</v>
      </c>
      <c r="I174">
        <v>2.8340000000000001</v>
      </c>
      <c r="J174">
        <v>-0.374</v>
      </c>
      <c r="K174">
        <v>-1.37</v>
      </c>
      <c r="L174">
        <v>-2.367</v>
      </c>
      <c r="M174">
        <v>-3.0870000000000002</v>
      </c>
      <c r="N174">
        <v>-3.2</v>
      </c>
      <c r="O174">
        <v>1.0640000000000001</v>
      </c>
      <c r="P174">
        <v>1.073</v>
      </c>
      <c r="Q174">
        <v>1.0669999999999999</v>
      </c>
      <c r="R174">
        <v>0.72899999999999998</v>
      </c>
      <c r="S174">
        <v>0.29799999999999999</v>
      </c>
    </row>
    <row r="175" spans="1:19" x14ac:dyDescent="0.3">
      <c r="A175">
        <v>240</v>
      </c>
      <c r="B175">
        <v>-0.37</v>
      </c>
      <c r="C175">
        <v>-1.37</v>
      </c>
      <c r="D175">
        <v>-2.3660000000000001</v>
      </c>
      <c r="E175">
        <v>-3.089</v>
      </c>
      <c r="F175">
        <v>-3.2</v>
      </c>
      <c r="G175">
        <v>2.8</v>
      </c>
      <c r="H175">
        <v>-0.01</v>
      </c>
      <c r="I175">
        <v>2.8340000000000001</v>
      </c>
      <c r="J175">
        <v>-0.376</v>
      </c>
      <c r="K175">
        <v>-1.37</v>
      </c>
      <c r="L175">
        <v>-2.367</v>
      </c>
      <c r="M175">
        <v>-3.0880000000000001</v>
      </c>
      <c r="N175">
        <v>-3.2</v>
      </c>
      <c r="O175">
        <v>1.0620000000000001</v>
      </c>
      <c r="P175">
        <v>1.073</v>
      </c>
      <c r="Q175">
        <v>1.0680000000000001</v>
      </c>
      <c r="R175">
        <v>0.73</v>
      </c>
      <c r="S175">
        <v>0.29799999999999999</v>
      </c>
    </row>
    <row r="176" spans="1:19" x14ac:dyDescent="0.3">
      <c r="A176">
        <v>300</v>
      </c>
      <c r="B176">
        <v>-0.37</v>
      </c>
      <c r="C176">
        <v>-1.37</v>
      </c>
      <c r="D176">
        <v>-2.3660000000000001</v>
      </c>
      <c r="E176">
        <v>-3.089</v>
      </c>
      <c r="F176">
        <v>-3.2</v>
      </c>
      <c r="G176">
        <v>2.8</v>
      </c>
      <c r="H176">
        <v>-0.01</v>
      </c>
      <c r="I176">
        <v>2.8340000000000001</v>
      </c>
      <c r="J176">
        <v>-0.377</v>
      </c>
      <c r="K176">
        <v>-1.37</v>
      </c>
      <c r="L176">
        <v>-2.367</v>
      </c>
      <c r="M176">
        <v>-3.0880000000000001</v>
      </c>
      <c r="N176">
        <v>-3.2</v>
      </c>
      <c r="O176">
        <v>1.06</v>
      </c>
      <c r="P176">
        <v>1.073</v>
      </c>
      <c r="Q176">
        <v>1.0680000000000001</v>
      </c>
      <c r="R176">
        <v>0.72899999999999998</v>
      </c>
      <c r="S176">
        <v>0.29899999999999999</v>
      </c>
    </row>
    <row r="177" spans="1:19" x14ac:dyDescent="0.3">
      <c r="A177">
        <v>360</v>
      </c>
      <c r="B177">
        <v>-0.37</v>
      </c>
      <c r="C177">
        <v>-1.37</v>
      </c>
      <c r="D177">
        <v>-2.3660000000000001</v>
      </c>
      <c r="E177">
        <v>-3.089</v>
      </c>
      <c r="F177">
        <v>-3.2</v>
      </c>
      <c r="G177">
        <v>2.8</v>
      </c>
      <c r="H177">
        <v>-0.01</v>
      </c>
      <c r="I177">
        <v>2.8340000000000001</v>
      </c>
      <c r="J177">
        <v>-0.378</v>
      </c>
      <c r="K177">
        <v>-1.371</v>
      </c>
      <c r="L177">
        <v>-2.367</v>
      </c>
      <c r="M177">
        <v>-3.0880000000000001</v>
      </c>
      <c r="N177">
        <v>-3.2</v>
      </c>
      <c r="O177">
        <v>1.0589999999999999</v>
      </c>
      <c r="P177">
        <v>1.0720000000000001</v>
      </c>
      <c r="Q177">
        <v>1.069</v>
      </c>
      <c r="R177">
        <v>0.72799999999999998</v>
      </c>
      <c r="S177">
        <v>0.30099999999999999</v>
      </c>
    </row>
    <row r="178" spans="1:19" x14ac:dyDescent="0.3">
      <c r="A178">
        <v>420</v>
      </c>
      <c r="B178">
        <v>-0.37</v>
      </c>
      <c r="C178">
        <v>-1.37</v>
      </c>
      <c r="D178">
        <v>-2.3660000000000001</v>
      </c>
      <c r="E178">
        <v>-3.089</v>
      </c>
      <c r="F178">
        <v>-3.2</v>
      </c>
      <c r="G178">
        <v>2.8</v>
      </c>
      <c r="H178">
        <v>-0.01</v>
      </c>
      <c r="I178">
        <v>2.8340000000000001</v>
      </c>
      <c r="J178">
        <v>-0.379</v>
      </c>
      <c r="K178">
        <v>-1.371</v>
      </c>
      <c r="L178">
        <v>-2.3679999999999999</v>
      </c>
      <c r="M178">
        <v>-3.0880000000000001</v>
      </c>
      <c r="N178">
        <v>-3.2</v>
      </c>
      <c r="O178">
        <v>1.0569999999999999</v>
      </c>
      <c r="P178">
        <v>1.071</v>
      </c>
      <c r="Q178">
        <v>1.069</v>
      </c>
      <c r="R178">
        <v>0.72799999999999998</v>
      </c>
      <c r="S178">
        <v>0.30199999999999999</v>
      </c>
    </row>
    <row r="179" spans="1:19" x14ac:dyDescent="0.3">
      <c r="A179">
        <v>480</v>
      </c>
      <c r="B179">
        <v>-0.37</v>
      </c>
      <c r="C179">
        <v>-1.37</v>
      </c>
      <c r="D179">
        <v>-2.3660000000000001</v>
      </c>
      <c r="E179">
        <v>-3.089</v>
      </c>
      <c r="F179">
        <v>-3.2</v>
      </c>
      <c r="G179">
        <v>2.8</v>
      </c>
      <c r="H179">
        <v>-0.01</v>
      </c>
      <c r="I179">
        <v>2.8340000000000001</v>
      </c>
      <c r="J179">
        <v>-0.38100000000000001</v>
      </c>
      <c r="K179">
        <v>-1.3720000000000001</v>
      </c>
      <c r="L179">
        <v>-2.3679999999999999</v>
      </c>
      <c r="M179">
        <v>-3.089</v>
      </c>
      <c r="N179">
        <v>-3.2</v>
      </c>
      <c r="O179">
        <v>1.056</v>
      </c>
      <c r="P179">
        <v>1.07</v>
      </c>
      <c r="Q179">
        <v>1.069</v>
      </c>
      <c r="R179">
        <v>0.72799999999999998</v>
      </c>
      <c r="S179">
        <v>0.30299999999999999</v>
      </c>
    </row>
    <row r="180" spans="1:19" x14ac:dyDescent="0.3">
      <c r="A180">
        <v>540</v>
      </c>
      <c r="B180">
        <v>-0.37</v>
      </c>
      <c r="C180">
        <v>-1.37</v>
      </c>
      <c r="D180">
        <v>-2.3660000000000001</v>
      </c>
      <c r="E180">
        <v>-3.089</v>
      </c>
      <c r="F180">
        <v>-3.2</v>
      </c>
      <c r="G180">
        <v>2.8</v>
      </c>
      <c r="H180">
        <v>-0.01</v>
      </c>
      <c r="I180">
        <v>2.8340000000000001</v>
      </c>
      <c r="J180">
        <v>-0.38300000000000001</v>
      </c>
      <c r="K180">
        <v>-1.3720000000000001</v>
      </c>
      <c r="L180">
        <v>-2.3679999999999999</v>
      </c>
      <c r="M180">
        <v>-3.089</v>
      </c>
      <c r="N180">
        <v>-3.2</v>
      </c>
      <c r="O180">
        <v>1.0549999999999999</v>
      </c>
      <c r="P180">
        <v>1.069</v>
      </c>
      <c r="Q180">
        <v>1.069</v>
      </c>
      <c r="R180">
        <v>0.72699999999999998</v>
      </c>
      <c r="S180">
        <v>0.30199999999999999</v>
      </c>
    </row>
    <row r="181" spans="1:19" x14ac:dyDescent="0.3">
      <c r="A181">
        <v>600</v>
      </c>
      <c r="B181">
        <v>-0.37</v>
      </c>
      <c r="C181">
        <v>-1.37</v>
      </c>
      <c r="D181">
        <v>-2.3660000000000001</v>
      </c>
      <c r="E181">
        <v>-3.089</v>
      </c>
      <c r="F181">
        <v>-3.2</v>
      </c>
      <c r="G181">
        <v>2.8</v>
      </c>
      <c r="H181">
        <v>-0.01</v>
      </c>
      <c r="I181">
        <v>2.8340000000000001</v>
      </c>
      <c r="J181">
        <v>-0.38400000000000001</v>
      </c>
      <c r="K181">
        <v>-1.373</v>
      </c>
      <c r="L181">
        <v>-2.3679999999999999</v>
      </c>
      <c r="M181">
        <v>-3.089</v>
      </c>
      <c r="N181">
        <v>-3.2</v>
      </c>
      <c r="O181">
        <v>1.054</v>
      </c>
      <c r="P181">
        <v>1.0669999999999999</v>
      </c>
      <c r="Q181">
        <v>1.07</v>
      </c>
      <c r="R181">
        <v>0.72699999999999998</v>
      </c>
      <c r="S181">
        <v>0.30099999999999999</v>
      </c>
    </row>
    <row r="183" spans="1:19" x14ac:dyDescent="0.3">
      <c r="A183" t="s">
        <v>0</v>
      </c>
      <c r="B183" t="s">
        <v>15</v>
      </c>
    </row>
    <row r="184" spans="1:19" x14ac:dyDescent="0.3">
      <c r="A184">
        <v>0</v>
      </c>
      <c r="B184">
        <v>-0.37</v>
      </c>
      <c r="C184">
        <v>-1.37</v>
      </c>
      <c r="D184">
        <v>-2.3660000000000001</v>
      </c>
      <c r="E184">
        <v>-3.089</v>
      </c>
      <c r="F184">
        <v>-3.2</v>
      </c>
      <c r="G184">
        <v>2.8</v>
      </c>
      <c r="H184">
        <v>-0.01</v>
      </c>
      <c r="I184">
        <v>2.6</v>
      </c>
      <c r="J184">
        <v>-0.37</v>
      </c>
      <c r="K184">
        <v>-1.37</v>
      </c>
      <c r="L184">
        <v>-2.3660000000000001</v>
      </c>
      <c r="M184">
        <v>-3.089</v>
      </c>
      <c r="N184">
        <v>-3.2</v>
      </c>
      <c r="O184">
        <v>1.069</v>
      </c>
      <c r="P184">
        <v>1.069</v>
      </c>
      <c r="Q184">
        <v>1.0620000000000001</v>
      </c>
      <c r="R184">
        <v>0.72</v>
      </c>
      <c r="S184">
        <v>0.29599999999999999</v>
      </c>
    </row>
    <row r="185" spans="1:19" x14ac:dyDescent="0.3">
      <c r="A185">
        <v>60</v>
      </c>
      <c r="B185">
        <v>-0.37</v>
      </c>
      <c r="C185">
        <v>-1.37</v>
      </c>
      <c r="D185">
        <v>-2.3660000000000001</v>
      </c>
      <c r="E185">
        <v>-3.089</v>
      </c>
      <c r="F185">
        <v>-3.2</v>
      </c>
      <c r="G185">
        <v>2.8</v>
      </c>
      <c r="H185">
        <v>-0.01</v>
      </c>
      <c r="I185">
        <v>2.6</v>
      </c>
      <c r="J185">
        <v>-0.372</v>
      </c>
      <c r="K185">
        <v>-1.37</v>
      </c>
      <c r="L185">
        <v>-2.3660000000000001</v>
      </c>
      <c r="M185">
        <v>-3.089</v>
      </c>
      <c r="N185">
        <v>-3.1970000000000001</v>
      </c>
      <c r="O185">
        <v>1.0680000000000001</v>
      </c>
      <c r="P185">
        <v>1.071</v>
      </c>
      <c r="Q185">
        <v>1.0660000000000001</v>
      </c>
      <c r="R185">
        <v>0.72399999999999998</v>
      </c>
      <c r="S185">
        <v>0.28899999999999998</v>
      </c>
    </row>
    <row r="186" spans="1:19" x14ac:dyDescent="0.3">
      <c r="A186">
        <v>120</v>
      </c>
      <c r="B186">
        <v>-0.37</v>
      </c>
      <c r="C186">
        <v>-1.37</v>
      </c>
      <c r="D186">
        <v>-2.3660000000000001</v>
      </c>
      <c r="E186">
        <v>-3.089</v>
      </c>
      <c r="F186">
        <v>-3.2</v>
      </c>
      <c r="G186">
        <v>2.8</v>
      </c>
      <c r="H186">
        <v>-0.01</v>
      </c>
      <c r="I186">
        <v>2.6</v>
      </c>
      <c r="J186">
        <v>-0.373</v>
      </c>
      <c r="K186">
        <v>-1.37</v>
      </c>
      <c r="L186">
        <v>-2.3660000000000001</v>
      </c>
      <c r="M186">
        <v>-3.0880000000000001</v>
      </c>
      <c r="N186">
        <v>-3.194</v>
      </c>
      <c r="O186">
        <v>1.0660000000000001</v>
      </c>
      <c r="P186">
        <v>1.0720000000000001</v>
      </c>
      <c r="Q186">
        <v>1.0660000000000001</v>
      </c>
      <c r="R186">
        <v>0.72599999999999998</v>
      </c>
      <c r="S186">
        <v>0.28199999999999997</v>
      </c>
    </row>
    <row r="187" spans="1:19" x14ac:dyDescent="0.3">
      <c r="A187">
        <v>180</v>
      </c>
      <c r="B187">
        <v>-0.37</v>
      </c>
      <c r="C187">
        <v>-1.37</v>
      </c>
      <c r="D187">
        <v>-2.3660000000000001</v>
      </c>
      <c r="E187">
        <v>-3.089</v>
      </c>
      <c r="F187">
        <v>-3.2</v>
      </c>
      <c r="G187">
        <v>2.8</v>
      </c>
      <c r="H187">
        <v>-0.01</v>
      </c>
      <c r="I187">
        <v>2.6</v>
      </c>
      <c r="J187">
        <v>-0.374</v>
      </c>
      <c r="K187">
        <v>-1.37</v>
      </c>
      <c r="L187">
        <v>-2.367</v>
      </c>
      <c r="M187">
        <v>-3.0870000000000002</v>
      </c>
      <c r="N187">
        <v>-3.1909999999999998</v>
      </c>
      <c r="O187">
        <v>1.0640000000000001</v>
      </c>
      <c r="P187">
        <v>1.073</v>
      </c>
      <c r="Q187">
        <v>1.0680000000000001</v>
      </c>
      <c r="R187">
        <v>0.72799999999999998</v>
      </c>
      <c r="S187">
        <v>0.27700000000000002</v>
      </c>
    </row>
    <row r="188" spans="1:19" x14ac:dyDescent="0.3">
      <c r="A188">
        <v>240</v>
      </c>
      <c r="B188">
        <v>-0.37</v>
      </c>
      <c r="C188">
        <v>-1.37</v>
      </c>
      <c r="D188">
        <v>-2.3660000000000001</v>
      </c>
      <c r="E188">
        <v>-3.089</v>
      </c>
      <c r="F188">
        <v>-3.2</v>
      </c>
      <c r="G188">
        <v>2.8</v>
      </c>
      <c r="H188">
        <v>-0.01</v>
      </c>
      <c r="I188">
        <v>2.6</v>
      </c>
      <c r="J188">
        <v>-0.376</v>
      </c>
      <c r="K188">
        <v>-1.37</v>
      </c>
      <c r="L188">
        <v>-2.367</v>
      </c>
      <c r="M188">
        <v>-3.0880000000000001</v>
      </c>
      <c r="N188">
        <v>-3.1880000000000002</v>
      </c>
      <c r="O188">
        <v>1.0620000000000001</v>
      </c>
      <c r="P188">
        <v>1.0740000000000001</v>
      </c>
      <c r="Q188">
        <v>1.069</v>
      </c>
      <c r="R188">
        <v>0.73199999999999998</v>
      </c>
      <c r="S188">
        <v>0.27100000000000002</v>
      </c>
    </row>
    <row r="189" spans="1:19" x14ac:dyDescent="0.3">
      <c r="A189">
        <v>300</v>
      </c>
      <c r="B189">
        <v>-0.37</v>
      </c>
      <c r="C189">
        <v>-1.37</v>
      </c>
      <c r="D189">
        <v>-2.3660000000000001</v>
      </c>
      <c r="E189">
        <v>-3.089</v>
      </c>
      <c r="F189">
        <v>-3.2</v>
      </c>
      <c r="G189">
        <v>2.8</v>
      </c>
      <c r="H189">
        <v>-0.01</v>
      </c>
      <c r="I189">
        <v>2.6</v>
      </c>
      <c r="J189">
        <v>-0.377</v>
      </c>
      <c r="K189">
        <v>-1.37</v>
      </c>
      <c r="L189">
        <v>-2.367</v>
      </c>
      <c r="M189">
        <v>-3.089</v>
      </c>
      <c r="N189">
        <v>-3.1850000000000001</v>
      </c>
      <c r="O189">
        <v>1.06</v>
      </c>
      <c r="P189">
        <v>1.073</v>
      </c>
      <c r="Q189">
        <v>1.0680000000000001</v>
      </c>
      <c r="R189">
        <v>0.73099999999999998</v>
      </c>
      <c r="S189">
        <v>0.26700000000000002</v>
      </c>
    </row>
    <row r="190" spans="1:19" x14ac:dyDescent="0.3">
      <c r="A190">
        <v>360</v>
      </c>
      <c r="B190">
        <v>-0.37</v>
      </c>
      <c r="C190">
        <v>-1.37</v>
      </c>
      <c r="D190">
        <v>-2.3660000000000001</v>
      </c>
      <c r="E190">
        <v>-3.089</v>
      </c>
      <c r="F190">
        <v>-3.2</v>
      </c>
      <c r="G190">
        <v>2.8</v>
      </c>
      <c r="H190">
        <v>-0.01</v>
      </c>
      <c r="I190">
        <v>2.6</v>
      </c>
      <c r="J190">
        <v>-0.378</v>
      </c>
      <c r="K190">
        <v>-1.371</v>
      </c>
      <c r="L190">
        <v>-2.367</v>
      </c>
      <c r="M190">
        <v>-3.0880000000000001</v>
      </c>
      <c r="N190">
        <v>-3.1819999999999999</v>
      </c>
      <c r="O190">
        <v>1.0589999999999999</v>
      </c>
      <c r="P190">
        <v>1.0720000000000001</v>
      </c>
      <c r="Q190">
        <v>1.069</v>
      </c>
      <c r="R190">
        <v>0.72699999999999998</v>
      </c>
      <c r="S190">
        <v>0.26600000000000001</v>
      </c>
    </row>
    <row r="191" spans="1:19" x14ac:dyDescent="0.3">
      <c r="A191">
        <v>420</v>
      </c>
      <c r="B191">
        <v>-0.37</v>
      </c>
      <c r="C191">
        <v>-1.37</v>
      </c>
      <c r="D191">
        <v>-2.3660000000000001</v>
      </c>
      <c r="E191">
        <v>-3.089</v>
      </c>
      <c r="F191">
        <v>-3.2</v>
      </c>
      <c r="G191">
        <v>2.8</v>
      </c>
      <c r="H191">
        <v>-0.01</v>
      </c>
      <c r="I191">
        <v>2.6</v>
      </c>
      <c r="J191">
        <v>-0.379</v>
      </c>
      <c r="K191">
        <v>-1.371</v>
      </c>
      <c r="L191">
        <v>-2.3679999999999999</v>
      </c>
      <c r="M191">
        <v>-3.0870000000000002</v>
      </c>
      <c r="N191">
        <v>-3.1789999999999998</v>
      </c>
      <c r="O191">
        <v>1.0569999999999999</v>
      </c>
      <c r="P191">
        <v>1.071</v>
      </c>
      <c r="Q191">
        <v>1.07</v>
      </c>
      <c r="R191">
        <v>0.72299999999999998</v>
      </c>
      <c r="S191">
        <v>0.26400000000000001</v>
      </c>
    </row>
    <row r="192" spans="1:19" x14ac:dyDescent="0.3">
      <c r="A192">
        <v>480</v>
      </c>
      <c r="B192">
        <v>-0.37</v>
      </c>
      <c r="C192">
        <v>-1.37</v>
      </c>
      <c r="D192">
        <v>-2.3660000000000001</v>
      </c>
      <c r="E192">
        <v>-3.089</v>
      </c>
      <c r="F192">
        <v>-3.2</v>
      </c>
      <c r="G192">
        <v>2.8</v>
      </c>
      <c r="H192">
        <v>-0.01</v>
      </c>
      <c r="I192">
        <v>2.6</v>
      </c>
      <c r="J192">
        <v>-0.38100000000000001</v>
      </c>
      <c r="K192">
        <v>-1.3720000000000001</v>
      </c>
      <c r="L192">
        <v>-2.3679999999999999</v>
      </c>
      <c r="M192">
        <v>-3.085</v>
      </c>
      <c r="N192">
        <v>-3.1760000000000002</v>
      </c>
      <c r="O192">
        <v>1.056</v>
      </c>
      <c r="P192">
        <v>1.07</v>
      </c>
      <c r="Q192">
        <v>1.069</v>
      </c>
      <c r="R192">
        <v>0.71699999999999997</v>
      </c>
      <c r="S192">
        <v>0.26100000000000001</v>
      </c>
    </row>
    <row r="193" spans="1:19" x14ac:dyDescent="0.3">
      <c r="A193">
        <v>540</v>
      </c>
      <c r="B193">
        <v>-0.37</v>
      </c>
      <c r="C193">
        <v>-1.37</v>
      </c>
      <c r="D193">
        <v>-2.3660000000000001</v>
      </c>
      <c r="E193">
        <v>-3.089</v>
      </c>
      <c r="F193">
        <v>-3.2</v>
      </c>
      <c r="G193">
        <v>2.8</v>
      </c>
      <c r="H193">
        <v>-0.01</v>
      </c>
      <c r="I193">
        <v>2.6</v>
      </c>
      <c r="J193">
        <v>-0.38300000000000001</v>
      </c>
      <c r="K193">
        <v>-1.3720000000000001</v>
      </c>
      <c r="L193">
        <v>-2.3679999999999999</v>
      </c>
      <c r="M193">
        <v>-3.0830000000000002</v>
      </c>
      <c r="N193">
        <v>-3.173</v>
      </c>
      <c r="O193">
        <v>1.0549999999999999</v>
      </c>
      <c r="P193">
        <v>1.069</v>
      </c>
      <c r="Q193">
        <v>1.069</v>
      </c>
      <c r="R193">
        <v>0.71099999999999997</v>
      </c>
      <c r="S193">
        <v>0.25900000000000001</v>
      </c>
    </row>
    <row r="194" spans="1:19" x14ac:dyDescent="0.3">
      <c r="A194">
        <v>600</v>
      </c>
      <c r="B194">
        <v>-0.37</v>
      </c>
      <c r="C194">
        <v>-1.37</v>
      </c>
      <c r="D194">
        <v>-2.3660000000000001</v>
      </c>
      <c r="E194">
        <v>-3.089</v>
      </c>
      <c r="F194">
        <v>-3.2</v>
      </c>
      <c r="G194">
        <v>2.8</v>
      </c>
      <c r="H194">
        <v>-0.01</v>
      </c>
      <c r="I194">
        <v>2.6</v>
      </c>
      <c r="J194">
        <v>-0.38400000000000001</v>
      </c>
      <c r="K194">
        <v>-1.373</v>
      </c>
      <c r="L194">
        <v>-2.3679999999999999</v>
      </c>
      <c r="M194">
        <v>-3.081</v>
      </c>
      <c r="N194">
        <v>-3.17</v>
      </c>
      <c r="O194">
        <v>1.054</v>
      </c>
      <c r="P194">
        <v>1.0669999999999999</v>
      </c>
      <c r="Q194">
        <v>1.07</v>
      </c>
      <c r="R194">
        <v>0.70599999999999996</v>
      </c>
      <c r="S194">
        <v>0.25600000000000001</v>
      </c>
    </row>
    <row r="196" spans="1:19" x14ac:dyDescent="0.3">
      <c r="A196" t="s">
        <v>0</v>
      </c>
      <c r="B196" t="s">
        <v>16</v>
      </c>
    </row>
    <row r="197" spans="1:19" x14ac:dyDescent="0.3">
      <c r="A197">
        <v>0</v>
      </c>
      <c r="B197">
        <v>-0.37</v>
      </c>
      <c r="C197">
        <v>-1.37</v>
      </c>
      <c r="D197">
        <v>-2.3660000000000001</v>
      </c>
      <c r="E197">
        <v>-3.0819999999999999</v>
      </c>
      <c r="F197">
        <v>-3.19</v>
      </c>
      <c r="G197">
        <v>2.8</v>
      </c>
      <c r="H197">
        <v>-0.01</v>
      </c>
      <c r="I197">
        <v>3.0609999999999999</v>
      </c>
      <c r="J197">
        <v>-0.37</v>
      </c>
      <c r="K197">
        <v>-1.37</v>
      </c>
      <c r="L197">
        <v>-2.3660000000000001</v>
      </c>
      <c r="M197">
        <v>-3.0819999999999999</v>
      </c>
      <c r="N197">
        <v>-3.19</v>
      </c>
      <c r="O197">
        <v>1.069</v>
      </c>
      <c r="P197">
        <v>1.069</v>
      </c>
      <c r="Q197">
        <v>1.0609999999999999</v>
      </c>
      <c r="R197">
        <v>0.71299999999999997</v>
      </c>
      <c r="S197">
        <v>0.29399999999999998</v>
      </c>
    </row>
    <row r="198" spans="1:19" x14ac:dyDescent="0.3">
      <c r="A198">
        <v>60</v>
      </c>
      <c r="B198">
        <v>-0.37</v>
      </c>
      <c r="C198">
        <v>-1.37</v>
      </c>
      <c r="D198">
        <v>-2.3660000000000001</v>
      </c>
      <c r="E198">
        <v>-3.0819999999999999</v>
      </c>
      <c r="F198">
        <v>-3.19</v>
      </c>
      <c r="G198">
        <v>2.8</v>
      </c>
      <c r="H198">
        <v>-0.01</v>
      </c>
      <c r="I198">
        <v>3.0609999999999999</v>
      </c>
      <c r="J198">
        <v>-0.372</v>
      </c>
      <c r="K198">
        <v>-1.37</v>
      </c>
      <c r="L198">
        <v>-2.3660000000000001</v>
      </c>
      <c r="M198">
        <v>-3.081</v>
      </c>
      <c r="N198">
        <v>-3.1930000000000001</v>
      </c>
      <c r="O198">
        <v>1.0669999999999999</v>
      </c>
      <c r="P198">
        <v>1.0720000000000001</v>
      </c>
      <c r="Q198">
        <v>1.0660000000000001</v>
      </c>
      <c r="R198">
        <v>0.71599999999999997</v>
      </c>
      <c r="S198">
        <v>0.30299999999999999</v>
      </c>
    </row>
    <row r="199" spans="1:19" x14ac:dyDescent="0.3">
      <c r="A199">
        <v>120</v>
      </c>
      <c r="B199">
        <v>-0.37</v>
      </c>
      <c r="C199">
        <v>-1.37</v>
      </c>
      <c r="D199">
        <v>-2.3660000000000001</v>
      </c>
      <c r="E199">
        <v>-3.0819999999999999</v>
      </c>
      <c r="F199">
        <v>-3.19</v>
      </c>
      <c r="G199">
        <v>2.8</v>
      </c>
      <c r="H199">
        <v>-0.01</v>
      </c>
      <c r="I199">
        <v>3.0609999999999999</v>
      </c>
      <c r="J199">
        <v>-0.373</v>
      </c>
      <c r="K199">
        <v>-1.37</v>
      </c>
      <c r="L199">
        <v>-2.3660000000000001</v>
      </c>
      <c r="M199">
        <v>-3.081</v>
      </c>
      <c r="N199">
        <v>-3.1960000000000002</v>
      </c>
      <c r="O199">
        <v>1.0649999999999999</v>
      </c>
      <c r="P199">
        <v>1.0720000000000001</v>
      </c>
      <c r="Q199">
        <v>1.0669999999999999</v>
      </c>
      <c r="R199">
        <v>0.72199999999999998</v>
      </c>
      <c r="S199">
        <v>0.311</v>
      </c>
    </row>
    <row r="200" spans="1:19" x14ac:dyDescent="0.3">
      <c r="A200">
        <v>180</v>
      </c>
      <c r="B200">
        <v>-0.37</v>
      </c>
      <c r="C200">
        <v>-1.37</v>
      </c>
      <c r="D200">
        <v>-2.3660000000000001</v>
      </c>
      <c r="E200">
        <v>-3.0819999999999999</v>
      </c>
      <c r="F200">
        <v>-3.19</v>
      </c>
      <c r="G200">
        <v>2.8</v>
      </c>
      <c r="H200">
        <v>-0.01</v>
      </c>
      <c r="I200">
        <v>3.0609999999999999</v>
      </c>
      <c r="J200">
        <v>-0.374</v>
      </c>
      <c r="K200">
        <v>-1.37</v>
      </c>
      <c r="L200">
        <v>-2.3660000000000001</v>
      </c>
      <c r="M200">
        <v>-3.081</v>
      </c>
      <c r="N200">
        <v>-3.1989999999999998</v>
      </c>
      <c r="O200">
        <v>1.0640000000000001</v>
      </c>
      <c r="P200">
        <v>1.073</v>
      </c>
      <c r="Q200">
        <v>1.0669999999999999</v>
      </c>
      <c r="R200">
        <v>0.72399999999999998</v>
      </c>
      <c r="S200">
        <v>0.317</v>
      </c>
    </row>
    <row r="201" spans="1:19" x14ac:dyDescent="0.3">
      <c r="A201">
        <v>240</v>
      </c>
      <c r="B201">
        <v>-0.37</v>
      </c>
      <c r="C201">
        <v>-1.37</v>
      </c>
      <c r="D201">
        <v>-2.3660000000000001</v>
      </c>
      <c r="E201">
        <v>-3.0819999999999999</v>
      </c>
      <c r="F201">
        <v>-3.19</v>
      </c>
      <c r="G201">
        <v>2.8</v>
      </c>
      <c r="H201">
        <v>-0.01</v>
      </c>
      <c r="I201">
        <v>3.0609999999999999</v>
      </c>
      <c r="J201">
        <v>-0.376</v>
      </c>
      <c r="K201">
        <v>-1.37</v>
      </c>
      <c r="L201">
        <v>-2.367</v>
      </c>
      <c r="M201">
        <v>-3.0790000000000002</v>
      </c>
      <c r="N201">
        <v>-3.202</v>
      </c>
      <c r="O201">
        <v>1.0620000000000001</v>
      </c>
      <c r="P201">
        <v>1.073</v>
      </c>
      <c r="Q201">
        <v>1.0680000000000001</v>
      </c>
      <c r="R201">
        <v>0.72</v>
      </c>
      <c r="S201">
        <v>0.32200000000000001</v>
      </c>
    </row>
    <row r="202" spans="1:19" x14ac:dyDescent="0.3">
      <c r="A202">
        <v>300</v>
      </c>
      <c r="B202">
        <v>-0.37</v>
      </c>
      <c r="C202">
        <v>-1.37</v>
      </c>
      <c r="D202">
        <v>-2.3660000000000001</v>
      </c>
      <c r="E202">
        <v>-3.0819999999999999</v>
      </c>
      <c r="F202">
        <v>-3.19</v>
      </c>
      <c r="G202">
        <v>2.8</v>
      </c>
      <c r="H202">
        <v>-0.01</v>
      </c>
      <c r="I202">
        <v>3.0609999999999999</v>
      </c>
      <c r="J202">
        <v>-0.377</v>
      </c>
      <c r="K202">
        <v>-1.37</v>
      </c>
      <c r="L202">
        <v>-2.367</v>
      </c>
      <c r="M202">
        <v>-3.0790000000000002</v>
      </c>
      <c r="N202">
        <v>-3.2050000000000001</v>
      </c>
      <c r="O202">
        <v>1.0609999999999999</v>
      </c>
      <c r="P202">
        <v>1.073</v>
      </c>
      <c r="Q202">
        <v>1.069</v>
      </c>
      <c r="R202">
        <v>0.72</v>
      </c>
      <c r="S202">
        <v>0.32800000000000001</v>
      </c>
    </row>
    <row r="203" spans="1:19" x14ac:dyDescent="0.3">
      <c r="A203">
        <v>360</v>
      </c>
      <c r="B203">
        <v>-0.37</v>
      </c>
      <c r="C203">
        <v>-1.37</v>
      </c>
      <c r="D203">
        <v>-2.3660000000000001</v>
      </c>
      <c r="E203">
        <v>-3.0819999999999999</v>
      </c>
      <c r="F203">
        <v>-3.19</v>
      </c>
      <c r="G203">
        <v>2.8</v>
      </c>
      <c r="H203">
        <v>-0.01</v>
      </c>
      <c r="I203">
        <v>3.0609999999999999</v>
      </c>
      <c r="J203">
        <v>-0.378</v>
      </c>
      <c r="K203">
        <v>-1.371</v>
      </c>
      <c r="L203">
        <v>-2.367</v>
      </c>
      <c r="M203">
        <v>-3.081</v>
      </c>
      <c r="N203">
        <v>-3.2080000000000002</v>
      </c>
      <c r="O203">
        <v>1.0589999999999999</v>
      </c>
      <c r="P203">
        <v>1.0720000000000001</v>
      </c>
      <c r="Q203">
        <v>1.069</v>
      </c>
      <c r="R203">
        <v>0.72299999999999998</v>
      </c>
      <c r="S203">
        <v>0.33400000000000002</v>
      </c>
    </row>
    <row r="204" spans="1:19" x14ac:dyDescent="0.3">
      <c r="A204">
        <v>420</v>
      </c>
      <c r="B204">
        <v>-0.37</v>
      </c>
      <c r="C204">
        <v>-1.37</v>
      </c>
      <c r="D204">
        <v>-2.3660000000000001</v>
      </c>
      <c r="E204">
        <v>-3.0819999999999999</v>
      </c>
      <c r="F204">
        <v>-3.19</v>
      </c>
      <c r="G204">
        <v>2.8</v>
      </c>
      <c r="H204">
        <v>-0.01</v>
      </c>
      <c r="I204">
        <v>3.0609999999999999</v>
      </c>
      <c r="J204">
        <v>-0.379</v>
      </c>
      <c r="K204">
        <v>-1.371</v>
      </c>
      <c r="L204">
        <v>-2.367</v>
      </c>
      <c r="M204">
        <v>-3.0830000000000002</v>
      </c>
      <c r="N204">
        <v>-3.2109999999999999</v>
      </c>
      <c r="O204">
        <v>1.0569999999999999</v>
      </c>
      <c r="P204">
        <v>1.071</v>
      </c>
      <c r="Q204">
        <v>1.0680000000000001</v>
      </c>
      <c r="R204">
        <v>0.72799999999999998</v>
      </c>
      <c r="S204">
        <v>0.33900000000000002</v>
      </c>
    </row>
    <row r="205" spans="1:19" x14ac:dyDescent="0.3">
      <c r="A205">
        <v>480</v>
      </c>
      <c r="B205">
        <v>-0.37</v>
      </c>
      <c r="C205">
        <v>-1.37</v>
      </c>
      <c r="D205">
        <v>-2.3660000000000001</v>
      </c>
      <c r="E205">
        <v>-3.0819999999999999</v>
      </c>
      <c r="F205">
        <v>-3.19</v>
      </c>
      <c r="G205">
        <v>2.8</v>
      </c>
      <c r="H205">
        <v>-0.01</v>
      </c>
      <c r="I205">
        <v>3.0609999999999999</v>
      </c>
      <c r="J205">
        <v>-0.38100000000000001</v>
      </c>
      <c r="K205">
        <v>-1.3720000000000001</v>
      </c>
      <c r="L205">
        <v>-2.367</v>
      </c>
      <c r="M205">
        <v>-3.085</v>
      </c>
      <c r="N205">
        <v>-3.214</v>
      </c>
      <c r="O205">
        <v>1.056</v>
      </c>
      <c r="P205">
        <v>1.07</v>
      </c>
      <c r="Q205">
        <v>1.069</v>
      </c>
      <c r="R205">
        <v>0.73099999999999998</v>
      </c>
      <c r="S205">
        <v>0.34100000000000003</v>
      </c>
    </row>
    <row r="206" spans="1:19" x14ac:dyDescent="0.3">
      <c r="A206">
        <v>540</v>
      </c>
      <c r="B206">
        <v>-0.37</v>
      </c>
      <c r="C206">
        <v>-1.37</v>
      </c>
      <c r="D206">
        <v>-2.3660000000000001</v>
      </c>
      <c r="E206">
        <v>-3.0819999999999999</v>
      </c>
      <c r="F206">
        <v>-3.19</v>
      </c>
      <c r="G206">
        <v>2.8</v>
      </c>
      <c r="H206">
        <v>-0.01</v>
      </c>
      <c r="I206">
        <v>3.0609999999999999</v>
      </c>
      <c r="J206">
        <v>-0.38300000000000001</v>
      </c>
      <c r="K206">
        <v>-1.3720000000000001</v>
      </c>
      <c r="L206">
        <v>-2.3679999999999999</v>
      </c>
      <c r="M206">
        <v>-3.0870000000000002</v>
      </c>
      <c r="N206">
        <v>-3.2170000000000001</v>
      </c>
      <c r="O206">
        <v>1.0549999999999999</v>
      </c>
      <c r="P206">
        <v>1.069</v>
      </c>
      <c r="Q206">
        <v>1.069</v>
      </c>
      <c r="R206">
        <v>0.73499999999999999</v>
      </c>
      <c r="S206">
        <v>0.34200000000000003</v>
      </c>
    </row>
    <row r="207" spans="1:19" x14ac:dyDescent="0.3">
      <c r="A207">
        <v>600</v>
      </c>
      <c r="B207">
        <v>-0.37</v>
      </c>
      <c r="C207">
        <v>-1.37</v>
      </c>
      <c r="D207">
        <v>-2.3660000000000001</v>
      </c>
      <c r="E207">
        <v>-3.0819999999999999</v>
      </c>
      <c r="F207">
        <v>-3.19</v>
      </c>
      <c r="G207">
        <v>2.8</v>
      </c>
      <c r="H207">
        <v>-0.01</v>
      </c>
      <c r="I207">
        <v>3.0609999999999999</v>
      </c>
      <c r="J207">
        <v>-0.38400000000000001</v>
      </c>
      <c r="K207">
        <v>-1.373</v>
      </c>
      <c r="L207">
        <v>-2.3679999999999999</v>
      </c>
      <c r="M207">
        <v>-3.089</v>
      </c>
      <c r="N207">
        <v>-3.22</v>
      </c>
      <c r="O207">
        <v>1.054</v>
      </c>
      <c r="P207">
        <v>1.0669999999999999</v>
      </c>
      <c r="Q207">
        <v>1.07</v>
      </c>
      <c r="R207">
        <v>0.73799999999999999</v>
      </c>
      <c r="S207">
        <v>0.34300000000000003</v>
      </c>
    </row>
    <row r="209" spans="1:19" x14ac:dyDescent="0.3">
      <c r="A209" t="s">
        <v>0</v>
      </c>
      <c r="B209" t="s">
        <v>17</v>
      </c>
    </row>
    <row r="210" spans="1:19" x14ac:dyDescent="0.3">
      <c r="A210">
        <v>0</v>
      </c>
      <c r="B210">
        <v>-0.37</v>
      </c>
      <c r="C210">
        <v>-1.37</v>
      </c>
      <c r="D210">
        <v>-2.3660000000000001</v>
      </c>
      <c r="E210">
        <v>-3.0819999999999999</v>
      </c>
      <c r="F210">
        <v>-3.19</v>
      </c>
      <c r="G210">
        <v>2.8</v>
      </c>
      <c r="H210">
        <v>-0.01</v>
      </c>
      <c r="I210">
        <v>2.8359999999999999</v>
      </c>
      <c r="J210">
        <v>-0.37</v>
      </c>
      <c r="K210">
        <v>-1.37</v>
      </c>
      <c r="L210">
        <v>-2.3660000000000001</v>
      </c>
      <c r="M210">
        <v>-3.0819999999999999</v>
      </c>
      <c r="N210">
        <v>-3.19</v>
      </c>
      <c r="O210">
        <v>1.069</v>
      </c>
      <c r="P210">
        <v>1.069</v>
      </c>
      <c r="Q210">
        <v>1.0609999999999999</v>
      </c>
      <c r="R210">
        <v>0.71299999999999997</v>
      </c>
      <c r="S210">
        <v>0.29399999999999998</v>
      </c>
    </row>
    <row r="211" spans="1:19" x14ac:dyDescent="0.3">
      <c r="A211">
        <v>60</v>
      </c>
      <c r="B211">
        <v>-0.37</v>
      </c>
      <c r="C211">
        <v>-1.37</v>
      </c>
      <c r="D211">
        <v>-2.3660000000000001</v>
      </c>
      <c r="E211">
        <v>-3.0819999999999999</v>
      </c>
      <c r="F211">
        <v>-3.19</v>
      </c>
      <c r="G211">
        <v>2.8</v>
      </c>
      <c r="H211">
        <v>-0.01</v>
      </c>
      <c r="I211">
        <v>2.8359999999999999</v>
      </c>
      <c r="J211">
        <v>-0.372</v>
      </c>
      <c r="K211">
        <v>-1.37</v>
      </c>
      <c r="L211">
        <v>-2.3660000000000001</v>
      </c>
      <c r="M211">
        <v>-3.0819999999999999</v>
      </c>
      <c r="N211">
        <v>-3.19</v>
      </c>
      <c r="O211">
        <v>1.0680000000000001</v>
      </c>
      <c r="P211">
        <v>1.0720000000000001</v>
      </c>
      <c r="Q211">
        <v>1.0660000000000001</v>
      </c>
      <c r="R211">
        <v>0.71699999999999997</v>
      </c>
      <c r="S211">
        <v>0.29499999999999998</v>
      </c>
    </row>
    <row r="212" spans="1:19" x14ac:dyDescent="0.3">
      <c r="A212">
        <v>120</v>
      </c>
      <c r="B212">
        <v>-0.37</v>
      </c>
      <c r="C212">
        <v>-1.37</v>
      </c>
      <c r="D212">
        <v>-2.3660000000000001</v>
      </c>
      <c r="E212">
        <v>-3.0819999999999999</v>
      </c>
      <c r="F212">
        <v>-3.19</v>
      </c>
      <c r="G212">
        <v>2.8</v>
      </c>
      <c r="H212">
        <v>-0.01</v>
      </c>
      <c r="I212">
        <v>2.8359999999999999</v>
      </c>
      <c r="J212">
        <v>-0.373</v>
      </c>
      <c r="K212">
        <v>-1.37</v>
      </c>
      <c r="L212">
        <v>-2.3660000000000001</v>
      </c>
      <c r="M212">
        <v>-3.081</v>
      </c>
      <c r="N212">
        <v>-3.19</v>
      </c>
      <c r="O212">
        <v>1.0660000000000001</v>
      </c>
      <c r="P212">
        <v>1.0720000000000001</v>
      </c>
      <c r="Q212">
        <v>1.0660000000000001</v>
      </c>
      <c r="R212">
        <v>0.72099999999999997</v>
      </c>
      <c r="S212">
        <v>0.29499999999999998</v>
      </c>
    </row>
    <row r="213" spans="1:19" x14ac:dyDescent="0.3">
      <c r="A213">
        <v>180</v>
      </c>
      <c r="B213">
        <v>-0.37</v>
      </c>
      <c r="C213">
        <v>-1.37</v>
      </c>
      <c r="D213">
        <v>-2.3660000000000001</v>
      </c>
      <c r="E213">
        <v>-3.0819999999999999</v>
      </c>
      <c r="F213">
        <v>-3.19</v>
      </c>
      <c r="G213">
        <v>2.8</v>
      </c>
      <c r="H213">
        <v>-0.01</v>
      </c>
      <c r="I213">
        <v>2.8359999999999999</v>
      </c>
      <c r="J213">
        <v>-0.374</v>
      </c>
      <c r="K213">
        <v>-1.37</v>
      </c>
      <c r="L213">
        <v>-2.3660000000000001</v>
      </c>
      <c r="M213">
        <v>-3.08</v>
      </c>
      <c r="N213">
        <v>-3.19</v>
      </c>
      <c r="O213">
        <v>1.0640000000000001</v>
      </c>
      <c r="P213">
        <v>1.073</v>
      </c>
      <c r="Q213">
        <v>1.0669999999999999</v>
      </c>
      <c r="R213">
        <v>0.72299999999999998</v>
      </c>
      <c r="S213">
        <v>0.29599999999999999</v>
      </c>
    </row>
    <row r="214" spans="1:19" x14ac:dyDescent="0.3">
      <c r="A214">
        <v>240</v>
      </c>
      <c r="B214">
        <v>-0.37</v>
      </c>
      <c r="C214">
        <v>-1.37</v>
      </c>
      <c r="D214">
        <v>-2.3660000000000001</v>
      </c>
      <c r="E214">
        <v>-3.0819999999999999</v>
      </c>
      <c r="F214">
        <v>-3.19</v>
      </c>
      <c r="G214">
        <v>2.8</v>
      </c>
      <c r="H214">
        <v>-0.01</v>
      </c>
      <c r="I214">
        <v>2.8359999999999999</v>
      </c>
      <c r="J214">
        <v>-0.376</v>
      </c>
      <c r="K214">
        <v>-1.37</v>
      </c>
      <c r="L214">
        <v>-2.367</v>
      </c>
      <c r="M214">
        <v>-3.08</v>
      </c>
      <c r="N214">
        <v>-3.19</v>
      </c>
      <c r="O214">
        <v>1.0620000000000001</v>
      </c>
      <c r="P214">
        <v>1.073</v>
      </c>
      <c r="Q214">
        <v>1.0680000000000001</v>
      </c>
      <c r="R214">
        <v>0.72299999999999998</v>
      </c>
      <c r="S214">
        <v>0.29599999999999999</v>
      </c>
    </row>
    <row r="215" spans="1:19" x14ac:dyDescent="0.3">
      <c r="A215">
        <v>300</v>
      </c>
      <c r="B215">
        <v>-0.37</v>
      </c>
      <c r="C215">
        <v>-1.37</v>
      </c>
      <c r="D215">
        <v>-2.3660000000000001</v>
      </c>
      <c r="E215">
        <v>-3.0819999999999999</v>
      </c>
      <c r="F215">
        <v>-3.19</v>
      </c>
      <c r="G215">
        <v>2.8</v>
      </c>
      <c r="H215">
        <v>-0.01</v>
      </c>
      <c r="I215">
        <v>2.8359999999999999</v>
      </c>
      <c r="J215">
        <v>-0.377</v>
      </c>
      <c r="K215">
        <v>-1.37</v>
      </c>
      <c r="L215">
        <v>-2.367</v>
      </c>
      <c r="M215">
        <v>-3.08</v>
      </c>
      <c r="N215">
        <v>-3.19</v>
      </c>
      <c r="O215">
        <v>1.06</v>
      </c>
      <c r="P215">
        <v>1.073</v>
      </c>
      <c r="Q215">
        <v>1.0680000000000001</v>
      </c>
      <c r="R215">
        <v>0.72199999999999998</v>
      </c>
      <c r="S215">
        <v>0.29699999999999999</v>
      </c>
    </row>
    <row r="216" spans="1:19" x14ac:dyDescent="0.3">
      <c r="A216">
        <v>360</v>
      </c>
      <c r="B216">
        <v>-0.37</v>
      </c>
      <c r="C216">
        <v>-1.37</v>
      </c>
      <c r="D216">
        <v>-2.3660000000000001</v>
      </c>
      <c r="E216">
        <v>-3.0819999999999999</v>
      </c>
      <c r="F216">
        <v>-3.19</v>
      </c>
      <c r="G216">
        <v>2.8</v>
      </c>
      <c r="H216">
        <v>-0.01</v>
      </c>
      <c r="I216">
        <v>2.8359999999999999</v>
      </c>
      <c r="J216">
        <v>-0.378</v>
      </c>
      <c r="K216">
        <v>-1.371</v>
      </c>
      <c r="L216">
        <v>-2.367</v>
      </c>
      <c r="M216">
        <v>-3.081</v>
      </c>
      <c r="N216">
        <v>-3.19</v>
      </c>
      <c r="O216">
        <v>1.0589999999999999</v>
      </c>
      <c r="P216">
        <v>1.0720000000000001</v>
      </c>
      <c r="Q216">
        <v>1.069</v>
      </c>
      <c r="R216">
        <v>0.72199999999999998</v>
      </c>
      <c r="S216">
        <v>0.29899999999999999</v>
      </c>
    </row>
    <row r="217" spans="1:19" x14ac:dyDescent="0.3">
      <c r="A217">
        <v>420</v>
      </c>
      <c r="B217">
        <v>-0.37</v>
      </c>
      <c r="C217">
        <v>-1.37</v>
      </c>
      <c r="D217">
        <v>-2.3660000000000001</v>
      </c>
      <c r="E217">
        <v>-3.0819999999999999</v>
      </c>
      <c r="F217">
        <v>-3.19</v>
      </c>
      <c r="G217">
        <v>2.8</v>
      </c>
      <c r="H217">
        <v>-0.01</v>
      </c>
      <c r="I217">
        <v>2.8359999999999999</v>
      </c>
      <c r="J217">
        <v>-0.379</v>
      </c>
      <c r="K217">
        <v>-1.371</v>
      </c>
      <c r="L217">
        <v>-2.367</v>
      </c>
      <c r="M217">
        <v>-3.081</v>
      </c>
      <c r="N217">
        <v>-3.19</v>
      </c>
      <c r="O217">
        <v>1.0569999999999999</v>
      </c>
      <c r="P217">
        <v>1.071</v>
      </c>
      <c r="Q217">
        <v>1.069</v>
      </c>
      <c r="R217">
        <v>0.72199999999999998</v>
      </c>
      <c r="S217">
        <v>0.3</v>
      </c>
    </row>
    <row r="218" spans="1:19" x14ac:dyDescent="0.3">
      <c r="A218">
        <v>480</v>
      </c>
      <c r="B218">
        <v>-0.37</v>
      </c>
      <c r="C218">
        <v>-1.37</v>
      </c>
      <c r="D218">
        <v>-2.3660000000000001</v>
      </c>
      <c r="E218">
        <v>-3.0819999999999999</v>
      </c>
      <c r="F218">
        <v>-3.19</v>
      </c>
      <c r="G218">
        <v>2.8</v>
      </c>
      <c r="H218">
        <v>-0.01</v>
      </c>
      <c r="I218">
        <v>2.8359999999999999</v>
      </c>
      <c r="J218">
        <v>-0.38100000000000001</v>
      </c>
      <c r="K218">
        <v>-1.3720000000000001</v>
      </c>
      <c r="L218">
        <v>-2.3679999999999999</v>
      </c>
      <c r="M218">
        <v>-3.0819999999999999</v>
      </c>
      <c r="N218">
        <v>-3.19</v>
      </c>
      <c r="O218">
        <v>1.056</v>
      </c>
      <c r="P218">
        <v>1.07</v>
      </c>
      <c r="Q218">
        <v>1.069</v>
      </c>
      <c r="R218">
        <v>0.72099999999999997</v>
      </c>
      <c r="S218">
        <v>0.3</v>
      </c>
    </row>
    <row r="219" spans="1:19" x14ac:dyDescent="0.3">
      <c r="A219">
        <v>540</v>
      </c>
      <c r="B219">
        <v>-0.37</v>
      </c>
      <c r="C219">
        <v>-1.37</v>
      </c>
      <c r="D219">
        <v>-2.3660000000000001</v>
      </c>
      <c r="E219">
        <v>-3.0819999999999999</v>
      </c>
      <c r="F219">
        <v>-3.19</v>
      </c>
      <c r="G219">
        <v>2.8</v>
      </c>
      <c r="H219">
        <v>-0.01</v>
      </c>
      <c r="I219">
        <v>2.8359999999999999</v>
      </c>
      <c r="J219">
        <v>-0.38300000000000001</v>
      </c>
      <c r="K219">
        <v>-1.3720000000000001</v>
      </c>
      <c r="L219">
        <v>-2.3679999999999999</v>
      </c>
      <c r="M219">
        <v>-3.0819999999999999</v>
      </c>
      <c r="N219">
        <v>-3.19</v>
      </c>
      <c r="O219">
        <v>1.0549999999999999</v>
      </c>
      <c r="P219">
        <v>1.069</v>
      </c>
      <c r="Q219">
        <v>1.069</v>
      </c>
      <c r="R219">
        <v>0.72099999999999997</v>
      </c>
      <c r="S219">
        <v>0.3</v>
      </c>
    </row>
    <row r="220" spans="1:19" x14ac:dyDescent="0.3">
      <c r="A220">
        <v>600</v>
      </c>
      <c r="B220">
        <v>-0.37</v>
      </c>
      <c r="C220">
        <v>-1.37</v>
      </c>
      <c r="D220">
        <v>-2.3660000000000001</v>
      </c>
      <c r="E220">
        <v>-3.0819999999999999</v>
      </c>
      <c r="F220">
        <v>-3.19</v>
      </c>
      <c r="G220">
        <v>2.8</v>
      </c>
      <c r="H220">
        <v>-0.01</v>
      </c>
      <c r="I220">
        <v>2.8359999999999999</v>
      </c>
      <c r="J220">
        <v>-0.38400000000000001</v>
      </c>
      <c r="K220">
        <v>-1.373</v>
      </c>
      <c r="L220">
        <v>-2.3679999999999999</v>
      </c>
      <c r="M220">
        <v>-3.0819999999999999</v>
      </c>
      <c r="N220">
        <v>-3.19</v>
      </c>
      <c r="O220">
        <v>1.054</v>
      </c>
      <c r="P220">
        <v>1.0669999999999999</v>
      </c>
      <c r="Q220">
        <v>1.069</v>
      </c>
      <c r="R220">
        <v>0.72099999999999997</v>
      </c>
      <c r="S220">
        <v>0.29899999999999999</v>
      </c>
    </row>
    <row r="222" spans="1:19" x14ac:dyDescent="0.3">
      <c r="A222" t="s">
        <v>0</v>
      </c>
      <c r="B222" t="s">
        <v>18</v>
      </c>
    </row>
    <row r="223" spans="1:19" x14ac:dyDescent="0.3">
      <c r="A223">
        <v>0</v>
      </c>
      <c r="B223">
        <v>-0.37</v>
      </c>
      <c r="C223">
        <v>-1.37</v>
      </c>
      <c r="D223">
        <v>-2.3660000000000001</v>
      </c>
      <c r="E223">
        <v>-3.0819999999999999</v>
      </c>
      <c r="F223">
        <v>-3.19</v>
      </c>
      <c r="G223">
        <v>2.8</v>
      </c>
      <c r="H223">
        <v>-0.01</v>
      </c>
      <c r="I223">
        <v>2.6</v>
      </c>
      <c r="J223">
        <v>-0.37</v>
      </c>
      <c r="K223">
        <v>-1.37</v>
      </c>
      <c r="L223">
        <v>-2.3660000000000001</v>
      </c>
      <c r="M223">
        <v>-3.0819999999999999</v>
      </c>
      <c r="N223">
        <v>-3.19</v>
      </c>
      <c r="O223">
        <v>1.069</v>
      </c>
      <c r="P223">
        <v>1.069</v>
      </c>
      <c r="Q223">
        <v>1.0609999999999999</v>
      </c>
      <c r="R223">
        <v>0.71299999999999997</v>
      </c>
      <c r="S223">
        <v>0.29399999999999998</v>
      </c>
    </row>
    <row r="224" spans="1:19" x14ac:dyDescent="0.3">
      <c r="A224">
        <v>60</v>
      </c>
      <c r="B224">
        <v>-0.37</v>
      </c>
      <c r="C224">
        <v>-1.37</v>
      </c>
      <c r="D224">
        <v>-2.3660000000000001</v>
      </c>
      <c r="E224">
        <v>-3.0819999999999999</v>
      </c>
      <c r="F224">
        <v>-3.19</v>
      </c>
      <c r="G224">
        <v>2.8</v>
      </c>
      <c r="H224">
        <v>-0.01</v>
      </c>
      <c r="I224">
        <v>2.6</v>
      </c>
      <c r="J224">
        <v>-0.372</v>
      </c>
      <c r="K224">
        <v>-1.37</v>
      </c>
      <c r="L224">
        <v>-2.3660000000000001</v>
      </c>
      <c r="M224">
        <v>-3.0819999999999999</v>
      </c>
      <c r="N224">
        <v>-3.1869999999999998</v>
      </c>
      <c r="O224">
        <v>1.0680000000000001</v>
      </c>
      <c r="P224">
        <v>1.071</v>
      </c>
      <c r="Q224">
        <v>1.0660000000000001</v>
      </c>
      <c r="R224">
        <v>0.71799999999999997</v>
      </c>
      <c r="S224">
        <v>0.28699999999999998</v>
      </c>
    </row>
    <row r="225" spans="1:19" x14ac:dyDescent="0.3">
      <c r="A225">
        <v>120</v>
      </c>
      <c r="B225">
        <v>-0.37</v>
      </c>
      <c r="C225">
        <v>-1.37</v>
      </c>
      <c r="D225">
        <v>-2.3660000000000001</v>
      </c>
      <c r="E225">
        <v>-3.0819999999999999</v>
      </c>
      <c r="F225">
        <v>-3.19</v>
      </c>
      <c r="G225">
        <v>2.8</v>
      </c>
      <c r="H225">
        <v>-0.01</v>
      </c>
      <c r="I225">
        <v>2.6</v>
      </c>
      <c r="J225">
        <v>-0.373</v>
      </c>
      <c r="K225">
        <v>-1.37</v>
      </c>
      <c r="L225">
        <v>-2.3660000000000001</v>
      </c>
      <c r="M225">
        <v>-3.08</v>
      </c>
      <c r="N225">
        <v>-3.1840000000000002</v>
      </c>
      <c r="O225">
        <v>1.0660000000000001</v>
      </c>
      <c r="P225">
        <v>1.0720000000000001</v>
      </c>
      <c r="Q225">
        <v>1.0660000000000001</v>
      </c>
      <c r="R225">
        <v>0.72</v>
      </c>
      <c r="S225">
        <v>0.28000000000000003</v>
      </c>
    </row>
    <row r="226" spans="1:19" x14ac:dyDescent="0.3">
      <c r="A226">
        <v>180</v>
      </c>
      <c r="B226">
        <v>-0.37</v>
      </c>
      <c r="C226">
        <v>-1.37</v>
      </c>
      <c r="D226">
        <v>-2.3660000000000001</v>
      </c>
      <c r="E226">
        <v>-3.0819999999999999</v>
      </c>
      <c r="F226">
        <v>-3.19</v>
      </c>
      <c r="G226">
        <v>2.8</v>
      </c>
      <c r="H226">
        <v>-0.01</v>
      </c>
      <c r="I226">
        <v>2.6</v>
      </c>
      <c r="J226">
        <v>-0.374</v>
      </c>
      <c r="K226">
        <v>-1.37</v>
      </c>
      <c r="L226">
        <v>-2.3660000000000001</v>
      </c>
      <c r="M226">
        <v>-3.08</v>
      </c>
      <c r="N226">
        <v>-3.181</v>
      </c>
      <c r="O226">
        <v>1.0640000000000001</v>
      </c>
      <c r="P226">
        <v>1.073</v>
      </c>
      <c r="Q226">
        <v>1.0669999999999999</v>
      </c>
      <c r="R226">
        <v>0.72199999999999998</v>
      </c>
      <c r="S226">
        <v>0.27400000000000002</v>
      </c>
    </row>
    <row r="227" spans="1:19" x14ac:dyDescent="0.3">
      <c r="A227">
        <v>240</v>
      </c>
      <c r="B227">
        <v>-0.37</v>
      </c>
      <c r="C227">
        <v>-1.37</v>
      </c>
      <c r="D227">
        <v>-2.3660000000000001</v>
      </c>
      <c r="E227">
        <v>-3.0819999999999999</v>
      </c>
      <c r="F227">
        <v>-3.19</v>
      </c>
      <c r="G227">
        <v>2.8</v>
      </c>
      <c r="H227">
        <v>-0.01</v>
      </c>
      <c r="I227">
        <v>2.6</v>
      </c>
      <c r="J227">
        <v>-0.376</v>
      </c>
      <c r="K227">
        <v>-1.37</v>
      </c>
      <c r="L227">
        <v>-2.367</v>
      </c>
      <c r="M227">
        <v>-3.081</v>
      </c>
      <c r="N227">
        <v>-3.1779999999999999</v>
      </c>
      <c r="O227">
        <v>1.0620000000000001</v>
      </c>
      <c r="P227">
        <v>1.0740000000000001</v>
      </c>
      <c r="Q227">
        <v>1.0680000000000001</v>
      </c>
      <c r="R227">
        <v>0.72499999999999998</v>
      </c>
      <c r="S227">
        <v>0.26900000000000002</v>
      </c>
    </row>
    <row r="228" spans="1:19" x14ac:dyDescent="0.3">
      <c r="A228">
        <v>300</v>
      </c>
      <c r="B228">
        <v>-0.37</v>
      </c>
      <c r="C228">
        <v>-1.37</v>
      </c>
      <c r="D228">
        <v>-2.3660000000000001</v>
      </c>
      <c r="E228">
        <v>-3.0819999999999999</v>
      </c>
      <c r="F228">
        <v>-3.19</v>
      </c>
      <c r="G228">
        <v>2.8</v>
      </c>
      <c r="H228">
        <v>-0.01</v>
      </c>
      <c r="I228">
        <v>2.6</v>
      </c>
      <c r="J228">
        <v>-0.377</v>
      </c>
      <c r="K228">
        <v>-1.37</v>
      </c>
      <c r="L228">
        <v>-2.367</v>
      </c>
      <c r="M228">
        <v>-3.081</v>
      </c>
      <c r="N228">
        <v>-3.1749999999999998</v>
      </c>
      <c r="O228">
        <v>1.06</v>
      </c>
      <c r="P228">
        <v>1.073</v>
      </c>
      <c r="Q228">
        <v>1.0680000000000001</v>
      </c>
      <c r="R228">
        <v>0.72499999999999998</v>
      </c>
      <c r="S228">
        <v>0.26600000000000001</v>
      </c>
    </row>
    <row r="229" spans="1:19" x14ac:dyDescent="0.3">
      <c r="A229">
        <v>360</v>
      </c>
      <c r="B229">
        <v>-0.37</v>
      </c>
      <c r="C229">
        <v>-1.37</v>
      </c>
      <c r="D229">
        <v>-2.3660000000000001</v>
      </c>
      <c r="E229">
        <v>-3.0819999999999999</v>
      </c>
      <c r="F229">
        <v>-3.19</v>
      </c>
      <c r="G229">
        <v>2.8</v>
      </c>
      <c r="H229">
        <v>-0.01</v>
      </c>
      <c r="I229">
        <v>2.6</v>
      </c>
      <c r="J229">
        <v>-0.378</v>
      </c>
      <c r="K229">
        <v>-1.371</v>
      </c>
      <c r="L229">
        <v>-2.367</v>
      </c>
      <c r="M229">
        <v>-3.081</v>
      </c>
      <c r="N229">
        <v>-3.1720000000000002</v>
      </c>
      <c r="O229">
        <v>1.0589999999999999</v>
      </c>
      <c r="P229">
        <v>1.0720000000000001</v>
      </c>
      <c r="Q229">
        <v>1.069</v>
      </c>
      <c r="R229">
        <v>0.72099999999999997</v>
      </c>
      <c r="S229">
        <v>0.26400000000000001</v>
      </c>
    </row>
    <row r="230" spans="1:19" x14ac:dyDescent="0.3">
      <c r="A230">
        <v>420</v>
      </c>
      <c r="B230">
        <v>-0.37</v>
      </c>
      <c r="C230">
        <v>-1.37</v>
      </c>
      <c r="D230">
        <v>-2.3660000000000001</v>
      </c>
      <c r="E230">
        <v>-3.0819999999999999</v>
      </c>
      <c r="F230">
        <v>-3.19</v>
      </c>
      <c r="G230">
        <v>2.8</v>
      </c>
      <c r="H230">
        <v>-0.01</v>
      </c>
      <c r="I230">
        <v>2.6</v>
      </c>
      <c r="J230">
        <v>-0.379</v>
      </c>
      <c r="K230">
        <v>-1.371</v>
      </c>
      <c r="L230">
        <v>-2.3679999999999999</v>
      </c>
      <c r="M230">
        <v>-3.0790000000000002</v>
      </c>
      <c r="N230">
        <v>-3.169</v>
      </c>
      <c r="O230">
        <v>1.0569999999999999</v>
      </c>
      <c r="P230">
        <v>1.071</v>
      </c>
      <c r="Q230">
        <v>1.07</v>
      </c>
      <c r="R230">
        <v>0.71599999999999997</v>
      </c>
      <c r="S230">
        <v>0.26200000000000001</v>
      </c>
    </row>
    <row r="231" spans="1:19" x14ac:dyDescent="0.3">
      <c r="A231">
        <v>480</v>
      </c>
      <c r="B231">
        <v>-0.37</v>
      </c>
      <c r="C231">
        <v>-1.37</v>
      </c>
      <c r="D231">
        <v>-2.3660000000000001</v>
      </c>
      <c r="E231">
        <v>-3.0819999999999999</v>
      </c>
      <c r="F231">
        <v>-3.19</v>
      </c>
      <c r="G231">
        <v>2.8</v>
      </c>
      <c r="H231">
        <v>-0.01</v>
      </c>
      <c r="I231">
        <v>2.6</v>
      </c>
      <c r="J231">
        <v>-0.38100000000000001</v>
      </c>
      <c r="K231">
        <v>-1.3720000000000001</v>
      </c>
      <c r="L231">
        <v>-2.3679999999999999</v>
      </c>
      <c r="M231">
        <v>-3.0779999999999998</v>
      </c>
      <c r="N231">
        <v>-3.1659999999999999</v>
      </c>
      <c r="O231">
        <v>1.056</v>
      </c>
      <c r="P231">
        <v>1.07</v>
      </c>
      <c r="Q231">
        <v>1.069</v>
      </c>
      <c r="R231">
        <v>0.71</v>
      </c>
      <c r="S231">
        <v>0.25900000000000001</v>
      </c>
    </row>
    <row r="232" spans="1:19" x14ac:dyDescent="0.3">
      <c r="A232">
        <v>540</v>
      </c>
      <c r="B232">
        <v>-0.37</v>
      </c>
      <c r="C232">
        <v>-1.37</v>
      </c>
      <c r="D232">
        <v>-2.3660000000000001</v>
      </c>
      <c r="E232">
        <v>-3.0819999999999999</v>
      </c>
      <c r="F232">
        <v>-3.19</v>
      </c>
      <c r="G232">
        <v>2.8</v>
      </c>
      <c r="H232">
        <v>-0.01</v>
      </c>
      <c r="I232">
        <v>2.6</v>
      </c>
      <c r="J232">
        <v>-0.38300000000000001</v>
      </c>
      <c r="K232">
        <v>-1.3720000000000001</v>
      </c>
      <c r="L232">
        <v>-2.3679999999999999</v>
      </c>
      <c r="M232">
        <v>-3.0760000000000001</v>
      </c>
      <c r="N232">
        <v>-3.1629999999999998</v>
      </c>
      <c r="O232">
        <v>1.0549999999999999</v>
      </c>
      <c r="P232">
        <v>1.069</v>
      </c>
      <c r="Q232">
        <v>1.069</v>
      </c>
      <c r="R232">
        <v>0.70499999999999996</v>
      </c>
      <c r="S232">
        <v>0.25600000000000001</v>
      </c>
    </row>
    <row r="233" spans="1:19" x14ac:dyDescent="0.3">
      <c r="A233">
        <v>600</v>
      </c>
      <c r="B233">
        <v>-0.37</v>
      </c>
      <c r="C233">
        <v>-1.37</v>
      </c>
      <c r="D233">
        <v>-2.3660000000000001</v>
      </c>
      <c r="E233">
        <v>-3.0819999999999999</v>
      </c>
      <c r="F233">
        <v>-3.19</v>
      </c>
      <c r="G233">
        <v>2.8</v>
      </c>
      <c r="H233">
        <v>-0.01</v>
      </c>
      <c r="I233">
        <v>2.6</v>
      </c>
      <c r="J233">
        <v>-0.38400000000000001</v>
      </c>
      <c r="K233">
        <v>-1.373</v>
      </c>
      <c r="L233">
        <v>-2.3679999999999999</v>
      </c>
      <c r="M233">
        <v>-3.0739999999999998</v>
      </c>
      <c r="N233">
        <v>-3.16</v>
      </c>
      <c r="O233">
        <v>1.054</v>
      </c>
      <c r="P233">
        <v>1.0669999999999999</v>
      </c>
      <c r="Q233">
        <v>1.069</v>
      </c>
      <c r="R233">
        <v>0.7</v>
      </c>
      <c r="S233">
        <v>0.254</v>
      </c>
    </row>
    <row r="235" spans="1:19" x14ac:dyDescent="0.3">
      <c r="A235" t="s">
        <v>0</v>
      </c>
      <c r="B235" t="s">
        <v>19</v>
      </c>
    </row>
    <row r="236" spans="1:19" x14ac:dyDescent="0.3">
      <c r="A236">
        <v>0</v>
      </c>
      <c r="B236">
        <v>-0.37</v>
      </c>
      <c r="C236">
        <v>-1.37</v>
      </c>
      <c r="D236">
        <v>-2.3660000000000001</v>
      </c>
      <c r="E236">
        <v>-3.0750000000000002</v>
      </c>
      <c r="F236">
        <v>-3.18</v>
      </c>
      <c r="G236">
        <v>2.8</v>
      </c>
      <c r="H236">
        <v>-0.01</v>
      </c>
      <c r="I236">
        <v>3.0630000000000002</v>
      </c>
      <c r="J236">
        <v>-0.37</v>
      </c>
      <c r="K236">
        <v>-1.37</v>
      </c>
      <c r="L236">
        <v>-2.3660000000000001</v>
      </c>
      <c r="M236">
        <v>-3.0750000000000002</v>
      </c>
      <c r="N236">
        <v>-3.18</v>
      </c>
      <c r="O236">
        <v>1.069</v>
      </c>
      <c r="P236">
        <v>1.069</v>
      </c>
      <c r="Q236">
        <v>1.0609999999999999</v>
      </c>
      <c r="R236">
        <v>0.70699999999999996</v>
      </c>
      <c r="S236">
        <v>0.29099999999999998</v>
      </c>
    </row>
    <row r="237" spans="1:19" x14ac:dyDescent="0.3">
      <c r="A237">
        <v>60</v>
      </c>
      <c r="B237">
        <v>-0.37</v>
      </c>
      <c r="C237">
        <v>-1.37</v>
      </c>
      <c r="D237">
        <v>-2.3660000000000001</v>
      </c>
      <c r="E237">
        <v>-3.0750000000000002</v>
      </c>
      <c r="F237">
        <v>-3.18</v>
      </c>
      <c r="G237">
        <v>2.8</v>
      </c>
      <c r="H237">
        <v>-0.01</v>
      </c>
      <c r="I237">
        <v>3.0630000000000002</v>
      </c>
      <c r="J237">
        <v>-0.372</v>
      </c>
      <c r="K237">
        <v>-1.37</v>
      </c>
      <c r="L237">
        <v>-2.3660000000000001</v>
      </c>
      <c r="M237">
        <v>-3.0739999999999998</v>
      </c>
      <c r="N237">
        <v>-3.1829999999999998</v>
      </c>
      <c r="O237">
        <v>1.0669999999999999</v>
      </c>
      <c r="P237">
        <v>1.0720000000000001</v>
      </c>
      <c r="Q237">
        <v>1.0649999999999999</v>
      </c>
      <c r="R237">
        <v>0.70899999999999996</v>
      </c>
      <c r="S237">
        <v>0.3</v>
      </c>
    </row>
    <row r="238" spans="1:19" x14ac:dyDescent="0.3">
      <c r="A238">
        <v>120</v>
      </c>
      <c r="B238">
        <v>-0.37</v>
      </c>
      <c r="C238">
        <v>-1.37</v>
      </c>
      <c r="D238">
        <v>-2.3660000000000001</v>
      </c>
      <c r="E238">
        <v>-3.0750000000000002</v>
      </c>
      <c r="F238">
        <v>-3.18</v>
      </c>
      <c r="G238">
        <v>2.8</v>
      </c>
      <c r="H238">
        <v>-0.01</v>
      </c>
      <c r="I238">
        <v>3.0630000000000002</v>
      </c>
      <c r="J238">
        <v>-0.373</v>
      </c>
      <c r="K238">
        <v>-1.37</v>
      </c>
      <c r="L238">
        <v>-2.3660000000000001</v>
      </c>
      <c r="M238">
        <v>-3.0739999999999998</v>
      </c>
      <c r="N238">
        <v>-3.1859999999999999</v>
      </c>
      <c r="O238">
        <v>1.0649999999999999</v>
      </c>
      <c r="P238">
        <v>1.0720000000000001</v>
      </c>
      <c r="Q238">
        <v>1.0669999999999999</v>
      </c>
      <c r="R238">
        <v>0.71599999999999997</v>
      </c>
      <c r="S238">
        <v>0.308</v>
      </c>
    </row>
    <row r="239" spans="1:19" x14ac:dyDescent="0.3">
      <c r="A239">
        <v>180</v>
      </c>
      <c r="B239">
        <v>-0.37</v>
      </c>
      <c r="C239">
        <v>-1.37</v>
      </c>
      <c r="D239">
        <v>-2.3660000000000001</v>
      </c>
      <c r="E239">
        <v>-3.0750000000000002</v>
      </c>
      <c r="F239">
        <v>-3.18</v>
      </c>
      <c r="G239">
        <v>2.8</v>
      </c>
      <c r="H239">
        <v>-0.01</v>
      </c>
      <c r="I239">
        <v>3.0630000000000002</v>
      </c>
      <c r="J239">
        <v>-0.374</v>
      </c>
      <c r="K239">
        <v>-1.37</v>
      </c>
      <c r="L239">
        <v>-2.3660000000000001</v>
      </c>
      <c r="M239">
        <v>-3.073</v>
      </c>
      <c r="N239">
        <v>-3.1890000000000001</v>
      </c>
      <c r="O239">
        <v>1.0640000000000001</v>
      </c>
      <c r="P239">
        <v>1.073</v>
      </c>
      <c r="Q239">
        <v>1.0660000000000001</v>
      </c>
      <c r="R239">
        <v>0.71699999999999997</v>
      </c>
      <c r="S239">
        <v>0.315</v>
      </c>
    </row>
    <row r="240" spans="1:19" x14ac:dyDescent="0.3">
      <c r="A240">
        <v>240</v>
      </c>
      <c r="B240">
        <v>-0.37</v>
      </c>
      <c r="C240">
        <v>-1.37</v>
      </c>
      <c r="D240">
        <v>-2.3660000000000001</v>
      </c>
      <c r="E240">
        <v>-3.0750000000000002</v>
      </c>
      <c r="F240">
        <v>-3.18</v>
      </c>
      <c r="G240">
        <v>2.8</v>
      </c>
      <c r="H240">
        <v>-0.01</v>
      </c>
      <c r="I240">
        <v>3.0630000000000002</v>
      </c>
      <c r="J240">
        <v>-0.376</v>
      </c>
      <c r="K240">
        <v>-1.37</v>
      </c>
      <c r="L240">
        <v>-2.3660000000000001</v>
      </c>
      <c r="M240">
        <v>-3.0720000000000001</v>
      </c>
      <c r="N240">
        <v>-3.1920000000000002</v>
      </c>
      <c r="O240">
        <v>1.0620000000000001</v>
      </c>
      <c r="P240">
        <v>1.073</v>
      </c>
      <c r="Q240">
        <v>1.0669999999999999</v>
      </c>
      <c r="R240">
        <v>0.71399999999999997</v>
      </c>
      <c r="S240">
        <v>0.32</v>
      </c>
    </row>
    <row r="241" spans="1:19" x14ac:dyDescent="0.3">
      <c r="A241">
        <v>300</v>
      </c>
      <c r="B241">
        <v>-0.37</v>
      </c>
      <c r="C241">
        <v>-1.37</v>
      </c>
      <c r="D241">
        <v>-2.3660000000000001</v>
      </c>
      <c r="E241">
        <v>-3.0750000000000002</v>
      </c>
      <c r="F241">
        <v>-3.18</v>
      </c>
      <c r="G241">
        <v>2.8</v>
      </c>
      <c r="H241">
        <v>-0.01</v>
      </c>
      <c r="I241">
        <v>3.0630000000000002</v>
      </c>
      <c r="J241">
        <v>-0.377</v>
      </c>
      <c r="K241">
        <v>-1.37</v>
      </c>
      <c r="L241">
        <v>-2.367</v>
      </c>
      <c r="M241">
        <v>-3.0720000000000001</v>
      </c>
      <c r="N241">
        <v>-3.1949999999999998</v>
      </c>
      <c r="O241">
        <v>1.0609999999999999</v>
      </c>
      <c r="P241">
        <v>1.073</v>
      </c>
      <c r="Q241">
        <v>1.069</v>
      </c>
      <c r="R241">
        <v>0.71299999999999997</v>
      </c>
      <c r="S241">
        <v>0.32600000000000001</v>
      </c>
    </row>
    <row r="242" spans="1:19" x14ac:dyDescent="0.3">
      <c r="A242">
        <v>360</v>
      </c>
      <c r="B242">
        <v>-0.37</v>
      </c>
      <c r="C242">
        <v>-1.37</v>
      </c>
      <c r="D242">
        <v>-2.3660000000000001</v>
      </c>
      <c r="E242">
        <v>-3.0750000000000002</v>
      </c>
      <c r="F242">
        <v>-3.18</v>
      </c>
      <c r="G242">
        <v>2.8</v>
      </c>
      <c r="H242">
        <v>-0.01</v>
      </c>
      <c r="I242">
        <v>3.0630000000000002</v>
      </c>
      <c r="J242">
        <v>-0.378</v>
      </c>
      <c r="K242">
        <v>-1.371</v>
      </c>
      <c r="L242">
        <v>-2.367</v>
      </c>
      <c r="M242">
        <v>-3.0739999999999998</v>
      </c>
      <c r="N242">
        <v>-3.198</v>
      </c>
      <c r="O242">
        <v>1.0589999999999999</v>
      </c>
      <c r="P242">
        <v>1.0720000000000001</v>
      </c>
      <c r="Q242">
        <v>1.069</v>
      </c>
      <c r="R242">
        <v>0.71699999999999997</v>
      </c>
      <c r="S242">
        <v>0.33200000000000002</v>
      </c>
    </row>
    <row r="243" spans="1:19" x14ac:dyDescent="0.3">
      <c r="A243">
        <v>420</v>
      </c>
      <c r="B243">
        <v>-0.37</v>
      </c>
      <c r="C243">
        <v>-1.37</v>
      </c>
      <c r="D243">
        <v>-2.3660000000000001</v>
      </c>
      <c r="E243">
        <v>-3.0750000000000002</v>
      </c>
      <c r="F243">
        <v>-3.18</v>
      </c>
      <c r="G243">
        <v>2.8</v>
      </c>
      <c r="H243">
        <v>-0.01</v>
      </c>
      <c r="I243">
        <v>3.0630000000000002</v>
      </c>
      <c r="J243">
        <v>-0.379</v>
      </c>
      <c r="K243">
        <v>-1.371</v>
      </c>
      <c r="L243">
        <v>-2.367</v>
      </c>
      <c r="M243">
        <v>-3.0760000000000001</v>
      </c>
      <c r="N243">
        <v>-3.2010000000000001</v>
      </c>
      <c r="O243">
        <v>1.0569999999999999</v>
      </c>
      <c r="P243">
        <v>1.071</v>
      </c>
      <c r="Q243">
        <v>1.0680000000000001</v>
      </c>
      <c r="R243">
        <v>0.72199999999999998</v>
      </c>
      <c r="S243">
        <v>0.33600000000000002</v>
      </c>
    </row>
    <row r="244" spans="1:19" x14ac:dyDescent="0.3">
      <c r="A244">
        <v>480</v>
      </c>
      <c r="B244">
        <v>-0.37</v>
      </c>
      <c r="C244">
        <v>-1.37</v>
      </c>
      <c r="D244">
        <v>-2.3660000000000001</v>
      </c>
      <c r="E244">
        <v>-3.0750000000000002</v>
      </c>
      <c r="F244">
        <v>-3.18</v>
      </c>
      <c r="G244">
        <v>2.8</v>
      </c>
      <c r="H244">
        <v>-0.01</v>
      </c>
      <c r="I244">
        <v>3.0630000000000002</v>
      </c>
      <c r="J244">
        <v>-0.38100000000000001</v>
      </c>
      <c r="K244">
        <v>-1.3720000000000001</v>
      </c>
      <c r="L244">
        <v>-2.367</v>
      </c>
      <c r="M244">
        <v>-3.0779999999999998</v>
      </c>
      <c r="N244">
        <v>-3.2040000000000002</v>
      </c>
      <c r="O244">
        <v>1.056</v>
      </c>
      <c r="P244">
        <v>1.07</v>
      </c>
      <c r="Q244">
        <v>1.069</v>
      </c>
      <c r="R244">
        <v>0.72599999999999998</v>
      </c>
      <c r="S244">
        <v>0.33900000000000002</v>
      </c>
    </row>
    <row r="245" spans="1:19" x14ac:dyDescent="0.3">
      <c r="A245">
        <v>540</v>
      </c>
      <c r="B245">
        <v>-0.37</v>
      </c>
      <c r="C245">
        <v>-1.37</v>
      </c>
      <c r="D245">
        <v>-2.3660000000000001</v>
      </c>
      <c r="E245">
        <v>-3.0750000000000002</v>
      </c>
      <c r="F245">
        <v>-3.18</v>
      </c>
      <c r="G245">
        <v>2.8</v>
      </c>
      <c r="H245">
        <v>-0.01</v>
      </c>
      <c r="I245">
        <v>3.0630000000000002</v>
      </c>
      <c r="J245">
        <v>-0.38300000000000001</v>
      </c>
      <c r="K245">
        <v>-1.3720000000000001</v>
      </c>
      <c r="L245">
        <v>-2.3679999999999999</v>
      </c>
      <c r="M245">
        <v>-3.08</v>
      </c>
      <c r="N245">
        <v>-3.2069999999999999</v>
      </c>
      <c r="O245">
        <v>1.0549999999999999</v>
      </c>
      <c r="P245">
        <v>1.069</v>
      </c>
      <c r="Q245">
        <v>1.069</v>
      </c>
      <c r="R245">
        <v>0.72899999999999998</v>
      </c>
      <c r="S245">
        <v>0.34100000000000003</v>
      </c>
    </row>
    <row r="246" spans="1:19" x14ac:dyDescent="0.3">
      <c r="A246">
        <v>600</v>
      </c>
      <c r="B246">
        <v>-0.37</v>
      </c>
      <c r="C246">
        <v>-1.37</v>
      </c>
      <c r="D246">
        <v>-2.3660000000000001</v>
      </c>
      <c r="E246">
        <v>-3.0750000000000002</v>
      </c>
      <c r="F246">
        <v>-3.18</v>
      </c>
      <c r="G246">
        <v>2.8</v>
      </c>
      <c r="H246">
        <v>-0.01</v>
      </c>
      <c r="I246">
        <v>3.0630000000000002</v>
      </c>
      <c r="J246">
        <v>-0.38400000000000001</v>
      </c>
      <c r="K246">
        <v>-1.373</v>
      </c>
      <c r="L246">
        <v>-2.3679999999999999</v>
      </c>
      <c r="M246">
        <v>-3.0819999999999999</v>
      </c>
      <c r="N246">
        <v>-3.21</v>
      </c>
      <c r="O246">
        <v>1.054</v>
      </c>
      <c r="P246">
        <v>1.0669999999999999</v>
      </c>
      <c r="Q246">
        <v>1.069</v>
      </c>
      <c r="R246">
        <v>0.73299999999999998</v>
      </c>
      <c r="S246">
        <v>0.34100000000000003</v>
      </c>
    </row>
    <row r="248" spans="1:19" x14ac:dyDescent="0.3">
      <c r="A248" t="s">
        <v>0</v>
      </c>
      <c r="B248" t="s">
        <v>20</v>
      </c>
    </row>
    <row r="249" spans="1:19" x14ac:dyDescent="0.3">
      <c r="A249">
        <v>0</v>
      </c>
      <c r="B249">
        <v>-0.37</v>
      </c>
      <c r="C249">
        <v>-1.37</v>
      </c>
      <c r="D249">
        <v>-2.3660000000000001</v>
      </c>
      <c r="E249">
        <v>-3.0750000000000002</v>
      </c>
      <c r="F249">
        <v>-3.18</v>
      </c>
      <c r="G249">
        <v>2.8</v>
      </c>
      <c r="H249">
        <v>-0.01</v>
      </c>
      <c r="I249">
        <v>2.835</v>
      </c>
      <c r="J249">
        <v>-0.37</v>
      </c>
      <c r="K249">
        <v>-1.37</v>
      </c>
      <c r="L249">
        <v>-2.3660000000000001</v>
      </c>
      <c r="M249">
        <v>-3.0750000000000002</v>
      </c>
      <c r="N249">
        <v>-3.18</v>
      </c>
      <c r="O249">
        <v>1.069</v>
      </c>
      <c r="P249">
        <v>1.069</v>
      </c>
      <c r="Q249">
        <v>1.0609999999999999</v>
      </c>
      <c r="R249">
        <v>0.70699999999999996</v>
      </c>
      <c r="S249">
        <v>0.29099999999999998</v>
      </c>
    </row>
    <row r="250" spans="1:19" x14ac:dyDescent="0.3">
      <c r="A250">
        <v>60</v>
      </c>
      <c r="B250">
        <v>-0.37</v>
      </c>
      <c r="C250">
        <v>-1.37</v>
      </c>
      <c r="D250">
        <v>-2.3660000000000001</v>
      </c>
      <c r="E250">
        <v>-3.0750000000000002</v>
      </c>
      <c r="F250">
        <v>-3.18</v>
      </c>
      <c r="G250">
        <v>2.8</v>
      </c>
      <c r="H250">
        <v>-0.01</v>
      </c>
      <c r="I250">
        <v>2.835</v>
      </c>
      <c r="J250">
        <v>-0.372</v>
      </c>
      <c r="K250">
        <v>-1.37</v>
      </c>
      <c r="L250">
        <v>-2.3660000000000001</v>
      </c>
      <c r="M250">
        <v>-3.0739999999999998</v>
      </c>
      <c r="N250">
        <v>-3.18</v>
      </c>
      <c r="O250">
        <v>1.0669999999999999</v>
      </c>
      <c r="P250">
        <v>1.0720000000000001</v>
      </c>
      <c r="Q250">
        <v>1.0649999999999999</v>
      </c>
      <c r="R250">
        <v>0.71</v>
      </c>
      <c r="S250">
        <v>0.29199999999999998</v>
      </c>
    </row>
    <row r="251" spans="1:19" x14ac:dyDescent="0.3">
      <c r="A251">
        <v>120</v>
      </c>
      <c r="B251">
        <v>-0.37</v>
      </c>
      <c r="C251">
        <v>-1.37</v>
      </c>
      <c r="D251">
        <v>-2.3660000000000001</v>
      </c>
      <c r="E251">
        <v>-3.0750000000000002</v>
      </c>
      <c r="F251">
        <v>-3.18</v>
      </c>
      <c r="G251">
        <v>2.8</v>
      </c>
      <c r="H251">
        <v>-0.01</v>
      </c>
      <c r="I251">
        <v>2.835</v>
      </c>
      <c r="J251">
        <v>-0.373</v>
      </c>
      <c r="K251">
        <v>-1.37</v>
      </c>
      <c r="L251">
        <v>-2.3660000000000001</v>
      </c>
      <c r="M251">
        <v>-3.0739999999999998</v>
      </c>
      <c r="N251">
        <v>-3.18</v>
      </c>
      <c r="O251">
        <v>1.0660000000000001</v>
      </c>
      <c r="P251">
        <v>1.0720000000000001</v>
      </c>
      <c r="Q251">
        <v>1.0660000000000001</v>
      </c>
      <c r="R251">
        <v>0.71499999999999997</v>
      </c>
      <c r="S251">
        <v>0.29299999999999998</v>
      </c>
    </row>
    <row r="252" spans="1:19" x14ac:dyDescent="0.3">
      <c r="A252">
        <v>180</v>
      </c>
      <c r="B252">
        <v>-0.37</v>
      </c>
      <c r="C252">
        <v>-1.37</v>
      </c>
      <c r="D252">
        <v>-2.3660000000000001</v>
      </c>
      <c r="E252">
        <v>-3.0750000000000002</v>
      </c>
      <c r="F252">
        <v>-3.18</v>
      </c>
      <c r="G252">
        <v>2.8</v>
      </c>
      <c r="H252">
        <v>-0.01</v>
      </c>
      <c r="I252">
        <v>2.835</v>
      </c>
      <c r="J252">
        <v>-0.374</v>
      </c>
      <c r="K252">
        <v>-1.37</v>
      </c>
      <c r="L252">
        <v>-2.3660000000000001</v>
      </c>
      <c r="M252">
        <v>-3.073</v>
      </c>
      <c r="N252">
        <v>-3.18</v>
      </c>
      <c r="O252">
        <v>1.0640000000000001</v>
      </c>
      <c r="P252">
        <v>1.073</v>
      </c>
      <c r="Q252">
        <v>1.0669999999999999</v>
      </c>
      <c r="R252">
        <v>0.71599999999999997</v>
      </c>
      <c r="S252">
        <v>0.29399999999999998</v>
      </c>
    </row>
    <row r="253" spans="1:19" x14ac:dyDescent="0.3">
      <c r="A253">
        <v>240</v>
      </c>
      <c r="B253">
        <v>-0.37</v>
      </c>
      <c r="C253">
        <v>-1.37</v>
      </c>
      <c r="D253">
        <v>-2.3660000000000001</v>
      </c>
      <c r="E253">
        <v>-3.0750000000000002</v>
      </c>
      <c r="F253">
        <v>-3.18</v>
      </c>
      <c r="G253">
        <v>2.8</v>
      </c>
      <c r="H253">
        <v>-0.01</v>
      </c>
      <c r="I253">
        <v>2.835</v>
      </c>
      <c r="J253">
        <v>-0.376</v>
      </c>
      <c r="K253">
        <v>-1.37</v>
      </c>
      <c r="L253">
        <v>-2.367</v>
      </c>
      <c r="M253">
        <v>-3.073</v>
      </c>
      <c r="N253">
        <v>-3.18</v>
      </c>
      <c r="O253">
        <v>1.0620000000000001</v>
      </c>
      <c r="P253">
        <v>1.073</v>
      </c>
      <c r="Q253">
        <v>1.0680000000000001</v>
      </c>
      <c r="R253">
        <v>0.71699999999999997</v>
      </c>
      <c r="S253">
        <v>0.29299999999999998</v>
      </c>
    </row>
    <row r="254" spans="1:19" x14ac:dyDescent="0.3">
      <c r="A254">
        <v>300</v>
      </c>
      <c r="B254">
        <v>-0.37</v>
      </c>
      <c r="C254">
        <v>-1.37</v>
      </c>
      <c r="D254">
        <v>-2.3660000000000001</v>
      </c>
      <c r="E254">
        <v>-3.0750000000000002</v>
      </c>
      <c r="F254">
        <v>-3.18</v>
      </c>
      <c r="G254">
        <v>2.8</v>
      </c>
      <c r="H254">
        <v>-0.01</v>
      </c>
      <c r="I254">
        <v>2.835</v>
      </c>
      <c r="J254">
        <v>-0.377</v>
      </c>
      <c r="K254">
        <v>-1.37</v>
      </c>
      <c r="L254">
        <v>-2.367</v>
      </c>
      <c r="M254">
        <v>-3.073</v>
      </c>
      <c r="N254">
        <v>-3.18</v>
      </c>
      <c r="O254">
        <v>1.06</v>
      </c>
      <c r="P254">
        <v>1.073</v>
      </c>
      <c r="Q254">
        <v>1.0680000000000001</v>
      </c>
      <c r="R254">
        <v>0.71599999999999997</v>
      </c>
      <c r="S254">
        <v>0.29499999999999998</v>
      </c>
    </row>
    <row r="255" spans="1:19" x14ac:dyDescent="0.3">
      <c r="A255">
        <v>360</v>
      </c>
      <c r="B255">
        <v>-0.37</v>
      </c>
      <c r="C255">
        <v>-1.37</v>
      </c>
      <c r="D255">
        <v>-2.3660000000000001</v>
      </c>
      <c r="E255">
        <v>-3.0750000000000002</v>
      </c>
      <c r="F255">
        <v>-3.18</v>
      </c>
      <c r="G255">
        <v>2.8</v>
      </c>
      <c r="H255">
        <v>-0.01</v>
      </c>
      <c r="I255">
        <v>2.835</v>
      </c>
      <c r="J255">
        <v>-0.378</v>
      </c>
      <c r="K255">
        <v>-1.371</v>
      </c>
      <c r="L255">
        <v>-2.367</v>
      </c>
      <c r="M255">
        <v>-3.0739999999999998</v>
      </c>
      <c r="N255">
        <v>-3.18</v>
      </c>
      <c r="O255">
        <v>1.0589999999999999</v>
      </c>
      <c r="P255">
        <v>1.0720000000000001</v>
      </c>
      <c r="Q255">
        <v>1.0680000000000001</v>
      </c>
      <c r="R255">
        <v>0.71499999999999997</v>
      </c>
      <c r="S255">
        <v>0.29699999999999999</v>
      </c>
    </row>
    <row r="256" spans="1:19" x14ac:dyDescent="0.3">
      <c r="A256">
        <v>420</v>
      </c>
      <c r="B256">
        <v>-0.37</v>
      </c>
      <c r="C256">
        <v>-1.37</v>
      </c>
      <c r="D256">
        <v>-2.3660000000000001</v>
      </c>
      <c r="E256">
        <v>-3.0750000000000002</v>
      </c>
      <c r="F256">
        <v>-3.18</v>
      </c>
      <c r="G256">
        <v>2.8</v>
      </c>
      <c r="H256">
        <v>-0.01</v>
      </c>
      <c r="I256">
        <v>2.835</v>
      </c>
      <c r="J256">
        <v>-0.379</v>
      </c>
      <c r="K256">
        <v>-1.371</v>
      </c>
      <c r="L256">
        <v>-2.367</v>
      </c>
      <c r="M256">
        <v>-3.0739999999999998</v>
      </c>
      <c r="N256">
        <v>-3.18</v>
      </c>
      <c r="O256">
        <v>1.0569999999999999</v>
      </c>
      <c r="P256">
        <v>1.071</v>
      </c>
      <c r="Q256">
        <v>1.069</v>
      </c>
      <c r="R256">
        <v>0.71499999999999997</v>
      </c>
      <c r="S256">
        <v>0.29799999999999999</v>
      </c>
    </row>
    <row r="257" spans="1:19" x14ac:dyDescent="0.3">
      <c r="A257">
        <v>480</v>
      </c>
      <c r="B257">
        <v>-0.37</v>
      </c>
      <c r="C257">
        <v>-1.37</v>
      </c>
      <c r="D257">
        <v>-2.3660000000000001</v>
      </c>
      <c r="E257">
        <v>-3.0750000000000002</v>
      </c>
      <c r="F257">
        <v>-3.18</v>
      </c>
      <c r="G257">
        <v>2.8</v>
      </c>
      <c r="H257">
        <v>-0.01</v>
      </c>
      <c r="I257">
        <v>2.835</v>
      </c>
      <c r="J257">
        <v>-0.38100000000000001</v>
      </c>
      <c r="K257">
        <v>-1.3720000000000001</v>
      </c>
      <c r="L257">
        <v>-2.367</v>
      </c>
      <c r="M257">
        <v>-3.0739999999999998</v>
      </c>
      <c r="N257">
        <v>-3.18</v>
      </c>
      <c r="O257">
        <v>1.056</v>
      </c>
      <c r="P257">
        <v>1.07</v>
      </c>
      <c r="Q257">
        <v>1.069</v>
      </c>
      <c r="R257">
        <v>0.71499999999999997</v>
      </c>
      <c r="S257">
        <v>0.29799999999999999</v>
      </c>
    </row>
    <row r="258" spans="1:19" x14ac:dyDescent="0.3">
      <c r="A258">
        <v>540</v>
      </c>
      <c r="B258">
        <v>-0.37</v>
      </c>
      <c r="C258">
        <v>-1.37</v>
      </c>
      <c r="D258">
        <v>-2.3660000000000001</v>
      </c>
      <c r="E258">
        <v>-3.0750000000000002</v>
      </c>
      <c r="F258">
        <v>-3.18</v>
      </c>
      <c r="G258">
        <v>2.8</v>
      </c>
      <c r="H258">
        <v>-0.01</v>
      </c>
      <c r="I258">
        <v>2.835</v>
      </c>
      <c r="J258">
        <v>-0.38300000000000001</v>
      </c>
      <c r="K258">
        <v>-1.3720000000000001</v>
      </c>
      <c r="L258">
        <v>-2.3679999999999999</v>
      </c>
      <c r="M258">
        <v>-3.0739999999999998</v>
      </c>
      <c r="N258">
        <v>-3.18</v>
      </c>
      <c r="O258">
        <v>1.0549999999999999</v>
      </c>
      <c r="P258">
        <v>1.069</v>
      </c>
      <c r="Q258">
        <v>1.069</v>
      </c>
      <c r="R258">
        <v>0.71399999999999997</v>
      </c>
      <c r="S258">
        <v>0.29799999999999999</v>
      </c>
    </row>
    <row r="259" spans="1:19" x14ac:dyDescent="0.3">
      <c r="A259">
        <v>600</v>
      </c>
      <c r="B259">
        <v>-0.37</v>
      </c>
      <c r="C259">
        <v>-1.37</v>
      </c>
      <c r="D259">
        <v>-2.3660000000000001</v>
      </c>
      <c r="E259">
        <v>-3.0750000000000002</v>
      </c>
      <c r="F259">
        <v>-3.18</v>
      </c>
      <c r="G259">
        <v>2.8</v>
      </c>
      <c r="H259">
        <v>-0.01</v>
      </c>
      <c r="I259">
        <v>2.835</v>
      </c>
      <c r="J259">
        <v>-0.38400000000000001</v>
      </c>
      <c r="K259">
        <v>-1.373</v>
      </c>
      <c r="L259">
        <v>-2.3679999999999999</v>
      </c>
      <c r="M259">
        <v>-3.0750000000000002</v>
      </c>
      <c r="N259">
        <v>-3.18</v>
      </c>
      <c r="O259">
        <v>1.054</v>
      </c>
      <c r="P259">
        <v>1.0669999999999999</v>
      </c>
      <c r="Q259">
        <v>1.069</v>
      </c>
      <c r="R259">
        <v>0.71399999999999997</v>
      </c>
      <c r="S259">
        <v>0.29699999999999999</v>
      </c>
    </row>
    <row r="261" spans="1:19" x14ac:dyDescent="0.3">
      <c r="A261" t="s">
        <v>0</v>
      </c>
      <c r="B261" t="s">
        <v>21</v>
      </c>
    </row>
    <row r="262" spans="1:19" x14ac:dyDescent="0.3">
      <c r="A262">
        <v>0</v>
      </c>
      <c r="B262">
        <v>-0.37</v>
      </c>
      <c r="C262">
        <v>-1.37</v>
      </c>
      <c r="D262">
        <v>-2.3660000000000001</v>
      </c>
      <c r="E262">
        <v>-3.0750000000000002</v>
      </c>
      <c r="F262">
        <v>-3.18</v>
      </c>
      <c r="G262">
        <v>2.8</v>
      </c>
      <c r="H262">
        <v>-0.01</v>
      </c>
      <c r="I262">
        <v>2.5990000000000002</v>
      </c>
      <c r="J262">
        <v>-0.37</v>
      </c>
      <c r="K262">
        <v>-1.37</v>
      </c>
      <c r="L262">
        <v>-2.3660000000000001</v>
      </c>
      <c r="M262">
        <v>-3.0750000000000002</v>
      </c>
      <c r="N262">
        <v>-3.18</v>
      </c>
      <c r="O262">
        <v>1.069</v>
      </c>
      <c r="P262">
        <v>1.069</v>
      </c>
      <c r="Q262">
        <v>1.0609999999999999</v>
      </c>
      <c r="R262">
        <v>0.70699999999999996</v>
      </c>
      <c r="S262">
        <v>0.29099999999999998</v>
      </c>
    </row>
    <row r="263" spans="1:19" x14ac:dyDescent="0.3">
      <c r="A263">
        <v>60</v>
      </c>
      <c r="B263">
        <v>-0.37</v>
      </c>
      <c r="C263">
        <v>-1.37</v>
      </c>
      <c r="D263">
        <v>-2.3660000000000001</v>
      </c>
      <c r="E263">
        <v>-3.0750000000000002</v>
      </c>
      <c r="F263">
        <v>-3.18</v>
      </c>
      <c r="G263">
        <v>2.8</v>
      </c>
      <c r="H263">
        <v>-0.01</v>
      </c>
      <c r="I263">
        <v>2.5990000000000002</v>
      </c>
      <c r="J263">
        <v>-0.372</v>
      </c>
      <c r="K263">
        <v>-1.37</v>
      </c>
      <c r="L263">
        <v>-2.3660000000000001</v>
      </c>
      <c r="M263">
        <v>-3.0750000000000002</v>
      </c>
      <c r="N263">
        <v>-3.177</v>
      </c>
      <c r="O263">
        <v>1.0680000000000001</v>
      </c>
      <c r="P263">
        <v>1.071</v>
      </c>
      <c r="Q263">
        <v>1.0649999999999999</v>
      </c>
      <c r="R263">
        <v>0.71099999999999997</v>
      </c>
      <c r="S263">
        <v>0.28399999999999997</v>
      </c>
    </row>
    <row r="264" spans="1:19" x14ac:dyDescent="0.3">
      <c r="A264">
        <v>120</v>
      </c>
      <c r="B264">
        <v>-0.37</v>
      </c>
      <c r="C264">
        <v>-1.37</v>
      </c>
      <c r="D264">
        <v>-2.3660000000000001</v>
      </c>
      <c r="E264">
        <v>-3.0750000000000002</v>
      </c>
      <c r="F264">
        <v>-3.18</v>
      </c>
      <c r="G264">
        <v>2.8</v>
      </c>
      <c r="H264">
        <v>-0.01</v>
      </c>
      <c r="I264">
        <v>2.5990000000000002</v>
      </c>
      <c r="J264">
        <v>-0.373</v>
      </c>
      <c r="K264">
        <v>-1.37</v>
      </c>
      <c r="L264">
        <v>-2.3660000000000001</v>
      </c>
      <c r="M264">
        <v>-3.073</v>
      </c>
      <c r="N264">
        <v>-3.1739999999999999</v>
      </c>
      <c r="O264">
        <v>1.0660000000000001</v>
      </c>
      <c r="P264">
        <v>1.0720000000000001</v>
      </c>
      <c r="Q264">
        <v>1.0649999999999999</v>
      </c>
      <c r="R264">
        <v>0.71399999999999997</v>
      </c>
      <c r="S264">
        <v>0.27700000000000002</v>
      </c>
    </row>
    <row r="265" spans="1:19" x14ac:dyDescent="0.3">
      <c r="A265">
        <v>180</v>
      </c>
      <c r="B265">
        <v>-0.37</v>
      </c>
      <c r="C265">
        <v>-1.37</v>
      </c>
      <c r="D265">
        <v>-2.3660000000000001</v>
      </c>
      <c r="E265">
        <v>-3.0750000000000002</v>
      </c>
      <c r="F265">
        <v>-3.18</v>
      </c>
      <c r="G265">
        <v>2.8</v>
      </c>
      <c r="H265">
        <v>-0.01</v>
      </c>
      <c r="I265">
        <v>2.5990000000000002</v>
      </c>
      <c r="J265">
        <v>-0.374</v>
      </c>
      <c r="K265">
        <v>-1.37</v>
      </c>
      <c r="L265">
        <v>-2.3660000000000001</v>
      </c>
      <c r="M265">
        <v>-3.073</v>
      </c>
      <c r="N265">
        <v>-3.1709999999999998</v>
      </c>
      <c r="O265">
        <v>1.0640000000000001</v>
      </c>
      <c r="P265">
        <v>1.073</v>
      </c>
      <c r="Q265">
        <v>1.0669999999999999</v>
      </c>
      <c r="R265">
        <v>0.71499999999999997</v>
      </c>
      <c r="S265">
        <v>0.27300000000000002</v>
      </c>
    </row>
    <row r="266" spans="1:19" x14ac:dyDescent="0.3">
      <c r="A266">
        <v>240</v>
      </c>
      <c r="B266">
        <v>-0.37</v>
      </c>
      <c r="C266">
        <v>-1.37</v>
      </c>
      <c r="D266">
        <v>-2.3660000000000001</v>
      </c>
      <c r="E266">
        <v>-3.0750000000000002</v>
      </c>
      <c r="F266">
        <v>-3.18</v>
      </c>
      <c r="G266">
        <v>2.8</v>
      </c>
      <c r="H266">
        <v>-0.01</v>
      </c>
      <c r="I266">
        <v>2.5990000000000002</v>
      </c>
      <c r="J266">
        <v>-0.376</v>
      </c>
      <c r="K266">
        <v>-1.37</v>
      </c>
      <c r="L266">
        <v>-2.367</v>
      </c>
      <c r="M266">
        <v>-3.0739999999999998</v>
      </c>
      <c r="N266">
        <v>-3.1680000000000001</v>
      </c>
      <c r="O266">
        <v>1.0620000000000001</v>
      </c>
      <c r="P266">
        <v>1.0740000000000001</v>
      </c>
      <c r="Q266">
        <v>1.0680000000000001</v>
      </c>
      <c r="R266">
        <v>0.72</v>
      </c>
      <c r="S266">
        <v>0.26700000000000002</v>
      </c>
    </row>
    <row r="267" spans="1:19" x14ac:dyDescent="0.3">
      <c r="A267">
        <v>300</v>
      </c>
      <c r="B267">
        <v>-0.37</v>
      </c>
      <c r="C267">
        <v>-1.37</v>
      </c>
      <c r="D267">
        <v>-2.3660000000000001</v>
      </c>
      <c r="E267">
        <v>-3.0750000000000002</v>
      </c>
      <c r="F267">
        <v>-3.18</v>
      </c>
      <c r="G267">
        <v>2.8</v>
      </c>
      <c r="H267">
        <v>-0.01</v>
      </c>
      <c r="I267">
        <v>2.5990000000000002</v>
      </c>
      <c r="J267">
        <v>-0.377</v>
      </c>
      <c r="K267">
        <v>-1.37</v>
      </c>
      <c r="L267">
        <v>-2.367</v>
      </c>
      <c r="M267">
        <v>-3.0739999999999998</v>
      </c>
      <c r="N267">
        <v>-3.165</v>
      </c>
      <c r="O267">
        <v>1.06</v>
      </c>
      <c r="P267">
        <v>1.073</v>
      </c>
      <c r="Q267">
        <v>1.0669999999999999</v>
      </c>
      <c r="R267">
        <v>0.71799999999999997</v>
      </c>
      <c r="S267">
        <v>0.26300000000000001</v>
      </c>
    </row>
    <row r="268" spans="1:19" x14ac:dyDescent="0.3">
      <c r="A268">
        <v>360</v>
      </c>
      <c r="B268">
        <v>-0.37</v>
      </c>
      <c r="C268">
        <v>-1.37</v>
      </c>
      <c r="D268">
        <v>-2.3660000000000001</v>
      </c>
      <c r="E268">
        <v>-3.0750000000000002</v>
      </c>
      <c r="F268">
        <v>-3.18</v>
      </c>
      <c r="G268">
        <v>2.8</v>
      </c>
      <c r="H268">
        <v>-0.01</v>
      </c>
      <c r="I268">
        <v>2.5990000000000002</v>
      </c>
      <c r="J268">
        <v>-0.378</v>
      </c>
      <c r="K268">
        <v>-1.371</v>
      </c>
      <c r="L268">
        <v>-2.367</v>
      </c>
      <c r="M268">
        <v>-3.073</v>
      </c>
      <c r="N268">
        <v>-3.1619999999999999</v>
      </c>
      <c r="O268">
        <v>1.0589999999999999</v>
      </c>
      <c r="P268">
        <v>1.0720000000000001</v>
      </c>
      <c r="Q268">
        <v>1.0680000000000001</v>
      </c>
      <c r="R268">
        <v>0.71399999999999997</v>
      </c>
      <c r="S268">
        <v>0.26100000000000001</v>
      </c>
    </row>
    <row r="269" spans="1:19" x14ac:dyDescent="0.3">
      <c r="A269">
        <v>420</v>
      </c>
      <c r="B269">
        <v>-0.37</v>
      </c>
      <c r="C269">
        <v>-1.37</v>
      </c>
      <c r="D269">
        <v>-2.3660000000000001</v>
      </c>
      <c r="E269">
        <v>-3.0750000000000002</v>
      </c>
      <c r="F269">
        <v>-3.18</v>
      </c>
      <c r="G269">
        <v>2.8</v>
      </c>
      <c r="H269">
        <v>-0.01</v>
      </c>
      <c r="I269">
        <v>2.5990000000000002</v>
      </c>
      <c r="J269">
        <v>-0.379</v>
      </c>
      <c r="K269">
        <v>-1.371</v>
      </c>
      <c r="L269">
        <v>-2.367</v>
      </c>
      <c r="M269">
        <v>-3.0720000000000001</v>
      </c>
      <c r="N269">
        <v>-3.1589999999999998</v>
      </c>
      <c r="O269">
        <v>1.0569999999999999</v>
      </c>
      <c r="P269">
        <v>1.071</v>
      </c>
      <c r="Q269">
        <v>1.069</v>
      </c>
      <c r="R269">
        <v>0.70899999999999996</v>
      </c>
      <c r="S269">
        <v>0.25900000000000001</v>
      </c>
    </row>
    <row r="270" spans="1:19" x14ac:dyDescent="0.3">
      <c r="A270">
        <v>480</v>
      </c>
      <c r="B270">
        <v>-0.37</v>
      </c>
      <c r="C270">
        <v>-1.37</v>
      </c>
      <c r="D270">
        <v>-2.3660000000000001</v>
      </c>
      <c r="E270">
        <v>-3.0750000000000002</v>
      </c>
      <c r="F270">
        <v>-3.18</v>
      </c>
      <c r="G270">
        <v>2.8</v>
      </c>
      <c r="H270">
        <v>-0.01</v>
      </c>
      <c r="I270">
        <v>2.5990000000000002</v>
      </c>
      <c r="J270">
        <v>-0.38100000000000001</v>
      </c>
      <c r="K270">
        <v>-1.3720000000000001</v>
      </c>
      <c r="L270">
        <v>-2.367</v>
      </c>
      <c r="M270">
        <v>-3.07</v>
      </c>
      <c r="N270">
        <v>-3.1560000000000001</v>
      </c>
      <c r="O270">
        <v>1.056</v>
      </c>
      <c r="P270">
        <v>1.07</v>
      </c>
      <c r="Q270">
        <v>1.069</v>
      </c>
      <c r="R270">
        <v>0.70299999999999996</v>
      </c>
      <c r="S270">
        <v>0.25700000000000001</v>
      </c>
    </row>
    <row r="271" spans="1:19" x14ac:dyDescent="0.3">
      <c r="A271">
        <v>540</v>
      </c>
      <c r="B271">
        <v>-0.37</v>
      </c>
      <c r="C271">
        <v>-1.37</v>
      </c>
      <c r="D271">
        <v>-2.3660000000000001</v>
      </c>
      <c r="E271">
        <v>-3.0750000000000002</v>
      </c>
      <c r="F271">
        <v>-3.18</v>
      </c>
      <c r="G271">
        <v>2.8</v>
      </c>
      <c r="H271">
        <v>-0.01</v>
      </c>
      <c r="I271">
        <v>2.5990000000000002</v>
      </c>
      <c r="J271">
        <v>-0.38300000000000001</v>
      </c>
      <c r="K271">
        <v>-1.3720000000000001</v>
      </c>
      <c r="L271">
        <v>-2.367</v>
      </c>
      <c r="M271">
        <v>-3.0680000000000001</v>
      </c>
      <c r="N271">
        <v>-3.153</v>
      </c>
      <c r="O271">
        <v>1.0549999999999999</v>
      </c>
      <c r="P271">
        <v>1.069</v>
      </c>
      <c r="Q271">
        <v>1.069</v>
      </c>
      <c r="R271">
        <v>0.69799999999999995</v>
      </c>
      <c r="S271">
        <v>0.254</v>
      </c>
    </row>
    <row r="272" spans="1:19" x14ac:dyDescent="0.3">
      <c r="A272">
        <v>600</v>
      </c>
      <c r="B272">
        <v>-0.37</v>
      </c>
      <c r="C272">
        <v>-1.37</v>
      </c>
      <c r="D272">
        <v>-2.3660000000000001</v>
      </c>
      <c r="E272">
        <v>-3.0750000000000002</v>
      </c>
      <c r="F272">
        <v>-3.18</v>
      </c>
      <c r="G272">
        <v>2.8</v>
      </c>
      <c r="H272">
        <v>-0.01</v>
      </c>
      <c r="I272">
        <v>2.5990000000000002</v>
      </c>
      <c r="J272">
        <v>-0.38400000000000001</v>
      </c>
      <c r="K272">
        <v>-1.373</v>
      </c>
      <c r="L272">
        <v>-2.3679999999999999</v>
      </c>
      <c r="M272">
        <v>-3.0659999999999998</v>
      </c>
      <c r="N272">
        <v>-3.15</v>
      </c>
      <c r="O272">
        <v>1.054</v>
      </c>
      <c r="P272">
        <v>1.0669999999999999</v>
      </c>
      <c r="Q272">
        <v>1.069</v>
      </c>
      <c r="R272">
        <v>0.69299999999999995</v>
      </c>
      <c r="S272">
        <v>0.252</v>
      </c>
    </row>
    <row r="274" spans="1:19" x14ac:dyDescent="0.3">
      <c r="A274" t="s">
        <v>0</v>
      </c>
      <c r="B274" t="s">
        <v>22</v>
      </c>
    </row>
    <row r="275" spans="1:19" x14ac:dyDescent="0.3">
      <c r="A275">
        <v>0</v>
      </c>
      <c r="B275">
        <v>-0.37</v>
      </c>
      <c r="C275">
        <v>-1.37</v>
      </c>
      <c r="D275">
        <v>-2.3660000000000001</v>
      </c>
      <c r="E275">
        <v>-3.0670000000000002</v>
      </c>
      <c r="F275">
        <v>-3.17</v>
      </c>
      <c r="G275">
        <v>2.8</v>
      </c>
      <c r="H275">
        <v>-0.01</v>
      </c>
      <c r="I275">
        <v>3.0659999999999998</v>
      </c>
      <c r="J275">
        <v>-0.37</v>
      </c>
      <c r="K275">
        <v>-1.37</v>
      </c>
      <c r="L275">
        <v>-2.3660000000000001</v>
      </c>
      <c r="M275">
        <v>-3.0670000000000002</v>
      </c>
      <c r="N275">
        <v>-3.17</v>
      </c>
      <c r="O275">
        <v>1.069</v>
      </c>
      <c r="P275">
        <v>1.069</v>
      </c>
      <c r="Q275">
        <v>1.0609999999999999</v>
      </c>
      <c r="R275">
        <v>0.7</v>
      </c>
      <c r="S275">
        <v>0.28899999999999998</v>
      </c>
    </row>
    <row r="276" spans="1:19" x14ac:dyDescent="0.3">
      <c r="A276">
        <v>60</v>
      </c>
      <c r="B276">
        <v>-0.37</v>
      </c>
      <c r="C276">
        <v>-1.37</v>
      </c>
      <c r="D276">
        <v>-2.3660000000000001</v>
      </c>
      <c r="E276">
        <v>-3.0670000000000002</v>
      </c>
      <c r="F276">
        <v>-3.17</v>
      </c>
      <c r="G276">
        <v>2.8</v>
      </c>
      <c r="H276">
        <v>-0.01</v>
      </c>
      <c r="I276">
        <v>3.0659999999999998</v>
      </c>
      <c r="J276">
        <v>-0.372</v>
      </c>
      <c r="K276">
        <v>-1.37</v>
      </c>
      <c r="L276">
        <v>-2.3660000000000001</v>
      </c>
      <c r="M276">
        <v>-3.0670000000000002</v>
      </c>
      <c r="N276">
        <v>-3.173</v>
      </c>
      <c r="O276">
        <v>1.0669999999999999</v>
      </c>
      <c r="P276">
        <v>1.0720000000000001</v>
      </c>
      <c r="Q276">
        <v>1.0649999999999999</v>
      </c>
      <c r="R276">
        <v>0.70299999999999996</v>
      </c>
      <c r="S276">
        <v>0.29799999999999999</v>
      </c>
    </row>
    <row r="277" spans="1:19" x14ac:dyDescent="0.3">
      <c r="A277">
        <v>120</v>
      </c>
      <c r="B277">
        <v>-0.37</v>
      </c>
      <c r="C277">
        <v>-1.37</v>
      </c>
      <c r="D277">
        <v>-2.3660000000000001</v>
      </c>
      <c r="E277">
        <v>-3.0670000000000002</v>
      </c>
      <c r="F277">
        <v>-3.17</v>
      </c>
      <c r="G277">
        <v>2.8</v>
      </c>
      <c r="H277">
        <v>-0.01</v>
      </c>
      <c r="I277">
        <v>3.0659999999999998</v>
      </c>
      <c r="J277">
        <v>-0.373</v>
      </c>
      <c r="K277">
        <v>-1.37</v>
      </c>
      <c r="L277">
        <v>-2.3660000000000001</v>
      </c>
      <c r="M277">
        <v>-3.0670000000000002</v>
      </c>
      <c r="N277">
        <v>-3.1760000000000002</v>
      </c>
      <c r="O277">
        <v>1.0649999999999999</v>
      </c>
      <c r="P277">
        <v>1.0720000000000001</v>
      </c>
      <c r="Q277">
        <v>1.0660000000000001</v>
      </c>
      <c r="R277">
        <v>0.71</v>
      </c>
      <c r="S277">
        <v>0.30599999999999999</v>
      </c>
    </row>
    <row r="278" spans="1:19" x14ac:dyDescent="0.3">
      <c r="A278">
        <v>180</v>
      </c>
      <c r="B278">
        <v>-0.37</v>
      </c>
      <c r="C278">
        <v>-1.37</v>
      </c>
      <c r="D278">
        <v>-2.3660000000000001</v>
      </c>
      <c r="E278">
        <v>-3.0670000000000002</v>
      </c>
      <c r="F278">
        <v>-3.17</v>
      </c>
      <c r="G278">
        <v>2.8</v>
      </c>
      <c r="H278">
        <v>-0.01</v>
      </c>
      <c r="I278">
        <v>3.0659999999999998</v>
      </c>
      <c r="J278">
        <v>-0.374</v>
      </c>
      <c r="K278">
        <v>-1.37</v>
      </c>
      <c r="L278">
        <v>-2.3660000000000001</v>
      </c>
      <c r="M278">
        <v>-3.0659999999999998</v>
      </c>
      <c r="N278">
        <v>-3.1789999999999998</v>
      </c>
      <c r="O278">
        <v>1.0640000000000001</v>
      </c>
      <c r="P278">
        <v>1.073</v>
      </c>
      <c r="Q278">
        <v>1.0660000000000001</v>
      </c>
      <c r="R278">
        <v>0.71099999999999997</v>
      </c>
      <c r="S278">
        <v>0.313</v>
      </c>
    </row>
    <row r="279" spans="1:19" x14ac:dyDescent="0.3">
      <c r="A279">
        <v>240</v>
      </c>
      <c r="B279">
        <v>-0.37</v>
      </c>
      <c r="C279">
        <v>-1.37</v>
      </c>
      <c r="D279">
        <v>-2.3660000000000001</v>
      </c>
      <c r="E279">
        <v>-3.0670000000000002</v>
      </c>
      <c r="F279">
        <v>-3.17</v>
      </c>
      <c r="G279">
        <v>2.8</v>
      </c>
      <c r="H279">
        <v>-0.01</v>
      </c>
      <c r="I279">
        <v>3.0659999999999998</v>
      </c>
      <c r="J279">
        <v>-0.376</v>
      </c>
      <c r="K279">
        <v>-1.37</v>
      </c>
      <c r="L279">
        <v>-2.3660000000000001</v>
      </c>
      <c r="M279">
        <v>-3.0649999999999999</v>
      </c>
      <c r="N279">
        <v>-3.1819999999999999</v>
      </c>
      <c r="O279">
        <v>1.0620000000000001</v>
      </c>
      <c r="P279">
        <v>1.073</v>
      </c>
      <c r="Q279">
        <v>1.0669999999999999</v>
      </c>
      <c r="R279">
        <v>0.70799999999999996</v>
      </c>
      <c r="S279">
        <v>0.318</v>
      </c>
    </row>
    <row r="280" spans="1:19" x14ac:dyDescent="0.3">
      <c r="A280">
        <v>300</v>
      </c>
      <c r="B280">
        <v>-0.37</v>
      </c>
      <c r="C280">
        <v>-1.37</v>
      </c>
      <c r="D280">
        <v>-2.3660000000000001</v>
      </c>
      <c r="E280">
        <v>-3.0670000000000002</v>
      </c>
      <c r="F280">
        <v>-3.17</v>
      </c>
      <c r="G280">
        <v>2.8</v>
      </c>
      <c r="H280">
        <v>-0.01</v>
      </c>
      <c r="I280">
        <v>3.0659999999999998</v>
      </c>
      <c r="J280">
        <v>-0.377</v>
      </c>
      <c r="K280">
        <v>-1.37</v>
      </c>
      <c r="L280">
        <v>-2.367</v>
      </c>
      <c r="M280">
        <v>-3.0649999999999999</v>
      </c>
      <c r="N280">
        <v>-3.1850000000000001</v>
      </c>
      <c r="O280">
        <v>1.0609999999999999</v>
      </c>
      <c r="P280">
        <v>1.073</v>
      </c>
      <c r="Q280">
        <v>1.0680000000000001</v>
      </c>
      <c r="R280">
        <v>0.70699999999999996</v>
      </c>
      <c r="S280">
        <v>0.32300000000000001</v>
      </c>
    </row>
    <row r="281" spans="1:19" x14ac:dyDescent="0.3">
      <c r="A281">
        <v>360</v>
      </c>
      <c r="B281">
        <v>-0.37</v>
      </c>
      <c r="C281">
        <v>-1.37</v>
      </c>
      <c r="D281">
        <v>-2.3660000000000001</v>
      </c>
      <c r="E281">
        <v>-3.0670000000000002</v>
      </c>
      <c r="F281">
        <v>-3.17</v>
      </c>
      <c r="G281">
        <v>2.8</v>
      </c>
      <c r="H281">
        <v>-0.01</v>
      </c>
      <c r="I281">
        <v>3.0659999999999998</v>
      </c>
      <c r="J281">
        <v>-0.378</v>
      </c>
      <c r="K281">
        <v>-1.371</v>
      </c>
      <c r="L281">
        <v>-2.367</v>
      </c>
      <c r="M281">
        <v>-3.0659999999999998</v>
      </c>
      <c r="N281">
        <v>-3.1880000000000002</v>
      </c>
      <c r="O281">
        <v>1.0589999999999999</v>
      </c>
      <c r="P281">
        <v>1.0720000000000001</v>
      </c>
      <c r="Q281">
        <v>1.0680000000000001</v>
      </c>
      <c r="R281">
        <v>0.71</v>
      </c>
      <c r="S281">
        <v>0.32900000000000001</v>
      </c>
    </row>
    <row r="282" spans="1:19" x14ac:dyDescent="0.3">
      <c r="A282">
        <v>420</v>
      </c>
      <c r="B282">
        <v>-0.37</v>
      </c>
      <c r="C282">
        <v>-1.37</v>
      </c>
      <c r="D282">
        <v>-2.3660000000000001</v>
      </c>
      <c r="E282">
        <v>-3.0670000000000002</v>
      </c>
      <c r="F282">
        <v>-3.17</v>
      </c>
      <c r="G282">
        <v>2.8</v>
      </c>
      <c r="H282">
        <v>-0.01</v>
      </c>
      <c r="I282">
        <v>3.0659999999999998</v>
      </c>
      <c r="J282">
        <v>-0.379</v>
      </c>
      <c r="K282">
        <v>-1.371</v>
      </c>
      <c r="L282">
        <v>-2.367</v>
      </c>
      <c r="M282">
        <v>-3.0680000000000001</v>
      </c>
      <c r="N282">
        <v>-3.1909999999999998</v>
      </c>
      <c r="O282">
        <v>1.0569999999999999</v>
      </c>
      <c r="P282">
        <v>1.071</v>
      </c>
      <c r="Q282">
        <v>1.0680000000000001</v>
      </c>
      <c r="R282">
        <v>0.71499999999999997</v>
      </c>
      <c r="S282">
        <v>0.33400000000000002</v>
      </c>
    </row>
    <row r="283" spans="1:19" x14ac:dyDescent="0.3">
      <c r="A283">
        <v>480</v>
      </c>
      <c r="B283">
        <v>-0.37</v>
      </c>
      <c r="C283">
        <v>-1.37</v>
      </c>
      <c r="D283">
        <v>-2.3660000000000001</v>
      </c>
      <c r="E283">
        <v>-3.0670000000000002</v>
      </c>
      <c r="F283">
        <v>-3.17</v>
      </c>
      <c r="G283">
        <v>2.8</v>
      </c>
      <c r="H283">
        <v>-0.01</v>
      </c>
      <c r="I283">
        <v>3.0659999999999998</v>
      </c>
      <c r="J283">
        <v>-0.38100000000000001</v>
      </c>
      <c r="K283">
        <v>-1.3720000000000001</v>
      </c>
      <c r="L283">
        <v>-2.367</v>
      </c>
      <c r="M283">
        <v>-3.0710000000000002</v>
      </c>
      <c r="N283">
        <v>-3.194</v>
      </c>
      <c r="O283">
        <v>1.056</v>
      </c>
      <c r="P283">
        <v>1.07</v>
      </c>
      <c r="Q283">
        <v>1.0680000000000001</v>
      </c>
      <c r="R283">
        <v>0.72</v>
      </c>
      <c r="S283">
        <v>0.33700000000000002</v>
      </c>
    </row>
    <row r="284" spans="1:19" x14ac:dyDescent="0.3">
      <c r="A284">
        <v>540</v>
      </c>
      <c r="B284">
        <v>-0.37</v>
      </c>
      <c r="C284">
        <v>-1.37</v>
      </c>
      <c r="D284">
        <v>-2.3660000000000001</v>
      </c>
      <c r="E284">
        <v>-3.0670000000000002</v>
      </c>
      <c r="F284">
        <v>-3.17</v>
      </c>
      <c r="G284">
        <v>2.8</v>
      </c>
      <c r="H284">
        <v>-0.01</v>
      </c>
      <c r="I284">
        <v>3.0659999999999998</v>
      </c>
      <c r="J284">
        <v>-0.38300000000000001</v>
      </c>
      <c r="K284">
        <v>-1.3720000000000001</v>
      </c>
      <c r="L284">
        <v>-2.367</v>
      </c>
      <c r="M284">
        <v>-3.073</v>
      </c>
      <c r="N284">
        <v>-3.1970000000000001</v>
      </c>
      <c r="O284">
        <v>1.0549999999999999</v>
      </c>
      <c r="P284">
        <v>1.069</v>
      </c>
      <c r="Q284">
        <v>1.069</v>
      </c>
      <c r="R284">
        <v>0.72299999999999998</v>
      </c>
      <c r="S284">
        <v>0.33800000000000002</v>
      </c>
    </row>
    <row r="285" spans="1:19" x14ac:dyDescent="0.3">
      <c r="A285">
        <v>600</v>
      </c>
      <c r="B285">
        <v>-0.37</v>
      </c>
      <c r="C285">
        <v>-1.37</v>
      </c>
      <c r="D285">
        <v>-2.3660000000000001</v>
      </c>
      <c r="E285">
        <v>-3.0670000000000002</v>
      </c>
      <c r="F285">
        <v>-3.17</v>
      </c>
      <c r="G285">
        <v>2.8</v>
      </c>
      <c r="H285">
        <v>-0.01</v>
      </c>
      <c r="I285">
        <v>3.0659999999999998</v>
      </c>
      <c r="J285">
        <v>-0.38400000000000001</v>
      </c>
      <c r="K285">
        <v>-1.373</v>
      </c>
      <c r="L285">
        <v>-2.3679999999999999</v>
      </c>
      <c r="M285">
        <v>-3.0750000000000002</v>
      </c>
      <c r="N285">
        <v>-3.2</v>
      </c>
      <c r="O285">
        <v>1.054</v>
      </c>
      <c r="P285">
        <v>1.0669999999999999</v>
      </c>
      <c r="Q285">
        <v>1.069</v>
      </c>
      <c r="R285">
        <v>0.72699999999999998</v>
      </c>
      <c r="S285">
        <v>0.33900000000000002</v>
      </c>
    </row>
    <row r="287" spans="1:19" x14ac:dyDescent="0.3">
      <c r="A287" t="s">
        <v>0</v>
      </c>
      <c r="B287" t="s">
        <v>23</v>
      </c>
    </row>
    <row r="288" spans="1:19" x14ac:dyDescent="0.3">
      <c r="A288">
        <v>0</v>
      </c>
      <c r="B288">
        <v>-0.37</v>
      </c>
      <c r="C288">
        <v>-1.37</v>
      </c>
      <c r="D288">
        <v>-2.3660000000000001</v>
      </c>
      <c r="E288">
        <v>-3.0670000000000002</v>
      </c>
      <c r="F288">
        <v>-3.17</v>
      </c>
      <c r="G288">
        <v>2.8</v>
      </c>
      <c r="H288">
        <v>-0.01</v>
      </c>
      <c r="I288">
        <v>2.8359999999999999</v>
      </c>
      <c r="J288">
        <v>-0.37</v>
      </c>
      <c r="K288">
        <v>-1.37</v>
      </c>
      <c r="L288">
        <v>-2.3660000000000001</v>
      </c>
      <c r="M288">
        <v>-3.0670000000000002</v>
      </c>
      <c r="N288">
        <v>-3.17</v>
      </c>
      <c r="O288">
        <v>1.069</v>
      </c>
      <c r="P288">
        <v>1.069</v>
      </c>
      <c r="Q288">
        <v>1.0609999999999999</v>
      </c>
      <c r="R288">
        <v>0.7</v>
      </c>
      <c r="S288">
        <v>0.28899999999999998</v>
      </c>
    </row>
    <row r="289" spans="1:19" x14ac:dyDescent="0.3">
      <c r="A289">
        <v>60</v>
      </c>
      <c r="B289">
        <v>-0.37</v>
      </c>
      <c r="C289">
        <v>-1.37</v>
      </c>
      <c r="D289">
        <v>-2.3660000000000001</v>
      </c>
      <c r="E289">
        <v>-3.0670000000000002</v>
      </c>
      <c r="F289">
        <v>-3.17</v>
      </c>
      <c r="G289">
        <v>2.8</v>
      </c>
      <c r="H289">
        <v>-0.01</v>
      </c>
      <c r="I289">
        <v>2.8359999999999999</v>
      </c>
      <c r="J289">
        <v>-0.372</v>
      </c>
      <c r="K289">
        <v>-1.37</v>
      </c>
      <c r="L289">
        <v>-2.3660000000000001</v>
      </c>
      <c r="M289">
        <v>-3.0670000000000002</v>
      </c>
      <c r="N289">
        <v>-3.17</v>
      </c>
      <c r="O289">
        <v>1.0669999999999999</v>
      </c>
      <c r="P289">
        <v>1.0720000000000001</v>
      </c>
      <c r="Q289">
        <v>1.0649999999999999</v>
      </c>
      <c r="R289">
        <v>0.70399999999999996</v>
      </c>
      <c r="S289">
        <v>0.28999999999999998</v>
      </c>
    </row>
    <row r="290" spans="1:19" x14ac:dyDescent="0.3">
      <c r="A290">
        <v>120</v>
      </c>
      <c r="B290">
        <v>-0.37</v>
      </c>
      <c r="C290">
        <v>-1.37</v>
      </c>
      <c r="D290">
        <v>-2.3660000000000001</v>
      </c>
      <c r="E290">
        <v>-3.0670000000000002</v>
      </c>
      <c r="F290">
        <v>-3.17</v>
      </c>
      <c r="G290">
        <v>2.8</v>
      </c>
      <c r="H290">
        <v>-0.01</v>
      </c>
      <c r="I290">
        <v>2.8359999999999999</v>
      </c>
      <c r="J290">
        <v>-0.373</v>
      </c>
      <c r="K290">
        <v>-1.37</v>
      </c>
      <c r="L290">
        <v>-2.3660000000000001</v>
      </c>
      <c r="M290">
        <v>-3.0659999999999998</v>
      </c>
      <c r="N290">
        <v>-3.17</v>
      </c>
      <c r="O290">
        <v>1.0660000000000001</v>
      </c>
      <c r="P290">
        <v>1.0720000000000001</v>
      </c>
      <c r="Q290">
        <v>1.0660000000000001</v>
      </c>
      <c r="R290">
        <v>0.70899999999999996</v>
      </c>
      <c r="S290">
        <v>0.28999999999999998</v>
      </c>
    </row>
    <row r="291" spans="1:19" x14ac:dyDescent="0.3">
      <c r="A291">
        <v>180</v>
      </c>
      <c r="B291">
        <v>-0.37</v>
      </c>
      <c r="C291">
        <v>-1.37</v>
      </c>
      <c r="D291">
        <v>-2.3660000000000001</v>
      </c>
      <c r="E291">
        <v>-3.0670000000000002</v>
      </c>
      <c r="F291">
        <v>-3.17</v>
      </c>
      <c r="G291">
        <v>2.8</v>
      </c>
      <c r="H291">
        <v>-0.01</v>
      </c>
      <c r="I291">
        <v>2.8359999999999999</v>
      </c>
      <c r="J291">
        <v>-0.374</v>
      </c>
      <c r="K291">
        <v>-1.37</v>
      </c>
      <c r="L291">
        <v>-2.3660000000000001</v>
      </c>
      <c r="M291">
        <v>-3.0659999999999998</v>
      </c>
      <c r="N291">
        <v>-3.17</v>
      </c>
      <c r="O291">
        <v>1.0640000000000001</v>
      </c>
      <c r="P291">
        <v>1.073</v>
      </c>
      <c r="Q291">
        <v>1.0660000000000001</v>
      </c>
      <c r="R291">
        <v>0.71</v>
      </c>
      <c r="S291">
        <v>0.29099999999999998</v>
      </c>
    </row>
    <row r="292" spans="1:19" x14ac:dyDescent="0.3">
      <c r="A292">
        <v>240</v>
      </c>
      <c r="B292">
        <v>-0.37</v>
      </c>
      <c r="C292">
        <v>-1.37</v>
      </c>
      <c r="D292">
        <v>-2.3660000000000001</v>
      </c>
      <c r="E292">
        <v>-3.0670000000000002</v>
      </c>
      <c r="F292">
        <v>-3.17</v>
      </c>
      <c r="G292">
        <v>2.8</v>
      </c>
      <c r="H292">
        <v>-0.01</v>
      </c>
      <c r="I292">
        <v>2.8359999999999999</v>
      </c>
      <c r="J292">
        <v>-0.376</v>
      </c>
      <c r="K292">
        <v>-1.37</v>
      </c>
      <c r="L292">
        <v>-2.3660000000000001</v>
      </c>
      <c r="M292">
        <v>-3.0659999999999998</v>
      </c>
      <c r="N292">
        <v>-3.17</v>
      </c>
      <c r="O292">
        <v>1.0620000000000001</v>
      </c>
      <c r="P292">
        <v>1.073</v>
      </c>
      <c r="Q292">
        <v>1.0680000000000001</v>
      </c>
      <c r="R292">
        <v>0.71</v>
      </c>
      <c r="S292">
        <v>0.29099999999999998</v>
      </c>
    </row>
    <row r="293" spans="1:19" x14ac:dyDescent="0.3">
      <c r="A293">
        <v>300</v>
      </c>
      <c r="B293">
        <v>-0.37</v>
      </c>
      <c r="C293">
        <v>-1.37</v>
      </c>
      <c r="D293">
        <v>-2.3660000000000001</v>
      </c>
      <c r="E293">
        <v>-3.0670000000000002</v>
      </c>
      <c r="F293">
        <v>-3.17</v>
      </c>
      <c r="G293">
        <v>2.8</v>
      </c>
      <c r="H293">
        <v>-0.01</v>
      </c>
      <c r="I293">
        <v>2.8359999999999999</v>
      </c>
      <c r="J293">
        <v>-0.377</v>
      </c>
      <c r="K293">
        <v>-1.37</v>
      </c>
      <c r="L293">
        <v>-2.367</v>
      </c>
      <c r="M293">
        <v>-3.0659999999999998</v>
      </c>
      <c r="N293">
        <v>-3.17</v>
      </c>
      <c r="O293">
        <v>1.06</v>
      </c>
      <c r="P293">
        <v>1.073</v>
      </c>
      <c r="Q293">
        <v>1.0680000000000001</v>
      </c>
      <c r="R293">
        <v>0.71</v>
      </c>
      <c r="S293">
        <v>0.29199999999999998</v>
      </c>
    </row>
    <row r="294" spans="1:19" x14ac:dyDescent="0.3">
      <c r="A294">
        <v>360</v>
      </c>
      <c r="B294">
        <v>-0.37</v>
      </c>
      <c r="C294">
        <v>-1.37</v>
      </c>
      <c r="D294">
        <v>-2.3660000000000001</v>
      </c>
      <c r="E294">
        <v>-3.0670000000000002</v>
      </c>
      <c r="F294">
        <v>-3.17</v>
      </c>
      <c r="G294">
        <v>2.8</v>
      </c>
      <c r="H294">
        <v>-0.01</v>
      </c>
      <c r="I294">
        <v>2.8359999999999999</v>
      </c>
      <c r="J294">
        <v>-0.378</v>
      </c>
      <c r="K294">
        <v>-1.371</v>
      </c>
      <c r="L294">
        <v>-2.367</v>
      </c>
      <c r="M294">
        <v>-3.0659999999999998</v>
      </c>
      <c r="N294">
        <v>-3.17</v>
      </c>
      <c r="O294">
        <v>1.0589999999999999</v>
      </c>
      <c r="P294">
        <v>1.0720000000000001</v>
      </c>
      <c r="Q294">
        <v>1.0680000000000001</v>
      </c>
      <c r="R294">
        <v>0.70899999999999996</v>
      </c>
      <c r="S294">
        <v>0.29399999999999998</v>
      </c>
    </row>
    <row r="295" spans="1:19" x14ac:dyDescent="0.3">
      <c r="A295">
        <v>420</v>
      </c>
      <c r="B295">
        <v>-0.37</v>
      </c>
      <c r="C295">
        <v>-1.37</v>
      </c>
      <c r="D295">
        <v>-2.3660000000000001</v>
      </c>
      <c r="E295">
        <v>-3.0670000000000002</v>
      </c>
      <c r="F295">
        <v>-3.17</v>
      </c>
      <c r="G295">
        <v>2.8</v>
      </c>
      <c r="H295">
        <v>-0.01</v>
      </c>
      <c r="I295">
        <v>2.8359999999999999</v>
      </c>
      <c r="J295">
        <v>-0.379</v>
      </c>
      <c r="K295">
        <v>-1.371</v>
      </c>
      <c r="L295">
        <v>-2.367</v>
      </c>
      <c r="M295">
        <v>-3.0670000000000002</v>
      </c>
      <c r="N295">
        <v>-3.17</v>
      </c>
      <c r="O295">
        <v>1.0569999999999999</v>
      </c>
      <c r="P295">
        <v>1.071</v>
      </c>
      <c r="Q295">
        <v>1.0680000000000001</v>
      </c>
      <c r="R295">
        <v>0.70899999999999996</v>
      </c>
      <c r="S295">
        <v>0.29599999999999999</v>
      </c>
    </row>
    <row r="296" spans="1:19" x14ac:dyDescent="0.3">
      <c r="A296">
        <v>480</v>
      </c>
      <c r="B296">
        <v>-0.37</v>
      </c>
      <c r="C296">
        <v>-1.37</v>
      </c>
      <c r="D296">
        <v>-2.3660000000000001</v>
      </c>
      <c r="E296">
        <v>-3.0670000000000002</v>
      </c>
      <c r="F296">
        <v>-3.17</v>
      </c>
      <c r="G296">
        <v>2.8</v>
      </c>
      <c r="H296">
        <v>-0.01</v>
      </c>
      <c r="I296">
        <v>2.8359999999999999</v>
      </c>
      <c r="J296">
        <v>-0.38100000000000001</v>
      </c>
      <c r="K296">
        <v>-1.3720000000000001</v>
      </c>
      <c r="L296">
        <v>-2.367</v>
      </c>
      <c r="M296">
        <v>-3.0670000000000002</v>
      </c>
      <c r="N296">
        <v>-3.17</v>
      </c>
      <c r="O296">
        <v>1.056</v>
      </c>
      <c r="P296">
        <v>1.07</v>
      </c>
      <c r="Q296">
        <v>1.0680000000000001</v>
      </c>
      <c r="R296">
        <v>0.70799999999999996</v>
      </c>
      <c r="S296">
        <v>0.29599999999999999</v>
      </c>
    </row>
    <row r="297" spans="1:19" x14ac:dyDescent="0.3">
      <c r="A297">
        <v>540</v>
      </c>
      <c r="B297">
        <v>-0.37</v>
      </c>
      <c r="C297">
        <v>-1.37</v>
      </c>
      <c r="D297">
        <v>-2.3660000000000001</v>
      </c>
      <c r="E297">
        <v>-3.0670000000000002</v>
      </c>
      <c r="F297">
        <v>-3.17</v>
      </c>
      <c r="G297">
        <v>2.8</v>
      </c>
      <c r="H297">
        <v>-0.01</v>
      </c>
      <c r="I297">
        <v>2.8359999999999999</v>
      </c>
      <c r="J297">
        <v>-0.38300000000000001</v>
      </c>
      <c r="K297">
        <v>-1.3720000000000001</v>
      </c>
      <c r="L297">
        <v>-2.367</v>
      </c>
      <c r="M297">
        <v>-3.0670000000000002</v>
      </c>
      <c r="N297">
        <v>-3.17</v>
      </c>
      <c r="O297">
        <v>1.0549999999999999</v>
      </c>
      <c r="P297">
        <v>1.069</v>
      </c>
      <c r="Q297">
        <v>1.069</v>
      </c>
      <c r="R297">
        <v>0.70799999999999996</v>
      </c>
      <c r="S297">
        <v>0.29499999999999998</v>
      </c>
    </row>
    <row r="298" spans="1:19" x14ac:dyDescent="0.3">
      <c r="A298">
        <v>600</v>
      </c>
      <c r="B298">
        <v>-0.37</v>
      </c>
      <c r="C298">
        <v>-1.37</v>
      </c>
      <c r="D298">
        <v>-2.3660000000000001</v>
      </c>
      <c r="E298">
        <v>-3.0670000000000002</v>
      </c>
      <c r="F298">
        <v>-3.17</v>
      </c>
      <c r="G298">
        <v>2.8</v>
      </c>
      <c r="H298">
        <v>-0.01</v>
      </c>
      <c r="I298">
        <v>2.8359999999999999</v>
      </c>
      <c r="J298">
        <v>-0.38400000000000001</v>
      </c>
      <c r="K298">
        <v>-1.373</v>
      </c>
      <c r="L298">
        <v>-2.367</v>
      </c>
      <c r="M298">
        <v>-3.0670000000000002</v>
      </c>
      <c r="N298">
        <v>-3.17</v>
      </c>
      <c r="O298">
        <v>1.054</v>
      </c>
      <c r="P298">
        <v>1.0669999999999999</v>
      </c>
      <c r="Q298">
        <v>1.069</v>
      </c>
      <c r="R298">
        <v>0.70799999999999996</v>
      </c>
      <c r="S298">
        <v>0.29499999999999998</v>
      </c>
    </row>
    <row r="300" spans="1:19" x14ac:dyDescent="0.3">
      <c r="A300" t="s">
        <v>0</v>
      </c>
      <c r="B300" t="s">
        <v>24</v>
      </c>
    </row>
    <row r="301" spans="1:19" x14ac:dyDescent="0.3">
      <c r="A301">
        <v>0</v>
      </c>
      <c r="B301">
        <v>-0.37</v>
      </c>
      <c r="C301">
        <v>-1.37</v>
      </c>
      <c r="D301">
        <v>-2.3660000000000001</v>
      </c>
      <c r="E301">
        <v>-3.0670000000000002</v>
      </c>
      <c r="F301">
        <v>-3.17</v>
      </c>
      <c r="G301">
        <v>2.8</v>
      </c>
      <c r="H301">
        <v>-0.01</v>
      </c>
      <c r="I301">
        <v>2.5990000000000002</v>
      </c>
      <c r="J301">
        <v>-0.37</v>
      </c>
      <c r="K301">
        <v>-1.37</v>
      </c>
      <c r="L301">
        <v>-2.3660000000000001</v>
      </c>
      <c r="M301">
        <v>-3.0670000000000002</v>
      </c>
      <c r="N301">
        <v>-3.17</v>
      </c>
      <c r="O301">
        <v>1.069</v>
      </c>
      <c r="P301">
        <v>1.069</v>
      </c>
      <c r="Q301">
        <v>1.0609999999999999</v>
      </c>
      <c r="R301">
        <v>0.7</v>
      </c>
      <c r="S301">
        <v>0.28899999999999998</v>
      </c>
    </row>
    <row r="302" spans="1:19" x14ac:dyDescent="0.3">
      <c r="A302">
        <v>60</v>
      </c>
      <c r="B302">
        <v>-0.37</v>
      </c>
      <c r="C302">
        <v>-1.37</v>
      </c>
      <c r="D302">
        <v>-2.3660000000000001</v>
      </c>
      <c r="E302">
        <v>-3.0670000000000002</v>
      </c>
      <c r="F302">
        <v>-3.17</v>
      </c>
      <c r="G302">
        <v>2.8</v>
      </c>
      <c r="H302">
        <v>-0.01</v>
      </c>
      <c r="I302">
        <v>2.5990000000000002</v>
      </c>
      <c r="J302">
        <v>-0.372</v>
      </c>
      <c r="K302">
        <v>-1.37</v>
      </c>
      <c r="L302">
        <v>-2.3660000000000001</v>
      </c>
      <c r="M302">
        <v>-3.0670000000000002</v>
      </c>
      <c r="N302">
        <v>-3.1669999999999998</v>
      </c>
      <c r="O302">
        <v>1.0680000000000001</v>
      </c>
      <c r="P302">
        <v>1.071</v>
      </c>
      <c r="Q302">
        <v>1.0649999999999999</v>
      </c>
      <c r="R302">
        <v>0.70499999999999996</v>
      </c>
      <c r="S302">
        <v>0.28199999999999997</v>
      </c>
    </row>
    <row r="303" spans="1:19" x14ac:dyDescent="0.3">
      <c r="A303">
        <v>120</v>
      </c>
      <c r="B303">
        <v>-0.37</v>
      </c>
      <c r="C303">
        <v>-1.37</v>
      </c>
      <c r="D303">
        <v>-2.3660000000000001</v>
      </c>
      <c r="E303">
        <v>-3.0670000000000002</v>
      </c>
      <c r="F303">
        <v>-3.17</v>
      </c>
      <c r="G303">
        <v>2.8</v>
      </c>
      <c r="H303">
        <v>-0.01</v>
      </c>
      <c r="I303">
        <v>2.5990000000000002</v>
      </c>
      <c r="J303">
        <v>-0.373</v>
      </c>
      <c r="K303">
        <v>-1.37</v>
      </c>
      <c r="L303">
        <v>-2.3660000000000001</v>
      </c>
      <c r="M303">
        <v>-3.0659999999999998</v>
      </c>
      <c r="N303">
        <v>-3.1640000000000001</v>
      </c>
      <c r="O303">
        <v>1.0660000000000001</v>
      </c>
      <c r="P303">
        <v>1.0720000000000001</v>
      </c>
      <c r="Q303">
        <v>1.0649999999999999</v>
      </c>
      <c r="R303">
        <v>0.70699999999999996</v>
      </c>
      <c r="S303">
        <v>0.27600000000000002</v>
      </c>
    </row>
    <row r="304" spans="1:19" x14ac:dyDescent="0.3">
      <c r="A304">
        <v>180</v>
      </c>
      <c r="B304">
        <v>-0.37</v>
      </c>
      <c r="C304">
        <v>-1.37</v>
      </c>
      <c r="D304">
        <v>-2.3660000000000001</v>
      </c>
      <c r="E304">
        <v>-3.0670000000000002</v>
      </c>
      <c r="F304">
        <v>-3.17</v>
      </c>
      <c r="G304">
        <v>2.8</v>
      </c>
      <c r="H304">
        <v>-0.01</v>
      </c>
      <c r="I304">
        <v>2.5990000000000002</v>
      </c>
      <c r="J304">
        <v>-0.374</v>
      </c>
      <c r="K304">
        <v>-1.37</v>
      </c>
      <c r="L304">
        <v>-2.3660000000000001</v>
      </c>
      <c r="M304">
        <v>-3.0649999999999999</v>
      </c>
      <c r="N304">
        <v>-3.161</v>
      </c>
      <c r="O304">
        <v>1.0640000000000001</v>
      </c>
      <c r="P304">
        <v>1.073</v>
      </c>
      <c r="Q304">
        <v>1.0669999999999999</v>
      </c>
      <c r="R304">
        <v>0.70899999999999996</v>
      </c>
      <c r="S304">
        <v>0.27</v>
      </c>
    </row>
    <row r="305" spans="1:19" x14ac:dyDescent="0.3">
      <c r="A305">
        <v>240</v>
      </c>
      <c r="B305">
        <v>-0.37</v>
      </c>
      <c r="C305">
        <v>-1.37</v>
      </c>
      <c r="D305">
        <v>-2.3660000000000001</v>
      </c>
      <c r="E305">
        <v>-3.0670000000000002</v>
      </c>
      <c r="F305">
        <v>-3.17</v>
      </c>
      <c r="G305">
        <v>2.8</v>
      </c>
      <c r="H305">
        <v>-0.01</v>
      </c>
      <c r="I305">
        <v>2.5990000000000002</v>
      </c>
      <c r="J305">
        <v>-0.376</v>
      </c>
      <c r="K305">
        <v>-1.37</v>
      </c>
      <c r="L305">
        <v>-2.3660000000000001</v>
      </c>
      <c r="M305">
        <v>-3.0659999999999998</v>
      </c>
      <c r="N305">
        <v>-3.1579999999999999</v>
      </c>
      <c r="O305">
        <v>1.0620000000000001</v>
      </c>
      <c r="P305">
        <v>1.0740000000000001</v>
      </c>
      <c r="Q305">
        <v>1.0680000000000001</v>
      </c>
      <c r="R305">
        <v>0.71299999999999997</v>
      </c>
      <c r="S305">
        <v>0.26500000000000001</v>
      </c>
    </row>
    <row r="306" spans="1:19" x14ac:dyDescent="0.3">
      <c r="A306">
        <v>300</v>
      </c>
      <c r="B306">
        <v>-0.37</v>
      </c>
      <c r="C306">
        <v>-1.37</v>
      </c>
      <c r="D306">
        <v>-2.3660000000000001</v>
      </c>
      <c r="E306">
        <v>-3.0670000000000002</v>
      </c>
      <c r="F306">
        <v>-3.17</v>
      </c>
      <c r="G306">
        <v>2.8</v>
      </c>
      <c r="H306">
        <v>-0.01</v>
      </c>
      <c r="I306">
        <v>2.5990000000000002</v>
      </c>
      <c r="J306">
        <v>-0.377</v>
      </c>
      <c r="K306">
        <v>-1.37</v>
      </c>
      <c r="L306">
        <v>-2.3660000000000001</v>
      </c>
      <c r="M306">
        <v>-3.0670000000000002</v>
      </c>
      <c r="N306">
        <v>-3.1549999999999998</v>
      </c>
      <c r="O306">
        <v>1.06</v>
      </c>
      <c r="P306">
        <v>1.073</v>
      </c>
      <c r="Q306">
        <v>1.0669999999999999</v>
      </c>
      <c r="R306">
        <v>0.71199999999999997</v>
      </c>
      <c r="S306">
        <v>0.26100000000000001</v>
      </c>
    </row>
    <row r="307" spans="1:19" x14ac:dyDescent="0.3">
      <c r="A307">
        <v>360</v>
      </c>
      <c r="B307">
        <v>-0.37</v>
      </c>
      <c r="C307">
        <v>-1.37</v>
      </c>
      <c r="D307">
        <v>-2.3660000000000001</v>
      </c>
      <c r="E307">
        <v>-3.0670000000000002</v>
      </c>
      <c r="F307">
        <v>-3.17</v>
      </c>
      <c r="G307">
        <v>2.8</v>
      </c>
      <c r="H307">
        <v>-0.01</v>
      </c>
      <c r="I307">
        <v>2.5990000000000002</v>
      </c>
      <c r="J307">
        <v>-0.378</v>
      </c>
      <c r="K307">
        <v>-1.371</v>
      </c>
      <c r="L307">
        <v>-2.367</v>
      </c>
      <c r="M307">
        <v>-3.0659999999999998</v>
      </c>
      <c r="N307">
        <v>-3.1520000000000001</v>
      </c>
      <c r="O307">
        <v>1.0589999999999999</v>
      </c>
      <c r="P307">
        <v>1.0720000000000001</v>
      </c>
      <c r="Q307">
        <v>1.0680000000000001</v>
      </c>
      <c r="R307">
        <v>0.70799999999999996</v>
      </c>
      <c r="S307">
        <v>0.25900000000000001</v>
      </c>
    </row>
    <row r="308" spans="1:19" x14ac:dyDescent="0.3">
      <c r="A308">
        <v>420</v>
      </c>
      <c r="B308">
        <v>-0.37</v>
      </c>
      <c r="C308">
        <v>-1.37</v>
      </c>
      <c r="D308">
        <v>-2.3660000000000001</v>
      </c>
      <c r="E308">
        <v>-3.0670000000000002</v>
      </c>
      <c r="F308">
        <v>-3.17</v>
      </c>
      <c r="G308">
        <v>2.8</v>
      </c>
      <c r="H308">
        <v>-0.01</v>
      </c>
      <c r="I308">
        <v>2.5990000000000002</v>
      </c>
      <c r="J308">
        <v>-0.379</v>
      </c>
      <c r="K308">
        <v>-1.371</v>
      </c>
      <c r="L308">
        <v>-2.367</v>
      </c>
      <c r="M308">
        <v>-3.0649999999999999</v>
      </c>
      <c r="N308">
        <v>-3.149</v>
      </c>
      <c r="O308">
        <v>1.0569999999999999</v>
      </c>
      <c r="P308">
        <v>1.071</v>
      </c>
      <c r="Q308">
        <v>1.069</v>
      </c>
      <c r="R308">
        <v>0.70299999999999996</v>
      </c>
      <c r="S308">
        <v>0.25700000000000001</v>
      </c>
    </row>
    <row r="309" spans="1:19" x14ac:dyDescent="0.3">
      <c r="A309">
        <v>480</v>
      </c>
      <c r="B309">
        <v>-0.37</v>
      </c>
      <c r="C309">
        <v>-1.37</v>
      </c>
      <c r="D309">
        <v>-2.3660000000000001</v>
      </c>
      <c r="E309">
        <v>-3.0670000000000002</v>
      </c>
      <c r="F309">
        <v>-3.17</v>
      </c>
      <c r="G309">
        <v>2.8</v>
      </c>
      <c r="H309">
        <v>-0.01</v>
      </c>
      <c r="I309">
        <v>2.5990000000000002</v>
      </c>
      <c r="J309">
        <v>-0.38100000000000001</v>
      </c>
      <c r="K309">
        <v>-1.3720000000000001</v>
      </c>
      <c r="L309">
        <v>-2.367</v>
      </c>
      <c r="M309">
        <v>-3.0630000000000002</v>
      </c>
      <c r="N309">
        <v>-3.1459999999999999</v>
      </c>
      <c r="O309">
        <v>1.056</v>
      </c>
      <c r="P309">
        <v>1.07</v>
      </c>
      <c r="Q309">
        <v>1.069</v>
      </c>
      <c r="R309">
        <v>0.69699999999999995</v>
      </c>
      <c r="S309">
        <v>0.255</v>
      </c>
    </row>
    <row r="310" spans="1:19" x14ac:dyDescent="0.3">
      <c r="A310">
        <v>540</v>
      </c>
      <c r="B310">
        <v>-0.37</v>
      </c>
      <c r="C310">
        <v>-1.37</v>
      </c>
      <c r="D310">
        <v>-2.3660000000000001</v>
      </c>
      <c r="E310">
        <v>-3.0670000000000002</v>
      </c>
      <c r="F310">
        <v>-3.17</v>
      </c>
      <c r="G310">
        <v>2.8</v>
      </c>
      <c r="H310">
        <v>-0.01</v>
      </c>
      <c r="I310">
        <v>2.5990000000000002</v>
      </c>
      <c r="J310">
        <v>-0.38300000000000001</v>
      </c>
      <c r="K310">
        <v>-1.3720000000000001</v>
      </c>
      <c r="L310">
        <v>-2.367</v>
      </c>
      <c r="M310">
        <v>-3.0609999999999999</v>
      </c>
      <c r="N310">
        <v>-3.1429999999999998</v>
      </c>
      <c r="O310">
        <v>1.0549999999999999</v>
      </c>
      <c r="P310">
        <v>1.069</v>
      </c>
      <c r="Q310">
        <v>1.069</v>
      </c>
      <c r="R310">
        <v>0.69099999999999995</v>
      </c>
      <c r="S310">
        <v>0.253</v>
      </c>
    </row>
    <row r="311" spans="1:19" x14ac:dyDescent="0.3">
      <c r="A311">
        <v>600</v>
      </c>
      <c r="B311">
        <v>-0.37</v>
      </c>
      <c r="C311">
        <v>-1.37</v>
      </c>
      <c r="D311">
        <v>-2.3660000000000001</v>
      </c>
      <c r="E311">
        <v>-3.0670000000000002</v>
      </c>
      <c r="F311">
        <v>-3.17</v>
      </c>
      <c r="G311">
        <v>2.8</v>
      </c>
      <c r="H311">
        <v>-0.01</v>
      </c>
      <c r="I311">
        <v>2.5990000000000002</v>
      </c>
      <c r="J311">
        <v>-0.38400000000000001</v>
      </c>
      <c r="K311">
        <v>-1.373</v>
      </c>
      <c r="L311">
        <v>-2.367</v>
      </c>
      <c r="M311">
        <v>-3.0590000000000002</v>
      </c>
      <c r="N311">
        <v>-3.14</v>
      </c>
      <c r="O311">
        <v>1.054</v>
      </c>
      <c r="P311">
        <v>1.0669999999999999</v>
      </c>
      <c r="Q311">
        <v>1.0680000000000001</v>
      </c>
      <c r="R311">
        <v>0.68600000000000005</v>
      </c>
      <c r="S311">
        <v>0.25</v>
      </c>
    </row>
    <row r="313" spans="1:19" x14ac:dyDescent="0.3">
      <c r="A313" t="s">
        <v>0</v>
      </c>
      <c r="B313" t="s">
        <v>25</v>
      </c>
    </row>
    <row r="314" spans="1:19" x14ac:dyDescent="0.3">
      <c r="A314">
        <v>0</v>
      </c>
      <c r="B314">
        <v>-0.37</v>
      </c>
      <c r="C314">
        <v>-1.37</v>
      </c>
      <c r="D314">
        <v>-2.3650000000000002</v>
      </c>
      <c r="E314">
        <v>-3.06</v>
      </c>
      <c r="F314">
        <v>-3.16</v>
      </c>
      <c r="G314">
        <v>2.8</v>
      </c>
      <c r="H314">
        <v>-0.01</v>
      </c>
      <c r="I314">
        <v>3.069</v>
      </c>
      <c r="J314">
        <v>-0.37</v>
      </c>
      <c r="K314">
        <v>-1.37</v>
      </c>
      <c r="L314">
        <v>-2.3650000000000002</v>
      </c>
      <c r="M314">
        <v>-3.06</v>
      </c>
      <c r="N314">
        <v>-3.16</v>
      </c>
      <c r="O314">
        <v>1.069</v>
      </c>
      <c r="P314">
        <v>1.069</v>
      </c>
      <c r="Q314">
        <v>1.06</v>
      </c>
      <c r="R314">
        <v>0.69399999999999995</v>
      </c>
      <c r="S314">
        <v>0.28699999999999998</v>
      </c>
    </row>
    <row r="315" spans="1:19" x14ac:dyDescent="0.3">
      <c r="A315">
        <v>60</v>
      </c>
      <c r="B315">
        <v>-0.37</v>
      </c>
      <c r="C315">
        <v>-1.37</v>
      </c>
      <c r="D315">
        <v>-2.3650000000000002</v>
      </c>
      <c r="E315">
        <v>-3.06</v>
      </c>
      <c r="F315">
        <v>-3.16</v>
      </c>
      <c r="G315">
        <v>2.8</v>
      </c>
      <c r="H315">
        <v>-0.01</v>
      </c>
      <c r="I315">
        <v>3.069</v>
      </c>
      <c r="J315">
        <v>-0.372</v>
      </c>
      <c r="K315">
        <v>-1.37</v>
      </c>
      <c r="L315">
        <v>-2.3650000000000002</v>
      </c>
      <c r="M315">
        <v>-3.0590000000000002</v>
      </c>
      <c r="N315">
        <v>-3.1629999999999998</v>
      </c>
      <c r="O315">
        <v>1.0669999999999999</v>
      </c>
      <c r="P315">
        <v>1.0720000000000001</v>
      </c>
      <c r="Q315">
        <v>1.0640000000000001</v>
      </c>
      <c r="R315">
        <v>0.69599999999999995</v>
      </c>
      <c r="S315">
        <v>0.29599999999999999</v>
      </c>
    </row>
    <row r="316" spans="1:19" x14ac:dyDescent="0.3">
      <c r="A316">
        <v>120</v>
      </c>
      <c r="B316">
        <v>-0.37</v>
      </c>
      <c r="C316">
        <v>-1.37</v>
      </c>
      <c r="D316">
        <v>-2.3650000000000002</v>
      </c>
      <c r="E316">
        <v>-3.06</v>
      </c>
      <c r="F316">
        <v>-3.16</v>
      </c>
      <c r="G316">
        <v>2.8</v>
      </c>
      <c r="H316">
        <v>-0.01</v>
      </c>
      <c r="I316">
        <v>3.069</v>
      </c>
      <c r="J316">
        <v>-0.373</v>
      </c>
      <c r="K316">
        <v>-1.37</v>
      </c>
      <c r="L316">
        <v>-2.3660000000000001</v>
      </c>
      <c r="M316">
        <v>-3.0590000000000002</v>
      </c>
      <c r="N316">
        <v>-3.1659999999999999</v>
      </c>
      <c r="O316">
        <v>1.0649999999999999</v>
      </c>
      <c r="P316">
        <v>1.0720000000000001</v>
      </c>
      <c r="Q316">
        <v>1.0660000000000001</v>
      </c>
      <c r="R316">
        <v>0.70299999999999996</v>
      </c>
      <c r="S316">
        <v>0.30399999999999999</v>
      </c>
    </row>
    <row r="317" spans="1:19" x14ac:dyDescent="0.3">
      <c r="A317">
        <v>180</v>
      </c>
      <c r="B317">
        <v>-0.37</v>
      </c>
      <c r="C317">
        <v>-1.37</v>
      </c>
      <c r="D317">
        <v>-2.3650000000000002</v>
      </c>
      <c r="E317">
        <v>-3.06</v>
      </c>
      <c r="F317">
        <v>-3.16</v>
      </c>
      <c r="G317">
        <v>2.8</v>
      </c>
      <c r="H317">
        <v>-0.01</v>
      </c>
      <c r="I317">
        <v>3.069</v>
      </c>
      <c r="J317">
        <v>-0.374</v>
      </c>
      <c r="K317">
        <v>-1.37</v>
      </c>
      <c r="L317">
        <v>-2.3660000000000001</v>
      </c>
      <c r="M317">
        <v>-3.0579999999999998</v>
      </c>
      <c r="N317">
        <v>-3.169</v>
      </c>
      <c r="O317">
        <v>1.0640000000000001</v>
      </c>
      <c r="P317">
        <v>1.073</v>
      </c>
      <c r="Q317">
        <v>1.0660000000000001</v>
      </c>
      <c r="R317">
        <v>0.70399999999999996</v>
      </c>
      <c r="S317">
        <v>0.311</v>
      </c>
    </row>
    <row r="318" spans="1:19" x14ac:dyDescent="0.3">
      <c r="A318">
        <v>240</v>
      </c>
      <c r="B318">
        <v>-0.37</v>
      </c>
      <c r="C318">
        <v>-1.37</v>
      </c>
      <c r="D318">
        <v>-2.3650000000000002</v>
      </c>
      <c r="E318">
        <v>-3.06</v>
      </c>
      <c r="F318">
        <v>-3.16</v>
      </c>
      <c r="G318">
        <v>2.8</v>
      </c>
      <c r="H318">
        <v>-0.01</v>
      </c>
      <c r="I318">
        <v>3.069</v>
      </c>
      <c r="J318">
        <v>-0.376</v>
      </c>
      <c r="K318">
        <v>-1.37</v>
      </c>
      <c r="L318">
        <v>-2.3660000000000001</v>
      </c>
      <c r="M318">
        <v>-3.0569999999999999</v>
      </c>
      <c r="N318">
        <v>-3.1720000000000002</v>
      </c>
      <c r="O318">
        <v>1.0620000000000001</v>
      </c>
      <c r="P318">
        <v>1.073</v>
      </c>
      <c r="Q318">
        <v>1.0669999999999999</v>
      </c>
      <c r="R318">
        <v>0.70099999999999996</v>
      </c>
      <c r="S318">
        <v>0.316</v>
      </c>
    </row>
    <row r="319" spans="1:19" x14ac:dyDescent="0.3">
      <c r="A319">
        <v>300</v>
      </c>
      <c r="B319">
        <v>-0.37</v>
      </c>
      <c r="C319">
        <v>-1.37</v>
      </c>
      <c r="D319">
        <v>-2.3650000000000002</v>
      </c>
      <c r="E319">
        <v>-3.06</v>
      </c>
      <c r="F319">
        <v>-3.16</v>
      </c>
      <c r="G319">
        <v>2.8</v>
      </c>
      <c r="H319">
        <v>-0.01</v>
      </c>
      <c r="I319">
        <v>3.069</v>
      </c>
      <c r="J319">
        <v>-0.377</v>
      </c>
      <c r="K319">
        <v>-1.37</v>
      </c>
      <c r="L319">
        <v>-2.367</v>
      </c>
      <c r="M319">
        <v>-3.0569999999999999</v>
      </c>
      <c r="N319">
        <v>-3.1749999999999998</v>
      </c>
      <c r="O319">
        <v>1.0609999999999999</v>
      </c>
      <c r="P319">
        <v>1.073</v>
      </c>
      <c r="Q319">
        <v>1.0680000000000001</v>
      </c>
      <c r="R319">
        <v>0.70099999999999996</v>
      </c>
      <c r="S319">
        <v>0.32200000000000001</v>
      </c>
    </row>
    <row r="320" spans="1:19" x14ac:dyDescent="0.3">
      <c r="A320">
        <v>360</v>
      </c>
      <c r="B320">
        <v>-0.37</v>
      </c>
      <c r="C320">
        <v>-1.37</v>
      </c>
      <c r="D320">
        <v>-2.3650000000000002</v>
      </c>
      <c r="E320">
        <v>-3.06</v>
      </c>
      <c r="F320">
        <v>-3.16</v>
      </c>
      <c r="G320">
        <v>2.8</v>
      </c>
      <c r="H320">
        <v>-0.01</v>
      </c>
      <c r="I320">
        <v>3.069</v>
      </c>
      <c r="J320">
        <v>-0.378</v>
      </c>
      <c r="K320">
        <v>-1.371</v>
      </c>
      <c r="L320">
        <v>-2.367</v>
      </c>
      <c r="M320">
        <v>-3.0590000000000002</v>
      </c>
      <c r="N320">
        <v>-3.1779999999999999</v>
      </c>
      <c r="O320">
        <v>1.0589999999999999</v>
      </c>
      <c r="P320">
        <v>1.0720000000000001</v>
      </c>
      <c r="Q320">
        <v>1.0680000000000001</v>
      </c>
      <c r="R320">
        <v>0.70399999999999996</v>
      </c>
      <c r="S320">
        <v>0.32800000000000001</v>
      </c>
    </row>
    <row r="321" spans="1:19" x14ac:dyDescent="0.3">
      <c r="A321">
        <v>420</v>
      </c>
      <c r="B321">
        <v>-0.37</v>
      </c>
      <c r="C321">
        <v>-1.37</v>
      </c>
      <c r="D321">
        <v>-2.3650000000000002</v>
      </c>
      <c r="E321">
        <v>-3.06</v>
      </c>
      <c r="F321">
        <v>-3.16</v>
      </c>
      <c r="G321">
        <v>2.8</v>
      </c>
      <c r="H321">
        <v>-0.01</v>
      </c>
      <c r="I321">
        <v>3.069</v>
      </c>
      <c r="J321">
        <v>-0.379</v>
      </c>
      <c r="K321">
        <v>-1.371</v>
      </c>
      <c r="L321">
        <v>-2.367</v>
      </c>
      <c r="M321">
        <v>-3.0609999999999999</v>
      </c>
      <c r="N321">
        <v>-3.181</v>
      </c>
      <c r="O321">
        <v>1.0569999999999999</v>
      </c>
      <c r="P321">
        <v>1.071</v>
      </c>
      <c r="Q321">
        <v>1.0680000000000001</v>
      </c>
      <c r="R321">
        <v>0.70899999999999996</v>
      </c>
      <c r="S321">
        <v>0.33100000000000002</v>
      </c>
    </row>
    <row r="322" spans="1:19" x14ac:dyDescent="0.3">
      <c r="A322">
        <v>480</v>
      </c>
      <c r="B322">
        <v>-0.37</v>
      </c>
      <c r="C322">
        <v>-1.37</v>
      </c>
      <c r="D322">
        <v>-2.3650000000000002</v>
      </c>
      <c r="E322">
        <v>-3.06</v>
      </c>
      <c r="F322">
        <v>-3.16</v>
      </c>
      <c r="G322">
        <v>2.8</v>
      </c>
      <c r="H322">
        <v>-0.01</v>
      </c>
      <c r="I322">
        <v>3.069</v>
      </c>
      <c r="J322">
        <v>-0.38100000000000001</v>
      </c>
      <c r="K322">
        <v>-1.3720000000000001</v>
      </c>
      <c r="L322">
        <v>-2.367</v>
      </c>
      <c r="M322">
        <v>-3.0630000000000002</v>
      </c>
      <c r="N322">
        <v>-3.1840000000000002</v>
      </c>
      <c r="O322">
        <v>1.056</v>
      </c>
      <c r="P322">
        <v>1.07</v>
      </c>
      <c r="Q322">
        <v>1.0680000000000001</v>
      </c>
      <c r="R322">
        <v>0.71299999999999997</v>
      </c>
      <c r="S322">
        <v>0.33400000000000002</v>
      </c>
    </row>
    <row r="323" spans="1:19" x14ac:dyDescent="0.3">
      <c r="A323">
        <v>540</v>
      </c>
      <c r="B323">
        <v>-0.37</v>
      </c>
      <c r="C323">
        <v>-1.37</v>
      </c>
      <c r="D323">
        <v>-2.3650000000000002</v>
      </c>
      <c r="E323">
        <v>-3.06</v>
      </c>
      <c r="F323">
        <v>-3.16</v>
      </c>
      <c r="G323">
        <v>2.8</v>
      </c>
      <c r="H323">
        <v>-0.01</v>
      </c>
      <c r="I323">
        <v>3.069</v>
      </c>
      <c r="J323">
        <v>-0.38300000000000001</v>
      </c>
      <c r="K323">
        <v>-1.3720000000000001</v>
      </c>
      <c r="L323">
        <v>-2.367</v>
      </c>
      <c r="M323">
        <v>-3.0659999999999998</v>
      </c>
      <c r="N323">
        <v>-3.1869999999999998</v>
      </c>
      <c r="O323">
        <v>1.0549999999999999</v>
      </c>
      <c r="P323">
        <v>1.069</v>
      </c>
      <c r="Q323">
        <v>1.069</v>
      </c>
      <c r="R323">
        <v>0.71699999999999997</v>
      </c>
      <c r="S323">
        <v>0.33600000000000002</v>
      </c>
    </row>
    <row r="324" spans="1:19" x14ac:dyDescent="0.3">
      <c r="A324">
        <v>600</v>
      </c>
      <c r="B324">
        <v>-0.37</v>
      </c>
      <c r="C324">
        <v>-1.37</v>
      </c>
      <c r="D324">
        <v>-2.3650000000000002</v>
      </c>
      <c r="E324">
        <v>-3.06</v>
      </c>
      <c r="F324">
        <v>-3.16</v>
      </c>
      <c r="G324">
        <v>2.8</v>
      </c>
      <c r="H324">
        <v>-0.01</v>
      </c>
      <c r="I324">
        <v>3.069</v>
      </c>
      <c r="J324">
        <v>-0.38400000000000001</v>
      </c>
      <c r="K324">
        <v>-1.373</v>
      </c>
      <c r="L324">
        <v>-2.367</v>
      </c>
      <c r="M324">
        <v>-3.0680000000000001</v>
      </c>
      <c r="N324">
        <v>-3.19</v>
      </c>
      <c r="O324">
        <v>1.054</v>
      </c>
      <c r="P324">
        <v>1.0669999999999999</v>
      </c>
      <c r="Q324">
        <v>1.069</v>
      </c>
      <c r="R324">
        <v>0.72199999999999998</v>
      </c>
      <c r="S324">
        <v>0.33700000000000002</v>
      </c>
    </row>
    <row r="326" spans="1:19" x14ac:dyDescent="0.3">
      <c r="A326" t="s">
        <v>0</v>
      </c>
      <c r="B326" t="s">
        <v>26</v>
      </c>
    </row>
    <row r="327" spans="1:19" x14ac:dyDescent="0.3">
      <c r="A327">
        <v>0</v>
      </c>
      <c r="B327">
        <v>-0.37</v>
      </c>
      <c r="C327">
        <v>-1.37</v>
      </c>
      <c r="D327">
        <v>-2.3650000000000002</v>
      </c>
      <c r="E327">
        <v>-3.06</v>
      </c>
      <c r="F327">
        <v>-3.16</v>
      </c>
      <c r="G327">
        <v>2.8</v>
      </c>
      <c r="H327">
        <v>-0.01</v>
      </c>
      <c r="I327">
        <v>2.8359999999999999</v>
      </c>
      <c r="J327">
        <v>-0.37</v>
      </c>
      <c r="K327">
        <v>-1.37</v>
      </c>
      <c r="L327">
        <v>-2.3650000000000002</v>
      </c>
      <c r="M327">
        <v>-3.06</v>
      </c>
      <c r="N327">
        <v>-3.16</v>
      </c>
      <c r="O327">
        <v>1.069</v>
      </c>
      <c r="P327">
        <v>1.069</v>
      </c>
      <c r="Q327">
        <v>1.06</v>
      </c>
      <c r="R327">
        <v>0.69399999999999995</v>
      </c>
      <c r="S327">
        <v>0.28699999999999998</v>
      </c>
    </row>
    <row r="328" spans="1:19" x14ac:dyDescent="0.3">
      <c r="A328">
        <v>60</v>
      </c>
      <c r="B328">
        <v>-0.37</v>
      </c>
      <c r="C328">
        <v>-1.37</v>
      </c>
      <c r="D328">
        <v>-2.3650000000000002</v>
      </c>
      <c r="E328">
        <v>-3.06</v>
      </c>
      <c r="F328">
        <v>-3.16</v>
      </c>
      <c r="G328">
        <v>2.8</v>
      </c>
      <c r="H328">
        <v>-0.01</v>
      </c>
      <c r="I328">
        <v>2.8359999999999999</v>
      </c>
      <c r="J328">
        <v>-0.372</v>
      </c>
      <c r="K328">
        <v>-1.37</v>
      </c>
      <c r="L328">
        <v>-2.3650000000000002</v>
      </c>
      <c r="M328">
        <v>-3.06</v>
      </c>
      <c r="N328">
        <v>-3.16</v>
      </c>
      <c r="O328">
        <v>1.0680000000000001</v>
      </c>
      <c r="P328">
        <v>1.0720000000000001</v>
      </c>
      <c r="Q328">
        <v>1.0640000000000001</v>
      </c>
      <c r="R328">
        <v>0.69699999999999995</v>
      </c>
      <c r="S328">
        <v>0.28699999999999998</v>
      </c>
    </row>
    <row r="329" spans="1:19" x14ac:dyDescent="0.3">
      <c r="A329">
        <v>120</v>
      </c>
      <c r="B329">
        <v>-0.37</v>
      </c>
      <c r="C329">
        <v>-1.37</v>
      </c>
      <c r="D329">
        <v>-2.3650000000000002</v>
      </c>
      <c r="E329">
        <v>-3.06</v>
      </c>
      <c r="F329">
        <v>-3.16</v>
      </c>
      <c r="G329">
        <v>2.8</v>
      </c>
      <c r="H329">
        <v>-0.01</v>
      </c>
      <c r="I329">
        <v>2.8359999999999999</v>
      </c>
      <c r="J329">
        <v>-0.373</v>
      </c>
      <c r="K329">
        <v>-1.37</v>
      </c>
      <c r="L329">
        <v>-2.3660000000000001</v>
      </c>
      <c r="M329">
        <v>-3.0590000000000002</v>
      </c>
      <c r="N329">
        <v>-3.16</v>
      </c>
      <c r="O329">
        <v>1.0660000000000001</v>
      </c>
      <c r="P329">
        <v>1.0720000000000001</v>
      </c>
      <c r="Q329">
        <v>1.0649999999999999</v>
      </c>
      <c r="R329">
        <v>0.70199999999999996</v>
      </c>
      <c r="S329">
        <v>0.28799999999999998</v>
      </c>
    </row>
    <row r="330" spans="1:19" x14ac:dyDescent="0.3">
      <c r="A330">
        <v>180</v>
      </c>
      <c r="B330">
        <v>-0.37</v>
      </c>
      <c r="C330">
        <v>-1.37</v>
      </c>
      <c r="D330">
        <v>-2.3650000000000002</v>
      </c>
      <c r="E330">
        <v>-3.06</v>
      </c>
      <c r="F330">
        <v>-3.16</v>
      </c>
      <c r="G330">
        <v>2.8</v>
      </c>
      <c r="H330">
        <v>-0.01</v>
      </c>
      <c r="I330">
        <v>2.8359999999999999</v>
      </c>
      <c r="J330">
        <v>-0.374</v>
      </c>
      <c r="K330">
        <v>-1.37</v>
      </c>
      <c r="L330">
        <v>-2.3660000000000001</v>
      </c>
      <c r="M330">
        <v>-3.0579999999999998</v>
      </c>
      <c r="N330">
        <v>-3.16</v>
      </c>
      <c r="O330">
        <v>1.0640000000000001</v>
      </c>
      <c r="P330">
        <v>1.073</v>
      </c>
      <c r="Q330">
        <v>1.0660000000000001</v>
      </c>
      <c r="R330">
        <v>0.70399999999999996</v>
      </c>
      <c r="S330">
        <v>0.28899999999999998</v>
      </c>
    </row>
    <row r="331" spans="1:19" x14ac:dyDescent="0.3">
      <c r="A331">
        <v>240</v>
      </c>
      <c r="B331">
        <v>-0.37</v>
      </c>
      <c r="C331">
        <v>-1.37</v>
      </c>
      <c r="D331">
        <v>-2.3650000000000002</v>
      </c>
      <c r="E331">
        <v>-3.06</v>
      </c>
      <c r="F331">
        <v>-3.16</v>
      </c>
      <c r="G331">
        <v>2.8</v>
      </c>
      <c r="H331">
        <v>-0.01</v>
      </c>
      <c r="I331">
        <v>2.8359999999999999</v>
      </c>
      <c r="J331">
        <v>-0.376</v>
      </c>
      <c r="K331">
        <v>-1.37</v>
      </c>
      <c r="L331">
        <v>-2.3660000000000001</v>
      </c>
      <c r="M331">
        <v>-3.0579999999999998</v>
      </c>
      <c r="N331">
        <v>-3.16</v>
      </c>
      <c r="O331">
        <v>1.0620000000000001</v>
      </c>
      <c r="P331">
        <v>1.073</v>
      </c>
      <c r="Q331">
        <v>1.0669999999999999</v>
      </c>
      <c r="R331">
        <v>0.70399999999999996</v>
      </c>
      <c r="S331">
        <v>0.28899999999999998</v>
      </c>
    </row>
    <row r="332" spans="1:19" x14ac:dyDescent="0.3">
      <c r="A332">
        <v>300</v>
      </c>
      <c r="B332">
        <v>-0.37</v>
      </c>
      <c r="C332">
        <v>-1.37</v>
      </c>
      <c r="D332">
        <v>-2.3650000000000002</v>
      </c>
      <c r="E332">
        <v>-3.06</v>
      </c>
      <c r="F332">
        <v>-3.16</v>
      </c>
      <c r="G332">
        <v>2.8</v>
      </c>
      <c r="H332">
        <v>-0.01</v>
      </c>
      <c r="I332">
        <v>2.8359999999999999</v>
      </c>
      <c r="J332">
        <v>-0.377</v>
      </c>
      <c r="K332">
        <v>-1.37</v>
      </c>
      <c r="L332">
        <v>-2.3660000000000001</v>
      </c>
      <c r="M332">
        <v>-3.0579999999999998</v>
      </c>
      <c r="N332">
        <v>-3.16</v>
      </c>
      <c r="O332">
        <v>1.06</v>
      </c>
      <c r="P332">
        <v>1.073</v>
      </c>
      <c r="Q332">
        <v>1.0669999999999999</v>
      </c>
      <c r="R332">
        <v>0.70299999999999996</v>
      </c>
      <c r="S332">
        <v>0.28999999999999998</v>
      </c>
    </row>
    <row r="333" spans="1:19" x14ac:dyDescent="0.3">
      <c r="A333">
        <v>360</v>
      </c>
      <c r="B333">
        <v>-0.37</v>
      </c>
      <c r="C333">
        <v>-1.37</v>
      </c>
      <c r="D333">
        <v>-2.3650000000000002</v>
      </c>
      <c r="E333">
        <v>-3.06</v>
      </c>
      <c r="F333">
        <v>-3.16</v>
      </c>
      <c r="G333">
        <v>2.8</v>
      </c>
      <c r="H333">
        <v>-0.01</v>
      </c>
      <c r="I333">
        <v>2.8359999999999999</v>
      </c>
      <c r="J333">
        <v>-0.378</v>
      </c>
      <c r="K333">
        <v>-1.371</v>
      </c>
      <c r="L333">
        <v>-2.367</v>
      </c>
      <c r="M333">
        <v>-3.0590000000000002</v>
      </c>
      <c r="N333">
        <v>-3.16</v>
      </c>
      <c r="O333">
        <v>1.0589999999999999</v>
      </c>
      <c r="P333">
        <v>1.0720000000000001</v>
      </c>
      <c r="Q333">
        <v>1.0680000000000001</v>
      </c>
      <c r="R333">
        <v>0.70299999999999996</v>
      </c>
      <c r="S333">
        <v>0.29199999999999998</v>
      </c>
    </row>
    <row r="334" spans="1:19" x14ac:dyDescent="0.3">
      <c r="A334">
        <v>420</v>
      </c>
      <c r="B334">
        <v>-0.37</v>
      </c>
      <c r="C334">
        <v>-1.37</v>
      </c>
      <c r="D334">
        <v>-2.3650000000000002</v>
      </c>
      <c r="E334">
        <v>-3.06</v>
      </c>
      <c r="F334">
        <v>-3.16</v>
      </c>
      <c r="G334">
        <v>2.8</v>
      </c>
      <c r="H334">
        <v>-0.01</v>
      </c>
      <c r="I334">
        <v>2.8359999999999999</v>
      </c>
      <c r="J334">
        <v>-0.379</v>
      </c>
      <c r="K334">
        <v>-1.371</v>
      </c>
      <c r="L334">
        <v>-2.367</v>
      </c>
      <c r="M334">
        <v>-3.0590000000000002</v>
      </c>
      <c r="N334">
        <v>-3.16</v>
      </c>
      <c r="O334">
        <v>1.0569999999999999</v>
      </c>
      <c r="P334">
        <v>1.071</v>
      </c>
      <c r="Q334">
        <v>1.0680000000000001</v>
      </c>
      <c r="R334">
        <v>0.70299999999999996</v>
      </c>
      <c r="S334">
        <v>0.29299999999999998</v>
      </c>
    </row>
    <row r="335" spans="1:19" x14ac:dyDescent="0.3">
      <c r="A335">
        <v>480</v>
      </c>
      <c r="B335">
        <v>-0.37</v>
      </c>
      <c r="C335">
        <v>-1.37</v>
      </c>
      <c r="D335">
        <v>-2.3650000000000002</v>
      </c>
      <c r="E335">
        <v>-3.06</v>
      </c>
      <c r="F335">
        <v>-3.16</v>
      </c>
      <c r="G335">
        <v>2.8</v>
      </c>
      <c r="H335">
        <v>-0.01</v>
      </c>
      <c r="I335">
        <v>2.8359999999999999</v>
      </c>
      <c r="J335">
        <v>-0.38100000000000001</v>
      </c>
      <c r="K335">
        <v>-1.3720000000000001</v>
      </c>
      <c r="L335">
        <v>-2.367</v>
      </c>
      <c r="M335">
        <v>-3.0590000000000002</v>
      </c>
      <c r="N335">
        <v>-3.16</v>
      </c>
      <c r="O335">
        <v>1.056</v>
      </c>
      <c r="P335">
        <v>1.07</v>
      </c>
      <c r="Q335">
        <v>1.0680000000000001</v>
      </c>
      <c r="R335">
        <v>0.70199999999999996</v>
      </c>
      <c r="S335">
        <v>0.29399999999999998</v>
      </c>
    </row>
    <row r="336" spans="1:19" x14ac:dyDescent="0.3">
      <c r="A336">
        <v>540</v>
      </c>
      <c r="B336">
        <v>-0.37</v>
      </c>
      <c r="C336">
        <v>-1.37</v>
      </c>
      <c r="D336">
        <v>-2.3650000000000002</v>
      </c>
      <c r="E336">
        <v>-3.06</v>
      </c>
      <c r="F336">
        <v>-3.16</v>
      </c>
      <c r="G336">
        <v>2.8</v>
      </c>
      <c r="H336">
        <v>-0.01</v>
      </c>
      <c r="I336">
        <v>2.8359999999999999</v>
      </c>
      <c r="J336">
        <v>-0.38300000000000001</v>
      </c>
      <c r="K336">
        <v>-1.3720000000000001</v>
      </c>
      <c r="L336">
        <v>-2.367</v>
      </c>
      <c r="M336">
        <v>-3.06</v>
      </c>
      <c r="N336">
        <v>-3.16</v>
      </c>
      <c r="O336">
        <v>1.0549999999999999</v>
      </c>
      <c r="P336">
        <v>1.069</v>
      </c>
      <c r="Q336">
        <v>1.0680000000000001</v>
      </c>
      <c r="R336">
        <v>0.70099999999999996</v>
      </c>
      <c r="S336">
        <v>0.29299999999999998</v>
      </c>
    </row>
    <row r="337" spans="1:19" x14ac:dyDescent="0.3">
      <c r="A337">
        <v>600</v>
      </c>
      <c r="B337">
        <v>-0.37</v>
      </c>
      <c r="C337">
        <v>-1.37</v>
      </c>
      <c r="D337">
        <v>-2.3650000000000002</v>
      </c>
      <c r="E337">
        <v>-3.06</v>
      </c>
      <c r="F337">
        <v>-3.16</v>
      </c>
      <c r="G337">
        <v>2.8</v>
      </c>
      <c r="H337">
        <v>-0.01</v>
      </c>
      <c r="I337">
        <v>2.8359999999999999</v>
      </c>
      <c r="J337">
        <v>-0.38400000000000001</v>
      </c>
      <c r="K337">
        <v>-1.373</v>
      </c>
      <c r="L337">
        <v>-2.367</v>
      </c>
      <c r="M337">
        <v>-3.06</v>
      </c>
      <c r="N337">
        <v>-3.16</v>
      </c>
      <c r="O337">
        <v>1.054</v>
      </c>
      <c r="P337">
        <v>1.0669999999999999</v>
      </c>
      <c r="Q337">
        <v>1.069</v>
      </c>
      <c r="R337">
        <v>0.70099999999999996</v>
      </c>
      <c r="S337">
        <v>0.29199999999999998</v>
      </c>
    </row>
    <row r="339" spans="1:19" x14ac:dyDescent="0.3">
      <c r="A339" t="s">
        <v>0</v>
      </c>
      <c r="B339" t="s">
        <v>27</v>
      </c>
    </row>
    <row r="340" spans="1:19" x14ac:dyDescent="0.3">
      <c r="A340">
        <v>0</v>
      </c>
      <c r="B340">
        <v>-0.37</v>
      </c>
      <c r="C340">
        <v>-1.37</v>
      </c>
      <c r="D340">
        <v>-2.3650000000000002</v>
      </c>
      <c r="E340">
        <v>-3.06</v>
      </c>
      <c r="F340">
        <v>-3.16</v>
      </c>
      <c r="G340">
        <v>2.8</v>
      </c>
      <c r="H340">
        <v>-0.01</v>
      </c>
      <c r="I340">
        <v>2.5979999999999999</v>
      </c>
      <c r="J340">
        <v>-0.37</v>
      </c>
      <c r="K340">
        <v>-1.37</v>
      </c>
      <c r="L340">
        <v>-2.3650000000000002</v>
      </c>
      <c r="M340">
        <v>-3.06</v>
      </c>
      <c r="N340">
        <v>-3.16</v>
      </c>
      <c r="O340">
        <v>1.069</v>
      </c>
      <c r="P340">
        <v>1.069</v>
      </c>
      <c r="Q340">
        <v>1.06</v>
      </c>
      <c r="R340">
        <v>0.69399999999999995</v>
      </c>
      <c r="S340">
        <v>0.28699999999999998</v>
      </c>
    </row>
    <row r="341" spans="1:19" x14ac:dyDescent="0.3">
      <c r="A341">
        <v>60</v>
      </c>
      <c r="B341">
        <v>-0.37</v>
      </c>
      <c r="C341">
        <v>-1.37</v>
      </c>
      <c r="D341">
        <v>-2.3650000000000002</v>
      </c>
      <c r="E341">
        <v>-3.06</v>
      </c>
      <c r="F341">
        <v>-3.16</v>
      </c>
      <c r="G341">
        <v>2.8</v>
      </c>
      <c r="H341">
        <v>-0.01</v>
      </c>
      <c r="I341">
        <v>2.5979999999999999</v>
      </c>
      <c r="J341">
        <v>-0.372</v>
      </c>
      <c r="K341">
        <v>-1.37</v>
      </c>
      <c r="L341">
        <v>-2.3650000000000002</v>
      </c>
      <c r="M341">
        <v>-3.06</v>
      </c>
      <c r="N341">
        <v>-3.157</v>
      </c>
      <c r="O341">
        <v>1.0680000000000001</v>
      </c>
      <c r="P341">
        <v>1.071</v>
      </c>
      <c r="Q341">
        <v>1.0640000000000001</v>
      </c>
      <c r="R341">
        <v>0.69799999999999995</v>
      </c>
      <c r="S341">
        <v>0.28000000000000003</v>
      </c>
    </row>
    <row r="342" spans="1:19" x14ac:dyDescent="0.3">
      <c r="A342">
        <v>120</v>
      </c>
      <c r="B342">
        <v>-0.37</v>
      </c>
      <c r="C342">
        <v>-1.37</v>
      </c>
      <c r="D342">
        <v>-2.3650000000000002</v>
      </c>
      <c r="E342">
        <v>-3.06</v>
      </c>
      <c r="F342">
        <v>-3.16</v>
      </c>
      <c r="G342">
        <v>2.8</v>
      </c>
      <c r="H342">
        <v>-0.01</v>
      </c>
      <c r="I342">
        <v>2.5979999999999999</v>
      </c>
      <c r="J342">
        <v>-0.373</v>
      </c>
      <c r="K342">
        <v>-1.37</v>
      </c>
      <c r="L342">
        <v>-2.3650000000000002</v>
      </c>
      <c r="M342">
        <v>-3.0579999999999998</v>
      </c>
      <c r="N342">
        <v>-3.1539999999999999</v>
      </c>
      <c r="O342">
        <v>1.0660000000000001</v>
      </c>
      <c r="P342">
        <v>1.0720000000000001</v>
      </c>
      <c r="Q342">
        <v>1.0640000000000001</v>
      </c>
      <c r="R342">
        <v>0.7</v>
      </c>
      <c r="S342">
        <v>0.27300000000000002</v>
      </c>
    </row>
    <row r="343" spans="1:19" x14ac:dyDescent="0.3">
      <c r="A343">
        <v>180</v>
      </c>
      <c r="B343">
        <v>-0.37</v>
      </c>
      <c r="C343">
        <v>-1.37</v>
      </c>
      <c r="D343">
        <v>-2.3650000000000002</v>
      </c>
      <c r="E343">
        <v>-3.06</v>
      </c>
      <c r="F343">
        <v>-3.16</v>
      </c>
      <c r="G343">
        <v>2.8</v>
      </c>
      <c r="H343">
        <v>-0.01</v>
      </c>
      <c r="I343">
        <v>2.5979999999999999</v>
      </c>
      <c r="J343">
        <v>-0.374</v>
      </c>
      <c r="K343">
        <v>-1.37</v>
      </c>
      <c r="L343">
        <v>-2.3660000000000001</v>
      </c>
      <c r="M343">
        <v>-3.0579999999999998</v>
      </c>
      <c r="N343">
        <v>-3.1509999999999998</v>
      </c>
      <c r="O343">
        <v>1.0640000000000001</v>
      </c>
      <c r="P343">
        <v>1.073</v>
      </c>
      <c r="Q343">
        <v>1.0660000000000001</v>
      </c>
      <c r="R343">
        <v>0.70299999999999996</v>
      </c>
      <c r="S343">
        <v>0.26800000000000002</v>
      </c>
    </row>
    <row r="344" spans="1:19" x14ac:dyDescent="0.3">
      <c r="A344">
        <v>240</v>
      </c>
      <c r="B344">
        <v>-0.37</v>
      </c>
      <c r="C344">
        <v>-1.37</v>
      </c>
      <c r="D344">
        <v>-2.3650000000000002</v>
      </c>
      <c r="E344">
        <v>-3.06</v>
      </c>
      <c r="F344">
        <v>-3.16</v>
      </c>
      <c r="G344">
        <v>2.8</v>
      </c>
      <c r="H344">
        <v>-0.01</v>
      </c>
      <c r="I344">
        <v>2.5979999999999999</v>
      </c>
      <c r="J344">
        <v>-0.376</v>
      </c>
      <c r="K344">
        <v>-1.37</v>
      </c>
      <c r="L344">
        <v>-2.3660000000000001</v>
      </c>
      <c r="M344">
        <v>-3.0590000000000002</v>
      </c>
      <c r="N344">
        <v>-3.1480000000000001</v>
      </c>
      <c r="O344">
        <v>1.0620000000000001</v>
      </c>
      <c r="P344">
        <v>1.0740000000000001</v>
      </c>
      <c r="Q344">
        <v>1.0669999999999999</v>
      </c>
      <c r="R344">
        <v>0.70599999999999996</v>
      </c>
      <c r="S344">
        <v>0.26200000000000001</v>
      </c>
    </row>
    <row r="345" spans="1:19" x14ac:dyDescent="0.3">
      <c r="A345">
        <v>300</v>
      </c>
      <c r="B345">
        <v>-0.37</v>
      </c>
      <c r="C345">
        <v>-1.37</v>
      </c>
      <c r="D345">
        <v>-2.3650000000000002</v>
      </c>
      <c r="E345">
        <v>-3.06</v>
      </c>
      <c r="F345">
        <v>-3.16</v>
      </c>
      <c r="G345">
        <v>2.8</v>
      </c>
      <c r="H345">
        <v>-0.01</v>
      </c>
      <c r="I345">
        <v>2.5979999999999999</v>
      </c>
      <c r="J345">
        <v>-0.377</v>
      </c>
      <c r="K345">
        <v>-1.37</v>
      </c>
      <c r="L345">
        <v>-2.3660000000000001</v>
      </c>
      <c r="M345">
        <v>-3.0590000000000002</v>
      </c>
      <c r="N345">
        <v>-3.145</v>
      </c>
      <c r="O345">
        <v>1.06</v>
      </c>
      <c r="P345">
        <v>1.073</v>
      </c>
      <c r="Q345">
        <v>1.0669999999999999</v>
      </c>
      <c r="R345">
        <v>0.70499999999999996</v>
      </c>
      <c r="S345">
        <v>0.25900000000000001</v>
      </c>
    </row>
    <row r="346" spans="1:19" x14ac:dyDescent="0.3">
      <c r="A346">
        <v>360</v>
      </c>
      <c r="B346">
        <v>-0.37</v>
      </c>
      <c r="C346">
        <v>-1.37</v>
      </c>
      <c r="D346">
        <v>-2.3650000000000002</v>
      </c>
      <c r="E346">
        <v>-3.06</v>
      </c>
      <c r="F346">
        <v>-3.16</v>
      </c>
      <c r="G346">
        <v>2.8</v>
      </c>
      <c r="H346">
        <v>-0.01</v>
      </c>
      <c r="I346">
        <v>2.5979999999999999</v>
      </c>
      <c r="J346">
        <v>-0.378</v>
      </c>
      <c r="K346">
        <v>-1.371</v>
      </c>
      <c r="L346">
        <v>-2.367</v>
      </c>
      <c r="M346">
        <v>-3.0590000000000002</v>
      </c>
      <c r="N346">
        <v>-3.1419999999999999</v>
      </c>
      <c r="O346">
        <v>1.0589999999999999</v>
      </c>
      <c r="P346">
        <v>1.0720000000000001</v>
      </c>
      <c r="Q346">
        <v>1.0680000000000001</v>
      </c>
      <c r="R346">
        <v>0.70099999999999996</v>
      </c>
      <c r="S346">
        <v>0.25700000000000001</v>
      </c>
    </row>
    <row r="347" spans="1:19" x14ac:dyDescent="0.3">
      <c r="A347">
        <v>420</v>
      </c>
      <c r="B347">
        <v>-0.37</v>
      </c>
      <c r="C347">
        <v>-1.37</v>
      </c>
      <c r="D347">
        <v>-2.3650000000000002</v>
      </c>
      <c r="E347">
        <v>-3.06</v>
      </c>
      <c r="F347">
        <v>-3.16</v>
      </c>
      <c r="G347">
        <v>2.8</v>
      </c>
      <c r="H347">
        <v>-0.01</v>
      </c>
      <c r="I347">
        <v>2.5979999999999999</v>
      </c>
      <c r="J347">
        <v>-0.379</v>
      </c>
      <c r="K347">
        <v>-1.371</v>
      </c>
      <c r="L347">
        <v>-2.367</v>
      </c>
      <c r="M347">
        <v>-3.0569999999999999</v>
      </c>
      <c r="N347">
        <v>-3.1389999999999998</v>
      </c>
      <c r="O347">
        <v>1.0569999999999999</v>
      </c>
      <c r="P347">
        <v>1.071</v>
      </c>
      <c r="Q347">
        <v>1.069</v>
      </c>
      <c r="R347">
        <v>0.69599999999999995</v>
      </c>
      <c r="S347">
        <v>0.25600000000000001</v>
      </c>
    </row>
    <row r="348" spans="1:19" x14ac:dyDescent="0.3">
      <c r="A348">
        <v>480</v>
      </c>
      <c r="B348">
        <v>-0.37</v>
      </c>
      <c r="C348">
        <v>-1.37</v>
      </c>
      <c r="D348">
        <v>-2.3650000000000002</v>
      </c>
      <c r="E348">
        <v>-3.06</v>
      </c>
      <c r="F348">
        <v>-3.16</v>
      </c>
      <c r="G348">
        <v>2.8</v>
      </c>
      <c r="H348">
        <v>-0.01</v>
      </c>
      <c r="I348">
        <v>2.5979999999999999</v>
      </c>
      <c r="J348">
        <v>-0.38100000000000001</v>
      </c>
      <c r="K348">
        <v>-1.3720000000000001</v>
      </c>
      <c r="L348">
        <v>-2.367</v>
      </c>
      <c r="M348">
        <v>-3.0550000000000002</v>
      </c>
      <c r="N348">
        <v>-3.1360000000000001</v>
      </c>
      <c r="O348">
        <v>1.056</v>
      </c>
      <c r="P348">
        <v>1.07</v>
      </c>
      <c r="Q348">
        <v>1.0680000000000001</v>
      </c>
      <c r="R348">
        <v>0.69</v>
      </c>
      <c r="S348">
        <v>0.253</v>
      </c>
    </row>
    <row r="349" spans="1:19" x14ac:dyDescent="0.3">
      <c r="A349">
        <v>540</v>
      </c>
      <c r="B349">
        <v>-0.37</v>
      </c>
      <c r="C349">
        <v>-1.37</v>
      </c>
      <c r="D349">
        <v>-2.3650000000000002</v>
      </c>
      <c r="E349">
        <v>-3.06</v>
      </c>
      <c r="F349">
        <v>-3.16</v>
      </c>
      <c r="G349">
        <v>2.8</v>
      </c>
      <c r="H349">
        <v>-0.01</v>
      </c>
      <c r="I349">
        <v>2.5979999999999999</v>
      </c>
      <c r="J349">
        <v>-0.38300000000000001</v>
      </c>
      <c r="K349">
        <v>-1.3720000000000001</v>
      </c>
      <c r="L349">
        <v>-2.367</v>
      </c>
      <c r="M349">
        <v>-3.0529999999999999</v>
      </c>
      <c r="N349">
        <v>-3.133</v>
      </c>
      <c r="O349">
        <v>1.0549999999999999</v>
      </c>
      <c r="P349">
        <v>1.069</v>
      </c>
      <c r="Q349">
        <v>1.0680000000000001</v>
      </c>
      <c r="R349">
        <v>0.68400000000000005</v>
      </c>
      <c r="S349">
        <v>0.25</v>
      </c>
    </row>
    <row r="350" spans="1:19" x14ac:dyDescent="0.3">
      <c r="A350">
        <v>600</v>
      </c>
      <c r="B350">
        <v>-0.37</v>
      </c>
      <c r="C350">
        <v>-1.37</v>
      </c>
      <c r="D350">
        <v>-2.3650000000000002</v>
      </c>
      <c r="E350">
        <v>-3.06</v>
      </c>
      <c r="F350">
        <v>-3.16</v>
      </c>
      <c r="G350">
        <v>2.8</v>
      </c>
      <c r="H350">
        <v>-0.01</v>
      </c>
      <c r="I350">
        <v>2.5979999999999999</v>
      </c>
      <c r="J350">
        <v>-0.38400000000000001</v>
      </c>
      <c r="K350">
        <v>-1.373</v>
      </c>
      <c r="L350">
        <v>-2.367</v>
      </c>
      <c r="M350">
        <v>-3.0510000000000002</v>
      </c>
      <c r="N350">
        <v>-3.13</v>
      </c>
      <c r="O350">
        <v>1.054</v>
      </c>
      <c r="P350">
        <v>1.0669999999999999</v>
      </c>
      <c r="Q350">
        <v>1.0680000000000001</v>
      </c>
      <c r="R350">
        <v>0.67900000000000005</v>
      </c>
      <c r="S350">
        <v>0.248</v>
      </c>
    </row>
    <row r="352" spans="1:19" x14ac:dyDescent="0.3">
      <c r="A352" t="s">
        <v>0</v>
      </c>
      <c r="B352" t="s">
        <v>28</v>
      </c>
    </row>
    <row r="353" spans="1:19" x14ac:dyDescent="0.3">
      <c r="A353">
        <v>0</v>
      </c>
      <c r="B353">
        <v>-0.37</v>
      </c>
      <c r="C353">
        <v>-1.37</v>
      </c>
      <c r="D353">
        <v>-2.367</v>
      </c>
      <c r="E353">
        <v>-3.117</v>
      </c>
      <c r="F353">
        <v>-3.24</v>
      </c>
      <c r="G353">
        <v>2.8</v>
      </c>
      <c r="H353">
        <v>0</v>
      </c>
      <c r="I353">
        <v>3.0459999999999998</v>
      </c>
      <c r="J353">
        <v>-0.37</v>
      </c>
      <c r="K353">
        <v>-1.37</v>
      </c>
      <c r="L353">
        <v>-2.367</v>
      </c>
      <c r="M353">
        <v>-3.117</v>
      </c>
      <c r="N353">
        <v>-3.24</v>
      </c>
      <c r="O353">
        <v>1.069</v>
      </c>
      <c r="P353">
        <v>1.069</v>
      </c>
      <c r="Q353">
        <v>1.0629999999999999</v>
      </c>
      <c r="R353">
        <v>0.746</v>
      </c>
      <c r="S353">
        <v>0.30599999999999999</v>
      </c>
    </row>
    <row r="354" spans="1:19" x14ac:dyDescent="0.3">
      <c r="A354">
        <v>60</v>
      </c>
      <c r="B354">
        <v>-0.37</v>
      </c>
      <c r="C354">
        <v>-1.37</v>
      </c>
      <c r="D354">
        <v>-2.367</v>
      </c>
      <c r="E354">
        <v>-3.117</v>
      </c>
      <c r="F354">
        <v>-3.24</v>
      </c>
      <c r="G354">
        <v>2.8</v>
      </c>
      <c r="H354">
        <v>0</v>
      </c>
      <c r="I354">
        <v>3.0459999999999998</v>
      </c>
      <c r="J354">
        <v>-0.371</v>
      </c>
      <c r="K354">
        <v>-1.37</v>
      </c>
      <c r="L354">
        <v>-2.3679999999999999</v>
      </c>
      <c r="M354">
        <v>-3.1160000000000001</v>
      </c>
      <c r="N354">
        <v>-3.2429999999999999</v>
      </c>
      <c r="O354">
        <v>1.07</v>
      </c>
      <c r="P354">
        <v>1.0720000000000001</v>
      </c>
      <c r="Q354">
        <v>1.0680000000000001</v>
      </c>
      <c r="R354">
        <v>0.75</v>
      </c>
      <c r="S354">
        <v>0.315</v>
      </c>
    </row>
    <row r="355" spans="1:19" x14ac:dyDescent="0.3">
      <c r="A355">
        <v>120</v>
      </c>
      <c r="B355">
        <v>-0.37</v>
      </c>
      <c r="C355">
        <v>-1.37</v>
      </c>
      <c r="D355">
        <v>-2.367</v>
      </c>
      <c r="E355">
        <v>-3.117</v>
      </c>
      <c r="F355">
        <v>-3.24</v>
      </c>
      <c r="G355">
        <v>2.8</v>
      </c>
      <c r="H355">
        <v>0</v>
      </c>
      <c r="I355">
        <v>3.0459999999999998</v>
      </c>
      <c r="J355">
        <v>-0.371</v>
      </c>
      <c r="K355">
        <v>-1.37</v>
      </c>
      <c r="L355">
        <v>-2.3679999999999999</v>
      </c>
      <c r="M355">
        <v>-3.1160000000000001</v>
      </c>
      <c r="N355">
        <v>-3.246</v>
      </c>
      <c r="O355">
        <v>1.07</v>
      </c>
      <c r="P355">
        <v>1.0720000000000001</v>
      </c>
      <c r="Q355">
        <v>1.0680000000000001</v>
      </c>
      <c r="R355">
        <v>0.75600000000000001</v>
      </c>
      <c r="S355">
        <v>0.32300000000000001</v>
      </c>
    </row>
    <row r="356" spans="1:19" x14ac:dyDescent="0.3">
      <c r="A356">
        <v>180</v>
      </c>
      <c r="B356">
        <v>-0.37</v>
      </c>
      <c r="C356">
        <v>-1.37</v>
      </c>
      <c r="D356">
        <v>-2.367</v>
      </c>
      <c r="E356">
        <v>-3.117</v>
      </c>
      <c r="F356">
        <v>-3.24</v>
      </c>
      <c r="G356">
        <v>2.8</v>
      </c>
      <c r="H356">
        <v>0</v>
      </c>
      <c r="I356">
        <v>3.0459999999999998</v>
      </c>
      <c r="J356">
        <v>-0.372</v>
      </c>
      <c r="K356">
        <v>-1.37</v>
      </c>
      <c r="L356">
        <v>-2.3679999999999999</v>
      </c>
      <c r="M356">
        <v>-3.1160000000000001</v>
      </c>
      <c r="N356">
        <v>-3.2490000000000001</v>
      </c>
      <c r="O356">
        <v>1.071</v>
      </c>
      <c r="P356">
        <v>1.073</v>
      </c>
      <c r="Q356">
        <v>1.0680000000000001</v>
      </c>
      <c r="R356">
        <v>0.75700000000000001</v>
      </c>
      <c r="S356">
        <v>0.32900000000000001</v>
      </c>
    </row>
    <row r="357" spans="1:19" x14ac:dyDescent="0.3">
      <c r="A357">
        <v>240</v>
      </c>
      <c r="B357">
        <v>-0.37</v>
      </c>
      <c r="C357">
        <v>-1.37</v>
      </c>
      <c r="D357">
        <v>-2.367</v>
      </c>
      <c r="E357">
        <v>-3.117</v>
      </c>
      <c r="F357">
        <v>-3.24</v>
      </c>
      <c r="G357">
        <v>2.8</v>
      </c>
      <c r="H357">
        <v>0</v>
      </c>
      <c r="I357">
        <v>3.0459999999999998</v>
      </c>
      <c r="J357">
        <v>-0.372</v>
      </c>
      <c r="K357">
        <v>-1.37</v>
      </c>
      <c r="L357">
        <v>-2.3679999999999999</v>
      </c>
      <c r="M357">
        <v>-3.1150000000000002</v>
      </c>
      <c r="N357">
        <v>-3.2519999999999998</v>
      </c>
      <c r="O357">
        <v>1.071</v>
      </c>
      <c r="P357">
        <v>1.073</v>
      </c>
      <c r="Q357">
        <v>1.0680000000000001</v>
      </c>
      <c r="R357">
        <v>0.753</v>
      </c>
      <c r="S357">
        <v>0.33400000000000002</v>
      </c>
    </row>
    <row r="358" spans="1:19" x14ac:dyDescent="0.3">
      <c r="A358">
        <v>300</v>
      </c>
      <c r="B358">
        <v>-0.37</v>
      </c>
      <c r="C358">
        <v>-1.37</v>
      </c>
      <c r="D358">
        <v>-2.367</v>
      </c>
      <c r="E358">
        <v>-3.117</v>
      </c>
      <c r="F358">
        <v>-3.24</v>
      </c>
      <c r="G358">
        <v>2.8</v>
      </c>
      <c r="H358">
        <v>0</v>
      </c>
      <c r="I358">
        <v>3.0459999999999998</v>
      </c>
      <c r="J358">
        <v>-0.372</v>
      </c>
      <c r="K358">
        <v>-1.37</v>
      </c>
      <c r="L358">
        <v>-2.3679999999999999</v>
      </c>
      <c r="M358">
        <v>-3.1150000000000002</v>
      </c>
      <c r="N358">
        <v>-3.2549999999999999</v>
      </c>
      <c r="O358">
        <v>1.071</v>
      </c>
      <c r="P358">
        <v>1.073</v>
      </c>
      <c r="Q358">
        <v>1.07</v>
      </c>
      <c r="R358">
        <v>0.752</v>
      </c>
      <c r="S358">
        <v>0.34100000000000003</v>
      </c>
    </row>
    <row r="359" spans="1:19" x14ac:dyDescent="0.3">
      <c r="A359">
        <v>360</v>
      </c>
      <c r="B359">
        <v>-0.37</v>
      </c>
      <c r="C359">
        <v>-1.37</v>
      </c>
      <c r="D359">
        <v>-2.367</v>
      </c>
      <c r="E359">
        <v>-3.117</v>
      </c>
      <c r="F359">
        <v>-3.24</v>
      </c>
      <c r="G359">
        <v>2.8</v>
      </c>
      <c r="H359">
        <v>0</v>
      </c>
      <c r="I359">
        <v>3.0459999999999998</v>
      </c>
      <c r="J359">
        <v>-0.372</v>
      </c>
      <c r="K359">
        <v>-1.371</v>
      </c>
      <c r="L359">
        <v>-2.3679999999999999</v>
      </c>
      <c r="M359">
        <v>-3.1160000000000001</v>
      </c>
      <c r="N359">
        <v>-3.258</v>
      </c>
      <c r="O359">
        <v>1.071</v>
      </c>
      <c r="P359">
        <v>1.073</v>
      </c>
      <c r="Q359">
        <v>1.07</v>
      </c>
      <c r="R359">
        <v>0.755</v>
      </c>
      <c r="S359">
        <v>0.34599999999999997</v>
      </c>
    </row>
    <row r="360" spans="1:19" x14ac:dyDescent="0.3">
      <c r="A360">
        <v>420</v>
      </c>
      <c r="B360">
        <v>-0.37</v>
      </c>
      <c r="C360">
        <v>-1.37</v>
      </c>
      <c r="D360">
        <v>-2.367</v>
      </c>
      <c r="E360">
        <v>-3.117</v>
      </c>
      <c r="F360">
        <v>-3.24</v>
      </c>
      <c r="G360">
        <v>2.8</v>
      </c>
      <c r="H360">
        <v>0</v>
      </c>
      <c r="I360">
        <v>3.0459999999999998</v>
      </c>
      <c r="J360">
        <v>-0.372</v>
      </c>
      <c r="K360">
        <v>-1.371</v>
      </c>
      <c r="L360">
        <v>-2.3679999999999999</v>
      </c>
      <c r="M360">
        <v>-3.1179999999999999</v>
      </c>
      <c r="N360">
        <v>-3.2610000000000001</v>
      </c>
      <c r="O360">
        <v>1.071</v>
      </c>
      <c r="P360">
        <v>1.0720000000000001</v>
      </c>
      <c r="Q360">
        <v>1.07</v>
      </c>
      <c r="R360">
        <v>0.75900000000000001</v>
      </c>
      <c r="S360">
        <v>0.35099999999999998</v>
      </c>
    </row>
    <row r="361" spans="1:19" x14ac:dyDescent="0.3">
      <c r="A361">
        <v>480</v>
      </c>
      <c r="B361">
        <v>-0.37</v>
      </c>
      <c r="C361">
        <v>-1.37</v>
      </c>
      <c r="D361">
        <v>-2.367</v>
      </c>
      <c r="E361">
        <v>-3.117</v>
      </c>
      <c r="F361">
        <v>-3.24</v>
      </c>
      <c r="G361">
        <v>2.8</v>
      </c>
      <c r="H361">
        <v>0</v>
      </c>
      <c r="I361">
        <v>3.0459999999999998</v>
      </c>
      <c r="J361">
        <v>-0.372</v>
      </c>
      <c r="K361">
        <v>-1.371</v>
      </c>
      <c r="L361">
        <v>-2.3679999999999999</v>
      </c>
      <c r="M361">
        <v>-3.12</v>
      </c>
      <c r="N361">
        <v>-3.2639999999999998</v>
      </c>
      <c r="O361">
        <v>1.071</v>
      </c>
      <c r="P361">
        <v>1.0720000000000001</v>
      </c>
      <c r="Q361">
        <v>1.07</v>
      </c>
      <c r="R361">
        <v>0.76300000000000001</v>
      </c>
      <c r="S361">
        <v>0.35299999999999998</v>
      </c>
    </row>
    <row r="362" spans="1:19" x14ac:dyDescent="0.3">
      <c r="A362">
        <v>540</v>
      </c>
      <c r="B362">
        <v>-0.37</v>
      </c>
      <c r="C362">
        <v>-1.37</v>
      </c>
      <c r="D362">
        <v>-2.367</v>
      </c>
      <c r="E362">
        <v>-3.117</v>
      </c>
      <c r="F362">
        <v>-3.24</v>
      </c>
      <c r="G362">
        <v>2.8</v>
      </c>
      <c r="H362">
        <v>0</v>
      </c>
      <c r="I362">
        <v>3.0459999999999998</v>
      </c>
      <c r="J362">
        <v>-0.372</v>
      </c>
      <c r="K362">
        <v>-1.371</v>
      </c>
      <c r="L362">
        <v>-2.3690000000000002</v>
      </c>
      <c r="M362">
        <v>-3.1219999999999999</v>
      </c>
      <c r="N362">
        <v>-3.2669999999999999</v>
      </c>
      <c r="O362">
        <v>1.071</v>
      </c>
      <c r="P362">
        <v>1.0720000000000001</v>
      </c>
      <c r="Q362">
        <v>1.071</v>
      </c>
      <c r="R362">
        <v>0.76700000000000002</v>
      </c>
      <c r="S362">
        <v>0.35399999999999998</v>
      </c>
    </row>
    <row r="363" spans="1:19" x14ac:dyDescent="0.3">
      <c r="A363">
        <v>600</v>
      </c>
      <c r="B363">
        <v>-0.37</v>
      </c>
      <c r="C363">
        <v>-1.37</v>
      </c>
      <c r="D363">
        <v>-2.367</v>
      </c>
      <c r="E363">
        <v>-3.117</v>
      </c>
      <c r="F363">
        <v>-3.24</v>
      </c>
      <c r="G363">
        <v>2.8</v>
      </c>
      <c r="H363">
        <v>0</v>
      </c>
      <c r="I363">
        <v>3.0459999999999998</v>
      </c>
      <c r="J363">
        <v>-0.372</v>
      </c>
      <c r="K363">
        <v>-1.371</v>
      </c>
      <c r="L363">
        <v>-2.3690000000000002</v>
      </c>
      <c r="M363">
        <v>-3.1240000000000001</v>
      </c>
      <c r="N363">
        <v>-3.27</v>
      </c>
      <c r="O363">
        <v>1.071</v>
      </c>
      <c r="P363">
        <v>1.0720000000000001</v>
      </c>
      <c r="Q363">
        <v>1.07</v>
      </c>
      <c r="R363">
        <v>0.77100000000000002</v>
      </c>
      <c r="S363">
        <v>0.35399999999999998</v>
      </c>
    </row>
    <row r="365" spans="1:19" x14ac:dyDescent="0.3">
      <c r="A365" t="s">
        <v>0</v>
      </c>
      <c r="B365" t="s">
        <v>29</v>
      </c>
    </row>
    <row r="366" spans="1:19" x14ac:dyDescent="0.3">
      <c r="A366">
        <v>0</v>
      </c>
      <c r="B366">
        <v>-0.37</v>
      </c>
      <c r="C366">
        <v>-1.37</v>
      </c>
      <c r="D366">
        <v>-2.367</v>
      </c>
      <c r="E366">
        <v>-3.117</v>
      </c>
      <c r="F366">
        <v>-3.24</v>
      </c>
      <c r="G366">
        <v>2.8</v>
      </c>
      <c r="H366">
        <v>0</v>
      </c>
      <c r="I366">
        <v>2.8340000000000001</v>
      </c>
      <c r="J366">
        <v>-0.37</v>
      </c>
      <c r="K366">
        <v>-1.37</v>
      </c>
      <c r="L366">
        <v>-2.367</v>
      </c>
      <c r="M366">
        <v>-3.117</v>
      </c>
      <c r="N366">
        <v>-3.24</v>
      </c>
      <c r="O366">
        <v>1.069</v>
      </c>
      <c r="P366">
        <v>1.069</v>
      </c>
      <c r="Q366">
        <v>1.0629999999999999</v>
      </c>
      <c r="R366">
        <v>0.746</v>
      </c>
      <c r="S366">
        <v>0.30599999999999999</v>
      </c>
    </row>
    <row r="367" spans="1:19" x14ac:dyDescent="0.3">
      <c r="A367">
        <v>60</v>
      </c>
      <c r="B367">
        <v>-0.37</v>
      </c>
      <c r="C367">
        <v>-1.37</v>
      </c>
      <c r="D367">
        <v>-2.367</v>
      </c>
      <c r="E367">
        <v>-3.117</v>
      </c>
      <c r="F367">
        <v>-3.24</v>
      </c>
      <c r="G367">
        <v>2.8</v>
      </c>
      <c r="H367">
        <v>0</v>
      </c>
      <c r="I367">
        <v>2.8340000000000001</v>
      </c>
      <c r="J367">
        <v>-0.371</v>
      </c>
      <c r="K367">
        <v>-1.37</v>
      </c>
      <c r="L367">
        <v>-2.3679999999999999</v>
      </c>
      <c r="M367">
        <v>-3.117</v>
      </c>
      <c r="N367">
        <v>-3.24</v>
      </c>
      <c r="O367">
        <v>1.07</v>
      </c>
      <c r="P367">
        <v>1.0720000000000001</v>
      </c>
      <c r="Q367">
        <v>1.0669999999999999</v>
      </c>
      <c r="R367">
        <v>0.751</v>
      </c>
      <c r="S367">
        <v>0.307</v>
      </c>
    </row>
    <row r="368" spans="1:19" x14ac:dyDescent="0.3">
      <c r="A368">
        <v>120</v>
      </c>
      <c r="B368">
        <v>-0.37</v>
      </c>
      <c r="C368">
        <v>-1.37</v>
      </c>
      <c r="D368">
        <v>-2.367</v>
      </c>
      <c r="E368">
        <v>-3.117</v>
      </c>
      <c r="F368">
        <v>-3.24</v>
      </c>
      <c r="G368">
        <v>2.8</v>
      </c>
      <c r="H368">
        <v>0</v>
      </c>
      <c r="I368">
        <v>2.8340000000000001</v>
      </c>
      <c r="J368">
        <v>-0.371</v>
      </c>
      <c r="K368">
        <v>-1.37</v>
      </c>
      <c r="L368">
        <v>-2.367</v>
      </c>
      <c r="M368">
        <v>-3.1160000000000001</v>
      </c>
      <c r="N368">
        <v>-3.24</v>
      </c>
      <c r="O368">
        <v>1.07</v>
      </c>
      <c r="P368">
        <v>1.0720000000000001</v>
      </c>
      <c r="Q368">
        <v>1.0669999999999999</v>
      </c>
      <c r="R368">
        <v>0.755</v>
      </c>
      <c r="S368">
        <v>0.307</v>
      </c>
    </row>
    <row r="369" spans="1:19" x14ac:dyDescent="0.3">
      <c r="A369">
        <v>180</v>
      </c>
      <c r="B369">
        <v>-0.37</v>
      </c>
      <c r="C369">
        <v>-1.37</v>
      </c>
      <c r="D369">
        <v>-2.367</v>
      </c>
      <c r="E369">
        <v>-3.117</v>
      </c>
      <c r="F369">
        <v>-3.24</v>
      </c>
      <c r="G369">
        <v>2.8</v>
      </c>
      <c r="H369">
        <v>0</v>
      </c>
      <c r="I369">
        <v>2.8340000000000001</v>
      </c>
      <c r="J369">
        <v>-0.372</v>
      </c>
      <c r="K369">
        <v>-1.37</v>
      </c>
      <c r="L369">
        <v>-2.3679999999999999</v>
      </c>
      <c r="M369">
        <v>-3.1150000000000002</v>
      </c>
      <c r="N369">
        <v>-3.24</v>
      </c>
      <c r="O369">
        <v>1.071</v>
      </c>
      <c r="P369">
        <v>1.073</v>
      </c>
      <c r="Q369">
        <v>1.0680000000000001</v>
      </c>
      <c r="R369">
        <v>0.75600000000000001</v>
      </c>
      <c r="S369">
        <v>0.308</v>
      </c>
    </row>
    <row r="370" spans="1:19" x14ac:dyDescent="0.3">
      <c r="A370">
        <v>240</v>
      </c>
      <c r="B370">
        <v>-0.37</v>
      </c>
      <c r="C370">
        <v>-1.37</v>
      </c>
      <c r="D370">
        <v>-2.367</v>
      </c>
      <c r="E370">
        <v>-3.117</v>
      </c>
      <c r="F370">
        <v>-3.24</v>
      </c>
      <c r="G370">
        <v>2.8</v>
      </c>
      <c r="H370">
        <v>0</v>
      </c>
      <c r="I370">
        <v>2.8340000000000001</v>
      </c>
      <c r="J370">
        <v>-0.372</v>
      </c>
      <c r="K370">
        <v>-1.37</v>
      </c>
      <c r="L370">
        <v>-2.3679999999999999</v>
      </c>
      <c r="M370">
        <v>-3.1150000000000002</v>
      </c>
      <c r="N370">
        <v>-3.24</v>
      </c>
      <c r="O370">
        <v>1.071</v>
      </c>
      <c r="P370">
        <v>1.073</v>
      </c>
      <c r="Q370">
        <v>1.069</v>
      </c>
      <c r="R370">
        <v>0.75600000000000001</v>
      </c>
      <c r="S370">
        <v>0.308</v>
      </c>
    </row>
    <row r="371" spans="1:19" x14ac:dyDescent="0.3">
      <c r="A371">
        <v>300</v>
      </c>
      <c r="B371">
        <v>-0.37</v>
      </c>
      <c r="C371">
        <v>-1.37</v>
      </c>
      <c r="D371">
        <v>-2.367</v>
      </c>
      <c r="E371">
        <v>-3.117</v>
      </c>
      <c r="F371">
        <v>-3.24</v>
      </c>
      <c r="G371">
        <v>2.8</v>
      </c>
      <c r="H371">
        <v>0</v>
      </c>
      <c r="I371">
        <v>2.8340000000000001</v>
      </c>
      <c r="J371">
        <v>-0.372</v>
      </c>
      <c r="K371">
        <v>-1.37</v>
      </c>
      <c r="L371">
        <v>-2.3679999999999999</v>
      </c>
      <c r="M371">
        <v>-3.1150000000000002</v>
      </c>
      <c r="N371">
        <v>-3.24</v>
      </c>
      <c r="O371">
        <v>1.071</v>
      </c>
      <c r="P371">
        <v>1.073</v>
      </c>
      <c r="Q371">
        <v>1.069</v>
      </c>
      <c r="R371">
        <v>0.755</v>
      </c>
      <c r="S371">
        <v>0.31</v>
      </c>
    </row>
    <row r="372" spans="1:19" x14ac:dyDescent="0.3">
      <c r="A372">
        <v>360</v>
      </c>
      <c r="B372">
        <v>-0.37</v>
      </c>
      <c r="C372">
        <v>-1.37</v>
      </c>
      <c r="D372">
        <v>-2.367</v>
      </c>
      <c r="E372">
        <v>-3.117</v>
      </c>
      <c r="F372">
        <v>-3.24</v>
      </c>
      <c r="G372">
        <v>2.8</v>
      </c>
      <c r="H372">
        <v>0</v>
      </c>
      <c r="I372">
        <v>2.8340000000000001</v>
      </c>
      <c r="J372">
        <v>-0.372</v>
      </c>
      <c r="K372">
        <v>-1.371</v>
      </c>
      <c r="L372">
        <v>-2.3679999999999999</v>
      </c>
      <c r="M372">
        <v>-3.1160000000000001</v>
      </c>
      <c r="N372">
        <v>-3.24</v>
      </c>
      <c r="O372">
        <v>1.071</v>
      </c>
      <c r="P372">
        <v>1.073</v>
      </c>
      <c r="Q372">
        <v>1.07</v>
      </c>
      <c r="R372">
        <v>0.755</v>
      </c>
      <c r="S372">
        <v>0.312</v>
      </c>
    </row>
    <row r="373" spans="1:19" x14ac:dyDescent="0.3">
      <c r="A373">
        <v>420</v>
      </c>
      <c r="B373">
        <v>-0.37</v>
      </c>
      <c r="C373">
        <v>-1.37</v>
      </c>
      <c r="D373">
        <v>-2.367</v>
      </c>
      <c r="E373">
        <v>-3.117</v>
      </c>
      <c r="F373">
        <v>-3.24</v>
      </c>
      <c r="G373">
        <v>2.8</v>
      </c>
      <c r="H373">
        <v>0</v>
      </c>
      <c r="I373">
        <v>2.8340000000000001</v>
      </c>
      <c r="J373">
        <v>-0.372</v>
      </c>
      <c r="K373">
        <v>-1.371</v>
      </c>
      <c r="L373">
        <v>-2.3679999999999999</v>
      </c>
      <c r="M373">
        <v>-3.1160000000000001</v>
      </c>
      <c r="N373">
        <v>-3.24</v>
      </c>
      <c r="O373">
        <v>1.071</v>
      </c>
      <c r="P373">
        <v>1.0720000000000001</v>
      </c>
      <c r="Q373">
        <v>1.07</v>
      </c>
      <c r="R373">
        <v>0.754</v>
      </c>
      <c r="S373">
        <v>0.313</v>
      </c>
    </row>
    <row r="374" spans="1:19" x14ac:dyDescent="0.3">
      <c r="A374">
        <v>480</v>
      </c>
      <c r="B374">
        <v>-0.37</v>
      </c>
      <c r="C374">
        <v>-1.37</v>
      </c>
      <c r="D374">
        <v>-2.367</v>
      </c>
      <c r="E374">
        <v>-3.117</v>
      </c>
      <c r="F374">
        <v>-3.24</v>
      </c>
      <c r="G374">
        <v>2.8</v>
      </c>
      <c r="H374">
        <v>0</v>
      </c>
      <c r="I374">
        <v>2.8340000000000001</v>
      </c>
      <c r="J374">
        <v>-0.372</v>
      </c>
      <c r="K374">
        <v>-1.371</v>
      </c>
      <c r="L374">
        <v>-2.3679999999999999</v>
      </c>
      <c r="M374">
        <v>-3.117</v>
      </c>
      <c r="N374">
        <v>-3.24</v>
      </c>
      <c r="O374">
        <v>1.071</v>
      </c>
      <c r="P374">
        <v>1.0720000000000001</v>
      </c>
      <c r="Q374">
        <v>1.07</v>
      </c>
      <c r="R374">
        <v>0.754</v>
      </c>
      <c r="S374">
        <v>0.312</v>
      </c>
    </row>
    <row r="375" spans="1:19" x14ac:dyDescent="0.3">
      <c r="A375">
        <v>540</v>
      </c>
      <c r="B375">
        <v>-0.37</v>
      </c>
      <c r="C375">
        <v>-1.37</v>
      </c>
      <c r="D375">
        <v>-2.367</v>
      </c>
      <c r="E375">
        <v>-3.117</v>
      </c>
      <c r="F375">
        <v>-3.24</v>
      </c>
      <c r="G375">
        <v>2.8</v>
      </c>
      <c r="H375">
        <v>0</v>
      </c>
      <c r="I375">
        <v>2.8340000000000001</v>
      </c>
      <c r="J375">
        <v>-0.372</v>
      </c>
      <c r="K375">
        <v>-1.371</v>
      </c>
      <c r="L375">
        <v>-2.3690000000000002</v>
      </c>
      <c r="M375">
        <v>-3.117</v>
      </c>
      <c r="N375">
        <v>-3.24</v>
      </c>
      <c r="O375">
        <v>1.071</v>
      </c>
      <c r="P375">
        <v>1.0720000000000001</v>
      </c>
      <c r="Q375">
        <v>1.07</v>
      </c>
      <c r="R375">
        <v>0.753</v>
      </c>
      <c r="S375">
        <v>0.312</v>
      </c>
    </row>
    <row r="376" spans="1:19" x14ac:dyDescent="0.3">
      <c r="A376">
        <v>600</v>
      </c>
      <c r="B376">
        <v>-0.37</v>
      </c>
      <c r="C376">
        <v>-1.37</v>
      </c>
      <c r="D376">
        <v>-2.367</v>
      </c>
      <c r="E376">
        <v>-3.117</v>
      </c>
      <c r="F376">
        <v>-3.24</v>
      </c>
      <c r="G376">
        <v>2.8</v>
      </c>
      <c r="H376">
        <v>0</v>
      </c>
      <c r="I376">
        <v>2.8340000000000001</v>
      </c>
      <c r="J376">
        <v>-0.372</v>
      </c>
      <c r="K376">
        <v>-1.371</v>
      </c>
      <c r="L376">
        <v>-2.3690000000000002</v>
      </c>
      <c r="M376">
        <v>-3.117</v>
      </c>
      <c r="N376">
        <v>-3.24</v>
      </c>
      <c r="O376">
        <v>1.071</v>
      </c>
      <c r="P376">
        <v>1.0720000000000001</v>
      </c>
      <c r="Q376">
        <v>1.07</v>
      </c>
      <c r="R376">
        <v>0.753</v>
      </c>
      <c r="S376">
        <v>0.311</v>
      </c>
    </row>
    <row r="378" spans="1:19" x14ac:dyDescent="0.3">
      <c r="A378" t="s">
        <v>0</v>
      </c>
      <c r="B378" t="s">
        <v>30</v>
      </c>
    </row>
    <row r="379" spans="1:19" x14ac:dyDescent="0.3">
      <c r="A379">
        <v>0</v>
      </c>
      <c r="B379">
        <v>-0.37</v>
      </c>
      <c r="C379">
        <v>-1.37</v>
      </c>
      <c r="D379">
        <v>-2.367</v>
      </c>
      <c r="E379">
        <v>-3.117</v>
      </c>
      <c r="F379">
        <v>-3.24</v>
      </c>
      <c r="G379">
        <v>2.8</v>
      </c>
      <c r="H379">
        <v>0</v>
      </c>
      <c r="I379">
        <v>2.61</v>
      </c>
      <c r="J379">
        <v>-0.37</v>
      </c>
      <c r="K379">
        <v>-1.37</v>
      </c>
      <c r="L379">
        <v>-2.367</v>
      </c>
      <c r="M379">
        <v>-3.117</v>
      </c>
      <c r="N379">
        <v>-3.24</v>
      </c>
      <c r="O379">
        <v>1.069</v>
      </c>
      <c r="P379">
        <v>1.069</v>
      </c>
      <c r="Q379">
        <v>1.0629999999999999</v>
      </c>
      <c r="R379">
        <v>0.746</v>
      </c>
      <c r="S379">
        <v>0.30599999999999999</v>
      </c>
    </row>
    <row r="380" spans="1:19" x14ac:dyDescent="0.3">
      <c r="A380">
        <v>60</v>
      </c>
      <c r="B380">
        <v>-0.37</v>
      </c>
      <c r="C380">
        <v>-1.37</v>
      </c>
      <c r="D380">
        <v>-2.367</v>
      </c>
      <c r="E380">
        <v>-3.117</v>
      </c>
      <c r="F380">
        <v>-3.24</v>
      </c>
      <c r="G380">
        <v>2.8</v>
      </c>
      <c r="H380">
        <v>0</v>
      </c>
      <c r="I380">
        <v>2.61</v>
      </c>
      <c r="J380">
        <v>-0.371</v>
      </c>
      <c r="K380">
        <v>-1.37</v>
      </c>
      <c r="L380">
        <v>-2.367</v>
      </c>
      <c r="M380">
        <v>-3.117</v>
      </c>
      <c r="N380">
        <v>-3.2370000000000001</v>
      </c>
      <c r="O380">
        <v>1.07</v>
      </c>
      <c r="P380">
        <v>1.0720000000000001</v>
      </c>
      <c r="Q380">
        <v>1.0669999999999999</v>
      </c>
      <c r="R380">
        <v>0.752</v>
      </c>
      <c r="S380">
        <v>0.29899999999999999</v>
      </c>
    </row>
    <row r="381" spans="1:19" x14ac:dyDescent="0.3">
      <c r="A381">
        <v>120</v>
      </c>
      <c r="B381">
        <v>-0.37</v>
      </c>
      <c r="C381">
        <v>-1.37</v>
      </c>
      <c r="D381">
        <v>-2.367</v>
      </c>
      <c r="E381">
        <v>-3.117</v>
      </c>
      <c r="F381">
        <v>-3.24</v>
      </c>
      <c r="G381">
        <v>2.8</v>
      </c>
      <c r="H381">
        <v>0</v>
      </c>
      <c r="I381">
        <v>2.61</v>
      </c>
      <c r="J381">
        <v>-0.371</v>
      </c>
      <c r="K381">
        <v>-1.37</v>
      </c>
      <c r="L381">
        <v>-2.367</v>
      </c>
      <c r="M381">
        <v>-3.1150000000000002</v>
      </c>
      <c r="N381">
        <v>-3.234</v>
      </c>
      <c r="O381">
        <v>1.07</v>
      </c>
      <c r="P381">
        <v>1.0720000000000001</v>
      </c>
      <c r="Q381">
        <v>1.0669999999999999</v>
      </c>
      <c r="R381">
        <v>0.754</v>
      </c>
      <c r="S381">
        <v>0.29199999999999998</v>
      </c>
    </row>
    <row r="382" spans="1:19" x14ac:dyDescent="0.3">
      <c r="A382">
        <v>180</v>
      </c>
      <c r="B382">
        <v>-0.37</v>
      </c>
      <c r="C382">
        <v>-1.37</v>
      </c>
      <c r="D382">
        <v>-2.367</v>
      </c>
      <c r="E382">
        <v>-3.117</v>
      </c>
      <c r="F382">
        <v>-3.24</v>
      </c>
      <c r="G382">
        <v>2.8</v>
      </c>
      <c r="H382">
        <v>0</v>
      </c>
      <c r="I382">
        <v>2.61</v>
      </c>
      <c r="J382">
        <v>-0.372</v>
      </c>
      <c r="K382">
        <v>-1.37</v>
      </c>
      <c r="L382">
        <v>-2.3679999999999999</v>
      </c>
      <c r="M382">
        <v>-3.1150000000000002</v>
      </c>
      <c r="N382">
        <v>-3.2309999999999999</v>
      </c>
      <c r="O382">
        <v>1.071</v>
      </c>
      <c r="P382">
        <v>1.073</v>
      </c>
      <c r="Q382">
        <v>1.0680000000000001</v>
      </c>
      <c r="R382">
        <v>0.755</v>
      </c>
      <c r="S382">
        <v>0.28599999999999998</v>
      </c>
    </row>
    <row r="383" spans="1:19" x14ac:dyDescent="0.3">
      <c r="A383">
        <v>240</v>
      </c>
      <c r="B383">
        <v>-0.37</v>
      </c>
      <c r="C383">
        <v>-1.37</v>
      </c>
      <c r="D383">
        <v>-2.367</v>
      </c>
      <c r="E383">
        <v>-3.117</v>
      </c>
      <c r="F383">
        <v>-3.24</v>
      </c>
      <c r="G383">
        <v>2.8</v>
      </c>
      <c r="H383">
        <v>0</v>
      </c>
      <c r="I383">
        <v>2.61</v>
      </c>
      <c r="J383">
        <v>-0.372</v>
      </c>
      <c r="K383">
        <v>-1.37</v>
      </c>
      <c r="L383">
        <v>-2.3679999999999999</v>
      </c>
      <c r="M383">
        <v>-3.1160000000000001</v>
      </c>
      <c r="N383">
        <v>-3.2280000000000002</v>
      </c>
      <c r="O383">
        <v>1.071</v>
      </c>
      <c r="P383">
        <v>1.073</v>
      </c>
      <c r="Q383">
        <v>1.069</v>
      </c>
      <c r="R383">
        <v>0.75800000000000001</v>
      </c>
      <c r="S383">
        <v>0.28100000000000003</v>
      </c>
    </row>
    <row r="384" spans="1:19" x14ac:dyDescent="0.3">
      <c r="A384">
        <v>300</v>
      </c>
      <c r="B384">
        <v>-0.37</v>
      </c>
      <c r="C384">
        <v>-1.37</v>
      </c>
      <c r="D384">
        <v>-2.367</v>
      </c>
      <c r="E384">
        <v>-3.117</v>
      </c>
      <c r="F384">
        <v>-3.24</v>
      </c>
      <c r="G384">
        <v>2.8</v>
      </c>
      <c r="H384">
        <v>0</v>
      </c>
      <c r="I384">
        <v>2.61</v>
      </c>
      <c r="J384">
        <v>-0.372</v>
      </c>
      <c r="K384">
        <v>-1.37</v>
      </c>
      <c r="L384">
        <v>-2.3679999999999999</v>
      </c>
      <c r="M384">
        <v>-3.117</v>
      </c>
      <c r="N384">
        <v>-3.2250000000000001</v>
      </c>
      <c r="O384">
        <v>1.071</v>
      </c>
      <c r="P384">
        <v>1.073</v>
      </c>
      <c r="Q384">
        <v>1.0680000000000001</v>
      </c>
      <c r="R384">
        <v>0.75800000000000001</v>
      </c>
      <c r="S384">
        <v>0.27900000000000003</v>
      </c>
    </row>
    <row r="385" spans="1:19" x14ac:dyDescent="0.3">
      <c r="A385">
        <v>360</v>
      </c>
      <c r="B385">
        <v>-0.37</v>
      </c>
      <c r="C385">
        <v>-1.37</v>
      </c>
      <c r="D385">
        <v>-2.367</v>
      </c>
      <c r="E385">
        <v>-3.117</v>
      </c>
      <c r="F385">
        <v>-3.24</v>
      </c>
      <c r="G385">
        <v>2.8</v>
      </c>
      <c r="H385">
        <v>0</v>
      </c>
      <c r="I385">
        <v>2.61</v>
      </c>
      <c r="J385">
        <v>-0.372</v>
      </c>
      <c r="K385">
        <v>-1.371</v>
      </c>
      <c r="L385">
        <v>-2.3679999999999999</v>
      </c>
      <c r="M385">
        <v>-3.1160000000000001</v>
      </c>
      <c r="N385">
        <v>-3.222</v>
      </c>
      <c r="O385">
        <v>1.071</v>
      </c>
      <c r="P385">
        <v>1.073</v>
      </c>
      <c r="Q385">
        <v>1.07</v>
      </c>
      <c r="R385">
        <v>0.755</v>
      </c>
      <c r="S385">
        <v>0.27700000000000002</v>
      </c>
    </row>
    <row r="386" spans="1:19" x14ac:dyDescent="0.3">
      <c r="A386">
        <v>420</v>
      </c>
      <c r="B386">
        <v>-0.37</v>
      </c>
      <c r="C386">
        <v>-1.37</v>
      </c>
      <c r="D386">
        <v>-2.367</v>
      </c>
      <c r="E386">
        <v>-3.117</v>
      </c>
      <c r="F386">
        <v>-3.24</v>
      </c>
      <c r="G386">
        <v>2.8</v>
      </c>
      <c r="H386">
        <v>0</v>
      </c>
      <c r="I386">
        <v>2.61</v>
      </c>
      <c r="J386">
        <v>-0.372</v>
      </c>
      <c r="K386">
        <v>-1.371</v>
      </c>
      <c r="L386">
        <v>-2.3679999999999999</v>
      </c>
      <c r="M386">
        <v>-3.1150000000000002</v>
      </c>
      <c r="N386">
        <v>-3.2189999999999999</v>
      </c>
      <c r="O386">
        <v>1.071</v>
      </c>
      <c r="P386">
        <v>1.0720000000000001</v>
      </c>
      <c r="Q386">
        <v>1.07</v>
      </c>
      <c r="R386">
        <v>0.749</v>
      </c>
      <c r="S386">
        <v>0.27400000000000002</v>
      </c>
    </row>
    <row r="387" spans="1:19" x14ac:dyDescent="0.3">
      <c r="A387">
        <v>480</v>
      </c>
      <c r="B387">
        <v>-0.37</v>
      </c>
      <c r="C387">
        <v>-1.37</v>
      </c>
      <c r="D387">
        <v>-2.367</v>
      </c>
      <c r="E387">
        <v>-3.117</v>
      </c>
      <c r="F387">
        <v>-3.24</v>
      </c>
      <c r="G387">
        <v>2.8</v>
      </c>
      <c r="H387">
        <v>0</v>
      </c>
      <c r="I387">
        <v>2.61</v>
      </c>
      <c r="J387">
        <v>-0.372</v>
      </c>
      <c r="K387">
        <v>-1.371</v>
      </c>
      <c r="L387">
        <v>-2.3690000000000002</v>
      </c>
      <c r="M387">
        <v>-3.113</v>
      </c>
      <c r="N387">
        <v>-3.2160000000000002</v>
      </c>
      <c r="O387">
        <v>1.071</v>
      </c>
      <c r="P387">
        <v>1.0720000000000001</v>
      </c>
      <c r="Q387">
        <v>1.071</v>
      </c>
      <c r="R387">
        <v>0.74399999999999999</v>
      </c>
      <c r="S387">
        <v>0.27100000000000002</v>
      </c>
    </row>
    <row r="388" spans="1:19" x14ac:dyDescent="0.3">
      <c r="A388">
        <v>540</v>
      </c>
      <c r="B388">
        <v>-0.37</v>
      </c>
      <c r="C388">
        <v>-1.37</v>
      </c>
      <c r="D388">
        <v>-2.367</v>
      </c>
      <c r="E388">
        <v>-3.117</v>
      </c>
      <c r="F388">
        <v>-3.24</v>
      </c>
      <c r="G388">
        <v>2.8</v>
      </c>
      <c r="H388">
        <v>0</v>
      </c>
      <c r="I388">
        <v>2.61</v>
      </c>
      <c r="J388">
        <v>-0.372</v>
      </c>
      <c r="K388">
        <v>-1.371</v>
      </c>
      <c r="L388">
        <v>-2.3690000000000002</v>
      </c>
      <c r="M388">
        <v>-3.1110000000000002</v>
      </c>
      <c r="N388">
        <v>-3.2130000000000001</v>
      </c>
      <c r="O388">
        <v>1.071</v>
      </c>
      <c r="P388">
        <v>1.0720000000000001</v>
      </c>
      <c r="Q388">
        <v>1.07</v>
      </c>
      <c r="R388">
        <v>0.73899999999999999</v>
      </c>
      <c r="S388">
        <v>0.26800000000000002</v>
      </c>
    </row>
    <row r="389" spans="1:19" x14ac:dyDescent="0.3">
      <c r="A389">
        <v>600</v>
      </c>
      <c r="B389">
        <v>-0.37</v>
      </c>
      <c r="C389">
        <v>-1.37</v>
      </c>
      <c r="D389">
        <v>-2.367</v>
      </c>
      <c r="E389">
        <v>-3.117</v>
      </c>
      <c r="F389">
        <v>-3.24</v>
      </c>
      <c r="G389">
        <v>2.8</v>
      </c>
      <c r="H389">
        <v>0</v>
      </c>
      <c r="I389">
        <v>2.61</v>
      </c>
      <c r="J389">
        <v>-0.372</v>
      </c>
      <c r="K389">
        <v>-1.371</v>
      </c>
      <c r="L389">
        <v>-2.3690000000000002</v>
      </c>
      <c r="M389">
        <v>-3.11</v>
      </c>
      <c r="N389">
        <v>-3.21</v>
      </c>
      <c r="O389">
        <v>1.071</v>
      </c>
      <c r="P389">
        <v>1.0720000000000001</v>
      </c>
      <c r="Q389">
        <v>1.07</v>
      </c>
      <c r="R389">
        <v>0.73499999999999999</v>
      </c>
      <c r="S389">
        <v>0.26600000000000001</v>
      </c>
    </row>
    <row r="391" spans="1:19" x14ac:dyDescent="0.3">
      <c r="A391" t="s">
        <v>0</v>
      </c>
      <c r="B391" t="s">
        <v>31</v>
      </c>
    </row>
    <row r="392" spans="1:19" x14ac:dyDescent="0.3">
      <c r="A392">
        <v>0</v>
      </c>
      <c r="B392">
        <v>-0.37</v>
      </c>
      <c r="C392">
        <v>-1.37</v>
      </c>
      <c r="D392">
        <v>-2.367</v>
      </c>
      <c r="E392">
        <v>-3.11</v>
      </c>
      <c r="F392">
        <v>-3.23</v>
      </c>
      <c r="G392">
        <v>2.8</v>
      </c>
      <c r="H392">
        <v>0</v>
      </c>
      <c r="I392">
        <v>3.05</v>
      </c>
      <c r="J392">
        <v>-0.37</v>
      </c>
      <c r="K392">
        <v>-1.37</v>
      </c>
      <c r="L392">
        <v>-2.367</v>
      </c>
      <c r="M392">
        <v>-3.11</v>
      </c>
      <c r="N392">
        <v>-3.23</v>
      </c>
      <c r="O392">
        <v>1.069</v>
      </c>
      <c r="P392">
        <v>1.069</v>
      </c>
      <c r="Q392">
        <v>1.0629999999999999</v>
      </c>
      <c r="R392">
        <v>0.74</v>
      </c>
      <c r="S392">
        <v>0.30299999999999999</v>
      </c>
    </row>
    <row r="393" spans="1:19" x14ac:dyDescent="0.3">
      <c r="A393">
        <v>60</v>
      </c>
      <c r="B393">
        <v>-0.37</v>
      </c>
      <c r="C393">
        <v>-1.37</v>
      </c>
      <c r="D393">
        <v>-2.367</v>
      </c>
      <c r="E393">
        <v>-3.11</v>
      </c>
      <c r="F393">
        <v>-3.23</v>
      </c>
      <c r="G393">
        <v>2.8</v>
      </c>
      <c r="H393">
        <v>0</v>
      </c>
      <c r="I393">
        <v>3.05</v>
      </c>
      <c r="J393">
        <v>-0.371</v>
      </c>
      <c r="K393">
        <v>-1.37</v>
      </c>
      <c r="L393">
        <v>-2.367</v>
      </c>
      <c r="M393">
        <v>-3.109</v>
      </c>
      <c r="N393">
        <v>-3.2330000000000001</v>
      </c>
      <c r="O393">
        <v>1.07</v>
      </c>
      <c r="P393">
        <v>1.0720000000000001</v>
      </c>
      <c r="Q393">
        <v>1.0669999999999999</v>
      </c>
      <c r="R393">
        <v>0.74199999999999999</v>
      </c>
      <c r="S393">
        <v>0.312</v>
      </c>
    </row>
    <row r="394" spans="1:19" x14ac:dyDescent="0.3">
      <c r="A394">
        <v>120</v>
      </c>
      <c r="B394">
        <v>-0.37</v>
      </c>
      <c r="C394">
        <v>-1.37</v>
      </c>
      <c r="D394">
        <v>-2.367</v>
      </c>
      <c r="E394">
        <v>-3.11</v>
      </c>
      <c r="F394">
        <v>-3.23</v>
      </c>
      <c r="G394">
        <v>2.8</v>
      </c>
      <c r="H394">
        <v>0</v>
      </c>
      <c r="I394">
        <v>3.05</v>
      </c>
      <c r="J394">
        <v>-0.371</v>
      </c>
      <c r="K394">
        <v>-1.37</v>
      </c>
      <c r="L394">
        <v>-2.3679999999999999</v>
      </c>
      <c r="M394">
        <v>-3.109</v>
      </c>
      <c r="N394">
        <v>-3.2360000000000002</v>
      </c>
      <c r="O394">
        <v>1.07</v>
      </c>
      <c r="P394">
        <v>1.0720000000000001</v>
      </c>
      <c r="Q394">
        <v>1.0680000000000001</v>
      </c>
      <c r="R394">
        <v>0.749</v>
      </c>
      <c r="S394">
        <v>0.32</v>
      </c>
    </row>
    <row r="395" spans="1:19" x14ac:dyDescent="0.3">
      <c r="A395">
        <v>180</v>
      </c>
      <c r="B395">
        <v>-0.37</v>
      </c>
      <c r="C395">
        <v>-1.37</v>
      </c>
      <c r="D395">
        <v>-2.367</v>
      </c>
      <c r="E395">
        <v>-3.11</v>
      </c>
      <c r="F395">
        <v>-3.23</v>
      </c>
      <c r="G395">
        <v>2.8</v>
      </c>
      <c r="H395">
        <v>0</v>
      </c>
      <c r="I395">
        <v>3.05</v>
      </c>
      <c r="J395">
        <v>-0.372</v>
      </c>
      <c r="K395">
        <v>-1.37</v>
      </c>
      <c r="L395">
        <v>-2.367</v>
      </c>
      <c r="M395">
        <v>-3.109</v>
      </c>
      <c r="N395">
        <v>-3.2389999999999999</v>
      </c>
      <c r="O395">
        <v>1.071</v>
      </c>
      <c r="P395">
        <v>1.073</v>
      </c>
      <c r="Q395">
        <v>1.0669999999999999</v>
      </c>
      <c r="R395">
        <v>0.75</v>
      </c>
      <c r="S395">
        <v>0.32700000000000001</v>
      </c>
    </row>
    <row r="396" spans="1:19" x14ac:dyDescent="0.3">
      <c r="A396">
        <v>240</v>
      </c>
      <c r="B396">
        <v>-0.37</v>
      </c>
      <c r="C396">
        <v>-1.37</v>
      </c>
      <c r="D396">
        <v>-2.367</v>
      </c>
      <c r="E396">
        <v>-3.11</v>
      </c>
      <c r="F396">
        <v>-3.23</v>
      </c>
      <c r="G396">
        <v>2.8</v>
      </c>
      <c r="H396">
        <v>0</v>
      </c>
      <c r="I396">
        <v>3.05</v>
      </c>
      <c r="J396">
        <v>-0.372</v>
      </c>
      <c r="K396">
        <v>-1.37</v>
      </c>
      <c r="L396">
        <v>-2.3679999999999999</v>
      </c>
      <c r="M396">
        <v>-3.1080000000000001</v>
      </c>
      <c r="N396">
        <v>-3.242</v>
      </c>
      <c r="O396">
        <v>1.071</v>
      </c>
      <c r="P396">
        <v>1.073</v>
      </c>
      <c r="Q396">
        <v>1.0680000000000001</v>
      </c>
      <c r="R396">
        <v>0.747</v>
      </c>
      <c r="S396">
        <v>0.33100000000000002</v>
      </c>
    </row>
    <row r="397" spans="1:19" x14ac:dyDescent="0.3">
      <c r="A397">
        <v>300</v>
      </c>
      <c r="B397">
        <v>-0.37</v>
      </c>
      <c r="C397">
        <v>-1.37</v>
      </c>
      <c r="D397">
        <v>-2.367</v>
      </c>
      <c r="E397">
        <v>-3.11</v>
      </c>
      <c r="F397">
        <v>-3.23</v>
      </c>
      <c r="G397">
        <v>2.8</v>
      </c>
      <c r="H397">
        <v>0</v>
      </c>
      <c r="I397">
        <v>3.05</v>
      </c>
      <c r="J397">
        <v>-0.372</v>
      </c>
      <c r="K397">
        <v>-1.37</v>
      </c>
      <c r="L397">
        <v>-2.3679999999999999</v>
      </c>
      <c r="M397">
        <v>-3.1080000000000001</v>
      </c>
      <c r="N397">
        <v>-3.2450000000000001</v>
      </c>
      <c r="O397">
        <v>1.071</v>
      </c>
      <c r="P397">
        <v>1.073</v>
      </c>
      <c r="Q397">
        <v>1.07</v>
      </c>
      <c r="R397">
        <v>0.745</v>
      </c>
      <c r="S397">
        <v>0.33800000000000002</v>
      </c>
    </row>
    <row r="398" spans="1:19" x14ac:dyDescent="0.3">
      <c r="A398">
        <v>360</v>
      </c>
      <c r="B398">
        <v>-0.37</v>
      </c>
      <c r="C398">
        <v>-1.37</v>
      </c>
      <c r="D398">
        <v>-2.367</v>
      </c>
      <c r="E398">
        <v>-3.11</v>
      </c>
      <c r="F398">
        <v>-3.23</v>
      </c>
      <c r="G398">
        <v>2.8</v>
      </c>
      <c r="H398">
        <v>0</v>
      </c>
      <c r="I398">
        <v>3.05</v>
      </c>
      <c r="J398">
        <v>-0.372</v>
      </c>
      <c r="K398">
        <v>-1.37</v>
      </c>
      <c r="L398">
        <v>-2.3679999999999999</v>
      </c>
      <c r="M398">
        <v>-3.109</v>
      </c>
      <c r="N398">
        <v>-3.2480000000000002</v>
      </c>
      <c r="O398">
        <v>1.071</v>
      </c>
      <c r="P398">
        <v>1.0720000000000001</v>
      </c>
      <c r="Q398">
        <v>1.07</v>
      </c>
      <c r="R398">
        <v>0.748</v>
      </c>
      <c r="S398">
        <v>0.34399999999999997</v>
      </c>
    </row>
    <row r="399" spans="1:19" x14ac:dyDescent="0.3">
      <c r="A399">
        <v>420</v>
      </c>
      <c r="B399">
        <v>-0.37</v>
      </c>
      <c r="C399">
        <v>-1.37</v>
      </c>
      <c r="D399">
        <v>-2.367</v>
      </c>
      <c r="E399">
        <v>-3.11</v>
      </c>
      <c r="F399">
        <v>-3.23</v>
      </c>
      <c r="G399">
        <v>2.8</v>
      </c>
      <c r="H399">
        <v>0</v>
      </c>
      <c r="I399">
        <v>3.05</v>
      </c>
      <c r="J399">
        <v>-0.372</v>
      </c>
      <c r="K399">
        <v>-1.371</v>
      </c>
      <c r="L399">
        <v>-2.3679999999999999</v>
      </c>
      <c r="M399">
        <v>-3.1110000000000002</v>
      </c>
      <c r="N399">
        <v>-3.2509999999999999</v>
      </c>
      <c r="O399">
        <v>1.071</v>
      </c>
      <c r="P399">
        <v>1.0720000000000001</v>
      </c>
      <c r="Q399">
        <v>1.069</v>
      </c>
      <c r="R399">
        <v>0.752</v>
      </c>
      <c r="S399">
        <v>0.34799999999999998</v>
      </c>
    </row>
    <row r="400" spans="1:19" x14ac:dyDescent="0.3">
      <c r="A400">
        <v>480</v>
      </c>
      <c r="B400">
        <v>-0.37</v>
      </c>
      <c r="C400">
        <v>-1.37</v>
      </c>
      <c r="D400">
        <v>-2.367</v>
      </c>
      <c r="E400">
        <v>-3.11</v>
      </c>
      <c r="F400">
        <v>-3.23</v>
      </c>
      <c r="G400">
        <v>2.8</v>
      </c>
      <c r="H400">
        <v>0</v>
      </c>
      <c r="I400">
        <v>3.05</v>
      </c>
      <c r="J400">
        <v>-0.372</v>
      </c>
      <c r="K400">
        <v>-1.371</v>
      </c>
      <c r="L400">
        <v>-2.3679999999999999</v>
      </c>
      <c r="M400">
        <v>-3.113</v>
      </c>
      <c r="N400">
        <v>-3.254</v>
      </c>
      <c r="O400">
        <v>1.071</v>
      </c>
      <c r="P400">
        <v>1.0720000000000001</v>
      </c>
      <c r="Q400">
        <v>1.07</v>
      </c>
      <c r="R400">
        <v>0.75600000000000001</v>
      </c>
      <c r="S400">
        <v>0.35099999999999998</v>
      </c>
    </row>
    <row r="401" spans="1:19" x14ac:dyDescent="0.3">
      <c r="A401">
        <v>540</v>
      </c>
      <c r="B401">
        <v>-0.37</v>
      </c>
      <c r="C401">
        <v>-1.37</v>
      </c>
      <c r="D401">
        <v>-2.367</v>
      </c>
      <c r="E401">
        <v>-3.11</v>
      </c>
      <c r="F401">
        <v>-3.23</v>
      </c>
      <c r="G401">
        <v>2.8</v>
      </c>
      <c r="H401">
        <v>0</v>
      </c>
      <c r="I401">
        <v>3.05</v>
      </c>
      <c r="J401">
        <v>-0.372</v>
      </c>
      <c r="K401">
        <v>-1.371</v>
      </c>
      <c r="L401">
        <v>-2.3679999999999999</v>
      </c>
      <c r="M401">
        <v>-3.1150000000000002</v>
      </c>
      <c r="N401">
        <v>-3.2570000000000001</v>
      </c>
      <c r="O401">
        <v>1.071</v>
      </c>
      <c r="P401">
        <v>1.0720000000000001</v>
      </c>
      <c r="Q401">
        <v>1.07</v>
      </c>
      <c r="R401">
        <v>0.76</v>
      </c>
      <c r="S401">
        <v>0.35199999999999998</v>
      </c>
    </row>
    <row r="402" spans="1:19" x14ac:dyDescent="0.3">
      <c r="A402">
        <v>600</v>
      </c>
      <c r="B402">
        <v>-0.37</v>
      </c>
      <c r="C402">
        <v>-1.37</v>
      </c>
      <c r="D402">
        <v>-2.367</v>
      </c>
      <c r="E402">
        <v>-3.11</v>
      </c>
      <c r="F402">
        <v>-3.23</v>
      </c>
      <c r="G402">
        <v>2.8</v>
      </c>
      <c r="H402">
        <v>0</v>
      </c>
      <c r="I402">
        <v>3.05</v>
      </c>
      <c r="J402">
        <v>-0.372</v>
      </c>
      <c r="K402">
        <v>-1.371</v>
      </c>
      <c r="L402">
        <v>-2.3690000000000002</v>
      </c>
      <c r="M402">
        <v>-3.117</v>
      </c>
      <c r="N402">
        <v>-3.26</v>
      </c>
      <c r="O402">
        <v>1.071</v>
      </c>
      <c r="P402">
        <v>1.0720000000000001</v>
      </c>
      <c r="Q402">
        <v>1.07</v>
      </c>
      <c r="R402">
        <v>0.76400000000000001</v>
      </c>
      <c r="S402">
        <v>0.35199999999999998</v>
      </c>
    </row>
    <row r="404" spans="1:19" x14ac:dyDescent="0.3">
      <c r="A404" t="s">
        <v>0</v>
      </c>
      <c r="B404" t="s">
        <v>32</v>
      </c>
    </row>
    <row r="405" spans="1:19" x14ac:dyDescent="0.3">
      <c r="A405">
        <v>0</v>
      </c>
      <c r="B405">
        <v>-0.37</v>
      </c>
      <c r="C405">
        <v>-1.37</v>
      </c>
      <c r="D405">
        <v>-2.367</v>
      </c>
      <c r="E405">
        <v>-3.11</v>
      </c>
      <c r="F405">
        <v>-3.23</v>
      </c>
      <c r="G405">
        <v>2.8</v>
      </c>
      <c r="H405">
        <v>0</v>
      </c>
      <c r="I405">
        <v>2.8340000000000001</v>
      </c>
      <c r="J405">
        <v>-0.37</v>
      </c>
      <c r="K405">
        <v>-1.37</v>
      </c>
      <c r="L405">
        <v>-2.367</v>
      </c>
      <c r="M405">
        <v>-3.11</v>
      </c>
      <c r="N405">
        <v>-3.23</v>
      </c>
      <c r="O405">
        <v>1.069</v>
      </c>
      <c r="P405">
        <v>1.069</v>
      </c>
      <c r="Q405">
        <v>1.0629999999999999</v>
      </c>
      <c r="R405">
        <v>0.74</v>
      </c>
      <c r="S405">
        <v>0.30299999999999999</v>
      </c>
    </row>
    <row r="406" spans="1:19" x14ac:dyDescent="0.3">
      <c r="A406">
        <v>60</v>
      </c>
      <c r="B406">
        <v>-0.37</v>
      </c>
      <c r="C406">
        <v>-1.37</v>
      </c>
      <c r="D406">
        <v>-2.367</v>
      </c>
      <c r="E406">
        <v>-3.11</v>
      </c>
      <c r="F406">
        <v>-3.23</v>
      </c>
      <c r="G406">
        <v>2.8</v>
      </c>
      <c r="H406">
        <v>0</v>
      </c>
      <c r="I406">
        <v>2.8340000000000001</v>
      </c>
      <c r="J406">
        <v>-0.371</v>
      </c>
      <c r="K406">
        <v>-1.37</v>
      </c>
      <c r="L406">
        <v>-2.367</v>
      </c>
      <c r="M406">
        <v>-3.11</v>
      </c>
      <c r="N406">
        <v>-3.23</v>
      </c>
      <c r="O406">
        <v>1.07</v>
      </c>
      <c r="P406">
        <v>1.0720000000000001</v>
      </c>
      <c r="Q406">
        <v>1.0669999999999999</v>
      </c>
      <c r="R406">
        <v>0.74299999999999999</v>
      </c>
      <c r="S406">
        <v>0.30399999999999999</v>
      </c>
    </row>
    <row r="407" spans="1:19" x14ac:dyDescent="0.3">
      <c r="A407">
        <v>120</v>
      </c>
      <c r="B407">
        <v>-0.37</v>
      </c>
      <c r="C407">
        <v>-1.37</v>
      </c>
      <c r="D407">
        <v>-2.367</v>
      </c>
      <c r="E407">
        <v>-3.11</v>
      </c>
      <c r="F407">
        <v>-3.23</v>
      </c>
      <c r="G407">
        <v>2.8</v>
      </c>
      <c r="H407">
        <v>0</v>
      </c>
      <c r="I407">
        <v>2.8340000000000001</v>
      </c>
      <c r="J407">
        <v>-0.371</v>
      </c>
      <c r="K407">
        <v>-1.37</v>
      </c>
      <c r="L407">
        <v>-2.367</v>
      </c>
      <c r="M407">
        <v>-3.109</v>
      </c>
      <c r="N407">
        <v>-3.23</v>
      </c>
      <c r="O407">
        <v>1.07</v>
      </c>
      <c r="P407">
        <v>1.0720000000000001</v>
      </c>
      <c r="Q407">
        <v>1.0669999999999999</v>
      </c>
      <c r="R407">
        <v>0.748</v>
      </c>
      <c r="S407">
        <v>0.30499999999999999</v>
      </c>
    </row>
    <row r="408" spans="1:19" x14ac:dyDescent="0.3">
      <c r="A408">
        <v>180</v>
      </c>
      <c r="B408">
        <v>-0.37</v>
      </c>
      <c r="C408">
        <v>-1.37</v>
      </c>
      <c r="D408">
        <v>-2.367</v>
      </c>
      <c r="E408">
        <v>-3.11</v>
      </c>
      <c r="F408">
        <v>-3.23</v>
      </c>
      <c r="G408">
        <v>2.8</v>
      </c>
      <c r="H408">
        <v>0</v>
      </c>
      <c r="I408">
        <v>2.8340000000000001</v>
      </c>
      <c r="J408">
        <v>-0.372</v>
      </c>
      <c r="K408">
        <v>-1.37</v>
      </c>
      <c r="L408">
        <v>-2.367</v>
      </c>
      <c r="M408">
        <v>-3.1080000000000001</v>
      </c>
      <c r="N408">
        <v>-3.23</v>
      </c>
      <c r="O408">
        <v>1.071</v>
      </c>
      <c r="P408">
        <v>1.073</v>
      </c>
      <c r="Q408">
        <v>1.0669999999999999</v>
      </c>
      <c r="R408">
        <v>0.749</v>
      </c>
      <c r="S408">
        <v>0.30499999999999999</v>
      </c>
    </row>
    <row r="409" spans="1:19" x14ac:dyDescent="0.3">
      <c r="A409">
        <v>240</v>
      </c>
      <c r="B409">
        <v>-0.37</v>
      </c>
      <c r="C409">
        <v>-1.37</v>
      </c>
      <c r="D409">
        <v>-2.367</v>
      </c>
      <c r="E409">
        <v>-3.11</v>
      </c>
      <c r="F409">
        <v>-3.23</v>
      </c>
      <c r="G409">
        <v>2.8</v>
      </c>
      <c r="H409">
        <v>0</v>
      </c>
      <c r="I409">
        <v>2.8340000000000001</v>
      </c>
      <c r="J409">
        <v>-0.372</v>
      </c>
      <c r="K409">
        <v>-1.37</v>
      </c>
      <c r="L409">
        <v>-2.3679999999999999</v>
      </c>
      <c r="M409">
        <v>-3.109</v>
      </c>
      <c r="N409">
        <v>-3.23</v>
      </c>
      <c r="O409">
        <v>1.071</v>
      </c>
      <c r="P409">
        <v>1.073</v>
      </c>
      <c r="Q409">
        <v>1.069</v>
      </c>
      <c r="R409">
        <v>0.749</v>
      </c>
      <c r="S409">
        <v>0.30499999999999999</v>
      </c>
    </row>
    <row r="410" spans="1:19" x14ac:dyDescent="0.3">
      <c r="A410">
        <v>300</v>
      </c>
      <c r="B410">
        <v>-0.37</v>
      </c>
      <c r="C410">
        <v>-1.37</v>
      </c>
      <c r="D410">
        <v>-2.367</v>
      </c>
      <c r="E410">
        <v>-3.11</v>
      </c>
      <c r="F410">
        <v>-3.23</v>
      </c>
      <c r="G410">
        <v>2.8</v>
      </c>
      <c r="H410">
        <v>0</v>
      </c>
      <c r="I410">
        <v>2.8340000000000001</v>
      </c>
      <c r="J410">
        <v>-0.372</v>
      </c>
      <c r="K410">
        <v>-1.37</v>
      </c>
      <c r="L410">
        <v>-2.3679999999999999</v>
      </c>
      <c r="M410">
        <v>-3.109</v>
      </c>
      <c r="N410">
        <v>-3.23</v>
      </c>
      <c r="O410">
        <v>1.071</v>
      </c>
      <c r="P410">
        <v>1.073</v>
      </c>
      <c r="Q410">
        <v>1.069</v>
      </c>
      <c r="R410">
        <v>0.748</v>
      </c>
      <c r="S410">
        <v>0.307</v>
      </c>
    </row>
    <row r="411" spans="1:19" x14ac:dyDescent="0.3">
      <c r="A411">
        <v>360</v>
      </c>
      <c r="B411">
        <v>-0.37</v>
      </c>
      <c r="C411">
        <v>-1.37</v>
      </c>
      <c r="D411">
        <v>-2.367</v>
      </c>
      <c r="E411">
        <v>-3.11</v>
      </c>
      <c r="F411">
        <v>-3.23</v>
      </c>
      <c r="G411">
        <v>2.8</v>
      </c>
      <c r="H411">
        <v>0</v>
      </c>
      <c r="I411">
        <v>2.8340000000000001</v>
      </c>
      <c r="J411">
        <v>-0.372</v>
      </c>
      <c r="K411">
        <v>-1.371</v>
      </c>
      <c r="L411">
        <v>-2.3679999999999999</v>
      </c>
      <c r="M411">
        <v>-3.109</v>
      </c>
      <c r="N411">
        <v>-3.23</v>
      </c>
      <c r="O411">
        <v>1.071</v>
      </c>
      <c r="P411">
        <v>1.073</v>
      </c>
      <c r="Q411">
        <v>1.069</v>
      </c>
      <c r="R411">
        <v>0.748</v>
      </c>
      <c r="S411">
        <v>0.309</v>
      </c>
    </row>
    <row r="412" spans="1:19" x14ac:dyDescent="0.3">
      <c r="A412">
        <v>420</v>
      </c>
      <c r="B412">
        <v>-0.37</v>
      </c>
      <c r="C412">
        <v>-1.37</v>
      </c>
      <c r="D412">
        <v>-2.367</v>
      </c>
      <c r="E412">
        <v>-3.11</v>
      </c>
      <c r="F412">
        <v>-3.23</v>
      </c>
      <c r="G412">
        <v>2.8</v>
      </c>
      <c r="H412">
        <v>0</v>
      </c>
      <c r="I412">
        <v>2.8340000000000001</v>
      </c>
      <c r="J412">
        <v>-0.372</v>
      </c>
      <c r="K412">
        <v>-1.371</v>
      </c>
      <c r="L412">
        <v>-2.3679999999999999</v>
      </c>
      <c r="M412">
        <v>-3.11</v>
      </c>
      <c r="N412">
        <v>-3.23</v>
      </c>
      <c r="O412">
        <v>1.071</v>
      </c>
      <c r="P412">
        <v>1.0720000000000001</v>
      </c>
      <c r="Q412">
        <v>1.07</v>
      </c>
      <c r="R412">
        <v>0.748</v>
      </c>
      <c r="S412">
        <v>0.31</v>
      </c>
    </row>
    <row r="413" spans="1:19" x14ac:dyDescent="0.3">
      <c r="A413">
        <v>480</v>
      </c>
      <c r="B413">
        <v>-0.37</v>
      </c>
      <c r="C413">
        <v>-1.37</v>
      </c>
      <c r="D413">
        <v>-2.367</v>
      </c>
      <c r="E413">
        <v>-3.11</v>
      </c>
      <c r="F413">
        <v>-3.23</v>
      </c>
      <c r="G413">
        <v>2.8</v>
      </c>
      <c r="H413">
        <v>0</v>
      </c>
      <c r="I413">
        <v>2.8340000000000001</v>
      </c>
      <c r="J413">
        <v>-0.372</v>
      </c>
      <c r="K413">
        <v>-1.371</v>
      </c>
      <c r="L413">
        <v>-2.3679999999999999</v>
      </c>
      <c r="M413">
        <v>-3.11</v>
      </c>
      <c r="N413">
        <v>-3.23</v>
      </c>
      <c r="O413">
        <v>1.071</v>
      </c>
      <c r="P413">
        <v>1.0720000000000001</v>
      </c>
      <c r="Q413">
        <v>1.07</v>
      </c>
      <c r="R413">
        <v>0.747</v>
      </c>
      <c r="S413">
        <v>0.31</v>
      </c>
    </row>
    <row r="414" spans="1:19" x14ac:dyDescent="0.3">
      <c r="A414">
        <v>540</v>
      </c>
      <c r="B414">
        <v>-0.37</v>
      </c>
      <c r="C414">
        <v>-1.37</v>
      </c>
      <c r="D414">
        <v>-2.367</v>
      </c>
      <c r="E414">
        <v>-3.11</v>
      </c>
      <c r="F414">
        <v>-3.23</v>
      </c>
      <c r="G414">
        <v>2.8</v>
      </c>
      <c r="H414">
        <v>0</v>
      </c>
      <c r="I414">
        <v>2.8340000000000001</v>
      </c>
      <c r="J414">
        <v>-0.372</v>
      </c>
      <c r="K414">
        <v>-1.371</v>
      </c>
      <c r="L414">
        <v>-2.3679999999999999</v>
      </c>
      <c r="M414">
        <v>-3.11</v>
      </c>
      <c r="N414">
        <v>-3.23</v>
      </c>
      <c r="O414">
        <v>1.071</v>
      </c>
      <c r="P414">
        <v>1.0720000000000001</v>
      </c>
      <c r="Q414">
        <v>1.07</v>
      </c>
      <c r="R414">
        <v>0.746</v>
      </c>
      <c r="S414">
        <v>0.309</v>
      </c>
    </row>
    <row r="415" spans="1:19" x14ac:dyDescent="0.3">
      <c r="A415">
        <v>600</v>
      </c>
      <c r="B415">
        <v>-0.37</v>
      </c>
      <c r="C415">
        <v>-1.37</v>
      </c>
      <c r="D415">
        <v>-2.367</v>
      </c>
      <c r="E415">
        <v>-3.11</v>
      </c>
      <c r="F415">
        <v>-3.23</v>
      </c>
      <c r="G415">
        <v>2.8</v>
      </c>
      <c r="H415">
        <v>0</v>
      </c>
      <c r="I415">
        <v>2.8340000000000001</v>
      </c>
      <c r="J415">
        <v>-0.372</v>
      </c>
      <c r="K415">
        <v>-1.371</v>
      </c>
      <c r="L415">
        <v>-2.3690000000000002</v>
      </c>
      <c r="M415">
        <v>-3.11</v>
      </c>
      <c r="N415">
        <v>-3.23</v>
      </c>
      <c r="O415">
        <v>1.071</v>
      </c>
      <c r="P415">
        <v>1.0720000000000001</v>
      </c>
      <c r="Q415">
        <v>1.07</v>
      </c>
      <c r="R415">
        <v>0.746</v>
      </c>
      <c r="S415">
        <v>0.308</v>
      </c>
    </row>
    <row r="417" spans="1:19" x14ac:dyDescent="0.3">
      <c r="A417" t="s">
        <v>0</v>
      </c>
      <c r="B417" t="s">
        <v>33</v>
      </c>
    </row>
    <row r="418" spans="1:19" x14ac:dyDescent="0.3">
      <c r="A418">
        <v>0</v>
      </c>
      <c r="B418">
        <v>-0.37</v>
      </c>
      <c r="C418">
        <v>-1.37</v>
      </c>
      <c r="D418">
        <v>-2.367</v>
      </c>
      <c r="E418">
        <v>-3.11</v>
      </c>
      <c r="F418">
        <v>-3.23</v>
      </c>
      <c r="G418">
        <v>2.8</v>
      </c>
      <c r="H418">
        <v>0</v>
      </c>
      <c r="I418">
        <v>2.6080000000000001</v>
      </c>
      <c r="J418">
        <v>-0.37</v>
      </c>
      <c r="K418">
        <v>-1.37</v>
      </c>
      <c r="L418">
        <v>-2.367</v>
      </c>
      <c r="M418">
        <v>-3.11</v>
      </c>
      <c r="N418">
        <v>-3.23</v>
      </c>
      <c r="O418">
        <v>1.069</v>
      </c>
      <c r="P418">
        <v>1.069</v>
      </c>
      <c r="Q418">
        <v>1.0629999999999999</v>
      </c>
      <c r="R418">
        <v>0.74</v>
      </c>
      <c r="S418">
        <v>0.30299999999999999</v>
      </c>
    </row>
    <row r="419" spans="1:19" x14ac:dyDescent="0.3">
      <c r="A419">
        <v>60</v>
      </c>
      <c r="B419">
        <v>-0.37</v>
      </c>
      <c r="C419">
        <v>-1.37</v>
      </c>
      <c r="D419">
        <v>-2.367</v>
      </c>
      <c r="E419">
        <v>-3.11</v>
      </c>
      <c r="F419">
        <v>-3.23</v>
      </c>
      <c r="G419">
        <v>2.8</v>
      </c>
      <c r="H419">
        <v>0</v>
      </c>
      <c r="I419">
        <v>2.6080000000000001</v>
      </c>
      <c r="J419">
        <v>-0.371</v>
      </c>
      <c r="K419">
        <v>-1.37</v>
      </c>
      <c r="L419">
        <v>-2.367</v>
      </c>
      <c r="M419">
        <v>-3.11</v>
      </c>
      <c r="N419">
        <v>-3.2269999999999999</v>
      </c>
      <c r="O419">
        <v>1.07</v>
      </c>
      <c r="P419">
        <v>1.071</v>
      </c>
      <c r="Q419">
        <v>1.0660000000000001</v>
      </c>
      <c r="R419">
        <v>0.74399999999999999</v>
      </c>
      <c r="S419">
        <v>0.29599999999999999</v>
      </c>
    </row>
    <row r="420" spans="1:19" x14ac:dyDescent="0.3">
      <c r="A420">
        <v>120</v>
      </c>
      <c r="B420">
        <v>-0.37</v>
      </c>
      <c r="C420">
        <v>-1.37</v>
      </c>
      <c r="D420">
        <v>-2.367</v>
      </c>
      <c r="E420">
        <v>-3.11</v>
      </c>
      <c r="F420">
        <v>-3.23</v>
      </c>
      <c r="G420">
        <v>2.8</v>
      </c>
      <c r="H420">
        <v>0</v>
      </c>
      <c r="I420">
        <v>2.6080000000000001</v>
      </c>
      <c r="J420">
        <v>-0.371</v>
      </c>
      <c r="K420">
        <v>-1.37</v>
      </c>
      <c r="L420">
        <v>-2.367</v>
      </c>
      <c r="M420">
        <v>-3.109</v>
      </c>
      <c r="N420">
        <v>-3.2240000000000002</v>
      </c>
      <c r="O420">
        <v>1.07</v>
      </c>
      <c r="P420">
        <v>1.0720000000000001</v>
      </c>
      <c r="Q420">
        <v>1.0669999999999999</v>
      </c>
      <c r="R420">
        <v>0.747</v>
      </c>
      <c r="S420">
        <v>0.28999999999999998</v>
      </c>
    </row>
    <row r="421" spans="1:19" x14ac:dyDescent="0.3">
      <c r="A421">
        <v>180</v>
      </c>
      <c r="B421">
        <v>-0.37</v>
      </c>
      <c r="C421">
        <v>-1.37</v>
      </c>
      <c r="D421">
        <v>-2.367</v>
      </c>
      <c r="E421">
        <v>-3.11</v>
      </c>
      <c r="F421">
        <v>-3.23</v>
      </c>
      <c r="G421">
        <v>2.8</v>
      </c>
      <c r="H421">
        <v>0</v>
      </c>
      <c r="I421">
        <v>2.6080000000000001</v>
      </c>
      <c r="J421">
        <v>-0.371</v>
      </c>
      <c r="K421">
        <v>-1.37</v>
      </c>
      <c r="L421">
        <v>-2.367</v>
      </c>
      <c r="M421">
        <v>-3.1080000000000001</v>
      </c>
      <c r="N421">
        <v>-3.2210000000000001</v>
      </c>
      <c r="O421">
        <v>1.07</v>
      </c>
      <c r="P421">
        <v>1.073</v>
      </c>
      <c r="Q421">
        <v>1.0680000000000001</v>
      </c>
      <c r="R421">
        <v>0.748</v>
      </c>
      <c r="S421">
        <v>0.28499999999999998</v>
      </c>
    </row>
    <row r="422" spans="1:19" x14ac:dyDescent="0.3">
      <c r="A422">
        <v>240</v>
      </c>
      <c r="B422">
        <v>-0.37</v>
      </c>
      <c r="C422">
        <v>-1.37</v>
      </c>
      <c r="D422">
        <v>-2.367</v>
      </c>
      <c r="E422">
        <v>-3.11</v>
      </c>
      <c r="F422">
        <v>-3.23</v>
      </c>
      <c r="G422">
        <v>2.8</v>
      </c>
      <c r="H422">
        <v>0</v>
      </c>
      <c r="I422">
        <v>2.6080000000000001</v>
      </c>
      <c r="J422">
        <v>-0.372</v>
      </c>
      <c r="K422">
        <v>-1.37</v>
      </c>
      <c r="L422">
        <v>-2.3679999999999999</v>
      </c>
      <c r="M422">
        <v>-3.109</v>
      </c>
      <c r="N422">
        <v>-3.218</v>
      </c>
      <c r="O422">
        <v>1.071</v>
      </c>
      <c r="P422">
        <v>1.073</v>
      </c>
      <c r="Q422">
        <v>1.069</v>
      </c>
      <c r="R422">
        <v>0.752</v>
      </c>
      <c r="S422">
        <v>0.27900000000000003</v>
      </c>
    </row>
    <row r="423" spans="1:19" x14ac:dyDescent="0.3">
      <c r="A423">
        <v>300</v>
      </c>
      <c r="B423">
        <v>-0.37</v>
      </c>
      <c r="C423">
        <v>-1.37</v>
      </c>
      <c r="D423">
        <v>-2.367</v>
      </c>
      <c r="E423">
        <v>-3.11</v>
      </c>
      <c r="F423">
        <v>-3.23</v>
      </c>
      <c r="G423">
        <v>2.8</v>
      </c>
      <c r="H423">
        <v>0</v>
      </c>
      <c r="I423">
        <v>2.6080000000000001</v>
      </c>
      <c r="J423">
        <v>-0.372</v>
      </c>
      <c r="K423">
        <v>-1.37</v>
      </c>
      <c r="L423">
        <v>-2.3679999999999999</v>
      </c>
      <c r="M423">
        <v>-3.11</v>
      </c>
      <c r="N423">
        <v>-3.2149999999999999</v>
      </c>
      <c r="O423">
        <v>1.071</v>
      </c>
      <c r="P423">
        <v>1.073</v>
      </c>
      <c r="Q423">
        <v>1.0680000000000001</v>
      </c>
      <c r="R423">
        <v>0.751</v>
      </c>
      <c r="S423">
        <v>0.27500000000000002</v>
      </c>
    </row>
    <row r="424" spans="1:19" x14ac:dyDescent="0.3">
      <c r="A424">
        <v>360</v>
      </c>
      <c r="B424">
        <v>-0.37</v>
      </c>
      <c r="C424">
        <v>-1.37</v>
      </c>
      <c r="D424">
        <v>-2.367</v>
      </c>
      <c r="E424">
        <v>-3.11</v>
      </c>
      <c r="F424">
        <v>-3.23</v>
      </c>
      <c r="G424">
        <v>2.8</v>
      </c>
      <c r="H424">
        <v>0</v>
      </c>
      <c r="I424">
        <v>2.6080000000000001</v>
      </c>
      <c r="J424">
        <v>-0.372</v>
      </c>
      <c r="K424">
        <v>-1.371</v>
      </c>
      <c r="L424">
        <v>-2.3679999999999999</v>
      </c>
      <c r="M424">
        <v>-3.109</v>
      </c>
      <c r="N424">
        <v>-3.2120000000000002</v>
      </c>
      <c r="O424">
        <v>1.071</v>
      </c>
      <c r="P424">
        <v>1.073</v>
      </c>
      <c r="Q424">
        <v>1.069</v>
      </c>
      <c r="R424">
        <v>0.747</v>
      </c>
      <c r="S424">
        <v>0.27300000000000002</v>
      </c>
    </row>
    <row r="425" spans="1:19" x14ac:dyDescent="0.3">
      <c r="A425">
        <v>420</v>
      </c>
      <c r="B425">
        <v>-0.37</v>
      </c>
      <c r="C425">
        <v>-1.37</v>
      </c>
      <c r="D425">
        <v>-2.367</v>
      </c>
      <c r="E425">
        <v>-3.11</v>
      </c>
      <c r="F425">
        <v>-3.23</v>
      </c>
      <c r="G425">
        <v>2.8</v>
      </c>
      <c r="H425">
        <v>0</v>
      </c>
      <c r="I425">
        <v>2.6080000000000001</v>
      </c>
      <c r="J425">
        <v>-0.372</v>
      </c>
      <c r="K425">
        <v>-1.371</v>
      </c>
      <c r="L425">
        <v>-2.3679999999999999</v>
      </c>
      <c r="M425">
        <v>-3.1080000000000001</v>
      </c>
      <c r="N425">
        <v>-3.2090000000000001</v>
      </c>
      <c r="O425">
        <v>1.071</v>
      </c>
      <c r="P425">
        <v>1.0720000000000001</v>
      </c>
      <c r="Q425">
        <v>1.07</v>
      </c>
      <c r="R425">
        <v>0.74299999999999999</v>
      </c>
      <c r="S425">
        <v>0.27100000000000002</v>
      </c>
    </row>
    <row r="426" spans="1:19" x14ac:dyDescent="0.3">
      <c r="A426">
        <v>480</v>
      </c>
      <c r="B426">
        <v>-0.37</v>
      </c>
      <c r="C426">
        <v>-1.37</v>
      </c>
      <c r="D426">
        <v>-2.367</v>
      </c>
      <c r="E426">
        <v>-3.11</v>
      </c>
      <c r="F426">
        <v>-3.23</v>
      </c>
      <c r="G426">
        <v>2.8</v>
      </c>
      <c r="H426">
        <v>0</v>
      </c>
      <c r="I426">
        <v>2.6080000000000001</v>
      </c>
      <c r="J426">
        <v>-0.372</v>
      </c>
      <c r="K426">
        <v>-1.371</v>
      </c>
      <c r="L426">
        <v>-2.3679999999999999</v>
      </c>
      <c r="M426">
        <v>-3.1070000000000002</v>
      </c>
      <c r="N426">
        <v>-3.206</v>
      </c>
      <c r="O426">
        <v>1.071</v>
      </c>
      <c r="P426">
        <v>1.0720000000000001</v>
      </c>
      <c r="Q426">
        <v>1.07</v>
      </c>
      <c r="R426">
        <v>0.73699999999999999</v>
      </c>
      <c r="S426">
        <v>0.26800000000000002</v>
      </c>
    </row>
    <row r="427" spans="1:19" x14ac:dyDescent="0.3">
      <c r="A427">
        <v>540</v>
      </c>
      <c r="B427">
        <v>-0.37</v>
      </c>
      <c r="C427">
        <v>-1.37</v>
      </c>
      <c r="D427">
        <v>-2.367</v>
      </c>
      <c r="E427">
        <v>-3.11</v>
      </c>
      <c r="F427">
        <v>-3.23</v>
      </c>
      <c r="G427">
        <v>2.8</v>
      </c>
      <c r="H427">
        <v>0</v>
      </c>
      <c r="I427">
        <v>2.6080000000000001</v>
      </c>
      <c r="J427">
        <v>-0.372</v>
      </c>
      <c r="K427">
        <v>-1.371</v>
      </c>
      <c r="L427">
        <v>-2.3679999999999999</v>
      </c>
      <c r="M427">
        <v>-3.1040000000000001</v>
      </c>
      <c r="N427">
        <v>-3.2029999999999998</v>
      </c>
      <c r="O427">
        <v>1.071</v>
      </c>
      <c r="P427">
        <v>1.0720000000000001</v>
      </c>
      <c r="Q427">
        <v>1.07</v>
      </c>
      <c r="R427">
        <v>0.73199999999999998</v>
      </c>
      <c r="S427">
        <v>0.26600000000000001</v>
      </c>
    </row>
    <row r="428" spans="1:19" x14ac:dyDescent="0.3">
      <c r="A428">
        <v>600</v>
      </c>
      <c r="B428">
        <v>-0.37</v>
      </c>
      <c r="C428">
        <v>-1.37</v>
      </c>
      <c r="D428">
        <v>-2.367</v>
      </c>
      <c r="E428">
        <v>-3.11</v>
      </c>
      <c r="F428">
        <v>-3.23</v>
      </c>
      <c r="G428">
        <v>2.8</v>
      </c>
      <c r="H428">
        <v>0</v>
      </c>
      <c r="I428">
        <v>2.6080000000000001</v>
      </c>
      <c r="J428">
        <v>-0.372</v>
      </c>
      <c r="K428">
        <v>-1.371</v>
      </c>
      <c r="L428">
        <v>-2.3690000000000002</v>
      </c>
      <c r="M428">
        <v>-3.1030000000000002</v>
      </c>
      <c r="N428">
        <v>-3.2</v>
      </c>
      <c r="O428">
        <v>1.071</v>
      </c>
      <c r="P428">
        <v>1.0720000000000001</v>
      </c>
      <c r="Q428">
        <v>1.07</v>
      </c>
      <c r="R428">
        <v>0.72799999999999998</v>
      </c>
      <c r="S428">
        <v>0.26400000000000001</v>
      </c>
    </row>
    <row r="430" spans="1:19" x14ac:dyDescent="0.3">
      <c r="A430" t="s">
        <v>0</v>
      </c>
      <c r="B430" t="s">
        <v>34</v>
      </c>
    </row>
    <row r="431" spans="1:19" x14ac:dyDescent="0.3">
      <c r="A431">
        <v>0</v>
      </c>
      <c r="B431">
        <v>-0.37</v>
      </c>
      <c r="C431">
        <v>-1.37</v>
      </c>
      <c r="D431">
        <v>-2.367</v>
      </c>
      <c r="E431">
        <v>-3.1030000000000002</v>
      </c>
      <c r="F431">
        <v>-3.22</v>
      </c>
      <c r="G431">
        <v>2.8</v>
      </c>
      <c r="H431">
        <v>0</v>
      </c>
      <c r="I431">
        <v>3.0529999999999999</v>
      </c>
      <c r="J431">
        <v>-0.37</v>
      </c>
      <c r="K431">
        <v>-1.37</v>
      </c>
      <c r="L431">
        <v>-2.367</v>
      </c>
      <c r="M431">
        <v>-3.1030000000000002</v>
      </c>
      <c r="N431">
        <v>-3.22</v>
      </c>
      <c r="O431">
        <v>1.069</v>
      </c>
      <c r="P431">
        <v>1.069</v>
      </c>
      <c r="Q431">
        <v>1.0629999999999999</v>
      </c>
      <c r="R431">
        <v>0.73299999999999998</v>
      </c>
      <c r="S431">
        <v>0.30099999999999999</v>
      </c>
    </row>
    <row r="432" spans="1:19" x14ac:dyDescent="0.3">
      <c r="A432">
        <v>60</v>
      </c>
      <c r="B432">
        <v>-0.37</v>
      </c>
      <c r="C432">
        <v>-1.37</v>
      </c>
      <c r="D432">
        <v>-2.367</v>
      </c>
      <c r="E432">
        <v>-3.1030000000000002</v>
      </c>
      <c r="F432">
        <v>-3.22</v>
      </c>
      <c r="G432">
        <v>2.8</v>
      </c>
      <c r="H432">
        <v>0</v>
      </c>
      <c r="I432">
        <v>3.0529999999999999</v>
      </c>
      <c r="J432">
        <v>-0.371</v>
      </c>
      <c r="K432">
        <v>-1.37</v>
      </c>
      <c r="L432">
        <v>-2.367</v>
      </c>
      <c r="M432">
        <v>-3.1030000000000002</v>
      </c>
      <c r="N432">
        <v>-3.2229999999999999</v>
      </c>
      <c r="O432">
        <v>1.07</v>
      </c>
      <c r="P432">
        <v>1.0720000000000001</v>
      </c>
      <c r="Q432">
        <v>1.0669999999999999</v>
      </c>
      <c r="R432">
        <v>0.73599999999999999</v>
      </c>
      <c r="S432">
        <v>0.31</v>
      </c>
    </row>
    <row r="433" spans="1:19" x14ac:dyDescent="0.3">
      <c r="A433">
        <v>120</v>
      </c>
      <c r="B433">
        <v>-0.37</v>
      </c>
      <c r="C433">
        <v>-1.37</v>
      </c>
      <c r="D433">
        <v>-2.367</v>
      </c>
      <c r="E433">
        <v>-3.1030000000000002</v>
      </c>
      <c r="F433">
        <v>-3.22</v>
      </c>
      <c r="G433">
        <v>2.8</v>
      </c>
      <c r="H433">
        <v>0</v>
      </c>
      <c r="I433">
        <v>3.0529999999999999</v>
      </c>
      <c r="J433">
        <v>-0.371</v>
      </c>
      <c r="K433">
        <v>-1.37</v>
      </c>
      <c r="L433">
        <v>-2.367</v>
      </c>
      <c r="M433">
        <v>-3.1019999999999999</v>
      </c>
      <c r="N433">
        <v>-3.226</v>
      </c>
      <c r="O433">
        <v>1.07</v>
      </c>
      <c r="P433">
        <v>1.0720000000000001</v>
      </c>
      <c r="Q433">
        <v>1.0680000000000001</v>
      </c>
      <c r="R433">
        <v>0.74199999999999999</v>
      </c>
      <c r="S433">
        <v>0.318</v>
      </c>
    </row>
    <row r="434" spans="1:19" x14ac:dyDescent="0.3">
      <c r="A434">
        <v>180</v>
      </c>
      <c r="B434">
        <v>-0.37</v>
      </c>
      <c r="C434">
        <v>-1.37</v>
      </c>
      <c r="D434">
        <v>-2.367</v>
      </c>
      <c r="E434">
        <v>-3.1030000000000002</v>
      </c>
      <c r="F434">
        <v>-3.22</v>
      </c>
      <c r="G434">
        <v>2.8</v>
      </c>
      <c r="H434">
        <v>0</v>
      </c>
      <c r="I434">
        <v>3.0529999999999999</v>
      </c>
      <c r="J434">
        <v>-0.372</v>
      </c>
      <c r="K434">
        <v>-1.37</v>
      </c>
      <c r="L434">
        <v>-2.367</v>
      </c>
      <c r="M434">
        <v>-3.1019999999999999</v>
      </c>
      <c r="N434">
        <v>-3.2290000000000001</v>
      </c>
      <c r="O434">
        <v>1.071</v>
      </c>
      <c r="P434">
        <v>1.073</v>
      </c>
      <c r="Q434">
        <v>1.0669999999999999</v>
      </c>
      <c r="R434">
        <v>0.74299999999999999</v>
      </c>
      <c r="S434">
        <v>0.32400000000000001</v>
      </c>
    </row>
    <row r="435" spans="1:19" x14ac:dyDescent="0.3">
      <c r="A435">
        <v>240</v>
      </c>
      <c r="B435">
        <v>-0.37</v>
      </c>
      <c r="C435">
        <v>-1.37</v>
      </c>
      <c r="D435">
        <v>-2.367</v>
      </c>
      <c r="E435">
        <v>-3.1030000000000002</v>
      </c>
      <c r="F435">
        <v>-3.22</v>
      </c>
      <c r="G435">
        <v>2.8</v>
      </c>
      <c r="H435">
        <v>0</v>
      </c>
      <c r="I435">
        <v>3.0529999999999999</v>
      </c>
      <c r="J435">
        <v>-0.372</v>
      </c>
      <c r="K435">
        <v>-1.37</v>
      </c>
      <c r="L435">
        <v>-2.367</v>
      </c>
      <c r="M435">
        <v>-3.101</v>
      </c>
      <c r="N435">
        <v>-3.2320000000000002</v>
      </c>
      <c r="O435">
        <v>1.071</v>
      </c>
      <c r="P435">
        <v>1.073</v>
      </c>
      <c r="Q435">
        <v>1.0680000000000001</v>
      </c>
      <c r="R435">
        <v>0.74</v>
      </c>
      <c r="S435">
        <v>0.33</v>
      </c>
    </row>
    <row r="436" spans="1:19" x14ac:dyDescent="0.3">
      <c r="A436">
        <v>300</v>
      </c>
      <c r="B436">
        <v>-0.37</v>
      </c>
      <c r="C436">
        <v>-1.37</v>
      </c>
      <c r="D436">
        <v>-2.367</v>
      </c>
      <c r="E436">
        <v>-3.1030000000000002</v>
      </c>
      <c r="F436">
        <v>-3.22</v>
      </c>
      <c r="G436">
        <v>2.8</v>
      </c>
      <c r="H436">
        <v>0</v>
      </c>
      <c r="I436">
        <v>3.0529999999999999</v>
      </c>
      <c r="J436">
        <v>-0.372</v>
      </c>
      <c r="K436">
        <v>-1.37</v>
      </c>
      <c r="L436">
        <v>-2.3679999999999999</v>
      </c>
      <c r="M436">
        <v>-3.101</v>
      </c>
      <c r="N436">
        <v>-3.2349999999999999</v>
      </c>
      <c r="O436">
        <v>1.071</v>
      </c>
      <c r="P436">
        <v>1.073</v>
      </c>
      <c r="Q436">
        <v>1.07</v>
      </c>
      <c r="R436">
        <v>0.73899999999999999</v>
      </c>
      <c r="S436">
        <v>0.33600000000000002</v>
      </c>
    </row>
    <row r="437" spans="1:19" x14ac:dyDescent="0.3">
      <c r="A437">
        <v>360</v>
      </c>
      <c r="B437">
        <v>-0.37</v>
      </c>
      <c r="C437">
        <v>-1.37</v>
      </c>
      <c r="D437">
        <v>-2.367</v>
      </c>
      <c r="E437">
        <v>-3.1030000000000002</v>
      </c>
      <c r="F437">
        <v>-3.22</v>
      </c>
      <c r="G437">
        <v>2.8</v>
      </c>
      <c r="H437">
        <v>0</v>
      </c>
      <c r="I437">
        <v>3.0529999999999999</v>
      </c>
      <c r="J437">
        <v>-0.372</v>
      </c>
      <c r="K437">
        <v>-1.37</v>
      </c>
      <c r="L437">
        <v>-2.3679999999999999</v>
      </c>
      <c r="M437">
        <v>-3.1019999999999999</v>
      </c>
      <c r="N437">
        <v>-3.238</v>
      </c>
      <c r="O437">
        <v>1.071</v>
      </c>
      <c r="P437">
        <v>1.0720000000000001</v>
      </c>
      <c r="Q437">
        <v>1.069</v>
      </c>
      <c r="R437">
        <v>0.74199999999999999</v>
      </c>
      <c r="S437">
        <v>0.34100000000000003</v>
      </c>
    </row>
    <row r="438" spans="1:19" x14ac:dyDescent="0.3">
      <c r="A438">
        <v>420</v>
      </c>
      <c r="B438">
        <v>-0.37</v>
      </c>
      <c r="C438">
        <v>-1.37</v>
      </c>
      <c r="D438">
        <v>-2.367</v>
      </c>
      <c r="E438">
        <v>-3.1030000000000002</v>
      </c>
      <c r="F438">
        <v>-3.22</v>
      </c>
      <c r="G438">
        <v>2.8</v>
      </c>
      <c r="H438">
        <v>0</v>
      </c>
      <c r="I438">
        <v>3.0529999999999999</v>
      </c>
      <c r="J438">
        <v>-0.372</v>
      </c>
      <c r="K438">
        <v>-1.371</v>
      </c>
      <c r="L438">
        <v>-2.3679999999999999</v>
      </c>
      <c r="M438">
        <v>-3.1040000000000001</v>
      </c>
      <c r="N438">
        <v>-3.2410000000000001</v>
      </c>
      <c r="O438">
        <v>1.071</v>
      </c>
      <c r="P438">
        <v>1.0720000000000001</v>
      </c>
      <c r="Q438">
        <v>1.069</v>
      </c>
      <c r="R438">
        <v>0.746</v>
      </c>
      <c r="S438">
        <v>0.34499999999999997</v>
      </c>
    </row>
    <row r="439" spans="1:19" x14ac:dyDescent="0.3">
      <c r="A439">
        <v>480</v>
      </c>
      <c r="B439">
        <v>-0.37</v>
      </c>
      <c r="C439">
        <v>-1.37</v>
      </c>
      <c r="D439">
        <v>-2.367</v>
      </c>
      <c r="E439">
        <v>-3.1030000000000002</v>
      </c>
      <c r="F439">
        <v>-3.22</v>
      </c>
      <c r="G439">
        <v>2.8</v>
      </c>
      <c r="H439">
        <v>0</v>
      </c>
      <c r="I439">
        <v>3.0529999999999999</v>
      </c>
      <c r="J439">
        <v>-0.372</v>
      </c>
      <c r="K439">
        <v>-1.371</v>
      </c>
      <c r="L439">
        <v>-2.3679999999999999</v>
      </c>
      <c r="M439">
        <v>-3.1059999999999999</v>
      </c>
      <c r="N439">
        <v>-3.2440000000000002</v>
      </c>
      <c r="O439">
        <v>1.071</v>
      </c>
      <c r="P439">
        <v>1.0720000000000001</v>
      </c>
      <c r="Q439">
        <v>1.069</v>
      </c>
      <c r="R439">
        <v>0.75</v>
      </c>
      <c r="S439">
        <v>0.34799999999999998</v>
      </c>
    </row>
    <row r="440" spans="1:19" x14ac:dyDescent="0.3">
      <c r="A440">
        <v>540</v>
      </c>
      <c r="B440">
        <v>-0.37</v>
      </c>
      <c r="C440">
        <v>-1.37</v>
      </c>
      <c r="D440">
        <v>-2.367</v>
      </c>
      <c r="E440">
        <v>-3.1030000000000002</v>
      </c>
      <c r="F440">
        <v>-3.22</v>
      </c>
      <c r="G440">
        <v>2.8</v>
      </c>
      <c r="H440">
        <v>0</v>
      </c>
      <c r="I440">
        <v>3.0529999999999999</v>
      </c>
      <c r="J440">
        <v>-0.372</v>
      </c>
      <c r="K440">
        <v>-1.371</v>
      </c>
      <c r="L440">
        <v>-2.3679999999999999</v>
      </c>
      <c r="M440">
        <v>-3.1080000000000001</v>
      </c>
      <c r="N440">
        <v>-3.2469999999999999</v>
      </c>
      <c r="O440">
        <v>1.071</v>
      </c>
      <c r="P440">
        <v>1.0720000000000001</v>
      </c>
      <c r="Q440">
        <v>1.07</v>
      </c>
      <c r="R440">
        <v>0.754</v>
      </c>
      <c r="S440">
        <v>0.35</v>
      </c>
    </row>
    <row r="441" spans="1:19" x14ac:dyDescent="0.3">
      <c r="A441">
        <v>600</v>
      </c>
      <c r="B441">
        <v>-0.37</v>
      </c>
      <c r="C441">
        <v>-1.37</v>
      </c>
      <c r="D441">
        <v>-2.367</v>
      </c>
      <c r="E441">
        <v>-3.1030000000000002</v>
      </c>
      <c r="F441">
        <v>-3.22</v>
      </c>
      <c r="G441">
        <v>2.8</v>
      </c>
      <c r="H441">
        <v>0</v>
      </c>
      <c r="I441">
        <v>3.0529999999999999</v>
      </c>
      <c r="J441">
        <v>-0.372</v>
      </c>
      <c r="K441">
        <v>-1.371</v>
      </c>
      <c r="L441">
        <v>-2.3679999999999999</v>
      </c>
      <c r="M441">
        <v>-3.11</v>
      </c>
      <c r="N441">
        <v>-3.25</v>
      </c>
      <c r="O441">
        <v>1.071</v>
      </c>
      <c r="P441">
        <v>1.0720000000000001</v>
      </c>
      <c r="Q441">
        <v>1.07</v>
      </c>
      <c r="R441">
        <v>0.75700000000000001</v>
      </c>
      <c r="S441">
        <v>0.35</v>
      </c>
    </row>
    <row r="443" spans="1:19" x14ac:dyDescent="0.3">
      <c r="A443" t="s">
        <v>0</v>
      </c>
      <c r="B443" t="s">
        <v>35</v>
      </c>
    </row>
    <row r="444" spans="1:19" x14ac:dyDescent="0.3">
      <c r="A444">
        <v>0</v>
      </c>
      <c r="B444">
        <v>-0.37</v>
      </c>
      <c r="C444">
        <v>-1.37</v>
      </c>
      <c r="D444">
        <v>-2.367</v>
      </c>
      <c r="E444">
        <v>-3.1030000000000002</v>
      </c>
      <c r="F444">
        <v>-3.22</v>
      </c>
      <c r="G444">
        <v>2.8</v>
      </c>
      <c r="H444">
        <v>0</v>
      </c>
      <c r="I444">
        <v>2.8340000000000001</v>
      </c>
      <c r="J444">
        <v>-0.37</v>
      </c>
      <c r="K444">
        <v>-1.37</v>
      </c>
      <c r="L444">
        <v>-2.367</v>
      </c>
      <c r="M444">
        <v>-3.1030000000000002</v>
      </c>
      <c r="N444">
        <v>-3.22</v>
      </c>
      <c r="O444">
        <v>1.069</v>
      </c>
      <c r="P444">
        <v>1.069</v>
      </c>
      <c r="Q444">
        <v>1.0629999999999999</v>
      </c>
      <c r="R444">
        <v>0.73299999999999998</v>
      </c>
      <c r="S444">
        <v>0.30099999999999999</v>
      </c>
    </row>
    <row r="445" spans="1:19" x14ac:dyDescent="0.3">
      <c r="A445">
        <v>60</v>
      </c>
      <c r="B445">
        <v>-0.37</v>
      </c>
      <c r="C445">
        <v>-1.37</v>
      </c>
      <c r="D445">
        <v>-2.367</v>
      </c>
      <c r="E445">
        <v>-3.1030000000000002</v>
      </c>
      <c r="F445">
        <v>-3.22</v>
      </c>
      <c r="G445">
        <v>2.8</v>
      </c>
      <c r="H445">
        <v>0</v>
      </c>
      <c r="I445">
        <v>2.8340000000000001</v>
      </c>
      <c r="J445">
        <v>-0.371</v>
      </c>
      <c r="K445">
        <v>-1.37</v>
      </c>
      <c r="L445">
        <v>-2.367</v>
      </c>
      <c r="M445">
        <v>-3.1030000000000002</v>
      </c>
      <c r="N445">
        <v>-3.22</v>
      </c>
      <c r="O445">
        <v>1.07</v>
      </c>
      <c r="P445">
        <v>1.0720000000000001</v>
      </c>
      <c r="Q445">
        <v>1.0669999999999999</v>
      </c>
      <c r="R445">
        <v>0.73699999999999999</v>
      </c>
      <c r="S445">
        <v>0.30199999999999999</v>
      </c>
    </row>
    <row r="446" spans="1:19" x14ac:dyDescent="0.3">
      <c r="A446">
        <v>120</v>
      </c>
      <c r="B446">
        <v>-0.37</v>
      </c>
      <c r="C446">
        <v>-1.37</v>
      </c>
      <c r="D446">
        <v>-2.367</v>
      </c>
      <c r="E446">
        <v>-3.1030000000000002</v>
      </c>
      <c r="F446">
        <v>-3.22</v>
      </c>
      <c r="G446">
        <v>2.8</v>
      </c>
      <c r="H446">
        <v>0</v>
      </c>
      <c r="I446">
        <v>2.8340000000000001</v>
      </c>
      <c r="J446">
        <v>-0.371</v>
      </c>
      <c r="K446">
        <v>-1.37</v>
      </c>
      <c r="L446">
        <v>-2.367</v>
      </c>
      <c r="M446">
        <v>-3.1019999999999999</v>
      </c>
      <c r="N446">
        <v>-3.22</v>
      </c>
      <c r="O446">
        <v>1.07</v>
      </c>
      <c r="P446">
        <v>1.0720000000000001</v>
      </c>
      <c r="Q446">
        <v>1.0669999999999999</v>
      </c>
      <c r="R446">
        <v>0.74099999999999999</v>
      </c>
      <c r="S446">
        <v>0.30199999999999999</v>
      </c>
    </row>
    <row r="447" spans="1:19" x14ac:dyDescent="0.3">
      <c r="A447">
        <v>180</v>
      </c>
      <c r="B447">
        <v>-0.37</v>
      </c>
      <c r="C447">
        <v>-1.37</v>
      </c>
      <c r="D447">
        <v>-2.367</v>
      </c>
      <c r="E447">
        <v>-3.1030000000000002</v>
      </c>
      <c r="F447">
        <v>-3.22</v>
      </c>
      <c r="G447">
        <v>2.8</v>
      </c>
      <c r="H447">
        <v>0</v>
      </c>
      <c r="I447">
        <v>2.8340000000000001</v>
      </c>
      <c r="J447">
        <v>-0.372</v>
      </c>
      <c r="K447">
        <v>-1.37</v>
      </c>
      <c r="L447">
        <v>-2.367</v>
      </c>
      <c r="M447">
        <v>-3.101</v>
      </c>
      <c r="N447">
        <v>-3.22</v>
      </c>
      <c r="O447">
        <v>1.071</v>
      </c>
      <c r="P447">
        <v>1.073</v>
      </c>
      <c r="Q447">
        <v>1.0680000000000001</v>
      </c>
      <c r="R447">
        <v>0.74199999999999999</v>
      </c>
      <c r="S447">
        <v>0.30299999999999999</v>
      </c>
    </row>
    <row r="448" spans="1:19" x14ac:dyDescent="0.3">
      <c r="A448">
        <v>240</v>
      </c>
      <c r="B448">
        <v>-0.37</v>
      </c>
      <c r="C448">
        <v>-1.37</v>
      </c>
      <c r="D448">
        <v>-2.367</v>
      </c>
      <c r="E448">
        <v>-3.1030000000000002</v>
      </c>
      <c r="F448">
        <v>-3.22</v>
      </c>
      <c r="G448">
        <v>2.8</v>
      </c>
      <c r="H448">
        <v>0</v>
      </c>
      <c r="I448">
        <v>2.8340000000000001</v>
      </c>
      <c r="J448">
        <v>-0.372</v>
      </c>
      <c r="K448">
        <v>-1.37</v>
      </c>
      <c r="L448">
        <v>-2.3679999999999999</v>
      </c>
      <c r="M448">
        <v>-3.1019999999999999</v>
      </c>
      <c r="N448">
        <v>-3.22</v>
      </c>
      <c r="O448">
        <v>1.071</v>
      </c>
      <c r="P448">
        <v>1.073</v>
      </c>
      <c r="Q448">
        <v>1.069</v>
      </c>
      <c r="R448">
        <v>0.74299999999999999</v>
      </c>
      <c r="S448">
        <v>0.30299999999999999</v>
      </c>
    </row>
    <row r="449" spans="1:19" x14ac:dyDescent="0.3">
      <c r="A449">
        <v>300</v>
      </c>
      <c r="B449">
        <v>-0.37</v>
      </c>
      <c r="C449">
        <v>-1.37</v>
      </c>
      <c r="D449">
        <v>-2.367</v>
      </c>
      <c r="E449">
        <v>-3.1030000000000002</v>
      </c>
      <c r="F449">
        <v>-3.22</v>
      </c>
      <c r="G449">
        <v>2.8</v>
      </c>
      <c r="H449">
        <v>0</v>
      </c>
      <c r="I449">
        <v>2.8340000000000001</v>
      </c>
      <c r="J449">
        <v>-0.372</v>
      </c>
      <c r="K449">
        <v>-1.37</v>
      </c>
      <c r="L449">
        <v>-2.3679999999999999</v>
      </c>
      <c r="M449">
        <v>-3.1019999999999999</v>
      </c>
      <c r="N449">
        <v>-3.22</v>
      </c>
      <c r="O449">
        <v>1.071</v>
      </c>
      <c r="P449">
        <v>1.073</v>
      </c>
      <c r="Q449">
        <v>1.069</v>
      </c>
      <c r="R449">
        <v>0.74099999999999999</v>
      </c>
      <c r="S449">
        <v>0.30399999999999999</v>
      </c>
    </row>
    <row r="450" spans="1:19" x14ac:dyDescent="0.3">
      <c r="A450">
        <v>360</v>
      </c>
      <c r="B450">
        <v>-0.37</v>
      </c>
      <c r="C450">
        <v>-1.37</v>
      </c>
      <c r="D450">
        <v>-2.367</v>
      </c>
      <c r="E450">
        <v>-3.1030000000000002</v>
      </c>
      <c r="F450">
        <v>-3.22</v>
      </c>
      <c r="G450">
        <v>2.8</v>
      </c>
      <c r="H450">
        <v>0</v>
      </c>
      <c r="I450">
        <v>2.8340000000000001</v>
      </c>
      <c r="J450">
        <v>-0.372</v>
      </c>
      <c r="K450">
        <v>-1.371</v>
      </c>
      <c r="L450">
        <v>-2.3679999999999999</v>
      </c>
      <c r="M450">
        <v>-3.1019999999999999</v>
      </c>
      <c r="N450">
        <v>-3.22</v>
      </c>
      <c r="O450">
        <v>1.071</v>
      </c>
      <c r="P450">
        <v>1.073</v>
      </c>
      <c r="Q450">
        <v>1.069</v>
      </c>
      <c r="R450">
        <v>0.74099999999999999</v>
      </c>
      <c r="S450">
        <v>0.30599999999999999</v>
      </c>
    </row>
    <row r="451" spans="1:19" x14ac:dyDescent="0.3">
      <c r="A451">
        <v>420</v>
      </c>
      <c r="B451">
        <v>-0.37</v>
      </c>
      <c r="C451">
        <v>-1.37</v>
      </c>
      <c r="D451">
        <v>-2.367</v>
      </c>
      <c r="E451">
        <v>-3.1030000000000002</v>
      </c>
      <c r="F451">
        <v>-3.22</v>
      </c>
      <c r="G451">
        <v>2.8</v>
      </c>
      <c r="H451">
        <v>0</v>
      </c>
      <c r="I451">
        <v>2.8340000000000001</v>
      </c>
      <c r="J451">
        <v>-0.372</v>
      </c>
      <c r="K451">
        <v>-1.371</v>
      </c>
      <c r="L451">
        <v>-2.3679999999999999</v>
      </c>
      <c r="M451">
        <v>-3.1030000000000002</v>
      </c>
      <c r="N451">
        <v>-3.22</v>
      </c>
      <c r="O451">
        <v>1.071</v>
      </c>
      <c r="P451">
        <v>1.0720000000000001</v>
      </c>
      <c r="Q451">
        <v>1.069</v>
      </c>
      <c r="R451">
        <v>0.74099999999999999</v>
      </c>
      <c r="S451">
        <v>0.307</v>
      </c>
    </row>
    <row r="452" spans="1:19" x14ac:dyDescent="0.3">
      <c r="A452">
        <v>480</v>
      </c>
      <c r="B452">
        <v>-0.37</v>
      </c>
      <c r="C452">
        <v>-1.37</v>
      </c>
      <c r="D452">
        <v>-2.367</v>
      </c>
      <c r="E452">
        <v>-3.1030000000000002</v>
      </c>
      <c r="F452">
        <v>-3.22</v>
      </c>
      <c r="G452">
        <v>2.8</v>
      </c>
      <c r="H452">
        <v>0</v>
      </c>
      <c r="I452">
        <v>2.8340000000000001</v>
      </c>
      <c r="J452">
        <v>-0.372</v>
      </c>
      <c r="K452">
        <v>-1.371</v>
      </c>
      <c r="L452">
        <v>-2.3679999999999999</v>
      </c>
      <c r="M452">
        <v>-3.1030000000000002</v>
      </c>
      <c r="N452">
        <v>-3.22</v>
      </c>
      <c r="O452">
        <v>1.071</v>
      </c>
      <c r="P452">
        <v>1.0720000000000001</v>
      </c>
      <c r="Q452">
        <v>1.07</v>
      </c>
      <c r="R452">
        <v>0.74</v>
      </c>
      <c r="S452">
        <v>0.307</v>
      </c>
    </row>
    <row r="453" spans="1:19" x14ac:dyDescent="0.3">
      <c r="A453">
        <v>540</v>
      </c>
      <c r="B453">
        <v>-0.37</v>
      </c>
      <c r="C453">
        <v>-1.37</v>
      </c>
      <c r="D453">
        <v>-2.367</v>
      </c>
      <c r="E453">
        <v>-3.1030000000000002</v>
      </c>
      <c r="F453">
        <v>-3.22</v>
      </c>
      <c r="G453">
        <v>2.8</v>
      </c>
      <c r="H453">
        <v>0</v>
      </c>
      <c r="I453">
        <v>2.8340000000000001</v>
      </c>
      <c r="J453">
        <v>-0.372</v>
      </c>
      <c r="K453">
        <v>-1.371</v>
      </c>
      <c r="L453">
        <v>-2.3679999999999999</v>
      </c>
      <c r="M453">
        <v>-3.1030000000000002</v>
      </c>
      <c r="N453">
        <v>-3.22</v>
      </c>
      <c r="O453">
        <v>1.071</v>
      </c>
      <c r="P453">
        <v>1.0720000000000001</v>
      </c>
      <c r="Q453">
        <v>1.07</v>
      </c>
      <c r="R453">
        <v>0.74</v>
      </c>
      <c r="S453">
        <v>0.307</v>
      </c>
    </row>
    <row r="454" spans="1:19" x14ac:dyDescent="0.3">
      <c r="A454">
        <v>600</v>
      </c>
      <c r="B454">
        <v>-0.37</v>
      </c>
      <c r="C454">
        <v>-1.37</v>
      </c>
      <c r="D454">
        <v>-2.367</v>
      </c>
      <c r="E454">
        <v>-3.1030000000000002</v>
      </c>
      <c r="F454">
        <v>-3.22</v>
      </c>
      <c r="G454">
        <v>2.8</v>
      </c>
      <c r="H454">
        <v>0</v>
      </c>
      <c r="I454">
        <v>2.8340000000000001</v>
      </c>
      <c r="J454">
        <v>-0.372</v>
      </c>
      <c r="K454">
        <v>-1.371</v>
      </c>
      <c r="L454">
        <v>-2.3679999999999999</v>
      </c>
      <c r="M454">
        <v>-3.1030000000000002</v>
      </c>
      <c r="N454">
        <v>-3.22</v>
      </c>
      <c r="O454">
        <v>1.071</v>
      </c>
      <c r="P454">
        <v>1.0720000000000001</v>
      </c>
      <c r="Q454">
        <v>1.07</v>
      </c>
      <c r="R454">
        <v>0.74</v>
      </c>
      <c r="S454">
        <v>0.30599999999999999</v>
      </c>
    </row>
    <row r="456" spans="1:19" x14ac:dyDescent="0.3">
      <c r="A456" t="s">
        <v>0</v>
      </c>
      <c r="B456" t="s">
        <v>36</v>
      </c>
    </row>
    <row r="457" spans="1:19" x14ac:dyDescent="0.3">
      <c r="A457">
        <v>0</v>
      </c>
      <c r="B457">
        <v>-0.37</v>
      </c>
      <c r="C457">
        <v>-1.37</v>
      </c>
      <c r="D457">
        <v>-2.367</v>
      </c>
      <c r="E457">
        <v>-3.1030000000000002</v>
      </c>
      <c r="F457">
        <v>-3.22</v>
      </c>
      <c r="G457">
        <v>2.8</v>
      </c>
      <c r="H457">
        <v>0</v>
      </c>
      <c r="I457">
        <v>2.6059999999999999</v>
      </c>
      <c r="J457">
        <v>-0.37</v>
      </c>
      <c r="K457">
        <v>-1.37</v>
      </c>
      <c r="L457">
        <v>-2.367</v>
      </c>
      <c r="M457">
        <v>-3.1030000000000002</v>
      </c>
      <c r="N457">
        <v>-3.22</v>
      </c>
      <c r="O457">
        <v>1.069</v>
      </c>
      <c r="P457">
        <v>1.069</v>
      </c>
      <c r="Q457">
        <v>1.0629999999999999</v>
      </c>
      <c r="R457">
        <v>0.73299999999999998</v>
      </c>
      <c r="S457">
        <v>0.30099999999999999</v>
      </c>
    </row>
    <row r="458" spans="1:19" x14ac:dyDescent="0.3">
      <c r="A458">
        <v>60</v>
      </c>
      <c r="B458">
        <v>-0.37</v>
      </c>
      <c r="C458">
        <v>-1.37</v>
      </c>
      <c r="D458">
        <v>-2.367</v>
      </c>
      <c r="E458">
        <v>-3.1030000000000002</v>
      </c>
      <c r="F458">
        <v>-3.22</v>
      </c>
      <c r="G458">
        <v>2.8</v>
      </c>
      <c r="H458">
        <v>0</v>
      </c>
      <c r="I458">
        <v>2.6059999999999999</v>
      </c>
      <c r="J458">
        <v>-0.371</v>
      </c>
      <c r="K458">
        <v>-1.37</v>
      </c>
      <c r="L458">
        <v>-2.367</v>
      </c>
      <c r="M458">
        <v>-3.1030000000000002</v>
      </c>
      <c r="N458">
        <v>-3.2170000000000001</v>
      </c>
      <c r="O458">
        <v>1.07</v>
      </c>
      <c r="P458">
        <v>1.071</v>
      </c>
      <c r="Q458">
        <v>1.0669999999999999</v>
      </c>
      <c r="R458">
        <v>0.73799999999999999</v>
      </c>
      <c r="S458">
        <v>0.29299999999999998</v>
      </c>
    </row>
    <row r="459" spans="1:19" x14ac:dyDescent="0.3">
      <c r="A459">
        <v>120</v>
      </c>
      <c r="B459">
        <v>-0.37</v>
      </c>
      <c r="C459">
        <v>-1.37</v>
      </c>
      <c r="D459">
        <v>-2.367</v>
      </c>
      <c r="E459">
        <v>-3.1030000000000002</v>
      </c>
      <c r="F459">
        <v>-3.22</v>
      </c>
      <c r="G459">
        <v>2.8</v>
      </c>
      <c r="H459">
        <v>0</v>
      </c>
      <c r="I459">
        <v>2.6059999999999999</v>
      </c>
      <c r="J459">
        <v>-0.371</v>
      </c>
      <c r="K459">
        <v>-1.37</v>
      </c>
      <c r="L459">
        <v>-2.367</v>
      </c>
      <c r="M459">
        <v>-3.101</v>
      </c>
      <c r="N459">
        <v>-3.214</v>
      </c>
      <c r="O459">
        <v>1.07</v>
      </c>
      <c r="P459">
        <v>1.0720000000000001</v>
      </c>
      <c r="Q459">
        <v>1.0660000000000001</v>
      </c>
      <c r="R459">
        <v>0.74</v>
      </c>
      <c r="S459">
        <v>0.28799999999999998</v>
      </c>
    </row>
    <row r="460" spans="1:19" x14ac:dyDescent="0.3">
      <c r="A460">
        <v>180</v>
      </c>
      <c r="B460">
        <v>-0.37</v>
      </c>
      <c r="C460">
        <v>-1.37</v>
      </c>
      <c r="D460">
        <v>-2.367</v>
      </c>
      <c r="E460">
        <v>-3.1030000000000002</v>
      </c>
      <c r="F460">
        <v>-3.22</v>
      </c>
      <c r="G460">
        <v>2.8</v>
      </c>
      <c r="H460">
        <v>0</v>
      </c>
      <c r="I460">
        <v>2.6059999999999999</v>
      </c>
      <c r="J460">
        <v>-0.371</v>
      </c>
      <c r="K460">
        <v>-1.37</v>
      </c>
      <c r="L460">
        <v>-2.367</v>
      </c>
      <c r="M460">
        <v>-3.101</v>
      </c>
      <c r="N460">
        <v>-3.2109999999999999</v>
      </c>
      <c r="O460">
        <v>1.07</v>
      </c>
      <c r="P460">
        <v>1.073</v>
      </c>
      <c r="Q460">
        <v>1.0680000000000001</v>
      </c>
      <c r="R460">
        <v>0.74099999999999999</v>
      </c>
      <c r="S460">
        <v>0.28199999999999997</v>
      </c>
    </row>
    <row r="461" spans="1:19" x14ac:dyDescent="0.3">
      <c r="A461">
        <v>240</v>
      </c>
      <c r="B461">
        <v>-0.37</v>
      </c>
      <c r="C461">
        <v>-1.37</v>
      </c>
      <c r="D461">
        <v>-2.367</v>
      </c>
      <c r="E461">
        <v>-3.1030000000000002</v>
      </c>
      <c r="F461">
        <v>-3.22</v>
      </c>
      <c r="G461">
        <v>2.8</v>
      </c>
      <c r="H461">
        <v>0</v>
      </c>
      <c r="I461">
        <v>2.6059999999999999</v>
      </c>
      <c r="J461">
        <v>-0.372</v>
      </c>
      <c r="K461">
        <v>-1.37</v>
      </c>
      <c r="L461">
        <v>-2.3679999999999999</v>
      </c>
      <c r="M461">
        <v>-3.1019999999999999</v>
      </c>
      <c r="N461">
        <v>-3.2080000000000002</v>
      </c>
      <c r="O461">
        <v>1.071</v>
      </c>
      <c r="P461">
        <v>1.073</v>
      </c>
      <c r="Q461">
        <v>1.069</v>
      </c>
      <c r="R461">
        <v>0.745</v>
      </c>
      <c r="S461">
        <v>0.27600000000000002</v>
      </c>
    </row>
    <row r="462" spans="1:19" x14ac:dyDescent="0.3">
      <c r="A462">
        <v>300</v>
      </c>
      <c r="B462">
        <v>-0.37</v>
      </c>
      <c r="C462">
        <v>-1.37</v>
      </c>
      <c r="D462">
        <v>-2.367</v>
      </c>
      <c r="E462">
        <v>-3.1030000000000002</v>
      </c>
      <c r="F462">
        <v>-3.22</v>
      </c>
      <c r="G462">
        <v>2.8</v>
      </c>
      <c r="H462">
        <v>0</v>
      </c>
      <c r="I462">
        <v>2.6059999999999999</v>
      </c>
      <c r="J462">
        <v>-0.372</v>
      </c>
      <c r="K462">
        <v>-1.37</v>
      </c>
      <c r="L462">
        <v>-2.3679999999999999</v>
      </c>
      <c r="M462">
        <v>-3.1030000000000002</v>
      </c>
      <c r="N462">
        <v>-3.2050000000000001</v>
      </c>
      <c r="O462">
        <v>1.071</v>
      </c>
      <c r="P462">
        <v>1.073</v>
      </c>
      <c r="Q462">
        <v>1.0680000000000001</v>
      </c>
      <c r="R462">
        <v>0.74399999999999999</v>
      </c>
      <c r="S462">
        <v>0.27300000000000002</v>
      </c>
    </row>
    <row r="463" spans="1:19" x14ac:dyDescent="0.3">
      <c r="A463">
        <v>360</v>
      </c>
      <c r="B463">
        <v>-0.37</v>
      </c>
      <c r="C463">
        <v>-1.37</v>
      </c>
      <c r="D463">
        <v>-2.367</v>
      </c>
      <c r="E463">
        <v>-3.1030000000000002</v>
      </c>
      <c r="F463">
        <v>-3.22</v>
      </c>
      <c r="G463">
        <v>2.8</v>
      </c>
      <c r="H463">
        <v>0</v>
      </c>
      <c r="I463">
        <v>2.6059999999999999</v>
      </c>
      <c r="J463">
        <v>-0.372</v>
      </c>
      <c r="K463">
        <v>-1.371</v>
      </c>
      <c r="L463">
        <v>-2.3679999999999999</v>
      </c>
      <c r="M463">
        <v>-3.1019999999999999</v>
      </c>
      <c r="N463">
        <v>-3.202</v>
      </c>
      <c r="O463">
        <v>1.071</v>
      </c>
      <c r="P463">
        <v>1.073</v>
      </c>
      <c r="Q463">
        <v>1.069</v>
      </c>
      <c r="R463">
        <v>0.74099999999999999</v>
      </c>
      <c r="S463">
        <v>0.27100000000000002</v>
      </c>
    </row>
    <row r="464" spans="1:19" x14ac:dyDescent="0.3">
      <c r="A464">
        <v>420</v>
      </c>
      <c r="B464">
        <v>-0.37</v>
      </c>
      <c r="C464">
        <v>-1.37</v>
      </c>
      <c r="D464">
        <v>-2.367</v>
      </c>
      <c r="E464">
        <v>-3.1030000000000002</v>
      </c>
      <c r="F464">
        <v>-3.22</v>
      </c>
      <c r="G464">
        <v>2.8</v>
      </c>
      <c r="H464">
        <v>0</v>
      </c>
      <c r="I464">
        <v>2.6059999999999999</v>
      </c>
      <c r="J464">
        <v>-0.372</v>
      </c>
      <c r="K464">
        <v>-1.371</v>
      </c>
      <c r="L464">
        <v>-2.3679999999999999</v>
      </c>
      <c r="M464">
        <v>-3.101</v>
      </c>
      <c r="N464">
        <v>-3.1989999999999998</v>
      </c>
      <c r="O464">
        <v>1.071</v>
      </c>
      <c r="P464">
        <v>1.0720000000000001</v>
      </c>
      <c r="Q464">
        <v>1.07</v>
      </c>
      <c r="R464">
        <v>0.73599999999999999</v>
      </c>
      <c r="S464">
        <v>0.26800000000000002</v>
      </c>
    </row>
    <row r="465" spans="1:19" x14ac:dyDescent="0.3">
      <c r="A465">
        <v>480</v>
      </c>
      <c r="B465">
        <v>-0.37</v>
      </c>
      <c r="C465">
        <v>-1.37</v>
      </c>
      <c r="D465">
        <v>-2.367</v>
      </c>
      <c r="E465">
        <v>-3.1030000000000002</v>
      </c>
      <c r="F465">
        <v>-3.22</v>
      </c>
      <c r="G465">
        <v>2.8</v>
      </c>
      <c r="H465">
        <v>0</v>
      </c>
      <c r="I465">
        <v>2.6059999999999999</v>
      </c>
      <c r="J465">
        <v>-0.372</v>
      </c>
      <c r="K465">
        <v>-1.371</v>
      </c>
      <c r="L465">
        <v>-2.3679999999999999</v>
      </c>
      <c r="M465">
        <v>-3.0990000000000002</v>
      </c>
      <c r="N465">
        <v>-3.1960000000000002</v>
      </c>
      <c r="O465">
        <v>1.071</v>
      </c>
      <c r="P465">
        <v>1.0720000000000001</v>
      </c>
      <c r="Q465">
        <v>1.07</v>
      </c>
      <c r="R465">
        <v>0.73</v>
      </c>
      <c r="S465">
        <v>0.26700000000000002</v>
      </c>
    </row>
    <row r="466" spans="1:19" x14ac:dyDescent="0.3">
      <c r="A466">
        <v>540</v>
      </c>
      <c r="B466">
        <v>-0.37</v>
      </c>
      <c r="C466">
        <v>-1.37</v>
      </c>
      <c r="D466">
        <v>-2.367</v>
      </c>
      <c r="E466">
        <v>-3.1030000000000002</v>
      </c>
      <c r="F466">
        <v>-3.22</v>
      </c>
      <c r="G466">
        <v>2.8</v>
      </c>
      <c r="H466">
        <v>0</v>
      </c>
      <c r="I466">
        <v>2.6059999999999999</v>
      </c>
      <c r="J466">
        <v>-0.372</v>
      </c>
      <c r="K466">
        <v>-1.371</v>
      </c>
      <c r="L466">
        <v>-2.3679999999999999</v>
      </c>
      <c r="M466">
        <v>-3.097</v>
      </c>
      <c r="N466">
        <v>-3.1930000000000001</v>
      </c>
      <c r="O466">
        <v>1.071</v>
      </c>
      <c r="P466">
        <v>1.0720000000000001</v>
      </c>
      <c r="Q466">
        <v>1.07</v>
      </c>
      <c r="R466">
        <v>0.72499999999999998</v>
      </c>
      <c r="S466">
        <v>0.26400000000000001</v>
      </c>
    </row>
    <row r="467" spans="1:19" x14ac:dyDescent="0.3">
      <c r="A467">
        <v>600</v>
      </c>
      <c r="B467">
        <v>-0.37</v>
      </c>
      <c r="C467">
        <v>-1.37</v>
      </c>
      <c r="D467">
        <v>-2.367</v>
      </c>
      <c r="E467">
        <v>-3.1030000000000002</v>
      </c>
      <c r="F467">
        <v>-3.22</v>
      </c>
      <c r="G467">
        <v>2.8</v>
      </c>
      <c r="H467">
        <v>0</v>
      </c>
      <c r="I467">
        <v>2.6059999999999999</v>
      </c>
      <c r="J467">
        <v>-0.372</v>
      </c>
      <c r="K467">
        <v>-1.371</v>
      </c>
      <c r="L467">
        <v>-2.3679999999999999</v>
      </c>
      <c r="M467">
        <v>-3.0950000000000002</v>
      </c>
      <c r="N467">
        <v>-3.19</v>
      </c>
      <c r="O467">
        <v>1.071</v>
      </c>
      <c r="P467">
        <v>1.0720000000000001</v>
      </c>
      <c r="Q467">
        <v>1.07</v>
      </c>
      <c r="R467">
        <v>0.72</v>
      </c>
      <c r="S467">
        <v>0.26100000000000001</v>
      </c>
    </row>
    <row r="469" spans="1:19" x14ac:dyDescent="0.3">
      <c r="A469" t="s">
        <v>0</v>
      </c>
      <c r="B469" t="s">
        <v>37</v>
      </c>
    </row>
    <row r="470" spans="1:19" x14ac:dyDescent="0.3">
      <c r="A470">
        <v>0</v>
      </c>
      <c r="B470">
        <v>-0.37</v>
      </c>
      <c r="C470">
        <v>-1.37</v>
      </c>
      <c r="D470">
        <v>-2.3660000000000001</v>
      </c>
      <c r="E470">
        <v>-3.0960000000000001</v>
      </c>
      <c r="F470">
        <v>-3.21</v>
      </c>
      <c r="G470">
        <v>2.8</v>
      </c>
      <c r="H470">
        <v>0</v>
      </c>
      <c r="I470">
        <v>3.056</v>
      </c>
      <c r="J470">
        <v>-0.37</v>
      </c>
      <c r="K470">
        <v>-1.37</v>
      </c>
      <c r="L470">
        <v>-2.3660000000000001</v>
      </c>
      <c r="M470">
        <v>-3.0960000000000001</v>
      </c>
      <c r="N470">
        <v>-3.21</v>
      </c>
      <c r="O470">
        <v>1.069</v>
      </c>
      <c r="P470">
        <v>1.069</v>
      </c>
      <c r="Q470">
        <v>1.0620000000000001</v>
      </c>
      <c r="R470">
        <v>0.72699999999999998</v>
      </c>
      <c r="S470">
        <v>0.29799999999999999</v>
      </c>
    </row>
    <row r="471" spans="1:19" x14ac:dyDescent="0.3">
      <c r="A471">
        <v>60</v>
      </c>
      <c r="B471">
        <v>-0.37</v>
      </c>
      <c r="C471">
        <v>-1.37</v>
      </c>
      <c r="D471">
        <v>-2.3660000000000001</v>
      </c>
      <c r="E471">
        <v>-3.0960000000000001</v>
      </c>
      <c r="F471">
        <v>-3.21</v>
      </c>
      <c r="G471">
        <v>2.8</v>
      </c>
      <c r="H471">
        <v>0</v>
      </c>
      <c r="I471">
        <v>3.056</v>
      </c>
      <c r="J471">
        <v>-0.371</v>
      </c>
      <c r="K471">
        <v>-1.37</v>
      </c>
      <c r="L471">
        <v>-2.367</v>
      </c>
      <c r="M471">
        <v>-3.0960000000000001</v>
      </c>
      <c r="N471">
        <v>-3.2130000000000001</v>
      </c>
      <c r="O471">
        <v>1.07</v>
      </c>
      <c r="P471">
        <v>1.0720000000000001</v>
      </c>
      <c r="Q471">
        <v>1.0660000000000001</v>
      </c>
      <c r="R471">
        <v>0.72899999999999998</v>
      </c>
      <c r="S471">
        <v>0.307</v>
      </c>
    </row>
    <row r="472" spans="1:19" x14ac:dyDescent="0.3">
      <c r="A472">
        <v>120</v>
      </c>
      <c r="B472">
        <v>-0.37</v>
      </c>
      <c r="C472">
        <v>-1.37</v>
      </c>
      <c r="D472">
        <v>-2.3660000000000001</v>
      </c>
      <c r="E472">
        <v>-3.0960000000000001</v>
      </c>
      <c r="F472">
        <v>-3.21</v>
      </c>
      <c r="G472">
        <v>2.8</v>
      </c>
      <c r="H472">
        <v>0</v>
      </c>
      <c r="I472">
        <v>3.056</v>
      </c>
      <c r="J472">
        <v>-0.371</v>
      </c>
      <c r="K472">
        <v>-1.37</v>
      </c>
      <c r="L472">
        <v>-2.367</v>
      </c>
      <c r="M472">
        <v>-3.0950000000000002</v>
      </c>
      <c r="N472">
        <v>-3.2160000000000002</v>
      </c>
      <c r="O472">
        <v>1.07</v>
      </c>
      <c r="P472">
        <v>1.0720000000000001</v>
      </c>
      <c r="Q472">
        <v>1.0669999999999999</v>
      </c>
      <c r="R472">
        <v>0.73599999999999999</v>
      </c>
      <c r="S472">
        <v>0.316</v>
      </c>
    </row>
    <row r="473" spans="1:19" x14ac:dyDescent="0.3">
      <c r="A473">
        <v>180</v>
      </c>
      <c r="B473">
        <v>-0.37</v>
      </c>
      <c r="C473">
        <v>-1.37</v>
      </c>
      <c r="D473">
        <v>-2.3660000000000001</v>
      </c>
      <c r="E473">
        <v>-3.0960000000000001</v>
      </c>
      <c r="F473">
        <v>-3.21</v>
      </c>
      <c r="G473">
        <v>2.8</v>
      </c>
      <c r="H473">
        <v>0</v>
      </c>
      <c r="I473">
        <v>3.056</v>
      </c>
      <c r="J473">
        <v>-0.372</v>
      </c>
      <c r="K473">
        <v>-1.37</v>
      </c>
      <c r="L473">
        <v>-2.367</v>
      </c>
      <c r="M473">
        <v>-3.0950000000000002</v>
      </c>
      <c r="N473">
        <v>-3.2189999999999999</v>
      </c>
      <c r="O473">
        <v>1.071</v>
      </c>
      <c r="P473">
        <v>1.073</v>
      </c>
      <c r="Q473">
        <v>1.0669999999999999</v>
      </c>
      <c r="R473">
        <v>0.73599999999999999</v>
      </c>
      <c r="S473">
        <v>0.32200000000000001</v>
      </c>
    </row>
    <row r="474" spans="1:19" x14ac:dyDescent="0.3">
      <c r="A474">
        <v>240</v>
      </c>
      <c r="B474">
        <v>-0.37</v>
      </c>
      <c r="C474">
        <v>-1.37</v>
      </c>
      <c r="D474">
        <v>-2.3660000000000001</v>
      </c>
      <c r="E474">
        <v>-3.0960000000000001</v>
      </c>
      <c r="F474">
        <v>-3.21</v>
      </c>
      <c r="G474">
        <v>2.8</v>
      </c>
      <c r="H474">
        <v>0</v>
      </c>
      <c r="I474">
        <v>3.056</v>
      </c>
      <c r="J474">
        <v>-0.372</v>
      </c>
      <c r="K474">
        <v>-1.37</v>
      </c>
      <c r="L474">
        <v>-2.367</v>
      </c>
      <c r="M474">
        <v>-3.0939999999999999</v>
      </c>
      <c r="N474">
        <v>-3.222</v>
      </c>
      <c r="O474">
        <v>1.071</v>
      </c>
      <c r="P474">
        <v>1.073</v>
      </c>
      <c r="Q474">
        <v>1.0680000000000001</v>
      </c>
      <c r="R474">
        <v>0.73299999999999998</v>
      </c>
      <c r="S474">
        <v>0.32700000000000001</v>
      </c>
    </row>
    <row r="475" spans="1:19" x14ac:dyDescent="0.3">
      <c r="A475">
        <v>300</v>
      </c>
      <c r="B475">
        <v>-0.37</v>
      </c>
      <c r="C475">
        <v>-1.37</v>
      </c>
      <c r="D475">
        <v>-2.3660000000000001</v>
      </c>
      <c r="E475">
        <v>-3.0960000000000001</v>
      </c>
      <c r="F475">
        <v>-3.21</v>
      </c>
      <c r="G475">
        <v>2.8</v>
      </c>
      <c r="H475">
        <v>0</v>
      </c>
      <c r="I475">
        <v>3.056</v>
      </c>
      <c r="J475">
        <v>-0.372</v>
      </c>
      <c r="K475">
        <v>-1.37</v>
      </c>
      <c r="L475">
        <v>-2.3679999999999999</v>
      </c>
      <c r="M475">
        <v>-3.0939999999999999</v>
      </c>
      <c r="N475">
        <v>-3.2250000000000001</v>
      </c>
      <c r="O475">
        <v>1.071</v>
      </c>
      <c r="P475">
        <v>1.073</v>
      </c>
      <c r="Q475">
        <v>1.07</v>
      </c>
      <c r="R475">
        <v>0.73299999999999998</v>
      </c>
      <c r="S475">
        <v>0.33300000000000002</v>
      </c>
    </row>
    <row r="476" spans="1:19" x14ac:dyDescent="0.3">
      <c r="A476">
        <v>360</v>
      </c>
      <c r="B476">
        <v>-0.37</v>
      </c>
      <c r="C476">
        <v>-1.37</v>
      </c>
      <c r="D476">
        <v>-2.3660000000000001</v>
      </c>
      <c r="E476">
        <v>-3.0960000000000001</v>
      </c>
      <c r="F476">
        <v>-3.21</v>
      </c>
      <c r="G476">
        <v>2.8</v>
      </c>
      <c r="H476">
        <v>0</v>
      </c>
      <c r="I476">
        <v>3.056</v>
      </c>
      <c r="J476">
        <v>-0.372</v>
      </c>
      <c r="K476">
        <v>-1.37</v>
      </c>
      <c r="L476">
        <v>-2.3679999999999999</v>
      </c>
      <c r="M476">
        <v>-3.0950000000000002</v>
      </c>
      <c r="N476">
        <v>-3.2280000000000002</v>
      </c>
      <c r="O476">
        <v>1.071</v>
      </c>
      <c r="P476">
        <v>1.0720000000000001</v>
      </c>
      <c r="Q476">
        <v>1.069</v>
      </c>
      <c r="R476">
        <v>0.73499999999999999</v>
      </c>
      <c r="S476">
        <v>0.33900000000000002</v>
      </c>
    </row>
    <row r="477" spans="1:19" x14ac:dyDescent="0.3">
      <c r="A477">
        <v>420</v>
      </c>
      <c r="B477">
        <v>-0.37</v>
      </c>
      <c r="C477">
        <v>-1.37</v>
      </c>
      <c r="D477">
        <v>-2.3660000000000001</v>
      </c>
      <c r="E477">
        <v>-3.0960000000000001</v>
      </c>
      <c r="F477">
        <v>-3.21</v>
      </c>
      <c r="G477">
        <v>2.8</v>
      </c>
      <c r="H477">
        <v>0</v>
      </c>
      <c r="I477">
        <v>3.056</v>
      </c>
      <c r="J477">
        <v>-0.372</v>
      </c>
      <c r="K477">
        <v>-1.371</v>
      </c>
      <c r="L477">
        <v>-2.3679999999999999</v>
      </c>
      <c r="M477">
        <v>-3.097</v>
      </c>
      <c r="N477">
        <v>-3.2309999999999999</v>
      </c>
      <c r="O477">
        <v>1.071</v>
      </c>
      <c r="P477">
        <v>1.0720000000000001</v>
      </c>
      <c r="Q477">
        <v>1.069</v>
      </c>
      <c r="R477">
        <v>0.74</v>
      </c>
      <c r="S477">
        <v>0.34300000000000003</v>
      </c>
    </row>
    <row r="478" spans="1:19" x14ac:dyDescent="0.3">
      <c r="A478">
        <v>480</v>
      </c>
      <c r="B478">
        <v>-0.37</v>
      </c>
      <c r="C478">
        <v>-1.37</v>
      </c>
      <c r="D478">
        <v>-2.3660000000000001</v>
      </c>
      <c r="E478">
        <v>-3.0960000000000001</v>
      </c>
      <c r="F478">
        <v>-3.21</v>
      </c>
      <c r="G478">
        <v>2.8</v>
      </c>
      <c r="H478">
        <v>0</v>
      </c>
      <c r="I478">
        <v>3.056</v>
      </c>
      <c r="J478">
        <v>-0.372</v>
      </c>
      <c r="K478">
        <v>-1.371</v>
      </c>
      <c r="L478">
        <v>-2.3679999999999999</v>
      </c>
      <c r="M478">
        <v>-3.0990000000000002</v>
      </c>
      <c r="N478">
        <v>-3.234</v>
      </c>
      <c r="O478">
        <v>1.071</v>
      </c>
      <c r="P478">
        <v>1.0720000000000001</v>
      </c>
      <c r="Q478">
        <v>1.069</v>
      </c>
      <c r="R478">
        <v>0.74399999999999999</v>
      </c>
      <c r="S478">
        <v>0.34599999999999997</v>
      </c>
    </row>
    <row r="479" spans="1:19" x14ac:dyDescent="0.3">
      <c r="A479">
        <v>540</v>
      </c>
      <c r="B479">
        <v>-0.37</v>
      </c>
      <c r="C479">
        <v>-1.37</v>
      </c>
      <c r="D479">
        <v>-2.3660000000000001</v>
      </c>
      <c r="E479">
        <v>-3.0960000000000001</v>
      </c>
      <c r="F479">
        <v>-3.21</v>
      </c>
      <c r="G479">
        <v>2.8</v>
      </c>
      <c r="H479">
        <v>0</v>
      </c>
      <c r="I479">
        <v>3.056</v>
      </c>
      <c r="J479">
        <v>-0.372</v>
      </c>
      <c r="K479">
        <v>-1.371</v>
      </c>
      <c r="L479">
        <v>-2.3679999999999999</v>
      </c>
      <c r="M479">
        <v>-3.101</v>
      </c>
      <c r="N479">
        <v>-3.2370000000000001</v>
      </c>
      <c r="O479">
        <v>1.071</v>
      </c>
      <c r="P479">
        <v>1.0720000000000001</v>
      </c>
      <c r="Q479">
        <v>1.07</v>
      </c>
      <c r="R479">
        <v>0.748</v>
      </c>
      <c r="S479">
        <v>0.34699999999999998</v>
      </c>
    </row>
    <row r="480" spans="1:19" x14ac:dyDescent="0.3">
      <c r="A480">
        <v>600</v>
      </c>
      <c r="B480">
        <v>-0.37</v>
      </c>
      <c r="C480">
        <v>-1.37</v>
      </c>
      <c r="D480">
        <v>-2.3660000000000001</v>
      </c>
      <c r="E480">
        <v>-3.0960000000000001</v>
      </c>
      <c r="F480">
        <v>-3.21</v>
      </c>
      <c r="G480">
        <v>2.8</v>
      </c>
      <c r="H480">
        <v>0</v>
      </c>
      <c r="I480">
        <v>3.056</v>
      </c>
      <c r="J480">
        <v>-0.372</v>
      </c>
      <c r="K480">
        <v>-1.371</v>
      </c>
      <c r="L480">
        <v>-2.3679999999999999</v>
      </c>
      <c r="M480">
        <v>-3.1030000000000002</v>
      </c>
      <c r="N480">
        <v>-3.24</v>
      </c>
      <c r="O480">
        <v>1.071</v>
      </c>
      <c r="P480">
        <v>1.0720000000000001</v>
      </c>
      <c r="Q480">
        <v>1.07</v>
      </c>
      <c r="R480">
        <v>0.752</v>
      </c>
      <c r="S480">
        <v>0.34799999999999998</v>
      </c>
    </row>
    <row r="482" spans="1:19" x14ac:dyDescent="0.3">
      <c r="A482" t="s">
        <v>0</v>
      </c>
      <c r="B482" t="s">
        <v>38</v>
      </c>
    </row>
    <row r="483" spans="1:19" x14ac:dyDescent="0.3">
      <c r="A483">
        <v>0</v>
      </c>
      <c r="B483">
        <v>-0.37</v>
      </c>
      <c r="C483">
        <v>-1.37</v>
      </c>
      <c r="D483">
        <v>-2.3660000000000001</v>
      </c>
      <c r="E483">
        <v>-3.0960000000000001</v>
      </c>
      <c r="F483">
        <v>-3.21</v>
      </c>
      <c r="G483">
        <v>2.8</v>
      </c>
      <c r="H483">
        <v>0</v>
      </c>
      <c r="I483">
        <v>2.8340000000000001</v>
      </c>
      <c r="J483">
        <v>-0.37</v>
      </c>
      <c r="K483">
        <v>-1.37</v>
      </c>
      <c r="L483">
        <v>-2.3660000000000001</v>
      </c>
      <c r="M483">
        <v>-3.0960000000000001</v>
      </c>
      <c r="N483">
        <v>-3.21</v>
      </c>
      <c r="O483">
        <v>1.069</v>
      </c>
      <c r="P483">
        <v>1.069</v>
      </c>
      <c r="Q483">
        <v>1.0620000000000001</v>
      </c>
      <c r="R483">
        <v>0.72699999999999998</v>
      </c>
      <c r="S483">
        <v>0.29799999999999999</v>
      </c>
    </row>
    <row r="484" spans="1:19" x14ac:dyDescent="0.3">
      <c r="A484">
        <v>60</v>
      </c>
      <c r="B484">
        <v>-0.37</v>
      </c>
      <c r="C484">
        <v>-1.37</v>
      </c>
      <c r="D484">
        <v>-2.3660000000000001</v>
      </c>
      <c r="E484">
        <v>-3.0960000000000001</v>
      </c>
      <c r="F484">
        <v>-3.21</v>
      </c>
      <c r="G484">
        <v>2.8</v>
      </c>
      <c r="H484">
        <v>0</v>
      </c>
      <c r="I484">
        <v>2.8340000000000001</v>
      </c>
      <c r="J484">
        <v>-0.371</v>
      </c>
      <c r="K484">
        <v>-1.37</v>
      </c>
      <c r="L484">
        <v>-2.3660000000000001</v>
      </c>
      <c r="M484">
        <v>-3.0960000000000001</v>
      </c>
      <c r="N484">
        <v>-3.21</v>
      </c>
      <c r="O484">
        <v>1.07</v>
      </c>
      <c r="P484">
        <v>1.0720000000000001</v>
      </c>
      <c r="Q484">
        <v>1.0660000000000001</v>
      </c>
      <c r="R484">
        <v>0.73</v>
      </c>
      <c r="S484">
        <v>0.29899999999999999</v>
      </c>
    </row>
    <row r="485" spans="1:19" x14ac:dyDescent="0.3">
      <c r="A485">
        <v>120</v>
      </c>
      <c r="B485">
        <v>-0.37</v>
      </c>
      <c r="C485">
        <v>-1.37</v>
      </c>
      <c r="D485">
        <v>-2.3660000000000001</v>
      </c>
      <c r="E485">
        <v>-3.0960000000000001</v>
      </c>
      <c r="F485">
        <v>-3.21</v>
      </c>
      <c r="G485">
        <v>2.8</v>
      </c>
      <c r="H485">
        <v>0</v>
      </c>
      <c r="I485">
        <v>2.8340000000000001</v>
      </c>
      <c r="J485">
        <v>-0.371</v>
      </c>
      <c r="K485">
        <v>-1.37</v>
      </c>
      <c r="L485">
        <v>-2.367</v>
      </c>
      <c r="M485">
        <v>-3.0950000000000002</v>
      </c>
      <c r="N485">
        <v>-3.21</v>
      </c>
      <c r="O485">
        <v>1.07</v>
      </c>
      <c r="P485">
        <v>1.0720000000000001</v>
      </c>
      <c r="Q485">
        <v>1.0669999999999999</v>
      </c>
      <c r="R485">
        <v>0.73399999999999999</v>
      </c>
      <c r="S485">
        <v>0.3</v>
      </c>
    </row>
    <row r="486" spans="1:19" x14ac:dyDescent="0.3">
      <c r="A486">
        <v>180</v>
      </c>
      <c r="B486">
        <v>-0.37</v>
      </c>
      <c r="C486">
        <v>-1.37</v>
      </c>
      <c r="D486">
        <v>-2.3660000000000001</v>
      </c>
      <c r="E486">
        <v>-3.0960000000000001</v>
      </c>
      <c r="F486">
        <v>-3.21</v>
      </c>
      <c r="G486">
        <v>2.8</v>
      </c>
      <c r="H486">
        <v>0</v>
      </c>
      <c r="I486">
        <v>2.8340000000000001</v>
      </c>
      <c r="J486">
        <v>-0.372</v>
      </c>
      <c r="K486">
        <v>-1.37</v>
      </c>
      <c r="L486">
        <v>-2.367</v>
      </c>
      <c r="M486">
        <v>-3.0939999999999999</v>
      </c>
      <c r="N486">
        <v>-3.21</v>
      </c>
      <c r="O486">
        <v>1.071</v>
      </c>
      <c r="P486">
        <v>1.073</v>
      </c>
      <c r="Q486">
        <v>1.0669999999999999</v>
      </c>
      <c r="R486">
        <v>0.73599999999999999</v>
      </c>
      <c r="S486">
        <v>0.3</v>
      </c>
    </row>
    <row r="487" spans="1:19" x14ac:dyDescent="0.3">
      <c r="A487">
        <v>240</v>
      </c>
      <c r="B487">
        <v>-0.37</v>
      </c>
      <c r="C487">
        <v>-1.37</v>
      </c>
      <c r="D487">
        <v>-2.3660000000000001</v>
      </c>
      <c r="E487">
        <v>-3.0960000000000001</v>
      </c>
      <c r="F487">
        <v>-3.21</v>
      </c>
      <c r="G487">
        <v>2.8</v>
      </c>
      <c r="H487">
        <v>0</v>
      </c>
      <c r="I487">
        <v>2.8340000000000001</v>
      </c>
      <c r="J487">
        <v>-0.372</v>
      </c>
      <c r="K487">
        <v>-1.37</v>
      </c>
      <c r="L487">
        <v>-2.367</v>
      </c>
      <c r="M487">
        <v>-3.0939999999999999</v>
      </c>
      <c r="N487">
        <v>-3.21</v>
      </c>
      <c r="O487">
        <v>1.071</v>
      </c>
      <c r="P487">
        <v>1.073</v>
      </c>
      <c r="Q487">
        <v>1.0680000000000001</v>
      </c>
      <c r="R487">
        <v>0.73599999999999999</v>
      </c>
      <c r="S487">
        <v>0.3</v>
      </c>
    </row>
    <row r="488" spans="1:19" x14ac:dyDescent="0.3">
      <c r="A488">
        <v>300</v>
      </c>
      <c r="B488">
        <v>-0.37</v>
      </c>
      <c r="C488">
        <v>-1.37</v>
      </c>
      <c r="D488">
        <v>-2.3660000000000001</v>
      </c>
      <c r="E488">
        <v>-3.0960000000000001</v>
      </c>
      <c r="F488">
        <v>-3.21</v>
      </c>
      <c r="G488">
        <v>2.8</v>
      </c>
      <c r="H488">
        <v>0</v>
      </c>
      <c r="I488">
        <v>2.8340000000000001</v>
      </c>
      <c r="J488">
        <v>-0.372</v>
      </c>
      <c r="K488">
        <v>-1.37</v>
      </c>
      <c r="L488">
        <v>-2.367</v>
      </c>
      <c r="M488">
        <v>-3.0950000000000002</v>
      </c>
      <c r="N488">
        <v>-3.21</v>
      </c>
      <c r="O488">
        <v>1.071</v>
      </c>
      <c r="P488">
        <v>1.073</v>
      </c>
      <c r="Q488">
        <v>1.069</v>
      </c>
      <c r="R488">
        <v>0.73499999999999999</v>
      </c>
      <c r="S488">
        <v>0.30199999999999999</v>
      </c>
    </row>
    <row r="489" spans="1:19" x14ac:dyDescent="0.3">
      <c r="A489">
        <v>360</v>
      </c>
      <c r="B489">
        <v>-0.37</v>
      </c>
      <c r="C489">
        <v>-1.37</v>
      </c>
      <c r="D489">
        <v>-2.3660000000000001</v>
      </c>
      <c r="E489">
        <v>-3.0960000000000001</v>
      </c>
      <c r="F489">
        <v>-3.21</v>
      </c>
      <c r="G489">
        <v>2.8</v>
      </c>
      <c r="H489">
        <v>0</v>
      </c>
      <c r="I489">
        <v>2.8340000000000001</v>
      </c>
      <c r="J489">
        <v>-0.372</v>
      </c>
      <c r="K489">
        <v>-1.37</v>
      </c>
      <c r="L489">
        <v>-2.3679999999999999</v>
      </c>
      <c r="M489">
        <v>-3.0950000000000002</v>
      </c>
      <c r="N489">
        <v>-3.21</v>
      </c>
      <c r="O489">
        <v>1.071</v>
      </c>
      <c r="P489">
        <v>1.0720000000000001</v>
      </c>
      <c r="Q489">
        <v>1.069</v>
      </c>
      <c r="R489">
        <v>0.73499999999999999</v>
      </c>
      <c r="S489">
        <v>0.30399999999999999</v>
      </c>
    </row>
    <row r="490" spans="1:19" x14ac:dyDescent="0.3">
      <c r="A490">
        <v>420</v>
      </c>
      <c r="B490">
        <v>-0.37</v>
      </c>
      <c r="C490">
        <v>-1.37</v>
      </c>
      <c r="D490">
        <v>-2.3660000000000001</v>
      </c>
      <c r="E490">
        <v>-3.0960000000000001</v>
      </c>
      <c r="F490">
        <v>-3.21</v>
      </c>
      <c r="G490">
        <v>2.8</v>
      </c>
      <c r="H490">
        <v>0</v>
      </c>
      <c r="I490">
        <v>2.8340000000000001</v>
      </c>
      <c r="J490">
        <v>-0.372</v>
      </c>
      <c r="K490">
        <v>-1.371</v>
      </c>
      <c r="L490">
        <v>-2.3679999999999999</v>
      </c>
      <c r="M490">
        <v>-3.0950000000000002</v>
      </c>
      <c r="N490">
        <v>-3.21</v>
      </c>
      <c r="O490">
        <v>1.071</v>
      </c>
      <c r="P490">
        <v>1.0720000000000001</v>
      </c>
      <c r="Q490">
        <v>1.069</v>
      </c>
      <c r="R490">
        <v>0.73499999999999999</v>
      </c>
      <c r="S490">
        <v>0.30499999999999999</v>
      </c>
    </row>
    <row r="491" spans="1:19" x14ac:dyDescent="0.3">
      <c r="A491">
        <v>480</v>
      </c>
      <c r="B491">
        <v>-0.37</v>
      </c>
      <c r="C491">
        <v>-1.37</v>
      </c>
      <c r="D491">
        <v>-2.3660000000000001</v>
      </c>
      <c r="E491">
        <v>-3.0960000000000001</v>
      </c>
      <c r="F491">
        <v>-3.21</v>
      </c>
      <c r="G491">
        <v>2.8</v>
      </c>
      <c r="H491">
        <v>0</v>
      </c>
      <c r="I491">
        <v>2.8340000000000001</v>
      </c>
      <c r="J491">
        <v>-0.372</v>
      </c>
      <c r="K491">
        <v>-1.371</v>
      </c>
      <c r="L491">
        <v>-2.3679999999999999</v>
      </c>
      <c r="M491">
        <v>-3.0960000000000001</v>
      </c>
      <c r="N491">
        <v>-3.21</v>
      </c>
      <c r="O491">
        <v>1.071</v>
      </c>
      <c r="P491">
        <v>1.0720000000000001</v>
      </c>
      <c r="Q491">
        <v>1.07</v>
      </c>
      <c r="R491">
        <v>0.73399999999999999</v>
      </c>
      <c r="S491">
        <v>0.30499999999999999</v>
      </c>
    </row>
    <row r="492" spans="1:19" x14ac:dyDescent="0.3">
      <c r="A492">
        <v>540</v>
      </c>
      <c r="B492">
        <v>-0.37</v>
      </c>
      <c r="C492">
        <v>-1.37</v>
      </c>
      <c r="D492">
        <v>-2.3660000000000001</v>
      </c>
      <c r="E492">
        <v>-3.0960000000000001</v>
      </c>
      <c r="F492">
        <v>-3.21</v>
      </c>
      <c r="G492">
        <v>2.8</v>
      </c>
      <c r="H492">
        <v>0</v>
      </c>
      <c r="I492">
        <v>2.8340000000000001</v>
      </c>
      <c r="J492">
        <v>-0.372</v>
      </c>
      <c r="K492">
        <v>-1.371</v>
      </c>
      <c r="L492">
        <v>-2.3679999999999999</v>
      </c>
      <c r="M492">
        <v>-3.0960000000000001</v>
      </c>
      <c r="N492">
        <v>-3.21</v>
      </c>
      <c r="O492">
        <v>1.071</v>
      </c>
      <c r="P492">
        <v>1.0720000000000001</v>
      </c>
      <c r="Q492">
        <v>1.07</v>
      </c>
      <c r="R492">
        <v>0.73299999999999998</v>
      </c>
      <c r="S492">
        <v>0.30399999999999999</v>
      </c>
    </row>
    <row r="493" spans="1:19" x14ac:dyDescent="0.3">
      <c r="A493">
        <v>600</v>
      </c>
      <c r="B493">
        <v>-0.37</v>
      </c>
      <c r="C493">
        <v>-1.37</v>
      </c>
      <c r="D493">
        <v>-2.3660000000000001</v>
      </c>
      <c r="E493">
        <v>-3.0960000000000001</v>
      </c>
      <c r="F493">
        <v>-3.21</v>
      </c>
      <c r="G493">
        <v>2.8</v>
      </c>
      <c r="H493">
        <v>0</v>
      </c>
      <c r="I493">
        <v>2.8340000000000001</v>
      </c>
      <c r="J493">
        <v>-0.372</v>
      </c>
      <c r="K493">
        <v>-1.371</v>
      </c>
      <c r="L493">
        <v>-2.3679999999999999</v>
      </c>
      <c r="M493">
        <v>-3.0960000000000001</v>
      </c>
      <c r="N493">
        <v>-3.21</v>
      </c>
      <c r="O493">
        <v>1.071</v>
      </c>
      <c r="P493">
        <v>1.0720000000000001</v>
      </c>
      <c r="Q493">
        <v>1.07</v>
      </c>
      <c r="R493">
        <v>0.73299999999999998</v>
      </c>
      <c r="S493">
        <v>0.30399999999999999</v>
      </c>
    </row>
    <row r="495" spans="1:19" x14ac:dyDescent="0.3">
      <c r="A495" t="s">
        <v>0</v>
      </c>
      <c r="B495" t="s">
        <v>39</v>
      </c>
    </row>
    <row r="496" spans="1:19" x14ac:dyDescent="0.3">
      <c r="A496">
        <v>0</v>
      </c>
      <c r="B496">
        <v>-0.37</v>
      </c>
      <c r="C496">
        <v>-1.37</v>
      </c>
      <c r="D496">
        <v>-2.3660000000000001</v>
      </c>
      <c r="E496">
        <v>-3.0960000000000001</v>
      </c>
      <c r="F496">
        <v>-3.21</v>
      </c>
      <c r="G496">
        <v>2.8</v>
      </c>
      <c r="H496">
        <v>0</v>
      </c>
      <c r="I496">
        <v>2.6040000000000001</v>
      </c>
      <c r="J496">
        <v>-0.37</v>
      </c>
      <c r="K496">
        <v>-1.37</v>
      </c>
      <c r="L496">
        <v>-2.3660000000000001</v>
      </c>
      <c r="M496">
        <v>-3.0960000000000001</v>
      </c>
      <c r="N496">
        <v>-3.21</v>
      </c>
      <c r="O496">
        <v>1.069</v>
      </c>
      <c r="P496">
        <v>1.069</v>
      </c>
      <c r="Q496">
        <v>1.0620000000000001</v>
      </c>
      <c r="R496">
        <v>0.72699999999999998</v>
      </c>
      <c r="S496">
        <v>0.29799999999999999</v>
      </c>
    </row>
    <row r="497" spans="1:19" x14ac:dyDescent="0.3">
      <c r="A497">
        <v>60</v>
      </c>
      <c r="B497">
        <v>-0.37</v>
      </c>
      <c r="C497">
        <v>-1.37</v>
      </c>
      <c r="D497">
        <v>-2.3660000000000001</v>
      </c>
      <c r="E497">
        <v>-3.0960000000000001</v>
      </c>
      <c r="F497">
        <v>-3.21</v>
      </c>
      <c r="G497">
        <v>2.8</v>
      </c>
      <c r="H497">
        <v>0</v>
      </c>
      <c r="I497">
        <v>2.6040000000000001</v>
      </c>
      <c r="J497">
        <v>-0.371</v>
      </c>
      <c r="K497">
        <v>-1.37</v>
      </c>
      <c r="L497">
        <v>-2.3660000000000001</v>
      </c>
      <c r="M497">
        <v>-3.0960000000000001</v>
      </c>
      <c r="N497">
        <v>-3.2069999999999999</v>
      </c>
      <c r="O497">
        <v>1.07</v>
      </c>
      <c r="P497">
        <v>1.071</v>
      </c>
      <c r="Q497">
        <v>1.0660000000000001</v>
      </c>
      <c r="R497">
        <v>0.73099999999999998</v>
      </c>
      <c r="S497">
        <v>0.29199999999999998</v>
      </c>
    </row>
    <row r="498" spans="1:19" x14ac:dyDescent="0.3">
      <c r="A498">
        <v>120</v>
      </c>
      <c r="B498">
        <v>-0.37</v>
      </c>
      <c r="C498">
        <v>-1.37</v>
      </c>
      <c r="D498">
        <v>-2.3660000000000001</v>
      </c>
      <c r="E498">
        <v>-3.0960000000000001</v>
      </c>
      <c r="F498">
        <v>-3.21</v>
      </c>
      <c r="G498">
        <v>2.8</v>
      </c>
      <c r="H498">
        <v>0</v>
      </c>
      <c r="I498">
        <v>2.6040000000000001</v>
      </c>
      <c r="J498">
        <v>-0.371</v>
      </c>
      <c r="K498">
        <v>-1.37</v>
      </c>
      <c r="L498">
        <v>-2.3660000000000001</v>
      </c>
      <c r="M498">
        <v>-3.0950000000000002</v>
      </c>
      <c r="N498">
        <v>-3.2040000000000002</v>
      </c>
      <c r="O498">
        <v>1.07</v>
      </c>
      <c r="P498">
        <v>1.0720000000000001</v>
      </c>
      <c r="Q498">
        <v>1.0660000000000001</v>
      </c>
      <c r="R498">
        <v>0.73299999999999998</v>
      </c>
      <c r="S498">
        <v>0.28499999999999998</v>
      </c>
    </row>
    <row r="499" spans="1:19" x14ac:dyDescent="0.3">
      <c r="A499">
        <v>180</v>
      </c>
      <c r="B499">
        <v>-0.37</v>
      </c>
      <c r="C499">
        <v>-1.37</v>
      </c>
      <c r="D499">
        <v>-2.3660000000000001</v>
      </c>
      <c r="E499">
        <v>-3.0960000000000001</v>
      </c>
      <c r="F499">
        <v>-3.21</v>
      </c>
      <c r="G499">
        <v>2.8</v>
      </c>
      <c r="H499">
        <v>0</v>
      </c>
      <c r="I499">
        <v>2.6040000000000001</v>
      </c>
      <c r="J499">
        <v>-0.371</v>
      </c>
      <c r="K499">
        <v>-1.37</v>
      </c>
      <c r="L499">
        <v>-2.367</v>
      </c>
      <c r="M499">
        <v>-3.0939999999999999</v>
      </c>
      <c r="N499">
        <v>-3.2010000000000001</v>
      </c>
      <c r="O499">
        <v>1.07</v>
      </c>
      <c r="P499">
        <v>1.073</v>
      </c>
      <c r="Q499">
        <v>1.0669999999999999</v>
      </c>
      <c r="R499">
        <v>0.73499999999999999</v>
      </c>
      <c r="S499">
        <v>0.27900000000000003</v>
      </c>
    </row>
    <row r="500" spans="1:19" x14ac:dyDescent="0.3">
      <c r="A500">
        <v>240</v>
      </c>
      <c r="B500">
        <v>-0.37</v>
      </c>
      <c r="C500">
        <v>-1.37</v>
      </c>
      <c r="D500">
        <v>-2.3660000000000001</v>
      </c>
      <c r="E500">
        <v>-3.0960000000000001</v>
      </c>
      <c r="F500">
        <v>-3.21</v>
      </c>
      <c r="G500">
        <v>2.8</v>
      </c>
      <c r="H500">
        <v>0</v>
      </c>
      <c r="I500">
        <v>2.6040000000000001</v>
      </c>
      <c r="J500">
        <v>-0.372</v>
      </c>
      <c r="K500">
        <v>-1.37</v>
      </c>
      <c r="L500">
        <v>-2.367</v>
      </c>
      <c r="M500">
        <v>-3.0950000000000002</v>
      </c>
      <c r="N500">
        <v>-3.198</v>
      </c>
      <c r="O500">
        <v>1.071</v>
      </c>
      <c r="P500">
        <v>1.073</v>
      </c>
      <c r="Q500">
        <v>1.069</v>
      </c>
      <c r="R500">
        <v>0.73799999999999999</v>
      </c>
      <c r="S500">
        <v>0.27300000000000002</v>
      </c>
    </row>
    <row r="501" spans="1:19" x14ac:dyDescent="0.3">
      <c r="A501">
        <v>300</v>
      </c>
      <c r="B501">
        <v>-0.37</v>
      </c>
      <c r="C501">
        <v>-1.37</v>
      </c>
      <c r="D501">
        <v>-2.3660000000000001</v>
      </c>
      <c r="E501">
        <v>-3.0960000000000001</v>
      </c>
      <c r="F501">
        <v>-3.21</v>
      </c>
      <c r="G501">
        <v>2.8</v>
      </c>
      <c r="H501">
        <v>0</v>
      </c>
      <c r="I501">
        <v>2.6040000000000001</v>
      </c>
      <c r="J501">
        <v>-0.372</v>
      </c>
      <c r="K501">
        <v>-1.37</v>
      </c>
      <c r="L501">
        <v>-2.367</v>
      </c>
      <c r="M501">
        <v>-3.0960000000000001</v>
      </c>
      <c r="N501">
        <v>-3.1949999999999998</v>
      </c>
      <c r="O501">
        <v>1.071</v>
      </c>
      <c r="P501">
        <v>1.073</v>
      </c>
      <c r="Q501">
        <v>1.0680000000000001</v>
      </c>
      <c r="R501">
        <v>0.73799999999999999</v>
      </c>
      <c r="S501">
        <v>0.27</v>
      </c>
    </row>
    <row r="502" spans="1:19" x14ac:dyDescent="0.3">
      <c r="A502">
        <v>360</v>
      </c>
      <c r="B502">
        <v>-0.37</v>
      </c>
      <c r="C502">
        <v>-1.37</v>
      </c>
      <c r="D502">
        <v>-2.3660000000000001</v>
      </c>
      <c r="E502">
        <v>-3.0960000000000001</v>
      </c>
      <c r="F502">
        <v>-3.21</v>
      </c>
      <c r="G502">
        <v>2.8</v>
      </c>
      <c r="H502">
        <v>0</v>
      </c>
      <c r="I502">
        <v>2.6040000000000001</v>
      </c>
      <c r="J502">
        <v>-0.372</v>
      </c>
      <c r="K502">
        <v>-1.371</v>
      </c>
      <c r="L502">
        <v>-2.3679999999999999</v>
      </c>
      <c r="M502">
        <v>-3.0950000000000002</v>
      </c>
      <c r="N502">
        <v>-3.1920000000000002</v>
      </c>
      <c r="O502">
        <v>1.071</v>
      </c>
      <c r="P502">
        <v>1.073</v>
      </c>
      <c r="Q502">
        <v>1.069</v>
      </c>
      <c r="R502">
        <v>0.73399999999999999</v>
      </c>
      <c r="S502">
        <v>0.26800000000000002</v>
      </c>
    </row>
    <row r="503" spans="1:19" x14ac:dyDescent="0.3">
      <c r="A503">
        <v>420</v>
      </c>
      <c r="B503">
        <v>-0.37</v>
      </c>
      <c r="C503">
        <v>-1.37</v>
      </c>
      <c r="D503">
        <v>-2.3660000000000001</v>
      </c>
      <c r="E503">
        <v>-3.0960000000000001</v>
      </c>
      <c r="F503">
        <v>-3.21</v>
      </c>
      <c r="G503">
        <v>2.8</v>
      </c>
      <c r="H503">
        <v>0</v>
      </c>
      <c r="I503">
        <v>2.6040000000000001</v>
      </c>
      <c r="J503">
        <v>-0.372</v>
      </c>
      <c r="K503">
        <v>-1.371</v>
      </c>
      <c r="L503">
        <v>-2.3679999999999999</v>
      </c>
      <c r="M503">
        <v>-3.0939999999999999</v>
      </c>
      <c r="N503">
        <v>-3.1890000000000001</v>
      </c>
      <c r="O503">
        <v>1.071</v>
      </c>
      <c r="P503">
        <v>1.0720000000000001</v>
      </c>
      <c r="Q503">
        <v>1.07</v>
      </c>
      <c r="R503">
        <v>0.73</v>
      </c>
      <c r="S503">
        <v>0.26700000000000002</v>
      </c>
    </row>
    <row r="504" spans="1:19" x14ac:dyDescent="0.3">
      <c r="A504">
        <v>480</v>
      </c>
      <c r="B504">
        <v>-0.37</v>
      </c>
      <c r="C504">
        <v>-1.37</v>
      </c>
      <c r="D504">
        <v>-2.3660000000000001</v>
      </c>
      <c r="E504">
        <v>-3.0960000000000001</v>
      </c>
      <c r="F504">
        <v>-3.21</v>
      </c>
      <c r="G504">
        <v>2.8</v>
      </c>
      <c r="H504">
        <v>0</v>
      </c>
      <c r="I504">
        <v>2.6040000000000001</v>
      </c>
      <c r="J504">
        <v>-0.372</v>
      </c>
      <c r="K504">
        <v>-1.371</v>
      </c>
      <c r="L504">
        <v>-2.3679999999999999</v>
      </c>
      <c r="M504">
        <v>-3.0920000000000001</v>
      </c>
      <c r="N504">
        <v>-3.1859999999999999</v>
      </c>
      <c r="O504">
        <v>1.071</v>
      </c>
      <c r="P504">
        <v>1.0720000000000001</v>
      </c>
      <c r="Q504">
        <v>1.07</v>
      </c>
      <c r="R504">
        <v>0.72399999999999998</v>
      </c>
      <c r="S504">
        <v>0.26400000000000001</v>
      </c>
    </row>
    <row r="505" spans="1:19" x14ac:dyDescent="0.3">
      <c r="A505">
        <v>540</v>
      </c>
      <c r="B505">
        <v>-0.37</v>
      </c>
      <c r="C505">
        <v>-1.37</v>
      </c>
      <c r="D505">
        <v>-2.3660000000000001</v>
      </c>
      <c r="E505">
        <v>-3.0960000000000001</v>
      </c>
      <c r="F505">
        <v>-3.21</v>
      </c>
      <c r="G505">
        <v>2.8</v>
      </c>
      <c r="H505">
        <v>0</v>
      </c>
      <c r="I505">
        <v>2.6040000000000001</v>
      </c>
      <c r="J505">
        <v>-0.372</v>
      </c>
      <c r="K505">
        <v>-1.371</v>
      </c>
      <c r="L505">
        <v>-2.3679999999999999</v>
      </c>
      <c r="M505">
        <v>-3.09</v>
      </c>
      <c r="N505">
        <v>-3.1829999999999998</v>
      </c>
      <c r="O505">
        <v>1.071</v>
      </c>
      <c r="P505">
        <v>1.0720000000000001</v>
      </c>
      <c r="Q505">
        <v>1.07</v>
      </c>
      <c r="R505">
        <v>0.71799999999999997</v>
      </c>
      <c r="S505">
        <v>0.26100000000000001</v>
      </c>
    </row>
    <row r="506" spans="1:19" x14ac:dyDescent="0.3">
      <c r="A506">
        <v>600</v>
      </c>
      <c r="B506">
        <v>-0.37</v>
      </c>
      <c r="C506">
        <v>-1.37</v>
      </c>
      <c r="D506">
        <v>-2.3660000000000001</v>
      </c>
      <c r="E506">
        <v>-3.0960000000000001</v>
      </c>
      <c r="F506">
        <v>-3.21</v>
      </c>
      <c r="G506">
        <v>2.8</v>
      </c>
      <c r="H506">
        <v>0</v>
      </c>
      <c r="I506">
        <v>2.6040000000000001</v>
      </c>
      <c r="J506">
        <v>-0.372</v>
      </c>
      <c r="K506">
        <v>-1.371</v>
      </c>
      <c r="L506">
        <v>-2.3679999999999999</v>
      </c>
      <c r="M506">
        <v>-3.0880000000000001</v>
      </c>
      <c r="N506">
        <v>-3.18</v>
      </c>
      <c r="O506">
        <v>1.071</v>
      </c>
      <c r="P506">
        <v>1.0720000000000001</v>
      </c>
      <c r="Q506">
        <v>1.069</v>
      </c>
      <c r="R506">
        <v>0.71299999999999997</v>
      </c>
      <c r="S506">
        <v>0.25900000000000001</v>
      </c>
    </row>
    <row r="508" spans="1:19" x14ac:dyDescent="0.3">
      <c r="A508" t="s">
        <v>0</v>
      </c>
      <c r="B508" t="s">
        <v>40</v>
      </c>
    </row>
    <row r="509" spans="1:19" x14ac:dyDescent="0.3">
      <c r="A509">
        <v>0</v>
      </c>
      <c r="B509">
        <v>-0.37</v>
      </c>
      <c r="C509">
        <v>-1.37</v>
      </c>
      <c r="D509">
        <v>-2.3660000000000001</v>
      </c>
      <c r="E509">
        <v>-3.089</v>
      </c>
      <c r="F509">
        <v>-3.2</v>
      </c>
      <c r="G509">
        <v>2.8</v>
      </c>
      <c r="H509">
        <v>0</v>
      </c>
      <c r="I509">
        <v>3.056</v>
      </c>
      <c r="J509">
        <v>-0.37</v>
      </c>
      <c r="K509">
        <v>-1.37</v>
      </c>
      <c r="L509">
        <v>-2.3660000000000001</v>
      </c>
      <c r="M509">
        <v>-3.089</v>
      </c>
      <c r="N509">
        <v>-3.2</v>
      </c>
      <c r="O509">
        <v>1.069</v>
      </c>
      <c r="P509">
        <v>1.069</v>
      </c>
      <c r="Q509">
        <v>1.0620000000000001</v>
      </c>
      <c r="R509">
        <v>0.72</v>
      </c>
      <c r="S509">
        <v>0.29599999999999999</v>
      </c>
    </row>
    <row r="510" spans="1:19" x14ac:dyDescent="0.3">
      <c r="A510">
        <v>60</v>
      </c>
      <c r="B510">
        <v>-0.37</v>
      </c>
      <c r="C510">
        <v>-1.37</v>
      </c>
      <c r="D510">
        <v>-2.3660000000000001</v>
      </c>
      <c r="E510">
        <v>-3.089</v>
      </c>
      <c r="F510">
        <v>-3.2</v>
      </c>
      <c r="G510">
        <v>2.8</v>
      </c>
      <c r="H510">
        <v>0</v>
      </c>
      <c r="I510">
        <v>3.056</v>
      </c>
      <c r="J510">
        <v>-0.371</v>
      </c>
      <c r="K510">
        <v>-1.37</v>
      </c>
      <c r="L510">
        <v>-2.3660000000000001</v>
      </c>
      <c r="M510">
        <v>-3.089</v>
      </c>
      <c r="N510">
        <v>-3.2029999999999998</v>
      </c>
      <c r="O510">
        <v>1.07</v>
      </c>
      <c r="P510">
        <v>1.0720000000000001</v>
      </c>
      <c r="Q510">
        <v>1.0660000000000001</v>
      </c>
      <c r="R510">
        <v>0.72199999999999998</v>
      </c>
      <c r="S510">
        <v>0.30499999999999999</v>
      </c>
    </row>
    <row r="511" spans="1:19" x14ac:dyDescent="0.3">
      <c r="A511">
        <v>120</v>
      </c>
      <c r="B511">
        <v>-0.37</v>
      </c>
      <c r="C511">
        <v>-1.37</v>
      </c>
      <c r="D511">
        <v>-2.3660000000000001</v>
      </c>
      <c r="E511">
        <v>-3.089</v>
      </c>
      <c r="F511">
        <v>-3.2</v>
      </c>
      <c r="G511">
        <v>2.8</v>
      </c>
      <c r="H511">
        <v>0</v>
      </c>
      <c r="I511">
        <v>3.056</v>
      </c>
      <c r="J511">
        <v>-0.371</v>
      </c>
      <c r="K511">
        <v>-1.37</v>
      </c>
      <c r="L511">
        <v>-2.3660000000000001</v>
      </c>
      <c r="M511">
        <v>-3.0880000000000001</v>
      </c>
      <c r="N511">
        <v>-3.206</v>
      </c>
      <c r="O511">
        <v>1.07</v>
      </c>
      <c r="P511">
        <v>1.0720000000000001</v>
      </c>
      <c r="Q511">
        <v>1.0669999999999999</v>
      </c>
      <c r="R511">
        <v>0.72899999999999998</v>
      </c>
      <c r="S511">
        <v>0.313</v>
      </c>
    </row>
    <row r="512" spans="1:19" x14ac:dyDescent="0.3">
      <c r="A512">
        <v>180</v>
      </c>
      <c r="B512">
        <v>-0.37</v>
      </c>
      <c r="C512">
        <v>-1.37</v>
      </c>
      <c r="D512">
        <v>-2.3660000000000001</v>
      </c>
      <c r="E512">
        <v>-3.089</v>
      </c>
      <c r="F512">
        <v>-3.2</v>
      </c>
      <c r="G512">
        <v>2.8</v>
      </c>
      <c r="H512">
        <v>0</v>
      </c>
      <c r="I512">
        <v>3.056</v>
      </c>
      <c r="J512">
        <v>-0.372</v>
      </c>
      <c r="K512">
        <v>-1.37</v>
      </c>
      <c r="L512">
        <v>-2.3660000000000001</v>
      </c>
      <c r="M512">
        <v>-3.0880000000000001</v>
      </c>
      <c r="N512">
        <v>-3.2090000000000001</v>
      </c>
      <c r="O512">
        <v>1.071</v>
      </c>
      <c r="P512">
        <v>1.073</v>
      </c>
      <c r="Q512">
        <v>1.0669999999999999</v>
      </c>
      <c r="R512">
        <v>0.73</v>
      </c>
      <c r="S512">
        <v>0.32</v>
      </c>
    </row>
    <row r="513" spans="1:19" x14ac:dyDescent="0.3">
      <c r="A513">
        <v>240</v>
      </c>
      <c r="B513">
        <v>-0.37</v>
      </c>
      <c r="C513">
        <v>-1.37</v>
      </c>
      <c r="D513">
        <v>-2.3660000000000001</v>
      </c>
      <c r="E513">
        <v>-3.089</v>
      </c>
      <c r="F513">
        <v>-3.2</v>
      </c>
      <c r="G513">
        <v>2.8</v>
      </c>
      <c r="H513">
        <v>0</v>
      </c>
      <c r="I513">
        <v>3.056</v>
      </c>
      <c r="J513">
        <v>-0.372</v>
      </c>
      <c r="K513">
        <v>-1.37</v>
      </c>
      <c r="L513">
        <v>-2.367</v>
      </c>
      <c r="M513">
        <v>-3.0870000000000002</v>
      </c>
      <c r="N513">
        <v>-3.2120000000000002</v>
      </c>
      <c r="O513">
        <v>1.071</v>
      </c>
      <c r="P513">
        <v>1.073</v>
      </c>
      <c r="Q513">
        <v>1.0680000000000001</v>
      </c>
      <c r="R513">
        <v>0.72699999999999998</v>
      </c>
      <c r="S513">
        <v>0.32500000000000001</v>
      </c>
    </row>
    <row r="514" spans="1:19" x14ac:dyDescent="0.3">
      <c r="A514">
        <v>300</v>
      </c>
      <c r="B514">
        <v>-0.37</v>
      </c>
      <c r="C514">
        <v>-1.37</v>
      </c>
      <c r="D514">
        <v>-2.3660000000000001</v>
      </c>
      <c r="E514">
        <v>-3.089</v>
      </c>
      <c r="F514">
        <v>-3.2</v>
      </c>
      <c r="G514">
        <v>2.8</v>
      </c>
      <c r="H514">
        <v>0</v>
      </c>
      <c r="I514">
        <v>3.056</v>
      </c>
      <c r="J514">
        <v>-0.372</v>
      </c>
      <c r="K514">
        <v>-1.37</v>
      </c>
      <c r="L514">
        <v>-2.367</v>
      </c>
      <c r="M514">
        <v>-3.0870000000000002</v>
      </c>
      <c r="N514">
        <v>-3.2149999999999999</v>
      </c>
      <c r="O514">
        <v>1.071</v>
      </c>
      <c r="P514">
        <v>1.073</v>
      </c>
      <c r="Q514">
        <v>1.069</v>
      </c>
      <c r="R514">
        <v>0.72599999999999998</v>
      </c>
      <c r="S514">
        <v>0.33100000000000002</v>
      </c>
    </row>
    <row r="515" spans="1:19" x14ac:dyDescent="0.3">
      <c r="A515">
        <v>360</v>
      </c>
      <c r="B515">
        <v>-0.37</v>
      </c>
      <c r="C515">
        <v>-1.37</v>
      </c>
      <c r="D515">
        <v>-2.3660000000000001</v>
      </c>
      <c r="E515">
        <v>-3.089</v>
      </c>
      <c r="F515">
        <v>-3.2</v>
      </c>
      <c r="G515">
        <v>2.8</v>
      </c>
      <c r="H515">
        <v>0</v>
      </c>
      <c r="I515">
        <v>3.056</v>
      </c>
      <c r="J515">
        <v>-0.372</v>
      </c>
      <c r="K515">
        <v>-1.37</v>
      </c>
      <c r="L515">
        <v>-2.367</v>
      </c>
      <c r="M515">
        <v>-3.0880000000000001</v>
      </c>
      <c r="N515">
        <v>-3.218</v>
      </c>
      <c r="O515">
        <v>1.071</v>
      </c>
      <c r="P515">
        <v>1.0720000000000001</v>
      </c>
      <c r="Q515">
        <v>1.069</v>
      </c>
      <c r="R515">
        <v>0.72899999999999998</v>
      </c>
      <c r="S515">
        <v>0.33600000000000002</v>
      </c>
    </row>
    <row r="516" spans="1:19" x14ac:dyDescent="0.3">
      <c r="A516">
        <v>420</v>
      </c>
      <c r="B516">
        <v>-0.37</v>
      </c>
      <c r="C516">
        <v>-1.37</v>
      </c>
      <c r="D516">
        <v>-2.3660000000000001</v>
      </c>
      <c r="E516">
        <v>-3.089</v>
      </c>
      <c r="F516">
        <v>-3.2</v>
      </c>
      <c r="G516">
        <v>2.8</v>
      </c>
      <c r="H516">
        <v>0</v>
      </c>
      <c r="I516">
        <v>3.056</v>
      </c>
      <c r="J516">
        <v>-0.372</v>
      </c>
      <c r="K516">
        <v>-1.371</v>
      </c>
      <c r="L516">
        <v>-2.367</v>
      </c>
      <c r="M516">
        <v>-3.09</v>
      </c>
      <c r="N516">
        <v>-3.2210000000000001</v>
      </c>
      <c r="O516">
        <v>1.071</v>
      </c>
      <c r="P516">
        <v>1.0720000000000001</v>
      </c>
      <c r="Q516">
        <v>1.069</v>
      </c>
      <c r="R516">
        <v>0.73299999999999998</v>
      </c>
      <c r="S516">
        <v>0.34100000000000003</v>
      </c>
    </row>
    <row r="517" spans="1:19" x14ac:dyDescent="0.3">
      <c r="A517">
        <v>480</v>
      </c>
      <c r="B517">
        <v>-0.37</v>
      </c>
      <c r="C517">
        <v>-1.37</v>
      </c>
      <c r="D517">
        <v>-2.3660000000000001</v>
      </c>
      <c r="E517">
        <v>-3.089</v>
      </c>
      <c r="F517">
        <v>-3.2</v>
      </c>
      <c r="G517">
        <v>2.8</v>
      </c>
      <c r="H517">
        <v>0</v>
      </c>
      <c r="I517">
        <v>3.056</v>
      </c>
      <c r="J517">
        <v>-0.372</v>
      </c>
      <c r="K517">
        <v>-1.371</v>
      </c>
      <c r="L517">
        <v>-2.3679999999999999</v>
      </c>
      <c r="M517">
        <v>-3.0920000000000001</v>
      </c>
      <c r="N517">
        <v>-3.2240000000000002</v>
      </c>
      <c r="O517">
        <v>1.071</v>
      </c>
      <c r="P517">
        <v>1.0720000000000001</v>
      </c>
      <c r="Q517">
        <v>1.069</v>
      </c>
      <c r="R517">
        <v>0.73799999999999999</v>
      </c>
      <c r="S517">
        <v>0.34300000000000003</v>
      </c>
    </row>
    <row r="518" spans="1:19" x14ac:dyDescent="0.3">
      <c r="A518">
        <v>540</v>
      </c>
      <c r="B518">
        <v>-0.37</v>
      </c>
      <c r="C518">
        <v>-1.37</v>
      </c>
      <c r="D518">
        <v>-2.3660000000000001</v>
      </c>
      <c r="E518">
        <v>-3.089</v>
      </c>
      <c r="F518">
        <v>-3.2</v>
      </c>
      <c r="G518">
        <v>2.8</v>
      </c>
      <c r="H518">
        <v>0</v>
      </c>
      <c r="I518">
        <v>3.056</v>
      </c>
      <c r="J518">
        <v>-0.372</v>
      </c>
      <c r="K518">
        <v>-1.371</v>
      </c>
      <c r="L518">
        <v>-2.3679999999999999</v>
      </c>
      <c r="M518">
        <v>-3.0939999999999999</v>
      </c>
      <c r="N518">
        <v>-3.2269999999999999</v>
      </c>
      <c r="O518">
        <v>1.071</v>
      </c>
      <c r="P518">
        <v>1.0720000000000001</v>
      </c>
      <c r="Q518">
        <v>1.069</v>
      </c>
      <c r="R518">
        <v>0.74099999999999999</v>
      </c>
      <c r="S518">
        <v>0.34399999999999997</v>
      </c>
    </row>
    <row r="519" spans="1:19" x14ac:dyDescent="0.3">
      <c r="A519">
        <v>600</v>
      </c>
      <c r="B519">
        <v>-0.37</v>
      </c>
      <c r="C519">
        <v>-1.37</v>
      </c>
      <c r="D519">
        <v>-2.3660000000000001</v>
      </c>
      <c r="E519">
        <v>-3.089</v>
      </c>
      <c r="F519">
        <v>-3.2</v>
      </c>
      <c r="G519">
        <v>2.8</v>
      </c>
      <c r="H519">
        <v>0</v>
      </c>
      <c r="I519">
        <v>3.056</v>
      </c>
      <c r="J519">
        <v>-0.372</v>
      </c>
      <c r="K519">
        <v>-1.371</v>
      </c>
      <c r="L519">
        <v>-2.3679999999999999</v>
      </c>
      <c r="M519">
        <v>-3.0960000000000001</v>
      </c>
      <c r="N519">
        <v>-3.23</v>
      </c>
      <c r="O519">
        <v>1.071</v>
      </c>
      <c r="P519">
        <v>1.0720000000000001</v>
      </c>
      <c r="Q519">
        <v>1.07</v>
      </c>
      <c r="R519">
        <v>0.745</v>
      </c>
      <c r="S519">
        <v>0.34599999999999997</v>
      </c>
    </row>
    <row r="521" spans="1:19" x14ac:dyDescent="0.3">
      <c r="A521" t="s">
        <v>0</v>
      </c>
      <c r="B521" t="s">
        <v>41</v>
      </c>
    </row>
    <row r="522" spans="1:19" x14ac:dyDescent="0.3">
      <c r="A522">
        <v>0</v>
      </c>
      <c r="B522">
        <v>-0.37</v>
      </c>
      <c r="C522">
        <v>-1.37</v>
      </c>
      <c r="D522">
        <v>-2.3660000000000001</v>
      </c>
      <c r="E522">
        <v>-3.089</v>
      </c>
      <c r="F522">
        <v>-3.2</v>
      </c>
      <c r="G522">
        <v>2.8</v>
      </c>
      <c r="H522">
        <v>0</v>
      </c>
      <c r="I522">
        <v>2.8340000000000001</v>
      </c>
      <c r="J522">
        <v>-0.37</v>
      </c>
      <c r="K522">
        <v>-1.37</v>
      </c>
      <c r="L522">
        <v>-2.3660000000000001</v>
      </c>
      <c r="M522">
        <v>-3.089</v>
      </c>
      <c r="N522">
        <v>-3.2</v>
      </c>
      <c r="O522">
        <v>1.069</v>
      </c>
      <c r="P522">
        <v>1.069</v>
      </c>
      <c r="Q522">
        <v>1.0620000000000001</v>
      </c>
      <c r="R522">
        <v>0.72</v>
      </c>
      <c r="S522">
        <v>0.29599999999999999</v>
      </c>
    </row>
    <row r="523" spans="1:19" x14ac:dyDescent="0.3">
      <c r="A523">
        <v>60</v>
      </c>
      <c r="B523">
        <v>-0.37</v>
      </c>
      <c r="C523">
        <v>-1.37</v>
      </c>
      <c r="D523">
        <v>-2.3660000000000001</v>
      </c>
      <c r="E523">
        <v>-3.089</v>
      </c>
      <c r="F523">
        <v>-3.2</v>
      </c>
      <c r="G523">
        <v>2.8</v>
      </c>
      <c r="H523">
        <v>0</v>
      </c>
      <c r="I523">
        <v>2.8340000000000001</v>
      </c>
      <c r="J523">
        <v>-0.371</v>
      </c>
      <c r="K523">
        <v>-1.37</v>
      </c>
      <c r="L523">
        <v>-2.3660000000000001</v>
      </c>
      <c r="M523">
        <v>-3.089</v>
      </c>
      <c r="N523">
        <v>-3.2</v>
      </c>
      <c r="O523">
        <v>1.07</v>
      </c>
      <c r="P523">
        <v>1.0720000000000001</v>
      </c>
      <c r="Q523">
        <v>1.0660000000000001</v>
      </c>
      <c r="R523">
        <v>0.72299999999999998</v>
      </c>
      <c r="S523">
        <v>0.29699999999999999</v>
      </c>
    </row>
    <row r="524" spans="1:19" x14ac:dyDescent="0.3">
      <c r="A524">
        <v>120</v>
      </c>
      <c r="B524">
        <v>-0.37</v>
      </c>
      <c r="C524">
        <v>-1.37</v>
      </c>
      <c r="D524">
        <v>-2.3660000000000001</v>
      </c>
      <c r="E524">
        <v>-3.089</v>
      </c>
      <c r="F524">
        <v>-3.2</v>
      </c>
      <c r="G524">
        <v>2.8</v>
      </c>
      <c r="H524">
        <v>0</v>
      </c>
      <c r="I524">
        <v>2.8340000000000001</v>
      </c>
      <c r="J524">
        <v>-0.371</v>
      </c>
      <c r="K524">
        <v>-1.37</v>
      </c>
      <c r="L524">
        <v>-2.3660000000000001</v>
      </c>
      <c r="M524">
        <v>-3.0880000000000001</v>
      </c>
      <c r="N524">
        <v>-3.2</v>
      </c>
      <c r="O524">
        <v>1.07</v>
      </c>
      <c r="P524">
        <v>1.0720000000000001</v>
      </c>
      <c r="Q524">
        <v>1.0669999999999999</v>
      </c>
      <c r="R524">
        <v>0.72699999999999998</v>
      </c>
      <c r="S524">
        <v>0.29799999999999999</v>
      </c>
    </row>
    <row r="525" spans="1:19" x14ac:dyDescent="0.3">
      <c r="A525">
        <v>180</v>
      </c>
      <c r="B525">
        <v>-0.37</v>
      </c>
      <c r="C525">
        <v>-1.37</v>
      </c>
      <c r="D525">
        <v>-2.3660000000000001</v>
      </c>
      <c r="E525">
        <v>-3.089</v>
      </c>
      <c r="F525">
        <v>-3.2</v>
      </c>
      <c r="G525">
        <v>2.8</v>
      </c>
      <c r="H525">
        <v>0</v>
      </c>
      <c r="I525">
        <v>2.8340000000000001</v>
      </c>
      <c r="J525">
        <v>-0.372</v>
      </c>
      <c r="K525">
        <v>-1.37</v>
      </c>
      <c r="L525">
        <v>-2.367</v>
      </c>
      <c r="M525">
        <v>-3.0870000000000002</v>
      </c>
      <c r="N525">
        <v>-3.2</v>
      </c>
      <c r="O525">
        <v>1.071</v>
      </c>
      <c r="P525">
        <v>1.073</v>
      </c>
      <c r="Q525">
        <v>1.0669999999999999</v>
      </c>
      <c r="R525">
        <v>0.72899999999999998</v>
      </c>
      <c r="S525">
        <v>0.29799999999999999</v>
      </c>
    </row>
    <row r="526" spans="1:19" x14ac:dyDescent="0.3">
      <c r="A526">
        <v>240</v>
      </c>
      <c r="B526">
        <v>-0.37</v>
      </c>
      <c r="C526">
        <v>-1.37</v>
      </c>
      <c r="D526">
        <v>-2.3660000000000001</v>
      </c>
      <c r="E526">
        <v>-3.089</v>
      </c>
      <c r="F526">
        <v>-3.2</v>
      </c>
      <c r="G526">
        <v>2.8</v>
      </c>
      <c r="H526">
        <v>0</v>
      </c>
      <c r="I526">
        <v>2.8340000000000001</v>
      </c>
      <c r="J526">
        <v>-0.372</v>
      </c>
      <c r="K526">
        <v>-1.37</v>
      </c>
      <c r="L526">
        <v>-2.367</v>
      </c>
      <c r="M526">
        <v>-3.0880000000000001</v>
      </c>
      <c r="N526">
        <v>-3.2</v>
      </c>
      <c r="O526">
        <v>1.071</v>
      </c>
      <c r="P526">
        <v>1.073</v>
      </c>
      <c r="Q526">
        <v>1.0680000000000001</v>
      </c>
      <c r="R526">
        <v>0.73</v>
      </c>
      <c r="S526">
        <v>0.29799999999999999</v>
      </c>
    </row>
    <row r="527" spans="1:19" x14ac:dyDescent="0.3">
      <c r="A527">
        <v>300</v>
      </c>
      <c r="B527">
        <v>-0.37</v>
      </c>
      <c r="C527">
        <v>-1.37</v>
      </c>
      <c r="D527">
        <v>-2.3660000000000001</v>
      </c>
      <c r="E527">
        <v>-3.089</v>
      </c>
      <c r="F527">
        <v>-3.2</v>
      </c>
      <c r="G527">
        <v>2.8</v>
      </c>
      <c r="H527">
        <v>0</v>
      </c>
      <c r="I527">
        <v>2.8340000000000001</v>
      </c>
      <c r="J527">
        <v>-0.372</v>
      </c>
      <c r="K527">
        <v>-1.37</v>
      </c>
      <c r="L527">
        <v>-2.367</v>
      </c>
      <c r="M527">
        <v>-3.0880000000000001</v>
      </c>
      <c r="N527">
        <v>-3.2</v>
      </c>
      <c r="O527">
        <v>1.071</v>
      </c>
      <c r="P527">
        <v>1.073</v>
      </c>
      <c r="Q527">
        <v>1.0680000000000001</v>
      </c>
      <c r="R527">
        <v>0.72899999999999998</v>
      </c>
      <c r="S527">
        <v>0.29899999999999999</v>
      </c>
    </row>
    <row r="528" spans="1:19" x14ac:dyDescent="0.3">
      <c r="A528">
        <v>360</v>
      </c>
      <c r="B528">
        <v>-0.37</v>
      </c>
      <c r="C528">
        <v>-1.37</v>
      </c>
      <c r="D528">
        <v>-2.3660000000000001</v>
      </c>
      <c r="E528">
        <v>-3.089</v>
      </c>
      <c r="F528">
        <v>-3.2</v>
      </c>
      <c r="G528">
        <v>2.8</v>
      </c>
      <c r="H528">
        <v>0</v>
      </c>
      <c r="I528">
        <v>2.8340000000000001</v>
      </c>
      <c r="J528">
        <v>-0.372</v>
      </c>
      <c r="K528">
        <v>-1.371</v>
      </c>
      <c r="L528">
        <v>-2.367</v>
      </c>
      <c r="M528">
        <v>-3.0880000000000001</v>
      </c>
      <c r="N528">
        <v>-3.2</v>
      </c>
      <c r="O528">
        <v>1.071</v>
      </c>
      <c r="P528">
        <v>1.073</v>
      </c>
      <c r="Q528">
        <v>1.069</v>
      </c>
      <c r="R528">
        <v>0.72799999999999998</v>
      </c>
      <c r="S528">
        <v>0.30099999999999999</v>
      </c>
    </row>
    <row r="529" spans="1:19" x14ac:dyDescent="0.3">
      <c r="A529">
        <v>420</v>
      </c>
      <c r="B529">
        <v>-0.37</v>
      </c>
      <c r="C529">
        <v>-1.37</v>
      </c>
      <c r="D529">
        <v>-2.3660000000000001</v>
      </c>
      <c r="E529">
        <v>-3.089</v>
      </c>
      <c r="F529">
        <v>-3.2</v>
      </c>
      <c r="G529">
        <v>2.8</v>
      </c>
      <c r="H529">
        <v>0</v>
      </c>
      <c r="I529">
        <v>2.8340000000000001</v>
      </c>
      <c r="J529">
        <v>-0.372</v>
      </c>
      <c r="K529">
        <v>-1.371</v>
      </c>
      <c r="L529">
        <v>-2.3679999999999999</v>
      </c>
      <c r="M529">
        <v>-3.0880000000000001</v>
      </c>
      <c r="N529">
        <v>-3.2</v>
      </c>
      <c r="O529">
        <v>1.071</v>
      </c>
      <c r="P529">
        <v>1.0720000000000001</v>
      </c>
      <c r="Q529">
        <v>1.069</v>
      </c>
      <c r="R529">
        <v>0.72799999999999998</v>
      </c>
      <c r="S529">
        <v>0.30199999999999999</v>
      </c>
    </row>
    <row r="530" spans="1:19" x14ac:dyDescent="0.3">
      <c r="A530">
        <v>480</v>
      </c>
      <c r="B530">
        <v>-0.37</v>
      </c>
      <c r="C530">
        <v>-1.37</v>
      </c>
      <c r="D530">
        <v>-2.3660000000000001</v>
      </c>
      <c r="E530">
        <v>-3.089</v>
      </c>
      <c r="F530">
        <v>-3.2</v>
      </c>
      <c r="G530">
        <v>2.8</v>
      </c>
      <c r="H530">
        <v>0</v>
      </c>
      <c r="I530">
        <v>2.8340000000000001</v>
      </c>
      <c r="J530">
        <v>-0.372</v>
      </c>
      <c r="K530">
        <v>-1.371</v>
      </c>
      <c r="L530">
        <v>-2.3679999999999999</v>
      </c>
      <c r="M530">
        <v>-3.089</v>
      </c>
      <c r="N530">
        <v>-3.2</v>
      </c>
      <c r="O530">
        <v>1.071</v>
      </c>
      <c r="P530">
        <v>1.0720000000000001</v>
      </c>
      <c r="Q530">
        <v>1.069</v>
      </c>
      <c r="R530">
        <v>0.72799999999999998</v>
      </c>
      <c r="S530">
        <v>0.30299999999999999</v>
      </c>
    </row>
    <row r="531" spans="1:19" x14ac:dyDescent="0.3">
      <c r="A531">
        <v>540</v>
      </c>
      <c r="B531">
        <v>-0.37</v>
      </c>
      <c r="C531">
        <v>-1.37</v>
      </c>
      <c r="D531">
        <v>-2.3660000000000001</v>
      </c>
      <c r="E531">
        <v>-3.089</v>
      </c>
      <c r="F531">
        <v>-3.2</v>
      </c>
      <c r="G531">
        <v>2.8</v>
      </c>
      <c r="H531">
        <v>0</v>
      </c>
      <c r="I531">
        <v>2.8340000000000001</v>
      </c>
      <c r="J531">
        <v>-0.372</v>
      </c>
      <c r="K531">
        <v>-1.371</v>
      </c>
      <c r="L531">
        <v>-2.3679999999999999</v>
      </c>
      <c r="M531">
        <v>-3.089</v>
      </c>
      <c r="N531">
        <v>-3.2</v>
      </c>
      <c r="O531">
        <v>1.071</v>
      </c>
      <c r="P531">
        <v>1.0720000000000001</v>
      </c>
      <c r="Q531">
        <v>1.07</v>
      </c>
      <c r="R531">
        <v>0.72699999999999998</v>
      </c>
      <c r="S531">
        <v>0.30199999999999999</v>
      </c>
    </row>
    <row r="532" spans="1:19" x14ac:dyDescent="0.3">
      <c r="A532">
        <v>600</v>
      </c>
      <c r="B532">
        <v>-0.37</v>
      </c>
      <c r="C532">
        <v>-1.37</v>
      </c>
      <c r="D532">
        <v>-2.3660000000000001</v>
      </c>
      <c r="E532">
        <v>-3.089</v>
      </c>
      <c r="F532">
        <v>-3.2</v>
      </c>
      <c r="G532">
        <v>2.8</v>
      </c>
      <c r="H532">
        <v>0</v>
      </c>
      <c r="I532">
        <v>2.8340000000000001</v>
      </c>
      <c r="J532">
        <v>-0.372</v>
      </c>
      <c r="K532">
        <v>-1.371</v>
      </c>
      <c r="L532">
        <v>-2.3679999999999999</v>
      </c>
      <c r="M532">
        <v>-3.089</v>
      </c>
      <c r="N532">
        <v>-3.2</v>
      </c>
      <c r="O532">
        <v>1.071</v>
      </c>
      <c r="P532">
        <v>1.0720000000000001</v>
      </c>
      <c r="Q532">
        <v>1.07</v>
      </c>
      <c r="R532">
        <v>0.72699999999999998</v>
      </c>
      <c r="S532">
        <v>0.30099999999999999</v>
      </c>
    </row>
    <row r="534" spans="1:19" x14ac:dyDescent="0.3">
      <c r="A534" t="s">
        <v>0</v>
      </c>
      <c r="B534" t="s">
        <v>42</v>
      </c>
    </row>
    <row r="535" spans="1:19" x14ac:dyDescent="0.3">
      <c r="A535">
        <v>0</v>
      </c>
      <c r="B535">
        <v>-0.37</v>
      </c>
      <c r="C535">
        <v>-1.37</v>
      </c>
      <c r="D535">
        <v>-2.3660000000000001</v>
      </c>
      <c r="E535">
        <v>-3.089</v>
      </c>
      <c r="F535">
        <v>-3.2</v>
      </c>
      <c r="G535">
        <v>2.8</v>
      </c>
      <c r="H535">
        <v>0</v>
      </c>
      <c r="I535">
        <v>2.6</v>
      </c>
      <c r="J535">
        <v>-0.37</v>
      </c>
      <c r="K535">
        <v>-1.37</v>
      </c>
      <c r="L535">
        <v>-2.3660000000000001</v>
      </c>
      <c r="M535">
        <v>-3.089</v>
      </c>
      <c r="N535">
        <v>-3.2</v>
      </c>
      <c r="O535">
        <v>1.069</v>
      </c>
      <c r="P535">
        <v>1.069</v>
      </c>
      <c r="Q535">
        <v>1.0620000000000001</v>
      </c>
      <c r="R535">
        <v>0.72</v>
      </c>
      <c r="S535">
        <v>0.29599999999999999</v>
      </c>
    </row>
    <row r="536" spans="1:19" x14ac:dyDescent="0.3">
      <c r="A536">
        <v>60</v>
      </c>
      <c r="B536">
        <v>-0.37</v>
      </c>
      <c r="C536">
        <v>-1.37</v>
      </c>
      <c r="D536">
        <v>-2.3660000000000001</v>
      </c>
      <c r="E536">
        <v>-3.089</v>
      </c>
      <c r="F536">
        <v>-3.2</v>
      </c>
      <c r="G536">
        <v>2.8</v>
      </c>
      <c r="H536">
        <v>0</v>
      </c>
      <c r="I536">
        <v>2.6</v>
      </c>
      <c r="J536">
        <v>-0.371</v>
      </c>
      <c r="K536">
        <v>-1.37</v>
      </c>
      <c r="L536">
        <v>-2.3660000000000001</v>
      </c>
      <c r="M536">
        <v>-3.089</v>
      </c>
      <c r="N536">
        <v>-3.1970000000000001</v>
      </c>
      <c r="O536">
        <v>1.07</v>
      </c>
      <c r="P536">
        <v>1.071</v>
      </c>
      <c r="Q536">
        <v>1.0649999999999999</v>
      </c>
      <c r="R536">
        <v>0.72399999999999998</v>
      </c>
      <c r="S536">
        <v>0.28899999999999998</v>
      </c>
    </row>
    <row r="537" spans="1:19" x14ac:dyDescent="0.3">
      <c r="A537">
        <v>120</v>
      </c>
      <c r="B537">
        <v>-0.37</v>
      </c>
      <c r="C537">
        <v>-1.37</v>
      </c>
      <c r="D537">
        <v>-2.3660000000000001</v>
      </c>
      <c r="E537">
        <v>-3.089</v>
      </c>
      <c r="F537">
        <v>-3.2</v>
      </c>
      <c r="G537">
        <v>2.8</v>
      </c>
      <c r="H537">
        <v>0</v>
      </c>
      <c r="I537">
        <v>2.6</v>
      </c>
      <c r="J537">
        <v>-0.371</v>
      </c>
      <c r="K537">
        <v>-1.37</v>
      </c>
      <c r="L537">
        <v>-2.3660000000000001</v>
      </c>
      <c r="M537">
        <v>-3.0880000000000001</v>
      </c>
      <c r="N537">
        <v>-3.194</v>
      </c>
      <c r="O537">
        <v>1.07</v>
      </c>
      <c r="P537">
        <v>1.0720000000000001</v>
      </c>
      <c r="Q537">
        <v>1.0660000000000001</v>
      </c>
      <c r="R537">
        <v>0.72599999999999998</v>
      </c>
      <c r="S537">
        <v>0.28199999999999997</v>
      </c>
    </row>
    <row r="538" spans="1:19" x14ac:dyDescent="0.3">
      <c r="A538">
        <v>180</v>
      </c>
      <c r="B538">
        <v>-0.37</v>
      </c>
      <c r="C538">
        <v>-1.37</v>
      </c>
      <c r="D538">
        <v>-2.3660000000000001</v>
      </c>
      <c r="E538">
        <v>-3.089</v>
      </c>
      <c r="F538">
        <v>-3.2</v>
      </c>
      <c r="G538">
        <v>2.8</v>
      </c>
      <c r="H538">
        <v>0</v>
      </c>
      <c r="I538">
        <v>2.6</v>
      </c>
      <c r="J538">
        <v>-0.371</v>
      </c>
      <c r="K538">
        <v>-1.37</v>
      </c>
      <c r="L538">
        <v>-2.367</v>
      </c>
      <c r="M538">
        <v>-3.0870000000000002</v>
      </c>
      <c r="N538">
        <v>-3.1909999999999998</v>
      </c>
      <c r="O538">
        <v>1.07</v>
      </c>
      <c r="P538">
        <v>1.073</v>
      </c>
      <c r="Q538">
        <v>1.0680000000000001</v>
      </c>
      <c r="R538">
        <v>0.72799999999999998</v>
      </c>
      <c r="S538">
        <v>0.27700000000000002</v>
      </c>
    </row>
    <row r="539" spans="1:19" x14ac:dyDescent="0.3">
      <c r="A539">
        <v>240</v>
      </c>
      <c r="B539">
        <v>-0.37</v>
      </c>
      <c r="C539">
        <v>-1.37</v>
      </c>
      <c r="D539">
        <v>-2.3660000000000001</v>
      </c>
      <c r="E539">
        <v>-3.089</v>
      </c>
      <c r="F539">
        <v>-3.2</v>
      </c>
      <c r="G539">
        <v>2.8</v>
      </c>
      <c r="H539">
        <v>0</v>
      </c>
      <c r="I539">
        <v>2.6</v>
      </c>
      <c r="J539">
        <v>-0.372</v>
      </c>
      <c r="K539">
        <v>-1.37</v>
      </c>
      <c r="L539">
        <v>-2.367</v>
      </c>
      <c r="M539">
        <v>-3.0880000000000001</v>
      </c>
      <c r="N539">
        <v>-3.1880000000000002</v>
      </c>
      <c r="O539">
        <v>1.071</v>
      </c>
      <c r="P539">
        <v>1.073</v>
      </c>
      <c r="Q539">
        <v>1.0680000000000001</v>
      </c>
      <c r="R539">
        <v>0.73199999999999998</v>
      </c>
      <c r="S539">
        <v>0.27100000000000002</v>
      </c>
    </row>
    <row r="540" spans="1:19" x14ac:dyDescent="0.3">
      <c r="A540">
        <v>300</v>
      </c>
      <c r="B540">
        <v>-0.37</v>
      </c>
      <c r="C540">
        <v>-1.37</v>
      </c>
      <c r="D540">
        <v>-2.3660000000000001</v>
      </c>
      <c r="E540">
        <v>-3.089</v>
      </c>
      <c r="F540">
        <v>-3.2</v>
      </c>
      <c r="G540">
        <v>2.8</v>
      </c>
      <c r="H540">
        <v>0</v>
      </c>
      <c r="I540">
        <v>2.6</v>
      </c>
      <c r="J540">
        <v>-0.372</v>
      </c>
      <c r="K540">
        <v>-1.37</v>
      </c>
      <c r="L540">
        <v>-2.367</v>
      </c>
      <c r="M540">
        <v>-3.089</v>
      </c>
      <c r="N540">
        <v>-3.1850000000000001</v>
      </c>
      <c r="O540">
        <v>1.071</v>
      </c>
      <c r="P540">
        <v>1.073</v>
      </c>
      <c r="Q540">
        <v>1.0680000000000001</v>
      </c>
      <c r="R540">
        <v>0.73099999999999998</v>
      </c>
      <c r="S540">
        <v>0.26700000000000002</v>
      </c>
    </row>
    <row r="541" spans="1:19" x14ac:dyDescent="0.3">
      <c r="A541">
        <v>360</v>
      </c>
      <c r="B541">
        <v>-0.37</v>
      </c>
      <c r="C541">
        <v>-1.37</v>
      </c>
      <c r="D541">
        <v>-2.3660000000000001</v>
      </c>
      <c r="E541">
        <v>-3.089</v>
      </c>
      <c r="F541">
        <v>-3.2</v>
      </c>
      <c r="G541">
        <v>2.8</v>
      </c>
      <c r="H541">
        <v>0</v>
      </c>
      <c r="I541">
        <v>2.6</v>
      </c>
      <c r="J541">
        <v>-0.372</v>
      </c>
      <c r="K541">
        <v>-1.371</v>
      </c>
      <c r="L541">
        <v>-2.367</v>
      </c>
      <c r="M541">
        <v>-3.0880000000000001</v>
      </c>
      <c r="N541">
        <v>-3.1819999999999999</v>
      </c>
      <c r="O541">
        <v>1.071</v>
      </c>
      <c r="P541">
        <v>1.073</v>
      </c>
      <c r="Q541">
        <v>1.069</v>
      </c>
      <c r="R541">
        <v>0.72699999999999998</v>
      </c>
      <c r="S541">
        <v>0.26600000000000001</v>
      </c>
    </row>
    <row r="542" spans="1:19" x14ac:dyDescent="0.3">
      <c r="A542">
        <v>420</v>
      </c>
      <c r="B542">
        <v>-0.37</v>
      </c>
      <c r="C542">
        <v>-1.37</v>
      </c>
      <c r="D542">
        <v>-2.3660000000000001</v>
      </c>
      <c r="E542">
        <v>-3.089</v>
      </c>
      <c r="F542">
        <v>-3.2</v>
      </c>
      <c r="G542">
        <v>2.8</v>
      </c>
      <c r="H542">
        <v>0</v>
      </c>
      <c r="I542">
        <v>2.6</v>
      </c>
      <c r="J542">
        <v>-0.372</v>
      </c>
      <c r="K542">
        <v>-1.371</v>
      </c>
      <c r="L542">
        <v>-2.3679999999999999</v>
      </c>
      <c r="M542">
        <v>-3.0870000000000002</v>
      </c>
      <c r="N542">
        <v>-3.1789999999999998</v>
      </c>
      <c r="O542">
        <v>1.071</v>
      </c>
      <c r="P542">
        <v>1.0720000000000001</v>
      </c>
      <c r="Q542">
        <v>1.07</v>
      </c>
      <c r="R542">
        <v>0.72299999999999998</v>
      </c>
      <c r="S542">
        <v>0.26400000000000001</v>
      </c>
    </row>
    <row r="543" spans="1:19" x14ac:dyDescent="0.3">
      <c r="A543">
        <v>480</v>
      </c>
      <c r="B543">
        <v>-0.37</v>
      </c>
      <c r="C543">
        <v>-1.37</v>
      </c>
      <c r="D543">
        <v>-2.3660000000000001</v>
      </c>
      <c r="E543">
        <v>-3.089</v>
      </c>
      <c r="F543">
        <v>-3.2</v>
      </c>
      <c r="G543">
        <v>2.8</v>
      </c>
      <c r="H543">
        <v>0</v>
      </c>
      <c r="I543">
        <v>2.6</v>
      </c>
      <c r="J543">
        <v>-0.372</v>
      </c>
      <c r="K543">
        <v>-1.371</v>
      </c>
      <c r="L543">
        <v>-2.3679999999999999</v>
      </c>
      <c r="M543">
        <v>-3.085</v>
      </c>
      <c r="N543">
        <v>-3.1760000000000002</v>
      </c>
      <c r="O543">
        <v>1.071</v>
      </c>
      <c r="P543">
        <v>1.0720000000000001</v>
      </c>
      <c r="Q543">
        <v>1.069</v>
      </c>
      <c r="R543">
        <v>0.71699999999999997</v>
      </c>
      <c r="S543">
        <v>0.26100000000000001</v>
      </c>
    </row>
    <row r="544" spans="1:19" x14ac:dyDescent="0.3">
      <c r="A544">
        <v>540</v>
      </c>
      <c r="B544">
        <v>-0.37</v>
      </c>
      <c r="C544">
        <v>-1.37</v>
      </c>
      <c r="D544">
        <v>-2.3660000000000001</v>
      </c>
      <c r="E544">
        <v>-3.089</v>
      </c>
      <c r="F544">
        <v>-3.2</v>
      </c>
      <c r="G544">
        <v>2.8</v>
      </c>
      <c r="H544">
        <v>0</v>
      </c>
      <c r="I544">
        <v>2.6</v>
      </c>
      <c r="J544">
        <v>-0.372</v>
      </c>
      <c r="K544">
        <v>-1.371</v>
      </c>
      <c r="L544">
        <v>-2.3679999999999999</v>
      </c>
      <c r="M544">
        <v>-3.0830000000000002</v>
      </c>
      <c r="N544">
        <v>-3.173</v>
      </c>
      <c r="O544">
        <v>1.071</v>
      </c>
      <c r="P544">
        <v>1.0720000000000001</v>
      </c>
      <c r="Q544">
        <v>1.07</v>
      </c>
      <c r="R544">
        <v>0.71099999999999997</v>
      </c>
      <c r="S544">
        <v>0.25900000000000001</v>
      </c>
    </row>
    <row r="545" spans="1:19" x14ac:dyDescent="0.3">
      <c r="A545">
        <v>600</v>
      </c>
      <c r="B545">
        <v>-0.37</v>
      </c>
      <c r="C545">
        <v>-1.37</v>
      </c>
      <c r="D545">
        <v>-2.3660000000000001</v>
      </c>
      <c r="E545">
        <v>-3.089</v>
      </c>
      <c r="F545">
        <v>-3.2</v>
      </c>
      <c r="G545">
        <v>2.8</v>
      </c>
      <c r="H545">
        <v>0</v>
      </c>
      <c r="I545">
        <v>2.6</v>
      </c>
      <c r="J545">
        <v>-0.372</v>
      </c>
      <c r="K545">
        <v>-1.371</v>
      </c>
      <c r="L545">
        <v>-2.3679999999999999</v>
      </c>
      <c r="M545">
        <v>-3.081</v>
      </c>
      <c r="N545">
        <v>-3.17</v>
      </c>
      <c r="O545">
        <v>1.071</v>
      </c>
      <c r="P545">
        <v>1.0720000000000001</v>
      </c>
      <c r="Q545">
        <v>1.069</v>
      </c>
      <c r="R545">
        <v>0.70599999999999996</v>
      </c>
      <c r="S545">
        <v>0.25600000000000001</v>
      </c>
    </row>
    <row r="547" spans="1:19" x14ac:dyDescent="0.3">
      <c r="A547" t="s">
        <v>0</v>
      </c>
      <c r="B547" t="s">
        <v>43</v>
      </c>
    </row>
    <row r="548" spans="1:19" x14ac:dyDescent="0.3">
      <c r="A548">
        <v>0</v>
      </c>
      <c r="B548">
        <v>-0.37</v>
      </c>
      <c r="C548">
        <v>-1.37</v>
      </c>
      <c r="D548">
        <v>-2.3660000000000001</v>
      </c>
      <c r="E548">
        <v>-3.0819999999999999</v>
      </c>
      <c r="F548">
        <v>-3.19</v>
      </c>
      <c r="G548">
        <v>2.8</v>
      </c>
      <c r="H548">
        <v>0</v>
      </c>
      <c r="I548">
        <v>3.0609999999999999</v>
      </c>
      <c r="J548">
        <v>-0.37</v>
      </c>
      <c r="K548">
        <v>-1.37</v>
      </c>
      <c r="L548">
        <v>-2.3660000000000001</v>
      </c>
      <c r="M548">
        <v>-3.0819999999999999</v>
      </c>
      <c r="N548">
        <v>-3.19</v>
      </c>
      <c r="O548">
        <v>1.069</v>
      </c>
      <c r="P548">
        <v>1.069</v>
      </c>
      <c r="Q548">
        <v>1.0609999999999999</v>
      </c>
      <c r="R548">
        <v>0.71299999999999997</v>
      </c>
      <c r="S548">
        <v>0.29399999999999998</v>
      </c>
    </row>
    <row r="549" spans="1:19" x14ac:dyDescent="0.3">
      <c r="A549">
        <v>60</v>
      </c>
      <c r="B549">
        <v>-0.37</v>
      </c>
      <c r="C549">
        <v>-1.37</v>
      </c>
      <c r="D549">
        <v>-2.3660000000000001</v>
      </c>
      <c r="E549">
        <v>-3.0819999999999999</v>
      </c>
      <c r="F549">
        <v>-3.19</v>
      </c>
      <c r="G549">
        <v>2.8</v>
      </c>
      <c r="H549">
        <v>0</v>
      </c>
      <c r="I549">
        <v>3.0609999999999999</v>
      </c>
      <c r="J549">
        <v>-0.371</v>
      </c>
      <c r="K549">
        <v>-1.37</v>
      </c>
      <c r="L549">
        <v>-2.3660000000000001</v>
      </c>
      <c r="M549">
        <v>-3.081</v>
      </c>
      <c r="N549">
        <v>-3.1930000000000001</v>
      </c>
      <c r="O549">
        <v>1.07</v>
      </c>
      <c r="P549">
        <v>1.0720000000000001</v>
      </c>
      <c r="Q549">
        <v>1.0660000000000001</v>
      </c>
      <c r="R549">
        <v>0.71599999999999997</v>
      </c>
      <c r="S549">
        <v>0.30299999999999999</v>
      </c>
    </row>
    <row r="550" spans="1:19" x14ac:dyDescent="0.3">
      <c r="A550">
        <v>120</v>
      </c>
      <c r="B550">
        <v>-0.37</v>
      </c>
      <c r="C550">
        <v>-1.37</v>
      </c>
      <c r="D550">
        <v>-2.3660000000000001</v>
      </c>
      <c r="E550">
        <v>-3.0819999999999999</v>
      </c>
      <c r="F550">
        <v>-3.19</v>
      </c>
      <c r="G550">
        <v>2.8</v>
      </c>
      <c r="H550">
        <v>0</v>
      </c>
      <c r="I550">
        <v>3.0609999999999999</v>
      </c>
      <c r="J550">
        <v>-0.371</v>
      </c>
      <c r="K550">
        <v>-1.37</v>
      </c>
      <c r="L550">
        <v>-2.3660000000000001</v>
      </c>
      <c r="M550">
        <v>-3.081</v>
      </c>
      <c r="N550">
        <v>-3.1960000000000002</v>
      </c>
      <c r="O550">
        <v>1.07</v>
      </c>
      <c r="P550">
        <v>1.0720000000000001</v>
      </c>
      <c r="Q550">
        <v>1.0669999999999999</v>
      </c>
      <c r="R550">
        <v>0.72199999999999998</v>
      </c>
      <c r="S550">
        <v>0.311</v>
      </c>
    </row>
    <row r="551" spans="1:19" x14ac:dyDescent="0.3">
      <c r="A551">
        <v>180</v>
      </c>
      <c r="B551">
        <v>-0.37</v>
      </c>
      <c r="C551">
        <v>-1.37</v>
      </c>
      <c r="D551">
        <v>-2.3660000000000001</v>
      </c>
      <c r="E551">
        <v>-3.0819999999999999</v>
      </c>
      <c r="F551">
        <v>-3.19</v>
      </c>
      <c r="G551">
        <v>2.8</v>
      </c>
      <c r="H551">
        <v>0</v>
      </c>
      <c r="I551">
        <v>3.0609999999999999</v>
      </c>
      <c r="J551">
        <v>-0.372</v>
      </c>
      <c r="K551">
        <v>-1.37</v>
      </c>
      <c r="L551">
        <v>-2.3660000000000001</v>
      </c>
      <c r="M551">
        <v>-3.081</v>
      </c>
      <c r="N551">
        <v>-3.1989999999999998</v>
      </c>
      <c r="O551">
        <v>1.071</v>
      </c>
      <c r="P551">
        <v>1.073</v>
      </c>
      <c r="Q551">
        <v>1.0669999999999999</v>
      </c>
      <c r="R551">
        <v>0.72399999999999998</v>
      </c>
      <c r="S551">
        <v>0.317</v>
      </c>
    </row>
    <row r="552" spans="1:19" x14ac:dyDescent="0.3">
      <c r="A552">
        <v>240</v>
      </c>
      <c r="B552">
        <v>-0.37</v>
      </c>
      <c r="C552">
        <v>-1.37</v>
      </c>
      <c r="D552">
        <v>-2.3660000000000001</v>
      </c>
      <c r="E552">
        <v>-3.0819999999999999</v>
      </c>
      <c r="F552">
        <v>-3.19</v>
      </c>
      <c r="G552">
        <v>2.8</v>
      </c>
      <c r="H552">
        <v>0</v>
      </c>
      <c r="I552">
        <v>3.0609999999999999</v>
      </c>
      <c r="J552">
        <v>-0.372</v>
      </c>
      <c r="K552">
        <v>-1.37</v>
      </c>
      <c r="L552">
        <v>-2.367</v>
      </c>
      <c r="M552">
        <v>-3.0790000000000002</v>
      </c>
      <c r="N552">
        <v>-3.202</v>
      </c>
      <c r="O552">
        <v>1.071</v>
      </c>
      <c r="P552">
        <v>1.073</v>
      </c>
      <c r="Q552">
        <v>1.0680000000000001</v>
      </c>
      <c r="R552">
        <v>0.72</v>
      </c>
      <c r="S552">
        <v>0.32200000000000001</v>
      </c>
    </row>
    <row r="553" spans="1:19" x14ac:dyDescent="0.3">
      <c r="A553">
        <v>300</v>
      </c>
      <c r="B553">
        <v>-0.37</v>
      </c>
      <c r="C553">
        <v>-1.37</v>
      </c>
      <c r="D553">
        <v>-2.3660000000000001</v>
      </c>
      <c r="E553">
        <v>-3.0819999999999999</v>
      </c>
      <c r="F553">
        <v>-3.19</v>
      </c>
      <c r="G553">
        <v>2.8</v>
      </c>
      <c r="H553">
        <v>0</v>
      </c>
      <c r="I553">
        <v>3.0609999999999999</v>
      </c>
      <c r="J553">
        <v>-0.372</v>
      </c>
      <c r="K553">
        <v>-1.37</v>
      </c>
      <c r="L553">
        <v>-2.367</v>
      </c>
      <c r="M553">
        <v>-3.0790000000000002</v>
      </c>
      <c r="N553">
        <v>-3.2050000000000001</v>
      </c>
      <c r="O553">
        <v>1.071</v>
      </c>
      <c r="P553">
        <v>1.073</v>
      </c>
      <c r="Q553">
        <v>1.069</v>
      </c>
      <c r="R553">
        <v>0.72</v>
      </c>
      <c r="S553">
        <v>0.32800000000000001</v>
      </c>
    </row>
    <row r="554" spans="1:19" x14ac:dyDescent="0.3">
      <c r="A554">
        <v>360</v>
      </c>
      <c r="B554">
        <v>-0.37</v>
      </c>
      <c r="C554">
        <v>-1.37</v>
      </c>
      <c r="D554">
        <v>-2.3660000000000001</v>
      </c>
      <c r="E554">
        <v>-3.0819999999999999</v>
      </c>
      <c r="F554">
        <v>-3.19</v>
      </c>
      <c r="G554">
        <v>2.8</v>
      </c>
      <c r="H554">
        <v>0</v>
      </c>
      <c r="I554">
        <v>3.0609999999999999</v>
      </c>
      <c r="J554">
        <v>-0.372</v>
      </c>
      <c r="K554">
        <v>-1.37</v>
      </c>
      <c r="L554">
        <v>-2.367</v>
      </c>
      <c r="M554">
        <v>-3.081</v>
      </c>
      <c r="N554">
        <v>-3.2080000000000002</v>
      </c>
      <c r="O554">
        <v>1.071</v>
      </c>
      <c r="P554">
        <v>1.0720000000000001</v>
      </c>
      <c r="Q554">
        <v>1.069</v>
      </c>
      <c r="R554">
        <v>0.72299999999999998</v>
      </c>
      <c r="S554">
        <v>0.33400000000000002</v>
      </c>
    </row>
    <row r="555" spans="1:19" x14ac:dyDescent="0.3">
      <c r="A555">
        <v>420</v>
      </c>
      <c r="B555">
        <v>-0.37</v>
      </c>
      <c r="C555">
        <v>-1.37</v>
      </c>
      <c r="D555">
        <v>-2.3660000000000001</v>
      </c>
      <c r="E555">
        <v>-3.0819999999999999</v>
      </c>
      <c r="F555">
        <v>-3.19</v>
      </c>
      <c r="G555">
        <v>2.8</v>
      </c>
      <c r="H555">
        <v>0</v>
      </c>
      <c r="I555">
        <v>3.0609999999999999</v>
      </c>
      <c r="J555">
        <v>-0.372</v>
      </c>
      <c r="K555">
        <v>-1.371</v>
      </c>
      <c r="L555">
        <v>-2.367</v>
      </c>
      <c r="M555">
        <v>-3.0830000000000002</v>
      </c>
      <c r="N555">
        <v>-3.2109999999999999</v>
      </c>
      <c r="O555">
        <v>1.071</v>
      </c>
      <c r="P555">
        <v>1.0720000000000001</v>
      </c>
      <c r="Q555">
        <v>1.0680000000000001</v>
      </c>
      <c r="R555">
        <v>0.72799999999999998</v>
      </c>
      <c r="S555">
        <v>0.33900000000000002</v>
      </c>
    </row>
    <row r="556" spans="1:19" x14ac:dyDescent="0.3">
      <c r="A556">
        <v>480</v>
      </c>
      <c r="B556">
        <v>-0.37</v>
      </c>
      <c r="C556">
        <v>-1.37</v>
      </c>
      <c r="D556">
        <v>-2.3660000000000001</v>
      </c>
      <c r="E556">
        <v>-3.0819999999999999</v>
      </c>
      <c r="F556">
        <v>-3.19</v>
      </c>
      <c r="G556">
        <v>2.8</v>
      </c>
      <c r="H556">
        <v>0</v>
      </c>
      <c r="I556">
        <v>3.0609999999999999</v>
      </c>
      <c r="J556">
        <v>-0.372</v>
      </c>
      <c r="K556">
        <v>-1.371</v>
      </c>
      <c r="L556">
        <v>-2.367</v>
      </c>
      <c r="M556">
        <v>-3.085</v>
      </c>
      <c r="N556">
        <v>-3.214</v>
      </c>
      <c r="O556">
        <v>1.071</v>
      </c>
      <c r="P556">
        <v>1.0720000000000001</v>
      </c>
      <c r="Q556">
        <v>1.069</v>
      </c>
      <c r="R556">
        <v>0.73099999999999998</v>
      </c>
      <c r="S556">
        <v>0.34100000000000003</v>
      </c>
    </row>
    <row r="557" spans="1:19" x14ac:dyDescent="0.3">
      <c r="A557">
        <v>540</v>
      </c>
      <c r="B557">
        <v>-0.37</v>
      </c>
      <c r="C557">
        <v>-1.37</v>
      </c>
      <c r="D557">
        <v>-2.3660000000000001</v>
      </c>
      <c r="E557">
        <v>-3.0819999999999999</v>
      </c>
      <c r="F557">
        <v>-3.19</v>
      </c>
      <c r="G557">
        <v>2.8</v>
      </c>
      <c r="H557">
        <v>0</v>
      </c>
      <c r="I557">
        <v>3.0609999999999999</v>
      </c>
      <c r="J557">
        <v>-0.372</v>
      </c>
      <c r="K557">
        <v>-1.371</v>
      </c>
      <c r="L557">
        <v>-2.3679999999999999</v>
      </c>
      <c r="M557">
        <v>-3.0870000000000002</v>
      </c>
      <c r="N557">
        <v>-3.2170000000000001</v>
      </c>
      <c r="O557">
        <v>1.071</v>
      </c>
      <c r="P557">
        <v>1.0720000000000001</v>
      </c>
      <c r="Q557">
        <v>1.069</v>
      </c>
      <c r="R557">
        <v>0.73499999999999999</v>
      </c>
      <c r="S557">
        <v>0.34200000000000003</v>
      </c>
    </row>
    <row r="558" spans="1:19" x14ac:dyDescent="0.3">
      <c r="A558">
        <v>600</v>
      </c>
      <c r="B558">
        <v>-0.37</v>
      </c>
      <c r="C558">
        <v>-1.37</v>
      </c>
      <c r="D558">
        <v>-2.3660000000000001</v>
      </c>
      <c r="E558">
        <v>-3.0819999999999999</v>
      </c>
      <c r="F558">
        <v>-3.19</v>
      </c>
      <c r="G558">
        <v>2.8</v>
      </c>
      <c r="H558">
        <v>0</v>
      </c>
      <c r="I558">
        <v>3.0609999999999999</v>
      </c>
      <c r="J558">
        <v>-0.372</v>
      </c>
      <c r="K558">
        <v>-1.371</v>
      </c>
      <c r="L558">
        <v>-2.3679999999999999</v>
      </c>
      <c r="M558">
        <v>-3.089</v>
      </c>
      <c r="N558">
        <v>-3.22</v>
      </c>
      <c r="O558">
        <v>1.071</v>
      </c>
      <c r="P558">
        <v>1.0720000000000001</v>
      </c>
      <c r="Q558">
        <v>1.07</v>
      </c>
      <c r="R558">
        <v>0.73799999999999999</v>
      </c>
      <c r="S558">
        <v>0.34300000000000003</v>
      </c>
    </row>
    <row r="560" spans="1:19" x14ac:dyDescent="0.3">
      <c r="A560" t="s">
        <v>0</v>
      </c>
      <c r="B560" t="s">
        <v>44</v>
      </c>
    </row>
    <row r="561" spans="1:19" x14ac:dyDescent="0.3">
      <c r="A561">
        <v>0</v>
      </c>
      <c r="B561">
        <v>-0.37</v>
      </c>
      <c r="C561">
        <v>-1.37</v>
      </c>
      <c r="D561">
        <v>-2.3660000000000001</v>
      </c>
      <c r="E561">
        <v>-3.0819999999999999</v>
      </c>
      <c r="F561">
        <v>-3.19</v>
      </c>
      <c r="G561">
        <v>2.8</v>
      </c>
      <c r="H561">
        <v>0</v>
      </c>
      <c r="I561">
        <v>2.8359999999999999</v>
      </c>
      <c r="J561">
        <v>-0.37</v>
      </c>
      <c r="K561">
        <v>-1.37</v>
      </c>
      <c r="L561">
        <v>-2.3660000000000001</v>
      </c>
      <c r="M561">
        <v>-3.0819999999999999</v>
      </c>
      <c r="N561">
        <v>-3.19</v>
      </c>
      <c r="O561">
        <v>1.069</v>
      </c>
      <c r="P561">
        <v>1.069</v>
      </c>
      <c r="Q561">
        <v>1.0609999999999999</v>
      </c>
      <c r="R561">
        <v>0.71299999999999997</v>
      </c>
      <c r="S561">
        <v>0.29399999999999998</v>
      </c>
    </row>
    <row r="562" spans="1:19" x14ac:dyDescent="0.3">
      <c r="A562">
        <v>60</v>
      </c>
      <c r="B562">
        <v>-0.37</v>
      </c>
      <c r="C562">
        <v>-1.37</v>
      </c>
      <c r="D562">
        <v>-2.3660000000000001</v>
      </c>
      <c r="E562">
        <v>-3.0819999999999999</v>
      </c>
      <c r="F562">
        <v>-3.19</v>
      </c>
      <c r="G562">
        <v>2.8</v>
      </c>
      <c r="H562">
        <v>0</v>
      </c>
      <c r="I562">
        <v>2.8359999999999999</v>
      </c>
      <c r="J562">
        <v>-0.371</v>
      </c>
      <c r="K562">
        <v>-1.37</v>
      </c>
      <c r="L562">
        <v>-2.3660000000000001</v>
      </c>
      <c r="M562">
        <v>-3.0819999999999999</v>
      </c>
      <c r="N562">
        <v>-3.19</v>
      </c>
      <c r="O562">
        <v>1.07</v>
      </c>
      <c r="P562">
        <v>1.0720000000000001</v>
      </c>
      <c r="Q562">
        <v>1.0660000000000001</v>
      </c>
      <c r="R562">
        <v>0.71699999999999997</v>
      </c>
      <c r="S562">
        <v>0.29499999999999998</v>
      </c>
    </row>
    <row r="563" spans="1:19" x14ac:dyDescent="0.3">
      <c r="A563">
        <v>120</v>
      </c>
      <c r="B563">
        <v>-0.37</v>
      </c>
      <c r="C563">
        <v>-1.37</v>
      </c>
      <c r="D563">
        <v>-2.3660000000000001</v>
      </c>
      <c r="E563">
        <v>-3.0819999999999999</v>
      </c>
      <c r="F563">
        <v>-3.19</v>
      </c>
      <c r="G563">
        <v>2.8</v>
      </c>
      <c r="H563">
        <v>0</v>
      </c>
      <c r="I563">
        <v>2.8359999999999999</v>
      </c>
      <c r="J563">
        <v>-0.371</v>
      </c>
      <c r="K563">
        <v>-1.37</v>
      </c>
      <c r="L563">
        <v>-2.3660000000000001</v>
      </c>
      <c r="M563">
        <v>-3.081</v>
      </c>
      <c r="N563">
        <v>-3.19</v>
      </c>
      <c r="O563">
        <v>1.07</v>
      </c>
      <c r="P563">
        <v>1.0720000000000001</v>
      </c>
      <c r="Q563">
        <v>1.0660000000000001</v>
      </c>
      <c r="R563">
        <v>0.72099999999999997</v>
      </c>
      <c r="S563">
        <v>0.29499999999999998</v>
      </c>
    </row>
    <row r="564" spans="1:19" x14ac:dyDescent="0.3">
      <c r="A564">
        <v>180</v>
      </c>
      <c r="B564">
        <v>-0.37</v>
      </c>
      <c r="C564">
        <v>-1.37</v>
      </c>
      <c r="D564">
        <v>-2.3660000000000001</v>
      </c>
      <c r="E564">
        <v>-3.0819999999999999</v>
      </c>
      <c r="F564">
        <v>-3.19</v>
      </c>
      <c r="G564">
        <v>2.8</v>
      </c>
      <c r="H564">
        <v>0</v>
      </c>
      <c r="I564">
        <v>2.8359999999999999</v>
      </c>
      <c r="J564">
        <v>-0.372</v>
      </c>
      <c r="K564">
        <v>-1.37</v>
      </c>
      <c r="L564">
        <v>-2.3660000000000001</v>
      </c>
      <c r="M564">
        <v>-3.08</v>
      </c>
      <c r="N564">
        <v>-3.19</v>
      </c>
      <c r="O564">
        <v>1.071</v>
      </c>
      <c r="P564">
        <v>1.073</v>
      </c>
      <c r="Q564">
        <v>1.0669999999999999</v>
      </c>
      <c r="R564">
        <v>0.72299999999999998</v>
      </c>
      <c r="S564">
        <v>0.29599999999999999</v>
      </c>
    </row>
    <row r="565" spans="1:19" x14ac:dyDescent="0.3">
      <c r="A565">
        <v>240</v>
      </c>
      <c r="B565">
        <v>-0.37</v>
      </c>
      <c r="C565">
        <v>-1.37</v>
      </c>
      <c r="D565">
        <v>-2.3660000000000001</v>
      </c>
      <c r="E565">
        <v>-3.0819999999999999</v>
      </c>
      <c r="F565">
        <v>-3.19</v>
      </c>
      <c r="G565">
        <v>2.8</v>
      </c>
      <c r="H565">
        <v>0</v>
      </c>
      <c r="I565">
        <v>2.8359999999999999</v>
      </c>
      <c r="J565">
        <v>-0.372</v>
      </c>
      <c r="K565">
        <v>-1.37</v>
      </c>
      <c r="L565">
        <v>-2.367</v>
      </c>
      <c r="M565">
        <v>-3.08</v>
      </c>
      <c r="N565">
        <v>-3.19</v>
      </c>
      <c r="O565">
        <v>1.071</v>
      </c>
      <c r="P565">
        <v>1.073</v>
      </c>
      <c r="Q565">
        <v>1.0680000000000001</v>
      </c>
      <c r="R565">
        <v>0.72299999999999998</v>
      </c>
      <c r="S565">
        <v>0.29599999999999999</v>
      </c>
    </row>
    <row r="566" spans="1:19" x14ac:dyDescent="0.3">
      <c r="A566">
        <v>300</v>
      </c>
      <c r="B566">
        <v>-0.37</v>
      </c>
      <c r="C566">
        <v>-1.37</v>
      </c>
      <c r="D566">
        <v>-2.3660000000000001</v>
      </c>
      <c r="E566">
        <v>-3.0819999999999999</v>
      </c>
      <c r="F566">
        <v>-3.19</v>
      </c>
      <c r="G566">
        <v>2.8</v>
      </c>
      <c r="H566">
        <v>0</v>
      </c>
      <c r="I566">
        <v>2.8359999999999999</v>
      </c>
      <c r="J566">
        <v>-0.372</v>
      </c>
      <c r="K566">
        <v>-1.37</v>
      </c>
      <c r="L566">
        <v>-2.367</v>
      </c>
      <c r="M566">
        <v>-3.08</v>
      </c>
      <c r="N566">
        <v>-3.19</v>
      </c>
      <c r="O566">
        <v>1.071</v>
      </c>
      <c r="P566">
        <v>1.073</v>
      </c>
      <c r="Q566">
        <v>1.0680000000000001</v>
      </c>
      <c r="R566">
        <v>0.72199999999999998</v>
      </c>
      <c r="S566">
        <v>0.29699999999999999</v>
      </c>
    </row>
    <row r="567" spans="1:19" x14ac:dyDescent="0.3">
      <c r="A567">
        <v>360</v>
      </c>
      <c r="B567">
        <v>-0.37</v>
      </c>
      <c r="C567">
        <v>-1.37</v>
      </c>
      <c r="D567">
        <v>-2.3660000000000001</v>
      </c>
      <c r="E567">
        <v>-3.0819999999999999</v>
      </c>
      <c r="F567">
        <v>-3.19</v>
      </c>
      <c r="G567">
        <v>2.8</v>
      </c>
      <c r="H567">
        <v>0</v>
      </c>
      <c r="I567">
        <v>2.8359999999999999</v>
      </c>
      <c r="J567">
        <v>-0.372</v>
      </c>
      <c r="K567">
        <v>-1.37</v>
      </c>
      <c r="L567">
        <v>-2.367</v>
      </c>
      <c r="M567">
        <v>-3.081</v>
      </c>
      <c r="N567">
        <v>-3.19</v>
      </c>
      <c r="O567">
        <v>1.071</v>
      </c>
      <c r="P567">
        <v>1.0720000000000001</v>
      </c>
      <c r="Q567">
        <v>1.069</v>
      </c>
      <c r="R567">
        <v>0.72199999999999998</v>
      </c>
      <c r="S567">
        <v>0.29899999999999999</v>
      </c>
    </row>
    <row r="568" spans="1:19" x14ac:dyDescent="0.3">
      <c r="A568">
        <v>420</v>
      </c>
      <c r="B568">
        <v>-0.37</v>
      </c>
      <c r="C568">
        <v>-1.37</v>
      </c>
      <c r="D568">
        <v>-2.3660000000000001</v>
      </c>
      <c r="E568">
        <v>-3.0819999999999999</v>
      </c>
      <c r="F568">
        <v>-3.19</v>
      </c>
      <c r="G568">
        <v>2.8</v>
      </c>
      <c r="H568">
        <v>0</v>
      </c>
      <c r="I568">
        <v>2.8359999999999999</v>
      </c>
      <c r="J568">
        <v>-0.372</v>
      </c>
      <c r="K568">
        <v>-1.371</v>
      </c>
      <c r="L568">
        <v>-2.367</v>
      </c>
      <c r="M568">
        <v>-3.081</v>
      </c>
      <c r="N568">
        <v>-3.19</v>
      </c>
      <c r="O568">
        <v>1.071</v>
      </c>
      <c r="P568">
        <v>1.0720000000000001</v>
      </c>
      <c r="Q568">
        <v>1.069</v>
      </c>
      <c r="R568">
        <v>0.72199999999999998</v>
      </c>
      <c r="S568">
        <v>0.3</v>
      </c>
    </row>
    <row r="569" spans="1:19" x14ac:dyDescent="0.3">
      <c r="A569">
        <v>480</v>
      </c>
      <c r="B569">
        <v>-0.37</v>
      </c>
      <c r="C569">
        <v>-1.37</v>
      </c>
      <c r="D569">
        <v>-2.3660000000000001</v>
      </c>
      <c r="E569">
        <v>-3.0819999999999999</v>
      </c>
      <c r="F569">
        <v>-3.19</v>
      </c>
      <c r="G569">
        <v>2.8</v>
      </c>
      <c r="H569">
        <v>0</v>
      </c>
      <c r="I569">
        <v>2.8359999999999999</v>
      </c>
      <c r="J569">
        <v>-0.372</v>
      </c>
      <c r="K569">
        <v>-1.371</v>
      </c>
      <c r="L569">
        <v>-2.3679999999999999</v>
      </c>
      <c r="M569">
        <v>-3.0819999999999999</v>
      </c>
      <c r="N569">
        <v>-3.19</v>
      </c>
      <c r="O569">
        <v>1.071</v>
      </c>
      <c r="P569">
        <v>1.0720000000000001</v>
      </c>
      <c r="Q569">
        <v>1.069</v>
      </c>
      <c r="R569">
        <v>0.72099999999999997</v>
      </c>
      <c r="S569">
        <v>0.3</v>
      </c>
    </row>
    <row r="570" spans="1:19" x14ac:dyDescent="0.3">
      <c r="A570">
        <v>540</v>
      </c>
      <c r="B570">
        <v>-0.37</v>
      </c>
      <c r="C570">
        <v>-1.37</v>
      </c>
      <c r="D570">
        <v>-2.3660000000000001</v>
      </c>
      <c r="E570">
        <v>-3.0819999999999999</v>
      </c>
      <c r="F570">
        <v>-3.19</v>
      </c>
      <c r="G570">
        <v>2.8</v>
      </c>
      <c r="H570">
        <v>0</v>
      </c>
      <c r="I570">
        <v>2.8359999999999999</v>
      </c>
      <c r="J570">
        <v>-0.372</v>
      </c>
      <c r="K570">
        <v>-1.371</v>
      </c>
      <c r="L570">
        <v>-2.3679999999999999</v>
      </c>
      <c r="M570">
        <v>-3.0819999999999999</v>
      </c>
      <c r="N570">
        <v>-3.19</v>
      </c>
      <c r="O570">
        <v>1.071</v>
      </c>
      <c r="P570">
        <v>1.0720000000000001</v>
      </c>
      <c r="Q570">
        <v>1.069</v>
      </c>
      <c r="R570">
        <v>0.72099999999999997</v>
      </c>
      <c r="S570">
        <v>0.3</v>
      </c>
    </row>
    <row r="571" spans="1:19" x14ac:dyDescent="0.3">
      <c r="A571">
        <v>600</v>
      </c>
      <c r="B571">
        <v>-0.37</v>
      </c>
      <c r="C571">
        <v>-1.37</v>
      </c>
      <c r="D571">
        <v>-2.3660000000000001</v>
      </c>
      <c r="E571">
        <v>-3.0819999999999999</v>
      </c>
      <c r="F571">
        <v>-3.19</v>
      </c>
      <c r="G571">
        <v>2.8</v>
      </c>
      <c r="H571">
        <v>0</v>
      </c>
      <c r="I571">
        <v>2.8359999999999999</v>
      </c>
      <c r="J571">
        <v>-0.372</v>
      </c>
      <c r="K571">
        <v>-1.371</v>
      </c>
      <c r="L571">
        <v>-2.3679999999999999</v>
      </c>
      <c r="M571">
        <v>-3.0819999999999999</v>
      </c>
      <c r="N571">
        <v>-3.19</v>
      </c>
      <c r="O571">
        <v>1.071</v>
      </c>
      <c r="P571">
        <v>1.0720000000000001</v>
      </c>
      <c r="Q571">
        <v>1.07</v>
      </c>
      <c r="R571">
        <v>0.72099999999999997</v>
      </c>
      <c r="S571">
        <v>0.29899999999999999</v>
      </c>
    </row>
    <row r="573" spans="1:19" x14ac:dyDescent="0.3">
      <c r="A573" t="s">
        <v>0</v>
      </c>
      <c r="B573" t="s">
        <v>45</v>
      </c>
    </row>
    <row r="574" spans="1:19" x14ac:dyDescent="0.3">
      <c r="A574">
        <v>0</v>
      </c>
      <c r="B574">
        <v>-0.37</v>
      </c>
      <c r="C574">
        <v>-1.37</v>
      </c>
      <c r="D574">
        <v>-2.3660000000000001</v>
      </c>
      <c r="E574">
        <v>-3.0819999999999999</v>
      </c>
      <c r="F574">
        <v>-3.19</v>
      </c>
      <c r="G574">
        <v>2.8</v>
      </c>
      <c r="H574">
        <v>0</v>
      </c>
      <c r="I574">
        <v>2.6</v>
      </c>
      <c r="J574">
        <v>-0.37</v>
      </c>
      <c r="K574">
        <v>-1.37</v>
      </c>
      <c r="L574">
        <v>-2.3660000000000001</v>
      </c>
      <c r="M574">
        <v>-3.0819999999999999</v>
      </c>
      <c r="N574">
        <v>-3.19</v>
      </c>
      <c r="O574">
        <v>1.069</v>
      </c>
      <c r="P574">
        <v>1.069</v>
      </c>
      <c r="Q574">
        <v>1.0609999999999999</v>
      </c>
      <c r="R574">
        <v>0.71299999999999997</v>
      </c>
      <c r="S574">
        <v>0.29399999999999998</v>
      </c>
    </row>
    <row r="575" spans="1:19" x14ac:dyDescent="0.3">
      <c r="A575">
        <v>60</v>
      </c>
      <c r="B575">
        <v>-0.37</v>
      </c>
      <c r="C575">
        <v>-1.37</v>
      </c>
      <c r="D575">
        <v>-2.3660000000000001</v>
      </c>
      <c r="E575">
        <v>-3.0819999999999999</v>
      </c>
      <c r="F575">
        <v>-3.19</v>
      </c>
      <c r="G575">
        <v>2.8</v>
      </c>
      <c r="H575">
        <v>0</v>
      </c>
      <c r="I575">
        <v>2.6</v>
      </c>
      <c r="J575">
        <v>-0.371</v>
      </c>
      <c r="K575">
        <v>-1.37</v>
      </c>
      <c r="L575">
        <v>-2.3660000000000001</v>
      </c>
      <c r="M575">
        <v>-3.0819999999999999</v>
      </c>
      <c r="N575">
        <v>-3.1869999999999998</v>
      </c>
      <c r="O575">
        <v>1.07</v>
      </c>
      <c r="P575">
        <v>1.071</v>
      </c>
      <c r="Q575">
        <v>1.0660000000000001</v>
      </c>
      <c r="R575">
        <v>0.71799999999999997</v>
      </c>
      <c r="S575">
        <v>0.28699999999999998</v>
      </c>
    </row>
    <row r="576" spans="1:19" x14ac:dyDescent="0.3">
      <c r="A576">
        <v>120</v>
      </c>
      <c r="B576">
        <v>-0.37</v>
      </c>
      <c r="C576">
        <v>-1.37</v>
      </c>
      <c r="D576">
        <v>-2.3660000000000001</v>
      </c>
      <c r="E576">
        <v>-3.0819999999999999</v>
      </c>
      <c r="F576">
        <v>-3.19</v>
      </c>
      <c r="G576">
        <v>2.8</v>
      </c>
      <c r="H576">
        <v>0</v>
      </c>
      <c r="I576">
        <v>2.6</v>
      </c>
      <c r="J576">
        <v>-0.371</v>
      </c>
      <c r="K576">
        <v>-1.37</v>
      </c>
      <c r="L576">
        <v>-2.3660000000000001</v>
      </c>
      <c r="M576">
        <v>-3.08</v>
      </c>
      <c r="N576">
        <v>-3.1840000000000002</v>
      </c>
      <c r="O576">
        <v>1.07</v>
      </c>
      <c r="P576">
        <v>1.0720000000000001</v>
      </c>
      <c r="Q576">
        <v>1.0660000000000001</v>
      </c>
      <c r="R576">
        <v>0.72</v>
      </c>
      <c r="S576">
        <v>0.28000000000000003</v>
      </c>
    </row>
    <row r="577" spans="1:19" x14ac:dyDescent="0.3">
      <c r="A577">
        <v>180</v>
      </c>
      <c r="B577">
        <v>-0.37</v>
      </c>
      <c r="C577">
        <v>-1.37</v>
      </c>
      <c r="D577">
        <v>-2.3660000000000001</v>
      </c>
      <c r="E577">
        <v>-3.0819999999999999</v>
      </c>
      <c r="F577">
        <v>-3.19</v>
      </c>
      <c r="G577">
        <v>2.8</v>
      </c>
      <c r="H577">
        <v>0</v>
      </c>
      <c r="I577">
        <v>2.6</v>
      </c>
      <c r="J577">
        <v>-0.371</v>
      </c>
      <c r="K577">
        <v>-1.37</v>
      </c>
      <c r="L577">
        <v>-2.3660000000000001</v>
      </c>
      <c r="M577">
        <v>-3.08</v>
      </c>
      <c r="N577">
        <v>-3.181</v>
      </c>
      <c r="O577">
        <v>1.07</v>
      </c>
      <c r="P577">
        <v>1.073</v>
      </c>
      <c r="Q577">
        <v>1.0669999999999999</v>
      </c>
      <c r="R577">
        <v>0.72199999999999998</v>
      </c>
      <c r="S577">
        <v>0.27400000000000002</v>
      </c>
    </row>
    <row r="578" spans="1:19" x14ac:dyDescent="0.3">
      <c r="A578">
        <v>240</v>
      </c>
      <c r="B578">
        <v>-0.37</v>
      </c>
      <c r="C578">
        <v>-1.37</v>
      </c>
      <c r="D578">
        <v>-2.3660000000000001</v>
      </c>
      <c r="E578">
        <v>-3.0819999999999999</v>
      </c>
      <c r="F578">
        <v>-3.19</v>
      </c>
      <c r="G578">
        <v>2.8</v>
      </c>
      <c r="H578">
        <v>0</v>
      </c>
      <c r="I578">
        <v>2.6</v>
      </c>
      <c r="J578">
        <v>-0.372</v>
      </c>
      <c r="K578">
        <v>-1.37</v>
      </c>
      <c r="L578">
        <v>-2.367</v>
      </c>
      <c r="M578">
        <v>-3.081</v>
      </c>
      <c r="N578">
        <v>-3.1779999999999999</v>
      </c>
      <c r="O578">
        <v>1.071</v>
      </c>
      <c r="P578">
        <v>1.073</v>
      </c>
      <c r="Q578">
        <v>1.0680000000000001</v>
      </c>
      <c r="R578">
        <v>0.72599999999999998</v>
      </c>
      <c r="S578">
        <v>0.26900000000000002</v>
      </c>
    </row>
    <row r="579" spans="1:19" x14ac:dyDescent="0.3">
      <c r="A579">
        <v>300</v>
      </c>
      <c r="B579">
        <v>-0.37</v>
      </c>
      <c r="C579">
        <v>-1.37</v>
      </c>
      <c r="D579">
        <v>-2.3660000000000001</v>
      </c>
      <c r="E579">
        <v>-3.0819999999999999</v>
      </c>
      <c r="F579">
        <v>-3.19</v>
      </c>
      <c r="G579">
        <v>2.8</v>
      </c>
      <c r="H579">
        <v>0</v>
      </c>
      <c r="I579">
        <v>2.6</v>
      </c>
      <c r="J579">
        <v>-0.372</v>
      </c>
      <c r="K579">
        <v>-1.37</v>
      </c>
      <c r="L579">
        <v>-2.367</v>
      </c>
      <c r="M579">
        <v>-3.081</v>
      </c>
      <c r="N579">
        <v>-3.1749999999999998</v>
      </c>
      <c r="O579">
        <v>1.071</v>
      </c>
      <c r="P579">
        <v>1.0720000000000001</v>
      </c>
      <c r="Q579">
        <v>1.0680000000000001</v>
      </c>
      <c r="R579">
        <v>0.72499999999999998</v>
      </c>
      <c r="S579">
        <v>0.26600000000000001</v>
      </c>
    </row>
    <row r="580" spans="1:19" x14ac:dyDescent="0.3">
      <c r="A580">
        <v>360</v>
      </c>
      <c r="B580">
        <v>-0.37</v>
      </c>
      <c r="C580">
        <v>-1.37</v>
      </c>
      <c r="D580">
        <v>-2.3660000000000001</v>
      </c>
      <c r="E580">
        <v>-3.0819999999999999</v>
      </c>
      <c r="F580">
        <v>-3.19</v>
      </c>
      <c r="G580">
        <v>2.8</v>
      </c>
      <c r="H580">
        <v>0</v>
      </c>
      <c r="I580">
        <v>2.6</v>
      </c>
      <c r="J580">
        <v>-0.372</v>
      </c>
      <c r="K580">
        <v>-1.371</v>
      </c>
      <c r="L580">
        <v>-2.367</v>
      </c>
      <c r="M580">
        <v>-3.081</v>
      </c>
      <c r="N580">
        <v>-3.1720000000000002</v>
      </c>
      <c r="O580">
        <v>1.071</v>
      </c>
      <c r="P580">
        <v>1.073</v>
      </c>
      <c r="Q580">
        <v>1.069</v>
      </c>
      <c r="R580">
        <v>0.72099999999999997</v>
      </c>
      <c r="S580">
        <v>0.26400000000000001</v>
      </c>
    </row>
    <row r="581" spans="1:19" x14ac:dyDescent="0.3">
      <c r="A581">
        <v>420</v>
      </c>
      <c r="B581">
        <v>-0.37</v>
      </c>
      <c r="C581">
        <v>-1.37</v>
      </c>
      <c r="D581">
        <v>-2.3660000000000001</v>
      </c>
      <c r="E581">
        <v>-3.0819999999999999</v>
      </c>
      <c r="F581">
        <v>-3.19</v>
      </c>
      <c r="G581">
        <v>2.8</v>
      </c>
      <c r="H581">
        <v>0</v>
      </c>
      <c r="I581">
        <v>2.6</v>
      </c>
      <c r="J581">
        <v>-0.372</v>
      </c>
      <c r="K581">
        <v>-1.371</v>
      </c>
      <c r="L581">
        <v>-2.3679999999999999</v>
      </c>
      <c r="M581">
        <v>-3.0790000000000002</v>
      </c>
      <c r="N581">
        <v>-3.169</v>
      </c>
      <c r="O581">
        <v>1.071</v>
      </c>
      <c r="P581">
        <v>1.0720000000000001</v>
      </c>
      <c r="Q581">
        <v>1.07</v>
      </c>
      <c r="R581">
        <v>0.71599999999999997</v>
      </c>
      <c r="S581">
        <v>0.26200000000000001</v>
      </c>
    </row>
    <row r="582" spans="1:19" x14ac:dyDescent="0.3">
      <c r="A582">
        <v>480</v>
      </c>
      <c r="B582">
        <v>-0.37</v>
      </c>
      <c r="C582">
        <v>-1.37</v>
      </c>
      <c r="D582">
        <v>-2.3660000000000001</v>
      </c>
      <c r="E582">
        <v>-3.0819999999999999</v>
      </c>
      <c r="F582">
        <v>-3.19</v>
      </c>
      <c r="G582">
        <v>2.8</v>
      </c>
      <c r="H582">
        <v>0</v>
      </c>
      <c r="I582">
        <v>2.6</v>
      </c>
      <c r="J582">
        <v>-0.372</v>
      </c>
      <c r="K582">
        <v>-1.371</v>
      </c>
      <c r="L582">
        <v>-2.3679999999999999</v>
      </c>
      <c r="M582">
        <v>-3.0779999999999998</v>
      </c>
      <c r="N582">
        <v>-3.1659999999999999</v>
      </c>
      <c r="O582">
        <v>1.071</v>
      </c>
      <c r="P582">
        <v>1.0720000000000001</v>
      </c>
      <c r="Q582">
        <v>1.069</v>
      </c>
      <c r="R582">
        <v>0.71</v>
      </c>
      <c r="S582">
        <v>0.25900000000000001</v>
      </c>
    </row>
    <row r="583" spans="1:19" x14ac:dyDescent="0.3">
      <c r="A583">
        <v>540</v>
      </c>
      <c r="B583">
        <v>-0.37</v>
      </c>
      <c r="C583">
        <v>-1.37</v>
      </c>
      <c r="D583">
        <v>-2.3660000000000001</v>
      </c>
      <c r="E583">
        <v>-3.0819999999999999</v>
      </c>
      <c r="F583">
        <v>-3.19</v>
      </c>
      <c r="G583">
        <v>2.8</v>
      </c>
      <c r="H583">
        <v>0</v>
      </c>
      <c r="I583">
        <v>2.6</v>
      </c>
      <c r="J583">
        <v>-0.372</v>
      </c>
      <c r="K583">
        <v>-1.371</v>
      </c>
      <c r="L583">
        <v>-2.3679999999999999</v>
      </c>
      <c r="M583">
        <v>-3.0760000000000001</v>
      </c>
      <c r="N583">
        <v>-3.1629999999999998</v>
      </c>
      <c r="O583">
        <v>1.071</v>
      </c>
      <c r="P583">
        <v>1.0720000000000001</v>
      </c>
      <c r="Q583">
        <v>1.069</v>
      </c>
      <c r="R583">
        <v>0.70499999999999996</v>
      </c>
      <c r="S583">
        <v>0.25600000000000001</v>
      </c>
    </row>
    <row r="584" spans="1:19" x14ac:dyDescent="0.3">
      <c r="A584">
        <v>600</v>
      </c>
      <c r="B584">
        <v>-0.37</v>
      </c>
      <c r="C584">
        <v>-1.37</v>
      </c>
      <c r="D584">
        <v>-2.3660000000000001</v>
      </c>
      <c r="E584">
        <v>-3.0819999999999999</v>
      </c>
      <c r="F584">
        <v>-3.19</v>
      </c>
      <c r="G584">
        <v>2.8</v>
      </c>
      <c r="H584">
        <v>0</v>
      </c>
      <c r="I584">
        <v>2.6</v>
      </c>
      <c r="J584">
        <v>-0.372</v>
      </c>
      <c r="K584">
        <v>-1.371</v>
      </c>
      <c r="L584">
        <v>-2.3679999999999999</v>
      </c>
      <c r="M584">
        <v>-3.0739999999999998</v>
      </c>
      <c r="N584">
        <v>-3.16</v>
      </c>
      <c r="O584">
        <v>1.071</v>
      </c>
      <c r="P584">
        <v>1.0720000000000001</v>
      </c>
      <c r="Q584">
        <v>1.069</v>
      </c>
      <c r="R584">
        <v>0.7</v>
      </c>
      <c r="S584">
        <v>0.254</v>
      </c>
    </row>
    <row r="586" spans="1:19" x14ac:dyDescent="0.3">
      <c r="A586" t="s">
        <v>0</v>
      </c>
      <c r="B586" t="s">
        <v>46</v>
      </c>
    </row>
    <row r="587" spans="1:19" x14ac:dyDescent="0.3">
      <c r="A587">
        <v>0</v>
      </c>
      <c r="B587">
        <v>-0.37</v>
      </c>
      <c r="C587">
        <v>-1.37</v>
      </c>
      <c r="D587">
        <v>-2.3660000000000001</v>
      </c>
      <c r="E587">
        <v>-3.0750000000000002</v>
      </c>
      <c r="F587">
        <v>-3.18</v>
      </c>
      <c r="G587">
        <v>2.8</v>
      </c>
      <c r="H587">
        <v>0</v>
      </c>
      <c r="I587">
        <v>3.0630000000000002</v>
      </c>
      <c r="J587">
        <v>-0.37</v>
      </c>
      <c r="K587">
        <v>-1.37</v>
      </c>
      <c r="L587">
        <v>-2.3660000000000001</v>
      </c>
      <c r="M587">
        <v>-3.0750000000000002</v>
      </c>
      <c r="N587">
        <v>-3.18</v>
      </c>
      <c r="O587">
        <v>1.069</v>
      </c>
      <c r="P587">
        <v>1.069</v>
      </c>
      <c r="Q587">
        <v>1.0609999999999999</v>
      </c>
      <c r="R587">
        <v>0.70699999999999996</v>
      </c>
      <c r="S587">
        <v>0.29099999999999998</v>
      </c>
    </row>
    <row r="588" spans="1:19" x14ac:dyDescent="0.3">
      <c r="A588">
        <v>60</v>
      </c>
      <c r="B588">
        <v>-0.37</v>
      </c>
      <c r="C588">
        <v>-1.37</v>
      </c>
      <c r="D588">
        <v>-2.3660000000000001</v>
      </c>
      <c r="E588">
        <v>-3.0750000000000002</v>
      </c>
      <c r="F588">
        <v>-3.18</v>
      </c>
      <c r="G588">
        <v>2.8</v>
      </c>
      <c r="H588">
        <v>0</v>
      </c>
      <c r="I588">
        <v>3.0630000000000002</v>
      </c>
      <c r="J588">
        <v>-0.371</v>
      </c>
      <c r="K588">
        <v>-1.37</v>
      </c>
      <c r="L588">
        <v>-2.3660000000000001</v>
      </c>
      <c r="M588">
        <v>-3.0739999999999998</v>
      </c>
      <c r="N588">
        <v>-3.1829999999999998</v>
      </c>
      <c r="O588">
        <v>1.07</v>
      </c>
      <c r="P588">
        <v>1.0720000000000001</v>
      </c>
      <c r="Q588">
        <v>1.0649999999999999</v>
      </c>
      <c r="R588">
        <v>0.70899999999999996</v>
      </c>
      <c r="S588">
        <v>0.3</v>
      </c>
    </row>
    <row r="589" spans="1:19" x14ac:dyDescent="0.3">
      <c r="A589">
        <v>120</v>
      </c>
      <c r="B589">
        <v>-0.37</v>
      </c>
      <c r="C589">
        <v>-1.37</v>
      </c>
      <c r="D589">
        <v>-2.3660000000000001</v>
      </c>
      <c r="E589">
        <v>-3.0750000000000002</v>
      </c>
      <c r="F589">
        <v>-3.18</v>
      </c>
      <c r="G589">
        <v>2.8</v>
      </c>
      <c r="H589">
        <v>0</v>
      </c>
      <c r="I589">
        <v>3.0630000000000002</v>
      </c>
      <c r="J589">
        <v>-0.371</v>
      </c>
      <c r="K589">
        <v>-1.37</v>
      </c>
      <c r="L589">
        <v>-2.3660000000000001</v>
      </c>
      <c r="M589">
        <v>-3.0739999999999998</v>
      </c>
      <c r="N589">
        <v>-3.1859999999999999</v>
      </c>
      <c r="O589">
        <v>1.07</v>
      </c>
      <c r="P589">
        <v>1.0720000000000001</v>
      </c>
      <c r="Q589">
        <v>1.0669999999999999</v>
      </c>
      <c r="R589">
        <v>0.71599999999999997</v>
      </c>
      <c r="S589">
        <v>0.308</v>
      </c>
    </row>
    <row r="590" spans="1:19" x14ac:dyDescent="0.3">
      <c r="A590">
        <v>180</v>
      </c>
      <c r="B590">
        <v>-0.37</v>
      </c>
      <c r="C590">
        <v>-1.37</v>
      </c>
      <c r="D590">
        <v>-2.3660000000000001</v>
      </c>
      <c r="E590">
        <v>-3.0750000000000002</v>
      </c>
      <c r="F590">
        <v>-3.18</v>
      </c>
      <c r="G590">
        <v>2.8</v>
      </c>
      <c r="H590">
        <v>0</v>
      </c>
      <c r="I590">
        <v>3.0630000000000002</v>
      </c>
      <c r="J590">
        <v>-0.372</v>
      </c>
      <c r="K590">
        <v>-1.37</v>
      </c>
      <c r="L590">
        <v>-2.3660000000000001</v>
      </c>
      <c r="M590">
        <v>-3.073</v>
      </c>
      <c r="N590">
        <v>-3.1890000000000001</v>
      </c>
      <c r="O590">
        <v>1.071</v>
      </c>
      <c r="P590">
        <v>1.073</v>
      </c>
      <c r="Q590">
        <v>1.0660000000000001</v>
      </c>
      <c r="R590">
        <v>0.71699999999999997</v>
      </c>
      <c r="S590">
        <v>0.315</v>
      </c>
    </row>
    <row r="591" spans="1:19" x14ac:dyDescent="0.3">
      <c r="A591">
        <v>240</v>
      </c>
      <c r="B591">
        <v>-0.37</v>
      </c>
      <c r="C591">
        <v>-1.37</v>
      </c>
      <c r="D591">
        <v>-2.3660000000000001</v>
      </c>
      <c r="E591">
        <v>-3.0750000000000002</v>
      </c>
      <c r="F591">
        <v>-3.18</v>
      </c>
      <c r="G591">
        <v>2.8</v>
      </c>
      <c r="H591">
        <v>0</v>
      </c>
      <c r="I591">
        <v>3.0630000000000002</v>
      </c>
      <c r="J591">
        <v>-0.372</v>
      </c>
      <c r="K591">
        <v>-1.37</v>
      </c>
      <c r="L591">
        <v>-2.3660000000000001</v>
      </c>
      <c r="M591">
        <v>-3.0720000000000001</v>
      </c>
      <c r="N591">
        <v>-3.1920000000000002</v>
      </c>
      <c r="O591">
        <v>1.071</v>
      </c>
      <c r="P591">
        <v>1.073</v>
      </c>
      <c r="Q591">
        <v>1.0669999999999999</v>
      </c>
      <c r="R591">
        <v>0.71399999999999997</v>
      </c>
      <c r="S591">
        <v>0.32</v>
      </c>
    </row>
    <row r="592" spans="1:19" x14ac:dyDescent="0.3">
      <c r="A592">
        <v>300</v>
      </c>
      <c r="B592">
        <v>-0.37</v>
      </c>
      <c r="C592">
        <v>-1.37</v>
      </c>
      <c r="D592">
        <v>-2.3660000000000001</v>
      </c>
      <c r="E592">
        <v>-3.0750000000000002</v>
      </c>
      <c r="F592">
        <v>-3.18</v>
      </c>
      <c r="G592">
        <v>2.8</v>
      </c>
      <c r="H592">
        <v>0</v>
      </c>
      <c r="I592">
        <v>3.0630000000000002</v>
      </c>
      <c r="J592">
        <v>-0.372</v>
      </c>
      <c r="K592">
        <v>-1.37</v>
      </c>
      <c r="L592">
        <v>-2.367</v>
      </c>
      <c r="M592">
        <v>-3.0720000000000001</v>
      </c>
      <c r="N592">
        <v>-3.1949999999999998</v>
      </c>
      <c r="O592">
        <v>1.071</v>
      </c>
      <c r="P592">
        <v>1.073</v>
      </c>
      <c r="Q592">
        <v>1.069</v>
      </c>
      <c r="R592">
        <v>0.71299999999999997</v>
      </c>
      <c r="S592">
        <v>0.32600000000000001</v>
      </c>
    </row>
    <row r="593" spans="1:19" x14ac:dyDescent="0.3">
      <c r="A593">
        <v>360</v>
      </c>
      <c r="B593">
        <v>-0.37</v>
      </c>
      <c r="C593">
        <v>-1.37</v>
      </c>
      <c r="D593">
        <v>-2.3660000000000001</v>
      </c>
      <c r="E593">
        <v>-3.0750000000000002</v>
      </c>
      <c r="F593">
        <v>-3.18</v>
      </c>
      <c r="G593">
        <v>2.8</v>
      </c>
      <c r="H593">
        <v>0</v>
      </c>
      <c r="I593">
        <v>3.0630000000000002</v>
      </c>
      <c r="J593">
        <v>-0.372</v>
      </c>
      <c r="K593">
        <v>-1.37</v>
      </c>
      <c r="L593">
        <v>-2.367</v>
      </c>
      <c r="M593">
        <v>-3.0739999999999998</v>
      </c>
      <c r="N593">
        <v>-3.198</v>
      </c>
      <c r="O593">
        <v>1.071</v>
      </c>
      <c r="P593">
        <v>1.0720000000000001</v>
      </c>
      <c r="Q593">
        <v>1.0680000000000001</v>
      </c>
      <c r="R593">
        <v>0.71699999999999997</v>
      </c>
      <c r="S593">
        <v>0.33200000000000002</v>
      </c>
    </row>
    <row r="594" spans="1:19" x14ac:dyDescent="0.3">
      <c r="A594">
        <v>420</v>
      </c>
      <c r="B594">
        <v>-0.37</v>
      </c>
      <c r="C594">
        <v>-1.37</v>
      </c>
      <c r="D594">
        <v>-2.3660000000000001</v>
      </c>
      <c r="E594">
        <v>-3.0750000000000002</v>
      </c>
      <c r="F594">
        <v>-3.18</v>
      </c>
      <c r="G594">
        <v>2.8</v>
      </c>
      <c r="H594">
        <v>0</v>
      </c>
      <c r="I594">
        <v>3.0630000000000002</v>
      </c>
      <c r="J594">
        <v>-0.372</v>
      </c>
      <c r="K594">
        <v>-1.371</v>
      </c>
      <c r="L594">
        <v>-2.367</v>
      </c>
      <c r="M594">
        <v>-3.0760000000000001</v>
      </c>
      <c r="N594">
        <v>-3.2010000000000001</v>
      </c>
      <c r="O594">
        <v>1.071</v>
      </c>
      <c r="P594">
        <v>1.0720000000000001</v>
      </c>
      <c r="Q594">
        <v>1.0680000000000001</v>
      </c>
      <c r="R594">
        <v>0.72199999999999998</v>
      </c>
      <c r="S594">
        <v>0.33600000000000002</v>
      </c>
    </row>
    <row r="595" spans="1:19" x14ac:dyDescent="0.3">
      <c r="A595">
        <v>480</v>
      </c>
      <c r="B595">
        <v>-0.37</v>
      </c>
      <c r="C595">
        <v>-1.37</v>
      </c>
      <c r="D595">
        <v>-2.3660000000000001</v>
      </c>
      <c r="E595">
        <v>-3.0750000000000002</v>
      </c>
      <c r="F595">
        <v>-3.18</v>
      </c>
      <c r="G595">
        <v>2.8</v>
      </c>
      <c r="H595">
        <v>0</v>
      </c>
      <c r="I595">
        <v>3.0630000000000002</v>
      </c>
      <c r="J595">
        <v>-0.372</v>
      </c>
      <c r="K595">
        <v>-1.371</v>
      </c>
      <c r="L595">
        <v>-2.367</v>
      </c>
      <c r="M595">
        <v>-3.0779999999999998</v>
      </c>
      <c r="N595">
        <v>-3.2040000000000002</v>
      </c>
      <c r="O595">
        <v>1.071</v>
      </c>
      <c r="P595">
        <v>1.0720000000000001</v>
      </c>
      <c r="Q595">
        <v>1.069</v>
      </c>
      <c r="R595">
        <v>0.72599999999999998</v>
      </c>
      <c r="S595">
        <v>0.33900000000000002</v>
      </c>
    </row>
    <row r="596" spans="1:19" x14ac:dyDescent="0.3">
      <c r="A596">
        <v>540</v>
      </c>
      <c r="B596">
        <v>-0.37</v>
      </c>
      <c r="C596">
        <v>-1.37</v>
      </c>
      <c r="D596">
        <v>-2.3660000000000001</v>
      </c>
      <c r="E596">
        <v>-3.0750000000000002</v>
      </c>
      <c r="F596">
        <v>-3.18</v>
      </c>
      <c r="G596">
        <v>2.8</v>
      </c>
      <c r="H596">
        <v>0</v>
      </c>
      <c r="I596">
        <v>3.0630000000000002</v>
      </c>
      <c r="J596">
        <v>-0.372</v>
      </c>
      <c r="K596">
        <v>-1.371</v>
      </c>
      <c r="L596">
        <v>-2.3679999999999999</v>
      </c>
      <c r="M596">
        <v>-3.08</v>
      </c>
      <c r="N596">
        <v>-3.2069999999999999</v>
      </c>
      <c r="O596">
        <v>1.071</v>
      </c>
      <c r="P596">
        <v>1.0720000000000001</v>
      </c>
      <c r="Q596">
        <v>1.069</v>
      </c>
      <c r="R596">
        <v>0.72899999999999998</v>
      </c>
      <c r="S596">
        <v>0.34100000000000003</v>
      </c>
    </row>
    <row r="597" spans="1:19" x14ac:dyDescent="0.3">
      <c r="A597">
        <v>600</v>
      </c>
      <c r="B597">
        <v>-0.37</v>
      </c>
      <c r="C597">
        <v>-1.37</v>
      </c>
      <c r="D597">
        <v>-2.3660000000000001</v>
      </c>
      <c r="E597">
        <v>-3.0750000000000002</v>
      </c>
      <c r="F597">
        <v>-3.18</v>
      </c>
      <c r="G597">
        <v>2.8</v>
      </c>
      <c r="H597">
        <v>0</v>
      </c>
      <c r="I597">
        <v>3.0630000000000002</v>
      </c>
      <c r="J597">
        <v>-0.372</v>
      </c>
      <c r="K597">
        <v>-1.371</v>
      </c>
      <c r="L597">
        <v>-2.3679999999999999</v>
      </c>
      <c r="M597">
        <v>-3.0819999999999999</v>
      </c>
      <c r="N597">
        <v>-3.21</v>
      </c>
      <c r="O597">
        <v>1.071</v>
      </c>
      <c r="P597">
        <v>1.0720000000000001</v>
      </c>
      <c r="Q597">
        <v>1.069</v>
      </c>
      <c r="R597">
        <v>0.73299999999999998</v>
      </c>
      <c r="S597">
        <v>0.34100000000000003</v>
      </c>
    </row>
    <row r="599" spans="1:19" x14ac:dyDescent="0.3">
      <c r="A599" t="s">
        <v>0</v>
      </c>
      <c r="B599" t="s">
        <v>47</v>
      </c>
    </row>
    <row r="600" spans="1:19" x14ac:dyDescent="0.3">
      <c r="A600">
        <v>0</v>
      </c>
      <c r="B600">
        <v>-0.37</v>
      </c>
      <c r="C600">
        <v>-1.37</v>
      </c>
      <c r="D600">
        <v>-2.3660000000000001</v>
      </c>
      <c r="E600">
        <v>-3.0750000000000002</v>
      </c>
      <c r="F600">
        <v>-3.18</v>
      </c>
      <c r="G600">
        <v>2.8</v>
      </c>
      <c r="H600">
        <v>0</v>
      </c>
      <c r="I600">
        <v>2.835</v>
      </c>
      <c r="J600">
        <v>-0.37</v>
      </c>
      <c r="K600">
        <v>-1.37</v>
      </c>
      <c r="L600">
        <v>-2.3660000000000001</v>
      </c>
      <c r="M600">
        <v>-3.0750000000000002</v>
      </c>
      <c r="N600">
        <v>-3.18</v>
      </c>
      <c r="O600">
        <v>1.069</v>
      </c>
      <c r="P600">
        <v>1.069</v>
      </c>
      <c r="Q600">
        <v>1.0609999999999999</v>
      </c>
      <c r="R600">
        <v>0.70699999999999996</v>
      </c>
      <c r="S600">
        <v>0.29099999999999998</v>
      </c>
    </row>
    <row r="601" spans="1:19" x14ac:dyDescent="0.3">
      <c r="A601">
        <v>60</v>
      </c>
      <c r="B601">
        <v>-0.37</v>
      </c>
      <c r="C601">
        <v>-1.37</v>
      </c>
      <c r="D601">
        <v>-2.3660000000000001</v>
      </c>
      <c r="E601">
        <v>-3.0750000000000002</v>
      </c>
      <c r="F601">
        <v>-3.18</v>
      </c>
      <c r="G601">
        <v>2.8</v>
      </c>
      <c r="H601">
        <v>0</v>
      </c>
      <c r="I601">
        <v>2.835</v>
      </c>
      <c r="J601">
        <v>-0.371</v>
      </c>
      <c r="K601">
        <v>-1.37</v>
      </c>
      <c r="L601">
        <v>-2.3660000000000001</v>
      </c>
      <c r="M601">
        <v>-3.0739999999999998</v>
      </c>
      <c r="N601">
        <v>-3.18</v>
      </c>
      <c r="O601">
        <v>1.07</v>
      </c>
      <c r="P601">
        <v>1.0720000000000001</v>
      </c>
      <c r="Q601">
        <v>1.0649999999999999</v>
      </c>
      <c r="R601">
        <v>0.71</v>
      </c>
      <c r="S601">
        <v>0.29199999999999998</v>
      </c>
    </row>
    <row r="602" spans="1:19" x14ac:dyDescent="0.3">
      <c r="A602">
        <v>120</v>
      </c>
      <c r="B602">
        <v>-0.37</v>
      </c>
      <c r="C602">
        <v>-1.37</v>
      </c>
      <c r="D602">
        <v>-2.3660000000000001</v>
      </c>
      <c r="E602">
        <v>-3.0750000000000002</v>
      </c>
      <c r="F602">
        <v>-3.18</v>
      </c>
      <c r="G602">
        <v>2.8</v>
      </c>
      <c r="H602">
        <v>0</v>
      </c>
      <c r="I602">
        <v>2.835</v>
      </c>
      <c r="J602">
        <v>-0.371</v>
      </c>
      <c r="K602">
        <v>-1.37</v>
      </c>
      <c r="L602">
        <v>-2.3660000000000001</v>
      </c>
      <c r="M602">
        <v>-3.0739999999999998</v>
      </c>
      <c r="N602">
        <v>-3.18</v>
      </c>
      <c r="O602">
        <v>1.07</v>
      </c>
      <c r="P602">
        <v>1.0720000000000001</v>
      </c>
      <c r="Q602">
        <v>1.0660000000000001</v>
      </c>
      <c r="R602">
        <v>0.71499999999999997</v>
      </c>
      <c r="S602">
        <v>0.29299999999999998</v>
      </c>
    </row>
    <row r="603" spans="1:19" x14ac:dyDescent="0.3">
      <c r="A603">
        <v>180</v>
      </c>
      <c r="B603">
        <v>-0.37</v>
      </c>
      <c r="C603">
        <v>-1.37</v>
      </c>
      <c r="D603">
        <v>-2.3660000000000001</v>
      </c>
      <c r="E603">
        <v>-3.0750000000000002</v>
      </c>
      <c r="F603">
        <v>-3.18</v>
      </c>
      <c r="G603">
        <v>2.8</v>
      </c>
      <c r="H603">
        <v>0</v>
      </c>
      <c r="I603">
        <v>2.835</v>
      </c>
      <c r="J603">
        <v>-0.372</v>
      </c>
      <c r="K603">
        <v>-1.37</v>
      </c>
      <c r="L603">
        <v>-2.3660000000000001</v>
      </c>
      <c r="M603">
        <v>-3.073</v>
      </c>
      <c r="N603">
        <v>-3.18</v>
      </c>
      <c r="O603">
        <v>1.071</v>
      </c>
      <c r="P603">
        <v>1.073</v>
      </c>
      <c r="Q603">
        <v>1.0660000000000001</v>
      </c>
      <c r="R603">
        <v>0.71599999999999997</v>
      </c>
      <c r="S603">
        <v>0.29399999999999998</v>
      </c>
    </row>
    <row r="604" spans="1:19" x14ac:dyDescent="0.3">
      <c r="A604">
        <v>240</v>
      </c>
      <c r="B604">
        <v>-0.37</v>
      </c>
      <c r="C604">
        <v>-1.37</v>
      </c>
      <c r="D604">
        <v>-2.3660000000000001</v>
      </c>
      <c r="E604">
        <v>-3.0750000000000002</v>
      </c>
      <c r="F604">
        <v>-3.18</v>
      </c>
      <c r="G604">
        <v>2.8</v>
      </c>
      <c r="H604">
        <v>0</v>
      </c>
      <c r="I604">
        <v>2.835</v>
      </c>
      <c r="J604">
        <v>-0.372</v>
      </c>
      <c r="K604">
        <v>-1.37</v>
      </c>
      <c r="L604">
        <v>-2.367</v>
      </c>
      <c r="M604">
        <v>-3.073</v>
      </c>
      <c r="N604">
        <v>-3.18</v>
      </c>
      <c r="O604">
        <v>1.071</v>
      </c>
      <c r="P604">
        <v>1.073</v>
      </c>
      <c r="Q604">
        <v>1.0680000000000001</v>
      </c>
      <c r="R604">
        <v>0.71699999999999997</v>
      </c>
      <c r="S604">
        <v>0.29299999999999998</v>
      </c>
    </row>
    <row r="605" spans="1:19" x14ac:dyDescent="0.3">
      <c r="A605">
        <v>300</v>
      </c>
      <c r="B605">
        <v>-0.37</v>
      </c>
      <c r="C605">
        <v>-1.37</v>
      </c>
      <c r="D605">
        <v>-2.3660000000000001</v>
      </c>
      <c r="E605">
        <v>-3.0750000000000002</v>
      </c>
      <c r="F605">
        <v>-3.18</v>
      </c>
      <c r="G605">
        <v>2.8</v>
      </c>
      <c r="H605">
        <v>0</v>
      </c>
      <c r="I605">
        <v>2.835</v>
      </c>
      <c r="J605">
        <v>-0.372</v>
      </c>
      <c r="K605">
        <v>-1.37</v>
      </c>
      <c r="L605">
        <v>-2.367</v>
      </c>
      <c r="M605">
        <v>-3.073</v>
      </c>
      <c r="N605">
        <v>-3.18</v>
      </c>
      <c r="O605">
        <v>1.071</v>
      </c>
      <c r="P605">
        <v>1.073</v>
      </c>
      <c r="Q605">
        <v>1.0680000000000001</v>
      </c>
      <c r="R605">
        <v>0.71599999999999997</v>
      </c>
      <c r="S605">
        <v>0.29499999999999998</v>
      </c>
    </row>
    <row r="606" spans="1:19" x14ac:dyDescent="0.3">
      <c r="A606">
        <v>360</v>
      </c>
      <c r="B606">
        <v>-0.37</v>
      </c>
      <c r="C606">
        <v>-1.37</v>
      </c>
      <c r="D606">
        <v>-2.3660000000000001</v>
      </c>
      <c r="E606">
        <v>-3.0750000000000002</v>
      </c>
      <c r="F606">
        <v>-3.18</v>
      </c>
      <c r="G606">
        <v>2.8</v>
      </c>
      <c r="H606">
        <v>0</v>
      </c>
      <c r="I606">
        <v>2.835</v>
      </c>
      <c r="J606">
        <v>-0.372</v>
      </c>
      <c r="K606">
        <v>-1.37</v>
      </c>
      <c r="L606">
        <v>-2.367</v>
      </c>
      <c r="M606">
        <v>-3.0739999999999998</v>
      </c>
      <c r="N606">
        <v>-3.18</v>
      </c>
      <c r="O606">
        <v>1.071</v>
      </c>
      <c r="P606">
        <v>1.0720000000000001</v>
      </c>
      <c r="Q606">
        <v>1.0680000000000001</v>
      </c>
      <c r="R606">
        <v>0.71499999999999997</v>
      </c>
      <c r="S606">
        <v>0.29699999999999999</v>
      </c>
    </row>
    <row r="607" spans="1:19" x14ac:dyDescent="0.3">
      <c r="A607">
        <v>420</v>
      </c>
      <c r="B607">
        <v>-0.37</v>
      </c>
      <c r="C607">
        <v>-1.37</v>
      </c>
      <c r="D607">
        <v>-2.3660000000000001</v>
      </c>
      <c r="E607">
        <v>-3.0750000000000002</v>
      </c>
      <c r="F607">
        <v>-3.18</v>
      </c>
      <c r="G607">
        <v>2.8</v>
      </c>
      <c r="H607">
        <v>0</v>
      </c>
      <c r="I607">
        <v>2.835</v>
      </c>
      <c r="J607">
        <v>-0.372</v>
      </c>
      <c r="K607">
        <v>-1.371</v>
      </c>
      <c r="L607">
        <v>-2.367</v>
      </c>
      <c r="M607">
        <v>-3.0739999999999998</v>
      </c>
      <c r="N607">
        <v>-3.18</v>
      </c>
      <c r="O607">
        <v>1.071</v>
      </c>
      <c r="P607">
        <v>1.0720000000000001</v>
      </c>
      <c r="Q607">
        <v>1.069</v>
      </c>
      <c r="R607">
        <v>0.71499999999999997</v>
      </c>
      <c r="S607">
        <v>0.29799999999999999</v>
      </c>
    </row>
    <row r="608" spans="1:19" x14ac:dyDescent="0.3">
      <c r="A608">
        <v>480</v>
      </c>
      <c r="B608">
        <v>-0.37</v>
      </c>
      <c r="C608">
        <v>-1.37</v>
      </c>
      <c r="D608">
        <v>-2.3660000000000001</v>
      </c>
      <c r="E608">
        <v>-3.0750000000000002</v>
      </c>
      <c r="F608">
        <v>-3.18</v>
      </c>
      <c r="G608">
        <v>2.8</v>
      </c>
      <c r="H608">
        <v>0</v>
      </c>
      <c r="I608">
        <v>2.835</v>
      </c>
      <c r="J608">
        <v>-0.372</v>
      </c>
      <c r="K608">
        <v>-1.371</v>
      </c>
      <c r="L608">
        <v>-2.367</v>
      </c>
      <c r="M608">
        <v>-3.0739999999999998</v>
      </c>
      <c r="N608">
        <v>-3.18</v>
      </c>
      <c r="O608">
        <v>1.071</v>
      </c>
      <c r="P608">
        <v>1.0720000000000001</v>
      </c>
      <c r="Q608">
        <v>1.069</v>
      </c>
      <c r="R608">
        <v>0.71499999999999997</v>
      </c>
      <c r="S608">
        <v>0.29799999999999999</v>
      </c>
    </row>
    <row r="609" spans="1:19" x14ac:dyDescent="0.3">
      <c r="A609">
        <v>540</v>
      </c>
      <c r="B609">
        <v>-0.37</v>
      </c>
      <c r="C609">
        <v>-1.37</v>
      </c>
      <c r="D609">
        <v>-2.3660000000000001</v>
      </c>
      <c r="E609">
        <v>-3.0750000000000002</v>
      </c>
      <c r="F609">
        <v>-3.18</v>
      </c>
      <c r="G609">
        <v>2.8</v>
      </c>
      <c r="H609">
        <v>0</v>
      </c>
      <c r="I609">
        <v>2.835</v>
      </c>
      <c r="J609">
        <v>-0.372</v>
      </c>
      <c r="K609">
        <v>-1.371</v>
      </c>
      <c r="L609">
        <v>-2.3679999999999999</v>
      </c>
      <c r="M609">
        <v>-3.0739999999999998</v>
      </c>
      <c r="N609">
        <v>-3.18</v>
      </c>
      <c r="O609">
        <v>1.071</v>
      </c>
      <c r="P609">
        <v>1.0720000000000001</v>
      </c>
      <c r="Q609">
        <v>1.069</v>
      </c>
      <c r="R609">
        <v>0.71399999999999997</v>
      </c>
      <c r="S609">
        <v>0.29799999999999999</v>
      </c>
    </row>
    <row r="610" spans="1:19" x14ac:dyDescent="0.3">
      <c r="A610">
        <v>600</v>
      </c>
      <c r="B610">
        <v>-0.37</v>
      </c>
      <c r="C610">
        <v>-1.37</v>
      </c>
      <c r="D610">
        <v>-2.3660000000000001</v>
      </c>
      <c r="E610">
        <v>-3.0750000000000002</v>
      </c>
      <c r="F610">
        <v>-3.18</v>
      </c>
      <c r="G610">
        <v>2.8</v>
      </c>
      <c r="H610">
        <v>0</v>
      </c>
      <c r="I610">
        <v>2.835</v>
      </c>
      <c r="J610">
        <v>-0.372</v>
      </c>
      <c r="K610">
        <v>-1.371</v>
      </c>
      <c r="L610">
        <v>-2.3679999999999999</v>
      </c>
      <c r="M610">
        <v>-3.0750000000000002</v>
      </c>
      <c r="N610">
        <v>-3.18</v>
      </c>
      <c r="O610">
        <v>1.071</v>
      </c>
      <c r="P610">
        <v>1.0720000000000001</v>
      </c>
      <c r="Q610">
        <v>1.069</v>
      </c>
      <c r="R610">
        <v>0.71399999999999997</v>
      </c>
      <c r="S610">
        <v>0.29699999999999999</v>
      </c>
    </row>
    <row r="612" spans="1:19" x14ac:dyDescent="0.3">
      <c r="A612" t="s">
        <v>0</v>
      </c>
      <c r="B612" t="s">
        <v>48</v>
      </c>
    </row>
    <row r="613" spans="1:19" x14ac:dyDescent="0.3">
      <c r="A613">
        <v>0</v>
      </c>
      <c r="B613">
        <v>-0.37</v>
      </c>
      <c r="C613">
        <v>-1.37</v>
      </c>
      <c r="D613">
        <v>-2.3660000000000001</v>
      </c>
      <c r="E613">
        <v>-3.0750000000000002</v>
      </c>
      <c r="F613">
        <v>-3.18</v>
      </c>
      <c r="G613">
        <v>2.8</v>
      </c>
      <c r="H613">
        <v>0</v>
      </c>
      <c r="I613">
        <v>2.5990000000000002</v>
      </c>
      <c r="J613">
        <v>-0.37</v>
      </c>
      <c r="K613">
        <v>-1.37</v>
      </c>
      <c r="L613">
        <v>-2.3660000000000001</v>
      </c>
      <c r="M613">
        <v>-3.0750000000000002</v>
      </c>
      <c r="N613">
        <v>-3.18</v>
      </c>
      <c r="O613">
        <v>1.069</v>
      </c>
      <c r="P613">
        <v>1.069</v>
      </c>
      <c r="Q613">
        <v>1.0609999999999999</v>
      </c>
      <c r="R613">
        <v>0.70699999999999996</v>
      </c>
      <c r="S613">
        <v>0.29099999999999998</v>
      </c>
    </row>
    <row r="614" spans="1:19" x14ac:dyDescent="0.3">
      <c r="A614">
        <v>60</v>
      </c>
      <c r="B614">
        <v>-0.37</v>
      </c>
      <c r="C614">
        <v>-1.37</v>
      </c>
      <c r="D614">
        <v>-2.3660000000000001</v>
      </c>
      <c r="E614">
        <v>-3.0750000000000002</v>
      </c>
      <c r="F614">
        <v>-3.18</v>
      </c>
      <c r="G614">
        <v>2.8</v>
      </c>
      <c r="H614">
        <v>0</v>
      </c>
      <c r="I614">
        <v>2.5990000000000002</v>
      </c>
      <c r="J614">
        <v>-0.371</v>
      </c>
      <c r="K614">
        <v>-1.37</v>
      </c>
      <c r="L614">
        <v>-2.3660000000000001</v>
      </c>
      <c r="M614">
        <v>-3.0750000000000002</v>
      </c>
      <c r="N614">
        <v>-3.177</v>
      </c>
      <c r="O614">
        <v>1.07</v>
      </c>
      <c r="P614">
        <v>1.071</v>
      </c>
      <c r="Q614">
        <v>1.0649999999999999</v>
      </c>
      <c r="R614">
        <v>0.71099999999999997</v>
      </c>
      <c r="S614">
        <v>0.28399999999999997</v>
      </c>
    </row>
    <row r="615" spans="1:19" x14ac:dyDescent="0.3">
      <c r="A615">
        <v>120</v>
      </c>
      <c r="B615">
        <v>-0.37</v>
      </c>
      <c r="C615">
        <v>-1.37</v>
      </c>
      <c r="D615">
        <v>-2.3660000000000001</v>
      </c>
      <c r="E615">
        <v>-3.0750000000000002</v>
      </c>
      <c r="F615">
        <v>-3.18</v>
      </c>
      <c r="G615">
        <v>2.8</v>
      </c>
      <c r="H615">
        <v>0</v>
      </c>
      <c r="I615">
        <v>2.5990000000000002</v>
      </c>
      <c r="J615">
        <v>-0.372</v>
      </c>
      <c r="K615">
        <v>-1.37</v>
      </c>
      <c r="L615">
        <v>-2.3660000000000001</v>
      </c>
      <c r="M615">
        <v>-3.073</v>
      </c>
      <c r="N615">
        <v>-3.1739999999999999</v>
      </c>
      <c r="O615">
        <v>1.071</v>
      </c>
      <c r="P615">
        <v>1.0720000000000001</v>
      </c>
      <c r="Q615">
        <v>1.0649999999999999</v>
      </c>
      <c r="R615">
        <v>0.71399999999999997</v>
      </c>
      <c r="S615">
        <v>0.27700000000000002</v>
      </c>
    </row>
    <row r="616" spans="1:19" x14ac:dyDescent="0.3">
      <c r="A616">
        <v>180</v>
      </c>
      <c r="B616">
        <v>-0.37</v>
      </c>
      <c r="C616">
        <v>-1.37</v>
      </c>
      <c r="D616">
        <v>-2.3660000000000001</v>
      </c>
      <c r="E616">
        <v>-3.0750000000000002</v>
      </c>
      <c r="F616">
        <v>-3.18</v>
      </c>
      <c r="G616">
        <v>2.8</v>
      </c>
      <c r="H616">
        <v>0</v>
      </c>
      <c r="I616">
        <v>2.5990000000000002</v>
      </c>
      <c r="J616">
        <v>-0.371</v>
      </c>
      <c r="K616">
        <v>-1.37</v>
      </c>
      <c r="L616">
        <v>-2.3660000000000001</v>
      </c>
      <c r="M616">
        <v>-3.073</v>
      </c>
      <c r="N616">
        <v>-3.1709999999999998</v>
      </c>
      <c r="O616">
        <v>1.07</v>
      </c>
      <c r="P616">
        <v>1.073</v>
      </c>
      <c r="Q616">
        <v>1.0669999999999999</v>
      </c>
      <c r="R616">
        <v>0.71499999999999997</v>
      </c>
      <c r="S616">
        <v>0.27300000000000002</v>
      </c>
    </row>
    <row r="617" spans="1:19" x14ac:dyDescent="0.3">
      <c r="A617">
        <v>240</v>
      </c>
      <c r="B617">
        <v>-0.37</v>
      </c>
      <c r="C617">
        <v>-1.37</v>
      </c>
      <c r="D617">
        <v>-2.3660000000000001</v>
      </c>
      <c r="E617">
        <v>-3.0750000000000002</v>
      </c>
      <c r="F617">
        <v>-3.18</v>
      </c>
      <c r="G617">
        <v>2.8</v>
      </c>
      <c r="H617">
        <v>0</v>
      </c>
      <c r="I617">
        <v>2.5990000000000002</v>
      </c>
      <c r="J617">
        <v>-0.372</v>
      </c>
      <c r="K617">
        <v>-1.37</v>
      </c>
      <c r="L617">
        <v>-2.367</v>
      </c>
      <c r="M617">
        <v>-3.0739999999999998</v>
      </c>
      <c r="N617">
        <v>-3.1680000000000001</v>
      </c>
      <c r="O617">
        <v>1.071</v>
      </c>
      <c r="P617">
        <v>1.073</v>
      </c>
      <c r="Q617">
        <v>1.0680000000000001</v>
      </c>
      <c r="R617">
        <v>0.72</v>
      </c>
      <c r="S617">
        <v>0.26700000000000002</v>
      </c>
    </row>
    <row r="618" spans="1:19" x14ac:dyDescent="0.3">
      <c r="A618">
        <v>300</v>
      </c>
      <c r="B618">
        <v>-0.37</v>
      </c>
      <c r="C618">
        <v>-1.37</v>
      </c>
      <c r="D618">
        <v>-2.3660000000000001</v>
      </c>
      <c r="E618">
        <v>-3.0750000000000002</v>
      </c>
      <c r="F618">
        <v>-3.18</v>
      </c>
      <c r="G618">
        <v>2.8</v>
      </c>
      <c r="H618">
        <v>0</v>
      </c>
      <c r="I618">
        <v>2.5990000000000002</v>
      </c>
      <c r="J618">
        <v>-0.372</v>
      </c>
      <c r="K618">
        <v>-1.37</v>
      </c>
      <c r="L618">
        <v>-2.367</v>
      </c>
      <c r="M618">
        <v>-3.0739999999999998</v>
      </c>
      <c r="N618">
        <v>-3.165</v>
      </c>
      <c r="O618">
        <v>1.071</v>
      </c>
      <c r="P618">
        <v>1.073</v>
      </c>
      <c r="Q618">
        <v>1.0669999999999999</v>
      </c>
      <c r="R618">
        <v>0.71799999999999997</v>
      </c>
      <c r="S618">
        <v>0.26300000000000001</v>
      </c>
    </row>
    <row r="619" spans="1:19" x14ac:dyDescent="0.3">
      <c r="A619">
        <v>360</v>
      </c>
      <c r="B619">
        <v>-0.37</v>
      </c>
      <c r="C619">
        <v>-1.37</v>
      </c>
      <c r="D619">
        <v>-2.3660000000000001</v>
      </c>
      <c r="E619">
        <v>-3.0750000000000002</v>
      </c>
      <c r="F619">
        <v>-3.18</v>
      </c>
      <c r="G619">
        <v>2.8</v>
      </c>
      <c r="H619">
        <v>0</v>
      </c>
      <c r="I619">
        <v>2.5990000000000002</v>
      </c>
      <c r="J619">
        <v>-0.372</v>
      </c>
      <c r="K619">
        <v>-1.371</v>
      </c>
      <c r="L619">
        <v>-2.367</v>
      </c>
      <c r="M619">
        <v>-3.073</v>
      </c>
      <c r="N619">
        <v>-3.1619999999999999</v>
      </c>
      <c r="O619">
        <v>1.071</v>
      </c>
      <c r="P619">
        <v>1.073</v>
      </c>
      <c r="Q619">
        <v>1.0680000000000001</v>
      </c>
      <c r="R619">
        <v>0.71399999999999997</v>
      </c>
      <c r="S619">
        <v>0.26100000000000001</v>
      </c>
    </row>
    <row r="620" spans="1:19" x14ac:dyDescent="0.3">
      <c r="A620">
        <v>420</v>
      </c>
      <c r="B620">
        <v>-0.37</v>
      </c>
      <c r="C620">
        <v>-1.37</v>
      </c>
      <c r="D620">
        <v>-2.3660000000000001</v>
      </c>
      <c r="E620">
        <v>-3.0750000000000002</v>
      </c>
      <c r="F620">
        <v>-3.18</v>
      </c>
      <c r="G620">
        <v>2.8</v>
      </c>
      <c r="H620">
        <v>0</v>
      </c>
      <c r="I620">
        <v>2.5990000000000002</v>
      </c>
      <c r="J620">
        <v>-0.372</v>
      </c>
      <c r="K620">
        <v>-1.371</v>
      </c>
      <c r="L620">
        <v>-2.367</v>
      </c>
      <c r="M620">
        <v>-3.0720000000000001</v>
      </c>
      <c r="N620">
        <v>-3.1589999999999998</v>
      </c>
      <c r="O620">
        <v>1.071</v>
      </c>
      <c r="P620">
        <v>1.0720000000000001</v>
      </c>
      <c r="Q620">
        <v>1.069</v>
      </c>
      <c r="R620">
        <v>0.70899999999999996</v>
      </c>
      <c r="S620">
        <v>0.25900000000000001</v>
      </c>
    </row>
    <row r="621" spans="1:19" x14ac:dyDescent="0.3">
      <c r="A621">
        <v>480</v>
      </c>
      <c r="B621">
        <v>-0.37</v>
      </c>
      <c r="C621">
        <v>-1.37</v>
      </c>
      <c r="D621">
        <v>-2.3660000000000001</v>
      </c>
      <c r="E621">
        <v>-3.0750000000000002</v>
      </c>
      <c r="F621">
        <v>-3.18</v>
      </c>
      <c r="G621">
        <v>2.8</v>
      </c>
      <c r="H621">
        <v>0</v>
      </c>
      <c r="I621">
        <v>2.5990000000000002</v>
      </c>
      <c r="J621">
        <v>-0.372</v>
      </c>
      <c r="K621">
        <v>-1.371</v>
      </c>
      <c r="L621">
        <v>-2.367</v>
      </c>
      <c r="M621">
        <v>-3.07</v>
      </c>
      <c r="N621">
        <v>-3.1560000000000001</v>
      </c>
      <c r="O621">
        <v>1.071</v>
      </c>
      <c r="P621">
        <v>1.0720000000000001</v>
      </c>
      <c r="Q621">
        <v>1.069</v>
      </c>
      <c r="R621">
        <v>0.70299999999999996</v>
      </c>
      <c r="S621">
        <v>0.25700000000000001</v>
      </c>
    </row>
    <row r="622" spans="1:19" x14ac:dyDescent="0.3">
      <c r="A622">
        <v>540</v>
      </c>
      <c r="B622">
        <v>-0.37</v>
      </c>
      <c r="C622">
        <v>-1.37</v>
      </c>
      <c r="D622">
        <v>-2.3660000000000001</v>
      </c>
      <c r="E622">
        <v>-3.0750000000000002</v>
      </c>
      <c r="F622">
        <v>-3.18</v>
      </c>
      <c r="G622">
        <v>2.8</v>
      </c>
      <c r="H622">
        <v>0</v>
      </c>
      <c r="I622">
        <v>2.5990000000000002</v>
      </c>
      <c r="J622">
        <v>-0.372</v>
      </c>
      <c r="K622">
        <v>-1.371</v>
      </c>
      <c r="L622">
        <v>-2.367</v>
      </c>
      <c r="M622">
        <v>-3.0680000000000001</v>
      </c>
      <c r="N622">
        <v>-3.153</v>
      </c>
      <c r="O622">
        <v>1.071</v>
      </c>
      <c r="P622">
        <v>1.0720000000000001</v>
      </c>
      <c r="Q622">
        <v>1.0680000000000001</v>
      </c>
      <c r="R622">
        <v>0.69799999999999995</v>
      </c>
      <c r="S622">
        <v>0.254</v>
      </c>
    </row>
    <row r="623" spans="1:19" x14ac:dyDescent="0.3">
      <c r="A623">
        <v>600</v>
      </c>
      <c r="B623">
        <v>-0.37</v>
      </c>
      <c r="C623">
        <v>-1.37</v>
      </c>
      <c r="D623">
        <v>-2.3660000000000001</v>
      </c>
      <c r="E623">
        <v>-3.0750000000000002</v>
      </c>
      <c r="F623">
        <v>-3.18</v>
      </c>
      <c r="G623">
        <v>2.8</v>
      </c>
      <c r="H623">
        <v>0</v>
      </c>
      <c r="I623">
        <v>2.5990000000000002</v>
      </c>
      <c r="J623">
        <v>-0.372</v>
      </c>
      <c r="K623">
        <v>-1.371</v>
      </c>
      <c r="L623">
        <v>-2.3679999999999999</v>
      </c>
      <c r="M623">
        <v>-3.0659999999999998</v>
      </c>
      <c r="N623">
        <v>-3.15</v>
      </c>
      <c r="O623">
        <v>1.071</v>
      </c>
      <c r="P623">
        <v>1.0720000000000001</v>
      </c>
      <c r="Q623">
        <v>1.069</v>
      </c>
      <c r="R623">
        <v>0.69299999999999995</v>
      </c>
      <c r="S623">
        <v>0.252</v>
      </c>
    </row>
    <row r="625" spans="1:19" x14ac:dyDescent="0.3">
      <c r="A625" t="s">
        <v>0</v>
      </c>
      <c r="B625" t="s">
        <v>49</v>
      </c>
    </row>
    <row r="626" spans="1:19" x14ac:dyDescent="0.3">
      <c r="A626">
        <v>0</v>
      </c>
      <c r="B626">
        <v>-0.37</v>
      </c>
      <c r="C626">
        <v>-1.37</v>
      </c>
      <c r="D626">
        <v>-2.3660000000000001</v>
      </c>
      <c r="E626">
        <v>-3.0670000000000002</v>
      </c>
      <c r="F626">
        <v>-3.17</v>
      </c>
      <c r="G626">
        <v>2.8</v>
      </c>
      <c r="H626">
        <v>0</v>
      </c>
      <c r="I626">
        <v>3.0659999999999998</v>
      </c>
      <c r="J626">
        <v>-0.37</v>
      </c>
      <c r="K626">
        <v>-1.37</v>
      </c>
      <c r="L626">
        <v>-2.3660000000000001</v>
      </c>
      <c r="M626">
        <v>-3.0670000000000002</v>
      </c>
      <c r="N626">
        <v>-3.17</v>
      </c>
      <c r="O626">
        <v>1.069</v>
      </c>
      <c r="P626">
        <v>1.069</v>
      </c>
      <c r="Q626">
        <v>1.0609999999999999</v>
      </c>
      <c r="R626">
        <v>0.7</v>
      </c>
      <c r="S626">
        <v>0.28899999999999998</v>
      </c>
    </row>
    <row r="627" spans="1:19" x14ac:dyDescent="0.3">
      <c r="A627">
        <v>60</v>
      </c>
      <c r="B627">
        <v>-0.37</v>
      </c>
      <c r="C627">
        <v>-1.37</v>
      </c>
      <c r="D627">
        <v>-2.3660000000000001</v>
      </c>
      <c r="E627">
        <v>-3.0670000000000002</v>
      </c>
      <c r="F627">
        <v>-3.17</v>
      </c>
      <c r="G627">
        <v>2.8</v>
      </c>
      <c r="H627">
        <v>0</v>
      </c>
      <c r="I627">
        <v>3.0659999999999998</v>
      </c>
      <c r="J627">
        <v>-0.371</v>
      </c>
      <c r="K627">
        <v>-1.37</v>
      </c>
      <c r="L627">
        <v>-2.3660000000000001</v>
      </c>
      <c r="M627">
        <v>-3.0670000000000002</v>
      </c>
      <c r="N627">
        <v>-3.173</v>
      </c>
      <c r="O627">
        <v>1.07</v>
      </c>
      <c r="P627">
        <v>1.0720000000000001</v>
      </c>
      <c r="Q627">
        <v>1.0649999999999999</v>
      </c>
      <c r="R627">
        <v>0.70299999999999996</v>
      </c>
      <c r="S627">
        <v>0.29799999999999999</v>
      </c>
    </row>
    <row r="628" spans="1:19" x14ac:dyDescent="0.3">
      <c r="A628">
        <v>120</v>
      </c>
      <c r="B628">
        <v>-0.37</v>
      </c>
      <c r="C628">
        <v>-1.37</v>
      </c>
      <c r="D628">
        <v>-2.3660000000000001</v>
      </c>
      <c r="E628">
        <v>-3.0670000000000002</v>
      </c>
      <c r="F628">
        <v>-3.17</v>
      </c>
      <c r="G628">
        <v>2.8</v>
      </c>
      <c r="H628">
        <v>0</v>
      </c>
      <c r="I628">
        <v>3.0659999999999998</v>
      </c>
      <c r="J628">
        <v>-0.371</v>
      </c>
      <c r="K628">
        <v>-1.37</v>
      </c>
      <c r="L628">
        <v>-2.3660000000000001</v>
      </c>
      <c r="M628">
        <v>-3.0670000000000002</v>
      </c>
      <c r="N628">
        <v>-3.1760000000000002</v>
      </c>
      <c r="O628">
        <v>1.07</v>
      </c>
      <c r="P628">
        <v>1.0720000000000001</v>
      </c>
      <c r="Q628">
        <v>1.0660000000000001</v>
      </c>
      <c r="R628">
        <v>0.71</v>
      </c>
      <c r="S628">
        <v>0.30599999999999999</v>
      </c>
    </row>
    <row r="629" spans="1:19" x14ac:dyDescent="0.3">
      <c r="A629">
        <v>180</v>
      </c>
      <c r="B629">
        <v>-0.37</v>
      </c>
      <c r="C629">
        <v>-1.37</v>
      </c>
      <c r="D629">
        <v>-2.3660000000000001</v>
      </c>
      <c r="E629">
        <v>-3.0670000000000002</v>
      </c>
      <c r="F629">
        <v>-3.17</v>
      </c>
      <c r="G629">
        <v>2.8</v>
      </c>
      <c r="H629">
        <v>0</v>
      </c>
      <c r="I629">
        <v>3.0659999999999998</v>
      </c>
      <c r="J629">
        <v>-0.372</v>
      </c>
      <c r="K629">
        <v>-1.37</v>
      </c>
      <c r="L629">
        <v>-2.3660000000000001</v>
      </c>
      <c r="M629">
        <v>-3.0659999999999998</v>
      </c>
      <c r="N629">
        <v>-3.1789999999999998</v>
      </c>
      <c r="O629">
        <v>1.071</v>
      </c>
      <c r="P629">
        <v>1.073</v>
      </c>
      <c r="Q629">
        <v>1.0660000000000001</v>
      </c>
      <c r="R629">
        <v>0.71099999999999997</v>
      </c>
      <c r="S629">
        <v>0.313</v>
      </c>
    </row>
    <row r="630" spans="1:19" x14ac:dyDescent="0.3">
      <c r="A630">
        <v>240</v>
      </c>
      <c r="B630">
        <v>-0.37</v>
      </c>
      <c r="C630">
        <v>-1.37</v>
      </c>
      <c r="D630">
        <v>-2.3660000000000001</v>
      </c>
      <c r="E630">
        <v>-3.0670000000000002</v>
      </c>
      <c r="F630">
        <v>-3.17</v>
      </c>
      <c r="G630">
        <v>2.8</v>
      </c>
      <c r="H630">
        <v>0</v>
      </c>
      <c r="I630">
        <v>3.0659999999999998</v>
      </c>
      <c r="J630">
        <v>-0.372</v>
      </c>
      <c r="K630">
        <v>-1.37</v>
      </c>
      <c r="L630">
        <v>-2.3660000000000001</v>
      </c>
      <c r="M630">
        <v>-3.0649999999999999</v>
      </c>
      <c r="N630">
        <v>-3.1819999999999999</v>
      </c>
      <c r="O630">
        <v>1.071</v>
      </c>
      <c r="P630">
        <v>1.073</v>
      </c>
      <c r="Q630">
        <v>1.0669999999999999</v>
      </c>
      <c r="R630">
        <v>0.70799999999999996</v>
      </c>
      <c r="S630">
        <v>0.318</v>
      </c>
    </row>
    <row r="631" spans="1:19" x14ac:dyDescent="0.3">
      <c r="A631">
        <v>300</v>
      </c>
      <c r="B631">
        <v>-0.37</v>
      </c>
      <c r="C631">
        <v>-1.37</v>
      </c>
      <c r="D631">
        <v>-2.3660000000000001</v>
      </c>
      <c r="E631">
        <v>-3.0670000000000002</v>
      </c>
      <c r="F631">
        <v>-3.17</v>
      </c>
      <c r="G631">
        <v>2.8</v>
      </c>
      <c r="H631">
        <v>0</v>
      </c>
      <c r="I631">
        <v>3.0659999999999998</v>
      </c>
      <c r="J631">
        <v>-0.372</v>
      </c>
      <c r="K631">
        <v>-1.37</v>
      </c>
      <c r="L631">
        <v>-2.367</v>
      </c>
      <c r="M631">
        <v>-3.0649999999999999</v>
      </c>
      <c r="N631">
        <v>-3.1850000000000001</v>
      </c>
      <c r="O631">
        <v>1.071</v>
      </c>
      <c r="P631">
        <v>1.073</v>
      </c>
      <c r="Q631">
        <v>1.0680000000000001</v>
      </c>
      <c r="R631">
        <v>0.70699999999999996</v>
      </c>
      <c r="S631">
        <v>0.32300000000000001</v>
      </c>
    </row>
    <row r="632" spans="1:19" x14ac:dyDescent="0.3">
      <c r="A632">
        <v>360</v>
      </c>
      <c r="B632">
        <v>-0.37</v>
      </c>
      <c r="C632">
        <v>-1.37</v>
      </c>
      <c r="D632">
        <v>-2.3660000000000001</v>
      </c>
      <c r="E632">
        <v>-3.0670000000000002</v>
      </c>
      <c r="F632">
        <v>-3.17</v>
      </c>
      <c r="G632">
        <v>2.8</v>
      </c>
      <c r="H632">
        <v>0</v>
      </c>
      <c r="I632">
        <v>3.0659999999999998</v>
      </c>
      <c r="J632">
        <v>-0.372</v>
      </c>
      <c r="K632">
        <v>-1.37</v>
      </c>
      <c r="L632">
        <v>-2.367</v>
      </c>
      <c r="M632">
        <v>-3.0659999999999998</v>
      </c>
      <c r="N632">
        <v>-3.1880000000000002</v>
      </c>
      <c r="O632">
        <v>1.071</v>
      </c>
      <c r="P632">
        <v>1.0720000000000001</v>
      </c>
      <c r="Q632">
        <v>1.0680000000000001</v>
      </c>
      <c r="R632">
        <v>0.71</v>
      </c>
      <c r="S632">
        <v>0.32900000000000001</v>
      </c>
    </row>
    <row r="633" spans="1:19" x14ac:dyDescent="0.3">
      <c r="A633">
        <v>420</v>
      </c>
      <c r="B633">
        <v>-0.37</v>
      </c>
      <c r="C633">
        <v>-1.37</v>
      </c>
      <c r="D633">
        <v>-2.3660000000000001</v>
      </c>
      <c r="E633">
        <v>-3.0670000000000002</v>
      </c>
      <c r="F633">
        <v>-3.17</v>
      </c>
      <c r="G633">
        <v>2.8</v>
      </c>
      <c r="H633">
        <v>0</v>
      </c>
      <c r="I633">
        <v>3.0659999999999998</v>
      </c>
      <c r="J633">
        <v>-0.372</v>
      </c>
      <c r="K633">
        <v>-1.371</v>
      </c>
      <c r="L633">
        <v>-2.367</v>
      </c>
      <c r="M633">
        <v>-3.0680000000000001</v>
      </c>
      <c r="N633">
        <v>-3.1909999999999998</v>
      </c>
      <c r="O633">
        <v>1.071</v>
      </c>
      <c r="P633">
        <v>1.0720000000000001</v>
      </c>
      <c r="Q633">
        <v>1.0680000000000001</v>
      </c>
      <c r="R633">
        <v>0.71499999999999997</v>
      </c>
      <c r="S633">
        <v>0.33400000000000002</v>
      </c>
    </row>
    <row r="634" spans="1:19" x14ac:dyDescent="0.3">
      <c r="A634">
        <v>480</v>
      </c>
      <c r="B634">
        <v>-0.37</v>
      </c>
      <c r="C634">
        <v>-1.37</v>
      </c>
      <c r="D634">
        <v>-2.3660000000000001</v>
      </c>
      <c r="E634">
        <v>-3.0670000000000002</v>
      </c>
      <c r="F634">
        <v>-3.17</v>
      </c>
      <c r="G634">
        <v>2.8</v>
      </c>
      <c r="H634">
        <v>0</v>
      </c>
      <c r="I634">
        <v>3.0659999999999998</v>
      </c>
      <c r="J634">
        <v>-0.372</v>
      </c>
      <c r="K634">
        <v>-1.371</v>
      </c>
      <c r="L634">
        <v>-2.367</v>
      </c>
      <c r="M634">
        <v>-3.0710000000000002</v>
      </c>
      <c r="N634">
        <v>-3.194</v>
      </c>
      <c r="O634">
        <v>1.071</v>
      </c>
      <c r="P634">
        <v>1.0720000000000001</v>
      </c>
      <c r="Q634">
        <v>1.0680000000000001</v>
      </c>
      <c r="R634">
        <v>0.72</v>
      </c>
      <c r="S634">
        <v>0.33700000000000002</v>
      </c>
    </row>
    <row r="635" spans="1:19" x14ac:dyDescent="0.3">
      <c r="A635">
        <v>540</v>
      </c>
      <c r="B635">
        <v>-0.37</v>
      </c>
      <c r="C635">
        <v>-1.37</v>
      </c>
      <c r="D635">
        <v>-2.3660000000000001</v>
      </c>
      <c r="E635">
        <v>-3.0670000000000002</v>
      </c>
      <c r="F635">
        <v>-3.17</v>
      </c>
      <c r="G635">
        <v>2.8</v>
      </c>
      <c r="H635">
        <v>0</v>
      </c>
      <c r="I635">
        <v>3.0659999999999998</v>
      </c>
      <c r="J635">
        <v>-0.372</v>
      </c>
      <c r="K635">
        <v>-1.371</v>
      </c>
      <c r="L635">
        <v>-2.367</v>
      </c>
      <c r="M635">
        <v>-3.073</v>
      </c>
      <c r="N635">
        <v>-3.1970000000000001</v>
      </c>
      <c r="O635">
        <v>1.071</v>
      </c>
      <c r="P635">
        <v>1.0720000000000001</v>
      </c>
      <c r="Q635">
        <v>1.069</v>
      </c>
      <c r="R635">
        <v>0.72299999999999998</v>
      </c>
      <c r="S635">
        <v>0.33800000000000002</v>
      </c>
    </row>
    <row r="636" spans="1:19" x14ac:dyDescent="0.3">
      <c r="A636">
        <v>600</v>
      </c>
      <c r="B636">
        <v>-0.37</v>
      </c>
      <c r="C636">
        <v>-1.37</v>
      </c>
      <c r="D636">
        <v>-2.3660000000000001</v>
      </c>
      <c r="E636">
        <v>-3.0670000000000002</v>
      </c>
      <c r="F636">
        <v>-3.17</v>
      </c>
      <c r="G636">
        <v>2.8</v>
      </c>
      <c r="H636">
        <v>0</v>
      </c>
      <c r="I636">
        <v>3.0659999999999998</v>
      </c>
      <c r="J636">
        <v>-0.372</v>
      </c>
      <c r="K636">
        <v>-1.371</v>
      </c>
      <c r="L636">
        <v>-2.3679999999999999</v>
      </c>
      <c r="M636">
        <v>-3.0750000000000002</v>
      </c>
      <c r="N636">
        <v>-3.2</v>
      </c>
      <c r="O636">
        <v>1.071</v>
      </c>
      <c r="P636">
        <v>1.0720000000000001</v>
      </c>
      <c r="Q636">
        <v>1.069</v>
      </c>
      <c r="R636">
        <v>0.72699999999999998</v>
      </c>
      <c r="S636">
        <v>0.33900000000000002</v>
      </c>
    </row>
    <row r="638" spans="1:19" x14ac:dyDescent="0.3">
      <c r="A638" t="s">
        <v>0</v>
      </c>
      <c r="B638" t="s">
        <v>50</v>
      </c>
    </row>
    <row r="639" spans="1:19" x14ac:dyDescent="0.3">
      <c r="A639">
        <v>0</v>
      </c>
      <c r="B639">
        <v>-0.37</v>
      </c>
      <c r="C639">
        <v>-1.37</v>
      </c>
      <c r="D639">
        <v>-2.3660000000000001</v>
      </c>
      <c r="E639">
        <v>-3.0670000000000002</v>
      </c>
      <c r="F639">
        <v>-3.17</v>
      </c>
      <c r="G639">
        <v>2.8</v>
      </c>
      <c r="H639">
        <v>0</v>
      </c>
      <c r="I639">
        <v>2.8359999999999999</v>
      </c>
      <c r="J639">
        <v>-0.37</v>
      </c>
      <c r="K639">
        <v>-1.37</v>
      </c>
      <c r="L639">
        <v>-2.3660000000000001</v>
      </c>
      <c r="M639">
        <v>-3.0670000000000002</v>
      </c>
      <c r="N639">
        <v>-3.17</v>
      </c>
      <c r="O639">
        <v>1.069</v>
      </c>
      <c r="P639">
        <v>1.069</v>
      </c>
      <c r="Q639">
        <v>1.0609999999999999</v>
      </c>
      <c r="R639">
        <v>0.7</v>
      </c>
      <c r="S639">
        <v>0.28899999999999998</v>
      </c>
    </row>
    <row r="640" spans="1:19" x14ac:dyDescent="0.3">
      <c r="A640">
        <v>60</v>
      </c>
      <c r="B640">
        <v>-0.37</v>
      </c>
      <c r="C640">
        <v>-1.37</v>
      </c>
      <c r="D640">
        <v>-2.3660000000000001</v>
      </c>
      <c r="E640">
        <v>-3.0670000000000002</v>
      </c>
      <c r="F640">
        <v>-3.17</v>
      </c>
      <c r="G640">
        <v>2.8</v>
      </c>
      <c r="H640">
        <v>0</v>
      </c>
      <c r="I640">
        <v>2.8359999999999999</v>
      </c>
      <c r="J640">
        <v>-0.371</v>
      </c>
      <c r="K640">
        <v>-1.37</v>
      </c>
      <c r="L640">
        <v>-2.3660000000000001</v>
      </c>
      <c r="M640">
        <v>-3.0670000000000002</v>
      </c>
      <c r="N640">
        <v>-3.17</v>
      </c>
      <c r="O640">
        <v>1.07</v>
      </c>
      <c r="P640">
        <v>1.0720000000000001</v>
      </c>
      <c r="Q640">
        <v>1.0649999999999999</v>
      </c>
      <c r="R640">
        <v>0.70399999999999996</v>
      </c>
      <c r="S640">
        <v>0.28999999999999998</v>
      </c>
    </row>
    <row r="641" spans="1:19" x14ac:dyDescent="0.3">
      <c r="A641">
        <v>120</v>
      </c>
      <c r="B641">
        <v>-0.37</v>
      </c>
      <c r="C641">
        <v>-1.37</v>
      </c>
      <c r="D641">
        <v>-2.3660000000000001</v>
      </c>
      <c r="E641">
        <v>-3.0670000000000002</v>
      </c>
      <c r="F641">
        <v>-3.17</v>
      </c>
      <c r="G641">
        <v>2.8</v>
      </c>
      <c r="H641">
        <v>0</v>
      </c>
      <c r="I641">
        <v>2.8359999999999999</v>
      </c>
      <c r="J641">
        <v>-0.371</v>
      </c>
      <c r="K641">
        <v>-1.37</v>
      </c>
      <c r="L641">
        <v>-2.3660000000000001</v>
      </c>
      <c r="M641">
        <v>-3.0659999999999998</v>
      </c>
      <c r="N641">
        <v>-3.17</v>
      </c>
      <c r="O641">
        <v>1.07</v>
      </c>
      <c r="P641">
        <v>1.0720000000000001</v>
      </c>
      <c r="Q641">
        <v>1.0660000000000001</v>
      </c>
      <c r="R641">
        <v>0.70899999999999996</v>
      </c>
      <c r="S641">
        <v>0.28999999999999998</v>
      </c>
    </row>
    <row r="642" spans="1:19" x14ac:dyDescent="0.3">
      <c r="A642">
        <v>180</v>
      </c>
      <c r="B642">
        <v>-0.37</v>
      </c>
      <c r="C642">
        <v>-1.37</v>
      </c>
      <c r="D642">
        <v>-2.3660000000000001</v>
      </c>
      <c r="E642">
        <v>-3.0670000000000002</v>
      </c>
      <c r="F642">
        <v>-3.17</v>
      </c>
      <c r="G642">
        <v>2.8</v>
      </c>
      <c r="H642">
        <v>0</v>
      </c>
      <c r="I642">
        <v>2.8359999999999999</v>
      </c>
      <c r="J642">
        <v>-0.372</v>
      </c>
      <c r="K642">
        <v>-1.37</v>
      </c>
      <c r="L642">
        <v>-2.3660000000000001</v>
      </c>
      <c r="M642">
        <v>-3.0659999999999998</v>
      </c>
      <c r="N642">
        <v>-3.17</v>
      </c>
      <c r="O642">
        <v>1.071</v>
      </c>
      <c r="P642">
        <v>1.073</v>
      </c>
      <c r="Q642">
        <v>1.0660000000000001</v>
      </c>
      <c r="R642">
        <v>0.71</v>
      </c>
      <c r="S642">
        <v>0.29099999999999998</v>
      </c>
    </row>
    <row r="643" spans="1:19" x14ac:dyDescent="0.3">
      <c r="A643">
        <v>240</v>
      </c>
      <c r="B643">
        <v>-0.37</v>
      </c>
      <c r="C643">
        <v>-1.37</v>
      </c>
      <c r="D643">
        <v>-2.3660000000000001</v>
      </c>
      <c r="E643">
        <v>-3.0670000000000002</v>
      </c>
      <c r="F643">
        <v>-3.17</v>
      </c>
      <c r="G643">
        <v>2.8</v>
      </c>
      <c r="H643">
        <v>0</v>
      </c>
      <c r="I643">
        <v>2.8359999999999999</v>
      </c>
      <c r="J643">
        <v>-0.372</v>
      </c>
      <c r="K643">
        <v>-1.37</v>
      </c>
      <c r="L643">
        <v>-2.3660000000000001</v>
      </c>
      <c r="M643">
        <v>-3.0659999999999998</v>
      </c>
      <c r="N643">
        <v>-3.17</v>
      </c>
      <c r="O643">
        <v>1.071</v>
      </c>
      <c r="P643">
        <v>1.073</v>
      </c>
      <c r="Q643">
        <v>1.0680000000000001</v>
      </c>
      <c r="R643">
        <v>0.71</v>
      </c>
      <c r="S643">
        <v>0.29099999999999998</v>
      </c>
    </row>
    <row r="644" spans="1:19" x14ac:dyDescent="0.3">
      <c r="A644">
        <v>300</v>
      </c>
      <c r="B644">
        <v>-0.37</v>
      </c>
      <c r="C644">
        <v>-1.37</v>
      </c>
      <c r="D644">
        <v>-2.3660000000000001</v>
      </c>
      <c r="E644">
        <v>-3.0670000000000002</v>
      </c>
      <c r="F644">
        <v>-3.17</v>
      </c>
      <c r="G644">
        <v>2.8</v>
      </c>
      <c r="H644">
        <v>0</v>
      </c>
      <c r="I644">
        <v>2.8359999999999999</v>
      </c>
      <c r="J644">
        <v>-0.372</v>
      </c>
      <c r="K644">
        <v>-1.37</v>
      </c>
      <c r="L644">
        <v>-2.367</v>
      </c>
      <c r="M644">
        <v>-3.0659999999999998</v>
      </c>
      <c r="N644">
        <v>-3.17</v>
      </c>
      <c r="O644">
        <v>1.071</v>
      </c>
      <c r="P644">
        <v>1.073</v>
      </c>
      <c r="Q644">
        <v>1.0680000000000001</v>
      </c>
      <c r="R644">
        <v>0.71</v>
      </c>
      <c r="S644">
        <v>0.29199999999999998</v>
      </c>
    </row>
    <row r="645" spans="1:19" x14ac:dyDescent="0.3">
      <c r="A645">
        <v>360</v>
      </c>
      <c r="B645">
        <v>-0.37</v>
      </c>
      <c r="C645">
        <v>-1.37</v>
      </c>
      <c r="D645">
        <v>-2.3660000000000001</v>
      </c>
      <c r="E645">
        <v>-3.0670000000000002</v>
      </c>
      <c r="F645">
        <v>-3.17</v>
      </c>
      <c r="G645">
        <v>2.8</v>
      </c>
      <c r="H645">
        <v>0</v>
      </c>
      <c r="I645">
        <v>2.8359999999999999</v>
      </c>
      <c r="J645">
        <v>-0.372</v>
      </c>
      <c r="K645">
        <v>-1.37</v>
      </c>
      <c r="L645">
        <v>-2.367</v>
      </c>
      <c r="M645">
        <v>-3.0659999999999998</v>
      </c>
      <c r="N645">
        <v>-3.17</v>
      </c>
      <c r="O645">
        <v>1.071</v>
      </c>
      <c r="P645">
        <v>1.0720000000000001</v>
      </c>
      <c r="Q645">
        <v>1.0680000000000001</v>
      </c>
      <c r="R645">
        <v>0.70899999999999996</v>
      </c>
      <c r="S645">
        <v>0.29399999999999998</v>
      </c>
    </row>
    <row r="646" spans="1:19" x14ac:dyDescent="0.3">
      <c r="A646">
        <v>420</v>
      </c>
      <c r="B646">
        <v>-0.37</v>
      </c>
      <c r="C646">
        <v>-1.37</v>
      </c>
      <c r="D646">
        <v>-2.3660000000000001</v>
      </c>
      <c r="E646">
        <v>-3.0670000000000002</v>
      </c>
      <c r="F646">
        <v>-3.17</v>
      </c>
      <c r="G646">
        <v>2.8</v>
      </c>
      <c r="H646">
        <v>0</v>
      </c>
      <c r="I646">
        <v>2.8359999999999999</v>
      </c>
      <c r="J646">
        <v>-0.372</v>
      </c>
      <c r="K646">
        <v>-1.371</v>
      </c>
      <c r="L646">
        <v>-2.367</v>
      </c>
      <c r="M646">
        <v>-3.0670000000000002</v>
      </c>
      <c r="N646">
        <v>-3.17</v>
      </c>
      <c r="O646">
        <v>1.071</v>
      </c>
      <c r="P646">
        <v>1.0720000000000001</v>
      </c>
      <c r="Q646">
        <v>1.0680000000000001</v>
      </c>
      <c r="R646">
        <v>0.70899999999999996</v>
      </c>
      <c r="S646">
        <v>0.29599999999999999</v>
      </c>
    </row>
    <row r="647" spans="1:19" x14ac:dyDescent="0.3">
      <c r="A647">
        <v>480</v>
      </c>
      <c r="B647">
        <v>-0.37</v>
      </c>
      <c r="C647">
        <v>-1.37</v>
      </c>
      <c r="D647">
        <v>-2.3660000000000001</v>
      </c>
      <c r="E647">
        <v>-3.0670000000000002</v>
      </c>
      <c r="F647">
        <v>-3.17</v>
      </c>
      <c r="G647">
        <v>2.8</v>
      </c>
      <c r="H647">
        <v>0</v>
      </c>
      <c r="I647">
        <v>2.8359999999999999</v>
      </c>
      <c r="J647">
        <v>-0.372</v>
      </c>
      <c r="K647">
        <v>-1.371</v>
      </c>
      <c r="L647">
        <v>-2.367</v>
      </c>
      <c r="M647">
        <v>-3.0670000000000002</v>
      </c>
      <c r="N647">
        <v>-3.17</v>
      </c>
      <c r="O647">
        <v>1.071</v>
      </c>
      <c r="P647">
        <v>1.0720000000000001</v>
      </c>
      <c r="Q647">
        <v>1.0680000000000001</v>
      </c>
      <c r="R647">
        <v>0.70799999999999996</v>
      </c>
      <c r="S647">
        <v>0.29599999999999999</v>
      </c>
    </row>
    <row r="648" spans="1:19" x14ac:dyDescent="0.3">
      <c r="A648">
        <v>540</v>
      </c>
      <c r="B648">
        <v>-0.37</v>
      </c>
      <c r="C648">
        <v>-1.37</v>
      </c>
      <c r="D648">
        <v>-2.3660000000000001</v>
      </c>
      <c r="E648">
        <v>-3.0670000000000002</v>
      </c>
      <c r="F648">
        <v>-3.17</v>
      </c>
      <c r="G648">
        <v>2.8</v>
      </c>
      <c r="H648">
        <v>0</v>
      </c>
      <c r="I648">
        <v>2.8359999999999999</v>
      </c>
      <c r="J648">
        <v>-0.372</v>
      </c>
      <c r="K648">
        <v>-1.371</v>
      </c>
      <c r="L648">
        <v>-2.367</v>
      </c>
      <c r="M648">
        <v>-3.0670000000000002</v>
      </c>
      <c r="N648">
        <v>-3.17</v>
      </c>
      <c r="O648">
        <v>1.071</v>
      </c>
      <c r="P648">
        <v>1.0720000000000001</v>
      </c>
      <c r="Q648">
        <v>1.069</v>
      </c>
      <c r="R648">
        <v>0.70799999999999996</v>
      </c>
      <c r="S648">
        <v>0.29499999999999998</v>
      </c>
    </row>
    <row r="649" spans="1:19" x14ac:dyDescent="0.3">
      <c r="A649">
        <v>600</v>
      </c>
      <c r="B649">
        <v>-0.37</v>
      </c>
      <c r="C649">
        <v>-1.37</v>
      </c>
      <c r="D649">
        <v>-2.3660000000000001</v>
      </c>
      <c r="E649">
        <v>-3.0670000000000002</v>
      </c>
      <c r="F649">
        <v>-3.17</v>
      </c>
      <c r="G649">
        <v>2.8</v>
      </c>
      <c r="H649">
        <v>0</v>
      </c>
      <c r="I649">
        <v>2.8359999999999999</v>
      </c>
      <c r="J649">
        <v>-0.372</v>
      </c>
      <c r="K649">
        <v>-1.371</v>
      </c>
      <c r="L649">
        <v>-2.367</v>
      </c>
      <c r="M649">
        <v>-3.0670000000000002</v>
      </c>
      <c r="N649">
        <v>-3.17</v>
      </c>
      <c r="O649">
        <v>1.071</v>
      </c>
      <c r="P649">
        <v>1.0720000000000001</v>
      </c>
      <c r="Q649">
        <v>1.069</v>
      </c>
      <c r="R649">
        <v>0.70799999999999996</v>
      </c>
      <c r="S649">
        <v>0.29499999999999998</v>
      </c>
    </row>
    <row r="651" spans="1:19" x14ac:dyDescent="0.3">
      <c r="A651" t="s">
        <v>0</v>
      </c>
      <c r="B651" t="s">
        <v>51</v>
      </c>
    </row>
    <row r="652" spans="1:19" x14ac:dyDescent="0.3">
      <c r="A652">
        <v>0</v>
      </c>
      <c r="B652">
        <v>-0.37</v>
      </c>
      <c r="C652">
        <v>-1.37</v>
      </c>
      <c r="D652">
        <v>-2.3660000000000001</v>
      </c>
      <c r="E652">
        <v>-3.0670000000000002</v>
      </c>
      <c r="F652">
        <v>-3.17</v>
      </c>
      <c r="G652">
        <v>2.8</v>
      </c>
      <c r="H652">
        <v>0</v>
      </c>
      <c r="I652">
        <v>2.5990000000000002</v>
      </c>
      <c r="J652">
        <v>-0.37</v>
      </c>
      <c r="K652">
        <v>-1.37</v>
      </c>
      <c r="L652">
        <v>-2.3660000000000001</v>
      </c>
      <c r="M652">
        <v>-3.0670000000000002</v>
      </c>
      <c r="N652">
        <v>-3.17</v>
      </c>
      <c r="O652">
        <v>1.069</v>
      </c>
      <c r="P652">
        <v>1.069</v>
      </c>
      <c r="Q652">
        <v>1.0609999999999999</v>
      </c>
      <c r="R652">
        <v>0.7</v>
      </c>
      <c r="S652">
        <v>0.28899999999999998</v>
      </c>
    </row>
    <row r="653" spans="1:19" x14ac:dyDescent="0.3">
      <c r="A653">
        <v>60</v>
      </c>
      <c r="B653">
        <v>-0.37</v>
      </c>
      <c r="C653">
        <v>-1.37</v>
      </c>
      <c r="D653">
        <v>-2.3660000000000001</v>
      </c>
      <c r="E653">
        <v>-3.0670000000000002</v>
      </c>
      <c r="F653">
        <v>-3.17</v>
      </c>
      <c r="G653">
        <v>2.8</v>
      </c>
      <c r="H653">
        <v>0</v>
      </c>
      <c r="I653">
        <v>2.5990000000000002</v>
      </c>
      <c r="J653">
        <v>-0.371</v>
      </c>
      <c r="K653">
        <v>-1.37</v>
      </c>
      <c r="L653">
        <v>-2.3660000000000001</v>
      </c>
      <c r="M653">
        <v>-3.0670000000000002</v>
      </c>
      <c r="N653">
        <v>-3.1669999999999998</v>
      </c>
      <c r="O653">
        <v>1.07</v>
      </c>
      <c r="P653">
        <v>1.071</v>
      </c>
      <c r="Q653">
        <v>1.0649999999999999</v>
      </c>
      <c r="R653">
        <v>0.70499999999999996</v>
      </c>
      <c r="S653">
        <v>0.28199999999999997</v>
      </c>
    </row>
    <row r="654" spans="1:19" x14ac:dyDescent="0.3">
      <c r="A654">
        <v>120</v>
      </c>
      <c r="B654">
        <v>-0.37</v>
      </c>
      <c r="C654">
        <v>-1.37</v>
      </c>
      <c r="D654">
        <v>-2.3660000000000001</v>
      </c>
      <c r="E654">
        <v>-3.0670000000000002</v>
      </c>
      <c r="F654">
        <v>-3.17</v>
      </c>
      <c r="G654">
        <v>2.8</v>
      </c>
      <c r="H654">
        <v>0</v>
      </c>
      <c r="I654">
        <v>2.5990000000000002</v>
      </c>
      <c r="J654">
        <v>-0.371</v>
      </c>
      <c r="K654">
        <v>-1.37</v>
      </c>
      <c r="L654">
        <v>-2.3660000000000001</v>
      </c>
      <c r="M654">
        <v>-3.0659999999999998</v>
      </c>
      <c r="N654">
        <v>-3.1640000000000001</v>
      </c>
      <c r="O654">
        <v>1.07</v>
      </c>
      <c r="P654">
        <v>1.0720000000000001</v>
      </c>
      <c r="Q654">
        <v>1.0649999999999999</v>
      </c>
      <c r="R654">
        <v>0.70699999999999996</v>
      </c>
      <c r="S654">
        <v>0.27600000000000002</v>
      </c>
    </row>
    <row r="655" spans="1:19" x14ac:dyDescent="0.3">
      <c r="A655">
        <v>180</v>
      </c>
      <c r="B655">
        <v>-0.37</v>
      </c>
      <c r="C655">
        <v>-1.37</v>
      </c>
      <c r="D655">
        <v>-2.3660000000000001</v>
      </c>
      <c r="E655">
        <v>-3.0670000000000002</v>
      </c>
      <c r="F655">
        <v>-3.17</v>
      </c>
      <c r="G655">
        <v>2.8</v>
      </c>
      <c r="H655">
        <v>0</v>
      </c>
      <c r="I655">
        <v>2.5990000000000002</v>
      </c>
      <c r="J655">
        <v>-0.371</v>
      </c>
      <c r="K655">
        <v>-1.37</v>
      </c>
      <c r="L655">
        <v>-2.3660000000000001</v>
      </c>
      <c r="M655">
        <v>-3.0649999999999999</v>
      </c>
      <c r="N655">
        <v>-3.161</v>
      </c>
      <c r="O655">
        <v>1.07</v>
      </c>
      <c r="P655">
        <v>1.073</v>
      </c>
      <c r="Q655">
        <v>1.0669999999999999</v>
      </c>
      <c r="R655">
        <v>0.70899999999999996</v>
      </c>
      <c r="S655">
        <v>0.27</v>
      </c>
    </row>
    <row r="656" spans="1:19" x14ac:dyDescent="0.3">
      <c r="A656">
        <v>240</v>
      </c>
      <c r="B656">
        <v>-0.37</v>
      </c>
      <c r="C656">
        <v>-1.37</v>
      </c>
      <c r="D656">
        <v>-2.3660000000000001</v>
      </c>
      <c r="E656">
        <v>-3.0670000000000002</v>
      </c>
      <c r="F656">
        <v>-3.17</v>
      </c>
      <c r="G656">
        <v>2.8</v>
      </c>
      <c r="H656">
        <v>0</v>
      </c>
      <c r="I656">
        <v>2.5990000000000002</v>
      </c>
      <c r="J656">
        <v>-0.372</v>
      </c>
      <c r="K656">
        <v>-1.37</v>
      </c>
      <c r="L656">
        <v>-2.3660000000000001</v>
      </c>
      <c r="M656">
        <v>-3.0659999999999998</v>
      </c>
      <c r="N656">
        <v>-3.1579999999999999</v>
      </c>
      <c r="O656">
        <v>1.071</v>
      </c>
      <c r="P656">
        <v>1.073</v>
      </c>
      <c r="Q656">
        <v>1.0680000000000001</v>
      </c>
      <c r="R656">
        <v>0.71299999999999997</v>
      </c>
      <c r="S656">
        <v>0.26500000000000001</v>
      </c>
    </row>
    <row r="657" spans="1:19" x14ac:dyDescent="0.3">
      <c r="A657">
        <v>300</v>
      </c>
      <c r="B657">
        <v>-0.37</v>
      </c>
      <c r="C657">
        <v>-1.37</v>
      </c>
      <c r="D657">
        <v>-2.3660000000000001</v>
      </c>
      <c r="E657">
        <v>-3.0670000000000002</v>
      </c>
      <c r="F657">
        <v>-3.17</v>
      </c>
      <c r="G657">
        <v>2.8</v>
      </c>
      <c r="H657">
        <v>0</v>
      </c>
      <c r="I657">
        <v>2.5990000000000002</v>
      </c>
      <c r="J657">
        <v>-0.372</v>
      </c>
      <c r="K657">
        <v>-1.37</v>
      </c>
      <c r="L657">
        <v>-2.3660000000000001</v>
      </c>
      <c r="M657">
        <v>-3.0670000000000002</v>
      </c>
      <c r="N657">
        <v>-3.1549999999999998</v>
      </c>
      <c r="O657">
        <v>1.071</v>
      </c>
      <c r="P657">
        <v>1.0720000000000001</v>
      </c>
      <c r="Q657">
        <v>1.0669999999999999</v>
      </c>
      <c r="R657">
        <v>0.71199999999999997</v>
      </c>
      <c r="S657">
        <v>0.26100000000000001</v>
      </c>
    </row>
    <row r="658" spans="1:19" x14ac:dyDescent="0.3">
      <c r="A658">
        <v>360</v>
      </c>
      <c r="B658">
        <v>-0.37</v>
      </c>
      <c r="C658">
        <v>-1.37</v>
      </c>
      <c r="D658">
        <v>-2.3660000000000001</v>
      </c>
      <c r="E658">
        <v>-3.0670000000000002</v>
      </c>
      <c r="F658">
        <v>-3.17</v>
      </c>
      <c r="G658">
        <v>2.8</v>
      </c>
      <c r="H658">
        <v>0</v>
      </c>
      <c r="I658">
        <v>2.5990000000000002</v>
      </c>
      <c r="J658">
        <v>-0.372</v>
      </c>
      <c r="K658">
        <v>-1.371</v>
      </c>
      <c r="L658">
        <v>-2.367</v>
      </c>
      <c r="M658">
        <v>-3.0659999999999998</v>
      </c>
      <c r="N658">
        <v>-3.1520000000000001</v>
      </c>
      <c r="O658">
        <v>1.071</v>
      </c>
      <c r="P658">
        <v>1.073</v>
      </c>
      <c r="Q658">
        <v>1.0680000000000001</v>
      </c>
      <c r="R658">
        <v>0.70799999999999996</v>
      </c>
      <c r="S658">
        <v>0.25900000000000001</v>
      </c>
    </row>
    <row r="659" spans="1:19" x14ac:dyDescent="0.3">
      <c r="A659">
        <v>420</v>
      </c>
      <c r="B659">
        <v>-0.37</v>
      </c>
      <c r="C659">
        <v>-1.37</v>
      </c>
      <c r="D659">
        <v>-2.3660000000000001</v>
      </c>
      <c r="E659">
        <v>-3.0670000000000002</v>
      </c>
      <c r="F659">
        <v>-3.17</v>
      </c>
      <c r="G659">
        <v>2.8</v>
      </c>
      <c r="H659">
        <v>0</v>
      </c>
      <c r="I659">
        <v>2.5990000000000002</v>
      </c>
      <c r="J659">
        <v>-0.372</v>
      </c>
      <c r="K659">
        <v>-1.371</v>
      </c>
      <c r="L659">
        <v>-2.367</v>
      </c>
      <c r="M659">
        <v>-3.0649999999999999</v>
      </c>
      <c r="N659">
        <v>-3.149</v>
      </c>
      <c r="O659">
        <v>1.071</v>
      </c>
      <c r="P659">
        <v>1.0720000000000001</v>
      </c>
      <c r="Q659">
        <v>1.069</v>
      </c>
      <c r="R659">
        <v>0.70299999999999996</v>
      </c>
      <c r="S659">
        <v>0.25700000000000001</v>
      </c>
    </row>
    <row r="660" spans="1:19" x14ac:dyDescent="0.3">
      <c r="A660">
        <v>480</v>
      </c>
      <c r="B660">
        <v>-0.37</v>
      </c>
      <c r="C660">
        <v>-1.37</v>
      </c>
      <c r="D660">
        <v>-2.3660000000000001</v>
      </c>
      <c r="E660">
        <v>-3.0670000000000002</v>
      </c>
      <c r="F660">
        <v>-3.17</v>
      </c>
      <c r="G660">
        <v>2.8</v>
      </c>
      <c r="H660">
        <v>0</v>
      </c>
      <c r="I660">
        <v>2.5990000000000002</v>
      </c>
      <c r="J660">
        <v>-0.372</v>
      </c>
      <c r="K660">
        <v>-1.371</v>
      </c>
      <c r="L660">
        <v>-2.367</v>
      </c>
      <c r="M660">
        <v>-3.0630000000000002</v>
      </c>
      <c r="N660">
        <v>-3.1459999999999999</v>
      </c>
      <c r="O660">
        <v>1.071</v>
      </c>
      <c r="P660">
        <v>1.0720000000000001</v>
      </c>
      <c r="Q660">
        <v>1.069</v>
      </c>
      <c r="R660">
        <v>0.69699999999999995</v>
      </c>
      <c r="S660">
        <v>0.255</v>
      </c>
    </row>
    <row r="661" spans="1:19" x14ac:dyDescent="0.3">
      <c r="A661">
        <v>540</v>
      </c>
      <c r="B661">
        <v>-0.37</v>
      </c>
      <c r="C661">
        <v>-1.37</v>
      </c>
      <c r="D661">
        <v>-2.3660000000000001</v>
      </c>
      <c r="E661">
        <v>-3.0670000000000002</v>
      </c>
      <c r="F661">
        <v>-3.17</v>
      </c>
      <c r="G661">
        <v>2.8</v>
      </c>
      <c r="H661">
        <v>0</v>
      </c>
      <c r="I661">
        <v>2.5990000000000002</v>
      </c>
      <c r="J661">
        <v>-0.372</v>
      </c>
      <c r="K661">
        <v>-1.371</v>
      </c>
      <c r="L661">
        <v>-2.367</v>
      </c>
      <c r="M661">
        <v>-3.0609999999999999</v>
      </c>
      <c r="N661">
        <v>-3.1429999999999998</v>
      </c>
      <c r="O661">
        <v>1.071</v>
      </c>
      <c r="P661">
        <v>1.0720000000000001</v>
      </c>
      <c r="Q661">
        <v>1.069</v>
      </c>
      <c r="R661">
        <v>0.69099999999999995</v>
      </c>
      <c r="S661">
        <v>0.253</v>
      </c>
    </row>
    <row r="662" spans="1:19" x14ac:dyDescent="0.3">
      <c r="A662">
        <v>600</v>
      </c>
      <c r="B662">
        <v>-0.37</v>
      </c>
      <c r="C662">
        <v>-1.37</v>
      </c>
      <c r="D662">
        <v>-2.3660000000000001</v>
      </c>
      <c r="E662">
        <v>-3.0670000000000002</v>
      </c>
      <c r="F662">
        <v>-3.17</v>
      </c>
      <c r="G662">
        <v>2.8</v>
      </c>
      <c r="H662">
        <v>0</v>
      </c>
      <c r="I662">
        <v>2.5990000000000002</v>
      </c>
      <c r="J662">
        <v>-0.372</v>
      </c>
      <c r="K662">
        <v>-1.371</v>
      </c>
      <c r="L662">
        <v>-2.367</v>
      </c>
      <c r="M662">
        <v>-3.0590000000000002</v>
      </c>
      <c r="N662">
        <v>-3.14</v>
      </c>
      <c r="O662">
        <v>1.071</v>
      </c>
      <c r="P662">
        <v>1.0720000000000001</v>
      </c>
      <c r="Q662">
        <v>1.0680000000000001</v>
      </c>
      <c r="R662">
        <v>0.68600000000000005</v>
      </c>
      <c r="S662">
        <v>0.25</v>
      </c>
    </row>
    <row r="664" spans="1:19" x14ac:dyDescent="0.3">
      <c r="A664" t="s">
        <v>0</v>
      </c>
      <c r="B664" t="s">
        <v>52</v>
      </c>
    </row>
    <row r="665" spans="1:19" x14ac:dyDescent="0.3">
      <c r="A665">
        <v>0</v>
      </c>
      <c r="B665">
        <v>-0.37</v>
      </c>
      <c r="C665">
        <v>-1.37</v>
      </c>
      <c r="D665">
        <v>-2.3650000000000002</v>
      </c>
      <c r="E665">
        <v>-3.06</v>
      </c>
      <c r="F665">
        <v>-3.16</v>
      </c>
      <c r="G665">
        <v>2.8</v>
      </c>
      <c r="H665">
        <v>0</v>
      </c>
      <c r="I665">
        <v>3.069</v>
      </c>
      <c r="J665">
        <v>-0.37</v>
      </c>
      <c r="K665">
        <v>-1.37</v>
      </c>
      <c r="L665">
        <v>-2.3650000000000002</v>
      </c>
      <c r="M665">
        <v>-3.06</v>
      </c>
      <c r="N665">
        <v>-3.16</v>
      </c>
      <c r="O665">
        <v>1.069</v>
      </c>
      <c r="P665">
        <v>1.069</v>
      </c>
      <c r="Q665">
        <v>1.06</v>
      </c>
      <c r="R665">
        <v>0.69399999999999995</v>
      </c>
      <c r="S665">
        <v>0.28699999999999998</v>
      </c>
    </row>
    <row r="666" spans="1:19" x14ac:dyDescent="0.3">
      <c r="A666">
        <v>60</v>
      </c>
      <c r="B666">
        <v>-0.37</v>
      </c>
      <c r="C666">
        <v>-1.37</v>
      </c>
      <c r="D666">
        <v>-2.3650000000000002</v>
      </c>
      <c r="E666">
        <v>-3.06</v>
      </c>
      <c r="F666">
        <v>-3.16</v>
      </c>
      <c r="G666">
        <v>2.8</v>
      </c>
      <c r="H666">
        <v>0</v>
      </c>
      <c r="I666">
        <v>3.069</v>
      </c>
      <c r="J666">
        <v>-0.371</v>
      </c>
      <c r="K666">
        <v>-1.37</v>
      </c>
      <c r="L666">
        <v>-2.3650000000000002</v>
      </c>
      <c r="M666">
        <v>-3.0590000000000002</v>
      </c>
      <c r="N666">
        <v>-3.1629999999999998</v>
      </c>
      <c r="O666">
        <v>1.07</v>
      </c>
      <c r="P666">
        <v>1.0720000000000001</v>
      </c>
      <c r="Q666">
        <v>1.0640000000000001</v>
      </c>
      <c r="R666">
        <v>0.69599999999999995</v>
      </c>
      <c r="S666">
        <v>0.29599999999999999</v>
      </c>
    </row>
    <row r="667" spans="1:19" x14ac:dyDescent="0.3">
      <c r="A667">
        <v>120</v>
      </c>
      <c r="B667">
        <v>-0.37</v>
      </c>
      <c r="C667">
        <v>-1.37</v>
      </c>
      <c r="D667">
        <v>-2.3650000000000002</v>
      </c>
      <c r="E667">
        <v>-3.06</v>
      </c>
      <c r="F667">
        <v>-3.16</v>
      </c>
      <c r="G667">
        <v>2.8</v>
      </c>
      <c r="H667">
        <v>0</v>
      </c>
      <c r="I667">
        <v>3.069</v>
      </c>
      <c r="J667">
        <v>-0.371</v>
      </c>
      <c r="K667">
        <v>-1.37</v>
      </c>
      <c r="L667">
        <v>-2.3660000000000001</v>
      </c>
      <c r="M667">
        <v>-3.0590000000000002</v>
      </c>
      <c r="N667">
        <v>-3.1659999999999999</v>
      </c>
      <c r="O667">
        <v>1.07</v>
      </c>
      <c r="P667">
        <v>1.0720000000000001</v>
      </c>
      <c r="Q667">
        <v>1.0660000000000001</v>
      </c>
      <c r="R667">
        <v>0.70299999999999996</v>
      </c>
      <c r="S667">
        <v>0.30399999999999999</v>
      </c>
    </row>
    <row r="668" spans="1:19" x14ac:dyDescent="0.3">
      <c r="A668">
        <v>180</v>
      </c>
      <c r="B668">
        <v>-0.37</v>
      </c>
      <c r="C668">
        <v>-1.37</v>
      </c>
      <c r="D668">
        <v>-2.3650000000000002</v>
      </c>
      <c r="E668">
        <v>-3.06</v>
      </c>
      <c r="F668">
        <v>-3.16</v>
      </c>
      <c r="G668">
        <v>2.8</v>
      </c>
      <c r="H668">
        <v>0</v>
      </c>
      <c r="I668">
        <v>3.069</v>
      </c>
      <c r="J668">
        <v>-0.372</v>
      </c>
      <c r="K668">
        <v>-1.37</v>
      </c>
      <c r="L668">
        <v>-2.3660000000000001</v>
      </c>
      <c r="M668">
        <v>-3.0579999999999998</v>
      </c>
      <c r="N668">
        <v>-3.169</v>
      </c>
      <c r="O668">
        <v>1.071</v>
      </c>
      <c r="P668">
        <v>1.073</v>
      </c>
      <c r="Q668">
        <v>1.0660000000000001</v>
      </c>
      <c r="R668">
        <v>0.70399999999999996</v>
      </c>
      <c r="S668">
        <v>0.311</v>
      </c>
    </row>
    <row r="669" spans="1:19" x14ac:dyDescent="0.3">
      <c r="A669">
        <v>240</v>
      </c>
      <c r="B669">
        <v>-0.37</v>
      </c>
      <c r="C669">
        <v>-1.37</v>
      </c>
      <c r="D669">
        <v>-2.3650000000000002</v>
      </c>
      <c r="E669">
        <v>-3.06</v>
      </c>
      <c r="F669">
        <v>-3.16</v>
      </c>
      <c r="G669">
        <v>2.8</v>
      </c>
      <c r="H669">
        <v>0</v>
      </c>
      <c r="I669">
        <v>3.069</v>
      </c>
      <c r="J669">
        <v>-0.372</v>
      </c>
      <c r="K669">
        <v>-1.37</v>
      </c>
      <c r="L669">
        <v>-2.3660000000000001</v>
      </c>
      <c r="M669">
        <v>-3.0569999999999999</v>
      </c>
      <c r="N669">
        <v>-3.1720000000000002</v>
      </c>
      <c r="O669">
        <v>1.071</v>
      </c>
      <c r="P669">
        <v>1.073</v>
      </c>
      <c r="Q669">
        <v>1.0669999999999999</v>
      </c>
      <c r="R669">
        <v>0.70099999999999996</v>
      </c>
      <c r="S669">
        <v>0.316</v>
      </c>
    </row>
    <row r="670" spans="1:19" x14ac:dyDescent="0.3">
      <c r="A670">
        <v>300</v>
      </c>
      <c r="B670">
        <v>-0.37</v>
      </c>
      <c r="C670">
        <v>-1.37</v>
      </c>
      <c r="D670">
        <v>-2.3650000000000002</v>
      </c>
      <c r="E670">
        <v>-3.06</v>
      </c>
      <c r="F670">
        <v>-3.16</v>
      </c>
      <c r="G670">
        <v>2.8</v>
      </c>
      <c r="H670">
        <v>0</v>
      </c>
      <c r="I670">
        <v>3.069</v>
      </c>
      <c r="J670">
        <v>-0.372</v>
      </c>
      <c r="K670">
        <v>-1.37</v>
      </c>
      <c r="L670">
        <v>-2.367</v>
      </c>
      <c r="M670">
        <v>-3.0569999999999999</v>
      </c>
      <c r="N670">
        <v>-3.1749999999999998</v>
      </c>
      <c r="O670">
        <v>1.071</v>
      </c>
      <c r="P670">
        <v>1.073</v>
      </c>
      <c r="Q670">
        <v>1.0680000000000001</v>
      </c>
      <c r="R670">
        <v>0.70099999999999996</v>
      </c>
      <c r="S670">
        <v>0.32200000000000001</v>
      </c>
    </row>
    <row r="671" spans="1:19" x14ac:dyDescent="0.3">
      <c r="A671">
        <v>360</v>
      </c>
      <c r="B671">
        <v>-0.37</v>
      </c>
      <c r="C671">
        <v>-1.37</v>
      </c>
      <c r="D671">
        <v>-2.3650000000000002</v>
      </c>
      <c r="E671">
        <v>-3.06</v>
      </c>
      <c r="F671">
        <v>-3.16</v>
      </c>
      <c r="G671">
        <v>2.8</v>
      </c>
      <c r="H671">
        <v>0</v>
      </c>
      <c r="I671">
        <v>3.069</v>
      </c>
      <c r="J671">
        <v>-0.372</v>
      </c>
      <c r="K671">
        <v>-1.37</v>
      </c>
      <c r="L671">
        <v>-2.367</v>
      </c>
      <c r="M671">
        <v>-3.0590000000000002</v>
      </c>
      <c r="N671">
        <v>-3.1779999999999999</v>
      </c>
      <c r="O671">
        <v>1.071</v>
      </c>
      <c r="P671">
        <v>1.0720000000000001</v>
      </c>
      <c r="Q671">
        <v>1.0680000000000001</v>
      </c>
      <c r="R671">
        <v>0.70399999999999996</v>
      </c>
      <c r="S671">
        <v>0.32800000000000001</v>
      </c>
    </row>
    <row r="672" spans="1:19" x14ac:dyDescent="0.3">
      <c r="A672">
        <v>420</v>
      </c>
      <c r="B672">
        <v>-0.37</v>
      </c>
      <c r="C672">
        <v>-1.37</v>
      </c>
      <c r="D672">
        <v>-2.3650000000000002</v>
      </c>
      <c r="E672">
        <v>-3.06</v>
      </c>
      <c r="F672">
        <v>-3.16</v>
      </c>
      <c r="G672">
        <v>2.8</v>
      </c>
      <c r="H672">
        <v>0</v>
      </c>
      <c r="I672">
        <v>3.069</v>
      </c>
      <c r="J672">
        <v>-0.372</v>
      </c>
      <c r="K672">
        <v>-1.371</v>
      </c>
      <c r="L672">
        <v>-2.367</v>
      </c>
      <c r="M672">
        <v>-3.0609999999999999</v>
      </c>
      <c r="N672">
        <v>-3.181</v>
      </c>
      <c r="O672">
        <v>1.071</v>
      </c>
      <c r="P672">
        <v>1.0720000000000001</v>
      </c>
      <c r="Q672">
        <v>1.0680000000000001</v>
      </c>
      <c r="R672">
        <v>0.70899999999999996</v>
      </c>
      <c r="S672">
        <v>0.33100000000000002</v>
      </c>
    </row>
    <row r="673" spans="1:19" x14ac:dyDescent="0.3">
      <c r="A673">
        <v>480</v>
      </c>
      <c r="B673">
        <v>-0.37</v>
      </c>
      <c r="C673">
        <v>-1.37</v>
      </c>
      <c r="D673">
        <v>-2.3650000000000002</v>
      </c>
      <c r="E673">
        <v>-3.06</v>
      </c>
      <c r="F673">
        <v>-3.16</v>
      </c>
      <c r="G673">
        <v>2.8</v>
      </c>
      <c r="H673">
        <v>0</v>
      </c>
      <c r="I673">
        <v>3.069</v>
      </c>
      <c r="J673">
        <v>-0.372</v>
      </c>
      <c r="K673">
        <v>-1.371</v>
      </c>
      <c r="L673">
        <v>-2.367</v>
      </c>
      <c r="M673">
        <v>-3.0630000000000002</v>
      </c>
      <c r="N673">
        <v>-3.1840000000000002</v>
      </c>
      <c r="O673">
        <v>1.071</v>
      </c>
      <c r="P673">
        <v>1.0720000000000001</v>
      </c>
      <c r="Q673">
        <v>1.0680000000000001</v>
      </c>
      <c r="R673">
        <v>0.71299999999999997</v>
      </c>
      <c r="S673">
        <v>0.33400000000000002</v>
      </c>
    </row>
    <row r="674" spans="1:19" x14ac:dyDescent="0.3">
      <c r="A674">
        <v>540</v>
      </c>
      <c r="B674">
        <v>-0.37</v>
      </c>
      <c r="C674">
        <v>-1.37</v>
      </c>
      <c r="D674">
        <v>-2.3650000000000002</v>
      </c>
      <c r="E674">
        <v>-3.06</v>
      </c>
      <c r="F674">
        <v>-3.16</v>
      </c>
      <c r="G674">
        <v>2.8</v>
      </c>
      <c r="H674">
        <v>0</v>
      </c>
      <c r="I674">
        <v>3.069</v>
      </c>
      <c r="J674">
        <v>-0.372</v>
      </c>
      <c r="K674">
        <v>-1.371</v>
      </c>
      <c r="L674">
        <v>-2.367</v>
      </c>
      <c r="M674">
        <v>-3.0659999999999998</v>
      </c>
      <c r="N674">
        <v>-3.1869999999999998</v>
      </c>
      <c r="O674">
        <v>1.071</v>
      </c>
      <c r="P674">
        <v>1.0720000000000001</v>
      </c>
      <c r="Q674">
        <v>1.069</v>
      </c>
      <c r="R674">
        <v>0.71699999999999997</v>
      </c>
      <c r="S674">
        <v>0.33600000000000002</v>
      </c>
    </row>
    <row r="675" spans="1:19" x14ac:dyDescent="0.3">
      <c r="A675">
        <v>600</v>
      </c>
      <c r="B675">
        <v>-0.37</v>
      </c>
      <c r="C675">
        <v>-1.37</v>
      </c>
      <c r="D675">
        <v>-2.3650000000000002</v>
      </c>
      <c r="E675">
        <v>-3.06</v>
      </c>
      <c r="F675">
        <v>-3.16</v>
      </c>
      <c r="G675">
        <v>2.8</v>
      </c>
      <c r="H675">
        <v>0</v>
      </c>
      <c r="I675">
        <v>3.069</v>
      </c>
      <c r="J675">
        <v>-0.372</v>
      </c>
      <c r="K675">
        <v>-1.371</v>
      </c>
      <c r="L675">
        <v>-2.367</v>
      </c>
      <c r="M675">
        <v>-3.0680000000000001</v>
      </c>
      <c r="N675">
        <v>-3.19</v>
      </c>
      <c r="O675">
        <v>1.071</v>
      </c>
      <c r="P675">
        <v>1.0720000000000001</v>
      </c>
      <c r="Q675">
        <v>1.069</v>
      </c>
      <c r="R675">
        <v>0.72199999999999998</v>
      </c>
      <c r="S675">
        <v>0.33700000000000002</v>
      </c>
    </row>
    <row r="677" spans="1:19" x14ac:dyDescent="0.3">
      <c r="A677" t="s">
        <v>0</v>
      </c>
      <c r="B677" t="s">
        <v>53</v>
      </c>
    </row>
    <row r="678" spans="1:19" x14ac:dyDescent="0.3">
      <c r="A678">
        <v>0</v>
      </c>
      <c r="B678">
        <v>-0.37</v>
      </c>
      <c r="C678">
        <v>-1.37</v>
      </c>
      <c r="D678">
        <v>-2.3650000000000002</v>
      </c>
      <c r="E678">
        <v>-3.06</v>
      </c>
      <c r="F678">
        <v>-3.16</v>
      </c>
      <c r="G678">
        <v>2.8</v>
      </c>
      <c r="H678">
        <v>0</v>
      </c>
      <c r="I678">
        <v>2.8359999999999999</v>
      </c>
      <c r="J678">
        <v>-0.37</v>
      </c>
      <c r="K678">
        <v>-1.37</v>
      </c>
      <c r="L678">
        <v>-2.3650000000000002</v>
      </c>
      <c r="M678">
        <v>-3.06</v>
      </c>
      <c r="N678">
        <v>-3.16</v>
      </c>
      <c r="O678">
        <v>1.069</v>
      </c>
      <c r="P678">
        <v>1.069</v>
      </c>
      <c r="Q678">
        <v>1.06</v>
      </c>
      <c r="R678">
        <v>0.69399999999999995</v>
      </c>
      <c r="S678">
        <v>0.28699999999999998</v>
      </c>
    </row>
    <row r="679" spans="1:19" x14ac:dyDescent="0.3">
      <c r="A679">
        <v>60</v>
      </c>
      <c r="B679">
        <v>-0.37</v>
      </c>
      <c r="C679">
        <v>-1.37</v>
      </c>
      <c r="D679">
        <v>-2.3650000000000002</v>
      </c>
      <c r="E679">
        <v>-3.06</v>
      </c>
      <c r="F679">
        <v>-3.16</v>
      </c>
      <c r="G679">
        <v>2.8</v>
      </c>
      <c r="H679">
        <v>0</v>
      </c>
      <c r="I679">
        <v>2.8359999999999999</v>
      </c>
      <c r="J679">
        <v>-0.371</v>
      </c>
      <c r="K679">
        <v>-1.37</v>
      </c>
      <c r="L679">
        <v>-2.3650000000000002</v>
      </c>
      <c r="M679">
        <v>-3.06</v>
      </c>
      <c r="N679">
        <v>-3.16</v>
      </c>
      <c r="O679">
        <v>1.07</v>
      </c>
      <c r="P679">
        <v>1.0720000000000001</v>
      </c>
      <c r="Q679">
        <v>1.0640000000000001</v>
      </c>
      <c r="R679">
        <v>0.69699999999999995</v>
      </c>
      <c r="S679">
        <v>0.28699999999999998</v>
      </c>
    </row>
    <row r="680" spans="1:19" x14ac:dyDescent="0.3">
      <c r="A680">
        <v>120</v>
      </c>
      <c r="B680">
        <v>-0.37</v>
      </c>
      <c r="C680">
        <v>-1.37</v>
      </c>
      <c r="D680">
        <v>-2.3650000000000002</v>
      </c>
      <c r="E680">
        <v>-3.06</v>
      </c>
      <c r="F680">
        <v>-3.16</v>
      </c>
      <c r="G680">
        <v>2.8</v>
      </c>
      <c r="H680">
        <v>0</v>
      </c>
      <c r="I680">
        <v>2.8359999999999999</v>
      </c>
      <c r="J680">
        <v>-0.371</v>
      </c>
      <c r="K680">
        <v>-1.37</v>
      </c>
      <c r="L680">
        <v>-2.3660000000000001</v>
      </c>
      <c r="M680">
        <v>-3.0590000000000002</v>
      </c>
      <c r="N680">
        <v>-3.16</v>
      </c>
      <c r="O680">
        <v>1.07</v>
      </c>
      <c r="P680">
        <v>1.0720000000000001</v>
      </c>
      <c r="Q680">
        <v>1.0649999999999999</v>
      </c>
      <c r="R680">
        <v>0.70199999999999996</v>
      </c>
      <c r="S680">
        <v>0.28799999999999998</v>
      </c>
    </row>
    <row r="681" spans="1:19" x14ac:dyDescent="0.3">
      <c r="A681">
        <v>180</v>
      </c>
      <c r="B681">
        <v>-0.37</v>
      </c>
      <c r="C681">
        <v>-1.37</v>
      </c>
      <c r="D681">
        <v>-2.3650000000000002</v>
      </c>
      <c r="E681">
        <v>-3.06</v>
      </c>
      <c r="F681">
        <v>-3.16</v>
      </c>
      <c r="G681">
        <v>2.8</v>
      </c>
      <c r="H681">
        <v>0</v>
      </c>
      <c r="I681">
        <v>2.8359999999999999</v>
      </c>
      <c r="J681">
        <v>-0.372</v>
      </c>
      <c r="K681">
        <v>-1.37</v>
      </c>
      <c r="L681">
        <v>-2.3660000000000001</v>
      </c>
      <c r="M681">
        <v>-3.0579999999999998</v>
      </c>
      <c r="N681">
        <v>-3.16</v>
      </c>
      <c r="O681">
        <v>1.071</v>
      </c>
      <c r="P681">
        <v>1.073</v>
      </c>
      <c r="Q681">
        <v>1.0660000000000001</v>
      </c>
      <c r="R681">
        <v>0.70399999999999996</v>
      </c>
      <c r="S681">
        <v>0.28899999999999998</v>
      </c>
    </row>
    <row r="682" spans="1:19" x14ac:dyDescent="0.3">
      <c r="A682">
        <v>240</v>
      </c>
      <c r="B682">
        <v>-0.37</v>
      </c>
      <c r="C682">
        <v>-1.37</v>
      </c>
      <c r="D682">
        <v>-2.3650000000000002</v>
      </c>
      <c r="E682">
        <v>-3.06</v>
      </c>
      <c r="F682">
        <v>-3.16</v>
      </c>
      <c r="G682">
        <v>2.8</v>
      </c>
      <c r="H682">
        <v>0</v>
      </c>
      <c r="I682">
        <v>2.8359999999999999</v>
      </c>
      <c r="J682">
        <v>-0.372</v>
      </c>
      <c r="K682">
        <v>-1.37</v>
      </c>
      <c r="L682">
        <v>-2.3660000000000001</v>
      </c>
      <c r="M682">
        <v>-3.0579999999999998</v>
      </c>
      <c r="N682">
        <v>-3.16</v>
      </c>
      <c r="O682">
        <v>1.071</v>
      </c>
      <c r="P682">
        <v>1.073</v>
      </c>
      <c r="Q682">
        <v>1.0669999999999999</v>
      </c>
      <c r="R682">
        <v>0.70399999999999996</v>
      </c>
      <c r="S682">
        <v>0.28899999999999998</v>
      </c>
    </row>
    <row r="683" spans="1:19" x14ac:dyDescent="0.3">
      <c r="A683">
        <v>300</v>
      </c>
      <c r="B683">
        <v>-0.37</v>
      </c>
      <c r="C683">
        <v>-1.37</v>
      </c>
      <c r="D683">
        <v>-2.3650000000000002</v>
      </c>
      <c r="E683">
        <v>-3.06</v>
      </c>
      <c r="F683">
        <v>-3.16</v>
      </c>
      <c r="G683">
        <v>2.8</v>
      </c>
      <c r="H683">
        <v>0</v>
      </c>
      <c r="I683">
        <v>2.8359999999999999</v>
      </c>
      <c r="J683">
        <v>-0.372</v>
      </c>
      <c r="K683">
        <v>-1.37</v>
      </c>
      <c r="L683">
        <v>-2.3660000000000001</v>
      </c>
      <c r="M683">
        <v>-3.0579999999999998</v>
      </c>
      <c r="N683">
        <v>-3.16</v>
      </c>
      <c r="O683">
        <v>1.071</v>
      </c>
      <c r="P683">
        <v>1.073</v>
      </c>
      <c r="Q683">
        <v>1.0669999999999999</v>
      </c>
      <c r="R683">
        <v>0.70299999999999996</v>
      </c>
      <c r="S683">
        <v>0.28999999999999998</v>
      </c>
    </row>
    <row r="684" spans="1:19" x14ac:dyDescent="0.3">
      <c r="A684">
        <v>360</v>
      </c>
      <c r="B684">
        <v>-0.37</v>
      </c>
      <c r="C684">
        <v>-1.37</v>
      </c>
      <c r="D684">
        <v>-2.3650000000000002</v>
      </c>
      <c r="E684">
        <v>-3.06</v>
      </c>
      <c r="F684">
        <v>-3.16</v>
      </c>
      <c r="G684">
        <v>2.8</v>
      </c>
      <c r="H684">
        <v>0</v>
      </c>
      <c r="I684">
        <v>2.8359999999999999</v>
      </c>
      <c r="J684">
        <v>-0.372</v>
      </c>
      <c r="K684">
        <v>-1.371</v>
      </c>
      <c r="L684">
        <v>-2.367</v>
      </c>
      <c r="M684">
        <v>-3.0590000000000002</v>
      </c>
      <c r="N684">
        <v>-3.16</v>
      </c>
      <c r="O684">
        <v>1.071</v>
      </c>
      <c r="P684">
        <v>1.073</v>
      </c>
      <c r="Q684">
        <v>1.0680000000000001</v>
      </c>
      <c r="R684">
        <v>0.70299999999999996</v>
      </c>
      <c r="S684">
        <v>0.29199999999999998</v>
      </c>
    </row>
    <row r="685" spans="1:19" x14ac:dyDescent="0.3">
      <c r="A685">
        <v>420</v>
      </c>
      <c r="B685">
        <v>-0.37</v>
      </c>
      <c r="C685">
        <v>-1.37</v>
      </c>
      <c r="D685">
        <v>-2.3650000000000002</v>
      </c>
      <c r="E685">
        <v>-3.06</v>
      </c>
      <c r="F685">
        <v>-3.16</v>
      </c>
      <c r="G685">
        <v>2.8</v>
      </c>
      <c r="H685">
        <v>0</v>
      </c>
      <c r="I685">
        <v>2.8359999999999999</v>
      </c>
      <c r="J685">
        <v>-0.372</v>
      </c>
      <c r="K685">
        <v>-1.371</v>
      </c>
      <c r="L685">
        <v>-2.367</v>
      </c>
      <c r="M685">
        <v>-3.0590000000000002</v>
      </c>
      <c r="N685">
        <v>-3.16</v>
      </c>
      <c r="O685">
        <v>1.071</v>
      </c>
      <c r="P685">
        <v>1.0720000000000001</v>
      </c>
      <c r="Q685">
        <v>1.0680000000000001</v>
      </c>
      <c r="R685">
        <v>0.70299999999999996</v>
      </c>
      <c r="S685">
        <v>0.29299999999999998</v>
      </c>
    </row>
    <row r="686" spans="1:19" x14ac:dyDescent="0.3">
      <c r="A686">
        <v>480</v>
      </c>
      <c r="B686">
        <v>-0.37</v>
      </c>
      <c r="C686">
        <v>-1.37</v>
      </c>
      <c r="D686">
        <v>-2.3650000000000002</v>
      </c>
      <c r="E686">
        <v>-3.06</v>
      </c>
      <c r="F686">
        <v>-3.16</v>
      </c>
      <c r="G686">
        <v>2.8</v>
      </c>
      <c r="H686">
        <v>0</v>
      </c>
      <c r="I686">
        <v>2.8359999999999999</v>
      </c>
      <c r="J686">
        <v>-0.372</v>
      </c>
      <c r="K686">
        <v>-1.371</v>
      </c>
      <c r="L686">
        <v>-2.367</v>
      </c>
      <c r="M686">
        <v>-3.0590000000000002</v>
      </c>
      <c r="N686">
        <v>-3.16</v>
      </c>
      <c r="O686">
        <v>1.071</v>
      </c>
      <c r="P686">
        <v>1.0720000000000001</v>
      </c>
      <c r="Q686">
        <v>1.0680000000000001</v>
      </c>
      <c r="R686">
        <v>0.70199999999999996</v>
      </c>
      <c r="S686">
        <v>0.29399999999999998</v>
      </c>
    </row>
    <row r="687" spans="1:19" x14ac:dyDescent="0.3">
      <c r="A687">
        <v>540</v>
      </c>
      <c r="B687">
        <v>-0.37</v>
      </c>
      <c r="C687">
        <v>-1.37</v>
      </c>
      <c r="D687">
        <v>-2.3650000000000002</v>
      </c>
      <c r="E687">
        <v>-3.06</v>
      </c>
      <c r="F687">
        <v>-3.16</v>
      </c>
      <c r="G687">
        <v>2.8</v>
      </c>
      <c r="H687">
        <v>0</v>
      </c>
      <c r="I687">
        <v>2.8359999999999999</v>
      </c>
      <c r="J687">
        <v>-0.372</v>
      </c>
      <c r="K687">
        <v>-1.371</v>
      </c>
      <c r="L687">
        <v>-2.367</v>
      </c>
      <c r="M687">
        <v>-3.06</v>
      </c>
      <c r="N687">
        <v>-3.16</v>
      </c>
      <c r="O687">
        <v>1.071</v>
      </c>
      <c r="P687">
        <v>1.0720000000000001</v>
      </c>
      <c r="Q687">
        <v>1.0680000000000001</v>
      </c>
      <c r="R687">
        <v>0.70099999999999996</v>
      </c>
      <c r="S687">
        <v>0.29299999999999998</v>
      </c>
    </row>
    <row r="688" spans="1:19" x14ac:dyDescent="0.3">
      <c r="A688">
        <v>600</v>
      </c>
      <c r="B688">
        <v>-0.37</v>
      </c>
      <c r="C688">
        <v>-1.37</v>
      </c>
      <c r="D688">
        <v>-2.3650000000000002</v>
      </c>
      <c r="E688">
        <v>-3.06</v>
      </c>
      <c r="F688">
        <v>-3.16</v>
      </c>
      <c r="G688">
        <v>2.8</v>
      </c>
      <c r="H688">
        <v>0</v>
      </c>
      <c r="I688">
        <v>2.8359999999999999</v>
      </c>
      <c r="J688">
        <v>-0.372</v>
      </c>
      <c r="K688">
        <v>-1.371</v>
      </c>
      <c r="L688">
        <v>-2.367</v>
      </c>
      <c r="M688">
        <v>-3.06</v>
      </c>
      <c r="N688">
        <v>-3.16</v>
      </c>
      <c r="O688">
        <v>1.071</v>
      </c>
      <c r="P688">
        <v>1.0720000000000001</v>
      </c>
      <c r="Q688">
        <v>1.069</v>
      </c>
      <c r="R688">
        <v>0.70099999999999996</v>
      </c>
      <c r="S688">
        <v>0.29199999999999998</v>
      </c>
    </row>
    <row r="690" spans="1:19" x14ac:dyDescent="0.3">
      <c r="A690" t="s">
        <v>0</v>
      </c>
      <c r="B690" t="s">
        <v>54</v>
      </c>
    </row>
    <row r="691" spans="1:19" x14ac:dyDescent="0.3">
      <c r="A691">
        <v>0</v>
      </c>
      <c r="B691">
        <v>-0.37</v>
      </c>
      <c r="C691">
        <v>-1.37</v>
      </c>
      <c r="D691">
        <v>-2.3650000000000002</v>
      </c>
      <c r="E691">
        <v>-3.06</v>
      </c>
      <c r="F691">
        <v>-3.16</v>
      </c>
      <c r="G691">
        <v>2.8</v>
      </c>
      <c r="H691">
        <v>0</v>
      </c>
      <c r="I691">
        <v>2.5979999999999999</v>
      </c>
      <c r="J691">
        <v>-0.37</v>
      </c>
      <c r="K691">
        <v>-1.37</v>
      </c>
      <c r="L691">
        <v>-2.3650000000000002</v>
      </c>
      <c r="M691">
        <v>-3.06</v>
      </c>
      <c r="N691">
        <v>-3.16</v>
      </c>
      <c r="O691">
        <v>1.069</v>
      </c>
      <c r="P691">
        <v>1.069</v>
      </c>
      <c r="Q691">
        <v>1.06</v>
      </c>
      <c r="R691">
        <v>0.69399999999999995</v>
      </c>
      <c r="S691">
        <v>0.28699999999999998</v>
      </c>
    </row>
    <row r="692" spans="1:19" x14ac:dyDescent="0.3">
      <c r="A692">
        <v>60</v>
      </c>
      <c r="B692">
        <v>-0.37</v>
      </c>
      <c r="C692">
        <v>-1.37</v>
      </c>
      <c r="D692">
        <v>-2.3650000000000002</v>
      </c>
      <c r="E692">
        <v>-3.06</v>
      </c>
      <c r="F692">
        <v>-3.16</v>
      </c>
      <c r="G692">
        <v>2.8</v>
      </c>
      <c r="H692">
        <v>0</v>
      </c>
      <c r="I692">
        <v>2.5979999999999999</v>
      </c>
      <c r="J692">
        <v>-0.371</v>
      </c>
      <c r="K692">
        <v>-1.37</v>
      </c>
      <c r="L692">
        <v>-2.3650000000000002</v>
      </c>
      <c r="M692">
        <v>-3.06</v>
      </c>
      <c r="N692">
        <v>-3.157</v>
      </c>
      <c r="O692">
        <v>1.07</v>
      </c>
      <c r="P692">
        <v>1.071</v>
      </c>
      <c r="Q692">
        <v>1.0640000000000001</v>
      </c>
      <c r="R692">
        <v>0.69799999999999995</v>
      </c>
      <c r="S692">
        <v>0.28000000000000003</v>
      </c>
    </row>
    <row r="693" spans="1:19" x14ac:dyDescent="0.3">
      <c r="A693">
        <v>120</v>
      </c>
      <c r="B693">
        <v>-0.37</v>
      </c>
      <c r="C693">
        <v>-1.37</v>
      </c>
      <c r="D693">
        <v>-2.3650000000000002</v>
      </c>
      <c r="E693">
        <v>-3.06</v>
      </c>
      <c r="F693">
        <v>-3.16</v>
      </c>
      <c r="G693">
        <v>2.8</v>
      </c>
      <c r="H693">
        <v>0</v>
      </c>
      <c r="I693">
        <v>2.5979999999999999</v>
      </c>
      <c r="J693">
        <v>-0.371</v>
      </c>
      <c r="K693">
        <v>-1.37</v>
      </c>
      <c r="L693">
        <v>-2.3650000000000002</v>
      </c>
      <c r="M693">
        <v>-3.0579999999999998</v>
      </c>
      <c r="N693">
        <v>-3.1539999999999999</v>
      </c>
      <c r="O693">
        <v>1.07</v>
      </c>
      <c r="P693">
        <v>1.0720000000000001</v>
      </c>
      <c r="Q693">
        <v>1.0640000000000001</v>
      </c>
      <c r="R693">
        <v>0.7</v>
      </c>
      <c r="S693">
        <v>0.27300000000000002</v>
      </c>
    </row>
    <row r="694" spans="1:19" x14ac:dyDescent="0.3">
      <c r="A694">
        <v>180</v>
      </c>
      <c r="B694">
        <v>-0.37</v>
      </c>
      <c r="C694">
        <v>-1.37</v>
      </c>
      <c r="D694">
        <v>-2.3650000000000002</v>
      </c>
      <c r="E694">
        <v>-3.06</v>
      </c>
      <c r="F694">
        <v>-3.16</v>
      </c>
      <c r="G694">
        <v>2.8</v>
      </c>
      <c r="H694">
        <v>0</v>
      </c>
      <c r="I694">
        <v>2.5979999999999999</v>
      </c>
      <c r="J694">
        <v>-0.372</v>
      </c>
      <c r="K694">
        <v>-1.37</v>
      </c>
      <c r="L694">
        <v>-2.3660000000000001</v>
      </c>
      <c r="M694">
        <v>-3.0579999999999998</v>
      </c>
      <c r="N694">
        <v>-3.1509999999999998</v>
      </c>
      <c r="O694">
        <v>1.071</v>
      </c>
      <c r="P694">
        <v>1.073</v>
      </c>
      <c r="Q694">
        <v>1.0660000000000001</v>
      </c>
      <c r="R694">
        <v>0.70299999999999996</v>
      </c>
      <c r="S694">
        <v>0.26800000000000002</v>
      </c>
    </row>
    <row r="695" spans="1:19" x14ac:dyDescent="0.3">
      <c r="A695">
        <v>240</v>
      </c>
      <c r="B695">
        <v>-0.37</v>
      </c>
      <c r="C695">
        <v>-1.37</v>
      </c>
      <c r="D695">
        <v>-2.3650000000000002</v>
      </c>
      <c r="E695">
        <v>-3.06</v>
      </c>
      <c r="F695">
        <v>-3.16</v>
      </c>
      <c r="G695">
        <v>2.8</v>
      </c>
      <c r="H695">
        <v>0</v>
      </c>
      <c r="I695">
        <v>2.5979999999999999</v>
      </c>
      <c r="J695">
        <v>-0.372</v>
      </c>
      <c r="K695">
        <v>-1.37</v>
      </c>
      <c r="L695">
        <v>-2.3660000000000001</v>
      </c>
      <c r="M695">
        <v>-3.0590000000000002</v>
      </c>
      <c r="N695">
        <v>-3.1480000000000001</v>
      </c>
      <c r="O695">
        <v>1.071</v>
      </c>
      <c r="P695">
        <v>1.073</v>
      </c>
      <c r="Q695">
        <v>1.0669999999999999</v>
      </c>
      <c r="R695">
        <v>0.70599999999999996</v>
      </c>
      <c r="S695">
        <v>0.26200000000000001</v>
      </c>
    </row>
    <row r="696" spans="1:19" x14ac:dyDescent="0.3">
      <c r="A696">
        <v>300</v>
      </c>
      <c r="B696">
        <v>-0.37</v>
      </c>
      <c r="C696">
        <v>-1.37</v>
      </c>
      <c r="D696">
        <v>-2.3650000000000002</v>
      </c>
      <c r="E696">
        <v>-3.06</v>
      </c>
      <c r="F696">
        <v>-3.16</v>
      </c>
      <c r="G696">
        <v>2.8</v>
      </c>
      <c r="H696">
        <v>0</v>
      </c>
      <c r="I696">
        <v>2.5979999999999999</v>
      </c>
      <c r="J696">
        <v>-0.372</v>
      </c>
      <c r="K696">
        <v>-1.37</v>
      </c>
      <c r="L696">
        <v>-2.3660000000000001</v>
      </c>
      <c r="M696">
        <v>-3.0590000000000002</v>
      </c>
      <c r="N696">
        <v>-3.145</v>
      </c>
      <c r="O696">
        <v>1.071</v>
      </c>
      <c r="P696">
        <v>1.073</v>
      </c>
      <c r="Q696">
        <v>1.0669999999999999</v>
      </c>
      <c r="R696">
        <v>0.70499999999999996</v>
      </c>
      <c r="S696">
        <v>0.25900000000000001</v>
      </c>
    </row>
    <row r="697" spans="1:19" x14ac:dyDescent="0.3">
      <c r="A697">
        <v>360</v>
      </c>
      <c r="B697">
        <v>-0.37</v>
      </c>
      <c r="C697">
        <v>-1.37</v>
      </c>
      <c r="D697">
        <v>-2.3650000000000002</v>
      </c>
      <c r="E697">
        <v>-3.06</v>
      </c>
      <c r="F697">
        <v>-3.16</v>
      </c>
      <c r="G697">
        <v>2.8</v>
      </c>
      <c r="H697">
        <v>0</v>
      </c>
      <c r="I697">
        <v>2.5979999999999999</v>
      </c>
      <c r="J697">
        <v>-0.372</v>
      </c>
      <c r="K697">
        <v>-1.371</v>
      </c>
      <c r="L697">
        <v>-2.367</v>
      </c>
      <c r="M697">
        <v>-3.0590000000000002</v>
      </c>
      <c r="N697">
        <v>-3.1419999999999999</v>
      </c>
      <c r="O697">
        <v>1.071</v>
      </c>
      <c r="P697">
        <v>1.073</v>
      </c>
      <c r="Q697">
        <v>1.0680000000000001</v>
      </c>
      <c r="R697">
        <v>0.70099999999999996</v>
      </c>
      <c r="S697">
        <v>0.25700000000000001</v>
      </c>
    </row>
    <row r="698" spans="1:19" x14ac:dyDescent="0.3">
      <c r="A698">
        <v>420</v>
      </c>
      <c r="B698">
        <v>-0.37</v>
      </c>
      <c r="C698">
        <v>-1.37</v>
      </c>
      <c r="D698">
        <v>-2.3650000000000002</v>
      </c>
      <c r="E698">
        <v>-3.06</v>
      </c>
      <c r="F698">
        <v>-3.16</v>
      </c>
      <c r="G698">
        <v>2.8</v>
      </c>
      <c r="H698">
        <v>0</v>
      </c>
      <c r="I698">
        <v>2.5979999999999999</v>
      </c>
      <c r="J698">
        <v>-0.372</v>
      </c>
      <c r="K698">
        <v>-1.371</v>
      </c>
      <c r="L698">
        <v>-2.367</v>
      </c>
      <c r="M698">
        <v>-3.0569999999999999</v>
      </c>
      <c r="N698">
        <v>-3.1389999999999998</v>
      </c>
      <c r="O698">
        <v>1.071</v>
      </c>
      <c r="P698">
        <v>1.0720000000000001</v>
      </c>
      <c r="Q698">
        <v>1.069</v>
      </c>
      <c r="R698">
        <v>0.69599999999999995</v>
      </c>
      <c r="S698">
        <v>0.25600000000000001</v>
      </c>
    </row>
    <row r="699" spans="1:19" x14ac:dyDescent="0.3">
      <c r="A699">
        <v>480</v>
      </c>
      <c r="B699">
        <v>-0.37</v>
      </c>
      <c r="C699">
        <v>-1.37</v>
      </c>
      <c r="D699">
        <v>-2.3650000000000002</v>
      </c>
      <c r="E699">
        <v>-3.06</v>
      </c>
      <c r="F699">
        <v>-3.16</v>
      </c>
      <c r="G699">
        <v>2.8</v>
      </c>
      <c r="H699">
        <v>0</v>
      </c>
      <c r="I699">
        <v>2.5979999999999999</v>
      </c>
      <c r="J699">
        <v>-0.372</v>
      </c>
      <c r="K699">
        <v>-1.371</v>
      </c>
      <c r="L699">
        <v>-2.367</v>
      </c>
      <c r="M699">
        <v>-3.0550000000000002</v>
      </c>
      <c r="N699">
        <v>-3.1360000000000001</v>
      </c>
      <c r="O699">
        <v>1.071</v>
      </c>
      <c r="P699">
        <v>1.0720000000000001</v>
      </c>
      <c r="Q699">
        <v>1.0680000000000001</v>
      </c>
      <c r="R699">
        <v>0.69</v>
      </c>
      <c r="S699">
        <v>0.253</v>
      </c>
    </row>
    <row r="700" spans="1:19" x14ac:dyDescent="0.3">
      <c r="A700">
        <v>540</v>
      </c>
      <c r="B700">
        <v>-0.37</v>
      </c>
      <c r="C700">
        <v>-1.37</v>
      </c>
      <c r="D700">
        <v>-2.3650000000000002</v>
      </c>
      <c r="E700">
        <v>-3.06</v>
      </c>
      <c r="F700">
        <v>-3.16</v>
      </c>
      <c r="G700">
        <v>2.8</v>
      </c>
      <c r="H700">
        <v>0</v>
      </c>
      <c r="I700">
        <v>2.5979999999999999</v>
      </c>
      <c r="J700">
        <v>-0.372</v>
      </c>
      <c r="K700">
        <v>-1.371</v>
      </c>
      <c r="L700">
        <v>-2.367</v>
      </c>
      <c r="M700">
        <v>-3.0529999999999999</v>
      </c>
      <c r="N700">
        <v>-3.133</v>
      </c>
      <c r="O700">
        <v>1.071</v>
      </c>
      <c r="P700">
        <v>1.0720000000000001</v>
      </c>
      <c r="Q700">
        <v>1.0680000000000001</v>
      </c>
      <c r="R700">
        <v>0.68400000000000005</v>
      </c>
      <c r="S700">
        <v>0.25</v>
      </c>
    </row>
    <row r="701" spans="1:19" x14ac:dyDescent="0.3">
      <c r="A701">
        <v>600</v>
      </c>
      <c r="B701">
        <v>-0.37</v>
      </c>
      <c r="C701">
        <v>-1.37</v>
      </c>
      <c r="D701">
        <v>-2.3650000000000002</v>
      </c>
      <c r="E701">
        <v>-3.06</v>
      </c>
      <c r="F701">
        <v>-3.16</v>
      </c>
      <c r="G701">
        <v>2.8</v>
      </c>
      <c r="H701">
        <v>0</v>
      </c>
      <c r="I701">
        <v>2.5979999999999999</v>
      </c>
      <c r="J701">
        <v>-0.372</v>
      </c>
      <c r="K701">
        <v>-1.371</v>
      </c>
      <c r="L701">
        <v>-2.367</v>
      </c>
      <c r="M701">
        <v>-3.0510000000000002</v>
      </c>
      <c r="N701">
        <v>-3.13</v>
      </c>
      <c r="O701">
        <v>1.071</v>
      </c>
      <c r="P701">
        <v>1.0720000000000001</v>
      </c>
      <c r="Q701">
        <v>1.0680000000000001</v>
      </c>
      <c r="R701">
        <v>0.67900000000000005</v>
      </c>
      <c r="S701">
        <v>0.248</v>
      </c>
    </row>
    <row r="703" spans="1:19" x14ac:dyDescent="0.3">
      <c r="A703" t="s">
        <v>0</v>
      </c>
      <c r="B703" t="s">
        <v>55</v>
      </c>
    </row>
    <row r="704" spans="1:19" x14ac:dyDescent="0.3">
      <c r="A704">
        <v>0</v>
      </c>
      <c r="B704">
        <v>-0.37</v>
      </c>
      <c r="C704">
        <v>-1.37</v>
      </c>
      <c r="D704">
        <v>-2.367</v>
      </c>
      <c r="E704">
        <v>-3.117</v>
      </c>
      <c r="F704">
        <v>-3.24</v>
      </c>
      <c r="G704">
        <v>2.8</v>
      </c>
      <c r="H704">
        <v>0.01</v>
      </c>
      <c r="I704">
        <v>3.0459999999999998</v>
      </c>
      <c r="J704">
        <v>-0.37</v>
      </c>
      <c r="K704">
        <v>-1.37</v>
      </c>
      <c r="L704">
        <v>-2.367</v>
      </c>
      <c r="M704">
        <v>-3.117</v>
      </c>
      <c r="N704">
        <v>-3.24</v>
      </c>
      <c r="O704">
        <v>1.069</v>
      </c>
      <c r="P704">
        <v>1.069</v>
      </c>
      <c r="Q704">
        <v>1.0629999999999999</v>
      </c>
      <c r="R704">
        <v>0.746</v>
      </c>
      <c r="S704">
        <v>0.30599999999999999</v>
      </c>
    </row>
    <row r="705" spans="1:19" x14ac:dyDescent="0.3">
      <c r="A705">
        <v>60</v>
      </c>
      <c r="B705">
        <v>-0.37</v>
      </c>
      <c r="C705">
        <v>-1.37</v>
      </c>
      <c r="D705">
        <v>-2.367</v>
      </c>
      <c r="E705">
        <v>-3.117</v>
      </c>
      <c r="F705">
        <v>-3.24</v>
      </c>
      <c r="G705">
        <v>2.8</v>
      </c>
      <c r="H705">
        <v>0.01</v>
      </c>
      <c r="I705">
        <v>3.0459999999999998</v>
      </c>
      <c r="J705">
        <v>-0.37</v>
      </c>
      <c r="K705">
        <v>-1.37</v>
      </c>
      <c r="L705">
        <v>-2.3679999999999999</v>
      </c>
      <c r="M705">
        <v>-3.1160000000000001</v>
      </c>
      <c r="N705">
        <v>-3.2429999999999999</v>
      </c>
      <c r="O705">
        <v>1.0720000000000001</v>
      </c>
      <c r="P705">
        <v>1.0720000000000001</v>
      </c>
      <c r="Q705">
        <v>1.0680000000000001</v>
      </c>
      <c r="R705">
        <v>0.75</v>
      </c>
      <c r="S705">
        <v>0.315</v>
      </c>
    </row>
    <row r="706" spans="1:19" x14ac:dyDescent="0.3">
      <c r="A706">
        <v>120</v>
      </c>
      <c r="B706">
        <v>-0.37</v>
      </c>
      <c r="C706">
        <v>-1.37</v>
      </c>
      <c r="D706">
        <v>-2.367</v>
      </c>
      <c r="E706">
        <v>-3.117</v>
      </c>
      <c r="F706">
        <v>-3.24</v>
      </c>
      <c r="G706">
        <v>2.8</v>
      </c>
      <c r="H706">
        <v>0.01</v>
      </c>
      <c r="I706">
        <v>3.0459999999999998</v>
      </c>
      <c r="J706">
        <v>-0.36899999999999999</v>
      </c>
      <c r="K706">
        <v>-1.37</v>
      </c>
      <c r="L706">
        <v>-2.3679999999999999</v>
      </c>
      <c r="M706">
        <v>-3.1160000000000001</v>
      </c>
      <c r="N706">
        <v>-3.246</v>
      </c>
      <c r="O706">
        <v>1.075</v>
      </c>
      <c r="P706">
        <v>1.0720000000000001</v>
      </c>
      <c r="Q706">
        <v>1.0680000000000001</v>
      </c>
      <c r="R706">
        <v>0.75600000000000001</v>
      </c>
      <c r="S706">
        <v>0.32300000000000001</v>
      </c>
    </row>
    <row r="707" spans="1:19" x14ac:dyDescent="0.3">
      <c r="A707">
        <v>180</v>
      </c>
      <c r="B707">
        <v>-0.37</v>
      </c>
      <c r="C707">
        <v>-1.37</v>
      </c>
      <c r="D707">
        <v>-2.367</v>
      </c>
      <c r="E707">
        <v>-3.117</v>
      </c>
      <c r="F707">
        <v>-3.24</v>
      </c>
      <c r="G707">
        <v>2.8</v>
      </c>
      <c r="H707">
        <v>0.01</v>
      </c>
      <c r="I707">
        <v>3.0459999999999998</v>
      </c>
      <c r="J707">
        <v>-0.36899999999999999</v>
      </c>
      <c r="K707">
        <v>-1.37</v>
      </c>
      <c r="L707">
        <v>-2.3679999999999999</v>
      </c>
      <c r="M707">
        <v>-3.1160000000000001</v>
      </c>
      <c r="N707">
        <v>-3.2490000000000001</v>
      </c>
      <c r="O707">
        <v>1.0780000000000001</v>
      </c>
      <c r="P707">
        <v>1.073</v>
      </c>
      <c r="Q707">
        <v>1.0680000000000001</v>
      </c>
      <c r="R707">
        <v>0.75700000000000001</v>
      </c>
      <c r="S707">
        <v>0.32900000000000001</v>
      </c>
    </row>
    <row r="708" spans="1:19" x14ac:dyDescent="0.3">
      <c r="A708">
        <v>240</v>
      </c>
      <c r="B708">
        <v>-0.37</v>
      </c>
      <c r="C708">
        <v>-1.37</v>
      </c>
      <c r="D708">
        <v>-2.367</v>
      </c>
      <c r="E708">
        <v>-3.117</v>
      </c>
      <c r="F708">
        <v>-3.24</v>
      </c>
      <c r="G708">
        <v>2.8</v>
      </c>
      <c r="H708">
        <v>0.01</v>
      </c>
      <c r="I708">
        <v>3.0459999999999998</v>
      </c>
      <c r="J708">
        <v>-0.36799999999999999</v>
      </c>
      <c r="K708">
        <v>-1.37</v>
      </c>
      <c r="L708">
        <v>-2.3679999999999999</v>
      </c>
      <c r="M708">
        <v>-3.1150000000000002</v>
      </c>
      <c r="N708">
        <v>-3.2519999999999998</v>
      </c>
      <c r="O708">
        <v>1.08</v>
      </c>
      <c r="P708">
        <v>1.073</v>
      </c>
      <c r="Q708">
        <v>1.0680000000000001</v>
      </c>
      <c r="R708">
        <v>0.753</v>
      </c>
      <c r="S708">
        <v>0.33400000000000002</v>
      </c>
    </row>
    <row r="709" spans="1:19" x14ac:dyDescent="0.3">
      <c r="A709">
        <v>300</v>
      </c>
      <c r="B709">
        <v>-0.37</v>
      </c>
      <c r="C709">
        <v>-1.37</v>
      </c>
      <c r="D709">
        <v>-2.367</v>
      </c>
      <c r="E709">
        <v>-3.117</v>
      </c>
      <c r="F709">
        <v>-3.24</v>
      </c>
      <c r="G709">
        <v>2.8</v>
      </c>
      <c r="H709">
        <v>0.01</v>
      </c>
      <c r="I709">
        <v>3.0459999999999998</v>
      </c>
      <c r="J709">
        <v>-0.36599999999999999</v>
      </c>
      <c r="K709">
        <v>-1.37</v>
      </c>
      <c r="L709">
        <v>-2.3679999999999999</v>
      </c>
      <c r="M709">
        <v>-3.1150000000000002</v>
      </c>
      <c r="N709">
        <v>-3.2549999999999999</v>
      </c>
      <c r="O709">
        <v>1.081</v>
      </c>
      <c r="P709">
        <v>1.073</v>
      </c>
      <c r="Q709">
        <v>1.07</v>
      </c>
      <c r="R709">
        <v>0.752</v>
      </c>
      <c r="S709">
        <v>0.34100000000000003</v>
      </c>
    </row>
    <row r="710" spans="1:19" x14ac:dyDescent="0.3">
      <c r="A710">
        <v>360</v>
      </c>
      <c r="B710">
        <v>-0.37</v>
      </c>
      <c r="C710">
        <v>-1.37</v>
      </c>
      <c r="D710">
        <v>-2.367</v>
      </c>
      <c r="E710">
        <v>-3.117</v>
      </c>
      <c r="F710">
        <v>-3.24</v>
      </c>
      <c r="G710">
        <v>2.8</v>
      </c>
      <c r="H710">
        <v>0.01</v>
      </c>
      <c r="I710">
        <v>3.0459999999999998</v>
      </c>
      <c r="J710">
        <v>-0.36499999999999999</v>
      </c>
      <c r="K710">
        <v>-1.37</v>
      </c>
      <c r="L710">
        <v>-2.3679999999999999</v>
      </c>
      <c r="M710">
        <v>-3.1160000000000001</v>
      </c>
      <c r="N710">
        <v>-3.258</v>
      </c>
      <c r="O710">
        <v>1.083</v>
      </c>
      <c r="P710">
        <v>1.073</v>
      </c>
      <c r="Q710">
        <v>1.07</v>
      </c>
      <c r="R710">
        <v>0.755</v>
      </c>
      <c r="S710">
        <v>0.34599999999999997</v>
      </c>
    </row>
    <row r="711" spans="1:19" x14ac:dyDescent="0.3">
      <c r="A711">
        <v>420</v>
      </c>
      <c r="B711">
        <v>-0.37</v>
      </c>
      <c r="C711">
        <v>-1.37</v>
      </c>
      <c r="D711">
        <v>-2.367</v>
      </c>
      <c r="E711">
        <v>-3.117</v>
      </c>
      <c r="F711">
        <v>-3.24</v>
      </c>
      <c r="G711">
        <v>2.8</v>
      </c>
      <c r="H711">
        <v>0.01</v>
      </c>
      <c r="I711">
        <v>3.0459999999999998</v>
      </c>
      <c r="J711">
        <v>-0.36399999999999999</v>
      </c>
      <c r="K711">
        <v>-1.37</v>
      </c>
      <c r="L711">
        <v>-2.3679999999999999</v>
      </c>
      <c r="M711">
        <v>-3.1179999999999999</v>
      </c>
      <c r="N711">
        <v>-3.2610000000000001</v>
      </c>
      <c r="O711">
        <v>1.085</v>
      </c>
      <c r="P711">
        <v>1.073</v>
      </c>
      <c r="Q711">
        <v>1.07</v>
      </c>
      <c r="R711">
        <v>0.75900000000000001</v>
      </c>
      <c r="S711">
        <v>0.35099999999999998</v>
      </c>
    </row>
    <row r="712" spans="1:19" x14ac:dyDescent="0.3">
      <c r="A712">
        <v>480</v>
      </c>
      <c r="B712">
        <v>-0.37</v>
      </c>
      <c r="C712">
        <v>-1.37</v>
      </c>
      <c r="D712">
        <v>-2.367</v>
      </c>
      <c r="E712">
        <v>-3.117</v>
      </c>
      <c r="F712">
        <v>-3.24</v>
      </c>
      <c r="G712">
        <v>2.8</v>
      </c>
      <c r="H712">
        <v>0.01</v>
      </c>
      <c r="I712">
        <v>3.0459999999999998</v>
      </c>
      <c r="J712">
        <v>-0.36299999999999999</v>
      </c>
      <c r="K712">
        <v>-1.37</v>
      </c>
      <c r="L712">
        <v>-2.3679999999999999</v>
      </c>
      <c r="M712">
        <v>-3.12</v>
      </c>
      <c r="N712">
        <v>-3.2639999999999998</v>
      </c>
      <c r="O712">
        <v>1.0860000000000001</v>
      </c>
      <c r="P712">
        <v>1.0740000000000001</v>
      </c>
      <c r="Q712">
        <v>1.07</v>
      </c>
      <c r="R712">
        <v>0.76300000000000001</v>
      </c>
      <c r="S712">
        <v>0.35299999999999998</v>
      </c>
    </row>
    <row r="713" spans="1:19" x14ac:dyDescent="0.3">
      <c r="A713">
        <v>540</v>
      </c>
      <c r="B713">
        <v>-0.37</v>
      </c>
      <c r="C713">
        <v>-1.37</v>
      </c>
      <c r="D713">
        <v>-2.367</v>
      </c>
      <c r="E713">
        <v>-3.117</v>
      </c>
      <c r="F713">
        <v>-3.24</v>
      </c>
      <c r="G713">
        <v>2.8</v>
      </c>
      <c r="H713">
        <v>0.01</v>
      </c>
      <c r="I713">
        <v>3.0459999999999998</v>
      </c>
      <c r="J713">
        <v>-0.36099999999999999</v>
      </c>
      <c r="K713">
        <v>-1.369</v>
      </c>
      <c r="L713">
        <v>-2.3690000000000002</v>
      </c>
      <c r="M713">
        <v>-3.1219999999999999</v>
      </c>
      <c r="N713">
        <v>-3.2669999999999999</v>
      </c>
      <c r="O713">
        <v>1.0880000000000001</v>
      </c>
      <c r="P713">
        <v>1.075</v>
      </c>
      <c r="Q713">
        <v>1.07</v>
      </c>
      <c r="R713">
        <v>0.76700000000000002</v>
      </c>
      <c r="S713">
        <v>0.35399999999999998</v>
      </c>
    </row>
    <row r="714" spans="1:19" x14ac:dyDescent="0.3">
      <c r="A714">
        <v>600</v>
      </c>
      <c r="B714">
        <v>-0.37</v>
      </c>
      <c r="C714">
        <v>-1.37</v>
      </c>
      <c r="D714">
        <v>-2.367</v>
      </c>
      <c r="E714">
        <v>-3.117</v>
      </c>
      <c r="F714">
        <v>-3.24</v>
      </c>
      <c r="G714">
        <v>2.8</v>
      </c>
      <c r="H714">
        <v>0.01</v>
      </c>
      <c r="I714">
        <v>3.0459999999999998</v>
      </c>
      <c r="J714">
        <v>-0.36</v>
      </c>
      <c r="K714">
        <v>-1.369</v>
      </c>
      <c r="L714">
        <v>-2.3690000000000002</v>
      </c>
      <c r="M714">
        <v>-3.1240000000000001</v>
      </c>
      <c r="N714">
        <v>-3.27</v>
      </c>
      <c r="O714">
        <v>1.089</v>
      </c>
      <c r="P714">
        <v>1.0760000000000001</v>
      </c>
      <c r="Q714">
        <v>1.07</v>
      </c>
      <c r="R714">
        <v>0.77100000000000002</v>
      </c>
      <c r="S714">
        <v>0.35399999999999998</v>
      </c>
    </row>
    <row r="716" spans="1:19" x14ac:dyDescent="0.3">
      <c r="A716" t="s">
        <v>0</v>
      </c>
      <c r="B716" t="s">
        <v>56</v>
      </c>
    </row>
    <row r="717" spans="1:19" x14ac:dyDescent="0.3">
      <c r="A717">
        <v>0</v>
      </c>
      <c r="B717">
        <v>-0.37</v>
      </c>
      <c r="C717">
        <v>-1.37</v>
      </c>
      <c r="D717">
        <v>-2.367</v>
      </c>
      <c r="E717">
        <v>-3.117</v>
      </c>
      <c r="F717">
        <v>-3.24</v>
      </c>
      <c r="G717">
        <v>2.8</v>
      </c>
      <c r="H717">
        <v>0.01</v>
      </c>
      <c r="I717">
        <v>2.8340000000000001</v>
      </c>
      <c r="J717">
        <v>-0.37</v>
      </c>
      <c r="K717">
        <v>-1.37</v>
      </c>
      <c r="L717">
        <v>-2.367</v>
      </c>
      <c r="M717">
        <v>-3.117</v>
      </c>
      <c r="N717">
        <v>-3.24</v>
      </c>
      <c r="O717">
        <v>1.069</v>
      </c>
      <c r="P717">
        <v>1.069</v>
      </c>
      <c r="Q717">
        <v>1.0629999999999999</v>
      </c>
      <c r="R717">
        <v>0.746</v>
      </c>
      <c r="S717">
        <v>0.30599999999999999</v>
      </c>
    </row>
    <row r="718" spans="1:19" x14ac:dyDescent="0.3">
      <c r="A718">
        <v>60</v>
      </c>
      <c r="B718">
        <v>-0.37</v>
      </c>
      <c r="C718">
        <v>-1.37</v>
      </c>
      <c r="D718">
        <v>-2.367</v>
      </c>
      <c r="E718">
        <v>-3.117</v>
      </c>
      <c r="F718">
        <v>-3.24</v>
      </c>
      <c r="G718">
        <v>2.8</v>
      </c>
      <c r="H718">
        <v>0.01</v>
      </c>
      <c r="I718">
        <v>2.8340000000000001</v>
      </c>
      <c r="J718">
        <v>-0.37</v>
      </c>
      <c r="K718">
        <v>-1.37</v>
      </c>
      <c r="L718">
        <v>-2.3679999999999999</v>
      </c>
      <c r="M718">
        <v>-3.117</v>
      </c>
      <c r="N718">
        <v>-3.24</v>
      </c>
      <c r="O718">
        <v>1.073</v>
      </c>
      <c r="P718">
        <v>1.0720000000000001</v>
      </c>
      <c r="Q718">
        <v>1.0669999999999999</v>
      </c>
      <c r="R718">
        <v>0.751</v>
      </c>
      <c r="S718">
        <v>0.307</v>
      </c>
    </row>
    <row r="719" spans="1:19" x14ac:dyDescent="0.3">
      <c r="A719">
        <v>120</v>
      </c>
      <c r="B719">
        <v>-0.37</v>
      </c>
      <c r="C719">
        <v>-1.37</v>
      </c>
      <c r="D719">
        <v>-2.367</v>
      </c>
      <c r="E719">
        <v>-3.117</v>
      </c>
      <c r="F719">
        <v>-3.24</v>
      </c>
      <c r="G719">
        <v>2.8</v>
      </c>
      <c r="H719">
        <v>0.01</v>
      </c>
      <c r="I719">
        <v>2.8340000000000001</v>
      </c>
      <c r="J719">
        <v>-0.36899999999999999</v>
      </c>
      <c r="K719">
        <v>-1.37</v>
      </c>
      <c r="L719">
        <v>-2.367</v>
      </c>
      <c r="M719">
        <v>-3.1160000000000001</v>
      </c>
      <c r="N719">
        <v>-3.24</v>
      </c>
      <c r="O719">
        <v>1.075</v>
      </c>
      <c r="P719">
        <v>1.0720000000000001</v>
      </c>
      <c r="Q719">
        <v>1.0669999999999999</v>
      </c>
      <c r="R719">
        <v>0.755</v>
      </c>
      <c r="S719">
        <v>0.307</v>
      </c>
    </row>
    <row r="720" spans="1:19" x14ac:dyDescent="0.3">
      <c r="A720">
        <v>180</v>
      </c>
      <c r="B720">
        <v>-0.37</v>
      </c>
      <c r="C720">
        <v>-1.37</v>
      </c>
      <c r="D720">
        <v>-2.367</v>
      </c>
      <c r="E720">
        <v>-3.117</v>
      </c>
      <c r="F720">
        <v>-3.24</v>
      </c>
      <c r="G720">
        <v>2.8</v>
      </c>
      <c r="H720">
        <v>0.01</v>
      </c>
      <c r="I720">
        <v>2.8340000000000001</v>
      </c>
      <c r="J720">
        <v>-0.36899999999999999</v>
      </c>
      <c r="K720">
        <v>-1.37</v>
      </c>
      <c r="L720">
        <v>-2.3679999999999999</v>
      </c>
      <c r="M720">
        <v>-3.1150000000000002</v>
      </c>
      <c r="N720">
        <v>-3.24</v>
      </c>
      <c r="O720">
        <v>1.0780000000000001</v>
      </c>
      <c r="P720">
        <v>1.073</v>
      </c>
      <c r="Q720">
        <v>1.0680000000000001</v>
      </c>
      <c r="R720">
        <v>0.75600000000000001</v>
      </c>
      <c r="S720">
        <v>0.308</v>
      </c>
    </row>
    <row r="721" spans="1:19" x14ac:dyDescent="0.3">
      <c r="A721">
        <v>240</v>
      </c>
      <c r="B721">
        <v>-0.37</v>
      </c>
      <c r="C721">
        <v>-1.37</v>
      </c>
      <c r="D721">
        <v>-2.367</v>
      </c>
      <c r="E721">
        <v>-3.117</v>
      </c>
      <c r="F721">
        <v>-3.24</v>
      </c>
      <c r="G721">
        <v>2.8</v>
      </c>
      <c r="H721">
        <v>0.01</v>
      </c>
      <c r="I721">
        <v>2.8340000000000001</v>
      </c>
      <c r="J721">
        <v>-0.36799999999999999</v>
      </c>
      <c r="K721">
        <v>-1.37</v>
      </c>
      <c r="L721">
        <v>-2.3679999999999999</v>
      </c>
      <c r="M721">
        <v>-3.1150000000000002</v>
      </c>
      <c r="N721">
        <v>-3.24</v>
      </c>
      <c r="O721">
        <v>1.08</v>
      </c>
      <c r="P721">
        <v>1.073</v>
      </c>
      <c r="Q721">
        <v>1.069</v>
      </c>
      <c r="R721">
        <v>0.75600000000000001</v>
      </c>
      <c r="S721">
        <v>0.308</v>
      </c>
    </row>
    <row r="722" spans="1:19" x14ac:dyDescent="0.3">
      <c r="A722">
        <v>300</v>
      </c>
      <c r="B722">
        <v>-0.37</v>
      </c>
      <c r="C722">
        <v>-1.37</v>
      </c>
      <c r="D722">
        <v>-2.367</v>
      </c>
      <c r="E722">
        <v>-3.117</v>
      </c>
      <c r="F722">
        <v>-3.24</v>
      </c>
      <c r="G722">
        <v>2.8</v>
      </c>
      <c r="H722">
        <v>0.01</v>
      </c>
      <c r="I722">
        <v>2.8340000000000001</v>
      </c>
      <c r="J722">
        <v>-0.36599999999999999</v>
      </c>
      <c r="K722">
        <v>-1.37</v>
      </c>
      <c r="L722">
        <v>-2.3679999999999999</v>
      </c>
      <c r="M722">
        <v>-3.1150000000000002</v>
      </c>
      <c r="N722">
        <v>-3.24</v>
      </c>
      <c r="O722">
        <v>1.081</v>
      </c>
      <c r="P722">
        <v>1.073</v>
      </c>
      <c r="Q722">
        <v>1.069</v>
      </c>
      <c r="R722">
        <v>0.755</v>
      </c>
      <c r="S722">
        <v>0.31</v>
      </c>
    </row>
    <row r="723" spans="1:19" x14ac:dyDescent="0.3">
      <c r="A723">
        <v>360</v>
      </c>
      <c r="B723">
        <v>-0.37</v>
      </c>
      <c r="C723">
        <v>-1.37</v>
      </c>
      <c r="D723">
        <v>-2.367</v>
      </c>
      <c r="E723">
        <v>-3.117</v>
      </c>
      <c r="F723">
        <v>-3.24</v>
      </c>
      <c r="G723">
        <v>2.8</v>
      </c>
      <c r="H723">
        <v>0.01</v>
      </c>
      <c r="I723">
        <v>2.8340000000000001</v>
      </c>
      <c r="J723">
        <v>-0.36499999999999999</v>
      </c>
      <c r="K723">
        <v>-1.37</v>
      </c>
      <c r="L723">
        <v>-2.3679999999999999</v>
      </c>
      <c r="M723">
        <v>-3.1160000000000001</v>
      </c>
      <c r="N723">
        <v>-3.24</v>
      </c>
      <c r="O723">
        <v>1.083</v>
      </c>
      <c r="P723">
        <v>1.073</v>
      </c>
      <c r="Q723">
        <v>1.07</v>
      </c>
      <c r="R723">
        <v>0.755</v>
      </c>
      <c r="S723">
        <v>0.312</v>
      </c>
    </row>
    <row r="724" spans="1:19" x14ac:dyDescent="0.3">
      <c r="A724">
        <v>420</v>
      </c>
      <c r="B724">
        <v>-0.37</v>
      </c>
      <c r="C724">
        <v>-1.37</v>
      </c>
      <c r="D724">
        <v>-2.367</v>
      </c>
      <c r="E724">
        <v>-3.117</v>
      </c>
      <c r="F724">
        <v>-3.24</v>
      </c>
      <c r="G724">
        <v>2.8</v>
      </c>
      <c r="H724">
        <v>0.01</v>
      </c>
      <c r="I724">
        <v>2.8340000000000001</v>
      </c>
      <c r="J724">
        <v>-0.36399999999999999</v>
      </c>
      <c r="K724">
        <v>-1.37</v>
      </c>
      <c r="L724">
        <v>-2.3679999999999999</v>
      </c>
      <c r="M724">
        <v>-3.1160000000000001</v>
      </c>
      <c r="N724">
        <v>-3.24</v>
      </c>
      <c r="O724">
        <v>1.085</v>
      </c>
      <c r="P724">
        <v>1.0740000000000001</v>
      </c>
      <c r="Q724">
        <v>1.07</v>
      </c>
      <c r="R724">
        <v>0.754</v>
      </c>
      <c r="S724">
        <v>0.313</v>
      </c>
    </row>
    <row r="725" spans="1:19" x14ac:dyDescent="0.3">
      <c r="A725">
        <v>480</v>
      </c>
      <c r="B725">
        <v>-0.37</v>
      </c>
      <c r="C725">
        <v>-1.37</v>
      </c>
      <c r="D725">
        <v>-2.367</v>
      </c>
      <c r="E725">
        <v>-3.117</v>
      </c>
      <c r="F725">
        <v>-3.24</v>
      </c>
      <c r="G725">
        <v>2.8</v>
      </c>
      <c r="H725">
        <v>0.01</v>
      </c>
      <c r="I725">
        <v>2.8340000000000001</v>
      </c>
      <c r="J725">
        <v>-0.36299999999999999</v>
      </c>
      <c r="K725">
        <v>-1.37</v>
      </c>
      <c r="L725">
        <v>-2.3679999999999999</v>
      </c>
      <c r="M725">
        <v>-3.117</v>
      </c>
      <c r="N725">
        <v>-3.24</v>
      </c>
      <c r="O725">
        <v>1.0860000000000001</v>
      </c>
      <c r="P725">
        <v>1.0740000000000001</v>
      </c>
      <c r="Q725">
        <v>1.07</v>
      </c>
      <c r="R725">
        <v>0.754</v>
      </c>
      <c r="S725">
        <v>0.313</v>
      </c>
    </row>
    <row r="726" spans="1:19" x14ac:dyDescent="0.3">
      <c r="A726">
        <v>540</v>
      </c>
      <c r="B726">
        <v>-0.37</v>
      </c>
      <c r="C726">
        <v>-1.37</v>
      </c>
      <c r="D726">
        <v>-2.367</v>
      </c>
      <c r="E726">
        <v>-3.117</v>
      </c>
      <c r="F726">
        <v>-3.24</v>
      </c>
      <c r="G726">
        <v>2.8</v>
      </c>
      <c r="H726">
        <v>0.01</v>
      </c>
      <c r="I726">
        <v>2.8340000000000001</v>
      </c>
      <c r="J726">
        <v>-0.36099999999999999</v>
      </c>
      <c r="K726">
        <v>-1.369</v>
      </c>
      <c r="L726">
        <v>-2.3690000000000002</v>
      </c>
      <c r="M726">
        <v>-3.117</v>
      </c>
      <c r="N726">
        <v>-3.24</v>
      </c>
      <c r="O726">
        <v>1.0880000000000001</v>
      </c>
      <c r="P726">
        <v>1.075</v>
      </c>
      <c r="Q726">
        <v>1.07</v>
      </c>
      <c r="R726">
        <v>0.753</v>
      </c>
      <c r="S726">
        <v>0.312</v>
      </c>
    </row>
    <row r="727" spans="1:19" x14ac:dyDescent="0.3">
      <c r="A727">
        <v>600</v>
      </c>
      <c r="B727">
        <v>-0.37</v>
      </c>
      <c r="C727">
        <v>-1.37</v>
      </c>
      <c r="D727">
        <v>-2.367</v>
      </c>
      <c r="E727">
        <v>-3.117</v>
      </c>
      <c r="F727">
        <v>-3.24</v>
      </c>
      <c r="G727">
        <v>2.8</v>
      </c>
      <c r="H727">
        <v>0.01</v>
      </c>
      <c r="I727">
        <v>2.8340000000000001</v>
      </c>
      <c r="J727">
        <v>-0.36</v>
      </c>
      <c r="K727">
        <v>-1.369</v>
      </c>
      <c r="L727">
        <v>-2.3690000000000002</v>
      </c>
      <c r="M727">
        <v>-3.117</v>
      </c>
      <c r="N727">
        <v>-3.24</v>
      </c>
      <c r="O727">
        <v>1.089</v>
      </c>
      <c r="P727">
        <v>1.0760000000000001</v>
      </c>
      <c r="Q727">
        <v>1.07</v>
      </c>
      <c r="R727">
        <v>0.753</v>
      </c>
      <c r="S727">
        <v>0.311</v>
      </c>
    </row>
    <row r="729" spans="1:19" x14ac:dyDescent="0.3">
      <c r="A729" t="s">
        <v>0</v>
      </c>
      <c r="B729" t="s">
        <v>57</v>
      </c>
    </row>
    <row r="730" spans="1:19" x14ac:dyDescent="0.3">
      <c r="A730">
        <v>0</v>
      </c>
      <c r="B730">
        <v>-0.37</v>
      </c>
      <c r="C730">
        <v>-1.37</v>
      </c>
      <c r="D730">
        <v>-2.367</v>
      </c>
      <c r="E730">
        <v>-3.117</v>
      </c>
      <c r="F730">
        <v>-3.24</v>
      </c>
      <c r="G730">
        <v>2.8</v>
      </c>
      <c r="H730">
        <v>0.01</v>
      </c>
      <c r="I730">
        <v>2.61</v>
      </c>
      <c r="J730">
        <v>-0.37</v>
      </c>
      <c r="K730">
        <v>-1.37</v>
      </c>
      <c r="L730">
        <v>-2.367</v>
      </c>
      <c r="M730">
        <v>-3.117</v>
      </c>
      <c r="N730">
        <v>-3.24</v>
      </c>
      <c r="O730">
        <v>1.069</v>
      </c>
      <c r="P730">
        <v>1.069</v>
      </c>
      <c r="Q730">
        <v>1.0629999999999999</v>
      </c>
      <c r="R730">
        <v>0.746</v>
      </c>
      <c r="S730">
        <v>0.30599999999999999</v>
      </c>
    </row>
    <row r="731" spans="1:19" x14ac:dyDescent="0.3">
      <c r="A731">
        <v>60</v>
      </c>
      <c r="B731">
        <v>-0.37</v>
      </c>
      <c r="C731">
        <v>-1.37</v>
      </c>
      <c r="D731">
        <v>-2.367</v>
      </c>
      <c r="E731">
        <v>-3.117</v>
      </c>
      <c r="F731">
        <v>-3.24</v>
      </c>
      <c r="G731">
        <v>2.8</v>
      </c>
      <c r="H731">
        <v>0.01</v>
      </c>
      <c r="I731">
        <v>2.61</v>
      </c>
      <c r="J731">
        <v>-0.37</v>
      </c>
      <c r="K731">
        <v>-1.37</v>
      </c>
      <c r="L731">
        <v>-2.367</v>
      </c>
      <c r="M731">
        <v>-3.117</v>
      </c>
      <c r="N731">
        <v>-3.2370000000000001</v>
      </c>
      <c r="O731">
        <v>1.073</v>
      </c>
      <c r="P731">
        <v>1.071</v>
      </c>
      <c r="Q731">
        <v>1.0669999999999999</v>
      </c>
      <c r="R731">
        <v>0.752</v>
      </c>
      <c r="S731">
        <v>0.29899999999999999</v>
      </c>
    </row>
    <row r="732" spans="1:19" x14ac:dyDescent="0.3">
      <c r="A732">
        <v>120</v>
      </c>
      <c r="B732">
        <v>-0.37</v>
      </c>
      <c r="C732">
        <v>-1.37</v>
      </c>
      <c r="D732">
        <v>-2.367</v>
      </c>
      <c r="E732">
        <v>-3.117</v>
      </c>
      <c r="F732">
        <v>-3.24</v>
      </c>
      <c r="G732">
        <v>2.8</v>
      </c>
      <c r="H732">
        <v>0.01</v>
      </c>
      <c r="I732">
        <v>2.61</v>
      </c>
      <c r="J732">
        <v>-0.37</v>
      </c>
      <c r="K732">
        <v>-1.37</v>
      </c>
      <c r="L732">
        <v>-2.367</v>
      </c>
      <c r="M732">
        <v>-3.1150000000000002</v>
      </c>
      <c r="N732">
        <v>-3.234</v>
      </c>
      <c r="O732">
        <v>1.0760000000000001</v>
      </c>
      <c r="P732">
        <v>1.0720000000000001</v>
      </c>
      <c r="Q732">
        <v>1.0669999999999999</v>
      </c>
      <c r="R732">
        <v>0.754</v>
      </c>
      <c r="S732">
        <v>0.29199999999999998</v>
      </c>
    </row>
    <row r="733" spans="1:19" x14ac:dyDescent="0.3">
      <c r="A733">
        <v>180</v>
      </c>
      <c r="B733">
        <v>-0.37</v>
      </c>
      <c r="C733">
        <v>-1.37</v>
      </c>
      <c r="D733">
        <v>-2.367</v>
      </c>
      <c r="E733">
        <v>-3.117</v>
      </c>
      <c r="F733">
        <v>-3.24</v>
      </c>
      <c r="G733">
        <v>2.8</v>
      </c>
      <c r="H733">
        <v>0.01</v>
      </c>
      <c r="I733">
        <v>2.61</v>
      </c>
      <c r="J733">
        <v>-0.36899999999999999</v>
      </c>
      <c r="K733">
        <v>-1.37</v>
      </c>
      <c r="L733">
        <v>-2.3679999999999999</v>
      </c>
      <c r="M733">
        <v>-3.1150000000000002</v>
      </c>
      <c r="N733">
        <v>-3.2309999999999999</v>
      </c>
      <c r="O733">
        <v>1.077</v>
      </c>
      <c r="P733">
        <v>1.073</v>
      </c>
      <c r="Q733">
        <v>1.0680000000000001</v>
      </c>
      <c r="R733">
        <v>0.755</v>
      </c>
      <c r="S733">
        <v>0.28599999999999998</v>
      </c>
    </row>
    <row r="734" spans="1:19" x14ac:dyDescent="0.3">
      <c r="A734">
        <v>240</v>
      </c>
      <c r="B734">
        <v>-0.37</v>
      </c>
      <c r="C734">
        <v>-1.37</v>
      </c>
      <c r="D734">
        <v>-2.367</v>
      </c>
      <c r="E734">
        <v>-3.117</v>
      </c>
      <c r="F734">
        <v>-3.24</v>
      </c>
      <c r="G734">
        <v>2.8</v>
      </c>
      <c r="H734">
        <v>0.01</v>
      </c>
      <c r="I734">
        <v>2.61</v>
      </c>
      <c r="J734">
        <v>-0.36799999999999999</v>
      </c>
      <c r="K734">
        <v>-1.37</v>
      </c>
      <c r="L734">
        <v>-2.3679999999999999</v>
      </c>
      <c r="M734">
        <v>-3.1160000000000001</v>
      </c>
      <c r="N734">
        <v>-3.2280000000000002</v>
      </c>
      <c r="O734">
        <v>1.08</v>
      </c>
      <c r="P734">
        <v>1.073</v>
      </c>
      <c r="Q734">
        <v>1.069</v>
      </c>
      <c r="R734">
        <v>0.75800000000000001</v>
      </c>
      <c r="S734">
        <v>0.28100000000000003</v>
      </c>
    </row>
    <row r="735" spans="1:19" x14ac:dyDescent="0.3">
      <c r="A735">
        <v>300</v>
      </c>
      <c r="B735">
        <v>-0.37</v>
      </c>
      <c r="C735">
        <v>-1.37</v>
      </c>
      <c r="D735">
        <v>-2.367</v>
      </c>
      <c r="E735">
        <v>-3.117</v>
      </c>
      <c r="F735">
        <v>-3.24</v>
      </c>
      <c r="G735">
        <v>2.8</v>
      </c>
      <c r="H735">
        <v>0.01</v>
      </c>
      <c r="I735">
        <v>2.61</v>
      </c>
      <c r="J735">
        <v>-0.36599999999999999</v>
      </c>
      <c r="K735">
        <v>-1.37</v>
      </c>
      <c r="L735">
        <v>-2.3679999999999999</v>
      </c>
      <c r="M735">
        <v>-3.117</v>
      </c>
      <c r="N735">
        <v>-3.2250000000000001</v>
      </c>
      <c r="O735">
        <v>1.081</v>
      </c>
      <c r="P735">
        <v>1.0720000000000001</v>
      </c>
      <c r="Q735">
        <v>1.0680000000000001</v>
      </c>
      <c r="R735">
        <v>0.75800000000000001</v>
      </c>
      <c r="S735">
        <v>0.27900000000000003</v>
      </c>
    </row>
    <row r="736" spans="1:19" x14ac:dyDescent="0.3">
      <c r="A736">
        <v>360</v>
      </c>
      <c r="B736">
        <v>-0.37</v>
      </c>
      <c r="C736">
        <v>-1.37</v>
      </c>
      <c r="D736">
        <v>-2.367</v>
      </c>
      <c r="E736">
        <v>-3.117</v>
      </c>
      <c r="F736">
        <v>-3.24</v>
      </c>
      <c r="G736">
        <v>2.8</v>
      </c>
      <c r="H736">
        <v>0.01</v>
      </c>
      <c r="I736">
        <v>2.61</v>
      </c>
      <c r="J736">
        <v>-0.36499999999999999</v>
      </c>
      <c r="K736">
        <v>-1.37</v>
      </c>
      <c r="L736">
        <v>-2.3679999999999999</v>
      </c>
      <c r="M736">
        <v>-3.1160000000000001</v>
      </c>
      <c r="N736">
        <v>-3.222</v>
      </c>
      <c r="O736">
        <v>1.083</v>
      </c>
      <c r="P736">
        <v>1.073</v>
      </c>
      <c r="Q736">
        <v>1.069</v>
      </c>
      <c r="R736">
        <v>0.755</v>
      </c>
      <c r="S736">
        <v>0.27700000000000002</v>
      </c>
    </row>
    <row r="737" spans="1:19" x14ac:dyDescent="0.3">
      <c r="A737">
        <v>420</v>
      </c>
      <c r="B737">
        <v>-0.37</v>
      </c>
      <c r="C737">
        <v>-1.37</v>
      </c>
      <c r="D737">
        <v>-2.367</v>
      </c>
      <c r="E737">
        <v>-3.117</v>
      </c>
      <c r="F737">
        <v>-3.24</v>
      </c>
      <c r="G737">
        <v>2.8</v>
      </c>
      <c r="H737">
        <v>0.01</v>
      </c>
      <c r="I737">
        <v>2.61</v>
      </c>
      <c r="J737">
        <v>-0.36399999999999999</v>
      </c>
      <c r="K737">
        <v>-1.37</v>
      </c>
      <c r="L737">
        <v>-2.3679999999999999</v>
      </c>
      <c r="M737">
        <v>-3.1150000000000002</v>
      </c>
      <c r="N737">
        <v>-3.2189999999999999</v>
      </c>
      <c r="O737">
        <v>1.085</v>
      </c>
      <c r="P737">
        <v>1.0740000000000001</v>
      </c>
      <c r="Q737">
        <v>1.07</v>
      </c>
      <c r="R737">
        <v>0.749</v>
      </c>
      <c r="S737">
        <v>0.27400000000000002</v>
      </c>
    </row>
    <row r="738" spans="1:19" x14ac:dyDescent="0.3">
      <c r="A738">
        <v>480</v>
      </c>
      <c r="B738">
        <v>-0.37</v>
      </c>
      <c r="C738">
        <v>-1.37</v>
      </c>
      <c r="D738">
        <v>-2.367</v>
      </c>
      <c r="E738">
        <v>-3.117</v>
      </c>
      <c r="F738">
        <v>-3.24</v>
      </c>
      <c r="G738">
        <v>2.8</v>
      </c>
      <c r="H738">
        <v>0.01</v>
      </c>
      <c r="I738">
        <v>2.61</v>
      </c>
      <c r="J738">
        <v>-0.36299999999999999</v>
      </c>
      <c r="K738">
        <v>-1.37</v>
      </c>
      <c r="L738">
        <v>-2.3690000000000002</v>
      </c>
      <c r="M738">
        <v>-3.113</v>
      </c>
      <c r="N738">
        <v>-3.2160000000000002</v>
      </c>
      <c r="O738">
        <v>1.0860000000000001</v>
      </c>
      <c r="P738">
        <v>1.0740000000000001</v>
      </c>
      <c r="Q738">
        <v>1.071</v>
      </c>
      <c r="R738">
        <v>0.74399999999999999</v>
      </c>
      <c r="S738">
        <v>0.27100000000000002</v>
      </c>
    </row>
    <row r="739" spans="1:19" x14ac:dyDescent="0.3">
      <c r="A739">
        <v>540</v>
      </c>
      <c r="B739">
        <v>-0.37</v>
      </c>
      <c r="C739">
        <v>-1.37</v>
      </c>
      <c r="D739">
        <v>-2.367</v>
      </c>
      <c r="E739">
        <v>-3.117</v>
      </c>
      <c r="F739">
        <v>-3.24</v>
      </c>
      <c r="G739">
        <v>2.8</v>
      </c>
      <c r="H739">
        <v>0.01</v>
      </c>
      <c r="I739">
        <v>2.61</v>
      </c>
      <c r="J739">
        <v>-0.36099999999999999</v>
      </c>
      <c r="K739">
        <v>-1.369</v>
      </c>
      <c r="L739">
        <v>-2.3690000000000002</v>
      </c>
      <c r="M739">
        <v>-3.1110000000000002</v>
      </c>
      <c r="N739">
        <v>-3.2130000000000001</v>
      </c>
      <c r="O739">
        <v>1.0880000000000001</v>
      </c>
      <c r="P739">
        <v>1.075</v>
      </c>
      <c r="Q739">
        <v>1.07</v>
      </c>
      <c r="R739">
        <v>0.73899999999999999</v>
      </c>
      <c r="S739">
        <v>0.26800000000000002</v>
      </c>
    </row>
    <row r="740" spans="1:19" x14ac:dyDescent="0.3">
      <c r="A740">
        <v>600</v>
      </c>
      <c r="B740">
        <v>-0.37</v>
      </c>
      <c r="C740">
        <v>-1.37</v>
      </c>
      <c r="D740">
        <v>-2.367</v>
      </c>
      <c r="E740">
        <v>-3.117</v>
      </c>
      <c r="F740">
        <v>-3.24</v>
      </c>
      <c r="G740">
        <v>2.8</v>
      </c>
      <c r="H740">
        <v>0.01</v>
      </c>
      <c r="I740">
        <v>2.61</v>
      </c>
      <c r="J740">
        <v>-0.36</v>
      </c>
      <c r="K740">
        <v>-1.369</v>
      </c>
      <c r="L740">
        <v>-2.3690000000000002</v>
      </c>
      <c r="M740">
        <v>-3.11</v>
      </c>
      <c r="N740">
        <v>-3.21</v>
      </c>
      <c r="O740">
        <v>1.089</v>
      </c>
      <c r="P740">
        <v>1.0760000000000001</v>
      </c>
      <c r="Q740">
        <v>1.07</v>
      </c>
      <c r="R740">
        <v>0.73499999999999999</v>
      </c>
      <c r="S740">
        <v>0.26600000000000001</v>
      </c>
    </row>
    <row r="742" spans="1:19" x14ac:dyDescent="0.3">
      <c r="A742" t="s">
        <v>0</v>
      </c>
      <c r="B742" t="s">
        <v>58</v>
      </c>
    </row>
    <row r="743" spans="1:19" x14ac:dyDescent="0.3">
      <c r="A743">
        <v>0</v>
      </c>
      <c r="B743">
        <v>-0.37</v>
      </c>
      <c r="C743">
        <v>-1.37</v>
      </c>
      <c r="D743">
        <v>-2.367</v>
      </c>
      <c r="E743">
        <v>-3.11</v>
      </c>
      <c r="F743">
        <v>-3.23</v>
      </c>
      <c r="G743">
        <v>2.8</v>
      </c>
      <c r="H743">
        <v>0.01</v>
      </c>
      <c r="I743">
        <v>3.0489999999999999</v>
      </c>
      <c r="J743">
        <v>-0.37</v>
      </c>
      <c r="K743">
        <v>-1.37</v>
      </c>
      <c r="L743">
        <v>-2.367</v>
      </c>
      <c r="M743">
        <v>-3.11</v>
      </c>
      <c r="N743">
        <v>-3.23</v>
      </c>
      <c r="O743">
        <v>1.069</v>
      </c>
      <c r="P743">
        <v>1.069</v>
      </c>
      <c r="Q743">
        <v>1.0629999999999999</v>
      </c>
      <c r="R743">
        <v>0.74</v>
      </c>
      <c r="S743">
        <v>0.30299999999999999</v>
      </c>
    </row>
    <row r="744" spans="1:19" x14ac:dyDescent="0.3">
      <c r="A744">
        <v>60</v>
      </c>
      <c r="B744">
        <v>-0.37</v>
      </c>
      <c r="C744">
        <v>-1.37</v>
      </c>
      <c r="D744">
        <v>-2.367</v>
      </c>
      <c r="E744">
        <v>-3.11</v>
      </c>
      <c r="F744">
        <v>-3.23</v>
      </c>
      <c r="G744">
        <v>2.8</v>
      </c>
      <c r="H744">
        <v>0.01</v>
      </c>
      <c r="I744">
        <v>3.0489999999999999</v>
      </c>
      <c r="J744">
        <v>-0.37</v>
      </c>
      <c r="K744">
        <v>-1.37</v>
      </c>
      <c r="L744">
        <v>-2.367</v>
      </c>
      <c r="M744">
        <v>-3.109</v>
      </c>
      <c r="N744">
        <v>-3.2330000000000001</v>
      </c>
      <c r="O744">
        <v>1.0720000000000001</v>
      </c>
      <c r="P744">
        <v>1.0720000000000001</v>
      </c>
      <c r="Q744">
        <v>1.0669999999999999</v>
      </c>
      <c r="R744">
        <v>0.74199999999999999</v>
      </c>
      <c r="S744">
        <v>0.312</v>
      </c>
    </row>
    <row r="745" spans="1:19" x14ac:dyDescent="0.3">
      <c r="A745">
        <v>120</v>
      </c>
      <c r="B745">
        <v>-0.37</v>
      </c>
      <c r="C745">
        <v>-1.37</v>
      </c>
      <c r="D745">
        <v>-2.367</v>
      </c>
      <c r="E745">
        <v>-3.11</v>
      </c>
      <c r="F745">
        <v>-3.23</v>
      </c>
      <c r="G745">
        <v>2.8</v>
      </c>
      <c r="H745">
        <v>0.01</v>
      </c>
      <c r="I745">
        <v>3.0489999999999999</v>
      </c>
      <c r="J745">
        <v>-0.36899999999999999</v>
      </c>
      <c r="K745">
        <v>-1.37</v>
      </c>
      <c r="L745">
        <v>-2.3679999999999999</v>
      </c>
      <c r="M745">
        <v>-3.109</v>
      </c>
      <c r="N745">
        <v>-3.2360000000000002</v>
      </c>
      <c r="O745">
        <v>1.075</v>
      </c>
      <c r="P745">
        <v>1.0720000000000001</v>
      </c>
      <c r="Q745">
        <v>1.0680000000000001</v>
      </c>
      <c r="R745">
        <v>0.749</v>
      </c>
      <c r="S745">
        <v>0.32</v>
      </c>
    </row>
    <row r="746" spans="1:19" x14ac:dyDescent="0.3">
      <c r="A746">
        <v>180</v>
      </c>
      <c r="B746">
        <v>-0.37</v>
      </c>
      <c r="C746">
        <v>-1.37</v>
      </c>
      <c r="D746">
        <v>-2.367</v>
      </c>
      <c r="E746">
        <v>-3.11</v>
      </c>
      <c r="F746">
        <v>-3.23</v>
      </c>
      <c r="G746">
        <v>2.8</v>
      </c>
      <c r="H746">
        <v>0.01</v>
      </c>
      <c r="I746">
        <v>3.0489999999999999</v>
      </c>
      <c r="J746">
        <v>-0.36899999999999999</v>
      </c>
      <c r="K746">
        <v>-1.37</v>
      </c>
      <c r="L746">
        <v>-2.367</v>
      </c>
      <c r="M746">
        <v>-3.109</v>
      </c>
      <c r="N746">
        <v>-3.2389999999999999</v>
      </c>
      <c r="O746">
        <v>1.0780000000000001</v>
      </c>
      <c r="P746">
        <v>1.073</v>
      </c>
      <c r="Q746">
        <v>1.0669999999999999</v>
      </c>
      <c r="R746">
        <v>0.75</v>
      </c>
      <c r="S746">
        <v>0.32700000000000001</v>
      </c>
    </row>
    <row r="747" spans="1:19" x14ac:dyDescent="0.3">
      <c r="A747">
        <v>240</v>
      </c>
      <c r="B747">
        <v>-0.37</v>
      </c>
      <c r="C747">
        <v>-1.37</v>
      </c>
      <c r="D747">
        <v>-2.367</v>
      </c>
      <c r="E747">
        <v>-3.11</v>
      </c>
      <c r="F747">
        <v>-3.23</v>
      </c>
      <c r="G747">
        <v>2.8</v>
      </c>
      <c r="H747">
        <v>0.01</v>
      </c>
      <c r="I747">
        <v>3.0489999999999999</v>
      </c>
      <c r="J747">
        <v>-0.36799999999999999</v>
      </c>
      <c r="K747">
        <v>-1.37</v>
      </c>
      <c r="L747">
        <v>-2.3679999999999999</v>
      </c>
      <c r="M747">
        <v>-3.1080000000000001</v>
      </c>
      <c r="N747">
        <v>-3.242</v>
      </c>
      <c r="O747">
        <v>1.08</v>
      </c>
      <c r="P747">
        <v>1.073</v>
      </c>
      <c r="Q747">
        <v>1.0680000000000001</v>
      </c>
      <c r="R747">
        <v>0.747</v>
      </c>
      <c r="S747">
        <v>0.33100000000000002</v>
      </c>
    </row>
    <row r="748" spans="1:19" x14ac:dyDescent="0.3">
      <c r="A748">
        <v>300</v>
      </c>
      <c r="B748">
        <v>-0.37</v>
      </c>
      <c r="C748">
        <v>-1.37</v>
      </c>
      <c r="D748">
        <v>-2.367</v>
      </c>
      <c r="E748">
        <v>-3.11</v>
      </c>
      <c r="F748">
        <v>-3.23</v>
      </c>
      <c r="G748">
        <v>2.8</v>
      </c>
      <c r="H748">
        <v>0.01</v>
      </c>
      <c r="I748">
        <v>3.0489999999999999</v>
      </c>
      <c r="J748">
        <v>-0.36599999999999999</v>
      </c>
      <c r="K748">
        <v>-1.37</v>
      </c>
      <c r="L748">
        <v>-2.3679999999999999</v>
      </c>
      <c r="M748">
        <v>-3.1080000000000001</v>
      </c>
      <c r="N748">
        <v>-3.2450000000000001</v>
      </c>
      <c r="O748">
        <v>1.081</v>
      </c>
      <c r="P748">
        <v>1.073</v>
      </c>
      <c r="Q748">
        <v>1.069</v>
      </c>
      <c r="R748">
        <v>0.745</v>
      </c>
      <c r="S748">
        <v>0.33800000000000002</v>
      </c>
    </row>
    <row r="749" spans="1:19" x14ac:dyDescent="0.3">
      <c r="A749">
        <v>360</v>
      </c>
      <c r="B749">
        <v>-0.37</v>
      </c>
      <c r="C749">
        <v>-1.37</v>
      </c>
      <c r="D749">
        <v>-2.367</v>
      </c>
      <c r="E749">
        <v>-3.11</v>
      </c>
      <c r="F749">
        <v>-3.23</v>
      </c>
      <c r="G749">
        <v>2.8</v>
      </c>
      <c r="H749">
        <v>0.01</v>
      </c>
      <c r="I749">
        <v>3.0489999999999999</v>
      </c>
      <c r="J749">
        <v>-0.36499999999999999</v>
      </c>
      <c r="K749">
        <v>-1.37</v>
      </c>
      <c r="L749">
        <v>-2.3679999999999999</v>
      </c>
      <c r="M749">
        <v>-3.109</v>
      </c>
      <c r="N749">
        <v>-3.2480000000000002</v>
      </c>
      <c r="O749">
        <v>1.083</v>
      </c>
      <c r="P749">
        <v>1.073</v>
      </c>
      <c r="Q749">
        <v>1.07</v>
      </c>
      <c r="R749">
        <v>0.748</v>
      </c>
      <c r="S749">
        <v>0.34399999999999997</v>
      </c>
    </row>
    <row r="750" spans="1:19" x14ac:dyDescent="0.3">
      <c r="A750">
        <v>420</v>
      </c>
      <c r="B750">
        <v>-0.37</v>
      </c>
      <c r="C750">
        <v>-1.37</v>
      </c>
      <c r="D750">
        <v>-2.367</v>
      </c>
      <c r="E750">
        <v>-3.11</v>
      </c>
      <c r="F750">
        <v>-3.23</v>
      </c>
      <c r="G750">
        <v>2.8</v>
      </c>
      <c r="H750">
        <v>0.01</v>
      </c>
      <c r="I750">
        <v>3.0489999999999999</v>
      </c>
      <c r="J750">
        <v>-0.36399999999999999</v>
      </c>
      <c r="K750">
        <v>-1.37</v>
      </c>
      <c r="L750">
        <v>-2.3679999999999999</v>
      </c>
      <c r="M750">
        <v>-3.1110000000000002</v>
      </c>
      <c r="N750">
        <v>-3.2509999999999999</v>
      </c>
      <c r="O750">
        <v>1.085</v>
      </c>
      <c r="P750">
        <v>1.073</v>
      </c>
      <c r="Q750">
        <v>1.069</v>
      </c>
      <c r="R750">
        <v>0.753</v>
      </c>
      <c r="S750">
        <v>0.34799999999999998</v>
      </c>
    </row>
    <row r="751" spans="1:19" x14ac:dyDescent="0.3">
      <c r="A751">
        <v>480</v>
      </c>
      <c r="B751">
        <v>-0.37</v>
      </c>
      <c r="C751">
        <v>-1.37</v>
      </c>
      <c r="D751">
        <v>-2.367</v>
      </c>
      <c r="E751">
        <v>-3.11</v>
      </c>
      <c r="F751">
        <v>-3.23</v>
      </c>
      <c r="G751">
        <v>2.8</v>
      </c>
      <c r="H751">
        <v>0.01</v>
      </c>
      <c r="I751">
        <v>3.0489999999999999</v>
      </c>
      <c r="J751">
        <v>-0.36299999999999999</v>
      </c>
      <c r="K751">
        <v>-1.37</v>
      </c>
      <c r="L751">
        <v>-2.3679999999999999</v>
      </c>
      <c r="M751">
        <v>-3.113</v>
      </c>
      <c r="N751">
        <v>-3.254</v>
      </c>
      <c r="O751">
        <v>1.0860000000000001</v>
      </c>
      <c r="P751">
        <v>1.0740000000000001</v>
      </c>
      <c r="Q751">
        <v>1.07</v>
      </c>
      <c r="R751">
        <v>0.75600000000000001</v>
      </c>
      <c r="S751">
        <v>0.35099999999999998</v>
      </c>
    </row>
    <row r="752" spans="1:19" x14ac:dyDescent="0.3">
      <c r="A752">
        <v>540</v>
      </c>
      <c r="B752">
        <v>-0.37</v>
      </c>
      <c r="C752">
        <v>-1.37</v>
      </c>
      <c r="D752">
        <v>-2.367</v>
      </c>
      <c r="E752">
        <v>-3.11</v>
      </c>
      <c r="F752">
        <v>-3.23</v>
      </c>
      <c r="G752">
        <v>2.8</v>
      </c>
      <c r="H752">
        <v>0.01</v>
      </c>
      <c r="I752">
        <v>3.0489999999999999</v>
      </c>
      <c r="J752">
        <v>-0.36099999999999999</v>
      </c>
      <c r="K752">
        <v>-1.369</v>
      </c>
      <c r="L752">
        <v>-2.3679999999999999</v>
      </c>
      <c r="M752">
        <v>-3.1150000000000002</v>
      </c>
      <c r="N752">
        <v>-3.2570000000000001</v>
      </c>
      <c r="O752">
        <v>1.0880000000000001</v>
      </c>
      <c r="P752">
        <v>1.075</v>
      </c>
      <c r="Q752">
        <v>1.07</v>
      </c>
      <c r="R752">
        <v>0.76</v>
      </c>
      <c r="S752">
        <v>0.35199999999999998</v>
      </c>
    </row>
    <row r="753" spans="1:19" x14ac:dyDescent="0.3">
      <c r="A753">
        <v>600</v>
      </c>
      <c r="B753">
        <v>-0.37</v>
      </c>
      <c r="C753">
        <v>-1.37</v>
      </c>
      <c r="D753">
        <v>-2.367</v>
      </c>
      <c r="E753">
        <v>-3.11</v>
      </c>
      <c r="F753">
        <v>-3.23</v>
      </c>
      <c r="G753">
        <v>2.8</v>
      </c>
      <c r="H753">
        <v>0.01</v>
      </c>
      <c r="I753">
        <v>3.0489999999999999</v>
      </c>
      <c r="J753">
        <v>-0.36</v>
      </c>
      <c r="K753">
        <v>-1.369</v>
      </c>
      <c r="L753">
        <v>-2.3690000000000002</v>
      </c>
      <c r="M753">
        <v>-3.117</v>
      </c>
      <c r="N753">
        <v>-3.26</v>
      </c>
      <c r="O753">
        <v>1.089</v>
      </c>
      <c r="P753">
        <v>1.0760000000000001</v>
      </c>
      <c r="Q753">
        <v>1.07</v>
      </c>
      <c r="R753">
        <v>0.76400000000000001</v>
      </c>
      <c r="S753">
        <v>0.35199999999999998</v>
      </c>
    </row>
    <row r="755" spans="1:19" x14ac:dyDescent="0.3">
      <c r="A755" t="s">
        <v>0</v>
      </c>
      <c r="B755" t="s">
        <v>59</v>
      </c>
    </row>
    <row r="756" spans="1:19" x14ac:dyDescent="0.3">
      <c r="A756">
        <v>0</v>
      </c>
      <c r="B756">
        <v>-0.37</v>
      </c>
      <c r="C756">
        <v>-1.37</v>
      </c>
      <c r="D756">
        <v>-2.367</v>
      </c>
      <c r="E756">
        <v>-3.11</v>
      </c>
      <c r="F756">
        <v>-3.23</v>
      </c>
      <c r="G756">
        <v>2.8</v>
      </c>
      <c r="H756">
        <v>0.01</v>
      </c>
      <c r="I756">
        <v>2.8340000000000001</v>
      </c>
      <c r="J756">
        <v>-0.37</v>
      </c>
      <c r="K756">
        <v>-1.37</v>
      </c>
      <c r="L756">
        <v>-2.367</v>
      </c>
      <c r="M756">
        <v>-3.11</v>
      </c>
      <c r="N756">
        <v>-3.23</v>
      </c>
      <c r="O756">
        <v>1.069</v>
      </c>
      <c r="P756">
        <v>1.069</v>
      </c>
      <c r="Q756">
        <v>1.0629999999999999</v>
      </c>
      <c r="R756">
        <v>0.74</v>
      </c>
      <c r="S756">
        <v>0.30299999999999999</v>
      </c>
    </row>
    <row r="757" spans="1:19" x14ac:dyDescent="0.3">
      <c r="A757">
        <v>60</v>
      </c>
      <c r="B757">
        <v>-0.37</v>
      </c>
      <c r="C757">
        <v>-1.37</v>
      </c>
      <c r="D757">
        <v>-2.367</v>
      </c>
      <c r="E757">
        <v>-3.11</v>
      </c>
      <c r="F757">
        <v>-3.23</v>
      </c>
      <c r="G757">
        <v>2.8</v>
      </c>
      <c r="H757">
        <v>0.01</v>
      </c>
      <c r="I757">
        <v>2.8340000000000001</v>
      </c>
      <c r="J757">
        <v>-0.37</v>
      </c>
      <c r="K757">
        <v>-1.37</v>
      </c>
      <c r="L757">
        <v>-2.367</v>
      </c>
      <c r="M757">
        <v>-3.11</v>
      </c>
      <c r="N757">
        <v>-3.23</v>
      </c>
      <c r="O757">
        <v>1.073</v>
      </c>
      <c r="P757">
        <v>1.0720000000000001</v>
      </c>
      <c r="Q757">
        <v>1.0669999999999999</v>
      </c>
      <c r="R757">
        <v>0.74299999999999999</v>
      </c>
      <c r="S757">
        <v>0.30399999999999999</v>
      </c>
    </row>
    <row r="758" spans="1:19" x14ac:dyDescent="0.3">
      <c r="A758">
        <v>120</v>
      </c>
      <c r="B758">
        <v>-0.37</v>
      </c>
      <c r="C758">
        <v>-1.37</v>
      </c>
      <c r="D758">
        <v>-2.367</v>
      </c>
      <c r="E758">
        <v>-3.11</v>
      </c>
      <c r="F758">
        <v>-3.23</v>
      </c>
      <c r="G758">
        <v>2.8</v>
      </c>
      <c r="H758">
        <v>0.01</v>
      </c>
      <c r="I758">
        <v>2.8340000000000001</v>
      </c>
      <c r="J758">
        <v>-0.36899999999999999</v>
      </c>
      <c r="K758">
        <v>-1.37</v>
      </c>
      <c r="L758">
        <v>-2.367</v>
      </c>
      <c r="M758">
        <v>-3.109</v>
      </c>
      <c r="N758">
        <v>-3.23</v>
      </c>
      <c r="O758">
        <v>1.075</v>
      </c>
      <c r="P758">
        <v>1.0720000000000001</v>
      </c>
      <c r="Q758">
        <v>1.0669999999999999</v>
      </c>
      <c r="R758">
        <v>0.748</v>
      </c>
      <c r="S758">
        <v>0.30499999999999999</v>
      </c>
    </row>
    <row r="759" spans="1:19" x14ac:dyDescent="0.3">
      <c r="A759">
        <v>180</v>
      </c>
      <c r="B759">
        <v>-0.37</v>
      </c>
      <c r="C759">
        <v>-1.37</v>
      </c>
      <c r="D759">
        <v>-2.367</v>
      </c>
      <c r="E759">
        <v>-3.11</v>
      </c>
      <c r="F759">
        <v>-3.23</v>
      </c>
      <c r="G759">
        <v>2.8</v>
      </c>
      <c r="H759">
        <v>0.01</v>
      </c>
      <c r="I759">
        <v>2.8340000000000001</v>
      </c>
      <c r="J759">
        <v>-0.36899999999999999</v>
      </c>
      <c r="K759">
        <v>-1.37</v>
      </c>
      <c r="L759">
        <v>-2.367</v>
      </c>
      <c r="M759">
        <v>-3.1080000000000001</v>
      </c>
      <c r="N759">
        <v>-3.23</v>
      </c>
      <c r="O759">
        <v>1.0780000000000001</v>
      </c>
      <c r="P759">
        <v>1.073</v>
      </c>
      <c r="Q759">
        <v>1.0680000000000001</v>
      </c>
      <c r="R759">
        <v>0.749</v>
      </c>
      <c r="S759">
        <v>0.30499999999999999</v>
      </c>
    </row>
    <row r="760" spans="1:19" x14ac:dyDescent="0.3">
      <c r="A760">
        <v>240</v>
      </c>
      <c r="B760">
        <v>-0.37</v>
      </c>
      <c r="C760">
        <v>-1.37</v>
      </c>
      <c r="D760">
        <v>-2.367</v>
      </c>
      <c r="E760">
        <v>-3.11</v>
      </c>
      <c r="F760">
        <v>-3.23</v>
      </c>
      <c r="G760">
        <v>2.8</v>
      </c>
      <c r="H760">
        <v>0.01</v>
      </c>
      <c r="I760">
        <v>2.8340000000000001</v>
      </c>
      <c r="J760">
        <v>-0.36799999999999999</v>
      </c>
      <c r="K760">
        <v>-1.37</v>
      </c>
      <c r="L760">
        <v>-2.3679999999999999</v>
      </c>
      <c r="M760">
        <v>-3.109</v>
      </c>
      <c r="N760">
        <v>-3.23</v>
      </c>
      <c r="O760">
        <v>1.08</v>
      </c>
      <c r="P760">
        <v>1.073</v>
      </c>
      <c r="Q760">
        <v>1.069</v>
      </c>
      <c r="R760">
        <v>0.749</v>
      </c>
      <c r="S760">
        <v>0.30499999999999999</v>
      </c>
    </row>
    <row r="761" spans="1:19" x14ac:dyDescent="0.3">
      <c r="A761">
        <v>300</v>
      </c>
      <c r="B761">
        <v>-0.37</v>
      </c>
      <c r="C761">
        <v>-1.37</v>
      </c>
      <c r="D761">
        <v>-2.367</v>
      </c>
      <c r="E761">
        <v>-3.11</v>
      </c>
      <c r="F761">
        <v>-3.23</v>
      </c>
      <c r="G761">
        <v>2.8</v>
      </c>
      <c r="H761">
        <v>0.01</v>
      </c>
      <c r="I761">
        <v>2.8340000000000001</v>
      </c>
      <c r="J761">
        <v>-0.36599999999999999</v>
      </c>
      <c r="K761">
        <v>-1.37</v>
      </c>
      <c r="L761">
        <v>-2.3679999999999999</v>
      </c>
      <c r="M761">
        <v>-3.109</v>
      </c>
      <c r="N761">
        <v>-3.23</v>
      </c>
      <c r="O761">
        <v>1.081</v>
      </c>
      <c r="P761">
        <v>1.073</v>
      </c>
      <c r="Q761">
        <v>1.069</v>
      </c>
      <c r="R761">
        <v>0.748</v>
      </c>
      <c r="S761">
        <v>0.307</v>
      </c>
    </row>
    <row r="762" spans="1:19" x14ac:dyDescent="0.3">
      <c r="A762">
        <v>360</v>
      </c>
      <c r="B762">
        <v>-0.37</v>
      </c>
      <c r="C762">
        <v>-1.37</v>
      </c>
      <c r="D762">
        <v>-2.367</v>
      </c>
      <c r="E762">
        <v>-3.11</v>
      </c>
      <c r="F762">
        <v>-3.23</v>
      </c>
      <c r="G762">
        <v>2.8</v>
      </c>
      <c r="H762">
        <v>0.01</v>
      </c>
      <c r="I762">
        <v>2.8340000000000001</v>
      </c>
      <c r="J762">
        <v>-0.36499999999999999</v>
      </c>
      <c r="K762">
        <v>-1.37</v>
      </c>
      <c r="L762">
        <v>-2.3679999999999999</v>
      </c>
      <c r="M762">
        <v>-3.109</v>
      </c>
      <c r="N762">
        <v>-3.23</v>
      </c>
      <c r="O762">
        <v>1.083</v>
      </c>
      <c r="P762">
        <v>1.073</v>
      </c>
      <c r="Q762">
        <v>1.069</v>
      </c>
      <c r="R762">
        <v>0.748</v>
      </c>
      <c r="S762">
        <v>0.309</v>
      </c>
    </row>
    <row r="763" spans="1:19" x14ac:dyDescent="0.3">
      <c r="A763">
        <v>420</v>
      </c>
      <c r="B763">
        <v>-0.37</v>
      </c>
      <c r="C763">
        <v>-1.37</v>
      </c>
      <c r="D763">
        <v>-2.367</v>
      </c>
      <c r="E763">
        <v>-3.11</v>
      </c>
      <c r="F763">
        <v>-3.23</v>
      </c>
      <c r="G763">
        <v>2.8</v>
      </c>
      <c r="H763">
        <v>0.01</v>
      </c>
      <c r="I763">
        <v>2.8340000000000001</v>
      </c>
      <c r="J763">
        <v>-0.36399999999999999</v>
      </c>
      <c r="K763">
        <v>-1.37</v>
      </c>
      <c r="L763">
        <v>-2.3679999999999999</v>
      </c>
      <c r="M763">
        <v>-3.11</v>
      </c>
      <c r="N763">
        <v>-3.23</v>
      </c>
      <c r="O763">
        <v>1.085</v>
      </c>
      <c r="P763">
        <v>1.0740000000000001</v>
      </c>
      <c r="Q763">
        <v>1.07</v>
      </c>
      <c r="R763">
        <v>0.748</v>
      </c>
      <c r="S763">
        <v>0.31</v>
      </c>
    </row>
    <row r="764" spans="1:19" x14ac:dyDescent="0.3">
      <c r="A764">
        <v>480</v>
      </c>
      <c r="B764">
        <v>-0.37</v>
      </c>
      <c r="C764">
        <v>-1.37</v>
      </c>
      <c r="D764">
        <v>-2.367</v>
      </c>
      <c r="E764">
        <v>-3.11</v>
      </c>
      <c r="F764">
        <v>-3.23</v>
      </c>
      <c r="G764">
        <v>2.8</v>
      </c>
      <c r="H764">
        <v>0.01</v>
      </c>
      <c r="I764">
        <v>2.8340000000000001</v>
      </c>
      <c r="J764">
        <v>-0.36299999999999999</v>
      </c>
      <c r="K764">
        <v>-1.37</v>
      </c>
      <c r="L764">
        <v>-2.3679999999999999</v>
      </c>
      <c r="M764">
        <v>-3.11</v>
      </c>
      <c r="N764">
        <v>-3.23</v>
      </c>
      <c r="O764">
        <v>1.0860000000000001</v>
      </c>
      <c r="P764">
        <v>1.0740000000000001</v>
      </c>
      <c r="Q764">
        <v>1.07</v>
      </c>
      <c r="R764">
        <v>0.747</v>
      </c>
      <c r="S764">
        <v>0.31</v>
      </c>
    </row>
    <row r="765" spans="1:19" x14ac:dyDescent="0.3">
      <c r="A765">
        <v>540</v>
      </c>
      <c r="B765">
        <v>-0.37</v>
      </c>
      <c r="C765">
        <v>-1.37</v>
      </c>
      <c r="D765">
        <v>-2.367</v>
      </c>
      <c r="E765">
        <v>-3.11</v>
      </c>
      <c r="F765">
        <v>-3.23</v>
      </c>
      <c r="G765">
        <v>2.8</v>
      </c>
      <c r="H765">
        <v>0.01</v>
      </c>
      <c r="I765">
        <v>2.8340000000000001</v>
      </c>
      <c r="J765">
        <v>-0.36099999999999999</v>
      </c>
      <c r="K765">
        <v>-1.369</v>
      </c>
      <c r="L765">
        <v>-2.3679999999999999</v>
      </c>
      <c r="M765">
        <v>-3.11</v>
      </c>
      <c r="N765">
        <v>-3.23</v>
      </c>
      <c r="O765">
        <v>1.0880000000000001</v>
      </c>
      <c r="P765">
        <v>1.075</v>
      </c>
      <c r="Q765">
        <v>1.07</v>
      </c>
      <c r="R765">
        <v>0.746</v>
      </c>
      <c r="S765">
        <v>0.309</v>
      </c>
    </row>
    <row r="766" spans="1:19" x14ac:dyDescent="0.3">
      <c r="A766">
        <v>600</v>
      </c>
      <c r="B766">
        <v>-0.37</v>
      </c>
      <c r="C766">
        <v>-1.37</v>
      </c>
      <c r="D766">
        <v>-2.367</v>
      </c>
      <c r="E766">
        <v>-3.11</v>
      </c>
      <c r="F766">
        <v>-3.23</v>
      </c>
      <c r="G766">
        <v>2.8</v>
      </c>
      <c r="H766">
        <v>0.01</v>
      </c>
      <c r="I766">
        <v>2.8340000000000001</v>
      </c>
      <c r="J766">
        <v>-0.36</v>
      </c>
      <c r="K766">
        <v>-1.369</v>
      </c>
      <c r="L766">
        <v>-2.3690000000000002</v>
      </c>
      <c r="M766">
        <v>-3.11</v>
      </c>
      <c r="N766">
        <v>-3.23</v>
      </c>
      <c r="O766">
        <v>1.089</v>
      </c>
      <c r="P766">
        <v>1.0760000000000001</v>
      </c>
      <c r="Q766">
        <v>1.07</v>
      </c>
      <c r="R766">
        <v>0.746</v>
      </c>
      <c r="S766">
        <v>0.308</v>
      </c>
    </row>
    <row r="768" spans="1:19" x14ac:dyDescent="0.3">
      <c r="A768" t="s">
        <v>0</v>
      </c>
      <c r="B768" t="s">
        <v>60</v>
      </c>
    </row>
    <row r="769" spans="1:19" x14ac:dyDescent="0.3">
      <c r="A769">
        <v>0</v>
      </c>
      <c r="B769">
        <v>-0.37</v>
      </c>
      <c r="C769">
        <v>-1.37</v>
      </c>
      <c r="D769">
        <v>-2.367</v>
      </c>
      <c r="E769">
        <v>-3.11</v>
      </c>
      <c r="F769">
        <v>-3.23</v>
      </c>
      <c r="G769">
        <v>2.8</v>
      </c>
      <c r="H769">
        <v>0.01</v>
      </c>
      <c r="I769">
        <v>2.6080000000000001</v>
      </c>
      <c r="J769">
        <v>-0.37</v>
      </c>
      <c r="K769">
        <v>-1.37</v>
      </c>
      <c r="L769">
        <v>-2.367</v>
      </c>
      <c r="M769">
        <v>-3.11</v>
      </c>
      <c r="N769">
        <v>-3.23</v>
      </c>
      <c r="O769">
        <v>1.069</v>
      </c>
      <c r="P769">
        <v>1.069</v>
      </c>
      <c r="Q769">
        <v>1.0629999999999999</v>
      </c>
      <c r="R769">
        <v>0.74</v>
      </c>
      <c r="S769">
        <v>0.30299999999999999</v>
      </c>
    </row>
    <row r="770" spans="1:19" x14ac:dyDescent="0.3">
      <c r="A770">
        <v>60</v>
      </c>
      <c r="B770">
        <v>-0.37</v>
      </c>
      <c r="C770">
        <v>-1.37</v>
      </c>
      <c r="D770">
        <v>-2.367</v>
      </c>
      <c r="E770">
        <v>-3.11</v>
      </c>
      <c r="F770">
        <v>-3.23</v>
      </c>
      <c r="G770">
        <v>2.8</v>
      </c>
      <c r="H770">
        <v>0.01</v>
      </c>
      <c r="I770">
        <v>2.6080000000000001</v>
      </c>
      <c r="J770">
        <v>-0.37</v>
      </c>
      <c r="K770">
        <v>-1.37</v>
      </c>
      <c r="L770">
        <v>-2.367</v>
      </c>
      <c r="M770">
        <v>-3.11</v>
      </c>
      <c r="N770">
        <v>-3.2269999999999999</v>
      </c>
      <c r="O770">
        <v>1.073</v>
      </c>
      <c r="P770">
        <v>1.071</v>
      </c>
      <c r="Q770">
        <v>1.0660000000000001</v>
      </c>
      <c r="R770">
        <v>0.74399999999999999</v>
      </c>
      <c r="S770">
        <v>0.29599999999999999</v>
      </c>
    </row>
    <row r="771" spans="1:19" x14ac:dyDescent="0.3">
      <c r="A771">
        <v>120</v>
      </c>
      <c r="B771">
        <v>-0.37</v>
      </c>
      <c r="C771">
        <v>-1.37</v>
      </c>
      <c r="D771">
        <v>-2.367</v>
      </c>
      <c r="E771">
        <v>-3.11</v>
      </c>
      <c r="F771">
        <v>-3.23</v>
      </c>
      <c r="G771">
        <v>2.8</v>
      </c>
      <c r="H771">
        <v>0.01</v>
      </c>
      <c r="I771">
        <v>2.6080000000000001</v>
      </c>
      <c r="J771">
        <v>-0.37</v>
      </c>
      <c r="K771">
        <v>-1.37</v>
      </c>
      <c r="L771">
        <v>-2.367</v>
      </c>
      <c r="M771">
        <v>-3.109</v>
      </c>
      <c r="N771">
        <v>-3.2240000000000002</v>
      </c>
      <c r="O771">
        <v>1.0760000000000001</v>
      </c>
      <c r="P771">
        <v>1.0720000000000001</v>
      </c>
      <c r="Q771">
        <v>1.0669999999999999</v>
      </c>
      <c r="R771">
        <v>0.747</v>
      </c>
      <c r="S771">
        <v>0.28899999999999998</v>
      </c>
    </row>
    <row r="772" spans="1:19" x14ac:dyDescent="0.3">
      <c r="A772">
        <v>180</v>
      </c>
      <c r="B772">
        <v>-0.37</v>
      </c>
      <c r="C772">
        <v>-1.37</v>
      </c>
      <c r="D772">
        <v>-2.367</v>
      </c>
      <c r="E772">
        <v>-3.11</v>
      </c>
      <c r="F772">
        <v>-3.23</v>
      </c>
      <c r="G772">
        <v>2.8</v>
      </c>
      <c r="H772">
        <v>0.01</v>
      </c>
      <c r="I772">
        <v>2.6080000000000001</v>
      </c>
      <c r="J772">
        <v>-0.36899999999999999</v>
      </c>
      <c r="K772">
        <v>-1.37</v>
      </c>
      <c r="L772">
        <v>-2.367</v>
      </c>
      <c r="M772">
        <v>-3.1080000000000001</v>
      </c>
      <c r="N772">
        <v>-3.2210000000000001</v>
      </c>
      <c r="O772">
        <v>1.077</v>
      </c>
      <c r="P772">
        <v>1.073</v>
      </c>
      <c r="Q772">
        <v>1.0680000000000001</v>
      </c>
      <c r="R772">
        <v>0.748</v>
      </c>
      <c r="S772">
        <v>0.28499999999999998</v>
      </c>
    </row>
    <row r="773" spans="1:19" x14ac:dyDescent="0.3">
      <c r="A773">
        <v>240</v>
      </c>
      <c r="B773">
        <v>-0.37</v>
      </c>
      <c r="C773">
        <v>-1.37</v>
      </c>
      <c r="D773">
        <v>-2.367</v>
      </c>
      <c r="E773">
        <v>-3.11</v>
      </c>
      <c r="F773">
        <v>-3.23</v>
      </c>
      <c r="G773">
        <v>2.8</v>
      </c>
      <c r="H773">
        <v>0.01</v>
      </c>
      <c r="I773">
        <v>2.6080000000000001</v>
      </c>
      <c r="J773">
        <v>-0.36799999999999999</v>
      </c>
      <c r="K773">
        <v>-1.37</v>
      </c>
      <c r="L773">
        <v>-2.3679999999999999</v>
      </c>
      <c r="M773">
        <v>-3.109</v>
      </c>
      <c r="N773">
        <v>-3.218</v>
      </c>
      <c r="O773">
        <v>1.08</v>
      </c>
      <c r="P773">
        <v>1.073</v>
      </c>
      <c r="Q773">
        <v>1.069</v>
      </c>
      <c r="R773">
        <v>0.752</v>
      </c>
      <c r="S773">
        <v>0.27900000000000003</v>
      </c>
    </row>
    <row r="774" spans="1:19" x14ac:dyDescent="0.3">
      <c r="A774">
        <v>300</v>
      </c>
      <c r="B774">
        <v>-0.37</v>
      </c>
      <c r="C774">
        <v>-1.37</v>
      </c>
      <c r="D774">
        <v>-2.367</v>
      </c>
      <c r="E774">
        <v>-3.11</v>
      </c>
      <c r="F774">
        <v>-3.23</v>
      </c>
      <c r="G774">
        <v>2.8</v>
      </c>
      <c r="H774">
        <v>0.01</v>
      </c>
      <c r="I774">
        <v>2.6080000000000001</v>
      </c>
      <c r="J774">
        <v>-0.36599999999999999</v>
      </c>
      <c r="K774">
        <v>-1.37</v>
      </c>
      <c r="L774">
        <v>-2.3679999999999999</v>
      </c>
      <c r="M774">
        <v>-3.11</v>
      </c>
      <c r="N774">
        <v>-3.2149999999999999</v>
      </c>
      <c r="O774">
        <v>1.081</v>
      </c>
      <c r="P774">
        <v>1.0720000000000001</v>
      </c>
      <c r="Q774">
        <v>1.0680000000000001</v>
      </c>
      <c r="R774">
        <v>0.751</v>
      </c>
      <c r="S774">
        <v>0.27500000000000002</v>
      </c>
    </row>
    <row r="775" spans="1:19" x14ac:dyDescent="0.3">
      <c r="A775">
        <v>360</v>
      </c>
      <c r="B775">
        <v>-0.37</v>
      </c>
      <c r="C775">
        <v>-1.37</v>
      </c>
      <c r="D775">
        <v>-2.367</v>
      </c>
      <c r="E775">
        <v>-3.11</v>
      </c>
      <c r="F775">
        <v>-3.23</v>
      </c>
      <c r="G775">
        <v>2.8</v>
      </c>
      <c r="H775">
        <v>0.01</v>
      </c>
      <c r="I775">
        <v>2.6080000000000001</v>
      </c>
      <c r="J775">
        <v>-0.36499999999999999</v>
      </c>
      <c r="K775">
        <v>-1.37</v>
      </c>
      <c r="L775">
        <v>-2.3679999999999999</v>
      </c>
      <c r="M775">
        <v>-3.109</v>
      </c>
      <c r="N775">
        <v>-3.2120000000000002</v>
      </c>
      <c r="O775">
        <v>1.083</v>
      </c>
      <c r="P775">
        <v>1.073</v>
      </c>
      <c r="Q775">
        <v>1.069</v>
      </c>
      <c r="R775">
        <v>0.747</v>
      </c>
      <c r="S775">
        <v>0.27300000000000002</v>
      </c>
    </row>
    <row r="776" spans="1:19" x14ac:dyDescent="0.3">
      <c r="A776">
        <v>420</v>
      </c>
      <c r="B776">
        <v>-0.37</v>
      </c>
      <c r="C776">
        <v>-1.37</v>
      </c>
      <c r="D776">
        <v>-2.367</v>
      </c>
      <c r="E776">
        <v>-3.11</v>
      </c>
      <c r="F776">
        <v>-3.23</v>
      </c>
      <c r="G776">
        <v>2.8</v>
      </c>
      <c r="H776">
        <v>0.01</v>
      </c>
      <c r="I776">
        <v>2.6080000000000001</v>
      </c>
      <c r="J776">
        <v>-0.36399999999999999</v>
      </c>
      <c r="K776">
        <v>-1.37</v>
      </c>
      <c r="L776">
        <v>-2.3679999999999999</v>
      </c>
      <c r="M776">
        <v>-3.1080000000000001</v>
      </c>
      <c r="N776">
        <v>-3.2090000000000001</v>
      </c>
      <c r="O776">
        <v>1.085</v>
      </c>
      <c r="P776">
        <v>1.0740000000000001</v>
      </c>
      <c r="Q776">
        <v>1.07</v>
      </c>
      <c r="R776">
        <v>0.74299999999999999</v>
      </c>
      <c r="S776">
        <v>0.27100000000000002</v>
      </c>
    </row>
    <row r="777" spans="1:19" x14ac:dyDescent="0.3">
      <c r="A777">
        <v>480</v>
      </c>
      <c r="B777">
        <v>-0.37</v>
      </c>
      <c r="C777">
        <v>-1.37</v>
      </c>
      <c r="D777">
        <v>-2.367</v>
      </c>
      <c r="E777">
        <v>-3.11</v>
      </c>
      <c r="F777">
        <v>-3.23</v>
      </c>
      <c r="G777">
        <v>2.8</v>
      </c>
      <c r="H777">
        <v>0.01</v>
      </c>
      <c r="I777">
        <v>2.6080000000000001</v>
      </c>
      <c r="J777">
        <v>-0.36299999999999999</v>
      </c>
      <c r="K777">
        <v>-1.37</v>
      </c>
      <c r="L777">
        <v>-2.3679999999999999</v>
      </c>
      <c r="M777">
        <v>-3.1070000000000002</v>
      </c>
      <c r="N777">
        <v>-3.206</v>
      </c>
      <c r="O777">
        <v>1.0860000000000001</v>
      </c>
      <c r="P777">
        <v>1.0740000000000001</v>
      </c>
      <c r="Q777">
        <v>1.07</v>
      </c>
      <c r="R777">
        <v>0.73699999999999999</v>
      </c>
      <c r="S777">
        <v>0.26800000000000002</v>
      </c>
    </row>
    <row r="778" spans="1:19" x14ac:dyDescent="0.3">
      <c r="A778">
        <v>540</v>
      </c>
      <c r="B778">
        <v>-0.37</v>
      </c>
      <c r="C778">
        <v>-1.37</v>
      </c>
      <c r="D778">
        <v>-2.367</v>
      </c>
      <c r="E778">
        <v>-3.11</v>
      </c>
      <c r="F778">
        <v>-3.23</v>
      </c>
      <c r="G778">
        <v>2.8</v>
      </c>
      <c r="H778">
        <v>0.01</v>
      </c>
      <c r="I778">
        <v>2.6080000000000001</v>
      </c>
      <c r="J778">
        <v>-0.36099999999999999</v>
      </c>
      <c r="K778">
        <v>-1.369</v>
      </c>
      <c r="L778">
        <v>-2.3679999999999999</v>
      </c>
      <c r="M778">
        <v>-3.1040000000000001</v>
      </c>
      <c r="N778">
        <v>-3.2029999999999998</v>
      </c>
      <c r="O778">
        <v>1.0880000000000001</v>
      </c>
      <c r="P778">
        <v>1.075</v>
      </c>
      <c r="Q778">
        <v>1.07</v>
      </c>
      <c r="R778">
        <v>0.73199999999999998</v>
      </c>
      <c r="S778">
        <v>0.26600000000000001</v>
      </c>
    </row>
    <row r="779" spans="1:19" x14ac:dyDescent="0.3">
      <c r="A779">
        <v>600</v>
      </c>
      <c r="B779">
        <v>-0.37</v>
      </c>
      <c r="C779">
        <v>-1.37</v>
      </c>
      <c r="D779">
        <v>-2.367</v>
      </c>
      <c r="E779">
        <v>-3.11</v>
      </c>
      <c r="F779">
        <v>-3.23</v>
      </c>
      <c r="G779">
        <v>2.8</v>
      </c>
      <c r="H779">
        <v>0.01</v>
      </c>
      <c r="I779">
        <v>2.6080000000000001</v>
      </c>
      <c r="J779">
        <v>-0.36</v>
      </c>
      <c r="K779">
        <v>-1.369</v>
      </c>
      <c r="L779">
        <v>-2.3690000000000002</v>
      </c>
      <c r="M779">
        <v>-3.1030000000000002</v>
      </c>
      <c r="N779">
        <v>-3.2</v>
      </c>
      <c r="O779">
        <v>1.089</v>
      </c>
      <c r="P779">
        <v>1.0760000000000001</v>
      </c>
      <c r="Q779">
        <v>1.07</v>
      </c>
      <c r="R779">
        <v>0.72799999999999998</v>
      </c>
      <c r="S779">
        <v>0.26400000000000001</v>
      </c>
    </row>
    <row r="781" spans="1:19" x14ac:dyDescent="0.3">
      <c r="A781" t="s">
        <v>0</v>
      </c>
      <c r="B781" t="s">
        <v>61</v>
      </c>
    </row>
    <row r="782" spans="1:19" x14ac:dyDescent="0.3">
      <c r="A782">
        <v>0</v>
      </c>
      <c r="B782">
        <v>-0.37</v>
      </c>
      <c r="C782">
        <v>-1.37</v>
      </c>
      <c r="D782">
        <v>-2.367</v>
      </c>
      <c r="E782">
        <v>-3.1030000000000002</v>
      </c>
      <c r="F782">
        <v>-3.22</v>
      </c>
      <c r="G782">
        <v>2.8</v>
      </c>
      <c r="H782">
        <v>0.01</v>
      </c>
      <c r="I782">
        <v>3.0529999999999999</v>
      </c>
      <c r="J782">
        <v>-0.37</v>
      </c>
      <c r="K782">
        <v>-1.37</v>
      </c>
      <c r="L782">
        <v>-2.367</v>
      </c>
      <c r="M782">
        <v>-3.1030000000000002</v>
      </c>
      <c r="N782">
        <v>-3.22</v>
      </c>
      <c r="O782">
        <v>1.069</v>
      </c>
      <c r="P782">
        <v>1.069</v>
      </c>
      <c r="Q782">
        <v>1.0629999999999999</v>
      </c>
      <c r="R782">
        <v>0.73299999999999998</v>
      </c>
      <c r="S782">
        <v>0.30099999999999999</v>
      </c>
    </row>
    <row r="783" spans="1:19" x14ac:dyDescent="0.3">
      <c r="A783">
        <v>60</v>
      </c>
      <c r="B783">
        <v>-0.37</v>
      </c>
      <c r="C783">
        <v>-1.37</v>
      </c>
      <c r="D783">
        <v>-2.367</v>
      </c>
      <c r="E783">
        <v>-3.1030000000000002</v>
      </c>
      <c r="F783">
        <v>-3.22</v>
      </c>
      <c r="G783">
        <v>2.8</v>
      </c>
      <c r="H783">
        <v>0.01</v>
      </c>
      <c r="I783">
        <v>3.0529999999999999</v>
      </c>
      <c r="J783">
        <v>-0.37</v>
      </c>
      <c r="K783">
        <v>-1.37</v>
      </c>
      <c r="L783">
        <v>-2.367</v>
      </c>
      <c r="M783">
        <v>-3.1030000000000002</v>
      </c>
      <c r="N783">
        <v>-3.2229999999999999</v>
      </c>
      <c r="O783">
        <v>1.0720000000000001</v>
      </c>
      <c r="P783">
        <v>1.0720000000000001</v>
      </c>
      <c r="Q783">
        <v>1.0669999999999999</v>
      </c>
      <c r="R783">
        <v>0.73599999999999999</v>
      </c>
      <c r="S783">
        <v>0.31</v>
      </c>
    </row>
    <row r="784" spans="1:19" x14ac:dyDescent="0.3">
      <c r="A784">
        <v>120</v>
      </c>
      <c r="B784">
        <v>-0.37</v>
      </c>
      <c r="C784">
        <v>-1.37</v>
      </c>
      <c r="D784">
        <v>-2.367</v>
      </c>
      <c r="E784">
        <v>-3.1030000000000002</v>
      </c>
      <c r="F784">
        <v>-3.22</v>
      </c>
      <c r="G784">
        <v>2.8</v>
      </c>
      <c r="H784">
        <v>0.01</v>
      </c>
      <c r="I784">
        <v>3.0529999999999999</v>
      </c>
      <c r="J784">
        <v>-0.36899999999999999</v>
      </c>
      <c r="K784">
        <v>-1.37</v>
      </c>
      <c r="L784">
        <v>-2.367</v>
      </c>
      <c r="M784">
        <v>-3.1019999999999999</v>
      </c>
      <c r="N784">
        <v>-3.226</v>
      </c>
      <c r="O784">
        <v>1.075</v>
      </c>
      <c r="P784">
        <v>1.0720000000000001</v>
      </c>
      <c r="Q784">
        <v>1.0680000000000001</v>
      </c>
      <c r="R784">
        <v>0.74199999999999999</v>
      </c>
      <c r="S784">
        <v>0.318</v>
      </c>
    </row>
    <row r="785" spans="1:19" x14ac:dyDescent="0.3">
      <c r="A785">
        <v>180</v>
      </c>
      <c r="B785">
        <v>-0.37</v>
      </c>
      <c r="C785">
        <v>-1.37</v>
      </c>
      <c r="D785">
        <v>-2.367</v>
      </c>
      <c r="E785">
        <v>-3.1030000000000002</v>
      </c>
      <c r="F785">
        <v>-3.22</v>
      </c>
      <c r="G785">
        <v>2.8</v>
      </c>
      <c r="H785">
        <v>0.01</v>
      </c>
      <c r="I785">
        <v>3.0529999999999999</v>
      </c>
      <c r="J785">
        <v>-0.36899999999999999</v>
      </c>
      <c r="K785">
        <v>-1.37</v>
      </c>
      <c r="L785">
        <v>-2.367</v>
      </c>
      <c r="M785">
        <v>-3.1019999999999999</v>
      </c>
      <c r="N785">
        <v>-3.2290000000000001</v>
      </c>
      <c r="O785">
        <v>1.0780000000000001</v>
      </c>
      <c r="P785">
        <v>1.073</v>
      </c>
      <c r="Q785">
        <v>1.0669999999999999</v>
      </c>
      <c r="R785">
        <v>0.74299999999999999</v>
      </c>
      <c r="S785">
        <v>0.32400000000000001</v>
      </c>
    </row>
    <row r="786" spans="1:19" x14ac:dyDescent="0.3">
      <c r="A786">
        <v>240</v>
      </c>
      <c r="B786">
        <v>-0.37</v>
      </c>
      <c r="C786">
        <v>-1.37</v>
      </c>
      <c r="D786">
        <v>-2.367</v>
      </c>
      <c r="E786">
        <v>-3.1030000000000002</v>
      </c>
      <c r="F786">
        <v>-3.22</v>
      </c>
      <c r="G786">
        <v>2.8</v>
      </c>
      <c r="H786">
        <v>0.01</v>
      </c>
      <c r="I786">
        <v>3.0529999999999999</v>
      </c>
      <c r="J786">
        <v>-0.36799999999999999</v>
      </c>
      <c r="K786">
        <v>-1.37</v>
      </c>
      <c r="L786">
        <v>-2.367</v>
      </c>
      <c r="M786">
        <v>-3.101</v>
      </c>
      <c r="N786">
        <v>-3.2320000000000002</v>
      </c>
      <c r="O786">
        <v>1.08</v>
      </c>
      <c r="P786">
        <v>1.073</v>
      </c>
      <c r="Q786">
        <v>1.0680000000000001</v>
      </c>
      <c r="R786">
        <v>0.74</v>
      </c>
      <c r="S786">
        <v>0.33</v>
      </c>
    </row>
    <row r="787" spans="1:19" x14ac:dyDescent="0.3">
      <c r="A787">
        <v>300</v>
      </c>
      <c r="B787">
        <v>-0.37</v>
      </c>
      <c r="C787">
        <v>-1.37</v>
      </c>
      <c r="D787">
        <v>-2.367</v>
      </c>
      <c r="E787">
        <v>-3.1030000000000002</v>
      </c>
      <c r="F787">
        <v>-3.22</v>
      </c>
      <c r="G787">
        <v>2.8</v>
      </c>
      <c r="H787">
        <v>0.01</v>
      </c>
      <c r="I787">
        <v>3.0529999999999999</v>
      </c>
      <c r="J787">
        <v>-0.36599999999999999</v>
      </c>
      <c r="K787">
        <v>-1.37</v>
      </c>
      <c r="L787">
        <v>-2.3679999999999999</v>
      </c>
      <c r="M787">
        <v>-3.101</v>
      </c>
      <c r="N787">
        <v>-3.2349999999999999</v>
      </c>
      <c r="O787">
        <v>1.081</v>
      </c>
      <c r="P787">
        <v>1.073</v>
      </c>
      <c r="Q787">
        <v>1.07</v>
      </c>
      <c r="R787">
        <v>0.73899999999999999</v>
      </c>
      <c r="S787">
        <v>0.33600000000000002</v>
      </c>
    </row>
    <row r="788" spans="1:19" x14ac:dyDescent="0.3">
      <c r="A788">
        <v>360</v>
      </c>
      <c r="B788">
        <v>-0.37</v>
      </c>
      <c r="C788">
        <v>-1.37</v>
      </c>
      <c r="D788">
        <v>-2.367</v>
      </c>
      <c r="E788">
        <v>-3.1030000000000002</v>
      </c>
      <c r="F788">
        <v>-3.22</v>
      </c>
      <c r="G788">
        <v>2.8</v>
      </c>
      <c r="H788">
        <v>0.01</v>
      </c>
      <c r="I788">
        <v>3.0529999999999999</v>
      </c>
      <c r="J788">
        <v>-0.36499999999999999</v>
      </c>
      <c r="K788">
        <v>-1.37</v>
      </c>
      <c r="L788">
        <v>-2.3679999999999999</v>
      </c>
      <c r="M788">
        <v>-3.1019999999999999</v>
      </c>
      <c r="N788">
        <v>-3.238</v>
      </c>
      <c r="O788">
        <v>1.083</v>
      </c>
      <c r="P788">
        <v>1.073</v>
      </c>
      <c r="Q788">
        <v>1.069</v>
      </c>
      <c r="R788">
        <v>0.74199999999999999</v>
      </c>
      <c r="S788">
        <v>0.34100000000000003</v>
      </c>
    </row>
    <row r="789" spans="1:19" x14ac:dyDescent="0.3">
      <c r="A789">
        <v>420</v>
      </c>
      <c r="B789">
        <v>-0.37</v>
      </c>
      <c r="C789">
        <v>-1.37</v>
      </c>
      <c r="D789">
        <v>-2.367</v>
      </c>
      <c r="E789">
        <v>-3.1030000000000002</v>
      </c>
      <c r="F789">
        <v>-3.22</v>
      </c>
      <c r="G789">
        <v>2.8</v>
      </c>
      <c r="H789">
        <v>0.01</v>
      </c>
      <c r="I789">
        <v>3.0529999999999999</v>
      </c>
      <c r="J789">
        <v>-0.36399999999999999</v>
      </c>
      <c r="K789">
        <v>-1.37</v>
      </c>
      <c r="L789">
        <v>-2.3679999999999999</v>
      </c>
      <c r="M789">
        <v>-3.1040000000000001</v>
      </c>
      <c r="N789">
        <v>-3.2410000000000001</v>
      </c>
      <c r="O789">
        <v>1.085</v>
      </c>
      <c r="P789">
        <v>1.0740000000000001</v>
      </c>
      <c r="Q789">
        <v>1.069</v>
      </c>
      <c r="R789">
        <v>0.746</v>
      </c>
      <c r="S789">
        <v>0.34499999999999997</v>
      </c>
    </row>
    <row r="790" spans="1:19" x14ac:dyDescent="0.3">
      <c r="A790">
        <v>480</v>
      </c>
      <c r="B790">
        <v>-0.37</v>
      </c>
      <c r="C790">
        <v>-1.37</v>
      </c>
      <c r="D790">
        <v>-2.367</v>
      </c>
      <c r="E790">
        <v>-3.1030000000000002</v>
      </c>
      <c r="F790">
        <v>-3.22</v>
      </c>
      <c r="G790">
        <v>2.8</v>
      </c>
      <c r="H790">
        <v>0.01</v>
      </c>
      <c r="I790">
        <v>3.0529999999999999</v>
      </c>
      <c r="J790">
        <v>-0.36299999999999999</v>
      </c>
      <c r="K790">
        <v>-1.37</v>
      </c>
      <c r="L790">
        <v>-2.3679999999999999</v>
      </c>
      <c r="M790">
        <v>-3.1059999999999999</v>
      </c>
      <c r="N790">
        <v>-3.2440000000000002</v>
      </c>
      <c r="O790">
        <v>1.0860000000000001</v>
      </c>
      <c r="P790">
        <v>1.0740000000000001</v>
      </c>
      <c r="Q790">
        <v>1.069</v>
      </c>
      <c r="R790">
        <v>0.75</v>
      </c>
      <c r="S790">
        <v>0.34799999999999998</v>
      </c>
    </row>
    <row r="791" spans="1:19" x14ac:dyDescent="0.3">
      <c r="A791">
        <v>540</v>
      </c>
      <c r="B791">
        <v>-0.37</v>
      </c>
      <c r="C791">
        <v>-1.37</v>
      </c>
      <c r="D791">
        <v>-2.367</v>
      </c>
      <c r="E791">
        <v>-3.1030000000000002</v>
      </c>
      <c r="F791">
        <v>-3.22</v>
      </c>
      <c r="G791">
        <v>2.8</v>
      </c>
      <c r="H791">
        <v>0.01</v>
      </c>
      <c r="I791">
        <v>3.0529999999999999</v>
      </c>
      <c r="J791">
        <v>-0.36099999999999999</v>
      </c>
      <c r="K791">
        <v>-1.369</v>
      </c>
      <c r="L791">
        <v>-2.3679999999999999</v>
      </c>
      <c r="M791">
        <v>-3.1080000000000001</v>
      </c>
      <c r="N791">
        <v>-3.2469999999999999</v>
      </c>
      <c r="O791">
        <v>1.0880000000000001</v>
      </c>
      <c r="P791">
        <v>1.075</v>
      </c>
      <c r="Q791">
        <v>1.07</v>
      </c>
      <c r="R791">
        <v>0.754</v>
      </c>
      <c r="S791">
        <v>0.35</v>
      </c>
    </row>
    <row r="792" spans="1:19" x14ac:dyDescent="0.3">
      <c r="A792">
        <v>600</v>
      </c>
      <c r="B792">
        <v>-0.37</v>
      </c>
      <c r="C792">
        <v>-1.37</v>
      </c>
      <c r="D792">
        <v>-2.367</v>
      </c>
      <c r="E792">
        <v>-3.1030000000000002</v>
      </c>
      <c r="F792">
        <v>-3.22</v>
      </c>
      <c r="G792">
        <v>2.8</v>
      </c>
      <c r="H792">
        <v>0.01</v>
      </c>
      <c r="I792">
        <v>3.0529999999999999</v>
      </c>
      <c r="J792">
        <v>-0.36</v>
      </c>
      <c r="K792">
        <v>-1.369</v>
      </c>
      <c r="L792">
        <v>-2.3679999999999999</v>
      </c>
      <c r="M792">
        <v>-3.11</v>
      </c>
      <c r="N792">
        <v>-3.25</v>
      </c>
      <c r="O792">
        <v>1.089</v>
      </c>
      <c r="P792">
        <v>1.0760000000000001</v>
      </c>
      <c r="Q792">
        <v>1.07</v>
      </c>
      <c r="R792">
        <v>0.75700000000000001</v>
      </c>
      <c r="S792">
        <v>0.35</v>
      </c>
    </row>
    <row r="794" spans="1:19" x14ac:dyDescent="0.3">
      <c r="A794" t="s">
        <v>0</v>
      </c>
      <c r="B794" t="s">
        <v>62</v>
      </c>
    </row>
    <row r="795" spans="1:19" x14ac:dyDescent="0.3">
      <c r="A795">
        <v>0</v>
      </c>
      <c r="B795">
        <v>-0.37</v>
      </c>
      <c r="C795">
        <v>-1.37</v>
      </c>
      <c r="D795">
        <v>-2.367</v>
      </c>
      <c r="E795">
        <v>-3.1030000000000002</v>
      </c>
      <c r="F795">
        <v>-3.22</v>
      </c>
      <c r="G795">
        <v>2.8</v>
      </c>
      <c r="H795">
        <v>0.01</v>
      </c>
      <c r="I795">
        <v>2.8340000000000001</v>
      </c>
      <c r="J795">
        <v>-0.37</v>
      </c>
      <c r="K795">
        <v>-1.37</v>
      </c>
      <c r="L795">
        <v>-2.367</v>
      </c>
      <c r="M795">
        <v>-3.1030000000000002</v>
      </c>
      <c r="N795">
        <v>-3.22</v>
      </c>
      <c r="O795">
        <v>1.069</v>
      </c>
      <c r="P795">
        <v>1.069</v>
      </c>
      <c r="Q795">
        <v>1.0629999999999999</v>
      </c>
      <c r="R795">
        <v>0.73299999999999998</v>
      </c>
      <c r="S795">
        <v>0.30099999999999999</v>
      </c>
    </row>
    <row r="796" spans="1:19" x14ac:dyDescent="0.3">
      <c r="A796">
        <v>60</v>
      </c>
      <c r="B796">
        <v>-0.37</v>
      </c>
      <c r="C796">
        <v>-1.37</v>
      </c>
      <c r="D796">
        <v>-2.367</v>
      </c>
      <c r="E796">
        <v>-3.1030000000000002</v>
      </c>
      <c r="F796">
        <v>-3.22</v>
      </c>
      <c r="G796">
        <v>2.8</v>
      </c>
      <c r="H796">
        <v>0.01</v>
      </c>
      <c r="I796">
        <v>2.8340000000000001</v>
      </c>
      <c r="J796">
        <v>-0.37</v>
      </c>
      <c r="K796">
        <v>-1.37</v>
      </c>
      <c r="L796">
        <v>-2.367</v>
      </c>
      <c r="M796">
        <v>-3.1030000000000002</v>
      </c>
      <c r="N796">
        <v>-3.22</v>
      </c>
      <c r="O796">
        <v>1.073</v>
      </c>
      <c r="P796">
        <v>1.0720000000000001</v>
      </c>
      <c r="Q796">
        <v>1.0669999999999999</v>
      </c>
      <c r="R796">
        <v>0.73699999999999999</v>
      </c>
      <c r="S796">
        <v>0.30199999999999999</v>
      </c>
    </row>
    <row r="797" spans="1:19" x14ac:dyDescent="0.3">
      <c r="A797">
        <v>120</v>
      </c>
      <c r="B797">
        <v>-0.37</v>
      </c>
      <c r="C797">
        <v>-1.37</v>
      </c>
      <c r="D797">
        <v>-2.367</v>
      </c>
      <c r="E797">
        <v>-3.1030000000000002</v>
      </c>
      <c r="F797">
        <v>-3.22</v>
      </c>
      <c r="G797">
        <v>2.8</v>
      </c>
      <c r="H797">
        <v>0.01</v>
      </c>
      <c r="I797">
        <v>2.8340000000000001</v>
      </c>
      <c r="J797">
        <v>-0.36899999999999999</v>
      </c>
      <c r="K797">
        <v>-1.37</v>
      </c>
      <c r="L797">
        <v>-2.367</v>
      </c>
      <c r="M797">
        <v>-3.1019999999999999</v>
      </c>
      <c r="N797">
        <v>-3.22</v>
      </c>
      <c r="O797">
        <v>1.075</v>
      </c>
      <c r="P797">
        <v>1.0720000000000001</v>
      </c>
      <c r="Q797">
        <v>1.0669999999999999</v>
      </c>
      <c r="R797">
        <v>0.74099999999999999</v>
      </c>
      <c r="S797">
        <v>0.30199999999999999</v>
      </c>
    </row>
    <row r="798" spans="1:19" x14ac:dyDescent="0.3">
      <c r="A798">
        <v>180</v>
      </c>
      <c r="B798">
        <v>-0.37</v>
      </c>
      <c r="C798">
        <v>-1.37</v>
      </c>
      <c r="D798">
        <v>-2.367</v>
      </c>
      <c r="E798">
        <v>-3.1030000000000002</v>
      </c>
      <c r="F798">
        <v>-3.22</v>
      </c>
      <c r="G798">
        <v>2.8</v>
      </c>
      <c r="H798">
        <v>0.01</v>
      </c>
      <c r="I798">
        <v>2.8340000000000001</v>
      </c>
      <c r="J798">
        <v>-0.36899999999999999</v>
      </c>
      <c r="K798">
        <v>-1.37</v>
      </c>
      <c r="L798">
        <v>-2.367</v>
      </c>
      <c r="M798">
        <v>-3.101</v>
      </c>
      <c r="N798">
        <v>-3.22</v>
      </c>
      <c r="O798">
        <v>1.0780000000000001</v>
      </c>
      <c r="P798">
        <v>1.073</v>
      </c>
      <c r="Q798">
        <v>1.0680000000000001</v>
      </c>
      <c r="R798">
        <v>0.74199999999999999</v>
      </c>
      <c r="S798">
        <v>0.30299999999999999</v>
      </c>
    </row>
    <row r="799" spans="1:19" x14ac:dyDescent="0.3">
      <c r="A799">
        <v>240</v>
      </c>
      <c r="B799">
        <v>-0.37</v>
      </c>
      <c r="C799">
        <v>-1.37</v>
      </c>
      <c r="D799">
        <v>-2.367</v>
      </c>
      <c r="E799">
        <v>-3.1030000000000002</v>
      </c>
      <c r="F799">
        <v>-3.22</v>
      </c>
      <c r="G799">
        <v>2.8</v>
      </c>
      <c r="H799">
        <v>0.01</v>
      </c>
      <c r="I799">
        <v>2.8340000000000001</v>
      </c>
      <c r="J799">
        <v>-0.36799999999999999</v>
      </c>
      <c r="K799">
        <v>-1.37</v>
      </c>
      <c r="L799">
        <v>-2.3679999999999999</v>
      </c>
      <c r="M799">
        <v>-3.1019999999999999</v>
      </c>
      <c r="N799">
        <v>-3.22</v>
      </c>
      <c r="O799">
        <v>1.08</v>
      </c>
      <c r="P799">
        <v>1.073</v>
      </c>
      <c r="Q799">
        <v>1.069</v>
      </c>
      <c r="R799">
        <v>0.74299999999999999</v>
      </c>
      <c r="S799">
        <v>0.30299999999999999</v>
      </c>
    </row>
    <row r="800" spans="1:19" x14ac:dyDescent="0.3">
      <c r="A800">
        <v>300</v>
      </c>
      <c r="B800">
        <v>-0.37</v>
      </c>
      <c r="C800">
        <v>-1.37</v>
      </c>
      <c r="D800">
        <v>-2.367</v>
      </c>
      <c r="E800">
        <v>-3.1030000000000002</v>
      </c>
      <c r="F800">
        <v>-3.22</v>
      </c>
      <c r="G800">
        <v>2.8</v>
      </c>
      <c r="H800">
        <v>0.01</v>
      </c>
      <c r="I800">
        <v>2.8340000000000001</v>
      </c>
      <c r="J800">
        <v>-0.36599999999999999</v>
      </c>
      <c r="K800">
        <v>-1.37</v>
      </c>
      <c r="L800">
        <v>-2.3679999999999999</v>
      </c>
      <c r="M800">
        <v>-3.1019999999999999</v>
      </c>
      <c r="N800">
        <v>-3.22</v>
      </c>
      <c r="O800">
        <v>1.081</v>
      </c>
      <c r="P800">
        <v>1.073</v>
      </c>
      <c r="Q800">
        <v>1.069</v>
      </c>
      <c r="R800">
        <v>0.74099999999999999</v>
      </c>
      <c r="S800">
        <v>0.30399999999999999</v>
      </c>
    </row>
    <row r="801" spans="1:19" x14ac:dyDescent="0.3">
      <c r="A801">
        <v>360</v>
      </c>
      <c r="B801">
        <v>-0.37</v>
      </c>
      <c r="C801">
        <v>-1.37</v>
      </c>
      <c r="D801">
        <v>-2.367</v>
      </c>
      <c r="E801">
        <v>-3.1030000000000002</v>
      </c>
      <c r="F801">
        <v>-3.22</v>
      </c>
      <c r="G801">
        <v>2.8</v>
      </c>
      <c r="H801">
        <v>0.01</v>
      </c>
      <c r="I801">
        <v>2.8340000000000001</v>
      </c>
      <c r="J801">
        <v>-0.36499999999999999</v>
      </c>
      <c r="K801">
        <v>-1.37</v>
      </c>
      <c r="L801">
        <v>-2.3679999999999999</v>
      </c>
      <c r="M801">
        <v>-3.1019999999999999</v>
      </c>
      <c r="N801">
        <v>-3.22</v>
      </c>
      <c r="O801">
        <v>1.083</v>
      </c>
      <c r="P801">
        <v>1.073</v>
      </c>
      <c r="Q801">
        <v>1.069</v>
      </c>
      <c r="R801">
        <v>0.74099999999999999</v>
      </c>
      <c r="S801">
        <v>0.30599999999999999</v>
      </c>
    </row>
    <row r="802" spans="1:19" x14ac:dyDescent="0.3">
      <c r="A802">
        <v>420</v>
      </c>
      <c r="B802">
        <v>-0.37</v>
      </c>
      <c r="C802">
        <v>-1.37</v>
      </c>
      <c r="D802">
        <v>-2.367</v>
      </c>
      <c r="E802">
        <v>-3.1030000000000002</v>
      </c>
      <c r="F802">
        <v>-3.22</v>
      </c>
      <c r="G802">
        <v>2.8</v>
      </c>
      <c r="H802">
        <v>0.01</v>
      </c>
      <c r="I802">
        <v>2.8340000000000001</v>
      </c>
      <c r="J802">
        <v>-0.36399999999999999</v>
      </c>
      <c r="K802">
        <v>-1.37</v>
      </c>
      <c r="L802">
        <v>-2.3679999999999999</v>
      </c>
      <c r="M802">
        <v>-3.1030000000000002</v>
      </c>
      <c r="N802">
        <v>-3.22</v>
      </c>
      <c r="O802">
        <v>1.085</v>
      </c>
      <c r="P802">
        <v>1.0740000000000001</v>
      </c>
      <c r="Q802">
        <v>1.069</v>
      </c>
      <c r="R802">
        <v>0.74099999999999999</v>
      </c>
      <c r="S802">
        <v>0.307</v>
      </c>
    </row>
    <row r="803" spans="1:19" x14ac:dyDescent="0.3">
      <c r="A803">
        <v>480</v>
      </c>
      <c r="B803">
        <v>-0.37</v>
      </c>
      <c r="C803">
        <v>-1.37</v>
      </c>
      <c r="D803">
        <v>-2.367</v>
      </c>
      <c r="E803">
        <v>-3.1030000000000002</v>
      </c>
      <c r="F803">
        <v>-3.22</v>
      </c>
      <c r="G803">
        <v>2.8</v>
      </c>
      <c r="H803">
        <v>0.01</v>
      </c>
      <c r="I803">
        <v>2.8340000000000001</v>
      </c>
      <c r="J803">
        <v>-0.36299999999999999</v>
      </c>
      <c r="K803">
        <v>-1.37</v>
      </c>
      <c r="L803">
        <v>-2.3679999999999999</v>
      </c>
      <c r="M803">
        <v>-3.1030000000000002</v>
      </c>
      <c r="N803">
        <v>-3.22</v>
      </c>
      <c r="O803">
        <v>1.0860000000000001</v>
      </c>
      <c r="P803">
        <v>1.0740000000000001</v>
      </c>
      <c r="Q803">
        <v>1.07</v>
      </c>
      <c r="R803">
        <v>0.74</v>
      </c>
      <c r="S803">
        <v>0.307</v>
      </c>
    </row>
    <row r="804" spans="1:19" x14ac:dyDescent="0.3">
      <c r="A804">
        <v>540</v>
      </c>
      <c r="B804">
        <v>-0.37</v>
      </c>
      <c r="C804">
        <v>-1.37</v>
      </c>
      <c r="D804">
        <v>-2.367</v>
      </c>
      <c r="E804">
        <v>-3.1030000000000002</v>
      </c>
      <c r="F804">
        <v>-3.22</v>
      </c>
      <c r="G804">
        <v>2.8</v>
      </c>
      <c r="H804">
        <v>0.01</v>
      </c>
      <c r="I804">
        <v>2.8340000000000001</v>
      </c>
      <c r="J804">
        <v>-0.36099999999999999</v>
      </c>
      <c r="K804">
        <v>-1.369</v>
      </c>
      <c r="L804">
        <v>-2.3679999999999999</v>
      </c>
      <c r="M804">
        <v>-3.1030000000000002</v>
      </c>
      <c r="N804">
        <v>-3.22</v>
      </c>
      <c r="O804">
        <v>1.0880000000000001</v>
      </c>
      <c r="P804">
        <v>1.075</v>
      </c>
      <c r="Q804">
        <v>1.07</v>
      </c>
      <c r="R804">
        <v>0.74</v>
      </c>
      <c r="S804">
        <v>0.307</v>
      </c>
    </row>
    <row r="805" spans="1:19" x14ac:dyDescent="0.3">
      <c r="A805">
        <v>600</v>
      </c>
      <c r="B805">
        <v>-0.37</v>
      </c>
      <c r="C805">
        <v>-1.37</v>
      </c>
      <c r="D805">
        <v>-2.367</v>
      </c>
      <c r="E805">
        <v>-3.1030000000000002</v>
      </c>
      <c r="F805">
        <v>-3.22</v>
      </c>
      <c r="G805">
        <v>2.8</v>
      </c>
      <c r="H805">
        <v>0.01</v>
      </c>
      <c r="I805">
        <v>2.8340000000000001</v>
      </c>
      <c r="J805">
        <v>-0.36</v>
      </c>
      <c r="K805">
        <v>-1.369</v>
      </c>
      <c r="L805">
        <v>-2.3679999999999999</v>
      </c>
      <c r="M805">
        <v>-3.1030000000000002</v>
      </c>
      <c r="N805">
        <v>-3.22</v>
      </c>
      <c r="O805">
        <v>1.089</v>
      </c>
      <c r="P805">
        <v>1.0760000000000001</v>
      </c>
      <c r="Q805">
        <v>1.07</v>
      </c>
      <c r="R805">
        <v>0.74</v>
      </c>
      <c r="S805">
        <v>0.30599999999999999</v>
      </c>
    </row>
    <row r="807" spans="1:19" x14ac:dyDescent="0.3">
      <c r="A807" t="s">
        <v>0</v>
      </c>
      <c r="B807" t="s">
        <v>63</v>
      </c>
    </row>
    <row r="808" spans="1:19" x14ac:dyDescent="0.3">
      <c r="A808">
        <v>0</v>
      </c>
      <c r="B808">
        <v>-0.37</v>
      </c>
      <c r="C808">
        <v>-1.37</v>
      </c>
      <c r="D808">
        <v>-2.367</v>
      </c>
      <c r="E808">
        <v>-3.1030000000000002</v>
      </c>
      <c r="F808">
        <v>-3.22</v>
      </c>
      <c r="G808">
        <v>2.8</v>
      </c>
      <c r="H808">
        <v>0.01</v>
      </c>
      <c r="I808">
        <v>2.6059999999999999</v>
      </c>
      <c r="J808">
        <v>-0.37</v>
      </c>
      <c r="K808">
        <v>-1.37</v>
      </c>
      <c r="L808">
        <v>-2.367</v>
      </c>
      <c r="M808">
        <v>-3.1030000000000002</v>
      </c>
      <c r="N808">
        <v>-3.22</v>
      </c>
      <c r="O808">
        <v>1.069</v>
      </c>
      <c r="P808">
        <v>1.069</v>
      </c>
      <c r="Q808">
        <v>1.0629999999999999</v>
      </c>
      <c r="R808">
        <v>0.73299999999999998</v>
      </c>
      <c r="S808">
        <v>0.30099999999999999</v>
      </c>
    </row>
    <row r="809" spans="1:19" x14ac:dyDescent="0.3">
      <c r="A809">
        <v>60</v>
      </c>
      <c r="B809">
        <v>-0.37</v>
      </c>
      <c r="C809">
        <v>-1.37</v>
      </c>
      <c r="D809">
        <v>-2.367</v>
      </c>
      <c r="E809">
        <v>-3.1030000000000002</v>
      </c>
      <c r="F809">
        <v>-3.22</v>
      </c>
      <c r="G809">
        <v>2.8</v>
      </c>
      <c r="H809">
        <v>0.01</v>
      </c>
      <c r="I809">
        <v>2.6059999999999999</v>
      </c>
      <c r="J809">
        <v>-0.37</v>
      </c>
      <c r="K809">
        <v>-1.37</v>
      </c>
      <c r="L809">
        <v>-2.367</v>
      </c>
      <c r="M809">
        <v>-3.1030000000000002</v>
      </c>
      <c r="N809">
        <v>-3.2170000000000001</v>
      </c>
      <c r="O809">
        <v>1.073</v>
      </c>
      <c r="P809">
        <v>1.071</v>
      </c>
      <c r="Q809">
        <v>1.0669999999999999</v>
      </c>
      <c r="R809">
        <v>0.73799999999999999</v>
      </c>
      <c r="S809">
        <v>0.29299999999999998</v>
      </c>
    </row>
    <row r="810" spans="1:19" x14ac:dyDescent="0.3">
      <c r="A810">
        <v>120</v>
      </c>
      <c r="B810">
        <v>-0.37</v>
      </c>
      <c r="C810">
        <v>-1.37</v>
      </c>
      <c r="D810">
        <v>-2.367</v>
      </c>
      <c r="E810">
        <v>-3.1030000000000002</v>
      </c>
      <c r="F810">
        <v>-3.22</v>
      </c>
      <c r="G810">
        <v>2.8</v>
      </c>
      <c r="H810">
        <v>0.01</v>
      </c>
      <c r="I810">
        <v>2.6059999999999999</v>
      </c>
      <c r="J810">
        <v>-0.37</v>
      </c>
      <c r="K810">
        <v>-1.37</v>
      </c>
      <c r="L810">
        <v>-2.367</v>
      </c>
      <c r="M810">
        <v>-3.101</v>
      </c>
      <c r="N810">
        <v>-3.214</v>
      </c>
      <c r="O810">
        <v>1.0760000000000001</v>
      </c>
      <c r="P810">
        <v>1.0720000000000001</v>
      </c>
      <c r="Q810">
        <v>1.0660000000000001</v>
      </c>
      <c r="R810">
        <v>0.74</v>
      </c>
      <c r="S810">
        <v>0.28799999999999998</v>
      </c>
    </row>
    <row r="811" spans="1:19" x14ac:dyDescent="0.3">
      <c r="A811">
        <v>180</v>
      </c>
      <c r="B811">
        <v>-0.37</v>
      </c>
      <c r="C811">
        <v>-1.37</v>
      </c>
      <c r="D811">
        <v>-2.367</v>
      </c>
      <c r="E811">
        <v>-3.1030000000000002</v>
      </c>
      <c r="F811">
        <v>-3.22</v>
      </c>
      <c r="G811">
        <v>2.8</v>
      </c>
      <c r="H811">
        <v>0.01</v>
      </c>
      <c r="I811">
        <v>2.6059999999999999</v>
      </c>
      <c r="J811">
        <v>-0.36899999999999999</v>
      </c>
      <c r="K811">
        <v>-1.37</v>
      </c>
      <c r="L811">
        <v>-2.367</v>
      </c>
      <c r="M811">
        <v>-3.101</v>
      </c>
      <c r="N811">
        <v>-3.2109999999999999</v>
      </c>
      <c r="O811">
        <v>1.077</v>
      </c>
      <c r="P811">
        <v>1.073</v>
      </c>
      <c r="Q811">
        <v>1.0680000000000001</v>
      </c>
      <c r="R811">
        <v>0.74099999999999999</v>
      </c>
      <c r="S811">
        <v>0.28199999999999997</v>
      </c>
    </row>
    <row r="812" spans="1:19" x14ac:dyDescent="0.3">
      <c r="A812">
        <v>240</v>
      </c>
      <c r="B812">
        <v>-0.37</v>
      </c>
      <c r="C812">
        <v>-1.37</v>
      </c>
      <c r="D812">
        <v>-2.367</v>
      </c>
      <c r="E812">
        <v>-3.1030000000000002</v>
      </c>
      <c r="F812">
        <v>-3.22</v>
      </c>
      <c r="G812">
        <v>2.8</v>
      </c>
      <c r="H812">
        <v>0.01</v>
      </c>
      <c r="I812">
        <v>2.6059999999999999</v>
      </c>
      <c r="J812">
        <v>-0.36799999999999999</v>
      </c>
      <c r="K812">
        <v>-1.37</v>
      </c>
      <c r="L812">
        <v>-2.3679999999999999</v>
      </c>
      <c r="M812">
        <v>-3.1019999999999999</v>
      </c>
      <c r="N812">
        <v>-3.2080000000000002</v>
      </c>
      <c r="O812">
        <v>1.08</v>
      </c>
      <c r="P812">
        <v>1.073</v>
      </c>
      <c r="Q812">
        <v>1.069</v>
      </c>
      <c r="R812">
        <v>0.745</v>
      </c>
      <c r="S812">
        <v>0.27600000000000002</v>
      </c>
    </row>
    <row r="813" spans="1:19" x14ac:dyDescent="0.3">
      <c r="A813">
        <v>300</v>
      </c>
      <c r="B813">
        <v>-0.37</v>
      </c>
      <c r="C813">
        <v>-1.37</v>
      </c>
      <c r="D813">
        <v>-2.367</v>
      </c>
      <c r="E813">
        <v>-3.1030000000000002</v>
      </c>
      <c r="F813">
        <v>-3.22</v>
      </c>
      <c r="G813">
        <v>2.8</v>
      </c>
      <c r="H813">
        <v>0.01</v>
      </c>
      <c r="I813">
        <v>2.6059999999999999</v>
      </c>
      <c r="J813">
        <v>-0.36599999999999999</v>
      </c>
      <c r="K813">
        <v>-1.37</v>
      </c>
      <c r="L813">
        <v>-2.3679999999999999</v>
      </c>
      <c r="M813">
        <v>-3.1030000000000002</v>
      </c>
      <c r="N813">
        <v>-3.2050000000000001</v>
      </c>
      <c r="O813">
        <v>1.081</v>
      </c>
      <c r="P813">
        <v>1.0720000000000001</v>
      </c>
      <c r="Q813">
        <v>1.0680000000000001</v>
      </c>
      <c r="R813">
        <v>0.74399999999999999</v>
      </c>
      <c r="S813">
        <v>0.27300000000000002</v>
      </c>
    </row>
    <row r="814" spans="1:19" x14ac:dyDescent="0.3">
      <c r="A814">
        <v>360</v>
      </c>
      <c r="B814">
        <v>-0.37</v>
      </c>
      <c r="C814">
        <v>-1.37</v>
      </c>
      <c r="D814">
        <v>-2.367</v>
      </c>
      <c r="E814">
        <v>-3.1030000000000002</v>
      </c>
      <c r="F814">
        <v>-3.22</v>
      </c>
      <c r="G814">
        <v>2.8</v>
      </c>
      <c r="H814">
        <v>0.01</v>
      </c>
      <c r="I814">
        <v>2.6059999999999999</v>
      </c>
      <c r="J814">
        <v>-0.36499999999999999</v>
      </c>
      <c r="K814">
        <v>-1.37</v>
      </c>
      <c r="L814">
        <v>-2.3679999999999999</v>
      </c>
      <c r="M814">
        <v>-3.1019999999999999</v>
      </c>
      <c r="N814">
        <v>-3.202</v>
      </c>
      <c r="O814">
        <v>1.083</v>
      </c>
      <c r="P814">
        <v>1.073</v>
      </c>
      <c r="Q814">
        <v>1.07</v>
      </c>
      <c r="R814">
        <v>0.74099999999999999</v>
      </c>
      <c r="S814">
        <v>0.27100000000000002</v>
      </c>
    </row>
    <row r="815" spans="1:19" x14ac:dyDescent="0.3">
      <c r="A815">
        <v>420</v>
      </c>
      <c r="B815">
        <v>-0.37</v>
      </c>
      <c r="C815">
        <v>-1.37</v>
      </c>
      <c r="D815">
        <v>-2.367</v>
      </c>
      <c r="E815">
        <v>-3.1030000000000002</v>
      </c>
      <c r="F815">
        <v>-3.22</v>
      </c>
      <c r="G815">
        <v>2.8</v>
      </c>
      <c r="H815">
        <v>0.01</v>
      </c>
      <c r="I815">
        <v>2.6059999999999999</v>
      </c>
      <c r="J815">
        <v>-0.36399999999999999</v>
      </c>
      <c r="K815">
        <v>-1.37</v>
      </c>
      <c r="L815">
        <v>-2.3679999999999999</v>
      </c>
      <c r="M815">
        <v>-3.101</v>
      </c>
      <c r="N815">
        <v>-3.1989999999999998</v>
      </c>
      <c r="O815">
        <v>1.085</v>
      </c>
      <c r="P815">
        <v>1.0740000000000001</v>
      </c>
      <c r="Q815">
        <v>1.07</v>
      </c>
      <c r="R815">
        <v>0.73599999999999999</v>
      </c>
      <c r="S815">
        <v>0.26800000000000002</v>
      </c>
    </row>
    <row r="816" spans="1:19" x14ac:dyDescent="0.3">
      <c r="A816">
        <v>480</v>
      </c>
      <c r="B816">
        <v>-0.37</v>
      </c>
      <c r="C816">
        <v>-1.37</v>
      </c>
      <c r="D816">
        <v>-2.367</v>
      </c>
      <c r="E816">
        <v>-3.1030000000000002</v>
      </c>
      <c r="F816">
        <v>-3.22</v>
      </c>
      <c r="G816">
        <v>2.8</v>
      </c>
      <c r="H816">
        <v>0.01</v>
      </c>
      <c r="I816">
        <v>2.6059999999999999</v>
      </c>
      <c r="J816">
        <v>-0.36299999999999999</v>
      </c>
      <c r="K816">
        <v>-1.37</v>
      </c>
      <c r="L816">
        <v>-2.3679999999999999</v>
      </c>
      <c r="M816">
        <v>-3.0990000000000002</v>
      </c>
      <c r="N816">
        <v>-3.1960000000000002</v>
      </c>
      <c r="O816">
        <v>1.0860000000000001</v>
      </c>
      <c r="P816">
        <v>1.0740000000000001</v>
      </c>
      <c r="Q816">
        <v>1.07</v>
      </c>
      <c r="R816">
        <v>0.73</v>
      </c>
      <c r="S816">
        <v>0.26700000000000002</v>
      </c>
    </row>
    <row r="817" spans="1:19" x14ac:dyDescent="0.3">
      <c r="A817">
        <v>540</v>
      </c>
      <c r="B817">
        <v>-0.37</v>
      </c>
      <c r="C817">
        <v>-1.37</v>
      </c>
      <c r="D817">
        <v>-2.367</v>
      </c>
      <c r="E817">
        <v>-3.1030000000000002</v>
      </c>
      <c r="F817">
        <v>-3.22</v>
      </c>
      <c r="G817">
        <v>2.8</v>
      </c>
      <c r="H817">
        <v>0.01</v>
      </c>
      <c r="I817">
        <v>2.6059999999999999</v>
      </c>
      <c r="J817">
        <v>-0.36099999999999999</v>
      </c>
      <c r="K817">
        <v>-1.369</v>
      </c>
      <c r="L817">
        <v>-2.3679999999999999</v>
      </c>
      <c r="M817">
        <v>-3.097</v>
      </c>
      <c r="N817">
        <v>-3.1930000000000001</v>
      </c>
      <c r="O817">
        <v>1.0880000000000001</v>
      </c>
      <c r="P817">
        <v>1.075</v>
      </c>
      <c r="Q817">
        <v>1.07</v>
      </c>
      <c r="R817">
        <v>0.72499999999999998</v>
      </c>
      <c r="S817">
        <v>0.26400000000000001</v>
      </c>
    </row>
    <row r="818" spans="1:19" x14ac:dyDescent="0.3">
      <c r="A818">
        <v>600</v>
      </c>
      <c r="B818">
        <v>-0.37</v>
      </c>
      <c r="C818">
        <v>-1.37</v>
      </c>
      <c r="D818">
        <v>-2.367</v>
      </c>
      <c r="E818">
        <v>-3.1030000000000002</v>
      </c>
      <c r="F818">
        <v>-3.22</v>
      </c>
      <c r="G818">
        <v>2.8</v>
      </c>
      <c r="H818">
        <v>0.01</v>
      </c>
      <c r="I818">
        <v>2.6059999999999999</v>
      </c>
      <c r="J818">
        <v>-0.36</v>
      </c>
      <c r="K818">
        <v>-1.369</v>
      </c>
      <c r="L818">
        <v>-2.3679999999999999</v>
      </c>
      <c r="M818">
        <v>-3.0950000000000002</v>
      </c>
      <c r="N818">
        <v>-3.19</v>
      </c>
      <c r="O818">
        <v>1.089</v>
      </c>
      <c r="P818">
        <v>1.0760000000000001</v>
      </c>
      <c r="Q818">
        <v>1.07</v>
      </c>
      <c r="R818">
        <v>0.72</v>
      </c>
      <c r="S818">
        <v>0.26100000000000001</v>
      </c>
    </row>
    <row r="820" spans="1:19" x14ac:dyDescent="0.3">
      <c r="A820" t="s">
        <v>0</v>
      </c>
      <c r="B820" t="s">
        <v>64</v>
      </c>
    </row>
    <row r="821" spans="1:19" x14ac:dyDescent="0.3">
      <c r="A821">
        <v>0</v>
      </c>
      <c r="B821">
        <v>-0.37</v>
      </c>
      <c r="C821">
        <v>-1.37</v>
      </c>
      <c r="D821">
        <v>-2.3660000000000001</v>
      </c>
      <c r="E821">
        <v>-3.0960000000000001</v>
      </c>
      <c r="F821">
        <v>-3.21</v>
      </c>
      <c r="G821">
        <v>2.8</v>
      </c>
      <c r="H821">
        <v>0.01</v>
      </c>
      <c r="I821">
        <v>3.0550000000000002</v>
      </c>
      <c r="J821">
        <v>-0.37</v>
      </c>
      <c r="K821">
        <v>-1.37</v>
      </c>
      <c r="L821">
        <v>-2.3660000000000001</v>
      </c>
      <c r="M821">
        <v>-3.0960000000000001</v>
      </c>
      <c r="N821">
        <v>-3.21</v>
      </c>
      <c r="O821">
        <v>1.069</v>
      </c>
      <c r="P821">
        <v>1.069</v>
      </c>
      <c r="Q821">
        <v>1.0620000000000001</v>
      </c>
      <c r="R821">
        <v>0.72699999999999998</v>
      </c>
      <c r="S821">
        <v>0.29799999999999999</v>
      </c>
    </row>
    <row r="822" spans="1:19" x14ac:dyDescent="0.3">
      <c r="A822">
        <v>60</v>
      </c>
      <c r="B822">
        <v>-0.37</v>
      </c>
      <c r="C822">
        <v>-1.37</v>
      </c>
      <c r="D822">
        <v>-2.3660000000000001</v>
      </c>
      <c r="E822">
        <v>-3.0960000000000001</v>
      </c>
      <c r="F822">
        <v>-3.21</v>
      </c>
      <c r="G822">
        <v>2.8</v>
      </c>
      <c r="H822">
        <v>0.01</v>
      </c>
      <c r="I822">
        <v>3.0550000000000002</v>
      </c>
      <c r="J822">
        <v>-0.37</v>
      </c>
      <c r="K822">
        <v>-1.37</v>
      </c>
      <c r="L822">
        <v>-2.367</v>
      </c>
      <c r="M822">
        <v>-3.0960000000000001</v>
      </c>
      <c r="N822">
        <v>-3.2130000000000001</v>
      </c>
      <c r="O822">
        <v>1.0720000000000001</v>
      </c>
      <c r="P822">
        <v>1.0720000000000001</v>
      </c>
      <c r="Q822">
        <v>1.0660000000000001</v>
      </c>
      <c r="R822">
        <v>0.72899999999999998</v>
      </c>
      <c r="S822">
        <v>0.307</v>
      </c>
    </row>
    <row r="823" spans="1:19" x14ac:dyDescent="0.3">
      <c r="A823">
        <v>120</v>
      </c>
      <c r="B823">
        <v>-0.37</v>
      </c>
      <c r="C823">
        <v>-1.37</v>
      </c>
      <c r="D823">
        <v>-2.3660000000000001</v>
      </c>
      <c r="E823">
        <v>-3.0960000000000001</v>
      </c>
      <c r="F823">
        <v>-3.21</v>
      </c>
      <c r="G823">
        <v>2.8</v>
      </c>
      <c r="H823">
        <v>0.01</v>
      </c>
      <c r="I823">
        <v>3.0550000000000002</v>
      </c>
      <c r="J823">
        <v>-0.36899999999999999</v>
      </c>
      <c r="K823">
        <v>-1.37</v>
      </c>
      <c r="L823">
        <v>-2.367</v>
      </c>
      <c r="M823">
        <v>-3.0950000000000002</v>
      </c>
      <c r="N823">
        <v>-3.2160000000000002</v>
      </c>
      <c r="O823">
        <v>1.075</v>
      </c>
      <c r="P823">
        <v>1.0720000000000001</v>
      </c>
      <c r="Q823">
        <v>1.0669999999999999</v>
      </c>
      <c r="R823">
        <v>0.73599999999999999</v>
      </c>
      <c r="S823">
        <v>0.316</v>
      </c>
    </row>
    <row r="824" spans="1:19" x14ac:dyDescent="0.3">
      <c r="A824">
        <v>180</v>
      </c>
      <c r="B824">
        <v>-0.37</v>
      </c>
      <c r="C824">
        <v>-1.37</v>
      </c>
      <c r="D824">
        <v>-2.3660000000000001</v>
      </c>
      <c r="E824">
        <v>-3.0960000000000001</v>
      </c>
      <c r="F824">
        <v>-3.21</v>
      </c>
      <c r="G824">
        <v>2.8</v>
      </c>
      <c r="H824">
        <v>0.01</v>
      </c>
      <c r="I824">
        <v>3.0550000000000002</v>
      </c>
      <c r="J824">
        <v>-0.36899999999999999</v>
      </c>
      <c r="K824">
        <v>-1.37</v>
      </c>
      <c r="L824">
        <v>-2.367</v>
      </c>
      <c r="M824">
        <v>-3.0950000000000002</v>
      </c>
      <c r="N824">
        <v>-3.2189999999999999</v>
      </c>
      <c r="O824">
        <v>1.0780000000000001</v>
      </c>
      <c r="P824">
        <v>1.073</v>
      </c>
      <c r="Q824">
        <v>1.0669999999999999</v>
      </c>
      <c r="R824">
        <v>0.73599999999999999</v>
      </c>
      <c r="S824">
        <v>0.32200000000000001</v>
      </c>
    </row>
    <row r="825" spans="1:19" x14ac:dyDescent="0.3">
      <c r="A825">
        <v>240</v>
      </c>
      <c r="B825">
        <v>-0.37</v>
      </c>
      <c r="C825">
        <v>-1.37</v>
      </c>
      <c r="D825">
        <v>-2.3660000000000001</v>
      </c>
      <c r="E825">
        <v>-3.0960000000000001</v>
      </c>
      <c r="F825">
        <v>-3.21</v>
      </c>
      <c r="G825">
        <v>2.8</v>
      </c>
      <c r="H825">
        <v>0.01</v>
      </c>
      <c r="I825">
        <v>3.0550000000000002</v>
      </c>
      <c r="J825">
        <v>-0.36799999999999999</v>
      </c>
      <c r="K825">
        <v>-1.37</v>
      </c>
      <c r="L825">
        <v>-2.367</v>
      </c>
      <c r="M825">
        <v>-3.0939999999999999</v>
      </c>
      <c r="N825">
        <v>-3.222</v>
      </c>
      <c r="O825">
        <v>1.08</v>
      </c>
      <c r="P825">
        <v>1.073</v>
      </c>
      <c r="Q825">
        <v>1.0680000000000001</v>
      </c>
      <c r="R825">
        <v>0.73299999999999998</v>
      </c>
      <c r="S825">
        <v>0.32700000000000001</v>
      </c>
    </row>
    <row r="826" spans="1:19" x14ac:dyDescent="0.3">
      <c r="A826">
        <v>300</v>
      </c>
      <c r="B826">
        <v>-0.37</v>
      </c>
      <c r="C826">
        <v>-1.37</v>
      </c>
      <c r="D826">
        <v>-2.3660000000000001</v>
      </c>
      <c r="E826">
        <v>-3.0960000000000001</v>
      </c>
      <c r="F826">
        <v>-3.21</v>
      </c>
      <c r="G826">
        <v>2.8</v>
      </c>
      <c r="H826">
        <v>0.01</v>
      </c>
      <c r="I826">
        <v>3.0550000000000002</v>
      </c>
      <c r="J826">
        <v>-0.36599999999999999</v>
      </c>
      <c r="K826">
        <v>-1.37</v>
      </c>
      <c r="L826">
        <v>-2.3679999999999999</v>
      </c>
      <c r="M826">
        <v>-3.0939999999999999</v>
      </c>
      <c r="N826">
        <v>-3.2250000000000001</v>
      </c>
      <c r="O826">
        <v>1.081</v>
      </c>
      <c r="P826">
        <v>1.073</v>
      </c>
      <c r="Q826">
        <v>1.07</v>
      </c>
      <c r="R826">
        <v>0.73299999999999998</v>
      </c>
      <c r="S826">
        <v>0.33300000000000002</v>
      </c>
    </row>
    <row r="827" spans="1:19" x14ac:dyDescent="0.3">
      <c r="A827">
        <v>360</v>
      </c>
      <c r="B827">
        <v>-0.37</v>
      </c>
      <c r="C827">
        <v>-1.37</v>
      </c>
      <c r="D827">
        <v>-2.3660000000000001</v>
      </c>
      <c r="E827">
        <v>-3.0960000000000001</v>
      </c>
      <c r="F827">
        <v>-3.21</v>
      </c>
      <c r="G827">
        <v>2.8</v>
      </c>
      <c r="H827">
        <v>0.01</v>
      </c>
      <c r="I827">
        <v>3.0550000000000002</v>
      </c>
      <c r="J827">
        <v>-0.36499999999999999</v>
      </c>
      <c r="K827">
        <v>-1.37</v>
      </c>
      <c r="L827">
        <v>-2.3679999999999999</v>
      </c>
      <c r="M827">
        <v>-3.0950000000000002</v>
      </c>
      <c r="N827">
        <v>-3.2280000000000002</v>
      </c>
      <c r="O827">
        <v>1.083</v>
      </c>
      <c r="P827">
        <v>1.073</v>
      </c>
      <c r="Q827">
        <v>1.069</v>
      </c>
      <c r="R827">
        <v>0.73499999999999999</v>
      </c>
      <c r="S827">
        <v>0.33900000000000002</v>
      </c>
    </row>
    <row r="828" spans="1:19" x14ac:dyDescent="0.3">
      <c r="A828">
        <v>420</v>
      </c>
      <c r="B828">
        <v>-0.37</v>
      </c>
      <c r="C828">
        <v>-1.37</v>
      </c>
      <c r="D828">
        <v>-2.3660000000000001</v>
      </c>
      <c r="E828">
        <v>-3.0960000000000001</v>
      </c>
      <c r="F828">
        <v>-3.21</v>
      </c>
      <c r="G828">
        <v>2.8</v>
      </c>
      <c r="H828">
        <v>0.01</v>
      </c>
      <c r="I828">
        <v>3.0550000000000002</v>
      </c>
      <c r="J828">
        <v>-0.36399999999999999</v>
      </c>
      <c r="K828">
        <v>-1.37</v>
      </c>
      <c r="L828">
        <v>-2.3679999999999999</v>
      </c>
      <c r="M828">
        <v>-3.097</v>
      </c>
      <c r="N828">
        <v>-3.2309999999999999</v>
      </c>
      <c r="O828">
        <v>1.085</v>
      </c>
      <c r="P828">
        <v>1.073</v>
      </c>
      <c r="Q828">
        <v>1.069</v>
      </c>
      <c r="R828">
        <v>0.74</v>
      </c>
      <c r="S828">
        <v>0.34300000000000003</v>
      </c>
    </row>
    <row r="829" spans="1:19" x14ac:dyDescent="0.3">
      <c r="A829">
        <v>480</v>
      </c>
      <c r="B829">
        <v>-0.37</v>
      </c>
      <c r="C829">
        <v>-1.37</v>
      </c>
      <c r="D829">
        <v>-2.3660000000000001</v>
      </c>
      <c r="E829">
        <v>-3.0960000000000001</v>
      </c>
      <c r="F829">
        <v>-3.21</v>
      </c>
      <c r="G829">
        <v>2.8</v>
      </c>
      <c r="H829">
        <v>0.01</v>
      </c>
      <c r="I829">
        <v>3.0550000000000002</v>
      </c>
      <c r="J829">
        <v>-0.36299999999999999</v>
      </c>
      <c r="K829">
        <v>-1.37</v>
      </c>
      <c r="L829">
        <v>-2.3679999999999999</v>
      </c>
      <c r="M829">
        <v>-3.0990000000000002</v>
      </c>
      <c r="N829">
        <v>-3.234</v>
      </c>
      <c r="O829">
        <v>1.0860000000000001</v>
      </c>
      <c r="P829">
        <v>1.0740000000000001</v>
      </c>
      <c r="Q829">
        <v>1.069</v>
      </c>
      <c r="R829">
        <v>0.74399999999999999</v>
      </c>
      <c r="S829">
        <v>0.34599999999999997</v>
      </c>
    </row>
    <row r="830" spans="1:19" x14ac:dyDescent="0.3">
      <c r="A830">
        <v>540</v>
      </c>
      <c r="B830">
        <v>-0.37</v>
      </c>
      <c r="C830">
        <v>-1.37</v>
      </c>
      <c r="D830">
        <v>-2.3660000000000001</v>
      </c>
      <c r="E830">
        <v>-3.0960000000000001</v>
      </c>
      <c r="F830">
        <v>-3.21</v>
      </c>
      <c r="G830">
        <v>2.8</v>
      </c>
      <c r="H830">
        <v>0.01</v>
      </c>
      <c r="I830">
        <v>3.0550000000000002</v>
      </c>
      <c r="J830">
        <v>-0.36099999999999999</v>
      </c>
      <c r="K830">
        <v>-1.369</v>
      </c>
      <c r="L830">
        <v>-2.3679999999999999</v>
      </c>
      <c r="M830">
        <v>-3.101</v>
      </c>
      <c r="N830">
        <v>-3.2370000000000001</v>
      </c>
      <c r="O830">
        <v>1.0880000000000001</v>
      </c>
      <c r="P830">
        <v>1.075</v>
      </c>
      <c r="Q830">
        <v>1.07</v>
      </c>
      <c r="R830">
        <v>0.748</v>
      </c>
      <c r="S830">
        <v>0.34699999999999998</v>
      </c>
    </row>
    <row r="831" spans="1:19" x14ac:dyDescent="0.3">
      <c r="A831">
        <v>600</v>
      </c>
      <c r="B831">
        <v>-0.37</v>
      </c>
      <c r="C831">
        <v>-1.37</v>
      </c>
      <c r="D831">
        <v>-2.3660000000000001</v>
      </c>
      <c r="E831">
        <v>-3.0960000000000001</v>
      </c>
      <c r="F831">
        <v>-3.21</v>
      </c>
      <c r="G831">
        <v>2.8</v>
      </c>
      <c r="H831">
        <v>0.01</v>
      </c>
      <c r="I831">
        <v>3.0550000000000002</v>
      </c>
      <c r="J831">
        <v>-0.36</v>
      </c>
      <c r="K831">
        <v>-1.369</v>
      </c>
      <c r="L831">
        <v>-2.3679999999999999</v>
      </c>
      <c r="M831">
        <v>-3.1030000000000002</v>
      </c>
      <c r="N831">
        <v>-3.24</v>
      </c>
      <c r="O831">
        <v>1.089</v>
      </c>
      <c r="P831">
        <v>1.0760000000000001</v>
      </c>
      <c r="Q831">
        <v>1.07</v>
      </c>
      <c r="R831">
        <v>0.752</v>
      </c>
      <c r="S831">
        <v>0.34799999999999998</v>
      </c>
    </row>
    <row r="833" spans="1:19" x14ac:dyDescent="0.3">
      <c r="A833" t="s">
        <v>0</v>
      </c>
      <c r="B833" t="s">
        <v>65</v>
      </c>
    </row>
    <row r="834" spans="1:19" x14ac:dyDescent="0.3">
      <c r="A834">
        <v>0</v>
      </c>
      <c r="B834">
        <v>-0.37</v>
      </c>
      <c r="C834">
        <v>-1.37</v>
      </c>
      <c r="D834">
        <v>-2.3660000000000001</v>
      </c>
      <c r="E834">
        <v>-3.0960000000000001</v>
      </c>
      <c r="F834">
        <v>-3.21</v>
      </c>
      <c r="G834">
        <v>2.8</v>
      </c>
      <c r="H834">
        <v>0.01</v>
      </c>
      <c r="I834">
        <v>2.8340000000000001</v>
      </c>
      <c r="J834">
        <v>-0.37</v>
      </c>
      <c r="K834">
        <v>-1.37</v>
      </c>
      <c r="L834">
        <v>-2.3660000000000001</v>
      </c>
      <c r="M834">
        <v>-3.0960000000000001</v>
      </c>
      <c r="N834">
        <v>-3.21</v>
      </c>
      <c r="O834">
        <v>1.069</v>
      </c>
      <c r="P834">
        <v>1.069</v>
      </c>
      <c r="Q834">
        <v>1.0620000000000001</v>
      </c>
      <c r="R834">
        <v>0.72699999999999998</v>
      </c>
      <c r="S834">
        <v>0.29799999999999999</v>
      </c>
    </row>
    <row r="835" spans="1:19" x14ac:dyDescent="0.3">
      <c r="A835">
        <v>60</v>
      </c>
      <c r="B835">
        <v>-0.37</v>
      </c>
      <c r="C835">
        <v>-1.37</v>
      </c>
      <c r="D835">
        <v>-2.3660000000000001</v>
      </c>
      <c r="E835">
        <v>-3.0960000000000001</v>
      </c>
      <c r="F835">
        <v>-3.21</v>
      </c>
      <c r="G835">
        <v>2.8</v>
      </c>
      <c r="H835">
        <v>0.01</v>
      </c>
      <c r="I835">
        <v>2.8340000000000001</v>
      </c>
      <c r="J835">
        <v>-0.37</v>
      </c>
      <c r="K835">
        <v>-1.37</v>
      </c>
      <c r="L835">
        <v>-2.3660000000000001</v>
      </c>
      <c r="M835">
        <v>-3.0960000000000001</v>
      </c>
      <c r="N835">
        <v>-3.21</v>
      </c>
      <c r="O835">
        <v>1.073</v>
      </c>
      <c r="P835">
        <v>1.0720000000000001</v>
      </c>
      <c r="Q835">
        <v>1.0660000000000001</v>
      </c>
      <c r="R835">
        <v>0.73</v>
      </c>
      <c r="S835">
        <v>0.29899999999999999</v>
      </c>
    </row>
    <row r="836" spans="1:19" x14ac:dyDescent="0.3">
      <c r="A836">
        <v>120</v>
      </c>
      <c r="B836">
        <v>-0.37</v>
      </c>
      <c r="C836">
        <v>-1.37</v>
      </c>
      <c r="D836">
        <v>-2.3660000000000001</v>
      </c>
      <c r="E836">
        <v>-3.0960000000000001</v>
      </c>
      <c r="F836">
        <v>-3.21</v>
      </c>
      <c r="G836">
        <v>2.8</v>
      </c>
      <c r="H836">
        <v>0.01</v>
      </c>
      <c r="I836">
        <v>2.8340000000000001</v>
      </c>
      <c r="J836">
        <v>-0.36899999999999999</v>
      </c>
      <c r="K836">
        <v>-1.37</v>
      </c>
      <c r="L836">
        <v>-2.367</v>
      </c>
      <c r="M836">
        <v>-3.0950000000000002</v>
      </c>
      <c r="N836">
        <v>-3.21</v>
      </c>
      <c r="O836">
        <v>1.075</v>
      </c>
      <c r="P836">
        <v>1.0720000000000001</v>
      </c>
      <c r="Q836">
        <v>1.0669999999999999</v>
      </c>
      <c r="R836">
        <v>0.73399999999999999</v>
      </c>
      <c r="S836">
        <v>0.3</v>
      </c>
    </row>
    <row r="837" spans="1:19" x14ac:dyDescent="0.3">
      <c r="A837">
        <v>180</v>
      </c>
      <c r="B837">
        <v>-0.37</v>
      </c>
      <c r="C837">
        <v>-1.37</v>
      </c>
      <c r="D837">
        <v>-2.3660000000000001</v>
      </c>
      <c r="E837">
        <v>-3.0960000000000001</v>
      </c>
      <c r="F837">
        <v>-3.21</v>
      </c>
      <c r="G837">
        <v>2.8</v>
      </c>
      <c r="H837">
        <v>0.01</v>
      </c>
      <c r="I837">
        <v>2.8340000000000001</v>
      </c>
      <c r="J837">
        <v>-0.36899999999999999</v>
      </c>
      <c r="K837">
        <v>-1.37</v>
      </c>
      <c r="L837">
        <v>-2.367</v>
      </c>
      <c r="M837">
        <v>-3.0939999999999999</v>
      </c>
      <c r="N837">
        <v>-3.21</v>
      </c>
      <c r="O837">
        <v>1.0780000000000001</v>
      </c>
      <c r="P837">
        <v>1.073</v>
      </c>
      <c r="Q837">
        <v>1.0669999999999999</v>
      </c>
      <c r="R837">
        <v>0.73599999999999999</v>
      </c>
      <c r="S837">
        <v>0.3</v>
      </c>
    </row>
    <row r="838" spans="1:19" x14ac:dyDescent="0.3">
      <c r="A838">
        <v>240</v>
      </c>
      <c r="B838">
        <v>-0.37</v>
      </c>
      <c r="C838">
        <v>-1.37</v>
      </c>
      <c r="D838">
        <v>-2.3660000000000001</v>
      </c>
      <c r="E838">
        <v>-3.0960000000000001</v>
      </c>
      <c r="F838">
        <v>-3.21</v>
      </c>
      <c r="G838">
        <v>2.8</v>
      </c>
      <c r="H838">
        <v>0.01</v>
      </c>
      <c r="I838">
        <v>2.8340000000000001</v>
      </c>
      <c r="J838">
        <v>-0.36799999999999999</v>
      </c>
      <c r="K838">
        <v>-1.37</v>
      </c>
      <c r="L838">
        <v>-2.367</v>
      </c>
      <c r="M838">
        <v>-3.0939999999999999</v>
      </c>
      <c r="N838">
        <v>-3.21</v>
      </c>
      <c r="O838">
        <v>1.08</v>
      </c>
      <c r="P838">
        <v>1.073</v>
      </c>
      <c r="Q838">
        <v>1.0680000000000001</v>
      </c>
      <c r="R838">
        <v>0.73599999999999999</v>
      </c>
      <c r="S838">
        <v>0.3</v>
      </c>
    </row>
    <row r="839" spans="1:19" x14ac:dyDescent="0.3">
      <c r="A839">
        <v>300</v>
      </c>
      <c r="B839">
        <v>-0.37</v>
      </c>
      <c r="C839">
        <v>-1.37</v>
      </c>
      <c r="D839">
        <v>-2.3660000000000001</v>
      </c>
      <c r="E839">
        <v>-3.0960000000000001</v>
      </c>
      <c r="F839">
        <v>-3.21</v>
      </c>
      <c r="G839">
        <v>2.8</v>
      </c>
      <c r="H839">
        <v>0.01</v>
      </c>
      <c r="I839">
        <v>2.8340000000000001</v>
      </c>
      <c r="J839">
        <v>-0.36599999999999999</v>
      </c>
      <c r="K839">
        <v>-1.37</v>
      </c>
      <c r="L839">
        <v>-2.367</v>
      </c>
      <c r="M839">
        <v>-3.0950000000000002</v>
      </c>
      <c r="N839">
        <v>-3.21</v>
      </c>
      <c r="O839">
        <v>1.081</v>
      </c>
      <c r="P839">
        <v>1.073</v>
      </c>
      <c r="Q839">
        <v>1.069</v>
      </c>
      <c r="R839">
        <v>0.73499999999999999</v>
      </c>
      <c r="S839">
        <v>0.30199999999999999</v>
      </c>
    </row>
    <row r="840" spans="1:19" x14ac:dyDescent="0.3">
      <c r="A840">
        <v>360</v>
      </c>
      <c r="B840">
        <v>-0.37</v>
      </c>
      <c r="C840">
        <v>-1.37</v>
      </c>
      <c r="D840">
        <v>-2.3660000000000001</v>
      </c>
      <c r="E840">
        <v>-3.0960000000000001</v>
      </c>
      <c r="F840">
        <v>-3.21</v>
      </c>
      <c r="G840">
        <v>2.8</v>
      </c>
      <c r="H840">
        <v>0.01</v>
      </c>
      <c r="I840">
        <v>2.8340000000000001</v>
      </c>
      <c r="J840">
        <v>-0.36499999999999999</v>
      </c>
      <c r="K840">
        <v>-1.37</v>
      </c>
      <c r="L840">
        <v>-2.3679999999999999</v>
      </c>
      <c r="M840">
        <v>-3.0950000000000002</v>
      </c>
      <c r="N840">
        <v>-3.21</v>
      </c>
      <c r="O840">
        <v>1.083</v>
      </c>
      <c r="P840">
        <v>1.073</v>
      </c>
      <c r="Q840">
        <v>1.069</v>
      </c>
      <c r="R840">
        <v>0.73499999999999999</v>
      </c>
      <c r="S840">
        <v>0.30399999999999999</v>
      </c>
    </row>
    <row r="841" spans="1:19" x14ac:dyDescent="0.3">
      <c r="A841">
        <v>420</v>
      </c>
      <c r="B841">
        <v>-0.37</v>
      </c>
      <c r="C841">
        <v>-1.37</v>
      </c>
      <c r="D841">
        <v>-2.3660000000000001</v>
      </c>
      <c r="E841">
        <v>-3.0960000000000001</v>
      </c>
      <c r="F841">
        <v>-3.21</v>
      </c>
      <c r="G841">
        <v>2.8</v>
      </c>
      <c r="H841">
        <v>0.01</v>
      </c>
      <c r="I841">
        <v>2.8340000000000001</v>
      </c>
      <c r="J841">
        <v>-0.36399999999999999</v>
      </c>
      <c r="K841">
        <v>-1.37</v>
      </c>
      <c r="L841">
        <v>-2.3679999999999999</v>
      </c>
      <c r="M841">
        <v>-3.0950000000000002</v>
      </c>
      <c r="N841">
        <v>-3.21</v>
      </c>
      <c r="O841">
        <v>1.085</v>
      </c>
      <c r="P841">
        <v>1.0740000000000001</v>
      </c>
      <c r="Q841">
        <v>1.069</v>
      </c>
      <c r="R841">
        <v>0.73499999999999999</v>
      </c>
      <c r="S841">
        <v>0.30499999999999999</v>
      </c>
    </row>
    <row r="842" spans="1:19" x14ac:dyDescent="0.3">
      <c r="A842">
        <v>480</v>
      </c>
      <c r="B842">
        <v>-0.37</v>
      </c>
      <c r="C842">
        <v>-1.37</v>
      </c>
      <c r="D842">
        <v>-2.3660000000000001</v>
      </c>
      <c r="E842">
        <v>-3.0960000000000001</v>
      </c>
      <c r="F842">
        <v>-3.21</v>
      </c>
      <c r="G842">
        <v>2.8</v>
      </c>
      <c r="H842">
        <v>0.01</v>
      </c>
      <c r="I842">
        <v>2.8340000000000001</v>
      </c>
      <c r="J842">
        <v>-0.36299999999999999</v>
      </c>
      <c r="K842">
        <v>-1.37</v>
      </c>
      <c r="L842">
        <v>-2.3679999999999999</v>
      </c>
      <c r="M842">
        <v>-3.0960000000000001</v>
      </c>
      <c r="N842">
        <v>-3.21</v>
      </c>
      <c r="O842">
        <v>1.0860000000000001</v>
      </c>
      <c r="P842">
        <v>1.0740000000000001</v>
      </c>
      <c r="Q842">
        <v>1.07</v>
      </c>
      <c r="R842">
        <v>0.73399999999999999</v>
      </c>
      <c r="S842">
        <v>0.30499999999999999</v>
      </c>
    </row>
    <row r="843" spans="1:19" x14ac:dyDescent="0.3">
      <c r="A843">
        <v>540</v>
      </c>
      <c r="B843">
        <v>-0.37</v>
      </c>
      <c r="C843">
        <v>-1.37</v>
      </c>
      <c r="D843">
        <v>-2.3660000000000001</v>
      </c>
      <c r="E843">
        <v>-3.0960000000000001</v>
      </c>
      <c r="F843">
        <v>-3.21</v>
      </c>
      <c r="G843">
        <v>2.8</v>
      </c>
      <c r="H843">
        <v>0.01</v>
      </c>
      <c r="I843">
        <v>2.8340000000000001</v>
      </c>
      <c r="J843">
        <v>-0.36099999999999999</v>
      </c>
      <c r="K843">
        <v>-1.369</v>
      </c>
      <c r="L843">
        <v>-2.3679999999999999</v>
      </c>
      <c r="M843">
        <v>-3.0960000000000001</v>
      </c>
      <c r="N843">
        <v>-3.21</v>
      </c>
      <c r="O843">
        <v>1.0880000000000001</v>
      </c>
      <c r="P843">
        <v>1.075</v>
      </c>
      <c r="Q843">
        <v>1.069</v>
      </c>
      <c r="R843">
        <v>0.73299999999999998</v>
      </c>
      <c r="S843">
        <v>0.30399999999999999</v>
      </c>
    </row>
    <row r="844" spans="1:19" x14ac:dyDescent="0.3">
      <c r="A844">
        <v>600</v>
      </c>
      <c r="B844">
        <v>-0.37</v>
      </c>
      <c r="C844">
        <v>-1.37</v>
      </c>
      <c r="D844">
        <v>-2.3660000000000001</v>
      </c>
      <c r="E844">
        <v>-3.0960000000000001</v>
      </c>
      <c r="F844">
        <v>-3.21</v>
      </c>
      <c r="G844">
        <v>2.8</v>
      </c>
      <c r="H844">
        <v>0.01</v>
      </c>
      <c r="I844">
        <v>2.8340000000000001</v>
      </c>
      <c r="J844">
        <v>-0.36</v>
      </c>
      <c r="K844">
        <v>-1.369</v>
      </c>
      <c r="L844">
        <v>-2.3679999999999999</v>
      </c>
      <c r="M844">
        <v>-3.0960000000000001</v>
      </c>
      <c r="N844">
        <v>-3.21</v>
      </c>
      <c r="O844">
        <v>1.089</v>
      </c>
      <c r="P844">
        <v>1.0760000000000001</v>
      </c>
      <c r="Q844">
        <v>1.07</v>
      </c>
      <c r="R844">
        <v>0.73299999999999998</v>
      </c>
      <c r="S844">
        <v>0.30399999999999999</v>
      </c>
    </row>
    <row r="846" spans="1:19" x14ac:dyDescent="0.3">
      <c r="A846" t="s">
        <v>0</v>
      </c>
      <c r="B846" t="s">
        <v>66</v>
      </c>
    </row>
    <row r="847" spans="1:19" x14ac:dyDescent="0.3">
      <c r="A847">
        <v>0</v>
      </c>
      <c r="B847">
        <v>-0.37</v>
      </c>
      <c r="C847">
        <v>-1.37</v>
      </c>
      <c r="D847">
        <v>-2.3660000000000001</v>
      </c>
      <c r="E847">
        <v>-3.0960000000000001</v>
      </c>
      <c r="F847">
        <v>-3.21</v>
      </c>
      <c r="G847">
        <v>2.8</v>
      </c>
      <c r="H847">
        <v>0.01</v>
      </c>
      <c r="I847">
        <v>2.6040000000000001</v>
      </c>
      <c r="J847">
        <v>-0.37</v>
      </c>
      <c r="K847">
        <v>-1.37</v>
      </c>
      <c r="L847">
        <v>-2.3660000000000001</v>
      </c>
      <c r="M847">
        <v>-3.0960000000000001</v>
      </c>
      <c r="N847">
        <v>-3.21</v>
      </c>
      <c r="O847">
        <v>1.069</v>
      </c>
      <c r="P847">
        <v>1.069</v>
      </c>
      <c r="Q847">
        <v>1.0620000000000001</v>
      </c>
      <c r="R847">
        <v>0.72699999999999998</v>
      </c>
      <c r="S847">
        <v>0.29799999999999999</v>
      </c>
    </row>
    <row r="848" spans="1:19" x14ac:dyDescent="0.3">
      <c r="A848">
        <v>60</v>
      </c>
      <c r="B848">
        <v>-0.37</v>
      </c>
      <c r="C848">
        <v>-1.37</v>
      </c>
      <c r="D848">
        <v>-2.3660000000000001</v>
      </c>
      <c r="E848">
        <v>-3.0960000000000001</v>
      </c>
      <c r="F848">
        <v>-3.21</v>
      </c>
      <c r="G848">
        <v>2.8</v>
      </c>
      <c r="H848">
        <v>0.01</v>
      </c>
      <c r="I848">
        <v>2.6040000000000001</v>
      </c>
      <c r="J848">
        <v>-0.37</v>
      </c>
      <c r="K848">
        <v>-1.37</v>
      </c>
      <c r="L848">
        <v>-2.3660000000000001</v>
      </c>
      <c r="M848">
        <v>-3.0960000000000001</v>
      </c>
      <c r="N848">
        <v>-3.2069999999999999</v>
      </c>
      <c r="O848">
        <v>1.073</v>
      </c>
      <c r="P848">
        <v>1.071</v>
      </c>
      <c r="Q848">
        <v>1.0660000000000001</v>
      </c>
      <c r="R848">
        <v>0.73099999999999998</v>
      </c>
      <c r="S848">
        <v>0.29199999999999998</v>
      </c>
    </row>
    <row r="849" spans="1:19" x14ac:dyDescent="0.3">
      <c r="A849">
        <v>120</v>
      </c>
      <c r="B849">
        <v>-0.37</v>
      </c>
      <c r="C849">
        <v>-1.37</v>
      </c>
      <c r="D849">
        <v>-2.3660000000000001</v>
      </c>
      <c r="E849">
        <v>-3.0960000000000001</v>
      </c>
      <c r="F849">
        <v>-3.21</v>
      </c>
      <c r="G849">
        <v>2.8</v>
      </c>
      <c r="H849">
        <v>0.01</v>
      </c>
      <c r="I849">
        <v>2.6040000000000001</v>
      </c>
      <c r="J849">
        <v>-0.37</v>
      </c>
      <c r="K849">
        <v>-1.37</v>
      </c>
      <c r="L849">
        <v>-2.367</v>
      </c>
      <c r="M849">
        <v>-3.0950000000000002</v>
      </c>
      <c r="N849">
        <v>-3.2040000000000002</v>
      </c>
      <c r="O849">
        <v>1.0760000000000001</v>
      </c>
      <c r="P849">
        <v>1.0720000000000001</v>
      </c>
      <c r="Q849">
        <v>1.0669999999999999</v>
      </c>
      <c r="R849">
        <v>0.73299999999999998</v>
      </c>
      <c r="S849">
        <v>0.28499999999999998</v>
      </c>
    </row>
    <row r="850" spans="1:19" x14ac:dyDescent="0.3">
      <c r="A850">
        <v>180</v>
      </c>
      <c r="B850">
        <v>-0.37</v>
      </c>
      <c r="C850">
        <v>-1.37</v>
      </c>
      <c r="D850">
        <v>-2.3660000000000001</v>
      </c>
      <c r="E850">
        <v>-3.0960000000000001</v>
      </c>
      <c r="F850">
        <v>-3.21</v>
      </c>
      <c r="G850">
        <v>2.8</v>
      </c>
      <c r="H850">
        <v>0.01</v>
      </c>
      <c r="I850">
        <v>2.6040000000000001</v>
      </c>
      <c r="J850">
        <v>-0.36899999999999999</v>
      </c>
      <c r="K850">
        <v>-1.37</v>
      </c>
      <c r="L850">
        <v>-2.367</v>
      </c>
      <c r="M850">
        <v>-3.0939999999999999</v>
      </c>
      <c r="N850">
        <v>-3.2010000000000001</v>
      </c>
      <c r="O850">
        <v>1.077</v>
      </c>
      <c r="P850">
        <v>1.073</v>
      </c>
      <c r="Q850">
        <v>1.0669999999999999</v>
      </c>
      <c r="R850">
        <v>0.73499999999999999</v>
      </c>
      <c r="S850">
        <v>0.27900000000000003</v>
      </c>
    </row>
    <row r="851" spans="1:19" x14ac:dyDescent="0.3">
      <c r="A851">
        <v>240</v>
      </c>
      <c r="B851">
        <v>-0.37</v>
      </c>
      <c r="C851">
        <v>-1.37</v>
      </c>
      <c r="D851">
        <v>-2.3660000000000001</v>
      </c>
      <c r="E851">
        <v>-3.0960000000000001</v>
      </c>
      <c r="F851">
        <v>-3.21</v>
      </c>
      <c r="G851">
        <v>2.8</v>
      </c>
      <c r="H851">
        <v>0.01</v>
      </c>
      <c r="I851">
        <v>2.6040000000000001</v>
      </c>
      <c r="J851">
        <v>-0.36799999999999999</v>
      </c>
      <c r="K851">
        <v>-1.37</v>
      </c>
      <c r="L851">
        <v>-2.367</v>
      </c>
      <c r="M851">
        <v>-3.0950000000000002</v>
      </c>
      <c r="N851">
        <v>-3.198</v>
      </c>
      <c r="O851">
        <v>1.08</v>
      </c>
      <c r="P851">
        <v>1.073</v>
      </c>
      <c r="Q851">
        <v>1.069</v>
      </c>
      <c r="R851">
        <v>0.73799999999999999</v>
      </c>
      <c r="S851">
        <v>0.27300000000000002</v>
      </c>
    </row>
    <row r="852" spans="1:19" x14ac:dyDescent="0.3">
      <c r="A852">
        <v>300</v>
      </c>
      <c r="B852">
        <v>-0.37</v>
      </c>
      <c r="C852">
        <v>-1.37</v>
      </c>
      <c r="D852">
        <v>-2.3660000000000001</v>
      </c>
      <c r="E852">
        <v>-3.0960000000000001</v>
      </c>
      <c r="F852">
        <v>-3.21</v>
      </c>
      <c r="G852">
        <v>2.8</v>
      </c>
      <c r="H852">
        <v>0.01</v>
      </c>
      <c r="I852">
        <v>2.6040000000000001</v>
      </c>
      <c r="J852">
        <v>-0.36599999999999999</v>
      </c>
      <c r="K852">
        <v>-1.37</v>
      </c>
      <c r="L852">
        <v>-2.367</v>
      </c>
      <c r="M852">
        <v>-3.0960000000000001</v>
      </c>
      <c r="N852">
        <v>-3.1949999999999998</v>
      </c>
      <c r="O852">
        <v>1.081</v>
      </c>
      <c r="P852">
        <v>1.0720000000000001</v>
      </c>
      <c r="Q852">
        <v>1.0680000000000001</v>
      </c>
      <c r="R852">
        <v>0.73799999999999999</v>
      </c>
      <c r="S852">
        <v>0.27</v>
      </c>
    </row>
    <row r="853" spans="1:19" x14ac:dyDescent="0.3">
      <c r="A853">
        <v>360</v>
      </c>
      <c r="B853">
        <v>-0.37</v>
      </c>
      <c r="C853">
        <v>-1.37</v>
      </c>
      <c r="D853">
        <v>-2.3660000000000001</v>
      </c>
      <c r="E853">
        <v>-3.0960000000000001</v>
      </c>
      <c r="F853">
        <v>-3.21</v>
      </c>
      <c r="G853">
        <v>2.8</v>
      </c>
      <c r="H853">
        <v>0.01</v>
      </c>
      <c r="I853">
        <v>2.6040000000000001</v>
      </c>
      <c r="J853">
        <v>-0.36499999999999999</v>
      </c>
      <c r="K853">
        <v>-1.37</v>
      </c>
      <c r="L853">
        <v>-2.3679999999999999</v>
      </c>
      <c r="M853">
        <v>-3.0950000000000002</v>
      </c>
      <c r="N853">
        <v>-3.1920000000000002</v>
      </c>
      <c r="O853">
        <v>1.083</v>
      </c>
      <c r="P853">
        <v>1.073</v>
      </c>
      <c r="Q853">
        <v>1.069</v>
      </c>
      <c r="R853">
        <v>0.73399999999999999</v>
      </c>
      <c r="S853">
        <v>0.26800000000000002</v>
      </c>
    </row>
    <row r="854" spans="1:19" x14ac:dyDescent="0.3">
      <c r="A854">
        <v>420</v>
      </c>
      <c r="B854">
        <v>-0.37</v>
      </c>
      <c r="C854">
        <v>-1.37</v>
      </c>
      <c r="D854">
        <v>-2.3660000000000001</v>
      </c>
      <c r="E854">
        <v>-3.0960000000000001</v>
      </c>
      <c r="F854">
        <v>-3.21</v>
      </c>
      <c r="G854">
        <v>2.8</v>
      </c>
      <c r="H854">
        <v>0.01</v>
      </c>
      <c r="I854">
        <v>2.6040000000000001</v>
      </c>
      <c r="J854">
        <v>-0.36399999999999999</v>
      </c>
      <c r="K854">
        <v>-1.37</v>
      </c>
      <c r="L854">
        <v>-2.3679999999999999</v>
      </c>
      <c r="M854">
        <v>-3.0939999999999999</v>
      </c>
      <c r="N854">
        <v>-3.1890000000000001</v>
      </c>
      <c r="O854">
        <v>1.085</v>
      </c>
      <c r="P854">
        <v>1.0740000000000001</v>
      </c>
      <c r="Q854">
        <v>1.07</v>
      </c>
      <c r="R854">
        <v>0.73</v>
      </c>
      <c r="S854">
        <v>0.26700000000000002</v>
      </c>
    </row>
    <row r="855" spans="1:19" x14ac:dyDescent="0.3">
      <c r="A855">
        <v>480</v>
      </c>
      <c r="B855">
        <v>-0.37</v>
      </c>
      <c r="C855">
        <v>-1.37</v>
      </c>
      <c r="D855">
        <v>-2.3660000000000001</v>
      </c>
      <c r="E855">
        <v>-3.0960000000000001</v>
      </c>
      <c r="F855">
        <v>-3.21</v>
      </c>
      <c r="G855">
        <v>2.8</v>
      </c>
      <c r="H855">
        <v>0.01</v>
      </c>
      <c r="I855">
        <v>2.6040000000000001</v>
      </c>
      <c r="J855">
        <v>-0.36299999999999999</v>
      </c>
      <c r="K855">
        <v>-1.37</v>
      </c>
      <c r="L855">
        <v>-2.3679999999999999</v>
      </c>
      <c r="M855">
        <v>-3.0920000000000001</v>
      </c>
      <c r="N855">
        <v>-3.1859999999999999</v>
      </c>
      <c r="O855">
        <v>1.0860000000000001</v>
      </c>
      <c r="P855">
        <v>1.0740000000000001</v>
      </c>
      <c r="Q855">
        <v>1.07</v>
      </c>
      <c r="R855">
        <v>0.72399999999999998</v>
      </c>
      <c r="S855">
        <v>0.26400000000000001</v>
      </c>
    </row>
    <row r="856" spans="1:19" x14ac:dyDescent="0.3">
      <c r="A856">
        <v>540</v>
      </c>
      <c r="B856">
        <v>-0.37</v>
      </c>
      <c r="C856">
        <v>-1.37</v>
      </c>
      <c r="D856">
        <v>-2.3660000000000001</v>
      </c>
      <c r="E856">
        <v>-3.0960000000000001</v>
      </c>
      <c r="F856">
        <v>-3.21</v>
      </c>
      <c r="G856">
        <v>2.8</v>
      </c>
      <c r="H856">
        <v>0.01</v>
      </c>
      <c r="I856">
        <v>2.6040000000000001</v>
      </c>
      <c r="J856">
        <v>-0.36099999999999999</v>
      </c>
      <c r="K856">
        <v>-1.369</v>
      </c>
      <c r="L856">
        <v>-2.3679999999999999</v>
      </c>
      <c r="M856">
        <v>-3.09</v>
      </c>
      <c r="N856">
        <v>-3.1829999999999998</v>
      </c>
      <c r="O856">
        <v>1.0880000000000001</v>
      </c>
      <c r="P856">
        <v>1.075</v>
      </c>
      <c r="Q856">
        <v>1.069</v>
      </c>
      <c r="R856">
        <v>0.71799999999999997</v>
      </c>
      <c r="S856">
        <v>0.26100000000000001</v>
      </c>
    </row>
    <row r="857" spans="1:19" x14ac:dyDescent="0.3">
      <c r="A857">
        <v>600</v>
      </c>
      <c r="B857">
        <v>-0.37</v>
      </c>
      <c r="C857">
        <v>-1.37</v>
      </c>
      <c r="D857">
        <v>-2.3660000000000001</v>
      </c>
      <c r="E857">
        <v>-3.0960000000000001</v>
      </c>
      <c r="F857">
        <v>-3.21</v>
      </c>
      <c r="G857">
        <v>2.8</v>
      </c>
      <c r="H857">
        <v>0.01</v>
      </c>
      <c r="I857">
        <v>2.6040000000000001</v>
      </c>
      <c r="J857">
        <v>-0.36</v>
      </c>
      <c r="K857">
        <v>-1.369</v>
      </c>
      <c r="L857">
        <v>-2.3679999999999999</v>
      </c>
      <c r="M857">
        <v>-3.0880000000000001</v>
      </c>
      <c r="N857">
        <v>-3.18</v>
      </c>
      <c r="O857">
        <v>1.089</v>
      </c>
      <c r="P857">
        <v>1.0760000000000001</v>
      </c>
      <c r="Q857">
        <v>1.069</v>
      </c>
      <c r="R857">
        <v>0.71299999999999997</v>
      </c>
      <c r="S857">
        <v>0.25900000000000001</v>
      </c>
    </row>
    <row r="859" spans="1:19" x14ac:dyDescent="0.3">
      <c r="A859" t="s">
        <v>0</v>
      </c>
      <c r="B859" t="s">
        <v>67</v>
      </c>
    </row>
    <row r="860" spans="1:19" x14ac:dyDescent="0.3">
      <c r="A860">
        <v>0</v>
      </c>
      <c r="B860">
        <v>-0.37</v>
      </c>
      <c r="C860">
        <v>-1.37</v>
      </c>
      <c r="D860">
        <v>-2.3660000000000001</v>
      </c>
      <c r="E860">
        <v>-3.089</v>
      </c>
      <c r="F860">
        <v>-3.2</v>
      </c>
      <c r="G860">
        <v>2.8</v>
      </c>
      <c r="H860">
        <v>0.01</v>
      </c>
      <c r="I860">
        <v>3.056</v>
      </c>
      <c r="J860">
        <v>-0.37</v>
      </c>
      <c r="K860">
        <v>-1.37</v>
      </c>
      <c r="L860">
        <v>-2.3660000000000001</v>
      </c>
      <c r="M860">
        <v>-3.089</v>
      </c>
      <c r="N860">
        <v>-3.2</v>
      </c>
      <c r="O860">
        <v>1.069</v>
      </c>
      <c r="P860">
        <v>1.069</v>
      </c>
      <c r="Q860">
        <v>1.0620000000000001</v>
      </c>
      <c r="R860">
        <v>0.72</v>
      </c>
      <c r="S860">
        <v>0.29599999999999999</v>
      </c>
    </row>
    <row r="861" spans="1:19" x14ac:dyDescent="0.3">
      <c r="A861">
        <v>60</v>
      </c>
      <c r="B861">
        <v>-0.37</v>
      </c>
      <c r="C861">
        <v>-1.37</v>
      </c>
      <c r="D861">
        <v>-2.3660000000000001</v>
      </c>
      <c r="E861">
        <v>-3.089</v>
      </c>
      <c r="F861">
        <v>-3.2</v>
      </c>
      <c r="G861">
        <v>2.8</v>
      </c>
      <c r="H861">
        <v>0.01</v>
      </c>
      <c r="I861">
        <v>3.056</v>
      </c>
      <c r="J861">
        <v>-0.37</v>
      </c>
      <c r="K861">
        <v>-1.37</v>
      </c>
      <c r="L861">
        <v>-2.3660000000000001</v>
      </c>
      <c r="M861">
        <v>-3.089</v>
      </c>
      <c r="N861">
        <v>-3.2029999999999998</v>
      </c>
      <c r="O861">
        <v>1.0720000000000001</v>
      </c>
      <c r="P861">
        <v>1.0720000000000001</v>
      </c>
      <c r="Q861">
        <v>1.0660000000000001</v>
      </c>
      <c r="R861">
        <v>0.72199999999999998</v>
      </c>
      <c r="S861">
        <v>0.30499999999999999</v>
      </c>
    </row>
    <row r="862" spans="1:19" x14ac:dyDescent="0.3">
      <c r="A862">
        <v>120</v>
      </c>
      <c r="B862">
        <v>-0.37</v>
      </c>
      <c r="C862">
        <v>-1.37</v>
      </c>
      <c r="D862">
        <v>-2.3660000000000001</v>
      </c>
      <c r="E862">
        <v>-3.089</v>
      </c>
      <c r="F862">
        <v>-3.2</v>
      </c>
      <c r="G862">
        <v>2.8</v>
      </c>
      <c r="H862">
        <v>0.01</v>
      </c>
      <c r="I862">
        <v>3.056</v>
      </c>
      <c r="J862">
        <v>-0.36899999999999999</v>
      </c>
      <c r="K862">
        <v>-1.37</v>
      </c>
      <c r="L862">
        <v>-2.3660000000000001</v>
      </c>
      <c r="M862">
        <v>-3.0880000000000001</v>
      </c>
      <c r="N862">
        <v>-3.206</v>
      </c>
      <c r="O862">
        <v>1.075</v>
      </c>
      <c r="P862">
        <v>1.0720000000000001</v>
      </c>
      <c r="Q862">
        <v>1.0669999999999999</v>
      </c>
      <c r="R862">
        <v>0.72899999999999998</v>
      </c>
      <c r="S862">
        <v>0.312</v>
      </c>
    </row>
    <row r="863" spans="1:19" x14ac:dyDescent="0.3">
      <c r="A863">
        <v>180</v>
      </c>
      <c r="B863">
        <v>-0.37</v>
      </c>
      <c r="C863">
        <v>-1.37</v>
      </c>
      <c r="D863">
        <v>-2.3660000000000001</v>
      </c>
      <c r="E863">
        <v>-3.089</v>
      </c>
      <c r="F863">
        <v>-3.2</v>
      </c>
      <c r="G863">
        <v>2.8</v>
      </c>
      <c r="H863">
        <v>0.01</v>
      </c>
      <c r="I863">
        <v>3.056</v>
      </c>
      <c r="J863">
        <v>-0.36899999999999999</v>
      </c>
      <c r="K863">
        <v>-1.37</v>
      </c>
      <c r="L863">
        <v>-2.3660000000000001</v>
      </c>
      <c r="M863">
        <v>-3.0880000000000001</v>
      </c>
      <c r="N863">
        <v>-3.2090000000000001</v>
      </c>
      <c r="O863">
        <v>1.0780000000000001</v>
      </c>
      <c r="P863">
        <v>1.073</v>
      </c>
      <c r="Q863">
        <v>1.0669999999999999</v>
      </c>
      <c r="R863">
        <v>0.73</v>
      </c>
      <c r="S863">
        <v>0.32</v>
      </c>
    </row>
    <row r="864" spans="1:19" x14ac:dyDescent="0.3">
      <c r="A864">
        <v>240</v>
      </c>
      <c r="B864">
        <v>-0.37</v>
      </c>
      <c r="C864">
        <v>-1.37</v>
      </c>
      <c r="D864">
        <v>-2.3660000000000001</v>
      </c>
      <c r="E864">
        <v>-3.089</v>
      </c>
      <c r="F864">
        <v>-3.2</v>
      </c>
      <c r="G864">
        <v>2.8</v>
      </c>
      <c r="H864">
        <v>0.01</v>
      </c>
      <c r="I864">
        <v>3.056</v>
      </c>
      <c r="J864">
        <v>-0.36799999999999999</v>
      </c>
      <c r="K864">
        <v>-1.37</v>
      </c>
      <c r="L864">
        <v>-2.367</v>
      </c>
      <c r="M864">
        <v>-3.0870000000000002</v>
      </c>
      <c r="N864">
        <v>-3.2120000000000002</v>
      </c>
      <c r="O864">
        <v>1.08</v>
      </c>
      <c r="P864">
        <v>1.073</v>
      </c>
      <c r="Q864">
        <v>1.0680000000000001</v>
      </c>
      <c r="R864">
        <v>0.72699999999999998</v>
      </c>
      <c r="S864">
        <v>0.32500000000000001</v>
      </c>
    </row>
    <row r="865" spans="1:19" x14ac:dyDescent="0.3">
      <c r="A865">
        <v>300</v>
      </c>
      <c r="B865">
        <v>-0.37</v>
      </c>
      <c r="C865">
        <v>-1.37</v>
      </c>
      <c r="D865">
        <v>-2.3660000000000001</v>
      </c>
      <c r="E865">
        <v>-3.089</v>
      </c>
      <c r="F865">
        <v>-3.2</v>
      </c>
      <c r="G865">
        <v>2.8</v>
      </c>
      <c r="H865">
        <v>0.01</v>
      </c>
      <c r="I865">
        <v>3.056</v>
      </c>
      <c r="J865">
        <v>-0.36699999999999999</v>
      </c>
      <c r="K865">
        <v>-1.37</v>
      </c>
      <c r="L865">
        <v>-2.367</v>
      </c>
      <c r="M865">
        <v>-3.0870000000000002</v>
      </c>
      <c r="N865">
        <v>-3.2149999999999999</v>
      </c>
      <c r="O865">
        <v>1.0820000000000001</v>
      </c>
      <c r="P865">
        <v>1.073</v>
      </c>
      <c r="Q865">
        <v>1.069</v>
      </c>
      <c r="R865">
        <v>0.72599999999999998</v>
      </c>
      <c r="S865">
        <v>0.33100000000000002</v>
      </c>
    </row>
    <row r="866" spans="1:19" x14ac:dyDescent="0.3">
      <c r="A866">
        <v>360</v>
      </c>
      <c r="B866">
        <v>-0.37</v>
      </c>
      <c r="C866">
        <v>-1.37</v>
      </c>
      <c r="D866">
        <v>-2.3660000000000001</v>
      </c>
      <c r="E866">
        <v>-3.089</v>
      </c>
      <c r="F866">
        <v>-3.2</v>
      </c>
      <c r="G866">
        <v>2.8</v>
      </c>
      <c r="H866">
        <v>0.01</v>
      </c>
      <c r="I866">
        <v>3.056</v>
      </c>
      <c r="J866">
        <v>-0.36499999999999999</v>
      </c>
      <c r="K866">
        <v>-1.37</v>
      </c>
      <c r="L866">
        <v>-2.367</v>
      </c>
      <c r="M866">
        <v>-3.0880000000000001</v>
      </c>
      <c r="N866">
        <v>-3.218</v>
      </c>
      <c r="O866">
        <v>1.083</v>
      </c>
      <c r="P866">
        <v>1.073</v>
      </c>
      <c r="Q866">
        <v>1.069</v>
      </c>
      <c r="R866">
        <v>0.72899999999999998</v>
      </c>
      <c r="S866">
        <v>0.33600000000000002</v>
      </c>
    </row>
    <row r="867" spans="1:19" x14ac:dyDescent="0.3">
      <c r="A867">
        <v>420</v>
      </c>
      <c r="B867">
        <v>-0.37</v>
      </c>
      <c r="C867">
        <v>-1.37</v>
      </c>
      <c r="D867">
        <v>-2.3660000000000001</v>
      </c>
      <c r="E867">
        <v>-3.089</v>
      </c>
      <c r="F867">
        <v>-3.2</v>
      </c>
      <c r="G867">
        <v>2.8</v>
      </c>
      <c r="H867">
        <v>0.01</v>
      </c>
      <c r="I867">
        <v>3.056</v>
      </c>
      <c r="J867">
        <v>-0.36399999999999999</v>
      </c>
      <c r="K867">
        <v>-1.37</v>
      </c>
      <c r="L867">
        <v>-2.367</v>
      </c>
      <c r="M867">
        <v>-3.09</v>
      </c>
      <c r="N867">
        <v>-3.2210000000000001</v>
      </c>
      <c r="O867">
        <v>1.085</v>
      </c>
      <c r="P867">
        <v>1.0740000000000001</v>
      </c>
      <c r="Q867">
        <v>1.069</v>
      </c>
      <c r="R867">
        <v>0.73299999999999998</v>
      </c>
      <c r="S867">
        <v>0.34100000000000003</v>
      </c>
    </row>
    <row r="868" spans="1:19" x14ac:dyDescent="0.3">
      <c r="A868">
        <v>480</v>
      </c>
      <c r="B868">
        <v>-0.37</v>
      </c>
      <c r="C868">
        <v>-1.37</v>
      </c>
      <c r="D868">
        <v>-2.3660000000000001</v>
      </c>
      <c r="E868">
        <v>-3.089</v>
      </c>
      <c r="F868">
        <v>-3.2</v>
      </c>
      <c r="G868">
        <v>2.8</v>
      </c>
      <c r="H868">
        <v>0.01</v>
      </c>
      <c r="I868">
        <v>3.056</v>
      </c>
      <c r="J868">
        <v>-0.36299999999999999</v>
      </c>
      <c r="K868">
        <v>-1.37</v>
      </c>
      <c r="L868">
        <v>-2.3679999999999999</v>
      </c>
      <c r="M868">
        <v>-3.0920000000000001</v>
      </c>
      <c r="N868">
        <v>-3.2240000000000002</v>
      </c>
      <c r="O868">
        <v>1.0860000000000001</v>
      </c>
      <c r="P868">
        <v>1.0740000000000001</v>
      </c>
      <c r="Q868">
        <v>1.069</v>
      </c>
      <c r="R868">
        <v>0.73799999999999999</v>
      </c>
      <c r="S868">
        <v>0.34300000000000003</v>
      </c>
    </row>
    <row r="869" spans="1:19" x14ac:dyDescent="0.3">
      <c r="A869">
        <v>540</v>
      </c>
      <c r="B869">
        <v>-0.37</v>
      </c>
      <c r="C869">
        <v>-1.37</v>
      </c>
      <c r="D869">
        <v>-2.3660000000000001</v>
      </c>
      <c r="E869">
        <v>-3.089</v>
      </c>
      <c r="F869">
        <v>-3.2</v>
      </c>
      <c r="G869">
        <v>2.8</v>
      </c>
      <c r="H869">
        <v>0.01</v>
      </c>
      <c r="I869">
        <v>3.056</v>
      </c>
      <c r="J869">
        <v>-0.36099999999999999</v>
      </c>
      <c r="K869">
        <v>-1.369</v>
      </c>
      <c r="L869">
        <v>-2.3679999999999999</v>
      </c>
      <c r="M869">
        <v>-3.0939999999999999</v>
      </c>
      <c r="N869">
        <v>-3.2269999999999999</v>
      </c>
      <c r="O869">
        <v>1.0880000000000001</v>
      </c>
      <c r="P869">
        <v>1.075</v>
      </c>
      <c r="Q869">
        <v>1.07</v>
      </c>
      <c r="R869">
        <v>0.74099999999999999</v>
      </c>
      <c r="S869">
        <v>0.34399999999999997</v>
      </c>
    </row>
    <row r="870" spans="1:19" x14ac:dyDescent="0.3">
      <c r="A870">
        <v>600</v>
      </c>
      <c r="B870">
        <v>-0.37</v>
      </c>
      <c r="C870">
        <v>-1.37</v>
      </c>
      <c r="D870">
        <v>-2.3660000000000001</v>
      </c>
      <c r="E870">
        <v>-3.089</v>
      </c>
      <c r="F870">
        <v>-3.2</v>
      </c>
      <c r="G870">
        <v>2.8</v>
      </c>
      <c r="H870">
        <v>0.01</v>
      </c>
      <c r="I870">
        <v>3.056</v>
      </c>
      <c r="J870">
        <v>-0.36</v>
      </c>
      <c r="K870">
        <v>-1.369</v>
      </c>
      <c r="L870">
        <v>-2.3679999999999999</v>
      </c>
      <c r="M870">
        <v>-3.0960000000000001</v>
      </c>
      <c r="N870">
        <v>-3.23</v>
      </c>
      <c r="O870">
        <v>1.089</v>
      </c>
      <c r="P870">
        <v>1.0760000000000001</v>
      </c>
      <c r="Q870">
        <v>1.07</v>
      </c>
      <c r="R870">
        <v>0.745</v>
      </c>
      <c r="S870">
        <v>0.34599999999999997</v>
      </c>
    </row>
    <row r="872" spans="1:19" x14ac:dyDescent="0.3">
      <c r="A872" t="s">
        <v>0</v>
      </c>
      <c r="B872" t="s">
        <v>68</v>
      </c>
    </row>
    <row r="873" spans="1:19" x14ac:dyDescent="0.3">
      <c r="A873">
        <v>0</v>
      </c>
      <c r="B873">
        <v>-0.37</v>
      </c>
      <c r="C873">
        <v>-1.37</v>
      </c>
      <c r="D873">
        <v>-2.3660000000000001</v>
      </c>
      <c r="E873">
        <v>-3.089</v>
      </c>
      <c r="F873">
        <v>-3.2</v>
      </c>
      <c r="G873">
        <v>2.8</v>
      </c>
      <c r="H873">
        <v>0.01</v>
      </c>
      <c r="I873">
        <v>2.8340000000000001</v>
      </c>
      <c r="J873">
        <v>-0.37</v>
      </c>
      <c r="K873">
        <v>-1.37</v>
      </c>
      <c r="L873">
        <v>-2.3660000000000001</v>
      </c>
      <c r="M873">
        <v>-3.089</v>
      </c>
      <c r="N873">
        <v>-3.2</v>
      </c>
      <c r="O873">
        <v>1.069</v>
      </c>
      <c r="P873">
        <v>1.069</v>
      </c>
      <c r="Q873">
        <v>1.0620000000000001</v>
      </c>
      <c r="R873">
        <v>0.72</v>
      </c>
      <c r="S873">
        <v>0.29599999999999999</v>
      </c>
    </row>
    <row r="874" spans="1:19" x14ac:dyDescent="0.3">
      <c r="A874">
        <v>60</v>
      </c>
      <c r="B874">
        <v>-0.37</v>
      </c>
      <c r="C874">
        <v>-1.37</v>
      </c>
      <c r="D874">
        <v>-2.3660000000000001</v>
      </c>
      <c r="E874">
        <v>-3.089</v>
      </c>
      <c r="F874">
        <v>-3.2</v>
      </c>
      <c r="G874">
        <v>2.8</v>
      </c>
      <c r="H874">
        <v>0.01</v>
      </c>
      <c r="I874">
        <v>2.8340000000000001</v>
      </c>
      <c r="J874">
        <v>-0.37</v>
      </c>
      <c r="K874">
        <v>-1.37</v>
      </c>
      <c r="L874">
        <v>-2.3660000000000001</v>
      </c>
      <c r="M874">
        <v>-3.089</v>
      </c>
      <c r="N874">
        <v>-3.2</v>
      </c>
      <c r="O874">
        <v>1.0720000000000001</v>
      </c>
      <c r="P874">
        <v>1.0720000000000001</v>
      </c>
      <c r="Q874">
        <v>1.0660000000000001</v>
      </c>
      <c r="R874">
        <v>0.72299999999999998</v>
      </c>
      <c r="S874">
        <v>0.29699999999999999</v>
      </c>
    </row>
    <row r="875" spans="1:19" x14ac:dyDescent="0.3">
      <c r="A875">
        <v>120</v>
      </c>
      <c r="B875">
        <v>-0.37</v>
      </c>
      <c r="C875">
        <v>-1.37</v>
      </c>
      <c r="D875">
        <v>-2.3660000000000001</v>
      </c>
      <c r="E875">
        <v>-3.089</v>
      </c>
      <c r="F875">
        <v>-3.2</v>
      </c>
      <c r="G875">
        <v>2.8</v>
      </c>
      <c r="H875">
        <v>0.01</v>
      </c>
      <c r="I875">
        <v>2.8340000000000001</v>
      </c>
      <c r="J875">
        <v>-0.36899999999999999</v>
      </c>
      <c r="K875">
        <v>-1.37</v>
      </c>
      <c r="L875">
        <v>-2.3660000000000001</v>
      </c>
      <c r="M875">
        <v>-3.0880000000000001</v>
      </c>
      <c r="N875">
        <v>-3.2</v>
      </c>
      <c r="O875">
        <v>1.075</v>
      </c>
      <c r="P875">
        <v>1.0720000000000001</v>
      </c>
      <c r="Q875">
        <v>1.0669999999999999</v>
      </c>
      <c r="R875">
        <v>0.72699999999999998</v>
      </c>
      <c r="S875">
        <v>0.29799999999999999</v>
      </c>
    </row>
    <row r="876" spans="1:19" x14ac:dyDescent="0.3">
      <c r="A876">
        <v>180</v>
      </c>
      <c r="B876">
        <v>-0.37</v>
      </c>
      <c r="C876">
        <v>-1.37</v>
      </c>
      <c r="D876">
        <v>-2.3660000000000001</v>
      </c>
      <c r="E876">
        <v>-3.089</v>
      </c>
      <c r="F876">
        <v>-3.2</v>
      </c>
      <c r="G876">
        <v>2.8</v>
      </c>
      <c r="H876">
        <v>0.01</v>
      </c>
      <c r="I876">
        <v>2.8340000000000001</v>
      </c>
      <c r="J876">
        <v>-0.36899999999999999</v>
      </c>
      <c r="K876">
        <v>-1.37</v>
      </c>
      <c r="L876">
        <v>-2.367</v>
      </c>
      <c r="M876">
        <v>-3.0870000000000002</v>
      </c>
      <c r="N876">
        <v>-3.2</v>
      </c>
      <c r="O876">
        <v>1.0780000000000001</v>
      </c>
      <c r="P876">
        <v>1.073</v>
      </c>
      <c r="Q876">
        <v>1.0680000000000001</v>
      </c>
      <c r="R876">
        <v>0.72899999999999998</v>
      </c>
      <c r="S876">
        <v>0.29799999999999999</v>
      </c>
    </row>
    <row r="877" spans="1:19" x14ac:dyDescent="0.3">
      <c r="A877">
        <v>240</v>
      </c>
      <c r="B877">
        <v>-0.37</v>
      </c>
      <c r="C877">
        <v>-1.37</v>
      </c>
      <c r="D877">
        <v>-2.3660000000000001</v>
      </c>
      <c r="E877">
        <v>-3.089</v>
      </c>
      <c r="F877">
        <v>-3.2</v>
      </c>
      <c r="G877">
        <v>2.8</v>
      </c>
      <c r="H877">
        <v>0.01</v>
      </c>
      <c r="I877">
        <v>2.8340000000000001</v>
      </c>
      <c r="J877">
        <v>-0.36799999999999999</v>
      </c>
      <c r="K877">
        <v>-1.37</v>
      </c>
      <c r="L877">
        <v>-2.367</v>
      </c>
      <c r="M877">
        <v>-3.0880000000000001</v>
      </c>
      <c r="N877">
        <v>-3.2</v>
      </c>
      <c r="O877">
        <v>1.08</v>
      </c>
      <c r="P877">
        <v>1.073</v>
      </c>
      <c r="Q877">
        <v>1.0680000000000001</v>
      </c>
      <c r="R877">
        <v>0.73</v>
      </c>
      <c r="S877">
        <v>0.29799999999999999</v>
      </c>
    </row>
    <row r="878" spans="1:19" x14ac:dyDescent="0.3">
      <c r="A878">
        <v>300</v>
      </c>
      <c r="B878">
        <v>-0.37</v>
      </c>
      <c r="C878">
        <v>-1.37</v>
      </c>
      <c r="D878">
        <v>-2.3660000000000001</v>
      </c>
      <c r="E878">
        <v>-3.089</v>
      </c>
      <c r="F878">
        <v>-3.2</v>
      </c>
      <c r="G878">
        <v>2.8</v>
      </c>
      <c r="H878">
        <v>0.01</v>
      </c>
      <c r="I878">
        <v>2.8340000000000001</v>
      </c>
      <c r="J878">
        <v>-0.36599999999999999</v>
      </c>
      <c r="K878">
        <v>-1.37</v>
      </c>
      <c r="L878">
        <v>-2.367</v>
      </c>
      <c r="M878">
        <v>-3.0880000000000001</v>
      </c>
      <c r="N878">
        <v>-3.2</v>
      </c>
      <c r="O878">
        <v>1.081</v>
      </c>
      <c r="P878">
        <v>1.073</v>
      </c>
      <c r="Q878">
        <v>1.0680000000000001</v>
      </c>
      <c r="R878">
        <v>0.72899999999999998</v>
      </c>
      <c r="S878">
        <v>0.29899999999999999</v>
      </c>
    </row>
    <row r="879" spans="1:19" x14ac:dyDescent="0.3">
      <c r="A879">
        <v>360</v>
      </c>
      <c r="B879">
        <v>-0.37</v>
      </c>
      <c r="C879">
        <v>-1.37</v>
      </c>
      <c r="D879">
        <v>-2.3660000000000001</v>
      </c>
      <c r="E879">
        <v>-3.089</v>
      </c>
      <c r="F879">
        <v>-3.2</v>
      </c>
      <c r="G879">
        <v>2.8</v>
      </c>
      <c r="H879">
        <v>0.01</v>
      </c>
      <c r="I879">
        <v>2.8340000000000001</v>
      </c>
      <c r="J879">
        <v>-0.36499999999999999</v>
      </c>
      <c r="K879">
        <v>-1.37</v>
      </c>
      <c r="L879">
        <v>-2.367</v>
      </c>
      <c r="M879">
        <v>-3.0880000000000001</v>
      </c>
      <c r="N879">
        <v>-3.2</v>
      </c>
      <c r="O879">
        <v>1.083</v>
      </c>
      <c r="P879">
        <v>1.073</v>
      </c>
      <c r="Q879">
        <v>1.069</v>
      </c>
      <c r="R879">
        <v>0.72799999999999998</v>
      </c>
      <c r="S879">
        <v>0.30099999999999999</v>
      </c>
    </row>
    <row r="880" spans="1:19" x14ac:dyDescent="0.3">
      <c r="A880">
        <v>420</v>
      </c>
      <c r="B880">
        <v>-0.37</v>
      </c>
      <c r="C880">
        <v>-1.37</v>
      </c>
      <c r="D880">
        <v>-2.3660000000000001</v>
      </c>
      <c r="E880">
        <v>-3.089</v>
      </c>
      <c r="F880">
        <v>-3.2</v>
      </c>
      <c r="G880">
        <v>2.8</v>
      </c>
      <c r="H880">
        <v>0.01</v>
      </c>
      <c r="I880">
        <v>2.8340000000000001</v>
      </c>
      <c r="J880">
        <v>-0.36399999999999999</v>
      </c>
      <c r="K880">
        <v>-1.37</v>
      </c>
      <c r="L880">
        <v>-2.3679999999999999</v>
      </c>
      <c r="M880">
        <v>-3.0880000000000001</v>
      </c>
      <c r="N880">
        <v>-3.2</v>
      </c>
      <c r="O880">
        <v>1.085</v>
      </c>
      <c r="P880">
        <v>1.0740000000000001</v>
      </c>
      <c r="Q880">
        <v>1.069</v>
      </c>
      <c r="R880">
        <v>0.72799999999999998</v>
      </c>
      <c r="S880">
        <v>0.30199999999999999</v>
      </c>
    </row>
    <row r="881" spans="1:19" x14ac:dyDescent="0.3">
      <c r="A881">
        <v>480</v>
      </c>
      <c r="B881">
        <v>-0.37</v>
      </c>
      <c r="C881">
        <v>-1.37</v>
      </c>
      <c r="D881">
        <v>-2.3660000000000001</v>
      </c>
      <c r="E881">
        <v>-3.089</v>
      </c>
      <c r="F881">
        <v>-3.2</v>
      </c>
      <c r="G881">
        <v>2.8</v>
      </c>
      <c r="H881">
        <v>0.01</v>
      </c>
      <c r="I881">
        <v>2.8340000000000001</v>
      </c>
      <c r="J881">
        <v>-0.36299999999999999</v>
      </c>
      <c r="K881">
        <v>-1.37</v>
      </c>
      <c r="L881">
        <v>-2.3679999999999999</v>
      </c>
      <c r="M881">
        <v>-3.089</v>
      </c>
      <c r="N881">
        <v>-3.2</v>
      </c>
      <c r="O881">
        <v>1.0860000000000001</v>
      </c>
      <c r="P881">
        <v>1.0740000000000001</v>
      </c>
      <c r="Q881">
        <v>1.069</v>
      </c>
      <c r="R881">
        <v>0.72799999999999998</v>
      </c>
      <c r="S881">
        <v>0.30299999999999999</v>
      </c>
    </row>
    <row r="882" spans="1:19" x14ac:dyDescent="0.3">
      <c r="A882">
        <v>540</v>
      </c>
      <c r="B882">
        <v>-0.37</v>
      </c>
      <c r="C882">
        <v>-1.37</v>
      </c>
      <c r="D882">
        <v>-2.3660000000000001</v>
      </c>
      <c r="E882">
        <v>-3.089</v>
      </c>
      <c r="F882">
        <v>-3.2</v>
      </c>
      <c r="G882">
        <v>2.8</v>
      </c>
      <c r="H882">
        <v>0.01</v>
      </c>
      <c r="I882">
        <v>2.8340000000000001</v>
      </c>
      <c r="J882">
        <v>-0.36099999999999999</v>
      </c>
      <c r="K882">
        <v>-1.369</v>
      </c>
      <c r="L882">
        <v>-2.3679999999999999</v>
      </c>
      <c r="M882">
        <v>-3.089</v>
      </c>
      <c r="N882">
        <v>-3.2</v>
      </c>
      <c r="O882">
        <v>1.0880000000000001</v>
      </c>
      <c r="P882">
        <v>1.075</v>
      </c>
      <c r="Q882">
        <v>1.07</v>
      </c>
      <c r="R882">
        <v>0.72699999999999998</v>
      </c>
      <c r="S882">
        <v>0.30199999999999999</v>
      </c>
    </row>
    <row r="883" spans="1:19" x14ac:dyDescent="0.3">
      <c r="A883">
        <v>600</v>
      </c>
      <c r="B883">
        <v>-0.37</v>
      </c>
      <c r="C883">
        <v>-1.37</v>
      </c>
      <c r="D883">
        <v>-2.3660000000000001</v>
      </c>
      <c r="E883">
        <v>-3.089</v>
      </c>
      <c r="F883">
        <v>-3.2</v>
      </c>
      <c r="G883">
        <v>2.8</v>
      </c>
      <c r="H883">
        <v>0.01</v>
      </c>
      <c r="I883">
        <v>2.8340000000000001</v>
      </c>
      <c r="J883">
        <v>-0.36</v>
      </c>
      <c r="K883">
        <v>-1.369</v>
      </c>
      <c r="L883">
        <v>-2.3679999999999999</v>
      </c>
      <c r="M883">
        <v>-3.089</v>
      </c>
      <c r="N883">
        <v>-3.2</v>
      </c>
      <c r="O883">
        <v>1.089</v>
      </c>
      <c r="P883">
        <v>1.0760000000000001</v>
      </c>
      <c r="Q883">
        <v>1.069</v>
      </c>
      <c r="R883">
        <v>0.72699999999999998</v>
      </c>
      <c r="S883">
        <v>0.30099999999999999</v>
      </c>
    </row>
    <row r="885" spans="1:19" x14ac:dyDescent="0.3">
      <c r="A885" t="s">
        <v>0</v>
      </c>
      <c r="B885" t="s">
        <v>69</v>
      </c>
    </row>
    <row r="886" spans="1:19" x14ac:dyDescent="0.3">
      <c r="A886">
        <v>0</v>
      </c>
      <c r="B886">
        <v>-0.37</v>
      </c>
      <c r="C886">
        <v>-1.37</v>
      </c>
      <c r="D886">
        <v>-2.3660000000000001</v>
      </c>
      <c r="E886">
        <v>-3.089</v>
      </c>
      <c r="F886">
        <v>-3.2</v>
      </c>
      <c r="G886">
        <v>2.8</v>
      </c>
      <c r="H886">
        <v>0.01</v>
      </c>
      <c r="I886">
        <v>2.6</v>
      </c>
      <c r="J886">
        <v>-0.37</v>
      </c>
      <c r="K886">
        <v>-1.37</v>
      </c>
      <c r="L886">
        <v>-2.3660000000000001</v>
      </c>
      <c r="M886">
        <v>-3.089</v>
      </c>
      <c r="N886">
        <v>-3.2</v>
      </c>
      <c r="O886">
        <v>1.069</v>
      </c>
      <c r="P886">
        <v>1.069</v>
      </c>
      <c r="Q886">
        <v>1.0620000000000001</v>
      </c>
      <c r="R886">
        <v>0.72</v>
      </c>
      <c r="S886">
        <v>0.29599999999999999</v>
      </c>
    </row>
    <row r="887" spans="1:19" x14ac:dyDescent="0.3">
      <c r="A887">
        <v>60</v>
      </c>
      <c r="B887">
        <v>-0.37</v>
      </c>
      <c r="C887">
        <v>-1.37</v>
      </c>
      <c r="D887">
        <v>-2.3660000000000001</v>
      </c>
      <c r="E887">
        <v>-3.089</v>
      </c>
      <c r="F887">
        <v>-3.2</v>
      </c>
      <c r="G887">
        <v>2.8</v>
      </c>
      <c r="H887">
        <v>0.01</v>
      </c>
      <c r="I887">
        <v>2.6</v>
      </c>
      <c r="J887">
        <v>-0.37</v>
      </c>
      <c r="K887">
        <v>-1.37</v>
      </c>
      <c r="L887">
        <v>-2.3660000000000001</v>
      </c>
      <c r="M887">
        <v>-3.089</v>
      </c>
      <c r="N887">
        <v>-3.1970000000000001</v>
      </c>
      <c r="O887">
        <v>1.073</v>
      </c>
      <c r="P887">
        <v>1.071</v>
      </c>
      <c r="Q887">
        <v>1.0649999999999999</v>
      </c>
      <c r="R887">
        <v>0.72399999999999998</v>
      </c>
      <c r="S887">
        <v>0.28799999999999998</v>
      </c>
    </row>
    <row r="888" spans="1:19" x14ac:dyDescent="0.3">
      <c r="A888">
        <v>120</v>
      </c>
      <c r="B888">
        <v>-0.37</v>
      </c>
      <c r="C888">
        <v>-1.37</v>
      </c>
      <c r="D888">
        <v>-2.3660000000000001</v>
      </c>
      <c r="E888">
        <v>-3.089</v>
      </c>
      <c r="F888">
        <v>-3.2</v>
      </c>
      <c r="G888">
        <v>2.8</v>
      </c>
      <c r="H888">
        <v>0.01</v>
      </c>
      <c r="I888">
        <v>2.6</v>
      </c>
      <c r="J888">
        <v>-0.37</v>
      </c>
      <c r="K888">
        <v>-1.37</v>
      </c>
      <c r="L888">
        <v>-2.3660000000000001</v>
      </c>
      <c r="M888">
        <v>-3.0880000000000001</v>
      </c>
      <c r="N888">
        <v>-3.194</v>
      </c>
      <c r="O888">
        <v>1.0760000000000001</v>
      </c>
      <c r="P888">
        <v>1.0720000000000001</v>
      </c>
      <c r="Q888">
        <v>1.0660000000000001</v>
      </c>
      <c r="R888">
        <v>0.72599999999999998</v>
      </c>
      <c r="S888">
        <v>0.28199999999999997</v>
      </c>
    </row>
    <row r="889" spans="1:19" x14ac:dyDescent="0.3">
      <c r="A889">
        <v>180</v>
      </c>
      <c r="B889">
        <v>-0.37</v>
      </c>
      <c r="C889">
        <v>-1.37</v>
      </c>
      <c r="D889">
        <v>-2.3660000000000001</v>
      </c>
      <c r="E889">
        <v>-3.089</v>
      </c>
      <c r="F889">
        <v>-3.2</v>
      </c>
      <c r="G889">
        <v>2.8</v>
      </c>
      <c r="H889">
        <v>0.01</v>
      </c>
      <c r="I889">
        <v>2.6</v>
      </c>
      <c r="J889">
        <v>-0.36899999999999999</v>
      </c>
      <c r="K889">
        <v>-1.37</v>
      </c>
      <c r="L889">
        <v>-2.367</v>
      </c>
      <c r="M889">
        <v>-3.0870000000000002</v>
      </c>
      <c r="N889">
        <v>-3.1909999999999998</v>
      </c>
      <c r="O889">
        <v>1.077</v>
      </c>
      <c r="P889">
        <v>1.073</v>
      </c>
      <c r="Q889">
        <v>1.0680000000000001</v>
      </c>
      <c r="R889">
        <v>0.72799999999999998</v>
      </c>
      <c r="S889">
        <v>0.27700000000000002</v>
      </c>
    </row>
    <row r="890" spans="1:19" x14ac:dyDescent="0.3">
      <c r="A890">
        <v>240</v>
      </c>
      <c r="B890">
        <v>-0.37</v>
      </c>
      <c r="C890">
        <v>-1.37</v>
      </c>
      <c r="D890">
        <v>-2.3660000000000001</v>
      </c>
      <c r="E890">
        <v>-3.089</v>
      </c>
      <c r="F890">
        <v>-3.2</v>
      </c>
      <c r="G890">
        <v>2.8</v>
      </c>
      <c r="H890">
        <v>0.01</v>
      </c>
      <c r="I890">
        <v>2.6</v>
      </c>
      <c r="J890">
        <v>-0.36799999999999999</v>
      </c>
      <c r="K890">
        <v>-1.37</v>
      </c>
      <c r="L890">
        <v>-2.367</v>
      </c>
      <c r="M890">
        <v>-3.0880000000000001</v>
      </c>
      <c r="N890">
        <v>-3.1880000000000002</v>
      </c>
      <c r="O890">
        <v>1.08</v>
      </c>
      <c r="P890">
        <v>1.073</v>
      </c>
      <c r="Q890">
        <v>1.0680000000000001</v>
      </c>
      <c r="R890">
        <v>0.73199999999999998</v>
      </c>
      <c r="S890">
        <v>0.27100000000000002</v>
      </c>
    </row>
    <row r="891" spans="1:19" x14ac:dyDescent="0.3">
      <c r="A891">
        <v>300</v>
      </c>
      <c r="B891">
        <v>-0.37</v>
      </c>
      <c r="C891">
        <v>-1.37</v>
      </c>
      <c r="D891">
        <v>-2.3660000000000001</v>
      </c>
      <c r="E891">
        <v>-3.089</v>
      </c>
      <c r="F891">
        <v>-3.2</v>
      </c>
      <c r="G891">
        <v>2.8</v>
      </c>
      <c r="H891">
        <v>0.01</v>
      </c>
      <c r="I891">
        <v>2.6</v>
      </c>
      <c r="J891">
        <v>-0.36599999999999999</v>
      </c>
      <c r="K891">
        <v>-1.37</v>
      </c>
      <c r="L891">
        <v>-2.367</v>
      </c>
      <c r="M891">
        <v>-3.089</v>
      </c>
      <c r="N891">
        <v>-3.1850000000000001</v>
      </c>
      <c r="O891">
        <v>1.081</v>
      </c>
      <c r="P891">
        <v>1.0720000000000001</v>
      </c>
      <c r="Q891">
        <v>1.0680000000000001</v>
      </c>
      <c r="R891">
        <v>0.73099999999999998</v>
      </c>
      <c r="S891">
        <v>0.26700000000000002</v>
      </c>
    </row>
    <row r="892" spans="1:19" x14ac:dyDescent="0.3">
      <c r="A892">
        <v>360</v>
      </c>
      <c r="B892">
        <v>-0.37</v>
      </c>
      <c r="C892">
        <v>-1.37</v>
      </c>
      <c r="D892">
        <v>-2.3660000000000001</v>
      </c>
      <c r="E892">
        <v>-3.089</v>
      </c>
      <c r="F892">
        <v>-3.2</v>
      </c>
      <c r="G892">
        <v>2.8</v>
      </c>
      <c r="H892">
        <v>0.01</v>
      </c>
      <c r="I892">
        <v>2.6</v>
      </c>
      <c r="J892">
        <v>-0.36499999999999999</v>
      </c>
      <c r="K892">
        <v>-1.37</v>
      </c>
      <c r="L892">
        <v>-2.367</v>
      </c>
      <c r="M892">
        <v>-3.0880000000000001</v>
      </c>
      <c r="N892">
        <v>-3.1819999999999999</v>
      </c>
      <c r="O892">
        <v>1.083</v>
      </c>
      <c r="P892">
        <v>1.073</v>
      </c>
      <c r="Q892">
        <v>1.069</v>
      </c>
      <c r="R892">
        <v>0.72699999999999998</v>
      </c>
      <c r="S892">
        <v>0.26600000000000001</v>
      </c>
    </row>
    <row r="893" spans="1:19" x14ac:dyDescent="0.3">
      <c r="A893">
        <v>420</v>
      </c>
      <c r="B893">
        <v>-0.37</v>
      </c>
      <c r="C893">
        <v>-1.37</v>
      </c>
      <c r="D893">
        <v>-2.3660000000000001</v>
      </c>
      <c r="E893">
        <v>-3.089</v>
      </c>
      <c r="F893">
        <v>-3.2</v>
      </c>
      <c r="G893">
        <v>2.8</v>
      </c>
      <c r="H893">
        <v>0.01</v>
      </c>
      <c r="I893">
        <v>2.6</v>
      </c>
      <c r="J893">
        <v>-0.36399999999999999</v>
      </c>
      <c r="K893">
        <v>-1.37</v>
      </c>
      <c r="L893">
        <v>-2.3679999999999999</v>
      </c>
      <c r="M893">
        <v>-3.0870000000000002</v>
      </c>
      <c r="N893">
        <v>-3.1789999999999998</v>
      </c>
      <c r="O893">
        <v>1.085</v>
      </c>
      <c r="P893">
        <v>1.0740000000000001</v>
      </c>
      <c r="Q893">
        <v>1.07</v>
      </c>
      <c r="R893">
        <v>0.72299999999999998</v>
      </c>
      <c r="S893">
        <v>0.26400000000000001</v>
      </c>
    </row>
    <row r="894" spans="1:19" x14ac:dyDescent="0.3">
      <c r="A894">
        <v>480</v>
      </c>
      <c r="B894">
        <v>-0.37</v>
      </c>
      <c r="C894">
        <v>-1.37</v>
      </c>
      <c r="D894">
        <v>-2.3660000000000001</v>
      </c>
      <c r="E894">
        <v>-3.089</v>
      </c>
      <c r="F894">
        <v>-3.2</v>
      </c>
      <c r="G894">
        <v>2.8</v>
      </c>
      <c r="H894">
        <v>0.01</v>
      </c>
      <c r="I894">
        <v>2.6</v>
      </c>
      <c r="J894">
        <v>-0.36299999999999999</v>
      </c>
      <c r="K894">
        <v>-1.37</v>
      </c>
      <c r="L894">
        <v>-2.3679999999999999</v>
      </c>
      <c r="M894">
        <v>-3.085</v>
      </c>
      <c r="N894">
        <v>-3.1760000000000002</v>
      </c>
      <c r="O894">
        <v>1.0860000000000001</v>
      </c>
      <c r="P894">
        <v>1.0740000000000001</v>
      </c>
      <c r="Q894">
        <v>1.069</v>
      </c>
      <c r="R894">
        <v>0.71699999999999997</v>
      </c>
      <c r="S894">
        <v>0.26100000000000001</v>
      </c>
    </row>
    <row r="895" spans="1:19" x14ac:dyDescent="0.3">
      <c r="A895">
        <v>540</v>
      </c>
      <c r="B895">
        <v>-0.37</v>
      </c>
      <c r="C895">
        <v>-1.37</v>
      </c>
      <c r="D895">
        <v>-2.3660000000000001</v>
      </c>
      <c r="E895">
        <v>-3.089</v>
      </c>
      <c r="F895">
        <v>-3.2</v>
      </c>
      <c r="G895">
        <v>2.8</v>
      </c>
      <c r="H895">
        <v>0.01</v>
      </c>
      <c r="I895">
        <v>2.6</v>
      </c>
      <c r="J895">
        <v>-0.36099999999999999</v>
      </c>
      <c r="K895">
        <v>-1.369</v>
      </c>
      <c r="L895">
        <v>-2.3679999999999999</v>
      </c>
      <c r="M895">
        <v>-3.0830000000000002</v>
      </c>
      <c r="N895">
        <v>-3.173</v>
      </c>
      <c r="O895">
        <v>1.0880000000000001</v>
      </c>
      <c r="P895">
        <v>1.075</v>
      </c>
      <c r="Q895">
        <v>1.069</v>
      </c>
      <c r="R895">
        <v>0.71099999999999997</v>
      </c>
      <c r="S895">
        <v>0.25900000000000001</v>
      </c>
    </row>
    <row r="896" spans="1:19" x14ac:dyDescent="0.3">
      <c r="A896">
        <v>600</v>
      </c>
      <c r="B896">
        <v>-0.37</v>
      </c>
      <c r="C896">
        <v>-1.37</v>
      </c>
      <c r="D896">
        <v>-2.3660000000000001</v>
      </c>
      <c r="E896">
        <v>-3.089</v>
      </c>
      <c r="F896">
        <v>-3.2</v>
      </c>
      <c r="G896">
        <v>2.8</v>
      </c>
      <c r="H896">
        <v>0.01</v>
      </c>
      <c r="I896">
        <v>2.6</v>
      </c>
      <c r="J896">
        <v>-0.36</v>
      </c>
      <c r="K896">
        <v>-1.369</v>
      </c>
      <c r="L896">
        <v>-2.3679999999999999</v>
      </c>
      <c r="M896">
        <v>-3.081</v>
      </c>
      <c r="N896">
        <v>-3.17</v>
      </c>
      <c r="O896">
        <v>1.089</v>
      </c>
      <c r="P896">
        <v>1.0760000000000001</v>
      </c>
      <c r="Q896">
        <v>1.069</v>
      </c>
      <c r="R896">
        <v>0.70599999999999996</v>
      </c>
      <c r="S896">
        <v>0.25600000000000001</v>
      </c>
    </row>
    <row r="898" spans="1:19" x14ac:dyDescent="0.3">
      <c r="A898" t="s">
        <v>0</v>
      </c>
      <c r="B898" t="s">
        <v>70</v>
      </c>
    </row>
    <row r="899" spans="1:19" x14ac:dyDescent="0.3">
      <c r="A899">
        <v>0</v>
      </c>
      <c r="B899">
        <v>-0.37</v>
      </c>
      <c r="C899">
        <v>-1.37</v>
      </c>
      <c r="D899">
        <v>-2.3660000000000001</v>
      </c>
      <c r="E899">
        <v>-3.0819999999999999</v>
      </c>
      <c r="F899">
        <v>-3.19</v>
      </c>
      <c r="G899">
        <v>2.8</v>
      </c>
      <c r="H899">
        <v>0.01</v>
      </c>
      <c r="I899">
        <v>3.0609999999999999</v>
      </c>
      <c r="J899">
        <v>-0.37</v>
      </c>
      <c r="K899">
        <v>-1.37</v>
      </c>
      <c r="L899">
        <v>-2.3660000000000001</v>
      </c>
      <c r="M899">
        <v>-3.0819999999999999</v>
      </c>
      <c r="N899">
        <v>-3.19</v>
      </c>
      <c r="O899">
        <v>1.069</v>
      </c>
      <c r="P899">
        <v>1.069</v>
      </c>
      <c r="Q899">
        <v>1.0609999999999999</v>
      </c>
      <c r="R899">
        <v>0.71299999999999997</v>
      </c>
      <c r="S899">
        <v>0.29399999999999998</v>
      </c>
    </row>
    <row r="900" spans="1:19" x14ac:dyDescent="0.3">
      <c r="A900">
        <v>60</v>
      </c>
      <c r="B900">
        <v>-0.37</v>
      </c>
      <c r="C900">
        <v>-1.37</v>
      </c>
      <c r="D900">
        <v>-2.3660000000000001</v>
      </c>
      <c r="E900">
        <v>-3.0819999999999999</v>
      </c>
      <c r="F900">
        <v>-3.19</v>
      </c>
      <c r="G900">
        <v>2.8</v>
      </c>
      <c r="H900">
        <v>0.01</v>
      </c>
      <c r="I900">
        <v>3.0609999999999999</v>
      </c>
      <c r="J900">
        <v>-0.37</v>
      </c>
      <c r="K900">
        <v>-1.37</v>
      </c>
      <c r="L900">
        <v>-2.3660000000000001</v>
      </c>
      <c r="M900">
        <v>-3.081</v>
      </c>
      <c r="N900">
        <v>-3.1930000000000001</v>
      </c>
      <c r="O900">
        <v>1.0720000000000001</v>
      </c>
      <c r="P900">
        <v>1.0720000000000001</v>
      </c>
      <c r="Q900">
        <v>1.0660000000000001</v>
      </c>
      <c r="R900">
        <v>0.71599999999999997</v>
      </c>
      <c r="S900">
        <v>0.30299999999999999</v>
      </c>
    </row>
    <row r="901" spans="1:19" x14ac:dyDescent="0.3">
      <c r="A901">
        <v>120</v>
      </c>
      <c r="B901">
        <v>-0.37</v>
      </c>
      <c r="C901">
        <v>-1.37</v>
      </c>
      <c r="D901">
        <v>-2.3660000000000001</v>
      </c>
      <c r="E901">
        <v>-3.0819999999999999</v>
      </c>
      <c r="F901">
        <v>-3.19</v>
      </c>
      <c r="G901">
        <v>2.8</v>
      </c>
      <c r="H901">
        <v>0.01</v>
      </c>
      <c r="I901">
        <v>3.0609999999999999</v>
      </c>
      <c r="J901">
        <v>-0.36899999999999999</v>
      </c>
      <c r="K901">
        <v>-1.37</v>
      </c>
      <c r="L901">
        <v>-2.3660000000000001</v>
      </c>
      <c r="M901">
        <v>-3.081</v>
      </c>
      <c r="N901">
        <v>-3.1960000000000002</v>
      </c>
      <c r="O901">
        <v>1.075</v>
      </c>
      <c r="P901">
        <v>1.0720000000000001</v>
      </c>
      <c r="Q901">
        <v>1.0669999999999999</v>
      </c>
      <c r="R901">
        <v>0.72199999999999998</v>
      </c>
      <c r="S901">
        <v>0.311</v>
      </c>
    </row>
    <row r="902" spans="1:19" x14ac:dyDescent="0.3">
      <c r="A902">
        <v>180</v>
      </c>
      <c r="B902">
        <v>-0.37</v>
      </c>
      <c r="C902">
        <v>-1.37</v>
      </c>
      <c r="D902">
        <v>-2.3660000000000001</v>
      </c>
      <c r="E902">
        <v>-3.0819999999999999</v>
      </c>
      <c r="F902">
        <v>-3.19</v>
      </c>
      <c r="G902">
        <v>2.8</v>
      </c>
      <c r="H902">
        <v>0.01</v>
      </c>
      <c r="I902">
        <v>3.0609999999999999</v>
      </c>
      <c r="J902">
        <v>-0.36899999999999999</v>
      </c>
      <c r="K902">
        <v>-1.37</v>
      </c>
      <c r="L902">
        <v>-2.3660000000000001</v>
      </c>
      <c r="M902">
        <v>-3.081</v>
      </c>
      <c r="N902">
        <v>-3.1989999999999998</v>
      </c>
      <c r="O902">
        <v>1.0780000000000001</v>
      </c>
      <c r="P902">
        <v>1.073</v>
      </c>
      <c r="Q902">
        <v>1.0669999999999999</v>
      </c>
      <c r="R902">
        <v>0.72399999999999998</v>
      </c>
      <c r="S902">
        <v>0.317</v>
      </c>
    </row>
    <row r="903" spans="1:19" x14ac:dyDescent="0.3">
      <c r="A903">
        <v>240</v>
      </c>
      <c r="B903">
        <v>-0.37</v>
      </c>
      <c r="C903">
        <v>-1.37</v>
      </c>
      <c r="D903">
        <v>-2.3660000000000001</v>
      </c>
      <c r="E903">
        <v>-3.0819999999999999</v>
      </c>
      <c r="F903">
        <v>-3.19</v>
      </c>
      <c r="G903">
        <v>2.8</v>
      </c>
      <c r="H903">
        <v>0.01</v>
      </c>
      <c r="I903">
        <v>3.0609999999999999</v>
      </c>
      <c r="J903">
        <v>-0.36799999999999999</v>
      </c>
      <c r="K903">
        <v>-1.37</v>
      </c>
      <c r="L903">
        <v>-2.367</v>
      </c>
      <c r="M903">
        <v>-3.0790000000000002</v>
      </c>
      <c r="N903">
        <v>-3.202</v>
      </c>
      <c r="O903">
        <v>1.08</v>
      </c>
      <c r="P903">
        <v>1.073</v>
      </c>
      <c r="Q903">
        <v>1.0680000000000001</v>
      </c>
      <c r="R903">
        <v>0.72</v>
      </c>
      <c r="S903">
        <v>0.32200000000000001</v>
      </c>
    </row>
    <row r="904" spans="1:19" x14ac:dyDescent="0.3">
      <c r="A904">
        <v>300</v>
      </c>
      <c r="B904">
        <v>-0.37</v>
      </c>
      <c r="C904">
        <v>-1.37</v>
      </c>
      <c r="D904">
        <v>-2.3660000000000001</v>
      </c>
      <c r="E904">
        <v>-3.0819999999999999</v>
      </c>
      <c r="F904">
        <v>-3.19</v>
      </c>
      <c r="G904">
        <v>2.8</v>
      </c>
      <c r="H904">
        <v>0.01</v>
      </c>
      <c r="I904">
        <v>3.0609999999999999</v>
      </c>
      <c r="J904">
        <v>-0.36599999999999999</v>
      </c>
      <c r="K904">
        <v>-1.37</v>
      </c>
      <c r="L904">
        <v>-2.367</v>
      </c>
      <c r="M904">
        <v>-3.0790000000000002</v>
      </c>
      <c r="N904">
        <v>-3.2050000000000001</v>
      </c>
      <c r="O904">
        <v>1.081</v>
      </c>
      <c r="P904">
        <v>1.073</v>
      </c>
      <c r="Q904">
        <v>1.069</v>
      </c>
      <c r="R904">
        <v>0.72</v>
      </c>
      <c r="S904">
        <v>0.32800000000000001</v>
      </c>
    </row>
    <row r="905" spans="1:19" x14ac:dyDescent="0.3">
      <c r="A905">
        <v>360</v>
      </c>
      <c r="B905">
        <v>-0.37</v>
      </c>
      <c r="C905">
        <v>-1.37</v>
      </c>
      <c r="D905">
        <v>-2.3660000000000001</v>
      </c>
      <c r="E905">
        <v>-3.0819999999999999</v>
      </c>
      <c r="F905">
        <v>-3.19</v>
      </c>
      <c r="G905">
        <v>2.8</v>
      </c>
      <c r="H905">
        <v>0.01</v>
      </c>
      <c r="I905">
        <v>3.0609999999999999</v>
      </c>
      <c r="J905">
        <v>-0.36499999999999999</v>
      </c>
      <c r="K905">
        <v>-1.37</v>
      </c>
      <c r="L905">
        <v>-2.367</v>
      </c>
      <c r="M905">
        <v>-3.081</v>
      </c>
      <c r="N905">
        <v>-3.2080000000000002</v>
      </c>
      <c r="O905">
        <v>1.083</v>
      </c>
      <c r="P905">
        <v>1.073</v>
      </c>
      <c r="Q905">
        <v>1.069</v>
      </c>
      <c r="R905">
        <v>0.72299999999999998</v>
      </c>
      <c r="S905">
        <v>0.33400000000000002</v>
      </c>
    </row>
    <row r="906" spans="1:19" x14ac:dyDescent="0.3">
      <c r="A906">
        <v>420</v>
      </c>
      <c r="B906">
        <v>-0.37</v>
      </c>
      <c r="C906">
        <v>-1.37</v>
      </c>
      <c r="D906">
        <v>-2.3660000000000001</v>
      </c>
      <c r="E906">
        <v>-3.0819999999999999</v>
      </c>
      <c r="F906">
        <v>-3.19</v>
      </c>
      <c r="G906">
        <v>2.8</v>
      </c>
      <c r="H906">
        <v>0.01</v>
      </c>
      <c r="I906">
        <v>3.0609999999999999</v>
      </c>
      <c r="J906">
        <v>-0.36399999999999999</v>
      </c>
      <c r="K906">
        <v>-1.37</v>
      </c>
      <c r="L906">
        <v>-2.367</v>
      </c>
      <c r="M906">
        <v>-3.0830000000000002</v>
      </c>
      <c r="N906">
        <v>-3.2109999999999999</v>
      </c>
      <c r="O906">
        <v>1.085</v>
      </c>
      <c r="P906">
        <v>1.073</v>
      </c>
      <c r="Q906">
        <v>1.069</v>
      </c>
      <c r="R906">
        <v>0.72799999999999998</v>
      </c>
      <c r="S906">
        <v>0.33900000000000002</v>
      </c>
    </row>
    <row r="907" spans="1:19" x14ac:dyDescent="0.3">
      <c r="A907">
        <v>480</v>
      </c>
      <c r="B907">
        <v>-0.37</v>
      </c>
      <c r="C907">
        <v>-1.37</v>
      </c>
      <c r="D907">
        <v>-2.3660000000000001</v>
      </c>
      <c r="E907">
        <v>-3.0819999999999999</v>
      </c>
      <c r="F907">
        <v>-3.19</v>
      </c>
      <c r="G907">
        <v>2.8</v>
      </c>
      <c r="H907">
        <v>0.01</v>
      </c>
      <c r="I907">
        <v>3.0609999999999999</v>
      </c>
      <c r="J907">
        <v>-0.36299999999999999</v>
      </c>
      <c r="K907">
        <v>-1.37</v>
      </c>
      <c r="L907">
        <v>-2.367</v>
      </c>
      <c r="M907">
        <v>-3.085</v>
      </c>
      <c r="N907">
        <v>-3.214</v>
      </c>
      <c r="O907">
        <v>1.0860000000000001</v>
      </c>
      <c r="P907">
        <v>1.0740000000000001</v>
      </c>
      <c r="Q907">
        <v>1.069</v>
      </c>
      <c r="R907">
        <v>0.73099999999999998</v>
      </c>
      <c r="S907">
        <v>0.34100000000000003</v>
      </c>
    </row>
    <row r="908" spans="1:19" x14ac:dyDescent="0.3">
      <c r="A908">
        <v>540</v>
      </c>
      <c r="B908">
        <v>-0.37</v>
      </c>
      <c r="C908">
        <v>-1.37</v>
      </c>
      <c r="D908">
        <v>-2.3660000000000001</v>
      </c>
      <c r="E908">
        <v>-3.0819999999999999</v>
      </c>
      <c r="F908">
        <v>-3.19</v>
      </c>
      <c r="G908">
        <v>2.8</v>
      </c>
      <c r="H908">
        <v>0.01</v>
      </c>
      <c r="I908">
        <v>3.0609999999999999</v>
      </c>
      <c r="J908">
        <v>-0.36099999999999999</v>
      </c>
      <c r="K908">
        <v>-1.369</v>
      </c>
      <c r="L908">
        <v>-2.3679999999999999</v>
      </c>
      <c r="M908">
        <v>-3.0870000000000002</v>
      </c>
      <c r="N908">
        <v>-3.2170000000000001</v>
      </c>
      <c r="O908">
        <v>1.0880000000000001</v>
      </c>
      <c r="P908">
        <v>1.075</v>
      </c>
      <c r="Q908">
        <v>1.069</v>
      </c>
      <c r="R908">
        <v>0.73499999999999999</v>
      </c>
      <c r="S908">
        <v>0.34200000000000003</v>
      </c>
    </row>
    <row r="909" spans="1:19" x14ac:dyDescent="0.3">
      <c r="A909">
        <v>600</v>
      </c>
      <c r="B909">
        <v>-0.37</v>
      </c>
      <c r="C909">
        <v>-1.37</v>
      </c>
      <c r="D909">
        <v>-2.3660000000000001</v>
      </c>
      <c r="E909">
        <v>-3.0819999999999999</v>
      </c>
      <c r="F909">
        <v>-3.19</v>
      </c>
      <c r="G909">
        <v>2.8</v>
      </c>
      <c r="H909">
        <v>0.01</v>
      </c>
      <c r="I909">
        <v>3.0609999999999999</v>
      </c>
      <c r="J909">
        <v>-0.36</v>
      </c>
      <c r="K909">
        <v>-1.369</v>
      </c>
      <c r="L909">
        <v>-2.3679999999999999</v>
      </c>
      <c r="M909">
        <v>-3.089</v>
      </c>
      <c r="N909">
        <v>-3.22</v>
      </c>
      <c r="O909">
        <v>1.089</v>
      </c>
      <c r="P909">
        <v>1.0760000000000001</v>
      </c>
      <c r="Q909">
        <v>1.07</v>
      </c>
      <c r="R909">
        <v>0.73799999999999999</v>
      </c>
      <c r="S909">
        <v>0.34300000000000003</v>
      </c>
    </row>
    <row r="911" spans="1:19" x14ac:dyDescent="0.3">
      <c r="A911" t="s">
        <v>0</v>
      </c>
      <c r="B911" t="s">
        <v>71</v>
      </c>
    </row>
    <row r="912" spans="1:19" x14ac:dyDescent="0.3">
      <c r="A912">
        <v>0</v>
      </c>
      <c r="B912">
        <v>-0.37</v>
      </c>
      <c r="C912">
        <v>-1.37</v>
      </c>
      <c r="D912">
        <v>-2.3660000000000001</v>
      </c>
      <c r="E912">
        <v>-3.0819999999999999</v>
      </c>
      <c r="F912">
        <v>-3.19</v>
      </c>
      <c r="G912">
        <v>2.8</v>
      </c>
      <c r="H912">
        <v>0.01</v>
      </c>
      <c r="I912">
        <v>2.8359999999999999</v>
      </c>
      <c r="J912">
        <v>-0.37</v>
      </c>
      <c r="K912">
        <v>-1.37</v>
      </c>
      <c r="L912">
        <v>-2.3660000000000001</v>
      </c>
      <c r="M912">
        <v>-3.0819999999999999</v>
      </c>
      <c r="N912">
        <v>-3.19</v>
      </c>
      <c r="O912">
        <v>1.069</v>
      </c>
      <c r="P912">
        <v>1.069</v>
      </c>
      <c r="Q912">
        <v>1.0609999999999999</v>
      </c>
      <c r="R912">
        <v>0.71299999999999997</v>
      </c>
      <c r="S912">
        <v>0.29399999999999998</v>
      </c>
    </row>
    <row r="913" spans="1:19" x14ac:dyDescent="0.3">
      <c r="A913">
        <v>60</v>
      </c>
      <c r="B913">
        <v>-0.37</v>
      </c>
      <c r="C913">
        <v>-1.37</v>
      </c>
      <c r="D913">
        <v>-2.3660000000000001</v>
      </c>
      <c r="E913">
        <v>-3.0819999999999999</v>
      </c>
      <c r="F913">
        <v>-3.19</v>
      </c>
      <c r="G913">
        <v>2.8</v>
      </c>
      <c r="H913">
        <v>0.01</v>
      </c>
      <c r="I913">
        <v>2.8359999999999999</v>
      </c>
      <c r="J913">
        <v>-0.37</v>
      </c>
      <c r="K913">
        <v>-1.37</v>
      </c>
      <c r="L913">
        <v>-2.3660000000000001</v>
      </c>
      <c r="M913">
        <v>-3.0819999999999999</v>
      </c>
      <c r="N913">
        <v>-3.19</v>
      </c>
      <c r="O913">
        <v>1.0720000000000001</v>
      </c>
      <c r="P913">
        <v>1.0720000000000001</v>
      </c>
      <c r="Q913">
        <v>1.0660000000000001</v>
      </c>
      <c r="R913">
        <v>0.71699999999999997</v>
      </c>
      <c r="S913">
        <v>0.29499999999999998</v>
      </c>
    </row>
    <row r="914" spans="1:19" x14ac:dyDescent="0.3">
      <c r="A914">
        <v>120</v>
      </c>
      <c r="B914">
        <v>-0.37</v>
      </c>
      <c r="C914">
        <v>-1.37</v>
      </c>
      <c r="D914">
        <v>-2.3660000000000001</v>
      </c>
      <c r="E914">
        <v>-3.0819999999999999</v>
      </c>
      <c r="F914">
        <v>-3.19</v>
      </c>
      <c r="G914">
        <v>2.8</v>
      </c>
      <c r="H914">
        <v>0.01</v>
      </c>
      <c r="I914">
        <v>2.8359999999999999</v>
      </c>
      <c r="J914">
        <v>-0.36899999999999999</v>
      </c>
      <c r="K914">
        <v>-1.37</v>
      </c>
      <c r="L914">
        <v>-2.3660000000000001</v>
      </c>
      <c r="M914">
        <v>-3.081</v>
      </c>
      <c r="N914">
        <v>-3.19</v>
      </c>
      <c r="O914">
        <v>1.075</v>
      </c>
      <c r="P914">
        <v>1.0720000000000001</v>
      </c>
      <c r="Q914">
        <v>1.0660000000000001</v>
      </c>
      <c r="R914">
        <v>0.72099999999999997</v>
      </c>
      <c r="S914">
        <v>0.29499999999999998</v>
      </c>
    </row>
    <row r="915" spans="1:19" x14ac:dyDescent="0.3">
      <c r="A915">
        <v>180</v>
      </c>
      <c r="B915">
        <v>-0.37</v>
      </c>
      <c r="C915">
        <v>-1.37</v>
      </c>
      <c r="D915">
        <v>-2.3660000000000001</v>
      </c>
      <c r="E915">
        <v>-3.0819999999999999</v>
      </c>
      <c r="F915">
        <v>-3.19</v>
      </c>
      <c r="G915">
        <v>2.8</v>
      </c>
      <c r="H915">
        <v>0.01</v>
      </c>
      <c r="I915">
        <v>2.8359999999999999</v>
      </c>
      <c r="J915">
        <v>-0.36899999999999999</v>
      </c>
      <c r="K915">
        <v>-1.37</v>
      </c>
      <c r="L915">
        <v>-2.3660000000000001</v>
      </c>
      <c r="M915">
        <v>-3.08</v>
      </c>
      <c r="N915">
        <v>-3.19</v>
      </c>
      <c r="O915">
        <v>1.0780000000000001</v>
      </c>
      <c r="P915">
        <v>1.073</v>
      </c>
      <c r="Q915">
        <v>1.0669999999999999</v>
      </c>
      <c r="R915">
        <v>0.72299999999999998</v>
      </c>
      <c r="S915">
        <v>0.29599999999999999</v>
      </c>
    </row>
    <row r="916" spans="1:19" x14ac:dyDescent="0.3">
      <c r="A916">
        <v>240</v>
      </c>
      <c r="B916">
        <v>-0.37</v>
      </c>
      <c r="C916">
        <v>-1.37</v>
      </c>
      <c r="D916">
        <v>-2.3660000000000001</v>
      </c>
      <c r="E916">
        <v>-3.0819999999999999</v>
      </c>
      <c r="F916">
        <v>-3.19</v>
      </c>
      <c r="G916">
        <v>2.8</v>
      </c>
      <c r="H916">
        <v>0.01</v>
      </c>
      <c r="I916">
        <v>2.8359999999999999</v>
      </c>
      <c r="J916">
        <v>-0.36799999999999999</v>
      </c>
      <c r="K916">
        <v>-1.37</v>
      </c>
      <c r="L916">
        <v>-2.367</v>
      </c>
      <c r="M916">
        <v>-3.08</v>
      </c>
      <c r="N916">
        <v>-3.19</v>
      </c>
      <c r="O916">
        <v>1.08</v>
      </c>
      <c r="P916">
        <v>1.073</v>
      </c>
      <c r="Q916">
        <v>1.0680000000000001</v>
      </c>
      <c r="R916">
        <v>0.72299999999999998</v>
      </c>
      <c r="S916">
        <v>0.29599999999999999</v>
      </c>
    </row>
    <row r="917" spans="1:19" x14ac:dyDescent="0.3">
      <c r="A917">
        <v>300</v>
      </c>
      <c r="B917">
        <v>-0.37</v>
      </c>
      <c r="C917">
        <v>-1.37</v>
      </c>
      <c r="D917">
        <v>-2.3660000000000001</v>
      </c>
      <c r="E917">
        <v>-3.0819999999999999</v>
      </c>
      <c r="F917">
        <v>-3.19</v>
      </c>
      <c r="G917">
        <v>2.8</v>
      </c>
      <c r="H917">
        <v>0.01</v>
      </c>
      <c r="I917">
        <v>2.8359999999999999</v>
      </c>
      <c r="J917">
        <v>-0.36599999999999999</v>
      </c>
      <c r="K917">
        <v>-1.37</v>
      </c>
      <c r="L917">
        <v>-2.367</v>
      </c>
      <c r="M917">
        <v>-3.08</v>
      </c>
      <c r="N917">
        <v>-3.19</v>
      </c>
      <c r="O917">
        <v>1.081</v>
      </c>
      <c r="P917">
        <v>1.073</v>
      </c>
      <c r="Q917">
        <v>1.0680000000000001</v>
      </c>
      <c r="R917">
        <v>0.72199999999999998</v>
      </c>
      <c r="S917">
        <v>0.29699999999999999</v>
      </c>
    </row>
    <row r="918" spans="1:19" x14ac:dyDescent="0.3">
      <c r="A918">
        <v>360</v>
      </c>
      <c r="B918">
        <v>-0.37</v>
      </c>
      <c r="C918">
        <v>-1.37</v>
      </c>
      <c r="D918">
        <v>-2.3660000000000001</v>
      </c>
      <c r="E918">
        <v>-3.0819999999999999</v>
      </c>
      <c r="F918">
        <v>-3.19</v>
      </c>
      <c r="G918">
        <v>2.8</v>
      </c>
      <c r="H918">
        <v>0.01</v>
      </c>
      <c r="I918">
        <v>2.8359999999999999</v>
      </c>
      <c r="J918">
        <v>-0.36499999999999999</v>
      </c>
      <c r="K918">
        <v>-1.37</v>
      </c>
      <c r="L918">
        <v>-2.367</v>
      </c>
      <c r="M918">
        <v>-3.081</v>
      </c>
      <c r="N918">
        <v>-3.19</v>
      </c>
      <c r="O918">
        <v>1.083</v>
      </c>
      <c r="P918">
        <v>1.073</v>
      </c>
      <c r="Q918">
        <v>1.069</v>
      </c>
      <c r="R918">
        <v>0.72199999999999998</v>
      </c>
      <c r="S918">
        <v>0.29899999999999999</v>
      </c>
    </row>
    <row r="919" spans="1:19" x14ac:dyDescent="0.3">
      <c r="A919">
        <v>420</v>
      </c>
      <c r="B919">
        <v>-0.37</v>
      </c>
      <c r="C919">
        <v>-1.37</v>
      </c>
      <c r="D919">
        <v>-2.3660000000000001</v>
      </c>
      <c r="E919">
        <v>-3.0819999999999999</v>
      </c>
      <c r="F919">
        <v>-3.19</v>
      </c>
      <c r="G919">
        <v>2.8</v>
      </c>
      <c r="H919">
        <v>0.01</v>
      </c>
      <c r="I919">
        <v>2.8359999999999999</v>
      </c>
      <c r="J919">
        <v>-0.36399999999999999</v>
      </c>
      <c r="K919">
        <v>-1.37</v>
      </c>
      <c r="L919">
        <v>-2.367</v>
      </c>
      <c r="M919">
        <v>-3.081</v>
      </c>
      <c r="N919">
        <v>-3.19</v>
      </c>
      <c r="O919">
        <v>1.085</v>
      </c>
      <c r="P919">
        <v>1.0740000000000001</v>
      </c>
      <c r="Q919">
        <v>1.069</v>
      </c>
      <c r="R919">
        <v>0.72199999999999998</v>
      </c>
      <c r="S919">
        <v>0.3</v>
      </c>
    </row>
    <row r="920" spans="1:19" x14ac:dyDescent="0.3">
      <c r="A920">
        <v>480</v>
      </c>
      <c r="B920">
        <v>-0.37</v>
      </c>
      <c r="C920">
        <v>-1.37</v>
      </c>
      <c r="D920">
        <v>-2.3660000000000001</v>
      </c>
      <c r="E920">
        <v>-3.0819999999999999</v>
      </c>
      <c r="F920">
        <v>-3.19</v>
      </c>
      <c r="G920">
        <v>2.8</v>
      </c>
      <c r="H920">
        <v>0.01</v>
      </c>
      <c r="I920">
        <v>2.8359999999999999</v>
      </c>
      <c r="J920">
        <v>-0.36299999999999999</v>
      </c>
      <c r="K920">
        <v>-1.37</v>
      </c>
      <c r="L920">
        <v>-2.3679999999999999</v>
      </c>
      <c r="M920">
        <v>-3.0819999999999999</v>
      </c>
      <c r="N920">
        <v>-3.19</v>
      </c>
      <c r="O920">
        <v>1.0860000000000001</v>
      </c>
      <c r="P920">
        <v>1.0740000000000001</v>
      </c>
      <c r="Q920">
        <v>1.069</v>
      </c>
      <c r="R920">
        <v>0.72099999999999997</v>
      </c>
      <c r="S920">
        <v>0.3</v>
      </c>
    </row>
    <row r="921" spans="1:19" x14ac:dyDescent="0.3">
      <c r="A921">
        <v>540</v>
      </c>
      <c r="B921">
        <v>-0.37</v>
      </c>
      <c r="C921">
        <v>-1.37</v>
      </c>
      <c r="D921">
        <v>-2.3660000000000001</v>
      </c>
      <c r="E921">
        <v>-3.0819999999999999</v>
      </c>
      <c r="F921">
        <v>-3.19</v>
      </c>
      <c r="G921">
        <v>2.8</v>
      </c>
      <c r="H921">
        <v>0.01</v>
      </c>
      <c r="I921">
        <v>2.8359999999999999</v>
      </c>
      <c r="J921">
        <v>-0.36099999999999999</v>
      </c>
      <c r="K921">
        <v>-1.369</v>
      </c>
      <c r="L921">
        <v>-2.3679999999999999</v>
      </c>
      <c r="M921">
        <v>-3.0819999999999999</v>
      </c>
      <c r="N921">
        <v>-3.19</v>
      </c>
      <c r="O921">
        <v>1.0880000000000001</v>
      </c>
      <c r="P921">
        <v>1.075</v>
      </c>
      <c r="Q921">
        <v>1.069</v>
      </c>
      <c r="R921">
        <v>0.72099999999999997</v>
      </c>
      <c r="S921">
        <v>0.3</v>
      </c>
    </row>
    <row r="922" spans="1:19" x14ac:dyDescent="0.3">
      <c r="A922">
        <v>600</v>
      </c>
      <c r="B922">
        <v>-0.37</v>
      </c>
      <c r="C922">
        <v>-1.37</v>
      </c>
      <c r="D922">
        <v>-2.3660000000000001</v>
      </c>
      <c r="E922">
        <v>-3.0819999999999999</v>
      </c>
      <c r="F922">
        <v>-3.19</v>
      </c>
      <c r="G922">
        <v>2.8</v>
      </c>
      <c r="H922">
        <v>0.01</v>
      </c>
      <c r="I922">
        <v>2.8359999999999999</v>
      </c>
      <c r="J922">
        <v>-0.36</v>
      </c>
      <c r="K922">
        <v>-1.369</v>
      </c>
      <c r="L922">
        <v>-2.3679999999999999</v>
      </c>
      <c r="M922">
        <v>-3.0819999999999999</v>
      </c>
      <c r="N922">
        <v>-3.19</v>
      </c>
      <c r="O922">
        <v>1.089</v>
      </c>
      <c r="P922">
        <v>1.0760000000000001</v>
      </c>
      <c r="Q922">
        <v>1.069</v>
      </c>
      <c r="R922">
        <v>0.72099999999999997</v>
      </c>
      <c r="S922">
        <v>0.29899999999999999</v>
      </c>
    </row>
    <row r="924" spans="1:19" x14ac:dyDescent="0.3">
      <c r="A924" t="s">
        <v>0</v>
      </c>
      <c r="B924" t="s">
        <v>72</v>
      </c>
    </row>
    <row r="925" spans="1:19" x14ac:dyDescent="0.3">
      <c r="A925">
        <v>0</v>
      </c>
      <c r="B925">
        <v>-0.37</v>
      </c>
      <c r="C925">
        <v>-1.37</v>
      </c>
      <c r="D925">
        <v>-2.3660000000000001</v>
      </c>
      <c r="E925">
        <v>-3.0819999999999999</v>
      </c>
      <c r="F925">
        <v>-3.19</v>
      </c>
      <c r="G925">
        <v>2.8</v>
      </c>
      <c r="H925">
        <v>0.01</v>
      </c>
      <c r="I925">
        <v>2.6</v>
      </c>
      <c r="J925">
        <v>-0.37</v>
      </c>
      <c r="K925">
        <v>-1.37</v>
      </c>
      <c r="L925">
        <v>-2.3660000000000001</v>
      </c>
      <c r="M925">
        <v>-3.0819999999999999</v>
      </c>
      <c r="N925">
        <v>-3.19</v>
      </c>
      <c r="O925">
        <v>1.069</v>
      </c>
      <c r="P925">
        <v>1.069</v>
      </c>
      <c r="Q925">
        <v>1.0609999999999999</v>
      </c>
      <c r="R925">
        <v>0.71299999999999997</v>
      </c>
      <c r="S925">
        <v>0.29399999999999998</v>
      </c>
    </row>
    <row r="926" spans="1:19" x14ac:dyDescent="0.3">
      <c r="A926">
        <v>60</v>
      </c>
      <c r="B926">
        <v>-0.37</v>
      </c>
      <c r="C926">
        <v>-1.37</v>
      </c>
      <c r="D926">
        <v>-2.3660000000000001</v>
      </c>
      <c r="E926">
        <v>-3.0819999999999999</v>
      </c>
      <c r="F926">
        <v>-3.19</v>
      </c>
      <c r="G926">
        <v>2.8</v>
      </c>
      <c r="H926">
        <v>0.01</v>
      </c>
      <c r="I926">
        <v>2.6</v>
      </c>
      <c r="J926">
        <v>-0.37</v>
      </c>
      <c r="K926">
        <v>-1.37</v>
      </c>
      <c r="L926">
        <v>-2.3660000000000001</v>
      </c>
      <c r="M926">
        <v>-3.0819999999999999</v>
      </c>
      <c r="N926">
        <v>-3.1869999999999998</v>
      </c>
      <c r="O926">
        <v>1.073</v>
      </c>
      <c r="P926">
        <v>1.071</v>
      </c>
      <c r="Q926">
        <v>1.0660000000000001</v>
      </c>
      <c r="R926">
        <v>0.71799999999999997</v>
      </c>
      <c r="S926">
        <v>0.28599999999999998</v>
      </c>
    </row>
    <row r="927" spans="1:19" x14ac:dyDescent="0.3">
      <c r="A927">
        <v>120</v>
      </c>
      <c r="B927">
        <v>-0.37</v>
      </c>
      <c r="C927">
        <v>-1.37</v>
      </c>
      <c r="D927">
        <v>-2.3660000000000001</v>
      </c>
      <c r="E927">
        <v>-3.0819999999999999</v>
      </c>
      <c r="F927">
        <v>-3.19</v>
      </c>
      <c r="G927">
        <v>2.8</v>
      </c>
      <c r="H927">
        <v>0.01</v>
      </c>
      <c r="I927">
        <v>2.6</v>
      </c>
      <c r="J927">
        <v>-0.37</v>
      </c>
      <c r="K927">
        <v>-1.37</v>
      </c>
      <c r="L927">
        <v>-2.3660000000000001</v>
      </c>
      <c r="M927">
        <v>-3.08</v>
      </c>
      <c r="N927">
        <v>-3.1840000000000002</v>
      </c>
      <c r="O927">
        <v>1.0760000000000001</v>
      </c>
      <c r="P927">
        <v>1.0720000000000001</v>
      </c>
      <c r="Q927">
        <v>1.0660000000000001</v>
      </c>
      <c r="R927">
        <v>0.72</v>
      </c>
      <c r="S927">
        <v>0.28000000000000003</v>
      </c>
    </row>
    <row r="928" spans="1:19" x14ac:dyDescent="0.3">
      <c r="A928">
        <v>180</v>
      </c>
      <c r="B928">
        <v>-0.37</v>
      </c>
      <c r="C928">
        <v>-1.37</v>
      </c>
      <c r="D928">
        <v>-2.3660000000000001</v>
      </c>
      <c r="E928">
        <v>-3.0819999999999999</v>
      </c>
      <c r="F928">
        <v>-3.19</v>
      </c>
      <c r="G928">
        <v>2.8</v>
      </c>
      <c r="H928">
        <v>0.01</v>
      </c>
      <c r="I928">
        <v>2.6</v>
      </c>
      <c r="J928">
        <v>-0.36899999999999999</v>
      </c>
      <c r="K928">
        <v>-1.37</v>
      </c>
      <c r="L928">
        <v>-2.3660000000000001</v>
      </c>
      <c r="M928">
        <v>-3.08</v>
      </c>
      <c r="N928">
        <v>-3.181</v>
      </c>
      <c r="O928">
        <v>1.077</v>
      </c>
      <c r="P928">
        <v>1.073</v>
      </c>
      <c r="Q928">
        <v>1.0669999999999999</v>
      </c>
      <c r="R928">
        <v>0.72199999999999998</v>
      </c>
      <c r="S928">
        <v>0.27400000000000002</v>
      </c>
    </row>
    <row r="929" spans="1:19" x14ac:dyDescent="0.3">
      <c r="A929">
        <v>240</v>
      </c>
      <c r="B929">
        <v>-0.37</v>
      </c>
      <c r="C929">
        <v>-1.37</v>
      </c>
      <c r="D929">
        <v>-2.3660000000000001</v>
      </c>
      <c r="E929">
        <v>-3.0819999999999999</v>
      </c>
      <c r="F929">
        <v>-3.19</v>
      </c>
      <c r="G929">
        <v>2.8</v>
      </c>
      <c r="H929">
        <v>0.01</v>
      </c>
      <c r="I929">
        <v>2.6</v>
      </c>
      <c r="J929">
        <v>-0.36799999999999999</v>
      </c>
      <c r="K929">
        <v>-1.37</v>
      </c>
      <c r="L929">
        <v>-2.367</v>
      </c>
      <c r="M929">
        <v>-3.081</v>
      </c>
      <c r="N929">
        <v>-3.1779999999999999</v>
      </c>
      <c r="O929">
        <v>1.08</v>
      </c>
      <c r="P929">
        <v>1.073</v>
      </c>
      <c r="Q929">
        <v>1.0680000000000001</v>
      </c>
      <c r="R929">
        <v>0.72599999999999998</v>
      </c>
      <c r="S929">
        <v>0.26900000000000002</v>
      </c>
    </row>
    <row r="930" spans="1:19" x14ac:dyDescent="0.3">
      <c r="A930">
        <v>300</v>
      </c>
      <c r="B930">
        <v>-0.37</v>
      </c>
      <c r="C930">
        <v>-1.37</v>
      </c>
      <c r="D930">
        <v>-2.3660000000000001</v>
      </c>
      <c r="E930">
        <v>-3.0819999999999999</v>
      </c>
      <c r="F930">
        <v>-3.19</v>
      </c>
      <c r="G930">
        <v>2.8</v>
      </c>
      <c r="H930">
        <v>0.01</v>
      </c>
      <c r="I930">
        <v>2.6</v>
      </c>
      <c r="J930">
        <v>-0.36599999999999999</v>
      </c>
      <c r="K930">
        <v>-1.37</v>
      </c>
      <c r="L930">
        <v>-2.367</v>
      </c>
      <c r="M930">
        <v>-3.081</v>
      </c>
      <c r="N930">
        <v>-3.1749999999999998</v>
      </c>
      <c r="O930">
        <v>1.081</v>
      </c>
      <c r="P930">
        <v>1.0720000000000001</v>
      </c>
      <c r="Q930">
        <v>1.0680000000000001</v>
      </c>
      <c r="R930">
        <v>0.72499999999999998</v>
      </c>
      <c r="S930">
        <v>0.26600000000000001</v>
      </c>
    </row>
    <row r="931" spans="1:19" x14ac:dyDescent="0.3">
      <c r="A931">
        <v>360</v>
      </c>
      <c r="B931">
        <v>-0.37</v>
      </c>
      <c r="C931">
        <v>-1.37</v>
      </c>
      <c r="D931">
        <v>-2.3660000000000001</v>
      </c>
      <c r="E931">
        <v>-3.0819999999999999</v>
      </c>
      <c r="F931">
        <v>-3.19</v>
      </c>
      <c r="G931">
        <v>2.8</v>
      </c>
      <c r="H931">
        <v>0.01</v>
      </c>
      <c r="I931">
        <v>2.6</v>
      </c>
      <c r="J931">
        <v>-0.36499999999999999</v>
      </c>
      <c r="K931">
        <v>-1.37</v>
      </c>
      <c r="L931">
        <v>-2.367</v>
      </c>
      <c r="M931">
        <v>-3.081</v>
      </c>
      <c r="N931">
        <v>-3.1720000000000002</v>
      </c>
      <c r="O931">
        <v>1.083</v>
      </c>
      <c r="P931">
        <v>1.073</v>
      </c>
      <c r="Q931">
        <v>1.0680000000000001</v>
      </c>
      <c r="R931">
        <v>0.72099999999999997</v>
      </c>
      <c r="S931">
        <v>0.26400000000000001</v>
      </c>
    </row>
    <row r="932" spans="1:19" x14ac:dyDescent="0.3">
      <c r="A932">
        <v>420</v>
      </c>
      <c r="B932">
        <v>-0.37</v>
      </c>
      <c r="C932">
        <v>-1.37</v>
      </c>
      <c r="D932">
        <v>-2.3660000000000001</v>
      </c>
      <c r="E932">
        <v>-3.0819999999999999</v>
      </c>
      <c r="F932">
        <v>-3.19</v>
      </c>
      <c r="G932">
        <v>2.8</v>
      </c>
      <c r="H932">
        <v>0.01</v>
      </c>
      <c r="I932">
        <v>2.6</v>
      </c>
      <c r="J932">
        <v>-0.36399999999999999</v>
      </c>
      <c r="K932">
        <v>-1.37</v>
      </c>
      <c r="L932">
        <v>-2.3679999999999999</v>
      </c>
      <c r="M932">
        <v>-3.0790000000000002</v>
      </c>
      <c r="N932">
        <v>-3.169</v>
      </c>
      <c r="O932">
        <v>1.085</v>
      </c>
      <c r="P932">
        <v>1.0740000000000001</v>
      </c>
      <c r="Q932">
        <v>1.07</v>
      </c>
      <c r="R932">
        <v>0.71599999999999997</v>
      </c>
      <c r="S932">
        <v>0.26200000000000001</v>
      </c>
    </row>
    <row r="933" spans="1:19" x14ac:dyDescent="0.3">
      <c r="A933">
        <v>480</v>
      </c>
      <c r="B933">
        <v>-0.37</v>
      </c>
      <c r="C933">
        <v>-1.37</v>
      </c>
      <c r="D933">
        <v>-2.3660000000000001</v>
      </c>
      <c r="E933">
        <v>-3.0819999999999999</v>
      </c>
      <c r="F933">
        <v>-3.19</v>
      </c>
      <c r="G933">
        <v>2.8</v>
      </c>
      <c r="H933">
        <v>0.01</v>
      </c>
      <c r="I933">
        <v>2.6</v>
      </c>
      <c r="J933">
        <v>-0.36299999999999999</v>
      </c>
      <c r="K933">
        <v>-1.37</v>
      </c>
      <c r="L933">
        <v>-2.3679999999999999</v>
      </c>
      <c r="M933">
        <v>-3.0779999999999998</v>
      </c>
      <c r="N933">
        <v>-3.1659999999999999</v>
      </c>
      <c r="O933">
        <v>1.0860000000000001</v>
      </c>
      <c r="P933">
        <v>1.0740000000000001</v>
      </c>
      <c r="Q933">
        <v>1.069</v>
      </c>
      <c r="R933">
        <v>0.71</v>
      </c>
      <c r="S933">
        <v>0.25900000000000001</v>
      </c>
    </row>
    <row r="934" spans="1:19" x14ac:dyDescent="0.3">
      <c r="A934">
        <v>540</v>
      </c>
      <c r="B934">
        <v>-0.37</v>
      </c>
      <c r="C934">
        <v>-1.37</v>
      </c>
      <c r="D934">
        <v>-2.3660000000000001</v>
      </c>
      <c r="E934">
        <v>-3.0819999999999999</v>
      </c>
      <c r="F934">
        <v>-3.19</v>
      </c>
      <c r="G934">
        <v>2.8</v>
      </c>
      <c r="H934">
        <v>0.01</v>
      </c>
      <c r="I934">
        <v>2.6</v>
      </c>
      <c r="J934">
        <v>-0.36099999999999999</v>
      </c>
      <c r="K934">
        <v>-1.369</v>
      </c>
      <c r="L934">
        <v>-2.3679999999999999</v>
      </c>
      <c r="M934">
        <v>-3.0760000000000001</v>
      </c>
      <c r="N934">
        <v>-3.1629999999999998</v>
      </c>
      <c r="O934">
        <v>1.0880000000000001</v>
      </c>
      <c r="P934">
        <v>1.075</v>
      </c>
      <c r="Q934">
        <v>1.069</v>
      </c>
      <c r="R934">
        <v>0.70499999999999996</v>
      </c>
      <c r="S934">
        <v>0.25600000000000001</v>
      </c>
    </row>
    <row r="935" spans="1:19" x14ac:dyDescent="0.3">
      <c r="A935">
        <v>600</v>
      </c>
      <c r="B935">
        <v>-0.37</v>
      </c>
      <c r="C935">
        <v>-1.37</v>
      </c>
      <c r="D935">
        <v>-2.3660000000000001</v>
      </c>
      <c r="E935">
        <v>-3.0819999999999999</v>
      </c>
      <c r="F935">
        <v>-3.19</v>
      </c>
      <c r="G935">
        <v>2.8</v>
      </c>
      <c r="H935">
        <v>0.01</v>
      </c>
      <c r="I935">
        <v>2.6</v>
      </c>
      <c r="J935">
        <v>-0.36</v>
      </c>
      <c r="K935">
        <v>-1.369</v>
      </c>
      <c r="L935">
        <v>-2.3679999999999999</v>
      </c>
      <c r="M935">
        <v>-3.0739999999999998</v>
      </c>
      <c r="N935">
        <v>-3.16</v>
      </c>
      <c r="O935">
        <v>1.089</v>
      </c>
      <c r="P935">
        <v>1.0760000000000001</v>
      </c>
      <c r="Q935">
        <v>1.069</v>
      </c>
      <c r="R935">
        <v>0.7</v>
      </c>
      <c r="S935">
        <v>0.254</v>
      </c>
    </row>
    <row r="937" spans="1:19" x14ac:dyDescent="0.3">
      <c r="A937" t="s">
        <v>0</v>
      </c>
      <c r="B937" t="s">
        <v>73</v>
      </c>
    </row>
    <row r="938" spans="1:19" x14ac:dyDescent="0.3">
      <c r="A938">
        <v>0</v>
      </c>
      <c r="B938">
        <v>-0.37</v>
      </c>
      <c r="C938">
        <v>-1.37</v>
      </c>
      <c r="D938">
        <v>-2.3660000000000001</v>
      </c>
      <c r="E938">
        <v>-3.0750000000000002</v>
      </c>
      <c r="F938">
        <v>-3.18</v>
      </c>
      <c r="G938">
        <v>2.8</v>
      </c>
      <c r="H938">
        <v>0.01</v>
      </c>
      <c r="I938">
        <v>3.0630000000000002</v>
      </c>
      <c r="J938">
        <v>-0.37</v>
      </c>
      <c r="K938">
        <v>-1.37</v>
      </c>
      <c r="L938">
        <v>-2.3660000000000001</v>
      </c>
      <c r="M938">
        <v>-3.0750000000000002</v>
      </c>
      <c r="N938">
        <v>-3.18</v>
      </c>
      <c r="O938">
        <v>1.069</v>
      </c>
      <c r="P938">
        <v>1.069</v>
      </c>
      <c r="Q938">
        <v>1.0609999999999999</v>
      </c>
      <c r="R938">
        <v>0.70699999999999996</v>
      </c>
      <c r="S938">
        <v>0.29099999999999998</v>
      </c>
    </row>
    <row r="939" spans="1:19" x14ac:dyDescent="0.3">
      <c r="A939">
        <v>60</v>
      </c>
      <c r="B939">
        <v>-0.37</v>
      </c>
      <c r="C939">
        <v>-1.37</v>
      </c>
      <c r="D939">
        <v>-2.3660000000000001</v>
      </c>
      <c r="E939">
        <v>-3.0750000000000002</v>
      </c>
      <c r="F939">
        <v>-3.18</v>
      </c>
      <c r="G939">
        <v>2.8</v>
      </c>
      <c r="H939">
        <v>0.01</v>
      </c>
      <c r="I939">
        <v>3.0630000000000002</v>
      </c>
      <c r="J939">
        <v>-0.37</v>
      </c>
      <c r="K939">
        <v>-1.37</v>
      </c>
      <c r="L939">
        <v>-2.3660000000000001</v>
      </c>
      <c r="M939">
        <v>-3.0739999999999998</v>
      </c>
      <c r="N939">
        <v>-3.1829999999999998</v>
      </c>
      <c r="O939">
        <v>1.0720000000000001</v>
      </c>
      <c r="P939">
        <v>1.0720000000000001</v>
      </c>
      <c r="Q939">
        <v>1.0660000000000001</v>
      </c>
      <c r="R939">
        <v>0.70899999999999996</v>
      </c>
      <c r="S939">
        <v>0.3</v>
      </c>
    </row>
    <row r="940" spans="1:19" x14ac:dyDescent="0.3">
      <c r="A940">
        <v>120</v>
      </c>
      <c r="B940">
        <v>-0.37</v>
      </c>
      <c r="C940">
        <v>-1.37</v>
      </c>
      <c r="D940">
        <v>-2.3660000000000001</v>
      </c>
      <c r="E940">
        <v>-3.0750000000000002</v>
      </c>
      <c r="F940">
        <v>-3.18</v>
      </c>
      <c r="G940">
        <v>2.8</v>
      </c>
      <c r="H940">
        <v>0.01</v>
      </c>
      <c r="I940">
        <v>3.0630000000000002</v>
      </c>
      <c r="J940">
        <v>-0.36899999999999999</v>
      </c>
      <c r="K940">
        <v>-1.37</v>
      </c>
      <c r="L940">
        <v>-2.3660000000000001</v>
      </c>
      <c r="M940">
        <v>-3.0739999999999998</v>
      </c>
      <c r="N940">
        <v>-3.1859999999999999</v>
      </c>
      <c r="O940">
        <v>1.075</v>
      </c>
      <c r="P940">
        <v>1.0720000000000001</v>
      </c>
      <c r="Q940">
        <v>1.0660000000000001</v>
      </c>
      <c r="R940">
        <v>0.71599999999999997</v>
      </c>
      <c r="S940">
        <v>0.308</v>
      </c>
    </row>
    <row r="941" spans="1:19" x14ac:dyDescent="0.3">
      <c r="A941">
        <v>180</v>
      </c>
      <c r="B941">
        <v>-0.37</v>
      </c>
      <c r="C941">
        <v>-1.37</v>
      </c>
      <c r="D941">
        <v>-2.3660000000000001</v>
      </c>
      <c r="E941">
        <v>-3.0750000000000002</v>
      </c>
      <c r="F941">
        <v>-3.18</v>
      </c>
      <c r="G941">
        <v>2.8</v>
      </c>
      <c r="H941">
        <v>0.01</v>
      </c>
      <c r="I941">
        <v>3.0630000000000002</v>
      </c>
      <c r="J941">
        <v>-0.36899999999999999</v>
      </c>
      <c r="K941">
        <v>-1.37</v>
      </c>
      <c r="L941">
        <v>-2.3660000000000001</v>
      </c>
      <c r="M941">
        <v>-3.073</v>
      </c>
      <c r="N941">
        <v>-3.1890000000000001</v>
      </c>
      <c r="O941">
        <v>1.0780000000000001</v>
      </c>
      <c r="P941">
        <v>1.073</v>
      </c>
      <c r="Q941">
        <v>1.0660000000000001</v>
      </c>
      <c r="R941">
        <v>0.71699999999999997</v>
      </c>
      <c r="S941">
        <v>0.315</v>
      </c>
    </row>
    <row r="942" spans="1:19" x14ac:dyDescent="0.3">
      <c r="A942">
        <v>240</v>
      </c>
      <c r="B942">
        <v>-0.37</v>
      </c>
      <c r="C942">
        <v>-1.37</v>
      </c>
      <c r="D942">
        <v>-2.3660000000000001</v>
      </c>
      <c r="E942">
        <v>-3.0750000000000002</v>
      </c>
      <c r="F942">
        <v>-3.18</v>
      </c>
      <c r="G942">
        <v>2.8</v>
      </c>
      <c r="H942">
        <v>0.01</v>
      </c>
      <c r="I942">
        <v>3.0630000000000002</v>
      </c>
      <c r="J942">
        <v>-0.36799999999999999</v>
      </c>
      <c r="K942">
        <v>-1.37</v>
      </c>
      <c r="L942">
        <v>-2.3660000000000001</v>
      </c>
      <c r="M942">
        <v>-3.0720000000000001</v>
      </c>
      <c r="N942">
        <v>-3.1920000000000002</v>
      </c>
      <c r="O942">
        <v>1.08</v>
      </c>
      <c r="P942">
        <v>1.073</v>
      </c>
      <c r="Q942">
        <v>1.0669999999999999</v>
      </c>
      <c r="R942">
        <v>0.71399999999999997</v>
      </c>
      <c r="S942">
        <v>0.32</v>
      </c>
    </row>
    <row r="943" spans="1:19" x14ac:dyDescent="0.3">
      <c r="A943">
        <v>300</v>
      </c>
      <c r="B943">
        <v>-0.37</v>
      </c>
      <c r="C943">
        <v>-1.37</v>
      </c>
      <c r="D943">
        <v>-2.3660000000000001</v>
      </c>
      <c r="E943">
        <v>-3.0750000000000002</v>
      </c>
      <c r="F943">
        <v>-3.18</v>
      </c>
      <c r="G943">
        <v>2.8</v>
      </c>
      <c r="H943">
        <v>0.01</v>
      </c>
      <c r="I943">
        <v>3.0630000000000002</v>
      </c>
      <c r="J943">
        <v>-0.36699999999999999</v>
      </c>
      <c r="K943">
        <v>-1.37</v>
      </c>
      <c r="L943">
        <v>-2.367</v>
      </c>
      <c r="M943">
        <v>-3.0720000000000001</v>
      </c>
      <c r="N943">
        <v>-3.1949999999999998</v>
      </c>
      <c r="O943">
        <v>1.0820000000000001</v>
      </c>
      <c r="P943">
        <v>1.073</v>
      </c>
      <c r="Q943">
        <v>1.069</v>
      </c>
      <c r="R943">
        <v>0.71299999999999997</v>
      </c>
      <c r="S943">
        <v>0.32600000000000001</v>
      </c>
    </row>
    <row r="944" spans="1:19" x14ac:dyDescent="0.3">
      <c r="A944">
        <v>360</v>
      </c>
      <c r="B944">
        <v>-0.37</v>
      </c>
      <c r="C944">
        <v>-1.37</v>
      </c>
      <c r="D944">
        <v>-2.3660000000000001</v>
      </c>
      <c r="E944">
        <v>-3.0750000000000002</v>
      </c>
      <c r="F944">
        <v>-3.18</v>
      </c>
      <c r="G944">
        <v>2.8</v>
      </c>
      <c r="H944">
        <v>0.01</v>
      </c>
      <c r="I944">
        <v>3.0630000000000002</v>
      </c>
      <c r="J944">
        <v>-0.36499999999999999</v>
      </c>
      <c r="K944">
        <v>-1.37</v>
      </c>
      <c r="L944">
        <v>-2.367</v>
      </c>
      <c r="M944">
        <v>-3.0739999999999998</v>
      </c>
      <c r="N944">
        <v>-3.198</v>
      </c>
      <c r="O944">
        <v>1.083</v>
      </c>
      <c r="P944">
        <v>1.073</v>
      </c>
      <c r="Q944">
        <v>1.0680000000000001</v>
      </c>
      <c r="R944">
        <v>0.71699999999999997</v>
      </c>
      <c r="S944">
        <v>0.33200000000000002</v>
      </c>
    </row>
    <row r="945" spans="1:19" x14ac:dyDescent="0.3">
      <c r="A945">
        <v>420</v>
      </c>
      <c r="B945">
        <v>-0.37</v>
      </c>
      <c r="C945">
        <v>-1.37</v>
      </c>
      <c r="D945">
        <v>-2.3660000000000001</v>
      </c>
      <c r="E945">
        <v>-3.0750000000000002</v>
      </c>
      <c r="F945">
        <v>-3.18</v>
      </c>
      <c r="G945">
        <v>2.8</v>
      </c>
      <c r="H945">
        <v>0.01</v>
      </c>
      <c r="I945">
        <v>3.0630000000000002</v>
      </c>
      <c r="J945">
        <v>-0.36399999999999999</v>
      </c>
      <c r="K945">
        <v>-1.37</v>
      </c>
      <c r="L945">
        <v>-2.367</v>
      </c>
      <c r="M945">
        <v>-3.0760000000000001</v>
      </c>
      <c r="N945">
        <v>-3.2010000000000001</v>
      </c>
      <c r="O945">
        <v>1.085</v>
      </c>
      <c r="P945">
        <v>1.073</v>
      </c>
      <c r="Q945">
        <v>1.0680000000000001</v>
      </c>
      <c r="R945">
        <v>0.72199999999999998</v>
      </c>
      <c r="S945">
        <v>0.33600000000000002</v>
      </c>
    </row>
    <row r="946" spans="1:19" x14ac:dyDescent="0.3">
      <c r="A946">
        <v>480</v>
      </c>
      <c r="B946">
        <v>-0.37</v>
      </c>
      <c r="C946">
        <v>-1.37</v>
      </c>
      <c r="D946">
        <v>-2.3660000000000001</v>
      </c>
      <c r="E946">
        <v>-3.0750000000000002</v>
      </c>
      <c r="F946">
        <v>-3.18</v>
      </c>
      <c r="G946">
        <v>2.8</v>
      </c>
      <c r="H946">
        <v>0.01</v>
      </c>
      <c r="I946">
        <v>3.0630000000000002</v>
      </c>
      <c r="J946">
        <v>-0.36299999999999999</v>
      </c>
      <c r="K946">
        <v>-1.37</v>
      </c>
      <c r="L946">
        <v>-2.367</v>
      </c>
      <c r="M946">
        <v>-3.0779999999999998</v>
      </c>
      <c r="N946">
        <v>-3.2040000000000002</v>
      </c>
      <c r="O946">
        <v>1.0860000000000001</v>
      </c>
      <c r="P946">
        <v>1.0740000000000001</v>
      </c>
      <c r="Q946">
        <v>1.0680000000000001</v>
      </c>
      <c r="R946">
        <v>0.72599999999999998</v>
      </c>
      <c r="S946">
        <v>0.33900000000000002</v>
      </c>
    </row>
    <row r="947" spans="1:19" x14ac:dyDescent="0.3">
      <c r="A947">
        <v>540</v>
      </c>
      <c r="B947">
        <v>-0.37</v>
      </c>
      <c r="C947">
        <v>-1.37</v>
      </c>
      <c r="D947">
        <v>-2.3660000000000001</v>
      </c>
      <c r="E947">
        <v>-3.0750000000000002</v>
      </c>
      <c r="F947">
        <v>-3.18</v>
      </c>
      <c r="G947">
        <v>2.8</v>
      </c>
      <c r="H947">
        <v>0.01</v>
      </c>
      <c r="I947">
        <v>3.0630000000000002</v>
      </c>
      <c r="J947">
        <v>-0.36099999999999999</v>
      </c>
      <c r="K947">
        <v>-1.369</v>
      </c>
      <c r="L947">
        <v>-2.3679999999999999</v>
      </c>
      <c r="M947">
        <v>-3.08</v>
      </c>
      <c r="N947">
        <v>-3.2069999999999999</v>
      </c>
      <c r="O947">
        <v>1.0880000000000001</v>
      </c>
      <c r="P947">
        <v>1.075</v>
      </c>
      <c r="Q947">
        <v>1.069</v>
      </c>
      <c r="R947">
        <v>0.72899999999999998</v>
      </c>
      <c r="S947">
        <v>0.34100000000000003</v>
      </c>
    </row>
    <row r="948" spans="1:19" x14ac:dyDescent="0.3">
      <c r="A948">
        <v>600</v>
      </c>
      <c r="B948">
        <v>-0.37</v>
      </c>
      <c r="C948">
        <v>-1.37</v>
      </c>
      <c r="D948">
        <v>-2.3660000000000001</v>
      </c>
      <c r="E948">
        <v>-3.0750000000000002</v>
      </c>
      <c r="F948">
        <v>-3.18</v>
      </c>
      <c r="G948">
        <v>2.8</v>
      </c>
      <c r="H948">
        <v>0.01</v>
      </c>
      <c r="I948">
        <v>3.0630000000000002</v>
      </c>
      <c r="J948">
        <v>-0.36</v>
      </c>
      <c r="K948">
        <v>-1.369</v>
      </c>
      <c r="L948">
        <v>-2.3679999999999999</v>
      </c>
      <c r="M948">
        <v>-3.0819999999999999</v>
      </c>
      <c r="N948">
        <v>-3.21</v>
      </c>
      <c r="O948">
        <v>1.089</v>
      </c>
      <c r="P948">
        <v>1.0760000000000001</v>
      </c>
      <c r="Q948">
        <v>1.069</v>
      </c>
      <c r="R948">
        <v>0.73299999999999998</v>
      </c>
      <c r="S948">
        <v>0.34100000000000003</v>
      </c>
    </row>
    <row r="950" spans="1:19" x14ac:dyDescent="0.3">
      <c r="A950" t="s">
        <v>0</v>
      </c>
      <c r="B950" t="s">
        <v>74</v>
      </c>
    </row>
    <row r="951" spans="1:19" x14ac:dyDescent="0.3">
      <c r="A951">
        <v>0</v>
      </c>
      <c r="B951">
        <v>-0.37</v>
      </c>
      <c r="C951">
        <v>-1.37</v>
      </c>
      <c r="D951">
        <v>-2.3660000000000001</v>
      </c>
      <c r="E951">
        <v>-3.0750000000000002</v>
      </c>
      <c r="F951">
        <v>-3.18</v>
      </c>
      <c r="G951">
        <v>2.8</v>
      </c>
      <c r="H951">
        <v>0.01</v>
      </c>
      <c r="I951">
        <v>2.835</v>
      </c>
      <c r="J951">
        <v>-0.37</v>
      </c>
      <c r="K951">
        <v>-1.37</v>
      </c>
      <c r="L951">
        <v>-2.3660000000000001</v>
      </c>
      <c r="M951">
        <v>-3.0750000000000002</v>
      </c>
      <c r="N951">
        <v>-3.18</v>
      </c>
      <c r="O951">
        <v>1.069</v>
      </c>
      <c r="P951">
        <v>1.069</v>
      </c>
      <c r="Q951">
        <v>1.0609999999999999</v>
      </c>
      <c r="R951">
        <v>0.70699999999999996</v>
      </c>
      <c r="S951">
        <v>0.29099999999999998</v>
      </c>
    </row>
    <row r="952" spans="1:19" x14ac:dyDescent="0.3">
      <c r="A952">
        <v>60</v>
      </c>
      <c r="B952">
        <v>-0.37</v>
      </c>
      <c r="C952">
        <v>-1.37</v>
      </c>
      <c r="D952">
        <v>-2.3660000000000001</v>
      </c>
      <c r="E952">
        <v>-3.0750000000000002</v>
      </c>
      <c r="F952">
        <v>-3.18</v>
      </c>
      <c r="G952">
        <v>2.8</v>
      </c>
      <c r="H952">
        <v>0.01</v>
      </c>
      <c r="I952">
        <v>2.835</v>
      </c>
      <c r="J952">
        <v>-0.37</v>
      </c>
      <c r="K952">
        <v>-1.37</v>
      </c>
      <c r="L952">
        <v>-2.3660000000000001</v>
      </c>
      <c r="M952">
        <v>-3.0739999999999998</v>
      </c>
      <c r="N952">
        <v>-3.18</v>
      </c>
      <c r="O952">
        <v>1.0720000000000001</v>
      </c>
      <c r="P952">
        <v>1.0720000000000001</v>
      </c>
      <c r="Q952">
        <v>1.0649999999999999</v>
      </c>
      <c r="R952">
        <v>0.71</v>
      </c>
      <c r="S952">
        <v>0.29199999999999998</v>
      </c>
    </row>
    <row r="953" spans="1:19" x14ac:dyDescent="0.3">
      <c r="A953">
        <v>120</v>
      </c>
      <c r="B953">
        <v>-0.37</v>
      </c>
      <c r="C953">
        <v>-1.37</v>
      </c>
      <c r="D953">
        <v>-2.3660000000000001</v>
      </c>
      <c r="E953">
        <v>-3.0750000000000002</v>
      </c>
      <c r="F953">
        <v>-3.18</v>
      </c>
      <c r="G953">
        <v>2.8</v>
      </c>
      <c r="H953">
        <v>0.01</v>
      </c>
      <c r="I953">
        <v>2.835</v>
      </c>
      <c r="J953">
        <v>-0.36899999999999999</v>
      </c>
      <c r="K953">
        <v>-1.37</v>
      </c>
      <c r="L953">
        <v>-2.3660000000000001</v>
      </c>
      <c r="M953">
        <v>-3.0739999999999998</v>
      </c>
      <c r="N953">
        <v>-3.18</v>
      </c>
      <c r="O953">
        <v>1.075</v>
      </c>
      <c r="P953">
        <v>1.0720000000000001</v>
      </c>
      <c r="Q953">
        <v>1.0660000000000001</v>
      </c>
      <c r="R953">
        <v>0.71499999999999997</v>
      </c>
      <c r="S953">
        <v>0.29299999999999998</v>
      </c>
    </row>
    <row r="954" spans="1:19" x14ac:dyDescent="0.3">
      <c r="A954">
        <v>180</v>
      </c>
      <c r="B954">
        <v>-0.37</v>
      </c>
      <c r="C954">
        <v>-1.37</v>
      </c>
      <c r="D954">
        <v>-2.3660000000000001</v>
      </c>
      <c r="E954">
        <v>-3.0750000000000002</v>
      </c>
      <c r="F954">
        <v>-3.18</v>
      </c>
      <c r="G954">
        <v>2.8</v>
      </c>
      <c r="H954">
        <v>0.01</v>
      </c>
      <c r="I954">
        <v>2.835</v>
      </c>
      <c r="J954">
        <v>-0.36899999999999999</v>
      </c>
      <c r="K954">
        <v>-1.37</v>
      </c>
      <c r="L954">
        <v>-2.3660000000000001</v>
      </c>
      <c r="M954">
        <v>-3.073</v>
      </c>
      <c r="N954">
        <v>-3.18</v>
      </c>
      <c r="O954">
        <v>1.0780000000000001</v>
      </c>
      <c r="P954">
        <v>1.073</v>
      </c>
      <c r="Q954">
        <v>1.0660000000000001</v>
      </c>
      <c r="R954">
        <v>0.71599999999999997</v>
      </c>
      <c r="S954">
        <v>0.29399999999999998</v>
      </c>
    </row>
    <row r="955" spans="1:19" x14ac:dyDescent="0.3">
      <c r="A955">
        <v>240</v>
      </c>
      <c r="B955">
        <v>-0.37</v>
      </c>
      <c r="C955">
        <v>-1.37</v>
      </c>
      <c r="D955">
        <v>-2.3660000000000001</v>
      </c>
      <c r="E955">
        <v>-3.0750000000000002</v>
      </c>
      <c r="F955">
        <v>-3.18</v>
      </c>
      <c r="G955">
        <v>2.8</v>
      </c>
      <c r="H955">
        <v>0.01</v>
      </c>
      <c r="I955">
        <v>2.835</v>
      </c>
      <c r="J955">
        <v>-0.36799999999999999</v>
      </c>
      <c r="K955">
        <v>-1.37</v>
      </c>
      <c r="L955">
        <v>-2.367</v>
      </c>
      <c r="M955">
        <v>-3.073</v>
      </c>
      <c r="N955">
        <v>-3.18</v>
      </c>
      <c r="O955">
        <v>1.08</v>
      </c>
      <c r="P955">
        <v>1.073</v>
      </c>
      <c r="Q955">
        <v>1.0680000000000001</v>
      </c>
      <c r="R955">
        <v>0.71699999999999997</v>
      </c>
      <c r="S955">
        <v>0.29299999999999998</v>
      </c>
    </row>
    <row r="956" spans="1:19" x14ac:dyDescent="0.3">
      <c r="A956">
        <v>300</v>
      </c>
      <c r="B956">
        <v>-0.37</v>
      </c>
      <c r="C956">
        <v>-1.37</v>
      </c>
      <c r="D956">
        <v>-2.3660000000000001</v>
      </c>
      <c r="E956">
        <v>-3.0750000000000002</v>
      </c>
      <c r="F956">
        <v>-3.18</v>
      </c>
      <c r="G956">
        <v>2.8</v>
      </c>
      <c r="H956">
        <v>0.01</v>
      </c>
      <c r="I956">
        <v>2.835</v>
      </c>
      <c r="J956">
        <v>-0.36599999999999999</v>
      </c>
      <c r="K956">
        <v>-1.37</v>
      </c>
      <c r="L956">
        <v>-2.367</v>
      </c>
      <c r="M956">
        <v>-3.073</v>
      </c>
      <c r="N956">
        <v>-3.18</v>
      </c>
      <c r="O956">
        <v>1.081</v>
      </c>
      <c r="P956">
        <v>1.073</v>
      </c>
      <c r="Q956">
        <v>1.0680000000000001</v>
      </c>
      <c r="R956">
        <v>0.71599999999999997</v>
      </c>
      <c r="S956">
        <v>0.29499999999999998</v>
      </c>
    </row>
    <row r="957" spans="1:19" x14ac:dyDescent="0.3">
      <c r="A957">
        <v>360</v>
      </c>
      <c r="B957">
        <v>-0.37</v>
      </c>
      <c r="C957">
        <v>-1.37</v>
      </c>
      <c r="D957">
        <v>-2.3660000000000001</v>
      </c>
      <c r="E957">
        <v>-3.0750000000000002</v>
      </c>
      <c r="F957">
        <v>-3.18</v>
      </c>
      <c r="G957">
        <v>2.8</v>
      </c>
      <c r="H957">
        <v>0.01</v>
      </c>
      <c r="I957">
        <v>2.835</v>
      </c>
      <c r="J957">
        <v>-0.36499999999999999</v>
      </c>
      <c r="K957">
        <v>-1.37</v>
      </c>
      <c r="L957">
        <v>-2.367</v>
      </c>
      <c r="M957">
        <v>-3.0739999999999998</v>
      </c>
      <c r="N957">
        <v>-3.18</v>
      </c>
      <c r="O957">
        <v>1.083</v>
      </c>
      <c r="P957">
        <v>1.073</v>
      </c>
      <c r="Q957">
        <v>1.0680000000000001</v>
      </c>
      <c r="R957">
        <v>0.71499999999999997</v>
      </c>
      <c r="S957">
        <v>0.29699999999999999</v>
      </c>
    </row>
    <row r="958" spans="1:19" x14ac:dyDescent="0.3">
      <c r="A958">
        <v>420</v>
      </c>
      <c r="B958">
        <v>-0.37</v>
      </c>
      <c r="C958">
        <v>-1.37</v>
      </c>
      <c r="D958">
        <v>-2.3660000000000001</v>
      </c>
      <c r="E958">
        <v>-3.0750000000000002</v>
      </c>
      <c r="F958">
        <v>-3.18</v>
      </c>
      <c r="G958">
        <v>2.8</v>
      </c>
      <c r="H958">
        <v>0.01</v>
      </c>
      <c r="I958">
        <v>2.835</v>
      </c>
      <c r="J958">
        <v>-0.36399999999999999</v>
      </c>
      <c r="K958">
        <v>-1.37</v>
      </c>
      <c r="L958">
        <v>-2.367</v>
      </c>
      <c r="M958">
        <v>-3.0739999999999998</v>
      </c>
      <c r="N958">
        <v>-3.18</v>
      </c>
      <c r="O958">
        <v>1.085</v>
      </c>
      <c r="P958">
        <v>1.0740000000000001</v>
      </c>
      <c r="Q958">
        <v>1.069</v>
      </c>
      <c r="R958">
        <v>0.71499999999999997</v>
      </c>
      <c r="S958">
        <v>0.29799999999999999</v>
      </c>
    </row>
    <row r="959" spans="1:19" x14ac:dyDescent="0.3">
      <c r="A959">
        <v>480</v>
      </c>
      <c r="B959">
        <v>-0.37</v>
      </c>
      <c r="C959">
        <v>-1.37</v>
      </c>
      <c r="D959">
        <v>-2.3660000000000001</v>
      </c>
      <c r="E959">
        <v>-3.0750000000000002</v>
      </c>
      <c r="F959">
        <v>-3.18</v>
      </c>
      <c r="G959">
        <v>2.8</v>
      </c>
      <c r="H959">
        <v>0.01</v>
      </c>
      <c r="I959">
        <v>2.835</v>
      </c>
      <c r="J959">
        <v>-0.36299999999999999</v>
      </c>
      <c r="K959">
        <v>-1.37</v>
      </c>
      <c r="L959">
        <v>-2.367</v>
      </c>
      <c r="M959">
        <v>-3.0739999999999998</v>
      </c>
      <c r="N959">
        <v>-3.18</v>
      </c>
      <c r="O959">
        <v>1.0860000000000001</v>
      </c>
      <c r="P959">
        <v>1.0740000000000001</v>
      </c>
      <c r="Q959">
        <v>1.069</v>
      </c>
      <c r="R959">
        <v>0.71499999999999997</v>
      </c>
      <c r="S959">
        <v>0.29799999999999999</v>
      </c>
    </row>
    <row r="960" spans="1:19" x14ac:dyDescent="0.3">
      <c r="A960">
        <v>540</v>
      </c>
      <c r="B960">
        <v>-0.37</v>
      </c>
      <c r="C960">
        <v>-1.37</v>
      </c>
      <c r="D960">
        <v>-2.3660000000000001</v>
      </c>
      <c r="E960">
        <v>-3.0750000000000002</v>
      </c>
      <c r="F960">
        <v>-3.18</v>
      </c>
      <c r="G960">
        <v>2.8</v>
      </c>
      <c r="H960">
        <v>0.01</v>
      </c>
      <c r="I960">
        <v>2.835</v>
      </c>
      <c r="J960">
        <v>-0.36099999999999999</v>
      </c>
      <c r="K960">
        <v>-1.369</v>
      </c>
      <c r="L960">
        <v>-2.3679999999999999</v>
      </c>
      <c r="M960">
        <v>-3.0739999999999998</v>
      </c>
      <c r="N960">
        <v>-3.18</v>
      </c>
      <c r="O960">
        <v>1.0880000000000001</v>
      </c>
      <c r="P960">
        <v>1.075</v>
      </c>
      <c r="Q960">
        <v>1.069</v>
      </c>
      <c r="R960">
        <v>0.71399999999999997</v>
      </c>
      <c r="S960">
        <v>0.29699999999999999</v>
      </c>
    </row>
    <row r="961" spans="1:19" x14ac:dyDescent="0.3">
      <c r="A961">
        <v>600</v>
      </c>
      <c r="B961">
        <v>-0.37</v>
      </c>
      <c r="C961">
        <v>-1.37</v>
      </c>
      <c r="D961">
        <v>-2.3660000000000001</v>
      </c>
      <c r="E961">
        <v>-3.0750000000000002</v>
      </c>
      <c r="F961">
        <v>-3.18</v>
      </c>
      <c r="G961">
        <v>2.8</v>
      </c>
      <c r="H961">
        <v>0.01</v>
      </c>
      <c r="I961">
        <v>2.835</v>
      </c>
      <c r="J961">
        <v>-0.36</v>
      </c>
      <c r="K961">
        <v>-1.369</v>
      </c>
      <c r="L961">
        <v>-2.3679999999999999</v>
      </c>
      <c r="M961">
        <v>-3.0750000000000002</v>
      </c>
      <c r="N961">
        <v>-3.18</v>
      </c>
      <c r="O961">
        <v>1.089</v>
      </c>
      <c r="P961">
        <v>1.0760000000000001</v>
      </c>
      <c r="Q961">
        <v>1.069</v>
      </c>
      <c r="R961">
        <v>0.71399999999999997</v>
      </c>
      <c r="S961">
        <v>0.29699999999999999</v>
      </c>
    </row>
    <row r="963" spans="1:19" x14ac:dyDescent="0.3">
      <c r="A963" t="s">
        <v>0</v>
      </c>
      <c r="B963" t="s">
        <v>75</v>
      </c>
    </row>
    <row r="964" spans="1:19" x14ac:dyDescent="0.3">
      <c r="A964">
        <v>0</v>
      </c>
      <c r="B964">
        <v>-0.37</v>
      </c>
      <c r="C964">
        <v>-1.37</v>
      </c>
      <c r="D964">
        <v>-2.3660000000000001</v>
      </c>
      <c r="E964">
        <v>-3.0750000000000002</v>
      </c>
      <c r="F964">
        <v>-3.18</v>
      </c>
      <c r="G964">
        <v>2.8</v>
      </c>
      <c r="H964">
        <v>0.01</v>
      </c>
      <c r="I964">
        <v>2.5990000000000002</v>
      </c>
      <c r="J964">
        <v>-0.37</v>
      </c>
      <c r="K964">
        <v>-1.37</v>
      </c>
      <c r="L964">
        <v>-2.3660000000000001</v>
      </c>
      <c r="M964">
        <v>-3.0750000000000002</v>
      </c>
      <c r="N964">
        <v>-3.18</v>
      </c>
      <c r="O964">
        <v>1.069</v>
      </c>
      <c r="P964">
        <v>1.069</v>
      </c>
      <c r="Q964">
        <v>1.0609999999999999</v>
      </c>
      <c r="R964">
        <v>0.70699999999999996</v>
      </c>
      <c r="S964">
        <v>0.29099999999999998</v>
      </c>
    </row>
    <row r="965" spans="1:19" x14ac:dyDescent="0.3">
      <c r="A965">
        <v>60</v>
      </c>
      <c r="B965">
        <v>-0.37</v>
      </c>
      <c r="C965">
        <v>-1.37</v>
      </c>
      <c r="D965">
        <v>-2.3660000000000001</v>
      </c>
      <c r="E965">
        <v>-3.0750000000000002</v>
      </c>
      <c r="F965">
        <v>-3.18</v>
      </c>
      <c r="G965">
        <v>2.8</v>
      </c>
      <c r="H965">
        <v>0.01</v>
      </c>
      <c r="I965">
        <v>2.5990000000000002</v>
      </c>
      <c r="J965">
        <v>-0.37</v>
      </c>
      <c r="K965">
        <v>-1.37</v>
      </c>
      <c r="L965">
        <v>-2.3660000000000001</v>
      </c>
      <c r="M965">
        <v>-3.0750000000000002</v>
      </c>
      <c r="N965">
        <v>-3.177</v>
      </c>
      <c r="O965">
        <v>1.073</v>
      </c>
      <c r="P965">
        <v>1.071</v>
      </c>
      <c r="Q965">
        <v>1.0649999999999999</v>
      </c>
      <c r="R965">
        <v>0.71099999999999997</v>
      </c>
      <c r="S965">
        <v>0.28399999999999997</v>
      </c>
    </row>
    <row r="966" spans="1:19" x14ac:dyDescent="0.3">
      <c r="A966">
        <v>120</v>
      </c>
      <c r="B966">
        <v>-0.37</v>
      </c>
      <c r="C966">
        <v>-1.37</v>
      </c>
      <c r="D966">
        <v>-2.3660000000000001</v>
      </c>
      <c r="E966">
        <v>-3.0750000000000002</v>
      </c>
      <c r="F966">
        <v>-3.18</v>
      </c>
      <c r="G966">
        <v>2.8</v>
      </c>
      <c r="H966">
        <v>0.01</v>
      </c>
      <c r="I966">
        <v>2.5990000000000002</v>
      </c>
      <c r="J966">
        <v>-0.37</v>
      </c>
      <c r="K966">
        <v>-1.37</v>
      </c>
      <c r="L966">
        <v>-2.3660000000000001</v>
      </c>
      <c r="M966">
        <v>-3.073</v>
      </c>
      <c r="N966">
        <v>-3.1739999999999999</v>
      </c>
      <c r="O966">
        <v>1.0760000000000001</v>
      </c>
      <c r="P966">
        <v>1.0720000000000001</v>
      </c>
      <c r="Q966">
        <v>1.0649999999999999</v>
      </c>
      <c r="R966">
        <v>0.71399999999999997</v>
      </c>
      <c r="S966">
        <v>0.27700000000000002</v>
      </c>
    </row>
    <row r="967" spans="1:19" x14ac:dyDescent="0.3">
      <c r="A967">
        <v>180</v>
      </c>
      <c r="B967">
        <v>-0.37</v>
      </c>
      <c r="C967">
        <v>-1.37</v>
      </c>
      <c r="D967">
        <v>-2.3660000000000001</v>
      </c>
      <c r="E967">
        <v>-3.0750000000000002</v>
      </c>
      <c r="F967">
        <v>-3.18</v>
      </c>
      <c r="G967">
        <v>2.8</v>
      </c>
      <c r="H967">
        <v>0.01</v>
      </c>
      <c r="I967">
        <v>2.5990000000000002</v>
      </c>
      <c r="J967">
        <v>-0.36899999999999999</v>
      </c>
      <c r="K967">
        <v>-1.37</v>
      </c>
      <c r="L967">
        <v>-2.3660000000000001</v>
      </c>
      <c r="M967">
        <v>-3.073</v>
      </c>
      <c r="N967">
        <v>-3.1709999999999998</v>
      </c>
      <c r="O967">
        <v>1.077</v>
      </c>
      <c r="P967">
        <v>1.073</v>
      </c>
      <c r="Q967">
        <v>1.0669999999999999</v>
      </c>
      <c r="R967">
        <v>0.71499999999999997</v>
      </c>
      <c r="S967">
        <v>0.27300000000000002</v>
      </c>
    </row>
    <row r="968" spans="1:19" x14ac:dyDescent="0.3">
      <c r="A968">
        <v>240</v>
      </c>
      <c r="B968">
        <v>-0.37</v>
      </c>
      <c r="C968">
        <v>-1.37</v>
      </c>
      <c r="D968">
        <v>-2.3660000000000001</v>
      </c>
      <c r="E968">
        <v>-3.0750000000000002</v>
      </c>
      <c r="F968">
        <v>-3.18</v>
      </c>
      <c r="G968">
        <v>2.8</v>
      </c>
      <c r="H968">
        <v>0.01</v>
      </c>
      <c r="I968">
        <v>2.5990000000000002</v>
      </c>
      <c r="J968">
        <v>-0.36799999999999999</v>
      </c>
      <c r="K968">
        <v>-1.37</v>
      </c>
      <c r="L968">
        <v>-2.367</v>
      </c>
      <c r="M968">
        <v>-3.0739999999999998</v>
      </c>
      <c r="N968">
        <v>-3.1680000000000001</v>
      </c>
      <c r="O968">
        <v>1.08</v>
      </c>
      <c r="P968">
        <v>1.073</v>
      </c>
      <c r="Q968">
        <v>1.0680000000000001</v>
      </c>
      <c r="R968">
        <v>0.72</v>
      </c>
      <c r="S968">
        <v>0.26700000000000002</v>
      </c>
    </row>
    <row r="969" spans="1:19" x14ac:dyDescent="0.3">
      <c r="A969">
        <v>300</v>
      </c>
      <c r="B969">
        <v>-0.37</v>
      </c>
      <c r="C969">
        <v>-1.37</v>
      </c>
      <c r="D969">
        <v>-2.3660000000000001</v>
      </c>
      <c r="E969">
        <v>-3.0750000000000002</v>
      </c>
      <c r="F969">
        <v>-3.18</v>
      </c>
      <c r="G969">
        <v>2.8</v>
      </c>
      <c r="H969">
        <v>0.01</v>
      </c>
      <c r="I969">
        <v>2.5990000000000002</v>
      </c>
      <c r="J969">
        <v>-0.36599999999999999</v>
      </c>
      <c r="K969">
        <v>-1.37</v>
      </c>
      <c r="L969">
        <v>-2.367</v>
      </c>
      <c r="M969">
        <v>-3.0739999999999998</v>
      </c>
      <c r="N969">
        <v>-3.165</v>
      </c>
      <c r="O969">
        <v>1.081</v>
      </c>
      <c r="P969">
        <v>1.0720000000000001</v>
      </c>
      <c r="Q969">
        <v>1.0669999999999999</v>
      </c>
      <c r="R969">
        <v>0.71799999999999997</v>
      </c>
      <c r="S969">
        <v>0.26300000000000001</v>
      </c>
    </row>
    <row r="970" spans="1:19" x14ac:dyDescent="0.3">
      <c r="A970">
        <v>360</v>
      </c>
      <c r="B970">
        <v>-0.37</v>
      </c>
      <c r="C970">
        <v>-1.37</v>
      </c>
      <c r="D970">
        <v>-2.3660000000000001</v>
      </c>
      <c r="E970">
        <v>-3.0750000000000002</v>
      </c>
      <c r="F970">
        <v>-3.18</v>
      </c>
      <c r="G970">
        <v>2.8</v>
      </c>
      <c r="H970">
        <v>0.01</v>
      </c>
      <c r="I970">
        <v>2.5990000000000002</v>
      </c>
      <c r="J970">
        <v>-0.36499999999999999</v>
      </c>
      <c r="K970">
        <v>-1.37</v>
      </c>
      <c r="L970">
        <v>-2.367</v>
      </c>
      <c r="M970">
        <v>-3.073</v>
      </c>
      <c r="N970">
        <v>-3.1619999999999999</v>
      </c>
      <c r="O970">
        <v>1.083</v>
      </c>
      <c r="P970">
        <v>1.073</v>
      </c>
      <c r="Q970">
        <v>1.0680000000000001</v>
      </c>
      <c r="R970">
        <v>0.71399999999999997</v>
      </c>
      <c r="S970">
        <v>0.26100000000000001</v>
      </c>
    </row>
    <row r="971" spans="1:19" x14ac:dyDescent="0.3">
      <c r="A971">
        <v>420</v>
      </c>
      <c r="B971">
        <v>-0.37</v>
      </c>
      <c r="C971">
        <v>-1.37</v>
      </c>
      <c r="D971">
        <v>-2.3660000000000001</v>
      </c>
      <c r="E971">
        <v>-3.0750000000000002</v>
      </c>
      <c r="F971">
        <v>-3.18</v>
      </c>
      <c r="G971">
        <v>2.8</v>
      </c>
      <c r="H971">
        <v>0.01</v>
      </c>
      <c r="I971">
        <v>2.5990000000000002</v>
      </c>
      <c r="J971">
        <v>-0.36399999999999999</v>
      </c>
      <c r="K971">
        <v>-1.37</v>
      </c>
      <c r="L971">
        <v>-2.367</v>
      </c>
      <c r="M971">
        <v>-3.0720000000000001</v>
      </c>
      <c r="N971">
        <v>-3.1589999999999998</v>
      </c>
      <c r="O971">
        <v>1.085</v>
      </c>
      <c r="P971">
        <v>1.0740000000000001</v>
      </c>
      <c r="Q971">
        <v>1.069</v>
      </c>
      <c r="R971">
        <v>0.70899999999999996</v>
      </c>
      <c r="S971">
        <v>0.25900000000000001</v>
      </c>
    </row>
    <row r="972" spans="1:19" x14ac:dyDescent="0.3">
      <c r="A972">
        <v>480</v>
      </c>
      <c r="B972">
        <v>-0.37</v>
      </c>
      <c r="C972">
        <v>-1.37</v>
      </c>
      <c r="D972">
        <v>-2.3660000000000001</v>
      </c>
      <c r="E972">
        <v>-3.0750000000000002</v>
      </c>
      <c r="F972">
        <v>-3.18</v>
      </c>
      <c r="G972">
        <v>2.8</v>
      </c>
      <c r="H972">
        <v>0.01</v>
      </c>
      <c r="I972">
        <v>2.5990000000000002</v>
      </c>
      <c r="J972">
        <v>-0.36299999999999999</v>
      </c>
      <c r="K972">
        <v>-1.37</v>
      </c>
      <c r="L972">
        <v>-2.367</v>
      </c>
      <c r="M972">
        <v>-3.07</v>
      </c>
      <c r="N972">
        <v>-3.1560000000000001</v>
      </c>
      <c r="O972">
        <v>1.0860000000000001</v>
      </c>
      <c r="P972">
        <v>1.0740000000000001</v>
      </c>
      <c r="Q972">
        <v>1.069</v>
      </c>
      <c r="R972">
        <v>0.70299999999999996</v>
      </c>
      <c r="S972">
        <v>0.25700000000000001</v>
      </c>
    </row>
    <row r="973" spans="1:19" x14ac:dyDescent="0.3">
      <c r="A973">
        <v>540</v>
      </c>
      <c r="B973">
        <v>-0.37</v>
      </c>
      <c r="C973">
        <v>-1.37</v>
      </c>
      <c r="D973">
        <v>-2.3660000000000001</v>
      </c>
      <c r="E973">
        <v>-3.0750000000000002</v>
      </c>
      <c r="F973">
        <v>-3.18</v>
      </c>
      <c r="G973">
        <v>2.8</v>
      </c>
      <c r="H973">
        <v>0.01</v>
      </c>
      <c r="I973">
        <v>2.5990000000000002</v>
      </c>
      <c r="J973">
        <v>-0.36099999999999999</v>
      </c>
      <c r="K973">
        <v>-1.369</v>
      </c>
      <c r="L973">
        <v>-2.3679999999999999</v>
      </c>
      <c r="M973">
        <v>-3.0680000000000001</v>
      </c>
      <c r="N973">
        <v>-3.153</v>
      </c>
      <c r="O973">
        <v>1.0880000000000001</v>
      </c>
      <c r="P973">
        <v>1.075</v>
      </c>
      <c r="Q973">
        <v>1.069</v>
      </c>
      <c r="R973">
        <v>0.69799999999999995</v>
      </c>
      <c r="S973">
        <v>0.254</v>
      </c>
    </row>
    <row r="974" spans="1:19" x14ac:dyDescent="0.3">
      <c r="A974">
        <v>600</v>
      </c>
      <c r="B974">
        <v>-0.37</v>
      </c>
      <c r="C974">
        <v>-1.37</v>
      </c>
      <c r="D974">
        <v>-2.3660000000000001</v>
      </c>
      <c r="E974">
        <v>-3.0750000000000002</v>
      </c>
      <c r="F974">
        <v>-3.18</v>
      </c>
      <c r="G974">
        <v>2.8</v>
      </c>
      <c r="H974">
        <v>0.01</v>
      </c>
      <c r="I974">
        <v>2.5990000000000002</v>
      </c>
      <c r="J974">
        <v>-0.36</v>
      </c>
      <c r="K974">
        <v>-1.369</v>
      </c>
      <c r="L974">
        <v>-2.3679999999999999</v>
      </c>
      <c r="M974">
        <v>-3.0659999999999998</v>
      </c>
      <c r="N974">
        <v>-3.15</v>
      </c>
      <c r="O974">
        <v>1.089</v>
      </c>
      <c r="P974">
        <v>1.0760000000000001</v>
      </c>
      <c r="Q974">
        <v>1.069</v>
      </c>
      <c r="R974">
        <v>0.69299999999999995</v>
      </c>
      <c r="S974">
        <v>0.252</v>
      </c>
    </row>
    <row r="976" spans="1:19" x14ac:dyDescent="0.3">
      <c r="A976" t="s">
        <v>0</v>
      </c>
      <c r="B976" t="s">
        <v>76</v>
      </c>
    </row>
    <row r="977" spans="1:19" x14ac:dyDescent="0.3">
      <c r="A977">
        <v>0</v>
      </c>
      <c r="B977">
        <v>-0.37</v>
      </c>
      <c r="C977">
        <v>-1.37</v>
      </c>
      <c r="D977">
        <v>-2.3660000000000001</v>
      </c>
      <c r="E977">
        <v>-3.0670000000000002</v>
      </c>
      <c r="F977">
        <v>-3.17</v>
      </c>
      <c r="G977">
        <v>2.8</v>
      </c>
      <c r="H977">
        <v>0.01</v>
      </c>
      <c r="I977">
        <v>3.0659999999999998</v>
      </c>
      <c r="J977">
        <v>-0.37</v>
      </c>
      <c r="K977">
        <v>-1.37</v>
      </c>
      <c r="L977">
        <v>-2.3660000000000001</v>
      </c>
      <c r="M977">
        <v>-3.0670000000000002</v>
      </c>
      <c r="N977">
        <v>-3.17</v>
      </c>
      <c r="O977">
        <v>1.069</v>
      </c>
      <c r="P977">
        <v>1.069</v>
      </c>
      <c r="Q977">
        <v>1.0609999999999999</v>
      </c>
      <c r="R977">
        <v>0.7</v>
      </c>
      <c r="S977">
        <v>0.28899999999999998</v>
      </c>
    </row>
    <row r="978" spans="1:19" x14ac:dyDescent="0.3">
      <c r="A978">
        <v>60</v>
      </c>
      <c r="B978">
        <v>-0.37</v>
      </c>
      <c r="C978">
        <v>-1.37</v>
      </c>
      <c r="D978">
        <v>-2.3660000000000001</v>
      </c>
      <c r="E978">
        <v>-3.0670000000000002</v>
      </c>
      <c r="F978">
        <v>-3.17</v>
      </c>
      <c r="G978">
        <v>2.8</v>
      </c>
      <c r="H978">
        <v>0.01</v>
      </c>
      <c r="I978">
        <v>3.0659999999999998</v>
      </c>
      <c r="J978">
        <v>-0.37</v>
      </c>
      <c r="K978">
        <v>-1.37</v>
      </c>
      <c r="L978">
        <v>-2.3660000000000001</v>
      </c>
      <c r="M978">
        <v>-3.0670000000000002</v>
      </c>
      <c r="N978">
        <v>-3.173</v>
      </c>
      <c r="O978">
        <v>1.0720000000000001</v>
      </c>
      <c r="P978">
        <v>1.0720000000000001</v>
      </c>
      <c r="Q978">
        <v>1.0649999999999999</v>
      </c>
      <c r="R978">
        <v>0.70299999999999996</v>
      </c>
      <c r="S978">
        <v>0.29799999999999999</v>
      </c>
    </row>
    <row r="979" spans="1:19" x14ac:dyDescent="0.3">
      <c r="A979">
        <v>120</v>
      </c>
      <c r="B979">
        <v>-0.37</v>
      </c>
      <c r="C979">
        <v>-1.37</v>
      </c>
      <c r="D979">
        <v>-2.3660000000000001</v>
      </c>
      <c r="E979">
        <v>-3.0670000000000002</v>
      </c>
      <c r="F979">
        <v>-3.17</v>
      </c>
      <c r="G979">
        <v>2.8</v>
      </c>
      <c r="H979">
        <v>0.01</v>
      </c>
      <c r="I979">
        <v>3.0659999999999998</v>
      </c>
      <c r="J979">
        <v>-0.36899999999999999</v>
      </c>
      <c r="K979">
        <v>-1.37</v>
      </c>
      <c r="L979">
        <v>-2.3660000000000001</v>
      </c>
      <c r="M979">
        <v>-3.0670000000000002</v>
      </c>
      <c r="N979">
        <v>-3.1760000000000002</v>
      </c>
      <c r="O979">
        <v>1.075</v>
      </c>
      <c r="P979">
        <v>1.073</v>
      </c>
      <c r="Q979">
        <v>1.0660000000000001</v>
      </c>
      <c r="R979">
        <v>0.71</v>
      </c>
      <c r="S979">
        <v>0.30599999999999999</v>
      </c>
    </row>
    <row r="980" spans="1:19" x14ac:dyDescent="0.3">
      <c r="A980">
        <v>180</v>
      </c>
      <c r="B980">
        <v>-0.37</v>
      </c>
      <c r="C980">
        <v>-1.37</v>
      </c>
      <c r="D980">
        <v>-2.3660000000000001</v>
      </c>
      <c r="E980">
        <v>-3.0670000000000002</v>
      </c>
      <c r="F980">
        <v>-3.17</v>
      </c>
      <c r="G980">
        <v>2.8</v>
      </c>
      <c r="H980">
        <v>0.01</v>
      </c>
      <c r="I980">
        <v>3.0659999999999998</v>
      </c>
      <c r="J980">
        <v>-0.36899999999999999</v>
      </c>
      <c r="K980">
        <v>-1.37</v>
      </c>
      <c r="L980">
        <v>-2.3660000000000001</v>
      </c>
      <c r="M980">
        <v>-3.0659999999999998</v>
      </c>
      <c r="N980">
        <v>-3.1789999999999998</v>
      </c>
      <c r="O980">
        <v>1.0780000000000001</v>
      </c>
      <c r="P980">
        <v>1.073</v>
      </c>
      <c r="Q980">
        <v>1.0660000000000001</v>
      </c>
      <c r="R980">
        <v>0.71099999999999997</v>
      </c>
      <c r="S980">
        <v>0.313</v>
      </c>
    </row>
    <row r="981" spans="1:19" x14ac:dyDescent="0.3">
      <c r="A981">
        <v>240</v>
      </c>
      <c r="B981">
        <v>-0.37</v>
      </c>
      <c r="C981">
        <v>-1.37</v>
      </c>
      <c r="D981">
        <v>-2.3660000000000001</v>
      </c>
      <c r="E981">
        <v>-3.0670000000000002</v>
      </c>
      <c r="F981">
        <v>-3.17</v>
      </c>
      <c r="G981">
        <v>2.8</v>
      </c>
      <c r="H981">
        <v>0.01</v>
      </c>
      <c r="I981">
        <v>3.0659999999999998</v>
      </c>
      <c r="J981">
        <v>-0.36799999999999999</v>
      </c>
      <c r="K981">
        <v>-1.37</v>
      </c>
      <c r="L981">
        <v>-2.3660000000000001</v>
      </c>
      <c r="M981">
        <v>-3.0649999999999999</v>
      </c>
      <c r="N981">
        <v>-3.1819999999999999</v>
      </c>
      <c r="O981">
        <v>1.08</v>
      </c>
      <c r="P981">
        <v>1.073</v>
      </c>
      <c r="Q981">
        <v>1.0669999999999999</v>
      </c>
      <c r="R981">
        <v>0.70799999999999996</v>
      </c>
      <c r="S981">
        <v>0.318</v>
      </c>
    </row>
    <row r="982" spans="1:19" x14ac:dyDescent="0.3">
      <c r="A982">
        <v>300</v>
      </c>
      <c r="B982">
        <v>-0.37</v>
      </c>
      <c r="C982">
        <v>-1.37</v>
      </c>
      <c r="D982">
        <v>-2.3660000000000001</v>
      </c>
      <c r="E982">
        <v>-3.0670000000000002</v>
      </c>
      <c r="F982">
        <v>-3.17</v>
      </c>
      <c r="G982">
        <v>2.8</v>
      </c>
      <c r="H982">
        <v>0.01</v>
      </c>
      <c r="I982">
        <v>3.0659999999999998</v>
      </c>
      <c r="J982">
        <v>-0.36699999999999999</v>
      </c>
      <c r="K982">
        <v>-1.37</v>
      </c>
      <c r="L982">
        <v>-2.367</v>
      </c>
      <c r="M982">
        <v>-3.0649999999999999</v>
      </c>
      <c r="N982">
        <v>-3.1850000000000001</v>
      </c>
      <c r="O982">
        <v>1.0820000000000001</v>
      </c>
      <c r="P982">
        <v>1.073</v>
      </c>
      <c r="Q982">
        <v>1.0680000000000001</v>
      </c>
      <c r="R982">
        <v>0.70699999999999996</v>
      </c>
      <c r="S982">
        <v>0.32300000000000001</v>
      </c>
    </row>
    <row r="983" spans="1:19" x14ac:dyDescent="0.3">
      <c r="A983">
        <v>360</v>
      </c>
      <c r="B983">
        <v>-0.37</v>
      </c>
      <c r="C983">
        <v>-1.37</v>
      </c>
      <c r="D983">
        <v>-2.3660000000000001</v>
      </c>
      <c r="E983">
        <v>-3.0670000000000002</v>
      </c>
      <c r="F983">
        <v>-3.17</v>
      </c>
      <c r="G983">
        <v>2.8</v>
      </c>
      <c r="H983">
        <v>0.01</v>
      </c>
      <c r="I983">
        <v>3.0659999999999998</v>
      </c>
      <c r="J983">
        <v>-0.36499999999999999</v>
      </c>
      <c r="K983">
        <v>-1.37</v>
      </c>
      <c r="L983">
        <v>-2.367</v>
      </c>
      <c r="M983">
        <v>-3.0659999999999998</v>
      </c>
      <c r="N983">
        <v>-3.1880000000000002</v>
      </c>
      <c r="O983">
        <v>1.083</v>
      </c>
      <c r="P983">
        <v>1.073</v>
      </c>
      <c r="Q983">
        <v>1.0680000000000001</v>
      </c>
      <c r="R983">
        <v>0.71</v>
      </c>
      <c r="S983">
        <v>0.32900000000000001</v>
      </c>
    </row>
    <row r="984" spans="1:19" x14ac:dyDescent="0.3">
      <c r="A984">
        <v>420</v>
      </c>
      <c r="B984">
        <v>-0.37</v>
      </c>
      <c r="C984">
        <v>-1.37</v>
      </c>
      <c r="D984">
        <v>-2.3660000000000001</v>
      </c>
      <c r="E984">
        <v>-3.0670000000000002</v>
      </c>
      <c r="F984">
        <v>-3.17</v>
      </c>
      <c r="G984">
        <v>2.8</v>
      </c>
      <c r="H984">
        <v>0.01</v>
      </c>
      <c r="I984">
        <v>3.0659999999999998</v>
      </c>
      <c r="J984">
        <v>-0.36399999999999999</v>
      </c>
      <c r="K984">
        <v>-1.37</v>
      </c>
      <c r="L984">
        <v>-2.367</v>
      </c>
      <c r="M984">
        <v>-3.0680000000000001</v>
      </c>
      <c r="N984">
        <v>-3.1909999999999998</v>
      </c>
      <c r="O984">
        <v>1.085</v>
      </c>
      <c r="P984">
        <v>1.073</v>
      </c>
      <c r="Q984">
        <v>1.0680000000000001</v>
      </c>
      <c r="R984">
        <v>0.71499999999999997</v>
      </c>
      <c r="S984">
        <v>0.33400000000000002</v>
      </c>
    </row>
    <row r="985" spans="1:19" x14ac:dyDescent="0.3">
      <c r="A985">
        <v>480</v>
      </c>
      <c r="B985">
        <v>-0.37</v>
      </c>
      <c r="C985">
        <v>-1.37</v>
      </c>
      <c r="D985">
        <v>-2.3660000000000001</v>
      </c>
      <c r="E985">
        <v>-3.0670000000000002</v>
      </c>
      <c r="F985">
        <v>-3.17</v>
      </c>
      <c r="G985">
        <v>2.8</v>
      </c>
      <c r="H985">
        <v>0.01</v>
      </c>
      <c r="I985">
        <v>3.0659999999999998</v>
      </c>
      <c r="J985">
        <v>-0.36299999999999999</v>
      </c>
      <c r="K985">
        <v>-1.37</v>
      </c>
      <c r="L985">
        <v>-2.367</v>
      </c>
      <c r="M985">
        <v>-3.0710000000000002</v>
      </c>
      <c r="N985">
        <v>-3.194</v>
      </c>
      <c r="O985">
        <v>1.0860000000000001</v>
      </c>
      <c r="P985">
        <v>1.0740000000000001</v>
      </c>
      <c r="Q985">
        <v>1.0680000000000001</v>
      </c>
      <c r="R985">
        <v>0.72</v>
      </c>
      <c r="S985">
        <v>0.33700000000000002</v>
      </c>
    </row>
    <row r="986" spans="1:19" x14ac:dyDescent="0.3">
      <c r="A986">
        <v>540</v>
      </c>
      <c r="B986">
        <v>-0.37</v>
      </c>
      <c r="C986">
        <v>-1.37</v>
      </c>
      <c r="D986">
        <v>-2.3660000000000001</v>
      </c>
      <c r="E986">
        <v>-3.0670000000000002</v>
      </c>
      <c r="F986">
        <v>-3.17</v>
      </c>
      <c r="G986">
        <v>2.8</v>
      </c>
      <c r="H986">
        <v>0.01</v>
      </c>
      <c r="I986">
        <v>3.0659999999999998</v>
      </c>
      <c r="J986">
        <v>-0.36099999999999999</v>
      </c>
      <c r="K986">
        <v>-1.369</v>
      </c>
      <c r="L986">
        <v>-2.367</v>
      </c>
      <c r="M986">
        <v>-3.073</v>
      </c>
      <c r="N986">
        <v>-3.1970000000000001</v>
      </c>
      <c r="O986">
        <v>1.0880000000000001</v>
      </c>
      <c r="P986">
        <v>1.075</v>
      </c>
      <c r="Q986">
        <v>1.069</v>
      </c>
      <c r="R986">
        <v>0.72299999999999998</v>
      </c>
      <c r="S986">
        <v>0.33800000000000002</v>
      </c>
    </row>
    <row r="987" spans="1:19" x14ac:dyDescent="0.3">
      <c r="A987">
        <v>600</v>
      </c>
      <c r="B987">
        <v>-0.37</v>
      </c>
      <c r="C987">
        <v>-1.37</v>
      </c>
      <c r="D987">
        <v>-2.3660000000000001</v>
      </c>
      <c r="E987">
        <v>-3.0670000000000002</v>
      </c>
      <c r="F987">
        <v>-3.17</v>
      </c>
      <c r="G987">
        <v>2.8</v>
      </c>
      <c r="H987">
        <v>0.01</v>
      </c>
      <c r="I987">
        <v>3.0659999999999998</v>
      </c>
      <c r="J987">
        <v>-0.36</v>
      </c>
      <c r="K987">
        <v>-1.369</v>
      </c>
      <c r="L987">
        <v>-2.3679999999999999</v>
      </c>
      <c r="M987">
        <v>-3.0750000000000002</v>
      </c>
      <c r="N987">
        <v>-3.2</v>
      </c>
      <c r="O987">
        <v>1.089</v>
      </c>
      <c r="P987">
        <v>1.0760000000000001</v>
      </c>
      <c r="Q987">
        <v>1.069</v>
      </c>
      <c r="R987">
        <v>0.72699999999999998</v>
      </c>
      <c r="S987">
        <v>0.33900000000000002</v>
      </c>
    </row>
    <row r="989" spans="1:19" x14ac:dyDescent="0.3">
      <c r="A989" t="s">
        <v>0</v>
      </c>
      <c r="B989" t="s">
        <v>77</v>
      </c>
    </row>
    <row r="990" spans="1:19" x14ac:dyDescent="0.3">
      <c r="A990">
        <v>0</v>
      </c>
      <c r="B990">
        <v>-0.37</v>
      </c>
      <c r="C990">
        <v>-1.37</v>
      </c>
      <c r="D990">
        <v>-2.3660000000000001</v>
      </c>
      <c r="E990">
        <v>-3.0670000000000002</v>
      </c>
      <c r="F990">
        <v>-3.17</v>
      </c>
      <c r="G990">
        <v>2.8</v>
      </c>
      <c r="H990">
        <v>0.01</v>
      </c>
      <c r="I990">
        <v>2.8359999999999999</v>
      </c>
      <c r="J990">
        <v>-0.37</v>
      </c>
      <c r="K990">
        <v>-1.37</v>
      </c>
      <c r="L990">
        <v>-2.3660000000000001</v>
      </c>
      <c r="M990">
        <v>-3.0670000000000002</v>
      </c>
      <c r="N990">
        <v>-3.17</v>
      </c>
      <c r="O990">
        <v>1.069</v>
      </c>
      <c r="P990">
        <v>1.069</v>
      </c>
      <c r="Q990">
        <v>1.0609999999999999</v>
      </c>
      <c r="R990">
        <v>0.7</v>
      </c>
      <c r="S990">
        <v>0.28899999999999998</v>
      </c>
    </row>
    <row r="991" spans="1:19" x14ac:dyDescent="0.3">
      <c r="A991">
        <v>60</v>
      </c>
      <c r="B991">
        <v>-0.37</v>
      </c>
      <c r="C991">
        <v>-1.37</v>
      </c>
      <c r="D991">
        <v>-2.3660000000000001</v>
      </c>
      <c r="E991">
        <v>-3.0670000000000002</v>
      </c>
      <c r="F991">
        <v>-3.17</v>
      </c>
      <c r="G991">
        <v>2.8</v>
      </c>
      <c r="H991">
        <v>0.01</v>
      </c>
      <c r="I991">
        <v>2.8359999999999999</v>
      </c>
      <c r="J991">
        <v>-0.37</v>
      </c>
      <c r="K991">
        <v>-1.37</v>
      </c>
      <c r="L991">
        <v>-2.3660000000000001</v>
      </c>
      <c r="M991">
        <v>-3.0670000000000002</v>
      </c>
      <c r="N991">
        <v>-3.17</v>
      </c>
      <c r="O991">
        <v>1.0720000000000001</v>
      </c>
      <c r="P991">
        <v>1.0720000000000001</v>
      </c>
      <c r="Q991">
        <v>1.0649999999999999</v>
      </c>
      <c r="R991">
        <v>0.70399999999999996</v>
      </c>
      <c r="S991">
        <v>0.28999999999999998</v>
      </c>
    </row>
    <row r="992" spans="1:19" x14ac:dyDescent="0.3">
      <c r="A992">
        <v>120</v>
      </c>
      <c r="B992">
        <v>-0.37</v>
      </c>
      <c r="C992">
        <v>-1.37</v>
      </c>
      <c r="D992">
        <v>-2.3660000000000001</v>
      </c>
      <c r="E992">
        <v>-3.0670000000000002</v>
      </c>
      <c r="F992">
        <v>-3.17</v>
      </c>
      <c r="G992">
        <v>2.8</v>
      </c>
      <c r="H992">
        <v>0.01</v>
      </c>
      <c r="I992">
        <v>2.8359999999999999</v>
      </c>
      <c r="J992">
        <v>-0.36899999999999999</v>
      </c>
      <c r="K992">
        <v>-1.37</v>
      </c>
      <c r="L992">
        <v>-2.3660000000000001</v>
      </c>
      <c r="M992">
        <v>-3.0659999999999998</v>
      </c>
      <c r="N992">
        <v>-3.17</v>
      </c>
      <c r="O992">
        <v>1.075</v>
      </c>
      <c r="P992">
        <v>1.073</v>
      </c>
      <c r="Q992">
        <v>1.0660000000000001</v>
      </c>
      <c r="R992">
        <v>0.70899999999999996</v>
      </c>
      <c r="S992">
        <v>0.28999999999999998</v>
      </c>
    </row>
    <row r="993" spans="1:19" x14ac:dyDescent="0.3">
      <c r="A993">
        <v>180</v>
      </c>
      <c r="B993">
        <v>-0.37</v>
      </c>
      <c r="C993">
        <v>-1.37</v>
      </c>
      <c r="D993">
        <v>-2.3660000000000001</v>
      </c>
      <c r="E993">
        <v>-3.0670000000000002</v>
      </c>
      <c r="F993">
        <v>-3.17</v>
      </c>
      <c r="G993">
        <v>2.8</v>
      </c>
      <c r="H993">
        <v>0.01</v>
      </c>
      <c r="I993">
        <v>2.8359999999999999</v>
      </c>
      <c r="J993">
        <v>-0.36899999999999999</v>
      </c>
      <c r="K993">
        <v>-1.37</v>
      </c>
      <c r="L993">
        <v>-2.3660000000000001</v>
      </c>
      <c r="M993">
        <v>-3.0659999999999998</v>
      </c>
      <c r="N993">
        <v>-3.17</v>
      </c>
      <c r="O993">
        <v>1.0780000000000001</v>
      </c>
      <c r="P993">
        <v>1.073</v>
      </c>
      <c r="Q993">
        <v>1.0660000000000001</v>
      </c>
      <c r="R993">
        <v>0.71</v>
      </c>
      <c r="S993">
        <v>0.29099999999999998</v>
      </c>
    </row>
    <row r="994" spans="1:19" x14ac:dyDescent="0.3">
      <c r="A994">
        <v>240</v>
      </c>
      <c r="B994">
        <v>-0.37</v>
      </c>
      <c r="C994">
        <v>-1.37</v>
      </c>
      <c r="D994">
        <v>-2.3660000000000001</v>
      </c>
      <c r="E994">
        <v>-3.0670000000000002</v>
      </c>
      <c r="F994">
        <v>-3.17</v>
      </c>
      <c r="G994">
        <v>2.8</v>
      </c>
      <c r="H994">
        <v>0.01</v>
      </c>
      <c r="I994">
        <v>2.8359999999999999</v>
      </c>
      <c r="J994">
        <v>-0.36799999999999999</v>
      </c>
      <c r="K994">
        <v>-1.37</v>
      </c>
      <c r="L994">
        <v>-2.3660000000000001</v>
      </c>
      <c r="M994">
        <v>-3.0659999999999998</v>
      </c>
      <c r="N994">
        <v>-3.17</v>
      </c>
      <c r="O994">
        <v>1.08</v>
      </c>
      <c r="P994">
        <v>1.073</v>
      </c>
      <c r="Q994">
        <v>1.0680000000000001</v>
      </c>
      <c r="R994">
        <v>0.71</v>
      </c>
      <c r="S994">
        <v>0.29099999999999998</v>
      </c>
    </row>
    <row r="995" spans="1:19" x14ac:dyDescent="0.3">
      <c r="A995">
        <v>300</v>
      </c>
      <c r="B995">
        <v>-0.37</v>
      </c>
      <c r="C995">
        <v>-1.37</v>
      </c>
      <c r="D995">
        <v>-2.3660000000000001</v>
      </c>
      <c r="E995">
        <v>-3.0670000000000002</v>
      </c>
      <c r="F995">
        <v>-3.17</v>
      </c>
      <c r="G995">
        <v>2.8</v>
      </c>
      <c r="H995">
        <v>0.01</v>
      </c>
      <c r="I995">
        <v>2.8359999999999999</v>
      </c>
      <c r="J995">
        <v>-0.36599999999999999</v>
      </c>
      <c r="K995">
        <v>-1.37</v>
      </c>
      <c r="L995">
        <v>-2.367</v>
      </c>
      <c r="M995">
        <v>-3.0659999999999998</v>
      </c>
      <c r="N995">
        <v>-3.17</v>
      </c>
      <c r="O995">
        <v>1.081</v>
      </c>
      <c r="P995">
        <v>1.073</v>
      </c>
      <c r="Q995">
        <v>1.0680000000000001</v>
      </c>
      <c r="R995">
        <v>0.71</v>
      </c>
      <c r="S995">
        <v>0.29199999999999998</v>
      </c>
    </row>
    <row r="996" spans="1:19" x14ac:dyDescent="0.3">
      <c r="A996">
        <v>360</v>
      </c>
      <c r="B996">
        <v>-0.37</v>
      </c>
      <c r="C996">
        <v>-1.37</v>
      </c>
      <c r="D996">
        <v>-2.3660000000000001</v>
      </c>
      <c r="E996">
        <v>-3.0670000000000002</v>
      </c>
      <c r="F996">
        <v>-3.17</v>
      </c>
      <c r="G996">
        <v>2.8</v>
      </c>
      <c r="H996">
        <v>0.01</v>
      </c>
      <c r="I996">
        <v>2.8359999999999999</v>
      </c>
      <c r="J996">
        <v>-0.36499999999999999</v>
      </c>
      <c r="K996">
        <v>-1.37</v>
      </c>
      <c r="L996">
        <v>-2.367</v>
      </c>
      <c r="M996">
        <v>-3.0659999999999998</v>
      </c>
      <c r="N996">
        <v>-3.17</v>
      </c>
      <c r="O996">
        <v>1.083</v>
      </c>
      <c r="P996">
        <v>1.073</v>
      </c>
      <c r="Q996">
        <v>1.0680000000000001</v>
      </c>
      <c r="R996">
        <v>0.70899999999999996</v>
      </c>
      <c r="S996">
        <v>0.29399999999999998</v>
      </c>
    </row>
    <row r="997" spans="1:19" x14ac:dyDescent="0.3">
      <c r="A997">
        <v>420</v>
      </c>
      <c r="B997">
        <v>-0.37</v>
      </c>
      <c r="C997">
        <v>-1.37</v>
      </c>
      <c r="D997">
        <v>-2.3660000000000001</v>
      </c>
      <c r="E997">
        <v>-3.0670000000000002</v>
      </c>
      <c r="F997">
        <v>-3.17</v>
      </c>
      <c r="G997">
        <v>2.8</v>
      </c>
      <c r="H997">
        <v>0.01</v>
      </c>
      <c r="I997">
        <v>2.8359999999999999</v>
      </c>
      <c r="J997">
        <v>-0.36399999999999999</v>
      </c>
      <c r="K997">
        <v>-1.37</v>
      </c>
      <c r="L997">
        <v>-2.367</v>
      </c>
      <c r="M997">
        <v>-3.0670000000000002</v>
      </c>
      <c r="N997">
        <v>-3.17</v>
      </c>
      <c r="O997">
        <v>1.085</v>
      </c>
      <c r="P997">
        <v>1.0740000000000001</v>
      </c>
      <c r="Q997">
        <v>1.0680000000000001</v>
      </c>
      <c r="R997">
        <v>0.70899999999999996</v>
      </c>
      <c r="S997">
        <v>0.29599999999999999</v>
      </c>
    </row>
    <row r="998" spans="1:19" x14ac:dyDescent="0.3">
      <c r="A998">
        <v>480</v>
      </c>
      <c r="B998">
        <v>-0.37</v>
      </c>
      <c r="C998">
        <v>-1.37</v>
      </c>
      <c r="D998">
        <v>-2.3660000000000001</v>
      </c>
      <c r="E998">
        <v>-3.0670000000000002</v>
      </c>
      <c r="F998">
        <v>-3.17</v>
      </c>
      <c r="G998">
        <v>2.8</v>
      </c>
      <c r="H998">
        <v>0.01</v>
      </c>
      <c r="I998">
        <v>2.8359999999999999</v>
      </c>
      <c r="J998">
        <v>-0.36299999999999999</v>
      </c>
      <c r="K998">
        <v>-1.37</v>
      </c>
      <c r="L998">
        <v>-2.367</v>
      </c>
      <c r="M998">
        <v>-3.0670000000000002</v>
      </c>
      <c r="N998">
        <v>-3.17</v>
      </c>
      <c r="O998">
        <v>1.0860000000000001</v>
      </c>
      <c r="P998">
        <v>1.0740000000000001</v>
      </c>
      <c r="Q998">
        <v>1.0680000000000001</v>
      </c>
      <c r="R998">
        <v>0.70799999999999996</v>
      </c>
      <c r="S998">
        <v>0.29599999999999999</v>
      </c>
    </row>
    <row r="999" spans="1:19" x14ac:dyDescent="0.3">
      <c r="A999">
        <v>540</v>
      </c>
      <c r="B999">
        <v>-0.37</v>
      </c>
      <c r="C999">
        <v>-1.37</v>
      </c>
      <c r="D999">
        <v>-2.3660000000000001</v>
      </c>
      <c r="E999">
        <v>-3.0670000000000002</v>
      </c>
      <c r="F999">
        <v>-3.17</v>
      </c>
      <c r="G999">
        <v>2.8</v>
      </c>
      <c r="H999">
        <v>0.01</v>
      </c>
      <c r="I999">
        <v>2.8359999999999999</v>
      </c>
      <c r="J999">
        <v>-0.36099999999999999</v>
      </c>
      <c r="K999">
        <v>-1.369</v>
      </c>
      <c r="L999">
        <v>-2.367</v>
      </c>
      <c r="M999">
        <v>-3.0670000000000002</v>
      </c>
      <c r="N999">
        <v>-3.17</v>
      </c>
      <c r="O999">
        <v>1.0880000000000001</v>
      </c>
      <c r="P999">
        <v>1.075</v>
      </c>
      <c r="Q999">
        <v>1.069</v>
      </c>
      <c r="R999">
        <v>0.70799999999999996</v>
      </c>
      <c r="S999">
        <v>0.29499999999999998</v>
      </c>
    </row>
    <row r="1000" spans="1:19" x14ac:dyDescent="0.3">
      <c r="A1000">
        <v>600</v>
      </c>
      <c r="B1000">
        <v>-0.37</v>
      </c>
      <c r="C1000">
        <v>-1.37</v>
      </c>
      <c r="D1000">
        <v>-2.3660000000000001</v>
      </c>
      <c r="E1000">
        <v>-3.0670000000000002</v>
      </c>
      <c r="F1000">
        <v>-3.17</v>
      </c>
      <c r="G1000">
        <v>2.8</v>
      </c>
      <c r="H1000">
        <v>0.01</v>
      </c>
      <c r="I1000">
        <v>2.8359999999999999</v>
      </c>
      <c r="J1000">
        <v>-0.36</v>
      </c>
      <c r="K1000">
        <v>-1.369</v>
      </c>
      <c r="L1000">
        <v>-2.367</v>
      </c>
      <c r="M1000">
        <v>-3.0670000000000002</v>
      </c>
      <c r="N1000">
        <v>-3.17</v>
      </c>
      <c r="O1000">
        <v>1.089</v>
      </c>
      <c r="P1000">
        <v>1.0760000000000001</v>
      </c>
      <c r="Q1000">
        <v>1.0680000000000001</v>
      </c>
      <c r="R1000">
        <v>0.70799999999999996</v>
      </c>
      <c r="S1000">
        <v>0.29499999999999998</v>
      </c>
    </row>
    <row r="1002" spans="1:19" x14ac:dyDescent="0.3">
      <c r="A1002" t="s">
        <v>0</v>
      </c>
      <c r="B1002" t="s">
        <v>78</v>
      </c>
    </row>
    <row r="1003" spans="1:19" x14ac:dyDescent="0.3">
      <c r="A1003">
        <v>0</v>
      </c>
      <c r="B1003">
        <v>-0.37</v>
      </c>
      <c r="C1003">
        <v>-1.37</v>
      </c>
      <c r="D1003">
        <v>-2.3660000000000001</v>
      </c>
      <c r="E1003">
        <v>-3.0670000000000002</v>
      </c>
      <c r="F1003">
        <v>-3.17</v>
      </c>
      <c r="G1003">
        <v>2.8</v>
      </c>
      <c r="H1003">
        <v>0.01</v>
      </c>
      <c r="I1003">
        <v>2.5990000000000002</v>
      </c>
      <c r="J1003">
        <v>-0.37</v>
      </c>
      <c r="K1003">
        <v>-1.37</v>
      </c>
      <c r="L1003">
        <v>-2.3660000000000001</v>
      </c>
      <c r="M1003">
        <v>-3.0670000000000002</v>
      </c>
      <c r="N1003">
        <v>-3.17</v>
      </c>
      <c r="O1003">
        <v>1.069</v>
      </c>
      <c r="P1003">
        <v>1.069</v>
      </c>
      <c r="Q1003">
        <v>1.0609999999999999</v>
      </c>
      <c r="R1003">
        <v>0.7</v>
      </c>
      <c r="S1003">
        <v>0.28899999999999998</v>
      </c>
    </row>
    <row r="1004" spans="1:19" x14ac:dyDescent="0.3">
      <c r="A1004">
        <v>60</v>
      </c>
      <c r="B1004">
        <v>-0.37</v>
      </c>
      <c r="C1004">
        <v>-1.37</v>
      </c>
      <c r="D1004">
        <v>-2.3660000000000001</v>
      </c>
      <c r="E1004">
        <v>-3.0670000000000002</v>
      </c>
      <c r="F1004">
        <v>-3.17</v>
      </c>
      <c r="G1004">
        <v>2.8</v>
      </c>
      <c r="H1004">
        <v>0.01</v>
      </c>
      <c r="I1004">
        <v>2.5990000000000002</v>
      </c>
      <c r="J1004">
        <v>-0.37</v>
      </c>
      <c r="K1004">
        <v>-1.37</v>
      </c>
      <c r="L1004">
        <v>-2.3660000000000001</v>
      </c>
      <c r="M1004">
        <v>-3.0670000000000002</v>
      </c>
      <c r="N1004">
        <v>-3.1669999999999998</v>
      </c>
      <c r="O1004">
        <v>1.073</v>
      </c>
      <c r="P1004">
        <v>1.071</v>
      </c>
      <c r="Q1004">
        <v>1.0640000000000001</v>
      </c>
      <c r="R1004">
        <v>0.70499999999999996</v>
      </c>
      <c r="S1004">
        <v>0.28199999999999997</v>
      </c>
    </row>
    <row r="1005" spans="1:19" x14ac:dyDescent="0.3">
      <c r="A1005">
        <v>120</v>
      </c>
      <c r="B1005">
        <v>-0.37</v>
      </c>
      <c r="C1005">
        <v>-1.37</v>
      </c>
      <c r="D1005">
        <v>-2.3660000000000001</v>
      </c>
      <c r="E1005">
        <v>-3.0670000000000002</v>
      </c>
      <c r="F1005">
        <v>-3.17</v>
      </c>
      <c r="G1005">
        <v>2.8</v>
      </c>
      <c r="H1005">
        <v>0.01</v>
      </c>
      <c r="I1005">
        <v>2.5990000000000002</v>
      </c>
      <c r="J1005">
        <v>-0.37</v>
      </c>
      <c r="K1005">
        <v>-1.37</v>
      </c>
      <c r="L1005">
        <v>-2.3660000000000001</v>
      </c>
      <c r="M1005">
        <v>-3.0659999999999998</v>
      </c>
      <c r="N1005">
        <v>-3.1640000000000001</v>
      </c>
      <c r="O1005">
        <v>1.0760000000000001</v>
      </c>
      <c r="P1005">
        <v>1.073</v>
      </c>
      <c r="Q1005">
        <v>1.0649999999999999</v>
      </c>
      <c r="R1005">
        <v>0.70699999999999996</v>
      </c>
      <c r="S1005">
        <v>0.27600000000000002</v>
      </c>
    </row>
    <row r="1006" spans="1:19" x14ac:dyDescent="0.3">
      <c r="A1006">
        <v>180</v>
      </c>
      <c r="B1006">
        <v>-0.37</v>
      </c>
      <c r="C1006">
        <v>-1.37</v>
      </c>
      <c r="D1006">
        <v>-2.3660000000000001</v>
      </c>
      <c r="E1006">
        <v>-3.0670000000000002</v>
      </c>
      <c r="F1006">
        <v>-3.17</v>
      </c>
      <c r="G1006">
        <v>2.8</v>
      </c>
      <c r="H1006">
        <v>0.01</v>
      </c>
      <c r="I1006">
        <v>2.5990000000000002</v>
      </c>
      <c r="J1006">
        <v>-0.36899999999999999</v>
      </c>
      <c r="K1006">
        <v>-1.37</v>
      </c>
      <c r="L1006">
        <v>-2.3660000000000001</v>
      </c>
      <c r="M1006">
        <v>-3.0649999999999999</v>
      </c>
      <c r="N1006">
        <v>-3.161</v>
      </c>
      <c r="O1006">
        <v>1.077</v>
      </c>
      <c r="P1006">
        <v>1.073</v>
      </c>
      <c r="Q1006">
        <v>1.0669999999999999</v>
      </c>
      <c r="R1006">
        <v>0.70899999999999996</v>
      </c>
      <c r="S1006">
        <v>0.27</v>
      </c>
    </row>
    <row r="1007" spans="1:19" x14ac:dyDescent="0.3">
      <c r="A1007">
        <v>240</v>
      </c>
      <c r="B1007">
        <v>-0.37</v>
      </c>
      <c r="C1007">
        <v>-1.37</v>
      </c>
      <c r="D1007">
        <v>-2.3660000000000001</v>
      </c>
      <c r="E1007">
        <v>-3.0670000000000002</v>
      </c>
      <c r="F1007">
        <v>-3.17</v>
      </c>
      <c r="G1007">
        <v>2.8</v>
      </c>
      <c r="H1007">
        <v>0.01</v>
      </c>
      <c r="I1007">
        <v>2.5990000000000002</v>
      </c>
      <c r="J1007">
        <v>-0.36799999999999999</v>
      </c>
      <c r="K1007">
        <v>-1.37</v>
      </c>
      <c r="L1007">
        <v>-2.3660000000000001</v>
      </c>
      <c r="M1007">
        <v>-3.0659999999999998</v>
      </c>
      <c r="N1007">
        <v>-3.1579999999999999</v>
      </c>
      <c r="O1007">
        <v>1.08</v>
      </c>
      <c r="P1007">
        <v>1.073</v>
      </c>
      <c r="Q1007">
        <v>1.0680000000000001</v>
      </c>
      <c r="R1007">
        <v>0.71299999999999997</v>
      </c>
      <c r="S1007">
        <v>0.26500000000000001</v>
      </c>
    </row>
    <row r="1008" spans="1:19" x14ac:dyDescent="0.3">
      <c r="A1008">
        <v>300</v>
      </c>
      <c r="B1008">
        <v>-0.37</v>
      </c>
      <c r="C1008">
        <v>-1.37</v>
      </c>
      <c r="D1008">
        <v>-2.3660000000000001</v>
      </c>
      <c r="E1008">
        <v>-3.0670000000000002</v>
      </c>
      <c r="F1008">
        <v>-3.17</v>
      </c>
      <c r="G1008">
        <v>2.8</v>
      </c>
      <c r="H1008">
        <v>0.01</v>
      </c>
      <c r="I1008">
        <v>2.5990000000000002</v>
      </c>
      <c r="J1008">
        <v>-0.36599999999999999</v>
      </c>
      <c r="K1008">
        <v>-1.37</v>
      </c>
      <c r="L1008">
        <v>-2.3660000000000001</v>
      </c>
      <c r="M1008">
        <v>-3.0670000000000002</v>
      </c>
      <c r="N1008">
        <v>-3.1549999999999998</v>
      </c>
      <c r="O1008">
        <v>1.081</v>
      </c>
      <c r="P1008">
        <v>1.0720000000000001</v>
      </c>
      <c r="Q1008">
        <v>1.0669999999999999</v>
      </c>
      <c r="R1008">
        <v>0.71199999999999997</v>
      </c>
      <c r="S1008">
        <v>0.26100000000000001</v>
      </c>
    </row>
    <row r="1009" spans="1:19" x14ac:dyDescent="0.3">
      <c r="A1009">
        <v>360</v>
      </c>
      <c r="B1009">
        <v>-0.37</v>
      </c>
      <c r="C1009">
        <v>-1.37</v>
      </c>
      <c r="D1009">
        <v>-2.3660000000000001</v>
      </c>
      <c r="E1009">
        <v>-3.0670000000000002</v>
      </c>
      <c r="F1009">
        <v>-3.17</v>
      </c>
      <c r="G1009">
        <v>2.8</v>
      </c>
      <c r="H1009">
        <v>0.01</v>
      </c>
      <c r="I1009">
        <v>2.5990000000000002</v>
      </c>
      <c r="J1009">
        <v>-0.36499999999999999</v>
      </c>
      <c r="K1009">
        <v>-1.37</v>
      </c>
      <c r="L1009">
        <v>-2.367</v>
      </c>
      <c r="M1009">
        <v>-3.0659999999999998</v>
      </c>
      <c r="N1009">
        <v>-3.1520000000000001</v>
      </c>
      <c r="O1009">
        <v>1.083</v>
      </c>
      <c r="P1009">
        <v>1.073</v>
      </c>
      <c r="Q1009">
        <v>1.0680000000000001</v>
      </c>
      <c r="R1009">
        <v>0.70799999999999996</v>
      </c>
      <c r="S1009">
        <v>0.25900000000000001</v>
      </c>
    </row>
    <row r="1010" spans="1:19" x14ac:dyDescent="0.3">
      <c r="A1010">
        <v>420</v>
      </c>
      <c r="B1010">
        <v>-0.37</v>
      </c>
      <c r="C1010">
        <v>-1.37</v>
      </c>
      <c r="D1010">
        <v>-2.3660000000000001</v>
      </c>
      <c r="E1010">
        <v>-3.0670000000000002</v>
      </c>
      <c r="F1010">
        <v>-3.17</v>
      </c>
      <c r="G1010">
        <v>2.8</v>
      </c>
      <c r="H1010">
        <v>0.01</v>
      </c>
      <c r="I1010">
        <v>2.5990000000000002</v>
      </c>
      <c r="J1010">
        <v>-0.36399999999999999</v>
      </c>
      <c r="K1010">
        <v>-1.37</v>
      </c>
      <c r="L1010">
        <v>-2.367</v>
      </c>
      <c r="M1010">
        <v>-3.0649999999999999</v>
      </c>
      <c r="N1010">
        <v>-3.149</v>
      </c>
      <c r="O1010">
        <v>1.085</v>
      </c>
      <c r="P1010">
        <v>1.0740000000000001</v>
      </c>
      <c r="Q1010">
        <v>1.069</v>
      </c>
      <c r="R1010">
        <v>0.70299999999999996</v>
      </c>
      <c r="S1010">
        <v>0.25700000000000001</v>
      </c>
    </row>
    <row r="1011" spans="1:19" x14ac:dyDescent="0.3">
      <c r="A1011">
        <v>480</v>
      </c>
      <c r="B1011">
        <v>-0.37</v>
      </c>
      <c r="C1011">
        <v>-1.37</v>
      </c>
      <c r="D1011">
        <v>-2.3660000000000001</v>
      </c>
      <c r="E1011">
        <v>-3.0670000000000002</v>
      </c>
      <c r="F1011">
        <v>-3.17</v>
      </c>
      <c r="G1011">
        <v>2.8</v>
      </c>
      <c r="H1011">
        <v>0.01</v>
      </c>
      <c r="I1011">
        <v>2.5990000000000002</v>
      </c>
      <c r="J1011">
        <v>-0.36299999999999999</v>
      </c>
      <c r="K1011">
        <v>-1.37</v>
      </c>
      <c r="L1011">
        <v>-2.367</v>
      </c>
      <c r="M1011">
        <v>-3.0630000000000002</v>
      </c>
      <c r="N1011">
        <v>-3.1459999999999999</v>
      </c>
      <c r="O1011">
        <v>1.0860000000000001</v>
      </c>
      <c r="P1011">
        <v>1.0740000000000001</v>
      </c>
      <c r="Q1011">
        <v>1.069</v>
      </c>
      <c r="R1011">
        <v>0.69699999999999995</v>
      </c>
      <c r="S1011">
        <v>0.255</v>
      </c>
    </row>
    <row r="1012" spans="1:19" x14ac:dyDescent="0.3">
      <c r="A1012">
        <v>540</v>
      </c>
      <c r="B1012">
        <v>-0.37</v>
      </c>
      <c r="C1012">
        <v>-1.37</v>
      </c>
      <c r="D1012">
        <v>-2.3660000000000001</v>
      </c>
      <c r="E1012">
        <v>-3.0670000000000002</v>
      </c>
      <c r="F1012">
        <v>-3.17</v>
      </c>
      <c r="G1012">
        <v>2.8</v>
      </c>
      <c r="H1012">
        <v>0.01</v>
      </c>
      <c r="I1012">
        <v>2.5990000000000002</v>
      </c>
      <c r="J1012">
        <v>-0.36099999999999999</v>
      </c>
      <c r="K1012">
        <v>-1.369</v>
      </c>
      <c r="L1012">
        <v>-2.367</v>
      </c>
      <c r="M1012">
        <v>-3.0609999999999999</v>
      </c>
      <c r="N1012">
        <v>-3.1429999999999998</v>
      </c>
      <c r="O1012">
        <v>1.0880000000000001</v>
      </c>
      <c r="P1012">
        <v>1.075</v>
      </c>
      <c r="Q1012">
        <v>1.069</v>
      </c>
      <c r="R1012">
        <v>0.69099999999999995</v>
      </c>
      <c r="S1012">
        <v>0.253</v>
      </c>
    </row>
    <row r="1013" spans="1:19" x14ac:dyDescent="0.3">
      <c r="A1013">
        <v>600</v>
      </c>
      <c r="B1013">
        <v>-0.37</v>
      </c>
      <c r="C1013">
        <v>-1.37</v>
      </c>
      <c r="D1013">
        <v>-2.3660000000000001</v>
      </c>
      <c r="E1013">
        <v>-3.0670000000000002</v>
      </c>
      <c r="F1013">
        <v>-3.17</v>
      </c>
      <c r="G1013">
        <v>2.8</v>
      </c>
      <c r="H1013">
        <v>0.01</v>
      </c>
      <c r="I1013">
        <v>2.5990000000000002</v>
      </c>
      <c r="J1013">
        <v>-0.36</v>
      </c>
      <c r="K1013">
        <v>-1.369</v>
      </c>
      <c r="L1013">
        <v>-2.367</v>
      </c>
      <c r="M1013">
        <v>-3.0590000000000002</v>
      </c>
      <c r="N1013">
        <v>-3.14</v>
      </c>
      <c r="O1013">
        <v>1.089</v>
      </c>
      <c r="P1013">
        <v>1.0760000000000001</v>
      </c>
      <c r="Q1013">
        <v>1.0680000000000001</v>
      </c>
      <c r="R1013">
        <v>0.68600000000000005</v>
      </c>
      <c r="S1013">
        <v>0.25</v>
      </c>
    </row>
    <row r="1015" spans="1:19" x14ac:dyDescent="0.3">
      <c r="A1015" t="s">
        <v>0</v>
      </c>
      <c r="B1015" t="s">
        <v>79</v>
      </c>
    </row>
    <row r="1016" spans="1:19" x14ac:dyDescent="0.3">
      <c r="A1016">
        <v>0</v>
      </c>
      <c r="B1016">
        <v>-0.37</v>
      </c>
      <c r="C1016">
        <v>-1.37</v>
      </c>
      <c r="D1016">
        <v>-2.3650000000000002</v>
      </c>
      <c r="E1016">
        <v>-3.06</v>
      </c>
      <c r="F1016">
        <v>-3.16</v>
      </c>
      <c r="G1016">
        <v>2.8</v>
      </c>
      <c r="H1016">
        <v>0.01</v>
      </c>
      <c r="I1016">
        <v>3.069</v>
      </c>
      <c r="J1016">
        <v>-0.37</v>
      </c>
      <c r="K1016">
        <v>-1.37</v>
      </c>
      <c r="L1016">
        <v>-2.3650000000000002</v>
      </c>
      <c r="M1016">
        <v>-3.06</v>
      </c>
      <c r="N1016">
        <v>-3.16</v>
      </c>
      <c r="O1016">
        <v>1.069</v>
      </c>
      <c r="P1016">
        <v>1.069</v>
      </c>
      <c r="Q1016">
        <v>1.06</v>
      </c>
      <c r="R1016">
        <v>0.69399999999999995</v>
      </c>
      <c r="S1016">
        <v>0.28699999999999998</v>
      </c>
    </row>
    <row r="1017" spans="1:19" x14ac:dyDescent="0.3">
      <c r="A1017">
        <v>60</v>
      </c>
      <c r="B1017">
        <v>-0.37</v>
      </c>
      <c r="C1017">
        <v>-1.37</v>
      </c>
      <c r="D1017">
        <v>-2.3650000000000002</v>
      </c>
      <c r="E1017">
        <v>-3.06</v>
      </c>
      <c r="F1017">
        <v>-3.16</v>
      </c>
      <c r="G1017">
        <v>2.8</v>
      </c>
      <c r="H1017">
        <v>0.01</v>
      </c>
      <c r="I1017">
        <v>3.069</v>
      </c>
      <c r="J1017">
        <v>-0.37</v>
      </c>
      <c r="K1017">
        <v>-1.37</v>
      </c>
      <c r="L1017">
        <v>-2.3650000000000002</v>
      </c>
      <c r="M1017">
        <v>-3.0590000000000002</v>
      </c>
      <c r="N1017">
        <v>-3.1629999999999998</v>
      </c>
      <c r="O1017">
        <v>1.0720000000000001</v>
      </c>
      <c r="P1017">
        <v>1.0720000000000001</v>
      </c>
      <c r="Q1017">
        <v>1.0640000000000001</v>
      </c>
      <c r="R1017">
        <v>0.69599999999999995</v>
      </c>
      <c r="S1017">
        <v>0.29499999999999998</v>
      </c>
    </row>
    <row r="1018" spans="1:19" x14ac:dyDescent="0.3">
      <c r="A1018">
        <v>120</v>
      </c>
      <c r="B1018">
        <v>-0.37</v>
      </c>
      <c r="C1018">
        <v>-1.37</v>
      </c>
      <c r="D1018">
        <v>-2.3650000000000002</v>
      </c>
      <c r="E1018">
        <v>-3.06</v>
      </c>
      <c r="F1018">
        <v>-3.16</v>
      </c>
      <c r="G1018">
        <v>2.8</v>
      </c>
      <c r="H1018">
        <v>0.01</v>
      </c>
      <c r="I1018">
        <v>3.069</v>
      </c>
      <c r="J1018">
        <v>-0.36899999999999999</v>
      </c>
      <c r="K1018">
        <v>-1.37</v>
      </c>
      <c r="L1018">
        <v>-2.3660000000000001</v>
      </c>
      <c r="M1018">
        <v>-3.0590000000000002</v>
      </c>
      <c r="N1018">
        <v>-3.1659999999999999</v>
      </c>
      <c r="O1018">
        <v>1.075</v>
      </c>
      <c r="P1018">
        <v>1.0720000000000001</v>
      </c>
      <c r="Q1018">
        <v>1.0660000000000001</v>
      </c>
      <c r="R1018">
        <v>0.70299999999999996</v>
      </c>
      <c r="S1018">
        <v>0.30399999999999999</v>
      </c>
    </row>
    <row r="1019" spans="1:19" x14ac:dyDescent="0.3">
      <c r="A1019">
        <v>180</v>
      </c>
      <c r="B1019">
        <v>-0.37</v>
      </c>
      <c r="C1019">
        <v>-1.37</v>
      </c>
      <c r="D1019">
        <v>-2.3650000000000002</v>
      </c>
      <c r="E1019">
        <v>-3.06</v>
      </c>
      <c r="F1019">
        <v>-3.16</v>
      </c>
      <c r="G1019">
        <v>2.8</v>
      </c>
      <c r="H1019">
        <v>0.01</v>
      </c>
      <c r="I1019">
        <v>3.069</v>
      </c>
      <c r="J1019">
        <v>-0.36899999999999999</v>
      </c>
      <c r="K1019">
        <v>-1.37</v>
      </c>
      <c r="L1019">
        <v>-2.3660000000000001</v>
      </c>
      <c r="M1019">
        <v>-3.0579999999999998</v>
      </c>
      <c r="N1019">
        <v>-3.169</v>
      </c>
      <c r="O1019">
        <v>1.0780000000000001</v>
      </c>
      <c r="P1019">
        <v>1.073</v>
      </c>
      <c r="Q1019">
        <v>1.0660000000000001</v>
      </c>
      <c r="R1019">
        <v>0.70399999999999996</v>
      </c>
      <c r="S1019">
        <v>0.311</v>
      </c>
    </row>
    <row r="1020" spans="1:19" x14ac:dyDescent="0.3">
      <c r="A1020">
        <v>240</v>
      </c>
      <c r="B1020">
        <v>-0.37</v>
      </c>
      <c r="C1020">
        <v>-1.37</v>
      </c>
      <c r="D1020">
        <v>-2.3650000000000002</v>
      </c>
      <c r="E1020">
        <v>-3.06</v>
      </c>
      <c r="F1020">
        <v>-3.16</v>
      </c>
      <c r="G1020">
        <v>2.8</v>
      </c>
      <c r="H1020">
        <v>0.01</v>
      </c>
      <c r="I1020">
        <v>3.069</v>
      </c>
      <c r="J1020">
        <v>-0.36799999999999999</v>
      </c>
      <c r="K1020">
        <v>-1.37</v>
      </c>
      <c r="L1020">
        <v>-2.3660000000000001</v>
      </c>
      <c r="M1020">
        <v>-3.0569999999999999</v>
      </c>
      <c r="N1020">
        <v>-3.1720000000000002</v>
      </c>
      <c r="O1020">
        <v>1.08</v>
      </c>
      <c r="P1020">
        <v>1.073</v>
      </c>
      <c r="Q1020">
        <v>1.0669999999999999</v>
      </c>
      <c r="R1020">
        <v>0.70099999999999996</v>
      </c>
      <c r="S1020">
        <v>0.316</v>
      </c>
    </row>
    <row r="1021" spans="1:19" x14ac:dyDescent="0.3">
      <c r="A1021">
        <v>300</v>
      </c>
      <c r="B1021">
        <v>-0.37</v>
      </c>
      <c r="C1021">
        <v>-1.37</v>
      </c>
      <c r="D1021">
        <v>-2.3650000000000002</v>
      </c>
      <c r="E1021">
        <v>-3.06</v>
      </c>
      <c r="F1021">
        <v>-3.16</v>
      </c>
      <c r="G1021">
        <v>2.8</v>
      </c>
      <c r="H1021">
        <v>0.01</v>
      </c>
      <c r="I1021">
        <v>3.069</v>
      </c>
      <c r="J1021">
        <v>-0.36699999999999999</v>
      </c>
      <c r="K1021">
        <v>-1.37</v>
      </c>
      <c r="L1021">
        <v>-2.367</v>
      </c>
      <c r="M1021">
        <v>-3.0569999999999999</v>
      </c>
      <c r="N1021">
        <v>-3.1749999999999998</v>
      </c>
      <c r="O1021">
        <v>1.0820000000000001</v>
      </c>
      <c r="P1021">
        <v>1.073</v>
      </c>
      <c r="Q1021">
        <v>1.0680000000000001</v>
      </c>
      <c r="R1021">
        <v>0.70099999999999996</v>
      </c>
      <c r="S1021">
        <v>0.32200000000000001</v>
      </c>
    </row>
    <row r="1022" spans="1:19" x14ac:dyDescent="0.3">
      <c r="A1022">
        <v>360</v>
      </c>
      <c r="B1022">
        <v>-0.37</v>
      </c>
      <c r="C1022">
        <v>-1.37</v>
      </c>
      <c r="D1022">
        <v>-2.3650000000000002</v>
      </c>
      <c r="E1022">
        <v>-3.06</v>
      </c>
      <c r="F1022">
        <v>-3.16</v>
      </c>
      <c r="G1022">
        <v>2.8</v>
      </c>
      <c r="H1022">
        <v>0.01</v>
      </c>
      <c r="I1022">
        <v>3.069</v>
      </c>
      <c r="J1022">
        <v>-0.36499999999999999</v>
      </c>
      <c r="K1022">
        <v>-1.37</v>
      </c>
      <c r="L1022">
        <v>-2.367</v>
      </c>
      <c r="M1022">
        <v>-3.0590000000000002</v>
      </c>
      <c r="N1022">
        <v>-3.1779999999999999</v>
      </c>
      <c r="O1022">
        <v>1.083</v>
      </c>
      <c r="P1022">
        <v>1.073</v>
      </c>
      <c r="Q1022">
        <v>1.0680000000000001</v>
      </c>
      <c r="R1022">
        <v>0.70399999999999996</v>
      </c>
      <c r="S1022">
        <v>0.32800000000000001</v>
      </c>
    </row>
    <row r="1023" spans="1:19" x14ac:dyDescent="0.3">
      <c r="A1023">
        <v>420</v>
      </c>
      <c r="B1023">
        <v>-0.37</v>
      </c>
      <c r="C1023">
        <v>-1.37</v>
      </c>
      <c r="D1023">
        <v>-2.3650000000000002</v>
      </c>
      <c r="E1023">
        <v>-3.06</v>
      </c>
      <c r="F1023">
        <v>-3.16</v>
      </c>
      <c r="G1023">
        <v>2.8</v>
      </c>
      <c r="H1023">
        <v>0.01</v>
      </c>
      <c r="I1023">
        <v>3.069</v>
      </c>
      <c r="J1023">
        <v>-0.36399999999999999</v>
      </c>
      <c r="K1023">
        <v>-1.37</v>
      </c>
      <c r="L1023">
        <v>-2.367</v>
      </c>
      <c r="M1023">
        <v>-3.0609999999999999</v>
      </c>
      <c r="N1023">
        <v>-3.181</v>
      </c>
      <c r="O1023">
        <v>1.085</v>
      </c>
      <c r="P1023">
        <v>1.073</v>
      </c>
      <c r="Q1023">
        <v>1.0680000000000001</v>
      </c>
      <c r="R1023">
        <v>0.70899999999999996</v>
      </c>
      <c r="S1023">
        <v>0.33100000000000002</v>
      </c>
    </row>
    <row r="1024" spans="1:19" x14ac:dyDescent="0.3">
      <c r="A1024">
        <v>480</v>
      </c>
      <c r="B1024">
        <v>-0.37</v>
      </c>
      <c r="C1024">
        <v>-1.37</v>
      </c>
      <c r="D1024">
        <v>-2.3650000000000002</v>
      </c>
      <c r="E1024">
        <v>-3.06</v>
      </c>
      <c r="F1024">
        <v>-3.16</v>
      </c>
      <c r="G1024">
        <v>2.8</v>
      </c>
      <c r="H1024">
        <v>0.01</v>
      </c>
      <c r="I1024">
        <v>3.069</v>
      </c>
      <c r="J1024">
        <v>-0.36299999999999999</v>
      </c>
      <c r="K1024">
        <v>-1.37</v>
      </c>
      <c r="L1024">
        <v>-2.367</v>
      </c>
      <c r="M1024">
        <v>-3.0630000000000002</v>
      </c>
      <c r="N1024">
        <v>-3.1840000000000002</v>
      </c>
      <c r="O1024">
        <v>1.0860000000000001</v>
      </c>
      <c r="P1024">
        <v>1.0740000000000001</v>
      </c>
      <c r="Q1024">
        <v>1.0680000000000001</v>
      </c>
      <c r="R1024">
        <v>0.71299999999999997</v>
      </c>
      <c r="S1024">
        <v>0.33400000000000002</v>
      </c>
    </row>
    <row r="1025" spans="1:19" x14ac:dyDescent="0.3">
      <c r="A1025">
        <v>540</v>
      </c>
      <c r="B1025">
        <v>-0.37</v>
      </c>
      <c r="C1025">
        <v>-1.37</v>
      </c>
      <c r="D1025">
        <v>-2.3650000000000002</v>
      </c>
      <c r="E1025">
        <v>-3.06</v>
      </c>
      <c r="F1025">
        <v>-3.16</v>
      </c>
      <c r="G1025">
        <v>2.8</v>
      </c>
      <c r="H1025">
        <v>0.01</v>
      </c>
      <c r="I1025">
        <v>3.069</v>
      </c>
      <c r="J1025">
        <v>-0.36099999999999999</v>
      </c>
      <c r="K1025">
        <v>-1.369</v>
      </c>
      <c r="L1025">
        <v>-2.367</v>
      </c>
      <c r="M1025">
        <v>-3.0659999999999998</v>
      </c>
      <c r="N1025">
        <v>-3.1869999999999998</v>
      </c>
      <c r="O1025">
        <v>1.0880000000000001</v>
      </c>
      <c r="P1025">
        <v>1.075</v>
      </c>
      <c r="Q1025">
        <v>1.069</v>
      </c>
      <c r="R1025">
        <v>0.71699999999999997</v>
      </c>
      <c r="S1025">
        <v>0.33600000000000002</v>
      </c>
    </row>
    <row r="1026" spans="1:19" x14ac:dyDescent="0.3">
      <c r="A1026">
        <v>600</v>
      </c>
      <c r="B1026">
        <v>-0.37</v>
      </c>
      <c r="C1026">
        <v>-1.37</v>
      </c>
      <c r="D1026">
        <v>-2.3650000000000002</v>
      </c>
      <c r="E1026">
        <v>-3.06</v>
      </c>
      <c r="F1026">
        <v>-3.16</v>
      </c>
      <c r="G1026">
        <v>2.8</v>
      </c>
      <c r="H1026">
        <v>0.01</v>
      </c>
      <c r="I1026">
        <v>3.069</v>
      </c>
      <c r="J1026">
        <v>-0.36</v>
      </c>
      <c r="K1026">
        <v>-1.369</v>
      </c>
      <c r="L1026">
        <v>-2.367</v>
      </c>
      <c r="M1026">
        <v>-3.0680000000000001</v>
      </c>
      <c r="N1026">
        <v>-3.19</v>
      </c>
      <c r="O1026">
        <v>1.089</v>
      </c>
      <c r="P1026">
        <v>1.0760000000000001</v>
      </c>
      <c r="Q1026">
        <v>1.069</v>
      </c>
      <c r="R1026">
        <v>0.72199999999999998</v>
      </c>
      <c r="S1026">
        <v>0.33700000000000002</v>
      </c>
    </row>
    <row r="1028" spans="1:19" x14ac:dyDescent="0.3">
      <c r="A1028" t="s">
        <v>0</v>
      </c>
      <c r="B1028" t="s">
        <v>80</v>
      </c>
    </row>
    <row r="1029" spans="1:19" x14ac:dyDescent="0.3">
      <c r="A1029">
        <v>0</v>
      </c>
      <c r="B1029">
        <v>-0.37</v>
      </c>
      <c r="C1029">
        <v>-1.37</v>
      </c>
      <c r="D1029">
        <v>-2.3650000000000002</v>
      </c>
      <c r="E1029">
        <v>-3.06</v>
      </c>
      <c r="F1029">
        <v>-3.16</v>
      </c>
      <c r="G1029">
        <v>2.8</v>
      </c>
      <c r="H1029">
        <v>0.01</v>
      </c>
      <c r="I1029">
        <v>2.8359999999999999</v>
      </c>
      <c r="J1029">
        <v>-0.37</v>
      </c>
      <c r="K1029">
        <v>-1.37</v>
      </c>
      <c r="L1029">
        <v>-2.3650000000000002</v>
      </c>
      <c r="M1029">
        <v>-3.06</v>
      </c>
      <c r="N1029">
        <v>-3.16</v>
      </c>
      <c r="O1029">
        <v>1.069</v>
      </c>
      <c r="P1029">
        <v>1.069</v>
      </c>
      <c r="Q1029">
        <v>1.06</v>
      </c>
      <c r="R1029">
        <v>0.69399999999999995</v>
      </c>
      <c r="S1029">
        <v>0.28699999999999998</v>
      </c>
    </row>
    <row r="1030" spans="1:19" x14ac:dyDescent="0.3">
      <c r="A1030">
        <v>60</v>
      </c>
      <c r="B1030">
        <v>-0.37</v>
      </c>
      <c r="C1030">
        <v>-1.37</v>
      </c>
      <c r="D1030">
        <v>-2.3650000000000002</v>
      </c>
      <c r="E1030">
        <v>-3.06</v>
      </c>
      <c r="F1030">
        <v>-3.16</v>
      </c>
      <c r="G1030">
        <v>2.8</v>
      </c>
      <c r="H1030">
        <v>0.01</v>
      </c>
      <c r="I1030">
        <v>2.8359999999999999</v>
      </c>
      <c r="J1030">
        <v>-0.37</v>
      </c>
      <c r="K1030">
        <v>-1.37</v>
      </c>
      <c r="L1030">
        <v>-2.3650000000000002</v>
      </c>
      <c r="M1030">
        <v>-3.06</v>
      </c>
      <c r="N1030">
        <v>-3.16</v>
      </c>
      <c r="O1030">
        <v>1.0720000000000001</v>
      </c>
      <c r="P1030">
        <v>1.0720000000000001</v>
      </c>
      <c r="Q1030">
        <v>1.0640000000000001</v>
      </c>
      <c r="R1030">
        <v>0.69699999999999995</v>
      </c>
      <c r="S1030">
        <v>0.28699999999999998</v>
      </c>
    </row>
    <row r="1031" spans="1:19" x14ac:dyDescent="0.3">
      <c r="A1031">
        <v>120</v>
      </c>
      <c r="B1031">
        <v>-0.37</v>
      </c>
      <c r="C1031">
        <v>-1.37</v>
      </c>
      <c r="D1031">
        <v>-2.3650000000000002</v>
      </c>
      <c r="E1031">
        <v>-3.06</v>
      </c>
      <c r="F1031">
        <v>-3.16</v>
      </c>
      <c r="G1031">
        <v>2.8</v>
      </c>
      <c r="H1031">
        <v>0.01</v>
      </c>
      <c r="I1031">
        <v>2.8359999999999999</v>
      </c>
      <c r="J1031">
        <v>-0.36899999999999999</v>
      </c>
      <c r="K1031">
        <v>-1.37</v>
      </c>
      <c r="L1031">
        <v>-2.3660000000000001</v>
      </c>
      <c r="M1031">
        <v>-3.0590000000000002</v>
      </c>
      <c r="N1031">
        <v>-3.16</v>
      </c>
      <c r="O1031">
        <v>1.075</v>
      </c>
      <c r="P1031">
        <v>1.0720000000000001</v>
      </c>
      <c r="Q1031">
        <v>1.0649999999999999</v>
      </c>
      <c r="R1031">
        <v>0.70099999999999996</v>
      </c>
      <c r="S1031">
        <v>0.28799999999999998</v>
      </c>
    </row>
    <row r="1032" spans="1:19" x14ac:dyDescent="0.3">
      <c r="A1032">
        <v>180</v>
      </c>
      <c r="B1032">
        <v>-0.37</v>
      </c>
      <c r="C1032">
        <v>-1.37</v>
      </c>
      <c r="D1032">
        <v>-2.3650000000000002</v>
      </c>
      <c r="E1032">
        <v>-3.06</v>
      </c>
      <c r="F1032">
        <v>-3.16</v>
      </c>
      <c r="G1032">
        <v>2.8</v>
      </c>
      <c r="H1032">
        <v>0.01</v>
      </c>
      <c r="I1032">
        <v>2.8359999999999999</v>
      </c>
      <c r="J1032">
        <v>-0.36899999999999999</v>
      </c>
      <c r="K1032">
        <v>-1.37</v>
      </c>
      <c r="L1032">
        <v>-2.3660000000000001</v>
      </c>
      <c r="M1032">
        <v>-3.0579999999999998</v>
      </c>
      <c r="N1032">
        <v>-3.16</v>
      </c>
      <c r="O1032">
        <v>1.0780000000000001</v>
      </c>
      <c r="P1032">
        <v>1.073</v>
      </c>
      <c r="Q1032">
        <v>1.0660000000000001</v>
      </c>
      <c r="R1032">
        <v>0.70399999999999996</v>
      </c>
      <c r="S1032">
        <v>0.28899999999999998</v>
      </c>
    </row>
    <row r="1033" spans="1:19" x14ac:dyDescent="0.3">
      <c r="A1033">
        <v>240</v>
      </c>
      <c r="B1033">
        <v>-0.37</v>
      </c>
      <c r="C1033">
        <v>-1.37</v>
      </c>
      <c r="D1033">
        <v>-2.3650000000000002</v>
      </c>
      <c r="E1033">
        <v>-3.06</v>
      </c>
      <c r="F1033">
        <v>-3.16</v>
      </c>
      <c r="G1033">
        <v>2.8</v>
      </c>
      <c r="H1033">
        <v>0.01</v>
      </c>
      <c r="I1033">
        <v>2.8359999999999999</v>
      </c>
      <c r="J1033">
        <v>-0.36799999999999999</v>
      </c>
      <c r="K1033">
        <v>-1.37</v>
      </c>
      <c r="L1033">
        <v>-2.3660000000000001</v>
      </c>
      <c r="M1033">
        <v>-3.0579999999999998</v>
      </c>
      <c r="N1033">
        <v>-3.16</v>
      </c>
      <c r="O1033">
        <v>1.08</v>
      </c>
      <c r="P1033">
        <v>1.073</v>
      </c>
      <c r="Q1033">
        <v>1.0669999999999999</v>
      </c>
      <c r="R1033">
        <v>0.70399999999999996</v>
      </c>
      <c r="S1033">
        <v>0.28899999999999998</v>
      </c>
    </row>
    <row r="1034" spans="1:19" x14ac:dyDescent="0.3">
      <c r="A1034">
        <v>300</v>
      </c>
      <c r="B1034">
        <v>-0.37</v>
      </c>
      <c r="C1034">
        <v>-1.37</v>
      </c>
      <c r="D1034">
        <v>-2.3650000000000002</v>
      </c>
      <c r="E1034">
        <v>-3.06</v>
      </c>
      <c r="F1034">
        <v>-3.16</v>
      </c>
      <c r="G1034">
        <v>2.8</v>
      </c>
      <c r="H1034">
        <v>0.01</v>
      </c>
      <c r="I1034">
        <v>2.8359999999999999</v>
      </c>
      <c r="J1034">
        <v>-0.36599999999999999</v>
      </c>
      <c r="K1034">
        <v>-1.37</v>
      </c>
      <c r="L1034">
        <v>-2.3660000000000001</v>
      </c>
      <c r="M1034">
        <v>-3.0579999999999998</v>
      </c>
      <c r="N1034">
        <v>-3.16</v>
      </c>
      <c r="O1034">
        <v>1.081</v>
      </c>
      <c r="P1034">
        <v>1.073</v>
      </c>
      <c r="Q1034">
        <v>1.0669999999999999</v>
      </c>
      <c r="R1034">
        <v>0.70299999999999996</v>
      </c>
      <c r="S1034">
        <v>0.28999999999999998</v>
      </c>
    </row>
    <row r="1035" spans="1:19" x14ac:dyDescent="0.3">
      <c r="A1035">
        <v>360</v>
      </c>
      <c r="B1035">
        <v>-0.37</v>
      </c>
      <c r="C1035">
        <v>-1.37</v>
      </c>
      <c r="D1035">
        <v>-2.3650000000000002</v>
      </c>
      <c r="E1035">
        <v>-3.06</v>
      </c>
      <c r="F1035">
        <v>-3.16</v>
      </c>
      <c r="G1035">
        <v>2.8</v>
      </c>
      <c r="H1035">
        <v>0.01</v>
      </c>
      <c r="I1035">
        <v>2.8359999999999999</v>
      </c>
      <c r="J1035">
        <v>-0.36499999999999999</v>
      </c>
      <c r="K1035">
        <v>-1.37</v>
      </c>
      <c r="L1035">
        <v>-2.367</v>
      </c>
      <c r="M1035">
        <v>-3.0590000000000002</v>
      </c>
      <c r="N1035">
        <v>-3.16</v>
      </c>
      <c r="O1035">
        <v>1.083</v>
      </c>
      <c r="P1035">
        <v>1.073</v>
      </c>
      <c r="Q1035">
        <v>1.0680000000000001</v>
      </c>
      <c r="R1035">
        <v>0.70299999999999996</v>
      </c>
      <c r="S1035">
        <v>0.29199999999999998</v>
      </c>
    </row>
    <row r="1036" spans="1:19" x14ac:dyDescent="0.3">
      <c r="A1036">
        <v>420</v>
      </c>
      <c r="B1036">
        <v>-0.37</v>
      </c>
      <c r="C1036">
        <v>-1.37</v>
      </c>
      <c r="D1036">
        <v>-2.3650000000000002</v>
      </c>
      <c r="E1036">
        <v>-3.06</v>
      </c>
      <c r="F1036">
        <v>-3.16</v>
      </c>
      <c r="G1036">
        <v>2.8</v>
      </c>
      <c r="H1036">
        <v>0.01</v>
      </c>
      <c r="I1036">
        <v>2.8359999999999999</v>
      </c>
      <c r="J1036">
        <v>-0.36399999999999999</v>
      </c>
      <c r="K1036">
        <v>-1.37</v>
      </c>
      <c r="L1036">
        <v>-2.367</v>
      </c>
      <c r="M1036">
        <v>-3.0590000000000002</v>
      </c>
      <c r="N1036">
        <v>-3.16</v>
      </c>
      <c r="O1036">
        <v>1.085</v>
      </c>
      <c r="P1036">
        <v>1.0740000000000001</v>
      </c>
      <c r="Q1036">
        <v>1.0680000000000001</v>
      </c>
      <c r="R1036">
        <v>0.70299999999999996</v>
      </c>
      <c r="S1036">
        <v>0.29299999999999998</v>
      </c>
    </row>
    <row r="1037" spans="1:19" x14ac:dyDescent="0.3">
      <c r="A1037">
        <v>480</v>
      </c>
      <c r="B1037">
        <v>-0.37</v>
      </c>
      <c r="C1037">
        <v>-1.37</v>
      </c>
      <c r="D1037">
        <v>-2.3650000000000002</v>
      </c>
      <c r="E1037">
        <v>-3.06</v>
      </c>
      <c r="F1037">
        <v>-3.16</v>
      </c>
      <c r="G1037">
        <v>2.8</v>
      </c>
      <c r="H1037">
        <v>0.01</v>
      </c>
      <c r="I1037">
        <v>2.8359999999999999</v>
      </c>
      <c r="J1037">
        <v>-0.36299999999999999</v>
      </c>
      <c r="K1037">
        <v>-1.37</v>
      </c>
      <c r="L1037">
        <v>-2.367</v>
      </c>
      <c r="M1037">
        <v>-3.0590000000000002</v>
      </c>
      <c r="N1037">
        <v>-3.16</v>
      </c>
      <c r="O1037">
        <v>1.0860000000000001</v>
      </c>
      <c r="P1037">
        <v>1.0740000000000001</v>
      </c>
      <c r="Q1037">
        <v>1.0680000000000001</v>
      </c>
      <c r="R1037">
        <v>0.70199999999999996</v>
      </c>
      <c r="S1037">
        <v>0.29399999999999998</v>
      </c>
    </row>
    <row r="1038" spans="1:19" x14ac:dyDescent="0.3">
      <c r="A1038">
        <v>540</v>
      </c>
      <c r="B1038">
        <v>-0.37</v>
      </c>
      <c r="C1038">
        <v>-1.37</v>
      </c>
      <c r="D1038">
        <v>-2.3650000000000002</v>
      </c>
      <c r="E1038">
        <v>-3.06</v>
      </c>
      <c r="F1038">
        <v>-3.16</v>
      </c>
      <c r="G1038">
        <v>2.8</v>
      </c>
      <c r="H1038">
        <v>0.01</v>
      </c>
      <c r="I1038">
        <v>2.8359999999999999</v>
      </c>
      <c r="J1038">
        <v>-0.36099999999999999</v>
      </c>
      <c r="K1038">
        <v>-1.369</v>
      </c>
      <c r="L1038">
        <v>-2.367</v>
      </c>
      <c r="M1038">
        <v>-3.06</v>
      </c>
      <c r="N1038">
        <v>-3.16</v>
      </c>
      <c r="O1038">
        <v>1.0880000000000001</v>
      </c>
      <c r="P1038">
        <v>1.075</v>
      </c>
      <c r="Q1038">
        <v>1.0680000000000001</v>
      </c>
      <c r="R1038">
        <v>0.70099999999999996</v>
      </c>
      <c r="S1038">
        <v>0.29299999999999998</v>
      </c>
    </row>
    <row r="1039" spans="1:19" x14ac:dyDescent="0.3">
      <c r="A1039">
        <v>600</v>
      </c>
      <c r="B1039">
        <v>-0.37</v>
      </c>
      <c r="C1039">
        <v>-1.37</v>
      </c>
      <c r="D1039">
        <v>-2.3650000000000002</v>
      </c>
      <c r="E1039">
        <v>-3.06</v>
      </c>
      <c r="F1039">
        <v>-3.16</v>
      </c>
      <c r="G1039">
        <v>2.8</v>
      </c>
      <c r="H1039">
        <v>0.01</v>
      </c>
      <c r="I1039">
        <v>2.8359999999999999</v>
      </c>
      <c r="J1039">
        <v>-0.36</v>
      </c>
      <c r="K1039">
        <v>-1.369</v>
      </c>
      <c r="L1039">
        <v>-2.367</v>
      </c>
      <c r="M1039">
        <v>-3.06</v>
      </c>
      <c r="N1039">
        <v>-3.16</v>
      </c>
      <c r="O1039">
        <v>1.089</v>
      </c>
      <c r="P1039">
        <v>1.0760000000000001</v>
      </c>
      <c r="Q1039">
        <v>1.0680000000000001</v>
      </c>
      <c r="R1039">
        <v>0.70099999999999996</v>
      </c>
      <c r="S1039">
        <v>0.29199999999999998</v>
      </c>
    </row>
    <row r="1041" spans="1:19" x14ac:dyDescent="0.3">
      <c r="A1041" t="s">
        <v>0</v>
      </c>
      <c r="B1041" t="s">
        <v>81</v>
      </c>
    </row>
    <row r="1042" spans="1:19" x14ac:dyDescent="0.3">
      <c r="A1042">
        <v>0</v>
      </c>
      <c r="B1042">
        <v>-0.37</v>
      </c>
      <c r="C1042">
        <v>-1.37</v>
      </c>
      <c r="D1042">
        <v>-2.3650000000000002</v>
      </c>
      <c r="E1042">
        <v>-3.06</v>
      </c>
      <c r="F1042">
        <v>-3.16</v>
      </c>
      <c r="G1042">
        <v>2.8</v>
      </c>
      <c r="H1042">
        <v>0.01</v>
      </c>
      <c r="I1042">
        <v>2.5979999999999999</v>
      </c>
      <c r="J1042">
        <v>-0.37</v>
      </c>
      <c r="K1042">
        <v>-1.37</v>
      </c>
      <c r="L1042">
        <v>-2.3650000000000002</v>
      </c>
      <c r="M1042">
        <v>-3.06</v>
      </c>
      <c r="N1042">
        <v>-3.16</v>
      </c>
      <c r="O1042">
        <v>1.069</v>
      </c>
      <c r="P1042">
        <v>1.069</v>
      </c>
      <c r="Q1042">
        <v>1.06</v>
      </c>
      <c r="R1042">
        <v>0.69399999999999995</v>
      </c>
      <c r="S1042">
        <v>0.28699999999999998</v>
      </c>
    </row>
    <row r="1043" spans="1:19" x14ac:dyDescent="0.3">
      <c r="A1043">
        <v>60</v>
      </c>
      <c r="B1043">
        <v>-0.37</v>
      </c>
      <c r="C1043">
        <v>-1.37</v>
      </c>
      <c r="D1043">
        <v>-2.3650000000000002</v>
      </c>
      <c r="E1043">
        <v>-3.06</v>
      </c>
      <c r="F1043">
        <v>-3.16</v>
      </c>
      <c r="G1043">
        <v>2.8</v>
      </c>
      <c r="H1043">
        <v>0.01</v>
      </c>
      <c r="I1043">
        <v>2.5979999999999999</v>
      </c>
      <c r="J1043">
        <v>-0.37</v>
      </c>
      <c r="K1043">
        <v>-1.37</v>
      </c>
      <c r="L1043">
        <v>-2.3650000000000002</v>
      </c>
      <c r="M1043">
        <v>-3.06</v>
      </c>
      <c r="N1043">
        <v>-3.157</v>
      </c>
      <c r="O1043">
        <v>1.073</v>
      </c>
      <c r="P1043">
        <v>1.071</v>
      </c>
      <c r="Q1043">
        <v>1.0640000000000001</v>
      </c>
      <c r="R1043">
        <v>0.69799999999999995</v>
      </c>
      <c r="S1043">
        <v>0.28000000000000003</v>
      </c>
    </row>
    <row r="1044" spans="1:19" x14ac:dyDescent="0.3">
      <c r="A1044">
        <v>120</v>
      </c>
      <c r="B1044">
        <v>-0.37</v>
      </c>
      <c r="C1044">
        <v>-1.37</v>
      </c>
      <c r="D1044">
        <v>-2.3650000000000002</v>
      </c>
      <c r="E1044">
        <v>-3.06</v>
      </c>
      <c r="F1044">
        <v>-3.16</v>
      </c>
      <c r="G1044">
        <v>2.8</v>
      </c>
      <c r="H1044">
        <v>0.01</v>
      </c>
      <c r="I1044">
        <v>2.5979999999999999</v>
      </c>
      <c r="J1044">
        <v>-0.37</v>
      </c>
      <c r="K1044">
        <v>-1.37</v>
      </c>
      <c r="L1044">
        <v>-2.3650000000000002</v>
      </c>
      <c r="M1044">
        <v>-3.0579999999999998</v>
      </c>
      <c r="N1044">
        <v>-3.1539999999999999</v>
      </c>
      <c r="O1044">
        <v>1.0760000000000001</v>
      </c>
      <c r="P1044">
        <v>1.0720000000000001</v>
      </c>
      <c r="Q1044">
        <v>1.0640000000000001</v>
      </c>
      <c r="R1044">
        <v>0.7</v>
      </c>
      <c r="S1044">
        <v>0.27300000000000002</v>
      </c>
    </row>
    <row r="1045" spans="1:19" x14ac:dyDescent="0.3">
      <c r="A1045">
        <v>180</v>
      </c>
      <c r="B1045">
        <v>-0.37</v>
      </c>
      <c r="C1045">
        <v>-1.37</v>
      </c>
      <c r="D1045">
        <v>-2.3650000000000002</v>
      </c>
      <c r="E1045">
        <v>-3.06</v>
      </c>
      <c r="F1045">
        <v>-3.16</v>
      </c>
      <c r="G1045">
        <v>2.8</v>
      </c>
      <c r="H1045">
        <v>0.01</v>
      </c>
      <c r="I1045">
        <v>2.5979999999999999</v>
      </c>
      <c r="J1045">
        <v>-0.36899999999999999</v>
      </c>
      <c r="K1045">
        <v>-1.37</v>
      </c>
      <c r="L1045">
        <v>-2.3660000000000001</v>
      </c>
      <c r="M1045">
        <v>-3.0579999999999998</v>
      </c>
      <c r="N1045">
        <v>-3.1509999999999998</v>
      </c>
      <c r="O1045">
        <v>1.077</v>
      </c>
      <c r="P1045">
        <v>1.073</v>
      </c>
      <c r="Q1045">
        <v>1.0660000000000001</v>
      </c>
      <c r="R1045">
        <v>0.70299999999999996</v>
      </c>
      <c r="S1045">
        <v>0.26800000000000002</v>
      </c>
    </row>
    <row r="1046" spans="1:19" x14ac:dyDescent="0.3">
      <c r="A1046">
        <v>240</v>
      </c>
      <c r="B1046">
        <v>-0.37</v>
      </c>
      <c r="C1046">
        <v>-1.37</v>
      </c>
      <c r="D1046">
        <v>-2.3650000000000002</v>
      </c>
      <c r="E1046">
        <v>-3.06</v>
      </c>
      <c r="F1046">
        <v>-3.16</v>
      </c>
      <c r="G1046">
        <v>2.8</v>
      </c>
      <c r="H1046">
        <v>0.01</v>
      </c>
      <c r="I1046">
        <v>2.5979999999999999</v>
      </c>
      <c r="J1046">
        <v>-0.36799999999999999</v>
      </c>
      <c r="K1046">
        <v>-1.37</v>
      </c>
      <c r="L1046">
        <v>-2.3660000000000001</v>
      </c>
      <c r="M1046">
        <v>-3.0590000000000002</v>
      </c>
      <c r="N1046">
        <v>-3.1480000000000001</v>
      </c>
      <c r="O1046">
        <v>1.08</v>
      </c>
      <c r="P1046">
        <v>1.073</v>
      </c>
      <c r="Q1046">
        <v>1.0669999999999999</v>
      </c>
      <c r="R1046">
        <v>0.70599999999999996</v>
      </c>
      <c r="S1046">
        <v>0.26200000000000001</v>
      </c>
    </row>
    <row r="1047" spans="1:19" x14ac:dyDescent="0.3">
      <c r="A1047">
        <v>300</v>
      </c>
      <c r="B1047">
        <v>-0.37</v>
      </c>
      <c r="C1047">
        <v>-1.37</v>
      </c>
      <c r="D1047">
        <v>-2.3650000000000002</v>
      </c>
      <c r="E1047">
        <v>-3.06</v>
      </c>
      <c r="F1047">
        <v>-3.16</v>
      </c>
      <c r="G1047">
        <v>2.8</v>
      </c>
      <c r="H1047">
        <v>0.01</v>
      </c>
      <c r="I1047">
        <v>2.5979999999999999</v>
      </c>
      <c r="J1047">
        <v>-0.36599999999999999</v>
      </c>
      <c r="K1047">
        <v>-1.37</v>
      </c>
      <c r="L1047">
        <v>-2.3660000000000001</v>
      </c>
      <c r="M1047">
        <v>-3.0590000000000002</v>
      </c>
      <c r="N1047">
        <v>-3.145</v>
      </c>
      <c r="O1047">
        <v>1.081</v>
      </c>
      <c r="P1047">
        <v>1.073</v>
      </c>
      <c r="Q1047">
        <v>1.0669999999999999</v>
      </c>
      <c r="R1047">
        <v>0.70499999999999996</v>
      </c>
      <c r="S1047">
        <v>0.25900000000000001</v>
      </c>
    </row>
    <row r="1048" spans="1:19" x14ac:dyDescent="0.3">
      <c r="A1048">
        <v>360</v>
      </c>
      <c r="B1048">
        <v>-0.37</v>
      </c>
      <c r="C1048">
        <v>-1.37</v>
      </c>
      <c r="D1048">
        <v>-2.3650000000000002</v>
      </c>
      <c r="E1048">
        <v>-3.06</v>
      </c>
      <c r="F1048">
        <v>-3.16</v>
      </c>
      <c r="G1048">
        <v>2.8</v>
      </c>
      <c r="H1048">
        <v>0.01</v>
      </c>
      <c r="I1048">
        <v>2.5979999999999999</v>
      </c>
      <c r="J1048">
        <v>-0.36499999999999999</v>
      </c>
      <c r="K1048">
        <v>-1.37</v>
      </c>
      <c r="L1048">
        <v>-2.367</v>
      </c>
      <c r="M1048">
        <v>-3.0590000000000002</v>
      </c>
      <c r="N1048">
        <v>-3.1419999999999999</v>
      </c>
      <c r="O1048">
        <v>1.083</v>
      </c>
      <c r="P1048">
        <v>1.073</v>
      </c>
      <c r="Q1048">
        <v>1.0680000000000001</v>
      </c>
      <c r="R1048">
        <v>0.70099999999999996</v>
      </c>
      <c r="S1048">
        <v>0.25700000000000001</v>
      </c>
    </row>
    <row r="1049" spans="1:19" x14ac:dyDescent="0.3">
      <c r="A1049">
        <v>420</v>
      </c>
      <c r="B1049">
        <v>-0.37</v>
      </c>
      <c r="C1049">
        <v>-1.37</v>
      </c>
      <c r="D1049">
        <v>-2.3650000000000002</v>
      </c>
      <c r="E1049">
        <v>-3.06</v>
      </c>
      <c r="F1049">
        <v>-3.16</v>
      </c>
      <c r="G1049">
        <v>2.8</v>
      </c>
      <c r="H1049">
        <v>0.01</v>
      </c>
      <c r="I1049">
        <v>2.5979999999999999</v>
      </c>
      <c r="J1049">
        <v>-0.36399999999999999</v>
      </c>
      <c r="K1049">
        <v>-1.37</v>
      </c>
      <c r="L1049">
        <v>-2.367</v>
      </c>
      <c r="M1049">
        <v>-3.0569999999999999</v>
      </c>
      <c r="N1049">
        <v>-3.1389999999999998</v>
      </c>
      <c r="O1049">
        <v>1.085</v>
      </c>
      <c r="P1049">
        <v>1.0740000000000001</v>
      </c>
      <c r="Q1049">
        <v>1.069</v>
      </c>
      <c r="R1049">
        <v>0.69599999999999995</v>
      </c>
      <c r="S1049">
        <v>0.25600000000000001</v>
      </c>
    </row>
    <row r="1050" spans="1:19" x14ac:dyDescent="0.3">
      <c r="A1050">
        <v>480</v>
      </c>
      <c r="B1050">
        <v>-0.37</v>
      </c>
      <c r="C1050">
        <v>-1.37</v>
      </c>
      <c r="D1050">
        <v>-2.3650000000000002</v>
      </c>
      <c r="E1050">
        <v>-3.06</v>
      </c>
      <c r="F1050">
        <v>-3.16</v>
      </c>
      <c r="G1050">
        <v>2.8</v>
      </c>
      <c r="H1050">
        <v>0.01</v>
      </c>
      <c r="I1050">
        <v>2.5979999999999999</v>
      </c>
      <c r="J1050">
        <v>-0.36299999999999999</v>
      </c>
      <c r="K1050">
        <v>-1.37</v>
      </c>
      <c r="L1050">
        <v>-2.367</v>
      </c>
      <c r="M1050">
        <v>-3.0550000000000002</v>
      </c>
      <c r="N1050">
        <v>-3.1360000000000001</v>
      </c>
      <c r="O1050">
        <v>1.0860000000000001</v>
      </c>
      <c r="P1050">
        <v>1.0740000000000001</v>
      </c>
      <c r="Q1050">
        <v>1.0680000000000001</v>
      </c>
      <c r="R1050">
        <v>0.69</v>
      </c>
      <c r="S1050">
        <v>0.253</v>
      </c>
    </row>
    <row r="1051" spans="1:19" x14ac:dyDescent="0.3">
      <c r="A1051">
        <v>540</v>
      </c>
      <c r="B1051">
        <v>-0.37</v>
      </c>
      <c r="C1051">
        <v>-1.37</v>
      </c>
      <c r="D1051">
        <v>-2.3650000000000002</v>
      </c>
      <c r="E1051">
        <v>-3.06</v>
      </c>
      <c r="F1051">
        <v>-3.16</v>
      </c>
      <c r="G1051">
        <v>2.8</v>
      </c>
      <c r="H1051">
        <v>0.01</v>
      </c>
      <c r="I1051">
        <v>2.5979999999999999</v>
      </c>
      <c r="J1051">
        <v>-0.36099999999999999</v>
      </c>
      <c r="K1051">
        <v>-1.369</v>
      </c>
      <c r="L1051">
        <v>-2.367</v>
      </c>
      <c r="M1051">
        <v>-3.0529999999999999</v>
      </c>
      <c r="N1051">
        <v>-3.133</v>
      </c>
      <c r="O1051">
        <v>1.0880000000000001</v>
      </c>
      <c r="P1051">
        <v>1.075</v>
      </c>
      <c r="Q1051">
        <v>1.0680000000000001</v>
      </c>
      <c r="R1051">
        <v>0.68400000000000005</v>
      </c>
      <c r="S1051">
        <v>0.25</v>
      </c>
    </row>
    <row r="1052" spans="1:19" x14ac:dyDescent="0.3">
      <c r="A1052">
        <v>600</v>
      </c>
      <c r="B1052">
        <v>-0.37</v>
      </c>
      <c r="C1052">
        <v>-1.37</v>
      </c>
      <c r="D1052">
        <v>-2.3650000000000002</v>
      </c>
      <c r="E1052">
        <v>-3.06</v>
      </c>
      <c r="F1052">
        <v>-3.16</v>
      </c>
      <c r="G1052">
        <v>2.8</v>
      </c>
      <c r="H1052">
        <v>0.01</v>
      </c>
      <c r="I1052">
        <v>2.5979999999999999</v>
      </c>
      <c r="J1052">
        <v>-0.36</v>
      </c>
      <c r="K1052">
        <v>-1.369</v>
      </c>
      <c r="L1052">
        <v>-2.367</v>
      </c>
      <c r="M1052">
        <v>-3.0510000000000002</v>
      </c>
      <c r="N1052">
        <v>-3.13</v>
      </c>
      <c r="O1052">
        <v>1.089</v>
      </c>
      <c r="P1052">
        <v>1.0760000000000001</v>
      </c>
      <c r="Q1052">
        <v>1.0680000000000001</v>
      </c>
      <c r="R1052">
        <v>0.67900000000000005</v>
      </c>
      <c r="S1052">
        <v>0.248</v>
      </c>
    </row>
    <row r="1054" spans="1:19" x14ac:dyDescent="0.3">
      <c r="A1054" t="s">
        <v>0</v>
      </c>
      <c r="B1054" t="s">
        <v>82</v>
      </c>
    </row>
    <row r="1055" spans="1:19" x14ac:dyDescent="0.3">
      <c r="A1055">
        <v>0</v>
      </c>
      <c r="B1055">
        <v>-0.32100000000000001</v>
      </c>
      <c r="C1055">
        <v>-1.321</v>
      </c>
      <c r="D1055">
        <v>-2.3180000000000001</v>
      </c>
      <c r="E1055">
        <v>-3.0939999999999999</v>
      </c>
      <c r="F1055">
        <v>-3.24</v>
      </c>
      <c r="G1055">
        <v>3.1</v>
      </c>
      <c r="H1055">
        <v>-0.01</v>
      </c>
      <c r="I1055">
        <v>3.35</v>
      </c>
      <c r="J1055">
        <v>-0.32100000000000001</v>
      </c>
      <c r="K1055">
        <v>-1.321</v>
      </c>
      <c r="L1055">
        <v>-2.3180000000000001</v>
      </c>
      <c r="M1055">
        <v>-3.0939999999999999</v>
      </c>
      <c r="N1055">
        <v>-3.24</v>
      </c>
      <c r="O1055">
        <v>1.097</v>
      </c>
      <c r="P1055">
        <v>1.097</v>
      </c>
      <c r="Q1055">
        <v>1.0920000000000001</v>
      </c>
      <c r="R1055">
        <v>0.80200000000000005</v>
      </c>
      <c r="S1055">
        <v>0.33800000000000002</v>
      </c>
    </row>
    <row r="1056" spans="1:19" x14ac:dyDescent="0.3">
      <c r="A1056">
        <v>60</v>
      </c>
      <c r="B1056">
        <v>-0.32100000000000001</v>
      </c>
      <c r="C1056">
        <v>-1.321</v>
      </c>
      <c r="D1056">
        <v>-2.3180000000000001</v>
      </c>
      <c r="E1056">
        <v>-3.0939999999999999</v>
      </c>
      <c r="F1056">
        <v>-3.24</v>
      </c>
      <c r="G1056">
        <v>3.1</v>
      </c>
      <c r="H1056">
        <v>-0.01</v>
      </c>
      <c r="I1056">
        <v>3.35</v>
      </c>
      <c r="J1056">
        <v>-0.32400000000000001</v>
      </c>
      <c r="K1056">
        <v>-1.321</v>
      </c>
      <c r="L1056">
        <v>-2.3180000000000001</v>
      </c>
      <c r="M1056">
        <v>-3.093</v>
      </c>
      <c r="N1056">
        <v>-3.2429999999999999</v>
      </c>
      <c r="O1056">
        <v>1.099</v>
      </c>
      <c r="P1056">
        <v>1.1100000000000001</v>
      </c>
      <c r="Q1056">
        <v>1.1040000000000001</v>
      </c>
      <c r="R1056">
        <v>0.80600000000000005</v>
      </c>
      <c r="S1056">
        <v>0.34799999999999998</v>
      </c>
    </row>
    <row r="1057" spans="1:19" x14ac:dyDescent="0.3">
      <c r="A1057">
        <v>120</v>
      </c>
      <c r="B1057">
        <v>-0.32100000000000001</v>
      </c>
      <c r="C1057">
        <v>-1.321</v>
      </c>
      <c r="D1057">
        <v>-2.3180000000000001</v>
      </c>
      <c r="E1057">
        <v>-3.0939999999999999</v>
      </c>
      <c r="F1057">
        <v>-3.24</v>
      </c>
      <c r="G1057">
        <v>3.1</v>
      </c>
      <c r="H1057">
        <v>-0.01</v>
      </c>
      <c r="I1057">
        <v>3.35</v>
      </c>
      <c r="J1057">
        <v>-0.32600000000000001</v>
      </c>
      <c r="K1057">
        <v>-1.321</v>
      </c>
      <c r="L1057">
        <v>-2.3180000000000001</v>
      </c>
      <c r="M1057">
        <v>-3.093</v>
      </c>
      <c r="N1057">
        <v>-3.246</v>
      </c>
      <c r="O1057">
        <v>1.099</v>
      </c>
      <c r="P1057">
        <v>1.1120000000000001</v>
      </c>
      <c r="Q1057">
        <v>1.109</v>
      </c>
      <c r="R1057">
        <v>0.81299999999999994</v>
      </c>
      <c r="S1057">
        <v>0.35599999999999998</v>
      </c>
    </row>
    <row r="1058" spans="1:19" x14ac:dyDescent="0.3">
      <c r="A1058">
        <v>180</v>
      </c>
      <c r="B1058">
        <v>-0.32100000000000001</v>
      </c>
      <c r="C1058">
        <v>-1.321</v>
      </c>
      <c r="D1058">
        <v>-2.3180000000000001</v>
      </c>
      <c r="E1058">
        <v>-3.0939999999999999</v>
      </c>
      <c r="F1058">
        <v>-3.24</v>
      </c>
      <c r="G1058">
        <v>3.1</v>
      </c>
      <c r="H1058">
        <v>-0.01</v>
      </c>
      <c r="I1058">
        <v>3.35</v>
      </c>
      <c r="J1058">
        <v>-0.32900000000000001</v>
      </c>
      <c r="K1058">
        <v>-1.32</v>
      </c>
      <c r="L1058">
        <v>-2.3180000000000001</v>
      </c>
      <c r="M1058">
        <v>-3.0920000000000001</v>
      </c>
      <c r="N1058">
        <v>-3.2490000000000001</v>
      </c>
      <c r="O1058">
        <v>1.099</v>
      </c>
      <c r="P1058">
        <v>1.115</v>
      </c>
      <c r="Q1058">
        <v>1.109</v>
      </c>
      <c r="R1058">
        <v>0.81499999999999995</v>
      </c>
      <c r="S1058">
        <v>0.36199999999999999</v>
      </c>
    </row>
    <row r="1059" spans="1:19" x14ac:dyDescent="0.3">
      <c r="A1059">
        <v>240</v>
      </c>
      <c r="B1059">
        <v>-0.32100000000000001</v>
      </c>
      <c r="C1059">
        <v>-1.321</v>
      </c>
      <c r="D1059">
        <v>-2.3180000000000001</v>
      </c>
      <c r="E1059">
        <v>-3.0939999999999999</v>
      </c>
      <c r="F1059">
        <v>-3.24</v>
      </c>
      <c r="G1059">
        <v>3.1</v>
      </c>
      <c r="H1059">
        <v>-0.01</v>
      </c>
      <c r="I1059">
        <v>3.35</v>
      </c>
      <c r="J1059">
        <v>-0.33</v>
      </c>
      <c r="K1059">
        <v>-1.32</v>
      </c>
      <c r="L1059">
        <v>-2.3180000000000001</v>
      </c>
      <c r="M1059">
        <v>-3.0910000000000002</v>
      </c>
      <c r="N1059">
        <v>-3.2519999999999998</v>
      </c>
      <c r="O1059">
        <v>1.0980000000000001</v>
      </c>
      <c r="P1059">
        <v>1.1160000000000001</v>
      </c>
      <c r="Q1059">
        <v>1.111</v>
      </c>
      <c r="R1059">
        <v>0.81200000000000006</v>
      </c>
      <c r="S1059">
        <v>0.36699999999999999</v>
      </c>
    </row>
    <row r="1060" spans="1:19" x14ac:dyDescent="0.3">
      <c r="A1060">
        <v>300</v>
      </c>
      <c r="B1060">
        <v>-0.32100000000000001</v>
      </c>
      <c r="C1060">
        <v>-1.321</v>
      </c>
      <c r="D1060">
        <v>-2.3180000000000001</v>
      </c>
      <c r="E1060">
        <v>-3.0939999999999999</v>
      </c>
      <c r="F1060">
        <v>-3.24</v>
      </c>
      <c r="G1060">
        <v>3.1</v>
      </c>
      <c r="H1060">
        <v>-0.01</v>
      </c>
      <c r="I1060">
        <v>3.35</v>
      </c>
      <c r="J1060">
        <v>-0.33200000000000002</v>
      </c>
      <c r="K1060">
        <v>-1.321</v>
      </c>
      <c r="L1060">
        <v>-2.3180000000000001</v>
      </c>
      <c r="M1060">
        <v>-3.0910000000000002</v>
      </c>
      <c r="N1060">
        <v>-3.2549999999999999</v>
      </c>
      <c r="O1060">
        <v>1.0980000000000001</v>
      </c>
      <c r="P1060">
        <v>1.115</v>
      </c>
      <c r="Q1060">
        <v>1.1120000000000001</v>
      </c>
      <c r="R1060">
        <v>0.81200000000000006</v>
      </c>
      <c r="S1060">
        <v>0.373</v>
      </c>
    </row>
    <row r="1061" spans="1:19" x14ac:dyDescent="0.3">
      <c r="A1061">
        <v>360</v>
      </c>
      <c r="B1061">
        <v>-0.32100000000000001</v>
      </c>
      <c r="C1061">
        <v>-1.321</v>
      </c>
      <c r="D1061">
        <v>-2.3180000000000001</v>
      </c>
      <c r="E1061">
        <v>-3.0939999999999999</v>
      </c>
      <c r="F1061">
        <v>-3.24</v>
      </c>
      <c r="G1061">
        <v>3.1</v>
      </c>
      <c r="H1061">
        <v>-0.01</v>
      </c>
      <c r="I1061">
        <v>3.35</v>
      </c>
      <c r="J1061">
        <v>-0.33300000000000002</v>
      </c>
      <c r="K1061">
        <v>-1.3220000000000001</v>
      </c>
      <c r="L1061">
        <v>-2.3180000000000001</v>
      </c>
      <c r="M1061">
        <v>-3.0910000000000002</v>
      </c>
      <c r="N1061">
        <v>-3.258</v>
      </c>
      <c r="O1061">
        <v>1.097</v>
      </c>
      <c r="P1061">
        <v>1.113</v>
      </c>
      <c r="Q1061">
        <v>1.111</v>
      </c>
      <c r="R1061">
        <v>0.81399999999999995</v>
      </c>
      <c r="S1061">
        <v>0.38</v>
      </c>
    </row>
    <row r="1062" spans="1:19" x14ac:dyDescent="0.3">
      <c r="A1062">
        <v>420</v>
      </c>
      <c r="B1062">
        <v>-0.32100000000000001</v>
      </c>
      <c r="C1062">
        <v>-1.321</v>
      </c>
      <c r="D1062">
        <v>-2.3180000000000001</v>
      </c>
      <c r="E1062">
        <v>-3.0939999999999999</v>
      </c>
      <c r="F1062">
        <v>-3.24</v>
      </c>
      <c r="G1062">
        <v>3.1</v>
      </c>
      <c r="H1062">
        <v>-0.01</v>
      </c>
      <c r="I1062">
        <v>3.35</v>
      </c>
      <c r="J1062">
        <v>-0.33500000000000002</v>
      </c>
      <c r="K1062">
        <v>-1.323</v>
      </c>
      <c r="L1062">
        <v>-2.3180000000000001</v>
      </c>
      <c r="M1062">
        <v>-3.093</v>
      </c>
      <c r="N1062">
        <v>-3.2610000000000001</v>
      </c>
      <c r="O1062">
        <v>1.095</v>
      </c>
      <c r="P1062">
        <v>1.111</v>
      </c>
      <c r="Q1062">
        <v>1.111</v>
      </c>
      <c r="R1062">
        <v>0.81799999999999995</v>
      </c>
      <c r="S1062">
        <v>0.38400000000000001</v>
      </c>
    </row>
    <row r="1063" spans="1:19" x14ac:dyDescent="0.3">
      <c r="A1063">
        <v>480</v>
      </c>
      <c r="B1063">
        <v>-0.32100000000000001</v>
      </c>
      <c r="C1063">
        <v>-1.321</v>
      </c>
      <c r="D1063">
        <v>-2.3180000000000001</v>
      </c>
      <c r="E1063">
        <v>-3.0939999999999999</v>
      </c>
      <c r="F1063">
        <v>-3.24</v>
      </c>
      <c r="G1063">
        <v>3.1</v>
      </c>
      <c r="H1063">
        <v>-0.01</v>
      </c>
      <c r="I1063">
        <v>3.35</v>
      </c>
      <c r="J1063">
        <v>-0.33600000000000002</v>
      </c>
      <c r="K1063">
        <v>-1.323</v>
      </c>
      <c r="L1063">
        <v>-2.3180000000000001</v>
      </c>
      <c r="M1063">
        <v>-3.0939999999999999</v>
      </c>
      <c r="N1063">
        <v>-3.2639999999999998</v>
      </c>
      <c r="O1063">
        <v>1.0940000000000001</v>
      </c>
      <c r="P1063">
        <v>1.109</v>
      </c>
      <c r="Q1063">
        <v>1.1120000000000001</v>
      </c>
      <c r="R1063">
        <v>0.82199999999999995</v>
      </c>
      <c r="S1063">
        <v>0.38700000000000001</v>
      </c>
    </row>
    <row r="1064" spans="1:19" x14ac:dyDescent="0.3">
      <c r="A1064">
        <v>540</v>
      </c>
      <c r="B1064">
        <v>-0.32100000000000001</v>
      </c>
      <c r="C1064">
        <v>-1.321</v>
      </c>
      <c r="D1064">
        <v>-2.3180000000000001</v>
      </c>
      <c r="E1064">
        <v>-3.0939999999999999</v>
      </c>
      <c r="F1064">
        <v>-3.24</v>
      </c>
      <c r="G1064">
        <v>3.1</v>
      </c>
      <c r="H1064">
        <v>-0.01</v>
      </c>
      <c r="I1064">
        <v>3.35</v>
      </c>
      <c r="J1064">
        <v>-0.33800000000000002</v>
      </c>
      <c r="K1064">
        <v>-1.325</v>
      </c>
      <c r="L1064">
        <v>-2.3180000000000001</v>
      </c>
      <c r="M1064">
        <v>-3.0960000000000001</v>
      </c>
      <c r="N1064">
        <v>-3.2669999999999999</v>
      </c>
      <c r="O1064">
        <v>1.093</v>
      </c>
      <c r="P1064">
        <v>1.1080000000000001</v>
      </c>
      <c r="Q1064">
        <v>1.1120000000000001</v>
      </c>
      <c r="R1064">
        <v>0.82599999999999996</v>
      </c>
      <c r="S1064">
        <v>0.38900000000000001</v>
      </c>
    </row>
    <row r="1065" spans="1:19" x14ac:dyDescent="0.3">
      <c r="A1065">
        <v>600</v>
      </c>
      <c r="B1065">
        <v>-0.32100000000000001</v>
      </c>
      <c r="C1065">
        <v>-1.321</v>
      </c>
      <c r="D1065">
        <v>-2.3180000000000001</v>
      </c>
      <c r="E1065">
        <v>-3.0939999999999999</v>
      </c>
      <c r="F1065">
        <v>-3.24</v>
      </c>
      <c r="G1065">
        <v>3.1</v>
      </c>
      <c r="H1065">
        <v>-0.01</v>
      </c>
      <c r="I1065">
        <v>3.35</v>
      </c>
      <c r="J1065">
        <v>-0.34</v>
      </c>
      <c r="K1065">
        <v>-1.3260000000000001</v>
      </c>
      <c r="L1065">
        <v>-2.319</v>
      </c>
      <c r="M1065">
        <v>-3.0979999999999999</v>
      </c>
      <c r="N1065">
        <v>-3.27</v>
      </c>
      <c r="O1065">
        <v>1.0920000000000001</v>
      </c>
      <c r="P1065">
        <v>1.1060000000000001</v>
      </c>
      <c r="Q1065">
        <v>1.1120000000000001</v>
      </c>
      <c r="R1065">
        <v>0.82899999999999996</v>
      </c>
      <c r="S1065">
        <v>0.38900000000000001</v>
      </c>
    </row>
    <row r="1067" spans="1:19" x14ac:dyDescent="0.3">
      <c r="A1067" t="s">
        <v>0</v>
      </c>
      <c r="B1067" t="s">
        <v>83</v>
      </c>
    </row>
    <row r="1068" spans="1:19" x14ac:dyDescent="0.3">
      <c r="A1068">
        <v>0</v>
      </c>
      <c r="B1068">
        <v>-0.32100000000000001</v>
      </c>
      <c r="C1068">
        <v>-1.321</v>
      </c>
      <c r="D1068">
        <v>-2.3180000000000001</v>
      </c>
      <c r="E1068">
        <v>-3.0939999999999999</v>
      </c>
      <c r="F1068">
        <v>-3.24</v>
      </c>
      <c r="G1068">
        <v>3.1</v>
      </c>
      <c r="H1068">
        <v>-0.01</v>
      </c>
      <c r="I1068">
        <v>3.1429999999999998</v>
      </c>
      <c r="J1068">
        <v>-0.32100000000000001</v>
      </c>
      <c r="K1068">
        <v>-1.321</v>
      </c>
      <c r="L1068">
        <v>-2.3180000000000001</v>
      </c>
      <c r="M1068">
        <v>-3.0939999999999999</v>
      </c>
      <c r="N1068">
        <v>-3.24</v>
      </c>
      <c r="O1068">
        <v>1.097</v>
      </c>
      <c r="P1068">
        <v>1.097</v>
      </c>
      <c r="Q1068">
        <v>1.0920000000000001</v>
      </c>
      <c r="R1068">
        <v>0.80200000000000005</v>
      </c>
      <c r="S1068">
        <v>0.33800000000000002</v>
      </c>
    </row>
    <row r="1069" spans="1:19" x14ac:dyDescent="0.3">
      <c r="A1069">
        <v>60</v>
      </c>
      <c r="B1069">
        <v>-0.32100000000000001</v>
      </c>
      <c r="C1069">
        <v>-1.321</v>
      </c>
      <c r="D1069">
        <v>-2.3180000000000001</v>
      </c>
      <c r="E1069">
        <v>-3.0939999999999999</v>
      </c>
      <c r="F1069">
        <v>-3.24</v>
      </c>
      <c r="G1069">
        <v>3.1</v>
      </c>
      <c r="H1069">
        <v>-0.01</v>
      </c>
      <c r="I1069">
        <v>3.1429999999999998</v>
      </c>
      <c r="J1069">
        <v>-0.32400000000000001</v>
      </c>
      <c r="K1069">
        <v>-1.321</v>
      </c>
      <c r="L1069">
        <v>-2.3180000000000001</v>
      </c>
      <c r="M1069">
        <v>-3.0939999999999999</v>
      </c>
      <c r="N1069">
        <v>-3.24</v>
      </c>
      <c r="O1069">
        <v>1.099</v>
      </c>
      <c r="P1069">
        <v>1.1100000000000001</v>
      </c>
      <c r="Q1069">
        <v>1.1040000000000001</v>
      </c>
      <c r="R1069">
        <v>0.80700000000000005</v>
      </c>
      <c r="S1069">
        <v>0.34</v>
      </c>
    </row>
    <row r="1070" spans="1:19" x14ac:dyDescent="0.3">
      <c r="A1070">
        <v>120</v>
      </c>
      <c r="B1070">
        <v>-0.32100000000000001</v>
      </c>
      <c r="C1070">
        <v>-1.321</v>
      </c>
      <c r="D1070">
        <v>-2.3180000000000001</v>
      </c>
      <c r="E1070">
        <v>-3.0939999999999999</v>
      </c>
      <c r="F1070">
        <v>-3.24</v>
      </c>
      <c r="G1070">
        <v>3.1</v>
      </c>
      <c r="H1070">
        <v>-0.01</v>
      </c>
      <c r="I1070">
        <v>3.1429999999999998</v>
      </c>
      <c r="J1070">
        <v>-0.32600000000000001</v>
      </c>
      <c r="K1070">
        <v>-1.321</v>
      </c>
      <c r="L1070">
        <v>-2.3180000000000001</v>
      </c>
      <c r="M1070">
        <v>-3.093</v>
      </c>
      <c r="N1070">
        <v>-3.24</v>
      </c>
      <c r="O1070">
        <v>1.099</v>
      </c>
      <c r="P1070">
        <v>1.1120000000000001</v>
      </c>
      <c r="Q1070">
        <v>1.1080000000000001</v>
      </c>
      <c r="R1070">
        <v>0.81200000000000006</v>
      </c>
      <c r="S1070">
        <v>0.34100000000000003</v>
      </c>
    </row>
    <row r="1071" spans="1:19" x14ac:dyDescent="0.3">
      <c r="A1071">
        <v>180</v>
      </c>
      <c r="B1071">
        <v>-0.32100000000000001</v>
      </c>
      <c r="C1071">
        <v>-1.321</v>
      </c>
      <c r="D1071">
        <v>-2.3180000000000001</v>
      </c>
      <c r="E1071">
        <v>-3.0939999999999999</v>
      </c>
      <c r="F1071">
        <v>-3.24</v>
      </c>
      <c r="G1071">
        <v>3.1</v>
      </c>
      <c r="H1071">
        <v>-0.01</v>
      </c>
      <c r="I1071">
        <v>3.1429999999999998</v>
      </c>
      <c r="J1071">
        <v>-0.32900000000000001</v>
      </c>
      <c r="K1071">
        <v>-1.32</v>
      </c>
      <c r="L1071">
        <v>-2.3180000000000001</v>
      </c>
      <c r="M1071">
        <v>-3.0920000000000001</v>
      </c>
      <c r="N1071">
        <v>-3.24</v>
      </c>
      <c r="O1071">
        <v>1.099</v>
      </c>
      <c r="P1071">
        <v>1.115</v>
      </c>
      <c r="Q1071">
        <v>1.109</v>
      </c>
      <c r="R1071">
        <v>0.81399999999999995</v>
      </c>
      <c r="S1071">
        <v>0.34100000000000003</v>
      </c>
    </row>
    <row r="1072" spans="1:19" x14ac:dyDescent="0.3">
      <c r="A1072">
        <v>240</v>
      </c>
      <c r="B1072">
        <v>-0.32100000000000001</v>
      </c>
      <c r="C1072">
        <v>-1.321</v>
      </c>
      <c r="D1072">
        <v>-2.3180000000000001</v>
      </c>
      <c r="E1072">
        <v>-3.0939999999999999</v>
      </c>
      <c r="F1072">
        <v>-3.24</v>
      </c>
      <c r="G1072">
        <v>3.1</v>
      </c>
      <c r="H1072">
        <v>-0.01</v>
      </c>
      <c r="I1072">
        <v>3.1429999999999998</v>
      </c>
      <c r="J1072">
        <v>-0.33</v>
      </c>
      <c r="K1072">
        <v>-1.32</v>
      </c>
      <c r="L1072">
        <v>-2.3180000000000001</v>
      </c>
      <c r="M1072">
        <v>-3.0920000000000001</v>
      </c>
      <c r="N1072">
        <v>-3.24</v>
      </c>
      <c r="O1072">
        <v>1.0980000000000001</v>
      </c>
      <c r="P1072">
        <v>1.1160000000000001</v>
      </c>
      <c r="Q1072">
        <v>1.111</v>
      </c>
      <c r="R1072">
        <v>0.81399999999999995</v>
      </c>
      <c r="S1072">
        <v>0.34100000000000003</v>
      </c>
    </row>
    <row r="1073" spans="1:19" x14ac:dyDescent="0.3">
      <c r="A1073">
        <v>300</v>
      </c>
      <c r="B1073">
        <v>-0.32100000000000001</v>
      </c>
      <c r="C1073">
        <v>-1.321</v>
      </c>
      <c r="D1073">
        <v>-2.3180000000000001</v>
      </c>
      <c r="E1073">
        <v>-3.0939999999999999</v>
      </c>
      <c r="F1073">
        <v>-3.24</v>
      </c>
      <c r="G1073">
        <v>3.1</v>
      </c>
      <c r="H1073">
        <v>-0.01</v>
      </c>
      <c r="I1073">
        <v>3.1429999999999998</v>
      </c>
      <c r="J1073">
        <v>-0.33200000000000002</v>
      </c>
      <c r="K1073">
        <v>-1.321</v>
      </c>
      <c r="L1073">
        <v>-2.3180000000000001</v>
      </c>
      <c r="M1073">
        <v>-3.0920000000000001</v>
      </c>
      <c r="N1073">
        <v>-3.24</v>
      </c>
      <c r="O1073">
        <v>1.0980000000000001</v>
      </c>
      <c r="P1073">
        <v>1.115</v>
      </c>
      <c r="Q1073">
        <v>1.111</v>
      </c>
      <c r="R1073">
        <v>0.81399999999999995</v>
      </c>
      <c r="S1073">
        <v>0.34300000000000003</v>
      </c>
    </row>
    <row r="1074" spans="1:19" x14ac:dyDescent="0.3">
      <c r="A1074">
        <v>360</v>
      </c>
      <c r="B1074">
        <v>-0.32100000000000001</v>
      </c>
      <c r="C1074">
        <v>-1.321</v>
      </c>
      <c r="D1074">
        <v>-2.3180000000000001</v>
      </c>
      <c r="E1074">
        <v>-3.0939999999999999</v>
      </c>
      <c r="F1074">
        <v>-3.24</v>
      </c>
      <c r="G1074">
        <v>3.1</v>
      </c>
      <c r="H1074">
        <v>-0.01</v>
      </c>
      <c r="I1074">
        <v>3.1429999999999998</v>
      </c>
      <c r="J1074">
        <v>-0.33300000000000002</v>
      </c>
      <c r="K1074">
        <v>-1.3220000000000001</v>
      </c>
      <c r="L1074">
        <v>-2.3180000000000001</v>
      </c>
      <c r="M1074">
        <v>-3.0920000000000001</v>
      </c>
      <c r="N1074">
        <v>-3.24</v>
      </c>
      <c r="O1074">
        <v>1.097</v>
      </c>
      <c r="P1074">
        <v>1.113</v>
      </c>
      <c r="Q1074">
        <v>1.111</v>
      </c>
      <c r="R1074">
        <v>0.81399999999999995</v>
      </c>
      <c r="S1074">
        <v>0.34499999999999997</v>
      </c>
    </row>
    <row r="1075" spans="1:19" x14ac:dyDescent="0.3">
      <c r="A1075">
        <v>420</v>
      </c>
      <c r="B1075">
        <v>-0.32100000000000001</v>
      </c>
      <c r="C1075">
        <v>-1.321</v>
      </c>
      <c r="D1075">
        <v>-2.3180000000000001</v>
      </c>
      <c r="E1075">
        <v>-3.0939999999999999</v>
      </c>
      <c r="F1075">
        <v>-3.24</v>
      </c>
      <c r="G1075">
        <v>3.1</v>
      </c>
      <c r="H1075">
        <v>-0.01</v>
      </c>
      <c r="I1075">
        <v>3.1429999999999998</v>
      </c>
      <c r="J1075">
        <v>-0.33500000000000002</v>
      </c>
      <c r="K1075">
        <v>-1.323</v>
      </c>
      <c r="L1075">
        <v>-2.3180000000000001</v>
      </c>
      <c r="M1075">
        <v>-3.0920000000000001</v>
      </c>
      <c r="N1075">
        <v>-3.24</v>
      </c>
      <c r="O1075">
        <v>1.095</v>
      </c>
      <c r="P1075">
        <v>1.111</v>
      </c>
      <c r="Q1075">
        <v>1.1120000000000001</v>
      </c>
      <c r="R1075">
        <v>0.81499999999999995</v>
      </c>
      <c r="S1075">
        <v>0.34599999999999997</v>
      </c>
    </row>
    <row r="1076" spans="1:19" x14ac:dyDescent="0.3">
      <c r="A1076">
        <v>480</v>
      </c>
      <c r="B1076">
        <v>-0.32100000000000001</v>
      </c>
      <c r="C1076">
        <v>-1.321</v>
      </c>
      <c r="D1076">
        <v>-2.3180000000000001</v>
      </c>
      <c r="E1076">
        <v>-3.0939999999999999</v>
      </c>
      <c r="F1076">
        <v>-3.24</v>
      </c>
      <c r="G1076">
        <v>3.1</v>
      </c>
      <c r="H1076">
        <v>-0.01</v>
      </c>
      <c r="I1076">
        <v>3.1429999999999998</v>
      </c>
      <c r="J1076">
        <v>-0.33600000000000002</v>
      </c>
      <c r="K1076">
        <v>-1.323</v>
      </c>
      <c r="L1076">
        <v>-2.3180000000000001</v>
      </c>
      <c r="M1076">
        <v>-3.0920000000000001</v>
      </c>
      <c r="N1076">
        <v>-3.24</v>
      </c>
      <c r="O1076">
        <v>1.0940000000000001</v>
      </c>
      <c r="P1076">
        <v>1.109</v>
      </c>
      <c r="Q1076">
        <v>1.1120000000000001</v>
      </c>
      <c r="R1076">
        <v>0.81399999999999995</v>
      </c>
      <c r="S1076">
        <v>0.34699999999999998</v>
      </c>
    </row>
    <row r="1077" spans="1:19" x14ac:dyDescent="0.3">
      <c r="A1077">
        <v>540</v>
      </c>
      <c r="B1077">
        <v>-0.32100000000000001</v>
      </c>
      <c r="C1077">
        <v>-1.321</v>
      </c>
      <c r="D1077">
        <v>-2.3180000000000001</v>
      </c>
      <c r="E1077">
        <v>-3.0939999999999999</v>
      </c>
      <c r="F1077">
        <v>-3.24</v>
      </c>
      <c r="G1077">
        <v>3.1</v>
      </c>
      <c r="H1077">
        <v>-0.01</v>
      </c>
      <c r="I1077">
        <v>3.1429999999999998</v>
      </c>
      <c r="J1077">
        <v>-0.33800000000000002</v>
      </c>
      <c r="K1077">
        <v>-1.325</v>
      </c>
      <c r="L1077">
        <v>-2.3180000000000001</v>
      </c>
      <c r="M1077">
        <v>-3.0920000000000001</v>
      </c>
      <c r="N1077">
        <v>-3.24</v>
      </c>
      <c r="O1077">
        <v>1.093</v>
      </c>
      <c r="P1077">
        <v>1.1080000000000001</v>
      </c>
      <c r="Q1077">
        <v>1.1120000000000001</v>
      </c>
      <c r="R1077">
        <v>0.81399999999999995</v>
      </c>
      <c r="S1077">
        <v>0.34699999999999998</v>
      </c>
    </row>
    <row r="1078" spans="1:19" x14ac:dyDescent="0.3">
      <c r="A1078">
        <v>600</v>
      </c>
      <c r="B1078">
        <v>-0.32100000000000001</v>
      </c>
      <c r="C1078">
        <v>-1.321</v>
      </c>
      <c r="D1078">
        <v>-2.3180000000000001</v>
      </c>
      <c r="E1078">
        <v>-3.0939999999999999</v>
      </c>
      <c r="F1078">
        <v>-3.24</v>
      </c>
      <c r="G1078">
        <v>3.1</v>
      </c>
      <c r="H1078">
        <v>-0.01</v>
      </c>
      <c r="I1078">
        <v>3.1429999999999998</v>
      </c>
      <c r="J1078">
        <v>-0.34</v>
      </c>
      <c r="K1078">
        <v>-1.3260000000000001</v>
      </c>
      <c r="L1078">
        <v>-2.319</v>
      </c>
      <c r="M1078">
        <v>-3.0920000000000001</v>
      </c>
      <c r="N1078">
        <v>-3.24</v>
      </c>
      <c r="O1078">
        <v>1.0920000000000001</v>
      </c>
      <c r="P1078">
        <v>1.1060000000000001</v>
      </c>
      <c r="Q1078">
        <v>1.1120000000000001</v>
      </c>
      <c r="R1078">
        <v>0.81399999999999995</v>
      </c>
      <c r="S1078">
        <v>0.34599999999999997</v>
      </c>
    </row>
    <row r="1080" spans="1:19" x14ac:dyDescent="0.3">
      <c r="A1080" t="s">
        <v>0</v>
      </c>
      <c r="B1080" t="s">
        <v>84</v>
      </c>
    </row>
    <row r="1081" spans="1:19" x14ac:dyDescent="0.3">
      <c r="A1081">
        <v>0</v>
      </c>
      <c r="B1081">
        <v>-0.32100000000000001</v>
      </c>
      <c r="C1081">
        <v>-1.321</v>
      </c>
      <c r="D1081">
        <v>-2.3180000000000001</v>
      </c>
      <c r="E1081">
        <v>-3.0939999999999999</v>
      </c>
      <c r="F1081">
        <v>-3.24</v>
      </c>
      <c r="G1081">
        <v>3.1</v>
      </c>
      <c r="H1081">
        <v>-0.01</v>
      </c>
      <c r="I1081">
        <v>2.9260000000000002</v>
      </c>
      <c r="J1081">
        <v>-0.32100000000000001</v>
      </c>
      <c r="K1081">
        <v>-1.321</v>
      </c>
      <c r="L1081">
        <v>-2.3180000000000001</v>
      </c>
      <c r="M1081">
        <v>-3.0939999999999999</v>
      </c>
      <c r="N1081">
        <v>-3.24</v>
      </c>
      <c r="O1081">
        <v>1.097</v>
      </c>
      <c r="P1081">
        <v>1.097</v>
      </c>
      <c r="Q1081">
        <v>1.0920000000000001</v>
      </c>
      <c r="R1081">
        <v>0.80200000000000005</v>
      </c>
      <c r="S1081">
        <v>0.33800000000000002</v>
      </c>
    </row>
    <row r="1082" spans="1:19" x14ac:dyDescent="0.3">
      <c r="A1082">
        <v>60</v>
      </c>
      <c r="B1082">
        <v>-0.32100000000000001</v>
      </c>
      <c r="C1082">
        <v>-1.321</v>
      </c>
      <c r="D1082">
        <v>-2.3180000000000001</v>
      </c>
      <c r="E1082">
        <v>-3.0939999999999999</v>
      </c>
      <c r="F1082">
        <v>-3.24</v>
      </c>
      <c r="G1082">
        <v>3.1</v>
      </c>
      <c r="H1082">
        <v>-0.01</v>
      </c>
      <c r="I1082">
        <v>2.9260000000000002</v>
      </c>
      <c r="J1082">
        <v>-0.32400000000000001</v>
      </c>
      <c r="K1082">
        <v>-1.32</v>
      </c>
      <c r="L1082">
        <v>-2.3180000000000001</v>
      </c>
      <c r="M1082">
        <v>-3.0939999999999999</v>
      </c>
      <c r="N1082">
        <v>-3.2370000000000001</v>
      </c>
      <c r="O1082">
        <v>1.099</v>
      </c>
      <c r="P1082">
        <v>1.109</v>
      </c>
      <c r="Q1082">
        <v>1.1040000000000001</v>
      </c>
      <c r="R1082">
        <v>0.80800000000000005</v>
      </c>
      <c r="S1082">
        <v>0.33200000000000002</v>
      </c>
    </row>
    <row r="1083" spans="1:19" x14ac:dyDescent="0.3">
      <c r="A1083">
        <v>120</v>
      </c>
      <c r="B1083">
        <v>-0.32100000000000001</v>
      </c>
      <c r="C1083">
        <v>-1.321</v>
      </c>
      <c r="D1083">
        <v>-2.3180000000000001</v>
      </c>
      <c r="E1083">
        <v>-3.0939999999999999</v>
      </c>
      <c r="F1083">
        <v>-3.24</v>
      </c>
      <c r="G1083">
        <v>3.1</v>
      </c>
      <c r="H1083">
        <v>-0.01</v>
      </c>
      <c r="I1083">
        <v>2.9260000000000002</v>
      </c>
      <c r="J1083">
        <v>-0.32700000000000001</v>
      </c>
      <c r="K1083">
        <v>-1.321</v>
      </c>
      <c r="L1083">
        <v>-2.3180000000000001</v>
      </c>
      <c r="M1083">
        <v>-3.093</v>
      </c>
      <c r="N1083">
        <v>-3.234</v>
      </c>
      <c r="O1083">
        <v>1.1000000000000001</v>
      </c>
      <c r="P1083">
        <v>1.1120000000000001</v>
      </c>
      <c r="Q1083">
        <v>1.1080000000000001</v>
      </c>
      <c r="R1083">
        <v>0.81100000000000005</v>
      </c>
      <c r="S1083">
        <v>0.32500000000000001</v>
      </c>
    </row>
    <row r="1084" spans="1:19" x14ac:dyDescent="0.3">
      <c r="A1084">
        <v>180</v>
      </c>
      <c r="B1084">
        <v>-0.32100000000000001</v>
      </c>
      <c r="C1084">
        <v>-1.321</v>
      </c>
      <c r="D1084">
        <v>-2.3180000000000001</v>
      </c>
      <c r="E1084">
        <v>-3.0939999999999999</v>
      </c>
      <c r="F1084">
        <v>-3.24</v>
      </c>
      <c r="G1084">
        <v>3.1</v>
      </c>
      <c r="H1084">
        <v>-0.01</v>
      </c>
      <c r="I1084">
        <v>2.9260000000000002</v>
      </c>
      <c r="J1084">
        <v>-0.32900000000000001</v>
      </c>
      <c r="K1084">
        <v>-1.32</v>
      </c>
      <c r="L1084">
        <v>-2.3180000000000001</v>
      </c>
      <c r="M1084">
        <v>-3.0910000000000002</v>
      </c>
      <c r="N1084">
        <v>-3.2309999999999999</v>
      </c>
      <c r="O1084">
        <v>1.099</v>
      </c>
      <c r="P1084">
        <v>1.115</v>
      </c>
      <c r="Q1084">
        <v>1.109</v>
      </c>
      <c r="R1084">
        <v>0.81200000000000006</v>
      </c>
      <c r="S1084">
        <v>0.32</v>
      </c>
    </row>
    <row r="1085" spans="1:19" x14ac:dyDescent="0.3">
      <c r="A1085">
        <v>240</v>
      </c>
      <c r="B1085">
        <v>-0.32100000000000001</v>
      </c>
      <c r="C1085">
        <v>-1.321</v>
      </c>
      <c r="D1085">
        <v>-2.3180000000000001</v>
      </c>
      <c r="E1085">
        <v>-3.0939999999999999</v>
      </c>
      <c r="F1085">
        <v>-3.24</v>
      </c>
      <c r="G1085">
        <v>3.1</v>
      </c>
      <c r="H1085">
        <v>-0.01</v>
      </c>
      <c r="I1085">
        <v>2.9260000000000002</v>
      </c>
      <c r="J1085">
        <v>-0.33</v>
      </c>
      <c r="K1085">
        <v>-1.32</v>
      </c>
      <c r="L1085">
        <v>-2.3180000000000001</v>
      </c>
      <c r="M1085">
        <v>-3.0920000000000001</v>
      </c>
      <c r="N1085">
        <v>-3.2280000000000002</v>
      </c>
      <c r="O1085">
        <v>1.099</v>
      </c>
      <c r="P1085">
        <v>1.1160000000000001</v>
      </c>
      <c r="Q1085">
        <v>1.111</v>
      </c>
      <c r="R1085">
        <v>0.81599999999999995</v>
      </c>
      <c r="S1085">
        <v>0.315</v>
      </c>
    </row>
    <row r="1086" spans="1:19" x14ac:dyDescent="0.3">
      <c r="A1086">
        <v>300</v>
      </c>
      <c r="B1086">
        <v>-0.32100000000000001</v>
      </c>
      <c r="C1086">
        <v>-1.321</v>
      </c>
      <c r="D1086">
        <v>-2.3180000000000001</v>
      </c>
      <c r="E1086">
        <v>-3.0939999999999999</v>
      </c>
      <c r="F1086">
        <v>-3.24</v>
      </c>
      <c r="G1086">
        <v>3.1</v>
      </c>
      <c r="H1086">
        <v>-0.01</v>
      </c>
      <c r="I1086">
        <v>2.9260000000000002</v>
      </c>
      <c r="J1086">
        <v>-0.33200000000000002</v>
      </c>
      <c r="K1086">
        <v>-1.321</v>
      </c>
      <c r="L1086">
        <v>-2.3180000000000001</v>
      </c>
      <c r="M1086">
        <v>-3.093</v>
      </c>
      <c r="N1086">
        <v>-3.2250000000000001</v>
      </c>
      <c r="O1086">
        <v>1.0980000000000001</v>
      </c>
      <c r="P1086">
        <v>1.1140000000000001</v>
      </c>
      <c r="Q1086">
        <v>1.1100000000000001</v>
      </c>
      <c r="R1086">
        <v>0.81699999999999995</v>
      </c>
      <c r="S1086">
        <v>0.312</v>
      </c>
    </row>
    <row r="1087" spans="1:19" x14ac:dyDescent="0.3">
      <c r="A1087">
        <v>360</v>
      </c>
      <c r="B1087">
        <v>-0.32100000000000001</v>
      </c>
      <c r="C1087">
        <v>-1.321</v>
      </c>
      <c r="D1087">
        <v>-2.3180000000000001</v>
      </c>
      <c r="E1087">
        <v>-3.0939999999999999</v>
      </c>
      <c r="F1087">
        <v>-3.24</v>
      </c>
      <c r="G1087">
        <v>3.1</v>
      </c>
      <c r="H1087">
        <v>-0.01</v>
      </c>
      <c r="I1087">
        <v>2.9260000000000002</v>
      </c>
      <c r="J1087">
        <v>-0.33300000000000002</v>
      </c>
      <c r="K1087">
        <v>-1.3220000000000001</v>
      </c>
      <c r="L1087">
        <v>-2.3180000000000001</v>
      </c>
      <c r="M1087">
        <v>-3.0920000000000001</v>
      </c>
      <c r="N1087">
        <v>-3.222</v>
      </c>
      <c r="O1087">
        <v>1.097</v>
      </c>
      <c r="P1087">
        <v>1.113</v>
      </c>
      <c r="Q1087">
        <v>1.111</v>
      </c>
      <c r="R1087">
        <v>0.81499999999999995</v>
      </c>
      <c r="S1087">
        <v>0.31</v>
      </c>
    </row>
    <row r="1088" spans="1:19" x14ac:dyDescent="0.3">
      <c r="A1088">
        <v>420</v>
      </c>
      <c r="B1088">
        <v>-0.32100000000000001</v>
      </c>
      <c r="C1088">
        <v>-1.321</v>
      </c>
      <c r="D1088">
        <v>-2.3180000000000001</v>
      </c>
      <c r="E1088">
        <v>-3.0939999999999999</v>
      </c>
      <c r="F1088">
        <v>-3.24</v>
      </c>
      <c r="G1088">
        <v>3.1</v>
      </c>
      <c r="H1088">
        <v>-0.01</v>
      </c>
      <c r="I1088">
        <v>2.9260000000000002</v>
      </c>
      <c r="J1088">
        <v>-0.33500000000000002</v>
      </c>
      <c r="K1088">
        <v>-1.323</v>
      </c>
      <c r="L1088">
        <v>-2.3180000000000001</v>
      </c>
      <c r="M1088">
        <v>-3.0910000000000002</v>
      </c>
      <c r="N1088">
        <v>-3.2189999999999999</v>
      </c>
      <c r="O1088">
        <v>1.095</v>
      </c>
      <c r="P1088">
        <v>1.111</v>
      </c>
      <c r="Q1088">
        <v>1.1120000000000001</v>
      </c>
      <c r="R1088">
        <v>0.81100000000000005</v>
      </c>
      <c r="S1088">
        <v>0.308</v>
      </c>
    </row>
    <row r="1089" spans="1:19" x14ac:dyDescent="0.3">
      <c r="A1089">
        <v>480</v>
      </c>
      <c r="B1089">
        <v>-0.32100000000000001</v>
      </c>
      <c r="C1089">
        <v>-1.321</v>
      </c>
      <c r="D1089">
        <v>-2.3180000000000001</v>
      </c>
      <c r="E1089">
        <v>-3.0939999999999999</v>
      </c>
      <c r="F1089">
        <v>-3.24</v>
      </c>
      <c r="G1089">
        <v>3.1</v>
      </c>
      <c r="H1089">
        <v>-0.01</v>
      </c>
      <c r="I1089">
        <v>2.9260000000000002</v>
      </c>
      <c r="J1089">
        <v>-0.33600000000000002</v>
      </c>
      <c r="K1089">
        <v>-1.323</v>
      </c>
      <c r="L1089">
        <v>-2.3180000000000001</v>
      </c>
      <c r="M1089">
        <v>-3.089</v>
      </c>
      <c r="N1089">
        <v>-3.2160000000000002</v>
      </c>
      <c r="O1089">
        <v>1.0940000000000001</v>
      </c>
      <c r="P1089">
        <v>1.109</v>
      </c>
      <c r="Q1089">
        <v>1.1120000000000001</v>
      </c>
      <c r="R1089">
        <v>0.80700000000000005</v>
      </c>
      <c r="S1089">
        <v>0.30599999999999999</v>
      </c>
    </row>
    <row r="1090" spans="1:19" x14ac:dyDescent="0.3">
      <c r="A1090">
        <v>540</v>
      </c>
      <c r="B1090">
        <v>-0.32100000000000001</v>
      </c>
      <c r="C1090">
        <v>-1.321</v>
      </c>
      <c r="D1090">
        <v>-2.3180000000000001</v>
      </c>
      <c r="E1090">
        <v>-3.0939999999999999</v>
      </c>
      <c r="F1090">
        <v>-3.24</v>
      </c>
      <c r="G1090">
        <v>3.1</v>
      </c>
      <c r="H1090">
        <v>-0.01</v>
      </c>
      <c r="I1090">
        <v>2.9260000000000002</v>
      </c>
      <c r="J1090">
        <v>-0.33800000000000002</v>
      </c>
      <c r="K1090">
        <v>-1.325</v>
      </c>
      <c r="L1090">
        <v>-2.3180000000000001</v>
      </c>
      <c r="M1090">
        <v>-3.0870000000000002</v>
      </c>
      <c r="N1090">
        <v>-3.2130000000000001</v>
      </c>
      <c r="O1090">
        <v>1.093</v>
      </c>
      <c r="P1090">
        <v>1.1080000000000001</v>
      </c>
      <c r="Q1090">
        <v>1.1120000000000001</v>
      </c>
      <c r="R1090">
        <v>0.80200000000000005</v>
      </c>
      <c r="S1090">
        <v>0.30399999999999999</v>
      </c>
    </row>
    <row r="1091" spans="1:19" x14ac:dyDescent="0.3">
      <c r="A1091">
        <v>600</v>
      </c>
      <c r="B1091">
        <v>-0.32100000000000001</v>
      </c>
      <c r="C1091">
        <v>-1.321</v>
      </c>
      <c r="D1091">
        <v>-2.3180000000000001</v>
      </c>
      <c r="E1091">
        <v>-3.0939999999999999</v>
      </c>
      <c r="F1091">
        <v>-3.24</v>
      </c>
      <c r="G1091">
        <v>3.1</v>
      </c>
      <c r="H1091">
        <v>-0.01</v>
      </c>
      <c r="I1091">
        <v>2.9260000000000002</v>
      </c>
      <c r="J1091">
        <v>-0.34</v>
      </c>
      <c r="K1091">
        <v>-1.3260000000000001</v>
      </c>
      <c r="L1091">
        <v>-2.3180000000000001</v>
      </c>
      <c r="M1091">
        <v>-3.085</v>
      </c>
      <c r="N1091">
        <v>-3.21</v>
      </c>
      <c r="O1091">
        <v>1.0920000000000001</v>
      </c>
      <c r="P1091">
        <v>1.1060000000000001</v>
      </c>
      <c r="Q1091">
        <v>1.111</v>
      </c>
      <c r="R1091">
        <v>0.79900000000000004</v>
      </c>
      <c r="S1091">
        <v>0.30199999999999999</v>
      </c>
    </row>
    <row r="1093" spans="1:19" x14ac:dyDescent="0.3">
      <c r="A1093" t="s">
        <v>0</v>
      </c>
      <c r="B1093" t="s">
        <v>85</v>
      </c>
    </row>
    <row r="1094" spans="1:19" x14ac:dyDescent="0.3">
      <c r="A1094">
        <v>0</v>
      </c>
      <c r="B1094">
        <v>-0.32100000000000001</v>
      </c>
      <c r="C1094">
        <v>-1.321</v>
      </c>
      <c r="D1094">
        <v>-2.3170000000000002</v>
      </c>
      <c r="E1094">
        <v>-3.0880000000000001</v>
      </c>
      <c r="F1094">
        <v>-3.23</v>
      </c>
      <c r="G1094">
        <v>3.1</v>
      </c>
      <c r="H1094">
        <v>-0.01</v>
      </c>
      <c r="I1094">
        <v>3.3530000000000002</v>
      </c>
      <c r="J1094">
        <v>-0.32100000000000001</v>
      </c>
      <c r="K1094">
        <v>-1.321</v>
      </c>
      <c r="L1094">
        <v>-2.3170000000000002</v>
      </c>
      <c r="M1094">
        <v>-3.0880000000000001</v>
      </c>
      <c r="N1094">
        <v>-3.23</v>
      </c>
      <c r="O1094">
        <v>1.097</v>
      </c>
      <c r="P1094">
        <v>1.097</v>
      </c>
      <c r="Q1094">
        <v>1.091</v>
      </c>
      <c r="R1094">
        <v>0.79600000000000004</v>
      </c>
      <c r="S1094">
        <v>0.33600000000000002</v>
      </c>
    </row>
    <row r="1095" spans="1:19" x14ac:dyDescent="0.3">
      <c r="A1095">
        <v>60</v>
      </c>
      <c r="B1095">
        <v>-0.32100000000000001</v>
      </c>
      <c r="C1095">
        <v>-1.321</v>
      </c>
      <c r="D1095">
        <v>-2.3170000000000002</v>
      </c>
      <c r="E1095">
        <v>-3.0880000000000001</v>
      </c>
      <c r="F1095">
        <v>-3.23</v>
      </c>
      <c r="G1095">
        <v>3.1</v>
      </c>
      <c r="H1095">
        <v>-0.01</v>
      </c>
      <c r="I1095">
        <v>3.3530000000000002</v>
      </c>
      <c r="J1095">
        <v>-0.32400000000000001</v>
      </c>
      <c r="K1095">
        <v>-1.321</v>
      </c>
      <c r="L1095">
        <v>-2.3180000000000001</v>
      </c>
      <c r="M1095">
        <v>-3.0870000000000002</v>
      </c>
      <c r="N1095">
        <v>-3.2330000000000001</v>
      </c>
      <c r="O1095">
        <v>1.099</v>
      </c>
      <c r="P1095">
        <v>1.1100000000000001</v>
      </c>
      <c r="Q1095">
        <v>1.1040000000000001</v>
      </c>
      <c r="R1095">
        <v>0.79900000000000004</v>
      </c>
      <c r="S1095">
        <v>0.34499999999999997</v>
      </c>
    </row>
    <row r="1096" spans="1:19" x14ac:dyDescent="0.3">
      <c r="A1096">
        <v>120</v>
      </c>
      <c r="B1096">
        <v>-0.32100000000000001</v>
      </c>
      <c r="C1096">
        <v>-1.321</v>
      </c>
      <c r="D1096">
        <v>-2.3170000000000002</v>
      </c>
      <c r="E1096">
        <v>-3.0880000000000001</v>
      </c>
      <c r="F1096">
        <v>-3.23</v>
      </c>
      <c r="G1096">
        <v>3.1</v>
      </c>
      <c r="H1096">
        <v>-0.01</v>
      </c>
      <c r="I1096">
        <v>3.3530000000000002</v>
      </c>
      <c r="J1096">
        <v>-0.32600000000000001</v>
      </c>
      <c r="K1096">
        <v>-1.321</v>
      </c>
      <c r="L1096">
        <v>-2.3180000000000001</v>
      </c>
      <c r="M1096">
        <v>-3.0859999999999999</v>
      </c>
      <c r="N1096">
        <v>-3.2360000000000002</v>
      </c>
      <c r="O1096">
        <v>1.099</v>
      </c>
      <c r="P1096">
        <v>1.1120000000000001</v>
      </c>
      <c r="Q1096">
        <v>1.1080000000000001</v>
      </c>
      <c r="R1096">
        <v>0.80600000000000005</v>
      </c>
      <c r="S1096">
        <v>0.35299999999999998</v>
      </c>
    </row>
    <row r="1097" spans="1:19" x14ac:dyDescent="0.3">
      <c r="A1097">
        <v>180</v>
      </c>
      <c r="B1097">
        <v>-0.32100000000000001</v>
      </c>
      <c r="C1097">
        <v>-1.321</v>
      </c>
      <c r="D1097">
        <v>-2.3170000000000002</v>
      </c>
      <c r="E1097">
        <v>-3.0880000000000001</v>
      </c>
      <c r="F1097">
        <v>-3.23</v>
      </c>
      <c r="G1097">
        <v>3.1</v>
      </c>
      <c r="H1097">
        <v>-0.01</v>
      </c>
      <c r="I1097">
        <v>3.3530000000000002</v>
      </c>
      <c r="J1097">
        <v>-0.32900000000000001</v>
      </c>
      <c r="K1097">
        <v>-1.32</v>
      </c>
      <c r="L1097">
        <v>-2.3180000000000001</v>
      </c>
      <c r="M1097">
        <v>-3.0859999999999999</v>
      </c>
      <c r="N1097">
        <v>-3.2389999999999999</v>
      </c>
      <c r="O1097">
        <v>1.099</v>
      </c>
      <c r="P1097">
        <v>1.115</v>
      </c>
      <c r="Q1097">
        <v>1.109</v>
      </c>
      <c r="R1097">
        <v>0.80800000000000005</v>
      </c>
      <c r="S1097">
        <v>0.36</v>
      </c>
    </row>
    <row r="1098" spans="1:19" x14ac:dyDescent="0.3">
      <c r="A1098">
        <v>240</v>
      </c>
      <c r="B1098">
        <v>-0.32100000000000001</v>
      </c>
      <c r="C1098">
        <v>-1.321</v>
      </c>
      <c r="D1098">
        <v>-2.3170000000000002</v>
      </c>
      <c r="E1098">
        <v>-3.0880000000000001</v>
      </c>
      <c r="F1098">
        <v>-3.23</v>
      </c>
      <c r="G1098">
        <v>3.1</v>
      </c>
      <c r="H1098">
        <v>-0.01</v>
      </c>
      <c r="I1098">
        <v>3.3530000000000002</v>
      </c>
      <c r="J1098">
        <v>-0.33</v>
      </c>
      <c r="K1098">
        <v>-1.32</v>
      </c>
      <c r="L1098">
        <v>-2.3180000000000001</v>
      </c>
      <c r="M1098">
        <v>-3.085</v>
      </c>
      <c r="N1098">
        <v>-3.242</v>
      </c>
      <c r="O1098">
        <v>1.0980000000000001</v>
      </c>
      <c r="P1098">
        <v>1.1160000000000001</v>
      </c>
      <c r="Q1098">
        <v>1.1100000000000001</v>
      </c>
      <c r="R1098">
        <v>0.80600000000000005</v>
      </c>
      <c r="S1098">
        <v>0.36399999999999999</v>
      </c>
    </row>
    <row r="1099" spans="1:19" x14ac:dyDescent="0.3">
      <c r="A1099">
        <v>300</v>
      </c>
      <c r="B1099">
        <v>-0.32100000000000001</v>
      </c>
      <c r="C1099">
        <v>-1.321</v>
      </c>
      <c r="D1099">
        <v>-2.3170000000000002</v>
      </c>
      <c r="E1099">
        <v>-3.0880000000000001</v>
      </c>
      <c r="F1099">
        <v>-3.23</v>
      </c>
      <c r="G1099">
        <v>3.1</v>
      </c>
      <c r="H1099">
        <v>-0.01</v>
      </c>
      <c r="I1099">
        <v>3.3530000000000002</v>
      </c>
      <c r="J1099">
        <v>-0.33200000000000002</v>
      </c>
      <c r="K1099">
        <v>-1.321</v>
      </c>
      <c r="L1099">
        <v>-2.3180000000000001</v>
      </c>
      <c r="M1099">
        <v>-3.0840000000000001</v>
      </c>
      <c r="N1099">
        <v>-3.2450000000000001</v>
      </c>
      <c r="O1099">
        <v>1.0980000000000001</v>
      </c>
      <c r="P1099">
        <v>1.115</v>
      </c>
      <c r="Q1099">
        <v>1.111</v>
      </c>
      <c r="R1099">
        <v>0.80500000000000005</v>
      </c>
      <c r="S1099">
        <v>0.37</v>
      </c>
    </row>
    <row r="1100" spans="1:19" x14ac:dyDescent="0.3">
      <c r="A1100">
        <v>360</v>
      </c>
      <c r="B1100">
        <v>-0.32100000000000001</v>
      </c>
      <c r="C1100">
        <v>-1.321</v>
      </c>
      <c r="D1100">
        <v>-2.3170000000000002</v>
      </c>
      <c r="E1100">
        <v>-3.0880000000000001</v>
      </c>
      <c r="F1100">
        <v>-3.23</v>
      </c>
      <c r="G1100">
        <v>3.1</v>
      </c>
      <c r="H1100">
        <v>-0.01</v>
      </c>
      <c r="I1100">
        <v>3.3530000000000002</v>
      </c>
      <c r="J1100">
        <v>-0.33300000000000002</v>
      </c>
      <c r="K1100">
        <v>-1.3220000000000001</v>
      </c>
      <c r="L1100">
        <v>-2.3180000000000001</v>
      </c>
      <c r="M1100">
        <v>-3.085</v>
      </c>
      <c r="N1100">
        <v>-3.2480000000000002</v>
      </c>
      <c r="O1100">
        <v>1.097</v>
      </c>
      <c r="P1100">
        <v>1.113</v>
      </c>
      <c r="Q1100">
        <v>1.111</v>
      </c>
      <c r="R1100">
        <v>0.80800000000000005</v>
      </c>
      <c r="S1100">
        <v>0.377</v>
      </c>
    </row>
    <row r="1101" spans="1:19" x14ac:dyDescent="0.3">
      <c r="A1101">
        <v>420</v>
      </c>
      <c r="B1101">
        <v>-0.32100000000000001</v>
      </c>
      <c r="C1101">
        <v>-1.321</v>
      </c>
      <c r="D1101">
        <v>-2.3170000000000002</v>
      </c>
      <c r="E1101">
        <v>-3.0880000000000001</v>
      </c>
      <c r="F1101">
        <v>-3.23</v>
      </c>
      <c r="G1101">
        <v>3.1</v>
      </c>
      <c r="H1101">
        <v>-0.01</v>
      </c>
      <c r="I1101">
        <v>3.3530000000000002</v>
      </c>
      <c r="J1101">
        <v>-0.33500000000000002</v>
      </c>
      <c r="K1101">
        <v>-1.323</v>
      </c>
      <c r="L1101">
        <v>-2.3180000000000001</v>
      </c>
      <c r="M1101">
        <v>-3.0859999999999999</v>
      </c>
      <c r="N1101">
        <v>-3.2509999999999999</v>
      </c>
      <c r="O1101">
        <v>1.095</v>
      </c>
      <c r="P1101">
        <v>1.111</v>
      </c>
      <c r="Q1101">
        <v>1.111</v>
      </c>
      <c r="R1101">
        <v>0.81200000000000006</v>
      </c>
      <c r="S1101">
        <v>0.38100000000000001</v>
      </c>
    </row>
    <row r="1102" spans="1:19" x14ac:dyDescent="0.3">
      <c r="A1102">
        <v>480</v>
      </c>
      <c r="B1102">
        <v>-0.32100000000000001</v>
      </c>
      <c r="C1102">
        <v>-1.321</v>
      </c>
      <c r="D1102">
        <v>-2.3170000000000002</v>
      </c>
      <c r="E1102">
        <v>-3.0880000000000001</v>
      </c>
      <c r="F1102">
        <v>-3.23</v>
      </c>
      <c r="G1102">
        <v>3.1</v>
      </c>
      <c r="H1102">
        <v>-0.01</v>
      </c>
      <c r="I1102">
        <v>3.3530000000000002</v>
      </c>
      <c r="J1102">
        <v>-0.33600000000000002</v>
      </c>
      <c r="K1102">
        <v>-1.323</v>
      </c>
      <c r="L1102">
        <v>-2.3180000000000001</v>
      </c>
      <c r="M1102">
        <v>-3.0880000000000001</v>
      </c>
      <c r="N1102">
        <v>-3.254</v>
      </c>
      <c r="O1102">
        <v>1.0940000000000001</v>
      </c>
      <c r="P1102">
        <v>1.109</v>
      </c>
      <c r="Q1102">
        <v>1.111</v>
      </c>
      <c r="R1102">
        <v>0.81599999999999995</v>
      </c>
      <c r="S1102">
        <v>0.38400000000000001</v>
      </c>
    </row>
    <row r="1103" spans="1:19" x14ac:dyDescent="0.3">
      <c r="A1103">
        <v>540</v>
      </c>
      <c r="B1103">
        <v>-0.32100000000000001</v>
      </c>
      <c r="C1103">
        <v>-1.321</v>
      </c>
      <c r="D1103">
        <v>-2.3170000000000002</v>
      </c>
      <c r="E1103">
        <v>-3.0880000000000001</v>
      </c>
      <c r="F1103">
        <v>-3.23</v>
      </c>
      <c r="G1103">
        <v>3.1</v>
      </c>
      <c r="H1103">
        <v>-0.01</v>
      </c>
      <c r="I1103">
        <v>3.3530000000000002</v>
      </c>
      <c r="J1103">
        <v>-0.33800000000000002</v>
      </c>
      <c r="K1103">
        <v>-1.325</v>
      </c>
      <c r="L1103">
        <v>-2.3180000000000001</v>
      </c>
      <c r="M1103">
        <v>-3.089</v>
      </c>
      <c r="N1103">
        <v>-3.2570000000000001</v>
      </c>
      <c r="O1103">
        <v>1.093</v>
      </c>
      <c r="P1103">
        <v>1.1080000000000001</v>
      </c>
      <c r="Q1103">
        <v>1.1120000000000001</v>
      </c>
      <c r="R1103">
        <v>0.81899999999999995</v>
      </c>
      <c r="S1103">
        <v>0.38600000000000001</v>
      </c>
    </row>
    <row r="1104" spans="1:19" x14ac:dyDescent="0.3">
      <c r="A1104">
        <v>600</v>
      </c>
      <c r="B1104">
        <v>-0.32100000000000001</v>
      </c>
      <c r="C1104">
        <v>-1.321</v>
      </c>
      <c r="D1104">
        <v>-2.3170000000000002</v>
      </c>
      <c r="E1104">
        <v>-3.0880000000000001</v>
      </c>
      <c r="F1104">
        <v>-3.23</v>
      </c>
      <c r="G1104">
        <v>3.1</v>
      </c>
      <c r="H1104">
        <v>-0.01</v>
      </c>
      <c r="I1104">
        <v>3.3530000000000002</v>
      </c>
      <c r="J1104">
        <v>-0.34</v>
      </c>
      <c r="K1104">
        <v>-1.3260000000000001</v>
      </c>
      <c r="L1104">
        <v>-2.3180000000000001</v>
      </c>
      <c r="M1104">
        <v>-3.0910000000000002</v>
      </c>
      <c r="N1104">
        <v>-3.26</v>
      </c>
      <c r="O1104">
        <v>1.0920000000000001</v>
      </c>
      <c r="P1104">
        <v>1.1060000000000001</v>
      </c>
      <c r="Q1104">
        <v>1.1120000000000001</v>
      </c>
      <c r="R1104">
        <v>0.82199999999999995</v>
      </c>
      <c r="S1104">
        <v>0.38800000000000001</v>
      </c>
    </row>
    <row r="1106" spans="1:19" x14ac:dyDescent="0.3">
      <c r="A1106" t="s">
        <v>0</v>
      </c>
      <c r="B1106" t="s">
        <v>86</v>
      </c>
    </row>
    <row r="1107" spans="1:19" x14ac:dyDescent="0.3">
      <c r="A1107">
        <v>0</v>
      </c>
      <c r="B1107">
        <v>-0.32100000000000001</v>
      </c>
      <c r="C1107">
        <v>-1.321</v>
      </c>
      <c r="D1107">
        <v>-2.3170000000000002</v>
      </c>
      <c r="E1107">
        <v>-3.0880000000000001</v>
      </c>
      <c r="F1107">
        <v>-3.23</v>
      </c>
      <c r="G1107">
        <v>3.1</v>
      </c>
      <c r="H1107">
        <v>-0.01</v>
      </c>
      <c r="I1107">
        <v>3.1429999999999998</v>
      </c>
      <c r="J1107">
        <v>-0.32100000000000001</v>
      </c>
      <c r="K1107">
        <v>-1.321</v>
      </c>
      <c r="L1107">
        <v>-2.3170000000000002</v>
      </c>
      <c r="M1107">
        <v>-3.0880000000000001</v>
      </c>
      <c r="N1107">
        <v>-3.23</v>
      </c>
      <c r="O1107">
        <v>1.097</v>
      </c>
      <c r="P1107">
        <v>1.097</v>
      </c>
      <c r="Q1107">
        <v>1.091</v>
      </c>
      <c r="R1107">
        <v>0.79600000000000004</v>
      </c>
      <c r="S1107">
        <v>0.33600000000000002</v>
      </c>
    </row>
    <row r="1108" spans="1:19" x14ac:dyDescent="0.3">
      <c r="A1108">
        <v>60</v>
      </c>
      <c r="B1108">
        <v>-0.32100000000000001</v>
      </c>
      <c r="C1108">
        <v>-1.321</v>
      </c>
      <c r="D1108">
        <v>-2.3170000000000002</v>
      </c>
      <c r="E1108">
        <v>-3.0880000000000001</v>
      </c>
      <c r="F1108">
        <v>-3.23</v>
      </c>
      <c r="G1108">
        <v>3.1</v>
      </c>
      <c r="H1108">
        <v>-0.01</v>
      </c>
      <c r="I1108">
        <v>3.1429999999999998</v>
      </c>
      <c r="J1108">
        <v>-0.32400000000000001</v>
      </c>
      <c r="K1108">
        <v>-1.321</v>
      </c>
      <c r="L1108">
        <v>-2.3180000000000001</v>
      </c>
      <c r="M1108">
        <v>-3.0870000000000002</v>
      </c>
      <c r="N1108">
        <v>-3.23</v>
      </c>
      <c r="O1108">
        <v>1.099</v>
      </c>
      <c r="P1108">
        <v>1.1100000000000001</v>
      </c>
      <c r="Q1108">
        <v>1.1040000000000001</v>
      </c>
      <c r="R1108">
        <v>0.8</v>
      </c>
      <c r="S1108">
        <v>0.33700000000000002</v>
      </c>
    </row>
    <row r="1109" spans="1:19" x14ac:dyDescent="0.3">
      <c r="A1109">
        <v>120</v>
      </c>
      <c r="B1109">
        <v>-0.32100000000000001</v>
      </c>
      <c r="C1109">
        <v>-1.321</v>
      </c>
      <c r="D1109">
        <v>-2.3170000000000002</v>
      </c>
      <c r="E1109">
        <v>-3.0880000000000001</v>
      </c>
      <c r="F1109">
        <v>-3.23</v>
      </c>
      <c r="G1109">
        <v>3.1</v>
      </c>
      <c r="H1109">
        <v>-0.01</v>
      </c>
      <c r="I1109">
        <v>3.1429999999999998</v>
      </c>
      <c r="J1109">
        <v>-0.32600000000000001</v>
      </c>
      <c r="K1109">
        <v>-1.321</v>
      </c>
      <c r="L1109">
        <v>-2.3180000000000001</v>
      </c>
      <c r="M1109">
        <v>-3.0859999999999999</v>
      </c>
      <c r="N1109">
        <v>-3.23</v>
      </c>
      <c r="O1109">
        <v>1.099</v>
      </c>
      <c r="P1109">
        <v>1.1120000000000001</v>
      </c>
      <c r="Q1109">
        <v>1.1080000000000001</v>
      </c>
      <c r="R1109">
        <v>0.80500000000000005</v>
      </c>
      <c r="S1109">
        <v>0.33800000000000002</v>
      </c>
    </row>
    <row r="1110" spans="1:19" x14ac:dyDescent="0.3">
      <c r="A1110">
        <v>180</v>
      </c>
      <c r="B1110">
        <v>-0.32100000000000001</v>
      </c>
      <c r="C1110">
        <v>-1.321</v>
      </c>
      <c r="D1110">
        <v>-2.3170000000000002</v>
      </c>
      <c r="E1110">
        <v>-3.0880000000000001</v>
      </c>
      <c r="F1110">
        <v>-3.23</v>
      </c>
      <c r="G1110">
        <v>3.1</v>
      </c>
      <c r="H1110">
        <v>-0.01</v>
      </c>
      <c r="I1110">
        <v>3.1429999999999998</v>
      </c>
      <c r="J1110">
        <v>-0.32900000000000001</v>
      </c>
      <c r="K1110">
        <v>-1.32</v>
      </c>
      <c r="L1110">
        <v>-2.3180000000000001</v>
      </c>
      <c r="M1110">
        <v>-3.085</v>
      </c>
      <c r="N1110">
        <v>-3.23</v>
      </c>
      <c r="O1110">
        <v>1.099</v>
      </c>
      <c r="P1110">
        <v>1.115</v>
      </c>
      <c r="Q1110">
        <v>1.109</v>
      </c>
      <c r="R1110">
        <v>0.80700000000000005</v>
      </c>
      <c r="S1110">
        <v>0.33900000000000002</v>
      </c>
    </row>
    <row r="1111" spans="1:19" x14ac:dyDescent="0.3">
      <c r="A1111">
        <v>240</v>
      </c>
      <c r="B1111">
        <v>-0.32100000000000001</v>
      </c>
      <c r="C1111">
        <v>-1.321</v>
      </c>
      <c r="D1111">
        <v>-2.3170000000000002</v>
      </c>
      <c r="E1111">
        <v>-3.0880000000000001</v>
      </c>
      <c r="F1111">
        <v>-3.23</v>
      </c>
      <c r="G1111">
        <v>3.1</v>
      </c>
      <c r="H1111">
        <v>-0.01</v>
      </c>
      <c r="I1111">
        <v>3.1429999999999998</v>
      </c>
      <c r="J1111">
        <v>-0.33</v>
      </c>
      <c r="K1111">
        <v>-1.32</v>
      </c>
      <c r="L1111">
        <v>-2.3180000000000001</v>
      </c>
      <c r="M1111">
        <v>-3.085</v>
      </c>
      <c r="N1111">
        <v>-3.23</v>
      </c>
      <c r="O1111">
        <v>1.099</v>
      </c>
      <c r="P1111">
        <v>1.1160000000000001</v>
      </c>
      <c r="Q1111">
        <v>1.1100000000000001</v>
      </c>
      <c r="R1111">
        <v>0.80800000000000005</v>
      </c>
      <c r="S1111">
        <v>0.33800000000000002</v>
      </c>
    </row>
    <row r="1112" spans="1:19" x14ac:dyDescent="0.3">
      <c r="A1112">
        <v>300</v>
      </c>
      <c r="B1112">
        <v>-0.32100000000000001</v>
      </c>
      <c r="C1112">
        <v>-1.321</v>
      </c>
      <c r="D1112">
        <v>-2.3170000000000002</v>
      </c>
      <c r="E1112">
        <v>-3.0880000000000001</v>
      </c>
      <c r="F1112">
        <v>-3.23</v>
      </c>
      <c r="G1112">
        <v>3.1</v>
      </c>
      <c r="H1112">
        <v>-0.01</v>
      </c>
      <c r="I1112">
        <v>3.1429999999999998</v>
      </c>
      <c r="J1112">
        <v>-0.33200000000000002</v>
      </c>
      <c r="K1112">
        <v>-1.321</v>
      </c>
      <c r="L1112">
        <v>-2.3180000000000001</v>
      </c>
      <c r="M1112">
        <v>-3.085</v>
      </c>
      <c r="N1112">
        <v>-3.23</v>
      </c>
      <c r="O1112">
        <v>1.0980000000000001</v>
      </c>
      <c r="P1112">
        <v>1.115</v>
      </c>
      <c r="Q1112">
        <v>1.111</v>
      </c>
      <c r="R1112">
        <v>0.80800000000000005</v>
      </c>
      <c r="S1112">
        <v>0.34</v>
      </c>
    </row>
    <row r="1113" spans="1:19" x14ac:dyDescent="0.3">
      <c r="A1113">
        <v>360</v>
      </c>
      <c r="B1113">
        <v>-0.32100000000000001</v>
      </c>
      <c r="C1113">
        <v>-1.321</v>
      </c>
      <c r="D1113">
        <v>-2.3170000000000002</v>
      </c>
      <c r="E1113">
        <v>-3.0880000000000001</v>
      </c>
      <c r="F1113">
        <v>-3.23</v>
      </c>
      <c r="G1113">
        <v>3.1</v>
      </c>
      <c r="H1113">
        <v>-0.01</v>
      </c>
      <c r="I1113">
        <v>3.1429999999999998</v>
      </c>
      <c r="J1113">
        <v>-0.33300000000000002</v>
      </c>
      <c r="K1113">
        <v>-1.3220000000000001</v>
      </c>
      <c r="L1113">
        <v>-2.3180000000000001</v>
      </c>
      <c r="M1113">
        <v>-3.085</v>
      </c>
      <c r="N1113">
        <v>-3.23</v>
      </c>
      <c r="O1113">
        <v>1.097</v>
      </c>
      <c r="P1113">
        <v>1.113</v>
      </c>
      <c r="Q1113">
        <v>1.111</v>
      </c>
      <c r="R1113">
        <v>0.80800000000000005</v>
      </c>
      <c r="S1113">
        <v>0.34200000000000003</v>
      </c>
    </row>
    <row r="1114" spans="1:19" x14ac:dyDescent="0.3">
      <c r="A1114">
        <v>420</v>
      </c>
      <c r="B1114">
        <v>-0.32100000000000001</v>
      </c>
      <c r="C1114">
        <v>-1.321</v>
      </c>
      <c r="D1114">
        <v>-2.3170000000000002</v>
      </c>
      <c r="E1114">
        <v>-3.0880000000000001</v>
      </c>
      <c r="F1114">
        <v>-3.23</v>
      </c>
      <c r="G1114">
        <v>3.1</v>
      </c>
      <c r="H1114">
        <v>-0.01</v>
      </c>
      <c r="I1114">
        <v>3.1429999999999998</v>
      </c>
      <c r="J1114">
        <v>-0.33500000000000002</v>
      </c>
      <c r="K1114">
        <v>-1.323</v>
      </c>
      <c r="L1114">
        <v>-2.3180000000000001</v>
      </c>
      <c r="M1114">
        <v>-3.085</v>
      </c>
      <c r="N1114">
        <v>-3.23</v>
      </c>
      <c r="O1114">
        <v>1.095</v>
      </c>
      <c r="P1114">
        <v>1.111</v>
      </c>
      <c r="Q1114">
        <v>1.1120000000000001</v>
      </c>
      <c r="R1114">
        <v>0.80800000000000005</v>
      </c>
      <c r="S1114">
        <v>0.34300000000000003</v>
      </c>
    </row>
    <row r="1115" spans="1:19" x14ac:dyDescent="0.3">
      <c r="A1115">
        <v>480</v>
      </c>
      <c r="B1115">
        <v>-0.32100000000000001</v>
      </c>
      <c r="C1115">
        <v>-1.321</v>
      </c>
      <c r="D1115">
        <v>-2.3170000000000002</v>
      </c>
      <c r="E1115">
        <v>-3.0880000000000001</v>
      </c>
      <c r="F1115">
        <v>-3.23</v>
      </c>
      <c r="G1115">
        <v>3.1</v>
      </c>
      <c r="H1115">
        <v>-0.01</v>
      </c>
      <c r="I1115">
        <v>3.1429999999999998</v>
      </c>
      <c r="J1115">
        <v>-0.33600000000000002</v>
      </c>
      <c r="K1115">
        <v>-1.323</v>
      </c>
      <c r="L1115">
        <v>-2.3180000000000001</v>
      </c>
      <c r="M1115">
        <v>-3.085</v>
      </c>
      <c r="N1115">
        <v>-3.23</v>
      </c>
      <c r="O1115">
        <v>1.0940000000000001</v>
      </c>
      <c r="P1115">
        <v>1.109</v>
      </c>
      <c r="Q1115">
        <v>1.111</v>
      </c>
      <c r="R1115">
        <v>0.80800000000000005</v>
      </c>
      <c r="S1115">
        <v>0.34399999999999997</v>
      </c>
    </row>
    <row r="1116" spans="1:19" x14ac:dyDescent="0.3">
      <c r="A1116">
        <v>540</v>
      </c>
      <c r="B1116">
        <v>-0.32100000000000001</v>
      </c>
      <c r="C1116">
        <v>-1.321</v>
      </c>
      <c r="D1116">
        <v>-2.3170000000000002</v>
      </c>
      <c r="E1116">
        <v>-3.0880000000000001</v>
      </c>
      <c r="F1116">
        <v>-3.23</v>
      </c>
      <c r="G1116">
        <v>3.1</v>
      </c>
      <c r="H1116">
        <v>-0.01</v>
      </c>
      <c r="I1116">
        <v>3.1429999999999998</v>
      </c>
      <c r="J1116">
        <v>-0.33800000000000002</v>
      </c>
      <c r="K1116">
        <v>-1.325</v>
      </c>
      <c r="L1116">
        <v>-2.3180000000000001</v>
      </c>
      <c r="M1116">
        <v>-3.085</v>
      </c>
      <c r="N1116">
        <v>-3.23</v>
      </c>
      <c r="O1116">
        <v>1.093</v>
      </c>
      <c r="P1116">
        <v>1.1080000000000001</v>
      </c>
      <c r="Q1116">
        <v>1.1120000000000001</v>
      </c>
      <c r="R1116">
        <v>0.80800000000000005</v>
      </c>
      <c r="S1116">
        <v>0.34399999999999997</v>
      </c>
    </row>
    <row r="1117" spans="1:19" x14ac:dyDescent="0.3">
      <c r="A1117">
        <v>600</v>
      </c>
      <c r="B1117">
        <v>-0.32100000000000001</v>
      </c>
      <c r="C1117">
        <v>-1.321</v>
      </c>
      <c r="D1117">
        <v>-2.3170000000000002</v>
      </c>
      <c r="E1117">
        <v>-3.0880000000000001</v>
      </c>
      <c r="F1117">
        <v>-3.23</v>
      </c>
      <c r="G1117">
        <v>3.1</v>
      </c>
      <c r="H1117">
        <v>-0.01</v>
      </c>
      <c r="I1117">
        <v>3.1429999999999998</v>
      </c>
      <c r="J1117">
        <v>-0.34</v>
      </c>
      <c r="K1117">
        <v>-1.3260000000000001</v>
      </c>
      <c r="L1117">
        <v>-2.3180000000000001</v>
      </c>
      <c r="M1117">
        <v>-3.085</v>
      </c>
      <c r="N1117">
        <v>-3.23</v>
      </c>
      <c r="O1117">
        <v>1.0920000000000001</v>
      </c>
      <c r="P1117">
        <v>1.1060000000000001</v>
      </c>
      <c r="Q1117">
        <v>1.111</v>
      </c>
      <c r="R1117">
        <v>0.80800000000000005</v>
      </c>
      <c r="S1117">
        <v>0.34399999999999997</v>
      </c>
    </row>
    <row r="1119" spans="1:19" x14ac:dyDescent="0.3">
      <c r="A1119" t="s">
        <v>0</v>
      </c>
      <c r="B1119" t="s">
        <v>87</v>
      </c>
    </row>
    <row r="1120" spans="1:19" x14ac:dyDescent="0.3">
      <c r="A1120">
        <v>0</v>
      </c>
      <c r="B1120">
        <v>-0.32100000000000001</v>
      </c>
      <c r="C1120">
        <v>-1.321</v>
      </c>
      <c r="D1120">
        <v>-2.3170000000000002</v>
      </c>
      <c r="E1120">
        <v>-3.0880000000000001</v>
      </c>
      <c r="F1120">
        <v>-3.23</v>
      </c>
      <c r="G1120">
        <v>3.1</v>
      </c>
      <c r="H1120">
        <v>-0.01</v>
      </c>
      <c r="I1120">
        <v>2.9249999999999998</v>
      </c>
      <c r="J1120">
        <v>-0.32100000000000001</v>
      </c>
      <c r="K1120">
        <v>-1.321</v>
      </c>
      <c r="L1120">
        <v>-2.3170000000000002</v>
      </c>
      <c r="M1120">
        <v>-3.0880000000000001</v>
      </c>
      <c r="N1120">
        <v>-3.23</v>
      </c>
      <c r="O1120">
        <v>1.097</v>
      </c>
      <c r="P1120">
        <v>1.097</v>
      </c>
      <c r="Q1120">
        <v>1.091</v>
      </c>
      <c r="R1120">
        <v>0.79600000000000004</v>
      </c>
      <c r="S1120">
        <v>0.33600000000000002</v>
      </c>
    </row>
    <row r="1121" spans="1:19" x14ac:dyDescent="0.3">
      <c r="A1121">
        <v>60</v>
      </c>
      <c r="B1121">
        <v>-0.32100000000000001</v>
      </c>
      <c r="C1121">
        <v>-1.321</v>
      </c>
      <c r="D1121">
        <v>-2.3170000000000002</v>
      </c>
      <c r="E1121">
        <v>-3.0880000000000001</v>
      </c>
      <c r="F1121">
        <v>-3.23</v>
      </c>
      <c r="G1121">
        <v>3.1</v>
      </c>
      <c r="H1121">
        <v>-0.01</v>
      </c>
      <c r="I1121">
        <v>2.9249999999999998</v>
      </c>
      <c r="J1121">
        <v>-0.32400000000000001</v>
      </c>
      <c r="K1121">
        <v>-1.32</v>
      </c>
      <c r="L1121">
        <v>-2.3180000000000001</v>
      </c>
      <c r="M1121">
        <v>-3.0880000000000001</v>
      </c>
      <c r="N1121">
        <v>-3.2269999999999999</v>
      </c>
      <c r="O1121">
        <v>1.099</v>
      </c>
      <c r="P1121">
        <v>1.109</v>
      </c>
      <c r="Q1121">
        <v>1.1040000000000001</v>
      </c>
      <c r="R1121">
        <v>0.80100000000000005</v>
      </c>
      <c r="S1121">
        <v>0.32900000000000001</v>
      </c>
    </row>
    <row r="1122" spans="1:19" x14ac:dyDescent="0.3">
      <c r="A1122">
        <v>120</v>
      </c>
      <c r="B1122">
        <v>-0.32100000000000001</v>
      </c>
      <c r="C1122">
        <v>-1.321</v>
      </c>
      <c r="D1122">
        <v>-2.3170000000000002</v>
      </c>
      <c r="E1122">
        <v>-3.0880000000000001</v>
      </c>
      <c r="F1122">
        <v>-3.23</v>
      </c>
      <c r="G1122">
        <v>3.1</v>
      </c>
      <c r="H1122">
        <v>-0.01</v>
      </c>
      <c r="I1122">
        <v>2.9249999999999998</v>
      </c>
      <c r="J1122">
        <v>-0.32700000000000001</v>
      </c>
      <c r="K1122">
        <v>-1.321</v>
      </c>
      <c r="L1122">
        <v>-2.3180000000000001</v>
      </c>
      <c r="M1122">
        <v>-3.0859999999999999</v>
      </c>
      <c r="N1122">
        <v>-3.2240000000000002</v>
      </c>
      <c r="O1122">
        <v>1.1000000000000001</v>
      </c>
      <c r="P1122">
        <v>1.1120000000000001</v>
      </c>
      <c r="Q1122">
        <v>1.1080000000000001</v>
      </c>
      <c r="R1122">
        <v>0.80400000000000005</v>
      </c>
      <c r="S1122">
        <v>0.32300000000000001</v>
      </c>
    </row>
    <row r="1123" spans="1:19" x14ac:dyDescent="0.3">
      <c r="A1123">
        <v>180</v>
      </c>
      <c r="B1123">
        <v>-0.32100000000000001</v>
      </c>
      <c r="C1123">
        <v>-1.321</v>
      </c>
      <c r="D1123">
        <v>-2.3170000000000002</v>
      </c>
      <c r="E1123">
        <v>-3.0880000000000001</v>
      </c>
      <c r="F1123">
        <v>-3.23</v>
      </c>
      <c r="G1123">
        <v>3.1</v>
      </c>
      <c r="H1123">
        <v>-0.01</v>
      </c>
      <c r="I1123">
        <v>2.9249999999999998</v>
      </c>
      <c r="J1123">
        <v>-0.32900000000000001</v>
      </c>
      <c r="K1123">
        <v>-1.32</v>
      </c>
      <c r="L1123">
        <v>-2.3180000000000001</v>
      </c>
      <c r="M1123">
        <v>-3.085</v>
      </c>
      <c r="N1123">
        <v>-3.2210000000000001</v>
      </c>
      <c r="O1123">
        <v>1.099</v>
      </c>
      <c r="P1123">
        <v>1.115</v>
      </c>
      <c r="Q1123">
        <v>1.109</v>
      </c>
      <c r="R1123">
        <v>0.80600000000000005</v>
      </c>
      <c r="S1123">
        <v>0.318</v>
      </c>
    </row>
    <row r="1124" spans="1:19" x14ac:dyDescent="0.3">
      <c r="A1124">
        <v>240</v>
      </c>
      <c r="B1124">
        <v>-0.32100000000000001</v>
      </c>
      <c r="C1124">
        <v>-1.321</v>
      </c>
      <c r="D1124">
        <v>-2.3170000000000002</v>
      </c>
      <c r="E1124">
        <v>-3.0880000000000001</v>
      </c>
      <c r="F1124">
        <v>-3.23</v>
      </c>
      <c r="G1124">
        <v>3.1</v>
      </c>
      <c r="H1124">
        <v>-0.01</v>
      </c>
      <c r="I1124">
        <v>2.9249999999999998</v>
      </c>
      <c r="J1124">
        <v>-0.33</v>
      </c>
      <c r="K1124">
        <v>-1.32</v>
      </c>
      <c r="L1124">
        <v>-2.3180000000000001</v>
      </c>
      <c r="M1124">
        <v>-3.0859999999999999</v>
      </c>
      <c r="N1124">
        <v>-3.218</v>
      </c>
      <c r="O1124">
        <v>1.099</v>
      </c>
      <c r="P1124">
        <v>1.1160000000000001</v>
      </c>
      <c r="Q1124">
        <v>1.111</v>
      </c>
      <c r="R1124">
        <v>0.81</v>
      </c>
      <c r="S1124">
        <v>0.312</v>
      </c>
    </row>
    <row r="1125" spans="1:19" x14ac:dyDescent="0.3">
      <c r="A1125">
        <v>300</v>
      </c>
      <c r="B1125">
        <v>-0.32100000000000001</v>
      </c>
      <c r="C1125">
        <v>-1.321</v>
      </c>
      <c r="D1125">
        <v>-2.3170000000000002</v>
      </c>
      <c r="E1125">
        <v>-3.0880000000000001</v>
      </c>
      <c r="F1125">
        <v>-3.23</v>
      </c>
      <c r="G1125">
        <v>3.1</v>
      </c>
      <c r="H1125">
        <v>-0.01</v>
      </c>
      <c r="I1125">
        <v>2.9249999999999998</v>
      </c>
      <c r="J1125">
        <v>-0.33200000000000002</v>
      </c>
      <c r="K1125">
        <v>-1.321</v>
      </c>
      <c r="L1125">
        <v>-2.3180000000000001</v>
      </c>
      <c r="M1125">
        <v>-3.0859999999999999</v>
      </c>
      <c r="N1125">
        <v>-3.2149999999999999</v>
      </c>
      <c r="O1125">
        <v>1.0980000000000001</v>
      </c>
      <c r="P1125">
        <v>1.1140000000000001</v>
      </c>
      <c r="Q1125">
        <v>1.1100000000000001</v>
      </c>
      <c r="R1125">
        <v>0.81</v>
      </c>
      <c r="S1125">
        <v>0.309</v>
      </c>
    </row>
    <row r="1126" spans="1:19" x14ac:dyDescent="0.3">
      <c r="A1126">
        <v>360</v>
      </c>
      <c r="B1126">
        <v>-0.32100000000000001</v>
      </c>
      <c r="C1126">
        <v>-1.321</v>
      </c>
      <c r="D1126">
        <v>-2.3170000000000002</v>
      </c>
      <c r="E1126">
        <v>-3.0880000000000001</v>
      </c>
      <c r="F1126">
        <v>-3.23</v>
      </c>
      <c r="G1126">
        <v>3.1</v>
      </c>
      <c r="H1126">
        <v>-0.01</v>
      </c>
      <c r="I1126">
        <v>2.9249999999999998</v>
      </c>
      <c r="J1126">
        <v>-0.33300000000000002</v>
      </c>
      <c r="K1126">
        <v>-1.3220000000000001</v>
      </c>
      <c r="L1126">
        <v>-2.3180000000000001</v>
      </c>
      <c r="M1126">
        <v>-3.085</v>
      </c>
      <c r="N1126">
        <v>-3.2120000000000002</v>
      </c>
      <c r="O1126">
        <v>1.097</v>
      </c>
      <c r="P1126">
        <v>1.113</v>
      </c>
      <c r="Q1126">
        <v>1.111</v>
      </c>
      <c r="R1126">
        <v>0.80800000000000005</v>
      </c>
      <c r="S1126">
        <v>0.307</v>
      </c>
    </row>
    <row r="1127" spans="1:19" x14ac:dyDescent="0.3">
      <c r="A1127">
        <v>420</v>
      </c>
      <c r="B1127">
        <v>-0.32100000000000001</v>
      </c>
      <c r="C1127">
        <v>-1.321</v>
      </c>
      <c r="D1127">
        <v>-2.3170000000000002</v>
      </c>
      <c r="E1127">
        <v>-3.0880000000000001</v>
      </c>
      <c r="F1127">
        <v>-3.23</v>
      </c>
      <c r="G1127">
        <v>3.1</v>
      </c>
      <c r="H1127">
        <v>-0.01</v>
      </c>
      <c r="I1127">
        <v>2.9249999999999998</v>
      </c>
      <c r="J1127">
        <v>-0.33500000000000002</v>
      </c>
      <c r="K1127">
        <v>-1.323</v>
      </c>
      <c r="L1127">
        <v>-2.3180000000000001</v>
      </c>
      <c r="M1127">
        <v>-3.085</v>
      </c>
      <c r="N1127">
        <v>-3.2090000000000001</v>
      </c>
      <c r="O1127">
        <v>1.095</v>
      </c>
      <c r="P1127">
        <v>1.111</v>
      </c>
      <c r="Q1127">
        <v>1.1120000000000001</v>
      </c>
      <c r="R1127">
        <v>0.80500000000000005</v>
      </c>
      <c r="S1127">
        <v>0.30499999999999999</v>
      </c>
    </row>
    <row r="1128" spans="1:19" x14ac:dyDescent="0.3">
      <c r="A1128">
        <v>480</v>
      </c>
      <c r="B1128">
        <v>-0.32100000000000001</v>
      </c>
      <c r="C1128">
        <v>-1.321</v>
      </c>
      <c r="D1128">
        <v>-2.3170000000000002</v>
      </c>
      <c r="E1128">
        <v>-3.0880000000000001</v>
      </c>
      <c r="F1128">
        <v>-3.23</v>
      </c>
      <c r="G1128">
        <v>3.1</v>
      </c>
      <c r="H1128">
        <v>-0.01</v>
      </c>
      <c r="I1128">
        <v>2.9249999999999998</v>
      </c>
      <c r="J1128">
        <v>-0.33600000000000002</v>
      </c>
      <c r="K1128">
        <v>-1.323</v>
      </c>
      <c r="L1128">
        <v>-2.3180000000000001</v>
      </c>
      <c r="M1128">
        <v>-3.0830000000000002</v>
      </c>
      <c r="N1128">
        <v>-3.206</v>
      </c>
      <c r="O1128">
        <v>1.0940000000000001</v>
      </c>
      <c r="P1128">
        <v>1.109</v>
      </c>
      <c r="Q1128">
        <v>1.1120000000000001</v>
      </c>
      <c r="R1128">
        <v>0.80100000000000005</v>
      </c>
      <c r="S1128">
        <v>0.30299999999999999</v>
      </c>
    </row>
    <row r="1129" spans="1:19" x14ac:dyDescent="0.3">
      <c r="A1129">
        <v>540</v>
      </c>
      <c r="B1129">
        <v>-0.32100000000000001</v>
      </c>
      <c r="C1129">
        <v>-1.321</v>
      </c>
      <c r="D1129">
        <v>-2.3170000000000002</v>
      </c>
      <c r="E1129">
        <v>-3.0880000000000001</v>
      </c>
      <c r="F1129">
        <v>-3.23</v>
      </c>
      <c r="G1129">
        <v>3.1</v>
      </c>
      <c r="H1129">
        <v>-0.01</v>
      </c>
      <c r="I1129">
        <v>2.9249999999999998</v>
      </c>
      <c r="J1129">
        <v>-0.33800000000000002</v>
      </c>
      <c r="K1129">
        <v>-1.325</v>
      </c>
      <c r="L1129">
        <v>-2.3180000000000001</v>
      </c>
      <c r="M1129">
        <v>-3.081</v>
      </c>
      <c r="N1129">
        <v>-3.2029999999999998</v>
      </c>
      <c r="O1129">
        <v>1.093</v>
      </c>
      <c r="P1129">
        <v>1.1080000000000001</v>
      </c>
      <c r="Q1129">
        <v>1.1120000000000001</v>
      </c>
      <c r="R1129">
        <v>0.79500000000000004</v>
      </c>
      <c r="S1129">
        <v>0.30199999999999999</v>
      </c>
    </row>
    <row r="1130" spans="1:19" x14ac:dyDescent="0.3">
      <c r="A1130">
        <v>600</v>
      </c>
      <c r="B1130">
        <v>-0.32100000000000001</v>
      </c>
      <c r="C1130">
        <v>-1.321</v>
      </c>
      <c r="D1130">
        <v>-2.3170000000000002</v>
      </c>
      <c r="E1130">
        <v>-3.0880000000000001</v>
      </c>
      <c r="F1130">
        <v>-3.23</v>
      </c>
      <c r="G1130">
        <v>3.1</v>
      </c>
      <c r="H1130">
        <v>-0.01</v>
      </c>
      <c r="I1130">
        <v>2.9249999999999998</v>
      </c>
      <c r="J1130">
        <v>-0.34</v>
      </c>
      <c r="K1130">
        <v>-1.3260000000000001</v>
      </c>
      <c r="L1130">
        <v>-2.3180000000000001</v>
      </c>
      <c r="M1130">
        <v>-3.0790000000000002</v>
      </c>
      <c r="N1130">
        <v>-3.2</v>
      </c>
      <c r="O1130">
        <v>1.0920000000000001</v>
      </c>
      <c r="P1130">
        <v>1.1060000000000001</v>
      </c>
      <c r="Q1130">
        <v>1.111</v>
      </c>
      <c r="R1130">
        <v>0.79200000000000004</v>
      </c>
      <c r="S1130">
        <v>0.3</v>
      </c>
    </row>
    <row r="1132" spans="1:19" x14ac:dyDescent="0.3">
      <c r="A1132" t="s">
        <v>0</v>
      </c>
      <c r="B1132" t="s">
        <v>88</v>
      </c>
    </row>
    <row r="1133" spans="1:19" x14ac:dyDescent="0.3">
      <c r="A1133">
        <v>0</v>
      </c>
      <c r="B1133">
        <v>-0.32100000000000001</v>
      </c>
      <c r="C1133">
        <v>-1.321</v>
      </c>
      <c r="D1133">
        <v>-2.3170000000000002</v>
      </c>
      <c r="E1133">
        <v>-3.081</v>
      </c>
      <c r="F1133">
        <v>-3.22</v>
      </c>
      <c r="G1133">
        <v>3.1</v>
      </c>
      <c r="H1133">
        <v>-0.01</v>
      </c>
      <c r="I1133">
        <v>3.355</v>
      </c>
      <c r="J1133">
        <v>-0.32100000000000001</v>
      </c>
      <c r="K1133">
        <v>-1.321</v>
      </c>
      <c r="L1133">
        <v>-2.3170000000000002</v>
      </c>
      <c r="M1133">
        <v>-3.081</v>
      </c>
      <c r="N1133">
        <v>-3.22</v>
      </c>
      <c r="O1133">
        <v>1.097</v>
      </c>
      <c r="P1133">
        <v>1.097</v>
      </c>
      <c r="Q1133">
        <v>1.091</v>
      </c>
      <c r="R1133">
        <v>0.78900000000000003</v>
      </c>
      <c r="S1133">
        <v>0.33300000000000002</v>
      </c>
    </row>
    <row r="1134" spans="1:19" x14ac:dyDescent="0.3">
      <c r="A1134">
        <v>60</v>
      </c>
      <c r="B1134">
        <v>-0.32100000000000001</v>
      </c>
      <c r="C1134">
        <v>-1.321</v>
      </c>
      <c r="D1134">
        <v>-2.3170000000000002</v>
      </c>
      <c r="E1134">
        <v>-3.081</v>
      </c>
      <c r="F1134">
        <v>-3.22</v>
      </c>
      <c r="G1134">
        <v>3.1</v>
      </c>
      <c r="H1134">
        <v>-0.01</v>
      </c>
      <c r="I1134">
        <v>3.355</v>
      </c>
      <c r="J1134">
        <v>-0.32400000000000001</v>
      </c>
      <c r="K1134">
        <v>-1.321</v>
      </c>
      <c r="L1134">
        <v>-2.3180000000000001</v>
      </c>
      <c r="M1134">
        <v>-3.081</v>
      </c>
      <c r="N1134">
        <v>-3.2229999999999999</v>
      </c>
      <c r="O1134">
        <v>1.099</v>
      </c>
      <c r="P1134">
        <v>1.1100000000000001</v>
      </c>
      <c r="Q1134">
        <v>1.1040000000000001</v>
      </c>
      <c r="R1134">
        <v>0.79300000000000004</v>
      </c>
      <c r="S1134">
        <v>0.34200000000000003</v>
      </c>
    </row>
    <row r="1135" spans="1:19" x14ac:dyDescent="0.3">
      <c r="A1135">
        <v>120</v>
      </c>
      <c r="B1135">
        <v>-0.32100000000000001</v>
      </c>
      <c r="C1135">
        <v>-1.321</v>
      </c>
      <c r="D1135">
        <v>-2.3170000000000002</v>
      </c>
      <c r="E1135">
        <v>-3.081</v>
      </c>
      <c r="F1135">
        <v>-3.22</v>
      </c>
      <c r="G1135">
        <v>3.1</v>
      </c>
      <c r="H1135">
        <v>-0.01</v>
      </c>
      <c r="I1135">
        <v>3.355</v>
      </c>
      <c r="J1135">
        <v>-0.32600000000000001</v>
      </c>
      <c r="K1135">
        <v>-1.321</v>
      </c>
      <c r="L1135">
        <v>-2.3170000000000002</v>
      </c>
      <c r="M1135">
        <v>-3.08</v>
      </c>
      <c r="N1135">
        <v>-3.226</v>
      </c>
      <c r="O1135">
        <v>1.099</v>
      </c>
      <c r="P1135">
        <v>1.1120000000000001</v>
      </c>
      <c r="Q1135">
        <v>1.1080000000000001</v>
      </c>
      <c r="R1135">
        <v>0.79900000000000004</v>
      </c>
      <c r="S1135">
        <v>0.35</v>
      </c>
    </row>
    <row r="1136" spans="1:19" x14ac:dyDescent="0.3">
      <c r="A1136">
        <v>180</v>
      </c>
      <c r="B1136">
        <v>-0.32100000000000001</v>
      </c>
      <c r="C1136">
        <v>-1.321</v>
      </c>
      <c r="D1136">
        <v>-2.3170000000000002</v>
      </c>
      <c r="E1136">
        <v>-3.081</v>
      </c>
      <c r="F1136">
        <v>-3.22</v>
      </c>
      <c r="G1136">
        <v>3.1</v>
      </c>
      <c r="H1136">
        <v>-0.01</v>
      </c>
      <c r="I1136">
        <v>3.355</v>
      </c>
      <c r="J1136">
        <v>-0.32900000000000001</v>
      </c>
      <c r="K1136">
        <v>-1.32</v>
      </c>
      <c r="L1136">
        <v>-2.3180000000000001</v>
      </c>
      <c r="M1136">
        <v>-3.0790000000000002</v>
      </c>
      <c r="N1136">
        <v>-3.2290000000000001</v>
      </c>
      <c r="O1136">
        <v>1.099</v>
      </c>
      <c r="P1136">
        <v>1.115</v>
      </c>
      <c r="Q1136">
        <v>1.109</v>
      </c>
      <c r="R1136">
        <v>0.80200000000000005</v>
      </c>
      <c r="S1136">
        <v>0.35699999999999998</v>
      </c>
    </row>
    <row r="1137" spans="1:19" x14ac:dyDescent="0.3">
      <c r="A1137">
        <v>240</v>
      </c>
      <c r="B1137">
        <v>-0.32100000000000001</v>
      </c>
      <c r="C1137">
        <v>-1.321</v>
      </c>
      <c r="D1137">
        <v>-2.3170000000000002</v>
      </c>
      <c r="E1137">
        <v>-3.081</v>
      </c>
      <c r="F1137">
        <v>-3.22</v>
      </c>
      <c r="G1137">
        <v>3.1</v>
      </c>
      <c r="H1137">
        <v>-0.01</v>
      </c>
      <c r="I1137">
        <v>3.355</v>
      </c>
      <c r="J1137">
        <v>-0.33</v>
      </c>
      <c r="K1137">
        <v>-1.32</v>
      </c>
      <c r="L1137">
        <v>-2.3170000000000002</v>
      </c>
      <c r="M1137">
        <v>-3.0779999999999998</v>
      </c>
      <c r="N1137">
        <v>-3.2320000000000002</v>
      </c>
      <c r="O1137">
        <v>1.0980000000000001</v>
      </c>
      <c r="P1137">
        <v>1.1160000000000001</v>
      </c>
      <c r="Q1137">
        <v>1.1100000000000001</v>
      </c>
      <c r="R1137">
        <v>0.8</v>
      </c>
      <c r="S1137">
        <v>0.36299999999999999</v>
      </c>
    </row>
    <row r="1138" spans="1:19" x14ac:dyDescent="0.3">
      <c r="A1138">
        <v>300</v>
      </c>
      <c r="B1138">
        <v>-0.32100000000000001</v>
      </c>
      <c r="C1138">
        <v>-1.321</v>
      </c>
      <c r="D1138">
        <v>-2.3170000000000002</v>
      </c>
      <c r="E1138">
        <v>-3.081</v>
      </c>
      <c r="F1138">
        <v>-3.22</v>
      </c>
      <c r="G1138">
        <v>3.1</v>
      </c>
      <c r="H1138">
        <v>-0.01</v>
      </c>
      <c r="I1138">
        <v>3.355</v>
      </c>
      <c r="J1138">
        <v>-0.33200000000000002</v>
      </c>
      <c r="K1138">
        <v>-1.321</v>
      </c>
      <c r="L1138">
        <v>-2.3180000000000001</v>
      </c>
      <c r="M1138">
        <v>-3.0779999999999998</v>
      </c>
      <c r="N1138">
        <v>-3.2349999999999999</v>
      </c>
      <c r="O1138">
        <v>1.0980000000000001</v>
      </c>
      <c r="P1138">
        <v>1.115</v>
      </c>
      <c r="Q1138">
        <v>1.111</v>
      </c>
      <c r="R1138">
        <v>0.79900000000000004</v>
      </c>
      <c r="S1138">
        <v>0.36799999999999999</v>
      </c>
    </row>
    <row r="1139" spans="1:19" x14ac:dyDescent="0.3">
      <c r="A1139">
        <v>360</v>
      </c>
      <c r="B1139">
        <v>-0.32100000000000001</v>
      </c>
      <c r="C1139">
        <v>-1.321</v>
      </c>
      <c r="D1139">
        <v>-2.3170000000000002</v>
      </c>
      <c r="E1139">
        <v>-3.081</v>
      </c>
      <c r="F1139">
        <v>-3.22</v>
      </c>
      <c r="G1139">
        <v>3.1</v>
      </c>
      <c r="H1139">
        <v>-0.01</v>
      </c>
      <c r="I1139">
        <v>3.355</v>
      </c>
      <c r="J1139">
        <v>-0.33300000000000002</v>
      </c>
      <c r="K1139">
        <v>-1.3220000000000001</v>
      </c>
      <c r="L1139">
        <v>-2.3180000000000001</v>
      </c>
      <c r="M1139">
        <v>-3.0779999999999998</v>
      </c>
      <c r="N1139">
        <v>-3.238</v>
      </c>
      <c r="O1139">
        <v>1.097</v>
      </c>
      <c r="P1139">
        <v>1.113</v>
      </c>
      <c r="Q1139">
        <v>1.111</v>
      </c>
      <c r="R1139">
        <v>0.80100000000000005</v>
      </c>
      <c r="S1139">
        <v>0.374</v>
      </c>
    </row>
    <row r="1140" spans="1:19" x14ac:dyDescent="0.3">
      <c r="A1140">
        <v>420</v>
      </c>
      <c r="B1140">
        <v>-0.32100000000000001</v>
      </c>
      <c r="C1140">
        <v>-1.321</v>
      </c>
      <c r="D1140">
        <v>-2.3170000000000002</v>
      </c>
      <c r="E1140">
        <v>-3.081</v>
      </c>
      <c r="F1140">
        <v>-3.22</v>
      </c>
      <c r="G1140">
        <v>3.1</v>
      </c>
      <c r="H1140">
        <v>-0.01</v>
      </c>
      <c r="I1140">
        <v>3.355</v>
      </c>
      <c r="J1140">
        <v>-0.33500000000000002</v>
      </c>
      <c r="K1140">
        <v>-1.323</v>
      </c>
      <c r="L1140">
        <v>-2.3180000000000001</v>
      </c>
      <c r="M1140">
        <v>-3.08</v>
      </c>
      <c r="N1140">
        <v>-3.2410000000000001</v>
      </c>
      <c r="O1140">
        <v>1.095</v>
      </c>
      <c r="P1140">
        <v>1.111</v>
      </c>
      <c r="Q1140">
        <v>1.111</v>
      </c>
      <c r="R1140">
        <v>0.80600000000000005</v>
      </c>
      <c r="S1140">
        <v>0.378</v>
      </c>
    </row>
    <row r="1141" spans="1:19" x14ac:dyDescent="0.3">
      <c r="A1141">
        <v>480</v>
      </c>
      <c r="B1141">
        <v>-0.32100000000000001</v>
      </c>
      <c r="C1141">
        <v>-1.321</v>
      </c>
      <c r="D1141">
        <v>-2.3170000000000002</v>
      </c>
      <c r="E1141">
        <v>-3.081</v>
      </c>
      <c r="F1141">
        <v>-3.22</v>
      </c>
      <c r="G1141">
        <v>3.1</v>
      </c>
      <c r="H1141">
        <v>-0.01</v>
      </c>
      <c r="I1141">
        <v>3.355</v>
      </c>
      <c r="J1141">
        <v>-0.33600000000000002</v>
      </c>
      <c r="K1141">
        <v>-1.323</v>
      </c>
      <c r="L1141">
        <v>-2.3180000000000001</v>
      </c>
      <c r="M1141">
        <v>-3.0819999999999999</v>
      </c>
      <c r="N1141">
        <v>-3.2440000000000002</v>
      </c>
      <c r="O1141">
        <v>1.0940000000000001</v>
      </c>
      <c r="P1141">
        <v>1.109</v>
      </c>
      <c r="Q1141">
        <v>1.111</v>
      </c>
      <c r="R1141">
        <v>0.81</v>
      </c>
      <c r="S1141">
        <v>0.38100000000000001</v>
      </c>
    </row>
    <row r="1142" spans="1:19" x14ac:dyDescent="0.3">
      <c r="A1142">
        <v>540</v>
      </c>
      <c r="B1142">
        <v>-0.32100000000000001</v>
      </c>
      <c r="C1142">
        <v>-1.321</v>
      </c>
      <c r="D1142">
        <v>-2.3170000000000002</v>
      </c>
      <c r="E1142">
        <v>-3.081</v>
      </c>
      <c r="F1142">
        <v>-3.22</v>
      </c>
      <c r="G1142">
        <v>3.1</v>
      </c>
      <c r="H1142">
        <v>-0.01</v>
      </c>
      <c r="I1142">
        <v>3.355</v>
      </c>
      <c r="J1142">
        <v>-0.33800000000000002</v>
      </c>
      <c r="K1142">
        <v>-1.325</v>
      </c>
      <c r="L1142">
        <v>-2.3180000000000001</v>
      </c>
      <c r="M1142">
        <v>-3.0830000000000002</v>
      </c>
      <c r="N1142">
        <v>-3.2469999999999999</v>
      </c>
      <c r="O1142">
        <v>1.093</v>
      </c>
      <c r="P1142">
        <v>1.1080000000000001</v>
      </c>
      <c r="Q1142">
        <v>1.1120000000000001</v>
      </c>
      <c r="R1142">
        <v>0.81299999999999994</v>
      </c>
      <c r="S1142">
        <v>0.38400000000000001</v>
      </c>
    </row>
    <row r="1143" spans="1:19" x14ac:dyDescent="0.3">
      <c r="A1143">
        <v>600</v>
      </c>
      <c r="B1143">
        <v>-0.32100000000000001</v>
      </c>
      <c r="C1143">
        <v>-1.321</v>
      </c>
      <c r="D1143">
        <v>-2.3170000000000002</v>
      </c>
      <c r="E1143">
        <v>-3.081</v>
      </c>
      <c r="F1143">
        <v>-3.22</v>
      </c>
      <c r="G1143">
        <v>3.1</v>
      </c>
      <c r="H1143">
        <v>-0.01</v>
      </c>
      <c r="I1143">
        <v>3.355</v>
      </c>
      <c r="J1143">
        <v>-0.34</v>
      </c>
      <c r="K1143">
        <v>-1.3260000000000001</v>
      </c>
      <c r="L1143">
        <v>-2.3180000000000001</v>
      </c>
      <c r="M1143">
        <v>-3.085</v>
      </c>
      <c r="N1143">
        <v>-3.25</v>
      </c>
      <c r="O1143">
        <v>1.0920000000000001</v>
      </c>
      <c r="P1143">
        <v>1.1060000000000001</v>
      </c>
      <c r="Q1143">
        <v>1.1120000000000001</v>
      </c>
      <c r="R1143">
        <v>0.81699999999999995</v>
      </c>
      <c r="S1143">
        <v>0.38500000000000001</v>
      </c>
    </row>
    <row r="1145" spans="1:19" x14ac:dyDescent="0.3">
      <c r="A1145" t="s">
        <v>0</v>
      </c>
      <c r="B1145" t="s">
        <v>89</v>
      </c>
    </row>
    <row r="1146" spans="1:19" x14ac:dyDescent="0.3">
      <c r="A1146">
        <v>0</v>
      </c>
      <c r="B1146">
        <v>-0.32100000000000001</v>
      </c>
      <c r="C1146">
        <v>-1.321</v>
      </c>
      <c r="D1146">
        <v>-2.3170000000000002</v>
      </c>
      <c r="E1146">
        <v>-3.081</v>
      </c>
      <c r="F1146">
        <v>-3.22</v>
      </c>
      <c r="G1146">
        <v>3.1</v>
      </c>
      <c r="H1146">
        <v>-0.01</v>
      </c>
      <c r="I1146">
        <v>3.1440000000000001</v>
      </c>
      <c r="J1146">
        <v>-0.32100000000000001</v>
      </c>
      <c r="K1146">
        <v>-1.321</v>
      </c>
      <c r="L1146">
        <v>-2.3170000000000002</v>
      </c>
      <c r="M1146">
        <v>-3.081</v>
      </c>
      <c r="N1146">
        <v>-3.22</v>
      </c>
      <c r="O1146">
        <v>1.097</v>
      </c>
      <c r="P1146">
        <v>1.097</v>
      </c>
      <c r="Q1146">
        <v>1.091</v>
      </c>
      <c r="R1146">
        <v>0.78900000000000003</v>
      </c>
      <c r="S1146">
        <v>0.33300000000000002</v>
      </c>
    </row>
    <row r="1147" spans="1:19" x14ac:dyDescent="0.3">
      <c r="A1147">
        <v>60</v>
      </c>
      <c r="B1147">
        <v>-0.32100000000000001</v>
      </c>
      <c r="C1147">
        <v>-1.321</v>
      </c>
      <c r="D1147">
        <v>-2.3170000000000002</v>
      </c>
      <c r="E1147">
        <v>-3.081</v>
      </c>
      <c r="F1147">
        <v>-3.22</v>
      </c>
      <c r="G1147">
        <v>3.1</v>
      </c>
      <c r="H1147">
        <v>-0.01</v>
      </c>
      <c r="I1147">
        <v>3.1440000000000001</v>
      </c>
      <c r="J1147">
        <v>-0.32400000000000001</v>
      </c>
      <c r="K1147">
        <v>-1.321</v>
      </c>
      <c r="L1147">
        <v>-2.3180000000000001</v>
      </c>
      <c r="M1147">
        <v>-3.081</v>
      </c>
      <c r="N1147">
        <v>-3.22</v>
      </c>
      <c r="O1147">
        <v>1.099</v>
      </c>
      <c r="P1147">
        <v>1.1100000000000001</v>
      </c>
      <c r="Q1147">
        <v>1.1040000000000001</v>
      </c>
      <c r="R1147">
        <v>0.79400000000000004</v>
      </c>
      <c r="S1147">
        <v>0.33400000000000002</v>
      </c>
    </row>
    <row r="1148" spans="1:19" x14ac:dyDescent="0.3">
      <c r="A1148">
        <v>120</v>
      </c>
      <c r="B1148">
        <v>-0.32100000000000001</v>
      </c>
      <c r="C1148">
        <v>-1.321</v>
      </c>
      <c r="D1148">
        <v>-2.3170000000000002</v>
      </c>
      <c r="E1148">
        <v>-3.081</v>
      </c>
      <c r="F1148">
        <v>-3.22</v>
      </c>
      <c r="G1148">
        <v>3.1</v>
      </c>
      <c r="H1148">
        <v>-0.01</v>
      </c>
      <c r="I1148">
        <v>3.1440000000000001</v>
      </c>
      <c r="J1148">
        <v>-0.32600000000000001</v>
      </c>
      <c r="K1148">
        <v>-1.321</v>
      </c>
      <c r="L1148">
        <v>-2.3170000000000002</v>
      </c>
      <c r="M1148">
        <v>-3.08</v>
      </c>
      <c r="N1148">
        <v>-3.22</v>
      </c>
      <c r="O1148">
        <v>1.099</v>
      </c>
      <c r="P1148">
        <v>1.1120000000000001</v>
      </c>
      <c r="Q1148">
        <v>1.107</v>
      </c>
      <c r="R1148">
        <v>0.79800000000000004</v>
      </c>
      <c r="S1148">
        <v>0.33500000000000002</v>
      </c>
    </row>
    <row r="1149" spans="1:19" x14ac:dyDescent="0.3">
      <c r="A1149">
        <v>180</v>
      </c>
      <c r="B1149">
        <v>-0.32100000000000001</v>
      </c>
      <c r="C1149">
        <v>-1.321</v>
      </c>
      <c r="D1149">
        <v>-2.3170000000000002</v>
      </c>
      <c r="E1149">
        <v>-3.081</v>
      </c>
      <c r="F1149">
        <v>-3.22</v>
      </c>
      <c r="G1149">
        <v>3.1</v>
      </c>
      <c r="H1149">
        <v>-0.01</v>
      </c>
      <c r="I1149">
        <v>3.1440000000000001</v>
      </c>
      <c r="J1149">
        <v>-0.32900000000000001</v>
      </c>
      <c r="K1149">
        <v>-1.32</v>
      </c>
      <c r="L1149">
        <v>-2.3180000000000001</v>
      </c>
      <c r="M1149">
        <v>-3.0790000000000002</v>
      </c>
      <c r="N1149">
        <v>-3.22</v>
      </c>
      <c r="O1149">
        <v>1.099</v>
      </c>
      <c r="P1149">
        <v>1.115</v>
      </c>
      <c r="Q1149">
        <v>1.109</v>
      </c>
      <c r="R1149">
        <v>0.80100000000000005</v>
      </c>
      <c r="S1149">
        <v>0.33600000000000002</v>
      </c>
    </row>
    <row r="1150" spans="1:19" x14ac:dyDescent="0.3">
      <c r="A1150">
        <v>240</v>
      </c>
      <c r="B1150">
        <v>-0.32100000000000001</v>
      </c>
      <c r="C1150">
        <v>-1.321</v>
      </c>
      <c r="D1150">
        <v>-2.3170000000000002</v>
      </c>
      <c r="E1150">
        <v>-3.081</v>
      </c>
      <c r="F1150">
        <v>-3.22</v>
      </c>
      <c r="G1150">
        <v>3.1</v>
      </c>
      <c r="H1150">
        <v>-0.01</v>
      </c>
      <c r="I1150">
        <v>3.1440000000000001</v>
      </c>
      <c r="J1150">
        <v>-0.33</v>
      </c>
      <c r="K1150">
        <v>-1.32</v>
      </c>
      <c r="L1150">
        <v>-2.3180000000000001</v>
      </c>
      <c r="M1150">
        <v>-3.0790000000000002</v>
      </c>
      <c r="N1150">
        <v>-3.22</v>
      </c>
      <c r="O1150">
        <v>1.0980000000000001</v>
      </c>
      <c r="P1150">
        <v>1.1160000000000001</v>
      </c>
      <c r="Q1150">
        <v>1.111</v>
      </c>
      <c r="R1150">
        <v>0.80200000000000005</v>
      </c>
      <c r="S1150">
        <v>0.33600000000000002</v>
      </c>
    </row>
    <row r="1151" spans="1:19" x14ac:dyDescent="0.3">
      <c r="A1151">
        <v>300</v>
      </c>
      <c r="B1151">
        <v>-0.32100000000000001</v>
      </c>
      <c r="C1151">
        <v>-1.321</v>
      </c>
      <c r="D1151">
        <v>-2.3170000000000002</v>
      </c>
      <c r="E1151">
        <v>-3.081</v>
      </c>
      <c r="F1151">
        <v>-3.22</v>
      </c>
      <c r="G1151">
        <v>3.1</v>
      </c>
      <c r="H1151">
        <v>-0.01</v>
      </c>
      <c r="I1151">
        <v>3.1440000000000001</v>
      </c>
      <c r="J1151">
        <v>-0.33200000000000002</v>
      </c>
      <c r="K1151">
        <v>-1.321</v>
      </c>
      <c r="L1151">
        <v>-2.3180000000000001</v>
      </c>
      <c r="M1151">
        <v>-3.0790000000000002</v>
      </c>
      <c r="N1151">
        <v>-3.22</v>
      </c>
      <c r="O1151">
        <v>1.0980000000000001</v>
      </c>
      <c r="P1151">
        <v>1.115</v>
      </c>
      <c r="Q1151">
        <v>1.1100000000000001</v>
      </c>
      <c r="R1151">
        <v>0.80100000000000005</v>
      </c>
      <c r="S1151">
        <v>0.33700000000000002</v>
      </c>
    </row>
    <row r="1152" spans="1:19" x14ac:dyDescent="0.3">
      <c r="A1152">
        <v>360</v>
      </c>
      <c r="B1152">
        <v>-0.32100000000000001</v>
      </c>
      <c r="C1152">
        <v>-1.321</v>
      </c>
      <c r="D1152">
        <v>-2.3170000000000002</v>
      </c>
      <c r="E1152">
        <v>-3.081</v>
      </c>
      <c r="F1152">
        <v>-3.22</v>
      </c>
      <c r="G1152">
        <v>3.1</v>
      </c>
      <c r="H1152">
        <v>-0.01</v>
      </c>
      <c r="I1152">
        <v>3.1440000000000001</v>
      </c>
      <c r="J1152">
        <v>-0.33300000000000002</v>
      </c>
      <c r="K1152">
        <v>-1.3220000000000001</v>
      </c>
      <c r="L1152">
        <v>-2.3180000000000001</v>
      </c>
      <c r="M1152">
        <v>-3.0790000000000002</v>
      </c>
      <c r="N1152">
        <v>-3.22</v>
      </c>
      <c r="O1152">
        <v>1.097</v>
      </c>
      <c r="P1152">
        <v>1.113</v>
      </c>
      <c r="Q1152">
        <v>1.111</v>
      </c>
      <c r="R1152">
        <v>0.80100000000000005</v>
      </c>
      <c r="S1152">
        <v>0.33900000000000002</v>
      </c>
    </row>
    <row r="1153" spans="1:19" x14ac:dyDescent="0.3">
      <c r="A1153">
        <v>420</v>
      </c>
      <c r="B1153">
        <v>-0.32100000000000001</v>
      </c>
      <c r="C1153">
        <v>-1.321</v>
      </c>
      <c r="D1153">
        <v>-2.3170000000000002</v>
      </c>
      <c r="E1153">
        <v>-3.081</v>
      </c>
      <c r="F1153">
        <v>-3.22</v>
      </c>
      <c r="G1153">
        <v>3.1</v>
      </c>
      <c r="H1153">
        <v>-0.01</v>
      </c>
      <c r="I1153">
        <v>3.1440000000000001</v>
      </c>
      <c r="J1153">
        <v>-0.33500000000000002</v>
      </c>
      <c r="K1153">
        <v>-1.323</v>
      </c>
      <c r="L1153">
        <v>-2.3180000000000001</v>
      </c>
      <c r="M1153">
        <v>-3.0790000000000002</v>
      </c>
      <c r="N1153">
        <v>-3.22</v>
      </c>
      <c r="O1153">
        <v>1.095</v>
      </c>
      <c r="P1153">
        <v>1.111</v>
      </c>
      <c r="Q1153">
        <v>1.111</v>
      </c>
      <c r="R1153">
        <v>0.80200000000000005</v>
      </c>
      <c r="S1153">
        <v>0.34100000000000003</v>
      </c>
    </row>
    <row r="1154" spans="1:19" x14ac:dyDescent="0.3">
      <c r="A1154">
        <v>480</v>
      </c>
      <c r="B1154">
        <v>-0.32100000000000001</v>
      </c>
      <c r="C1154">
        <v>-1.321</v>
      </c>
      <c r="D1154">
        <v>-2.3170000000000002</v>
      </c>
      <c r="E1154">
        <v>-3.081</v>
      </c>
      <c r="F1154">
        <v>-3.22</v>
      </c>
      <c r="G1154">
        <v>3.1</v>
      </c>
      <c r="H1154">
        <v>-0.01</v>
      </c>
      <c r="I1154">
        <v>3.1440000000000001</v>
      </c>
      <c r="J1154">
        <v>-0.33600000000000002</v>
      </c>
      <c r="K1154">
        <v>-1.323</v>
      </c>
      <c r="L1154">
        <v>-2.3180000000000001</v>
      </c>
      <c r="M1154">
        <v>-3.0790000000000002</v>
      </c>
      <c r="N1154">
        <v>-3.22</v>
      </c>
      <c r="O1154">
        <v>1.0940000000000001</v>
      </c>
      <c r="P1154">
        <v>1.109</v>
      </c>
      <c r="Q1154">
        <v>1.1120000000000001</v>
      </c>
      <c r="R1154">
        <v>0.80200000000000005</v>
      </c>
      <c r="S1154">
        <v>0.34100000000000003</v>
      </c>
    </row>
    <row r="1155" spans="1:19" x14ac:dyDescent="0.3">
      <c r="A1155">
        <v>540</v>
      </c>
      <c r="B1155">
        <v>-0.32100000000000001</v>
      </c>
      <c r="C1155">
        <v>-1.321</v>
      </c>
      <c r="D1155">
        <v>-2.3170000000000002</v>
      </c>
      <c r="E1155">
        <v>-3.081</v>
      </c>
      <c r="F1155">
        <v>-3.22</v>
      </c>
      <c r="G1155">
        <v>3.1</v>
      </c>
      <c r="H1155">
        <v>-0.01</v>
      </c>
      <c r="I1155">
        <v>3.1440000000000001</v>
      </c>
      <c r="J1155">
        <v>-0.33800000000000002</v>
      </c>
      <c r="K1155">
        <v>-1.325</v>
      </c>
      <c r="L1155">
        <v>-2.3180000000000001</v>
      </c>
      <c r="M1155">
        <v>-3.0790000000000002</v>
      </c>
      <c r="N1155">
        <v>-3.22</v>
      </c>
      <c r="O1155">
        <v>1.093</v>
      </c>
      <c r="P1155">
        <v>1.1080000000000001</v>
      </c>
      <c r="Q1155">
        <v>1.111</v>
      </c>
      <c r="R1155">
        <v>0.80100000000000005</v>
      </c>
      <c r="S1155">
        <v>0.34100000000000003</v>
      </c>
    </row>
    <row r="1156" spans="1:19" x14ac:dyDescent="0.3">
      <c r="A1156">
        <v>600</v>
      </c>
      <c r="B1156">
        <v>-0.32100000000000001</v>
      </c>
      <c r="C1156">
        <v>-1.321</v>
      </c>
      <c r="D1156">
        <v>-2.3170000000000002</v>
      </c>
      <c r="E1156">
        <v>-3.081</v>
      </c>
      <c r="F1156">
        <v>-3.22</v>
      </c>
      <c r="G1156">
        <v>3.1</v>
      </c>
      <c r="H1156">
        <v>-0.01</v>
      </c>
      <c r="I1156">
        <v>3.1440000000000001</v>
      </c>
      <c r="J1156">
        <v>-0.34</v>
      </c>
      <c r="K1156">
        <v>-1.3260000000000001</v>
      </c>
      <c r="L1156">
        <v>-2.3180000000000001</v>
      </c>
      <c r="M1156">
        <v>-3.0790000000000002</v>
      </c>
      <c r="N1156">
        <v>-3.22</v>
      </c>
      <c r="O1156">
        <v>1.0920000000000001</v>
      </c>
      <c r="P1156">
        <v>1.1060000000000001</v>
      </c>
      <c r="Q1156">
        <v>1.111</v>
      </c>
      <c r="R1156">
        <v>0.80100000000000005</v>
      </c>
      <c r="S1156">
        <v>0.34100000000000003</v>
      </c>
    </row>
    <row r="1158" spans="1:19" x14ac:dyDescent="0.3">
      <c r="A1158" t="s">
        <v>0</v>
      </c>
      <c r="B1158" t="s">
        <v>90</v>
      </c>
    </row>
    <row r="1159" spans="1:19" x14ac:dyDescent="0.3">
      <c r="A1159">
        <v>0</v>
      </c>
      <c r="B1159">
        <v>-0.32100000000000001</v>
      </c>
      <c r="C1159">
        <v>-1.321</v>
      </c>
      <c r="D1159">
        <v>-2.3170000000000002</v>
      </c>
      <c r="E1159">
        <v>-3.081</v>
      </c>
      <c r="F1159">
        <v>-3.22</v>
      </c>
      <c r="G1159">
        <v>3.1</v>
      </c>
      <c r="H1159">
        <v>-0.01</v>
      </c>
      <c r="I1159">
        <v>2.923</v>
      </c>
      <c r="J1159">
        <v>-0.32100000000000001</v>
      </c>
      <c r="K1159">
        <v>-1.321</v>
      </c>
      <c r="L1159">
        <v>-2.3170000000000002</v>
      </c>
      <c r="M1159">
        <v>-3.081</v>
      </c>
      <c r="N1159">
        <v>-3.22</v>
      </c>
      <c r="O1159">
        <v>1.097</v>
      </c>
      <c r="P1159">
        <v>1.097</v>
      </c>
      <c r="Q1159">
        <v>1.091</v>
      </c>
      <c r="R1159">
        <v>0.78900000000000003</v>
      </c>
      <c r="S1159">
        <v>0.33300000000000002</v>
      </c>
    </row>
    <row r="1160" spans="1:19" x14ac:dyDescent="0.3">
      <c r="A1160">
        <v>60</v>
      </c>
      <c r="B1160">
        <v>-0.32100000000000001</v>
      </c>
      <c r="C1160">
        <v>-1.321</v>
      </c>
      <c r="D1160">
        <v>-2.3170000000000002</v>
      </c>
      <c r="E1160">
        <v>-3.081</v>
      </c>
      <c r="F1160">
        <v>-3.22</v>
      </c>
      <c r="G1160">
        <v>3.1</v>
      </c>
      <c r="H1160">
        <v>-0.01</v>
      </c>
      <c r="I1160">
        <v>2.923</v>
      </c>
      <c r="J1160">
        <v>-0.32400000000000001</v>
      </c>
      <c r="K1160">
        <v>-1.32</v>
      </c>
      <c r="L1160">
        <v>-2.3180000000000001</v>
      </c>
      <c r="M1160">
        <v>-3.081</v>
      </c>
      <c r="N1160">
        <v>-3.2170000000000001</v>
      </c>
      <c r="O1160">
        <v>1.099</v>
      </c>
      <c r="P1160">
        <v>1.109</v>
      </c>
      <c r="Q1160">
        <v>1.1040000000000001</v>
      </c>
      <c r="R1160">
        <v>0.79400000000000004</v>
      </c>
      <c r="S1160">
        <v>0.32600000000000001</v>
      </c>
    </row>
    <row r="1161" spans="1:19" x14ac:dyDescent="0.3">
      <c r="A1161">
        <v>120</v>
      </c>
      <c r="B1161">
        <v>-0.32100000000000001</v>
      </c>
      <c r="C1161">
        <v>-1.321</v>
      </c>
      <c r="D1161">
        <v>-2.3170000000000002</v>
      </c>
      <c r="E1161">
        <v>-3.081</v>
      </c>
      <c r="F1161">
        <v>-3.22</v>
      </c>
      <c r="G1161">
        <v>3.1</v>
      </c>
      <c r="H1161">
        <v>-0.01</v>
      </c>
      <c r="I1161">
        <v>2.923</v>
      </c>
      <c r="J1161">
        <v>-0.32700000000000001</v>
      </c>
      <c r="K1161">
        <v>-1.321</v>
      </c>
      <c r="L1161">
        <v>-2.3170000000000002</v>
      </c>
      <c r="M1161">
        <v>-3.0790000000000002</v>
      </c>
      <c r="N1161">
        <v>-3.214</v>
      </c>
      <c r="O1161">
        <v>1.1000000000000001</v>
      </c>
      <c r="P1161">
        <v>1.113</v>
      </c>
      <c r="Q1161">
        <v>1.107</v>
      </c>
      <c r="R1161">
        <v>0.79700000000000004</v>
      </c>
      <c r="S1161">
        <v>0.32</v>
      </c>
    </row>
    <row r="1162" spans="1:19" x14ac:dyDescent="0.3">
      <c r="A1162">
        <v>180</v>
      </c>
      <c r="B1162">
        <v>-0.32100000000000001</v>
      </c>
      <c r="C1162">
        <v>-1.321</v>
      </c>
      <c r="D1162">
        <v>-2.3170000000000002</v>
      </c>
      <c r="E1162">
        <v>-3.081</v>
      </c>
      <c r="F1162">
        <v>-3.22</v>
      </c>
      <c r="G1162">
        <v>3.1</v>
      </c>
      <c r="H1162">
        <v>-0.01</v>
      </c>
      <c r="I1162">
        <v>2.923</v>
      </c>
      <c r="J1162">
        <v>-0.32900000000000001</v>
      </c>
      <c r="K1162">
        <v>-1.32</v>
      </c>
      <c r="L1162">
        <v>-2.3180000000000001</v>
      </c>
      <c r="M1162">
        <v>-3.0790000000000002</v>
      </c>
      <c r="N1162">
        <v>-3.2109999999999999</v>
      </c>
      <c r="O1162">
        <v>1.099</v>
      </c>
      <c r="P1162">
        <v>1.115</v>
      </c>
      <c r="Q1162">
        <v>1.109</v>
      </c>
      <c r="R1162">
        <v>0.8</v>
      </c>
      <c r="S1162">
        <v>0.315</v>
      </c>
    </row>
    <row r="1163" spans="1:19" x14ac:dyDescent="0.3">
      <c r="A1163">
        <v>240</v>
      </c>
      <c r="B1163">
        <v>-0.32100000000000001</v>
      </c>
      <c r="C1163">
        <v>-1.321</v>
      </c>
      <c r="D1163">
        <v>-2.3170000000000002</v>
      </c>
      <c r="E1163">
        <v>-3.081</v>
      </c>
      <c r="F1163">
        <v>-3.22</v>
      </c>
      <c r="G1163">
        <v>3.1</v>
      </c>
      <c r="H1163">
        <v>-0.01</v>
      </c>
      <c r="I1163">
        <v>2.923</v>
      </c>
      <c r="J1163">
        <v>-0.33</v>
      </c>
      <c r="K1163">
        <v>-1.32</v>
      </c>
      <c r="L1163">
        <v>-2.3180000000000001</v>
      </c>
      <c r="M1163">
        <v>-3.08</v>
      </c>
      <c r="N1163">
        <v>-3.2080000000000002</v>
      </c>
      <c r="O1163">
        <v>1.099</v>
      </c>
      <c r="P1163">
        <v>1.1160000000000001</v>
      </c>
      <c r="Q1163">
        <v>1.111</v>
      </c>
      <c r="R1163">
        <v>0.80400000000000005</v>
      </c>
      <c r="S1163">
        <v>0.309</v>
      </c>
    </row>
    <row r="1164" spans="1:19" x14ac:dyDescent="0.3">
      <c r="A1164">
        <v>300</v>
      </c>
      <c r="B1164">
        <v>-0.32100000000000001</v>
      </c>
      <c r="C1164">
        <v>-1.321</v>
      </c>
      <c r="D1164">
        <v>-2.3170000000000002</v>
      </c>
      <c r="E1164">
        <v>-3.081</v>
      </c>
      <c r="F1164">
        <v>-3.22</v>
      </c>
      <c r="G1164">
        <v>3.1</v>
      </c>
      <c r="H1164">
        <v>-0.01</v>
      </c>
      <c r="I1164">
        <v>2.923</v>
      </c>
      <c r="J1164">
        <v>-0.33200000000000002</v>
      </c>
      <c r="K1164">
        <v>-1.321</v>
      </c>
      <c r="L1164">
        <v>-2.3180000000000001</v>
      </c>
      <c r="M1164">
        <v>-3.08</v>
      </c>
      <c r="N1164">
        <v>-3.2050000000000001</v>
      </c>
      <c r="O1164">
        <v>1.0980000000000001</v>
      </c>
      <c r="P1164">
        <v>1.1140000000000001</v>
      </c>
      <c r="Q1164">
        <v>1.1100000000000001</v>
      </c>
      <c r="R1164">
        <v>0.80400000000000005</v>
      </c>
      <c r="S1164">
        <v>0.30599999999999999</v>
      </c>
    </row>
    <row r="1165" spans="1:19" x14ac:dyDescent="0.3">
      <c r="A1165">
        <v>360</v>
      </c>
      <c r="B1165">
        <v>-0.32100000000000001</v>
      </c>
      <c r="C1165">
        <v>-1.321</v>
      </c>
      <c r="D1165">
        <v>-2.3170000000000002</v>
      </c>
      <c r="E1165">
        <v>-3.081</v>
      </c>
      <c r="F1165">
        <v>-3.22</v>
      </c>
      <c r="G1165">
        <v>3.1</v>
      </c>
      <c r="H1165">
        <v>-0.01</v>
      </c>
      <c r="I1165">
        <v>2.923</v>
      </c>
      <c r="J1165">
        <v>-0.33300000000000002</v>
      </c>
      <c r="K1165">
        <v>-1.3220000000000001</v>
      </c>
      <c r="L1165">
        <v>-2.3180000000000001</v>
      </c>
      <c r="M1165">
        <v>-3.0790000000000002</v>
      </c>
      <c r="N1165">
        <v>-3.202</v>
      </c>
      <c r="O1165">
        <v>1.097</v>
      </c>
      <c r="P1165">
        <v>1.113</v>
      </c>
      <c r="Q1165">
        <v>1.111</v>
      </c>
      <c r="R1165">
        <v>0.80100000000000005</v>
      </c>
      <c r="S1165">
        <v>0.30399999999999999</v>
      </c>
    </row>
    <row r="1166" spans="1:19" x14ac:dyDescent="0.3">
      <c r="A1166">
        <v>420</v>
      </c>
      <c r="B1166">
        <v>-0.32100000000000001</v>
      </c>
      <c r="C1166">
        <v>-1.321</v>
      </c>
      <c r="D1166">
        <v>-2.3170000000000002</v>
      </c>
      <c r="E1166">
        <v>-3.081</v>
      </c>
      <c r="F1166">
        <v>-3.22</v>
      </c>
      <c r="G1166">
        <v>3.1</v>
      </c>
      <c r="H1166">
        <v>-0.01</v>
      </c>
      <c r="I1166">
        <v>2.923</v>
      </c>
      <c r="J1166">
        <v>-0.33500000000000002</v>
      </c>
      <c r="K1166">
        <v>-1.323</v>
      </c>
      <c r="L1166">
        <v>-2.3180000000000001</v>
      </c>
      <c r="M1166">
        <v>-3.0779999999999998</v>
      </c>
      <c r="N1166">
        <v>-3.1989999999999998</v>
      </c>
      <c r="O1166">
        <v>1.095</v>
      </c>
      <c r="P1166">
        <v>1.111</v>
      </c>
      <c r="Q1166">
        <v>1.1120000000000001</v>
      </c>
      <c r="R1166">
        <v>0.79800000000000004</v>
      </c>
      <c r="S1166">
        <v>0.30199999999999999</v>
      </c>
    </row>
    <row r="1167" spans="1:19" x14ac:dyDescent="0.3">
      <c r="A1167">
        <v>480</v>
      </c>
      <c r="B1167">
        <v>-0.32100000000000001</v>
      </c>
      <c r="C1167">
        <v>-1.321</v>
      </c>
      <c r="D1167">
        <v>-2.3170000000000002</v>
      </c>
      <c r="E1167">
        <v>-3.081</v>
      </c>
      <c r="F1167">
        <v>-3.22</v>
      </c>
      <c r="G1167">
        <v>3.1</v>
      </c>
      <c r="H1167">
        <v>-0.01</v>
      </c>
      <c r="I1167">
        <v>2.923</v>
      </c>
      <c r="J1167">
        <v>-0.33600000000000002</v>
      </c>
      <c r="K1167">
        <v>-1.323</v>
      </c>
      <c r="L1167">
        <v>-2.3180000000000001</v>
      </c>
      <c r="M1167">
        <v>-3.0760000000000001</v>
      </c>
      <c r="N1167">
        <v>-3.1960000000000002</v>
      </c>
      <c r="O1167">
        <v>1.0940000000000001</v>
      </c>
      <c r="P1167">
        <v>1.109</v>
      </c>
      <c r="Q1167">
        <v>1.1120000000000001</v>
      </c>
      <c r="R1167">
        <v>0.79400000000000004</v>
      </c>
      <c r="S1167">
        <v>0.30099999999999999</v>
      </c>
    </row>
    <row r="1168" spans="1:19" x14ac:dyDescent="0.3">
      <c r="A1168">
        <v>540</v>
      </c>
      <c r="B1168">
        <v>-0.32100000000000001</v>
      </c>
      <c r="C1168">
        <v>-1.321</v>
      </c>
      <c r="D1168">
        <v>-2.3170000000000002</v>
      </c>
      <c r="E1168">
        <v>-3.081</v>
      </c>
      <c r="F1168">
        <v>-3.22</v>
      </c>
      <c r="G1168">
        <v>3.1</v>
      </c>
      <c r="H1168">
        <v>-0.01</v>
      </c>
      <c r="I1168">
        <v>2.923</v>
      </c>
      <c r="J1168">
        <v>-0.33800000000000002</v>
      </c>
      <c r="K1168">
        <v>-1.325</v>
      </c>
      <c r="L1168">
        <v>-2.3180000000000001</v>
      </c>
      <c r="M1168">
        <v>-3.0750000000000002</v>
      </c>
      <c r="N1168">
        <v>-3.1930000000000001</v>
      </c>
      <c r="O1168">
        <v>1.093</v>
      </c>
      <c r="P1168">
        <v>1.1080000000000001</v>
      </c>
      <c r="Q1168">
        <v>1.111</v>
      </c>
      <c r="R1168">
        <v>0.78900000000000003</v>
      </c>
      <c r="S1168">
        <v>0.29899999999999999</v>
      </c>
    </row>
    <row r="1169" spans="1:19" x14ac:dyDescent="0.3">
      <c r="A1169">
        <v>600</v>
      </c>
      <c r="B1169">
        <v>-0.32100000000000001</v>
      </c>
      <c r="C1169">
        <v>-1.321</v>
      </c>
      <c r="D1169">
        <v>-2.3170000000000002</v>
      </c>
      <c r="E1169">
        <v>-3.081</v>
      </c>
      <c r="F1169">
        <v>-3.22</v>
      </c>
      <c r="G1169">
        <v>3.1</v>
      </c>
      <c r="H1169">
        <v>-0.01</v>
      </c>
      <c r="I1169">
        <v>2.923</v>
      </c>
      <c r="J1169">
        <v>-0.34</v>
      </c>
      <c r="K1169">
        <v>-1.3260000000000001</v>
      </c>
      <c r="L1169">
        <v>-2.3180000000000001</v>
      </c>
      <c r="M1169">
        <v>-3.0720000000000001</v>
      </c>
      <c r="N1169">
        <v>-3.19</v>
      </c>
      <c r="O1169">
        <v>1.0920000000000001</v>
      </c>
      <c r="P1169">
        <v>1.1060000000000001</v>
      </c>
      <c r="Q1169">
        <v>1.111</v>
      </c>
      <c r="R1169">
        <v>0.78500000000000003</v>
      </c>
      <c r="S1169">
        <v>0.29699999999999999</v>
      </c>
    </row>
    <row r="1171" spans="1:19" x14ac:dyDescent="0.3">
      <c r="A1171" t="s">
        <v>0</v>
      </c>
      <c r="B1171" t="s">
        <v>91</v>
      </c>
    </row>
    <row r="1172" spans="1:19" x14ac:dyDescent="0.3">
      <c r="A1172">
        <v>0</v>
      </c>
      <c r="B1172">
        <v>-0.32100000000000001</v>
      </c>
      <c r="C1172">
        <v>-1.321</v>
      </c>
      <c r="D1172">
        <v>-2.3170000000000002</v>
      </c>
      <c r="E1172">
        <v>-3.0750000000000002</v>
      </c>
      <c r="F1172">
        <v>-3.21</v>
      </c>
      <c r="G1172">
        <v>3.1</v>
      </c>
      <c r="H1172">
        <v>-0.01</v>
      </c>
      <c r="I1172">
        <v>3.359</v>
      </c>
      <c r="J1172">
        <v>-0.32100000000000001</v>
      </c>
      <c r="K1172">
        <v>-1.321</v>
      </c>
      <c r="L1172">
        <v>-2.3170000000000002</v>
      </c>
      <c r="M1172">
        <v>-3.0750000000000002</v>
      </c>
      <c r="N1172">
        <v>-3.21</v>
      </c>
      <c r="O1172">
        <v>1.097</v>
      </c>
      <c r="P1172">
        <v>1.097</v>
      </c>
      <c r="Q1172">
        <v>1.091</v>
      </c>
      <c r="R1172">
        <v>0.78300000000000003</v>
      </c>
      <c r="S1172">
        <v>0.33</v>
      </c>
    </row>
    <row r="1173" spans="1:19" x14ac:dyDescent="0.3">
      <c r="A1173">
        <v>60</v>
      </c>
      <c r="B1173">
        <v>-0.32100000000000001</v>
      </c>
      <c r="C1173">
        <v>-1.321</v>
      </c>
      <c r="D1173">
        <v>-2.3170000000000002</v>
      </c>
      <c r="E1173">
        <v>-3.0750000000000002</v>
      </c>
      <c r="F1173">
        <v>-3.21</v>
      </c>
      <c r="G1173">
        <v>3.1</v>
      </c>
      <c r="H1173">
        <v>-0.01</v>
      </c>
      <c r="I1173">
        <v>3.359</v>
      </c>
      <c r="J1173">
        <v>-0.32400000000000001</v>
      </c>
      <c r="K1173">
        <v>-1.321</v>
      </c>
      <c r="L1173">
        <v>-2.3170000000000002</v>
      </c>
      <c r="M1173">
        <v>-3.0739999999999998</v>
      </c>
      <c r="N1173">
        <v>-3.2130000000000001</v>
      </c>
      <c r="O1173">
        <v>1.099</v>
      </c>
      <c r="P1173">
        <v>1.1100000000000001</v>
      </c>
      <c r="Q1173">
        <v>1.1040000000000001</v>
      </c>
      <c r="R1173">
        <v>0.78600000000000003</v>
      </c>
      <c r="S1173">
        <v>0.34</v>
      </c>
    </row>
    <row r="1174" spans="1:19" x14ac:dyDescent="0.3">
      <c r="A1174">
        <v>120</v>
      </c>
      <c r="B1174">
        <v>-0.32100000000000001</v>
      </c>
      <c r="C1174">
        <v>-1.321</v>
      </c>
      <c r="D1174">
        <v>-2.3170000000000002</v>
      </c>
      <c r="E1174">
        <v>-3.0750000000000002</v>
      </c>
      <c r="F1174">
        <v>-3.21</v>
      </c>
      <c r="G1174">
        <v>3.1</v>
      </c>
      <c r="H1174">
        <v>-0.01</v>
      </c>
      <c r="I1174">
        <v>3.359</v>
      </c>
      <c r="J1174">
        <v>-0.32600000000000001</v>
      </c>
      <c r="K1174">
        <v>-1.321</v>
      </c>
      <c r="L1174">
        <v>-2.3170000000000002</v>
      </c>
      <c r="M1174">
        <v>-3.0739999999999998</v>
      </c>
      <c r="N1174">
        <v>-3.2160000000000002</v>
      </c>
      <c r="O1174">
        <v>1.099</v>
      </c>
      <c r="P1174">
        <v>1.1120000000000001</v>
      </c>
      <c r="Q1174">
        <v>1.1080000000000001</v>
      </c>
      <c r="R1174">
        <v>0.79300000000000004</v>
      </c>
      <c r="S1174">
        <v>0.34799999999999998</v>
      </c>
    </row>
    <row r="1175" spans="1:19" x14ac:dyDescent="0.3">
      <c r="A1175">
        <v>180</v>
      </c>
      <c r="B1175">
        <v>-0.32100000000000001</v>
      </c>
      <c r="C1175">
        <v>-1.321</v>
      </c>
      <c r="D1175">
        <v>-2.3170000000000002</v>
      </c>
      <c r="E1175">
        <v>-3.0750000000000002</v>
      </c>
      <c r="F1175">
        <v>-3.21</v>
      </c>
      <c r="G1175">
        <v>3.1</v>
      </c>
      <c r="H1175">
        <v>-0.01</v>
      </c>
      <c r="I1175">
        <v>3.359</v>
      </c>
      <c r="J1175">
        <v>-0.32900000000000001</v>
      </c>
      <c r="K1175">
        <v>-1.32</v>
      </c>
      <c r="L1175">
        <v>-2.3170000000000002</v>
      </c>
      <c r="M1175">
        <v>-3.073</v>
      </c>
      <c r="N1175">
        <v>-3.2189999999999999</v>
      </c>
      <c r="O1175">
        <v>1.099</v>
      </c>
      <c r="P1175">
        <v>1.115</v>
      </c>
      <c r="Q1175">
        <v>1.109</v>
      </c>
      <c r="R1175">
        <v>0.79500000000000004</v>
      </c>
      <c r="S1175">
        <v>0.35499999999999998</v>
      </c>
    </row>
    <row r="1176" spans="1:19" x14ac:dyDescent="0.3">
      <c r="A1176">
        <v>240</v>
      </c>
      <c r="B1176">
        <v>-0.32100000000000001</v>
      </c>
      <c r="C1176">
        <v>-1.321</v>
      </c>
      <c r="D1176">
        <v>-2.3170000000000002</v>
      </c>
      <c r="E1176">
        <v>-3.0750000000000002</v>
      </c>
      <c r="F1176">
        <v>-3.21</v>
      </c>
      <c r="G1176">
        <v>3.1</v>
      </c>
      <c r="H1176">
        <v>-0.01</v>
      </c>
      <c r="I1176">
        <v>3.359</v>
      </c>
      <c r="J1176">
        <v>-0.33</v>
      </c>
      <c r="K1176">
        <v>-1.32</v>
      </c>
      <c r="L1176">
        <v>-2.3170000000000002</v>
      </c>
      <c r="M1176">
        <v>-3.0720000000000001</v>
      </c>
      <c r="N1176">
        <v>-3.222</v>
      </c>
      <c r="O1176">
        <v>1.0980000000000001</v>
      </c>
      <c r="P1176">
        <v>1.1160000000000001</v>
      </c>
      <c r="Q1176">
        <v>1.1100000000000001</v>
      </c>
      <c r="R1176">
        <v>0.79300000000000004</v>
      </c>
      <c r="S1176">
        <v>0.36</v>
      </c>
    </row>
    <row r="1177" spans="1:19" x14ac:dyDescent="0.3">
      <c r="A1177">
        <v>300</v>
      </c>
      <c r="B1177">
        <v>-0.32100000000000001</v>
      </c>
      <c r="C1177">
        <v>-1.321</v>
      </c>
      <c r="D1177">
        <v>-2.3170000000000002</v>
      </c>
      <c r="E1177">
        <v>-3.0750000000000002</v>
      </c>
      <c r="F1177">
        <v>-3.21</v>
      </c>
      <c r="G1177">
        <v>3.1</v>
      </c>
      <c r="H1177">
        <v>-0.01</v>
      </c>
      <c r="I1177">
        <v>3.359</v>
      </c>
      <c r="J1177">
        <v>-0.33200000000000002</v>
      </c>
      <c r="K1177">
        <v>-1.321</v>
      </c>
      <c r="L1177">
        <v>-2.3180000000000001</v>
      </c>
      <c r="M1177">
        <v>-3.0710000000000002</v>
      </c>
      <c r="N1177">
        <v>-3.2250000000000001</v>
      </c>
      <c r="O1177">
        <v>1.0980000000000001</v>
      </c>
      <c r="P1177">
        <v>1.115</v>
      </c>
      <c r="Q1177">
        <v>1.111</v>
      </c>
      <c r="R1177">
        <v>0.79300000000000004</v>
      </c>
      <c r="S1177">
        <v>0.36599999999999999</v>
      </c>
    </row>
    <row r="1178" spans="1:19" x14ac:dyDescent="0.3">
      <c r="A1178">
        <v>360</v>
      </c>
      <c r="B1178">
        <v>-0.32100000000000001</v>
      </c>
      <c r="C1178">
        <v>-1.321</v>
      </c>
      <c r="D1178">
        <v>-2.3170000000000002</v>
      </c>
      <c r="E1178">
        <v>-3.0750000000000002</v>
      </c>
      <c r="F1178">
        <v>-3.21</v>
      </c>
      <c r="G1178">
        <v>3.1</v>
      </c>
      <c r="H1178">
        <v>-0.01</v>
      </c>
      <c r="I1178">
        <v>3.359</v>
      </c>
      <c r="J1178">
        <v>-0.33300000000000002</v>
      </c>
      <c r="K1178">
        <v>-1.3220000000000001</v>
      </c>
      <c r="L1178">
        <v>-2.3180000000000001</v>
      </c>
      <c r="M1178">
        <v>-3.0720000000000001</v>
      </c>
      <c r="N1178">
        <v>-3.2280000000000002</v>
      </c>
      <c r="O1178">
        <v>1.097</v>
      </c>
      <c r="P1178">
        <v>1.113</v>
      </c>
      <c r="Q1178">
        <v>1.111</v>
      </c>
      <c r="R1178">
        <v>0.79500000000000004</v>
      </c>
      <c r="S1178">
        <v>0.372</v>
      </c>
    </row>
    <row r="1179" spans="1:19" x14ac:dyDescent="0.3">
      <c r="A1179">
        <v>420</v>
      </c>
      <c r="B1179">
        <v>-0.32100000000000001</v>
      </c>
      <c r="C1179">
        <v>-1.321</v>
      </c>
      <c r="D1179">
        <v>-2.3170000000000002</v>
      </c>
      <c r="E1179">
        <v>-3.0750000000000002</v>
      </c>
      <c r="F1179">
        <v>-3.21</v>
      </c>
      <c r="G1179">
        <v>3.1</v>
      </c>
      <c r="H1179">
        <v>-0.01</v>
      </c>
      <c r="I1179">
        <v>3.359</v>
      </c>
      <c r="J1179">
        <v>-0.33500000000000002</v>
      </c>
      <c r="K1179">
        <v>-1.323</v>
      </c>
      <c r="L1179">
        <v>-2.3180000000000001</v>
      </c>
      <c r="M1179">
        <v>-3.073</v>
      </c>
      <c r="N1179">
        <v>-3.2309999999999999</v>
      </c>
      <c r="O1179">
        <v>1.095</v>
      </c>
      <c r="P1179">
        <v>1.111</v>
      </c>
      <c r="Q1179">
        <v>1.111</v>
      </c>
      <c r="R1179">
        <v>0.79900000000000004</v>
      </c>
      <c r="S1179">
        <v>0.375</v>
      </c>
    </row>
    <row r="1180" spans="1:19" x14ac:dyDescent="0.3">
      <c r="A1180">
        <v>480</v>
      </c>
      <c r="B1180">
        <v>-0.32100000000000001</v>
      </c>
      <c r="C1180">
        <v>-1.321</v>
      </c>
      <c r="D1180">
        <v>-2.3170000000000002</v>
      </c>
      <c r="E1180">
        <v>-3.0750000000000002</v>
      </c>
      <c r="F1180">
        <v>-3.21</v>
      </c>
      <c r="G1180">
        <v>3.1</v>
      </c>
      <c r="H1180">
        <v>-0.01</v>
      </c>
      <c r="I1180">
        <v>3.359</v>
      </c>
      <c r="J1180">
        <v>-0.33600000000000002</v>
      </c>
      <c r="K1180">
        <v>-1.323</v>
      </c>
      <c r="L1180">
        <v>-2.3180000000000001</v>
      </c>
      <c r="M1180">
        <v>-3.0750000000000002</v>
      </c>
      <c r="N1180">
        <v>-3.234</v>
      </c>
      <c r="O1180">
        <v>1.0940000000000001</v>
      </c>
      <c r="P1180">
        <v>1.109</v>
      </c>
      <c r="Q1180">
        <v>1.111</v>
      </c>
      <c r="R1180">
        <v>0.80400000000000005</v>
      </c>
      <c r="S1180">
        <v>0.379</v>
      </c>
    </row>
    <row r="1181" spans="1:19" x14ac:dyDescent="0.3">
      <c r="A1181">
        <v>540</v>
      </c>
      <c r="B1181">
        <v>-0.32100000000000001</v>
      </c>
      <c r="C1181">
        <v>-1.321</v>
      </c>
      <c r="D1181">
        <v>-2.3170000000000002</v>
      </c>
      <c r="E1181">
        <v>-3.0750000000000002</v>
      </c>
      <c r="F1181">
        <v>-3.21</v>
      </c>
      <c r="G1181">
        <v>3.1</v>
      </c>
      <c r="H1181">
        <v>-0.01</v>
      </c>
      <c r="I1181">
        <v>3.359</v>
      </c>
      <c r="J1181">
        <v>-0.33800000000000002</v>
      </c>
      <c r="K1181">
        <v>-1.325</v>
      </c>
      <c r="L1181">
        <v>-2.3180000000000001</v>
      </c>
      <c r="M1181">
        <v>-3.077</v>
      </c>
      <c r="N1181">
        <v>-3.2370000000000001</v>
      </c>
      <c r="O1181">
        <v>1.093</v>
      </c>
      <c r="P1181">
        <v>1.1080000000000001</v>
      </c>
      <c r="Q1181">
        <v>1.111</v>
      </c>
      <c r="R1181">
        <v>0.80700000000000005</v>
      </c>
      <c r="S1181">
        <v>0.38100000000000001</v>
      </c>
    </row>
    <row r="1182" spans="1:19" x14ac:dyDescent="0.3">
      <c r="A1182">
        <v>600</v>
      </c>
      <c r="B1182">
        <v>-0.32100000000000001</v>
      </c>
      <c r="C1182">
        <v>-1.321</v>
      </c>
      <c r="D1182">
        <v>-2.3170000000000002</v>
      </c>
      <c r="E1182">
        <v>-3.0750000000000002</v>
      </c>
      <c r="F1182">
        <v>-3.21</v>
      </c>
      <c r="G1182">
        <v>3.1</v>
      </c>
      <c r="H1182">
        <v>-0.01</v>
      </c>
      <c r="I1182">
        <v>3.359</v>
      </c>
      <c r="J1182">
        <v>-0.34</v>
      </c>
      <c r="K1182">
        <v>-1.3260000000000001</v>
      </c>
      <c r="L1182">
        <v>-2.3180000000000001</v>
      </c>
      <c r="M1182">
        <v>-3.0790000000000002</v>
      </c>
      <c r="N1182">
        <v>-3.24</v>
      </c>
      <c r="O1182">
        <v>1.0920000000000001</v>
      </c>
      <c r="P1182">
        <v>1.1060000000000001</v>
      </c>
      <c r="Q1182">
        <v>1.111</v>
      </c>
      <c r="R1182">
        <v>0.81100000000000005</v>
      </c>
      <c r="S1182">
        <v>0.38200000000000001</v>
      </c>
    </row>
    <row r="1184" spans="1:19" x14ac:dyDescent="0.3">
      <c r="A1184" t="s">
        <v>0</v>
      </c>
      <c r="B1184" t="s">
        <v>92</v>
      </c>
    </row>
    <row r="1185" spans="1:19" x14ac:dyDescent="0.3">
      <c r="A1185">
        <v>0</v>
      </c>
      <c r="B1185">
        <v>-0.32100000000000001</v>
      </c>
      <c r="C1185">
        <v>-1.321</v>
      </c>
      <c r="D1185">
        <v>-2.3170000000000002</v>
      </c>
      <c r="E1185">
        <v>-3.0750000000000002</v>
      </c>
      <c r="F1185">
        <v>-3.21</v>
      </c>
      <c r="G1185">
        <v>3.1</v>
      </c>
      <c r="H1185">
        <v>-0.01</v>
      </c>
      <c r="I1185">
        <v>3.1440000000000001</v>
      </c>
      <c r="J1185">
        <v>-0.32100000000000001</v>
      </c>
      <c r="K1185">
        <v>-1.321</v>
      </c>
      <c r="L1185">
        <v>-2.3170000000000002</v>
      </c>
      <c r="M1185">
        <v>-3.0750000000000002</v>
      </c>
      <c r="N1185">
        <v>-3.21</v>
      </c>
      <c r="O1185">
        <v>1.097</v>
      </c>
      <c r="P1185">
        <v>1.097</v>
      </c>
      <c r="Q1185">
        <v>1.091</v>
      </c>
      <c r="R1185">
        <v>0.78300000000000003</v>
      </c>
      <c r="S1185">
        <v>0.33</v>
      </c>
    </row>
    <row r="1186" spans="1:19" x14ac:dyDescent="0.3">
      <c r="A1186">
        <v>60</v>
      </c>
      <c r="B1186">
        <v>-0.32100000000000001</v>
      </c>
      <c r="C1186">
        <v>-1.321</v>
      </c>
      <c r="D1186">
        <v>-2.3170000000000002</v>
      </c>
      <c r="E1186">
        <v>-3.0750000000000002</v>
      </c>
      <c r="F1186">
        <v>-3.21</v>
      </c>
      <c r="G1186">
        <v>3.1</v>
      </c>
      <c r="H1186">
        <v>-0.01</v>
      </c>
      <c r="I1186">
        <v>3.1440000000000001</v>
      </c>
      <c r="J1186">
        <v>-0.32400000000000001</v>
      </c>
      <c r="K1186">
        <v>-1.321</v>
      </c>
      <c r="L1186">
        <v>-2.3170000000000002</v>
      </c>
      <c r="M1186">
        <v>-3.0739999999999998</v>
      </c>
      <c r="N1186">
        <v>-3.21</v>
      </c>
      <c r="O1186">
        <v>1.099</v>
      </c>
      <c r="P1186">
        <v>1.1100000000000001</v>
      </c>
      <c r="Q1186">
        <v>1.103</v>
      </c>
      <c r="R1186">
        <v>0.78700000000000003</v>
      </c>
      <c r="S1186">
        <v>0.33100000000000002</v>
      </c>
    </row>
    <row r="1187" spans="1:19" x14ac:dyDescent="0.3">
      <c r="A1187">
        <v>120</v>
      </c>
      <c r="B1187">
        <v>-0.32100000000000001</v>
      </c>
      <c r="C1187">
        <v>-1.321</v>
      </c>
      <c r="D1187">
        <v>-2.3170000000000002</v>
      </c>
      <c r="E1187">
        <v>-3.0750000000000002</v>
      </c>
      <c r="F1187">
        <v>-3.21</v>
      </c>
      <c r="G1187">
        <v>3.1</v>
      </c>
      <c r="H1187">
        <v>-0.01</v>
      </c>
      <c r="I1187">
        <v>3.1440000000000001</v>
      </c>
      <c r="J1187">
        <v>-0.32600000000000001</v>
      </c>
      <c r="K1187">
        <v>-1.321</v>
      </c>
      <c r="L1187">
        <v>-2.3170000000000002</v>
      </c>
      <c r="M1187">
        <v>-3.073</v>
      </c>
      <c r="N1187">
        <v>-3.21</v>
      </c>
      <c r="O1187">
        <v>1.099</v>
      </c>
      <c r="P1187">
        <v>1.113</v>
      </c>
      <c r="Q1187">
        <v>1.107</v>
      </c>
      <c r="R1187">
        <v>0.79200000000000004</v>
      </c>
      <c r="S1187">
        <v>0.33200000000000002</v>
      </c>
    </row>
    <row r="1188" spans="1:19" x14ac:dyDescent="0.3">
      <c r="A1188">
        <v>180</v>
      </c>
      <c r="B1188">
        <v>-0.32100000000000001</v>
      </c>
      <c r="C1188">
        <v>-1.321</v>
      </c>
      <c r="D1188">
        <v>-2.3170000000000002</v>
      </c>
      <c r="E1188">
        <v>-3.0750000000000002</v>
      </c>
      <c r="F1188">
        <v>-3.21</v>
      </c>
      <c r="G1188">
        <v>3.1</v>
      </c>
      <c r="H1188">
        <v>-0.01</v>
      </c>
      <c r="I1188">
        <v>3.1440000000000001</v>
      </c>
      <c r="J1188">
        <v>-0.32900000000000001</v>
      </c>
      <c r="K1188">
        <v>-1.32</v>
      </c>
      <c r="L1188">
        <v>-2.3170000000000002</v>
      </c>
      <c r="M1188">
        <v>-3.073</v>
      </c>
      <c r="N1188">
        <v>-3.21</v>
      </c>
      <c r="O1188">
        <v>1.099</v>
      </c>
      <c r="P1188">
        <v>1.115</v>
      </c>
      <c r="Q1188">
        <v>1.109</v>
      </c>
      <c r="R1188">
        <v>0.79400000000000004</v>
      </c>
      <c r="S1188">
        <v>0.33300000000000002</v>
      </c>
    </row>
    <row r="1189" spans="1:19" x14ac:dyDescent="0.3">
      <c r="A1189">
        <v>240</v>
      </c>
      <c r="B1189">
        <v>-0.32100000000000001</v>
      </c>
      <c r="C1189">
        <v>-1.321</v>
      </c>
      <c r="D1189">
        <v>-2.3170000000000002</v>
      </c>
      <c r="E1189">
        <v>-3.0750000000000002</v>
      </c>
      <c r="F1189">
        <v>-3.21</v>
      </c>
      <c r="G1189">
        <v>3.1</v>
      </c>
      <c r="H1189">
        <v>-0.01</v>
      </c>
      <c r="I1189">
        <v>3.1440000000000001</v>
      </c>
      <c r="J1189">
        <v>-0.33</v>
      </c>
      <c r="K1189">
        <v>-1.32</v>
      </c>
      <c r="L1189">
        <v>-2.3170000000000002</v>
      </c>
      <c r="M1189">
        <v>-3.0720000000000001</v>
      </c>
      <c r="N1189">
        <v>-3.21</v>
      </c>
      <c r="O1189">
        <v>1.099</v>
      </c>
      <c r="P1189">
        <v>1.1160000000000001</v>
      </c>
      <c r="Q1189">
        <v>1.1100000000000001</v>
      </c>
      <c r="R1189">
        <v>0.79500000000000004</v>
      </c>
      <c r="S1189">
        <v>0.33300000000000002</v>
      </c>
    </row>
    <row r="1190" spans="1:19" x14ac:dyDescent="0.3">
      <c r="A1190">
        <v>300</v>
      </c>
      <c r="B1190">
        <v>-0.32100000000000001</v>
      </c>
      <c r="C1190">
        <v>-1.321</v>
      </c>
      <c r="D1190">
        <v>-2.3170000000000002</v>
      </c>
      <c r="E1190">
        <v>-3.0750000000000002</v>
      </c>
      <c r="F1190">
        <v>-3.21</v>
      </c>
      <c r="G1190">
        <v>3.1</v>
      </c>
      <c r="H1190">
        <v>-0.01</v>
      </c>
      <c r="I1190">
        <v>3.1440000000000001</v>
      </c>
      <c r="J1190">
        <v>-0.33200000000000002</v>
      </c>
      <c r="K1190">
        <v>-1.321</v>
      </c>
      <c r="L1190">
        <v>-2.3180000000000001</v>
      </c>
      <c r="M1190">
        <v>-3.0720000000000001</v>
      </c>
      <c r="N1190">
        <v>-3.21</v>
      </c>
      <c r="O1190">
        <v>1.0980000000000001</v>
      </c>
      <c r="P1190">
        <v>1.115</v>
      </c>
      <c r="Q1190">
        <v>1.1100000000000001</v>
      </c>
      <c r="R1190">
        <v>0.79500000000000004</v>
      </c>
      <c r="S1190">
        <v>0.33400000000000002</v>
      </c>
    </row>
    <row r="1191" spans="1:19" x14ac:dyDescent="0.3">
      <c r="A1191">
        <v>360</v>
      </c>
      <c r="B1191">
        <v>-0.32100000000000001</v>
      </c>
      <c r="C1191">
        <v>-1.321</v>
      </c>
      <c r="D1191">
        <v>-2.3170000000000002</v>
      </c>
      <c r="E1191">
        <v>-3.0750000000000002</v>
      </c>
      <c r="F1191">
        <v>-3.21</v>
      </c>
      <c r="G1191">
        <v>3.1</v>
      </c>
      <c r="H1191">
        <v>-0.01</v>
      </c>
      <c r="I1191">
        <v>3.1440000000000001</v>
      </c>
      <c r="J1191">
        <v>-0.33300000000000002</v>
      </c>
      <c r="K1191">
        <v>-1.3220000000000001</v>
      </c>
      <c r="L1191">
        <v>-2.3180000000000001</v>
      </c>
      <c r="M1191">
        <v>-3.0720000000000001</v>
      </c>
      <c r="N1191">
        <v>-3.21</v>
      </c>
      <c r="O1191">
        <v>1.097</v>
      </c>
      <c r="P1191">
        <v>1.113</v>
      </c>
      <c r="Q1191">
        <v>1.1100000000000001</v>
      </c>
      <c r="R1191">
        <v>0.79500000000000004</v>
      </c>
      <c r="S1191">
        <v>0.33700000000000002</v>
      </c>
    </row>
    <row r="1192" spans="1:19" x14ac:dyDescent="0.3">
      <c r="A1192">
        <v>420</v>
      </c>
      <c r="B1192">
        <v>-0.32100000000000001</v>
      </c>
      <c r="C1192">
        <v>-1.321</v>
      </c>
      <c r="D1192">
        <v>-2.3170000000000002</v>
      </c>
      <c r="E1192">
        <v>-3.0750000000000002</v>
      </c>
      <c r="F1192">
        <v>-3.21</v>
      </c>
      <c r="G1192">
        <v>3.1</v>
      </c>
      <c r="H1192">
        <v>-0.01</v>
      </c>
      <c r="I1192">
        <v>3.1440000000000001</v>
      </c>
      <c r="J1192">
        <v>-0.33500000000000002</v>
      </c>
      <c r="K1192">
        <v>-1.323</v>
      </c>
      <c r="L1192">
        <v>-2.3180000000000001</v>
      </c>
      <c r="M1192">
        <v>-3.0720000000000001</v>
      </c>
      <c r="N1192">
        <v>-3.21</v>
      </c>
      <c r="O1192">
        <v>1.095</v>
      </c>
      <c r="P1192">
        <v>1.111</v>
      </c>
      <c r="Q1192">
        <v>1.111</v>
      </c>
      <c r="R1192">
        <v>0.79500000000000004</v>
      </c>
      <c r="S1192">
        <v>0.33800000000000002</v>
      </c>
    </row>
    <row r="1193" spans="1:19" x14ac:dyDescent="0.3">
      <c r="A1193">
        <v>480</v>
      </c>
      <c r="B1193">
        <v>-0.32100000000000001</v>
      </c>
      <c r="C1193">
        <v>-1.321</v>
      </c>
      <c r="D1193">
        <v>-2.3170000000000002</v>
      </c>
      <c r="E1193">
        <v>-3.0750000000000002</v>
      </c>
      <c r="F1193">
        <v>-3.21</v>
      </c>
      <c r="G1193">
        <v>3.1</v>
      </c>
      <c r="H1193">
        <v>-0.01</v>
      </c>
      <c r="I1193">
        <v>3.1440000000000001</v>
      </c>
      <c r="J1193">
        <v>-0.33600000000000002</v>
      </c>
      <c r="K1193">
        <v>-1.323</v>
      </c>
      <c r="L1193">
        <v>-2.3180000000000001</v>
      </c>
      <c r="M1193">
        <v>-3.0720000000000001</v>
      </c>
      <c r="N1193">
        <v>-3.21</v>
      </c>
      <c r="O1193">
        <v>1.0940000000000001</v>
      </c>
      <c r="P1193">
        <v>1.109</v>
      </c>
      <c r="Q1193">
        <v>1.111</v>
      </c>
      <c r="R1193">
        <v>0.79500000000000004</v>
      </c>
      <c r="S1193">
        <v>0.33900000000000002</v>
      </c>
    </row>
    <row r="1194" spans="1:19" x14ac:dyDescent="0.3">
      <c r="A1194">
        <v>540</v>
      </c>
      <c r="B1194">
        <v>-0.32100000000000001</v>
      </c>
      <c r="C1194">
        <v>-1.321</v>
      </c>
      <c r="D1194">
        <v>-2.3170000000000002</v>
      </c>
      <c r="E1194">
        <v>-3.0750000000000002</v>
      </c>
      <c r="F1194">
        <v>-3.21</v>
      </c>
      <c r="G1194">
        <v>3.1</v>
      </c>
      <c r="H1194">
        <v>-0.01</v>
      </c>
      <c r="I1194">
        <v>3.1440000000000001</v>
      </c>
      <c r="J1194">
        <v>-0.33800000000000002</v>
      </c>
      <c r="K1194">
        <v>-1.325</v>
      </c>
      <c r="L1194">
        <v>-2.3180000000000001</v>
      </c>
      <c r="M1194">
        <v>-3.0720000000000001</v>
      </c>
      <c r="N1194">
        <v>-3.21</v>
      </c>
      <c r="O1194">
        <v>1.093</v>
      </c>
      <c r="P1194">
        <v>1.1080000000000001</v>
      </c>
      <c r="Q1194">
        <v>1.111</v>
      </c>
      <c r="R1194">
        <v>0.79500000000000004</v>
      </c>
      <c r="S1194">
        <v>0.33900000000000002</v>
      </c>
    </row>
    <row r="1195" spans="1:19" x14ac:dyDescent="0.3">
      <c r="A1195">
        <v>600</v>
      </c>
      <c r="B1195">
        <v>-0.32100000000000001</v>
      </c>
      <c r="C1195">
        <v>-1.321</v>
      </c>
      <c r="D1195">
        <v>-2.3170000000000002</v>
      </c>
      <c r="E1195">
        <v>-3.0750000000000002</v>
      </c>
      <c r="F1195">
        <v>-3.21</v>
      </c>
      <c r="G1195">
        <v>3.1</v>
      </c>
      <c r="H1195">
        <v>-0.01</v>
      </c>
      <c r="I1195">
        <v>3.1440000000000001</v>
      </c>
      <c r="J1195">
        <v>-0.34</v>
      </c>
      <c r="K1195">
        <v>-1.3260000000000001</v>
      </c>
      <c r="L1195">
        <v>-2.3180000000000001</v>
      </c>
      <c r="M1195">
        <v>-3.073</v>
      </c>
      <c r="N1195">
        <v>-3.21</v>
      </c>
      <c r="O1195">
        <v>1.0920000000000001</v>
      </c>
      <c r="P1195">
        <v>1.1060000000000001</v>
      </c>
      <c r="Q1195">
        <v>1.111</v>
      </c>
      <c r="R1195">
        <v>0.79500000000000004</v>
      </c>
      <c r="S1195">
        <v>0.33800000000000002</v>
      </c>
    </row>
    <row r="1197" spans="1:19" x14ac:dyDescent="0.3">
      <c r="A1197" t="s">
        <v>0</v>
      </c>
      <c r="B1197" t="s">
        <v>93</v>
      </c>
    </row>
    <row r="1198" spans="1:19" x14ac:dyDescent="0.3">
      <c r="A1198">
        <v>0</v>
      </c>
      <c r="B1198">
        <v>-0.32100000000000001</v>
      </c>
      <c r="C1198">
        <v>-1.321</v>
      </c>
      <c r="D1198">
        <v>-2.3170000000000002</v>
      </c>
      <c r="E1198">
        <v>-3.0750000000000002</v>
      </c>
      <c r="F1198">
        <v>-3.21</v>
      </c>
      <c r="G1198">
        <v>3.1</v>
      </c>
      <c r="H1198">
        <v>-0.01</v>
      </c>
      <c r="I1198">
        <v>2.9220000000000002</v>
      </c>
      <c r="J1198">
        <v>-0.32100000000000001</v>
      </c>
      <c r="K1198">
        <v>-1.321</v>
      </c>
      <c r="L1198">
        <v>-2.3170000000000002</v>
      </c>
      <c r="M1198">
        <v>-3.0750000000000002</v>
      </c>
      <c r="N1198">
        <v>-3.21</v>
      </c>
      <c r="O1198">
        <v>1.097</v>
      </c>
      <c r="P1198">
        <v>1.097</v>
      </c>
      <c r="Q1198">
        <v>1.091</v>
      </c>
      <c r="R1198">
        <v>0.78300000000000003</v>
      </c>
      <c r="S1198">
        <v>0.33</v>
      </c>
    </row>
    <row r="1199" spans="1:19" x14ac:dyDescent="0.3">
      <c r="A1199">
        <v>60</v>
      </c>
      <c r="B1199">
        <v>-0.32100000000000001</v>
      </c>
      <c r="C1199">
        <v>-1.321</v>
      </c>
      <c r="D1199">
        <v>-2.3170000000000002</v>
      </c>
      <c r="E1199">
        <v>-3.0750000000000002</v>
      </c>
      <c r="F1199">
        <v>-3.21</v>
      </c>
      <c r="G1199">
        <v>3.1</v>
      </c>
      <c r="H1199">
        <v>-0.01</v>
      </c>
      <c r="I1199">
        <v>2.9220000000000002</v>
      </c>
      <c r="J1199">
        <v>-0.32400000000000001</v>
      </c>
      <c r="K1199">
        <v>-1.32</v>
      </c>
      <c r="L1199">
        <v>-2.3170000000000002</v>
      </c>
      <c r="M1199">
        <v>-3.0750000000000002</v>
      </c>
      <c r="N1199">
        <v>-3.2069999999999999</v>
      </c>
      <c r="O1199">
        <v>1.099</v>
      </c>
      <c r="P1199">
        <v>1.109</v>
      </c>
      <c r="Q1199">
        <v>1.103</v>
      </c>
      <c r="R1199">
        <v>0.78800000000000003</v>
      </c>
      <c r="S1199">
        <v>0.32400000000000001</v>
      </c>
    </row>
    <row r="1200" spans="1:19" x14ac:dyDescent="0.3">
      <c r="A1200">
        <v>120</v>
      </c>
      <c r="B1200">
        <v>-0.32100000000000001</v>
      </c>
      <c r="C1200">
        <v>-1.321</v>
      </c>
      <c r="D1200">
        <v>-2.3170000000000002</v>
      </c>
      <c r="E1200">
        <v>-3.0750000000000002</v>
      </c>
      <c r="F1200">
        <v>-3.21</v>
      </c>
      <c r="G1200">
        <v>3.1</v>
      </c>
      <c r="H1200">
        <v>-0.01</v>
      </c>
      <c r="I1200">
        <v>2.9220000000000002</v>
      </c>
      <c r="J1200">
        <v>-0.32700000000000001</v>
      </c>
      <c r="K1200">
        <v>-1.321</v>
      </c>
      <c r="L1200">
        <v>-2.3170000000000002</v>
      </c>
      <c r="M1200">
        <v>-3.073</v>
      </c>
      <c r="N1200">
        <v>-3.2040000000000002</v>
      </c>
      <c r="O1200">
        <v>1.1000000000000001</v>
      </c>
      <c r="P1200">
        <v>1.113</v>
      </c>
      <c r="Q1200">
        <v>1.107</v>
      </c>
      <c r="R1200">
        <v>0.79200000000000004</v>
      </c>
      <c r="S1200">
        <v>0.317</v>
      </c>
    </row>
    <row r="1201" spans="1:19" x14ac:dyDescent="0.3">
      <c r="A1201">
        <v>180</v>
      </c>
      <c r="B1201">
        <v>-0.32100000000000001</v>
      </c>
      <c r="C1201">
        <v>-1.321</v>
      </c>
      <c r="D1201">
        <v>-2.3170000000000002</v>
      </c>
      <c r="E1201">
        <v>-3.0750000000000002</v>
      </c>
      <c r="F1201">
        <v>-3.21</v>
      </c>
      <c r="G1201">
        <v>3.1</v>
      </c>
      <c r="H1201">
        <v>-0.01</v>
      </c>
      <c r="I1201">
        <v>2.9220000000000002</v>
      </c>
      <c r="J1201">
        <v>-0.32900000000000001</v>
      </c>
      <c r="K1201">
        <v>-1.32</v>
      </c>
      <c r="L1201">
        <v>-2.3170000000000002</v>
      </c>
      <c r="M1201">
        <v>-3.0720000000000001</v>
      </c>
      <c r="N1201">
        <v>-3.2010000000000001</v>
      </c>
      <c r="O1201">
        <v>1.099</v>
      </c>
      <c r="P1201">
        <v>1.115</v>
      </c>
      <c r="Q1201">
        <v>1.109</v>
      </c>
      <c r="R1201">
        <v>0.79300000000000004</v>
      </c>
      <c r="S1201">
        <v>0.312</v>
      </c>
    </row>
    <row r="1202" spans="1:19" x14ac:dyDescent="0.3">
      <c r="A1202">
        <v>240</v>
      </c>
      <c r="B1202">
        <v>-0.32100000000000001</v>
      </c>
      <c r="C1202">
        <v>-1.321</v>
      </c>
      <c r="D1202">
        <v>-2.3170000000000002</v>
      </c>
      <c r="E1202">
        <v>-3.0750000000000002</v>
      </c>
      <c r="F1202">
        <v>-3.21</v>
      </c>
      <c r="G1202">
        <v>3.1</v>
      </c>
      <c r="H1202">
        <v>-0.01</v>
      </c>
      <c r="I1202">
        <v>2.9220000000000002</v>
      </c>
      <c r="J1202">
        <v>-0.33</v>
      </c>
      <c r="K1202">
        <v>-1.32</v>
      </c>
      <c r="L1202">
        <v>-2.3180000000000001</v>
      </c>
      <c r="M1202">
        <v>-3.073</v>
      </c>
      <c r="N1202">
        <v>-3.198</v>
      </c>
      <c r="O1202">
        <v>1.099</v>
      </c>
      <c r="P1202">
        <v>1.1160000000000001</v>
      </c>
      <c r="Q1202">
        <v>1.111</v>
      </c>
      <c r="R1202">
        <v>0.79700000000000004</v>
      </c>
      <c r="S1202">
        <v>0.307</v>
      </c>
    </row>
    <row r="1203" spans="1:19" x14ac:dyDescent="0.3">
      <c r="A1203">
        <v>300</v>
      </c>
      <c r="B1203">
        <v>-0.32100000000000001</v>
      </c>
      <c r="C1203">
        <v>-1.321</v>
      </c>
      <c r="D1203">
        <v>-2.3170000000000002</v>
      </c>
      <c r="E1203">
        <v>-3.0750000000000002</v>
      </c>
      <c r="F1203">
        <v>-3.21</v>
      </c>
      <c r="G1203">
        <v>3.1</v>
      </c>
      <c r="H1203">
        <v>-0.01</v>
      </c>
      <c r="I1203">
        <v>2.9220000000000002</v>
      </c>
      <c r="J1203">
        <v>-0.33200000000000002</v>
      </c>
      <c r="K1203">
        <v>-1.321</v>
      </c>
      <c r="L1203">
        <v>-2.3170000000000002</v>
      </c>
      <c r="M1203">
        <v>-3.073</v>
      </c>
      <c r="N1203">
        <v>-3.1949999999999998</v>
      </c>
      <c r="O1203">
        <v>1.0980000000000001</v>
      </c>
      <c r="P1203">
        <v>1.1140000000000001</v>
      </c>
      <c r="Q1203">
        <v>1.1100000000000001</v>
      </c>
      <c r="R1203">
        <v>0.79800000000000004</v>
      </c>
      <c r="S1203">
        <v>0.30299999999999999</v>
      </c>
    </row>
    <row r="1204" spans="1:19" x14ac:dyDescent="0.3">
      <c r="A1204">
        <v>360</v>
      </c>
      <c r="B1204">
        <v>-0.32100000000000001</v>
      </c>
      <c r="C1204">
        <v>-1.321</v>
      </c>
      <c r="D1204">
        <v>-2.3170000000000002</v>
      </c>
      <c r="E1204">
        <v>-3.0750000000000002</v>
      </c>
      <c r="F1204">
        <v>-3.21</v>
      </c>
      <c r="G1204">
        <v>3.1</v>
      </c>
      <c r="H1204">
        <v>-0.01</v>
      </c>
      <c r="I1204">
        <v>2.9220000000000002</v>
      </c>
      <c r="J1204">
        <v>-0.33300000000000002</v>
      </c>
      <c r="K1204">
        <v>-1.3220000000000001</v>
      </c>
      <c r="L1204">
        <v>-2.3180000000000001</v>
      </c>
      <c r="M1204">
        <v>-3.073</v>
      </c>
      <c r="N1204">
        <v>-3.1920000000000002</v>
      </c>
      <c r="O1204">
        <v>1.097</v>
      </c>
      <c r="P1204">
        <v>1.113</v>
      </c>
      <c r="Q1204">
        <v>1.1100000000000001</v>
      </c>
      <c r="R1204">
        <v>0.79500000000000004</v>
      </c>
      <c r="S1204">
        <v>0.30199999999999999</v>
      </c>
    </row>
    <row r="1205" spans="1:19" x14ac:dyDescent="0.3">
      <c r="A1205">
        <v>420</v>
      </c>
      <c r="B1205">
        <v>-0.32100000000000001</v>
      </c>
      <c r="C1205">
        <v>-1.321</v>
      </c>
      <c r="D1205">
        <v>-2.3170000000000002</v>
      </c>
      <c r="E1205">
        <v>-3.0750000000000002</v>
      </c>
      <c r="F1205">
        <v>-3.21</v>
      </c>
      <c r="G1205">
        <v>3.1</v>
      </c>
      <c r="H1205">
        <v>-0.01</v>
      </c>
      <c r="I1205">
        <v>2.9220000000000002</v>
      </c>
      <c r="J1205">
        <v>-0.33500000000000002</v>
      </c>
      <c r="K1205">
        <v>-1.323</v>
      </c>
      <c r="L1205">
        <v>-2.3180000000000001</v>
      </c>
      <c r="M1205">
        <v>-3.0710000000000002</v>
      </c>
      <c r="N1205">
        <v>-3.1890000000000001</v>
      </c>
      <c r="O1205">
        <v>1.095</v>
      </c>
      <c r="P1205">
        <v>1.111</v>
      </c>
      <c r="Q1205">
        <v>1.1120000000000001</v>
      </c>
      <c r="R1205">
        <v>0.79100000000000004</v>
      </c>
      <c r="S1205">
        <v>0.30099999999999999</v>
      </c>
    </row>
    <row r="1206" spans="1:19" x14ac:dyDescent="0.3">
      <c r="A1206">
        <v>480</v>
      </c>
      <c r="B1206">
        <v>-0.32100000000000001</v>
      </c>
      <c r="C1206">
        <v>-1.321</v>
      </c>
      <c r="D1206">
        <v>-2.3170000000000002</v>
      </c>
      <c r="E1206">
        <v>-3.0750000000000002</v>
      </c>
      <c r="F1206">
        <v>-3.21</v>
      </c>
      <c r="G1206">
        <v>3.1</v>
      </c>
      <c r="H1206">
        <v>-0.01</v>
      </c>
      <c r="I1206">
        <v>2.9220000000000002</v>
      </c>
      <c r="J1206">
        <v>-0.33600000000000002</v>
      </c>
      <c r="K1206">
        <v>-1.323</v>
      </c>
      <c r="L1206">
        <v>-2.3180000000000001</v>
      </c>
      <c r="M1206">
        <v>-3.07</v>
      </c>
      <c r="N1206">
        <v>-3.1859999999999999</v>
      </c>
      <c r="O1206">
        <v>1.0940000000000001</v>
      </c>
      <c r="P1206">
        <v>1.109</v>
      </c>
      <c r="Q1206">
        <v>1.1120000000000001</v>
      </c>
      <c r="R1206">
        <v>0.78700000000000003</v>
      </c>
      <c r="S1206">
        <v>0.29899999999999999</v>
      </c>
    </row>
    <row r="1207" spans="1:19" x14ac:dyDescent="0.3">
      <c r="A1207">
        <v>540</v>
      </c>
      <c r="B1207">
        <v>-0.32100000000000001</v>
      </c>
      <c r="C1207">
        <v>-1.321</v>
      </c>
      <c r="D1207">
        <v>-2.3170000000000002</v>
      </c>
      <c r="E1207">
        <v>-3.0750000000000002</v>
      </c>
      <c r="F1207">
        <v>-3.21</v>
      </c>
      <c r="G1207">
        <v>3.1</v>
      </c>
      <c r="H1207">
        <v>-0.01</v>
      </c>
      <c r="I1207">
        <v>2.9220000000000002</v>
      </c>
      <c r="J1207">
        <v>-0.33800000000000002</v>
      </c>
      <c r="K1207">
        <v>-1.325</v>
      </c>
      <c r="L1207">
        <v>-2.3180000000000001</v>
      </c>
      <c r="M1207">
        <v>-3.0680000000000001</v>
      </c>
      <c r="N1207">
        <v>-3.1829999999999998</v>
      </c>
      <c r="O1207">
        <v>1.093</v>
      </c>
      <c r="P1207">
        <v>1.1080000000000001</v>
      </c>
      <c r="Q1207">
        <v>1.111</v>
      </c>
      <c r="R1207">
        <v>0.78200000000000003</v>
      </c>
      <c r="S1207">
        <v>0.29599999999999999</v>
      </c>
    </row>
    <row r="1208" spans="1:19" x14ac:dyDescent="0.3">
      <c r="A1208">
        <v>600</v>
      </c>
      <c r="B1208">
        <v>-0.32100000000000001</v>
      </c>
      <c r="C1208">
        <v>-1.321</v>
      </c>
      <c r="D1208">
        <v>-2.3170000000000002</v>
      </c>
      <c r="E1208">
        <v>-3.0750000000000002</v>
      </c>
      <c r="F1208">
        <v>-3.21</v>
      </c>
      <c r="G1208">
        <v>3.1</v>
      </c>
      <c r="H1208">
        <v>-0.01</v>
      </c>
      <c r="I1208">
        <v>2.9220000000000002</v>
      </c>
      <c r="J1208">
        <v>-0.34</v>
      </c>
      <c r="K1208">
        <v>-1.3260000000000001</v>
      </c>
      <c r="L1208">
        <v>-2.3180000000000001</v>
      </c>
      <c r="M1208">
        <v>-3.0659999999999998</v>
      </c>
      <c r="N1208">
        <v>-3.18</v>
      </c>
      <c r="O1208">
        <v>1.0920000000000001</v>
      </c>
      <c r="P1208">
        <v>1.1060000000000001</v>
      </c>
      <c r="Q1208">
        <v>1.111</v>
      </c>
      <c r="R1208">
        <v>0.77800000000000002</v>
      </c>
      <c r="S1208">
        <v>0.29399999999999998</v>
      </c>
    </row>
    <row r="1210" spans="1:19" x14ac:dyDescent="0.3">
      <c r="A1210" t="s">
        <v>0</v>
      </c>
      <c r="B1210" t="s">
        <v>94</v>
      </c>
    </row>
    <row r="1211" spans="1:19" x14ac:dyDescent="0.3">
      <c r="A1211">
        <v>0</v>
      </c>
      <c r="B1211">
        <v>-0.32100000000000001</v>
      </c>
      <c r="C1211">
        <v>-1.321</v>
      </c>
      <c r="D1211">
        <v>-2.3170000000000002</v>
      </c>
      <c r="E1211">
        <v>-3.0680000000000001</v>
      </c>
      <c r="F1211">
        <v>-3.2</v>
      </c>
      <c r="G1211">
        <v>3.1</v>
      </c>
      <c r="H1211">
        <v>-0.01</v>
      </c>
      <c r="I1211">
        <v>3.36</v>
      </c>
      <c r="J1211">
        <v>-0.32100000000000001</v>
      </c>
      <c r="K1211">
        <v>-1.321</v>
      </c>
      <c r="L1211">
        <v>-2.3170000000000002</v>
      </c>
      <c r="M1211">
        <v>-3.0680000000000001</v>
      </c>
      <c r="N1211">
        <v>-3.2</v>
      </c>
      <c r="O1211">
        <v>1.097</v>
      </c>
      <c r="P1211">
        <v>1.097</v>
      </c>
      <c r="Q1211">
        <v>1.0900000000000001</v>
      </c>
      <c r="R1211">
        <v>0.77600000000000002</v>
      </c>
      <c r="S1211">
        <v>0.32800000000000001</v>
      </c>
    </row>
    <row r="1212" spans="1:19" x14ac:dyDescent="0.3">
      <c r="A1212">
        <v>60</v>
      </c>
      <c r="B1212">
        <v>-0.32100000000000001</v>
      </c>
      <c r="C1212">
        <v>-1.321</v>
      </c>
      <c r="D1212">
        <v>-2.3170000000000002</v>
      </c>
      <c r="E1212">
        <v>-3.0680000000000001</v>
      </c>
      <c r="F1212">
        <v>-3.2</v>
      </c>
      <c r="G1212">
        <v>3.1</v>
      </c>
      <c r="H1212">
        <v>-0.01</v>
      </c>
      <c r="I1212">
        <v>3.36</v>
      </c>
      <c r="J1212">
        <v>-0.32400000000000001</v>
      </c>
      <c r="K1212">
        <v>-1.321</v>
      </c>
      <c r="L1212">
        <v>-2.3170000000000002</v>
      </c>
      <c r="M1212">
        <v>-3.0680000000000001</v>
      </c>
      <c r="N1212">
        <v>-3.2029999999999998</v>
      </c>
      <c r="O1212">
        <v>1.099</v>
      </c>
      <c r="P1212">
        <v>1.1100000000000001</v>
      </c>
      <c r="Q1212">
        <v>1.1040000000000001</v>
      </c>
      <c r="R1212">
        <v>0.78</v>
      </c>
      <c r="S1212">
        <v>0.33700000000000002</v>
      </c>
    </row>
    <row r="1213" spans="1:19" x14ac:dyDescent="0.3">
      <c r="A1213">
        <v>120</v>
      </c>
      <c r="B1213">
        <v>-0.32100000000000001</v>
      </c>
      <c r="C1213">
        <v>-1.321</v>
      </c>
      <c r="D1213">
        <v>-2.3170000000000002</v>
      </c>
      <c r="E1213">
        <v>-3.0680000000000001</v>
      </c>
      <c r="F1213">
        <v>-3.2</v>
      </c>
      <c r="G1213">
        <v>3.1</v>
      </c>
      <c r="H1213">
        <v>-0.01</v>
      </c>
      <c r="I1213">
        <v>3.36</v>
      </c>
      <c r="J1213">
        <v>-0.32600000000000001</v>
      </c>
      <c r="K1213">
        <v>-1.321</v>
      </c>
      <c r="L1213">
        <v>-2.3170000000000002</v>
      </c>
      <c r="M1213">
        <v>-3.0670000000000002</v>
      </c>
      <c r="N1213">
        <v>-3.206</v>
      </c>
      <c r="O1213">
        <v>1.099</v>
      </c>
      <c r="P1213">
        <v>1.1120000000000001</v>
      </c>
      <c r="Q1213">
        <v>1.1080000000000001</v>
      </c>
      <c r="R1213">
        <v>0.78700000000000003</v>
      </c>
      <c r="S1213">
        <v>0.34399999999999997</v>
      </c>
    </row>
    <row r="1214" spans="1:19" x14ac:dyDescent="0.3">
      <c r="A1214">
        <v>180</v>
      </c>
      <c r="B1214">
        <v>-0.32100000000000001</v>
      </c>
      <c r="C1214">
        <v>-1.321</v>
      </c>
      <c r="D1214">
        <v>-2.3170000000000002</v>
      </c>
      <c r="E1214">
        <v>-3.0680000000000001</v>
      </c>
      <c r="F1214">
        <v>-3.2</v>
      </c>
      <c r="G1214">
        <v>3.1</v>
      </c>
      <c r="H1214">
        <v>-0.01</v>
      </c>
      <c r="I1214">
        <v>3.36</v>
      </c>
      <c r="J1214">
        <v>-0.32900000000000001</v>
      </c>
      <c r="K1214">
        <v>-1.321</v>
      </c>
      <c r="L1214">
        <v>-2.3170000000000002</v>
      </c>
      <c r="M1214">
        <v>-3.0659999999999998</v>
      </c>
      <c r="N1214">
        <v>-3.2090000000000001</v>
      </c>
      <c r="O1214">
        <v>1.099</v>
      </c>
      <c r="P1214">
        <v>1.1160000000000001</v>
      </c>
      <c r="Q1214">
        <v>1.1080000000000001</v>
      </c>
      <c r="R1214">
        <v>0.78800000000000003</v>
      </c>
      <c r="S1214">
        <v>0.35199999999999998</v>
      </c>
    </row>
    <row r="1215" spans="1:19" x14ac:dyDescent="0.3">
      <c r="A1215">
        <v>240</v>
      </c>
      <c r="B1215">
        <v>-0.32100000000000001</v>
      </c>
      <c r="C1215">
        <v>-1.321</v>
      </c>
      <c r="D1215">
        <v>-2.3170000000000002</v>
      </c>
      <c r="E1215">
        <v>-3.0680000000000001</v>
      </c>
      <c r="F1215">
        <v>-3.2</v>
      </c>
      <c r="G1215">
        <v>3.1</v>
      </c>
      <c r="H1215">
        <v>-0.01</v>
      </c>
      <c r="I1215">
        <v>3.36</v>
      </c>
      <c r="J1215">
        <v>-0.33</v>
      </c>
      <c r="K1215">
        <v>-1.32</v>
      </c>
      <c r="L1215">
        <v>-2.3170000000000002</v>
      </c>
      <c r="M1215">
        <v>-3.0649999999999999</v>
      </c>
      <c r="N1215">
        <v>-3.2120000000000002</v>
      </c>
      <c r="O1215">
        <v>1.0980000000000001</v>
      </c>
      <c r="P1215">
        <v>1.1160000000000001</v>
      </c>
      <c r="Q1215">
        <v>1.1100000000000001</v>
      </c>
      <c r="R1215">
        <v>0.78700000000000003</v>
      </c>
      <c r="S1215">
        <v>0.35699999999999998</v>
      </c>
    </row>
    <row r="1216" spans="1:19" x14ac:dyDescent="0.3">
      <c r="A1216">
        <v>300</v>
      </c>
      <c r="B1216">
        <v>-0.32100000000000001</v>
      </c>
      <c r="C1216">
        <v>-1.321</v>
      </c>
      <c r="D1216">
        <v>-2.3170000000000002</v>
      </c>
      <c r="E1216">
        <v>-3.0680000000000001</v>
      </c>
      <c r="F1216">
        <v>-3.2</v>
      </c>
      <c r="G1216">
        <v>3.1</v>
      </c>
      <c r="H1216">
        <v>-0.01</v>
      </c>
      <c r="I1216">
        <v>3.36</v>
      </c>
      <c r="J1216">
        <v>-0.33200000000000002</v>
      </c>
      <c r="K1216">
        <v>-1.321</v>
      </c>
      <c r="L1216">
        <v>-2.3170000000000002</v>
      </c>
      <c r="M1216">
        <v>-3.0649999999999999</v>
      </c>
      <c r="N1216">
        <v>-3.2149999999999999</v>
      </c>
      <c r="O1216">
        <v>1.0980000000000001</v>
      </c>
      <c r="P1216">
        <v>1.115</v>
      </c>
      <c r="Q1216">
        <v>1.1100000000000001</v>
      </c>
      <c r="R1216">
        <v>0.78700000000000003</v>
      </c>
      <c r="S1216">
        <v>0.36299999999999999</v>
      </c>
    </row>
    <row r="1217" spans="1:19" x14ac:dyDescent="0.3">
      <c r="A1217">
        <v>360</v>
      </c>
      <c r="B1217">
        <v>-0.32100000000000001</v>
      </c>
      <c r="C1217">
        <v>-1.321</v>
      </c>
      <c r="D1217">
        <v>-2.3170000000000002</v>
      </c>
      <c r="E1217">
        <v>-3.0680000000000001</v>
      </c>
      <c r="F1217">
        <v>-3.2</v>
      </c>
      <c r="G1217">
        <v>3.1</v>
      </c>
      <c r="H1217">
        <v>-0.01</v>
      </c>
      <c r="I1217">
        <v>3.36</v>
      </c>
      <c r="J1217">
        <v>-0.33300000000000002</v>
      </c>
      <c r="K1217">
        <v>-1.3220000000000001</v>
      </c>
      <c r="L1217">
        <v>-2.3180000000000001</v>
      </c>
      <c r="M1217">
        <v>-3.0659999999999998</v>
      </c>
      <c r="N1217">
        <v>-3.218</v>
      </c>
      <c r="O1217">
        <v>1.097</v>
      </c>
      <c r="P1217">
        <v>1.1120000000000001</v>
      </c>
      <c r="Q1217">
        <v>1.111</v>
      </c>
      <c r="R1217">
        <v>0.78900000000000003</v>
      </c>
      <c r="S1217">
        <v>0.36899999999999999</v>
      </c>
    </row>
    <row r="1218" spans="1:19" x14ac:dyDescent="0.3">
      <c r="A1218">
        <v>420</v>
      </c>
      <c r="B1218">
        <v>-0.32100000000000001</v>
      </c>
      <c r="C1218">
        <v>-1.321</v>
      </c>
      <c r="D1218">
        <v>-2.3170000000000002</v>
      </c>
      <c r="E1218">
        <v>-3.0680000000000001</v>
      </c>
      <c r="F1218">
        <v>-3.2</v>
      </c>
      <c r="G1218">
        <v>3.1</v>
      </c>
      <c r="H1218">
        <v>-0.01</v>
      </c>
      <c r="I1218">
        <v>3.36</v>
      </c>
      <c r="J1218">
        <v>-0.33500000000000002</v>
      </c>
      <c r="K1218">
        <v>-1.323</v>
      </c>
      <c r="L1218">
        <v>-2.3170000000000002</v>
      </c>
      <c r="M1218">
        <v>-3.0670000000000002</v>
      </c>
      <c r="N1218">
        <v>-3.2210000000000001</v>
      </c>
      <c r="O1218">
        <v>1.095</v>
      </c>
      <c r="P1218">
        <v>1.111</v>
      </c>
      <c r="Q1218">
        <v>1.1100000000000001</v>
      </c>
      <c r="R1218">
        <v>0.79300000000000004</v>
      </c>
      <c r="S1218">
        <v>0.373</v>
      </c>
    </row>
    <row r="1219" spans="1:19" x14ac:dyDescent="0.3">
      <c r="A1219">
        <v>480</v>
      </c>
      <c r="B1219">
        <v>-0.32100000000000001</v>
      </c>
      <c r="C1219">
        <v>-1.321</v>
      </c>
      <c r="D1219">
        <v>-2.3170000000000002</v>
      </c>
      <c r="E1219">
        <v>-3.0680000000000001</v>
      </c>
      <c r="F1219">
        <v>-3.2</v>
      </c>
      <c r="G1219">
        <v>3.1</v>
      </c>
      <c r="H1219">
        <v>-0.01</v>
      </c>
      <c r="I1219">
        <v>3.36</v>
      </c>
      <c r="J1219">
        <v>-0.33600000000000002</v>
      </c>
      <c r="K1219">
        <v>-1.323</v>
      </c>
      <c r="L1219">
        <v>-2.3170000000000002</v>
      </c>
      <c r="M1219">
        <v>-3.069</v>
      </c>
      <c r="N1219">
        <v>-3.2240000000000002</v>
      </c>
      <c r="O1219">
        <v>1.0940000000000001</v>
      </c>
      <c r="P1219">
        <v>1.109</v>
      </c>
      <c r="Q1219">
        <v>1.111</v>
      </c>
      <c r="R1219">
        <v>0.79800000000000004</v>
      </c>
      <c r="S1219">
        <v>0.376</v>
      </c>
    </row>
    <row r="1220" spans="1:19" x14ac:dyDescent="0.3">
      <c r="A1220">
        <v>540</v>
      </c>
      <c r="B1220">
        <v>-0.32100000000000001</v>
      </c>
      <c r="C1220">
        <v>-1.321</v>
      </c>
      <c r="D1220">
        <v>-2.3170000000000002</v>
      </c>
      <c r="E1220">
        <v>-3.0680000000000001</v>
      </c>
      <c r="F1220">
        <v>-3.2</v>
      </c>
      <c r="G1220">
        <v>3.1</v>
      </c>
      <c r="H1220">
        <v>-0.01</v>
      </c>
      <c r="I1220">
        <v>3.36</v>
      </c>
      <c r="J1220">
        <v>-0.33800000000000002</v>
      </c>
      <c r="K1220">
        <v>-1.325</v>
      </c>
      <c r="L1220">
        <v>-2.3180000000000001</v>
      </c>
      <c r="M1220">
        <v>-3.07</v>
      </c>
      <c r="N1220">
        <v>-3.2269999999999999</v>
      </c>
      <c r="O1220">
        <v>1.093</v>
      </c>
      <c r="P1220">
        <v>1.1080000000000001</v>
      </c>
      <c r="Q1220">
        <v>1.111</v>
      </c>
      <c r="R1220">
        <v>0.80100000000000005</v>
      </c>
      <c r="S1220">
        <v>0.378</v>
      </c>
    </row>
    <row r="1221" spans="1:19" x14ac:dyDescent="0.3">
      <c r="A1221">
        <v>600</v>
      </c>
      <c r="B1221">
        <v>-0.32100000000000001</v>
      </c>
      <c r="C1221">
        <v>-1.321</v>
      </c>
      <c r="D1221">
        <v>-2.3170000000000002</v>
      </c>
      <c r="E1221">
        <v>-3.0680000000000001</v>
      </c>
      <c r="F1221">
        <v>-3.2</v>
      </c>
      <c r="G1221">
        <v>3.1</v>
      </c>
      <c r="H1221">
        <v>-0.01</v>
      </c>
      <c r="I1221">
        <v>3.36</v>
      </c>
      <c r="J1221">
        <v>-0.34</v>
      </c>
      <c r="K1221">
        <v>-1.3260000000000001</v>
      </c>
      <c r="L1221">
        <v>-2.3180000000000001</v>
      </c>
      <c r="M1221">
        <v>-3.0720000000000001</v>
      </c>
      <c r="N1221">
        <v>-3.23</v>
      </c>
      <c r="O1221">
        <v>1.0920000000000001</v>
      </c>
      <c r="P1221">
        <v>1.1060000000000001</v>
      </c>
      <c r="Q1221">
        <v>1.111</v>
      </c>
      <c r="R1221">
        <v>0.80500000000000005</v>
      </c>
      <c r="S1221">
        <v>0.379</v>
      </c>
    </row>
    <row r="1223" spans="1:19" x14ac:dyDescent="0.3">
      <c r="A1223" t="s">
        <v>0</v>
      </c>
      <c r="B1223" t="s">
        <v>95</v>
      </c>
    </row>
    <row r="1224" spans="1:19" x14ac:dyDescent="0.3">
      <c r="A1224">
        <v>0</v>
      </c>
      <c r="B1224">
        <v>-0.32100000000000001</v>
      </c>
      <c r="C1224">
        <v>-1.321</v>
      </c>
      <c r="D1224">
        <v>-2.3170000000000002</v>
      </c>
      <c r="E1224">
        <v>-3.0680000000000001</v>
      </c>
      <c r="F1224">
        <v>-3.2</v>
      </c>
      <c r="G1224">
        <v>3.1</v>
      </c>
      <c r="H1224">
        <v>-0.01</v>
      </c>
      <c r="I1224">
        <v>3.145</v>
      </c>
      <c r="J1224">
        <v>-0.32100000000000001</v>
      </c>
      <c r="K1224">
        <v>-1.321</v>
      </c>
      <c r="L1224">
        <v>-2.3170000000000002</v>
      </c>
      <c r="M1224">
        <v>-3.0680000000000001</v>
      </c>
      <c r="N1224">
        <v>-3.2</v>
      </c>
      <c r="O1224">
        <v>1.097</v>
      </c>
      <c r="P1224">
        <v>1.097</v>
      </c>
      <c r="Q1224">
        <v>1.0900000000000001</v>
      </c>
      <c r="R1224">
        <v>0.77600000000000002</v>
      </c>
      <c r="S1224">
        <v>0.32800000000000001</v>
      </c>
    </row>
    <row r="1225" spans="1:19" x14ac:dyDescent="0.3">
      <c r="A1225">
        <v>60</v>
      </c>
      <c r="B1225">
        <v>-0.32100000000000001</v>
      </c>
      <c r="C1225">
        <v>-1.321</v>
      </c>
      <c r="D1225">
        <v>-2.3170000000000002</v>
      </c>
      <c r="E1225">
        <v>-3.0680000000000001</v>
      </c>
      <c r="F1225">
        <v>-3.2</v>
      </c>
      <c r="G1225">
        <v>3.1</v>
      </c>
      <c r="H1225">
        <v>-0.01</v>
      </c>
      <c r="I1225">
        <v>3.145</v>
      </c>
      <c r="J1225">
        <v>-0.32400000000000001</v>
      </c>
      <c r="K1225">
        <v>-1.32</v>
      </c>
      <c r="L1225">
        <v>-2.3170000000000002</v>
      </c>
      <c r="M1225">
        <v>-3.0680000000000001</v>
      </c>
      <c r="N1225">
        <v>-3.2</v>
      </c>
      <c r="O1225">
        <v>1.099</v>
      </c>
      <c r="P1225">
        <v>1.109</v>
      </c>
      <c r="Q1225">
        <v>1.1040000000000001</v>
      </c>
      <c r="R1225">
        <v>0.78100000000000003</v>
      </c>
      <c r="S1225">
        <v>0.32900000000000001</v>
      </c>
    </row>
    <row r="1226" spans="1:19" x14ac:dyDescent="0.3">
      <c r="A1226">
        <v>120</v>
      </c>
      <c r="B1226">
        <v>-0.32100000000000001</v>
      </c>
      <c r="C1226">
        <v>-1.321</v>
      </c>
      <c r="D1226">
        <v>-2.3170000000000002</v>
      </c>
      <c r="E1226">
        <v>-3.0680000000000001</v>
      </c>
      <c r="F1226">
        <v>-3.2</v>
      </c>
      <c r="G1226">
        <v>3.1</v>
      </c>
      <c r="H1226">
        <v>-0.01</v>
      </c>
      <c r="I1226">
        <v>3.145</v>
      </c>
      <c r="J1226">
        <v>-0.32600000000000001</v>
      </c>
      <c r="K1226">
        <v>-1.321</v>
      </c>
      <c r="L1226">
        <v>-2.3170000000000002</v>
      </c>
      <c r="M1226">
        <v>-3.0670000000000002</v>
      </c>
      <c r="N1226">
        <v>-3.2</v>
      </c>
      <c r="O1226">
        <v>1.099</v>
      </c>
      <c r="P1226">
        <v>1.1120000000000001</v>
      </c>
      <c r="Q1226">
        <v>1.107</v>
      </c>
      <c r="R1226">
        <v>0.78600000000000003</v>
      </c>
      <c r="S1226">
        <v>0.33</v>
      </c>
    </row>
    <row r="1227" spans="1:19" x14ac:dyDescent="0.3">
      <c r="A1227">
        <v>180</v>
      </c>
      <c r="B1227">
        <v>-0.32100000000000001</v>
      </c>
      <c r="C1227">
        <v>-1.321</v>
      </c>
      <c r="D1227">
        <v>-2.3170000000000002</v>
      </c>
      <c r="E1227">
        <v>-3.0680000000000001</v>
      </c>
      <c r="F1227">
        <v>-3.2</v>
      </c>
      <c r="G1227">
        <v>3.1</v>
      </c>
      <c r="H1227">
        <v>-0.01</v>
      </c>
      <c r="I1227">
        <v>3.145</v>
      </c>
      <c r="J1227">
        <v>-0.32900000000000001</v>
      </c>
      <c r="K1227">
        <v>-1.32</v>
      </c>
      <c r="L1227">
        <v>-2.3170000000000002</v>
      </c>
      <c r="M1227">
        <v>-3.0659999999999998</v>
      </c>
      <c r="N1227">
        <v>-3.2</v>
      </c>
      <c r="O1227">
        <v>1.099</v>
      </c>
      <c r="P1227">
        <v>1.115</v>
      </c>
      <c r="Q1227">
        <v>1.109</v>
      </c>
      <c r="R1227">
        <v>0.78800000000000003</v>
      </c>
      <c r="S1227">
        <v>0.33100000000000002</v>
      </c>
    </row>
    <row r="1228" spans="1:19" x14ac:dyDescent="0.3">
      <c r="A1228">
        <v>240</v>
      </c>
      <c r="B1228">
        <v>-0.32100000000000001</v>
      </c>
      <c r="C1228">
        <v>-1.321</v>
      </c>
      <c r="D1228">
        <v>-2.3170000000000002</v>
      </c>
      <c r="E1228">
        <v>-3.0680000000000001</v>
      </c>
      <c r="F1228">
        <v>-3.2</v>
      </c>
      <c r="G1228">
        <v>3.1</v>
      </c>
      <c r="H1228">
        <v>-0.01</v>
      </c>
      <c r="I1228">
        <v>3.145</v>
      </c>
      <c r="J1228">
        <v>-0.33</v>
      </c>
      <c r="K1228">
        <v>-1.32</v>
      </c>
      <c r="L1228">
        <v>-2.3170000000000002</v>
      </c>
      <c r="M1228">
        <v>-3.0659999999999998</v>
      </c>
      <c r="N1228">
        <v>-3.2</v>
      </c>
      <c r="O1228">
        <v>1.0980000000000001</v>
      </c>
      <c r="P1228">
        <v>1.1160000000000001</v>
      </c>
      <c r="Q1228">
        <v>1.1100000000000001</v>
      </c>
      <c r="R1228">
        <v>0.78900000000000003</v>
      </c>
      <c r="S1228">
        <v>0.33100000000000002</v>
      </c>
    </row>
    <row r="1229" spans="1:19" x14ac:dyDescent="0.3">
      <c r="A1229">
        <v>300</v>
      </c>
      <c r="B1229">
        <v>-0.32100000000000001</v>
      </c>
      <c r="C1229">
        <v>-1.321</v>
      </c>
      <c r="D1229">
        <v>-2.3170000000000002</v>
      </c>
      <c r="E1229">
        <v>-3.0680000000000001</v>
      </c>
      <c r="F1229">
        <v>-3.2</v>
      </c>
      <c r="G1229">
        <v>3.1</v>
      </c>
      <c r="H1229">
        <v>-0.01</v>
      </c>
      <c r="I1229">
        <v>3.145</v>
      </c>
      <c r="J1229">
        <v>-0.33200000000000002</v>
      </c>
      <c r="K1229">
        <v>-1.321</v>
      </c>
      <c r="L1229">
        <v>-2.3170000000000002</v>
      </c>
      <c r="M1229">
        <v>-3.0659999999999998</v>
      </c>
      <c r="N1229">
        <v>-3.2</v>
      </c>
      <c r="O1229">
        <v>1.0980000000000001</v>
      </c>
      <c r="P1229">
        <v>1.115</v>
      </c>
      <c r="Q1229">
        <v>1.1100000000000001</v>
      </c>
      <c r="R1229">
        <v>0.78900000000000003</v>
      </c>
      <c r="S1229">
        <v>0.33200000000000002</v>
      </c>
    </row>
    <row r="1230" spans="1:19" x14ac:dyDescent="0.3">
      <c r="A1230">
        <v>360</v>
      </c>
      <c r="B1230">
        <v>-0.32100000000000001</v>
      </c>
      <c r="C1230">
        <v>-1.321</v>
      </c>
      <c r="D1230">
        <v>-2.3170000000000002</v>
      </c>
      <c r="E1230">
        <v>-3.0680000000000001</v>
      </c>
      <c r="F1230">
        <v>-3.2</v>
      </c>
      <c r="G1230">
        <v>3.1</v>
      </c>
      <c r="H1230">
        <v>-0.01</v>
      </c>
      <c r="I1230">
        <v>3.145</v>
      </c>
      <c r="J1230">
        <v>-0.33300000000000002</v>
      </c>
      <c r="K1230">
        <v>-1.3220000000000001</v>
      </c>
      <c r="L1230">
        <v>-2.3180000000000001</v>
      </c>
      <c r="M1230">
        <v>-3.0659999999999998</v>
      </c>
      <c r="N1230">
        <v>-3.2</v>
      </c>
      <c r="O1230">
        <v>1.097</v>
      </c>
      <c r="P1230">
        <v>1.113</v>
      </c>
      <c r="Q1230">
        <v>1.111</v>
      </c>
      <c r="R1230">
        <v>0.78900000000000003</v>
      </c>
      <c r="S1230">
        <v>0.33400000000000002</v>
      </c>
    </row>
    <row r="1231" spans="1:19" x14ac:dyDescent="0.3">
      <c r="A1231">
        <v>420</v>
      </c>
      <c r="B1231">
        <v>-0.32100000000000001</v>
      </c>
      <c r="C1231">
        <v>-1.321</v>
      </c>
      <c r="D1231">
        <v>-2.3170000000000002</v>
      </c>
      <c r="E1231">
        <v>-3.0680000000000001</v>
      </c>
      <c r="F1231">
        <v>-3.2</v>
      </c>
      <c r="G1231">
        <v>3.1</v>
      </c>
      <c r="H1231">
        <v>-0.01</v>
      </c>
      <c r="I1231">
        <v>3.145</v>
      </c>
      <c r="J1231">
        <v>-0.33500000000000002</v>
      </c>
      <c r="K1231">
        <v>-1.323</v>
      </c>
      <c r="L1231">
        <v>-2.3180000000000001</v>
      </c>
      <c r="M1231">
        <v>-3.0659999999999998</v>
      </c>
      <c r="N1231">
        <v>-3.2</v>
      </c>
      <c r="O1231">
        <v>1.095</v>
      </c>
      <c r="P1231">
        <v>1.111</v>
      </c>
      <c r="Q1231">
        <v>1.111</v>
      </c>
      <c r="R1231">
        <v>0.78900000000000003</v>
      </c>
      <c r="S1231">
        <v>0.33600000000000002</v>
      </c>
    </row>
    <row r="1232" spans="1:19" x14ac:dyDescent="0.3">
      <c r="A1232">
        <v>480</v>
      </c>
      <c r="B1232">
        <v>-0.32100000000000001</v>
      </c>
      <c r="C1232">
        <v>-1.321</v>
      </c>
      <c r="D1232">
        <v>-2.3170000000000002</v>
      </c>
      <c r="E1232">
        <v>-3.0680000000000001</v>
      </c>
      <c r="F1232">
        <v>-3.2</v>
      </c>
      <c r="G1232">
        <v>3.1</v>
      </c>
      <c r="H1232">
        <v>-0.01</v>
      </c>
      <c r="I1232">
        <v>3.145</v>
      </c>
      <c r="J1232">
        <v>-0.33600000000000002</v>
      </c>
      <c r="K1232">
        <v>-1.323</v>
      </c>
      <c r="L1232">
        <v>-2.3180000000000001</v>
      </c>
      <c r="M1232">
        <v>-3.0659999999999998</v>
      </c>
      <c r="N1232">
        <v>-3.2</v>
      </c>
      <c r="O1232">
        <v>1.0940000000000001</v>
      </c>
      <c r="P1232">
        <v>1.109</v>
      </c>
      <c r="Q1232">
        <v>1.111</v>
      </c>
      <c r="R1232">
        <v>0.78900000000000003</v>
      </c>
      <c r="S1232">
        <v>0.33600000000000002</v>
      </c>
    </row>
    <row r="1233" spans="1:19" x14ac:dyDescent="0.3">
      <c r="A1233">
        <v>540</v>
      </c>
      <c r="B1233">
        <v>-0.32100000000000001</v>
      </c>
      <c r="C1233">
        <v>-1.321</v>
      </c>
      <c r="D1233">
        <v>-2.3170000000000002</v>
      </c>
      <c r="E1233">
        <v>-3.0680000000000001</v>
      </c>
      <c r="F1233">
        <v>-3.2</v>
      </c>
      <c r="G1233">
        <v>3.1</v>
      </c>
      <c r="H1233">
        <v>-0.01</v>
      </c>
      <c r="I1233">
        <v>3.145</v>
      </c>
      <c r="J1233">
        <v>-0.33800000000000002</v>
      </c>
      <c r="K1233">
        <v>-1.325</v>
      </c>
      <c r="L1233">
        <v>-2.3180000000000001</v>
      </c>
      <c r="M1233">
        <v>-3.0659999999999998</v>
      </c>
      <c r="N1233">
        <v>-3.2</v>
      </c>
      <c r="O1233">
        <v>1.093</v>
      </c>
      <c r="P1233">
        <v>1.1080000000000001</v>
      </c>
      <c r="Q1233">
        <v>1.111</v>
      </c>
      <c r="R1233">
        <v>0.78900000000000003</v>
      </c>
      <c r="S1233">
        <v>0.33600000000000002</v>
      </c>
    </row>
    <row r="1234" spans="1:19" x14ac:dyDescent="0.3">
      <c r="A1234">
        <v>600</v>
      </c>
      <c r="B1234">
        <v>-0.32100000000000001</v>
      </c>
      <c r="C1234">
        <v>-1.321</v>
      </c>
      <c r="D1234">
        <v>-2.3170000000000002</v>
      </c>
      <c r="E1234">
        <v>-3.0680000000000001</v>
      </c>
      <c r="F1234">
        <v>-3.2</v>
      </c>
      <c r="G1234">
        <v>3.1</v>
      </c>
      <c r="H1234">
        <v>-0.01</v>
      </c>
      <c r="I1234">
        <v>3.145</v>
      </c>
      <c r="J1234">
        <v>-0.34</v>
      </c>
      <c r="K1234">
        <v>-1.3260000000000001</v>
      </c>
      <c r="L1234">
        <v>-2.3180000000000001</v>
      </c>
      <c r="M1234">
        <v>-3.0659999999999998</v>
      </c>
      <c r="N1234">
        <v>-3.2</v>
      </c>
      <c r="O1234">
        <v>1.0920000000000001</v>
      </c>
      <c r="P1234">
        <v>1.1060000000000001</v>
      </c>
      <c r="Q1234">
        <v>1.111</v>
      </c>
      <c r="R1234">
        <v>0.78900000000000003</v>
      </c>
      <c r="S1234">
        <v>0.33600000000000002</v>
      </c>
    </row>
    <row r="1236" spans="1:19" x14ac:dyDescent="0.3">
      <c r="A1236" t="s">
        <v>0</v>
      </c>
      <c r="B1236" t="s">
        <v>96</v>
      </c>
    </row>
    <row r="1237" spans="1:19" x14ac:dyDescent="0.3">
      <c r="A1237">
        <v>0</v>
      </c>
      <c r="B1237">
        <v>-0.32100000000000001</v>
      </c>
      <c r="C1237">
        <v>-1.321</v>
      </c>
      <c r="D1237">
        <v>-2.3170000000000002</v>
      </c>
      <c r="E1237">
        <v>-3.0680000000000001</v>
      </c>
      <c r="F1237">
        <v>-3.2</v>
      </c>
      <c r="G1237">
        <v>3.1</v>
      </c>
      <c r="H1237">
        <v>-0.01</v>
      </c>
      <c r="I1237">
        <v>2.9180000000000001</v>
      </c>
      <c r="J1237">
        <v>-0.32100000000000001</v>
      </c>
      <c r="K1237">
        <v>-1.321</v>
      </c>
      <c r="L1237">
        <v>-2.3170000000000002</v>
      </c>
      <c r="M1237">
        <v>-3.0680000000000001</v>
      </c>
      <c r="N1237">
        <v>-3.2</v>
      </c>
      <c r="O1237">
        <v>1.097</v>
      </c>
      <c r="P1237">
        <v>1.097</v>
      </c>
      <c r="Q1237">
        <v>1.0900000000000001</v>
      </c>
      <c r="R1237">
        <v>0.77600000000000002</v>
      </c>
      <c r="S1237">
        <v>0.32800000000000001</v>
      </c>
    </row>
    <row r="1238" spans="1:19" x14ac:dyDescent="0.3">
      <c r="A1238">
        <v>60</v>
      </c>
      <c r="B1238">
        <v>-0.32100000000000001</v>
      </c>
      <c r="C1238">
        <v>-1.321</v>
      </c>
      <c r="D1238">
        <v>-2.3170000000000002</v>
      </c>
      <c r="E1238">
        <v>-3.0680000000000001</v>
      </c>
      <c r="F1238">
        <v>-3.2</v>
      </c>
      <c r="G1238">
        <v>3.1</v>
      </c>
      <c r="H1238">
        <v>-0.01</v>
      </c>
      <c r="I1238">
        <v>2.9180000000000001</v>
      </c>
      <c r="J1238">
        <v>-0.32400000000000001</v>
      </c>
      <c r="K1238">
        <v>-1.32</v>
      </c>
      <c r="L1238">
        <v>-2.3170000000000002</v>
      </c>
      <c r="M1238">
        <v>-3.0680000000000001</v>
      </c>
      <c r="N1238">
        <v>-3.1970000000000001</v>
      </c>
      <c r="O1238">
        <v>1.099</v>
      </c>
      <c r="P1238">
        <v>1.109</v>
      </c>
      <c r="Q1238">
        <v>1.103</v>
      </c>
      <c r="R1238">
        <v>0.78200000000000003</v>
      </c>
      <c r="S1238">
        <v>0.32100000000000001</v>
      </c>
    </row>
    <row r="1239" spans="1:19" x14ac:dyDescent="0.3">
      <c r="A1239">
        <v>120</v>
      </c>
      <c r="B1239">
        <v>-0.32100000000000001</v>
      </c>
      <c r="C1239">
        <v>-1.321</v>
      </c>
      <c r="D1239">
        <v>-2.3170000000000002</v>
      </c>
      <c r="E1239">
        <v>-3.0680000000000001</v>
      </c>
      <c r="F1239">
        <v>-3.2</v>
      </c>
      <c r="G1239">
        <v>3.1</v>
      </c>
      <c r="H1239">
        <v>-0.01</v>
      </c>
      <c r="I1239">
        <v>2.9180000000000001</v>
      </c>
      <c r="J1239">
        <v>-0.32700000000000001</v>
      </c>
      <c r="K1239">
        <v>-1.321</v>
      </c>
      <c r="L1239">
        <v>-2.3170000000000002</v>
      </c>
      <c r="M1239">
        <v>-3.0670000000000002</v>
      </c>
      <c r="N1239">
        <v>-3.194</v>
      </c>
      <c r="O1239">
        <v>1.1000000000000001</v>
      </c>
      <c r="P1239">
        <v>1.1120000000000001</v>
      </c>
      <c r="Q1239">
        <v>1.107</v>
      </c>
      <c r="R1239">
        <v>0.78500000000000003</v>
      </c>
      <c r="S1239">
        <v>0.314</v>
      </c>
    </row>
    <row r="1240" spans="1:19" x14ac:dyDescent="0.3">
      <c r="A1240">
        <v>180</v>
      </c>
      <c r="B1240">
        <v>-0.32100000000000001</v>
      </c>
      <c r="C1240">
        <v>-1.321</v>
      </c>
      <c r="D1240">
        <v>-2.3170000000000002</v>
      </c>
      <c r="E1240">
        <v>-3.0680000000000001</v>
      </c>
      <c r="F1240">
        <v>-3.2</v>
      </c>
      <c r="G1240">
        <v>3.1</v>
      </c>
      <c r="H1240">
        <v>-0.01</v>
      </c>
      <c r="I1240">
        <v>2.9180000000000001</v>
      </c>
      <c r="J1240">
        <v>-0.32900000000000001</v>
      </c>
      <c r="K1240">
        <v>-1.32</v>
      </c>
      <c r="L1240">
        <v>-2.3170000000000002</v>
      </c>
      <c r="M1240">
        <v>-3.0659999999999998</v>
      </c>
      <c r="N1240">
        <v>-3.1909999999999998</v>
      </c>
      <c r="O1240">
        <v>1.099</v>
      </c>
      <c r="P1240">
        <v>1.115</v>
      </c>
      <c r="Q1240">
        <v>1.109</v>
      </c>
      <c r="R1240">
        <v>0.78700000000000003</v>
      </c>
      <c r="S1240">
        <v>0.309</v>
      </c>
    </row>
    <row r="1241" spans="1:19" x14ac:dyDescent="0.3">
      <c r="A1241">
        <v>240</v>
      </c>
      <c r="B1241">
        <v>-0.32100000000000001</v>
      </c>
      <c r="C1241">
        <v>-1.321</v>
      </c>
      <c r="D1241">
        <v>-2.3170000000000002</v>
      </c>
      <c r="E1241">
        <v>-3.0680000000000001</v>
      </c>
      <c r="F1241">
        <v>-3.2</v>
      </c>
      <c r="G1241">
        <v>3.1</v>
      </c>
      <c r="H1241">
        <v>-0.01</v>
      </c>
      <c r="I1241">
        <v>2.9180000000000001</v>
      </c>
      <c r="J1241">
        <v>-0.33</v>
      </c>
      <c r="K1241">
        <v>-1.32</v>
      </c>
      <c r="L1241">
        <v>-2.3170000000000002</v>
      </c>
      <c r="M1241">
        <v>-3.0670000000000002</v>
      </c>
      <c r="N1241">
        <v>-3.1880000000000002</v>
      </c>
      <c r="O1241">
        <v>1.099</v>
      </c>
      <c r="P1241">
        <v>1.1160000000000001</v>
      </c>
      <c r="Q1241">
        <v>1.111</v>
      </c>
      <c r="R1241">
        <v>0.79100000000000004</v>
      </c>
      <c r="S1241">
        <v>0.30399999999999999</v>
      </c>
    </row>
    <row r="1242" spans="1:19" x14ac:dyDescent="0.3">
      <c r="A1242">
        <v>300</v>
      </c>
      <c r="B1242">
        <v>-0.32100000000000001</v>
      </c>
      <c r="C1242">
        <v>-1.321</v>
      </c>
      <c r="D1242">
        <v>-2.3170000000000002</v>
      </c>
      <c r="E1242">
        <v>-3.0680000000000001</v>
      </c>
      <c r="F1242">
        <v>-3.2</v>
      </c>
      <c r="G1242">
        <v>3.1</v>
      </c>
      <c r="H1242">
        <v>-0.01</v>
      </c>
      <c r="I1242">
        <v>2.9180000000000001</v>
      </c>
      <c r="J1242">
        <v>-0.33200000000000002</v>
      </c>
      <c r="K1242">
        <v>-1.321</v>
      </c>
      <c r="L1242">
        <v>-2.3170000000000002</v>
      </c>
      <c r="M1242">
        <v>-3.0670000000000002</v>
      </c>
      <c r="N1242">
        <v>-3.1850000000000001</v>
      </c>
      <c r="O1242">
        <v>1.0980000000000001</v>
      </c>
      <c r="P1242">
        <v>1.1140000000000001</v>
      </c>
      <c r="Q1242">
        <v>1.109</v>
      </c>
      <c r="R1242">
        <v>0.79100000000000004</v>
      </c>
      <c r="S1242">
        <v>0.30099999999999999</v>
      </c>
    </row>
    <row r="1243" spans="1:19" x14ac:dyDescent="0.3">
      <c r="A1243">
        <v>360</v>
      </c>
      <c r="B1243">
        <v>-0.32100000000000001</v>
      </c>
      <c r="C1243">
        <v>-1.321</v>
      </c>
      <c r="D1243">
        <v>-2.3170000000000002</v>
      </c>
      <c r="E1243">
        <v>-3.0680000000000001</v>
      </c>
      <c r="F1243">
        <v>-3.2</v>
      </c>
      <c r="G1243">
        <v>3.1</v>
      </c>
      <c r="H1243">
        <v>-0.01</v>
      </c>
      <c r="I1243">
        <v>2.9180000000000001</v>
      </c>
      <c r="J1243">
        <v>-0.33300000000000002</v>
      </c>
      <c r="K1243">
        <v>-1.3220000000000001</v>
      </c>
      <c r="L1243">
        <v>-2.3180000000000001</v>
      </c>
      <c r="M1243">
        <v>-3.0659999999999998</v>
      </c>
      <c r="N1243">
        <v>-3.1819999999999999</v>
      </c>
      <c r="O1243">
        <v>1.097</v>
      </c>
      <c r="P1243">
        <v>1.113</v>
      </c>
      <c r="Q1243">
        <v>1.111</v>
      </c>
      <c r="R1243">
        <v>0.78900000000000003</v>
      </c>
      <c r="S1243">
        <v>0.3</v>
      </c>
    </row>
    <row r="1244" spans="1:19" x14ac:dyDescent="0.3">
      <c r="A1244">
        <v>420</v>
      </c>
      <c r="B1244">
        <v>-0.32100000000000001</v>
      </c>
      <c r="C1244">
        <v>-1.321</v>
      </c>
      <c r="D1244">
        <v>-2.3170000000000002</v>
      </c>
      <c r="E1244">
        <v>-3.0680000000000001</v>
      </c>
      <c r="F1244">
        <v>-3.2</v>
      </c>
      <c r="G1244">
        <v>3.1</v>
      </c>
      <c r="H1244">
        <v>-0.01</v>
      </c>
      <c r="I1244">
        <v>2.9180000000000001</v>
      </c>
      <c r="J1244">
        <v>-0.33500000000000002</v>
      </c>
      <c r="K1244">
        <v>-1.323</v>
      </c>
      <c r="L1244">
        <v>-2.3180000000000001</v>
      </c>
      <c r="M1244">
        <v>-3.0649999999999999</v>
      </c>
      <c r="N1244">
        <v>-3.1789999999999998</v>
      </c>
      <c r="O1244">
        <v>1.095</v>
      </c>
      <c r="P1244">
        <v>1.111</v>
      </c>
      <c r="Q1244">
        <v>1.111</v>
      </c>
      <c r="R1244">
        <v>0.78500000000000003</v>
      </c>
      <c r="S1244">
        <v>0.29799999999999999</v>
      </c>
    </row>
    <row r="1245" spans="1:19" x14ac:dyDescent="0.3">
      <c r="A1245">
        <v>480</v>
      </c>
      <c r="B1245">
        <v>-0.32100000000000001</v>
      </c>
      <c r="C1245">
        <v>-1.321</v>
      </c>
      <c r="D1245">
        <v>-2.3170000000000002</v>
      </c>
      <c r="E1245">
        <v>-3.0680000000000001</v>
      </c>
      <c r="F1245">
        <v>-3.2</v>
      </c>
      <c r="G1245">
        <v>3.1</v>
      </c>
      <c r="H1245">
        <v>-0.01</v>
      </c>
      <c r="I1245">
        <v>2.9180000000000001</v>
      </c>
      <c r="J1245">
        <v>-0.33600000000000002</v>
      </c>
      <c r="K1245">
        <v>-1.323</v>
      </c>
      <c r="L1245">
        <v>-2.3180000000000001</v>
      </c>
      <c r="M1245">
        <v>-3.0630000000000002</v>
      </c>
      <c r="N1245">
        <v>-3.1760000000000002</v>
      </c>
      <c r="O1245">
        <v>1.0940000000000001</v>
      </c>
      <c r="P1245">
        <v>1.109</v>
      </c>
      <c r="Q1245">
        <v>1.111</v>
      </c>
      <c r="R1245">
        <v>0.78</v>
      </c>
      <c r="S1245">
        <v>0.29599999999999999</v>
      </c>
    </row>
    <row r="1246" spans="1:19" x14ac:dyDescent="0.3">
      <c r="A1246">
        <v>540</v>
      </c>
      <c r="B1246">
        <v>-0.32100000000000001</v>
      </c>
      <c r="C1246">
        <v>-1.321</v>
      </c>
      <c r="D1246">
        <v>-2.3170000000000002</v>
      </c>
      <c r="E1246">
        <v>-3.0680000000000001</v>
      </c>
      <c r="F1246">
        <v>-3.2</v>
      </c>
      <c r="G1246">
        <v>3.1</v>
      </c>
      <c r="H1246">
        <v>-0.01</v>
      </c>
      <c r="I1246">
        <v>2.9180000000000001</v>
      </c>
      <c r="J1246">
        <v>-0.33800000000000002</v>
      </c>
      <c r="K1246">
        <v>-1.325</v>
      </c>
      <c r="L1246">
        <v>-2.3180000000000001</v>
      </c>
      <c r="M1246">
        <v>-3.0609999999999999</v>
      </c>
      <c r="N1246">
        <v>-3.173</v>
      </c>
      <c r="O1246">
        <v>1.093</v>
      </c>
      <c r="P1246">
        <v>1.1080000000000001</v>
      </c>
      <c r="Q1246">
        <v>1.111</v>
      </c>
      <c r="R1246">
        <v>0.77500000000000002</v>
      </c>
      <c r="S1246">
        <v>0.29299999999999998</v>
      </c>
    </row>
    <row r="1247" spans="1:19" x14ac:dyDescent="0.3">
      <c r="A1247">
        <v>600</v>
      </c>
      <c r="B1247">
        <v>-0.32100000000000001</v>
      </c>
      <c r="C1247">
        <v>-1.321</v>
      </c>
      <c r="D1247">
        <v>-2.3170000000000002</v>
      </c>
      <c r="E1247">
        <v>-3.0680000000000001</v>
      </c>
      <c r="F1247">
        <v>-3.2</v>
      </c>
      <c r="G1247">
        <v>3.1</v>
      </c>
      <c r="H1247">
        <v>-0.01</v>
      </c>
      <c r="I1247">
        <v>2.9180000000000001</v>
      </c>
      <c r="J1247">
        <v>-0.34</v>
      </c>
      <c r="K1247">
        <v>-1.3260000000000001</v>
      </c>
      <c r="L1247">
        <v>-2.3180000000000001</v>
      </c>
      <c r="M1247">
        <v>-3.0590000000000002</v>
      </c>
      <c r="N1247">
        <v>-3.17</v>
      </c>
      <c r="O1247">
        <v>1.0920000000000001</v>
      </c>
      <c r="P1247">
        <v>1.1060000000000001</v>
      </c>
      <c r="Q1247">
        <v>1.1100000000000001</v>
      </c>
      <c r="R1247">
        <v>0.77100000000000002</v>
      </c>
      <c r="S1247">
        <v>0.29099999999999998</v>
      </c>
    </row>
    <row r="1249" spans="1:19" x14ac:dyDescent="0.3">
      <c r="A1249" t="s">
        <v>0</v>
      </c>
      <c r="B1249" t="s">
        <v>97</v>
      </c>
    </row>
    <row r="1250" spans="1:19" x14ac:dyDescent="0.3">
      <c r="A1250">
        <v>0</v>
      </c>
      <c r="B1250">
        <v>-0.32100000000000001</v>
      </c>
      <c r="C1250">
        <v>-1.321</v>
      </c>
      <c r="D1250">
        <v>-2.3159999999999998</v>
      </c>
      <c r="E1250">
        <v>-3.0609999999999999</v>
      </c>
      <c r="F1250">
        <v>-3.19</v>
      </c>
      <c r="G1250">
        <v>3.1</v>
      </c>
      <c r="H1250">
        <v>-0.01</v>
      </c>
      <c r="I1250">
        <v>3.3650000000000002</v>
      </c>
      <c r="J1250">
        <v>-0.32100000000000001</v>
      </c>
      <c r="K1250">
        <v>-1.321</v>
      </c>
      <c r="L1250">
        <v>-2.3159999999999998</v>
      </c>
      <c r="M1250">
        <v>-3.0609999999999999</v>
      </c>
      <c r="N1250">
        <v>-3.19</v>
      </c>
      <c r="O1250">
        <v>1.097</v>
      </c>
      <c r="P1250">
        <v>1.097</v>
      </c>
      <c r="Q1250">
        <v>1.0900000000000001</v>
      </c>
      <c r="R1250">
        <v>0.77</v>
      </c>
      <c r="S1250">
        <v>0.32500000000000001</v>
      </c>
    </row>
    <row r="1251" spans="1:19" x14ac:dyDescent="0.3">
      <c r="A1251">
        <v>60</v>
      </c>
      <c r="B1251">
        <v>-0.32100000000000001</v>
      </c>
      <c r="C1251">
        <v>-1.321</v>
      </c>
      <c r="D1251">
        <v>-2.3159999999999998</v>
      </c>
      <c r="E1251">
        <v>-3.0609999999999999</v>
      </c>
      <c r="F1251">
        <v>-3.19</v>
      </c>
      <c r="G1251">
        <v>3.1</v>
      </c>
      <c r="H1251">
        <v>-0.01</v>
      </c>
      <c r="I1251">
        <v>3.3650000000000002</v>
      </c>
      <c r="J1251">
        <v>-0.32400000000000001</v>
      </c>
      <c r="K1251">
        <v>-1.321</v>
      </c>
      <c r="L1251">
        <v>-2.3159999999999998</v>
      </c>
      <c r="M1251">
        <v>-3.06</v>
      </c>
      <c r="N1251">
        <v>-3.1930000000000001</v>
      </c>
      <c r="O1251">
        <v>1.099</v>
      </c>
      <c r="P1251">
        <v>1.1100000000000001</v>
      </c>
      <c r="Q1251">
        <v>1.103</v>
      </c>
      <c r="R1251">
        <v>0.77300000000000002</v>
      </c>
      <c r="S1251">
        <v>0.33400000000000002</v>
      </c>
    </row>
    <row r="1252" spans="1:19" x14ac:dyDescent="0.3">
      <c r="A1252">
        <v>120</v>
      </c>
      <c r="B1252">
        <v>-0.32100000000000001</v>
      </c>
      <c r="C1252">
        <v>-1.321</v>
      </c>
      <c r="D1252">
        <v>-2.3159999999999998</v>
      </c>
      <c r="E1252">
        <v>-3.0609999999999999</v>
      </c>
      <c r="F1252">
        <v>-3.19</v>
      </c>
      <c r="G1252">
        <v>3.1</v>
      </c>
      <c r="H1252">
        <v>-0.01</v>
      </c>
      <c r="I1252">
        <v>3.3650000000000002</v>
      </c>
      <c r="J1252">
        <v>-0.32600000000000001</v>
      </c>
      <c r="K1252">
        <v>-1.321</v>
      </c>
      <c r="L1252">
        <v>-2.3170000000000002</v>
      </c>
      <c r="M1252">
        <v>-3.06</v>
      </c>
      <c r="N1252">
        <v>-3.1960000000000002</v>
      </c>
      <c r="O1252">
        <v>1.099</v>
      </c>
      <c r="P1252">
        <v>1.1120000000000001</v>
      </c>
      <c r="Q1252">
        <v>1.1080000000000001</v>
      </c>
      <c r="R1252">
        <v>0.78</v>
      </c>
      <c r="S1252">
        <v>0.34200000000000003</v>
      </c>
    </row>
    <row r="1253" spans="1:19" x14ac:dyDescent="0.3">
      <c r="A1253">
        <v>180</v>
      </c>
      <c r="B1253">
        <v>-0.32100000000000001</v>
      </c>
      <c r="C1253">
        <v>-1.321</v>
      </c>
      <c r="D1253">
        <v>-2.3159999999999998</v>
      </c>
      <c r="E1253">
        <v>-3.0609999999999999</v>
      </c>
      <c r="F1253">
        <v>-3.19</v>
      </c>
      <c r="G1253">
        <v>3.1</v>
      </c>
      <c r="H1253">
        <v>-0.01</v>
      </c>
      <c r="I1253">
        <v>3.3650000000000002</v>
      </c>
      <c r="J1253">
        <v>-0.32900000000000001</v>
      </c>
      <c r="K1253">
        <v>-1.32</v>
      </c>
      <c r="L1253">
        <v>-2.3170000000000002</v>
      </c>
      <c r="M1253">
        <v>-3.06</v>
      </c>
      <c r="N1253">
        <v>-3.1989999999999998</v>
      </c>
      <c r="O1253">
        <v>1.099</v>
      </c>
      <c r="P1253">
        <v>1.115</v>
      </c>
      <c r="Q1253">
        <v>1.1080000000000001</v>
      </c>
      <c r="R1253">
        <v>0.78200000000000003</v>
      </c>
      <c r="S1253">
        <v>0.34899999999999998</v>
      </c>
    </row>
    <row r="1254" spans="1:19" x14ac:dyDescent="0.3">
      <c r="A1254">
        <v>240</v>
      </c>
      <c r="B1254">
        <v>-0.32100000000000001</v>
      </c>
      <c r="C1254">
        <v>-1.321</v>
      </c>
      <c r="D1254">
        <v>-2.3159999999999998</v>
      </c>
      <c r="E1254">
        <v>-3.0609999999999999</v>
      </c>
      <c r="F1254">
        <v>-3.19</v>
      </c>
      <c r="G1254">
        <v>3.1</v>
      </c>
      <c r="H1254">
        <v>-0.01</v>
      </c>
      <c r="I1254">
        <v>3.3650000000000002</v>
      </c>
      <c r="J1254">
        <v>-0.33</v>
      </c>
      <c r="K1254">
        <v>-1.32</v>
      </c>
      <c r="L1254">
        <v>-2.3170000000000002</v>
      </c>
      <c r="M1254">
        <v>-3.0579999999999998</v>
      </c>
      <c r="N1254">
        <v>-3.202</v>
      </c>
      <c r="O1254">
        <v>1.0980000000000001</v>
      </c>
      <c r="P1254">
        <v>1.1160000000000001</v>
      </c>
      <c r="Q1254">
        <v>1.109</v>
      </c>
      <c r="R1254">
        <v>0.78</v>
      </c>
      <c r="S1254">
        <v>0.35399999999999998</v>
      </c>
    </row>
    <row r="1255" spans="1:19" x14ac:dyDescent="0.3">
      <c r="A1255">
        <v>300</v>
      </c>
      <c r="B1255">
        <v>-0.32100000000000001</v>
      </c>
      <c r="C1255">
        <v>-1.321</v>
      </c>
      <c r="D1255">
        <v>-2.3159999999999998</v>
      </c>
      <c r="E1255">
        <v>-3.0609999999999999</v>
      </c>
      <c r="F1255">
        <v>-3.19</v>
      </c>
      <c r="G1255">
        <v>3.1</v>
      </c>
      <c r="H1255">
        <v>-0.01</v>
      </c>
      <c r="I1255">
        <v>3.3650000000000002</v>
      </c>
      <c r="J1255">
        <v>-0.33200000000000002</v>
      </c>
      <c r="K1255">
        <v>-1.321</v>
      </c>
      <c r="L1255">
        <v>-2.3170000000000002</v>
      </c>
      <c r="M1255">
        <v>-3.0579999999999998</v>
      </c>
      <c r="N1255">
        <v>-3.2050000000000001</v>
      </c>
      <c r="O1255">
        <v>1.0980000000000001</v>
      </c>
      <c r="P1255">
        <v>1.115</v>
      </c>
      <c r="Q1255">
        <v>1.111</v>
      </c>
      <c r="R1255">
        <v>0.78</v>
      </c>
      <c r="S1255">
        <v>0.36</v>
      </c>
    </row>
    <row r="1256" spans="1:19" x14ac:dyDescent="0.3">
      <c r="A1256">
        <v>360</v>
      </c>
      <c r="B1256">
        <v>-0.32100000000000001</v>
      </c>
      <c r="C1256">
        <v>-1.321</v>
      </c>
      <c r="D1256">
        <v>-2.3159999999999998</v>
      </c>
      <c r="E1256">
        <v>-3.0609999999999999</v>
      </c>
      <c r="F1256">
        <v>-3.19</v>
      </c>
      <c r="G1256">
        <v>3.1</v>
      </c>
      <c r="H1256">
        <v>-0.01</v>
      </c>
      <c r="I1256">
        <v>3.3650000000000002</v>
      </c>
      <c r="J1256">
        <v>-0.33300000000000002</v>
      </c>
      <c r="K1256">
        <v>-1.3220000000000001</v>
      </c>
      <c r="L1256">
        <v>-2.3170000000000002</v>
      </c>
      <c r="M1256">
        <v>-3.0590000000000002</v>
      </c>
      <c r="N1256">
        <v>-3.2080000000000002</v>
      </c>
      <c r="O1256">
        <v>1.097</v>
      </c>
      <c r="P1256">
        <v>1.113</v>
      </c>
      <c r="Q1256">
        <v>1.1100000000000001</v>
      </c>
      <c r="R1256">
        <v>0.78300000000000003</v>
      </c>
      <c r="S1256">
        <v>0.36599999999999999</v>
      </c>
    </row>
    <row r="1257" spans="1:19" x14ac:dyDescent="0.3">
      <c r="A1257">
        <v>420</v>
      </c>
      <c r="B1257">
        <v>-0.32100000000000001</v>
      </c>
      <c r="C1257">
        <v>-1.321</v>
      </c>
      <c r="D1257">
        <v>-2.3159999999999998</v>
      </c>
      <c r="E1257">
        <v>-3.0609999999999999</v>
      </c>
      <c r="F1257">
        <v>-3.19</v>
      </c>
      <c r="G1257">
        <v>3.1</v>
      </c>
      <c r="H1257">
        <v>-0.01</v>
      </c>
      <c r="I1257">
        <v>3.3650000000000002</v>
      </c>
      <c r="J1257">
        <v>-0.33500000000000002</v>
      </c>
      <c r="K1257">
        <v>-1.323</v>
      </c>
      <c r="L1257">
        <v>-2.3170000000000002</v>
      </c>
      <c r="M1257">
        <v>-3.06</v>
      </c>
      <c r="N1257">
        <v>-3.2109999999999999</v>
      </c>
      <c r="O1257">
        <v>1.095</v>
      </c>
      <c r="P1257">
        <v>1.111</v>
      </c>
      <c r="Q1257">
        <v>1.1100000000000001</v>
      </c>
      <c r="R1257">
        <v>0.78800000000000003</v>
      </c>
      <c r="S1257">
        <v>0.371</v>
      </c>
    </row>
    <row r="1258" spans="1:19" x14ac:dyDescent="0.3">
      <c r="A1258">
        <v>480</v>
      </c>
      <c r="B1258">
        <v>-0.32100000000000001</v>
      </c>
      <c r="C1258">
        <v>-1.321</v>
      </c>
      <c r="D1258">
        <v>-2.3159999999999998</v>
      </c>
      <c r="E1258">
        <v>-3.0609999999999999</v>
      </c>
      <c r="F1258">
        <v>-3.19</v>
      </c>
      <c r="G1258">
        <v>3.1</v>
      </c>
      <c r="H1258">
        <v>-0.01</v>
      </c>
      <c r="I1258">
        <v>3.3650000000000002</v>
      </c>
      <c r="J1258">
        <v>-0.33600000000000002</v>
      </c>
      <c r="K1258">
        <v>-1.323</v>
      </c>
      <c r="L1258">
        <v>-2.3170000000000002</v>
      </c>
      <c r="M1258">
        <v>-3.0619999999999998</v>
      </c>
      <c r="N1258">
        <v>-3.214</v>
      </c>
      <c r="O1258">
        <v>1.0940000000000001</v>
      </c>
      <c r="P1258">
        <v>1.109</v>
      </c>
      <c r="Q1258">
        <v>1.111</v>
      </c>
      <c r="R1258">
        <v>0.79100000000000004</v>
      </c>
      <c r="S1258">
        <v>0.374</v>
      </c>
    </row>
    <row r="1259" spans="1:19" x14ac:dyDescent="0.3">
      <c r="A1259">
        <v>540</v>
      </c>
      <c r="B1259">
        <v>-0.32100000000000001</v>
      </c>
      <c r="C1259">
        <v>-1.321</v>
      </c>
      <c r="D1259">
        <v>-2.3159999999999998</v>
      </c>
      <c r="E1259">
        <v>-3.0609999999999999</v>
      </c>
      <c r="F1259">
        <v>-3.19</v>
      </c>
      <c r="G1259">
        <v>3.1</v>
      </c>
      <c r="H1259">
        <v>-0.01</v>
      </c>
      <c r="I1259">
        <v>3.3650000000000002</v>
      </c>
      <c r="J1259">
        <v>-0.33800000000000002</v>
      </c>
      <c r="K1259">
        <v>-1.325</v>
      </c>
      <c r="L1259">
        <v>-2.3170000000000002</v>
      </c>
      <c r="M1259">
        <v>-3.0640000000000001</v>
      </c>
      <c r="N1259">
        <v>-3.2170000000000001</v>
      </c>
      <c r="O1259">
        <v>1.093</v>
      </c>
      <c r="P1259">
        <v>1.1080000000000001</v>
      </c>
      <c r="Q1259">
        <v>1.111</v>
      </c>
      <c r="R1259">
        <v>0.79500000000000004</v>
      </c>
      <c r="S1259">
        <v>0.376</v>
      </c>
    </row>
    <row r="1260" spans="1:19" x14ac:dyDescent="0.3">
      <c r="A1260">
        <v>600</v>
      </c>
      <c r="B1260">
        <v>-0.32100000000000001</v>
      </c>
      <c r="C1260">
        <v>-1.321</v>
      </c>
      <c r="D1260">
        <v>-2.3159999999999998</v>
      </c>
      <c r="E1260">
        <v>-3.0609999999999999</v>
      </c>
      <c r="F1260">
        <v>-3.19</v>
      </c>
      <c r="G1260">
        <v>3.1</v>
      </c>
      <c r="H1260">
        <v>-0.01</v>
      </c>
      <c r="I1260">
        <v>3.3650000000000002</v>
      </c>
      <c r="J1260">
        <v>-0.34</v>
      </c>
      <c r="K1260">
        <v>-1.3260000000000001</v>
      </c>
      <c r="L1260">
        <v>-2.3180000000000001</v>
      </c>
      <c r="M1260">
        <v>-3.0659999999999998</v>
      </c>
      <c r="N1260">
        <v>-3.22</v>
      </c>
      <c r="O1260">
        <v>1.0920000000000001</v>
      </c>
      <c r="P1260">
        <v>1.1060000000000001</v>
      </c>
      <c r="Q1260">
        <v>1.111</v>
      </c>
      <c r="R1260">
        <v>0.79900000000000004</v>
      </c>
      <c r="S1260">
        <v>0.377</v>
      </c>
    </row>
    <row r="1262" spans="1:19" x14ac:dyDescent="0.3">
      <c r="A1262" t="s">
        <v>0</v>
      </c>
      <c r="B1262" t="s">
        <v>98</v>
      </c>
    </row>
    <row r="1263" spans="1:19" x14ac:dyDescent="0.3">
      <c r="A1263">
        <v>0</v>
      </c>
      <c r="B1263">
        <v>-0.32100000000000001</v>
      </c>
      <c r="C1263">
        <v>-1.321</v>
      </c>
      <c r="D1263">
        <v>-2.3159999999999998</v>
      </c>
      <c r="E1263">
        <v>-3.0609999999999999</v>
      </c>
      <c r="F1263">
        <v>-3.19</v>
      </c>
      <c r="G1263">
        <v>3.1</v>
      </c>
      <c r="H1263">
        <v>-0.01</v>
      </c>
      <c r="I1263">
        <v>3.1469999999999998</v>
      </c>
      <c r="J1263">
        <v>-0.32100000000000001</v>
      </c>
      <c r="K1263">
        <v>-1.321</v>
      </c>
      <c r="L1263">
        <v>-2.3159999999999998</v>
      </c>
      <c r="M1263">
        <v>-3.0609999999999999</v>
      </c>
      <c r="N1263">
        <v>-3.19</v>
      </c>
      <c r="O1263">
        <v>1.097</v>
      </c>
      <c r="P1263">
        <v>1.097</v>
      </c>
      <c r="Q1263">
        <v>1.0900000000000001</v>
      </c>
      <c r="R1263">
        <v>0.77</v>
      </c>
      <c r="S1263">
        <v>0.32500000000000001</v>
      </c>
    </row>
    <row r="1264" spans="1:19" x14ac:dyDescent="0.3">
      <c r="A1264">
        <v>60</v>
      </c>
      <c r="B1264">
        <v>-0.32100000000000001</v>
      </c>
      <c r="C1264">
        <v>-1.321</v>
      </c>
      <c r="D1264">
        <v>-2.3159999999999998</v>
      </c>
      <c r="E1264">
        <v>-3.0609999999999999</v>
      </c>
      <c r="F1264">
        <v>-3.19</v>
      </c>
      <c r="G1264">
        <v>3.1</v>
      </c>
      <c r="H1264">
        <v>-0.01</v>
      </c>
      <c r="I1264">
        <v>3.1469999999999998</v>
      </c>
      <c r="J1264">
        <v>-0.32400000000000001</v>
      </c>
      <c r="K1264">
        <v>-1.32</v>
      </c>
      <c r="L1264">
        <v>-2.3159999999999998</v>
      </c>
      <c r="M1264">
        <v>-3.0609999999999999</v>
      </c>
      <c r="N1264">
        <v>-3.19</v>
      </c>
      <c r="O1264">
        <v>1.099</v>
      </c>
      <c r="P1264">
        <v>1.109</v>
      </c>
      <c r="Q1264">
        <v>1.1020000000000001</v>
      </c>
      <c r="R1264">
        <v>0.77400000000000002</v>
      </c>
      <c r="S1264">
        <v>0.32600000000000001</v>
      </c>
    </row>
    <row r="1265" spans="1:19" x14ac:dyDescent="0.3">
      <c r="A1265">
        <v>120</v>
      </c>
      <c r="B1265">
        <v>-0.32100000000000001</v>
      </c>
      <c r="C1265">
        <v>-1.321</v>
      </c>
      <c r="D1265">
        <v>-2.3159999999999998</v>
      </c>
      <c r="E1265">
        <v>-3.0609999999999999</v>
      </c>
      <c r="F1265">
        <v>-3.19</v>
      </c>
      <c r="G1265">
        <v>3.1</v>
      </c>
      <c r="H1265">
        <v>-0.01</v>
      </c>
      <c r="I1265">
        <v>3.1469999999999998</v>
      </c>
      <c r="J1265">
        <v>-0.32600000000000001</v>
      </c>
      <c r="K1265">
        <v>-1.321</v>
      </c>
      <c r="L1265">
        <v>-2.3159999999999998</v>
      </c>
      <c r="M1265">
        <v>-3.06</v>
      </c>
      <c r="N1265">
        <v>-3.19</v>
      </c>
      <c r="O1265">
        <v>1.099</v>
      </c>
      <c r="P1265">
        <v>1.113</v>
      </c>
      <c r="Q1265">
        <v>1.107</v>
      </c>
      <c r="R1265">
        <v>0.77900000000000003</v>
      </c>
      <c r="S1265">
        <v>0.32700000000000001</v>
      </c>
    </row>
    <row r="1266" spans="1:19" x14ac:dyDescent="0.3">
      <c r="A1266">
        <v>180</v>
      </c>
      <c r="B1266">
        <v>-0.32100000000000001</v>
      </c>
      <c r="C1266">
        <v>-1.321</v>
      </c>
      <c r="D1266">
        <v>-2.3159999999999998</v>
      </c>
      <c r="E1266">
        <v>-3.0609999999999999</v>
      </c>
      <c r="F1266">
        <v>-3.19</v>
      </c>
      <c r="G1266">
        <v>3.1</v>
      </c>
      <c r="H1266">
        <v>-0.01</v>
      </c>
      <c r="I1266">
        <v>3.1469999999999998</v>
      </c>
      <c r="J1266">
        <v>-0.32900000000000001</v>
      </c>
      <c r="K1266">
        <v>-1.32</v>
      </c>
      <c r="L1266">
        <v>-2.3170000000000002</v>
      </c>
      <c r="M1266">
        <v>-3.0590000000000002</v>
      </c>
      <c r="N1266">
        <v>-3.19</v>
      </c>
      <c r="O1266">
        <v>1.099</v>
      </c>
      <c r="P1266">
        <v>1.115</v>
      </c>
      <c r="Q1266">
        <v>1.1080000000000001</v>
      </c>
      <c r="R1266">
        <v>0.78100000000000003</v>
      </c>
      <c r="S1266">
        <v>0.32800000000000001</v>
      </c>
    </row>
    <row r="1267" spans="1:19" x14ac:dyDescent="0.3">
      <c r="A1267">
        <v>240</v>
      </c>
      <c r="B1267">
        <v>-0.32100000000000001</v>
      </c>
      <c r="C1267">
        <v>-1.321</v>
      </c>
      <c r="D1267">
        <v>-2.3159999999999998</v>
      </c>
      <c r="E1267">
        <v>-3.0609999999999999</v>
      </c>
      <c r="F1267">
        <v>-3.19</v>
      </c>
      <c r="G1267">
        <v>3.1</v>
      </c>
      <c r="H1267">
        <v>-0.01</v>
      </c>
      <c r="I1267">
        <v>3.1469999999999998</v>
      </c>
      <c r="J1267">
        <v>-0.33</v>
      </c>
      <c r="K1267">
        <v>-1.32</v>
      </c>
      <c r="L1267">
        <v>-2.3170000000000002</v>
      </c>
      <c r="M1267">
        <v>-3.0590000000000002</v>
      </c>
      <c r="N1267">
        <v>-3.19</v>
      </c>
      <c r="O1267">
        <v>1.0980000000000001</v>
      </c>
      <c r="P1267">
        <v>1.1160000000000001</v>
      </c>
      <c r="Q1267">
        <v>1.1100000000000001</v>
      </c>
      <c r="R1267">
        <v>0.78200000000000003</v>
      </c>
      <c r="S1267">
        <v>0.32800000000000001</v>
      </c>
    </row>
    <row r="1268" spans="1:19" x14ac:dyDescent="0.3">
      <c r="A1268">
        <v>300</v>
      </c>
      <c r="B1268">
        <v>-0.32100000000000001</v>
      </c>
      <c r="C1268">
        <v>-1.321</v>
      </c>
      <c r="D1268">
        <v>-2.3159999999999998</v>
      </c>
      <c r="E1268">
        <v>-3.0609999999999999</v>
      </c>
      <c r="F1268">
        <v>-3.19</v>
      </c>
      <c r="G1268">
        <v>3.1</v>
      </c>
      <c r="H1268">
        <v>-0.01</v>
      </c>
      <c r="I1268">
        <v>3.1469999999999998</v>
      </c>
      <c r="J1268">
        <v>-0.33200000000000002</v>
      </c>
      <c r="K1268">
        <v>-1.321</v>
      </c>
      <c r="L1268">
        <v>-2.3170000000000002</v>
      </c>
      <c r="M1268">
        <v>-3.0590000000000002</v>
      </c>
      <c r="N1268">
        <v>-3.19</v>
      </c>
      <c r="O1268">
        <v>1.0980000000000001</v>
      </c>
      <c r="P1268">
        <v>1.115</v>
      </c>
      <c r="Q1268">
        <v>1.1100000000000001</v>
      </c>
      <c r="R1268">
        <v>0.78300000000000003</v>
      </c>
      <c r="S1268">
        <v>0.33</v>
      </c>
    </row>
    <row r="1269" spans="1:19" x14ac:dyDescent="0.3">
      <c r="A1269">
        <v>360</v>
      </c>
      <c r="B1269">
        <v>-0.32100000000000001</v>
      </c>
      <c r="C1269">
        <v>-1.321</v>
      </c>
      <c r="D1269">
        <v>-2.3159999999999998</v>
      </c>
      <c r="E1269">
        <v>-3.0609999999999999</v>
      </c>
      <c r="F1269">
        <v>-3.19</v>
      </c>
      <c r="G1269">
        <v>3.1</v>
      </c>
      <c r="H1269">
        <v>-0.01</v>
      </c>
      <c r="I1269">
        <v>3.1469999999999998</v>
      </c>
      <c r="J1269">
        <v>-0.33300000000000002</v>
      </c>
      <c r="K1269">
        <v>-1.3220000000000001</v>
      </c>
      <c r="L1269">
        <v>-2.3170000000000002</v>
      </c>
      <c r="M1269">
        <v>-3.0590000000000002</v>
      </c>
      <c r="N1269">
        <v>-3.19</v>
      </c>
      <c r="O1269">
        <v>1.097</v>
      </c>
      <c r="P1269">
        <v>1.113</v>
      </c>
      <c r="Q1269">
        <v>1.1100000000000001</v>
      </c>
      <c r="R1269">
        <v>0.78300000000000003</v>
      </c>
      <c r="S1269">
        <v>0.33200000000000002</v>
      </c>
    </row>
    <row r="1270" spans="1:19" x14ac:dyDescent="0.3">
      <c r="A1270">
        <v>420</v>
      </c>
      <c r="B1270">
        <v>-0.32100000000000001</v>
      </c>
      <c r="C1270">
        <v>-1.321</v>
      </c>
      <c r="D1270">
        <v>-2.3159999999999998</v>
      </c>
      <c r="E1270">
        <v>-3.0609999999999999</v>
      </c>
      <c r="F1270">
        <v>-3.19</v>
      </c>
      <c r="G1270">
        <v>3.1</v>
      </c>
      <c r="H1270">
        <v>-0.01</v>
      </c>
      <c r="I1270">
        <v>3.1469999999999998</v>
      </c>
      <c r="J1270">
        <v>-0.33500000000000002</v>
      </c>
      <c r="K1270">
        <v>-1.323</v>
      </c>
      <c r="L1270">
        <v>-2.3170000000000002</v>
      </c>
      <c r="M1270">
        <v>-3.0590000000000002</v>
      </c>
      <c r="N1270">
        <v>-3.19</v>
      </c>
      <c r="O1270">
        <v>1.095</v>
      </c>
      <c r="P1270">
        <v>1.111</v>
      </c>
      <c r="Q1270">
        <v>1.111</v>
      </c>
      <c r="R1270">
        <v>0.78300000000000003</v>
      </c>
      <c r="S1270">
        <v>0.33300000000000002</v>
      </c>
    </row>
    <row r="1271" spans="1:19" x14ac:dyDescent="0.3">
      <c r="A1271">
        <v>480</v>
      </c>
      <c r="B1271">
        <v>-0.32100000000000001</v>
      </c>
      <c r="C1271">
        <v>-1.321</v>
      </c>
      <c r="D1271">
        <v>-2.3159999999999998</v>
      </c>
      <c r="E1271">
        <v>-3.0609999999999999</v>
      </c>
      <c r="F1271">
        <v>-3.19</v>
      </c>
      <c r="G1271">
        <v>3.1</v>
      </c>
      <c r="H1271">
        <v>-0.01</v>
      </c>
      <c r="I1271">
        <v>3.1469999999999998</v>
      </c>
      <c r="J1271">
        <v>-0.33600000000000002</v>
      </c>
      <c r="K1271">
        <v>-1.323</v>
      </c>
      <c r="L1271">
        <v>-2.3170000000000002</v>
      </c>
      <c r="M1271">
        <v>-3.0590000000000002</v>
      </c>
      <c r="N1271">
        <v>-3.19</v>
      </c>
      <c r="O1271">
        <v>1.0940000000000001</v>
      </c>
      <c r="P1271">
        <v>1.109</v>
      </c>
      <c r="Q1271">
        <v>1.111</v>
      </c>
      <c r="R1271">
        <v>0.78300000000000003</v>
      </c>
      <c r="S1271">
        <v>0.33400000000000002</v>
      </c>
    </row>
    <row r="1272" spans="1:19" x14ac:dyDescent="0.3">
      <c r="A1272">
        <v>540</v>
      </c>
      <c r="B1272">
        <v>-0.32100000000000001</v>
      </c>
      <c r="C1272">
        <v>-1.321</v>
      </c>
      <c r="D1272">
        <v>-2.3159999999999998</v>
      </c>
      <c r="E1272">
        <v>-3.0609999999999999</v>
      </c>
      <c r="F1272">
        <v>-3.19</v>
      </c>
      <c r="G1272">
        <v>3.1</v>
      </c>
      <c r="H1272">
        <v>-0.01</v>
      </c>
      <c r="I1272">
        <v>3.1469999999999998</v>
      </c>
      <c r="J1272">
        <v>-0.33800000000000002</v>
      </c>
      <c r="K1272">
        <v>-1.325</v>
      </c>
      <c r="L1272">
        <v>-2.3170000000000002</v>
      </c>
      <c r="M1272">
        <v>-3.0590000000000002</v>
      </c>
      <c r="N1272">
        <v>-3.19</v>
      </c>
      <c r="O1272">
        <v>1.093</v>
      </c>
      <c r="P1272">
        <v>1.1080000000000001</v>
      </c>
      <c r="Q1272">
        <v>1.111</v>
      </c>
      <c r="R1272">
        <v>0.78200000000000003</v>
      </c>
      <c r="S1272">
        <v>0.33400000000000002</v>
      </c>
    </row>
    <row r="1273" spans="1:19" x14ac:dyDescent="0.3">
      <c r="A1273">
        <v>600</v>
      </c>
      <c r="B1273">
        <v>-0.32100000000000001</v>
      </c>
      <c r="C1273">
        <v>-1.321</v>
      </c>
      <c r="D1273">
        <v>-2.3159999999999998</v>
      </c>
      <c r="E1273">
        <v>-3.0609999999999999</v>
      </c>
      <c r="F1273">
        <v>-3.19</v>
      </c>
      <c r="G1273">
        <v>3.1</v>
      </c>
      <c r="H1273">
        <v>-0.01</v>
      </c>
      <c r="I1273">
        <v>3.1469999999999998</v>
      </c>
      <c r="J1273">
        <v>-0.34</v>
      </c>
      <c r="K1273">
        <v>-1.3260000000000001</v>
      </c>
      <c r="L1273">
        <v>-2.3180000000000001</v>
      </c>
      <c r="M1273">
        <v>-3.0590000000000002</v>
      </c>
      <c r="N1273">
        <v>-3.19</v>
      </c>
      <c r="O1273">
        <v>1.0920000000000001</v>
      </c>
      <c r="P1273">
        <v>1.1060000000000001</v>
      </c>
      <c r="Q1273">
        <v>1.111</v>
      </c>
      <c r="R1273">
        <v>0.78200000000000003</v>
      </c>
      <c r="S1273">
        <v>0.33300000000000002</v>
      </c>
    </row>
    <row r="1275" spans="1:19" x14ac:dyDescent="0.3">
      <c r="A1275" t="s">
        <v>0</v>
      </c>
      <c r="B1275" t="s">
        <v>99</v>
      </c>
    </row>
    <row r="1276" spans="1:19" x14ac:dyDescent="0.3">
      <c r="A1276">
        <v>0</v>
      </c>
      <c r="B1276">
        <v>-0.32100000000000001</v>
      </c>
      <c r="C1276">
        <v>-1.321</v>
      </c>
      <c r="D1276">
        <v>-2.3159999999999998</v>
      </c>
      <c r="E1276">
        <v>-3.0609999999999999</v>
      </c>
      <c r="F1276">
        <v>-3.19</v>
      </c>
      <c r="G1276">
        <v>3.1</v>
      </c>
      <c r="H1276">
        <v>-0.01</v>
      </c>
      <c r="I1276">
        <v>2.919</v>
      </c>
      <c r="J1276">
        <v>-0.32100000000000001</v>
      </c>
      <c r="K1276">
        <v>-1.321</v>
      </c>
      <c r="L1276">
        <v>-2.3159999999999998</v>
      </c>
      <c r="M1276">
        <v>-3.0609999999999999</v>
      </c>
      <c r="N1276">
        <v>-3.19</v>
      </c>
      <c r="O1276">
        <v>1.097</v>
      </c>
      <c r="P1276">
        <v>1.097</v>
      </c>
      <c r="Q1276">
        <v>1.0900000000000001</v>
      </c>
      <c r="R1276">
        <v>0.77</v>
      </c>
      <c r="S1276">
        <v>0.32500000000000001</v>
      </c>
    </row>
    <row r="1277" spans="1:19" x14ac:dyDescent="0.3">
      <c r="A1277">
        <v>60</v>
      </c>
      <c r="B1277">
        <v>-0.32100000000000001</v>
      </c>
      <c r="C1277">
        <v>-1.321</v>
      </c>
      <c r="D1277">
        <v>-2.3159999999999998</v>
      </c>
      <c r="E1277">
        <v>-3.0609999999999999</v>
      </c>
      <c r="F1277">
        <v>-3.19</v>
      </c>
      <c r="G1277">
        <v>3.1</v>
      </c>
      <c r="H1277">
        <v>-0.01</v>
      </c>
      <c r="I1277">
        <v>2.919</v>
      </c>
      <c r="J1277">
        <v>-0.32400000000000001</v>
      </c>
      <c r="K1277">
        <v>-1.32</v>
      </c>
      <c r="L1277">
        <v>-2.3159999999999998</v>
      </c>
      <c r="M1277">
        <v>-3.0609999999999999</v>
      </c>
      <c r="N1277">
        <v>-3.1869999999999998</v>
      </c>
      <c r="O1277">
        <v>1.099</v>
      </c>
      <c r="P1277">
        <v>1.109</v>
      </c>
      <c r="Q1277">
        <v>1.1020000000000001</v>
      </c>
      <c r="R1277">
        <v>0.77500000000000002</v>
      </c>
      <c r="S1277">
        <v>0.318</v>
      </c>
    </row>
    <row r="1278" spans="1:19" x14ac:dyDescent="0.3">
      <c r="A1278">
        <v>120</v>
      </c>
      <c r="B1278">
        <v>-0.32100000000000001</v>
      </c>
      <c r="C1278">
        <v>-1.321</v>
      </c>
      <c r="D1278">
        <v>-2.3159999999999998</v>
      </c>
      <c r="E1278">
        <v>-3.0609999999999999</v>
      </c>
      <c r="F1278">
        <v>-3.19</v>
      </c>
      <c r="G1278">
        <v>3.1</v>
      </c>
      <c r="H1278">
        <v>-0.01</v>
      </c>
      <c r="I1278">
        <v>2.919</v>
      </c>
      <c r="J1278">
        <v>-0.32700000000000001</v>
      </c>
      <c r="K1278">
        <v>-1.321</v>
      </c>
      <c r="L1278">
        <v>-2.3159999999999998</v>
      </c>
      <c r="M1278">
        <v>-3.06</v>
      </c>
      <c r="N1278">
        <v>-3.1840000000000002</v>
      </c>
      <c r="O1278">
        <v>1.1000000000000001</v>
      </c>
      <c r="P1278">
        <v>1.113</v>
      </c>
      <c r="Q1278">
        <v>1.1060000000000001</v>
      </c>
      <c r="R1278">
        <v>0.77800000000000002</v>
      </c>
      <c r="S1278">
        <v>0.312</v>
      </c>
    </row>
    <row r="1279" spans="1:19" x14ac:dyDescent="0.3">
      <c r="A1279">
        <v>180</v>
      </c>
      <c r="B1279">
        <v>-0.32100000000000001</v>
      </c>
      <c r="C1279">
        <v>-1.321</v>
      </c>
      <c r="D1279">
        <v>-2.3159999999999998</v>
      </c>
      <c r="E1279">
        <v>-3.0609999999999999</v>
      </c>
      <c r="F1279">
        <v>-3.19</v>
      </c>
      <c r="G1279">
        <v>3.1</v>
      </c>
      <c r="H1279">
        <v>-0.01</v>
      </c>
      <c r="I1279">
        <v>2.919</v>
      </c>
      <c r="J1279">
        <v>-0.32800000000000001</v>
      </c>
      <c r="K1279">
        <v>-1.32</v>
      </c>
      <c r="L1279">
        <v>-2.3170000000000002</v>
      </c>
      <c r="M1279">
        <v>-3.0590000000000002</v>
      </c>
      <c r="N1279">
        <v>-3.181</v>
      </c>
      <c r="O1279">
        <v>1.099</v>
      </c>
      <c r="P1279">
        <v>1.115</v>
      </c>
      <c r="Q1279">
        <v>1.1080000000000001</v>
      </c>
      <c r="R1279">
        <v>0.78100000000000003</v>
      </c>
      <c r="S1279">
        <v>0.30599999999999999</v>
      </c>
    </row>
    <row r="1280" spans="1:19" x14ac:dyDescent="0.3">
      <c r="A1280">
        <v>240</v>
      </c>
      <c r="B1280">
        <v>-0.32100000000000001</v>
      </c>
      <c r="C1280">
        <v>-1.321</v>
      </c>
      <c r="D1280">
        <v>-2.3159999999999998</v>
      </c>
      <c r="E1280">
        <v>-3.0609999999999999</v>
      </c>
      <c r="F1280">
        <v>-3.19</v>
      </c>
      <c r="G1280">
        <v>3.1</v>
      </c>
      <c r="H1280">
        <v>-0.01</v>
      </c>
      <c r="I1280">
        <v>2.919</v>
      </c>
      <c r="J1280">
        <v>-0.33</v>
      </c>
      <c r="K1280">
        <v>-1.32</v>
      </c>
      <c r="L1280">
        <v>-2.3170000000000002</v>
      </c>
      <c r="M1280">
        <v>-3.06</v>
      </c>
      <c r="N1280">
        <v>-3.1779999999999999</v>
      </c>
      <c r="O1280">
        <v>1.099</v>
      </c>
      <c r="P1280">
        <v>1.1160000000000001</v>
      </c>
      <c r="Q1280">
        <v>1.1100000000000001</v>
      </c>
      <c r="R1280">
        <v>0.78500000000000003</v>
      </c>
      <c r="S1280">
        <v>0.30199999999999999</v>
      </c>
    </row>
    <row r="1281" spans="1:19" x14ac:dyDescent="0.3">
      <c r="A1281">
        <v>300</v>
      </c>
      <c r="B1281">
        <v>-0.32100000000000001</v>
      </c>
      <c r="C1281">
        <v>-1.321</v>
      </c>
      <c r="D1281">
        <v>-2.3159999999999998</v>
      </c>
      <c r="E1281">
        <v>-3.0609999999999999</v>
      </c>
      <c r="F1281">
        <v>-3.19</v>
      </c>
      <c r="G1281">
        <v>3.1</v>
      </c>
      <c r="H1281">
        <v>-0.01</v>
      </c>
      <c r="I1281">
        <v>2.919</v>
      </c>
      <c r="J1281">
        <v>-0.33200000000000002</v>
      </c>
      <c r="K1281">
        <v>-1.321</v>
      </c>
      <c r="L1281">
        <v>-2.3170000000000002</v>
      </c>
      <c r="M1281">
        <v>-3.06</v>
      </c>
      <c r="N1281">
        <v>-3.1749999999999998</v>
      </c>
      <c r="O1281">
        <v>1.0980000000000001</v>
      </c>
      <c r="P1281">
        <v>1.1140000000000001</v>
      </c>
      <c r="Q1281">
        <v>1.109</v>
      </c>
      <c r="R1281">
        <v>0.78500000000000003</v>
      </c>
      <c r="S1281">
        <v>0.29899999999999999</v>
      </c>
    </row>
    <row r="1282" spans="1:19" x14ac:dyDescent="0.3">
      <c r="A1282">
        <v>360</v>
      </c>
      <c r="B1282">
        <v>-0.32100000000000001</v>
      </c>
      <c r="C1282">
        <v>-1.321</v>
      </c>
      <c r="D1282">
        <v>-2.3159999999999998</v>
      </c>
      <c r="E1282">
        <v>-3.0609999999999999</v>
      </c>
      <c r="F1282">
        <v>-3.19</v>
      </c>
      <c r="G1282">
        <v>3.1</v>
      </c>
      <c r="H1282">
        <v>-0.01</v>
      </c>
      <c r="I1282">
        <v>2.919</v>
      </c>
      <c r="J1282">
        <v>-0.33300000000000002</v>
      </c>
      <c r="K1282">
        <v>-1.3220000000000001</v>
      </c>
      <c r="L1282">
        <v>-2.3170000000000002</v>
      </c>
      <c r="M1282">
        <v>-3.0590000000000002</v>
      </c>
      <c r="N1282">
        <v>-3.1720000000000002</v>
      </c>
      <c r="O1282">
        <v>1.097</v>
      </c>
      <c r="P1282">
        <v>1.113</v>
      </c>
      <c r="Q1282">
        <v>1.1100000000000001</v>
      </c>
      <c r="R1282">
        <v>0.78200000000000003</v>
      </c>
      <c r="S1282">
        <v>0.29699999999999999</v>
      </c>
    </row>
    <row r="1283" spans="1:19" x14ac:dyDescent="0.3">
      <c r="A1283">
        <v>420</v>
      </c>
      <c r="B1283">
        <v>-0.32100000000000001</v>
      </c>
      <c r="C1283">
        <v>-1.321</v>
      </c>
      <c r="D1283">
        <v>-2.3159999999999998</v>
      </c>
      <c r="E1283">
        <v>-3.0609999999999999</v>
      </c>
      <c r="F1283">
        <v>-3.19</v>
      </c>
      <c r="G1283">
        <v>3.1</v>
      </c>
      <c r="H1283">
        <v>-0.01</v>
      </c>
      <c r="I1283">
        <v>2.919</v>
      </c>
      <c r="J1283">
        <v>-0.33500000000000002</v>
      </c>
      <c r="K1283">
        <v>-1.323</v>
      </c>
      <c r="L1283">
        <v>-2.3170000000000002</v>
      </c>
      <c r="M1283">
        <v>-3.0579999999999998</v>
      </c>
      <c r="N1283">
        <v>-3.169</v>
      </c>
      <c r="O1283">
        <v>1.095</v>
      </c>
      <c r="P1283">
        <v>1.111</v>
      </c>
      <c r="Q1283">
        <v>1.111</v>
      </c>
      <c r="R1283">
        <v>0.77800000000000002</v>
      </c>
      <c r="S1283">
        <v>0.29499999999999998</v>
      </c>
    </row>
    <row r="1284" spans="1:19" x14ac:dyDescent="0.3">
      <c r="A1284">
        <v>480</v>
      </c>
      <c r="B1284">
        <v>-0.32100000000000001</v>
      </c>
      <c r="C1284">
        <v>-1.321</v>
      </c>
      <c r="D1284">
        <v>-2.3159999999999998</v>
      </c>
      <c r="E1284">
        <v>-3.0609999999999999</v>
      </c>
      <c r="F1284">
        <v>-3.19</v>
      </c>
      <c r="G1284">
        <v>3.1</v>
      </c>
      <c r="H1284">
        <v>-0.01</v>
      </c>
      <c r="I1284">
        <v>2.919</v>
      </c>
      <c r="J1284">
        <v>-0.33600000000000002</v>
      </c>
      <c r="K1284">
        <v>-1.323</v>
      </c>
      <c r="L1284">
        <v>-2.3170000000000002</v>
      </c>
      <c r="M1284">
        <v>-3.056</v>
      </c>
      <c r="N1284">
        <v>-3.1659999999999999</v>
      </c>
      <c r="O1284">
        <v>1.0940000000000001</v>
      </c>
      <c r="P1284">
        <v>1.109</v>
      </c>
      <c r="Q1284">
        <v>1.111</v>
      </c>
      <c r="R1284">
        <v>0.77300000000000002</v>
      </c>
      <c r="S1284">
        <v>0.29299999999999998</v>
      </c>
    </row>
    <row r="1285" spans="1:19" x14ac:dyDescent="0.3">
      <c r="A1285">
        <v>540</v>
      </c>
      <c r="B1285">
        <v>-0.32100000000000001</v>
      </c>
      <c r="C1285">
        <v>-1.321</v>
      </c>
      <c r="D1285">
        <v>-2.3159999999999998</v>
      </c>
      <c r="E1285">
        <v>-3.0609999999999999</v>
      </c>
      <c r="F1285">
        <v>-3.19</v>
      </c>
      <c r="G1285">
        <v>3.1</v>
      </c>
      <c r="H1285">
        <v>-0.01</v>
      </c>
      <c r="I1285">
        <v>2.919</v>
      </c>
      <c r="J1285">
        <v>-0.33800000000000002</v>
      </c>
      <c r="K1285">
        <v>-1.325</v>
      </c>
      <c r="L1285">
        <v>-2.3170000000000002</v>
      </c>
      <c r="M1285">
        <v>-3.0539999999999998</v>
      </c>
      <c r="N1285">
        <v>-3.1629999999999998</v>
      </c>
      <c r="O1285">
        <v>1.093</v>
      </c>
      <c r="P1285">
        <v>1.1080000000000001</v>
      </c>
      <c r="Q1285">
        <v>1.1100000000000001</v>
      </c>
      <c r="R1285">
        <v>0.76800000000000002</v>
      </c>
      <c r="S1285">
        <v>0.29099999999999998</v>
      </c>
    </row>
    <row r="1286" spans="1:19" x14ac:dyDescent="0.3">
      <c r="A1286">
        <v>600</v>
      </c>
      <c r="B1286">
        <v>-0.32100000000000001</v>
      </c>
      <c r="C1286">
        <v>-1.321</v>
      </c>
      <c r="D1286">
        <v>-2.3159999999999998</v>
      </c>
      <c r="E1286">
        <v>-3.0609999999999999</v>
      </c>
      <c r="F1286">
        <v>-3.19</v>
      </c>
      <c r="G1286">
        <v>3.1</v>
      </c>
      <c r="H1286">
        <v>-0.01</v>
      </c>
      <c r="I1286">
        <v>2.919</v>
      </c>
      <c r="J1286">
        <v>-0.34</v>
      </c>
      <c r="K1286">
        <v>-1.3260000000000001</v>
      </c>
      <c r="L1286">
        <v>-2.3170000000000002</v>
      </c>
      <c r="M1286">
        <v>-3.052</v>
      </c>
      <c r="N1286">
        <v>-3.16</v>
      </c>
      <c r="O1286">
        <v>1.0920000000000001</v>
      </c>
      <c r="P1286">
        <v>1.1060000000000001</v>
      </c>
      <c r="Q1286">
        <v>1.1100000000000001</v>
      </c>
      <c r="R1286">
        <v>0.76400000000000001</v>
      </c>
      <c r="S1286">
        <v>0.28899999999999998</v>
      </c>
    </row>
    <row r="1288" spans="1:19" x14ac:dyDescent="0.3">
      <c r="A1288" t="s">
        <v>0</v>
      </c>
      <c r="B1288" t="s">
        <v>100</v>
      </c>
    </row>
    <row r="1289" spans="1:19" x14ac:dyDescent="0.3">
      <c r="A1289">
        <v>0</v>
      </c>
      <c r="B1289">
        <v>-0.32100000000000001</v>
      </c>
      <c r="C1289">
        <v>-1.321</v>
      </c>
      <c r="D1289">
        <v>-2.3159999999999998</v>
      </c>
      <c r="E1289">
        <v>-3.0539999999999998</v>
      </c>
      <c r="F1289">
        <v>-3.18</v>
      </c>
      <c r="G1289">
        <v>3.1</v>
      </c>
      <c r="H1289">
        <v>-0.01</v>
      </c>
      <c r="I1289">
        <v>3.3679999999999999</v>
      </c>
      <c r="J1289">
        <v>-0.32100000000000001</v>
      </c>
      <c r="K1289">
        <v>-1.321</v>
      </c>
      <c r="L1289">
        <v>-2.3159999999999998</v>
      </c>
      <c r="M1289">
        <v>-3.0539999999999998</v>
      </c>
      <c r="N1289">
        <v>-3.18</v>
      </c>
      <c r="O1289">
        <v>1.097</v>
      </c>
      <c r="P1289">
        <v>1.097</v>
      </c>
      <c r="Q1289">
        <v>1.089</v>
      </c>
      <c r="R1289">
        <v>0.76300000000000001</v>
      </c>
      <c r="S1289">
        <v>0.32200000000000001</v>
      </c>
    </row>
    <row r="1290" spans="1:19" x14ac:dyDescent="0.3">
      <c r="A1290">
        <v>60</v>
      </c>
      <c r="B1290">
        <v>-0.32100000000000001</v>
      </c>
      <c r="C1290">
        <v>-1.321</v>
      </c>
      <c r="D1290">
        <v>-2.3159999999999998</v>
      </c>
      <c r="E1290">
        <v>-3.0539999999999998</v>
      </c>
      <c r="F1290">
        <v>-3.18</v>
      </c>
      <c r="G1290">
        <v>3.1</v>
      </c>
      <c r="H1290">
        <v>-0.01</v>
      </c>
      <c r="I1290">
        <v>3.3679999999999999</v>
      </c>
      <c r="J1290">
        <v>-0.32400000000000001</v>
      </c>
      <c r="K1290">
        <v>-1.321</v>
      </c>
      <c r="L1290">
        <v>-2.3159999999999998</v>
      </c>
      <c r="M1290">
        <v>-3.0539999999999998</v>
      </c>
      <c r="N1290">
        <v>-3.1829999999999998</v>
      </c>
      <c r="O1290">
        <v>1.099</v>
      </c>
      <c r="P1290">
        <v>1.1100000000000001</v>
      </c>
      <c r="Q1290">
        <v>1.1020000000000001</v>
      </c>
      <c r="R1290">
        <v>0.76700000000000002</v>
      </c>
      <c r="S1290">
        <v>0.33200000000000002</v>
      </c>
    </row>
    <row r="1291" spans="1:19" x14ac:dyDescent="0.3">
      <c r="A1291">
        <v>120</v>
      </c>
      <c r="B1291">
        <v>-0.32100000000000001</v>
      </c>
      <c r="C1291">
        <v>-1.321</v>
      </c>
      <c r="D1291">
        <v>-2.3159999999999998</v>
      </c>
      <c r="E1291">
        <v>-3.0539999999999998</v>
      </c>
      <c r="F1291">
        <v>-3.18</v>
      </c>
      <c r="G1291">
        <v>3.1</v>
      </c>
      <c r="H1291">
        <v>-0.01</v>
      </c>
      <c r="I1291">
        <v>3.3679999999999999</v>
      </c>
      <c r="J1291">
        <v>-0.32600000000000001</v>
      </c>
      <c r="K1291">
        <v>-1.321</v>
      </c>
      <c r="L1291">
        <v>-2.3159999999999998</v>
      </c>
      <c r="M1291">
        <v>-3.0529999999999999</v>
      </c>
      <c r="N1291">
        <v>-3.1859999999999999</v>
      </c>
      <c r="O1291">
        <v>1.099</v>
      </c>
      <c r="P1291">
        <v>1.1120000000000001</v>
      </c>
      <c r="Q1291">
        <v>1.107</v>
      </c>
      <c r="R1291">
        <v>0.77300000000000002</v>
      </c>
      <c r="S1291">
        <v>0.34</v>
      </c>
    </row>
    <row r="1292" spans="1:19" x14ac:dyDescent="0.3">
      <c r="A1292">
        <v>180</v>
      </c>
      <c r="B1292">
        <v>-0.32100000000000001</v>
      </c>
      <c r="C1292">
        <v>-1.321</v>
      </c>
      <c r="D1292">
        <v>-2.3159999999999998</v>
      </c>
      <c r="E1292">
        <v>-3.0539999999999998</v>
      </c>
      <c r="F1292">
        <v>-3.18</v>
      </c>
      <c r="G1292">
        <v>3.1</v>
      </c>
      <c r="H1292">
        <v>-0.01</v>
      </c>
      <c r="I1292">
        <v>3.3679999999999999</v>
      </c>
      <c r="J1292">
        <v>-0.32900000000000001</v>
      </c>
      <c r="K1292">
        <v>-1.32</v>
      </c>
      <c r="L1292">
        <v>-2.3159999999999998</v>
      </c>
      <c r="M1292">
        <v>-3.0529999999999999</v>
      </c>
      <c r="N1292">
        <v>-3.1890000000000001</v>
      </c>
      <c r="O1292">
        <v>1.099</v>
      </c>
      <c r="P1292">
        <v>1.115</v>
      </c>
      <c r="Q1292">
        <v>1.107</v>
      </c>
      <c r="R1292">
        <v>0.77600000000000002</v>
      </c>
      <c r="S1292">
        <v>0.34699999999999998</v>
      </c>
    </row>
    <row r="1293" spans="1:19" x14ac:dyDescent="0.3">
      <c r="A1293">
        <v>240</v>
      </c>
      <c r="B1293">
        <v>-0.32100000000000001</v>
      </c>
      <c r="C1293">
        <v>-1.321</v>
      </c>
      <c r="D1293">
        <v>-2.3159999999999998</v>
      </c>
      <c r="E1293">
        <v>-3.0539999999999998</v>
      </c>
      <c r="F1293">
        <v>-3.18</v>
      </c>
      <c r="G1293">
        <v>3.1</v>
      </c>
      <c r="H1293">
        <v>-0.01</v>
      </c>
      <c r="I1293">
        <v>3.3679999999999999</v>
      </c>
      <c r="J1293">
        <v>-0.33</v>
      </c>
      <c r="K1293">
        <v>-1.32</v>
      </c>
      <c r="L1293">
        <v>-2.3159999999999998</v>
      </c>
      <c r="M1293">
        <v>-3.052</v>
      </c>
      <c r="N1293">
        <v>-3.1920000000000002</v>
      </c>
      <c r="O1293">
        <v>1.0980000000000001</v>
      </c>
      <c r="P1293">
        <v>1.1160000000000001</v>
      </c>
      <c r="Q1293">
        <v>1.109</v>
      </c>
      <c r="R1293">
        <v>0.77400000000000002</v>
      </c>
      <c r="S1293">
        <v>0.35199999999999998</v>
      </c>
    </row>
    <row r="1294" spans="1:19" x14ac:dyDescent="0.3">
      <c r="A1294">
        <v>300</v>
      </c>
      <c r="B1294">
        <v>-0.32100000000000001</v>
      </c>
      <c r="C1294">
        <v>-1.321</v>
      </c>
      <c r="D1294">
        <v>-2.3159999999999998</v>
      </c>
      <c r="E1294">
        <v>-3.0539999999999998</v>
      </c>
      <c r="F1294">
        <v>-3.18</v>
      </c>
      <c r="G1294">
        <v>3.1</v>
      </c>
      <c r="H1294">
        <v>-0.01</v>
      </c>
      <c r="I1294">
        <v>3.3679999999999999</v>
      </c>
      <c r="J1294">
        <v>-0.33200000000000002</v>
      </c>
      <c r="K1294">
        <v>-1.321</v>
      </c>
      <c r="L1294">
        <v>-2.3170000000000002</v>
      </c>
      <c r="M1294">
        <v>-3.0510000000000002</v>
      </c>
      <c r="N1294">
        <v>-3.1949999999999998</v>
      </c>
      <c r="O1294">
        <v>1.0980000000000001</v>
      </c>
      <c r="P1294">
        <v>1.115</v>
      </c>
      <c r="Q1294">
        <v>1.1100000000000001</v>
      </c>
      <c r="R1294">
        <v>0.77300000000000002</v>
      </c>
      <c r="S1294">
        <v>0.35699999999999998</v>
      </c>
    </row>
    <row r="1295" spans="1:19" x14ac:dyDescent="0.3">
      <c r="A1295">
        <v>360</v>
      </c>
      <c r="B1295">
        <v>-0.32100000000000001</v>
      </c>
      <c r="C1295">
        <v>-1.321</v>
      </c>
      <c r="D1295">
        <v>-2.3159999999999998</v>
      </c>
      <c r="E1295">
        <v>-3.0539999999999998</v>
      </c>
      <c r="F1295">
        <v>-3.18</v>
      </c>
      <c r="G1295">
        <v>3.1</v>
      </c>
      <c r="H1295">
        <v>-0.01</v>
      </c>
      <c r="I1295">
        <v>3.3679999999999999</v>
      </c>
      <c r="J1295">
        <v>-0.33300000000000002</v>
      </c>
      <c r="K1295">
        <v>-1.3220000000000001</v>
      </c>
      <c r="L1295">
        <v>-2.3170000000000002</v>
      </c>
      <c r="M1295">
        <v>-3.052</v>
      </c>
      <c r="N1295">
        <v>-3.198</v>
      </c>
      <c r="O1295">
        <v>1.097</v>
      </c>
      <c r="P1295">
        <v>1.113</v>
      </c>
      <c r="Q1295">
        <v>1.1100000000000001</v>
      </c>
      <c r="R1295">
        <v>0.77700000000000002</v>
      </c>
      <c r="S1295">
        <v>0.36399999999999999</v>
      </c>
    </row>
    <row r="1296" spans="1:19" x14ac:dyDescent="0.3">
      <c r="A1296">
        <v>420</v>
      </c>
      <c r="B1296">
        <v>-0.32100000000000001</v>
      </c>
      <c r="C1296">
        <v>-1.321</v>
      </c>
      <c r="D1296">
        <v>-2.3159999999999998</v>
      </c>
      <c r="E1296">
        <v>-3.0539999999999998</v>
      </c>
      <c r="F1296">
        <v>-3.18</v>
      </c>
      <c r="G1296">
        <v>3.1</v>
      </c>
      <c r="H1296">
        <v>-0.01</v>
      </c>
      <c r="I1296">
        <v>3.3679999999999999</v>
      </c>
      <c r="J1296">
        <v>-0.33500000000000002</v>
      </c>
      <c r="K1296">
        <v>-1.323</v>
      </c>
      <c r="L1296">
        <v>-2.3170000000000002</v>
      </c>
      <c r="M1296">
        <v>-3.0539999999999998</v>
      </c>
      <c r="N1296">
        <v>-3.2010000000000001</v>
      </c>
      <c r="O1296">
        <v>1.095</v>
      </c>
      <c r="P1296">
        <v>1.111</v>
      </c>
      <c r="Q1296">
        <v>1.1100000000000001</v>
      </c>
      <c r="R1296">
        <v>0.78200000000000003</v>
      </c>
      <c r="S1296">
        <v>0.36799999999999999</v>
      </c>
    </row>
    <row r="1297" spans="1:19" x14ac:dyDescent="0.3">
      <c r="A1297">
        <v>480</v>
      </c>
      <c r="B1297">
        <v>-0.32100000000000001</v>
      </c>
      <c r="C1297">
        <v>-1.321</v>
      </c>
      <c r="D1297">
        <v>-2.3159999999999998</v>
      </c>
      <c r="E1297">
        <v>-3.0539999999999998</v>
      </c>
      <c r="F1297">
        <v>-3.18</v>
      </c>
      <c r="G1297">
        <v>3.1</v>
      </c>
      <c r="H1297">
        <v>-0.01</v>
      </c>
      <c r="I1297">
        <v>3.3679999999999999</v>
      </c>
      <c r="J1297">
        <v>-0.33600000000000002</v>
      </c>
      <c r="K1297">
        <v>-1.323</v>
      </c>
      <c r="L1297">
        <v>-2.3170000000000002</v>
      </c>
      <c r="M1297">
        <v>-3.056</v>
      </c>
      <c r="N1297">
        <v>-3.2040000000000002</v>
      </c>
      <c r="O1297">
        <v>1.0940000000000001</v>
      </c>
      <c r="P1297">
        <v>1.109</v>
      </c>
      <c r="Q1297">
        <v>1.1100000000000001</v>
      </c>
      <c r="R1297">
        <v>0.78600000000000003</v>
      </c>
      <c r="S1297">
        <v>0.371</v>
      </c>
    </row>
    <row r="1298" spans="1:19" x14ac:dyDescent="0.3">
      <c r="A1298">
        <v>540</v>
      </c>
      <c r="B1298">
        <v>-0.32100000000000001</v>
      </c>
      <c r="C1298">
        <v>-1.321</v>
      </c>
      <c r="D1298">
        <v>-2.3159999999999998</v>
      </c>
      <c r="E1298">
        <v>-3.0539999999999998</v>
      </c>
      <c r="F1298">
        <v>-3.18</v>
      </c>
      <c r="G1298">
        <v>3.1</v>
      </c>
      <c r="H1298">
        <v>-0.01</v>
      </c>
      <c r="I1298">
        <v>3.3679999999999999</v>
      </c>
      <c r="J1298">
        <v>-0.33800000000000002</v>
      </c>
      <c r="K1298">
        <v>-1.325</v>
      </c>
      <c r="L1298">
        <v>-2.3170000000000002</v>
      </c>
      <c r="M1298">
        <v>-3.0569999999999999</v>
      </c>
      <c r="N1298">
        <v>-3.2069999999999999</v>
      </c>
      <c r="O1298">
        <v>1.093</v>
      </c>
      <c r="P1298">
        <v>1.1080000000000001</v>
      </c>
      <c r="Q1298">
        <v>1.111</v>
      </c>
      <c r="R1298">
        <v>0.78900000000000003</v>
      </c>
      <c r="S1298">
        <v>0.374</v>
      </c>
    </row>
    <row r="1299" spans="1:19" x14ac:dyDescent="0.3">
      <c r="A1299">
        <v>600</v>
      </c>
      <c r="B1299">
        <v>-0.32100000000000001</v>
      </c>
      <c r="C1299">
        <v>-1.321</v>
      </c>
      <c r="D1299">
        <v>-2.3159999999999998</v>
      </c>
      <c r="E1299">
        <v>-3.0539999999999998</v>
      </c>
      <c r="F1299">
        <v>-3.18</v>
      </c>
      <c r="G1299">
        <v>3.1</v>
      </c>
      <c r="H1299">
        <v>-0.01</v>
      </c>
      <c r="I1299">
        <v>3.3679999999999999</v>
      </c>
      <c r="J1299">
        <v>-0.34</v>
      </c>
      <c r="K1299">
        <v>-1.3260000000000001</v>
      </c>
      <c r="L1299">
        <v>-2.3170000000000002</v>
      </c>
      <c r="M1299">
        <v>-3.06</v>
      </c>
      <c r="N1299">
        <v>-3.21</v>
      </c>
      <c r="O1299">
        <v>1.0920000000000001</v>
      </c>
      <c r="P1299">
        <v>1.1060000000000001</v>
      </c>
      <c r="Q1299">
        <v>1.1100000000000001</v>
      </c>
      <c r="R1299">
        <v>0.79300000000000004</v>
      </c>
      <c r="S1299">
        <v>0.374</v>
      </c>
    </row>
    <row r="1301" spans="1:19" x14ac:dyDescent="0.3">
      <c r="A1301" t="s">
        <v>0</v>
      </c>
      <c r="B1301" t="s">
        <v>101</v>
      </c>
    </row>
    <row r="1302" spans="1:19" x14ac:dyDescent="0.3">
      <c r="A1302">
        <v>0</v>
      </c>
      <c r="B1302">
        <v>-0.32100000000000001</v>
      </c>
      <c r="C1302">
        <v>-1.321</v>
      </c>
      <c r="D1302">
        <v>-2.3159999999999998</v>
      </c>
      <c r="E1302">
        <v>-3.0539999999999998</v>
      </c>
      <c r="F1302">
        <v>-3.18</v>
      </c>
      <c r="G1302">
        <v>3.1</v>
      </c>
      <c r="H1302">
        <v>-0.01</v>
      </c>
      <c r="I1302">
        <v>3.1469999999999998</v>
      </c>
      <c r="J1302">
        <v>-0.32100000000000001</v>
      </c>
      <c r="K1302">
        <v>-1.321</v>
      </c>
      <c r="L1302">
        <v>-2.3159999999999998</v>
      </c>
      <c r="M1302">
        <v>-3.0539999999999998</v>
      </c>
      <c r="N1302">
        <v>-3.18</v>
      </c>
      <c r="O1302">
        <v>1.097</v>
      </c>
      <c r="P1302">
        <v>1.097</v>
      </c>
      <c r="Q1302">
        <v>1.089</v>
      </c>
      <c r="R1302">
        <v>0.76300000000000001</v>
      </c>
      <c r="S1302">
        <v>0.32200000000000001</v>
      </c>
    </row>
    <row r="1303" spans="1:19" x14ac:dyDescent="0.3">
      <c r="A1303">
        <v>60</v>
      </c>
      <c r="B1303">
        <v>-0.32100000000000001</v>
      </c>
      <c r="C1303">
        <v>-1.321</v>
      </c>
      <c r="D1303">
        <v>-2.3159999999999998</v>
      </c>
      <c r="E1303">
        <v>-3.0539999999999998</v>
      </c>
      <c r="F1303">
        <v>-3.18</v>
      </c>
      <c r="G1303">
        <v>3.1</v>
      </c>
      <c r="H1303">
        <v>-0.01</v>
      </c>
      <c r="I1303">
        <v>3.1469999999999998</v>
      </c>
      <c r="J1303">
        <v>-0.32400000000000001</v>
      </c>
      <c r="K1303">
        <v>-1.32</v>
      </c>
      <c r="L1303">
        <v>-2.3159999999999998</v>
      </c>
      <c r="M1303">
        <v>-3.0539999999999998</v>
      </c>
      <c r="N1303">
        <v>-3.18</v>
      </c>
      <c r="O1303">
        <v>1.099</v>
      </c>
      <c r="P1303">
        <v>1.109</v>
      </c>
      <c r="Q1303">
        <v>1.1020000000000001</v>
      </c>
      <c r="R1303">
        <v>0.76800000000000002</v>
      </c>
      <c r="S1303">
        <v>0.32400000000000001</v>
      </c>
    </row>
    <row r="1304" spans="1:19" x14ac:dyDescent="0.3">
      <c r="A1304">
        <v>120</v>
      </c>
      <c r="B1304">
        <v>-0.32100000000000001</v>
      </c>
      <c r="C1304">
        <v>-1.321</v>
      </c>
      <c r="D1304">
        <v>-2.3159999999999998</v>
      </c>
      <c r="E1304">
        <v>-3.0539999999999998</v>
      </c>
      <c r="F1304">
        <v>-3.18</v>
      </c>
      <c r="G1304">
        <v>3.1</v>
      </c>
      <c r="H1304">
        <v>-0.01</v>
      </c>
      <c r="I1304">
        <v>3.1469999999999998</v>
      </c>
      <c r="J1304">
        <v>-0.32600000000000001</v>
      </c>
      <c r="K1304">
        <v>-1.321</v>
      </c>
      <c r="L1304">
        <v>-2.3159999999999998</v>
      </c>
      <c r="M1304">
        <v>-3.0529999999999999</v>
      </c>
      <c r="N1304">
        <v>-3.18</v>
      </c>
      <c r="O1304">
        <v>1.099</v>
      </c>
      <c r="P1304">
        <v>1.113</v>
      </c>
      <c r="Q1304">
        <v>1.1060000000000001</v>
      </c>
      <c r="R1304">
        <v>0.77200000000000002</v>
      </c>
      <c r="S1304">
        <v>0.32500000000000001</v>
      </c>
    </row>
    <row r="1305" spans="1:19" x14ac:dyDescent="0.3">
      <c r="A1305">
        <v>180</v>
      </c>
      <c r="B1305">
        <v>-0.32100000000000001</v>
      </c>
      <c r="C1305">
        <v>-1.321</v>
      </c>
      <c r="D1305">
        <v>-2.3159999999999998</v>
      </c>
      <c r="E1305">
        <v>-3.0539999999999998</v>
      </c>
      <c r="F1305">
        <v>-3.18</v>
      </c>
      <c r="G1305">
        <v>3.1</v>
      </c>
      <c r="H1305">
        <v>-0.01</v>
      </c>
      <c r="I1305">
        <v>3.1469999999999998</v>
      </c>
      <c r="J1305">
        <v>-0.32900000000000001</v>
      </c>
      <c r="K1305">
        <v>-1.32</v>
      </c>
      <c r="L1305">
        <v>-2.3170000000000002</v>
      </c>
      <c r="M1305">
        <v>-3.0529999999999999</v>
      </c>
      <c r="N1305">
        <v>-3.18</v>
      </c>
      <c r="O1305">
        <v>1.099</v>
      </c>
      <c r="P1305">
        <v>1.115</v>
      </c>
      <c r="Q1305">
        <v>1.1080000000000001</v>
      </c>
      <c r="R1305">
        <v>0.77500000000000002</v>
      </c>
      <c r="S1305">
        <v>0.32600000000000001</v>
      </c>
    </row>
    <row r="1306" spans="1:19" x14ac:dyDescent="0.3">
      <c r="A1306">
        <v>240</v>
      </c>
      <c r="B1306">
        <v>-0.32100000000000001</v>
      </c>
      <c r="C1306">
        <v>-1.321</v>
      </c>
      <c r="D1306">
        <v>-2.3159999999999998</v>
      </c>
      <c r="E1306">
        <v>-3.0539999999999998</v>
      </c>
      <c r="F1306">
        <v>-3.18</v>
      </c>
      <c r="G1306">
        <v>3.1</v>
      </c>
      <c r="H1306">
        <v>-0.01</v>
      </c>
      <c r="I1306">
        <v>3.1469999999999998</v>
      </c>
      <c r="J1306">
        <v>-0.33</v>
      </c>
      <c r="K1306">
        <v>-1.32</v>
      </c>
      <c r="L1306">
        <v>-2.3170000000000002</v>
      </c>
      <c r="M1306">
        <v>-3.052</v>
      </c>
      <c r="N1306">
        <v>-3.18</v>
      </c>
      <c r="O1306">
        <v>1.0980000000000001</v>
      </c>
      <c r="P1306">
        <v>1.1160000000000001</v>
      </c>
      <c r="Q1306">
        <v>1.1100000000000001</v>
      </c>
      <c r="R1306">
        <v>0.77600000000000002</v>
      </c>
      <c r="S1306">
        <v>0.32600000000000001</v>
      </c>
    </row>
    <row r="1307" spans="1:19" x14ac:dyDescent="0.3">
      <c r="A1307">
        <v>300</v>
      </c>
      <c r="B1307">
        <v>-0.32100000000000001</v>
      </c>
      <c r="C1307">
        <v>-1.321</v>
      </c>
      <c r="D1307">
        <v>-2.3159999999999998</v>
      </c>
      <c r="E1307">
        <v>-3.0539999999999998</v>
      </c>
      <c r="F1307">
        <v>-3.18</v>
      </c>
      <c r="G1307">
        <v>3.1</v>
      </c>
      <c r="H1307">
        <v>-0.01</v>
      </c>
      <c r="I1307">
        <v>3.1469999999999998</v>
      </c>
      <c r="J1307">
        <v>-0.33200000000000002</v>
      </c>
      <c r="K1307">
        <v>-1.321</v>
      </c>
      <c r="L1307">
        <v>-2.3170000000000002</v>
      </c>
      <c r="M1307">
        <v>-3.052</v>
      </c>
      <c r="N1307">
        <v>-3.18</v>
      </c>
      <c r="O1307">
        <v>1.0980000000000001</v>
      </c>
      <c r="P1307">
        <v>1.115</v>
      </c>
      <c r="Q1307">
        <v>1.1100000000000001</v>
      </c>
      <c r="R1307">
        <v>0.77600000000000002</v>
      </c>
      <c r="S1307">
        <v>0.32700000000000001</v>
      </c>
    </row>
    <row r="1308" spans="1:19" x14ac:dyDescent="0.3">
      <c r="A1308">
        <v>360</v>
      </c>
      <c r="B1308">
        <v>-0.32100000000000001</v>
      </c>
      <c r="C1308">
        <v>-1.321</v>
      </c>
      <c r="D1308">
        <v>-2.3159999999999998</v>
      </c>
      <c r="E1308">
        <v>-3.0539999999999998</v>
      </c>
      <c r="F1308">
        <v>-3.18</v>
      </c>
      <c r="G1308">
        <v>3.1</v>
      </c>
      <c r="H1308">
        <v>-0.01</v>
      </c>
      <c r="I1308">
        <v>3.1469999999999998</v>
      </c>
      <c r="J1308">
        <v>-0.33300000000000002</v>
      </c>
      <c r="K1308">
        <v>-1.3220000000000001</v>
      </c>
      <c r="L1308">
        <v>-2.3170000000000002</v>
      </c>
      <c r="M1308">
        <v>-3.052</v>
      </c>
      <c r="N1308">
        <v>-3.18</v>
      </c>
      <c r="O1308">
        <v>1.097</v>
      </c>
      <c r="P1308">
        <v>1.113</v>
      </c>
      <c r="Q1308">
        <v>1.1100000000000001</v>
      </c>
      <c r="R1308">
        <v>0.77600000000000002</v>
      </c>
      <c r="S1308">
        <v>0.32900000000000001</v>
      </c>
    </row>
    <row r="1309" spans="1:19" x14ac:dyDescent="0.3">
      <c r="A1309">
        <v>420</v>
      </c>
      <c r="B1309">
        <v>-0.32100000000000001</v>
      </c>
      <c r="C1309">
        <v>-1.321</v>
      </c>
      <c r="D1309">
        <v>-2.3159999999999998</v>
      </c>
      <c r="E1309">
        <v>-3.0539999999999998</v>
      </c>
      <c r="F1309">
        <v>-3.18</v>
      </c>
      <c r="G1309">
        <v>3.1</v>
      </c>
      <c r="H1309">
        <v>-0.01</v>
      </c>
      <c r="I1309">
        <v>3.1469999999999998</v>
      </c>
      <c r="J1309">
        <v>-0.33500000000000002</v>
      </c>
      <c r="K1309">
        <v>-1.323</v>
      </c>
      <c r="L1309">
        <v>-2.3170000000000002</v>
      </c>
      <c r="M1309">
        <v>-3.052</v>
      </c>
      <c r="N1309">
        <v>-3.18</v>
      </c>
      <c r="O1309">
        <v>1.095</v>
      </c>
      <c r="P1309">
        <v>1.111</v>
      </c>
      <c r="Q1309">
        <v>1.1100000000000001</v>
      </c>
      <c r="R1309">
        <v>0.77600000000000002</v>
      </c>
      <c r="S1309">
        <v>0.33</v>
      </c>
    </row>
    <row r="1310" spans="1:19" x14ac:dyDescent="0.3">
      <c r="A1310">
        <v>480</v>
      </c>
      <c r="B1310">
        <v>-0.32100000000000001</v>
      </c>
      <c r="C1310">
        <v>-1.321</v>
      </c>
      <c r="D1310">
        <v>-2.3159999999999998</v>
      </c>
      <c r="E1310">
        <v>-3.0539999999999998</v>
      </c>
      <c r="F1310">
        <v>-3.18</v>
      </c>
      <c r="G1310">
        <v>3.1</v>
      </c>
      <c r="H1310">
        <v>-0.01</v>
      </c>
      <c r="I1310">
        <v>3.1469999999999998</v>
      </c>
      <c r="J1310">
        <v>-0.33600000000000002</v>
      </c>
      <c r="K1310">
        <v>-1.323</v>
      </c>
      <c r="L1310">
        <v>-2.3170000000000002</v>
      </c>
      <c r="M1310">
        <v>-3.052</v>
      </c>
      <c r="N1310">
        <v>-3.18</v>
      </c>
      <c r="O1310">
        <v>1.0940000000000001</v>
      </c>
      <c r="P1310">
        <v>1.109</v>
      </c>
      <c r="Q1310">
        <v>1.1100000000000001</v>
      </c>
      <c r="R1310">
        <v>0.77600000000000002</v>
      </c>
      <c r="S1310">
        <v>0.33100000000000002</v>
      </c>
    </row>
    <row r="1311" spans="1:19" x14ac:dyDescent="0.3">
      <c r="A1311">
        <v>540</v>
      </c>
      <c r="B1311">
        <v>-0.32100000000000001</v>
      </c>
      <c r="C1311">
        <v>-1.321</v>
      </c>
      <c r="D1311">
        <v>-2.3159999999999998</v>
      </c>
      <c r="E1311">
        <v>-3.0539999999999998</v>
      </c>
      <c r="F1311">
        <v>-3.18</v>
      </c>
      <c r="G1311">
        <v>3.1</v>
      </c>
      <c r="H1311">
        <v>-0.01</v>
      </c>
      <c r="I1311">
        <v>3.1469999999999998</v>
      </c>
      <c r="J1311">
        <v>-0.33800000000000002</v>
      </c>
      <c r="K1311">
        <v>-1.325</v>
      </c>
      <c r="L1311">
        <v>-2.3170000000000002</v>
      </c>
      <c r="M1311">
        <v>-3.052</v>
      </c>
      <c r="N1311">
        <v>-3.18</v>
      </c>
      <c r="O1311">
        <v>1.093</v>
      </c>
      <c r="P1311">
        <v>1.1080000000000001</v>
      </c>
      <c r="Q1311">
        <v>1.111</v>
      </c>
      <c r="R1311">
        <v>0.77600000000000002</v>
      </c>
      <c r="S1311">
        <v>0.33100000000000002</v>
      </c>
    </row>
    <row r="1312" spans="1:19" x14ac:dyDescent="0.3">
      <c r="A1312">
        <v>600</v>
      </c>
      <c r="B1312">
        <v>-0.32100000000000001</v>
      </c>
      <c r="C1312">
        <v>-1.321</v>
      </c>
      <c r="D1312">
        <v>-2.3159999999999998</v>
      </c>
      <c r="E1312">
        <v>-3.0539999999999998</v>
      </c>
      <c r="F1312">
        <v>-3.18</v>
      </c>
      <c r="G1312">
        <v>3.1</v>
      </c>
      <c r="H1312">
        <v>-0.01</v>
      </c>
      <c r="I1312">
        <v>3.1469999999999998</v>
      </c>
      <c r="J1312">
        <v>-0.34</v>
      </c>
      <c r="K1312">
        <v>-1.3260000000000001</v>
      </c>
      <c r="L1312">
        <v>-2.3170000000000002</v>
      </c>
      <c r="M1312">
        <v>-3.0529999999999999</v>
      </c>
      <c r="N1312">
        <v>-3.18</v>
      </c>
      <c r="O1312">
        <v>1.0920000000000001</v>
      </c>
      <c r="P1312">
        <v>1.1060000000000001</v>
      </c>
      <c r="Q1312">
        <v>1.1100000000000001</v>
      </c>
      <c r="R1312">
        <v>0.77600000000000002</v>
      </c>
      <c r="S1312">
        <v>0.33100000000000002</v>
      </c>
    </row>
    <row r="1314" spans="1:19" x14ac:dyDescent="0.3">
      <c r="A1314" t="s">
        <v>0</v>
      </c>
      <c r="B1314" t="s">
        <v>102</v>
      </c>
    </row>
    <row r="1315" spans="1:19" x14ac:dyDescent="0.3">
      <c r="A1315">
        <v>0</v>
      </c>
      <c r="B1315">
        <v>-0.32100000000000001</v>
      </c>
      <c r="C1315">
        <v>-1.321</v>
      </c>
      <c r="D1315">
        <v>-2.3159999999999998</v>
      </c>
      <c r="E1315">
        <v>-3.0539999999999998</v>
      </c>
      <c r="F1315">
        <v>-3.18</v>
      </c>
      <c r="G1315">
        <v>3.1</v>
      </c>
      <c r="H1315">
        <v>-0.01</v>
      </c>
      <c r="I1315">
        <v>2.9180000000000001</v>
      </c>
      <c r="J1315">
        <v>-0.32100000000000001</v>
      </c>
      <c r="K1315">
        <v>-1.321</v>
      </c>
      <c r="L1315">
        <v>-2.3159999999999998</v>
      </c>
      <c r="M1315">
        <v>-3.0539999999999998</v>
      </c>
      <c r="N1315">
        <v>-3.18</v>
      </c>
      <c r="O1315">
        <v>1.097</v>
      </c>
      <c r="P1315">
        <v>1.097</v>
      </c>
      <c r="Q1315">
        <v>1.089</v>
      </c>
      <c r="R1315">
        <v>0.76300000000000001</v>
      </c>
      <c r="S1315">
        <v>0.32200000000000001</v>
      </c>
    </row>
    <row r="1316" spans="1:19" x14ac:dyDescent="0.3">
      <c r="A1316">
        <v>60</v>
      </c>
      <c r="B1316">
        <v>-0.32100000000000001</v>
      </c>
      <c r="C1316">
        <v>-1.321</v>
      </c>
      <c r="D1316">
        <v>-2.3159999999999998</v>
      </c>
      <c r="E1316">
        <v>-3.0539999999999998</v>
      </c>
      <c r="F1316">
        <v>-3.18</v>
      </c>
      <c r="G1316">
        <v>3.1</v>
      </c>
      <c r="H1316">
        <v>-0.01</v>
      </c>
      <c r="I1316">
        <v>2.9180000000000001</v>
      </c>
      <c r="J1316">
        <v>-0.32400000000000001</v>
      </c>
      <c r="K1316">
        <v>-1.32</v>
      </c>
      <c r="L1316">
        <v>-2.3159999999999998</v>
      </c>
      <c r="M1316">
        <v>-3.0539999999999998</v>
      </c>
      <c r="N1316">
        <v>-3.177</v>
      </c>
      <c r="O1316">
        <v>1.099</v>
      </c>
      <c r="P1316">
        <v>1.109</v>
      </c>
      <c r="Q1316">
        <v>1.1020000000000001</v>
      </c>
      <c r="R1316">
        <v>0.76900000000000002</v>
      </c>
      <c r="S1316">
        <v>0.316</v>
      </c>
    </row>
    <row r="1317" spans="1:19" x14ac:dyDescent="0.3">
      <c r="A1317">
        <v>120</v>
      </c>
      <c r="B1317">
        <v>-0.32100000000000001</v>
      </c>
      <c r="C1317">
        <v>-1.321</v>
      </c>
      <c r="D1317">
        <v>-2.3159999999999998</v>
      </c>
      <c r="E1317">
        <v>-3.0539999999999998</v>
      </c>
      <c r="F1317">
        <v>-3.18</v>
      </c>
      <c r="G1317">
        <v>3.1</v>
      </c>
      <c r="H1317">
        <v>-0.01</v>
      </c>
      <c r="I1317">
        <v>2.9180000000000001</v>
      </c>
      <c r="J1317">
        <v>-0.32700000000000001</v>
      </c>
      <c r="K1317">
        <v>-1.321</v>
      </c>
      <c r="L1317">
        <v>-2.3159999999999998</v>
      </c>
      <c r="M1317">
        <v>-3.0529999999999999</v>
      </c>
      <c r="N1317">
        <v>-3.1739999999999999</v>
      </c>
      <c r="O1317">
        <v>1.1000000000000001</v>
      </c>
      <c r="P1317">
        <v>1.113</v>
      </c>
      <c r="Q1317">
        <v>1.1060000000000001</v>
      </c>
      <c r="R1317">
        <v>0.77100000000000002</v>
      </c>
      <c r="S1317">
        <v>0.309</v>
      </c>
    </row>
    <row r="1318" spans="1:19" x14ac:dyDescent="0.3">
      <c r="A1318">
        <v>180</v>
      </c>
      <c r="B1318">
        <v>-0.32100000000000001</v>
      </c>
      <c r="C1318">
        <v>-1.321</v>
      </c>
      <c r="D1318">
        <v>-2.3159999999999998</v>
      </c>
      <c r="E1318">
        <v>-3.0539999999999998</v>
      </c>
      <c r="F1318">
        <v>-3.18</v>
      </c>
      <c r="G1318">
        <v>3.1</v>
      </c>
      <c r="H1318">
        <v>-0.01</v>
      </c>
      <c r="I1318">
        <v>2.9180000000000001</v>
      </c>
      <c r="J1318">
        <v>-0.32900000000000001</v>
      </c>
      <c r="K1318">
        <v>-1.32</v>
      </c>
      <c r="L1318">
        <v>-2.3170000000000002</v>
      </c>
      <c r="M1318">
        <v>-3.052</v>
      </c>
      <c r="N1318">
        <v>-3.1709999999999998</v>
      </c>
      <c r="O1318">
        <v>1.099</v>
      </c>
      <c r="P1318">
        <v>1.115</v>
      </c>
      <c r="Q1318">
        <v>1.1080000000000001</v>
      </c>
      <c r="R1318">
        <v>0.77400000000000002</v>
      </c>
      <c r="S1318">
        <v>0.30499999999999999</v>
      </c>
    </row>
    <row r="1319" spans="1:19" x14ac:dyDescent="0.3">
      <c r="A1319">
        <v>240</v>
      </c>
      <c r="B1319">
        <v>-0.32100000000000001</v>
      </c>
      <c r="C1319">
        <v>-1.321</v>
      </c>
      <c r="D1319">
        <v>-2.3159999999999998</v>
      </c>
      <c r="E1319">
        <v>-3.0539999999999998</v>
      </c>
      <c r="F1319">
        <v>-3.18</v>
      </c>
      <c r="G1319">
        <v>3.1</v>
      </c>
      <c r="H1319">
        <v>-0.01</v>
      </c>
      <c r="I1319">
        <v>2.9180000000000001</v>
      </c>
      <c r="J1319">
        <v>-0.33</v>
      </c>
      <c r="K1319">
        <v>-1.32</v>
      </c>
      <c r="L1319">
        <v>-2.3170000000000002</v>
      </c>
      <c r="M1319">
        <v>-3.0529999999999999</v>
      </c>
      <c r="N1319">
        <v>-3.1680000000000001</v>
      </c>
      <c r="O1319">
        <v>1.099</v>
      </c>
      <c r="P1319">
        <v>1.1160000000000001</v>
      </c>
      <c r="Q1319">
        <v>1.1100000000000001</v>
      </c>
      <c r="R1319">
        <v>0.77800000000000002</v>
      </c>
      <c r="S1319">
        <v>0.3</v>
      </c>
    </row>
    <row r="1320" spans="1:19" x14ac:dyDescent="0.3">
      <c r="A1320">
        <v>300</v>
      </c>
      <c r="B1320">
        <v>-0.32100000000000001</v>
      </c>
      <c r="C1320">
        <v>-1.321</v>
      </c>
      <c r="D1320">
        <v>-2.3159999999999998</v>
      </c>
      <c r="E1320">
        <v>-3.0539999999999998</v>
      </c>
      <c r="F1320">
        <v>-3.18</v>
      </c>
      <c r="G1320">
        <v>3.1</v>
      </c>
      <c r="H1320">
        <v>-0.01</v>
      </c>
      <c r="I1320">
        <v>2.9180000000000001</v>
      </c>
      <c r="J1320">
        <v>-0.33200000000000002</v>
      </c>
      <c r="K1320">
        <v>-1.321</v>
      </c>
      <c r="L1320">
        <v>-2.3170000000000002</v>
      </c>
      <c r="M1320">
        <v>-3.0529999999999999</v>
      </c>
      <c r="N1320">
        <v>-3.165</v>
      </c>
      <c r="O1320">
        <v>1.0980000000000001</v>
      </c>
      <c r="P1320">
        <v>1.1140000000000001</v>
      </c>
      <c r="Q1320">
        <v>1.109</v>
      </c>
      <c r="R1320">
        <v>0.77800000000000002</v>
      </c>
      <c r="S1320">
        <v>0.29599999999999999</v>
      </c>
    </row>
    <row r="1321" spans="1:19" x14ac:dyDescent="0.3">
      <c r="A1321">
        <v>360</v>
      </c>
      <c r="B1321">
        <v>-0.32100000000000001</v>
      </c>
      <c r="C1321">
        <v>-1.321</v>
      </c>
      <c r="D1321">
        <v>-2.3159999999999998</v>
      </c>
      <c r="E1321">
        <v>-3.0539999999999998</v>
      </c>
      <c r="F1321">
        <v>-3.18</v>
      </c>
      <c r="G1321">
        <v>3.1</v>
      </c>
      <c r="H1321">
        <v>-0.01</v>
      </c>
      <c r="I1321">
        <v>2.9180000000000001</v>
      </c>
      <c r="J1321">
        <v>-0.33300000000000002</v>
      </c>
      <c r="K1321">
        <v>-1.3220000000000001</v>
      </c>
      <c r="L1321">
        <v>-2.3170000000000002</v>
      </c>
      <c r="M1321">
        <v>-3.052</v>
      </c>
      <c r="N1321">
        <v>-3.1619999999999999</v>
      </c>
      <c r="O1321">
        <v>1.097</v>
      </c>
      <c r="P1321">
        <v>1.113</v>
      </c>
      <c r="Q1321">
        <v>1.1100000000000001</v>
      </c>
      <c r="R1321">
        <v>0.77500000000000002</v>
      </c>
      <c r="S1321">
        <v>0.29399999999999998</v>
      </c>
    </row>
    <row r="1322" spans="1:19" x14ac:dyDescent="0.3">
      <c r="A1322">
        <v>420</v>
      </c>
      <c r="B1322">
        <v>-0.32100000000000001</v>
      </c>
      <c r="C1322">
        <v>-1.321</v>
      </c>
      <c r="D1322">
        <v>-2.3159999999999998</v>
      </c>
      <c r="E1322">
        <v>-3.0539999999999998</v>
      </c>
      <c r="F1322">
        <v>-3.18</v>
      </c>
      <c r="G1322">
        <v>3.1</v>
      </c>
      <c r="H1322">
        <v>-0.01</v>
      </c>
      <c r="I1322">
        <v>2.9180000000000001</v>
      </c>
      <c r="J1322">
        <v>-0.33500000000000002</v>
      </c>
      <c r="K1322">
        <v>-1.323</v>
      </c>
      <c r="L1322">
        <v>-2.3170000000000002</v>
      </c>
      <c r="M1322">
        <v>-3.0510000000000002</v>
      </c>
      <c r="N1322">
        <v>-3.1589999999999998</v>
      </c>
      <c r="O1322">
        <v>1.095</v>
      </c>
      <c r="P1322">
        <v>1.111</v>
      </c>
      <c r="Q1322">
        <v>1.111</v>
      </c>
      <c r="R1322">
        <v>0.77100000000000002</v>
      </c>
      <c r="S1322">
        <v>0.29199999999999998</v>
      </c>
    </row>
    <row r="1323" spans="1:19" x14ac:dyDescent="0.3">
      <c r="A1323">
        <v>480</v>
      </c>
      <c r="B1323">
        <v>-0.32100000000000001</v>
      </c>
      <c r="C1323">
        <v>-1.321</v>
      </c>
      <c r="D1323">
        <v>-2.3159999999999998</v>
      </c>
      <c r="E1323">
        <v>-3.0539999999999998</v>
      </c>
      <c r="F1323">
        <v>-3.18</v>
      </c>
      <c r="G1323">
        <v>3.1</v>
      </c>
      <c r="H1323">
        <v>-0.01</v>
      </c>
      <c r="I1323">
        <v>2.9180000000000001</v>
      </c>
      <c r="J1323">
        <v>-0.33600000000000002</v>
      </c>
      <c r="K1323">
        <v>-1.323</v>
      </c>
      <c r="L1323">
        <v>-2.3170000000000002</v>
      </c>
      <c r="M1323">
        <v>-3.0489999999999999</v>
      </c>
      <c r="N1323">
        <v>-3.1560000000000001</v>
      </c>
      <c r="O1323">
        <v>1.0940000000000001</v>
      </c>
      <c r="P1323">
        <v>1.109</v>
      </c>
      <c r="Q1323">
        <v>1.111</v>
      </c>
      <c r="R1323">
        <v>0.76700000000000002</v>
      </c>
      <c r="S1323">
        <v>0.29099999999999998</v>
      </c>
    </row>
    <row r="1324" spans="1:19" x14ac:dyDescent="0.3">
      <c r="A1324">
        <v>540</v>
      </c>
      <c r="B1324">
        <v>-0.32100000000000001</v>
      </c>
      <c r="C1324">
        <v>-1.321</v>
      </c>
      <c r="D1324">
        <v>-2.3159999999999998</v>
      </c>
      <c r="E1324">
        <v>-3.0539999999999998</v>
      </c>
      <c r="F1324">
        <v>-3.18</v>
      </c>
      <c r="G1324">
        <v>3.1</v>
      </c>
      <c r="H1324">
        <v>-0.01</v>
      </c>
      <c r="I1324">
        <v>2.9180000000000001</v>
      </c>
      <c r="J1324">
        <v>-0.33800000000000002</v>
      </c>
      <c r="K1324">
        <v>-1.325</v>
      </c>
      <c r="L1324">
        <v>-2.3170000000000002</v>
      </c>
      <c r="M1324">
        <v>-3.0470000000000002</v>
      </c>
      <c r="N1324">
        <v>-3.153</v>
      </c>
      <c r="O1324">
        <v>1.093</v>
      </c>
      <c r="P1324">
        <v>1.1080000000000001</v>
      </c>
      <c r="Q1324">
        <v>1.1100000000000001</v>
      </c>
      <c r="R1324">
        <v>0.76100000000000001</v>
      </c>
      <c r="S1324">
        <v>0.28799999999999998</v>
      </c>
    </row>
    <row r="1325" spans="1:19" x14ac:dyDescent="0.3">
      <c r="A1325">
        <v>600</v>
      </c>
      <c r="B1325">
        <v>-0.32100000000000001</v>
      </c>
      <c r="C1325">
        <v>-1.321</v>
      </c>
      <c r="D1325">
        <v>-2.3159999999999998</v>
      </c>
      <c r="E1325">
        <v>-3.0539999999999998</v>
      </c>
      <c r="F1325">
        <v>-3.18</v>
      </c>
      <c r="G1325">
        <v>3.1</v>
      </c>
      <c r="H1325">
        <v>-0.01</v>
      </c>
      <c r="I1325">
        <v>2.9180000000000001</v>
      </c>
      <c r="J1325">
        <v>-0.34</v>
      </c>
      <c r="K1325">
        <v>-1.3260000000000001</v>
      </c>
      <c r="L1325">
        <v>-2.3170000000000002</v>
      </c>
      <c r="M1325">
        <v>-3.0449999999999999</v>
      </c>
      <c r="N1325">
        <v>-3.15</v>
      </c>
      <c r="O1325">
        <v>1.0920000000000001</v>
      </c>
      <c r="P1325">
        <v>1.1060000000000001</v>
      </c>
      <c r="Q1325">
        <v>1.1100000000000001</v>
      </c>
      <c r="R1325">
        <v>0.75700000000000001</v>
      </c>
      <c r="S1325">
        <v>0.28699999999999998</v>
      </c>
    </row>
    <row r="1327" spans="1:19" x14ac:dyDescent="0.3">
      <c r="A1327" t="s">
        <v>0</v>
      </c>
      <c r="B1327" t="s">
        <v>103</v>
      </c>
    </row>
    <row r="1328" spans="1:19" x14ac:dyDescent="0.3">
      <c r="A1328">
        <v>0</v>
      </c>
      <c r="B1328">
        <v>-0.32100000000000001</v>
      </c>
      <c r="C1328">
        <v>-1.321</v>
      </c>
      <c r="D1328">
        <v>-2.3159999999999998</v>
      </c>
      <c r="E1328">
        <v>-3.0470000000000002</v>
      </c>
      <c r="F1328">
        <v>-3.17</v>
      </c>
      <c r="G1328">
        <v>3.1</v>
      </c>
      <c r="H1328">
        <v>-0.01</v>
      </c>
      <c r="I1328">
        <v>3.37</v>
      </c>
      <c r="J1328">
        <v>-0.32100000000000001</v>
      </c>
      <c r="K1328">
        <v>-1.321</v>
      </c>
      <c r="L1328">
        <v>-2.3159999999999998</v>
      </c>
      <c r="M1328">
        <v>-3.0470000000000002</v>
      </c>
      <c r="N1328">
        <v>-3.17</v>
      </c>
      <c r="O1328">
        <v>1.097</v>
      </c>
      <c r="P1328">
        <v>1.097</v>
      </c>
      <c r="Q1328">
        <v>1.089</v>
      </c>
      <c r="R1328">
        <v>0.75700000000000001</v>
      </c>
      <c r="S1328">
        <v>0.32</v>
      </c>
    </row>
    <row r="1329" spans="1:19" x14ac:dyDescent="0.3">
      <c r="A1329">
        <v>60</v>
      </c>
      <c r="B1329">
        <v>-0.32100000000000001</v>
      </c>
      <c r="C1329">
        <v>-1.321</v>
      </c>
      <c r="D1329">
        <v>-2.3159999999999998</v>
      </c>
      <c r="E1329">
        <v>-3.0470000000000002</v>
      </c>
      <c r="F1329">
        <v>-3.17</v>
      </c>
      <c r="G1329">
        <v>3.1</v>
      </c>
      <c r="H1329">
        <v>-0.01</v>
      </c>
      <c r="I1329">
        <v>3.37</v>
      </c>
      <c r="J1329">
        <v>-0.32400000000000001</v>
      </c>
      <c r="K1329">
        <v>-1.321</v>
      </c>
      <c r="L1329">
        <v>-2.3159999999999998</v>
      </c>
      <c r="M1329">
        <v>-3.0470000000000002</v>
      </c>
      <c r="N1329">
        <v>-3.173</v>
      </c>
      <c r="O1329">
        <v>1.099</v>
      </c>
      <c r="P1329">
        <v>1.1100000000000001</v>
      </c>
      <c r="Q1329">
        <v>1.1020000000000001</v>
      </c>
      <c r="R1329">
        <v>0.76</v>
      </c>
      <c r="S1329">
        <v>0.32900000000000001</v>
      </c>
    </row>
    <row r="1330" spans="1:19" x14ac:dyDescent="0.3">
      <c r="A1330">
        <v>120</v>
      </c>
      <c r="B1330">
        <v>-0.32100000000000001</v>
      </c>
      <c r="C1330">
        <v>-1.321</v>
      </c>
      <c r="D1330">
        <v>-2.3159999999999998</v>
      </c>
      <c r="E1330">
        <v>-3.0470000000000002</v>
      </c>
      <c r="F1330">
        <v>-3.17</v>
      </c>
      <c r="G1330">
        <v>3.1</v>
      </c>
      <c r="H1330">
        <v>-0.01</v>
      </c>
      <c r="I1330">
        <v>3.37</v>
      </c>
      <c r="J1330">
        <v>-0.32600000000000001</v>
      </c>
      <c r="K1330">
        <v>-1.321</v>
      </c>
      <c r="L1330">
        <v>-2.3159999999999998</v>
      </c>
      <c r="M1330">
        <v>-3.0459999999999998</v>
      </c>
      <c r="N1330">
        <v>-3.1760000000000002</v>
      </c>
      <c r="O1330">
        <v>1.099</v>
      </c>
      <c r="P1330">
        <v>1.1120000000000001</v>
      </c>
      <c r="Q1330">
        <v>1.107</v>
      </c>
      <c r="R1330">
        <v>0.76700000000000002</v>
      </c>
      <c r="S1330">
        <v>0.33700000000000002</v>
      </c>
    </row>
    <row r="1331" spans="1:19" x14ac:dyDescent="0.3">
      <c r="A1331">
        <v>180</v>
      </c>
      <c r="B1331">
        <v>-0.32100000000000001</v>
      </c>
      <c r="C1331">
        <v>-1.321</v>
      </c>
      <c r="D1331">
        <v>-2.3159999999999998</v>
      </c>
      <c r="E1331">
        <v>-3.0470000000000002</v>
      </c>
      <c r="F1331">
        <v>-3.17</v>
      </c>
      <c r="G1331">
        <v>3.1</v>
      </c>
      <c r="H1331">
        <v>-0.01</v>
      </c>
      <c r="I1331">
        <v>3.37</v>
      </c>
      <c r="J1331">
        <v>-0.32900000000000001</v>
      </c>
      <c r="K1331">
        <v>-1.32</v>
      </c>
      <c r="L1331">
        <v>-2.3159999999999998</v>
      </c>
      <c r="M1331">
        <v>-3.0459999999999998</v>
      </c>
      <c r="N1331">
        <v>-3.1789999999999998</v>
      </c>
      <c r="O1331">
        <v>1.099</v>
      </c>
      <c r="P1331">
        <v>1.115</v>
      </c>
      <c r="Q1331">
        <v>1.107</v>
      </c>
      <c r="R1331">
        <v>0.76900000000000002</v>
      </c>
      <c r="S1331">
        <v>0.34399999999999997</v>
      </c>
    </row>
    <row r="1332" spans="1:19" x14ac:dyDescent="0.3">
      <c r="A1332">
        <v>240</v>
      </c>
      <c r="B1332">
        <v>-0.32100000000000001</v>
      </c>
      <c r="C1332">
        <v>-1.321</v>
      </c>
      <c r="D1332">
        <v>-2.3159999999999998</v>
      </c>
      <c r="E1332">
        <v>-3.0470000000000002</v>
      </c>
      <c r="F1332">
        <v>-3.17</v>
      </c>
      <c r="G1332">
        <v>3.1</v>
      </c>
      <c r="H1332">
        <v>-0.01</v>
      </c>
      <c r="I1332">
        <v>3.37</v>
      </c>
      <c r="J1332">
        <v>-0.33</v>
      </c>
      <c r="K1332">
        <v>-1.32</v>
      </c>
      <c r="L1332">
        <v>-2.3159999999999998</v>
      </c>
      <c r="M1332">
        <v>-3.0449999999999999</v>
      </c>
      <c r="N1332">
        <v>-3.1819999999999999</v>
      </c>
      <c r="O1332">
        <v>1.0980000000000001</v>
      </c>
      <c r="P1332">
        <v>1.1160000000000001</v>
      </c>
      <c r="Q1332">
        <v>1.109</v>
      </c>
      <c r="R1332">
        <v>0.76700000000000002</v>
      </c>
      <c r="S1332">
        <v>0.35</v>
      </c>
    </row>
    <row r="1333" spans="1:19" x14ac:dyDescent="0.3">
      <c r="A1333">
        <v>300</v>
      </c>
      <c r="B1333">
        <v>-0.32100000000000001</v>
      </c>
      <c r="C1333">
        <v>-1.321</v>
      </c>
      <c r="D1333">
        <v>-2.3159999999999998</v>
      </c>
      <c r="E1333">
        <v>-3.0470000000000002</v>
      </c>
      <c r="F1333">
        <v>-3.17</v>
      </c>
      <c r="G1333">
        <v>3.1</v>
      </c>
      <c r="H1333">
        <v>-0.01</v>
      </c>
      <c r="I1333">
        <v>3.37</v>
      </c>
      <c r="J1333">
        <v>-0.33200000000000002</v>
      </c>
      <c r="K1333">
        <v>-1.321</v>
      </c>
      <c r="L1333">
        <v>-2.3170000000000002</v>
      </c>
      <c r="M1333">
        <v>-3.044</v>
      </c>
      <c r="N1333">
        <v>-3.1850000000000001</v>
      </c>
      <c r="O1333">
        <v>1.0980000000000001</v>
      </c>
      <c r="P1333">
        <v>1.115</v>
      </c>
      <c r="Q1333">
        <v>1.1100000000000001</v>
      </c>
      <c r="R1333">
        <v>0.76700000000000002</v>
      </c>
      <c r="S1333">
        <v>0.35499999999999998</v>
      </c>
    </row>
    <row r="1334" spans="1:19" x14ac:dyDescent="0.3">
      <c r="A1334">
        <v>360</v>
      </c>
      <c r="B1334">
        <v>-0.32100000000000001</v>
      </c>
      <c r="C1334">
        <v>-1.321</v>
      </c>
      <c r="D1334">
        <v>-2.3159999999999998</v>
      </c>
      <c r="E1334">
        <v>-3.0470000000000002</v>
      </c>
      <c r="F1334">
        <v>-3.17</v>
      </c>
      <c r="G1334">
        <v>3.1</v>
      </c>
      <c r="H1334">
        <v>-0.01</v>
      </c>
      <c r="I1334">
        <v>3.37</v>
      </c>
      <c r="J1334">
        <v>-0.33300000000000002</v>
      </c>
      <c r="K1334">
        <v>-1.3220000000000001</v>
      </c>
      <c r="L1334">
        <v>-2.3170000000000002</v>
      </c>
      <c r="M1334">
        <v>-3.0449999999999999</v>
      </c>
      <c r="N1334">
        <v>-3.1880000000000002</v>
      </c>
      <c r="O1334">
        <v>1.097</v>
      </c>
      <c r="P1334">
        <v>1.113</v>
      </c>
      <c r="Q1334">
        <v>1.1100000000000001</v>
      </c>
      <c r="R1334">
        <v>0.77</v>
      </c>
      <c r="S1334">
        <v>0.36099999999999999</v>
      </c>
    </row>
    <row r="1335" spans="1:19" x14ac:dyDescent="0.3">
      <c r="A1335">
        <v>420</v>
      </c>
      <c r="B1335">
        <v>-0.32100000000000001</v>
      </c>
      <c r="C1335">
        <v>-1.321</v>
      </c>
      <c r="D1335">
        <v>-2.3159999999999998</v>
      </c>
      <c r="E1335">
        <v>-3.0470000000000002</v>
      </c>
      <c r="F1335">
        <v>-3.17</v>
      </c>
      <c r="G1335">
        <v>3.1</v>
      </c>
      <c r="H1335">
        <v>-0.01</v>
      </c>
      <c r="I1335">
        <v>3.37</v>
      </c>
      <c r="J1335">
        <v>-0.33500000000000002</v>
      </c>
      <c r="K1335">
        <v>-1.323</v>
      </c>
      <c r="L1335">
        <v>-2.3170000000000002</v>
      </c>
      <c r="M1335">
        <v>-3.0470000000000002</v>
      </c>
      <c r="N1335">
        <v>-3.1909999999999998</v>
      </c>
      <c r="O1335">
        <v>1.095</v>
      </c>
      <c r="P1335">
        <v>1.111</v>
      </c>
      <c r="Q1335">
        <v>1.109</v>
      </c>
      <c r="R1335">
        <v>0.77500000000000002</v>
      </c>
      <c r="S1335">
        <v>0.36499999999999999</v>
      </c>
    </row>
    <row r="1336" spans="1:19" x14ac:dyDescent="0.3">
      <c r="A1336">
        <v>480</v>
      </c>
      <c r="B1336">
        <v>-0.32100000000000001</v>
      </c>
      <c r="C1336">
        <v>-1.321</v>
      </c>
      <c r="D1336">
        <v>-2.3159999999999998</v>
      </c>
      <c r="E1336">
        <v>-3.0470000000000002</v>
      </c>
      <c r="F1336">
        <v>-3.17</v>
      </c>
      <c r="G1336">
        <v>3.1</v>
      </c>
      <c r="H1336">
        <v>-0.01</v>
      </c>
      <c r="I1336">
        <v>3.37</v>
      </c>
      <c r="J1336">
        <v>-0.33600000000000002</v>
      </c>
      <c r="K1336">
        <v>-1.323</v>
      </c>
      <c r="L1336">
        <v>-2.3170000000000002</v>
      </c>
      <c r="M1336">
        <v>-3.0489999999999999</v>
      </c>
      <c r="N1336">
        <v>-3.194</v>
      </c>
      <c r="O1336">
        <v>1.0940000000000001</v>
      </c>
      <c r="P1336">
        <v>1.109</v>
      </c>
      <c r="Q1336">
        <v>1.1100000000000001</v>
      </c>
      <c r="R1336">
        <v>0.78</v>
      </c>
      <c r="S1336">
        <v>0.36899999999999999</v>
      </c>
    </row>
    <row r="1337" spans="1:19" x14ac:dyDescent="0.3">
      <c r="A1337">
        <v>540</v>
      </c>
      <c r="B1337">
        <v>-0.32100000000000001</v>
      </c>
      <c r="C1337">
        <v>-1.321</v>
      </c>
      <c r="D1337">
        <v>-2.3159999999999998</v>
      </c>
      <c r="E1337">
        <v>-3.0470000000000002</v>
      </c>
      <c r="F1337">
        <v>-3.17</v>
      </c>
      <c r="G1337">
        <v>3.1</v>
      </c>
      <c r="H1337">
        <v>-0.01</v>
      </c>
      <c r="I1337">
        <v>3.37</v>
      </c>
      <c r="J1337">
        <v>-0.33800000000000002</v>
      </c>
      <c r="K1337">
        <v>-1.325</v>
      </c>
      <c r="L1337">
        <v>-2.3170000000000002</v>
      </c>
      <c r="M1337">
        <v>-3.0510000000000002</v>
      </c>
      <c r="N1337">
        <v>-3.1970000000000001</v>
      </c>
      <c r="O1337">
        <v>1.093</v>
      </c>
      <c r="P1337">
        <v>1.1080000000000001</v>
      </c>
      <c r="Q1337">
        <v>1.1100000000000001</v>
      </c>
      <c r="R1337">
        <v>0.78300000000000003</v>
      </c>
      <c r="S1337">
        <v>0.371</v>
      </c>
    </row>
    <row r="1338" spans="1:19" x14ac:dyDescent="0.3">
      <c r="A1338">
        <v>600</v>
      </c>
      <c r="B1338">
        <v>-0.32100000000000001</v>
      </c>
      <c r="C1338">
        <v>-1.321</v>
      </c>
      <c r="D1338">
        <v>-2.3159999999999998</v>
      </c>
      <c r="E1338">
        <v>-3.0470000000000002</v>
      </c>
      <c r="F1338">
        <v>-3.17</v>
      </c>
      <c r="G1338">
        <v>3.1</v>
      </c>
      <c r="H1338">
        <v>-0.01</v>
      </c>
      <c r="I1338">
        <v>3.37</v>
      </c>
      <c r="J1338">
        <v>-0.34</v>
      </c>
      <c r="K1338">
        <v>-1.3260000000000001</v>
      </c>
      <c r="L1338">
        <v>-2.3170000000000002</v>
      </c>
      <c r="M1338">
        <v>-3.0529999999999999</v>
      </c>
      <c r="N1338">
        <v>-3.2</v>
      </c>
      <c r="O1338">
        <v>1.0920000000000001</v>
      </c>
      <c r="P1338">
        <v>1.1060000000000001</v>
      </c>
      <c r="Q1338">
        <v>1.1100000000000001</v>
      </c>
      <c r="R1338">
        <v>0.78700000000000003</v>
      </c>
      <c r="S1338">
        <v>0.372</v>
      </c>
    </row>
    <row r="1340" spans="1:19" x14ac:dyDescent="0.3">
      <c r="A1340" t="s">
        <v>0</v>
      </c>
      <c r="B1340" t="s">
        <v>104</v>
      </c>
    </row>
    <row r="1341" spans="1:19" x14ac:dyDescent="0.3">
      <c r="A1341">
        <v>0</v>
      </c>
      <c r="B1341">
        <v>-0.32100000000000001</v>
      </c>
      <c r="C1341">
        <v>-1.321</v>
      </c>
      <c r="D1341">
        <v>-2.3159999999999998</v>
      </c>
      <c r="E1341">
        <v>-3.0470000000000002</v>
      </c>
      <c r="F1341">
        <v>-3.17</v>
      </c>
      <c r="G1341">
        <v>3.1</v>
      </c>
      <c r="H1341">
        <v>-0.01</v>
      </c>
      <c r="I1341">
        <v>3.1459999999999999</v>
      </c>
      <c r="J1341">
        <v>-0.32100000000000001</v>
      </c>
      <c r="K1341">
        <v>-1.321</v>
      </c>
      <c r="L1341">
        <v>-2.3159999999999998</v>
      </c>
      <c r="M1341">
        <v>-3.0470000000000002</v>
      </c>
      <c r="N1341">
        <v>-3.17</v>
      </c>
      <c r="O1341">
        <v>1.097</v>
      </c>
      <c r="P1341">
        <v>1.097</v>
      </c>
      <c r="Q1341">
        <v>1.089</v>
      </c>
      <c r="R1341">
        <v>0.75700000000000001</v>
      </c>
      <c r="S1341">
        <v>0.32</v>
      </c>
    </row>
    <row r="1342" spans="1:19" x14ac:dyDescent="0.3">
      <c r="A1342">
        <v>60</v>
      </c>
      <c r="B1342">
        <v>-0.32100000000000001</v>
      </c>
      <c r="C1342">
        <v>-1.321</v>
      </c>
      <c r="D1342">
        <v>-2.3159999999999998</v>
      </c>
      <c r="E1342">
        <v>-3.0470000000000002</v>
      </c>
      <c r="F1342">
        <v>-3.17</v>
      </c>
      <c r="G1342">
        <v>3.1</v>
      </c>
      <c r="H1342">
        <v>-0.01</v>
      </c>
      <c r="I1342">
        <v>3.1459999999999999</v>
      </c>
      <c r="J1342">
        <v>-0.32400000000000001</v>
      </c>
      <c r="K1342">
        <v>-1.32</v>
      </c>
      <c r="L1342">
        <v>-2.3159999999999998</v>
      </c>
      <c r="M1342">
        <v>-3.0470000000000002</v>
      </c>
      <c r="N1342">
        <v>-3.17</v>
      </c>
      <c r="O1342">
        <v>1.099</v>
      </c>
      <c r="P1342">
        <v>1.109</v>
      </c>
      <c r="Q1342">
        <v>1.1020000000000001</v>
      </c>
      <c r="R1342">
        <v>0.76100000000000001</v>
      </c>
      <c r="S1342">
        <v>0.32100000000000001</v>
      </c>
    </row>
    <row r="1343" spans="1:19" x14ac:dyDescent="0.3">
      <c r="A1343">
        <v>120</v>
      </c>
      <c r="B1343">
        <v>-0.32100000000000001</v>
      </c>
      <c r="C1343">
        <v>-1.321</v>
      </c>
      <c r="D1343">
        <v>-2.3159999999999998</v>
      </c>
      <c r="E1343">
        <v>-3.0470000000000002</v>
      </c>
      <c r="F1343">
        <v>-3.17</v>
      </c>
      <c r="G1343">
        <v>3.1</v>
      </c>
      <c r="H1343">
        <v>-0.01</v>
      </c>
      <c r="I1343">
        <v>3.1459999999999999</v>
      </c>
      <c r="J1343">
        <v>-0.32600000000000001</v>
      </c>
      <c r="K1343">
        <v>-1.321</v>
      </c>
      <c r="L1343">
        <v>-2.3159999999999998</v>
      </c>
      <c r="M1343">
        <v>-3.0459999999999998</v>
      </c>
      <c r="N1343">
        <v>-3.17</v>
      </c>
      <c r="O1343">
        <v>1.099</v>
      </c>
      <c r="P1343">
        <v>1.1120000000000001</v>
      </c>
      <c r="Q1343">
        <v>1.1060000000000001</v>
      </c>
      <c r="R1343">
        <v>0.76600000000000001</v>
      </c>
      <c r="S1343">
        <v>0.32100000000000001</v>
      </c>
    </row>
    <row r="1344" spans="1:19" x14ac:dyDescent="0.3">
      <c r="A1344">
        <v>180</v>
      </c>
      <c r="B1344">
        <v>-0.32100000000000001</v>
      </c>
      <c r="C1344">
        <v>-1.321</v>
      </c>
      <c r="D1344">
        <v>-2.3159999999999998</v>
      </c>
      <c r="E1344">
        <v>-3.0470000000000002</v>
      </c>
      <c r="F1344">
        <v>-3.17</v>
      </c>
      <c r="G1344">
        <v>3.1</v>
      </c>
      <c r="H1344">
        <v>-0.01</v>
      </c>
      <c r="I1344">
        <v>3.1459999999999999</v>
      </c>
      <c r="J1344">
        <v>-0.32900000000000001</v>
      </c>
      <c r="K1344">
        <v>-1.32</v>
      </c>
      <c r="L1344">
        <v>-2.3159999999999998</v>
      </c>
      <c r="M1344">
        <v>-3.0459999999999998</v>
      </c>
      <c r="N1344">
        <v>-3.17</v>
      </c>
      <c r="O1344">
        <v>1.099</v>
      </c>
      <c r="P1344">
        <v>1.115</v>
      </c>
      <c r="Q1344">
        <v>1.1080000000000001</v>
      </c>
      <c r="R1344">
        <v>0.76800000000000002</v>
      </c>
      <c r="S1344">
        <v>0.32300000000000001</v>
      </c>
    </row>
    <row r="1345" spans="1:19" x14ac:dyDescent="0.3">
      <c r="A1345">
        <v>240</v>
      </c>
      <c r="B1345">
        <v>-0.32100000000000001</v>
      </c>
      <c r="C1345">
        <v>-1.321</v>
      </c>
      <c r="D1345">
        <v>-2.3159999999999998</v>
      </c>
      <c r="E1345">
        <v>-3.0470000000000002</v>
      </c>
      <c r="F1345">
        <v>-3.17</v>
      </c>
      <c r="G1345">
        <v>3.1</v>
      </c>
      <c r="H1345">
        <v>-0.01</v>
      </c>
      <c r="I1345">
        <v>3.1459999999999999</v>
      </c>
      <c r="J1345">
        <v>-0.33</v>
      </c>
      <c r="K1345">
        <v>-1.32</v>
      </c>
      <c r="L1345">
        <v>-2.3159999999999998</v>
      </c>
      <c r="M1345">
        <v>-3.0459999999999998</v>
      </c>
      <c r="N1345">
        <v>-3.17</v>
      </c>
      <c r="O1345">
        <v>1.0980000000000001</v>
      </c>
      <c r="P1345">
        <v>1.1160000000000001</v>
      </c>
      <c r="Q1345">
        <v>1.109</v>
      </c>
      <c r="R1345">
        <v>0.77</v>
      </c>
      <c r="S1345">
        <v>0.32300000000000001</v>
      </c>
    </row>
    <row r="1346" spans="1:19" x14ac:dyDescent="0.3">
      <c r="A1346">
        <v>300</v>
      </c>
      <c r="B1346">
        <v>-0.32100000000000001</v>
      </c>
      <c r="C1346">
        <v>-1.321</v>
      </c>
      <c r="D1346">
        <v>-2.3159999999999998</v>
      </c>
      <c r="E1346">
        <v>-3.0470000000000002</v>
      </c>
      <c r="F1346">
        <v>-3.17</v>
      </c>
      <c r="G1346">
        <v>3.1</v>
      </c>
      <c r="H1346">
        <v>-0.01</v>
      </c>
      <c r="I1346">
        <v>3.1459999999999999</v>
      </c>
      <c r="J1346">
        <v>-0.33200000000000002</v>
      </c>
      <c r="K1346">
        <v>-1.321</v>
      </c>
      <c r="L1346">
        <v>-2.3170000000000002</v>
      </c>
      <c r="M1346">
        <v>-3.0449999999999999</v>
      </c>
      <c r="N1346">
        <v>-3.17</v>
      </c>
      <c r="O1346">
        <v>1.0980000000000001</v>
      </c>
      <c r="P1346">
        <v>1.115</v>
      </c>
      <c r="Q1346">
        <v>1.109</v>
      </c>
      <c r="R1346">
        <v>0.77</v>
      </c>
      <c r="S1346">
        <v>0.32400000000000001</v>
      </c>
    </row>
    <row r="1347" spans="1:19" x14ac:dyDescent="0.3">
      <c r="A1347">
        <v>360</v>
      </c>
      <c r="B1347">
        <v>-0.32100000000000001</v>
      </c>
      <c r="C1347">
        <v>-1.321</v>
      </c>
      <c r="D1347">
        <v>-2.3159999999999998</v>
      </c>
      <c r="E1347">
        <v>-3.0470000000000002</v>
      </c>
      <c r="F1347">
        <v>-3.17</v>
      </c>
      <c r="G1347">
        <v>3.1</v>
      </c>
      <c r="H1347">
        <v>-0.01</v>
      </c>
      <c r="I1347">
        <v>3.1459999999999999</v>
      </c>
      <c r="J1347">
        <v>-0.33300000000000002</v>
      </c>
      <c r="K1347">
        <v>-1.3220000000000001</v>
      </c>
      <c r="L1347">
        <v>-2.3170000000000002</v>
      </c>
      <c r="M1347">
        <v>-3.0449999999999999</v>
      </c>
      <c r="N1347">
        <v>-3.17</v>
      </c>
      <c r="O1347">
        <v>1.097</v>
      </c>
      <c r="P1347">
        <v>1.113</v>
      </c>
      <c r="Q1347">
        <v>1.1100000000000001</v>
      </c>
      <c r="R1347">
        <v>0.76900000000000002</v>
      </c>
      <c r="S1347">
        <v>0.32600000000000001</v>
      </c>
    </row>
    <row r="1348" spans="1:19" x14ac:dyDescent="0.3">
      <c r="A1348">
        <v>420</v>
      </c>
      <c r="B1348">
        <v>-0.32100000000000001</v>
      </c>
      <c r="C1348">
        <v>-1.321</v>
      </c>
      <c r="D1348">
        <v>-2.3159999999999998</v>
      </c>
      <c r="E1348">
        <v>-3.0470000000000002</v>
      </c>
      <c r="F1348">
        <v>-3.17</v>
      </c>
      <c r="G1348">
        <v>3.1</v>
      </c>
      <c r="H1348">
        <v>-0.01</v>
      </c>
      <c r="I1348">
        <v>3.1459999999999999</v>
      </c>
      <c r="J1348">
        <v>-0.33500000000000002</v>
      </c>
      <c r="K1348">
        <v>-1.323</v>
      </c>
      <c r="L1348">
        <v>-2.3170000000000002</v>
      </c>
      <c r="M1348">
        <v>-3.0449999999999999</v>
      </c>
      <c r="N1348">
        <v>-3.17</v>
      </c>
      <c r="O1348">
        <v>1.095</v>
      </c>
      <c r="P1348">
        <v>1.111</v>
      </c>
      <c r="Q1348">
        <v>1.1100000000000001</v>
      </c>
      <c r="R1348">
        <v>0.77</v>
      </c>
      <c r="S1348">
        <v>0.32800000000000001</v>
      </c>
    </row>
    <row r="1349" spans="1:19" x14ac:dyDescent="0.3">
      <c r="A1349">
        <v>480</v>
      </c>
      <c r="B1349">
        <v>-0.32100000000000001</v>
      </c>
      <c r="C1349">
        <v>-1.321</v>
      </c>
      <c r="D1349">
        <v>-2.3159999999999998</v>
      </c>
      <c r="E1349">
        <v>-3.0470000000000002</v>
      </c>
      <c r="F1349">
        <v>-3.17</v>
      </c>
      <c r="G1349">
        <v>3.1</v>
      </c>
      <c r="H1349">
        <v>-0.01</v>
      </c>
      <c r="I1349">
        <v>3.1459999999999999</v>
      </c>
      <c r="J1349">
        <v>-0.33600000000000002</v>
      </c>
      <c r="K1349">
        <v>-1.323</v>
      </c>
      <c r="L1349">
        <v>-2.3170000000000002</v>
      </c>
      <c r="M1349">
        <v>-3.0459999999999998</v>
      </c>
      <c r="N1349">
        <v>-3.17</v>
      </c>
      <c r="O1349">
        <v>1.0940000000000001</v>
      </c>
      <c r="P1349">
        <v>1.109</v>
      </c>
      <c r="Q1349">
        <v>1.1100000000000001</v>
      </c>
      <c r="R1349">
        <v>0.77</v>
      </c>
      <c r="S1349">
        <v>0.32900000000000001</v>
      </c>
    </row>
    <row r="1350" spans="1:19" x14ac:dyDescent="0.3">
      <c r="A1350">
        <v>540</v>
      </c>
      <c r="B1350">
        <v>-0.32100000000000001</v>
      </c>
      <c r="C1350">
        <v>-1.321</v>
      </c>
      <c r="D1350">
        <v>-2.3159999999999998</v>
      </c>
      <c r="E1350">
        <v>-3.0470000000000002</v>
      </c>
      <c r="F1350">
        <v>-3.17</v>
      </c>
      <c r="G1350">
        <v>3.1</v>
      </c>
      <c r="H1350">
        <v>-0.01</v>
      </c>
      <c r="I1350">
        <v>3.1459999999999999</v>
      </c>
      <c r="J1350">
        <v>-0.33800000000000002</v>
      </c>
      <c r="K1350">
        <v>-1.325</v>
      </c>
      <c r="L1350">
        <v>-2.3170000000000002</v>
      </c>
      <c r="M1350">
        <v>-3.0459999999999998</v>
      </c>
      <c r="N1350">
        <v>-3.17</v>
      </c>
      <c r="O1350">
        <v>1.093</v>
      </c>
      <c r="P1350">
        <v>1.1080000000000001</v>
      </c>
      <c r="Q1350">
        <v>1.1100000000000001</v>
      </c>
      <c r="R1350">
        <v>0.76900000000000002</v>
      </c>
      <c r="S1350">
        <v>0.32900000000000001</v>
      </c>
    </row>
    <row r="1351" spans="1:19" x14ac:dyDescent="0.3">
      <c r="A1351">
        <v>600</v>
      </c>
      <c r="B1351">
        <v>-0.32100000000000001</v>
      </c>
      <c r="C1351">
        <v>-1.321</v>
      </c>
      <c r="D1351">
        <v>-2.3159999999999998</v>
      </c>
      <c r="E1351">
        <v>-3.0470000000000002</v>
      </c>
      <c r="F1351">
        <v>-3.17</v>
      </c>
      <c r="G1351">
        <v>3.1</v>
      </c>
      <c r="H1351">
        <v>-0.01</v>
      </c>
      <c r="I1351">
        <v>3.1459999999999999</v>
      </c>
      <c r="J1351">
        <v>-0.34</v>
      </c>
      <c r="K1351">
        <v>-1.3260000000000001</v>
      </c>
      <c r="L1351">
        <v>-2.3170000000000002</v>
      </c>
      <c r="M1351">
        <v>-3.0459999999999998</v>
      </c>
      <c r="N1351">
        <v>-3.17</v>
      </c>
      <c r="O1351">
        <v>1.0920000000000001</v>
      </c>
      <c r="P1351">
        <v>1.1060000000000001</v>
      </c>
      <c r="Q1351">
        <v>1.1100000000000001</v>
      </c>
      <c r="R1351">
        <v>0.76900000000000002</v>
      </c>
      <c r="S1351">
        <v>0.32800000000000001</v>
      </c>
    </row>
    <row r="1353" spans="1:19" x14ac:dyDescent="0.3">
      <c r="A1353" t="s">
        <v>0</v>
      </c>
      <c r="B1353" t="s">
        <v>105</v>
      </c>
    </row>
    <row r="1354" spans="1:19" x14ac:dyDescent="0.3">
      <c r="A1354">
        <v>0</v>
      </c>
      <c r="B1354">
        <v>-0.32100000000000001</v>
      </c>
      <c r="C1354">
        <v>-1.321</v>
      </c>
      <c r="D1354">
        <v>-2.3159999999999998</v>
      </c>
      <c r="E1354">
        <v>-3.0470000000000002</v>
      </c>
      <c r="F1354">
        <v>-3.17</v>
      </c>
      <c r="G1354">
        <v>3.1</v>
      </c>
      <c r="H1354">
        <v>-0.01</v>
      </c>
      <c r="I1354">
        <v>2.9159999999999999</v>
      </c>
      <c r="J1354">
        <v>-0.32100000000000001</v>
      </c>
      <c r="K1354">
        <v>-1.321</v>
      </c>
      <c r="L1354">
        <v>-2.3159999999999998</v>
      </c>
      <c r="M1354">
        <v>-3.0470000000000002</v>
      </c>
      <c r="N1354">
        <v>-3.17</v>
      </c>
      <c r="O1354">
        <v>1.097</v>
      </c>
      <c r="P1354">
        <v>1.097</v>
      </c>
      <c r="Q1354">
        <v>1.089</v>
      </c>
      <c r="R1354">
        <v>0.75700000000000001</v>
      </c>
      <c r="S1354">
        <v>0.32</v>
      </c>
    </row>
    <row r="1355" spans="1:19" x14ac:dyDescent="0.3">
      <c r="A1355">
        <v>60</v>
      </c>
      <c r="B1355">
        <v>-0.32100000000000001</v>
      </c>
      <c r="C1355">
        <v>-1.321</v>
      </c>
      <c r="D1355">
        <v>-2.3159999999999998</v>
      </c>
      <c r="E1355">
        <v>-3.0470000000000002</v>
      </c>
      <c r="F1355">
        <v>-3.17</v>
      </c>
      <c r="G1355">
        <v>3.1</v>
      </c>
      <c r="H1355">
        <v>-0.01</v>
      </c>
      <c r="I1355">
        <v>2.9159999999999999</v>
      </c>
      <c r="J1355">
        <v>-0.32400000000000001</v>
      </c>
      <c r="K1355">
        <v>-1.32</v>
      </c>
      <c r="L1355">
        <v>-2.3159999999999998</v>
      </c>
      <c r="M1355">
        <v>-3.0470000000000002</v>
      </c>
      <c r="N1355">
        <v>-3.1669999999999998</v>
      </c>
      <c r="O1355">
        <v>1.099</v>
      </c>
      <c r="P1355">
        <v>1.109</v>
      </c>
      <c r="Q1355">
        <v>1.1020000000000001</v>
      </c>
      <c r="R1355">
        <v>0.76200000000000001</v>
      </c>
      <c r="S1355">
        <v>0.313</v>
      </c>
    </row>
    <row r="1356" spans="1:19" x14ac:dyDescent="0.3">
      <c r="A1356">
        <v>120</v>
      </c>
      <c r="B1356">
        <v>-0.32100000000000001</v>
      </c>
      <c r="C1356">
        <v>-1.321</v>
      </c>
      <c r="D1356">
        <v>-2.3159999999999998</v>
      </c>
      <c r="E1356">
        <v>-3.0470000000000002</v>
      </c>
      <c r="F1356">
        <v>-3.17</v>
      </c>
      <c r="G1356">
        <v>3.1</v>
      </c>
      <c r="H1356">
        <v>-0.01</v>
      </c>
      <c r="I1356">
        <v>2.9159999999999999</v>
      </c>
      <c r="J1356">
        <v>-0.32700000000000001</v>
      </c>
      <c r="K1356">
        <v>-1.321</v>
      </c>
      <c r="L1356">
        <v>-2.3159999999999998</v>
      </c>
      <c r="M1356">
        <v>-3.0459999999999998</v>
      </c>
      <c r="N1356">
        <v>-3.1640000000000001</v>
      </c>
      <c r="O1356">
        <v>1.1000000000000001</v>
      </c>
      <c r="P1356">
        <v>1.113</v>
      </c>
      <c r="Q1356">
        <v>1.105</v>
      </c>
      <c r="R1356">
        <v>0.76500000000000001</v>
      </c>
      <c r="S1356">
        <v>0.307</v>
      </c>
    </row>
    <row r="1357" spans="1:19" x14ac:dyDescent="0.3">
      <c r="A1357">
        <v>180</v>
      </c>
      <c r="B1357">
        <v>-0.32100000000000001</v>
      </c>
      <c r="C1357">
        <v>-1.321</v>
      </c>
      <c r="D1357">
        <v>-2.3159999999999998</v>
      </c>
      <c r="E1357">
        <v>-3.0470000000000002</v>
      </c>
      <c r="F1357">
        <v>-3.17</v>
      </c>
      <c r="G1357">
        <v>3.1</v>
      </c>
      <c r="H1357">
        <v>-0.01</v>
      </c>
      <c r="I1357">
        <v>2.9159999999999999</v>
      </c>
      <c r="J1357">
        <v>-0.32900000000000001</v>
      </c>
      <c r="K1357">
        <v>-1.32</v>
      </c>
      <c r="L1357">
        <v>-2.3159999999999998</v>
      </c>
      <c r="M1357">
        <v>-3.0449999999999999</v>
      </c>
      <c r="N1357">
        <v>-3.161</v>
      </c>
      <c r="O1357">
        <v>1.099</v>
      </c>
      <c r="P1357">
        <v>1.115</v>
      </c>
      <c r="Q1357">
        <v>1.1080000000000001</v>
      </c>
      <c r="R1357">
        <v>0.76800000000000002</v>
      </c>
      <c r="S1357">
        <v>0.30199999999999999</v>
      </c>
    </row>
    <row r="1358" spans="1:19" x14ac:dyDescent="0.3">
      <c r="A1358">
        <v>240</v>
      </c>
      <c r="B1358">
        <v>-0.32100000000000001</v>
      </c>
      <c r="C1358">
        <v>-1.321</v>
      </c>
      <c r="D1358">
        <v>-2.3159999999999998</v>
      </c>
      <c r="E1358">
        <v>-3.0470000000000002</v>
      </c>
      <c r="F1358">
        <v>-3.17</v>
      </c>
      <c r="G1358">
        <v>3.1</v>
      </c>
      <c r="H1358">
        <v>-0.01</v>
      </c>
      <c r="I1358">
        <v>2.9159999999999999</v>
      </c>
      <c r="J1358">
        <v>-0.33</v>
      </c>
      <c r="K1358">
        <v>-1.32</v>
      </c>
      <c r="L1358">
        <v>-2.3159999999999998</v>
      </c>
      <c r="M1358">
        <v>-3.0459999999999998</v>
      </c>
      <c r="N1358">
        <v>-3.1579999999999999</v>
      </c>
      <c r="O1358">
        <v>1.099</v>
      </c>
      <c r="P1358">
        <v>1.1160000000000001</v>
      </c>
      <c r="Q1358">
        <v>1.109</v>
      </c>
      <c r="R1358">
        <v>0.77200000000000002</v>
      </c>
      <c r="S1358">
        <v>0.29699999999999999</v>
      </c>
    </row>
    <row r="1359" spans="1:19" x14ac:dyDescent="0.3">
      <c r="A1359">
        <v>300</v>
      </c>
      <c r="B1359">
        <v>-0.32100000000000001</v>
      </c>
      <c r="C1359">
        <v>-1.321</v>
      </c>
      <c r="D1359">
        <v>-2.3159999999999998</v>
      </c>
      <c r="E1359">
        <v>-3.0470000000000002</v>
      </c>
      <c r="F1359">
        <v>-3.17</v>
      </c>
      <c r="G1359">
        <v>3.1</v>
      </c>
      <c r="H1359">
        <v>-0.01</v>
      </c>
      <c r="I1359">
        <v>2.9159999999999999</v>
      </c>
      <c r="J1359">
        <v>-0.33200000000000002</v>
      </c>
      <c r="K1359">
        <v>-1.321</v>
      </c>
      <c r="L1359">
        <v>-2.3159999999999998</v>
      </c>
      <c r="M1359">
        <v>-3.0459999999999998</v>
      </c>
      <c r="N1359">
        <v>-3.1549999999999998</v>
      </c>
      <c r="O1359">
        <v>1.0980000000000001</v>
      </c>
      <c r="P1359">
        <v>1.1140000000000001</v>
      </c>
      <c r="Q1359">
        <v>1.1080000000000001</v>
      </c>
      <c r="R1359">
        <v>0.77200000000000002</v>
      </c>
      <c r="S1359">
        <v>0.29299999999999998</v>
      </c>
    </row>
    <row r="1360" spans="1:19" x14ac:dyDescent="0.3">
      <c r="A1360">
        <v>360</v>
      </c>
      <c r="B1360">
        <v>-0.32100000000000001</v>
      </c>
      <c r="C1360">
        <v>-1.321</v>
      </c>
      <c r="D1360">
        <v>-2.3159999999999998</v>
      </c>
      <c r="E1360">
        <v>-3.0470000000000002</v>
      </c>
      <c r="F1360">
        <v>-3.17</v>
      </c>
      <c r="G1360">
        <v>3.1</v>
      </c>
      <c r="H1360">
        <v>-0.01</v>
      </c>
      <c r="I1360">
        <v>2.9159999999999999</v>
      </c>
      <c r="J1360">
        <v>-0.33300000000000002</v>
      </c>
      <c r="K1360">
        <v>-1.3220000000000001</v>
      </c>
      <c r="L1360">
        <v>-2.3170000000000002</v>
      </c>
      <c r="M1360">
        <v>-3.0449999999999999</v>
      </c>
      <c r="N1360">
        <v>-3.1520000000000001</v>
      </c>
      <c r="O1360">
        <v>1.097</v>
      </c>
      <c r="P1360">
        <v>1.113</v>
      </c>
      <c r="Q1360">
        <v>1.1100000000000001</v>
      </c>
      <c r="R1360">
        <v>0.76900000000000002</v>
      </c>
      <c r="S1360">
        <v>0.29199999999999998</v>
      </c>
    </row>
    <row r="1361" spans="1:19" x14ac:dyDescent="0.3">
      <c r="A1361">
        <v>420</v>
      </c>
      <c r="B1361">
        <v>-0.32100000000000001</v>
      </c>
      <c r="C1361">
        <v>-1.321</v>
      </c>
      <c r="D1361">
        <v>-2.3159999999999998</v>
      </c>
      <c r="E1361">
        <v>-3.0470000000000002</v>
      </c>
      <c r="F1361">
        <v>-3.17</v>
      </c>
      <c r="G1361">
        <v>3.1</v>
      </c>
      <c r="H1361">
        <v>-0.01</v>
      </c>
      <c r="I1361">
        <v>2.9159999999999999</v>
      </c>
      <c r="J1361">
        <v>-0.33500000000000002</v>
      </c>
      <c r="K1361">
        <v>-1.323</v>
      </c>
      <c r="L1361">
        <v>-2.3170000000000002</v>
      </c>
      <c r="M1361">
        <v>-3.044</v>
      </c>
      <c r="N1361">
        <v>-3.149</v>
      </c>
      <c r="O1361">
        <v>1.095</v>
      </c>
      <c r="P1361">
        <v>1.111</v>
      </c>
      <c r="Q1361">
        <v>1.1100000000000001</v>
      </c>
      <c r="R1361">
        <v>0.76400000000000001</v>
      </c>
      <c r="S1361">
        <v>0.28999999999999998</v>
      </c>
    </row>
    <row r="1362" spans="1:19" x14ac:dyDescent="0.3">
      <c r="A1362">
        <v>480</v>
      </c>
      <c r="B1362">
        <v>-0.32100000000000001</v>
      </c>
      <c r="C1362">
        <v>-1.321</v>
      </c>
      <c r="D1362">
        <v>-2.3159999999999998</v>
      </c>
      <c r="E1362">
        <v>-3.0470000000000002</v>
      </c>
      <c r="F1362">
        <v>-3.17</v>
      </c>
      <c r="G1362">
        <v>3.1</v>
      </c>
      <c r="H1362">
        <v>-0.01</v>
      </c>
      <c r="I1362">
        <v>2.9159999999999999</v>
      </c>
      <c r="J1362">
        <v>-0.33600000000000002</v>
      </c>
      <c r="K1362">
        <v>-1.323</v>
      </c>
      <c r="L1362">
        <v>-2.3170000000000002</v>
      </c>
      <c r="M1362">
        <v>-3.0419999999999998</v>
      </c>
      <c r="N1362">
        <v>-3.1459999999999999</v>
      </c>
      <c r="O1362">
        <v>1.0940000000000001</v>
      </c>
      <c r="P1362">
        <v>1.109</v>
      </c>
      <c r="Q1362">
        <v>1.1100000000000001</v>
      </c>
      <c r="R1362">
        <v>0.75900000000000001</v>
      </c>
      <c r="S1362">
        <v>0.28899999999999998</v>
      </c>
    </row>
    <row r="1363" spans="1:19" x14ac:dyDescent="0.3">
      <c r="A1363">
        <v>540</v>
      </c>
      <c r="B1363">
        <v>-0.32100000000000001</v>
      </c>
      <c r="C1363">
        <v>-1.321</v>
      </c>
      <c r="D1363">
        <v>-2.3159999999999998</v>
      </c>
      <c r="E1363">
        <v>-3.0470000000000002</v>
      </c>
      <c r="F1363">
        <v>-3.17</v>
      </c>
      <c r="G1363">
        <v>3.1</v>
      </c>
      <c r="H1363">
        <v>-0.01</v>
      </c>
      <c r="I1363">
        <v>2.9159999999999999</v>
      </c>
      <c r="J1363">
        <v>-0.33800000000000002</v>
      </c>
      <c r="K1363">
        <v>-1.325</v>
      </c>
      <c r="L1363">
        <v>-2.3170000000000002</v>
      </c>
      <c r="M1363">
        <v>-3.04</v>
      </c>
      <c r="N1363">
        <v>-3.1429999999999998</v>
      </c>
      <c r="O1363">
        <v>1.093</v>
      </c>
      <c r="P1363">
        <v>1.1080000000000001</v>
      </c>
      <c r="Q1363">
        <v>1.1100000000000001</v>
      </c>
      <c r="R1363">
        <v>0.755</v>
      </c>
      <c r="S1363">
        <v>0.28699999999999998</v>
      </c>
    </row>
    <row r="1364" spans="1:19" x14ac:dyDescent="0.3">
      <c r="A1364">
        <v>600</v>
      </c>
      <c r="B1364">
        <v>-0.32100000000000001</v>
      </c>
      <c r="C1364">
        <v>-1.321</v>
      </c>
      <c r="D1364">
        <v>-2.3159999999999998</v>
      </c>
      <c r="E1364">
        <v>-3.0470000000000002</v>
      </c>
      <c r="F1364">
        <v>-3.17</v>
      </c>
      <c r="G1364">
        <v>3.1</v>
      </c>
      <c r="H1364">
        <v>-0.01</v>
      </c>
      <c r="I1364">
        <v>2.9159999999999999</v>
      </c>
      <c r="J1364">
        <v>-0.34</v>
      </c>
      <c r="K1364">
        <v>-1.3260000000000001</v>
      </c>
      <c r="L1364">
        <v>-2.3170000000000002</v>
      </c>
      <c r="M1364">
        <v>-3.0379999999999998</v>
      </c>
      <c r="N1364">
        <v>-3.14</v>
      </c>
      <c r="O1364">
        <v>1.0920000000000001</v>
      </c>
      <c r="P1364">
        <v>1.1060000000000001</v>
      </c>
      <c r="Q1364">
        <v>1.109</v>
      </c>
      <c r="R1364">
        <v>0.75</v>
      </c>
      <c r="S1364">
        <v>0.28399999999999997</v>
      </c>
    </row>
    <row r="1366" spans="1:19" x14ac:dyDescent="0.3">
      <c r="A1366" t="s">
        <v>0</v>
      </c>
      <c r="B1366" t="s">
        <v>106</v>
      </c>
    </row>
    <row r="1367" spans="1:19" x14ac:dyDescent="0.3">
      <c r="A1367">
        <v>0</v>
      </c>
      <c r="B1367">
        <v>-0.32100000000000001</v>
      </c>
      <c r="C1367">
        <v>-1.321</v>
      </c>
      <c r="D1367">
        <v>-2.3159999999999998</v>
      </c>
      <c r="E1367">
        <v>-3.04</v>
      </c>
      <c r="F1367">
        <v>-3.16</v>
      </c>
      <c r="G1367">
        <v>3.1</v>
      </c>
      <c r="H1367">
        <v>-0.01</v>
      </c>
      <c r="I1367">
        <v>3.3719999999999999</v>
      </c>
      <c r="J1367">
        <v>-0.32100000000000001</v>
      </c>
      <c r="K1367">
        <v>-1.321</v>
      </c>
      <c r="L1367">
        <v>-2.3159999999999998</v>
      </c>
      <c r="M1367">
        <v>-3.04</v>
      </c>
      <c r="N1367">
        <v>-3.16</v>
      </c>
      <c r="O1367">
        <v>1.097</v>
      </c>
      <c r="P1367">
        <v>1.097</v>
      </c>
      <c r="Q1367">
        <v>1.089</v>
      </c>
      <c r="R1367">
        <v>0.75</v>
      </c>
      <c r="S1367">
        <v>0.317</v>
      </c>
    </row>
    <row r="1368" spans="1:19" x14ac:dyDescent="0.3">
      <c r="A1368">
        <v>60</v>
      </c>
      <c r="B1368">
        <v>-0.32100000000000001</v>
      </c>
      <c r="C1368">
        <v>-1.321</v>
      </c>
      <c r="D1368">
        <v>-2.3159999999999998</v>
      </c>
      <c r="E1368">
        <v>-3.04</v>
      </c>
      <c r="F1368">
        <v>-3.16</v>
      </c>
      <c r="G1368">
        <v>3.1</v>
      </c>
      <c r="H1368">
        <v>-0.01</v>
      </c>
      <c r="I1368">
        <v>3.3719999999999999</v>
      </c>
      <c r="J1368">
        <v>-0.32400000000000001</v>
      </c>
      <c r="K1368">
        <v>-1.321</v>
      </c>
      <c r="L1368">
        <v>-2.3159999999999998</v>
      </c>
      <c r="M1368">
        <v>-3.04</v>
      </c>
      <c r="N1368">
        <v>-3.1629999999999998</v>
      </c>
      <c r="O1368">
        <v>1.099</v>
      </c>
      <c r="P1368">
        <v>1.1100000000000001</v>
      </c>
      <c r="Q1368">
        <v>1.1020000000000001</v>
      </c>
      <c r="R1368">
        <v>0.754</v>
      </c>
      <c r="S1368">
        <v>0.32700000000000001</v>
      </c>
    </row>
    <row r="1369" spans="1:19" x14ac:dyDescent="0.3">
      <c r="A1369">
        <v>120</v>
      </c>
      <c r="B1369">
        <v>-0.32100000000000001</v>
      </c>
      <c r="C1369">
        <v>-1.321</v>
      </c>
      <c r="D1369">
        <v>-2.3159999999999998</v>
      </c>
      <c r="E1369">
        <v>-3.04</v>
      </c>
      <c r="F1369">
        <v>-3.16</v>
      </c>
      <c r="G1369">
        <v>3.1</v>
      </c>
      <c r="H1369">
        <v>-0.01</v>
      </c>
      <c r="I1369">
        <v>3.3719999999999999</v>
      </c>
      <c r="J1369">
        <v>-0.32600000000000001</v>
      </c>
      <c r="K1369">
        <v>-1.321</v>
      </c>
      <c r="L1369">
        <v>-2.3159999999999998</v>
      </c>
      <c r="M1369">
        <v>-3.0390000000000001</v>
      </c>
      <c r="N1369">
        <v>-3.1659999999999999</v>
      </c>
      <c r="O1369">
        <v>1.099</v>
      </c>
      <c r="P1369">
        <v>1.1120000000000001</v>
      </c>
      <c r="Q1369">
        <v>1.1060000000000001</v>
      </c>
      <c r="R1369">
        <v>0.76</v>
      </c>
      <c r="S1369">
        <v>0.33400000000000002</v>
      </c>
    </row>
    <row r="1370" spans="1:19" x14ac:dyDescent="0.3">
      <c r="A1370">
        <v>180</v>
      </c>
      <c r="B1370">
        <v>-0.32100000000000001</v>
      </c>
      <c r="C1370">
        <v>-1.321</v>
      </c>
      <c r="D1370">
        <v>-2.3159999999999998</v>
      </c>
      <c r="E1370">
        <v>-3.04</v>
      </c>
      <c r="F1370">
        <v>-3.16</v>
      </c>
      <c r="G1370">
        <v>3.1</v>
      </c>
      <c r="H1370">
        <v>-0.01</v>
      </c>
      <c r="I1370">
        <v>3.3719999999999999</v>
      </c>
      <c r="J1370">
        <v>-0.32900000000000001</v>
      </c>
      <c r="K1370">
        <v>-1.32</v>
      </c>
      <c r="L1370">
        <v>-2.3159999999999998</v>
      </c>
      <c r="M1370">
        <v>-3.0390000000000001</v>
      </c>
      <c r="N1370">
        <v>-3.169</v>
      </c>
      <c r="O1370">
        <v>1.099</v>
      </c>
      <c r="P1370">
        <v>1.115</v>
      </c>
      <c r="Q1370">
        <v>1.107</v>
      </c>
      <c r="R1370">
        <v>0.76200000000000001</v>
      </c>
      <c r="S1370">
        <v>0.34200000000000003</v>
      </c>
    </row>
    <row r="1371" spans="1:19" x14ac:dyDescent="0.3">
      <c r="A1371">
        <v>240</v>
      </c>
      <c r="B1371">
        <v>-0.32100000000000001</v>
      </c>
      <c r="C1371">
        <v>-1.321</v>
      </c>
      <c r="D1371">
        <v>-2.3159999999999998</v>
      </c>
      <c r="E1371">
        <v>-3.04</v>
      </c>
      <c r="F1371">
        <v>-3.16</v>
      </c>
      <c r="G1371">
        <v>3.1</v>
      </c>
      <c r="H1371">
        <v>-0.01</v>
      </c>
      <c r="I1371">
        <v>3.3719999999999999</v>
      </c>
      <c r="J1371">
        <v>-0.33</v>
      </c>
      <c r="K1371">
        <v>-1.32</v>
      </c>
      <c r="L1371">
        <v>-2.3159999999999998</v>
      </c>
      <c r="M1371">
        <v>-3.0379999999999998</v>
      </c>
      <c r="N1371">
        <v>-3.1720000000000002</v>
      </c>
      <c r="O1371">
        <v>1.0980000000000001</v>
      </c>
      <c r="P1371">
        <v>1.1160000000000001</v>
      </c>
      <c r="Q1371">
        <v>1.109</v>
      </c>
      <c r="R1371">
        <v>0.76</v>
      </c>
      <c r="S1371">
        <v>0.34699999999999998</v>
      </c>
    </row>
    <row r="1372" spans="1:19" x14ac:dyDescent="0.3">
      <c r="A1372">
        <v>300</v>
      </c>
      <c r="B1372">
        <v>-0.32100000000000001</v>
      </c>
      <c r="C1372">
        <v>-1.321</v>
      </c>
      <c r="D1372">
        <v>-2.3159999999999998</v>
      </c>
      <c r="E1372">
        <v>-3.04</v>
      </c>
      <c r="F1372">
        <v>-3.16</v>
      </c>
      <c r="G1372">
        <v>3.1</v>
      </c>
      <c r="H1372">
        <v>-0.01</v>
      </c>
      <c r="I1372">
        <v>3.3719999999999999</v>
      </c>
      <c r="J1372">
        <v>-0.33200000000000002</v>
      </c>
      <c r="K1372">
        <v>-1.321</v>
      </c>
      <c r="L1372">
        <v>-2.3170000000000002</v>
      </c>
      <c r="M1372">
        <v>-3.0369999999999999</v>
      </c>
      <c r="N1372">
        <v>-3.1749999999999998</v>
      </c>
      <c r="O1372">
        <v>1.0980000000000001</v>
      </c>
      <c r="P1372">
        <v>1.115</v>
      </c>
      <c r="Q1372">
        <v>1.1100000000000001</v>
      </c>
      <c r="R1372">
        <v>0.76100000000000001</v>
      </c>
      <c r="S1372">
        <v>0.35299999999999998</v>
      </c>
    </row>
    <row r="1373" spans="1:19" x14ac:dyDescent="0.3">
      <c r="A1373">
        <v>360</v>
      </c>
      <c r="B1373">
        <v>-0.32100000000000001</v>
      </c>
      <c r="C1373">
        <v>-1.321</v>
      </c>
      <c r="D1373">
        <v>-2.3159999999999998</v>
      </c>
      <c r="E1373">
        <v>-3.04</v>
      </c>
      <c r="F1373">
        <v>-3.16</v>
      </c>
      <c r="G1373">
        <v>3.1</v>
      </c>
      <c r="H1373">
        <v>-0.01</v>
      </c>
      <c r="I1373">
        <v>3.3719999999999999</v>
      </c>
      <c r="J1373">
        <v>-0.33300000000000002</v>
      </c>
      <c r="K1373">
        <v>-1.3220000000000001</v>
      </c>
      <c r="L1373">
        <v>-2.3170000000000002</v>
      </c>
      <c r="M1373">
        <v>-3.0379999999999998</v>
      </c>
      <c r="N1373">
        <v>-3.1779999999999999</v>
      </c>
      <c r="O1373">
        <v>1.097</v>
      </c>
      <c r="P1373">
        <v>1.1120000000000001</v>
      </c>
      <c r="Q1373">
        <v>1.109</v>
      </c>
      <c r="R1373">
        <v>0.76400000000000001</v>
      </c>
      <c r="S1373">
        <v>0.35899999999999999</v>
      </c>
    </row>
    <row r="1374" spans="1:19" x14ac:dyDescent="0.3">
      <c r="A1374">
        <v>420</v>
      </c>
      <c r="B1374">
        <v>-0.32100000000000001</v>
      </c>
      <c r="C1374">
        <v>-1.321</v>
      </c>
      <c r="D1374">
        <v>-2.3159999999999998</v>
      </c>
      <c r="E1374">
        <v>-3.04</v>
      </c>
      <c r="F1374">
        <v>-3.16</v>
      </c>
      <c r="G1374">
        <v>3.1</v>
      </c>
      <c r="H1374">
        <v>-0.01</v>
      </c>
      <c r="I1374">
        <v>3.3719999999999999</v>
      </c>
      <c r="J1374">
        <v>-0.33500000000000002</v>
      </c>
      <c r="K1374">
        <v>-1.323</v>
      </c>
      <c r="L1374">
        <v>-2.3170000000000002</v>
      </c>
      <c r="M1374">
        <v>-3.04</v>
      </c>
      <c r="N1374">
        <v>-3.181</v>
      </c>
      <c r="O1374">
        <v>1.095</v>
      </c>
      <c r="P1374">
        <v>1.111</v>
      </c>
      <c r="Q1374">
        <v>1.109</v>
      </c>
      <c r="R1374">
        <v>0.76900000000000002</v>
      </c>
      <c r="S1374">
        <v>0.36299999999999999</v>
      </c>
    </row>
    <row r="1375" spans="1:19" x14ac:dyDescent="0.3">
      <c r="A1375">
        <v>480</v>
      </c>
      <c r="B1375">
        <v>-0.32100000000000001</v>
      </c>
      <c r="C1375">
        <v>-1.321</v>
      </c>
      <c r="D1375">
        <v>-2.3159999999999998</v>
      </c>
      <c r="E1375">
        <v>-3.04</v>
      </c>
      <c r="F1375">
        <v>-3.16</v>
      </c>
      <c r="G1375">
        <v>3.1</v>
      </c>
      <c r="H1375">
        <v>-0.01</v>
      </c>
      <c r="I1375">
        <v>3.3719999999999999</v>
      </c>
      <c r="J1375">
        <v>-0.33600000000000002</v>
      </c>
      <c r="K1375">
        <v>-1.323</v>
      </c>
      <c r="L1375">
        <v>-2.3170000000000002</v>
      </c>
      <c r="M1375">
        <v>-3.0419999999999998</v>
      </c>
      <c r="N1375">
        <v>-3.1840000000000002</v>
      </c>
      <c r="O1375">
        <v>1.0940000000000001</v>
      </c>
      <c r="P1375">
        <v>1.109</v>
      </c>
      <c r="Q1375">
        <v>1.1100000000000001</v>
      </c>
      <c r="R1375">
        <v>0.77300000000000002</v>
      </c>
      <c r="S1375">
        <v>0.36599999999999999</v>
      </c>
    </row>
    <row r="1376" spans="1:19" x14ac:dyDescent="0.3">
      <c r="A1376">
        <v>540</v>
      </c>
      <c r="B1376">
        <v>-0.32100000000000001</v>
      </c>
      <c r="C1376">
        <v>-1.321</v>
      </c>
      <c r="D1376">
        <v>-2.3159999999999998</v>
      </c>
      <c r="E1376">
        <v>-3.04</v>
      </c>
      <c r="F1376">
        <v>-3.16</v>
      </c>
      <c r="G1376">
        <v>3.1</v>
      </c>
      <c r="H1376">
        <v>-0.01</v>
      </c>
      <c r="I1376">
        <v>3.3719999999999999</v>
      </c>
      <c r="J1376">
        <v>-0.33800000000000002</v>
      </c>
      <c r="K1376">
        <v>-1.325</v>
      </c>
      <c r="L1376">
        <v>-2.3170000000000002</v>
      </c>
      <c r="M1376">
        <v>-3.044</v>
      </c>
      <c r="N1376">
        <v>-3.1869999999999998</v>
      </c>
      <c r="O1376">
        <v>1.093</v>
      </c>
      <c r="P1376">
        <v>1.1080000000000001</v>
      </c>
      <c r="Q1376">
        <v>1.1100000000000001</v>
      </c>
      <c r="R1376">
        <v>0.77700000000000002</v>
      </c>
      <c r="S1376">
        <v>0.36799999999999999</v>
      </c>
    </row>
    <row r="1377" spans="1:19" x14ac:dyDescent="0.3">
      <c r="A1377">
        <v>600</v>
      </c>
      <c r="B1377">
        <v>-0.32100000000000001</v>
      </c>
      <c r="C1377">
        <v>-1.321</v>
      </c>
      <c r="D1377">
        <v>-2.3159999999999998</v>
      </c>
      <c r="E1377">
        <v>-3.04</v>
      </c>
      <c r="F1377">
        <v>-3.16</v>
      </c>
      <c r="G1377">
        <v>3.1</v>
      </c>
      <c r="H1377">
        <v>-0.01</v>
      </c>
      <c r="I1377">
        <v>3.3719999999999999</v>
      </c>
      <c r="J1377">
        <v>-0.34</v>
      </c>
      <c r="K1377">
        <v>-1.3260000000000001</v>
      </c>
      <c r="L1377">
        <v>-2.3170000000000002</v>
      </c>
      <c r="M1377">
        <v>-3.0459999999999998</v>
      </c>
      <c r="N1377">
        <v>-3.19</v>
      </c>
      <c r="O1377">
        <v>1.0920000000000001</v>
      </c>
      <c r="P1377">
        <v>1.1060000000000001</v>
      </c>
      <c r="Q1377">
        <v>1.1100000000000001</v>
      </c>
      <c r="R1377">
        <v>0.78100000000000003</v>
      </c>
      <c r="S1377">
        <v>0.37</v>
      </c>
    </row>
    <row r="1379" spans="1:19" x14ac:dyDescent="0.3">
      <c r="A1379" t="s">
        <v>0</v>
      </c>
      <c r="B1379" t="s">
        <v>107</v>
      </c>
    </row>
    <row r="1380" spans="1:19" x14ac:dyDescent="0.3">
      <c r="A1380">
        <v>0</v>
      </c>
      <c r="B1380">
        <v>-0.32100000000000001</v>
      </c>
      <c r="C1380">
        <v>-1.321</v>
      </c>
      <c r="D1380">
        <v>-2.3159999999999998</v>
      </c>
      <c r="E1380">
        <v>-3.04</v>
      </c>
      <c r="F1380">
        <v>-3.16</v>
      </c>
      <c r="G1380">
        <v>3.1</v>
      </c>
      <c r="H1380">
        <v>-0.01</v>
      </c>
      <c r="I1380">
        <v>3.1469999999999998</v>
      </c>
      <c r="J1380">
        <v>-0.32100000000000001</v>
      </c>
      <c r="K1380">
        <v>-1.321</v>
      </c>
      <c r="L1380">
        <v>-2.3159999999999998</v>
      </c>
      <c r="M1380">
        <v>-3.04</v>
      </c>
      <c r="N1380">
        <v>-3.16</v>
      </c>
      <c r="O1380">
        <v>1.097</v>
      </c>
      <c r="P1380">
        <v>1.097</v>
      </c>
      <c r="Q1380">
        <v>1.089</v>
      </c>
      <c r="R1380">
        <v>0.75</v>
      </c>
      <c r="S1380">
        <v>0.317</v>
      </c>
    </row>
    <row r="1381" spans="1:19" x14ac:dyDescent="0.3">
      <c r="A1381">
        <v>60</v>
      </c>
      <c r="B1381">
        <v>-0.32100000000000001</v>
      </c>
      <c r="C1381">
        <v>-1.321</v>
      </c>
      <c r="D1381">
        <v>-2.3159999999999998</v>
      </c>
      <c r="E1381">
        <v>-3.04</v>
      </c>
      <c r="F1381">
        <v>-3.16</v>
      </c>
      <c r="G1381">
        <v>3.1</v>
      </c>
      <c r="H1381">
        <v>-0.01</v>
      </c>
      <c r="I1381">
        <v>3.1469999999999998</v>
      </c>
      <c r="J1381">
        <v>-0.32400000000000001</v>
      </c>
      <c r="K1381">
        <v>-1.32</v>
      </c>
      <c r="L1381">
        <v>-2.3159999999999998</v>
      </c>
      <c r="M1381">
        <v>-3.04</v>
      </c>
      <c r="N1381">
        <v>-3.16</v>
      </c>
      <c r="O1381">
        <v>1.099</v>
      </c>
      <c r="P1381">
        <v>1.109</v>
      </c>
      <c r="Q1381">
        <v>1.101</v>
      </c>
      <c r="R1381">
        <v>0.755</v>
      </c>
      <c r="S1381">
        <v>0.31900000000000001</v>
      </c>
    </row>
    <row r="1382" spans="1:19" x14ac:dyDescent="0.3">
      <c r="A1382">
        <v>120</v>
      </c>
      <c r="B1382">
        <v>-0.32100000000000001</v>
      </c>
      <c r="C1382">
        <v>-1.321</v>
      </c>
      <c r="D1382">
        <v>-2.3159999999999998</v>
      </c>
      <c r="E1382">
        <v>-3.04</v>
      </c>
      <c r="F1382">
        <v>-3.16</v>
      </c>
      <c r="G1382">
        <v>3.1</v>
      </c>
      <c r="H1382">
        <v>-0.01</v>
      </c>
      <c r="I1382">
        <v>3.1469999999999998</v>
      </c>
      <c r="J1382">
        <v>-0.32600000000000001</v>
      </c>
      <c r="K1382">
        <v>-1.321</v>
      </c>
      <c r="L1382">
        <v>-2.3159999999999998</v>
      </c>
      <c r="M1382">
        <v>-3.0390000000000001</v>
      </c>
      <c r="N1382">
        <v>-3.16</v>
      </c>
      <c r="O1382">
        <v>1.099</v>
      </c>
      <c r="P1382">
        <v>1.113</v>
      </c>
      <c r="Q1382">
        <v>1.1060000000000001</v>
      </c>
      <c r="R1382">
        <v>0.76</v>
      </c>
      <c r="S1382">
        <v>0.31900000000000001</v>
      </c>
    </row>
    <row r="1383" spans="1:19" x14ac:dyDescent="0.3">
      <c r="A1383">
        <v>180</v>
      </c>
      <c r="B1383">
        <v>-0.32100000000000001</v>
      </c>
      <c r="C1383">
        <v>-1.321</v>
      </c>
      <c r="D1383">
        <v>-2.3159999999999998</v>
      </c>
      <c r="E1383">
        <v>-3.04</v>
      </c>
      <c r="F1383">
        <v>-3.16</v>
      </c>
      <c r="G1383">
        <v>3.1</v>
      </c>
      <c r="H1383">
        <v>-0.01</v>
      </c>
      <c r="I1383">
        <v>3.1469999999999998</v>
      </c>
      <c r="J1383">
        <v>-0.32900000000000001</v>
      </c>
      <c r="K1383">
        <v>-1.32</v>
      </c>
      <c r="L1383">
        <v>-2.3159999999999998</v>
      </c>
      <c r="M1383">
        <v>-3.0390000000000001</v>
      </c>
      <c r="N1383">
        <v>-3.16</v>
      </c>
      <c r="O1383">
        <v>1.099</v>
      </c>
      <c r="P1383">
        <v>1.115</v>
      </c>
      <c r="Q1383">
        <v>1.107</v>
      </c>
      <c r="R1383">
        <v>0.76200000000000001</v>
      </c>
      <c r="S1383">
        <v>0.32</v>
      </c>
    </row>
    <row r="1384" spans="1:19" x14ac:dyDescent="0.3">
      <c r="A1384">
        <v>240</v>
      </c>
      <c r="B1384">
        <v>-0.32100000000000001</v>
      </c>
      <c r="C1384">
        <v>-1.321</v>
      </c>
      <c r="D1384">
        <v>-2.3159999999999998</v>
      </c>
      <c r="E1384">
        <v>-3.04</v>
      </c>
      <c r="F1384">
        <v>-3.16</v>
      </c>
      <c r="G1384">
        <v>3.1</v>
      </c>
      <c r="H1384">
        <v>-0.01</v>
      </c>
      <c r="I1384">
        <v>3.1469999999999998</v>
      </c>
      <c r="J1384">
        <v>-0.33</v>
      </c>
      <c r="K1384">
        <v>-1.32</v>
      </c>
      <c r="L1384">
        <v>-2.3159999999999998</v>
      </c>
      <c r="M1384">
        <v>-3.0379999999999998</v>
      </c>
      <c r="N1384">
        <v>-3.16</v>
      </c>
      <c r="O1384">
        <v>1.0980000000000001</v>
      </c>
      <c r="P1384">
        <v>1.1160000000000001</v>
      </c>
      <c r="Q1384">
        <v>1.109</v>
      </c>
      <c r="R1384">
        <v>0.76300000000000001</v>
      </c>
      <c r="S1384">
        <v>0.32</v>
      </c>
    </row>
    <row r="1385" spans="1:19" x14ac:dyDescent="0.3">
      <c r="A1385">
        <v>300</v>
      </c>
      <c r="B1385">
        <v>-0.32100000000000001</v>
      </c>
      <c r="C1385">
        <v>-1.321</v>
      </c>
      <c r="D1385">
        <v>-2.3159999999999998</v>
      </c>
      <c r="E1385">
        <v>-3.04</v>
      </c>
      <c r="F1385">
        <v>-3.16</v>
      </c>
      <c r="G1385">
        <v>3.1</v>
      </c>
      <c r="H1385">
        <v>-0.01</v>
      </c>
      <c r="I1385">
        <v>3.1469999999999998</v>
      </c>
      <c r="J1385">
        <v>-0.33200000000000002</v>
      </c>
      <c r="K1385">
        <v>-1.321</v>
      </c>
      <c r="L1385">
        <v>-2.3159999999999998</v>
      </c>
      <c r="M1385">
        <v>-3.0379999999999998</v>
      </c>
      <c r="N1385">
        <v>-3.16</v>
      </c>
      <c r="O1385">
        <v>1.0980000000000001</v>
      </c>
      <c r="P1385">
        <v>1.115</v>
      </c>
      <c r="Q1385">
        <v>1.109</v>
      </c>
      <c r="R1385">
        <v>0.76300000000000001</v>
      </c>
      <c r="S1385">
        <v>0.32200000000000001</v>
      </c>
    </row>
    <row r="1386" spans="1:19" x14ac:dyDescent="0.3">
      <c r="A1386">
        <v>360</v>
      </c>
      <c r="B1386">
        <v>-0.32100000000000001</v>
      </c>
      <c r="C1386">
        <v>-1.321</v>
      </c>
      <c r="D1386">
        <v>-2.3159999999999998</v>
      </c>
      <c r="E1386">
        <v>-3.04</v>
      </c>
      <c r="F1386">
        <v>-3.16</v>
      </c>
      <c r="G1386">
        <v>3.1</v>
      </c>
      <c r="H1386">
        <v>-0.01</v>
      </c>
      <c r="I1386">
        <v>3.1469999999999998</v>
      </c>
      <c r="J1386">
        <v>-0.33300000000000002</v>
      </c>
      <c r="K1386">
        <v>-1.3220000000000001</v>
      </c>
      <c r="L1386">
        <v>-2.3170000000000002</v>
      </c>
      <c r="M1386">
        <v>-3.0379999999999998</v>
      </c>
      <c r="N1386">
        <v>-3.16</v>
      </c>
      <c r="O1386">
        <v>1.097</v>
      </c>
      <c r="P1386">
        <v>1.113</v>
      </c>
      <c r="Q1386">
        <v>1.109</v>
      </c>
      <c r="R1386">
        <v>0.76300000000000001</v>
      </c>
      <c r="S1386">
        <v>0.32400000000000001</v>
      </c>
    </row>
    <row r="1387" spans="1:19" x14ac:dyDescent="0.3">
      <c r="A1387">
        <v>420</v>
      </c>
      <c r="B1387">
        <v>-0.32100000000000001</v>
      </c>
      <c r="C1387">
        <v>-1.321</v>
      </c>
      <c r="D1387">
        <v>-2.3159999999999998</v>
      </c>
      <c r="E1387">
        <v>-3.04</v>
      </c>
      <c r="F1387">
        <v>-3.16</v>
      </c>
      <c r="G1387">
        <v>3.1</v>
      </c>
      <c r="H1387">
        <v>-0.01</v>
      </c>
      <c r="I1387">
        <v>3.1469999999999998</v>
      </c>
      <c r="J1387">
        <v>-0.33500000000000002</v>
      </c>
      <c r="K1387">
        <v>-1.323</v>
      </c>
      <c r="L1387">
        <v>-2.3170000000000002</v>
      </c>
      <c r="M1387">
        <v>-3.0390000000000001</v>
      </c>
      <c r="N1387">
        <v>-3.16</v>
      </c>
      <c r="O1387">
        <v>1.095</v>
      </c>
      <c r="P1387">
        <v>1.111</v>
      </c>
      <c r="Q1387">
        <v>1.1100000000000001</v>
      </c>
      <c r="R1387">
        <v>0.76300000000000001</v>
      </c>
      <c r="S1387">
        <v>0.32500000000000001</v>
      </c>
    </row>
    <row r="1388" spans="1:19" x14ac:dyDescent="0.3">
      <c r="A1388">
        <v>480</v>
      </c>
      <c r="B1388">
        <v>-0.32100000000000001</v>
      </c>
      <c r="C1388">
        <v>-1.321</v>
      </c>
      <c r="D1388">
        <v>-2.3159999999999998</v>
      </c>
      <c r="E1388">
        <v>-3.04</v>
      </c>
      <c r="F1388">
        <v>-3.16</v>
      </c>
      <c r="G1388">
        <v>3.1</v>
      </c>
      <c r="H1388">
        <v>-0.01</v>
      </c>
      <c r="I1388">
        <v>3.1469999999999998</v>
      </c>
      <c r="J1388">
        <v>-0.33600000000000002</v>
      </c>
      <c r="K1388">
        <v>-1.323</v>
      </c>
      <c r="L1388">
        <v>-2.3170000000000002</v>
      </c>
      <c r="M1388">
        <v>-3.0390000000000001</v>
      </c>
      <c r="N1388">
        <v>-3.16</v>
      </c>
      <c r="O1388">
        <v>1.0940000000000001</v>
      </c>
      <c r="P1388">
        <v>1.109</v>
      </c>
      <c r="Q1388">
        <v>1.1100000000000001</v>
      </c>
      <c r="R1388">
        <v>0.76300000000000001</v>
      </c>
      <c r="S1388">
        <v>0.32600000000000001</v>
      </c>
    </row>
    <row r="1389" spans="1:19" x14ac:dyDescent="0.3">
      <c r="A1389">
        <v>540</v>
      </c>
      <c r="B1389">
        <v>-0.32100000000000001</v>
      </c>
      <c r="C1389">
        <v>-1.321</v>
      </c>
      <c r="D1389">
        <v>-2.3159999999999998</v>
      </c>
      <c r="E1389">
        <v>-3.04</v>
      </c>
      <c r="F1389">
        <v>-3.16</v>
      </c>
      <c r="G1389">
        <v>3.1</v>
      </c>
      <c r="H1389">
        <v>-0.01</v>
      </c>
      <c r="I1389">
        <v>3.1469999999999998</v>
      </c>
      <c r="J1389">
        <v>-0.33800000000000002</v>
      </c>
      <c r="K1389">
        <v>-1.325</v>
      </c>
      <c r="L1389">
        <v>-2.3170000000000002</v>
      </c>
      <c r="M1389">
        <v>-3.0390000000000001</v>
      </c>
      <c r="N1389">
        <v>-3.16</v>
      </c>
      <c r="O1389">
        <v>1.093</v>
      </c>
      <c r="P1389">
        <v>1.1080000000000001</v>
      </c>
      <c r="Q1389">
        <v>1.1100000000000001</v>
      </c>
      <c r="R1389">
        <v>0.76300000000000001</v>
      </c>
      <c r="S1389">
        <v>0.32600000000000001</v>
      </c>
    </row>
    <row r="1390" spans="1:19" x14ac:dyDescent="0.3">
      <c r="A1390">
        <v>600</v>
      </c>
      <c r="B1390">
        <v>-0.32100000000000001</v>
      </c>
      <c r="C1390">
        <v>-1.321</v>
      </c>
      <c r="D1390">
        <v>-2.3159999999999998</v>
      </c>
      <c r="E1390">
        <v>-3.04</v>
      </c>
      <c r="F1390">
        <v>-3.16</v>
      </c>
      <c r="G1390">
        <v>3.1</v>
      </c>
      <c r="H1390">
        <v>-0.01</v>
      </c>
      <c r="I1390">
        <v>3.1469999999999998</v>
      </c>
      <c r="J1390">
        <v>-0.34</v>
      </c>
      <c r="K1390">
        <v>-1.3260000000000001</v>
      </c>
      <c r="L1390">
        <v>-2.3170000000000002</v>
      </c>
      <c r="M1390">
        <v>-3.0390000000000001</v>
      </c>
      <c r="N1390">
        <v>-3.16</v>
      </c>
      <c r="O1390">
        <v>1.0920000000000001</v>
      </c>
      <c r="P1390">
        <v>1.1060000000000001</v>
      </c>
      <c r="Q1390">
        <v>1.1100000000000001</v>
      </c>
      <c r="R1390">
        <v>0.76300000000000001</v>
      </c>
      <c r="S1390">
        <v>0.32600000000000001</v>
      </c>
    </row>
    <row r="1392" spans="1:19" x14ac:dyDescent="0.3">
      <c r="A1392" t="s">
        <v>0</v>
      </c>
      <c r="B1392" t="s">
        <v>108</v>
      </c>
    </row>
    <row r="1393" spans="1:19" x14ac:dyDescent="0.3">
      <c r="A1393">
        <v>0</v>
      </c>
      <c r="B1393">
        <v>-0.32100000000000001</v>
      </c>
      <c r="C1393">
        <v>-1.321</v>
      </c>
      <c r="D1393">
        <v>-2.3159999999999998</v>
      </c>
      <c r="E1393">
        <v>-3.04</v>
      </c>
      <c r="F1393">
        <v>-3.16</v>
      </c>
      <c r="G1393">
        <v>3.1</v>
      </c>
      <c r="H1393">
        <v>-0.01</v>
      </c>
      <c r="I1393">
        <v>2.9159999999999999</v>
      </c>
      <c r="J1393">
        <v>-0.32100000000000001</v>
      </c>
      <c r="K1393">
        <v>-1.321</v>
      </c>
      <c r="L1393">
        <v>-2.3159999999999998</v>
      </c>
      <c r="M1393">
        <v>-3.04</v>
      </c>
      <c r="N1393">
        <v>-3.16</v>
      </c>
      <c r="O1393">
        <v>1.097</v>
      </c>
      <c r="P1393">
        <v>1.097</v>
      </c>
      <c r="Q1393">
        <v>1.089</v>
      </c>
      <c r="R1393">
        <v>0.75</v>
      </c>
      <c r="S1393">
        <v>0.317</v>
      </c>
    </row>
    <row r="1394" spans="1:19" x14ac:dyDescent="0.3">
      <c r="A1394">
        <v>60</v>
      </c>
      <c r="B1394">
        <v>-0.32100000000000001</v>
      </c>
      <c r="C1394">
        <v>-1.321</v>
      </c>
      <c r="D1394">
        <v>-2.3159999999999998</v>
      </c>
      <c r="E1394">
        <v>-3.04</v>
      </c>
      <c r="F1394">
        <v>-3.16</v>
      </c>
      <c r="G1394">
        <v>3.1</v>
      </c>
      <c r="H1394">
        <v>-0.01</v>
      </c>
      <c r="I1394">
        <v>2.9159999999999999</v>
      </c>
      <c r="J1394">
        <v>-0.32400000000000001</v>
      </c>
      <c r="K1394">
        <v>-1.32</v>
      </c>
      <c r="L1394">
        <v>-2.3159999999999998</v>
      </c>
      <c r="M1394">
        <v>-3.04</v>
      </c>
      <c r="N1394">
        <v>-3.157</v>
      </c>
      <c r="O1394">
        <v>1.099</v>
      </c>
      <c r="P1394">
        <v>1.109</v>
      </c>
      <c r="Q1394">
        <v>1.101</v>
      </c>
      <c r="R1394">
        <v>0.75600000000000001</v>
      </c>
      <c r="S1394">
        <v>0.311</v>
      </c>
    </row>
    <row r="1395" spans="1:19" x14ac:dyDescent="0.3">
      <c r="A1395">
        <v>120</v>
      </c>
      <c r="B1395">
        <v>-0.32100000000000001</v>
      </c>
      <c r="C1395">
        <v>-1.321</v>
      </c>
      <c r="D1395">
        <v>-2.3159999999999998</v>
      </c>
      <c r="E1395">
        <v>-3.04</v>
      </c>
      <c r="F1395">
        <v>-3.16</v>
      </c>
      <c r="G1395">
        <v>3.1</v>
      </c>
      <c r="H1395">
        <v>-0.01</v>
      </c>
      <c r="I1395">
        <v>2.9159999999999999</v>
      </c>
      <c r="J1395">
        <v>-0.32700000000000001</v>
      </c>
      <c r="K1395">
        <v>-1.321</v>
      </c>
      <c r="L1395">
        <v>-2.3159999999999998</v>
      </c>
      <c r="M1395">
        <v>-3.0390000000000001</v>
      </c>
      <c r="N1395">
        <v>-3.1539999999999999</v>
      </c>
      <c r="O1395">
        <v>1.1000000000000001</v>
      </c>
      <c r="P1395">
        <v>1.113</v>
      </c>
      <c r="Q1395">
        <v>1.105</v>
      </c>
      <c r="R1395">
        <v>0.75900000000000001</v>
      </c>
      <c r="S1395">
        <v>0.30399999999999999</v>
      </c>
    </row>
    <row r="1396" spans="1:19" x14ac:dyDescent="0.3">
      <c r="A1396">
        <v>180</v>
      </c>
      <c r="B1396">
        <v>-0.32100000000000001</v>
      </c>
      <c r="C1396">
        <v>-1.321</v>
      </c>
      <c r="D1396">
        <v>-2.3159999999999998</v>
      </c>
      <c r="E1396">
        <v>-3.04</v>
      </c>
      <c r="F1396">
        <v>-3.16</v>
      </c>
      <c r="G1396">
        <v>3.1</v>
      </c>
      <c r="H1396">
        <v>-0.01</v>
      </c>
      <c r="I1396">
        <v>2.9159999999999999</v>
      </c>
      <c r="J1396">
        <v>-0.32900000000000001</v>
      </c>
      <c r="K1396">
        <v>-1.321</v>
      </c>
      <c r="L1396">
        <v>-2.3159999999999998</v>
      </c>
      <c r="M1396">
        <v>-3.0379999999999998</v>
      </c>
      <c r="N1396">
        <v>-3.1509999999999998</v>
      </c>
      <c r="O1396">
        <v>1.099</v>
      </c>
      <c r="P1396">
        <v>1.1160000000000001</v>
      </c>
      <c r="Q1396">
        <v>1.107</v>
      </c>
      <c r="R1396">
        <v>0.76100000000000001</v>
      </c>
      <c r="S1396">
        <v>0.29899999999999999</v>
      </c>
    </row>
    <row r="1397" spans="1:19" x14ac:dyDescent="0.3">
      <c r="A1397">
        <v>240</v>
      </c>
      <c r="B1397">
        <v>-0.32100000000000001</v>
      </c>
      <c r="C1397">
        <v>-1.321</v>
      </c>
      <c r="D1397">
        <v>-2.3159999999999998</v>
      </c>
      <c r="E1397">
        <v>-3.04</v>
      </c>
      <c r="F1397">
        <v>-3.16</v>
      </c>
      <c r="G1397">
        <v>3.1</v>
      </c>
      <c r="H1397">
        <v>-0.01</v>
      </c>
      <c r="I1397">
        <v>2.9159999999999999</v>
      </c>
      <c r="J1397">
        <v>-0.33</v>
      </c>
      <c r="K1397">
        <v>-1.32</v>
      </c>
      <c r="L1397">
        <v>-2.3159999999999998</v>
      </c>
      <c r="M1397">
        <v>-3.0390000000000001</v>
      </c>
      <c r="N1397">
        <v>-3.1480000000000001</v>
      </c>
      <c r="O1397">
        <v>1.099</v>
      </c>
      <c r="P1397">
        <v>1.1160000000000001</v>
      </c>
      <c r="Q1397">
        <v>1.109</v>
      </c>
      <c r="R1397">
        <v>0.76500000000000001</v>
      </c>
      <c r="S1397">
        <v>0.29399999999999998</v>
      </c>
    </row>
    <row r="1398" spans="1:19" x14ac:dyDescent="0.3">
      <c r="A1398">
        <v>300</v>
      </c>
      <c r="B1398">
        <v>-0.32100000000000001</v>
      </c>
      <c r="C1398">
        <v>-1.321</v>
      </c>
      <c r="D1398">
        <v>-2.3159999999999998</v>
      </c>
      <c r="E1398">
        <v>-3.04</v>
      </c>
      <c r="F1398">
        <v>-3.16</v>
      </c>
      <c r="G1398">
        <v>3.1</v>
      </c>
      <c r="H1398">
        <v>-0.01</v>
      </c>
      <c r="I1398">
        <v>2.9159999999999999</v>
      </c>
      <c r="J1398">
        <v>-0.33200000000000002</v>
      </c>
      <c r="K1398">
        <v>-1.321</v>
      </c>
      <c r="L1398">
        <v>-2.3159999999999998</v>
      </c>
      <c r="M1398">
        <v>-3.0390000000000001</v>
      </c>
      <c r="N1398">
        <v>-3.145</v>
      </c>
      <c r="O1398">
        <v>1.0980000000000001</v>
      </c>
      <c r="P1398">
        <v>1.1140000000000001</v>
      </c>
      <c r="Q1398">
        <v>1.1080000000000001</v>
      </c>
      <c r="R1398">
        <v>0.76500000000000001</v>
      </c>
      <c r="S1398">
        <v>0.29099999999999998</v>
      </c>
    </row>
    <row r="1399" spans="1:19" x14ac:dyDescent="0.3">
      <c r="A1399">
        <v>360</v>
      </c>
      <c r="B1399">
        <v>-0.32100000000000001</v>
      </c>
      <c r="C1399">
        <v>-1.321</v>
      </c>
      <c r="D1399">
        <v>-2.3159999999999998</v>
      </c>
      <c r="E1399">
        <v>-3.04</v>
      </c>
      <c r="F1399">
        <v>-3.16</v>
      </c>
      <c r="G1399">
        <v>3.1</v>
      </c>
      <c r="H1399">
        <v>-0.01</v>
      </c>
      <c r="I1399">
        <v>2.9159999999999999</v>
      </c>
      <c r="J1399">
        <v>-0.33300000000000002</v>
      </c>
      <c r="K1399">
        <v>-1.3220000000000001</v>
      </c>
      <c r="L1399">
        <v>-2.3170000000000002</v>
      </c>
      <c r="M1399">
        <v>-3.0379999999999998</v>
      </c>
      <c r="N1399">
        <v>-3.1419999999999999</v>
      </c>
      <c r="O1399">
        <v>1.097</v>
      </c>
      <c r="P1399">
        <v>1.113</v>
      </c>
      <c r="Q1399">
        <v>1.109</v>
      </c>
      <c r="R1399">
        <v>0.76200000000000001</v>
      </c>
      <c r="S1399">
        <v>0.28899999999999998</v>
      </c>
    </row>
    <row r="1400" spans="1:19" x14ac:dyDescent="0.3">
      <c r="A1400">
        <v>420</v>
      </c>
      <c r="B1400">
        <v>-0.32100000000000001</v>
      </c>
      <c r="C1400">
        <v>-1.321</v>
      </c>
      <c r="D1400">
        <v>-2.3159999999999998</v>
      </c>
      <c r="E1400">
        <v>-3.04</v>
      </c>
      <c r="F1400">
        <v>-3.16</v>
      </c>
      <c r="G1400">
        <v>3.1</v>
      </c>
      <c r="H1400">
        <v>-0.01</v>
      </c>
      <c r="I1400">
        <v>2.9159999999999999</v>
      </c>
      <c r="J1400">
        <v>-0.33500000000000002</v>
      </c>
      <c r="K1400">
        <v>-1.323</v>
      </c>
      <c r="L1400">
        <v>-2.3170000000000002</v>
      </c>
      <c r="M1400">
        <v>-3.0369999999999999</v>
      </c>
      <c r="N1400">
        <v>-3.1389999999999998</v>
      </c>
      <c r="O1400">
        <v>1.095</v>
      </c>
      <c r="P1400">
        <v>1.111</v>
      </c>
      <c r="Q1400">
        <v>1.1100000000000001</v>
      </c>
      <c r="R1400">
        <v>0.75800000000000001</v>
      </c>
      <c r="S1400">
        <v>0.28799999999999998</v>
      </c>
    </row>
    <row r="1401" spans="1:19" x14ac:dyDescent="0.3">
      <c r="A1401">
        <v>480</v>
      </c>
      <c r="B1401">
        <v>-0.32100000000000001</v>
      </c>
      <c r="C1401">
        <v>-1.321</v>
      </c>
      <c r="D1401">
        <v>-2.3159999999999998</v>
      </c>
      <c r="E1401">
        <v>-3.04</v>
      </c>
      <c r="F1401">
        <v>-3.16</v>
      </c>
      <c r="G1401">
        <v>3.1</v>
      </c>
      <c r="H1401">
        <v>-0.01</v>
      </c>
      <c r="I1401">
        <v>2.9159999999999999</v>
      </c>
      <c r="J1401">
        <v>-0.33600000000000002</v>
      </c>
      <c r="K1401">
        <v>-1.323</v>
      </c>
      <c r="L1401">
        <v>-2.3170000000000002</v>
      </c>
      <c r="M1401">
        <v>-3.0350000000000001</v>
      </c>
      <c r="N1401">
        <v>-3.1360000000000001</v>
      </c>
      <c r="O1401">
        <v>1.0940000000000001</v>
      </c>
      <c r="P1401">
        <v>1.109</v>
      </c>
      <c r="Q1401">
        <v>1.1100000000000001</v>
      </c>
      <c r="R1401">
        <v>0.753</v>
      </c>
      <c r="S1401">
        <v>0.28599999999999998</v>
      </c>
    </row>
    <row r="1402" spans="1:19" x14ac:dyDescent="0.3">
      <c r="A1402">
        <v>540</v>
      </c>
      <c r="B1402">
        <v>-0.32100000000000001</v>
      </c>
      <c r="C1402">
        <v>-1.321</v>
      </c>
      <c r="D1402">
        <v>-2.3159999999999998</v>
      </c>
      <c r="E1402">
        <v>-3.04</v>
      </c>
      <c r="F1402">
        <v>-3.16</v>
      </c>
      <c r="G1402">
        <v>3.1</v>
      </c>
      <c r="H1402">
        <v>-0.01</v>
      </c>
      <c r="I1402">
        <v>2.9159999999999999</v>
      </c>
      <c r="J1402">
        <v>-0.33800000000000002</v>
      </c>
      <c r="K1402">
        <v>-1.325</v>
      </c>
      <c r="L1402">
        <v>-2.3170000000000002</v>
      </c>
      <c r="M1402">
        <v>-3.0329999999999999</v>
      </c>
      <c r="N1402">
        <v>-3.133</v>
      </c>
      <c r="O1402">
        <v>1.093</v>
      </c>
      <c r="P1402">
        <v>1.1080000000000001</v>
      </c>
      <c r="Q1402">
        <v>1.109</v>
      </c>
      <c r="R1402">
        <v>0.747</v>
      </c>
      <c r="S1402">
        <v>0.28399999999999997</v>
      </c>
    </row>
    <row r="1403" spans="1:19" x14ac:dyDescent="0.3">
      <c r="A1403">
        <v>600</v>
      </c>
      <c r="B1403">
        <v>-0.32100000000000001</v>
      </c>
      <c r="C1403">
        <v>-1.321</v>
      </c>
      <c r="D1403">
        <v>-2.3159999999999998</v>
      </c>
      <c r="E1403">
        <v>-3.04</v>
      </c>
      <c r="F1403">
        <v>-3.16</v>
      </c>
      <c r="G1403">
        <v>3.1</v>
      </c>
      <c r="H1403">
        <v>-0.01</v>
      </c>
      <c r="I1403">
        <v>2.9159999999999999</v>
      </c>
      <c r="J1403">
        <v>-0.34</v>
      </c>
      <c r="K1403">
        <v>-1.3260000000000001</v>
      </c>
      <c r="L1403">
        <v>-2.3170000000000002</v>
      </c>
      <c r="M1403">
        <v>-3.0310000000000001</v>
      </c>
      <c r="N1403">
        <v>-3.13</v>
      </c>
      <c r="O1403">
        <v>1.0920000000000001</v>
      </c>
      <c r="P1403">
        <v>1.1060000000000001</v>
      </c>
      <c r="Q1403">
        <v>1.109</v>
      </c>
      <c r="R1403">
        <v>0.74299999999999999</v>
      </c>
      <c r="S1403">
        <v>0.28199999999999997</v>
      </c>
    </row>
    <row r="1405" spans="1:19" x14ac:dyDescent="0.3">
      <c r="A1405" t="s">
        <v>0</v>
      </c>
      <c r="B1405" t="s">
        <v>109</v>
      </c>
    </row>
    <row r="1406" spans="1:19" x14ac:dyDescent="0.3">
      <c r="A1406">
        <v>0</v>
      </c>
      <c r="B1406">
        <v>-0.32100000000000001</v>
      </c>
      <c r="C1406">
        <v>-1.321</v>
      </c>
      <c r="D1406">
        <v>-2.3180000000000001</v>
      </c>
      <c r="E1406">
        <v>-3.0939999999999999</v>
      </c>
      <c r="F1406">
        <v>-3.24</v>
      </c>
      <c r="G1406">
        <v>3.1</v>
      </c>
      <c r="H1406">
        <v>0</v>
      </c>
      <c r="I1406">
        <v>3.35</v>
      </c>
      <c r="J1406">
        <v>-0.32100000000000001</v>
      </c>
      <c r="K1406">
        <v>-1.321</v>
      </c>
      <c r="L1406">
        <v>-2.3180000000000001</v>
      </c>
      <c r="M1406">
        <v>-3.0939999999999999</v>
      </c>
      <c r="N1406">
        <v>-3.24</v>
      </c>
      <c r="O1406">
        <v>1.097</v>
      </c>
      <c r="P1406">
        <v>1.097</v>
      </c>
      <c r="Q1406">
        <v>1.0920000000000001</v>
      </c>
      <c r="R1406">
        <v>0.80200000000000005</v>
      </c>
      <c r="S1406">
        <v>0.33800000000000002</v>
      </c>
    </row>
    <row r="1407" spans="1:19" x14ac:dyDescent="0.3">
      <c r="A1407">
        <v>60</v>
      </c>
      <c r="B1407">
        <v>-0.32100000000000001</v>
      </c>
      <c r="C1407">
        <v>-1.321</v>
      </c>
      <c r="D1407">
        <v>-2.3180000000000001</v>
      </c>
      <c r="E1407">
        <v>-3.0939999999999999</v>
      </c>
      <c r="F1407">
        <v>-3.24</v>
      </c>
      <c r="G1407">
        <v>3.1</v>
      </c>
      <c r="H1407">
        <v>0</v>
      </c>
      <c r="I1407">
        <v>3.35</v>
      </c>
      <c r="J1407">
        <v>-0.32300000000000001</v>
      </c>
      <c r="K1407">
        <v>-1.321</v>
      </c>
      <c r="L1407">
        <v>-2.3180000000000001</v>
      </c>
      <c r="M1407">
        <v>-3.093</v>
      </c>
      <c r="N1407">
        <v>-3.2429999999999999</v>
      </c>
      <c r="O1407">
        <v>1.101</v>
      </c>
      <c r="P1407">
        <v>1.1100000000000001</v>
      </c>
      <c r="Q1407">
        <v>1.1040000000000001</v>
      </c>
      <c r="R1407">
        <v>0.80600000000000005</v>
      </c>
      <c r="S1407">
        <v>0.34799999999999998</v>
      </c>
    </row>
    <row r="1408" spans="1:19" x14ac:dyDescent="0.3">
      <c r="A1408">
        <v>120</v>
      </c>
      <c r="B1408">
        <v>-0.32100000000000001</v>
      </c>
      <c r="C1408">
        <v>-1.321</v>
      </c>
      <c r="D1408">
        <v>-2.3180000000000001</v>
      </c>
      <c r="E1408">
        <v>-3.0939999999999999</v>
      </c>
      <c r="F1408">
        <v>-3.24</v>
      </c>
      <c r="G1408">
        <v>3.1</v>
      </c>
      <c r="H1408">
        <v>0</v>
      </c>
      <c r="I1408">
        <v>3.35</v>
      </c>
      <c r="J1408">
        <v>-0.32500000000000001</v>
      </c>
      <c r="K1408">
        <v>-1.321</v>
      </c>
      <c r="L1408">
        <v>-2.3180000000000001</v>
      </c>
      <c r="M1408">
        <v>-3.093</v>
      </c>
      <c r="N1408">
        <v>-3.246</v>
      </c>
      <c r="O1408">
        <v>1.103</v>
      </c>
      <c r="P1408">
        <v>1.1120000000000001</v>
      </c>
      <c r="Q1408">
        <v>1.109</v>
      </c>
      <c r="R1408">
        <v>0.81299999999999994</v>
      </c>
      <c r="S1408">
        <v>0.35599999999999998</v>
      </c>
    </row>
    <row r="1409" spans="1:19" x14ac:dyDescent="0.3">
      <c r="A1409">
        <v>180</v>
      </c>
      <c r="B1409">
        <v>-0.32100000000000001</v>
      </c>
      <c r="C1409">
        <v>-1.321</v>
      </c>
      <c r="D1409">
        <v>-2.3180000000000001</v>
      </c>
      <c r="E1409">
        <v>-3.0939999999999999</v>
      </c>
      <c r="F1409">
        <v>-3.24</v>
      </c>
      <c r="G1409">
        <v>3.1</v>
      </c>
      <c r="H1409">
        <v>0</v>
      </c>
      <c r="I1409">
        <v>3.35</v>
      </c>
      <c r="J1409">
        <v>-0.32600000000000001</v>
      </c>
      <c r="K1409">
        <v>-1.32</v>
      </c>
      <c r="L1409">
        <v>-2.3180000000000001</v>
      </c>
      <c r="M1409">
        <v>-3.0920000000000001</v>
      </c>
      <c r="N1409">
        <v>-3.2490000000000001</v>
      </c>
      <c r="O1409">
        <v>1.105</v>
      </c>
      <c r="P1409">
        <v>1.115</v>
      </c>
      <c r="Q1409">
        <v>1.109</v>
      </c>
      <c r="R1409">
        <v>0.81499999999999995</v>
      </c>
      <c r="S1409">
        <v>0.36199999999999999</v>
      </c>
    </row>
    <row r="1410" spans="1:19" x14ac:dyDescent="0.3">
      <c r="A1410">
        <v>240</v>
      </c>
      <c r="B1410">
        <v>-0.32100000000000001</v>
      </c>
      <c r="C1410">
        <v>-1.321</v>
      </c>
      <c r="D1410">
        <v>-2.3180000000000001</v>
      </c>
      <c r="E1410">
        <v>-3.0939999999999999</v>
      </c>
      <c r="F1410">
        <v>-3.24</v>
      </c>
      <c r="G1410">
        <v>3.1</v>
      </c>
      <c r="H1410">
        <v>0</v>
      </c>
      <c r="I1410">
        <v>3.35</v>
      </c>
      <c r="J1410">
        <v>-0.32600000000000001</v>
      </c>
      <c r="K1410">
        <v>-1.32</v>
      </c>
      <c r="L1410">
        <v>-2.3180000000000001</v>
      </c>
      <c r="M1410">
        <v>-3.0910000000000002</v>
      </c>
      <c r="N1410">
        <v>-3.2519999999999998</v>
      </c>
      <c r="O1410">
        <v>1.1060000000000001</v>
      </c>
      <c r="P1410">
        <v>1.115</v>
      </c>
      <c r="Q1410">
        <v>1.111</v>
      </c>
      <c r="R1410">
        <v>0.81200000000000006</v>
      </c>
      <c r="S1410">
        <v>0.36699999999999999</v>
      </c>
    </row>
    <row r="1411" spans="1:19" x14ac:dyDescent="0.3">
      <c r="A1411">
        <v>300</v>
      </c>
      <c r="B1411">
        <v>-0.32100000000000001</v>
      </c>
      <c r="C1411">
        <v>-1.321</v>
      </c>
      <c r="D1411">
        <v>-2.3180000000000001</v>
      </c>
      <c r="E1411">
        <v>-3.0939999999999999</v>
      </c>
      <c r="F1411">
        <v>-3.24</v>
      </c>
      <c r="G1411">
        <v>3.1</v>
      </c>
      <c r="H1411">
        <v>0</v>
      </c>
      <c r="I1411">
        <v>3.35</v>
      </c>
      <c r="J1411">
        <v>-0.32700000000000001</v>
      </c>
      <c r="K1411">
        <v>-1.321</v>
      </c>
      <c r="L1411">
        <v>-2.3180000000000001</v>
      </c>
      <c r="M1411">
        <v>-3.0910000000000002</v>
      </c>
      <c r="N1411">
        <v>-3.2549999999999999</v>
      </c>
      <c r="O1411">
        <v>1.107</v>
      </c>
      <c r="P1411">
        <v>1.115</v>
      </c>
      <c r="Q1411">
        <v>1.1120000000000001</v>
      </c>
      <c r="R1411">
        <v>0.81200000000000006</v>
      </c>
      <c r="S1411">
        <v>0.373</v>
      </c>
    </row>
    <row r="1412" spans="1:19" x14ac:dyDescent="0.3">
      <c r="A1412">
        <v>360</v>
      </c>
      <c r="B1412">
        <v>-0.32100000000000001</v>
      </c>
      <c r="C1412">
        <v>-1.321</v>
      </c>
      <c r="D1412">
        <v>-2.3180000000000001</v>
      </c>
      <c r="E1412">
        <v>-3.0939999999999999</v>
      </c>
      <c r="F1412">
        <v>-3.24</v>
      </c>
      <c r="G1412">
        <v>3.1</v>
      </c>
      <c r="H1412">
        <v>0</v>
      </c>
      <c r="I1412">
        <v>3.35</v>
      </c>
      <c r="J1412">
        <v>-0.32700000000000001</v>
      </c>
      <c r="K1412">
        <v>-1.321</v>
      </c>
      <c r="L1412">
        <v>-2.3180000000000001</v>
      </c>
      <c r="M1412">
        <v>-3.0910000000000002</v>
      </c>
      <c r="N1412">
        <v>-3.258</v>
      </c>
      <c r="O1412">
        <v>1.107</v>
      </c>
      <c r="P1412">
        <v>1.113</v>
      </c>
      <c r="Q1412">
        <v>1.111</v>
      </c>
      <c r="R1412">
        <v>0.81399999999999995</v>
      </c>
      <c r="S1412">
        <v>0.38</v>
      </c>
    </row>
    <row r="1413" spans="1:19" x14ac:dyDescent="0.3">
      <c r="A1413">
        <v>420</v>
      </c>
      <c r="B1413">
        <v>-0.32100000000000001</v>
      </c>
      <c r="C1413">
        <v>-1.321</v>
      </c>
      <c r="D1413">
        <v>-2.3180000000000001</v>
      </c>
      <c r="E1413">
        <v>-3.0939999999999999</v>
      </c>
      <c r="F1413">
        <v>-3.24</v>
      </c>
      <c r="G1413">
        <v>3.1</v>
      </c>
      <c r="H1413">
        <v>0</v>
      </c>
      <c r="I1413">
        <v>3.35</v>
      </c>
      <c r="J1413">
        <v>-0.32700000000000001</v>
      </c>
      <c r="K1413">
        <v>-1.3220000000000001</v>
      </c>
      <c r="L1413">
        <v>-2.3180000000000001</v>
      </c>
      <c r="M1413">
        <v>-3.093</v>
      </c>
      <c r="N1413">
        <v>-3.2610000000000001</v>
      </c>
      <c r="O1413">
        <v>1.1080000000000001</v>
      </c>
      <c r="P1413">
        <v>1.1120000000000001</v>
      </c>
      <c r="Q1413">
        <v>1.111</v>
      </c>
      <c r="R1413">
        <v>0.81799999999999995</v>
      </c>
      <c r="S1413">
        <v>0.38400000000000001</v>
      </c>
    </row>
    <row r="1414" spans="1:19" x14ac:dyDescent="0.3">
      <c r="A1414">
        <v>480</v>
      </c>
      <c r="B1414">
        <v>-0.32100000000000001</v>
      </c>
      <c r="C1414">
        <v>-1.321</v>
      </c>
      <c r="D1414">
        <v>-2.3180000000000001</v>
      </c>
      <c r="E1414">
        <v>-3.0939999999999999</v>
      </c>
      <c r="F1414">
        <v>-3.24</v>
      </c>
      <c r="G1414">
        <v>3.1</v>
      </c>
      <c r="H1414">
        <v>0</v>
      </c>
      <c r="I1414">
        <v>3.35</v>
      </c>
      <c r="J1414">
        <v>-0.32800000000000001</v>
      </c>
      <c r="K1414">
        <v>-1.323</v>
      </c>
      <c r="L1414">
        <v>-2.3180000000000001</v>
      </c>
      <c r="M1414">
        <v>-3.0939999999999999</v>
      </c>
      <c r="N1414">
        <v>-3.2639999999999998</v>
      </c>
      <c r="O1414">
        <v>1.1080000000000001</v>
      </c>
      <c r="P1414">
        <v>1.111</v>
      </c>
      <c r="Q1414">
        <v>1.1120000000000001</v>
      </c>
      <c r="R1414">
        <v>0.82199999999999995</v>
      </c>
      <c r="S1414">
        <v>0.38700000000000001</v>
      </c>
    </row>
    <row r="1415" spans="1:19" x14ac:dyDescent="0.3">
      <c r="A1415">
        <v>540</v>
      </c>
      <c r="B1415">
        <v>-0.32100000000000001</v>
      </c>
      <c r="C1415">
        <v>-1.321</v>
      </c>
      <c r="D1415">
        <v>-2.3180000000000001</v>
      </c>
      <c r="E1415">
        <v>-3.0939999999999999</v>
      </c>
      <c r="F1415">
        <v>-3.24</v>
      </c>
      <c r="G1415">
        <v>3.1</v>
      </c>
      <c r="H1415">
        <v>0</v>
      </c>
      <c r="I1415">
        <v>3.35</v>
      </c>
      <c r="J1415">
        <v>-0.32800000000000001</v>
      </c>
      <c r="K1415">
        <v>-1.323</v>
      </c>
      <c r="L1415">
        <v>-2.3180000000000001</v>
      </c>
      <c r="M1415">
        <v>-3.0960000000000001</v>
      </c>
      <c r="N1415">
        <v>-3.2669999999999999</v>
      </c>
      <c r="O1415">
        <v>1.1080000000000001</v>
      </c>
      <c r="P1415">
        <v>1.111</v>
      </c>
      <c r="Q1415">
        <v>1.1120000000000001</v>
      </c>
      <c r="R1415">
        <v>0.82599999999999996</v>
      </c>
      <c r="S1415">
        <v>0.38900000000000001</v>
      </c>
    </row>
    <row r="1416" spans="1:19" x14ac:dyDescent="0.3">
      <c r="A1416">
        <v>600</v>
      </c>
      <c r="B1416">
        <v>-0.32100000000000001</v>
      </c>
      <c r="C1416">
        <v>-1.321</v>
      </c>
      <c r="D1416">
        <v>-2.3180000000000001</v>
      </c>
      <c r="E1416">
        <v>-3.0939999999999999</v>
      </c>
      <c r="F1416">
        <v>-3.24</v>
      </c>
      <c r="G1416">
        <v>3.1</v>
      </c>
      <c r="H1416">
        <v>0</v>
      </c>
      <c r="I1416">
        <v>3.35</v>
      </c>
      <c r="J1416">
        <v>-0.32800000000000001</v>
      </c>
      <c r="K1416">
        <v>-1.3240000000000001</v>
      </c>
      <c r="L1416">
        <v>-2.319</v>
      </c>
      <c r="M1416">
        <v>-3.0979999999999999</v>
      </c>
      <c r="N1416">
        <v>-3.27</v>
      </c>
      <c r="O1416">
        <v>1.109</v>
      </c>
      <c r="P1416">
        <v>1.111</v>
      </c>
      <c r="Q1416">
        <v>1.1120000000000001</v>
      </c>
      <c r="R1416">
        <v>0.82899999999999996</v>
      </c>
      <c r="S1416">
        <v>0.38900000000000001</v>
      </c>
    </row>
    <row r="1418" spans="1:19" x14ac:dyDescent="0.3">
      <c r="A1418" t="s">
        <v>0</v>
      </c>
      <c r="B1418" t="s">
        <v>110</v>
      </c>
    </row>
    <row r="1419" spans="1:19" x14ac:dyDescent="0.3">
      <c r="A1419">
        <v>0</v>
      </c>
      <c r="B1419">
        <v>-0.32100000000000001</v>
      </c>
      <c r="C1419">
        <v>-1.321</v>
      </c>
      <c r="D1419">
        <v>-2.3180000000000001</v>
      </c>
      <c r="E1419">
        <v>-3.0939999999999999</v>
      </c>
      <c r="F1419">
        <v>-3.24</v>
      </c>
      <c r="G1419">
        <v>3.1</v>
      </c>
      <c r="H1419">
        <v>0</v>
      </c>
      <c r="I1419">
        <v>3.1429999999999998</v>
      </c>
      <c r="J1419">
        <v>-0.32100000000000001</v>
      </c>
      <c r="K1419">
        <v>-1.321</v>
      </c>
      <c r="L1419">
        <v>-2.3180000000000001</v>
      </c>
      <c r="M1419">
        <v>-3.0939999999999999</v>
      </c>
      <c r="N1419">
        <v>-3.24</v>
      </c>
      <c r="O1419">
        <v>1.097</v>
      </c>
      <c r="P1419">
        <v>1.097</v>
      </c>
      <c r="Q1419">
        <v>1.0920000000000001</v>
      </c>
      <c r="R1419">
        <v>0.80200000000000005</v>
      </c>
      <c r="S1419">
        <v>0.33800000000000002</v>
      </c>
    </row>
    <row r="1420" spans="1:19" x14ac:dyDescent="0.3">
      <c r="A1420">
        <v>60</v>
      </c>
      <c r="B1420">
        <v>-0.32100000000000001</v>
      </c>
      <c r="C1420">
        <v>-1.321</v>
      </c>
      <c r="D1420">
        <v>-2.3180000000000001</v>
      </c>
      <c r="E1420">
        <v>-3.0939999999999999</v>
      </c>
      <c r="F1420">
        <v>-3.24</v>
      </c>
      <c r="G1420">
        <v>3.1</v>
      </c>
      <c r="H1420">
        <v>0</v>
      </c>
      <c r="I1420">
        <v>3.1429999999999998</v>
      </c>
      <c r="J1420">
        <v>-0.32300000000000001</v>
      </c>
      <c r="K1420">
        <v>-1.321</v>
      </c>
      <c r="L1420">
        <v>-2.3180000000000001</v>
      </c>
      <c r="M1420">
        <v>-3.0939999999999999</v>
      </c>
      <c r="N1420">
        <v>-3.24</v>
      </c>
      <c r="O1420">
        <v>1.101</v>
      </c>
      <c r="P1420">
        <v>1.1100000000000001</v>
      </c>
      <c r="Q1420">
        <v>1.1040000000000001</v>
      </c>
      <c r="R1420">
        <v>0.80700000000000005</v>
      </c>
      <c r="S1420">
        <v>0.34</v>
      </c>
    </row>
    <row r="1421" spans="1:19" x14ac:dyDescent="0.3">
      <c r="A1421">
        <v>120</v>
      </c>
      <c r="B1421">
        <v>-0.32100000000000001</v>
      </c>
      <c r="C1421">
        <v>-1.321</v>
      </c>
      <c r="D1421">
        <v>-2.3180000000000001</v>
      </c>
      <c r="E1421">
        <v>-3.0939999999999999</v>
      </c>
      <c r="F1421">
        <v>-3.24</v>
      </c>
      <c r="G1421">
        <v>3.1</v>
      </c>
      <c r="H1421">
        <v>0</v>
      </c>
      <c r="I1421">
        <v>3.1429999999999998</v>
      </c>
      <c r="J1421">
        <v>-0.32500000000000001</v>
      </c>
      <c r="K1421">
        <v>-1.321</v>
      </c>
      <c r="L1421">
        <v>-2.3180000000000001</v>
      </c>
      <c r="M1421">
        <v>-3.093</v>
      </c>
      <c r="N1421">
        <v>-3.24</v>
      </c>
      <c r="O1421">
        <v>1.1040000000000001</v>
      </c>
      <c r="P1421">
        <v>1.1120000000000001</v>
      </c>
      <c r="Q1421">
        <v>1.1080000000000001</v>
      </c>
      <c r="R1421">
        <v>0.81200000000000006</v>
      </c>
      <c r="S1421">
        <v>0.34100000000000003</v>
      </c>
    </row>
    <row r="1422" spans="1:19" x14ac:dyDescent="0.3">
      <c r="A1422">
        <v>180</v>
      </c>
      <c r="B1422">
        <v>-0.32100000000000001</v>
      </c>
      <c r="C1422">
        <v>-1.321</v>
      </c>
      <c r="D1422">
        <v>-2.3180000000000001</v>
      </c>
      <c r="E1422">
        <v>-3.0939999999999999</v>
      </c>
      <c r="F1422">
        <v>-3.24</v>
      </c>
      <c r="G1422">
        <v>3.1</v>
      </c>
      <c r="H1422">
        <v>0</v>
      </c>
      <c r="I1422">
        <v>3.1429999999999998</v>
      </c>
      <c r="J1422">
        <v>-0.32600000000000001</v>
      </c>
      <c r="K1422">
        <v>-1.32</v>
      </c>
      <c r="L1422">
        <v>-2.3180000000000001</v>
      </c>
      <c r="M1422">
        <v>-3.0920000000000001</v>
      </c>
      <c r="N1422">
        <v>-3.24</v>
      </c>
      <c r="O1422">
        <v>1.105</v>
      </c>
      <c r="P1422">
        <v>1.115</v>
      </c>
      <c r="Q1422">
        <v>1.109</v>
      </c>
      <c r="R1422">
        <v>0.81399999999999995</v>
      </c>
      <c r="S1422">
        <v>0.34100000000000003</v>
      </c>
    </row>
    <row r="1423" spans="1:19" x14ac:dyDescent="0.3">
      <c r="A1423">
        <v>240</v>
      </c>
      <c r="B1423">
        <v>-0.32100000000000001</v>
      </c>
      <c r="C1423">
        <v>-1.321</v>
      </c>
      <c r="D1423">
        <v>-2.3180000000000001</v>
      </c>
      <c r="E1423">
        <v>-3.0939999999999999</v>
      </c>
      <c r="F1423">
        <v>-3.24</v>
      </c>
      <c r="G1423">
        <v>3.1</v>
      </c>
      <c r="H1423">
        <v>0</v>
      </c>
      <c r="I1423">
        <v>3.1429999999999998</v>
      </c>
      <c r="J1423">
        <v>-0.32600000000000001</v>
      </c>
      <c r="K1423">
        <v>-1.321</v>
      </c>
      <c r="L1423">
        <v>-2.3180000000000001</v>
      </c>
      <c r="M1423">
        <v>-3.0920000000000001</v>
      </c>
      <c r="N1423">
        <v>-3.24</v>
      </c>
      <c r="O1423">
        <v>1.1060000000000001</v>
      </c>
      <c r="P1423">
        <v>1.1160000000000001</v>
      </c>
      <c r="Q1423">
        <v>1.111</v>
      </c>
      <c r="R1423">
        <v>0.81399999999999995</v>
      </c>
      <c r="S1423">
        <v>0.34100000000000003</v>
      </c>
    </row>
    <row r="1424" spans="1:19" x14ac:dyDescent="0.3">
      <c r="A1424">
        <v>300</v>
      </c>
      <c r="B1424">
        <v>-0.32100000000000001</v>
      </c>
      <c r="C1424">
        <v>-1.321</v>
      </c>
      <c r="D1424">
        <v>-2.3180000000000001</v>
      </c>
      <c r="E1424">
        <v>-3.0939999999999999</v>
      </c>
      <c r="F1424">
        <v>-3.24</v>
      </c>
      <c r="G1424">
        <v>3.1</v>
      </c>
      <c r="H1424">
        <v>0</v>
      </c>
      <c r="I1424">
        <v>3.1429999999999998</v>
      </c>
      <c r="J1424">
        <v>-0.32700000000000001</v>
      </c>
      <c r="K1424">
        <v>-1.321</v>
      </c>
      <c r="L1424">
        <v>-2.3180000000000001</v>
      </c>
      <c r="M1424">
        <v>-3.0920000000000001</v>
      </c>
      <c r="N1424">
        <v>-3.24</v>
      </c>
      <c r="O1424">
        <v>1.107</v>
      </c>
      <c r="P1424">
        <v>1.115</v>
      </c>
      <c r="Q1424">
        <v>1.111</v>
      </c>
      <c r="R1424">
        <v>0.81399999999999995</v>
      </c>
      <c r="S1424">
        <v>0.34300000000000003</v>
      </c>
    </row>
    <row r="1425" spans="1:19" x14ac:dyDescent="0.3">
      <c r="A1425">
        <v>360</v>
      </c>
      <c r="B1425">
        <v>-0.32100000000000001</v>
      </c>
      <c r="C1425">
        <v>-1.321</v>
      </c>
      <c r="D1425">
        <v>-2.3180000000000001</v>
      </c>
      <c r="E1425">
        <v>-3.0939999999999999</v>
      </c>
      <c r="F1425">
        <v>-3.24</v>
      </c>
      <c r="G1425">
        <v>3.1</v>
      </c>
      <c r="H1425">
        <v>0</v>
      </c>
      <c r="I1425">
        <v>3.1429999999999998</v>
      </c>
      <c r="J1425">
        <v>-0.32700000000000001</v>
      </c>
      <c r="K1425">
        <v>-1.321</v>
      </c>
      <c r="L1425">
        <v>-2.3180000000000001</v>
      </c>
      <c r="M1425">
        <v>-3.0920000000000001</v>
      </c>
      <c r="N1425">
        <v>-3.24</v>
      </c>
      <c r="O1425">
        <v>1.107</v>
      </c>
      <c r="P1425">
        <v>1.113</v>
      </c>
      <c r="Q1425">
        <v>1.111</v>
      </c>
      <c r="R1425">
        <v>0.81399999999999995</v>
      </c>
      <c r="S1425">
        <v>0.34499999999999997</v>
      </c>
    </row>
    <row r="1426" spans="1:19" x14ac:dyDescent="0.3">
      <c r="A1426">
        <v>420</v>
      </c>
      <c r="B1426">
        <v>-0.32100000000000001</v>
      </c>
      <c r="C1426">
        <v>-1.321</v>
      </c>
      <c r="D1426">
        <v>-2.3180000000000001</v>
      </c>
      <c r="E1426">
        <v>-3.0939999999999999</v>
      </c>
      <c r="F1426">
        <v>-3.24</v>
      </c>
      <c r="G1426">
        <v>3.1</v>
      </c>
      <c r="H1426">
        <v>0</v>
      </c>
      <c r="I1426">
        <v>3.1429999999999998</v>
      </c>
      <c r="J1426">
        <v>-0.32700000000000001</v>
      </c>
      <c r="K1426">
        <v>-1.3220000000000001</v>
      </c>
      <c r="L1426">
        <v>-2.3180000000000001</v>
      </c>
      <c r="M1426">
        <v>-3.0920000000000001</v>
      </c>
      <c r="N1426">
        <v>-3.24</v>
      </c>
      <c r="O1426">
        <v>1.1080000000000001</v>
      </c>
      <c r="P1426">
        <v>1.1120000000000001</v>
      </c>
      <c r="Q1426">
        <v>1.1120000000000001</v>
      </c>
      <c r="R1426">
        <v>0.81499999999999995</v>
      </c>
      <c r="S1426">
        <v>0.34599999999999997</v>
      </c>
    </row>
    <row r="1427" spans="1:19" x14ac:dyDescent="0.3">
      <c r="A1427">
        <v>480</v>
      </c>
      <c r="B1427">
        <v>-0.32100000000000001</v>
      </c>
      <c r="C1427">
        <v>-1.321</v>
      </c>
      <c r="D1427">
        <v>-2.3180000000000001</v>
      </c>
      <c r="E1427">
        <v>-3.0939999999999999</v>
      </c>
      <c r="F1427">
        <v>-3.24</v>
      </c>
      <c r="G1427">
        <v>3.1</v>
      </c>
      <c r="H1427">
        <v>0</v>
      </c>
      <c r="I1427">
        <v>3.1429999999999998</v>
      </c>
      <c r="J1427">
        <v>-0.32800000000000001</v>
      </c>
      <c r="K1427">
        <v>-1.323</v>
      </c>
      <c r="L1427">
        <v>-2.3180000000000001</v>
      </c>
      <c r="M1427">
        <v>-3.0920000000000001</v>
      </c>
      <c r="N1427">
        <v>-3.24</v>
      </c>
      <c r="O1427">
        <v>1.1080000000000001</v>
      </c>
      <c r="P1427">
        <v>1.111</v>
      </c>
      <c r="Q1427">
        <v>1.1120000000000001</v>
      </c>
      <c r="R1427">
        <v>0.81399999999999995</v>
      </c>
      <c r="S1427">
        <v>0.34699999999999998</v>
      </c>
    </row>
    <row r="1428" spans="1:19" x14ac:dyDescent="0.3">
      <c r="A1428">
        <v>540</v>
      </c>
      <c r="B1428">
        <v>-0.32100000000000001</v>
      </c>
      <c r="C1428">
        <v>-1.321</v>
      </c>
      <c r="D1428">
        <v>-2.3180000000000001</v>
      </c>
      <c r="E1428">
        <v>-3.0939999999999999</v>
      </c>
      <c r="F1428">
        <v>-3.24</v>
      </c>
      <c r="G1428">
        <v>3.1</v>
      </c>
      <c r="H1428">
        <v>0</v>
      </c>
      <c r="I1428">
        <v>3.1429999999999998</v>
      </c>
      <c r="J1428">
        <v>-0.32800000000000001</v>
      </c>
      <c r="K1428">
        <v>-1.323</v>
      </c>
      <c r="L1428">
        <v>-2.3180000000000001</v>
      </c>
      <c r="M1428">
        <v>-3.0920000000000001</v>
      </c>
      <c r="N1428">
        <v>-3.24</v>
      </c>
      <c r="O1428">
        <v>1.1080000000000001</v>
      </c>
      <c r="P1428">
        <v>1.111</v>
      </c>
      <c r="Q1428">
        <v>1.1120000000000001</v>
      </c>
      <c r="R1428">
        <v>0.81399999999999995</v>
      </c>
      <c r="S1428">
        <v>0.34699999999999998</v>
      </c>
    </row>
    <row r="1429" spans="1:19" x14ac:dyDescent="0.3">
      <c r="A1429">
        <v>600</v>
      </c>
      <c r="B1429">
        <v>-0.32100000000000001</v>
      </c>
      <c r="C1429">
        <v>-1.321</v>
      </c>
      <c r="D1429">
        <v>-2.3180000000000001</v>
      </c>
      <c r="E1429">
        <v>-3.0939999999999999</v>
      </c>
      <c r="F1429">
        <v>-3.24</v>
      </c>
      <c r="G1429">
        <v>3.1</v>
      </c>
      <c r="H1429">
        <v>0</v>
      </c>
      <c r="I1429">
        <v>3.1429999999999998</v>
      </c>
      <c r="J1429">
        <v>-0.32800000000000001</v>
      </c>
      <c r="K1429">
        <v>-1.3240000000000001</v>
      </c>
      <c r="L1429">
        <v>-2.319</v>
      </c>
      <c r="M1429">
        <v>-3.0920000000000001</v>
      </c>
      <c r="N1429">
        <v>-3.24</v>
      </c>
      <c r="O1429">
        <v>1.109</v>
      </c>
      <c r="P1429">
        <v>1.111</v>
      </c>
      <c r="Q1429">
        <v>1.1120000000000001</v>
      </c>
      <c r="R1429">
        <v>0.81399999999999995</v>
      </c>
      <c r="S1429">
        <v>0.34599999999999997</v>
      </c>
    </row>
    <row r="1431" spans="1:19" x14ac:dyDescent="0.3">
      <c r="A1431" t="s">
        <v>0</v>
      </c>
      <c r="B1431" t="s">
        <v>111</v>
      </c>
    </row>
    <row r="1432" spans="1:19" x14ac:dyDescent="0.3">
      <c r="A1432">
        <v>0</v>
      </c>
      <c r="B1432">
        <v>-0.32100000000000001</v>
      </c>
      <c r="C1432">
        <v>-1.321</v>
      </c>
      <c r="D1432">
        <v>-2.3180000000000001</v>
      </c>
      <c r="E1432">
        <v>-3.0939999999999999</v>
      </c>
      <c r="F1432">
        <v>-3.24</v>
      </c>
      <c r="G1432">
        <v>3.1</v>
      </c>
      <c r="H1432">
        <v>0</v>
      </c>
      <c r="I1432">
        <v>2.9260000000000002</v>
      </c>
      <c r="J1432">
        <v>-0.32100000000000001</v>
      </c>
      <c r="K1432">
        <v>-1.321</v>
      </c>
      <c r="L1432">
        <v>-2.3180000000000001</v>
      </c>
      <c r="M1432">
        <v>-3.0939999999999999</v>
      </c>
      <c r="N1432">
        <v>-3.24</v>
      </c>
      <c r="O1432">
        <v>1.097</v>
      </c>
      <c r="P1432">
        <v>1.097</v>
      </c>
      <c r="Q1432">
        <v>1.0920000000000001</v>
      </c>
      <c r="R1432">
        <v>0.80200000000000005</v>
      </c>
      <c r="S1432">
        <v>0.33800000000000002</v>
      </c>
    </row>
    <row r="1433" spans="1:19" x14ac:dyDescent="0.3">
      <c r="A1433">
        <v>60</v>
      </c>
      <c r="B1433">
        <v>-0.32100000000000001</v>
      </c>
      <c r="C1433">
        <v>-1.321</v>
      </c>
      <c r="D1433">
        <v>-2.3180000000000001</v>
      </c>
      <c r="E1433">
        <v>-3.0939999999999999</v>
      </c>
      <c r="F1433">
        <v>-3.24</v>
      </c>
      <c r="G1433">
        <v>3.1</v>
      </c>
      <c r="H1433">
        <v>0</v>
      </c>
      <c r="I1433">
        <v>2.9260000000000002</v>
      </c>
      <c r="J1433">
        <v>-0.32300000000000001</v>
      </c>
      <c r="K1433">
        <v>-1.32</v>
      </c>
      <c r="L1433">
        <v>-2.3180000000000001</v>
      </c>
      <c r="M1433">
        <v>-3.0939999999999999</v>
      </c>
      <c r="N1433">
        <v>-3.2370000000000001</v>
      </c>
      <c r="O1433">
        <v>1.101</v>
      </c>
      <c r="P1433">
        <v>1.109</v>
      </c>
      <c r="Q1433">
        <v>1.1040000000000001</v>
      </c>
      <c r="R1433">
        <v>0.80800000000000005</v>
      </c>
      <c r="S1433">
        <v>0.33200000000000002</v>
      </c>
    </row>
    <row r="1434" spans="1:19" x14ac:dyDescent="0.3">
      <c r="A1434">
        <v>120</v>
      </c>
      <c r="B1434">
        <v>-0.32100000000000001</v>
      </c>
      <c r="C1434">
        <v>-1.321</v>
      </c>
      <c r="D1434">
        <v>-2.3180000000000001</v>
      </c>
      <c r="E1434">
        <v>-3.0939999999999999</v>
      </c>
      <c r="F1434">
        <v>-3.24</v>
      </c>
      <c r="G1434">
        <v>3.1</v>
      </c>
      <c r="H1434">
        <v>0</v>
      </c>
      <c r="I1434">
        <v>2.9260000000000002</v>
      </c>
      <c r="J1434">
        <v>-0.32500000000000001</v>
      </c>
      <c r="K1434">
        <v>-1.321</v>
      </c>
      <c r="L1434">
        <v>-2.3180000000000001</v>
      </c>
      <c r="M1434">
        <v>-3.093</v>
      </c>
      <c r="N1434">
        <v>-3.234</v>
      </c>
      <c r="O1434">
        <v>1.1040000000000001</v>
      </c>
      <c r="P1434">
        <v>1.1120000000000001</v>
      </c>
      <c r="Q1434">
        <v>1.1080000000000001</v>
      </c>
      <c r="R1434">
        <v>0.81100000000000005</v>
      </c>
      <c r="S1434">
        <v>0.32500000000000001</v>
      </c>
    </row>
    <row r="1435" spans="1:19" x14ac:dyDescent="0.3">
      <c r="A1435">
        <v>180</v>
      </c>
      <c r="B1435">
        <v>-0.32100000000000001</v>
      </c>
      <c r="C1435">
        <v>-1.321</v>
      </c>
      <c r="D1435">
        <v>-2.3180000000000001</v>
      </c>
      <c r="E1435">
        <v>-3.0939999999999999</v>
      </c>
      <c r="F1435">
        <v>-3.24</v>
      </c>
      <c r="G1435">
        <v>3.1</v>
      </c>
      <c r="H1435">
        <v>0</v>
      </c>
      <c r="I1435">
        <v>2.9260000000000002</v>
      </c>
      <c r="J1435">
        <v>-0.32600000000000001</v>
      </c>
      <c r="K1435">
        <v>-1.32</v>
      </c>
      <c r="L1435">
        <v>-2.3180000000000001</v>
      </c>
      <c r="M1435">
        <v>-3.0910000000000002</v>
      </c>
      <c r="N1435">
        <v>-3.2309999999999999</v>
      </c>
      <c r="O1435">
        <v>1.105</v>
      </c>
      <c r="P1435">
        <v>1.115</v>
      </c>
      <c r="Q1435">
        <v>1.109</v>
      </c>
      <c r="R1435">
        <v>0.81200000000000006</v>
      </c>
      <c r="S1435">
        <v>0.32</v>
      </c>
    </row>
    <row r="1436" spans="1:19" x14ac:dyDescent="0.3">
      <c r="A1436">
        <v>240</v>
      </c>
      <c r="B1436">
        <v>-0.32100000000000001</v>
      </c>
      <c r="C1436">
        <v>-1.321</v>
      </c>
      <c r="D1436">
        <v>-2.3180000000000001</v>
      </c>
      <c r="E1436">
        <v>-3.0939999999999999</v>
      </c>
      <c r="F1436">
        <v>-3.24</v>
      </c>
      <c r="G1436">
        <v>3.1</v>
      </c>
      <c r="H1436">
        <v>0</v>
      </c>
      <c r="I1436">
        <v>2.9260000000000002</v>
      </c>
      <c r="J1436">
        <v>-0.32600000000000001</v>
      </c>
      <c r="K1436">
        <v>-1.321</v>
      </c>
      <c r="L1436">
        <v>-2.3180000000000001</v>
      </c>
      <c r="M1436">
        <v>-3.0920000000000001</v>
      </c>
      <c r="N1436">
        <v>-3.2280000000000002</v>
      </c>
      <c r="O1436">
        <v>1.1060000000000001</v>
      </c>
      <c r="P1436">
        <v>1.1160000000000001</v>
      </c>
      <c r="Q1436">
        <v>1.111</v>
      </c>
      <c r="R1436">
        <v>0.81599999999999995</v>
      </c>
      <c r="S1436">
        <v>0.315</v>
      </c>
    </row>
    <row r="1437" spans="1:19" x14ac:dyDescent="0.3">
      <c r="A1437">
        <v>300</v>
      </c>
      <c r="B1437">
        <v>-0.32100000000000001</v>
      </c>
      <c r="C1437">
        <v>-1.321</v>
      </c>
      <c r="D1437">
        <v>-2.3180000000000001</v>
      </c>
      <c r="E1437">
        <v>-3.0939999999999999</v>
      </c>
      <c r="F1437">
        <v>-3.24</v>
      </c>
      <c r="G1437">
        <v>3.1</v>
      </c>
      <c r="H1437">
        <v>0</v>
      </c>
      <c r="I1437">
        <v>2.9260000000000002</v>
      </c>
      <c r="J1437">
        <v>-0.32700000000000001</v>
      </c>
      <c r="K1437">
        <v>-1.321</v>
      </c>
      <c r="L1437">
        <v>-2.3180000000000001</v>
      </c>
      <c r="M1437">
        <v>-3.093</v>
      </c>
      <c r="N1437">
        <v>-3.2250000000000001</v>
      </c>
      <c r="O1437">
        <v>1.107</v>
      </c>
      <c r="P1437">
        <v>1.1140000000000001</v>
      </c>
      <c r="Q1437">
        <v>1.1100000000000001</v>
      </c>
      <c r="R1437">
        <v>0.81699999999999995</v>
      </c>
      <c r="S1437">
        <v>0.312</v>
      </c>
    </row>
    <row r="1438" spans="1:19" x14ac:dyDescent="0.3">
      <c r="A1438">
        <v>360</v>
      </c>
      <c r="B1438">
        <v>-0.32100000000000001</v>
      </c>
      <c r="C1438">
        <v>-1.321</v>
      </c>
      <c r="D1438">
        <v>-2.3180000000000001</v>
      </c>
      <c r="E1438">
        <v>-3.0939999999999999</v>
      </c>
      <c r="F1438">
        <v>-3.24</v>
      </c>
      <c r="G1438">
        <v>3.1</v>
      </c>
      <c r="H1438">
        <v>0</v>
      </c>
      <c r="I1438">
        <v>2.9260000000000002</v>
      </c>
      <c r="J1438">
        <v>-0.32700000000000001</v>
      </c>
      <c r="K1438">
        <v>-1.3220000000000001</v>
      </c>
      <c r="L1438">
        <v>-2.3180000000000001</v>
      </c>
      <c r="M1438">
        <v>-3.0920000000000001</v>
      </c>
      <c r="N1438">
        <v>-3.222</v>
      </c>
      <c r="O1438">
        <v>1.107</v>
      </c>
      <c r="P1438">
        <v>1.1140000000000001</v>
      </c>
      <c r="Q1438">
        <v>1.111</v>
      </c>
      <c r="R1438">
        <v>0.81499999999999995</v>
      </c>
      <c r="S1438">
        <v>0.31</v>
      </c>
    </row>
    <row r="1439" spans="1:19" x14ac:dyDescent="0.3">
      <c r="A1439">
        <v>420</v>
      </c>
      <c r="B1439">
        <v>-0.32100000000000001</v>
      </c>
      <c r="C1439">
        <v>-1.321</v>
      </c>
      <c r="D1439">
        <v>-2.3180000000000001</v>
      </c>
      <c r="E1439">
        <v>-3.0939999999999999</v>
      </c>
      <c r="F1439">
        <v>-3.24</v>
      </c>
      <c r="G1439">
        <v>3.1</v>
      </c>
      <c r="H1439">
        <v>0</v>
      </c>
      <c r="I1439">
        <v>2.9260000000000002</v>
      </c>
      <c r="J1439">
        <v>-0.32700000000000001</v>
      </c>
      <c r="K1439">
        <v>-1.3220000000000001</v>
      </c>
      <c r="L1439">
        <v>-2.3180000000000001</v>
      </c>
      <c r="M1439">
        <v>-3.0910000000000002</v>
      </c>
      <c r="N1439">
        <v>-3.2189999999999999</v>
      </c>
      <c r="O1439">
        <v>1.1080000000000001</v>
      </c>
      <c r="P1439">
        <v>1.1120000000000001</v>
      </c>
      <c r="Q1439">
        <v>1.1120000000000001</v>
      </c>
      <c r="R1439">
        <v>0.81100000000000005</v>
      </c>
      <c r="S1439">
        <v>0.308</v>
      </c>
    </row>
    <row r="1440" spans="1:19" x14ac:dyDescent="0.3">
      <c r="A1440">
        <v>480</v>
      </c>
      <c r="B1440">
        <v>-0.32100000000000001</v>
      </c>
      <c r="C1440">
        <v>-1.321</v>
      </c>
      <c r="D1440">
        <v>-2.3180000000000001</v>
      </c>
      <c r="E1440">
        <v>-3.0939999999999999</v>
      </c>
      <c r="F1440">
        <v>-3.24</v>
      </c>
      <c r="G1440">
        <v>3.1</v>
      </c>
      <c r="H1440">
        <v>0</v>
      </c>
      <c r="I1440">
        <v>2.9260000000000002</v>
      </c>
      <c r="J1440">
        <v>-0.32800000000000001</v>
      </c>
      <c r="K1440">
        <v>-1.323</v>
      </c>
      <c r="L1440">
        <v>-2.3180000000000001</v>
      </c>
      <c r="M1440">
        <v>-3.089</v>
      </c>
      <c r="N1440">
        <v>-3.2160000000000002</v>
      </c>
      <c r="O1440">
        <v>1.1080000000000001</v>
      </c>
      <c r="P1440">
        <v>1.111</v>
      </c>
      <c r="Q1440">
        <v>1.1120000000000001</v>
      </c>
      <c r="R1440">
        <v>0.80700000000000005</v>
      </c>
      <c r="S1440">
        <v>0.30599999999999999</v>
      </c>
    </row>
    <row r="1441" spans="1:19" x14ac:dyDescent="0.3">
      <c r="A1441">
        <v>540</v>
      </c>
      <c r="B1441">
        <v>-0.32100000000000001</v>
      </c>
      <c r="C1441">
        <v>-1.321</v>
      </c>
      <c r="D1441">
        <v>-2.3180000000000001</v>
      </c>
      <c r="E1441">
        <v>-3.0939999999999999</v>
      </c>
      <c r="F1441">
        <v>-3.24</v>
      </c>
      <c r="G1441">
        <v>3.1</v>
      </c>
      <c r="H1441">
        <v>0</v>
      </c>
      <c r="I1441">
        <v>2.9260000000000002</v>
      </c>
      <c r="J1441">
        <v>-0.32800000000000001</v>
      </c>
      <c r="K1441">
        <v>-1.323</v>
      </c>
      <c r="L1441">
        <v>-2.3180000000000001</v>
      </c>
      <c r="M1441">
        <v>-3.0870000000000002</v>
      </c>
      <c r="N1441">
        <v>-3.2130000000000001</v>
      </c>
      <c r="O1441">
        <v>1.1080000000000001</v>
      </c>
      <c r="P1441">
        <v>1.111</v>
      </c>
      <c r="Q1441">
        <v>1.1120000000000001</v>
      </c>
      <c r="R1441">
        <v>0.80200000000000005</v>
      </c>
      <c r="S1441">
        <v>0.30399999999999999</v>
      </c>
    </row>
    <row r="1442" spans="1:19" x14ac:dyDescent="0.3">
      <c r="A1442">
        <v>600</v>
      </c>
      <c r="B1442">
        <v>-0.32100000000000001</v>
      </c>
      <c r="C1442">
        <v>-1.321</v>
      </c>
      <c r="D1442">
        <v>-2.3180000000000001</v>
      </c>
      <c r="E1442">
        <v>-3.0939999999999999</v>
      </c>
      <c r="F1442">
        <v>-3.24</v>
      </c>
      <c r="G1442">
        <v>3.1</v>
      </c>
      <c r="H1442">
        <v>0</v>
      </c>
      <c r="I1442">
        <v>2.9260000000000002</v>
      </c>
      <c r="J1442">
        <v>-0.32800000000000001</v>
      </c>
      <c r="K1442">
        <v>-1.3240000000000001</v>
      </c>
      <c r="L1442">
        <v>-2.3180000000000001</v>
      </c>
      <c r="M1442">
        <v>-3.085</v>
      </c>
      <c r="N1442">
        <v>-3.21</v>
      </c>
      <c r="O1442">
        <v>1.109</v>
      </c>
      <c r="P1442">
        <v>1.111</v>
      </c>
      <c r="Q1442">
        <v>1.111</v>
      </c>
      <c r="R1442">
        <v>0.79900000000000004</v>
      </c>
      <c r="S1442">
        <v>0.30199999999999999</v>
      </c>
    </row>
    <row r="1444" spans="1:19" x14ac:dyDescent="0.3">
      <c r="A1444" t="s">
        <v>0</v>
      </c>
      <c r="B1444" t="s">
        <v>112</v>
      </c>
    </row>
    <row r="1445" spans="1:19" x14ac:dyDescent="0.3">
      <c r="A1445">
        <v>0</v>
      </c>
      <c r="B1445">
        <v>-0.32100000000000001</v>
      </c>
      <c r="C1445">
        <v>-1.321</v>
      </c>
      <c r="D1445">
        <v>-2.3170000000000002</v>
      </c>
      <c r="E1445">
        <v>-3.0880000000000001</v>
      </c>
      <c r="F1445">
        <v>-3.23</v>
      </c>
      <c r="G1445">
        <v>3.1</v>
      </c>
      <c r="H1445">
        <v>0</v>
      </c>
      <c r="I1445">
        <v>3.3530000000000002</v>
      </c>
      <c r="J1445">
        <v>-0.32100000000000001</v>
      </c>
      <c r="K1445">
        <v>-1.321</v>
      </c>
      <c r="L1445">
        <v>-2.3170000000000002</v>
      </c>
      <c r="M1445">
        <v>-3.0880000000000001</v>
      </c>
      <c r="N1445">
        <v>-3.23</v>
      </c>
      <c r="O1445">
        <v>1.097</v>
      </c>
      <c r="P1445">
        <v>1.097</v>
      </c>
      <c r="Q1445">
        <v>1.091</v>
      </c>
      <c r="R1445">
        <v>0.79600000000000004</v>
      </c>
      <c r="S1445">
        <v>0.33600000000000002</v>
      </c>
    </row>
    <row r="1446" spans="1:19" x14ac:dyDescent="0.3">
      <c r="A1446">
        <v>60</v>
      </c>
      <c r="B1446">
        <v>-0.32100000000000001</v>
      </c>
      <c r="C1446">
        <v>-1.321</v>
      </c>
      <c r="D1446">
        <v>-2.3170000000000002</v>
      </c>
      <c r="E1446">
        <v>-3.0880000000000001</v>
      </c>
      <c r="F1446">
        <v>-3.23</v>
      </c>
      <c r="G1446">
        <v>3.1</v>
      </c>
      <c r="H1446">
        <v>0</v>
      </c>
      <c r="I1446">
        <v>3.3530000000000002</v>
      </c>
      <c r="J1446">
        <v>-0.32300000000000001</v>
      </c>
      <c r="K1446">
        <v>-1.321</v>
      </c>
      <c r="L1446">
        <v>-2.3180000000000001</v>
      </c>
      <c r="M1446">
        <v>-3.0870000000000002</v>
      </c>
      <c r="N1446">
        <v>-3.2330000000000001</v>
      </c>
      <c r="O1446">
        <v>1.101</v>
      </c>
      <c r="P1446">
        <v>1.1100000000000001</v>
      </c>
      <c r="Q1446">
        <v>1.1040000000000001</v>
      </c>
      <c r="R1446">
        <v>0.79900000000000004</v>
      </c>
      <c r="S1446">
        <v>0.34499999999999997</v>
      </c>
    </row>
    <row r="1447" spans="1:19" x14ac:dyDescent="0.3">
      <c r="A1447">
        <v>120</v>
      </c>
      <c r="B1447">
        <v>-0.32100000000000001</v>
      </c>
      <c r="C1447">
        <v>-1.321</v>
      </c>
      <c r="D1447">
        <v>-2.3170000000000002</v>
      </c>
      <c r="E1447">
        <v>-3.0880000000000001</v>
      </c>
      <c r="F1447">
        <v>-3.23</v>
      </c>
      <c r="G1447">
        <v>3.1</v>
      </c>
      <c r="H1447">
        <v>0</v>
      </c>
      <c r="I1447">
        <v>3.3530000000000002</v>
      </c>
      <c r="J1447">
        <v>-0.32500000000000001</v>
      </c>
      <c r="K1447">
        <v>-1.321</v>
      </c>
      <c r="L1447">
        <v>-2.3180000000000001</v>
      </c>
      <c r="M1447">
        <v>-3.0859999999999999</v>
      </c>
      <c r="N1447">
        <v>-3.2360000000000002</v>
      </c>
      <c r="O1447">
        <v>1.103</v>
      </c>
      <c r="P1447">
        <v>1.1120000000000001</v>
      </c>
      <c r="Q1447">
        <v>1.1080000000000001</v>
      </c>
      <c r="R1447">
        <v>0.80600000000000005</v>
      </c>
      <c r="S1447">
        <v>0.35299999999999998</v>
      </c>
    </row>
    <row r="1448" spans="1:19" x14ac:dyDescent="0.3">
      <c r="A1448">
        <v>180</v>
      </c>
      <c r="B1448">
        <v>-0.32100000000000001</v>
      </c>
      <c r="C1448">
        <v>-1.321</v>
      </c>
      <c r="D1448">
        <v>-2.3170000000000002</v>
      </c>
      <c r="E1448">
        <v>-3.0880000000000001</v>
      </c>
      <c r="F1448">
        <v>-3.23</v>
      </c>
      <c r="G1448">
        <v>3.1</v>
      </c>
      <c r="H1448">
        <v>0</v>
      </c>
      <c r="I1448">
        <v>3.3530000000000002</v>
      </c>
      <c r="J1448">
        <v>-0.32600000000000001</v>
      </c>
      <c r="K1448">
        <v>-1.32</v>
      </c>
      <c r="L1448">
        <v>-2.3180000000000001</v>
      </c>
      <c r="M1448">
        <v>-3.0859999999999999</v>
      </c>
      <c r="N1448">
        <v>-3.2389999999999999</v>
      </c>
      <c r="O1448">
        <v>1.105</v>
      </c>
      <c r="P1448">
        <v>1.115</v>
      </c>
      <c r="Q1448">
        <v>1.109</v>
      </c>
      <c r="R1448">
        <v>0.80800000000000005</v>
      </c>
      <c r="S1448">
        <v>0.36</v>
      </c>
    </row>
    <row r="1449" spans="1:19" x14ac:dyDescent="0.3">
      <c r="A1449">
        <v>240</v>
      </c>
      <c r="B1449">
        <v>-0.32100000000000001</v>
      </c>
      <c r="C1449">
        <v>-1.321</v>
      </c>
      <c r="D1449">
        <v>-2.3170000000000002</v>
      </c>
      <c r="E1449">
        <v>-3.0880000000000001</v>
      </c>
      <c r="F1449">
        <v>-3.23</v>
      </c>
      <c r="G1449">
        <v>3.1</v>
      </c>
      <c r="H1449">
        <v>0</v>
      </c>
      <c r="I1449">
        <v>3.3530000000000002</v>
      </c>
      <c r="J1449">
        <v>-0.32600000000000001</v>
      </c>
      <c r="K1449">
        <v>-1.32</v>
      </c>
      <c r="L1449">
        <v>-2.3180000000000001</v>
      </c>
      <c r="M1449">
        <v>-3.085</v>
      </c>
      <c r="N1449">
        <v>-3.242</v>
      </c>
      <c r="O1449">
        <v>1.1060000000000001</v>
      </c>
      <c r="P1449">
        <v>1.115</v>
      </c>
      <c r="Q1449">
        <v>1.1100000000000001</v>
      </c>
      <c r="R1449">
        <v>0.80600000000000005</v>
      </c>
      <c r="S1449">
        <v>0.36399999999999999</v>
      </c>
    </row>
    <row r="1450" spans="1:19" x14ac:dyDescent="0.3">
      <c r="A1450">
        <v>300</v>
      </c>
      <c r="B1450">
        <v>-0.32100000000000001</v>
      </c>
      <c r="C1450">
        <v>-1.321</v>
      </c>
      <c r="D1450">
        <v>-2.3170000000000002</v>
      </c>
      <c r="E1450">
        <v>-3.0880000000000001</v>
      </c>
      <c r="F1450">
        <v>-3.23</v>
      </c>
      <c r="G1450">
        <v>3.1</v>
      </c>
      <c r="H1450">
        <v>0</v>
      </c>
      <c r="I1450">
        <v>3.3530000000000002</v>
      </c>
      <c r="J1450">
        <v>-0.32700000000000001</v>
      </c>
      <c r="K1450">
        <v>-1.321</v>
      </c>
      <c r="L1450">
        <v>-2.3180000000000001</v>
      </c>
      <c r="M1450">
        <v>-3.0840000000000001</v>
      </c>
      <c r="N1450">
        <v>-3.2450000000000001</v>
      </c>
      <c r="O1450">
        <v>1.107</v>
      </c>
      <c r="P1450">
        <v>1.115</v>
      </c>
      <c r="Q1450">
        <v>1.111</v>
      </c>
      <c r="R1450">
        <v>0.80500000000000005</v>
      </c>
      <c r="S1450">
        <v>0.37</v>
      </c>
    </row>
    <row r="1451" spans="1:19" x14ac:dyDescent="0.3">
      <c r="A1451">
        <v>360</v>
      </c>
      <c r="B1451">
        <v>-0.32100000000000001</v>
      </c>
      <c r="C1451">
        <v>-1.321</v>
      </c>
      <c r="D1451">
        <v>-2.3170000000000002</v>
      </c>
      <c r="E1451">
        <v>-3.0880000000000001</v>
      </c>
      <c r="F1451">
        <v>-3.23</v>
      </c>
      <c r="G1451">
        <v>3.1</v>
      </c>
      <c r="H1451">
        <v>0</v>
      </c>
      <c r="I1451">
        <v>3.3530000000000002</v>
      </c>
      <c r="J1451">
        <v>-0.32700000000000001</v>
      </c>
      <c r="K1451">
        <v>-1.321</v>
      </c>
      <c r="L1451">
        <v>-2.3180000000000001</v>
      </c>
      <c r="M1451">
        <v>-3.085</v>
      </c>
      <c r="N1451">
        <v>-3.2480000000000002</v>
      </c>
      <c r="O1451">
        <v>1.107</v>
      </c>
      <c r="P1451">
        <v>1.113</v>
      </c>
      <c r="Q1451">
        <v>1.1120000000000001</v>
      </c>
      <c r="R1451">
        <v>0.80800000000000005</v>
      </c>
      <c r="S1451">
        <v>0.377</v>
      </c>
    </row>
    <row r="1452" spans="1:19" x14ac:dyDescent="0.3">
      <c r="A1452">
        <v>420</v>
      </c>
      <c r="B1452">
        <v>-0.32100000000000001</v>
      </c>
      <c r="C1452">
        <v>-1.321</v>
      </c>
      <c r="D1452">
        <v>-2.3170000000000002</v>
      </c>
      <c r="E1452">
        <v>-3.0880000000000001</v>
      </c>
      <c r="F1452">
        <v>-3.23</v>
      </c>
      <c r="G1452">
        <v>3.1</v>
      </c>
      <c r="H1452">
        <v>0</v>
      </c>
      <c r="I1452">
        <v>3.3530000000000002</v>
      </c>
      <c r="J1452">
        <v>-0.32700000000000001</v>
      </c>
      <c r="K1452">
        <v>-1.3220000000000001</v>
      </c>
      <c r="L1452">
        <v>-2.3180000000000001</v>
      </c>
      <c r="M1452">
        <v>-3.0859999999999999</v>
      </c>
      <c r="N1452">
        <v>-3.2509999999999999</v>
      </c>
      <c r="O1452">
        <v>1.1080000000000001</v>
      </c>
      <c r="P1452">
        <v>1.1120000000000001</v>
      </c>
      <c r="Q1452">
        <v>1.111</v>
      </c>
      <c r="R1452">
        <v>0.81200000000000006</v>
      </c>
      <c r="S1452">
        <v>0.38100000000000001</v>
      </c>
    </row>
    <row r="1453" spans="1:19" x14ac:dyDescent="0.3">
      <c r="A1453">
        <v>480</v>
      </c>
      <c r="B1453">
        <v>-0.32100000000000001</v>
      </c>
      <c r="C1453">
        <v>-1.321</v>
      </c>
      <c r="D1453">
        <v>-2.3170000000000002</v>
      </c>
      <c r="E1453">
        <v>-3.0880000000000001</v>
      </c>
      <c r="F1453">
        <v>-3.23</v>
      </c>
      <c r="G1453">
        <v>3.1</v>
      </c>
      <c r="H1453">
        <v>0</v>
      </c>
      <c r="I1453">
        <v>3.3530000000000002</v>
      </c>
      <c r="J1453">
        <v>-0.32800000000000001</v>
      </c>
      <c r="K1453">
        <v>-1.323</v>
      </c>
      <c r="L1453">
        <v>-2.3180000000000001</v>
      </c>
      <c r="M1453">
        <v>-3.0880000000000001</v>
      </c>
      <c r="N1453">
        <v>-3.254</v>
      </c>
      <c r="O1453">
        <v>1.1080000000000001</v>
      </c>
      <c r="P1453">
        <v>1.111</v>
      </c>
      <c r="Q1453">
        <v>1.111</v>
      </c>
      <c r="R1453">
        <v>0.81599999999999995</v>
      </c>
      <c r="S1453">
        <v>0.38400000000000001</v>
      </c>
    </row>
    <row r="1454" spans="1:19" x14ac:dyDescent="0.3">
      <c r="A1454">
        <v>540</v>
      </c>
      <c r="B1454">
        <v>-0.32100000000000001</v>
      </c>
      <c r="C1454">
        <v>-1.321</v>
      </c>
      <c r="D1454">
        <v>-2.3170000000000002</v>
      </c>
      <c r="E1454">
        <v>-3.0880000000000001</v>
      </c>
      <c r="F1454">
        <v>-3.23</v>
      </c>
      <c r="G1454">
        <v>3.1</v>
      </c>
      <c r="H1454">
        <v>0</v>
      </c>
      <c r="I1454">
        <v>3.3530000000000002</v>
      </c>
      <c r="J1454">
        <v>-0.32800000000000001</v>
      </c>
      <c r="K1454">
        <v>-1.323</v>
      </c>
      <c r="L1454">
        <v>-2.3180000000000001</v>
      </c>
      <c r="M1454">
        <v>-3.089</v>
      </c>
      <c r="N1454">
        <v>-3.2570000000000001</v>
      </c>
      <c r="O1454">
        <v>1.1080000000000001</v>
      </c>
      <c r="P1454">
        <v>1.111</v>
      </c>
      <c r="Q1454">
        <v>1.1120000000000001</v>
      </c>
      <c r="R1454">
        <v>0.81899999999999995</v>
      </c>
      <c r="S1454">
        <v>0.38600000000000001</v>
      </c>
    </row>
    <row r="1455" spans="1:19" x14ac:dyDescent="0.3">
      <c r="A1455">
        <v>600</v>
      </c>
      <c r="B1455">
        <v>-0.32100000000000001</v>
      </c>
      <c r="C1455">
        <v>-1.321</v>
      </c>
      <c r="D1455">
        <v>-2.3170000000000002</v>
      </c>
      <c r="E1455">
        <v>-3.0880000000000001</v>
      </c>
      <c r="F1455">
        <v>-3.23</v>
      </c>
      <c r="G1455">
        <v>3.1</v>
      </c>
      <c r="H1455">
        <v>0</v>
      </c>
      <c r="I1455">
        <v>3.3530000000000002</v>
      </c>
      <c r="J1455">
        <v>-0.32800000000000001</v>
      </c>
      <c r="K1455">
        <v>-1.3240000000000001</v>
      </c>
      <c r="L1455">
        <v>-2.3180000000000001</v>
      </c>
      <c r="M1455">
        <v>-3.0910000000000002</v>
      </c>
      <c r="N1455">
        <v>-3.26</v>
      </c>
      <c r="O1455">
        <v>1.1080000000000001</v>
      </c>
      <c r="P1455">
        <v>1.111</v>
      </c>
      <c r="Q1455">
        <v>1.1120000000000001</v>
      </c>
      <c r="R1455">
        <v>0.82199999999999995</v>
      </c>
      <c r="S1455">
        <v>0.38800000000000001</v>
      </c>
    </row>
    <row r="1457" spans="1:19" x14ac:dyDescent="0.3">
      <c r="A1457" t="s">
        <v>0</v>
      </c>
      <c r="B1457" t="s">
        <v>113</v>
      </c>
    </row>
    <row r="1458" spans="1:19" x14ac:dyDescent="0.3">
      <c r="A1458">
        <v>0</v>
      </c>
      <c r="B1458">
        <v>-0.32100000000000001</v>
      </c>
      <c r="C1458">
        <v>-1.321</v>
      </c>
      <c r="D1458">
        <v>-2.3170000000000002</v>
      </c>
      <c r="E1458">
        <v>-3.0880000000000001</v>
      </c>
      <c r="F1458">
        <v>-3.23</v>
      </c>
      <c r="G1458">
        <v>3.1</v>
      </c>
      <c r="H1458">
        <v>0</v>
      </c>
      <c r="I1458">
        <v>3.1429999999999998</v>
      </c>
      <c r="J1458">
        <v>-0.32100000000000001</v>
      </c>
      <c r="K1458">
        <v>-1.321</v>
      </c>
      <c r="L1458">
        <v>-2.3170000000000002</v>
      </c>
      <c r="M1458">
        <v>-3.0880000000000001</v>
      </c>
      <c r="N1458">
        <v>-3.23</v>
      </c>
      <c r="O1458">
        <v>1.097</v>
      </c>
      <c r="P1458">
        <v>1.097</v>
      </c>
      <c r="Q1458">
        <v>1.091</v>
      </c>
      <c r="R1458">
        <v>0.79600000000000004</v>
      </c>
      <c r="S1458">
        <v>0.33600000000000002</v>
      </c>
    </row>
    <row r="1459" spans="1:19" x14ac:dyDescent="0.3">
      <c r="A1459">
        <v>60</v>
      </c>
      <c r="B1459">
        <v>-0.32100000000000001</v>
      </c>
      <c r="C1459">
        <v>-1.321</v>
      </c>
      <c r="D1459">
        <v>-2.3170000000000002</v>
      </c>
      <c r="E1459">
        <v>-3.0880000000000001</v>
      </c>
      <c r="F1459">
        <v>-3.23</v>
      </c>
      <c r="G1459">
        <v>3.1</v>
      </c>
      <c r="H1459">
        <v>0</v>
      </c>
      <c r="I1459">
        <v>3.1429999999999998</v>
      </c>
      <c r="J1459">
        <v>-0.32300000000000001</v>
      </c>
      <c r="K1459">
        <v>-1.321</v>
      </c>
      <c r="L1459">
        <v>-2.3180000000000001</v>
      </c>
      <c r="M1459">
        <v>-3.0870000000000002</v>
      </c>
      <c r="N1459">
        <v>-3.23</v>
      </c>
      <c r="O1459">
        <v>1.101</v>
      </c>
      <c r="P1459">
        <v>1.1100000000000001</v>
      </c>
      <c r="Q1459">
        <v>1.1040000000000001</v>
      </c>
      <c r="R1459">
        <v>0.8</v>
      </c>
      <c r="S1459">
        <v>0.33700000000000002</v>
      </c>
    </row>
    <row r="1460" spans="1:19" x14ac:dyDescent="0.3">
      <c r="A1460">
        <v>120</v>
      </c>
      <c r="B1460">
        <v>-0.32100000000000001</v>
      </c>
      <c r="C1460">
        <v>-1.321</v>
      </c>
      <c r="D1460">
        <v>-2.3170000000000002</v>
      </c>
      <c r="E1460">
        <v>-3.0880000000000001</v>
      </c>
      <c r="F1460">
        <v>-3.23</v>
      </c>
      <c r="G1460">
        <v>3.1</v>
      </c>
      <c r="H1460">
        <v>0</v>
      </c>
      <c r="I1460">
        <v>3.1429999999999998</v>
      </c>
      <c r="J1460">
        <v>-0.32500000000000001</v>
      </c>
      <c r="K1460">
        <v>-1.321</v>
      </c>
      <c r="L1460">
        <v>-2.3180000000000001</v>
      </c>
      <c r="M1460">
        <v>-3.0859999999999999</v>
      </c>
      <c r="N1460">
        <v>-3.23</v>
      </c>
      <c r="O1460">
        <v>1.1040000000000001</v>
      </c>
      <c r="P1460">
        <v>1.1120000000000001</v>
      </c>
      <c r="Q1460">
        <v>1.1080000000000001</v>
      </c>
      <c r="R1460">
        <v>0.80500000000000005</v>
      </c>
      <c r="S1460">
        <v>0.33800000000000002</v>
      </c>
    </row>
    <row r="1461" spans="1:19" x14ac:dyDescent="0.3">
      <c r="A1461">
        <v>180</v>
      </c>
      <c r="B1461">
        <v>-0.32100000000000001</v>
      </c>
      <c r="C1461">
        <v>-1.321</v>
      </c>
      <c r="D1461">
        <v>-2.3170000000000002</v>
      </c>
      <c r="E1461">
        <v>-3.0880000000000001</v>
      </c>
      <c r="F1461">
        <v>-3.23</v>
      </c>
      <c r="G1461">
        <v>3.1</v>
      </c>
      <c r="H1461">
        <v>0</v>
      </c>
      <c r="I1461">
        <v>3.1429999999999998</v>
      </c>
      <c r="J1461">
        <v>-0.32600000000000001</v>
      </c>
      <c r="K1461">
        <v>-1.32</v>
      </c>
      <c r="L1461">
        <v>-2.3180000000000001</v>
      </c>
      <c r="M1461">
        <v>-3.085</v>
      </c>
      <c r="N1461">
        <v>-3.23</v>
      </c>
      <c r="O1461">
        <v>1.105</v>
      </c>
      <c r="P1461">
        <v>1.115</v>
      </c>
      <c r="Q1461">
        <v>1.109</v>
      </c>
      <c r="R1461">
        <v>0.80700000000000005</v>
      </c>
      <c r="S1461">
        <v>0.33900000000000002</v>
      </c>
    </row>
    <row r="1462" spans="1:19" x14ac:dyDescent="0.3">
      <c r="A1462">
        <v>240</v>
      </c>
      <c r="B1462">
        <v>-0.32100000000000001</v>
      </c>
      <c r="C1462">
        <v>-1.321</v>
      </c>
      <c r="D1462">
        <v>-2.3170000000000002</v>
      </c>
      <c r="E1462">
        <v>-3.0880000000000001</v>
      </c>
      <c r="F1462">
        <v>-3.23</v>
      </c>
      <c r="G1462">
        <v>3.1</v>
      </c>
      <c r="H1462">
        <v>0</v>
      </c>
      <c r="I1462">
        <v>3.1429999999999998</v>
      </c>
      <c r="J1462">
        <v>-0.32600000000000001</v>
      </c>
      <c r="K1462">
        <v>-1.321</v>
      </c>
      <c r="L1462">
        <v>-2.3180000000000001</v>
      </c>
      <c r="M1462">
        <v>-3.085</v>
      </c>
      <c r="N1462">
        <v>-3.23</v>
      </c>
      <c r="O1462">
        <v>1.1060000000000001</v>
      </c>
      <c r="P1462">
        <v>1.1160000000000001</v>
      </c>
      <c r="Q1462">
        <v>1.1100000000000001</v>
      </c>
      <c r="R1462">
        <v>0.80800000000000005</v>
      </c>
      <c r="S1462">
        <v>0.33800000000000002</v>
      </c>
    </row>
    <row r="1463" spans="1:19" x14ac:dyDescent="0.3">
      <c r="A1463">
        <v>300</v>
      </c>
      <c r="B1463">
        <v>-0.32100000000000001</v>
      </c>
      <c r="C1463">
        <v>-1.321</v>
      </c>
      <c r="D1463">
        <v>-2.3170000000000002</v>
      </c>
      <c r="E1463">
        <v>-3.0880000000000001</v>
      </c>
      <c r="F1463">
        <v>-3.23</v>
      </c>
      <c r="G1463">
        <v>3.1</v>
      </c>
      <c r="H1463">
        <v>0</v>
      </c>
      <c r="I1463">
        <v>3.1429999999999998</v>
      </c>
      <c r="J1463">
        <v>-0.32700000000000001</v>
      </c>
      <c r="K1463">
        <v>-1.321</v>
      </c>
      <c r="L1463">
        <v>-2.3180000000000001</v>
      </c>
      <c r="M1463">
        <v>-3.085</v>
      </c>
      <c r="N1463">
        <v>-3.23</v>
      </c>
      <c r="O1463">
        <v>1.107</v>
      </c>
      <c r="P1463">
        <v>1.115</v>
      </c>
      <c r="Q1463">
        <v>1.111</v>
      </c>
      <c r="R1463">
        <v>0.80800000000000005</v>
      </c>
      <c r="S1463">
        <v>0.34</v>
      </c>
    </row>
    <row r="1464" spans="1:19" x14ac:dyDescent="0.3">
      <c r="A1464">
        <v>360</v>
      </c>
      <c r="B1464">
        <v>-0.32100000000000001</v>
      </c>
      <c r="C1464">
        <v>-1.321</v>
      </c>
      <c r="D1464">
        <v>-2.3170000000000002</v>
      </c>
      <c r="E1464">
        <v>-3.0880000000000001</v>
      </c>
      <c r="F1464">
        <v>-3.23</v>
      </c>
      <c r="G1464">
        <v>3.1</v>
      </c>
      <c r="H1464">
        <v>0</v>
      </c>
      <c r="I1464">
        <v>3.1429999999999998</v>
      </c>
      <c r="J1464">
        <v>-0.32700000000000001</v>
      </c>
      <c r="K1464">
        <v>-1.321</v>
      </c>
      <c r="L1464">
        <v>-2.3180000000000001</v>
      </c>
      <c r="M1464">
        <v>-3.085</v>
      </c>
      <c r="N1464">
        <v>-3.23</v>
      </c>
      <c r="O1464">
        <v>1.107</v>
      </c>
      <c r="P1464">
        <v>1.113</v>
      </c>
      <c r="Q1464">
        <v>1.111</v>
      </c>
      <c r="R1464">
        <v>0.80800000000000005</v>
      </c>
      <c r="S1464">
        <v>0.34200000000000003</v>
      </c>
    </row>
    <row r="1465" spans="1:19" x14ac:dyDescent="0.3">
      <c r="A1465">
        <v>420</v>
      </c>
      <c r="B1465">
        <v>-0.32100000000000001</v>
      </c>
      <c r="C1465">
        <v>-1.321</v>
      </c>
      <c r="D1465">
        <v>-2.3170000000000002</v>
      </c>
      <c r="E1465">
        <v>-3.0880000000000001</v>
      </c>
      <c r="F1465">
        <v>-3.23</v>
      </c>
      <c r="G1465">
        <v>3.1</v>
      </c>
      <c r="H1465">
        <v>0</v>
      </c>
      <c r="I1465">
        <v>3.1429999999999998</v>
      </c>
      <c r="J1465">
        <v>-0.32700000000000001</v>
      </c>
      <c r="K1465">
        <v>-1.3220000000000001</v>
      </c>
      <c r="L1465">
        <v>-2.3180000000000001</v>
      </c>
      <c r="M1465">
        <v>-3.085</v>
      </c>
      <c r="N1465">
        <v>-3.23</v>
      </c>
      <c r="O1465">
        <v>1.1080000000000001</v>
      </c>
      <c r="P1465">
        <v>1.1120000000000001</v>
      </c>
      <c r="Q1465">
        <v>1.1120000000000001</v>
      </c>
      <c r="R1465">
        <v>0.80800000000000005</v>
      </c>
      <c r="S1465">
        <v>0.34300000000000003</v>
      </c>
    </row>
    <row r="1466" spans="1:19" x14ac:dyDescent="0.3">
      <c r="A1466">
        <v>480</v>
      </c>
      <c r="B1466">
        <v>-0.32100000000000001</v>
      </c>
      <c r="C1466">
        <v>-1.321</v>
      </c>
      <c r="D1466">
        <v>-2.3170000000000002</v>
      </c>
      <c r="E1466">
        <v>-3.0880000000000001</v>
      </c>
      <c r="F1466">
        <v>-3.23</v>
      </c>
      <c r="G1466">
        <v>3.1</v>
      </c>
      <c r="H1466">
        <v>0</v>
      </c>
      <c r="I1466">
        <v>3.1429999999999998</v>
      </c>
      <c r="J1466">
        <v>-0.32800000000000001</v>
      </c>
      <c r="K1466">
        <v>-1.323</v>
      </c>
      <c r="L1466">
        <v>-2.3180000000000001</v>
      </c>
      <c r="M1466">
        <v>-3.085</v>
      </c>
      <c r="N1466">
        <v>-3.23</v>
      </c>
      <c r="O1466">
        <v>1.1080000000000001</v>
      </c>
      <c r="P1466">
        <v>1.111</v>
      </c>
      <c r="Q1466">
        <v>1.111</v>
      </c>
      <c r="R1466">
        <v>0.80800000000000005</v>
      </c>
      <c r="S1466">
        <v>0.34399999999999997</v>
      </c>
    </row>
    <row r="1467" spans="1:19" x14ac:dyDescent="0.3">
      <c r="A1467">
        <v>540</v>
      </c>
      <c r="B1467">
        <v>-0.32100000000000001</v>
      </c>
      <c r="C1467">
        <v>-1.321</v>
      </c>
      <c r="D1467">
        <v>-2.3170000000000002</v>
      </c>
      <c r="E1467">
        <v>-3.0880000000000001</v>
      </c>
      <c r="F1467">
        <v>-3.23</v>
      </c>
      <c r="G1467">
        <v>3.1</v>
      </c>
      <c r="H1467">
        <v>0</v>
      </c>
      <c r="I1467">
        <v>3.1429999999999998</v>
      </c>
      <c r="J1467">
        <v>-0.32800000000000001</v>
      </c>
      <c r="K1467">
        <v>-1.323</v>
      </c>
      <c r="L1467">
        <v>-2.3180000000000001</v>
      </c>
      <c r="M1467">
        <v>-3.085</v>
      </c>
      <c r="N1467">
        <v>-3.23</v>
      </c>
      <c r="O1467">
        <v>1.1080000000000001</v>
      </c>
      <c r="P1467">
        <v>1.111</v>
      </c>
      <c r="Q1467">
        <v>1.1120000000000001</v>
      </c>
      <c r="R1467">
        <v>0.80800000000000005</v>
      </c>
      <c r="S1467">
        <v>0.34399999999999997</v>
      </c>
    </row>
    <row r="1468" spans="1:19" x14ac:dyDescent="0.3">
      <c r="A1468">
        <v>600</v>
      </c>
      <c r="B1468">
        <v>-0.32100000000000001</v>
      </c>
      <c r="C1468">
        <v>-1.321</v>
      </c>
      <c r="D1468">
        <v>-2.3170000000000002</v>
      </c>
      <c r="E1468">
        <v>-3.0880000000000001</v>
      </c>
      <c r="F1468">
        <v>-3.23</v>
      </c>
      <c r="G1468">
        <v>3.1</v>
      </c>
      <c r="H1468">
        <v>0</v>
      </c>
      <c r="I1468">
        <v>3.1429999999999998</v>
      </c>
      <c r="J1468">
        <v>-0.32800000000000001</v>
      </c>
      <c r="K1468">
        <v>-1.3240000000000001</v>
      </c>
      <c r="L1468">
        <v>-2.3180000000000001</v>
      </c>
      <c r="M1468">
        <v>-3.085</v>
      </c>
      <c r="N1468">
        <v>-3.23</v>
      </c>
      <c r="O1468">
        <v>1.109</v>
      </c>
      <c r="P1468">
        <v>1.111</v>
      </c>
      <c r="Q1468">
        <v>1.111</v>
      </c>
      <c r="R1468">
        <v>0.80800000000000005</v>
      </c>
      <c r="S1468">
        <v>0.34399999999999997</v>
      </c>
    </row>
    <row r="1470" spans="1:19" x14ac:dyDescent="0.3">
      <c r="A1470" t="s">
        <v>0</v>
      </c>
      <c r="B1470" t="s">
        <v>114</v>
      </c>
    </row>
    <row r="1471" spans="1:19" x14ac:dyDescent="0.3">
      <c r="A1471">
        <v>0</v>
      </c>
      <c r="B1471">
        <v>-0.32100000000000001</v>
      </c>
      <c r="C1471">
        <v>-1.321</v>
      </c>
      <c r="D1471">
        <v>-2.3170000000000002</v>
      </c>
      <c r="E1471">
        <v>-3.0880000000000001</v>
      </c>
      <c r="F1471">
        <v>-3.23</v>
      </c>
      <c r="G1471">
        <v>3.1</v>
      </c>
      <c r="H1471">
        <v>0</v>
      </c>
      <c r="I1471">
        <v>2.9249999999999998</v>
      </c>
      <c r="J1471">
        <v>-0.32100000000000001</v>
      </c>
      <c r="K1471">
        <v>-1.321</v>
      </c>
      <c r="L1471">
        <v>-2.3170000000000002</v>
      </c>
      <c r="M1471">
        <v>-3.0880000000000001</v>
      </c>
      <c r="N1471">
        <v>-3.23</v>
      </c>
      <c r="O1471">
        <v>1.097</v>
      </c>
      <c r="P1471">
        <v>1.097</v>
      </c>
      <c r="Q1471">
        <v>1.091</v>
      </c>
      <c r="R1471">
        <v>0.79600000000000004</v>
      </c>
      <c r="S1471">
        <v>0.33600000000000002</v>
      </c>
    </row>
    <row r="1472" spans="1:19" x14ac:dyDescent="0.3">
      <c r="A1472">
        <v>60</v>
      </c>
      <c r="B1472">
        <v>-0.32100000000000001</v>
      </c>
      <c r="C1472">
        <v>-1.321</v>
      </c>
      <c r="D1472">
        <v>-2.3170000000000002</v>
      </c>
      <c r="E1472">
        <v>-3.0880000000000001</v>
      </c>
      <c r="F1472">
        <v>-3.23</v>
      </c>
      <c r="G1472">
        <v>3.1</v>
      </c>
      <c r="H1472">
        <v>0</v>
      </c>
      <c r="I1472">
        <v>2.9249999999999998</v>
      </c>
      <c r="J1472">
        <v>-0.32300000000000001</v>
      </c>
      <c r="K1472">
        <v>-1.32</v>
      </c>
      <c r="L1472">
        <v>-2.3180000000000001</v>
      </c>
      <c r="M1472">
        <v>-3.0880000000000001</v>
      </c>
      <c r="N1472">
        <v>-3.2269999999999999</v>
      </c>
      <c r="O1472">
        <v>1.101</v>
      </c>
      <c r="P1472">
        <v>1.109</v>
      </c>
      <c r="Q1472">
        <v>1.1040000000000001</v>
      </c>
      <c r="R1472">
        <v>0.80100000000000005</v>
      </c>
      <c r="S1472">
        <v>0.32900000000000001</v>
      </c>
    </row>
    <row r="1473" spans="1:19" x14ac:dyDescent="0.3">
      <c r="A1473">
        <v>120</v>
      </c>
      <c r="B1473">
        <v>-0.32100000000000001</v>
      </c>
      <c r="C1473">
        <v>-1.321</v>
      </c>
      <c r="D1473">
        <v>-2.3170000000000002</v>
      </c>
      <c r="E1473">
        <v>-3.0880000000000001</v>
      </c>
      <c r="F1473">
        <v>-3.23</v>
      </c>
      <c r="G1473">
        <v>3.1</v>
      </c>
      <c r="H1473">
        <v>0</v>
      </c>
      <c r="I1473">
        <v>2.9249999999999998</v>
      </c>
      <c r="J1473">
        <v>-0.32500000000000001</v>
      </c>
      <c r="K1473">
        <v>-1.321</v>
      </c>
      <c r="L1473">
        <v>-2.3180000000000001</v>
      </c>
      <c r="M1473">
        <v>-3.0859999999999999</v>
      </c>
      <c r="N1473">
        <v>-3.2240000000000002</v>
      </c>
      <c r="O1473">
        <v>1.1040000000000001</v>
      </c>
      <c r="P1473">
        <v>1.1120000000000001</v>
      </c>
      <c r="Q1473">
        <v>1.1080000000000001</v>
      </c>
      <c r="R1473">
        <v>0.80400000000000005</v>
      </c>
      <c r="S1473">
        <v>0.32300000000000001</v>
      </c>
    </row>
    <row r="1474" spans="1:19" x14ac:dyDescent="0.3">
      <c r="A1474">
        <v>180</v>
      </c>
      <c r="B1474">
        <v>-0.32100000000000001</v>
      </c>
      <c r="C1474">
        <v>-1.321</v>
      </c>
      <c r="D1474">
        <v>-2.3170000000000002</v>
      </c>
      <c r="E1474">
        <v>-3.0880000000000001</v>
      </c>
      <c r="F1474">
        <v>-3.23</v>
      </c>
      <c r="G1474">
        <v>3.1</v>
      </c>
      <c r="H1474">
        <v>0</v>
      </c>
      <c r="I1474">
        <v>2.9249999999999998</v>
      </c>
      <c r="J1474">
        <v>-0.32600000000000001</v>
      </c>
      <c r="K1474">
        <v>-1.32</v>
      </c>
      <c r="L1474">
        <v>-2.3180000000000001</v>
      </c>
      <c r="M1474">
        <v>-3.085</v>
      </c>
      <c r="N1474">
        <v>-3.2210000000000001</v>
      </c>
      <c r="O1474">
        <v>1.105</v>
      </c>
      <c r="P1474">
        <v>1.115</v>
      </c>
      <c r="Q1474">
        <v>1.109</v>
      </c>
      <c r="R1474">
        <v>0.80600000000000005</v>
      </c>
      <c r="S1474">
        <v>0.318</v>
      </c>
    </row>
    <row r="1475" spans="1:19" x14ac:dyDescent="0.3">
      <c r="A1475">
        <v>240</v>
      </c>
      <c r="B1475">
        <v>-0.32100000000000001</v>
      </c>
      <c r="C1475">
        <v>-1.321</v>
      </c>
      <c r="D1475">
        <v>-2.3170000000000002</v>
      </c>
      <c r="E1475">
        <v>-3.0880000000000001</v>
      </c>
      <c r="F1475">
        <v>-3.23</v>
      </c>
      <c r="G1475">
        <v>3.1</v>
      </c>
      <c r="H1475">
        <v>0</v>
      </c>
      <c r="I1475">
        <v>2.9249999999999998</v>
      </c>
      <c r="J1475">
        <v>-0.32600000000000001</v>
      </c>
      <c r="K1475">
        <v>-1.321</v>
      </c>
      <c r="L1475">
        <v>-2.3180000000000001</v>
      </c>
      <c r="M1475">
        <v>-3.0859999999999999</v>
      </c>
      <c r="N1475">
        <v>-3.218</v>
      </c>
      <c r="O1475">
        <v>1.1060000000000001</v>
      </c>
      <c r="P1475">
        <v>1.1160000000000001</v>
      </c>
      <c r="Q1475">
        <v>1.111</v>
      </c>
      <c r="R1475">
        <v>0.81</v>
      </c>
      <c r="S1475">
        <v>0.312</v>
      </c>
    </row>
    <row r="1476" spans="1:19" x14ac:dyDescent="0.3">
      <c r="A1476">
        <v>300</v>
      </c>
      <c r="B1476">
        <v>-0.32100000000000001</v>
      </c>
      <c r="C1476">
        <v>-1.321</v>
      </c>
      <c r="D1476">
        <v>-2.3170000000000002</v>
      </c>
      <c r="E1476">
        <v>-3.0880000000000001</v>
      </c>
      <c r="F1476">
        <v>-3.23</v>
      </c>
      <c r="G1476">
        <v>3.1</v>
      </c>
      <c r="H1476">
        <v>0</v>
      </c>
      <c r="I1476">
        <v>2.9249999999999998</v>
      </c>
      <c r="J1476">
        <v>-0.32700000000000001</v>
      </c>
      <c r="K1476">
        <v>-1.321</v>
      </c>
      <c r="L1476">
        <v>-2.3180000000000001</v>
      </c>
      <c r="M1476">
        <v>-3.0859999999999999</v>
      </c>
      <c r="N1476">
        <v>-3.2149999999999999</v>
      </c>
      <c r="O1476">
        <v>1.107</v>
      </c>
      <c r="P1476">
        <v>1.1140000000000001</v>
      </c>
      <c r="Q1476">
        <v>1.1100000000000001</v>
      </c>
      <c r="R1476">
        <v>0.81</v>
      </c>
      <c r="S1476">
        <v>0.309</v>
      </c>
    </row>
    <row r="1477" spans="1:19" x14ac:dyDescent="0.3">
      <c r="A1477">
        <v>360</v>
      </c>
      <c r="B1477">
        <v>-0.32100000000000001</v>
      </c>
      <c r="C1477">
        <v>-1.321</v>
      </c>
      <c r="D1477">
        <v>-2.3170000000000002</v>
      </c>
      <c r="E1477">
        <v>-3.0880000000000001</v>
      </c>
      <c r="F1477">
        <v>-3.23</v>
      </c>
      <c r="G1477">
        <v>3.1</v>
      </c>
      <c r="H1477">
        <v>0</v>
      </c>
      <c r="I1477">
        <v>2.9249999999999998</v>
      </c>
      <c r="J1477">
        <v>-0.32700000000000001</v>
      </c>
      <c r="K1477">
        <v>-1.3220000000000001</v>
      </c>
      <c r="L1477">
        <v>-2.3180000000000001</v>
      </c>
      <c r="M1477">
        <v>-3.085</v>
      </c>
      <c r="N1477">
        <v>-3.2120000000000002</v>
      </c>
      <c r="O1477">
        <v>1.107</v>
      </c>
      <c r="P1477">
        <v>1.1140000000000001</v>
      </c>
      <c r="Q1477">
        <v>1.111</v>
      </c>
      <c r="R1477">
        <v>0.80800000000000005</v>
      </c>
      <c r="S1477">
        <v>0.307</v>
      </c>
    </row>
    <row r="1478" spans="1:19" x14ac:dyDescent="0.3">
      <c r="A1478">
        <v>420</v>
      </c>
      <c r="B1478">
        <v>-0.32100000000000001</v>
      </c>
      <c r="C1478">
        <v>-1.321</v>
      </c>
      <c r="D1478">
        <v>-2.3170000000000002</v>
      </c>
      <c r="E1478">
        <v>-3.0880000000000001</v>
      </c>
      <c r="F1478">
        <v>-3.23</v>
      </c>
      <c r="G1478">
        <v>3.1</v>
      </c>
      <c r="H1478">
        <v>0</v>
      </c>
      <c r="I1478">
        <v>2.9249999999999998</v>
      </c>
      <c r="J1478">
        <v>-0.32700000000000001</v>
      </c>
      <c r="K1478">
        <v>-1.3220000000000001</v>
      </c>
      <c r="L1478">
        <v>-2.3180000000000001</v>
      </c>
      <c r="M1478">
        <v>-3.085</v>
      </c>
      <c r="N1478">
        <v>-3.2090000000000001</v>
      </c>
      <c r="O1478">
        <v>1.1080000000000001</v>
      </c>
      <c r="P1478">
        <v>1.1120000000000001</v>
      </c>
      <c r="Q1478">
        <v>1.1120000000000001</v>
      </c>
      <c r="R1478">
        <v>0.80500000000000005</v>
      </c>
      <c r="S1478">
        <v>0.30499999999999999</v>
      </c>
    </row>
    <row r="1479" spans="1:19" x14ac:dyDescent="0.3">
      <c r="A1479">
        <v>480</v>
      </c>
      <c r="B1479">
        <v>-0.32100000000000001</v>
      </c>
      <c r="C1479">
        <v>-1.321</v>
      </c>
      <c r="D1479">
        <v>-2.3170000000000002</v>
      </c>
      <c r="E1479">
        <v>-3.0880000000000001</v>
      </c>
      <c r="F1479">
        <v>-3.23</v>
      </c>
      <c r="G1479">
        <v>3.1</v>
      </c>
      <c r="H1479">
        <v>0</v>
      </c>
      <c r="I1479">
        <v>2.9249999999999998</v>
      </c>
      <c r="J1479">
        <v>-0.32800000000000001</v>
      </c>
      <c r="K1479">
        <v>-1.323</v>
      </c>
      <c r="L1479">
        <v>-2.3180000000000001</v>
      </c>
      <c r="M1479">
        <v>-3.0830000000000002</v>
      </c>
      <c r="N1479">
        <v>-3.206</v>
      </c>
      <c r="O1479">
        <v>1.1080000000000001</v>
      </c>
      <c r="P1479">
        <v>1.111</v>
      </c>
      <c r="Q1479">
        <v>1.1120000000000001</v>
      </c>
      <c r="R1479">
        <v>0.8</v>
      </c>
      <c r="S1479">
        <v>0.30299999999999999</v>
      </c>
    </row>
    <row r="1480" spans="1:19" x14ac:dyDescent="0.3">
      <c r="A1480">
        <v>540</v>
      </c>
      <c r="B1480">
        <v>-0.32100000000000001</v>
      </c>
      <c r="C1480">
        <v>-1.321</v>
      </c>
      <c r="D1480">
        <v>-2.3170000000000002</v>
      </c>
      <c r="E1480">
        <v>-3.0880000000000001</v>
      </c>
      <c r="F1480">
        <v>-3.23</v>
      </c>
      <c r="G1480">
        <v>3.1</v>
      </c>
      <c r="H1480">
        <v>0</v>
      </c>
      <c r="I1480">
        <v>2.9249999999999998</v>
      </c>
      <c r="J1480">
        <v>-0.32800000000000001</v>
      </c>
      <c r="K1480">
        <v>-1.323</v>
      </c>
      <c r="L1480">
        <v>-2.3180000000000001</v>
      </c>
      <c r="M1480">
        <v>-3.081</v>
      </c>
      <c r="N1480">
        <v>-3.2029999999999998</v>
      </c>
      <c r="O1480">
        <v>1.1080000000000001</v>
      </c>
      <c r="P1480">
        <v>1.111</v>
      </c>
      <c r="Q1480">
        <v>1.1120000000000001</v>
      </c>
      <c r="R1480">
        <v>0.79500000000000004</v>
      </c>
      <c r="S1480">
        <v>0.30199999999999999</v>
      </c>
    </row>
    <row r="1481" spans="1:19" x14ac:dyDescent="0.3">
      <c r="A1481">
        <v>600</v>
      </c>
      <c r="B1481">
        <v>-0.32100000000000001</v>
      </c>
      <c r="C1481">
        <v>-1.321</v>
      </c>
      <c r="D1481">
        <v>-2.3170000000000002</v>
      </c>
      <c r="E1481">
        <v>-3.0880000000000001</v>
      </c>
      <c r="F1481">
        <v>-3.23</v>
      </c>
      <c r="G1481">
        <v>3.1</v>
      </c>
      <c r="H1481">
        <v>0</v>
      </c>
      <c r="I1481">
        <v>2.9249999999999998</v>
      </c>
      <c r="J1481">
        <v>-0.32800000000000001</v>
      </c>
      <c r="K1481">
        <v>-1.3240000000000001</v>
      </c>
      <c r="L1481">
        <v>-2.3180000000000001</v>
      </c>
      <c r="M1481">
        <v>-3.0790000000000002</v>
      </c>
      <c r="N1481">
        <v>-3.2</v>
      </c>
      <c r="O1481">
        <v>1.109</v>
      </c>
      <c r="P1481">
        <v>1.111</v>
      </c>
      <c r="Q1481">
        <v>1.111</v>
      </c>
      <c r="R1481">
        <v>0.79200000000000004</v>
      </c>
      <c r="S1481">
        <v>0.3</v>
      </c>
    </row>
    <row r="1483" spans="1:19" x14ac:dyDescent="0.3">
      <c r="A1483" t="s">
        <v>0</v>
      </c>
      <c r="B1483" t="s">
        <v>115</v>
      </c>
    </row>
    <row r="1484" spans="1:19" x14ac:dyDescent="0.3">
      <c r="A1484">
        <v>0</v>
      </c>
      <c r="B1484">
        <v>-0.32100000000000001</v>
      </c>
      <c r="C1484">
        <v>-1.321</v>
      </c>
      <c r="D1484">
        <v>-2.3170000000000002</v>
      </c>
      <c r="E1484">
        <v>-3.081</v>
      </c>
      <c r="F1484">
        <v>-3.22</v>
      </c>
      <c r="G1484">
        <v>3.1</v>
      </c>
      <c r="H1484">
        <v>0</v>
      </c>
      <c r="I1484">
        <v>3.355</v>
      </c>
      <c r="J1484">
        <v>-0.32100000000000001</v>
      </c>
      <c r="K1484">
        <v>-1.321</v>
      </c>
      <c r="L1484">
        <v>-2.3170000000000002</v>
      </c>
      <c r="M1484">
        <v>-3.081</v>
      </c>
      <c r="N1484">
        <v>-3.22</v>
      </c>
      <c r="O1484">
        <v>1.097</v>
      </c>
      <c r="P1484">
        <v>1.097</v>
      </c>
      <c r="Q1484">
        <v>1.091</v>
      </c>
      <c r="R1484">
        <v>0.78900000000000003</v>
      </c>
      <c r="S1484">
        <v>0.33300000000000002</v>
      </c>
    </row>
    <row r="1485" spans="1:19" x14ac:dyDescent="0.3">
      <c r="A1485">
        <v>60</v>
      </c>
      <c r="B1485">
        <v>-0.32100000000000001</v>
      </c>
      <c r="C1485">
        <v>-1.321</v>
      </c>
      <c r="D1485">
        <v>-2.3170000000000002</v>
      </c>
      <c r="E1485">
        <v>-3.081</v>
      </c>
      <c r="F1485">
        <v>-3.22</v>
      </c>
      <c r="G1485">
        <v>3.1</v>
      </c>
      <c r="H1485">
        <v>0</v>
      </c>
      <c r="I1485">
        <v>3.355</v>
      </c>
      <c r="J1485">
        <v>-0.32300000000000001</v>
      </c>
      <c r="K1485">
        <v>-1.321</v>
      </c>
      <c r="L1485">
        <v>-2.3180000000000001</v>
      </c>
      <c r="M1485">
        <v>-3.081</v>
      </c>
      <c r="N1485">
        <v>-3.2229999999999999</v>
      </c>
      <c r="O1485">
        <v>1.101</v>
      </c>
      <c r="P1485">
        <v>1.1100000000000001</v>
      </c>
      <c r="Q1485">
        <v>1.1040000000000001</v>
      </c>
      <c r="R1485">
        <v>0.79300000000000004</v>
      </c>
      <c r="S1485">
        <v>0.34200000000000003</v>
      </c>
    </row>
    <row r="1486" spans="1:19" x14ac:dyDescent="0.3">
      <c r="A1486">
        <v>120</v>
      </c>
      <c r="B1486">
        <v>-0.32100000000000001</v>
      </c>
      <c r="C1486">
        <v>-1.321</v>
      </c>
      <c r="D1486">
        <v>-2.3170000000000002</v>
      </c>
      <c r="E1486">
        <v>-3.081</v>
      </c>
      <c r="F1486">
        <v>-3.22</v>
      </c>
      <c r="G1486">
        <v>3.1</v>
      </c>
      <c r="H1486">
        <v>0</v>
      </c>
      <c r="I1486">
        <v>3.355</v>
      </c>
      <c r="J1486">
        <v>-0.32500000000000001</v>
      </c>
      <c r="K1486">
        <v>-1.321</v>
      </c>
      <c r="L1486">
        <v>-2.3170000000000002</v>
      </c>
      <c r="M1486">
        <v>-3.08</v>
      </c>
      <c r="N1486">
        <v>-3.226</v>
      </c>
      <c r="O1486">
        <v>1.103</v>
      </c>
      <c r="P1486">
        <v>1.1120000000000001</v>
      </c>
      <c r="Q1486">
        <v>1.1080000000000001</v>
      </c>
      <c r="R1486">
        <v>0.79900000000000004</v>
      </c>
      <c r="S1486">
        <v>0.35</v>
      </c>
    </row>
    <row r="1487" spans="1:19" x14ac:dyDescent="0.3">
      <c r="A1487">
        <v>180</v>
      </c>
      <c r="B1487">
        <v>-0.32100000000000001</v>
      </c>
      <c r="C1487">
        <v>-1.321</v>
      </c>
      <c r="D1487">
        <v>-2.3170000000000002</v>
      </c>
      <c r="E1487">
        <v>-3.081</v>
      </c>
      <c r="F1487">
        <v>-3.22</v>
      </c>
      <c r="G1487">
        <v>3.1</v>
      </c>
      <c r="H1487">
        <v>0</v>
      </c>
      <c r="I1487">
        <v>3.355</v>
      </c>
      <c r="J1487">
        <v>-0.32600000000000001</v>
      </c>
      <c r="K1487">
        <v>-1.32</v>
      </c>
      <c r="L1487">
        <v>-2.3180000000000001</v>
      </c>
      <c r="M1487">
        <v>-3.0790000000000002</v>
      </c>
      <c r="N1487">
        <v>-3.2290000000000001</v>
      </c>
      <c r="O1487">
        <v>1.105</v>
      </c>
      <c r="P1487">
        <v>1.115</v>
      </c>
      <c r="Q1487">
        <v>1.109</v>
      </c>
      <c r="R1487">
        <v>0.80200000000000005</v>
      </c>
      <c r="S1487">
        <v>0.35699999999999998</v>
      </c>
    </row>
    <row r="1488" spans="1:19" x14ac:dyDescent="0.3">
      <c r="A1488">
        <v>240</v>
      </c>
      <c r="B1488">
        <v>-0.32100000000000001</v>
      </c>
      <c r="C1488">
        <v>-1.321</v>
      </c>
      <c r="D1488">
        <v>-2.3170000000000002</v>
      </c>
      <c r="E1488">
        <v>-3.081</v>
      </c>
      <c r="F1488">
        <v>-3.22</v>
      </c>
      <c r="G1488">
        <v>3.1</v>
      </c>
      <c r="H1488">
        <v>0</v>
      </c>
      <c r="I1488">
        <v>3.355</v>
      </c>
      <c r="J1488">
        <v>-0.32600000000000001</v>
      </c>
      <c r="K1488">
        <v>-1.32</v>
      </c>
      <c r="L1488">
        <v>-2.3170000000000002</v>
      </c>
      <c r="M1488">
        <v>-3.0779999999999998</v>
      </c>
      <c r="N1488">
        <v>-3.2320000000000002</v>
      </c>
      <c r="O1488">
        <v>1.1060000000000001</v>
      </c>
      <c r="P1488">
        <v>1.115</v>
      </c>
      <c r="Q1488">
        <v>1.1100000000000001</v>
      </c>
      <c r="R1488">
        <v>0.8</v>
      </c>
      <c r="S1488">
        <v>0.36299999999999999</v>
      </c>
    </row>
    <row r="1489" spans="1:19" x14ac:dyDescent="0.3">
      <c r="A1489">
        <v>300</v>
      </c>
      <c r="B1489">
        <v>-0.32100000000000001</v>
      </c>
      <c r="C1489">
        <v>-1.321</v>
      </c>
      <c r="D1489">
        <v>-2.3170000000000002</v>
      </c>
      <c r="E1489">
        <v>-3.081</v>
      </c>
      <c r="F1489">
        <v>-3.22</v>
      </c>
      <c r="G1489">
        <v>3.1</v>
      </c>
      <c r="H1489">
        <v>0</v>
      </c>
      <c r="I1489">
        <v>3.355</v>
      </c>
      <c r="J1489">
        <v>-0.32700000000000001</v>
      </c>
      <c r="K1489">
        <v>-1.321</v>
      </c>
      <c r="L1489">
        <v>-2.3180000000000001</v>
      </c>
      <c r="M1489">
        <v>-3.0779999999999998</v>
      </c>
      <c r="N1489">
        <v>-3.2349999999999999</v>
      </c>
      <c r="O1489">
        <v>1.107</v>
      </c>
      <c r="P1489">
        <v>1.115</v>
      </c>
      <c r="Q1489">
        <v>1.111</v>
      </c>
      <c r="R1489">
        <v>0.79900000000000004</v>
      </c>
      <c r="S1489">
        <v>0.36799999999999999</v>
      </c>
    </row>
    <row r="1490" spans="1:19" x14ac:dyDescent="0.3">
      <c r="A1490">
        <v>360</v>
      </c>
      <c r="B1490">
        <v>-0.32100000000000001</v>
      </c>
      <c r="C1490">
        <v>-1.321</v>
      </c>
      <c r="D1490">
        <v>-2.3170000000000002</v>
      </c>
      <c r="E1490">
        <v>-3.081</v>
      </c>
      <c r="F1490">
        <v>-3.22</v>
      </c>
      <c r="G1490">
        <v>3.1</v>
      </c>
      <c r="H1490">
        <v>0</v>
      </c>
      <c r="I1490">
        <v>3.355</v>
      </c>
      <c r="J1490">
        <v>-0.32700000000000001</v>
      </c>
      <c r="K1490">
        <v>-1.321</v>
      </c>
      <c r="L1490">
        <v>-2.3180000000000001</v>
      </c>
      <c r="M1490">
        <v>-3.0779999999999998</v>
      </c>
      <c r="N1490">
        <v>-3.238</v>
      </c>
      <c r="O1490">
        <v>1.107</v>
      </c>
      <c r="P1490">
        <v>1.113</v>
      </c>
      <c r="Q1490">
        <v>1.111</v>
      </c>
      <c r="R1490">
        <v>0.80100000000000005</v>
      </c>
      <c r="S1490">
        <v>0.374</v>
      </c>
    </row>
    <row r="1491" spans="1:19" x14ac:dyDescent="0.3">
      <c r="A1491">
        <v>420</v>
      </c>
      <c r="B1491">
        <v>-0.32100000000000001</v>
      </c>
      <c r="C1491">
        <v>-1.321</v>
      </c>
      <c r="D1491">
        <v>-2.3170000000000002</v>
      </c>
      <c r="E1491">
        <v>-3.081</v>
      </c>
      <c r="F1491">
        <v>-3.22</v>
      </c>
      <c r="G1491">
        <v>3.1</v>
      </c>
      <c r="H1491">
        <v>0</v>
      </c>
      <c r="I1491">
        <v>3.355</v>
      </c>
      <c r="J1491">
        <v>-0.32700000000000001</v>
      </c>
      <c r="K1491">
        <v>-1.3220000000000001</v>
      </c>
      <c r="L1491">
        <v>-2.3180000000000001</v>
      </c>
      <c r="M1491">
        <v>-3.08</v>
      </c>
      <c r="N1491">
        <v>-3.2410000000000001</v>
      </c>
      <c r="O1491">
        <v>1.1080000000000001</v>
      </c>
      <c r="P1491">
        <v>1.1120000000000001</v>
      </c>
      <c r="Q1491">
        <v>1.111</v>
      </c>
      <c r="R1491">
        <v>0.80600000000000005</v>
      </c>
      <c r="S1491">
        <v>0.378</v>
      </c>
    </row>
    <row r="1492" spans="1:19" x14ac:dyDescent="0.3">
      <c r="A1492">
        <v>480</v>
      </c>
      <c r="B1492">
        <v>-0.32100000000000001</v>
      </c>
      <c r="C1492">
        <v>-1.321</v>
      </c>
      <c r="D1492">
        <v>-2.3170000000000002</v>
      </c>
      <c r="E1492">
        <v>-3.081</v>
      </c>
      <c r="F1492">
        <v>-3.22</v>
      </c>
      <c r="G1492">
        <v>3.1</v>
      </c>
      <c r="H1492">
        <v>0</v>
      </c>
      <c r="I1492">
        <v>3.355</v>
      </c>
      <c r="J1492">
        <v>-0.32800000000000001</v>
      </c>
      <c r="K1492">
        <v>-1.323</v>
      </c>
      <c r="L1492">
        <v>-2.3180000000000001</v>
      </c>
      <c r="M1492">
        <v>-3.0819999999999999</v>
      </c>
      <c r="N1492">
        <v>-3.2440000000000002</v>
      </c>
      <c r="O1492">
        <v>1.1080000000000001</v>
      </c>
      <c r="P1492">
        <v>1.111</v>
      </c>
      <c r="Q1492">
        <v>1.111</v>
      </c>
      <c r="R1492">
        <v>0.81</v>
      </c>
      <c r="S1492">
        <v>0.38100000000000001</v>
      </c>
    </row>
    <row r="1493" spans="1:19" x14ac:dyDescent="0.3">
      <c r="A1493">
        <v>540</v>
      </c>
      <c r="B1493">
        <v>-0.32100000000000001</v>
      </c>
      <c r="C1493">
        <v>-1.321</v>
      </c>
      <c r="D1493">
        <v>-2.3170000000000002</v>
      </c>
      <c r="E1493">
        <v>-3.081</v>
      </c>
      <c r="F1493">
        <v>-3.22</v>
      </c>
      <c r="G1493">
        <v>3.1</v>
      </c>
      <c r="H1493">
        <v>0</v>
      </c>
      <c r="I1493">
        <v>3.355</v>
      </c>
      <c r="J1493">
        <v>-0.32800000000000001</v>
      </c>
      <c r="K1493">
        <v>-1.323</v>
      </c>
      <c r="L1493">
        <v>-2.3180000000000001</v>
      </c>
      <c r="M1493">
        <v>-3.0830000000000002</v>
      </c>
      <c r="N1493">
        <v>-3.2469999999999999</v>
      </c>
      <c r="O1493">
        <v>1.1080000000000001</v>
      </c>
      <c r="P1493">
        <v>1.111</v>
      </c>
      <c r="Q1493">
        <v>1.111</v>
      </c>
      <c r="R1493">
        <v>0.81299999999999994</v>
      </c>
      <c r="S1493">
        <v>0.38400000000000001</v>
      </c>
    </row>
    <row r="1494" spans="1:19" x14ac:dyDescent="0.3">
      <c r="A1494">
        <v>600</v>
      </c>
      <c r="B1494">
        <v>-0.32100000000000001</v>
      </c>
      <c r="C1494">
        <v>-1.321</v>
      </c>
      <c r="D1494">
        <v>-2.3170000000000002</v>
      </c>
      <c r="E1494">
        <v>-3.081</v>
      </c>
      <c r="F1494">
        <v>-3.22</v>
      </c>
      <c r="G1494">
        <v>3.1</v>
      </c>
      <c r="H1494">
        <v>0</v>
      </c>
      <c r="I1494">
        <v>3.355</v>
      </c>
      <c r="J1494">
        <v>-0.32800000000000001</v>
      </c>
      <c r="K1494">
        <v>-1.3240000000000001</v>
      </c>
      <c r="L1494">
        <v>-2.3180000000000001</v>
      </c>
      <c r="M1494">
        <v>-3.085</v>
      </c>
      <c r="N1494">
        <v>-3.25</v>
      </c>
      <c r="O1494">
        <v>1.1080000000000001</v>
      </c>
      <c r="P1494">
        <v>1.111</v>
      </c>
      <c r="Q1494">
        <v>1.1120000000000001</v>
      </c>
      <c r="R1494">
        <v>0.81699999999999995</v>
      </c>
      <c r="S1494">
        <v>0.38500000000000001</v>
      </c>
    </row>
    <row r="1496" spans="1:19" x14ac:dyDescent="0.3">
      <c r="A1496" t="s">
        <v>0</v>
      </c>
      <c r="B1496" t="s">
        <v>116</v>
      </c>
    </row>
    <row r="1497" spans="1:19" x14ac:dyDescent="0.3">
      <c r="A1497">
        <v>0</v>
      </c>
      <c r="B1497">
        <v>-0.32100000000000001</v>
      </c>
      <c r="C1497">
        <v>-1.321</v>
      </c>
      <c r="D1497">
        <v>-2.3170000000000002</v>
      </c>
      <c r="E1497">
        <v>-3.081</v>
      </c>
      <c r="F1497">
        <v>-3.22</v>
      </c>
      <c r="G1497">
        <v>3.1</v>
      </c>
      <c r="H1497">
        <v>0</v>
      </c>
      <c r="I1497">
        <v>3.1440000000000001</v>
      </c>
      <c r="J1497">
        <v>-0.32100000000000001</v>
      </c>
      <c r="K1497">
        <v>-1.321</v>
      </c>
      <c r="L1497">
        <v>-2.3170000000000002</v>
      </c>
      <c r="M1497">
        <v>-3.081</v>
      </c>
      <c r="N1497">
        <v>-3.22</v>
      </c>
      <c r="O1497">
        <v>1.097</v>
      </c>
      <c r="P1497">
        <v>1.097</v>
      </c>
      <c r="Q1497">
        <v>1.091</v>
      </c>
      <c r="R1497">
        <v>0.78900000000000003</v>
      </c>
      <c r="S1497">
        <v>0.33300000000000002</v>
      </c>
    </row>
    <row r="1498" spans="1:19" x14ac:dyDescent="0.3">
      <c r="A1498">
        <v>60</v>
      </c>
      <c r="B1498">
        <v>-0.32100000000000001</v>
      </c>
      <c r="C1498">
        <v>-1.321</v>
      </c>
      <c r="D1498">
        <v>-2.3170000000000002</v>
      </c>
      <c r="E1498">
        <v>-3.081</v>
      </c>
      <c r="F1498">
        <v>-3.22</v>
      </c>
      <c r="G1498">
        <v>3.1</v>
      </c>
      <c r="H1498">
        <v>0</v>
      </c>
      <c r="I1498">
        <v>3.1440000000000001</v>
      </c>
      <c r="J1498">
        <v>-0.32300000000000001</v>
      </c>
      <c r="K1498">
        <v>-1.321</v>
      </c>
      <c r="L1498">
        <v>-2.3180000000000001</v>
      </c>
      <c r="M1498">
        <v>-3.081</v>
      </c>
      <c r="N1498">
        <v>-3.22</v>
      </c>
      <c r="O1498">
        <v>1.101</v>
      </c>
      <c r="P1498">
        <v>1.1100000000000001</v>
      </c>
      <c r="Q1498">
        <v>1.1040000000000001</v>
      </c>
      <c r="R1498">
        <v>0.79400000000000004</v>
      </c>
      <c r="S1498">
        <v>0.33400000000000002</v>
      </c>
    </row>
    <row r="1499" spans="1:19" x14ac:dyDescent="0.3">
      <c r="A1499">
        <v>120</v>
      </c>
      <c r="B1499">
        <v>-0.32100000000000001</v>
      </c>
      <c r="C1499">
        <v>-1.321</v>
      </c>
      <c r="D1499">
        <v>-2.3170000000000002</v>
      </c>
      <c r="E1499">
        <v>-3.081</v>
      </c>
      <c r="F1499">
        <v>-3.22</v>
      </c>
      <c r="G1499">
        <v>3.1</v>
      </c>
      <c r="H1499">
        <v>0</v>
      </c>
      <c r="I1499">
        <v>3.1440000000000001</v>
      </c>
      <c r="J1499">
        <v>-0.32500000000000001</v>
      </c>
      <c r="K1499">
        <v>-1.321</v>
      </c>
      <c r="L1499">
        <v>-2.3170000000000002</v>
      </c>
      <c r="M1499">
        <v>-3.08</v>
      </c>
      <c r="N1499">
        <v>-3.22</v>
      </c>
      <c r="O1499">
        <v>1.1040000000000001</v>
      </c>
      <c r="P1499">
        <v>1.1120000000000001</v>
      </c>
      <c r="Q1499">
        <v>1.107</v>
      </c>
      <c r="R1499">
        <v>0.79800000000000004</v>
      </c>
      <c r="S1499">
        <v>0.33500000000000002</v>
      </c>
    </row>
    <row r="1500" spans="1:19" x14ac:dyDescent="0.3">
      <c r="A1500">
        <v>180</v>
      </c>
      <c r="B1500">
        <v>-0.32100000000000001</v>
      </c>
      <c r="C1500">
        <v>-1.321</v>
      </c>
      <c r="D1500">
        <v>-2.3170000000000002</v>
      </c>
      <c r="E1500">
        <v>-3.081</v>
      </c>
      <c r="F1500">
        <v>-3.22</v>
      </c>
      <c r="G1500">
        <v>3.1</v>
      </c>
      <c r="H1500">
        <v>0</v>
      </c>
      <c r="I1500">
        <v>3.1440000000000001</v>
      </c>
      <c r="J1500">
        <v>-0.32600000000000001</v>
      </c>
      <c r="K1500">
        <v>-1.32</v>
      </c>
      <c r="L1500">
        <v>-2.3180000000000001</v>
      </c>
      <c r="M1500">
        <v>-3.0790000000000002</v>
      </c>
      <c r="N1500">
        <v>-3.22</v>
      </c>
      <c r="O1500">
        <v>1.105</v>
      </c>
      <c r="P1500">
        <v>1.115</v>
      </c>
      <c r="Q1500">
        <v>1.109</v>
      </c>
      <c r="R1500">
        <v>0.80100000000000005</v>
      </c>
      <c r="S1500">
        <v>0.33600000000000002</v>
      </c>
    </row>
    <row r="1501" spans="1:19" x14ac:dyDescent="0.3">
      <c r="A1501">
        <v>240</v>
      </c>
      <c r="B1501">
        <v>-0.32100000000000001</v>
      </c>
      <c r="C1501">
        <v>-1.321</v>
      </c>
      <c r="D1501">
        <v>-2.3170000000000002</v>
      </c>
      <c r="E1501">
        <v>-3.081</v>
      </c>
      <c r="F1501">
        <v>-3.22</v>
      </c>
      <c r="G1501">
        <v>3.1</v>
      </c>
      <c r="H1501">
        <v>0</v>
      </c>
      <c r="I1501">
        <v>3.1440000000000001</v>
      </c>
      <c r="J1501">
        <v>-0.32600000000000001</v>
      </c>
      <c r="K1501">
        <v>-1.32</v>
      </c>
      <c r="L1501">
        <v>-2.3180000000000001</v>
      </c>
      <c r="M1501">
        <v>-3.0790000000000002</v>
      </c>
      <c r="N1501">
        <v>-3.22</v>
      </c>
      <c r="O1501">
        <v>1.1060000000000001</v>
      </c>
      <c r="P1501">
        <v>1.115</v>
      </c>
      <c r="Q1501">
        <v>1.111</v>
      </c>
      <c r="R1501">
        <v>0.80200000000000005</v>
      </c>
      <c r="S1501">
        <v>0.33600000000000002</v>
      </c>
    </row>
    <row r="1502" spans="1:19" x14ac:dyDescent="0.3">
      <c r="A1502">
        <v>300</v>
      </c>
      <c r="B1502">
        <v>-0.32100000000000001</v>
      </c>
      <c r="C1502">
        <v>-1.321</v>
      </c>
      <c r="D1502">
        <v>-2.3170000000000002</v>
      </c>
      <c r="E1502">
        <v>-3.081</v>
      </c>
      <c r="F1502">
        <v>-3.22</v>
      </c>
      <c r="G1502">
        <v>3.1</v>
      </c>
      <c r="H1502">
        <v>0</v>
      </c>
      <c r="I1502">
        <v>3.1440000000000001</v>
      </c>
      <c r="J1502">
        <v>-0.32700000000000001</v>
      </c>
      <c r="K1502">
        <v>-1.321</v>
      </c>
      <c r="L1502">
        <v>-2.3180000000000001</v>
      </c>
      <c r="M1502">
        <v>-3.0790000000000002</v>
      </c>
      <c r="N1502">
        <v>-3.22</v>
      </c>
      <c r="O1502">
        <v>1.107</v>
      </c>
      <c r="P1502">
        <v>1.115</v>
      </c>
      <c r="Q1502">
        <v>1.1100000000000001</v>
      </c>
      <c r="R1502">
        <v>0.80100000000000005</v>
      </c>
      <c r="S1502">
        <v>0.33700000000000002</v>
      </c>
    </row>
    <row r="1503" spans="1:19" x14ac:dyDescent="0.3">
      <c r="A1503">
        <v>360</v>
      </c>
      <c r="B1503">
        <v>-0.32100000000000001</v>
      </c>
      <c r="C1503">
        <v>-1.321</v>
      </c>
      <c r="D1503">
        <v>-2.3170000000000002</v>
      </c>
      <c r="E1503">
        <v>-3.081</v>
      </c>
      <c r="F1503">
        <v>-3.22</v>
      </c>
      <c r="G1503">
        <v>3.1</v>
      </c>
      <c r="H1503">
        <v>0</v>
      </c>
      <c r="I1503">
        <v>3.1440000000000001</v>
      </c>
      <c r="J1503">
        <v>-0.32700000000000001</v>
      </c>
      <c r="K1503">
        <v>-1.321</v>
      </c>
      <c r="L1503">
        <v>-2.3180000000000001</v>
      </c>
      <c r="M1503">
        <v>-3.0790000000000002</v>
      </c>
      <c r="N1503">
        <v>-3.22</v>
      </c>
      <c r="O1503">
        <v>1.107</v>
      </c>
      <c r="P1503">
        <v>1.113</v>
      </c>
      <c r="Q1503">
        <v>1.111</v>
      </c>
      <c r="R1503">
        <v>0.80100000000000005</v>
      </c>
      <c r="S1503">
        <v>0.33900000000000002</v>
      </c>
    </row>
    <row r="1504" spans="1:19" x14ac:dyDescent="0.3">
      <c r="A1504">
        <v>420</v>
      </c>
      <c r="B1504">
        <v>-0.32100000000000001</v>
      </c>
      <c r="C1504">
        <v>-1.321</v>
      </c>
      <c r="D1504">
        <v>-2.3170000000000002</v>
      </c>
      <c r="E1504">
        <v>-3.081</v>
      </c>
      <c r="F1504">
        <v>-3.22</v>
      </c>
      <c r="G1504">
        <v>3.1</v>
      </c>
      <c r="H1504">
        <v>0</v>
      </c>
      <c r="I1504">
        <v>3.1440000000000001</v>
      </c>
      <c r="J1504">
        <v>-0.32700000000000001</v>
      </c>
      <c r="K1504">
        <v>-1.3220000000000001</v>
      </c>
      <c r="L1504">
        <v>-2.3180000000000001</v>
      </c>
      <c r="M1504">
        <v>-3.0790000000000002</v>
      </c>
      <c r="N1504">
        <v>-3.22</v>
      </c>
      <c r="O1504">
        <v>1.1080000000000001</v>
      </c>
      <c r="P1504">
        <v>1.1120000000000001</v>
      </c>
      <c r="Q1504">
        <v>1.111</v>
      </c>
      <c r="R1504">
        <v>0.80200000000000005</v>
      </c>
      <c r="S1504">
        <v>0.34100000000000003</v>
      </c>
    </row>
    <row r="1505" spans="1:19" x14ac:dyDescent="0.3">
      <c r="A1505">
        <v>480</v>
      </c>
      <c r="B1505">
        <v>-0.32100000000000001</v>
      </c>
      <c r="C1505">
        <v>-1.321</v>
      </c>
      <c r="D1505">
        <v>-2.3170000000000002</v>
      </c>
      <c r="E1505">
        <v>-3.081</v>
      </c>
      <c r="F1505">
        <v>-3.22</v>
      </c>
      <c r="G1505">
        <v>3.1</v>
      </c>
      <c r="H1505">
        <v>0</v>
      </c>
      <c r="I1505">
        <v>3.1440000000000001</v>
      </c>
      <c r="J1505">
        <v>-0.32800000000000001</v>
      </c>
      <c r="K1505">
        <v>-1.323</v>
      </c>
      <c r="L1505">
        <v>-2.3180000000000001</v>
      </c>
      <c r="M1505">
        <v>-3.0790000000000002</v>
      </c>
      <c r="N1505">
        <v>-3.22</v>
      </c>
      <c r="O1505">
        <v>1.1080000000000001</v>
      </c>
      <c r="P1505">
        <v>1.111</v>
      </c>
      <c r="Q1505">
        <v>1.111</v>
      </c>
      <c r="R1505">
        <v>0.80200000000000005</v>
      </c>
      <c r="S1505">
        <v>0.34100000000000003</v>
      </c>
    </row>
    <row r="1506" spans="1:19" x14ac:dyDescent="0.3">
      <c r="A1506">
        <v>540</v>
      </c>
      <c r="B1506">
        <v>-0.32100000000000001</v>
      </c>
      <c r="C1506">
        <v>-1.321</v>
      </c>
      <c r="D1506">
        <v>-2.3170000000000002</v>
      </c>
      <c r="E1506">
        <v>-3.081</v>
      </c>
      <c r="F1506">
        <v>-3.22</v>
      </c>
      <c r="G1506">
        <v>3.1</v>
      </c>
      <c r="H1506">
        <v>0</v>
      </c>
      <c r="I1506">
        <v>3.1440000000000001</v>
      </c>
      <c r="J1506">
        <v>-0.32800000000000001</v>
      </c>
      <c r="K1506">
        <v>-1.323</v>
      </c>
      <c r="L1506">
        <v>-2.3180000000000001</v>
      </c>
      <c r="M1506">
        <v>-3.0790000000000002</v>
      </c>
      <c r="N1506">
        <v>-3.22</v>
      </c>
      <c r="O1506">
        <v>1.1080000000000001</v>
      </c>
      <c r="P1506">
        <v>1.111</v>
      </c>
      <c r="Q1506">
        <v>1.111</v>
      </c>
      <c r="R1506">
        <v>0.80100000000000005</v>
      </c>
      <c r="S1506">
        <v>0.34100000000000003</v>
      </c>
    </row>
    <row r="1507" spans="1:19" x14ac:dyDescent="0.3">
      <c r="A1507">
        <v>600</v>
      </c>
      <c r="B1507">
        <v>-0.32100000000000001</v>
      </c>
      <c r="C1507">
        <v>-1.321</v>
      </c>
      <c r="D1507">
        <v>-2.3170000000000002</v>
      </c>
      <c r="E1507">
        <v>-3.081</v>
      </c>
      <c r="F1507">
        <v>-3.22</v>
      </c>
      <c r="G1507">
        <v>3.1</v>
      </c>
      <c r="H1507">
        <v>0</v>
      </c>
      <c r="I1507">
        <v>3.1440000000000001</v>
      </c>
      <c r="J1507">
        <v>-0.32800000000000001</v>
      </c>
      <c r="K1507">
        <v>-1.3240000000000001</v>
      </c>
      <c r="L1507">
        <v>-2.3180000000000001</v>
      </c>
      <c r="M1507">
        <v>-3.0790000000000002</v>
      </c>
      <c r="N1507">
        <v>-3.22</v>
      </c>
      <c r="O1507">
        <v>1.109</v>
      </c>
      <c r="P1507">
        <v>1.111</v>
      </c>
      <c r="Q1507">
        <v>1.111</v>
      </c>
      <c r="R1507">
        <v>0.80200000000000005</v>
      </c>
      <c r="S1507">
        <v>0.34100000000000003</v>
      </c>
    </row>
    <row r="1509" spans="1:19" x14ac:dyDescent="0.3">
      <c r="A1509" t="s">
        <v>0</v>
      </c>
      <c r="B1509" t="s">
        <v>117</v>
      </c>
    </row>
    <row r="1510" spans="1:19" x14ac:dyDescent="0.3">
      <c r="A1510">
        <v>0</v>
      </c>
      <c r="B1510">
        <v>-0.32100000000000001</v>
      </c>
      <c r="C1510">
        <v>-1.321</v>
      </c>
      <c r="D1510">
        <v>-2.3170000000000002</v>
      </c>
      <c r="E1510">
        <v>-3.081</v>
      </c>
      <c r="F1510">
        <v>-3.22</v>
      </c>
      <c r="G1510">
        <v>3.1</v>
      </c>
      <c r="H1510">
        <v>0</v>
      </c>
      <c r="I1510">
        <v>2.923</v>
      </c>
      <c r="J1510">
        <v>-0.32100000000000001</v>
      </c>
      <c r="K1510">
        <v>-1.321</v>
      </c>
      <c r="L1510">
        <v>-2.3170000000000002</v>
      </c>
      <c r="M1510">
        <v>-3.081</v>
      </c>
      <c r="N1510">
        <v>-3.22</v>
      </c>
      <c r="O1510">
        <v>1.097</v>
      </c>
      <c r="P1510">
        <v>1.097</v>
      </c>
      <c r="Q1510">
        <v>1.091</v>
      </c>
      <c r="R1510">
        <v>0.78900000000000003</v>
      </c>
      <c r="S1510">
        <v>0.33300000000000002</v>
      </c>
    </row>
    <row r="1511" spans="1:19" x14ac:dyDescent="0.3">
      <c r="A1511">
        <v>60</v>
      </c>
      <c r="B1511">
        <v>-0.32100000000000001</v>
      </c>
      <c r="C1511">
        <v>-1.321</v>
      </c>
      <c r="D1511">
        <v>-2.3170000000000002</v>
      </c>
      <c r="E1511">
        <v>-3.081</v>
      </c>
      <c r="F1511">
        <v>-3.22</v>
      </c>
      <c r="G1511">
        <v>3.1</v>
      </c>
      <c r="H1511">
        <v>0</v>
      </c>
      <c r="I1511">
        <v>2.923</v>
      </c>
      <c r="J1511">
        <v>-0.32300000000000001</v>
      </c>
      <c r="K1511">
        <v>-1.32</v>
      </c>
      <c r="L1511">
        <v>-2.3180000000000001</v>
      </c>
      <c r="M1511">
        <v>-3.081</v>
      </c>
      <c r="N1511">
        <v>-3.2170000000000001</v>
      </c>
      <c r="O1511">
        <v>1.101</v>
      </c>
      <c r="P1511">
        <v>1.109</v>
      </c>
      <c r="Q1511">
        <v>1.1040000000000001</v>
      </c>
      <c r="R1511">
        <v>0.79400000000000004</v>
      </c>
      <c r="S1511">
        <v>0.32600000000000001</v>
      </c>
    </row>
    <row r="1512" spans="1:19" x14ac:dyDescent="0.3">
      <c r="A1512">
        <v>120</v>
      </c>
      <c r="B1512">
        <v>-0.32100000000000001</v>
      </c>
      <c r="C1512">
        <v>-1.321</v>
      </c>
      <c r="D1512">
        <v>-2.3170000000000002</v>
      </c>
      <c r="E1512">
        <v>-3.081</v>
      </c>
      <c r="F1512">
        <v>-3.22</v>
      </c>
      <c r="G1512">
        <v>3.1</v>
      </c>
      <c r="H1512">
        <v>0</v>
      </c>
      <c r="I1512">
        <v>2.923</v>
      </c>
      <c r="J1512">
        <v>-0.32500000000000001</v>
      </c>
      <c r="K1512">
        <v>-1.321</v>
      </c>
      <c r="L1512">
        <v>-2.3170000000000002</v>
      </c>
      <c r="M1512">
        <v>-3.0790000000000002</v>
      </c>
      <c r="N1512">
        <v>-3.214</v>
      </c>
      <c r="O1512">
        <v>1.1040000000000001</v>
      </c>
      <c r="P1512">
        <v>1.113</v>
      </c>
      <c r="Q1512">
        <v>1.107</v>
      </c>
      <c r="R1512">
        <v>0.79700000000000004</v>
      </c>
      <c r="S1512">
        <v>0.32</v>
      </c>
    </row>
    <row r="1513" spans="1:19" x14ac:dyDescent="0.3">
      <c r="A1513">
        <v>180</v>
      </c>
      <c r="B1513">
        <v>-0.32100000000000001</v>
      </c>
      <c r="C1513">
        <v>-1.321</v>
      </c>
      <c r="D1513">
        <v>-2.3170000000000002</v>
      </c>
      <c r="E1513">
        <v>-3.081</v>
      </c>
      <c r="F1513">
        <v>-3.22</v>
      </c>
      <c r="G1513">
        <v>3.1</v>
      </c>
      <c r="H1513">
        <v>0</v>
      </c>
      <c r="I1513">
        <v>2.923</v>
      </c>
      <c r="J1513">
        <v>-0.32600000000000001</v>
      </c>
      <c r="K1513">
        <v>-1.32</v>
      </c>
      <c r="L1513">
        <v>-2.3180000000000001</v>
      </c>
      <c r="M1513">
        <v>-3.0790000000000002</v>
      </c>
      <c r="N1513">
        <v>-3.2109999999999999</v>
      </c>
      <c r="O1513">
        <v>1.105</v>
      </c>
      <c r="P1513">
        <v>1.115</v>
      </c>
      <c r="Q1513">
        <v>1.109</v>
      </c>
      <c r="R1513">
        <v>0.8</v>
      </c>
      <c r="S1513">
        <v>0.315</v>
      </c>
    </row>
    <row r="1514" spans="1:19" x14ac:dyDescent="0.3">
      <c r="A1514">
        <v>240</v>
      </c>
      <c r="B1514">
        <v>-0.32100000000000001</v>
      </c>
      <c r="C1514">
        <v>-1.321</v>
      </c>
      <c r="D1514">
        <v>-2.3170000000000002</v>
      </c>
      <c r="E1514">
        <v>-3.081</v>
      </c>
      <c r="F1514">
        <v>-3.22</v>
      </c>
      <c r="G1514">
        <v>3.1</v>
      </c>
      <c r="H1514">
        <v>0</v>
      </c>
      <c r="I1514">
        <v>2.923</v>
      </c>
      <c r="J1514">
        <v>-0.32600000000000001</v>
      </c>
      <c r="K1514">
        <v>-1.321</v>
      </c>
      <c r="L1514">
        <v>-2.3180000000000001</v>
      </c>
      <c r="M1514">
        <v>-3.08</v>
      </c>
      <c r="N1514">
        <v>-3.2080000000000002</v>
      </c>
      <c r="O1514">
        <v>1.1060000000000001</v>
      </c>
      <c r="P1514">
        <v>1.1160000000000001</v>
      </c>
      <c r="Q1514">
        <v>1.111</v>
      </c>
      <c r="R1514">
        <v>0.80400000000000005</v>
      </c>
      <c r="S1514">
        <v>0.309</v>
      </c>
    </row>
    <row r="1515" spans="1:19" x14ac:dyDescent="0.3">
      <c r="A1515">
        <v>300</v>
      </c>
      <c r="B1515">
        <v>-0.32100000000000001</v>
      </c>
      <c r="C1515">
        <v>-1.321</v>
      </c>
      <c r="D1515">
        <v>-2.3170000000000002</v>
      </c>
      <c r="E1515">
        <v>-3.081</v>
      </c>
      <c r="F1515">
        <v>-3.22</v>
      </c>
      <c r="G1515">
        <v>3.1</v>
      </c>
      <c r="H1515">
        <v>0</v>
      </c>
      <c r="I1515">
        <v>2.923</v>
      </c>
      <c r="J1515">
        <v>-0.32700000000000001</v>
      </c>
      <c r="K1515">
        <v>-1.321</v>
      </c>
      <c r="L1515">
        <v>-2.3180000000000001</v>
      </c>
      <c r="M1515">
        <v>-3.08</v>
      </c>
      <c r="N1515">
        <v>-3.2050000000000001</v>
      </c>
      <c r="O1515">
        <v>1.107</v>
      </c>
      <c r="P1515">
        <v>1.1140000000000001</v>
      </c>
      <c r="Q1515">
        <v>1.1100000000000001</v>
      </c>
      <c r="R1515">
        <v>0.80400000000000005</v>
      </c>
      <c r="S1515">
        <v>0.30599999999999999</v>
      </c>
    </row>
    <row r="1516" spans="1:19" x14ac:dyDescent="0.3">
      <c r="A1516">
        <v>360</v>
      </c>
      <c r="B1516">
        <v>-0.32100000000000001</v>
      </c>
      <c r="C1516">
        <v>-1.321</v>
      </c>
      <c r="D1516">
        <v>-2.3170000000000002</v>
      </c>
      <c r="E1516">
        <v>-3.081</v>
      </c>
      <c r="F1516">
        <v>-3.22</v>
      </c>
      <c r="G1516">
        <v>3.1</v>
      </c>
      <c r="H1516">
        <v>0</v>
      </c>
      <c r="I1516">
        <v>2.923</v>
      </c>
      <c r="J1516">
        <v>-0.32700000000000001</v>
      </c>
      <c r="K1516">
        <v>-1.3220000000000001</v>
      </c>
      <c r="L1516">
        <v>-2.3180000000000001</v>
      </c>
      <c r="M1516">
        <v>-3.0790000000000002</v>
      </c>
      <c r="N1516">
        <v>-3.202</v>
      </c>
      <c r="O1516">
        <v>1.107</v>
      </c>
      <c r="P1516">
        <v>1.1140000000000001</v>
      </c>
      <c r="Q1516">
        <v>1.111</v>
      </c>
      <c r="R1516">
        <v>0.80100000000000005</v>
      </c>
      <c r="S1516">
        <v>0.30399999999999999</v>
      </c>
    </row>
    <row r="1517" spans="1:19" x14ac:dyDescent="0.3">
      <c r="A1517">
        <v>420</v>
      </c>
      <c r="B1517">
        <v>-0.32100000000000001</v>
      </c>
      <c r="C1517">
        <v>-1.321</v>
      </c>
      <c r="D1517">
        <v>-2.3170000000000002</v>
      </c>
      <c r="E1517">
        <v>-3.081</v>
      </c>
      <c r="F1517">
        <v>-3.22</v>
      </c>
      <c r="G1517">
        <v>3.1</v>
      </c>
      <c r="H1517">
        <v>0</v>
      </c>
      <c r="I1517">
        <v>2.923</v>
      </c>
      <c r="J1517">
        <v>-0.32700000000000001</v>
      </c>
      <c r="K1517">
        <v>-1.3220000000000001</v>
      </c>
      <c r="L1517">
        <v>-2.3180000000000001</v>
      </c>
      <c r="M1517">
        <v>-3.0779999999999998</v>
      </c>
      <c r="N1517">
        <v>-3.1989999999999998</v>
      </c>
      <c r="O1517">
        <v>1.1080000000000001</v>
      </c>
      <c r="P1517">
        <v>1.1120000000000001</v>
      </c>
      <c r="Q1517">
        <v>1.1120000000000001</v>
      </c>
      <c r="R1517">
        <v>0.79800000000000004</v>
      </c>
      <c r="S1517">
        <v>0.30199999999999999</v>
      </c>
    </row>
    <row r="1518" spans="1:19" x14ac:dyDescent="0.3">
      <c r="A1518">
        <v>480</v>
      </c>
      <c r="B1518">
        <v>-0.32100000000000001</v>
      </c>
      <c r="C1518">
        <v>-1.321</v>
      </c>
      <c r="D1518">
        <v>-2.3170000000000002</v>
      </c>
      <c r="E1518">
        <v>-3.081</v>
      </c>
      <c r="F1518">
        <v>-3.22</v>
      </c>
      <c r="G1518">
        <v>3.1</v>
      </c>
      <c r="H1518">
        <v>0</v>
      </c>
      <c r="I1518">
        <v>2.923</v>
      </c>
      <c r="J1518">
        <v>-0.32800000000000001</v>
      </c>
      <c r="K1518">
        <v>-1.323</v>
      </c>
      <c r="L1518">
        <v>-2.3180000000000001</v>
      </c>
      <c r="M1518">
        <v>-3.0760000000000001</v>
      </c>
      <c r="N1518">
        <v>-3.1960000000000002</v>
      </c>
      <c r="O1518">
        <v>1.1080000000000001</v>
      </c>
      <c r="P1518">
        <v>1.111</v>
      </c>
      <c r="Q1518">
        <v>1.1120000000000001</v>
      </c>
      <c r="R1518">
        <v>0.79300000000000004</v>
      </c>
      <c r="S1518">
        <v>0.30099999999999999</v>
      </c>
    </row>
    <row r="1519" spans="1:19" x14ac:dyDescent="0.3">
      <c r="A1519">
        <v>540</v>
      </c>
      <c r="B1519">
        <v>-0.32100000000000001</v>
      </c>
      <c r="C1519">
        <v>-1.321</v>
      </c>
      <c r="D1519">
        <v>-2.3170000000000002</v>
      </c>
      <c r="E1519">
        <v>-3.081</v>
      </c>
      <c r="F1519">
        <v>-3.22</v>
      </c>
      <c r="G1519">
        <v>3.1</v>
      </c>
      <c r="H1519">
        <v>0</v>
      </c>
      <c r="I1519">
        <v>2.923</v>
      </c>
      <c r="J1519">
        <v>-0.32800000000000001</v>
      </c>
      <c r="K1519">
        <v>-1.323</v>
      </c>
      <c r="L1519">
        <v>-2.3180000000000001</v>
      </c>
      <c r="M1519">
        <v>-3.0750000000000002</v>
      </c>
      <c r="N1519">
        <v>-3.1930000000000001</v>
      </c>
      <c r="O1519">
        <v>1.1080000000000001</v>
      </c>
      <c r="P1519">
        <v>1.111</v>
      </c>
      <c r="Q1519">
        <v>1.111</v>
      </c>
      <c r="R1519">
        <v>0.78900000000000003</v>
      </c>
      <c r="S1519">
        <v>0.29899999999999999</v>
      </c>
    </row>
    <row r="1520" spans="1:19" x14ac:dyDescent="0.3">
      <c r="A1520">
        <v>600</v>
      </c>
      <c r="B1520">
        <v>-0.32100000000000001</v>
      </c>
      <c r="C1520">
        <v>-1.321</v>
      </c>
      <c r="D1520">
        <v>-2.3170000000000002</v>
      </c>
      <c r="E1520">
        <v>-3.081</v>
      </c>
      <c r="F1520">
        <v>-3.22</v>
      </c>
      <c r="G1520">
        <v>3.1</v>
      </c>
      <c r="H1520">
        <v>0</v>
      </c>
      <c r="I1520">
        <v>2.923</v>
      </c>
      <c r="J1520">
        <v>-0.32800000000000001</v>
      </c>
      <c r="K1520">
        <v>-1.3240000000000001</v>
      </c>
      <c r="L1520">
        <v>-2.3180000000000001</v>
      </c>
      <c r="M1520">
        <v>-3.0720000000000001</v>
      </c>
      <c r="N1520">
        <v>-3.19</v>
      </c>
      <c r="O1520">
        <v>1.109</v>
      </c>
      <c r="P1520">
        <v>1.111</v>
      </c>
      <c r="Q1520">
        <v>1.111</v>
      </c>
      <c r="R1520">
        <v>0.78500000000000003</v>
      </c>
      <c r="S1520">
        <v>0.29699999999999999</v>
      </c>
    </row>
    <row r="1522" spans="1:19" x14ac:dyDescent="0.3">
      <c r="A1522" t="s">
        <v>0</v>
      </c>
      <c r="B1522" t="s">
        <v>118</v>
      </c>
    </row>
    <row r="1523" spans="1:19" x14ac:dyDescent="0.3">
      <c r="A1523">
        <v>0</v>
      </c>
      <c r="B1523">
        <v>-0.32100000000000001</v>
      </c>
      <c r="C1523">
        <v>-1.321</v>
      </c>
      <c r="D1523">
        <v>-2.3170000000000002</v>
      </c>
      <c r="E1523">
        <v>-3.0750000000000002</v>
      </c>
      <c r="F1523">
        <v>-3.21</v>
      </c>
      <c r="G1523">
        <v>3.1</v>
      </c>
      <c r="H1523">
        <v>0</v>
      </c>
      <c r="I1523">
        <v>3.359</v>
      </c>
      <c r="J1523">
        <v>-0.32100000000000001</v>
      </c>
      <c r="K1523">
        <v>-1.321</v>
      </c>
      <c r="L1523">
        <v>-2.3170000000000002</v>
      </c>
      <c r="M1523">
        <v>-3.0750000000000002</v>
      </c>
      <c r="N1523">
        <v>-3.21</v>
      </c>
      <c r="O1523">
        <v>1.097</v>
      </c>
      <c r="P1523">
        <v>1.097</v>
      </c>
      <c r="Q1523">
        <v>1.091</v>
      </c>
      <c r="R1523">
        <v>0.78300000000000003</v>
      </c>
      <c r="S1523">
        <v>0.33</v>
      </c>
    </row>
    <row r="1524" spans="1:19" x14ac:dyDescent="0.3">
      <c r="A1524">
        <v>60</v>
      </c>
      <c r="B1524">
        <v>-0.32100000000000001</v>
      </c>
      <c r="C1524">
        <v>-1.321</v>
      </c>
      <c r="D1524">
        <v>-2.3170000000000002</v>
      </c>
      <c r="E1524">
        <v>-3.0750000000000002</v>
      </c>
      <c r="F1524">
        <v>-3.21</v>
      </c>
      <c r="G1524">
        <v>3.1</v>
      </c>
      <c r="H1524">
        <v>0</v>
      </c>
      <c r="I1524">
        <v>3.359</v>
      </c>
      <c r="J1524">
        <v>-0.32300000000000001</v>
      </c>
      <c r="K1524">
        <v>-1.321</v>
      </c>
      <c r="L1524">
        <v>-2.3170000000000002</v>
      </c>
      <c r="M1524">
        <v>-3.0739999999999998</v>
      </c>
      <c r="N1524">
        <v>-3.2130000000000001</v>
      </c>
      <c r="O1524">
        <v>1.101</v>
      </c>
      <c r="P1524">
        <v>1.1100000000000001</v>
      </c>
      <c r="Q1524">
        <v>1.1040000000000001</v>
      </c>
      <c r="R1524">
        <v>0.78600000000000003</v>
      </c>
      <c r="S1524">
        <v>0.34</v>
      </c>
    </row>
    <row r="1525" spans="1:19" x14ac:dyDescent="0.3">
      <c r="A1525">
        <v>120</v>
      </c>
      <c r="B1525">
        <v>-0.32100000000000001</v>
      </c>
      <c r="C1525">
        <v>-1.321</v>
      </c>
      <c r="D1525">
        <v>-2.3170000000000002</v>
      </c>
      <c r="E1525">
        <v>-3.0750000000000002</v>
      </c>
      <c r="F1525">
        <v>-3.21</v>
      </c>
      <c r="G1525">
        <v>3.1</v>
      </c>
      <c r="H1525">
        <v>0</v>
      </c>
      <c r="I1525">
        <v>3.359</v>
      </c>
      <c r="J1525">
        <v>-0.32500000000000001</v>
      </c>
      <c r="K1525">
        <v>-1.321</v>
      </c>
      <c r="L1525">
        <v>-2.3170000000000002</v>
      </c>
      <c r="M1525">
        <v>-3.0739999999999998</v>
      </c>
      <c r="N1525">
        <v>-3.2160000000000002</v>
      </c>
      <c r="O1525">
        <v>1.103</v>
      </c>
      <c r="P1525">
        <v>1.1120000000000001</v>
      </c>
      <c r="Q1525">
        <v>1.1080000000000001</v>
      </c>
      <c r="R1525">
        <v>0.79300000000000004</v>
      </c>
      <c r="S1525">
        <v>0.34799999999999998</v>
      </c>
    </row>
    <row r="1526" spans="1:19" x14ac:dyDescent="0.3">
      <c r="A1526">
        <v>180</v>
      </c>
      <c r="B1526">
        <v>-0.32100000000000001</v>
      </c>
      <c r="C1526">
        <v>-1.321</v>
      </c>
      <c r="D1526">
        <v>-2.3170000000000002</v>
      </c>
      <c r="E1526">
        <v>-3.0750000000000002</v>
      </c>
      <c r="F1526">
        <v>-3.21</v>
      </c>
      <c r="G1526">
        <v>3.1</v>
      </c>
      <c r="H1526">
        <v>0</v>
      </c>
      <c r="I1526">
        <v>3.359</v>
      </c>
      <c r="J1526">
        <v>-0.32600000000000001</v>
      </c>
      <c r="K1526">
        <v>-1.32</v>
      </c>
      <c r="L1526">
        <v>-2.3170000000000002</v>
      </c>
      <c r="M1526">
        <v>-3.073</v>
      </c>
      <c r="N1526">
        <v>-3.2189999999999999</v>
      </c>
      <c r="O1526">
        <v>1.105</v>
      </c>
      <c r="P1526">
        <v>1.115</v>
      </c>
      <c r="Q1526">
        <v>1.109</v>
      </c>
      <c r="R1526">
        <v>0.79500000000000004</v>
      </c>
      <c r="S1526">
        <v>0.35499999999999998</v>
      </c>
    </row>
    <row r="1527" spans="1:19" x14ac:dyDescent="0.3">
      <c r="A1527">
        <v>240</v>
      </c>
      <c r="B1527">
        <v>-0.32100000000000001</v>
      </c>
      <c r="C1527">
        <v>-1.321</v>
      </c>
      <c r="D1527">
        <v>-2.3170000000000002</v>
      </c>
      <c r="E1527">
        <v>-3.0750000000000002</v>
      </c>
      <c r="F1527">
        <v>-3.21</v>
      </c>
      <c r="G1527">
        <v>3.1</v>
      </c>
      <c r="H1527">
        <v>0</v>
      </c>
      <c r="I1527">
        <v>3.359</v>
      </c>
      <c r="J1527">
        <v>-0.32600000000000001</v>
      </c>
      <c r="K1527">
        <v>-1.32</v>
      </c>
      <c r="L1527">
        <v>-2.3170000000000002</v>
      </c>
      <c r="M1527">
        <v>-3.0720000000000001</v>
      </c>
      <c r="N1527">
        <v>-3.222</v>
      </c>
      <c r="O1527">
        <v>1.1060000000000001</v>
      </c>
      <c r="P1527">
        <v>1.115</v>
      </c>
      <c r="Q1527">
        <v>1.1100000000000001</v>
      </c>
      <c r="R1527">
        <v>0.79300000000000004</v>
      </c>
      <c r="S1527">
        <v>0.36</v>
      </c>
    </row>
    <row r="1528" spans="1:19" x14ac:dyDescent="0.3">
      <c r="A1528">
        <v>300</v>
      </c>
      <c r="B1528">
        <v>-0.32100000000000001</v>
      </c>
      <c r="C1528">
        <v>-1.321</v>
      </c>
      <c r="D1528">
        <v>-2.3170000000000002</v>
      </c>
      <c r="E1528">
        <v>-3.0750000000000002</v>
      </c>
      <c r="F1528">
        <v>-3.21</v>
      </c>
      <c r="G1528">
        <v>3.1</v>
      </c>
      <c r="H1528">
        <v>0</v>
      </c>
      <c r="I1528">
        <v>3.359</v>
      </c>
      <c r="J1528">
        <v>-0.32700000000000001</v>
      </c>
      <c r="K1528">
        <v>-1.321</v>
      </c>
      <c r="L1528">
        <v>-2.3180000000000001</v>
      </c>
      <c r="M1528">
        <v>-3.0710000000000002</v>
      </c>
      <c r="N1528">
        <v>-3.2250000000000001</v>
      </c>
      <c r="O1528">
        <v>1.107</v>
      </c>
      <c r="P1528">
        <v>1.115</v>
      </c>
      <c r="Q1528">
        <v>1.111</v>
      </c>
      <c r="R1528">
        <v>0.79300000000000004</v>
      </c>
      <c r="S1528">
        <v>0.36599999999999999</v>
      </c>
    </row>
    <row r="1529" spans="1:19" x14ac:dyDescent="0.3">
      <c r="A1529">
        <v>360</v>
      </c>
      <c r="B1529">
        <v>-0.32100000000000001</v>
      </c>
      <c r="C1529">
        <v>-1.321</v>
      </c>
      <c r="D1529">
        <v>-2.3170000000000002</v>
      </c>
      <c r="E1529">
        <v>-3.0750000000000002</v>
      </c>
      <c r="F1529">
        <v>-3.21</v>
      </c>
      <c r="G1529">
        <v>3.1</v>
      </c>
      <c r="H1529">
        <v>0</v>
      </c>
      <c r="I1529">
        <v>3.359</v>
      </c>
      <c r="J1529">
        <v>-0.32700000000000001</v>
      </c>
      <c r="K1529">
        <v>-1.321</v>
      </c>
      <c r="L1529">
        <v>-2.3180000000000001</v>
      </c>
      <c r="M1529">
        <v>-3.0720000000000001</v>
      </c>
      <c r="N1529">
        <v>-3.2280000000000002</v>
      </c>
      <c r="O1529">
        <v>1.107</v>
      </c>
      <c r="P1529">
        <v>1.113</v>
      </c>
      <c r="Q1529">
        <v>1.111</v>
      </c>
      <c r="R1529">
        <v>0.79500000000000004</v>
      </c>
      <c r="S1529">
        <v>0.372</v>
      </c>
    </row>
    <row r="1530" spans="1:19" x14ac:dyDescent="0.3">
      <c r="A1530">
        <v>420</v>
      </c>
      <c r="B1530">
        <v>-0.32100000000000001</v>
      </c>
      <c r="C1530">
        <v>-1.321</v>
      </c>
      <c r="D1530">
        <v>-2.3170000000000002</v>
      </c>
      <c r="E1530">
        <v>-3.0750000000000002</v>
      </c>
      <c r="F1530">
        <v>-3.21</v>
      </c>
      <c r="G1530">
        <v>3.1</v>
      </c>
      <c r="H1530">
        <v>0</v>
      </c>
      <c r="I1530">
        <v>3.359</v>
      </c>
      <c r="J1530">
        <v>-0.32700000000000001</v>
      </c>
      <c r="K1530">
        <v>-1.3220000000000001</v>
      </c>
      <c r="L1530">
        <v>-2.3180000000000001</v>
      </c>
      <c r="M1530">
        <v>-3.073</v>
      </c>
      <c r="N1530">
        <v>-3.2309999999999999</v>
      </c>
      <c r="O1530">
        <v>1.1080000000000001</v>
      </c>
      <c r="P1530">
        <v>1.1120000000000001</v>
      </c>
      <c r="Q1530">
        <v>1.111</v>
      </c>
      <c r="R1530">
        <v>0.79900000000000004</v>
      </c>
      <c r="S1530">
        <v>0.375</v>
      </c>
    </row>
    <row r="1531" spans="1:19" x14ac:dyDescent="0.3">
      <c r="A1531">
        <v>480</v>
      </c>
      <c r="B1531">
        <v>-0.32100000000000001</v>
      </c>
      <c r="C1531">
        <v>-1.321</v>
      </c>
      <c r="D1531">
        <v>-2.3170000000000002</v>
      </c>
      <c r="E1531">
        <v>-3.0750000000000002</v>
      </c>
      <c r="F1531">
        <v>-3.21</v>
      </c>
      <c r="G1531">
        <v>3.1</v>
      </c>
      <c r="H1531">
        <v>0</v>
      </c>
      <c r="I1531">
        <v>3.359</v>
      </c>
      <c r="J1531">
        <v>-0.32800000000000001</v>
      </c>
      <c r="K1531">
        <v>-1.323</v>
      </c>
      <c r="L1531">
        <v>-2.3180000000000001</v>
      </c>
      <c r="M1531">
        <v>-3.0750000000000002</v>
      </c>
      <c r="N1531">
        <v>-3.234</v>
      </c>
      <c r="O1531">
        <v>1.1080000000000001</v>
      </c>
      <c r="P1531">
        <v>1.111</v>
      </c>
      <c r="Q1531">
        <v>1.111</v>
      </c>
      <c r="R1531">
        <v>0.80400000000000005</v>
      </c>
      <c r="S1531">
        <v>0.379</v>
      </c>
    </row>
    <row r="1532" spans="1:19" x14ac:dyDescent="0.3">
      <c r="A1532">
        <v>540</v>
      </c>
      <c r="B1532">
        <v>-0.32100000000000001</v>
      </c>
      <c r="C1532">
        <v>-1.321</v>
      </c>
      <c r="D1532">
        <v>-2.3170000000000002</v>
      </c>
      <c r="E1532">
        <v>-3.0750000000000002</v>
      </c>
      <c r="F1532">
        <v>-3.21</v>
      </c>
      <c r="G1532">
        <v>3.1</v>
      </c>
      <c r="H1532">
        <v>0</v>
      </c>
      <c r="I1532">
        <v>3.359</v>
      </c>
      <c r="J1532">
        <v>-0.32800000000000001</v>
      </c>
      <c r="K1532">
        <v>-1.323</v>
      </c>
      <c r="L1532">
        <v>-2.3180000000000001</v>
      </c>
      <c r="M1532">
        <v>-3.077</v>
      </c>
      <c r="N1532">
        <v>-3.2370000000000001</v>
      </c>
      <c r="O1532">
        <v>1.1080000000000001</v>
      </c>
      <c r="P1532">
        <v>1.111</v>
      </c>
      <c r="Q1532">
        <v>1.111</v>
      </c>
      <c r="R1532">
        <v>0.80700000000000005</v>
      </c>
      <c r="S1532">
        <v>0.38100000000000001</v>
      </c>
    </row>
    <row r="1533" spans="1:19" x14ac:dyDescent="0.3">
      <c r="A1533">
        <v>600</v>
      </c>
      <c r="B1533">
        <v>-0.32100000000000001</v>
      </c>
      <c r="C1533">
        <v>-1.321</v>
      </c>
      <c r="D1533">
        <v>-2.3170000000000002</v>
      </c>
      <c r="E1533">
        <v>-3.0750000000000002</v>
      </c>
      <c r="F1533">
        <v>-3.21</v>
      </c>
      <c r="G1533">
        <v>3.1</v>
      </c>
      <c r="H1533">
        <v>0</v>
      </c>
      <c r="I1533">
        <v>3.359</v>
      </c>
      <c r="J1533">
        <v>-0.32800000000000001</v>
      </c>
      <c r="K1533">
        <v>-1.3240000000000001</v>
      </c>
      <c r="L1533">
        <v>-2.3180000000000001</v>
      </c>
      <c r="M1533">
        <v>-3.0790000000000002</v>
      </c>
      <c r="N1533">
        <v>-3.24</v>
      </c>
      <c r="O1533">
        <v>1.109</v>
      </c>
      <c r="P1533">
        <v>1.111</v>
      </c>
      <c r="Q1533">
        <v>1.111</v>
      </c>
      <c r="R1533">
        <v>0.81100000000000005</v>
      </c>
      <c r="S1533">
        <v>0.38200000000000001</v>
      </c>
    </row>
    <row r="1535" spans="1:19" x14ac:dyDescent="0.3">
      <c r="A1535" t="s">
        <v>0</v>
      </c>
      <c r="B1535" t="s">
        <v>119</v>
      </c>
    </row>
    <row r="1536" spans="1:19" x14ac:dyDescent="0.3">
      <c r="A1536">
        <v>0</v>
      </c>
      <c r="B1536">
        <v>-0.32100000000000001</v>
      </c>
      <c r="C1536">
        <v>-1.321</v>
      </c>
      <c r="D1536">
        <v>-2.3170000000000002</v>
      </c>
      <c r="E1536">
        <v>-3.0750000000000002</v>
      </c>
      <c r="F1536">
        <v>-3.21</v>
      </c>
      <c r="G1536">
        <v>3.1</v>
      </c>
      <c r="H1536">
        <v>0</v>
      </c>
      <c r="I1536">
        <v>3.1440000000000001</v>
      </c>
      <c r="J1536">
        <v>-0.32100000000000001</v>
      </c>
      <c r="K1536">
        <v>-1.321</v>
      </c>
      <c r="L1536">
        <v>-2.3170000000000002</v>
      </c>
      <c r="M1536">
        <v>-3.0750000000000002</v>
      </c>
      <c r="N1536">
        <v>-3.21</v>
      </c>
      <c r="O1536">
        <v>1.097</v>
      </c>
      <c r="P1536">
        <v>1.097</v>
      </c>
      <c r="Q1536">
        <v>1.091</v>
      </c>
      <c r="R1536">
        <v>0.78300000000000003</v>
      </c>
      <c r="S1536">
        <v>0.33</v>
      </c>
    </row>
    <row r="1537" spans="1:19" x14ac:dyDescent="0.3">
      <c r="A1537">
        <v>60</v>
      </c>
      <c r="B1537">
        <v>-0.32100000000000001</v>
      </c>
      <c r="C1537">
        <v>-1.321</v>
      </c>
      <c r="D1537">
        <v>-2.3170000000000002</v>
      </c>
      <c r="E1537">
        <v>-3.0750000000000002</v>
      </c>
      <c r="F1537">
        <v>-3.21</v>
      </c>
      <c r="G1537">
        <v>3.1</v>
      </c>
      <c r="H1537">
        <v>0</v>
      </c>
      <c r="I1537">
        <v>3.1440000000000001</v>
      </c>
      <c r="J1537">
        <v>-0.32300000000000001</v>
      </c>
      <c r="K1537">
        <v>-1.321</v>
      </c>
      <c r="L1537">
        <v>-2.3170000000000002</v>
      </c>
      <c r="M1537">
        <v>-3.0739999999999998</v>
      </c>
      <c r="N1537">
        <v>-3.21</v>
      </c>
      <c r="O1537">
        <v>1.101</v>
      </c>
      <c r="P1537">
        <v>1.1100000000000001</v>
      </c>
      <c r="Q1537">
        <v>1.103</v>
      </c>
      <c r="R1537">
        <v>0.78700000000000003</v>
      </c>
      <c r="S1537">
        <v>0.33100000000000002</v>
      </c>
    </row>
    <row r="1538" spans="1:19" x14ac:dyDescent="0.3">
      <c r="A1538">
        <v>120</v>
      </c>
      <c r="B1538">
        <v>-0.32100000000000001</v>
      </c>
      <c r="C1538">
        <v>-1.321</v>
      </c>
      <c r="D1538">
        <v>-2.3170000000000002</v>
      </c>
      <c r="E1538">
        <v>-3.0750000000000002</v>
      </c>
      <c r="F1538">
        <v>-3.21</v>
      </c>
      <c r="G1538">
        <v>3.1</v>
      </c>
      <c r="H1538">
        <v>0</v>
      </c>
      <c r="I1538">
        <v>3.1440000000000001</v>
      </c>
      <c r="J1538">
        <v>-0.32500000000000001</v>
      </c>
      <c r="K1538">
        <v>-1.321</v>
      </c>
      <c r="L1538">
        <v>-2.3170000000000002</v>
      </c>
      <c r="M1538">
        <v>-3.073</v>
      </c>
      <c r="N1538">
        <v>-3.21</v>
      </c>
      <c r="O1538">
        <v>1.1040000000000001</v>
      </c>
      <c r="P1538">
        <v>1.1120000000000001</v>
      </c>
      <c r="Q1538">
        <v>1.107</v>
      </c>
      <c r="R1538">
        <v>0.79200000000000004</v>
      </c>
      <c r="S1538">
        <v>0.33200000000000002</v>
      </c>
    </row>
    <row r="1539" spans="1:19" x14ac:dyDescent="0.3">
      <c r="A1539">
        <v>180</v>
      </c>
      <c r="B1539">
        <v>-0.32100000000000001</v>
      </c>
      <c r="C1539">
        <v>-1.321</v>
      </c>
      <c r="D1539">
        <v>-2.3170000000000002</v>
      </c>
      <c r="E1539">
        <v>-3.0750000000000002</v>
      </c>
      <c r="F1539">
        <v>-3.21</v>
      </c>
      <c r="G1539">
        <v>3.1</v>
      </c>
      <c r="H1539">
        <v>0</v>
      </c>
      <c r="I1539">
        <v>3.1440000000000001</v>
      </c>
      <c r="J1539">
        <v>-0.32600000000000001</v>
      </c>
      <c r="K1539">
        <v>-1.32</v>
      </c>
      <c r="L1539">
        <v>-2.3170000000000002</v>
      </c>
      <c r="M1539">
        <v>-3.073</v>
      </c>
      <c r="N1539">
        <v>-3.21</v>
      </c>
      <c r="O1539">
        <v>1.105</v>
      </c>
      <c r="P1539">
        <v>1.115</v>
      </c>
      <c r="Q1539">
        <v>1.109</v>
      </c>
      <c r="R1539">
        <v>0.79400000000000004</v>
      </c>
      <c r="S1539">
        <v>0.33300000000000002</v>
      </c>
    </row>
    <row r="1540" spans="1:19" x14ac:dyDescent="0.3">
      <c r="A1540">
        <v>240</v>
      </c>
      <c r="B1540">
        <v>-0.32100000000000001</v>
      </c>
      <c r="C1540">
        <v>-1.321</v>
      </c>
      <c r="D1540">
        <v>-2.3170000000000002</v>
      </c>
      <c r="E1540">
        <v>-3.0750000000000002</v>
      </c>
      <c r="F1540">
        <v>-3.21</v>
      </c>
      <c r="G1540">
        <v>3.1</v>
      </c>
      <c r="H1540">
        <v>0</v>
      </c>
      <c r="I1540">
        <v>3.1440000000000001</v>
      </c>
      <c r="J1540">
        <v>-0.32600000000000001</v>
      </c>
      <c r="K1540">
        <v>-1.32</v>
      </c>
      <c r="L1540">
        <v>-2.3170000000000002</v>
      </c>
      <c r="M1540">
        <v>-3.0720000000000001</v>
      </c>
      <c r="N1540">
        <v>-3.21</v>
      </c>
      <c r="O1540">
        <v>1.1060000000000001</v>
      </c>
      <c r="P1540">
        <v>1.115</v>
      </c>
      <c r="Q1540">
        <v>1.1100000000000001</v>
      </c>
      <c r="R1540">
        <v>0.79500000000000004</v>
      </c>
      <c r="S1540">
        <v>0.33300000000000002</v>
      </c>
    </row>
    <row r="1541" spans="1:19" x14ac:dyDescent="0.3">
      <c r="A1541">
        <v>300</v>
      </c>
      <c r="B1541">
        <v>-0.32100000000000001</v>
      </c>
      <c r="C1541">
        <v>-1.321</v>
      </c>
      <c r="D1541">
        <v>-2.3170000000000002</v>
      </c>
      <c r="E1541">
        <v>-3.0750000000000002</v>
      </c>
      <c r="F1541">
        <v>-3.21</v>
      </c>
      <c r="G1541">
        <v>3.1</v>
      </c>
      <c r="H1541">
        <v>0</v>
      </c>
      <c r="I1541">
        <v>3.1440000000000001</v>
      </c>
      <c r="J1541">
        <v>-0.32700000000000001</v>
      </c>
      <c r="K1541">
        <v>-1.321</v>
      </c>
      <c r="L1541">
        <v>-2.3180000000000001</v>
      </c>
      <c r="M1541">
        <v>-3.0720000000000001</v>
      </c>
      <c r="N1541">
        <v>-3.21</v>
      </c>
      <c r="O1541">
        <v>1.107</v>
      </c>
      <c r="P1541">
        <v>1.115</v>
      </c>
      <c r="Q1541">
        <v>1.1100000000000001</v>
      </c>
      <c r="R1541">
        <v>0.79500000000000004</v>
      </c>
      <c r="S1541">
        <v>0.33400000000000002</v>
      </c>
    </row>
    <row r="1542" spans="1:19" x14ac:dyDescent="0.3">
      <c r="A1542">
        <v>360</v>
      </c>
      <c r="B1542">
        <v>-0.32100000000000001</v>
      </c>
      <c r="C1542">
        <v>-1.321</v>
      </c>
      <c r="D1542">
        <v>-2.3170000000000002</v>
      </c>
      <c r="E1542">
        <v>-3.0750000000000002</v>
      </c>
      <c r="F1542">
        <v>-3.21</v>
      </c>
      <c r="G1542">
        <v>3.1</v>
      </c>
      <c r="H1542">
        <v>0</v>
      </c>
      <c r="I1542">
        <v>3.1440000000000001</v>
      </c>
      <c r="J1542">
        <v>-0.32700000000000001</v>
      </c>
      <c r="K1542">
        <v>-1.321</v>
      </c>
      <c r="L1542">
        <v>-2.3180000000000001</v>
      </c>
      <c r="M1542">
        <v>-3.0720000000000001</v>
      </c>
      <c r="N1542">
        <v>-3.21</v>
      </c>
      <c r="O1542">
        <v>1.107</v>
      </c>
      <c r="P1542">
        <v>1.113</v>
      </c>
      <c r="Q1542">
        <v>1.111</v>
      </c>
      <c r="R1542">
        <v>0.79500000000000004</v>
      </c>
      <c r="S1542">
        <v>0.33700000000000002</v>
      </c>
    </row>
    <row r="1543" spans="1:19" x14ac:dyDescent="0.3">
      <c r="A1543">
        <v>420</v>
      </c>
      <c r="B1543">
        <v>-0.32100000000000001</v>
      </c>
      <c r="C1543">
        <v>-1.321</v>
      </c>
      <c r="D1543">
        <v>-2.3170000000000002</v>
      </c>
      <c r="E1543">
        <v>-3.0750000000000002</v>
      </c>
      <c r="F1543">
        <v>-3.21</v>
      </c>
      <c r="G1543">
        <v>3.1</v>
      </c>
      <c r="H1543">
        <v>0</v>
      </c>
      <c r="I1543">
        <v>3.1440000000000001</v>
      </c>
      <c r="J1543">
        <v>-0.32700000000000001</v>
      </c>
      <c r="K1543">
        <v>-1.3220000000000001</v>
      </c>
      <c r="L1543">
        <v>-2.3180000000000001</v>
      </c>
      <c r="M1543">
        <v>-3.0720000000000001</v>
      </c>
      <c r="N1543">
        <v>-3.21</v>
      </c>
      <c r="O1543">
        <v>1.1080000000000001</v>
      </c>
      <c r="P1543">
        <v>1.1120000000000001</v>
      </c>
      <c r="Q1543">
        <v>1.111</v>
      </c>
      <c r="R1543">
        <v>0.79500000000000004</v>
      </c>
      <c r="S1543">
        <v>0.33800000000000002</v>
      </c>
    </row>
    <row r="1544" spans="1:19" x14ac:dyDescent="0.3">
      <c r="A1544">
        <v>480</v>
      </c>
      <c r="B1544">
        <v>-0.32100000000000001</v>
      </c>
      <c r="C1544">
        <v>-1.321</v>
      </c>
      <c r="D1544">
        <v>-2.3170000000000002</v>
      </c>
      <c r="E1544">
        <v>-3.0750000000000002</v>
      </c>
      <c r="F1544">
        <v>-3.21</v>
      </c>
      <c r="G1544">
        <v>3.1</v>
      </c>
      <c r="H1544">
        <v>0</v>
      </c>
      <c r="I1544">
        <v>3.1440000000000001</v>
      </c>
      <c r="J1544">
        <v>-0.32800000000000001</v>
      </c>
      <c r="K1544">
        <v>-1.323</v>
      </c>
      <c r="L1544">
        <v>-2.3180000000000001</v>
      </c>
      <c r="M1544">
        <v>-3.0720000000000001</v>
      </c>
      <c r="N1544">
        <v>-3.21</v>
      </c>
      <c r="O1544">
        <v>1.1080000000000001</v>
      </c>
      <c r="P1544">
        <v>1.111</v>
      </c>
      <c r="Q1544">
        <v>1.111</v>
      </c>
      <c r="R1544">
        <v>0.79500000000000004</v>
      </c>
      <c r="S1544">
        <v>0.33900000000000002</v>
      </c>
    </row>
    <row r="1545" spans="1:19" x14ac:dyDescent="0.3">
      <c r="A1545">
        <v>540</v>
      </c>
      <c r="B1545">
        <v>-0.32100000000000001</v>
      </c>
      <c r="C1545">
        <v>-1.321</v>
      </c>
      <c r="D1545">
        <v>-2.3170000000000002</v>
      </c>
      <c r="E1545">
        <v>-3.0750000000000002</v>
      </c>
      <c r="F1545">
        <v>-3.21</v>
      </c>
      <c r="G1545">
        <v>3.1</v>
      </c>
      <c r="H1545">
        <v>0</v>
      </c>
      <c r="I1545">
        <v>3.1440000000000001</v>
      </c>
      <c r="J1545">
        <v>-0.32800000000000001</v>
      </c>
      <c r="K1545">
        <v>-1.323</v>
      </c>
      <c r="L1545">
        <v>-2.3180000000000001</v>
      </c>
      <c r="M1545">
        <v>-3.0720000000000001</v>
      </c>
      <c r="N1545">
        <v>-3.21</v>
      </c>
      <c r="O1545">
        <v>1.1080000000000001</v>
      </c>
      <c r="P1545">
        <v>1.111</v>
      </c>
      <c r="Q1545">
        <v>1.111</v>
      </c>
      <c r="R1545">
        <v>0.79500000000000004</v>
      </c>
      <c r="S1545">
        <v>0.33900000000000002</v>
      </c>
    </row>
    <row r="1546" spans="1:19" x14ac:dyDescent="0.3">
      <c r="A1546">
        <v>600</v>
      </c>
      <c r="B1546">
        <v>-0.32100000000000001</v>
      </c>
      <c r="C1546">
        <v>-1.321</v>
      </c>
      <c r="D1546">
        <v>-2.3170000000000002</v>
      </c>
      <c r="E1546">
        <v>-3.0750000000000002</v>
      </c>
      <c r="F1546">
        <v>-3.21</v>
      </c>
      <c r="G1546">
        <v>3.1</v>
      </c>
      <c r="H1546">
        <v>0</v>
      </c>
      <c r="I1546">
        <v>3.1440000000000001</v>
      </c>
      <c r="J1546">
        <v>-0.32800000000000001</v>
      </c>
      <c r="K1546">
        <v>-1.3240000000000001</v>
      </c>
      <c r="L1546">
        <v>-2.3180000000000001</v>
      </c>
      <c r="M1546">
        <v>-3.073</v>
      </c>
      <c r="N1546">
        <v>-3.21</v>
      </c>
      <c r="O1546">
        <v>1.109</v>
      </c>
      <c r="P1546">
        <v>1.111</v>
      </c>
      <c r="Q1546">
        <v>1.111</v>
      </c>
      <c r="R1546">
        <v>0.79500000000000004</v>
      </c>
      <c r="S1546">
        <v>0.33800000000000002</v>
      </c>
    </row>
    <row r="1548" spans="1:19" x14ac:dyDescent="0.3">
      <c r="A1548" t="s">
        <v>0</v>
      </c>
      <c r="B1548" t="s">
        <v>120</v>
      </c>
    </row>
    <row r="1549" spans="1:19" x14ac:dyDescent="0.3">
      <c r="A1549">
        <v>0</v>
      </c>
      <c r="B1549">
        <v>-0.32100000000000001</v>
      </c>
      <c r="C1549">
        <v>-1.321</v>
      </c>
      <c r="D1549">
        <v>-2.3170000000000002</v>
      </c>
      <c r="E1549">
        <v>-3.0750000000000002</v>
      </c>
      <c r="F1549">
        <v>-3.21</v>
      </c>
      <c r="G1549">
        <v>3.1</v>
      </c>
      <c r="H1549">
        <v>0</v>
      </c>
      <c r="I1549">
        <v>2.9220000000000002</v>
      </c>
      <c r="J1549">
        <v>-0.32100000000000001</v>
      </c>
      <c r="K1549">
        <v>-1.321</v>
      </c>
      <c r="L1549">
        <v>-2.3170000000000002</v>
      </c>
      <c r="M1549">
        <v>-3.0750000000000002</v>
      </c>
      <c r="N1549">
        <v>-3.21</v>
      </c>
      <c r="O1549">
        <v>1.097</v>
      </c>
      <c r="P1549">
        <v>1.097</v>
      </c>
      <c r="Q1549">
        <v>1.091</v>
      </c>
      <c r="R1549">
        <v>0.78300000000000003</v>
      </c>
      <c r="S1549">
        <v>0.33</v>
      </c>
    </row>
    <row r="1550" spans="1:19" x14ac:dyDescent="0.3">
      <c r="A1550">
        <v>60</v>
      </c>
      <c r="B1550">
        <v>-0.32100000000000001</v>
      </c>
      <c r="C1550">
        <v>-1.321</v>
      </c>
      <c r="D1550">
        <v>-2.3170000000000002</v>
      </c>
      <c r="E1550">
        <v>-3.0750000000000002</v>
      </c>
      <c r="F1550">
        <v>-3.21</v>
      </c>
      <c r="G1550">
        <v>3.1</v>
      </c>
      <c r="H1550">
        <v>0</v>
      </c>
      <c r="I1550">
        <v>2.9220000000000002</v>
      </c>
      <c r="J1550">
        <v>-0.32300000000000001</v>
      </c>
      <c r="K1550">
        <v>-1.32</v>
      </c>
      <c r="L1550">
        <v>-2.3170000000000002</v>
      </c>
      <c r="M1550">
        <v>-3.0750000000000002</v>
      </c>
      <c r="N1550">
        <v>-3.2069999999999999</v>
      </c>
      <c r="O1550">
        <v>1.101</v>
      </c>
      <c r="P1550">
        <v>1.109</v>
      </c>
      <c r="Q1550">
        <v>1.103</v>
      </c>
      <c r="R1550">
        <v>0.78800000000000003</v>
      </c>
      <c r="S1550">
        <v>0.32400000000000001</v>
      </c>
    </row>
    <row r="1551" spans="1:19" x14ac:dyDescent="0.3">
      <c r="A1551">
        <v>120</v>
      </c>
      <c r="B1551">
        <v>-0.32100000000000001</v>
      </c>
      <c r="C1551">
        <v>-1.321</v>
      </c>
      <c r="D1551">
        <v>-2.3170000000000002</v>
      </c>
      <c r="E1551">
        <v>-3.0750000000000002</v>
      </c>
      <c r="F1551">
        <v>-3.21</v>
      </c>
      <c r="G1551">
        <v>3.1</v>
      </c>
      <c r="H1551">
        <v>0</v>
      </c>
      <c r="I1551">
        <v>2.9220000000000002</v>
      </c>
      <c r="J1551">
        <v>-0.32500000000000001</v>
      </c>
      <c r="K1551">
        <v>-1.321</v>
      </c>
      <c r="L1551">
        <v>-2.3170000000000002</v>
      </c>
      <c r="M1551">
        <v>-3.073</v>
      </c>
      <c r="N1551">
        <v>-3.2040000000000002</v>
      </c>
      <c r="O1551">
        <v>1.1040000000000001</v>
      </c>
      <c r="P1551">
        <v>1.113</v>
      </c>
      <c r="Q1551">
        <v>1.107</v>
      </c>
      <c r="R1551">
        <v>0.79200000000000004</v>
      </c>
      <c r="S1551">
        <v>0.317</v>
      </c>
    </row>
    <row r="1552" spans="1:19" x14ac:dyDescent="0.3">
      <c r="A1552">
        <v>180</v>
      </c>
      <c r="B1552">
        <v>-0.32100000000000001</v>
      </c>
      <c r="C1552">
        <v>-1.321</v>
      </c>
      <c r="D1552">
        <v>-2.3170000000000002</v>
      </c>
      <c r="E1552">
        <v>-3.0750000000000002</v>
      </c>
      <c r="F1552">
        <v>-3.21</v>
      </c>
      <c r="G1552">
        <v>3.1</v>
      </c>
      <c r="H1552">
        <v>0</v>
      </c>
      <c r="I1552">
        <v>2.9220000000000002</v>
      </c>
      <c r="J1552">
        <v>-0.32600000000000001</v>
      </c>
      <c r="K1552">
        <v>-1.32</v>
      </c>
      <c r="L1552">
        <v>-2.3170000000000002</v>
      </c>
      <c r="M1552">
        <v>-3.0720000000000001</v>
      </c>
      <c r="N1552">
        <v>-3.2010000000000001</v>
      </c>
      <c r="O1552">
        <v>1.105</v>
      </c>
      <c r="P1552">
        <v>1.115</v>
      </c>
      <c r="Q1552">
        <v>1.109</v>
      </c>
      <c r="R1552">
        <v>0.79300000000000004</v>
      </c>
      <c r="S1552">
        <v>0.312</v>
      </c>
    </row>
    <row r="1553" spans="1:19" x14ac:dyDescent="0.3">
      <c r="A1553">
        <v>240</v>
      </c>
      <c r="B1553">
        <v>-0.32100000000000001</v>
      </c>
      <c r="C1553">
        <v>-1.321</v>
      </c>
      <c r="D1553">
        <v>-2.3170000000000002</v>
      </c>
      <c r="E1553">
        <v>-3.0750000000000002</v>
      </c>
      <c r="F1553">
        <v>-3.21</v>
      </c>
      <c r="G1553">
        <v>3.1</v>
      </c>
      <c r="H1553">
        <v>0</v>
      </c>
      <c r="I1553">
        <v>2.9220000000000002</v>
      </c>
      <c r="J1553">
        <v>-0.32600000000000001</v>
      </c>
      <c r="K1553">
        <v>-1.321</v>
      </c>
      <c r="L1553">
        <v>-2.3180000000000001</v>
      </c>
      <c r="M1553">
        <v>-3.073</v>
      </c>
      <c r="N1553">
        <v>-3.198</v>
      </c>
      <c r="O1553">
        <v>1.1060000000000001</v>
      </c>
      <c r="P1553">
        <v>1.1160000000000001</v>
      </c>
      <c r="Q1553">
        <v>1.111</v>
      </c>
      <c r="R1553">
        <v>0.79700000000000004</v>
      </c>
      <c r="S1553">
        <v>0.307</v>
      </c>
    </row>
    <row r="1554" spans="1:19" x14ac:dyDescent="0.3">
      <c r="A1554">
        <v>300</v>
      </c>
      <c r="B1554">
        <v>-0.32100000000000001</v>
      </c>
      <c r="C1554">
        <v>-1.321</v>
      </c>
      <c r="D1554">
        <v>-2.3170000000000002</v>
      </c>
      <c r="E1554">
        <v>-3.0750000000000002</v>
      </c>
      <c r="F1554">
        <v>-3.21</v>
      </c>
      <c r="G1554">
        <v>3.1</v>
      </c>
      <c r="H1554">
        <v>0</v>
      </c>
      <c r="I1554">
        <v>2.9220000000000002</v>
      </c>
      <c r="J1554">
        <v>-0.32700000000000001</v>
      </c>
      <c r="K1554">
        <v>-1.321</v>
      </c>
      <c r="L1554">
        <v>-2.3170000000000002</v>
      </c>
      <c r="M1554">
        <v>-3.073</v>
      </c>
      <c r="N1554">
        <v>-3.1949999999999998</v>
      </c>
      <c r="O1554">
        <v>1.107</v>
      </c>
      <c r="P1554">
        <v>1.1140000000000001</v>
      </c>
      <c r="Q1554">
        <v>1.1100000000000001</v>
      </c>
      <c r="R1554">
        <v>0.79800000000000004</v>
      </c>
      <c r="S1554">
        <v>0.30299999999999999</v>
      </c>
    </row>
    <row r="1555" spans="1:19" x14ac:dyDescent="0.3">
      <c r="A1555">
        <v>360</v>
      </c>
      <c r="B1555">
        <v>-0.32100000000000001</v>
      </c>
      <c r="C1555">
        <v>-1.321</v>
      </c>
      <c r="D1555">
        <v>-2.3170000000000002</v>
      </c>
      <c r="E1555">
        <v>-3.0750000000000002</v>
      </c>
      <c r="F1555">
        <v>-3.21</v>
      </c>
      <c r="G1555">
        <v>3.1</v>
      </c>
      <c r="H1555">
        <v>0</v>
      </c>
      <c r="I1555">
        <v>2.9220000000000002</v>
      </c>
      <c r="J1555">
        <v>-0.32700000000000001</v>
      </c>
      <c r="K1555">
        <v>-1.3220000000000001</v>
      </c>
      <c r="L1555">
        <v>-2.3180000000000001</v>
      </c>
      <c r="M1555">
        <v>-3.073</v>
      </c>
      <c r="N1555">
        <v>-3.1920000000000002</v>
      </c>
      <c r="O1555">
        <v>1.107</v>
      </c>
      <c r="P1555">
        <v>1.1140000000000001</v>
      </c>
      <c r="Q1555">
        <v>1.1100000000000001</v>
      </c>
      <c r="R1555">
        <v>0.79500000000000004</v>
      </c>
      <c r="S1555">
        <v>0.30199999999999999</v>
      </c>
    </row>
    <row r="1556" spans="1:19" x14ac:dyDescent="0.3">
      <c r="A1556">
        <v>420</v>
      </c>
      <c r="B1556">
        <v>-0.32100000000000001</v>
      </c>
      <c r="C1556">
        <v>-1.321</v>
      </c>
      <c r="D1556">
        <v>-2.3170000000000002</v>
      </c>
      <c r="E1556">
        <v>-3.0750000000000002</v>
      </c>
      <c r="F1556">
        <v>-3.21</v>
      </c>
      <c r="G1556">
        <v>3.1</v>
      </c>
      <c r="H1556">
        <v>0</v>
      </c>
      <c r="I1556">
        <v>2.9220000000000002</v>
      </c>
      <c r="J1556">
        <v>-0.32700000000000001</v>
      </c>
      <c r="K1556">
        <v>-1.3220000000000001</v>
      </c>
      <c r="L1556">
        <v>-2.3180000000000001</v>
      </c>
      <c r="M1556">
        <v>-3.0710000000000002</v>
      </c>
      <c r="N1556">
        <v>-3.1890000000000001</v>
      </c>
      <c r="O1556">
        <v>1.1080000000000001</v>
      </c>
      <c r="P1556">
        <v>1.1120000000000001</v>
      </c>
      <c r="Q1556">
        <v>1.1120000000000001</v>
      </c>
      <c r="R1556">
        <v>0.79100000000000004</v>
      </c>
      <c r="S1556">
        <v>0.30099999999999999</v>
      </c>
    </row>
    <row r="1557" spans="1:19" x14ac:dyDescent="0.3">
      <c r="A1557">
        <v>480</v>
      </c>
      <c r="B1557">
        <v>-0.32100000000000001</v>
      </c>
      <c r="C1557">
        <v>-1.321</v>
      </c>
      <c r="D1557">
        <v>-2.3170000000000002</v>
      </c>
      <c r="E1557">
        <v>-3.0750000000000002</v>
      </c>
      <c r="F1557">
        <v>-3.21</v>
      </c>
      <c r="G1557">
        <v>3.1</v>
      </c>
      <c r="H1557">
        <v>0</v>
      </c>
      <c r="I1557">
        <v>2.9220000000000002</v>
      </c>
      <c r="J1557">
        <v>-0.32800000000000001</v>
      </c>
      <c r="K1557">
        <v>-1.323</v>
      </c>
      <c r="L1557">
        <v>-2.3180000000000001</v>
      </c>
      <c r="M1557">
        <v>-3.07</v>
      </c>
      <c r="N1557">
        <v>-3.1859999999999999</v>
      </c>
      <c r="O1557">
        <v>1.1080000000000001</v>
      </c>
      <c r="P1557">
        <v>1.111</v>
      </c>
      <c r="Q1557">
        <v>1.1120000000000001</v>
      </c>
      <c r="R1557">
        <v>0.78700000000000003</v>
      </c>
      <c r="S1557">
        <v>0.29899999999999999</v>
      </c>
    </row>
    <row r="1558" spans="1:19" x14ac:dyDescent="0.3">
      <c r="A1558">
        <v>540</v>
      </c>
      <c r="B1558">
        <v>-0.32100000000000001</v>
      </c>
      <c r="C1558">
        <v>-1.321</v>
      </c>
      <c r="D1558">
        <v>-2.3170000000000002</v>
      </c>
      <c r="E1558">
        <v>-3.0750000000000002</v>
      </c>
      <c r="F1558">
        <v>-3.21</v>
      </c>
      <c r="G1558">
        <v>3.1</v>
      </c>
      <c r="H1558">
        <v>0</v>
      </c>
      <c r="I1558">
        <v>2.9220000000000002</v>
      </c>
      <c r="J1558">
        <v>-0.32800000000000001</v>
      </c>
      <c r="K1558">
        <v>-1.323</v>
      </c>
      <c r="L1558">
        <v>-2.3180000000000001</v>
      </c>
      <c r="M1558">
        <v>-3.0680000000000001</v>
      </c>
      <c r="N1558">
        <v>-3.1829999999999998</v>
      </c>
      <c r="O1558">
        <v>1.1080000000000001</v>
      </c>
      <c r="P1558">
        <v>1.111</v>
      </c>
      <c r="Q1558">
        <v>1.111</v>
      </c>
      <c r="R1558">
        <v>0.78200000000000003</v>
      </c>
      <c r="S1558">
        <v>0.29599999999999999</v>
      </c>
    </row>
    <row r="1559" spans="1:19" x14ac:dyDescent="0.3">
      <c r="A1559">
        <v>600</v>
      </c>
      <c r="B1559">
        <v>-0.32100000000000001</v>
      </c>
      <c r="C1559">
        <v>-1.321</v>
      </c>
      <c r="D1559">
        <v>-2.3170000000000002</v>
      </c>
      <c r="E1559">
        <v>-3.0750000000000002</v>
      </c>
      <c r="F1559">
        <v>-3.21</v>
      </c>
      <c r="G1559">
        <v>3.1</v>
      </c>
      <c r="H1559">
        <v>0</v>
      </c>
      <c r="I1559">
        <v>2.9220000000000002</v>
      </c>
      <c r="J1559">
        <v>-0.32800000000000001</v>
      </c>
      <c r="K1559">
        <v>-1.3240000000000001</v>
      </c>
      <c r="L1559">
        <v>-2.3180000000000001</v>
      </c>
      <c r="M1559">
        <v>-3.0659999999999998</v>
      </c>
      <c r="N1559">
        <v>-3.18</v>
      </c>
      <c r="O1559">
        <v>1.109</v>
      </c>
      <c r="P1559">
        <v>1.111</v>
      </c>
      <c r="Q1559">
        <v>1.111</v>
      </c>
      <c r="R1559">
        <v>0.77800000000000002</v>
      </c>
      <c r="S1559">
        <v>0.29399999999999998</v>
      </c>
    </row>
    <row r="1561" spans="1:19" x14ac:dyDescent="0.3">
      <c r="A1561" t="s">
        <v>0</v>
      </c>
      <c r="B1561" t="s">
        <v>121</v>
      </c>
    </row>
    <row r="1562" spans="1:19" x14ac:dyDescent="0.3">
      <c r="A1562">
        <v>0</v>
      </c>
      <c r="B1562">
        <v>-0.32100000000000001</v>
      </c>
      <c r="C1562">
        <v>-1.321</v>
      </c>
      <c r="D1562">
        <v>-2.3170000000000002</v>
      </c>
      <c r="E1562">
        <v>-3.0680000000000001</v>
      </c>
      <c r="F1562">
        <v>-3.2</v>
      </c>
      <c r="G1562">
        <v>3.1</v>
      </c>
      <c r="H1562">
        <v>0</v>
      </c>
      <c r="I1562">
        <v>3.36</v>
      </c>
      <c r="J1562">
        <v>-0.32100000000000001</v>
      </c>
      <c r="K1562">
        <v>-1.321</v>
      </c>
      <c r="L1562">
        <v>-2.3170000000000002</v>
      </c>
      <c r="M1562">
        <v>-3.0680000000000001</v>
      </c>
      <c r="N1562">
        <v>-3.2</v>
      </c>
      <c r="O1562">
        <v>1.097</v>
      </c>
      <c r="P1562">
        <v>1.097</v>
      </c>
      <c r="Q1562">
        <v>1.0900000000000001</v>
      </c>
      <c r="R1562">
        <v>0.77600000000000002</v>
      </c>
      <c r="S1562">
        <v>0.32800000000000001</v>
      </c>
    </row>
    <row r="1563" spans="1:19" x14ac:dyDescent="0.3">
      <c r="A1563">
        <v>60</v>
      </c>
      <c r="B1563">
        <v>-0.32100000000000001</v>
      </c>
      <c r="C1563">
        <v>-1.321</v>
      </c>
      <c r="D1563">
        <v>-2.3170000000000002</v>
      </c>
      <c r="E1563">
        <v>-3.0680000000000001</v>
      </c>
      <c r="F1563">
        <v>-3.2</v>
      </c>
      <c r="G1563">
        <v>3.1</v>
      </c>
      <c r="H1563">
        <v>0</v>
      </c>
      <c r="I1563">
        <v>3.36</v>
      </c>
      <c r="J1563">
        <v>-0.32300000000000001</v>
      </c>
      <c r="K1563">
        <v>-1.321</v>
      </c>
      <c r="L1563">
        <v>-2.3170000000000002</v>
      </c>
      <c r="M1563">
        <v>-3.0680000000000001</v>
      </c>
      <c r="N1563">
        <v>-3.2029999999999998</v>
      </c>
      <c r="O1563">
        <v>1.101</v>
      </c>
      <c r="P1563">
        <v>1.1100000000000001</v>
      </c>
      <c r="Q1563">
        <v>1.1040000000000001</v>
      </c>
      <c r="R1563">
        <v>0.78</v>
      </c>
      <c r="S1563">
        <v>0.33700000000000002</v>
      </c>
    </row>
    <row r="1564" spans="1:19" x14ac:dyDescent="0.3">
      <c r="A1564">
        <v>120</v>
      </c>
      <c r="B1564">
        <v>-0.32100000000000001</v>
      </c>
      <c r="C1564">
        <v>-1.321</v>
      </c>
      <c r="D1564">
        <v>-2.3170000000000002</v>
      </c>
      <c r="E1564">
        <v>-3.0680000000000001</v>
      </c>
      <c r="F1564">
        <v>-3.2</v>
      </c>
      <c r="G1564">
        <v>3.1</v>
      </c>
      <c r="H1564">
        <v>0</v>
      </c>
      <c r="I1564">
        <v>3.36</v>
      </c>
      <c r="J1564">
        <v>-0.32500000000000001</v>
      </c>
      <c r="K1564">
        <v>-1.321</v>
      </c>
      <c r="L1564">
        <v>-2.3170000000000002</v>
      </c>
      <c r="M1564">
        <v>-3.0670000000000002</v>
      </c>
      <c r="N1564">
        <v>-3.206</v>
      </c>
      <c r="O1564">
        <v>1.103</v>
      </c>
      <c r="P1564">
        <v>1.1120000000000001</v>
      </c>
      <c r="Q1564">
        <v>1.1080000000000001</v>
      </c>
      <c r="R1564">
        <v>0.78700000000000003</v>
      </c>
      <c r="S1564">
        <v>0.34399999999999997</v>
      </c>
    </row>
    <row r="1565" spans="1:19" x14ac:dyDescent="0.3">
      <c r="A1565">
        <v>180</v>
      </c>
      <c r="B1565">
        <v>-0.32100000000000001</v>
      </c>
      <c r="C1565">
        <v>-1.321</v>
      </c>
      <c r="D1565">
        <v>-2.3170000000000002</v>
      </c>
      <c r="E1565">
        <v>-3.0680000000000001</v>
      </c>
      <c r="F1565">
        <v>-3.2</v>
      </c>
      <c r="G1565">
        <v>3.1</v>
      </c>
      <c r="H1565">
        <v>0</v>
      </c>
      <c r="I1565">
        <v>3.36</v>
      </c>
      <c r="J1565">
        <v>-0.32600000000000001</v>
      </c>
      <c r="K1565">
        <v>-1.321</v>
      </c>
      <c r="L1565">
        <v>-2.3170000000000002</v>
      </c>
      <c r="M1565">
        <v>-3.0659999999999998</v>
      </c>
      <c r="N1565">
        <v>-3.2090000000000001</v>
      </c>
      <c r="O1565">
        <v>1.105</v>
      </c>
      <c r="P1565">
        <v>1.1160000000000001</v>
      </c>
      <c r="Q1565">
        <v>1.1080000000000001</v>
      </c>
      <c r="R1565">
        <v>0.78800000000000003</v>
      </c>
      <c r="S1565">
        <v>0.35199999999999998</v>
      </c>
    </row>
    <row r="1566" spans="1:19" x14ac:dyDescent="0.3">
      <c r="A1566">
        <v>240</v>
      </c>
      <c r="B1566">
        <v>-0.32100000000000001</v>
      </c>
      <c r="C1566">
        <v>-1.321</v>
      </c>
      <c r="D1566">
        <v>-2.3170000000000002</v>
      </c>
      <c r="E1566">
        <v>-3.0680000000000001</v>
      </c>
      <c r="F1566">
        <v>-3.2</v>
      </c>
      <c r="G1566">
        <v>3.1</v>
      </c>
      <c r="H1566">
        <v>0</v>
      </c>
      <c r="I1566">
        <v>3.36</v>
      </c>
      <c r="J1566">
        <v>-0.32600000000000001</v>
      </c>
      <c r="K1566">
        <v>-1.32</v>
      </c>
      <c r="L1566">
        <v>-2.3170000000000002</v>
      </c>
      <c r="M1566">
        <v>-3.0649999999999999</v>
      </c>
      <c r="N1566">
        <v>-3.2120000000000002</v>
      </c>
      <c r="O1566">
        <v>1.1060000000000001</v>
      </c>
      <c r="P1566">
        <v>1.115</v>
      </c>
      <c r="Q1566">
        <v>1.1100000000000001</v>
      </c>
      <c r="R1566">
        <v>0.78700000000000003</v>
      </c>
      <c r="S1566">
        <v>0.35699999999999998</v>
      </c>
    </row>
    <row r="1567" spans="1:19" x14ac:dyDescent="0.3">
      <c r="A1567">
        <v>300</v>
      </c>
      <c r="B1567">
        <v>-0.32100000000000001</v>
      </c>
      <c r="C1567">
        <v>-1.321</v>
      </c>
      <c r="D1567">
        <v>-2.3170000000000002</v>
      </c>
      <c r="E1567">
        <v>-3.0680000000000001</v>
      </c>
      <c r="F1567">
        <v>-3.2</v>
      </c>
      <c r="G1567">
        <v>3.1</v>
      </c>
      <c r="H1567">
        <v>0</v>
      </c>
      <c r="I1567">
        <v>3.36</v>
      </c>
      <c r="J1567">
        <v>-0.32700000000000001</v>
      </c>
      <c r="K1567">
        <v>-1.321</v>
      </c>
      <c r="L1567">
        <v>-2.3170000000000002</v>
      </c>
      <c r="M1567">
        <v>-3.0649999999999999</v>
      </c>
      <c r="N1567">
        <v>-3.2149999999999999</v>
      </c>
      <c r="O1567">
        <v>1.107</v>
      </c>
      <c r="P1567">
        <v>1.115</v>
      </c>
      <c r="Q1567">
        <v>1.1100000000000001</v>
      </c>
      <c r="R1567">
        <v>0.78700000000000003</v>
      </c>
      <c r="S1567">
        <v>0.36299999999999999</v>
      </c>
    </row>
    <row r="1568" spans="1:19" x14ac:dyDescent="0.3">
      <c r="A1568">
        <v>360</v>
      </c>
      <c r="B1568">
        <v>-0.32100000000000001</v>
      </c>
      <c r="C1568">
        <v>-1.321</v>
      </c>
      <c r="D1568">
        <v>-2.3170000000000002</v>
      </c>
      <c r="E1568">
        <v>-3.0680000000000001</v>
      </c>
      <c r="F1568">
        <v>-3.2</v>
      </c>
      <c r="G1568">
        <v>3.1</v>
      </c>
      <c r="H1568">
        <v>0</v>
      </c>
      <c r="I1568">
        <v>3.36</v>
      </c>
      <c r="J1568">
        <v>-0.32700000000000001</v>
      </c>
      <c r="K1568">
        <v>-1.321</v>
      </c>
      <c r="L1568">
        <v>-2.3180000000000001</v>
      </c>
      <c r="M1568">
        <v>-3.0659999999999998</v>
      </c>
      <c r="N1568">
        <v>-3.218</v>
      </c>
      <c r="O1568">
        <v>1.107</v>
      </c>
      <c r="P1568">
        <v>1.113</v>
      </c>
      <c r="Q1568">
        <v>1.111</v>
      </c>
      <c r="R1568">
        <v>0.78900000000000003</v>
      </c>
      <c r="S1568">
        <v>0.36899999999999999</v>
      </c>
    </row>
    <row r="1569" spans="1:19" x14ac:dyDescent="0.3">
      <c r="A1569">
        <v>420</v>
      </c>
      <c r="B1569">
        <v>-0.32100000000000001</v>
      </c>
      <c r="C1569">
        <v>-1.321</v>
      </c>
      <c r="D1569">
        <v>-2.3170000000000002</v>
      </c>
      <c r="E1569">
        <v>-3.0680000000000001</v>
      </c>
      <c r="F1569">
        <v>-3.2</v>
      </c>
      <c r="G1569">
        <v>3.1</v>
      </c>
      <c r="H1569">
        <v>0</v>
      </c>
      <c r="I1569">
        <v>3.36</v>
      </c>
      <c r="J1569">
        <v>-0.32700000000000001</v>
      </c>
      <c r="K1569">
        <v>-1.3220000000000001</v>
      </c>
      <c r="L1569">
        <v>-2.3170000000000002</v>
      </c>
      <c r="M1569">
        <v>-3.0670000000000002</v>
      </c>
      <c r="N1569">
        <v>-3.2210000000000001</v>
      </c>
      <c r="O1569">
        <v>1.1080000000000001</v>
      </c>
      <c r="P1569">
        <v>1.1120000000000001</v>
      </c>
      <c r="Q1569">
        <v>1.1100000000000001</v>
      </c>
      <c r="R1569">
        <v>0.79300000000000004</v>
      </c>
      <c r="S1569">
        <v>0.373</v>
      </c>
    </row>
    <row r="1570" spans="1:19" x14ac:dyDescent="0.3">
      <c r="A1570">
        <v>480</v>
      </c>
      <c r="B1570">
        <v>-0.32100000000000001</v>
      </c>
      <c r="C1570">
        <v>-1.321</v>
      </c>
      <c r="D1570">
        <v>-2.3170000000000002</v>
      </c>
      <c r="E1570">
        <v>-3.0680000000000001</v>
      </c>
      <c r="F1570">
        <v>-3.2</v>
      </c>
      <c r="G1570">
        <v>3.1</v>
      </c>
      <c r="H1570">
        <v>0</v>
      </c>
      <c r="I1570">
        <v>3.36</v>
      </c>
      <c r="J1570">
        <v>-0.32800000000000001</v>
      </c>
      <c r="K1570">
        <v>-1.323</v>
      </c>
      <c r="L1570">
        <v>-2.3170000000000002</v>
      </c>
      <c r="M1570">
        <v>-3.069</v>
      </c>
      <c r="N1570">
        <v>-3.2240000000000002</v>
      </c>
      <c r="O1570">
        <v>1.1080000000000001</v>
      </c>
      <c r="P1570">
        <v>1.111</v>
      </c>
      <c r="Q1570">
        <v>1.111</v>
      </c>
      <c r="R1570">
        <v>0.79800000000000004</v>
      </c>
      <c r="S1570">
        <v>0.376</v>
      </c>
    </row>
    <row r="1571" spans="1:19" x14ac:dyDescent="0.3">
      <c r="A1571">
        <v>540</v>
      </c>
      <c r="B1571">
        <v>-0.32100000000000001</v>
      </c>
      <c r="C1571">
        <v>-1.321</v>
      </c>
      <c r="D1571">
        <v>-2.3170000000000002</v>
      </c>
      <c r="E1571">
        <v>-3.0680000000000001</v>
      </c>
      <c r="F1571">
        <v>-3.2</v>
      </c>
      <c r="G1571">
        <v>3.1</v>
      </c>
      <c r="H1571">
        <v>0</v>
      </c>
      <c r="I1571">
        <v>3.36</v>
      </c>
      <c r="J1571">
        <v>-0.32800000000000001</v>
      </c>
      <c r="K1571">
        <v>-1.323</v>
      </c>
      <c r="L1571">
        <v>-2.3180000000000001</v>
      </c>
      <c r="M1571">
        <v>-3.07</v>
      </c>
      <c r="N1571">
        <v>-3.2269999999999999</v>
      </c>
      <c r="O1571">
        <v>1.1080000000000001</v>
      </c>
      <c r="P1571">
        <v>1.111</v>
      </c>
      <c r="Q1571">
        <v>1.111</v>
      </c>
      <c r="R1571">
        <v>0.80100000000000005</v>
      </c>
      <c r="S1571">
        <v>0.378</v>
      </c>
    </row>
    <row r="1572" spans="1:19" x14ac:dyDescent="0.3">
      <c r="A1572">
        <v>600</v>
      </c>
      <c r="B1572">
        <v>-0.32100000000000001</v>
      </c>
      <c r="C1572">
        <v>-1.321</v>
      </c>
      <c r="D1572">
        <v>-2.3170000000000002</v>
      </c>
      <c r="E1572">
        <v>-3.0680000000000001</v>
      </c>
      <c r="F1572">
        <v>-3.2</v>
      </c>
      <c r="G1572">
        <v>3.1</v>
      </c>
      <c r="H1572">
        <v>0</v>
      </c>
      <c r="I1572">
        <v>3.36</v>
      </c>
      <c r="J1572">
        <v>-0.32800000000000001</v>
      </c>
      <c r="K1572">
        <v>-1.3240000000000001</v>
      </c>
      <c r="L1572">
        <v>-2.3180000000000001</v>
      </c>
      <c r="M1572">
        <v>-3.0720000000000001</v>
      </c>
      <c r="N1572">
        <v>-3.23</v>
      </c>
      <c r="O1572">
        <v>1.1080000000000001</v>
      </c>
      <c r="P1572">
        <v>1.111</v>
      </c>
      <c r="Q1572">
        <v>1.111</v>
      </c>
      <c r="R1572">
        <v>0.80500000000000005</v>
      </c>
      <c r="S1572">
        <v>0.379</v>
      </c>
    </row>
    <row r="1574" spans="1:19" x14ac:dyDescent="0.3">
      <c r="A1574" t="s">
        <v>0</v>
      </c>
      <c r="B1574" t="s">
        <v>122</v>
      </c>
    </row>
    <row r="1575" spans="1:19" x14ac:dyDescent="0.3">
      <c r="A1575">
        <v>0</v>
      </c>
      <c r="B1575">
        <v>-0.32100000000000001</v>
      </c>
      <c r="C1575">
        <v>-1.321</v>
      </c>
      <c r="D1575">
        <v>-2.3170000000000002</v>
      </c>
      <c r="E1575">
        <v>-3.0680000000000001</v>
      </c>
      <c r="F1575">
        <v>-3.2</v>
      </c>
      <c r="G1575">
        <v>3.1</v>
      </c>
      <c r="H1575">
        <v>0</v>
      </c>
      <c r="I1575">
        <v>3.145</v>
      </c>
      <c r="J1575">
        <v>-0.32100000000000001</v>
      </c>
      <c r="K1575">
        <v>-1.321</v>
      </c>
      <c r="L1575">
        <v>-2.3170000000000002</v>
      </c>
      <c r="M1575">
        <v>-3.0680000000000001</v>
      </c>
      <c r="N1575">
        <v>-3.2</v>
      </c>
      <c r="O1575">
        <v>1.097</v>
      </c>
      <c r="P1575">
        <v>1.097</v>
      </c>
      <c r="Q1575">
        <v>1.0900000000000001</v>
      </c>
      <c r="R1575">
        <v>0.77600000000000002</v>
      </c>
      <c r="S1575">
        <v>0.32800000000000001</v>
      </c>
    </row>
    <row r="1576" spans="1:19" x14ac:dyDescent="0.3">
      <c r="A1576">
        <v>60</v>
      </c>
      <c r="B1576">
        <v>-0.32100000000000001</v>
      </c>
      <c r="C1576">
        <v>-1.321</v>
      </c>
      <c r="D1576">
        <v>-2.3170000000000002</v>
      </c>
      <c r="E1576">
        <v>-3.0680000000000001</v>
      </c>
      <c r="F1576">
        <v>-3.2</v>
      </c>
      <c r="G1576">
        <v>3.1</v>
      </c>
      <c r="H1576">
        <v>0</v>
      </c>
      <c r="I1576">
        <v>3.145</v>
      </c>
      <c r="J1576">
        <v>-0.32300000000000001</v>
      </c>
      <c r="K1576">
        <v>-1.321</v>
      </c>
      <c r="L1576">
        <v>-2.3170000000000002</v>
      </c>
      <c r="M1576">
        <v>-3.0680000000000001</v>
      </c>
      <c r="N1576">
        <v>-3.2</v>
      </c>
      <c r="O1576">
        <v>1.101</v>
      </c>
      <c r="P1576">
        <v>1.1100000000000001</v>
      </c>
      <c r="Q1576">
        <v>1.1040000000000001</v>
      </c>
      <c r="R1576">
        <v>0.78100000000000003</v>
      </c>
      <c r="S1576">
        <v>0.32900000000000001</v>
      </c>
    </row>
    <row r="1577" spans="1:19" x14ac:dyDescent="0.3">
      <c r="A1577">
        <v>120</v>
      </c>
      <c r="B1577">
        <v>-0.32100000000000001</v>
      </c>
      <c r="C1577">
        <v>-1.321</v>
      </c>
      <c r="D1577">
        <v>-2.3170000000000002</v>
      </c>
      <c r="E1577">
        <v>-3.0680000000000001</v>
      </c>
      <c r="F1577">
        <v>-3.2</v>
      </c>
      <c r="G1577">
        <v>3.1</v>
      </c>
      <c r="H1577">
        <v>0</v>
      </c>
      <c r="I1577">
        <v>3.145</v>
      </c>
      <c r="J1577">
        <v>-0.32500000000000001</v>
      </c>
      <c r="K1577">
        <v>-1.321</v>
      </c>
      <c r="L1577">
        <v>-2.3170000000000002</v>
      </c>
      <c r="M1577">
        <v>-3.0670000000000002</v>
      </c>
      <c r="N1577">
        <v>-3.2</v>
      </c>
      <c r="O1577">
        <v>1.1040000000000001</v>
      </c>
      <c r="P1577">
        <v>1.1120000000000001</v>
      </c>
      <c r="Q1577">
        <v>1.107</v>
      </c>
      <c r="R1577">
        <v>0.78500000000000003</v>
      </c>
      <c r="S1577">
        <v>0.33</v>
      </c>
    </row>
    <row r="1578" spans="1:19" x14ac:dyDescent="0.3">
      <c r="A1578">
        <v>180</v>
      </c>
      <c r="B1578">
        <v>-0.32100000000000001</v>
      </c>
      <c r="C1578">
        <v>-1.321</v>
      </c>
      <c r="D1578">
        <v>-2.3170000000000002</v>
      </c>
      <c r="E1578">
        <v>-3.0680000000000001</v>
      </c>
      <c r="F1578">
        <v>-3.2</v>
      </c>
      <c r="G1578">
        <v>3.1</v>
      </c>
      <c r="H1578">
        <v>0</v>
      </c>
      <c r="I1578">
        <v>3.145</v>
      </c>
      <c r="J1578">
        <v>-0.32600000000000001</v>
      </c>
      <c r="K1578">
        <v>-1.321</v>
      </c>
      <c r="L1578">
        <v>-2.3170000000000002</v>
      </c>
      <c r="M1578">
        <v>-3.0659999999999998</v>
      </c>
      <c r="N1578">
        <v>-3.2</v>
      </c>
      <c r="O1578">
        <v>1.105</v>
      </c>
      <c r="P1578">
        <v>1.1160000000000001</v>
      </c>
      <c r="Q1578">
        <v>1.109</v>
      </c>
      <c r="R1578">
        <v>0.78800000000000003</v>
      </c>
      <c r="S1578">
        <v>0.33100000000000002</v>
      </c>
    </row>
    <row r="1579" spans="1:19" x14ac:dyDescent="0.3">
      <c r="A1579">
        <v>240</v>
      </c>
      <c r="B1579">
        <v>-0.32100000000000001</v>
      </c>
      <c r="C1579">
        <v>-1.321</v>
      </c>
      <c r="D1579">
        <v>-2.3170000000000002</v>
      </c>
      <c r="E1579">
        <v>-3.0680000000000001</v>
      </c>
      <c r="F1579">
        <v>-3.2</v>
      </c>
      <c r="G1579">
        <v>3.1</v>
      </c>
      <c r="H1579">
        <v>0</v>
      </c>
      <c r="I1579">
        <v>3.145</v>
      </c>
      <c r="J1579">
        <v>-0.32600000000000001</v>
      </c>
      <c r="K1579">
        <v>-1.321</v>
      </c>
      <c r="L1579">
        <v>-2.3170000000000002</v>
      </c>
      <c r="M1579">
        <v>-3.0659999999999998</v>
      </c>
      <c r="N1579">
        <v>-3.2</v>
      </c>
      <c r="O1579">
        <v>1.1060000000000001</v>
      </c>
      <c r="P1579">
        <v>1.1160000000000001</v>
      </c>
      <c r="Q1579">
        <v>1.1100000000000001</v>
      </c>
      <c r="R1579">
        <v>0.78900000000000003</v>
      </c>
      <c r="S1579">
        <v>0.33100000000000002</v>
      </c>
    </row>
    <row r="1580" spans="1:19" x14ac:dyDescent="0.3">
      <c r="A1580">
        <v>300</v>
      </c>
      <c r="B1580">
        <v>-0.32100000000000001</v>
      </c>
      <c r="C1580">
        <v>-1.321</v>
      </c>
      <c r="D1580">
        <v>-2.3170000000000002</v>
      </c>
      <c r="E1580">
        <v>-3.0680000000000001</v>
      </c>
      <c r="F1580">
        <v>-3.2</v>
      </c>
      <c r="G1580">
        <v>3.1</v>
      </c>
      <c r="H1580">
        <v>0</v>
      </c>
      <c r="I1580">
        <v>3.145</v>
      </c>
      <c r="J1580">
        <v>-0.32700000000000001</v>
      </c>
      <c r="K1580">
        <v>-1.321</v>
      </c>
      <c r="L1580">
        <v>-2.3170000000000002</v>
      </c>
      <c r="M1580">
        <v>-3.0659999999999998</v>
      </c>
      <c r="N1580">
        <v>-3.2</v>
      </c>
      <c r="O1580">
        <v>1.107</v>
      </c>
      <c r="P1580">
        <v>1.115</v>
      </c>
      <c r="Q1580">
        <v>1.1100000000000001</v>
      </c>
      <c r="R1580">
        <v>0.78900000000000003</v>
      </c>
      <c r="S1580">
        <v>0.33200000000000002</v>
      </c>
    </row>
    <row r="1581" spans="1:19" x14ac:dyDescent="0.3">
      <c r="A1581">
        <v>360</v>
      </c>
      <c r="B1581">
        <v>-0.32100000000000001</v>
      </c>
      <c r="C1581">
        <v>-1.321</v>
      </c>
      <c r="D1581">
        <v>-2.3170000000000002</v>
      </c>
      <c r="E1581">
        <v>-3.0680000000000001</v>
      </c>
      <c r="F1581">
        <v>-3.2</v>
      </c>
      <c r="G1581">
        <v>3.1</v>
      </c>
      <c r="H1581">
        <v>0</v>
      </c>
      <c r="I1581">
        <v>3.145</v>
      </c>
      <c r="J1581">
        <v>-0.32700000000000001</v>
      </c>
      <c r="K1581">
        <v>-1.321</v>
      </c>
      <c r="L1581">
        <v>-2.3180000000000001</v>
      </c>
      <c r="M1581">
        <v>-3.0659999999999998</v>
      </c>
      <c r="N1581">
        <v>-3.2</v>
      </c>
      <c r="O1581">
        <v>1.107</v>
      </c>
      <c r="P1581">
        <v>1.113</v>
      </c>
      <c r="Q1581">
        <v>1.111</v>
      </c>
      <c r="R1581">
        <v>0.78900000000000003</v>
      </c>
      <c r="S1581">
        <v>0.33400000000000002</v>
      </c>
    </row>
    <row r="1582" spans="1:19" x14ac:dyDescent="0.3">
      <c r="A1582">
        <v>420</v>
      </c>
      <c r="B1582">
        <v>-0.32100000000000001</v>
      </c>
      <c r="C1582">
        <v>-1.321</v>
      </c>
      <c r="D1582">
        <v>-2.3170000000000002</v>
      </c>
      <c r="E1582">
        <v>-3.0680000000000001</v>
      </c>
      <c r="F1582">
        <v>-3.2</v>
      </c>
      <c r="G1582">
        <v>3.1</v>
      </c>
      <c r="H1582">
        <v>0</v>
      </c>
      <c r="I1582">
        <v>3.145</v>
      </c>
      <c r="J1582">
        <v>-0.32700000000000001</v>
      </c>
      <c r="K1582">
        <v>-1.3220000000000001</v>
      </c>
      <c r="L1582">
        <v>-2.3180000000000001</v>
      </c>
      <c r="M1582">
        <v>-3.0659999999999998</v>
      </c>
      <c r="N1582">
        <v>-3.2</v>
      </c>
      <c r="O1582">
        <v>1.1080000000000001</v>
      </c>
      <c r="P1582">
        <v>1.1120000000000001</v>
      </c>
      <c r="Q1582">
        <v>1.111</v>
      </c>
      <c r="R1582">
        <v>0.78900000000000003</v>
      </c>
      <c r="S1582">
        <v>0.33600000000000002</v>
      </c>
    </row>
    <row r="1583" spans="1:19" x14ac:dyDescent="0.3">
      <c r="A1583">
        <v>480</v>
      </c>
      <c r="B1583">
        <v>-0.32100000000000001</v>
      </c>
      <c r="C1583">
        <v>-1.321</v>
      </c>
      <c r="D1583">
        <v>-2.3170000000000002</v>
      </c>
      <c r="E1583">
        <v>-3.0680000000000001</v>
      </c>
      <c r="F1583">
        <v>-3.2</v>
      </c>
      <c r="G1583">
        <v>3.1</v>
      </c>
      <c r="H1583">
        <v>0</v>
      </c>
      <c r="I1583">
        <v>3.145</v>
      </c>
      <c r="J1583">
        <v>-0.32800000000000001</v>
      </c>
      <c r="K1583">
        <v>-1.323</v>
      </c>
      <c r="L1583">
        <v>-2.3180000000000001</v>
      </c>
      <c r="M1583">
        <v>-3.0659999999999998</v>
      </c>
      <c r="N1583">
        <v>-3.2</v>
      </c>
      <c r="O1583">
        <v>1.1080000000000001</v>
      </c>
      <c r="P1583">
        <v>1.111</v>
      </c>
      <c r="Q1583">
        <v>1.111</v>
      </c>
      <c r="R1583">
        <v>0.78900000000000003</v>
      </c>
      <c r="S1583">
        <v>0.33600000000000002</v>
      </c>
    </row>
    <row r="1584" spans="1:19" x14ac:dyDescent="0.3">
      <c r="A1584">
        <v>540</v>
      </c>
      <c r="B1584">
        <v>-0.32100000000000001</v>
      </c>
      <c r="C1584">
        <v>-1.321</v>
      </c>
      <c r="D1584">
        <v>-2.3170000000000002</v>
      </c>
      <c r="E1584">
        <v>-3.0680000000000001</v>
      </c>
      <c r="F1584">
        <v>-3.2</v>
      </c>
      <c r="G1584">
        <v>3.1</v>
      </c>
      <c r="H1584">
        <v>0</v>
      </c>
      <c r="I1584">
        <v>3.145</v>
      </c>
      <c r="J1584">
        <v>-0.32800000000000001</v>
      </c>
      <c r="K1584">
        <v>-1.323</v>
      </c>
      <c r="L1584">
        <v>-2.3180000000000001</v>
      </c>
      <c r="M1584">
        <v>-3.0659999999999998</v>
      </c>
      <c r="N1584">
        <v>-3.2</v>
      </c>
      <c r="O1584">
        <v>1.1080000000000001</v>
      </c>
      <c r="P1584">
        <v>1.111</v>
      </c>
      <c r="Q1584">
        <v>1.111</v>
      </c>
      <c r="R1584">
        <v>0.78900000000000003</v>
      </c>
      <c r="S1584">
        <v>0.33600000000000002</v>
      </c>
    </row>
    <row r="1585" spans="1:19" x14ac:dyDescent="0.3">
      <c r="A1585">
        <v>600</v>
      </c>
      <c r="B1585">
        <v>-0.32100000000000001</v>
      </c>
      <c r="C1585">
        <v>-1.321</v>
      </c>
      <c r="D1585">
        <v>-2.3170000000000002</v>
      </c>
      <c r="E1585">
        <v>-3.0680000000000001</v>
      </c>
      <c r="F1585">
        <v>-3.2</v>
      </c>
      <c r="G1585">
        <v>3.1</v>
      </c>
      <c r="H1585">
        <v>0</v>
      </c>
      <c r="I1585">
        <v>3.145</v>
      </c>
      <c r="J1585">
        <v>-0.32800000000000001</v>
      </c>
      <c r="K1585">
        <v>-1.3240000000000001</v>
      </c>
      <c r="L1585">
        <v>-2.3180000000000001</v>
      </c>
      <c r="M1585">
        <v>-3.0659999999999998</v>
      </c>
      <c r="N1585">
        <v>-3.2</v>
      </c>
      <c r="O1585">
        <v>1.109</v>
      </c>
      <c r="P1585">
        <v>1.111</v>
      </c>
      <c r="Q1585">
        <v>1.1100000000000001</v>
      </c>
      <c r="R1585">
        <v>0.78900000000000003</v>
      </c>
      <c r="S1585">
        <v>0.33600000000000002</v>
      </c>
    </row>
    <row r="1587" spans="1:19" x14ac:dyDescent="0.3">
      <c r="A1587" t="s">
        <v>0</v>
      </c>
      <c r="B1587" t="s">
        <v>123</v>
      </c>
    </row>
    <row r="1588" spans="1:19" x14ac:dyDescent="0.3">
      <c r="A1588">
        <v>0</v>
      </c>
      <c r="B1588">
        <v>-0.32100000000000001</v>
      </c>
      <c r="C1588">
        <v>-1.321</v>
      </c>
      <c r="D1588">
        <v>-2.3170000000000002</v>
      </c>
      <c r="E1588">
        <v>-3.0680000000000001</v>
      </c>
      <c r="F1588">
        <v>-3.2</v>
      </c>
      <c r="G1588">
        <v>3.1</v>
      </c>
      <c r="H1588">
        <v>0</v>
      </c>
      <c r="I1588">
        <v>2.9180000000000001</v>
      </c>
      <c r="J1588">
        <v>-0.32100000000000001</v>
      </c>
      <c r="K1588">
        <v>-1.321</v>
      </c>
      <c r="L1588">
        <v>-2.3170000000000002</v>
      </c>
      <c r="M1588">
        <v>-3.0680000000000001</v>
      </c>
      <c r="N1588">
        <v>-3.2</v>
      </c>
      <c r="O1588">
        <v>1.097</v>
      </c>
      <c r="P1588">
        <v>1.097</v>
      </c>
      <c r="Q1588">
        <v>1.0900000000000001</v>
      </c>
      <c r="R1588">
        <v>0.77600000000000002</v>
      </c>
      <c r="S1588">
        <v>0.32800000000000001</v>
      </c>
    </row>
    <row r="1589" spans="1:19" x14ac:dyDescent="0.3">
      <c r="A1589">
        <v>60</v>
      </c>
      <c r="B1589">
        <v>-0.32100000000000001</v>
      </c>
      <c r="C1589">
        <v>-1.321</v>
      </c>
      <c r="D1589">
        <v>-2.3170000000000002</v>
      </c>
      <c r="E1589">
        <v>-3.0680000000000001</v>
      </c>
      <c r="F1589">
        <v>-3.2</v>
      </c>
      <c r="G1589">
        <v>3.1</v>
      </c>
      <c r="H1589">
        <v>0</v>
      </c>
      <c r="I1589">
        <v>2.9180000000000001</v>
      </c>
      <c r="J1589">
        <v>-0.32300000000000001</v>
      </c>
      <c r="K1589">
        <v>-1.32</v>
      </c>
      <c r="L1589">
        <v>-2.3170000000000002</v>
      </c>
      <c r="M1589">
        <v>-3.0680000000000001</v>
      </c>
      <c r="N1589">
        <v>-3.1970000000000001</v>
      </c>
      <c r="O1589">
        <v>1.101</v>
      </c>
      <c r="P1589">
        <v>1.109</v>
      </c>
      <c r="Q1589">
        <v>1.103</v>
      </c>
      <c r="R1589">
        <v>0.78200000000000003</v>
      </c>
      <c r="S1589">
        <v>0.32100000000000001</v>
      </c>
    </row>
    <row r="1590" spans="1:19" x14ac:dyDescent="0.3">
      <c r="A1590">
        <v>120</v>
      </c>
      <c r="B1590">
        <v>-0.32100000000000001</v>
      </c>
      <c r="C1590">
        <v>-1.321</v>
      </c>
      <c r="D1590">
        <v>-2.3170000000000002</v>
      </c>
      <c r="E1590">
        <v>-3.0680000000000001</v>
      </c>
      <c r="F1590">
        <v>-3.2</v>
      </c>
      <c r="G1590">
        <v>3.1</v>
      </c>
      <c r="H1590">
        <v>0</v>
      </c>
      <c r="I1590">
        <v>2.9180000000000001</v>
      </c>
      <c r="J1590">
        <v>-0.32500000000000001</v>
      </c>
      <c r="K1590">
        <v>-1.321</v>
      </c>
      <c r="L1590">
        <v>-2.3170000000000002</v>
      </c>
      <c r="M1590">
        <v>-3.0670000000000002</v>
      </c>
      <c r="N1590">
        <v>-3.194</v>
      </c>
      <c r="O1590">
        <v>1.1040000000000001</v>
      </c>
      <c r="P1590">
        <v>1.1120000000000001</v>
      </c>
      <c r="Q1590">
        <v>1.107</v>
      </c>
      <c r="R1590">
        <v>0.78500000000000003</v>
      </c>
      <c r="S1590">
        <v>0.314</v>
      </c>
    </row>
    <row r="1591" spans="1:19" x14ac:dyDescent="0.3">
      <c r="A1591">
        <v>180</v>
      </c>
      <c r="B1591">
        <v>-0.32100000000000001</v>
      </c>
      <c r="C1591">
        <v>-1.321</v>
      </c>
      <c r="D1591">
        <v>-2.3170000000000002</v>
      </c>
      <c r="E1591">
        <v>-3.0680000000000001</v>
      </c>
      <c r="F1591">
        <v>-3.2</v>
      </c>
      <c r="G1591">
        <v>3.1</v>
      </c>
      <c r="H1591">
        <v>0</v>
      </c>
      <c r="I1591">
        <v>2.9180000000000001</v>
      </c>
      <c r="J1591">
        <v>-0.32600000000000001</v>
      </c>
      <c r="K1591">
        <v>-1.321</v>
      </c>
      <c r="L1591">
        <v>-2.3170000000000002</v>
      </c>
      <c r="M1591">
        <v>-3.0659999999999998</v>
      </c>
      <c r="N1591">
        <v>-3.1909999999999998</v>
      </c>
      <c r="O1591">
        <v>1.105</v>
      </c>
      <c r="P1591">
        <v>1.1160000000000001</v>
      </c>
      <c r="Q1591">
        <v>1.109</v>
      </c>
      <c r="R1591">
        <v>0.78700000000000003</v>
      </c>
      <c r="S1591">
        <v>0.309</v>
      </c>
    </row>
    <row r="1592" spans="1:19" x14ac:dyDescent="0.3">
      <c r="A1592">
        <v>240</v>
      </c>
      <c r="B1592">
        <v>-0.32100000000000001</v>
      </c>
      <c r="C1592">
        <v>-1.321</v>
      </c>
      <c r="D1592">
        <v>-2.3170000000000002</v>
      </c>
      <c r="E1592">
        <v>-3.0680000000000001</v>
      </c>
      <c r="F1592">
        <v>-3.2</v>
      </c>
      <c r="G1592">
        <v>3.1</v>
      </c>
      <c r="H1592">
        <v>0</v>
      </c>
      <c r="I1592">
        <v>2.9180000000000001</v>
      </c>
      <c r="J1592">
        <v>-0.32600000000000001</v>
      </c>
      <c r="K1592">
        <v>-1.321</v>
      </c>
      <c r="L1592">
        <v>-2.3170000000000002</v>
      </c>
      <c r="M1592">
        <v>-3.0670000000000002</v>
      </c>
      <c r="N1592">
        <v>-3.1880000000000002</v>
      </c>
      <c r="O1592">
        <v>1.1060000000000001</v>
      </c>
      <c r="P1592">
        <v>1.1160000000000001</v>
      </c>
      <c r="Q1592">
        <v>1.111</v>
      </c>
      <c r="R1592">
        <v>0.79100000000000004</v>
      </c>
      <c r="S1592">
        <v>0.30399999999999999</v>
      </c>
    </row>
    <row r="1593" spans="1:19" x14ac:dyDescent="0.3">
      <c r="A1593">
        <v>300</v>
      </c>
      <c r="B1593">
        <v>-0.32100000000000001</v>
      </c>
      <c r="C1593">
        <v>-1.321</v>
      </c>
      <c r="D1593">
        <v>-2.3170000000000002</v>
      </c>
      <c r="E1593">
        <v>-3.0680000000000001</v>
      </c>
      <c r="F1593">
        <v>-3.2</v>
      </c>
      <c r="G1593">
        <v>3.1</v>
      </c>
      <c r="H1593">
        <v>0</v>
      </c>
      <c r="I1593">
        <v>2.9180000000000001</v>
      </c>
      <c r="J1593">
        <v>-0.32700000000000001</v>
      </c>
      <c r="K1593">
        <v>-1.321</v>
      </c>
      <c r="L1593">
        <v>-2.3170000000000002</v>
      </c>
      <c r="M1593">
        <v>-3.0670000000000002</v>
      </c>
      <c r="N1593">
        <v>-3.1850000000000001</v>
      </c>
      <c r="O1593">
        <v>1.107</v>
      </c>
      <c r="P1593">
        <v>1.1140000000000001</v>
      </c>
      <c r="Q1593">
        <v>1.109</v>
      </c>
      <c r="R1593">
        <v>0.79100000000000004</v>
      </c>
      <c r="S1593">
        <v>0.30099999999999999</v>
      </c>
    </row>
    <row r="1594" spans="1:19" x14ac:dyDescent="0.3">
      <c r="A1594">
        <v>360</v>
      </c>
      <c r="B1594">
        <v>-0.32100000000000001</v>
      </c>
      <c r="C1594">
        <v>-1.321</v>
      </c>
      <c r="D1594">
        <v>-2.3170000000000002</v>
      </c>
      <c r="E1594">
        <v>-3.0680000000000001</v>
      </c>
      <c r="F1594">
        <v>-3.2</v>
      </c>
      <c r="G1594">
        <v>3.1</v>
      </c>
      <c r="H1594">
        <v>0</v>
      </c>
      <c r="I1594">
        <v>2.9180000000000001</v>
      </c>
      <c r="J1594">
        <v>-0.32700000000000001</v>
      </c>
      <c r="K1594">
        <v>-1.3220000000000001</v>
      </c>
      <c r="L1594">
        <v>-2.3180000000000001</v>
      </c>
      <c r="M1594">
        <v>-3.0659999999999998</v>
      </c>
      <c r="N1594">
        <v>-3.1819999999999999</v>
      </c>
      <c r="O1594">
        <v>1.107</v>
      </c>
      <c r="P1594">
        <v>1.1140000000000001</v>
      </c>
      <c r="Q1594">
        <v>1.111</v>
      </c>
      <c r="R1594">
        <v>0.78900000000000003</v>
      </c>
      <c r="S1594">
        <v>0.3</v>
      </c>
    </row>
    <row r="1595" spans="1:19" x14ac:dyDescent="0.3">
      <c r="A1595">
        <v>420</v>
      </c>
      <c r="B1595">
        <v>-0.32100000000000001</v>
      </c>
      <c r="C1595">
        <v>-1.321</v>
      </c>
      <c r="D1595">
        <v>-2.3170000000000002</v>
      </c>
      <c r="E1595">
        <v>-3.0680000000000001</v>
      </c>
      <c r="F1595">
        <v>-3.2</v>
      </c>
      <c r="G1595">
        <v>3.1</v>
      </c>
      <c r="H1595">
        <v>0</v>
      </c>
      <c r="I1595">
        <v>2.9180000000000001</v>
      </c>
      <c r="J1595">
        <v>-0.32700000000000001</v>
      </c>
      <c r="K1595">
        <v>-1.3220000000000001</v>
      </c>
      <c r="L1595">
        <v>-2.3180000000000001</v>
      </c>
      <c r="M1595">
        <v>-3.0649999999999999</v>
      </c>
      <c r="N1595">
        <v>-3.1789999999999998</v>
      </c>
      <c r="O1595">
        <v>1.1080000000000001</v>
      </c>
      <c r="P1595">
        <v>1.1120000000000001</v>
      </c>
      <c r="Q1595">
        <v>1.111</v>
      </c>
      <c r="R1595">
        <v>0.78500000000000003</v>
      </c>
      <c r="S1595">
        <v>0.29799999999999999</v>
      </c>
    </row>
    <row r="1596" spans="1:19" x14ac:dyDescent="0.3">
      <c r="A1596">
        <v>480</v>
      </c>
      <c r="B1596">
        <v>-0.32100000000000001</v>
      </c>
      <c r="C1596">
        <v>-1.321</v>
      </c>
      <c r="D1596">
        <v>-2.3170000000000002</v>
      </c>
      <c r="E1596">
        <v>-3.0680000000000001</v>
      </c>
      <c r="F1596">
        <v>-3.2</v>
      </c>
      <c r="G1596">
        <v>3.1</v>
      </c>
      <c r="H1596">
        <v>0</v>
      </c>
      <c r="I1596">
        <v>2.9180000000000001</v>
      </c>
      <c r="J1596">
        <v>-0.32800000000000001</v>
      </c>
      <c r="K1596">
        <v>-1.323</v>
      </c>
      <c r="L1596">
        <v>-2.3180000000000001</v>
      </c>
      <c r="M1596">
        <v>-3.0630000000000002</v>
      </c>
      <c r="N1596">
        <v>-3.1760000000000002</v>
      </c>
      <c r="O1596">
        <v>1.1080000000000001</v>
      </c>
      <c r="P1596">
        <v>1.111</v>
      </c>
      <c r="Q1596">
        <v>1.111</v>
      </c>
      <c r="R1596">
        <v>0.78</v>
      </c>
      <c r="S1596">
        <v>0.29599999999999999</v>
      </c>
    </row>
    <row r="1597" spans="1:19" x14ac:dyDescent="0.3">
      <c r="A1597">
        <v>540</v>
      </c>
      <c r="B1597">
        <v>-0.32100000000000001</v>
      </c>
      <c r="C1597">
        <v>-1.321</v>
      </c>
      <c r="D1597">
        <v>-2.3170000000000002</v>
      </c>
      <c r="E1597">
        <v>-3.0680000000000001</v>
      </c>
      <c r="F1597">
        <v>-3.2</v>
      </c>
      <c r="G1597">
        <v>3.1</v>
      </c>
      <c r="H1597">
        <v>0</v>
      </c>
      <c r="I1597">
        <v>2.9180000000000001</v>
      </c>
      <c r="J1597">
        <v>-0.32800000000000001</v>
      </c>
      <c r="K1597">
        <v>-1.323</v>
      </c>
      <c r="L1597">
        <v>-2.3180000000000001</v>
      </c>
      <c r="M1597">
        <v>-3.0609999999999999</v>
      </c>
      <c r="N1597">
        <v>-3.173</v>
      </c>
      <c r="O1597">
        <v>1.1080000000000001</v>
      </c>
      <c r="P1597">
        <v>1.111</v>
      </c>
      <c r="Q1597">
        <v>1.111</v>
      </c>
      <c r="R1597">
        <v>0.77500000000000002</v>
      </c>
      <c r="S1597">
        <v>0.29299999999999998</v>
      </c>
    </row>
    <row r="1598" spans="1:19" x14ac:dyDescent="0.3">
      <c r="A1598">
        <v>600</v>
      </c>
      <c r="B1598">
        <v>-0.32100000000000001</v>
      </c>
      <c r="C1598">
        <v>-1.321</v>
      </c>
      <c r="D1598">
        <v>-2.3170000000000002</v>
      </c>
      <c r="E1598">
        <v>-3.0680000000000001</v>
      </c>
      <c r="F1598">
        <v>-3.2</v>
      </c>
      <c r="G1598">
        <v>3.1</v>
      </c>
      <c r="H1598">
        <v>0</v>
      </c>
      <c r="I1598">
        <v>2.9180000000000001</v>
      </c>
      <c r="J1598">
        <v>-0.32800000000000001</v>
      </c>
      <c r="K1598">
        <v>-1.3240000000000001</v>
      </c>
      <c r="L1598">
        <v>-2.3180000000000001</v>
      </c>
      <c r="M1598">
        <v>-3.0590000000000002</v>
      </c>
      <c r="N1598">
        <v>-3.17</v>
      </c>
      <c r="O1598">
        <v>1.109</v>
      </c>
      <c r="P1598">
        <v>1.111</v>
      </c>
      <c r="Q1598">
        <v>1.1100000000000001</v>
      </c>
      <c r="R1598">
        <v>0.77100000000000002</v>
      </c>
      <c r="S1598">
        <v>0.29099999999999998</v>
      </c>
    </row>
    <row r="1600" spans="1:19" x14ac:dyDescent="0.3">
      <c r="A1600" t="s">
        <v>0</v>
      </c>
      <c r="B1600" t="s">
        <v>124</v>
      </c>
    </row>
    <row r="1601" spans="1:19" x14ac:dyDescent="0.3">
      <c r="A1601">
        <v>0</v>
      </c>
      <c r="B1601">
        <v>-0.32100000000000001</v>
      </c>
      <c r="C1601">
        <v>-1.321</v>
      </c>
      <c r="D1601">
        <v>-2.3159999999999998</v>
      </c>
      <c r="E1601">
        <v>-3.0609999999999999</v>
      </c>
      <c r="F1601">
        <v>-3.19</v>
      </c>
      <c r="G1601">
        <v>3.1</v>
      </c>
      <c r="H1601">
        <v>0</v>
      </c>
      <c r="I1601">
        <v>3.3650000000000002</v>
      </c>
      <c r="J1601">
        <v>-0.32100000000000001</v>
      </c>
      <c r="K1601">
        <v>-1.321</v>
      </c>
      <c r="L1601">
        <v>-2.3159999999999998</v>
      </c>
      <c r="M1601">
        <v>-3.0609999999999999</v>
      </c>
      <c r="N1601">
        <v>-3.19</v>
      </c>
      <c r="O1601">
        <v>1.097</v>
      </c>
      <c r="P1601">
        <v>1.097</v>
      </c>
      <c r="Q1601">
        <v>1.0900000000000001</v>
      </c>
      <c r="R1601">
        <v>0.77</v>
      </c>
      <c r="S1601">
        <v>0.32500000000000001</v>
      </c>
    </row>
    <row r="1602" spans="1:19" x14ac:dyDescent="0.3">
      <c r="A1602">
        <v>60</v>
      </c>
      <c r="B1602">
        <v>-0.32100000000000001</v>
      </c>
      <c r="C1602">
        <v>-1.321</v>
      </c>
      <c r="D1602">
        <v>-2.3159999999999998</v>
      </c>
      <c r="E1602">
        <v>-3.0609999999999999</v>
      </c>
      <c r="F1602">
        <v>-3.19</v>
      </c>
      <c r="G1602">
        <v>3.1</v>
      </c>
      <c r="H1602">
        <v>0</v>
      </c>
      <c r="I1602">
        <v>3.3650000000000002</v>
      </c>
      <c r="J1602">
        <v>-0.32300000000000001</v>
      </c>
      <c r="K1602">
        <v>-1.321</v>
      </c>
      <c r="L1602">
        <v>-2.3159999999999998</v>
      </c>
      <c r="M1602">
        <v>-3.06</v>
      </c>
      <c r="N1602">
        <v>-3.1930000000000001</v>
      </c>
      <c r="O1602">
        <v>1.101</v>
      </c>
      <c r="P1602">
        <v>1.1100000000000001</v>
      </c>
      <c r="Q1602">
        <v>1.1020000000000001</v>
      </c>
      <c r="R1602">
        <v>0.77300000000000002</v>
      </c>
      <c r="S1602">
        <v>0.33400000000000002</v>
      </c>
    </row>
    <row r="1603" spans="1:19" x14ac:dyDescent="0.3">
      <c r="A1603">
        <v>120</v>
      </c>
      <c r="B1603">
        <v>-0.32100000000000001</v>
      </c>
      <c r="C1603">
        <v>-1.321</v>
      </c>
      <c r="D1603">
        <v>-2.3159999999999998</v>
      </c>
      <c r="E1603">
        <v>-3.0609999999999999</v>
      </c>
      <c r="F1603">
        <v>-3.19</v>
      </c>
      <c r="G1603">
        <v>3.1</v>
      </c>
      <c r="H1603">
        <v>0</v>
      </c>
      <c r="I1603">
        <v>3.3650000000000002</v>
      </c>
      <c r="J1603">
        <v>-0.32500000000000001</v>
      </c>
      <c r="K1603">
        <v>-1.321</v>
      </c>
      <c r="L1603">
        <v>-2.3170000000000002</v>
      </c>
      <c r="M1603">
        <v>-3.06</v>
      </c>
      <c r="N1603">
        <v>-3.1960000000000002</v>
      </c>
      <c r="O1603">
        <v>1.103</v>
      </c>
      <c r="P1603">
        <v>1.1120000000000001</v>
      </c>
      <c r="Q1603">
        <v>1.107</v>
      </c>
      <c r="R1603">
        <v>0.78</v>
      </c>
      <c r="S1603">
        <v>0.34200000000000003</v>
      </c>
    </row>
    <row r="1604" spans="1:19" x14ac:dyDescent="0.3">
      <c r="A1604">
        <v>180</v>
      </c>
      <c r="B1604">
        <v>-0.32100000000000001</v>
      </c>
      <c r="C1604">
        <v>-1.321</v>
      </c>
      <c r="D1604">
        <v>-2.3159999999999998</v>
      </c>
      <c r="E1604">
        <v>-3.0609999999999999</v>
      </c>
      <c r="F1604">
        <v>-3.19</v>
      </c>
      <c r="G1604">
        <v>3.1</v>
      </c>
      <c r="H1604">
        <v>0</v>
      </c>
      <c r="I1604">
        <v>3.3650000000000002</v>
      </c>
      <c r="J1604">
        <v>-0.32600000000000001</v>
      </c>
      <c r="K1604">
        <v>-1.32</v>
      </c>
      <c r="L1604">
        <v>-2.3170000000000002</v>
      </c>
      <c r="M1604">
        <v>-3.06</v>
      </c>
      <c r="N1604">
        <v>-3.1989999999999998</v>
      </c>
      <c r="O1604">
        <v>1.105</v>
      </c>
      <c r="P1604">
        <v>1.115</v>
      </c>
      <c r="Q1604">
        <v>1.1080000000000001</v>
      </c>
      <c r="R1604">
        <v>0.78200000000000003</v>
      </c>
      <c r="S1604">
        <v>0.34899999999999998</v>
      </c>
    </row>
    <row r="1605" spans="1:19" x14ac:dyDescent="0.3">
      <c r="A1605">
        <v>240</v>
      </c>
      <c r="B1605">
        <v>-0.32100000000000001</v>
      </c>
      <c r="C1605">
        <v>-1.321</v>
      </c>
      <c r="D1605">
        <v>-2.3159999999999998</v>
      </c>
      <c r="E1605">
        <v>-3.0609999999999999</v>
      </c>
      <c r="F1605">
        <v>-3.19</v>
      </c>
      <c r="G1605">
        <v>3.1</v>
      </c>
      <c r="H1605">
        <v>0</v>
      </c>
      <c r="I1605">
        <v>3.3650000000000002</v>
      </c>
      <c r="J1605">
        <v>-0.32600000000000001</v>
      </c>
      <c r="K1605">
        <v>-1.32</v>
      </c>
      <c r="L1605">
        <v>-2.3170000000000002</v>
      </c>
      <c r="M1605">
        <v>-3.0579999999999998</v>
      </c>
      <c r="N1605">
        <v>-3.202</v>
      </c>
      <c r="O1605">
        <v>1.1060000000000001</v>
      </c>
      <c r="P1605">
        <v>1.115</v>
      </c>
      <c r="Q1605">
        <v>1.109</v>
      </c>
      <c r="R1605">
        <v>0.78</v>
      </c>
      <c r="S1605">
        <v>0.35399999999999998</v>
      </c>
    </row>
    <row r="1606" spans="1:19" x14ac:dyDescent="0.3">
      <c r="A1606">
        <v>300</v>
      </c>
      <c r="B1606">
        <v>-0.32100000000000001</v>
      </c>
      <c r="C1606">
        <v>-1.321</v>
      </c>
      <c r="D1606">
        <v>-2.3159999999999998</v>
      </c>
      <c r="E1606">
        <v>-3.0609999999999999</v>
      </c>
      <c r="F1606">
        <v>-3.19</v>
      </c>
      <c r="G1606">
        <v>3.1</v>
      </c>
      <c r="H1606">
        <v>0</v>
      </c>
      <c r="I1606">
        <v>3.3650000000000002</v>
      </c>
      <c r="J1606">
        <v>-0.32700000000000001</v>
      </c>
      <c r="K1606">
        <v>-1.321</v>
      </c>
      <c r="L1606">
        <v>-2.3170000000000002</v>
      </c>
      <c r="M1606">
        <v>-3.0579999999999998</v>
      </c>
      <c r="N1606">
        <v>-3.2050000000000001</v>
      </c>
      <c r="O1606">
        <v>1.107</v>
      </c>
      <c r="P1606">
        <v>1.115</v>
      </c>
      <c r="Q1606">
        <v>1.111</v>
      </c>
      <c r="R1606">
        <v>0.78</v>
      </c>
      <c r="S1606">
        <v>0.36</v>
      </c>
    </row>
    <row r="1607" spans="1:19" x14ac:dyDescent="0.3">
      <c r="A1607">
        <v>360</v>
      </c>
      <c r="B1607">
        <v>-0.32100000000000001</v>
      </c>
      <c r="C1607">
        <v>-1.321</v>
      </c>
      <c r="D1607">
        <v>-2.3159999999999998</v>
      </c>
      <c r="E1607">
        <v>-3.0609999999999999</v>
      </c>
      <c r="F1607">
        <v>-3.19</v>
      </c>
      <c r="G1607">
        <v>3.1</v>
      </c>
      <c r="H1607">
        <v>0</v>
      </c>
      <c r="I1607">
        <v>3.3650000000000002</v>
      </c>
      <c r="J1607">
        <v>-0.32700000000000001</v>
      </c>
      <c r="K1607">
        <v>-1.321</v>
      </c>
      <c r="L1607">
        <v>-2.3170000000000002</v>
      </c>
      <c r="M1607">
        <v>-3.0590000000000002</v>
      </c>
      <c r="N1607">
        <v>-3.2080000000000002</v>
      </c>
      <c r="O1607">
        <v>1.107</v>
      </c>
      <c r="P1607">
        <v>1.113</v>
      </c>
      <c r="Q1607">
        <v>1.1100000000000001</v>
      </c>
      <c r="R1607">
        <v>0.78300000000000003</v>
      </c>
      <c r="S1607">
        <v>0.36599999999999999</v>
      </c>
    </row>
    <row r="1608" spans="1:19" x14ac:dyDescent="0.3">
      <c r="A1608">
        <v>420</v>
      </c>
      <c r="B1608">
        <v>-0.32100000000000001</v>
      </c>
      <c r="C1608">
        <v>-1.321</v>
      </c>
      <c r="D1608">
        <v>-2.3159999999999998</v>
      </c>
      <c r="E1608">
        <v>-3.0609999999999999</v>
      </c>
      <c r="F1608">
        <v>-3.19</v>
      </c>
      <c r="G1608">
        <v>3.1</v>
      </c>
      <c r="H1608">
        <v>0</v>
      </c>
      <c r="I1608">
        <v>3.3650000000000002</v>
      </c>
      <c r="J1608">
        <v>-0.32700000000000001</v>
      </c>
      <c r="K1608">
        <v>-1.3220000000000001</v>
      </c>
      <c r="L1608">
        <v>-2.3170000000000002</v>
      </c>
      <c r="M1608">
        <v>-3.06</v>
      </c>
      <c r="N1608">
        <v>-3.2109999999999999</v>
      </c>
      <c r="O1608">
        <v>1.1080000000000001</v>
      </c>
      <c r="P1608">
        <v>1.1120000000000001</v>
      </c>
      <c r="Q1608">
        <v>1.1100000000000001</v>
      </c>
      <c r="R1608">
        <v>0.78800000000000003</v>
      </c>
      <c r="S1608">
        <v>0.371</v>
      </c>
    </row>
    <row r="1609" spans="1:19" x14ac:dyDescent="0.3">
      <c r="A1609">
        <v>480</v>
      </c>
      <c r="B1609">
        <v>-0.32100000000000001</v>
      </c>
      <c r="C1609">
        <v>-1.321</v>
      </c>
      <c r="D1609">
        <v>-2.3159999999999998</v>
      </c>
      <c r="E1609">
        <v>-3.0609999999999999</v>
      </c>
      <c r="F1609">
        <v>-3.19</v>
      </c>
      <c r="G1609">
        <v>3.1</v>
      </c>
      <c r="H1609">
        <v>0</v>
      </c>
      <c r="I1609">
        <v>3.3650000000000002</v>
      </c>
      <c r="J1609">
        <v>-0.32800000000000001</v>
      </c>
      <c r="K1609">
        <v>-1.323</v>
      </c>
      <c r="L1609">
        <v>-2.3170000000000002</v>
      </c>
      <c r="M1609">
        <v>-3.0619999999999998</v>
      </c>
      <c r="N1609">
        <v>-3.214</v>
      </c>
      <c r="O1609">
        <v>1.1080000000000001</v>
      </c>
      <c r="P1609">
        <v>1.111</v>
      </c>
      <c r="Q1609">
        <v>1.111</v>
      </c>
      <c r="R1609">
        <v>0.79100000000000004</v>
      </c>
      <c r="S1609">
        <v>0.374</v>
      </c>
    </row>
    <row r="1610" spans="1:19" x14ac:dyDescent="0.3">
      <c r="A1610">
        <v>540</v>
      </c>
      <c r="B1610">
        <v>-0.32100000000000001</v>
      </c>
      <c r="C1610">
        <v>-1.321</v>
      </c>
      <c r="D1610">
        <v>-2.3159999999999998</v>
      </c>
      <c r="E1610">
        <v>-3.0609999999999999</v>
      </c>
      <c r="F1610">
        <v>-3.19</v>
      </c>
      <c r="G1610">
        <v>3.1</v>
      </c>
      <c r="H1610">
        <v>0</v>
      </c>
      <c r="I1610">
        <v>3.3650000000000002</v>
      </c>
      <c r="J1610">
        <v>-0.32800000000000001</v>
      </c>
      <c r="K1610">
        <v>-1.323</v>
      </c>
      <c r="L1610">
        <v>-2.3170000000000002</v>
      </c>
      <c r="M1610">
        <v>-3.0640000000000001</v>
      </c>
      <c r="N1610">
        <v>-3.2170000000000001</v>
      </c>
      <c r="O1610">
        <v>1.1080000000000001</v>
      </c>
      <c r="P1610">
        <v>1.111</v>
      </c>
      <c r="Q1610">
        <v>1.111</v>
      </c>
      <c r="R1610">
        <v>0.79500000000000004</v>
      </c>
      <c r="S1610">
        <v>0.376</v>
      </c>
    </row>
    <row r="1611" spans="1:19" x14ac:dyDescent="0.3">
      <c r="A1611">
        <v>600</v>
      </c>
      <c r="B1611">
        <v>-0.32100000000000001</v>
      </c>
      <c r="C1611">
        <v>-1.321</v>
      </c>
      <c r="D1611">
        <v>-2.3159999999999998</v>
      </c>
      <c r="E1611">
        <v>-3.0609999999999999</v>
      </c>
      <c r="F1611">
        <v>-3.19</v>
      </c>
      <c r="G1611">
        <v>3.1</v>
      </c>
      <c r="H1611">
        <v>0</v>
      </c>
      <c r="I1611">
        <v>3.3650000000000002</v>
      </c>
      <c r="J1611">
        <v>-0.32800000000000001</v>
      </c>
      <c r="K1611">
        <v>-1.3240000000000001</v>
      </c>
      <c r="L1611">
        <v>-2.3180000000000001</v>
      </c>
      <c r="M1611">
        <v>-3.0659999999999998</v>
      </c>
      <c r="N1611">
        <v>-3.22</v>
      </c>
      <c r="O1611">
        <v>1.109</v>
      </c>
      <c r="P1611">
        <v>1.111</v>
      </c>
      <c r="Q1611">
        <v>1.111</v>
      </c>
      <c r="R1611">
        <v>0.79900000000000004</v>
      </c>
      <c r="S1611">
        <v>0.377</v>
      </c>
    </row>
    <row r="1613" spans="1:19" x14ac:dyDescent="0.3">
      <c r="A1613" t="s">
        <v>0</v>
      </c>
      <c r="B1613" t="s">
        <v>125</v>
      </c>
    </row>
    <row r="1614" spans="1:19" x14ac:dyDescent="0.3">
      <c r="A1614">
        <v>0</v>
      </c>
      <c r="B1614">
        <v>-0.32100000000000001</v>
      </c>
      <c r="C1614">
        <v>-1.321</v>
      </c>
      <c r="D1614">
        <v>-2.3159999999999998</v>
      </c>
      <c r="E1614">
        <v>-3.0609999999999999</v>
      </c>
      <c r="F1614">
        <v>-3.19</v>
      </c>
      <c r="G1614">
        <v>3.1</v>
      </c>
      <c r="H1614">
        <v>0</v>
      </c>
      <c r="I1614">
        <v>3.1469999999999998</v>
      </c>
      <c r="J1614">
        <v>-0.32100000000000001</v>
      </c>
      <c r="K1614">
        <v>-1.321</v>
      </c>
      <c r="L1614">
        <v>-2.3159999999999998</v>
      </c>
      <c r="M1614">
        <v>-3.0609999999999999</v>
      </c>
      <c r="N1614">
        <v>-3.19</v>
      </c>
      <c r="O1614">
        <v>1.097</v>
      </c>
      <c r="P1614">
        <v>1.097</v>
      </c>
      <c r="Q1614">
        <v>1.0900000000000001</v>
      </c>
      <c r="R1614">
        <v>0.77</v>
      </c>
      <c r="S1614">
        <v>0.32500000000000001</v>
      </c>
    </row>
    <row r="1615" spans="1:19" x14ac:dyDescent="0.3">
      <c r="A1615">
        <v>60</v>
      </c>
      <c r="B1615">
        <v>-0.32100000000000001</v>
      </c>
      <c r="C1615">
        <v>-1.321</v>
      </c>
      <c r="D1615">
        <v>-2.3159999999999998</v>
      </c>
      <c r="E1615">
        <v>-3.0609999999999999</v>
      </c>
      <c r="F1615">
        <v>-3.19</v>
      </c>
      <c r="G1615">
        <v>3.1</v>
      </c>
      <c r="H1615">
        <v>0</v>
      </c>
      <c r="I1615">
        <v>3.1469999999999998</v>
      </c>
      <c r="J1615">
        <v>-0.32300000000000001</v>
      </c>
      <c r="K1615">
        <v>-1.32</v>
      </c>
      <c r="L1615">
        <v>-2.3159999999999998</v>
      </c>
      <c r="M1615">
        <v>-3.0609999999999999</v>
      </c>
      <c r="N1615">
        <v>-3.19</v>
      </c>
      <c r="O1615">
        <v>1.101</v>
      </c>
      <c r="P1615">
        <v>1.109</v>
      </c>
      <c r="Q1615">
        <v>1.1020000000000001</v>
      </c>
      <c r="R1615">
        <v>0.77400000000000002</v>
      </c>
      <c r="S1615">
        <v>0.32600000000000001</v>
      </c>
    </row>
    <row r="1616" spans="1:19" x14ac:dyDescent="0.3">
      <c r="A1616">
        <v>120</v>
      </c>
      <c r="B1616">
        <v>-0.32100000000000001</v>
      </c>
      <c r="C1616">
        <v>-1.321</v>
      </c>
      <c r="D1616">
        <v>-2.3159999999999998</v>
      </c>
      <c r="E1616">
        <v>-3.0609999999999999</v>
      </c>
      <c r="F1616">
        <v>-3.19</v>
      </c>
      <c r="G1616">
        <v>3.1</v>
      </c>
      <c r="H1616">
        <v>0</v>
      </c>
      <c r="I1616">
        <v>3.1469999999999998</v>
      </c>
      <c r="J1616">
        <v>-0.32500000000000001</v>
      </c>
      <c r="K1616">
        <v>-1.321</v>
      </c>
      <c r="L1616">
        <v>-2.3159999999999998</v>
      </c>
      <c r="M1616">
        <v>-3.06</v>
      </c>
      <c r="N1616">
        <v>-3.19</v>
      </c>
      <c r="O1616">
        <v>1.1040000000000001</v>
      </c>
      <c r="P1616">
        <v>1.1120000000000001</v>
      </c>
      <c r="Q1616">
        <v>1.107</v>
      </c>
      <c r="R1616">
        <v>0.77900000000000003</v>
      </c>
      <c r="S1616">
        <v>0.32700000000000001</v>
      </c>
    </row>
    <row r="1617" spans="1:19" x14ac:dyDescent="0.3">
      <c r="A1617">
        <v>180</v>
      </c>
      <c r="B1617">
        <v>-0.32100000000000001</v>
      </c>
      <c r="C1617">
        <v>-1.321</v>
      </c>
      <c r="D1617">
        <v>-2.3159999999999998</v>
      </c>
      <c r="E1617">
        <v>-3.0609999999999999</v>
      </c>
      <c r="F1617">
        <v>-3.19</v>
      </c>
      <c r="G1617">
        <v>3.1</v>
      </c>
      <c r="H1617">
        <v>0</v>
      </c>
      <c r="I1617">
        <v>3.1469999999999998</v>
      </c>
      <c r="J1617">
        <v>-0.32600000000000001</v>
      </c>
      <c r="K1617">
        <v>-1.32</v>
      </c>
      <c r="L1617">
        <v>-2.3170000000000002</v>
      </c>
      <c r="M1617">
        <v>-3.0590000000000002</v>
      </c>
      <c r="N1617">
        <v>-3.19</v>
      </c>
      <c r="O1617">
        <v>1.105</v>
      </c>
      <c r="P1617">
        <v>1.115</v>
      </c>
      <c r="Q1617">
        <v>1.1080000000000001</v>
      </c>
      <c r="R1617">
        <v>0.78100000000000003</v>
      </c>
      <c r="S1617">
        <v>0.32800000000000001</v>
      </c>
    </row>
    <row r="1618" spans="1:19" x14ac:dyDescent="0.3">
      <c r="A1618">
        <v>240</v>
      </c>
      <c r="B1618">
        <v>-0.32100000000000001</v>
      </c>
      <c r="C1618">
        <v>-1.321</v>
      </c>
      <c r="D1618">
        <v>-2.3159999999999998</v>
      </c>
      <c r="E1618">
        <v>-3.0609999999999999</v>
      </c>
      <c r="F1618">
        <v>-3.19</v>
      </c>
      <c r="G1618">
        <v>3.1</v>
      </c>
      <c r="H1618">
        <v>0</v>
      </c>
      <c r="I1618">
        <v>3.1469999999999998</v>
      </c>
      <c r="J1618">
        <v>-0.32600000000000001</v>
      </c>
      <c r="K1618">
        <v>-1.32</v>
      </c>
      <c r="L1618">
        <v>-2.3170000000000002</v>
      </c>
      <c r="M1618">
        <v>-3.0590000000000002</v>
      </c>
      <c r="N1618">
        <v>-3.19</v>
      </c>
      <c r="O1618">
        <v>1.1060000000000001</v>
      </c>
      <c r="P1618">
        <v>1.115</v>
      </c>
      <c r="Q1618">
        <v>1.1100000000000001</v>
      </c>
      <c r="R1618">
        <v>0.78200000000000003</v>
      </c>
      <c r="S1618">
        <v>0.32800000000000001</v>
      </c>
    </row>
    <row r="1619" spans="1:19" x14ac:dyDescent="0.3">
      <c r="A1619">
        <v>300</v>
      </c>
      <c r="B1619">
        <v>-0.32100000000000001</v>
      </c>
      <c r="C1619">
        <v>-1.321</v>
      </c>
      <c r="D1619">
        <v>-2.3159999999999998</v>
      </c>
      <c r="E1619">
        <v>-3.0609999999999999</v>
      </c>
      <c r="F1619">
        <v>-3.19</v>
      </c>
      <c r="G1619">
        <v>3.1</v>
      </c>
      <c r="H1619">
        <v>0</v>
      </c>
      <c r="I1619">
        <v>3.1469999999999998</v>
      </c>
      <c r="J1619">
        <v>-0.32700000000000001</v>
      </c>
      <c r="K1619">
        <v>-1.321</v>
      </c>
      <c r="L1619">
        <v>-2.3170000000000002</v>
      </c>
      <c r="M1619">
        <v>-3.0590000000000002</v>
      </c>
      <c r="N1619">
        <v>-3.19</v>
      </c>
      <c r="O1619">
        <v>1.107</v>
      </c>
      <c r="P1619">
        <v>1.115</v>
      </c>
      <c r="Q1619">
        <v>1.1100000000000001</v>
      </c>
      <c r="R1619">
        <v>0.78300000000000003</v>
      </c>
      <c r="S1619">
        <v>0.33</v>
      </c>
    </row>
    <row r="1620" spans="1:19" x14ac:dyDescent="0.3">
      <c r="A1620">
        <v>360</v>
      </c>
      <c r="B1620">
        <v>-0.32100000000000001</v>
      </c>
      <c r="C1620">
        <v>-1.321</v>
      </c>
      <c r="D1620">
        <v>-2.3159999999999998</v>
      </c>
      <c r="E1620">
        <v>-3.0609999999999999</v>
      </c>
      <c r="F1620">
        <v>-3.19</v>
      </c>
      <c r="G1620">
        <v>3.1</v>
      </c>
      <c r="H1620">
        <v>0</v>
      </c>
      <c r="I1620">
        <v>3.1469999999999998</v>
      </c>
      <c r="J1620">
        <v>-0.32700000000000001</v>
      </c>
      <c r="K1620">
        <v>-1.321</v>
      </c>
      <c r="L1620">
        <v>-2.3170000000000002</v>
      </c>
      <c r="M1620">
        <v>-3.0590000000000002</v>
      </c>
      <c r="N1620">
        <v>-3.19</v>
      </c>
      <c r="O1620">
        <v>1.107</v>
      </c>
      <c r="P1620">
        <v>1.113</v>
      </c>
      <c r="Q1620">
        <v>1.1100000000000001</v>
      </c>
      <c r="R1620">
        <v>0.78300000000000003</v>
      </c>
      <c r="S1620">
        <v>0.33200000000000002</v>
      </c>
    </row>
    <row r="1621" spans="1:19" x14ac:dyDescent="0.3">
      <c r="A1621">
        <v>420</v>
      </c>
      <c r="B1621">
        <v>-0.32100000000000001</v>
      </c>
      <c r="C1621">
        <v>-1.321</v>
      </c>
      <c r="D1621">
        <v>-2.3159999999999998</v>
      </c>
      <c r="E1621">
        <v>-3.0609999999999999</v>
      </c>
      <c r="F1621">
        <v>-3.19</v>
      </c>
      <c r="G1621">
        <v>3.1</v>
      </c>
      <c r="H1621">
        <v>0</v>
      </c>
      <c r="I1621">
        <v>3.1469999999999998</v>
      </c>
      <c r="J1621">
        <v>-0.32700000000000001</v>
      </c>
      <c r="K1621">
        <v>-1.3220000000000001</v>
      </c>
      <c r="L1621">
        <v>-2.3170000000000002</v>
      </c>
      <c r="M1621">
        <v>-3.0590000000000002</v>
      </c>
      <c r="N1621">
        <v>-3.19</v>
      </c>
      <c r="O1621">
        <v>1.1080000000000001</v>
      </c>
      <c r="P1621">
        <v>1.1120000000000001</v>
      </c>
      <c r="Q1621">
        <v>1.111</v>
      </c>
      <c r="R1621">
        <v>0.78300000000000003</v>
      </c>
      <c r="S1621">
        <v>0.33300000000000002</v>
      </c>
    </row>
    <row r="1622" spans="1:19" x14ac:dyDescent="0.3">
      <c r="A1622">
        <v>480</v>
      </c>
      <c r="B1622">
        <v>-0.32100000000000001</v>
      </c>
      <c r="C1622">
        <v>-1.321</v>
      </c>
      <c r="D1622">
        <v>-2.3159999999999998</v>
      </c>
      <c r="E1622">
        <v>-3.0609999999999999</v>
      </c>
      <c r="F1622">
        <v>-3.19</v>
      </c>
      <c r="G1622">
        <v>3.1</v>
      </c>
      <c r="H1622">
        <v>0</v>
      </c>
      <c r="I1622">
        <v>3.1469999999999998</v>
      </c>
      <c r="J1622">
        <v>-0.32800000000000001</v>
      </c>
      <c r="K1622">
        <v>-1.323</v>
      </c>
      <c r="L1622">
        <v>-2.3170000000000002</v>
      </c>
      <c r="M1622">
        <v>-3.0590000000000002</v>
      </c>
      <c r="N1622">
        <v>-3.19</v>
      </c>
      <c r="O1622">
        <v>1.1080000000000001</v>
      </c>
      <c r="P1622">
        <v>1.111</v>
      </c>
      <c r="Q1622">
        <v>1.111</v>
      </c>
      <c r="R1622">
        <v>0.78300000000000003</v>
      </c>
      <c r="S1622">
        <v>0.33400000000000002</v>
      </c>
    </row>
    <row r="1623" spans="1:19" x14ac:dyDescent="0.3">
      <c r="A1623">
        <v>540</v>
      </c>
      <c r="B1623">
        <v>-0.32100000000000001</v>
      </c>
      <c r="C1623">
        <v>-1.321</v>
      </c>
      <c r="D1623">
        <v>-2.3159999999999998</v>
      </c>
      <c r="E1623">
        <v>-3.0609999999999999</v>
      </c>
      <c r="F1623">
        <v>-3.19</v>
      </c>
      <c r="G1623">
        <v>3.1</v>
      </c>
      <c r="H1623">
        <v>0</v>
      </c>
      <c r="I1623">
        <v>3.1469999999999998</v>
      </c>
      <c r="J1623">
        <v>-0.32800000000000001</v>
      </c>
      <c r="K1623">
        <v>-1.323</v>
      </c>
      <c r="L1623">
        <v>-2.3170000000000002</v>
      </c>
      <c r="M1623">
        <v>-3.0590000000000002</v>
      </c>
      <c r="N1623">
        <v>-3.19</v>
      </c>
      <c r="O1623">
        <v>1.1080000000000001</v>
      </c>
      <c r="P1623">
        <v>1.111</v>
      </c>
      <c r="Q1623">
        <v>1.1100000000000001</v>
      </c>
      <c r="R1623">
        <v>0.78200000000000003</v>
      </c>
      <c r="S1623">
        <v>0.33400000000000002</v>
      </c>
    </row>
    <row r="1624" spans="1:19" x14ac:dyDescent="0.3">
      <c r="A1624">
        <v>600</v>
      </c>
      <c r="B1624">
        <v>-0.32100000000000001</v>
      </c>
      <c r="C1624">
        <v>-1.321</v>
      </c>
      <c r="D1624">
        <v>-2.3159999999999998</v>
      </c>
      <c r="E1624">
        <v>-3.0609999999999999</v>
      </c>
      <c r="F1624">
        <v>-3.19</v>
      </c>
      <c r="G1624">
        <v>3.1</v>
      </c>
      <c r="H1624">
        <v>0</v>
      </c>
      <c r="I1624">
        <v>3.1469999999999998</v>
      </c>
      <c r="J1624">
        <v>-0.32800000000000001</v>
      </c>
      <c r="K1624">
        <v>-1.3240000000000001</v>
      </c>
      <c r="L1624">
        <v>-2.3180000000000001</v>
      </c>
      <c r="M1624">
        <v>-3.0590000000000002</v>
      </c>
      <c r="N1624">
        <v>-3.19</v>
      </c>
      <c r="O1624">
        <v>1.109</v>
      </c>
      <c r="P1624">
        <v>1.111</v>
      </c>
      <c r="Q1624">
        <v>1.111</v>
      </c>
      <c r="R1624">
        <v>0.78300000000000003</v>
      </c>
      <c r="S1624">
        <v>0.33300000000000002</v>
      </c>
    </row>
    <row r="1626" spans="1:19" x14ac:dyDescent="0.3">
      <c r="A1626" t="s">
        <v>0</v>
      </c>
      <c r="B1626" t="s">
        <v>126</v>
      </c>
    </row>
    <row r="1627" spans="1:19" x14ac:dyDescent="0.3">
      <c r="A1627">
        <v>0</v>
      </c>
      <c r="B1627">
        <v>-0.32100000000000001</v>
      </c>
      <c r="C1627">
        <v>-1.321</v>
      </c>
      <c r="D1627">
        <v>-2.3159999999999998</v>
      </c>
      <c r="E1627">
        <v>-3.0609999999999999</v>
      </c>
      <c r="F1627">
        <v>-3.19</v>
      </c>
      <c r="G1627">
        <v>3.1</v>
      </c>
      <c r="H1627">
        <v>0</v>
      </c>
      <c r="I1627">
        <v>2.919</v>
      </c>
      <c r="J1627">
        <v>-0.32100000000000001</v>
      </c>
      <c r="K1627">
        <v>-1.321</v>
      </c>
      <c r="L1627">
        <v>-2.3159999999999998</v>
      </c>
      <c r="M1627">
        <v>-3.0609999999999999</v>
      </c>
      <c r="N1627">
        <v>-3.19</v>
      </c>
      <c r="O1627">
        <v>1.097</v>
      </c>
      <c r="P1627">
        <v>1.097</v>
      </c>
      <c r="Q1627">
        <v>1.0900000000000001</v>
      </c>
      <c r="R1627">
        <v>0.77</v>
      </c>
      <c r="S1627">
        <v>0.32500000000000001</v>
      </c>
    </row>
    <row r="1628" spans="1:19" x14ac:dyDescent="0.3">
      <c r="A1628">
        <v>60</v>
      </c>
      <c r="B1628">
        <v>-0.32100000000000001</v>
      </c>
      <c r="C1628">
        <v>-1.321</v>
      </c>
      <c r="D1628">
        <v>-2.3159999999999998</v>
      </c>
      <c r="E1628">
        <v>-3.0609999999999999</v>
      </c>
      <c r="F1628">
        <v>-3.19</v>
      </c>
      <c r="G1628">
        <v>3.1</v>
      </c>
      <c r="H1628">
        <v>0</v>
      </c>
      <c r="I1628">
        <v>2.919</v>
      </c>
      <c r="J1628">
        <v>-0.32300000000000001</v>
      </c>
      <c r="K1628">
        <v>-1.32</v>
      </c>
      <c r="L1628">
        <v>-2.3159999999999998</v>
      </c>
      <c r="M1628">
        <v>-3.0609999999999999</v>
      </c>
      <c r="N1628">
        <v>-3.1869999999999998</v>
      </c>
      <c r="O1628">
        <v>1.101</v>
      </c>
      <c r="P1628">
        <v>1.109</v>
      </c>
      <c r="Q1628">
        <v>1.1020000000000001</v>
      </c>
      <c r="R1628">
        <v>0.77500000000000002</v>
      </c>
      <c r="S1628">
        <v>0.318</v>
      </c>
    </row>
    <row r="1629" spans="1:19" x14ac:dyDescent="0.3">
      <c r="A1629">
        <v>120</v>
      </c>
      <c r="B1629">
        <v>-0.32100000000000001</v>
      </c>
      <c r="C1629">
        <v>-1.321</v>
      </c>
      <c r="D1629">
        <v>-2.3159999999999998</v>
      </c>
      <c r="E1629">
        <v>-3.0609999999999999</v>
      </c>
      <c r="F1629">
        <v>-3.19</v>
      </c>
      <c r="G1629">
        <v>3.1</v>
      </c>
      <c r="H1629">
        <v>0</v>
      </c>
      <c r="I1629">
        <v>2.919</v>
      </c>
      <c r="J1629">
        <v>-0.32500000000000001</v>
      </c>
      <c r="K1629">
        <v>-1.321</v>
      </c>
      <c r="L1629">
        <v>-2.3159999999999998</v>
      </c>
      <c r="M1629">
        <v>-3.06</v>
      </c>
      <c r="N1629">
        <v>-3.1840000000000002</v>
      </c>
      <c r="O1629">
        <v>1.1040000000000001</v>
      </c>
      <c r="P1629">
        <v>1.113</v>
      </c>
      <c r="Q1629">
        <v>1.1060000000000001</v>
      </c>
      <c r="R1629">
        <v>0.77800000000000002</v>
      </c>
      <c r="S1629">
        <v>0.312</v>
      </c>
    </row>
    <row r="1630" spans="1:19" x14ac:dyDescent="0.3">
      <c r="A1630">
        <v>180</v>
      </c>
      <c r="B1630">
        <v>-0.32100000000000001</v>
      </c>
      <c r="C1630">
        <v>-1.321</v>
      </c>
      <c r="D1630">
        <v>-2.3159999999999998</v>
      </c>
      <c r="E1630">
        <v>-3.0609999999999999</v>
      </c>
      <c r="F1630">
        <v>-3.19</v>
      </c>
      <c r="G1630">
        <v>3.1</v>
      </c>
      <c r="H1630">
        <v>0</v>
      </c>
      <c r="I1630">
        <v>2.919</v>
      </c>
      <c r="J1630">
        <v>-0.32600000000000001</v>
      </c>
      <c r="K1630">
        <v>-1.32</v>
      </c>
      <c r="L1630">
        <v>-2.3170000000000002</v>
      </c>
      <c r="M1630">
        <v>-3.0590000000000002</v>
      </c>
      <c r="N1630">
        <v>-3.181</v>
      </c>
      <c r="O1630">
        <v>1.105</v>
      </c>
      <c r="P1630">
        <v>1.115</v>
      </c>
      <c r="Q1630">
        <v>1.1080000000000001</v>
      </c>
      <c r="R1630">
        <v>0.78100000000000003</v>
      </c>
      <c r="S1630">
        <v>0.30599999999999999</v>
      </c>
    </row>
    <row r="1631" spans="1:19" x14ac:dyDescent="0.3">
      <c r="A1631">
        <v>240</v>
      </c>
      <c r="B1631">
        <v>-0.32100000000000001</v>
      </c>
      <c r="C1631">
        <v>-1.321</v>
      </c>
      <c r="D1631">
        <v>-2.3159999999999998</v>
      </c>
      <c r="E1631">
        <v>-3.0609999999999999</v>
      </c>
      <c r="F1631">
        <v>-3.19</v>
      </c>
      <c r="G1631">
        <v>3.1</v>
      </c>
      <c r="H1631">
        <v>0</v>
      </c>
      <c r="I1631">
        <v>2.919</v>
      </c>
      <c r="J1631">
        <v>-0.32600000000000001</v>
      </c>
      <c r="K1631">
        <v>-1.321</v>
      </c>
      <c r="L1631">
        <v>-2.3170000000000002</v>
      </c>
      <c r="M1631">
        <v>-3.06</v>
      </c>
      <c r="N1631">
        <v>-3.1779999999999999</v>
      </c>
      <c r="O1631">
        <v>1.1060000000000001</v>
      </c>
      <c r="P1631">
        <v>1.1160000000000001</v>
      </c>
      <c r="Q1631">
        <v>1.1100000000000001</v>
      </c>
      <c r="R1631">
        <v>0.78500000000000003</v>
      </c>
      <c r="S1631">
        <v>0.30199999999999999</v>
      </c>
    </row>
    <row r="1632" spans="1:19" x14ac:dyDescent="0.3">
      <c r="A1632">
        <v>300</v>
      </c>
      <c r="B1632">
        <v>-0.32100000000000001</v>
      </c>
      <c r="C1632">
        <v>-1.321</v>
      </c>
      <c r="D1632">
        <v>-2.3159999999999998</v>
      </c>
      <c r="E1632">
        <v>-3.0609999999999999</v>
      </c>
      <c r="F1632">
        <v>-3.19</v>
      </c>
      <c r="G1632">
        <v>3.1</v>
      </c>
      <c r="H1632">
        <v>0</v>
      </c>
      <c r="I1632">
        <v>2.919</v>
      </c>
      <c r="J1632">
        <v>-0.32700000000000001</v>
      </c>
      <c r="K1632">
        <v>-1.321</v>
      </c>
      <c r="L1632">
        <v>-2.3170000000000002</v>
      </c>
      <c r="M1632">
        <v>-3.06</v>
      </c>
      <c r="N1632">
        <v>-3.1749999999999998</v>
      </c>
      <c r="O1632">
        <v>1.107</v>
      </c>
      <c r="P1632">
        <v>1.1140000000000001</v>
      </c>
      <c r="Q1632">
        <v>1.109</v>
      </c>
      <c r="R1632">
        <v>0.78500000000000003</v>
      </c>
      <c r="S1632">
        <v>0.29899999999999999</v>
      </c>
    </row>
    <row r="1633" spans="1:19" x14ac:dyDescent="0.3">
      <c r="A1633">
        <v>360</v>
      </c>
      <c r="B1633">
        <v>-0.32100000000000001</v>
      </c>
      <c r="C1633">
        <v>-1.321</v>
      </c>
      <c r="D1633">
        <v>-2.3159999999999998</v>
      </c>
      <c r="E1633">
        <v>-3.0609999999999999</v>
      </c>
      <c r="F1633">
        <v>-3.19</v>
      </c>
      <c r="G1633">
        <v>3.1</v>
      </c>
      <c r="H1633">
        <v>0</v>
      </c>
      <c r="I1633">
        <v>2.919</v>
      </c>
      <c r="J1633">
        <v>-0.32700000000000001</v>
      </c>
      <c r="K1633">
        <v>-1.3220000000000001</v>
      </c>
      <c r="L1633">
        <v>-2.3170000000000002</v>
      </c>
      <c r="M1633">
        <v>-3.0590000000000002</v>
      </c>
      <c r="N1633">
        <v>-3.1720000000000002</v>
      </c>
      <c r="O1633">
        <v>1.107</v>
      </c>
      <c r="P1633">
        <v>1.1140000000000001</v>
      </c>
      <c r="Q1633">
        <v>1.1100000000000001</v>
      </c>
      <c r="R1633">
        <v>0.78200000000000003</v>
      </c>
      <c r="S1633">
        <v>0.29699999999999999</v>
      </c>
    </row>
    <row r="1634" spans="1:19" x14ac:dyDescent="0.3">
      <c r="A1634">
        <v>420</v>
      </c>
      <c r="B1634">
        <v>-0.32100000000000001</v>
      </c>
      <c r="C1634">
        <v>-1.321</v>
      </c>
      <c r="D1634">
        <v>-2.3159999999999998</v>
      </c>
      <c r="E1634">
        <v>-3.0609999999999999</v>
      </c>
      <c r="F1634">
        <v>-3.19</v>
      </c>
      <c r="G1634">
        <v>3.1</v>
      </c>
      <c r="H1634">
        <v>0</v>
      </c>
      <c r="I1634">
        <v>2.919</v>
      </c>
      <c r="J1634">
        <v>-0.32700000000000001</v>
      </c>
      <c r="K1634">
        <v>-1.3220000000000001</v>
      </c>
      <c r="L1634">
        <v>-2.3170000000000002</v>
      </c>
      <c r="M1634">
        <v>-3.0579999999999998</v>
      </c>
      <c r="N1634">
        <v>-3.169</v>
      </c>
      <c r="O1634">
        <v>1.1080000000000001</v>
      </c>
      <c r="P1634">
        <v>1.1120000000000001</v>
      </c>
      <c r="Q1634">
        <v>1.111</v>
      </c>
      <c r="R1634">
        <v>0.77800000000000002</v>
      </c>
      <c r="S1634">
        <v>0.29499999999999998</v>
      </c>
    </row>
    <row r="1635" spans="1:19" x14ac:dyDescent="0.3">
      <c r="A1635">
        <v>480</v>
      </c>
      <c r="B1635">
        <v>-0.32100000000000001</v>
      </c>
      <c r="C1635">
        <v>-1.321</v>
      </c>
      <c r="D1635">
        <v>-2.3159999999999998</v>
      </c>
      <c r="E1635">
        <v>-3.0609999999999999</v>
      </c>
      <c r="F1635">
        <v>-3.19</v>
      </c>
      <c r="G1635">
        <v>3.1</v>
      </c>
      <c r="H1635">
        <v>0</v>
      </c>
      <c r="I1635">
        <v>2.919</v>
      </c>
      <c r="J1635">
        <v>-0.32800000000000001</v>
      </c>
      <c r="K1635">
        <v>-1.323</v>
      </c>
      <c r="L1635">
        <v>-2.3170000000000002</v>
      </c>
      <c r="M1635">
        <v>-3.056</v>
      </c>
      <c r="N1635">
        <v>-3.1659999999999999</v>
      </c>
      <c r="O1635">
        <v>1.1080000000000001</v>
      </c>
      <c r="P1635">
        <v>1.111</v>
      </c>
      <c r="Q1635">
        <v>1.111</v>
      </c>
      <c r="R1635">
        <v>0.77300000000000002</v>
      </c>
      <c r="S1635">
        <v>0.29299999999999998</v>
      </c>
    </row>
    <row r="1636" spans="1:19" x14ac:dyDescent="0.3">
      <c r="A1636">
        <v>540</v>
      </c>
      <c r="B1636">
        <v>-0.32100000000000001</v>
      </c>
      <c r="C1636">
        <v>-1.321</v>
      </c>
      <c r="D1636">
        <v>-2.3159999999999998</v>
      </c>
      <c r="E1636">
        <v>-3.0609999999999999</v>
      </c>
      <c r="F1636">
        <v>-3.19</v>
      </c>
      <c r="G1636">
        <v>3.1</v>
      </c>
      <c r="H1636">
        <v>0</v>
      </c>
      <c r="I1636">
        <v>2.919</v>
      </c>
      <c r="J1636">
        <v>-0.32800000000000001</v>
      </c>
      <c r="K1636">
        <v>-1.323</v>
      </c>
      <c r="L1636">
        <v>-2.3170000000000002</v>
      </c>
      <c r="M1636">
        <v>-3.0539999999999998</v>
      </c>
      <c r="N1636">
        <v>-3.1629999999999998</v>
      </c>
      <c r="O1636">
        <v>1.1080000000000001</v>
      </c>
      <c r="P1636">
        <v>1.111</v>
      </c>
      <c r="Q1636">
        <v>1.1100000000000001</v>
      </c>
      <c r="R1636">
        <v>0.76800000000000002</v>
      </c>
      <c r="S1636">
        <v>0.29099999999999998</v>
      </c>
    </row>
    <row r="1637" spans="1:19" x14ac:dyDescent="0.3">
      <c r="A1637">
        <v>600</v>
      </c>
      <c r="B1637">
        <v>-0.32100000000000001</v>
      </c>
      <c r="C1637">
        <v>-1.321</v>
      </c>
      <c r="D1637">
        <v>-2.3159999999999998</v>
      </c>
      <c r="E1637">
        <v>-3.0609999999999999</v>
      </c>
      <c r="F1637">
        <v>-3.19</v>
      </c>
      <c r="G1637">
        <v>3.1</v>
      </c>
      <c r="H1637">
        <v>0</v>
      </c>
      <c r="I1637">
        <v>2.919</v>
      </c>
      <c r="J1637">
        <v>-0.32800000000000001</v>
      </c>
      <c r="K1637">
        <v>-1.3240000000000001</v>
      </c>
      <c r="L1637">
        <v>-2.3170000000000002</v>
      </c>
      <c r="M1637">
        <v>-3.052</v>
      </c>
      <c r="N1637">
        <v>-3.16</v>
      </c>
      <c r="O1637">
        <v>1.109</v>
      </c>
      <c r="P1637">
        <v>1.111</v>
      </c>
      <c r="Q1637">
        <v>1.1100000000000001</v>
      </c>
      <c r="R1637">
        <v>0.76400000000000001</v>
      </c>
      <c r="S1637">
        <v>0.28899999999999998</v>
      </c>
    </row>
    <row r="1639" spans="1:19" x14ac:dyDescent="0.3">
      <c r="A1639" t="s">
        <v>0</v>
      </c>
      <c r="B1639" t="s">
        <v>127</v>
      </c>
    </row>
    <row r="1640" spans="1:19" x14ac:dyDescent="0.3">
      <c r="A1640">
        <v>0</v>
      </c>
      <c r="B1640">
        <v>-0.32100000000000001</v>
      </c>
      <c r="C1640">
        <v>-1.321</v>
      </c>
      <c r="D1640">
        <v>-2.3159999999999998</v>
      </c>
      <c r="E1640">
        <v>-3.0539999999999998</v>
      </c>
      <c r="F1640">
        <v>-3.18</v>
      </c>
      <c r="G1640">
        <v>3.1</v>
      </c>
      <c r="H1640">
        <v>0</v>
      </c>
      <c r="I1640">
        <v>3.3679999999999999</v>
      </c>
      <c r="J1640">
        <v>-0.32100000000000001</v>
      </c>
      <c r="K1640">
        <v>-1.321</v>
      </c>
      <c r="L1640">
        <v>-2.3159999999999998</v>
      </c>
      <c r="M1640">
        <v>-3.0539999999999998</v>
      </c>
      <c r="N1640">
        <v>-3.18</v>
      </c>
      <c r="O1640">
        <v>1.097</v>
      </c>
      <c r="P1640">
        <v>1.097</v>
      </c>
      <c r="Q1640">
        <v>1.089</v>
      </c>
      <c r="R1640">
        <v>0.76300000000000001</v>
      </c>
      <c r="S1640">
        <v>0.32200000000000001</v>
      </c>
    </row>
    <row r="1641" spans="1:19" x14ac:dyDescent="0.3">
      <c r="A1641">
        <v>60</v>
      </c>
      <c r="B1641">
        <v>-0.32100000000000001</v>
      </c>
      <c r="C1641">
        <v>-1.321</v>
      </c>
      <c r="D1641">
        <v>-2.3159999999999998</v>
      </c>
      <c r="E1641">
        <v>-3.0539999999999998</v>
      </c>
      <c r="F1641">
        <v>-3.18</v>
      </c>
      <c r="G1641">
        <v>3.1</v>
      </c>
      <c r="H1641">
        <v>0</v>
      </c>
      <c r="I1641">
        <v>3.3679999999999999</v>
      </c>
      <c r="J1641">
        <v>-0.32300000000000001</v>
      </c>
      <c r="K1641">
        <v>-1.321</v>
      </c>
      <c r="L1641">
        <v>-2.3159999999999998</v>
      </c>
      <c r="M1641">
        <v>-3.0539999999999998</v>
      </c>
      <c r="N1641">
        <v>-3.1829999999999998</v>
      </c>
      <c r="O1641">
        <v>1.101</v>
      </c>
      <c r="P1641">
        <v>1.1100000000000001</v>
      </c>
      <c r="Q1641">
        <v>1.1020000000000001</v>
      </c>
      <c r="R1641">
        <v>0.76700000000000002</v>
      </c>
      <c r="S1641">
        <v>0.33200000000000002</v>
      </c>
    </row>
    <row r="1642" spans="1:19" x14ac:dyDescent="0.3">
      <c r="A1642">
        <v>120</v>
      </c>
      <c r="B1642">
        <v>-0.32100000000000001</v>
      </c>
      <c r="C1642">
        <v>-1.321</v>
      </c>
      <c r="D1642">
        <v>-2.3159999999999998</v>
      </c>
      <c r="E1642">
        <v>-3.0539999999999998</v>
      </c>
      <c r="F1642">
        <v>-3.18</v>
      </c>
      <c r="G1642">
        <v>3.1</v>
      </c>
      <c r="H1642">
        <v>0</v>
      </c>
      <c r="I1642">
        <v>3.3679999999999999</v>
      </c>
      <c r="J1642">
        <v>-0.32500000000000001</v>
      </c>
      <c r="K1642">
        <v>-1.321</v>
      </c>
      <c r="L1642">
        <v>-2.3159999999999998</v>
      </c>
      <c r="M1642">
        <v>-3.0529999999999999</v>
      </c>
      <c r="N1642">
        <v>-3.1859999999999999</v>
      </c>
      <c r="O1642">
        <v>1.103</v>
      </c>
      <c r="P1642">
        <v>1.1120000000000001</v>
      </c>
      <c r="Q1642">
        <v>1.107</v>
      </c>
      <c r="R1642">
        <v>0.77300000000000002</v>
      </c>
      <c r="S1642">
        <v>0.34</v>
      </c>
    </row>
    <row r="1643" spans="1:19" x14ac:dyDescent="0.3">
      <c r="A1643">
        <v>180</v>
      </c>
      <c r="B1643">
        <v>-0.32100000000000001</v>
      </c>
      <c r="C1643">
        <v>-1.321</v>
      </c>
      <c r="D1643">
        <v>-2.3159999999999998</v>
      </c>
      <c r="E1643">
        <v>-3.0539999999999998</v>
      </c>
      <c r="F1643">
        <v>-3.18</v>
      </c>
      <c r="G1643">
        <v>3.1</v>
      </c>
      <c r="H1643">
        <v>0</v>
      </c>
      <c r="I1643">
        <v>3.3679999999999999</v>
      </c>
      <c r="J1643">
        <v>-0.32600000000000001</v>
      </c>
      <c r="K1643">
        <v>-1.32</v>
      </c>
      <c r="L1643">
        <v>-2.3159999999999998</v>
      </c>
      <c r="M1643">
        <v>-3.0529999999999999</v>
      </c>
      <c r="N1643">
        <v>-3.1890000000000001</v>
      </c>
      <c r="O1643">
        <v>1.105</v>
      </c>
      <c r="P1643">
        <v>1.115</v>
      </c>
      <c r="Q1643">
        <v>1.107</v>
      </c>
      <c r="R1643">
        <v>0.77600000000000002</v>
      </c>
      <c r="S1643">
        <v>0.34699999999999998</v>
      </c>
    </row>
    <row r="1644" spans="1:19" x14ac:dyDescent="0.3">
      <c r="A1644">
        <v>240</v>
      </c>
      <c r="B1644">
        <v>-0.32100000000000001</v>
      </c>
      <c r="C1644">
        <v>-1.321</v>
      </c>
      <c r="D1644">
        <v>-2.3159999999999998</v>
      </c>
      <c r="E1644">
        <v>-3.0539999999999998</v>
      </c>
      <c r="F1644">
        <v>-3.18</v>
      </c>
      <c r="G1644">
        <v>3.1</v>
      </c>
      <c r="H1644">
        <v>0</v>
      </c>
      <c r="I1644">
        <v>3.3679999999999999</v>
      </c>
      <c r="J1644">
        <v>-0.32600000000000001</v>
      </c>
      <c r="K1644">
        <v>-1.32</v>
      </c>
      <c r="L1644">
        <v>-2.3159999999999998</v>
      </c>
      <c r="M1644">
        <v>-3.052</v>
      </c>
      <c r="N1644">
        <v>-3.1920000000000002</v>
      </c>
      <c r="O1644">
        <v>1.1060000000000001</v>
      </c>
      <c r="P1644">
        <v>1.115</v>
      </c>
      <c r="Q1644">
        <v>1.109</v>
      </c>
      <c r="R1644">
        <v>0.77400000000000002</v>
      </c>
      <c r="S1644">
        <v>0.35199999999999998</v>
      </c>
    </row>
    <row r="1645" spans="1:19" x14ac:dyDescent="0.3">
      <c r="A1645">
        <v>300</v>
      </c>
      <c r="B1645">
        <v>-0.32100000000000001</v>
      </c>
      <c r="C1645">
        <v>-1.321</v>
      </c>
      <c r="D1645">
        <v>-2.3159999999999998</v>
      </c>
      <c r="E1645">
        <v>-3.0539999999999998</v>
      </c>
      <c r="F1645">
        <v>-3.18</v>
      </c>
      <c r="G1645">
        <v>3.1</v>
      </c>
      <c r="H1645">
        <v>0</v>
      </c>
      <c r="I1645">
        <v>3.3679999999999999</v>
      </c>
      <c r="J1645">
        <v>-0.32700000000000001</v>
      </c>
      <c r="K1645">
        <v>-1.321</v>
      </c>
      <c r="L1645">
        <v>-2.3170000000000002</v>
      </c>
      <c r="M1645">
        <v>-3.0510000000000002</v>
      </c>
      <c r="N1645">
        <v>-3.1949999999999998</v>
      </c>
      <c r="O1645">
        <v>1.107</v>
      </c>
      <c r="P1645">
        <v>1.115</v>
      </c>
      <c r="Q1645">
        <v>1.1100000000000001</v>
      </c>
      <c r="R1645">
        <v>0.77300000000000002</v>
      </c>
      <c r="S1645">
        <v>0.35699999999999998</v>
      </c>
    </row>
    <row r="1646" spans="1:19" x14ac:dyDescent="0.3">
      <c r="A1646">
        <v>360</v>
      </c>
      <c r="B1646">
        <v>-0.32100000000000001</v>
      </c>
      <c r="C1646">
        <v>-1.321</v>
      </c>
      <c r="D1646">
        <v>-2.3159999999999998</v>
      </c>
      <c r="E1646">
        <v>-3.0539999999999998</v>
      </c>
      <c r="F1646">
        <v>-3.18</v>
      </c>
      <c r="G1646">
        <v>3.1</v>
      </c>
      <c r="H1646">
        <v>0</v>
      </c>
      <c r="I1646">
        <v>3.3679999999999999</v>
      </c>
      <c r="J1646">
        <v>-0.32700000000000001</v>
      </c>
      <c r="K1646">
        <v>-1.321</v>
      </c>
      <c r="L1646">
        <v>-2.3170000000000002</v>
      </c>
      <c r="M1646">
        <v>-3.052</v>
      </c>
      <c r="N1646">
        <v>-3.198</v>
      </c>
      <c r="O1646">
        <v>1.107</v>
      </c>
      <c r="P1646">
        <v>1.113</v>
      </c>
      <c r="Q1646">
        <v>1.1100000000000001</v>
      </c>
      <c r="R1646">
        <v>0.77700000000000002</v>
      </c>
      <c r="S1646">
        <v>0.36399999999999999</v>
      </c>
    </row>
    <row r="1647" spans="1:19" x14ac:dyDescent="0.3">
      <c r="A1647">
        <v>420</v>
      </c>
      <c r="B1647">
        <v>-0.32100000000000001</v>
      </c>
      <c r="C1647">
        <v>-1.321</v>
      </c>
      <c r="D1647">
        <v>-2.3159999999999998</v>
      </c>
      <c r="E1647">
        <v>-3.0539999999999998</v>
      </c>
      <c r="F1647">
        <v>-3.18</v>
      </c>
      <c r="G1647">
        <v>3.1</v>
      </c>
      <c r="H1647">
        <v>0</v>
      </c>
      <c r="I1647">
        <v>3.3679999999999999</v>
      </c>
      <c r="J1647">
        <v>-0.32700000000000001</v>
      </c>
      <c r="K1647">
        <v>-1.3220000000000001</v>
      </c>
      <c r="L1647">
        <v>-2.3170000000000002</v>
      </c>
      <c r="M1647">
        <v>-3.0539999999999998</v>
      </c>
      <c r="N1647">
        <v>-3.2010000000000001</v>
      </c>
      <c r="O1647">
        <v>1.1080000000000001</v>
      </c>
      <c r="P1647">
        <v>1.1120000000000001</v>
      </c>
      <c r="Q1647">
        <v>1.1100000000000001</v>
      </c>
      <c r="R1647">
        <v>0.78200000000000003</v>
      </c>
      <c r="S1647">
        <v>0.36799999999999999</v>
      </c>
    </row>
    <row r="1648" spans="1:19" x14ac:dyDescent="0.3">
      <c r="A1648">
        <v>480</v>
      </c>
      <c r="B1648">
        <v>-0.32100000000000001</v>
      </c>
      <c r="C1648">
        <v>-1.321</v>
      </c>
      <c r="D1648">
        <v>-2.3159999999999998</v>
      </c>
      <c r="E1648">
        <v>-3.0539999999999998</v>
      </c>
      <c r="F1648">
        <v>-3.18</v>
      </c>
      <c r="G1648">
        <v>3.1</v>
      </c>
      <c r="H1648">
        <v>0</v>
      </c>
      <c r="I1648">
        <v>3.3679999999999999</v>
      </c>
      <c r="J1648">
        <v>-0.32800000000000001</v>
      </c>
      <c r="K1648">
        <v>-1.323</v>
      </c>
      <c r="L1648">
        <v>-2.3170000000000002</v>
      </c>
      <c r="M1648">
        <v>-3.056</v>
      </c>
      <c r="N1648">
        <v>-3.2040000000000002</v>
      </c>
      <c r="O1648">
        <v>1.1080000000000001</v>
      </c>
      <c r="P1648">
        <v>1.111</v>
      </c>
      <c r="Q1648">
        <v>1.1100000000000001</v>
      </c>
      <c r="R1648">
        <v>0.78600000000000003</v>
      </c>
      <c r="S1648">
        <v>0.371</v>
      </c>
    </row>
    <row r="1649" spans="1:19" x14ac:dyDescent="0.3">
      <c r="A1649">
        <v>540</v>
      </c>
      <c r="B1649">
        <v>-0.32100000000000001</v>
      </c>
      <c r="C1649">
        <v>-1.321</v>
      </c>
      <c r="D1649">
        <v>-2.3159999999999998</v>
      </c>
      <c r="E1649">
        <v>-3.0539999999999998</v>
      </c>
      <c r="F1649">
        <v>-3.18</v>
      </c>
      <c r="G1649">
        <v>3.1</v>
      </c>
      <c r="H1649">
        <v>0</v>
      </c>
      <c r="I1649">
        <v>3.3679999999999999</v>
      </c>
      <c r="J1649">
        <v>-0.32800000000000001</v>
      </c>
      <c r="K1649">
        <v>-1.323</v>
      </c>
      <c r="L1649">
        <v>-2.3170000000000002</v>
      </c>
      <c r="M1649">
        <v>-3.0569999999999999</v>
      </c>
      <c r="N1649">
        <v>-3.2069999999999999</v>
      </c>
      <c r="O1649">
        <v>1.1080000000000001</v>
      </c>
      <c r="P1649">
        <v>1.111</v>
      </c>
      <c r="Q1649">
        <v>1.111</v>
      </c>
      <c r="R1649">
        <v>0.78900000000000003</v>
      </c>
      <c r="S1649">
        <v>0.374</v>
      </c>
    </row>
    <row r="1650" spans="1:19" x14ac:dyDescent="0.3">
      <c r="A1650">
        <v>600</v>
      </c>
      <c r="B1650">
        <v>-0.32100000000000001</v>
      </c>
      <c r="C1650">
        <v>-1.321</v>
      </c>
      <c r="D1650">
        <v>-2.3159999999999998</v>
      </c>
      <c r="E1650">
        <v>-3.0539999999999998</v>
      </c>
      <c r="F1650">
        <v>-3.18</v>
      </c>
      <c r="G1650">
        <v>3.1</v>
      </c>
      <c r="H1650">
        <v>0</v>
      </c>
      <c r="I1650">
        <v>3.3679999999999999</v>
      </c>
      <c r="J1650">
        <v>-0.32800000000000001</v>
      </c>
      <c r="K1650">
        <v>-1.3240000000000001</v>
      </c>
      <c r="L1650">
        <v>-2.3170000000000002</v>
      </c>
      <c r="M1650">
        <v>-3.06</v>
      </c>
      <c r="N1650">
        <v>-3.21</v>
      </c>
      <c r="O1650">
        <v>1.109</v>
      </c>
      <c r="P1650">
        <v>1.111</v>
      </c>
      <c r="Q1650">
        <v>1.1100000000000001</v>
      </c>
      <c r="R1650">
        <v>0.79300000000000004</v>
      </c>
      <c r="S1650">
        <v>0.374</v>
      </c>
    </row>
    <row r="1652" spans="1:19" x14ac:dyDescent="0.3">
      <c r="A1652" t="s">
        <v>0</v>
      </c>
      <c r="B1652" t="s">
        <v>128</v>
      </c>
    </row>
    <row r="1653" spans="1:19" x14ac:dyDescent="0.3">
      <c r="A1653">
        <v>0</v>
      </c>
      <c r="B1653">
        <v>-0.32100000000000001</v>
      </c>
      <c r="C1653">
        <v>-1.321</v>
      </c>
      <c r="D1653">
        <v>-2.3159999999999998</v>
      </c>
      <c r="E1653">
        <v>-3.0539999999999998</v>
      </c>
      <c r="F1653">
        <v>-3.18</v>
      </c>
      <c r="G1653">
        <v>3.1</v>
      </c>
      <c r="H1653">
        <v>0</v>
      </c>
      <c r="I1653">
        <v>3.1469999999999998</v>
      </c>
      <c r="J1653">
        <v>-0.32100000000000001</v>
      </c>
      <c r="K1653">
        <v>-1.321</v>
      </c>
      <c r="L1653">
        <v>-2.3159999999999998</v>
      </c>
      <c r="M1653">
        <v>-3.0539999999999998</v>
      </c>
      <c r="N1653">
        <v>-3.18</v>
      </c>
      <c r="O1653">
        <v>1.097</v>
      </c>
      <c r="P1653">
        <v>1.097</v>
      </c>
      <c r="Q1653">
        <v>1.089</v>
      </c>
      <c r="R1653">
        <v>0.76300000000000001</v>
      </c>
      <c r="S1653">
        <v>0.32200000000000001</v>
      </c>
    </row>
    <row r="1654" spans="1:19" x14ac:dyDescent="0.3">
      <c r="A1654">
        <v>60</v>
      </c>
      <c r="B1654">
        <v>-0.32100000000000001</v>
      </c>
      <c r="C1654">
        <v>-1.321</v>
      </c>
      <c r="D1654">
        <v>-2.3159999999999998</v>
      </c>
      <c r="E1654">
        <v>-3.0539999999999998</v>
      </c>
      <c r="F1654">
        <v>-3.18</v>
      </c>
      <c r="G1654">
        <v>3.1</v>
      </c>
      <c r="H1654">
        <v>0</v>
      </c>
      <c r="I1654">
        <v>3.1469999999999998</v>
      </c>
      <c r="J1654">
        <v>-0.32300000000000001</v>
      </c>
      <c r="K1654">
        <v>-1.32</v>
      </c>
      <c r="L1654">
        <v>-2.3159999999999998</v>
      </c>
      <c r="M1654">
        <v>-3.0539999999999998</v>
      </c>
      <c r="N1654">
        <v>-3.18</v>
      </c>
      <c r="O1654">
        <v>1.101</v>
      </c>
      <c r="P1654">
        <v>1.109</v>
      </c>
      <c r="Q1654">
        <v>1.1020000000000001</v>
      </c>
      <c r="R1654">
        <v>0.76800000000000002</v>
      </c>
      <c r="S1654">
        <v>0.32400000000000001</v>
      </c>
    </row>
    <row r="1655" spans="1:19" x14ac:dyDescent="0.3">
      <c r="A1655">
        <v>120</v>
      </c>
      <c r="B1655">
        <v>-0.32100000000000001</v>
      </c>
      <c r="C1655">
        <v>-1.321</v>
      </c>
      <c r="D1655">
        <v>-2.3159999999999998</v>
      </c>
      <c r="E1655">
        <v>-3.0539999999999998</v>
      </c>
      <c r="F1655">
        <v>-3.18</v>
      </c>
      <c r="G1655">
        <v>3.1</v>
      </c>
      <c r="H1655">
        <v>0</v>
      </c>
      <c r="I1655">
        <v>3.1469999999999998</v>
      </c>
      <c r="J1655">
        <v>-0.32500000000000001</v>
      </c>
      <c r="K1655">
        <v>-1.321</v>
      </c>
      <c r="L1655">
        <v>-2.3159999999999998</v>
      </c>
      <c r="M1655">
        <v>-3.0529999999999999</v>
      </c>
      <c r="N1655">
        <v>-3.18</v>
      </c>
      <c r="O1655">
        <v>1.1040000000000001</v>
      </c>
      <c r="P1655">
        <v>1.1120000000000001</v>
      </c>
      <c r="Q1655">
        <v>1.1060000000000001</v>
      </c>
      <c r="R1655">
        <v>0.77200000000000002</v>
      </c>
      <c r="S1655">
        <v>0.32500000000000001</v>
      </c>
    </row>
    <row r="1656" spans="1:19" x14ac:dyDescent="0.3">
      <c r="A1656">
        <v>180</v>
      </c>
      <c r="B1656">
        <v>-0.32100000000000001</v>
      </c>
      <c r="C1656">
        <v>-1.321</v>
      </c>
      <c r="D1656">
        <v>-2.3159999999999998</v>
      </c>
      <c r="E1656">
        <v>-3.0539999999999998</v>
      </c>
      <c r="F1656">
        <v>-3.18</v>
      </c>
      <c r="G1656">
        <v>3.1</v>
      </c>
      <c r="H1656">
        <v>0</v>
      </c>
      <c r="I1656">
        <v>3.1469999999999998</v>
      </c>
      <c r="J1656">
        <v>-0.32600000000000001</v>
      </c>
      <c r="K1656">
        <v>-1.321</v>
      </c>
      <c r="L1656">
        <v>-2.3159999999999998</v>
      </c>
      <c r="M1656">
        <v>-3.0529999999999999</v>
      </c>
      <c r="N1656">
        <v>-3.18</v>
      </c>
      <c r="O1656">
        <v>1.105</v>
      </c>
      <c r="P1656">
        <v>1.1160000000000001</v>
      </c>
      <c r="Q1656">
        <v>1.1080000000000001</v>
      </c>
      <c r="R1656">
        <v>0.77500000000000002</v>
      </c>
      <c r="S1656">
        <v>0.32600000000000001</v>
      </c>
    </row>
    <row r="1657" spans="1:19" x14ac:dyDescent="0.3">
      <c r="A1657">
        <v>240</v>
      </c>
      <c r="B1657">
        <v>-0.32100000000000001</v>
      </c>
      <c r="C1657">
        <v>-1.321</v>
      </c>
      <c r="D1657">
        <v>-2.3159999999999998</v>
      </c>
      <c r="E1657">
        <v>-3.0539999999999998</v>
      </c>
      <c r="F1657">
        <v>-3.18</v>
      </c>
      <c r="G1657">
        <v>3.1</v>
      </c>
      <c r="H1657">
        <v>0</v>
      </c>
      <c r="I1657">
        <v>3.1469999999999998</v>
      </c>
      <c r="J1657">
        <v>-0.32600000000000001</v>
      </c>
      <c r="K1657">
        <v>-1.32</v>
      </c>
      <c r="L1657">
        <v>-2.3170000000000002</v>
      </c>
      <c r="M1657">
        <v>-3.052</v>
      </c>
      <c r="N1657">
        <v>-3.18</v>
      </c>
      <c r="O1657">
        <v>1.1060000000000001</v>
      </c>
      <c r="P1657">
        <v>1.115</v>
      </c>
      <c r="Q1657">
        <v>1.109</v>
      </c>
      <c r="R1657">
        <v>0.77600000000000002</v>
      </c>
      <c r="S1657">
        <v>0.32600000000000001</v>
      </c>
    </row>
    <row r="1658" spans="1:19" x14ac:dyDescent="0.3">
      <c r="A1658">
        <v>300</v>
      </c>
      <c r="B1658">
        <v>-0.32100000000000001</v>
      </c>
      <c r="C1658">
        <v>-1.321</v>
      </c>
      <c r="D1658">
        <v>-2.3159999999999998</v>
      </c>
      <c r="E1658">
        <v>-3.0539999999999998</v>
      </c>
      <c r="F1658">
        <v>-3.18</v>
      </c>
      <c r="G1658">
        <v>3.1</v>
      </c>
      <c r="H1658">
        <v>0</v>
      </c>
      <c r="I1658">
        <v>3.1469999999999998</v>
      </c>
      <c r="J1658">
        <v>-0.32700000000000001</v>
      </c>
      <c r="K1658">
        <v>-1.321</v>
      </c>
      <c r="L1658">
        <v>-2.3170000000000002</v>
      </c>
      <c r="M1658">
        <v>-3.052</v>
      </c>
      <c r="N1658">
        <v>-3.18</v>
      </c>
      <c r="O1658">
        <v>1.107</v>
      </c>
      <c r="P1658">
        <v>1.115</v>
      </c>
      <c r="Q1658">
        <v>1.1100000000000001</v>
      </c>
      <c r="R1658">
        <v>0.77600000000000002</v>
      </c>
      <c r="S1658">
        <v>0.32700000000000001</v>
      </c>
    </row>
    <row r="1659" spans="1:19" x14ac:dyDescent="0.3">
      <c r="A1659">
        <v>360</v>
      </c>
      <c r="B1659">
        <v>-0.32100000000000001</v>
      </c>
      <c r="C1659">
        <v>-1.321</v>
      </c>
      <c r="D1659">
        <v>-2.3159999999999998</v>
      </c>
      <c r="E1659">
        <v>-3.0539999999999998</v>
      </c>
      <c r="F1659">
        <v>-3.18</v>
      </c>
      <c r="G1659">
        <v>3.1</v>
      </c>
      <c r="H1659">
        <v>0</v>
      </c>
      <c r="I1659">
        <v>3.1469999999999998</v>
      </c>
      <c r="J1659">
        <v>-0.32700000000000001</v>
      </c>
      <c r="K1659">
        <v>-1.321</v>
      </c>
      <c r="L1659">
        <v>-2.3170000000000002</v>
      </c>
      <c r="M1659">
        <v>-3.052</v>
      </c>
      <c r="N1659">
        <v>-3.18</v>
      </c>
      <c r="O1659">
        <v>1.107</v>
      </c>
      <c r="P1659">
        <v>1.113</v>
      </c>
      <c r="Q1659">
        <v>1.1100000000000001</v>
      </c>
      <c r="R1659">
        <v>0.77600000000000002</v>
      </c>
      <c r="S1659">
        <v>0.32900000000000001</v>
      </c>
    </row>
    <row r="1660" spans="1:19" x14ac:dyDescent="0.3">
      <c r="A1660">
        <v>420</v>
      </c>
      <c r="B1660">
        <v>-0.32100000000000001</v>
      </c>
      <c r="C1660">
        <v>-1.321</v>
      </c>
      <c r="D1660">
        <v>-2.3159999999999998</v>
      </c>
      <c r="E1660">
        <v>-3.0539999999999998</v>
      </c>
      <c r="F1660">
        <v>-3.18</v>
      </c>
      <c r="G1660">
        <v>3.1</v>
      </c>
      <c r="H1660">
        <v>0</v>
      </c>
      <c r="I1660">
        <v>3.1469999999999998</v>
      </c>
      <c r="J1660">
        <v>-0.32700000000000001</v>
      </c>
      <c r="K1660">
        <v>-1.3220000000000001</v>
      </c>
      <c r="L1660">
        <v>-2.3170000000000002</v>
      </c>
      <c r="M1660">
        <v>-3.052</v>
      </c>
      <c r="N1660">
        <v>-3.18</v>
      </c>
      <c r="O1660">
        <v>1.1080000000000001</v>
      </c>
      <c r="P1660">
        <v>1.1120000000000001</v>
      </c>
      <c r="Q1660">
        <v>1.1100000000000001</v>
      </c>
      <c r="R1660">
        <v>0.77600000000000002</v>
      </c>
      <c r="S1660">
        <v>0.33</v>
      </c>
    </row>
    <row r="1661" spans="1:19" x14ac:dyDescent="0.3">
      <c r="A1661">
        <v>480</v>
      </c>
      <c r="B1661">
        <v>-0.32100000000000001</v>
      </c>
      <c r="C1661">
        <v>-1.321</v>
      </c>
      <c r="D1661">
        <v>-2.3159999999999998</v>
      </c>
      <c r="E1661">
        <v>-3.0539999999999998</v>
      </c>
      <c r="F1661">
        <v>-3.18</v>
      </c>
      <c r="G1661">
        <v>3.1</v>
      </c>
      <c r="H1661">
        <v>0</v>
      </c>
      <c r="I1661">
        <v>3.1469999999999998</v>
      </c>
      <c r="J1661">
        <v>-0.32800000000000001</v>
      </c>
      <c r="K1661">
        <v>-1.323</v>
      </c>
      <c r="L1661">
        <v>-2.3170000000000002</v>
      </c>
      <c r="M1661">
        <v>-3.052</v>
      </c>
      <c r="N1661">
        <v>-3.18</v>
      </c>
      <c r="O1661">
        <v>1.1080000000000001</v>
      </c>
      <c r="P1661">
        <v>1.111</v>
      </c>
      <c r="Q1661">
        <v>1.1100000000000001</v>
      </c>
      <c r="R1661">
        <v>0.77600000000000002</v>
      </c>
      <c r="S1661">
        <v>0.33100000000000002</v>
      </c>
    </row>
    <row r="1662" spans="1:19" x14ac:dyDescent="0.3">
      <c r="A1662">
        <v>540</v>
      </c>
      <c r="B1662">
        <v>-0.32100000000000001</v>
      </c>
      <c r="C1662">
        <v>-1.321</v>
      </c>
      <c r="D1662">
        <v>-2.3159999999999998</v>
      </c>
      <c r="E1662">
        <v>-3.0539999999999998</v>
      </c>
      <c r="F1662">
        <v>-3.18</v>
      </c>
      <c r="G1662">
        <v>3.1</v>
      </c>
      <c r="H1662">
        <v>0</v>
      </c>
      <c r="I1662">
        <v>3.1469999999999998</v>
      </c>
      <c r="J1662">
        <v>-0.32800000000000001</v>
      </c>
      <c r="K1662">
        <v>-1.323</v>
      </c>
      <c r="L1662">
        <v>-2.3170000000000002</v>
      </c>
      <c r="M1662">
        <v>-3.052</v>
      </c>
      <c r="N1662">
        <v>-3.18</v>
      </c>
      <c r="O1662">
        <v>1.1080000000000001</v>
      </c>
      <c r="P1662">
        <v>1.111</v>
      </c>
      <c r="Q1662">
        <v>1.1100000000000001</v>
      </c>
      <c r="R1662">
        <v>0.77600000000000002</v>
      </c>
      <c r="S1662">
        <v>0.33100000000000002</v>
      </c>
    </row>
    <row r="1663" spans="1:19" x14ac:dyDescent="0.3">
      <c r="A1663">
        <v>600</v>
      </c>
      <c r="B1663">
        <v>-0.32100000000000001</v>
      </c>
      <c r="C1663">
        <v>-1.321</v>
      </c>
      <c r="D1663">
        <v>-2.3159999999999998</v>
      </c>
      <c r="E1663">
        <v>-3.0539999999999998</v>
      </c>
      <c r="F1663">
        <v>-3.18</v>
      </c>
      <c r="G1663">
        <v>3.1</v>
      </c>
      <c r="H1663">
        <v>0</v>
      </c>
      <c r="I1663">
        <v>3.1469999999999998</v>
      </c>
      <c r="J1663">
        <v>-0.32800000000000001</v>
      </c>
      <c r="K1663">
        <v>-1.3240000000000001</v>
      </c>
      <c r="L1663">
        <v>-2.3170000000000002</v>
      </c>
      <c r="M1663">
        <v>-3.0529999999999999</v>
      </c>
      <c r="N1663">
        <v>-3.18</v>
      </c>
      <c r="O1663">
        <v>1.109</v>
      </c>
      <c r="P1663">
        <v>1.111</v>
      </c>
      <c r="Q1663">
        <v>1.1100000000000001</v>
      </c>
      <c r="R1663">
        <v>0.77600000000000002</v>
      </c>
      <c r="S1663">
        <v>0.33100000000000002</v>
      </c>
    </row>
    <row r="1665" spans="1:19" x14ac:dyDescent="0.3">
      <c r="A1665" t="s">
        <v>0</v>
      </c>
      <c r="B1665" t="s">
        <v>129</v>
      </c>
    </row>
    <row r="1666" spans="1:19" x14ac:dyDescent="0.3">
      <c r="A1666">
        <v>0</v>
      </c>
      <c r="B1666">
        <v>-0.32100000000000001</v>
      </c>
      <c r="C1666">
        <v>-1.321</v>
      </c>
      <c r="D1666">
        <v>-2.3159999999999998</v>
      </c>
      <c r="E1666">
        <v>-3.0539999999999998</v>
      </c>
      <c r="F1666">
        <v>-3.18</v>
      </c>
      <c r="G1666">
        <v>3.1</v>
      </c>
      <c r="H1666">
        <v>0</v>
      </c>
      <c r="I1666">
        <v>2.9180000000000001</v>
      </c>
      <c r="J1666">
        <v>-0.32100000000000001</v>
      </c>
      <c r="K1666">
        <v>-1.321</v>
      </c>
      <c r="L1666">
        <v>-2.3159999999999998</v>
      </c>
      <c r="M1666">
        <v>-3.0539999999999998</v>
      </c>
      <c r="N1666">
        <v>-3.18</v>
      </c>
      <c r="O1666">
        <v>1.097</v>
      </c>
      <c r="P1666">
        <v>1.097</v>
      </c>
      <c r="Q1666">
        <v>1.089</v>
      </c>
      <c r="R1666">
        <v>0.76300000000000001</v>
      </c>
      <c r="S1666">
        <v>0.32200000000000001</v>
      </c>
    </row>
    <row r="1667" spans="1:19" x14ac:dyDescent="0.3">
      <c r="A1667">
        <v>60</v>
      </c>
      <c r="B1667">
        <v>-0.32100000000000001</v>
      </c>
      <c r="C1667">
        <v>-1.321</v>
      </c>
      <c r="D1667">
        <v>-2.3159999999999998</v>
      </c>
      <c r="E1667">
        <v>-3.0539999999999998</v>
      </c>
      <c r="F1667">
        <v>-3.18</v>
      </c>
      <c r="G1667">
        <v>3.1</v>
      </c>
      <c r="H1667">
        <v>0</v>
      </c>
      <c r="I1667">
        <v>2.9180000000000001</v>
      </c>
      <c r="J1667">
        <v>-0.32300000000000001</v>
      </c>
      <c r="K1667">
        <v>-1.32</v>
      </c>
      <c r="L1667">
        <v>-2.3159999999999998</v>
      </c>
      <c r="M1667">
        <v>-3.0539999999999998</v>
      </c>
      <c r="N1667">
        <v>-3.177</v>
      </c>
      <c r="O1667">
        <v>1.101</v>
      </c>
      <c r="P1667">
        <v>1.109</v>
      </c>
      <c r="Q1667">
        <v>1.1020000000000001</v>
      </c>
      <c r="R1667">
        <v>0.76900000000000002</v>
      </c>
      <c r="S1667">
        <v>0.316</v>
      </c>
    </row>
    <row r="1668" spans="1:19" x14ac:dyDescent="0.3">
      <c r="A1668">
        <v>120</v>
      </c>
      <c r="B1668">
        <v>-0.32100000000000001</v>
      </c>
      <c r="C1668">
        <v>-1.321</v>
      </c>
      <c r="D1668">
        <v>-2.3159999999999998</v>
      </c>
      <c r="E1668">
        <v>-3.0539999999999998</v>
      </c>
      <c r="F1668">
        <v>-3.18</v>
      </c>
      <c r="G1668">
        <v>3.1</v>
      </c>
      <c r="H1668">
        <v>0</v>
      </c>
      <c r="I1668">
        <v>2.9180000000000001</v>
      </c>
      <c r="J1668">
        <v>-0.32500000000000001</v>
      </c>
      <c r="K1668">
        <v>-1.321</v>
      </c>
      <c r="L1668">
        <v>-2.3159999999999998</v>
      </c>
      <c r="M1668">
        <v>-3.0529999999999999</v>
      </c>
      <c r="N1668">
        <v>-3.1739999999999999</v>
      </c>
      <c r="O1668">
        <v>1.1040000000000001</v>
      </c>
      <c r="P1668">
        <v>1.113</v>
      </c>
      <c r="Q1668">
        <v>1.1060000000000001</v>
      </c>
      <c r="R1668">
        <v>0.77100000000000002</v>
      </c>
      <c r="S1668">
        <v>0.309</v>
      </c>
    </row>
    <row r="1669" spans="1:19" x14ac:dyDescent="0.3">
      <c r="A1669">
        <v>180</v>
      </c>
      <c r="B1669">
        <v>-0.32100000000000001</v>
      </c>
      <c r="C1669">
        <v>-1.321</v>
      </c>
      <c r="D1669">
        <v>-2.3159999999999998</v>
      </c>
      <c r="E1669">
        <v>-3.0539999999999998</v>
      </c>
      <c r="F1669">
        <v>-3.18</v>
      </c>
      <c r="G1669">
        <v>3.1</v>
      </c>
      <c r="H1669">
        <v>0</v>
      </c>
      <c r="I1669">
        <v>2.9180000000000001</v>
      </c>
      <c r="J1669">
        <v>-0.32600000000000001</v>
      </c>
      <c r="K1669">
        <v>-1.321</v>
      </c>
      <c r="L1669">
        <v>-2.3170000000000002</v>
      </c>
      <c r="M1669">
        <v>-3.052</v>
      </c>
      <c r="N1669">
        <v>-3.1709999999999998</v>
      </c>
      <c r="O1669">
        <v>1.105</v>
      </c>
      <c r="P1669">
        <v>1.1160000000000001</v>
      </c>
      <c r="Q1669">
        <v>1.1080000000000001</v>
      </c>
      <c r="R1669">
        <v>0.77400000000000002</v>
      </c>
      <c r="S1669">
        <v>0.30499999999999999</v>
      </c>
    </row>
    <row r="1670" spans="1:19" x14ac:dyDescent="0.3">
      <c r="A1670">
        <v>240</v>
      </c>
      <c r="B1670">
        <v>-0.32100000000000001</v>
      </c>
      <c r="C1670">
        <v>-1.321</v>
      </c>
      <c r="D1670">
        <v>-2.3159999999999998</v>
      </c>
      <c r="E1670">
        <v>-3.0539999999999998</v>
      </c>
      <c r="F1670">
        <v>-3.18</v>
      </c>
      <c r="G1670">
        <v>3.1</v>
      </c>
      <c r="H1670">
        <v>0</v>
      </c>
      <c r="I1670">
        <v>2.9180000000000001</v>
      </c>
      <c r="J1670">
        <v>-0.32600000000000001</v>
      </c>
      <c r="K1670">
        <v>-1.32</v>
      </c>
      <c r="L1670">
        <v>-2.3170000000000002</v>
      </c>
      <c r="M1670">
        <v>-3.0529999999999999</v>
      </c>
      <c r="N1670">
        <v>-3.1680000000000001</v>
      </c>
      <c r="O1670">
        <v>1.1060000000000001</v>
      </c>
      <c r="P1670">
        <v>1.115</v>
      </c>
      <c r="Q1670">
        <v>1.1100000000000001</v>
      </c>
      <c r="R1670">
        <v>0.77800000000000002</v>
      </c>
      <c r="S1670">
        <v>0.3</v>
      </c>
    </row>
    <row r="1671" spans="1:19" x14ac:dyDescent="0.3">
      <c r="A1671">
        <v>300</v>
      </c>
      <c r="B1671">
        <v>-0.32100000000000001</v>
      </c>
      <c r="C1671">
        <v>-1.321</v>
      </c>
      <c r="D1671">
        <v>-2.3159999999999998</v>
      </c>
      <c r="E1671">
        <v>-3.0539999999999998</v>
      </c>
      <c r="F1671">
        <v>-3.18</v>
      </c>
      <c r="G1671">
        <v>3.1</v>
      </c>
      <c r="H1671">
        <v>0</v>
      </c>
      <c r="I1671">
        <v>2.9180000000000001</v>
      </c>
      <c r="J1671">
        <v>-0.32700000000000001</v>
      </c>
      <c r="K1671">
        <v>-1.321</v>
      </c>
      <c r="L1671">
        <v>-2.3170000000000002</v>
      </c>
      <c r="M1671">
        <v>-3.0529999999999999</v>
      </c>
      <c r="N1671">
        <v>-3.165</v>
      </c>
      <c r="O1671">
        <v>1.107</v>
      </c>
      <c r="P1671">
        <v>1.1140000000000001</v>
      </c>
      <c r="Q1671">
        <v>1.109</v>
      </c>
      <c r="R1671">
        <v>0.77800000000000002</v>
      </c>
      <c r="S1671">
        <v>0.29599999999999999</v>
      </c>
    </row>
    <row r="1672" spans="1:19" x14ac:dyDescent="0.3">
      <c r="A1672">
        <v>360</v>
      </c>
      <c r="B1672">
        <v>-0.32100000000000001</v>
      </c>
      <c r="C1672">
        <v>-1.321</v>
      </c>
      <c r="D1672">
        <v>-2.3159999999999998</v>
      </c>
      <c r="E1672">
        <v>-3.0539999999999998</v>
      </c>
      <c r="F1672">
        <v>-3.18</v>
      </c>
      <c r="G1672">
        <v>3.1</v>
      </c>
      <c r="H1672">
        <v>0</v>
      </c>
      <c r="I1672">
        <v>2.9180000000000001</v>
      </c>
      <c r="J1672">
        <v>-0.32700000000000001</v>
      </c>
      <c r="K1672">
        <v>-1.3220000000000001</v>
      </c>
      <c r="L1672">
        <v>-2.3170000000000002</v>
      </c>
      <c r="M1672">
        <v>-3.052</v>
      </c>
      <c r="N1672">
        <v>-3.1619999999999999</v>
      </c>
      <c r="O1672">
        <v>1.107</v>
      </c>
      <c r="P1672">
        <v>1.1140000000000001</v>
      </c>
      <c r="Q1672">
        <v>1.1100000000000001</v>
      </c>
      <c r="R1672">
        <v>0.77500000000000002</v>
      </c>
      <c r="S1672">
        <v>0.29399999999999998</v>
      </c>
    </row>
    <row r="1673" spans="1:19" x14ac:dyDescent="0.3">
      <c r="A1673">
        <v>420</v>
      </c>
      <c r="B1673">
        <v>-0.32100000000000001</v>
      </c>
      <c r="C1673">
        <v>-1.321</v>
      </c>
      <c r="D1673">
        <v>-2.3159999999999998</v>
      </c>
      <c r="E1673">
        <v>-3.0539999999999998</v>
      </c>
      <c r="F1673">
        <v>-3.18</v>
      </c>
      <c r="G1673">
        <v>3.1</v>
      </c>
      <c r="H1673">
        <v>0</v>
      </c>
      <c r="I1673">
        <v>2.9180000000000001</v>
      </c>
      <c r="J1673">
        <v>-0.32700000000000001</v>
      </c>
      <c r="K1673">
        <v>-1.3220000000000001</v>
      </c>
      <c r="L1673">
        <v>-2.3170000000000002</v>
      </c>
      <c r="M1673">
        <v>-3.0510000000000002</v>
      </c>
      <c r="N1673">
        <v>-3.1589999999999998</v>
      </c>
      <c r="O1673">
        <v>1.1080000000000001</v>
      </c>
      <c r="P1673">
        <v>1.1120000000000001</v>
      </c>
      <c r="Q1673">
        <v>1.111</v>
      </c>
      <c r="R1673">
        <v>0.77100000000000002</v>
      </c>
      <c r="S1673">
        <v>0.29199999999999998</v>
      </c>
    </row>
    <row r="1674" spans="1:19" x14ac:dyDescent="0.3">
      <c r="A1674">
        <v>480</v>
      </c>
      <c r="B1674">
        <v>-0.32100000000000001</v>
      </c>
      <c r="C1674">
        <v>-1.321</v>
      </c>
      <c r="D1674">
        <v>-2.3159999999999998</v>
      </c>
      <c r="E1674">
        <v>-3.0539999999999998</v>
      </c>
      <c r="F1674">
        <v>-3.18</v>
      </c>
      <c r="G1674">
        <v>3.1</v>
      </c>
      <c r="H1674">
        <v>0</v>
      </c>
      <c r="I1674">
        <v>2.9180000000000001</v>
      </c>
      <c r="J1674">
        <v>-0.32800000000000001</v>
      </c>
      <c r="K1674">
        <v>-1.323</v>
      </c>
      <c r="L1674">
        <v>-2.3170000000000002</v>
      </c>
      <c r="M1674">
        <v>-3.0489999999999999</v>
      </c>
      <c r="N1674">
        <v>-3.1560000000000001</v>
      </c>
      <c r="O1674">
        <v>1.1080000000000001</v>
      </c>
      <c r="P1674">
        <v>1.111</v>
      </c>
      <c r="Q1674">
        <v>1.111</v>
      </c>
      <c r="R1674">
        <v>0.76700000000000002</v>
      </c>
      <c r="S1674">
        <v>0.29099999999999998</v>
      </c>
    </row>
    <row r="1675" spans="1:19" x14ac:dyDescent="0.3">
      <c r="A1675">
        <v>540</v>
      </c>
      <c r="B1675">
        <v>-0.32100000000000001</v>
      </c>
      <c r="C1675">
        <v>-1.321</v>
      </c>
      <c r="D1675">
        <v>-2.3159999999999998</v>
      </c>
      <c r="E1675">
        <v>-3.0539999999999998</v>
      </c>
      <c r="F1675">
        <v>-3.18</v>
      </c>
      <c r="G1675">
        <v>3.1</v>
      </c>
      <c r="H1675">
        <v>0</v>
      </c>
      <c r="I1675">
        <v>2.9180000000000001</v>
      </c>
      <c r="J1675">
        <v>-0.32800000000000001</v>
      </c>
      <c r="K1675">
        <v>-1.323</v>
      </c>
      <c r="L1675">
        <v>-2.3170000000000002</v>
      </c>
      <c r="M1675">
        <v>-3.0470000000000002</v>
      </c>
      <c r="N1675">
        <v>-3.153</v>
      </c>
      <c r="O1675">
        <v>1.1080000000000001</v>
      </c>
      <c r="P1675">
        <v>1.111</v>
      </c>
      <c r="Q1675">
        <v>1.1100000000000001</v>
      </c>
      <c r="R1675">
        <v>0.76100000000000001</v>
      </c>
      <c r="S1675">
        <v>0.28799999999999998</v>
      </c>
    </row>
    <row r="1676" spans="1:19" x14ac:dyDescent="0.3">
      <c r="A1676">
        <v>600</v>
      </c>
      <c r="B1676">
        <v>-0.32100000000000001</v>
      </c>
      <c r="C1676">
        <v>-1.321</v>
      </c>
      <c r="D1676">
        <v>-2.3159999999999998</v>
      </c>
      <c r="E1676">
        <v>-3.0539999999999998</v>
      </c>
      <c r="F1676">
        <v>-3.18</v>
      </c>
      <c r="G1676">
        <v>3.1</v>
      </c>
      <c r="H1676">
        <v>0</v>
      </c>
      <c r="I1676">
        <v>2.9180000000000001</v>
      </c>
      <c r="J1676">
        <v>-0.32800000000000001</v>
      </c>
      <c r="K1676">
        <v>-1.3240000000000001</v>
      </c>
      <c r="L1676">
        <v>-2.3170000000000002</v>
      </c>
      <c r="M1676">
        <v>-3.0449999999999999</v>
      </c>
      <c r="N1676">
        <v>-3.15</v>
      </c>
      <c r="O1676">
        <v>1.109</v>
      </c>
      <c r="P1676">
        <v>1.111</v>
      </c>
      <c r="Q1676">
        <v>1.1100000000000001</v>
      </c>
      <c r="R1676">
        <v>0.75700000000000001</v>
      </c>
      <c r="S1676">
        <v>0.28699999999999998</v>
      </c>
    </row>
    <row r="1678" spans="1:19" x14ac:dyDescent="0.3">
      <c r="A1678" t="s">
        <v>0</v>
      </c>
      <c r="B1678" t="s">
        <v>130</v>
      </c>
    </row>
    <row r="1679" spans="1:19" x14ac:dyDescent="0.3">
      <c r="A1679">
        <v>0</v>
      </c>
      <c r="B1679">
        <v>-0.32100000000000001</v>
      </c>
      <c r="C1679">
        <v>-1.321</v>
      </c>
      <c r="D1679">
        <v>-2.3159999999999998</v>
      </c>
      <c r="E1679">
        <v>-3.0470000000000002</v>
      </c>
      <c r="F1679">
        <v>-3.17</v>
      </c>
      <c r="G1679">
        <v>3.1</v>
      </c>
      <c r="H1679">
        <v>0</v>
      </c>
      <c r="I1679">
        <v>3.37</v>
      </c>
      <c r="J1679">
        <v>-0.32100000000000001</v>
      </c>
      <c r="K1679">
        <v>-1.321</v>
      </c>
      <c r="L1679">
        <v>-2.3159999999999998</v>
      </c>
      <c r="M1679">
        <v>-3.0470000000000002</v>
      </c>
      <c r="N1679">
        <v>-3.17</v>
      </c>
      <c r="O1679">
        <v>1.097</v>
      </c>
      <c r="P1679">
        <v>1.097</v>
      </c>
      <c r="Q1679">
        <v>1.089</v>
      </c>
      <c r="R1679">
        <v>0.75700000000000001</v>
      </c>
      <c r="S1679">
        <v>0.32</v>
      </c>
    </row>
    <row r="1680" spans="1:19" x14ac:dyDescent="0.3">
      <c r="A1680">
        <v>60</v>
      </c>
      <c r="B1680">
        <v>-0.32100000000000001</v>
      </c>
      <c r="C1680">
        <v>-1.321</v>
      </c>
      <c r="D1680">
        <v>-2.3159999999999998</v>
      </c>
      <c r="E1680">
        <v>-3.0470000000000002</v>
      </c>
      <c r="F1680">
        <v>-3.17</v>
      </c>
      <c r="G1680">
        <v>3.1</v>
      </c>
      <c r="H1680">
        <v>0</v>
      </c>
      <c r="I1680">
        <v>3.37</v>
      </c>
      <c r="J1680">
        <v>-0.32300000000000001</v>
      </c>
      <c r="K1680">
        <v>-1.321</v>
      </c>
      <c r="L1680">
        <v>-2.3159999999999998</v>
      </c>
      <c r="M1680">
        <v>-3.0470000000000002</v>
      </c>
      <c r="N1680">
        <v>-3.173</v>
      </c>
      <c r="O1680">
        <v>1.101</v>
      </c>
      <c r="P1680">
        <v>1.1100000000000001</v>
      </c>
      <c r="Q1680">
        <v>1.1020000000000001</v>
      </c>
      <c r="R1680">
        <v>0.76</v>
      </c>
      <c r="S1680">
        <v>0.32900000000000001</v>
      </c>
    </row>
    <row r="1681" spans="1:19" x14ac:dyDescent="0.3">
      <c r="A1681">
        <v>120</v>
      </c>
      <c r="B1681">
        <v>-0.32100000000000001</v>
      </c>
      <c r="C1681">
        <v>-1.321</v>
      </c>
      <c r="D1681">
        <v>-2.3159999999999998</v>
      </c>
      <c r="E1681">
        <v>-3.0470000000000002</v>
      </c>
      <c r="F1681">
        <v>-3.17</v>
      </c>
      <c r="G1681">
        <v>3.1</v>
      </c>
      <c r="H1681">
        <v>0</v>
      </c>
      <c r="I1681">
        <v>3.37</v>
      </c>
      <c r="J1681">
        <v>-0.32500000000000001</v>
      </c>
      <c r="K1681">
        <v>-1.321</v>
      </c>
      <c r="L1681">
        <v>-2.3159999999999998</v>
      </c>
      <c r="M1681">
        <v>-3.0459999999999998</v>
      </c>
      <c r="N1681">
        <v>-3.1760000000000002</v>
      </c>
      <c r="O1681">
        <v>1.103</v>
      </c>
      <c r="P1681">
        <v>1.1120000000000001</v>
      </c>
      <c r="Q1681">
        <v>1.107</v>
      </c>
      <c r="R1681">
        <v>0.76700000000000002</v>
      </c>
      <c r="S1681">
        <v>0.33700000000000002</v>
      </c>
    </row>
    <row r="1682" spans="1:19" x14ac:dyDescent="0.3">
      <c r="A1682">
        <v>180</v>
      </c>
      <c r="B1682">
        <v>-0.32100000000000001</v>
      </c>
      <c r="C1682">
        <v>-1.321</v>
      </c>
      <c r="D1682">
        <v>-2.3159999999999998</v>
      </c>
      <c r="E1682">
        <v>-3.0470000000000002</v>
      </c>
      <c r="F1682">
        <v>-3.17</v>
      </c>
      <c r="G1682">
        <v>3.1</v>
      </c>
      <c r="H1682">
        <v>0</v>
      </c>
      <c r="I1682">
        <v>3.37</v>
      </c>
      <c r="J1682">
        <v>-0.32600000000000001</v>
      </c>
      <c r="K1682">
        <v>-1.321</v>
      </c>
      <c r="L1682">
        <v>-2.3159999999999998</v>
      </c>
      <c r="M1682">
        <v>-3.0459999999999998</v>
      </c>
      <c r="N1682">
        <v>-3.1789999999999998</v>
      </c>
      <c r="O1682">
        <v>1.105</v>
      </c>
      <c r="P1682">
        <v>1.1160000000000001</v>
      </c>
      <c r="Q1682">
        <v>1.107</v>
      </c>
      <c r="R1682">
        <v>0.76900000000000002</v>
      </c>
      <c r="S1682">
        <v>0.34399999999999997</v>
      </c>
    </row>
    <row r="1683" spans="1:19" x14ac:dyDescent="0.3">
      <c r="A1683">
        <v>240</v>
      </c>
      <c r="B1683">
        <v>-0.32100000000000001</v>
      </c>
      <c r="C1683">
        <v>-1.321</v>
      </c>
      <c r="D1683">
        <v>-2.3159999999999998</v>
      </c>
      <c r="E1683">
        <v>-3.0470000000000002</v>
      </c>
      <c r="F1683">
        <v>-3.17</v>
      </c>
      <c r="G1683">
        <v>3.1</v>
      </c>
      <c r="H1683">
        <v>0</v>
      </c>
      <c r="I1683">
        <v>3.37</v>
      </c>
      <c r="J1683">
        <v>-0.32600000000000001</v>
      </c>
      <c r="K1683">
        <v>-1.32</v>
      </c>
      <c r="L1683">
        <v>-2.3159999999999998</v>
      </c>
      <c r="M1683">
        <v>-3.0449999999999999</v>
      </c>
      <c r="N1683">
        <v>-3.1819999999999999</v>
      </c>
      <c r="O1683">
        <v>1.1060000000000001</v>
      </c>
      <c r="P1683">
        <v>1.115</v>
      </c>
      <c r="Q1683">
        <v>1.109</v>
      </c>
      <c r="R1683">
        <v>0.76700000000000002</v>
      </c>
      <c r="S1683">
        <v>0.35</v>
      </c>
    </row>
    <row r="1684" spans="1:19" x14ac:dyDescent="0.3">
      <c r="A1684">
        <v>300</v>
      </c>
      <c r="B1684">
        <v>-0.32100000000000001</v>
      </c>
      <c r="C1684">
        <v>-1.321</v>
      </c>
      <c r="D1684">
        <v>-2.3159999999999998</v>
      </c>
      <c r="E1684">
        <v>-3.0470000000000002</v>
      </c>
      <c r="F1684">
        <v>-3.17</v>
      </c>
      <c r="G1684">
        <v>3.1</v>
      </c>
      <c r="H1684">
        <v>0</v>
      </c>
      <c r="I1684">
        <v>3.37</v>
      </c>
      <c r="J1684">
        <v>-0.32700000000000001</v>
      </c>
      <c r="K1684">
        <v>-1.321</v>
      </c>
      <c r="L1684">
        <v>-2.3170000000000002</v>
      </c>
      <c r="M1684">
        <v>-3.044</v>
      </c>
      <c r="N1684">
        <v>-3.1850000000000001</v>
      </c>
      <c r="O1684">
        <v>1.107</v>
      </c>
      <c r="P1684">
        <v>1.115</v>
      </c>
      <c r="Q1684">
        <v>1.1100000000000001</v>
      </c>
      <c r="R1684">
        <v>0.76700000000000002</v>
      </c>
      <c r="S1684">
        <v>0.35499999999999998</v>
      </c>
    </row>
    <row r="1685" spans="1:19" x14ac:dyDescent="0.3">
      <c r="A1685">
        <v>360</v>
      </c>
      <c r="B1685">
        <v>-0.32100000000000001</v>
      </c>
      <c r="C1685">
        <v>-1.321</v>
      </c>
      <c r="D1685">
        <v>-2.3159999999999998</v>
      </c>
      <c r="E1685">
        <v>-3.0470000000000002</v>
      </c>
      <c r="F1685">
        <v>-3.17</v>
      </c>
      <c r="G1685">
        <v>3.1</v>
      </c>
      <c r="H1685">
        <v>0</v>
      </c>
      <c r="I1685">
        <v>3.37</v>
      </c>
      <c r="J1685">
        <v>-0.32700000000000001</v>
      </c>
      <c r="K1685">
        <v>-1.321</v>
      </c>
      <c r="L1685">
        <v>-2.3170000000000002</v>
      </c>
      <c r="M1685">
        <v>-3.0449999999999999</v>
      </c>
      <c r="N1685">
        <v>-3.1880000000000002</v>
      </c>
      <c r="O1685">
        <v>1.107</v>
      </c>
      <c r="P1685">
        <v>1.113</v>
      </c>
      <c r="Q1685">
        <v>1.1100000000000001</v>
      </c>
      <c r="R1685">
        <v>0.77</v>
      </c>
      <c r="S1685">
        <v>0.36099999999999999</v>
      </c>
    </row>
    <row r="1686" spans="1:19" x14ac:dyDescent="0.3">
      <c r="A1686">
        <v>420</v>
      </c>
      <c r="B1686">
        <v>-0.32100000000000001</v>
      </c>
      <c r="C1686">
        <v>-1.321</v>
      </c>
      <c r="D1686">
        <v>-2.3159999999999998</v>
      </c>
      <c r="E1686">
        <v>-3.0470000000000002</v>
      </c>
      <c r="F1686">
        <v>-3.17</v>
      </c>
      <c r="G1686">
        <v>3.1</v>
      </c>
      <c r="H1686">
        <v>0</v>
      </c>
      <c r="I1686">
        <v>3.37</v>
      </c>
      <c r="J1686">
        <v>-0.32700000000000001</v>
      </c>
      <c r="K1686">
        <v>-1.3220000000000001</v>
      </c>
      <c r="L1686">
        <v>-2.3170000000000002</v>
      </c>
      <c r="M1686">
        <v>-3.0470000000000002</v>
      </c>
      <c r="N1686">
        <v>-3.1909999999999998</v>
      </c>
      <c r="O1686">
        <v>1.1080000000000001</v>
      </c>
      <c r="P1686">
        <v>1.1120000000000001</v>
      </c>
      <c r="Q1686">
        <v>1.109</v>
      </c>
      <c r="R1686">
        <v>0.77500000000000002</v>
      </c>
      <c r="S1686">
        <v>0.36499999999999999</v>
      </c>
    </row>
    <row r="1687" spans="1:19" x14ac:dyDescent="0.3">
      <c r="A1687">
        <v>480</v>
      </c>
      <c r="B1687">
        <v>-0.32100000000000001</v>
      </c>
      <c r="C1687">
        <v>-1.321</v>
      </c>
      <c r="D1687">
        <v>-2.3159999999999998</v>
      </c>
      <c r="E1687">
        <v>-3.0470000000000002</v>
      </c>
      <c r="F1687">
        <v>-3.17</v>
      </c>
      <c r="G1687">
        <v>3.1</v>
      </c>
      <c r="H1687">
        <v>0</v>
      </c>
      <c r="I1687">
        <v>3.37</v>
      </c>
      <c r="J1687">
        <v>-0.32800000000000001</v>
      </c>
      <c r="K1687">
        <v>-1.323</v>
      </c>
      <c r="L1687">
        <v>-2.3170000000000002</v>
      </c>
      <c r="M1687">
        <v>-3.0489999999999999</v>
      </c>
      <c r="N1687">
        <v>-3.194</v>
      </c>
      <c r="O1687">
        <v>1.1080000000000001</v>
      </c>
      <c r="P1687">
        <v>1.111</v>
      </c>
      <c r="Q1687">
        <v>1.1100000000000001</v>
      </c>
      <c r="R1687">
        <v>0.77900000000000003</v>
      </c>
      <c r="S1687">
        <v>0.36899999999999999</v>
      </c>
    </row>
    <row r="1688" spans="1:19" x14ac:dyDescent="0.3">
      <c r="A1688">
        <v>540</v>
      </c>
      <c r="B1688">
        <v>-0.32100000000000001</v>
      </c>
      <c r="C1688">
        <v>-1.321</v>
      </c>
      <c r="D1688">
        <v>-2.3159999999999998</v>
      </c>
      <c r="E1688">
        <v>-3.0470000000000002</v>
      </c>
      <c r="F1688">
        <v>-3.17</v>
      </c>
      <c r="G1688">
        <v>3.1</v>
      </c>
      <c r="H1688">
        <v>0</v>
      </c>
      <c r="I1688">
        <v>3.37</v>
      </c>
      <c r="J1688">
        <v>-0.32800000000000001</v>
      </c>
      <c r="K1688">
        <v>-1.323</v>
      </c>
      <c r="L1688">
        <v>-2.3170000000000002</v>
      </c>
      <c r="M1688">
        <v>-3.0510000000000002</v>
      </c>
      <c r="N1688">
        <v>-3.1970000000000001</v>
      </c>
      <c r="O1688">
        <v>1.1080000000000001</v>
      </c>
      <c r="P1688">
        <v>1.111</v>
      </c>
      <c r="Q1688">
        <v>1.1100000000000001</v>
      </c>
      <c r="R1688">
        <v>0.78300000000000003</v>
      </c>
      <c r="S1688">
        <v>0.371</v>
      </c>
    </row>
    <row r="1689" spans="1:19" x14ac:dyDescent="0.3">
      <c r="A1689">
        <v>600</v>
      </c>
      <c r="B1689">
        <v>-0.32100000000000001</v>
      </c>
      <c r="C1689">
        <v>-1.321</v>
      </c>
      <c r="D1689">
        <v>-2.3159999999999998</v>
      </c>
      <c r="E1689">
        <v>-3.0470000000000002</v>
      </c>
      <c r="F1689">
        <v>-3.17</v>
      </c>
      <c r="G1689">
        <v>3.1</v>
      </c>
      <c r="H1689">
        <v>0</v>
      </c>
      <c r="I1689">
        <v>3.37</v>
      </c>
      <c r="J1689">
        <v>-0.32800000000000001</v>
      </c>
      <c r="K1689">
        <v>-1.3240000000000001</v>
      </c>
      <c r="L1689">
        <v>-2.3170000000000002</v>
      </c>
      <c r="M1689">
        <v>-3.0529999999999999</v>
      </c>
      <c r="N1689">
        <v>-3.2</v>
      </c>
      <c r="O1689">
        <v>1.109</v>
      </c>
      <c r="P1689">
        <v>1.111</v>
      </c>
      <c r="Q1689">
        <v>1.1100000000000001</v>
      </c>
      <c r="R1689">
        <v>0.78700000000000003</v>
      </c>
      <c r="S1689">
        <v>0.372</v>
      </c>
    </row>
    <row r="1691" spans="1:19" x14ac:dyDescent="0.3">
      <c r="A1691" t="s">
        <v>0</v>
      </c>
      <c r="B1691" t="s">
        <v>131</v>
      </c>
    </row>
    <row r="1692" spans="1:19" x14ac:dyDescent="0.3">
      <c r="A1692">
        <v>0</v>
      </c>
      <c r="B1692">
        <v>-0.32100000000000001</v>
      </c>
      <c r="C1692">
        <v>-1.321</v>
      </c>
      <c r="D1692">
        <v>-2.3159999999999998</v>
      </c>
      <c r="E1692">
        <v>-3.0470000000000002</v>
      </c>
      <c r="F1692">
        <v>-3.17</v>
      </c>
      <c r="G1692">
        <v>3.1</v>
      </c>
      <c r="H1692">
        <v>0</v>
      </c>
      <c r="I1692">
        <v>3.1459999999999999</v>
      </c>
      <c r="J1692">
        <v>-0.32100000000000001</v>
      </c>
      <c r="K1692">
        <v>-1.321</v>
      </c>
      <c r="L1692">
        <v>-2.3159999999999998</v>
      </c>
      <c r="M1692">
        <v>-3.0470000000000002</v>
      </c>
      <c r="N1692">
        <v>-3.17</v>
      </c>
      <c r="O1692">
        <v>1.097</v>
      </c>
      <c r="P1692">
        <v>1.097</v>
      </c>
      <c r="Q1692">
        <v>1.089</v>
      </c>
      <c r="R1692">
        <v>0.75700000000000001</v>
      </c>
      <c r="S1692">
        <v>0.32</v>
      </c>
    </row>
    <row r="1693" spans="1:19" x14ac:dyDescent="0.3">
      <c r="A1693">
        <v>60</v>
      </c>
      <c r="B1693">
        <v>-0.32100000000000001</v>
      </c>
      <c r="C1693">
        <v>-1.321</v>
      </c>
      <c r="D1693">
        <v>-2.3159999999999998</v>
      </c>
      <c r="E1693">
        <v>-3.0470000000000002</v>
      </c>
      <c r="F1693">
        <v>-3.17</v>
      </c>
      <c r="G1693">
        <v>3.1</v>
      </c>
      <c r="H1693">
        <v>0</v>
      </c>
      <c r="I1693">
        <v>3.1459999999999999</v>
      </c>
      <c r="J1693">
        <v>-0.32300000000000001</v>
      </c>
      <c r="K1693">
        <v>-1.32</v>
      </c>
      <c r="L1693">
        <v>-2.3159999999999998</v>
      </c>
      <c r="M1693">
        <v>-3.0470000000000002</v>
      </c>
      <c r="N1693">
        <v>-3.17</v>
      </c>
      <c r="O1693">
        <v>1.101</v>
      </c>
      <c r="P1693">
        <v>1.109</v>
      </c>
      <c r="Q1693">
        <v>1.1020000000000001</v>
      </c>
      <c r="R1693">
        <v>0.76100000000000001</v>
      </c>
      <c r="S1693">
        <v>0.32100000000000001</v>
      </c>
    </row>
    <row r="1694" spans="1:19" x14ac:dyDescent="0.3">
      <c r="A1694">
        <v>120</v>
      </c>
      <c r="B1694">
        <v>-0.32100000000000001</v>
      </c>
      <c r="C1694">
        <v>-1.321</v>
      </c>
      <c r="D1694">
        <v>-2.3159999999999998</v>
      </c>
      <c r="E1694">
        <v>-3.0470000000000002</v>
      </c>
      <c r="F1694">
        <v>-3.17</v>
      </c>
      <c r="G1694">
        <v>3.1</v>
      </c>
      <c r="H1694">
        <v>0</v>
      </c>
      <c r="I1694">
        <v>3.1459999999999999</v>
      </c>
      <c r="J1694">
        <v>-0.32500000000000001</v>
      </c>
      <c r="K1694">
        <v>-1.321</v>
      </c>
      <c r="L1694">
        <v>-2.3159999999999998</v>
      </c>
      <c r="M1694">
        <v>-3.0459999999999998</v>
      </c>
      <c r="N1694">
        <v>-3.17</v>
      </c>
      <c r="O1694">
        <v>1.1040000000000001</v>
      </c>
      <c r="P1694">
        <v>1.1120000000000001</v>
      </c>
      <c r="Q1694">
        <v>1.1060000000000001</v>
      </c>
      <c r="R1694">
        <v>0.76600000000000001</v>
      </c>
      <c r="S1694">
        <v>0.32100000000000001</v>
      </c>
    </row>
    <row r="1695" spans="1:19" x14ac:dyDescent="0.3">
      <c r="A1695">
        <v>180</v>
      </c>
      <c r="B1695">
        <v>-0.32100000000000001</v>
      </c>
      <c r="C1695">
        <v>-1.321</v>
      </c>
      <c r="D1695">
        <v>-2.3159999999999998</v>
      </c>
      <c r="E1695">
        <v>-3.0470000000000002</v>
      </c>
      <c r="F1695">
        <v>-3.17</v>
      </c>
      <c r="G1695">
        <v>3.1</v>
      </c>
      <c r="H1695">
        <v>0</v>
      </c>
      <c r="I1695">
        <v>3.1459999999999999</v>
      </c>
      <c r="J1695">
        <v>-0.32600000000000001</v>
      </c>
      <c r="K1695">
        <v>-1.321</v>
      </c>
      <c r="L1695">
        <v>-2.3159999999999998</v>
      </c>
      <c r="M1695">
        <v>-3.0459999999999998</v>
      </c>
      <c r="N1695">
        <v>-3.17</v>
      </c>
      <c r="O1695">
        <v>1.105</v>
      </c>
      <c r="P1695">
        <v>1.1160000000000001</v>
      </c>
      <c r="Q1695">
        <v>1.1080000000000001</v>
      </c>
      <c r="R1695">
        <v>0.76800000000000002</v>
      </c>
      <c r="S1695">
        <v>0.32300000000000001</v>
      </c>
    </row>
    <row r="1696" spans="1:19" x14ac:dyDescent="0.3">
      <c r="A1696">
        <v>240</v>
      </c>
      <c r="B1696">
        <v>-0.32100000000000001</v>
      </c>
      <c r="C1696">
        <v>-1.321</v>
      </c>
      <c r="D1696">
        <v>-2.3159999999999998</v>
      </c>
      <c r="E1696">
        <v>-3.0470000000000002</v>
      </c>
      <c r="F1696">
        <v>-3.17</v>
      </c>
      <c r="G1696">
        <v>3.1</v>
      </c>
      <c r="H1696">
        <v>0</v>
      </c>
      <c r="I1696">
        <v>3.1459999999999999</v>
      </c>
      <c r="J1696">
        <v>-0.32600000000000001</v>
      </c>
      <c r="K1696">
        <v>-1.32</v>
      </c>
      <c r="L1696">
        <v>-2.3159999999999998</v>
      </c>
      <c r="M1696">
        <v>-3.0459999999999998</v>
      </c>
      <c r="N1696">
        <v>-3.17</v>
      </c>
      <c r="O1696">
        <v>1.1060000000000001</v>
      </c>
      <c r="P1696">
        <v>1.115</v>
      </c>
      <c r="Q1696">
        <v>1.109</v>
      </c>
      <c r="R1696">
        <v>0.77</v>
      </c>
      <c r="S1696">
        <v>0.32300000000000001</v>
      </c>
    </row>
    <row r="1697" spans="1:19" x14ac:dyDescent="0.3">
      <c r="A1697">
        <v>300</v>
      </c>
      <c r="B1697">
        <v>-0.32100000000000001</v>
      </c>
      <c r="C1697">
        <v>-1.321</v>
      </c>
      <c r="D1697">
        <v>-2.3159999999999998</v>
      </c>
      <c r="E1697">
        <v>-3.0470000000000002</v>
      </c>
      <c r="F1697">
        <v>-3.17</v>
      </c>
      <c r="G1697">
        <v>3.1</v>
      </c>
      <c r="H1697">
        <v>0</v>
      </c>
      <c r="I1697">
        <v>3.1459999999999999</v>
      </c>
      <c r="J1697">
        <v>-0.32700000000000001</v>
      </c>
      <c r="K1697">
        <v>-1.321</v>
      </c>
      <c r="L1697">
        <v>-2.3170000000000002</v>
      </c>
      <c r="M1697">
        <v>-3.0449999999999999</v>
      </c>
      <c r="N1697">
        <v>-3.17</v>
      </c>
      <c r="O1697">
        <v>1.107</v>
      </c>
      <c r="P1697">
        <v>1.115</v>
      </c>
      <c r="Q1697">
        <v>1.109</v>
      </c>
      <c r="R1697">
        <v>0.77</v>
      </c>
      <c r="S1697">
        <v>0.32400000000000001</v>
      </c>
    </row>
    <row r="1698" spans="1:19" x14ac:dyDescent="0.3">
      <c r="A1698">
        <v>360</v>
      </c>
      <c r="B1698">
        <v>-0.32100000000000001</v>
      </c>
      <c r="C1698">
        <v>-1.321</v>
      </c>
      <c r="D1698">
        <v>-2.3159999999999998</v>
      </c>
      <c r="E1698">
        <v>-3.0470000000000002</v>
      </c>
      <c r="F1698">
        <v>-3.17</v>
      </c>
      <c r="G1698">
        <v>3.1</v>
      </c>
      <c r="H1698">
        <v>0</v>
      </c>
      <c r="I1698">
        <v>3.1459999999999999</v>
      </c>
      <c r="J1698">
        <v>-0.32700000000000001</v>
      </c>
      <c r="K1698">
        <v>-1.321</v>
      </c>
      <c r="L1698">
        <v>-2.3170000000000002</v>
      </c>
      <c r="M1698">
        <v>-3.0449999999999999</v>
      </c>
      <c r="N1698">
        <v>-3.17</v>
      </c>
      <c r="O1698">
        <v>1.107</v>
      </c>
      <c r="P1698">
        <v>1.113</v>
      </c>
      <c r="Q1698">
        <v>1.1100000000000001</v>
      </c>
      <c r="R1698">
        <v>0.76900000000000002</v>
      </c>
      <c r="S1698">
        <v>0.32600000000000001</v>
      </c>
    </row>
    <row r="1699" spans="1:19" x14ac:dyDescent="0.3">
      <c r="A1699">
        <v>420</v>
      </c>
      <c r="B1699">
        <v>-0.32100000000000001</v>
      </c>
      <c r="C1699">
        <v>-1.321</v>
      </c>
      <c r="D1699">
        <v>-2.3159999999999998</v>
      </c>
      <c r="E1699">
        <v>-3.0470000000000002</v>
      </c>
      <c r="F1699">
        <v>-3.17</v>
      </c>
      <c r="G1699">
        <v>3.1</v>
      </c>
      <c r="H1699">
        <v>0</v>
      </c>
      <c r="I1699">
        <v>3.1459999999999999</v>
      </c>
      <c r="J1699">
        <v>-0.32700000000000001</v>
      </c>
      <c r="K1699">
        <v>-1.3220000000000001</v>
      </c>
      <c r="L1699">
        <v>-2.3170000000000002</v>
      </c>
      <c r="M1699">
        <v>-3.0449999999999999</v>
      </c>
      <c r="N1699">
        <v>-3.17</v>
      </c>
      <c r="O1699">
        <v>1.1080000000000001</v>
      </c>
      <c r="P1699">
        <v>1.1120000000000001</v>
      </c>
      <c r="Q1699">
        <v>1.1100000000000001</v>
      </c>
      <c r="R1699">
        <v>0.77</v>
      </c>
      <c r="S1699">
        <v>0.32800000000000001</v>
      </c>
    </row>
    <row r="1700" spans="1:19" x14ac:dyDescent="0.3">
      <c r="A1700">
        <v>480</v>
      </c>
      <c r="B1700">
        <v>-0.32100000000000001</v>
      </c>
      <c r="C1700">
        <v>-1.321</v>
      </c>
      <c r="D1700">
        <v>-2.3159999999999998</v>
      </c>
      <c r="E1700">
        <v>-3.0470000000000002</v>
      </c>
      <c r="F1700">
        <v>-3.17</v>
      </c>
      <c r="G1700">
        <v>3.1</v>
      </c>
      <c r="H1700">
        <v>0</v>
      </c>
      <c r="I1700">
        <v>3.1459999999999999</v>
      </c>
      <c r="J1700">
        <v>-0.32800000000000001</v>
      </c>
      <c r="K1700">
        <v>-1.323</v>
      </c>
      <c r="L1700">
        <v>-2.3170000000000002</v>
      </c>
      <c r="M1700">
        <v>-3.0459999999999998</v>
      </c>
      <c r="N1700">
        <v>-3.17</v>
      </c>
      <c r="O1700">
        <v>1.1080000000000001</v>
      </c>
      <c r="P1700">
        <v>1.111</v>
      </c>
      <c r="Q1700">
        <v>1.1100000000000001</v>
      </c>
      <c r="R1700">
        <v>0.77</v>
      </c>
      <c r="S1700">
        <v>0.32900000000000001</v>
      </c>
    </row>
    <row r="1701" spans="1:19" x14ac:dyDescent="0.3">
      <c r="A1701">
        <v>540</v>
      </c>
      <c r="B1701">
        <v>-0.32100000000000001</v>
      </c>
      <c r="C1701">
        <v>-1.321</v>
      </c>
      <c r="D1701">
        <v>-2.3159999999999998</v>
      </c>
      <c r="E1701">
        <v>-3.0470000000000002</v>
      </c>
      <c r="F1701">
        <v>-3.17</v>
      </c>
      <c r="G1701">
        <v>3.1</v>
      </c>
      <c r="H1701">
        <v>0</v>
      </c>
      <c r="I1701">
        <v>3.1459999999999999</v>
      </c>
      <c r="J1701">
        <v>-0.32800000000000001</v>
      </c>
      <c r="K1701">
        <v>-1.323</v>
      </c>
      <c r="L1701">
        <v>-2.3170000000000002</v>
      </c>
      <c r="M1701">
        <v>-3.0459999999999998</v>
      </c>
      <c r="N1701">
        <v>-3.17</v>
      </c>
      <c r="O1701">
        <v>1.1080000000000001</v>
      </c>
      <c r="P1701">
        <v>1.111</v>
      </c>
      <c r="Q1701">
        <v>1.1100000000000001</v>
      </c>
      <c r="R1701">
        <v>0.76900000000000002</v>
      </c>
      <c r="S1701">
        <v>0.32900000000000001</v>
      </c>
    </row>
    <row r="1702" spans="1:19" x14ac:dyDescent="0.3">
      <c r="A1702">
        <v>600</v>
      </c>
      <c r="B1702">
        <v>-0.32100000000000001</v>
      </c>
      <c r="C1702">
        <v>-1.321</v>
      </c>
      <c r="D1702">
        <v>-2.3159999999999998</v>
      </c>
      <c r="E1702">
        <v>-3.0470000000000002</v>
      </c>
      <c r="F1702">
        <v>-3.17</v>
      </c>
      <c r="G1702">
        <v>3.1</v>
      </c>
      <c r="H1702">
        <v>0</v>
      </c>
      <c r="I1702">
        <v>3.1459999999999999</v>
      </c>
      <c r="J1702">
        <v>-0.32800000000000001</v>
      </c>
      <c r="K1702">
        <v>-1.3240000000000001</v>
      </c>
      <c r="L1702">
        <v>-2.3170000000000002</v>
      </c>
      <c r="M1702">
        <v>-3.0459999999999998</v>
      </c>
      <c r="N1702">
        <v>-3.17</v>
      </c>
      <c r="O1702">
        <v>1.109</v>
      </c>
      <c r="P1702">
        <v>1.111</v>
      </c>
      <c r="Q1702">
        <v>1.1100000000000001</v>
      </c>
      <c r="R1702">
        <v>0.76900000000000002</v>
      </c>
      <c r="S1702">
        <v>0.32800000000000001</v>
      </c>
    </row>
    <row r="1704" spans="1:19" x14ac:dyDescent="0.3">
      <c r="A1704" t="s">
        <v>0</v>
      </c>
      <c r="B1704" t="s">
        <v>132</v>
      </c>
    </row>
    <row r="1705" spans="1:19" x14ac:dyDescent="0.3">
      <c r="A1705">
        <v>0</v>
      </c>
      <c r="B1705">
        <v>-0.32100000000000001</v>
      </c>
      <c r="C1705">
        <v>-1.321</v>
      </c>
      <c r="D1705">
        <v>-2.3159999999999998</v>
      </c>
      <c r="E1705">
        <v>-3.0470000000000002</v>
      </c>
      <c r="F1705">
        <v>-3.17</v>
      </c>
      <c r="G1705">
        <v>3.1</v>
      </c>
      <c r="H1705">
        <v>0</v>
      </c>
      <c r="I1705">
        <v>2.9159999999999999</v>
      </c>
      <c r="J1705">
        <v>-0.32100000000000001</v>
      </c>
      <c r="K1705">
        <v>-1.321</v>
      </c>
      <c r="L1705">
        <v>-2.3159999999999998</v>
      </c>
      <c r="M1705">
        <v>-3.0470000000000002</v>
      </c>
      <c r="N1705">
        <v>-3.17</v>
      </c>
      <c r="O1705">
        <v>1.097</v>
      </c>
      <c r="P1705">
        <v>1.097</v>
      </c>
      <c r="Q1705">
        <v>1.089</v>
      </c>
      <c r="R1705">
        <v>0.75700000000000001</v>
      </c>
      <c r="S1705">
        <v>0.32</v>
      </c>
    </row>
    <row r="1706" spans="1:19" x14ac:dyDescent="0.3">
      <c r="A1706">
        <v>60</v>
      </c>
      <c r="B1706">
        <v>-0.32100000000000001</v>
      </c>
      <c r="C1706">
        <v>-1.321</v>
      </c>
      <c r="D1706">
        <v>-2.3159999999999998</v>
      </c>
      <c r="E1706">
        <v>-3.0470000000000002</v>
      </c>
      <c r="F1706">
        <v>-3.17</v>
      </c>
      <c r="G1706">
        <v>3.1</v>
      </c>
      <c r="H1706">
        <v>0</v>
      </c>
      <c r="I1706">
        <v>2.9159999999999999</v>
      </c>
      <c r="J1706">
        <v>-0.32300000000000001</v>
      </c>
      <c r="K1706">
        <v>-1.32</v>
      </c>
      <c r="L1706">
        <v>-2.3159999999999998</v>
      </c>
      <c r="M1706">
        <v>-3.0470000000000002</v>
      </c>
      <c r="N1706">
        <v>-3.1669999999999998</v>
      </c>
      <c r="O1706">
        <v>1.101</v>
      </c>
      <c r="P1706">
        <v>1.109</v>
      </c>
      <c r="Q1706">
        <v>1.101</v>
      </c>
      <c r="R1706">
        <v>0.76200000000000001</v>
      </c>
      <c r="S1706">
        <v>0.313</v>
      </c>
    </row>
    <row r="1707" spans="1:19" x14ac:dyDescent="0.3">
      <c r="A1707">
        <v>120</v>
      </c>
      <c r="B1707">
        <v>-0.32100000000000001</v>
      </c>
      <c r="C1707">
        <v>-1.321</v>
      </c>
      <c r="D1707">
        <v>-2.3159999999999998</v>
      </c>
      <c r="E1707">
        <v>-3.0470000000000002</v>
      </c>
      <c r="F1707">
        <v>-3.17</v>
      </c>
      <c r="G1707">
        <v>3.1</v>
      </c>
      <c r="H1707">
        <v>0</v>
      </c>
      <c r="I1707">
        <v>2.9159999999999999</v>
      </c>
      <c r="J1707">
        <v>-0.32500000000000001</v>
      </c>
      <c r="K1707">
        <v>-1.321</v>
      </c>
      <c r="L1707">
        <v>-2.3159999999999998</v>
      </c>
      <c r="M1707">
        <v>-3.0459999999999998</v>
      </c>
      <c r="N1707">
        <v>-3.1640000000000001</v>
      </c>
      <c r="O1707">
        <v>1.1040000000000001</v>
      </c>
      <c r="P1707">
        <v>1.113</v>
      </c>
      <c r="Q1707">
        <v>1.105</v>
      </c>
      <c r="R1707">
        <v>0.76400000000000001</v>
      </c>
      <c r="S1707">
        <v>0.307</v>
      </c>
    </row>
    <row r="1708" spans="1:19" x14ac:dyDescent="0.3">
      <c r="A1708">
        <v>180</v>
      </c>
      <c r="B1708">
        <v>-0.32100000000000001</v>
      </c>
      <c r="C1708">
        <v>-1.321</v>
      </c>
      <c r="D1708">
        <v>-2.3159999999999998</v>
      </c>
      <c r="E1708">
        <v>-3.0470000000000002</v>
      </c>
      <c r="F1708">
        <v>-3.17</v>
      </c>
      <c r="G1708">
        <v>3.1</v>
      </c>
      <c r="H1708">
        <v>0</v>
      </c>
      <c r="I1708">
        <v>2.9159999999999999</v>
      </c>
      <c r="J1708">
        <v>-0.32600000000000001</v>
      </c>
      <c r="K1708">
        <v>-1.321</v>
      </c>
      <c r="L1708">
        <v>-2.3159999999999998</v>
      </c>
      <c r="M1708">
        <v>-3.0449999999999999</v>
      </c>
      <c r="N1708">
        <v>-3.161</v>
      </c>
      <c r="O1708">
        <v>1.105</v>
      </c>
      <c r="P1708">
        <v>1.1160000000000001</v>
      </c>
      <c r="Q1708">
        <v>1.1080000000000001</v>
      </c>
      <c r="R1708">
        <v>0.76800000000000002</v>
      </c>
      <c r="S1708">
        <v>0.30199999999999999</v>
      </c>
    </row>
    <row r="1709" spans="1:19" x14ac:dyDescent="0.3">
      <c r="A1709">
        <v>240</v>
      </c>
      <c r="B1709">
        <v>-0.32100000000000001</v>
      </c>
      <c r="C1709">
        <v>-1.321</v>
      </c>
      <c r="D1709">
        <v>-2.3159999999999998</v>
      </c>
      <c r="E1709">
        <v>-3.0470000000000002</v>
      </c>
      <c r="F1709">
        <v>-3.17</v>
      </c>
      <c r="G1709">
        <v>3.1</v>
      </c>
      <c r="H1709">
        <v>0</v>
      </c>
      <c r="I1709">
        <v>2.9159999999999999</v>
      </c>
      <c r="J1709">
        <v>-0.32600000000000001</v>
      </c>
      <c r="K1709">
        <v>-1.321</v>
      </c>
      <c r="L1709">
        <v>-2.3159999999999998</v>
      </c>
      <c r="M1709">
        <v>-3.0459999999999998</v>
      </c>
      <c r="N1709">
        <v>-3.1579999999999999</v>
      </c>
      <c r="O1709">
        <v>1.1060000000000001</v>
      </c>
      <c r="P1709">
        <v>1.1160000000000001</v>
      </c>
      <c r="Q1709">
        <v>1.109</v>
      </c>
      <c r="R1709">
        <v>0.77200000000000002</v>
      </c>
      <c r="S1709">
        <v>0.29699999999999999</v>
      </c>
    </row>
    <row r="1710" spans="1:19" x14ac:dyDescent="0.3">
      <c r="A1710">
        <v>300</v>
      </c>
      <c r="B1710">
        <v>-0.32100000000000001</v>
      </c>
      <c r="C1710">
        <v>-1.321</v>
      </c>
      <c r="D1710">
        <v>-2.3159999999999998</v>
      </c>
      <c r="E1710">
        <v>-3.0470000000000002</v>
      </c>
      <c r="F1710">
        <v>-3.17</v>
      </c>
      <c r="G1710">
        <v>3.1</v>
      </c>
      <c r="H1710">
        <v>0</v>
      </c>
      <c r="I1710">
        <v>2.9159999999999999</v>
      </c>
      <c r="J1710">
        <v>-0.32700000000000001</v>
      </c>
      <c r="K1710">
        <v>-1.321</v>
      </c>
      <c r="L1710">
        <v>-2.3159999999999998</v>
      </c>
      <c r="M1710">
        <v>-3.0459999999999998</v>
      </c>
      <c r="N1710">
        <v>-3.1549999999999998</v>
      </c>
      <c r="O1710">
        <v>1.107</v>
      </c>
      <c r="P1710">
        <v>1.1140000000000001</v>
      </c>
      <c r="Q1710">
        <v>1.1080000000000001</v>
      </c>
      <c r="R1710">
        <v>0.77200000000000002</v>
      </c>
      <c r="S1710">
        <v>0.29299999999999998</v>
      </c>
    </row>
    <row r="1711" spans="1:19" x14ac:dyDescent="0.3">
      <c r="A1711">
        <v>360</v>
      </c>
      <c r="B1711">
        <v>-0.32100000000000001</v>
      </c>
      <c r="C1711">
        <v>-1.321</v>
      </c>
      <c r="D1711">
        <v>-2.3159999999999998</v>
      </c>
      <c r="E1711">
        <v>-3.0470000000000002</v>
      </c>
      <c r="F1711">
        <v>-3.17</v>
      </c>
      <c r="G1711">
        <v>3.1</v>
      </c>
      <c r="H1711">
        <v>0</v>
      </c>
      <c r="I1711">
        <v>2.9159999999999999</v>
      </c>
      <c r="J1711">
        <v>-0.32700000000000001</v>
      </c>
      <c r="K1711">
        <v>-1.3220000000000001</v>
      </c>
      <c r="L1711">
        <v>-2.3170000000000002</v>
      </c>
      <c r="M1711">
        <v>-3.0449999999999999</v>
      </c>
      <c r="N1711">
        <v>-3.1520000000000001</v>
      </c>
      <c r="O1711">
        <v>1.107</v>
      </c>
      <c r="P1711">
        <v>1.1140000000000001</v>
      </c>
      <c r="Q1711">
        <v>1.1100000000000001</v>
      </c>
      <c r="R1711">
        <v>0.76900000000000002</v>
      </c>
      <c r="S1711">
        <v>0.29199999999999998</v>
      </c>
    </row>
    <row r="1712" spans="1:19" x14ac:dyDescent="0.3">
      <c r="A1712">
        <v>420</v>
      </c>
      <c r="B1712">
        <v>-0.32100000000000001</v>
      </c>
      <c r="C1712">
        <v>-1.321</v>
      </c>
      <c r="D1712">
        <v>-2.3159999999999998</v>
      </c>
      <c r="E1712">
        <v>-3.0470000000000002</v>
      </c>
      <c r="F1712">
        <v>-3.17</v>
      </c>
      <c r="G1712">
        <v>3.1</v>
      </c>
      <c r="H1712">
        <v>0</v>
      </c>
      <c r="I1712">
        <v>2.9159999999999999</v>
      </c>
      <c r="J1712">
        <v>-0.32700000000000001</v>
      </c>
      <c r="K1712">
        <v>-1.3220000000000001</v>
      </c>
      <c r="L1712">
        <v>-2.3170000000000002</v>
      </c>
      <c r="M1712">
        <v>-3.044</v>
      </c>
      <c r="N1712">
        <v>-3.149</v>
      </c>
      <c r="O1712">
        <v>1.1080000000000001</v>
      </c>
      <c r="P1712">
        <v>1.1120000000000001</v>
      </c>
      <c r="Q1712">
        <v>1.1100000000000001</v>
      </c>
      <c r="R1712">
        <v>0.76400000000000001</v>
      </c>
      <c r="S1712">
        <v>0.28999999999999998</v>
      </c>
    </row>
    <row r="1713" spans="1:19" x14ac:dyDescent="0.3">
      <c r="A1713">
        <v>480</v>
      </c>
      <c r="B1713">
        <v>-0.32100000000000001</v>
      </c>
      <c r="C1713">
        <v>-1.321</v>
      </c>
      <c r="D1713">
        <v>-2.3159999999999998</v>
      </c>
      <c r="E1713">
        <v>-3.0470000000000002</v>
      </c>
      <c r="F1713">
        <v>-3.17</v>
      </c>
      <c r="G1713">
        <v>3.1</v>
      </c>
      <c r="H1713">
        <v>0</v>
      </c>
      <c r="I1713">
        <v>2.9159999999999999</v>
      </c>
      <c r="J1713">
        <v>-0.32800000000000001</v>
      </c>
      <c r="K1713">
        <v>-1.323</v>
      </c>
      <c r="L1713">
        <v>-2.3170000000000002</v>
      </c>
      <c r="M1713">
        <v>-3.0419999999999998</v>
      </c>
      <c r="N1713">
        <v>-3.1459999999999999</v>
      </c>
      <c r="O1713">
        <v>1.1080000000000001</v>
      </c>
      <c r="P1713">
        <v>1.111</v>
      </c>
      <c r="Q1713">
        <v>1.1100000000000001</v>
      </c>
      <c r="R1713">
        <v>0.75900000000000001</v>
      </c>
      <c r="S1713">
        <v>0.28899999999999998</v>
      </c>
    </row>
    <row r="1714" spans="1:19" x14ac:dyDescent="0.3">
      <c r="A1714">
        <v>540</v>
      </c>
      <c r="B1714">
        <v>-0.32100000000000001</v>
      </c>
      <c r="C1714">
        <v>-1.321</v>
      </c>
      <c r="D1714">
        <v>-2.3159999999999998</v>
      </c>
      <c r="E1714">
        <v>-3.0470000000000002</v>
      </c>
      <c r="F1714">
        <v>-3.17</v>
      </c>
      <c r="G1714">
        <v>3.1</v>
      </c>
      <c r="H1714">
        <v>0</v>
      </c>
      <c r="I1714">
        <v>2.9159999999999999</v>
      </c>
      <c r="J1714">
        <v>-0.32800000000000001</v>
      </c>
      <c r="K1714">
        <v>-1.323</v>
      </c>
      <c r="L1714">
        <v>-2.3170000000000002</v>
      </c>
      <c r="M1714">
        <v>-3.04</v>
      </c>
      <c r="N1714">
        <v>-3.1429999999999998</v>
      </c>
      <c r="O1714">
        <v>1.1080000000000001</v>
      </c>
      <c r="P1714">
        <v>1.111</v>
      </c>
      <c r="Q1714">
        <v>1.1100000000000001</v>
      </c>
      <c r="R1714">
        <v>0.755</v>
      </c>
      <c r="S1714">
        <v>0.28699999999999998</v>
      </c>
    </row>
    <row r="1715" spans="1:19" x14ac:dyDescent="0.3">
      <c r="A1715">
        <v>600</v>
      </c>
      <c r="B1715">
        <v>-0.32100000000000001</v>
      </c>
      <c r="C1715">
        <v>-1.321</v>
      </c>
      <c r="D1715">
        <v>-2.3159999999999998</v>
      </c>
      <c r="E1715">
        <v>-3.0470000000000002</v>
      </c>
      <c r="F1715">
        <v>-3.17</v>
      </c>
      <c r="G1715">
        <v>3.1</v>
      </c>
      <c r="H1715">
        <v>0</v>
      </c>
      <c r="I1715">
        <v>2.9159999999999999</v>
      </c>
      <c r="J1715">
        <v>-0.32800000000000001</v>
      </c>
      <c r="K1715">
        <v>-1.3240000000000001</v>
      </c>
      <c r="L1715">
        <v>-2.3170000000000002</v>
      </c>
      <c r="M1715">
        <v>-3.0379999999999998</v>
      </c>
      <c r="N1715">
        <v>-3.14</v>
      </c>
      <c r="O1715">
        <v>1.109</v>
      </c>
      <c r="P1715">
        <v>1.111</v>
      </c>
      <c r="Q1715">
        <v>1.109</v>
      </c>
      <c r="R1715">
        <v>0.75</v>
      </c>
      <c r="S1715">
        <v>0.28399999999999997</v>
      </c>
    </row>
    <row r="1717" spans="1:19" x14ac:dyDescent="0.3">
      <c r="A1717" t="s">
        <v>0</v>
      </c>
      <c r="B1717" t="s">
        <v>133</v>
      </c>
    </row>
    <row r="1718" spans="1:19" x14ac:dyDescent="0.3">
      <c r="A1718">
        <v>0</v>
      </c>
      <c r="B1718">
        <v>-0.32100000000000001</v>
      </c>
      <c r="C1718">
        <v>-1.321</v>
      </c>
      <c r="D1718">
        <v>-2.3159999999999998</v>
      </c>
      <c r="E1718">
        <v>-3.04</v>
      </c>
      <c r="F1718">
        <v>-3.16</v>
      </c>
      <c r="G1718">
        <v>3.1</v>
      </c>
      <c r="H1718">
        <v>0</v>
      </c>
      <c r="I1718">
        <v>3.3719999999999999</v>
      </c>
      <c r="J1718">
        <v>-0.32100000000000001</v>
      </c>
      <c r="K1718">
        <v>-1.321</v>
      </c>
      <c r="L1718">
        <v>-2.3159999999999998</v>
      </c>
      <c r="M1718">
        <v>-3.04</v>
      </c>
      <c r="N1718">
        <v>-3.16</v>
      </c>
      <c r="O1718">
        <v>1.097</v>
      </c>
      <c r="P1718">
        <v>1.097</v>
      </c>
      <c r="Q1718">
        <v>1.089</v>
      </c>
      <c r="R1718">
        <v>0.75</v>
      </c>
      <c r="S1718">
        <v>0.317</v>
      </c>
    </row>
    <row r="1719" spans="1:19" x14ac:dyDescent="0.3">
      <c r="A1719">
        <v>60</v>
      </c>
      <c r="B1719">
        <v>-0.32100000000000001</v>
      </c>
      <c r="C1719">
        <v>-1.321</v>
      </c>
      <c r="D1719">
        <v>-2.3159999999999998</v>
      </c>
      <c r="E1719">
        <v>-3.04</v>
      </c>
      <c r="F1719">
        <v>-3.16</v>
      </c>
      <c r="G1719">
        <v>3.1</v>
      </c>
      <c r="H1719">
        <v>0</v>
      </c>
      <c r="I1719">
        <v>3.3719999999999999</v>
      </c>
      <c r="J1719">
        <v>-0.32300000000000001</v>
      </c>
      <c r="K1719">
        <v>-1.321</v>
      </c>
      <c r="L1719">
        <v>-2.3159999999999998</v>
      </c>
      <c r="M1719">
        <v>-3.04</v>
      </c>
      <c r="N1719">
        <v>-3.1629999999999998</v>
      </c>
      <c r="O1719">
        <v>1.101</v>
      </c>
      <c r="P1719">
        <v>1.1100000000000001</v>
      </c>
      <c r="Q1719">
        <v>1.1020000000000001</v>
      </c>
      <c r="R1719">
        <v>0.754</v>
      </c>
      <c r="S1719">
        <v>0.32700000000000001</v>
      </c>
    </row>
    <row r="1720" spans="1:19" x14ac:dyDescent="0.3">
      <c r="A1720">
        <v>120</v>
      </c>
      <c r="B1720">
        <v>-0.32100000000000001</v>
      </c>
      <c r="C1720">
        <v>-1.321</v>
      </c>
      <c r="D1720">
        <v>-2.3159999999999998</v>
      </c>
      <c r="E1720">
        <v>-3.04</v>
      </c>
      <c r="F1720">
        <v>-3.16</v>
      </c>
      <c r="G1720">
        <v>3.1</v>
      </c>
      <c r="H1720">
        <v>0</v>
      </c>
      <c r="I1720">
        <v>3.3719999999999999</v>
      </c>
      <c r="J1720">
        <v>-0.32500000000000001</v>
      </c>
      <c r="K1720">
        <v>-1.321</v>
      </c>
      <c r="L1720">
        <v>-2.3159999999999998</v>
      </c>
      <c r="M1720">
        <v>-3.0390000000000001</v>
      </c>
      <c r="N1720">
        <v>-3.1659999999999999</v>
      </c>
      <c r="O1720">
        <v>1.103</v>
      </c>
      <c r="P1720">
        <v>1.1120000000000001</v>
      </c>
      <c r="Q1720">
        <v>1.1060000000000001</v>
      </c>
      <c r="R1720">
        <v>0.76</v>
      </c>
      <c r="S1720">
        <v>0.33400000000000002</v>
      </c>
    </row>
    <row r="1721" spans="1:19" x14ac:dyDescent="0.3">
      <c r="A1721">
        <v>180</v>
      </c>
      <c r="B1721">
        <v>-0.32100000000000001</v>
      </c>
      <c r="C1721">
        <v>-1.321</v>
      </c>
      <c r="D1721">
        <v>-2.3159999999999998</v>
      </c>
      <c r="E1721">
        <v>-3.04</v>
      </c>
      <c r="F1721">
        <v>-3.16</v>
      </c>
      <c r="G1721">
        <v>3.1</v>
      </c>
      <c r="H1721">
        <v>0</v>
      </c>
      <c r="I1721">
        <v>3.3719999999999999</v>
      </c>
      <c r="J1721">
        <v>-0.32600000000000001</v>
      </c>
      <c r="K1721">
        <v>-1.32</v>
      </c>
      <c r="L1721">
        <v>-2.3159999999999998</v>
      </c>
      <c r="M1721">
        <v>-3.0390000000000001</v>
      </c>
      <c r="N1721">
        <v>-3.169</v>
      </c>
      <c r="O1721">
        <v>1.105</v>
      </c>
      <c r="P1721">
        <v>1.115</v>
      </c>
      <c r="Q1721">
        <v>1.107</v>
      </c>
      <c r="R1721">
        <v>0.76200000000000001</v>
      </c>
      <c r="S1721">
        <v>0.34200000000000003</v>
      </c>
    </row>
    <row r="1722" spans="1:19" x14ac:dyDescent="0.3">
      <c r="A1722">
        <v>240</v>
      </c>
      <c r="B1722">
        <v>-0.32100000000000001</v>
      </c>
      <c r="C1722">
        <v>-1.321</v>
      </c>
      <c r="D1722">
        <v>-2.3159999999999998</v>
      </c>
      <c r="E1722">
        <v>-3.04</v>
      </c>
      <c r="F1722">
        <v>-3.16</v>
      </c>
      <c r="G1722">
        <v>3.1</v>
      </c>
      <c r="H1722">
        <v>0</v>
      </c>
      <c r="I1722">
        <v>3.3719999999999999</v>
      </c>
      <c r="J1722">
        <v>-0.32600000000000001</v>
      </c>
      <c r="K1722">
        <v>-1.32</v>
      </c>
      <c r="L1722">
        <v>-2.3159999999999998</v>
      </c>
      <c r="M1722">
        <v>-3.0379999999999998</v>
      </c>
      <c r="N1722">
        <v>-3.1720000000000002</v>
      </c>
      <c r="O1722">
        <v>1.1060000000000001</v>
      </c>
      <c r="P1722">
        <v>1.115</v>
      </c>
      <c r="Q1722">
        <v>1.109</v>
      </c>
      <c r="R1722">
        <v>0.76</v>
      </c>
      <c r="S1722">
        <v>0.34699999999999998</v>
      </c>
    </row>
    <row r="1723" spans="1:19" x14ac:dyDescent="0.3">
      <c r="A1723">
        <v>300</v>
      </c>
      <c r="B1723">
        <v>-0.32100000000000001</v>
      </c>
      <c r="C1723">
        <v>-1.321</v>
      </c>
      <c r="D1723">
        <v>-2.3159999999999998</v>
      </c>
      <c r="E1723">
        <v>-3.04</v>
      </c>
      <c r="F1723">
        <v>-3.16</v>
      </c>
      <c r="G1723">
        <v>3.1</v>
      </c>
      <c r="H1723">
        <v>0</v>
      </c>
      <c r="I1723">
        <v>3.3719999999999999</v>
      </c>
      <c r="J1723">
        <v>-0.32700000000000001</v>
      </c>
      <c r="K1723">
        <v>-1.321</v>
      </c>
      <c r="L1723">
        <v>-2.3170000000000002</v>
      </c>
      <c r="M1723">
        <v>-3.0369999999999999</v>
      </c>
      <c r="N1723">
        <v>-3.1749999999999998</v>
      </c>
      <c r="O1723">
        <v>1.107</v>
      </c>
      <c r="P1723">
        <v>1.115</v>
      </c>
      <c r="Q1723">
        <v>1.1100000000000001</v>
      </c>
      <c r="R1723">
        <v>0.76100000000000001</v>
      </c>
      <c r="S1723">
        <v>0.35299999999999998</v>
      </c>
    </row>
    <row r="1724" spans="1:19" x14ac:dyDescent="0.3">
      <c r="A1724">
        <v>360</v>
      </c>
      <c r="B1724">
        <v>-0.32100000000000001</v>
      </c>
      <c r="C1724">
        <v>-1.321</v>
      </c>
      <c r="D1724">
        <v>-2.3159999999999998</v>
      </c>
      <c r="E1724">
        <v>-3.04</v>
      </c>
      <c r="F1724">
        <v>-3.16</v>
      </c>
      <c r="G1724">
        <v>3.1</v>
      </c>
      <c r="H1724">
        <v>0</v>
      </c>
      <c r="I1724">
        <v>3.3719999999999999</v>
      </c>
      <c r="J1724">
        <v>-0.32700000000000001</v>
      </c>
      <c r="K1724">
        <v>-1.321</v>
      </c>
      <c r="L1724">
        <v>-2.3170000000000002</v>
      </c>
      <c r="M1724">
        <v>-3.0379999999999998</v>
      </c>
      <c r="N1724">
        <v>-3.1779999999999999</v>
      </c>
      <c r="O1724">
        <v>1.107</v>
      </c>
      <c r="P1724">
        <v>1.113</v>
      </c>
      <c r="Q1724">
        <v>1.109</v>
      </c>
      <c r="R1724">
        <v>0.76400000000000001</v>
      </c>
      <c r="S1724">
        <v>0.35899999999999999</v>
      </c>
    </row>
    <row r="1725" spans="1:19" x14ac:dyDescent="0.3">
      <c r="A1725">
        <v>420</v>
      </c>
      <c r="B1725">
        <v>-0.32100000000000001</v>
      </c>
      <c r="C1725">
        <v>-1.321</v>
      </c>
      <c r="D1725">
        <v>-2.3159999999999998</v>
      </c>
      <c r="E1725">
        <v>-3.04</v>
      </c>
      <c r="F1725">
        <v>-3.16</v>
      </c>
      <c r="G1725">
        <v>3.1</v>
      </c>
      <c r="H1725">
        <v>0</v>
      </c>
      <c r="I1725">
        <v>3.3719999999999999</v>
      </c>
      <c r="J1725">
        <v>-0.32700000000000001</v>
      </c>
      <c r="K1725">
        <v>-1.3220000000000001</v>
      </c>
      <c r="L1725">
        <v>-2.3170000000000002</v>
      </c>
      <c r="M1725">
        <v>-3.04</v>
      </c>
      <c r="N1725">
        <v>-3.181</v>
      </c>
      <c r="O1725">
        <v>1.1080000000000001</v>
      </c>
      <c r="P1725">
        <v>1.1120000000000001</v>
      </c>
      <c r="Q1725">
        <v>1.109</v>
      </c>
      <c r="R1725">
        <v>0.76900000000000002</v>
      </c>
      <c r="S1725">
        <v>0.36299999999999999</v>
      </c>
    </row>
    <row r="1726" spans="1:19" x14ac:dyDescent="0.3">
      <c r="A1726">
        <v>480</v>
      </c>
      <c r="B1726">
        <v>-0.32100000000000001</v>
      </c>
      <c r="C1726">
        <v>-1.321</v>
      </c>
      <c r="D1726">
        <v>-2.3159999999999998</v>
      </c>
      <c r="E1726">
        <v>-3.04</v>
      </c>
      <c r="F1726">
        <v>-3.16</v>
      </c>
      <c r="G1726">
        <v>3.1</v>
      </c>
      <c r="H1726">
        <v>0</v>
      </c>
      <c r="I1726">
        <v>3.3719999999999999</v>
      </c>
      <c r="J1726">
        <v>-0.32800000000000001</v>
      </c>
      <c r="K1726">
        <v>-1.323</v>
      </c>
      <c r="L1726">
        <v>-2.3170000000000002</v>
      </c>
      <c r="M1726">
        <v>-3.0419999999999998</v>
      </c>
      <c r="N1726">
        <v>-3.1840000000000002</v>
      </c>
      <c r="O1726">
        <v>1.1080000000000001</v>
      </c>
      <c r="P1726">
        <v>1.111</v>
      </c>
      <c r="Q1726">
        <v>1.1100000000000001</v>
      </c>
      <c r="R1726">
        <v>0.77300000000000002</v>
      </c>
      <c r="S1726">
        <v>0.36599999999999999</v>
      </c>
    </row>
    <row r="1727" spans="1:19" x14ac:dyDescent="0.3">
      <c r="A1727">
        <v>540</v>
      </c>
      <c r="B1727">
        <v>-0.32100000000000001</v>
      </c>
      <c r="C1727">
        <v>-1.321</v>
      </c>
      <c r="D1727">
        <v>-2.3159999999999998</v>
      </c>
      <c r="E1727">
        <v>-3.04</v>
      </c>
      <c r="F1727">
        <v>-3.16</v>
      </c>
      <c r="G1727">
        <v>3.1</v>
      </c>
      <c r="H1727">
        <v>0</v>
      </c>
      <c r="I1727">
        <v>3.3719999999999999</v>
      </c>
      <c r="J1727">
        <v>-0.32800000000000001</v>
      </c>
      <c r="K1727">
        <v>-1.323</v>
      </c>
      <c r="L1727">
        <v>-2.3170000000000002</v>
      </c>
      <c r="M1727">
        <v>-3.044</v>
      </c>
      <c r="N1727">
        <v>-3.1869999999999998</v>
      </c>
      <c r="O1727">
        <v>1.1080000000000001</v>
      </c>
      <c r="P1727">
        <v>1.111</v>
      </c>
      <c r="Q1727">
        <v>1.1100000000000001</v>
      </c>
      <c r="R1727">
        <v>0.77700000000000002</v>
      </c>
      <c r="S1727">
        <v>0.36799999999999999</v>
      </c>
    </row>
    <row r="1728" spans="1:19" x14ac:dyDescent="0.3">
      <c r="A1728">
        <v>600</v>
      </c>
      <c r="B1728">
        <v>-0.32100000000000001</v>
      </c>
      <c r="C1728">
        <v>-1.321</v>
      </c>
      <c r="D1728">
        <v>-2.3159999999999998</v>
      </c>
      <c r="E1728">
        <v>-3.04</v>
      </c>
      <c r="F1728">
        <v>-3.16</v>
      </c>
      <c r="G1728">
        <v>3.1</v>
      </c>
      <c r="H1728">
        <v>0</v>
      </c>
      <c r="I1728">
        <v>3.3719999999999999</v>
      </c>
      <c r="J1728">
        <v>-0.32800000000000001</v>
      </c>
      <c r="K1728">
        <v>-1.3240000000000001</v>
      </c>
      <c r="L1728">
        <v>-2.3170000000000002</v>
      </c>
      <c r="M1728">
        <v>-3.0459999999999998</v>
      </c>
      <c r="N1728">
        <v>-3.19</v>
      </c>
      <c r="O1728">
        <v>1.109</v>
      </c>
      <c r="P1728">
        <v>1.111</v>
      </c>
      <c r="Q1728">
        <v>1.1100000000000001</v>
      </c>
      <c r="R1728">
        <v>0.78100000000000003</v>
      </c>
      <c r="S1728">
        <v>0.37</v>
      </c>
    </row>
    <row r="1730" spans="1:19" x14ac:dyDescent="0.3">
      <c r="A1730" t="s">
        <v>0</v>
      </c>
      <c r="B1730" t="s">
        <v>134</v>
      </c>
    </row>
    <row r="1731" spans="1:19" x14ac:dyDescent="0.3">
      <c r="A1731">
        <v>0</v>
      </c>
      <c r="B1731">
        <v>-0.32100000000000001</v>
      </c>
      <c r="C1731">
        <v>-1.321</v>
      </c>
      <c r="D1731">
        <v>-2.3159999999999998</v>
      </c>
      <c r="E1731">
        <v>-3.04</v>
      </c>
      <c r="F1731">
        <v>-3.16</v>
      </c>
      <c r="G1731">
        <v>3.1</v>
      </c>
      <c r="H1731">
        <v>0</v>
      </c>
      <c r="I1731">
        <v>3.1469999999999998</v>
      </c>
      <c r="J1731">
        <v>-0.32100000000000001</v>
      </c>
      <c r="K1731">
        <v>-1.321</v>
      </c>
      <c r="L1731">
        <v>-2.3159999999999998</v>
      </c>
      <c r="M1731">
        <v>-3.04</v>
      </c>
      <c r="N1731">
        <v>-3.16</v>
      </c>
      <c r="O1731">
        <v>1.097</v>
      </c>
      <c r="P1731">
        <v>1.097</v>
      </c>
      <c r="Q1731">
        <v>1.089</v>
      </c>
      <c r="R1731">
        <v>0.75</v>
      </c>
      <c r="S1731">
        <v>0.317</v>
      </c>
    </row>
    <row r="1732" spans="1:19" x14ac:dyDescent="0.3">
      <c r="A1732">
        <v>60</v>
      </c>
      <c r="B1732">
        <v>-0.32100000000000001</v>
      </c>
      <c r="C1732">
        <v>-1.321</v>
      </c>
      <c r="D1732">
        <v>-2.3159999999999998</v>
      </c>
      <c r="E1732">
        <v>-3.04</v>
      </c>
      <c r="F1732">
        <v>-3.16</v>
      </c>
      <c r="G1732">
        <v>3.1</v>
      </c>
      <c r="H1732">
        <v>0</v>
      </c>
      <c r="I1732">
        <v>3.1469999999999998</v>
      </c>
      <c r="J1732">
        <v>-0.32300000000000001</v>
      </c>
      <c r="K1732">
        <v>-1.32</v>
      </c>
      <c r="L1732">
        <v>-2.3159999999999998</v>
      </c>
      <c r="M1732">
        <v>-3.04</v>
      </c>
      <c r="N1732">
        <v>-3.16</v>
      </c>
      <c r="O1732">
        <v>1.101</v>
      </c>
      <c r="P1732">
        <v>1.109</v>
      </c>
      <c r="Q1732">
        <v>1.101</v>
      </c>
      <c r="R1732">
        <v>0.755</v>
      </c>
      <c r="S1732">
        <v>0.31900000000000001</v>
      </c>
    </row>
    <row r="1733" spans="1:19" x14ac:dyDescent="0.3">
      <c r="A1733">
        <v>120</v>
      </c>
      <c r="B1733">
        <v>-0.32100000000000001</v>
      </c>
      <c r="C1733">
        <v>-1.321</v>
      </c>
      <c r="D1733">
        <v>-2.3159999999999998</v>
      </c>
      <c r="E1733">
        <v>-3.04</v>
      </c>
      <c r="F1733">
        <v>-3.16</v>
      </c>
      <c r="G1733">
        <v>3.1</v>
      </c>
      <c r="H1733">
        <v>0</v>
      </c>
      <c r="I1733">
        <v>3.1469999999999998</v>
      </c>
      <c r="J1733">
        <v>-0.32500000000000001</v>
      </c>
      <c r="K1733">
        <v>-1.321</v>
      </c>
      <c r="L1733">
        <v>-2.3159999999999998</v>
      </c>
      <c r="M1733">
        <v>-3.0390000000000001</v>
      </c>
      <c r="N1733">
        <v>-3.16</v>
      </c>
      <c r="O1733">
        <v>1.1040000000000001</v>
      </c>
      <c r="P1733">
        <v>1.1120000000000001</v>
      </c>
      <c r="Q1733">
        <v>1.1060000000000001</v>
      </c>
      <c r="R1733">
        <v>0.76</v>
      </c>
      <c r="S1733">
        <v>0.31900000000000001</v>
      </c>
    </row>
    <row r="1734" spans="1:19" x14ac:dyDescent="0.3">
      <c r="A1734">
        <v>180</v>
      </c>
      <c r="B1734">
        <v>-0.32100000000000001</v>
      </c>
      <c r="C1734">
        <v>-1.321</v>
      </c>
      <c r="D1734">
        <v>-2.3159999999999998</v>
      </c>
      <c r="E1734">
        <v>-3.04</v>
      </c>
      <c r="F1734">
        <v>-3.16</v>
      </c>
      <c r="G1734">
        <v>3.1</v>
      </c>
      <c r="H1734">
        <v>0</v>
      </c>
      <c r="I1734">
        <v>3.1469999999999998</v>
      </c>
      <c r="J1734">
        <v>-0.32600000000000001</v>
      </c>
      <c r="K1734">
        <v>-1.321</v>
      </c>
      <c r="L1734">
        <v>-2.3159999999999998</v>
      </c>
      <c r="M1734">
        <v>-3.0390000000000001</v>
      </c>
      <c r="N1734">
        <v>-3.16</v>
      </c>
      <c r="O1734">
        <v>1.105</v>
      </c>
      <c r="P1734">
        <v>1.1160000000000001</v>
      </c>
      <c r="Q1734">
        <v>1.107</v>
      </c>
      <c r="R1734">
        <v>0.76200000000000001</v>
      </c>
      <c r="S1734">
        <v>0.32</v>
      </c>
    </row>
    <row r="1735" spans="1:19" x14ac:dyDescent="0.3">
      <c r="A1735">
        <v>240</v>
      </c>
      <c r="B1735">
        <v>-0.32100000000000001</v>
      </c>
      <c r="C1735">
        <v>-1.321</v>
      </c>
      <c r="D1735">
        <v>-2.3159999999999998</v>
      </c>
      <c r="E1735">
        <v>-3.04</v>
      </c>
      <c r="F1735">
        <v>-3.16</v>
      </c>
      <c r="G1735">
        <v>3.1</v>
      </c>
      <c r="H1735">
        <v>0</v>
      </c>
      <c r="I1735">
        <v>3.1469999999999998</v>
      </c>
      <c r="J1735">
        <v>-0.32600000000000001</v>
      </c>
      <c r="K1735">
        <v>-1.32</v>
      </c>
      <c r="L1735">
        <v>-2.3159999999999998</v>
      </c>
      <c r="M1735">
        <v>-3.0379999999999998</v>
      </c>
      <c r="N1735">
        <v>-3.16</v>
      </c>
      <c r="O1735">
        <v>1.1060000000000001</v>
      </c>
      <c r="P1735">
        <v>1.115</v>
      </c>
      <c r="Q1735">
        <v>1.109</v>
      </c>
      <c r="R1735">
        <v>0.76300000000000001</v>
      </c>
      <c r="S1735">
        <v>0.32</v>
      </c>
    </row>
    <row r="1736" spans="1:19" x14ac:dyDescent="0.3">
      <c r="A1736">
        <v>300</v>
      </c>
      <c r="B1736">
        <v>-0.32100000000000001</v>
      </c>
      <c r="C1736">
        <v>-1.321</v>
      </c>
      <c r="D1736">
        <v>-2.3159999999999998</v>
      </c>
      <c r="E1736">
        <v>-3.04</v>
      </c>
      <c r="F1736">
        <v>-3.16</v>
      </c>
      <c r="G1736">
        <v>3.1</v>
      </c>
      <c r="H1736">
        <v>0</v>
      </c>
      <c r="I1736">
        <v>3.1469999999999998</v>
      </c>
      <c r="J1736">
        <v>-0.32700000000000001</v>
      </c>
      <c r="K1736">
        <v>-1.321</v>
      </c>
      <c r="L1736">
        <v>-2.3159999999999998</v>
      </c>
      <c r="M1736">
        <v>-3.0379999999999998</v>
      </c>
      <c r="N1736">
        <v>-3.16</v>
      </c>
      <c r="O1736">
        <v>1.107</v>
      </c>
      <c r="P1736">
        <v>1.115</v>
      </c>
      <c r="Q1736">
        <v>1.109</v>
      </c>
      <c r="R1736">
        <v>0.76300000000000001</v>
      </c>
      <c r="S1736">
        <v>0.32200000000000001</v>
      </c>
    </row>
    <row r="1737" spans="1:19" x14ac:dyDescent="0.3">
      <c r="A1737">
        <v>360</v>
      </c>
      <c r="B1737">
        <v>-0.32100000000000001</v>
      </c>
      <c r="C1737">
        <v>-1.321</v>
      </c>
      <c r="D1737">
        <v>-2.3159999999999998</v>
      </c>
      <c r="E1737">
        <v>-3.04</v>
      </c>
      <c r="F1737">
        <v>-3.16</v>
      </c>
      <c r="G1737">
        <v>3.1</v>
      </c>
      <c r="H1737">
        <v>0</v>
      </c>
      <c r="I1737">
        <v>3.1469999999999998</v>
      </c>
      <c r="J1737">
        <v>-0.32700000000000001</v>
      </c>
      <c r="K1737">
        <v>-1.321</v>
      </c>
      <c r="L1737">
        <v>-2.3170000000000002</v>
      </c>
      <c r="M1737">
        <v>-3.0379999999999998</v>
      </c>
      <c r="N1737">
        <v>-3.16</v>
      </c>
      <c r="O1737">
        <v>1.107</v>
      </c>
      <c r="P1737">
        <v>1.113</v>
      </c>
      <c r="Q1737">
        <v>1.109</v>
      </c>
      <c r="R1737">
        <v>0.76300000000000001</v>
      </c>
      <c r="S1737">
        <v>0.32400000000000001</v>
      </c>
    </row>
    <row r="1738" spans="1:19" x14ac:dyDescent="0.3">
      <c r="A1738">
        <v>420</v>
      </c>
      <c r="B1738">
        <v>-0.32100000000000001</v>
      </c>
      <c r="C1738">
        <v>-1.321</v>
      </c>
      <c r="D1738">
        <v>-2.3159999999999998</v>
      </c>
      <c r="E1738">
        <v>-3.04</v>
      </c>
      <c r="F1738">
        <v>-3.16</v>
      </c>
      <c r="G1738">
        <v>3.1</v>
      </c>
      <c r="H1738">
        <v>0</v>
      </c>
      <c r="I1738">
        <v>3.1469999999999998</v>
      </c>
      <c r="J1738">
        <v>-0.32700000000000001</v>
      </c>
      <c r="K1738">
        <v>-1.3220000000000001</v>
      </c>
      <c r="L1738">
        <v>-2.3170000000000002</v>
      </c>
      <c r="M1738">
        <v>-3.0390000000000001</v>
      </c>
      <c r="N1738">
        <v>-3.16</v>
      </c>
      <c r="O1738">
        <v>1.1080000000000001</v>
      </c>
      <c r="P1738">
        <v>1.1120000000000001</v>
      </c>
      <c r="Q1738">
        <v>1.1100000000000001</v>
      </c>
      <c r="R1738">
        <v>0.76300000000000001</v>
      </c>
      <c r="S1738">
        <v>0.32500000000000001</v>
      </c>
    </row>
    <row r="1739" spans="1:19" x14ac:dyDescent="0.3">
      <c r="A1739">
        <v>480</v>
      </c>
      <c r="B1739">
        <v>-0.32100000000000001</v>
      </c>
      <c r="C1739">
        <v>-1.321</v>
      </c>
      <c r="D1739">
        <v>-2.3159999999999998</v>
      </c>
      <c r="E1739">
        <v>-3.04</v>
      </c>
      <c r="F1739">
        <v>-3.16</v>
      </c>
      <c r="G1739">
        <v>3.1</v>
      </c>
      <c r="H1739">
        <v>0</v>
      </c>
      <c r="I1739">
        <v>3.1469999999999998</v>
      </c>
      <c r="J1739">
        <v>-0.32800000000000001</v>
      </c>
      <c r="K1739">
        <v>-1.323</v>
      </c>
      <c r="L1739">
        <v>-2.3170000000000002</v>
      </c>
      <c r="M1739">
        <v>-3.0390000000000001</v>
      </c>
      <c r="N1739">
        <v>-3.16</v>
      </c>
      <c r="O1739">
        <v>1.1080000000000001</v>
      </c>
      <c r="P1739">
        <v>1.111</v>
      </c>
      <c r="Q1739">
        <v>1.1100000000000001</v>
      </c>
      <c r="R1739">
        <v>0.76300000000000001</v>
      </c>
      <c r="S1739">
        <v>0.32600000000000001</v>
      </c>
    </row>
    <row r="1740" spans="1:19" x14ac:dyDescent="0.3">
      <c r="A1740">
        <v>540</v>
      </c>
      <c r="B1740">
        <v>-0.32100000000000001</v>
      </c>
      <c r="C1740">
        <v>-1.321</v>
      </c>
      <c r="D1740">
        <v>-2.3159999999999998</v>
      </c>
      <c r="E1740">
        <v>-3.04</v>
      </c>
      <c r="F1740">
        <v>-3.16</v>
      </c>
      <c r="G1740">
        <v>3.1</v>
      </c>
      <c r="H1740">
        <v>0</v>
      </c>
      <c r="I1740">
        <v>3.1469999999999998</v>
      </c>
      <c r="J1740">
        <v>-0.32800000000000001</v>
      </c>
      <c r="K1740">
        <v>-1.323</v>
      </c>
      <c r="L1740">
        <v>-2.3170000000000002</v>
      </c>
      <c r="M1740">
        <v>-3.0390000000000001</v>
      </c>
      <c r="N1740">
        <v>-3.16</v>
      </c>
      <c r="O1740">
        <v>1.1080000000000001</v>
      </c>
      <c r="P1740">
        <v>1.111</v>
      </c>
      <c r="Q1740">
        <v>1.109</v>
      </c>
      <c r="R1740">
        <v>0.76300000000000001</v>
      </c>
      <c r="S1740">
        <v>0.32600000000000001</v>
      </c>
    </row>
    <row r="1741" spans="1:19" x14ac:dyDescent="0.3">
      <c r="A1741">
        <v>600</v>
      </c>
      <c r="B1741">
        <v>-0.32100000000000001</v>
      </c>
      <c r="C1741">
        <v>-1.321</v>
      </c>
      <c r="D1741">
        <v>-2.3159999999999998</v>
      </c>
      <c r="E1741">
        <v>-3.04</v>
      </c>
      <c r="F1741">
        <v>-3.16</v>
      </c>
      <c r="G1741">
        <v>3.1</v>
      </c>
      <c r="H1741">
        <v>0</v>
      </c>
      <c r="I1741">
        <v>3.1469999999999998</v>
      </c>
      <c r="J1741">
        <v>-0.32800000000000001</v>
      </c>
      <c r="K1741">
        <v>-1.3240000000000001</v>
      </c>
      <c r="L1741">
        <v>-2.3170000000000002</v>
      </c>
      <c r="M1741">
        <v>-3.0390000000000001</v>
      </c>
      <c r="N1741">
        <v>-3.16</v>
      </c>
      <c r="O1741">
        <v>1.109</v>
      </c>
      <c r="P1741">
        <v>1.111</v>
      </c>
      <c r="Q1741">
        <v>1.1100000000000001</v>
      </c>
      <c r="R1741">
        <v>0.76300000000000001</v>
      </c>
      <c r="S1741">
        <v>0.32600000000000001</v>
      </c>
    </row>
    <row r="1743" spans="1:19" x14ac:dyDescent="0.3">
      <c r="A1743" t="s">
        <v>0</v>
      </c>
      <c r="B1743" t="s">
        <v>135</v>
      </c>
    </row>
    <row r="1744" spans="1:19" x14ac:dyDescent="0.3">
      <c r="A1744">
        <v>0</v>
      </c>
      <c r="B1744">
        <v>-0.32100000000000001</v>
      </c>
      <c r="C1744">
        <v>-1.321</v>
      </c>
      <c r="D1744">
        <v>-2.3159999999999998</v>
      </c>
      <c r="E1744">
        <v>-3.04</v>
      </c>
      <c r="F1744">
        <v>-3.16</v>
      </c>
      <c r="G1744">
        <v>3.1</v>
      </c>
      <c r="H1744">
        <v>0</v>
      </c>
      <c r="I1744">
        <v>2.9159999999999999</v>
      </c>
      <c r="J1744">
        <v>-0.32100000000000001</v>
      </c>
      <c r="K1744">
        <v>-1.321</v>
      </c>
      <c r="L1744">
        <v>-2.3159999999999998</v>
      </c>
      <c r="M1744">
        <v>-3.04</v>
      </c>
      <c r="N1744">
        <v>-3.16</v>
      </c>
      <c r="O1744">
        <v>1.097</v>
      </c>
      <c r="P1744">
        <v>1.097</v>
      </c>
      <c r="Q1744">
        <v>1.089</v>
      </c>
      <c r="R1744">
        <v>0.75</v>
      </c>
      <c r="S1744">
        <v>0.317</v>
      </c>
    </row>
    <row r="1745" spans="1:19" x14ac:dyDescent="0.3">
      <c r="A1745">
        <v>60</v>
      </c>
      <c r="B1745">
        <v>-0.32100000000000001</v>
      </c>
      <c r="C1745">
        <v>-1.321</v>
      </c>
      <c r="D1745">
        <v>-2.3159999999999998</v>
      </c>
      <c r="E1745">
        <v>-3.04</v>
      </c>
      <c r="F1745">
        <v>-3.16</v>
      </c>
      <c r="G1745">
        <v>3.1</v>
      </c>
      <c r="H1745">
        <v>0</v>
      </c>
      <c r="I1745">
        <v>2.9159999999999999</v>
      </c>
      <c r="J1745">
        <v>-0.32300000000000001</v>
      </c>
      <c r="K1745">
        <v>-1.32</v>
      </c>
      <c r="L1745">
        <v>-2.3159999999999998</v>
      </c>
      <c r="M1745">
        <v>-3.04</v>
      </c>
      <c r="N1745">
        <v>-3.157</v>
      </c>
      <c r="O1745">
        <v>1.101</v>
      </c>
      <c r="P1745">
        <v>1.109</v>
      </c>
      <c r="Q1745">
        <v>1.101</v>
      </c>
      <c r="R1745">
        <v>0.75600000000000001</v>
      </c>
      <c r="S1745">
        <v>0.311</v>
      </c>
    </row>
    <row r="1746" spans="1:19" x14ac:dyDescent="0.3">
      <c r="A1746">
        <v>120</v>
      </c>
      <c r="B1746">
        <v>-0.32100000000000001</v>
      </c>
      <c r="C1746">
        <v>-1.321</v>
      </c>
      <c r="D1746">
        <v>-2.3159999999999998</v>
      </c>
      <c r="E1746">
        <v>-3.04</v>
      </c>
      <c r="F1746">
        <v>-3.16</v>
      </c>
      <c r="G1746">
        <v>3.1</v>
      </c>
      <c r="H1746">
        <v>0</v>
      </c>
      <c r="I1746">
        <v>2.9159999999999999</v>
      </c>
      <c r="J1746">
        <v>-0.32500000000000001</v>
      </c>
      <c r="K1746">
        <v>-1.321</v>
      </c>
      <c r="L1746">
        <v>-2.3159999999999998</v>
      </c>
      <c r="M1746">
        <v>-3.0390000000000001</v>
      </c>
      <c r="N1746">
        <v>-3.1539999999999999</v>
      </c>
      <c r="O1746">
        <v>1.1040000000000001</v>
      </c>
      <c r="P1746">
        <v>1.1120000000000001</v>
      </c>
      <c r="Q1746">
        <v>1.105</v>
      </c>
      <c r="R1746">
        <v>0.75800000000000001</v>
      </c>
      <c r="S1746">
        <v>0.30399999999999999</v>
      </c>
    </row>
    <row r="1747" spans="1:19" x14ac:dyDescent="0.3">
      <c r="A1747">
        <v>180</v>
      </c>
      <c r="B1747">
        <v>-0.32100000000000001</v>
      </c>
      <c r="C1747">
        <v>-1.321</v>
      </c>
      <c r="D1747">
        <v>-2.3159999999999998</v>
      </c>
      <c r="E1747">
        <v>-3.04</v>
      </c>
      <c r="F1747">
        <v>-3.16</v>
      </c>
      <c r="G1747">
        <v>3.1</v>
      </c>
      <c r="H1747">
        <v>0</v>
      </c>
      <c r="I1747">
        <v>2.9159999999999999</v>
      </c>
      <c r="J1747">
        <v>-0.32600000000000001</v>
      </c>
      <c r="K1747">
        <v>-1.321</v>
      </c>
      <c r="L1747">
        <v>-2.3159999999999998</v>
      </c>
      <c r="M1747">
        <v>-3.0379999999999998</v>
      </c>
      <c r="N1747">
        <v>-3.1509999999999998</v>
      </c>
      <c r="O1747">
        <v>1.105</v>
      </c>
      <c r="P1747">
        <v>1.1160000000000001</v>
      </c>
      <c r="Q1747">
        <v>1.107</v>
      </c>
      <c r="R1747">
        <v>0.76100000000000001</v>
      </c>
      <c r="S1747">
        <v>0.29899999999999999</v>
      </c>
    </row>
    <row r="1748" spans="1:19" x14ac:dyDescent="0.3">
      <c r="A1748">
        <v>240</v>
      </c>
      <c r="B1748">
        <v>-0.32100000000000001</v>
      </c>
      <c r="C1748">
        <v>-1.321</v>
      </c>
      <c r="D1748">
        <v>-2.3159999999999998</v>
      </c>
      <c r="E1748">
        <v>-3.04</v>
      </c>
      <c r="F1748">
        <v>-3.16</v>
      </c>
      <c r="G1748">
        <v>3.1</v>
      </c>
      <c r="H1748">
        <v>0</v>
      </c>
      <c r="I1748">
        <v>2.9159999999999999</v>
      </c>
      <c r="J1748">
        <v>-0.32600000000000001</v>
      </c>
      <c r="K1748">
        <v>-1.321</v>
      </c>
      <c r="L1748">
        <v>-2.3159999999999998</v>
      </c>
      <c r="M1748">
        <v>-3.0390000000000001</v>
      </c>
      <c r="N1748">
        <v>-3.1480000000000001</v>
      </c>
      <c r="O1748">
        <v>1.1060000000000001</v>
      </c>
      <c r="P1748">
        <v>1.1160000000000001</v>
      </c>
      <c r="Q1748">
        <v>1.109</v>
      </c>
      <c r="R1748">
        <v>0.76500000000000001</v>
      </c>
      <c r="S1748">
        <v>0.29399999999999998</v>
      </c>
    </row>
    <row r="1749" spans="1:19" x14ac:dyDescent="0.3">
      <c r="A1749">
        <v>300</v>
      </c>
      <c r="B1749">
        <v>-0.32100000000000001</v>
      </c>
      <c r="C1749">
        <v>-1.321</v>
      </c>
      <c r="D1749">
        <v>-2.3159999999999998</v>
      </c>
      <c r="E1749">
        <v>-3.04</v>
      </c>
      <c r="F1749">
        <v>-3.16</v>
      </c>
      <c r="G1749">
        <v>3.1</v>
      </c>
      <c r="H1749">
        <v>0</v>
      </c>
      <c r="I1749">
        <v>2.9159999999999999</v>
      </c>
      <c r="J1749">
        <v>-0.32700000000000001</v>
      </c>
      <c r="K1749">
        <v>-1.321</v>
      </c>
      <c r="L1749">
        <v>-2.3159999999999998</v>
      </c>
      <c r="M1749">
        <v>-3.0390000000000001</v>
      </c>
      <c r="N1749">
        <v>-3.145</v>
      </c>
      <c r="O1749">
        <v>1.107</v>
      </c>
      <c r="P1749">
        <v>1.1140000000000001</v>
      </c>
      <c r="Q1749">
        <v>1.1080000000000001</v>
      </c>
      <c r="R1749">
        <v>0.76500000000000001</v>
      </c>
      <c r="S1749">
        <v>0.29099999999999998</v>
      </c>
    </row>
    <row r="1750" spans="1:19" x14ac:dyDescent="0.3">
      <c r="A1750">
        <v>360</v>
      </c>
      <c r="B1750">
        <v>-0.32100000000000001</v>
      </c>
      <c r="C1750">
        <v>-1.321</v>
      </c>
      <c r="D1750">
        <v>-2.3159999999999998</v>
      </c>
      <c r="E1750">
        <v>-3.04</v>
      </c>
      <c r="F1750">
        <v>-3.16</v>
      </c>
      <c r="G1750">
        <v>3.1</v>
      </c>
      <c r="H1750">
        <v>0</v>
      </c>
      <c r="I1750">
        <v>2.9159999999999999</v>
      </c>
      <c r="J1750">
        <v>-0.32700000000000001</v>
      </c>
      <c r="K1750">
        <v>-1.3220000000000001</v>
      </c>
      <c r="L1750">
        <v>-2.3170000000000002</v>
      </c>
      <c r="M1750">
        <v>-3.0379999999999998</v>
      </c>
      <c r="N1750">
        <v>-3.1419999999999999</v>
      </c>
      <c r="O1750">
        <v>1.107</v>
      </c>
      <c r="P1750">
        <v>1.1140000000000001</v>
      </c>
      <c r="Q1750">
        <v>1.109</v>
      </c>
      <c r="R1750">
        <v>0.76200000000000001</v>
      </c>
      <c r="S1750">
        <v>0.28899999999999998</v>
      </c>
    </row>
    <row r="1751" spans="1:19" x14ac:dyDescent="0.3">
      <c r="A1751">
        <v>420</v>
      </c>
      <c r="B1751">
        <v>-0.32100000000000001</v>
      </c>
      <c r="C1751">
        <v>-1.321</v>
      </c>
      <c r="D1751">
        <v>-2.3159999999999998</v>
      </c>
      <c r="E1751">
        <v>-3.04</v>
      </c>
      <c r="F1751">
        <v>-3.16</v>
      </c>
      <c r="G1751">
        <v>3.1</v>
      </c>
      <c r="H1751">
        <v>0</v>
      </c>
      <c r="I1751">
        <v>2.9159999999999999</v>
      </c>
      <c r="J1751">
        <v>-0.32700000000000001</v>
      </c>
      <c r="K1751">
        <v>-1.3220000000000001</v>
      </c>
      <c r="L1751">
        <v>-2.3170000000000002</v>
      </c>
      <c r="M1751">
        <v>-3.0369999999999999</v>
      </c>
      <c r="N1751">
        <v>-3.1389999999999998</v>
      </c>
      <c r="O1751">
        <v>1.1080000000000001</v>
      </c>
      <c r="P1751">
        <v>1.1120000000000001</v>
      </c>
      <c r="Q1751">
        <v>1.1100000000000001</v>
      </c>
      <c r="R1751">
        <v>0.75800000000000001</v>
      </c>
      <c r="S1751">
        <v>0.28799999999999998</v>
      </c>
    </row>
    <row r="1752" spans="1:19" x14ac:dyDescent="0.3">
      <c r="A1752">
        <v>480</v>
      </c>
      <c r="B1752">
        <v>-0.32100000000000001</v>
      </c>
      <c r="C1752">
        <v>-1.321</v>
      </c>
      <c r="D1752">
        <v>-2.3159999999999998</v>
      </c>
      <c r="E1752">
        <v>-3.04</v>
      </c>
      <c r="F1752">
        <v>-3.16</v>
      </c>
      <c r="G1752">
        <v>3.1</v>
      </c>
      <c r="H1752">
        <v>0</v>
      </c>
      <c r="I1752">
        <v>2.9159999999999999</v>
      </c>
      <c r="J1752">
        <v>-0.32800000000000001</v>
      </c>
      <c r="K1752">
        <v>-1.323</v>
      </c>
      <c r="L1752">
        <v>-2.3170000000000002</v>
      </c>
      <c r="M1752">
        <v>-3.0350000000000001</v>
      </c>
      <c r="N1752">
        <v>-3.1360000000000001</v>
      </c>
      <c r="O1752">
        <v>1.1080000000000001</v>
      </c>
      <c r="P1752">
        <v>1.111</v>
      </c>
      <c r="Q1752">
        <v>1.1100000000000001</v>
      </c>
      <c r="R1752">
        <v>0.753</v>
      </c>
      <c r="S1752">
        <v>0.28599999999999998</v>
      </c>
    </row>
    <row r="1753" spans="1:19" x14ac:dyDescent="0.3">
      <c r="A1753">
        <v>540</v>
      </c>
      <c r="B1753">
        <v>-0.32100000000000001</v>
      </c>
      <c r="C1753">
        <v>-1.321</v>
      </c>
      <c r="D1753">
        <v>-2.3159999999999998</v>
      </c>
      <c r="E1753">
        <v>-3.04</v>
      </c>
      <c r="F1753">
        <v>-3.16</v>
      </c>
      <c r="G1753">
        <v>3.1</v>
      </c>
      <c r="H1753">
        <v>0</v>
      </c>
      <c r="I1753">
        <v>2.9159999999999999</v>
      </c>
      <c r="J1753">
        <v>-0.32800000000000001</v>
      </c>
      <c r="K1753">
        <v>-1.323</v>
      </c>
      <c r="L1753">
        <v>-2.3170000000000002</v>
      </c>
      <c r="M1753">
        <v>-3.0329999999999999</v>
      </c>
      <c r="N1753">
        <v>-3.133</v>
      </c>
      <c r="O1753">
        <v>1.1080000000000001</v>
      </c>
      <c r="P1753">
        <v>1.111</v>
      </c>
      <c r="Q1753">
        <v>1.109</v>
      </c>
      <c r="R1753">
        <v>0.747</v>
      </c>
      <c r="S1753">
        <v>0.28399999999999997</v>
      </c>
    </row>
    <row r="1754" spans="1:19" x14ac:dyDescent="0.3">
      <c r="A1754">
        <v>600</v>
      </c>
      <c r="B1754">
        <v>-0.32100000000000001</v>
      </c>
      <c r="C1754">
        <v>-1.321</v>
      </c>
      <c r="D1754">
        <v>-2.3159999999999998</v>
      </c>
      <c r="E1754">
        <v>-3.04</v>
      </c>
      <c r="F1754">
        <v>-3.16</v>
      </c>
      <c r="G1754">
        <v>3.1</v>
      </c>
      <c r="H1754">
        <v>0</v>
      </c>
      <c r="I1754">
        <v>2.9159999999999999</v>
      </c>
      <c r="J1754">
        <v>-0.32800000000000001</v>
      </c>
      <c r="K1754">
        <v>-1.3240000000000001</v>
      </c>
      <c r="L1754">
        <v>-2.3170000000000002</v>
      </c>
      <c r="M1754">
        <v>-3.0310000000000001</v>
      </c>
      <c r="N1754">
        <v>-3.13</v>
      </c>
      <c r="O1754">
        <v>1.109</v>
      </c>
      <c r="P1754">
        <v>1.111</v>
      </c>
      <c r="Q1754">
        <v>1.109</v>
      </c>
      <c r="R1754">
        <v>0.74299999999999999</v>
      </c>
      <c r="S1754">
        <v>0.28199999999999997</v>
      </c>
    </row>
    <row r="1756" spans="1:19" x14ac:dyDescent="0.3">
      <c r="A1756" t="s">
        <v>0</v>
      </c>
      <c r="B1756" t="s">
        <v>136</v>
      </c>
    </row>
    <row r="1757" spans="1:19" x14ac:dyDescent="0.3">
      <c r="A1757">
        <v>0</v>
      </c>
      <c r="B1757">
        <v>-0.32100000000000001</v>
      </c>
      <c r="C1757">
        <v>-1.321</v>
      </c>
      <c r="D1757">
        <v>-2.3180000000000001</v>
      </c>
      <c r="E1757">
        <v>-3.0939999999999999</v>
      </c>
      <c r="F1757">
        <v>-3.24</v>
      </c>
      <c r="G1757">
        <v>3.1</v>
      </c>
      <c r="H1757">
        <v>0.01</v>
      </c>
      <c r="I1757">
        <v>3.35</v>
      </c>
      <c r="J1757">
        <v>-0.32100000000000001</v>
      </c>
      <c r="K1757">
        <v>-1.321</v>
      </c>
      <c r="L1757">
        <v>-2.3180000000000001</v>
      </c>
      <c r="M1757">
        <v>-3.0939999999999999</v>
      </c>
      <c r="N1757">
        <v>-3.24</v>
      </c>
      <c r="O1757">
        <v>1.097</v>
      </c>
      <c r="P1757">
        <v>1.097</v>
      </c>
      <c r="Q1757">
        <v>1.0920000000000001</v>
      </c>
      <c r="R1757">
        <v>0.80200000000000005</v>
      </c>
      <c r="S1757">
        <v>0.33800000000000002</v>
      </c>
    </row>
    <row r="1758" spans="1:19" x14ac:dyDescent="0.3">
      <c r="A1758">
        <v>60</v>
      </c>
      <c r="B1758">
        <v>-0.32100000000000001</v>
      </c>
      <c r="C1758">
        <v>-1.321</v>
      </c>
      <c r="D1758">
        <v>-2.3180000000000001</v>
      </c>
      <c r="E1758">
        <v>-3.0939999999999999</v>
      </c>
      <c r="F1758">
        <v>-3.24</v>
      </c>
      <c r="G1758">
        <v>3.1</v>
      </c>
      <c r="H1758">
        <v>0.01</v>
      </c>
      <c r="I1758">
        <v>3.35</v>
      </c>
      <c r="J1758">
        <v>-0.32200000000000001</v>
      </c>
      <c r="K1758">
        <v>-1.321</v>
      </c>
      <c r="L1758">
        <v>-2.3180000000000001</v>
      </c>
      <c r="M1758">
        <v>-3.093</v>
      </c>
      <c r="N1758">
        <v>-3.2429999999999999</v>
      </c>
      <c r="O1758">
        <v>1.103</v>
      </c>
      <c r="P1758">
        <v>1.1100000000000001</v>
      </c>
      <c r="Q1758">
        <v>1.1040000000000001</v>
      </c>
      <c r="R1758">
        <v>0.80600000000000005</v>
      </c>
      <c r="S1758">
        <v>0.34799999999999998</v>
      </c>
    </row>
    <row r="1759" spans="1:19" x14ac:dyDescent="0.3">
      <c r="A1759">
        <v>120</v>
      </c>
      <c r="B1759">
        <v>-0.32100000000000001</v>
      </c>
      <c r="C1759">
        <v>-1.321</v>
      </c>
      <c r="D1759">
        <v>-2.3180000000000001</v>
      </c>
      <c r="E1759">
        <v>-3.0939999999999999</v>
      </c>
      <c r="F1759">
        <v>-3.24</v>
      </c>
      <c r="G1759">
        <v>3.1</v>
      </c>
      <c r="H1759">
        <v>0.01</v>
      </c>
      <c r="I1759">
        <v>3.35</v>
      </c>
      <c r="J1759">
        <v>-0.32300000000000001</v>
      </c>
      <c r="K1759">
        <v>-1.321</v>
      </c>
      <c r="L1759">
        <v>-2.3180000000000001</v>
      </c>
      <c r="M1759">
        <v>-3.093</v>
      </c>
      <c r="N1759">
        <v>-3.246</v>
      </c>
      <c r="O1759">
        <v>1.1080000000000001</v>
      </c>
      <c r="P1759">
        <v>1.1120000000000001</v>
      </c>
      <c r="Q1759">
        <v>1.109</v>
      </c>
      <c r="R1759">
        <v>0.81299999999999994</v>
      </c>
      <c r="S1759">
        <v>0.35599999999999998</v>
      </c>
    </row>
    <row r="1760" spans="1:19" x14ac:dyDescent="0.3">
      <c r="A1760">
        <v>180</v>
      </c>
      <c r="B1760">
        <v>-0.32100000000000001</v>
      </c>
      <c r="C1760">
        <v>-1.321</v>
      </c>
      <c r="D1760">
        <v>-2.3180000000000001</v>
      </c>
      <c r="E1760">
        <v>-3.0939999999999999</v>
      </c>
      <c r="F1760">
        <v>-3.24</v>
      </c>
      <c r="G1760">
        <v>3.1</v>
      </c>
      <c r="H1760">
        <v>0.01</v>
      </c>
      <c r="I1760">
        <v>3.35</v>
      </c>
      <c r="J1760">
        <v>-0.32300000000000001</v>
      </c>
      <c r="K1760">
        <v>-1.32</v>
      </c>
      <c r="L1760">
        <v>-2.3180000000000001</v>
      </c>
      <c r="M1760">
        <v>-3.0920000000000001</v>
      </c>
      <c r="N1760">
        <v>-3.2490000000000001</v>
      </c>
      <c r="O1760">
        <v>1.111</v>
      </c>
      <c r="P1760">
        <v>1.115</v>
      </c>
      <c r="Q1760">
        <v>1.109</v>
      </c>
      <c r="R1760">
        <v>0.81499999999999995</v>
      </c>
      <c r="S1760">
        <v>0.36199999999999999</v>
      </c>
    </row>
    <row r="1761" spans="1:19" x14ac:dyDescent="0.3">
      <c r="A1761">
        <v>240</v>
      </c>
      <c r="B1761">
        <v>-0.32100000000000001</v>
      </c>
      <c r="C1761">
        <v>-1.321</v>
      </c>
      <c r="D1761">
        <v>-2.3180000000000001</v>
      </c>
      <c r="E1761">
        <v>-3.0939999999999999</v>
      </c>
      <c r="F1761">
        <v>-3.24</v>
      </c>
      <c r="G1761">
        <v>3.1</v>
      </c>
      <c r="H1761">
        <v>0.01</v>
      </c>
      <c r="I1761">
        <v>3.35</v>
      </c>
      <c r="J1761">
        <v>-0.32200000000000001</v>
      </c>
      <c r="K1761">
        <v>-1.321</v>
      </c>
      <c r="L1761">
        <v>-2.3180000000000001</v>
      </c>
      <c r="M1761">
        <v>-3.0910000000000002</v>
      </c>
      <c r="N1761">
        <v>-3.2519999999999998</v>
      </c>
      <c r="O1761">
        <v>1.1140000000000001</v>
      </c>
      <c r="P1761">
        <v>1.115</v>
      </c>
      <c r="Q1761">
        <v>1.111</v>
      </c>
      <c r="R1761">
        <v>0.81200000000000006</v>
      </c>
      <c r="S1761">
        <v>0.36699999999999999</v>
      </c>
    </row>
    <row r="1762" spans="1:19" x14ac:dyDescent="0.3">
      <c r="A1762">
        <v>300</v>
      </c>
      <c r="B1762">
        <v>-0.32100000000000001</v>
      </c>
      <c r="C1762">
        <v>-1.321</v>
      </c>
      <c r="D1762">
        <v>-2.3180000000000001</v>
      </c>
      <c r="E1762">
        <v>-3.0939999999999999</v>
      </c>
      <c r="F1762">
        <v>-3.24</v>
      </c>
      <c r="G1762">
        <v>3.1</v>
      </c>
      <c r="H1762">
        <v>0.01</v>
      </c>
      <c r="I1762">
        <v>3.35</v>
      </c>
      <c r="J1762">
        <v>-0.32200000000000001</v>
      </c>
      <c r="K1762">
        <v>-1.321</v>
      </c>
      <c r="L1762">
        <v>-2.3180000000000001</v>
      </c>
      <c r="M1762">
        <v>-3.0910000000000002</v>
      </c>
      <c r="N1762">
        <v>-3.2549999999999999</v>
      </c>
      <c r="O1762">
        <v>1.117</v>
      </c>
      <c r="P1762">
        <v>1.115</v>
      </c>
      <c r="Q1762">
        <v>1.1120000000000001</v>
      </c>
      <c r="R1762">
        <v>0.81200000000000006</v>
      </c>
      <c r="S1762">
        <v>0.373</v>
      </c>
    </row>
    <row r="1763" spans="1:19" x14ac:dyDescent="0.3">
      <c r="A1763">
        <v>360</v>
      </c>
      <c r="B1763">
        <v>-0.32100000000000001</v>
      </c>
      <c r="C1763">
        <v>-1.321</v>
      </c>
      <c r="D1763">
        <v>-2.3180000000000001</v>
      </c>
      <c r="E1763">
        <v>-3.0939999999999999</v>
      </c>
      <c r="F1763">
        <v>-3.24</v>
      </c>
      <c r="G1763">
        <v>3.1</v>
      </c>
      <c r="H1763">
        <v>0.01</v>
      </c>
      <c r="I1763">
        <v>3.35</v>
      </c>
      <c r="J1763">
        <v>-0.32100000000000001</v>
      </c>
      <c r="K1763">
        <v>-1.321</v>
      </c>
      <c r="L1763">
        <v>-2.3180000000000001</v>
      </c>
      <c r="M1763">
        <v>-3.0910000000000002</v>
      </c>
      <c r="N1763">
        <v>-3.258</v>
      </c>
      <c r="O1763">
        <v>1.119</v>
      </c>
      <c r="P1763">
        <v>1.1140000000000001</v>
      </c>
      <c r="Q1763">
        <v>1.1120000000000001</v>
      </c>
      <c r="R1763">
        <v>0.81399999999999995</v>
      </c>
      <c r="S1763">
        <v>0.38</v>
      </c>
    </row>
    <row r="1764" spans="1:19" x14ac:dyDescent="0.3">
      <c r="A1764">
        <v>420</v>
      </c>
      <c r="B1764">
        <v>-0.32100000000000001</v>
      </c>
      <c r="C1764">
        <v>-1.321</v>
      </c>
      <c r="D1764">
        <v>-2.3180000000000001</v>
      </c>
      <c r="E1764">
        <v>-3.0939999999999999</v>
      </c>
      <c r="F1764">
        <v>-3.24</v>
      </c>
      <c r="G1764">
        <v>3.1</v>
      </c>
      <c r="H1764">
        <v>0.01</v>
      </c>
      <c r="I1764">
        <v>3.35</v>
      </c>
      <c r="J1764">
        <v>-0.32</v>
      </c>
      <c r="K1764">
        <v>-1.3220000000000001</v>
      </c>
      <c r="L1764">
        <v>-2.3180000000000001</v>
      </c>
      <c r="M1764">
        <v>-3.093</v>
      </c>
      <c r="N1764">
        <v>-3.2610000000000001</v>
      </c>
      <c r="O1764">
        <v>1.1200000000000001</v>
      </c>
      <c r="P1764">
        <v>1.1140000000000001</v>
      </c>
      <c r="Q1764">
        <v>1.111</v>
      </c>
      <c r="R1764">
        <v>0.81799999999999995</v>
      </c>
      <c r="S1764">
        <v>0.38400000000000001</v>
      </c>
    </row>
    <row r="1765" spans="1:19" x14ac:dyDescent="0.3">
      <c r="A1765">
        <v>480</v>
      </c>
      <c r="B1765">
        <v>-0.32100000000000001</v>
      </c>
      <c r="C1765">
        <v>-1.321</v>
      </c>
      <c r="D1765">
        <v>-2.3180000000000001</v>
      </c>
      <c r="E1765">
        <v>-3.0939999999999999</v>
      </c>
      <c r="F1765">
        <v>-3.24</v>
      </c>
      <c r="G1765">
        <v>3.1</v>
      </c>
      <c r="H1765">
        <v>0.01</v>
      </c>
      <c r="I1765">
        <v>3.35</v>
      </c>
      <c r="J1765">
        <v>-0.31900000000000001</v>
      </c>
      <c r="K1765">
        <v>-1.3220000000000001</v>
      </c>
      <c r="L1765">
        <v>-2.3180000000000001</v>
      </c>
      <c r="M1765">
        <v>-3.0939999999999999</v>
      </c>
      <c r="N1765">
        <v>-3.2639999999999998</v>
      </c>
      <c r="O1765">
        <v>1.1220000000000001</v>
      </c>
      <c r="P1765">
        <v>1.1140000000000001</v>
      </c>
      <c r="Q1765">
        <v>1.1120000000000001</v>
      </c>
      <c r="R1765">
        <v>0.82199999999999995</v>
      </c>
      <c r="S1765">
        <v>0.38700000000000001</v>
      </c>
    </row>
    <row r="1766" spans="1:19" x14ac:dyDescent="0.3">
      <c r="A1766">
        <v>540</v>
      </c>
      <c r="B1766">
        <v>-0.32100000000000001</v>
      </c>
      <c r="C1766">
        <v>-1.321</v>
      </c>
      <c r="D1766">
        <v>-2.3180000000000001</v>
      </c>
      <c r="E1766">
        <v>-3.0939999999999999</v>
      </c>
      <c r="F1766">
        <v>-3.24</v>
      </c>
      <c r="G1766">
        <v>3.1</v>
      </c>
      <c r="H1766">
        <v>0.01</v>
      </c>
      <c r="I1766">
        <v>3.35</v>
      </c>
      <c r="J1766">
        <v>-0.318</v>
      </c>
      <c r="K1766">
        <v>-1.3220000000000001</v>
      </c>
      <c r="L1766">
        <v>-2.3180000000000001</v>
      </c>
      <c r="M1766">
        <v>-3.0960000000000001</v>
      </c>
      <c r="N1766">
        <v>-3.2669999999999999</v>
      </c>
      <c r="O1766">
        <v>1.1240000000000001</v>
      </c>
      <c r="P1766">
        <v>1.1140000000000001</v>
      </c>
      <c r="Q1766">
        <v>1.1120000000000001</v>
      </c>
      <c r="R1766">
        <v>0.82599999999999996</v>
      </c>
      <c r="S1766">
        <v>0.38900000000000001</v>
      </c>
    </row>
    <row r="1767" spans="1:19" x14ac:dyDescent="0.3">
      <c r="A1767">
        <v>600</v>
      </c>
      <c r="B1767">
        <v>-0.32100000000000001</v>
      </c>
      <c r="C1767">
        <v>-1.321</v>
      </c>
      <c r="D1767">
        <v>-2.3180000000000001</v>
      </c>
      <c r="E1767">
        <v>-3.0939999999999999</v>
      </c>
      <c r="F1767">
        <v>-3.24</v>
      </c>
      <c r="G1767">
        <v>3.1</v>
      </c>
      <c r="H1767">
        <v>0.01</v>
      </c>
      <c r="I1767">
        <v>3.35</v>
      </c>
      <c r="J1767">
        <v>-0.316</v>
      </c>
      <c r="K1767">
        <v>-1.3220000000000001</v>
      </c>
      <c r="L1767">
        <v>-2.319</v>
      </c>
      <c r="M1767">
        <v>-3.0979999999999999</v>
      </c>
      <c r="N1767">
        <v>-3.27</v>
      </c>
      <c r="O1767">
        <v>1.125</v>
      </c>
      <c r="P1767">
        <v>1.1140000000000001</v>
      </c>
      <c r="Q1767">
        <v>1.1120000000000001</v>
      </c>
      <c r="R1767">
        <v>0.82899999999999996</v>
      </c>
      <c r="S1767">
        <v>0.38900000000000001</v>
      </c>
    </row>
    <row r="1769" spans="1:19" x14ac:dyDescent="0.3">
      <c r="A1769" t="s">
        <v>0</v>
      </c>
      <c r="B1769" t="s">
        <v>137</v>
      </c>
    </row>
    <row r="1770" spans="1:19" x14ac:dyDescent="0.3">
      <c r="A1770">
        <v>0</v>
      </c>
      <c r="B1770">
        <v>-0.32100000000000001</v>
      </c>
      <c r="C1770">
        <v>-1.321</v>
      </c>
      <c r="D1770">
        <v>-2.3180000000000001</v>
      </c>
      <c r="E1770">
        <v>-3.0939999999999999</v>
      </c>
      <c r="F1770">
        <v>-3.24</v>
      </c>
      <c r="G1770">
        <v>3.1</v>
      </c>
      <c r="H1770">
        <v>0.01</v>
      </c>
      <c r="I1770">
        <v>3.1429999999999998</v>
      </c>
      <c r="J1770">
        <v>-0.32100000000000001</v>
      </c>
      <c r="K1770">
        <v>-1.321</v>
      </c>
      <c r="L1770">
        <v>-2.3180000000000001</v>
      </c>
      <c r="M1770">
        <v>-3.0939999999999999</v>
      </c>
      <c r="N1770">
        <v>-3.24</v>
      </c>
      <c r="O1770">
        <v>1.097</v>
      </c>
      <c r="P1770">
        <v>1.097</v>
      </c>
      <c r="Q1770">
        <v>1.0920000000000001</v>
      </c>
      <c r="R1770">
        <v>0.80200000000000005</v>
      </c>
      <c r="S1770">
        <v>0.33800000000000002</v>
      </c>
    </row>
    <row r="1771" spans="1:19" x14ac:dyDescent="0.3">
      <c r="A1771">
        <v>60</v>
      </c>
      <c r="B1771">
        <v>-0.32100000000000001</v>
      </c>
      <c r="C1771">
        <v>-1.321</v>
      </c>
      <c r="D1771">
        <v>-2.3180000000000001</v>
      </c>
      <c r="E1771">
        <v>-3.0939999999999999</v>
      </c>
      <c r="F1771">
        <v>-3.24</v>
      </c>
      <c r="G1771">
        <v>3.1</v>
      </c>
      <c r="H1771">
        <v>0.01</v>
      </c>
      <c r="I1771">
        <v>3.1429999999999998</v>
      </c>
      <c r="J1771">
        <v>-0.32200000000000001</v>
      </c>
      <c r="K1771">
        <v>-1.321</v>
      </c>
      <c r="L1771">
        <v>-2.3180000000000001</v>
      </c>
      <c r="M1771">
        <v>-3.0939999999999999</v>
      </c>
      <c r="N1771">
        <v>-3.24</v>
      </c>
      <c r="O1771">
        <v>1.103</v>
      </c>
      <c r="P1771">
        <v>1.1100000000000001</v>
      </c>
      <c r="Q1771">
        <v>1.1040000000000001</v>
      </c>
      <c r="R1771">
        <v>0.80700000000000005</v>
      </c>
      <c r="S1771">
        <v>0.34</v>
      </c>
    </row>
    <row r="1772" spans="1:19" x14ac:dyDescent="0.3">
      <c r="A1772">
        <v>120</v>
      </c>
      <c r="B1772">
        <v>-0.32100000000000001</v>
      </c>
      <c r="C1772">
        <v>-1.321</v>
      </c>
      <c r="D1772">
        <v>-2.3180000000000001</v>
      </c>
      <c r="E1772">
        <v>-3.0939999999999999</v>
      </c>
      <c r="F1772">
        <v>-3.24</v>
      </c>
      <c r="G1772">
        <v>3.1</v>
      </c>
      <c r="H1772">
        <v>0.01</v>
      </c>
      <c r="I1772">
        <v>3.1429999999999998</v>
      </c>
      <c r="J1772">
        <v>-0.32300000000000001</v>
      </c>
      <c r="K1772">
        <v>-1.321</v>
      </c>
      <c r="L1772">
        <v>-2.3180000000000001</v>
      </c>
      <c r="M1772">
        <v>-3.093</v>
      </c>
      <c r="N1772">
        <v>-3.24</v>
      </c>
      <c r="O1772">
        <v>1.1080000000000001</v>
      </c>
      <c r="P1772">
        <v>1.1120000000000001</v>
      </c>
      <c r="Q1772">
        <v>1.1080000000000001</v>
      </c>
      <c r="R1772">
        <v>0.81200000000000006</v>
      </c>
      <c r="S1772">
        <v>0.34100000000000003</v>
      </c>
    </row>
    <row r="1773" spans="1:19" x14ac:dyDescent="0.3">
      <c r="A1773">
        <v>180</v>
      </c>
      <c r="B1773">
        <v>-0.32100000000000001</v>
      </c>
      <c r="C1773">
        <v>-1.321</v>
      </c>
      <c r="D1773">
        <v>-2.3180000000000001</v>
      </c>
      <c r="E1773">
        <v>-3.0939999999999999</v>
      </c>
      <c r="F1773">
        <v>-3.24</v>
      </c>
      <c r="G1773">
        <v>3.1</v>
      </c>
      <c r="H1773">
        <v>0.01</v>
      </c>
      <c r="I1773">
        <v>3.1429999999999998</v>
      </c>
      <c r="J1773">
        <v>-0.32300000000000001</v>
      </c>
      <c r="K1773">
        <v>-1.321</v>
      </c>
      <c r="L1773">
        <v>-2.3180000000000001</v>
      </c>
      <c r="M1773">
        <v>-3.0920000000000001</v>
      </c>
      <c r="N1773">
        <v>-3.24</v>
      </c>
      <c r="O1773">
        <v>1.111</v>
      </c>
      <c r="P1773">
        <v>1.1160000000000001</v>
      </c>
      <c r="Q1773">
        <v>1.109</v>
      </c>
      <c r="R1773">
        <v>0.81399999999999995</v>
      </c>
      <c r="S1773">
        <v>0.34100000000000003</v>
      </c>
    </row>
    <row r="1774" spans="1:19" x14ac:dyDescent="0.3">
      <c r="A1774">
        <v>240</v>
      </c>
      <c r="B1774">
        <v>-0.32100000000000001</v>
      </c>
      <c r="C1774">
        <v>-1.321</v>
      </c>
      <c r="D1774">
        <v>-2.3180000000000001</v>
      </c>
      <c r="E1774">
        <v>-3.0939999999999999</v>
      </c>
      <c r="F1774">
        <v>-3.24</v>
      </c>
      <c r="G1774">
        <v>3.1</v>
      </c>
      <c r="H1774">
        <v>0.01</v>
      </c>
      <c r="I1774">
        <v>3.1429999999999998</v>
      </c>
      <c r="J1774">
        <v>-0.32200000000000001</v>
      </c>
      <c r="K1774">
        <v>-1.321</v>
      </c>
      <c r="L1774">
        <v>-2.3180000000000001</v>
      </c>
      <c r="M1774">
        <v>-3.0920000000000001</v>
      </c>
      <c r="N1774">
        <v>-3.24</v>
      </c>
      <c r="O1774">
        <v>1.1140000000000001</v>
      </c>
      <c r="P1774">
        <v>1.1160000000000001</v>
      </c>
      <c r="Q1774">
        <v>1.111</v>
      </c>
      <c r="R1774">
        <v>0.81399999999999995</v>
      </c>
      <c r="S1774">
        <v>0.34100000000000003</v>
      </c>
    </row>
    <row r="1775" spans="1:19" x14ac:dyDescent="0.3">
      <c r="A1775">
        <v>300</v>
      </c>
      <c r="B1775">
        <v>-0.32100000000000001</v>
      </c>
      <c r="C1775">
        <v>-1.321</v>
      </c>
      <c r="D1775">
        <v>-2.3180000000000001</v>
      </c>
      <c r="E1775">
        <v>-3.0939999999999999</v>
      </c>
      <c r="F1775">
        <v>-3.24</v>
      </c>
      <c r="G1775">
        <v>3.1</v>
      </c>
      <c r="H1775">
        <v>0.01</v>
      </c>
      <c r="I1775">
        <v>3.1429999999999998</v>
      </c>
      <c r="J1775">
        <v>-0.32200000000000001</v>
      </c>
      <c r="K1775">
        <v>-1.321</v>
      </c>
      <c r="L1775">
        <v>-2.3180000000000001</v>
      </c>
      <c r="M1775">
        <v>-3.0920000000000001</v>
      </c>
      <c r="N1775">
        <v>-3.24</v>
      </c>
      <c r="O1775">
        <v>1.117</v>
      </c>
      <c r="P1775">
        <v>1.115</v>
      </c>
      <c r="Q1775">
        <v>1.111</v>
      </c>
      <c r="R1775">
        <v>0.81399999999999995</v>
      </c>
      <c r="S1775">
        <v>0.34300000000000003</v>
      </c>
    </row>
    <row r="1776" spans="1:19" x14ac:dyDescent="0.3">
      <c r="A1776">
        <v>360</v>
      </c>
      <c r="B1776">
        <v>-0.32100000000000001</v>
      </c>
      <c r="C1776">
        <v>-1.321</v>
      </c>
      <c r="D1776">
        <v>-2.3180000000000001</v>
      </c>
      <c r="E1776">
        <v>-3.0939999999999999</v>
      </c>
      <c r="F1776">
        <v>-3.24</v>
      </c>
      <c r="G1776">
        <v>3.1</v>
      </c>
      <c r="H1776">
        <v>0.01</v>
      </c>
      <c r="I1776">
        <v>3.1429999999999998</v>
      </c>
      <c r="J1776">
        <v>-0.32100000000000001</v>
      </c>
      <c r="K1776">
        <v>-1.321</v>
      </c>
      <c r="L1776">
        <v>-2.3180000000000001</v>
      </c>
      <c r="M1776">
        <v>-3.0920000000000001</v>
      </c>
      <c r="N1776">
        <v>-3.24</v>
      </c>
      <c r="O1776">
        <v>1.119</v>
      </c>
      <c r="P1776">
        <v>1.1140000000000001</v>
      </c>
      <c r="Q1776">
        <v>1.111</v>
      </c>
      <c r="R1776">
        <v>0.81399999999999995</v>
      </c>
      <c r="S1776">
        <v>0.34499999999999997</v>
      </c>
    </row>
    <row r="1777" spans="1:19" x14ac:dyDescent="0.3">
      <c r="A1777">
        <v>420</v>
      </c>
      <c r="B1777">
        <v>-0.32100000000000001</v>
      </c>
      <c r="C1777">
        <v>-1.321</v>
      </c>
      <c r="D1777">
        <v>-2.3180000000000001</v>
      </c>
      <c r="E1777">
        <v>-3.0939999999999999</v>
      </c>
      <c r="F1777">
        <v>-3.24</v>
      </c>
      <c r="G1777">
        <v>3.1</v>
      </c>
      <c r="H1777">
        <v>0.01</v>
      </c>
      <c r="I1777">
        <v>3.1429999999999998</v>
      </c>
      <c r="J1777">
        <v>-0.32</v>
      </c>
      <c r="K1777">
        <v>-1.3220000000000001</v>
      </c>
      <c r="L1777">
        <v>-2.3180000000000001</v>
      </c>
      <c r="M1777">
        <v>-3.0920000000000001</v>
      </c>
      <c r="N1777">
        <v>-3.24</v>
      </c>
      <c r="O1777">
        <v>1.1200000000000001</v>
      </c>
      <c r="P1777">
        <v>1.1140000000000001</v>
      </c>
      <c r="Q1777">
        <v>1.1120000000000001</v>
      </c>
      <c r="R1777">
        <v>0.81499999999999995</v>
      </c>
      <c r="S1777">
        <v>0.34599999999999997</v>
      </c>
    </row>
    <row r="1778" spans="1:19" x14ac:dyDescent="0.3">
      <c r="A1778">
        <v>480</v>
      </c>
      <c r="B1778">
        <v>-0.32100000000000001</v>
      </c>
      <c r="C1778">
        <v>-1.321</v>
      </c>
      <c r="D1778">
        <v>-2.3180000000000001</v>
      </c>
      <c r="E1778">
        <v>-3.0939999999999999</v>
      </c>
      <c r="F1778">
        <v>-3.24</v>
      </c>
      <c r="G1778">
        <v>3.1</v>
      </c>
      <c r="H1778">
        <v>0.01</v>
      </c>
      <c r="I1778">
        <v>3.1429999999999998</v>
      </c>
      <c r="J1778">
        <v>-0.31900000000000001</v>
      </c>
      <c r="K1778">
        <v>-1.3220000000000001</v>
      </c>
      <c r="L1778">
        <v>-2.3180000000000001</v>
      </c>
      <c r="M1778">
        <v>-3.0920000000000001</v>
      </c>
      <c r="N1778">
        <v>-3.24</v>
      </c>
      <c r="O1778">
        <v>1.1220000000000001</v>
      </c>
      <c r="P1778">
        <v>1.113</v>
      </c>
      <c r="Q1778">
        <v>1.1120000000000001</v>
      </c>
      <c r="R1778">
        <v>0.81399999999999995</v>
      </c>
      <c r="S1778">
        <v>0.34699999999999998</v>
      </c>
    </row>
    <row r="1779" spans="1:19" x14ac:dyDescent="0.3">
      <c r="A1779">
        <v>540</v>
      </c>
      <c r="B1779">
        <v>-0.32100000000000001</v>
      </c>
      <c r="C1779">
        <v>-1.321</v>
      </c>
      <c r="D1779">
        <v>-2.3180000000000001</v>
      </c>
      <c r="E1779">
        <v>-3.0939999999999999</v>
      </c>
      <c r="F1779">
        <v>-3.24</v>
      </c>
      <c r="G1779">
        <v>3.1</v>
      </c>
      <c r="H1779">
        <v>0.01</v>
      </c>
      <c r="I1779">
        <v>3.1429999999999998</v>
      </c>
      <c r="J1779">
        <v>-0.318</v>
      </c>
      <c r="K1779">
        <v>-1.3220000000000001</v>
      </c>
      <c r="L1779">
        <v>-2.3180000000000001</v>
      </c>
      <c r="M1779">
        <v>-3.0920000000000001</v>
      </c>
      <c r="N1779">
        <v>-3.24</v>
      </c>
      <c r="O1779">
        <v>1.1240000000000001</v>
      </c>
      <c r="P1779">
        <v>1.1140000000000001</v>
      </c>
      <c r="Q1779">
        <v>1.1120000000000001</v>
      </c>
      <c r="R1779">
        <v>0.81399999999999995</v>
      </c>
      <c r="S1779">
        <v>0.34699999999999998</v>
      </c>
    </row>
    <row r="1780" spans="1:19" x14ac:dyDescent="0.3">
      <c r="A1780">
        <v>600</v>
      </c>
      <c r="B1780">
        <v>-0.32100000000000001</v>
      </c>
      <c r="C1780">
        <v>-1.321</v>
      </c>
      <c r="D1780">
        <v>-2.3180000000000001</v>
      </c>
      <c r="E1780">
        <v>-3.0939999999999999</v>
      </c>
      <c r="F1780">
        <v>-3.24</v>
      </c>
      <c r="G1780">
        <v>3.1</v>
      </c>
      <c r="H1780">
        <v>0.01</v>
      </c>
      <c r="I1780">
        <v>3.1429999999999998</v>
      </c>
      <c r="J1780">
        <v>-0.316</v>
      </c>
      <c r="K1780">
        <v>-1.3220000000000001</v>
      </c>
      <c r="L1780">
        <v>-2.319</v>
      </c>
      <c r="M1780">
        <v>-3.0920000000000001</v>
      </c>
      <c r="N1780">
        <v>-3.24</v>
      </c>
      <c r="O1780">
        <v>1.125</v>
      </c>
      <c r="P1780">
        <v>1.1140000000000001</v>
      </c>
      <c r="Q1780">
        <v>1.1120000000000001</v>
      </c>
      <c r="R1780">
        <v>0.81399999999999995</v>
      </c>
      <c r="S1780">
        <v>0.34599999999999997</v>
      </c>
    </row>
    <row r="1782" spans="1:19" x14ac:dyDescent="0.3">
      <c r="A1782" t="s">
        <v>0</v>
      </c>
      <c r="B1782" t="s">
        <v>138</v>
      </c>
    </row>
    <row r="1783" spans="1:19" x14ac:dyDescent="0.3">
      <c r="A1783">
        <v>0</v>
      </c>
      <c r="B1783">
        <v>-0.32100000000000001</v>
      </c>
      <c r="C1783">
        <v>-1.321</v>
      </c>
      <c r="D1783">
        <v>-2.3180000000000001</v>
      </c>
      <c r="E1783">
        <v>-3.0939999999999999</v>
      </c>
      <c r="F1783">
        <v>-3.24</v>
      </c>
      <c r="G1783">
        <v>3.1</v>
      </c>
      <c r="H1783">
        <v>0.01</v>
      </c>
      <c r="I1783">
        <v>2.9260000000000002</v>
      </c>
      <c r="J1783">
        <v>-0.32100000000000001</v>
      </c>
      <c r="K1783">
        <v>-1.321</v>
      </c>
      <c r="L1783">
        <v>-2.3180000000000001</v>
      </c>
      <c r="M1783">
        <v>-3.0939999999999999</v>
      </c>
      <c r="N1783">
        <v>-3.24</v>
      </c>
      <c r="O1783">
        <v>1.097</v>
      </c>
      <c r="P1783">
        <v>1.097</v>
      </c>
      <c r="Q1783">
        <v>1.0920000000000001</v>
      </c>
      <c r="R1783">
        <v>0.80200000000000005</v>
      </c>
      <c r="S1783">
        <v>0.33800000000000002</v>
      </c>
    </row>
    <row r="1784" spans="1:19" x14ac:dyDescent="0.3">
      <c r="A1784">
        <v>60</v>
      </c>
      <c r="B1784">
        <v>-0.32100000000000001</v>
      </c>
      <c r="C1784">
        <v>-1.321</v>
      </c>
      <c r="D1784">
        <v>-2.3180000000000001</v>
      </c>
      <c r="E1784">
        <v>-3.0939999999999999</v>
      </c>
      <c r="F1784">
        <v>-3.24</v>
      </c>
      <c r="G1784">
        <v>3.1</v>
      </c>
      <c r="H1784">
        <v>0.01</v>
      </c>
      <c r="I1784">
        <v>2.9260000000000002</v>
      </c>
      <c r="J1784">
        <v>-0.32200000000000001</v>
      </c>
      <c r="K1784">
        <v>-1.32</v>
      </c>
      <c r="L1784">
        <v>-2.3180000000000001</v>
      </c>
      <c r="M1784">
        <v>-3.0939999999999999</v>
      </c>
      <c r="N1784">
        <v>-3.2370000000000001</v>
      </c>
      <c r="O1784">
        <v>1.103</v>
      </c>
      <c r="P1784">
        <v>1.109</v>
      </c>
      <c r="Q1784">
        <v>1.1040000000000001</v>
      </c>
      <c r="R1784">
        <v>0.80800000000000005</v>
      </c>
      <c r="S1784">
        <v>0.33200000000000002</v>
      </c>
    </row>
    <row r="1785" spans="1:19" x14ac:dyDescent="0.3">
      <c r="A1785">
        <v>120</v>
      </c>
      <c r="B1785">
        <v>-0.32100000000000001</v>
      </c>
      <c r="C1785">
        <v>-1.321</v>
      </c>
      <c r="D1785">
        <v>-2.3180000000000001</v>
      </c>
      <c r="E1785">
        <v>-3.0939999999999999</v>
      </c>
      <c r="F1785">
        <v>-3.24</v>
      </c>
      <c r="G1785">
        <v>3.1</v>
      </c>
      <c r="H1785">
        <v>0.01</v>
      </c>
      <c r="I1785">
        <v>2.9260000000000002</v>
      </c>
      <c r="J1785">
        <v>-0.32300000000000001</v>
      </c>
      <c r="K1785">
        <v>-1.321</v>
      </c>
      <c r="L1785">
        <v>-2.3180000000000001</v>
      </c>
      <c r="M1785">
        <v>-3.093</v>
      </c>
      <c r="N1785">
        <v>-3.234</v>
      </c>
      <c r="O1785">
        <v>1.1080000000000001</v>
      </c>
      <c r="P1785">
        <v>1.1120000000000001</v>
      </c>
      <c r="Q1785">
        <v>1.1080000000000001</v>
      </c>
      <c r="R1785">
        <v>0.81100000000000005</v>
      </c>
      <c r="S1785">
        <v>0.32500000000000001</v>
      </c>
    </row>
    <row r="1786" spans="1:19" x14ac:dyDescent="0.3">
      <c r="A1786">
        <v>180</v>
      </c>
      <c r="B1786">
        <v>-0.32100000000000001</v>
      </c>
      <c r="C1786">
        <v>-1.321</v>
      </c>
      <c r="D1786">
        <v>-2.3180000000000001</v>
      </c>
      <c r="E1786">
        <v>-3.0939999999999999</v>
      </c>
      <c r="F1786">
        <v>-3.24</v>
      </c>
      <c r="G1786">
        <v>3.1</v>
      </c>
      <c r="H1786">
        <v>0.01</v>
      </c>
      <c r="I1786">
        <v>2.9260000000000002</v>
      </c>
      <c r="J1786">
        <v>-0.32300000000000001</v>
      </c>
      <c r="K1786">
        <v>-1.32</v>
      </c>
      <c r="L1786">
        <v>-2.3180000000000001</v>
      </c>
      <c r="M1786">
        <v>-3.0910000000000002</v>
      </c>
      <c r="N1786">
        <v>-3.2309999999999999</v>
      </c>
      <c r="O1786">
        <v>1.111</v>
      </c>
      <c r="P1786">
        <v>1.115</v>
      </c>
      <c r="Q1786">
        <v>1.1100000000000001</v>
      </c>
      <c r="R1786">
        <v>0.81200000000000006</v>
      </c>
      <c r="S1786">
        <v>0.32</v>
      </c>
    </row>
    <row r="1787" spans="1:19" x14ac:dyDescent="0.3">
      <c r="A1787">
        <v>240</v>
      </c>
      <c r="B1787">
        <v>-0.32100000000000001</v>
      </c>
      <c r="C1787">
        <v>-1.321</v>
      </c>
      <c r="D1787">
        <v>-2.3180000000000001</v>
      </c>
      <c r="E1787">
        <v>-3.0939999999999999</v>
      </c>
      <c r="F1787">
        <v>-3.24</v>
      </c>
      <c r="G1787">
        <v>3.1</v>
      </c>
      <c r="H1787">
        <v>0.01</v>
      </c>
      <c r="I1787">
        <v>2.9260000000000002</v>
      </c>
      <c r="J1787">
        <v>-0.32200000000000001</v>
      </c>
      <c r="K1787">
        <v>-1.321</v>
      </c>
      <c r="L1787">
        <v>-2.3180000000000001</v>
      </c>
      <c r="M1787">
        <v>-3.0920000000000001</v>
      </c>
      <c r="N1787">
        <v>-3.2280000000000002</v>
      </c>
      <c r="O1787">
        <v>1.1140000000000001</v>
      </c>
      <c r="P1787">
        <v>1.1160000000000001</v>
      </c>
      <c r="Q1787">
        <v>1.111</v>
      </c>
      <c r="R1787">
        <v>0.81599999999999995</v>
      </c>
      <c r="S1787">
        <v>0.315</v>
      </c>
    </row>
    <row r="1788" spans="1:19" x14ac:dyDescent="0.3">
      <c r="A1788">
        <v>300</v>
      </c>
      <c r="B1788">
        <v>-0.32100000000000001</v>
      </c>
      <c r="C1788">
        <v>-1.321</v>
      </c>
      <c r="D1788">
        <v>-2.3180000000000001</v>
      </c>
      <c r="E1788">
        <v>-3.0939999999999999</v>
      </c>
      <c r="F1788">
        <v>-3.24</v>
      </c>
      <c r="G1788">
        <v>3.1</v>
      </c>
      <c r="H1788">
        <v>0.01</v>
      </c>
      <c r="I1788">
        <v>2.9260000000000002</v>
      </c>
      <c r="J1788">
        <v>-0.32200000000000001</v>
      </c>
      <c r="K1788">
        <v>-1.321</v>
      </c>
      <c r="L1788">
        <v>-2.3180000000000001</v>
      </c>
      <c r="M1788">
        <v>-3.093</v>
      </c>
      <c r="N1788">
        <v>-3.2250000000000001</v>
      </c>
      <c r="O1788">
        <v>1.117</v>
      </c>
      <c r="P1788">
        <v>1.115</v>
      </c>
      <c r="Q1788">
        <v>1.1100000000000001</v>
      </c>
      <c r="R1788">
        <v>0.81699999999999995</v>
      </c>
      <c r="S1788">
        <v>0.312</v>
      </c>
    </row>
    <row r="1789" spans="1:19" x14ac:dyDescent="0.3">
      <c r="A1789">
        <v>360</v>
      </c>
      <c r="B1789">
        <v>-0.32100000000000001</v>
      </c>
      <c r="C1789">
        <v>-1.321</v>
      </c>
      <c r="D1789">
        <v>-2.3180000000000001</v>
      </c>
      <c r="E1789">
        <v>-3.0939999999999999</v>
      </c>
      <c r="F1789">
        <v>-3.24</v>
      </c>
      <c r="G1789">
        <v>3.1</v>
      </c>
      <c r="H1789">
        <v>0.01</v>
      </c>
      <c r="I1789">
        <v>2.9260000000000002</v>
      </c>
      <c r="J1789">
        <v>-0.32100000000000001</v>
      </c>
      <c r="K1789">
        <v>-1.321</v>
      </c>
      <c r="L1789">
        <v>-2.3180000000000001</v>
      </c>
      <c r="M1789">
        <v>-3.0920000000000001</v>
      </c>
      <c r="N1789">
        <v>-3.222</v>
      </c>
      <c r="O1789">
        <v>1.119</v>
      </c>
      <c r="P1789">
        <v>1.1140000000000001</v>
      </c>
      <c r="Q1789">
        <v>1.111</v>
      </c>
      <c r="R1789">
        <v>0.81499999999999995</v>
      </c>
      <c r="S1789">
        <v>0.31</v>
      </c>
    </row>
    <row r="1790" spans="1:19" x14ac:dyDescent="0.3">
      <c r="A1790">
        <v>420</v>
      </c>
      <c r="B1790">
        <v>-0.32100000000000001</v>
      </c>
      <c r="C1790">
        <v>-1.321</v>
      </c>
      <c r="D1790">
        <v>-2.3180000000000001</v>
      </c>
      <c r="E1790">
        <v>-3.0939999999999999</v>
      </c>
      <c r="F1790">
        <v>-3.24</v>
      </c>
      <c r="G1790">
        <v>3.1</v>
      </c>
      <c r="H1790">
        <v>0.01</v>
      </c>
      <c r="I1790">
        <v>2.9260000000000002</v>
      </c>
      <c r="J1790">
        <v>-0.32</v>
      </c>
      <c r="K1790">
        <v>-1.3220000000000001</v>
      </c>
      <c r="L1790">
        <v>-2.3180000000000001</v>
      </c>
      <c r="M1790">
        <v>-3.0910000000000002</v>
      </c>
      <c r="N1790">
        <v>-3.2189999999999999</v>
      </c>
      <c r="O1790">
        <v>1.1200000000000001</v>
      </c>
      <c r="P1790">
        <v>1.1140000000000001</v>
      </c>
      <c r="Q1790">
        <v>1.1120000000000001</v>
      </c>
      <c r="R1790">
        <v>0.81100000000000005</v>
      </c>
      <c r="S1790">
        <v>0.308</v>
      </c>
    </row>
    <row r="1791" spans="1:19" x14ac:dyDescent="0.3">
      <c r="A1791">
        <v>480</v>
      </c>
      <c r="B1791">
        <v>-0.32100000000000001</v>
      </c>
      <c r="C1791">
        <v>-1.321</v>
      </c>
      <c r="D1791">
        <v>-2.3180000000000001</v>
      </c>
      <c r="E1791">
        <v>-3.0939999999999999</v>
      </c>
      <c r="F1791">
        <v>-3.24</v>
      </c>
      <c r="G1791">
        <v>3.1</v>
      </c>
      <c r="H1791">
        <v>0.01</v>
      </c>
      <c r="I1791">
        <v>2.9260000000000002</v>
      </c>
      <c r="J1791">
        <v>-0.31900000000000001</v>
      </c>
      <c r="K1791">
        <v>-1.3220000000000001</v>
      </c>
      <c r="L1791">
        <v>-2.3180000000000001</v>
      </c>
      <c r="M1791">
        <v>-3.089</v>
      </c>
      <c r="N1791">
        <v>-3.2160000000000002</v>
      </c>
      <c r="O1791">
        <v>1.1220000000000001</v>
      </c>
      <c r="P1791">
        <v>1.113</v>
      </c>
      <c r="Q1791">
        <v>1.1120000000000001</v>
      </c>
      <c r="R1791">
        <v>0.80700000000000005</v>
      </c>
      <c r="S1791">
        <v>0.30599999999999999</v>
      </c>
    </row>
    <row r="1792" spans="1:19" x14ac:dyDescent="0.3">
      <c r="A1792">
        <v>540</v>
      </c>
      <c r="B1792">
        <v>-0.32100000000000001</v>
      </c>
      <c r="C1792">
        <v>-1.321</v>
      </c>
      <c r="D1792">
        <v>-2.3180000000000001</v>
      </c>
      <c r="E1792">
        <v>-3.0939999999999999</v>
      </c>
      <c r="F1792">
        <v>-3.24</v>
      </c>
      <c r="G1792">
        <v>3.1</v>
      </c>
      <c r="H1792">
        <v>0.01</v>
      </c>
      <c r="I1792">
        <v>2.9260000000000002</v>
      </c>
      <c r="J1792">
        <v>-0.318</v>
      </c>
      <c r="K1792">
        <v>-1.3220000000000001</v>
      </c>
      <c r="L1792">
        <v>-2.3180000000000001</v>
      </c>
      <c r="M1792">
        <v>-3.0870000000000002</v>
      </c>
      <c r="N1792">
        <v>-3.2130000000000001</v>
      </c>
      <c r="O1792">
        <v>1.1240000000000001</v>
      </c>
      <c r="P1792">
        <v>1.1140000000000001</v>
      </c>
      <c r="Q1792">
        <v>1.1120000000000001</v>
      </c>
      <c r="R1792">
        <v>0.80200000000000005</v>
      </c>
      <c r="S1792">
        <v>0.30399999999999999</v>
      </c>
    </row>
    <row r="1793" spans="1:19" x14ac:dyDescent="0.3">
      <c r="A1793">
        <v>600</v>
      </c>
      <c r="B1793">
        <v>-0.32100000000000001</v>
      </c>
      <c r="C1793">
        <v>-1.321</v>
      </c>
      <c r="D1793">
        <v>-2.3180000000000001</v>
      </c>
      <c r="E1793">
        <v>-3.0939999999999999</v>
      </c>
      <c r="F1793">
        <v>-3.24</v>
      </c>
      <c r="G1793">
        <v>3.1</v>
      </c>
      <c r="H1793">
        <v>0.01</v>
      </c>
      <c r="I1793">
        <v>2.9260000000000002</v>
      </c>
      <c r="J1793">
        <v>-0.316</v>
      </c>
      <c r="K1793">
        <v>-1.3220000000000001</v>
      </c>
      <c r="L1793">
        <v>-2.319</v>
      </c>
      <c r="M1793">
        <v>-3.085</v>
      </c>
      <c r="N1793">
        <v>-3.21</v>
      </c>
      <c r="O1793">
        <v>1.125</v>
      </c>
      <c r="P1793">
        <v>1.1140000000000001</v>
      </c>
      <c r="Q1793">
        <v>1.1120000000000001</v>
      </c>
      <c r="R1793">
        <v>0.79900000000000004</v>
      </c>
      <c r="S1793">
        <v>0.30199999999999999</v>
      </c>
    </row>
    <row r="1795" spans="1:19" x14ac:dyDescent="0.3">
      <c r="A1795" t="s">
        <v>0</v>
      </c>
      <c r="B1795" t="s">
        <v>139</v>
      </c>
    </row>
    <row r="1796" spans="1:19" x14ac:dyDescent="0.3">
      <c r="A1796">
        <v>0</v>
      </c>
      <c r="B1796">
        <v>-0.32100000000000001</v>
      </c>
      <c r="C1796">
        <v>-1.321</v>
      </c>
      <c r="D1796">
        <v>-2.3170000000000002</v>
      </c>
      <c r="E1796">
        <v>-3.0880000000000001</v>
      </c>
      <c r="F1796">
        <v>-3.23</v>
      </c>
      <c r="G1796">
        <v>3.1</v>
      </c>
      <c r="H1796">
        <v>0.01</v>
      </c>
      <c r="I1796">
        <v>3.3530000000000002</v>
      </c>
      <c r="J1796">
        <v>-0.32100000000000001</v>
      </c>
      <c r="K1796">
        <v>-1.321</v>
      </c>
      <c r="L1796">
        <v>-2.3170000000000002</v>
      </c>
      <c r="M1796">
        <v>-3.0880000000000001</v>
      </c>
      <c r="N1796">
        <v>-3.23</v>
      </c>
      <c r="O1796">
        <v>1.097</v>
      </c>
      <c r="P1796">
        <v>1.097</v>
      </c>
      <c r="Q1796">
        <v>1.091</v>
      </c>
      <c r="R1796">
        <v>0.79600000000000004</v>
      </c>
      <c r="S1796">
        <v>0.33600000000000002</v>
      </c>
    </row>
    <row r="1797" spans="1:19" x14ac:dyDescent="0.3">
      <c r="A1797">
        <v>60</v>
      </c>
      <c r="B1797">
        <v>-0.32100000000000001</v>
      </c>
      <c r="C1797">
        <v>-1.321</v>
      </c>
      <c r="D1797">
        <v>-2.3170000000000002</v>
      </c>
      <c r="E1797">
        <v>-3.0880000000000001</v>
      </c>
      <c r="F1797">
        <v>-3.23</v>
      </c>
      <c r="G1797">
        <v>3.1</v>
      </c>
      <c r="H1797">
        <v>0.01</v>
      </c>
      <c r="I1797">
        <v>3.3530000000000002</v>
      </c>
      <c r="J1797">
        <v>-0.32200000000000001</v>
      </c>
      <c r="K1797">
        <v>-1.321</v>
      </c>
      <c r="L1797">
        <v>-2.3180000000000001</v>
      </c>
      <c r="M1797">
        <v>-3.0870000000000002</v>
      </c>
      <c r="N1797">
        <v>-3.2330000000000001</v>
      </c>
      <c r="O1797">
        <v>1.103</v>
      </c>
      <c r="P1797">
        <v>1.1100000000000001</v>
      </c>
      <c r="Q1797">
        <v>1.1040000000000001</v>
      </c>
      <c r="R1797">
        <v>0.79900000000000004</v>
      </c>
      <c r="S1797">
        <v>0.34499999999999997</v>
      </c>
    </row>
    <row r="1798" spans="1:19" x14ac:dyDescent="0.3">
      <c r="A1798">
        <v>120</v>
      </c>
      <c r="B1798">
        <v>-0.32100000000000001</v>
      </c>
      <c r="C1798">
        <v>-1.321</v>
      </c>
      <c r="D1798">
        <v>-2.3170000000000002</v>
      </c>
      <c r="E1798">
        <v>-3.0880000000000001</v>
      </c>
      <c r="F1798">
        <v>-3.23</v>
      </c>
      <c r="G1798">
        <v>3.1</v>
      </c>
      <c r="H1798">
        <v>0.01</v>
      </c>
      <c r="I1798">
        <v>3.3530000000000002</v>
      </c>
      <c r="J1798">
        <v>-0.32300000000000001</v>
      </c>
      <c r="K1798">
        <v>-1.321</v>
      </c>
      <c r="L1798">
        <v>-2.3180000000000001</v>
      </c>
      <c r="M1798">
        <v>-3.0859999999999999</v>
      </c>
      <c r="N1798">
        <v>-3.2360000000000002</v>
      </c>
      <c r="O1798">
        <v>1.1080000000000001</v>
      </c>
      <c r="P1798">
        <v>1.1120000000000001</v>
      </c>
      <c r="Q1798">
        <v>1.1080000000000001</v>
      </c>
      <c r="R1798">
        <v>0.80600000000000005</v>
      </c>
      <c r="S1798">
        <v>0.35299999999999998</v>
      </c>
    </row>
    <row r="1799" spans="1:19" x14ac:dyDescent="0.3">
      <c r="A1799">
        <v>180</v>
      </c>
      <c r="B1799">
        <v>-0.32100000000000001</v>
      </c>
      <c r="C1799">
        <v>-1.321</v>
      </c>
      <c r="D1799">
        <v>-2.3170000000000002</v>
      </c>
      <c r="E1799">
        <v>-3.0880000000000001</v>
      </c>
      <c r="F1799">
        <v>-3.23</v>
      </c>
      <c r="G1799">
        <v>3.1</v>
      </c>
      <c r="H1799">
        <v>0.01</v>
      </c>
      <c r="I1799">
        <v>3.3530000000000002</v>
      </c>
      <c r="J1799">
        <v>-0.32300000000000001</v>
      </c>
      <c r="K1799">
        <v>-1.321</v>
      </c>
      <c r="L1799">
        <v>-2.3180000000000001</v>
      </c>
      <c r="M1799">
        <v>-3.0859999999999999</v>
      </c>
      <c r="N1799">
        <v>-3.2389999999999999</v>
      </c>
      <c r="O1799">
        <v>1.111</v>
      </c>
      <c r="P1799">
        <v>1.1160000000000001</v>
      </c>
      <c r="Q1799">
        <v>1.109</v>
      </c>
      <c r="R1799">
        <v>0.80800000000000005</v>
      </c>
      <c r="S1799">
        <v>0.36</v>
      </c>
    </row>
    <row r="1800" spans="1:19" x14ac:dyDescent="0.3">
      <c r="A1800">
        <v>240</v>
      </c>
      <c r="B1800">
        <v>-0.32100000000000001</v>
      </c>
      <c r="C1800">
        <v>-1.321</v>
      </c>
      <c r="D1800">
        <v>-2.3170000000000002</v>
      </c>
      <c r="E1800">
        <v>-3.0880000000000001</v>
      </c>
      <c r="F1800">
        <v>-3.23</v>
      </c>
      <c r="G1800">
        <v>3.1</v>
      </c>
      <c r="H1800">
        <v>0.01</v>
      </c>
      <c r="I1800">
        <v>3.3530000000000002</v>
      </c>
      <c r="J1800">
        <v>-0.32200000000000001</v>
      </c>
      <c r="K1800">
        <v>-1.321</v>
      </c>
      <c r="L1800">
        <v>-2.3180000000000001</v>
      </c>
      <c r="M1800">
        <v>-3.085</v>
      </c>
      <c r="N1800">
        <v>-3.242</v>
      </c>
      <c r="O1800">
        <v>1.1140000000000001</v>
      </c>
      <c r="P1800">
        <v>1.115</v>
      </c>
      <c r="Q1800">
        <v>1.1100000000000001</v>
      </c>
      <c r="R1800">
        <v>0.80600000000000005</v>
      </c>
      <c r="S1800">
        <v>0.36399999999999999</v>
      </c>
    </row>
    <row r="1801" spans="1:19" x14ac:dyDescent="0.3">
      <c r="A1801">
        <v>300</v>
      </c>
      <c r="B1801">
        <v>-0.32100000000000001</v>
      </c>
      <c r="C1801">
        <v>-1.321</v>
      </c>
      <c r="D1801">
        <v>-2.3170000000000002</v>
      </c>
      <c r="E1801">
        <v>-3.0880000000000001</v>
      </c>
      <c r="F1801">
        <v>-3.23</v>
      </c>
      <c r="G1801">
        <v>3.1</v>
      </c>
      <c r="H1801">
        <v>0.01</v>
      </c>
      <c r="I1801">
        <v>3.3530000000000002</v>
      </c>
      <c r="J1801">
        <v>-0.32200000000000001</v>
      </c>
      <c r="K1801">
        <v>-1.321</v>
      </c>
      <c r="L1801">
        <v>-2.3180000000000001</v>
      </c>
      <c r="M1801">
        <v>-3.0840000000000001</v>
      </c>
      <c r="N1801">
        <v>-3.2450000000000001</v>
      </c>
      <c r="O1801">
        <v>1.117</v>
      </c>
      <c r="P1801">
        <v>1.115</v>
      </c>
      <c r="Q1801">
        <v>1.111</v>
      </c>
      <c r="R1801">
        <v>0.80500000000000005</v>
      </c>
      <c r="S1801">
        <v>0.37</v>
      </c>
    </row>
    <row r="1802" spans="1:19" x14ac:dyDescent="0.3">
      <c r="A1802">
        <v>360</v>
      </c>
      <c r="B1802">
        <v>-0.32100000000000001</v>
      </c>
      <c r="C1802">
        <v>-1.321</v>
      </c>
      <c r="D1802">
        <v>-2.3170000000000002</v>
      </c>
      <c r="E1802">
        <v>-3.0880000000000001</v>
      </c>
      <c r="F1802">
        <v>-3.23</v>
      </c>
      <c r="G1802">
        <v>3.1</v>
      </c>
      <c r="H1802">
        <v>0.01</v>
      </c>
      <c r="I1802">
        <v>3.3530000000000002</v>
      </c>
      <c r="J1802">
        <v>-0.32100000000000001</v>
      </c>
      <c r="K1802">
        <v>-1.321</v>
      </c>
      <c r="L1802">
        <v>-2.3180000000000001</v>
      </c>
      <c r="M1802">
        <v>-3.085</v>
      </c>
      <c r="N1802">
        <v>-3.2480000000000002</v>
      </c>
      <c r="O1802">
        <v>1.119</v>
      </c>
      <c r="P1802">
        <v>1.1140000000000001</v>
      </c>
      <c r="Q1802">
        <v>1.1120000000000001</v>
      </c>
      <c r="R1802">
        <v>0.80800000000000005</v>
      </c>
      <c r="S1802">
        <v>0.377</v>
      </c>
    </row>
    <row r="1803" spans="1:19" x14ac:dyDescent="0.3">
      <c r="A1803">
        <v>420</v>
      </c>
      <c r="B1803">
        <v>-0.32100000000000001</v>
      </c>
      <c r="C1803">
        <v>-1.321</v>
      </c>
      <c r="D1803">
        <v>-2.3170000000000002</v>
      </c>
      <c r="E1803">
        <v>-3.0880000000000001</v>
      </c>
      <c r="F1803">
        <v>-3.23</v>
      </c>
      <c r="G1803">
        <v>3.1</v>
      </c>
      <c r="H1803">
        <v>0.01</v>
      </c>
      <c r="I1803">
        <v>3.3530000000000002</v>
      </c>
      <c r="J1803">
        <v>-0.32</v>
      </c>
      <c r="K1803">
        <v>-1.3220000000000001</v>
      </c>
      <c r="L1803">
        <v>-2.3180000000000001</v>
      </c>
      <c r="M1803">
        <v>-3.0859999999999999</v>
      </c>
      <c r="N1803">
        <v>-3.2509999999999999</v>
      </c>
      <c r="O1803">
        <v>1.1200000000000001</v>
      </c>
      <c r="P1803">
        <v>1.1140000000000001</v>
      </c>
      <c r="Q1803">
        <v>1.111</v>
      </c>
      <c r="R1803">
        <v>0.81200000000000006</v>
      </c>
      <c r="S1803">
        <v>0.38100000000000001</v>
      </c>
    </row>
    <row r="1804" spans="1:19" x14ac:dyDescent="0.3">
      <c r="A1804">
        <v>480</v>
      </c>
      <c r="B1804">
        <v>-0.32100000000000001</v>
      </c>
      <c r="C1804">
        <v>-1.321</v>
      </c>
      <c r="D1804">
        <v>-2.3170000000000002</v>
      </c>
      <c r="E1804">
        <v>-3.0880000000000001</v>
      </c>
      <c r="F1804">
        <v>-3.23</v>
      </c>
      <c r="G1804">
        <v>3.1</v>
      </c>
      <c r="H1804">
        <v>0.01</v>
      </c>
      <c r="I1804">
        <v>3.3530000000000002</v>
      </c>
      <c r="J1804">
        <v>-0.31900000000000001</v>
      </c>
      <c r="K1804">
        <v>-1.3220000000000001</v>
      </c>
      <c r="L1804">
        <v>-2.3180000000000001</v>
      </c>
      <c r="M1804">
        <v>-3.0880000000000001</v>
      </c>
      <c r="N1804">
        <v>-3.254</v>
      </c>
      <c r="O1804">
        <v>1.1220000000000001</v>
      </c>
      <c r="P1804">
        <v>1.113</v>
      </c>
      <c r="Q1804">
        <v>1.111</v>
      </c>
      <c r="R1804">
        <v>0.81599999999999995</v>
      </c>
      <c r="S1804">
        <v>0.38400000000000001</v>
      </c>
    </row>
    <row r="1805" spans="1:19" x14ac:dyDescent="0.3">
      <c r="A1805">
        <v>540</v>
      </c>
      <c r="B1805">
        <v>-0.32100000000000001</v>
      </c>
      <c r="C1805">
        <v>-1.321</v>
      </c>
      <c r="D1805">
        <v>-2.3170000000000002</v>
      </c>
      <c r="E1805">
        <v>-3.0880000000000001</v>
      </c>
      <c r="F1805">
        <v>-3.23</v>
      </c>
      <c r="G1805">
        <v>3.1</v>
      </c>
      <c r="H1805">
        <v>0.01</v>
      </c>
      <c r="I1805">
        <v>3.3530000000000002</v>
      </c>
      <c r="J1805">
        <v>-0.318</v>
      </c>
      <c r="K1805">
        <v>-1.3220000000000001</v>
      </c>
      <c r="L1805">
        <v>-2.3180000000000001</v>
      </c>
      <c r="M1805">
        <v>-3.089</v>
      </c>
      <c r="N1805">
        <v>-3.2570000000000001</v>
      </c>
      <c r="O1805">
        <v>1.1240000000000001</v>
      </c>
      <c r="P1805">
        <v>1.1140000000000001</v>
      </c>
      <c r="Q1805">
        <v>1.1120000000000001</v>
      </c>
      <c r="R1805">
        <v>0.81899999999999995</v>
      </c>
      <c r="S1805">
        <v>0.38600000000000001</v>
      </c>
    </row>
    <row r="1806" spans="1:19" x14ac:dyDescent="0.3">
      <c r="A1806">
        <v>600</v>
      </c>
      <c r="B1806">
        <v>-0.32100000000000001</v>
      </c>
      <c r="C1806">
        <v>-1.321</v>
      </c>
      <c r="D1806">
        <v>-2.3170000000000002</v>
      </c>
      <c r="E1806">
        <v>-3.0880000000000001</v>
      </c>
      <c r="F1806">
        <v>-3.23</v>
      </c>
      <c r="G1806">
        <v>3.1</v>
      </c>
      <c r="H1806">
        <v>0.01</v>
      </c>
      <c r="I1806">
        <v>3.3530000000000002</v>
      </c>
      <c r="J1806">
        <v>-0.316</v>
      </c>
      <c r="K1806">
        <v>-1.3220000000000001</v>
      </c>
      <c r="L1806">
        <v>-2.319</v>
      </c>
      <c r="M1806">
        <v>-3.0910000000000002</v>
      </c>
      <c r="N1806">
        <v>-3.26</v>
      </c>
      <c r="O1806">
        <v>1.125</v>
      </c>
      <c r="P1806">
        <v>1.1140000000000001</v>
      </c>
      <c r="Q1806">
        <v>1.1120000000000001</v>
      </c>
      <c r="R1806">
        <v>0.82199999999999995</v>
      </c>
      <c r="S1806">
        <v>0.38800000000000001</v>
      </c>
    </row>
    <row r="1808" spans="1:19" x14ac:dyDescent="0.3">
      <c r="A1808" t="s">
        <v>0</v>
      </c>
      <c r="B1808" t="s">
        <v>140</v>
      </c>
    </row>
    <row r="1809" spans="1:19" x14ac:dyDescent="0.3">
      <c r="A1809">
        <v>0</v>
      </c>
      <c r="B1809">
        <v>-0.32100000000000001</v>
      </c>
      <c r="C1809">
        <v>-1.321</v>
      </c>
      <c r="D1809">
        <v>-2.3170000000000002</v>
      </c>
      <c r="E1809">
        <v>-3.0880000000000001</v>
      </c>
      <c r="F1809">
        <v>-3.23</v>
      </c>
      <c r="G1809">
        <v>3.1</v>
      </c>
      <c r="H1809">
        <v>0.01</v>
      </c>
      <c r="I1809">
        <v>3.1429999999999998</v>
      </c>
      <c r="J1809">
        <v>-0.32100000000000001</v>
      </c>
      <c r="K1809">
        <v>-1.321</v>
      </c>
      <c r="L1809">
        <v>-2.3170000000000002</v>
      </c>
      <c r="M1809">
        <v>-3.0880000000000001</v>
      </c>
      <c r="N1809">
        <v>-3.23</v>
      </c>
      <c r="O1809">
        <v>1.097</v>
      </c>
      <c r="P1809">
        <v>1.097</v>
      </c>
      <c r="Q1809">
        <v>1.091</v>
      </c>
      <c r="R1809">
        <v>0.79600000000000004</v>
      </c>
      <c r="S1809">
        <v>0.33600000000000002</v>
      </c>
    </row>
    <row r="1810" spans="1:19" x14ac:dyDescent="0.3">
      <c r="A1810">
        <v>60</v>
      </c>
      <c r="B1810">
        <v>-0.32100000000000001</v>
      </c>
      <c r="C1810">
        <v>-1.321</v>
      </c>
      <c r="D1810">
        <v>-2.3170000000000002</v>
      </c>
      <c r="E1810">
        <v>-3.0880000000000001</v>
      </c>
      <c r="F1810">
        <v>-3.23</v>
      </c>
      <c r="G1810">
        <v>3.1</v>
      </c>
      <c r="H1810">
        <v>0.01</v>
      </c>
      <c r="I1810">
        <v>3.1429999999999998</v>
      </c>
      <c r="J1810">
        <v>-0.32200000000000001</v>
      </c>
      <c r="K1810">
        <v>-1.321</v>
      </c>
      <c r="L1810">
        <v>-2.3180000000000001</v>
      </c>
      <c r="M1810">
        <v>-3.0870000000000002</v>
      </c>
      <c r="N1810">
        <v>-3.23</v>
      </c>
      <c r="O1810">
        <v>1.103</v>
      </c>
      <c r="P1810">
        <v>1.1100000000000001</v>
      </c>
      <c r="Q1810">
        <v>1.1040000000000001</v>
      </c>
      <c r="R1810">
        <v>0.8</v>
      </c>
      <c r="S1810">
        <v>0.33700000000000002</v>
      </c>
    </row>
    <row r="1811" spans="1:19" x14ac:dyDescent="0.3">
      <c r="A1811">
        <v>120</v>
      </c>
      <c r="B1811">
        <v>-0.32100000000000001</v>
      </c>
      <c r="C1811">
        <v>-1.321</v>
      </c>
      <c r="D1811">
        <v>-2.3170000000000002</v>
      </c>
      <c r="E1811">
        <v>-3.0880000000000001</v>
      </c>
      <c r="F1811">
        <v>-3.23</v>
      </c>
      <c r="G1811">
        <v>3.1</v>
      </c>
      <c r="H1811">
        <v>0.01</v>
      </c>
      <c r="I1811">
        <v>3.1429999999999998</v>
      </c>
      <c r="J1811">
        <v>-0.32300000000000001</v>
      </c>
      <c r="K1811">
        <v>-1.321</v>
      </c>
      <c r="L1811">
        <v>-2.3180000000000001</v>
      </c>
      <c r="M1811">
        <v>-3.0859999999999999</v>
      </c>
      <c r="N1811">
        <v>-3.23</v>
      </c>
      <c r="O1811">
        <v>1.1080000000000001</v>
      </c>
      <c r="P1811">
        <v>1.1120000000000001</v>
      </c>
      <c r="Q1811">
        <v>1.1080000000000001</v>
      </c>
      <c r="R1811">
        <v>0.80500000000000005</v>
      </c>
      <c r="S1811">
        <v>0.33800000000000002</v>
      </c>
    </row>
    <row r="1812" spans="1:19" x14ac:dyDescent="0.3">
      <c r="A1812">
        <v>180</v>
      </c>
      <c r="B1812">
        <v>-0.32100000000000001</v>
      </c>
      <c r="C1812">
        <v>-1.321</v>
      </c>
      <c r="D1812">
        <v>-2.3170000000000002</v>
      </c>
      <c r="E1812">
        <v>-3.0880000000000001</v>
      </c>
      <c r="F1812">
        <v>-3.23</v>
      </c>
      <c r="G1812">
        <v>3.1</v>
      </c>
      <c r="H1812">
        <v>0.01</v>
      </c>
      <c r="I1812">
        <v>3.1429999999999998</v>
      </c>
      <c r="J1812">
        <v>-0.32300000000000001</v>
      </c>
      <c r="K1812">
        <v>-1.32</v>
      </c>
      <c r="L1812">
        <v>-2.3180000000000001</v>
      </c>
      <c r="M1812">
        <v>-3.085</v>
      </c>
      <c r="N1812">
        <v>-3.23</v>
      </c>
      <c r="O1812">
        <v>1.111</v>
      </c>
      <c r="P1812">
        <v>1.115</v>
      </c>
      <c r="Q1812">
        <v>1.109</v>
      </c>
      <c r="R1812">
        <v>0.80700000000000005</v>
      </c>
      <c r="S1812">
        <v>0.33900000000000002</v>
      </c>
    </row>
    <row r="1813" spans="1:19" x14ac:dyDescent="0.3">
      <c r="A1813">
        <v>240</v>
      </c>
      <c r="B1813">
        <v>-0.32100000000000001</v>
      </c>
      <c r="C1813">
        <v>-1.321</v>
      </c>
      <c r="D1813">
        <v>-2.3170000000000002</v>
      </c>
      <c r="E1813">
        <v>-3.0880000000000001</v>
      </c>
      <c r="F1813">
        <v>-3.23</v>
      </c>
      <c r="G1813">
        <v>3.1</v>
      </c>
      <c r="H1813">
        <v>0.01</v>
      </c>
      <c r="I1813">
        <v>3.1429999999999998</v>
      </c>
      <c r="J1813">
        <v>-0.32200000000000001</v>
      </c>
      <c r="K1813">
        <v>-1.321</v>
      </c>
      <c r="L1813">
        <v>-2.3180000000000001</v>
      </c>
      <c r="M1813">
        <v>-3.085</v>
      </c>
      <c r="N1813">
        <v>-3.23</v>
      </c>
      <c r="O1813">
        <v>1.1140000000000001</v>
      </c>
      <c r="P1813">
        <v>1.1160000000000001</v>
      </c>
      <c r="Q1813">
        <v>1.111</v>
      </c>
      <c r="R1813">
        <v>0.80800000000000005</v>
      </c>
      <c r="S1813">
        <v>0.33800000000000002</v>
      </c>
    </row>
    <row r="1814" spans="1:19" x14ac:dyDescent="0.3">
      <c r="A1814">
        <v>300</v>
      </c>
      <c r="B1814">
        <v>-0.32100000000000001</v>
      </c>
      <c r="C1814">
        <v>-1.321</v>
      </c>
      <c r="D1814">
        <v>-2.3170000000000002</v>
      </c>
      <c r="E1814">
        <v>-3.0880000000000001</v>
      </c>
      <c r="F1814">
        <v>-3.23</v>
      </c>
      <c r="G1814">
        <v>3.1</v>
      </c>
      <c r="H1814">
        <v>0.01</v>
      </c>
      <c r="I1814">
        <v>3.1429999999999998</v>
      </c>
      <c r="J1814">
        <v>-0.32200000000000001</v>
      </c>
      <c r="K1814">
        <v>-1.321</v>
      </c>
      <c r="L1814">
        <v>-2.3180000000000001</v>
      </c>
      <c r="M1814">
        <v>-3.085</v>
      </c>
      <c r="N1814">
        <v>-3.23</v>
      </c>
      <c r="O1814">
        <v>1.117</v>
      </c>
      <c r="P1814">
        <v>1.115</v>
      </c>
      <c r="Q1814">
        <v>1.111</v>
      </c>
      <c r="R1814">
        <v>0.80800000000000005</v>
      </c>
      <c r="S1814">
        <v>0.34</v>
      </c>
    </row>
    <row r="1815" spans="1:19" x14ac:dyDescent="0.3">
      <c r="A1815">
        <v>360</v>
      </c>
      <c r="B1815">
        <v>-0.32100000000000001</v>
      </c>
      <c r="C1815">
        <v>-1.321</v>
      </c>
      <c r="D1815">
        <v>-2.3170000000000002</v>
      </c>
      <c r="E1815">
        <v>-3.0880000000000001</v>
      </c>
      <c r="F1815">
        <v>-3.23</v>
      </c>
      <c r="G1815">
        <v>3.1</v>
      </c>
      <c r="H1815">
        <v>0.01</v>
      </c>
      <c r="I1815">
        <v>3.1429999999999998</v>
      </c>
      <c r="J1815">
        <v>-0.32100000000000001</v>
      </c>
      <c r="K1815">
        <v>-1.321</v>
      </c>
      <c r="L1815">
        <v>-2.3180000000000001</v>
      </c>
      <c r="M1815">
        <v>-3.085</v>
      </c>
      <c r="N1815">
        <v>-3.23</v>
      </c>
      <c r="O1815">
        <v>1.119</v>
      </c>
      <c r="P1815">
        <v>1.1140000000000001</v>
      </c>
      <c r="Q1815">
        <v>1.1120000000000001</v>
      </c>
      <c r="R1815">
        <v>0.80800000000000005</v>
      </c>
      <c r="S1815">
        <v>0.34200000000000003</v>
      </c>
    </row>
    <row r="1816" spans="1:19" x14ac:dyDescent="0.3">
      <c r="A1816">
        <v>420</v>
      </c>
      <c r="B1816">
        <v>-0.32100000000000001</v>
      </c>
      <c r="C1816">
        <v>-1.321</v>
      </c>
      <c r="D1816">
        <v>-2.3170000000000002</v>
      </c>
      <c r="E1816">
        <v>-3.0880000000000001</v>
      </c>
      <c r="F1816">
        <v>-3.23</v>
      </c>
      <c r="G1816">
        <v>3.1</v>
      </c>
      <c r="H1816">
        <v>0.01</v>
      </c>
      <c r="I1816">
        <v>3.1429999999999998</v>
      </c>
      <c r="J1816">
        <v>-0.32</v>
      </c>
      <c r="K1816">
        <v>-1.3220000000000001</v>
      </c>
      <c r="L1816">
        <v>-2.3180000000000001</v>
      </c>
      <c r="M1816">
        <v>-3.085</v>
      </c>
      <c r="N1816">
        <v>-3.23</v>
      </c>
      <c r="O1816">
        <v>1.1200000000000001</v>
      </c>
      <c r="P1816">
        <v>1.1140000000000001</v>
      </c>
      <c r="Q1816">
        <v>1.1120000000000001</v>
      </c>
      <c r="R1816">
        <v>0.80800000000000005</v>
      </c>
      <c r="S1816">
        <v>0.34300000000000003</v>
      </c>
    </row>
    <row r="1817" spans="1:19" x14ac:dyDescent="0.3">
      <c r="A1817">
        <v>480</v>
      </c>
      <c r="B1817">
        <v>-0.32100000000000001</v>
      </c>
      <c r="C1817">
        <v>-1.321</v>
      </c>
      <c r="D1817">
        <v>-2.3170000000000002</v>
      </c>
      <c r="E1817">
        <v>-3.0880000000000001</v>
      </c>
      <c r="F1817">
        <v>-3.23</v>
      </c>
      <c r="G1817">
        <v>3.1</v>
      </c>
      <c r="H1817">
        <v>0.01</v>
      </c>
      <c r="I1817">
        <v>3.1429999999999998</v>
      </c>
      <c r="J1817">
        <v>-0.31900000000000001</v>
      </c>
      <c r="K1817">
        <v>-1.3220000000000001</v>
      </c>
      <c r="L1817">
        <v>-2.3180000000000001</v>
      </c>
      <c r="M1817">
        <v>-3.085</v>
      </c>
      <c r="N1817">
        <v>-3.23</v>
      </c>
      <c r="O1817">
        <v>1.1220000000000001</v>
      </c>
      <c r="P1817">
        <v>1.113</v>
      </c>
      <c r="Q1817">
        <v>1.1120000000000001</v>
      </c>
      <c r="R1817">
        <v>0.80800000000000005</v>
      </c>
      <c r="S1817">
        <v>0.34399999999999997</v>
      </c>
    </row>
    <row r="1818" spans="1:19" x14ac:dyDescent="0.3">
      <c r="A1818">
        <v>540</v>
      </c>
      <c r="B1818">
        <v>-0.32100000000000001</v>
      </c>
      <c r="C1818">
        <v>-1.321</v>
      </c>
      <c r="D1818">
        <v>-2.3170000000000002</v>
      </c>
      <c r="E1818">
        <v>-3.0880000000000001</v>
      </c>
      <c r="F1818">
        <v>-3.23</v>
      </c>
      <c r="G1818">
        <v>3.1</v>
      </c>
      <c r="H1818">
        <v>0.01</v>
      </c>
      <c r="I1818">
        <v>3.1429999999999998</v>
      </c>
      <c r="J1818">
        <v>-0.318</v>
      </c>
      <c r="K1818">
        <v>-1.3220000000000001</v>
      </c>
      <c r="L1818">
        <v>-2.3180000000000001</v>
      </c>
      <c r="M1818">
        <v>-3.085</v>
      </c>
      <c r="N1818">
        <v>-3.23</v>
      </c>
      <c r="O1818">
        <v>1.1240000000000001</v>
      </c>
      <c r="P1818">
        <v>1.1140000000000001</v>
      </c>
      <c r="Q1818">
        <v>1.1120000000000001</v>
      </c>
      <c r="R1818">
        <v>0.80800000000000005</v>
      </c>
      <c r="S1818">
        <v>0.34399999999999997</v>
      </c>
    </row>
    <row r="1819" spans="1:19" x14ac:dyDescent="0.3">
      <c r="A1819">
        <v>600</v>
      </c>
      <c r="B1819">
        <v>-0.32100000000000001</v>
      </c>
      <c r="C1819">
        <v>-1.321</v>
      </c>
      <c r="D1819">
        <v>-2.3170000000000002</v>
      </c>
      <c r="E1819">
        <v>-3.0880000000000001</v>
      </c>
      <c r="F1819">
        <v>-3.23</v>
      </c>
      <c r="G1819">
        <v>3.1</v>
      </c>
      <c r="H1819">
        <v>0.01</v>
      </c>
      <c r="I1819">
        <v>3.1429999999999998</v>
      </c>
      <c r="J1819">
        <v>-0.316</v>
      </c>
      <c r="K1819">
        <v>-1.3220000000000001</v>
      </c>
      <c r="L1819">
        <v>-2.3180000000000001</v>
      </c>
      <c r="M1819">
        <v>-3.085</v>
      </c>
      <c r="N1819">
        <v>-3.23</v>
      </c>
      <c r="O1819">
        <v>1.125</v>
      </c>
      <c r="P1819">
        <v>1.1140000000000001</v>
      </c>
      <c r="Q1819">
        <v>1.111</v>
      </c>
      <c r="R1819">
        <v>0.80800000000000005</v>
      </c>
      <c r="S1819">
        <v>0.34399999999999997</v>
      </c>
    </row>
    <row r="1821" spans="1:19" x14ac:dyDescent="0.3">
      <c r="A1821" t="s">
        <v>0</v>
      </c>
      <c r="B1821" t="s">
        <v>141</v>
      </c>
    </row>
    <row r="1822" spans="1:19" x14ac:dyDescent="0.3">
      <c r="A1822">
        <v>0</v>
      </c>
      <c r="B1822">
        <v>-0.32100000000000001</v>
      </c>
      <c r="C1822">
        <v>-1.321</v>
      </c>
      <c r="D1822">
        <v>-2.3170000000000002</v>
      </c>
      <c r="E1822">
        <v>-3.0880000000000001</v>
      </c>
      <c r="F1822">
        <v>-3.23</v>
      </c>
      <c r="G1822">
        <v>3.1</v>
      </c>
      <c r="H1822">
        <v>0.01</v>
      </c>
      <c r="I1822">
        <v>2.9249999999999998</v>
      </c>
      <c r="J1822">
        <v>-0.32100000000000001</v>
      </c>
      <c r="K1822">
        <v>-1.321</v>
      </c>
      <c r="L1822">
        <v>-2.3170000000000002</v>
      </c>
      <c r="M1822">
        <v>-3.0880000000000001</v>
      </c>
      <c r="N1822">
        <v>-3.23</v>
      </c>
      <c r="O1822">
        <v>1.097</v>
      </c>
      <c r="P1822">
        <v>1.097</v>
      </c>
      <c r="Q1822">
        <v>1.091</v>
      </c>
      <c r="R1822">
        <v>0.79600000000000004</v>
      </c>
      <c r="S1822">
        <v>0.33600000000000002</v>
      </c>
    </row>
    <row r="1823" spans="1:19" x14ac:dyDescent="0.3">
      <c r="A1823">
        <v>60</v>
      </c>
      <c r="B1823">
        <v>-0.32100000000000001</v>
      </c>
      <c r="C1823">
        <v>-1.321</v>
      </c>
      <c r="D1823">
        <v>-2.3170000000000002</v>
      </c>
      <c r="E1823">
        <v>-3.0880000000000001</v>
      </c>
      <c r="F1823">
        <v>-3.23</v>
      </c>
      <c r="G1823">
        <v>3.1</v>
      </c>
      <c r="H1823">
        <v>0.01</v>
      </c>
      <c r="I1823">
        <v>2.9249999999999998</v>
      </c>
      <c r="J1823">
        <v>-0.32300000000000001</v>
      </c>
      <c r="K1823">
        <v>-1.32</v>
      </c>
      <c r="L1823">
        <v>-2.3180000000000001</v>
      </c>
      <c r="M1823">
        <v>-3.0880000000000001</v>
      </c>
      <c r="N1823">
        <v>-3.2269999999999999</v>
      </c>
      <c r="O1823">
        <v>1.1040000000000001</v>
      </c>
      <c r="P1823">
        <v>1.109</v>
      </c>
      <c r="Q1823">
        <v>1.1040000000000001</v>
      </c>
      <c r="R1823">
        <v>0.80100000000000005</v>
      </c>
      <c r="S1823">
        <v>0.32900000000000001</v>
      </c>
    </row>
    <row r="1824" spans="1:19" x14ac:dyDescent="0.3">
      <c r="A1824">
        <v>120</v>
      </c>
      <c r="B1824">
        <v>-0.32100000000000001</v>
      </c>
      <c r="C1824">
        <v>-1.321</v>
      </c>
      <c r="D1824">
        <v>-2.3170000000000002</v>
      </c>
      <c r="E1824">
        <v>-3.0880000000000001</v>
      </c>
      <c r="F1824">
        <v>-3.23</v>
      </c>
      <c r="G1824">
        <v>3.1</v>
      </c>
      <c r="H1824">
        <v>0.01</v>
      </c>
      <c r="I1824">
        <v>2.9249999999999998</v>
      </c>
      <c r="J1824">
        <v>-0.32300000000000001</v>
      </c>
      <c r="K1824">
        <v>-1.321</v>
      </c>
      <c r="L1824">
        <v>-2.3180000000000001</v>
      </c>
      <c r="M1824">
        <v>-3.0859999999999999</v>
      </c>
      <c r="N1824">
        <v>-3.2240000000000002</v>
      </c>
      <c r="O1824">
        <v>1.1080000000000001</v>
      </c>
      <c r="P1824">
        <v>1.1120000000000001</v>
      </c>
      <c r="Q1824">
        <v>1.1080000000000001</v>
      </c>
      <c r="R1824">
        <v>0.80400000000000005</v>
      </c>
      <c r="S1824">
        <v>0.32300000000000001</v>
      </c>
    </row>
    <row r="1825" spans="1:19" x14ac:dyDescent="0.3">
      <c r="A1825">
        <v>180</v>
      </c>
      <c r="B1825">
        <v>-0.32100000000000001</v>
      </c>
      <c r="C1825">
        <v>-1.321</v>
      </c>
      <c r="D1825">
        <v>-2.3170000000000002</v>
      </c>
      <c r="E1825">
        <v>-3.0880000000000001</v>
      </c>
      <c r="F1825">
        <v>-3.23</v>
      </c>
      <c r="G1825">
        <v>3.1</v>
      </c>
      <c r="H1825">
        <v>0.01</v>
      </c>
      <c r="I1825">
        <v>2.9249999999999998</v>
      </c>
      <c r="J1825">
        <v>-0.32300000000000001</v>
      </c>
      <c r="K1825">
        <v>-1.32</v>
      </c>
      <c r="L1825">
        <v>-2.3180000000000001</v>
      </c>
      <c r="M1825">
        <v>-3.085</v>
      </c>
      <c r="N1825">
        <v>-3.2210000000000001</v>
      </c>
      <c r="O1825">
        <v>1.111</v>
      </c>
      <c r="P1825">
        <v>1.115</v>
      </c>
      <c r="Q1825">
        <v>1.109</v>
      </c>
      <c r="R1825">
        <v>0.80600000000000005</v>
      </c>
      <c r="S1825">
        <v>0.318</v>
      </c>
    </row>
    <row r="1826" spans="1:19" x14ac:dyDescent="0.3">
      <c r="A1826">
        <v>240</v>
      </c>
      <c r="B1826">
        <v>-0.32100000000000001</v>
      </c>
      <c r="C1826">
        <v>-1.321</v>
      </c>
      <c r="D1826">
        <v>-2.3170000000000002</v>
      </c>
      <c r="E1826">
        <v>-3.0880000000000001</v>
      </c>
      <c r="F1826">
        <v>-3.23</v>
      </c>
      <c r="G1826">
        <v>3.1</v>
      </c>
      <c r="H1826">
        <v>0.01</v>
      </c>
      <c r="I1826">
        <v>2.9249999999999998</v>
      </c>
      <c r="J1826">
        <v>-0.32200000000000001</v>
      </c>
      <c r="K1826">
        <v>-1.321</v>
      </c>
      <c r="L1826">
        <v>-2.3180000000000001</v>
      </c>
      <c r="M1826">
        <v>-3.0859999999999999</v>
      </c>
      <c r="N1826">
        <v>-3.218</v>
      </c>
      <c r="O1826">
        <v>1.1140000000000001</v>
      </c>
      <c r="P1826">
        <v>1.1160000000000001</v>
      </c>
      <c r="Q1826">
        <v>1.111</v>
      </c>
      <c r="R1826">
        <v>0.81</v>
      </c>
      <c r="S1826">
        <v>0.312</v>
      </c>
    </row>
    <row r="1827" spans="1:19" x14ac:dyDescent="0.3">
      <c r="A1827">
        <v>300</v>
      </c>
      <c r="B1827">
        <v>-0.32100000000000001</v>
      </c>
      <c r="C1827">
        <v>-1.321</v>
      </c>
      <c r="D1827">
        <v>-2.3170000000000002</v>
      </c>
      <c r="E1827">
        <v>-3.0880000000000001</v>
      </c>
      <c r="F1827">
        <v>-3.23</v>
      </c>
      <c r="G1827">
        <v>3.1</v>
      </c>
      <c r="H1827">
        <v>0.01</v>
      </c>
      <c r="I1827">
        <v>2.9249999999999998</v>
      </c>
      <c r="J1827">
        <v>-0.32200000000000001</v>
      </c>
      <c r="K1827">
        <v>-1.321</v>
      </c>
      <c r="L1827">
        <v>-2.3180000000000001</v>
      </c>
      <c r="M1827">
        <v>-3.0859999999999999</v>
      </c>
      <c r="N1827">
        <v>-3.2149999999999999</v>
      </c>
      <c r="O1827">
        <v>1.117</v>
      </c>
      <c r="P1827">
        <v>1.115</v>
      </c>
      <c r="Q1827">
        <v>1.1100000000000001</v>
      </c>
      <c r="R1827">
        <v>0.81</v>
      </c>
      <c r="S1827">
        <v>0.309</v>
      </c>
    </row>
    <row r="1828" spans="1:19" x14ac:dyDescent="0.3">
      <c r="A1828">
        <v>360</v>
      </c>
      <c r="B1828">
        <v>-0.32100000000000001</v>
      </c>
      <c r="C1828">
        <v>-1.321</v>
      </c>
      <c r="D1828">
        <v>-2.3170000000000002</v>
      </c>
      <c r="E1828">
        <v>-3.0880000000000001</v>
      </c>
      <c r="F1828">
        <v>-3.23</v>
      </c>
      <c r="G1828">
        <v>3.1</v>
      </c>
      <c r="H1828">
        <v>0.01</v>
      </c>
      <c r="I1828">
        <v>2.9249999999999998</v>
      </c>
      <c r="J1828">
        <v>-0.32100000000000001</v>
      </c>
      <c r="K1828">
        <v>-1.321</v>
      </c>
      <c r="L1828">
        <v>-2.3180000000000001</v>
      </c>
      <c r="M1828">
        <v>-3.085</v>
      </c>
      <c r="N1828">
        <v>-3.2120000000000002</v>
      </c>
      <c r="O1828">
        <v>1.119</v>
      </c>
      <c r="P1828">
        <v>1.1140000000000001</v>
      </c>
      <c r="Q1828">
        <v>1.111</v>
      </c>
      <c r="R1828">
        <v>0.80800000000000005</v>
      </c>
      <c r="S1828">
        <v>0.307</v>
      </c>
    </row>
    <row r="1829" spans="1:19" x14ac:dyDescent="0.3">
      <c r="A1829">
        <v>420</v>
      </c>
      <c r="B1829">
        <v>-0.32100000000000001</v>
      </c>
      <c r="C1829">
        <v>-1.321</v>
      </c>
      <c r="D1829">
        <v>-2.3170000000000002</v>
      </c>
      <c r="E1829">
        <v>-3.0880000000000001</v>
      </c>
      <c r="F1829">
        <v>-3.23</v>
      </c>
      <c r="G1829">
        <v>3.1</v>
      </c>
      <c r="H1829">
        <v>0.01</v>
      </c>
      <c r="I1829">
        <v>2.9249999999999998</v>
      </c>
      <c r="J1829">
        <v>-0.32</v>
      </c>
      <c r="K1829">
        <v>-1.3220000000000001</v>
      </c>
      <c r="L1829">
        <v>-2.3180000000000001</v>
      </c>
      <c r="M1829">
        <v>-3.085</v>
      </c>
      <c r="N1829">
        <v>-3.2090000000000001</v>
      </c>
      <c r="O1829">
        <v>1.1200000000000001</v>
      </c>
      <c r="P1829">
        <v>1.1140000000000001</v>
      </c>
      <c r="Q1829">
        <v>1.1120000000000001</v>
      </c>
      <c r="R1829">
        <v>0.80500000000000005</v>
      </c>
      <c r="S1829">
        <v>0.30499999999999999</v>
      </c>
    </row>
    <row r="1830" spans="1:19" x14ac:dyDescent="0.3">
      <c r="A1830">
        <v>480</v>
      </c>
      <c r="B1830">
        <v>-0.32100000000000001</v>
      </c>
      <c r="C1830">
        <v>-1.321</v>
      </c>
      <c r="D1830">
        <v>-2.3170000000000002</v>
      </c>
      <c r="E1830">
        <v>-3.0880000000000001</v>
      </c>
      <c r="F1830">
        <v>-3.23</v>
      </c>
      <c r="G1830">
        <v>3.1</v>
      </c>
      <c r="H1830">
        <v>0.01</v>
      </c>
      <c r="I1830">
        <v>2.9249999999999998</v>
      </c>
      <c r="J1830">
        <v>-0.31900000000000001</v>
      </c>
      <c r="K1830">
        <v>-1.3220000000000001</v>
      </c>
      <c r="L1830">
        <v>-2.3180000000000001</v>
      </c>
      <c r="M1830">
        <v>-3.0830000000000002</v>
      </c>
      <c r="N1830">
        <v>-3.206</v>
      </c>
      <c r="O1830">
        <v>1.1220000000000001</v>
      </c>
      <c r="P1830">
        <v>1.113</v>
      </c>
      <c r="Q1830">
        <v>1.1120000000000001</v>
      </c>
      <c r="R1830">
        <v>0.8</v>
      </c>
      <c r="S1830">
        <v>0.30299999999999999</v>
      </c>
    </row>
    <row r="1831" spans="1:19" x14ac:dyDescent="0.3">
      <c r="A1831">
        <v>540</v>
      </c>
      <c r="B1831">
        <v>-0.32100000000000001</v>
      </c>
      <c r="C1831">
        <v>-1.321</v>
      </c>
      <c r="D1831">
        <v>-2.3170000000000002</v>
      </c>
      <c r="E1831">
        <v>-3.0880000000000001</v>
      </c>
      <c r="F1831">
        <v>-3.23</v>
      </c>
      <c r="G1831">
        <v>3.1</v>
      </c>
      <c r="H1831">
        <v>0.01</v>
      </c>
      <c r="I1831">
        <v>2.9249999999999998</v>
      </c>
      <c r="J1831">
        <v>-0.318</v>
      </c>
      <c r="K1831">
        <v>-1.3220000000000001</v>
      </c>
      <c r="L1831">
        <v>-2.3180000000000001</v>
      </c>
      <c r="M1831">
        <v>-3.081</v>
      </c>
      <c r="N1831">
        <v>-3.2029999999999998</v>
      </c>
      <c r="O1831">
        <v>1.1240000000000001</v>
      </c>
      <c r="P1831">
        <v>1.1140000000000001</v>
      </c>
      <c r="Q1831">
        <v>1.1120000000000001</v>
      </c>
      <c r="R1831">
        <v>0.79500000000000004</v>
      </c>
      <c r="S1831">
        <v>0.30199999999999999</v>
      </c>
    </row>
    <row r="1832" spans="1:19" x14ac:dyDescent="0.3">
      <c r="A1832">
        <v>600</v>
      </c>
      <c r="B1832">
        <v>-0.32100000000000001</v>
      </c>
      <c r="C1832">
        <v>-1.321</v>
      </c>
      <c r="D1832">
        <v>-2.3170000000000002</v>
      </c>
      <c r="E1832">
        <v>-3.0880000000000001</v>
      </c>
      <c r="F1832">
        <v>-3.23</v>
      </c>
      <c r="G1832">
        <v>3.1</v>
      </c>
      <c r="H1832">
        <v>0.01</v>
      </c>
      <c r="I1832">
        <v>2.9249999999999998</v>
      </c>
      <c r="J1832">
        <v>-0.316</v>
      </c>
      <c r="K1832">
        <v>-1.3220000000000001</v>
      </c>
      <c r="L1832">
        <v>-2.3180000000000001</v>
      </c>
      <c r="M1832">
        <v>-3.0790000000000002</v>
      </c>
      <c r="N1832">
        <v>-3.2</v>
      </c>
      <c r="O1832">
        <v>1.125</v>
      </c>
      <c r="P1832">
        <v>1.1140000000000001</v>
      </c>
      <c r="Q1832">
        <v>1.111</v>
      </c>
      <c r="R1832">
        <v>0.79200000000000004</v>
      </c>
      <c r="S1832">
        <v>0.3</v>
      </c>
    </row>
    <row r="1834" spans="1:19" x14ac:dyDescent="0.3">
      <c r="A1834" t="s">
        <v>0</v>
      </c>
      <c r="B1834" t="s">
        <v>142</v>
      </c>
    </row>
    <row r="1835" spans="1:19" x14ac:dyDescent="0.3">
      <c r="A1835">
        <v>0</v>
      </c>
      <c r="B1835">
        <v>-0.32100000000000001</v>
      </c>
      <c r="C1835">
        <v>-1.321</v>
      </c>
      <c r="D1835">
        <v>-2.3170000000000002</v>
      </c>
      <c r="E1835">
        <v>-3.081</v>
      </c>
      <c r="F1835">
        <v>-3.22</v>
      </c>
      <c r="G1835">
        <v>3.1</v>
      </c>
      <c r="H1835">
        <v>0.01</v>
      </c>
      <c r="I1835">
        <v>3.355</v>
      </c>
      <c r="J1835">
        <v>-0.32100000000000001</v>
      </c>
      <c r="K1835">
        <v>-1.321</v>
      </c>
      <c r="L1835">
        <v>-2.3170000000000002</v>
      </c>
      <c r="M1835">
        <v>-3.081</v>
      </c>
      <c r="N1835">
        <v>-3.22</v>
      </c>
      <c r="O1835">
        <v>1.097</v>
      </c>
      <c r="P1835">
        <v>1.097</v>
      </c>
      <c r="Q1835">
        <v>1.091</v>
      </c>
      <c r="R1835">
        <v>0.78900000000000003</v>
      </c>
      <c r="S1835">
        <v>0.33300000000000002</v>
      </c>
    </row>
    <row r="1836" spans="1:19" x14ac:dyDescent="0.3">
      <c r="A1836">
        <v>60</v>
      </c>
      <c r="B1836">
        <v>-0.32100000000000001</v>
      </c>
      <c r="C1836">
        <v>-1.321</v>
      </c>
      <c r="D1836">
        <v>-2.3170000000000002</v>
      </c>
      <c r="E1836">
        <v>-3.081</v>
      </c>
      <c r="F1836">
        <v>-3.22</v>
      </c>
      <c r="G1836">
        <v>3.1</v>
      </c>
      <c r="H1836">
        <v>0.01</v>
      </c>
      <c r="I1836">
        <v>3.355</v>
      </c>
      <c r="J1836">
        <v>-0.32200000000000001</v>
      </c>
      <c r="K1836">
        <v>-1.321</v>
      </c>
      <c r="L1836">
        <v>-2.3180000000000001</v>
      </c>
      <c r="M1836">
        <v>-3.081</v>
      </c>
      <c r="N1836">
        <v>-3.2229999999999999</v>
      </c>
      <c r="O1836">
        <v>1.103</v>
      </c>
      <c r="P1836">
        <v>1.1100000000000001</v>
      </c>
      <c r="Q1836">
        <v>1.1040000000000001</v>
      </c>
      <c r="R1836">
        <v>0.79300000000000004</v>
      </c>
      <c r="S1836">
        <v>0.34200000000000003</v>
      </c>
    </row>
    <row r="1837" spans="1:19" x14ac:dyDescent="0.3">
      <c r="A1837">
        <v>120</v>
      </c>
      <c r="B1837">
        <v>-0.32100000000000001</v>
      </c>
      <c r="C1837">
        <v>-1.321</v>
      </c>
      <c r="D1837">
        <v>-2.3170000000000002</v>
      </c>
      <c r="E1837">
        <v>-3.081</v>
      </c>
      <c r="F1837">
        <v>-3.22</v>
      </c>
      <c r="G1837">
        <v>3.1</v>
      </c>
      <c r="H1837">
        <v>0.01</v>
      </c>
      <c r="I1837">
        <v>3.355</v>
      </c>
      <c r="J1837">
        <v>-0.32300000000000001</v>
      </c>
      <c r="K1837">
        <v>-1.321</v>
      </c>
      <c r="L1837">
        <v>-2.3170000000000002</v>
      </c>
      <c r="M1837">
        <v>-3.08</v>
      </c>
      <c r="N1837">
        <v>-3.226</v>
      </c>
      <c r="O1837">
        <v>1.1080000000000001</v>
      </c>
      <c r="P1837">
        <v>1.1120000000000001</v>
      </c>
      <c r="Q1837">
        <v>1.1080000000000001</v>
      </c>
      <c r="R1837">
        <v>0.79900000000000004</v>
      </c>
      <c r="S1837">
        <v>0.35</v>
      </c>
    </row>
    <row r="1838" spans="1:19" x14ac:dyDescent="0.3">
      <c r="A1838">
        <v>180</v>
      </c>
      <c r="B1838">
        <v>-0.32100000000000001</v>
      </c>
      <c r="C1838">
        <v>-1.321</v>
      </c>
      <c r="D1838">
        <v>-2.3170000000000002</v>
      </c>
      <c r="E1838">
        <v>-3.081</v>
      </c>
      <c r="F1838">
        <v>-3.22</v>
      </c>
      <c r="G1838">
        <v>3.1</v>
      </c>
      <c r="H1838">
        <v>0.01</v>
      </c>
      <c r="I1838">
        <v>3.355</v>
      </c>
      <c r="J1838">
        <v>-0.32300000000000001</v>
      </c>
      <c r="K1838">
        <v>-1.321</v>
      </c>
      <c r="L1838">
        <v>-2.3180000000000001</v>
      </c>
      <c r="M1838">
        <v>-3.0790000000000002</v>
      </c>
      <c r="N1838">
        <v>-3.2290000000000001</v>
      </c>
      <c r="O1838">
        <v>1.111</v>
      </c>
      <c r="P1838">
        <v>1.1160000000000001</v>
      </c>
      <c r="Q1838">
        <v>1.109</v>
      </c>
      <c r="R1838">
        <v>0.80200000000000005</v>
      </c>
      <c r="S1838">
        <v>0.35699999999999998</v>
      </c>
    </row>
    <row r="1839" spans="1:19" x14ac:dyDescent="0.3">
      <c r="A1839">
        <v>240</v>
      </c>
      <c r="B1839">
        <v>-0.32100000000000001</v>
      </c>
      <c r="C1839">
        <v>-1.321</v>
      </c>
      <c r="D1839">
        <v>-2.3170000000000002</v>
      </c>
      <c r="E1839">
        <v>-3.081</v>
      </c>
      <c r="F1839">
        <v>-3.22</v>
      </c>
      <c r="G1839">
        <v>3.1</v>
      </c>
      <c r="H1839">
        <v>0.01</v>
      </c>
      <c r="I1839">
        <v>3.355</v>
      </c>
      <c r="J1839">
        <v>-0.32200000000000001</v>
      </c>
      <c r="K1839">
        <v>-1.321</v>
      </c>
      <c r="L1839">
        <v>-2.3180000000000001</v>
      </c>
      <c r="M1839">
        <v>-3.0779999999999998</v>
      </c>
      <c r="N1839">
        <v>-3.2320000000000002</v>
      </c>
      <c r="O1839">
        <v>1.1140000000000001</v>
      </c>
      <c r="P1839">
        <v>1.115</v>
      </c>
      <c r="Q1839">
        <v>1.1100000000000001</v>
      </c>
      <c r="R1839">
        <v>0.8</v>
      </c>
      <c r="S1839">
        <v>0.36299999999999999</v>
      </c>
    </row>
    <row r="1840" spans="1:19" x14ac:dyDescent="0.3">
      <c r="A1840">
        <v>300</v>
      </c>
      <c r="B1840">
        <v>-0.32100000000000001</v>
      </c>
      <c r="C1840">
        <v>-1.321</v>
      </c>
      <c r="D1840">
        <v>-2.3170000000000002</v>
      </c>
      <c r="E1840">
        <v>-3.081</v>
      </c>
      <c r="F1840">
        <v>-3.22</v>
      </c>
      <c r="G1840">
        <v>3.1</v>
      </c>
      <c r="H1840">
        <v>0.01</v>
      </c>
      <c r="I1840">
        <v>3.355</v>
      </c>
      <c r="J1840">
        <v>-0.32200000000000001</v>
      </c>
      <c r="K1840">
        <v>-1.321</v>
      </c>
      <c r="L1840">
        <v>-2.3180000000000001</v>
      </c>
      <c r="M1840">
        <v>-3.0779999999999998</v>
      </c>
      <c r="N1840">
        <v>-3.2349999999999999</v>
      </c>
      <c r="O1840">
        <v>1.117</v>
      </c>
      <c r="P1840">
        <v>1.115</v>
      </c>
      <c r="Q1840">
        <v>1.111</v>
      </c>
      <c r="R1840">
        <v>0.79900000000000004</v>
      </c>
      <c r="S1840">
        <v>0.36799999999999999</v>
      </c>
    </row>
    <row r="1841" spans="1:19" x14ac:dyDescent="0.3">
      <c r="A1841">
        <v>360</v>
      </c>
      <c r="B1841">
        <v>-0.32100000000000001</v>
      </c>
      <c r="C1841">
        <v>-1.321</v>
      </c>
      <c r="D1841">
        <v>-2.3170000000000002</v>
      </c>
      <c r="E1841">
        <v>-3.081</v>
      </c>
      <c r="F1841">
        <v>-3.22</v>
      </c>
      <c r="G1841">
        <v>3.1</v>
      </c>
      <c r="H1841">
        <v>0.01</v>
      </c>
      <c r="I1841">
        <v>3.355</v>
      </c>
      <c r="J1841">
        <v>-0.32100000000000001</v>
      </c>
      <c r="K1841">
        <v>-1.321</v>
      </c>
      <c r="L1841">
        <v>-2.3180000000000001</v>
      </c>
      <c r="M1841">
        <v>-3.0779999999999998</v>
      </c>
      <c r="N1841">
        <v>-3.238</v>
      </c>
      <c r="O1841">
        <v>1.119</v>
      </c>
      <c r="P1841">
        <v>1.1140000000000001</v>
      </c>
      <c r="Q1841">
        <v>1.111</v>
      </c>
      <c r="R1841">
        <v>0.80100000000000005</v>
      </c>
      <c r="S1841">
        <v>0.374</v>
      </c>
    </row>
    <row r="1842" spans="1:19" x14ac:dyDescent="0.3">
      <c r="A1842">
        <v>420</v>
      </c>
      <c r="B1842">
        <v>-0.32100000000000001</v>
      </c>
      <c r="C1842">
        <v>-1.321</v>
      </c>
      <c r="D1842">
        <v>-2.3170000000000002</v>
      </c>
      <c r="E1842">
        <v>-3.081</v>
      </c>
      <c r="F1842">
        <v>-3.22</v>
      </c>
      <c r="G1842">
        <v>3.1</v>
      </c>
      <c r="H1842">
        <v>0.01</v>
      </c>
      <c r="I1842">
        <v>3.355</v>
      </c>
      <c r="J1842">
        <v>-0.32</v>
      </c>
      <c r="K1842">
        <v>-1.3220000000000001</v>
      </c>
      <c r="L1842">
        <v>-2.3180000000000001</v>
      </c>
      <c r="M1842">
        <v>-3.08</v>
      </c>
      <c r="N1842">
        <v>-3.2410000000000001</v>
      </c>
      <c r="O1842">
        <v>1.1200000000000001</v>
      </c>
      <c r="P1842">
        <v>1.1140000000000001</v>
      </c>
      <c r="Q1842">
        <v>1.111</v>
      </c>
      <c r="R1842">
        <v>0.80600000000000005</v>
      </c>
      <c r="S1842">
        <v>0.378</v>
      </c>
    </row>
    <row r="1843" spans="1:19" x14ac:dyDescent="0.3">
      <c r="A1843">
        <v>480</v>
      </c>
      <c r="B1843">
        <v>-0.32100000000000001</v>
      </c>
      <c r="C1843">
        <v>-1.321</v>
      </c>
      <c r="D1843">
        <v>-2.3170000000000002</v>
      </c>
      <c r="E1843">
        <v>-3.081</v>
      </c>
      <c r="F1843">
        <v>-3.22</v>
      </c>
      <c r="G1843">
        <v>3.1</v>
      </c>
      <c r="H1843">
        <v>0.01</v>
      </c>
      <c r="I1843">
        <v>3.355</v>
      </c>
      <c r="J1843">
        <v>-0.31900000000000001</v>
      </c>
      <c r="K1843">
        <v>-1.3220000000000001</v>
      </c>
      <c r="L1843">
        <v>-2.3180000000000001</v>
      </c>
      <c r="M1843">
        <v>-3.0819999999999999</v>
      </c>
      <c r="N1843">
        <v>-3.2440000000000002</v>
      </c>
      <c r="O1843">
        <v>1.1220000000000001</v>
      </c>
      <c r="P1843">
        <v>1.113</v>
      </c>
      <c r="Q1843">
        <v>1.111</v>
      </c>
      <c r="R1843">
        <v>0.81</v>
      </c>
      <c r="S1843">
        <v>0.38100000000000001</v>
      </c>
    </row>
    <row r="1844" spans="1:19" x14ac:dyDescent="0.3">
      <c r="A1844">
        <v>540</v>
      </c>
      <c r="B1844">
        <v>-0.32100000000000001</v>
      </c>
      <c r="C1844">
        <v>-1.321</v>
      </c>
      <c r="D1844">
        <v>-2.3170000000000002</v>
      </c>
      <c r="E1844">
        <v>-3.081</v>
      </c>
      <c r="F1844">
        <v>-3.22</v>
      </c>
      <c r="G1844">
        <v>3.1</v>
      </c>
      <c r="H1844">
        <v>0.01</v>
      </c>
      <c r="I1844">
        <v>3.355</v>
      </c>
      <c r="J1844">
        <v>-0.318</v>
      </c>
      <c r="K1844">
        <v>-1.3220000000000001</v>
      </c>
      <c r="L1844">
        <v>-2.3180000000000001</v>
      </c>
      <c r="M1844">
        <v>-3.0830000000000002</v>
      </c>
      <c r="N1844">
        <v>-3.2469999999999999</v>
      </c>
      <c r="O1844">
        <v>1.1240000000000001</v>
      </c>
      <c r="P1844">
        <v>1.1140000000000001</v>
      </c>
      <c r="Q1844">
        <v>1.111</v>
      </c>
      <c r="R1844">
        <v>0.81299999999999994</v>
      </c>
      <c r="S1844">
        <v>0.38400000000000001</v>
      </c>
    </row>
    <row r="1845" spans="1:19" x14ac:dyDescent="0.3">
      <c r="A1845">
        <v>600</v>
      </c>
      <c r="B1845">
        <v>-0.32100000000000001</v>
      </c>
      <c r="C1845">
        <v>-1.321</v>
      </c>
      <c r="D1845">
        <v>-2.3170000000000002</v>
      </c>
      <c r="E1845">
        <v>-3.081</v>
      </c>
      <c r="F1845">
        <v>-3.22</v>
      </c>
      <c r="G1845">
        <v>3.1</v>
      </c>
      <c r="H1845">
        <v>0.01</v>
      </c>
      <c r="I1845">
        <v>3.355</v>
      </c>
      <c r="J1845">
        <v>-0.316</v>
      </c>
      <c r="K1845">
        <v>-1.3220000000000001</v>
      </c>
      <c r="L1845">
        <v>-2.3180000000000001</v>
      </c>
      <c r="M1845">
        <v>-3.085</v>
      </c>
      <c r="N1845">
        <v>-3.25</v>
      </c>
      <c r="O1845">
        <v>1.125</v>
      </c>
      <c r="P1845">
        <v>1.1140000000000001</v>
      </c>
      <c r="Q1845">
        <v>1.111</v>
      </c>
      <c r="R1845">
        <v>0.81699999999999995</v>
      </c>
      <c r="S1845">
        <v>0.38500000000000001</v>
      </c>
    </row>
    <row r="1847" spans="1:19" x14ac:dyDescent="0.3">
      <c r="A1847" t="s">
        <v>0</v>
      </c>
      <c r="B1847" t="s">
        <v>143</v>
      </c>
    </row>
    <row r="1848" spans="1:19" x14ac:dyDescent="0.3">
      <c r="A1848">
        <v>0</v>
      </c>
      <c r="B1848">
        <v>-0.32100000000000001</v>
      </c>
      <c r="C1848">
        <v>-1.321</v>
      </c>
      <c r="D1848">
        <v>-2.3170000000000002</v>
      </c>
      <c r="E1848">
        <v>-3.081</v>
      </c>
      <c r="F1848">
        <v>-3.22</v>
      </c>
      <c r="G1848">
        <v>3.1</v>
      </c>
      <c r="H1848">
        <v>0.01</v>
      </c>
      <c r="I1848">
        <v>3.1440000000000001</v>
      </c>
      <c r="J1848">
        <v>-0.32100000000000001</v>
      </c>
      <c r="K1848">
        <v>-1.321</v>
      </c>
      <c r="L1848">
        <v>-2.3170000000000002</v>
      </c>
      <c r="M1848">
        <v>-3.081</v>
      </c>
      <c r="N1848">
        <v>-3.22</v>
      </c>
      <c r="O1848">
        <v>1.097</v>
      </c>
      <c r="P1848">
        <v>1.097</v>
      </c>
      <c r="Q1848">
        <v>1.091</v>
      </c>
      <c r="R1848">
        <v>0.78900000000000003</v>
      </c>
      <c r="S1848">
        <v>0.33300000000000002</v>
      </c>
    </row>
    <row r="1849" spans="1:19" x14ac:dyDescent="0.3">
      <c r="A1849">
        <v>60</v>
      </c>
      <c r="B1849">
        <v>-0.32100000000000001</v>
      </c>
      <c r="C1849">
        <v>-1.321</v>
      </c>
      <c r="D1849">
        <v>-2.3170000000000002</v>
      </c>
      <c r="E1849">
        <v>-3.081</v>
      </c>
      <c r="F1849">
        <v>-3.22</v>
      </c>
      <c r="G1849">
        <v>3.1</v>
      </c>
      <c r="H1849">
        <v>0.01</v>
      </c>
      <c r="I1849">
        <v>3.1440000000000001</v>
      </c>
      <c r="J1849">
        <v>-0.32200000000000001</v>
      </c>
      <c r="K1849">
        <v>-1.321</v>
      </c>
      <c r="L1849">
        <v>-2.3180000000000001</v>
      </c>
      <c r="M1849">
        <v>-3.081</v>
      </c>
      <c r="N1849">
        <v>-3.22</v>
      </c>
      <c r="O1849">
        <v>1.103</v>
      </c>
      <c r="P1849">
        <v>1.1100000000000001</v>
      </c>
      <c r="Q1849">
        <v>1.1040000000000001</v>
      </c>
      <c r="R1849">
        <v>0.79400000000000004</v>
      </c>
      <c r="S1849">
        <v>0.33400000000000002</v>
      </c>
    </row>
    <row r="1850" spans="1:19" x14ac:dyDescent="0.3">
      <c r="A1850">
        <v>120</v>
      </c>
      <c r="B1850">
        <v>-0.32100000000000001</v>
      </c>
      <c r="C1850">
        <v>-1.321</v>
      </c>
      <c r="D1850">
        <v>-2.3170000000000002</v>
      </c>
      <c r="E1850">
        <v>-3.081</v>
      </c>
      <c r="F1850">
        <v>-3.22</v>
      </c>
      <c r="G1850">
        <v>3.1</v>
      </c>
      <c r="H1850">
        <v>0.01</v>
      </c>
      <c r="I1850">
        <v>3.1440000000000001</v>
      </c>
      <c r="J1850">
        <v>-0.32300000000000001</v>
      </c>
      <c r="K1850">
        <v>-1.321</v>
      </c>
      <c r="L1850">
        <v>-2.3170000000000002</v>
      </c>
      <c r="M1850">
        <v>-3.08</v>
      </c>
      <c r="N1850">
        <v>-3.22</v>
      </c>
      <c r="O1850">
        <v>1.1080000000000001</v>
      </c>
      <c r="P1850">
        <v>1.1120000000000001</v>
      </c>
      <c r="Q1850">
        <v>1.107</v>
      </c>
      <c r="R1850">
        <v>0.79800000000000004</v>
      </c>
      <c r="S1850">
        <v>0.33500000000000002</v>
      </c>
    </row>
    <row r="1851" spans="1:19" x14ac:dyDescent="0.3">
      <c r="A1851">
        <v>180</v>
      </c>
      <c r="B1851">
        <v>-0.32100000000000001</v>
      </c>
      <c r="C1851">
        <v>-1.321</v>
      </c>
      <c r="D1851">
        <v>-2.3170000000000002</v>
      </c>
      <c r="E1851">
        <v>-3.081</v>
      </c>
      <c r="F1851">
        <v>-3.22</v>
      </c>
      <c r="G1851">
        <v>3.1</v>
      </c>
      <c r="H1851">
        <v>0.01</v>
      </c>
      <c r="I1851">
        <v>3.1440000000000001</v>
      </c>
      <c r="J1851">
        <v>-0.32300000000000001</v>
      </c>
      <c r="K1851">
        <v>-1.321</v>
      </c>
      <c r="L1851">
        <v>-2.3180000000000001</v>
      </c>
      <c r="M1851">
        <v>-3.0790000000000002</v>
      </c>
      <c r="N1851">
        <v>-3.22</v>
      </c>
      <c r="O1851">
        <v>1.111</v>
      </c>
      <c r="P1851">
        <v>1.1160000000000001</v>
      </c>
      <c r="Q1851">
        <v>1.109</v>
      </c>
      <c r="R1851">
        <v>0.80100000000000005</v>
      </c>
      <c r="S1851">
        <v>0.33600000000000002</v>
      </c>
    </row>
    <row r="1852" spans="1:19" x14ac:dyDescent="0.3">
      <c r="A1852">
        <v>240</v>
      </c>
      <c r="B1852">
        <v>-0.32100000000000001</v>
      </c>
      <c r="C1852">
        <v>-1.321</v>
      </c>
      <c r="D1852">
        <v>-2.3170000000000002</v>
      </c>
      <c r="E1852">
        <v>-3.081</v>
      </c>
      <c r="F1852">
        <v>-3.22</v>
      </c>
      <c r="G1852">
        <v>3.1</v>
      </c>
      <c r="H1852">
        <v>0.01</v>
      </c>
      <c r="I1852">
        <v>3.1440000000000001</v>
      </c>
      <c r="J1852">
        <v>-0.32200000000000001</v>
      </c>
      <c r="K1852">
        <v>-1.321</v>
      </c>
      <c r="L1852">
        <v>-2.3180000000000001</v>
      </c>
      <c r="M1852">
        <v>-3.0790000000000002</v>
      </c>
      <c r="N1852">
        <v>-3.22</v>
      </c>
      <c r="O1852">
        <v>1.1140000000000001</v>
      </c>
      <c r="P1852">
        <v>1.1160000000000001</v>
      </c>
      <c r="Q1852">
        <v>1.1100000000000001</v>
      </c>
      <c r="R1852">
        <v>0.80200000000000005</v>
      </c>
      <c r="S1852">
        <v>0.33600000000000002</v>
      </c>
    </row>
    <row r="1853" spans="1:19" x14ac:dyDescent="0.3">
      <c r="A1853">
        <v>300</v>
      </c>
      <c r="B1853">
        <v>-0.32100000000000001</v>
      </c>
      <c r="C1853">
        <v>-1.321</v>
      </c>
      <c r="D1853">
        <v>-2.3170000000000002</v>
      </c>
      <c r="E1853">
        <v>-3.081</v>
      </c>
      <c r="F1853">
        <v>-3.22</v>
      </c>
      <c r="G1853">
        <v>3.1</v>
      </c>
      <c r="H1853">
        <v>0.01</v>
      </c>
      <c r="I1853">
        <v>3.1440000000000001</v>
      </c>
      <c r="J1853">
        <v>-0.32200000000000001</v>
      </c>
      <c r="K1853">
        <v>-1.321</v>
      </c>
      <c r="L1853">
        <v>-2.3180000000000001</v>
      </c>
      <c r="M1853">
        <v>-3.0790000000000002</v>
      </c>
      <c r="N1853">
        <v>-3.22</v>
      </c>
      <c r="O1853">
        <v>1.117</v>
      </c>
      <c r="P1853">
        <v>1.115</v>
      </c>
      <c r="Q1853">
        <v>1.1100000000000001</v>
      </c>
      <c r="R1853">
        <v>0.80100000000000005</v>
      </c>
      <c r="S1853">
        <v>0.33700000000000002</v>
      </c>
    </row>
    <row r="1854" spans="1:19" x14ac:dyDescent="0.3">
      <c r="A1854">
        <v>360</v>
      </c>
      <c r="B1854">
        <v>-0.32100000000000001</v>
      </c>
      <c r="C1854">
        <v>-1.321</v>
      </c>
      <c r="D1854">
        <v>-2.3170000000000002</v>
      </c>
      <c r="E1854">
        <v>-3.081</v>
      </c>
      <c r="F1854">
        <v>-3.22</v>
      </c>
      <c r="G1854">
        <v>3.1</v>
      </c>
      <c r="H1854">
        <v>0.01</v>
      </c>
      <c r="I1854">
        <v>3.1440000000000001</v>
      </c>
      <c r="J1854">
        <v>-0.32100000000000001</v>
      </c>
      <c r="K1854">
        <v>-1.321</v>
      </c>
      <c r="L1854">
        <v>-2.3180000000000001</v>
      </c>
      <c r="M1854">
        <v>-3.0790000000000002</v>
      </c>
      <c r="N1854">
        <v>-3.22</v>
      </c>
      <c r="O1854">
        <v>1.119</v>
      </c>
      <c r="P1854">
        <v>1.1140000000000001</v>
      </c>
      <c r="Q1854">
        <v>1.111</v>
      </c>
      <c r="R1854">
        <v>0.80100000000000005</v>
      </c>
      <c r="S1854">
        <v>0.33900000000000002</v>
      </c>
    </row>
    <row r="1855" spans="1:19" x14ac:dyDescent="0.3">
      <c r="A1855">
        <v>420</v>
      </c>
      <c r="B1855">
        <v>-0.32100000000000001</v>
      </c>
      <c r="C1855">
        <v>-1.321</v>
      </c>
      <c r="D1855">
        <v>-2.3170000000000002</v>
      </c>
      <c r="E1855">
        <v>-3.081</v>
      </c>
      <c r="F1855">
        <v>-3.22</v>
      </c>
      <c r="G1855">
        <v>3.1</v>
      </c>
      <c r="H1855">
        <v>0.01</v>
      </c>
      <c r="I1855">
        <v>3.1440000000000001</v>
      </c>
      <c r="J1855">
        <v>-0.32</v>
      </c>
      <c r="K1855">
        <v>-1.3220000000000001</v>
      </c>
      <c r="L1855">
        <v>-2.3180000000000001</v>
      </c>
      <c r="M1855">
        <v>-3.0790000000000002</v>
      </c>
      <c r="N1855">
        <v>-3.22</v>
      </c>
      <c r="O1855">
        <v>1.1200000000000001</v>
      </c>
      <c r="P1855">
        <v>1.1140000000000001</v>
      </c>
      <c r="Q1855">
        <v>1.111</v>
      </c>
      <c r="R1855">
        <v>0.80200000000000005</v>
      </c>
      <c r="S1855">
        <v>0.34100000000000003</v>
      </c>
    </row>
    <row r="1856" spans="1:19" x14ac:dyDescent="0.3">
      <c r="A1856">
        <v>480</v>
      </c>
      <c r="B1856">
        <v>-0.32100000000000001</v>
      </c>
      <c r="C1856">
        <v>-1.321</v>
      </c>
      <c r="D1856">
        <v>-2.3170000000000002</v>
      </c>
      <c r="E1856">
        <v>-3.081</v>
      </c>
      <c r="F1856">
        <v>-3.22</v>
      </c>
      <c r="G1856">
        <v>3.1</v>
      </c>
      <c r="H1856">
        <v>0.01</v>
      </c>
      <c r="I1856">
        <v>3.1440000000000001</v>
      </c>
      <c r="J1856">
        <v>-0.31900000000000001</v>
      </c>
      <c r="K1856">
        <v>-1.3220000000000001</v>
      </c>
      <c r="L1856">
        <v>-2.3180000000000001</v>
      </c>
      <c r="M1856">
        <v>-3.0790000000000002</v>
      </c>
      <c r="N1856">
        <v>-3.22</v>
      </c>
      <c r="O1856">
        <v>1.1220000000000001</v>
      </c>
      <c r="P1856">
        <v>1.113</v>
      </c>
      <c r="Q1856">
        <v>1.111</v>
      </c>
      <c r="R1856">
        <v>0.80200000000000005</v>
      </c>
      <c r="S1856">
        <v>0.34100000000000003</v>
      </c>
    </row>
    <row r="1857" spans="1:19" x14ac:dyDescent="0.3">
      <c r="A1857">
        <v>540</v>
      </c>
      <c r="B1857">
        <v>-0.32100000000000001</v>
      </c>
      <c r="C1857">
        <v>-1.321</v>
      </c>
      <c r="D1857">
        <v>-2.3170000000000002</v>
      </c>
      <c r="E1857">
        <v>-3.081</v>
      </c>
      <c r="F1857">
        <v>-3.22</v>
      </c>
      <c r="G1857">
        <v>3.1</v>
      </c>
      <c r="H1857">
        <v>0.01</v>
      </c>
      <c r="I1857">
        <v>3.1440000000000001</v>
      </c>
      <c r="J1857">
        <v>-0.318</v>
      </c>
      <c r="K1857">
        <v>-1.3220000000000001</v>
      </c>
      <c r="L1857">
        <v>-2.3180000000000001</v>
      </c>
      <c r="M1857">
        <v>-3.0790000000000002</v>
      </c>
      <c r="N1857">
        <v>-3.22</v>
      </c>
      <c r="O1857">
        <v>1.1240000000000001</v>
      </c>
      <c r="P1857">
        <v>1.1140000000000001</v>
      </c>
      <c r="Q1857">
        <v>1.111</v>
      </c>
      <c r="R1857">
        <v>0.80100000000000005</v>
      </c>
      <c r="S1857">
        <v>0.34100000000000003</v>
      </c>
    </row>
    <row r="1858" spans="1:19" x14ac:dyDescent="0.3">
      <c r="A1858">
        <v>600</v>
      </c>
      <c r="B1858">
        <v>-0.32100000000000001</v>
      </c>
      <c r="C1858">
        <v>-1.321</v>
      </c>
      <c r="D1858">
        <v>-2.3170000000000002</v>
      </c>
      <c r="E1858">
        <v>-3.081</v>
      </c>
      <c r="F1858">
        <v>-3.22</v>
      </c>
      <c r="G1858">
        <v>3.1</v>
      </c>
      <c r="H1858">
        <v>0.01</v>
      </c>
      <c r="I1858">
        <v>3.1440000000000001</v>
      </c>
      <c r="J1858">
        <v>-0.316</v>
      </c>
      <c r="K1858">
        <v>-1.3220000000000001</v>
      </c>
      <c r="L1858">
        <v>-2.3180000000000001</v>
      </c>
      <c r="M1858">
        <v>-3.0790000000000002</v>
      </c>
      <c r="N1858">
        <v>-3.22</v>
      </c>
      <c r="O1858">
        <v>1.125</v>
      </c>
      <c r="P1858">
        <v>1.1140000000000001</v>
      </c>
      <c r="Q1858">
        <v>1.111</v>
      </c>
      <c r="R1858">
        <v>0.80200000000000005</v>
      </c>
      <c r="S1858">
        <v>0.34100000000000003</v>
      </c>
    </row>
    <row r="1860" spans="1:19" x14ac:dyDescent="0.3">
      <c r="A1860" t="s">
        <v>0</v>
      </c>
      <c r="B1860" t="s">
        <v>144</v>
      </c>
    </row>
    <row r="1861" spans="1:19" x14ac:dyDescent="0.3">
      <c r="A1861">
        <v>0</v>
      </c>
      <c r="B1861">
        <v>-0.32100000000000001</v>
      </c>
      <c r="C1861">
        <v>-1.321</v>
      </c>
      <c r="D1861">
        <v>-2.3170000000000002</v>
      </c>
      <c r="E1861">
        <v>-3.081</v>
      </c>
      <c r="F1861">
        <v>-3.22</v>
      </c>
      <c r="G1861">
        <v>3.1</v>
      </c>
      <c r="H1861">
        <v>0.01</v>
      </c>
      <c r="I1861">
        <v>2.923</v>
      </c>
      <c r="J1861">
        <v>-0.32100000000000001</v>
      </c>
      <c r="K1861">
        <v>-1.321</v>
      </c>
      <c r="L1861">
        <v>-2.3170000000000002</v>
      </c>
      <c r="M1861">
        <v>-3.081</v>
      </c>
      <c r="N1861">
        <v>-3.22</v>
      </c>
      <c r="O1861">
        <v>1.097</v>
      </c>
      <c r="P1861">
        <v>1.097</v>
      </c>
      <c r="Q1861">
        <v>1.091</v>
      </c>
      <c r="R1861">
        <v>0.78900000000000003</v>
      </c>
      <c r="S1861">
        <v>0.33300000000000002</v>
      </c>
    </row>
    <row r="1862" spans="1:19" x14ac:dyDescent="0.3">
      <c r="A1862">
        <v>60</v>
      </c>
      <c r="B1862">
        <v>-0.32100000000000001</v>
      </c>
      <c r="C1862">
        <v>-1.321</v>
      </c>
      <c r="D1862">
        <v>-2.3170000000000002</v>
      </c>
      <c r="E1862">
        <v>-3.081</v>
      </c>
      <c r="F1862">
        <v>-3.22</v>
      </c>
      <c r="G1862">
        <v>3.1</v>
      </c>
      <c r="H1862">
        <v>0.01</v>
      </c>
      <c r="I1862">
        <v>2.923</v>
      </c>
      <c r="J1862">
        <v>-0.32300000000000001</v>
      </c>
      <c r="K1862">
        <v>-1.32</v>
      </c>
      <c r="L1862">
        <v>-2.3180000000000001</v>
      </c>
      <c r="M1862">
        <v>-3.081</v>
      </c>
      <c r="N1862">
        <v>-3.2170000000000001</v>
      </c>
      <c r="O1862">
        <v>1.1040000000000001</v>
      </c>
      <c r="P1862">
        <v>1.109</v>
      </c>
      <c r="Q1862">
        <v>1.1040000000000001</v>
      </c>
      <c r="R1862">
        <v>0.79400000000000004</v>
      </c>
      <c r="S1862">
        <v>0.32600000000000001</v>
      </c>
    </row>
    <row r="1863" spans="1:19" x14ac:dyDescent="0.3">
      <c r="A1863">
        <v>120</v>
      </c>
      <c r="B1863">
        <v>-0.32100000000000001</v>
      </c>
      <c r="C1863">
        <v>-1.321</v>
      </c>
      <c r="D1863">
        <v>-2.3170000000000002</v>
      </c>
      <c r="E1863">
        <v>-3.081</v>
      </c>
      <c r="F1863">
        <v>-3.22</v>
      </c>
      <c r="G1863">
        <v>3.1</v>
      </c>
      <c r="H1863">
        <v>0.01</v>
      </c>
      <c r="I1863">
        <v>2.923</v>
      </c>
      <c r="J1863">
        <v>-0.32300000000000001</v>
      </c>
      <c r="K1863">
        <v>-1.321</v>
      </c>
      <c r="L1863">
        <v>-2.3170000000000002</v>
      </c>
      <c r="M1863">
        <v>-3.0790000000000002</v>
      </c>
      <c r="N1863">
        <v>-3.214</v>
      </c>
      <c r="O1863">
        <v>1.1080000000000001</v>
      </c>
      <c r="P1863">
        <v>1.1120000000000001</v>
      </c>
      <c r="Q1863">
        <v>1.107</v>
      </c>
      <c r="R1863">
        <v>0.79700000000000004</v>
      </c>
      <c r="S1863">
        <v>0.32</v>
      </c>
    </row>
    <row r="1864" spans="1:19" x14ac:dyDescent="0.3">
      <c r="A1864">
        <v>180</v>
      </c>
      <c r="B1864">
        <v>-0.32100000000000001</v>
      </c>
      <c r="C1864">
        <v>-1.321</v>
      </c>
      <c r="D1864">
        <v>-2.3170000000000002</v>
      </c>
      <c r="E1864">
        <v>-3.081</v>
      </c>
      <c r="F1864">
        <v>-3.22</v>
      </c>
      <c r="G1864">
        <v>3.1</v>
      </c>
      <c r="H1864">
        <v>0.01</v>
      </c>
      <c r="I1864">
        <v>2.923</v>
      </c>
      <c r="J1864">
        <v>-0.32300000000000001</v>
      </c>
      <c r="K1864">
        <v>-1.32</v>
      </c>
      <c r="L1864">
        <v>-2.3180000000000001</v>
      </c>
      <c r="M1864">
        <v>-3.0790000000000002</v>
      </c>
      <c r="N1864">
        <v>-3.2109999999999999</v>
      </c>
      <c r="O1864">
        <v>1.111</v>
      </c>
      <c r="P1864">
        <v>1.115</v>
      </c>
      <c r="Q1864">
        <v>1.109</v>
      </c>
      <c r="R1864">
        <v>0.8</v>
      </c>
      <c r="S1864">
        <v>0.315</v>
      </c>
    </row>
    <row r="1865" spans="1:19" x14ac:dyDescent="0.3">
      <c r="A1865">
        <v>240</v>
      </c>
      <c r="B1865">
        <v>-0.32100000000000001</v>
      </c>
      <c r="C1865">
        <v>-1.321</v>
      </c>
      <c r="D1865">
        <v>-2.3170000000000002</v>
      </c>
      <c r="E1865">
        <v>-3.081</v>
      </c>
      <c r="F1865">
        <v>-3.22</v>
      </c>
      <c r="G1865">
        <v>3.1</v>
      </c>
      <c r="H1865">
        <v>0.01</v>
      </c>
      <c r="I1865">
        <v>2.923</v>
      </c>
      <c r="J1865">
        <v>-0.32200000000000001</v>
      </c>
      <c r="K1865">
        <v>-1.321</v>
      </c>
      <c r="L1865">
        <v>-2.3180000000000001</v>
      </c>
      <c r="M1865">
        <v>-3.08</v>
      </c>
      <c r="N1865">
        <v>-3.2080000000000002</v>
      </c>
      <c r="O1865">
        <v>1.1140000000000001</v>
      </c>
      <c r="P1865">
        <v>1.1160000000000001</v>
      </c>
      <c r="Q1865">
        <v>1.111</v>
      </c>
      <c r="R1865">
        <v>0.80400000000000005</v>
      </c>
      <c r="S1865">
        <v>0.309</v>
      </c>
    </row>
    <row r="1866" spans="1:19" x14ac:dyDescent="0.3">
      <c r="A1866">
        <v>300</v>
      </c>
      <c r="B1866">
        <v>-0.32100000000000001</v>
      </c>
      <c r="C1866">
        <v>-1.321</v>
      </c>
      <c r="D1866">
        <v>-2.3170000000000002</v>
      </c>
      <c r="E1866">
        <v>-3.081</v>
      </c>
      <c r="F1866">
        <v>-3.22</v>
      </c>
      <c r="G1866">
        <v>3.1</v>
      </c>
      <c r="H1866">
        <v>0.01</v>
      </c>
      <c r="I1866">
        <v>2.923</v>
      </c>
      <c r="J1866">
        <v>-0.32200000000000001</v>
      </c>
      <c r="K1866">
        <v>-1.321</v>
      </c>
      <c r="L1866">
        <v>-2.3180000000000001</v>
      </c>
      <c r="M1866">
        <v>-3.08</v>
      </c>
      <c r="N1866">
        <v>-3.2050000000000001</v>
      </c>
      <c r="O1866">
        <v>1.117</v>
      </c>
      <c r="P1866">
        <v>1.1140000000000001</v>
      </c>
      <c r="Q1866">
        <v>1.1100000000000001</v>
      </c>
      <c r="R1866">
        <v>0.80400000000000005</v>
      </c>
      <c r="S1866">
        <v>0.30599999999999999</v>
      </c>
    </row>
    <row r="1867" spans="1:19" x14ac:dyDescent="0.3">
      <c r="A1867">
        <v>360</v>
      </c>
      <c r="B1867">
        <v>-0.32100000000000001</v>
      </c>
      <c r="C1867">
        <v>-1.321</v>
      </c>
      <c r="D1867">
        <v>-2.3170000000000002</v>
      </c>
      <c r="E1867">
        <v>-3.081</v>
      </c>
      <c r="F1867">
        <v>-3.22</v>
      </c>
      <c r="G1867">
        <v>3.1</v>
      </c>
      <c r="H1867">
        <v>0.01</v>
      </c>
      <c r="I1867">
        <v>2.923</v>
      </c>
      <c r="J1867">
        <v>-0.32100000000000001</v>
      </c>
      <c r="K1867">
        <v>-1.321</v>
      </c>
      <c r="L1867">
        <v>-2.3180000000000001</v>
      </c>
      <c r="M1867">
        <v>-3.0790000000000002</v>
      </c>
      <c r="N1867">
        <v>-3.202</v>
      </c>
      <c r="O1867">
        <v>1.119</v>
      </c>
      <c r="P1867">
        <v>1.1140000000000001</v>
      </c>
      <c r="Q1867">
        <v>1.111</v>
      </c>
      <c r="R1867">
        <v>0.80100000000000005</v>
      </c>
      <c r="S1867">
        <v>0.30399999999999999</v>
      </c>
    </row>
    <row r="1868" spans="1:19" x14ac:dyDescent="0.3">
      <c r="A1868">
        <v>420</v>
      </c>
      <c r="B1868">
        <v>-0.32100000000000001</v>
      </c>
      <c r="C1868">
        <v>-1.321</v>
      </c>
      <c r="D1868">
        <v>-2.3170000000000002</v>
      </c>
      <c r="E1868">
        <v>-3.081</v>
      </c>
      <c r="F1868">
        <v>-3.22</v>
      </c>
      <c r="G1868">
        <v>3.1</v>
      </c>
      <c r="H1868">
        <v>0.01</v>
      </c>
      <c r="I1868">
        <v>2.923</v>
      </c>
      <c r="J1868">
        <v>-0.32</v>
      </c>
      <c r="K1868">
        <v>-1.3220000000000001</v>
      </c>
      <c r="L1868">
        <v>-2.3180000000000001</v>
      </c>
      <c r="M1868">
        <v>-3.0779999999999998</v>
      </c>
      <c r="N1868">
        <v>-3.1989999999999998</v>
      </c>
      <c r="O1868">
        <v>1.1200000000000001</v>
      </c>
      <c r="P1868">
        <v>1.1140000000000001</v>
      </c>
      <c r="Q1868">
        <v>1.1120000000000001</v>
      </c>
      <c r="R1868">
        <v>0.79800000000000004</v>
      </c>
      <c r="S1868">
        <v>0.30199999999999999</v>
      </c>
    </row>
    <row r="1869" spans="1:19" x14ac:dyDescent="0.3">
      <c r="A1869">
        <v>480</v>
      </c>
      <c r="B1869">
        <v>-0.32100000000000001</v>
      </c>
      <c r="C1869">
        <v>-1.321</v>
      </c>
      <c r="D1869">
        <v>-2.3170000000000002</v>
      </c>
      <c r="E1869">
        <v>-3.081</v>
      </c>
      <c r="F1869">
        <v>-3.22</v>
      </c>
      <c r="G1869">
        <v>3.1</v>
      </c>
      <c r="H1869">
        <v>0.01</v>
      </c>
      <c r="I1869">
        <v>2.923</v>
      </c>
      <c r="J1869">
        <v>-0.31900000000000001</v>
      </c>
      <c r="K1869">
        <v>-1.3220000000000001</v>
      </c>
      <c r="L1869">
        <v>-2.3180000000000001</v>
      </c>
      <c r="M1869">
        <v>-3.0760000000000001</v>
      </c>
      <c r="N1869">
        <v>-3.1960000000000002</v>
      </c>
      <c r="O1869">
        <v>1.1220000000000001</v>
      </c>
      <c r="P1869">
        <v>1.113</v>
      </c>
      <c r="Q1869">
        <v>1.111</v>
      </c>
      <c r="R1869">
        <v>0.79300000000000004</v>
      </c>
      <c r="S1869">
        <v>0.30099999999999999</v>
      </c>
    </row>
    <row r="1870" spans="1:19" x14ac:dyDescent="0.3">
      <c r="A1870">
        <v>540</v>
      </c>
      <c r="B1870">
        <v>-0.32100000000000001</v>
      </c>
      <c r="C1870">
        <v>-1.321</v>
      </c>
      <c r="D1870">
        <v>-2.3170000000000002</v>
      </c>
      <c r="E1870">
        <v>-3.081</v>
      </c>
      <c r="F1870">
        <v>-3.22</v>
      </c>
      <c r="G1870">
        <v>3.1</v>
      </c>
      <c r="H1870">
        <v>0.01</v>
      </c>
      <c r="I1870">
        <v>2.923</v>
      </c>
      <c r="J1870">
        <v>-0.318</v>
      </c>
      <c r="K1870">
        <v>-1.3220000000000001</v>
      </c>
      <c r="L1870">
        <v>-2.3180000000000001</v>
      </c>
      <c r="M1870">
        <v>-3.0750000000000002</v>
      </c>
      <c r="N1870">
        <v>-3.1930000000000001</v>
      </c>
      <c r="O1870">
        <v>1.1240000000000001</v>
      </c>
      <c r="P1870">
        <v>1.1140000000000001</v>
      </c>
      <c r="Q1870">
        <v>1.111</v>
      </c>
      <c r="R1870">
        <v>0.78900000000000003</v>
      </c>
      <c r="S1870">
        <v>0.29899999999999999</v>
      </c>
    </row>
    <row r="1871" spans="1:19" x14ac:dyDescent="0.3">
      <c r="A1871">
        <v>600</v>
      </c>
      <c r="B1871">
        <v>-0.32100000000000001</v>
      </c>
      <c r="C1871">
        <v>-1.321</v>
      </c>
      <c r="D1871">
        <v>-2.3170000000000002</v>
      </c>
      <c r="E1871">
        <v>-3.081</v>
      </c>
      <c r="F1871">
        <v>-3.22</v>
      </c>
      <c r="G1871">
        <v>3.1</v>
      </c>
      <c r="H1871">
        <v>0.01</v>
      </c>
      <c r="I1871">
        <v>2.923</v>
      </c>
      <c r="J1871">
        <v>-0.316</v>
      </c>
      <c r="K1871">
        <v>-1.3220000000000001</v>
      </c>
      <c r="L1871">
        <v>-2.3180000000000001</v>
      </c>
      <c r="M1871">
        <v>-3.0720000000000001</v>
      </c>
      <c r="N1871">
        <v>-3.19</v>
      </c>
      <c r="O1871">
        <v>1.125</v>
      </c>
      <c r="P1871">
        <v>1.1140000000000001</v>
      </c>
      <c r="Q1871">
        <v>1.111</v>
      </c>
      <c r="R1871">
        <v>0.78500000000000003</v>
      </c>
      <c r="S1871">
        <v>0.29699999999999999</v>
      </c>
    </row>
    <row r="1873" spans="1:19" x14ac:dyDescent="0.3">
      <c r="A1873" t="s">
        <v>0</v>
      </c>
      <c r="B1873" t="s">
        <v>145</v>
      </c>
    </row>
    <row r="1874" spans="1:19" x14ac:dyDescent="0.3">
      <c r="A1874">
        <v>0</v>
      </c>
      <c r="B1874">
        <v>-0.32100000000000001</v>
      </c>
      <c r="C1874">
        <v>-1.321</v>
      </c>
      <c r="D1874">
        <v>-2.3170000000000002</v>
      </c>
      <c r="E1874">
        <v>-3.0750000000000002</v>
      </c>
      <c r="F1874">
        <v>-3.21</v>
      </c>
      <c r="G1874">
        <v>3.1</v>
      </c>
      <c r="H1874">
        <v>0.01</v>
      </c>
      <c r="I1874">
        <v>3.359</v>
      </c>
      <c r="J1874">
        <v>-0.32100000000000001</v>
      </c>
      <c r="K1874">
        <v>-1.321</v>
      </c>
      <c r="L1874">
        <v>-2.3170000000000002</v>
      </c>
      <c r="M1874">
        <v>-3.0750000000000002</v>
      </c>
      <c r="N1874">
        <v>-3.21</v>
      </c>
      <c r="O1874">
        <v>1.097</v>
      </c>
      <c r="P1874">
        <v>1.097</v>
      </c>
      <c r="Q1874">
        <v>1.091</v>
      </c>
      <c r="R1874">
        <v>0.78300000000000003</v>
      </c>
      <c r="S1874">
        <v>0.33</v>
      </c>
    </row>
    <row r="1875" spans="1:19" x14ac:dyDescent="0.3">
      <c r="A1875">
        <v>60</v>
      </c>
      <c r="B1875">
        <v>-0.32100000000000001</v>
      </c>
      <c r="C1875">
        <v>-1.321</v>
      </c>
      <c r="D1875">
        <v>-2.3170000000000002</v>
      </c>
      <c r="E1875">
        <v>-3.0750000000000002</v>
      </c>
      <c r="F1875">
        <v>-3.21</v>
      </c>
      <c r="G1875">
        <v>3.1</v>
      </c>
      <c r="H1875">
        <v>0.01</v>
      </c>
      <c r="I1875">
        <v>3.359</v>
      </c>
      <c r="J1875">
        <v>-0.32200000000000001</v>
      </c>
      <c r="K1875">
        <v>-1.321</v>
      </c>
      <c r="L1875">
        <v>-2.3170000000000002</v>
      </c>
      <c r="M1875">
        <v>-3.0739999999999998</v>
      </c>
      <c r="N1875">
        <v>-3.2130000000000001</v>
      </c>
      <c r="O1875">
        <v>1.103</v>
      </c>
      <c r="P1875">
        <v>1.1100000000000001</v>
      </c>
      <c r="Q1875">
        <v>1.1040000000000001</v>
      </c>
      <c r="R1875">
        <v>0.78600000000000003</v>
      </c>
      <c r="S1875">
        <v>0.34</v>
      </c>
    </row>
    <row r="1876" spans="1:19" x14ac:dyDescent="0.3">
      <c r="A1876">
        <v>120</v>
      </c>
      <c r="B1876">
        <v>-0.32100000000000001</v>
      </c>
      <c r="C1876">
        <v>-1.321</v>
      </c>
      <c r="D1876">
        <v>-2.3170000000000002</v>
      </c>
      <c r="E1876">
        <v>-3.0750000000000002</v>
      </c>
      <c r="F1876">
        <v>-3.21</v>
      </c>
      <c r="G1876">
        <v>3.1</v>
      </c>
      <c r="H1876">
        <v>0.01</v>
      </c>
      <c r="I1876">
        <v>3.359</v>
      </c>
      <c r="J1876">
        <v>-0.32300000000000001</v>
      </c>
      <c r="K1876">
        <v>-1.321</v>
      </c>
      <c r="L1876">
        <v>-2.3170000000000002</v>
      </c>
      <c r="M1876">
        <v>-3.0739999999999998</v>
      </c>
      <c r="N1876">
        <v>-3.2160000000000002</v>
      </c>
      <c r="O1876">
        <v>1.1080000000000001</v>
      </c>
      <c r="P1876">
        <v>1.1120000000000001</v>
      </c>
      <c r="Q1876">
        <v>1.1080000000000001</v>
      </c>
      <c r="R1876">
        <v>0.79300000000000004</v>
      </c>
      <c r="S1876">
        <v>0.34799999999999998</v>
      </c>
    </row>
    <row r="1877" spans="1:19" x14ac:dyDescent="0.3">
      <c r="A1877">
        <v>180</v>
      </c>
      <c r="B1877">
        <v>-0.32100000000000001</v>
      </c>
      <c r="C1877">
        <v>-1.321</v>
      </c>
      <c r="D1877">
        <v>-2.3170000000000002</v>
      </c>
      <c r="E1877">
        <v>-3.0750000000000002</v>
      </c>
      <c r="F1877">
        <v>-3.21</v>
      </c>
      <c r="G1877">
        <v>3.1</v>
      </c>
      <c r="H1877">
        <v>0.01</v>
      </c>
      <c r="I1877">
        <v>3.359</v>
      </c>
      <c r="J1877">
        <v>-0.32300000000000001</v>
      </c>
      <c r="K1877">
        <v>-1.321</v>
      </c>
      <c r="L1877">
        <v>-2.3170000000000002</v>
      </c>
      <c r="M1877">
        <v>-3.073</v>
      </c>
      <c r="N1877">
        <v>-3.2189999999999999</v>
      </c>
      <c r="O1877">
        <v>1.111</v>
      </c>
      <c r="P1877">
        <v>1.1160000000000001</v>
      </c>
      <c r="Q1877">
        <v>1.109</v>
      </c>
      <c r="R1877">
        <v>0.79500000000000004</v>
      </c>
      <c r="S1877">
        <v>0.35499999999999998</v>
      </c>
    </row>
    <row r="1878" spans="1:19" x14ac:dyDescent="0.3">
      <c r="A1878">
        <v>240</v>
      </c>
      <c r="B1878">
        <v>-0.32100000000000001</v>
      </c>
      <c r="C1878">
        <v>-1.321</v>
      </c>
      <c r="D1878">
        <v>-2.3170000000000002</v>
      </c>
      <c r="E1878">
        <v>-3.0750000000000002</v>
      </c>
      <c r="F1878">
        <v>-3.21</v>
      </c>
      <c r="G1878">
        <v>3.1</v>
      </c>
      <c r="H1878">
        <v>0.01</v>
      </c>
      <c r="I1878">
        <v>3.359</v>
      </c>
      <c r="J1878">
        <v>-0.32200000000000001</v>
      </c>
      <c r="K1878">
        <v>-1.321</v>
      </c>
      <c r="L1878">
        <v>-2.3170000000000002</v>
      </c>
      <c r="M1878">
        <v>-3.0720000000000001</v>
      </c>
      <c r="N1878">
        <v>-3.222</v>
      </c>
      <c r="O1878">
        <v>1.1140000000000001</v>
      </c>
      <c r="P1878">
        <v>1.115</v>
      </c>
      <c r="Q1878">
        <v>1.1100000000000001</v>
      </c>
      <c r="R1878">
        <v>0.79300000000000004</v>
      </c>
      <c r="S1878">
        <v>0.36</v>
      </c>
    </row>
    <row r="1879" spans="1:19" x14ac:dyDescent="0.3">
      <c r="A1879">
        <v>300</v>
      </c>
      <c r="B1879">
        <v>-0.32100000000000001</v>
      </c>
      <c r="C1879">
        <v>-1.321</v>
      </c>
      <c r="D1879">
        <v>-2.3170000000000002</v>
      </c>
      <c r="E1879">
        <v>-3.0750000000000002</v>
      </c>
      <c r="F1879">
        <v>-3.21</v>
      </c>
      <c r="G1879">
        <v>3.1</v>
      </c>
      <c r="H1879">
        <v>0.01</v>
      </c>
      <c r="I1879">
        <v>3.359</v>
      </c>
      <c r="J1879">
        <v>-0.32200000000000001</v>
      </c>
      <c r="K1879">
        <v>-1.321</v>
      </c>
      <c r="L1879">
        <v>-2.3180000000000001</v>
      </c>
      <c r="M1879">
        <v>-3.0710000000000002</v>
      </c>
      <c r="N1879">
        <v>-3.2250000000000001</v>
      </c>
      <c r="O1879">
        <v>1.117</v>
      </c>
      <c r="P1879">
        <v>1.115</v>
      </c>
      <c r="Q1879">
        <v>1.111</v>
      </c>
      <c r="R1879">
        <v>0.79300000000000004</v>
      </c>
      <c r="S1879">
        <v>0.36599999999999999</v>
      </c>
    </row>
    <row r="1880" spans="1:19" x14ac:dyDescent="0.3">
      <c r="A1880">
        <v>360</v>
      </c>
      <c r="B1880">
        <v>-0.32100000000000001</v>
      </c>
      <c r="C1880">
        <v>-1.321</v>
      </c>
      <c r="D1880">
        <v>-2.3170000000000002</v>
      </c>
      <c r="E1880">
        <v>-3.0750000000000002</v>
      </c>
      <c r="F1880">
        <v>-3.21</v>
      </c>
      <c r="G1880">
        <v>3.1</v>
      </c>
      <c r="H1880">
        <v>0.01</v>
      </c>
      <c r="I1880">
        <v>3.359</v>
      </c>
      <c r="J1880">
        <v>-0.32100000000000001</v>
      </c>
      <c r="K1880">
        <v>-1.321</v>
      </c>
      <c r="L1880">
        <v>-2.3180000000000001</v>
      </c>
      <c r="M1880">
        <v>-3.0720000000000001</v>
      </c>
      <c r="N1880">
        <v>-3.2280000000000002</v>
      </c>
      <c r="O1880">
        <v>1.119</v>
      </c>
      <c r="P1880">
        <v>1.1140000000000001</v>
      </c>
      <c r="Q1880">
        <v>1.111</v>
      </c>
      <c r="R1880">
        <v>0.79500000000000004</v>
      </c>
      <c r="S1880">
        <v>0.372</v>
      </c>
    </row>
    <row r="1881" spans="1:19" x14ac:dyDescent="0.3">
      <c r="A1881">
        <v>420</v>
      </c>
      <c r="B1881">
        <v>-0.32100000000000001</v>
      </c>
      <c r="C1881">
        <v>-1.321</v>
      </c>
      <c r="D1881">
        <v>-2.3170000000000002</v>
      </c>
      <c r="E1881">
        <v>-3.0750000000000002</v>
      </c>
      <c r="F1881">
        <v>-3.21</v>
      </c>
      <c r="G1881">
        <v>3.1</v>
      </c>
      <c r="H1881">
        <v>0.01</v>
      </c>
      <c r="I1881">
        <v>3.359</v>
      </c>
      <c r="J1881">
        <v>-0.32</v>
      </c>
      <c r="K1881">
        <v>-1.3220000000000001</v>
      </c>
      <c r="L1881">
        <v>-2.3180000000000001</v>
      </c>
      <c r="M1881">
        <v>-3.073</v>
      </c>
      <c r="N1881">
        <v>-3.2309999999999999</v>
      </c>
      <c r="O1881">
        <v>1.1200000000000001</v>
      </c>
      <c r="P1881">
        <v>1.1140000000000001</v>
      </c>
      <c r="Q1881">
        <v>1.111</v>
      </c>
      <c r="R1881">
        <v>0.79900000000000004</v>
      </c>
      <c r="S1881">
        <v>0.375</v>
      </c>
    </row>
    <row r="1882" spans="1:19" x14ac:dyDescent="0.3">
      <c r="A1882">
        <v>480</v>
      </c>
      <c r="B1882">
        <v>-0.32100000000000001</v>
      </c>
      <c r="C1882">
        <v>-1.321</v>
      </c>
      <c r="D1882">
        <v>-2.3170000000000002</v>
      </c>
      <c r="E1882">
        <v>-3.0750000000000002</v>
      </c>
      <c r="F1882">
        <v>-3.21</v>
      </c>
      <c r="G1882">
        <v>3.1</v>
      </c>
      <c r="H1882">
        <v>0.01</v>
      </c>
      <c r="I1882">
        <v>3.359</v>
      </c>
      <c r="J1882">
        <v>-0.31900000000000001</v>
      </c>
      <c r="K1882">
        <v>-1.3220000000000001</v>
      </c>
      <c r="L1882">
        <v>-2.3180000000000001</v>
      </c>
      <c r="M1882">
        <v>-3.0750000000000002</v>
      </c>
      <c r="N1882">
        <v>-3.234</v>
      </c>
      <c r="O1882">
        <v>1.1220000000000001</v>
      </c>
      <c r="P1882">
        <v>1.1140000000000001</v>
      </c>
      <c r="Q1882">
        <v>1.111</v>
      </c>
      <c r="R1882">
        <v>0.80400000000000005</v>
      </c>
      <c r="S1882">
        <v>0.379</v>
      </c>
    </row>
    <row r="1883" spans="1:19" x14ac:dyDescent="0.3">
      <c r="A1883">
        <v>540</v>
      </c>
      <c r="B1883">
        <v>-0.32100000000000001</v>
      </c>
      <c r="C1883">
        <v>-1.321</v>
      </c>
      <c r="D1883">
        <v>-2.3170000000000002</v>
      </c>
      <c r="E1883">
        <v>-3.0750000000000002</v>
      </c>
      <c r="F1883">
        <v>-3.21</v>
      </c>
      <c r="G1883">
        <v>3.1</v>
      </c>
      <c r="H1883">
        <v>0.01</v>
      </c>
      <c r="I1883">
        <v>3.359</v>
      </c>
      <c r="J1883">
        <v>-0.318</v>
      </c>
      <c r="K1883">
        <v>-1.3220000000000001</v>
      </c>
      <c r="L1883">
        <v>-2.3180000000000001</v>
      </c>
      <c r="M1883">
        <v>-3.077</v>
      </c>
      <c r="N1883">
        <v>-3.2370000000000001</v>
      </c>
      <c r="O1883">
        <v>1.1240000000000001</v>
      </c>
      <c r="P1883">
        <v>1.1140000000000001</v>
      </c>
      <c r="Q1883">
        <v>1.111</v>
      </c>
      <c r="R1883">
        <v>0.80700000000000005</v>
      </c>
      <c r="S1883">
        <v>0.38100000000000001</v>
      </c>
    </row>
    <row r="1884" spans="1:19" x14ac:dyDescent="0.3">
      <c r="A1884">
        <v>600</v>
      </c>
      <c r="B1884">
        <v>-0.32100000000000001</v>
      </c>
      <c r="C1884">
        <v>-1.321</v>
      </c>
      <c r="D1884">
        <v>-2.3170000000000002</v>
      </c>
      <c r="E1884">
        <v>-3.0750000000000002</v>
      </c>
      <c r="F1884">
        <v>-3.21</v>
      </c>
      <c r="G1884">
        <v>3.1</v>
      </c>
      <c r="H1884">
        <v>0.01</v>
      </c>
      <c r="I1884">
        <v>3.359</v>
      </c>
      <c r="J1884">
        <v>-0.316</v>
      </c>
      <c r="K1884">
        <v>-1.3220000000000001</v>
      </c>
      <c r="L1884">
        <v>-2.3180000000000001</v>
      </c>
      <c r="M1884">
        <v>-3.0790000000000002</v>
      </c>
      <c r="N1884">
        <v>-3.24</v>
      </c>
      <c r="O1884">
        <v>1.125</v>
      </c>
      <c r="P1884">
        <v>1.1140000000000001</v>
      </c>
      <c r="Q1884">
        <v>1.111</v>
      </c>
      <c r="R1884">
        <v>0.81100000000000005</v>
      </c>
      <c r="S1884">
        <v>0.38200000000000001</v>
      </c>
    </row>
    <row r="1886" spans="1:19" x14ac:dyDescent="0.3">
      <c r="A1886" t="s">
        <v>0</v>
      </c>
      <c r="B1886" t="s">
        <v>146</v>
      </c>
    </row>
    <row r="1887" spans="1:19" x14ac:dyDescent="0.3">
      <c r="A1887">
        <v>0</v>
      </c>
      <c r="B1887">
        <v>-0.32100000000000001</v>
      </c>
      <c r="C1887">
        <v>-1.321</v>
      </c>
      <c r="D1887">
        <v>-2.3170000000000002</v>
      </c>
      <c r="E1887">
        <v>-3.0750000000000002</v>
      </c>
      <c r="F1887">
        <v>-3.21</v>
      </c>
      <c r="G1887">
        <v>3.1</v>
      </c>
      <c r="H1887">
        <v>0.01</v>
      </c>
      <c r="I1887">
        <v>3.1440000000000001</v>
      </c>
      <c r="J1887">
        <v>-0.32100000000000001</v>
      </c>
      <c r="K1887">
        <v>-1.321</v>
      </c>
      <c r="L1887">
        <v>-2.3170000000000002</v>
      </c>
      <c r="M1887">
        <v>-3.0750000000000002</v>
      </c>
      <c r="N1887">
        <v>-3.21</v>
      </c>
      <c r="O1887">
        <v>1.097</v>
      </c>
      <c r="P1887">
        <v>1.097</v>
      </c>
      <c r="Q1887">
        <v>1.091</v>
      </c>
      <c r="R1887">
        <v>0.78300000000000003</v>
      </c>
      <c r="S1887">
        <v>0.33</v>
      </c>
    </row>
    <row r="1888" spans="1:19" x14ac:dyDescent="0.3">
      <c r="A1888">
        <v>60</v>
      </c>
      <c r="B1888">
        <v>-0.32100000000000001</v>
      </c>
      <c r="C1888">
        <v>-1.321</v>
      </c>
      <c r="D1888">
        <v>-2.3170000000000002</v>
      </c>
      <c r="E1888">
        <v>-3.0750000000000002</v>
      </c>
      <c r="F1888">
        <v>-3.21</v>
      </c>
      <c r="G1888">
        <v>3.1</v>
      </c>
      <c r="H1888">
        <v>0.01</v>
      </c>
      <c r="I1888">
        <v>3.1440000000000001</v>
      </c>
      <c r="J1888">
        <v>-0.32200000000000001</v>
      </c>
      <c r="K1888">
        <v>-1.321</v>
      </c>
      <c r="L1888">
        <v>-2.3170000000000002</v>
      </c>
      <c r="M1888">
        <v>-3.0739999999999998</v>
      </c>
      <c r="N1888">
        <v>-3.21</v>
      </c>
      <c r="O1888">
        <v>1.103</v>
      </c>
      <c r="P1888">
        <v>1.1100000000000001</v>
      </c>
      <c r="Q1888">
        <v>1.103</v>
      </c>
      <c r="R1888">
        <v>0.78700000000000003</v>
      </c>
      <c r="S1888">
        <v>0.33100000000000002</v>
      </c>
    </row>
    <row r="1889" spans="1:19" x14ac:dyDescent="0.3">
      <c r="A1889">
        <v>120</v>
      </c>
      <c r="B1889">
        <v>-0.32100000000000001</v>
      </c>
      <c r="C1889">
        <v>-1.321</v>
      </c>
      <c r="D1889">
        <v>-2.3170000000000002</v>
      </c>
      <c r="E1889">
        <v>-3.0750000000000002</v>
      </c>
      <c r="F1889">
        <v>-3.21</v>
      </c>
      <c r="G1889">
        <v>3.1</v>
      </c>
      <c r="H1889">
        <v>0.01</v>
      </c>
      <c r="I1889">
        <v>3.1440000000000001</v>
      </c>
      <c r="J1889">
        <v>-0.32300000000000001</v>
      </c>
      <c r="K1889">
        <v>-1.321</v>
      </c>
      <c r="L1889">
        <v>-2.3170000000000002</v>
      </c>
      <c r="M1889">
        <v>-3.073</v>
      </c>
      <c r="N1889">
        <v>-3.21</v>
      </c>
      <c r="O1889">
        <v>1.1080000000000001</v>
      </c>
      <c r="P1889">
        <v>1.1120000000000001</v>
      </c>
      <c r="Q1889">
        <v>1.107</v>
      </c>
      <c r="R1889">
        <v>0.79200000000000004</v>
      </c>
      <c r="S1889">
        <v>0.33200000000000002</v>
      </c>
    </row>
    <row r="1890" spans="1:19" x14ac:dyDescent="0.3">
      <c r="A1890">
        <v>180</v>
      </c>
      <c r="B1890">
        <v>-0.32100000000000001</v>
      </c>
      <c r="C1890">
        <v>-1.321</v>
      </c>
      <c r="D1890">
        <v>-2.3170000000000002</v>
      </c>
      <c r="E1890">
        <v>-3.0750000000000002</v>
      </c>
      <c r="F1890">
        <v>-3.21</v>
      </c>
      <c r="G1890">
        <v>3.1</v>
      </c>
      <c r="H1890">
        <v>0.01</v>
      </c>
      <c r="I1890">
        <v>3.1440000000000001</v>
      </c>
      <c r="J1890">
        <v>-0.32300000000000001</v>
      </c>
      <c r="K1890">
        <v>-1.321</v>
      </c>
      <c r="L1890">
        <v>-2.3170000000000002</v>
      </c>
      <c r="M1890">
        <v>-3.073</v>
      </c>
      <c r="N1890">
        <v>-3.21</v>
      </c>
      <c r="O1890">
        <v>1.111</v>
      </c>
      <c r="P1890">
        <v>1.1160000000000001</v>
      </c>
      <c r="Q1890">
        <v>1.109</v>
      </c>
      <c r="R1890">
        <v>0.79400000000000004</v>
      </c>
      <c r="S1890">
        <v>0.33300000000000002</v>
      </c>
    </row>
    <row r="1891" spans="1:19" x14ac:dyDescent="0.3">
      <c r="A1891">
        <v>240</v>
      </c>
      <c r="B1891">
        <v>-0.32100000000000001</v>
      </c>
      <c r="C1891">
        <v>-1.321</v>
      </c>
      <c r="D1891">
        <v>-2.3170000000000002</v>
      </c>
      <c r="E1891">
        <v>-3.0750000000000002</v>
      </c>
      <c r="F1891">
        <v>-3.21</v>
      </c>
      <c r="G1891">
        <v>3.1</v>
      </c>
      <c r="H1891">
        <v>0.01</v>
      </c>
      <c r="I1891">
        <v>3.1440000000000001</v>
      </c>
      <c r="J1891">
        <v>-0.32200000000000001</v>
      </c>
      <c r="K1891">
        <v>-1.321</v>
      </c>
      <c r="L1891">
        <v>-2.3170000000000002</v>
      </c>
      <c r="M1891">
        <v>-3.0720000000000001</v>
      </c>
      <c r="N1891">
        <v>-3.21</v>
      </c>
      <c r="O1891">
        <v>1.1140000000000001</v>
      </c>
      <c r="P1891">
        <v>1.1160000000000001</v>
      </c>
      <c r="Q1891">
        <v>1.1100000000000001</v>
      </c>
      <c r="R1891">
        <v>0.79500000000000004</v>
      </c>
      <c r="S1891">
        <v>0.33300000000000002</v>
      </c>
    </row>
    <row r="1892" spans="1:19" x14ac:dyDescent="0.3">
      <c r="A1892">
        <v>300</v>
      </c>
      <c r="B1892">
        <v>-0.32100000000000001</v>
      </c>
      <c r="C1892">
        <v>-1.321</v>
      </c>
      <c r="D1892">
        <v>-2.3170000000000002</v>
      </c>
      <c r="E1892">
        <v>-3.0750000000000002</v>
      </c>
      <c r="F1892">
        <v>-3.21</v>
      </c>
      <c r="G1892">
        <v>3.1</v>
      </c>
      <c r="H1892">
        <v>0.01</v>
      </c>
      <c r="I1892">
        <v>3.1440000000000001</v>
      </c>
      <c r="J1892">
        <v>-0.32200000000000001</v>
      </c>
      <c r="K1892">
        <v>-1.321</v>
      </c>
      <c r="L1892">
        <v>-2.3180000000000001</v>
      </c>
      <c r="M1892">
        <v>-3.0720000000000001</v>
      </c>
      <c r="N1892">
        <v>-3.21</v>
      </c>
      <c r="O1892">
        <v>1.117</v>
      </c>
      <c r="P1892">
        <v>1.115</v>
      </c>
      <c r="Q1892">
        <v>1.1100000000000001</v>
      </c>
      <c r="R1892">
        <v>0.79500000000000004</v>
      </c>
      <c r="S1892">
        <v>0.33400000000000002</v>
      </c>
    </row>
    <row r="1893" spans="1:19" x14ac:dyDescent="0.3">
      <c r="A1893">
        <v>360</v>
      </c>
      <c r="B1893">
        <v>-0.32100000000000001</v>
      </c>
      <c r="C1893">
        <v>-1.321</v>
      </c>
      <c r="D1893">
        <v>-2.3170000000000002</v>
      </c>
      <c r="E1893">
        <v>-3.0750000000000002</v>
      </c>
      <c r="F1893">
        <v>-3.21</v>
      </c>
      <c r="G1893">
        <v>3.1</v>
      </c>
      <c r="H1893">
        <v>0.01</v>
      </c>
      <c r="I1893">
        <v>3.1440000000000001</v>
      </c>
      <c r="J1893">
        <v>-0.32100000000000001</v>
      </c>
      <c r="K1893">
        <v>-1.321</v>
      </c>
      <c r="L1893">
        <v>-2.3180000000000001</v>
      </c>
      <c r="M1893">
        <v>-3.0720000000000001</v>
      </c>
      <c r="N1893">
        <v>-3.21</v>
      </c>
      <c r="O1893">
        <v>1.119</v>
      </c>
      <c r="P1893">
        <v>1.1140000000000001</v>
      </c>
      <c r="Q1893">
        <v>1.111</v>
      </c>
      <c r="R1893">
        <v>0.79500000000000004</v>
      </c>
      <c r="S1893">
        <v>0.33700000000000002</v>
      </c>
    </row>
    <row r="1894" spans="1:19" x14ac:dyDescent="0.3">
      <c r="A1894">
        <v>420</v>
      </c>
      <c r="B1894">
        <v>-0.32100000000000001</v>
      </c>
      <c r="C1894">
        <v>-1.321</v>
      </c>
      <c r="D1894">
        <v>-2.3170000000000002</v>
      </c>
      <c r="E1894">
        <v>-3.0750000000000002</v>
      </c>
      <c r="F1894">
        <v>-3.21</v>
      </c>
      <c r="G1894">
        <v>3.1</v>
      </c>
      <c r="H1894">
        <v>0.01</v>
      </c>
      <c r="I1894">
        <v>3.1440000000000001</v>
      </c>
      <c r="J1894">
        <v>-0.32</v>
      </c>
      <c r="K1894">
        <v>-1.3220000000000001</v>
      </c>
      <c r="L1894">
        <v>-2.3180000000000001</v>
      </c>
      <c r="M1894">
        <v>-3.0720000000000001</v>
      </c>
      <c r="N1894">
        <v>-3.21</v>
      </c>
      <c r="O1894">
        <v>1.1200000000000001</v>
      </c>
      <c r="P1894">
        <v>1.1140000000000001</v>
      </c>
      <c r="Q1894">
        <v>1.111</v>
      </c>
      <c r="R1894">
        <v>0.79500000000000004</v>
      </c>
      <c r="S1894">
        <v>0.33800000000000002</v>
      </c>
    </row>
    <row r="1895" spans="1:19" x14ac:dyDescent="0.3">
      <c r="A1895">
        <v>480</v>
      </c>
      <c r="B1895">
        <v>-0.32100000000000001</v>
      </c>
      <c r="C1895">
        <v>-1.321</v>
      </c>
      <c r="D1895">
        <v>-2.3170000000000002</v>
      </c>
      <c r="E1895">
        <v>-3.0750000000000002</v>
      </c>
      <c r="F1895">
        <v>-3.21</v>
      </c>
      <c r="G1895">
        <v>3.1</v>
      </c>
      <c r="H1895">
        <v>0.01</v>
      </c>
      <c r="I1895">
        <v>3.1440000000000001</v>
      </c>
      <c r="J1895">
        <v>-0.31900000000000001</v>
      </c>
      <c r="K1895">
        <v>-1.3220000000000001</v>
      </c>
      <c r="L1895">
        <v>-2.3180000000000001</v>
      </c>
      <c r="M1895">
        <v>-3.0720000000000001</v>
      </c>
      <c r="N1895">
        <v>-3.21</v>
      </c>
      <c r="O1895">
        <v>1.1220000000000001</v>
      </c>
      <c r="P1895">
        <v>1.113</v>
      </c>
      <c r="Q1895">
        <v>1.111</v>
      </c>
      <c r="R1895">
        <v>0.79500000000000004</v>
      </c>
      <c r="S1895">
        <v>0.33900000000000002</v>
      </c>
    </row>
    <row r="1896" spans="1:19" x14ac:dyDescent="0.3">
      <c r="A1896">
        <v>540</v>
      </c>
      <c r="B1896">
        <v>-0.32100000000000001</v>
      </c>
      <c r="C1896">
        <v>-1.321</v>
      </c>
      <c r="D1896">
        <v>-2.3170000000000002</v>
      </c>
      <c r="E1896">
        <v>-3.0750000000000002</v>
      </c>
      <c r="F1896">
        <v>-3.21</v>
      </c>
      <c r="G1896">
        <v>3.1</v>
      </c>
      <c r="H1896">
        <v>0.01</v>
      </c>
      <c r="I1896">
        <v>3.1440000000000001</v>
      </c>
      <c r="J1896">
        <v>-0.318</v>
      </c>
      <c r="K1896">
        <v>-1.3220000000000001</v>
      </c>
      <c r="L1896">
        <v>-2.3180000000000001</v>
      </c>
      <c r="M1896">
        <v>-3.0720000000000001</v>
      </c>
      <c r="N1896">
        <v>-3.21</v>
      </c>
      <c r="O1896">
        <v>1.1240000000000001</v>
      </c>
      <c r="P1896">
        <v>1.1140000000000001</v>
      </c>
      <c r="Q1896">
        <v>1.111</v>
      </c>
      <c r="R1896">
        <v>0.79500000000000004</v>
      </c>
      <c r="S1896">
        <v>0.33900000000000002</v>
      </c>
    </row>
    <row r="1897" spans="1:19" x14ac:dyDescent="0.3">
      <c r="A1897">
        <v>600</v>
      </c>
      <c r="B1897">
        <v>-0.32100000000000001</v>
      </c>
      <c r="C1897">
        <v>-1.321</v>
      </c>
      <c r="D1897">
        <v>-2.3170000000000002</v>
      </c>
      <c r="E1897">
        <v>-3.0750000000000002</v>
      </c>
      <c r="F1897">
        <v>-3.21</v>
      </c>
      <c r="G1897">
        <v>3.1</v>
      </c>
      <c r="H1897">
        <v>0.01</v>
      </c>
      <c r="I1897">
        <v>3.1440000000000001</v>
      </c>
      <c r="J1897">
        <v>-0.316</v>
      </c>
      <c r="K1897">
        <v>-1.3220000000000001</v>
      </c>
      <c r="L1897">
        <v>-2.3180000000000001</v>
      </c>
      <c r="M1897">
        <v>-3.073</v>
      </c>
      <c r="N1897">
        <v>-3.21</v>
      </c>
      <c r="O1897">
        <v>1.125</v>
      </c>
      <c r="P1897">
        <v>1.1140000000000001</v>
      </c>
      <c r="Q1897">
        <v>1.111</v>
      </c>
      <c r="R1897">
        <v>0.79500000000000004</v>
      </c>
      <c r="S1897">
        <v>0.33800000000000002</v>
      </c>
    </row>
    <row r="1899" spans="1:19" x14ac:dyDescent="0.3">
      <c r="A1899" t="s">
        <v>0</v>
      </c>
      <c r="B1899" t="s">
        <v>147</v>
      </c>
    </row>
    <row r="1900" spans="1:19" x14ac:dyDescent="0.3">
      <c r="A1900">
        <v>0</v>
      </c>
      <c r="B1900">
        <v>-0.32100000000000001</v>
      </c>
      <c r="C1900">
        <v>-1.321</v>
      </c>
      <c r="D1900">
        <v>-2.3170000000000002</v>
      </c>
      <c r="E1900">
        <v>-3.0750000000000002</v>
      </c>
      <c r="F1900">
        <v>-3.21</v>
      </c>
      <c r="G1900">
        <v>3.1</v>
      </c>
      <c r="H1900">
        <v>0.01</v>
      </c>
      <c r="I1900">
        <v>2.9220000000000002</v>
      </c>
      <c r="J1900">
        <v>-0.32100000000000001</v>
      </c>
      <c r="K1900">
        <v>-1.321</v>
      </c>
      <c r="L1900">
        <v>-2.3170000000000002</v>
      </c>
      <c r="M1900">
        <v>-3.0750000000000002</v>
      </c>
      <c r="N1900">
        <v>-3.21</v>
      </c>
      <c r="O1900">
        <v>1.097</v>
      </c>
      <c r="P1900">
        <v>1.097</v>
      </c>
      <c r="Q1900">
        <v>1.091</v>
      </c>
      <c r="R1900">
        <v>0.78300000000000003</v>
      </c>
      <c r="S1900">
        <v>0.33</v>
      </c>
    </row>
    <row r="1901" spans="1:19" x14ac:dyDescent="0.3">
      <c r="A1901">
        <v>60</v>
      </c>
      <c r="B1901">
        <v>-0.32100000000000001</v>
      </c>
      <c r="C1901">
        <v>-1.321</v>
      </c>
      <c r="D1901">
        <v>-2.3170000000000002</v>
      </c>
      <c r="E1901">
        <v>-3.0750000000000002</v>
      </c>
      <c r="F1901">
        <v>-3.21</v>
      </c>
      <c r="G1901">
        <v>3.1</v>
      </c>
      <c r="H1901">
        <v>0.01</v>
      </c>
      <c r="I1901">
        <v>2.9220000000000002</v>
      </c>
      <c r="J1901">
        <v>-0.32300000000000001</v>
      </c>
      <c r="K1901">
        <v>-1.32</v>
      </c>
      <c r="L1901">
        <v>-2.3170000000000002</v>
      </c>
      <c r="M1901">
        <v>-3.0750000000000002</v>
      </c>
      <c r="N1901">
        <v>-3.2069999999999999</v>
      </c>
      <c r="O1901">
        <v>1.1040000000000001</v>
      </c>
      <c r="P1901">
        <v>1.109</v>
      </c>
      <c r="Q1901">
        <v>1.103</v>
      </c>
      <c r="R1901">
        <v>0.78800000000000003</v>
      </c>
      <c r="S1901">
        <v>0.32400000000000001</v>
      </c>
    </row>
    <row r="1902" spans="1:19" x14ac:dyDescent="0.3">
      <c r="A1902">
        <v>120</v>
      </c>
      <c r="B1902">
        <v>-0.32100000000000001</v>
      </c>
      <c r="C1902">
        <v>-1.321</v>
      </c>
      <c r="D1902">
        <v>-2.3170000000000002</v>
      </c>
      <c r="E1902">
        <v>-3.0750000000000002</v>
      </c>
      <c r="F1902">
        <v>-3.21</v>
      </c>
      <c r="G1902">
        <v>3.1</v>
      </c>
      <c r="H1902">
        <v>0.01</v>
      </c>
      <c r="I1902">
        <v>2.9220000000000002</v>
      </c>
      <c r="J1902">
        <v>-0.32300000000000001</v>
      </c>
      <c r="K1902">
        <v>-1.321</v>
      </c>
      <c r="L1902">
        <v>-2.3170000000000002</v>
      </c>
      <c r="M1902">
        <v>-3.073</v>
      </c>
      <c r="N1902">
        <v>-3.2040000000000002</v>
      </c>
      <c r="O1902">
        <v>1.1080000000000001</v>
      </c>
      <c r="P1902">
        <v>1.1120000000000001</v>
      </c>
      <c r="Q1902">
        <v>1.107</v>
      </c>
      <c r="R1902">
        <v>0.79200000000000004</v>
      </c>
      <c r="S1902">
        <v>0.317</v>
      </c>
    </row>
    <row r="1903" spans="1:19" x14ac:dyDescent="0.3">
      <c r="A1903">
        <v>180</v>
      </c>
      <c r="B1903">
        <v>-0.32100000000000001</v>
      </c>
      <c r="C1903">
        <v>-1.321</v>
      </c>
      <c r="D1903">
        <v>-2.3170000000000002</v>
      </c>
      <c r="E1903">
        <v>-3.0750000000000002</v>
      </c>
      <c r="F1903">
        <v>-3.21</v>
      </c>
      <c r="G1903">
        <v>3.1</v>
      </c>
      <c r="H1903">
        <v>0.01</v>
      </c>
      <c r="I1903">
        <v>2.9220000000000002</v>
      </c>
      <c r="J1903">
        <v>-0.32300000000000001</v>
      </c>
      <c r="K1903">
        <v>-1.321</v>
      </c>
      <c r="L1903">
        <v>-2.3170000000000002</v>
      </c>
      <c r="M1903">
        <v>-3.0720000000000001</v>
      </c>
      <c r="N1903">
        <v>-3.2010000000000001</v>
      </c>
      <c r="O1903">
        <v>1.111</v>
      </c>
      <c r="P1903">
        <v>1.115</v>
      </c>
      <c r="Q1903">
        <v>1.109</v>
      </c>
      <c r="R1903">
        <v>0.79300000000000004</v>
      </c>
      <c r="S1903">
        <v>0.312</v>
      </c>
    </row>
    <row r="1904" spans="1:19" x14ac:dyDescent="0.3">
      <c r="A1904">
        <v>240</v>
      </c>
      <c r="B1904">
        <v>-0.32100000000000001</v>
      </c>
      <c r="C1904">
        <v>-1.321</v>
      </c>
      <c r="D1904">
        <v>-2.3170000000000002</v>
      </c>
      <c r="E1904">
        <v>-3.0750000000000002</v>
      </c>
      <c r="F1904">
        <v>-3.21</v>
      </c>
      <c r="G1904">
        <v>3.1</v>
      </c>
      <c r="H1904">
        <v>0.01</v>
      </c>
      <c r="I1904">
        <v>2.9220000000000002</v>
      </c>
      <c r="J1904">
        <v>-0.32200000000000001</v>
      </c>
      <c r="K1904">
        <v>-1.321</v>
      </c>
      <c r="L1904">
        <v>-2.3180000000000001</v>
      </c>
      <c r="M1904">
        <v>-3.073</v>
      </c>
      <c r="N1904">
        <v>-3.198</v>
      </c>
      <c r="O1904">
        <v>1.1140000000000001</v>
      </c>
      <c r="P1904">
        <v>1.1160000000000001</v>
      </c>
      <c r="Q1904">
        <v>1.111</v>
      </c>
      <c r="R1904">
        <v>0.79700000000000004</v>
      </c>
      <c r="S1904">
        <v>0.307</v>
      </c>
    </row>
    <row r="1905" spans="1:19" x14ac:dyDescent="0.3">
      <c r="A1905">
        <v>300</v>
      </c>
      <c r="B1905">
        <v>-0.32100000000000001</v>
      </c>
      <c r="C1905">
        <v>-1.321</v>
      </c>
      <c r="D1905">
        <v>-2.3170000000000002</v>
      </c>
      <c r="E1905">
        <v>-3.0750000000000002</v>
      </c>
      <c r="F1905">
        <v>-3.21</v>
      </c>
      <c r="G1905">
        <v>3.1</v>
      </c>
      <c r="H1905">
        <v>0.01</v>
      </c>
      <c r="I1905">
        <v>2.9220000000000002</v>
      </c>
      <c r="J1905">
        <v>-0.32200000000000001</v>
      </c>
      <c r="K1905">
        <v>-1.321</v>
      </c>
      <c r="L1905">
        <v>-2.3170000000000002</v>
      </c>
      <c r="M1905">
        <v>-3.073</v>
      </c>
      <c r="N1905">
        <v>-3.1949999999999998</v>
      </c>
      <c r="O1905">
        <v>1.117</v>
      </c>
      <c r="P1905">
        <v>1.115</v>
      </c>
      <c r="Q1905">
        <v>1.1100000000000001</v>
      </c>
      <c r="R1905">
        <v>0.79800000000000004</v>
      </c>
      <c r="S1905">
        <v>0.30299999999999999</v>
      </c>
    </row>
    <row r="1906" spans="1:19" x14ac:dyDescent="0.3">
      <c r="A1906">
        <v>360</v>
      </c>
      <c r="B1906">
        <v>-0.32100000000000001</v>
      </c>
      <c r="C1906">
        <v>-1.321</v>
      </c>
      <c r="D1906">
        <v>-2.3170000000000002</v>
      </c>
      <c r="E1906">
        <v>-3.0750000000000002</v>
      </c>
      <c r="F1906">
        <v>-3.21</v>
      </c>
      <c r="G1906">
        <v>3.1</v>
      </c>
      <c r="H1906">
        <v>0.01</v>
      </c>
      <c r="I1906">
        <v>2.9220000000000002</v>
      </c>
      <c r="J1906">
        <v>-0.32100000000000001</v>
      </c>
      <c r="K1906">
        <v>-1.321</v>
      </c>
      <c r="L1906">
        <v>-2.3180000000000001</v>
      </c>
      <c r="M1906">
        <v>-3.073</v>
      </c>
      <c r="N1906">
        <v>-3.1920000000000002</v>
      </c>
      <c r="O1906">
        <v>1.119</v>
      </c>
      <c r="P1906">
        <v>1.1140000000000001</v>
      </c>
      <c r="Q1906">
        <v>1.111</v>
      </c>
      <c r="R1906">
        <v>0.79500000000000004</v>
      </c>
      <c r="S1906">
        <v>0.30199999999999999</v>
      </c>
    </row>
    <row r="1907" spans="1:19" x14ac:dyDescent="0.3">
      <c r="A1907">
        <v>420</v>
      </c>
      <c r="B1907">
        <v>-0.32100000000000001</v>
      </c>
      <c r="C1907">
        <v>-1.321</v>
      </c>
      <c r="D1907">
        <v>-2.3170000000000002</v>
      </c>
      <c r="E1907">
        <v>-3.0750000000000002</v>
      </c>
      <c r="F1907">
        <v>-3.21</v>
      </c>
      <c r="G1907">
        <v>3.1</v>
      </c>
      <c r="H1907">
        <v>0.01</v>
      </c>
      <c r="I1907">
        <v>2.9220000000000002</v>
      </c>
      <c r="J1907">
        <v>-0.32</v>
      </c>
      <c r="K1907">
        <v>-1.3220000000000001</v>
      </c>
      <c r="L1907">
        <v>-2.3180000000000001</v>
      </c>
      <c r="M1907">
        <v>-3.0710000000000002</v>
      </c>
      <c r="N1907">
        <v>-3.1890000000000001</v>
      </c>
      <c r="O1907">
        <v>1.1200000000000001</v>
      </c>
      <c r="P1907">
        <v>1.1140000000000001</v>
      </c>
      <c r="Q1907">
        <v>1.1120000000000001</v>
      </c>
      <c r="R1907">
        <v>0.79100000000000004</v>
      </c>
      <c r="S1907">
        <v>0.30099999999999999</v>
      </c>
    </row>
    <row r="1908" spans="1:19" x14ac:dyDescent="0.3">
      <c r="A1908">
        <v>480</v>
      </c>
      <c r="B1908">
        <v>-0.32100000000000001</v>
      </c>
      <c r="C1908">
        <v>-1.321</v>
      </c>
      <c r="D1908">
        <v>-2.3170000000000002</v>
      </c>
      <c r="E1908">
        <v>-3.0750000000000002</v>
      </c>
      <c r="F1908">
        <v>-3.21</v>
      </c>
      <c r="G1908">
        <v>3.1</v>
      </c>
      <c r="H1908">
        <v>0.01</v>
      </c>
      <c r="I1908">
        <v>2.9220000000000002</v>
      </c>
      <c r="J1908">
        <v>-0.31900000000000001</v>
      </c>
      <c r="K1908">
        <v>-1.3220000000000001</v>
      </c>
      <c r="L1908">
        <v>-2.3180000000000001</v>
      </c>
      <c r="M1908">
        <v>-3.07</v>
      </c>
      <c r="N1908">
        <v>-3.1859999999999999</v>
      </c>
      <c r="O1908">
        <v>1.1220000000000001</v>
      </c>
      <c r="P1908">
        <v>1.113</v>
      </c>
      <c r="Q1908">
        <v>1.1120000000000001</v>
      </c>
      <c r="R1908">
        <v>0.78700000000000003</v>
      </c>
      <c r="S1908">
        <v>0.29899999999999999</v>
      </c>
    </row>
    <row r="1909" spans="1:19" x14ac:dyDescent="0.3">
      <c r="A1909">
        <v>540</v>
      </c>
      <c r="B1909">
        <v>-0.32100000000000001</v>
      </c>
      <c r="C1909">
        <v>-1.321</v>
      </c>
      <c r="D1909">
        <v>-2.3170000000000002</v>
      </c>
      <c r="E1909">
        <v>-3.0750000000000002</v>
      </c>
      <c r="F1909">
        <v>-3.21</v>
      </c>
      <c r="G1909">
        <v>3.1</v>
      </c>
      <c r="H1909">
        <v>0.01</v>
      </c>
      <c r="I1909">
        <v>2.9220000000000002</v>
      </c>
      <c r="J1909">
        <v>-0.318</v>
      </c>
      <c r="K1909">
        <v>-1.3220000000000001</v>
      </c>
      <c r="L1909">
        <v>-2.3180000000000001</v>
      </c>
      <c r="M1909">
        <v>-3.0680000000000001</v>
      </c>
      <c r="N1909">
        <v>-3.1829999999999998</v>
      </c>
      <c r="O1909">
        <v>1.1240000000000001</v>
      </c>
      <c r="P1909">
        <v>1.1140000000000001</v>
      </c>
      <c r="Q1909">
        <v>1.111</v>
      </c>
      <c r="R1909">
        <v>0.78200000000000003</v>
      </c>
      <c r="S1909">
        <v>0.29599999999999999</v>
      </c>
    </row>
    <row r="1910" spans="1:19" x14ac:dyDescent="0.3">
      <c r="A1910">
        <v>600</v>
      </c>
      <c r="B1910">
        <v>-0.32100000000000001</v>
      </c>
      <c r="C1910">
        <v>-1.321</v>
      </c>
      <c r="D1910">
        <v>-2.3170000000000002</v>
      </c>
      <c r="E1910">
        <v>-3.0750000000000002</v>
      </c>
      <c r="F1910">
        <v>-3.21</v>
      </c>
      <c r="G1910">
        <v>3.1</v>
      </c>
      <c r="H1910">
        <v>0.01</v>
      </c>
      <c r="I1910">
        <v>2.9220000000000002</v>
      </c>
      <c r="J1910">
        <v>-0.316</v>
      </c>
      <c r="K1910">
        <v>-1.3220000000000001</v>
      </c>
      <c r="L1910">
        <v>-2.3180000000000001</v>
      </c>
      <c r="M1910">
        <v>-3.0659999999999998</v>
      </c>
      <c r="N1910">
        <v>-3.18</v>
      </c>
      <c r="O1910">
        <v>1.125</v>
      </c>
      <c r="P1910">
        <v>1.1140000000000001</v>
      </c>
      <c r="Q1910">
        <v>1.111</v>
      </c>
      <c r="R1910">
        <v>0.77800000000000002</v>
      </c>
      <c r="S1910">
        <v>0.29399999999999998</v>
      </c>
    </row>
    <row r="1912" spans="1:19" x14ac:dyDescent="0.3">
      <c r="A1912" t="s">
        <v>0</v>
      </c>
      <c r="B1912" t="s">
        <v>148</v>
      </c>
    </row>
    <row r="1913" spans="1:19" x14ac:dyDescent="0.3">
      <c r="A1913">
        <v>0</v>
      </c>
      <c r="B1913">
        <v>-0.32100000000000001</v>
      </c>
      <c r="C1913">
        <v>-1.321</v>
      </c>
      <c r="D1913">
        <v>-2.3170000000000002</v>
      </c>
      <c r="E1913">
        <v>-3.0680000000000001</v>
      </c>
      <c r="F1913">
        <v>-3.2</v>
      </c>
      <c r="G1913">
        <v>3.1</v>
      </c>
      <c r="H1913">
        <v>0.01</v>
      </c>
      <c r="I1913">
        <v>3.36</v>
      </c>
      <c r="J1913">
        <v>-0.32100000000000001</v>
      </c>
      <c r="K1913">
        <v>-1.321</v>
      </c>
      <c r="L1913">
        <v>-2.3170000000000002</v>
      </c>
      <c r="M1913">
        <v>-3.0680000000000001</v>
      </c>
      <c r="N1913">
        <v>-3.2</v>
      </c>
      <c r="O1913">
        <v>1.097</v>
      </c>
      <c r="P1913">
        <v>1.097</v>
      </c>
      <c r="Q1913">
        <v>1.0900000000000001</v>
      </c>
      <c r="R1913">
        <v>0.77600000000000002</v>
      </c>
      <c r="S1913">
        <v>0.32800000000000001</v>
      </c>
    </row>
    <row r="1914" spans="1:19" x14ac:dyDescent="0.3">
      <c r="A1914">
        <v>60</v>
      </c>
      <c r="B1914">
        <v>-0.32100000000000001</v>
      </c>
      <c r="C1914">
        <v>-1.321</v>
      </c>
      <c r="D1914">
        <v>-2.3170000000000002</v>
      </c>
      <c r="E1914">
        <v>-3.0680000000000001</v>
      </c>
      <c r="F1914">
        <v>-3.2</v>
      </c>
      <c r="G1914">
        <v>3.1</v>
      </c>
      <c r="H1914">
        <v>0.01</v>
      </c>
      <c r="I1914">
        <v>3.36</v>
      </c>
      <c r="J1914">
        <v>-0.32200000000000001</v>
      </c>
      <c r="K1914">
        <v>-1.321</v>
      </c>
      <c r="L1914">
        <v>-2.3170000000000002</v>
      </c>
      <c r="M1914">
        <v>-3.0680000000000001</v>
      </c>
      <c r="N1914">
        <v>-3.2029999999999998</v>
      </c>
      <c r="O1914">
        <v>1.103</v>
      </c>
      <c r="P1914">
        <v>1.1100000000000001</v>
      </c>
      <c r="Q1914">
        <v>1.1040000000000001</v>
      </c>
      <c r="R1914">
        <v>0.78</v>
      </c>
      <c r="S1914">
        <v>0.33700000000000002</v>
      </c>
    </row>
    <row r="1915" spans="1:19" x14ac:dyDescent="0.3">
      <c r="A1915">
        <v>120</v>
      </c>
      <c r="B1915">
        <v>-0.32100000000000001</v>
      </c>
      <c r="C1915">
        <v>-1.321</v>
      </c>
      <c r="D1915">
        <v>-2.3170000000000002</v>
      </c>
      <c r="E1915">
        <v>-3.0680000000000001</v>
      </c>
      <c r="F1915">
        <v>-3.2</v>
      </c>
      <c r="G1915">
        <v>3.1</v>
      </c>
      <c r="H1915">
        <v>0.01</v>
      </c>
      <c r="I1915">
        <v>3.36</v>
      </c>
      <c r="J1915">
        <v>-0.32300000000000001</v>
      </c>
      <c r="K1915">
        <v>-1.321</v>
      </c>
      <c r="L1915">
        <v>-2.3170000000000002</v>
      </c>
      <c r="M1915">
        <v>-3.0670000000000002</v>
      </c>
      <c r="N1915">
        <v>-3.206</v>
      </c>
      <c r="O1915">
        <v>1.1080000000000001</v>
      </c>
      <c r="P1915">
        <v>1.1120000000000001</v>
      </c>
      <c r="Q1915">
        <v>1.1080000000000001</v>
      </c>
      <c r="R1915">
        <v>0.78700000000000003</v>
      </c>
      <c r="S1915">
        <v>0.34399999999999997</v>
      </c>
    </row>
    <row r="1916" spans="1:19" x14ac:dyDescent="0.3">
      <c r="A1916">
        <v>180</v>
      </c>
      <c r="B1916">
        <v>-0.32100000000000001</v>
      </c>
      <c r="C1916">
        <v>-1.321</v>
      </c>
      <c r="D1916">
        <v>-2.3170000000000002</v>
      </c>
      <c r="E1916">
        <v>-3.0680000000000001</v>
      </c>
      <c r="F1916">
        <v>-3.2</v>
      </c>
      <c r="G1916">
        <v>3.1</v>
      </c>
      <c r="H1916">
        <v>0.01</v>
      </c>
      <c r="I1916">
        <v>3.36</v>
      </c>
      <c r="J1916">
        <v>-0.32300000000000001</v>
      </c>
      <c r="K1916">
        <v>-1.321</v>
      </c>
      <c r="L1916">
        <v>-2.3170000000000002</v>
      </c>
      <c r="M1916">
        <v>-3.0659999999999998</v>
      </c>
      <c r="N1916">
        <v>-3.2090000000000001</v>
      </c>
      <c r="O1916">
        <v>1.111</v>
      </c>
      <c r="P1916">
        <v>1.1160000000000001</v>
      </c>
      <c r="Q1916">
        <v>1.1080000000000001</v>
      </c>
      <c r="R1916">
        <v>0.78800000000000003</v>
      </c>
      <c r="S1916">
        <v>0.35199999999999998</v>
      </c>
    </row>
    <row r="1917" spans="1:19" x14ac:dyDescent="0.3">
      <c r="A1917">
        <v>240</v>
      </c>
      <c r="B1917">
        <v>-0.32100000000000001</v>
      </c>
      <c r="C1917">
        <v>-1.321</v>
      </c>
      <c r="D1917">
        <v>-2.3170000000000002</v>
      </c>
      <c r="E1917">
        <v>-3.0680000000000001</v>
      </c>
      <c r="F1917">
        <v>-3.2</v>
      </c>
      <c r="G1917">
        <v>3.1</v>
      </c>
      <c r="H1917">
        <v>0.01</v>
      </c>
      <c r="I1917">
        <v>3.36</v>
      </c>
      <c r="J1917">
        <v>-0.32200000000000001</v>
      </c>
      <c r="K1917">
        <v>-1.321</v>
      </c>
      <c r="L1917">
        <v>-2.3170000000000002</v>
      </c>
      <c r="M1917">
        <v>-3.0649999999999999</v>
      </c>
      <c r="N1917">
        <v>-3.2120000000000002</v>
      </c>
      <c r="O1917">
        <v>1.1140000000000001</v>
      </c>
      <c r="P1917">
        <v>1.115</v>
      </c>
      <c r="Q1917">
        <v>1.1100000000000001</v>
      </c>
      <c r="R1917">
        <v>0.78700000000000003</v>
      </c>
      <c r="S1917">
        <v>0.35699999999999998</v>
      </c>
    </row>
    <row r="1918" spans="1:19" x14ac:dyDescent="0.3">
      <c r="A1918">
        <v>300</v>
      </c>
      <c r="B1918">
        <v>-0.32100000000000001</v>
      </c>
      <c r="C1918">
        <v>-1.321</v>
      </c>
      <c r="D1918">
        <v>-2.3170000000000002</v>
      </c>
      <c r="E1918">
        <v>-3.0680000000000001</v>
      </c>
      <c r="F1918">
        <v>-3.2</v>
      </c>
      <c r="G1918">
        <v>3.1</v>
      </c>
      <c r="H1918">
        <v>0.01</v>
      </c>
      <c r="I1918">
        <v>3.36</v>
      </c>
      <c r="J1918">
        <v>-0.32200000000000001</v>
      </c>
      <c r="K1918">
        <v>-1.321</v>
      </c>
      <c r="L1918">
        <v>-2.3180000000000001</v>
      </c>
      <c r="M1918">
        <v>-3.0649999999999999</v>
      </c>
      <c r="N1918">
        <v>-3.2149999999999999</v>
      </c>
      <c r="O1918">
        <v>1.117</v>
      </c>
      <c r="P1918">
        <v>1.115</v>
      </c>
      <c r="Q1918">
        <v>1.111</v>
      </c>
      <c r="R1918">
        <v>0.78700000000000003</v>
      </c>
      <c r="S1918">
        <v>0.36299999999999999</v>
      </c>
    </row>
    <row r="1919" spans="1:19" x14ac:dyDescent="0.3">
      <c r="A1919">
        <v>360</v>
      </c>
      <c r="B1919">
        <v>-0.32100000000000001</v>
      </c>
      <c r="C1919">
        <v>-1.321</v>
      </c>
      <c r="D1919">
        <v>-2.3170000000000002</v>
      </c>
      <c r="E1919">
        <v>-3.0680000000000001</v>
      </c>
      <c r="F1919">
        <v>-3.2</v>
      </c>
      <c r="G1919">
        <v>3.1</v>
      </c>
      <c r="H1919">
        <v>0.01</v>
      </c>
      <c r="I1919">
        <v>3.36</v>
      </c>
      <c r="J1919">
        <v>-0.32100000000000001</v>
      </c>
      <c r="K1919">
        <v>-1.321</v>
      </c>
      <c r="L1919">
        <v>-2.3180000000000001</v>
      </c>
      <c r="M1919">
        <v>-3.0659999999999998</v>
      </c>
      <c r="N1919">
        <v>-3.218</v>
      </c>
      <c r="O1919">
        <v>1.119</v>
      </c>
      <c r="P1919">
        <v>1.1140000000000001</v>
      </c>
      <c r="Q1919">
        <v>1.111</v>
      </c>
      <c r="R1919">
        <v>0.78900000000000003</v>
      </c>
      <c r="S1919">
        <v>0.36899999999999999</v>
      </c>
    </row>
    <row r="1920" spans="1:19" x14ac:dyDescent="0.3">
      <c r="A1920">
        <v>420</v>
      </c>
      <c r="B1920">
        <v>-0.32100000000000001</v>
      </c>
      <c r="C1920">
        <v>-1.321</v>
      </c>
      <c r="D1920">
        <v>-2.3170000000000002</v>
      </c>
      <c r="E1920">
        <v>-3.0680000000000001</v>
      </c>
      <c r="F1920">
        <v>-3.2</v>
      </c>
      <c r="G1920">
        <v>3.1</v>
      </c>
      <c r="H1920">
        <v>0.01</v>
      </c>
      <c r="I1920">
        <v>3.36</v>
      </c>
      <c r="J1920">
        <v>-0.32</v>
      </c>
      <c r="K1920">
        <v>-1.3220000000000001</v>
      </c>
      <c r="L1920">
        <v>-2.3170000000000002</v>
      </c>
      <c r="M1920">
        <v>-3.0670000000000002</v>
      </c>
      <c r="N1920">
        <v>-3.2210000000000001</v>
      </c>
      <c r="O1920">
        <v>1.1200000000000001</v>
      </c>
      <c r="P1920">
        <v>1.1140000000000001</v>
      </c>
      <c r="Q1920">
        <v>1.1100000000000001</v>
      </c>
      <c r="R1920">
        <v>0.79300000000000004</v>
      </c>
      <c r="S1920">
        <v>0.374</v>
      </c>
    </row>
    <row r="1921" spans="1:19" x14ac:dyDescent="0.3">
      <c r="A1921">
        <v>480</v>
      </c>
      <c r="B1921">
        <v>-0.32100000000000001</v>
      </c>
      <c r="C1921">
        <v>-1.321</v>
      </c>
      <c r="D1921">
        <v>-2.3170000000000002</v>
      </c>
      <c r="E1921">
        <v>-3.0680000000000001</v>
      </c>
      <c r="F1921">
        <v>-3.2</v>
      </c>
      <c r="G1921">
        <v>3.1</v>
      </c>
      <c r="H1921">
        <v>0.01</v>
      </c>
      <c r="I1921">
        <v>3.36</v>
      </c>
      <c r="J1921">
        <v>-0.31900000000000001</v>
      </c>
      <c r="K1921">
        <v>-1.3220000000000001</v>
      </c>
      <c r="L1921">
        <v>-2.3170000000000002</v>
      </c>
      <c r="M1921">
        <v>-3.069</v>
      </c>
      <c r="N1921">
        <v>-3.2240000000000002</v>
      </c>
      <c r="O1921">
        <v>1.1220000000000001</v>
      </c>
      <c r="P1921">
        <v>1.113</v>
      </c>
      <c r="Q1921">
        <v>1.1100000000000001</v>
      </c>
      <c r="R1921">
        <v>0.79800000000000004</v>
      </c>
      <c r="S1921">
        <v>0.376</v>
      </c>
    </row>
    <row r="1922" spans="1:19" x14ac:dyDescent="0.3">
      <c r="A1922">
        <v>540</v>
      </c>
      <c r="B1922">
        <v>-0.32100000000000001</v>
      </c>
      <c r="C1922">
        <v>-1.321</v>
      </c>
      <c r="D1922">
        <v>-2.3170000000000002</v>
      </c>
      <c r="E1922">
        <v>-3.0680000000000001</v>
      </c>
      <c r="F1922">
        <v>-3.2</v>
      </c>
      <c r="G1922">
        <v>3.1</v>
      </c>
      <c r="H1922">
        <v>0.01</v>
      </c>
      <c r="I1922">
        <v>3.36</v>
      </c>
      <c r="J1922">
        <v>-0.318</v>
      </c>
      <c r="K1922">
        <v>-1.3220000000000001</v>
      </c>
      <c r="L1922">
        <v>-2.3180000000000001</v>
      </c>
      <c r="M1922">
        <v>-3.07</v>
      </c>
      <c r="N1922">
        <v>-3.2269999999999999</v>
      </c>
      <c r="O1922">
        <v>1.1240000000000001</v>
      </c>
      <c r="P1922">
        <v>1.1140000000000001</v>
      </c>
      <c r="Q1922">
        <v>1.111</v>
      </c>
      <c r="R1922">
        <v>0.80100000000000005</v>
      </c>
      <c r="S1922">
        <v>0.378</v>
      </c>
    </row>
    <row r="1923" spans="1:19" x14ac:dyDescent="0.3">
      <c r="A1923">
        <v>600</v>
      </c>
      <c r="B1923">
        <v>-0.32100000000000001</v>
      </c>
      <c r="C1923">
        <v>-1.321</v>
      </c>
      <c r="D1923">
        <v>-2.3170000000000002</v>
      </c>
      <c r="E1923">
        <v>-3.0680000000000001</v>
      </c>
      <c r="F1923">
        <v>-3.2</v>
      </c>
      <c r="G1923">
        <v>3.1</v>
      </c>
      <c r="H1923">
        <v>0.01</v>
      </c>
      <c r="I1923">
        <v>3.36</v>
      </c>
      <c r="J1923">
        <v>-0.316</v>
      </c>
      <c r="K1923">
        <v>-1.3220000000000001</v>
      </c>
      <c r="L1923">
        <v>-2.3180000000000001</v>
      </c>
      <c r="M1923">
        <v>-3.0720000000000001</v>
      </c>
      <c r="N1923">
        <v>-3.23</v>
      </c>
      <c r="O1923">
        <v>1.1240000000000001</v>
      </c>
      <c r="P1923">
        <v>1.1140000000000001</v>
      </c>
      <c r="Q1923">
        <v>1.111</v>
      </c>
      <c r="R1923">
        <v>0.80500000000000005</v>
      </c>
      <c r="S1923">
        <v>0.379</v>
      </c>
    </row>
    <row r="1925" spans="1:19" x14ac:dyDescent="0.3">
      <c r="A1925" t="s">
        <v>0</v>
      </c>
      <c r="B1925" t="s">
        <v>149</v>
      </c>
    </row>
    <row r="1926" spans="1:19" x14ac:dyDescent="0.3">
      <c r="A1926">
        <v>0</v>
      </c>
      <c r="B1926">
        <v>-0.32100000000000001</v>
      </c>
      <c r="C1926">
        <v>-1.321</v>
      </c>
      <c r="D1926">
        <v>-2.3170000000000002</v>
      </c>
      <c r="E1926">
        <v>-3.0680000000000001</v>
      </c>
      <c r="F1926">
        <v>-3.2</v>
      </c>
      <c r="G1926">
        <v>3.1</v>
      </c>
      <c r="H1926">
        <v>0.01</v>
      </c>
      <c r="I1926">
        <v>3.145</v>
      </c>
      <c r="J1926">
        <v>-0.32100000000000001</v>
      </c>
      <c r="K1926">
        <v>-1.321</v>
      </c>
      <c r="L1926">
        <v>-2.3170000000000002</v>
      </c>
      <c r="M1926">
        <v>-3.0680000000000001</v>
      </c>
      <c r="N1926">
        <v>-3.2</v>
      </c>
      <c r="O1926">
        <v>1.097</v>
      </c>
      <c r="P1926">
        <v>1.097</v>
      </c>
      <c r="Q1926">
        <v>1.0900000000000001</v>
      </c>
      <c r="R1926">
        <v>0.77600000000000002</v>
      </c>
      <c r="S1926">
        <v>0.32800000000000001</v>
      </c>
    </row>
    <row r="1927" spans="1:19" x14ac:dyDescent="0.3">
      <c r="A1927">
        <v>60</v>
      </c>
      <c r="B1927">
        <v>-0.32100000000000001</v>
      </c>
      <c r="C1927">
        <v>-1.321</v>
      </c>
      <c r="D1927">
        <v>-2.3170000000000002</v>
      </c>
      <c r="E1927">
        <v>-3.0680000000000001</v>
      </c>
      <c r="F1927">
        <v>-3.2</v>
      </c>
      <c r="G1927">
        <v>3.1</v>
      </c>
      <c r="H1927">
        <v>0.01</v>
      </c>
      <c r="I1927">
        <v>3.145</v>
      </c>
      <c r="J1927">
        <v>-0.32200000000000001</v>
      </c>
      <c r="K1927">
        <v>-1.321</v>
      </c>
      <c r="L1927">
        <v>-2.3170000000000002</v>
      </c>
      <c r="M1927">
        <v>-3.0680000000000001</v>
      </c>
      <c r="N1927">
        <v>-3.2</v>
      </c>
      <c r="O1927">
        <v>1.103</v>
      </c>
      <c r="P1927">
        <v>1.1100000000000001</v>
      </c>
      <c r="Q1927">
        <v>1.1040000000000001</v>
      </c>
      <c r="R1927">
        <v>0.78100000000000003</v>
      </c>
      <c r="S1927">
        <v>0.32900000000000001</v>
      </c>
    </row>
    <row r="1928" spans="1:19" x14ac:dyDescent="0.3">
      <c r="A1928">
        <v>120</v>
      </c>
      <c r="B1928">
        <v>-0.32100000000000001</v>
      </c>
      <c r="C1928">
        <v>-1.321</v>
      </c>
      <c r="D1928">
        <v>-2.3170000000000002</v>
      </c>
      <c r="E1928">
        <v>-3.0680000000000001</v>
      </c>
      <c r="F1928">
        <v>-3.2</v>
      </c>
      <c r="G1928">
        <v>3.1</v>
      </c>
      <c r="H1928">
        <v>0.01</v>
      </c>
      <c r="I1928">
        <v>3.145</v>
      </c>
      <c r="J1928">
        <v>-0.32300000000000001</v>
      </c>
      <c r="K1928">
        <v>-1.321</v>
      </c>
      <c r="L1928">
        <v>-2.3170000000000002</v>
      </c>
      <c r="M1928">
        <v>-3.0670000000000002</v>
      </c>
      <c r="N1928">
        <v>-3.2</v>
      </c>
      <c r="O1928">
        <v>1.1080000000000001</v>
      </c>
      <c r="P1928">
        <v>1.1120000000000001</v>
      </c>
      <c r="Q1928">
        <v>1.107</v>
      </c>
      <c r="R1928">
        <v>0.78500000000000003</v>
      </c>
      <c r="S1928">
        <v>0.33</v>
      </c>
    </row>
    <row r="1929" spans="1:19" x14ac:dyDescent="0.3">
      <c r="A1929">
        <v>180</v>
      </c>
      <c r="B1929">
        <v>-0.32100000000000001</v>
      </c>
      <c r="C1929">
        <v>-1.321</v>
      </c>
      <c r="D1929">
        <v>-2.3170000000000002</v>
      </c>
      <c r="E1929">
        <v>-3.0680000000000001</v>
      </c>
      <c r="F1929">
        <v>-3.2</v>
      </c>
      <c r="G1929">
        <v>3.1</v>
      </c>
      <c r="H1929">
        <v>0.01</v>
      </c>
      <c r="I1929">
        <v>3.145</v>
      </c>
      <c r="J1929">
        <v>-0.32300000000000001</v>
      </c>
      <c r="K1929">
        <v>-1.321</v>
      </c>
      <c r="L1929">
        <v>-2.3170000000000002</v>
      </c>
      <c r="M1929">
        <v>-3.0659999999999998</v>
      </c>
      <c r="N1929">
        <v>-3.2</v>
      </c>
      <c r="O1929">
        <v>1.111</v>
      </c>
      <c r="P1929">
        <v>1.1160000000000001</v>
      </c>
      <c r="Q1929">
        <v>1.109</v>
      </c>
      <c r="R1929">
        <v>0.78800000000000003</v>
      </c>
      <c r="S1929">
        <v>0.33100000000000002</v>
      </c>
    </row>
    <row r="1930" spans="1:19" x14ac:dyDescent="0.3">
      <c r="A1930">
        <v>240</v>
      </c>
      <c r="B1930">
        <v>-0.32100000000000001</v>
      </c>
      <c r="C1930">
        <v>-1.321</v>
      </c>
      <c r="D1930">
        <v>-2.3170000000000002</v>
      </c>
      <c r="E1930">
        <v>-3.0680000000000001</v>
      </c>
      <c r="F1930">
        <v>-3.2</v>
      </c>
      <c r="G1930">
        <v>3.1</v>
      </c>
      <c r="H1930">
        <v>0.01</v>
      </c>
      <c r="I1930">
        <v>3.145</v>
      </c>
      <c r="J1930">
        <v>-0.32200000000000001</v>
      </c>
      <c r="K1930">
        <v>-1.321</v>
      </c>
      <c r="L1930">
        <v>-2.3170000000000002</v>
      </c>
      <c r="M1930">
        <v>-3.0659999999999998</v>
      </c>
      <c r="N1930">
        <v>-3.2</v>
      </c>
      <c r="O1930">
        <v>1.1140000000000001</v>
      </c>
      <c r="P1930">
        <v>1.1160000000000001</v>
      </c>
      <c r="Q1930">
        <v>1.1100000000000001</v>
      </c>
      <c r="R1930">
        <v>0.78900000000000003</v>
      </c>
      <c r="S1930">
        <v>0.33100000000000002</v>
      </c>
    </row>
    <row r="1931" spans="1:19" x14ac:dyDescent="0.3">
      <c r="A1931">
        <v>300</v>
      </c>
      <c r="B1931">
        <v>-0.32100000000000001</v>
      </c>
      <c r="C1931">
        <v>-1.321</v>
      </c>
      <c r="D1931">
        <v>-2.3170000000000002</v>
      </c>
      <c r="E1931">
        <v>-3.0680000000000001</v>
      </c>
      <c r="F1931">
        <v>-3.2</v>
      </c>
      <c r="G1931">
        <v>3.1</v>
      </c>
      <c r="H1931">
        <v>0.01</v>
      </c>
      <c r="I1931">
        <v>3.145</v>
      </c>
      <c r="J1931">
        <v>-0.32200000000000001</v>
      </c>
      <c r="K1931">
        <v>-1.321</v>
      </c>
      <c r="L1931">
        <v>-2.3170000000000002</v>
      </c>
      <c r="M1931">
        <v>-3.0659999999999998</v>
      </c>
      <c r="N1931">
        <v>-3.2</v>
      </c>
      <c r="O1931">
        <v>1.117</v>
      </c>
      <c r="P1931">
        <v>1.115</v>
      </c>
      <c r="Q1931">
        <v>1.1100000000000001</v>
      </c>
      <c r="R1931">
        <v>0.78900000000000003</v>
      </c>
      <c r="S1931">
        <v>0.33200000000000002</v>
      </c>
    </row>
    <row r="1932" spans="1:19" x14ac:dyDescent="0.3">
      <c r="A1932">
        <v>360</v>
      </c>
      <c r="B1932">
        <v>-0.32100000000000001</v>
      </c>
      <c r="C1932">
        <v>-1.321</v>
      </c>
      <c r="D1932">
        <v>-2.3170000000000002</v>
      </c>
      <c r="E1932">
        <v>-3.0680000000000001</v>
      </c>
      <c r="F1932">
        <v>-3.2</v>
      </c>
      <c r="G1932">
        <v>3.1</v>
      </c>
      <c r="H1932">
        <v>0.01</v>
      </c>
      <c r="I1932">
        <v>3.145</v>
      </c>
      <c r="J1932">
        <v>-0.32100000000000001</v>
      </c>
      <c r="K1932">
        <v>-1.321</v>
      </c>
      <c r="L1932">
        <v>-2.3180000000000001</v>
      </c>
      <c r="M1932">
        <v>-3.0659999999999998</v>
      </c>
      <c r="N1932">
        <v>-3.2</v>
      </c>
      <c r="O1932">
        <v>1.119</v>
      </c>
      <c r="P1932">
        <v>1.1140000000000001</v>
      </c>
      <c r="Q1932">
        <v>1.111</v>
      </c>
      <c r="R1932">
        <v>0.78900000000000003</v>
      </c>
      <c r="S1932">
        <v>0.33400000000000002</v>
      </c>
    </row>
    <row r="1933" spans="1:19" x14ac:dyDescent="0.3">
      <c r="A1933">
        <v>420</v>
      </c>
      <c r="B1933">
        <v>-0.32100000000000001</v>
      </c>
      <c r="C1933">
        <v>-1.321</v>
      </c>
      <c r="D1933">
        <v>-2.3170000000000002</v>
      </c>
      <c r="E1933">
        <v>-3.0680000000000001</v>
      </c>
      <c r="F1933">
        <v>-3.2</v>
      </c>
      <c r="G1933">
        <v>3.1</v>
      </c>
      <c r="H1933">
        <v>0.01</v>
      </c>
      <c r="I1933">
        <v>3.145</v>
      </c>
      <c r="J1933">
        <v>-0.32</v>
      </c>
      <c r="K1933">
        <v>-1.3220000000000001</v>
      </c>
      <c r="L1933">
        <v>-2.3180000000000001</v>
      </c>
      <c r="M1933">
        <v>-3.0659999999999998</v>
      </c>
      <c r="N1933">
        <v>-3.2</v>
      </c>
      <c r="O1933">
        <v>1.1200000000000001</v>
      </c>
      <c r="P1933">
        <v>1.1140000000000001</v>
      </c>
      <c r="Q1933">
        <v>1.111</v>
      </c>
      <c r="R1933">
        <v>0.78900000000000003</v>
      </c>
      <c r="S1933">
        <v>0.33600000000000002</v>
      </c>
    </row>
    <row r="1934" spans="1:19" x14ac:dyDescent="0.3">
      <c r="A1934">
        <v>480</v>
      </c>
      <c r="B1934">
        <v>-0.32100000000000001</v>
      </c>
      <c r="C1934">
        <v>-1.321</v>
      </c>
      <c r="D1934">
        <v>-2.3170000000000002</v>
      </c>
      <c r="E1934">
        <v>-3.0680000000000001</v>
      </c>
      <c r="F1934">
        <v>-3.2</v>
      </c>
      <c r="G1934">
        <v>3.1</v>
      </c>
      <c r="H1934">
        <v>0.01</v>
      </c>
      <c r="I1934">
        <v>3.145</v>
      </c>
      <c r="J1934">
        <v>-0.31900000000000001</v>
      </c>
      <c r="K1934">
        <v>-1.3220000000000001</v>
      </c>
      <c r="L1934">
        <v>-2.3180000000000001</v>
      </c>
      <c r="M1934">
        <v>-3.0659999999999998</v>
      </c>
      <c r="N1934">
        <v>-3.2</v>
      </c>
      <c r="O1934">
        <v>1.1220000000000001</v>
      </c>
      <c r="P1934">
        <v>1.113</v>
      </c>
      <c r="Q1934">
        <v>1.111</v>
      </c>
      <c r="R1934">
        <v>0.78900000000000003</v>
      </c>
      <c r="S1934">
        <v>0.33600000000000002</v>
      </c>
    </row>
    <row r="1935" spans="1:19" x14ac:dyDescent="0.3">
      <c r="A1935">
        <v>540</v>
      </c>
      <c r="B1935">
        <v>-0.32100000000000001</v>
      </c>
      <c r="C1935">
        <v>-1.321</v>
      </c>
      <c r="D1935">
        <v>-2.3170000000000002</v>
      </c>
      <c r="E1935">
        <v>-3.0680000000000001</v>
      </c>
      <c r="F1935">
        <v>-3.2</v>
      </c>
      <c r="G1935">
        <v>3.1</v>
      </c>
      <c r="H1935">
        <v>0.01</v>
      </c>
      <c r="I1935">
        <v>3.145</v>
      </c>
      <c r="J1935">
        <v>-0.318</v>
      </c>
      <c r="K1935">
        <v>-1.3220000000000001</v>
      </c>
      <c r="L1935">
        <v>-2.3180000000000001</v>
      </c>
      <c r="M1935">
        <v>-3.0659999999999998</v>
      </c>
      <c r="N1935">
        <v>-3.2</v>
      </c>
      <c r="O1935">
        <v>1.1240000000000001</v>
      </c>
      <c r="P1935">
        <v>1.1140000000000001</v>
      </c>
      <c r="Q1935">
        <v>1.111</v>
      </c>
      <c r="R1935">
        <v>0.78900000000000003</v>
      </c>
      <c r="S1935">
        <v>0.33600000000000002</v>
      </c>
    </row>
    <row r="1936" spans="1:19" x14ac:dyDescent="0.3">
      <c r="A1936">
        <v>600</v>
      </c>
      <c r="B1936">
        <v>-0.32100000000000001</v>
      </c>
      <c r="C1936">
        <v>-1.321</v>
      </c>
      <c r="D1936">
        <v>-2.3170000000000002</v>
      </c>
      <c r="E1936">
        <v>-3.0680000000000001</v>
      </c>
      <c r="F1936">
        <v>-3.2</v>
      </c>
      <c r="G1936">
        <v>3.1</v>
      </c>
      <c r="H1936">
        <v>0.01</v>
      </c>
      <c r="I1936">
        <v>3.145</v>
      </c>
      <c r="J1936">
        <v>-0.316</v>
      </c>
      <c r="K1936">
        <v>-1.3220000000000001</v>
      </c>
      <c r="L1936">
        <v>-2.3180000000000001</v>
      </c>
      <c r="M1936">
        <v>-3.0659999999999998</v>
      </c>
      <c r="N1936">
        <v>-3.2</v>
      </c>
      <c r="O1936">
        <v>1.125</v>
      </c>
      <c r="P1936">
        <v>1.1140000000000001</v>
      </c>
      <c r="Q1936">
        <v>1.1100000000000001</v>
      </c>
      <c r="R1936">
        <v>0.78900000000000003</v>
      </c>
      <c r="S1936">
        <v>0.33600000000000002</v>
      </c>
    </row>
    <row r="1938" spans="1:19" x14ac:dyDescent="0.3">
      <c r="A1938" t="s">
        <v>0</v>
      </c>
      <c r="B1938" t="s">
        <v>150</v>
      </c>
    </row>
    <row r="1939" spans="1:19" x14ac:dyDescent="0.3">
      <c r="A1939">
        <v>0</v>
      </c>
      <c r="B1939">
        <v>-0.32100000000000001</v>
      </c>
      <c r="C1939">
        <v>-1.321</v>
      </c>
      <c r="D1939">
        <v>-2.3170000000000002</v>
      </c>
      <c r="E1939">
        <v>-3.0680000000000001</v>
      </c>
      <c r="F1939">
        <v>-3.2</v>
      </c>
      <c r="G1939">
        <v>3.1</v>
      </c>
      <c r="H1939">
        <v>0.01</v>
      </c>
      <c r="I1939">
        <v>2.9180000000000001</v>
      </c>
      <c r="J1939">
        <v>-0.32100000000000001</v>
      </c>
      <c r="K1939">
        <v>-1.321</v>
      </c>
      <c r="L1939">
        <v>-2.3170000000000002</v>
      </c>
      <c r="M1939">
        <v>-3.0680000000000001</v>
      </c>
      <c r="N1939">
        <v>-3.2</v>
      </c>
      <c r="O1939">
        <v>1.097</v>
      </c>
      <c r="P1939">
        <v>1.097</v>
      </c>
      <c r="Q1939">
        <v>1.0900000000000001</v>
      </c>
      <c r="R1939">
        <v>0.77600000000000002</v>
      </c>
      <c r="S1939">
        <v>0.32800000000000001</v>
      </c>
    </row>
    <row r="1940" spans="1:19" x14ac:dyDescent="0.3">
      <c r="A1940">
        <v>60</v>
      </c>
      <c r="B1940">
        <v>-0.32100000000000001</v>
      </c>
      <c r="C1940">
        <v>-1.321</v>
      </c>
      <c r="D1940">
        <v>-2.3170000000000002</v>
      </c>
      <c r="E1940">
        <v>-3.0680000000000001</v>
      </c>
      <c r="F1940">
        <v>-3.2</v>
      </c>
      <c r="G1940">
        <v>3.1</v>
      </c>
      <c r="H1940">
        <v>0.01</v>
      </c>
      <c r="I1940">
        <v>2.9180000000000001</v>
      </c>
      <c r="J1940">
        <v>-0.32200000000000001</v>
      </c>
      <c r="K1940">
        <v>-1.32</v>
      </c>
      <c r="L1940">
        <v>-2.3170000000000002</v>
      </c>
      <c r="M1940">
        <v>-3.0680000000000001</v>
      </c>
      <c r="N1940">
        <v>-3.1970000000000001</v>
      </c>
      <c r="O1940">
        <v>1.103</v>
      </c>
      <c r="P1940">
        <v>1.109</v>
      </c>
      <c r="Q1940">
        <v>1.103</v>
      </c>
      <c r="R1940">
        <v>0.78200000000000003</v>
      </c>
      <c r="S1940">
        <v>0.32100000000000001</v>
      </c>
    </row>
    <row r="1941" spans="1:19" x14ac:dyDescent="0.3">
      <c r="A1941">
        <v>120</v>
      </c>
      <c r="B1941">
        <v>-0.32100000000000001</v>
      </c>
      <c r="C1941">
        <v>-1.321</v>
      </c>
      <c r="D1941">
        <v>-2.3170000000000002</v>
      </c>
      <c r="E1941">
        <v>-3.0680000000000001</v>
      </c>
      <c r="F1941">
        <v>-3.2</v>
      </c>
      <c r="G1941">
        <v>3.1</v>
      </c>
      <c r="H1941">
        <v>0.01</v>
      </c>
      <c r="I1941">
        <v>2.9180000000000001</v>
      </c>
      <c r="J1941">
        <v>-0.32300000000000001</v>
      </c>
      <c r="K1941">
        <v>-1.321</v>
      </c>
      <c r="L1941">
        <v>-2.3170000000000002</v>
      </c>
      <c r="M1941">
        <v>-3.0670000000000002</v>
      </c>
      <c r="N1941">
        <v>-3.194</v>
      </c>
      <c r="O1941">
        <v>1.1080000000000001</v>
      </c>
      <c r="P1941">
        <v>1.1120000000000001</v>
      </c>
      <c r="Q1941">
        <v>1.107</v>
      </c>
      <c r="R1941">
        <v>0.78500000000000003</v>
      </c>
      <c r="S1941">
        <v>0.314</v>
      </c>
    </row>
    <row r="1942" spans="1:19" x14ac:dyDescent="0.3">
      <c r="A1942">
        <v>180</v>
      </c>
      <c r="B1942">
        <v>-0.32100000000000001</v>
      </c>
      <c r="C1942">
        <v>-1.321</v>
      </c>
      <c r="D1942">
        <v>-2.3170000000000002</v>
      </c>
      <c r="E1942">
        <v>-3.0680000000000001</v>
      </c>
      <c r="F1942">
        <v>-3.2</v>
      </c>
      <c r="G1942">
        <v>3.1</v>
      </c>
      <c r="H1942">
        <v>0.01</v>
      </c>
      <c r="I1942">
        <v>2.9180000000000001</v>
      </c>
      <c r="J1942">
        <v>-0.32300000000000001</v>
      </c>
      <c r="K1942">
        <v>-1.321</v>
      </c>
      <c r="L1942">
        <v>-2.3170000000000002</v>
      </c>
      <c r="M1942">
        <v>-3.0659999999999998</v>
      </c>
      <c r="N1942">
        <v>-3.1909999999999998</v>
      </c>
      <c r="O1942">
        <v>1.111</v>
      </c>
      <c r="P1942">
        <v>1.1160000000000001</v>
      </c>
      <c r="Q1942">
        <v>1.109</v>
      </c>
      <c r="R1942">
        <v>0.78700000000000003</v>
      </c>
      <c r="S1942">
        <v>0.309</v>
      </c>
    </row>
    <row r="1943" spans="1:19" x14ac:dyDescent="0.3">
      <c r="A1943">
        <v>240</v>
      </c>
      <c r="B1943">
        <v>-0.32100000000000001</v>
      </c>
      <c r="C1943">
        <v>-1.321</v>
      </c>
      <c r="D1943">
        <v>-2.3170000000000002</v>
      </c>
      <c r="E1943">
        <v>-3.0680000000000001</v>
      </c>
      <c r="F1943">
        <v>-3.2</v>
      </c>
      <c r="G1943">
        <v>3.1</v>
      </c>
      <c r="H1943">
        <v>0.01</v>
      </c>
      <c r="I1943">
        <v>2.9180000000000001</v>
      </c>
      <c r="J1943">
        <v>-0.32200000000000001</v>
      </c>
      <c r="K1943">
        <v>-1.321</v>
      </c>
      <c r="L1943">
        <v>-2.3170000000000002</v>
      </c>
      <c r="M1943">
        <v>-3.0670000000000002</v>
      </c>
      <c r="N1943">
        <v>-3.1880000000000002</v>
      </c>
      <c r="O1943">
        <v>1.1140000000000001</v>
      </c>
      <c r="P1943">
        <v>1.1160000000000001</v>
      </c>
      <c r="Q1943">
        <v>1.1100000000000001</v>
      </c>
      <c r="R1943">
        <v>0.79100000000000004</v>
      </c>
      <c r="S1943">
        <v>0.30399999999999999</v>
      </c>
    </row>
    <row r="1944" spans="1:19" x14ac:dyDescent="0.3">
      <c r="A1944">
        <v>300</v>
      </c>
      <c r="B1944">
        <v>-0.32100000000000001</v>
      </c>
      <c r="C1944">
        <v>-1.321</v>
      </c>
      <c r="D1944">
        <v>-2.3170000000000002</v>
      </c>
      <c r="E1944">
        <v>-3.0680000000000001</v>
      </c>
      <c r="F1944">
        <v>-3.2</v>
      </c>
      <c r="G1944">
        <v>3.1</v>
      </c>
      <c r="H1944">
        <v>0.01</v>
      </c>
      <c r="I1944">
        <v>2.9180000000000001</v>
      </c>
      <c r="J1944">
        <v>-0.32200000000000001</v>
      </c>
      <c r="K1944">
        <v>-1.321</v>
      </c>
      <c r="L1944">
        <v>-2.3170000000000002</v>
      </c>
      <c r="M1944">
        <v>-3.0670000000000002</v>
      </c>
      <c r="N1944">
        <v>-3.1850000000000001</v>
      </c>
      <c r="O1944">
        <v>1.117</v>
      </c>
      <c r="P1944">
        <v>1.115</v>
      </c>
      <c r="Q1944">
        <v>1.109</v>
      </c>
      <c r="R1944">
        <v>0.79100000000000004</v>
      </c>
      <c r="S1944">
        <v>0.30099999999999999</v>
      </c>
    </row>
    <row r="1945" spans="1:19" x14ac:dyDescent="0.3">
      <c r="A1945">
        <v>360</v>
      </c>
      <c r="B1945">
        <v>-0.32100000000000001</v>
      </c>
      <c r="C1945">
        <v>-1.321</v>
      </c>
      <c r="D1945">
        <v>-2.3170000000000002</v>
      </c>
      <c r="E1945">
        <v>-3.0680000000000001</v>
      </c>
      <c r="F1945">
        <v>-3.2</v>
      </c>
      <c r="G1945">
        <v>3.1</v>
      </c>
      <c r="H1945">
        <v>0.01</v>
      </c>
      <c r="I1945">
        <v>2.9180000000000001</v>
      </c>
      <c r="J1945">
        <v>-0.32100000000000001</v>
      </c>
      <c r="K1945">
        <v>-1.321</v>
      </c>
      <c r="L1945">
        <v>-2.3170000000000002</v>
      </c>
      <c r="M1945">
        <v>-3.0659999999999998</v>
      </c>
      <c r="N1945">
        <v>-3.1819999999999999</v>
      </c>
      <c r="O1945">
        <v>1.119</v>
      </c>
      <c r="P1945">
        <v>1.1140000000000001</v>
      </c>
      <c r="Q1945">
        <v>1.1100000000000001</v>
      </c>
      <c r="R1945">
        <v>0.78900000000000003</v>
      </c>
      <c r="S1945">
        <v>0.3</v>
      </c>
    </row>
    <row r="1946" spans="1:19" x14ac:dyDescent="0.3">
      <c r="A1946">
        <v>420</v>
      </c>
      <c r="B1946">
        <v>-0.32100000000000001</v>
      </c>
      <c r="C1946">
        <v>-1.321</v>
      </c>
      <c r="D1946">
        <v>-2.3170000000000002</v>
      </c>
      <c r="E1946">
        <v>-3.0680000000000001</v>
      </c>
      <c r="F1946">
        <v>-3.2</v>
      </c>
      <c r="G1946">
        <v>3.1</v>
      </c>
      <c r="H1946">
        <v>0.01</v>
      </c>
      <c r="I1946">
        <v>2.9180000000000001</v>
      </c>
      <c r="J1946">
        <v>-0.32</v>
      </c>
      <c r="K1946">
        <v>-1.3220000000000001</v>
      </c>
      <c r="L1946">
        <v>-2.3180000000000001</v>
      </c>
      <c r="M1946">
        <v>-3.0649999999999999</v>
      </c>
      <c r="N1946">
        <v>-3.1789999999999998</v>
      </c>
      <c r="O1946">
        <v>1.1200000000000001</v>
      </c>
      <c r="P1946">
        <v>1.1140000000000001</v>
      </c>
      <c r="Q1946">
        <v>1.111</v>
      </c>
      <c r="R1946">
        <v>0.78500000000000003</v>
      </c>
      <c r="S1946">
        <v>0.29799999999999999</v>
      </c>
    </row>
    <row r="1947" spans="1:19" x14ac:dyDescent="0.3">
      <c r="A1947">
        <v>480</v>
      </c>
      <c r="B1947">
        <v>-0.32100000000000001</v>
      </c>
      <c r="C1947">
        <v>-1.321</v>
      </c>
      <c r="D1947">
        <v>-2.3170000000000002</v>
      </c>
      <c r="E1947">
        <v>-3.0680000000000001</v>
      </c>
      <c r="F1947">
        <v>-3.2</v>
      </c>
      <c r="G1947">
        <v>3.1</v>
      </c>
      <c r="H1947">
        <v>0.01</v>
      </c>
      <c r="I1947">
        <v>2.9180000000000001</v>
      </c>
      <c r="J1947">
        <v>-0.31900000000000001</v>
      </c>
      <c r="K1947">
        <v>-1.3220000000000001</v>
      </c>
      <c r="L1947">
        <v>-2.3180000000000001</v>
      </c>
      <c r="M1947">
        <v>-3.0630000000000002</v>
      </c>
      <c r="N1947">
        <v>-3.1760000000000002</v>
      </c>
      <c r="O1947">
        <v>1.1220000000000001</v>
      </c>
      <c r="P1947">
        <v>1.113</v>
      </c>
      <c r="Q1947">
        <v>1.111</v>
      </c>
      <c r="R1947">
        <v>0.78</v>
      </c>
      <c r="S1947">
        <v>0.29599999999999999</v>
      </c>
    </row>
    <row r="1948" spans="1:19" x14ac:dyDescent="0.3">
      <c r="A1948">
        <v>540</v>
      </c>
      <c r="B1948">
        <v>-0.32100000000000001</v>
      </c>
      <c r="C1948">
        <v>-1.321</v>
      </c>
      <c r="D1948">
        <v>-2.3170000000000002</v>
      </c>
      <c r="E1948">
        <v>-3.0680000000000001</v>
      </c>
      <c r="F1948">
        <v>-3.2</v>
      </c>
      <c r="G1948">
        <v>3.1</v>
      </c>
      <c r="H1948">
        <v>0.01</v>
      </c>
      <c r="I1948">
        <v>2.9180000000000001</v>
      </c>
      <c r="J1948">
        <v>-0.318</v>
      </c>
      <c r="K1948">
        <v>-1.3220000000000001</v>
      </c>
      <c r="L1948">
        <v>-2.3180000000000001</v>
      </c>
      <c r="M1948">
        <v>-3.0609999999999999</v>
      </c>
      <c r="N1948">
        <v>-3.173</v>
      </c>
      <c r="O1948">
        <v>1.1240000000000001</v>
      </c>
      <c r="P1948">
        <v>1.1140000000000001</v>
      </c>
      <c r="Q1948">
        <v>1.111</v>
      </c>
      <c r="R1948">
        <v>0.77500000000000002</v>
      </c>
      <c r="S1948">
        <v>0.29299999999999998</v>
      </c>
    </row>
    <row r="1949" spans="1:19" x14ac:dyDescent="0.3">
      <c r="A1949">
        <v>600</v>
      </c>
      <c r="B1949">
        <v>-0.32100000000000001</v>
      </c>
      <c r="C1949">
        <v>-1.321</v>
      </c>
      <c r="D1949">
        <v>-2.3170000000000002</v>
      </c>
      <c r="E1949">
        <v>-3.0680000000000001</v>
      </c>
      <c r="F1949">
        <v>-3.2</v>
      </c>
      <c r="G1949">
        <v>3.1</v>
      </c>
      <c r="H1949">
        <v>0.01</v>
      </c>
      <c r="I1949">
        <v>2.9180000000000001</v>
      </c>
      <c r="J1949">
        <v>-0.316</v>
      </c>
      <c r="K1949">
        <v>-1.3220000000000001</v>
      </c>
      <c r="L1949">
        <v>-2.3180000000000001</v>
      </c>
      <c r="M1949">
        <v>-3.0590000000000002</v>
      </c>
      <c r="N1949">
        <v>-3.17</v>
      </c>
      <c r="O1949">
        <v>1.125</v>
      </c>
      <c r="P1949">
        <v>1.1140000000000001</v>
      </c>
      <c r="Q1949">
        <v>1.1100000000000001</v>
      </c>
      <c r="R1949">
        <v>0.77100000000000002</v>
      </c>
      <c r="S1949">
        <v>0.29099999999999998</v>
      </c>
    </row>
    <row r="1951" spans="1:19" x14ac:dyDescent="0.3">
      <c r="A1951" t="s">
        <v>0</v>
      </c>
      <c r="B1951" t="s">
        <v>151</v>
      </c>
    </row>
    <row r="1952" spans="1:19" x14ac:dyDescent="0.3">
      <c r="A1952">
        <v>0</v>
      </c>
      <c r="B1952">
        <v>-0.32100000000000001</v>
      </c>
      <c r="C1952">
        <v>-1.321</v>
      </c>
      <c r="D1952">
        <v>-2.3159999999999998</v>
      </c>
      <c r="E1952">
        <v>-3.0609999999999999</v>
      </c>
      <c r="F1952">
        <v>-3.19</v>
      </c>
      <c r="G1952">
        <v>3.1</v>
      </c>
      <c r="H1952">
        <v>0.01</v>
      </c>
      <c r="I1952">
        <v>3.3650000000000002</v>
      </c>
      <c r="J1952">
        <v>-0.32100000000000001</v>
      </c>
      <c r="K1952">
        <v>-1.321</v>
      </c>
      <c r="L1952">
        <v>-2.3159999999999998</v>
      </c>
      <c r="M1952">
        <v>-3.0609999999999999</v>
      </c>
      <c r="N1952">
        <v>-3.19</v>
      </c>
      <c r="O1952">
        <v>1.097</v>
      </c>
      <c r="P1952">
        <v>1.097</v>
      </c>
      <c r="Q1952">
        <v>1.0900000000000001</v>
      </c>
      <c r="R1952">
        <v>0.77</v>
      </c>
      <c r="S1952">
        <v>0.32500000000000001</v>
      </c>
    </row>
    <row r="1953" spans="1:19" x14ac:dyDescent="0.3">
      <c r="A1953">
        <v>60</v>
      </c>
      <c r="B1953">
        <v>-0.32100000000000001</v>
      </c>
      <c r="C1953">
        <v>-1.321</v>
      </c>
      <c r="D1953">
        <v>-2.3159999999999998</v>
      </c>
      <c r="E1953">
        <v>-3.0609999999999999</v>
      </c>
      <c r="F1953">
        <v>-3.19</v>
      </c>
      <c r="G1953">
        <v>3.1</v>
      </c>
      <c r="H1953">
        <v>0.01</v>
      </c>
      <c r="I1953">
        <v>3.3650000000000002</v>
      </c>
      <c r="J1953">
        <v>-0.32200000000000001</v>
      </c>
      <c r="K1953">
        <v>-1.321</v>
      </c>
      <c r="L1953">
        <v>-2.3159999999999998</v>
      </c>
      <c r="M1953">
        <v>-3.06</v>
      </c>
      <c r="N1953">
        <v>-3.1930000000000001</v>
      </c>
      <c r="O1953">
        <v>1.103</v>
      </c>
      <c r="P1953">
        <v>1.1100000000000001</v>
      </c>
      <c r="Q1953">
        <v>1.1020000000000001</v>
      </c>
      <c r="R1953">
        <v>0.77300000000000002</v>
      </c>
      <c r="S1953">
        <v>0.33400000000000002</v>
      </c>
    </row>
    <row r="1954" spans="1:19" x14ac:dyDescent="0.3">
      <c r="A1954">
        <v>120</v>
      </c>
      <c r="B1954">
        <v>-0.32100000000000001</v>
      </c>
      <c r="C1954">
        <v>-1.321</v>
      </c>
      <c r="D1954">
        <v>-2.3159999999999998</v>
      </c>
      <c r="E1954">
        <v>-3.0609999999999999</v>
      </c>
      <c r="F1954">
        <v>-3.19</v>
      </c>
      <c r="G1954">
        <v>3.1</v>
      </c>
      <c r="H1954">
        <v>0.01</v>
      </c>
      <c r="I1954">
        <v>3.3650000000000002</v>
      </c>
      <c r="J1954">
        <v>-0.32300000000000001</v>
      </c>
      <c r="K1954">
        <v>-1.321</v>
      </c>
      <c r="L1954">
        <v>-2.3170000000000002</v>
      </c>
      <c r="M1954">
        <v>-3.06</v>
      </c>
      <c r="N1954">
        <v>-3.1960000000000002</v>
      </c>
      <c r="O1954">
        <v>1.1080000000000001</v>
      </c>
      <c r="P1954">
        <v>1.1120000000000001</v>
      </c>
      <c r="Q1954">
        <v>1.107</v>
      </c>
      <c r="R1954">
        <v>0.78</v>
      </c>
      <c r="S1954">
        <v>0.34200000000000003</v>
      </c>
    </row>
    <row r="1955" spans="1:19" x14ac:dyDescent="0.3">
      <c r="A1955">
        <v>180</v>
      </c>
      <c r="B1955">
        <v>-0.32100000000000001</v>
      </c>
      <c r="C1955">
        <v>-1.321</v>
      </c>
      <c r="D1955">
        <v>-2.3159999999999998</v>
      </c>
      <c r="E1955">
        <v>-3.0609999999999999</v>
      </c>
      <c r="F1955">
        <v>-3.19</v>
      </c>
      <c r="G1955">
        <v>3.1</v>
      </c>
      <c r="H1955">
        <v>0.01</v>
      </c>
      <c r="I1955">
        <v>3.3650000000000002</v>
      </c>
      <c r="J1955">
        <v>-0.32300000000000001</v>
      </c>
      <c r="K1955">
        <v>-1.32</v>
      </c>
      <c r="L1955">
        <v>-2.3170000000000002</v>
      </c>
      <c r="M1955">
        <v>-3.06</v>
      </c>
      <c r="N1955">
        <v>-3.1989999999999998</v>
      </c>
      <c r="O1955">
        <v>1.111</v>
      </c>
      <c r="P1955">
        <v>1.115</v>
      </c>
      <c r="Q1955">
        <v>1.1080000000000001</v>
      </c>
      <c r="R1955">
        <v>0.78200000000000003</v>
      </c>
      <c r="S1955">
        <v>0.34899999999999998</v>
      </c>
    </row>
    <row r="1956" spans="1:19" x14ac:dyDescent="0.3">
      <c r="A1956">
        <v>240</v>
      </c>
      <c r="B1956">
        <v>-0.32100000000000001</v>
      </c>
      <c r="C1956">
        <v>-1.321</v>
      </c>
      <c r="D1956">
        <v>-2.3159999999999998</v>
      </c>
      <c r="E1956">
        <v>-3.0609999999999999</v>
      </c>
      <c r="F1956">
        <v>-3.19</v>
      </c>
      <c r="G1956">
        <v>3.1</v>
      </c>
      <c r="H1956">
        <v>0.01</v>
      </c>
      <c r="I1956">
        <v>3.3650000000000002</v>
      </c>
      <c r="J1956">
        <v>-0.32200000000000001</v>
      </c>
      <c r="K1956">
        <v>-1.321</v>
      </c>
      <c r="L1956">
        <v>-2.3170000000000002</v>
      </c>
      <c r="M1956">
        <v>-3.0579999999999998</v>
      </c>
      <c r="N1956">
        <v>-3.202</v>
      </c>
      <c r="O1956">
        <v>1.1140000000000001</v>
      </c>
      <c r="P1956">
        <v>1.1160000000000001</v>
      </c>
      <c r="Q1956">
        <v>1.109</v>
      </c>
      <c r="R1956">
        <v>0.78</v>
      </c>
      <c r="S1956">
        <v>0.35399999999999998</v>
      </c>
    </row>
    <row r="1957" spans="1:19" x14ac:dyDescent="0.3">
      <c r="A1957">
        <v>300</v>
      </c>
      <c r="B1957">
        <v>-0.32100000000000001</v>
      </c>
      <c r="C1957">
        <v>-1.321</v>
      </c>
      <c r="D1957">
        <v>-2.3159999999999998</v>
      </c>
      <c r="E1957">
        <v>-3.0609999999999999</v>
      </c>
      <c r="F1957">
        <v>-3.19</v>
      </c>
      <c r="G1957">
        <v>3.1</v>
      </c>
      <c r="H1957">
        <v>0.01</v>
      </c>
      <c r="I1957">
        <v>3.3650000000000002</v>
      </c>
      <c r="J1957">
        <v>-0.32200000000000001</v>
      </c>
      <c r="K1957">
        <v>-1.321</v>
      </c>
      <c r="L1957">
        <v>-2.3170000000000002</v>
      </c>
      <c r="M1957">
        <v>-3.0579999999999998</v>
      </c>
      <c r="N1957">
        <v>-3.2050000000000001</v>
      </c>
      <c r="O1957">
        <v>1.117</v>
      </c>
      <c r="P1957">
        <v>1.115</v>
      </c>
      <c r="Q1957">
        <v>1.111</v>
      </c>
      <c r="R1957">
        <v>0.78</v>
      </c>
      <c r="S1957">
        <v>0.36</v>
      </c>
    </row>
    <row r="1958" spans="1:19" x14ac:dyDescent="0.3">
      <c r="A1958">
        <v>360</v>
      </c>
      <c r="B1958">
        <v>-0.32100000000000001</v>
      </c>
      <c r="C1958">
        <v>-1.321</v>
      </c>
      <c r="D1958">
        <v>-2.3159999999999998</v>
      </c>
      <c r="E1958">
        <v>-3.0609999999999999</v>
      </c>
      <c r="F1958">
        <v>-3.19</v>
      </c>
      <c r="G1958">
        <v>3.1</v>
      </c>
      <c r="H1958">
        <v>0.01</v>
      </c>
      <c r="I1958">
        <v>3.3650000000000002</v>
      </c>
      <c r="J1958">
        <v>-0.32100000000000001</v>
      </c>
      <c r="K1958">
        <v>-1.321</v>
      </c>
      <c r="L1958">
        <v>-2.3170000000000002</v>
      </c>
      <c r="M1958">
        <v>-3.0590000000000002</v>
      </c>
      <c r="N1958">
        <v>-3.2080000000000002</v>
      </c>
      <c r="O1958">
        <v>1.119</v>
      </c>
      <c r="P1958">
        <v>1.1140000000000001</v>
      </c>
      <c r="Q1958">
        <v>1.1100000000000001</v>
      </c>
      <c r="R1958">
        <v>0.78300000000000003</v>
      </c>
      <c r="S1958">
        <v>0.36599999999999999</v>
      </c>
    </row>
    <row r="1959" spans="1:19" x14ac:dyDescent="0.3">
      <c r="A1959">
        <v>420</v>
      </c>
      <c r="B1959">
        <v>-0.32100000000000001</v>
      </c>
      <c r="C1959">
        <v>-1.321</v>
      </c>
      <c r="D1959">
        <v>-2.3159999999999998</v>
      </c>
      <c r="E1959">
        <v>-3.0609999999999999</v>
      </c>
      <c r="F1959">
        <v>-3.19</v>
      </c>
      <c r="G1959">
        <v>3.1</v>
      </c>
      <c r="H1959">
        <v>0.01</v>
      </c>
      <c r="I1959">
        <v>3.3650000000000002</v>
      </c>
      <c r="J1959">
        <v>-0.32</v>
      </c>
      <c r="K1959">
        <v>-1.3220000000000001</v>
      </c>
      <c r="L1959">
        <v>-2.3170000000000002</v>
      </c>
      <c r="M1959">
        <v>-3.06</v>
      </c>
      <c r="N1959">
        <v>-3.2109999999999999</v>
      </c>
      <c r="O1959">
        <v>1.1200000000000001</v>
      </c>
      <c r="P1959">
        <v>1.1140000000000001</v>
      </c>
      <c r="Q1959">
        <v>1.1100000000000001</v>
      </c>
      <c r="R1959">
        <v>0.78800000000000003</v>
      </c>
      <c r="S1959">
        <v>0.371</v>
      </c>
    </row>
    <row r="1960" spans="1:19" x14ac:dyDescent="0.3">
      <c r="A1960">
        <v>480</v>
      </c>
      <c r="B1960">
        <v>-0.32100000000000001</v>
      </c>
      <c r="C1960">
        <v>-1.321</v>
      </c>
      <c r="D1960">
        <v>-2.3159999999999998</v>
      </c>
      <c r="E1960">
        <v>-3.0609999999999999</v>
      </c>
      <c r="F1960">
        <v>-3.19</v>
      </c>
      <c r="G1960">
        <v>3.1</v>
      </c>
      <c r="H1960">
        <v>0.01</v>
      </c>
      <c r="I1960">
        <v>3.3650000000000002</v>
      </c>
      <c r="J1960">
        <v>-0.31900000000000001</v>
      </c>
      <c r="K1960">
        <v>-1.3220000000000001</v>
      </c>
      <c r="L1960">
        <v>-2.3170000000000002</v>
      </c>
      <c r="M1960">
        <v>-3.0619999999999998</v>
      </c>
      <c r="N1960">
        <v>-3.214</v>
      </c>
      <c r="O1960">
        <v>1.1220000000000001</v>
      </c>
      <c r="P1960">
        <v>1.1140000000000001</v>
      </c>
      <c r="Q1960">
        <v>1.111</v>
      </c>
      <c r="R1960">
        <v>0.79100000000000004</v>
      </c>
      <c r="S1960">
        <v>0.374</v>
      </c>
    </row>
    <row r="1961" spans="1:19" x14ac:dyDescent="0.3">
      <c r="A1961">
        <v>540</v>
      </c>
      <c r="B1961">
        <v>-0.32100000000000001</v>
      </c>
      <c r="C1961">
        <v>-1.321</v>
      </c>
      <c r="D1961">
        <v>-2.3159999999999998</v>
      </c>
      <c r="E1961">
        <v>-3.0609999999999999</v>
      </c>
      <c r="F1961">
        <v>-3.19</v>
      </c>
      <c r="G1961">
        <v>3.1</v>
      </c>
      <c r="H1961">
        <v>0.01</v>
      </c>
      <c r="I1961">
        <v>3.3650000000000002</v>
      </c>
      <c r="J1961">
        <v>-0.318</v>
      </c>
      <c r="K1961">
        <v>-1.3220000000000001</v>
      </c>
      <c r="L1961">
        <v>-2.3170000000000002</v>
      </c>
      <c r="M1961">
        <v>-3.0640000000000001</v>
      </c>
      <c r="N1961">
        <v>-3.2170000000000001</v>
      </c>
      <c r="O1961">
        <v>1.1240000000000001</v>
      </c>
      <c r="P1961">
        <v>1.1140000000000001</v>
      </c>
      <c r="Q1961">
        <v>1.1100000000000001</v>
      </c>
      <c r="R1961">
        <v>0.79500000000000004</v>
      </c>
      <c r="S1961">
        <v>0.376</v>
      </c>
    </row>
    <row r="1962" spans="1:19" x14ac:dyDescent="0.3">
      <c r="A1962">
        <v>600</v>
      </c>
      <c r="B1962">
        <v>-0.32100000000000001</v>
      </c>
      <c r="C1962">
        <v>-1.321</v>
      </c>
      <c r="D1962">
        <v>-2.3159999999999998</v>
      </c>
      <c r="E1962">
        <v>-3.0609999999999999</v>
      </c>
      <c r="F1962">
        <v>-3.19</v>
      </c>
      <c r="G1962">
        <v>3.1</v>
      </c>
      <c r="H1962">
        <v>0.01</v>
      </c>
      <c r="I1962">
        <v>3.3650000000000002</v>
      </c>
      <c r="J1962">
        <v>-0.316</v>
      </c>
      <c r="K1962">
        <v>-1.3220000000000001</v>
      </c>
      <c r="L1962">
        <v>-2.3180000000000001</v>
      </c>
      <c r="M1962">
        <v>-3.0659999999999998</v>
      </c>
      <c r="N1962">
        <v>-3.22</v>
      </c>
      <c r="O1962">
        <v>1.125</v>
      </c>
      <c r="P1962">
        <v>1.1140000000000001</v>
      </c>
      <c r="Q1962">
        <v>1.111</v>
      </c>
      <c r="R1962">
        <v>0.79900000000000004</v>
      </c>
      <c r="S1962">
        <v>0.377</v>
      </c>
    </row>
    <row r="1964" spans="1:19" x14ac:dyDescent="0.3">
      <c r="A1964" t="s">
        <v>0</v>
      </c>
      <c r="B1964" t="s">
        <v>152</v>
      </c>
    </row>
    <row r="1965" spans="1:19" x14ac:dyDescent="0.3">
      <c r="A1965">
        <v>0</v>
      </c>
      <c r="B1965">
        <v>-0.32100000000000001</v>
      </c>
      <c r="C1965">
        <v>-1.321</v>
      </c>
      <c r="D1965">
        <v>-2.3159999999999998</v>
      </c>
      <c r="E1965">
        <v>-3.0609999999999999</v>
      </c>
      <c r="F1965">
        <v>-3.19</v>
      </c>
      <c r="G1965">
        <v>3.1</v>
      </c>
      <c r="H1965">
        <v>0.01</v>
      </c>
      <c r="I1965">
        <v>3.1469999999999998</v>
      </c>
      <c r="J1965">
        <v>-0.32100000000000001</v>
      </c>
      <c r="K1965">
        <v>-1.321</v>
      </c>
      <c r="L1965">
        <v>-2.3159999999999998</v>
      </c>
      <c r="M1965">
        <v>-3.0609999999999999</v>
      </c>
      <c r="N1965">
        <v>-3.19</v>
      </c>
      <c r="O1965">
        <v>1.097</v>
      </c>
      <c r="P1965">
        <v>1.097</v>
      </c>
      <c r="Q1965">
        <v>1.0900000000000001</v>
      </c>
      <c r="R1965">
        <v>0.77</v>
      </c>
      <c r="S1965">
        <v>0.32500000000000001</v>
      </c>
    </row>
    <row r="1966" spans="1:19" x14ac:dyDescent="0.3">
      <c r="A1966">
        <v>60</v>
      </c>
      <c r="B1966">
        <v>-0.32100000000000001</v>
      </c>
      <c r="C1966">
        <v>-1.321</v>
      </c>
      <c r="D1966">
        <v>-2.3159999999999998</v>
      </c>
      <c r="E1966">
        <v>-3.0609999999999999</v>
      </c>
      <c r="F1966">
        <v>-3.19</v>
      </c>
      <c r="G1966">
        <v>3.1</v>
      </c>
      <c r="H1966">
        <v>0.01</v>
      </c>
      <c r="I1966">
        <v>3.1469999999999998</v>
      </c>
      <c r="J1966">
        <v>-0.32200000000000001</v>
      </c>
      <c r="K1966">
        <v>-1.321</v>
      </c>
      <c r="L1966">
        <v>-2.3159999999999998</v>
      </c>
      <c r="M1966">
        <v>-3.0609999999999999</v>
      </c>
      <c r="N1966">
        <v>-3.19</v>
      </c>
      <c r="O1966">
        <v>1.103</v>
      </c>
      <c r="P1966">
        <v>1.1100000000000001</v>
      </c>
      <c r="Q1966">
        <v>1.1020000000000001</v>
      </c>
      <c r="R1966">
        <v>0.77400000000000002</v>
      </c>
      <c r="S1966">
        <v>0.32600000000000001</v>
      </c>
    </row>
    <row r="1967" spans="1:19" x14ac:dyDescent="0.3">
      <c r="A1967">
        <v>120</v>
      </c>
      <c r="B1967">
        <v>-0.32100000000000001</v>
      </c>
      <c r="C1967">
        <v>-1.321</v>
      </c>
      <c r="D1967">
        <v>-2.3159999999999998</v>
      </c>
      <c r="E1967">
        <v>-3.0609999999999999</v>
      </c>
      <c r="F1967">
        <v>-3.19</v>
      </c>
      <c r="G1967">
        <v>3.1</v>
      </c>
      <c r="H1967">
        <v>0.01</v>
      </c>
      <c r="I1967">
        <v>3.1469999999999998</v>
      </c>
      <c r="J1967">
        <v>-0.32300000000000001</v>
      </c>
      <c r="K1967">
        <v>-1.321</v>
      </c>
      <c r="L1967">
        <v>-2.3159999999999998</v>
      </c>
      <c r="M1967">
        <v>-3.06</v>
      </c>
      <c r="N1967">
        <v>-3.19</v>
      </c>
      <c r="O1967">
        <v>1.1080000000000001</v>
      </c>
      <c r="P1967">
        <v>1.1120000000000001</v>
      </c>
      <c r="Q1967">
        <v>1.107</v>
      </c>
      <c r="R1967">
        <v>0.77900000000000003</v>
      </c>
      <c r="S1967">
        <v>0.32700000000000001</v>
      </c>
    </row>
    <row r="1968" spans="1:19" x14ac:dyDescent="0.3">
      <c r="A1968">
        <v>180</v>
      </c>
      <c r="B1968">
        <v>-0.32100000000000001</v>
      </c>
      <c r="C1968">
        <v>-1.321</v>
      </c>
      <c r="D1968">
        <v>-2.3159999999999998</v>
      </c>
      <c r="E1968">
        <v>-3.0609999999999999</v>
      </c>
      <c r="F1968">
        <v>-3.19</v>
      </c>
      <c r="G1968">
        <v>3.1</v>
      </c>
      <c r="H1968">
        <v>0.01</v>
      </c>
      <c r="I1968">
        <v>3.1469999999999998</v>
      </c>
      <c r="J1968">
        <v>-0.32300000000000001</v>
      </c>
      <c r="K1968">
        <v>-1.321</v>
      </c>
      <c r="L1968">
        <v>-2.3170000000000002</v>
      </c>
      <c r="M1968">
        <v>-3.0590000000000002</v>
      </c>
      <c r="N1968">
        <v>-3.19</v>
      </c>
      <c r="O1968">
        <v>1.111</v>
      </c>
      <c r="P1968">
        <v>1.1160000000000001</v>
      </c>
      <c r="Q1968">
        <v>1.1080000000000001</v>
      </c>
      <c r="R1968">
        <v>0.78100000000000003</v>
      </c>
      <c r="S1968">
        <v>0.32800000000000001</v>
      </c>
    </row>
    <row r="1969" spans="1:19" x14ac:dyDescent="0.3">
      <c r="A1969">
        <v>240</v>
      </c>
      <c r="B1969">
        <v>-0.32100000000000001</v>
      </c>
      <c r="C1969">
        <v>-1.321</v>
      </c>
      <c r="D1969">
        <v>-2.3159999999999998</v>
      </c>
      <c r="E1969">
        <v>-3.0609999999999999</v>
      </c>
      <c r="F1969">
        <v>-3.19</v>
      </c>
      <c r="G1969">
        <v>3.1</v>
      </c>
      <c r="H1969">
        <v>0.01</v>
      </c>
      <c r="I1969">
        <v>3.1469999999999998</v>
      </c>
      <c r="J1969">
        <v>-0.32200000000000001</v>
      </c>
      <c r="K1969">
        <v>-1.321</v>
      </c>
      <c r="L1969">
        <v>-2.3170000000000002</v>
      </c>
      <c r="M1969">
        <v>-3.0590000000000002</v>
      </c>
      <c r="N1969">
        <v>-3.19</v>
      </c>
      <c r="O1969">
        <v>1.1140000000000001</v>
      </c>
      <c r="P1969">
        <v>1.1160000000000001</v>
      </c>
      <c r="Q1969">
        <v>1.1100000000000001</v>
      </c>
      <c r="R1969">
        <v>0.78200000000000003</v>
      </c>
      <c r="S1969">
        <v>0.32800000000000001</v>
      </c>
    </row>
    <row r="1970" spans="1:19" x14ac:dyDescent="0.3">
      <c r="A1970">
        <v>300</v>
      </c>
      <c r="B1970">
        <v>-0.32100000000000001</v>
      </c>
      <c r="C1970">
        <v>-1.321</v>
      </c>
      <c r="D1970">
        <v>-2.3159999999999998</v>
      </c>
      <c r="E1970">
        <v>-3.0609999999999999</v>
      </c>
      <c r="F1970">
        <v>-3.19</v>
      </c>
      <c r="G1970">
        <v>3.1</v>
      </c>
      <c r="H1970">
        <v>0.01</v>
      </c>
      <c r="I1970">
        <v>3.1469999999999998</v>
      </c>
      <c r="J1970">
        <v>-0.32200000000000001</v>
      </c>
      <c r="K1970">
        <v>-1.321</v>
      </c>
      <c r="L1970">
        <v>-2.3170000000000002</v>
      </c>
      <c r="M1970">
        <v>-3.0590000000000002</v>
      </c>
      <c r="N1970">
        <v>-3.19</v>
      </c>
      <c r="O1970">
        <v>1.117</v>
      </c>
      <c r="P1970">
        <v>1.115</v>
      </c>
      <c r="Q1970">
        <v>1.1100000000000001</v>
      </c>
      <c r="R1970">
        <v>0.78300000000000003</v>
      </c>
      <c r="S1970">
        <v>0.33</v>
      </c>
    </row>
    <row r="1971" spans="1:19" x14ac:dyDescent="0.3">
      <c r="A1971">
        <v>360</v>
      </c>
      <c r="B1971">
        <v>-0.32100000000000001</v>
      </c>
      <c r="C1971">
        <v>-1.321</v>
      </c>
      <c r="D1971">
        <v>-2.3159999999999998</v>
      </c>
      <c r="E1971">
        <v>-3.0609999999999999</v>
      </c>
      <c r="F1971">
        <v>-3.19</v>
      </c>
      <c r="G1971">
        <v>3.1</v>
      </c>
      <c r="H1971">
        <v>0.01</v>
      </c>
      <c r="I1971">
        <v>3.1469999999999998</v>
      </c>
      <c r="J1971">
        <v>-0.32100000000000001</v>
      </c>
      <c r="K1971">
        <v>-1.321</v>
      </c>
      <c r="L1971">
        <v>-2.3170000000000002</v>
      </c>
      <c r="M1971">
        <v>-3.0590000000000002</v>
      </c>
      <c r="N1971">
        <v>-3.19</v>
      </c>
      <c r="O1971">
        <v>1.119</v>
      </c>
      <c r="P1971">
        <v>1.1140000000000001</v>
      </c>
      <c r="Q1971">
        <v>1.1100000000000001</v>
      </c>
      <c r="R1971">
        <v>0.78300000000000003</v>
      </c>
      <c r="S1971">
        <v>0.33200000000000002</v>
      </c>
    </row>
    <row r="1972" spans="1:19" x14ac:dyDescent="0.3">
      <c r="A1972">
        <v>420</v>
      </c>
      <c r="B1972">
        <v>-0.32100000000000001</v>
      </c>
      <c r="C1972">
        <v>-1.321</v>
      </c>
      <c r="D1972">
        <v>-2.3159999999999998</v>
      </c>
      <c r="E1972">
        <v>-3.0609999999999999</v>
      </c>
      <c r="F1972">
        <v>-3.19</v>
      </c>
      <c r="G1972">
        <v>3.1</v>
      </c>
      <c r="H1972">
        <v>0.01</v>
      </c>
      <c r="I1972">
        <v>3.1469999999999998</v>
      </c>
      <c r="J1972">
        <v>-0.32</v>
      </c>
      <c r="K1972">
        <v>-1.3220000000000001</v>
      </c>
      <c r="L1972">
        <v>-2.3170000000000002</v>
      </c>
      <c r="M1972">
        <v>-3.0590000000000002</v>
      </c>
      <c r="N1972">
        <v>-3.19</v>
      </c>
      <c r="O1972">
        <v>1.1200000000000001</v>
      </c>
      <c r="P1972">
        <v>1.1140000000000001</v>
      </c>
      <c r="Q1972">
        <v>1.111</v>
      </c>
      <c r="R1972">
        <v>0.78300000000000003</v>
      </c>
      <c r="S1972">
        <v>0.33300000000000002</v>
      </c>
    </row>
    <row r="1973" spans="1:19" x14ac:dyDescent="0.3">
      <c r="A1973">
        <v>480</v>
      </c>
      <c r="B1973">
        <v>-0.32100000000000001</v>
      </c>
      <c r="C1973">
        <v>-1.321</v>
      </c>
      <c r="D1973">
        <v>-2.3159999999999998</v>
      </c>
      <c r="E1973">
        <v>-3.0609999999999999</v>
      </c>
      <c r="F1973">
        <v>-3.19</v>
      </c>
      <c r="G1973">
        <v>3.1</v>
      </c>
      <c r="H1973">
        <v>0.01</v>
      </c>
      <c r="I1973">
        <v>3.1469999999999998</v>
      </c>
      <c r="J1973">
        <v>-0.31900000000000001</v>
      </c>
      <c r="K1973">
        <v>-1.3220000000000001</v>
      </c>
      <c r="L1973">
        <v>-2.3170000000000002</v>
      </c>
      <c r="M1973">
        <v>-3.0590000000000002</v>
      </c>
      <c r="N1973">
        <v>-3.19</v>
      </c>
      <c r="O1973">
        <v>1.1220000000000001</v>
      </c>
      <c r="P1973">
        <v>1.113</v>
      </c>
      <c r="Q1973">
        <v>1.111</v>
      </c>
      <c r="R1973">
        <v>0.78300000000000003</v>
      </c>
      <c r="S1973">
        <v>0.33400000000000002</v>
      </c>
    </row>
    <row r="1974" spans="1:19" x14ac:dyDescent="0.3">
      <c r="A1974">
        <v>540</v>
      </c>
      <c r="B1974">
        <v>-0.32100000000000001</v>
      </c>
      <c r="C1974">
        <v>-1.321</v>
      </c>
      <c r="D1974">
        <v>-2.3159999999999998</v>
      </c>
      <c r="E1974">
        <v>-3.0609999999999999</v>
      </c>
      <c r="F1974">
        <v>-3.19</v>
      </c>
      <c r="G1974">
        <v>3.1</v>
      </c>
      <c r="H1974">
        <v>0.01</v>
      </c>
      <c r="I1974">
        <v>3.1469999999999998</v>
      </c>
      <c r="J1974">
        <v>-0.318</v>
      </c>
      <c r="K1974">
        <v>-1.3220000000000001</v>
      </c>
      <c r="L1974">
        <v>-2.3170000000000002</v>
      </c>
      <c r="M1974">
        <v>-3.0590000000000002</v>
      </c>
      <c r="N1974">
        <v>-3.19</v>
      </c>
      <c r="O1974">
        <v>1.1240000000000001</v>
      </c>
      <c r="P1974">
        <v>1.1140000000000001</v>
      </c>
      <c r="Q1974">
        <v>1.1100000000000001</v>
      </c>
      <c r="R1974">
        <v>0.78200000000000003</v>
      </c>
      <c r="S1974">
        <v>0.33400000000000002</v>
      </c>
    </row>
    <row r="1975" spans="1:19" x14ac:dyDescent="0.3">
      <c r="A1975">
        <v>600</v>
      </c>
      <c r="B1975">
        <v>-0.32100000000000001</v>
      </c>
      <c r="C1975">
        <v>-1.321</v>
      </c>
      <c r="D1975">
        <v>-2.3159999999999998</v>
      </c>
      <c r="E1975">
        <v>-3.0609999999999999</v>
      </c>
      <c r="F1975">
        <v>-3.19</v>
      </c>
      <c r="G1975">
        <v>3.1</v>
      </c>
      <c r="H1975">
        <v>0.01</v>
      </c>
      <c r="I1975">
        <v>3.1469999999999998</v>
      </c>
      <c r="J1975">
        <v>-0.316</v>
      </c>
      <c r="K1975">
        <v>-1.3220000000000001</v>
      </c>
      <c r="L1975">
        <v>-2.3180000000000001</v>
      </c>
      <c r="M1975">
        <v>-3.0590000000000002</v>
      </c>
      <c r="N1975">
        <v>-3.19</v>
      </c>
      <c r="O1975">
        <v>1.125</v>
      </c>
      <c r="P1975">
        <v>1.1140000000000001</v>
      </c>
      <c r="Q1975">
        <v>1.1100000000000001</v>
      </c>
      <c r="R1975">
        <v>0.78300000000000003</v>
      </c>
      <c r="S1975">
        <v>0.33300000000000002</v>
      </c>
    </row>
    <row r="1977" spans="1:19" x14ac:dyDescent="0.3">
      <c r="A1977" t="s">
        <v>0</v>
      </c>
      <c r="B1977" t="s">
        <v>153</v>
      </c>
    </row>
    <row r="1978" spans="1:19" x14ac:dyDescent="0.3">
      <c r="A1978">
        <v>0</v>
      </c>
      <c r="B1978">
        <v>-0.32100000000000001</v>
      </c>
      <c r="C1978">
        <v>-1.321</v>
      </c>
      <c r="D1978">
        <v>-2.3159999999999998</v>
      </c>
      <c r="E1978">
        <v>-3.0609999999999999</v>
      </c>
      <c r="F1978">
        <v>-3.19</v>
      </c>
      <c r="G1978">
        <v>3.1</v>
      </c>
      <c r="H1978">
        <v>0.01</v>
      </c>
      <c r="I1978">
        <v>2.9180000000000001</v>
      </c>
      <c r="J1978">
        <v>-0.32100000000000001</v>
      </c>
      <c r="K1978">
        <v>-1.321</v>
      </c>
      <c r="L1978">
        <v>-2.3159999999999998</v>
      </c>
      <c r="M1978">
        <v>-3.0609999999999999</v>
      </c>
      <c r="N1978">
        <v>-3.19</v>
      </c>
      <c r="O1978">
        <v>1.097</v>
      </c>
      <c r="P1978">
        <v>1.097</v>
      </c>
      <c r="Q1978">
        <v>1.0900000000000001</v>
      </c>
      <c r="R1978">
        <v>0.77</v>
      </c>
      <c r="S1978">
        <v>0.32500000000000001</v>
      </c>
    </row>
    <row r="1979" spans="1:19" x14ac:dyDescent="0.3">
      <c r="A1979">
        <v>60</v>
      </c>
      <c r="B1979">
        <v>-0.32100000000000001</v>
      </c>
      <c r="C1979">
        <v>-1.321</v>
      </c>
      <c r="D1979">
        <v>-2.3159999999999998</v>
      </c>
      <c r="E1979">
        <v>-3.0609999999999999</v>
      </c>
      <c r="F1979">
        <v>-3.19</v>
      </c>
      <c r="G1979">
        <v>3.1</v>
      </c>
      <c r="H1979">
        <v>0.01</v>
      </c>
      <c r="I1979">
        <v>2.9180000000000001</v>
      </c>
      <c r="J1979">
        <v>-0.32200000000000001</v>
      </c>
      <c r="K1979">
        <v>-1.32</v>
      </c>
      <c r="L1979">
        <v>-2.3159999999999998</v>
      </c>
      <c r="M1979">
        <v>-3.0609999999999999</v>
      </c>
      <c r="N1979">
        <v>-3.1869999999999998</v>
      </c>
      <c r="O1979">
        <v>1.103</v>
      </c>
      <c r="P1979">
        <v>1.109</v>
      </c>
      <c r="Q1979">
        <v>1.1020000000000001</v>
      </c>
      <c r="R1979">
        <v>0.77500000000000002</v>
      </c>
      <c r="S1979">
        <v>0.318</v>
      </c>
    </row>
    <row r="1980" spans="1:19" x14ac:dyDescent="0.3">
      <c r="A1980">
        <v>120</v>
      </c>
      <c r="B1980">
        <v>-0.32100000000000001</v>
      </c>
      <c r="C1980">
        <v>-1.321</v>
      </c>
      <c r="D1980">
        <v>-2.3159999999999998</v>
      </c>
      <c r="E1980">
        <v>-3.0609999999999999</v>
      </c>
      <c r="F1980">
        <v>-3.19</v>
      </c>
      <c r="G1980">
        <v>3.1</v>
      </c>
      <c r="H1980">
        <v>0.01</v>
      </c>
      <c r="I1980">
        <v>2.9180000000000001</v>
      </c>
      <c r="J1980">
        <v>-0.32300000000000001</v>
      </c>
      <c r="K1980">
        <v>-1.321</v>
      </c>
      <c r="L1980">
        <v>-2.3159999999999998</v>
      </c>
      <c r="M1980">
        <v>-3.06</v>
      </c>
      <c r="N1980">
        <v>-3.1840000000000002</v>
      </c>
      <c r="O1980">
        <v>1.1080000000000001</v>
      </c>
      <c r="P1980">
        <v>1.113</v>
      </c>
      <c r="Q1980">
        <v>1.1060000000000001</v>
      </c>
      <c r="R1980">
        <v>0.77800000000000002</v>
      </c>
      <c r="S1980">
        <v>0.312</v>
      </c>
    </row>
    <row r="1981" spans="1:19" x14ac:dyDescent="0.3">
      <c r="A1981">
        <v>180</v>
      </c>
      <c r="B1981">
        <v>-0.32100000000000001</v>
      </c>
      <c r="C1981">
        <v>-1.321</v>
      </c>
      <c r="D1981">
        <v>-2.3159999999999998</v>
      </c>
      <c r="E1981">
        <v>-3.0609999999999999</v>
      </c>
      <c r="F1981">
        <v>-3.19</v>
      </c>
      <c r="G1981">
        <v>3.1</v>
      </c>
      <c r="H1981">
        <v>0.01</v>
      </c>
      <c r="I1981">
        <v>2.9180000000000001</v>
      </c>
      <c r="J1981">
        <v>-0.32300000000000001</v>
      </c>
      <c r="K1981">
        <v>-1.321</v>
      </c>
      <c r="L1981">
        <v>-2.3170000000000002</v>
      </c>
      <c r="M1981">
        <v>-3.0590000000000002</v>
      </c>
      <c r="N1981">
        <v>-3.181</v>
      </c>
      <c r="O1981">
        <v>1.111</v>
      </c>
      <c r="P1981">
        <v>1.115</v>
      </c>
      <c r="Q1981">
        <v>1.1080000000000001</v>
      </c>
      <c r="R1981">
        <v>0.78100000000000003</v>
      </c>
      <c r="S1981">
        <v>0.30599999999999999</v>
      </c>
    </row>
    <row r="1982" spans="1:19" x14ac:dyDescent="0.3">
      <c r="A1982">
        <v>240</v>
      </c>
      <c r="B1982">
        <v>-0.32100000000000001</v>
      </c>
      <c r="C1982">
        <v>-1.321</v>
      </c>
      <c r="D1982">
        <v>-2.3159999999999998</v>
      </c>
      <c r="E1982">
        <v>-3.0609999999999999</v>
      </c>
      <c r="F1982">
        <v>-3.19</v>
      </c>
      <c r="G1982">
        <v>3.1</v>
      </c>
      <c r="H1982">
        <v>0.01</v>
      </c>
      <c r="I1982">
        <v>2.9180000000000001</v>
      </c>
      <c r="J1982">
        <v>-0.32200000000000001</v>
      </c>
      <c r="K1982">
        <v>-1.321</v>
      </c>
      <c r="L1982">
        <v>-2.3170000000000002</v>
      </c>
      <c r="M1982">
        <v>-3.06</v>
      </c>
      <c r="N1982">
        <v>-3.1779999999999999</v>
      </c>
      <c r="O1982">
        <v>1.1140000000000001</v>
      </c>
      <c r="P1982">
        <v>1.1160000000000001</v>
      </c>
      <c r="Q1982">
        <v>1.1100000000000001</v>
      </c>
      <c r="R1982">
        <v>0.78500000000000003</v>
      </c>
      <c r="S1982">
        <v>0.30199999999999999</v>
      </c>
    </row>
    <row r="1983" spans="1:19" x14ac:dyDescent="0.3">
      <c r="A1983">
        <v>300</v>
      </c>
      <c r="B1983">
        <v>-0.32100000000000001</v>
      </c>
      <c r="C1983">
        <v>-1.321</v>
      </c>
      <c r="D1983">
        <v>-2.3159999999999998</v>
      </c>
      <c r="E1983">
        <v>-3.0609999999999999</v>
      </c>
      <c r="F1983">
        <v>-3.19</v>
      </c>
      <c r="G1983">
        <v>3.1</v>
      </c>
      <c r="H1983">
        <v>0.01</v>
      </c>
      <c r="I1983">
        <v>2.9180000000000001</v>
      </c>
      <c r="J1983">
        <v>-0.32200000000000001</v>
      </c>
      <c r="K1983">
        <v>-1.321</v>
      </c>
      <c r="L1983">
        <v>-2.3170000000000002</v>
      </c>
      <c r="M1983">
        <v>-3.06</v>
      </c>
      <c r="N1983">
        <v>-3.1749999999999998</v>
      </c>
      <c r="O1983">
        <v>1.117</v>
      </c>
      <c r="P1983">
        <v>1.1140000000000001</v>
      </c>
      <c r="Q1983">
        <v>1.109</v>
      </c>
      <c r="R1983">
        <v>0.78500000000000003</v>
      </c>
      <c r="S1983">
        <v>0.29899999999999999</v>
      </c>
    </row>
    <row r="1984" spans="1:19" x14ac:dyDescent="0.3">
      <c r="A1984">
        <v>360</v>
      </c>
      <c r="B1984">
        <v>-0.32100000000000001</v>
      </c>
      <c r="C1984">
        <v>-1.321</v>
      </c>
      <c r="D1984">
        <v>-2.3159999999999998</v>
      </c>
      <c r="E1984">
        <v>-3.0609999999999999</v>
      </c>
      <c r="F1984">
        <v>-3.19</v>
      </c>
      <c r="G1984">
        <v>3.1</v>
      </c>
      <c r="H1984">
        <v>0.01</v>
      </c>
      <c r="I1984">
        <v>2.9180000000000001</v>
      </c>
      <c r="J1984">
        <v>-0.32100000000000001</v>
      </c>
      <c r="K1984">
        <v>-1.321</v>
      </c>
      <c r="L1984">
        <v>-2.3170000000000002</v>
      </c>
      <c r="M1984">
        <v>-3.0590000000000002</v>
      </c>
      <c r="N1984">
        <v>-3.1720000000000002</v>
      </c>
      <c r="O1984">
        <v>1.119</v>
      </c>
      <c r="P1984">
        <v>1.1140000000000001</v>
      </c>
      <c r="Q1984">
        <v>1.1100000000000001</v>
      </c>
      <c r="R1984">
        <v>0.78200000000000003</v>
      </c>
      <c r="S1984">
        <v>0.29699999999999999</v>
      </c>
    </row>
    <row r="1985" spans="1:19" x14ac:dyDescent="0.3">
      <c r="A1985">
        <v>420</v>
      </c>
      <c r="B1985">
        <v>-0.32100000000000001</v>
      </c>
      <c r="C1985">
        <v>-1.321</v>
      </c>
      <c r="D1985">
        <v>-2.3159999999999998</v>
      </c>
      <c r="E1985">
        <v>-3.0609999999999999</v>
      </c>
      <c r="F1985">
        <v>-3.19</v>
      </c>
      <c r="G1985">
        <v>3.1</v>
      </c>
      <c r="H1985">
        <v>0.01</v>
      </c>
      <c r="I1985">
        <v>2.9180000000000001</v>
      </c>
      <c r="J1985">
        <v>-0.32</v>
      </c>
      <c r="K1985">
        <v>-1.3220000000000001</v>
      </c>
      <c r="L1985">
        <v>-2.3170000000000002</v>
      </c>
      <c r="M1985">
        <v>-3.0579999999999998</v>
      </c>
      <c r="N1985">
        <v>-3.169</v>
      </c>
      <c r="O1985">
        <v>1.1200000000000001</v>
      </c>
      <c r="P1985">
        <v>1.1140000000000001</v>
      </c>
      <c r="Q1985">
        <v>1.111</v>
      </c>
      <c r="R1985">
        <v>0.77800000000000002</v>
      </c>
      <c r="S1985">
        <v>0.29499999999999998</v>
      </c>
    </row>
    <row r="1986" spans="1:19" x14ac:dyDescent="0.3">
      <c r="A1986">
        <v>480</v>
      </c>
      <c r="B1986">
        <v>-0.32100000000000001</v>
      </c>
      <c r="C1986">
        <v>-1.321</v>
      </c>
      <c r="D1986">
        <v>-2.3159999999999998</v>
      </c>
      <c r="E1986">
        <v>-3.0609999999999999</v>
      </c>
      <c r="F1986">
        <v>-3.19</v>
      </c>
      <c r="G1986">
        <v>3.1</v>
      </c>
      <c r="H1986">
        <v>0.01</v>
      </c>
      <c r="I1986">
        <v>2.9180000000000001</v>
      </c>
      <c r="J1986">
        <v>-0.31900000000000001</v>
      </c>
      <c r="K1986">
        <v>-1.3220000000000001</v>
      </c>
      <c r="L1986">
        <v>-2.3170000000000002</v>
      </c>
      <c r="M1986">
        <v>-3.056</v>
      </c>
      <c r="N1986">
        <v>-3.1659999999999999</v>
      </c>
      <c r="O1986">
        <v>1.1220000000000001</v>
      </c>
      <c r="P1986">
        <v>1.113</v>
      </c>
      <c r="Q1986">
        <v>1.111</v>
      </c>
      <c r="R1986">
        <v>0.77300000000000002</v>
      </c>
      <c r="S1986">
        <v>0.29299999999999998</v>
      </c>
    </row>
    <row r="1987" spans="1:19" x14ac:dyDescent="0.3">
      <c r="A1987">
        <v>540</v>
      </c>
      <c r="B1987">
        <v>-0.32100000000000001</v>
      </c>
      <c r="C1987">
        <v>-1.321</v>
      </c>
      <c r="D1987">
        <v>-2.3159999999999998</v>
      </c>
      <c r="E1987">
        <v>-3.0609999999999999</v>
      </c>
      <c r="F1987">
        <v>-3.19</v>
      </c>
      <c r="G1987">
        <v>3.1</v>
      </c>
      <c r="H1987">
        <v>0.01</v>
      </c>
      <c r="I1987">
        <v>2.9180000000000001</v>
      </c>
      <c r="J1987">
        <v>-0.318</v>
      </c>
      <c r="K1987">
        <v>-1.3220000000000001</v>
      </c>
      <c r="L1987">
        <v>-2.3170000000000002</v>
      </c>
      <c r="M1987">
        <v>-3.0539999999999998</v>
      </c>
      <c r="N1987">
        <v>-3.1629999999999998</v>
      </c>
      <c r="O1987">
        <v>1.1240000000000001</v>
      </c>
      <c r="P1987">
        <v>1.1140000000000001</v>
      </c>
      <c r="Q1987">
        <v>1.1100000000000001</v>
      </c>
      <c r="R1987">
        <v>0.76800000000000002</v>
      </c>
      <c r="S1987">
        <v>0.29099999999999998</v>
      </c>
    </row>
    <row r="1988" spans="1:19" x14ac:dyDescent="0.3">
      <c r="A1988">
        <v>600</v>
      </c>
      <c r="B1988">
        <v>-0.32100000000000001</v>
      </c>
      <c r="C1988">
        <v>-1.321</v>
      </c>
      <c r="D1988">
        <v>-2.3159999999999998</v>
      </c>
      <c r="E1988">
        <v>-3.0609999999999999</v>
      </c>
      <c r="F1988">
        <v>-3.19</v>
      </c>
      <c r="G1988">
        <v>3.1</v>
      </c>
      <c r="H1988">
        <v>0.01</v>
      </c>
      <c r="I1988">
        <v>2.9180000000000001</v>
      </c>
      <c r="J1988">
        <v>-0.316</v>
      </c>
      <c r="K1988">
        <v>-1.3220000000000001</v>
      </c>
      <c r="L1988">
        <v>-2.3170000000000002</v>
      </c>
      <c r="M1988">
        <v>-3.052</v>
      </c>
      <c r="N1988">
        <v>-3.16</v>
      </c>
      <c r="O1988">
        <v>1.125</v>
      </c>
      <c r="P1988">
        <v>1.1140000000000001</v>
      </c>
      <c r="Q1988">
        <v>1.1100000000000001</v>
      </c>
      <c r="R1988">
        <v>0.76400000000000001</v>
      </c>
      <c r="S1988">
        <v>0.28899999999999998</v>
      </c>
    </row>
    <row r="1990" spans="1:19" x14ac:dyDescent="0.3">
      <c r="A1990" t="s">
        <v>0</v>
      </c>
      <c r="B1990" t="s">
        <v>154</v>
      </c>
    </row>
    <row r="1991" spans="1:19" x14ac:dyDescent="0.3">
      <c r="A1991">
        <v>0</v>
      </c>
      <c r="B1991">
        <v>-0.32100000000000001</v>
      </c>
      <c r="C1991">
        <v>-1.321</v>
      </c>
      <c r="D1991">
        <v>-2.3159999999999998</v>
      </c>
      <c r="E1991">
        <v>-3.0539999999999998</v>
      </c>
      <c r="F1991">
        <v>-3.18</v>
      </c>
      <c r="G1991">
        <v>3.1</v>
      </c>
      <c r="H1991">
        <v>0.01</v>
      </c>
      <c r="I1991">
        <v>3.3679999999999999</v>
      </c>
      <c r="J1991">
        <v>-0.32100000000000001</v>
      </c>
      <c r="K1991">
        <v>-1.321</v>
      </c>
      <c r="L1991">
        <v>-2.3159999999999998</v>
      </c>
      <c r="M1991">
        <v>-3.0539999999999998</v>
      </c>
      <c r="N1991">
        <v>-3.18</v>
      </c>
      <c r="O1991">
        <v>1.097</v>
      </c>
      <c r="P1991">
        <v>1.097</v>
      </c>
      <c r="Q1991">
        <v>1.089</v>
      </c>
      <c r="R1991">
        <v>0.76300000000000001</v>
      </c>
      <c r="S1991">
        <v>0.32200000000000001</v>
      </c>
    </row>
    <row r="1992" spans="1:19" x14ac:dyDescent="0.3">
      <c r="A1992">
        <v>60</v>
      </c>
      <c r="B1992">
        <v>-0.32100000000000001</v>
      </c>
      <c r="C1992">
        <v>-1.321</v>
      </c>
      <c r="D1992">
        <v>-2.3159999999999998</v>
      </c>
      <c r="E1992">
        <v>-3.0539999999999998</v>
      </c>
      <c r="F1992">
        <v>-3.18</v>
      </c>
      <c r="G1992">
        <v>3.1</v>
      </c>
      <c r="H1992">
        <v>0.01</v>
      </c>
      <c r="I1992">
        <v>3.3679999999999999</v>
      </c>
      <c r="J1992">
        <v>-0.32200000000000001</v>
      </c>
      <c r="K1992">
        <v>-1.321</v>
      </c>
      <c r="L1992">
        <v>-2.3159999999999998</v>
      </c>
      <c r="M1992">
        <v>-3.0539999999999998</v>
      </c>
      <c r="N1992">
        <v>-3.1829999999999998</v>
      </c>
      <c r="O1992">
        <v>1.103</v>
      </c>
      <c r="P1992">
        <v>1.1100000000000001</v>
      </c>
      <c r="Q1992">
        <v>1.1020000000000001</v>
      </c>
      <c r="R1992">
        <v>0.76700000000000002</v>
      </c>
      <c r="S1992">
        <v>0.33200000000000002</v>
      </c>
    </row>
    <row r="1993" spans="1:19" x14ac:dyDescent="0.3">
      <c r="A1993">
        <v>120</v>
      </c>
      <c r="B1993">
        <v>-0.32100000000000001</v>
      </c>
      <c r="C1993">
        <v>-1.321</v>
      </c>
      <c r="D1993">
        <v>-2.3159999999999998</v>
      </c>
      <c r="E1993">
        <v>-3.0539999999999998</v>
      </c>
      <c r="F1993">
        <v>-3.18</v>
      </c>
      <c r="G1993">
        <v>3.1</v>
      </c>
      <c r="H1993">
        <v>0.01</v>
      </c>
      <c r="I1993">
        <v>3.3679999999999999</v>
      </c>
      <c r="J1993">
        <v>-0.32300000000000001</v>
      </c>
      <c r="K1993">
        <v>-1.321</v>
      </c>
      <c r="L1993">
        <v>-2.3159999999999998</v>
      </c>
      <c r="M1993">
        <v>-3.0529999999999999</v>
      </c>
      <c r="N1993">
        <v>-3.1859999999999999</v>
      </c>
      <c r="O1993">
        <v>1.1080000000000001</v>
      </c>
      <c r="P1993">
        <v>1.1120000000000001</v>
      </c>
      <c r="Q1993">
        <v>1.107</v>
      </c>
      <c r="R1993">
        <v>0.77300000000000002</v>
      </c>
      <c r="S1993">
        <v>0.34</v>
      </c>
    </row>
    <row r="1994" spans="1:19" x14ac:dyDescent="0.3">
      <c r="A1994">
        <v>180</v>
      </c>
      <c r="B1994">
        <v>-0.32100000000000001</v>
      </c>
      <c r="C1994">
        <v>-1.321</v>
      </c>
      <c r="D1994">
        <v>-2.3159999999999998</v>
      </c>
      <c r="E1994">
        <v>-3.0539999999999998</v>
      </c>
      <c r="F1994">
        <v>-3.18</v>
      </c>
      <c r="G1994">
        <v>3.1</v>
      </c>
      <c r="H1994">
        <v>0.01</v>
      </c>
      <c r="I1994">
        <v>3.3679999999999999</v>
      </c>
      <c r="J1994">
        <v>-0.32300000000000001</v>
      </c>
      <c r="K1994">
        <v>-1.321</v>
      </c>
      <c r="L1994">
        <v>-2.3159999999999998</v>
      </c>
      <c r="M1994">
        <v>-3.0529999999999999</v>
      </c>
      <c r="N1994">
        <v>-3.1890000000000001</v>
      </c>
      <c r="O1994">
        <v>1.111</v>
      </c>
      <c r="P1994">
        <v>1.1160000000000001</v>
      </c>
      <c r="Q1994">
        <v>1.107</v>
      </c>
      <c r="R1994">
        <v>0.77600000000000002</v>
      </c>
      <c r="S1994">
        <v>0.34699999999999998</v>
      </c>
    </row>
    <row r="1995" spans="1:19" x14ac:dyDescent="0.3">
      <c r="A1995">
        <v>240</v>
      </c>
      <c r="B1995">
        <v>-0.32100000000000001</v>
      </c>
      <c r="C1995">
        <v>-1.321</v>
      </c>
      <c r="D1995">
        <v>-2.3159999999999998</v>
      </c>
      <c r="E1995">
        <v>-3.0539999999999998</v>
      </c>
      <c r="F1995">
        <v>-3.18</v>
      </c>
      <c r="G1995">
        <v>3.1</v>
      </c>
      <c r="H1995">
        <v>0.01</v>
      </c>
      <c r="I1995">
        <v>3.3679999999999999</v>
      </c>
      <c r="J1995">
        <v>-0.32200000000000001</v>
      </c>
      <c r="K1995">
        <v>-1.321</v>
      </c>
      <c r="L1995">
        <v>-2.3170000000000002</v>
      </c>
      <c r="M1995">
        <v>-3.052</v>
      </c>
      <c r="N1995">
        <v>-3.1920000000000002</v>
      </c>
      <c r="O1995">
        <v>1.1140000000000001</v>
      </c>
      <c r="P1995">
        <v>1.115</v>
      </c>
      <c r="Q1995">
        <v>1.109</v>
      </c>
      <c r="R1995">
        <v>0.77400000000000002</v>
      </c>
      <c r="S1995">
        <v>0.35199999999999998</v>
      </c>
    </row>
    <row r="1996" spans="1:19" x14ac:dyDescent="0.3">
      <c r="A1996">
        <v>300</v>
      </c>
      <c r="B1996">
        <v>-0.32100000000000001</v>
      </c>
      <c r="C1996">
        <v>-1.321</v>
      </c>
      <c r="D1996">
        <v>-2.3159999999999998</v>
      </c>
      <c r="E1996">
        <v>-3.0539999999999998</v>
      </c>
      <c r="F1996">
        <v>-3.18</v>
      </c>
      <c r="G1996">
        <v>3.1</v>
      </c>
      <c r="H1996">
        <v>0.01</v>
      </c>
      <c r="I1996">
        <v>3.3679999999999999</v>
      </c>
      <c r="J1996">
        <v>-0.32200000000000001</v>
      </c>
      <c r="K1996">
        <v>-1.321</v>
      </c>
      <c r="L1996">
        <v>-2.3170000000000002</v>
      </c>
      <c r="M1996">
        <v>-3.0510000000000002</v>
      </c>
      <c r="N1996">
        <v>-3.1949999999999998</v>
      </c>
      <c r="O1996">
        <v>1.117</v>
      </c>
      <c r="P1996">
        <v>1.115</v>
      </c>
      <c r="Q1996">
        <v>1.1100000000000001</v>
      </c>
      <c r="R1996">
        <v>0.77300000000000002</v>
      </c>
      <c r="S1996">
        <v>0.35699999999999998</v>
      </c>
    </row>
    <row r="1997" spans="1:19" x14ac:dyDescent="0.3">
      <c r="A1997">
        <v>360</v>
      </c>
      <c r="B1997">
        <v>-0.32100000000000001</v>
      </c>
      <c r="C1997">
        <v>-1.321</v>
      </c>
      <c r="D1997">
        <v>-2.3159999999999998</v>
      </c>
      <c r="E1997">
        <v>-3.0539999999999998</v>
      </c>
      <c r="F1997">
        <v>-3.18</v>
      </c>
      <c r="G1997">
        <v>3.1</v>
      </c>
      <c r="H1997">
        <v>0.01</v>
      </c>
      <c r="I1997">
        <v>3.3679999999999999</v>
      </c>
      <c r="J1997">
        <v>-0.32100000000000001</v>
      </c>
      <c r="K1997">
        <v>-1.321</v>
      </c>
      <c r="L1997">
        <v>-2.3170000000000002</v>
      </c>
      <c r="M1997">
        <v>-3.052</v>
      </c>
      <c r="N1997">
        <v>-3.198</v>
      </c>
      <c r="O1997">
        <v>1.119</v>
      </c>
      <c r="P1997">
        <v>1.1140000000000001</v>
      </c>
      <c r="Q1997">
        <v>1.1100000000000001</v>
      </c>
      <c r="R1997">
        <v>0.77700000000000002</v>
      </c>
      <c r="S1997">
        <v>0.36399999999999999</v>
      </c>
    </row>
    <row r="1998" spans="1:19" x14ac:dyDescent="0.3">
      <c r="A1998">
        <v>420</v>
      </c>
      <c r="B1998">
        <v>-0.32100000000000001</v>
      </c>
      <c r="C1998">
        <v>-1.321</v>
      </c>
      <c r="D1998">
        <v>-2.3159999999999998</v>
      </c>
      <c r="E1998">
        <v>-3.0539999999999998</v>
      </c>
      <c r="F1998">
        <v>-3.18</v>
      </c>
      <c r="G1998">
        <v>3.1</v>
      </c>
      <c r="H1998">
        <v>0.01</v>
      </c>
      <c r="I1998">
        <v>3.3679999999999999</v>
      </c>
      <c r="J1998">
        <v>-0.32</v>
      </c>
      <c r="K1998">
        <v>-1.3220000000000001</v>
      </c>
      <c r="L1998">
        <v>-2.3170000000000002</v>
      </c>
      <c r="M1998">
        <v>-3.0539999999999998</v>
      </c>
      <c r="N1998">
        <v>-3.2010000000000001</v>
      </c>
      <c r="O1998">
        <v>1.1200000000000001</v>
      </c>
      <c r="P1998">
        <v>1.1140000000000001</v>
      </c>
      <c r="Q1998">
        <v>1.1100000000000001</v>
      </c>
      <c r="R1998">
        <v>0.78200000000000003</v>
      </c>
      <c r="S1998">
        <v>0.36799999999999999</v>
      </c>
    </row>
    <row r="1999" spans="1:19" x14ac:dyDescent="0.3">
      <c r="A1999">
        <v>480</v>
      </c>
      <c r="B1999">
        <v>-0.32100000000000001</v>
      </c>
      <c r="C1999">
        <v>-1.321</v>
      </c>
      <c r="D1999">
        <v>-2.3159999999999998</v>
      </c>
      <c r="E1999">
        <v>-3.0539999999999998</v>
      </c>
      <c r="F1999">
        <v>-3.18</v>
      </c>
      <c r="G1999">
        <v>3.1</v>
      </c>
      <c r="H1999">
        <v>0.01</v>
      </c>
      <c r="I1999">
        <v>3.3679999999999999</v>
      </c>
      <c r="J1999">
        <v>-0.31900000000000001</v>
      </c>
      <c r="K1999">
        <v>-1.3220000000000001</v>
      </c>
      <c r="L1999">
        <v>-2.3170000000000002</v>
      </c>
      <c r="M1999">
        <v>-3.056</v>
      </c>
      <c r="N1999">
        <v>-3.2040000000000002</v>
      </c>
      <c r="O1999">
        <v>1.1220000000000001</v>
      </c>
      <c r="P1999">
        <v>1.113</v>
      </c>
      <c r="Q1999">
        <v>1.1100000000000001</v>
      </c>
      <c r="R1999">
        <v>0.78600000000000003</v>
      </c>
      <c r="S1999">
        <v>0.371</v>
      </c>
    </row>
    <row r="2000" spans="1:19" x14ac:dyDescent="0.3">
      <c r="A2000">
        <v>540</v>
      </c>
      <c r="B2000">
        <v>-0.32100000000000001</v>
      </c>
      <c r="C2000">
        <v>-1.321</v>
      </c>
      <c r="D2000">
        <v>-2.3159999999999998</v>
      </c>
      <c r="E2000">
        <v>-3.0539999999999998</v>
      </c>
      <c r="F2000">
        <v>-3.18</v>
      </c>
      <c r="G2000">
        <v>3.1</v>
      </c>
      <c r="H2000">
        <v>0.01</v>
      </c>
      <c r="I2000">
        <v>3.3679999999999999</v>
      </c>
      <c r="J2000">
        <v>-0.318</v>
      </c>
      <c r="K2000">
        <v>-1.3220000000000001</v>
      </c>
      <c r="L2000">
        <v>-2.3170000000000002</v>
      </c>
      <c r="M2000">
        <v>-3.0569999999999999</v>
      </c>
      <c r="N2000">
        <v>-3.2069999999999999</v>
      </c>
      <c r="O2000">
        <v>1.1240000000000001</v>
      </c>
      <c r="P2000">
        <v>1.1140000000000001</v>
      </c>
      <c r="Q2000">
        <v>1.111</v>
      </c>
      <c r="R2000">
        <v>0.78900000000000003</v>
      </c>
      <c r="S2000">
        <v>0.374</v>
      </c>
    </row>
    <row r="2001" spans="1:19" x14ac:dyDescent="0.3">
      <c r="A2001">
        <v>600</v>
      </c>
      <c r="B2001">
        <v>-0.32100000000000001</v>
      </c>
      <c r="C2001">
        <v>-1.321</v>
      </c>
      <c r="D2001">
        <v>-2.3159999999999998</v>
      </c>
      <c r="E2001">
        <v>-3.0539999999999998</v>
      </c>
      <c r="F2001">
        <v>-3.18</v>
      </c>
      <c r="G2001">
        <v>3.1</v>
      </c>
      <c r="H2001">
        <v>0.01</v>
      </c>
      <c r="I2001">
        <v>3.3679999999999999</v>
      </c>
      <c r="J2001">
        <v>-0.316</v>
      </c>
      <c r="K2001">
        <v>-1.3220000000000001</v>
      </c>
      <c r="L2001">
        <v>-2.3170000000000002</v>
      </c>
      <c r="M2001">
        <v>-3.06</v>
      </c>
      <c r="N2001">
        <v>-3.21</v>
      </c>
      <c r="O2001">
        <v>1.125</v>
      </c>
      <c r="P2001">
        <v>1.1140000000000001</v>
      </c>
      <c r="Q2001">
        <v>1.1100000000000001</v>
      </c>
      <c r="R2001">
        <v>0.79300000000000004</v>
      </c>
      <c r="S2001">
        <v>0.374</v>
      </c>
    </row>
    <row r="2003" spans="1:19" x14ac:dyDescent="0.3">
      <c r="A2003" t="s">
        <v>0</v>
      </c>
      <c r="B2003" t="s">
        <v>155</v>
      </c>
    </row>
    <row r="2004" spans="1:19" x14ac:dyDescent="0.3">
      <c r="A2004">
        <v>0</v>
      </c>
      <c r="B2004">
        <v>-0.32100000000000001</v>
      </c>
      <c r="C2004">
        <v>-1.321</v>
      </c>
      <c r="D2004">
        <v>-2.3159999999999998</v>
      </c>
      <c r="E2004">
        <v>-3.0539999999999998</v>
      </c>
      <c r="F2004">
        <v>-3.18</v>
      </c>
      <c r="G2004">
        <v>3.1</v>
      </c>
      <c r="H2004">
        <v>0.01</v>
      </c>
      <c r="I2004">
        <v>3.1469999999999998</v>
      </c>
      <c r="J2004">
        <v>-0.32100000000000001</v>
      </c>
      <c r="K2004">
        <v>-1.321</v>
      </c>
      <c r="L2004">
        <v>-2.3159999999999998</v>
      </c>
      <c r="M2004">
        <v>-3.0539999999999998</v>
      </c>
      <c r="N2004">
        <v>-3.18</v>
      </c>
      <c r="O2004">
        <v>1.097</v>
      </c>
      <c r="P2004">
        <v>1.097</v>
      </c>
      <c r="Q2004">
        <v>1.089</v>
      </c>
      <c r="R2004">
        <v>0.76300000000000001</v>
      </c>
      <c r="S2004">
        <v>0.32200000000000001</v>
      </c>
    </row>
    <row r="2005" spans="1:19" x14ac:dyDescent="0.3">
      <c r="A2005">
        <v>60</v>
      </c>
      <c r="B2005">
        <v>-0.32100000000000001</v>
      </c>
      <c r="C2005">
        <v>-1.321</v>
      </c>
      <c r="D2005">
        <v>-2.3159999999999998</v>
      </c>
      <c r="E2005">
        <v>-3.0539999999999998</v>
      </c>
      <c r="F2005">
        <v>-3.18</v>
      </c>
      <c r="G2005">
        <v>3.1</v>
      </c>
      <c r="H2005">
        <v>0.01</v>
      </c>
      <c r="I2005">
        <v>3.1469999999999998</v>
      </c>
      <c r="J2005">
        <v>-0.32200000000000001</v>
      </c>
      <c r="K2005">
        <v>-1.321</v>
      </c>
      <c r="L2005">
        <v>-2.3159999999999998</v>
      </c>
      <c r="M2005">
        <v>-3.0539999999999998</v>
      </c>
      <c r="N2005">
        <v>-3.18</v>
      </c>
      <c r="O2005">
        <v>1.103</v>
      </c>
      <c r="P2005">
        <v>1.1100000000000001</v>
      </c>
      <c r="Q2005">
        <v>1.1020000000000001</v>
      </c>
      <c r="R2005">
        <v>0.76800000000000002</v>
      </c>
      <c r="S2005">
        <v>0.32400000000000001</v>
      </c>
    </row>
    <row r="2006" spans="1:19" x14ac:dyDescent="0.3">
      <c r="A2006">
        <v>120</v>
      </c>
      <c r="B2006">
        <v>-0.32100000000000001</v>
      </c>
      <c r="C2006">
        <v>-1.321</v>
      </c>
      <c r="D2006">
        <v>-2.3159999999999998</v>
      </c>
      <c r="E2006">
        <v>-3.0539999999999998</v>
      </c>
      <c r="F2006">
        <v>-3.18</v>
      </c>
      <c r="G2006">
        <v>3.1</v>
      </c>
      <c r="H2006">
        <v>0.01</v>
      </c>
      <c r="I2006">
        <v>3.1469999999999998</v>
      </c>
      <c r="J2006">
        <v>-0.32300000000000001</v>
      </c>
      <c r="K2006">
        <v>-1.321</v>
      </c>
      <c r="L2006">
        <v>-2.3159999999999998</v>
      </c>
      <c r="M2006">
        <v>-3.0529999999999999</v>
      </c>
      <c r="N2006">
        <v>-3.18</v>
      </c>
      <c r="O2006">
        <v>1.1080000000000001</v>
      </c>
      <c r="P2006">
        <v>1.1120000000000001</v>
      </c>
      <c r="Q2006">
        <v>1.1060000000000001</v>
      </c>
      <c r="R2006">
        <v>0.77200000000000002</v>
      </c>
      <c r="S2006">
        <v>0.32500000000000001</v>
      </c>
    </row>
    <row r="2007" spans="1:19" x14ac:dyDescent="0.3">
      <c r="A2007">
        <v>180</v>
      </c>
      <c r="B2007">
        <v>-0.32100000000000001</v>
      </c>
      <c r="C2007">
        <v>-1.321</v>
      </c>
      <c r="D2007">
        <v>-2.3159999999999998</v>
      </c>
      <c r="E2007">
        <v>-3.0539999999999998</v>
      </c>
      <c r="F2007">
        <v>-3.18</v>
      </c>
      <c r="G2007">
        <v>3.1</v>
      </c>
      <c r="H2007">
        <v>0.01</v>
      </c>
      <c r="I2007">
        <v>3.1469999999999998</v>
      </c>
      <c r="J2007">
        <v>-0.32300000000000001</v>
      </c>
      <c r="K2007">
        <v>-1.321</v>
      </c>
      <c r="L2007">
        <v>-2.3159999999999998</v>
      </c>
      <c r="M2007">
        <v>-3.0529999999999999</v>
      </c>
      <c r="N2007">
        <v>-3.18</v>
      </c>
      <c r="O2007">
        <v>1.111</v>
      </c>
      <c r="P2007">
        <v>1.1160000000000001</v>
      </c>
      <c r="Q2007">
        <v>1.1080000000000001</v>
      </c>
      <c r="R2007">
        <v>0.77500000000000002</v>
      </c>
      <c r="S2007">
        <v>0.32600000000000001</v>
      </c>
    </row>
    <row r="2008" spans="1:19" x14ac:dyDescent="0.3">
      <c r="A2008">
        <v>240</v>
      </c>
      <c r="B2008">
        <v>-0.32100000000000001</v>
      </c>
      <c r="C2008">
        <v>-1.321</v>
      </c>
      <c r="D2008">
        <v>-2.3159999999999998</v>
      </c>
      <c r="E2008">
        <v>-3.0539999999999998</v>
      </c>
      <c r="F2008">
        <v>-3.18</v>
      </c>
      <c r="G2008">
        <v>3.1</v>
      </c>
      <c r="H2008">
        <v>0.01</v>
      </c>
      <c r="I2008">
        <v>3.1469999999999998</v>
      </c>
      <c r="J2008">
        <v>-0.32200000000000001</v>
      </c>
      <c r="K2008">
        <v>-1.321</v>
      </c>
      <c r="L2008">
        <v>-2.3170000000000002</v>
      </c>
      <c r="M2008">
        <v>-3.052</v>
      </c>
      <c r="N2008">
        <v>-3.18</v>
      </c>
      <c r="O2008">
        <v>1.1140000000000001</v>
      </c>
      <c r="P2008">
        <v>1.1160000000000001</v>
      </c>
      <c r="Q2008">
        <v>1.109</v>
      </c>
      <c r="R2008">
        <v>0.77600000000000002</v>
      </c>
      <c r="S2008">
        <v>0.32600000000000001</v>
      </c>
    </row>
    <row r="2009" spans="1:19" x14ac:dyDescent="0.3">
      <c r="A2009">
        <v>300</v>
      </c>
      <c r="B2009">
        <v>-0.32100000000000001</v>
      </c>
      <c r="C2009">
        <v>-1.321</v>
      </c>
      <c r="D2009">
        <v>-2.3159999999999998</v>
      </c>
      <c r="E2009">
        <v>-3.0539999999999998</v>
      </c>
      <c r="F2009">
        <v>-3.18</v>
      </c>
      <c r="G2009">
        <v>3.1</v>
      </c>
      <c r="H2009">
        <v>0.01</v>
      </c>
      <c r="I2009">
        <v>3.1469999999999998</v>
      </c>
      <c r="J2009">
        <v>-0.32200000000000001</v>
      </c>
      <c r="K2009">
        <v>-1.321</v>
      </c>
      <c r="L2009">
        <v>-2.3170000000000002</v>
      </c>
      <c r="M2009">
        <v>-3.052</v>
      </c>
      <c r="N2009">
        <v>-3.18</v>
      </c>
      <c r="O2009">
        <v>1.117</v>
      </c>
      <c r="P2009">
        <v>1.115</v>
      </c>
      <c r="Q2009">
        <v>1.1100000000000001</v>
      </c>
      <c r="R2009">
        <v>0.77600000000000002</v>
      </c>
      <c r="S2009">
        <v>0.32700000000000001</v>
      </c>
    </row>
    <row r="2010" spans="1:19" x14ac:dyDescent="0.3">
      <c r="A2010">
        <v>360</v>
      </c>
      <c r="B2010">
        <v>-0.32100000000000001</v>
      </c>
      <c r="C2010">
        <v>-1.321</v>
      </c>
      <c r="D2010">
        <v>-2.3159999999999998</v>
      </c>
      <c r="E2010">
        <v>-3.0539999999999998</v>
      </c>
      <c r="F2010">
        <v>-3.18</v>
      </c>
      <c r="G2010">
        <v>3.1</v>
      </c>
      <c r="H2010">
        <v>0.01</v>
      </c>
      <c r="I2010">
        <v>3.1469999999999998</v>
      </c>
      <c r="J2010">
        <v>-0.32100000000000001</v>
      </c>
      <c r="K2010">
        <v>-1.321</v>
      </c>
      <c r="L2010">
        <v>-2.3170000000000002</v>
      </c>
      <c r="M2010">
        <v>-3.052</v>
      </c>
      <c r="N2010">
        <v>-3.18</v>
      </c>
      <c r="O2010">
        <v>1.119</v>
      </c>
      <c r="P2010">
        <v>1.1140000000000001</v>
      </c>
      <c r="Q2010">
        <v>1.1100000000000001</v>
      </c>
      <c r="R2010">
        <v>0.77600000000000002</v>
      </c>
      <c r="S2010">
        <v>0.32900000000000001</v>
      </c>
    </row>
    <row r="2011" spans="1:19" x14ac:dyDescent="0.3">
      <c r="A2011">
        <v>420</v>
      </c>
      <c r="B2011">
        <v>-0.32100000000000001</v>
      </c>
      <c r="C2011">
        <v>-1.321</v>
      </c>
      <c r="D2011">
        <v>-2.3159999999999998</v>
      </c>
      <c r="E2011">
        <v>-3.0539999999999998</v>
      </c>
      <c r="F2011">
        <v>-3.18</v>
      </c>
      <c r="G2011">
        <v>3.1</v>
      </c>
      <c r="H2011">
        <v>0.01</v>
      </c>
      <c r="I2011">
        <v>3.1469999999999998</v>
      </c>
      <c r="J2011">
        <v>-0.32</v>
      </c>
      <c r="K2011">
        <v>-1.3220000000000001</v>
      </c>
      <c r="L2011">
        <v>-2.3170000000000002</v>
      </c>
      <c r="M2011">
        <v>-3.052</v>
      </c>
      <c r="N2011">
        <v>-3.18</v>
      </c>
      <c r="O2011">
        <v>1.1200000000000001</v>
      </c>
      <c r="P2011">
        <v>1.1140000000000001</v>
      </c>
      <c r="Q2011">
        <v>1.1100000000000001</v>
      </c>
      <c r="R2011">
        <v>0.77600000000000002</v>
      </c>
      <c r="S2011">
        <v>0.33</v>
      </c>
    </row>
    <row r="2012" spans="1:19" x14ac:dyDescent="0.3">
      <c r="A2012">
        <v>480</v>
      </c>
      <c r="B2012">
        <v>-0.32100000000000001</v>
      </c>
      <c r="C2012">
        <v>-1.321</v>
      </c>
      <c r="D2012">
        <v>-2.3159999999999998</v>
      </c>
      <c r="E2012">
        <v>-3.0539999999999998</v>
      </c>
      <c r="F2012">
        <v>-3.18</v>
      </c>
      <c r="G2012">
        <v>3.1</v>
      </c>
      <c r="H2012">
        <v>0.01</v>
      </c>
      <c r="I2012">
        <v>3.1469999999999998</v>
      </c>
      <c r="J2012">
        <v>-0.31900000000000001</v>
      </c>
      <c r="K2012">
        <v>-1.3220000000000001</v>
      </c>
      <c r="L2012">
        <v>-2.3170000000000002</v>
      </c>
      <c r="M2012">
        <v>-3.052</v>
      </c>
      <c r="N2012">
        <v>-3.18</v>
      </c>
      <c r="O2012">
        <v>1.1220000000000001</v>
      </c>
      <c r="P2012">
        <v>1.113</v>
      </c>
      <c r="Q2012">
        <v>1.1100000000000001</v>
      </c>
      <c r="R2012">
        <v>0.77600000000000002</v>
      </c>
      <c r="S2012">
        <v>0.33100000000000002</v>
      </c>
    </row>
    <row r="2013" spans="1:19" x14ac:dyDescent="0.3">
      <c r="A2013">
        <v>540</v>
      </c>
      <c r="B2013">
        <v>-0.32100000000000001</v>
      </c>
      <c r="C2013">
        <v>-1.321</v>
      </c>
      <c r="D2013">
        <v>-2.3159999999999998</v>
      </c>
      <c r="E2013">
        <v>-3.0539999999999998</v>
      </c>
      <c r="F2013">
        <v>-3.18</v>
      </c>
      <c r="G2013">
        <v>3.1</v>
      </c>
      <c r="H2013">
        <v>0.01</v>
      </c>
      <c r="I2013">
        <v>3.1469999999999998</v>
      </c>
      <c r="J2013">
        <v>-0.318</v>
      </c>
      <c r="K2013">
        <v>-1.3220000000000001</v>
      </c>
      <c r="L2013">
        <v>-2.3170000000000002</v>
      </c>
      <c r="M2013">
        <v>-3.052</v>
      </c>
      <c r="N2013">
        <v>-3.18</v>
      </c>
      <c r="O2013">
        <v>1.1240000000000001</v>
      </c>
      <c r="P2013">
        <v>1.1140000000000001</v>
      </c>
      <c r="Q2013">
        <v>1.1100000000000001</v>
      </c>
      <c r="R2013">
        <v>0.77600000000000002</v>
      </c>
      <c r="S2013">
        <v>0.33100000000000002</v>
      </c>
    </row>
    <row r="2014" spans="1:19" x14ac:dyDescent="0.3">
      <c r="A2014">
        <v>600</v>
      </c>
      <c r="B2014">
        <v>-0.32100000000000001</v>
      </c>
      <c r="C2014">
        <v>-1.321</v>
      </c>
      <c r="D2014">
        <v>-2.3159999999999998</v>
      </c>
      <c r="E2014">
        <v>-3.0539999999999998</v>
      </c>
      <c r="F2014">
        <v>-3.18</v>
      </c>
      <c r="G2014">
        <v>3.1</v>
      </c>
      <c r="H2014">
        <v>0.01</v>
      </c>
      <c r="I2014">
        <v>3.1469999999999998</v>
      </c>
      <c r="J2014">
        <v>-0.316</v>
      </c>
      <c r="K2014">
        <v>-1.3220000000000001</v>
      </c>
      <c r="L2014">
        <v>-2.3170000000000002</v>
      </c>
      <c r="M2014">
        <v>-3.0529999999999999</v>
      </c>
      <c r="N2014">
        <v>-3.18</v>
      </c>
      <c r="O2014">
        <v>1.125</v>
      </c>
      <c r="P2014">
        <v>1.1140000000000001</v>
      </c>
      <c r="Q2014">
        <v>1.1100000000000001</v>
      </c>
      <c r="R2014">
        <v>0.77600000000000002</v>
      </c>
      <c r="S2014">
        <v>0.33100000000000002</v>
      </c>
    </row>
    <row r="2016" spans="1:19" x14ac:dyDescent="0.3">
      <c r="A2016" t="s">
        <v>0</v>
      </c>
      <c r="B2016" t="s">
        <v>156</v>
      </c>
    </row>
    <row r="2017" spans="1:19" x14ac:dyDescent="0.3">
      <c r="A2017">
        <v>0</v>
      </c>
      <c r="B2017">
        <v>-0.32100000000000001</v>
      </c>
      <c r="C2017">
        <v>-1.321</v>
      </c>
      <c r="D2017">
        <v>-2.3159999999999998</v>
      </c>
      <c r="E2017">
        <v>-3.0539999999999998</v>
      </c>
      <c r="F2017">
        <v>-3.18</v>
      </c>
      <c r="G2017">
        <v>3.1</v>
      </c>
      <c r="H2017">
        <v>0.01</v>
      </c>
      <c r="I2017">
        <v>2.9180000000000001</v>
      </c>
      <c r="J2017">
        <v>-0.32100000000000001</v>
      </c>
      <c r="K2017">
        <v>-1.321</v>
      </c>
      <c r="L2017">
        <v>-2.3159999999999998</v>
      </c>
      <c r="M2017">
        <v>-3.0539999999999998</v>
      </c>
      <c r="N2017">
        <v>-3.18</v>
      </c>
      <c r="O2017">
        <v>1.097</v>
      </c>
      <c r="P2017">
        <v>1.097</v>
      </c>
      <c r="Q2017">
        <v>1.089</v>
      </c>
      <c r="R2017">
        <v>0.76300000000000001</v>
      </c>
      <c r="S2017">
        <v>0.32200000000000001</v>
      </c>
    </row>
    <row r="2018" spans="1:19" x14ac:dyDescent="0.3">
      <c r="A2018">
        <v>60</v>
      </c>
      <c r="B2018">
        <v>-0.32100000000000001</v>
      </c>
      <c r="C2018">
        <v>-1.321</v>
      </c>
      <c r="D2018">
        <v>-2.3159999999999998</v>
      </c>
      <c r="E2018">
        <v>-3.0539999999999998</v>
      </c>
      <c r="F2018">
        <v>-3.18</v>
      </c>
      <c r="G2018">
        <v>3.1</v>
      </c>
      <c r="H2018">
        <v>0.01</v>
      </c>
      <c r="I2018">
        <v>2.9180000000000001</v>
      </c>
      <c r="J2018">
        <v>-0.32200000000000001</v>
      </c>
      <c r="K2018">
        <v>-1.32</v>
      </c>
      <c r="L2018">
        <v>-2.3159999999999998</v>
      </c>
      <c r="M2018">
        <v>-3.0539999999999998</v>
      </c>
      <c r="N2018">
        <v>-3.177</v>
      </c>
      <c r="O2018">
        <v>1.103</v>
      </c>
      <c r="P2018">
        <v>1.109</v>
      </c>
      <c r="Q2018">
        <v>1.1020000000000001</v>
      </c>
      <c r="R2018">
        <v>0.76900000000000002</v>
      </c>
      <c r="S2018">
        <v>0.316</v>
      </c>
    </row>
    <row r="2019" spans="1:19" x14ac:dyDescent="0.3">
      <c r="A2019">
        <v>120</v>
      </c>
      <c r="B2019">
        <v>-0.32100000000000001</v>
      </c>
      <c r="C2019">
        <v>-1.321</v>
      </c>
      <c r="D2019">
        <v>-2.3159999999999998</v>
      </c>
      <c r="E2019">
        <v>-3.0539999999999998</v>
      </c>
      <c r="F2019">
        <v>-3.18</v>
      </c>
      <c r="G2019">
        <v>3.1</v>
      </c>
      <c r="H2019">
        <v>0.01</v>
      </c>
      <c r="I2019">
        <v>2.9180000000000001</v>
      </c>
      <c r="J2019">
        <v>-0.32300000000000001</v>
      </c>
      <c r="K2019">
        <v>-1.321</v>
      </c>
      <c r="L2019">
        <v>-2.3159999999999998</v>
      </c>
      <c r="M2019">
        <v>-3.0529999999999999</v>
      </c>
      <c r="N2019">
        <v>-3.1739999999999999</v>
      </c>
      <c r="O2019">
        <v>1.1080000000000001</v>
      </c>
      <c r="P2019">
        <v>1.1120000000000001</v>
      </c>
      <c r="Q2019">
        <v>1.1060000000000001</v>
      </c>
      <c r="R2019">
        <v>0.77100000000000002</v>
      </c>
      <c r="S2019">
        <v>0.309</v>
      </c>
    </row>
    <row r="2020" spans="1:19" x14ac:dyDescent="0.3">
      <c r="A2020">
        <v>180</v>
      </c>
      <c r="B2020">
        <v>-0.32100000000000001</v>
      </c>
      <c r="C2020">
        <v>-1.321</v>
      </c>
      <c r="D2020">
        <v>-2.3159999999999998</v>
      </c>
      <c r="E2020">
        <v>-3.0539999999999998</v>
      </c>
      <c r="F2020">
        <v>-3.18</v>
      </c>
      <c r="G2020">
        <v>3.1</v>
      </c>
      <c r="H2020">
        <v>0.01</v>
      </c>
      <c r="I2020">
        <v>2.9180000000000001</v>
      </c>
      <c r="J2020">
        <v>-0.32300000000000001</v>
      </c>
      <c r="K2020">
        <v>-1.321</v>
      </c>
      <c r="L2020">
        <v>-2.3170000000000002</v>
      </c>
      <c r="M2020">
        <v>-3.052</v>
      </c>
      <c r="N2020">
        <v>-3.1709999999999998</v>
      </c>
      <c r="O2020">
        <v>1.111</v>
      </c>
      <c r="P2020">
        <v>1.1160000000000001</v>
      </c>
      <c r="Q2020">
        <v>1.1080000000000001</v>
      </c>
      <c r="R2020">
        <v>0.77400000000000002</v>
      </c>
      <c r="S2020">
        <v>0.30499999999999999</v>
      </c>
    </row>
    <row r="2021" spans="1:19" x14ac:dyDescent="0.3">
      <c r="A2021">
        <v>240</v>
      </c>
      <c r="B2021">
        <v>-0.32100000000000001</v>
      </c>
      <c r="C2021">
        <v>-1.321</v>
      </c>
      <c r="D2021">
        <v>-2.3159999999999998</v>
      </c>
      <c r="E2021">
        <v>-3.0539999999999998</v>
      </c>
      <c r="F2021">
        <v>-3.18</v>
      </c>
      <c r="G2021">
        <v>3.1</v>
      </c>
      <c r="H2021">
        <v>0.01</v>
      </c>
      <c r="I2021">
        <v>2.9180000000000001</v>
      </c>
      <c r="J2021">
        <v>-0.32200000000000001</v>
      </c>
      <c r="K2021">
        <v>-1.321</v>
      </c>
      <c r="L2021">
        <v>-2.3170000000000002</v>
      </c>
      <c r="M2021">
        <v>-3.0529999999999999</v>
      </c>
      <c r="N2021">
        <v>-3.1680000000000001</v>
      </c>
      <c r="O2021">
        <v>1.1140000000000001</v>
      </c>
      <c r="P2021">
        <v>1.1160000000000001</v>
      </c>
      <c r="Q2021">
        <v>1.109</v>
      </c>
      <c r="R2021">
        <v>0.77800000000000002</v>
      </c>
      <c r="S2021">
        <v>0.3</v>
      </c>
    </row>
    <row r="2022" spans="1:19" x14ac:dyDescent="0.3">
      <c r="A2022">
        <v>300</v>
      </c>
      <c r="B2022">
        <v>-0.32100000000000001</v>
      </c>
      <c r="C2022">
        <v>-1.321</v>
      </c>
      <c r="D2022">
        <v>-2.3159999999999998</v>
      </c>
      <c r="E2022">
        <v>-3.0539999999999998</v>
      </c>
      <c r="F2022">
        <v>-3.18</v>
      </c>
      <c r="G2022">
        <v>3.1</v>
      </c>
      <c r="H2022">
        <v>0.01</v>
      </c>
      <c r="I2022">
        <v>2.9180000000000001</v>
      </c>
      <c r="J2022">
        <v>-0.32200000000000001</v>
      </c>
      <c r="K2022">
        <v>-1.321</v>
      </c>
      <c r="L2022">
        <v>-2.3170000000000002</v>
      </c>
      <c r="M2022">
        <v>-3.0529999999999999</v>
      </c>
      <c r="N2022">
        <v>-3.165</v>
      </c>
      <c r="O2022">
        <v>1.117</v>
      </c>
      <c r="P2022">
        <v>1.115</v>
      </c>
      <c r="Q2022">
        <v>1.109</v>
      </c>
      <c r="R2022">
        <v>0.77800000000000002</v>
      </c>
      <c r="S2022">
        <v>0.29599999999999999</v>
      </c>
    </row>
    <row r="2023" spans="1:19" x14ac:dyDescent="0.3">
      <c r="A2023">
        <v>360</v>
      </c>
      <c r="B2023">
        <v>-0.32100000000000001</v>
      </c>
      <c r="C2023">
        <v>-1.321</v>
      </c>
      <c r="D2023">
        <v>-2.3159999999999998</v>
      </c>
      <c r="E2023">
        <v>-3.0539999999999998</v>
      </c>
      <c r="F2023">
        <v>-3.18</v>
      </c>
      <c r="G2023">
        <v>3.1</v>
      </c>
      <c r="H2023">
        <v>0.01</v>
      </c>
      <c r="I2023">
        <v>2.9180000000000001</v>
      </c>
      <c r="J2023">
        <v>-0.32100000000000001</v>
      </c>
      <c r="K2023">
        <v>-1.321</v>
      </c>
      <c r="L2023">
        <v>-2.3170000000000002</v>
      </c>
      <c r="M2023">
        <v>-3.052</v>
      </c>
      <c r="N2023">
        <v>-3.1619999999999999</v>
      </c>
      <c r="O2023">
        <v>1.119</v>
      </c>
      <c r="P2023">
        <v>1.1140000000000001</v>
      </c>
      <c r="Q2023">
        <v>1.1100000000000001</v>
      </c>
      <c r="R2023">
        <v>0.77500000000000002</v>
      </c>
      <c r="S2023">
        <v>0.29399999999999998</v>
      </c>
    </row>
    <row r="2024" spans="1:19" x14ac:dyDescent="0.3">
      <c r="A2024">
        <v>420</v>
      </c>
      <c r="B2024">
        <v>-0.32100000000000001</v>
      </c>
      <c r="C2024">
        <v>-1.321</v>
      </c>
      <c r="D2024">
        <v>-2.3159999999999998</v>
      </c>
      <c r="E2024">
        <v>-3.0539999999999998</v>
      </c>
      <c r="F2024">
        <v>-3.18</v>
      </c>
      <c r="G2024">
        <v>3.1</v>
      </c>
      <c r="H2024">
        <v>0.01</v>
      </c>
      <c r="I2024">
        <v>2.9180000000000001</v>
      </c>
      <c r="J2024">
        <v>-0.32</v>
      </c>
      <c r="K2024">
        <v>-1.3220000000000001</v>
      </c>
      <c r="L2024">
        <v>-2.3170000000000002</v>
      </c>
      <c r="M2024">
        <v>-3.0510000000000002</v>
      </c>
      <c r="N2024">
        <v>-3.1589999999999998</v>
      </c>
      <c r="O2024">
        <v>1.1200000000000001</v>
      </c>
      <c r="P2024">
        <v>1.1140000000000001</v>
      </c>
      <c r="Q2024">
        <v>1.111</v>
      </c>
      <c r="R2024">
        <v>0.77100000000000002</v>
      </c>
      <c r="S2024">
        <v>0.29199999999999998</v>
      </c>
    </row>
    <row r="2025" spans="1:19" x14ac:dyDescent="0.3">
      <c r="A2025">
        <v>480</v>
      </c>
      <c r="B2025">
        <v>-0.32100000000000001</v>
      </c>
      <c r="C2025">
        <v>-1.321</v>
      </c>
      <c r="D2025">
        <v>-2.3159999999999998</v>
      </c>
      <c r="E2025">
        <v>-3.0539999999999998</v>
      </c>
      <c r="F2025">
        <v>-3.18</v>
      </c>
      <c r="G2025">
        <v>3.1</v>
      </c>
      <c r="H2025">
        <v>0.01</v>
      </c>
      <c r="I2025">
        <v>2.9180000000000001</v>
      </c>
      <c r="J2025">
        <v>-0.31900000000000001</v>
      </c>
      <c r="K2025">
        <v>-1.3220000000000001</v>
      </c>
      <c r="L2025">
        <v>-2.3170000000000002</v>
      </c>
      <c r="M2025">
        <v>-3.0489999999999999</v>
      </c>
      <c r="N2025">
        <v>-3.1560000000000001</v>
      </c>
      <c r="O2025">
        <v>1.1220000000000001</v>
      </c>
      <c r="P2025">
        <v>1.113</v>
      </c>
      <c r="Q2025">
        <v>1.111</v>
      </c>
      <c r="R2025">
        <v>0.76600000000000001</v>
      </c>
      <c r="S2025">
        <v>0.29099999999999998</v>
      </c>
    </row>
    <row r="2026" spans="1:19" x14ac:dyDescent="0.3">
      <c r="A2026">
        <v>540</v>
      </c>
      <c r="B2026">
        <v>-0.32100000000000001</v>
      </c>
      <c r="C2026">
        <v>-1.321</v>
      </c>
      <c r="D2026">
        <v>-2.3159999999999998</v>
      </c>
      <c r="E2026">
        <v>-3.0539999999999998</v>
      </c>
      <c r="F2026">
        <v>-3.18</v>
      </c>
      <c r="G2026">
        <v>3.1</v>
      </c>
      <c r="H2026">
        <v>0.01</v>
      </c>
      <c r="I2026">
        <v>2.9180000000000001</v>
      </c>
      <c r="J2026">
        <v>-0.318</v>
      </c>
      <c r="K2026">
        <v>-1.3220000000000001</v>
      </c>
      <c r="L2026">
        <v>-2.3170000000000002</v>
      </c>
      <c r="M2026">
        <v>-3.0470000000000002</v>
      </c>
      <c r="N2026">
        <v>-3.153</v>
      </c>
      <c r="O2026">
        <v>1.1240000000000001</v>
      </c>
      <c r="P2026">
        <v>1.1140000000000001</v>
      </c>
      <c r="Q2026">
        <v>1.1100000000000001</v>
      </c>
      <c r="R2026">
        <v>0.76100000000000001</v>
      </c>
      <c r="S2026">
        <v>0.28799999999999998</v>
      </c>
    </row>
    <row r="2027" spans="1:19" x14ac:dyDescent="0.3">
      <c r="A2027">
        <v>600</v>
      </c>
      <c r="B2027">
        <v>-0.32100000000000001</v>
      </c>
      <c r="C2027">
        <v>-1.321</v>
      </c>
      <c r="D2027">
        <v>-2.3159999999999998</v>
      </c>
      <c r="E2027">
        <v>-3.0539999999999998</v>
      </c>
      <c r="F2027">
        <v>-3.18</v>
      </c>
      <c r="G2027">
        <v>3.1</v>
      </c>
      <c r="H2027">
        <v>0.01</v>
      </c>
      <c r="I2027">
        <v>2.9180000000000001</v>
      </c>
      <c r="J2027">
        <v>-0.316</v>
      </c>
      <c r="K2027">
        <v>-1.3220000000000001</v>
      </c>
      <c r="L2027">
        <v>-2.3170000000000002</v>
      </c>
      <c r="M2027">
        <v>-3.0449999999999999</v>
      </c>
      <c r="N2027">
        <v>-3.15</v>
      </c>
      <c r="O2027">
        <v>1.125</v>
      </c>
      <c r="P2027">
        <v>1.1140000000000001</v>
      </c>
      <c r="Q2027">
        <v>1.1100000000000001</v>
      </c>
      <c r="R2027">
        <v>0.75700000000000001</v>
      </c>
      <c r="S2027">
        <v>0.28699999999999998</v>
      </c>
    </row>
    <row r="2029" spans="1:19" x14ac:dyDescent="0.3">
      <c r="A2029" t="s">
        <v>0</v>
      </c>
      <c r="B2029" t="s">
        <v>157</v>
      </c>
    </row>
    <row r="2030" spans="1:19" x14ac:dyDescent="0.3">
      <c r="A2030">
        <v>0</v>
      </c>
      <c r="B2030">
        <v>-0.32100000000000001</v>
      </c>
      <c r="C2030">
        <v>-1.321</v>
      </c>
      <c r="D2030">
        <v>-2.3159999999999998</v>
      </c>
      <c r="E2030">
        <v>-3.0470000000000002</v>
      </c>
      <c r="F2030">
        <v>-3.17</v>
      </c>
      <c r="G2030">
        <v>3.1</v>
      </c>
      <c r="H2030">
        <v>0.01</v>
      </c>
      <c r="I2030">
        <v>3.3690000000000002</v>
      </c>
      <c r="J2030">
        <v>-0.32100000000000001</v>
      </c>
      <c r="K2030">
        <v>-1.321</v>
      </c>
      <c r="L2030">
        <v>-2.3159999999999998</v>
      </c>
      <c r="M2030">
        <v>-3.0470000000000002</v>
      </c>
      <c r="N2030">
        <v>-3.17</v>
      </c>
      <c r="O2030">
        <v>1.097</v>
      </c>
      <c r="P2030">
        <v>1.097</v>
      </c>
      <c r="Q2030">
        <v>1.089</v>
      </c>
      <c r="R2030">
        <v>0.75700000000000001</v>
      </c>
      <c r="S2030">
        <v>0.32</v>
      </c>
    </row>
    <row r="2031" spans="1:19" x14ac:dyDescent="0.3">
      <c r="A2031">
        <v>60</v>
      </c>
      <c r="B2031">
        <v>-0.32100000000000001</v>
      </c>
      <c r="C2031">
        <v>-1.321</v>
      </c>
      <c r="D2031">
        <v>-2.3159999999999998</v>
      </c>
      <c r="E2031">
        <v>-3.0470000000000002</v>
      </c>
      <c r="F2031">
        <v>-3.17</v>
      </c>
      <c r="G2031">
        <v>3.1</v>
      </c>
      <c r="H2031">
        <v>0.01</v>
      </c>
      <c r="I2031">
        <v>3.3690000000000002</v>
      </c>
      <c r="J2031">
        <v>-0.32200000000000001</v>
      </c>
      <c r="K2031">
        <v>-1.321</v>
      </c>
      <c r="L2031">
        <v>-2.3159999999999998</v>
      </c>
      <c r="M2031">
        <v>-3.0470000000000002</v>
      </c>
      <c r="N2031">
        <v>-3.173</v>
      </c>
      <c r="O2031">
        <v>1.103</v>
      </c>
      <c r="P2031">
        <v>1.1100000000000001</v>
      </c>
      <c r="Q2031">
        <v>1.1020000000000001</v>
      </c>
      <c r="R2031">
        <v>0.76</v>
      </c>
      <c r="S2031">
        <v>0.32900000000000001</v>
      </c>
    </row>
    <row r="2032" spans="1:19" x14ac:dyDescent="0.3">
      <c r="A2032">
        <v>120</v>
      </c>
      <c r="B2032">
        <v>-0.32100000000000001</v>
      </c>
      <c r="C2032">
        <v>-1.321</v>
      </c>
      <c r="D2032">
        <v>-2.3159999999999998</v>
      </c>
      <c r="E2032">
        <v>-3.0470000000000002</v>
      </c>
      <c r="F2032">
        <v>-3.17</v>
      </c>
      <c r="G2032">
        <v>3.1</v>
      </c>
      <c r="H2032">
        <v>0.01</v>
      </c>
      <c r="I2032">
        <v>3.3690000000000002</v>
      </c>
      <c r="J2032">
        <v>-0.32300000000000001</v>
      </c>
      <c r="K2032">
        <v>-1.321</v>
      </c>
      <c r="L2032">
        <v>-2.3159999999999998</v>
      </c>
      <c r="M2032">
        <v>-3.0459999999999998</v>
      </c>
      <c r="N2032">
        <v>-3.1760000000000002</v>
      </c>
      <c r="O2032">
        <v>1.1080000000000001</v>
      </c>
      <c r="P2032">
        <v>1.1120000000000001</v>
      </c>
      <c r="Q2032">
        <v>1.1060000000000001</v>
      </c>
      <c r="R2032">
        <v>0.76700000000000002</v>
      </c>
      <c r="S2032">
        <v>0.33700000000000002</v>
      </c>
    </row>
    <row r="2033" spans="1:19" x14ac:dyDescent="0.3">
      <c r="A2033">
        <v>180</v>
      </c>
      <c r="B2033">
        <v>-0.32100000000000001</v>
      </c>
      <c r="C2033">
        <v>-1.321</v>
      </c>
      <c r="D2033">
        <v>-2.3159999999999998</v>
      </c>
      <c r="E2033">
        <v>-3.0470000000000002</v>
      </c>
      <c r="F2033">
        <v>-3.17</v>
      </c>
      <c r="G2033">
        <v>3.1</v>
      </c>
      <c r="H2033">
        <v>0.01</v>
      </c>
      <c r="I2033">
        <v>3.3690000000000002</v>
      </c>
      <c r="J2033">
        <v>-0.32300000000000001</v>
      </c>
      <c r="K2033">
        <v>-1.321</v>
      </c>
      <c r="L2033">
        <v>-2.3159999999999998</v>
      </c>
      <c r="M2033">
        <v>-3.0459999999999998</v>
      </c>
      <c r="N2033">
        <v>-3.1789999999999998</v>
      </c>
      <c r="O2033">
        <v>1.111</v>
      </c>
      <c r="P2033">
        <v>1.1160000000000001</v>
      </c>
      <c r="Q2033">
        <v>1.107</v>
      </c>
      <c r="R2033">
        <v>0.76900000000000002</v>
      </c>
      <c r="S2033">
        <v>0.34399999999999997</v>
      </c>
    </row>
    <row r="2034" spans="1:19" x14ac:dyDescent="0.3">
      <c r="A2034">
        <v>240</v>
      </c>
      <c r="B2034">
        <v>-0.32100000000000001</v>
      </c>
      <c r="C2034">
        <v>-1.321</v>
      </c>
      <c r="D2034">
        <v>-2.3159999999999998</v>
      </c>
      <c r="E2034">
        <v>-3.0470000000000002</v>
      </c>
      <c r="F2034">
        <v>-3.17</v>
      </c>
      <c r="G2034">
        <v>3.1</v>
      </c>
      <c r="H2034">
        <v>0.01</v>
      </c>
      <c r="I2034">
        <v>3.3690000000000002</v>
      </c>
      <c r="J2034">
        <v>-0.32200000000000001</v>
      </c>
      <c r="K2034">
        <v>-1.321</v>
      </c>
      <c r="L2034">
        <v>-2.3159999999999998</v>
      </c>
      <c r="M2034">
        <v>-3.0449999999999999</v>
      </c>
      <c r="N2034">
        <v>-3.1819999999999999</v>
      </c>
      <c r="O2034">
        <v>1.1140000000000001</v>
      </c>
      <c r="P2034">
        <v>1.115</v>
      </c>
      <c r="Q2034">
        <v>1.109</v>
      </c>
      <c r="R2034">
        <v>0.76700000000000002</v>
      </c>
      <c r="S2034">
        <v>0.35</v>
      </c>
    </row>
    <row r="2035" spans="1:19" x14ac:dyDescent="0.3">
      <c r="A2035">
        <v>300</v>
      </c>
      <c r="B2035">
        <v>-0.32100000000000001</v>
      </c>
      <c r="C2035">
        <v>-1.321</v>
      </c>
      <c r="D2035">
        <v>-2.3159999999999998</v>
      </c>
      <c r="E2035">
        <v>-3.0470000000000002</v>
      </c>
      <c r="F2035">
        <v>-3.17</v>
      </c>
      <c r="G2035">
        <v>3.1</v>
      </c>
      <c r="H2035">
        <v>0.01</v>
      </c>
      <c r="I2035">
        <v>3.3690000000000002</v>
      </c>
      <c r="J2035">
        <v>-0.32200000000000001</v>
      </c>
      <c r="K2035">
        <v>-1.321</v>
      </c>
      <c r="L2035">
        <v>-2.3170000000000002</v>
      </c>
      <c r="M2035">
        <v>-3.044</v>
      </c>
      <c r="N2035">
        <v>-3.1850000000000001</v>
      </c>
      <c r="O2035">
        <v>1.117</v>
      </c>
      <c r="P2035">
        <v>1.115</v>
      </c>
      <c r="Q2035">
        <v>1.1100000000000001</v>
      </c>
      <c r="R2035">
        <v>0.76700000000000002</v>
      </c>
      <c r="S2035">
        <v>0.35499999999999998</v>
      </c>
    </row>
    <row r="2036" spans="1:19" x14ac:dyDescent="0.3">
      <c r="A2036">
        <v>360</v>
      </c>
      <c r="B2036">
        <v>-0.32100000000000001</v>
      </c>
      <c r="C2036">
        <v>-1.321</v>
      </c>
      <c r="D2036">
        <v>-2.3159999999999998</v>
      </c>
      <c r="E2036">
        <v>-3.0470000000000002</v>
      </c>
      <c r="F2036">
        <v>-3.17</v>
      </c>
      <c r="G2036">
        <v>3.1</v>
      </c>
      <c r="H2036">
        <v>0.01</v>
      </c>
      <c r="I2036">
        <v>3.3690000000000002</v>
      </c>
      <c r="J2036">
        <v>-0.32100000000000001</v>
      </c>
      <c r="K2036">
        <v>-1.321</v>
      </c>
      <c r="L2036">
        <v>-2.3170000000000002</v>
      </c>
      <c r="M2036">
        <v>-3.0449999999999999</v>
      </c>
      <c r="N2036">
        <v>-3.1880000000000002</v>
      </c>
      <c r="O2036">
        <v>1.119</v>
      </c>
      <c r="P2036">
        <v>1.1140000000000001</v>
      </c>
      <c r="Q2036">
        <v>1.109</v>
      </c>
      <c r="R2036">
        <v>0.77</v>
      </c>
      <c r="S2036">
        <v>0.36099999999999999</v>
      </c>
    </row>
    <row r="2037" spans="1:19" x14ac:dyDescent="0.3">
      <c r="A2037">
        <v>420</v>
      </c>
      <c r="B2037">
        <v>-0.32100000000000001</v>
      </c>
      <c r="C2037">
        <v>-1.321</v>
      </c>
      <c r="D2037">
        <v>-2.3159999999999998</v>
      </c>
      <c r="E2037">
        <v>-3.0470000000000002</v>
      </c>
      <c r="F2037">
        <v>-3.17</v>
      </c>
      <c r="G2037">
        <v>3.1</v>
      </c>
      <c r="H2037">
        <v>0.01</v>
      </c>
      <c r="I2037">
        <v>3.3690000000000002</v>
      </c>
      <c r="J2037">
        <v>-0.32</v>
      </c>
      <c r="K2037">
        <v>-1.3220000000000001</v>
      </c>
      <c r="L2037">
        <v>-2.3170000000000002</v>
      </c>
      <c r="M2037">
        <v>-3.0470000000000002</v>
      </c>
      <c r="N2037">
        <v>-3.1909999999999998</v>
      </c>
      <c r="O2037">
        <v>1.1200000000000001</v>
      </c>
      <c r="P2037">
        <v>1.1140000000000001</v>
      </c>
      <c r="Q2037">
        <v>1.109</v>
      </c>
      <c r="R2037">
        <v>0.77500000000000002</v>
      </c>
      <c r="S2037">
        <v>0.36499999999999999</v>
      </c>
    </row>
    <row r="2038" spans="1:19" x14ac:dyDescent="0.3">
      <c r="A2038">
        <v>480</v>
      </c>
      <c r="B2038">
        <v>-0.32100000000000001</v>
      </c>
      <c r="C2038">
        <v>-1.321</v>
      </c>
      <c r="D2038">
        <v>-2.3159999999999998</v>
      </c>
      <c r="E2038">
        <v>-3.0470000000000002</v>
      </c>
      <c r="F2038">
        <v>-3.17</v>
      </c>
      <c r="G2038">
        <v>3.1</v>
      </c>
      <c r="H2038">
        <v>0.01</v>
      </c>
      <c r="I2038">
        <v>3.3690000000000002</v>
      </c>
      <c r="J2038">
        <v>-0.31900000000000001</v>
      </c>
      <c r="K2038">
        <v>-1.3220000000000001</v>
      </c>
      <c r="L2038">
        <v>-2.3170000000000002</v>
      </c>
      <c r="M2038">
        <v>-3.0489999999999999</v>
      </c>
      <c r="N2038">
        <v>-3.194</v>
      </c>
      <c r="O2038">
        <v>1.1220000000000001</v>
      </c>
      <c r="P2038">
        <v>1.1140000000000001</v>
      </c>
      <c r="Q2038">
        <v>1.1100000000000001</v>
      </c>
      <c r="R2038">
        <v>0.77900000000000003</v>
      </c>
      <c r="S2038">
        <v>0.36899999999999999</v>
      </c>
    </row>
    <row r="2039" spans="1:19" x14ac:dyDescent="0.3">
      <c r="A2039">
        <v>540</v>
      </c>
      <c r="B2039">
        <v>-0.32100000000000001</v>
      </c>
      <c r="C2039">
        <v>-1.321</v>
      </c>
      <c r="D2039">
        <v>-2.3159999999999998</v>
      </c>
      <c r="E2039">
        <v>-3.0470000000000002</v>
      </c>
      <c r="F2039">
        <v>-3.17</v>
      </c>
      <c r="G2039">
        <v>3.1</v>
      </c>
      <c r="H2039">
        <v>0.01</v>
      </c>
      <c r="I2039">
        <v>3.3690000000000002</v>
      </c>
      <c r="J2039">
        <v>-0.318</v>
      </c>
      <c r="K2039">
        <v>-1.3220000000000001</v>
      </c>
      <c r="L2039">
        <v>-2.3170000000000002</v>
      </c>
      <c r="M2039">
        <v>-3.0510000000000002</v>
      </c>
      <c r="N2039">
        <v>-3.1970000000000001</v>
      </c>
      <c r="O2039">
        <v>1.1240000000000001</v>
      </c>
      <c r="P2039">
        <v>1.1140000000000001</v>
      </c>
      <c r="Q2039">
        <v>1.1100000000000001</v>
      </c>
      <c r="R2039">
        <v>0.78300000000000003</v>
      </c>
      <c r="S2039">
        <v>0.371</v>
      </c>
    </row>
    <row r="2040" spans="1:19" x14ac:dyDescent="0.3">
      <c r="A2040">
        <v>600</v>
      </c>
      <c r="B2040">
        <v>-0.32100000000000001</v>
      </c>
      <c r="C2040">
        <v>-1.321</v>
      </c>
      <c r="D2040">
        <v>-2.3159999999999998</v>
      </c>
      <c r="E2040">
        <v>-3.0470000000000002</v>
      </c>
      <c r="F2040">
        <v>-3.17</v>
      </c>
      <c r="G2040">
        <v>3.1</v>
      </c>
      <c r="H2040">
        <v>0.01</v>
      </c>
      <c r="I2040">
        <v>3.3690000000000002</v>
      </c>
      <c r="J2040">
        <v>-0.316</v>
      </c>
      <c r="K2040">
        <v>-1.3220000000000001</v>
      </c>
      <c r="L2040">
        <v>-2.3170000000000002</v>
      </c>
      <c r="M2040">
        <v>-3.0529999999999999</v>
      </c>
      <c r="N2040">
        <v>-3.2</v>
      </c>
      <c r="O2040">
        <v>1.125</v>
      </c>
      <c r="P2040">
        <v>1.1140000000000001</v>
      </c>
      <c r="Q2040">
        <v>1.1100000000000001</v>
      </c>
      <c r="R2040">
        <v>0.78700000000000003</v>
      </c>
      <c r="S2040">
        <v>0.372</v>
      </c>
    </row>
    <row r="2042" spans="1:19" x14ac:dyDescent="0.3">
      <c r="A2042" t="s">
        <v>0</v>
      </c>
      <c r="B2042" t="s">
        <v>158</v>
      </c>
    </row>
    <row r="2043" spans="1:19" x14ac:dyDescent="0.3">
      <c r="A2043">
        <v>0</v>
      </c>
      <c r="B2043">
        <v>-0.32100000000000001</v>
      </c>
      <c r="C2043">
        <v>-1.321</v>
      </c>
      <c r="D2043">
        <v>-2.3159999999999998</v>
      </c>
      <c r="E2043">
        <v>-3.0470000000000002</v>
      </c>
      <c r="F2043">
        <v>-3.17</v>
      </c>
      <c r="G2043">
        <v>3.1</v>
      </c>
      <c r="H2043">
        <v>0.01</v>
      </c>
      <c r="I2043">
        <v>3.1459999999999999</v>
      </c>
      <c r="J2043">
        <v>-0.32100000000000001</v>
      </c>
      <c r="K2043">
        <v>-1.321</v>
      </c>
      <c r="L2043">
        <v>-2.3159999999999998</v>
      </c>
      <c r="M2043">
        <v>-3.0470000000000002</v>
      </c>
      <c r="N2043">
        <v>-3.17</v>
      </c>
      <c r="O2043">
        <v>1.097</v>
      </c>
      <c r="P2043">
        <v>1.097</v>
      </c>
      <c r="Q2043">
        <v>1.089</v>
      </c>
      <c r="R2043">
        <v>0.75700000000000001</v>
      </c>
      <c r="S2043">
        <v>0.32</v>
      </c>
    </row>
    <row r="2044" spans="1:19" x14ac:dyDescent="0.3">
      <c r="A2044">
        <v>60</v>
      </c>
      <c r="B2044">
        <v>-0.32100000000000001</v>
      </c>
      <c r="C2044">
        <v>-1.321</v>
      </c>
      <c r="D2044">
        <v>-2.3159999999999998</v>
      </c>
      <c r="E2044">
        <v>-3.0470000000000002</v>
      </c>
      <c r="F2044">
        <v>-3.17</v>
      </c>
      <c r="G2044">
        <v>3.1</v>
      </c>
      <c r="H2044">
        <v>0.01</v>
      </c>
      <c r="I2044">
        <v>3.1459999999999999</v>
      </c>
      <c r="J2044">
        <v>-0.32200000000000001</v>
      </c>
      <c r="K2044">
        <v>-1.32</v>
      </c>
      <c r="L2044">
        <v>-2.3159999999999998</v>
      </c>
      <c r="M2044">
        <v>-3.0470000000000002</v>
      </c>
      <c r="N2044">
        <v>-3.17</v>
      </c>
      <c r="O2044">
        <v>1.103</v>
      </c>
      <c r="P2044">
        <v>1.109</v>
      </c>
      <c r="Q2044">
        <v>1.1020000000000001</v>
      </c>
      <c r="R2044">
        <v>0.76100000000000001</v>
      </c>
      <c r="S2044">
        <v>0.32100000000000001</v>
      </c>
    </row>
    <row r="2045" spans="1:19" x14ac:dyDescent="0.3">
      <c r="A2045">
        <v>120</v>
      </c>
      <c r="B2045">
        <v>-0.32100000000000001</v>
      </c>
      <c r="C2045">
        <v>-1.321</v>
      </c>
      <c r="D2045">
        <v>-2.3159999999999998</v>
      </c>
      <c r="E2045">
        <v>-3.0470000000000002</v>
      </c>
      <c r="F2045">
        <v>-3.17</v>
      </c>
      <c r="G2045">
        <v>3.1</v>
      </c>
      <c r="H2045">
        <v>0.01</v>
      </c>
      <c r="I2045">
        <v>3.1459999999999999</v>
      </c>
      <c r="J2045">
        <v>-0.32300000000000001</v>
      </c>
      <c r="K2045">
        <v>-1.321</v>
      </c>
      <c r="L2045">
        <v>-2.3159999999999998</v>
      </c>
      <c r="M2045">
        <v>-3.0459999999999998</v>
      </c>
      <c r="N2045">
        <v>-3.17</v>
      </c>
      <c r="O2045">
        <v>1.1080000000000001</v>
      </c>
      <c r="P2045">
        <v>1.1120000000000001</v>
      </c>
      <c r="Q2045">
        <v>1.1060000000000001</v>
      </c>
      <c r="R2045">
        <v>0.76600000000000001</v>
      </c>
      <c r="S2045">
        <v>0.32100000000000001</v>
      </c>
    </row>
    <row r="2046" spans="1:19" x14ac:dyDescent="0.3">
      <c r="A2046">
        <v>180</v>
      </c>
      <c r="B2046">
        <v>-0.32100000000000001</v>
      </c>
      <c r="C2046">
        <v>-1.321</v>
      </c>
      <c r="D2046">
        <v>-2.3159999999999998</v>
      </c>
      <c r="E2046">
        <v>-3.0470000000000002</v>
      </c>
      <c r="F2046">
        <v>-3.17</v>
      </c>
      <c r="G2046">
        <v>3.1</v>
      </c>
      <c r="H2046">
        <v>0.01</v>
      </c>
      <c r="I2046">
        <v>3.1459999999999999</v>
      </c>
      <c r="J2046">
        <v>-0.32300000000000001</v>
      </c>
      <c r="K2046">
        <v>-1.321</v>
      </c>
      <c r="L2046">
        <v>-2.3159999999999998</v>
      </c>
      <c r="M2046">
        <v>-3.0459999999999998</v>
      </c>
      <c r="N2046">
        <v>-3.17</v>
      </c>
      <c r="O2046">
        <v>1.111</v>
      </c>
      <c r="P2046">
        <v>1.1160000000000001</v>
      </c>
      <c r="Q2046">
        <v>1.1080000000000001</v>
      </c>
      <c r="R2046">
        <v>0.76800000000000002</v>
      </c>
      <c r="S2046">
        <v>0.32300000000000001</v>
      </c>
    </row>
    <row r="2047" spans="1:19" x14ac:dyDescent="0.3">
      <c r="A2047">
        <v>240</v>
      </c>
      <c r="B2047">
        <v>-0.32100000000000001</v>
      </c>
      <c r="C2047">
        <v>-1.321</v>
      </c>
      <c r="D2047">
        <v>-2.3159999999999998</v>
      </c>
      <c r="E2047">
        <v>-3.0470000000000002</v>
      </c>
      <c r="F2047">
        <v>-3.17</v>
      </c>
      <c r="G2047">
        <v>3.1</v>
      </c>
      <c r="H2047">
        <v>0.01</v>
      </c>
      <c r="I2047">
        <v>3.1459999999999999</v>
      </c>
      <c r="J2047">
        <v>-0.32200000000000001</v>
      </c>
      <c r="K2047">
        <v>-1.321</v>
      </c>
      <c r="L2047">
        <v>-2.3159999999999998</v>
      </c>
      <c r="M2047">
        <v>-3.0449999999999999</v>
      </c>
      <c r="N2047">
        <v>-3.17</v>
      </c>
      <c r="O2047">
        <v>1.1140000000000001</v>
      </c>
      <c r="P2047">
        <v>1.1160000000000001</v>
      </c>
      <c r="Q2047">
        <v>1.109</v>
      </c>
      <c r="R2047">
        <v>0.76900000000000002</v>
      </c>
      <c r="S2047">
        <v>0.32300000000000001</v>
      </c>
    </row>
    <row r="2048" spans="1:19" x14ac:dyDescent="0.3">
      <c r="A2048">
        <v>300</v>
      </c>
      <c r="B2048">
        <v>-0.32100000000000001</v>
      </c>
      <c r="C2048">
        <v>-1.321</v>
      </c>
      <c r="D2048">
        <v>-2.3159999999999998</v>
      </c>
      <c r="E2048">
        <v>-3.0470000000000002</v>
      </c>
      <c r="F2048">
        <v>-3.17</v>
      </c>
      <c r="G2048">
        <v>3.1</v>
      </c>
      <c r="H2048">
        <v>0.01</v>
      </c>
      <c r="I2048">
        <v>3.1459999999999999</v>
      </c>
      <c r="J2048">
        <v>-0.32200000000000001</v>
      </c>
      <c r="K2048">
        <v>-1.321</v>
      </c>
      <c r="L2048">
        <v>-2.3170000000000002</v>
      </c>
      <c r="M2048">
        <v>-3.0449999999999999</v>
      </c>
      <c r="N2048">
        <v>-3.17</v>
      </c>
      <c r="O2048">
        <v>1.117</v>
      </c>
      <c r="P2048">
        <v>1.115</v>
      </c>
      <c r="Q2048">
        <v>1.109</v>
      </c>
      <c r="R2048">
        <v>0.77</v>
      </c>
      <c r="S2048">
        <v>0.32400000000000001</v>
      </c>
    </row>
    <row r="2049" spans="1:19" x14ac:dyDescent="0.3">
      <c r="A2049">
        <v>360</v>
      </c>
      <c r="B2049">
        <v>-0.32100000000000001</v>
      </c>
      <c r="C2049">
        <v>-1.321</v>
      </c>
      <c r="D2049">
        <v>-2.3159999999999998</v>
      </c>
      <c r="E2049">
        <v>-3.0470000000000002</v>
      </c>
      <c r="F2049">
        <v>-3.17</v>
      </c>
      <c r="G2049">
        <v>3.1</v>
      </c>
      <c r="H2049">
        <v>0.01</v>
      </c>
      <c r="I2049">
        <v>3.1459999999999999</v>
      </c>
      <c r="J2049">
        <v>-0.32100000000000001</v>
      </c>
      <c r="K2049">
        <v>-1.321</v>
      </c>
      <c r="L2049">
        <v>-2.3170000000000002</v>
      </c>
      <c r="M2049">
        <v>-3.0449999999999999</v>
      </c>
      <c r="N2049">
        <v>-3.17</v>
      </c>
      <c r="O2049">
        <v>1.119</v>
      </c>
      <c r="P2049">
        <v>1.1140000000000001</v>
      </c>
      <c r="Q2049">
        <v>1.109</v>
      </c>
      <c r="R2049">
        <v>0.76900000000000002</v>
      </c>
      <c r="S2049">
        <v>0.32600000000000001</v>
      </c>
    </row>
    <row r="2050" spans="1:19" x14ac:dyDescent="0.3">
      <c r="A2050">
        <v>420</v>
      </c>
      <c r="B2050">
        <v>-0.32100000000000001</v>
      </c>
      <c r="C2050">
        <v>-1.321</v>
      </c>
      <c r="D2050">
        <v>-2.3159999999999998</v>
      </c>
      <c r="E2050">
        <v>-3.0470000000000002</v>
      </c>
      <c r="F2050">
        <v>-3.17</v>
      </c>
      <c r="G2050">
        <v>3.1</v>
      </c>
      <c r="H2050">
        <v>0.01</v>
      </c>
      <c r="I2050">
        <v>3.1459999999999999</v>
      </c>
      <c r="J2050">
        <v>-0.32</v>
      </c>
      <c r="K2050">
        <v>-1.3220000000000001</v>
      </c>
      <c r="L2050">
        <v>-2.3170000000000002</v>
      </c>
      <c r="M2050">
        <v>-3.0449999999999999</v>
      </c>
      <c r="N2050">
        <v>-3.17</v>
      </c>
      <c r="O2050">
        <v>1.1200000000000001</v>
      </c>
      <c r="P2050">
        <v>1.1140000000000001</v>
      </c>
      <c r="Q2050">
        <v>1.1100000000000001</v>
      </c>
      <c r="R2050">
        <v>0.77</v>
      </c>
      <c r="S2050">
        <v>0.32800000000000001</v>
      </c>
    </row>
    <row r="2051" spans="1:19" x14ac:dyDescent="0.3">
      <c r="A2051">
        <v>480</v>
      </c>
      <c r="B2051">
        <v>-0.32100000000000001</v>
      </c>
      <c r="C2051">
        <v>-1.321</v>
      </c>
      <c r="D2051">
        <v>-2.3159999999999998</v>
      </c>
      <c r="E2051">
        <v>-3.0470000000000002</v>
      </c>
      <c r="F2051">
        <v>-3.17</v>
      </c>
      <c r="G2051">
        <v>3.1</v>
      </c>
      <c r="H2051">
        <v>0.01</v>
      </c>
      <c r="I2051">
        <v>3.1459999999999999</v>
      </c>
      <c r="J2051">
        <v>-0.31900000000000001</v>
      </c>
      <c r="K2051">
        <v>-1.3220000000000001</v>
      </c>
      <c r="L2051">
        <v>-2.3170000000000002</v>
      </c>
      <c r="M2051">
        <v>-3.0459999999999998</v>
      </c>
      <c r="N2051">
        <v>-3.17</v>
      </c>
      <c r="O2051">
        <v>1.1220000000000001</v>
      </c>
      <c r="P2051">
        <v>1.113</v>
      </c>
      <c r="Q2051">
        <v>1.1100000000000001</v>
      </c>
      <c r="R2051">
        <v>0.77</v>
      </c>
      <c r="S2051">
        <v>0.32900000000000001</v>
      </c>
    </row>
    <row r="2052" spans="1:19" x14ac:dyDescent="0.3">
      <c r="A2052">
        <v>540</v>
      </c>
      <c r="B2052">
        <v>-0.32100000000000001</v>
      </c>
      <c r="C2052">
        <v>-1.321</v>
      </c>
      <c r="D2052">
        <v>-2.3159999999999998</v>
      </c>
      <c r="E2052">
        <v>-3.0470000000000002</v>
      </c>
      <c r="F2052">
        <v>-3.17</v>
      </c>
      <c r="G2052">
        <v>3.1</v>
      </c>
      <c r="H2052">
        <v>0.01</v>
      </c>
      <c r="I2052">
        <v>3.1459999999999999</v>
      </c>
      <c r="J2052">
        <v>-0.318</v>
      </c>
      <c r="K2052">
        <v>-1.3220000000000001</v>
      </c>
      <c r="L2052">
        <v>-2.3170000000000002</v>
      </c>
      <c r="M2052">
        <v>-3.0459999999999998</v>
      </c>
      <c r="N2052">
        <v>-3.17</v>
      </c>
      <c r="O2052">
        <v>1.1240000000000001</v>
      </c>
      <c r="P2052">
        <v>1.1140000000000001</v>
      </c>
      <c r="Q2052">
        <v>1.1100000000000001</v>
      </c>
      <c r="R2052">
        <v>0.76900000000000002</v>
      </c>
      <c r="S2052">
        <v>0.32900000000000001</v>
      </c>
    </row>
    <row r="2053" spans="1:19" x14ac:dyDescent="0.3">
      <c r="A2053">
        <v>600</v>
      </c>
      <c r="B2053">
        <v>-0.32100000000000001</v>
      </c>
      <c r="C2053">
        <v>-1.321</v>
      </c>
      <c r="D2053">
        <v>-2.3159999999999998</v>
      </c>
      <c r="E2053">
        <v>-3.0470000000000002</v>
      </c>
      <c r="F2053">
        <v>-3.17</v>
      </c>
      <c r="G2053">
        <v>3.1</v>
      </c>
      <c r="H2053">
        <v>0.01</v>
      </c>
      <c r="I2053">
        <v>3.1459999999999999</v>
      </c>
      <c r="J2053">
        <v>-0.316</v>
      </c>
      <c r="K2053">
        <v>-1.3220000000000001</v>
      </c>
      <c r="L2053">
        <v>-2.3170000000000002</v>
      </c>
      <c r="M2053">
        <v>-3.0459999999999998</v>
      </c>
      <c r="N2053">
        <v>-3.17</v>
      </c>
      <c r="O2053">
        <v>1.125</v>
      </c>
      <c r="P2053">
        <v>1.1140000000000001</v>
      </c>
      <c r="Q2053">
        <v>1.109</v>
      </c>
      <c r="R2053">
        <v>0.76900000000000002</v>
      </c>
      <c r="S2053">
        <v>0.32800000000000001</v>
      </c>
    </row>
    <row r="2055" spans="1:19" x14ac:dyDescent="0.3">
      <c r="A2055" t="s">
        <v>0</v>
      </c>
      <c r="B2055" t="s">
        <v>159</v>
      </c>
    </row>
    <row r="2056" spans="1:19" x14ac:dyDescent="0.3">
      <c r="A2056">
        <v>0</v>
      </c>
      <c r="B2056">
        <v>-0.32100000000000001</v>
      </c>
      <c r="C2056">
        <v>-1.321</v>
      </c>
      <c r="D2056">
        <v>-2.3159999999999998</v>
      </c>
      <c r="E2056">
        <v>-3.0470000000000002</v>
      </c>
      <c r="F2056">
        <v>-3.17</v>
      </c>
      <c r="G2056">
        <v>3.1</v>
      </c>
      <c r="H2056">
        <v>0.01</v>
      </c>
      <c r="I2056">
        <v>2.9159999999999999</v>
      </c>
      <c r="J2056">
        <v>-0.32100000000000001</v>
      </c>
      <c r="K2056">
        <v>-1.321</v>
      </c>
      <c r="L2056">
        <v>-2.3159999999999998</v>
      </c>
      <c r="M2056">
        <v>-3.0470000000000002</v>
      </c>
      <c r="N2056">
        <v>-3.17</v>
      </c>
      <c r="O2056">
        <v>1.097</v>
      </c>
      <c r="P2056">
        <v>1.097</v>
      </c>
      <c r="Q2056">
        <v>1.089</v>
      </c>
      <c r="R2056">
        <v>0.75700000000000001</v>
      </c>
      <c r="S2056">
        <v>0.32</v>
      </c>
    </row>
    <row r="2057" spans="1:19" x14ac:dyDescent="0.3">
      <c r="A2057">
        <v>60</v>
      </c>
      <c r="B2057">
        <v>-0.32100000000000001</v>
      </c>
      <c r="C2057">
        <v>-1.321</v>
      </c>
      <c r="D2057">
        <v>-2.3159999999999998</v>
      </c>
      <c r="E2057">
        <v>-3.0470000000000002</v>
      </c>
      <c r="F2057">
        <v>-3.17</v>
      </c>
      <c r="G2057">
        <v>3.1</v>
      </c>
      <c r="H2057">
        <v>0.01</v>
      </c>
      <c r="I2057">
        <v>2.9159999999999999</v>
      </c>
      <c r="J2057">
        <v>-0.32200000000000001</v>
      </c>
      <c r="K2057">
        <v>-1.32</v>
      </c>
      <c r="L2057">
        <v>-2.3159999999999998</v>
      </c>
      <c r="M2057">
        <v>-3.0470000000000002</v>
      </c>
      <c r="N2057">
        <v>-3.1669999999999998</v>
      </c>
      <c r="O2057">
        <v>1.103</v>
      </c>
      <c r="P2057">
        <v>1.109</v>
      </c>
      <c r="Q2057">
        <v>1.101</v>
      </c>
      <c r="R2057">
        <v>0.76200000000000001</v>
      </c>
      <c r="S2057">
        <v>0.313</v>
      </c>
    </row>
    <row r="2058" spans="1:19" x14ac:dyDescent="0.3">
      <c r="A2058">
        <v>120</v>
      </c>
      <c r="B2058">
        <v>-0.32100000000000001</v>
      </c>
      <c r="C2058">
        <v>-1.321</v>
      </c>
      <c r="D2058">
        <v>-2.3159999999999998</v>
      </c>
      <c r="E2058">
        <v>-3.0470000000000002</v>
      </c>
      <c r="F2058">
        <v>-3.17</v>
      </c>
      <c r="G2058">
        <v>3.1</v>
      </c>
      <c r="H2058">
        <v>0.01</v>
      </c>
      <c r="I2058">
        <v>2.9159999999999999</v>
      </c>
      <c r="J2058">
        <v>-0.32300000000000001</v>
      </c>
      <c r="K2058">
        <v>-1.321</v>
      </c>
      <c r="L2058">
        <v>-2.3159999999999998</v>
      </c>
      <c r="M2058">
        <v>-3.0459999999999998</v>
      </c>
      <c r="N2058">
        <v>-3.1640000000000001</v>
      </c>
      <c r="O2058">
        <v>1.1080000000000001</v>
      </c>
      <c r="P2058">
        <v>1.1120000000000001</v>
      </c>
      <c r="Q2058">
        <v>1.105</v>
      </c>
      <c r="R2058">
        <v>0.76400000000000001</v>
      </c>
      <c r="S2058">
        <v>0.307</v>
      </c>
    </row>
    <row r="2059" spans="1:19" x14ac:dyDescent="0.3">
      <c r="A2059">
        <v>180</v>
      </c>
      <c r="B2059">
        <v>-0.32100000000000001</v>
      </c>
      <c r="C2059">
        <v>-1.321</v>
      </c>
      <c r="D2059">
        <v>-2.3159999999999998</v>
      </c>
      <c r="E2059">
        <v>-3.0470000000000002</v>
      </c>
      <c r="F2059">
        <v>-3.17</v>
      </c>
      <c r="G2059">
        <v>3.1</v>
      </c>
      <c r="H2059">
        <v>0.01</v>
      </c>
      <c r="I2059">
        <v>2.9159999999999999</v>
      </c>
      <c r="J2059">
        <v>-0.32300000000000001</v>
      </c>
      <c r="K2059">
        <v>-1.321</v>
      </c>
      <c r="L2059">
        <v>-2.3159999999999998</v>
      </c>
      <c r="M2059">
        <v>-3.0449999999999999</v>
      </c>
      <c r="N2059">
        <v>-3.161</v>
      </c>
      <c r="O2059">
        <v>1.111</v>
      </c>
      <c r="P2059">
        <v>1.1160000000000001</v>
      </c>
      <c r="Q2059">
        <v>1.1080000000000001</v>
      </c>
      <c r="R2059">
        <v>0.76800000000000002</v>
      </c>
      <c r="S2059">
        <v>0.30199999999999999</v>
      </c>
    </row>
    <row r="2060" spans="1:19" x14ac:dyDescent="0.3">
      <c r="A2060">
        <v>240</v>
      </c>
      <c r="B2060">
        <v>-0.32100000000000001</v>
      </c>
      <c r="C2060">
        <v>-1.321</v>
      </c>
      <c r="D2060">
        <v>-2.3159999999999998</v>
      </c>
      <c r="E2060">
        <v>-3.0470000000000002</v>
      </c>
      <c r="F2060">
        <v>-3.17</v>
      </c>
      <c r="G2060">
        <v>3.1</v>
      </c>
      <c r="H2060">
        <v>0.01</v>
      </c>
      <c r="I2060">
        <v>2.9159999999999999</v>
      </c>
      <c r="J2060">
        <v>-0.32200000000000001</v>
      </c>
      <c r="K2060">
        <v>-1.321</v>
      </c>
      <c r="L2060">
        <v>-2.3159999999999998</v>
      </c>
      <c r="M2060">
        <v>-3.0459999999999998</v>
      </c>
      <c r="N2060">
        <v>-3.1579999999999999</v>
      </c>
      <c r="O2060">
        <v>1.1140000000000001</v>
      </c>
      <c r="P2060">
        <v>1.1160000000000001</v>
      </c>
      <c r="Q2060">
        <v>1.109</v>
      </c>
      <c r="R2060">
        <v>0.77200000000000002</v>
      </c>
      <c r="S2060">
        <v>0.29699999999999999</v>
      </c>
    </row>
    <row r="2061" spans="1:19" x14ac:dyDescent="0.3">
      <c r="A2061">
        <v>300</v>
      </c>
      <c r="B2061">
        <v>-0.32100000000000001</v>
      </c>
      <c r="C2061">
        <v>-1.321</v>
      </c>
      <c r="D2061">
        <v>-2.3159999999999998</v>
      </c>
      <c r="E2061">
        <v>-3.0470000000000002</v>
      </c>
      <c r="F2061">
        <v>-3.17</v>
      </c>
      <c r="G2061">
        <v>3.1</v>
      </c>
      <c r="H2061">
        <v>0.01</v>
      </c>
      <c r="I2061">
        <v>2.9159999999999999</v>
      </c>
      <c r="J2061">
        <v>-0.32200000000000001</v>
      </c>
      <c r="K2061">
        <v>-1.321</v>
      </c>
      <c r="L2061">
        <v>-2.3159999999999998</v>
      </c>
      <c r="M2061">
        <v>-3.0459999999999998</v>
      </c>
      <c r="N2061">
        <v>-3.1549999999999998</v>
      </c>
      <c r="O2061">
        <v>1.117</v>
      </c>
      <c r="P2061">
        <v>1.115</v>
      </c>
      <c r="Q2061">
        <v>1.1080000000000001</v>
      </c>
      <c r="R2061">
        <v>0.77200000000000002</v>
      </c>
      <c r="S2061">
        <v>0.29299999999999998</v>
      </c>
    </row>
    <row r="2062" spans="1:19" x14ac:dyDescent="0.3">
      <c r="A2062">
        <v>360</v>
      </c>
      <c r="B2062">
        <v>-0.32100000000000001</v>
      </c>
      <c r="C2062">
        <v>-1.321</v>
      </c>
      <c r="D2062">
        <v>-2.3159999999999998</v>
      </c>
      <c r="E2062">
        <v>-3.0470000000000002</v>
      </c>
      <c r="F2062">
        <v>-3.17</v>
      </c>
      <c r="G2062">
        <v>3.1</v>
      </c>
      <c r="H2062">
        <v>0.01</v>
      </c>
      <c r="I2062">
        <v>2.9159999999999999</v>
      </c>
      <c r="J2062">
        <v>-0.32100000000000001</v>
      </c>
      <c r="K2062">
        <v>-1.321</v>
      </c>
      <c r="L2062">
        <v>-2.3170000000000002</v>
      </c>
      <c r="M2062">
        <v>-3.0449999999999999</v>
      </c>
      <c r="N2062">
        <v>-3.1520000000000001</v>
      </c>
      <c r="O2062">
        <v>1.119</v>
      </c>
      <c r="P2062">
        <v>1.1140000000000001</v>
      </c>
      <c r="Q2062">
        <v>1.109</v>
      </c>
      <c r="R2062">
        <v>0.76900000000000002</v>
      </c>
      <c r="S2062">
        <v>0.29199999999999998</v>
      </c>
    </row>
    <row r="2063" spans="1:19" x14ac:dyDescent="0.3">
      <c r="A2063">
        <v>420</v>
      </c>
      <c r="B2063">
        <v>-0.32100000000000001</v>
      </c>
      <c r="C2063">
        <v>-1.321</v>
      </c>
      <c r="D2063">
        <v>-2.3159999999999998</v>
      </c>
      <c r="E2063">
        <v>-3.0470000000000002</v>
      </c>
      <c r="F2063">
        <v>-3.17</v>
      </c>
      <c r="G2063">
        <v>3.1</v>
      </c>
      <c r="H2063">
        <v>0.01</v>
      </c>
      <c r="I2063">
        <v>2.9159999999999999</v>
      </c>
      <c r="J2063">
        <v>-0.32</v>
      </c>
      <c r="K2063">
        <v>-1.3220000000000001</v>
      </c>
      <c r="L2063">
        <v>-2.3170000000000002</v>
      </c>
      <c r="M2063">
        <v>-3.044</v>
      </c>
      <c r="N2063">
        <v>-3.149</v>
      </c>
      <c r="O2063">
        <v>1.1200000000000001</v>
      </c>
      <c r="P2063">
        <v>1.1140000000000001</v>
      </c>
      <c r="Q2063">
        <v>1.1100000000000001</v>
      </c>
      <c r="R2063">
        <v>0.76500000000000001</v>
      </c>
      <c r="S2063">
        <v>0.28999999999999998</v>
      </c>
    </row>
    <row r="2064" spans="1:19" x14ac:dyDescent="0.3">
      <c r="A2064">
        <v>480</v>
      </c>
      <c r="B2064">
        <v>-0.32100000000000001</v>
      </c>
      <c r="C2064">
        <v>-1.321</v>
      </c>
      <c r="D2064">
        <v>-2.3159999999999998</v>
      </c>
      <c r="E2064">
        <v>-3.0470000000000002</v>
      </c>
      <c r="F2064">
        <v>-3.17</v>
      </c>
      <c r="G2064">
        <v>3.1</v>
      </c>
      <c r="H2064">
        <v>0.01</v>
      </c>
      <c r="I2064">
        <v>2.9159999999999999</v>
      </c>
      <c r="J2064">
        <v>-0.31900000000000001</v>
      </c>
      <c r="K2064">
        <v>-1.3220000000000001</v>
      </c>
      <c r="L2064">
        <v>-2.3170000000000002</v>
      </c>
      <c r="M2064">
        <v>-3.0419999999999998</v>
      </c>
      <c r="N2064">
        <v>-3.1459999999999999</v>
      </c>
      <c r="O2064">
        <v>1.1220000000000001</v>
      </c>
      <c r="P2064">
        <v>1.113</v>
      </c>
      <c r="Q2064">
        <v>1.1100000000000001</v>
      </c>
      <c r="R2064">
        <v>0.75900000000000001</v>
      </c>
      <c r="S2064">
        <v>0.28899999999999998</v>
      </c>
    </row>
    <row r="2065" spans="1:19" x14ac:dyDescent="0.3">
      <c r="A2065">
        <v>540</v>
      </c>
      <c r="B2065">
        <v>-0.32100000000000001</v>
      </c>
      <c r="C2065">
        <v>-1.321</v>
      </c>
      <c r="D2065">
        <v>-2.3159999999999998</v>
      </c>
      <c r="E2065">
        <v>-3.0470000000000002</v>
      </c>
      <c r="F2065">
        <v>-3.17</v>
      </c>
      <c r="G2065">
        <v>3.1</v>
      </c>
      <c r="H2065">
        <v>0.01</v>
      </c>
      <c r="I2065">
        <v>2.9159999999999999</v>
      </c>
      <c r="J2065">
        <v>-0.318</v>
      </c>
      <c r="K2065">
        <v>-1.3220000000000001</v>
      </c>
      <c r="L2065">
        <v>-2.3170000000000002</v>
      </c>
      <c r="M2065">
        <v>-3.04</v>
      </c>
      <c r="N2065">
        <v>-3.1429999999999998</v>
      </c>
      <c r="O2065">
        <v>1.1240000000000001</v>
      </c>
      <c r="P2065">
        <v>1.1140000000000001</v>
      </c>
      <c r="Q2065">
        <v>1.1100000000000001</v>
      </c>
      <c r="R2065">
        <v>0.755</v>
      </c>
      <c r="S2065">
        <v>0.28699999999999998</v>
      </c>
    </row>
    <row r="2066" spans="1:19" x14ac:dyDescent="0.3">
      <c r="A2066">
        <v>600</v>
      </c>
      <c r="B2066">
        <v>-0.32100000000000001</v>
      </c>
      <c r="C2066">
        <v>-1.321</v>
      </c>
      <c r="D2066">
        <v>-2.3159999999999998</v>
      </c>
      <c r="E2066">
        <v>-3.0470000000000002</v>
      </c>
      <c r="F2066">
        <v>-3.17</v>
      </c>
      <c r="G2066">
        <v>3.1</v>
      </c>
      <c r="H2066">
        <v>0.01</v>
      </c>
      <c r="I2066">
        <v>2.9159999999999999</v>
      </c>
      <c r="J2066">
        <v>-0.316</v>
      </c>
      <c r="K2066">
        <v>-1.3220000000000001</v>
      </c>
      <c r="L2066">
        <v>-2.3170000000000002</v>
      </c>
      <c r="M2066">
        <v>-3.0379999999999998</v>
      </c>
      <c r="N2066">
        <v>-3.14</v>
      </c>
      <c r="O2066">
        <v>1.125</v>
      </c>
      <c r="P2066">
        <v>1.1140000000000001</v>
      </c>
      <c r="Q2066">
        <v>1.109</v>
      </c>
      <c r="R2066">
        <v>0.75</v>
      </c>
      <c r="S2066">
        <v>0.28399999999999997</v>
      </c>
    </row>
    <row r="2068" spans="1:19" x14ac:dyDescent="0.3">
      <c r="A2068" t="s">
        <v>0</v>
      </c>
      <c r="B2068" t="s">
        <v>160</v>
      </c>
    </row>
    <row r="2069" spans="1:19" x14ac:dyDescent="0.3">
      <c r="A2069">
        <v>0</v>
      </c>
      <c r="B2069">
        <v>-0.32100000000000001</v>
      </c>
      <c r="C2069">
        <v>-1.321</v>
      </c>
      <c r="D2069">
        <v>-2.3159999999999998</v>
      </c>
      <c r="E2069">
        <v>-3.04</v>
      </c>
      <c r="F2069">
        <v>-3.16</v>
      </c>
      <c r="G2069">
        <v>3.1</v>
      </c>
      <c r="H2069">
        <v>0.01</v>
      </c>
      <c r="I2069">
        <v>3.3719999999999999</v>
      </c>
      <c r="J2069">
        <v>-0.32100000000000001</v>
      </c>
      <c r="K2069">
        <v>-1.321</v>
      </c>
      <c r="L2069">
        <v>-2.3159999999999998</v>
      </c>
      <c r="M2069">
        <v>-3.04</v>
      </c>
      <c r="N2069">
        <v>-3.16</v>
      </c>
      <c r="O2069">
        <v>1.097</v>
      </c>
      <c r="P2069">
        <v>1.097</v>
      </c>
      <c r="Q2069">
        <v>1.089</v>
      </c>
      <c r="R2069">
        <v>0.75</v>
      </c>
      <c r="S2069">
        <v>0.317</v>
      </c>
    </row>
    <row r="2070" spans="1:19" x14ac:dyDescent="0.3">
      <c r="A2070">
        <v>60</v>
      </c>
      <c r="B2070">
        <v>-0.32100000000000001</v>
      </c>
      <c r="C2070">
        <v>-1.321</v>
      </c>
      <c r="D2070">
        <v>-2.3159999999999998</v>
      </c>
      <c r="E2070">
        <v>-3.04</v>
      </c>
      <c r="F2070">
        <v>-3.16</v>
      </c>
      <c r="G2070">
        <v>3.1</v>
      </c>
      <c r="H2070">
        <v>0.01</v>
      </c>
      <c r="I2070">
        <v>3.3719999999999999</v>
      </c>
      <c r="J2070">
        <v>-0.32200000000000001</v>
      </c>
      <c r="K2070">
        <v>-1.321</v>
      </c>
      <c r="L2070">
        <v>-2.3159999999999998</v>
      </c>
      <c r="M2070">
        <v>-3.04</v>
      </c>
      <c r="N2070">
        <v>-3.1629999999999998</v>
      </c>
      <c r="O2070">
        <v>1.103</v>
      </c>
      <c r="P2070">
        <v>1.1100000000000001</v>
      </c>
      <c r="Q2070">
        <v>1.1020000000000001</v>
      </c>
      <c r="R2070">
        <v>0.754</v>
      </c>
      <c r="S2070">
        <v>0.32700000000000001</v>
      </c>
    </row>
    <row r="2071" spans="1:19" x14ac:dyDescent="0.3">
      <c r="A2071">
        <v>120</v>
      </c>
      <c r="B2071">
        <v>-0.32100000000000001</v>
      </c>
      <c r="C2071">
        <v>-1.321</v>
      </c>
      <c r="D2071">
        <v>-2.3159999999999998</v>
      </c>
      <c r="E2071">
        <v>-3.04</v>
      </c>
      <c r="F2071">
        <v>-3.16</v>
      </c>
      <c r="G2071">
        <v>3.1</v>
      </c>
      <c r="H2071">
        <v>0.01</v>
      </c>
      <c r="I2071">
        <v>3.3719999999999999</v>
      </c>
      <c r="J2071">
        <v>-0.32300000000000001</v>
      </c>
      <c r="K2071">
        <v>-1.321</v>
      </c>
      <c r="L2071">
        <v>-2.3159999999999998</v>
      </c>
      <c r="M2071">
        <v>-3.0390000000000001</v>
      </c>
      <c r="N2071">
        <v>-3.1659999999999999</v>
      </c>
      <c r="O2071">
        <v>1.1080000000000001</v>
      </c>
      <c r="P2071">
        <v>1.1120000000000001</v>
      </c>
      <c r="Q2071">
        <v>1.1060000000000001</v>
      </c>
      <c r="R2071">
        <v>0.76</v>
      </c>
      <c r="S2071">
        <v>0.33400000000000002</v>
      </c>
    </row>
    <row r="2072" spans="1:19" x14ac:dyDescent="0.3">
      <c r="A2072">
        <v>180</v>
      </c>
      <c r="B2072">
        <v>-0.32100000000000001</v>
      </c>
      <c r="C2072">
        <v>-1.321</v>
      </c>
      <c r="D2072">
        <v>-2.3159999999999998</v>
      </c>
      <c r="E2072">
        <v>-3.04</v>
      </c>
      <c r="F2072">
        <v>-3.16</v>
      </c>
      <c r="G2072">
        <v>3.1</v>
      </c>
      <c r="H2072">
        <v>0.01</v>
      </c>
      <c r="I2072">
        <v>3.3719999999999999</v>
      </c>
      <c r="J2072">
        <v>-0.32300000000000001</v>
      </c>
      <c r="K2072">
        <v>-1.321</v>
      </c>
      <c r="L2072">
        <v>-2.3159999999999998</v>
      </c>
      <c r="M2072">
        <v>-3.0390000000000001</v>
      </c>
      <c r="N2072">
        <v>-3.169</v>
      </c>
      <c r="O2072">
        <v>1.111</v>
      </c>
      <c r="P2072">
        <v>1.1160000000000001</v>
      </c>
      <c r="Q2072">
        <v>1.107</v>
      </c>
      <c r="R2072">
        <v>0.76200000000000001</v>
      </c>
      <c r="S2072">
        <v>0.34100000000000003</v>
      </c>
    </row>
    <row r="2073" spans="1:19" x14ac:dyDescent="0.3">
      <c r="A2073">
        <v>240</v>
      </c>
      <c r="B2073">
        <v>-0.32100000000000001</v>
      </c>
      <c r="C2073">
        <v>-1.321</v>
      </c>
      <c r="D2073">
        <v>-2.3159999999999998</v>
      </c>
      <c r="E2073">
        <v>-3.04</v>
      </c>
      <c r="F2073">
        <v>-3.16</v>
      </c>
      <c r="G2073">
        <v>3.1</v>
      </c>
      <c r="H2073">
        <v>0.01</v>
      </c>
      <c r="I2073">
        <v>3.3719999999999999</v>
      </c>
      <c r="J2073">
        <v>-0.32200000000000001</v>
      </c>
      <c r="K2073">
        <v>-1.321</v>
      </c>
      <c r="L2073">
        <v>-2.3159999999999998</v>
      </c>
      <c r="M2073">
        <v>-3.0379999999999998</v>
      </c>
      <c r="N2073">
        <v>-3.1720000000000002</v>
      </c>
      <c r="O2073">
        <v>1.1140000000000001</v>
      </c>
      <c r="P2073">
        <v>1.115</v>
      </c>
      <c r="Q2073">
        <v>1.1080000000000001</v>
      </c>
      <c r="R2073">
        <v>0.76</v>
      </c>
      <c r="S2073">
        <v>0.34699999999999998</v>
      </c>
    </row>
    <row r="2074" spans="1:19" x14ac:dyDescent="0.3">
      <c r="A2074">
        <v>300</v>
      </c>
      <c r="B2074">
        <v>-0.32100000000000001</v>
      </c>
      <c r="C2074">
        <v>-1.321</v>
      </c>
      <c r="D2074">
        <v>-2.3159999999999998</v>
      </c>
      <c r="E2074">
        <v>-3.04</v>
      </c>
      <c r="F2074">
        <v>-3.16</v>
      </c>
      <c r="G2074">
        <v>3.1</v>
      </c>
      <c r="H2074">
        <v>0.01</v>
      </c>
      <c r="I2074">
        <v>3.3719999999999999</v>
      </c>
      <c r="J2074">
        <v>-0.32200000000000001</v>
      </c>
      <c r="K2074">
        <v>-1.321</v>
      </c>
      <c r="L2074">
        <v>-2.3170000000000002</v>
      </c>
      <c r="M2074">
        <v>-3.0369999999999999</v>
      </c>
      <c r="N2074">
        <v>-3.1749999999999998</v>
      </c>
      <c r="O2074">
        <v>1.117</v>
      </c>
      <c r="P2074">
        <v>1.115</v>
      </c>
      <c r="Q2074">
        <v>1.1100000000000001</v>
      </c>
      <c r="R2074">
        <v>0.76100000000000001</v>
      </c>
      <c r="S2074">
        <v>0.35299999999999998</v>
      </c>
    </row>
    <row r="2075" spans="1:19" x14ac:dyDescent="0.3">
      <c r="A2075">
        <v>360</v>
      </c>
      <c r="B2075">
        <v>-0.32100000000000001</v>
      </c>
      <c r="C2075">
        <v>-1.321</v>
      </c>
      <c r="D2075">
        <v>-2.3159999999999998</v>
      </c>
      <c r="E2075">
        <v>-3.04</v>
      </c>
      <c r="F2075">
        <v>-3.16</v>
      </c>
      <c r="G2075">
        <v>3.1</v>
      </c>
      <c r="H2075">
        <v>0.01</v>
      </c>
      <c r="I2075">
        <v>3.3719999999999999</v>
      </c>
      <c r="J2075">
        <v>-0.32100000000000001</v>
      </c>
      <c r="K2075">
        <v>-1.321</v>
      </c>
      <c r="L2075">
        <v>-2.3170000000000002</v>
      </c>
      <c r="M2075">
        <v>-3.0379999999999998</v>
      </c>
      <c r="N2075">
        <v>-3.1779999999999999</v>
      </c>
      <c r="O2075">
        <v>1.119</v>
      </c>
      <c r="P2075">
        <v>1.1140000000000001</v>
      </c>
      <c r="Q2075">
        <v>1.109</v>
      </c>
      <c r="R2075">
        <v>0.76400000000000001</v>
      </c>
      <c r="S2075">
        <v>0.35899999999999999</v>
      </c>
    </row>
    <row r="2076" spans="1:19" x14ac:dyDescent="0.3">
      <c r="A2076">
        <v>420</v>
      </c>
      <c r="B2076">
        <v>-0.32100000000000001</v>
      </c>
      <c r="C2076">
        <v>-1.321</v>
      </c>
      <c r="D2076">
        <v>-2.3159999999999998</v>
      </c>
      <c r="E2076">
        <v>-3.04</v>
      </c>
      <c r="F2076">
        <v>-3.16</v>
      </c>
      <c r="G2076">
        <v>3.1</v>
      </c>
      <c r="H2076">
        <v>0.01</v>
      </c>
      <c r="I2076">
        <v>3.3719999999999999</v>
      </c>
      <c r="J2076">
        <v>-0.32</v>
      </c>
      <c r="K2076">
        <v>-1.3220000000000001</v>
      </c>
      <c r="L2076">
        <v>-2.3170000000000002</v>
      </c>
      <c r="M2076">
        <v>-3.04</v>
      </c>
      <c r="N2076">
        <v>-3.181</v>
      </c>
      <c r="O2076">
        <v>1.1200000000000001</v>
      </c>
      <c r="P2076">
        <v>1.1140000000000001</v>
      </c>
      <c r="Q2076">
        <v>1.109</v>
      </c>
      <c r="R2076">
        <v>0.76900000000000002</v>
      </c>
      <c r="S2076">
        <v>0.36299999999999999</v>
      </c>
    </row>
    <row r="2077" spans="1:19" x14ac:dyDescent="0.3">
      <c r="A2077">
        <v>480</v>
      </c>
      <c r="B2077">
        <v>-0.32100000000000001</v>
      </c>
      <c r="C2077">
        <v>-1.321</v>
      </c>
      <c r="D2077">
        <v>-2.3159999999999998</v>
      </c>
      <c r="E2077">
        <v>-3.04</v>
      </c>
      <c r="F2077">
        <v>-3.16</v>
      </c>
      <c r="G2077">
        <v>3.1</v>
      </c>
      <c r="H2077">
        <v>0.01</v>
      </c>
      <c r="I2077">
        <v>3.3719999999999999</v>
      </c>
      <c r="J2077">
        <v>-0.31900000000000001</v>
      </c>
      <c r="K2077">
        <v>-1.3220000000000001</v>
      </c>
      <c r="L2077">
        <v>-2.3170000000000002</v>
      </c>
      <c r="M2077">
        <v>-3.0419999999999998</v>
      </c>
      <c r="N2077">
        <v>-3.1840000000000002</v>
      </c>
      <c r="O2077">
        <v>1.1220000000000001</v>
      </c>
      <c r="P2077">
        <v>1.1140000000000001</v>
      </c>
      <c r="Q2077">
        <v>1.1100000000000001</v>
      </c>
      <c r="R2077">
        <v>0.77300000000000002</v>
      </c>
      <c r="S2077">
        <v>0.36599999999999999</v>
      </c>
    </row>
    <row r="2078" spans="1:19" x14ac:dyDescent="0.3">
      <c r="A2078">
        <v>540</v>
      </c>
      <c r="B2078">
        <v>-0.32100000000000001</v>
      </c>
      <c r="C2078">
        <v>-1.321</v>
      </c>
      <c r="D2078">
        <v>-2.3159999999999998</v>
      </c>
      <c r="E2078">
        <v>-3.04</v>
      </c>
      <c r="F2078">
        <v>-3.16</v>
      </c>
      <c r="G2078">
        <v>3.1</v>
      </c>
      <c r="H2078">
        <v>0.01</v>
      </c>
      <c r="I2078">
        <v>3.3719999999999999</v>
      </c>
      <c r="J2078">
        <v>-0.318</v>
      </c>
      <c r="K2078">
        <v>-1.3220000000000001</v>
      </c>
      <c r="L2078">
        <v>-2.3170000000000002</v>
      </c>
      <c r="M2078">
        <v>-3.044</v>
      </c>
      <c r="N2078">
        <v>-3.1869999999999998</v>
      </c>
      <c r="O2078">
        <v>1.1240000000000001</v>
      </c>
      <c r="P2078">
        <v>1.1140000000000001</v>
      </c>
      <c r="Q2078">
        <v>1.1100000000000001</v>
      </c>
      <c r="R2078">
        <v>0.77700000000000002</v>
      </c>
      <c r="S2078">
        <v>0.36799999999999999</v>
      </c>
    </row>
    <row r="2079" spans="1:19" x14ac:dyDescent="0.3">
      <c r="A2079">
        <v>600</v>
      </c>
      <c r="B2079">
        <v>-0.32100000000000001</v>
      </c>
      <c r="C2079">
        <v>-1.321</v>
      </c>
      <c r="D2079">
        <v>-2.3159999999999998</v>
      </c>
      <c r="E2079">
        <v>-3.04</v>
      </c>
      <c r="F2079">
        <v>-3.16</v>
      </c>
      <c r="G2079">
        <v>3.1</v>
      </c>
      <c r="H2079">
        <v>0.01</v>
      </c>
      <c r="I2079">
        <v>3.3719999999999999</v>
      </c>
      <c r="J2079">
        <v>-0.316</v>
      </c>
      <c r="K2079">
        <v>-1.3220000000000001</v>
      </c>
      <c r="L2079">
        <v>-2.3170000000000002</v>
      </c>
      <c r="M2079">
        <v>-3.0459999999999998</v>
      </c>
      <c r="N2079">
        <v>-3.19</v>
      </c>
      <c r="O2079">
        <v>1.125</v>
      </c>
      <c r="P2079">
        <v>1.1140000000000001</v>
      </c>
      <c r="Q2079">
        <v>1.1100000000000001</v>
      </c>
      <c r="R2079">
        <v>0.78100000000000003</v>
      </c>
      <c r="S2079">
        <v>0.37</v>
      </c>
    </row>
    <row r="2081" spans="1:19" x14ac:dyDescent="0.3">
      <c r="A2081" t="s">
        <v>0</v>
      </c>
      <c r="B2081" t="s">
        <v>161</v>
      </c>
    </row>
    <row r="2082" spans="1:19" x14ac:dyDescent="0.3">
      <c r="A2082">
        <v>0</v>
      </c>
      <c r="B2082">
        <v>-0.32100000000000001</v>
      </c>
      <c r="C2082">
        <v>-1.321</v>
      </c>
      <c r="D2082">
        <v>-2.3159999999999998</v>
      </c>
      <c r="E2082">
        <v>-3.04</v>
      </c>
      <c r="F2082">
        <v>-3.16</v>
      </c>
      <c r="G2082">
        <v>3.1</v>
      </c>
      <c r="H2082">
        <v>0.01</v>
      </c>
      <c r="I2082">
        <v>3.1469999999999998</v>
      </c>
      <c r="J2082">
        <v>-0.32100000000000001</v>
      </c>
      <c r="K2082">
        <v>-1.321</v>
      </c>
      <c r="L2082">
        <v>-2.3159999999999998</v>
      </c>
      <c r="M2082">
        <v>-3.04</v>
      </c>
      <c r="N2082">
        <v>-3.16</v>
      </c>
      <c r="O2082">
        <v>1.097</v>
      </c>
      <c r="P2082">
        <v>1.097</v>
      </c>
      <c r="Q2082">
        <v>1.089</v>
      </c>
      <c r="R2082">
        <v>0.75</v>
      </c>
      <c r="S2082">
        <v>0.317</v>
      </c>
    </row>
    <row r="2083" spans="1:19" x14ac:dyDescent="0.3">
      <c r="A2083">
        <v>60</v>
      </c>
      <c r="B2083">
        <v>-0.32100000000000001</v>
      </c>
      <c r="C2083">
        <v>-1.321</v>
      </c>
      <c r="D2083">
        <v>-2.3159999999999998</v>
      </c>
      <c r="E2083">
        <v>-3.04</v>
      </c>
      <c r="F2083">
        <v>-3.16</v>
      </c>
      <c r="G2083">
        <v>3.1</v>
      </c>
      <c r="H2083">
        <v>0.01</v>
      </c>
      <c r="I2083">
        <v>3.1469999999999998</v>
      </c>
      <c r="J2083">
        <v>-0.32200000000000001</v>
      </c>
      <c r="K2083">
        <v>-1.32</v>
      </c>
      <c r="L2083">
        <v>-2.3159999999999998</v>
      </c>
      <c r="M2083">
        <v>-3.04</v>
      </c>
      <c r="N2083">
        <v>-3.16</v>
      </c>
      <c r="O2083">
        <v>1.103</v>
      </c>
      <c r="P2083">
        <v>1.109</v>
      </c>
      <c r="Q2083">
        <v>1.101</v>
      </c>
      <c r="R2083">
        <v>0.755</v>
      </c>
      <c r="S2083">
        <v>0.31900000000000001</v>
      </c>
    </row>
    <row r="2084" spans="1:19" x14ac:dyDescent="0.3">
      <c r="A2084">
        <v>120</v>
      </c>
      <c r="B2084">
        <v>-0.32100000000000001</v>
      </c>
      <c r="C2084">
        <v>-1.321</v>
      </c>
      <c r="D2084">
        <v>-2.3159999999999998</v>
      </c>
      <c r="E2084">
        <v>-3.04</v>
      </c>
      <c r="F2084">
        <v>-3.16</v>
      </c>
      <c r="G2084">
        <v>3.1</v>
      </c>
      <c r="H2084">
        <v>0.01</v>
      </c>
      <c r="I2084">
        <v>3.1469999999999998</v>
      </c>
      <c r="J2084">
        <v>-0.32300000000000001</v>
      </c>
      <c r="K2084">
        <v>-1.321</v>
      </c>
      <c r="L2084">
        <v>-2.3159999999999998</v>
      </c>
      <c r="M2084">
        <v>-3.0390000000000001</v>
      </c>
      <c r="N2084">
        <v>-3.16</v>
      </c>
      <c r="O2084">
        <v>1.1080000000000001</v>
      </c>
      <c r="P2084">
        <v>1.1120000000000001</v>
      </c>
      <c r="Q2084">
        <v>1.105</v>
      </c>
      <c r="R2084">
        <v>0.75900000000000001</v>
      </c>
      <c r="S2084">
        <v>0.31900000000000001</v>
      </c>
    </row>
    <row r="2085" spans="1:19" x14ac:dyDescent="0.3">
      <c r="A2085">
        <v>180</v>
      </c>
      <c r="B2085">
        <v>-0.32100000000000001</v>
      </c>
      <c r="C2085">
        <v>-1.321</v>
      </c>
      <c r="D2085">
        <v>-2.3159999999999998</v>
      </c>
      <c r="E2085">
        <v>-3.04</v>
      </c>
      <c r="F2085">
        <v>-3.16</v>
      </c>
      <c r="G2085">
        <v>3.1</v>
      </c>
      <c r="H2085">
        <v>0.01</v>
      </c>
      <c r="I2085">
        <v>3.1469999999999998</v>
      </c>
      <c r="J2085">
        <v>-0.32300000000000001</v>
      </c>
      <c r="K2085">
        <v>-1.321</v>
      </c>
      <c r="L2085">
        <v>-2.3159999999999998</v>
      </c>
      <c r="M2085">
        <v>-3.0390000000000001</v>
      </c>
      <c r="N2085">
        <v>-3.16</v>
      </c>
      <c r="O2085">
        <v>1.111</v>
      </c>
      <c r="P2085">
        <v>1.1160000000000001</v>
      </c>
      <c r="Q2085">
        <v>1.107</v>
      </c>
      <c r="R2085">
        <v>0.76200000000000001</v>
      </c>
      <c r="S2085">
        <v>0.32</v>
      </c>
    </row>
    <row r="2086" spans="1:19" x14ac:dyDescent="0.3">
      <c r="A2086">
        <v>240</v>
      </c>
      <c r="B2086">
        <v>-0.32100000000000001</v>
      </c>
      <c r="C2086">
        <v>-1.321</v>
      </c>
      <c r="D2086">
        <v>-2.3159999999999998</v>
      </c>
      <c r="E2086">
        <v>-3.04</v>
      </c>
      <c r="F2086">
        <v>-3.16</v>
      </c>
      <c r="G2086">
        <v>3.1</v>
      </c>
      <c r="H2086">
        <v>0.01</v>
      </c>
      <c r="I2086">
        <v>3.1469999999999998</v>
      </c>
      <c r="J2086">
        <v>-0.32200000000000001</v>
      </c>
      <c r="K2086">
        <v>-1.321</v>
      </c>
      <c r="L2086">
        <v>-2.3159999999999998</v>
      </c>
      <c r="M2086">
        <v>-3.0379999999999998</v>
      </c>
      <c r="N2086">
        <v>-3.16</v>
      </c>
      <c r="O2086">
        <v>1.1140000000000001</v>
      </c>
      <c r="P2086">
        <v>1.1160000000000001</v>
      </c>
      <c r="Q2086">
        <v>1.109</v>
      </c>
      <c r="R2086">
        <v>0.76300000000000001</v>
      </c>
      <c r="S2086">
        <v>0.32</v>
      </c>
    </row>
    <row r="2087" spans="1:19" x14ac:dyDescent="0.3">
      <c r="A2087">
        <v>300</v>
      </c>
      <c r="B2087">
        <v>-0.32100000000000001</v>
      </c>
      <c r="C2087">
        <v>-1.321</v>
      </c>
      <c r="D2087">
        <v>-2.3159999999999998</v>
      </c>
      <c r="E2087">
        <v>-3.04</v>
      </c>
      <c r="F2087">
        <v>-3.16</v>
      </c>
      <c r="G2087">
        <v>3.1</v>
      </c>
      <c r="H2087">
        <v>0.01</v>
      </c>
      <c r="I2087">
        <v>3.1469999999999998</v>
      </c>
      <c r="J2087">
        <v>-0.32200000000000001</v>
      </c>
      <c r="K2087">
        <v>-1.321</v>
      </c>
      <c r="L2087">
        <v>-2.3159999999999998</v>
      </c>
      <c r="M2087">
        <v>-3.0379999999999998</v>
      </c>
      <c r="N2087">
        <v>-3.16</v>
      </c>
      <c r="O2087">
        <v>1.117</v>
      </c>
      <c r="P2087">
        <v>1.115</v>
      </c>
      <c r="Q2087">
        <v>1.109</v>
      </c>
      <c r="R2087">
        <v>0.76300000000000001</v>
      </c>
      <c r="S2087">
        <v>0.32200000000000001</v>
      </c>
    </row>
    <row r="2088" spans="1:19" x14ac:dyDescent="0.3">
      <c r="A2088">
        <v>360</v>
      </c>
      <c r="B2088">
        <v>-0.32100000000000001</v>
      </c>
      <c r="C2088">
        <v>-1.321</v>
      </c>
      <c r="D2088">
        <v>-2.3159999999999998</v>
      </c>
      <c r="E2088">
        <v>-3.04</v>
      </c>
      <c r="F2088">
        <v>-3.16</v>
      </c>
      <c r="G2088">
        <v>3.1</v>
      </c>
      <c r="H2088">
        <v>0.01</v>
      </c>
      <c r="I2088">
        <v>3.1469999999999998</v>
      </c>
      <c r="J2088">
        <v>-0.32100000000000001</v>
      </c>
      <c r="K2088">
        <v>-1.321</v>
      </c>
      <c r="L2088">
        <v>-2.3170000000000002</v>
      </c>
      <c r="M2088">
        <v>-3.0379999999999998</v>
      </c>
      <c r="N2088">
        <v>-3.16</v>
      </c>
      <c r="O2088">
        <v>1.119</v>
      </c>
      <c r="P2088">
        <v>1.1140000000000001</v>
      </c>
      <c r="Q2088">
        <v>1.109</v>
      </c>
      <c r="R2088">
        <v>0.76300000000000001</v>
      </c>
      <c r="S2088">
        <v>0.32400000000000001</v>
      </c>
    </row>
    <row r="2089" spans="1:19" x14ac:dyDescent="0.3">
      <c r="A2089">
        <v>420</v>
      </c>
      <c r="B2089">
        <v>-0.32100000000000001</v>
      </c>
      <c r="C2089">
        <v>-1.321</v>
      </c>
      <c r="D2089">
        <v>-2.3159999999999998</v>
      </c>
      <c r="E2089">
        <v>-3.04</v>
      </c>
      <c r="F2089">
        <v>-3.16</v>
      </c>
      <c r="G2089">
        <v>3.1</v>
      </c>
      <c r="H2089">
        <v>0.01</v>
      </c>
      <c r="I2089">
        <v>3.1469999999999998</v>
      </c>
      <c r="J2089">
        <v>-0.32</v>
      </c>
      <c r="K2089">
        <v>-1.3220000000000001</v>
      </c>
      <c r="L2089">
        <v>-2.3170000000000002</v>
      </c>
      <c r="M2089">
        <v>-3.0390000000000001</v>
      </c>
      <c r="N2089">
        <v>-3.16</v>
      </c>
      <c r="O2089">
        <v>1.1200000000000001</v>
      </c>
      <c r="P2089">
        <v>1.1140000000000001</v>
      </c>
      <c r="Q2089">
        <v>1.1100000000000001</v>
      </c>
      <c r="R2089">
        <v>0.76300000000000001</v>
      </c>
      <c r="S2089">
        <v>0.32500000000000001</v>
      </c>
    </row>
    <row r="2090" spans="1:19" x14ac:dyDescent="0.3">
      <c r="A2090">
        <v>480</v>
      </c>
      <c r="B2090">
        <v>-0.32100000000000001</v>
      </c>
      <c r="C2090">
        <v>-1.321</v>
      </c>
      <c r="D2090">
        <v>-2.3159999999999998</v>
      </c>
      <c r="E2090">
        <v>-3.04</v>
      </c>
      <c r="F2090">
        <v>-3.16</v>
      </c>
      <c r="G2090">
        <v>3.1</v>
      </c>
      <c r="H2090">
        <v>0.01</v>
      </c>
      <c r="I2090">
        <v>3.1469999999999998</v>
      </c>
      <c r="J2090">
        <v>-0.31900000000000001</v>
      </c>
      <c r="K2090">
        <v>-1.3220000000000001</v>
      </c>
      <c r="L2090">
        <v>-2.3170000000000002</v>
      </c>
      <c r="M2090">
        <v>-3.0390000000000001</v>
      </c>
      <c r="N2090">
        <v>-3.16</v>
      </c>
      <c r="O2090">
        <v>1.1220000000000001</v>
      </c>
      <c r="P2090">
        <v>1.113</v>
      </c>
      <c r="Q2090">
        <v>1.1100000000000001</v>
      </c>
      <c r="R2090">
        <v>0.76300000000000001</v>
      </c>
      <c r="S2090">
        <v>0.32600000000000001</v>
      </c>
    </row>
    <row r="2091" spans="1:19" x14ac:dyDescent="0.3">
      <c r="A2091">
        <v>540</v>
      </c>
      <c r="B2091">
        <v>-0.32100000000000001</v>
      </c>
      <c r="C2091">
        <v>-1.321</v>
      </c>
      <c r="D2091">
        <v>-2.3159999999999998</v>
      </c>
      <c r="E2091">
        <v>-3.04</v>
      </c>
      <c r="F2091">
        <v>-3.16</v>
      </c>
      <c r="G2091">
        <v>3.1</v>
      </c>
      <c r="H2091">
        <v>0.01</v>
      </c>
      <c r="I2091">
        <v>3.1469999999999998</v>
      </c>
      <c r="J2091">
        <v>-0.318</v>
      </c>
      <c r="K2091">
        <v>-1.3220000000000001</v>
      </c>
      <c r="L2091">
        <v>-2.3170000000000002</v>
      </c>
      <c r="M2091">
        <v>-3.0390000000000001</v>
      </c>
      <c r="N2091">
        <v>-3.16</v>
      </c>
      <c r="O2091">
        <v>1.1240000000000001</v>
      </c>
      <c r="P2091">
        <v>1.1140000000000001</v>
      </c>
      <c r="Q2091">
        <v>1.109</v>
      </c>
      <c r="R2091">
        <v>0.76300000000000001</v>
      </c>
      <c r="S2091">
        <v>0.32600000000000001</v>
      </c>
    </row>
    <row r="2092" spans="1:19" x14ac:dyDescent="0.3">
      <c r="A2092">
        <v>600</v>
      </c>
      <c r="B2092">
        <v>-0.32100000000000001</v>
      </c>
      <c r="C2092">
        <v>-1.321</v>
      </c>
      <c r="D2092">
        <v>-2.3159999999999998</v>
      </c>
      <c r="E2092">
        <v>-3.04</v>
      </c>
      <c r="F2092">
        <v>-3.16</v>
      </c>
      <c r="G2092">
        <v>3.1</v>
      </c>
      <c r="H2092">
        <v>0.01</v>
      </c>
      <c r="I2092">
        <v>3.1469999999999998</v>
      </c>
      <c r="J2092">
        <v>-0.316</v>
      </c>
      <c r="K2092">
        <v>-1.3220000000000001</v>
      </c>
      <c r="L2092">
        <v>-2.3170000000000002</v>
      </c>
      <c r="M2092">
        <v>-3.0390000000000001</v>
      </c>
      <c r="N2092">
        <v>-3.16</v>
      </c>
      <c r="O2092">
        <v>1.125</v>
      </c>
      <c r="P2092">
        <v>1.1140000000000001</v>
      </c>
      <c r="Q2092">
        <v>1.109</v>
      </c>
      <c r="R2092">
        <v>0.76300000000000001</v>
      </c>
      <c r="S2092">
        <v>0.32600000000000001</v>
      </c>
    </row>
    <row r="2094" spans="1:19" x14ac:dyDescent="0.3">
      <c r="A2094" t="s">
        <v>0</v>
      </c>
      <c r="B2094" t="s">
        <v>162</v>
      </c>
    </row>
    <row r="2095" spans="1:19" x14ac:dyDescent="0.3">
      <c r="A2095">
        <v>0</v>
      </c>
      <c r="B2095">
        <v>-0.32100000000000001</v>
      </c>
      <c r="C2095">
        <v>-1.321</v>
      </c>
      <c r="D2095">
        <v>-2.3159999999999998</v>
      </c>
      <c r="E2095">
        <v>-3.04</v>
      </c>
      <c r="F2095">
        <v>-3.16</v>
      </c>
      <c r="G2095">
        <v>3.1</v>
      </c>
      <c r="H2095">
        <v>0.01</v>
      </c>
      <c r="I2095">
        <v>2.9159999999999999</v>
      </c>
      <c r="J2095">
        <v>-0.32100000000000001</v>
      </c>
      <c r="K2095">
        <v>-1.321</v>
      </c>
      <c r="L2095">
        <v>-2.3159999999999998</v>
      </c>
      <c r="M2095">
        <v>-3.04</v>
      </c>
      <c r="N2095">
        <v>-3.16</v>
      </c>
      <c r="O2095">
        <v>1.097</v>
      </c>
      <c r="P2095">
        <v>1.097</v>
      </c>
      <c r="Q2095">
        <v>1.089</v>
      </c>
      <c r="R2095">
        <v>0.75</v>
      </c>
      <c r="S2095">
        <v>0.317</v>
      </c>
    </row>
    <row r="2096" spans="1:19" x14ac:dyDescent="0.3">
      <c r="A2096">
        <v>60</v>
      </c>
      <c r="B2096">
        <v>-0.32100000000000001</v>
      </c>
      <c r="C2096">
        <v>-1.321</v>
      </c>
      <c r="D2096">
        <v>-2.3159999999999998</v>
      </c>
      <c r="E2096">
        <v>-3.04</v>
      </c>
      <c r="F2096">
        <v>-3.16</v>
      </c>
      <c r="G2096">
        <v>3.1</v>
      </c>
      <c r="H2096">
        <v>0.01</v>
      </c>
      <c r="I2096">
        <v>2.9159999999999999</v>
      </c>
      <c r="J2096">
        <v>-0.32200000000000001</v>
      </c>
      <c r="K2096">
        <v>-1.32</v>
      </c>
      <c r="L2096">
        <v>-2.3159999999999998</v>
      </c>
      <c r="M2096">
        <v>-3.04</v>
      </c>
      <c r="N2096">
        <v>-3.157</v>
      </c>
      <c r="O2096">
        <v>1.103</v>
      </c>
      <c r="P2096">
        <v>1.109</v>
      </c>
      <c r="Q2096">
        <v>1.101</v>
      </c>
      <c r="R2096">
        <v>0.75600000000000001</v>
      </c>
      <c r="S2096">
        <v>0.311</v>
      </c>
    </row>
    <row r="2097" spans="1:19" x14ac:dyDescent="0.3">
      <c r="A2097">
        <v>120</v>
      </c>
      <c r="B2097">
        <v>-0.32100000000000001</v>
      </c>
      <c r="C2097">
        <v>-1.321</v>
      </c>
      <c r="D2097">
        <v>-2.3159999999999998</v>
      </c>
      <c r="E2097">
        <v>-3.04</v>
      </c>
      <c r="F2097">
        <v>-3.16</v>
      </c>
      <c r="G2097">
        <v>3.1</v>
      </c>
      <c r="H2097">
        <v>0.01</v>
      </c>
      <c r="I2097">
        <v>2.9159999999999999</v>
      </c>
      <c r="J2097">
        <v>-0.32300000000000001</v>
      </c>
      <c r="K2097">
        <v>-1.321</v>
      </c>
      <c r="L2097">
        <v>-2.3159999999999998</v>
      </c>
      <c r="M2097">
        <v>-3.0390000000000001</v>
      </c>
      <c r="N2097">
        <v>-3.1539999999999999</v>
      </c>
      <c r="O2097">
        <v>1.1080000000000001</v>
      </c>
      <c r="P2097">
        <v>1.1120000000000001</v>
      </c>
      <c r="Q2097">
        <v>1.105</v>
      </c>
      <c r="R2097">
        <v>0.75800000000000001</v>
      </c>
      <c r="S2097">
        <v>0.30399999999999999</v>
      </c>
    </row>
    <row r="2098" spans="1:19" x14ac:dyDescent="0.3">
      <c r="A2098">
        <v>180</v>
      </c>
      <c r="B2098">
        <v>-0.32100000000000001</v>
      </c>
      <c r="C2098">
        <v>-1.321</v>
      </c>
      <c r="D2098">
        <v>-2.3159999999999998</v>
      </c>
      <c r="E2098">
        <v>-3.04</v>
      </c>
      <c r="F2098">
        <v>-3.16</v>
      </c>
      <c r="G2098">
        <v>3.1</v>
      </c>
      <c r="H2098">
        <v>0.01</v>
      </c>
      <c r="I2098">
        <v>2.9159999999999999</v>
      </c>
      <c r="J2098">
        <v>-0.32300000000000001</v>
      </c>
      <c r="K2098">
        <v>-1.321</v>
      </c>
      <c r="L2098">
        <v>-2.3159999999999998</v>
      </c>
      <c r="M2098">
        <v>-3.0379999999999998</v>
      </c>
      <c r="N2098">
        <v>-3.1509999999999998</v>
      </c>
      <c r="O2098">
        <v>1.111</v>
      </c>
      <c r="P2098">
        <v>1.1160000000000001</v>
      </c>
      <c r="Q2098">
        <v>1.107</v>
      </c>
      <c r="R2098">
        <v>0.76100000000000001</v>
      </c>
      <c r="S2098">
        <v>0.29899999999999999</v>
      </c>
    </row>
    <row r="2099" spans="1:19" x14ac:dyDescent="0.3">
      <c r="A2099">
        <v>240</v>
      </c>
      <c r="B2099">
        <v>-0.32100000000000001</v>
      </c>
      <c r="C2099">
        <v>-1.321</v>
      </c>
      <c r="D2099">
        <v>-2.3159999999999998</v>
      </c>
      <c r="E2099">
        <v>-3.04</v>
      </c>
      <c r="F2099">
        <v>-3.16</v>
      </c>
      <c r="G2099">
        <v>3.1</v>
      </c>
      <c r="H2099">
        <v>0.01</v>
      </c>
      <c r="I2099">
        <v>2.9159999999999999</v>
      </c>
      <c r="J2099">
        <v>-0.32200000000000001</v>
      </c>
      <c r="K2099">
        <v>-1.321</v>
      </c>
      <c r="L2099">
        <v>-2.3159999999999998</v>
      </c>
      <c r="M2099">
        <v>-3.0390000000000001</v>
      </c>
      <c r="N2099">
        <v>-3.1480000000000001</v>
      </c>
      <c r="O2099">
        <v>1.1140000000000001</v>
      </c>
      <c r="P2099">
        <v>1.1160000000000001</v>
      </c>
      <c r="Q2099">
        <v>1.109</v>
      </c>
      <c r="R2099">
        <v>0.76500000000000001</v>
      </c>
      <c r="S2099">
        <v>0.29399999999999998</v>
      </c>
    </row>
    <row r="2100" spans="1:19" x14ac:dyDescent="0.3">
      <c r="A2100">
        <v>300</v>
      </c>
      <c r="B2100">
        <v>-0.32100000000000001</v>
      </c>
      <c r="C2100">
        <v>-1.321</v>
      </c>
      <c r="D2100">
        <v>-2.3159999999999998</v>
      </c>
      <c r="E2100">
        <v>-3.04</v>
      </c>
      <c r="F2100">
        <v>-3.16</v>
      </c>
      <c r="G2100">
        <v>3.1</v>
      </c>
      <c r="H2100">
        <v>0.01</v>
      </c>
      <c r="I2100">
        <v>2.9159999999999999</v>
      </c>
      <c r="J2100">
        <v>-0.32200000000000001</v>
      </c>
      <c r="K2100">
        <v>-1.321</v>
      </c>
      <c r="L2100">
        <v>-2.3159999999999998</v>
      </c>
      <c r="M2100">
        <v>-3.0390000000000001</v>
      </c>
      <c r="N2100">
        <v>-3.145</v>
      </c>
      <c r="O2100">
        <v>1.117</v>
      </c>
      <c r="P2100">
        <v>1.115</v>
      </c>
      <c r="Q2100">
        <v>1.1080000000000001</v>
      </c>
      <c r="R2100">
        <v>0.76500000000000001</v>
      </c>
      <c r="S2100">
        <v>0.29099999999999998</v>
      </c>
    </row>
    <row r="2101" spans="1:19" x14ac:dyDescent="0.3">
      <c r="A2101">
        <v>360</v>
      </c>
      <c r="B2101">
        <v>-0.32100000000000001</v>
      </c>
      <c r="C2101">
        <v>-1.321</v>
      </c>
      <c r="D2101">
        <v>-2.3159999999999998</v>
      </c>
      <c r="E2101">
        <v>-3.04</v>
      </c>
      <c r="F2101">
        <v>-3.16</v>
      </c>
      <c r="G2101">
        <v>3.1</v>
      </c>
      <c r="H2101">
        <v>0.01</v>
      </c>
      <c r="I2101">
        <v>2.9159999999999999</v>
      </c>
      <c r="J2101">
        <v>-0.32100000000000001</v>
      </c>
      <c r="K2101">
        <v>-1.321</v>
      </c>
      <c r="L2101">
        <v>-2.3170000000000002</v>
      </c>
      <c r="M2101">
        <v>-3.0379999999999998</v>
      </c>
      <c r="N2101">
        <v>-3.1419999999999999</v>
      </c>
      <c r="O2101">
        <v>1.119</v>
      </c>
      <c r="P2101">
        <v>1.1140000000000001</v>
      </c>
      <c r="Q2101">
        <v>1.109</v>
      </c>
      <c r="R2101">
        <v>0.76200000000000001</v>
      </c>
      <c r="S2101">
        <v>0.28899999999999998</v>
      </c>
    </row>
    <row r="2102" spans="1:19" x14ac:dyDescent="0.3">
      <c r="A2102">
        <v>420</v>
      </c>
      <c r="B2102">
        <v>-0.32100000000000001</v>
      </c>
      <c r="C2102">
        <v>-1.321</v>
      </c>
      <c r="D2102">
        <v>-2.3159999999999998</v>
      </c>
      <c r="E2102">
        <v>-3.04</v>
      </c>
      <c r="F2102">
        <v>-3.16</v>
      </c>
      <c r="G2102">
        <v>3.1</v>
      </c>
      <c r="H2102">
        <v>0.01</v>
      </c>
      <c r="I2102">
        <v>2.9159999999999999</v>
      </c>
      <c r="J2102">
        <v>-0.32</v>
      </c>
      <c r="K2102">
        <v>-1.3220000000000001</v>
      </c>
      <c r="L2102">
        <v>-2.3170000000000002</v>
      </c>
      <c r="M2102">
        <v>-3.0369999999999999</v>
      </c>
      <c r="N2102">
        <v>-3.1389999999999998</v>
      </c>
      <c r="O2102">
        <v>1.1200000000000001</v>
      </c>
      <c r="P2102">
        <v>1.1140000000000001</v>
      </c>
      <c r="Q2102">
        <v>1.1100000000000001</v>
      </c>
      <c r="R2102">
        <v>0.75800000000000001</v>
      </c>
      <c r="S2102">
        <v>0.28799999999999998</v>
      </c>
    </row>
    <row r="2103" spans="1:19" x14ac:dyDescent="0.3">
      <c r="A2103">
        <v>480</v>
      </c>
      <c r="B2103">
        <v>-0.32100000000000001</v>
      </c>
      <c r="C2103">
        <v>-1.321</v>
      </c>
      <c r="D2103">
        <v>-2.3159999999999998</v>
      </c>
      <c r="E2103">
        <v>-3.04</v>
      </c>
      <c r="F2103">
        <v>-3.16</v>
      </c>
      <c r="G2103">
        <v>3.1</v>
      </c>
      <c r="H2103">
        <v>0.01</v>
      </c>
      <c r="I2103">
        <v>2.9159999999999999</v>
      </c>
      <c r="J2103">
        <v>-0.31900000000000001</v>
      </c>
      <c r="K2103">
        <v>-1.3220000000000001</v>
      </c>
      <c r="L2103">
        <v>-2.3170000000000002</v>
      </c>
      <c r="M2103">
        <v>-3.0350000000000001</v>
      </c>
      <c r="N2103">
        <v>-3.1360000000000001</v>
      </c>
      <c r="O2103">
        <v>1.1220000000000001</v>
      </c>
      <c r="P2103">
        <v>1.113</v>
      </c>
      <c r="Q2103">
        <v>1.1100000000000001</v>
      </c>
      <c r="R2103">
        <v>0.753</v>
      </c>
      <c r="S2103">
        <v>0.28599999999999998</v>
      </c>
    </row>
    <row r="2104" spans="1:19" x14ac:dyDescent="0.3">
      <c r="A2104">
        <v>540</v>
      </c>
      <c r="B2104">
        <v>-0.32100000000000001</v>
      </c>
      <c r="C2104">
        <v>-1.321</v>
      </c>
      <c r="D2104">
        <v>-2.3159999999999998</v>
      </c>
      <c r="E2104">
        <v>-3.04</v>
      </c>
      <c r="F2104">
        <v>-3.16</v>
      </c>
      <c r="G2104">
        <v>3.1</v>
      </c>
      <c r="H2104">
        <v>0.01</v>
      </c>
      <c r="I2104">
        <v>2.9159999999999999</v>
      </c>
      <c r="J2104">
        <v>-0.318</v>
      </c>
      <c r="K2104">
        <v>-1.3220000000000001</v>
      </c>
      <c r="L2104">
        <v>-2.3170000000000002</v>
      </c>
      <c r="M2104">
        <v>-3.0329999999999999</v>
      </c>
      <c r="N2104">
        <v>-3.133</v>
      </c>
      <c r="O2104">
        <v>1.1240000000000001</v>
      </c>
      <c r="P2104">
        <v>1.1140000000000001</v>
      </c>
      <c r="Q2104">
        <v>1.109</v>
      </c>
      <c r="R2104">
        <v>0.747</v>
      </c>
      <c r="S2104">
        <v>0.28399999999999997</v>
      </c>
    </row>
    <row r="2105" spans="1:19" x14ac:dyDescent="0.3">
      <c r="A2105">
        <v>600</v>
      </c>
      <c r="B2105">
        <v>-0.32100000000000001</v>
      </c>
      <c r="C2105">
        <v>-1.321</v>
      </c>
      <c r="D2105">
        <v>-2.3159999999999998</v>
      </c>
      <c r="E2105">
        <v>-3.04</v>
      </c>
      <c r="F2105">
        <v>-3.16</v>
      </c>
      <c r="G2105">
        <v>3.1</v>
      </c>
      <c r="H2105">
        <v>0.01</v>
      </c>
      <c r="I2105">
        <v>2.9159999999999999</v>
      </c>
      <c r="J2105">
        <v>-0.316</v>
      </c>
      <c r="K2105">
        <v>-1.3220000000000001</v>
      </c>
      <c r="L2105">
        <v>-2.3170000000000002</v>
      </c>
      <c r="M2105">
        <v>-3.0310000000000001</v>
      </c>
      <c r="N2105">
        <v>-3.13</v>
      </c>
      <c r="O2105">
        <v>1.125</v>
      </c>
      <c r="P2105">
        <v>1.1140000000000001</v>
      </c>
      <c r="Q2105">
        <v>1.109</v>
      </c>
      <c r="R2105">
        <v>0.74299999999999999</v>
      </c>
      <c r="S2105">
        <v>0.28199999999999997</v>
      </c>
    </row>
    <row r="2107" spans="1:19" x14ac:dyDescent="0.3">
      <c r="A2107" t="s">
        <v>0</v>
      </c>
      <c r="B2107" t="s">
        <v>163</v>
      </c>
    </row>
    <row r="2108" spans="1:19" x14ac:dyDescent="0.3">
      <c r="A2108">
        <v>0</v>
      </c>
      <c r="B2108">
        <v>-0.27400000000000002</v>
      </c>
      <c r="C2108">
        <v>-1.274</v>
      </c>
      <c r="D2108">
        <v>-2.2709999999999999</v>
      </c>
      <c r="E2108">
        <v>-3.07</v>
      </c>
      <c r="F2108">
        <v>-3.24</v>
      </c>
      <c r="G2108">
        <v>3.4</v>
      </c>
      <c r="H2108">
        <v>-0.01</v>
      </c>
      <c r="I2108">
        <v>3.6520000000000001</v>
      </c>
      <c r="J2108">
        <v>-0.27400000000000002</v>
      </c>
      <c r="K2108">
        <v>-1.274</v>
      </c>
      <c r="L2108">
        <v>-2.2709999999999999</v>
      </c>
      <c r="M2108">
        <v>-3.07</v>
      </c>
      <c r="N2108">
        <v>-3.24</v>
      </c>
      <c r="O2108">
        <v>1.123</v>
      </c>
      <c r="P2108">
        <v>1.123</v>
      </c>
      <c r="Q2108">
        <v>1.1180000000000001</v>
      </c>
      <c r="R2108">
        <v>0.85399999999999998</v>
      </c>
      <c r="S2108">
        <v>0.371</v>
      </c>
    </row>
    <row r="2109" spans="1:19" x14ac:dyDescent="0.3">
      <c r="A2109">
        <v>60</v>
      </c>
      <c r="B2109">
        <v>-0.27400000000000002</v>
      </c>
      <c r="C2109">
        <v>-1.274</v>
      </c>
      <c r="D2109">
        <v>-2.2709999999999999</v>
      </c>
      <c r="E2109">
        <v>-3.07</v>
      </c>
      <c r="F2109">
        <v>-3.24</v>
      </c>
      <c r="G2109">
        <v>3.4</v>
      </c>
      <c r="H2109">
        <v>-0.01</v>
      </c>
      <c r="I2109">
        <v>3.6520000000000001</v>
      </c>
      <c r="J2109">
        <v>-0.27800000000000002</v>
      </c>
      <c r="K2109">
        <v>-1.274</v>
      </c>
      <c r="L2109">
        <v>-2.2709999999999999</v>
      </c>
      <c r="M2109">
        <v>-3.07</v>
      </c>
      <c r="N2109">
        <v>-3.2429999999999999</v>
      </c>
      <c r="O2109">
        <v>1.1259999999999999</v>
      </c>
      <c r="P2109">
        <v>1.1399999999999999</v>
      </c>
      <c r="Q2109">
        <v>1.1339999999999999</v>
      </c>
      <c r="R2109">
        <v>0.85899999999999999</v>
      </c>
      <c r="S2109">
        <v>0.38100000000000001</v>
      </c>
    </row>
    <row r="2110" spans="1:19" x14ac:dyDescent="0.3">
      <c r="A2110">
        <v>120</v>
      </c>
      <c r="B2110">
        <v>-0.27400000000000002</v>
      </c>
      <c r="C2110">
        <v>-1.274</v>
      </c>
      <c r="D2110">
        <v>-2.2709999999999999</v>
      </c>
      <c r="E2110">
        <v>-3.07</v>
      </c>
      <c r="F2110">
        <v>-3.24</v>
      </c>
      <c r="G2110">
        <v>3.4</v>
      </c>
      <c r="H2110">
        <v>-0.01</v>
      </c>
      <c r="I2110">
        <v>3.6520000000000001</v>
      </c>
      <c r="J2110">
        <v>-0.28100000000000003</v>
      </c>
      <c r="K2110">
        <v>-1.274</v>
      </c>
      <c r="L2110">
        <v>-2.2709999999999999</v>
      </c>
      <c r="M2110">
        <v>-3.069</v>
      </c>
      <c r="N2110">
        <v>-3.246</v>
      </c>
      <c r="O2110">
        <v>1.1279999999999999</v>
      </c>
      <c r="P2110">
        <v>1.143</v>
      </c>
      <c r="Q2110">
        <v>1.139</v>
      </c>
      <c r="R2110">
        <v>0.86499999999999999</v>
      </c>
      <c r="S2110">
        <v>0.38900000000000001</v>
      </c>
    </row>
    <row r="2111" spans="1:19" x14ac:dyDescent="0.3">
      <c r="A2111">
        <v>180</v>
      </c>
      <c r="B2111">
        <v>-0.27400000000000002</v>
      </c>
      <c r="C2111">
        <v>-1.274</v>
      </c>
      <c r="D2111">
        <v>-2.2709999999999999</v>
      </c>
      <c r="E2111">
        <v>-3.07</v>
      </c>
      <c r="F2111">
        <v>-3.24</v>
      </c>
      <c r="G2111">
        <v>3.4</v>
      </c>
      <c r="H2111">
        <v>-0.01</v>
      </c>
      <c r="I2111">
        <v>3.6520000000000001</v>
      </c>
      <c r="J2111">
        <v>-0.28299999999999997</v>
      </c>
      <c r="K2111">
        <v>-1.2729999999999999</v>
      </c>
      <c r="L2111">
        <v>-2.2709999999999999</v>
      </c>
      <c r="M2111">
        <v>-3.069</v>
      </c>
      <c r="N2111">
        <v>-3.2490000000000001</v>
      </c>
      <c r="O2111">
        <v>1.129</v>
      </c>
      <c r="P2111">
        <v>1.1479999999999999</v>
      </c>
      <c r="Q2111">
        <v>1.141</v>
      </c>
      <c r="R2111">
        <v>0.86799999999999999</v>
      </c>
      <c r="S2111">
        <v>0.39500000000000002</v>
      </c>
    </row>
    <row r="2112" spans="1:19" x14ac:dyDescent="0.3">
      <c r="A2112">
        <v>240</v>
      </c>
      <c r="B2112">
        <v>-0.27400000000000002</v>
      </c>
      <c r="C2112">
        <v>-1.274</v>
      </c>
      <c r="D2112">
        <v>-2.2709999999999999</v>
      </c>
      <c r="E2112">
        <v>-3.07</v>
      </c>
      <c r="F2112">
        <v>-3.24</v>
      </c>
      <c r="G2112">
        <v>3.4</v>
      </c>
      <c r="H2112">
        <v>-0.01</v>
      </c>
      <c r="I2112">
        <v>3.6520000000000001</v>
      </c>
      <c r="J2112">
        <v>-0.28499999999999998</v>
      </c>
      <c r="K2112">
        <v>-1.2729999999999999</v>
      </c>
      <c r="L2112">
        <v>-2.2709999999999999</v>
      </c>
      <c r="M2112">
        <v>-3.0680000000000001</v>
      </c>
      <c r="N2112">
        <v>-3.2519999999999998</v>
      </c>
      <c r="O2112">
        <v>1.1279999999999999</v>
      </c>
      <c r="P2112">
        <v>1.1479999999999999</v>
      </c>
      <c r="Q2112">
        <v>1.1419999999999999</v>
      </c>
      <c r="R2112">
        <v>0.86599999999999999</v>
      </c>
      <c r="S2112">
        <v>0.40100000000000002</v>
      </c>
    </row>
    <row r="2113" spans="1:19" x14ac:dyDescent="0.3">
      <c r="A2113">
        <v>300</v>
      </c>
      <c r="B2113">
        <v>-0.27400000000000002</v>
      </c>
      <c r="C2113">
        <v>-1.274</v>
      </c>
      <c r="D2113">
        <v>-2.2709999999999999</v>
      </c>
      <c r="E2113">
        <v>-3.07</v>
      </c>
      <c r="F2113">
        <v>-3.24</v>
      </c>
      <c r="G2113">
        <v>3.4</v>
      </c>
      <c r="H2113">
        <v>-0.01</v>
      </c>
      <c r="I2113">
        <v>3.6520000000000001</v>
      </c>
      <c r="J2113">
        <v>-0.28699999999999998</v>
      </c>
      <c r="K2113">
        <v>-1.274</v>
      </c>
      <c r="L2113">
        <v>-2.2709999999999999</v>
      </c>
      <c r="M2113">
        <v>-3.0670000000000002</v>
      </c>
      <c r="N2113">
        <v>-3.2549999999999999</v>
      </c>
      <c r="O2113">
        <v>1.1279999999999999</v>
      </c>
      <c r="P2113">
        <v>1.1459999999999999</v>
      </c>
      <c r="Q2113">
        <v>1.143</v>
      </c>
      <c r="R2113">
        <v>0.86599999999999999</v>
      </c>
      <c r="S2113">
        <v>0.40699999999999997</v>
      </c>
    </row>
    <row r="2114" spans="1:19" x14ac:dyDescent="0.3">
      <c r="A2114">
        <v>360</v>
      </c>
      <c r="B2114">
        <v>-0.27400000000000002</v>
      </c>
      <c r="C2114">
        <v>-1.274</v>
      </c>
      <c r="D2114">
        <v>-2.2709999999999999</v>
      </c>
      <c r="E2114">
        <v>-3.07</v>
      </c>
      <c r="F2114">
        <v>-3.24</v>
      </c>
      <c r="G2114">
        <v>3.4</v>
      </c>
      <c r="H2114">
        <v>-0.01</v>
      </c>
      <c r="I2114">
        <v>3.6520000000000001</v>
      </c>
      <c r="J2114">
        <v>-0.28899999999999998</v>
      </c>
      <c r="K2114">
        <v>-1.2749999999999999</v>
      </c>
      <c r="L2114">
        <v>-2.2709999999999999</v>
      </c>
      <c r="M2114">
        <v>-3.0680000000000001</v>
      </c>
      <c r="N2114">
        <v>-3.258</v>
      </c>
      <c r="O2114">
        <v>1.1279999999999999</v>
      </c>
      <c r="P2114">
        <v>1.1439999999999999</v>
      </c>
      <c r="Q2114">
        <v>1.143</v>
      </c>
      <c r="R2114">
        <v>0.86799999999999999</v>
      </c>
      <c r="S2114">
        <v>0.41299999999999998</v>
      </c>
    </row>
    <row r="2115" spans="1:19" x14ac:dyDescent="0.3">
      <c r="A2115">
        <v>420</v>
      </c>
      <c r="B2115">
        <v>-0.27400000000000002</v>
      </c>
      <c r="C2115">
        <v>-1.274</v>
      </c>
      <c r="D2115">
        <v>-2.2709999999999999</v>
      </c>
      <c r="E2115">
        <v>-3.07</v>
      </c>
      <c r="F2115">
        <v>-3.24</v>
      </c>
      <c r="G2115">
        <v>3.4</v>
      </c>
      <c r="H2115">
        <v>-0.01</v>
      </c>
      <c r="I2115">
        <v>3.6520000000000001</v>
      </c>
      <c r="J2115">
        <v>-0.29099999999999998</v>
      </c>
      <c r="K2115">
        <v>-1.276</v>
      </c>
      <c r="L2115">
        <v>-2.2709999999999999</v>
      </c>
      <c r="M2115">
        <v>-3.0680000000000001</v>
      </c>
      <c r="N2115">
        <v>-3.2610000000000001</v>
      </c>
      <c r="O2115">
        <v>1.127</v>
      </c>
      <c r="P2115">
        <v>1.1419999999999999</v>
      </c>
      <c r="Q2115">
        <v>1.143</v>
      </c>
      <c r="R2115">
        <v>0.872</v>
      </c>
      <c r="S2115">
        <v>0.41699999999999998</v>
      </c>
    </row>
    <row r="2116" spans="1:19" x14ac:dyDescent="0.3">
      <c r="A2116">
        <v>480</v>
      </c>
      <c r="B2116">
        <v>-0.27400000000000002</v>
      </c>
      <c r="C2116">
        <v>-1.274</v>
      </c>
      <c r="D2116">
        <v>-2.2709999999999999</v>
      </c>
      <c r="E2116">
        <v>-3.07</v>
      </c>
      <c r="F2116">
        <v>-3.24</v>
      </c>
      <c r="G2116">
        <v>3.4</v>
      </c>
      <c r="H2116">
        <v>-0.01</v>
      </c>
      <c r="I2116">
        <v>3.6520000000000001</v>
      </c>
      <c r="J2116">
        <v>-0.29199999999999998</v>
      </c>
      <c r="K2116">
        <v>-1.2769999999999999</v>
      </c>
      <c r="L2116">
        <v>-2.2709999999999999</v>
      </c>
      <c r="M2116">
        <v>-3.07</v>
      </c>
      <c r="N2116">
        <v>-3.2639999999999998</v>
      </c>
      <c r="O2116">
        <v>1.1259999999999999</v>
      </c>
      <c r="P2116">
        <v>1.1399999999999999</v>
      </c>
      <c r="Q2116">
        <v>1.143</v>
      </c>
      <c r="R2116">
        <v>0.875</v>
      </c>
      <c r="S2116">
        <v>0.42099999999999999</v>
      </c>
    </row>
    <row r="2117" spans="1:19" x14ac:dyDescent="0.3">
      <c r="A2117">
        <v>540</v>
      </c>
      <c r="B2117">
        <v>-0.27400000000000002</v>
      </c>
      <c r="C2117">
        <v>-1.274</v>
      </c>
      <c r="D2117">
        <v>-2.2709999999999999</v>
      </c>
      <c r="E2117">
        <v>-3.07</v>
      </c>
      <c r="F2117">
        <v>-3.24</v>
      </c>
      <c r="G2117">
        <v>3.4</v>
      </c>
      <c r="H2117">
        <v>-0.01</v>
      </c>
      <c r="I2117">
        <v>3.6520000000000001</v>
      </c>
      <c r="J2117">
        <v>-0.29399999999999998</v>
      </c>
      <c r="K2117">
        <v>-1.2789999999999999</v>
      </c>
      <c r="L2117">
        <v>-2.2709999999999999</v>
      </c>
      <c r="M2117">
        <v>-3.0710000000000002</v>
      </c>
      <c r="N2117">
        <v>-3.2669999999999999</v>
      </c>
      <c r="O2117">
        <v>1.125</v>
      </c>
      <c r="P2117">
        <v>1.139</v>
      </c>
      <c r="Q2117">
        <v>1.143</v>
      </c>
      <c r="R2117">
        <v>0.878</v>
      </c>
      <c r="S2117">
        <v>0.42299999999999999</v>
      </c>
    </row>
    <row r="2118" spans="1:19" x14ac:dyDescent="0.3">
      <c r="A2118">
        <v>600</v>
      </c>
      <c r="B2118">
        <v>-0.27400000000000002</v>
      </c>
      <c r="C2118">
        <v>-1.274</v>
      </c>
      <c r="D2118">
        <v>-2.2709999999999999</v>
      </c>
      <c r="E2118">
        <v>-3.07</v>
      </c>
      <c r="F2118">
        <v>-3.24</v>
      </c>
      <c r="G2118">
        <v>3.4</v>
      </c>
      <c r="H2118">
        <v>-0.01</v>
      </c>
      <c r="I2118">
        <v>3.6520000000000001</v>
      </c>
      <c r="J2118">
        <v>-0.29499999999999998</v>
      </c>
      <c r="K2118">
        <v>-1.28</v>
      </c>
      <c r="L2118">
        <v>-2.2709999999999999</v>
      </c>
      <c r="M2118">
        <v>-3.0720000000000001</v>
      </c>
      <c r="N2118">
        <v>-3.27</v>
      </c>
      <c r="O2118">
        <v>1.125</v>
      </c>
      <c r="P2118">
        <v>1.137</v>
      </c>
      <c r="Q2118">
        <v>1.143</v>
      </c>
      <c r="R2118">
        <v>0.88200000000000001</v>
      </c>
      <c r="S2118">
        <v>0.42399999999999999</v>
      </c>
    </row>
    <row r="2120" spans="1:19" x14ac:dyDescent="0.3">
      <c r="A2120" t="s">
        <v>0</v>
      </c>
      <c r="B2120" t="s">
        <v>164</v>
      </c>
    </row>
    <row r="2121" spans="1:19" x14ac:dyDescent="0.3">
      <c r="A2121">
        <v>0</v>
      </c>
      <c r="B2121">
        <v>-0.27400000000000002</v>
      </c>
      <c r="C2121">
        <v>-1.274</v>
      </c>
      <c r="D2121">
        <v>-2.2709999999999999</v>
      </c>
      <c r="E2121">
        <v>-3.07</v>
      </c>
      <c r="F2121">
        <v>-3.24</v>
      </c>
      <c r="G2121">
        <v>3.4</v>
      </c>
      <c r="H2121">
        <v>-0.01</v>
      </c>
      <c r="I2121">
        <v>3.4510000000000001</v>
      </c>
      <c r="J2121">
        <v>-0.27400000000000002</v>
      </c>
      <c r="K2121">
        <v>-1.274</v>
      </c>
      <c r="L2121">
        <v>-2.2709999999999999</v>
      </c>
      <c r="M2121">
        <v>-3.07</v>
      </c>
      <c r="N2121">
        <v>-3.24</v>
      </c>
      <c r="O2121">
        <v>1.123</v>
      </c>
      <c r="P2121">
        <v>1.123</v>
      </c>
      <c r="Q2121">
        <v>1.1180000000000001</v>
      </c>
      <c r="R2121">
        <v>0.85399999999999998</v>
      </c>
      <c r="S2121">
        <v>0.371</v>
      </c>
    </row>
    <row r="2122" spans="1:19" x14ac:dyDescent="0.3">
      <c r="A2122">
        <v>60</v>
      </c>
      <c r="B2122">
        <v>-0.27400000000000002</v>
      </c>
      <c r="C2122">
        <v>-1.274</v>
      </c>
      <c r="D2122">
        <v>-2.2709999999999999</v>
      </c>
      <c r="E2122">
        <v>-3.07</v>
      </c>
      <c r="F2122">
        <v>-3.24</v>
      </c>
      <c r="G2122">
        <v>3.4</v>
      </c>
      <c r="H2122">
        <v>-0.01</v>
      </c>
      <c r="I2122">
        <v>3.4510000000000001</v>
      </c>
      <c r="J2122">
        <v>-0.27800000000000002</v>
      </c>
      <c r="K2122">
        <v>-1.2729999999999999</v>
      </c>
      <c r="L2122">
        <v>-2.2709999999999999</v>
      </c>
      <c r="M2122">
        <v>-3.07</v>
      </c>
      <c r="N2122">
        <v>-3.24</v>
      </c>
      <c r="O2122">
        <v>1.1259999999999999</v>
      </c>
      <c r="P2122">
        <v>1.139</v>
      </c>
      <c r="Q2122">
        <v>1.1339999999999999</v>
      </c>
      <c r="R2122">
        <v>0.85899999999999999</v>
      </c>
      <c r="S2122">
        <v>0.373</v>
      </c>
    </row>
    <row r="2123" spans="1:19" x14ac:dyDescent="0.3">
      <c r="A2123">
        <v>120</v>
      </c>
      <c r="B2123">
        <v>-0.27400000000000002</v>
      </c>
      <c r="C2123">
        <v>-1.274</v>
      </c>
      <c r="D2123">
        <v>-2.2709999999999999</v>
      </c>
      <c r="E2123">
        <v>-3.07</v>
      </c>
      <c r="F2123">
        <v>-3.24</v>
      </c>
      <c r="G2123">
        <v>3.4</v>
      </c>
      <c r="H2123">
        <v>-0.01</v>
      </c>
      <c r="I2123">
        <v>3.4510000000000001</v>
      </c>
      <c r="J2123">
        <v>-0.28100000000000003</v>
      </c>
      <c r="K2123">
        <v>-1.274</v>
      </c>
      <c r="L2123">
        <v>-2.2709999999999999</v>
      </c>
      <c r="M2123">
        <v>-3.069</v>
      </c>
      <c r="N2123">
        <v>-3.24</v>
      </c>
      <c r="O2123">
        <v>1.1279999999999999</v>
      </c>
      <c r="P2123">
        <v>1.1439999999999999</v>
      </c>
      <c r="Q2123">
        <v>1.139</v>
      </c>
      <c r="R2123">
        <v>0.86399999999999999</v>
      </c>
      <c r="S2123">
        <v>0.374</v>
      </c>
    </row>
    <row r="2124" spans="1:19" x14ac:dyDescent="0.3">
      <c r="A2124">
        <v>180</v>
      </c>
      <c r="B2124">
        <v>-0.27400000000000002</v>
      </c>
      <c r="C2124">
        <v>-1.274</v>
      </c>
      <c r="D2124">
        <v>-2.2709999999999999</v>
      </c>
      <c r="E2124">
        <v>-3.07</v>
      </c>
      <c r="F2124">
        <v>-3.24</v>
      </c>
      <c r="G2124">
        <v>3.4</v>
      </c>
      <c r="H2124">
        <v>-0.01</v>
      </c>
      <c r="I2124">
        <v>3.4510000000000001</v>
      </c>
      <c r="J2124">
        <v>-0.28299999999999997</v>
      </c>
      <c r="K2124">
        <v>-1.2729999999999999</v>
      </c>
      <c r="L2124">
        <v>-2.2709999999999999</v>
      </c>
      <c r="M2124">
        <v>-3.0680000000000001</v>
      </c>
      <c r="N2124">
        <v>-3.24</v>
      </c>
      <c r="O2124">
        <v>1.129</v>
      </c>
      <c r="P2124">
        <v>1.1479999999999999</v>
      </c>
      <c r="Q2124">
        <v>1.141</v>
      </c>
      <c r="R2124">
        <v>0.86699999999999999</v>
      </c>
      <c r="S2124">
        <v>0.375</v>
      </c>
    </row>
    <row r="2125" spans="1:19" x14ac:dyDescent="0.3">
      <c r="A2125">
        <v>240</v>
      </c>
      <c r="B2125">
        <v>-0.27400000000000002</v>
      </c>
      <c r="C2125">
        <v>-1.274</v>
      </c>
      <c r="D2125">
        <v>-2.2709999999999999</v>
      </c>
      <c r="E2125">
        <v>-3.07</v>
      </c>
      <c r="F2125">
        <v>-3.24</v>
      </c>
      <c r="G2125">
        <v>3.4</v>
      </c>
      <c r="H2125">
        <v>-0.01</v>
      </c>
      <c r="I2125">
        <v>3.4510000000000001</v>
      </c>
      <c r="J2125">
        <v>-0.28599999999999998</v>
      </c>
      <c r="K2125">
        <v>-1.2729999999999999</v>
      </c>
      <c r="L2125">
        <v>-2.2709999999999999</v>
      </c>
      <c r="M2125">
        <v>-3.0680000000000001</v>
      </c>
      <c r="N2125">
        <v>-3.24</v>
      </c>
      <c r="O2125">
        <v>1.129</v>
      </c>
      <c r="P2125">
        <v>1.1479999999999999</v>
      </c>
      <c r="Q2125">
        <v>1.143</v>
      </c>
      <c r="R2125">
        <v>0.86799999999999999</v>
      </c>
      <c r="S2125">
        <v>0.375</v>
      </c>
    </row>
    <row r="2126" spans="1:19" x14ac:dyDescent="0.3">
      <c r="A2126">
        <v>300</v>
      </c>
      <c r="B2126">
        <v>-0.27400000000000002</v>
      </c>
      <c r="C2126">
        <v>-1.274</v>
      </c>
      <c r="D2126">
        <v>-2.2709999999999999</v>
      </c>
      <c r="E2126">
        <v>-3.07</v>
      </c>
      <c r="F2126">
        <v>-3.24</v>
      </c>
      <c r="G2126">
        <v>3.4</v>
      </c>
      <c r="H2126">
        <v>-0.01</v>
      </c>
      <c r="I2126">
        <v>3.4510000000000001</v>
      </c>
      <c r="J2126">
        <v>-0.28699999999999998</v>
      </c>
      <c r="K2126">
        <v>-1.274</v>
      </c>
      <c r="L2126">
        <v>-2.2709999999999999</v>
      </c>
      <c r="M2126">
        <v>-3.0680000000000001</v>
      </c>
      <c r="N2126">
        <v>-3.24</v>
      </c>
      <c r="O2126">
        <v>1.1279999999999999</v>
      </c>
      <c r="P2126">
        <v>1.1459999999999999</v>
      </c>
      <c r="Q2126">
        <v>1.143</v>
      </c>
      <c r="R2126">
        <v>0.86799999999999999</v>
      </c>
      <c r="S2126">
        <v>0.376</v>
      </c>
    </row>
    <row r="2127" spans="1:19" x14ac:dyDescent="0.3">
      <c r="A2127">
        <v>360</v>
      </c>
      <c r="B2127">
        <v>-0.27400000000000002</v>
      </c>
      <c r="C2127">
        <v>-1.274</v>
      </c>
      <c r="D2127">
        <v>-2.2709999999999999</v>
      </c>
      <c r="E2127">
        <v>-3.07</v>
      </c>
      <c r="F2127">
        <v>-3.24</v>
      </c>
      <c r="G2127">
        <v>3.4</v>
      </c>
      <c r="H2127">
        <v>-0.01</v>
      </c>
      <c r="I2127">
        <v>3.4510000000000001</v>
      </c>
      <c r="J2127">
        <v>-0.28899999999999998</v>
      </c>
      <c r="K2127">
        <v>-1.2749999999999999</v>
      </c>
      <c r="L2127">
        <v>-2.2709999999999999</v>
      </c>
      <c r="M2127">
        <v>-3.0680000000000001</v>
      </c>
      <c r="N2127">
        <v>-3.24</v>
      </c>
      <c r="O2127">
        <v>1.1279999999999999</v>
      </c>
      <c r="P2127">
        <v>1.1439999999999999</v>
      </c>
      <c r="Q2127">
        <v>1.143</v>
      </c>
      <c r="R2127">
        <v>0.86899999999999999</v>
      </c>
      <c r="S2127">
        <v>0.379</v>
      </c>
    </row>
    <row r="2128" spans="1:19" x14ac:dyDescent="0.3">
      <c r="A2128">
        <v>420</v>
      </c>
      <c r="B2128">
        <v>-0.27400000000000002</v>
      </c>
      <c r="C2128">
        <v>-1.274</v>
      </c>
      <c r="D2128">
        <v>-2.2709999999999999</v>
      </c>
      <c r="E2128">
        <v>-3.07</v>
      </c>
      <c r="F2128">
        <v>-3.24</v>
      </c>
      <c r="G2128">
        <v>3.4</v>
      </c>
      <c r="H2128">
        <v>-0.01</v>
      </c>
      <c r="I2128">
        <v>3.4510000000000001</v>
      </c>
      <c r="J2128">
        <v>-0.29099999999999998</v>
      </c>
      <c r="K2128">
        <v>-1.276</v>
      </c>
      <c r="L2128">
        <v>-2.2709999999999999</v>
      </c>
      <c r="M2128">
        <v>-3.0680000000000001</v>
      </c>
      <c r="N2128">
        <v>-3.24</v>
      </c>
      <c r="O2128">
        <v>1.127</v>
      </c>
      <c r="P2128">
        <v>1.1419999999999999</v>
      </c>
      <c r="Q2128">
        <v>1.143</v>
      </c>
      <c r="R2128">
        <v>0.86899999999999999</v>
      </c>
      <c r="S2128">
        <v>0.38</v>
      </c>
    </row>
    <row r="2129" spans="1:19" x14ac:dyDescent="0.3">
      <c r="A2129">
        <v>480</v>
      </c>
      <c r="B2129">
        <v>-0.27400000000000002</v>
      </c>
      <c r="C2129">
        <v>-1.274</v>
      </c>
      <c r="D2129">
        <v>-2.2709999999999999</v>
      </c>
      <c r="E2129">
        <v>-3.07</v>
      </c>
      <c r="F2129">
        <v>-3.24</v>
      </c>
      <c r="G2129">
        <v>3.4</v>
      </c>
      <c r="H2129">
        <v>-0.01</v>
      </c>
      <c r="I2129">
        <v>3.4510000000000001</v>
      </c>
      <c r="J2129">
        <v>-0.29199999999999998</v>
      </c>
      <c r="K2129">
        <v>-1.2769999999999999</v>
      </c>
      <c r="L2129">
        <v>-2.2709999999999999</v>
      </c>
      <c r="M2129">
        <v>-3.0680000000000001</v>
      </c>
      <c r="N2129">
        <v>-3.24</v>
      </c>
      <c r="O2129">
        <v>1.1259999999999999</v>
      </c>
      <c r="P2129">
        <v>1.1399999999999999</v>
      </c>
      <c r="Q2129">
        <v>1.1439999999999999</v>
      </c>
      <c r="R2129">
        <v>0.86899999999999999</v>
      </c>
      <c r="S2129">
        <v>0.38100000000000001</v>
      </c>
    </row>
    <row r="2130" spans="1:19" x14ac:dyDescent="0.3">
      <c r="A2130">
        <v>540</v>
      </c>
      <c r="B2130">
        <v>-0.27400000000000002</v>
      </c>
      <c r="C2130">
        <v>-1.274</v>
      </c>
      <c r="D2130">
        <v>-2.2709999999999999</v>
      </c>
      <c r="E2130">
        <v>-3.07</v>
      </c>
      <c r="F2130">
        <v>-3.24</v>
      </c>
      <c r="G2130">
        <v>3.4</v>
      </c>
      <c r="H2130">
        <v>-0.01</v>
      </c>
      <c r="I2130">
        <v>3.4510000000000001</v>
      </c>
      <c r="J2130">
        <v>-0.29399999999999998</v>
      </c>
      <c r="K2130">
        <v>-1.2789999999999999</v>
      </c>
      <c r="L2130">
        <v>-2.2709999999999999</v>
      </c>
      <c r="M2130">
        <v>-3.0680000000000001</v>
      </c>
      <c r="N2130">
        <v>-3.24</v>
      </c>
      <c r="O2130">
        <v>1.125</v>
      </c>
      <c r="P2130">
        <v>1.139</v>
      </c>
      <c r="Q2130">
        <v>1.143</v>
      </c>
      <c r="R2130">
        <v>0.86899999999999999</v>
      </c>
      <c r="S2130">
        <v>0.38100000000000001</v>
      </c>
    </row>
    <row r="2131" spans="1:19" x14ac:dyDescent="0.3">
      <c r="A2131">
        <v>600</v>
      </c>
      <c r="B2131">
        <v>-0.27400000000000002</v>
      </c>
      <c r="C2131">
        <v>-1.274</v>
      </c>
      <c r="D2131">
        <v>-2.2709999999999999</v>
      </c>
      <c r="E2131">
        <v>-3.07</v>
      </c>
      <c r="F2131">
        <v>-3.24</v>
      </c>
      <c r="G2131">
        <v>3.4</v>
      </c>
      <c r="H2131">
        <v>-0.01</v>
      </c>
      <c r="I2131">
        <v>3.4510000000000001</v>
      </c>
      <c r="J2131">
        <v>-0.29499999999999998</v>
      </c>
      <c r="K2131">
        <v>-1.28</v>
      </c>
      <c r="L2131">
        <v>-2.2709999999999999</v>
      </c>
      <c r="M2131">
        <v>-3.0680000000000001</v>
      </c>
      <c r="N2131">
        <v>-3.24</v>
      </c>
      <c r="O2131">
        <v>1.125</v>
      </c>
      <c r="P2131">
        <v>1.137</v>
      </c>
      <c r="Q2131">
        <v>1.1419999999999999</v>
      </c>
      <c r="R2131">
        <v>0.86899999999999999</v>
      </c>
      <c r="S2131">
        <v>0.38100000000000001</v>
      </c>
    </row>
    <row r="2133" spans="1:19" x14ac:dyDescent="0.3">
      <c r="A2133" t="s">
        <v>0</v>
      </c>
      <c r="B2133" t="s">
        <v>165</v>
      </c>
    </row>
    <row r="2134" spans="1:19" x14ac:dyDescent="0.3">
      <c r="A2134">
        <v>0</v>
      </c>
      <c r="B2134">
        <v>-0.27400000000000002</v>
      </c>
      <c r="C2134">
        <v>-1.274</v>
      </c>
      <c r="D2134">
        <v>-2.2709999999999999</v>
      </c>
      <c r="E2134">
        <v>-3.07</v>
      </c>
      <c r="F2134">
        <v>-3.24</v>
      </c>
      <c r="G2134">
        <v>3.4</v>
      </c>
      <c r="H2134">
        <v>-0.01</v>
      </c>
      <c r="I2134">
        <v>3.24</v>
      </c>
      <c r="J2134">
        <v>-0.27400000000000002</v>
      </c>
      <c r="K2134">
        <v>-1.274</v>
      </c>
      <c r="L2134">
        <v>-2.2709999999999999</v>
      </c>
      <c r="M2134">
        <v>-3.07</v>
      </c>
      <c r="N2134">
        <v>-3.24</v>
      </c>
      <c r="O2134">
        <v>1.123</v>
      </c>
      <c r="P2134">
        <v>1.123</v>
      </c>
      <c r="Q2134">
        <v>1.1180000000000001</v>
      </c>
      <c r="R2134">
        <v>0.85399999999999998</v>
      </c>
      <c r="S2134">
        <v>0.371</v>
      </c>
    </row>
    <row r="2135" spans="1:19" x14ac:dyDescent="0.3">
      <c r="A2135">
        <v>60</v>
      </c>
      <c r="B2135">
        <v>-0.27400000000000002</v>
      </c>
      <c r="C2135">
        <v>-1.274</v>
      </c>
      <c r="D2135">
        <v>-2.2709999999999999</v>
      </c>
      <c r="E2135">
        <v>-3.07</v>
      </c>
      <c r="F2135">
        <v>-3.24</v>
      </c>
      <c r="G2135">
        <v>3.4</v>
      </c>
      <c r="H2135">
        <v>-0.01</v>
      </c>
      <c r="I2135">
        <v>3.24</v>
      </c>
      <c r="J2135">
        <v>-0.27800000000000002</v>
      </c>
      <c r="K2135">
        <v>-1.2729999999999999</v>
      </c>
      <c r="L2135">
        <v>-2.2709999999999999</v>
      </c>
      <c r="M2135">
        <v>-3.07</v>
      </c>
      <c r="N2135">
        <v>-3.2370000000000001</v>
      </c>
      <c r="O2135">
        <v>1.127</v>
      </c>
      <c r="P2135">
        <v>1.139</v>
      </c>
      <c r="Q2135">
        <v>1.133</v>
      </c>
      <c r="R2135">
        <v>0.86</v>
      </c>
      <c r="S2135">
        <v>0.36499999999999999</v>
      </c>
    </row>
    <row r="2136" spans="1:19" x14ac:dyDescent="0.3">
      <c r="A2136">
        <v>120</v>
      </c>
      <c r="B2136">
        <v>-0.27400000000000002</v>
      </c>
      <c r="C2136">
        <v>-1.274</v>
      </c>
      <c r="D2136">
        <v>-2.2709999999999999</v>
      </c>
      <c r="E2136">
        <v>-3.07</v>
      </c>
      <c r="F2136">
        <v>-3.24</v>
      </c>
      <c r="G2136">
        <v>3.4</v>
      </c>
      <c r="H2136">
        <v>-0.01</v>
      </c>
      <c r="I2136">
        <v>3.24</v>
      </c>
      <c r="J2136">
        <v>-0.28100000000000003</v>
      </c>
      <c r="K2136">
        <v>-1.274</v>
      </c>
      <c r="L2136">
        <v>-2.2709999999999999</v>
      </c>
      <c r="M2136">
        <v>-3.069</v>
      </c>
      <c r="N2136">
        <v>-3.234</v>
      </c>
      <c r="O2136">
        <v>1.1279999999999999</v>
      </c>
      <c r="P2136">
        <v>1.1439999999999999</v>
      </c>
      <c r="Q2136">
        <v>1.139</v>
      </c>
      <c r="R2136">
        <v>0.86399999999999999</v>
      </c>
      <c r="S2136">
        <v>0.35799999999999998</v>
      </c>
    </row>
    <row r="2137" spans="1:19" x14ac:dyDescent="0.3">
      <c r="A2137">
        <v>180</v>
      </c>
      <c r="B2137">
        <v>-0.27400000000000002</v>
      </c>
      <c r="C2137">
        <v>-1.274</v>
      </c>
      <c r="D2137">
        <v>-2.2709999999999999</v>
      </c>
      <c r="E2137">
        <v>-3.07</v>
      </c>
      <c r="F2137">
        <v>-3.24</v>
      </c>
      <c r="G2137">
        <v>3.4</v>
      </c>
      <c r="H2137">
        <v>-0.01</v>
      </c>
      <c r="I2137">
        <v>3.24</v>
      </c>
      <c r="J2137">
        <v>-0.28299999999999997</v>
      </c>
      <c r="K2137">
        <v>-1.2729999999999999</v>
      </c>
      <c r="L2137">
        <v>-2.2709999999999999</v>
      </c>
      <c r="M2137">
        <v>-3.0680000000000001</v>
      </c>
      <c r="N2137">
        <v>-3.2309999999999999</v>
      </c>
      <c r="O2137">
        <v>1.129</v>
      </c>
      <c r="P2137">
        <v>1.1479999999999999</v>
      </c>
      <c r="Q2137">
        <v>1.141</v>
      </c>
      <c r="R2137">
        <v>0.86599999999999999</v>
      </c>
      <c r="S2137">
        <v>0.35399999999999998</v>
      </c>
    </row>
    <row r="2138" spans="1:19" x14ac:dyDescent="0.3">
      <c r="A2138">
        <v>240</v>
      </c>
      <c r="B2138">
        <v>-0.27400000000000002</v>
      </c>
      <c r="C2138">
        <v>-1.274</v>
      </c>
      <c r="D2138">
        <v>-2.2709999999999999</v>
      </c>
      <c r="E2138">
        <v>-3.07</v>
      </c>
      <c r="F2138">
        <v>-3.24</v>
      </c>
      <c r="G2138">
        <v>3.4</v>
      </c>
      <c r="H2138">
        <v>-0.01</v>
      </c>
      <c r="I2138">
        <v>3.24</v>
      </c>
      <c r="J2138">
        <v>-0.28599999999999998</v>
      </c>
      <c r="K2138">
        <v>-1.2729999999999999</v>
      </c>
      <c r="L2138">
        <v>-2.2709999999999999</v>
      </c>
      <c r="M2138">
        <v>-3.0680000000000001</v>
      </c>
      <c r="N2138">
        <v>-3.2280000000000002</v>
      </c>
      <c r="O2138">
        <v>1.129</v>
      </c>
      <c r="P2138">
        <v>1.1479999999999999</v>
      </c>
      <c r="Q2138">
        <v>1.143</v>
      </c>
      <c r="R2138">
        <v>0.87</v>
      </c>
      <c r="S2138">
        <v>0.35</v>
      </c>
    </row>
    <row r="2139" spans="1:19" x14ac:dyDescent="0.3">
      <c r="A2139">
        <v>300</v>
      </c>
      <c r="B2139">
        <v>-0.27400000000000002</v>
      </c>
      <c r="C2139">
        <v>-1.274</v>
      </c>
      <c r="D2139">
        <v>-2.2709999999999999</v>
      </c>
      <c r="E2139">
        <v>-3.07</v>
      </c>
      <c r="F2139">
        <v>-3.24</v>
      </c>
      <c r="G2139">
        <v>3.4</v>
      </c>
      <c r="H2139">
        <v>-0.01</v>
      </c>
      <c r="I2139">
        <v>3.24</v>
      </c>
      <c r="J2139">
        <v>-0.28699999999999998</v>
      </c>
      <c r="K2139">
        <v>-1.274</v>
      </c>
      <c r="L2139">
        <v>-2.2709999999999999</v>
      </c>
      <c r="M2139">
        <v>-3.069</v>
      </c>
      <c r="N2139">
        <v>-3.2250000000000001</v>
      </c>
      <c r="O2139">
        <v>1.1279999999999999</v>
      </c>
      <c r="P2139">
        <v>1.1459999999999999</v>
      </c>
      <c r="Q2139">
        <v>1.1419999999999999</v>
      </c>
      <c r="R2139">
        <v>0.871</v>
      </c>
      <c r="S2139">
        <v>0.34599999999999997</v>
      </c>
    </row>
    <row r="2140" spans="1:19" x14ac:dyDescent="0.3">
      <c r="A2140">
        <v>360</v>
      </c>
      <c r="B2140">
        <v>-0.27400000000000002</v>
      </c>
      <c r="C2140">
        <v>-1.274</v>
      </c>
      <c r="D2140">
        <v>-2.2709999999999999</v>
      </c>
      <c r="E2140">
        <v>-3.07</v>
      </c>
      <c r="F2140">
        <v>-3.24</v>
      </c>
      <c r="G2140">
        <v>3.4</v>
      </c>
      <c r="H2140">
        <v>-0.01</v>
      </c>
      <c r="I2140">
        <v>3.24</v>
      </c>
      <c r="J2140">
        <v>-0.28899999999999998</v>
      </c>
      <c r="K2140">
        <v>-1.2749999999999999</v>
      </c>
      <c r="L2140">
        <v>-2.2709999999999999</v>
      </c>
      <c r="M2140">
        <v>-3.0680000000000001</v>
      </c>
      <c r="N2140">
        <v>-3.222</v>
      </c>
      <c r="O2140">
        <v>1.1279999999999999</v>
      </c>
      <c r="P2140">
        <v>1.1439999999999999</v>
      </c>
      <c r="Q2140">
        <v>1.143</v>
      </c>
      <c r="R2140">
        <v>0.86899999999999999</v>
      </c>
      <c r="S2140">
        <v>0.34399999999999997</v>
      </c>
    </row>
    <row r="2141" spans="1:19" x14ac:dyDescent="0.3">
      <c r="A2141">
        <v>420</v>
      </c>
      <c r="B2141">
        <v>-0.27400000000000002</v>
      </c>
      <c r="C2141">
        <v>-1.274</v>
      </c>
      <c r="D2141">
        <v>-2.2709999999999999</v>
      </c>
      <c r="E2141">
        <v>-3.07</v>
      </c>
      <c r="F2141">
        <v>-3.24</v>
      </c>
      <c r="G2141">
        <v>3.4</v>
      </c>
      <c r="H2141">
        <v>-0.01</v>
      </c>
      <c r="I2141">
        <v>3.24</v>
      </c>
      <c r="J2141">
        <v>-0.28999999999999998</v>
      </c>
      <c r="K2141">
        <v>-1.276</v>
      </c>
      <c r="L2141">
        <v>-2.2709999999999999</v>
      </c>
      <c r="M2141">
        <v>-3.0670000000000002</v>
      </c>
      <c r="N2141">
        <v>-3.2189999999999999</v>
      </c>
      <c r="O2141">
        <v>1.127</v>
      </c>
      <c r="P2141">
        <v>1.1419999999999999</v>
      </c>
      <c r="Q2141">
        <v>1.1439999999999999</v>
      </c>
      <c r="R2141">
        <v>0.86599999999999999</v>
      </c>
      <c r="S2141">
        <v>0.34200000000000003</v>
      </c>
    </row>
    <row r="2142" spans="1:19" x14ac:dyDescent="0.3">
      <c r="A2142">
        <v>480</v>
      </c>
      <c r="B2142">
        <v>-0.27400000000000002</v>
      </c>
      <c r="C2142">
        <v>-1.274</v>
      </c>
      <c r="D2142">
        <v>-2.2709999999999999</v>
      </c>
      <c r="E2142">
        <v>-3.07</v>
      </c>
      <c r="F2142">
        <v>-3.24</v>
      </c>
      <c r="G2142">
        <v>3.4</v>
      </c>
      <c r="H2142">
        <v>-0.01</v>
      </c>
      <c r="I2142">
        <v>3.24</v>
      </c>
      <c r="J2142">
        <v>-0.29199999999999998</v>
      </c>
      <c r="K2142">
        <v>-1.2769999999999999</v>
      </c>
      <c r="L2142">
        <v>-2.2709999999999999</v>
      </c>
      <c r="M2142">
        <v>-3.0659999999999998</v>
      </c>
      <c r="N2142">
        <v>-3.2160000000000002</v>
      </c>
      <c r="O2142">
        <v>1.1259999999999999</v>
      </c>
      <c r="P2142">
        <v>1.1399999999999999</v>
      </c>
      <c r="Q2142">
        <v>1.1439999999999999</v>
      </c>
      <c r="R2142">
        <v>0.86299999999999999</v>
      </c>
      <c r="S2142">
        <v>0.34</v>
      </c>
    </row>
    <row r="2143" spans="1:19" x14ac:dyDescent="0.3">
      <c r="A2143">
        <v>540</v>
      </c>
      <c r="B2143">
        <v>-0.27400000000000002</v>
      </c>
      <c r="C2143">
        <v>-1.274</v>
      </c>
      <c r="D2143">
        <v>-2.2709999999999999</v>
      </c>
      <c r="E2143">
        <v>-3.07</v>
      </c>
      <c r="F2143">
        <v>-3.24</v>
      </c>
      <c r="G2143">
        <v>3.4</v>
      </c>
      <c r="H2143">
        <v>-0.01</v>
      </c>
      <c r="I2143">
        <v>3.24</v>
      </c>
      <c r="J2143">
        <v>-0.29399999999999998</v>
      </c>
      <c r="K2143">
        <v>-1.2789999999999999</v>
      </c>
      <c r="L2143">
        <v>-2.2709999999999999</v>
      </c>
      <c r="M2143">
        <v>-3.0640000000000001</v>
      </c>
      <c r="N2143">
        <v>-3.2130000000000001</v>
      </c>
      <c r="O2143">
        <v>1.125</v>
      </c>
      <c r="P2143">
        <v>1.139</v>
      </c>
      <c r="Q2143">
        <v>1.143</v>
      </c>
      <c r="R2143">
        <v>0.85899999999999999</v>
      </c>
      <c r="S2143">
        <v>0.33800000000000002</v>
      </c>
    </row>
    <row r="2144" spans="1:19" x14ac:dyDescent="0.3">
      <c r="A2144">
        <v>600</v>
      </c>
      <c r="B2144">
        <v>-0.27400000000000002</v>
      </c>
      <c r="C2144">
        <v>-1.274</v>
      </c>
      <c r="D2144">
        <v>-2.2709999999999999</v>
      </c>
      <c r="E2144">
        <v>-3.07</v>
      </c>
      <c r="F2144">
        <v>-3.24</v>
      </c>
      <c r="G2144">
        <v>3.4</v>
      </c>
      <c r="H2144">
        <v>-0.01</v>
      </c>
      <c r="I2144">
        <v>3.24</v>
      </c>
      <c r="J2144">
        <v>-0.29499999999999998</v>
      </c>
      <c r="K2144">
        <v>-1.28</v>
      </c>
      <c r="L2144">
        <v>-2.2709999999999999</v>
      </c>
      <c r="M2144">
        <v>-3.0619999999999998</v>
      </c>
      <c r="N2144">
        <v>-3.21</v>
      </c>
      <c r="O2144">
        <v>1.125</v>
      </c>
      <c r="P2144">
        <v>1.1379999999999999</v>
      </c>
      <c r="Q2144">
        <v>1.1419999999999999</v>
      </c>
      <c r="R2144">
        <v>0.85499999999999998</v>
      </c>
      <c r="S2144">
        <v>0.33600000000000002</v>
      </c>
    </row>
    <row r="2146" spans="1:19" x14ac:dyDescent="0.3">
      <c r="A2146" t="s">
        <v>0</v>
      </c>
      <c r="B2146" t="s">
        <v>166</v>
      </c>
    </row>
    <row r="2147" spans="1:19" x14ac:dyDescent="0.3">
      <c r="A2147">
        <v>0</v>
      </c>
      <c r="B2147">
        <v>-0.27400000000000002</v>
      </c>
      <c r="C2147">
        <v>-1.274</v>
      </c>
      <c r="D2147">
        <v>-2.2709999999999999</v>
      </c>
      <c r="E2147">
        <v>-3.0640000000000001</v>
      </c>
      <c r="F2147">
        <v>-3.23</v>
      </c>
      <c r="G2147">
        <v>3.4</v>
      </c>
      <c r="H2147">
        <v>-0.01</v>
      </c>
      <c r="I2147">
        <v>3.6539999999999999</v>
      </c>
      <c r="J2147">
        <v>-0.27400000000000002</v>
      </c>
      <c r="K2147">
        <v>-1.274</v>
      </c>
      <c r="L2147">
        <v>-2.2709999999999999</v>
      </c>
      <c r="M2147">
        <v>-3.0640000000000001</v>
      </c>
      <c r="N2147">
        <v>-3.23</v>
      </c>
      <c r="O2147">
        <v>1.123</v>
      </c>
      <c r="P2147">
        <v>1.123</v>
      </c>
      <c r="Q2147">
        <v>1.1180000000000001</v>
      </c>
      <c r="R2147">
        <v>0.84699999999999998</v>
      </c>
      <c r="S2147">
        <v>0.36799999999999999</v>
      </c>
    </row>
    <row r="2148" spans="1:19" x14ac:dyDescent="0.3">
      <c r="A2148">
        <v>60</v>
      </c>
      <c r="B2148">
        <v>-0.27400000000000002</v>
      </c>
      <c r="C2148">
        <v>-1.274</v>
      </c>
      <c r="D2148">
        <v>-2.2709999999999999</v>
      </c>
      <c r="E2148">
        <v>-3.0640000000000001</v>
      </c>
      <c r="F2148">
        <v>-3.23</v>
      </c>
      <c r="G2148">
        <v>3.4</v>
      </c>
      <c r="H2148">
        <v>-0.01</v>
      </c>
      <c r="I2148">
        <v>3.6539999999999999</v>
      </c>
      <c r="J2148">
        <v>-0.27800000000000002</v>
      </c>
      <c r="K2148">
        <v>-1.274</v>
      </c>
      <c r="L2148">
        <v>-2.2709999999999999</v>
      </c>
      <c r="M2148">
        <v>-3.0640000000000001</v>
      </c>
      <c r="N2148">
        <v>-3.2330000000000001</v>
      </c>
      <c r="O2148">
        <v>1.1259999999999999</v>
      </c>
      <c r="P2148">
        <v>1.1399999999999999</v>
      </c>
      <c r="Q2148">
        <v>1.1339999999999999</v>
      </c>
      <c r="R2148">
        <v>0.85299999999999998</v>
      </c>
      <c r="S2148">
        <v>0.378</v>
      </c>
    </row>
    <row r="2149" spans="1:19" x14ac:dyDescent="0.3">
      <c r="A2149">
        <v>120</v>
      </c>
      <c r="B2149">
        <v>-0.27400000000000002</v>
      </c>
      <c r="C2149">
        <v>-1.274</v>
      </c>
      <c r="D2149">
        <v>-2.2709999999999999</v>
      </c>
      <c r="E2149">
        <v>-3.0640000000000001</v>
      </c>
      <c r="F2149">
        <v>-3.23</v>
      </c>
      <c r="G2149">
        <v>3.4</v>
      </c>
      <c r="H2149">
        <v>-0.01</v>
      </c>
      <c r="I2149">
        <v>3.6539999999999999</v>
      </c>
      <c r="J2149">
        <v>-0.28100000000000003</v>
      </c>
      <c r="K2149">
        <v>-1.274</v>
      </c>
      <c r="L2149">
        <v>-2.2709999999999999</v>
      </c>
      <c r="M2149">
        <v>-3.0630000000000002</v>
      </c>
      <c r="N2149">
        <v>-3.2360000000000002</v>
      </c>
      <c r="O2149">
        <v>1.1279999999999999</v>
      </c>
      <c r="P2149">
        <v>1.143</v>
      </c>
      <c r="Q2149">
        <v>1.139</v>
      </c>
      <c r="R2149">
        <v>0.85899999999999999</v>
      </c>
      <c r="S2149">
        <v>0.38600000000000001</v>
      </c>
    </row>
    <row r="2150" spans="1:19" x14ac:dyDescent="0.3">
      <c r="A2150">
        <v>180</v>
      </c>
      <c r="B2150">
        <v>-0.27400000000000002</v>
      </c>
      <c r="C2150">
        <v>-1.274</v>
      </c>
      <c r="D2150">
        <v>-2.2709999999999999</v>
      </c>
      <c r="E2150">
        <v>-3.0640000000000001</v>
      </c>
      <c r="F2150">
        <v>-3.23</v>
      </c>
      <c r="G2150">
        <v>3.4</v>
      </c>
      <c r="H2150">
        <v>-0.01</v>
      </c>
      <c r="I2150">
        <v>3.6539999999999999</v>
      </c>
      <c r="J2150">
        <v>-0.28299999999999997</v>
      </c>
      <c r="K2150">
        <v>-1.2729999999999999</v>
      </c>
      <c r="L2150">
        <v>-2.2709999999999999</v>
      </c>
      <c r="M2150">
        <v>-3.0630000000000002</v>
      </c>
      <c r="N2150">
        <v>-3.2389999999999999</v>
      </c>
      <c r="O2150">
        <v>1.129</v>
      </c>
      <c r="P2150">
        <v>1.1479999999999999</v>
      </c>
      <c r="Q2150">
        <v>1.141</v>
      </c>
      <c r="R2150">
        <v>0.86199999999999999</v>
      </c>
      <c r="S2150">
        <v>0.39300000000000002</v>
      </c>
    </row>
    <row r="2151" spans="1:19" x14ac:dyDescent="0.3">
      <c r="A2151">
        <v>240</v>
      </c>
      <c r="B2151">
        <v>-0.27400000000000002</v>
      </c>
      <c r="C2151">
        <v>-1.274</v>
      </c>
      <c r="D2151">
        <v>-2.2709999999999999</v>
      </c>
      <c r="E2151">
        <v>-3.0640000000000001</v>
      </c>
      <c r="F2151">
        <v>-3.23</v>
      </c>
      <c r="G2151">
        <v>3.4</v>
      </c>
      <c r="H2151">
        <v>-0.01</v>
      </c>
      <c r="I2151">
        <v>3.6539999999999999</v>
      </c>
      <c r="J2151">
        <v>-0.28499999999999998</v>
      </c>
      <c r="K2151">
        <v>-1.2729999999999999</v>
      </c>
      <c r="L2151">
        <v>-2.2709999999999999</v>
      </c>
      <c r="M2151">
        <v>-3.0619999999999998</v>
      </c>
      <c r="N2151">
        <v>-3.242</v>
      </c>
      <c r="O2151">
        <v>1.1279999999999999</v>
      </c>
      <c r="P2151">
        <v>1.1479999999999999</v>
      </c>
      <c r="Q2151">
        <v>1.1419999999999999</v>
      </c>
      <c r="R2151">
        <v>0.86</v>
      </c>
      <c r="S2151">
        <v>0.39800000000000002</v>
      </c>
    </row>
    <row r="2152" spans="1:19" x14ac:dyDescent="0.3">
      <c r="A2152">
        <v>300</v>
      </c>
      <c r="B2152">
        <v>-0.27400000000000002</v>
      </c>
      <c r="C2152">
        <v>-1.274</v>
      </c>
      <c r="D2152">
        <v>-2.2709999999999999</v>
      </c>
      <c r="E2152">
        <v>-3.0640000000000001</v>
      </c>
      <c r="F2152">
        <v>-3.23</v>
      </c>
      <c r="G2152">
        <v>3.4</v>
      </c>
      <c r="H2152">
        <v>-0.01</v>
      </c>
      <c r="I2152">
        <v>3.6539999999999999</v>
      </c>
      <c r="J2152">
        <v>-0.28699999999999998</v>
      </c>
      <c r="K2152">
        <v>-1.274</v>
      </c>
      <c r="L2152">
        <v>-2.2709999999999999</v>
      </c>
      <c r="M2152">
        <v>-3.0609999999999999</v>
      </c>
      <c r="N2152">
        <v>-3.2450000000000001</v>
      </c>
      <c r="O2152">
        <v>1.1279999999999999</v>
      </c>
      <c r="P2152">
        <v>1.1459999999999999</v>
      </c>
      <c r="Q2152">
        <v>1.143</v>
      </c>
      <c r="R2152">
        <v>0.86</v>
      </c>
      <c r="S2152">
        <v>0.40400000000000003</v>
      </c>
    </row>
    <row r="2153" spans="1:19" x14ac:dyDescent="0.3">
      <c r="A2153">
        <v>360</v>
      </c>
      <c r="B2153">
        <v>-0.27400000000000002</v>
      </c>
      <c r="C2153">
        <v>-1.274</v>
      </c>
      <c r="D2153">
        <v>-2.2709999999999999</v>
      </c>
      <c r="E2153">
        <v>-3.0640000000000001</v>
      </c>
      <c r="F2153">
        <v>-3.23</v>
      </c>
      <c r="G2153">
        <v>3.4</v>
      </c>
      <c r="H2153">
        <v>-0.01</v>
      </c>
      <c r="I2153">
        <v>3.6539999999999999</v>
      </c>
      <c r="J2153">
        <v>-0.28899999999999998</v>
      </c>
      <c r="K2153">
        <v>-1.2749999999999999</v>
      </c>
      <c r="L2153">
        <v>-2.2709999999999999</v>
      </c>
      <c r="M2153">
        <v>-3.0609999999999999</v>
      </c>
      <c r="N2153">
        <v>-3.2480000000000002</v>
      </c>
      <c r="O2153">
        <v>1.1279999999999999</v>
      </c>
      <c r="P2153">
        <v>1.1439999999999999</v>
      </c>
      <c r="Q2153">
        <v>1.143</v>
      </c>
      <c r="R2153">
        <v>0.86199999999999999</v>
      </c>
      <c r="S2153">
        <v>0.41</v>
      </c>
    </row>
    <row r="2154" spans="1:19" x14ac:dyDescent="0.3">
      <c r="A2154">
        <v>420</v>
      </c>
      <c r="B2154">
        <v>-0.27400000000000002</v>
      </c>
      <c r="C2154">
        <v>-1.274</v>
      </c>
      <c r="D2154">
        <v>-2.2709999999999999</v>
      </c>
      <c r="E2154">
        <v>-3.0640000000000001</v>
      </c>
      <c r="F2154">
        <v>-3.23</v>
      </c>
      <c r="G2154">
        <v>3.4</v>
      </c>
      <c r="H2154">
        <v>-0.01</v>
      </c>
      <c r="I2154">
        <v>3.6539999999999999</v>
      </c>
      <c r="J2154">
        <v>-0.29099999999999998</v>
      </c>
      <c r="K2154">
        <v>-1.276</v>
      </c>
      <c r="L2154">
        <v>-2.2709999999999999</v>
      </c>
      <c r="M2154">
        <v>-3.0630000000000002</v>
      </c>
      <c r="N2154">
        <v>-3.2509999999999999</v>
      </c>
      <c r="O2154">
        <v>1.127</v>
      </c>
      <c r="P2154">
        <v>1.1419999999999999</v>
      </c>
      <c r="Q2154">
        <v>1.143</v>
      </c>
      <c r="R2154">
        <v>0.86599999999999999</v>
      </c>
      <c r="S2154">
        <v>0.41399999999999998</v>
      </c>
    </row>
    <row r="2155" spans="1:19" x14ac:dyDescent="0.3">
      <c r="A2155">
        <v>480</v>
      </c>
      <c r="B2155">
        <v>-0.27400000000000002</v>
      </c>
      <c r="C2155">
        <v>-1.274</v>
      </c>
      <c r="D2155">
        <v>-2.2709999999999999</v>
      </c>
      <c r="E2155">
        <v>-3.0640000000000001</v>
      </c>
      <c r="F2155">
        <v>-3.23</v>
      </c>
      <c r="G2155">
        <v>3.4</v>
      </c>
      <c r="H2155">
        <v>-0.01</v>
      </c>
      <c r="I2155">
        <v>3.6539999999999999</v>
      </c>
      <c r="J2155">
        <v>-0.29199999999999998</v>
      </c>
      <c r="K2155">
        <v>-1.2769999999999999</v>
      </c>
      <c r="L2155">
        <v>-2.2709999999999999</v>
      </c>
      <c r="M2155">
        <v>-3.0640000000000001</v>
      </c>
      <c r="N2155">
        <v>-3.254</v>
      </c>
      <c r="O2155">
        <v>1.1259999999999999</v>
      </c>
      <c r="P2155">
        <v>1.1399999999999999</v>
      </c>
      <c r="Q2155">
        <v>1.143</v>
      </c>
      <c r="R2155">
        <v>0.86899999999999999</v>
      </c>
      <c r="S2155">
        <v>0.41699999999999998</v>
      </c>
    </row>
    <row r="2156" spans="1:19" x14ac:dyDescent="0.3">
      <c r="A2156">
        <v>540</v>
      </c>
      <c r="B2156">
        <v>-0.27400000000000002</v>
      </c>
      <c r="C2156">
        <v>-1.274</v>
      </c>
      <c r="D2156">
        <v>-2.2709999999999999</v>
      </c>
      <c r="E2156">
        <v>-3.0640000000000001</v>
      </c>
      <c r="F2156">
        <v>-3.23</v>
      </c>
      <c r="G2156">
        <v>3.4</v>
      </c>
      <c r="H2156">
        <v>-0.01</v>
      </c>
      <c r="I2156">
        <v>3.6539999999999999</v>
      </c>
      <c r="J2156">
        <v>-0.29399999999999998</v>
      </c>
      <c r="K2156">
        <v>-1.2789999999999999</v>
      </c>
      <c r="L2156">
        <v>-2.2709999999999999</v>
      </c>
      <c r="M2156">
        <v>-3.0649999999999999</v>
      </c>
      <c r="N2156">
        <v>-3.2570000000000001</v>
      </c>
      <c r="O2156">
        <v>1.125</v>
      </c>
      <c r="P2156">
        <v>1.139</v>
      </c>
      <c r="Q2156">
        <v>1.143</v>
      </c>
      <c r="R2156">
        <v>0.873</v>
      </c>
      <c r="S2156">
        <v>0.42</v>
      </c>
    </row>
    <row r="2157" spans="1:19" x14ac:dyDescent="0.3">
      <c r="A2157">
        <v>600</v>
      </c>
      <c r="B2157">
        <v>-0.27400000000000002</v>
      </c>
      <c r="C2157">
        <v>-1.274</v>
      </c>
      <c r="D2157">
        <v>-2.2709999999999999</v>
      </c>
      <c r="E2157">
        <v>-3.0640000000000001</v>
      </c>
      <c r="F2157">
        <v>-3.23</v>
      </c>
      <c r="G2157">
        <v>3.4</v>
      </c>
      <c r="H2157">
        <v>-0.01</v>
      </c>
      <c r="I2157">
        <v>3.6539999999999999</v>
      </c>
      <c r="J2157">
        <v>-0.29499999999999998</v>
      </c>
      <c r="K2157">
        <v>-1.28</v>
      </c>
      <c r="L2157">
        <v>-2.2709999999999999</v>
      </c>
      <c r="M2157">
        <v>-3.0670000000000002</v>
      </c>
      <c r="N2157">
        <v>-3.26</v>
      </c>
      <c r="O2157">
        <v>1.125</v>
      </c>
      <c r="P2157">
        <v>1.137</v>
      </c>
      <c r="Q2157">
        <v>1.143</v>
      </c>
      <c r="R2157">
        <v>0.876</v>
      </c>
      <c r="S2157">
        <v>0.42099999999999999</v>
      </c>
    </row>
    <row r="2159" spans="1:19" x14ac:dyDescent="0.3">
      <c r="A2159" t="s">
        <v>0</v>
      </c>
      <c r="B2159" t="s">
        <v>167</v>
      </c>
    </row>
    <row r="2160" spans="1:19" x14ac:dyDescent="0.3">
      <c r="A2160">
        <v>0</v>
      </c>
      <c r="B2160">
        <v>-0.27400000000000002</v>
      </c>
      <c r="C2160">
        <v>-1.274</v>
      </c>
      <c r="D2160">
        <v>-2.2709999999999999</v>
      </c>
      <c r="E2160">
        <v>-3.0640000000000001</v>
      </c>
      <c r="F2160">
        <v>-3.23</v>
      </c>
      <c r="G2160">
        <v>3.4</v>
      </c>
      <c r="H2160">
        <v>-0.01</v>
      </c>
      <c r="I2160">
        <v>3.4510000000000001</v>
      </c>
      <c r="J2160">
        <v>-0.27400000000000002</v>
      </c>
      <c r="K2160">
        <v>-1.274</v>
      </c>
      <c r="L2160">
        <v>-2.2709999999999999</v>
      </c>
      <c r="M2160">
        <v>-3.0640000000000001</v>
      </c>
      <c r="N2160">
        <v>-3.23</v>
      </c>
      <c r="O2160">
        <v>1.123</v>
      </c>
      <c r="P2160">
        <v>1.123</v>
      </c>
      <c r="Q2160">
        <v>1.1180000000000001</v>
      </c>
      <c r="R2160">
        <v>0.84699999999999998</v>
      </c>
      <c r="S2160">
        <v>0.36799999999999999</v>
      </c>
    </row>
    <row r="2161" spans="1:19" x14ac:dyDescent="0.3">
      <c r="A2161">
        <v>60</v>
      </c>
      <c r="B2161">
        <v>-0.27400000000000002</v>
      </c>
      <c r="C2161">
        <v>-1.274</v>
      </c>
      <c r="D2161">
        <v>-2.2709999999999999</v>
      </c>
      <c r="E2161">
        <v>-3.0640000000000001</v>
      </c>
      <c r="F2161">
        <v>-3.23</v>
      </c>
      <c r="G2161">
        <v>3.4</v>
      </c>
      <c r="H2161">
        <v>-0.01</v>
      </c>
      <c r="I2161">
        <v>3.4510000000000001</v>
      </c>
      <c r="J2161">
        <v>-0.27800000000000002</v>
      </c>
      <c r="K2161">
        <v>-1.2729999999999999</v>
      </c>
      <c r="L2161">
        <v>-2.2709999999999999</v>
      </c>
      <c r="M2161">
        <v>-3.0640000000000001</v>
      </c>
      <c r="N2161">
        <v>-3.23</v>
      </c>
      <c r="O2161">
        <v>1.1259999999999999</v>
      </c>
      <c r="P2161">
        <v>1.139</v>
      </c>
      <c r="Q2161">
        <v>1.1339999999999999</v>
      </c>
      <c r="R2161">
        <v>0.85399999999999998</v>
      </c>
      <c r="S2161">
        <v>0.37</v>
      </c>
    </row>
    <row r="2162" spans="1:19" x14ac:dyDescent="0.3">
      <c r="A2162">
        <v>120</v>
      </c>
      <c r="B2162">
        <v>-0.27400000000000002</v>
      </c>
      <c r="C2162">
        <v>-1.274</v>
      </c>
      <c r="D2162">
        <v>-2.2709999999999999</v>
      </c>
      <c r="E2162">
        <v>-3.0640000000000001</v>
      </c>
      <c r="F2162">
        <v>-3.23</v>
      </c>
      <c r="G2162">
        <v>3.4</v>
      </c>
      <c r="H2162">
        <v>-0.01</v>
      </c>
      <c r="I2162">
        <v>3.4510000000000001</v>
      </c>
      <c r="J2162">
        <v>-0.28100000000000003</v>
      </c>
      <c r="K2162">
        <v>-1.274</v>
      </c>
      <c r="L2162">
        <v>-2.2709999999999999</v>
      </c>
      <c r="M2162">
        <v>-3.0630000000000002</v>
      </c>
      <c r="N2162">
        <v>-3.23</v>
      </c>
      <c r="O2162">
        <v>1.1279999999999999</v>
      </c>
      <c r="P2162">
        <v>1.1439999999999999</v>
      </c>
      <c r="Q2162">
        <v>1.139</v>
      </c>
      <c r="R2162">
        <v>0.85799999999999998</v>
      </c>
      <c r="S2162">
        <v>0.37</v>
      </c>
    </row>
    <row r="2163" spans="1:19" x14ac:dyDescent="0.3">
      <c r="A2163">
        <v>180</v>
      </c>
      <c r="B2163">
        <v>-0.27400000000000002</v>
      </c>
      <c r="C2163">
        <v>-1.274</v>
      </c>
      <c r="D2163">
        <v>-2.2709999999999999</v>
      </c>
      <c r="E2163">
        <v>-3.0640000000000001</v>
      </c>
      <c r="F2163">
        <v>-3.23</v>
      </c>
      <c r="G2163">
        <v>3.4</v>
      </c>
      <c r="H2163">
        <v>-0.01</v>
      </c>
      <c r="I2163">
        <v>3.4510000000000001</v>
      </c>
      <c r="J2163">
        <v>-0.28299999999999997</v>
      </c>
      <c r="K2163">
        <v>-1.2729999999999999</v>
      </c>
      <c r="L2163">
        <v>-2.2709999999999999</v>
      </c>
      <c r="M2163">
        <v>-3.0630000000000002</v>
      </c>
      <c r="N2163">
        <v>-3.23</v>
      </c>
      <c r="O2163">
        <v>1.129</v>
      </c>
      <c r="P2163">
        <v>1.1479999999999999</v>
      </c>
      <c r="Q2163">
        <v>1.141</v>
      </c>
      <c r="R2163">
        <v>0.86099999999999999</v>
      </c>
      <c r="S2163">
        <v>0.372</v>
      </c>
    </row>
    <row r="2164" spans="1:19" x14ac:dyDescent="0.3">
      <c r="A2164">
        <v>240</v>
      </c>
      <c r="B2164">
        <v>-0.27400000000000002</v>
      </c>
      <c r="C2164">
        <v>-1.274</v>
      </c>
      <c r="D2164">
        <v>-2.2709999999999999</v>
      </c>
      <c r="E2164">
        <v>-3.0640000000000001</v>
      </c>
      <c r="F2164">
        <v>-3.23</v>
      </c>
      <c r="G2164">
        <v>3.4</v>
      </c>
      <c r="H2164">
        <v>-0.01</v>
      </c>
      <c r="I2164">
        <v>3.4510000000000001</v>
      </c>
      <c r="J2164">
        <v>-0.28599999999999998</v>
      </c>
      <c r="K2164">
        <v>-1.2729999999999999</v>
      </c>
      <c r="L2164">
        <v>-2.2709999999999999</v>
      </c>
      <c r="M2164">
        <v>-3.0619999999999998</v>
      </c>
      <c r="N2164">
        <v>-3.23</v>
      </c>
      <c r="O2164">
        <v>1.129</v>
      </c>
      <c r="P2164">
        <v>1.1479999999999999</v>
      </c>
      <c r="Q2164">
        <v>1.1419999999999999</v>
      </c>
      <c r="R2164">
        <v>0.86199999999999999</v>
      </c>
      <c r="S2164">
        <v>0.372</v>
      </c>
    </row>
    <row r="2165" spans="1:19" x14ac:dyDescent="0.3">
      <c r="A2165">
        <v>300</v>
      </c>
      <c r="B2165">
        <v>-0.27400000000000002</v>
      </c>
      <c r="C2165">
        <v>-1.274</v>
      </c>
      <c r="D2165">
        <v>-2.2709999999999999</v>
      </c>
      <c r="E2165">
        <v>-3.0640000000000001</v>
      </c>
      <c r="F2165">
        <v>-3.23</v>
      </c>
      <c r="G2165">
        <v>3.4</v>
      </c>
      <c r="H2165">
        <v>-0.01</v>
      </c>
      <c r="I2165">
        <v>3.4510000000000001</v>
      </c>
      <c r="J2165">
        <v>-0.28699999999999998</v>
      </c>
      <c r="K2165">
        <v>-1.274</v>
      </c>
      <c r="L2165">
        <v>-2.2709999999999999</v>
      </c>
      <c r="M2165">
        <v>-3.0619999999999998</v>
      </c>
      <c r="N2165">
        <v>-3.23</v>
      </c>
      <c r="O2165">
        <v>1.1279999999999999</v>
      </c>
      <c r="P2165">
        <v>1.1459999999999999</v>
      </c>
      <c r="Q2165">
        <v>1.1419999999999999</v>
      </c>
      <c r="R2165">
        <v>0.86199999999999999</v>
      </c>
      <c r="S2165">
        <v>0.374</v>
      </c>
    </row>
    <row r="2166" spans="1:19" x14ac:dyDescent="0.3">
      <c r="A2166">
        <v>360</v>
      </c>
      <c r="B2166">
        <v>-0.27400000000000002</v>
      </c>
      <c r="C2166">
        <v>-1.274</v>
      </c>
      <c r="D2166">
        <v>-2.2709999999999999</v>
      </c>
      <c r="E2166">
        <v>-3.0640000000000001</v>
      </c>
      <c r="F2166">
        <v>-3.23</v>
      </c>
      <c r="G2166">
        <v>3.4</v>
      </c>
      <c r="H2166">
        <v>-0.01</v>
      </c>
      <c r="I2166">
        <v>3.4510000000000001</v>
      </c>
      <c r="J2166">
        <v>-0.28899999999999998</v>
      </c>
      <c r="K2166">
        <v>-1.2749999999999999</v>
      </c>
      <c r="L2166">
        <v>-2.2709999999999999</v>
      </c>
      <c r="M2166">
        <v>-3.0619999999999998</v>
      </c>
      <c r="N2166">
        <v>-3.23</v>
      </c>
      <c r="O2166">
        <v>1.1279999999999999</v>
      </c>
      <c r="P2166">
        <v>1.1439999999999999</v>
      </c>
      <c r="Q2166">
        <v>1.143</v>
      </c>
      <c r="R2166">
        <v>0.86199999999999999</v>
      </c>
      <c r="S2166">
        <v>0.376</v>
      </c>
    </row>
    <row r="2167" spans="1:19" x14ac:dyDescent="0.3">
      <c r="A2167">
        <v>420</v>
      </c>
      <c r="B2167">
        <v>-0.27400000000000002</v>
      </c>
      <c r="C2167">
        <v>-1.274</v>
      </c>
      <c r="D2167">
        <v>-2.2709999999999999</v>
      </c>
      <c r="E2167">
        <v>-3.0640000000000001</v>
      </c>
      <c r="F2167">
        <v>-3.23</v>
      </c>
      <c r="G2167">
        <v>3.4</v>
      </c>
      <c r="H2167">
        <v>-0.01</v>
      </c>
      <c r="I2167">
        <v>3.4510000000000001</v>
      </c>
      <c r="J2167">
        <v>-0.29099999999999998</v>
      </c>
      <c r="K2167">
        <v>-1.276</v>
      </c>
      <c r="L2167">
        <v>-2.2709999999999999</v>
      </c>
      <c r="M2167">
        <v>-3.0619999999999998</v>
      </c>
      <c r="N2167">
        <v>-3.23</v>
      </c>
      <c r="O2167">
        <v>1.127</v>
      </c>
      <c r="P2167">
        <v>1.1419999999999999</v>
      </c>
      <c r="Q2167">
        <v>1.143</v>
      </c>
      <c r="R2167">
        <v>0.86299999999999999</v>
      </c>
      <c r="S2167">
        <v>0.377</v>
      </c>
    </row>
    <row r="2168" spans="1:19" x14ac:dyDescent="0.3">
      <c r="A2168">
        <v>480</v>
      </c>
      <c r="B2168">
        <v>-0.27400000000000002</v>
      </c>
      <c r="C2168">
        <v>-1.274</v>
      </c>
      <c r="D2168">
        <v>-2.2709999999999999</v>
      </c>
      <c r="E2168">
        <v>-3.0640000000000001</v>
      </c>
      <c r="F2168">
        <v>-3.23</v>
      </c>
      <c r="G2168">
        <v>3.4</v>
      </c>
      <c r="H2168">
        <v>-0.01</v>
      </c>
      <c r="I2168">
        <v>3.4510000000000001</v>
      </c>
      <c r="J2168">
        <v>-0.29199999999999998</v>
      </c>
      <c r="K2168">
        <v>-1.2769999999999999</v>
      </c>
      <c r="L2168">
        <v>-2.2709999999999999</v>
      </c>
      <c r="M2168">
        <v>-3.0619999999999998</v>
      </c>
      <c r="N2168">
        <v>-3.23</v>
      </c>
      <c r="O2168">
        <v>1.1259999999999999</v>
      </c>
      <c r="P2168">
        <v>1.1399999999999999</v>
      </c>
      <c r="Q2168">
        <v>1.143</v>
      </c>
      <c r="R2168">
        <v>0.86299999999999999</v>
      </c>
      <c r="S2168">
        <v>0.378</v>
      </c>
    </row>
    <row r="2169" spans="1:19" x14ac:dyDescent="0.3">
      <c r="A2169">
        <v>540</v>
      </c>
      <c r="B2169">
        <v>-0.27400000000000002</v>
      </c>
      <c r="C2169">
        <v>-1.274</v>
      </c>
      <c r="D2169">
        <v>-2.2709999999999999</v>
      </c>
      <c r="E2169">
        <v>-3.0640000000000001</v>
      </c>
      <c r="F2169">
        <v>-3.23</v>
      </c>
      <c r="G2169">
        <v>3.4</v>
      </c>
      <c r="H2169">
        <v>-0.01</v>
      </c>
      <c r="I2169">
        <v>3.4510000000000001</v>
      </c>
      <c r="J2169">
        <v>-0.29399999999999998</v>
      </c>
      <c r="K2169">
        <v>-1.2789999999999999</v>
      </c>
      <c r="L2169">
        <v>-2.2709999999999999</v>
      </c>
      <c r="M2169">
        <v>-3.0619999999999998</v>
      </c>
      <c r="N2169">
        <v>-3.23</v>
      </c>
      <c r="O2169">
        <v>1.125</v>
      </c>
      <c r="P2169">
        <v>1.139</v>
      </c>
      <c r="Q2169">
        <v>1.143</v>
      </c>
      <c r="R2169">
        <v>0.86299999999999999</v>
      </c>
      <c r="S2169">
        <v>0.378</v>
      </c>
    </row>
    <row r="2170" spans="1:19" x14ac:dyDescent="0.3">
      <c r="A2170">
        <v>600</v>
      </c>
      <c r="B2170">
        <v>-0.27400000000000002</v>
      </c>
      <c r="C2170">
        <v>-1.274</v>
      </c>
      <c r="D2170">
        <v>-2.2709999999999999</v>
      </c>
      <c r="E2170">
        <v>-3.0640000000000001</v>
      </c>
      <c r="F2170">
        <v>-3.23</v>
      </c>
      <c r="G2170">
        <v>3.4</v>
      </c>
      <c r="H2170">
        <v>-0.01</v>
      </c>
      <c r="I2170">
        <v>3.4510000000000001</v>
      </c>
      <c r="J2170">
        <v>-0.29499999999999998</v>
      </c>
      <c r="K2170">
        <v>-1.28</v>
      </c>
      <c r="L2170">
        <v>-2.2709999999999999</v>
      </c>
      <c r="M2170">
        <v>-3.0619999999999998</v>
      </c>
      <c r="N2170">
        <v>-3.23</v>
      </c>
      <c r="O2170">
        <v>1.125</v>
      </c>
      <c r="P2170">
        <v>1.137</v>
      </c>
      <c r="Q2170">
        <v>1.1419999999999999</v>
      </c>
      <c r="R2170">
        <v>0.86299999999999999</v>
      </c>
      <c r="S2170">
        <v>0.378</v>
      </c>
    </row>
    <row r="2172" spans="1:19" x14ac:dyDescent="0.3">
      <c r="A2172" t="s">
        <v>0</v>
      </c>
      <c r="B2172" t="s">
        <v>168</v>
      </c>
    </row>
    <row r="2173" spans="1:19" x14ac:dyDescent="0.3">
      <c r="A2173">
        <v>0</v>
      </c>
      <c r="B2173">
        <v>-0.27400000000000002</v>
      </c>
      <c r="C2173">
        <v>-1.274</v>
      </c>
      <c r="D2173">
        <v>-2.2709999999999999</v>
      </c>
      <c r="E2173">
        <v>-3.0640000000000001</v>
      </c>
      <c r="F2173">
        <v>-3.23</v>
      </c>
      <c r="G2173">
        <v>3.4</v>
      </c>
      <c r="H2173">
        <v>-0.01</v>
      </c>
      <c r="I2173">
        <v>3.2389999999999999</v>
      </c>
      <c r="J2173">
        <v>-0.27400000000000002</v>
      </c>
      <c r="K2173">
        <v>-1.274</v>
      </c>
      <c r="L2173">
        <v>-2.2709999999999999</v>
      </c>
      <c r="M2173">
        <v>-3.0640000000000001</v>
      </c>
      <c r="N2173">
        <v>-3.23</v>
      </c>
      <c r="O2173">
        <v>1.123</v>
      </c>
      <c r="P2173">
        <v>1.123</v>
      </c>
      <c r="Q2173">
        <v>1.1180000000000001</v>
      </c>
      <c r="R2173">
        <v>0.84699999999999998</v>
      </c>
      <c r="S2173">
        <v>0.36799999999999999</v>
      </c>
    </row>
    <row r="2174" spans="1:19" x14ac:dyDescent="0.3">
      <c r="A2174">
        <v>60</v>
      </c>
      <c r="B2174">
        <v>-0.27400000000000002</v>
      </c>
      <c r="C2174">
        <v>-1.274</v>
      </c>
      <c r="D2174">
        <v>-2.2709999999999999</v>
      </c>
      <c r="E2174">
        <v>-3.0640000000000001</v>
      </c>
      <c r="F2174">
        <v>-3.23</v>
      </c>
      <c r="G2174">
        <v>3.4</v>
      </c>
      <c r="H2174">
        <v>-0.01</v>
      </c>
      <c r="I2174">
        <v>3.2389999999999999</v>
      </c>
      <c r="J2174">
        <v>-0.27800000000000002</v>
      </c>
      <c r="K2174">
        <v>-1.2729999999999999</v>
      </c>
      <c r="L2174">
        <v>-2.2709999999999999</v>
      </c>
      <c r="M2174">
        <v>-3.0640000000000001</v>
      </c>
      <c r="N2174">
        <v>-3.2269999999999999</v>
      </c>
      <c r="O2174">
        <v>1.127</v>
      </c>
      <c r="P2174">
        <v>1.139</v>
      </c>
      <c r="Q2174">
        <v>1.133</v>
      </c>
      <c r="R2174">
        <v>0.85399999999999998</v>
      </c>
      <c r="S2174">
        <v>0.36199999999999999</v>
      </c>
    </row>
    <row r="2175" spans="1:19" x14ac:dyDescent="0.3">
      <c r="A2175">
        <v>120</v>
      </c>
      <c r="B2175">
        <v>-0.27400000000000002</v>
      </c>
      <c r="C2175">
        <v>-1.274</v>
      </c>
      <c r="D2175">
        <v>-2.2709999999999999</v>
      </c>
      <c r="E2175">
        <v>-3.0640000000000001</v>
      </c>
      <c r="F2175">
        <v>-3.23</v>
      </c>
      <c r="G2175">
        <v>3.4</v>
      </c>
      <c r="H2175">
        <v>-0.01</v>
      </c>
      <c r="I2175">
        <v>3.2389999999999999</v>
      </c>
      <c r="J2175">
        <v>-0.28100000000000003</v>
      </c>
      <c r="K2175">
        <v>-1.274</v>
      </c>
      <c r="L2175">
        <v>-2.2709999999999999</v>
      </c>
      <c r="M2175">
        <v>-3.0630000000000002</v>
      </c>
      <c r="N2175">
        <v>-3.2240000000000002</v>
      </c>
      <c r="O2175">
        <v>1.1279999999999999</v>
      </c>
      <c r="P2175">
        <v>1.1439999999999999</v>
      </c>
      <c r="Q2175">
        <v>1.139</v>
      </c>
      <c r="R2175">
        <v>0.85699999999999998</v>
      </c>
      <c r="S2175">
        <v>0.35499999999999998</v>
      </c>
    </row>
    <row r="2176" spans="1:19" x14ac:dyDescent="0.3">
      <c r="A2176">
        <v>180</v>
      </c>
      <c r="B2176">
        <v>-0.27400000000000002</v>
      </c>
      <c r="C2176">
        <v>-1.274</v>
      </c>
      <c r="D2176">
        <v>-2.2709999999999999</v>
      </c>
      <c r="E2176">
        <v>-3.0640000000000001</v>
      </c>
      <c r="F2176">
        <v>-3.23</v>
      </c>
      <c r="G2176">
        <v>3.4</v>
      </c>
      <c r="H2176">
        <v>-0.01</v>
      </c>
      <c r="I2176">
        <v>3.2389999999999999</v>
      </c>
      <c r="J2176">
        <v>-0.28299999999999997</v>
      </c>
      <c r="K2176">
        <v>-1.2729999999999999</v>
      </c>
      <c r="L2176">
        <v>-2.2709999999999999</v>
      </c>
      <c r="M2176">
        <v>-3.0619999999999998</v>
      </c>
      <c r="N2176">
        <v>-3.2210000000000001</v>
      </c>
      <c r="O2176">
        <v>1.129</v>
      </c>
      <c r="P2176">
        <v>1.1479999999999999</v>
      </c>
      <c r="Q2176">
        <v>1.141</v>
      </c>
      <c r="R2176">
        <v>0.85899999999999999</v>
      </c>
      <c r="S2176">
        <v>0.35099999999999998</v>
      </c>
    </row>
    <row r="2177" spans="1:19" x14ac:dyDescent="0.3">
      <c r="A2177">
        <v>240</v>
      </c>
      <c r="B2177">
        <v>-0.27400000000000002</v>
      </c>
      <c r="C2177">
        <v>-1.274</v>
      </c>
      <c r="D2177">
        <v>-2.2709999999999999</v>
      </c>
      <c r="E2177">
        <v>-3.0640000000000001</v>
      </c>
      <c r="F2177">
        <v>-3.23</v>
      </c>
      <c r="G2177">
        <v>3.4</v>
      </c>
      <c r="H2177">
        <v>-0.01</v>
      </c>
      <c r="I2177">
        <v>3.2389999999999999</v>
      </c>
      <c r="J2177">
        <v>-0.28599999999999998</v>
      </c>
      <c r="K2177">
        <v>-1.2729999999999999</v>
      </c>
      <c r="L2177">
        <v>-2.2709999999999999</v>
      </c>
      <c r="M2177">
        <v>-3.0630000000000002</v>
      </c>
      <c r="N2177">
        <v>-3.218</v>
      </c>
      <c r="O2177">
        <v>1.129</v>
      </c>
      <c r="P2177">
        <v>1.1479999999999999</v>
      </c>
      <c r="Q2177">
        <v>1.143</v>
      </c>
      <c r="R2177">
        <v>0.86299999999999999</v>
      </c>
      <c r="S2177">
        <v>0.34599999999999997</v>
      </c>
    </row>
    <row r="2178" spans="1:19" x14ac:dyDescent="0.3">
      <c r="A2178">
        <v>300</v>
      </c>
      <c r="B2178">
        <v>-0.27400000000000002</v>
      </c>
      <c r="C2178">
        <v>-1.274</v>
      </c>
      <c r="D2178">
        <v>-2.2709999999999999</v>
      </c>
      <c r="E2178">
        <v>-3.0640000000000001</v>
      </c>
      <c r="F2178">
        <v>-3.23</v>
      </c>
      <c r="G2178">
        <v>3.4</v>
      </c>
      <c r="H2178">
        <v>-0.01</v>
      </c>
      <c r="I2178">
        <v>3.2389999999999999</v>
      </c>
      <c r="J2178">
        <v>-0.28699999999999998</v>
      </c>
      <c r="K2178">
        <v>-1.274</v>
      </c>
      <c r="L2178">
        <v>-2.2709999999999999</v>
      </c>
      <c r="M2178">
        <v>-3.0630000000000002</v>
      </c>
      <c r="N2178">
        <v>-3.2149999999999999</v>
      </c>
      <c r="O2178">
        <v>1.1279999999999999</v>
      </c>
      <c r="P2178">
        <v>1.1459999999999999</v>
      </c>
      <c r="Q2178">
        <v>1.1419999999999999</v>
      </c>
      <c r="R2178">
        <v>0.86499999999999999</v>
      </c>
      <c r="S2178">
        <v>0.34300000000000003</v>
      </c>
    </row>
    <row r="2179" spans="1:19" x14ac:dyDescent="0.3">
      <c r="A2179">
        <v>360</v>
      </c>
      <c r="B2179">
        <v>-0.27400000000000002</v>
      </c>
      <c r="C2179">
        <v>-1.274</v>
      </c>
      <c r="D2179">
        <v>-2.2709999999999999</v>
      </c>
      <c r="E2179">
        <v>-3.0640000000000001</v>
      </c>
      <c r="F2179">
        <v>-3.23</v>
      </c>
      <c r="G2179">
        <v>3.4</v>
      </c>
      <c r="H2179">
        <v>-0.01</v>
      </c>
      <c r="I2179">
        <v>3.2389999999999999</v>
      </c>
      <c r="J2179">
        <v>-0.28899999999999998</v>
      </c>
      <c r="K2179">
        <v>-1.2749999999999999</v>
      </c>
      <c r="L2179">
        <v>-2.2709999999999999</v>
      </c>
      <c r="M2179">
        <v>-3.0619999999999998</v>
      </c>
      <c r="N2179">
        <v>-3.2120000000000002</v>
      </c>
      <c r="O2179">
        <v>1.1279999999999999</v>
      </c>
      <c r="P2179">
        <v>1.1439999999999999</v>
      </c>
      <c r="Q2179">
        <v>1.143</v>
      </c>
      <c r="R2179">
        <v>0.86199999999999999</v>
      </c>
      <c r="S2179">
        <v>0.34100000000000003</v>
      </c>
    </row>
    <row r="2180" spans="1:19" x14ac:dyDescent="0.3">
      <c r="A2180">
        <v>420</v>
      </c>
      <c r="B2180">
        <v>-0.27400000000000002</v>
      </c>
      <c r="C2180">
        <v>-1.274</v>
      </c>
      <c r="D2180">
        <v>-2.2709999999999999</v>
      </c>
      <c r="E2180">
        <v>-3.0640000000000001</v>
      </c>
      <c r="F2180">
        <v>-3.23</v>
      </c>
      <c r="G2180">
        <v>3.4</v>
      </c>
      <c r="H2180">
        <v>-0.01</v>
      </c>
      <c r="I2180">
        <v>3.2389999999999999</v>
      </c>
      <c r="J2180">
        <v>-0.29099999999999998</v>
      </c>
      <c r="K2180">
        <v>-1.276</v>
      </c>
      <c r="L2180">
        <v>-2.2709999999999999</v>
      </c>
      <c r="M2180">
        <v>-3.0609999999999999</v>
      </c>
      <c r="N2180">
        <v>-3.2090000000000001</v>
      </c>
      <c r="O2180">
        <v>1.127</v>
      </c>
      <c r="P2180">
        <v>1.1419999999999999</v>
      </c>
      <c r="Q2180">
        <v>1.1439999999999999</v>
      </c>
      <c r="R2180">
        <v>0.86</v>
      </c>
      <c r="S2180">
        <v>0.33900000000000002</v>
      </c>
    </row>
    <row r="2181" spans="1:19" x14ac:dyDescent="0.3">
      <c r="A2181">
        <v>480</v>
      </c>
      <c r="B2181">
        <v>-0.27400000000000002</v>
      </c>
      <c r="C2181">
        <v>-1.274</v>
      </c>
      <c r="D2181">
        <v>-2.2709999999999999</v>
      </c>
      <c r="E2181">
        <v>-3.0640000000000001</v>
      </c>
      <c r="F2181">
        <v>-3.23</v>
      </c>
      <c r="G2181">
        <v>3.4</v>
      </c>
      <c r="H2181">
        <v>-0.01</v>
      </c>
      <c r="I2181">
        <v>3.2389999999999999</v>
      </c>
      <c r="J2181">
        <v>-0.29199999999999998</v>
      </c>
      <c r="K2181">
        <v>-1.2769999999999999</v>
      </c>
      <c r="L2181">
        <v>-2.2709999999999999</v>
      </c>
      <c r="M2181">
        <v>-3.06</v>
      </c>
      <c r="N2181">
        <v>-3.206</v>
      </c>
      <c r="O2181">
        <v>1.1259999999999999</v>
      </c>
      <c r="P2181">
        <v>1.1399999999999999</v>
      </c>
      <c r="Q2181">
        <v>1.1439999999999999</v>
      </c>
      <c r="R2181">
        <v>0.85599999999999998</v>
      </c>
      <c r="S2181">
        <v>0.33700000000000002</v>
      </c>
    </row>
    <row r="2182" spans="1:19" x14ac:dyDescent="0.3">
      <c r="A2182">
        <v>540</v>
      </c>
      <c r="B2182">
        <v>-0.27400000000000002</v>
      </c>
      <c r="C2182">
        <v>-1.274</v>
      </c>
      <c r="D2182">
        <v>-2.2709999999999999</v>
      </c>
      <c r="E2182">
        <v>-3.0640000000000001</v>
      </c>
      <c r="F2182">
        <v>-3.23</v>
      </c>
      <c r="G2182">
        <v>3.4</v>
      </c>
      <c r="H2182">
        <v>-0.01</v>
      </c>
      <c r="I2182">
        <v>3.2389999999999999</v>
      </c>
      <c r="J2182">
        <v>-0.29399999999999998</v>
      </c>
      <c r="K2182">
        <v>-1.2789999999999999</v>
      </c>
      <c r="L2182">
        <v>-2.2709999999999999</v>
      </c>
      <c r="M2182">
        <v>-3.0579999999999998</v>
      </c>
      <c r="N2182">
        <v>-3.2029999999999998</v>
      </c>
      <c r="O2182">
        <v>1.125</v>
      </c>
      <c r="P2182">
        <v>1.139</v>
      </c>
      <c r="Q2182">
        <v>1.143</v>
      </c>
      <c r="R2182">
        <v>0.85199999999999998</v>
      </c>
      <c r="S2182">
        <v>0.33600000000000002</v>
      </c>
    </row>
    <row r="2183" spans="1:19" x14ac:dyDescent="0.3">
      <c r="A2183">
        <v>600</v>
      </c>
      <c r="B2183">
        <v>-0.27400000000000002</v>
      </c>
      <c r="C2183">
        <v>-1.274</v>
      </c>
      <c r="D2183">
        <v>-2.2709999999999999</v>
      </c>
      <c r="E2183">
        <v>-3.0640000000000001</v>
      </c>
      <c r="F2183">
        <v>-3.23</v>
      </c>
      <c r="G2183">
        <v>3.4</v>
      </c>
      <c r="H2183">
        <v>-0.01</v>
      </c>
      <c r="I2183">
        <v>3.2389999999999999</v>
      </c>
      <c r="J2183">
        <v>-0.29499999999999998</v>
      </c>
      <c r="K2183">
        <v>-1.28</v>
      </c>
      <c r="L2183">
        <v>-2.2709999999999999</v>
      </c>
      <c r="M2183">
        <v>-3.056</v>
      </c>
      <c r="N2183">
        <v>-3.2</v>
      </c>
      <c r="O2183">
        <v>1.125</v>
      </c>
      <c r="P2183">
        <v>1.137</v>
      </c>
      <c r="Q2183">
        <v>1.1419999999999999</v>
      </c>
      <c r="R2183">
        <v>0.84899999999999998</v>
      </c>
      <c r="S2183">
        <v>0.33400000000000002</v>
      </c>
    </row>
    <row r="2185" spans="1:19" x14ac:dyDescent="0.3">
      <c r="A2185" t="s">
        <v>0</v>
      </c>
      <c r="B2185" t="s">
        <v>169</v>
      </c>
    </row>
    <row r="2186" spans="1:19" x14ac:dyDescent="0.3">
      <c r="A2186">
        <v>0</v>
      </c>
      <c r="B2186">
        <v>-0.27400000000000002</v>
      </c>
      <c r="C2186">
        <v>-1.274</v>
      </c>
      <c r="D2186">
        <v>-2.27</v>
      </c>
      <c r="E2186">
        <v>-3.0579999999999998</v>
      </c>
      <c r="F2186">
        <v>-3.22</v>
      </c>
      <c r="G2186">
        <v>3.4</v>
      </c>
      <c r="H2186">
        <v>-0.01</v>
      </c>
      <c r="I2186">
        <v>3.657</v>
      </c>
      <c r="J2186">
        <v>-0.27400000000000002</v>
      </c>
      <c r="K2186">
        <v>-1.274</v>
      </c>
      <c r="L2186">
        <v>-2.27</v>
      </c>
      <c r="M2186">
        <v>-3.0579999999999998</v>
      </c>
      <c r="N2186">
        <v>-3.22</v>
      </c>
      <c r="O2186">
        <v>1.123</v>
      </c>
      <c r="P2186">
        <v>1.123</v>
      </c>
      <c r="Q2186">
        <v>1.117</v>
      </c>
      <c r="R2186">
        <v>0.84099999999999997</v>
      </c>
      <c r="S2186">
        <v>0.36499999999999999</v>
      </c>
    </row>
    <row r="2187" spans="1:19" x14ac:dyDescent="0.3">
      <c r="A2187">
        <v>60</v>
      </c>
      <c r="B2187">
        <v>-0.27400000000000002</v>
      </c>
      <c r="C2187">
        <v>-1.274</v>
      </c>
      <c r="D2187">
        <v>-2.27</v>
      </c>
      <c r="E2187">
        <v>-3.0579999999999998</v>
      </c>
      <c r="F2187">
        <v>-3.22</v>
      </c>
      <c r="G2187">
        <v>3.4</v>
      </c>
      <c r="H2187">
        <v>-0.01</v>
      </c>
      <c r="I2187">
        <v>3.657</v>
      </c>
      <c r="J2187">
        <v>-0.27800000000000002</v>
      </c>
      <c r="K2187">
        <v>-1.274</v>
      </c>
      <c r="L2187">
        <v>-2.2709999999999999</v>
      </c>
      <c r="M2187">
        <v>-3.0579999999999998</v>
      </c>
      <c r="N2187">
        <v>-3.2229999999999999</v>
      </c>
      <c r="O2187">
        <v>1.1259999999999999</v>
      </c>
      <c r="P2187">
        <v>1.1399999999999999</v>
      </c>
      <c r="Q2187">
        <v>1.133</v>
      </c>
      <c r="R2187">
        <v>0.84599999999999997</v>
      </c>
      <c r="S2187">
        <v>0.375</v>
      </c>
    </row>
    <row r="2188" spans="1:19" x14ac:dyDescent="0.3">
      <c r="A2188">
        <v>120</v>
      </c>
      <c r="B2188">
        <v>-0.27400000000000002</v>
      </c>
      <c r="C2188">
        <v>-1.274</v>
      </c>
      <c r="D2188">
        <v>-2.27</v>
      </c>
      <c r="E2188">
        <v>-3.0579999999999998</v>
      </c>
      <c r="F2188">
        <v>-3.22</v>
      </c>
      <c r="G2188">
        <v>3.4</v>
      </c>
      <c r="H2188">
        <v>-0.01</v>
      </c>
      <c r="I2188">
        <v>3.657</v>
      </c>
      <c r="J2188">
        <v>-0.28100000000000003</v>
      </c>
      <c r="K2188">
        <v>-1.274</v>
      </c>
      <c r="L2188">
        <v>-2.27</v>
      </c>
      <c r="M2188">
        <v>-3.0569999999999999</v>
      </c>
      <c r="N2188">
        <v>-3.226</v>
      </c>
      <c r="O2188">
        <v>1.1279999999999999</v>
      </c>
      <c r="P2188">
        <v>1.143</v>
      </c>
      <c r="Q2188">
        <v>1.139</v>
      </c>
      <c r="R2188">
        <v>0.85199999999999998</v>
      </c>
      <c r="S2188">
        <v>0.38300000000000001</v>
      </c>
    </row>
    <row r="2189" spans="1:19" x14ac:dyDescent="0.3">
      <c r="A2189">
        <v>180</v>
      </c>
      <c r="B2189">
        <v>-0.27400000000000002</v>
      </c>
      <c r="C2189">
        <v>-1.274</v>
      </c>
      <c r="D2189">
        <v>-2.27</v>
      </c>
      <c r="E2189">
        <v>-3.0579999999999998</v>
      </c>
      <c r="F2189">
        <v>-3.22</v>
      </c>
      <c r="G2189">
        <v>3.4</v>
      </c>
      <c r="H2189">
        <v>-0.01</v>
      </c>
      <c r="I2189">
        <v>3.657</v>
      </c>
      <c r="J2189">
        <v>-0.28299999999999997</v>
      </c>
      <c r="K2189">
        <v>-1.2729999999999999</v>
      </c>
      <c r="L2189">
        <v>-2.2709999999999999</v>
      </c>
      <c r="M2189">
        <v>-3.0569999999999999</v>
      </c>
      <c r="N2189">
        <v>-3.2290000000000001</v>
      </c>
      <c r="O2189">
        <v>1.129</v>
      </c>
      <c r="P2189">
        <v>1.1479999999999999</v>
      </c>
      <c r="Q2189">
        <v>1.1399999999999999</v>
      </c>
      <c r="R2189">
        <v>0.85499999999999998</v>
      </c>
      <c r="S2189">
        <v>0.39</v>
      </c>
    </row>
    <row r="2190" spans="1:19" x14ac:dyDescent="0.3">
      <c r="A2190">
        <v>240</v>
      </c>
      <c r="B2190">
        <v>-0.27400000000000002</v>
      </c>
      <c r="C2190">
        <v>-1.274</v>
      </c>
      <c r="D2190">
        <v>-2.27</v>
      </c>
      <c r="E2190">
        <v>-3.0579999999999998</v>
      </c>
      <c r="F2190">
        <v>-3.22</v>
      </c>
      <c r="G2190">
        <v>3.4</v>
      </c>
      <c r="H2190">
        <v>-0.01</v>
      </c>
      <c r="I2190">
        <v>3.657</v>
      </c>
      <c r="J2190">
        <v>-0.28499999999999998</v>
      </c>
      <c r="K2190">
        <v>-1.2729999999999999</v>
      </c>
      <c r="L2190">
        <v>-2.27</v>
      </c>
      <c r="M2190">
        <v>-3.056</v>
      </c>
      <c r="N2190">
        <v>-3.2320000000000002</v>
      </c>
      <c r="O2190">
        <v>1.1279999999999999</v>
      </c>
      <c r="P2190">
        <v>1.1479999999999999</v>
      </c>
      <c r="Q2190">
        <v>1.1419999999999999</v>
      </c>
      <c r="R2190">
        <v>0.85299999999999998</v>
      </c>
      <c r="S2190">
        <v>0.39600000000000002</v>
      </c>
    </row>
    <row r="2191" spans="1:19" x14ac:dyDescent="0.3">
      <c r="A2191">
        <v>300</v>
      </c>
      <c r="B2191">
        <v>-0.27400000000000002</v>
      </c>
      <c r="C2191">
        <v>-1.274</v>
      </c>
      <c r="D2191">
        <v>-2.27</v>
      </c>
      <c r="E2191">
        <v>-3.0579999999999998</v>
      </c>
      <c r="F2191">
        <v>-3.22</v>
      </c>
      <c r="G2191">
        <v>3.4</v>
      </c>
      <c r="H2191">
        <v>-0.01</v>
      </c>
      <c r="I2191">
        <v>3.657</v>
      </c>
      <c r="J2191">
        <v>-0.28699999999999998</v>
      </c>
      <c r="K2191">
        <v>-1.274</v>
      </c>
      <c r="L2191">
        <v>-2.2709999999999999</v>
      </c>
      <c r="M2191">
        <v>-3.0550000000000002</v>
      </c>
      <c r="N2191">
        <v>-3.2349999999999999</v>
      </c>
      <c r="O2191">
        <v>1.1279999999999999</v>
      </c>
      <c r="P2191">
        <v>1.1459999999999999</v>
      </c>
      <c r="Q2191">
        <v>1.143</v>
      </c>
      <c r="R2191">
        <v>0.85299999999999998</v>
      </c>
      <c r="S2191">
        <v>0.40200000000000002</v>
      </c>
    </row>
    <row r="2192" spans="1:19" x14ac:dyDescent="0.3">
      <c r="A2192">
        <v>360</v>
      </c>
      <c r="B2192">
        <v>-0.27400000000000002</v>
      </c>
      <c r="C2192">
        <v>-1.274</v>
      </c>
      <c r="D2192">
        <v>-2.27</v>
      </c>
      <c r="E2192">
        <v>-3.0579999999999998</v>
      </c>
      <c r="F2192">
        <v>-3.22</v>
      </c>
      <c r="G2192">
        <v>3.4</v>
      </c>
      <c r="H2192">
        <v>-0.01</v>
      </c>
      <c r="I2192">
        <v>3.657</v>
      </c>
      <c r="J2192">
        <v>-0.28899999999999998</v>
      </c>
      <c r="K2192">
        <v>-1.2749999999999999</v>
      </c>
      <c r="L2192">
        <v>-2.2709999999999999</v>
      </c>
      <c r="M2192">
        <v>-3.056</v>
      </c>
      <c r="N2192">
        <v>-3.238</v>
      </c>
      <c r="O2192">
        <v>1.1279999999999999</v>
      </c>
      <c r="P2192">
        <v>1.1439999999999999</v>
      </c>
      <c r="Q2192">
        <v>1.143</v>
      </c>
      <c r="R2192">
        <v>0.85599999999999998</v>
      </c>
      <c r="S2192">
        <v>0.40699999999999997</v>
      </c>
    </row>
    <row r="2193" spans="1:19" x14ac:dyDescent="0.3">
      <c r="A2193">
        <v>420</v>
      </c>
      <c r="B2193">
        <v>-0.27400000000000002</v>
      </c>
      <c r="C2193">
        <v>-1.274</v>
      </c>
      <c r="D2193">
        <v>-2.27</v>
      </c>
      <c r="E2193">
        <v>-3.0579999999999998</v>
      </c>
      <c r="F2193">
        <v>-3.22</v>
      </c>
      <c r="G2193">
        <v>3.4</v>
      </c>
      <c r="H2193">
        <v>-0.01</v>
      </c>
      <c r="I2193">
        <v>3.657</v>
      </c>
      <c r="J2193">
        <v>-0.29099999999999998</v>
      </c>
      <c r="K2193">
        <v>-1.276</v>
      </c>
      <c r="L2193">
        <v>-2.2709999999999999</v>
      </c>
      <c r="M2193">
        <v>-3.0569999999999999</v>
      </c>
      <c r="N2193">
        <v>-3.2410000000000001</v>
      </c>
      <c r="O2193">
        <v>1.127</v>
      </c>
      <c r="P2193">
        <v>1.1419999999999999</v>
      </c>
      <c r="Q2193">
        <v>1.143</v>
      </c>
      <c r="R2193">
        <v>0.85899999999999999</v>
      </c>
      <c r="S2193">
        <v>0.41099999999999998</v>
      </c>
    </row>
    <row r="2194" spans="1:19" x14ac:dyDescent="0.3">
      <c r="A2194">
        <v>480</v>
      </c>
      <c r="B2194">
        <v>-0.27400000000000002</v>
      </c>
      <c r="C2194">
        <v>-1.274</v>
      </c>
      <c r="D2194">
        <v>-2.27</v>
      </c>
      <c r="E2194">
        <v>-3.0579999999999998</v>
      </c>
      <c r="F2194">
        <v>-3.22</v>
      </c>
      <c r="G2194">
        <v>3.4</v>
      </c>
      <c r="H2194">
        <v>-0.01</v>
      </c>
      <c r="I2194">
        <v>3.657</v>
      </c>
      <c r="J2194">
        <v>-0.29199999999999998</v>
      </c>
      <c r="K2194">
        <v>-1.2769999999999999</v>
      </c>
      <c r="L2194">
        <v>-2.27</v>
      </c>
      <c r="M2194">
        <v>-3.0579999999999998</v>
      </c>
      <c r="N2194">
        <v>-3.2440000000000002</v>
      </c>
      <c r="O2194">
        <v>1.1259999999999999</v>
      </c>
      <c r="P2194">
        <v>1.1399999999999999</v>
      </c>
      <c r="Q2194">
        <v>1.143</v>
      </c>
      <c r="R2194">
        <v>0.86299999999999999</v>
      </c>
      <c r="S2194">
        <v>0.41399999999999998</v>
      </c>
    </row>
    <row r="2195" spans="1:19" x14ac:dyDescent="0.3">
      <c r="A2195">
        <v>540</v>
      </c>
      <c r="B2195">
        <v>-0.27400000000000002</v>
      </c>
      <c r="C2195">
        <v>-1.274</v>
      </c>
      <c r="D2195">
        <v>-2.27</v>
      </c>
      <c r="E2195">
        <v>-3.0579999999999998</v>
      </c>
      <c r="F2195">
        <v>-3.22</v>
      </c>
      <c r="G2195">
        <v>3.4</v>
      </c>
      <c r="H2195">
        <v>-0.01</v>
      </c>
      <c r="I2195">
        <v>3.657</v>
      </c>
      <c r="J2195">
        <v>-0.29399999999999998</v>
      </c>
      <c r="K2195">
        <v>-1.2789999999999999</v>
      </c>
      <c r="L2195">
        <v>-2.2709999999999999</v>
      </c>
      <c r="M2195">
        <v>-3.06</v>
      </c>
      <c r="N2195">
        <v>-3.2469999999999999</v>
      </c>
      <c r="O2195">
        <v>1.125</v>
      </c>
      <c r="P2195">
        <v>1.139</v>
      </c>
      <c r="Q2195">
        <v>1.143</v>
      </c>
      <c r="R2195">
        <v>0.86699999999999999</v>
      </c>
      <c r="S2195">
        <v>0.41599999999999998</v>
      </c>
    </row>
    <row r="2196" spans="1:19" x14ac:dyDescent="0.3">
      <c r="A2196">
        <v>600</v>
      </c>
      <c r="B2196">
        <v>-0.27400000000000002</v>
      </c>
      <c r="C2196">
        <v>-1.274</v>
      </c>
      <c r="D2196">
        <v>-2.27</v>
      </c>
      <c r="E2196">
        <v>-3.0579999999999998</v>
      </c>
      <c r="F2196">
        <v>-3.22</v>
      </c>
      <c r="G2196">
        <v>3.4</v>
      </c>
      <c r="H2196">
        <v>-0.01</v>
      </c>
      <c r="I2196">
        <v>3.657</v>
      </c>
      <c r="J2196">
        <v>-0.29499999999999998</v>
      </c>
      <c r="K2196">
        <v>-1.28</v>
      </c>
      <c r="L2196">
        <v>-2.2709999999999999</v>
      </c>
      <c r="M2196">
        <v>-3.0609999999999999</v>
      </c>
      <c r="N2196">
        <v>-3.25</v>
      </c>
      <c r="O2196">
        <v>1.125</v>
      </c>
      <c r="P2196">
        <v>1.137</v>
      </c>
      <c r="Q2196">
        <v>1.143</v>
      </c>
      <c r="R2196">
        <v>0.87</v>
      </c>
      <c r="S2196">
        <v>0.41799999999999998</v>
      </c>
    </row>
    <row r="2198" spans="1:19" x14ac:dyDescent="0.3">
      <c r="A2198" t="s">
        <v>0</v>
      </c>
      <c r="B2198" t="s">
        <v>170</v>
      </c>
    </row>
    <row r="2199" spans="1:19" x14ac:dyDescent="0.3">
      <c r="A2199">
        <v>0</v>
      </c>
      <c r="B2199">
        <v>-0.27400000000000002</v>
      </c>
      <c r="C2199">
        <v>-1.274</v>
      </c>
      <c r="D2199">
        <v>-2.27</v>
      </c>
      <c r="E2199">
        <v>-3.0579999999999998</v>
      </c>
      <c r="F2199">
        <v>-3.22</v>
      </c>
      <c r="G2199">
        <v>3.4</v>
      </c>
      <c r="H2199">
        <v>-0.01</v>
      </c>
      <c r="I2199">
        <v>3.452</v>
      </c>
      <c r="J2199">
        <v>-0.27400000000000002</v>
      </c>
      <c r="K2199">
        <v>-1.274</v>
      </c>
      <c r="L2199">
        <v>-2.27</v>
      </c>
      <c r="M2199">
        <v>-3.0579999999999998</v>
      </c>
      <c r="N2199">
        <v>-3.22</v>
      </c>
      <c r="O2199">
        <v>1.123</v>
      </c>
      <c r="P2199">
        <v>1.123</v>
      </c>
      <c r="Q2199">
        <v>1.117</v>
      </c>
      <c r="R2199">
        <v>0.84099999999999997</v>
      </c>
      <c r="S2199">
        <v>0.36499999999999999</v>
      </c>
    </row>
    <row r="2200" spans="1:19" x14ac:dyDescent="0.3">
      <c r="A2200">
        <v>60</v>
      </c>
      <c r="B2200">
        <v>-0.27400000000000002</v>
      </c>
      <c r="C2200">
        <v>-1.274</v>
      </c>
      <c r="D2200">
        <v>-2.27</v>
      </c>
      <c r="E2200">
        <v>-3.0579999999999998</v>
      </c>
      <c r="F2200">
        <v>-3.22</v>
      </c>
      <c r="G2200">
        <v>3.4</v>
      </c>
      <c r="H2200">
        <v>-0.01</v>
      </c>
      <c r="I2200">
        <v>3.452</v>
      </c>
      <c r="J2200">
        <v>-0.27800000000000002</v>
      </c>
      <c r="K2200">
        <v>-1.2729999999999999</v>
      </c>
      <c r="L2200">
        <v>-2.2709999999999999</v>
      </c>
      <c r="M2200">
        <v>-3.0579999999999998</v>
      </c>
      <c r="N2200">
        <v>-3.22</v>
      </c>
      <c r="O2200">
        <v>1.1259999999999999</v>
      </c>
      <c r="P2200">
        <v>1.139</v>
      </c>
      <c r="Q2200">
        <v>1.133</v>
      </c>
      <c r="R2200">
        <v>0.84699999999999998</v>
      </c>
      <c r="S2200">
        <v>0.36699999999999999</v>
      </c>
    </row>
    <row r="2201" spans="1:19" x14ac:dyDescent="0.3">
      <c r="A2201">
        <v>120</v>
      </c>
      <c r="B2201">
        <v>-0.27400000000000002</v>
      </c>
      <c r="C2201">
        <v>-1.274</v>
      </c>
      <c r="D2201">
        <v>-2.27</v>
      </c>
      <c r="E2201">
        <v>-3.0579999999999998</v>
      </c>
      <c r="F2201">
        <v>-3.22</v>
      </c>
      <c r="G2201">
        <v>3.4</v>
      </c>
      <c r="H2201">
        <v>-0.01</v>
      </c>
      <c r="I2201">
        <v>3.452</v>
      </c>
      <c r="J2201">
        <v>-0.28100000000000003</v>
      </c>
      <c r="K2201">
        <v>-1.274</v>
      </c>
      <c r="L2201">
        <v>-2.27</v>
      </c>
      <c r="M2201">
        <v>-3.0569999999999999</v>
      </c>
      <c r="N2201">
        <v>-3.22</v>
      </c>
      <c r="O2201">
        <v>1.1279999999999999</v>
      </c>
      <c r="P2201">
        <v>1.143</v>
      </c>
      <c r="Q2201">
        <v>1.1379999999999999</v>
      </c>
      <c r="R2201">
        <v>0.85199999999999998</v>
      </c>
      <c r="S2201">
        <v>0.36699999999999999</v>
      </c>
    </row>
    <row r="2202" spans="1:19" x14ac:dyDescent="0.3">
      <c r="A2202">
        <v>180</v>
      </c>
      <c r="B2202">
        <v>-0.27400000000000002</v>
      </c>
      <c r="C2202">
        <v>-1.274</v>
      </c>
      <c r="D2202">
        <v>-2.27</v>
      </c>
      <c r="E2202">
        <v>-3.0579999999999998</v>
      </c>
      <c r="F2202">
        <v>-3.22</v>
      </c>
      <c r="G2202">
        <v>3.4</v>
      </c>
      <c r="H2202">
        <v>-0.01</v>
      </c>
      <c r="I2202">
        <v>3.452</v>
      </c>
      <c r="J2202">
        <v>-0.28299999999999997</v>
      </c>
      <c r="K2202">
        <v>-1.2729999999999999</v>
      </c>
      <c r="L2202">
        <v>-2.2709999999999999</v>
      </c>
      <c r="M2202">
        <v>-3.0569999999999999</v>
      </c>
      <c r="N2202">
        <v>-3.22</v>
      </c>
      <c r="O2202">
        <v>1.129</v>
      </c>
      <c r="P2202">
        <v>1.1479999999999999</v>
      </c>
      <c r="Q2202">
        <v>1.141</v>
      </c>
      <c r="R2202">
        <v>0.85399999999999998</v>
      </c>
      <c r="S2202">
        <v>0.36899999999999999</v>
      </c>
    </row>
    <row r="2203" spans="1:19" x14ac:dyDescent="0.3">
      <c r="A2203">
        <v>240</v>
      </c>
      <c r="B2203">
        <v>-0.27400000000000002</v>
      </c>
      <c r="C2203">
        <v>-1.274</v>
      </c>
      <c r="D2203">
        <v>-2.27</v>
      </c>
      <c r="E2203">
        <v>-3.0579999999999998</v>
      </c>
      <c r="F2203">
        <v>-3.22</v>
      </c>
      <c r="G2203">
        <v>3.4</v>
      </c>
      <c r="H2203">
        <v>-0.01</v>
      </c>
      <c r="I2203">
        <v>3.452</v>
      </c>
      <c r="J2203">
        <v>-0.28599999999999998</v>
      </c>
      <c r="K2203">
        <v>-1.2729999999999999</v>
      </c>
      <c r="L2203">
        <v>-2.2709999999999999</v>
      </c>
      <c r="M2203">
        <v>-3.056</v>
      </c>
      <c r="N2203">
        <v>-3.22</v>
      </c>
      <c r="O2203">
        <v>1.129</v>
      </c>
      <c r="P2203">
        <v>1.1479999999999999</v>
      </c>
      <c r="Q2203">
        <v>1.1419999999999999</v>
      </c>
      <c r="R2203">
        <v>0.85499999999999998</v>
      </c>
      <c r="S2203">
        <v>0.36899999999999999</v>
      </c>
    </row>
    <row r="2204" spans="1:19" x14ac:dyDescent="0.3">
      <c r="A2204">
        <v>300</v>
      </c>
      <c r="B2204">
        <v>-0.27400000000000002</v>
      </c>
      <c r="C2204">
        <v>-1.274</v>
      </c>
      <c r="D2204">
        <v>-2.27</v>
      </c>
      <c r="E2204">
        <v>-3.0579999999999998</v>
      </c>
      <c r="F2204">
        <v>-3.22</v>
      </c>
      <c r="G2204">
        <v>3.4</v>
      </c>
      <c r="H2204">
        <v>-0.01</v>
      </c>
      <c r="I2204">
        <v>3.452</v>
      </c>
      <c r="J2204">
        <v>-0.28699999999999998</v>
      </c>
      <c r="K2204">
        <v>-1.274</v>
      </c>
      <c r="L2204">
        <v>-2.2709999999999999</v>
      </c>
      <c r="M2204">
        <v>-3.056</v>
      </c>
      <c r="N2204">
        <v>-3.22</v>
      </c>
      <c r="O2204">
        <v>1.1279999999999999</v>
      </c>
      <c r="P2204">
        <v>1.1459999999999999</v>
      </c>
      <c r="Q2204">
        <v>1.1419999999999999</v>
      </c>
      <c r="R2204">
        <v>0.85599999999999998</v>
      </c>
      <c r="S2204">
        <v>0.371</v>
      </c>
    </row>
    <row r="2205" spans="1:19" x14ac:dyDescent="0.3">
      <c r="A2205">
        <v>360</v>
      </c>
      <c r="B2205">
        <v>-0.27400000000000002</v>
      </c>
      <c r="C2205">
        <v>-1.274</v>
      </c>
      <c r="D2205">
        <v>-2.27</v>
      </c>
      <c r="E2205">
        <v>-3.0579999999999998</v>
      </c>
      <c r="F2205">
        <v>-3.22</v>
      </c>
      <c r="G2205">
        <v>3.4</v>
      </c>
      <c r="H2205">
        <v>-0.01</v>
      </c>
      <c r="I2205">
        <v>3.452</v>
      </c>
      <c r="J2205">
        <v>-0.28899999999999998</v>
      </c>
      <c r="K2205">
        <v>-1.2749999999999999</v>
      </c>
      <c r="L2205">
        <v>-2.2709999999999999</v>
      </c>
      <c r="M2205">
        <v>-3.056</v>
      </c>
      <c r="N2205">
        <v>-3.22</v>
      </c>
      <c r="O2205">
        <v>1.1279999999999999</v>
      </c>
      <c r="P2205">
        <v>1.1439999999999999</v>
      </c>
      <c r="Q2205">
        <v>1.1419999999999999</v>
      </c>
      <c r="R2205">
        <v>0.85599999999999998</v>
      </c>
      <c r="S2205">
        <v>0.373</v>
      </c>
    </row>
    <row r="2206" spans="1:19" x14ac:dyDescent="0.3">
      <c r="A2206">
        <v>420</v>
      </c>
      <c r="B2206">
        <v>-0.27400000000000002</v>
      </c>
      <c r="C2206">
        <v>-1.274</v>
      </c>
      <c r="D2206">
        <v>-2.27</v>
      </c>
      <c r="E2206">
        <v>-3.0579999999999998</v>
      </c>
      <c r="F2206">
        <v>-3.22</v>
      </c>
      <c r="G2206">
        <v>3.4</v>
      </c>
      <c r="H2206">
        <v>-0.01</v>
      </c>
      <c r="I2206">
        <v>3.452</v>
      </c>
      <c r="J2206">
        <v>-0.29099999999999998</v>
      </c>
      <c r="K2206">
        <v>-1.276</v>
      </c>
      <c r="L2206">
        <v>-2.2709999999999999</v>
      </c>
      <c r="M2206">
        <v>-3.056</v>
      </c>
      <c r="N2206">
        <v>-3.22</v>
      </c>
      <c r="O2206">
        <v>1.127</v>
      </c>
      <c r="P2206">
        <v>1.1419999999999999</v>
      </c>
      <c r="Q2206">
        <v>1.143</v>
      </c>
      <c r="R2206">
        <v>0.85699999999999998</v>
      </c>
      <c r="S2206">
        <v>0.374</v>
      </c>
    </row>
    <row r="2207" spans="1:19" x14ac:dyDescent="0.3">
      <c r="A2207">
        <v>480</v>
      </c>
      <c r="B2207">
        <v>-0.27400000000000002</v>
      </c>
      <c r="C2207">
        <v>-1.274</v>
      </c>
      <c r="D2207">
        <v>-2.27</v>
      </c>
      <c r="E2207">
        <v>-3.0579999999999998</v>
      </c>
      <c r="F2207">
        <v>-3.22</v>
      </c>
      <c r="G2207">
        <v>3.4</v>
      </c>
      <c r="H2207">
        <v>-0.01</v>
      </c>
      <c r="I2207">
        <v>3.452</v>
      </c>
      <c r="J2207">
        <v>-0.29199999999999998</v>
      </c>
      <c r="K2207">
        <v>-1.2769999999999999</v>
      </c>
      <c r="L2207">
        <v>-2.2709999999999999</v>
      </c>
      <c r="M2207">
        <v>-3.056</v>
      </c>
      <c r="N2207">
        <v>-3.22</v>
      </c>
      <c r="O2207">
        <v>1.1259999999999999</v>
      </c>
      <c r="P2207">
        <v>1.1399999999999999</v>
      </c>
      <c r="Q2207">
        <v>1.143</v>
      </c>
      <c r="R2207">
        <v>0.85599999999999998</v>
      </c>
      <c r="S2207">
        <v>0.375</v>
      </c>
    </row>
    <row r="2208" spans="1:19" x14ac:dyDescent="0.3">
      <c r="A2208">
        <v>540</v>
      </c>
      <c r="B2208">
        <v>-0.27400000000000002</v>
      </c>
      <c r="C2208">
        <v>-1.274</v>
      </c>
      <c r="D2208">
        <v>-2.27</v>
      </c>
      <c r="E2208">
        <v>-3.0579999999999998</v>
      </c>
      <c r="F2208">
        <v>-3.22</v>
      </c>
      <c r="G2208">
        <v>3.4</v>
      </c>
      <c r="H2208">
        <v>-0.01</v>
      </c>
      <c r="I2208">
        <v>3.452</v>
      </c>
      <c r="J2208">
        <v>-0.29399999999999998</v>
      </c>
      <c r="K2208">
        <v>-1.2789999999999999</v>
      </c>
      <c r="L2208">
        <v>-2.2709999999999999</v>
      </c>
      <c r="M2208">
        <v>-3.056</v>
      </c>
      <c r="N2208">
        <v>-3.22</v>
      </c>
      <c r="O2208">
        <v>1.125</v>
      </c>
      <c r="P2208">
        <v>1.139</v>
      </c>
      <c r="Q2208">
        <v>1.143</v>
      </c>
      <c r="R2208">
        <v>0.85599999999999998</v>
      </c>
      <c r="S2208">
        <v>0.375</v>
      </c>
    </row>
    <row r="2209" spans="1:19" x14ac:dyDescent="0.3">
      <c r="A2209">
        <v>600</v>
      </c>
      <c r="B2209">
        <v>-0.27400000000000002</v>
      </c>
      <c r="C2209">
        <v>-1.274</v>
      </c>
      <c r="D2209">
        <v>-2.27</v>
      </c>
      <c r="E2209">
        <v>-3.0579999999999998</v>
      </c>
      <c r="F2209">
        <v>-3.22</v>
      </c>
      <c r="G2209">
        <v>3.4</v>
      </c>
      <c r="H2209">
        <v>-0.01</v>
      </c>
      <c r="I2209">
        <v>3.452</v>
      </c>
      <c r="J2209">
        <v>-0.29499999999999998</v>
      </c>
      <c r="K2209">
        <v>-1.28</v>
      </c>
      <c r="L2209">
        <v>-2.2709999999999999</v>
      </c>
      <c r="M2209">
        <v>-3.056</v>
      </c>
      <c r="N2209">
        <v>-3.22</v>
      </c>
      <c r="O2209">
        <v>1.125</v>
      </c>
      <c r="P2209">
        <v>1.137</v>
      </c>
      <c r="Q2209">
        <v>1.1419999999999999</v>
      </c>
      <c r="R2209">
        <v>0.85699999999999998</v>
      </c>
      <c r="S2209">
        <v>0.375</v>
      </c>
    </row>
    <row r="2211" spans="1:19" x14ac:dyDescent="0.3">
      <c r="A2211" t="s">
        <v>0</v>
      </c>
      <c r="B2211" t="s">
        <v>171</v>
      </c>
    </row>
    <row r="2212" spans="1:19" x14ac:dyDescent="0.3">
      <c r="A2212">
        <v>0</v>
      </c>
      <c r="B2212">
        <v>-0.27400000000000002</v>
      </c>
      <c r="C2212">
        <v>-1.274</v>
      </c>
      <c r="D2212">
        <v>-2.27</v>
      </c>
      <c r="E2212">
        <v>-3.0579999999999998</v>
      </c>
      <c r="F2212">
        <v>-3.22</v>
      </c>
      <c r="G2212">
        <v>3.4</v>
      </c>
      <c r="H2212">
        <v>-0.01</v>
      </c>
      <c r="I2212">
        <v>3.238</v>
      </c>
      <c r="J2212">
        <v>-0.27400000000000002</v>
      </c>
      <c r="K2212">
        <v>-1.274</v>
      </c>
      <c r="L2212">
        <v>-2.27</v>
      </c>
      <c r="M2212">
        <v>-3.0579999999999998</v>
      </c>
      <c r="N2212">
        <v>-3.22</v>
      </c>
      <c r="O2212">
        <v>1.123</v>
      </c>
      <c r="P2212">
        <v>1.123</v>
      </c>
      <c r="Q2212">
        <v>1.117</v>
      </c>
      <c r="R2212">
        <v>0.84099999999999997</v>
      </c>
      <c r="S2212">
        <v>0.36499999999999999</v>
      </c>
    </row>
    <row r="2213" spans="1:19" x14ac:dyDescent="0.3">
      <c r="A2213">
        <v>60</v>
      </c>
      <c r="B2213">
        <v>-0.27400000000000002</v>
      </c>
      <c r="C2213">
        <v>-1.274</v>
      </c>
      <c r="D2213">
        <v>-2.27</v>
      </c>
      <c r="E2213">
        <v>-3.0579999999999998</v>
      </c>
      <c r="F2213">
        <v>-3.22</v>
      </c>
      <c r="G2213">
        <v>3.4</v>
      </c>
      <c r="H2213">
        <v>-0.01</v>
      </c>
      <c r="I2213">
        <v>3.238</v>
      </c>
      <c r="J2213">
        <v>-0.27800000000000002</v>
      </c>
      <c r="K2213">
        <v>-1.2729999999999999</v>
      </c>
      <c r="L2213">
        <v>-2.2709999999999999</v>
      </c>
      <c r="M2213">
        <v>-3.0579999999999998</v>
      </c>
      <c r="N2213">
        <v>-3.2170000000000001</v>
      </c>
      <c r="O2213">
        <v>1.127</v>
      </c>
      <c r="P2213">
        <v>1.139</v>
      </c>
      <c r="Q2213">
        <v>1.133</v>
      </c>
      <c r="R2213">
        <v>0.84799999999999998</v>
      </c>
      <c r="S2213">
        <v>0.35799999999999998</v>
      </c>
    </row>
    <row r="2214" spans="1:19" x14ac:dyDescent="0.3">
      <c r="A2214">
        <v>120</v>
      </c>
      <c r="B2214">
        <v>-0.27400000000000002</v>
      </c>
      <c r="C2214">
        <v>-1.274</v>
      </c>
      <c r="D2214">
        <v>-2.27</v>
      </c>
      <c r="E2214">
        <v>-3.0579999999999998</v>
      </c>
      <c r="F2214">
        <v>-3.22</v>
      </c>
      <c r="G2214">
        <v>3.4</v>
      </c>
      <c r="H2214">
        <v>-0.01</v>
      </c>
      <c r="I2214">
        <v>3.238</v>
      </c>
      <c r="J2214">
        <v>-0.28100000000000003</v>
      </c>
      <c r="K2214">
        <v>-1.274</v>
      </c>
      <c r="L2214">
        <v>-2.27</v>
      </c>
      <c r="M2214">
        <v>-3.0569999999999999</v>
      </c>
      <c r="N2214">
        <v>-3.214</v>
      </c>
      <c r="O2214">
        <v>1.1279999999999999</v>
      </c>
      <c r="P2214">
        <v>1.1439999999999999</v>
      </c>
      <c r="Q2214">
        <v>1.1379999999999999</v>
      </c>
      <c r="R2214">
        <v>0.85099999999999998</v>
      </c>
      <c r="S2214">
        <v>0.35299999999999998</v>
      </c>
    </row>
    <row r="2215" spans="1:19" x14ac:dyDescent="0.3">
      <c r="A2215">
        <v>180</v>
      </c>
      <c r="B2215">
        <v>-0.27400000000000002</v>
      </c>
      <c r="C2215">
        <v>-1.274</v>
      </c>
      <c r="D2215">
        <v>-2.27</v>
      </c>
      <c r="E2215">
        <v>-3.0579999999999998</v>
      </c>
      <c r="F2215">
        <v>-3.22</v>
      </c>
      <c r="G2215">
        <v>3.4</v>
      </c>
      <c r="H2215">
        <v>-0.01</v>
      </c>
      <c r="I2215">
        <v>3.238</v>
      </c>
      <c r="J2215">
        <v>-0.28299999999999997</v>
      </c>
      <c r="K2215">
        <v>-1.2729999999999999</v>
      </c>
      <c r="L2215">
        <v>-2.2709999999999999</v>
      </c>
      <c r="M2215">
        <v>-3.056</v>
      </c>
      <c r="N2215">
        <v>-3.2109999999999999</v>
      </c>
      <c r="O2215">
        <v>1.129</v>
      </c>
      <c r="P2215">
        <v>1.1479999999999999</v>
      </c>
      <c r="Q2215">
        <v>1.141</v>
      </c>
      <c r="R2215">
        <v>0.85299999999999998</v>
      </c>
      <c r="S2215">
        <v>0.34799999999999998</v>
      </c>
    </row>
    <row r="2216" spans="1:19" x14ac:dyDescent="0.3">
      <c r="A2216">
        <v>240</v>
      </c>
      <c r="B2216">
        <v>-0.27400000000000002</v>
      </c>
      <c r="C2216">
        <v>-1.274</v>
      </c>
      <c r="D2216">
        <v>-2.27</v>
      </c>
      <c r="E2216">
        <v>-3.0579999999999998</v>
      </c>
      <c r="F2216">
        <v>-3.22</v>
      </c>
      <c r="G2216">
        <v>3.4</v>
      </c>
      <c r="H2216">
        <v>-0.01</v>
      </c>
      <c r="I2216">
        <v>3.238</v>
      </c>
      <c r="J2216">
        <v>-0.28599999999999998</v>
      </c>
      <c r="K2216">
        <v>-1.2729999999999999</v>
      </c>
      <c r="L2216">
        <v>-2.2709999999999999</v>
      </c>
      <c r="M2216">
        <v>-3.0569999999999999</v>
      </c>
      <c r="N2216">
        <v>-3.2080000000000002</v>
      </c>
      <c r="O2216">
        <v>1.129</v>
      </c>
      <c r="P2216">
        <v>1.1479999999999999</v>
      </c>
      <c r="Q2216">
        <v>1.143</v>
      </c>
      <c r="R2216">
        <v>0.85699999999999998</v>
      </c>
      <c r="S2216">
        <v>0.34300000000000003</v>
      </c>
    </row>
    <row r="2217" spans="1:19" x14ac:dyDescent="0.3">
      <c r="A2217">
        <v>300</v>
      </c>
      <c r="B2217">
        <v>-0.27400000000000002</v>
      </c>
      <c r="C2217">
        <v>-1.274</v>
      </c>
      <c r="D2217">
        <v>-2.27</v>
      </c>
      <c r="E2217">
        <v>-3.0579999999999998</v>
      </c>
      <c r="F2217">
        <v>-3.22</v>
      </c>
      <c r="G2217">
        <v>3.4</v>
      </c>
      <c r="H2217">
        <v>-0.01</v>
      </c>
      <c r="I2217">
        <v>3.238</v>
      </c>
      <c r="J2217">
        <v>-0.28699999999999998</v>
      </c>
      <c r="K2217">
        <v>-1.274</v>
      </c>
      <c r="L2217">
        <v>-2.2709999999999999</v>
      </c>
      <c r="M2217">
        <v>-3.0569999999999999</v>
      </c>
      <c r="N2217">
        <v>-3.2050000000000001</v>
      </c>
      <c r="O2217">
        <v>1.1279999999999999</v>
      </c>
      <c r="P2217">
        <v>1.1459999999999999</v>
      </c>
      <c r="Q2217">
        <v>1.1419999999999999</v>
      </c>
      <c r="R2217">
        <v>0.85799999999999998</v>
      </c>
      <c r="S2217">
        <v>0.34</v>
      </c>
    </row>
    <row r="2218" spans="1:19" x14ac:dyDescent="0.3">
      <c r="A2218">
        <v>360</v>
      </c>
      <c r="B2218">
        <v>-0.27400000000000002</v>
      </c>
      <c r="C2218">
        <v>-1.274</v>
      </c>
      <c r="D2218">
        <v>-2.27</v>
      </c>
      <c r="E2218">
        <v>-3.0579999999999998</v>
      </c>
      <c r="F2218">
        <v>-3.22</v>
      </c>
      <c r="G2218">
        <v>3.4</v>
      </c>
      <c r="H2218">
        <v>-0.01</v>
      </c>
      <c r="I2218">
        <v>3.238</v>
      </c>
      <c r="J2218">
        <v>-0.28899999999999998</v>
      </c>
      <c r="K2218">
        <v>-1.2749999999999999</v>
      </c>
      <c r="L2218">
        <v>-2.2709999999999999</v>
      </c>
      <c r="M2218">
        <v>-3.056</v>
      </c>
      <c r="N2218">
        <v>-3.202</v>
      </c>
      <c r="O2218">
        <v>1.1279999999999999</v>
      </c>
      <c r="P2218">
        <v>1.1439999999999999</v>
      </c>
      <c r="Q2218">
        <v>1.1419999999999999</v>
      </c>
      <c r="R2218">
        <v>0.85599999999999998</v>
      </c>
      <c r="S2218">
        <v>0.33800000000000002</v>
      </c>
    </row>
    <row r="2219" spans="1:19" x14ac:dyDescent="0.3">
      <c r="A2219">
        <v>420</v>
      </c>
      <c r="B2219">
        <v>-0.27400000000000002</v>
      </c>
      <c r="C2219">
        <v>-1.274</v>
      </c>
      <c r="D2219">
        <v>-2.27</v>
      </c>
      <c r="E2219">
        <v>-3.0579999999999998</v>
      </c>
      <c r="F2219">
        <v>-3.22</v>
      </c>
      <c r="G2219">
        <v>3.4</v>
      </c>
      <c r="H2219">
        <v>-0.01</v>
      </c>
      <c r="I2219">
        <v>3.238</v>
      </c>
      <c r="J2219">
        <v>-0.28999999999999998</v>
      </c>
      <c r="K2219">
        <v>-1.276</v>
      </c>
      <c r="L2219">
        <v>-2.2709999999999999</v>
      </c>
      <c r="M2219">
        <v>-3.0550000000000002</v>
      </c>
      <c r="N2219">
        <v>-3.1989999999999998</v>
      </c>
      <c r="O2219">
        <v>1.127</v>
      </c>
      <c r="P2219">
        <v>1.1419999999999999</v>
      </c>
      <c r="Q2219">
        <v>1.143</v>
      </c>
      <c r="R2219">
        <v>0.85299999999999998</v>
      </c>
      <c r="S2219">
        <v>0.33600000000000002</v>
      </c>
    </row>
    <row r="2220" spans="1:19" x14ac:dyDescent="0.3">
      <c r="A2220">
        <v>480</v>
      </c>
      <c r="B2220">
        <v>-0.27400000000000002</v>
      </c>
      <c r="C2220">
        <v>-1.274</v>
      </c>
      <c r="D2220">
        <v>-2.27</v>
      </c>
      <c r="E2220">
        <v>-3.0579999999999998</v>
      </c>
      <c r="F2220">
        <v>-3.22</v>
      </c>
      <c r="G2220">
        <v>3.4</v>
      </c>
      <c r="H2220">
        <v>-0.01</v>
      </c>
      <c r="I2220">
        <v>3.238</v>
      </c>
      <c r="J2220">
        <v>-0.29199999999999998</v>
      </c>
      <c r="K2220">
        <v>-1.2769999999999999</v>
      </c>
      <c r="L2220">
        <v>-2.2709999999999999</v>
      </c>
      <c r="M2220">
        <v>-3.0529999999999999</v>
      </c>
      <c r="N2220">
        <v>-3.1960000000000002</v>
      </c>
      <c r="O2220">
        <v>1.1259999999999999</v>
      </c>
      <c r="P2220">
        <v>1.1399999999999999</v>
      </c>
      <c r="Q2220">
        <v>1.143</v>
      </c>
      <c r="R2220">
        <v>0.84899999999999998</v>
      </c>
      <c r="S2220">
        <v>0.33500000000000002</v>
      </c>
    </row>
    <row r="2221" spans="1:19" x14ac:dyDescent="0.3">
      <c r="A2221">
        <v>540</v>
      </c>
      <c r="B2221">
        <v>-0.27400000000000002</v>
      </c>
      <c r="C2221">
        <v>-1.274</v>
      </c>
      <c r="D2221">
        <v>-2.27</v>
      </c>
      <c r="E2221">
        <v>-3.0579999999999998</v>
      </c>
      <c r="F2221">
        <v>-3.22</v>
      </c>
      <c r="G2221">
        <v>3.4</v>
      </c>
      <c r="H2221">
        <v>-0.01</v>
      </c>
      <c r="I2221">
        <v>3.238</v>
      </c>
      <c r="J2221">
        <v>-0.29399999999999998</v>
      </c>
      <c r="K2221">
        <v>-1.2789999999999999</v>
      </c>
      <c r="L2221">
        <v>-2.2709999999999999</v>
      </c>
      <c r="M2221">
        <v>-3.052</v>
      </c>
      <c r="N2221">
        <v>-3.1930000000000001</v>
      </c>
      <c r="O2221">
        <v>1.125</v>
      </c>
      <c r="P2221">
        <v>1.139</v>
      </c>
      <c r="Q2221">
        <v>1.143</v>
      </c>
      <c r="R2221">
        <v>0.84599999999999997</v>
      </c>
      <c r="S2221">
        <v>0.33300000000000002</v>
      </c>
    </row>
    <row r="2222" spans="1:19" x14ac:dyDescent="0.3">
      <c r="A2222">
        <v>600</v>
      </c>
      <c r="B2222">
        <v>-0.27400000000000002</v>
      </c>
      <c r="C2222">
        <v>-1.274</v>
      </c>
      <c r="D2222">
        <v>-2.27</v>
      </c>
      <c r="E2222">
        <v>-3.0579999999999998</v>
      </c>
      <c r="F2222">
        <v>-3.22</v>
      </c>
      <c r="G2222">
        <v>3.4</v>
      </c>
      <c r="H2222">
        <v>-0.01</v>
      </c>
      <c r="I2222">
        <v>3.238</v>
      </c>
      <c r="J2222">
        <v>-0.29499999999999998</v>
      </c>
      <c r="K2222">
        <v>-1.28</v>
      </c>
      <c r="L2222">
        <v>-2.2709999999999999</v>
      </c>
      <c r="M2222">
        <v>-3.05</v>
      </c>
      <c r="N2222">
        <v>-3.19</v>
      </c>
      <c r="O2222">
        <v>1.125</v>
      </c>
      <c r="P2222">
        <v>1.1379999999999999</v>
      </c>
      <c r="Q2222">
        <v>1.1419999999999999</v>
      </c>
      <c r="R2222">
        <v>0.84199999999999997</v>
      </c>
      <c r="S2222">
        <v>0.33100000000000002</v>
      </c>
    </row>
    <row r="2224" spans="1:19" x14ac:dyDescent="0.3">
      <c r="A2224" t="s">
        <v>0</v>
      </c>
      <c r="B2224" t="s">
        <v>172</v>
      </c>
    </row>
    <row r="2225" spans="1:19" x14ac:dyDescent="0.3">
      <c r="A2225">
        <v>0</v>
      </c>
      <c r="B2225">
        <v>-0.27400000000000002</v>
      </c>
      <c r="C2225">
        <v>-1.274</v>
      </c>
      <c r="D2225">
        <v>-2.27</v>
      </c>
      <c r="E2225">
        <v>-3.052</v>
      </c>
      <c r="F2225">
        <v>-3.21</v>
      </c>
      <c r="G2225">
        <v>3.4</v>
      </c>
      <c r="H2225">
        <v>-0.01</v>
      </c>
      <c r="I2225">
        <v>3.66</v>
      </c>
      <c r="J2225">
        <v>-0.27400000000000002</v>
      </c>
      <c r="K2225">
        <v>-1.274</v>
      </c>
      <c r="L2225">
        <v>-2.27</v>
      </c>
      <c r="M2225">
        <v>-3.052</v>
      </c>
      <c r="N2225">
        <v>-3.21</v>
      </c>
      <c r="O2225">
        <v>1.123</v>
      </c>
      <c r="P2225">
        <v>1.123</v>
      </c>
      <c r="Q2225">
        <v>1.117</v>
      </c>
      <c r="R2225">
        <v>0.83499999999999996</v>
      </c>
      <c r="S2225">
        <v>0.36199999999999999</v>
      </c>
    </row>
    <row r="2226" spans="1:19" x14ac:dyDescent="0.3">
      <c r="A2226">
        <v>60</v>
      </c>
      <c r="B2226">
        <v>-0.27400000000000002</v>
      </c>
      <c r="C2226">
        <v>-1.274</v>
      </c>
      <c r="D2226">
        <v>-2.27</v>
      </c>
      <c r="E2226">
        <v>-3.052</v>
      </c>
      <c r="F2226">
        <v>-3.21</v>
      </c>
      <c r="G2226">
        <v>3.4</v>
      </c>
      <c r="H2226">
        <v>-0.01</v>
      </c>
      <c r="I2226">
        <v>3.66</v>
      </c>
      <c r="J2226">
        <v>-0.27800000000000002</v>
      </c>
      <c r="K2226">
        <v>-1.274</v>
      </c>
      <c r="L2226">
        <v>-2.27</v>
      </c>
      <c r="M2226">
        <v>-3.052</v>
      </c>
      <c r="N2226">
        <v>-3.2130000000000001</v>
      </c>
      <c r="O2226">
        <v>1.1259999999999999</v>
      </c>
      <c r="P2226">
        <v>1.1399999999999999</v>
      </c>
      <c r="Q2226">
        <v>1.133</v>
      </c>
      <c r="R2226">
        <v>0.84</v>
      </c>
      <c r="S2226">
        <v>0.372</v>
      </c>
    </row>
    <row r="2227" spans="1:19" x14ac:dyDescent="0.3">
      <c r="A2227">
        <v>120</v>
      </c>
      <c r="B2227">
        <v>-0.27400000000000002</v>
      </c>
      <c r="C2227">
        <v>-1.274</v>
      </c>
      <c r="D2227">
        <v>-2.27</v>
      </c>
      <c r="E2227">
        <v>-3.052</v>
      </c>
      <c r="F2227">
        <v>-3.21</v>
      </c>
      <c r="G2227">
        <v>3.4</v>
      </c>
      <c r="H2227">
        <v>-0.01</v>
      </c>
      <c r="I2227">
        <v>3.66</v>
      </c>
      <c r="J2227">
        <v>-0.28100000000000003</v>
      </c>
      <c r="K2227">
        <v>-1.274</v>
      </c>
      <c r="L2227">
        <v>-2.27</v>
      </c>
      <c r="M2227">
        <v>-3.0510000000000002</v>
      </c>
      <c r="N2227">
        <v>-3.2160000000000002</v>
      </c>
      <c r="O2227">
        <v>1.1279999999999999</v>
      </c>
      <c r="P2227">
        <v>1.143</v>
      </c>
      <c r="Q2227">
        <v>1.139</v>
      </c>
      <c r="R2227">
        <v>0.84599999999999997</v>
      </c>
      <c r="S2227">
        <v>0.38</v>
      </c>
    </row>
    <row r="2228" spans="1:19" x14ac:dyDescent="0.3">
      <c r="A2228">
        <v>180</v>
      </c>
      <c r="B2228">
        <v>-0.27400000000000002</v>
      </c>
      <c r="C2228">
        <v>-1.274</v>
      </c>
      <c r="D2228">
        <v>-2.27</v>
      </c>
      <c r="E2228">
        <v>-3.052</v>
      </c>
      <c r="F2228">
        <v>-3.21</v>
      </c>
      <c r="G2228">
        <v>3.4</v>
      </c>
      <c r="H2228">
        <v>-0.01</v>
      </c>
      <c r="I2228">
        <v>3.66</v>
      </c>
      <c r="J2228">
        <v>-0.28299999999999997</v>
      </c>
      <c r="K2228">
        <v>-1.2729999999999999</v>
      </c>
      <c r="L2228">
        <v>-2.27</v>
      </c>
      <c r="M2228">
        <v>-3.0510000000000002</v>
      </c>
      <c r="N2228">
        <v>-3.2189999999999999</v>
      </c>
      <c r="O2228">
        <v>1.129</v>
      </c>
      <c r="P2228">
        <v>1.1479999999999999</v>
      </c>
      <c r="Q2228">
        <v>1.1399999999999999</v>
      </c>
      <c r="R2228">
        <v>0.84899999999999998</v>
      </c>
      <c r="S2228">
        <v>0.38700000000000001</v>
      </c>
    </row>
    <row r="2229" spans="1:19" x14ac:dyDescent="0.3">
      <c r="A2229">
        <v>240</v>
      </c>
      <c r="B2229">
        <v>-0.27400000000000002</v>
      </c>
      <c r="C2229">
        <v>-1.274</v>
      </c>
      <c r="D2229">
        <v>-2.27</v>
      </c>
      <c r="E2229">
        <v>-3.052</v>
      </c>
      <c r="F2229">
        <v>-3.21</v>
      </c>
      <c r="G2229">
        <v>3.4</v>
      </c>
      <c r="H2229">
        <v>-0.01</v>
      </c>
      <c r="I2229">
        <v>3.66</v>
      </c>
      <c r="J2229">
        <v>-0.28499999999999998</v>
      </c>
      <c r="K2229">
        <v>-1.2729999999999999</v>
      </c>
      <c r="L2229">
        <v>-2.27</v>
      </c>
      <c r="M2229">
        <v>-3.05</v>
      </c>
      <c r="N2229">
        <v>-3.222</v>
      </c>
      <c r="O2229">
        <v>1.1279999999999999</v>
      </c>
      <c r="P2229">
        <v>1.1479999999999999</v>
      </c>
      <c r="Q2229">
        <v>1.1419999999999999</v>
      </c>
      <c r="R2229">
        <v>0.84699999999999998</v>
      </c>
      <c r="S2229">
        <v>0.39300000000000002</v>
      </c>
    </row>
    <row r="2230" spans="1:19" x14ac:dyDescent="0.3">
      <c r="A2230">
        <v>300</v>
      </c>
      <c r="B2230">
        <v>-0.27400000000000002</v>
      </c>
      <c r="C2230">
        <v>-1.274</v>
      </c>
      <c r="D2230">
        <v>-2.27</v>
      </c>
      <c r="E2230">
        <v>-3.052</v>
      </c>
      <c r="F2230">
        <v>-3.21</v>
      </c>
      <c r="G2230">
        <v>3.4</v>
      </c>
      <c r="H2230">
        <v>-0.01</v>
      </c>
      <c r="I2230">
        <v>3.66</v>
      </c>
      <c r="J2230">
        <v>-0.28699999999999998</v>
      </c>
      <c r="K2230">
        <v>-1.274</v>
      </c>
      <c r="L2230">
        <v>-2.2709999999999999</v>
      </c>
      <c r="M2230">
        <v>-3.0489999999999999</v>
      </c>
      <c r="N2230">
        <v>-3.2250000000000001</v>
      </c>
      <c r="O2230">
        <v>1.1279999999999999</v>
      </c>
      <c r="P2230">
        <v>1.1459999999999999</v>
      </c>
      <c r="Q2230">
        <v>1.1419999999999999</v>
      </c>
      <c r="R2230">
        <v>0.84699999999999998</v>
      </c>
      <c r="S2230">
        <v>0.39900000000000002</v>
      </c>
    </row>
    <row r="2231" spans="1:19" x14ac:dyDescent="0.3">
      <c r="A2231">
        <v>360</v>
      </c>
      <c r="B2231">
        <v>-0.27400000000000002</v>
      </c>
      <c r="C2231">
        <v>-1.274</v>
      </c>
      <c r="D2231">
        <v>-2.27</v>
      </c>
      <c r="E2231">
        <v>-3.052</v>
      </c>
      <c r="F2231">
        <v>-3.21</v>
      </c>
      <c r="G2231">
        <v>3.4</v>
      </c>
      <c r="H2231">
        <v>-0.01</v>
      </c>
      <c r="I2231">
        <v>3.66</v>
      </c>
      <c r="J2231">
        <v>-0.28899999999999998</v>
      </c>
      <c r="K2231">
        <v>-1.2749999999999999</v>
      </c>
      <c r="L2231">
        <v>-2.2709999999999999</v>
      </c>
      <c r="M2231">
        <v>-3.05</v>
      </c>
      <c r="N2231">
        <v>-3.2280000000000002</v>
      </c>
      <c r="O2231">
        <v>1.1279999999999999</v>
      </c>
      <c r="P2231">
        <v>1.1439999999999999</v>
      </c>
      <c r="Q2231">
        <v>1.1419999999999999</v>
      </c>
      <c r="R2231">
        <v>0.84899999999999998</v>
      </c>
      <c r="S2231">
        <v>0.40400000000000003</v>
      </c>
    </row>
    <row r="2232" spans="1:19" x14ac:dyDescent="0.3">
      <c r="A2232">
        <v>420</v>
      </c>
      <c r="B2232">
        <v>-0.27400000000000002</v>
      </c>
      <c r="C2232">
        <v>-1.274</v>
      </c>
      <c r="D2232">
        <v>-2.27</v>
      </c>
      <c r="E2232">
        <v>-3.052</v>
      </c>
      <c r="F2232">
        <v>-3.21</v>
      </c>
      <c r="G2232">
        <v>3.4</v>
      </c>
      <c r="H2232">
        <v>-0.01</v>
      </c>
      <c r="I2232">
        <v>3.66</v>
      </c>
      <c r="J2232">
        <v>-0.29099999999999998</v>
      </c>
      <c r="K2232">
        <v>-1.276</v>
      </c>
      <c r="L2232">
        <v>-2.27</v>
      </c>
      <c r="M2232">
        <v>-3.05</v>
      </c>
      <c r="N2232">
        <v>-3.2309999999999999</v>
      </c>
      <c r="O2232">
        <v>1.127</v>
      </c>
      <c r="P2232">
        <v>1.1419999999999999</v>
      </c>
      <c r="Q2232">
        <v>1.1419999999999999</v>
      </c>
      <c r="R2232">
        <v>0.85299999999999998</v>
      </c>
      <c r="S2232">
        <v>0.40799999999999997</v>
      </c>
    </row>
    <row r="2233" spans="1:19" x14ac:dyDescent="0.3">
      <c r="A2233">
        <v>480</v>
      </c>
      <c r="B2233">
        <v>-0.27400000000000002</v>
      </c>
      <c r="C2233">
        <v>-1.274</v>
      </c>
      <c r="D2233">
        <v>-2.27</v>
      </c>
      <c r="E2233">
        <v>-3.052</v>
      </c>
      <c r="F2233">
        <v>-3.21</v>
      </c>
      <c r="G2233">
        <v>3.4</v>
      </c>
      <c r="H2233">
        <v>-0.01</v>
      </c>
      <c r="I2233">
        <v>3.66</v>
      </c>
      <c r="J2233">
        <v>-0.29199999999999998</v>
      </c>
      <c r="K2233">
        <v>-1.2769999999999999</v>
      </c>
      <c r="L2233">
        <v>-2.27</v>
      </c>
      <c r="M2233">
        <v>-3.052</v>
      </c>
      <c r="N2233">
        <v>-3.234</v>
      </c>
      <c r="O2233">
        <v>1.1259999999999999</v>
      </c>
      <c r="P2233">
        <v>1.1399999999999999</v>
      </c>
      <c r="Q2233">
        <v>1.143</v>
      </c>
      <c r="R2233">
        <v>0.85699999999999998</v>
      </c>
      <c r="S2233">
        <v>0.41099999999999998</v>
      </c>
    </row>
    <row r="2234" spans="1:19" x14ac:dyDescent="0.3">
      <c r="A2234">
        <v>540</v>
      </c>
      <c r="B2234">
        <v>-0.27400000000000002</v>
      </c>
      <c r="C2234">
        <v>-1.274</v>
      </c>
      <c r="D2234">
        <v>-2.27</v>
      </c>
      <c r="E2234">
        <v>-3.052</v>
      </c>
      <c r="F2234">
        <v>-3.21</v>
      </c>
      <c r="G2234">
        <v>3.4</v>
      </c>
      <c r="H2234">
        <v>-0.01</v>
      </c>
      <c r="I2234">
        <v>3.66</v>
      </c>
      <c r="J2234">
        <v>-0.29399999999999998</v>
      </c>
      <c r="K2234">
        <v>-1.2789999999999999</v>
      </c>
      <c r="L2234">
        <v>-2.27</v>
      </c>
      <c r="M2234">
        <v>-3.0529999999999999</v>
      </c>
      <c r="N2234">
        <v>-3.2370000000000001</v>
      </c>
      <c r="O2234">
        <v>1.125</v>
      </c>
      <c r="P2234">
        <v>1.139</v>
      </c>
      <c r="Q2234">
        <v>1.1419999999999999</v>
      </c>
      <c r="R2234">
        <v>0.86099999999999999</v>
      </c>
      <c r="S2234">
        <v>0.41299999999999998</v>
      </c>
    </row>
    <row r="2235" spans="1:19" x14ac:dyDescent="0.3">
      <c r="A2235">
        <v>600</v>
      </c>
      <c r="B2235">
        <v>-0.27400000000000002</v>
      </c>
      <c r="C2235">
        <v>-1.274</v>
      </c>
      <c r="D2235">
        <v>-2.27</v>
      </c>
      <c r="E2235">
        <v>-3.052</v>
      </c>
      <c r="F2235">
        <v>-3.21</v>
      </c>
      <c r="G2235">
        <v>3.4</v>
      </c>
      <c r="H2235">
        <v>-0.01</v>
      </c>
      <c r="I2235">
        <v>3.66</v>
      </c>
      <c r="J2235">
        <v>-0.29499999999999998</v>
      </c>
      <c r="K2235">
        <v>-1.28</v>
      </c>
      <c r="L2235">
        <v>-2.2709999999999999</v>
      </c>
      <c r="M2235">
        <v>-3.0550000000000002</v>
      </c>
      <c r="N2235">
        <v>-3.24</v>
      </c>
      <c r="O2235">
        <v>1.125</v>
      </c>
      <c r="P2235">
        <v>1.137</v>
      </c>
      <c r="Q2235">
        <v>1.1419999999999999</v>
      </c>
      <c r="R2235">
        <v>0.86499999999999999</v>
      </c>
      <c r="S2235">
        <v>0.41499999999999998</v>
      </c>
    </row>
    <row r="2237" spans="1:19" x14ac:dyDescent="0.3">
      <c r="A2237" t="s">
        <v>0</v>
      </c>
      <c r="B2237" t="s">
        <v>173</v>
      </c>
    </row>
    <row r="2238" spans="1:19" x14ac:dyDescent="0.3">
      <c r="A2238">
        <v>0</v>
      </c>
      <c r="B2238">
        <v>-0.27400000000000002</v>
      </c>
      <c r="C2238">
        <v>-1.274</v>
      </c>
      <c r="D2238">
        <v>-2.27</v>
      </c>
      <c r="E2238">
        <v>-3.052</v>
      </c>
      <c r="F2238">
        <v>-3.21</v>
      </c>
      <c r="G2238">
        <v>3.4</v>
      </c>
      <c r="H2238">
        <v>-0.01</v>
      </c>
      <c r="I2238">
        <v>3.452</v>
      </c>
      <c r="J2238">
        <v>-0.27400000000000002</v>
      </c>
      <c r="K2238">
        <v>-1.274</v>
      </c>
      <c r="L2238">
        <v>-2.27</v>
      </c>
      <c r="M2238">
        <v>-3.052</v>
      </c>
      <c r="N2238">
        <v>-3.21</v>
      </c>
      <c r="O2238">
        <v>1.123</v>
      </c>
      <c r="P2238">
        <v>1.123</v>
      </c>
      <c r="Q2238">
        <v>1.117</v>
      </c>
      <c r="R2238">
        <v>0.83499999999999996</v>
      </c>
      <c r="S2238">
        <v>0.36199999999999999</v>
      </c>
    </row>
    <row r="2239" spans="1:19" x14ac:dyDescent="0.3">
      <c r="A2239">
        <v>60</v>
      </c>
      <c r="B2239">
        <v>-0.27400000000000002</v>
      </c>
      <c r="C2239">
        <v>-1.274</v>
      </c>
      <c r="D2239">
        <v>-2.27</v>
      </c>
      <c r="E2239">
        <v>-3.052</v>
      </c>
      <c r="F2239">
        <v>-3.21</v>
      </c>
      <c r="G2239">
        <v>3.4</v>
      </c>
      <c r="H2239">
        <v>-0.01</v>
      </c>
      <c r="I2239">
        <v>3.452</v>
      </c>
      <c r="J2239">
        <v>-0.27800000000000002</v>
      </c>
      <c r="K2239">
        <v>-1.2729999999999999</v>
      </c>
      <c r="L2239">
        <v>-2.27</v>
      </c>
      <c r="M2239">
        <v>-3.052</v>
      </c>
      <c r="N2239">
        <v>-3.21</v>
      </c>
      <c r="O2239">
        <v>1.1259999999999999</v>
      </c>
      <c r="P2239">
        <v>1.139</v>
      </c>
      <c r="Q2239">
        <v>1.133</v>
      </c>
      <c r="R2239">
        <v>0.84099999999999997</v>
      </c>
      <c r="S2239">
        <v>0.36399999999999999</v>
      </c>
    </row>
    <row r="2240" spans="1:19" x14ac:dyDescent="0.3">
      <c r="A2240">
        <v>120</v>
      </c>
      <c r="B2240">
        <v>-0.27400000000000002</v>
      </c>
      <c r="C2240">
        <v>-1.274</v>
      </c>
      <c r="D2240">
        <v>-2.27</v>
      </c>
      <c r="E2240">
        <v>-3.052</v>
      </c>
      <c r="F2240">
        <v>-3.21</v>
      </c>
      <c r="G2240">
        <v>3.4</v>
      </c>
      <c r="H2240">
        <v>-0.01</v>
      </c>
      <c r="I2240">
        <v>3.452</v>
      </c>
      <c r="J2240">
        <v>-0.28100000000000003</v>
      </c>
      <c r="K2240">
        <v>-1.274</v>
      </c>
      <c r="L2240">
        <v>-2.27</v>
      </c>
      <c r="M2240">
        <v>-3.0510000000000002</v>
      </c>
      <c r="N2240">
        <v>-3.21</v>
      </c>
      <c r="O2240">
        <v>1.1279999999999999</v>
      </c>
      <c r="P2240">
        <v>1.143</v>
      </c>
      <c r="Q2240">
        <v>1.1379999999999999</v>
      </c>
      <c r="R2240">
        <v>0.84499999999999997</v>
      </c>
      <c r="S2240">
        <v>0.36499999999999999</v>
      </c>
    </row>
    <row r="2241" spans="1:19" x14ac:dyDescent="0.3">
      <c r="A2241">
        <v>180</v>
      </c>
      <c r="B2241">
        <v>-0.27400000000000002</v>
      </c>
      <c r="C2241">
        <v>-1.274</v>
      </c>
      <c r="D2241">
        <v>-2.27</v>
      </c>
      <c r="E2241">
        <v>-3.052</v>
      </c>
      <c r="F2241">
        <v>-3.21</v>
      </c>
      <c r="G2241">
        <v>3.4</v>
      </c>
      <c r="H2241">
        <v>-0.01</v>
      </c>
      <c r="I2241">
        <v>3.452</v>
      </c>
      <c r="J2241">
        <v>-0.28299999999999997</v>
      </c>
      <c r="K2241">
        <v>-1.2729999999999999</v>
      </c>
      <c r="L2241">
        <v>-2.27</v>
      </c>
      <c r="M2241">
        <v>-3.05</v>
      </c>
      <c r="N2241">
        <v>-3.21</v>
      </c>
      <c r="O2241">
        <v>1.129</v>
      </c>
      <c r="P2241">
        <v>1.1479999999999999</v>
      </c>
      <c r="Q2241">
        <v>1.1399999999999999</v>
      </c>
      <c r="R2241">
        <v>0.84799999999999998</v>
      </c>
      <c r="S2241">
        <v>0.36599999999999999</v>
      </c>
    </row>
    <row r="2242" spans="1:19" x14ac:dyDescent="0.3">
      <c r="A2242">
        <v>240</v>
      </c>
      <c r="B2242">
        <v>-0.27400000000000002</v>
      </c>
      <c r="C2242">
        <v>-1.274</v>
      </c>
      <c r="D2242">
        <v>-2.27</v>
      </c>
      <c r="E2242">
        <v>-3.052</v>
      </c>
      <c r="F2242">
        <v>-3.21</v>
      </c>
      <c r="G2242">
        <v>3.4</v>
      </c>
      <c r="H2242">
        <v>-0.01</v>
      </c>
      <c r="I2242">
        <v>3.452</v>
      </c>
      <c r="J2242">
        <v>-0.28599999999999998</v>
      </c>
      <c r="K2242">
        <v>-1.2729999999999999</v>
      </c>
      <c r="L2242">
        <v>-2.27</v>
      </c>
      <c r="M2242">
        <v>-3.05</v>
      </c>
      <c r="N2242">
        <v>-3.21</v>
      </c>
      <c r="O2242">
        <v>1.129</v>
      </c>
      <c r="P2242">
        <v>1.1479999999999999</v>
      </c>
      <c r="Q2242">
        <v>1.1419999999999999</v>
      </c>
      <c r="R2242">
        <v>0.84899999999999998</v>
      </c>
      <c r="S2242">
        <v>0.36599999999999999</v>
      </c>
    </row>
    <row r="2243" spans="1:19" x14ac:dyDescent="0.3">
      <c r="A2243">
        <v>300</v>
      </c>
      <c r="B2243">
        <v>-0.27400000000000002</v>
      </c>
      <c r="C2243">
        <v>-1.274</v>
      </c>
      <c r="D2243">
        <v>-2.27</v>
      </c>
      <c r="E2243">
        <v>-3.052</v>
      </c>
      <c r="F2243">
        <v>-3.21</v>
      </c>
      <c r="G2243">
        <v>3.4</v>
      </c>
      <c r="H2243">
        <v>-0.01</v>
      </c>
      <c r="I2243">
        <v>3.452</v>
      </c>
      <c r="J2243">
        <v>-0.28699999999999998</v>
      </c>
      <c r="K2243">
        <v>-1.274</v>
      </c>
      <c r="L2243">
        <v>-2.27</v>
      </c>
      <c r="M2243">
        <v>-3.05</v>
      </c>
      <c r="N2243">
        <v>-3.21</v>
      </c>
      <c r="O2243">
        <v>1.1279999999999999</v>
      </c>
      <c r="P2243">
        <v>1.1459999999999999</v>
      </c>
      <c r="Q2243">
        <v>1.1419999999999999</v>
      </c>
      <c r="R2243">
        <v>0.84899999999999998</v>
      </c>
      <c r="S2243">
        <v>0.36799999999999999</v>
      </c>
    </row>
    <row r="2244" spans="1:19" x14ac:dyDescent="0.3">
      <c r="A2244">
        <v>360</v>
      </c>
      <c r="B2244">
        <v>-0.27400000000000002</v>
      </c>
      <c r="C2244">
        <v>-1.274</v>
      </c>
      <c r="D2244">
        <v>-2.27</v>
      </c>
      <c r="E2244">
        <v>-3.052</v>
      </c>
      <c r="F2244">
        <v>-3.21</v>
      </c>
      <c r="G2244">
        <v>3.4</v>
      </c>
      <c r="H2244">
        <v>-0.01</v>
      </c>
      <c r="I2244">
        <v>3.452</v>
      </c>
      <c r="J2244">
        <v>-0.28899999999999998</v>
      </c>
      <c r="K2244">
        <v>-1.2749999999999999</v>
      </c>
      <c r="L2244">
        <v>-2.2709999999999999</v>
      </c>
      <c r="M2244">
        <v>-3.05</v>
      </c>
      <c r="N2244">
        <v>-3.21</v>
      </c>
      <c r="O2244">
        <v>1.1279999999999999</v>
      </c>
      <c r="P2244">
        <v>1.1439999999999999</v>
      </c>
      <c r="Q2244">
        <v>1.1419999999999999</v>
      </c>
      <c r="R2244">
        <v>0.85</v>
      </c>
      <c r="S2244">
        <v>0.37</v>
      </c>
    </row>
    <row r="2245" spans="1:19" x14ac:dyDescent="0.3">
      <c r="A2245">
        <v>420</v>
      </c>
      <c r="B2245">
        <v>-0.27400000000000002</v>
      </c>
      <c r="C2245">
        <v>-1.274</v>
      </c>
      <c r="D2245">
        <v>-2.27</v>
      </c>
      <c r="E2245">
        <v>-3.052</v>
      </c>
      <c r="F2245">
        <v>-3.21</v>
      </c>
      <c r="G2245">
        <v>3.4</v>
      </c>
      <c r="H2245">
        <v>-0.01</v>
      </c>
      <c r="I2245">
        <v>3.452</v>
      </c>
      <c r="J2245">
        <v>-0.29099999999999998</v>
      </c>
      <c r="K2245">
        <v>-1.276</v>
      </c>
      <c r="L2245">
        <v>-2.27</v>
      </c>
      <c r="M2245">
        <v>-3.05</v>
      </c>
      <c r="N2245">
        <v>-3.21</v>
      </c>
      <c r="O2245">
        <v>1.127</v>
      </c>
      <c r="P2245">
        <v>1.1419999999999999</v>
      </c>
      <c r="Q2245">
        <v>1.1419999999999999</v>
      </c>
      <c r="R2245">
        <v>0.85</v>
      </c>
      <c r="S2245">
        <v>0.371</v>
      </c>
    </row>
    <row r="2246" spans="1:19" x14ac:dyDescent="0.3">
      <c r="A2246">
        <v>480</v>
      </c>
      <c r="B2246">
        <v>-0.27400000000000002</v>
      </c>
      <c r="C2246">
        <v>-1.274</v>
      </c>
      <c r="D2246">
        <v>-2.27</v>
      </c>
      <c r="E2246">
        <v>-3.052</v>
      </c>
      <c r="F2246">
        <v>-3.21</v>
      </c>
      <c r="G2246">
        <v>3.4</v>
      </c>
      <c r="H2246">
        <v>-0.01</v>
      </c>
      <c r="I2246">
        <v>3.452</v>
      </c>
      <c r="J2246">
        <v>-0.29199999999999998</v>
      </c>
      <c r="K2246">
        <v>-1.2769999999999999</v>
      </c>
      <c r="L2246">
        <v>-2.27</v>
      </c>
      <c r="M2246">
        <v>-3.05</v>
      </c>
      <c r="N2246">
        <v>-3.21</v>
      </c>
      <c r="O2246">
        <v>1.1259999999999999</v>
      </c>
      <c r="P2246">
        <v>1.1399999999999999</v>
      </c>
      <c r="Q2246">
        <v>1.143</v>
      </c>
      <c r="R2246">
        <v>0.85</v>
      </c>
      <c r="S2246">
        <v>0.372</v>
      </c>
    </row>
    <row r="2247" spans="1:19" x14ac:dyDescent="0.3">
      <c r="A2247">
        <v>540</v>
      </c>
      <c r="B2247">
        <v>-0.27400000000000002</v>
      </c>
      <c r="C2247">
        <v>-1.274</v>
      </c>
      <c r="D2247">
        <v>-2.27</v>
      </c>
      <c r="E2247">
        <v>-3.052</v>
      </c>
      <c r="F2247">
        <v>-3.21</v>
      </c>
      <c r="G2247">
        <v>3.4</v>
      </c>
      <c r="H2247">
        <v>-0.01</v>
      </c>
      <c r="I2247">
        <v>3.452</v>
      </c>
      <c r="J2247">
        <v>-0.29399999999999998</v>
      </c>
      <c r="K2247">
        <v>-1.2789999999999999</v>
      </c>
      <c r="L2247">
        <v>-2.27</v>
      </c>
      <c r="M2247">
        <v>-3.05</v>
      </c>
      <c r="N2247">
        <v>-3.21</v>
      </c>
      <c r="O2247">
        <v>1.125</v>
      </c>
      <c r="P2247">
        <v>1.139</v>
      </c>
      <c r="Q2247">
        <v>1.1419999999999999</v>
      </c>
      <c r="R2247">
        <v>0.85</v>
      </c>
      <c r="S2247">
        <v>0.372</v>
      </c>
    </row>
    <row r="2248" spans="1:19" x14ac:dyDescent="0.3">
      <c r="A2248">
        <v>600</v>
      </c>
      <c r="B2248">
        <v>-0.27400000000000002</v>
      </c>
      <c r="C2248">
        <v>-1.274</v>
      </c>
      <c r="D2248">
        <v>-2.27</v>
      </c>
      <c r="E2248">
        <v>-3.052</v>
      </c>
      <c r="F2248">
        <v>-3.21</v>
      </c>
      <c r="G2248">
        <v>3.4</v>
      </c>
      <c r="H2248">
        <v>-0.01</v>
      </c>
      <c r="I2248">
        <v>3.452</v>
      </c>
      <c r="J2248">
        <v>-0.29499999999999998</v>
      </c>
      <c r="K2248">
        <v>-1.28</v>
      </c>
      <c r="L2248">
        <v>-2.2709999999999999</v>
      </c>
      <c r="M2248">
        <v>-3.05</v>
      </c>
      <c r="N2248">
        <v>-3.21</v>
      </c>
      <c r="O2248">
        <v>1.125</v>
      </c>
      <c r="P2248">
        <v>1.137</v>
      </c>
      <c r="Q2248">
        <v>1.1419999999999999</v>
      </c>
      <c r="R2248">
        <v>0.85</v>
      </c>
      <c r="S2248">
        <v>0.372</v>
      </c>
    </row>
    <row r="2250" spans="1:19" x14ac:dyDescent="0.3">
      <c r="A2250" t="s">
        <v>0</v>
      </c>
      <c r="B2250" t="s">
        <v>174</v>
      </c>
    </row>
    <row r="2251" spans="1:19" x14ac:dyDescent="0.3">
      <c r="A2251">
        <v>0</v>
      </c>
      <c r="B2251">
        <v>-0.27400000000000002</v>
      </c>
      <c r="C2251">
        <v>-1.274</v>
      </c>
      <c r="D2251">
        <v>-2.27</v>
      </c>
      <c r="E2251">
        <v>-3.052</v>
      </c>
      <c r="F2251">
        <v>-3.21</v>
      </c>
      <c r="G2251">
        <v>3.4</v>
      </c>
      <c r="H2251">
        <v>-0.01</v>
      </c>
      <c r="I2251">
        <v>3.2360000000000002</v>
      </c>
      <c r="J2251">
        <v>-0.27400000000000002</v>
      </c>
      <c r="K2251">
        <v>-1.274</v>
      </c>
      <c r="L2251">
        <v>-2.27</v>
      </c>
      <c r="M2251">
        <v>-3.052</v>
      </c>
      <c r="N2251">
        <v>-3.21</v>
      </c>
      <c r="O2251">
        <v>1.123</v>
      </c>
      <c r="P2251">
        <v>1.123</v>
      </c>
      <c r="Q2251">
        <v>1.117</v>
      </c>
      <c r="R2251">
        <v>0.83499999999999996</v>
      </c>
      <c r="S2251">
        <v>0.36199999999999999</v>
      </c>
    </row>
    <row r="2252" spans="1:19" x14ac:dyDescent="0.3">
      <c r="A2252">
        <v>60</v>
      </c>
      <c r="B2252">
        <v>-0.27400000000000002</v>
      </c>
      <c r="C2252">
        <v>-1.274</v>
      </c>
      <c r="D2252">
        <v>-2.27</v>
      </c>
      <c r="E2252">
        <v>-3.052</v>
      </c>
      <c r="F2252">
        <v>-3.21</v>
      </c>
      <c r="G2252">
        <v>3.4</v>
      </c>
      <c r="H2252">
        <v>-0.01</v>
      </c>
      <c r="I2252">
        <v>3.2360000000000002</v>
      </c>
      <c r="J2252">
        <v>-0.27800000000000002</v>
      </c>
      <c r="K2252">
        <v>-1.2729999999999999</v>
      </c>
      <c r="L2252">
        <v>-2.27</v>
      </c>
      <c r="M2252">
        <v>-3.052</v>
      </c>
      <c r="N2252">
        <v>-3.2069999999999999</v>
      </c>
      <c r="O2252">
        <v>1.127</v>
      </c>
      <c r="P2252">
        <v>1.139</v>
      </c>
      <c r="Q2252">
        <v>1.133</v>
      </c>
      <c r="R2252">
        <v>0.84199999999999997</v>
      </c>
      <c r="S2252">
        <v>0.35599999999999998</v>
      </c>
    </row>
    <row r="2253" spans="1:19" x14ac:dyDescent="0.3">
      <c r="A2253">
        <v>120</v>
      </c>
      <c r="B2253">
        <v>-0.27400000000000002</v>
      </c>
      <c r="C2253">
        <v>-1.274</v>
      </c>
      <c r="D2253">
        <v>-2.27</v>
      </c>
      <c r="E2253">
        <v>-3.052</v>
      </c>
      <c r="F2253">
        <v>-3.21</v>
      </c>
      <c r="G2253">
        <v>3.4</v>
      </c>
      <c r="H2253">
        <v>-0.01</v>
      </c>
      <c r="I2253">
        <v>3.2360000000000002</v>
      </c>
      <c r="J2253">
        <v>-0.28100000000000003</v>
      </c>
      <c r="K2253">
        <v>-1.274</v>
      </c>
      <c r="L2253">
        <v>-2.27</v>
      </c>
      <c r="M2253">
        <v>-3.0510000000000002</v>
      </c>
      <c r="N2253">
        <v>-3.2040000000000002</v>
      </c>
      <c r="O2253">
        <v>1.1279999999999999</v>
      </c>
      <c r="P2253">
        <v>1.1439999999999999</v>
      </c>
      <c r="Q2253">
        <v>1.1379999999999999</v>
      </c>
      <c r="R2253">
        <v>0.84399999999999997</v>
      </c>
      <c r="S2253">
        <v>0.35</v>
      </c>
    </row>
    <row r="2254" spans="1:19" x14ac:dyDescent="0.3">
      <c r="A2254">
        <v>180</v>
      </c>
      <c r="B2254">
        <v>-0.27400000000000002</v>
      </c>
      <c r="C2254">
        <v>-1.274</v>
      </c>
      <c r="D2254">
        <v>-2.27</v>
      </c>
      <c r="E2254">
        <v>-3.052</v>
      </c>
      <c r="F2254">
        <v>-3.21</v>
      </c>
      <c r="G2254">
        <v>3.4</v>
      </c>
      <c r="H2254">
        <v>-0.01</v>
      </c>
      <c r="I2254">
        <v>3.2360000000000002</v>
      </c>
      <c r="J2254">
        <v>-0.28299999999999997</v>
      </c>
      <c r="K2254">
        <v>-1.2729999999999999</v>
      </c>
      <c r="L2254">
        <v>-2.2709999999999999</v>
      </c>
      <c r="M2254">
        <v>-3.05</v>
      </c>
      <c r="N2254">
        <v>-3.2010000000000001</v>
      </c>
      <c r="O2254">
        <v>1.129</v>
      </c>
      <c r="P2254">
        <v>1.1479999999999999</v>
      </c>
      <c r="Q2254">
        <v>1.141</v>
      </c>
      <c r="R2254">
        <v>0.84699999999999998</v>
      </c>
      <c r="S2254">
        <v>0.34499999999999997</v>
      </c>
    </row>
    <row r="2255" spans="1:19" x14ac:dyDescent="0.3">
      <c r="A2255">
        <v>240</v>
      </c>
      <c r="B2255">
        <v>-0.27400000000000002</v>
      </c>
      <c r="C2255">
        <v>-1.274</v>
      </c>
      <c r="D2255">
        <v>-2.27</v>
      </c>
      <c r="E2255">
        <v>-3.052</v>
      </c>
      <c r="F2255">
        <v>-3.21</v>
      </c>
      <c r="G2255">
        <v>3.4</v>
      </c>
      <c r="H2255">
        <v>-0.01</v>
      </c>
      <c r="I2255">
        <v>3.2360000000000002</v>
      </c>
      <c r="J2255">
        <v>-0.28599999999999998</v>
      </c>
      <c r="K2255">
        <v>-1.2729999999999999</v>
      </c>
      <c r="L2255">
        <v>-2.27</v>
      </c>
      <c r="M2255">
        <v>-3.05</v>
      </c>
      <c r="N2255">
        <v>-3.198</v>
      </c>
      <c r="O2255">
        <v>1.129</v>
      </c>
      <c r="P2255">
        <v>1.1479999999999999</v>
      </c>
      <c r="Q2255">
        <v>1.1419999999999999</v>
      </c>
      <c r="R2255">
        <v>0.85</v>
      </c>
      <c r="S2255">
        <v>0.34</v>
      </c>
    </row>
    <row r="2256" spans="1:19" x14ac:dyDescent="0.3">
      <c r="A2256">
        <v>300</v>
      </c>
      <c r="B2256">
        <v>-0.27400000000000002</v>
      </c>
      <c r="C2256">
        <v>-1.274</v>
      </c>
      <c r="D2256">
        <v>-2.27</v>
      </c>
      <c r="E2256">
        <v>-3.052</v>
      </c>
      <c r="F2256">
        <v>-3.21</v>
      </c>
      <c r="G2256">
        <v>3.4</v>
      </c>
      <c r="H2256">
        <v>-0.01</v>
      </c>
      <c r="I2256">
        <v>3.2360000000000002</v>
      </c>
      <c r="J2256">
        <v>-0.28699999999999998</v>
      </c>
      <c r="K2256">
        <v>-1.274</v>
      </c>
      <c r="L2256">
        <v>-2.27</v>
      </c>
      <c r="M2256">
        <v>-3.0510000000000002</v>
      </c>
      <c r="N2256">
        <v>-3.1949999999999998</v>
      </c>
      <c r="O2256">
        <v>1.1279999999999999</v>
      </c>
      <c r="P2256">
        <v>1.1459999999999999</v>
      </c>
      <c r="Q2256">
        <v>1.141</v>
      </c>
      <c r="R2256">
        <v>0.85199999999999998</v>
      </c>
      <c r="S2256">
        <v>0.33700000000000002</v>
      </c>
    </row>
    <row r="2257" spans="1:19" x14ac:dyDescent="0.3">
      <c r="A2257">
        <v>360</v>
      </c>
      <c r="B2257">
        <v>-0.27400000000000002</v>
      </c>
      <c r="C2257">
        <v>-1.274</v>
      </c>
      <c r="D2257">
        <v>-2.27</v>
      </c>
      <c r="E2257">
        <v>-3.052</v>
      </c>
      <c r="F2257">
        <v>-3.21</v>
      </c>
      <c r="G2257">
        <v>3.4</v>
      </c>
      <c r="H2257">
        <v>-0.01</v>
      </c>
      <c r="I2257">
        <v>3.2360000000000002</v>
      </c>
      <c r="J2257">
        <v>-0.28899999999999998</v>
      </c>
      <c r="K2257">
        <v>-1.2749999999999999</v>
      </c>
      <c r="L2257">
        <v>-2.2709999999999999</v>
      </c>
      <c r="M2257">
        <v>-3.05</v>
      </c>
      <c r="N2257">
        <v>-3.1920000000000002</v>
      </c>
      <c r="O2257">
        <v>1.1279999999999999</v>
      </c>
      <c r="P2257">
        <v>1.1439999999999999</v>
      </c>
      <c r="Q2257">
        <v>1.1419999999999999</v>
      </c>
      <c r="R2257">
        <v>0.85</v>
      </c>
      <c r="S2257">
        <v>0.33500000000000002</v>
      </c>
    </row>
    <row r="2258" spans="1:19" x14ac:dyDescent="0.3">
      <c r="A2258">
        <v>420</v>
      </c>
      <c r="B2258">
        <v>-0.27400000000000002</v>
      </c>
      <c r="C2258">
        <v>-1.274</v>
      </c>
      <c r="D2258">
        <v>-2.27</v>
      </c>
      <c r="E2258">
        <v>-3.052</v>
      </c>
      <c r="F2258">
        <v>-3.21</v>
      </c>
      <c r="G2258">
        <v>3.4</v>
      </c>
      <c r="H2258">
        <v>-0.01</v>
      </c>
      <c r="I2258">
        <v>3.2360000000000002</v>
      </c>
      <c r="J2258">
        <v>-0.28999999999999998</v>
      </c>
      <c r="K2258">
        <v>-1.276</v>
      </c>
      <c r="L2258">
        <v>-2.2709999999999999</v>
      </c>
      <c r="M2258">
        <v>-3.0489999999999999</v>
      </c>
      <c r="N2258">
        <v>-3.1890000000000001</v>
      </c>
      <c r="O2258">
        <v>1.127</v>
      </c>
      <c r="P2258">
        <v>1.1419999999999999</v>
      </c>
      <c r="Q2258">
        <v>1.143</v>
      </c>
      <c r="R2258">
        <v>0.84699999999999998</v>
      </c>
      <c r="S2258">
        <v>0.33400000000000002</v>
      </c>
    </row>
    <row r="2259" spans="1:19" x14ac:dyDescent="0.3">
      <c r="A2259">
        <v>480</v>
      </c>
      <c r="B2259">
        <v>-0.27400000000000002</v>
      </c>
      <c r="C2259">
        <v>-1.274</v>
      </c>
      <c r="D2259">
        <v>-2.27</v>
      </c>
      <c r="E2259">
        <v>-3.052</v>
      </c>
      <c r="F2259">
        <v>-3.21</v>
      </c>
      <c r="G2259">
        <v>3.4</v>
      </c>
      <c r="H2259">
        <v>-0.01</v>
      </c>
      <c r="I2259">
        <v>3.2360000000000002</v>
      </c>
      <c r="J2259">
        <v>-0.29199999999999998</v>
      </c>
      <c r="K2259">
        <v>-1.2769999999999999</v>
      </c>
      <c r="L2259">
        <v>-2.27</v>
      </c>
      <c r="M2259">
        <v>-3.0470000000000002</v>
      </c>
      <c r="N2259">
        <v>-3.1859999999999999</v>
      </c>
      <c r="O2259">
        <v>1.1259999999999999</v>
      </c>
      <c r="P2259">
        <v>1.1399999999999999</v>
      </c>
      <c r="Q2259">
        <v>1.143</v>
      </c>
      <c r="R2259">
        <v>0.84299999999999997</v>
      </c>
      <c r="S2259">
        <v>0.33200000000000002</v>
      </c>
    </row>
    <row r="2260" spans="1:19" x14ac:dyDescent="0.3">
      <c r="A2260">
        <v>540</v>
      </c>
      <c r="B2260">
        <v>-0.27400000000000002</v>
      </c>
      <c r="C2260">
        <v>-1.274</v>
      </c>
      <c r="D2260">
        <v>-2.27</v>
      </c>
      <c r="E2260">
        <v>-3.052</v>
      </c>
      <c r="F2260">
        <v>-3.21</v>
      </c>
      <c r="G2260">
        <v>3.4</v>
      </c>
      <c r="H2260">
        <v>-0.01</v>
      </c>
      <c r="I2260">
        <v>3.2360000000000002</v>
      </c>
      <c r="J2260">
        <v>-0.29399999999999998</v>
      </c>
      <c r="K2260">
        <v>-1.2789999999999999</v>
      </c>
      <c r="L2260">
        <v>-2.27</v>
      </c>
      <c r="M2260">
        <v>-3.0459999999999998</v>
      </c>
      <c r="N2260">
        <v>-3.1829999999999998</v>
      </c>
      <c r="O2260">
        <v>1.125</v>
      </c>
      <c r="P2260">
        <v>1.139</v>
      </c>
      <c r="Q2260">
        <v>1.1419999999999999</v>
      </c>
      <c r="R2260">
        <v>0.83899999999999997</v>
      </c>
      <c r="S2260">
        <v>0.33</v>
      </c>
    </row>
    <row r="2261" spans="1:19" x14ac:dyDescent="0.3">
      <c r="A2261">
        <v>600</v>
      </c>
      <c r="B2261">
        <v>-0.27400000000000002</v>
      </c>
      <c r="C2261">
        <v>-1.274</v>
      </c>
      <c r="D2261">
        <v>-2.27</v>
      </c>
      <c r="E2261">
        <v>-3.052</v>
      </c>
      <c r="F2261">
        <v>-3.21</v>
      </c>
      <c r="G2261">
        <v>3.4</v>
      </c>
      <c r="H2261">
        <v>-0.01</v>
      </c>
      <c r="I2261">
        <v>3.2360000000000002</v>
      </c>
      <c r="J2261">
        <v>-0.29499999999999998</v>
      </c>
      <c r="K2261">
        <v>-1.28</v>
      </c>
      <c r="L2261">
        <v>-2.2709999999999999</v>
      </c>
      <c r="M2261">
        <v>-3.0430000000000001</v>
      </c>
      <c r="N2261">
        <v>-3.18</v>
      </c>
      <c r="O2261">
        <v>1.125</v>
      </c>
      <c r="P2261">
        <v>1.137</v>
      </c>
      <c r="Q2261">
        <v>1.1419999999999999</v>
      </c>
      <c r="R2261">
        <v>0.83499999999999996</v>
      </c>
      <c r="S2261">
        <v>0.32800000000000001</v>
      </c>
    </row>
    <row r="2263" spans="1:19" x14ac:dyDescent="0.3">
      <c r="A2263" t="s">
        <v>0</v>
      </c>
      <c r="B2263" t="s">
        <v>175</v>
      </c>
    </row>
    <row r="2264" spans="1:19" x14ac:dyDescent="0.3">
      <c r="A2264">
        <v>0</v>
      </c>
      <c r="B2264">
        <v>-0.27400000000000002</v>
      </c>
      <c r="C2264">
        <v>-1.274</v>
      </c>
      <c r="D2264">
        <v>-2.27</v>
      </c>
      <c r="E2264">
        <v>-3.0459999999999998</v>
      </c>
      <c r="F2264">
        <v>-3.2</v>
      </c>
      <c r="G2264">
        <v>3.4</v>
      </c>
      <c r="H2264">
        <v>-0.01</v>
      </c>
      <c r="I2264">
        <v>3.661</v>
      </c>
      <c r="J2264">
        <v>-0.27400000000000002</v>
      </c>
      <c r="K2264">
        <v>-1.274</v>
      </c>
      <c r="L2264">
        <v>-2.27</v>
      </c>
      <c r="M2264">
        <v>-3.0459999999999998</v>
      </c>
      <c r="N2264">
        <v>-3.2</v>
      </c>
      <c r="O2264">
        <v>1.123</v>
      </c>
      <c r="P2264">
        <v>1.123</v>
      </c>
      <c r="Q2264">
        <v>1.117</v>
      </c>
      <c r="R2264">
        <v>0.82799999999999996</v>
      </c>
      <c r="S2264">
        <v>0.35899999999999999</v>
      </c>
    </row>
    <row r="2265" spans="1:19" x14ac:dyDescent="0.3">
      <c r="A2265">
        <v>60</v>
      </c>
      <c r="B2265">
        <v>-0.27400000000000002</v>
      </c>
      <c r="C2265">
        <v>-1.274</v>
      </c>
      <c r="D2265">
        <v>-2.27</v>
      </c>
      <c r="E2265">
        <v>-3.0459999999999998</v>
      </c>
      <c r="F2265">
        <v>-3.2</v>
      </c>
      <c r="G2265">
        <v>3.4</v>
      </c>
      <c r="H2265">
        <v>-0.01</v>
      </c>
      <c r="I2265">
        <v>3.661</v>
      </c>
      <c r="J2265">
        <v>-0.27800000000000002</v>
      </c>
      <c r="K2265">
        <v>-1.274</v>
      </c>
      <c r="L2265">
        <v>-2.27</v>
      </c>
      <c r="M2265">
        <v>-3.0459999999999998</v>
      </c>
      <c r="N2265">
        <v>-3.2029999999999998</v>
      </c>
      <c r="O2265">
        <v>1.1259999999999999</v>
      </c>
      <c r="P2265">
        <v>1.1399999999999999</v>
      </c>
      <c r="Q2265">
        <v>1.1319999999999999</v>
      </c>
      <c r="R2265">
        <v>0.83299999999999996</v>
      </c>
      <c r="S2265">
        <v>0.36899999999999999</v>
      </c>
    </row>
    <row r="2266" spans="1:19" x14ac:dyDescent="0.3">
      <c r="A2266">
        <v>120</v>
      </c>
      <c r="B2266">
        <v>-0.27400000000000002</v>
      </c>
      <c r="C2266">
        <v>-1.274</v>
      </c>
      <c r="D2266">
        <v>-2.27</v>
      </c>
      <c r="E2266">
        <v>-3.0459999999999998</v>
      </c>
      <c r="F2266">
        <v>-3.2</v>
      </c>
      <c r="G2266">
        <v>3.4</v>
      </c>
      <c r="H2266">
        <v>-0.01</v>
      </c>
      <c r="I2266">
        <v>3.661</v>
      </c>
      <c r="J2266">
        <v>-0.28100000000000003</v>
      </c>
      <c r="K2266">
        <v>-1.274</v>
      </c>
      <c r="L2266">
        <v>-2.27</v>
      </c>
      <c r="M2266">
        <v>-3.0449999999999999</v>
      </c>
      <c r="N2266">
        <v>-3.206</v>
      </c>
      <c r="O2266">
        <v>1.1279999999999999</v>
      </c>
      <c r="P2266">
        <v>1.143</v>
      </c>
      <c r="Q2266">
        <v>1.139</v>
      </c>
      <c r="R2266">
        <v>0.84</v>
      </c>
      <c r="S2266">
        <v>0.376</v>
      </c>
    </row>
    <row r="2267" spans="1:19" x14ac:dyDescent="0.3">
      <c r="A2267">
        <v>180</v>
      </c>
      <c r="B2267">
        <v>-0.27400000000000002</v>
      </c>
      <c r="C2267">
        <v>-1.274</v>
      </c>
      <c r="D2267">
        <v>-2.27</v>
      </c>
      <c r="E2267">
        <v>-3.0459999999999998</v>
      </c>
      <c r="F2267">
        <v>-3.2</v>
      </c>
      <c r="G2267">
        <v>3.4</v>
      </c>
      <c r="H2267">
        <v>-0.01</v>
      </c>
      <c r="I2267">
        <v>3.661</v>
      </c>
      <c r="J2267">
        <v>-0.28299999999999997</v>
      </c>
      <c r="K2267">
        <v>-1.2729999999999999</v>
      </c>
      <c r="L2267">
        <v>-2.27</v>
      </c>
      <c r="M2267">
        <v>-3.0449999999999999</v>
      </c>
      <c r="N2267">
        <v>-3.2090000000000001</v>
      </c>
      <c r="O2267">
        <v>1.129</v>
      </c>
      <c r="P2267">
        <v>1.1479999999999999</v>
      </c>
      <c r="Q2267">
        <v>1.1399999999999999</v>
      </c>
      <c r="R2267">
        <v>0.84199999999999997</v>
      </c>
      <c r="S2267">
        <v>0.38400000000000001</v>
      </c>
    </row>
    <row r="2268" spans="1:19" x14ac:dyDescent="0.3">
      <c r="A2268">
        <v>240</v>
      </c>
      <c r="B2268">
        <v>-0.27400000000000002</v>
      </c>
      <c r="C2268">
        <v>-1.274</v>
      </c>
      <c r="D2268">
        <v>-2.27</v>
      </c>
      <c r="E2268">
        <v>-3.0459999999999998</v>
      </c>
      <c r="F2268">
        <v>-3.2</v>
      </c>
      <c r="G2268">
        <v>3.4</v>
      </c>
      <c r="H2268">
        <v>-0.01</v>
      </c>
      <c r="I2268">
        <v>3.661</v>
      </c>
      <c r="J2268">
        <v>-0.28499999999999998</v>
      </c>
      <c r="K2268">
        <v>-1.2729999999999999</v>
      </c>
      <c r="L2268">
        <v>-2.27</v>
      </c>
      <c r="M2268">
        <v>-3.0430000000000001</v>
      </c>
      <c r="N2268">
        <v>-3.2120000000000002</v>
      </c>
      <c r="O2268">
        <v>1.1279999999999999</v>
      </c>
      <c r="P2268">
        <v>1.1479999999999999</v>
      </c>
      <c r="Q2268">
        <v>1.1419999999999999</v>
      </c>
      <c r="R2268">
        <v>0.84</v>
      </c>
      <c r="S2268">
        <v>0.39</v>
      </c>
    </row>
    <row r="2269" spans="1:19" x14ac:dyDescent="0.3">
      <c r="A2269">
        <v>300</v>
      </c>
      <c r="B2269">
        <v>-0.27400000000000002</v>
      </c>
      <c r="C2269">
        <v>-1.274</v>
      </c>
      <c r="D2269">
        <v>-2.27</v>
      </c>
      <c r="E2269">
        <v>-3.0459999999999998</v>
      </c>
      <c r="F2269">
        <v>-3.2</v>
      </c>
      <c r="G2269">
        <v>3.4</v>
      </c>
      <c r="H2269">
        <v>-0.01</v>
      </c>
      <c r="I2269">
        <v>3.661</v>
      </c>
      <c r="J2269">
        <v>-0.28699999999999998</v>
      </c>
      <c r="K2269">
        <v>-1.274</v>
      </c>
      <c r="L2269">
        <v>-2.27</v>
      </c>
      <c r="M2269">
        <v>-3.0430000000000001</v>
      </c>
      <c r="N2269">
        <v>-3.2149999999999999</v>
      </c>
      <c r="O2269">
        <v>1.1279999999999999</v>
      </c>
      <c r="P2269">
        <v>1.1459999999999999</v>
      </c>
      <c r="Q2269">
        <v>1.1419999999999999</v>
      </c>
      <c r="R2269">
        <v>0.84099999999999997</v>
      </c>
      <c r="S2269">
        <v>0.39600000000000002</v>
      </c>
    </row>
    <row r="2270" spans="1:19" x14ac:dyDescent="0.3">
      <c r="A2270">
        <v>360</v>
      </c>
      <c r="B2270">
        <v>-0.27400000000000002</v>
      </c>
      <c r="C2270">
        <v>-1.274</v>
      </c>
      <c r="D2270">
        <v>-2.27</v>
      </c>
      <c r="E2270">
        <v>-3.0459999999999998</v>
      </c>
      <c r="F2270">
        <v>-3.2</v>
      </c>
      <c r="G2270">
        <v>3.4</v>
      </c>
      <c r="H2270">
        <v>-0.01</v>
      </c>
      <c r="I2270">
        <v>3.661</v>
      </c>
      <c r="J2270">
        <v>-0.28899999999999998</v>
      </c>
      <c r="K2270">
        <v>-1.2749999999999999</v>
      </c>
      <c r="L2270">
        <v>-2.27</v>
      </c>
      <c r="M2270">
        <v>-3.0430000000000001</v>
      </c>
      <c r="N2270">
        <v>-3.218</v>
      </c>
      <c r="O2270">
        <v>1.1279999999999999</v>
      </c>
      <c r="P2270">
        <v>1.143</v>
      </c>
      <c r="Q2270">
        <v>1.1419999999999999</v>
      </c>
      <c r="R2270">
        <v>0.84299999999999997</v>
      </c>
      <c r="S2270">
        <v>0.40100000000000002</v>
      </c>
    </row>
    <row r="2271" spans="1:19" x14ac:dyDescent="0.3">
      <c r="A2271">
        <v>420</v>
      </c>
      <c r="B2271">
        <v>-0.27400000000000002</v>
      </c>
      <c r="C2271">
        <v>-1.274</v>
      </c>
      <c r="D2271">
        <v>-2.27</v>
      </c>
      <c r="E2271">
        <v>-3.0459999999999998</v>
      </c>
      <c r="F2271">
        <v>-3.2</v>
      </c>
      <c r="G2271">
        <v>3.4</v>
      </c>
      <c r="H2271">
        <v>-0.01</v>
      </c>
      <c r="I2271">
        <v>3.661</v>
      </c>
      <c r="J2271">
        <v>-0.29099999999999998</v>
      </c>
      <c r="K2271">
        <v>-1.276</v>
      </c>
      <c r="L2271">
        <v>-2.27</v>
      </c>
      <c r="M2271">
        <v>-3.0449999999999999</v>
      </c>
      <c r="N2271">
        <v>-3.2210000000000001</v>
      </c>
      <c r="O2271">
        <v>1.127</v>
      </c>
      <c r="P2271">
        <v>1.1419999999999999</v>
      </c>
      <c r="Q2271">
        <v>1.1419999999999999</v>
      </c>
      <c r="R2271">
        <v>0.84699999999999998</v>
      </c>
      <c r="S2271">
        <v>0.40500000000000003</v>
      </c>
    </row>
    <row r="2272" spans="1:19" x14ac:dyDescent="0.3">
      <c r="A2272">
        <v>480</v>
      </c>
      <c r="B2272">
        <v>-0.27400000000000002</v>
      </c>
      <c r="C2272">
        <v>-1.274</v>
      </c>
      <c r="D2272">
        <v>-2.27</v>
      </c>
      <c r="E2272">
        <v>-3.0459999999999998</v>
      </c>
      <c r="F2272">
        <v>-3.2</v>
      </c>
      <c r="G2272">
        <v>3.4</v>
      </c>
      <c r="H2272">
        <v>-0.01</v>
      </c>
      <c r="I2272">
        <v>3.661</v>
      </c>
      <c r="J2272">
        <v>-0.29199999999999998</v>
      </c>
      <c r="K2272">
        <v>-1.2769999999999999</v>
      </c>
      <c r="L2272">
        <v>-2.27</v>
      </c>
      <c r="M2272">
        <v>-3.0459999999999998</v>
      </c>
      <c r="N2272">
        <v>-3.2240000000000002</v>
      </c>
      <c r="O2272">
        <v>1.1259999999999999</v>
      </c>
      <c r="P2272">
        <v>1.1399999999999999</v>
      </c>
      <c r="Q2272">
        <v>1.1419999999999999</v>
      </c>
      <c r="R2272">
        <v>0.85099999999999998</v>
      </c>
      <c r="S2272">
        <v>0.40799999999999997</v>
      </c>
    </row>
    <row r="2273" spans="1:19" x14ac:dyDescent="0.3">
      <c r="A2273">
        <v>540</v>
      </c>
      <c r="B2273">
        <v>-0.27400000000000002</v>
      </c>
      <c r="C2273">
        <v>-1.274</v>
      </c>
      <c r="D2273">
        <v>-2.27</v>
      </c>
      <c r="E2273">
        <v>-3.0459999999999998</v>
      </c>
      <c r="F2273">
        <v>-3.2</v>
      </c>
      <c r="G2273">
        <v>3.4</v>
      </c>
      <c r="H2273">
        <v>-0.01</v>
      </c>
      <c r="I2273">
        <v>3.661</v>
      </c>
      <c r="J2273">
        <v>-0.29399999999999998</v>
      </c>
      <c r="K2273">
        <v>-1.2789999999999999</v>
      </c>
      <c r="L2273">
        <v>-2.27</v>
      </c>
      <c r="M2273">
        <v>-3.0470000000000002</v>
      </c>
      <c r="N2273">
        <v>-3.2269999999999999</v>
      </c>
      <c r="O2273">
        <v>1.125</v>
      </c>
      <c r="P2273">
        <v>1.139</v>
      </c>
      <c r="Q2273">
        <v>1.1419999999999999</v>
      </c>
      <c r="R2273">
        <v>0.85399999999999998</v>
      </c>
      <c r="S2273">
        <v>0.41</v>
      </c>
    </row>
    <row r="2274" spans="1:19" x14ac:dyDescent="0.3">
      <c r="A2274">
        <v>600</v>
      </c>
      <c r="B2274">
        <v>-0.27400000000000002</v>
      </c>
      <c r="C2274">
        <v>-1.274</v>
      </c>
      <c r="D2274">
        <v>-2.27</v>
      </c>
      <c r="E2274">
        <v>-3.0459999999999998</v>
      </c>
      <c r="F2274">
        <v>-3.2</v>
      </c>
      <c r="G2274">
        <v>3.4</v>
      </c>
      <c r="H2274">
        <v>-0.01</v>
      </c>
      <c r="I2274">
        <v>3.661</v>
      </c>
      <c r="J2274">
        <v>-0.29499999999999998</v>
      </c>
      <c r="K2274">
        <v>-1.28</v>
      </c>
      <c r="L2274">
        <v>-2.27</v>
      </c>
      <c r="M2274">
        <v>-3.0489999999999999</v>
      </c>
      <c r="N2274">
        <v>-3.23</v>
      </c>
      <c r="O2274">
        <v>1.125</v>
      </c>
      <c r="P2274">
        <v>1.137</v>
      </c>
      <c r="Q2274">
        <v>1.1419999999999999</v>
      </c>
      <c r="R2274">
        <v>0.85799999999999998</v>
      </c>
      <c r="S2274">
        <v>0.41199999999999998</v>
      </c>
    </row>
    <row r="2276" spans="1:19" x14ac:dyDescent="0.3">
      <c r="A2276" t="s">
        <v>0</v>
      </c>
      <c r="B2276" t="s">
        <v>176</v>
      </c>
    </row>
    <row r="2277" spans="1:19" x14ac:dyDescent="0.3">
      <c r="A2277">
        <v>0</v>
      </c>
      <c r="B2277">
        <v>-0.27400000000000002</v>
      </c>
      <c r="C2277">
        <v>-1.274</v>
      </c>
      <c r="D2277">
        <v>-2.27</v>
      </c>
      <c r="E2277">
        <v>-3.0459999999999998</v>
      </c>
      <c r="F2277">
        <v>-3.2</v>
      </c>
      <c r="G2277">
        <v>3.4</v>
      </c>
      <c r="H2277">
        <v>-0.01</v>
      </c>
      <c r="I2277">
        <v>3.452</v>
      </c>
      <c r="J2277">
        <v>-0.27400000000000002</v>
      </c>
      <c r="K2277">
        <v>-1.274</v>
      </c>
      <c r="L2277">
        <v>-2.27</v>
      </c>
      <c r="M2277">
        <v>-3.0459999999999998</v>
      </c>
      <c r="N2277">
        <v>-3.2</v>
      </c>
      <c r="O2277">
        <v>1.123</v>
      </c>
      <c r="P2277">
        <v>1.123</v>
      </c>
      <c r="Q2277">
        <v>1.117</v>
      </c>
      <c r="R2277">
        <v>0.82799999999999996</v>
      </c>
      <c r="S2277">
        <v>0.35899999999999999</v>
      </c>
    </row>
    <row r="2278" spans="1:19" x14ac:dyDescent="0.3">
      <c r="A2278">
        <v>60</v>
      </c>
      <c r="B2278">
        <v>-0.27400000000000002</v>
      </c>
      <c r="C2278">
        <v>-1.274</v>
      </c>
      <c r="D2278">
        <v>-2.27</v>
      </c>
      <c r="E2278">
        <v>-3.0459999999999998</v>
      </c>
      <c r="F2278">
        <v>-3.2</v>
      </c>
      <c r="G2278">
        <v>3.4</v>
      </c>
      <c r="H2278">
        <v>-0.01</v>
      </c>
      <c r="I2278">
        <v>3.452</v>
      </c>
      <c r="J2278">
        <v>-0.27800000000000002</v>
      </c>
      <c r="K2278">
        <v>-1.2729999999999999</v>
      </c>
      <c r="L2278">
        <v>-2.27</v>
      </c>
      <c r="M2278">
        <v>-3.0459999999999998</v>
      </c>
      <c r="N2278">
        <v>-3.2</v>
      </c>
      <c r="O2278">
        <v>1.1259999999999999</v>
      </c>
      <c r="P2278">
        <v>1.139</v>
      </c>
      <c r="Q2278">
        <v>1.1319999999999999</v>
      </c>
      <c r="R2278">
        <v>0.83399999999999996</v>
      </c>
      <c r="S2278">
        <v>0.36099999999999999</v>
      </c>
    </row>
    <row r="2279" spans="1:19" x14ac:dyDescent="0.3">
      <c r="A2279">
        <v>120</v>
      </c>
      <c r="B2279">
        <v>-0.27400000000000002</v>
      </c>
      <c r="C2279">
        <v>-1.274</v>
      </c>
      <c r="D2279">
        <v>-2.27</v>
      </c>
      <c r="E2279">
        <v>-3.0459999999999998</v>
      </c>
      <c r="F2279">
        <v>-3.2</v>
      </c>
      <c r="G2279">
        <v>3.4</v>
      </c>
      <c r="H2279">
        <v>-0.01</v>
      </c>
      <c r="I2279">
        <v>3.452</v>
      </c>
      <c r="J2279">
        <v>-0.28100000000000003</v>
      </c>
      <c r="K2279">
        <v>-1.274</v>
      </c>
      <c r="L2279">
        <v>-2.27</v>
      </c>
      <c r="M2279">
        <v>-3.0449999999999999</v>
      </c>
      <c r="N2279">
        <v>-3.2</v>
      </c>
      <c r="O2279">
        <v>1.1279999999999999</v>
      </c>
      <c r="P2279">
        <v>1.1439999999999999</v>
      </c>
      <c r="Q2279">
        <v>1.1379999999999999</v>
      </c>
      <c r="R2279">
        <v>0.83899999999999997</v>
      </c>
      <c r="S2279">
        <v>0.36199999999999999</v>
      </c>
    </row>
    <row r="2280" spans="1:19" x14ac:dyDescent="0.3">
      <c r="A2280">
        <v>180</v>
      </c>
      <c r="B2280">
        <v>-0.27400000000000002</v>
      </c>
      <c r="C2280">
        <v>-1.274</v>
      </c>
      <c r="D2280">
        <v>-2.27</v>
      </c>
      <c r="E2280">
        <v>-3.0459999999999998</v>
      </c>
      <c r="F2280">
        <v>-3.2</v>
      </c>
      <c r="G2280">
        <v>3.4</v>
      </c>
      <c r="H2280">
        <v>-0.01</v>
      </c>
      <c r="I2280">
        <v>3.452</v>
      </c>
      <c r="J2280">
        <v>-0.28299999999999997</v>
      </c>
      <c r="K2280">
        <v>-1.2729999999999999</v>
      </c>
      <c r="L2280">
        <v>-2.27</v>
      </c>
      <c r="M2280">
        <v>-3.044</v>
      </c>
      <c r="N2280">
        <v>-3.2</v>
      </c>
      <c r="O2280">
        <v>1.129</v>
      </c>
      <c r="P2280">
        <v>1.1479999999999999</v>
      </c>
      <c r="Q2280">
        <v>1.1399999999999999</v>
      </c>
      <c r="R2280">
        <v>0.84099999999999997</v>
      </c>
      <c r="S2280">
        <v>0.36299999999999999</v>
      </c>
    </row>
    <row r="2281" spans="1:19" x14ac:dyDescent="0.3">
      <c r="A2281">
        <v>240</v>
      </c>
      <c r="B2281">
        <v>-0.27400000000000002</v>
      </c>
      <c r="C2281">
        <v>-1.274</v>
      </c>
      <c r="D2281">
        <v>-2.27</v>
      </c>
      <c r="E2281">
        <v>-3.0459999999999998</v>
      </c>
      <c r="F2281">
        <v>-3.2</v>
      </c>
      <c r="G2281">
        <v>3.4</v>
      </c>
      <c r="H2281">
        <v>-0.01</v>
      </c>
      <c r="I2281">
        <v>3.452</v>
      </c>
      <c r="J2281">
        <v>-0.28599999999999998</v>
      </c>
      <c r="K2281">
        <v>-1.2729999999999999</v>
      </c>
      <c r="L2281">
        <v>-2.27</v>
      </c>
      <c r="M2281">
        <v>-3.044</v>
      </c>
      <c r="N2281">
        <v>-3.2</v>
      </c>
      <c r="O2281">
        <v>1.129</v>
      </c>
      <c r="P2281">
        <v>1.1479999999999999</v>
      </c>
      <c r="Q2281">
        <v>1.1419999999999999</v>
      </c>
      <c r="R2281">
        <v>0.84199999999999997</v>
      </c>
      <c r="S2281">
        <v>0.36399999999999999</v>
      </c>
    </row>
    <row r="2282" spans="1:19" x14ac:dyDescent="0.3">
      <c r="A2282">
        <v>300</v>
      </c>
      <c r="B2282">
        <v>-0.27400000000000002</v>
      </c>
      <c r="C2282">
        <v>-1.274</v>
      </c>
      <c r="D2282">
        <v>-2.27</v>
      </c>
      <c r="E2282">
        <v>-3.0459999999999998</v>
      </c>
      <c r="F2282">
        <v>-3.2</v>
      </c>
      <c r="G2282">
        <v>3.4</v>
      </c>
      <c r="H2282">
        <v>-0.01</v>
      </c>
      <c r="I2282">
        <v>3.452</v>
      </c>
      <c r="J2282">
        <v>-0.28699999999999998</v>
      </c>
      <c r="K2282">
        <v>-1.274</v>
      </c>
      <c r="L2282">
        <v>-2.27</v>
      </c>
      <c r="M2282">
        <v>-3.044</v>
      </c>
      <c r="N2282">
        <v>-3.2</v>
      </c>
      <c r="O2282">
        <v>1.1279999999999999</v>
      </c>
      <c r="P2282">
        <v>1.1459999999999999</v>
      </c>
      <c r="Q2282">
        <v>1.1419999999999999</v>
      </c>
      <c r="R2282">
        <v>0.84299999999999997</v>
      </c>
      <c r="S2282">
        <v>0.36499999999999999</v>
      </c>
    </row>
    <row r="2283" spans="1:19" x14ac:dyDescent="0.3">
      <c r="A2283">
        <v>360</v>
      </c>
      <c r="B2283">
        <v>-0.27400000000000002</v>
      </c>
      <c r="C2283">
        <v>-1.274</v>
      </c>
      <c r="D2283">
        <v>-2.27</v>
      </c>
      <c r="E2283">
        <v>-3.0459999999999998</v>
      </c>
      <c r="F2283">
        <v>-3.2</v>
      </c>
      <c r="G2283">
        <v>3.4</v>
      </c>
      <c r="H2283">
        <v>-0.01</v>
      </c>
      <c r="I2283">
        <v>3.452</v>
      </c>
      <c r="J2283">
        <v>-0.28899999999999998</v>
      </c>
      <c r="K2283">
        <v>-1.2749999999999999</v>
      </c>
      <c r="L2283">
        <v>-2.27</v>
      </c>
      <c r="M2283">
        <v>-3.044</v>
      </c>
      <c r="N2283">
        <v>-3.2</v>
      </c>
      <c r="O2283">
        <v>1.1279999999999999</v>
      </c>
      <c r="P2283">
        <v>1.1439999999999999</v>
      </c>
      <c r="Q2283">
        <v>1.1419999999999999</v>
      </c>
      <c r="R2283">
        <v>0.84299999999999997</v>
      </c>
      <c r="S2283">
        <v>0.36699999999999999</v>
      </c>
    </row>
    <row r="2284" spans="1:19" x14ac:dyDescent="0.3">
      <c r="A2284">
        <v>420</v>
      </c>
      <c r="B2284">
        <v>-0.27400000000000002</v>
      </c>
      <c r="C2284">
        <v>-1.274</v>
      </c>
      <c r="D2284">
        <v>-2.27</v>
      </c>
      <c r="E2284">
        <v>-3.0459999999999998</v>
      </c>
      <c r="F2284">
        <v>-3.2</v>
      </c>
      <c r="G2284">
        <v>3.4</v>
      </c>
      <c r="H2284">
        <v>-0.01</v>
      </c>
      <c r="I2284">
        <v>3.452</v>
      </c>
      <c r="J2284">
        <v>-0.29099999999999998</v>
      </c>
      <c r="K2284">
        <v>-1.276</v>
      </c>
      <c r="L2284">
        <v>-2.27</v>
      </c>
      <c r="M2284">
        <v>-3.044</v>
      </c>
      <c r="N2284">
        <v>-3.2</v>
      </c>
      <c r="O2284">
        <v>1.127</v>
      </c>
      <c r="P2284">
        <v>1.1419999999999999</v>
      </c>
      <c r="Q2284">
        <v>1.1419999999999999</v>
      </c>
      <c r="R2284">
        <v>0.84399999999999997</v>
      </c>
      <c r="S2284">
        <v>0.36799999999999999</v>
      </c>
    </row>
    <row r="2285" spans="1:19" x14ac:dyDescent="0.3">
      <c r="A2285">
        <v>480</v>
      </c>
      <c r="B2285">
        <v>-0.27400000000000002</v>
      </c>
      <c r="C2285">
        <v>-1.274</v>
      </c>
      <c r="D2285">
        <v>-2.27</v>
      </c>
      <c r="E2285">
        <v>-3.0459999999999998</v>
      </c>
      <c r="F2285">
        <v>-3.2</v>
      </c>
      <c r="G2285">
        <v>3.4</v>
      </c>
      <c r="H2285">
        <v>-0.01</v>
      </c>
      <c r="I2285">
        <v>3.452</v>
      </c>
      <c r="J2285">
        <v>-0.29199999999999998</v>
      </c>
      <c r="K2285">
        <v>-1.2769999999999999</v>
      </c>
      <c r="L2285">
        <v>-2.27</v>
      </c>
      <c r="M2285">
        <v>-3.044</v>
      </c>
      <c r="N2285">
        <v>-3.2</v>
      </c>
      <c r="O2285">
        <v>1.1259999999999999</v>
      </c>
      <c r="P2285">
        <v>1.1399999999999999</v>
      </c>
      <c r="Q2285">
        <v>1.1419999999999999</v>
      </c>
      <c r="R2285">
        <v>0.84399999999999997</v>
      </c>
      <c r="S2285">
        <v>0.36899999999999999</v>
      </c>
    </row>
    <row r="2286" spans="1:19" x14ac:dyDescent="0.3">
      <c r="A2286">
        <v>540</v>
      </c>
      <c r="B2286">
        <v>-0.27400000000000002</v>
      </c>
      <c r="C2286">
        <v>-1.274</v>
      </c>
      <c r="D2286">
        <v>-2.27</v>
      </c>
      <c r="E2286">
        <v>-3.0459999999999998</v>
      </c>
      <c r="F2286">
        <v>-3.2</v>
      </c>
      <c r="G2286">
        <v>3.4</v>
      </c>
      <c r="H2286">
        <v>-0.01</v>
      </c>
      <c r="I2286">
        <v>3.452</v>
      </c>
      <c r="J2286">
        <v>-0.29399999999999998</v>
      </c>
      <c r="K2286">
        <v>-1.2789999999999999</v>
      </c>
      <c r="L2286">
        <v>-2.27</v>
      </c>
      <c r="M2286">
        <v>-3.044</v>
      </c>
      <c r="N2286">
        <v>-3.2</v>
      </c>
      <c r="O2286">
        <v>1.125</v>
      </c>
      <c r="P2286">
        <v>1.139</v>
      </c>
      <c r="Q2286">
        <v>1.1419999999999999</v>
      </c>
      <c r="R2286">
        <v>0.84399999999999997</v>
      </c>
      <c r="S2286">
        <v>0.36899999999999999</v>
      </c>
    </row>
    <row r="2287" spans="1:19" x14ac:dyDescent="0.3">
      <c r="A2287">
        <v>600</v>
      </c>
      <c r="B2287">
        <v>-0.27400000000000002</v>
      </c>
      <c r="C2287">
        <v>-1.274</v>
      </c>
      <c r="D2287">
        <v>-2.27</v>
      </c>
      <c r="E2287">
        <v>-3.0459999999999998</v>
      </c>
      <c r="F2287">
        <v>-3.2</v>
      </c>
      <c r="G2287">
        <v>3.4</v>
      </c>
      <c r="H2287">
        <v>-0.01</v>
      </c>
      <c r="I2287">
        <v>3.452</v>
      </c>
      <c r="J2287">
        <v>-0.29499999999999998</v>
      </c>
      <c r="K2287">
        <v>-1.28</v>
      </c>
      <c r="L2287">
        <v>-2.27</v>
      </c>
      <c r="M2287">
        <v>-3.044</v>
      </c>
      <c r="N2287">
        <v>-3.2</v>
      </c>
      <c r="O2287">
        <v>1.125</v>
      </c>
      <c r="P2287">
        <v>1.137</v>
      </c>
      <c r="Q2287">
        <v>1.141</v>
      </c>
      <c r="R2287">
        <v>0.84399999999999997</v>
      </c>
      <c r="S2287">
        <v>0.36899999999999999</v>
      </c>
    </row>
    <row r="2289" spans="1:19" x14ac:dyDescent="0.3">
      <c r="A2289" t="s">
        <v>0</v>
      </c>
      <c r="B2289" t="s">
        <v>177</v>
      </c>
    </row>
    <row r="2290" spans="1:19" x14ac:dyDescent="0.3">
      <c r="A2290">
        <v>0</v>
      </c>
      <c r="B2290">
        <v>-0.27400000000000002</v>
      </c>
      <c r="C2290">
        <v>-1.274</v>
      </c>
      <c r="D2290">
        <v>-2.27</v>
      </c>
      <c r="E2290">
        <v>-3.0459999999999998</v>
      </c>
      <c r="F2290">
        <v>-3.2</v>
      </c>
      <c r="G2290">
        <v>3.4</v>
      </c>
      <c r="H2290">
        <v>-0.01</v>
      </c>
      <c r="I2290">
        <v>3.2320000000000002</v>
      </c>
      <c r="J2290">
        <v>-0.27400000000000002</v>
      </c>
      <c r="K2290">
        <v>-1.274</v>
      </c>
      <c r="L2290">
        <v>-2.27</v>
      </c>
      <c r="M2290">
        <v>-3.0459999999999998</v>
      </c>
      <c r="N2290">
        <v>-3.2</v>
      </c>
      <c r="O2290">
        <v>1.123</v>
      </c>
      <c r="P2290">
        <v>1.123</v>
      </c>
      <c r="Q2290">
        <v>1.117</v>
      </c>
      <c r="R2290">
        <v>0.82799999999999996</v>
      </c>
      <c r="S2290">
        <v>0.35899999999999999</v>
      </c>
    </row>
    <row r="2291" spans="1:19" x14ac:dyDescent="0.3">
      <c r="A2291">
        <v>60</v>
      </c>
      <c r="B2291">
        <v>-0.27400000000000002</v>
      </c>
      <c r="C2291">
        <v>-1.274</v>
      </c>
      <c r="D2291">
        <v>-2.27</v>
      </c>
      <c r="E2291">
        <v>-3.0459999999999998</v>
      </c>
      <c r="F2291">
        <v>-3.2</v>
      </c>
      <c r="G2291">
        <v>3.4</v>
      </c>
      <c r="H2291">
        <v>-0.01</v>
      </c>
      <c r="I2291">
        <v>3.2320000000000002</v>
      </c>
      <c r="J2291">
        <v>-0.27800000000000002</v>
      </c>
      <c r="K2291">
        <v>-1.2729999999999999</v>
      </c>
      <c r="L2291">
        <v>-2.27</v>
      </c>
      <c r="M2291">
        <v>-3.0459999999999998</v>
      </c>
      <c r="N2291">
        <v>-3.1970000000000001</v>
      </c>
      <c r="O2291">
        <v>1.127</v>
      </c>
      <c r="P2291">
        <v>1.139</v>
      </c>
      <c r="Q2291">
        <v>1.1319999999999999</v>
      </c>
      <c r="R2291">
        <v>0.83499999999999996</v>
      </c>
      <c r="S2291">
        <v>0.35299999999999998</v>
      </c>
    </row>
    <row r="2292" spans="1:19" x14ac:dyDescent="0.3">
      <c r="A2292">
        <v>120</v>
      </c>
      <c r="B2292">
        <v>-0.27400000000000002</v>
      </c>
      <c r="C2292">
        <v>-1.274</v>
      </c>
      <c r="D2292">
        <v>-2.27</v>
      </c>
      <c r="E2292">
        <v>-3.0459999999999998</v>
      </c>
      <c r="F2292">
        <v>-3.2</v>
      </c>
      <c r="G2292">
        <v>3.4</v>
      </c>
      <c r="H2292">
        <v>-0.01</v>
      </c>
      <c r="I2292">
        <v>3.2320000000000002</v>
      </c>
      <c r="J2292">
        <v>-0.28100000000000003</v>
      </c>
      <c r="K2292">
        <v>-1.274</v>
      </c>
      <c r="L2292">
        <v>-2.27</v>
      </c>
      <c r="M2292">
        <v>-3.0449999999999999</v>
      </c>
      <c r="N2292">
        <v>-3.194</v>
      </c>
      <c r="O2292">
        <v>1.1279999999999999</v>
      </c>
      <c r="P2292">
        <v>1.1439999999999999</v>
      </c>
      <c r="Q2292">
        <v>1.1379999999999999</v>
      </c>
      <c r="R2292">
        <v>0.83799999999999997</v>
      </c>
      <c r="S2292">
        <v>0.34599999999999997</v>
      </c>
    </row>
    <row r="2293" spans="1:19" x14ac:dyDescent="0.3">
      <c r="A2293">
        <v>180</v>
      </c>
      <c r="B2293">
        <v>-0.27400000000000002</v>
      </c>
      <c r="C2293">
        <v>-1.274</v>
      </c>
      <c r="D2293">
        <v>-2.27</v>
      </c>
      <c r="E2293">
        <v>-3.0459999999999998</v>
      </c>
      <c r="F2293">
        <v>-3.2</v>
      </c>
      <c r="G2293">
        <v>3.4</v>
      </c>
      <c r="H2293">
        <v>-0.01</v>
      </c>
      <c r="I2293">
        <v>3.2320000000000002</v>
      </c>
      <c r="J2293">
        <v>-0.28299999999999997</v>
      </c>
      <c r="K2293">
        <v>-1.2729999999999999</v>
      </c>
      <c r="L2293">
        <v>-2.27</v>
      </c>
      <c r="M2293">
        <v>-3.044</v>
      </c>
      <c r="N2293">
        <v>-3.1909999999999998</v>
      </c>
      <c r="O2293">
        <v>1.129</v>
      </c>
      <c r="P2293">
        <v>1.1479999999999999</v>
      </c>
      <c r="Q2293">
        <v>1.1399999999999999</v>
      </c>
      <c r="R2293">
        <v>0.84</v>
      </c>
      <c r="S2293">
        <v>0.34100000000000003</v>
      </c>
    </row>
    <row r="2294" spans="1:19" x14ac:dyDescent="0.3">
      <c r="A2294">
        <v>240</v>
      </c>
      <c r="B2294">
        <v>-0.27400000000000002</v>
      </c>
      <c r="C2294">
        <v>-1.274</v>
      </c>
      <c r="D2294">
        <v>-2.27</v>
      </c>
      <c r="E2294">
        <v>-3.0459999999999998</v>
      </c>
      <c r="F2294">
        <v>-3.2</v>
      </c>
      <c r="G2294">
        <v>3.4</v>
      </c>
      <c r="H2294">
        <v>-0.01</v>
      </c>
      <c r="I2294">
        <v>3.2320000000000002</v>
      </c>
      <c r="J2294">
        <v>-0.28599999999999998</v>
      </c>
      <c r="K2294">
        <v>-1.2729999999999999</v>
      </c>
      <c r="L2294">
        <v>-2.27</v>
      </c>
      <c r="M2294">
        <v>-3.0449999999999999</v>
      </c>
      <c r="N2294">
        <v>-3.1880000000000002</v>
      </c>
      <c r="O2294">
        <v>1.129</v>
      </c>
      <c r="P2294">
        <v>1.1479999999999999</v>
      </c>
      <c r="Q2294">
        <v>1.1419999999999999</v>
      </c>
      <c r="R2294">
        <v>0.84399999999999997</v>
      </c>
      <c r="S2294">
        <v>0.33700000000000002</v>
      </c>
    </row>
    <row r="2295" spans="1:19" x14ac:dyDescent="0.3">
      <c r="A2295">
        <v>300</v>
      </c>
      <c r="B2295">
        <v>-0.27400000000000002</v>
      </c>
      <c r="C2295">
        <v>-1.274</v>
      </c>
      <c r="D2295">
        <v>-2.27</v>
      </c>
      <c r="E2295">
        <v>-3.0459999999999998</v>
      </c>
      <c r="F2295">
        <v>-3.2</v>
      </c>
      <c r="G2295">
        <v>3.4</v>
      </c>
      <c r="H2295">
        <v>-0.01</v>
      </c>
      <c r="I2295">
        <v>3.2320000000000002</v>
      </c>
      <c r="J2295">
        <v>-0.28699999999999998</v>
      </c>
      <c r="K2295">
        <v>-1.274</v>
      </c>
      <c r="L2295">
        <v>-2.27</v>
      </c>
      <c r="M2295">
        <v>-3.0449999999999999</v>
      </c>
      <c r="N2295">
        <v>-3.1850000000000001</v>
      </c>
      <c r="O2295">
        <v>1.1279999999999999</v>
      </c>
      <c r="P2295">
        <v>1.1459999999999999</v>
      </c>
      <c r="Q2295">
        <v>1.141</v>
      </c>
      <c r="R2295">
        <v>0.84599999999999997</v>
      </c>
      <c r="S2295">
        <v>0.33400000000000002</v>
      </c>
    </row>
    <row r="2296" spans="1:19" x14ac:dyDescent="0.3">
      <c r="A2296">
        <v>360</v>
      </c>
      <c r="B2296">
        <v>-0.27400000000000002</v>
      </c>
      <c r="C2296">
        <v>-1.274</v>
      </c>
      <c r="D2296">
        <v>-2.27</v>
      </c>
      <c r="E2296">
        <v>-3.0459999999999998</v>
      </c>
      <c r="F2296">
        <v>-3.2</v>
      </c>
      <c r="G2296">
        <v>3.4</v>
      </c>
      <c r="H2296">
        <v>-0.01</v>
      </c>
      <c r="I2296">
        <v>3.2320000000000002</v>
      </c>
      <c r="J2296">
        <v>-0.28899999999999998</v>
      </c>
      <c r="K2296">
        <v>-1.2749999999999999</v>
      </c>
      <c r="L2296">
        <v>-2.27</v>
      </c>
      <c r="M2296">
        <v>-3.044</v>
      </c>
      <c r="N2296">
        <v>-3.1819999999999999</v>
      </c>
      <c r="O2296">
        <v>1.1279999999999999</v>
      </c>
      <c r="P2296">
        <v>1.1439999999999999</v>
      </c>
      <c r="Q2296">
        <v>1.1419999999999999</v>
      </c>
      <c r="R2296">
        <v>0.84299999999999997</v>
      </c>
      <c r="S2296">
        <v>0.33300000000000002</v>
      </c>
    </row>
    <row r="2297" spans="1:19" x14ac:dyDescent="0.3">
      <c r="A2297">
        <v>420</v>
      </c>
      <c r="B2297">
        <v>-0.27400000000000002</v>
      </c>
      <c r="C2297">
        <v>-1.274</v>
      </c>
      <c r="D2297">
        <v>-2.27</v>
      </c>
      <c r="E2297">
        <v>-3.0459999999999998</v>
      </c>
      <c r="F2297">
        <v>-3.2</v>
      </c>
      <c r="G2297">
        <v>3.4</v>
      </c>
      <c r="H2297">
        <v>-0.01</v>
      </c>
      <c r="I2297">
        <v>3.2320000000000002</v>
      </c>
      <c r="J2297">
        <v>-0.28999999999999998</v>
      </c>
      <c r="K2297">
        <v>-1.276</v>
      </c>
      <c r="L2297">
        <v>-2.27</v>
      </c>
      <c r="M2297">
        <v>-3.0430000000000001</v>
      </c>
      <c r="N2297">
        <v>-3.1789999999999998</v>
      </c>
      <c r="O2297">
        <v>1.127</v>
      </c>
      <c r="P2297">
        <v>1.1419999999999999</v>
      </c>
      <c r="Q2297">
        <v>1.143</v>
      </c>
      <c r="R2297">
        <v>0.84</v>
      </c>
      <c r="S2297">
        <v>0.33100000000000002</v>
      </c>
    </row>
    <row r="2298" spans="1:19" x14ac:dyDescent="0.3">
      <c r="A2298">
        <v>480</v>
      </c>
      <c r="B2298">
        <v>-0.27400000000000002</v>
      </c>
      <c r="C2298">
        <v>-1.274</v>
      </c>
      <c r="D2298">
        <v>-2.27</v>
      </c>
      <c r="E2298">
        <v>-3.0459999999999998</v>
      </c>
      <c r="F2298">
        <v>-3.2</v>
      </c>
      <c r="G2298">
        <v>3.4</v>
      </c>
      <c r="H2298">
        <v>-0.01</v>
      </c>
      <c r="I2298">
        <v>3.2320000000000002</v>
      </c>
      <c r="J2298">
        <v>-0.29199999999999998</v>
      </c>
      <c r="K2298">
        <v>-1.2769999999999999</v>
      </c>
      <c r="L2298">
        <v>-2.27</v>
      </c>
      <c r="M2298">
        <v>-3.0409999999999999</v>
      </c>
      <c r="N2298">
        <v>-3.1760000000000002</v>
      </c>
      <c r="O2298">
        <v>1.1259999999999999</v>
      </c>
      <c r="P2298">
        <v>1.1399999999999999</v>
      </c>
      <c r="Q2298">
        <v>1.143</v>
      </c>
      <c r="R2298">
        <v>0.83599999999999997</v>
      </c>
      <c r="S2298">
        <v>0.32900000000000001</v>
      </c>
    </row>
    <row r="2299" spans="1:19" x14ac:dyDescent="0.3">
      <c r="A2299">
        <v>540</v>
      </c>
      <c r="B2299">
        <v>-0.27400000000000002</v>
      </c>
      <c r="C2299">
        <v>-1.274</v>
      </c>
      <c r="D2299">
        <v>-2.27</v>
      </c>
      <c r="E2299">
        <v>-3.0459999999999998</v>
      </c>
      <c r="F2299">
        <v>-3.2</v>
      </c>
      <c r="G2299">
        <v>3.4</v>
      </c>
      <c r="H2299">
        <v>-0.01</v>
      </c>
      <c r="I2299">
        <v>3.2320000000000002</v>
      </c>
      <c r="J2299">
        <v>-0.29399999999999998</v>
      </c>
      <c r="K2299">
        <v>-1.2789999999999999</v>
      </c>
      <c r="L2299">
        <v>-2.27</v>
      </c>
      <c r="M2299">
        <v>-3.0390000000000001</v>
      </c>
      <c r="N2299">
        <v>-3.173</v>
      </c>
      <c r="O2299">
        <v>1.125</v>
      </c>
      <c r="P2299">
        <v>1.139</v>
      </c>
      <c r="Q2299">
        <v>1.1419999999999999</v>
      </c>
      <c r="R2299">
        <v>0.83099999999999996</v>
      </c>
      <c r="S2299">
        <v>0.32700000000000001</v>
      </c>
    </row>
    <row r="2300" spans="1:19" x14ac:dyDescent="0.3">
      <c r="A2300">
        <v>600</v>
      </c>
      <c r="B2300">
        <v>-0.27400000000000002</v>
      </c>
      <c r="C2300">
        <v>-1.274</v>
      </c>
      <c r="D2300">
        <v>-2.27</v>
      </c>
      <c r="E2300">
        <v>-3.0459999999999998</v>
      </c>
      <c r="F2300">
        <v>-3.2</v>
      </c>
      <c r="G2300">
        <v>3.4</v>
      </c>
      <c r="H2300">
        <v>-0.01</v>
      </c>
      <c r="I2300">
        <v>3.2320000000000002</v>
      </c>
      <c r="J2300">
        <v>-0.29499999999999998</v>
      </c>
      <c r="K2300">
        <v>-1.28</v>
      </c>
      <c r="L2300">
        <v>-2.27</v>
      </c>
      <c r="M2300">
        <v>-3.0369999999999999</v>
      </c>
      <c r="N2300">
        <v>-3.17</v>
      </c>
      <c r="O2300">
        <v>1.125</v>
      </c>
      <c r="P2300">
        <v>1.1379999999999999</v>
      </c>
      <c r="Q2300">
        <v>1.141</v>
      </c>
      <c r="R2300">
        <v>0.82799999999999996</v>
      </c>
      <c r="S2300">
        <v>0.32500000000000001</v>
      </c>
    </row>
    <row r="2302" spans="1:19" x14ac:dyDescent="0.3">
      <c r="A2302" t="s">
        <v>0</v>
      </c>
      <c r="B2302" t="s">
        <v>178</v>
      </c>
    </row>
    <row r="2303" spans="1:19" x14ac:dyDescent="0.3">
      <c r="A2303">
        <v>0</v>
      </c>
      <c r="B2303">
        <v>-0.27400000000000002</v>
      </c>
      <c r="C2303">
        <v>-1.274</v>
      </c>
      <c r="D2303">
        <v>-2.27</v>
      </c>
      <c r="E2303">
        <v>-3.0390000000000001</v>
      </c>
      <c r="F2303">
        <v>-3.19</v>
      </c>
      <c r="G2303">
        <v>3.4</v>
      </c>
      <c r="H2303">
        <v>-0.01</v>
      </c>
      <c r="I2303">
        <v>3.6640000000000001</v>
      </c>
      <c r="J2303">
        <v>-0.27400000000000002</v>
      </c>
      <c r="K2303">
        <v>-1.274</v>
      </c>
      <c r="L2303">
        <v>-2.27</v>
      </c>
      <c r="M2303">
        <v>-3.0390000000000001</v>
      </c>
      <c r="N2303">
        <v>-3.19</v>
      </c>
      <c r="O2303">
        <v>1.123</v>
      </c>
      <c r="P2303">
        <v>1.123</v>
      </c>
      <c r="Q2303">
        <v>1.1160000000000001</v>
      </c>
      <c r="R2303">
        <v>0.82199999999999995</v>
      </c>
      <c r="S2303">
        <v>0.35699999999999998</v>
      </c>
    </row>
    <row r="2304" spans="1:19" x14ac:dyDescent="0.3">
      <c r="A2304">
        <v>60</v>
      </c>
      <c r="B2304">
        <v>-0.27400000000000002</v>
      </c>
      <c r="C2304">
        <v>-1.274</v>
      </c>
      <c r="D2304">
        <v>-2.27</v>
      </c>
      <c r="E2304">
        <v>-3.0390000000000001</v>
      </c>
      <c r="F2304">
        <v>-3.19</v>
      </c>
      <c r="G2304">
        <v>3.4</v>
      </c>
      <c r="H2304">
        <v>-0.01</v>
      </c>
      <c r="I2304">
        <v>3.6640000000000001</v>
      </c>
      <c r="J2304">
        <v>-0.27800000000000002</v>
      </c>
      <c r="K2304">
        <v>-1.274</v>
      </c>
      <c r="L2304">
        <v>-2.27</v>
      </c>
      <c r="M2304">
        <v>-3.0390000000000001</v>
      </c>
      <c r="N2304">
        <v>-3.1930000000000001</v>
      </c>
      <c r="O2304">
        <v>1.1259999999999999</v>
      </c>
      <c r="P2304">
        <v>1.1399999999999999</v>
      </c>
      <c r="Q2304">
        <v>1.133</v>
      </c>
      <c r="R2304">
        <v>0.82699999999999996</v>
      </c>
      <c r="S2304">
        <v>0.36599999999999999</v>
      </c>
    </row>
    <row r="2305" spans="1:19" x14ac:dyDescent="0.3">
      <c r="A2305">
        <v>120</v>
      </c>
      <c r="B2305">
        <v>-0.27400000000000002</v>
      </c>
      <c r="C2305">
        <v>-1.274</v>
      </c>
      <c r="D2305">
        <v>-2.27</v>
      </c>
      <c r="E2305">
        <v>-3.0390000000000001</v>
      </c>
      <c r="F2305">
        <v>-3.19</v>
      </c>
      <c r="G2305">
        <v>3.4</v>
      </c>
      <c r="H2305">
        <v>-0.01</v>
      </c>
      <c r="I2305">
        <v>3.6640000000000001</v>
      </c>
      <c r="J2305">
        <v>-0.28100000000000003</v>
      </c>
      <c r="K2305">
        <v>-1.274</v>
      </c>
      <c r="L2305">
        <v>-2.27</v>
      </c>
      <c r="M2305">
        <v>-3.0390000000000001</v>
      </c>
      <c r="N2305">
        <v>-3.1960000000000002</v>
      </c>
      <c r="O2305">
        <v>1.1279999999999999</v>
      </c>
      <c r="P2305">
        <v>1.143</v>
      </c>
      <c r="Q2305">
        <v>1.139</v>
      </c>
      <c r="R2305">
        <v>0.83299999999999996</v>
      </c>
      <c r="S2305">
        <v>0.374</v>
      </c>
    </row>
    <row r="2306" spans="1:19" x14ac:dyDescent="0.3">
      <c r="A2306">
        <v>180</v>
      </c>
      <c r="B2306">
        <v>-0.27400000000000002</v>
      </c>
      <c r="C2306">
        <v>-1.274</v>
      </c>
      <c r="D2306">
        <v>-2.27</v>
      </c>
      <c r="E2306">
        <v>-3.0390000000000001</v>
      </c>
      <c r="F2306">
        <v>-3.19</v>
      </c>
      <c r="G2306">
        <v>3.4</v>
      </c>
      <c r="H2306">
        <v>-0.01</v>
      </c>
      <c r="I2306">
        <v>3.6640000000000001</v>
      </c>
      <c r="J2306">
        <v>-0.28299999999999997</v>
      </c>
      <c r="K2306">
        <v>-1.2729999999999999</v>
      </c>
      <c r="L2306">
        <v>-2.27</v>
      </c>
      <c r="M2306">
        <v>-3.0379999999999998</v>
      </c>
      <c r="N2306">
        <v>-3.1989999999999998</v>
      </c>
      <c r="O2306">
        <v>1.129</v>
      </c>
      <c r="P2306">
        <v>1.1479999999999999</v>
      </c>
      <c r="Q2306">
        <v>1.1399999999999999</v>
      </c>
      <c r="R2306">
        <v>0.83599999999999997</v>
      </c>
      <c r="S2306">
        <v>0.38100000000000001</v>
      </c>
    </row>
    <row r="2307" spans="1:19" x14ac:dyDescent="0.3">
      <c r="A2307">
        <v>240</v>
      </c>
      <c r="B2307">
        <v>-0.27400000000000002</v>
      </c>
      <c r="C2307">
        <v>-1.274</v>
      </c>
      <c r="D2307">
        <v>-2.27</v>
      </c>
      <c r="E2307">
        <v>-3.0390000000000001</v>
      </c>
      <c r="F2307">
        <v>-3.19</v>
      </c>
      <c r="G2307">
        <v>3.4</v>
      </c>
      <c r="H2307">
        <v>-0.01</v>
      </c>
      <c r="I2307">
        <v>3.6640000000000001</v>
      </c>
      <c r="J2307">
        <v>-0.28499999999999998</v>
      </c>
      <c r="K2307">
        <v>-1.2729999999999999</v>
      </c>
      <c r="L2307">
        <v>-2.27</v>
      </c>
      <c r="M2307">
        <v>-3.0369999999999999</v>
      </c>
      <c r="N2307">
        <v>-3.202</v>
      </c>
      <c r="O2307">
        <v>1.1279999999999999</v>
      </c>
      <c r="P2307">
        <v>1.1479999999999999</v>
      </c>
      <c r="Q2307">
        <v>1.141</v>
      </c>
      <c r="R2307">
        <v>0.83399999999999996</v>
      </c>
      <c r="S2307">
        <v>0.38700000000000001</v>
      </c>
    </row>
    <row r="2308" spans="1:19" x14ac:dyDescent="0.3">
      <c r="A2308">
        <v>300</v>
      </c>
      <c r="B2308">
        <v>-0.27400000000000002</v>
      </c>
      <c r="C2308">
        <v>-1.274</v>
      </c>
      <c r="D2308">
        <v>-2.27</v>
      </c>
      <c r="E2308">
        <v>-3.0390000000000001</v>
      </c>
      <c r="F2308">
        <v>-3.19</v>
      </c>
      <c r="G2308">
        <v>3.4</v>
      </c>
      <c r="H2308">
        <v>-0.01</v>
      </c>
      <c r="I2308">
        <v>3.6640000000000001</v>
      </c>
      <c r="J2308">
        <v>-0.28699999999999998</v>
      </c>
      <c r="K2308">
        <v>-1.274</v>
      </c>
      <c r="L2308">
        <v>-2.27</v>
      </c>
      <c r="M2308">
        <v>-3.036</v>
      </c>
      <c r="N2308">
        <v>-3.2050000000000001</v>
      </c>
      <c r="O2308">
        <v>1.1279999999999999</v>
      </c>
      <c r="P2308">
        <v>1.1459999999999999</v>
      </c>
      <c r="Q2308">
        <v>1.1419999999999999</v>
      </c>
      <c r="R2308">
        <v>0.83399999999999996</v>
      </c>
      <c r="S2308">
        <v>0.39300000000000002</v>
      </c>
    </row>
    <row r="2309" spans="1:19" x14ac:dyDescent="0.3">
      <c r="A2309">
        <v>360</v>
      </c>
      <c r="B2309">
        <v>-0.27400000000000002</v>
      </c>
      <c r="C2309">
        <v>-1.274</v>
      </c>
      <c r="D2309">
        <v>-2.27</v>
      </c>
      <c r="E2309">
        <v>-3.0390000000000001</v>
      </c>
      <c r="F2309">
        <v>-3.19</v>
      </c>
      <c r="G2309">
        <v>3.4</v>
      </c>
      <c r="H2309">
        <v>-0.01</v>
      </c>
      <c r="I2309">
        <v>3.6640000000000001</v>
      </c>
      <c r="J2309">
        <v>-0.28899999999999998</v>
      </c>
      <c r="K2309">
        <v>-1.2749999999999999</v>
      </c>
      <c r="L2309">
        <v>-2.27</v>
      </c>
      <c r="M2309">
        <v>-3.0369999999999999</v>
      </c>
      <c r="N2309">
        <v>-3.2080000000000002</v>
      </c>
      <c r="O2309">
        <v>1.1279999999999999</v>
      </c>
      <c r="P2309">
        <v>1.143</v>
      </c>
      <c r="Q2309">
        <v>1.141</v>
      </c>
      <c r="R2309">
        <v>0.83699999999999997</v>
      </c>
      <c r="S2309">
        <v>0.39800000000000002</v>
      </c>
    </row>
    <row r="2310" spans="1:19" x14ac:dyDescent="0.3">
      <c r="A2310">
        <v>420</v>
      </c>
      <c r="B2310">
        <v>-0.27400000000000002</v>
      </c>
      <c r="C2310">
        <v>-1.274</v>
      </c>
      <c r="D2310">
        <v>-2.27</v>
      </c>
      <c r="E2310">
        <v>-3.0390000000000001</v>
      </c>
      <c r="F2310">
        <v>-3.19</v>
      </c>
      <c r="G2310">
        <v>3.4</v>
      </c>
      <c r="H2310">
        <v>-0.01</v>
      </c>
      <c r="I2310">
        <v>3.6640000000000001</v>
      </c>
      <c r="J2310">
        <v>-0.29099999999999998</v>
      </c>
      <c r="K2310">
        <v>-1.276</v>
      </c>
      <c r="L2310">
        <v>-2.27</v>
      </c>
      <c r="M2310">
        <v>-3.0379999999999998</v>
      </c>
      <c r="N2310">
        <v>-3.2109999999999999</v>
      </c>
      <c r="O2310">
        <v>1.127</v>
      </c>
      <c r="P2310">
        <v>1.1419999999999999</v>
      </c>
      <c r="Q2310">
        <v>1.141</v>
      </c>
      <c r="R2310">
        <v>0.84099999999999997</v>
      </c>
      <c r="S2310">
        <v>0.40200000000000002</v>
      </c>
    </row>
    <row r="2311" spans="1:19" x14ac:dyDescent="0.3">
      <c r="A2311">
        <v>480</v>
      </c>
      <c r="B2311">
        <v>-0.27400000000000002</v>
      </c>
      <c r="C2311">
        <v>-1.274</v>
      </c>
      <c r="D2311">
        <v>-2.27</v>
      </c>
      <c r="E2311">
        <v>-3.0390000000000001</v>
      </c>
      <c r="F2311">
        <v>-3.19</v>
      </c>
      <c r="G2311">
        <v>3.4</v>
      </c>
      <c r="H2311">
        <v>-0.01</v>
      </c>
      <c r="I2311">
        <v>3.6640000000000001</v>
      </c>
      <c r="J2311">
        <v>-0.29199999999999998</v>
      </c>
      <c r="K2311">
        <v>-1.2769999999999999</v>
      </c>
      <c r="L2311">
        <v>-2.27</v>
      </c>
      <c r="M2311">
        <v>-3.04</v>
      </c>
      <c r="N2311">
        <v>-3.214</v>
      </c>
      <c r="O2311">
        <v>1.1259999999999999</v>
      </c>
      <c r="P2311">
        <v>1.1399999999999999</v>
      </c>
      <c r="Q2311">
        <v>1.1419999999999999</v>
      </c>
      <c r="R2311">
        <v>0.84499999999999997</v>
      </c>
      <c r="S2311">
        <v>0.40600000000000003</v>
      </c>
    </row>
    <row r="2312" spans="1:19" x14ac:dyDescent="0.3">
      <c r="A2312">
        <v>540</v>
      </c>
      <c r="B2312">
        <v>-0.27400000000000002</v>
      </c>
      <c r="C2312">
        <v>-1.274</v>
      </c>
      <c r="D2312">
        <v>-2.27</v>
      </c>
      <c r="E2312">
        <v>-3.0390000000000001</v>
      </c>
      <c r="F2312">
        <v>-3.19</v>
      </c>
      <c r="G2312">
        <v>3.4</v>
      </c>
      <c r="H2312">
        <v>-0.01</v>
      </c>
      <c r="I2312">
        <v>3.6640000000000001</v>
      </c>
      <c r="J2312">
        <v>-0.29399999999999998</v>
      </c>
      <c r="K2312">
        <v>-1.2789999999999999</v>
      </c>
      <c r="L2312">
        <v>-2.27</v>
      </c>
      <c r="M2312">
        <v>-3.0409999999999999</v>
      </c>
      <c r="N2312">
        <v>-3.2170000000000001</v>
      </c>
      <c r="O2312">
        <v>1.125</v>
      </c>
      <c r="P2312">
        <v>1.139</v>
      </c>
      <c r="Q2312">
        <v>1.1419999999999999</v>
      </c>
      <c r="R2312">
        <v>0.84799999999999998</v>
      </c>
      <c r="S2312">
        <v>0.40699999999999997</v>
      </c>
    </row>
    <row r="2313" spans="1:19" x14ac:dyDescent="0.3">
      <c r="A2313">
        <v>600</v>
      </c>
      <c r="B2313">
        <v>-0.27400000000000002</v>
      </c>
      <c r="C2313">
        <v>-1.274</v>
      </c>
      <c r="D2313">
        <v>-2.27</v>
      </c>
      <c r="E2313">
        <v>-3.0390000000000001</v>
      </c>
      <c r="F2313">
        <v>-3.19</v>
      </c>
      <c r="G2313">
        <v>3.4</v>
      </c>
      <c r="H2313">
        <v>-0.01</v>
      </c>
      <c r="I2313">
        <v>3.6640000000000001</v>
      </c>
      <c r="J2313">
        <v>-0.29499999999999998</v>
      </c>
      <c r="K2313">
        <v>-1.28</v>
      </c>
      <c r="L2313">
        <v>-2.27</v>
      </c>
      <c r="M2313">
        <v>-3.0430000000000001</v>
      </c>
      <c r="N2313">
        <v>-3.22</v>
      </c>
      <c r="O2313">
        <v>1.125</v>
      </c>
      <c r="P2313">
        <v>1.137</v>
      </c>
      <c r="Q2313">
        <v>1.1419999999999999</v>
      </c>
      <c r="R2313">
        <v>0.85199999999999998</v>
      </c>
      <c r="S2313">
        <v>0.40899999999999997</v>
      </c>
    </row>
    <row r="2315" spans="1:19" x14ac:dyDescent="0.3">
      <c r="A2315" t="s">
        <v>0</v>
      </c>
      <c r="B2315" t="s">
        <v>179</v>
      </c>
    </row>
    <row r="2316" spans="1:19" x14ac:dyDescent="0.3">
      <c r="A2316">
        <v>0</v>
      </c>
      <c r="B2316">
        <v>-0.27400000000000002</v>
      </c>
      <c r="C2316">
        <v>-1.274</v>
      </c>
      <c r="D2316">
        <v>-2.27</v>
      </c>
      <c r="E2316">
        <v>-3.0390000000000001</v>
      </c>
      <c r="F2316">
        <v>-3.19</v>
      </c>
      <c r="G2316">
        <v>3.4</v>
      </c>
      <c r="H2316">
        <v>-0.01</v>
      </c>
      <c r="I2316">
        <v>3.4529999999999998</v>
      </c>
      <c r="J2316">
        <v>-0.27400000000000002</v>
      </c>
      <c r="K2316">
        <v>-1.274</v>
      </c>
      <c r="L2316">
        <v>-2.27</v>
      </c>
      <c r="M2316">
        <v>-3.0390000000000001</v>
      </c>
      <c r="N2316">
        <v>-3.19</v>
      </c>
      <c r="O2316">
        <v>1.123</v>
      </c>
      <c r="P2316">
        <v>1.123</v>
      </c>
      <c r="Q2316">
        <v>1.1160000000000001</v>
      </c>
      <c r="R2316">
        <v>0.82199999999999995</v>
      </c>
      <c r="S2316">
        <v>0.35699999999999998</v>
      </c>
    </row>
    <row r="2317" spans="1:19" x14ac:dyDescent="0.3">
      <c r="A2317">
        <v>60</v>
      </c>
      <c r="B2317">
        <v>-0.27400000000000002</v>
      </c>
      <c r="C2317">
        <v>-1.274</v>
      </c>
      <c r="D2317">
        <v>-2.27</v>
      </c>
      <c r="E2317">
        <v>-3.0390000000000001</v>
      </c>
      <c r="F2317">
        <v>-3.19</v>
      </c>
      <c r="G2317">
        <v>3.4</v>
      </c>
      <c r="H2317">
        <v>-0.01</v>
      </c>
      <c r="I2317">
        <v>3.4529999999999998</v>
      </c>
      <c r="J2317">
        <v>-0.27800000000000002</v>
      </c>
      <c r="K2317">
        <v>-1.2729999999999999</v>
      </c>
      <c r="L2317">
        <v>-2.27</v>
      </c>
      <c r="M2317">
        <v>-3.0390000000000001</v>
      </c>
      <c r="N2317">
        <v>-3.19</v>
      </c>
      <c r="O2317">
        <v>1.1259999999999999</v>
      </c>
      <c r="P2317">
        <v>1.139</v>
      </c>
      <c r="Q2317">
        <v>1.1319999999999999</v>
      </c>
      <c r="R2317">
        <v>0.82799999999999996</v>
      </c>
      <c r="S2317">
        <v>0.35799999999999998</v>
      </c>
    </row>
    <row r="2318" spans="1:19" x14ac:dyDescent="0.3">
      <c r="A2318">
        <v>120</v>
      </c>
      <c r="B2318">
        <v>-0.27400000000000002</v>
      </c>
      <c r="C2318">
        <v>-1.274</v>
      </c>
      <c r="D2318">
        <v>-2.27</v>
      </c>
      <c r="E2318">
        <v>-3.0390000000000001</v>
      </c>
      <c r="F2318">
        <v>-3.19</v>
      </c>
      <c r="G2318">
        <v>3.4</v>
      </c>
      <c r="H2318">
        <v>-0.01</v>
      </c>
      <c r="I2318">
        <v>3.4529999999999998</v>
      </c>
      <c r="J2318">
        <v>-0.28100000000000003</v>
      </c>
      <c r="K2318">
        <v>-1.274</v>
      </c>
      <c r="L2318">
        <v>-2.27</v>
      </c>
      <c r="M2318">
        <v>-3.0390000000000001</v>
      </c>
      <c r="N2318">
        <v>-3.19</v>
      </c>
      <c r="O2318">
        <v>1.1279999999999999</v>
      </c>
      <c r="P2318">
        <v>1.1439999999999999</v>
      </c>
      <c r="Q2318">
        <v>1.1379999999999999</v>
      </c>
      <c r="R2318">
        <v>0.83199999999999996</v>
      </c>
      <c r="S2318">
        <v>0.35899999999999999</v>
      </c>
    </row>
    <row r="2319" spans="1:19" x14ac:dyDescent="0.3">
      <c r="A2319">
        <v>180</v>
      </c>
      <c r="B2319">
        <v>-0.27400000000000002</v>
      </c>
      <c r="C2319">
        <v>-1.274</v>
      </c>
      <c r="D2319">
        <v>-2.27</v>
      </c>
      <c r="E2319">
        <v>-3.0390000000000001</v>
      </c>
      <c r="F2319">
        <v>-3.19</v>
      </c>
      <c r="G2319">
        <v>3.4</v>
      </c>
      <c r="H2319">
        <v>-0.01</v>
      </c>
      <c r="I2319">
        <v>3.4529999999999998</v>
      </c>
      <c r="J2319">
        <v>-0.28299999999999997</v>
      </c>
      <c r="K2319">
        <v>-1.2729999999999999</v>
      </c>
      <c r="L2319">
        <v>-2.27</v>
      </c>
      <c r="M2319">
        <v>-3.0379999999999998</v>
      </c>
      <c r="N2319">
        <v>-3.19</v>
      </c>
      <c r="O2319">
        <v>1.129</v>
      </c>
      <c r="P2319">
        <v>1.1479999999999999</v>
      </c>
      <c r="Q2319">
        <v>1.1399999999999999</v>
      </c>
      <c r="R2319">
        <v>0.83499999999999996</v>
      </c>
      <c r="S2319">
        <v>0.36</v>
      </c>
    </row>
    <row r="2320" spans="1:19" x14ac:dyDescent="0.3">
      <c r="A2320">
        <v>240</v>
      </c>
      <c r="B2320">
        <v>-0.27400000000000002</v>
      </c>
      <c r="C2320">
        <v>-1.274</v>
      </c>
      <c r="D2320">
        <v>-2.27</v>
      </c>
      <c r="E2320">
        <v>-3.0390000000000001</v>
      </c>
      <c r="F2320">
        <v>-3.19</v>
      </c>
      <c r="G2320">
        <v>3.4</v>
      </c>
      <c r="H2320">
        <v>-0.01</v>
      </c>
      <c r="I2320">
        <v>3.4529999999999998</v>
      </c>
      <c r="J2320">
        <v>-0.28599999999999998</v>
      </c>
      <c r="K2320">
        <v>-1.2729999999999999</v>
      </c>
      <c r="L2320">
        <v>-2.27</v>
      </c>
      <c r="M2320">
        <v>-3.0379999999999998</v>
      </c>
      <c r="N2320">
        <v>-3.19</v>
      </c>
      <c r="O2320">
        <v>1.129</v>
      </c>
      <c r="P2320">
        <v>1.1479999999999999</v>
      </c>
      <c r="Q2320">
        <v>1.1419999999999999</v>
      </c>
      <c r="R2320">
        <v>0.83599999999999997</v>
      </c>
      <c r="S2320">
        <v>0.36099999999999999</v>
      </c>
    </row>
    <row r="2321" spans="1:19" x14ac:dyDescent="0.3">
      <c r="A2321">
        <v>300</v>
      </c>
      <c r="B2321">
        <v>-0.27400000000000002</v>
      </c>
      <c r="C2321">
        <v>-1.274</v>
      </c>
      <c r="D2321">
        <v>-2.27</v>
      </c>
      <c r="E2321">
        <v>-3.0390000000000001</v>
      </c>
      <c r="F2321">
        <v>-3.19</v>
      </c>
      <c r="G2321">
        <v>3.4</v>
      </c>
      <c r="H2321">
        <v>-0.01</v>
      </c>
      <c r="I2321">
        <v>3.4529999999999998</v>
      </c>
      <c r="J2321">
        <v>-0.28699999999999998</v>
      </c>
      <c r="K2321">
        <v>-1.274</v>
      </c>
      <c r="L2321">
        <v>-2.27</v>
      </c>
      <c r="M2321">
        <v>-3.0369999999999999</v>
      </c>
      <c r="N2321">
        <v>-3.19</v>
      </c>
      <c r="O2321">
        <v>1.1279999999999999</v>
      </c>
      <c r="P2321">
        <v>1.1459999999999999</v>
      </c>
      <c r="Q2321">
        <v>1.141</v>
      </c>
      <c r="R2321">
        <v>0.83599999999999997</v>
      </c>
      <c r="S2321">
        <v>0.36199999999999999</v>
      </c>
    </row>
    <row r="2322" spans="1:19" x14ac:dyDescent="0.3">
      <c r="A2322">
        <v>360</v>
      </c>
      <c r="B2322">
        <v>-0.27400000000000002</v>
      </c>
      <c r="C2322">
        <v>-1.274</v>
      </c>
      <c r="D2322">
        <v>-2.27</v>
      </c>
      <c r="E2322">
        <v>-3.0390000000000001</v>
      </c>
      <c r="F2322">
        <v>-3.19</v>
      </c>
      <c r="G2322">
        <v>3.4</v>
      </c>
      <c r="H2322">
        <v>-0.01</v>
      </c>
      <c r="I2322">
        <v>3.4529999999999998</v>
      </c>
      <c r="J2322">
        <v>-0.28899999999999998</v>
      </c>
      <c r="K2322">
        <v>-1.2749999999999999</v>
      </c>
      <c r="L2322">
        <v>-2.27</v>
      </c>
      <c r="M2322">
        <v>-3.0369999999999999</v>
      </c>
      <c r="N2322">
        <v>-3.19</v>
      </c>
      <c r="O2322">
        <v>1.1279999999999999</v>
      </c>
      <c r="P2322">
        <v>1.1439999999999999</v>
      </c>
      <c r="Q2322">
        <v>1.141</v>
      </c>
      <c r="R2322">
        <v>0.83699999999999997</v>
      </c>
      <c r="S2322">
        <v>0.36399999999999999</v>
      </c>
    </row>
    <row r="2323" spans="1:19" x14ac:dyDescent="0.3">
      <c r="A2323">
        <v>420</v>
      </c>
      <c r="B2323">
        <v>-0.27400000000000002</v>
      </c>
      <c r="C2323">
        <v>-1.274</v>
      </c>
      <c r="D2323">
        <v>-2.27</v>
      </c>
      <c r="E2323">
        <v>-3.0390000000000001</v>
      </c>
      <c r="F2323">
        <v>-3.19</v>
      </c>
      <c r="G2323">
        <v>3.4</v>
      </c>
      <c r="H2323">
        <v>-0.01</v>
      </c>
      <c r="I2323">
        <v>3.4529999999999998</v>
      </c>
      <c r="J2323">
        <v>-0.29099999999999998</v>
      </c>
      <c r="K2323">
        <v>-1.276</v>
      </c>
      <c r="L2323">
        <v>-2.27</v>
      </c>
      <c r="M2323">
        <v>-3.0369999999999999</v>
      </c>
      <c r="N2323">
        <v>-3.19</v>
      </c>
      <c r="O2323">
        <v>1.127</v>
      </c>
      <c r="P2323">
        <v>1.1419999999999999</v>
      </c>
      <c r="Q2323">
        <v>1.1419999999999999</v>
      </c>
      <c r="R2323">
        <v>0.83699999999999997</v>
      </c>
      <c r="S2323">
        <v>0.36499999999999999</v>
      </c>
    </row>
    <row r="2324" spans="1:19" x14ac:dyDescent="0.3">
      <c r="A2324">
        <v>480</v>
      </c>
      <c r="B2324">
        <v>-0.27400000000000002</v>
      </c>
      <c r="C2324">
        <v>-1.274</v>
      </c>
      <c r="D2324">
        <v>-2.27</v>
      </c>
      <c r="E2324">
        <v>-3.0390000000000001</v>
      </c>
      <c r="F2324">
        <v>-3.19</v>
      </c>
      <c r="G2324">
        <v>3.4</v>
      </c>
      <c r="H2324">
        <v>-0.01</v>
      </c>
      <c r="I2324">
        <v>3.4529999999999998</v>
      </c>
      <c r="J2324">
        <v>-0.29199999999999998</v>
      </c>
      <c r="K2324">
        <v>-1.2769999999999999</v>
      </c>
      <c r="L2324">
        <v>-2.27</v>
      </c>
      <c r="M2324">
        <v>-3.0369999999999999</v>
      </c>
      <c r="N2324">
        <v>-3.19</v>
      </c>
      <c r="O2324">
        <v>1.1259999999999999</v>
      </c>
      <c r="P2324">
        <v>1.1399999999999999</v>
      </c>
      <c r="Q2324">
        <v>1.1419999999999999</v>
      </c>
      <c r="R2324">
        <v>0.83699999999999997</v>
      </c>
      <c r="S2324">
        <v>0.36599999999999999</v>
      </c>
    </row>
    <row r="2325" spans="1:19" x14ac:dyDescent="0.3">
      <c r="A2325">
        <v>540</v>
      </c>
      <c r="B2325">
        <v>-0.27400000000000002</v>
      </c>
      <c r="C2325">
        <v>-1.274</v>
      </c>
      <c r="D2325">
        <v>-2.27</v>
      </c>
      <c r="E2325">
        <v>-3.0390000000000001</v>
      </c>
      <c r="F2325">
        <v>-3.19</v>
      </c>
      <c r="G2325">
        <v>3.4</v>
      </c>
      <c r="H2325">
        <v>-0.01</v>
      </c>
      <c r="I2325">
        <v>3.4529999999999998</v>
      </c>
      <c r="J2325">
        <v>-0.29399999999999998</v>
      </c>
      <c r="K2325">
        <v>-1.2789999999999999</v>
      </c>
      <c r="L2325">
        <v>-2.27</v>
      </c>
      <c r="M2325">
        <v>-3.0369999999999999</v>
      </c>
      <c r="N2325">
        <v>-3.19</v>
      </c>
      <c r="O2325">
        <v>1.125</v>
      </c>
      <c r="P2325">
        <v>1.139</v>
      </c>
      <c r="Q2325">
        <v>1.1419999999999999</v>
      </c>
      <c r="R2325">
        <v>0.83699999999999997</v>
      </c>
      <c r="S2325">
        <v>0.36599999999999999</v>
      </c>
    </row>
    <row r="2326" spans="1:19" x14ac:dyDescent="0.3">
      <c r="A2326">
        <v>600</v>
      </c>
      <c r="B2326">
        <v>-0.27400000000000002</v>
      </c>
      <c r="C2326">
        <v>-1.274</v>
      </c>
      <c r="D2326">
        <v>-2.27</v>
      </c>
      <c r="E2326">
        <v>-3.0390000000000001</v>
      </c>
      <c r="F2326">
        <v>-3.19</v>
      </c>
      <c r="G2326">
        <v>3.4</v>
      </c>
      <c r="H2326">
        <v>-0.01</v>
      </c>
      <c r="I2326">
        <v>3.4529999999999998</v>
      </c>
      <c r="J2326">
        <v>-0.29499999999999998</v>
      </c>
      <c r="K2326">
        <v>-1.28</v>
      </c>
      <c r="L2326">
        <v>-2.27</v>
      </c>
      <c r="M2326">
        <v>-3.0369999999999999</v>
      </c>
      <c r="N2326">
        <v>-3.19</v>
      </c>
      <c r="O2326">
        <v>1.125</v>
      </c>
      <c r="P2326">
        <v>1.137</v>
      </c>
      <c r="Q2326">
        <v>1.141</v>
      </c>
      <c r="R2326">
        <v>0.83799999999999997</v>
      </c>
      <c r="S2326">
        <v>0.36599999999999999</v>
      </c>
    </row>
    <row r="2328" spans="1:19" x14ac:dyDescent="0.3">
      <c r="A2328" t="s">
        <v>0</v>
      </c>
      <c r="B2328" t="s">
        <v>180</v>
      </c>
    </row>
    <row r="2329" spans="1:19" x14ac:dyDescent="0.3">
      <c r="A2329">
        <v>0</v>
      </c>
      <c r="B2329">
        <v>-0.27400000000000002</v>
      </c>
      <c r="C2329">
        <v>-1.274</v>
      </c>
      <c r="D2329">
        <v>-2.27</v>
      </c>
      <c r="E2329">
        <v>-3.0390000000000001</v>
      </c>
      <c r="F2329">
        <v>-3.19</v>
      </c>
      <c r="G2329">
        <v>3.4</v>
      </c>
      <c r="H2329">
        <v>-0.01</v>
      </c>
      <c r="I2329">
        <v>3.2309999999999999</v>
      </c>
      <c r="J2329">
        <v>-0.27400000000000002</v>
      </c>
      <c r="K2329">
        <v>-1.274</v>
      </c>
      <c r="L2329">
        <v>-2.27</v>
      </c>
      <c r="M2329">
        <v>-3.0390000000000001</v>
      </c>
      <c r="N2329">
        <v>-3.19</v>
      </c>
      <c r="O2329">
        <v>1.123</v>
      </c>
      <c r="P2329">
        <v>1.123</v>
      </c>
      <c r="Q2329">
        <v>1.1160000000000001</v>
      </c>
      <c r="R2329">
        <v>0.82199999999999995</v>
      </c>
      <c r="S2329">
        <v>0.35699999999999998</v>
      </c>
    </row>
    <row r="2330" spans="1:19" x14ac:dyDescent="0.3">
      <c r="A2330">
        <v>60</v>
      </c>
      <c r="B2330">
        <v>-0.27400000000000002</v>
      </c>
      <c r="C2330">
        <v>-1.274</v>
      </c>
      <c r="D2330">
        <v>-2.27</v>
      </c>
      <c r="E2330">
        <v>-3.0390000000000001</v>
      </c>
      <c r="F2330">
        <v>-3.19</v>
      </c>
      <c r="G2330">
        <v>3.4</v>
      </c>
      <c r="H2330">
        <v>-0.01</v>
      </c>
      <c r="I2330">
        <v>3.2309999999999999</v>
      </c>
      <c r="J2330">
        <v>-0.27800000000000002</v>
      </c>
      <c r="K2330">
        <v>-1.2729999999999999</v>
      </c>
      <c r="L2330">
        <v>-2.27</v>
      </c>
      <c r="M2330">
        <v>-3.04</v>
      </c>
      <c r="N2330">
        <v>-3.1869999999999998</v>
      </c>
      <c r="O2330">
        <v>1.127</v>
      </c>
      <c r="P2330">
        <v>1.139</v>
      </c>
      <c r="Q2330">
        <v>1.1319999999999999</v>
      </c>
      <c r="R2330">
        <v>0.82899999999999996</v>
      </c>
      <c r="S2330">
        <v>0.35</v>
      </c>
    </row>
    <row r="2331" spans="1:19" x14ac:dyDescent="0.3">
      <c r="A2331">
        <v>120</v>
      </c>
      <c r="B2331">
        <v>-0.27400000000000002</v>
      </c>
      <c r="C2331">
        <v>-1.274</v>
      </c>
      <c r="D2331">
        <v>-2.27</v>
      </c>
      <c r="E2331">
        <v>-3.0390000000000001</v>
      </c>
      <c r="F2331">
        <v>-3.19</v>
      </c>
      <c r="G2331">
        <v>3.4</v>
      </c>
      <c r="H2331">
        <v>-0.01</v>
      </c>
      <c r="I2331">
        <v>3.2309999999999999</v>
      </c>
      <c r="J2331">
        <v>-0.28100000000000003</v>
      </c>
      <c r="K2331">
        <v>-1.274</v>
      </c>
      <c r="L2331">
        <v>-2.27</v>
      </c>
      <c r="M2331">
        <v>-3.0390000000000001</v>
      </c>
      <c r="N2331">
        <v>-3.1840000000000002</v>
      </c>
      <c r="O2331">
        <v>1.1279999999999999</v>
      </c>
      <c r="P2331">
        <v>1.1439999999999999</v>
      </c>
      <c r="Q2331">
        <v>1.137</v>
      </c>
      <c r="R2331">
        <v>0.83099999999999996</v>
      </c>
      <c r="S2331">
        <v>0.34300000000000003</v>
      </c>
    </row>
    <row r="2332" spans="1:19" x14ac:dyDescent="0.3">
      <c r="A2332">
        <v>180</v>
      </c>
      <c r="B2332">
        <v>-0.27400000000000002</v>
      </c>
      <c r="C2332">
        <v>-1.274</v>
      </c>
      <c r="D2332">
        <v>-2.27</v>
      </c>
      <c r="E2332">
        <v>-3.0390000000000001</v>
      </c>
      <c r="F2332">
        <v>-3.19</v>
      </c>
      <c r="G2332">
        <v>3.4</v>
      </c>
      <c r="H2332">
        <v>-0.01</v>
      </c>
      <c r="I2332">
        <v>3.2309999999999999</v>
      </c>
      <c r="J2332">
        <v>-0.28299999999999997</v>
      </c>
      <c r="K2332">
        <v>-1.2729999999999999</v>
      </c>
      <c r="L2332">
        <v>-2.27</v>
      </c>
      <c r="M2332">
        <v>-3.0379999999999998</v>
      </c>
      <c r="N2332">
        <v>-3.181</v>
      </c>
      <c r="O2332">
        <v>1.129</v>
      </c>
      <c r="P2332">
        <v>1.1479999999999999</v>
      </c>
      <c r="Q2332">
        <v>1.1399999999999999</v>
      </c>
      <c r="R2332">
        <v>0.83399999999999996</v>
      </c>
      <c r="S2332">
        <v>0.33900000000000002</v>
      </c>
    </row>
    <row r="2333" spans="1:19" x14ac:dyDescent="0.3">
      <c r="A2333">
        <v>240</v>
      </c>
      <c r="B2333">
        <v>-0.27400000000000002</v>
      </c>
      <c r="C2333">
        <v>-1.274</v>
      </c>
      <c r="D2333">
        <v>-2.27</v>
      </c>
      <c r="E2333">
        <v>-3.0390000000000001</v>
      </c>
      <c r="F2333">
        <v>-3.19</v>
      </c>
      <c r="G2333">
        <v>3.4</v>
      </c>
      <c r="H2333">
        <v>-0.01</v>
      </c>
      <c r="I2333">
        <v>3.2309999999999999</v>
      </c>
      <c r="J2333">
        <v>-0.28599999999999998</v>
      </c>
      <c r="K2333">
        <v>-1.2729999999999999</v>
      </c>
      <c r="L2333">
        <v>-2.27</v>
      </c>
      <c r="M2333">
        <v>-3.0379999999999998</v>
      </c>
      <c r="N2333">
        <v>-3.1779999999999999</v>
      </c>
      <c r="O2333">
        <v>1.129</v>
      </c>
      <c r="P2333">
        <v>1.1479999999999999</v>
      </c>
      <c r="Q2333">
        <v>1.1419999999999999</v>
      </c>
      <c r="R2333">
        <v>0.83799999999999997</v>
      </c>
      <c r="S2333">
        <v>0.33500000000000002</v>
      </c>
    </row>
    <row r="2334" spans="1:19" x14ac:dyDescent="0.3">
      <c r="A2334">
        <v>300</v>
      </c>
      <c r="B2334">
        <v>-0.27400000000000002</v>
      </c>
      <c r="C2334">
        <v>-1.274</v>
      </c>
      <c r="D2334">
        <v>-2.27</v>
      </c>
      <c r="E2334">
        <v>-3.0390000000000001</v>
      </c>
      <c r="F2334">
        <v>-3.19</v>
      </c>
      <c r="G2334">
        <v>3.4</v>
      </c>
      <c r="H2334">
        <v>-0.01</v>
      </c>
      <c r="I2334">
        <v>3.2309999999999999</v>
      </c>
      <c r="J2334">
        <v>-0.28699999999999998</v>
      </c>
      <c r="K2334">
        <v>-1.274</v>
      </c>
      <c r="L2334">
        <v>-2.27</v>
      </c>
      <c r="M2334">
        <v>-3.0379999999999998</v>
      </c>
      <c r="N2334">
        <v>-3.1749999999999998</v>
      </c>
      <c r="O2334">
        <v>1.1279999999999999</v>
      </c>
      <c r="P2334">
        <v>1.1459999999999999</v>
      </c>
      <c r="Q2334">
        <v>1.1399999999999999</v>
      </c>
      <c r="R2334">
        <v>0.83899999999999997</v>
      </c>
      <c r="S2334">
        <v>0.33200000000000002</v>
      </c>
    </row>
    <row r="2335" spans="1:19" x14ac:dyDescent="0.3">
      <c r="A2335">
        <v>360</v>
      </c>
      <c r="B2335">
        <v>-0.27400000000000002</v>
      </c>
      <c r="C2335">
        <v>-1.274</v>
      </c>
      <c r="D2335">
        <v>-2.27</v>
      </c>
      <c r="E2335">
        <v>-3.0390000000000001</v>
      </c>
      <c r="F2335">
        <v>-3.19</v>
      </c>
      <c r="G2335">
        <v>3.4</v>
      </c>
      <c r="H2335">
        <v>-0.01</v>
      </c>
      <c r="I2335">
        <v>3.2309999999999999</v>
      </c>
      <c r="J2335">
        <v>-0.28899999999999998</v>
      </c>
      <c r="K2335">
        <v>-1.2749999999999999</v>
      </c>
      <c r="L2335">
        <v>-2.27</v>
      </c>
      <c r="M2335">
        <v>-3.0379999999999998</v>
      </c>
      <c r="N2335">
        <v>-3.1720000000000002</v>
      </c>
      <c r="O2335">
        <v>1.1279999999999999</v>
      </c>
      <c r="P2335">
        <v>1.1439999999999999</v>
      </c>
      <c r="Q2335">
        <v>1.141</v>
      </c>
      <c r="R2335">
        <v>0.83699999999999997</v>
      </c>
      <c r="S2335">
        <v>0.33</v>
      </c>
    </row>
    <row r="2336" spans="1:19" x14ac:dyDescent="0.3">
      <c r="A2336">
        <v>420</v>
      </c>
      <c r="B2336">
        <v>-0.27400000000000002</v>
      </c>
      <c r="C2336">
        <v>-1.274</v>
      </c>
      <c r="D2336">
        <v>-2.27</v>
      </c>
      <c r="E2336">
        <v>-3.0390000000000001</v>
      </c>
      <c r="F2336">
        <v>-3.19</v>
      </c>
      <c r="G2336">
        <v>3.4</v>
      </c>
      <c r="H2336">
        <v>-0.01</v>
      </c>
      <c r="I2336">
        <v>3.2309999999999999</v>
      </c>
      <c r="J2336">
        <v>-0.28999999999999998</v>
      </c>
      <c r="K2336">
        <v>-1.276</v>
      </c>
      <c r="L2336">
        <v>-2.27</v>
      </c>
      <c r="M2336">
        <v>-3.036</v>
      </c>
      <c r="N2336">
        <v>-3.169</v>
      </c>
      <c r="O2336">
        <v>1.127</v>
      </c>
      <c r="P2336">
        <v>1.1419999999999999</v>
      </c>
      <c r="Q2336">
        <v>1.1419999999999999</v>
      </c>
      <c r="R2336">
        <v>0.83299999999999996</v>
      </c>
      <c r="S2336">
        <v>0.32800000000000001</v>
      </c>
    </row>
    <row r="2337" spans="1:19" x14ac:dyDescent="0.3">
      <c r="A2337">
        <v>480</v>
      </c>
      <c r="B2337">
        <v>-0.27400000000000002</v>
      </c>
      <c r="C2337">
        <v>-1.274</v>
      </c>
      <c r="D2337">
        <v>-2.27</v>
      </c>
      <c r="E2337">
        <v>-3.0390000000000001</v>
      </c>
      <c r="F2337">
        <v>-3.19</v>
      </c>
      <c r="G2337">
        <v>3.4</v>
      </c>
      <c r="H2337">
        <v>-0.01</v>
      </c>
      <c r="I2337">
        <v>3.2309999999999999</v>
      </c>
      <c r="J2337">
        <v>-0.29199999999999998</v>
      </c>
      <c r="K2337">
        <v>-1.2769999999999999</v>
      </c>
      <c r="L2337">
        <v>-2.27</v>
      </c>
      <c r="M2337">
        <v>-3.0350000000000001</v>
      </c>
      <c r="N2337">
        <v>-3.1659999999999999</v>
      </c>
      <c r="O2337">
        <v>1.1259999999999999</v>
      </c>
      <c r="P2337">
        <v>1.1399999999999999</v>
      </c>
      <c r="Q2337">
        <v>1.1419999999999999</v>
      </c>
      <c r="R2337">
        <v>0.82899999999999996</v>
      </c>
      <c r="S2337">
        <v>0.32600000000000001</v>
      </c>
    </row>
    <row r="2338" spans="1:19" x14ac:dyDescent="0.3">
      <c r="A2338">
        <v>540</v>
      </c>
      <c r="B2338">
        <v>-0.27400000000000002</v>
      </c>
      <c r="C2338">
        <v>-1.274</v>
      </c>
      <c r="D2338">
        <v>-2.27</v>
      </c>
      <c r="E2338">
        <v>-3.0390000000000001</v>
      </c>
      <c r="F2338">
        <v>-3.19</v>
      </c>
      <c r="G2338">
        <v>3.4</v>
      </c>
      <c r="H2338">
        <v>-0.01</v>
      </c>
      <c r="I2338">
        <v>3.2309999999999999</v>
      </c>
      <c r="J2338">
        <v>-0.29399999999999998</v>
      </c>
      <c r="K2338">
        <v>-1.2789999999999999</v>
      </c>
      <c r="L2338">
        <v>-2.27</v>
      </c>
      <c r="M2338">
        <v>-3.0329999999999999</v>
      </c>
      <c r="N2338">
        <v>-3.1629999999999998</v>
      </c>
      <c r="O2338">
        <v>1.125</v>
      </c>
      <c r="P2338">
        <v>1.139</v>
      </c>
      <c r="Q2338">
        <v>1.1419999999999999</v>
      </c>
      <c r="R2338">
        <v>0.82499999999999996</v>
      </c>
      <c r="S2338">
        <v>0.32400000000000001</v>
      </c>
    </row>
    <row r="2339" spans="1:19" x14ac:dyDescent="0.3">
      <c r="A2339">
        <v>600</v>
      </c>
      <c r="B2339">
        <v>-0.27400000000000002</v>
      </c>
      <c r="C2339">
        <v>-1.274</v>
      </c>
      <c r="D2339">
        <v>-2.27</v>
      </c>
      <c r="E2339">
        <v>-3.0390000000000001</v>
      </c>
      <c r="F2339">
        <v>-3.19</v>
      </c>
      <c r="G2339">
        <v>3.4</v>
      </c>
      <c r="H2339">
        <v>-0.01</v>
      </c>
      <c r="I2339">
        <v>3.2309999999999999</v>
      </c>
      <c r="J2339">
        <v>-0.29499999999999998</v>
      </c>
      <c r="K2339">
        <v>-1.28</v>
      </c>
      <c r="L2339">
        <v>-2.27</v>
      </c>
      <c r="M2339">
        <v>-3.0310000000000001</v>
      </c>
      <c r="N2339">
        <v>-3.16</v>
      </c>
      <c r="O2339">
        <v>1.125</v>
      </c>
      <c r="P2339">
        <v>1.1379999999999999</v>
      </c>
      <c r="Q2339">
        <v>1.141</v>
      </c>
      <c r="R2339">
        <v>0.82099999999999995</v>
      </c>
      <c r="S2339">
        <v>0.32200000000000001</v>
      </c>
    </row>
    <row r="2341" spans="1:19" x14ac:dyDescent="0.3">
      <c r="A2341" t="s">
        <v>0</v>
      </c>
      <c r="B2341" t="s">
        <v>181</v>
      </c>
    </row>
    <row r="2342" spans="1:19" x14ac:dyDescent="0.3">
      <c r="A2342">
        <v>0</v>
      </c>
      <c r="B2342">
        <v>-0.27400000000000002</v>
      </c>
      <c r="C2342">
        <v>-1.274</v>
      </c>
      <c r="D2342">
        <v>-2.27</v>
      </c>
      <c r="E2342">
        <v>-3.0329999999999999</v>
      </c>
      <c r="F2342">
        <v>-3.18</v>
      </c>
      <c r="G2342">
        <v>3.4</v>
      </c>
      <c r="H2342">
        <v>-0.01</v>
      </c>
      <c r="I2342">
        <v>3.6659999999999999</v>
      </c>
      <c r="J2342">
        <v>-0.27400000000000002</v>
      </c>
      <c r="K2342">
        <v>-1.274</v>
      </c>
      <c r="L2342">
        <v>-2.27</v>
      </c>
      <c r="M2342">
        <v>-3.0329999999999999</v>
      </c>
      <c r="N2342">
        <v>-3.18</v>
      </c>
      <c r="O2342">
        <v>1.123</v>
      </c>
      <c r="P2342">
        <v>1.123</v>
      </c>
      <c r="Q2342">
        <v>1.1160000000000001</v>
      </c>
      <c r="R2342">
        <v>0.81499999999999995</v>
      </c>
      <c r="S2342">
        <v>0.35399999999999998</v>
      </c>
    </row>
    <row r="2343" spans="1:19" x14ac:dyDescent="0.3">
      <c r="A2343">
        <v>60</v>
      </c>
      <c r="B2343">
        <v>-0.27400000000000002</v>
      </c>
      <c r="C2343">
        <v>-1.274</v>
      </c>
      <c r="D2343">
        <v>-2.27</v>
      </c>
      <c r="E2343">
        <v>-3.0329999999999999</v>
      </c>
      <c r="F2343">
        <v>-3.18</v>
      </c>
      <c r="G2343">
        <v>3.4</v>
      </c>
      <c r="H2343">
        <v>-0.01</v>
      </c>
      <c r="I2343">
        <v>3.6659999999999999</v>
      </c>
      <c r="J2343">
        <v>-0.27800000000000002</v>
      </c>
      <c r="K2343">
        <v>-1.274</v>
      </c>
      <c r="L2343">
        <v>-2.27</v>
      </c>
      <c r="M2343">
        <v>-3.0329999999999999</v>
      </c>
      <c r="N2343">
        <v>-3.1829999999999998</v>
      </c>
      <c r="O2343">
        <v>1.1259999999999999</v>
      </c>
      <c r="P2343">
        <v>1.1399999999999999</v>
      </c>
      <c r="Q2343">
        <v>1.1319999999999999</v>
      </c>
      <c r="R2343">
        <v>0.82</v>
      </c>
      <c r="S2343">
        <v>0.36299999999999999</v>
      </c>
    </row>
    <row r="2344" spans="1:19" x14ac:dyDescent="0.3">
      <c r="A2344">
        <v>120</v>
      </c>
      <c r="B2344">
        <v>-0.27400000000000002</v>
      </c>
      <c r="C2344">
        <v>-1.274</v>
      </c>
      <c r="D2344">
        <v>-2.27</v>
      </c>
      <c r="E2344">
        <v>-3.0329999999999999</v>
      </c>
      <c r="F2344">
        <v>-3.18</v>
      </c>
      <c r="G2344">
        <v>3.4</v>
      </c>
      <c r="H2344">
        <v>-0.01</v>
      </c>
      <c r="I2344">
        <v>3.6659999999999999</v>
      </c>
      <c r="J2344">
        <v>-0.28100000000000003</v>
      </c>
      <c r="K2344">
        <v>-1.274</v>
      </c>
      <c r="L2344">
        <v>-2.27</v>
      </c>
      <c r="M2344">
        <v>-3.032</v>
      </c>
      <c r="N2344">
        <v>-3.1859999999999999</v>
      </c>
      <c r="O2344">
        <v>1.1279999999999999</v>
      </c>
      <c r="P2344">
        <v>1.143</v>
      </c>
      <c r="Q2344">
        <v>1.1379999999999999</v>
      </c>
      <c r="R2344">
        <v>0.82599999999999996</v>
      </c>
      <c r="S2344">
        <v>0.371</v>
      </c>
    </row>
    <row r="2345" spans="1:19" x14ac:dyDescent="0.3">
      <c r="A2345">
        <v>180</v>
      </c>
      <c r="B2345">
        <v>-0.27400000000000002</v>
      </c>
      <c r="C2345">
        <v>-1.274</v>
      </c>
      <c r="D2345">
        <v>-2.27</v>
      </c>
      <c r="E2345">
        <v>-3.0329999999999999</v>
      </c>
      <c r="F2345">
        <v>-3.18</v>
      </c>
      <c r="G2345">
        <v>3.4</v>
      </c>
      <c r="H2345">
        <v>-0.01</v>
      </c>
      <c r="I2345">
        <v>3.6659999999999999</v>
      </c>
      <c r="J2345">
        <v>-0.28299999999999997</v>
      </c>
      <c r="K2345">
        <v>-1.2729999999999999</v>
      </c>
      <c r="L2345">
        <v>-2.27</v>
      </c>
      <c r="M2345">
        <v>-3.032</v>
      </c>
      <c r="N2345">
        <v>-3.1890000000000001</v>
      </c>
      <c r="O2345">
        <v>1.129</v>
      </c>
      <c r="P2345">
        <v>1.1479999999999999</v>
      </c>
      <c r="Q2345">
        <v>1.139</v>
      </c>
      <c r="R2345">
        <v>0.82899999999999996</v>
      </c>
      <c r="S2345">
        <v>0.379</v>
      </c>
    </row>
    <row r="2346" spans="1:19" x14ac:dyDescent="0.3">
      <c r="A2346">
        <v>240</v>
      </c>
      <c r="B2346">
        <v>-0.27400000000000002</v>
      </c>
      <c r="C2346">
        <v>-1.274</v>
      </c>
      <c r="D2346">
        <v>-2.27</v>
      </c>
      <c r="E2346">
        <v>-3.0329999999999999</v>
      </c>
      <c r="F2346">
        <v>-3.18</v>
      </c>
      <c r="G2346">
        <v>3.4</v>
      </c>
      <c r="H2346">
        <v>-0.01</v>
      </c>
      <c r="I2346">
        <v>3.6659999999999999</v>
      </c>
      <c r="J2346">
        <v>-0.28499999999999998</v>
      </c>
      <c r="K2346">
        <v>-1.2729999999999999</v>
      </c>
      <c r="L2346">
        <v>-2.27</v>
      </c>
      <c r="M2346">
        <v>-3.0310000000000001</v>
      </c>
      <c r="N2346">
        <v>-3.1920000000000002</v>
      </c>
      <c r="O2346">
        <v>1.1279999999999999</v>
      </c>
      <c r="P2346">
        <v>1.1479999999999999</v>
      </c>
      <c r="Q2346">
        <v>1.141</v>
      </c>
      <c r="R2346">
        <v>0.82699999999999996</v>
      </c>
      <c r="S2346">
        <v>0.38400000000000001</v>
      </c>
    </row>
    <row r="2347" spans="1:19" x14ac:dyDescent="0.3">
      <c r="A2347">
        <v>300</v>
      </c>
      <c r="B2347">
        <v>-0.27400000000000002</v>
      </c>
      <c r="C2347">
        <v>-1.274</v>
      </c>
      <c r="D2347">
        <v>-2.27</v>
      </c>
      <c r="E2347">
        <v>-3.0329999999999999</v>
      </c>
      <c r="F2347">
        <v>-3.18</v>
      </c>
      <c r="G2347">
        <v>3.4</v>
      </c>
      <c r="H2347">
        <v>-0.01</v>
      </c>
      <c r="I2347">
        <v>3.6659999999999999</v>
      </c>
      <c r="J2347">
        <v>-0.28699999999999998</v>
      </c>
      <c r="K2347">
        <v>-1.274</v>
      </c>
      <c r="L2347">
        <v>-2.27</v>
      </c>
      <c r="M2347">
        <v>-3.03</v>
      </c>
      <c r="N2347">
        <v>-3.1949999999999998</v>
      </c>
      <c r="O2347">
        <v>1.1279999999999999</v>
      </c>
      <c r="P2347">
        <v>1.1459999999999999</v>
      </c>
      <c r="Q2347">
        <v>1.141</v>
      </c>
      <c r="R2347">
        <v>0.82699999999999996</v>
      </c>
      <c r="S2347">
        <v>0.38900000000000001</v>
      </c>
    </row>
    <row r="2348" spans="1:19" x14ac:dyDescent="0.3">
      <c r="A2348">
        <v>360</v>
      </c>
      <c r="B2348">
        <v>-0.27400000000000002</v>
      </c>
      <c r="C2348">
        <v>-1.274</v>
      </c>
      <c r="D2348">
        <v>-2.27</v>
      </c>
      <c r="E2348">
        <v>-3.0329999999999999</v>
      </c>
      <c r="F2348">
        <v>-3.18</v>
      </c>
      <c r="G2348">
        <v>3.4</v>
      </c>
      <c r="H2348">
        <v>-0.01</v>
      </c>
      <c r="I2348">
        <v>3.6659999999999999</v>
      </c>
      <c r="J2348">
        <v>-0.28899999999999998</v>
      </c>
      <c r="K2348">
        <v>-1.2749999999999999</v>
      </c>
      <c r="L2348">
        <v>-2.27</v>
      </c>
      <c r="M2348">
        <v>-3.0310000000000001</v>
      </c>
      <c r="N2348">
        <v>-3.198</v>
      </c>
      <c r="O2348">
        <v>1.1279999999999999</v>
      </c>
      <c r="P2348">
        <v>1.143</v>
      </c>
      <c r="Q2348">
        <v>1.141</v>
      </c>
      <c r="R2348">
        <v>0.83</v>
      </c>
      <c r="S2348">
        <v>0.39500000000000002</v>
      </c>
    </row>
    <row r="2349" spans="1:19" x14ac:dyDescent="0.3">
      <c r="A2349">
        <v>420</v>
      </c>
      <c r="B2349">
        <v>-0.27400000000000002</v>
      </c>
      <c r="C2349">
        <v>-1.274</v>
      </c>
      <c r="D2349">
        <v>-2.27</v>
      </c>
      <c r="E2349">
        <v>-3.0329999999999999</v>
      </c>
      <c r="F2349">
        <v>-3.18</v>
      </c>
      <c r="G2349">
        <v>3.4</v>
      </c>
      <c r="H2349">
        <v>-0.01</v>
      </c>
      <c r="I2349">
        <v>3.6659999999999999</v>
      </c>
      <c r="J2349">
        <v>-0.29099999999999998</v>
      </c>
      <c r="K2349">
        <v>-1.276</v>
      </c>
      <c r="L2349">
        <v>-2.27</v>
      </c>
      <c r="M2349">
        <v>-3.032</v>
      </c>
      <c r="N2349">
        <v>-3.2010000000000001</v>
      </c>
      <c r="O2349">
        <v>1.127</v>
      </c>
      <c r="P2349">
        <v>1.1419999999999999</v>
      </c>
      <c r="Q2349">
        <v>1.141</v>
      </c>
      <c r="R2349">
        <v>0.83499999999999996</v>
      </c>
      <c r="S2349">
        <v>0.39900000000000002</v>
      </c>
    </row>
    <row r="2350" spans="1:19" x14ac:dyDescent="0.3">
      <c r="A2350">
        <v>480</v>
      </c>
      <c r="B2350">
        <v>-0.27400000000000002</v>
      </c>
      <c r="C2350">
        <v>-1.274</v>
      </c>
      <c r="D2350">
        <v>-2.27</v>
      </c>
      <c r="E2350">
        <v>-3.0329999999999999</v>
      </c>
      <c r="F2350">
        <v>-3.18</v>
      </c>
      <c r="G2350">
        <v>3.4</v>
      </c>
      <c r="H2350">
        <v>-0.01</v>
      </c>
      <c r="I2350">
        <v>3.6659999999999999</v>
      </c>
      <c r="J2350">
        <v>-0.29199999999999998</v>
      </c>
      <c r="K2350">
        <v>-1.2769999999999999</v>
      </c>
      <c r="L2350">
        <v>-2.27</v>
      </c>
      <c r="M2350">
        <v>-3.0339999999999998</v>
      </c>
      <c r="N2350">
        <v>-3.2040000000000002</v>
      </c>
      <c r="O2350">
        <v>1.1259999999999999</v>
      </c>
      <c r="P2350">
        <v>1.1399999999999999</v>
      </c>
      <c r="Q2350">
        <v>1.1419999999999999</v>
      </c>
      <c r="R2350">
        <v>0.83899999999999997</v>
      </c>
      <c r="S2350">
        <v>0.40300000000000002</v>
      </c>
    </row>
    <row r="2351" spans="1:19" x14ac:dyDescent="0.3">
      <c r="A2351">
        <v>540</v>
      </c>
      <c r="B2351">
        <v>-0.27400000000000002</v>
      </c>
      <c r="C2351">
        <v>-1.274</v>
      </c>
      <c r="D2351">
        <v>-2.27</v>
      </c>
      <c r="E2351">
        <v>-3.0329999999999999</v>
      </c>
      <c r="F2351">
        <v>-3.18</v>
      </c>
      <c r="G2351">
        <v>3.4</v>
      </c>
      <c r="H2351">
        <v>-0.01</v>
      </c>
      <c r="I2351">
        <v>3.6659999999999999</v>
      </c>
      <c r="J2351">
        <v>-0.29399999999999998</v>
      </c>
      <c r="K2351">
        <v>-1.2789999999999999</v>
      </c>
      <c r="L2351">
        <v>-2.27</v>
      </c>
      <c r="M2351">
        <v>-3.0350000000000001</v>
      </c>
      <c r="N2351">
        <v>-3.2069999999999999</v>
      </c>
      <c r="O2351">
        <v>1.125</v>
      </c>
      <c r="P2351">
        <v>1.139</v>
      </c>
      <c r="Q2351">
        <v>1.141</v>
      </c>
      <c r="R2351">
        <v>0.84199999999999997</v>
      </c>
      <c r="S2351">
        <v>0.40500000000000003</v>
      </c>
    </row>
    <row r="2352" spans="1:19" x14ac:dyDescent="0.3">
      <c r="A2352">
        <v>600</v>
      </c>
      <c r="B2352">
        <v>-0.27400000000000002</v>
      </c>
      <c r="C2352">
        <v>-1.274</v>
      </c>
      <c r="D2352">
        <v>-2.27</v>
      </c>
      <c r="E2352">
        <v>-3.0329999999999999</v>
      </c>
      <c r="F2352">
        <v>-3.18</v>
      </c>
      <c r="G2352">
        <v>3.4</v>
      </c>
      <c r="H2352">
        <v>-0.01</v>
      </c>
      <c r="I2352">
        <v>3.6659999999999999</v>
      </c>
      <c r="J2352">
        <v>-0.29499999999999998</v>
      </c>
      <c r="K2352">
        <v>-1.28</v>
      </c>
      <c r="L2352">
        <v>-2.27</v>
      </c>
      <c r="M2352">
        <v>-3.0369999999999999</v>
      </c>
      <c r="N2352">
        <v>-3.21</v>
      </c>
      <c r="O2352">
        <v>1.125</v>
      </c>
      <c r="P2352">
        <v>1.137</v>
      </c>
      <c r="Q2352">
        <v>1.141</v>
      </c>
      <c r="R2352">
        <v>0.84599999999999997</v>
      </c>
      <c r="S2352">
        <v>0.40600000000000003</v>
      </c>
    </row>
    <row r="2354" spans="1:19" x14ac:dyDescent="0.3">
      <c r="A2354" t="s">
        <v>0</v>
      </c>
      <c r="B2354" t="s">
        <v>182</v>
      </c>
    </row>
    <row r="2355" spans="1:19" x14ac:dyDescent="0.3">
      <c r="A2355">
        <v>0</v>
      </c>
      <c r="B2355">
        <v>-0.27400000000000002</v>
      </c>
      <c r="C2355">
        <v>-1.274</v>
      </c>
      <c r="D2355">
        <v>-2.27</v>
      </c>
      <c r="E2355">
        <v>-3.0329999999999999</v>
      </c>
      <c r="F2355">
        <v>-3.18</v>
      </c>
      <c r="G2355">
        <v>3.4</v>
      </c>
      <c r="H2355">
        <v>-0.01</v>
      </c>
      <c r="I2355">
        <v>3.452</v>
      </c>
      <c r="J2355">
        <v>-0.27400000000000002</v>
      </c>
      <c r="K2355">
        <v>-1.274</v>
      </c>
      <c r="L2355">
        <v>-2.27</v>
      </c>
      <c r="M2355">
        <v>-3.0329999999999999</v>
      </c>
      <c r="N2355">
        <v>-3.18</v>
      </c>
      <c r="O2355">
        <v>1.123</v>
      </c>
      <c r="P2355">
        <v>1.123</v>
      </c>
      <c r="Q2355">
        <v>1.1160000000000001</v>
      </c>
      <c r="R2355">
        <v>0.81499999999999995</v>
      </c>
      <c r="S2355">
        <v>0.35399999999999998</v>
      </c>
    </row>
    <row r="2356" spans="1:19" x14ac:dyDescent="0.3">
      <c r="A2356">
        <v>60</v>
      </c>
      <c r="B2356">
        <v>-0.27400000000000002</v>
      </c>
      <c r="C2356">
        <v>-1.274</v>
      </c>
      <c r="D2356">
        <v>-2.27</v>
      </c>
      <c r="E2356">
        <v>-3.0329999999999999</v>
      </c>
      <c r="F2356">
        <v>-3.18</v>
      </c>
      <c r="G2356">
        <v>3.4</v>
      </c>
      <c r="H2356">
        <v>-0.01</v>
      </c>
      <c r="I2356">
        <v>3.452</v>
      </c>
      <c r="J2356">
        <v>-0.27800000000000002</v>
      </c>
      <c r="K2356">
        <v>-1.2729999999999999</v>
      </c>
      <c r="L2356">
        <v>-2.27</v>
      </c>
      <c r="M2356">
        <v>-3.0329999999999999</v>
      </c>
      <c r="N2356">
        <v>-3.18</v>
      </c>
      <c r="O2356">
        <v>1.1259999999999999</v>
      </c>
      <c r="P2356">
        <v>1.139</v>
      </c>
      <c r="Q2356">
        <v>1.1319999999999999</v>
      </c>
      <c r="R2356">
        <v>0.82099999999999995</v>
      </c>
      <c r="S2356">
        <v>0.35499999999999998</v>
      </c>
    </row>
    <row r="2357" spans="1:19" x14ac:dyDescent="0.3">
      <c r="A2357">
        <v>120</v>
      </c>
      <c r="B2357">
        <v>-0.27400000000000002</v>
      </c>
      <c r="C2357">
        <v>-1.274</v>
      </c>
      <c r="D2357">
        <v>-2.27</v>
      </c>
      <c r="E2357">
        <v>-3.0329999999999999</v>
      </c>
      <c r="F2357">
        <v>-3.18</v>
      </c>
      <c r="G2357">
        <v>3.4</v>
      </c>
      <c r="H2357">
        <v>-0.01</v>
      </c>
      <c r="I2357">
        <v>3.452</v>
      </c>
      <c r="J2357">
        <v>-0.28100000000000003</v>
      </c>
      <c r="K2357">
        <v>-1.274</v>
      </c>
      <c r="L2357">
        <v>-2.27</v>
      </c>
      <c r="M2357">
        <v>-3.032</v>
      </c>
      <c r="N2357">
        <v>-3.18</v>
      </c>
      <c r="O2357">
        <v>1.1279999999999999</v>
      </c>
      <c r="P2357">
        <v>1.1439999999999999</v>
      </c>
      <c r="Q2357">
        <v>1.1379999999999999</v>
      </c>
      <c r="R2357">
        <v>0.82499999999999996</v>
      </c>
      <c r="S2357">
        <v>0.35599999999999998</v>
      </c>
    </row>
    <row r="2358" spans="1:19" x14ac:dyDescent="0.3">
      <c r="A2358">
        <v>180</v>
      </c>
      <c r="B2358">
        <v>-0.27400000000000002</v>
      </c>
      <c r="C2358">
        <v>-1.274</v>
      </c>
      <c r="D2358">
        <v>-2.27</v>
      </c>
      <c r="E2358">
        <v>-3.0329999999999999</v>
      </c>
      <c r="F2358">
        <v>-3.18</v>
      </c>
      <c r="G2358">
        <v>3.4</v>
      </c>
      <c r="H2358">
        <v>-0.01</v>
      </c>
      <c r="I2358">
        <v>3.452</v>
      </c>
      <c r="J2358">
        <v>-0.28299999999999997</v>
      </c>
      <c r="K2358">
        <v>-1.2729999999999999</v>
      </c>
      <c r="L2358">
        <v>-2.27</v>
      </c>
      <c r="M2358">
        <v>-3.032</v>
      </c>
      <c r="N2358">
        <v>-3.18</v>
      </c>
      <c r="O2358">
        <v>1.129</v>
      </c>
      <c r="P2358">
        <v>1.1479999999999999</v>
      </c>
      <c r="Q2358">
        <v>1.1399999999999999</v>
      </c>
      <c r="R2358">
        <v>0.82799999999999996</v>
      </c>
      <c r="S2358">
        <v>0.35699999999999998</v>
      </c>
    </row>
    <row r="2359" spans="1:19" x14ac:dyDescent="0.3">
      <c r="A2359">
        <v>240</v>
      </c>
      <c r="B2359">
        <v>-0.27400000000000002</v>
      </c>
      <c r="C2359">
        <v>-1.274</v>
      </c>
      <c r="D2359">
        <v>-2.27</v>
      </c>
      <c r="E2359">
        <v>-3.0329999999999999</v>
      </c>
      <c r="F2359">
        <v>-3.18</v>
      </c>
      <c r="G2359">
        <v>3.4</v>
      </c>
      <c r="H2359">
        <v>-0.01</v>
      </c>
      <c r="I2359">
        <v>3.452</v>
      </c>
      <c r="J2359">
        <v>-0.28599999999999998</v>
      </c>
      <c r="K2359">
        <v>-1.2729999999999999</v>
      </c>
      <c r="L2359">
        <v>-2.27</v>
      </c>
      <c r="M2359">
        <v>-3.0310000000000001</v>
      </c>
      <c r="N2359">
        <v>-3.18</v>
      </c>
      <c r="O2359">
        <v>1.129</v>
      </c>
      <c r="P2359">
        <v>1.1479999999999999</v>
      </c>
      <c r="Q2359">
        <v>1.141</v>
      </c>
      <c r="R2359">
        <v>0.82899999999999996</v>
      </c>
      <c r="S2359">
        <v>0.35799999999999998</v>
      </c>
    </row>
    <row r="2360" spans="1:19" x14ac:dyDescent="0.3">
      <c r="A2360">
        <v>300</v>
      </c>
      <c r="B2360">
        <v>-0.27400000000000002</v>
      </c>
      <c r="C2360">
        <v>-1.274</v>
      </c>
      <c r="D2360">
        <v>-2.27</v>
      </c>
      <c r="E2360">
        <v>-3.0329999999999999</v>
      </c>
      <c r="F2360">
        <v>-3.18</v>
      </c>
      <c r="G2360">
        <v>3.4</v>
      </c>
      <c r="H2360">
        <v>-0.01</v>
      </c>
      <c r="I2360">
        <v>3.452</v>
      </c>
      <c r="J2360">
        <v>-0.28699999999999998</v>
      </c>
      <c r="K2360">
        <v>-1.274</v>
      </c>
      <c r="L2360">
        <v>-2.27</v>
      </c>
      <c r="M2360">
        <v>-3.0310000000000001</v>
      </c>
      <c r="N2360">
        <v>-3.18</v>
      </c>
      <c r="O2360">
        <v>1.1279999999999999</v>
      </c>
      <c r="P2360">
        <v>1.1459999999999999</v>
      </c>
      <c r="Q2360">
        <v>1.141</v>
      </c>
      <c r="R2360">
        <v>0.83</v>
      </c>
      <c r="S2360">
        <v>0.35899999999999999</v>
      </c>
    </row>
    <row r="2361" spans="1:19" x14ac:dyDescent="0.3">
      <c r="A2361">
        <v>360</v>
      </c>
      <c r="B2361">
        <v>-0.27400000000000002</v>
      </c>
      <c r="C2361">
        <v>-1.274</v>
      </c>
      <c r="D2361">
        <v>-2.27</v>
      </c>
      <c r="E2361">
        <v>-3.0329999999999999</v>
      </c>
      <c r="F2361">
        <v>-3.18</v>
      </c>
      <c r="G2361">
        <v>3.4</v>
      </c>
      <c r="H2361">
        <v>-0.01</v>
      </c>
      <c r="I2361">
        <v>3.452</v>
      </c>
      <c r="J2361">
        <v>-0.28899999999999998</v>
      </c>
      <c r="K2361">
        <v>-1.2749999999999999</v>
      </c>
      <c r="L2361">
        <v>-2.27</v>
      </c>
      <c r="M2361">
        <v>-3.0310000000000001</v>
      </c>
      <c r="N2361">
        <v>-3.18</v>
      </c>
      <c r="O2361">
        <v>1.1279999999999999</v>
      </c>
      <c r="P2361">
        <v>1.1439999999999999</v>
      </c>
      <c r="Q2361">
        <v>1.141</v>
      </c>
      <c r="R2361">
        <v>0.83</v>
      </c>
      <c r="S2361">
        <v>0.36099999999999999</v>
      </c>
    </row>
    <row r="2362" spans="1:19" x14ac:dyDescent="0.3">
      <c r="A2362">
        <v>420</v>
      </c>
      <c r="B2362">
        <v>-0.27400000000000002</v>
      </c>
      <c r="C2362">
        <v>-1.274</v>
      </c>
      <c r="D2362">
        <v>-2.27</v>
      </c>
      <c r="E2362">
        <v>-3.0329999999999999</v>
      </c>
      <c r="F2362">
        <v>-3.18</v>
      </c>
      <c r="G2362">
        <v>3.4</v>
      </c>
      <c r="H2362">
        <v>-0.01</v>
      </c>
      <c r="I2362">
        <v>3.452</v>
      </c>
      <c r="J2362">
        <v>-0.29099999999999998</v>
      </c>
      <c r="K2362">
        <v>-1.276</v>
      </c>
      <c r="L2362">
        <v>-2.27</v>
      </c>
      <c r="M2362">
        <v>-3.0310000000000001</v>
      </c>
      <c r="N2362">
        <v>-3.18</v>
      </c>
      <c r="O2362">
        <v>1.127</v>
      </c>
      <c r="P2362">
        <v>1.1419999999999999</v>
      </c>
      <c r="Q2362">
        <v>1.141</v>
      </c>
      <c r="R2362">
        <v>0.83099999999999996</v>
      </c>
      <c r="S2362">
        <v>0.36199999999999999</v>
      </c>
    </row>
    <row r="2363" spans="1:19" x14ac:dyDescent="0.3">
      <c r="A2363">
        <v>480</v>
      </c>
      <c r="B2363">
        <v>-0.27400000000000002</v>
      </c>
      <c r="C2363">
        <v>-1.274</v>
      </c>
      <c r="D2363">
        <v>-2.27</v>
      </c>
      <c r="E2363">
        <v>-3.0329999999999999</v>
      </c>
      <c r="F2363">
        <v>-3.18</v>
      </c>
      <c r="G2363">
        <v>3.4</v>
      </c>
      <c r="H2363">
        <v>-0.01</v>
      </c>
      <c r="I2363">
        <v>3.452</v>
      </c>
      <c r="J2363">
        <v>-0.29199999999999998</v>
      </c>
      <c r="K2363">
        <v>-1.2769999999999999</v>
      </c>
      <c r="L2363">
        <v>-2.27</v>
      </c>
      <c r="M2363">
        <v>-3.0310000000000001</v>
      </c>
      <c r="N2363">
        <v>-3.18</v>
      </c>
      <c r="O2363">
        <v>1.1259999999999999</v>
      </c>
      <c r="P2363">
        <v>1.1399999999999999</v>
      </c>
      <c r="Q2363">
        <v>1.1419999999999999</v>
      </c>
      <c r="R2363">
        <v>0.83099999999999996</v>
      </c>
      <c r="S2363">
        <v>0.36299999999999999</v>
      </c>
    </row>
    <row r="2364" spans="1:19" x14ac:dyDescent="0.3">
      <c r="A2364">
        <v>540</v>
      </c>
      <c r="B2364">
        <v>-0.27400000000000002</v>
      </c>
      <c r="C2364">
        <v>-1.274</v>
      </c>
      <c r="D2364">
        <v>-2.27</v>
      </c>
      <c r="E2364">
        <v>-3.0329999999999999</v>
      </c>
      <c r="F2364">
        <v>-3.18</v>
      </c>
      <c r="G2364">
        <v>3.4</v>
      </c>
      <c r="H2364">
        <v>-0.01</v>
      </c>
      <c r="I2364">
        <v>3.452</v>
      </c>
      <c r="J2364">
        <v>-0.29399999999999998</v>
      </c>
      <c r="K2364">
        <v>-1.2789999999999999</v>
      </c>
      <c r="L2364">
        <v>-2.27</v>
      </c>
      <c r="M2364">
        <v>-3.0310000000000001</v>
      </c>
      <c r="N2364">
        <v>-3.18</v>
      </c>
      <c r="O2364">
        <v>1.125</v>
      </c>
      <c r="P2364">
        <v>1.139</v>
      </c>
      <c r="Q2364">
        <v>1.141</v>
      </c>
      <c r="R2364">
        <v>0.83099999999999996</v>
      </c>
      <c r="S2364">
        <v>0.36299999999999999</v>
      </c>
    </row>
    <row r="2365" spans="1:19" x14ac:dyDescent="0.3">
      <c r="A2365">
        <v>600</v>
      </c>
      <c r="B2365">
        <v>-0.27400000000000002</v>
      </c>
      <c r="C2365">
        <v>-1.274</v>
      </c>
      <c r="D2365">
        <v>-2.27</v>
      </c>
      <c r="E2365">
        <v>-3.0329999999999999</v>
      </c>
      <c r="F2365">
        <v>-3.18</v>
      </c>
      <c r="G2365">
        <v>3.4</v>
      </c>
      <c r="H2365">
        <v>-0.01</v>
      </c>
      <c r="I2365">
        <v>3.452</v>
      </c>
      <c r="J2365">
        <v>-0.29499999999999998</v>
      </c>
      <c r="K2365">
        <v>-1.28</v>
      </c>
      <c r="L2365">
        <v>-2.27</v>
      </c>
      <c r="M2365">
        <v>-3.0310000000000001</v>
      </c>
      <c r="N2365">
        <v>-3.18</v>
      </c>
      <c r="O2365">
        <v>1.125</v>
      </c>
      <c r="P2365">
        <v>1.137</v>
      </c>
      <c r="Q2365">
        <v>1.141</v>
      </c>
      <c r="R2365">
        <v>0.83099999999999996</v>
      </c>
      <c r="S2365">
        <v>0.36299999999999999</v>
      </c>
    </row>
    <row r="2367" spans="1:19" x14ac:dyDescent="0.3">
      <c r="A2367" t="s">
        <v>0</v>
      </c>
      <c r="B2367" t="s">
        <v>183</v>
      </c>
    </row>
    <row r="2368" spans="1:19" x14ac:dyDescent="0.3">
      <c r="A2368">
        <v>0</v>
      </c>
      <c r="B2368">
        <v>-0.27400000000000002</v>
      </c>
      <c r="C2368">
        <v>-1.274</v>
      </c>
      <c r="D2368">
        <v>-2.27</v>
      </c>
      <c r="E2368">
        <v>-3.0329999999999999</v>
      </c>
      <c r="F2368">
        <v>-3.18</v>
      </c>
      <c r="G2368">
        <v>3.4</v>
      </c>
      <c r="H2368">
        <v>-0.01</v>
      </c>
      <c r="I2368">
        <v>3.2290000000000001</v>
      </c>
      <c r="J2368">
        <v>-0.27400000000000002</v>
      </c>
      <c r="K2368">
        <v>-1.274</v>
      </c>
      <c r="L2368">
        <v>-2.27</v>
      </c>
      <c r="M2368">
        <v>-3.0329999999999999</v>
      </c>
      <c r="N2368">
        <v>-3.18</v>
      </c>
      <c r="O2368">
        <v>1.123</v>
      </c>
      <c r="P2368">
        <v>1.123</v>
      </c>
      <c r="Q2368">
        <v>1.1160000000000001</v>
      </c>
      <c r="R2368">
        <v>0.81499999999999995</v>
      </c>
      <c r="S2368">
        <v>0.35399999999999998</v>
      </c>
    </row>
    <row r="2369" spans="1:19" x14ac:dyDescent="0.3">
      <c r="A2369">
        <v>60</v>
      </c>
      <c r="B2369">
        <v>-0.27400000000000002</v>
      </c>
      <c r="C2369">
        <v>-1.274</v>
      </c>
      <c r="D2369">
        <v>-2.27</v>
      </c>
      <c r="E2369">
        <v>-3.0329999999999999</v>
      </c>
      <c r="F2369">
        <v>-3.18</v>
      </c>
      <c r="G2369">
        <v>3.4</v>
      </c>
      <c r="H2369">
        <v>-0.01</v>
      </c>
      <c r="I2369">
        <v>3.2290000000000001</v>
      </c>
      <c r="J2369">
        <v>-0.27800000000000002</v>
      </c>
      <c r="K2369">
        <v>-1.2729999999999999</v>
      </c>
      <c r="L2369">
        <v>-2.27</v>
      </c>
      <c r="M2369">
        <v>-3.0329999999999999</v>
      </c>
      <c r="N2369">
        <v>-3.177</v>
      </c>
      <c r="O2369">
        <v>1.1259999999999999</v>
      </c>
      <c r="P2369">
        <v>1.139</v>
      </c>
      <c r="Q2369">
        <v>1.1319999999999999</v>
      </c>
      <c r="R2369">
        <v>0.82199999999999995</v>
      </c>
      <c r="S2369">
        <v>0.34699999999999998</v>
      </c>
    </row>
    <row r="2370" spans="1:19" x14ac:dyDescent="0.3">
      <c r="A2370">
        <v>120</v>
      </c>
      <c r="B2370">
        <v>-0.27400000000000002</v>
      </c>
      <c r="C2370">
        <v>-1.274</v>
      </c>
      <c r="D2370">
        <v>-2.27</v>
      </c>
      <c r="E2370">
        <v>-3.0329999999999999</v>
      </c>
      <c r="F2370">
        <v>-3.18</v>
      </c>
      <c r="G2370">
        <v>3.4</v>
      </c>
      <c r="H2370">
        <v>-0.01</v>
      </c>
      <c r="I2370">
        <v>3.2290000000000001</v>
      </c>
      <c r="J2370">
        <v>-0.28100000000000003</v>
      </c>
      <c r="K2370">
        <v>-1.274</v>
      </c>
      <c r="L2370">
        <v>-2.27</v>
      </c>
      <c r="M2370">
        <v>-3.032</v>
      </c>
      <c r="N2370">
        <v>-3.1739999999999999</v>
      </c>
      <c r="O2370">
        <v>1.1279999999999999</v>
      </c>
      <c r="P2370">
        <v>1.1439999999999999</v>
      </c>
      <c r="Q2370">
        <v>1.137</v>
      </c>
      <c r="R2370">
        <v>0.82399999999999995</v>
      </c>
      <c r="S2370">
        <v>0.34</v>
      </c>
    </row>
    <row r="2371" spans="1:19" x14ac:dyDescent="0.3">
      <c r="A2371">
        <v>180</v>
      </c>
      <c r="B2371">
        <v>-0.27400000000000002</v>
      </c>
      <c r="C2371">
        <v>-1.274</v>
      </c>
      <c r="D2371">
        <v>-2.27</v>
      </c>
      <c r="E2371">
        <v>-3.0329999999999999</v>
      </c>
      <c r="F2371">
        <v>-3.18</v>
      </c>
      <c r="G2371">
        <v>3.4</v>
      </c>
      <c r="H2371">
        <v>-0.01</v>
      </c>
      <c r="I2371">
        <v>3.2290000000000001</v>
      </c>
      <c r="J2371">
        <v>-0.28299999999999997</v>
      </c>
      <c r="K2371">
        <v>-1.2729999999999999</v>
      </c>
      <c r="L2371">
        <v>-2.27</v>
      </c>
      <c r="M2371">
        <v>-3.0310000000000001</v>
      </c>
      <c r="N2371">
        <v>-3.1709999999999998</v>
      </c>
      <c r="O2371">
        <v>1.129</v>
      </c>
      <c r="P2371">
        <v>1.1479999999999999</v>
      </c>
      <c r="Q2371">
        <v>1.1399999999999999</v>
      </c>
      <c r="R2371">
        <v>0.82699999999999996</v>
      </c>
      <c r="S2371">
        <v>0.33700000000000002</v>
      </c>
    </row>
    <row r="2372" spans="1:19" x14ac:dyDescent="0.3">
      <c r="A2372">
        <v>240</v>
      </c>
      <c r="B2372">
        <v>-0.27400000000000002</v>
      </c>
      <c r="C2372">
        <v>-1.274</v>
      </c>
      <c r="D2372">
        <v>-2.27</v>
      </c>
      <c r="E2372">
        <v>-3.0329999999999999</v>
      </c>
      <c r="F2372">
        <v>-3.18</v>
      </c>
      <c r="G2372">
        <v>3.4</v>
      </c>
      <c r="H2372">
        <v>-0.01</v>
      </c>
      <c r="I2372">
        <v>3.2290000000000001</v>
      </c>
      <c r="J2372">
        <v>-0.28599999999999998</v>
      </c>
      <c r="K2372">
        <v>-1.2729999999999999</v>
      </c>
      <c r="L2372">
        <v>-2.27</v>
      </c>
      <c r="M2372">
        <v>-3.032</v>
      </c>
      <c r="N2372">
        <v>-3.1680000000000001</v>
      </c>
      <c r="O2372">
        <v>1.129</v>
      </c>
      <c r="P2372">
        <v>1.1479999999999999</v>
      </c>
      <c r="Q2372">
        <v>1.141</v>
      </c>
      <c r="R2372">
        <v>0.83099999999999996</v>
      </c>
      <c r="S2372">
        <v>0.33200000000000002</v>
      </c>
    </row>
    <row r="2373" spans="1:19" x14ac:dyDescent="0.3">
      <c r="A2373">
        <v>300</v>
      </c>
      <c r="B2373">
        <v>-0.27400000000000002</v>
      </c>
      <c r="C2373">
        <v>-1.274</v>
      </c>
      <c r="D2373">
        <v>-2.27</v>
      </c>
      <c r="E2373">
        <v>-3.0329999999999999</v>
      </c>
      <c r="F2373">
        <v>-3.18</v>
      </c>
      <c r="G2373">
        <v>3.4</v>
      </c>
      <c r="H2373">
        <v>-0.01</v>
      </c>
      <c r="I2373">
        <v>3.2290000000000001</v>
      </c>
      <c r="J2373">
        <v>-0.28699999999999998</v>
      </c>
      <c r="K2373">
        <v>-1.274</v>
      </c>
      <c r="L2373">
        <v>-2.27</v>
      </c>
      <c r="M2373">
        <v>-3.032</v>
      </c>
      <c r="N2373">
        <v>-3.165</v>
      </c>
      <c r="O2373">
        <v>1.1279999999999999</v>
      </c>
      <c r="P2373">
        <v>1.1459999999999999</v>
      </c>
      <c r="Q2373">
        <v>1.1399999999999999</v>
      </c>
      <c r="R2373">
        <v>0.83199999999999996</v>
      </c>
      <c r="S2373">
        <v>0.32800000000000001</v>
      </c>
    </row>
    <row r="2374" spans="1:19" x14ac:dyDescent="0.3">
      <c r="A2374">
        <v>360</v>
      </c>
      <c r="B2374">
        <v>-0.27400000000000002</v>
      </c>
      <c r="C2374">
        <v>-1.274</v>
      </c>
      <c r="D2374">
        <v>-2.27</v>
      </c>
      <c r="E2374">
        <v>-3.0329999999999999</v>
      </c>
      <c r="F2374">
        <v>-3.18</v>
      </c>
      <c r="G2374">
        <v>3.4</v>
      </c>
      <c r="H2374">
        <v>-0.01</v>
      </c>
      <c r="I2374">
        <v>3.2290000000000001</v>
      </c>
      <c r="J2374">
        <v>-0.28899999999999998</v>
      </c>
      <c r="K2374">
        <v>-1.2749999999999999</v>
      </c>
      <c r="L2374">
        <v>-2.27</v>
      </c>
      <c r="M2374">
        <v>-3.0310000000000001</v>
      </c>
      <c r="N2374">
        <v>-3.1619999999999999</v>
      </c>
      <c r="O2374">
        <v>1.1279999999999999</v>
      </c>
      <c r="P2374">
        <v>1.1439999999999999</v>
      </c>
      <c r="Q2374">
        <v>1.141</v>
      </c>
      <c r="R2374">
        <v>0.82899999999999996</v>
      </c>
      <c r="S2374">
        <v>0.32600000000000001</v>
      </c>
    </row>
    <row r="2375" spans="1:19" x14ac:dyDescent="0.3">
      <c r="A2375">
        <v>420</v>
      </c>
      <c r="B2375">
        <v>-0.27400000000000002</v>
      </c>
      <c r="C2375">
        <v>-1.274</v>
      </c>
      <c r="D2375">
        <v>-2.27</v>
      </c>
      <c r="E2375">
        <v>-3.0329999999999999</v>
      </c>
      <c r="F2375">
        <v>-3.18</v>
      </c>
      <c r="G2375">
        <v>3.4</v>
      </c>
      <c r="H2375">
        <v>-0.01</v>
      </c>
      <c r="I2375">
        <v>3.2290000000000001</v>
      </c>
      <c r="J2375">
        <v>-0.29099999999999998</v>
      </c>
      <c r="K2375">
        <v>-1.276</v>
      </c>
      <c r="L2375">
        <v>-2.27</v>
      </c>
      <c r="M2375">
        <v>-3.03</v>
      </c>
      <c r="N2375">
        <v>-3.1589999999999998</v>
      </c>
      <c r="O2375">
        <v>1.127</v>
      </c>
      <c r="P2375">
        <v>1.1419999999999999</v>
      </c>
      <c r="Q2375">
        <v>1.1419999999999999</v>
      </c>
      <c r="R2375">
        <v>0.82599999999999996</v>
      </c>
      <c r="S2375">
        <v>0.32500000000000001</v>
      </c>
    </row>
    <row r="2376" spans="1:19" x14ac:dyDescent="0.3">
      <c r="A2376">
        <v>480</v>
      </c>
      <c r="B2376">
        <v>-0.27400000000000002</v>
      </c>
      <c r="C2376">
        <v>-1.274</v>
      </c>
      <c r="D2376">
        <v>-2.27</v>
      </c>
      <c r="E2376">
        <v>-3.0329999999999999</v>
      </c>
      <c r="F2376">
        <v>-3.18</v>
      </c>
      <c r="G2376">
        <v>3.4</v>
      </c>
      <c r="H2376">
        <v>-0.01</v>
      </c>
      <c r="I2376">
        <v>3.2290000000000001</v>
      </c>
      <c r="J2376">
        <v>-0.29199999999999998</v>
      </c>
      <c r="K2376">
        <v>-1.2769999999999999</v>
      </c>
      <c r="L2376">
        <v>-2.27</v>
      </c>
      <c r="M2376">
        <v>-3.028</v>
      </c>
      <c r="N2376">
        <v>-3.1560000000000001</v>
      </c>
      <c r="O2376">
        <v>1.1259999999999999</v>
      </c>
      <c r="P2376">
        <v>1.1399999999999999</v>
      </c>
      <c r="Q2376">
        <v>1.1419999999999999</v>
      </c>
      <c r="R2376">
        <v>0.82199999999999995</v>
      </c>
      <c r="S2376">
        <v>0.32300000000000001</v>
      </c>
    </row>
    <row r="2377" spans="1:19" x14ac:dyDescent="0.3">
      <c r="A2377">
        <v>540</v>
      </c>
      <c r="B2377">
        <v>-0.27400000000000002</v>
      </c>
      <c r="C2377">
        <v>-1.274</v>
      </c>
      <c r="D2377">
        <v>-2.27</v>
      </c>
      <c r="E2377">
        <v>-3.0329999999999999</v>
      </c>
      <c r="F2377">
        <v>-3.18</v>
      </c>
      <c r="G2377">
        <v>3.4</v>
      </c>
      <c r="H2377">
        <v>-0.01</v>
      </c>
      <c r="I2377">
        <v>3.2290000000000001</v>
      </c>
      <c r="J2377">
        <v>-0.29399999999999998</v>
      </c>
      <c r="K2377">
        <v>-1.2789999999999999</v>
      </c>
      <c r="L2377">
        <v>-2.27</v>
      </c>
      <c r="M2377">
        <v>-3.0259999999999998</v>
      </c>
      <c r="N2377">
        <v>-3.153</v>
      </c>
      <c r="O2377">
        <v>1.125</v>
      </c>
      <c r="P2377">
        <v>1.139</v>
      </c>
      <c r="Q2377">
        <v>1.141</v>
      </c>
      <c r="R2377">
        <v>0.81799999999999995</v>
      </c>
      <c r="S2377">
        <v>0.32100000000000001</v>
      </c>
    </row>
    <row r="2378" spans="1:19" x14ac:dyDescent="0.3">
      <c r="A2378">
        <v>600</v>
      </c>
      <c r="B2378">
        <v>-0.27400000000000002</v>
      </c>
      <c r="C2378">
        <v>-1.274</v>
      </c>
      <c r="D2378">
        <v>-2.27</v>
      </c>
      <c r="E2378">
        <v>-3.0329999999999999</v>
      </c>
      <c r="F2378">
        <v>-3.18</v>
      </c>
      <c r="G2378">
        <v>3.4</v>
      </c>
      <c r="H2378">
        <v>-0.01</v>
      </c>
      <c r="I2378">
        <v>3.2290000000000001</v>
      </c>
      <c r="J2378">
        <v>-0.29499999999999998</v>
      </c>
      <c r="K2378">
        <v>-1.28</v>
      </c>
      <c r="L2378">
        <v>-2.27</v>
      </c>
      <c r="M2378">
        <v>-3.024</v>
      </c>
      <c r="N2378">
        <v>-3.15</v>
      </c>
      <c r="O2378">
        <v>1.125</v>
      </c>
      <c r="P2378">
        <v>1.1379999999999999</v>
      </c>
      <c r="Q2378">
        <v>1.141</v>
      </c>
      <c r="R2378">
        <v>0.81399999999999995</v>
      </c>
      <c r="S2378">
        <v>0.32</v>
      </c>
    </row>
    <row r="2380" spans="1:19" x14ac:dyDescent="0.3">
      <c r="A2380" t="s">
        <v>0</v>
      </c>
      <c r="B2380" t="s">
        <v>184</v>
      </c>
    </row>
    <row r="2381" spans="1:19" x14ac:dyDescent="0.3">
      <c r="A2381">
        <v>0</v>
      </c>
      <c r="B2381">
        <v>-0.27400000000000002</v>
      </c>
      <c r="C2381">
        <v>-1.274</v>
      </c>
      <c r="D2381">
        <v>-2.2690000000000001</v>
      </c>
      <c r="E2381">
        <v>-3.0259999999999998</v>
      </c>
      <c r="F2381">
        <v>-3.17</v>
      </c>
      <c r="G2381">
        <v>3.4</v>
      </c>
      <c r="H2381">
        <v>-0.01</v>
      </c>
      <c r="I2381">
        <v>3.669</v>
      </c>
      <c r="J2381">
        <v>-0.27400000000000002</v>
      </c>
      <c r="K2381">
        <v>-1.274</v>
      </c>
      <c r="L2381">
        <v>-2.2690000000000001</v>
      </c>
      <c r="M2381">
        <v>-3.0259999999999998</v>
      </c>
      <c r="N2381">
        <v>-3.17</v>
      </c>
      <c r="O2381">
        <v>1.123</v>
      </c>
      <c r="P2381">
        <v>1.123</v>
      </c>
      <c r="Q2381">
        <v>1.115</v>
      </c>
      <c r="R2381">
        <v>0.80900000000000005</v>
      </c>
      <c r="S2381">
        <v>0.35099999999999998</v>
      </c>
    </row>
    <row r="2382" spans="1:19" x14ac:dyDescent="0.3">
      <c r="A2382">
        <v>60</v>
      </c>
      <c r="B2382">
        <v>-0.27400000000000002</v>
      </c>
      <c r="C2382">
        <v>-1.274</v>
      </c>
      <c r="D2382">
        <v>-2.2690000000000001</v>
      </c>
      <c r="E2382">
        <v>-3.0259999999999998</v>
      </c>
      <c r="F2382">
        <v>-3.17</v>
      </c>
      <c r="G2382">
        <v>3.4</v>
      </c>
      <c r="H2382">
        <v>-0.01</v>
      </c>
      <c r="I2382">
        <v>3.669</v>
      </c>
      <c r="J2382">
        <v>-0.27800000000000002</v>
      </c>
      <c r="K2382">
        <v>-1.274</v>
      </c>
      <c r="L2382">
        <v>-2.2690000000000001</v>
      </c>
      <c r="M2382">
        <v>-3.0259999999999998</v>
      </c>
      <c r="N2382">
        <v>-3.173</v>
      </c>
      <c r="O2382">
        <v>1.1259999999999999</v>
      </c>
      <c r="P2382">
        <v>1.1399999999999999</v>
      </c>
      <c r="Q2382">
        <v>1.131</v>
      </c>
      <c r="R2382">
        <v>0.81299999999999994</v>
      </c>
      <c r="S2382">
        <v>0.36099999999999999</v>
      </c>
    </row>
    <row r="2383" spans="1:19" x14ac:dyDescent="0.3">
      <c r="A2383">
        <v>120</v>
      </c>
      <c r="B2383">
        <v>-0.27400000000000002</v>
      </c>
      <c r="C2383">
        <v>-1.274</v>
      </c>
      <c r="D2383">
        <v>-2.2690000000000001</v>
      </c>
      <c r="E2383">
        <v>-3.0259999999999998</v>
      </c>
      <c r="F2383">
        <v>-3.17</v>
      </c>
      <c r="G2383">
        <v>3.4</v>
      </c>
      <c r="H2383">
        <v>-0.01</v>
      </c>
      <c r="I2383">
        <v>3.669</v>
      </c>
      <c r="J2383">
        <v>-0.28100000000000003</v>
      </c>
      <c r="K2383">
        <v>-1.274</v>
      </c>
      <c r="L2383">
        <v>-2.2690000000000001</v>
      </c>
      <c r="M2383">
        <v>-3.0259999999999998</v>
      </c>
      <c r="N2383">
        <v>-3.1760000000000002</v>
      </c>
      <c r="O2383">
        <v>1.1279999999999999</v>
      </c>
      <c r="P2383">
        <v>1.1439999999999999</v>
      </c>
      <c r="Q2383">
        <v>1.137</v>
      </c>
      <c r="R2383">
        <v>0.82</v>
      </c>
      <c r="S2383">
        <v>0.36799999999999999</v>
      </c>
    </row>
    <row r="2384" spans="1:19" x14ac:dyDescent="0.3">
      <c r="A2384">
        <v>180</v>
      </c>
      <c r="B2384">
        <v>-0.27400000000000002</v>
      </c>
      <c r="C2384">
        <v>-1.274</v>
      </c>
      <c r="D2384">
        <v>-2.2690000000000001</v>
      </c>
      <c r="E2384">
        <v>-3.0259999999999998</v>
      </c>
      <c r="F2384">
        <v>-3.17</v>
      </c>
      <c r="G2384">
        <v>3.4</v>
      </c>
      <c r="H2384">
        <v>-0.01</v>
      </c>
      <c r="I2384">
        <v>3.669</v>
      </c>
      <c r="J2384">
        <v>-0.28299999999999997</v>
      </c>
      <c r="K2384">
        <v>-1.2729999999999999</v>
      </c>
      <c r="L2384">
        <v>-2.27</v>
      </c>
      <c r="M2384">
        <v>-3.0249999999999999</v>
      </c>
      <c r="N2384">
        <v>-3.1789999999999998</v>
      </c>
      <c r="O2384">
        <v>1.129</v>
      </c>
      <c r="P2384">
        <v>1.1479999999999999</v>
      </c>
      <c r="Q2384">
        <v>1.139</v>
      </c>
      <c r="R2384">
        <v>0.82199999999999995</v>
      </c>
      <c r="S2384">
        <v>0.376</v>
      </c>
    </row>
    <row r="2385" spans="1:19" x14ac:dyDescent="0.3">
      <c r="A2385">
        <v>240</v>
      </c>
      <c r="B2385">
        <v>-0.27400000000000002</v>
      </c>
      <c r="C2385">
        <v>-1.274</v>
      </c>
      <c r="D2385">
        <v>-2.2690000000000001</v>
      </c>
      <c r="E2385">
        <v>-3.0259999999999998</v>
      </c>
      <c r="F2385">
        <v>-3.17</v>
      </c>
      <c r="G2385">
        <v>3.4</v>
      </c>
      <c r="H2385">
        <v>-0.01</v>
      </c>
      <c r="I2385">
        <v>3.669</v>
      </c>
      <c r="J2385">
        <v>-0.28499999999999998</v>
      </c>
      <c r="K2385">
        <v>-1.2729999999999999</v>
      </c>
      <c r="L2385">
        <v>-2.27</v>
      </c>
      <c r="M2385">
        <v>-3.024</v>
      </c>
      <c r="N2385">
        <v>-3.1819999999999999</v>
      </c>
      <c r="O2385">
        <v>1.1279999999999999</v>
      </c>
      <c r="P2385">
        <v>1.1479999999999999</v>
      </c>
      <c r="Q2385">
        <v>1.141</v>
      </c>
      <c r="R2385">
        <v>0.82099999999999995</v>
      </c>
      <c r="S2385">
        <v>0.38200000000000001</v>
      </c>
    </row>
    <row r="2386" spans="1:19" x14ac:dyDescent="0.3">
      <c r="A2386">
        <v>300</v>
      </c>
      <c r="B2386">
        <v>-0.27400000000000002</v>
      </c>
      <c r="C2386">
        <v>-1.274</v>
      </c>
      <c r="D2386">
        <v>-2.2690000000000001</v>
      </c>
      <c r="E2386">
        <v>-3.0259999999999998</v>
      </c>
      <c r="F2386">
        <v>-3.17</v>
      </c>
      <c r="G2386">
        <v>3.4</v>
      </c>
      <c r="H2386">
        <v>-0.01</v>
      </c>
      <c r="I2386">
        <v>3.669</v>
      </c>
      <c r="J2386">
        <v>-0.28699999999999998</v>
      </c>
      <c r="K2386">
        <v>-1.274</v>
      </c>
      <c r="L2386">
        <v>-2.27</v>
      </c>
      <c r="M2386">
        <v>-3.024</v>
      </c>
      <c r="N2386">
        <v>-3.1850000000000001</v>
      </c>
      <c r="O2386">
        <v>1.1279999999999999</v>
      </c>
      <c r="P2386">
        <v>1.1459999999999999</v>
      </c>
      <c r="Q2386">
        <v>1.141</v>
      </c>
      <c r="R2386">
        <v>0.82099999999999995</v>
      </c>
      <c r="S2386">
        <v>0.38600000000000001</v>
      </c>
    </row>
    <row r="2387" spans="1:19" x14ac:dyDescent="0.3">
      <c r="A2387">
        <v>360</v>
      </c>
      <c r="B2387">
        <v>-0.27400000000000002</v>
      </c>
      <c r="C2387">
        <v>-1.274</v>
      </c>
      <c r="D2387">
        <v>-2.2690000000000001</v>
      </c>
      <c r="E2387">
        <v>-3.0259999999999998</v>
      </c>
      <c r="F2387">
        <v>-3.17</v>
      </c>
      <c r="G2387">
        <v>3.4</v>
      </c>
      <c r="H2387">
        <v>-0.01</v>
      </c>
      <c r="I2387">
        <v>3.669</v>
      </c>
      <c r="J2387">
        <v>-0.28899999999999998</v>
      </c>
      <c r="K2387">
        <v>-1.2749999999999999</v>
      </c>
      <c r="L2387">
        <v>-2.27</v>
      </c>
      <c r="M2387">
        <v>-3.024</v>
      </c>
      <c r="N2387">
        <v>-3.1880000000000002</v>
      </c>
      <c r="O2387">
        <v>1.1279999999999999</v>
      </c>
      <c r="P2387">
        <v>1.1439999999999999</v>
      </c>
      <c r="Q2387">
        <v>1.141</v>
      </c>
      <c r="R2387">
        <v>0.82399999999999995</v>
      </c>
      <c r="S2387">
        <v>0.39200000000000002</v>
      </c>
    </row>
    <row r="2388" spans="1:19" x14ac:dyDescent="0.3">
      <c r="A2388">
        <v>420</v>
      </c>
      <c r="B2388">
        <v>-0.27400000000000002</v>
      </c>
      <c r="C2388">
        <v>-1.274</v>
      </c>
      <c r="D2388">
        <v>-2.2690000000000001</v>
      </c>
      <c r="E2388">
        <v>-3.0259999999999998</v>
      </c>
      <c r="F2388">
        <v>-3.17</v>
      </c>
      <c r="G2388">
        <v>3.4</v>
      </c>
      <c r="H2388">
        <v>-0.01</v>
      </c>
      <c r="I2388">
        <v>3.669</v>
      </c>
      <c r="J2388">
        <v>-0.29099999999999998</v>
      </c>
      <c r="K2388">
        <v>-1.276</v>
      </c>
      <c r="L2388">
        <v>-2.27</v>
      </c>
      <c r="M2388">
        <v>-3.0249999999999999</v>
      </c>
      <c r="N2388">
        <v>-3.1909999999999998</v>
      </c>
      <c r="O2388">
        <v>1.127</v>
      </c>
      <c r="P2388">
        <v>1.1419999999999999</v>
      </c>
      <c r="Q2388">
        <v>1.141</v>
      </c>
      <c r="R2388">
        <v>0.82799999999999996</v>
      </c>
      <c r="S2388">
        <v>0.39600000000000002</v>
      </c>
    </row>
    <row r="2389" spans="1:19" x14ac:dyDescent="0.3">
      <c r="A2389">
        <v>480</v>
      </c>
      <c r="B2389">
        <v>-0.27400000000000002</v>
      </c>
      <c r="C2389">
        <v>-1.274</v>
      </c>
      <c r="D2389">
        <v>-2.2690000000000001</v>
      </c>
      <c r="E2389">
        <v>-3.0259999999999998</v>
      </c>
      <c r="F2389">
        <v>-3.17</v>
      </c>
      <c r="G2389">
        <v>3.4</v>
      </c>
      <c r="H2389">
        <v>-0.01</v>
      </c>
      <c r="I2389">
        <v>3.669</v>
      </c>
      <c r="J2389">
        <v>-0.29199999999999998</v>
      </c>
      <c r="K2389">
        <v>-1.2769999999999999</v>
      </c>
      <c r="L2389">
        <v>-2.27</v>
      </c>
      <c r="M2389">
        <v>-3.0270000000000001</v>
      </c>
      <c r="N2389">
        <v>-3.194</v>
      </c>
      <c r="O2389">
        <v>1.1259999999999999</v>
      </c>
      <c r="P2389">
        <v>1.1399999999999999</v>
      </c>
      <c r="Q2389">
        <v>1.141</v>
      </c>
      <c r="R2389">
        <v>0.83299999999999996</v>
      </c>
      <c r="S2389">
        <v>0.4</v>
      </c>
    </row>
    <row r="2390" spans="1:19" x14ac:dyDescent="0.3">
      <c r="A2390">
        <v>540</v>
      </c>
      <c r="B2390">
        <v>-0.27400000000000002</v>
      </c>
      <c r="C2390">
        <v>-1.274</v>
      </c>
      <c r="D2390">
        <v>-2.2690000000000001</v>
      </c>
      <c r="E2390">
        <v>-3.0259999999999998</v>
      </c>
      <c r="F2390">
        <v>-3.17</v>
      </c>
      <c r="G2390">
        <v>3.4</v>
      </c>
      <c r="H2390">
        <v>-0.01</v>
      </c>
      <c r="I2390">
        <v>3.669</v>
      </c>
      <c r="J2390">
        <v>-0.29399999999999998</v>
      </c>
      <c r="K2390">
        <v>-1.2789999999999999</v>
      </c>
      <c r="L2390">
        <v>-2.27</v>
      </c>
      <c r="M2390">
        <v>-3.0289999999999999</v>
      </c>
      <c r="N2390">
        <v>-3.1970000000000001</v>
      </c>
      <c r="O2390">
        <v>1.125</v>
      </c>
      <c r="P2390">
        <v>1.139</v>
      </c>
      <c r="Q2390">
        <v>1.141</v>
      </c>
      <c r="R2390">
        <v>0.83699999999999997</v>
      </c>
      <c r="S2390">
        <v>0.40200000000000002</v>
      </c>
    </row>
    <row r="2391" spans="1:19" x14ac:dyDescent="0.3">
      <c r="A2391">
        <v>600</v>
      </c>
      <c r="B2391">
        <v>-0.27400000000000002</v>
      </c>
      <c r="C2391">
        <v>-1.274</v>
      </c>
      <c r="D2391">
        <v>-2.2690000000000001</v>
      </c>
      <c r="E2391">
        <v>-3.0259999999999998</v>
      </c>
      <c r="F2391">
        <v>-3.17</v>
      </c>
      <c r="G2391">
        <v>3.4</v>
      </c>
      <c r="H2391">
        <v>-0.01</v>
      </c>
      <c r="I2391">
        <v>3.669</v>
      </c>
      <c r="J2391">
        <v>-0.29499999999999998</v>
      </c>
      <c r="K2391">
        <v>-1.28</v>
      </c>
      <c r="L2391">
        <v>-2.27</v>
      </c>
      <c r="M2391">
        <v>-3.0310000000000001</v>
      </c>
      <c r="N2391">
        <v>-3.2</v>
      </c>
      <c r="O2391">
        <v>1.125</v>
      </c>
      <c r="P2391">
        <v>1.137</v>
      </c>
      <c r="Q2391">
        <v>1.141</v>
      </c>
      <c r="R2391">
        <v>0.84</v>
      </c>
      <c r="S2391">
        <v>0.40400000000000003</v>
      </c>
    </row>
    <row r="2393" spans="1:19" x14ac:dyDescent="0.3">
      <c r="A2393" t="s">
        <v>0</v>
      </c>
      <c r="B2393" t="s">
        <v>185</v>
      </c>
    </row>
    <row r="2394" spans="1:19" x14ac:dyDescent="0.3">
      <c r="A2394">
        <v>0</v>
      </c>
      <c r="B2394">
        <v>-0.27400000000000002</v>
      </c>
      <c r="C2394">
        <v>-1.274</v>
      </c>
      <c r="D2394">
        <v>-2.2690000000000001</v>
      </c>
      <c r="E2394">
        <v>-3.0259999999999998</v>
      </c>
      <c r="F2394">
        <v>-3.17</v>
      </c>
      <c r="G2394">
        <v>3.4</v>
      </c>
      <c r="H2394">
        <v>-0.01</v>
      </c>
      <c r="I2394">
        <v>3.452</v>
      </c>
      <c r="J2394">
        <v>-0.27400000000000002</v>
      </c>
      <c r="K2394">
        <v>-1.274</v>
      </c>
      <c r="L2394">
        <v>-2.2690000000000001</v>
      </c>
      <c r="M2394">
        <v>-3.0259999999999998</v>
      </c>
      <c r="N2394">
        <v>-3.17</v>
      </c>
      <c r="O2394">
        <v>1.123</v>
      </c>
      <c r="P2394">
        <v>1.123</v>
      </c>
      <c r="Q2394">
        <v>1.115</v>
      </c>
      <c r="R2394">
        <v>0.80900000000000005</v>
      </c>
      <c r="S2394">
        <v>0.35099999999999998</v>
      </c>
    </row>
    <row r="2395" spans="1:19" x14ac:dyDescent="0.3">
      <c r="A2395">
        <v>60</v>
      </c>
      <c r="B2395">
        <v>-0.27400000000000002</v>
      </c>
      <c r="C2395">
        <v>-1.274</v>
      </c>
      <c r="D2395">
        <v>-2.2690000000000001</v>
      </c>
      <c r="E2395">
        <v>-3.0259999999999998</v>
      </c>
      <c r="F2395">
        <v>-3.17</v>
      </c>
      <c r="G2395">
        <v>3.4</v>
      </c>
      <c r="H2395">
        <v>-0.01</v>
      </c>
      <c r="I2395">
        <v>3.452</v>
      </c>
      <c r="J2395">
        <v>-0.27800000000000002</v>
      </c>
      <c r="K2395">
        <v>-1.2729999999999999</v>
      </c>
      <c r="L2395">
        <v>-2.2690000000000001</v>
      </c>
      <c r="M2395">
        <v>-3.0259999999999998</v>
      </c>
      <c r="N2395">
        <v>-3.17</v>
      </c>
      <c r="O2395">
        <v>1.1259999999999999</v>
      </c>
      <c r="P2395">
        <v>1.139</v>
      </c>
      <c r="Q2395">
        <v>1.131</v>
      </c>
      <c r="R2395">
        <v>0.81399999999999995</v>
      </c>
      <c r="S2395">
        <v>0.35199999999999998</v>
      </c>
    </row>
    <row r="2396" spans="1:19" x14ac:dyDescent="0.3">
      <c r="A2396">
        <v>120</v>
      </c>
      <c r="B2396">
        <v>-0.27400000000000002</v>
      </c>
      <c r="C2396">
        <v>-1.274</v>
      </c>
      <c r="D2396">
        <v>-2.2690000000000001</v>
      </c>
      <c r="E2396">
        <v>-3.0259999999999998</v>
      </c>
      <c r="F2396">
        <v>-3.17</v>
      </c>
      <c r="G2396">
        <v>3.4</v>
      </c>
      <c r="H2396">
        <v>-0.01</v>
      </c>
      <c r="I2396">
        <v>3.452</v>
      </c>
      <c r="J2396">
        <v>-0.28100000000000003</v>
      </c>
      <c r="K2396">
        <v>-1.274</v>
      </c>
      <c r="L2396">
        <v>-2.2690000000000001</v>
      </c>
      <c r="M2396">
        <v>-3.0259999999999998</v>
      </c>
      <c r="N2396">
        <v>-3.17</v>
      </c>
      <c r="O2396">
        <v>1.1279999999999999</v>
      </c>
      <c r="P2396">
        <v>1.1439999999999999</v>
      </c>
      <c r="Q2396">
        <v>1.137</v>
      </c>
      <c r="R2396">
        <v>0.81899999999999995</v>
      </c>
      <c r="S2396">
        <v>0.35299999999999998</v>
      </c>
    </row>
    <row r="2397" spans="1:19" x14ac:dyDescent="0.3">
      <c r="A2397">
        <v>180</v>
      </c>
      <c r="B2397">
        <v>-0.27400000000000002</v>
      </c>
      <c r="C2397">
        <v>-1.274</v>
      </c>
      <c r="D2397">
        <v>-2.2690000000000001</v>
      </c>
      <c r="E2397">
        <v>-3.0259999999999998</v>
      </c>
      <c r="F2397">
        <v>-3.17</v>
      </c>
      <c r="G2397">
        <v>3.4</v>
      </c>
      <c r="H2397">
        <v>-0.01</v>
      </c>
      <c r="I2397">
        <v>3.452</v>
      </c>
      <c r="J2397">
        <v>-0.28299999999999997</v>
      </c>
      <c r="K2397">
        <v>-1.2729999999999999</v>
      </c>
      <c r="L2397">
        <v>-2.27</v>
      </c>
      <c r="M2397">
        <v>-3.0249999999999999</v>
      </c>
      <c r="N2397">
        <v>-3.17</v>
      </c>
      <c r="O2397">
        <v>1.129</v>
      </c>
      <c r="P2397">
        <v>1.1479999999999999</v>
      </c>
      <c r="Q2397">
        <v>1.139</v>
      </c>
      <c r="R2397">
        <v>0.82199999999999995</v>
      </c>
      <c r="S2397">
        <v>0.35399999999999998</v>
      </c>
    </row>
    <row r="2398" spans="1:19" x14ac:dyDescent="0.3">
      <c r="A2398">
        <v>240</v>
      </c>
      <c r="B2398">
        <v>-0.27400000000000002</v>
      </c>
      <c r="C2398">
        <v>-1.274</v>
      </c>
      <c r="D2398">
        <v>-2.2690000000000001</v>
      </c>
      <c r="E2398">
        <v>-3.0259999999999998</v>
      </c>
      <c r="F2398">
        <v>-3.17</v>
      </c>
      <c r="G2398">
        <v>3.4</v>
      </c>
      <c r="H2398">
        <v>-0.01</v>
      </c>
      <c r="I2398">
        <v>3.452</v>
      </c>
      <c r="J2398">
        <v>-0.28599999999999998</v>
      </c>
      <c r="K2398">
        <v>-1.2729999999999999</v>
      </c>
      <c r="L2398">
        <v>-2.27</v>
      </c>
      <c r="M2398">
        <v>-3.0249999999999999</v>
      </c>
      <c r="N2398">
        <v>-3.17</v>
      </c>
      <c r="O2398">
        <v>1.129</v>
      </c>
      <c r="P2398">
        <v>1.1479999999999999</v>
      </c>
      <c r="Q2398">
        <v>1.141</v>
      </c>
      <c r="R2398">
        <v>0.82299999999999995</v>
      </c>
      <c r="S2398">
        <v>0.35499999999999998</v>
      </c>
    </row>
    <row r="2399" spans="1:19" x14ac:dyDescent="0.3">
      <c r="A2399">
        <v>300</v>
      </c>
      <c r="B2399">
        <v>-0.27400000000000002</v>
      </c>
      <c r="C2399">
        <v>-1.274</v>
      </c>
      <c r="D2399">
        <v>-2.2690000000000001</v>
      </c>
      <c r="E2399">
        <v>-3.0259999999999998</v>
      </c>
      <c r="F2399">
        <v>-3.17</v>
      </c>
      <c r="G2399">
        <v>3.4</v>
      </c>
      <c r="H2399">
        <v>-0.01</v>
      </c>
      <c r="I2399">
        <v>3.452</v>
      </c>
      <c r="J2399">
        <v>-0.28699999999999998</v>
      </c>
      <c r="K2399">
        <v>-1.274</v>
      </c>
      <c r="L2399">
        <v>-2.27</v>
      </c>
      <c r="M2399">
        <v>-3.0249999999999999</v>
      </c>
      <c r="N2399">
        <v>-3.17</v>
      </c>
      <c r="O2399">
        <v>1.1279999999999999</v>
      </c>
      <c r="P2399">
        <v>1.1459999999999999</v>
      </c>
      <c r="Q2399">
        <v>1.141</v>
      </c>
      <c r="R2399">
        <v>0.82399999999999995</v>
      </c>
      <c r="S2399">
        <v>0.35599999999999998</v>
      </c>
    </row>
    <row r="2400" spans="1:19" x14ac:dyDescent="0.3">
      <c r="A2400">
        <v>360</v>
      </c>
      <c r="B2400">
        <v>-0.27400000000000002</v>
      </c>
      <c r="C2400">
        <v>-1.274</v>
      </c>
      <c r="D2400">
        <v>-2.2690000000000001</v>
      </c>
      <c r="E2400">
        <v>-3.0259999999999998</v>
      </c>
      <c r="F2400">
        <v>-3.17</v>
      </c>
      <c r="G2400">
        <v>3.4</v>
      </c>
      <c r="H2400">
        <v>-0.01</v>
      </c>
      <c r="I2400">
        <v>3.452</v>
      </c>
      <c r="J2400">
        <v>-0.28899999999999998</v>
      </c>
      <c r="K2400">
        <v>-1.2749999999999999</v>
      </c>
      <c r="L2400">
        <v>-2.27</v>
      </c>
      <c r="M2400">
        <v>-3.024</v>
      </c>
      <c r="N2400">
        <v>-3.17</v>
      </c>
      <c r="O2400">
        <v>1.1279999999999999</v>
      </c>
      <c r="P2400">
        <v>1.1439999999999999</v>
      </c>
      <c r="Q2400">
        <v>1.141</v>
      </c>
      <c r="R2400">
        <v>0.82299999999999995</v>
      </c>
      <c r="S2400">
        <v>0.35799999999999998</v>
      </c>
    </row>
    <row r="2401" spans="1:19" x14ac:dyDescent="0.3">
      <c r="A2401">
        <v>420</v>
      </c>
      <c r="B2401">
        <v>-0.27400000000000002</v>
      </c>
      <c r="C2401">
        <v>-1.274</v>
      </c>
      <c r="D2401">
        <v>-2.2690000000000001</v>
      </c>
      <c r="E2401">
        <v>-3.0259999999999998</v>
      </c>
      <c r="F2401">
        <v>-3.17</v>
      </c>
      <c r="G2401">
        <v>3.4</v>
      </c>
      <c r="H2401">
        <v>-0.01</v>
      </c>
      <c r="I2401">
        <v>3.452</v>
      </c>
      <c r="J2401">
        <v>-0.29099999999999998</v>
      </c>
      <c r="K2401">
        <v>-1.276</v>
      </c>
      <c r="L2401">
        <v>-2.27</v>
      </c>
      <c r="M2401">
        <v>-3.024</v>
      </c>
      <c r="N2401">
        <v>-3.17</v>
      </c>
      <c r="O2401">
        <v>1.127</v>
      </c>
      <c r="P2401">
        <v>1.1419999999999999</v>
      </c>
      <c r="Q2401">
        <v>1.141</v>
      </c>
      <c r="R2401">
        <v>0.82399999999999995</v>
      </c>
      <c r="S2401">
        <v>0.35899999999999999</v>
      </c>
    </row>
    <row r="2402" spans="1:19" x14ac:dyDescent="0.3">
      <c r="A2402">
        <v>480</v>
      </c>
      <c r="B2402">
        <v>-0.27400000000000002</v>
      </c>
      <c r="C2402">
        <v>-1.274</v>
      </c>
      <c r="D2402">
        <v>-2.2690000000000001</v>
      </c>
      <c r="E2402">
        <v>-3.0259999999999998</v>
      </c>
      <c r="F2402">
        <v>-3.17</v>
      </c>
      <c r="G2402">
        <v>3.4</v>
      </c>
      <c r="H2402">
        <v>-0.01</v>
      </c>
      <c r="I2402">
        <v>3.452</v>
      </c>
      <c r="J2402">
        <v>-0.29199999999999998</v>
      </c>
      <c r="K2402">
        <v>-1.2769999999999999</v>
      </c>
      <c r="L2402">
        <v>-2.27</v>
      </c>
      <c r="M2402">
        <v>-3.024</v>
      </c>
      <c r="N2402">
        <v>-3.17</v>
      </c>
      <c r="O2402">
        <v>1.1259999999999999</v>
      </c>
      <c r="P2402">
        <v>1.1399999999999999</v>
      </c>
      <c r="Q2402">
        <v>1.141</v>
      </c>
      <c r="R2402">
        <v>0.82399999999999995</v>
      </c>
      <c r="S2402">
        <v>0.36</v>
      </c>
    </row>
    <row r="2403" spans="1:19" x14ac:dyDescent="0.3">
      <c r="A2403">
        <v>540</v>
      </c>
      <c r="B2403">
        <v>-0.27400000000000002</v>
      </c>
      <c r="C2403">
        <v>-1.274</v>
      </c>
      <c r="D2403">
        <v>-2.2690000000000001</v>
      </c>
      <c r="E2403">
        <v>-3.0259999999999998</v>
      </c>
      <c r="F2403">
        <v>-3.17</v>
      </c>
      <c r="G2403">
        <v>3.4</v>
      </c>
      <c r="H2403">
        <v>-0.01</v>
      </c>
      <c r="I2403">
        <v>3.452</v>
      </c>
      <c r="J2403">
        <v>-0.29399999999999998</v>
      </c>
      <c r="K2403">
        <v>-1.2789999999999999</v>
      </c>
      <c r="L2403">
        <v>-2.27</v>
      </c>
      <c r="M2403">
        <v>-3.024</v>
      </c>
      <c r="N2403">
        <v>-3.17</v>
      </c>
      <c r="O2403">
        <v>1.125</v>
      </c>
      <c r="P2403">
        <v>1.139</v>
      </c>
      <c r="Q2403">
        <v>1.141</v>
      </c>
      <c r="R2403">
        <v>0.82399999999999995</v>
      </c>
      <c r="S2403">
        <v>0.36</v>
      </c>
    </row>
    <row r="2404" spans="1:19" x14ac:dyDescent="0.3">
      <c r="A2404">
        <v>600</v>
      </c>
      <c r="B2404">
        <v>-0.27400000000000002</v>
      </c>
      <c r="C2404">
        <v>-1.274</v>
      </c>
      <c r="D2404">
        <v>-2.2690000000000001</v>
      </c>
      <c r="E2404">
        <v>-3.0259999999999998</v>
      </c>
      <c r="F2404">
        <v>-3.17</v>
      </c>
      <c r="G2404">
        <v>3.4</v>
      </c>
      <c r="H2404">
        <v>-0.01</v>
      </c>
      <c r="I2404">
        <v>3.452</v>
      </c>
      <c r="J2404">
        <v>-0.29499999999999998</v>
      </c>
      <c r="K2404">
        <v>-1.28</v>
      </c>
      <c r="L2404">
        <v>-2.27</v>
      </c>
      <c r="M2404">
        <v>-3.0249999999999999</v>
      </c>
      <c r="N2404">
        <v>-3.17</v>
      </c>
      <c r="O2404">
        <v>1.125</v>
      </c>
      <c r="P2404">
        <v>1.137</v>
      </c>
      <c r="Q2404">
        <v>1.141</v>
      </c>
      <c r="R2404">
        <v>0.82499999999999996</v>
      </c>
      <c r="S2404">
        <v>0.36</v>
      </c>
    </row>
    <row r="2406" spans="1:19" x14ac:dyDescent="0.3">
      <c r="A2406" t="s">
        <v>0</v>
      </c>
      <c r="B2406" t="s">
        <v>186</v>
      </c>
    </row>
    <row r="2407" spans="1:19" x14ac:dyDescent="0.3">
      <c r="A2407">
        <v>0</v>
      </c>
      <c r="B2407">
        <v>-0.27400000000000002</v>
      </c>
      <c r="C2407">
        <v>-1.274</v>
      </c>
      <c r="D2407">
        <v>-2.2690000000000001</v>
      </c>
      <c r="E2407">
        <v>-3.0259999999999998</v>
      </c>
      <c r="F2407">
        <v>-3.17</v>
      </c>
      <c r="G2407">
        <v>3.4</v>
      </c>
      <c r="H2407">
        <v>-0.01</v>
      </c>
      <c r="I2407">
        <v>3.2290000000000001</v>
      </c>
      <c r="J2407">
        <v>-0.27400000000000002</v>
      </c>
      <c r="K2407">
        <v>-1.274</v>
      </c>
      <c r="L2407">
        <v>-2.2690000000000001</v>
      </c>
      <c r="M2407">
        <v>-3.0259999999999998</v>
      </c>
      <c r="N2407">
        <v>-3.17</v>
      </c>
      <c r="O2407">
        <v>1.123</v>
      </c>
      <c r="P2407">
        <v>1.123</v>
      </c>
      <c r="Q2407">
        <v>1.115</v>
      </c>
      <c r="R2407">
        <v>0.80900000000000005</v>
      </c>
      <c r="S2407">
        <v>0.35099999999999998</v>
      </c>
    </row>
    <row r="2408" spans="1:19" x14ac:dyDescent="0.3">
      <c r="A2408">
        <v>60</v>
      </c>
      <c r="B2408">
        <v>-0.27400000000000002</v>
      </c>
      <c r="C2408">
        <v>-1.274</v>
      </c>
      <c r="D2408">
        <v>-2.2690000000000001</v>
      </c>
      <c r="E2408">
        <v>-3.0259999999999998</v>
      </c>
      <c r="F2408">
        <v>-3.17</v>
      </c>
      <c r="G2408">
        <v>3.4</v>
      </c>
      <c r="H2408">
        <v>-0.01</v>
      </c>
      <c r="I2408">
        <v>3.2290000000000001</v>
      </c>
      <c r="J2408">
        <v>-0.27800000000000002</v>
      </c>
      <c r="K2408">
        <v>-1.2729999999999999</v>
      </c>
      <c r="L2408">
        <v>-2.2690000000000001</v>
      </c>
      <c r="M2408">
        <v>-3.0270000000000001</v>
      </c>
      <c r="N2408">
        <v>-3.1669999999999998</v>
      </c>
      <c r="O2408">
        <v>1.1259999999999999</v>
      </c>
      <c r="P2408">
        <v>1.139</v>
      </c>
      <c r="Q2408">
        <v>1.131</v>
      </c>
      <c r="R2408">
        <v>0.81499999999999995</v>
      </c>
      <c r="S2408">
        <v>0.34399999999999997</v>
      </c>
    </row>
    <row r="2409" spans="1:19" x14ac:dyDescent="0.3">
      <c r="A2409">
        <v>120</v>
      </c>
      <c r="B2409">
        <v>-0.27400000000000002</v>
      </c>
      <c r="C2409">
        <v>-1.274</v>
      </c>
      <c r="D2409">
        <v>-2.2690000000000001</v>
      </c>
      <c r="E2409">
        <v>-3.0259999999999998</v>
      </c>
      <c r="F2409">
        <v>-3.17</v>
      </c>
      <c r="G2409">
        <v>3.4</v>
      </c>
      <c r="H2409">
        <v>-0.01</v>
      </c>
      <c r="I2409">
        <v>3.2290000000000001</v>
      </c>
      <c r="J2409">
        <v>-0.28100000000000003</v>
      </c>
      <c r="K2409">
        <v>-1.274</v>
      </c>
      <c r="L2409">
        <v>-2.2690000000000001</v>
      </c>
      <c r="M2409">
        <v>-3.0249999999999999</v>
      </c>
      <c r="N2409">
        <v>-3.1640000000000001</v>
      </c>
      <c r="O2409">
        <v>1.1279999999999999</v>
      </c>
      <c r="P2409">
        <v>1.1439999999999999</v>
      </c>
      <c r="Q2409">
        <v>1.1359999999999999</v>
      </c>
      <c r="R2409">
        <v>0.81799999999999995</v>
      </c>
      <c r="S2409">
        <v>0.33800000000000002</v>
      </c>
    </row>
    <row r="2410" spans="1:19" x14ac:dyDescent="0.3">
      <c r="A2410">
        <v>180</v>
      </c>
      <c r="B2410">
        <v>-0.27400000000000002</v>
      </c>
      <c r="C2410">
        <v>-1.274</v>
      </c>
      <c r="D2410">
        <v>-2.2690000000000001</v>
      </c>
      <c r="E2410">
        <v>-3.0259999999999998</v>
      </c>
      <c r="F2410">
        <v>-3.17</v>
      </c>
      <c r="G2410">
        <v>3.4</v>
      </c>
      <c r="H2410">
        <v>-0.01</v>
      </c>
      <c r="I2410">
        <v>3.2290000000000001</v>
      </c>
      <c r="J2410">
        <v>-0.28299999999999997</v>
      </c>
      <c r="K2410">
        <v>-1.2729999999999999</v>
      </c>
      <c r="L2410">
        <v>-2.27</v>
      </c>
      <c r="M2410">
        <v>-3.0249999999999999</v>
      </c>
      <c r="N2410">
        <v>-3.161</v>
      </c>
      <c r="O2410">
        <v>1.129</v>
      </c>
      <c r="P2410">
        <v>1.1479999999999999</v>
      </c>
      <c r="Q2410">
        <v>1.139</v>
      </c>
      <c r="R2410">
        <v>0.82099999999999995</v>
      </c>
      <c r="S2410">
        <v>0.33400000000000002</v>
      </c>
    </row>
    <row r="2411" spans="1:19" x14ac:dyDescent="0.3">
      <c r="A2411">
        <v>240</v>
      </c>
      <c r="B2411">
        <v>-0.27400000000000002</v>
      </c>
      <c r="C2411">
        <v>-1.274</v>
      </c>
      <c r="D2411">
        <v>-2.2690000000000001</v>
      </c>
      <c r="E2411">
        <v>-3.0259999999999998</v>
      </c>
      <c r="F2411">
        <v>-3.17</v>
      </c>
      <c r="G2411">
        <v>3.4</v>
      </c>
      <c r="H2411">
        <v>-0.01</v>
      </c>
      <c r="I2411">
        <v>3.2290000000000001</v>
      </c>
      <c r="J2411">
        <v>-0.28599999999999998</v>
      </c>
      <c r="K2411">
        <v>-1.2729999999999999</v>
      </c>
      <c r="L2411">
        <v>-2.27</v>
      </c>
      <c r="M2411">
        <v>-3.0249999999999999</v>
      </c>
      <c r="N2411">
        <v>-3.1579999999999999</v>
      </c>
      <c r="O2411">
        <v>1.129</v>
      </c>
      <c r="P2411">
        <v>1.1479999999999999</v>
      </c>
      <c r="Q2411">
        <v>1.141</v>
      </c>
      <c r="R2411">
        <v>0.82499999999999996</v>
      </c>
      <c r="S2411">
        <v>0.32900000000000001</v>
      </c>
    </row>
    <row r="2412" spans="1:19" x14ac:dyDescent="0.3">
      <c r="A2412">
        <v>300</v>
      </c>
      <c r="B2412">
        <v>-0.27400000000000002</v>
      </c>
      <c r="C2412">
        <v>-1.274</v>
      </c>
      <c r="D2412">
        <v>-2.2690000000000001</v>
      </c>
      <c r="E2412">
        <v>-3.0259999999999998</v>
      </c>
      <c r="F2412">
        <v>-3.17</v>
      </c>
      <c r="G2412">
        <v>3.4</v>
      </c>
      <c r="H2412">
        <v>-0.01</v>
      </c>
      <c r="I2412">
        <v>3.2290000000000001</v>
      </c>
      <c r="J2412">
        <v>-0.28699999999999998</v>
      </c>
      <c r="K2412">
        <v>-1.274</v>
      </c>
      <c r="L2412">
        <v>-2.27</v>
      </c>
      <c r="M2412">
        <v>-3.0249999999999999</v>
      </c>
      <c r="N2412">
        <v>-3.1549999999999998</v>
      </c>
      <c r="O2412">
        <v>1.1279999999999999</v>
      </c>
      <c r="P2412">
        <v>1.1459999999999999</v>
      </c>
      <c r="Q2412">
        <v>1.1399999999999999</v>
      </c>
      <c r="R2412">
        <v>0.82599999999999996</v>
      </c>
      <c r="S2412">
        <v>0.32500000000000001</v>
      </c>
    </row>
    <row r="2413" spans="1:19" x14ac:dyDescent="0.3">
      <c r="A2413">
        <v>360</v>
      </c>
      <c r="B2413">
        <v>-0.27400000000000002</v>
      </c>
      <c r="C2413">
        <v>-1.274</v>
      </c>
      <c r="D2413">
        <v>-2.2690000000000001</v>
      </c>
      <c r="E2413">
        <v>-3.0259999999999998</v>
      </c>
      <c r="F2413">
        <v>-3.17</v>
      </c>
      <c r="G2413">
        <v>3.4</v>
      </c>
      <c r="H2413">
        <v>-0.01</v>
      </c>
      <c r="I2413">
        <v>3.2290000000000001</v>
      </c>
      <c r="J2413">
        <v>-0.28899999999999998</v>
      </c>
      <c r="K2413">
        <v>-1.2749999999999999</v>
      </c>
      <c r="L2413">
        <v>-2.27</v>
      </c>
      <c r="M2413">
        <v>-3.0249999999999999</v>
      </c>
      <c r="N2413">
        <v>-3.1520000000000001</v>
      </c>
      <c r="O2413">
        <v>1.1279999999999999</v>
      </c>
      <c r="P2413">
        <v>1.1439999999999999</v>
      </c>
      <c r="Q2413">
        <v>1.141</v>
      </c>
      <c r="R2413">
        <v>0.82299999999999995</v>
      </c>
      <c r="S2413">
        <v>0.32400000000000001</v>
      </c>
    </row>
    <row r="2414" spans="1:19" x14ac:dyDescent="0.3">
      <c r="A2414">
        <v>420</v>
      </c>
      <c r="B2414">
        <v>-0.27400000000000002</v>
      </c>
      <c r="C2414">
        <v>-1.274</v>
      </c>
      <c r="D2414">
        <v>-2.2690000000000001</v>
      </c>
      <c r="E2414">
        <v>-3.0259999999999998</v>
      </c>
      <c r="F2414">
        <v>-3.17</v>
      </c>
      <c r="G2414">
        <v>3.4</v>
      </c>
      <c r="H2414">
        <v>-0.01</v>
      </c>
      <c r="I2414">
        <v>3.2290000000000001</v>
      </c>
      <c r="J2414">
        <v>-0.28999999999999998</v>
      </c>
      <c r="K2414">
        <v>-1.276</v>
      </c>
      <c r="L2414">
        <v>-2.27</v>
      </c>
      <c r="M2414">
        <v>-3.0230000000000001</v>
      </c>
      <c r="N2414">
        <v>-3.149</v>
      </c>
      <c r="O2414">
        <v>1.127</v>
      </c>
      <c r="P2414">
        <v>1.1419999999999999</v>
      </c>
      <c r="Q2414">
        <v>1.1419999999999999</v>
      </c>
      <c r="R2414">
        <v>0.82</v>
      </c>
      <c r="S2414">
        <v>0.32200000000000001</v>
      </c>
    </row>
    <row r="2415" spans="1:19" x14ac:dyDescent="0.3">
      <c r="A2415">
        <v>480</v>
      </c>
      <c r="B2415">
        <v>-0.27400000000000002</v>
      </c>
      <c r="C2415">
        <v>-1.274</v>
      </c>
      <c r="D2415">
        <v>-2.2690000000000001</v>
      </c>
      <c r="E2415">
        <v>-3.0259999999999998</v>
      </c>
      <c r="F2415">
        <v>-3.17</v>
      </c>
      <c r="G2415">
        <v>3.4</v>
      </c>
      <c r="H2415">
        <v>-0.01</v>
      </c>
      <c r="I2415">
        <v>3.2290000000000001</v>
      </c>
      <c r="J2415">
        <v>-0.29199999999999998</v>
      </c>
      <c r="K2415">
        <v>-1.2769999999999999</v>
      </c>
      <c r="L2415">
        <v>-2.27</v>
      </c>
      <c r="M2415">
        <v>-3.0209999999999999</v>
      </c>
      <c r="N2415">
        <v>-3.1459999999999999</v>
      </c>
      <c r="O2415">
        <v>1.1259999999999999</v>
      </c>
      <c r="P2415">
        <v>1.1399999999999999</v>
      </c>
      <c r="Q2415">
        <v>1.141</v>
      </c>
      <c r="R2415">
        <v>0.81599999999999995</v>
      </c>
      <c r="S2415">
        <v>0.32100000000000001</v>
      </c>
    </row>
    <row r="2416" spans="1:19" x14ac:dyDescent="0.3">
      <c r="A2416">
        <v>540</v>
      </c>
      <c r="B2416">
        <v>-0.27400000000000002</v>
      </c>
      <c r="C2416">
        <v>-1.274</v>
      </c>
      <c r="D2416">
        <v>-2.2690000000000001</v>
      </c>
      <c r="E2416">
        <v>-3.0259999999999998</v>
      </c>
      <c r="F2416">
        <v>-3.17</v>
      </c>
      <c r="G2416">
        <v>3.4</v>
      </c>
      <c r="H2416">
        <v>-0.01</v>
      </c>
      <c r="I2416">
        <v>3.2290000000000001</v>
      </c>
      <c r="J2416">
        <v>-0.29399999999999998</v>
      </c>
      <c r="K2416">
        <v>-1.2789999999999999</v>
      </c>
      <c r="L2416">
        <v>-2.27</v>
      </c>
      <c r="M2416">
        <v>-3.0190000000000001</v>
      </c>
      <c r="N2416">
        <v>-3.1429999999999998</v>
      </c>
      <c r="O2416">
        <v>1.125</v>
      </c>
      <c r="P2416">
        <v>1.139</v>
      </c>
      <c r="Q2416">
        <v>1.141</v>
      </c>
      <c r="R2416">
        <v>0.81100000000000005</v>
      </c>
      <c r="S2416">
        <v>0.31900000000000001</v>
      </c>
    </row>
    <row r="2417" spans="1:19" x14ac:dyDescent="0.3">
      <c r="A2417">
        <v>600</v>
      </c>
      <c r="B2417">
        <v>-0.27400000000000002</v>
      </c>
      <c r="C2417">
        <v>-1.274</v>
      </c>
      <c r="D2417">
        <v>-2.2690000000000001</v>
      </c>
      <c r="E2417">
        <v>-3.0259999999999998</v>
      </c>
      <c r="F2417">
        <v>-3.17</v>
      </c>
      <c r="G2417">
        <v>3.4</v>
      </c>
      <c r="H2417">
        <v>-0.01</v>
      </c>
      <c r="I2417">
        <v>3.2290000000000001</v>
      </c>
      <c r="J2417">
        <v>-0.29499999999999998</v>
      </c>
      <c r="K2417">
        <v>-1.28</v>
      </c>
      <c r="L2417">
        <v>-2.27</v>
      </c>
      <c r="M2417">
        <v>-3.0169999999999999</v>
      </c>
      <c r="N2417">
        <v>-3.14</v>
      </c>
      <c r="O2417">
        <v>1.125</v>
      </c>
      <c r="P2417">
        <v>1.1379999999999999</v>
      </c>
      <c r="Q2417">
        <v>1.1399999999999999</v>
      </c>
      <c r="R2417">
        <v>0.80700000000000005</v>
      </c>
      <c r="S2417">
        <v>0.317</v>
      </c>
    </row>
    <row r="2419" spans="1:19" x14ac:dyDescent="0.3">
      <c r="A2419" t="s">
        <v>0</v>
      </c>
      <c r="B2419" t="s">
        <v>187</v>
      </c>
    </row>
    <row r="2420" spans="1:19" x14ac:dyDescent="0.3">
      <c r="A2420">
        <v>0</v>
      </c>
      <c r="B2420">
        <v>-0.27400000000000002</v>
      </c>
      <c r="C2420">
        <v>-1.274</v>
      </c>
      <c r="D2420">
        <v>-2.2690000000000001</v>
      </c>
      <c r="E2420">
        <v>-3.02</v>
      </c>
      <c r="F2420">
        <v>-3.16</v>
      </c>
      <c r="G2420">
        <v>3.4</v>
      </c>
      <c r="H2420">
        <v>-0.01</v>
      </c>
      <c r="I2420">
        <v>3.6709999999999998</v>
      </c>
      <c r="J2420">
        <v>-0.27400000000000002</v>
      </c>
      <c r="K2420">
        <v>-1.274</v>
      </c>
      <c r="L2420">
        <v>-2.2690000000000001</v>
      </c>
      <c r="M2420">
        <v>-3.02</v>
      </c>
      <c r="N2420">
        <v>-3.16</v>
      </c>
      <c r="O2420">
        <v>1.123</v>
      </c>
      <c r="P2420">
        <v>1.123</v>
      </c>
      <c r="Q2420">
        <v>1.115</v>
      </c>
      <c r="R2420">
        <v>0.80200000000000005</v>
      </c>
      <c r="S2420">
        <v>0.34799999999999998</v>
      </c>
    </row>
    <row r="2421" spans="1:19" x14ac:dyDescent="0.3">
      <c r="A2421">
        <v>60</v>
      </c>
      <c r="B2421">
        <v>-0.27400000000000002</v>
      </c>
      <c r="C2421">
        <v>-1.274</v>
      </c>
      <c r="D2421">
        <v>-2.2690000000000001</v>
      </c>
      <c r="E2421">
        <v>-3.02</v>
      </c>
      <c r="F2421">
        <v>-3.16</v>
      </c>
      <c r="G2421">
        <v>3.4</v>
      </c>
      <c r="H2421">
        <v>-0.01</v>
      </c>
      <c r="I2421">
        <v>3.6709999999999998</v>
      </c>
      <c r="J2421">
        <v>-0.27800000000000002</v>
      </c>
      <c r="K2421">
        <v>-1.274</v>
      </c>
      <c r="L2421">
        <v>-2.2690000000000001</v>
      </c>
      <c r="M2421">
        <v>-3.02</v>
      </c>
      <c r="N2421">
        <v>-3.1629999999999998</v>
      </c>
      <c r="O2421">
        <v>1.1259999999999999</v>
      </c>
      <c r="P2421">
        <v>1.1399999999999999</v>
      </c>
      <c r="Q2421">
        <v>1.131</v>
      </c>
      <c r="R2421">
        <v>0.80700000000000005</v>
      </c>
      <c r="S2421">
        <v>0.35699999999999998</v>
      </c>
    </row>
    <row r="2422" spans="1:19" x14ac:dyDescent="0.3">
      <c r="A2422">
        <v>120</v>
      </c>
      <c r="B2422">
        <v>-0.27400000000000002</v>
      </c>
      <c r="C2422">
        <v>-1.274</v>
      </c>
      <c r="D2422">
        <v>-2.2690000000000001</v>
      </c>
      <c r="E2422">
        <v>-3.02</v>
      </c>
      <c r="F2422">
        <v>-3.16</v>
      </c>
      <c r="G2422">
        <v>3.4</v>
      </c>
      <c r="H2422">
        <v>-0.01</v>
      </c>
      <c r="I2422">
        <v>3.6709999999999998</v>
      </c>
      <c r="J2422">
        <v>-0.28100000000000003</v>
      </c>
      <c r="K2422">
        <v>-1.274</v>
      </c>
      <c r="L2422">
        <v>-2.2690000000000001</v>
      </c>
      <c r="M2422">
        <v>-3.0190000000000001</v>
      </c>
      <c r="N2422">
        <v>-3.1659999999999999</v>
      </c>
      <c r="O2422">
        <v>1.1279999999999999</v>
      </c>
      <c r="P2422">
        <v>1.1439999999999999</v>
      </c>
      <c r="Q2422">
        <v>1.137</v>
      </c>
      <c r="R2422">
        <v>0.81299999999999994</v>
      </c>
      <c r="S2422">
        <v>0.36499999999999999</v>
      </c>
    </row>
    <row r="2423" spans="1:19" x14ac:dyDescent="0.3">
      <c r="A2423">
        <v>180</v>
      </c>
      <c r="B2423">
        <v>-0.27400000000000002</v>
      </c>
      <c r="C2423">
        <v>-1.274</v>
      </c>
      <c r="D2423">
        <v>-2.2690000000000001</v>
      </c>
      <c r="E2423">
        <v>-3.02</v>
      </c>
      <c r="F2423">
        <v>-3.16</v>
      </c>
      <c r="G2423">
        <v>3.4</v>
      </c>
      <c r="H2423">
        <v>-0.01</v>
      </c>
      <c r="I2423">
        <v>3.6709999999999998</v>
      </c>
      <c r="J2423">
        <v>-0.28299999999999997</v>
      </c>
      <c r="K2423">
        <v>-1.2729999999999999</v>
      </c>
      <c r="L2423">
        <v>-2.2690000000000001</v>
      </c>
      <c r="M2423">
        <v>-3.0190000000000001</v>
      </c>
      <c r="N2423">
        <v>-3.169</v>
      </c>
      <c r="O2423">
        <v>1.129</v>
      </c>
      <c r="P2423">
        <v>1.1479999999999999</v>
      </c>
      <c r="Q2423">
        <v>1.139</v>
      </c>
      <c r="R2423">
        <v>0.81599999999999995</v>
      </c>
      <c r="S2423">
        <v>0.373</v>
      </c>
    </row>
    <row r="2424" spans="1:19" x14ac:dyDescent="0.3">
      <c r="A2424">
        <v>240</v>
      </c>
      <c r="B2424">
        <v>-0.27400000000000002</v>
      </c>
      <c r="C2424">
        <v>-1.274</v>
      </c>
      <c r="D2424">
        <v>-2.2690000000000001</v>
      </c>
      <c r="E2424">
        <v>-3.02</v>
      </c>
      <c r="F2424">
        <v>-3.16</v>
      </c>
      <c r="G2424">
        <v>3.4</v>
      </c>
      <c r="H2424">
        <v>-0.01</v>
      </c>
      <c r="I2424">
        <v>3.6709999999999998</v>
      </c>
      <c r="J2424">
        <v>-0.28499999999999998</v>
      </c>
      <c r="K2424">
        <v>-1.2729999999999999</v>
      </c>
      <c r="L2424">
        <v>-2.2690000000000001</v>
      </c>
      <c r="M2424">
        <v>-3.0179999999999998</v>
      </c>
      <c r="N2424">
        <v>-3.1720000000000002</v>
      </c>
      <c r="O2424">
        <v>1.1279999999999999</v>
      </c>
      <c r="P2424">
        <v>1.1479999999999999</v>
      </c>
      <c r="Q2424">
        <v>1.1399999999999999</v>
      </c>
      <c r="R2424">
        <v>0.81399999999999995</v>
      </c>
      <c r="S2424">
        <v>0.379</v>
      </c>
    </row>
    <row r="2425" spans="1:19" x14ac:dyDescent="0.3">
      <c r="A2425">
        <v>300</v>
      </c>
      <c r="B2425">
        <v>-0.27400000000000002</v>
      </c>
      <c r="C2425">
        <v>-1.274</v>
      </c>
      <c r="D2425">
        <v>-2.2690000000000001</v>
      </c>
      <c r="E2425">
        <v>-3.02</v>
      </c>
      <c r="F2425">
        <v>-3.16</v>
      </c>
      <c r="G2425">
        <v>3.4</v>
      </c>
      <c r="H2425">
        <v>-0.01</v>
      </c>
      <c r="I2425">
        <v>3.6709999999999998</v>
      </c>
      <c r="J2425">
        <v>-0.28699999999999998</v>
      </c>
      <c r="K2425">
        <v>-1.274</v>
      </c>
      <c r="L2425">
        <v>-2.27</v>
      </c>
      <c r="M2425">
        <v>-3.0169999999999999</v>
      </c>
      <c r="N2425">
        <v>-3.1749999999999998</v>
      </c>
      <c r="O2425">
        <v>1.1279999999999999</v>
      </c>
      <c r="P2425">
        <v>1.1459999999999999</v>
      </c>
      <c r="Q2425">
        <v>1.141</v>
      </c>
      <c r="R2425">
        <v>0.81399999999999995</v>
      </c>
      <c r="S2425">
        <v>0.38400000000000001</v>
      </c>
    </row>
    <row r="2426" spans="1:19" x14ac:dyDescent="0.3">
      <c r="A2426">
        <v>360</v>
      </c>
      <c r="B2426">
        <v>-0.27400000000000002</v>
      </c>
      <c r="C2426">
        <v>-1.274</v>
      </c>
      <c r="D2426">
        <v>-2.2690000000000001</v>
      </c>
      <c r="E2426">
        <v>-3.02</v>
      </c>
      <c r="F2426">
        <v>-3.16</v>
      </c>
      <c r="G2426">
        <v>3.4</v>
      </c>
      <c r="H2426">
        <v>-0.01</v>
      </c>
      <c r="I2426">
        <v>3.6709999999999998</v>
      </c>
      <c r="J2426">
        <v>-0.28899999999999998</v>
      </c>
      <c r="K2426">
        <v>-1.2749999999999999</v>
      </c>
      <c r="L2426">
        <v>-2.27</v>
      </c>
      <c r="M2426">
        <v>-3.0179999999999998</v>
      </c>
      <c r="N2426">
        <v>-3.1779999999999999</v>
      </c>
      <c r="O2426">
        <v>1.1279999999999999</v>
      </c>
      <c r="P2426">
        <v>1.143</v>
      </c>
      <c r="Q2426">
        <v>1.1399999999999999</v>
      </c>
      <c r="R2426">
        <v>0.81699999999999995</v>
      </c>
      <c r="S2426">
        <v>0.39</v>
      </c>
    </row>
    <row r="2427" spans="1:19" x14ac:dyDescent="0.3">
      <c r="A2427">
        <v>420</v>
      </c>
      <c r="B2427">
        <v>-0.27400000000000002</v>
      </c>
      <c r="C2427">
        <v>-1.274</v>
      </c>
      <c r="D2427">
        <v>-2.2690000000000001</v>
      </c>
      <c r="E2427">
        <v>-3.02</v>
      </c>
      <c r="F2427">
        <v>-3.16</v>
      </c>
      <c r="G2427">
        <v>3.4</v>
      </c>
      <c r="H2427">
        <v>-0.01</v>
      </c>
      <c r="I2427">
        <v>3.6709999999999998</v>
      </c>
      <c r="J2427">
        <v>-0.29099999999999998</v>
      </c>
      <c r="K2427">
        <v>-1.276</v>
      </c>
      <c r="L2427">
        <v>-2.2690000000000001</v>
      </c>
      <c r="M2427">
        <v>-3.0190000000000001</v>
      </c>
      <c r="N2427">
        <v>-3.181</v>
      </c>
      <c r="O2427">
        <v>1.127</v>
      </c>
      <c r="P2427">
        <v>1.1419999999999999</v>
      </c>
      <c r="Q2427">
        <v>1.1399999999999999</v>
      </c>
      <c r="R2427">
        <v>0.82199999999999995</v>
      </c>
      <c r="S2427">
        <v>0.39300000000000002</v>
      </c>
    </row>
    <row r="2428" spans="1:19" x14ac:dyDescent="0.3">
      <c r="A2428">
        <v>480</v>
      </c>
      <c r="B2428">
        <v>-0.27400000000000002</v>
      </c>
      <c r="C2428">
        <v>-1.274</v>
      </c>
      <c r="D2428">
        <v>-2.2690000000000001</v>
      </c>
      <c r="E2428">
        <v>-3.02</v>
      </c>
      <c r="F2428">
        <v>-3.16</v>
      </c>
      <c r="G2428">
        <v>3.4</v>
      </c>
      <c r="H2428">
        <v>-0.01</v>
      </c>
      <c r="I2428">
        <v>3.6709999999999998</v>
      </c>
      <c r="J2428">
        <v>-0.29199999999999998</v>
      </c>
      <c r="K2428">
        <v>-1.2769999999999999</v>
      </c>
      <c r="L2428">
        <v>-2.2690000000000001</v>
      </c>
      <c r="M2428">
        <v>-3.0209999999999999</v>
      </c>
      <c r="N2428">
        <v>-3.1840000000000002</v>
      </c>
      <c r="O2428">
        <v>1.1259999999999999</v>
      </c>
      <c r="P2428">
        <v>1.1399999999999999</v>
      </c>
      <c r="Q2428">
        <v>1.141</v>
      </c>
      <c r="R2428">
        <v>0.82599999999999996</v>
      </c>
      <c r="S2428">
        <v>0.39700000000000002</v>
      </c>
    </row>
    <row r="2429" spans="1:19" x14ac:dyDescent="0.3">
      <c r="A2429">
        <v>540</v>
      </c>
      <c r="B2429">
        <v>-0.27400000000000002</v>
      </c>
      <c r="C2429">
        <v>-1.274</v>
      </c>
      <c r="D2429">
        <v>-2.2690000000000001</v>
      </c>
      <c r="E2429">
        <v>-3.02</v>
      </c>
      <c r="F2429">
        <v>-3.16</v>
      </c>
      <c r="G2429">
        <v>3.4</v>
      </c>
      <c r="H2429">
        <v>-0.01</v>
      </c>
      <c r="I2429">
        <v>3.6709999999999998</v>
      </c>
      <c r="J2429">
        <v>-0.29399999999999998</v>
      </c>
      <c r="K2429">
        <v>-1.2789999999999999</v>
      </c>
      <c r="L2429">
        <v>-2.27</v>
      </c>
      <c r="M2429">
        <v>-3.0219999999999998</v>
      </c>
      <c r="N2429">
        <v>-3.1869999999999998</v>
      </c>
      <c r="O2429">
        <v>1.125</v>
      </c>
      <c r="P2429">
        <v>1.139</v>
      </c>
      <c r="Q2429">
        <v>1.141</v>
      </c>
      <c r="R2429">
        <v>0.83</v>
      </c>
      <c r="S2429">
        <v>0.39900000000000002</v>
      </c>
    </row>
    <row r="2430" spans="1:19" x14ac:dyDescent="0.3">
      <c r="A2430">
        <v>600</v>
      </c>
      <c r="B2430">
        <v>-0.27400000000000002</v>
      </c>
      <c r="C2430">
        <v>-1.274</v>
      </c>
      <c r="D2430">
        <v>-2.2690000000000001</v>
      </c>
      <c r="E2430">
        <v>-3.02</v>
      </c>
      <c r="F2430">
        <v>-3.16</v>
      </c>
      <c r="G2430">
        <v>3.4</v>
      </c>
      <c r="H2430">
        <v>-0.01</v>
      </c>
      <c r="I2430">
        <v>3.6709999999999998</v>
      </c>
      <c r="J2430">
        <v>-0.29499999999999998</v>
      </c>
      <c r="K2430">
        <v>-1.28</v>
      </c>
      <c r="L2430">
        <v>-2.27</v>
      </c>
      <c r="M2430">
        <v>-3.0249999999999999</v>
      </c>
      <c r="N2430">
        <v>-3.19</v>
      </c>
      <c r="O2430">
        <v>1.125</v>
      </c>
      <c r="P2430">
        <v>1.137</v>
      </c>
      <c r="Q2430">
        <v>1.1399999999999999</v>
      </c>
      <c r="R2430">
        <v>0.83399999999999996</v>
      </c>
      <c r="S2430">
        <v>0.40100000000000002</v>
      </c>
    </row>
    <row r="2432" spans="1:19" x14ac:dyDescent="0.3">
      <c r="A2432" t="s">
        <v>0</v>
      </c>
      <c r="B2432" t="s">
        <v>188</v>
      </c>
    </row>
    <row r="2433" spans="1:19" x14ac:dyDescent="0.3">
      <c r="A2433">
        <v>0</v>
      </c>
      <c r="B2433">
        <v>-0.27400000000000002</v>
      </c>
      <c r="C2433">
        <v>-1.274</v>
      </c>
      <c r="D2433">
        <v>-2.2690000000000001</v>
      </c>
      <c r="E2433">
        <v>-3.02</v>
      </c>
      <c r="F2433">
        <v>-3.16</v>
      </c>
      <c r="G2433">
        <v>3.4</v>
      </c>
      <c r="H2433">
        <v>-0.01</v>
      </c>
      <c r="I2433">
        <v>3.452</v>
      </c>
      <c r="J2433">
        <v>-0.27400000000000002</v>
      </c>
      <c r="K2433">
        <v>-1.274</v>
      </c>
      <c r="L2433">
        <v>-2.2690000000000001</v>
      </c>
      <c r="M2433">
        <v>-3.02</v>
      </c>
      <c r="N2433">
        <v>-3.16</v>
      </c>
      <c r="O2433">
        <v>1.123</v>
      </c>
      <c r="P2433">
        <v>1.123</v>
      </c>
      <c r="Q2433">
        <v>1.115</v>
      </c>
      <c r="R2433">
        <v>0.80200000000000005</v>
      </c>
      <c r="S2433">
        <v>0.34799999999999998</v>
      </c>
    </row>
    <row r="2434" spans="1:19" x14ac:dyDescent="0.3">
      <c r="A2434">
        <v>60</v>
      </c>
      <c r="B2434">
        <v>-0.27400000000000002</v>
      </c>
      <c r="C2434">
        <v>-1.274</v>
      </c>
      <c r="D2434">
        <v>-2.2690000000000001</v>
      </c>
      <c r="E2434">
        <v>-3.02</v>
      </c>
      <c r="F2434">
        <v>-3.16</v>
      </c>
      <c r="G2434">
        <v>3.4</v>
      </c>
      <c r="H2434">
        <v>-0.01</v>
      </c>
      <c r="I2434">
        <v>3.452</v>
      </c>
      <c r="J2434">
        <v>-0.27800000000000002</v>
      </c>
      <c r="K2434">
        <v>-1.2729999999999999</v>
      </c>
      <c r="L2434">
        <v>-2.2690000000000001</v>
      </c>
      <c r="M2434">
        <v>-3.02</v>
      </c>
      <c r="N2434">
        <v>-3.16</v>
      </c>
      <c r="O2434">
        <v>1.1259999999999999</v>
      </c>
      <c r="P2434">
        <v>1.139</v>
      </c>
      <c r="Q2434">
        <v>1.1299999999999999</v>
      </c>
      <c r="R2434">
        <v>0.80800000000000005</v>
      </c>
      <c r="S2434">
        <v>0.34899999999999998</v>
      </c>
    </row>
    <row r="2435" spans="1:19" x14ac:dyDescent="0.3">
      <c r="A2435">
        <v>120</v>
      </c>
      <c r="B2435">
        <v>-0.27400000000000002</v>
      </c>
      <c r="C2435">
        <v>-1.274</v>
      </c>
      <c r="D2435">
        <v>-2.2690000000000001</v>
      </c>
      <c r="E2435">
        <v>-3.02</v>
      </c>
      <c r="F2435">
        <v>-3.16</v>
      </c>
      <c r="G2435">
        <v>3.4</v>
      </c>
      <c r="H2435">
        <v>-0.01</v>
      </c>
      <c r="I2435">
        <v>3.452</v>
      </c>
      <c r="J2435">
        <v>-0.28100000000000003</v>
      </c>
      <c r="K2435">
        <v>-1.274</v>
      </c>
      <c r="L2435">
        <v>-2.2690000000000001</v>
      </c>
      <c r="M2435">
        <v>-3.0190000000000001</v>
      </c>
      <c r="N2435">
        <v>-3.16</v>
      </c>
      <c r="O2435">
        <v>1.1279999999999999</v>
      </c>
      <c r="P2435">
        <v>1.1439999999999999</v>
      </c>
      <c r="Q2435">
        <v>1.137</v>
      </c>
      <c r="R2435">
        <v>0.81200000000000006</v>
      </c>
      <c r="S2435">
        <v>0.35</v>
      </c>
    </row>
    <row r="2436" spans="1:19" x14ac:dyDescent="0.3">
      <c r="A2436">
        <v>180</v>
      </c>
      <c r="B2436">
        <v>-0.27400000000000002</v>
      </c>
      <c r="C2436">
        <v>-1.274</v>
      </c>
      <c r="D2436">
        <v>-2.2690000000000001</v>
      </c>
      <c r="E2436">
        <v>-3.02</v>
      </c>
      <c r="F2436">
        <v>-3.16</v>
      </c>
      <c r="G2436">
        <v>3.4</v>
      </c>
      <c r="H2436">
        <v>-0.01</v>
      </c>
      <c r="I2436">
        <v>3.452</v>
      </c>
      <c r="J2436">
        <v>-0.28299999999999997</v>
      </c>
      <c r="K2436">
        <v>-1.2729999999999999</v>
      </c>
      <c r="L2436">
        <v>-2.2690000000000001</v>
      </c>
      <c r="M2436">
        <v>-3.0179999999999998</v>
      </c>
      <c r="N2436">
        <v>-3.16</v>
      </c>
      <c r="O2436">
        <v>1.129</v>
      </c>
      <c r="P2436">
        <v>1.1479999999999999</v>
      </c>
      <c r="Q2436">
        <v>1.139</v>
      </c>
      <c r="R2436">
        <v>0.81499999999999995</v>
      </c>
      <c r="S2436">
        <v>0.35099999999999998</v>
      </c>
    </row>
    <row r="2437" spans="1:19" x14ac:dyDescent="0.3">
      <c r="A2437">
        <v>240</v>
      </c>
      <c r="B2437">
        <v>-0.27400000000000002</v>
      </c>
      <c r="C2437">
        <v>-1.274</v>
      </c>
      <c r="D2437">
        <v>-2.2690000000000001</v>
      </c>
      <c r="E2437">
        <v>-3.02</v>
      </c>
      <c r="F2437">
        <v>-3.16</v>
      </c>
      <c r="G2437">
        <v>3.4</v>
      </c>
      <c r="H2437">
        <v>-0.01</v>
      </c>
      <c r="I2437">
        <v>3.452</v>
      </c>
      <c r="J2437">
        <v>-0.28599999999999998</v>
      </c>
      <c r="K2437">
        <v>-1.2729999999999999</v>
      </c>
      <c r="L2437">
        <v>-2.2690000000000001</v>
      </c>
      <c r="M2437">
        <v>-3.0179999999999998</v>
      </c>
      <c r="N2437">
        <v>-3.16</v>
      </c>
      <c r="O2437">
        <v>1.129</v>
      </c>
      <c r="P2437">
        <v>1.1479999999999999</v>
      </c>
      <c r="Q2437">
        <v>1.1399999999999999</v>
      </c>
      <c r="R2437">
        <v>0.81599999999999995</v>
      </c>
      <c r="S2437">
        <v>0.35199999999999998</v>
      </c>
    </row>
    <row r="2438" spans="1:19" x14ac:dyDescent="0.3">
      <c r="A2438">
        <v>300</v>
      </c>
      <c r="B2438">
        <v>-0.27400000000000002</v>
      </c>
      <c r="C2438">
        <v>-1.274</v>
      </c>
      <c r="D2438">
        <v>-2.2690000000000001</v>
      </c>
      <c r="E2438">
        <v>-3.02</v>
      </c>
      <c r="F2438">
        <v>-3.16</v>
      </c>
      <c r="G2438">
        <v>3.4</v>
      </c>
      <c r="H2438">
        <v>-0.01</v>
      </c>
      <c r="I2438">
        <v>3.452</v>
      </c>
      <c r="J2438">
        <v>-0.28699999999999998</v>
      </c>
      <c r="K2438">
        <v>-1.274</v>
      </c>
      <c r="L2438">
        <v>-2.27</v>
      </c>
      <c r="M2438">
        <v>-3.0179999999999998</v>
      </c>
      <c r="N2438">
        <v>-3.16</v>
      </c>
      <c r="O2438">
        <v>1.1279999999999999</v>
      </c>
      <c r="P2438">
        <v>1.1459999999999999</v>
      </c>
      <c r="Q2438">
        <v>1.1399999999999999</v>
      </c>
      <c r="R2438">
        <v>0.81699999999999995</v>
      </c>
      <c r="S2438">
        <v>0.35299999999999998</v>
      </c>
    </row>
    <row r="2439" spans="1:19" x14ac:dyDescent="0.3">
      <c r="A2439">
        <v>360</v>
      </c>
      <c r="B2439">
        <v>-0.27400000000000002</v>
      </c>
      <c r="C2439">
        <v>-1.274</v>
      </c>
      <c r="D2439">
        <v>-2.2690000000000001</v>
      </c>
      <c r="E2439">
        <v>-3.02</v>
      </c>
      <c r="F2439">
        <v>-3.16</v>
      </c>
      <c r="G2439">
        <v>3.4</v>
      </c>
      <c r="H2439">
        <v>-0.01</v>
      </c>
      <c r="I2439">
        <v>3.452</v>
      </c>
      <c r="J2439">
        <v>-0.28899999999999998</v>
      </c>
      <c r="K2439">
        <v>-1.2749999999999999</v>
      </c>
      <c r="L2439">
        <v>-2.27</v>
      </c>
      <c r="M2439">
        <v>-3.0179999999999998</v>
      </c>
      <c r="N2439">
        <v>-3.16</v>
      </c>
      <c r="O2439">
        <v>1.1279999999999999</v>
      </c>
      <c r="P2439">
        <v>1.1439999999999999</v>
      </c>
      <c r="Q2439">
        <v>1.141</v>
      </c>
      <c r="R2439">
        <v>0.81699999999999995</v>
      </c>
      <c r="S2439">
        <v>0.35499999999999998</v>
      </c>
    </row>
    <row r="2440" spans="1:19" x14ac:dyDescent="0.3">
      <c r="A2440">
        <v>420</v>
      </c>
      <c r="B2440">
        <v>-0.27400000000000002</v>
      </c>
      <c r="C2440">
        <v>-1.274</v>
      </c>
      <c r="D2440">
        <v>-2.2690000000000001</v>
      </c>
      <c r="E2440">
        <v>-3.02</v>
      </c>
      <c r="F2440">
        <v>-3.16</v>
      </c>
      <c r="G2440">
        <v>3.4</v>
      </c>
      <c r="H2440">
        <v>-0.01</v>
      </c>
      <c r="I2440">
        <v>3.452</v>
      </c>
      <c r="J2440">
        <v>-0.29099999999999998</v>
      </c>
      <c r="K2440">
        <v>-1.276</v>
      </c>
      <c r="L2440">
        <v>-2.27</v>
      </c>
      <c r="M2440">
        <v>-3.0179999999999998</v>
      </c>
      <c r="N2440">
        <v>-3.16</v>
      </c>
      <c r="O2440">
        <v>1.127</v>
      </c>
      <c r="P2440">
        <v>1.1419999999999999</v>
      </c>
      <c r="Q2440">
        <v>1.141</v>
      </c>
      <c r="R2440">
        <v>0.81799999999999995</v>
      </c>
      <c r="S2440">
        <v>0.35599999999999998</v>
      </c>
    </row>
    <row r="2441" spans="1:19" x14ac:dyDescent="0.3">
      <c r="A2441">
        <v>480</v>
      </c>
      <c r="B2441">
        <v>-0.27400000000000002</v>
      </c>
      <c r="C2441">
        <v>-1.274</v>
      </c>
      <c r="D2441">
        <v>-2.2690000000000001</v>
      </c>
      <c r="E2441">
        <v>-3.02</v>
      </c>
      <c r="F2441">
        <v>-3.16</v>
      </c>
      <c r="G2441">
        <v>3.4</v>
      </c>
      <c r="H2441">
        <v>-0.01</v>
      </c>
      <c r="I2441">
        <v>3.452</v>
      </c>
      <c r="J2441">
        <v>-0.29199999999999998</v>
      </c>
      <c r="K2441">
        <v>-1.2769999999999999</v>
      </c>
      <c r="L2441">
        <v>-2.2690000000000001</v>
      </c>
      <c r="M2441">
        <v>-3.0179999999999998</v>
      </c>
      <c r="N2441">
        <v>-3.16</v>
      </c>
      <c r="O2441">
        <v>1.1259999999999999</v>
      </c>
      <c r="P2441">
        <v>1.1399999999999999</v>
      </c>
      <c r="Q2441">
        <v>1.141</v>
      </c>
      <c r="R2441">
        <v>0.81799999999999995</v>
      </c>
      <c r="S2441">
        <v>0.35699999999999998</v>
      </c>
    </row>
    <row r="2442" spans="1:19" x14ac:dyDescent="0.3">
      <c r="A2442">
        <v>540</v>
      </c>
      <c r="B2442">
        <v>-0.27400000000000002</v>
      </c>
      <c r="C2442">
        <v>-1.274</v>
      </c>
      <c r="D2442">
        <v>-2.2690000000000001</v>
      </c>
      <c r="E2442">
        <v>-3.02</v>
      </c>
      <c r="F2442">
        <v>-3.16</v>
      </c>
      <c r="G2442">
        <v>3.4</v>
      </c>
      <c r="H2442">
        <v>-0.01</v>
      </c>
      <c r="I2442">
        <v>3.452</v>
      </c>
      <c r="J2442">
        <v>-0.29399999999999998</v>
      </c>
      <c r="K2442">
        <v>-1.2789999999999999</v>
      </c>
      <c r="L2442">
        <v>-2.27</v>
      </c>
      <c r="M2442">
        <v>-3.0179999999999998</v>
      </c>
      <c r="N2442">
        <v>-3.16</v>
      </c>
      <c r="O2442">
        <v>1.125</v>
      </c>
      <c r="P2442">
        <v>1.139</v>
      </c>
      <c r="Q2442">
        <v>1.141</v>
      </c>
      <c r="R2442">
        <v>0.81799999999999995</v>
      </c>
      <c r="S2442">
        <v>0.35699999999999998</v>
      </c>
    </row>
    <row r="2443" spans="1:19" x14ac:dyDescent="0.3">
      <c r="A2443">
        <v>600</v>
      </c>
      <c r="B2443">
        <v>-0.27400000000000002</v>
      </c>
      <c r="C2443">
        <v>-1.274</v>
      </c>
      <c r="D2443">
        <v>-2.2690000000000001</v>
      </c>
      <c r="E2443">
        <v>-3.02</v>
      </c>
      <c r="F2443">
        <v>-3.16</v>
      </c>
      <c r="G2443">
        <v>3.4</v>
      </c>
      <c r="H2443">
        <v>-0.01</v>
      </c>
      <c r="I2443">
        <v>3.452</v>
      </c>
      <c r="J2443">
        <v>-0.29499999999999998</v>
      </c>
      <c r="K2443">
        <v>-1.28</v>
      </c>
      <c r="L2443">
        <v>-2.27</v>
      </c>
      <c r="M2443">
        <v>-3.0179999999999998</v>
      </c>
      <c r="N2443">
        <v>-3.16</v>
      </c>
      <c r="O2443">
        <v>1.125</v>
      </c>
      <c r="P2443">
        <v>1.137</v>
      </c>
      <c r="Q2443">
        <v>1.1399999999999999</v>
      </c>
      <c r="R2443">
        <v>0.81799999999999995</v>
      </c>
      <c r="S2443">
        <v>0.35699999999999998</v>
      </c>
    </row>
    <row r="2445" spans="1:19" x14ac:dyDescent="0.3">
      <c r="A2445" t="s">
        <v>0</v>
      </c>
      <c r="B2445" t="s">
        <v>189</v>
      </c>
    </row>
    <row r="2446" spans="1:19" x14ac:dyDescent="0.3">
      <c r="A2446">
        <v>0</v>
      </c>
      <c r="B2446">
        <v>-0.27400000000000002</v>
      </c>
      <c r="C2446">
        <v>-1.274</v>
      </c>
      <c r="D2446">
        <v>-2.2690000000000001</v>
      </c>
      <c r="E2446">
        <v>-3.02</v>
      </c>
      <c r="F2446">
        <v>-3.16</v>
      </c>
      <c r="G2446">
        <v>3.4</v>
      </c>
      <c r="H2446">
        <v>-0.01</v>
      </c>
      <c r="I2446">
        <v>3.2269999999999999</v>
      </c>
      <c r="J2446">
        <v>-0.27400000000000002</v>
      </c>
      <c r="K2446">
        <v>-1.274</v>
      </c>
      <c r="L2446">
        <v>-2.2690000000000001</v>
      </c>
      <c r="M2446">
        <v>-3.02</v>
      </c>
      <c r="N2446">
        <v>-3.16</v>
      </c>
      <c r="O2446">
        <v>1.123</v>
      </c>
      <c r="P2446">
        <v>1.123</v>
      </c>
      <c r="Q2446">
        <v>1.115</v>
      </c>
      <c r="R2446">
        <v>0.80200000000000005</v>
      </c>
      <c r="S2446">
        <v>0.34799999999999998</v>
      </c>
    </row>
    <row r="2447" spans="1:19" x14ac:dyDescent="0.3">
      <c r="A2447">
        <v>60</v>
      </c>
      <c r="B2447">
        <v>-0.27400000000000002</v>
      </c>
      <c r="C2447">
        <v>-1.274</v>
      </c>
      <c r="D2447">
        <v>-2.2690000000000001</v>
      </c>
      <c r="E2447">
        <v>-3.02</v>
      </c>
      <c r="F2447">
        <v>-3.16</v>
      </c>
      <c r="G2447">
        <v>3.4</v>
      </c>
      <c r="H2447">
        <v>-0.01</v>
      </c>
      <c r="I2447">
        <v>3.2269999999999999</v>
      </c>
      <c r="J2447">
        <v>-0.27800000000000002</v>
      </c>
      <c r="K2447">
        <v>-1.2729999999999999</v>
      </c>
      <c r="L2447">
        <v>-2.2690000000000001</v>
      </c>
      <c r="M2447">
        <v>-3.02</v>
      </c>
      <c r="N2447">
        <v>-3.157</v>
      </c>
      <c r="O2447">
        <v>1.127</v>
      </c>
      <c r="P2447">
        <v>1.139</v>
      </c>
      <c r="Q2447">
        <v>1.1299999999999999</v>
      </c>
      <c r="R2447">
        <v>0.80800000000000005</v>
      </c>
      <c r="S2447">
        <v>0.34200000000000003</v>
      </c>
    </row>
    <row r="2448" spans="1:19" x14ac:dyDescent="0.3">
      <c r="A2448">
        <v>120</v>
      </c>
      <c r="B2448">
        <v>-0.27400000000000002</v>
      </c>
      <c r="C2448">
        <v>-1.274</v>
      </c>
      <c r="D2448">
        <v>-2.2690000000000001</v>
      </c>
      <c r="E2448">
        <v>-3.02</v>
      </c>
      <c r="F2448">
        <v>-3.16</v>
      </c>
      <c r="G2448">
        <v>3.4</v>
      </c>
      <c r="H2448">
        <v>-0.01</v>
      </c>
      <c r="I2448">
        <v>3.2269999999999999</v>
      </c>
      <c r="J2448">
        <v>-0.28100000000000003</v>
      </c>
      <c r="K2448">
        <v>-1.274</v>
      </c>
      <c r="L2448">
        <v>-2.2690000000000001</v>
      </c>
      <c r="M2448">
        <v>-3.0190000000000001</v>
      </c>
      <c r="N2448">
        <v>-3.1539999999999999</v>
      </c>
      <c r="O2448">
        <v>1.1279999999999999</v>
      </c>
      <c r="P2448">
        <v>1.1439999999999999</v>
      </c>
      <c r="Q2448">
        <v>1.1359999999999999</v>
      </c>
      <c r="R2448">
        <v>0.81100000000000005</v>
      </c>
      <c r="S2448">
        <v>0.33500000000000002</v>
      </c>
    </row>
    <row r="2449" spans="1:19" x14ac:dyDescent="0.3">
      <c r="A2449">
        <v>180</v>
      </c>
      <c r="B2449">
        <v>-0.27400000000000002</v>
      </c>
      <c r="C2449">
        <v>-1.274</v>
      </c>
      <c r="D2449">
        <v>-2.2690000000000001</v>
      </c>
      <c r="E2449">
        <v>-3.02</v>
      </c>
      <c r="F2449">
        <v>-3.16</v>
      </c>
      <c r="G2449">
        <v>3.4</v>
      </c>
      <c r="H2449">
        <v>-0.01</v>
      </c>
      <c r="I2449">
        <v>3.2269999999999999</v>
      </c>
      <c r="J2449">
        <v>-0.28299999999999997</v>
      </c>
      <c r="K2449">
        <v>-1.2729999999999999</v>
      </c>
      <c r="L2449">
        <v>-2.27</v>
      </c>
      <c r="M2449">
        <v>-3.0179999999999998</v>
      </c>
      <c r="N2449">
        <v>-3.1509999999999998</v>
      </c>
      <c r="O2449">
        <v>1.129</v>
      </c>
      <c r="P2449">
        <v>1.1479999999999999</v>
      </c>
      <c r="Q2449">
        <v>1.139</v>
      </c>
      <c r="R2449">
        <v>0.81399999999999995</v>
      </c>
      <c r="S2449">
        <v>0.33100000000000002</v>
      </c>
    </row>
    <row r="2450" spans="1:19" x14ac:dyDescent="0.3">
      <c r="A2450">
        <v>240</v>
      </c>
      <c r="B2450">
        <v>-0.27400000000000002</v>
      </c>
      <c r="C2450">
        <v>-1.274</v>
      </c>
      <c r="D2450">
        <v>-2.2690000000000001</v>
      </c>
      <c r="E2450">
        <v>-3.02</v>
      </c>
      <c r="F2450">
        <v>-3.16</v>
      </c>
      <c r="G2450">
        <v>3.4</v>
      </c>
      <c r="H2450">
        <v>-0.01</v>
      </c>
      <c r="I2450">
        <v>3.2269999999999999</v>
      </c>
      <c r="J2450">
        <v>-0.28599999999999998</v>
      </c>
      <c r="K2450">
        <v>-1.2729999999999999</v>
      </c>
      <c r="L2450">
        <v>-2.2690000000000001</v>
      </c>
      <c r="M2450">
        <v>-3.0190000000000001</v>
      </c>
      <c r="N2450">
        <v>-3.1480000000000001</v>
      </c>
      <c r="O2450">
        <v>1.129</v>
      </c>
      <c r="P2450">
        <v>1.1479999999999999</v>
      </c>
      <c r="Q2450">
        <v>1.141</v>
      </c>
      <c r="R2450">
        <v>0.81799999999999995</v>
      </c>
      <c r="S2450">
        <v>0.32600000000000001</v>
      </c>
    </row>
    <row r="2451" spans="1:19" x14ac:dyDescent="0.3">
      <c r="A2451">
        <v>300</v>
      </c>
      <c r="B2451">
        <v>-0.27400000000000002</v>
      </c>
      <c r="C2451">
        <v>-1.274</v>
      </c>
      <c r="D2451">
        <v>-2.2690000000000001</v>
      </c>
      <c r="E2451">
        <v>-3.02</v>
      </c>
      <c r="F2451">
        <v>-3.16</v>
      </c>
      <c r="G2451">
        <v>3.4</v>
      </c>
      <c r="H2451">
        <v>-0.01</v>
      </c>
      <c r="I2451">
        <v>3.2269999999999999</v>
      </c>
      <c r="J2451">
        <v>-0.28699999999999998</v>
      </c>
      <c r="K2451">
        <v>-1.274</v>
      </c>
      <c r="L2451">
        <v>-2.2690000000000001</v>
      </c>
      <c r="M2451">
        <v>-3.0190000000000001</v>
      </c>
      <c r="N2451">
        <v>-3.145</v>
      </c>
      <c r="O2451">
        <v>1.1279999999999999</v>
      </c>
      <c r="P2451">
        <v>1.1459999999999999</v>
      </c>
      <c r="Q2451">
        <v>1.1399999999999999</v>
      </c>
      <c r="R2451">
        <v>0.81899999999999995</v>
      </c>
      <c r="S2451">
        <v>0.32300000000000001</v>
      </c>
    </row>
    <row r="2452" spans="1:19" x14ac:dyDescent="0.3">
      <c r="A2452">
        <v>360</v>
      </c>
      <c r="B2452">
        <v>-0.27400000000000002</v>
      </c>
      <c r="C2452">
        <v>-1.274</v>
      </c>
      <c r="D2452">
        <v>-2.2690000000000001</v>
      </c>
      <c r="E2452">
        <v>-3.02</v>
      </c>
      <c r="F2452">
        <v>-3.16</v>
      </c>
      <c r="G2452">
        <v>3.4</v>
      </c>
      <c r="H2452">
        <v>-0.01</v>
      </c>
      <c r="I2452">
        <v>3.2269999999999999</v>
      </c>
      <c r="J2452">
        <v>-0.28899999999999998</v>
      </c>
      <c r="K2452">
        <v>-1.2749999999999999</v>
      </c>
      <c r="L2452">
        <v>-2.27</v>
      </c>
      <c r="M2452">
        <v>-3.0179999999999998</v>
      </c>
      <c r="N2452">
        <v>-3.1419999999999999</v>
      </c>
      <c r="O2452">
        <v>1.1279999999999999</v>
      </c>
      <c r="P2452">
        <v>1.1439999999999999</v>
      </c>
      <c r="Q2452">
        <v>1.141</v>
      </c>
      <c r="R2452">
        <v>0.81699999999999995</v>
      </c>
      <c r="S2452">
        <v>0.32100000000000001</v>
      </c>
    </row>
    <row r="2453" spans="1:19" x14ac:dyDescent="0.3">
      <c r="A2453">
        <v>420</v>
      </c>
      <c r="B2453">
        <v>-0.27400000000000002</v>
      </c>
      <c r="C2453">
        <v>-1.274</v>
      </c>
      <c r="D2453">
        <v>-2.2690000000000001</v>
      </c>
      <c r="E2453">
        <v>-3.02</v>
      </c>
      <c r="F2453">
        <v>-3.16</v>
      </c>
      <c r="G2453">
        <v>3.4</v>
      </c>
      <c r="H2453">
        <v>-0.01</v>
      </c>
      <c r="I2453">
        <v>3.2269999999999999</v>
      </c>
      <c r="J2453">
        <v>-0.28999999999999998</v>
      </c>
      <c r="K2453">
        <v>-1.276</v>
      </c>
      <c r="L2453">
        <v>-2.27</v>
      </c>
      <c r="M2453">
        <v>-3.016</v>
      </c>
      <c r="N2453">
        <v>-3.1389999999999998</v>
      </c>
      <c r="O2453">
        <v>1.127</v>
      </c>
      <c r="P2453">
        <v>1.1419999999999999</v>
      </c>
      <c r="Q2453">
        <v>1.141</v>
      </c>
      <c r="R2453">
        <v>0.81299999999999994</v>
      </c>
      <c r="S2453">
        <v>0.32</v>
      </c>
    </row>
    <row r="2454" spans="1:19" x14ac:dyDescent="0.3">
      <c r="A2454">
        <v>480</v>
      </c>
      <c r="B2454">
        <v>-0.27400000000000002</v>
      </c>
      <c r="C2454">
        <v>-1.274</v>
      </c>
      <c r="D2454">
        <v>-2.2690000000000001</v>
      </c>
      <c r="E2454">
        <v>-3.02</v>
      </c>
      <c r="F2454">
        <v>-3.16</v>
      </c>
      <c r="G2454">
        <v>3.4</v>
      </c>
      <c r="H2454">
        <v>-0.01</v>
      </c>
      <c r="I2454">
        <v>3.2269999999999999</v>
      </c>
      <c r="J2454">
        <v>-0.29199999999999998</v>
      </c>
      <c r="K2454">
        <v>-1.2769999999999999</v>
      </c>
      <c r="L2454">
        <v>-2.27</v>
      </c>
      <c r="M2454">
        <v>-3.0150000000000001</v>
      </c>
      <c r="N2454">
        <v>-3.1360000000000001</v>
      </c>
      <c r="O2454">
        <v>1.1259999999999999</v>
      </c>
      <c r="P2454">
        <v>1.1399999999999999</v>
      </c>
      <c r="Q2454">
        <v>1.141</v>
      </c>
      <c r="R2454">
        <v>0.80900000000000005</v>
      </c>
      <c r="S2454">
        <v>0.318</v>
      </c>
    </row>
    <row r="2455" spans="1:19" x14ac:dyDescent="0.3">
      <c r="A2455">
        <v>540</v>
      </c>
      <c r="B2455">
        <v>-0.27400000000000002</v>
      </c>
      <c r="C2455">
        <v>-1.274</v>
      </c>
      <c r="D2455">
        <v>-2.2690000000000001</v>
      </c>
      <c r="E2455">
        <v>-3.02</v>
      </c>
      <c r="F2455">
        <v>-3.16</v>
      </c>
      <c r="G2455">
        <v>3.4</v>
      </c>
      <c r="H2455">
        <v>-0.01</v>
      </c>
      <c r="I2455">
        <v>3.2269999999999999</v>
      </c>
      <c r="J2455">
        <v>-0.29399999999999998</v>
      </c>
      <c r="K2455">
        <v>-1.2789999999999999</v>
      </c>
      <c r="L2455">
        <v>-2.2690000000000001</v>
      </c>
      <c r="M2455">
        <v>-3.0129999999999999</v>
      </c>
      <c r="N2455">
        <v>-3.133</v>
      </c>
      <c r="O2455">
        <v>1.125</v>
      </c>
      <c r="P2455">
        <v>1.139</v>
      </c>
      <c r="Q2455">
        <v>1.1399999999999999</v>
      </c>
      <c r="R2455">
        <v>0.80400000000000005</v>
      </c>
      <c r="S2455">
        <v>0.316</v>
      </c>
    </row>
    <row r="2456" spans="1:19" x14ac:dyDescent="0.3">
      <c r="A2456">
        <v>600</v>
      </c>
      <c r="B2456">
        <v>-0.27400000000000002</v>
      </c>
      <c r="C2456">
        <v>-1.274</v>
      </c>
      <c r="D2456">
        <v>-2.2690000000000001</v>
      </c>
      <c r="E2456">
        <v>-3.02</v>
      </c>
      <c r="F2456">
        <v>-3.16</v>
      </c>
      <c r="G2456">
        <v>3.4</v>
      </c>
      <c r="H2456">
        <v>-0.01</v>
      </c>
      <c r="I2456">
        <v>3.2269999999999999</v>
      </c>
      <c r="J2456">
        <v>-0.29499999999999998</v>
      </c>
      <c r="K2456">
        <v>-1.28</v>
      </c>
      <c r="L2456">
        <v>-2.27</v>
      </c>
      <c r="M2456">
        <v>-3.0110000000000001</v>
      </c>
      <c r="N2456">
        <v>-3.13</v>
      </c>
      <c r="O2456">
        <v>1.125</v>
      </c>
      <c r="P2456">
        <v>1.1379999999999999</v>
      </c>
      <c r="Q2456">
        <v>1.1399999999999999</v>
      </c>
      <c r="R2456">
        <v>0.8</v>
      </c>
      <c r="S2456">
        <v>0.314</v>
      </c>
    </row>
    <row r="2458" spans="1:19" x14ac:dyDescent="0.3">
      <c r="A2458" t="s">
        <v>0</v>
      </c>
      <c r="B2458" t="s">
        <v>190</v>
      </c>
    </row>
    <row r="2459" spans="1:19" x14ac:dyDescent="0.3">
      <c r="A2459">
        <v>0</v>
      </c>
      <c r="B2459">
        <v>-0.27400000000000002</v>
      </c>
      <c r="C2459">
        <v>-1.274</v>
      </c>
      <c r="D2459">
        <v>-2.2709999999999999</v>
      </c>
      <c r="E2459">
        <v>-3.07</v>
      </c>
      <c r="F2459">
        <v>-3.24</v>
      </c>
      <c r="G2459">
        <v>3.4</v>
      </c>
      <c r="H2459">
        <v>0</v>
      </c>
      <c r="I2459">
        <v>3.6520000000000001</v>
      </c>
      <c r="J2459">
        <v>-0.27400000000000002</v>
      </c>
      <c r="K2459">
        <v>-1.274</v>
      </c>
      <c r="L2459">
        <v>-2.2709999999999999</v>
      </c>
      <c r="M2459">
        <v>-3.07</v>
      </c>
      <c r="N2459">
        <v>-3.24</v>
      </c>
      <c r="O2459">
        <v>1.123</v>
      </c>
      <c r="P2459">
        <v>1.123</v>
      </c>
      <c r="Q2459">
        <v>1.1180000000000001</v>
      </c>
      <c r="R2459">
        <v>0.85399999999999998</v>
      </c>
      <c r="S2459">
        <v>0.371</v>
      </c>
    </row>
    <row r="2460" spans="1:19" x14ac:dyDescent="0.3">
      <c r="A2460">
        <v>60</v>
      </c>
      <c r="B2460">
        <v>-0.27400000000000002</v>
      </c>
      <c r="C2460">
        <v>-1.274</v>
      </c>
      <c r="D2460">
        <v>-2.2709999999999999</v>
      </c>
      <c r="E2460">
        <v>-3.07</v>
      </c>
      <c r="F2460">
        <v>-3.24</v>
      </c>
      <c r="G2460">
        <v>3.4</v>
      </c>
      <c r="H2460">
        <v>0</v>
      </c>
      <c r="I2460">
        <v>3.6520000000000001</v>
      </c>
      <c r="J2460">
        <v>-0.27700000000000002</v>
      </c>
      <c r="K2460">
        <v>-1.274</v>
      </c>
      <c r="L2460">
        <v>-2.2709999999999999</v>
      </c>
      <c r="M2460">
        <v>-3.07</v>
      </c>
      <c r="N2460">
        <v>-3.2429999999999999</v>
      </c>
      <c r="O2460">
        <v>1.129</v>
      </c>
      <c r="P2460">
        <v>1.1399999999999999</v>
      </c>
      <c r="Q2460">
        <v>1.1339999999999999</v>
      </c>
      <c r="R2460">
        <v>0.85899999999999999</v>
      </c>
      <c r="S2460">
        <v>0.38100000000000001</v>
      </c>
    </row>
    <row r="2461" spans="1:19" x14ac:dyDescent="0.3">
      <c r="A2461">
        <v>120</v>
      </c>
      <c r="B2461">
        <v>-0.27400000000000002</v>
      </c>
      <c r="C2461">
        <v>-1.274</v>
      </c>
      <c r="D2461">
        <v>-2.2709999999999999</v>
      </c>
      <c r="E2461">
        <v>-3.07</v>
      </c>
      <c r="F2461">
        <v>-3.24</v>
      </c>
      <c r="G2461">
        <v>3.4</v>
      </c>
      <c r="H2461">
        <v>0</v>
      </c>
      <c r="I2461">
        <v>3.6520000000000001</v>
      </c>
      <c r="J2461">
        <v>-0.28000000000000003</v>
      </c>
      <c r="K2461">
        <v>-1.274</v>
      </c>
      <c r="L2461">
        <v>-2.2709999999999999</v>
      </c>
      <c r="M2461">
        <v>-3.069</v>
      </c>
      <c r="N2461">
        <v>-3.246</v>
      </c>
      <c r="O2461">
        <v>1.1319999999999999</v>
      </c>
      <c r="P2461">
        <v>1.143</v>
      </c>
      <c r="Q2461">
        <v>1.139</v>
      </c>
      <c r="R2461">
        <v>0.86499999999999999</v>
      </c>
      <c r="S2461">
        <v>0.38900000000000001</v>
      </c>
    </row>
    <row r="2462" spans="1:19" x14ac:dyDescent="0.3">
      <c r="A2462">
        <v>180</v>
      </c>
      <c r="B2462">
        <v>-0.27400000000000002</v>
      </c>
      <c r="C2462">
        <v>-1.274</v>
      </c>
      <c r="D2462">
        <v>-2.2709999999999999</v>
      </c>
      <c r="E2462">
        <v>-3.07</v>
      </c>
      <c r="F2462">
        <v>-3.24</v>
      </c>
      <c r="G2462">
        <v>3.4</v>
      </c>
      <c r="H2462">
        <v>0</v>
      </c>
      <c r="I2462">
        <v>3.6520000000000001</v>
      </c>
      <c r="J2462">
        <v>-0.28100000000000003</v>
      </c>
      <c r="K2462">
        <v>-1.2729999999999999</v>
      </c>
      <c r="L2462">
        <v>-2.2709999999999999</v>
      </c>
      <c r="M2462">
        <v>-3.069</v>
      </c>
      <c r="N2462">
        <v>-3.2490000000000001</v>
      </c>
      <c r="O2462">
        <v>1.135</v>
      </c>
      <c r="P2462">
        <v>1.1479999999999999</v>
      </c>
      <c r="Q2462">
        <v>1.141</v>
      </c>
      <c r="R2462">
        <v>0.86799999999999999</v>
      </c>
      <c r="S2462">
        <v>0.39500000000000002</v>
      </c>
    </row>
    <row r="2463" spans="1:19" x14ac:dyDescent="0.3">
      <c r="A2463">
        <v>240</v>
      </c>
      <c r="B2463">
        <v>-0.27400000000000002</v>
      </c>
      <c r="C2463">
        <v>-1.274</v>
      </c>
      <c r="D2463">
        <v>-2.2709999999999999</v>
      </c>
      <c r="E2463">
        <v>-3.07</v>
      </c>
      <c r="F2463">
        <v>-3.24</v>
      </c>
      <c r="G2463">
        <v>3.4</v>
      </c>
      <c r="H2463">
        <v>0</v>
      </c>
      <c r="I2463">
        <v>3.6520000000000001</v>
      </c>
      <c r="J2463">
        <v>-0.28199999999999997</v>
      </c>
      <c r="K2463">
        <v>-1.2729999999999999</v>
      </c>
      <c r="L2463">
        <v>-2.2709999999999999</v>
      </c>
      <c r="M2463">
        <v>-3.0680000000000001</v>
      </c>
      <c r="N2463">
        <v>-3.2519999999999998</v>
      </c>
      <c r="O2463">
        <v>1.1359999999999999</v>
      </c>
      <c r="P2463">
        <v>1.147</v>
      </c>
      <c r="Q2463">
        <v>1.1419999999999999</v>
      </c>
      <c r="R2463">
        <v>0.86599999999999999</v>
      </c>
      <c r="S2463">
        <v>0.40100000000000002</v>
      </c>
    </row>
    <row r="2464" spans="1:19" x14ac:dyDescent="0.3">
      <c r="A2464">
        <v>300</v>
      </c>
      <c r="B2464">
        <v>-0.27400000000000002</v>
      </c>
      <c r="C2464">
        <v>-1.274</v>
      </c>
      <c r="D2464">
        <v>-2.2709999999999999</v>
      </c>
      <c r="E2464">
        <v>-3.07</v>
      </c>
      <c r="F2464">
        <v>-3.24</v>
      </c>
      <c r="G2464">
        <v>3.4</v>
      </c>
      <c r="H2464">
        <v>0</v>
      </c>
      <c r="I2464">
        <v>3.6520000000000001</v>
      </c>
      <c r="J2464">
        <v>-0.28299999999999997</v>
      </c>
      <c r="K2464">
        <v>-1.274</v>
      </c>
      <c r="L2464">
        <v>-2.2709999999999999</v>
      </c>
      <c r="M2464">
        <v>-3.0670000000000002</v>
      </c>
      <c r="N2464">
        <v>-3.2549999999999999</v>
      </c>
      <c r="O2464">
        <v>1.137</v>
      </c>
      <c r="P2464">
        <v>1.1459999999999999</v>
      </c>
      <c r="Q2464">
        <v>1.143</v>
      </c>
      <c r="R2464">
        <v>0.86599999999999999</v>
      </c>
      <c r="S2464">
        <v>0.40699999999999997</v>
      </c>
    </row>
    <row r="2465" spans="1:19" x14ac:dyDescent="0.3">
      <c r="A2465">
        <v>360</v>
      </c>
      <c r="B2465">
        <v>-0.27400000000000002</v>
      </c>
      <c r="C2465">
        <v>-1.274</v>
      </c>
      <c r="D2465">
        <v>-2.2709999999999999</v>
      </c>
      <c r="E2465">
        <v>-3.07</v>
      </c>
      <c r="F2465">
        <v>-3.24</v>
      </c>
      <c r="G2465">
        <v>3.4</v>
      </c>
      <c r="H2465">
        <v>0</v>
      </c>
      <c r="I2465">
        <v>3.6520000000000001</v>
      </c>
      <c r="J2465">
        <v>-0.28299999999999997</v>
      </c>
      <c r="K2465">
        <v>-1.2749999999999999</v>
      </c>
      <c r="L2465">
        <v>-2.2709999999999999</v>
      </c>
      <c r="M2465">
        <v>-3.0680000000000001</v>
      </c>
      <c r="N2465">
        <v>-3.258</v>
      </c>
      <c r="O2465">
        <v>1.1379999999999999</v>
      </c>
      <c r="P2465">
        <v>1.145</v>
      </c>
      <c r="Q2465">
        <v>1.143</v>
      </c>
      <c r="R2465">
        <v>0.86799999999999999</v>
      </c>
      <c r="S2465">
        <v>0.41299999999999998</v>
      </c>
    </row>
    <row r="2466" spans="1:19" x14ac:dyDescent="0.3">
      <c r="A2466">
        <v>420</v>
      </c>
      <c r="B2466">
        <v>-0.27400000000000002</v>
      </c>
      <c r="C2466">
        <v>-1.274</v>
      </c>
      <c r="D2466">
        <v>-2.2709999999999999</v>
      </c>
      <c r="E2466">
        <v>-3.07</v>
      </c>
      <c r="F2466">
        <v>-3.24</v>
      </c>
      <c r="G2466">
        <v>3.4</v>
      </c>
      <c r="H2466">
        <v>0</v>
      </c>
      <c r="I2466">
        <v>3.6520000000000001</v>
      </c>
      <c r="J2466">
        <v>-0.28299999999999997</v>
      </c>
      <c r="K2466">
        <v>-1.276</v>
      </c>
      <c r="L2466">
        <v>-2.2709999999999999</v>
      </c>
      <c r="M2466">
        <v>-3.0680000000000001</v>
      </c>
      <c r="N2466">
        <v>-3.2610000000000001</v>
      </c>
      <c r="O2466">
        <v>1.1379999999999999</v>
      </c>
      <c r="P2466">
        <v>1.143</v>
      </c>
      <c r="Q2466">
        <v>1.143</v>
      </c>
      <c r="R2466">
        <v>0.872</v>
      </c>
      <c r="S2466">
        <v>0.41699999999999998</v>
      </c>
    </row>
    <row r="2467" spans="1:19" x14ac:dyDescent="0.3">
      <c r="A2467">
        <v>480</v>
      </c>
      <c r="B2467">
        <v>-0.27400000000000002</v>
      </c>
      <c r="C2467">
        <v>-1.274</v>
      </c>
      <c r="D2467">
        <v>-2.2709999999999999</v>
      </c>
      <c r="E2467">
        <v>-3.07</v>
      </c>
      <c r="F2467">
        <v>-3.24</v>
      </c>
      <c r="G2467">
        <v>3.4</v>
      </c>
      <c r="H2467">
        <v>0</v>
      </c>
      <c r="I2467">
        <v>3.6520000000000001</v>
      </c>
      <c r="J2467">
        <v>-0.28299999999999997</v>
      </c>
      <c r="K2467">
        <v>-1.2769999999999999</v>
      </c>
      <c r="L2467">
        <v>-2.2709999999999999</v>
      </c>
      <c r="M2467">
        <v>-3.07</v>
      </c>
      <c r="N2467">
        <v>-3.2639999999999998</v>
      </c>
      <c r="O2467">
        <v>1.139</v>
      </c>
      <c r="P2467">
        <v>1.1419999999999999</v>
      </c>
      <c r="Q2467">
        <v>1.143</v>
      </c>
      <c r="R2467">
        <v>0.875</v>
      </c>
      <c r="S2467">
        <v>0.42099999999999999</v>
      </c>
    </row>
    <row r="2468" spans="1:19" x14ac:dyDescent="0.3">
      <c r="A2468">
        <v>540</v>
      </c>
      <c r="B2468">
        <v>-0.27400000000000002</v>
      </c>
      <c r="C2468">
        <v>-1.274</v>
      </c>
      <c r="D2468">
        <v>-2.2709999999999999</v>
      </c>
      <c r="E2468">
        <v>-3.07</v>
      </c>
      <c r="F2468">
        <v>-3.24</v>
      </c>
      <c r="G2468">
        <v>3.4</v>
      </c>
      <c r="H2468">
        <v>0</v>
      </c>
      <c r="I2468">
        <v>3.6520000000000001</v>
      </c>
      <c r="J2468">
        <v>-0.28399999999999997</v>
      </c>
      <c r="K2468">
        <v>-1.2769999999999999</v>
      </c>
      <c r="L2468">
        <v>-2.2709999999999999</v>
      </c>
      <c r="M2468">
        <v>-3.0710000000000002</v>
      </c>
      <c r="N2468">
        <v>-3.2669999999999999</v>
      </c>
      <c r="O2468">
        <v>1.139</v>
      </c>
      <c r="P2468">
        <v>1.1419999999999999</v>
      </c>
      <c r="Q2468">
        <v>1.143</v>
      </c>
      <c r="R2468">
        <v>0.878</v>
      </c>
      <c r="S2468">
        <v>0.42299999999999999</v>
      </c>
    </row>
    <row r="2469" spans="1:19" x14ac:dyDescent="0.3">
      <c r="A2469">
        <v>600</v>
      </c>
      <c r="B2469">
        <v>-0.27400000000000002</v>
      </c>
      <c r="C2469">
        <v>-1.274</v>
      </c>
      <c r="D2469">
        <v>-2.2709999999999999</v>
      </c>
      <c r="E2469">
        <v>-3.07</v>
      </c>
      <c r="F2469">
        <v>-3.24</v>
      </c>
      <c r="G2469">
        <v>3.4</v>
      </c>
      <c r="H2469">
        <v>0</v>
      </c>
      <c r="I2469">
        <v>3.6520000000000001</v>
      </c>
      <c r="J2469">
        <v>-0.28399999999999997</v>
      </c>
      <c r="K2469">
        <v>-1.278</v>
      </c>
      <c r="L2469">
        <v>-2.2709999999999999</v>
      </c>
      <c r="M2469">
        <v>-3.0720000000000001</v>
      </c>
      <c r="N2469">
        <v>-3.27</v>
      </c>
      <c r="O2469">
        <v>1.139</v>
      </c>
      <c r="P2469">
        <v>1.141</v>
      </c>
      <c r="Q2469">
        <v>1.143</v>
      </c>
      <c r="R2469">
        <v>0.88200000000000001</v>
      </c>
      <c r="S2469">
        <v>0.42399999999999999</v>
      </c>
    </row>
    <row r="2471" spans="1:19" x14ac:dyDescent="0.3">
      <c r="A2471" t="s">
        <v>0</v>
      </c>
      <c r="B2471" t="s">
        <v>191</v>
      </c>
    </row>
    <row r="2472" spans="1:19" x14ac:dyDescent="0.3">
      <c r="A2472">
        <v>0</v>
      </c>
      <c r="B2472">
        <v>-0.27400000000000002</v>
      </c>
      <c r="C2472">
        <v>-1.274</v>
      </c>
      <c r="D2472">
        <v>-2.2709999999999999</v>
      </c>
      <c r="E2472">
        <v>-3.07</v>
      </c>
      <c r="F2472">
        <v>-3.24</v>
      </c>
      <c r="G2472">
        <v>3.4</v>
      </c>
      <c r="H2472">
        <v>0</v>
      </c>
      <c r="I2472">
        <v>3.4510000000000001</v>
      </c>
      <c r="J2472">
        <v>-0.27400000000000002</v>
      </c>
      <c r="K2472">
        <v>-1.274</v>
      </c>
      <c r="L2472">
        <v>-2.2709999999999999</v>
      </c>
      <c r="M2472">
        <v>-3.07</v>
      </c>
      <c r="N2472">
        <v>-3.24</v>
      </c>
      <c r="O2472">
        <v>1.123</v>
      </c>
      <c r="P2472">
        <v>1.123</v>
      </c>
      <c r="Q2472">
        <v>1.1180000000000001</v>
      </c>
      <c r="R2472">
        <v>0.85399999999999998</v>
      </c>
      <c r="S2472">
        <v>0.371</v>
      </c>
    </row>
    <row r="2473" spans="1:19" x14ac:dyDescent="0.3">
      <c r="A2473">
        <v>60</v>
      </c>
      <c r="B2473">
        <v>-0.27400000000000002</v>
      </c>
      <c r="C2473">
        <v>-1.274</v>
      </c>
      <c r="D2473">
        <v>-2.2709999999999999</v>
      </c>
      <c r="E2473">
        <v>-3.07</v>
      </c>
      <c r="F2473">
        <v>-3.24</v>
      </c>
      <c r="G2473">
        <v>3.4</v>
      </c>
      <c r="H2473">
        <v>0</v>
      </c>
      <c r="I2473">
        <v>3.4510000000000001</v>
      </c>
      <c r="J2473">
        <v>-0.27700000000000002</v>
      </c>
      <c r="K2473">
        <v>-1.274</v>
      </c>
      <c r="L2473">
        <v>-2.2709999999999999</v>
      </c>
      <c r="M2473">
        <v>-3.07</v>
      </c>
      <c r="N2473">
        <v>-3.24</v>
      </c>
      <c r="O2473">
        <v>1.129</v>
      </c>
      <c r="P2473">
        <v>1.1399999999999999</v>
      </c>
      <c r="Q2473">
        <v>1.1339999999999999</v>
      </c>
      <c r="R2473">
        <v>0.85899999999999999</v>
      </c>
      <c r="S2473">
        <v>0.373</v>
      </c>
    </row>
    <row r="2474" spans="1:19" x14ac:dyDescent="0.3">
      <c r="A2474">
        <v>120</v>
      </c>
      <c r="B2474">
        <v>-0.27400000000000002</v>
      </c>
      <c r="C2474">
        <v>-1.274</v>
      </c>
      <c r="D2474">
        <v>-2.2709999999999999</v>
      </c>
      <c r="E2474">
        <v>-3.07</v>
      </c>
      <c r="F2474">
        <v>-3.24</v>
      </c>
      <c r="G2474">
        <v>3.4</v>
      </c>
      <c r="H2474">
        <v>0</v>
      </c>
      <c r="I2474">
        <v>3.4510000000000001</v>
      </c>
      <c r="J2474">
        <v>-0.28000000000000003</v>
      </c>
      <c r="K2474">
        <v>-1.274</v>
      </c>
      <c r="L2474">
        <v>-2.2709999999999999</v>
      </c>
      <c r="M2474">
        <v>-3.069</v>
      </c>
      <c r="N2474">
        <v>-3.24</v>
      </c>
      <c r="O2474">
        <v>1.1319999999999999</v>
      </c>
      <c r="P2474">
        <v>1.143</v>
      </c>
      <c r="Q2474">
        <v>1.139</v>
      </c>
      <c r="R2474">
        <v>0.86399999999999999</v>
      </c>
      <c r="S2474">
        <v>0.374</v>
      </c>
    </row>
    <row r="2475" spans="1:19" x14ac:dyDescent="0.3">
      <c r="A2475">
        <v>180</v>
      </c>
      <c r="B2475">
        <v>-0.27400000000000002</v>
      </c>
      <c r="C2475">
        <v>-1.274</v>
      </c>
      <c r="D2475">
        <v>-2.2709999999999999</v>
      </c>
      <c r="E2475">
        <v>-3.07</v>
      </c>
      <c r="F2475">
        <v>-3.24</v>
      </c>
      <c r="G2475">
        <v>3.4</v>
      </c>
      <c r="H2475">
        <v>0</v>
      </c>
      <c r="I2475">
        <v>3.4510000000000001</v>
      </c>
      <c r="J2475">
        <v>-0.28100000000000003</v>
      </c>
      <c r="K2475">
        <v>-1.2729999999999999</v>
      </c>
      <c r="L2475">
        <v>-2.2709999999999999</v>
      </c>
      <c r="M2475">
        <v>-3.0680000000000001</v>
      </c>
      <c r="N2475">
        <v>-3.24</v>
      </c>
      <c r="O2475">
        <v>1.1339999999999999</v>
      </c>
      <c r="P2475">
        <v>1.1479999999999999</v>
      </c>
      <c r="Q2475">
        <v>1.141</v>
      </c>
      <c r="R2475">
        <v>0.86699999999999999</v>
      </c>
      <c r="S2475">
        <v>0.375</v>
      </c>
    </row>
    <row r="2476" spans="1:19" x14ac:dyDescent="0.3">
      <c r="A2476">
        <v>240</v>
      </c>
      <c r="B2476">
        <v>-0.27400000000000002</v>
      </c>
      <c r="C2476">
        <v>-1.274</v>
      </c>
      <c r="D2476">
        <v>-2.2709999999999999</v>
      </c>
      <c r="E2476">
        <v>-3.07</v>
      </c>
      <c r="F2476">
        <v>-3.24</v>
      </c>
      <c r="G2476">
        <v>3.4</v>
      </c>
      <c r="H2476">
        <v>0</v>
      </c>
      <c r="I2476">
        <v>3.4510000000000001</v>
      </c>
      <c r="J2476">
        <v>-0.28199999999999997</v>
      </c>
      <c r="K2476">
        <v>-1.2729999999999999</v>
      </c>
      <c r="L2476">
        <v>-2.2709999999999999</v>
      </c>
      <c r="M2476">
        <v>-3.0680000000000001</v>
      </c>
      <c r="N2476">
        <v>-3.24</v>
      </c>
      <c r="O2476">
        <v>1.1359999999999999</v>
      </c>
      <c r="P2476">
        <v>1.147</v>
      </c>
      <c r="Q2476">
        <v>1.143</v>
      </c>
      <c r="R2476">
        <v>0.86799999999999999</v>
      </c>
      <c r="S2476">
        <v>0.375</v>
      </c>
    </row>
    <row r="2477" spans="1:19" x14ac:dyDescent="0.3">
      <c r="A2477">
        <v>300</v>
      </c>
      <c r="B2477">
        <v>-0.27400000000000002</v>
      </c>
      <c r="C2477">
        <v>-1.274</v>
      </c>
      <c r="D2477">
        <v>-2.2709999999999999</v>
      </c>
      <c r="E2477">
        <v>-3.07</v>
      </c>
      <c r="F2477">
        <v>-3.24</v>
      </c>
      <c r="G2477">
        <v>3.4</v>
      </c>
      <c r="H2477">
        <v>0</v>
      </c>
      <c r="I2477">
        <v>3.4510000000000001</v>
      </c>
      <c r="J2477">
        <v>-0.28199999999999997</v>
      </c>
      <c r="K2477">
        <v>-1.274</v>
      </c>
      <c r="L2477">
        <v>-2.2709999999999999</v>
      </c>
      <c r="M2477">
        <v>-3.0680000000000001</v>
      </c>
      <c r="N2477">
        <v>-3.24</v>
      </c>
      <c r="O2477">
        <v>1.137</v>
      </c>
      <c r="P2477">
        <v>1.1459999999999999</v>
      </c>
      <c r="Q2477">
        <v>1.143</v>
      </c>
      <c r="R2477">
        <v>0.86799999999999999</v>
      </c>
      <c r="S2477">
        <v>0.377</v>
      </c>
    </row>
    <row r="2478" spans="1:19" x14ac:dyDescent="0.3">
      <c r="A2478">
        <v>360</v>
      </c>
      <c r="B2478">
        <v>-0.27400000000000002</v>
      </c>
      <c r="C2478">
        <v>-1.274</v>
      </c>
      <c r="D2478">
        <v>-2.2709999999999999</v>
      </c>
      <c r="E2478">
        <v>-3.07</v>
      </c>
      <c r="F2478">
        <v>-3.24</v>
      </c>
      <c r="G2478">
        <v>3.4</v>
      </c>
      <c r="H2478">
        <v>0</v>
      </c>
      <c r="I2478">
        <v>3.4510000000000001</v>
      </c>
      <c r="J2478">
        <v>-0.28299999999999997</v>
      </c>
      <c r="K2478">
        <v>-1.2749999999999999</v>
      </c>
      <c r="L2478">
        <v>-2.2709999999999999</v>
      </c>
      <c r="M2478">
        <v>-3.0680000000000001</v>
      </c>
      <c r="N2478">
        <v>-3.24</v>
      </c>
      <c r="O2478">
        <v>1.1379999999999999</v>
      </c>
      <c r="P2478">
        <v>1.145</v>
      </c>
      <c r="Q2478">
        <v>1.143</v>
      </c>
      <c r="R2478">
        <v>0.86899999999999999</v>
      </c>
      <c r="S2478">
        <v>0.379</v>
      </c>
    </row>
    <row r="2479" spans="1:19" x14ac:dyDescent="0.3">
      <c r="A2479">
        <v>420</v>
      </c>
      <c r="B2479">
        <v>-0.27400000000000002</v>
      </c>
      <c r="C2479">
        <v>-1.274</v>
      </c>
      <c r="D2479">
        <v>-2.2709999999999999</v>
      </c>
      <c r="E2479">
        <v>-3.07</v>
      </c>
      <c r="F2479">
        <v>-3.24</v>
      </c>
      <c r="G2479">
        <v>3.4</v>
      </c>
      <c r="H2479">
        <v>0</v>
      </c>
      <c r="I2479">
        <v>3.4510000000000001</v>
      </c>
      <c r="J2479">
        <v>-0.28299999999999997</v>
      </c>
      <c r="K2479">
        <v>-1.276</v>
      </c>
      <c r="L2479">
        <v>-2.2709999999999999</v>
      </c>
      <c r="M2479">
        <v>-3.0680000000000001</v>
      </c>
      <c r="N2479">
        <v>-3.24</v>
      </c>
      <c r="O2479">
        <v>1.1379999999999999</v>
      </c>
      <c r="P2479">
        <v>1.1439999999999999</v>
      </c>
      <c r="Q2479">
        <v>1.143</v>
      </c>
      <c r="R2479">
        <v>0.86899999999999999</v>
      </c>
      <c r="S2479">
        <v>0.38</v>
      </c>
    </row>
    <row r="2480" spans="1:19" x14ac:dyDescent="0.3">
      <c r="A2480">
        <v>480</v>
      </c>
      <c r="B2480">
        <v>-0.27400000000000002</v>
      </c>
      <c r="C2480">
        <v>-1.274</v>
      </c>
      <c r="D2480">
        <v>-2.2709999999999999</v>
      </c>
      <c r="E2480">
        <v>-3.07</v>
      </c>
      <c r="F2480">
        <v>-3.24</v>
      </c>
      <c r="G2480">
        <v>3.4</v>
      </c>
      <c r="H2480">
        <v>0</v>
      </c>
      <c r="I2480">
        <v>3.4510000000000001</v>
      </c>
      <c r="J2480">
        <v>-0.28299999999999997</v>
      </c>
      <c r="K2480">
        <v>-1.2769999999999999</v>
      </c>
      <c r="L2480">
        <v>-2.2709999999999999</v>
      </c>
      <c r="M2480">
        <v>-3.0680000000000001</v>
      </c>
      <c r="N2480">
        <v>-3.24</v>
      </c>
      <c r="O2480">
        <v>1.139</v>
      </c>
      <c r="P2480">
        <v>1.1419999999999999</v>
      </c>
      <c r="Q2480">
        <v>1.1439999999999999</v>
      </c>
      <c r="R2480">
        <v>0.86899999999999999</v>
      </c>
      <c r="S2480">
        <v>0.38100000000000001</v>
      </c>
    </row>
    <row r="2481" spans="1:19" x14ac:dyDescent="0.3">
      <c r="A2481">
        <v>540</v>
      </c>
      <c r="B2481">
        <v>-0.27400000000000002</v>
      </c>
      <c r="C2481">
        <v>-1.274</v>
      </c>
      <c r="D2481">
        <v>-2.2709999999999999</v>
      </c>
      <c r="E2481">
        <v>-3.07</v>
      </c>
      <c r="F2481">
        <v>-3.24</v>
      </c>
      <c r="G2481">
        <v>3.4</v>
      </c>
      <c r="H2481">
        <v>0</v>
      </c>
      <c r="I2481">
        <v>3.4510000000000001</v>
      </c>
      <c r="J2481">
        <v>-0.28399999999999997</v>
      </c>
      <c r="K2481">
        <v>-1.2769999999999999</v>
      </c>
      <c r="L2481">
        <v>-2.2709999999999999</v>
      </c>
      <c r="M2481">
        <v>-3.0680000000000001</v>
      </c>
      <c r="N2481">
        <v>-3.24</v>
      </c>
      <c r="O2481">
        <v>1.139</v>
      </c>
      <c r="P2481">
        <v>1.1419999999999999</v>
      </c>
      <c r="Q2481">
        <v>1.143</v>
      </c>
      <c r="R2481">
        <v>0.86899999999999999</v>
      </c>
      <c r="S2481">
        <v>0.38100000000000001</v>
      </c>
    </row>
    <row r="2482" spans="1:19" x14ac:dyDescent="0.3">
      <c r="A2482">
        <v>600</v>
      </c>
      <c r="B2482">
        <v>-0.27400000000000002</v>
      </c>
      <c r="C2482">
        <v>-1.274</v>
      </c>
      <c r="D2482">
        <v>-2.2709999999999999</v>
      </c>
      <c r="E2482">
        <v>-3.07</v>
      </c>
      <c r="F2482">
        <v>-3.24</v>
      </c>
      <c r="G2482">
        <v>3.4</v>
      </c>
      <c r="H2482">
        <v>0</v>
      </c>
      <c r="I2482">
        <v>3.4510000000000001</v>
      </c>
      <c r="J2482">
        <v>-0.28399999999999997</v>
      </c>
      <c r="K2482">
        <v>-1.278</v>
      </c>
      <c r="L2482">
        <v>-2.2709999999999999</v>
      </c>
      <c r="M2482">
        <v>-3.0680000000000001</v>
      </c>
      <c r="N2482">
        <v>-3.24</v>
      </c>
      <c r="O2482">
        <v>1.139</v>
      </c>
      <c r="P2482">
        <v>1.141</v>
      </c>
      <c r="Q2482">
        <v>1.143</v>
      </c>
      <c r="R2482">
        <v>0.86899999999999999</v>
      </c>
      <c r="S2482">
        <v>0.38100000000000001</v>
      </c>
    </row>
    <row r="2484" spans="1:19" x14ac:dyDescent="0.3">
      <c r="A2484" t="s">
        <v>0</v>
      </c>
      <c r="B2484" t="s">
        <v>192</v>
      </c>
    </row>
    <row r="2485" spans="1:19" x14ac:dyDescent="0.3">
      <c r="A2485">
        <v>0</v>
      </c>
      <c r="B2485">
        <v>-0.27400000000000002</v>
      </c>
      <c r="C2485">
        <v>-1.274</v>
      </c>
      <c r="D2485">
        <v>-2.2709999999999999</v>
      </c>
      <c r="E2485">
        <v>-3.07</v>
      </c>
      <c r="F2485">
        <v>-3.24</v>
      </c>
      <c r="G2485">
        <v>3.4</v>
      </c>
      <c r="H2485">
        <v>0</v>
      </c>
      <c r="I2485">
        <v>3.24</v>
      </c>
      <c r="J2485">
        <v>-0.27400000000000002</v>
      </c>
      <c r="K2485">
        <v>-1.274</v>
      </c>
      <c r="L2485">
        <v>-2.2709999999999999</v>
      </c>
      <c r="M2485">
        <v>-3.07</v>
      </c>
      <c r="N2485">
        <v>-3.24</v>
      </c>
      <c r="O2485">
        <v>1.123</v>
      </c>
      <c r="P2485">
        <v>1.123</v>
      </c>
      <c r="Q2485">
        <v>1.1180000000000001</v>
      </c>
      <c r="R2485">
        <v>0.85399999999999998</v>
      </c>
      <c r="S2485">
        <v>0.371</v>
      </c>
    </row>
    <row r="2486" spans="1:19" x14ac:dyDescent="0.3">
      <c r="A2486">
        <v>60</v>
      </c>
      <c r="B2486">
        <v>-0.27400000000000002</v>
      </c>
      <c r="C2486">
        <v>-1.274</v>
      </c>
      <c r="D2486">
        <v>-2.2709999999999999</v>
      </c>
      <c r="E2486">
        <v>-3.07</v>
      </c>
      <c r="F2486">
        <v>-3.24</v>
      </c>
      <c r="G2486">
        <v>3.4</v>
      </c>
      <c r="H2486">
        <v>0</v>
      </c>
      <c r="I2486">
        <v>3.24</v>
      </c>
      <c r="J2486">
        <v>-0.27700000000000002</v>
      </c>
      <c r="K2486">
        <v>-1.2729999999999999</v>
      </c>
      <c r="L2486">
        <v>-2.2709999999999999</v>
      </c>
      <c r="M2486">
        <v>-3.07</v>
      </c>
      <c r="N2486">
        <v>-3.2370000000000001</v>
      </c>
      <c r="O2486">
        <v>1.129</v>
      </c>
      <c r="P2486">
        <v>1.139</v>
      </c>
      <c r="Q2486">
        <v>1.133</v>
      </c>
      <c r="R2486">
        <v>0.86</v>
      </c>
      <c r="S2486">
        <v>0.36499999999999999</v>
      </c>
    </row>
    <row r="2487" spans="1:19" x14ac:dyDescent="0.3">
      <c r="A2487">
        <v>120</v>
      </c>
      <c r="B2487">
        <v>-0.27400000000000002</v>
      </c>
      <c r="C2487">
        <v>-1.274</v>
      </c>
      <c r="D2487">
        <v>-2.2709999999999999</v>
      </c>
      <c r="E2487">
        <v>-3.07</v>
      </c>
      <c r="F2487">
        <v>-3.24</v>
      </c>
      <c r="G2487">
        <v>3.4</v>
      </c>
      <c r="H2487">
        <v>0</v>
      </c>
      <c r="I2487">
        <v>3.24</v>
      </c>
      <c r="J2487">
        <v>-0.28000000000000003</v>
      </c>
      <c r="K2487">
        <v>-1.274</v>
      </c>
      <c r="L2487">
        <v>-2.2709999999999999</v>
      </c>
      <c r="M2487">
        <v>-3.069</v>
      </c>
      <c r="N2487">
        <v>-3.234</v>
      </c>
      <c r="O2487">
        <v>1.1319999999999999</v>
      </c>
      <c r="P2487">
        <v>1.1439999999999999</v>
      </c>
      <c r="Q2487">
        <v>1.139</v>
      </c>
      <c r="R2487">
        <v>0.86399999999999999</v>
      </c>
      <c r="S2487">
        <v>0.35799999999999998</v>
      </c>
    </row>
    <row r="2488" spans="1:19" x14ac:dyDescent="0.3">
      <c r="A2488">
        <v>180</v>
      </c>
      <c r="B2488">
        <v>-0.27400000000000002</v>
      </c>
      <c r="C2488">
        <v>-1.274</v>
      </c>
      <c r="D2488">
        <v>-2.2709999999999999</v>
      </c>
      <c r="E2488">
        <v>-3.07</v>
      </c>
      <c r="F2488">
        <v>-3.24</v>
      </c>
      <c r="G2488">
        <v>3.4</v>
      </c>
      <c r="H2488">
        <v>0</v>
      </c>
      <c r="I2488">
        <v>3.24</v>
      </c>
      <c r="J2488">
        <v>-0.28100000000000003</v>
      </c>
      <c r="K2488">
        <v>-1.2729999999999999</v>
      </c>
      <c r="L2488">
        <v>-2.2709999999999999</v>
      </c>
      <c r="M2488">
        <v>-3.0680000000000001</v>
      </c>
      <c r="N2488">
        <v>-3.2309999999999999</v>
      </c>
      <c r="O2488">
        <v>1.1339999999999999</v>
      </c>
      <c r="P2488">
        <v>1.147</v>
      </c>
      <c r="Q2488">
        <v>1.141</v>
      </c>
      <c r="R2488">
        <v>0.86599999999999999</v>
      </c>
      <c r="S2488">
        <v>0.35399999999999998</v>
      </c>
    </row>
    <row r="2489" spans="1:19" x14ac:dyDescent="0.3">
      <c r="A2489">
        <v>240</v>
      </c>
      <c r="B2489">
        <v>-0.27400000000000002</v>
      </c>
      <c r="C2489">
        <v>-1.274</v>
      </c>
      <c r="D2489">
        <v>-2.2709999999999999</v>
      </c>
      <c r="E2489">
        <v>-3.07</v>
      </c>
      <c r="F2489">
        <v>-3.24</v>
      </c>
      <c r="G2489">
        <v>3.4</v>
      </c>
      <c r="H2489">
        <v>0</v>
      </c>
      <c r="I2489">
        <v>3.24</v>
      </c>
      <c r="J2489">
        <v>-0.28199999999999997</v>
      </c>
      <c r="K2489">
        <v>-1.274</v>
      </c>
      <c r="L2489">
        <v>-2.2709999999999999</v>
      </c>
      <c r="M2489">
        <v>-3.0680000000000001</v>
      </c>
      <c r="N2489">
        <v>-3.2280000000000002</v>
      </c>
      <c r="O2489">
        <v>1.1359999999999999</v>
      </c>
      <c r="P2489">
        <v>1.1479999999999999</v>
      </c>
      <c r="Q2489">
        <v>1.143</v>
      </c>
      <c r="R2489">
        <v>0.87</v>
      </c>
      <c r="S2489">
        <v>0.35</v>
      </c>
    </row>
    <row r="2490" spans="1:19" x14ac:dyDescent="0.3">
      <c r="A2490">
        <v>300</v>
      </c>
      <c r="B2490">
        <v>-0.27400000000000002</v>
      </c>
      <c r="C2490">
        <v>-1.274</v>
      </c>
      <c r="D2490">
        <v>-2.2709999999999999</v>
      </c>
      <c r="E2490">
        <v>-3.07</v>
      </c>
      <c r="F2490">
        <v>-3.24</v>
      </c>
      <c r="G2490">
        <v>3.4</v>
      </c>
      <c r="H2490">
        <v>0</v>
      </c>
      <c r="I2490">
        <v>3.24</v>
      </c>
      <c r="J2490">
        <v>-0.28199999999999997</v>
      </c>
      <c r="K2490">
        <v>-1.274</v>
      </c>
      <c r="L2490">
        <v>-2.2709999999999999</v>
      </c>
      <c r="M2490">
        <v>-3.069</v>
      </c>
      <c r="N2490">
        <v>-3.2250000000000001</v>
      </c>
      <c r="O2490">
        <v>1.137</v>
      </c>
      <c r="P2490">
        <v>1.1459999999999999</v>
      </c>
      <c r="Q2490">
        <v>1.1419999999999999</v>
      </c>
      <c r="R2490">
        <v>0.871</v>
      </c>
      <c r="S2490">
        <v>0.34599999999999997</v>
      </c>
    </row>
    <row r="2491" spans="1:19" x14ac:dyDescent="0.3">
      <c r="A2491">
        <v>360</v>
      </c>
      <c r="B2491">
        <v>-0.27400000000000002</v>
      </c>
      <c r="C2491">
        <v>-1.274</v>
      </c>
      <c r="D2491">
        <v>-2.2709999999999999</v>
      </c>
      <c r="E2491">
        <v>-3.07</v>
      </c>
      <c r="F2491">
        <v>-3.24</v>
      </c>
      <c r="G2491">
        <v>3.4</v>
      </c>
      <c r="H2491">
        <v>0</v>
      </c>
      <c r="I2491">
        <v>3.24</v>
      </c>
      <c r="J2491">
        <v>-0.28299999999999997</v>
      </c>
      <c r="K2491">
        <v>-1.2749999999999999</v>
      </c>
      <c r="L2491">
        <v>-2.2709999999999999</v>
      </c>
      <c r="M2491">
        <v>-3.0680000000000001</v>
      </c>
      <c r="N2491">
        <v>-3.222</v>
      </c>
      <c r="O2491">
        <v>1.1379999999999999</v>
      </c>
      <c r="P2491">
        <v>1.145</v>
      </c>
      <c r="Q2491">
        <v>1.143</v>
      </c>
      <c r="R2491">
        <v>0.86899999999999999</v>
      </c>
      <c r="S2491">
        <v>0.34399999999999997</v>
      </c>
    </row>
    <row r="2492" spans="1:19" x14ac:dyDescent="0.3">
      <c r="A2492">
        <v>420</v>
      </c>
      <c r="B2492">
        <v>-0.27400000000000002</v>
      </c>
      <c r="C2492">
        <v>-1.274</v>
      </c>
      <c r="D2492">
        <v>-2.2709999999999999</v>
      </c>
      <c r="E2492">
        <v>-3.07</v>
      </c>
      <c r="F2492">
        <v>-3.24</v>
      </c>
      <c r="G2492">
        <v>3.4</v>
      </c>
      <c r="H2492">
        <v>0</v>
      </c>
      <c r="I2492">
        <v>3.24</v>
      </c>
      <c r="J2492">
        <v>-0.28299999999999997</v>
      </c>
      <c r="K2492">
        <v>-1.276</v>
      </c>
      <c r="L2492">
        <v>-2.2709999999999999</v>
      </c>
      <c r="M2492">
        <v>-3.0670000000000002</v>
      </c>
      <c r="N2492">
        <v>-3.2189999999999999</v>
      </c>
      <c r="O2492">
        <v>1.1379999999999999</v>
      </c>
      <c r="P2492">
        <v>1.1439999999999999</v>
      </c>
      <c r="Q2492">
        <v>1.1439999999999999</v>
      </c>
      <c r="R2492">
        <v>0.86599999999999999</v>
      </c>
      <c r="S2492">
        <v>0.34200000000000003</v>
      </c>
    </row>
    <row r="2493" spans="1:19" x14ac:dyDescent="0.3">
      <c r="A2493">
        <v>480</v>
      </c>
      <c r="B2493">
        <v>-0.27400000000000002</v>
      </c>
      <c r="C2493">
        <v>-1.274</v>
      </c>
      <c r="D2493">
        <v>-2.2709999999999999</v>
      </c>
      <c r="E2493">
        <v>-3.07</v>
      </c>
      <c r="F2493">
        <v>-3.24</v>
      </c>
      <c r="G2493">
        <v>3.4</v>
      </c>
      <c r="H2493">
        <v>0</v>
      </c>
      <c r="I2493">
        <v>3.24</v>
      </c>
      <c r="J2493">
        <v>-0.28299999999999997</v>
      </c>
      <c r="K2493">
        <v>-1.2769999999999999</v>
      </c>
      <c r="L2493">
        <v>-2.2709999999999999</v>
      </c>
      <c r="M2493">
        <v>-3.0659999999999998</v>
      </c>
      <c r="N2493">
        <v>-3.2160000000000002</v>
      </c>
      <c r="O2493">
        <v>1.139</v>
      </c>
      <c r="P2493">
        <v>1.1419999999999999</v>
      </c>
      <c r="Q2493">
        <v>1.1439999999999999</v>
      </c>
      <c r="R2493">
        <v>0.86299999999999999</v>
      </c>
      <c r="S2493">
        <v>0.34</v>
      </c>
    </row>
    <row r="2494" spans="1:19" x14ac:dyDescent="0.3">
      <c r="A2494">
        <v>540</v>
      </c>
      <c r="B2494">
        <v>-0.27400000000000002</v>
      </c>
      <c r="C2494">
        <v>-1.274</v>
      </c>
      <c r="D2494">
        <v>-2.2709999999999999</v>
      </c>
      <c r="E2494">
        <v>-3.07</v>
      </c>
      <c r="F2494">
        <v>-3.24</v>
      </c>
      <c r="G2494">
        <v>3.4</v>
      </c>
      <c r="H2494">
        <v>0</v>
      </c>
      <c r="I2494">
        <v>3.24</v>
      </c>
      <c r="J2494">
        <v>-0.28399999999999997</v>
      </c>
      <c r="K2494">
        <v>-1.2769999999999999</v>
      </c>
      <c r="L2494">
        <v>-2.2709999999999999</v>
      </c>
      <c r="M2494">
        <v>-3.0640000000000001</v>
      </c>
      <c r="N2494">
        <v>-3.2130000000000001</v>
      </c>
      <c r="O2494">
        <v>1.139</v>
      </c>
      <c r="P2494">
        <v>1.1419999999999999</v>
      </c>
      <c r="Q2494">
        <v>1.143</v>
      </c>
      <c r="R2494">
        <v>0.85899999999999999</v>
      </c>
      <c r="S2494">
        <v>0.33800000000000002</v>
      </c>
    </row>
    <row r="2495" spans="1:19" x14ac:dyDescent="0.3">
      <c r="A2495">
        <v>600</v>
      </c>
      <c r="B2495">
        <v>-0.27400000000000002</v>
      </c>
      <c r="C2495">
        <v>-1.274</v>
      </c>
      <c r="D2495">
        <v>-2.2709999999999999</v>
      </c>
      <c r="E2495">
        <v>-3.07</v>
      </c>
      <c r="F2495">
        <v>-3.24</v>
      </c>
      <c r="G2495">
        <v>3.4</v>
      </c>
      <c r="H2495">
        <v>0</v>
      </c>
      <c r="I2495">
        <v>3.24</v>
      </c>
      <c r="J2495">
        <v>-0.28399999999999997</v>
      </c>
      <c r="K2495">
        <v>-1.278</v>
      </c>
      <c r="L2495">
        <v>-2.2709999999999999</v>
      </c>
      <c r="M2495">
        <v>-3.0619999999999998</v>
      </c>
      <c r="N2495">
        <v>-3.21</v>
      </c>
      <c r="O2495">
        <v>1.139</v>
      </c>
      <c r="P2495">
        <v>1.141</v>
      </c>
      <c r="Q2495">
        <v>1.1419999999999999</v>
      </c>
      <c r="R2495">
        <v>0.85499999999999998</v>
      </c>
      <c r="S2495">
        <v>0.33600000000000002</v>
      </c>
    </row>
    <row r="2497" spans="1:19" x14ac:dyDescent="0.3">
      <c r="A2497" t="s">
        <v>0</v>
      </c>
      <c r="B2497" t="s">
        <v>193</v>
      </c>
    </row>
    <row r="2498" spans="1:19" x14ac:dyDescent="0.3">
      <c r="A2498">
        <v>0</v>
      </c>
      <c r="B2498">
        <v>-0.27400000000000002</v>
      </c>
      <c r="C2498">
        <v>-1.274</v>
      </c>
      <c r="D2498">
        <v>-2.2709999999999999</v>
      </c>
      <c r="E2498">
        <v>-3.0640000000000001</v>
      </c>
      <c r="F2498">
        <v>-3.23</v>
      </c>
      <c r="G2498">
        <v>3.4</v>
      </c>
      <c r="H2498">
        <v>0</v>
      </c>
      <c r="I2498">
        <v>3.6539999999999999</v>
      </c>
      <c r="J2498">
        <v>-0.27400000000000002</v>
      </c>
      <c r="K2498">
        <v>-1.274</v>
      </c>
      <c r="L2498">
        <v>-2.2709999999999999</v>
      </c>
      <c r="M2498">
        <v>-3.0640000000000001</v>
      </c>
      <c r="N2498">
        <v>-3.23</v>
      </c>
      <c r="O2498">
        <v>1.123</v>
      </c>
      <c r="P2498">
        <v>1.123</v>
      </c>
      <c r="Q2498">
        <v>1.1180000000000001</v>
      </c>
      <c r="R2498">
        <v>0.84699999999999998</v>
      </c>
      <c r="S2498">
        <v>0.36799999999999999</v>
      </c>
    </row>
    <row r="2499" spans="1:19" x14ac:dyDescent="0.3">
      <c r="A2499">
        <v>60</v>
      </c>
      <c r="B2499">
        <v>-0.27400000000000002</v>
      </c>
      <c r="C2499">
        <v>-1.274</v>
      </c>
      <c r="D2499">
        <v>-2.2709999999999999</v>
      </c>
      <c r="E2499">
        <v>-3.0640000000000001</v>
      </c>
      <c r="F2499">
        <v>-3.23</v>
      </c>
      <c r="G2499">
        <v>3.4</v>
      </c>
      <c r="H2499">
        <v>0</v>
      </c>
      <c r="I2499">
        <v>3.6539999999999999</v>
      </c>
      <c r="J2499">
        <v>-0.27700000000000002</v>
      </c>
      <c r="K2499">
        <v>-1.274</v>
      </c>
      <c r="L2499">
        <v>-2.2709999999999999</v>
      </c>
      <c r="M2499">
        <v>-3.0640000000000001</v>
      </c>
      <c r="N2499">
        <v>-3.2330000000000001</v>
      </c>
      <c r="O2499">
        <v>1.129</v>
      </c>
      <c r="P2499">
        <v>1.1399999999999999</v>
      </c>
      <c r="Q2499">
        <v>1.1339999999999999</v>
      </c>
      <c r="R2499">
        <v>0.85299999999999998</v>
      </c>
      <c r="S2499">
        <v>0.378</v>
      </c>
    </row>
    <row r="2500" spans="1:19" x14ac:dyDescent="0.3">
      <c r="A2500">
        <v>120</v>
      </c>
      <c r="B2500">
        <v>-0.27400000000000002</v>
      </c>
      <c r="C2500">
        <v>-1.274</v>
      </c>
      <c r="D2500">
        <v>-2.2709999999999999</v>
      </c>
      <c r="E2500">
        <v>-3.0640000000000001</v>
      </c>
      <c r="F2500">
        <v>-3.23</v>
      </c>
      <c r="G2500">
        <v>3.4</v>
      </c>
      <c r="H2500">
        <v>0</v>
      </c>
      <c r="I2500">
        <v>3.6539999999999999</v>
      </c>
      <c r="J2500">
        <v>-0.28000000000000003</v>
      </c>
      <c r="K2500">
        <v>-1.274</v>
      </c>
      <c r="L2500">
        <v>-2.2709999999999999</v>
      </c>
      <c r="M2500">
        <v>-3.0630000000000002</v>
      </c>
      <c r="N2500">
        <v>-3.2360000000000002</v>
      </c>
      <c r="O2500">
        <v>1.1319999999999999</v>
      </c>
      <c r="P2500">
        <v>1.143</v>
      </c>
      <c r="Q2500">
        <v>1.139</v>
      </c>
      <c r="R2500">
        <v>0.85899999999999999</v>
      </c>
      <c r="S2500">
        <v>0.38600000000000001</v>
      </c>
    </row>
    <row r="2501" spans="1:19" x14ac:dyDescent="0.3">
      <c r="A2501">
        <v>180</v>
      </c>
      <c r="B2501">
        <v>-0.27400000000000002</v>
      </c>
      <c r="C2501">
        <v>-1.274</v>
      </c>
      <c r="D2501">
        <v>-2.2709999999999999</v>
      </c>
      <c r="E2501">
        <v>-3.0640000000000001</v>
      </c>
      <c r="F2501">
        <v>-3.23</v>
      </c>
      <c r="G2501">
        <v>3.4</v>
      </c>
      <c r="H2501">
        <v>0</v>
      </c>
      <c r="I2501">
        <v>3.6539999999999999</v>
      </c>
      <c r="J2501">
        <v>-0.28100000000000003</v>
      </c>
      <c r="K2501">
        <v>-1.2729999999999999</v>
      </c>
      <c r="L2501">
        <v>-2.2709999999999999</v>
      </c>
      <c r="M2501">
        <v>-3.0630000000000002</v>
      </c>
      <c r="N2501">
        <v>-3.2389999999999999</v>
      </c>
      <c r="O2501">
        <v>1.135</v>
      </c>
      <c r="P2501">
        <v>1.1479999999999999</v>
      </c>
      <c r="Q2501">
        <v>1.141</v>
      </c>
      <c r="R2501">
        <v>0.86199999999999999</v>
      </c>
      <c r="S2501">
        <v>0.39300000000000002</v>
      </c>
    </row>
    <row r="2502" spans="1:19" x14ac:dyDescent="0.3">
      <c r="A2502">
        <v>240</v>
      </c>
      <c r="B2502">
        <v>-0.27400000000000002</v>
      </c>
      <c r="C2502">
        <v>-1.274</v>
      </c>
      <c r="D2502">
        <v>-2.2709999999999999</v>
      </c>
      <c r="E2502">
        <v>-3.0640000000000001</v>
      </c>
      <c r="F2502">
        <v>-3.23</v>
      </c>
      <c r="G2502">
        <v>3.4</v>
      </c>
      <c r="H2502">
        <v>0</v>
      </c>
      <c r="I2502">
        <v>3.6539999999999999</v>
      </c>
      <c r="J2502">
        <v>-0.28199999999999997</v>
      </c>
      <c r="K2502">
        <v>-1.2729999999999999</v>
      </c>
      <c r="L2502">
        <v>-2.2709999999999999</v>
      </c>
      <c r="M2502">
        <v>-3.0619999999999998</v>
      </c>
      <c r="N2502">
        <v>-3.242</v>
      </c>
      <c r="O2502">
        <v>1.1359999999999999</v>
      </c>
      <c r="P2502">
        <v>1.147</v>
      </c>
      <c r="Q2502">
        <v>1.1419999999999999</v>
      </c>
      <c r="R2502">
        <v>0.86</v>
      </c>
      <c r="S2502">
        <v>0.39800000000000002</v>
      </c>
    </row>
    <row r="2503" spans="1:19" x14ac:dyDescent="0.3">
      <c r="A2503">
        <v>300</v>
      </c>
      <c r="B2503">
        <v>-0.27400000000000002</v>
      </c>
      <c r="C2503">
        <v>-1.274</v>
      </c>
      <c r="D2503">
        <v>-2.2709999999999999</v>
      </c>
      <c r="E2503">
        <v>-3.0640000000000001</v>
      </c>
      <c r="F2503">
        <v>-3.23</v>
      </c>
      <c r="G2503">
        <v>3.4</v>
      </c>
      <c r="H2503">
        <v>0</v>
      </c>
      <c r="I2503">
        <v>3.6539999999999999</v>
      </c>
      <c r="J2503">
        <v>-0.28299999999999997</v>
      </c>
      <c r="K2503">
        <v>-1.274</v>
      </c>
      <c r="L2503">
        <v>-2.2709999999999999</v>
      </c>
      <c r="M2503">
        <v>-3.0609999999999999</v>
      </c>
      <c r="N2503">
        <v>-3.2450000000000001</v>
      </c>
      <c r="O2503">
        <v>1.137</v>
      </c>
      <c r="P2503">
        <v>1.1459999999999999</v>
      </c>
      <c r="Q2503">
        <v>1.143</v>
      </c>
      <c r="R2503">
        <v>0.85899999999999999</v>
      </c>
      <c r="S2503">
        <v>0.40400000000000003</v>
      </c>
    </row>
    <row r="2504" spans="1:19" x14ac:dyDescent="0.3">
      <c r="A2504">
        <v>360</v>
      </c>
      <c r="B2504">
        <v>-0.27400000000000002</v>
      </c>
      <c r="C2504">
        <v>-1.274</v>
      </c>
      <c r="D2504">
        <v>-2.2709999999999999</v>
      </c>
      <c r="E2504">
        <v>-3.0640000000000001</v>
      </c>
      <c r="F2504">
        <v>-3.23</v>
      </c>
      <c r="G2504">
        <v>3.4</v>
      </c>
      <c r="H2504">
        <v>0</v>
      </c>
      <c r="I2504">
        <v>3.6539999999999999</v>
      </c>
      <c r="J2504">
        <v>-0.28299999999999997</v>
      </c>
      <c r="K2504">
        <v>-1.2749999999999999</v>
      </c>
      <c r="L2504">
        <v>-2.2709999999999999</v>
      </c>
      <c r="M2504">
        <v>-3.0609999999999999</v>
      </c>
      <c r="N2504">
        <v>-3.2480000000000002</v>
      </c>
      <c r="O2504">
        <v>1.1379999999999999</v>
      </c>
      <c r="P2504">
        <v>1.145</v>
      </c>
      <c r="Q2504">
        <v>1.143</v>
      </c>
      <c r="R2504">
        <v>0.86199999999999999</v>
      </c>
      <c r="S2504">
        <v>0.41</v>
      </c>
    </row>
    <row r="2505" spans="1:19" x14ac:dyDescent="0.3">
      <c r="A2505">
        <v>420</v>
      </c>
      <c r="B2505">
        <v>-0.27400000000000002</v>
      </c>
      <c r="C2505">
        <v>-1.274</v>
      </c>
      <c r="D2505">
        <v>-2.2709999999999999</v>
      </c>
      <c r="E2505">
        <v>-3.0640000000000001</v>
      </c>
      <c r="F2505">
        <v>-3.23</v>
      </c>
      <c r="G2505">
        <v>3.4</v>
      </c>
      <c r="H2505">
        <v>0</v>
      </c>
      <c r="I2505">
        <v>3.6539999999999999</v>
      </c>
      <c r="J2505">
        <v>-0.28299999999999997</v>
      </c>
      <c r="K2505">
        <v>-1.276</v>
      </c>
      <c r="L2505">
        <v>-2.2709999999999999</v>
      </c>
      <c r="M2505">
        <v>-3.0630000000000002</v>
      </c>
      <c r="N2505">
        <v>-3.2509999999999999</v>
      </c>
      <c r="O2505">
        <v>1.1379999999999999</v>
      </c>
      <c r="P2505">
        <v>1.143</v>
      </c>
      <c r="Q2505">
        <v>1.143</v>
      </c>
      <c r="R2505">
        <v>0.86599999999999999</v>
      </c>
      <c r="S2505">
        <v>0.41399999999999998</v>
      </c>
    </row>
    <row r="2506" spans="1:19" x14ac:dyDescent="0.3">
      <c r="A2506">
        <v>480</v>
      </c>
      <c r="B2506">
        <v>-0.27400000000000002</v>
      </c>
      <c r="C2506">
        <v>-1.274</v>
      </c>
      <c r="D2506">
        <v>-2.2709999999999999</v>
      </c>
      <c r="E2506">
        <v>-3.0640000000000001</v>
      </c>
      <c r="F2506">
        <v>-3.23</v>
      </c>
      <c r="G2506">
        <v>3.4</v>
      </c>
      <c r="H2506">
        <v>0</v>
      </c>
      <c r="I2506">
        <v>3.6539999999999999</v>
      </c>
      <c r="J2506">
        <v>-0.28299999999999997</v>
      </c>
      <c r="K2506">
        <v>-1.2769999999999999</v>
      </c>
      <c r="L2506">
        <v>-2.2709999999999999</v>
      </c>
      <c r="M2506">
        <v>-3.0640000000000001</v>
      </c>
      <c r="N2506">
        <v>-3.254</v>
      </c>
      <c r="O2506">
        <v>1.139</v>
      </c>
      <c r="P2506">
        <v>1.1419999999999999</v>
      </c>
      <c r="Q2506">
        <v>1.143</v>
      </c>
      <c r="R2506">
        <v>0.86899999999999999</v>
      </c>
      <c r="S2506">
        <v>0.41699999999999998</v>
      </c>
    </row>
    <row r="2507" spans="1:19" x14ac:dyDescent="0.3">
      <c r="A2507">
        <v>540</v>
      </c>
      <c r="B2507">
        <v>-0.27400000000000002</v>
      </c>
      <c r="C2507">
        <v>-1.274</v>
      </c>
      <c r="D2507">
        <v>-2.2709999999999999</v>
      </c>
      <c r="E2507">
        <v>-3.0640000000000001</v>
      </c>
      <c r="F2507">
        <v>-3.23</v>
      </c>
      <c r="G2507">
        <v>3.4</v>
      </c>
      <c r="H2507">
        <v>0</v>
      </c>
      <c r="I2507">
        <v>3.6539999999999999</v>
      </c>
      <c r="J2507">
        <v>-0.28399999999999997</v>
      </c>
      <c r="K2507">
        <v>-1.2769999999999999</v>
      </c>
      <c r="L2507">
        <v>-2.2709999999999999</v>
      </c>
      <c r="M2507">
        <v>-3.0649999999999999</v>
      </c>
      <c r="N2507">
        <v>-3.2570000000000001</v>
      </c>
      <c r="O2507">
        <v>1.139</v>
      </c>
      <c r="P2507">
        <v>1.1419999999999999</v>
      </c>
      <c r="Q2507">
        <v>1.143</v>
      </c>
      <c r="R2507">
        <v>0.873</v>
      </c>
      <c r="S2507">
        <v>0.42</v>
      </c>
    </row>
    <row r="2508" spans="1:19" x14ac:dyDescent="0.3">
      <c r="A2508">
        <v>600</v>
      </c>
      <c r="B2508">
        <v>-0.27400000000000002</v>
      </c>
      <c r="C2508">
        <v>-1.274</v>
      </c>
      <c r="D2508">
        <v>-2.2709999999999999</v>
      </c>
      <c r="E2508">
        <v>-3.0640000000000001</v>
      </c>
      <c r="F2508">
        <v>-3.23</v>
      </c>
      <c r="G2508">
        <v>3.4</v>
      </c>
      <c r="H2508">
        <v>0</v>
      </c>
      <c r="I2508">
        <v>3.6539999999999999</v>
      </c>
      <c r="J2508">
        <v>-0.28399999999999997</v>
      </c>
      <c r="K2508">
        <v>-1.278</v>
      </c>
      <c r="L2508">
        <v>-2.2709999999999999</v>
      </c>
      <c r="M2508">
        <v>-3.0670000000000002</v>
      </c>
      <c r="N2508">
        <v>-3.26</v>
      </c>
      <c r="O2508">
        <v>1.139</v>
      </c>
      <c r="P2508">
        <v>1.141</v>
      </c>
      <c r="Q2508">
        <v>1.143</v>
      </c>
      <c r="R2508">
        <v>0.876</v>
      </c>
      <c r="S2508">
        <v>0.42099999999999999</v>
      </c>
    </row>
    <row r="2510" spans="1:19" x14ac:dyDescent="0.3">
      <c r="A2510" t="s">
        <v>0</v>
      </c>
      <c r="B2510" t="s">
        <v>194</v>
      </c>
    </row>
    <row r="2511" spans="1:19" x14ac:dyDescent="0.3">
      <c r="A2511">
        <v>0</v>
      </c>
      <c r="B2511">
        <v>-0.27400000000000002</v>
      </c>
      <c r="C2511">
        <v>-1.274</v>
      </c>
      <c r="D2511">
        <v>-2.2709999999999999</v>
      </c>
      <c r="E2511">
        <v>-3.0640000000000001</v>
      </c>
      <c r="F2511">
        <v>-3.23</v>
      </c>
      <c r="G2511">
        <v>3.4</v>
      </c>
      <c r="H2511">
        <v>0</v>
      </c>
      <c r="I2511">
        <v>3.4510000000000001</v>
      </c>
      <c r="J2511">
        <v>-0.27400000000000002</v>
      </c>
      <c r="K2511">
        <v>-1.274</v>
      </c>
      <c r="L2511">
        <v>-2.2709999999999999</v>
      </c>
      <c r="M2511">
        <v>-3.0640000000000001</v>
      </c>
      <c r="N2511">
        <v>-3.23</v>
      </c>
      <c r="O2511">
        <v>1.123</v>
      </c>
      <c r="P2511">
        <v>1.123</v>
      </c>
      <c r="Q2511">
        <v>1.1180000000000001</v>
      </c>
      <c r="R2511">
        <v>0.84699999999999998</v>
      </c>
      <c r="S2511">
        <v>0.36799999999999999</v>
      </c>
    </row>
    <row r="2512" spans="1:19" x14ac:dyDescent="0.3">
      <c r="A2512">
        <v>60</v>
      </c>
      <c r="B2512">
        <v>-0.27400000000000002</v>
      </c>
      <c r="C2512">
        <v>-1.274</v>
      </c>
      <c r="D2512">
        <v>-2.2709999999999999</v>
      </c>
      <c r="E2512">
        <v>-3.0640000000000001</v>
      </c>
      <c r="F2512">
        <v>-3.23</v>
      </c>
      <c r="G2512">
        <v>3.4</v>
      </c>
      <c r="H2512">
        <v>0</v>
      </c>
      <c r="I2512">
        <v>3.4510000000000001</v>
      </c>
      <c r="J2512">
        <v>-0.27700000000000002</v>
      </c>
      <c r="K2512">
        <v>-1.2729999999999999</v>
      </c>
      <c r="L2512">
        <v>-2.2709999999999999</v>
      </c>
      <c r="M2512">
        <v>-3.0640000000000001</v>
      </c>
      <c r="N2512">
        <v>-3.23</v>
      </c>
      <c r="O2512">
        <v>1.129</v>
      </c>
      <c r="P2512">
        <v>1.139</v>
      </c>
      <c r="Q2512">
        <v>1.1339999999999999</v>
      </c>
      <c r="R2512">
        <v>0.85399999999999998</v>
      </c>
      <c r="S2512">
        <v>0.37</v>
      </c>
    </row>
    <row r="2513" spans="1:19" x14ac:dyDescent="0.3">
      <c r="A2513">
        <v>120</v>
      </c>
      <c r="B2513">
        <v>-0.27400000000000002</v>
      </c>
      <c r="C2513">
        <v>-1.274</v>
      </c>
      <c r="D2513">
        <v>-2.2709999999999999</v>
      </c>
      <c r="E2513">
        <v>-3.0640000000000001</v>
      </c>
      <c r="F2513">
        <v>-3.23</v>
      </c>
      <c r="G2513">
        <v>3.4</v>
      </c>
      <c r="H2513">
        <v>0</v>
      </c>
      <c r="I2513">
        <v>3.4510000000000001</v>
      </c>
      <c r="J2513">
        <v>-0.28000000000000003</v>
      </c>
      <c r="K2513">
        <v>-1.274</v>
      </c>
      <c r="L2513">
        <v>-2.2709999999999999</v>
      </c>
      <c r="M2513">
        <v>-3.0630000000000002</v>
      </c>
      <c r="N2513">
        <v>-3.23</v>
      </c>
      <c r="O2513">
        <v>1.1319999999999999</v>
      </c>
      <c r="P2513">
        <v>1.143</v>
      </c>
      <c r="Q2513">
        <v>1.139</v>
      </c>
      <c r="R2513">
        <v>0.85799999999999998</v>
      </c>
      <c r="S2513">
        <v>0.37</v>
      </c>
    </row>
    <row r="2514" spans="1:19" x14ac:dyDescent="0.3">
      <c r="A2514">
        <v>180</v>
      </c>
      <c r="B2514">
        <v>-0.27400000000000002</v>
      </c>
      <c r="C2514">
        <v>-1.274</v>
      </c>
      <c r="D2514">
        <v>-2.2709999999999999</v>
      </c>
      <c r="E2514">
        <v>-3.0640000000000001</v>
      </c>
      <c r="F2514">
        <v>-3.23</v>
      </c>
      <c r="G2514">
        <v>3.4</v>
      </c>
      <c r="H2514">
        <v>0</v>
      </c>
      <c r="I2514">
        <v>3.4510000000000001</v>
      </c>
      <c r="J2514">
        <v>-0.28100000000000003</v>
      </c>
      <c r="K2514">
        <v>-1.2729999999999999</v>
      </c>
      <c r="L2514">
        <v>-2.2709999999999999</v>
      </c>
      <c r="M2514">
        <v>-3.0630000000000002</v>
      </c>
      <c r="N2514">
        <v>-3.23</v>
      </c>
      <c r="O2514">
        <v>1.1339999999999999</v>
      </c>
      <c r="P2514">
        <v>1.1479999999999999</v>
      </c>
      <c r="Q2514">
        <v>1.141</v>
      </c>
      <c r="R2514">
        <v>0.86099999999999999</v>
      </c>
      <c r="S2514">
        <v>0.372</v>
      </c>
    </row>
    <row r="2515" spans="1:19" x14ac:dyDescent="0.3">
      <c r="A2515">
        <v>240</v>
      </c>
      <c r="B2515">
        <v>-0.27400000000000002</v>
      </c>
      <c r="C2515">
        <v>-1.274</v>
      </c>
      <c r="D2515">
        <v>-2.2709999999999999</v>
      </c>
      <c r="E2515">
        <v>-3.0640000000000001</v>
      </c>
      <c r="F2515">
        <v>-3.23</v>
      </c>
      <c r="G2515">
        <v>3.4</v>
      </c>
      <c r="H2515">
        <v>0</v>
      </c>
      <c r="I2515">
        <v>3.4510000000000001</v>
      </c>
      <c r="J2515">
        <v>-0.28199999999999997</v>
      </c>
      <c r="K2515">
        <v>-1.2729999999999999</v>
      </c>
      <c r="L2515">
        <v>-2.2709999999999999</v>
      </c>
      <c r="M2515">
        <v>-3.0619999999999998</v>
      </c>
      <c r="N2515">
        <v>-3.23</v>
      </c>
      <c r="O2515">
        <v>1.1359999999999999</v>
      </c>
      <c r="P2515">
        <v>1.147</v>
      </c>
      <c r="Q2515">
        <v>1.1419999999999999</v>
      </c>
      <c r="R2515">
        <v>0.86199999999999999</v>
      </c>
      <c r="S2515">
        <v>0.372</v>
      </c>
    </row>
    <row r="2516" spans="1:19" x14ac:dyDescent="0.3">
      <c r="A2516">
        <v>300</v>
      </c>
      <c r="B2516">
        <v>-0.27400000000000002</v>
      </c>
      <c r="C2516">
        <v>-1.274</v>
      </c>
      <c r="D2516">
        <v>-2.2709999999999999</v>
      </c>
      <c r="E2516">
        <v>-3.0640000000000001</v>
      </c>
      <c r="F2516">
        <v>-3.23</v>
      </c>
      <c r="G2516">
        <v>3.4</v>
      </c>
      <c r="H2516">
        <v>0</v>
      </c>
      <c r="I2516">
        <v>3.4510000000000001</v>
      </c>
      <c r="J2516">
        <v>-0.28199999999999997</v>
      </c>
      <c r="K2516">
        <v>-1.274</v>
      </c>
      <c r="L2516">
        <v>-2.2709999999999999</v>
      </c>
      <c r="M2516">
        <v>-3.0619999999999998</v>
      </c>
      <c r="N2516">
        <v>-3.23</v>
      </c>
      <c r="O2516">
        <v>1.137</v>
      </c>
      <c r="P2516">
        <v>1.1459999999999999</v>
      </c>
      <c r="Q2516">
        <v>1.143</v>
      </c>
      <c r="R2516">
        <v>0.86199999999999999</v>
      </c>
      <c r="S2516">
        <v>0.374</v>
      </c>
    </row>
    <row r="2517" spans="1:19" x14ac:dyDescent="0.3">
      <c r="A2517">
        <v>360</v>
      </c>
      <c r="B2517">
        <v>-0.27400000000000002</v>
      </c>
      <c r="C2517">
        <v>-1.274</v>
      </c>
      <c r="D2517">
        <v>-2.2709999999999999</v>
      </c>
      <c r="E2517">
        <v>-3.0640000000000001</v>
      </c>
      <c r="F2517">
        <v>-3.23</v>
      </c>
      <c r="G2517">
        <v>3.4</v>
      </c>
      <c r="H2517">
        <v>0</v>
      </c>
      <c r="I2517">
        <v>3.4510000000000001</v>
      </c>
      <c r="J2517">
        <v>-0.28299999999999997</v>
      </c>
      <c r="K2517">
        <v>-1.2749999999999999</v>
      </c>
      <c r="L2517">
        <v>-2.2709999999999999</v>
      </c>
      <c r="M2517">
        <v>-3.0619999999999998</v>
      </c>
      <c r="N2517">
        <v>-3.23</v>
      </c>
      <c r="O2517">
        <v>1.1379999999999999</v>
      </c>
      <c r="P2517">
        <v>1.145</v>
      </c>
      <c r="Q2517">
        <v>1.143</v>
      </c>
      <c r="R2517">
        <v>0.86199999999999999</v>
      </c>
      <c r="S2517">
        <v>0.376</v>
      </c>
    </row>
    <row r="2518" spans="1:19" x14ac:dyDescent="0.3">
      <c r="A2518">
        <v>420</v>
      </c>
      <c r="B2518">
        <v>-0.27400000000000002</v>
      </c>
      <c r="C2518">
        <v>-1.274</v>
      </c>
      <c r="D2518">
        <v>-2.2709999999999999</v>
      </c>
      <c r="E2518">
        <v>-3.0640000000000001</v>
      </c>
      <c r="F2518">
        <v>-3.23</v>
      </c>
      <c r="G2518">
        <v>3.4</v>
      </c>
      <c r="H2518">
        <v>0</v>
      </c>
      <c r="I2518">
        <v>3.4510000000000001</v>
      </c>
      <c r="J2518">
        <v>-0.28299999999999997</v>
      </c>
      <c r="K2518">
        <v>-1.276</v>
      </c>
      <c r="L2518">
        <v>-2.2709999999999999</v>
      </c>
      <c r="M2518">
        <v>-3.0619999999999998</v>
      </c>
      <c r="N2518">
        <v>-3.23</v>
      </c>
      <c r="O2518">
        <v>1.1379999999999999</v>
      </c>
      <c r="P2518">
        <v>1.1439999999999999</v>
      </c>
      <c r="Q2518">
        <v>1.143</v>
      </c>
      <c r="R2518">
        <v>0.86299999999999999</v>
      </c>
      <c r="S2518">
        <v>0.377</v>
      </c>
    </row>
    <row r="2519" spans="1:19" x14ac:dyDescent="0.3">
      <c r="A2519">
        <v>480</v>
      </c>
      <c r="B2519">
        <v>-0.27400000000000002</v>
      </c>
      <c r="C2519">
        <v>-1.274</v>
      </c>
      <c r="D2519">
        <v>-2.2709999999999999</v>
      </c>
      <c r="E2519">
        <v>-3.0640000000000001</v>
      </c>
      <c r="F2519">
        <v>-3.23</v>
      </c>
      <c r="G2519">
        <v>3.4</v>
      </c>
      <c r="H2519">
        <v>0</v>
      </c>
      <c r="I2519">
        <v>3.4510000000000001</v>
      </c>
      <c r="J2519">
        <v>-0.28299999999999997</v>
      </c>
      <c r="K2519">
        <v>-1.2769999999999999</v>
      </c>
      <c r="L2519">
        <v>-2.2709999999999999</v>
      </c>
      <c r="M2519">
        <v>-3.0619999999999998</v>
      </c>
      <c r="N2519">
        <v>-3.23</v>
      </c>
      <c r="O2519">
        <v>1.139</v>
      </c>
      <c r="P2519">
        <v>1.1419999999999999</v>
      </c>
      <c r="Q2519">
        <v>1.143</v>
      </c>
      <c r="R2519">
        <v>0.86299999999999999</v>
      </c>
      <c r="S2519">
        <v>0.378</v>
      </c>
    </row>
    <row r="2520" spans="1:19" x14ac:dyDescent="0.3">
      <c r="A2520">
        <v>540</v>
      </c>
      <c r="B2520">
        <v>-0.27400000000000002</v>
      </c>
      <c r="C2520">
        <v>-1.274</v>
      </c>
      <c r="D2520">
        <v>-2.2709999999999999</v>
      </c>
      <c r="E2520">
        <v>-3.0640000000000001</v>
      </c>
      <c r="F2520">
        <v>-3.23</v>
      </c>
      <c r="G2520">
        <v>3.4</v>
      </c>
      <c r="H2520">
        <v>0</v>
      </c>
      <c r="I2520">
        <v>3.4510000000000001</v>
      </c>
      <c r="J2520">
        <v>-0.28399999999999997</v>
      </c>
      <c r="K2520">
        <v>-1.2769999999999999</v>
      </c>
      <c r="L2520">
        <v>-2.2709999999999999</v>
      </c>
      <c r="M2520">
        <v>-3.0619999999999998</v>
      </c>
      <c r="N2520">
        <v>-3.23</v>
      </c>
      <c r="O2520">
        <v>1.139</v>
      </c>
      <c r="P2520">
        <v>1.1419999999999999</v>
      </c>
      <c r="Q2520">
        <v>1.143</v>
      </c>
      <c r="R2520">
        <v>0.86299999999999999</v>
      </c>
      <c r="S2520">
        <v>0.378</v>
      </c>
    </row>
    <row r="2521" spans="1:19" x14ac:dyDescent="0.3">
      <c r="A2521">
        <v>600</v>
      </c>
      <c r="B2521">
        <v>-0.27400000000000002</v>
      </c>
      <c r="C2521">
        <v>-1.274</v>
      </c>
      <c r="D2521">
        <v>-2.2709999999999999</v>
      </c>
      <c r="E2521">
        <v>-3.0640000000000001</v>
      </c>
      <c r="F2521">
        <v>-3.23</v>
      </c>
      <c r="G2521">
        <v>3.4</v>
      </c>
      <c r="H2521">
        <v>0</v>
      </c>
      <c r="I2521">
        <v>3.4510000000000001</v>
      </c>
      <c r="J2521">
        <v>-0.28399999999999997</v>
      </c>
      <c r="K2521">
        <v>-1.278</v>
      </c>
      <c r="L2521">
        <v>-2.2709999999999999</v>
      </c>
      <c r="M2521">
        <v>-3.0619999999999998</v>
      </c>
      <c r="N2521">
        <v>-3.23</v>
      </c>
      <c r="O2521">
        <v>1.139</v>
      </c>
      <c r="P2521">
        <v>1.141</v>
      </c>
      <c r="Q2521">
        <v>1.1419999999999999</v>
      </c>
      <c r="R2521">
        <v>0.86299999999999999</v>
      </c>
      <c r="S2521">
        <v>0.378</v>
      </c>
    </row>
    <row r="2523" spans="1:19" x14ac:dyDescent="0.3">
      <c r="A2523" t="s">
        <v>0</v>
      </c>
      <c r="B2523" t="s">
        <v>195</v>
      </c>
    </row>
    <row r="2524" spans="1:19" x14ac:dyDescent="0.3">
      <c r="A2524">
        <v>0</v>
      </c>
      <c r="B2524">
        <v>-0.27400000000000002</v>
      </c>
      <c r="C2524">
        <v>-1.274</v>
      </c>
      <c r="D2524">
        <v>-2.2709999999999999</v>
      </c>
      <c r="E2524">
        <v>-3.0640000000000001</v>
      </c>
      <c r="F2524">
        <v>-3.23</v>
      </c>
      <c r="G2524">
        <v>3.4</v>
      </c>
      <c r="H2524">
        <v>0</v>
      </c>
      <c r="I2524">
        <v>3.2389999999999999</v>
      </c>
      <c r="J2524">
        <v>-0.27400000000000002</v>
      </c>
      <c r="K2524">
        <v>-1.274</v>
      </c>
      <c r="L2524">
        <v>-2.2709999999999999</v>
      </c>
      <c r="M2524">
        <v>-3.0640000000000001</v>
      </c>
      <c r="N2524">
        <v>-3.23</v>
      </c>
      <c r="O2524">
        <v>1.123</v>
      </c>
      <c r="P2524">
        <v>1.123</v>
      </c>
      <c r="Q2524">
        <v>1.1180000000000001</v>
      </c>
      <c r="R2524">
        <v>0.84699999999999998</v>
      </c>
      <c r="S2524">
        <v>0.36799999999999999</v>
      </c>
    </row>
    <row r="2525" spans="1:19" x14ac:dyDescent="0.3">
      <c r="A2525">
        <v>60</v>
      </c>
      <c r="B2525">
        <v>-0.27400000000000002</v>
      </c>
      <c r="C2525">
        <v>-1.274</v>
      </c>
      <c r="D2525">
        <v>-2.2709999999999999</v>
      </c>
      <c r="E2525">
        <v>-3.0640000000000001</v>
      </c>
      <c r="F2525">
        <v>-3.23</v>
      </c>
      <c r="G2525">
        <v>3.4</v>
      </c>
      <c r="H2525">
        <v>0</v>
      </c>
      <c r="I2525">
        <v>3.2389999999999999</v>
      </c>
      <c r="J2525">
        <v>-0.27700000000000002</v>
      </c>
      <c r="K2525">
        <v>-1.2729999999999999</v>
      </c>
      <c r="L2525">
        <v>-2.2709999999999999</v>
      </c>
      <c r="M2525">
        <v>-3.0640000000000001</v>
      </c>
      <c r="N2525">
        <v>-3.2269999999999999</v>
      </c>
      <c r="O2525">
        <v>1.129</v>
      </c>
      <c r="P2525">
        <v>1.139</v>
      </c>
      <c r="Q2525">
        <v>1.133</v>
      </c>
      <c r="R2525">
        <v>0.85399999999999998</v>
      </c>
      <c r="S2525">
        <v>0.36199999999999999</v>
      </c>
    </row>
    <row r="2526" spans="1:19" x14ac:dyDescent="0.3">
      <c r="A2526">
        <v>120</v>
      </c>
      <c r="B2526">
        <v>-0.27400000000000002</v>
      </c>
      <c r="C2526">
        <v>-1.274</v>
      </c>
      <c r="D2526">
        <v>-2.2709999999999999</v>
      </c>
      <c r="E2526">
        <v>-3.0640000000000001</v>
      </c>
      <c r="F2526">
        <v>-3.23</v>
      </c>
      <c r="G2526">
        <v>3.4</v>
      </c>
      <c r="H2526">
        <v>0</v>
      </c>
      <c r="I2526">
        <v>3.2389999999999999</v>
      </c>
      <c r="J2526">
        <v>-0.28000000000000003</v>
      </c>
      <c r="K2526">
        <v>-1.274</v>
      </c>
      <c r="L2526">
        <v>-2.2709999999999999</v>
      </c>
      <c r="M2526">
        <v>-3.0630000000000002</v>
      </c>
      <c r="N2526">
        <v>-3.2240000000000002</v>
      </c>
      <c r="O2526">
        <v>1.1319999999999999</v>
      </c>
      <c r="P2526">
        <v>1.1439999999999999</v>
      </c>
      <c r="Q2526">
        <v>1.139</v>
      </c>
      <c r="R2526">
        <v>0.85699999999999998</v>
      </c>
      <c r="S2526">
        <v>0.35499999999999998</v>
      </c>
    </row>
    <row r="2527" spans="1:19" x14ac:dyDescent="0.3">
      <c r="A2527">
        <v>180</v>
      </c>
      <c r="B2527">
        <v>-0.27400000000000002</v>
      </c>
      <c r="C2527">
        <v>-1.274</v>
      </c>
      <c r="D2527">
        <v>-2.2709999999999999</v>
      </c>
      <c r="E2527">
        <v>-3.0640000000000001</v>
      </c>
      <c r="F2527">
        <v>-3.23</v>
      </c>
      <c r="G2527">
        <v>3.4</v>
      </c>
      <c r="H2527">
        <v>0</v>
      </c>
      <c r="I2527">
        <v>3.2389999999999999</v>
      </c>
      <c r="J2527">
        <v>-0.28100000000000003</v>
      </c>
      <c r="K2527">
        <v>-1.2729999999999999</v>
      </c>
      <c r="L2527">
        <v>-2.2709999999999999</v>
      </c>
      <c r="M2527">
        <v>-3.0619999999999998</v>
      </c>
      <c r="N2527">
        <v>-3.2210000000000001</v>
      </c>
      <c r="O2527">
        <v>1.1339999999999999</v>
      </c>
      <c r="P2527">
        <v>1.1479999999999999</v>
      </c>
      <c r="Q2527">
        <v>1.141</v>
      </c>
      <c r="R2527">
        <v>0.85899999999999999</v>
      </c>
      <c r="S2527">
        <v>0.35099999999999998</v>
      </c>
    </row>
    <row r="2528" spans="1:19" x14ac:dyDescent="0.3">
      <c r="A2528">
        <v>240</v>
      </c>
      <c r="B2528">
        <v>-0.27400000000000002</v>
      </c>
      <c r="C2528">
        <v>-1.274</v>
      </c>
      <c r="D2528">
        <v>-2.2709999999999999</v>
      </c>
      <c r="E2528">
        <v>-3.0640000000000001</v>
      </c>
      <c r="F2528">
        <v>-3.23</v>
      </c>
      <c r="G2528">
        <v>3.4</v>
      </c>
      <c r="H2528">
        <v>0</v>
      </c>
      <c r="I2528">
        <v>3.2389999999999999</v>
      </c>
      <c r="J2528">
        <v>-0.28199999999999997</v>
      </c>
      <c r="K2528">
        <v>-1.2729999999999999</v>
      </c>
      <c r="L2528">
        <v>-2.2709999999999999</v>
      </c>
      <c r="M2528">
        <v>-3.0630000000000002</v>
      </c>
      <c r="N2528">
        <v>-3.218</v>
      </c>
      <c r="O2528">
        <v>1.1359999999999999</v>
      </c>
      <c r="P2528">
        <v>1.147</v>
      </c>
      <c r="Q2528">
        <v>1.143</v>
      </c>
      <c r="R2528">
        <v>0.86299999999999999</v>
      </c>
      <c r="S2528">
        <v>0.34599999999999997</v>
      </c>
    </row>
    <row r="2529" spans="1:19" x14ac:dyDescent="0.3">
      <c r="A2529">
        <v>300</v>
      </c>
      <c r="B2529">
        <v>-0.27400000000000002</v>
      </c>
      <c r="C2529">
        <v>-1.274</v>
      </c>
      <c r="D2529">
        <v>-2.2709999999999999</v>
      </c>
      <c r="E2529">
        <v>-3.0640000000000001</v>
      </c>
      <c r="F2529">
        <v>-3.23</v>
      </c>
      <c r="G2529">
        <v>3.4</v>
      </c>
      <c r="H2529">
        <v>0</v>
      </c>
      <c r="I2529">
        <v>3.2389999999999999</v>
      </c>
      <c r="J2529">
        <v>-0.28199999999999997</v>
      </c>
      <c r="K2529">
        <v>-1.274</v>
      </c>
      <c r="L2529">
        <v>-2.2709999999999999</v>
      </c>
      <c r="M2529">
        <v>-3.0630000000000002</v>
      </c>
      <c r="N2529">
        <v>-3.2149999999999999</v>
      </c>
      <c r="O2529">
        <v>1.137</v>
      </c>
      <c r="P2529">
        <v>1.1459999999999999</v>
      </c>
      <c r="Q2529">
        <v>1.1419999999999999</v>
      </c>
      <c r="R2529">
        <v>0.86499999999999999</v>
      </c>
      <c r="S2529">
        <v>0.34300000000000003</v>
      </c>
    </row>
    <row r="2530" spans="1:19" x14ac:dyDescent="0.3">
      <c r="A2530">
        <v>360</v>
      </c>
      <c r="B2530">
        <v>-0.27400000000000002</v>
      </c>
      <c r="C2530">
        <v>-1.274</v>
      </c>
      <c r="D2530">
        <v>-2.2709999999999999</v>
      </c>
      <c r="E2530">
        <v>-3.0640000000000001</v>
      </c>
      <c r="F2530">
        <v>-3.23</v>
      </c>
      <c r="G2530">
        <v>3.4</v>
      </c>
      <c r="H2530">
        <v>0</v>
      </c>
      <c r="I2530">
        <v>3.2389999999999999</v>
      </c>
      <c r="J2530">
        <v>-0.28299999999999997</v>
      </c>
      <c r="K2530">
        <v>-1.2749999999999999</v>
      </c>
      <c r="L2530">
        <v>-2.2709999999999999</v>
      </c>
      <c r="M2530">
        <v>-3.0619999999999998</v>
      </c>
      <c r="N2530">
        <v>-3.2120000000000002</v>
      </c>
      <c r="O2530">
        <v>1.1379999999999999</v>
      </c>
      <c r="P2530">
        <v>1.145</v>
      </c>
      <c r="Q2530">
        <v>1.143</v>
      </c>
      <c r="R2530">
        <v>0.86199999999999999</v>
      </c>
      <c r="S2530">
        <v>0.34100000000000003</v>
      </c>
    </row>
    <row r="2531" spans="1:19" x14ac:dyDescent="0.3">
      <c r="A2531">
        <v>420</v>
      </c>
      <c r="B2531">
        <v>-0.27400000000000002</v>
      </c>
      <c r="C2531">
        <v>-1.274</v>
      </c>
      <c r="D2531">
        <v>-2.2709999999999999</v>
      </c>
      <c r="E2531">
        <v>-3.0640000000000001</v>
      </c>
      <c r="F2531">
        <v>-3.23</v>
      </c>
      <c r="G2531">
        <v>3.4</v>
      </c>
      <c r="H2531">
        <v>0</v>
      </c>
      <c r="I2531">
        <v>3.2389999999999999</v>
      </c>
      <c r="J2531">
        <v>-0.28299999999999997</v>
      </c>
      <c r="K2531">
        <v>-1.276</v>
      </c>
      <c r="L2531">
        <v>-2.2709999999999999</v>
      </c>
      <c r="M2531">
        <v>-3.0609999999999999</v>
      </c>
      <c r="N2531">
        <v>-3.2090000000000001</v>
      </c>
      <c r="O2531">
        <v>1.1379999999999999</v>
      </c>
      <c r="P2531">
        <v>1.1439999999999999</v>
      </c>
      <c r="Q2531">
        <v>1.1439999999999999</v>
      </c>
      <c r="R2531">
        <v>0.86</v>
      </c>
      <c r="S2531">
        <v>0.33900000000000002</v>
      </c>
    </row>
    <row r="2532" spans="1:19" x14ac:dyDescent="0.3">
      <c r="A2532">
        <v>480</v>
      </c>
      <c r="B2532">
        <v>-0.27400000000000002</v>
      </c>
      <c r="C2532">
        <v>-1.274</v>
      </c>
      <c r="D2532">
        <v>-2.2709999999999999</v>
      </c>
      <c r="E2532">
        <v>-3.0640000000000001</v>
      </c>
      <c r="F2532">
        <v>-3.23</v>
      </c>
      <c r="G2532">
        <v>3.4</v>
      </c>
      <c r="H2532">
        <v>0</v>
      </c>
      <c r="I2532">
        <v>3.2389999999999999</v>
      </c>
      <c r="J2532">
        <v>-0.28299999999999997</v>
      </c>
      <c r="K2532">
        <v>-1.2769999999999999</v>
      </c>
      <c r="L2532">
        <v>-2.2709999999999999</v>
      </c>
      <c r="M2532">
        <v>-3.06</v>
      </c>
      <c r="N2532">
        <v>-3.206</v>
      </c>
      <c r="O2532">
        <v>1.139</v>
      </c>
      <c r="P2532">
        <v>1.1419999999999999</v>
      </c>
      <c r="Q2532">
        <v>1.1439999999999999</v>
      </c>
      <c r="R2532">
        <v>0.85599999999999998</v>
      </c>
      <c r="S2532">
        <v>0.33700000000000002</v>
      </c>
    </row>
    <row r="2533" spans="1:19" x14ac:dyDescent="0.3">
      <c r="A2533">
        <v>540</v>
      </c>
      <c r="B2533">
        <v>-0.27400000000000002</v>
      </c>
      <c r="C2533">
        <v>-1.274</v>
      </c>
      <c r="D2533">
        <v>-2.2709999999999999</v>
      </c>
      <c r="E2533">
        <v>-3.0640000000000001</v>
      </c>
      <c r="F2533">
        <v>-3.23</v>
      </c>
      <c r="G2533">
        <v>3.4</v>
      </c>
      <c r="H2533">
        <v>0</v>
      </c>
      <c r="I2533">
        <v>3.2389999999999999</v>
      </c>
      <c r="J2533">
        <v>-0.28399999999999997</v>
      </c>
      <c r="K2533">
        <v>-1.2769999999999999</v>
      </c>
      <c r="L2533">
        <v>-2.2709999999999999</v>
      </c>
      <c r="M2533">
        <v>-3.0579999999999998</v>
      </c>
      <c r="N2533">
        <v>-3.2029999999999998</v>
      </c>
      <c r="O2533">
        <v>1.139</v>
      </c>
      <c r="P2533">
        <v>1.1419999999999999</v>
      </c>
      <c r="Q2533">
        <v>1.143</v>
      </c>
      <c r="R2533">
        <v>0.85199999999999998</v>
      </c>
      <c r="S2533">
        <v>0.33600000000000002</v>
      </c>
    </row>
    <row r="2534" spans="1:19" x14ac:dyDescent="0.3">
      <c r="A2534">
        <v>600</v>
      </c>
      <c r="B2534">
        <v>-0.27400000000000002</v>
      </c>
      <c r="C2534">
        <v>-1.274</v>
      </c>
      <c r="D2534">
        <v>-2.2709999999999999</v>
      </c>
      <c r="E2534">
        <v>-3.0640000000000001</v>
      </c>
      <c r="F2534">
        <v>-3.23</v>
      </c>
      <c r="G2534">
        <v>3.4</v>
      </c>
      <c r="H2534">
        <v>0</v>
      </c>
      <c r="I2534">
        <v>3.2389999999999999</v>
      </c>
      <c r="J2534">
        <v>-0.28399999999999997</v>
      </c>
      <c r="K2534">
        <v>-1.278</v>
      </c>
      <c r="L2534">
        <v>-2.2709999999999999</v>
      </c>
      <c r="M2534">
        <v>-3.056</v>
      </c>
      <c r="N2534">
        <v>-3.2</v>
      </c>
      <c r="O2534">
        <v>1.139</v>
      </c>
      <c r="P2534">
        <v>1.141</v>
      </c>
      <c r="Q2534">
        <v>1.1419999999999999</v>
      </c>
      <c r="R2534">
        <v>0.84899999999999998</v>
      </c>
      <c r="S2534">
        <v>0.33400000000000002</v>
      </c>
    </row>
    <row r="2536" spans="1:19" x14ac:dyDescent="0.3">
      <c r="A2536" t="s">
        <v>0</v>
      </c>
      <c r="B2536" t="s">
        <v>196</v>
      </c>
    </row>
    <row r="2537" spans="1:19" x14ac:dyDescent="0.3">
      <c r="A2537">
        <v>0</v>
      </c>
      <c r="B2537">
        <v>-0.27400000000000002</v>
      </c>
      <c r="C2537">
        <v>-1.274</v>
      </c>
      <c r="D2537">
        <v>-2.27</v>
      </c>
      <c r="E2537">
        <v>-3.0579999999999998</v>
      </c>
      <c r="F2537">
        <v>-3.22</v>
      </c>
      <c r="G2537">
        <v>3.4</v>
      </c>
      <c r="H2537">
        <v>0</v>
      </c>
      <c r="I2537">
        <v>3.657</v>
      </c>
      <c r="J2537">
        <v>-0.27400000000000002</v>
      </c>
      <c r="K2537">
        <v>-1.274</v>
      </c>
      <c r="L2537">
        <v>-2.27</v>
      </c>
      <c r="M2537">
        <v>-3.0579999999999998</v>
      </c>
      <c r="N2537">
        <v>-3.22</v>
      </c>
      <c r="O2537">
        <v>1.123</v>
      </c>
      <c r="P2537">
        <v>1.123</v>
      </c>
      <c r="Q2537">
        <v>1.117</v>
      </c>
      <c r="R2537">
        <v>0.84099999999999997</v>
      </c>
      <c r="S2537">
        <v>0.36499999999999999</v>
      </c>
    </row>
    <row r="2538" spans="1:19" x14ac:dyDescent="0.3">
      <c r="A2538">
        <v>60</v>
      </c>
      <c r="B2538">
        <v>-0.27400000000000002</v>
      </c>
      <c r="C2538">
        <v>-1.274</v>
      </c>
      <c r="D2538">
        <v>-2.27</v>
      </c>
      <c r="E2538">
        <v>-3.0579999999999998</v>
      </c>
      <c r="F2538">
        <v>-3.22</v>
      </c>
      <c r="G2538">
        <v>3.4</v>
      </c>
      <c r="H2538">
        <v>0</v>
      </c>
      <c r="I2538">
        <v>3.657</v>
      </c>
      <c r="J2538">
        <v>-0.27700000000000002</v>
      </c>
      <c r="K2538">
        <v>-1.274</v>
      </c>
      <c r="L2538">
        <v>-2.2709999999999999</v>
      </c>
      <c r="M2538">
        <v>-3.0579999999999998</v>
      </c>
      <c r="N2538">
        <v>-3.2229999999999999</v>
      </c>
      <c r="O2538">
        <v>1.129</v>
      </c>
      <c r="P2538">
        <v>1.1399999999999999</v>
      </c>
      <c r="Q2538">
        <v>1.133</v>
      </c>
      <c r="R2538">
        <v>0.84599999999999997</v>
      </c>
      <c r="S2538">
        <v>0.375</v>
      </c>
    </row>
    <row r="2539" spans="1:19" x14ac:dyDescent="0.3">
      <c r="A2539">
        <v>120</v>
      </c>
      <c r="B2539">
        <v>-0.27400000000000002</v>
      </c>
      <c r="C2539">
        <v>-1.274</v>
      </c>
      <c r="D2539">
        <v>-2.27</v>
      </c>
      <c r="E2539">
        <v>-3.0579999999999998</v>
      </c>
      <c r="F2539">
        <v>-3.22</v>
      </c>
      <c r="G2539">
        <v>3.4</v>
      </c>
      <c r="H2539">
        <v>0</v>
      </c>
      <c r="I2539">
        <v>3.657</v>
      </c>
      <c r="J2539">
        <v>-0.28000000000000003</v>
      </c>
      <c r="K2539">
        <v>-1.274</v>
      </c>
      <c r="L2539">
        <v>-2.27</v>
      </c>
      <c r="M2539">
        <v>-3.0569999999999999</v>
      </c>
      <c r="N2539">
        <v>-3.226</v>
      </c>
      <c r="O2539">
        <v>1.1319999999999999</v>
      </c>
      <c r="P2539">
        <v>1.143</v>
      </c>
      <c r="Q2539">
        <v>1.139</v>
      </c>
      <c r="R2539">
        <v>0.85199999999999998</v>
      </c>
      <c r="S2539">
        <v>0.38300000000000001</v>
      </c>
    </row>
    <row r="2540" spans="1:19" x14ac:dyDescent="0.3">
      <c r="A2540">
        <v>180</v>
      </c>
      <c r="B2540">
        <v>-0.27400000000000002</v>
      </c>
      <c r="C2540">
        <v>-1.274</v>
      </c>
      <c r="D2540">
        <v>-2.27</v>
      </c>
      <c r="E2540">
        <v>-3.0579999999999998</v>
      </c>
      <c r="F2540">
        <v>-3.22</v>
      </c>
      <c r="G2540">
        <v>3.4</v>
      </c>
      <c r="H2540">
        <v>0</v>
      </c>
      <c r="I2540">
        <v>3.657</v>
      </c>
      <c r="J2540">
        <v>-0.28100000000000003</v>
      </c>
      <c r="K2540">
        <v>-1.2729999999999999</v>
      </c>
      <c r="L2540">
        <v>-2.2709999999999999</v>
      </c>
      <c r="M2540">
        <v>-3.0569999999999999</v>
      </c>
      <c r="N2540">
        <v>-3.2290000000000001</v>
      </c>
      <c r="O2540">
        <v>1.135</v>
      </c>
      <c r="P2540">
        <v>1.1479999999999999</v>
      </c>
      <c r="Q2540">
        <v>1.1399999999999999</v>
      </c>
      <c r="R2540">
        <v>0.85499999999999998</v>
      </c>
      <c r="S2540">
        <v>0.39</v>
      </c>
    </row>
    <row r="2541" spans="1:19" x14ac:dyDescent="0.3">
      <c r="A2541">
        <v>240</v>
      </c>
      <c r="B2541">
        <v>-0.27400000000000002</v>
      </c>
      <c r="C2541">
        <v>-1.274</v>
      </c>
      <c r="D2541">
        <v>-2.27</v>
      </c>
      <c r="E2541">
        <v>-3.0579999999999998</v>
      </c>
      <c r="F2541">
        <v>-3.22</v>
      </c>
      <c r="G2541">
        <v>3.4</v>
      </c>
      <c r="H2541">
        <v>0</v>
      </c>
      <c r="I2541">
        <v>3.657</v>
      </c>
      <c r="J2541">
        <v>-0.28199999999999997</v>
      </c>
      <c r="K2541">
        <v>-1.2729999999999999</v>
      </c>
      <c r="L2541">
        <v>-2.27</v>
      </c>
      <c r="M2541">
        <v>-3.056</v>
      </c>
      <c r="N2541">
        <v>-3.2320000000000002</v>
      </c>
      <c r="O2541">
        <v>1.1359999999999999</v>
      </c>
      <c r="P2541">
        <v>1.147</v>
      </c>
      <c r="Q2541">
        <v>1.1419999999999999</v>
      </c>
      <c r="R2541">
        <v>0.85299999999999998</v>
      </c>
      <c r="S2541">
        <v>0.39600000000000002</v>
      </c>
    </row>
    <row r="2542" spans="1:19" x14ac:dyDescent="0.3">
      <c r="A2542">
        <v>300</v>
      </c>
      <c r="B2542">
        <v>-0.27400000000000002</v>
      </c>
      <c r="C2542">
        <v>-1.274</v>
      </c>
      <c r="D2542">
        <v>-2.27</v>
      </c>
      <c r="E2542">
        <v>-3.0579999999999998</v>
      </c>
      <c r="F2542">
        <v>-3.22</v>
      </c>
      <c r="G2542">
        <v>3.4</v>
      </c>
      <c r="H2542">
        <v>0</v>
      </c>
      <c r="I2542">
        <v>3.657</v>
      </c>
      <c r="J2542">
        <v>-0.28299999999999997</v>
      </c>
      <c r="K2542">
        <v>-1.274</v>
      </c>
      <c r="L2542">
        <v>-2.2709999999999999</v>
      </c>
      <c r="M2542">
        <v>-3.0550000000000002</v>
      </c>
      <c r="N2542">
        <v>-3.2349999999999999</v>
      </c>
      <c r="O2542">
        <v>1.137</v>
      </c>
      <c r="P2542">
        <v>1.1459999999999999</v>
      </c>
      <c r="Q2542">
        <v>1.143</v>
      </c>
      <c r="R2542">
        <v>0.85299999999999998</v>
      </c>
      <c r="S2542">
        <v>0.40200000000000002</v>
      </c>
    </row>
    <row r="2543" spans="1:19" x14ac:dyDescent="0.3">
      <c r="A2543">
        <v>360</v>
      </c>
      <c r="B2543">
        <v>-0.27400000000000002</v>
      </c>
      <c r="C2543">
        <v>-1.274</v>
      </c>
      <c r="D2543">
        <v>-2.27</v>
      </c>
      <c r="E2543">
        <v>-3.0579999999999998</v>
      </c>
      <c r="F2543">
        <v>-3.22</v>
      </c>
      <c r="G2543">
        <v>3.4</v>
      </c>
      <c r="H2543">
        <v>0</v>
      </c>
      <c r="I2543">
        <v>3.657</v>
      </c>
      <c r="J2543">
        <v>-0.28299999999999997</v>
      </c>
      <c r="K2543">
        <v>-1.2749999999999999</v>
      </c>
      <c r="L2543">
        <v>-2.2709999999999999</v>
      </c>
      <c r="M2543">
        <v>-3.056</v>
      </c>
      <c r="N2543">
        <v>-3.238</v>
      </c>
      <c r="O2543">
        <v>1.1379999999999999</v>
      </c>
      <c r="P2543">
        <v>1.1439999999999999</v>
      </c>
      <c r="Q2543">
        <v>1.1419999999999999</v>
      </c>
      <c r="R2543">
        <v>0.85599999999999998</v>
      </c>
      <c r="S2543">
        <v>0.40699999999999997</v>
      </c>
    </row>
    <row r="2544" spans="1:19" x14ac:dyDescent="0.3">
      <c r="A2544">
        <v>420</v>
      </c>
      <c r="B2544">
        <v>-0.27400000000000002</v>
      </c>
      <c r="C2544">
        <v>-1.274</v>
      </c>
      <c r="D2544">
        <v>-2.27</v>
      </c>
      <c r="E2544">
        <v>-3.0579999999999998</v>
      </c>
      <c r="F2544">
        <v>-3.22</v>
      </c>
      <c r="G2544">
        <v>3.4</v>
      </c>
      <c r="H2544">
        <v>0</v>
      </c>
      <c r="I2544">
        <v>3.657</v>
      </c>
      <c r="J2544">
        <v>-0.28299999999999997</v>
      </c>
      <c r="K2544">
        <v>-1.276</v>
      </c>
      <c r="L2544">
        <v>-2.2709999999999999</v>
      </c>
      <c r="M2544">
        <v>-3.0569999999999999</v>
      </c>
      <c r="N2544">
        <v>-3.2410000000000001</v>
      </c>
      <c r="O2544">
        <v>1.1379999999999999</v>
      </c>
      <c r="P2544">
        <v>1.1439999999999999</v>
      </c>
      <c r="Q2544">
        <v>1.143</v>
      </c>
      <c r="R2544">
        <v>0.85899999999999999</v>
      </c>
      <c r="S2544">
        <v>0.41099999999999998</v>
      </c>
    </row>
    <row r="2545" spans="1:19" x14ac:dyDescent="0.3">
      <c r="A2545">
        <v>480</v>
      </c>
      <c r="B2545">
        <v>-0.27400000000000002</v>
      </c>
      <c r="C2545">
        <v>-1.274</v>
      </c>
      <c r="D2545">
        <v>-2.27</v>
      </c>
      <c r="E2545">
        <v>-3.0579999999999998</v>
      </c>
      <c r="F2545">
        <v>-3.22</v>
      </c>
      <c r="G2545">
        <v>3.4</v>
      </c>
      <c r="H2545">
        <v>0</v>
      </c>
      <c r="I2545">
        <v>3.657</v>
      </c>
      <c r="J2545">
        <v>-0.28299999999999997</v>
      </c>
      <c r="K2545">
        <v>-1.2769999999999999</v>
      </c>
      <c r="L2545">
        <v>-2.2709999999999999</v>
      </c>
      <c r="M2545">
        <v>-3.0579999999999998</v>
      </c>
      <c r="N2545">
        <v>-3.2440000000000002</v>
      </c>
      <c r="O2545">
        <v>1.139</v>
      </c>
      <c r="P2545">
        <v>1.1419999999999999</v>
      </c>
      <c r="Q2545">
        <v>1.143</v>
      </c>
      <c r="R2545">
        <v>0.86299999999999999</v>
      </c>
      <c r="S2545">
        <v>0.41399999999999998</v>
      </c>
    </row>
    <row r="2546" spans="1:19" x14ac:dyDescent="0.3">
      <c r="A2546">
        <v>540</v>
      </c>
      <c r="B2546">
        <v>-0.27400000000000002</v>
      </c>
      <c r="C2546">
        <v>-1.274</v>
      </c>
      <c r="D2546">
        <v>-2.27</v>
      </c>
      <c r="E2546">
        <v>-3.0579999999999998</v>
      </c>
      <c r="F2546">
        <v>-3.22</v>
      </c>
      <c r="G2546">
        <v>3.4</v>
      </c>
      <c r="H2546">
        <v>0</v>
      </c>
      <c r="I2546">
        <v>3.657</v>
      </c>
      <c r="J2546">
        <v>-0.28399999999999997</v>
      </c>
      <c r="K2546">
        <v>-1.2769999999999999</v>
      </c>
      <c r="L2546">
        <v>-2.2709999999999999</v>
      </c>
      <c r="M2546">
        <v>-3.06</v>
      </c>
      <c r="N2546">
        <v>-3.2469999999999999</v>
      </c>
      <c r="O2546">
        <v>1.139</v>
      </c>
      <c r="P2546">
        <v>1.1419999999999999</v>
      </c>
      <c r="Q2546">
        <v>1.143</v>
      </c>
      <c r="R2546">
        <v>0.86699999999999999</v>
      </c>
      <c r="S2546">
        <v>0.41599999999999998</v>
      </c>
    </row>
    <row r="2547" spans="1:19" x14ac:dyDescent="0.3">
      <c r="A2547">
        <v>600</v>
      </c>
      <c r="B2547">
        <v>-0.27400000000000002</v>
      </c>
      <c r="C2547">
        <v>-1.274</v>
      </c>
      <c r="D2547">
        <v>-2.27</v>
      </c>
      <c r="E2547">
        <v>-3.0579999999999998</v>
      </c>
      <c r="F2547">
        <v>-3.22</v>
      </c>
      <c r="G2547">
        <v>3.4</v>
      </c>
      <c r="H2547">
        <v>0</v>
      </c>
      <c r="I2547">
        <v>3.657</v>
      </c>
      <c r="J2547">
        <v>-0.28399999999999997</v>
      </c>
      <c r="K2547">
        <v>-1.278</v>
      </c>
      <c r="L2547">
        <v>-2.2709999999999999</v>
      </c>
      <c r="M2547">
        <v>-3.0609999999999999</v>
      </c>
      <c r="N2547">
        <v>-3.25</v>
      </c>
      <c r="O2547">
        <v>1.139</v>
      </c>
      <c r="P2547">
        <v>1.141</v>
      </c>
      <c r="Q2547">
        <v>1.143</v>
      </c>
      <c r="R2547">
        <v>0.87</v>
      </c>
      <c r="S2547">
        <v>0.41799999999999998</v>
      </c>
    </row>
    <row r="2549" spans="1:19" x14ac:dyDescent="0.3">
      <c r="A2549" t="s">
        <v>0</v>
      </c>
      <c r="B2549" t="s">
        <v>197</v>
      </c>
    </row>
    <row r="2550" spans="1:19" x14ac:dyDescent="0.3">
      <c r="A2550">
        <v>0</v>
      </c>
      <c r="B2550">
        <v>-0.27400000000000002</v>
      </c>
      <c r="C2550">
        <v>-1.274</v>
      </c>
      <c r="D2550">
        <v>-2.27</v>
      </c>
      <c r="E2550">
        <v>-3.0579999999999998</v>
      </c>
      <c r="F2550">
        <v>-3.22</v>
      </c>
      <c r="G2550">
        <v>3.4</v>
      </c>
      <c r="H2550">
        <v>0</v>
      </c>
      <c r="I2550">
        <v>3.452</v>
      </c>
      <c r="J2550">
        <v>-0.27400000000000002</v>
      </c>
      <c r="K2550">
        <v>-1.274</v>
      </c>
      <c r="L2550">
        <v>-2.27</v>
      </c>
      <c r="M2550">
        <v>-3.0579999999999998</v>
      </c>
      <c r="N2550">
        <v>-3.22</v>
      </c>
      <c r="O2550">
        <v>1.123</v>
      </c>
      <c r="P2550">
        <v>1.123</v>
      </c>
      <c r="Q2550">
        <v>1.117</v>
      </c>
      <c r="R2550">
        <v>0.84099999999999997</v>
      </c>
      <c r="S2550">
        <v>0.36499999999999999</v>
      </c>
    </row>
    <row r="2551" spans="1:19" x14ac:dyDescent="0.3">
      <c r="A2551">
        <v>60</v>
      </c>
      <c r="B2551">
        <v>-0.27400000000000002</v>
      </c>
      <c r="C2551">
        <v>-1.274</v>
      </c>
      <c r="D2551">
        <v>-2.27</v>
      </c>
      <c r="E2551">
        <v>-3.0579999999999998</v>
      </c>
      <c r="F2551">
        <v>-3.22</v>
      </c>
      <c r="G2551">
        <v>3.4</v>
      </c>
      <c r="H2551">
        <v>0</v>
      </c>
      <c r="I2551">
        <v>3.452</v>
      </c>
      <c r="J2551">
        <v>-0.27700000000000002</v>
      </c>
      <c r="K2551">
        <v>-1.274</v>
      </c>
      <c r="L2551">
        <v>-2.2709999999999999</v>
      </c>
      <c r="M2551">
        <v>-3.0579999999999998</v>
      </c>
      <c r="N2551">
        <v>-3.22</v>
      </c>
      <c r="O2551">
        <v>1.129</v>
      </c>
      <c r="P2551">
        <v>1.1399999999999999</v>
      </c>
      <c r="Q2551">
        <v>1.133</v>
      </c>
      <c r="R2551">
        <v>0.84699999999999998</v>
      </c>
      <c r="S2551">
        <v>0.36699999999999999</v>
      </c>
    </row>
    <row r="2552" spans="1:19" x14ac:dyDescent="0.3">
      <c r="A2552">
        <v>120</v>
      </c>
      <c r="B2552">
        <v>-0.27400000000000002</v>
      </c>
      <c r="C2552">
        <v>-1.274</v>
      </c>
      <c r="D2552">
        <v>-2.27</v>
      </c>
      <c r="E2552">
        <v>-3.0579999999999998</v>
      </c>
      <c r="F2552">
        <v>-3.22</v>
      </c>
      <c r="G2552">
        <v>3.4</v>
      </c>
      <c r="H2552">
        <v>0</v>
      </c>
      <c r="I2552">
        <v>3.452</v>
      </c>
      <c r="J2552">
        <v>-0.28000000000000003</v>
      </c>
      <c r="K2552">
        <v>-1.274</v>
      </c>
      <c r="L2552">
        <v>-2.27</v>
      </c>
      <c r="M2552">
        <v>-3.0569999999999999</v>
      </c>
      <c r="N2552">
        <v>-3.22</v>
      </c>
      <c r="O2552">
        <v>1.1319999999999999</v>
      </c>
      <c r="P2552">
        <v>1.143</v>
      </c>
      <c r="Q2552">
        <v>1.1379999999999999</v>
      </c>
      <c r="R2552">
        <v>0.85199999999999998</v>
      </c>
      <c r="S2552">
        <v>0.36699999999999999</v>
      </c>
    </row>
    <row r="2553" spans="1:19" x14ac:dyDescent="0.3">
      <c r="A2553">
        <v>180</v>
      </c>
      <c r="B2553">
        <v>-0.27400000000000002</v>
      </c>
      <c r="C2553">
        <v>-1.274</v>
      </c>
      <c r="D2553">
        <v>-2.27</v>
      </c>
      <c r="E2553">
        <v>-3.0579999999999998</v>
      </c>
      <c r="F2553">
        <v>-3.22</v>
      </c>
      <c r="G2553">
        <v>3.4</v>
      </c>
      <c r="H2553">
        <v>0</v>
      </c>
      <c r="I2553">
        <v>3.452</v>
      </c>
      <c r="J2553">
        <v>-0.28100000000000003</v>
      </c>
      <c r="K2553">
        <v>-1.2729999999999999</v>
      </c>
      <c r="L2553">
        <v>-2.2709999999999999</v>
      </c>
      <c r="M2553">
        <v>-3.0569999999999999</v>
      </c>
      <c r="N2553">
        <v>-3.22</v>
      </c>
      <c r="O2553">
        <v>1.1339999999999999</v>
      </c>
      <c r="P2553">
        <v>1.1479999999999999</v>
      </c>
      <c r="Q2553">
        <v>1.141</v>
      </c>
      <c r="R2553">
        <v>0.85399999999999998</v>
      </c>
      <c r="S2553">
        <v>0.36899999999999999</v>
      </c>
    </row>
    <row r="2554" spans="1:19" x14ac:dyDescent="0.3">
      <c r="A2554">
        <v>240</v>
      </c>
      <c r="B2554">
        <v>-0.27400000000000002</v>
      </c>
      <c r="C2554">
        <v>-1.274</v>
      </c>
      <c r="D2554">
        <v>-2.27</v>
      </c>
      <c r="E2554">
        <v>-3.0579999999999998</v>
      </c>
      <c r="F2554">
        <v>-3.22</v>
      </c>
      <c r="G2554">
        <v>3.4</v>
      </c>
      <c r="H2554">
        <v>0</v>
      </c>
      <c r="I2554">
        <v>3.452</v>
      </c>
      <c r="J2554">
        <v>-0.28199999999999997</v>
      </c>
      <c r="K2554">
        <v>-1.2729999999999999</v>
      </c>
      <c r="L2554">
        <v>-2.2709999999999999</v>
      </c>
      <c r="M2554">
        <v>-3.056</v>
      </c>
      <c r="N2554">
        <v>-3.22</v>
      </c>
      <c r="O2554">
        <v>1.1359999999999999</v>
      </c>
      <c r="P2554">
        <v>1.147</v>
      </c>
      <c r="Q2554">
        <v>1.1419999999999999</v>
      </c>
      <c r="R2554">
        <v>0.85499999999999998</v>
      </c>
      <c r="S2554">
        <v>0.36899999999999999</v>
      </c>
    </row>
    <row r="2555" spans="1:19" x14ac:dyDescent="0.3">
      <c r="A2555">
        <v>300</v>
      </c>
      <c r="B2555">
        <v>-0.27400000000000002</v>
      </c>
      <c r="C2555">
        <v>-1.274</v>
      </c>
      <c r="D2555">
        <v>-2.27</v>
      </c>
      <c r="E2555">
        <v>-3.0579999999999998</v>
      </c>
      <c r="F2555">
        <v>-3.22</v>
      </c>
      <c r="G2555">
        <v>3.4</v>
      </c>
      <c r="H2555">
        <v>0</v>
      </c>
      <c r="I2555">
        <v>3.452</v>
      </c>
      <c r="J2555">
        <v>-0.28199999999999997</v>
      </c>
      <c r="K2555">
        <v>-1.274</v>
      </c>
      <c r="L2555">
        <v>-2.2709999999999999</v>
      </c>
      <c r="M2555">
        <v>-3.056</v>
      </c>
      <c r="N2555">
        <v>-3.22</v>
      </c>
      <c r="O2555">
        <v>1.137</v>
      </c>
      <c r="P2555">
        <v>1.1459999999999999</v>
      </c>
      <c r="Q2555">
        <v>1.1419999999999999</v>
      </c>
      <c r="R2555">
        <v>0.85599999999999998</v>
      </c>
      <c r="S2555">
        <v>0.371</v>
      </c>
    </row>
    <row r="2556" spans="1:19" x14ac:dyDescent="0.3">
      <c r="A2556">
        <v>360</v>
      </c>
      <c r="B2556">
        <v>-0.27400000000000002</v>
      </c>
      <c r="C2556">
        <v>-1.274</v>
      </c>
      <c r="D2556">
        <v>-2.27</v>
      </c>
      <c r="E2556">
        <v>-3.0579999999999998</v>
      </c>
      <c r="F2556">
        <v>-3.22</v>
      </c>
      <c r="G2556">
        <v>3.4</v>
      </c>
      <c r="H2556">
        <v>0</v>
      </c>
      <c r="I2556">
        <v>3.452</v>
      </c>
      <c r="J2556">
        <v>-0.28299999999999997</v>
      </c>
      <c r="K2556">
        <v>-1.2749999999999999</v>
      </c>
      <c r="L2556">
        <v>-2.2709999999999999</v>
      </c>
      <c r="M2556">
        <v>-3.056</v>
      </c>
      <c r="N2556">
        <v>-3.22</v>
      </c>
      <c r="O2556">
        <v>1.1379999999999999</v>
      </c>
      <c r="P2556">
        <v>1.145</v>
      </c>
      <c r="Q2556">
        <v>1.1419999999999999</v>
      </c>
      <c r="R2556">
        <v>0.85599999999999998</v>
      </c>
      <c r="S2556">
        <v>0.373</v>
      </c>
    </row>
    <row r="2557" spans="1:19" x14ac:dyDescent="0.3">
      <c r="A2557">
        <v>420</v>
      </c>
      <c r="B2557">
        <v>-0.27400000000000002</v>
      </c>
      <c r="C2557">
        <v>-1.274</v>
      </c>
      <c r="D2557">
        <v>-2.27</v>
      </c>
      <c r="E2557">
        <v>-3.0579999999999998</v>
      </c>
      <c r="F2557">
        <v>-3.22</v>
      </c>
      <c r="G2557">
        <v>3.4</v>
      </c>
      <c r="H2557">
        <v>0</v>
      </c>
      <c r="I2557">
        <v>3.452</v>
      </c>
      <c r="J2557">
        <v>-0.28299999999999997</v>
      </c>
      <c r="K2557">
        <v>-1.276</v>
      </c>
      <c r="L2557">
        <v>-2.2709999999999999</v>
      </c>
      <c r="M2557">
        <v>-3.056</v>
      </c>
      <c r="N2557">
        <v>-3.22</v>
      </c>
      <c r="O2557">
        <v>1.1379999999999999</v>
      </c>
      <c r="P2557">
        <v>1.1439999999999999</v>
      </c>
      <c r="Q2557">
        <v>1.143</v>
      </c>
      <c r="R2557">
        <v>0.85699999999999998</v>
      </c>
      <c r="S2557">
        <v>0.374</v>
      </c>
    </row>
    <row r="2558" spans="1:19" x14ac:dyDescent="0.3">
      <c r="A2558">
        <v>480</v>
      </c>
      <c r="B2558">
        <v>-0.27400000000000002</v>
      </c>
      <c r="C2558">
        <v>-1.274</v>
      </c>
      <c r="D2558">
        <v>-2.27</v>
      </c>
      <c r="E2558">
        <v>-3.0579999999999998</v>
      </c>
      <c r="F2558">
        <v>-3.22</v>
      </c>
      <c r="G2558">
        <v>3.4</v>
      </c>
      <c r="H2558">
        <v>0</v>
      </c>
      <c r="I2558">
        <v>3.452</v>
      </c>
      <c r="J2558">
        <v>-0.28299999999999997</v>
      </c>
      <c r="K2558">
        <v>-1.2769999999999999</v>
      </c>
      <c r="L2558">
        <v>-2.2709999999999999</v>
      </c>
      <c r="M2558">
        <v>-3.056</v>
      </c>
      <c r="N2558">
        <v>-3.22</v>
      </c>
      <c r="O2558">
        <v>1.139</v>
      </c>
      <c r="P2558">
        <v>1.1419999999999999</v>
      </c>
      <c r="Q2558">
        <v>1.143</v>
      </c>
      <c r="R2558">
        <v>0.85599999999999998</v>
      </c>
      <c r="S2558">
        <v>0.375</v>
      </c>
    </row>
    <row r="2559" spans="1:19" x14ac:dyDescent="0.3">
      <c r="A2559">
        <v>540</v>
      </c>
      <c r="B2559">
        <v>-0.27400000000000002</v>
      </c>
      <c r="C2559">
        <v>-1.274</v>
      </c>
      <c r="D2559">
        <v>-2.27</v>
      </c>
      <c r="E2559">
        <v>-3.0579999999999998</v>
      </c>
      <c r="F2559">
        <v>-3.22</v>
      </c>
      <c r="G2559">
        <v>3.4</v>
      </c>
      <c r="H2559">
        <v>0</v>
      </c>
      <c r="I2559">
        <v>3.452</v>
      </c>
      <c r="J2559">
        <v>-0.28399999999999997</v>
      </c>
      <c r="K2559">
        <v>-1.2769999999999999</v>
      </c>
      <c r="L2559">
        <v>-2.2709999999999999</v>
      </c>
      <c r="M2559">
        <v>-3.056</v>
      </c>
      <c r="N2559">
        <v>-3.22</v>
      </c>
      <c r="O2559">
        <v>1.139</v>
      </c>
      <c r="P2559">
        <v>1.1419999999999999</v>
      </c>
      <c r="Q2559">
        <v>1.143</v>
      </c>
      <c r="R2559">
        <v>0.85599999999999998</v>
      </c>
      <c r="S2559">
        <v>0.375</v>
      </c>
    </row>
    <row r="2560" spans="1:19" x14ac:dyDescent="0.3">
      <c r="A2560">
        <v>600</v>
      </c>
      <c r="B2560">
        <v>-0.27400000000000002</v>
      </c>
      <c r="C2560">
        <v>-1.274</v>
      </c>
      <c r="D2560">
        <v>-2.27</v>
      </c>
      <c r="E2560">
        <v>-3.0579999999999998</v>
      </c>
      <c r="F2560">
        <v>-3.22</v>
      </c>
      <c r="G2560">
        <v>3.4</v>
      </c>
      <c r="H2560">
        <v>0</v>
      </c>
      <c r="I2560">
        <v>3.452</v>
      </c>
      <c r="J2560">
        <v>-0.28399999999999997</v>
      </c>
      <c r="K2560">
        <v>-1.278</v>
      </c>
      <c r="L2560">
        <v>-2.2709999999999999</v>
      </c>
      <c r="M2560">
        <v>-3.056</v>
      </c>
      <c r="N2560">
        <v>-3.22</v>
      </c>
      <c r="O2560">
        <v>1.139</v>
      </c>
      <c r="P2560">
        <v>1.141</v>
      </c>
      <c r="Q2560">
        <v>1.1419999999999999</v>
      </c>
      <c r="R2560">
        <v>0.85699999999999998</v>
      </c>
      <c r="S2560">
        <v>0.375</v>
      </c>
    </row>
    <row r="2562" spans="1:19" x14ac:dyDescent="0.3">
      <c r="A2562" t="s">
        <v>0</v>
      </c>
      <c r="B2562" t="s">
        <v>198</v>
      </c>
    </row>
    <row r="2563" spans="1:19" x14ac:dyDescent="0.3">
      <c r="A2563">
        <v>0</v>
      </c>
      <c r="B2563">
        <v>-0.27400000000000002</v>
      </c>
      <c r="C2563">
        <v>-1.274</v>
      </c>
      <c r="D2563">
        <v>-2.27</v>
      </c>
      <c r="E2563">
        <v>-3.0579999999999998</v>
      </c>
      <c r="F2563">
        <v>-3.22</v>
      </c>
      <c r="G2563">
        <v>3.4</v>
      </c>
      <c r="H2563">
        <v>0</v>
      </c>
      <c r="I2563">
        <v>3.238</v>
      </c>
      <c r="J2563">
        <v>-0.27400000000000002</v>
      </c>
      <c r="K2563">
        <v>-1.274</v>
      </c>
      <c r="L2563">
        <v>-2.27</v>
      </c>
      <c r="M2563">
        <v>-3.0579999999999998</v>
      </c>
      <c r="N2563">
        <v>-3.22</v>
      </c>
      <c r="O2563">
        <v>1.123</v>
      </c>
      <c r="P2563">
        <v>1.123</v>
      </c>
      <c r="Q2563">
        <v>1.117</v>
      </c>
      <c r="R2563">
        <v>0.84099999999999997</v>
      </c>
      <c r="S2563">
        <v>0.36499999999999999</v>
      </c>
    </row>
    <row r="2564" spans="1:19" x14ac:dyDescent="0.3">
      <c r="A2564">
        <v>60</v>
      </c>
      <c r="B2564">
        <v>-0.27400000000000002</v>
      </c>
      <c r="C2564">
        <v>-1.274</v>
      </c>
      <c r="D2564">
        <v>-2.27</v>
      </c>
      <c r="E2564">
        <v>-3.0579999999999998</v>
      </c>
      <c r="F2564">
        <v>-3.22</v>
      </c>
      <c r="G2564">
        <v>3.4</v>
      </c>
      <c r="H2564">
        <v>0</v>
      </c>
      <c r="I2564">
        <v>3.238</v>
      </c>
      <c r="J2564">
        <v>-0.27700000000000002</v>
      </c>
      <c r="K2564">
        <v>-1.2729999999999999</v>
      </c>
      <c r="L2564">
        <v>-2.2709999999999999</v>
      </c>
      <c r="M2564">
        <v>-3.0579999999999998</v>
      </c>
      <c r="N2564">
        <v>-3.2170000000000001</v>
      </c>
      <c r="O2564">
        <v>1.129</v>
      </c>
      <c r="P2564">
        <v>1.139</v>
      </c>
      <c r="Q2564">
        <v>1.133</v>
      </c>
      <c r="R2564">
        <v>0.84799999999999998</v>
      </c>
      <c r="S2564">
        <v>0.35799999999999998</v>
      </c>
    </row>
    <row r="2565" spans="1:19" x14ac:dyDescent="0.3">
      <c r="A2565">
        <v>120</v>
      </c>
      <c r="B2565">
        <v>-0.27400000000000002</v>
      </c>
      <c r="C2565">
        <v>-1.274</v>
      </c>
      <c r="D2565">
        <v>-2.27</v>
      </c>
      <c r="E2565">
        <v>-3.0579999999999998</v>
      </c>
      <c r="F2565">
        <v>-3.22</v>
      </c>
      <c r="G2565">
        <v>3.4</v>
      </c>
      <c r="H2565">
        <v>0</v>
      </c>
      <c r="I2565">
        <v>3.238</v>
      </c>
      <c r="J2565">
        <v>-0.28000000000000003</v>
      </c>
      <c r="K2565">
        <v>-1.274</v>
      </c>
      <c r="L2565">
        <v>-2.27</v>
      </c>
      <c r="M2565">
        <v>-3.0569999999999999</v>
      </c>
      <c r="N2565">
        <v>-3.214</v>
      </c>
      <c r="O2565">
        <v>1.1319999999999999</v>
      </c>
      <c r="P2565">
        <v>1.1439999999999999</v>
      </c>
      <c r="Q2565">
        <v>1.1379999999999999</v>
      </c>
      <c r="R2565">
        <v>0.85099999999999998</v>
      </c>
      <c r="S2565">
        <v>0.35299999999999998</v>
      </c>
    </row>
    <row r="2566" spans="1:19" x14ac:dyDescent="0.3">
      <c r="A2566">
        <v>180</v>
      </c>
      <c r="B2566">
        <v>-0.27400000000000002</v>
      </c>
      <c r="C2566">
        <v>-1.274</v>
      </c>
      <c r="D2566">
        <v>-2.27</v>
      </c>
      <c r="E2566">
        <v>-3.0579999999999998</v>
      </c>
      <c r="F2566">
        <v>-3.22</v>
      </c>
      <c r="G2566">
        <v>3.4</v>
      </c>
      <c r="H2566">
        <v>0</v>
      </c>
      <c r="I2566">
        <v>3.238</v>
      </c>
      <c r="J2566">
        <v>-0.28100000000000003</v>
      </c>
      <c r="K2566">
        <v>-1.2729999999999999</v>
      </c>
      <c r="L2566">
        <v>-2.2709999999999999</v>
      </c>
      <c r="M2566">
        <v>-3.056</v>
      </c>
      <c r="N2566">
        <v>-3.2109999999999999</v>
      </c>
      <c r="O2566">
        <v>1.1339999999999999</v>
      </c>
      <c r="P2566">
        <v>1.147</v>
      </c>
      <c r="Q2566">
        <v>1.141</v>
      </c>
      <c r="R2566">
        <v>0.85299999999999998</v>
      </c>
      <c r="S2566">
        <v>0.34799999999999998</v>
      </c>
    </row>
    <row r="2567" spans="1:19" x14ac:dyDescent="0.3">
      <c r="A2567">
        <v>240</v>
      </c>
      <c r="B2567">
        <v>-0.27400000000000002</v>
      </c>
      <c r="C2567">
        <v>-1.274</v>
      </c>
      <c r="D2567">
        <v>-2.27</v>
      </c>
      <c r="E2567">
        <v>-3.0579999999999998</v>
      </c>
      <c r="F2567">
        <v>-3.22</v>
      </c>
      <c r="G2567">
        <v>3.4</v>
      </c>
      <c r="H2567">
        <v>0</v>
      </c>
      <c r="I2567">
        <v>3.238</v>
      </c>
      <c r="J2567">
        <v>-0.28199999999999997</v>
      </c>
      <c r="K2567">
        <v>-1.2729999999999999</v>
      </c>
      <c r="L2567">
        <v>-2.2709999999999999</v>
      </c>
      <c r="M2567">
        <v>-3.0569999999999999</v>
      </c>
      <c r="N2567">
        <v>-3.2080000000000002</v>
      </c>
      <c r="O2567">
        <v>1.1359999999999999</v>
      </c>
      <c r="P2567">
        <v>1.147</v>
      </c>
      <c r="Q2567">
        <v>1.1419999999999999</v>
      </c>
      <c r="R2567">
        <v>0.85699999999999998</v>
      </c>
      <c r="S2567">
        <v>0.34300000000000003</v>
      </c>
    </row>
    <row r="2568" spans="1:19" x14ac:dyDescent="0.3">
      <c r="A2568">
        <v>300</v>
      </c>
      <c r="B2568">
        <v>-0.27400000000000002</v>
      </c>
      <c r="C2568">
        <v>-1.274</v>
      </c>
      <c r="D2568">
        <v>-2.27</v>
      </c>
      <c r="E2568">
        <v>-3.0579999999999998</v>
      </c>
      <c r="F2568">
        <v>-3.22</v>
      </c>
      <c r="G2568">
        <v>3.4</v>
      </c>
      <c r="H2568">
        <v>0</v>
      </c>
      <c r="I2568">
        <v>3.238</v>
      </c>
      <c r="J2568">
        <v>-0.28199999999999997</v>
      </c>
      <c r="K2568">
        <v>-1.274</v>
      </c>
      <c r="L2568">
        <v>-2.2709999999999999</v>
      </c>
      <c r="M2568">
        <v>-3.0569999999999999</v>
      </c>
      <c r="N2568">
        <v>-3.2050000000000001</v>
      </c>
      <c r="O2568">
        <v>1.137</v>
      </c>
      <c r="P2568">
        <v>1.1459999999999999</v>
      </c>
      <c r="Q2568">
        <v>1.1419999999999999</v>
      </c>
      <c r="R2568">
        <v>0.85799999999999998</v>
      </c>
      <c r="S2568">
        <v>0.34</v>
      </c>
    </row>
    <row r="2569" spans="1:19" x14ac:dyDescent="0.3">
      <c r="A2569">
        <v>360</v>
      </c>
      <c r="B2569">
        <v>-0.27400000000000002</v>
      </c>
      <c r="C2569">
        <v>-1.274</v>
      </c>
      <c r="D2569">
        <v>-2.27</v>
      </c>
      <c r="E2569">
        <v>-3.0579999999999998</v>
      </c>
      <c r="F2569">
        <v>-3.22</v>
      </c>
      <c r="G2569">
        <v>3.4</v>
      </c>
      <c r="H2569">
        <v>0</v>
      </c>
      <c r="I2569">
        <v>3.238</v>
      </c>
      <c r="J2569">
        <v>-0.28299999999999997</v>
      </c>
      <c r="K2569">
        <v>-1.2749999999999999</v>
      </c>
      <c r="L2569">
        <v>-2.2709999999999999</v>
      </c>
      <c r="M2569">
        <v>-3.056</v>
      </c>
      <c r="N2569">
        <v>-3.202</v>
      </c>
      <c r="O2569">
        <v>1.1379999999999999</v>
      </c>
      <c r="P2569">
        <v>1.145</v>
      </c>
      <c r="Q2569">
        <v>1.1419999999999999</v>
      </c>
      <c r="R2569">
        <v>0.85599999999999998</v>
      </c>
      <c r="S2569">
        <v>0.33800000000000002</v>
      </c>
    </row>
    <row r="2570" spans="1:19" x14ac:dyDescent="0.3">
      <c r="A2570">
        <v>420</v>
      </c>
      <c r="B2570">
        <v>-0.27400000000000002</v>
      </c>
      <c r="C2570">
        <v>-1.274</v>
      </c>
      <c r="D2570">
        <v>-2.27</v>
      </c>
      <c r="E2570">
        <v>-3.0579999999999998</v>
      </c>
      <c r="F2570">
        <v>-3.22</v>
      </c>
      <c r="G2570">
        <v>3.4</v>
      </c>
      <c r="H2570">
        <v>0</v>
      </c>
      <c r="I2570">
        <v>3.238</v>
      </c>
      <c r="J2570">
        <v>-0.28299999999999997</v>
      </c>
      <c r="K2570">
        <v>-1.276</v>
      </c>
      <c r="L2570">
        <v>-2.2709999999999999</v>
      </c>
      <c r="M2570">
        <v>-3.0550000000000002</v>
      </c>
      <c r="N2570">
        <v>-3.1989999999999998</v>
      </c>
      <c r="O2570">
        <v>1.1379999999999999</v>
      </c>
      <c r="P2570">
        <v>1.1439999999999999</v>
      </c>
      <c r="Q2570">
        <v>1.143</v>
      </c>
      <c r="R2570">
        <v>0.85299999999999998</v>
      </c>
      <c r="S2570">
        <v>0.33600000000000002</v>
      </c>
    </row>
    <row r="2571" spans="1:19" x14ac:dyDescent="0.3">
      <c r="A2571">
        <v>480</v>
      </c>
      <c r="B2571">
        <v>-0.27400000000000002</v>
      </c>
      <c r="C2571">
        <v>-1.274</v>
      </c>
      <c r="D2571">
        <v>-2.27</v>
      </c>
      <c r="E2571">
        <v>-3.0579999999999998</v>
      </c>
      <c r="F2571">
        <v>-3.22</v>
      </c>
      <c r="G2571">
        <v>3.4</v>
      </c>
      <c r="H2571">
        <v>0</v>
      </c>
      <c r="I2571">
        <v>3.238</v>
      </c>
      <c r="J2571">
        <v>-0.28299999999999997</v>
      </c>
      <c r="K2571">
        <v>-1.2769999999999999</v>
      </c>
      <c r="L2571">
        <v>-2.2709999999999999</v>
      </c>
      <c r="M2571">
        <v>-3.0529999999999999</v>
      </c>
      <c r="N2571">
        <v>-3.1960000000000002</v>
      </c>
      <c r="O2571">
        <v>1.139</v>
      </c>
      <c r="P2571">
        <v>1.1419999999999999</v>
      </c>
      <c r="Q2571">
        <v>1.143</v>
      </c>
      <c r="R2571">
        <v>0.84899999999999998</v>
      </c>
      <c r="S2571">
        <v>0.33500000000000002</v>
      </c>
    </row>
    <row r="2572" spans="1:19" x14ac:dyDescent="0.3">
      <c r="A2572">
        <v>540</v>
      </c>
      <c r="B2572">
        <v>-0.27400000000000002</v>
      </c>
      <c r="C2572">
        <v>-1.274</v>
      </c>
      <c r="D2572">
        <v>-2.27</v>
      </c>
      <c r="E2572">
        <v>-3.0579999999999998</v>
      </c>
      <c r="F2572">
        <v>-3.22</v>
      </c>
      <c r="G2572">
        <v>3.4</v>
      </c>
      <c r="H2572">
        <v>0</v>
      </c>
      <c r="I2572">
        <v>3.238</v>
      </c>
      <c r="J2572">
        <v>-0.28399999999999997</v>
      </c>
      <c r="K2572">
        <v>-1.2769999999999999</v>
      </c>
      <c r="L2572">
        <v>-2.2709999999999999</v>
      </c>
      <c r="M2572">
        <v>-3.052</v>
      </c>
      <c r="N2572">
        <v>-3.1930000000000001</v>
      </c>
      <c r="O2572">
        <v>1.139</v>
      </c>
      <c r="P2572">
        <v>1.1419999999999999</v>
      </c>
      <c r="Q2572">
        <v>1.143</v>
      </c>
      <c r="R2572">
        <v>0.84599999999999997</v>
      </c>
      <c r="S2572">
        <v>0.33300000000000002</v>
      </c>
    </row>
    <row r="2573" spans="1:19" x14ac:dyDescent="0.3">
      <c r="A2573">
        <v>600</v>
      </c>
      <c r="B2573">
        <v>-0.27400000000000002</v>
      </c>
      <c r="C2573">
        <v>-1.274</v>
      </c>
      <c r="D2573">
        <v>-2.27</v>
      </c>
      <c r="E2573">
        <v>-3.0579999999999998</v>
      </c>
      <c r="F2573">
        <v>-3.22</v>
      </c>
      <c r="G2573">
        <v>3.4</v>
      </c>
      <c r="H2573">
        <v>0</v>
      </c>
      <c r="I2573">
        <v>3.238</v>
      </c>
      <c r="J2573">
        <v>-0.28399999999999997</v>
      </c>
      <c r="K2573">
        <v>-1.278</v>
      </c>
      <c r="L2573">
        <v>-2.2709999999999999</v>
      </c>
      <c r="M2573">
        <v>-3.05</v>
      </c>
      <c r="N2573">
        <v>-3.19</v>
      </c>
      <c r="O2573">
        <v>1.139</v>
      </c>
      <c r="P2573">
        <v>1.141</v>
      </c>
      <c r="Q2573">
        <v>1.1419999999999999</v>
      </c>
      <c r="R2573">
        <v>0.84199999999999997</v>
      </c>
      <c r="S2573">
        <v>0.33100000000000002</v>
      </c>
    </row>
    <row r="2575" spans="1:19" x14ac:dyDescent="0.3">
      <c r="A2575" t="s">
        <v>0</v>
      </c>
      <c r="B2575" t="s">
        <v>199</v>
      </c>
    </row>
    <row r="2576" spans="1:19" x14ac:dyDescent="0.3">
      <c r="A2576">
        <v>0</v>
      </c>
      <c r="B2576">
        <v>-0.27400000000000002</v>
      </c>
      <c r="C2576">
        <v>-1.274</v>
      </c>
      <c r="D2576">
        <v>-2.27</v>
      </c>
      <c r="E2576">
        <v>-3.052</v>
      </c>
      <c r="F2576">
        <v>-3.21</v>
      </c>
      <c r="G2576">
        <v>3.4</v>
      </c>
      <c r="H2576">
        <v>0</v>
      </c>
      <c r="I2576">
        <v>3.66</v>
      </c>
      <c r="J2576">
        <v>-0.27400000000000002</v>
      </c>
      <c r="K2576">
        <v>-1.274</v>
      </c>
      <c r="L2576">
        <v>-2.27</v>
      </c>
      <c r="M2576">
        <v>-3.052</v>
      </c>
      <c r="N2576">
        <v>-3.21</v>
      </c>
      <c r="O2576">
        <v>1.123</v>
      </c>
      <c r="P2576">
        <v>1.123</v>
      </c>
      <c r="Q2576">
        <v>1.117</v>
      </c>
      <c r="R2576">
        <v>0.83499999999999996</v>
      </c>
      <c r="S2576">
        <v>0.36199999999999999</v>
      </c>
    </row>
    <row r="2577" spans="1:19" x14ac:dyDescent="0.3">
      <c r="A2577">
        <v>60</v>
      </c>
      <c r="B2577">
        <v>-0.27400000000000002</v>
      </c>
      <c r="C2577">
        <v>-1.274</v>
      </c>
      <c r="D2577">
        <v>-2.27</v>
      </c>
      <c r="E2577">
        <v>-3.052</v>
      </c>
      <c r="F2577">
        <v>-3.21</v>
      </c>
      <c r="G2577">
        <v>3.4</v>
      </c>
      <c r="H2577">
        <v>0</v>
      </c>
      <c r="I2577">
        <v>3.66</v>
      </c>
      <c r="J2577">
        <v>-0.27700000000000002</v>
      </c>
      <c r="K2577">
        <v>-1.274</v>
      </c>
      <c r="L2577">
        <v>-2.27</v>
      </c>
      <c r="M2577">
        <v>-3.052</v>
      </c>
      <c r="N2577">
        <v>-3.2130000000000001</v>
      </c>
      <c r="O2577">
        <v>1.129</v>
      </c>
      <c r="P2577">
        <v>1.1399999999999999</v>
      </c>
      <c r="Q2577">
        <v>1.133</v>
      </c>
      <c r="R2577">
        <v>0.84</v>
      </c>
      <c r="S2577">
        <v>0.372</v>
      </c>
    </row>
    <row r="2578" spans="1:19" x14ac:dyDescent="0.3">
      <c r="A2578">
        <v>120</v>
      </c>
      <c r="B2578">
        <v>-0.27400000000000002</v>
      </c>
      <c r="C2578">
        <v>-1.274</v>
      </c>
      <c r="D2578">
        <v>-2.27</v>
      </c>
      <c r="E2578">
        <v>-3.052</v>
      </c>
      <c r="F2578">
        <v>-3.21</v>
      </c>
      <c r="G2578">
        <v>3.4</v>
      </c>
      <c r="H2578">
        <v>0</v>
      </c>
      <c r="I2578">
        <v>3.66</v>
      </c>
      <c r="J2578">
        <v>-0.28000000000000003</v>
      </c>
      <c r="K2578">
        <v>-1.274</v>
      </c>
      <c r="L2578">
        <v>-2.27</v>
      </c>
      <c r="M2578">
        <v>-3.0510000000000002</v>
      </c>
      <c r="N2578">
        <v>-3.2160000000000002</v>
      </c>
      <c r="O2578">
        <v>1.1319999999999999</v>
      </c>
      <c r="P2578">
        <v>1.143</v>
      </c>
      <c r="Q2578">
        <v>1.139</v>
      </c>
      <c r="R2578">
        <v>0.84599999999999997</v>
      </c>
      <c r="S2578">
        <v>0.38</v>
      </c>
    </row>
    <row r="2579" spans="1:19" x14ac:dyDescent="0.3">
      <c r="A2579">
        <v>180</v>
      </c>
      <c r="B2579">
        <v>-0.27400000000000002</v>
      </c>
      <c r="C2579">
        <v>-1.274</v>
      </c>
      <c r="D2579">
        <v>-2.27</v>
      </c>
      <c r="E2579">
        <v>-3.052</v>
      </c>
      <c r="F2579">
        <v>-3.21</v>
      </c>
      <c r="G2579">
        <v>3.4</v>
      </c>
      <c r="H2579">
        <v>0</v>
      </c>
      <c r="I2579">
        <v>3.66</v>
      </c>
      <c r="J2579">
        <v>-0.28100000000000003</v>
      </c>
      <c r="K2579">
        <v>-1.2729999999999999</v>
      </c>
      <c r="L2579">
        <v>-2.27</v>
      </c>
      <c r="M2579">
        <v>-3.0510000000000002</v>
      </c>
      <c r="N2579">
        <v>-3.2189999999999999</v>
      </c>
      <c r="O2579">
        <v>1.135</v>
      </c>
      <c r="P2579">
        <v>1.1479999999999999</v>
      </c>
      <c r="Q2579">
        <v>1.1399999999999999</v>
      </c>
      <c r="R2579">
        <v>0.84899999999999998</v>
      </c>
      <c r="S2579">
        <v>0.38700000000000001</v>
      </c>
    </row>
    <row r="2580" spans="1:19" x14ac:dyDescent="0.3">
      <c r="A2580">
        <v>240</v>
      </c>
      <c r="B2580">
        <v>-0.27400000000000002</v>
      </c>
      <c r="C2580">
        <v>-1.274</v>
      </c>
      <c r="D2580">
        <v>-2.27</v>
      </c>
      <c r="E2580">
        <v>-3.052</v>
      </c>
      <c r="F2580">
        <v>-3.21</v>
      </c>
      <c r="G2580">
        <v>3.4</v>
      </c>
      <c r="H2580">
        <v>0</v>
      </c>
      <c r="I2580">
        <v>3.66</v>
      </c>
      <c r="J2580">
        <v>-0.28199999999999997</v>
      </c>
      <c r="K2580">
        <v>-1.2729999999999999</v>
      </c>
      <c r="L2580">
        <v>-2.27</v>
      </c>
      <c r="M2580">
        <v>-3.05</v>
      </c>
      <c r="N2580">
        <v>-3.222</v>
      </c>
      <c r="O2580">
        <v>1.1359999999999999</v>
      </c>
      <c r="P2580">
        <v>1.147</v>
      </c>
      <c r="Q2580">
        <v>1.1419999999999999</v>
      </c>
      <c r="R2580">
        <v>0.84699999999999998</v>
      </c>
      <c r="S2580">
        <v>0.39300000000000002</v>
      </c>
    </row>
    <row r="2581" spans="1:19" x14ac:dyDescent="0.3">
      <c r="A2581">
        <v>300</v>
      </c>
      <c r="B2581">
        <v>-0.27400000000000002</v>
      </c>
      <c r="C2581">
        <v>-1.274</v>
      </c>
      <c r="D2581">
        <v>-2.27</v>
      </c>
      <c r="E2581">
        <v>-3.052</v>
      </c>
      <c r="F2581">
        <v>-3.21</v>
      </c>
      <c r="G2581">
        <v>3.4</v>
      </c>
      <c r="H2581">
        <v>0</v>
      </c>
      <c r="I2581">
        <v>3.66</v>
      </c>
      <c r="J2581">
        <v>-0.28299999999999997</v>
      </c>
      <c r="K2581">
        <v>-1.274</v>
      </c>
      <c r="L2581">
        <v>-2.2709999999999999</v>
      </c>
      <c r="M2581">
        <v>-3.0489999999999999</v>
      </c>
      <c r="N2581">
        <v>-3.2250000000000001</v>
      </c>
      <c r="O2581">
        <v>1.137</v>
      </c>
      <c r="P2581">
        <v>1.1459999999999999</v>
      </c>
      <c r="Q2581">
        <v>1.1419999999999999</v>
      </c>
      <c r="R2581">
        <v>0.84699999999999998</v>
      </c>
      <c r="S2581">
        <v>0.39900000000000002</v>
      </c>
    </row>
    <row r="2582" spans="1:19" x14ac:dyDescent="0.3">
      <c r="A2582">
        <v>360</v>
      </c>
      <c r="B2582">
        <v>-0.27400000000000002</v>
      </c>
      <c r="C2582">
        <v>-1.274</v>
      </c>
      <c r="D2582">
        <v>-2.27</v>
      </c>
      <c r="E2582">
        <v>-3.052</v>
      </c>
      <c r="F2582">
        <v>-3.21</v>
      </c>
      <c r="G2582">
        <v>3.4</v>
      </c>
      <c r="H2582">
        <v>0</v>
      </c>
      <c r="I2582">
        <v>3.66</v>
      </c>
      <c r="J2582">
        <v>-0.28299999999999997</v>
      </c>
      <c r="K2582">
        <v>-1.2749999999999999</v>
      </c>
      <c r="L2582">
        <v>-2.2709999999999999</v>
      </c>
      <c r="M2582">
        <v>-3.05</v>
      </c>
      <c r="N2582">
        <v>-3.2280000000000002</v>
      </c>
      <c r="O2582">
        <v>1.1379999999999999</v>
      </c>
      <c r="P2582">
        <v>1.1439999999999999</v>
      </c>
      <c r="Q2582">
        <v>1.1419999999999999</v>
      </c>
      <c r="R2582">
        <v>0.84899999999999998</v>
      </c>
      <c r="S2582">
        <v>0.40400000000000003</v>
      </c>
    </row>
    <row r="2583" spans="1:19" x14ac:dyDescent="0.3">
      <c r="A2583">
        <v>420</v>
      </c>
      <c r="B2583">
        <v>-0.27400000000000002</v>
      </c>
      <c r="C2583">
        <v>-1.274</v>
      </c>
      <c r="D2583">
        <v>-2.27</v>
      </c>
      <c r="E2583">
        <v>-3.052</v>
      </c>
      <c r="F2583">
        <v>-3.21</v>
      </c>
      <c r="G2583">
        <v>3.4</v>
      </c>
      <c r="H2583">
        <v>0</v>
      </c>
      <c r="I2583">
        <v>3.66</v>
      </c>
      <c r="J2583">
        <v>-0.28299999999999997</v>
      </c>
      <c r="K2583">
        <v>-1.276</v>
      </c>
      <c r="L2583">
        <v>-2.27</v>
      </c>
      <c r="M2583">
        <v>-3.05</v>
      </c>
      <c r="N2583">
        <v>-3.2309999999999999</v>
      </c>
      <c r="O2583">
        <v>1.1379999999999999</v>
      </c>
      <c r="P2583">
        <v>1.143</v>
      </c>
      <c r="Q2583">
        <v>1.1419999999999999</v>
      </c>
      <c r="R2583">
        <v>0.85299999999999998</v>
      </c>
      <c r="S2583">
        <v>0.40799999999999997</v>
      </c>
    </row>
    <row r="2584" spans="1:19" x14ac:dyDescent="0.3">
      <c r="A2584">
        <v>480</v>
      </c>
      <c r="B2584">
        <v>-0.27400000000000002</v>
      </c>
      <c r="C2584">
        <v>-1.274</v>
      </c>
      <c r="D2584">
        <v>-2.27</v>
      </c>
      <c r="E2584">
        <v>-3.052</v>
      </c>
      <c r="F2584">
        <v>-3.21</v>
      </c>
      <c r="G2584">
        <v>3.4</v>
      </c>
      <c r="H2584">
        <v>0</v>
      </c>
      <c r="I2584">
        <v>3.66</v>
      </c>
      <c r="J2584">
        <v>-0.28299999999999997</v>
      </c>
      <c r="K2584">
        <v>-1.2769999999999999</v>
      </c>
      <c r="L2584">
        <v>-2.27</v>
      </c>
      <c r="M2584">
        <v>-3.052</v>
      </c>
      <c r="N2584">
        <v>-3.234</v>
      </c>
      <c r="O2584">
        <v>1.139</v>
      </c>
      <c r="P2584">
        <v>1.1419999999999999</v>
      </c>
      <c r="Q2584">
        <v>1.1419999999999999</v>
      </c>
      <c r="R2584">
        <v>0.85699999999999998</v>
      </c>
      <c r="S2584">
        <v>0.41099999999999998</v>
      </c>
    </row>
    <row r="2585" spans="1:19" x14ac:dyDescent="0.3">
      <c r="A2585">
        <v>540</v>
      </c>
      <c r="B2585">
        <v>-0.27400000000000002</v>
      </c>
      <c r="C2585">
        <v>-1.274</v>
      </c>
      <c r="D2585">
        <v>-2.27</v>
      </c>
      <c r="E2585">
        <v>-3.052</v>
      </c>
      <c r="F2585">
        <v>-3.21</v>
      </c>
      <c r="G2585">
        <v>3.4</v>
      </c>
      <c r="H2585">
        <v>0</v>
      </c>
      <c r="I2585">
        <v>3.66</v>
      </c>
      <c r="J2585">
        <v>-0.28399999999999997</v>
      </c>
      <c r="K2585">
        <v>-1.2769999999999999</v>
      </c>
      <c r="L2585">
        <v>-2.27</v>
      </c>
      <c r="M2585">
        <v>-3.0529999999999999</v>
      </c>
      <c r="N2585">
        <v>-3.2370000000000001</v>
      </c>
      <c r="O2585">
        <v>1.139</v>
      </c>
      <c r="P2585">
        <v>1.1419999999999999</v>
      </c>
      <c r="Q2585">
        <v>1.1419999999999999</v>
      </c>
      <c r="R2585">
        <v>0.86099999999999999</v>
      </c>
      <c r="S2585">
        <v>0.41299999999999998</v>
      </c>
    </row>
    <row r="2586" spans="1:19" x14ac:dyDescent="0.3">
      <c r="A2586">
        <v>600</v>
      </c>
      <c r="B2586">
        <v>-0.27400000000000002</v>
      </c>
      <c r="C2586">
        <v>-1.274</v>
      </c>
      <c r="D2586">
        <v>-2.27</v>
      </c>
      <c r="E2586">
        <v>-3.052</v>
      </c>
      <c r="F2586">
        <v>-3.21</v>
      </c>
      <c r="G2586">
        <v>3.4</v>
      </c>
      <c r="H2586">
        <v>0</v>
      </c>
      <c r="I2586">
        <v>3.66</v>
      </c>
      <c r="J2586">
        <v>-0.28399999999999997</v>
      </c>
      <c r="K2586">
        <v>-1.278</v>
      </c>
      <c r="L2586">
        <v>-2.2709999999999999</v>
      </c>
      <c r="M2586">
        <v>-3.0550000000000002</v>
      </c>
      <c r="N2586">
        <v>-3.24</v>
      </c>
      <c r="O2586">
        <v>1.139</v>
      </c>
      <c r="P2586">
        <v>1.141</v>
      </c>
      <c r="Q2586">
        <v>1.1419999999999999</v>
      </c>
      <c r="R2586">
        <v>0.86499999999999999</v>
      </c>
      <c r="S2586">
        <v>0.41499999999999998</v>
      </c>
    </row>
    <row r="2588" spans="1:19" x14ac:dyDescent="0.3">
      <c r="A2588" t="s">
        <v>0</v>
      </c>
      <c r="B2588" t="s">
        <v>200</v>
      </c>
    </row>
    <row r="2589" spans="1:19" x14ac:dyDescent="0.3">
      <c r="A2589">
        <v>0</v>
      </c>
      <c r="B2589">
        <v>-0.27400000000000002</v>
      </c>
      <c r="C2589">
        <v>-1.274</v>
      </c>
      <c r="D2589">
        <v>-2.27</v>
      </c>
      <c r="E2589">
        <v>-3.052</v>
      </c>
      <c r="F2589">
        <v>-3.21</v>
      </c>
      <c r="G2589">
        <v>3.4</v>
      </c>
      <c r="H2589">
        <v>0</v>
      </c>
      <c r="I2589">
        <v>3.452</v>
      </c>
      <c r="J2589">
        <v>-0.27400000000000002</v>
      </c>
      <c r="K2589">
        <v>-1.274</v>
      </c>
      <c r="L2589">
        <v>-2.27</v>
      </c>
      <c r="M2589">
        <v>-3.052</v>
      </c>
      <c r="N2589">
        <v>-3.21</v>
      </c>
      <c r="O2589">
        <v>1.123</v>
      </c>
      <c r="P2589">
        <v>1.123</v>
      </c>
      <c r="Q2589">
        <v>1.117</v>
      </c>
      <c r="R2589">
        <v>0.83499999999999996</v>
      </c>
      <c r="S2589">
        <v>0.36199999999999999</v>
      </c>
    </row>
    <row r="2590" spans="1:19" x14ac:dyDescent="0.3">
      <c r="A2590">
        <v>60</v>
      </c>
      <c r="B2590">
        <v>-0.27400000000000002</v>
      </c>
      <c r="C2590">
        <v>-1.274</v>
      </c>
      <c r="D2590">
        <v>-2.27</v>
      </c>
      <c r="E2590">
        <v>-3.052</v>
      </c>
      <c r="F2590">
        <v>-3.21</v>
      </c>
      <c r="G2590">
        <v>3.4</v>
      </c>
      <c r="H2590">
        <v>0</v>
      </c>
      <c r="I2590">
        <v>3.452</v>
      </c>
      <c r="J2590">
        <v>-0.27700000000000002</v>
      </c>
      <c r="K2590">
        <v>-1.2729999999999999</v>
      </c>
      <c r="L2590">
        <v>-2.27</v>
      </c>
      <c r="M2590">
        <v>-3.052</v>
      </c>
      <c r="N2590">
        <v>-3.21</v>
      </c>
      <c r="O2590">
        <v>1.129</v>
      </c>
      <c r="P2590">
        <v>1.139</v>
      </c>
      <c r="Q2590">
        <v>1.133</v>
      </c>
      <c r="R2590">
        <v>0.84099999999999997</v>
      </c>
      <c r="S2590">
        <v>0.36399999999999999</v>
      </c>
    </row>
    <row r="2591" spans="1:19" x14ac:dyDescent="0.3">
      <c r="A2591">
        <v>120</v>
      </c>
      <c r="B2591">
        <v>-0.27400000000000002</v>
      </c>
      <c r="C2591">
        <v>-1.274</v>
      </c>
      <c r="D2591">
        <v>-2.27</v>
      </c>
      <c r="E2591">
        <v>-3.052</v>
      </c>
      <c r="F2591">
        <v>-3.21</v>
      </c>
      <c r="G2591">
        <v>3.4</v>
      </c>
      <c r="H2591">
        <v>0</v>
      </c>
      <c r="I2591">
        <v>3.452</v>
      </c>
      <c r="J2591">
        <v>-0.28000000000000003</v>
      </c>
      <c r="K2591">
        <v>-1.274</v>
      </c>
      <c r="L2591">
        <v>-2.27</v>
      </c>
      <c r="M2591">
        <v>-3.0510000000000002</v>
      </c>
      <c r="N2591">
        <v>-3.21</v>
      </c>
      <c r="O2591">
        <v>1.1319999999999999</v>
      </c>
      <c r="P2591">
        <v>1.143</v>
      </c>
      <c r="Q2591">
        <v>1.1379999999999999</v>
      </c>
      <c r="R2591">
        <v>0.84499999999999997</v>
      </c>
      <c r="S2591">
        <v>0.36499999999999999</v>
      </c>
    </row>
    <row r="2592" spans="1:19" x14ac:dyDescent="0.3">
      <c r="A2592">
        <v>180</v>
      </c>
      <c r="B2592">
        <v>-0.27400000000000002</v>
      </c>
      <c r="C2592">
        <v>-1.274</v>
      </c>
      <c r="D2592">
        <v>-2.27</v>
      </c>
      <c r="E2592">
        <v>-3.052</v>
      </c>
      <c r="F2592">
        <v>-3.21</v>
      </c>
      <c r="G2592">
        <v>3.4</v>
      </c>
      <c r="H2592">
        <v>0</v>
      </c>
      <c r="I2592">
        <v>3.452</v>
      </c>
      <c r="J2592">
        <v>-0.28100000000000003</v>
      </c>
      <c r="K2592">
        <v>-1.2729999999999999</v>
      </c>
      <c r="L2592">
        <v>-2.27</v>
      </c>
      <c r="M2592">
        <v>-3.05</v>
      </c>
      <c r="N2592">
        <v>-3.21</v>
      </c>
      <c r="O2592">
        <v>1.1339999999999999</v>
      </c>
      <c r="P2592">
        <v>1.1479999999999999</v>
      </c>
      <c r="Q2592">
        <v>1.1399999999999999</v>
      </c>
      <c r="R2592">
        <v>0.84799999999999998</v>
      </c>
      <c r="S2592">
        <v>0.36599999999999999</v>
      </c>
    </row>
    <row r="2593" spans="1:19" x14ac:dyDescent="0.3">
      <c r="A2593">
        <v>240</v>
      </c>
      <c r="B2593">
        <v>-0.27400000000000002</v>
      </c>
      <c r="C2593">
        <v>-1.274</v>
      </c>
      <c r="D2593">
        <v>-2.27</v>
      </c>
      <c r="E2593">
        <v>-3.052</v>
      </c>
      <c r="F2593">
        <v>-3.21</v>
      </c>
      <c r="G2593">
        <v>3.4</v>
      </c>
      <c r="H2593">
        <v>0</v>
      </c>
      <c r="I2593">
        <v>3.452</v>
      </c>
      <c r="J2593">
        <v>-0.28199999999999997</v>
      </c>
      <c r="K2593">
        <v>-1.2729999999999999</v>
      </c>
      <c r="L2593">
        <v>-2.27</v>
      </c>
      <c r="M2593">
        <v>-3.05</v>
      </c>
      <c r="N2593">
        <v>-3.21</v>
      </c>
      <c r="O2593">
        <v>1.1359999999999999</v>
      </c>
      <c r="P2593">
        <v>1.147</v>
      </c>
      <c r="Q2593">
        <v>1.1419999999999999</v>
      </c>
      <c r="R2593">
        <v>0.84899999999999998</v>
      </c>
      <c r="S2593">
        <v>0.36599999999999999</v>
      </c>
    </row>
    <row r="2594" spans="1:19" x14ac:dyDescent="0.3">
      <c r="A2594">
        <v>300</v>
      </c>
      <c r="B2594">
        <v>-0.27400000000000002</v>
      </c>
      <c r="C2594">
        <v>-1.274</v>
      </c>
      <c r="D2594">
        <v>-2.27</v>
      </c>
      <c r="E2594">
        <v>-3.052</v>
      </c>
      <c r="F2594">
        <v>-3.21</v>
      </c>
      <c r="G2594">
        <v>3.4</v>
      </c>
      <c r="H2594">
        <v>0</v>
      </c>
      <c r="I2594">
        <v>3.452</v>
      </c>
      <c r="J2594">
        <v>-0.28199999999999997</v>
      </c>
      <c r="K2594">
        <v>-1.274</v>
      </c>
      <c r="L2594">
        <v>-2.27</v>
      </c>
      <c r="M2594">
        <v>-3.05</v>
      </c>
      <c r="N2594">
        <v>-3.21</v>
      </c>
      <c r="O2594">
        <v>1.137</v>
      </c>
      <c r="P2594">
        <v>1.1459999999999999</v>
      </c>
      <c r="Q2594">
        <v>1.1419999999999999</v>
      </c>
      <c r="R2594">
        <v>0.84899999999999998</v>
      </c>
      <c r="S2594">
        <v>0.36799999999999999</v>
      </c>
    </row>
    <row r="2595" spans="1:19" x14ac:dyDescent="0.3">
      <c r="A2595">
        <v>360</v>
      </c>
      <c r="B2595">
        <v>-0.27400000000000002</v>
      </c>
      <c r="C2595">
        <v>-1.274</v>
      </c>
      <c r="D2595">
        <v>-2.27</v>
      </c>
      <c r="E2595">
        <v>-3.052</v>
      </c>
      <c r="F2595">
        <v>-3.21</v>
      </c>
      <c r="G2595">
        <v>3.4</v>
      </c>
      <c r="H2595">
        <v>0</v>
      </c>
      <c r="I2595">
        <v>3.452</v>
      </c>
      <c r="J2595">
        <v>-0.28299999999999997</v>
      </c>
      <c r="K2595">
        <v>-1.2749999999999999</v>
      </c>
      <c r="L2595">
        <v>-2.2709999999999999</v>
      </c>
      <c r="M2595">
        <v>-3.05</v>
      </c>
      <c r="N2595">
        <v>-3.21</v>
      </c>
      <c r="O2595">
        <v>1.1379999999999999</v>
      </c>
      <c r="P2595">
        <v>1.145</v>
      </c>
      <c r="Q2595">
        <v>1.1419999999999999</v>
      </c>
      <c r="R2595">
        <v>0.85</v>
      </c>
      <c r="S2595">
        <v>0.37</v>
      </c>
    </row>
    <row r="2596" spans="1:19" x14ac:dyDescent="0.3">
      <c r="A2596">
        <v>420</v>
      </c>
      <c r="B2596">
        <v>-0.27400000000000002</v>
      </c>
      <c r="C2596">
        <v>-1.274</v>
      </c>
      <c r="D2596">
        <v>-2.27</v>
      </c>
      <c r="E2596">
        <v>-3.052</v>
      </c>
      <c r="F2596">
        <v>-3.21</v>
      </c>
      <c r="G2596">
        <v>3.4</v>
      </c>
      <c r="H2596">
        <v>0</v>
      </c>
      <c r="I2596">
        <v>3.452</v>
      </c>
      <c r="J2596">
        <v>-0.28299999999999997</v>
      </c>
      <c r="K2596">
        <v>-1.276</v>
      </c>
      <c r="L2596">
        <v>-2.27</v>
      </c>
      <c r="M2596">
        <v>-3.05</v>
      </c>
      <c r="N2596">
        <v>-3.21</v>
      </c>
      <c r="O2596">
        <v>1.1379999999999999</v>
      </c>
      <c r="P2596">
        <v>1.1439999999999999</v>
      </c>
      <c r="Q2596">
        <v>1.1419999999999999</v>
      </c>
      <c r="R2596">
        <v>0.85</v>
      </c>
      <c r="S2596">
        <v>0.371</v>
      </c>
    </row>
    <row r="2597" spans="1:19" x14ac:dyDescent="0.3">
      <c r="A2597">
        <v>480</v>
      </c>
      <c r="B2597">
        <v>-0.27400000000000002</v>
      </c>
      <c r="C2597">
        <v>-1.274</v>
      </c>
      <c r="D2597">
        <v>-2.27</v>
      </c>
      <c r="E2597">
        <v>-3.052</v>
      </c>
      <c r="F2597">
        <v>-3.21</v>
      </c>
      <c r="G2597">
        <v>3.4</v>
      </c>
      <c r="H2597">
        <v>0</v>
      </c>
      <c r="I2597">
        <v>3.452</v>
      </c>
      <c r="J2597">
        <v>-0.28299999999999997</v>
      </c>
      <c r="K2597">
        <v>-1.2769999999999999</v>
      </c>
      <c r="L2597">
        <v>-2.27</v>
      </c>
      <c r="M2597">
        <v>-3.05</v>
      </c>
      <c r="N2597">
        <v>-3.21</v>
      </c>
      <c r="O2597">
        <v>1.139</v>
      </c>
      <c r="P2597">
        <v>1.1419999999999999</v>
      </c>
      <c r="Q2597">
        <v>1.143</v>
      </c>
      <c r="R2597">
        <v>0.85</v>
      </c>
      <c r="S2597">
        <v>0.372</v>
      </c>
    </row>
    <row r="2598" spans="1:19" x14ac:dyDescent="0.3">
      <c r="A2598">
        <v>540</v>
      </c>
      <c r="B2598">
        <v>-0.27400000000000002</v>
      </c>
      <c r="C2598">
        <v>-1.274</v>
      </c>
      <c r="D2598">
        <v>-2.27</v>
      </c>
      <c r="E2598">
        <v>-3.052</v>
      </c>
      <c r="F2598">
        <v>-3.21</v>
      </c>
      <c r="G2598">
        <v>3.4</v>
      </c>
      <c r="H2598">
        <v>0</v>
      </c>
      <c r="I2598">
        <v>3.452</v>
      </c>
      <c r="J2598">
        <v>-0.28399999999999997</v>
      </c>
      <c r="K2598">
        <v>-1.2769999999999999</v>
      </c>
      <c r="L2598">
        <v>-2.27</v>
      </c>
      <c r="M2598">
        <v>-3.05</v>
      </c>
      <c r="N2598">
        <v>-3.21</v>
      </c>
      <c r="O2598">
        <v>1.139</v>
      </c>
      <c r="P2598">
        <v>1.1419999999999999</v>
      </c>
      <c r="Q2598">
        <v>1.1419999999999999</v>
      </c>
      <c r="R2598">
        <v>0.85</v>
      </c>
      <c r="S2598">
        <v>0.372</v>
      </c>
    </row>
    <row r="2599" spans="1:19" x14ac:dyDescent="0.3">
      <c r="A2599">
        <v>600</v>
      </c>
      <c r="B2599">
        <v>-0.27400000000000002</v>
      </c>
      <c r="C2599">
        <v>-1.274</v>
      </c>
      <c r="D2599">
        <v>-2.27</v>
      </c>
      <c r="E2599">
        <v>-3.052</v>
      </c>
      <c r="F2599">
        <v>-3.21</v>
      </c>
      <c r="G2599">
        <v>3.4</v>
      </c>
      <c r="H2599">
        <v>0</v>
      </c>
      <c r="I2599">
        <v>3.452</v>
      </c>
      <c r="J2599">
        <v>-0.28399999999999997</v>
      </c>
      <c r="K2599">
        <v>-1.278</v>
      </c>
      <c r="L2599">
        <v>-2.2709999999999999</v>
      </c>
      <c r="M2599">
        <v>-3.05</v>
      </c>
      <c r="N2599">
        <v>-3.21</v>
      </c>
      <c r="O2599">
        <v>1.139</v>
      </c>
      <c r="P2599">
        <v>1.141</v>
      </c>
      <c r="Q2599">
        <v>1.1419999999999999</v>
      </c>
      <c r="R2599">
        <v>0.85</v>
      </c>
      <c r="S2599">
        <v>0.372</v>
      </c>
    </row>
    <row r="2601" spans="1:19" x14ac:dyDescent="0.3">
      <c r="A2601" t="s">
        <v>0</v>
      </c>
      <c r="B2601" t="s">
        <v>201</v>
      </c>
    </row>
    <row r="2602" spans="1:19" x14ac:dyDescent="0.3">
      <c r="A2602">
        <v>0</v>
      </c>
      <c r="B2602">
        <v>-0.27400000000000002</v>
      </c>
      <c r="C2602">
        <v>-1.274</v>
      </c>
      <c r="D2602">
        <v>-2.27</v>
      </c>
      <c r="E2602">
        <v>-3.052</v>
      </c>
      <c r="F2602">
        <v>-3.21</v>
      </c>
      <c r="G2602">
        <v>3.4</v>
      </c>
      <c r="H2602">
        <v>0</v>
      </c>
      <c r="I2602">
        <v>3.2360000000000002</v>
      </c>
      <c r="J2602">
        <v>-0.27400000000000002</v>
      </c>
      <c r="K2602">
        <v>-1.274</v>
      </c>
      <c r="L2602">
        <v>-2.27</v>
      </c>
      <c r="M2602">
        <v>-3.052</v>
      </c>
      <c r="N2602">
        <v>-3.21</v>
      </c>
      <c r="O2602">
        <v>1.123</v>
      </c>
      <c r="P2602">
        <v>1.123</v>
      </c>
      <c r="Q2602">
        <v>1.117</v>
      </c>
      <c r="R2602">
        <v>0.83499999999999996</v>
      </c>
      <c r="S2602">
        <v>0.36199999999999999</v>
      </c>
    </row>
    <row r="2603" spans="1:19" x14ac:dyDescent="0.3">
      <c r="A2603">
        <v>60</v>
      </c>
      <c r="B2603">
        <v>-0.27400000000000002</v>
      </c>
      <c r="C2603">
        <v>-1.274</v>
      </c>
      <c r="D2603">
        <v>-2.27</v>
      </c>
      <c r="E2603">
        <v>-3.052</v>
      </c>
      <c r="F2603">
        <v>-3.21</v>
      </c>
      <c r="G2603">
        <v>3.4</v>
      </c>
      <c r="H2603">
        <v>0</v>
      </c>
      <c r="I2603">
        <v>3.2360000000000002</v>
      </c>
      <c r="J2603">
        <v>-0.27700000000000002</v>
      </c>
      <c r="K2603">
        <v>-1.2729999999999999</v>
      </c>
      <c r="L2603">
        <v>-2.27</v>
      </c>
      <c r="M2603">
        <v>-3.052</v>
      </c>
      <c r="N2603">
        <v>-3.2069999999999999</v>
      </c>
      <c r="O2603">
        <v>1.129</v>
      </c>
      <c r="P2603">
        <v>1.139</v>
      </c>
      <c r="Q2603">
        <v>1.133</v>
      </c>
      <c r="R2603">
        <v>0.84199999999999997</v>
      </c>
      <c r="S2603">
        <v>0.35599999999999998</v>
      </c>
    </row>
    <row r="2604" spans="1:19" x14ac:dyDescent="0.3">
      <c r="A2604">
        <v>120</v>
      </c>
      <c r="B2604">
        <v>-0.27400000000000002</v>
      </c>
      <c r="C2604">
        <v>-1.274</v>
      </c>
      <c r="D2604">
        <v>-2.27</v>
      </c>
      <c r="E2604">
        <v>-3.052</v>
      </c>
      <c r="F2604">
        <v>-3.21</v>
      </c>
      <c r="G2604">
        <v>3.4</v>
      </c>
      <c r="H2604">
        <v>0</v>
      </c>
      <c r="I2604">
        <v>3.2360000000000002</v>
      </c>
      <c r="J2604">
        <v>-0.28000000000000003</v>
      </c>
      <c r="K2604">
        <v>-1.274</v>
      </c>
      <c r="L2604">
        <v>-2.27</v>
      </c>
      <c r="M2604">
        <v>-3.0510000000000002</v>
      </c>
      <c r="N2604">
        <v>-3.2040000000000002</v>
      </c>
      <c r="O2604">
        <v>1.1319999999999999</v>
      </c>
      <c r="P2604">
        <v>1.143</v>
      </c>
      <c r="Q2604">
        <v>1.1379999999999999</v>
      </c>
      <c r="R2604">
        <v>0.84399999999999997</v>
      </c>
      <c r="S2604">
        <v>0.35</v>
      </c>
    </row>
    <row r="2605" spans="1:19" x14ac:dyDescent="0.3">
      <c r="A2605">
        <v>180</v>
      </c>
      <c r="B2605">
        <v>-0.27400000000000002</v>
      </c>
      <c r="C2605">
        <v>-1.274</v>
      </c>
      <c r="D2605">
        <v>-2.27</v>
      </c>
      <c r="E2605">
        <v>-3.052</v>
      </c>
      <c r="F2605">
        <v>-3.21</v>
      </c>
      <c r="G2605">
        <v>3.4</v>
      </c>
      <c r="H2605">
        <v>0</v>
      </c>
      <c r="I2605">
        <v>3.2360000000000002</v>
      </c>
      <c r="J2605">
        <v>-0.28100000000000003</v>
      </c>
      <c r="K2605">
        <v>-1.2729999999999999</v>
      </c>
      <c r="L2605">
        <v>-2.27</v>
      </c>
      <c r="M2605">
        <v>-3.05</v>
      </c>
      <c r="N2605">
        <v>-3.2010000000000001</v>
      </c>
      <c r="O2605">
        <v>1.1339999999999999</v>
      </c>
      <c r="P2605">
        <v>1.1479999999999999</v>
      </c>
      <c r="Q2605">
        <v>1.1399999999999999</v>
      </c>
      <c r="R2605">
        <v>0.84699999999999998</v>
      </c>
      <c r="S2605">
        <v>0.34499999999999997</v>
      </c>
    </row>
    <row r="2606" spans="1:19" x14ac:dyDescent="0.3">
      <c r="A2606">
        <v>240</v>
      </c>
      <c r="B2606">
        <v>-0.27400000000000002</v>
      </c>
      <c r="C2606">
        <v>-1.274</v>
      </c>
      <c r="D2606">
        <v>-2.27</v>
      </c>
      <c r="E2606">
        <v>-3.052</v>
      </c>
      <c r="F2606">
        <v>-3.21</v>
      </c>
      <c r="G2606">
        <v>3.4</v>
      </c>
      <c r="H2606">
        <v>0</v>
      </c>
      <c r="I2606">
        <v>3.2360000000000002</v>
      </c>
      <c r="J2606">
        <v>-0.28199999999999997</v>
      </c>
      <c r="K2606">
        <v>-1.2729999999999999</v>
      </c>
      <c r="L2606">
        <v>-2.27</v>
      </c>
      <c r="M2606">
        <v>-3.05</v>
      </c>
      <c r="N2606">
        <v>-3.198</v>
      </c>
      <c r="O2606">
        <v>1.1359999999999999</v>
      </c>
      <c r="P2606">
        <v>1.147</v>
      </c>
      <c r="Q2606">
        <v>1.1419999999999999</v>
      </c>
      <c r="R2606">
        <v>0.85</v>
      </c>
      <c r="S2606">
        <v>0.34</v>
      </c>
    </row>
    <row r="2607" spans="1:19" x14ac:dyDescent="0.3">
      <c r="A2607">
        <v>300</v>
      </c>
      <c r="B2607">
        <v>-0.27400000000000002</v>
      </c>
      <c r="C2607">
        <v>-1.274</v>
      </c>
      <c r="D2607">
        <v>-2.27</v>
      </c>
      <c r="E2607">
        <v>-3.052</v>
      </c>
      <c r="F2607">
        <v>-3.21</v>
      </c>
      <c r="G2607">
        <v>3.4</v>
      </c>
      <c r="H2607">
        <v>0</v>
      </c>
      <c r="I2607">
        <v>3.2360000000000002</v>
      </c>
      <c r="J2607">
        <v>-0.28199999999999997</v>
      </c>
      <c r="K2607">
        <v>-1.274</v>
      </c>
      <c r="L2607">
        <v>-2.27</v>
      </c>
      <c r="M2607">
        <v>-3.0510000000000002</v>
      </c>
      <c r="N2607">
        <v>-3.1949999999999998</v>
      </c>
      <c r="O2607">
        <v>1.137</v>
      </c>
      <c r="P2607">
        <v>1.1459999999999999</v>
      </c>
      <c r="Q2607">
        <v>1.141</v>
      </c>
      <c r="R2607">
        <v>0.85199999999999998</v>
      </c>
      <c r="S2607">
        <v>0.33700000000000002</v>
      </c>
    </row>
    <row r="2608" spans="1:19" x14ac:dyDescent="0.3">
      <c r="A2608">
        <v>360</v>
      </c>
      <c r="B2608">
        <v>-0.27400000000000002</v>
      </c>
      <c r="C2608">
        <v>-1.274</v>
      </c>
      <c r="D2608">
        <v>-2.27</v>
      </c>
      <c r="E2608">
        <v>-3.052</v>
      </c>
      <c r="F2608">
        <v>-3.21</v>
      </c>
      <c r="G2608">
        <v>3.4</v>
      </c>
      <c r="H2608">
        <v>0</v>
      </c>
      <c r="I2608">
        <v>3.2360000000000002</v>
      </c>
      <c r="J2608">
        <v>-0.28299999999999997</v>
      </c>
      <c r="K2608">
        <v>-1.2749999999999999</v>
      </c>
      <c r="L2608">
        <v>-2.2709999999999999</v>
      </c>
      <c r="M2608">
        <v>-3.05</v>
      </c>
      <c r="N2608">
        <v>-3.1920000000000002</v>
      </c>
      <c r="O2608">
        <v>1.1379999999999999</v>
      </c>
      <c r="P2608">
        <v>1.145</v>
      </c>
      <c r="Q2608">
        <v>1.1419999999999999</v>
      </c>
      <c r="R2608">
        <v>0.85</v>
      </c>
      <c r="S2608">
        <v>0.33500000000000002</v>
      </c>
    </row>
    <row r="2609" spans="1:19" x14ac:dyDescent="0.3">
      <c r="A2609">
        <v>420</v>
      </c>
      <c r="B2609">
        <v>-0.27400000000000002</v>
      </c>
      <c r="C2609">
        <v>-1.274</v>
      </c>
      <c r="D2609">
        <v>-2.27</v>
      </c>
      <c r="E2609">
        <v>-3.052</v>
      </c>
      <c r="F2609">
        <v>-3.21</v>
      </c>
      <c r="G2609">
        <v>3.4</v>
      </c>
      <c r="H2609">
        <v>0</v>
      </c>
      <c r="I2609">
        <v>3.2360000000000002</v>
      </c>
      <c r="J2609">
        <v>-0.28299999999999997</v>
      </c>
      <c r="K2609">
        <v>-1.276</v>
      </c>
      <c r="L2609">
        <v>-2.2709999999999999</v>
      </c>
      <c r="M2609">
        <v>-3.0489999999999999</v>
      </c>
      <c r="N2609">
        <v>-3.1890000000000001</v>
      </c>
      <c r="O2609">
        <v>1.1379999999999999</v>
      </c>
      <c r="P2609">
        <v>1.1439999999999999</v>
      </c>
      <c r="Q2609">
        <v>1.143</v>
      </c>
      <c r="R2609">
        <v>0.84699999999999998</v>
      </c>
      <c r="S2609">
        <v>0.33400000000000002</v>
      </c>
    </row>
    <row r="2610" spans="1:19" x14ac:dyDescent="0.3">
      <c r="A2610">
        <v>480</v>
      </c>
      <c r="B2610">
        <v>-0.27400000000000002</v>
      </c>
      <c r="C2610">
        <v>-1.274</v>
      </c>
      <c r="D2610">
        <v>-2.27</v>
      </c>
      <c r="E2610">
        <v>-3.052</v>
      </c>
      <c r="F2610">
        <v>-3.21</v>
      </c>
      <c r="G2610">
        <v>3.4</v>
      </c>
      <c r="H2610">
        <v>0</v>
      </c>
      <c r="I2610">
        <v>3.2360000000000002</v>
      </c>
      <c r="J2610">
        <v>-0.28299999999999997</v>
      </c>
      <c r="K2610">
        <v>-1.2769999999999999</v>
      </c>
      <c r="L2610">
        <v>-2.27</v>
      </c>
      <c r="M2610">
        <v>-3.0470000000000002</v>
      </c>
      <c r="N2610">
        <v>-3.1859999999999999</v>
      </c>
      <c r="O2610">
        <v>1.139</v>
      </c>
      <c r="P2610">
        <v>1.1419999999999999</v>
      </c>
      <c r="Q2610">
        <v>1.143</v>
      </c>
      <c r="R2610">
        <v>0.84299999999999997</v>
      </c>
      <c r="S2610">
        <v>0.33200000000000002</v>
      </c>
    </row>
    <row r="2611" spans="1:19" x14ac:dyDescent="0.3">
      <c r="A2611">
        <v>540</v>
      </c>
      <c r="B2611">
        <v>-0.27400000000000002</v>
      </c>
      <c r="C2611">
        <v>-1.274</v>
      </c>
      <c r="D2611">
        <v>-2.27</v>
      </c>
      <c r="E2611">
        <v>-3.052</v>
      </c>
      <c r="F2611">
        <v>-3.21</v>
      </c>
      <c r="G2611">
        <v>3.4</v>
      </c>
      <c r="H2611">
        <v>0</v>
      </c>
      <c r="I2611">
        <v>3.2360000000000002</v>
      </c>
      <c r="J2611">
        <v>-0.28399999999999997</v>
      </c>
      <c r="K2611">
        <v>-1.2769999999999999</v>
      </c>
      <c r="L2611">
        <v>-2.27</v>
      </c>
      <c r="M2611">
        <v>-3.0459999999999998</v>
      </c>
      <c r="N2611">
        <v>-3.1829999999999998</v>
      </c>
      <c r="O2611">
        <v>1.139</v>
      </c>
      <c r="P2611">
        <v>1.1419999999999999</v>
      </c>
      <c r="Q2611">
        <v>1.1419999999999999</v>
      </c>
      <c r="R2611">
        <v>0.83899999999999997</v>
      </c>
      <c r="S2611">
        <v>0.33</v>
      </c>
    </row>
    <row r="2612" spans="1:19" x14ac:dyDescent="0.3">
      <c r="A2612">
        <v>600</v>
      </c>
      <c r="B2612">
        <v>-0.27400000000000002</v>
      </c>
      <c r="C2612">
        <v>-1.274</v>
      </c>
      <c r="D2612">
        <v>-2.27</v>
      </c>
      <c r="E2612">
        <v>-3.052</v>
      </c>
      <c r="F2612">
        <v>-3.21</v>
      </c>
      <c r="G2612">
        <v>3.4</v>
      </c>
      <c r="H2612">
        <v>0</v>
      </c>
      <c r="I2612">
        <v>3.2360000000000002</v>
      </c>
      <c r="J2612">
        <v>-0.28399999999999997</v>
      </c>
      <c r="K2612">
        <v>-1.278</v>
      </c>
      <c r="L2612">
        <v>-2.2709999999999999</v>
      </c>
      <c r="M2612">
        <v>-3.0430000000000001</v>
      </c>
      <c r="N2612">
        <v>-3.18</v>
      </c>
      <c r="O2612">
        <v>1.139</v>
      </c>
      <c r="P2612">
        <v>1.141</v>
      </c>
      <c r="Q2612">
        <v>1.1419999999999999</v>
      </c>
      <c r="R2612">
        <v>0.83499999999999996</v>
      </c>
      <c r="S2612">
        <v>0.32800000000000001</v>
      </c>
    </row>
    <row r="2614" spans="1:19" x14ac:dyDescent="0.3">
      <c r="A2614" t="s">
        <v>0</v>
      </c>
      <c r="B2614" t="s">
        <v>202</v>
      </c>
    </row>
    <row r="2615" spans="1:19" x14ac:dyDescent="0.3">
      <c r="A2615">
        <v>0</v>
      </c>
      <c r="B2615">
        <v>-0.27400000000000002</v>
      </c>
      <c r="C2615">
        <v>-1.274</v>
      </c>
      <c r="D2615">
        <v>-2.27</v>
      </c>
      <c r="E2615">
        <v>-3.0459999999999998</v>
      </c>
      <c r="F2615">
        <v>-3.2</v>
      </c>
      <c r="G2615">
        <v>3.4</v>
      </c>
      <c r="H2615">
        <v>0</v>
      </c>
      <c r="I2615">
        <v>3.661</v>
      </c>
      <c r="J2615">
        <v>-0.27400000000000002</v>
      </c>
      <c r="K2615">
        <v>-1.274</v>
      </c>
      <c r="L2615">
        <v>-2.27</v>
      </c>
      <c r="M2615">
        <v>-3.0459999999999998</v>
      </c>
      <c r="N2615">
        <v>-3.2</v>
      </c>
      <c r="O2615">
        <v>1.123</v>
      </c>
      <c r="P2615">
        <v>1.123</v>
      </c>
      <c r="Q2615">
        <v>1.117</v>
      </c>
      <c r="R2615">
        <v>0.82799999999999996</v>
      </c>
      <c r="S2615">
        <v>0.35899999999999999</v>
      </c>
    </row>
    <row r="2616" spans="1:19" x14ac:dyDescent="0.3">
      <c r="A2616">
        <v>60</v>
      </c>
      <c r="B2616">
        <v>-0.27400000000000002</v>
      </c>
      <c r="C2616">
        <v>-1.274</v>
      </c>
      <c r="D2616">
        <v>-2.27</v>
      </c>
      <c r="E2616">
        <v>-3.0459999999999998</v>
      </c>
      <c r="F2616">
        <v>-3.2</v>
      </c>
      <c r="G2616">
        <v>3.4</v>
      </c>
      <c r="H2616">
        <v>0</v>
      </c>
      <c r="I2616">
        <v>3.661</v>
      </c>
      <c r="J2616">
        <v>-0.27700000000000002</v>
      </c>
      <c r="K2616">
        <v>-1.274</v>
      </c>
      <c r="L2616">
        <v>-2.27</v>
      </c>
      <c r="M2616">
        <v>-3.0459999999999998</v>
      </c>
      <c r="N2616">
        <v>-3.2029999999999998</v>
      </c>
      <c r="O2616">
        <v>1.129</v>
      </c>
      <c r="P2616">
        <v>1.1399999999999999</v>
      </c>
      <c r="Q2616">
        <v>1.1319999999999999</v>
      </c>
      <c r="R2616">
        <v>0.83299999999999996</v>
      </c>
      <c r="S2616">
        <v>0.36899999999999999</v>
      </c>
    </row>
    <row r="2617" spans="1:19" x14ac:dyDescent="0.3">
      <c r="A2617">
        <v>120</v>
      </c>
      <c r="B2617">
        <v>-0.27400000000000002</v>
      </c>
      <c r="C2617">
        <v>-1.274</v>
      </c>
      <c r="D2617">
        <v>-2.27</v>
      </c>
      <c r="E2617">
        <v>-3.0459999999999998</v>
      </c>
      <c r="F2617">
        <v>-3.2</v>
      </c>
      <c r="G2617">
        <v>3.4</v>
      </c>
      <c r="H2617">
        <v>0</v>
      </c>
      <c r="I2617">
        <v>3.661</v>
      </c>
      <c r="J2617">
        <v>-0.28000000000000003</v>
      </c>
      <c r="K2617">
        <v>-1.274</v>
      </c>
      <c r="L2617">
        <v>-2.27</v>
      </c>
      <c r="M2617">
        <v>-3.0449999999999999</v>
      </c>
      <c r="N2617">
        <v>-3.206</v>
      </c>
      <c r="O2617">
        <v>1.1319999999999999</v>
      </c>
      <c r="P2617">
        <v>1.143</v>
      </c>
      <c r="Q2617">
        <v>1.139</v>
      </c>
      <c r="R2617">
        <v>0.84</v>
      </c>
      <c r="S2617">
        <v>0.376</v>
      </c>
    </row>
    <row r="2618" spans="1:19" x14ac:dyDescent="0.3">
      <c r="A2618">
        <v>180</v>
      </c>
      <c r="B2618">
        <v>-0.27400000000000002</v>
      </c>
      <c r="C2618">
        <v>-1.274</v>
      </c>
      <c r="D2618">
        <v>-2.27</v>
      </c>
      <c r="E2618">
        <v>-3.0459999999999998</v>
      </c>
      <c r="F2618">
        <v>-3.2</v>
      </c>
      <c r="G2618">
        <v>3.4</v>
      </c>
      <c r="H2618">
        <v>0</v>
      </c>
      <c r="I2618">
        <v>3.661</v>
      </c>
      <c r="J2618">
        <v>-0.28100000000000003</v>
      </c>
      <c r="K2618">
        <v>-1.2729999999999999</v>
      </c>
      <c r="L2618">
        <v>-2.27</v>
      </c>
      <c r="M2618">
        <v>-3.0449999999999999</v>
      </c>
      <c r="N2618">
        <v>-3.2090000000000001</v>
      </c>
      <c r="O2618">
        <v>1.135</v>
      </c>
      <c r="P2618">
        <v>1.1479999999999999</v>
      </c>
      <c r="Q2618">
        <v>1.1399999999999999</v>
      </c>
      <c r="R2618">
        <v>0.84199999999999997</v>
      </c>
      <c r="S2618">
        <v>0.38400000000000001</v>
      </c>
    </row>
    <row r="2619" spans="1:19" x14ac:dyDescent="0.3">
      <c r="A2619">
        <v>240</v>
      </c>
      <c r="B2619">
        <v>-0.27400000000000002</v>
      </c>
      <c r="C2619">
        <v>-1.274</v>
      </c>
      <c r="D2619">
        <v>-2.27</v>
      </c>
      <c r="E2619">
        <v>-3.0459999999999998</v>
      </c>
      <c r="F2619">
        <v>-3.2</v>
      </c>
      <c r="G2619">
        <v>3.4</v>
      </c>
      <c r="H2619">
        <v>0</v>
      </c>
      <c r="I2619">
        <v>3.661</v>
      </c>
      <c r="J2619">
        <v>-0.28199999999999997</v>
      </c>
      <c r="K2619">
        <v>-1.2729999999999999</v>
      </c>
      <c r="L2619">
        <v>-2.27</v>
      </c>
      <c r="M2619">
        <v>-3.0430000000000001</v>
      </c>
      <c r="N2619">
        <v>-3.2120000000000002</v>
      </c>
      <c r="O2619">
        <v>1.1359999999999999</v>
      </c>
      <c r="P2619">
        <v>1.147</v>
      </c>
      <c r="Q2619">
        <v>1.1419999999999999</v>
      </c>
      <c r="R2619">
        <v>0.84</v>
      </c>
      <c r="S2619">
        <v>0.39</v>
      </c>
    </row>
    <row r="2620" spans="1:19" x14ac:dyDescent="0.3">
      <c r="A2620">
        <v>300</v>
      </c>
      <c r="B2620">
        <v>-0.27400000000000002</v>
      </c>
      <c r="C2620">
        <v>-1.274</v>
      </c>
      <c r="D2620">
        <v>-2.27</v>
      </c>
      <c r="E2620">
        <v>-3.0459999999999998</v>
      </c>
      <c r="F2620">
        <v>-3.2</v>
      </c>
      <c r="G2620">
        <v>3.4</v>
      </c>
      <c r="H2620">
        <v>0</v>
      </c>
      <c r="I2620">
        <v>3.661</v>
      </c>
      <c r="J2620">
        <v>-0.28299999999999997</v>
      </c>
      <c r="K2620">
        <v>-1.274</v>
      </c>
      <c r="L2620">
        <v>-2.27</v>
      </c>
      <c r="M2620">
        <v>-3.0430000000000001</v>
      </c>
      <c r="N2620">
        <v>-3.2149999999999999</v>
      </c>
      <c r="O2620">
        <v>1.137</v>
      </c>
      <c r="P2620">
        <v>1.1459999999999999</v>
      </c>
      <c r="Q2620">
        <v>1.1419999999999999</v>
      </c>
      <c r="R2620">
        <v>0.84099999999999997</v>
      </c>
      <c r="S2620">
        <v>0.39600000000000002</v>
      </c>
    </row>
    <row r="2621" spans="1:19" x14ac:dyDescent="0.3">
      <c r="A2621">
        <v>360</v>
      </c>
      <c r="B2621">
        <v>-0.27400000000000002</v>
      </c>
      <c r="C2621">
        <v>-1.274</v>
      </c>
      <c r="D2621">
        <v>-2.27</v>
      </c>
      <c r="E2621">
        <v>-3.0459999999999998</v>
      </c>
      <c r="F2621">
        <v>-3.2</v>
      </c>
      <c r="G2621">
        <v>3.4</v>
      </c>
      <c r="H2621">
        <v>0</v>
      </c>
      <c r="I2621">
        <v>3.661</v>
      </c>
      <c r="J2621">
        <v>-0.28299999999999997</v>
      </c>
      <c r="K2621">
        <v>-1.2749999999999999</v>
      </c>
      <c r="L2621">
        <v>-2.27</v>
      </c>
      <c r="M2621">
        <v>-3.0430000000000001</v>
      </c>
      <c r="N2621">
        <v>-3.218</v>
      </c>
      <c r="O2621">
        <v>1.1379999999999999</v>
      </c>
      <c r="P2621">
        <v>1.1439999999999999</v>
      </c>
      <c r="Q2621">
        <v>1.1419999999999999</v>
      </c>
      <c r="R2621">
        <v>0.84299999999999997</v>
      </c>
      <c r="S2621">
        <v>0.40100000000000002</v>
      </c>
    </row>
    <row r="2622" spans="1:19" x14ac:dyDescent="0.3">
      <c r="A2622">
        <v>420</v>
      </c>
      <c r="B2622">
        <v>-0.27400000000000002</v>
      </c>
      <c r="C2622">
        <v>-1.274</v>
      </c>
      <c r="D2622">
        <v>-2.27</v>
      </c>
      <c r="E2622">
        <v>-3.0459999999999998</v>
      </c>
      <c r="F2622">
        <v>-3.2</v>
      </c>
      <c r="G2622">
        <v>3.4</v>
      </c>
      <c r="H2622">
        <v>0</v>
      </c>
      <c r="I2622">
        <v>3.661</v>
      </c>
      <c r="J2622">
        <v>-0.28299999999999997</v>
      </c>
      <c r="K2622">
        <v>-1.276</v>
      </c>
      <c r="L2622">
        <v>-2.27</v>
      </c>
      <c r="M2622">
        <v>-3.0449999999999999</v>
      </c>
      <c r="N2622">
        <v>-3.2210000000000001</v>
      </c>
      <c r="O2622">
        <v>1.1379999999999999</v>
      </c>
      <c r="P2622">
        <v>1.1439999999999999</v>
      </c>
      <c r="Q2622">
        <v>1.1419999999999999</v>
      </c>
      <c r="R2622">
        <v>0.84699999999999998</v>
      </c>
      <c r="S2622">
        <v>0.40500000000000003</v>
      </c>
    </row>
    <row r="2623" spans="1:19" x14ac:dyDescent="0.3">
      <c r="A2623">
        <v>480</v>
      </c>
      <c r="B2623">
        <v>-0.27400000000000002</v>
      </c>
      <c r="C2623">
        <v>-1.274</v>
      </c>
      <c r="D2623">
        <v>-2.27</v>
      </c>
      <c r="E2623">
        <v>-3.0459999999999998</v>
      </c>
      <c r="F2623">
        <v>-3.2</v>
      </c>
      <c r="G2623">
        <v>3.4</v>
      </c>
      <c r="H2623">
        <v>0</v>
      </c>
      <c r="I2623">
        <v>3.661</v>
      </c>
      <c r="J2623">
        <v>-0.28299999999999997</v>
      </c>
      <c r="K2623">
        <v>-1.2769999999999999</v>
      </c>
      <c r="L2623">
        <v>-2.27</v>
      </c>
      <c r="M2623">
        <v>-3.0459999999999998</v>
      </c>
      <c r="N2623">
        <v>-3.2240000000000002</v>
      </c>
      <c r="O2623">
        <v>1.139</v>
      </c>
      <c r="P2623">
        <v>1.1419999999999999</v>
      </c>
      <c r="Q2623">
        <v>1.1419999999999999</v>
      </c>
      <c r="R2623">
        <v>0.85099999999999998</v>
      </c>
      <c r="S2623">
        <v>0.40799999999999997</v>
      </c>
    </row>
    <row r="2624" spans="1:19" x14ac:dyDescent="0.3">
      <c r="A2624">
        <v>540</v>
      </c>
      <c r="B2624">
        <v>-0.27400000000000002</v>
      </c>
      <c r="C2624">
        <v>-1.274</v>
      </c>
      <c r="D2624">
        <v>-2.27</v>
      </c>
      <c r="E2624">
        <v>-3.0459999999999998</v>
      </c>
      <c r="F2624">
        <v>-3.2</v>
      </c>
      <c r="G2624">
        <v>3.4</v>
      </c>
      <c r="H2624">
        <v>0</v>
      </c>
      <c r="I2624">
        <v>3.661</v>
      </c>
      <c r="J2624">
        <v>-0.28399999999999997</v>
      </c>
      <c r="K2624">
        <v>-1.2769999999999999</v>
      </c>
      <c r="L2624">
        <v>-2.27</v>
      </c>
      <c r="M2624">
        <v>-3.0470000000000002</v>
      </c>
      <c r="N2624">
        <v>-3.2269999999999999</v>
      </c>
      <c r="O2624">
        <v>1.139</v>
      </c>
      <c r="P2624">
        <v>1.1419999999999999</v>
      </c>
      <c r="Q2624">
        <v>1.1419999999999999</v>
      </c>
      <c r="R2624">
        <v>0.85399999999999998</v>
      </c>
      <c r="S2624">
        <v>0.41</v>
      </c>
    </row>
    <row r="2625" spans="1:19" x14ac:dyDescent="0.3">
      <c r="A2625">
        <v>600</v>
      </c>
      <c r="B2625">
        <v>-0.27400000000000002</v>
      </c>
      <c r="C2625">
        <v>-1.274</v>
      </c>
      <c r="D2625">
        <v>-2.27</v>
      </c>
      <c r="E2625">
        <v>-3.0459999999999998</v>
      </c>
      <c r="F2625">
        <v>-3.2</v>
      </c>
      <c r="G2625">
        <v>3.4</v>
      </c>
      <c r="H2625">
        <v>0</v>
      </c>
      <c r="I2625">
        <v>3.661</v>
      </c>
      <c r="J2625">
        <v>-0.28399999999999997</v>
      </c>
      <c r="K2625">
        <v>-1.278</v>
      </c>
      <c r="L2625">
        <v>-2.27</v>
      </c>
      <c r="M2625">
        <v>-3.0489999999999999</v>
      </c>
      <c r="N2625">
        <v>-3.23</v>
      </c>
      <c r="O2625">
        <v>1.139</v>
      </c>
      <c r="P2625">
        <v>1.141</v>
      </c>
      <c r="Q2625">
        <v>1.1419999999999999</v>
      </c>
      <c r="R2625">
        <v>0.85799999999999998</v>
      </c>
      <c r="S2625">
        <v>0.41199999999999998</v>
      </c>
    </row>
    <row r="2627" spans="1:19" x14ac:dyDescent="0.3">
      <c r="A2627" t="s">
        <v>0</v>
      </c>
      <c r="B2627" t="s">
        <v>203</v>
      </c>
    </row>
    <row r="2628" spans="1:19" x14ac:dyDescent="0.3">
      <c r="A2628">
        <v>0</v>
      </c>
      <c r="B2628">
        <v>-0.27400000000000002</v>
      </c>
      <c r="C2628">
        <v>-1.274</v>
      </c>
      <c r="D2628">
        <v>-2.27</v>
      </c>
      <c r="E2628">
        <v>-3.0459999999999998</v>
      </c>
      <c r="F2628">
        <v>-3.2</v>
      </c>
      <c r="G2628">
        <v>3.4</v>
      </c>
      <c r="H2628">
        <v>0</v>
      </c>
      <c r="I2628">
        <v>3.452</v>
      </c>
      <c r="J2628">
        <v>-0.27400000000000002</v>
      </c>
      <c r="K2628">
        <v>-1.274</v>
      </c>
      <c r="L2628">
        <v>-2.27</v>
      </c>
      <c r="M2628">
        <v>-3.0459999999999998</v>
      </c>
      <c r="N2628">
        <v>-3.2</v>
      </c>
      <c r="O2628">
        <v>1.123</v>
      </c>
      <c r="P2628">
        <v>1.123</v>
      </c>
      <c r="Q2628">
        <v>1.117</v>
      </c>
      <c r="R2628">
        <v>0.82799999999999996</v>
      </c>
      <c r="S2628">
        <v>0.35899999999999999</v>
      </c>
    </row>
    <row r="2629" spans="1:19" x14ac:dyDescent="0.3">
      <c r="A2629">
        <v>60</v>
      </c>
      <c r="B2629">
        <v>-0.27400000000000002</v>
      </c>
      <c r="C2629">
        <v>-1.274</v>
      </c>
      <c r="D2629">
        <v>-2.27</v>
      </c>
      <c r="E2629">
        <v>-3.0459999999999998</v>
      </c>
      <c r="F2629">
        <v>-3.2</v>
      </c>
      <c r="G2629">
        <v>3.4</v>
      </c>
      <c r="H2629">
        <v>0</v>
      </c>
      <c r="I2629">
        <v>3.452</v>
      </c>
      <c r="J2629">
        <v>-0.27700000000000002</v>
      </c>
      <c r="K2629">
        <v>-1.2729999999999999</v>
      </c>
      <c r="L2629">
        <v>-2.27</v>
      </c>
      <c r="M2629">
        <v>-3.0459999999999998</v>
      </c>
      <c r="N2629">
        <v>-3.2</v>
      </c>
      <c r="O2629">
        <v>1.129</v>
      </c>
      <c r="P2629">
        <v>1.139</v>
      </c>
      <c r="Q2629">
        <v>1.1319999999999999</v>
      </c>
      <c r="R2629">
        <v>0.83399999999999996</v>
      </c>
      <c r="S2629">
        <v>0.36099999999999999</v>
      </c>
    </row>
    <row r="2630" spans="1:19" x14ac:dyDescent="0.3">
      <c r="A2630">
        <v>120</v>
      </c>
      <c r="B2630">
        <v>-0.27400000000000002</v>
      </c>
      <c r="C2630">
        <v>-1.274</v>
      </c>
      <c r="D2630">
        <v>-2.27</v>
      </c>
      <c r="E2630">
        <v>-3.0459999999999998</v>
      </c>
      <c r="F2630">
        <v>-3.2</v>
      </c>
      <c r="G2630">
        <v>3.4</v>
      </c>
      <c r="H2630">
        <v>0</v>
      </c>
      <c r="I2630">
        <v>3.452</v>
      </c>
      <c r="J2630">
        <v>-0.28000000000000003</v>
      </c>
      <c r="K2630">
        <v>-1.274</v>
      </c>
      <c r="L2630">
        <v>-2.27</v>
      </c>
      <c r="M2630">
        <v>-3.0449999999999999</v>
      </c>
      <c r="N2630">
        <v>-3.2</v>
      </c>
      <c r="O2630">
        <v>1.1319999999999999</v>
      </c>
      <c r="P2630">
        <v>1.1439999999999999</v>
      </c>
      <c r="Q2630">
        <v>1.1379999999999999</v>
      </c>
      <c r="R2630">
        <v>0.83899999999999997</v>
      </c>
      <c r="S2630">
        <v>0.36199999999999999</v>
      </c>
    </row>
    <row r="2631" spans="1:19" x14ac:dyDescent="0.3">
      <c r="A2631">
        <v>180</v>
      </c>
      <c r="B2631">
        <v>-0.27400000000000002</v>
      </c>
      <c r="C2631">
        <v>-1.274</v>
      </c>
      <c r="D2631">
        <v>-2.27</v>
      </c>
      <c r="E2631">
        <v>-3.0459999999999998</v>
      </c>
      <c r="F2631">
        <v>-3.2</v>
      </c>
      <c r="G2631">
        <v>3.4</v>
      </c>
      <c r="H2631">
        <v>0</v>
      </c>
      <c r="I2631">
        <v>3.452</v>
      </c>
      <c r="J2631">
        <v>-0.28100000000000003</v>
      </c>
      <c r="K2631">
        <v>-1.2729999999999999</v>
      </c>
      <c r="L2631">
        <v>-2.27</v>
      </c>
      <c r="M2631">
        <v>-3.044</v>
      </c>
      <c r="N2631">
        <v>-3.2</v>
      </c>
      <c r="O2631">
        <v>1.1339999999999999</v>
      </c>
      <c r="P2631">
        <v>1.1479999999999999</v>
      </c>
      <c r="Q2631">
        <v>1.1399999999999999</v>
      </c>
      <c r="R2631">
        <v>0.84099999999999997</v>
      </c>
      <c r="S2631">
        <v>0.36299999999999999</v>
      </c>
    </row>
    <row r="2632" spans="1:19" x14ac:dyDescent="0.3">
      <c r="A2632">
        <v>240</v>
      </c>
      <c r="B2632">
        <v>-0.27400000000000002</v>
      </c>
      <c r="C2632">
        <v>-1.274</v>
      </c>
      <c r="D2632">
        <v>-2.27</v>
      </c>
      <c r="E2632">
        <v>-3.0459999999999998</v>
      </c>
      <c r="F2632">
        <v>-3.2</v>
      </c>
      <c r="G2632">
        <v>3.4</v>
      </c>
      <c r="H2632">
        <v>0</v>
      </c>
      <c r="I2632">
        <v>3.452</v>
      </c>
      <c r="J2632">
        <v>-0.28199999999999997</v>
      </c>
      <c r="K2632">
        <v>-1.2729999999999999</v>
      </c>
      <c r="L2632">
        <v>-2.27</v>
      </c>
      <c r="M2632">
        <v>-3.044</v>
      </c>
      <c r="N2632">
        <v>-3.2</v>
      </c>
      <c r="O2632">
        <v>1.1359999999999999</v>
      </c>
      <c r="P2632">
        <v>1.147</v>
      </c>
      <c r="Q2632">
        <v>1.1419999999999999</v>
      </c>
      <c r="R2632">
        <v>0.84199999999999997</v>
      </c>
      <c r="S2632">
        <v>0.36399999999999999</v>
      </c>
    </row>
    <row r="2633" spans="1:19" x14ac:dyDescent="0.3">
      <c r="A2633">
        <v>300</v>
      </c>
      <c r="B2633">
        <v>-0.27400000000000002</v>
      </c>
      <c r="C2633">
        <v>-1.274</v>
      </c>
      <c r="D2633">
        <v>-2.27</v>
      </c>
      <c r="E2633">
        <v>-3.0459999999999998</v>
      </c>
      <c r="F2633">
        <v>-3.2</v>
      </c>
      <c r="G2633">
        <v>3.4</v>
      </c>
      <c r="H2633">
        <v>0</v>
      </c>
      <c r="I2633">
        <v>3.452</v>
      </c>
      <c r="J2633">
        <v>-0.28199999999999997</v>
      </c>
      <c r="K2633">
        <v>-1.274</v>
      </c>
      <c r="L2633">
        <v>-2.27</v>
      </c>
      <c r="M2633">
        <v>-3.044</v>
      </c>
      <c r="N2633">
        <v>-3.2</v>
      </c>
      <c r="O2633">
        <v>1.137</v>
      </c>
      <c r="P2633">
        <v>1.1459999999999999</v>
      </c>
      <c r="Q2633">
        <v>1.1419999999999999</v>
      </c>
      <c r="R2633">
        <v>0.84299999999999997</v>
      </c>
      <c r="S2633">
        <v>0.36499999999999999</v>
      </c>
    </row>
    <row r="2634" spans="1:19" x14ac:dyDescent="0.3">
      <c r="A2634">
        <v>360</v>
      </c>
      <c r="B2634">
        <v>-0.27400000000000002</v>
      </c>
      <c r="C2634">
        <v>-1.274</v>
      </c>
      <c r="D2634">
        <v>-2.27</v>
      </c>
      <c r="E2634">
        <v>-3.0459999999999998</v>
      </c>
      <c r="F2634">
        <v>-3.2</v>
      </c>
      <c r="G2634">
        <v>3.4</v>
      </c>
      <c r="H2634">
        <v>0</v>
      </c>
      <c r="I2634">
        <v>3.452</v>
      </c>
      <c r="J2634">
        <v>-0.28299999999999997</v>
      </c>
      <c r="K2634">
        <v>-1.2749999999999999</v>
      </c>
      <c r="L2634">
        <v>-2.27</v>
      </c>
      <c r="M2634">
        <v>-3.044</v>
      </c>
      <c r="N2634">
        <v>-3.2</v>
      </c>
      <c r="O2634">
        <v>1.1379999999999999</v>
      </c>
      <c r="P2634">
        <v>1.145</v>
      </c>
      <c r="Q2634">
        <v>1.1419999999999999</v>
      </c>
      <c r="R2634">
        <v>0.84299999999999997</v>
      </c>
      <c r="S2634">
        <v>0.36699999999999999</v>
      </c>
    </row>
    <row r="2635" spans="1:19" x14ac:dyDescent="0.3">
      <c r="A2635">
        <v>420</v>
      </c>
      <c r="B2635">
        <v>-0.27400000000000002</v>
      </c>
      <c r="C2635">
        <v>-1.274</v>
      </c>
      <c r="D2635">
        <v>-2.27</v>
      </c>
      <c r="E2635">
        <v>-3.0459999999999998</v>
      </c>
      <c r="F2635">
        <v>-3.2</v>
      </c>
      <c r="G2635">
        <v>3.4</v>
      </c>
      <c r="H2635">
        <v>0</v>
      </c>
      <c r="I2635">
        <v>3.452</v>
      </c>
      <c r="J2635">
        <v>-0.28299999999999997</v>
      </c>
      <c r="K2635">
        <v>-1.276</v>
      </c>
      <c r="L2635">
        <v>-2.27</v>
      </c>
      <c r="M2635">
        <v>-3.044</v>
      </c>
      <c r="N2635">
        <v>-3.2</v>
      </c>
      <c r="O2635">
        <v>1.1379999999999999</v>
      </c>
      <c r="P2635">
        <v>1.1439999999999999</v>
      </c>
      <c r="Q2635">
        <v>1.1419999999999999</v>
      </c>
      <c r="R2635">
        <v>0.84399999999999997</v>
      </c>
      <c r="S2635">
        <v>0.36799999999999999</v>
      </c>
    </row>
    <row r="2636" spans="1:19" x14ac:dyDescent="0.3">
      <c r="A2636">
        <v>480</v>
      </c>
      <c r="B2636">
        <v>-0.27400000000000002</v>
      </c>
      <c r="C2636">
        <v>-1.274</v>
      </c>
      <c r="D2636">
        <v>-2.27</v>
      </c>
      <c r="E2636">
        <v>-3.0459999999999998</v>
      </c>
      <c r="F2636">
        <v>-3.2</v>
      </c>
      <c r="G2636">
        <v>3.4</v>
      </c>
      <c r="H2636">
        <v>0</v>
      </c>
      <c r="I2636">
        <v>3.452</v>
      </c>
      <c r="J2636">
        <v>-0.28299999999999997</v>
      </c>
      <c r="K2636">
        <v>-1.2769999999999999</v>
      </c>
      <c r="L2636">
        <v>-2.27</v>
      </c>
      <c r="M2636">
        <v>-3.044</v>
      </c>
      <c r="N2636">
        <v>-3.2</v>
      </c>
      <c r="O2636">
        <v>1.139</v>
      </c>
      <c r="P2636">
        <v>1.1419999999999999</v>
      </c>
      <c r="Q2636">
        <v>1.1419999999999999</v>
      </c>
      <c r="R2636">
        <v>0.84399999999999997</v>
      </c>
      <c r="S2636">
        <v>0.36899999999999999</v>
      </c>
    </row>
    <row r="2637" spans="1:19" x14ac:dyDescent="0.3">
      <c r="A2637">
        <v>540</v>
      </c>
      <c r="B2637">
        <v>-0.27400000000000002</v>
      </c>
      <c r="C2637">
        <v>-1.274</v>
      </c>
      <c r="D2637">
        <v>-2.27</v>
      </c>
      <c r="E2637">
        <v>-3.0459999999999998</v>
      </c>
      <c r="F2637">
        <v>-3.2</v>
      </c>
      <c r="G2637">
        <v>3.4</v>
      </c>
      <c r="H2637">
        <v>0</v>
      </c>
      <c r="I2637">
        <v>3.452</v>
      </c>
      <c r="J2637">
        <v>-0.28399999999999997</v>
      </c>
      <c r="K2637">
        <v>-1.2769999999999999</v>
      </c>
      <c r="L2637">
        <v>-2.27</v>
      </c>
      <c r="M2637">
        <v>-3.044</v>
      </c>
      <c r="N2637">
        <v>-3.2</v>
      </c>
      <c r="O2637">
        <v>1.139</v>
      </c>
      <c r="P2637">
        <v>1.1419999999999999</v>
      </c>
      <c r="Q2637">
        <v>1.1419999999999999</v>
      </c>
      <c r="R2637">
        <v>0.84399999999999997</v>
      </c>
      <c r="S2637">
        <v>0.36899999999999999</v>
      </c>
    </row>
    <row r="2638" spans="1:19" x14ac:dyDescent="0.3">
      <c r="A2638">
        <v>600</v>
      </c>
      <c r="B2638">
        <v>-0.27400000000000002</v>
      </c>
      <c r="C2638">
        <v>-1.274</v>
      </c>
      <c r="D2638">
        <v>-2.27</v>
      </c>
      <c r="E2638">
        <v>-3.0459999999999998</v>
      </c>
      <c r="F2638">
        <v>-3.2</v>
      </c>
      <c r="G2638">
        <v>3.4</v>
      </c>
      <c r="H2638">
        <v>0</v>
      </c>
      <c r="I2638">
        <v>3.452</v>
      </c>
      <c r="J2638">
        <v>-0.28399999999999997</v>
      </c>
      <c r="K2638">
        <v>-1.278</v>
      </c>
      <c r="L2638">
        <v>-2.27</v>
      </c>
      <c r="M2638">
        <v>-3.044</v>
      </c>
      <c r="N2638">
        <v>-3.2</v>
      </c>
      <c r="O2638">
        <v>1.139</v>
      </c>
      <c r="P2638">
        <v>1.141</v>
      </c>
      <c r="Q2638">
        <v>1.1419999999999999</v>
      </c>
      <c r="R2638">
        <v>0.84399999999999997</v>
      </c>
      <c r="S2638">
        <v>0.36899999999999999</v>
      </c>
    </row>
    <row r="2640" spans="1:19" x14ac:dyDescent="0.3">
      <c r="A2640" t="s">
        <v>0</v>
      </c>
      <c r="B2640" t="s">
        <v>204</v>
      </c>
    </row>
    <row r="2641" spans="1:19" x14ac:dyDescent="0.3">
      <c r="A2641">
        <v>0</v>
      </c>
      <c r="B2641">
        <v>-0.27400000000000002</v>
      </c>
      <c r="C2641">
        <v>-1.274</v>
      </c>
      <c r="D2641">
        <v>-2.27</v>
      </c>
      <c r="E2641">
        <v>-3.0459999999999998</v>
      </c>
      <c r="F2641">
        <v>-3.2</v>
      </c>
      <c r="G2641">
        <v>3.4</v>
      </c>
      <c r="H2641">
        <v>0</v>
      </c>
      <c r="I2641">
        <v>3.2320000000000002</v>
      </c>
      <c r="J2641">
        <v>-0.27400000000000002</v>
      </c>
      <c r="K2641">
        <v>-1.274</v>
      </c>
      <c r="L2641">
        <v>-2.27</v>
      </c>
      <c r="M2641">
        <v>-3.0459999999999998</v>
      </c>
      <c r="N2641">
        <v>-3.2</v>
      </c>
      <c r="O2641">
        <v>1.123</v>
      </c>
      <c r="P2641">
        <v>1.123</v>
      </c>
      <c r="Q2641">
        <v>1.117</v>
      </c>
      <c r="R2641">
        <v>0.82799999999999996</v>
      </c>
      <c r="S2641">
        <v>0.35899999999999999</v>
      </c>
    </row>
    <row r="2642" spans="1:19" x14ac:dyDescent="0.3">
      <c r="A2642">
        <v>60</v>
      </c>
      <c r="B2642">
        <v>-0.27400000000000002</v>
      </c>
      <c r="C2642">
        <v>-1.274</v>
      </c>
      <c r="D2642">
        <v>-2.27</v>
      </c>
      <c r="E2642">
        <v>-3.0459999999999998</v>
      </c>
      <c r="F2642">
        <v>-3.2</v>
      </c>
      <c r="G2642">
        <v>3.4</v>
      </c>
      <c r="H2642">
        <v>0</v>
      </c>
      <c r="I2642">
        <v>3.2320000000000002</v>
      </c>
      <c r="J2642">
        <v>-0.27700000000000002</v>
      </c>
      <c r="K2642">
        <v>-1.2729999999999999</v>
      </c>
      <c r="L2642">
        <v>-2.27</v>
      </c>
      <c r="M2642">
        <v>-3.0459999999999998</v>
      </c>
      <c r="N2642">
        <v>-3.1970000000000001</v>
      </c>
      <c r="O2642">
        <v>1.129</v>
      </c>
      <c r="P2642">
        <v>1.139</v>
      </c>
      <c r="Q2642">
        <v>1.1319999999999999</v>
      </c>
      <c r="R2642">
        <v>0.83499999999999996</v>
      </c>
      <c r="S2642">
        <v>0.35299999999999998</v>
      </c>
    </row>
    <row r="2643" spans="1:19" x14ac:dyDescent="0.3">
      <c r="A2643">
        <v>120</v>
      </c>
      <c r="B2643">
        <v>-0.27400000000000002</v>
      </c>
      <c r="C2643">
        <v>-1.274</v>
      </c>
      <c r="D2643">
        <v>-2.27</v>
      </c>
      <c r="E2643">
        <v>-3.0459999999999998</v>
      </c>
      <c r="F2643">
        <v>-3.2</v>
      </c>
      <c r="G2643">
        <v>3.4</v>
      </c>
      <c r="H2643">
        <v>0</v>
      </c>
      <c r="I2643">
        <v>3.2320000000000002</v>
      </c>
      <c r="J2643">
        <v>-0.28000000000000003</v>
      </c>
      <c r="K2643">
        <v>-1.274</v>
      </c>
      <c r="L2643">
        <v>-2.27</v>
      </c>
      <c r="M2643">
        <v>-3.0449999999999999</v>
      </c>
      <c r="N2643">
        <v>-3.194</v>
      </c>
      <c r="O2643">
        <v>1.1319999999999999</v>
      </c>
      <c r="P2643">
        <v>1.1439999999999999</v>
      </c>
      <c r="Q2643">
        <v>1.137</v>
      </c>
      <c r="R2643">
        <v>0.83799999999999997</v>
      </c>
      <c r="S2643">
        <v>0.34599999999999997</v>
      </c>
    </row>
    <row r="2644" spans="1:19" x14ac:dyDescent="0.3">
      <c r="A2644">
        <v>180</v>
      </c>
      <c r="B2644">
        <v>-0.27400000000000002</v>
      </c>
      <c r="C2644">
        <v>-1.274</v>
      </c>
      <c r="D2644">
        <v>-2.27</v>
      </c>
      <c r="E2644">
        <v>-3.0459999999999998</v>
      </c>
      <c r="F2644">
        <v>-3.2</v>
      </c>
      <c r="G2644">
        <v>3.4</v>
      </c>
      <c r="H2644">
        <v>0</v>
      </c>
      <c r="I2644">
        <v>3.2320000000000002</v>
      </c>
      <c r="J2644">
        <v>-0.28100000000000003</v>
      </c>
      <c r="K2644">
        <v>-1.2729999999999999</v>
      </c>
      <c r="L2644">
        <v>-2.27</v>
      </c>
      <c r="M2644">
        <v>-3.044</v>
      </c>
      <c r="N2644">
        <v>-3.1909999999999998</v>
      </c>
      <c r="O2644">
        <v>1.1339999999999999</v>
      </c>
      <c r="P2644">
        <v>1.1479999999999999</v>
      </c>
      <c r="Q2644">
        <v>1.141</v>
      </c>
      <c r="R2644">
        <v>0.84</v>
      </c>
      <c r="S2644">
        <v>0.34100000000000003</v>
      </c>
    </row>
    <row r="2645" spans="1:19" x14ac:dyDescent="0.3">
      <c r="A2645">
        <v>240</v>
      </c>
      <c r="B2645">
        <v>-0.27400000000000002</v>
      </c>
      <c r="C2645">
        <v>-1.274</v>
      </c>
      <c r="D2645">
        <v>-2.27</v>
      </c>
      <c r="E2645">
        <v>-3.0459999999999998</v>
      </c>
      <c r="F2645">
        <v>-3.2</v>
      </c>
      <c r="G2645">
        <v>3.4</v>
      </c>
      <c r="H2645">
        <v>0</v>
      </c>
      <c r="I2645">
        <v>3.2320000000000002</v>
      </c>
      <c r="J2645">
        <v>-0.28199999999999997</v>
      </c>
      <c r="K2645">
        <v>-1.2729999999999999</v>
      </c>
      <c r="L2645">
        <v>-2.27</v>
      </c>
      <c r="M2645">
        <v>-3.0449999999999999</v>
      </c>
      <c r="N2645">
        <v>-3.1880000000000002</v>
      </c>
      <c r="O2645">
        <v>1.1359999999999999</v>
      </c>
      <c r="P2645">
        <v>1.147</v>
      </c>
      <c r="Q2645">
        <v>1.1419999999999999</v>
      </c>
      <c r="R2645">
        <v>0.84399999999999997</v>
      </c>
      <c r="S2645">
        <v>0.33700000000000002</v>
      </c>
    </row>
    <row r="2646" spans="1:19" x14ac:dyDescent="0.3">
      <c r="A2646">
        <v>300</v>
      </c>
      <c r="B2646">
        <v>-0.27400000000000002</v>
      </c>
      <c r="C2646">
        <v>-1.274</v>
      </c>
      <c r="D2646">
        <v>-2.27</v>
      </c>
      <c r="E2646">
        <v>-3.0459999999999998</v>
      </c>
      <c r="F2646">
        <v>-3.2</v>
      </c>
      <c r="G2646">
        <v>3.4</v>
      </c>
      <c r="H2646">
        <v>0</v>
      </c>
      <c r="I2646">
        <v>3.2320000000000002</v>
      </c>
      <c r="J2646">
        <v>-0.28199999999999997</v>
      </c>
      <c r="K2646">
        <v>-1.274</v>
      </c>
      <c r="L2646">
        <v>-2.27</v>
      </c>
      <c r="M2646">
        <v>-3.0449999999999999</v>
      </c>
      <c r="N2646">
        <v>-3.1850000000000001</v>
      </c>
      <c r="O2646">
        <v>1.137</v>
      </c>
      <c r="P2646">
        <v>1.1459999999999999</v>
      </c>
      <c r="Q2646">
        <v>1.141</v>
      </c>
      <c r="R2646">
        <v>0.84599999999999997</v>
      </c>
      <c r="S2646">
        <v>0.33400000000000002</v>
      </c>
    </row>
    <row r="2647" spans="1:19" x14ac:dyDescent="0.3">
      <c r="A2647">
        <v>360</v>
      </c>
      <c r="B2647">
        <v>-0.27400000000000002</v>
      </c>
      <c r="C2647">
        <v>-1.274</v>
      </c>
      <c r="D2647">
        <v>-2.27</v>
      </c>
      <c r="E2647">
        <v>-3.0459999999999998</v>
      </c>
      <c r="F2647">
        <v>-3.2</v>
      </c>
      <c r="G2647">
        <v>3.4</v>
      </c>
      <c r="H2647">
        <v>0</v>
      </c>
      <c r="I2647">
        <v>3.2320000000000002</v>
      </c>
      <c r="J2647">
        <v>-0.28299999999999997</v>
      </c>
      <c r="K2647">
        <v>-1.2749999999999999</v>
      </c>
      <c r="L2647">
        <v>-2.27</v>
      </c>
      <c r="M2647">
        <v>-3.044</v>
      </c>
      <c r="N2647">
        <v>-3.1819999999999999</v>
      </c>
      <c r="O2647">
        <v>1.1379999999999999</v>
      </c>
      <c r="P2647">
        <v>1.145</v>
      </c>
      <c r="Q2647">
        <v>1.1419999999999999</v>
      </c>
      <c r="R2647">
        <v>0.84299999999999997</v>
      </c>
      <c r="S2647">
        <v>0.33300000000000002</v>
      </c>
    </row>
    <row r="2648" spans="1:19" x14ac:dyDescent="0.3">
      <c r="A2648">
        <v>420</v>
      </c>
      <c r="B2648">
        <v>-0.27400000000000002</v>
      </c>
      <c r="C2648">
        <v>-1.274</v>
      </c>
      <c r="D2648">
        <v>-2.27</v>
      </c>
      <c r="E2648">
        <v>-3.0459999999999998</v>
      </c>
      <c r="F2648">
        <v>-3.2</v>
      </c>
      <c r="G2648">
        <v>3.4</v>
      </c>
      <c r="H2648">
        <v>0</v>
      </c>
      <c r="I2648">
        <v>3.2320000000000002</v>
      </c>
      <c r="J2648">
        <v>-0.28299999999999997</v>
      </c>
      <c r="K2648">
        <v>-1.276</v>
      </c>
      <c r="L2648">
        <v>-2.27</v>
      </c>
      <c r="M2648">
        <v>-3.0430000000000001</v>
      </c>
      <c r="N2648">
        <v>-3.1789999999999998</v>
      </c>
      <c r="O2648">
        <v>1.1379999999999999</v>
      </c>
      <c r="P2648">
        <v>1.1439999999999999</v>
      </c>
      <c r="Q2648">
        <v>1.143</v>
      </c>
      <c r="R2648">
        <v>0.84</v>
      </c>
      <c r="S2648">
        <v>0.33100000000000002</v>
      </c>
    </row>
    <row r="2649" spans="1:19" x14ac:dyDescent="0.3">
      <c r="A2649">
        <v>480</v>
      </c>
      <c r="B2649">
        <v>-0.27400000000000002</v>
      </c>
      <c r="C2649">
        <v>-1.274</v>
      </c>
      <c r="D2649">
        <v>-2.27</v>
      </c>
      <c r="E2649">
        <v>-3.0459999999999998</v>
      </c>
      <c r="F2649">
        <v>-3.2</v>
      </c>
      <c r="G2649">
        <v>3.4</v>
      </c>
      <c r="H2649">
        <v>0</v>
      </c>
      <c r="I2649">
        <v>3.2320000000000002</v>
      </c>
      <c r="J2649">
        <v>-0.28299999999999997</v>
      </c>
      <c r="K2649">
        <v>-1.2769999999999999</v>
      </c>
      <c r="L2649">
        <v>-2.27</v>
      </c>
      <c r="M2649">
        <v>-3.0409999999999999</v>
      </c>
      <c r="N2649">
        <v>-3.1760000000000002</v>
      </c>
      <c r="O2649">
        <v>1.139</v>
      </c>
      <c r="P2649">
        <v>1.1419999999999999</v>
      </c>
      <c r="Q2649">
        <v>1.143</v>
      </c>
      <c r="R2649">
        <v>0.83599999999999997</v>
      </c>
      <c r="S2649">
        <v>0.32900000000000001</v>
      </c>
    </row>
    <row r="2650" spans="1:19" x14ac:dyDescent="0.3">
      <c r="A2650">
        <v>540</v>
      </c>
      <c r="B2650">
        <v>-0.27400000000000002</v>
      </c>
      <c r="C2650">
        <v>-1.274</v>
      </c>
      <c r="D2650">
        <v>-2.27</v>
      </c>
      <c r="E2650">
        <v>-3.0459999999999998</v>
      </c>
      <c r="F2650">
        <v>-3.2</v>
      </c>
      <c r="G2650">
        <v>3.4</v>
      </c>
      <c r="H2650">
        <v>0</v>
      </c>
      <c r="I2650">
        <v>3.2320000000000002</v>
      </c>
      <c r="J2650">
        <v>-0.28399999999999997</v>
      </c>
      <c r="K2650">
        <v>-1.2769999999999999</v>
      </c>
      <c r="L2650">
        <v>-2.27</v>
      </c>
      <c r="M2650">
        <v>-3.0390000000000001</v>
      </c>
      <c r="N2650">
        <v>-3.173</v>
      </c>
      <c r="O2650">
        <v>1.139</v>
      </c>
      <c r="P2650">
        <v>1.1419999999999999</v>
      </c>
      <c r="Q2650">
        <v>1.1419999999999999</v>
      </c>
      <c r="R2650">
        <v>0.83099999999999996</v>
      </c>
      <c r="S2650">
        <v>0.32700000000000001</v>
      </c>
    </row>
    <row r="2651" spans="1:19" x14ac:dyDescent="0.3">
      <c r="A2651">
        <v>600</v>
      </c>
      <c r="B2651">
        <v>-0.27400000000000002</v>
      </c>
      <c r="C2651">
        <v>-1.274</v>
      </c>
      <c r="D2651">
        <v>-2.27</v>
      </c>
      <c r="E2651">
        <v>-3.0459999999999998</v>
      </c>
      <c r="F2651">
        <v>-3.2</v>
      </c>
      <c r="G2651">
        <v>3.4</v>
      </c>
      <c r="H2651">
        <v>0</v>
      </c>
      <c r="I2651">
        <v>3.2320000000000002</v>
      </c>
      <c r="J2651">
        <v>-0.28399999999999997</v>
      </c>
      <c r="K2651">
        <v>-1.278</v>
      </c>
      <c r="L2651">
        <v>-2.27</v>
      </c>
      <c r="M2651">
        <v>-3.0369999999999999</v>
      </c>
      <c r="N2651">
        <v>-3.17</v>
      </c>
      <c r="O2651">
        <v>1.139</v>
      </c>
      <c r="P2651">
        <v>1.141</v>
      </c>
      <c r="Q2651">
        <v>1.141</v>
      </c>
      <c r="R2651">
        <v>0.82799999999999996</v>
      </c>
      <c r="S2651">
        <v>0.32500000000000001</v>
      </c>
    </row>
    <row r="2653" spans="1:19" x14ac:dyDescent="0.3">
      <c r="A2653" t="s">
        <v>0</v>
      </c>
      <c r="B2653" t="s">
        <v>205</v>
      </c>
    </row>
    <row r="2654" spans="1:19" x14ac:dyDescent="0.3">
      <c r="A2654">
        <v>0</v>
      </c>
      <c r="B2654">
        <v>-0.27400000000000002</v>
      </c>
      <c r="C2654">
        <v>-1.274</v>
      </c>
      <c r="D2654">
        <v>-2.27</v>
      </c>
      <c r="E2654">
        <v>-3.0390000000000001</v>
      </c>
      <c r="F2654">
        <v>-3.19</v>
      </c>
      <c r="G2654">
        <v>3.4</v>
      </c>
      <c r="H2654">
        <v>0</v>
      </c>
      <c r="I2654">
        <v>3.6640000000000001</v>
      </c>
      <c r="J2654">
        <v>-0.27400000000000002</v>
      </c>
      <c r="K2654">
        <v>-1.274</v>
      </c>
      <c r="L2654">
        <v>-2.27</v>
      </c>
      <c r="M2654">
        <v>-3.0390000000000001</v>
      </c>
      <c r="N2654">
        <v>-3.19</v>
      </c>
      <c r="O2654">
        <v>1.123</v>
      </c>
      <c r="P2654">
        <v>1.123</v>
      </c>
      <c r="Q2654">
        <v>1.1160000000000001</v>
      </c>
      <c r="R2654">
        <v>0.82199999999999995</v>
      </c>
      <c r="S2654">
        <v>0.35699999999999998</v>
      </c>
    </row>
    <row r="2655" spans="1:19" x14ac:dyDescent="0.3">
      <c r="A2655">
        <v>60</v>
      </c>
      <c r="B2655">
        <v>-0.27400000000000002</v>
      </c>
      <c r="C2655">
        <v>-1.274</v>
      </c>
      <c r="D2655">
        <v>-2.27</v>
      </c>
      <c r="E2655">
        <v>-3.0390000000000001</v>
      </c>
      <c r="F2655">
        <v>-3.19</v>
      </c>
      <c r="G2655">
        <v>3.4</v>
      </c>
      <c r="H2655">
        <v>0</v>
      </c>
      <c r="I2655">
        <v>3.6640000000000001</v>
      </c>
      <c r="J2655">
        <v>-0.27700000000000002</v>
      </c>
      <c r="K2655">
        <v>-1.274</v>
      </c>
      <c r="L2655">
        <v>-2.27</v>
      </c>
      <c r="M2655">
        <v>-3.0390000000000001</v>
      </c>
      <c r="N2655">
        <v>-3.1930000000000001</v>
      </c>
      <c r="O2655">
        <v>1.129</v>
      </c>
      <c r="P2655">
        <v>1.1399999999999999</v>
      </c>
      <c r="Q2655">
        <v>1.133</v>
      </c>
      <c r="R2655">
        <v>0.82699999999999996</v>
      </c>
      <c r="S2655">
        <v>0.36599999999999999</v>
      </c>
    </row>
    <row r="2656" spans="1:19" x14ac:dyDescent="0.3">
      <c r="A2656">
        <v>120</v>
      </c>
      <c r="B2656">
        <v>-0.27400000000000002</v>
      </c>
      <c r="C2656">
        <v>-1.274</v>
      </c>
      <c r="D2656">
        <v>-2.27</v>
      </c>
      <c r="E2656">
        <v>-3.0390000000000001</v>
      </c>
      <c r="F2656">
        <v>-3.19</v>
      </c>
      <c r="G2656">
        <v>3.4</v>
      </c>
      <c r="H2656">
        <v>0</v>
      </c>
      <c r="I2656">
        <v>3.6640000000000001</v>
      </c>
      <c r="J2656">
        <v>-0.28000000000000003</v>
      </c>
      <c r="K2656">
        <v>-1.274</v>
      </c>
      <c r="L2656">
        <v>-2.27</v>
      </c>
      <c r="M2656">
        <v>-3.0390000000000001</v>
      </c>
      <c r="N2656">
        <v>-3.1960000000000002</v>
      </c>
      <c r="O2656">
        <v>1.1319999999999999</v>
      </c>
      <c r="P2656">
        <v>1.143</v>
      </c>
      <c r="Q2656">
        <v>1.1379999999999999</v>
      </c>
      <c r="R2656">
        <v>0.83299999999999996</v>
      </c>
      <c r="S2656">
        <v>0.374</v>
      </c>
    </row>
    <row r="2657" spans="1:19" x14ac:dyDescent="0.3">
      <c r="A2657">
        <v>180</v>
      </c>
      <c r="B2657">
        <v>-0.27400000000000002</v>
      </c>
      <c r="C2657">
        <v>-1.274</v>
      </c>
      <c r="D2657">
        <v>-2.27</v>
      </c>
      <c r="E2657">
        <v>-3.0390000000000001</v>
      </c>
      <c r="F2657">
        <v>-3.19</v>
      </c>
      <c r="G2657">
        <v>3.4</v>
      </c>
      <c r="H2657">
        <v>0</v>
      </c>
      <c r="I2657">
        <v>3.6640000000000001</v>
      </c>
      <c r="J2657">
        <v>-0.28100000000000003</v>
      </c>
      <c r="K2657">
        <v>-1.2729999999999999</v>
      </c>
      <c r="L2657">
        <v>-2.27</v>
      </c>
      <c r="M2657">
        <v>-3.0379999999999998</v>
      </c>
      <c r="N2657">
        <v>-3.1989999999999998</v>
      </c>
      <c r="O2657">
        <v>1.135</v>
      </c>
      <c r="P2657">
        <v>1.1479999999999999</v>
      </c>
      <c r="Q2657">
        <v>1.1399999999999999</v>
      </c>
      <c r="R2657">
        <v>0.83599999999999997</v>
      </c>
      <c r="S2657">
        <v>0.38100000000000001</v>
      </c>
    </row>
    <row r="2658" spans="1:19" x14ac:dyDescent="0.3">
      <c r="A2658">
        <v>240</v>
      </c>
      <c r="B2658">
        <v>-0.27400000000000002</v>
      </c>
      <c r="C2658">
        <v>-1.274</v>
      </c>
      <c r="D2658">
        <v>-2.27</v>
      </c>
      <c r="E2658">
        <v>-3.0390000000000001</v>
      </c>
      <c r="F2658">
        <v>-3.19</v>
      </c>
      <c r="G2658">
        <v>3.4</v>
      </c>
      <c r="H2658">
        <v>0</v>
      </c>
      <c r="I2658">
        <v>3.6640000000000001</v>
      </c>
      <c r="J2658">
        <v>-0.28199999999999997</v>
      </c>
      <c r="K2658">
        <v>-1.2729999999999999</v>
      </c>
      <c r="L2658">
        <v>-2.27</v>
      </c>
      <c r="M2658">
        <v>-3.0369999999999999</v>
      </c>
      <c r="N2658">
        <v>-3.202</v>
      </c>
      <c r="O2658">
        <v>1.1359999999999999</v>
      </c>
      <c r="P2658">
        <v>1.147</v>
      </c>
      <c r="Q2658">
        <v>1.141</v>
      </c>
      <c r="R2658">
        <v>0.83399999999999996</v>
      </c>
      <c r="S2658">
        <v>0.38700000000000001</v>
      </c>
    </row>
    <row r="2659" spans="1:19" x14ac:dyDescent="0.3">
      <c r="A2659">
        <v>300</v>
      </c>
      <c r="B2659">
        <v>-0.27400000000000002</v>
      </c>
      <c r="C2659">
        <v>-1.274</v>
      </c>
      <c r="D2659">
        <v>-2.27</v>
      </c>
      <c r="E2659">
        <v>-3.0390000000000001</v>
      </c>
      <c r="F2659">
        <v>-3.19</v>
      </c>
      <c r="G2659">
        <v>3.4</v>
      </c>
      <c r="H2659">
        <v>0</v>
      </c>
      <c r="I2659">
        <v>3.6640000000000001</v>
      </c>
      <c r="J2659">
        <v>-0.28299999999999997</v>
      </c>
      <c r="K2659">
        <v>-1.274</v>
      </c>
      <c r="L2659">
        <v>-2.27</v>
      </c>
      <c r="M2659">
        <v>-3.036</v>
      </c>
      <c r="N2659">
        <v>-3.2050000000000001</v>
      </c>
      <c r="O2659">
        <v>1.137</v>
      </c>
      <c r="P2659">
        <v>1.1459999999999999</v>
      </c>
      <c r="Q2659">
        <v>1.1419999999999999</v>
      </c>
      <c r="R2659">
        <v>0.83399999999999996</v>
      </c>
      <c r="S2659">
        <v>0.39300000000000002</v>
      </c>
    </row>
    <row r="2660" spans="1:19" x14ac:dyDescent="0.3">
      <c r="A2660">
        <v>360</v>
      </c>
      <c r="B2660">
        <v>-0.27400000000000002</v>
      </c>
      <c r="C2660">
        <v>-1.274</v>
      </c>
      <c r="D2660">
        <v>-2.27</v>
      </c>
      <c r="E2660">
        <v>-3.0390000000000001</v>
      </c>
      <c r="F2660">
        <v>-3.19</v>
      </c>
      <c r="G2660">
        <v>3.4</v>
      </c>
      <c r="H2660">
        <v>0</v>
      </c>
      <c r="I2660">
        <v>3.6640000000000001</v>
      </c>
      <c r="J2660">
        <v>-0.28299999999999997</v>
      </c>
      <c r="K2660">
        <v>-1.2749999999999999</v>
      </c>
      <c r="L2660">
        <v>-2.27</v>
      </c>
      <c r="M2660">
        <v>-3.0369999999999999</v>
      </c>
      <c r="N2660">
        <v>-3.2080000000000002</v>
      </c>
      <c r="O2660">
        <v>1.1379999999999999</v>
      </c>
      <c r="P2660">
        <v>1.1439999999999999</v>
      </c>
      <c r="Q2660">
        <v>1.1419999999999999</v>
      </c>
      <c r="R2660">
        <v>0.83699999999999997</v>
      </c>
      <c r="S2660">
        <v>0.39800000000000002</v>
      </c>
    </row>
    <row r="2661" spans="1:19" x14ac:dyDescent="0.3">
      <c r="A2661">
        <v>420</v>
      </c>
      <c r="B2661">
        <v>-0.27400000000000002</v>
      </c>
      <c r="C2661">
        <v>-1.274</v>
      </c>
      <c r="D2661">
        <v>-2.27</v>
      </c>
      <c r="E2661">
        <v>-3.0390000000000001</v>
      </c>
      <c r="F2661">
        <v>-3.19</v>
      </c>
      <c r="G2661">
        <v>3.4</v>
      </c>
      <c r="H2661">
        <v>0</v>
      </c>
      <c r="I2661">
        <v>3.6640000000000001</v>
      </c>
      <c r="J2661">
        <v>-0.28299999999999997</v>
      </c>
      <c r="K2661">
        <v>-1.276</v>
      </c>
      <c r="L2661">
        <v>-2.27</v>
      </c>
      <c r="M2661">
        <v>-3.0379999999999998</v>
      </c>
      <c r="N2661">
        <v>-3.2109999999999999</v>
      </c>
      <c r="O2661">
        <v>1.1379999999999999</v>
      </c>
      <c r="P2661">
        <v>1.143</v>
      </c>
      <c r="Q2661">
        <v>1.1419999999999999</v>
      </c>
      <c r="R2661">
        <v>0.84099999999999997</v>
      </c>
      <c r="S2661">
        <v>0.40200000000000002</v>
      </c>
    </row>
    <row r="2662" spans="1:19" x14ac:dyDescent="0.3">
      <c r="A2662">
        <v>480</v>
      </c>
      <c r="B2662">
        <v>-0.27400000000000002</v>
      </c>
      <c r="C2662">
        <v>-1.274</v>
      </c>
      <c r="D2662">
        <v>-2.27</v>
      </c>
      <c r="E2662">
        <v>-3.0390000000000001</v>
      </c>
      <c r="F2662">
        <v>-3.19</v>
      </c>
      <c r="G2662">
        <v>3.4</v>
      </c>
      <c r="H2662">
        <v>0</v>
      </c>
      <c r="I2662">
        <v>3.6640000000000001</v>
      </c>
      <c r="J2662">
        <v>-0.28299999999999997</v>
      </c>
      <c r="K2662">
        <v>-1.2769999999999999</v>
      </c>
      <c r="L2662">
        <v>-2.27</v>
      </c>
      <c r="M2662">
        <v>-3.04</v>
      </c>
      <c r="N2662">
        <v>-3.214</v>
      </c>
      <c r="O2662">
        <v>1.139</v>
      </c>
      <c r="P2662">
        <v>1.1419999999999999</v>
      </c>
      <c r="Q2662">
        <v>1.1419999999999999</v>
      </c>
      <c r="R2662">
        <v>0.84499999999999997</v>
      </c>
      <c r="S2662">
        <v>0.40600000000000003</v>
      </c>
    </row>
    <row r="2663" spans="1:19" x14ac:dyDescent="0.3">
      <c r="A2663">
        <v>540</v>
      </c>
      <c r="B2663">
        <v>-0.27400000000000002</v>
      </c>
      <c r="C2663">
        <v>-1.274</v>
      </c>
      <c r="D2663">
        <v>-2.27</v>
      </c>
      <c r="E2663">
        <v>-3.0390000000000001</v>
      </c>
      <c r="F2663">
        <v>-3.19</v>
      </c>
      <c r="G2663">
        <v>3.4</v>
      </c>
      <c r="H2663">
        <v>0</v>
      </c>
      <c r="I2663">
        <v>3.6640000000000001</v>
      </c>
      <c r="J2663">
        <v>-0.28399999999999997</v>
      </c>
      <c r="K2663">
        <v>-1.2769999999999999</v>
      </c>
      <c r="L2663">
        <v>-2.27</v>
      </c>
      <c r="M2663">
        <v>-3.0409999999999999</v>
      </c>
      <c r="N2663">
        <v>-3.2170000000000001</v>
      </c>
      <c r="O2663">
        <v>1.139</v>
      </c>
      <c r="P2663">
        <v>1.1419999999999999</v>
      </c>
      <c r="Q2663">
        <v>1.1419999999999999</v>
      </c>
      <c r="R2663">
        <v>0.84799999999999998</v>
      </c>
      <c r="S2663">
        <v>0.40699999999999997</v>
      </c>
    </row>
    <row r="2664" spans="1:19" x14ac:dyDescent="0.3">
      <c r="A2664">
        <v>600</v>
      </c>
      <c r="B2664">
        <v>-0.27400000000000002</v>
      </c>
      <c r="C2664">
        <v>-1.274</v>
      </c>
      <c r="D2664">
        <v>-2.27</v>
      </c>
      <c r="E2664">
        <v>-3.0390000000000001</v>
      </c>
      <c r="F2664">
        <v>-3.19</v>
      </c>
      <c r="G2664">
        <v>3.4</v>
      </c>
      <c r="H2664">
        <v>0</v>
      </c>
      <c r="I2664">
        <v>3.6640000000000001</v>
      </c>
      <c r="J2664">
        <v>-0.28399999999999997</v>
      </c>
      <c r="K2664">
        <v>-1.278</v>
      </c>
      <c r="L2664">
        <v>-2.27</v>
      </c>
      <c r="M2664">
        <v>-3.0430000000000001</v>
      </c>
      <c r="N2664">
        <v>-3.22</v>
      </c>
      <c r="O2664">
        <v>1.139</v>
      </c>
      <c r="P2664">
        <v>1.141</v>
      </c>
      <c r="Q2664">
        <v>1.1419999999999999</v>
      </c>
      <c r="R2664">
        <v>0.85199999999999998</v>
      </c>
      <c r="S2664">
        <v>0.40899999999999997</v>
      </c>
    </row>
    <row r="2666" spans="1:19" x14ac:dyDescent="0.3">
      <c r="A2666" t="s">
        <v>0</v>
      </c>
      <c r="B2666" t="s">
        <v>206</v>
      </c>
    </row>
    <row r="2667" spans="1:19" x14ac:dyDescent="0.3">
      <c r="A2667">
        <v>0</v>
      </c>
      <c r="B2667">
        <v>-0.27400000000000002</v>
      </c>
      <c r="C2667">
        <v>-1.274</v>
      </c>
      <c r="D2667">
        <v>-2.27</v>
      </c>
      <c r="E2667">
        <v>-3.0390000000000001</v>
      </c>
      <c r="F2667">
        <v>-3.19</v>
      </c>
      <c r="G2667">
        <v>3.4</v>
      </c>
      <c r="H2667">
        <v>0</v>
      </c>
      <c r="I2667">
        <v>3.452</v>
      </c>
      <c r="J2667">
        <v>-0.27400000000000002</v>
      </c>
      <c r="K2667">
        <v>-1.274</v>
      </c>
      <c r="L2667">
        <v>-2.27</v>
      </c>
      <c r="M2667">
        <v>-3.0390000000000001</v>
      </c>
      <c r="N2667">
        <v>-3.19</v>
      </c>
      <c r="O2667">
        <v>1.123</v>
      </c>
      <c r="P2667">
        <v>1.123</v>
      </c>
      <c r="Q2667">
        <v>1.1160000000000001</v>
      </c>
      <c r="R2667">
        <v>0.82199999999999995</v>
      </c>
      <c r="S2667">
        <v>0.35699999999999998</v>
      </c>
    </row>
    <row r="2668" spans="1:19" x14ac:dyDescent="0.3">
      <c r="A2668">
        <v>60</v>
      </c>
      <c r="B2668">
        <v>-0.27400000000000002</v>
      </c>
      <c r="C2668">
        <v>-1.274</v>
      </c>
      <c r="D2668">
        <v>-2.27</v>
      </c>
      <c r="E2668">
        <v>-3.0390000000000001</v>
      </c>
      <c r="F2668">
        <v>-3.19</v>
      </c>
      <c r="G2668">
        <v>3.4</v>
      </c>
      <c r="H2668">
        <v>0</v>
      </c>
      <c r="I2668">
        <v>3.452</v>
      </c>
      <c r="J2668">
        <v>-0.27700000000000002</v>
      </c>
      <c r="K2668">
        <v>-1.2729999999999999</v>
      </c>
      <c r="L2668">
        <v>-2.27</v>
      </c>
      <c r="M2668">
        <v>-3.0390000000000001</v>
      </c>
      <c r="N2668">
        <v>-3.19</v>
      </c>
      <c r="O2668">
        <v>1.129</v>
      </c>
      <c r="P2668">
        <v>1.139</v>
      </c>
      <c r="Q2668">
        <v>1.1319999999999999</v>
      </c>
      <c r="R2668">
        <v>0.82799999999999996</v>
      </c>
      <c r="S2668">
        <v>0.35799999999999998</v>
      </c>
    </row>
    <row r="2669" spans="1:19" x14ac:dyDescent="0.3">
      <c r="A2669">
        <v>120</v>
      </c>
      <c r="B2669">
        <v>-0.27400000000000002</v>
      </c>
      <c r="C2669">
        <v>-1.274</v>
      </c>
      <c r="D2669">
        <v>-2.27</v>
      </c>
      <c r="E2669">
        <v>-3.0390000000000001</v>
      </c>
      <c r="F2669">
        <v>-3.19</v>
      </c>
      <c r="G2669">
        <v>3.4</v>
      </c>
      <c r="H2669">
        <v>0</v>
      </c>
      <c r="I2669">
        <v>3.452</v>
      </c>
      <c r="J2669">
        <v>-0.28000000000000003</v>
      </c>
      <c r="K2669">
        <v>-1.274</v>
      </c>
      <c r="L2669">
        <v>-2.27</v>
      </c>
      <c r="M2669">
        <v>-3.0390000000000001</v>
      </c>
      <c r="N2669">
        <v>-3.19</v>
      </c>
      <c r="O2669">
        <v>1.1319999999999999</v>
      </c>
      <c r="P2669">
        <v>1.143</v>
      </c>
      <c r="Q2669">
        <v>1.1379999999999999</v>
      </c>
      <c r="R2669">
        <v>0.83199999999999996</v>
      </c>
      <c r="S2669">
        <v>0.35899999999999999</v>
      </c>
    </row>
    <row r="2670" spans="1:19" x14ac:dyDescent="0.3">
      <c r="A2670">
        <v>180</v>
      </c>
      <c r="B2670">
        <v>-0.27400000000000002</v>
      </c>
      <c r="C2670">
        <v>-1.274</v>
      </c>
      <c r="D2670">
        <v>-2.27</v>
      </c>
      <c r="E2670">
        <v>-3.0390000000000001</v>
      </c>
      <c r="F2670">
        <v>-3.19</v>
      </c>
      <c r="G2670">
        <v>3.4</v>
      </c>
      <c r="H2670">
        <v>0</v>
      </c>
      <c r="I2670">
        <v>3.452</v>
      </c>
      <c r="J2670">
        <v>-0.28100000000000003</v>
      </c>
      <c r="K2670">
        <v>-1.2729999999999999</v>
      </c>
      <c r="L2670">
        <v>-2.27</v>
      </c>
      <c r="M2670">
        <v>-3.0379999999999998</v>
      </c>
      <c r="N2670">
        <v>-3.19</v>
      </c>
      <c r="O2670">
        <v>1.1339999999999999</v>
      </c>
      <c r="P2670">
        <v>1.1479999999999999</v>
      </c>
      <c r="Q2670">
        <v>1.1399999999999999</v>
      </c>
      <c r="R2670">
        <v>0.83499999999999996</v>
      </c>
      <c r="S2670">
        <v>0.36</v>
      </c>
    </row>
    <row r="2671" spans="1:19" x14ac:dyDescent="0.3">
      <c r="A2671">
        <v>240</v>
      </c>
      <c r="B2671">
        <v>-0.27400000000000002</v>
      </c>
      <c r="C2671">
        <v>-1.274</v>
      </c>
      <c r="D2671">
        <v>-2.27</v>
      </c>
      <c r="E2671">
        <v>-3.0390000000000001</v>
      </c>
      <c r="F2671">
        <v>-3.19</v>
      </c>
      <c r="G2671">
        <v>3.4</v>
      </c>
      <c r="H2671">
        <v>0</v>
      </c>
      <c r="I2671">
        <v>3.452</v>
      </c>
      <c r="J2671">
        <v>-0.28199999999999997</v>
      </c>
      <c r="K2671">
        <v>-1.2729999999999999</v>
      </c>
      <c r="L2671">
        <v>-2.27</v>
      </c>
      <c r="M2671">
        <v>-3.0379999999999998</v>
      </c>
      <c r="N2671">
        <v>-3.19</v>
      </c>
      <c r="O2671">
        <v>1.1359999999999999</v>
      </c>
      <c r="P2671">
        <v>1.147</v>
      </c>
      <c r="Q2671">
        <v>1.1419999999999999</v>
      </c>
      <c r="R2671">
        <v>0.83599999999999997</v>
      </c>
      <c r="S2671">
        <v>0.36099999999999999</v>
      </c>
    </row>
    <row r="2672" spans="1:19" x14ac:dyDescent="0.3">
      <c r="A2672">
        <v>300</v>
      </c>
      <c r="B2672">
        <v>-0.27400000000000002</v>
      </c>
      <c r="C2672">
        <v>-1.274</v>
      </c>
      <c r="D2672">
        <v>-2.27</v>
      </c>
      <c r="E2672">
        <v>-3.0390000000000001</v>
      </c>
      <c r="F2672">
        <v>-3.19</v>
      </c>
      <c r="G2672">
        <v>3.4</v>
      </c>
      <c r="H2672">
        <v>0</v>
      </c>
      <c r="I2672">
        <v>3.452</v>
      </c>
      <c r="J2672">
        <v>-0.28199999999999997</v>
      </c>
      <c r="K2672">
        <v>-1.274</v>
      </c>
      <c r="L2672">
        <v>-2.27</v>
      </c>
      <c r="M2672">
        <v>-3.0369999999999999</v>
      </c>
      <c r="N2672">
        <v>-3.19</v>
      </c>
      <c r="O2672">
        <v>1.137</v>
      </c>
      <c r="P2672">
        <v>1.1459999999999999</v>
      </c>
      <c r="Q2672">
        <v>1.141</v>
      </c>
      <c r="R2672">
        <v>0.83599999999999997</v>
      </c>
      <c r="S2672">
        <v>0.36199999999999999</v>
      </c>
    </row>
    <row r="2673" spans="1:19" x14ac:dyDescent="0.3">
      <c r="A2673">
        <v>360</v>
      </c>
      <c r="B2673">
        <v>-0.27400000000000002</v>
      </c>
      <c r="C2673">
        <v>-1.274</v>
      </c>
      <c r="D2673">
        <v>-2.27</v>
      </c>
      <c r="E2673">
        <v>-3.0390000000000001</v>
      </c>
      <c r="F2673">
        <v>-3.19</v>
      </c>
      <c r="G2673">
        <v>3.4</v>
      </c>
      <c r="H2673">
        <v>0</v>
      </c>
      <c r="I2673">
        <v>3.452</v>
      </c>
      <c r="J2673">
        <v>-0.28299999999999997</v>
      </c>
      <c r="K2673">
        <v>-1.2749999999999999</v>
      </c>
      <c r="L2673">
        <v>-2.27</v>
      </c>
      <c r="M2673">
        <v>-3.0369999999999999</v>
      </c>
      <c r="N2673">
        <v>-3.19</v>
      </c>
      <c r="O2673">
        <v>1.1379999999999999</v>
      </c>
      <c r="P2673">
        <v>1.145</v>
      </c>
      <c r="Q2673">
        <v>1.1419999999999999</v>
      </c>
      <c r="R2673">
        <v>0.83699999999999997</v>
      </c>
      <c r="S2673">
        <v>0.36399999999999999</v>
      </c>
    </row>
    <row r="2674" spans="1:19" x14ac:dyDescent="0.3">
      <c r="A2674">
        <v>420</v>
      </c>
      <c r="B2674">
        <v>-0.27400000000000002</v>
      </c>
      <c r="C2674">
        <v>-1.274</v>
      </c>
      <c r="D2674">
        <v>-2.27</v>
      </c>
      <c r="E2674">
        <v>-3.0390000000000001</v>
      </c>
      <c r="F2674">
        <v>-3.19</v>
      </c>
      <c r="G2674">
        <v>3.4</v>
      </c>
      <c r="H2674">
        <v>0</v>
      </c>
      <c r="I2674">
        <v>3.452</v>
      </c>
      <c r="J2674">
        <v>-0.28299999999999997</v>
      </c>
      <c r="K2674">
        <v>-1.276</v>
      </c>
      <c r="L2674">
        <v>-2.27</v>
      </c>
      <c r="M2674">
        <v>-3.0369999999999999</v>
      </c>
      <c r="N2674">
        <v>-3.19</v>
      </c>
      <c r="O2674">
        <v>1.1379999999999999</v>
      </c>
      <c r="P2674">
        <v>1.1439999999999999</v>
      </c>
      <c r="Q2674">
        <v>1.1419999999999999</v>
      </c>
      <c r="R2674">
        <v>0.83699999999999997</v>
      </c>
      <c r="S2674">
        <v>0.36499999999999999</v>
      </c>
    </row>
    <row r="2675" spans="1:19" x14ac:dyDescent="0.3">
      <c r="A2675">
        <v>480</v>
      </c>
      <c r="B2675">
        <v>-0.27400000000000002</v>
      </c>
      <c r="C2675">
        <v>-1.274</v>
      </c>
      <c r="D2675">
        <v>-2.27</v>
      </c>
      <c r="E2675">
        <v>-3.0390000000000001</v>
      </c>
      <c r="F2675">
        <v>-3.19</v>
      </c>
      <c r="G2675">
        <v>3.4</v>
      </c>
      <c r="H2675">
        <v>0</v>
      </c>
      <c r="I2675">
        <v>3.452</v>
      </c>
      <c r="J2675">
        <v>-0.28299999999999997</v>
      </c>
      <c r="K2675">
        <v>-1.2769999999999999</v>
      </c>
      <c r="L2675">
        <v>-2.27</v>
      </c>
      <c r="M2675">
        <v>-3.0369999999999999</v>
      </c>
      <c r="N2675">
        <v>-3.19</v>
      </c>
      <c r="O2675">
        <v>1.139</v>
      </c>
      <c r="P2675">
        <v>1.1419999999999999</v>
      </c>
      <c r="Q2675">
        <v>1.1419999999999999</v>
      </c>
      <c r="R2675">
        <v>0.83699999999999997</v>
      </c>
      <c r="S2675">
        <v>0.36599999999999999</v>
      </c>
    </row>
    <row r="2676" spans="1:19" x14ac:dyDescent="0.3">
      <c r="A2676">
        <v>540</v>
      </c>
      <c r="B2676">
        <v>-0.27400000000000002</v>
      </c>
      <c r="C2676">
        <v>-1.274</v>
      </c>
      <c r="D2676">
        <v>-2.27</v>
      </c>
      <c r="E2676">
        <v>-3.0390000000000001</v>
      </c>
      <c r="F2676">
        <v>-3.19</v>
      </c>
      <c r="G2676">
        <v>3.4</v>
      </c>
      <c r="H2676">
        <v>0</v>
      </c>
      <c r="I2676">
        <v>3.452</v>
      </c>
      <c r="J2676">
        <v>-0.28399999999999997</v>
      </c>
      <c r="K2676">
        <v>-1.2769999999999999</v>
      </c>
      <c r="L2676">
        <v>-2.27</v>
      </c>
      <c r="M2676">
        <v>-3.0369999999999999</v>
      </c>
      <c r="N2676">
        <v>-3.19</v>
      </c>
      <c r="O2676">
        <v>1.139</v>
      </c>
      <c r="P2676">
        <v>1.1419999999999999</v>
      </c>
      <c r="Q2676">
        <v>1.1419999999999999</v>
      </c>
      <c r="R2676">
        <v>0.83699999999999997</v>
      </c>
      <c r="S2676">
        <v>0.36599999999999999</v>
      </c>
    </row>
    <row r="2677" spans="1:19" x14ac:dyDescent="0.3">
      <c r="A2677">
        <v>600</v>
      </c>
      <c r="B2677">
        <v>-0.27400000000000002</v>
      </c>
      <c r="C2677">
        <v>-1.274</v>
      </c>
      <c r="D2677">
        <v>-2.27</v>
      </c>
      <c r="E2677">
        <v>-3.0390000000000001</v>
      </c>
      <c r="F2677">
        <v>-3.19</v>
      </c>
      <c r="G2677">
        <v>3.4</v>
      </c>
      <c r="H2677">
        <v>0</v>
      </c>
      <c r="I2677">
        <v>3.452</v>
      </c>
      <c r="J2677">
        <v>-0.28399999999999997</v>
      </c>
      <c r="K2677">
        <v>-1.278</v>
      </c>
      <c r="L2677">
        <v>-2.27</v>
      </c>
      <c r="M2677">
        <v>-3.0369999999999999</v>
      </c>
      <c r="N2677">
        <v>-3.19</v>
      </c>
      <c r="O2677">
        <v>1.139</v>
      </c>
      <c r="P2677">
        <v>1.141</v>
      </c>
      <c r="Q2677">
        <v>1.141</v>
      </c>
      <c r="R2677">
        <v>0.83799999999999997</v>
      </c>
      <c r="S2677">
        <v>0.36599999999999999</v>
      </c>
    </row>
    <row r="2679" spans="1:19" x14ac:dyDescent="0.3">
      <c r="A2679" t="s">
        <v>0</v>
      </c>
      <c r="B2679" t="s">
        <v>207</v>
      </c>
    </row>
    <row r="2680" spans="1:19" x14ac:dyDescent="0.3">
      <c r="A2680">
        <v>0</v>
      </c>
      <c r="B2680">
        <v>-0.27400000000000002</v>
      </c>
      <c r="C2680">
        <v>-1.274</v>
      </c>
      <c r="D2680">
        <v>-2.27</v>
      </c>
      <c r="E2680">
        <v>-3.0390000000000001</v>
      </c>
      <c r="F2680">
        <v>-3.19</v>
      </c>
      <c r="G2680">
        <v>3.4</v>
      </c>
      <c r="H2680">
        <v>0</v>
      </c>
      <c r="I2680">
        <v>3.2309999999999999</v>
      </c>
      <c r="J2680">
        <v>-0.27400000000000002</v>
      </c>
      <c r="K2680">
        <v>-1.274</v>
      </c>
      <c r="L2680">
        <v>-2.27</v>
      </c>
      <c r="M2680">
        <v>-3.0390000000000001</v>
      </c>
      <c r="N2680">
        <v>-3.19</v>
      </c>
      <c r="O2680">
        <v>1.123</v>
      </c>
      <c r="P2680">
        <v>1.123</v>
      </c>
      <c r="Q2680">
        <v>1.1160000000000001</v>
      </c>
      <c r="R2680">
        <v>0.82199999999999995</v>
      </c>
      <c r="S2680">
        <v>0.35699999999999998</v>
      </c>
    </row>
    <row r="2681" spans="1:19" x14ac:dyDescent="0.3">
      <c r="A2681">
        <v>60</v>
      </c>
      <c r="B2681">
        <v>-0.27400000000000002</v>
      </c>
      <c r="C2681">
        <v>-1.274</v>
      </c>
      <c r="D2681">
        <v>-2.27</v>
      </c>
      <c r="E2681">
        <v>-3.0390000000000001</v>
      </c>
      <c r="F2681">
        <v>-3.19</v>
      </c>
      <c r="G2681">
        <v>3.4</v>
      </c>
      <c r="H2681">
        <v>0</v>
      </c>
      <c r="I2681">
        <v>3.2309999999999999</v>
      </c>
      <c r="J2681">
        <v>-0.27700000000000002</v>
      </c>
      <c r="K2681">
        <v>-1.2729999999999999</v>
      </c>
      <c r="L2681">
        <v>-2.27</v>
      </c>
      <c r="M2681">
        <v>-3.04</v>
      </c>
      <c r="N2681">
        <v>-3.1869999999999998</v>
      </c>
      <c r="O2681">
        <v>1.129</v>
      </c>
      <c r="P2681">
        <v>1.139</v>
      </c>
      <c r="Q2681">
        <v>1.1319999999999999</v>
      </c>
      <c r="R2681">
        <v>0.82899999999999996</v>
      </c>
      <c r="S2681">
        <v>0.35</v>
      </c>
    </row>
    <row r="2682" spans="1:19" x14ac:dyDescent="0.3">
      <c r="A2682">
        <v>120</v>
      </c>
      <c r="B2682">
        <v>-0.27400000000000002</v>
      </c>
      <c r="C2682">
        <v>-1.274</v>
      </c>
      <c r="D2682">
        <v>-2.27</v>
      </c>
      <c r="E2682">
        <v>-3.0390000000000001</v>
      </c>
      <c r="F2682">
        <v>-3.19</v>
      </c>
      <c r="G2682">
        <v>3.4</v>
      </c>
      <c r="H2682">
        <v>0</v>
      </c>
      <c r="I2682">
        <v>3.2309999999999999</v>
      </c>
      <c r="J2682">
        <v>-0.28000000000000003</v>
      </c>
      <c r="K2682">
        <v>-1.274</v>
      </c>
      <c r="L2682">
        <v>-2.27</v>
      </c>
      <c r="M2682">
        <v>-3.0390000000000001</v>
      </c>
      <c r="N2682">
        <v>-3.1840000000000002</v>
      </c>
      <c r="O2682">
        <v>1.1319999999999999</v>
      </c>
      <c r="P2682">
        <v>1.1439999999999999</v>
      </c>
      <c r="Q2682">
        <v>1.137</v>
      </c>
      <c r="R2682">
        <v>0.83099999999999996</v>
      </c>
      <c r="S2682">
        <v>0.34300000000000003</v>
      </c>
    </row>
    <row r="2683" spans="1:19" x14ac:dyDescent="0.3">
      <c r="A2683">
        <v>180</v>
      </c>
      <c r="B2683">
        <v>-0.27400000000000002</v>
      </c>
      <c r="C2683">
        <v>-1.274</v>
      </c>
      <c r="D2683">
        <v>-2.27</v>
      </c>
      <c r="E2683">
        <v>-3.0390000000000001</v>
      </c>
      <c r="F2683">
        <v>-3.19</v>
      </c>
      <c r="G2683">
        <v>3.4</v>
      </c>
      <c r="H2683">
        <v>0</v>
      </c>
      <c r="I2683">
        <v>3.2309999999999999</v>
      </c>
      <c r="J2683">
        <v>-0.28100000000000003</v>
      </c>
      <c r="K2683">
        <v>-1.2729999999999999</v>
      </c>
      <c r="L2683">
        <v>-2.27</v>
      </c>
      <c r="M2683">
        <v>-3.0379999999999998</v>
      </c>
      <c r="N2683">
        <v>-3.181</v>
      </c>
      <c r="O2683">
        <v>1.1339999999999999</v>
      </c>
      <c r="P2683">
        <v>1.1479999999999999</v>
      </c>
      <c r="Q2683">
        <v>1.1399999999999999</v>
      </c>
      <c r="R2683">
        <v>0.83399999999999996</v>
      </c>
      <c r="S2683">
        <v>0.33900000000000002</v>
      </c>
    </row>
    <row r="2684" spans="1:19" x14ac:dyDescent="0.3">
      <c r="A2684">
        <v>240</v>
      </c>
      <c r="B2684">
        <v>-0.27400000000000002</v>
      </c>
      <c r="C2684">
        <v>-1.274</v>
      </c>
      <c r="D2684">
        <v>-2.27</v>
      </c>
      <c r="E2684">
        <v>-3.0390000000000001</v>
      </c>
      <c r="F2684">
        <v>-3.19</v>
      </c>
      <c r="G2684">
        <v>3.4</v>
      </c>
      <c r="H2684">
        <v>0</v>
      </c>
      <c r="I2684">
        <v>3.2309999999999999</v>
      </c>
      <c r="J2684">
        <v>-0.28199999999999997</v>
      </c>
      <c r="K2684">
        <v>-1.274</v>
      </c>
      <c r="L2684">
        <v>-2.27</v>
      </c>
      <c r="M2684">
        <v>-3.0379999999999998</v>
      </c>
      <c r="N2684">
        <v>-3.1779999999999999</v>
      </c>
      <c r="O2684">
        <v>1.1359999999999999</v>
      </c>
      <c r="P2684">
        <v>1.1479999999999999</v>
      </c>
      <c r="Q2684">
        <v>1.1419999999999999</v>
      </c>
      <c r="R2684">
        <v>0.83799999999999997</v>
      </c>
      <c r="S2684">
        <v>0.33500000000000002</v>
      </c>
    </row>
    <row r="2685" spans="1:19" x14ac:dyDescent="0.3">
      <c r="A2685">
        <v>300</v>
      </c>
      <c r="B2685">
        <v>-0.27400000000000002</v>
      </c>
      <c r="C2685">
        <v>-1.274</v>
      </c>
      <c r="D2685">
        <v>-2.27</v>
      </c>
      <c r="E2685">
        <v>-3.0390000000000001</v>
      </c>
      <c r="F2685">
        <v>-3.19</v>
      </c>
      <c r="G2685">
        <v>3.4</v>
      </c>
      <c r="H2685">
        <v>0</v>
      </c>
      <c r="I2685">
        <v>3.2309999999999999</v>
      </c>
      <c r="J2685">
        <v>-0.28199999999999997</v>
      </c>
      <c r="K2685">
        <v>-1.274</v>
      </c>
      <c r="L2685">
        <v>-2.27</v>
      </c>
      <c r="M2685">
        <v>-3.0379999999999998</v>
      </c>
      <c r="N2685">
        <v>-3.1749999999999998</v>
      </c>
      <c r="O2685">
        <v>1.137</v>
      </c>
      <c r="P2685">
        <v>1.1459999999999999</v>
      </c>
      <c r="Q2685">
        <v>1.141</v>
      </c>
      <c r="R2685">
        <v>0.83899999999999997</v>
      </c>
      <c r="S2685">
        <v>0.33200000000000002</v>
      </c>
    </row>
    <row r="2686" spans="1:19" x14ac:dyDescent="0.3">
      <c r="A2686">
        <v>360</v>
      </c>
      <c r="B2686">
        <v>-0.27400000000000002</v>
      </c>
      <c r="C2686">
        <v>-1.274</v>
      </c>
      <c r="D2686">
        <v>-2.27</v>
      </c>
      <c r="E2686">
        <v>-3.0390000000000001</v>
      </c>
      <c r="F2686">
        <v>-3.19</v>
      </c>
      <c r="G2686">
        <v>3.4</v>
      </c>
      <c r="H2686">
        <v>0</v>
      </c>
      <c r="I2686">
        <v>3.2309999999999999</v>
      </c>
      <c r="J2686">
        <v>-0.28299999999999997</v>
      </c>
      <c r="K2686">
        <v>-1.2749999999999999</v>
      </c>
      <c r="L2686">
        <v>-2.27</v>
      </c>
      <c r="M2686">
        <v>-3.0379999999999998</v>
      </c>
      <c r="N2686">
        <v>-3.1720000000000002</v>
      </c>
      <c r="O2686">
        <v>1.1379999999999999</v>
      </c>
      <c r="P2686">
        <v>1.145</v>
      </c>
      <c r="Q2686">
        <v>1.141</v>
      </c>
      <c r="R2686">
        <v>0.83699999999999997</v>
      </c>
      <c r="S2686">
        <v>0.32900000000000001</v>
      </c>
    </row>
    <row r="2687" spans="1:19" x14ac:dyDescent="0.3">
      <c r="A2687">
        <v>420</v>
      </c>
      <c r="B2687">
        <v>-0.27400000000000002</v>
      </c>
      <c r="C2687">
        <v>-1.274</v>
      </c>
      <c r="D2687">
        <v>-2.27</v>
      </c>
      <c r="E2687">
        <v>-3.0390000000000001</v>
      </c>
      <c r="F2687">
        <v>-3.19</v>
      </c>
      <c r="G2687">
        <v>3.4</v>
      </c>
      <c r="H2687">
        <v>0</v>
      </c>
      <c r="I2687">
        <v>3.2309999999999999</v>
      </c>
      <c r="J2687">
        <v>-0.28299999999999997</v>
      </c>
      <c r="K2687">
        <v>-1.276</v>
      </c>
      <c r="L2687">
        <v>-2.27</v>
      </c>
      <c r="M2687">
        <v>-3.036</v>
      </c>
      <c r="N2687">
        <v>-3.169</v>
      </c>
      <c r="O2687">
        <v>1.1379999999999999</v>
      </c>
      <c r="P2687">
        <v>1.1439999999999999</v>
      </c>
      <c r="Q2687">
        <v>1.1419999999999999</v>
      </c>
      <c r="R2687">
        <v>0.83299999999999996</v>
      </c>
      <c r="S2687">
        <v>0.32800000000000001</v>
      </c>
    </row>
    <row r="2688" spans="1:19" x14ac:dyDescent="0.3">
      <c r="A2688">
        <v>480</v>
      </c>
      <c r="B2688">
        <v>-0.27400000000000002</v>
      </c>
      <c r="C2688">
        <v>-1.274</v>
      </c>
      <c r="D2688">
        <v>-2.27</v>
      </c>
      <c r="E2688">
        <v>-3.0390000000000001</v>
      </c>
      <c r="F2688">
        <v>-3.19</v>
      </c>
      <c r="G2688">
        <v>3.4</v>
      </c>
      <c r="H2688">
        <v>0</v>
      </c>
      <c r="I2688">
        <v>3.2309999999999999</v>
      </c>
      <c r="J2688">
        <v>-0.28299999999999997</v>
      </c>
      <c r="K2688">
        <v>-1.2769999999999999</v>
      </c>
      <c r="L2688">
        <v>-2.27</v>
      </c>
      <c r="M2688">
        <v>-3.0350000000000001</v>
      </c>
      <c r="N2688">
        <v>-3.1659999999999999</v>
      </c>
      <c r="O2688">
        <v>1.139</v>
      </c>
      <c r="P2688">
        <v>1.1419999999999999</v>
      </c>
      <c r="Q2688">
        <v>1.1419999999999999</v>
      </c>
      <c r="R2688">
        <v>0.82899999999999996</v>
      </c>
      <c r="S2688">
        <v>0.32600000000000001</v>
      </c>
    </row>
    <row r="2689" spans="1:19" x14ac:dyDescent="0.3">
      <c r="A2689">
        <v>540</v>
      </c>
      <c r="B2689">
        <v>-0.27400000000000002</v>
      </c>
      <c r="C2689">
        <v>-1.274</v>
      </c>
      <c r="D2689">
        <v>-2.27</v>
      </c>
      <c r="E2689">
        <v>-3.0390000000000001</v>
      </c>
      <c r="F2689">
        <v>-3.19</v>
      </c>
      <c r="G2689">
        <v>3.4</v>
      </c>
      <c r="H2689">
        <v>0</v>
      </c>
      <c r="I2689">
        <v>3.2309999999999999</v>
      </c>
      <c r="J2689">
        <v>-0.28399999999999997</v>
      </c>
      <c r="K2689">
        <v>-1.2769999999999999</v>
      </c>
      <c r="L2689">
        <v>-2.27</v>
      </c>
      <c r="M2689">
        <v>-3.0329999999999999</v>
      </c>
      <c r="N2689">
        <v>-3.1629999999999998</v>
      </c>
      <c r="O2689">
        <v>1.139</v>
      </c>
      <c r="P2689">
        <v>1.1419999999999999</v>
      </c>
      <c r="Q2689">
        <v>1.1419999999999999</v>
      </c>
      <c r="R2689">
        <v>0.82499999999999996</v>
      </c>
      <c r="S2689">
        <v>0.32400000000000001</v>
      </c>
    </row>
    <row r="2690" spans="1:19" x14ac:dyDescent="0.3">
      <c r="A2690">
        <v>600</v>
      </c>
      <c r="B2690">
        <v>-0.27400000000000002</v>
      </c>
      <c r="C2690">
        <v>-1.274</v>
      </c>
      <c r="D2690">
        <v>-2.27</v>
      </c>
      <c r="E2690">
        <v>-3.0390000000000001</v>
      </c>
      <c r="F2690">
        <v>-3.19</v>
      </c>
      <c r="G2690">
        <v>3.4</v>
      </c>
      <c r="H2690">
        <v>0</v>
      </c>
      <c r="I2690">
        <v>3.2309999999999999</v>
      </c>
      <c r="J2690">
        <v>-0.28399999999999997</v>
      </c>
      <c r="K2690">
        <v>-1.278</v>
      </c>
      <c r="L2690">
        <v>-2.27</v>
      </c>
      <c r="M2690">
        <v>-3.0310000000000001</v>
      </c>
      <c r="N2690">
        <v>-3.16</v>
      </c>
      <c r="O2690">
        <v>1.139</v>
      </c>
      <c r="P2690">
        <v>1.141</v>
      </c>
      <c r="Q2690">
        <v>1.141</v>
      </c>
      <c r="R2690">
        <v>0.82099999999999995</v>
      </c>
      <c r="S2690">
        <v>0.32200000000000001</v>
      </c>
    </row>
    <row r="2692" spans="1:19" x14ac:dyDescent="0.3">
      <c r="A2692" t="s">
        <v>0</v>
      </c>
      <c r="B2692" t="s">
        <v>208</v>
      </c>
    </row>
    <row r="2693" spans="1:19" x14ac:dyDescent="0.3">
      <c r="A2693">
        <v>0</v>
      </c>
      <c r="B2693">
        <v>-0.27400000000000002</v>
      </c>
      <c r="C2693">
        <v>-1.274</v>
      </c>
      <c r="D2693">
        <v>-2.27</v>
      </c>
      <c r="E2693">
        <v>-3.0329999999999999</v>
      </c>
      <c r="F2693">
        <v>-3.18</v>
      </c>
      <c r="G2693">
        <v>3.4</v>
      </c>
      <c r="H2693">
        <v>0</v>
      </c>
      <c r="I2693">
        <v>3.6659999999999999</v>
      </c>
      <c r="J2693">
        <v>-0.27400000000000002</v>
      </c>
      <c r="K2693">
        <v>-1.274</v>
      </c>
      <c r="L2693">
        <v>-2.27</v>
      </c>
      <c r="M2693">
        <v>-3.0329999999999999</v>
      </c>
      <c r="N2693">
        <v>-3.18</v>
      </c>
      <c r="O2693">
        <v>1.123</v>
      </c>
      <c r="P2693">
        <v>1.123</v>
      </c>
      <c r="Q2693">
        <v>1.1160000000000001</v>
      </c>
      <c r="R2693">
        <v>0.81499999999999995</v>
      </c>
      <c r="S2693">
        <v>0.35399999999999998</v>
      </c>
    </row>
    <row r="2694" spans="1:19" x14ac:dyDescent="0.3">
      <c r="A2694">
        <v>60</v>
      </c>
      <c r="B2694">
        <v>-0.27400000000000002</v>
      </c>
      <c r="C2694">
        <v>-1.274</v>
      </c>
      <c r="D2694">
        <v>-2.27</v>
      </c>
      <c r="E2694">
        <v>-3.0329999999999999</v>
      </c>
      <c r="F2694">
        <v>-3.18</v>
      </c>
      <c r="G2694">
        <v>3.4</v>
      </c>
      <c r="H2694">
        <v>0</v>
      </c>
      <c r="I2694">
        <v>3.6659999999999999</v>
      </c>
      <c r="J2694">
        <v>-0.27700000000000002</v>
      </c>
      <c r="K2694">
        <v>-1.274</v>
      </c>
      <c r="L2694">
        <v>-2.27</v>
      </c>
      <c r="M2694">
        <v>-3.0329999999999999</v>
      </c>
      <c r="N2694">
        <v>-3.1829999999999998</v>
      </c>
      <c r="O2694">
        <v>1.129</v>
      </c>
      <c r="P2694">
        <v>1.1399999999999999</v>
      </c>
      <c r="Q2694">
        <v>1.1319999999999999</v>
      </c>
      <c r="R2694">
        <v>0.82</v>
      </c>
      <c r="S2694">
        <v>0.36299999999999999</v>
      </c>
    </row>
    <row r="2695" spans="1:19" x14ac:dyDescent="0.3">
      <c r="A2695">
        <v>120</v>
      </c>
      <c r="B2695">
        <v>-0.27400000000000002</v>
      </c>
      <c r="C2695">
        <v>-1.274</v>
      </c>
      <c r="D2695">
        <v>-2.27</v>
      </c>
      <c r="E2695">
        <v>-3.0329999999999999</v>
      </c>
      <c r="F2695">
        <v>-3.18</v>
      </c>
      <c r="G2695">
        <v>3.4</v>
      </c>
      <c r="H2695">
        <v>0</v>
      </c>
      <c r="I2695">
        <v>3.6659999999999999</v>
      </c>
      <c r="J2695">
        <v>-0.28000000000000003</v>
      </c>
      <c r="K2695">
        <v>-1.274</v>
      </c>
      <c r="L2695">
        <v>-2.27</v>
      </c>
      <c r="M2695">
        <v>-3.032</v>
      </c>
      <c r="N2695">
        <v>-3.1859999999999999</v>
      </c>
      <c r="O2695">
        <v>1.1319999999999999</v>
      </c>
      <c r="P2695">
        <v>1.143</v>
      </c>
      <c r="Q2695">
        <v>1.1379999999999999</v>
      </c>
      <c r="R2695">
        <v>0.82599999999999996</v>
      </c>
      <c r="S2695">
        <v>0.371</v>
      </c>
    </row>
    <row r="2696" spans="1:19" x14ac:dyDescent="0.3">
      <c r="A2696">
        <v>180</v>
      </c>
      <c r="B2696">
        <v>-0.27400000000000002</v>
      </c>
      <c r="C2696">
        <v>-1.274</v>
      </c>
      <c r="D2696">
        <v>-2.27</v>
      </c>
      <c r="E2696">
        <v>-3.0329999999999999</v>
      </c>
      <c r="F2696">
        <v>-3.18</v>
      </c>
      <c r="G2696">
        <v>3.4</v>
      </c>
      <c r="H2696">
        <v>0</v>
      </c>
      <c r="I2696">
        <v>3.6659999999999999</v>
      </c>
      <c r="J2696">
        <v>-0.28100000000000003</v>
      </c>
      <c r="K2696">
        <v>-1.2729999999999999</v>
      </c>
      <c r="L2696">
        <v>-2.27</v>
      </c>
      <c r="M2696">
        <v>-3.032</v>
      </c>
      <c r="N2696">
        <v>-3.1890000000000001</v>
      </c>
      <c r="O2696">
        <v>1.135</v>
      </c>
      <c r="P2696">
        <v>1.1479999999999999</v>
      </c>
      <c r="Q2696">
        <v>1.139</v>
      </c>
      <c r="R2696">
        <v>0.82899999999999996</v>
      </c>
      <c r="S2696">
        <v>0.379</v>
      </c>
    </row>
    <row r="2697" spans="1:19" x14ac:dyDescent="0.3">
      <c r="A2697">
        <v>240</v>
      </c>
      <c r="B2697">
        <v>-0.27400000000000002</v>
      </c>
      <c r="C2697">
        <v>-1.274</v>
      </c>
      <c r="D2697">
        <v>-2.27</v>
      </c>
      <c r="E2697">
        <v>-3.0329999999999999</v>
      </c>
      <c r="F2697">
        <v>-3.18</v>
      </c>
      <c r="G2697">
        <v>3.4</v>
      </c>
      <c r="H2697">
        <v>0</v>
      </c>
      <c r="I2697">
        <v>3.6659999999999999</v>
      </c>
      <c r="J2697">
        <v>-0.28199999999999997</v>
      </c>
      <c r="K2697">
        <v>-1.2729999999999999</v>
      </c>
      <c r="L2697">
        <v>-2.27</v>
      </c>
      <c r="M2697">
        <v>-3.0310000000000001</v>
      </c>
      <c r="N2697">
        <v>-3.1920000000000002</v>
      </c>
      <c r="O2697">
        <v>1.1359999999999999</v>
      </c>
      <c r="P2697">
        <v>1.147</v>
      </c>
      <c r="Q2697">
        <v>1.141</v>
      </c>
      <c r="R2697">
        <v>0.82699999999999996</v>
      </c>
      <c r="S2697">
        <v>0.38400000000000001</v>
      </c>
    </row>
    <row r="2698" spans="1:19" x14ac:dyDescent="0.3">
      <c r="A2698">
        <v>300</v>
      </c>
      <c r="B2698">
        <v>-0.27400000000000002</v>
      </c>
      <c r="C2698">
        <v>-1.274</v>
      </c>
      <c r="D2698">
        <v>-2.27</v>
      </c>
      <c r="E2698">
        <v>-3.0329999999999999</v>
      </c>
      <c r="F2698">
        <v>-3.18</v>
      </c>
      <c r="G2698">
        <v>3.4</v>
      </c>
      <c r="H2698">
        <v>0</v>
      </c>
      <c r="I2698">
        <v>3.6659999999999999</v>
      </c>
      <c r="J2698">
        <v>-0.28299999999999997</v>
      </c>
      <c r="K2698">
        <v>-1.274</v>
      </c>
      <c r="L2698">
        <v>-2.27</v>
      </c>
      <c r="M2698">
        <v>-3.03</v>
      </c>
      <c r="N2698">
        <v>-3.1949999999999998</v>
      </c>
      <c r="O2698">
        <v>1.137</v>
      </c>
      <c r="P2698">
        <v>1.1459999999999999</v>
      </c>
      <c r="Q2698">
        <v>1.1419999999999999</v>
      </c>
      <c r="R2698">
        <v>0.82699999999999996</v>
      </c>
      <c r="S2698">
        <v>0.38900000000000001</v>
      </c>
    </row>
    <row r="2699" spans="1:19" x14ac:dyDescent="0.3">
      <c r="A2699">
        <v>360</v>
      </c>
      <c r="B2699">
        <v>-0.27400000000000002</v>
      </c>
      <c r="C2699">
        <v>-1.274</v>
      </c>
      <c r="D2699">
        <v>-2.27</v>
      </c>
      <c r="E2699">
        <v>-3.0329999999999999</v>
      </c>
      <c r="F2699">
        <v>-3.18</v>
      </c>
      <c r="G2699">
        <v>3.4</v>
      </c>
      <c r="H2699">
        <v>0</v>
      </c>
      <c r="I2699">
        <v>3.6659999999999999</v>
      </c>
      <c r="J2699">
        <v>-0.28299999999999997</v>
      </c>
      <c r="K2699">
        <v>-1.2749999999999999</v>
      </c>
      <c r="L2699">
        <v>-2.27</v>
      </c>
      <c r="M2699">
        <v>-3.0310000000000001</v>
      </c>
      <c r="N2699">
        <v>-3.198</v>
      </c>
      <c r="O2699">
        <v>1.1379999999999999</v>
      </c>
      <c r="P2699">
        <v>1.1439999999999999</v>
      </c>
      <c r="Q2699">
        <v>1.141</v>
      </c>
      <c r="R2699">
        <v>0.83</v>
      </c>
      <c r="S2699">
        <v>0.39500000000000002</v>
      </c>
    </row>
    <row r="2700" spans="1:19" x14ac:dyDescent="0.3">
      <c r="A2700">
        <v>420</v>
      </c>
      <c r="B2700">
        <v>-0.27400000000000002</v>
      </c>
      <c r="C2700">
        <v>-1.274</v>
      </c>
      <c r="D2700">
        <v>-2.27</v>
      </c>
      <c r="E2700">
        <v>-3.0329999999999999</v>
      </c>
      <c r="F2700">
        <v>-3.18</v>
      </c>
      <c r="G2700">
        <v>3.4</v>
      </c>
      <c r="H2700">
        <v>0</v>
      </c>
      <c r="I2700">
        <v>3.6659999999999999</v>
      </c>
      <c r="J2700">
        <v>-0.28299999999999997</v>
      </c>
      <c r="K2700">
        <v>-1.276</v>
      </c>
      <c r="L2700">
        <v>-2.27</v>
      </c>
      <c r="M2700">
        <v>-3.032</v>
      </c>
      <c r="N2700">
        <v>-3.2010000000000001</v>
      </c>
      <c r="O2700">
        <v>1.1379999999999999</v>
      </c>
      <c r="P2700">
        <v>1.143</v>
      </c>
      <c r="Q2700">
        <v>1.141</v>
      </c>
      <c r="R2700">
        <v>0.83499999999999996</v>
      </c>
      <c r="S2700">
        <v>0.39900000000000002</v>
      </c>
    </row>
    <row r="2701" spans="1:19" x14ac:dyDescent="0.3">
      <c r="A2701">
        <v>480</v>
      </c>
      <c r="B2701">
        <v>-0.27400000000000002</v>
      </c>
      <c r="C2701">
        <v>-1.274</v>
      </c>
      <c r="D2701">
        <v>-2.27</v>
      </c>
      <c r="E2701">
        <v>-3.0329999999999999</v>
      </c>
      <c r="F2701">
        <v>-3.18</v>
      </c>
      <c r="G2701">
        <v>3.4</v>
      </c>
      <c r="H2701">
        <v>0</v>
      </c>
      <c r="I2701">
        <v>3.6659999999999999</v>
      </c>
      <c r="J2701">
        <v>-0.28299999999999997</v>
      </c>
      <c r="K2701">
        <v>-1.2769999999999999</v>
      </c>
      <c r="L2701">
        <v>-2.27</v>
      </c>
      <c r="M2701">
        <v>-3.0339999999999998</v>
      </c>
      <c r="N2701">
        <v>-3.2040000000000002</v>
      </c>
      <c r="O2701">
        <v>1.139</v>
      </c>
      <c r="P2701">
        <v>1.1419999999999999</v>
      </c>
      <c r="Q2701">
        <v>1.1419999999999999</v>
      </c>
      <c r="R2701">
        <v>0.83899999999999997</v>
      </c>
      <c r="S2701">
        <v>0.40300000000000002</v>
      </c>
    </row>
    <row r="2702" spans="1:19" x14ac:dyDescent="0.3">
      <c r="A2702">
        <v>540</v>
      </c>
      <c r="B2702">
        <v>-0.27400000000000002</v>
      </c>
      <c r="C2702">
        <v>-1.274</v>
      </c>
      <c r="D2702">
        <v>-2.27</v>
      </c>
      <c r="E2702">
        <v>-3.0329999999999999</v>
      </c>
      <c r="F2702">
        <v>-3.18</v>
      </c>
      <c r="G2702">
        <v>3.4</v>
      </c>
      <c r="H2702">
        <v>0</v>
      </c>
      <c r="I2702">
        <v>3.6659999999999999</v>
      </c>
      <c r="J2702">
        <v>-0.28399999999999997</v>
      </c>
      <c r="K2702">
        <v>-1.2769999999999999</v>
      </c>
      <c r="L2702">
        <v>-2.27</v>
      </c>
      <c r="M2702">
        <v>-3.0350000000000001</v>
      </c>
      <c r="N2702">
        <v>-3.2069999999999999</v>
      </c>
      <c r="O2702">
        <v>1.139</v>
      </c>
      <c r="P2702">
        <v>1.1419999999999999</v>
      </c>
      <c r="Q2702">
        <v>1.141</v>
      </c>
      <c r="R2702">
        <v>0.84199999999999997</v>
      </c>
      <c r="S2702">
        <v>0.40500000000000003</v>
      </c>
    </row>
    <row r="2703" spans="1:19" x14ac:dyDescent="0.3">
      <c r="A2703">
        <v>600</v>
      </c>
      <c r="B2703">
        <v>-0.27400000000000002</v>
      </c>
      <c r="C2703">
        <v>-1.274</v>
      </c>
      <c r="D2703">
        <v>-2.27</v>
      </c>
      <c r="E2703">
        <v>-3.0329999999999999</v>
      </c>
      <c r="F2703">
        <v>-3.18</v>
      </c>
      <c r="G2703">
        <v>3.4</v>
      </c>
      <c r="H2703">
        <v>0</v>
      </c>
      <c r="I2703">
        <v>3.6659999999999999</v>
      </c>
      <c r="J2703">
        <v>-0.28399999999999997</v>
      </c>
      <c r="K2703">
        <v>-1.278</v>
      </c>
      <c r="L2703">
        <v>-2.27</v>
      </c>
      <c r="M2703">
        <v>-3.0369999999999999</v>
      </c>
      <c r="N2703">
        <v>-3.21</v>
      </c>
      <c r="O2703">
        <v>1.139</v>
      </c>
      <c r="P2703">
        <v>1.141</v>
      </c>
      <c r="Q2703">
        <v>1.141</v>
      </c>
      <c r="R2703">
        <v>0.84599999999999997</v>
      </c>
      <c r="S2703">
        <v>0.40600000000000003</v>
      </c>
    </row>
    <row r="2705" spans="1:19" x14ac:dyDescent="0.3">
      <c r="A2705" t="s">
        <v>0</v>
      </c>
      <c r="B2705" t="s">
        <v>209</v>
      </c>
    </row>
    <row r="2706" spans="1:19" x14ac:dyDescent="0.3">
      <c r="A2706">
        <v>0</v>
      </c>
      <c r="B2706">
        <v>-0.27400000000000002</v>
      </c>
      <c r="C2706">
        <v>-1.274</v>
      </c>
      <c r="D2706">
        <v>-2.27</v>
      </c>
      <c r="E2706">
        <v>-3.0329999999999999</v>
      </c>
      <c r="F2706">
        <v>-3.18</v>
      </c>
      <c r="G2706">
        <v>3.4</v>
      </c>
      <c r="H2706">
        <v>0</v>
      </c>
      <c r="I2706">
        <v>3.452</v>
      </c>
      <c r="J2706">
        <v>-0.27400000000000002</v>
      </c>
      <c r="K2706">
        <v>-1.274</v>
      </c>
      <c r="L2706">
        <v>-2.27</v>
      </c>
      <c r="M2706">
        <v>-3.0329999999999999</v>
      </c>
      <c r="N2706">
        <v>-3.18</v>
      </c>
      <c r="O2706">
        <v>1.123</v>
      </c>
      <c r="P2706">
        <v>1.123</v>
      </c>
      <c r="Q2706">
        <v>1.1160000000000001</v>
      </c>
      <c r="R2706">
        <v>0.81499999999999995</v>
      </c>
      <c r="S2706">
        <v>0.35399999999999998</v>
      </c>
    </row>
    <row r="2707" spans="1:19" x14ac:dyDescent="0.3">
      <c r="A2707">
        <v>60</v>
      </c>
      <c r="B2707">
        <v>-0.27400000000000002</v>
      </c>
      <c r="C2707">
        <v>-1.274</v>
      </c>
      <c r="D2707">
        <v>-2.27</v>
      </c>
      <c r="E2707">
        <v>-3.0329999999999999</v>
      </c>
      <c r="F2707">
        <v>-3.18</v>
      </c>
      <c r="G2707">
        <v>3.4</v>
      </c>
      <c r="H2707">
        <v>0</v>
      </c>
      <c r="I2707">
        <v>3.452</v>
      </c>
      <c r="J2707">
        <v>-0.27700000000000002</v>
      </c>
      <c r="K2707">
        <v>-1.2729999999999999</v>
      </c>
      <c r="L2707">
        <v>-2.27</v>
      </c>
      <c r="M2707">
        <v>-3.0329999999999999</v>
      </c>
      <c r="N2707">
        <v>-3.18</v>
      </c>
      <c r="O2707">
        <v>1.129</v>
      </c>
      <c r="P2707">
        <v>1.139</v>
      </c>
      <c r="Q2707">
        <v>1.1319999999999999</v>
      </c>
      <c r="R2707">
        <v>0.82099999999999995</v>
      </c>
      <c r="S2707">
        <v>0.35499999999999998</v>
      </c>
    </row>
    <row r="2708" spans="1:19" x14ac:dyDescent="0.3">
      <c r="A2708">
        <v>120</v>
      </c>
      <c r="B2708">
        <v>-0.27400000000000002</v>
      </c>
      <c r="C2708">
        <v>-1.274</v>
      </c>
      <c r="D2708">
        <v>-2.27</v>
      </c>
      <c r="E2708">
        <v>-3.0329999999999999</v>
      </c>
      <c r="F2708">
        <v>-3.18</v>
      </c>
      <c r="G2708">
        <v>3.4</v>
      </c>
      <c r="H2708">
        <v>0</v>
      </c>
      <c r="I2708">
        <v>3.452</v>
      </c>
      <c r="J2708">
        <v>-0.28000000000000003</v>
      </c>
      <c r="K2708">
        <v>-1.274</v>
      </c>
      <c r="L2708">
        <v>-2.27</v>
      </c>
      <c r="M2708">
        <v>-3.032</v>
      </c>
      <c r="N2708">
        <v>-3.18</v>
      </c>
      <c r="O2708">
        <v>1.1319999999999999</v>
      </c>
      <c r="P2708">
        <v>1.1439999999999999</v>
      </c>
      <c r="Q2708">
        <v>1.137</v>
      </c>
      <c r="R2708">
        <v>0.82499999999999996</v>
      </c>
      <c r="S2708">
        <v>0.35599999999999998</v>
      </c>
    </row>
    <row r="2709" spans="1:19" x14ac:dyDescent="0.3">
      <c r="A2709">
        <v>180</v>
      </c>
      <c r="B2709">
        <v>-0.27400000000000002</v>
      </c>
      <c r="C2709">
        <v>-1.274</v>
      </c>
      <c r="D2709">
        <v>-2.27</v>
      </c>
      <c r="E2709">
        <v>-3.0329999999999999</v>
      </c>
      <c r="F2709">
        <v>-3.18</v>
      </c>
      <c r="G2709">
        <v>3.4</v>
      </c>
      <c r="H2709">
        <v>0</v>
      </c>
      <c r="I2709">
        <v>3.452</v>
      </c>
      <c r="J2709">
        <v>-0.28100000000000003</v>
      </c>
      <c r="K2709">
        <v>-1.2729999999999999</v>
      </c>
      <c r="L2709">
        <v>-2.27</v>
      </c>
      <c r="M2709">
        <v>-3.032</v>
      </c>
      <c r="N2709">
        <v>-3.18</v>
      </c>
      <c r="O2709">
        <v>1.1339999999999999</v>
      </c>
      <c r="P2709">
        <v>1.1479999999999999</v>
      </c>
      <c r="Q2709">
        <v>1.1399999999999999</v>
      </c>
      <c r="R2709">
        <v>0.82799999999999996</v>
      </c>
      <c r="S2709">
        <v>0.35699999999999998</v>
      </c>
    </row>
    <row r="2710" spans="1:19" x14ac:dyDescent="0.3">
      <c r="A2710">
        <v>240</v>
      </c>
      <c r="B2710">
        <v>-0.27400000000000002</v>
      </c>
      <c r="C2710">
        <v>-1.274</v>
      </c>
      <c r="D2710">
        <v>-2.27</v>
      </c>
      <c r="E2710">
        <v>-3.0329999999999999</v>
      </c>
      <c r="F2710">
        <v>-3.18</v>
      </c>
      <c r="G2710">
        <v>3.4</v>
      </c>
      <c r="H2710">
        <v>0</v>
      </c>
      <c r="I2710">
        <v>3.452</v>
      </c>
      <c r="J2710">
        <v>-0.28199999999999997</v>
      </c>
      <c r="K2710">
        <v>-1.2729999999999999</v>
      </c>
      <c r="L2710">
        <v>-2.27</v>
      </c>
      <c r="M2710">
        <v>-3.0310000000000001</v>
      </c>
      <c r="N2710">
        <v>-3.18</v>
      </c>
      <c r="O2710">
        <v>1.1359999999999999</v>
      </c>
      <c r="P2710">
        <v>1.147</v>
      </c>
      <c r="Q2710">
        <v>1.141</v>
      </c>
      <c r="R2710">
        <v>0.82899999999999996</v>
      </c>
      <c r="S2710">
        <v>0.35799999999999998</v>
      </c>
    </row>
    <row r="2711" spans="1:19" x14ac:dyDescent="0.3">
      <c r="A2711">
        <v>300</v>
      </c>
      <c r="B2711">
        <v>-0.27400000000000002</v>
      </c>
      <c r="C2711">
        <v>-1.274</v>
      </c>
      <c r="D2711">
        <v>-2.27</v>
      </c>
      <c r="E2711">
        <v>-3.0329999999999999</v>
      </c>
      <c r="F2711">
        <v>-3.18</v>
      </c>
      <c r="G2711">
        <v>3.4</v>
      </c>
      <c r="H2711">
        <v>0</v>
      </c>
      <c r="I2711">
        <v>3.452</v>
      </c>
      <c r="J2711">
        <v>-0.28199999999999997</v>
      </c>
      <c r="K2711">
        <v>-1.274</v>
      </c>
      <c r="L2711">
        <v>-2.27</v>
      </c>
      <c r="M2711">
        <v>-3.0310000000000001</v>
      </c>
      <c r="N2711">
        <v>-3.18</v>
      </c>
      <c r="O2711">
        <v>1.137</v>
      </c>
      <c r="P2711">
        <v>1.1459999999999999</v>
      </c>
      <c r="Q2711">
        <v>1.141</v>
      </c>
      <c r="R2711">
        <v>0.83</v>
      </c>
      <c r="S2711">
        <v>0.35899999999999999</v>
      </c>
    </row>
    <row r="2712" spans="1:19" x14ac:dyDescent="0.3">
      <c r="A2712">
        <v>360</v>
      </c>
      <c r="B2712">
        <v>-0.27400000000000002</v>
      </c>
      <c r="C2712">
        <v>-1.274</v>
      </c>
      <c r="D2712">
        <v>-2.27</v>
      </c>
      <c r="E2712">
        <v>-3.0329999999999999</v>
      </c>
      <c r="F2712">
        <v>-3.18</v>
      </c>
      <c r="G2712">
        <v>3.4</v>
      </c>
      <c r="H2712">
        <v>0</v>
      </c>
      <c r="I2712">
        <v>3.452</v>
      </c>
      <c r="J2712">
        <v>-0.28299999999999997</v>
      </c>
      <c r="K2712">
        <v>-1.2749999999999999</v>
      </c>
      <c r="L2712">
        <v>-2.27</v>
      </c>
      <c r="M2712">
        <v>-3.0310000000000001</v>
      </c>
      <c r="N2712">
        <v>-3.18</v>
      </c>
      <c r="O2712">
        <v>1.1379999999999999</v>
      </c>
      <c r="P2712">
        <v>1.145</v>
      </c>
      <c r="Q2712">
        <v>1.141</v>
      </c>
      <c r="R2712">
        <v>0.83</v>
      </c>
      <c r="S2712">
        <v>0.36099999999999999</v>
      </c>
    </row>
    <row r="2713" spans="1:19" x14ac:dyDescent="0.3">
      <c r="A2713">
        <v>420</v>
      </c>
      <c r="B2713">
        <v>-0.27400000000000002</v>
      </c>
      <c r="C2713">
        <v>-1.274</v>
      </c>
      <c r="D2713">
        <v>-2.27</v>
      </c>
      <c r="E2713">
        <v>-3.0329999999999999</v>
      </c>
      <c r="F2713">
        <v>-3.18</v>
      </c>
      <c r="G2713">
        <v>3.4</v>
      </c>
      <c r="H2713">
        <v>0</v>
      </c>
      <c r="I2713">
        <v>3.452</v>
      </c>
      <c r="J2713">
        <v>-0.28299999999999997</v>
      </c>
      <c r="K2713">
        <v>-1.276</v>
      </c>
      <c r="L2713">
        <v>-2.27</v>
      </c>
      <c r="M2713">
        <v>-3.0310000000000001</v>
      </c>
      <c r="N2713">
        <v>-3.18</v>
      </c>
      <c r="O2713">
        <v>1.1379999999999999</v>
      </c>
      <c r="P2713">
        <v>1.1439999999999999</v>
      </c>
      <c r="Q2713">
        <v>1.141</v>
      </c>
      <c r="R2713">
        <v>0.83099999999999996</v>
      </c>
      <c r="S2713">
        <v>0.36199999999999999</v>
      </c>
    </row>
    <row r="2714" spans="1:19" x14ac:dyDescent="0.3">
      <c r="A2714">
        <v>480</v>
      </c>
      <c r="B2714">
        <v>-0.27400000000000002</v>
      </c>
      <c r="C2714">
        <v>-1.274</v>
      </c>
      <c r="D2714">
        <v>-2.27</v>
      </c>
      <c r="E2714">
        <v>-3.0329999999999999</v>
      </c>
      <c r="F2714">
        <v>-3.18</v>
      </c>
      <c r="G2714">
        <v>3.4</v>
      </c>
      <c r="H2714">
        <v>0</v>
      </c>
      <c r="I2714">
        <v>3.452</v>
      </c>
      <c r="J2714">
        <v>-0.28299999999999997</v>
      </c>
      <c r="K2714">
        <v>-1.2769999999999999</v>
      </c>
      <c r="L2714">
        <v>-2.27</v>
      </c>
      <c r="M2714">
        <v>-3.0310000000000001</v>
      </c>
      <c r="N2714">
        <v>-3.18</v>
      </c>
      <c r="O2714">
        <v>1.139</v>
      </c>
      <c r="P2714">
        <v>1.1419999999999999</v>
      </c>
      <c r="Q2714">
        <v>1.1419999999999999</v>
      </c>
      <c r="R2714">
        <v>0.83099999999999996</v>
      </c>
      <c r="S2714">
        <v>0.36299999999999999</v>
      </c>
    </row>
    <row r="2715" spans="1:19" x14ac:dyDescent="0.3">
      <c r="A2715">
        <v>540</v>
      </c>
      <c r="B2715">
        <v>-0.27400000000000002</v>
      </c>
      <c r="C2715">
        <v>-1.274</v>
      </c>
      <c r="D2715">
        <v>-2.27</v>
      </c>
      <c r="E2715">
        <v>-3.0329999999999999</v>
      </c>
      <c r="F2715">
        <v>-3.18</v>
      </c>
      <c r="G2715">
        <v>3.4</v>
      </c>
      <c r="H2715">
        <v>0</v>
      </c>
      <c r="I2715">
        <v>3.452</v>
      </c>
      <c r="J2715">
        <v>-0.28399999999999997</v>
      </c>
      <c r="K2715">
        <v>-1.2769999999999999</v>
      </c>
      <c r="L2715">
        <v>-2.27</v>
      </c>
      <c r="M2715">
        <v>-3.0310000000000001</v>
      </c>
      <c r="N2715">
        <v>-3.18</v>
      </c>
      <c r="O2715">
        <v>1.139</v>
      </c>
      <c r="P2715">
        <v>1.1419999999999999</v>
      </c>
      <c r="Q2715">
        <v>1.141</v>
      </c>
      <c r="R2715">
        <v>0.83099999999999996</v>
      </c>
      <c r="S2715">
        <v>0.36299999999999999</v>
      </c>
    </row>
    <row r="2716" spans="1:19" x14ac:dyDescent="0.3">
      <c r="A2716">
        <v>600</v>
      </c>
      <c r="B2716">
        <v>-0.27400000000000002</v>
      </c>
      <c r="C2716">
        <v>-1.274</v>
      </c>
      <c r="D2716">
        <v>-2.27</v>
      </c>
      <c r="E2716">
        <v>-3.0329999999999999</v>
      </c>
      <c r="F2716">
        <v>-3.18</v>
      </c>
      <c r="G2716">
        <v>3.4</v>
      </c>
      <c r="H2716">
        <v>0</v>
      </c>
      <c r="I2716">
        <v>3.452</v>
      </c>
      <c r="J2716">
        <v>-0.28399999999999997</v>
      </c>
      <c r="K2716">
        <v>-1.278</v>
      </c>
      <c r="L2716">
        <v>-2.27</v>
      </c>
      <c r="M2716">
        <v>-3.0310000000000001</v>
      </c>
      <c r="N2716">
        <v>-3.18</v>
      </c>
      <c r="O2716">
        <v>1.139</v>
      </c>
      <c r="P2716">
        <v>1.141</v>
      </c>
      <c r="Q2716">
        <v>1.141</v>
      </c>
      <c r="R2716">
        <v>0.83099999999999996</v>
      </c>
      <c r="S2716">
        <v>0.36299999999999999</v>
      </c>
    </row>
    <row r="2718" spans="1:19" x14ac:dyDescent="0.3">
      <c r="A2718" t="s">
        <v>0</v>
      </c>
      <c r="B2718" t="s">
        <v>210</v>
      </c>
    </row>
    <row r="2719" spans="1:19" x14ac:dyDescent="0.3">
      <c r="A2719">
        <v>0</v>
      </c>
      <c r="B2719">
        <v>-0.27400000000000002</v>
      </c>
      <c r="C2719">
        <v>-1.274</v>
      </c>
      <c r="D2719">
        <v>-2.27</v>
      </c>
      <c r="E2719">
        <v>-3.0329999999999999</v>
      </c>
      <c r="F2719">
        <v>-3.18</v>
      </c>
      <c r="G2719">
        <v>3.4</v>
      </c>
      <c r="H2719">
        <v>0</v>
      </c>
      <c r="I2719">
        <v>3.2290000000000001</v>
      </c>
      <c r="J2719">
        <v>-0.27400000000000002</v>
      </c>
      <c r="K2719">
        <v>-1.274</v>
      </c>
      <c r="L2719">
        <v>-2.27</v>
      </c>
      <c r="M2719">
        <v>-3.0329999999999999</v>
      </c>
      <c r="N2719">
        <v>-3.18</v>
      </c>
      <c r="O2719">
        <v>1.123</v>
      </c>
      <c r="P2719">
        <v>1.123</v>
      </c>
      <c r="Q2719">
        <v>1.1160000000000001</v>
      </c>
      <c r="R2719">
        <v>0.81499999999999995</v>
      </c>
      <c r="S2719">
        <v>0.35399999999999998</v>
      </c>
    </row>
    <row r="2720" spans="1:19" x14ac:dyDescent="0.3">
      <c r="A2720">
        <v>60</v>
      </c>
      <c r="B2720">
        <v>-0.27400000000000002</v>
      </c>
      <c r="C2720">
        <v>-1.274</v>
      </c>
      <c r="D2720">
        <v>-2.27</v>
      </c>
      <c r="E2720">
        <v>-3.0329999999999999</v>
      </c>
      <c r="F2720">
        <v>-3.18</v>
      </c>
      <c r="G2720">
        <v>3.4</v>
      </c>
      <c r="H2720">
        <v>0</v>
      </c>
      <c r="I2720">
        <v>3.2290000000000001</v>
      </c>
      <c r="J2720">
        <v>-0.27700000000000002</v>
      </c>
      <c r="K2720">
        <v>-1.2729999999999999</v>
      </c>
      <c r="L2720">
        <v>-2.27</v>
      </c>
      <c r="M2720">
        <v>-3.0329999999999999</v>
      </c>
      <c r="N2720">
        <v>-3.177</v>
      </c>
      <c r="O2720">
        <v>1.129</v>
      </c>
      <c r="P2720">
        <v>1.139</v>
      </c>
      <c r="Q2720">
        <v>1.1319999999999999</v>
      </c>
      <c r="R2720">
        <v>0.82199999999999995</v>
      </c>
      <c r="S2720">
        <v>0.34699999999999998</v>
      </c>
    </row>
    <row r="2721" spans="1:19" x14ac:dyDescent="0.3">
      <c r="A2721">
        <v>120</v>
      </c>
      <c r="B2721">
        <v>-0.27400000000000002</v>
      </c>
      <c r="C2721">
        <v>-1.274</v>
      </c>
      <c r="D2721">
        <v>-2.27</v>
      </c>
      <c r="E2721">
        <v>-3.0329999999999999</v>
      </c>
      <c r="F2721">
        <v>-3.18</v>
      </c>
      <c r="G2721">
        <v>3.4</v>
      </c>
      <c r="H2721">
        <v>0</v>
      </c>
      <c r="I2721">
        <v>3.2290000000000001</v>
      </c>
      <c r="J2721">
        <v>-0.28000000000000003</v>
      </c>
      <c r="K2721">
        <v>-1.274</v>
      </c>
      <c r="L2721">
        <v>-2.27</v>
      </c>
      <c r="M2721">
        <v>-3.032</v>
      </c>
      <c r="N2721">
        <v>-3.1739999999999999</v>
      </c>
      <c r="O2721">
        <v>1.1319999999999999</v>
      </c>
      <c r="P2721">
        <v>1.1439999999999999</v>
      </c>
      <c r="Q2721">
        <v>1.137</v>
      </c>
      <c r="R2721">
        <v>0.82399999999999995</v>
      </c>
      <c r="S2721">
        <v>0.34</v>
      </c>
    </row>
    <row r="2722" spans="1:19" x14ac:dyDescent="0.3">
      <c r="A2722">
        <v>180</v>
      </c>
      <c r="B2722">
        <v>-0.27400000000000002</v>
      </c>
      <c r="C2722">
        <v>-1.274</v>
      </c>
      <c r="D2722">
        <v>-2.27</v>
      </c>
      <c r="E2722">
        <v>-3.0329999999999999</v>
      </c>
      <c r="F2722">
        <v>-3.18</v>
      </c>
      <c r="G2722">
        <v>3.4</v>
      </c>
      <c r="H2722">
        <v>0</v>
      </c>
      <c r="I2722">
        <v>3.2290000000000001</v>
      </c>
      <c r="J2722">
        <v>-0.28100000000000003</v>
      </c>
      <c r="K2722">
        <v>-1.2729999999999999</v>
      </c>
      <c r="L2722">
        <v>-2.27</v>
      </c>
      <c r="M2722">
        <v>-3.0310000000000001</v>
      </c>
      <c r="N2722">
        <v>-3.1709999999999998</v>
      </c>
      <c r="O2722">
        <v>1.1339999999999999</v>
      </c>
      <c r="P2722">
        <v>1.1479999999999999</v>
      </c>
      <c r="Q2722">
        <v>1.1399999999999999</v>
      </c>
      <c r="R2722">
        <v>0.82699999999999996</v>
      </c>
      <c r="S2722">
        <v>0.33700000000000002</v>
      </c>
    </row>
    <row r="2723" spans="1:19" x14ac:dyDescent="0.3">
      <c r="A2723">
        <v>240</v>
      </c>
      <c r="B2723">
        <v>-0.27400000000000002</v>
      </c>
      <c r="C2723">
        <v>-1.274</v>
      </c>
      <c r="D2723">
        <v>-2.27</v>
      </c>
      <c r="E2723">
        <v>-3.0329999999999999</v>
      </c>
      <c r="F2723">
        <v>-3.18</v>
      </c>
      <c r="G2723">
        <v>3.4</v>
      </c>
      <c r="H2723">
        <v>0</v>
      </c>
      <c r="I2723">
        <v>3.2290000000000001</v>
      </c>
      <c r="J2723">
        <v>-0.28199999999999997</v>
      </c>
      <c r="K2723">
        <v>-1.2729999999999999</v>
      </c>
      <c r="L2723">
        <v>-2.27</v>
      </c>
      <c r="M2723">
        <v>-3.032</v>
      </c>
      <c r="N2723">
        <v>-3.1680000000000001</v>
      </c>
      <c r="O2723">
        <v>1.1359999999999999</v>
      </c>
      <c r="P2723">
        <v>1.147</v>
      </c>
      <c r="Q2723">
        <v>1.141</v>
      </c>
      <c r="R2723">
        <v>0.83099999999999996</v>
      </c>
      <c r="S2723">
        <v>0.33200000000000002</v>
      </c>
    </row>
    <row r="2724" spans="1:19" x14ac:dyDescent="0.3">
      <c r="A2724">
        <v>300</v>
      </c>
      <c r="B2724">
        <v>-0.27400000000000002</v>
      </c>
      <c r="C2724">
        <v>-1.274</v>
      </c>
      <c r="D2724">
        <v>-2.27</v>
      </c>
      <c r="E2724">
        <v>-3.0329999999999999</v>
      </c>
      <c r="F2724">
        <v>-3.18</v>
      </c>
      <c r="G2724">
        <v>3.4</v>
      </c>
      <c r="H2724">
        <v>0</v>
      </c>
      <c r="I2724">
        <v>3.2290000000000001</v>
      </c>
      <c r="J2724">
        <v>-0.28199999999999997</v>
      </c>
      <c r="K2724">
        <v>-1.274</v>
      </c>
      <c r="L2724">
        <v>-2.27</v>
      </c>
      <c r="M2724">
        <v>-3.032</v>
      </c>
      <c r="N2724">
        <v>-3.165</v>
      </c>
      <c r="O2724">
        <v>1.137</v>
      </c>
      <c r="P2724">
        <v>1.1459999999999999</v>
      </c>
      <c r="Q2724">
        <v>1.1399999999999999</v>
      </c>
      <c r="R2724">
        <v>0.83199999999999996</v>
      </c>
      <c r="S2724">
        <v>0.32800000000000001</v>
      </c>
    </row>
    <row r="2725" spans="1:19" x14ac:dyDescent="0.3">
      <c r="A2725">
        <v>360</v>
      </c>
      <c r="B2725">
        <v>-0.27400000000000002</v>
      </c>
      <c r="C2725">
        <v>-1.274</v>
      </c>
      <c r="D2725">
        <v>-2.27</v>
      </c>
      <c r="E2725">
        <v>-3.0329999999999999</v>
      </c>
      <c r="F2725">
        <v>-3.18</v>
      </c>
      <c r="G2725">
        <v>3.4</v>
      </c>
      <c r="H2725">
        <v>0</v>
      </c>
      <c r="I2725">
        <v>3.2290000000000001</v>
      </c>
      <c r="J2725">
        <v>-0.28299999999999997</v>
      </c>
      <c r="K2725">
        <v>-1.2749999999999999</v>
      </c>
      <c r="L2725">
        <v>-2.27</v>
      </c>
      <c r="M2725">
        <v>-3.0310000000000001</v>
      </c>
      <c r="N2725">
        <v>-3.1619999999999999</v>
      </c>
      <c r="O2725">
        <v>1.1379999999999999</v>
      </c>
      <c r="P2725">
        <v>1.145</v>
      </c>
      <c r="Q2725">
        <v>1.1419999999999999</v>
      </c>
      <c r="R2725">
        <v>0.82899999999999996</v>
      </c>
      <c r="S2725">
        <v>0.32600000000000001</v>
      </c>
    </row>
    <row r="2726" spans="1:19" x14ac:dyDescent="0.3">
      <c r="A2726">
        <v>420</v>
      </c>
      <c r="B2726">
        <v>-0.27400000000000002</v>
      </c>
      <c r="C2726">
        <v>-1.274</v>
      </c>
      <c r="D2726">
        <v>-2.27</v>
      </c>
      <c r="E2726">
        <v>-3.0329999999999999</v>
      </c>
      <c r="F2726">
        <v>-3.18</v>
      </c>
      <c r="G2726">
        <v>3.4</v>
      </c>
      <c r="H2726">
        <v>0</v>
      </c>
      <c r="I2726">
        <v>3.2290000000000001</v>
      </c>
      <c r="J2726">
        <v>-0.28299999999999997</v>
      </c>
      <c r="K2726">
        <v>-1.276</v>
      </c>
      <c r="L2726">
        <v>-2.27</v>
      </c>
      <c r="M2726">
        <v>-3.03</v>
      </c>
      <c r="N2726">
        <v>-3.1589999999999998</v>
      </c>
      <c r="O2726">
        <v>1.1379999999999999</v>
      </c>
      <c r="P2726">
        <v>1.1439999999999999</v>
      </c>
      <c r="Q2726">
        <v>1.1419999999999999</v>
      </c>
      <c r="R2726">
        <v>0.82599999999999996</v>
      </c>
      <c r="S2726">
        <v>0.32500000000000001</v>
      </c>
    </row>
    <row r="2727" spans="1:19" x14ac:dyDescent="0.3">
      <c r="A2727">
        <v>480</v>
      </c>
      <c r="B2727">
        <v>-0.27400000000000002</v>
      </c>
      <c r="C2727">
        <v>-1.274</v>
      </c>
      <c r="D2727">
        <v>-2.27</v>
      </c>
      <c r="E2727">
        <v>-3.0329999999999999</v>
      </c>
      <c r="F2727">
        <v>-3.18</v>
      </c>
      <c r="G2727">
        <v>3.4</v>
      </c>
      <c r="H2727">
        <v>0</v>
      </c>
      <c r="I2727">
        <v>3.2290000000000001</v>
      </c>
      <c r="J2727">
        <v>-0.28299999999999997</v>
      </c>
      <c r="K2727">
        <v>-1.2769999999999999</v>
      </c>
      <c r="L2727">
        <v>-2.27</v>
      </c>
      <c r="M2727">
        <v>-3.028</v>
      </c>
      <c r="N2727">
        <v>-3.1560000000000001</v>
      </c>
      <c r="O2727">
        <v>1.139</v>
      </c>
      <c r="P2727">
        <v>1.1419999999999999</v>
      </c>
      <c r="Q2727">
        <v>1.1419999999999999</v>
      </c>
      <c r="R2727">
        <v>0.82199999999999995</v>
      </c>
      <c r="S2727">
        <v>0.32300000000000001</v>
      </c>
    </row>
    <row r="2728" spans="1:19" x14ac:dyDescent="0.3">
      <c r="A2728">
        <v>540</v>
      </c>
      <c r="B2728">
        <v>-0.27400000000000002</v>
      </c>
      <c r="C2728">
        <v>-1.274</v>
      </c>
      <c r="D2728">
        <v>-2.27</v>
      </c>
      <c r="E2728">
        <v>-3.0329999999999999</v>
      </c>
      <c r="F2728">
        <v>-3.18</v>
      </c>
      <c r="G2728">
        <v>3.4</v>
      </c>
      <c r="H2728">
        <v>0</v>
      </c>
      <c r="I2728">
        <v>3.2290000000000001</v>
      </c>
      <c r="J2728">
        <v>-0.28399999999999997</v>
      </c>
      <c r="K2728">
        <v>-1.2769999999999999</v>
      </c>
      <c r="L2728">
        <v>-2.27</v>
      </c>
      <c r="M2728">
        <v>-3.0259999999999998</v>
      </c>
      <c r="N2728">
        <v>-3.153</v>
      </c>
      <c r="O2728">
        <v>1.139</v>
      </c>
      <c r="P2728">
        <v>1.1419999999999999</v>
      </c>
      <c r="Q2728">
        <v>1.141</v>
      </c>
      <c r="R2728">
        <v>0.81799999999999995</v>
      </c>
      <c r="S2728">
        <v>0.32100000000000001</v>
      </c>
    </row>
    <row r="2729" spans="1:19" x14ac:dyDescent="0.3">
      <c r="A2729">
        <v>600</v>
      </c>
      <c r="B2729">
        <v>-0.27400000000000002</v>
      </c>
      <c r="C2729">
        <v>-1.274</v>
      </c>
      <c r="D2729">
        <v>-2.27</v>
      </c>
      <c r="E2729">
        <v>-3.0329999999999999</v>
      </c>
      <c r="F2729">
        <v>-3.18</v>
      </c>
      <c r="G2729">
        <v>3.4</v>
      </c>
      <c r="H2729">
        <v>0</v>
      </c>
      <c r="I2729">
        <v>3.2290000000000001</v>
      </c>
      <c r="J2729">
        <v>-0.28399999999999997</v>
      </c>
      <c r="K2729">
        <v>-1.278</v>
      </c>
      <c r="L2729">
        <v>-2.27</v>
      </c>
      <c r="M2729">
        <v>-3.024</v>
      </c>
      <c r="N2729">
        <v>-3.15</v>
      </c>
      <c r="O2729">
        <v>1.139</v>
      </c>
      <c r="P2729">
        <v>1.141</v>
      </c>
      <c r="Q2729">
        <v>1.141</v>
      </c>
      <c r="R2729">
        <v>0.81399999999999995</v>
      </c>
      <c r="S2729">
        <v>0.32</v>
      </c>
    </row>
    <row r="2731" spans="1:19" x14ac:dyDescent="0.3">
      <c r="A2731" t="s">
        <v>0</v>
      </c>
      <c r="B2731" t="s">
        <v>211</v>
      </c>
    </row>
    <row r="2732" spans="1:19" x14ac:dyDescent="0.3">
      <c r="A2732">
        <v>0</v>
      </c>
      <c r="B2732">
        <v>-0.27400000000000002</v>
      </c>
      <c r="C2732">
        <v>-1.274</v>
      </c>
      <c r="D2732">
        <v>-2.2690000000000001</v>
      </c>
      <c r="E2732">
        <v>-3.0259999999999998</v>
      </c>
      <c r="F2732">
        <v>-3.17</v>
      </c>
      <c r="G2732">
        <v>3.4</v>
      </c>
      <c r="H2732">
        <v>0</v>
      </c>
      <c r="I2732">
        <v>3.669</v>
      </c>
      <c r="J2732">
        <v>-0.27400000000000002</v>
      </c>
      <c r="K2732">
        <v>-1.274</v>
      </c>
      <c r="L2732">
        <v>-2.2690000000000001</v>
      </c>
      <c r="M2732">
        <v>-3.0259999999999998</v>
      </c>
      <c r="N2732">
        <v>-3.17</v>
      </c>
      <c r="O2732">
        <v>1.123</v>
      </c>
      <c r="P2732">
        <v>1.123</v>
      </c>
      <c r="Q2732">
        <v>1.115</v>
      </c>
      <c r="R2732">
        <v>0.80900000000000005</v>
      </c>
      <c r="S2732">
        <v>0.35099999999999998</v>
      </c>
    </row>
    <row r="2733" spans="1:19" x14ac:dyDescent="0.3">
      <c r="A2733">
        <v>60</v>
      </c>
      <c r="B2733">
        <v>-0.27400000000000002</v>
      </c>
      <c r="C2733">
        <v>-1.274</v>
      </c>
      <c r="D2733">
        <v>-2.2690000000000001</v>
      </c>
      <c r="E2733">
        <v>-3.0259999999999998</v>
      </c>
      <c r="F2733">
        <v>-3.17</v>
      </c>
      <c r="G2733">
        <v>3.4</v>
      </c>
      <c r="H2733">
        <v>0</v>
      </c>
      <c r="I2733">
        <v>3.669</v>
      </c>
      <c r="J2733">
        <v>-0.27700000000000002</v>
      </c>
      <c r="K2733">
        <v>-1.274</v>
      </c>
      <c r="L2733">
        <v>-2.2690000000000001</v>
      </c>
      <c r="M2733">
        <v>-3.0259999999999998</v>
      </c>
      <c r="N2733">
        <v>-3.173</v>
      </c>
      <c r="O2733">
        <v>1.129</v>
      </c>
      <c r="P2733">
        <v>1.1399999999999999</v>
      </c>
      <c r="Q2733">
        <v>1.131</v>
      </c>
      <c r="R2733">
        <v>0.81299999999999994</v>
      </c>
      <c r="S2733">
        <v>0.36099999999999999</v>
      </c>
    </row>
    <row r="2734" spans="1:19" x14ac:dyDescent="0.3">
      <c r="A2734">
        <v>120</v>
      </c>
      <c r="B2734">
        <v>-0.27400000000000002</v>
      </c>
      <c r="C2734">
        <v>-1.274</v>
      </c>
      <c r="D2734">
        <v>-2.2690000000000001</v>
      </c>
      <c r="E2734">
        <v>-3.0259999999999998</v>
      </c>
      <c r="F2734">
        <v>-3.17</v>
      </c>
      <c r="G2734">
        <v>3.4</v>
      </c>
      <c r="H2734">
        <v>0</v>
      </c>
      <c r="I2734">
        <v>3.669</v>
      </c>
      <c r="J2734">
        <v>-0.28000000000000003</v>
      </c>
      <c r="K2734">
        <v>-1.274</v>
      </c>
      <c r="L2734">
        <v>-2.2690000000000001</v>
      </c>
      <c r="M2734">
        <v>-3.0259999999999998</v>
      </c>
      <c r="N2734">
        <v>-3.1760000000000002</v>
      </c>
      <c r="O2734">
        <v>1.1319999999999999</v>
      </c>
      <c r="P2734">
        <v>1.143</v>
      </c>
      <c r="Q2734">
        <v>1.137</v>
      </c>
      <c r="R2734">
        <v>0.82</v>
      </c>
      <c r="S2734">
        <v>0.36799999999999999</v>
      </c>
    </row>
    <row r="2735" spans="1:19" x14ac:dyDescent="0.3">
      <c r="A2735">
        <v>180</v>
      </c>
      <c r="B2735">
        <v>-0.27400000000000002</v>
      </c>
      <c r="C2735">
        <v>-1.274</v>
      </c>
      <c r="D2735">
        <v>-2.2690000000000001</v>
      </c>
      <c r="E2735">
        <v>-3.0259999999999998</v>
      </c>
      <c r="F2735">
        <v>-3.17</v>
      </c>
      <c r="G2735">
        <v>3.4</v>
      </c>
      <c r="H2735">
        <v>0</v>
      </c>
      <c r="I2735">
        <v>3.669</v>
      </c>
      <c r="J2735">
        <v>-0.28100000000000003</v>
      </c>
      <c r="K2735">
        <v>-1.2729999999999999</v>
      </c>
      <c r="L2735">
        <v>-2.27</v>
      </c>
      <c r="M2735">
        <v>-3.0249999999999999</v>
      </c>
      <c r="N2735">
        <v>-3.1789999999999998</v>
      </c>
      <c r="O2735">
        <v>1.1339999999999999</v>
      </c>
      <c r="P2735">
        <v>1.1479999999999999</v>
      </c>
      <c r="Q2735">
        <v>1.139</v>
      </c>
      <c r="R2735">
        <v>0.82199999999999995</v>
      </c>
      <c r="S2735">
        <v>0.376</v>
      </c>
    </row>
    <row r="2736" spans="1:19" x14ac:dyDescent="0.3">
      <c r="A2736">
        <v>240</v>
      </c>
      <c r="B2736">
        <v>-0.27400000000000002</v>
      </c>
      <c r="C2736">
        <v>-1.274</v>
      </c>
      <c r="D2736">
        <v>-2.2690000000000001</v>
      </c>
      <c r="E2736">
        <v>-3.0259999999999998</v>
      </c>
      <c r="F2736">
        <v>-3.17</v>
      </c>
      <c r="G2736">
        <v>3.4</v>
      </c>
      <c r="H2736">
        <v>0</v>
      </c>
      <c r="I2736">
        <v>3.669</v>
      </c>
      <c r="J2736">
        <v>-0.28199999999999997</v>
      </c>
      <c r="K2736">
        <v>-1.2729999999999999</v>
      </c>
      <c r="L2736">
        <v>-2.27</v>
      </c>
      <c r="M2736">
        <v>-3.024</v>
      </c>
      <c r="N2736">
        <v>-3.1819999999999999</v>
      </c>
      <c r="O2736">
        <v>1.1359999999999999</v>
      </c>
      <c r="P2736">
        <v>1.147</v>
      </c>
      <c r="Q2736">
        <v>1.141</v>
      </c>
      <c r="R2736">
        <v>0.82099999999999995</v>
      </c>
      <c r="S2736">
        <v>0.38200000000000001</v>
      </c>
    </row>
    <row r="2737" spans="1:19" x14ac:dyDescent="0.3">
      <c r="A2737">
        <v>300</v>
      </c>
      <c r="B2737">
        <v>-0.27400000000000002</v>
      </c>
      <c r="C2737">
        <v>-1.274</v>
      </c>
      <c r="D2737">
        <v>-2.2690000000000001</v>
      </c>
      <c r="E2737">
        <v>-3.0259999999999998</v>
      </c>
      <c r="F2737">
        <v>-3.17</v>
      </c>
      <c r="G2737">
        <v>3.4</v>
      </c>
      <c r="H2737">
        <v>0</v>
      </c>
      <c r="I2737">
        <v>3.669</v>
      </c>
      <c r="J2737">
        <v>-0.28299999999999997</v>
      </c>
      <c r="K2737">
        <v>-1.274</v>
      </c>
      <c r="L2737">
        <v>-2.27</v>
      </c>
      <c r="M2737">
        <v>-3.024</v>
      </c>
      <c r="N2737">
        <v>-3.1850000000000001</v>
      </c>
      <c r="O2737">
        <v>1.137</v>
      </c>
      <c r="P2737">
        <v>1.1459999999999999</v>
      </c>
      <c r="Q2737">
        <v>1.141</v>
      </c>
      <c r="R2737">
        <v>0.82099999999999995</v>
      </c>
      <c r="S2737">
        <v>0.38600000000000001</v>
      </c>
    </row>
    <row r="2738" spans="1:19" x14ac:dyDescent="0.3">
      <c r="A2738">
        <v>360</v>
      </c>
      <c r="B2738">
        <v>-0.27400000000000002</v>
      </c>
      <c r="C2738">
        <v>-1.274</v>
      </c>
      <c r="D2738">
        <v>-2.2690000000000001</v>
      </c>
      <c r="E2738">
        <v>-3.0259999999999998</v>
      </c>
      <c r="F2738">
        <v>-3.17</v>
      </c>
      <c r="G2738">
        <v>3.4</v>
      </c>
      <c r="H2738">
        <v>0</v>
      </c>
      <c r="I2738">
        <v>3.669</v>
      </c>
      <c r="J2738">
        <v>-0.28299999999999997</v>
      </c>
      <c r="K2738">
        <v>-1.2749999999999999</v>
      </c>
      <c r="L2738">
        <v>-2.27</v>
      </c>
      <c r="M2738">
        <v>-3.024</v>
      </c>
      <c r="N2738">
        <v>-3.1880000000000002</v>
      </c>
      <c r="O2738">
        <v>1.1379999999999999</v>
      </c>
      <c r="P2738">
        <v>1.145</v>
      </c>
      <c r="Q2738">
        <v>1.141</v>
      </c>
      <c r="R2738">
        <v>0.82399999999999995</v>
      </c>
      <c r="S2738">
        <v>0.39200000000000002</v>
      </c>
    </row>
    <row r="2739" spans="1:19" x14ac:dyDescent="0.3">
      <c r="A2739">
        <v>420</v>
      </c>
      <c r="B2739">
        <v>-0.27400000000000002</v>
      </c>
      <c r="C2739">
        <v>-1.274</v>
      </c>
      <c r="D2739">
        <v>-2.2690000000000001</v>
      </c>
      <c r="E2739">
        <v>-3.0259999999999998</v>
      </c>
      <c r="F2739">
        <v>-3.17</v>
      </c>
      <c r="G2739">
        <v>3.4</v>
      </c>
      <c r="H2739">
        <v>0</v>
      </c>
      <c r="I2739">
        <v>3.669</v>
      </c>
      <c r="J2739">
        <v>-0.28299999999999997</v>
      </c>
      <c r="K2739">
        <v>-1.276</v>
      </c>
      <c r="L2739">
        <v>-2.27</v>
      </c>
      <c r="M2739">
        <v>-3.0249999999999999</v>
      </c>
      <c r="N2739">
        <v>-3.1909999999999998</v>
      </c>
      <c r="O2739">
        <v>1.1379999999999999</v>
      </c>
      <c r="P2739">
        <v>1.1439999999999999</v>
      </c>
      <c r="Q2739">
        <v>1.141</v>
      </c>
      <c r="R2739">
        <v>0.82799999999999996</v>
      </c>
      <c r="S2739">
        <v>0.39600000000000002</v>
      </c>
    </row>
    <row r="2740" spans="1:19" x14ac:dyDescent="0.3">
      <c r="A2740">
        <v>480</v>
      </c>
      <c r="B2740">
        <v>-0.27400000000000002</v>
      </c>
      <c r="C2740">
        <v>-1.274</v>
      </c>
      <c r="D2740">
        <v>-2.2690000000000001</v>
      </c>
      <c r="E2740">
        <v>-3.0259999999999998</v>
      </c>
      <c r="F2740">
        <v>-3.17</v>
      </c>
      <c r="G2740">
        <v>3.4</v>
      </c>
      <c r="H2740">
        <v>0</v>
      </c>
      <c r="I2740">
        <v>3.669</v>
      </c>
      <c r="J2740">
        <v>-0.28299999999999997</v>
      </c>
      <c r="K2740">
        <v>-1.2769999999999999</v>
      </c>
      <c r="L2740">
        <v>-2.27</v>
      </c>
      <c r="M2740">
        <v>-3.0270000000000001</v>
      </c>
      <c r="N2740">
        <v>-3.194</v>
      </c>
      <c r="O2740">
        <v>1.139</v>
      </c>
      <c r="P2740">
        <v>1.1419999999999999</v>
      </c>
      <c r="Q2740">
        <v>1.141</v>
      </c>
      <c r="R2740">
        <v>0.83299999999999996</v>
      </c>
      <c r="S2740">
        <v>0.4</v>
      </c>
    </row>
    <row r="2741" spans="1:19" x14ac:dyDescent="0.3">
      <c r="A2741">
        <v>540</v>
      </c>
      <c r="B2741">
        <v>-0.27400000000000002</v>
      </c>
      <c r="C2741">
        <v>-1.274</v>
      </c>
      <c r="D2741">
        <v>-2.2690000000000001</v>
      </c>
      <c r="E2741">
        <v>-3.0259999999999998</v>
      </c>
      <c r="F2741">
        <v>-3.17</v>
      </c>
      <c r="G2741">
        <v>3.4</v>
      </c>
      <c r="H2741">
        <v>0</v>
      </c>
      <c r="I2741">
        <v>3.669</v>
      </c>
      <c r="J2741">
        <v>-0.28399999999999997</v>
      </c>
      <c r="K2741">
        <v>-1.2769999999999999</v>
      </c>
      <c r="L2741">
        <v>-2.27</v>
      </c>
      <c r="M2741">
        <v>-3.0289999999999999</v>
      </c>
      <c r="N2741">
        <v>-3.1970000000000001</v>
      </c>
      <c r="O2741">
        <v>1.139</v>
      </c>
      <c r="P2741">
        <v>1.1419999999999999</v>
      </c>
      <c r="Q2741">
        <v>1.141</v>
      </c>
      <c r="R2741">
        <v>0.83699999999999997</v>
      </c>
      <c r="S2741">
        <v>0.40200000000000002</v>
      </c>
    </row>
    <row r="2742" spans="1:19" x14ac:dyDescent="0.3">
      <c r="A2742">
        <v>600</v>
      </c>
      <c r="B2742">
        <v>-0.27400000000000002</v>
      </c>
      <c r="C2742">
        <v>-1.274</v>
      </c>
      <c r="D2742">
        <v>-2.2690000000000001</v>
      </c>
      <c r="E2742">
        <v>-3.0259999999999998</v>
      </c>
      <c r="F2742">
        <v>-3.17</v>
      </c>
      <c r="G2742">
        <v>3.4</v>
      </c>
      <c r="H2742">
        <v>0</v>
      </c>
      <c r="I2742">
        <v>3.669</v>
      </c>
      <c r="J2742">
        <v>-0.28399999999999997</v>
      </c>
      <c r="K2742">
        <v>-1.278</v>
      </c>
      <c r="L2742">
        <v>-2.27</v>
      </c>
      <c r="M2742">
        <v>-3.0310000000000001</v>
      </c>
      <c r="N2742">
        <v>-3.2</v>
      </c>
      <c r="O2742">
        <v>1.139</v>
      </c>
      <c r="P2742">
        <v>1.141</v>
      </c>
      <c r="Q2742">
        <v>1.141</v>
      </c>
      <c r="R2742">
        <v>0.84</v>
      </c>
      <c r="S2742">
        <v>0.40400000000000003</v>
      </c>
    </row>
    <row r="2744" spans="1:19" x14ac:dyDescent="0.3">
      <c r="A2744" t="s">
        <v>0</v>
      </c>
      <c r="B2744" t="s">
        <v>212</v>
      </c>
    </row>
    <row r="2745" spans="1:19" x14ac:dyDescent="0.3">
      <c r="A2745">
        <v>0</v>
      </c>
      <c r="B2745">
        <v>-0.27400000000000002</v>
      </c>
      <c r="C2745">
        <v>-1.274</v>
      </c>
      <c r="D2745">
        <v>-2.2690000000000001</v>
      </c>
      <c r="E2745">
        <v>-3.0259999999999998</v>
      </c>
      <c r="F2745">
        <v>-3.17</v>
      </c>
      <c r="G2745">
        <v>3.4</v>
      </c>
      <c r="H2745">
        <v>0</v>
      </c>
      <c r="I2745">
        <v>3.452</v>
      </c>
      <c r="J2745">
        <v>-0.27400000000000002</v>
      </c>
      <c r="K2745">
        <v>-1.274</v>
      </c>
      <c r="L2745">
        <v>-2.2690000000000001</v>
      </c>
      <c r="M2745">
        <v>-3.0259999999999998</v>
      </c>
      <c r="N2745">
        <v>-3.17</v>
      </c>
      <c r="O2745">
        <v>1.123</v>
      </c>
      <c r="P2745">
        <v>1.123</v>
      </c>
      <c r="Q2745">
        <v>1.115</v>
      </c>
      <c r="R2745">
        <v>0.80900000000000005</v>
      </c>
      <c r="S2745">
        <v>0.35099999999999998</v>
      </c>
    </row>
    <row r="2746" spans="1:19" x14ac:dyDescent="0.3">
      <c r="A2746">
        <v>60</v>
      </c>
      <c r="B2746">
        <v>-0.27400000000000002</v>
      </c>
      <c r="C2746">
        <v>-1.274</v>
      </c>
      <c r="D2746">
        <v>-2.2690000000000001</v>
      </c>
      <c r="E2746">
        <v>-3.0259999999999998</v>
      </c>
      <c r="F2746">
        <v>-3.17</v>
      </c>
      <c r="G2746">
        <v>3.4</v>
      </c>
      <c r="H2746">
        <v>0</v>
      </c>
      <c r="I2746">
        <v>3.452</v>
      </c>
      <c r="J2746">
        <v>-0.27700000000000002</v>
      </c>
      <c r="K2746">
        <v>-1.2729999999999999</v>
      </c>
      <c r="L2746">
        <v>-2.2690000000000001</v>
      </c>
      <c r="M2746">
        <v>-3.0259999999999998</v>
      </c>
      <c r="N2746">
        <v>-3.17</v>
      </c>
      <c r="O2746">
        <v>1.129</v>
      </c>
      <c r="P2746">
        <v>1.139</v>
      </c>
      <c r="Q2746">
        <v>1.131</v>
      </c>
      <c r="R2746">
        <v>0.81399999999999995</v>
      </c>
      <c r="S2746">
        <v>0.35199999999999998</v>
      </c>
    </row>
    <row r="2747" spans="1:19" x14ac:dyDescent="0.3">
      <c r="A2747">
        <v>120</v>
      </c>
      <c r="B2747">
        <v>-0.27400000000000002</v>
      </c>
      <c r="C2747">
        <v>-1.274</v>
      </c>
      <c r="D2747">
        <v>-2.2690000000000001</v>
      </c>
      <c r="E2747">
        <v>-3.0259999999999998</v>
      </c>
      <c r="F2747">
        <v>-3.17</v>
      </c>
      <c r="G2747">
        <v>3.4</v>
      </c>
      <c r="H2747">
        <v>0</v>
      </c>
      <c r="I2747">
        <v>3.452</v>
      </c>
      <c r="J2747">
        <v>-0.28000000000000003</v>
      </c>
      <c r="K2747">
        <v>-1.274</v>
      </c>
      <c r="L2747">
        <v>-2.2690000000000001</v>
      </c>
      <c r="M2747">
        <v>-3.0259999999999998</v>
      </c>
      <c r="N2747">
        <v>-3.17</v>
      </c>
      <c r="O2747">
        <v>1.1319999999999999</v>
      </c>
      <c r="P2747">
        <v>1.1439999999999999</v>
      </c>
      <c r="Q2747">
        <v>1.137</v>
      </c>
      <c r="R2747">
        <v>0.81899999999999995</v>
      </c>
      <c r="S2747">
        <v>0.35299999999999998</v>
      </c>
    </row>
    <row r="2748" spans="1:19" x14ac:dyDescent="0.3">
      <c r="A2748">
        <v>180</v>
      </c>
      <c r="B2748">
        <v>-0.27400000000000002</v>
      </c>
      <c r="C2748">
        <v>-1.274</v>
      </c>
      <c r="D2748">
        <v>-2.2690000000000001</v>
      </c>
      <c r="E2748">
        <v>-3.0259999999999998</v>
      </c>
      <c r="F2748">
        <v>-3.17</v>
      </c>
      <c r="G2748">
        <v>3.4</v>
      </c>
      <c r="H2748">
        <v>0</v>
      </c>
      <c r="I2748">
        <v>3.452</v>
      </c>
      <c r="J2748">
        <v>-0.28100000000000003</v>
      </c>
      <c r="K2748">
        <v>-1.2729999999999999</v>
      </c>
      <c r="L2748">
        <v>-2.27</v>
      </c>
      <c r="M2748">
        <v>-3.0249999999999999</v>
      </c>
      <c r="N2748">
        <v>-3.17</v>
      </c>
      <c r="O2748">
        <v>1.1339999999999999</v>
      </c>
      <c r="P2748">
        <v>1.1479999999999999</v>
      </c>
      <c r="Q2748">
        <v>1.139</v>
      </c>
      <c r="R2748">
        <v>0.82199999999999995</v>
      </c>
      <c r="S2748">
        <v>0.35399999999999998</v>
      </c>
    </row>
    <row r="2749" spans="1:19" x14ac:dyDescent="0.3">
      <c r="A2749">
        <v>240</v>
      </c>
      <c r="B2749">
        <v>-0.27400000000000002</v>
      </c>
      <c r="C2749">
        <v>-1.274</v>
      </c>
      <c r="D2749">
        <v>-2.2690000000000001</v>
      </c>
      <c r="E2749">
        <v>-3.0259999999999998</v>
      </c>
      <c r="F2749">
        <v>-3.17</v>
      </c>
      <c r="G2749">
        <v>3.4</v>
      </c>
      <c r="H2749">
        <v>0</v>
      </c>
      <c r="I2749">
        <v>3.452</v>
      </c>
      <c r="J2749">
        <v>-0.28199999999999997</v>
      </c>
      <c r="K2749">
        <v>-1.2729999999999999</v>
      </c>
      <c r="L2749">
        <v>-2.27</v>
      </c>
      <c r="M2749">
        <v>-3.0249999999999999</v>
      </c>
      <c r="N2749">
        <v>-3.17</v>
      </c>
      <c r="O2749">
        <v>1.1359999999999999</v>
      </c>
      <c r="P2749">
        <v>1.147</v>
      </c>
      <c r="Q2749">
        <v>1.141</v>
      </c>
      <c r="R2749">
        <v>0.82299999999999995</v>
      </c>
      <c r="S2749">
        <v>0.35499999999999998</v>
      </c>
    </row>
    <row r="2750" spans="1:19" x14ac:dyDescent="0.3">
      <c r="A2750">
        <v>300</v>
      </c>
      <c r="B2750">
        <v>-0.27400000000000002</v>
      </c>
      <c r="C2750">
        <v>-1.274</v>
      </c>
      <c r="D2750">
        <v>-2.2690000000000001</v>
      </c>
      <c r="E2750">
        <v>-3.0259999999999998</v>
      </c>
      <c r="F2750">
        <v>-3.17</v>
      </c>
      <c r="G2750">
        <v>3.4</v>
      </c>
      <c r="H2750">
        <v>0</v>
      </c>
      <c r="I2750">
        <v>3.452</v>
      </c>
      <c r="J2750">
        <v>-0.28199999999999997</v>
      </c>
      <c r="K2750">
        <v>-1.274</v>
      </c>
      <c r="L2750">
        <v>-2.27</v>
      </c>
      <c r="M2750">
        <v>-3.0249999999999999</v>
      </c>
      <c r="N2750">
        <v>-3.17</v>
      </c>
      <c r="O2750">
        <v>1.137</v>
      </c>
      <c r="P2750">
        <v>1.1459999999999999</v>
      </c>
      <c r="Q2750">
        <v>1.141</v>
      </c>
      <c r="R2750">
        <v>0.82399999999999995</v>
      </c>
      <c r="S2750">
        <v>0.35599999999999998</v>
      </c>
    </row>
    <row r="2751" spans="1:19" x14ac:dyDescent="0.3">
      <c r="A2751">
        <v>360</v>
      </c>
      <c r="B2751">
        <v>-0.27400000000000002</v>
      </c>
      <c r="C2751">
        <v>-1.274</v>
      </c>
      <c r="D2751">
        <v>-2.2690000000000001</v>
      </c>
      <c r="E2751">
        <v>-3.0259999999999998</v>
      </c>
      <c r="F2751">
        <v>-3.17</v>
      </c>
      <c r="G2751">
        <v>3.4</v>
      </c>
      <c r="H2751">
        <v>0</v>
      </c>
      <c r="I2751">
        <v>3.452</v>
      </c>
      <c r="J2751">
        <v>-0.28299999999999997</v>
      </c>
      <c r="K2751">
        <v>-1.2749999999999999</v>
      </c>
      <c r="L2751">
        <v>-2.27</v>
      </c>
      <c r="M2751">
        <v>-3.024</v>
      </c>
      <c r="N2751">
        <v>-3.17</v>
      </c>
      <c r="O2751">
        <v>1.1379999999999999</v>
      </c>
      <c r="P2751">
        <v>1.145</v>
      </c>
      <c r="Q2751">
        <v>1.141</v>
      </c>
      <c r="R2751">
        <v>0.82299999999999995</v>
      </c>
      <c r="S2751">
        <v>0.35799999999999998</v>
      </c>
    </row>
    <row r="2752" spans="1:19" x14ac:dyDescent="0.3">
      <c r="A2752">
        <v>420</v>
      </c>
      <c r="B2752">
        <v>-0.27400000000000002</v>
      </c>
      <c r="C2752">
        <v>-1.274</v>
      </c>
      <c r="D2752">
        <v>-2.2690000000000001</v>
      </c>
      <c r="E2752">
        <v>-3.0259999999999998</v>
      </c>
      <c r="F2752">
        <v>-3.17</v>
      </c>
      <c r="G2752">
        <v>3.4</v>
      </c>
      <c r="H2752">
        <v>0</v>
      </c>
      <c r="I2752">
        <v>3.452</v>
      </c>
      <c r="J2752">
        <v>-0.28299999999999997</v>
      </c>
      <c r="K2752">
        <v>-1.276</v>
      </c>
      <c r="L2752">
        <v>-2.27</v>
      </c>
      <c r="M2752">
        <v>-3.024</v>
      </c>
      <c r="N2752">
        <v>-3.17</v>
      </c>
      <c r="O2752">
        <v>1.1379999999999999</v>
      </c>
      <c r="P2752">
        <v>1.1439999999999999</v>
      </c>
      <c r="Q2752">
        <v>1.141</v>
      </c>
      <c r="R2752">
        <v>0.82399999999999995</v>
      </c>
      <c r="S2752">
        <v>0.35899999999999999</v>
      </c>
    </row>
    <row r="2753" spans="1:19" x14ac:dyDescent="0.3">
      <c r="A2753">
        <v>480</v>
      </c>
      <c r="B2753">
        <v>-0.27400000000000002</v>
      </c>
      <c r="C2753">
        <v>-1.274</v>
      </c>
      <c r="D2753">
        <v>-2.2690000000000001</v>
      </c>
      <c r="E2753">
        <v>-3.0259999999999998</v>
      </c>
      <c r="F2753">
        <v>-3.17</v>
      </c>
      <c r="G2753">
        <v>3.4</v>
      </c>
      <c r="H2753">
        <v>0</v>
      </c>
      <c r="I2753">
        <v>3.452</v>
      </c>
      <c r="J2753">
        <v>-0.28299999999999997</v>
      </c>
      <c r="K2753">
        <v>-1.2769999999999999</v>
      </c>
      <c r="L2753">
        <v>-2.27</v>
      </c>
      <c r="M2753">
        <v>-3.024</v>
      </c>
      <c r="N2753">
        <v>-3.17</v>
      </c>
      <c r="O2753">
        <v>1.139</v>
      </c>
      <c r="P2753">
        <v>1.1419999999999999</v>
      </c>
      <c r="Q2753">
        <v>1.141</v>
      </c>
      <c r="R2753">
        <v>0.82399999999999995</v>
      </c>
      <c r="S2753">
        <v>0.36</v>
      </c>
    </row>
    <row r="2754" spans="1:19" x14ac:dyDescent="0.3">
      <c r="A2754">
        <v>540</v>
      </c>
      <c r="B2754">
        <v>-0.27400000000000002</v>
      </c>
      <c r="C2754">
        <v>-1.274</v>
      </c>
      <c r="D2754">
        <v>-2.2690000000000001</v>
      </c>
      <c r="E2754">
        <v>-3.0259999999999998</v>
      </c>
      <c r="F2754">
        <v>-3.17</v>
      </c>
      <c r="G2754">
        <v>3.4</v>
      </c>
      <c r="H2754">
        <v>0</v>
      </c>
      <c r="I2754">
        <v>3.452</v>
      </c>
      <c r="J2754">
        <v>-0.28399999999999997</v>
      </c>
      <c r="K2754">
        <v>-1.2769999999999999</v>
      </c>
      <c r="L2754">
        <v>-2.27</v>
      </c>
      <c r="M2754">
        <v>-3.024</v>
      </c>
      <c r="N2754">
        <v>-3.17</v>
      </c>
      <c r="O2754">
        <v>1.139</v>
      </c>
      <c r="P2754">
        <v>1.1419999999999999</v>
      </c>
      <c r="Q2754">
        <v>1.141</v>
      </c>
      <c r="R2754">
        <v>0.82399999999999995</v>
      </c>
      <c r="S2754">
        <v>0.36</v>
      </c>
    </row>
    <row r="2755" spans="1:19" x14ac:dyDescent="0.3">
      <c r="A2755">
        <v>600</v>
      </c>
      <c r="B2755">
        <v>-0.27400000000000002</v>
      </c>
      <c r="C2755">
        <v>-1.274</v>
      </c>
      <c r="D2755">
        <v>-2.2690000000000001</v>
      </c>
      <c r="E2755">
        <v>-3.0259999999999998</v>
      </c>
      <c r="F2755">
        <v>-3.17</v>
      </c>
      <c r="G2755">
        <v>3.4</v>
      </c>
      <c r="H2755">
        <v>0</v>
      </c>
      <c r="I2755">
        <v>3.452</v>
      </c>
      <c r="J2755">
        <v>-0.28399999999999997</v>
      </c>
      <c r="K2755">
        <v>-1.278</v>
      </c>
      <c r="L2755">
        <v>-2.27</v>
      </c>
      <c r="M2755">
        <v>-3.0249999999999999</v>
      </c>
      <c r="N2755">
        <v>-3.17</v>
      </c>
      <c r="O2755">
        <v>1.139</v>
      </c>
      <c r="P2755">
        <v>1.141</v>
      </c>
      <c r="Q2755">
        <v>1.141</v>
      </c>
      <c r="R2755">
        <v>0.82499999999999996</v>
      </c>
      <c r="S2755">
        <v>0.36</v>
      </c>
    </row>
    <row r="2757" spans="1:19" x14ac:dyDescent="0.3">
      <c r="A2757" t="s">
        <v>0</v>
      </c>
      <c r="B2757" t="s">
        <v>213</v>
      </c>
    </row>
    <row r="2758" spans="1:19" x14ac:dyDescent="0.3">
      <c r="A2758">
        <v>0</v>
      </c>
      <c r="B2758">
        <v>-0.27400000000000002</v>
      </c>
      <c r="C2758">
        <v>-1.274</v>
      </c>
      <c r="D2758">
        <v>-2.2690000000000001</v>
      </c>
      <c r="E2758">
        <v>-3.0259999999999998</v>
      </c>
      <c r="F2758">
        <v>-3.17</v>
      </c>
      <c r="G2758">
        <v>3.4</v>
      </c>
      <c r="H2758">
        <v>0</v>
      </c>
      <c r="I2758">
        <v>3.2290000000000001</v>
      </c>
      <c r="J2758">
        <v>-0.27400000000000002</v>
      </c>
      <c r="K2758">
        <v>-1.274</v>
      </c>
      <c r="L2758">
        <v>-2.2690000000000001</v>
      </c>
      <c r="M2758">
        <v>-3.0259999999999998</v>
      </c>
      <c r="N2758">
        <v>-3.17</v>
      </c>
      <c r="O2758">
        <v>1.123</v>
      </c>
      <c r="P2758">
        <v>1.123</v>
      </c>
      <c r="Q2758">
        <v>1.115</v>
      </c>
      <c r="R2758">
        <v>0.80900000000000005</v>
      </c>
      <c r="S2758">
        <v>0.35099999999999998</v>
      </c>
    </row>
    <row r="2759" spans="1:19" x14ac:dyDescent="0.3">
      <c r="A2759">
        <v>60</v>
      </c>
      <c r="B2759">
        <v>-0.27400000000000002</v>
      </c>
      <c r="C2759">
        <v>-1.274</v>
      </c>
      <c r="D2759">
        <v>-2.2690000000000001</v>
      </c>
      <c r="E2759">
        <v>-3.0259999999999998</v>
      </c>
      <c r="F2759">
        <v>-3.17</v>
      </c>
      <c r="G2759">
        <v>3.4</v>
      </c>
      <c r="H2759">
        <v>0</v>
      </c>
      <c r="I2759">
        <v>3.2290000000000001</v>
      </c>
      <c r="J2759">
        <v>-0.27700000000000002</v>
      </c>
      <c r="K2759">
        <v>-1.2729999999999999</v>
      </c>
      <c r="L2759">
        <v>-2.2690000000000001</v>
      </c>
      <c r="M2759">
        <v>-3.0270000000000001</v>
      </c>
      <c r="N2759">
        <v>-3.1669999999999998</v>
      </c>
      <c r="O2759">
        <v>1.129</v>
      </c>
      <c r="P2759">
        <v>1.139</v>
      </c>
      <c r="Q2759">
        <v>1.131</v>
      </c>
      <c r="R2759">
        <v>0.81499999999999995</v>
      </c>
      <c r="S2759">
        <v>0.34399999999999997</v>
      </c>
    </row>
    <row r="2760" spans="1:19" x14ac:dyDescent="0.3">
      <c r="A2760">
        <v>120</v>
      </c>
      <c r="B2760">
        <v>-0.27400000000000002</v>
      </c>
      <c r="C2760">
        <v>-1.274</v>
      </c>
      <c r="D2760">
        <v>-2.2690000000000001</v>
      </c>
      <c r="E2760">
        <v>-3.0259999999999998</v>
      </c>
      <c r="F2760">
        <v>-3.17</v>
      </c>
      <c r="G2760">
        <v>3.4</v>
      </c>
      <c r="H2760">
        <v>0</v>
      </c>
      <c r="I2760">
        <v>3.2290000000000001</v>
      </c>
      <c r="J2760">
        <v>-0.28000000000000003</v>
      </c>
      <c r="K2760">
        <v>-1.274</v>
      </c>
      <c r="L2760">
        <v>-2.2690000000000001</v>
      </c>
      <c r="M2760">
        <v>-3.0249999999999999</v>
      </c>
      <c r="N2760">
        <v>-3.1640000000000001</v>
      </c>
      <c r="O2760">
        <v>1.1319999999999999</v>
      </c>
      <c r="P2760">
        <v>1.1439999999999999</v>
      </c>
      <c r="Q2760">
        <v>1.1359999999999999</v>
      </c>
      <c r="R2760">
        <v>0.81799999999999995</v>
      </c>
      <c r="S2760">
        <v>0.33800000000000002</v>
      </c>
    </row>
    <row r="2761" spans="1:19" x14ac:dyDescent="0.3">
      <c r="A2761">
        <v>180</v>
      </c>
      <c r="B2761">
        <v>-0.27400000000000002</v>
      </c>
      <c r="C2761">
        <v>-1.274</v>
      </c>
      <c r="D2761">
        <v>-2.2690000000000001</v>
      </c>
      <c r="E2761">
        <v>-3.0259999999999998</v>
      </c>
      <c r="F2761">
        <v>-3.17</v>
      </c>
      <c r="G2761">
        <v>3.4</v>
      </c>
      <c r="H2761">
        <v>0</v>
      </c>
      <c r="I2761">
        <v>3.2290000000000001</v>
      </c>
      <c r="J2761">
        <v>-0.28100000000000003</v>
      </c>
      <c r="K2761">
        <v>-1.2729999999999999</v>
      </c>
      <c r="L2761">
        <v>-2.27</v>
      </c>
      <c r="M2761">
        <v>-3.0249999999999999</v>
      </c>
      <c r="N2761">
        <v>-3.161</v>
      </c>
      <c r="O2761">
        <v>1.1339999999999999</v>
      </c>
      <c r="P2761">
        <v>1.1479999999999999</v>
      </c>
      <c r="Q2761">
        <v>1.139</v>
      </c>
      <c r="R2761">
        <v>0.82099999999999995</v>
      </c>
      <c r="S2761">
        <v>0.33400000000000002</v>
      </c>
    </row>
    <row r="2762" spans="1:19" x14ac:dyDescent="0.3">
      <c r="A2762">
        <v>240</v>
      </c>
      <c r="B2762">
        <v>-0.27400000000000002</v>
      </c>
      <c r="C2762">
        <v>-1.274</v>
      </c>
      <c r="D2762">
        <v>-2.2690000000000001</v>
      </c>
      <c r="E2762">
        <v>-3.0259999999999998</v>
      </c>
      <c r="F2762">
        <v>-3.17</v>
      </c>
      <c r="G2762">
        <v>3.4</v>
      </c>
      <c r="H2762">
        <v>0</v>
      </c>
      <c r="I2762">
        <v>3.2290000000000001</v>
      </c>
      <c r="J2762">
        <v>-0.28199999999999997</v>
      </c>
      <c r="K2762">
        <v>-1.2729999999999999</v>
      </c>
      <c r="L2762">
        <v>-2.27</v>
      </c>
      <c r="M2762">
        <v>-3.0249999999999999</v>
      </c>
      <c r="N2762">
        <v>-3.1579999999999999</v>
      </c>
      <c r="O2762">
        <v>1.1359999999999999</v>
      </c>
      <c r="P2762">
        <v>1.147</v>
      </c>
      <c r="Q2762">
        <v>1.141</v>
      </c>
      <c r="R2762">
        <v>0.82499999999999996</v>
      </c>
      <c r="S2762">
        <v>0.32900000000000001</v>
      </c>
    </row>
    <row r="2763" spans="1:19" x14ac:dyDescent="0.3">
      <c r="A2763">
        <v>300</v>
      </c>
      <c r="B2763">
        <v>-0.27400000000000002</v>
      </c>
      <c r="C2763">
        <v>-1.274</v>
      </c>
      <c r="D2763">
        <v>-2.2690000000000001</v>
      </c>
      <c r="E2763">
        <v>-3.0259999999999998</v>
      </c>
      <c r="F2763">
        <v>-3.17</v>
      </c>
      <c r="G2763">
        <v>3.4</v>
      </c>
      <c r="H2763">
        <v>0</v>
      </c>
      <c r="I2763">
        <v>3.2290000000000001</v>
      </c>
      <c r="J2763">
        <v>-0.28199999999999997</v>
      </c>
      <c r="K2763">
        <v>-1.274</v>
      </c>
      <c r="L2763">
        <v>-2.27</v>
      </c>
      <c r="M2763">
        <v>-3.0249999999999999</v>
      </c>
      <c r="N2763">
        <v>-3.1549999999999998</v>
      </c>
      <c r="O2763">
        <v>1.137</v>
      </c>
      <c r="P2763">
        <v>1.1459999999999999</v>
      </c>
      <c r="Q2763">
        <v>1.1399999999999999</v>
      </c>
      <c r="R2763">
        <v>0.82599999999999996</v>
      </c>
      <c r="S2763">
        <v>0.32500000000000001</v>
      </c>
    </row>
    <row r="2764" spans="1:19" x14ac:dyDescent="0.3">
      <c r="A2764">
        <v>360</v>
      </c>
      <c r="B2764">
        <v>-0.27400000000000002</v>
      </c>
      <c r="C2764">
        <v>-1.274</v>
      </c>
      <c r="D2764">
        <v>-2.2690000000000001</v>
      </c>
      <c r="E2764">
        <v>-3.0259999999999998</v>
      </c>
      <c r="F2764">
        <v>-3.17</v>
      </c>
      <c r="G2764">
        <v>3.4</v>
      </c>
      <c r="H2764">
        <v>0</v>
      </c>
      <c r="I2764">
        <v>3.2290000000000001</v>
      </c>
      <c r="J2764">
        <v>-0.28299999999999997</v>
      </c>
      <c r="K2764">
        <v>-1.2749999999999999</v>
      </c>
      <c r="L2764">
        <v>-2.27</v>
      </c>
      <c r="M2764">
        <v>-3.0249999999999999</v>
      </c>
      <c r="N2764">
        <v>-3.1520000000000001</v>
      </c>
      <c r="O2764">
        <v>1.1379999999999999</v>
      </c>
      <c r="P2764">
        <v>1.145</v>
      </c>
      <c r="Q2764">
        <v>1.141</v>
      </c>
      <c r="R2764">
        <v>0.82299999999999995</v>
      </c>
      <c r="S2764">
        <v>0.32400000000000001</v>
      </c>
    </row>
    <row r="2765" spans="1:19" x14ac:dyDescent="0.3">
      <c r="A2765">
        <v>420</v>
      </c>
      <c r="B2765">
        <v>-0.27400000000000002</v>
      </c>
      <c r="C2765">
        <v>-1.274</v>
      </c>
      <c r="D2765">
        <v>-2.2690000000000001</v>
      </c>
      <c r="E2765">
        <v>-3.0259999999999998</v>
      </c>
      <c r="F2765">
        <v>-3.17</v>
      </c>
      <c r="G2765">
        <v>3.4</v>
      </c>
      <c r="H2765">
        <v>0</v>
      </c>
      <c r="I2765">
        <v>3.2290000000000001</v>
      </c>
      <c r="J2765">
        <v>-0.28299999999999997</v>
      </c>
      <c r="K2765">
        <v>-1.276</v>
      </c>
      <c r="L2765">
        <v>-2.27</v>
      </c>
      <c r="M2765">
        <v>-3.0230000000000001</v>
      </c>
      <c r="N2765">
        <v>-3.149</v>
      </c>
      <c r="O2765">
        <v>1.1379999999999999</v>
      </c>
      <c r="P2765">
        <v>1.1439999999999999</v>
      </c>
      <c r="Q2765">
        <v>1.1419999999999999</v>
      </c>
      <c r="R2765">
        <v>0.82</v>
      </c>
      <c r="S2765">
        <v>0.32200000000000001</v>
      </c>
    </row>
    <row r="2766" spans="1:19" x14ac:dyDescent="0.3">
      <c r="A2766">
        <v>480</v>
      </c>
      <c r="B2766">
        <v>-0.27400000000000002</v>
      </c>
      <c r="C2766">
        <v>-1.274</v>
      </c>
      <c r="D2766">
        <v>-2.2690000000000001</v>
      </c>
      <c r="E2766">
        <v>-3.0259999999999998</v>
      </c>
      <c r="F2766">
        <v>-3.17</v>
      </c>
      <c r="G2766">
        <v>3.4</v>
      </c>
      <c r="H2766">
        <v>0</v>
      </c>
      <c r="I2766">
        <v>3.2290000000000001</v>
      </c>
      <c r="J2766">
        <v>-0.28299999999999997</v>
      </c>
      <c r="K2766">
        <v>-1.2769999999999999</v>
      </c>
      <c r="L2766">
        <v>-2.27</v>
      </c>
      <c r="M2766">
        <v>-3.0209999999999999</v>
      </c>
      <c r="N2766">
        <v>-3.1459999999999999</v>
      </c>
      <c r="O2766">
        <v>1.139</v>
      </c>
      <c r="P2766">
        <v>1.1419999999999999</v>
      </c>
      <c r="Q2766">
        <v>1.141</v>
      </c>
      <c r="R2766">
        <v>0.81599999999999995</v>
      </c>
      <c r="S2766">
        <v>0.32100000000000001</v>
      </c>
    </row>
    <row r="2767" spans="1:19" x14ac:dyDescent="0.3">
      <c r="A2767">
        <v>540</v>
      </c>
      <c r="B2767">
        <v>-0.27400000000000002</v>
      </c>
      <c r="C2767">
        <v>-1.274</v>
      </c>
      <c r="D2767">
        <v>-2.2690000000000001</v>
      </c>
      <c r="E2767">
        <v>-3.0259999999999998</v>
      </c>
      <c r="F2767">
        <v>-3.17</v>
      </c>
      <c r="G2767">
        <v>3.4</v>
      </c>
      <c r="H2767">
        <v>0</v>
      </c>
      <c r="I2767">
        <v>3.2290000000000001</v>
      </c>
      <c r="J2767">
        <v>-0.28399999999999997</v>
      </c>
      <c r="K2767">
        <v>-1.2769999999999999</v>
      </c>
      <c r="L2767">
        <v>-2.27</v>
      </c>
      <c r="M2767">
        <v>-3.0190000000000001</v>
      </c>
      <c r="N2767">
        <v>-3.1429999999999998</v>
      </c>
      <c r="O2767">
        <v>1.139</v>
      </c>
      <c r="P2767">
        <v>1.1419999999999999</v>
      </c>
      <c r="Q2767">
        <v>1.141</v>
      </c>
      <c r="R2767">
        <v>0.81100000000000005</v>
      </c>
      <c r="S2767">
        <v>0.31900000000000001</v>
      </c>
    </row>
    <row r="2768" spans="1:19" x14ac:dyDescent="0.3">
      <c r="A2768">
        <v>600</v>
      </c>
      <c r="B2768">
        <v>-0.27400000000000002</v>
      </c>
      <c r="C2768">
        <v>-1.274</v>
      </c>
      <c r="D2768">
        <v>-2.2690000000000001</v>
      </c>
      <c r="E2768">
        <v>-3.0259999999999998</v>
      </c>
      <c r="F2768">
        <v>-3.17</v>
      </c>
      <c r="G2768">
        <v>3.4</v>
      </c>
      <c r="H2768">
        <v>0</v>
      </c>
      <c r="I2768">
        <v>3.2290000000000001</v>
      </c>
      <c r="J2768">
        <v>-0.28399999999999997</v>
      </c>
      <c r="K2768">
        <v>-1.278</v>
      </c>
      <c r="L2768">
        <v>-2.27</v>
      </c>
      <c r="M2768">
        <v>-3.0169999999999999</v>
      </c>
      <c r="N2768">
        <v>-3.14</v>
      </c>
      <c r="O2768">
        <v>1.139</v>
      </c>
      <c r="P2768">
        <v>1.141</v>
      </c>
      <c r="Q2768">
        <v>1.1399999999999999</v>
      </c>
      <c r="R2768">
        <v>0.80700000000000005</v>
      </c>
      <c r="S2768">
        <v>0.317</v>
      </c>
    </row>
    <row r="2770" spans="1:19" x14ac:dyDescent="0.3">
      <c r="A2770" t="s">
        <v>0</v>
      </c>
      <c r="B2770" t="s">
        <v>214</v>
      </c>
    </row>
    <row r="2771" spans="1:19" x14ac:dyDescent="0.3">
      <c r="A2771">
        <v>0</v>
      </c>
      <c r="B2771">
        <v>-0.27400000000000002</v>
      </c>
      <c r="C2771">
        <v>-1.274</v>
      </c>
      <c r="D2771">
        <v>-2.2690000000000001</v>
      </c>
      <c r="E2771">
        <v>-3.02</v>
      </c>
      <c r="F2771">
        <v>-3.16</v>
      </c>
      <c r="G2771">
        <v>3.4</v>
      </c>
      <c r="H2771">
        <v>0</v>
      </c>
      <c r="I2771">
        <v>3.6709999999999998</v>
      </c>
      <c r="J2771">
        <v>-0.27400000000000002</v>
      </c>
      <c r="K2771">
        <v>-1.274</v>
      </c>
      <c r="L2771">
        <v>-2.2690000000000001</v>
      </c>
      <c r="M2771">
        <v>-3.02</v>
      </c>
      <c r="N2771">
        <v>-3.16</v>
      </c>
      <c r="O2771">
        <v>1.123</v>
      </c>
      <c r="P2771">
        <v>1.123</v>
      </c>
      <c r="Q2771">
        <v>1.115</v>
      </c>
      <c r="R2771">
        <v>0.80200000000000005</v>
      </c>
      <c r="S2771">
        <v>0.34799999999999998</v>
      </c>
    </row>
    <row r="2772" spans="1:19" x14ac:dyDescent="0.3">
      <c r="A2772">
        <v>60</v>
      </c>
      <c r="B2772">
        <v>-0.27400000000000002</v>
      </c>
      <c r="C2772">
        <v>-1.274</v>
      </c>
      <c r="D2772">
        <v>-2.2690000000000001</v>
      </c>
      <c r="E2772">
        <v>-3.02</v>
      </c>
      <c r="F2772">
        <v>-3.16</v>
      </c>
      <c r="G2772">
        <v>3.4</v>
      </c>
      <c r="H2772">
        <v>0</v>
      </c>
      <c r="I2772">
        <v>3.6709999999999998</v>
      </c>
      <c r="J2772">
        <v>-0.27700000000000002</v>
      </c>
      <c r="K2772">
        <v>-1.274</v>
      </c>
      <c r="L2772">
        <v>-2.2690000000000001</v>
      </c>
      <c r="M2772">
        <v>-3.02</v>
      </c>
      <c r="N2772">
        <v>-3.1629999999999998</v>
      </c>
      <c r="O2772">
        <v>1.129</v>
      </c>
      <c r="P2772">
        <v>1.1399999999999999</v>
      </c>
      <c r="Q2772">
        <v>1.131</v>
      </c>
      <c r="R2772">
        <v>0.80700000000000005</v>
      </c>
      <c r="S2772">
        <v>0.35699999999999998</v>
      </c>
    </row>
    <row r="2773" spans="1:19" x14ac:dyDescent="0.3">
      <c r="A2773">
        <v>120</v>
      </c>
      <c r="B2773">
        <v>-0.27400000000000002</v>
      </c>
      <c r="C2773">
        <v>-1.274</v>
      </c>
      <c r="D2773">
        <v>-2.2690000000000001</v>
      </c>
      <c r="E2773">
        <v>-3.02</v>
      </c>
      <c r="F2773">
        <v>-3.16</v>
      </c>
      <c r="G2773">
        <v>3.4</v>
      </c>
      <c r="H2773">
        <v>0</v>
      </c>
      <c r="I2773">
        <v>3.6709999999999998</v>
      </c>
      <c r="J2773">
        <v>-0.28000000000000003</v>
      </c>
      <c r="K2773">
        <v>-1.274</v>
      </c>
      <c r="L2773">
        <v>-2.2690000000000001</v>
      </c>
      <c r="M2773">
        <v>-3.0190000000000001</v>
      </c>
      <c r="N2773">
        <v>-3.1659999999999999</v>
      </c>
      <c r="O2773">
        <v>1.1319999999999999</v>
      </c>
      <c r="P2773">
        <v>1.1439999999999999</v>
      </c>
      <c r="Q2773">
        <v>1.1379999999999999</v>
      </c>
      <c r="R2773">
        <v>0.81299999999999994</v>
      </c>
      <c r="S2773">
        <v>0.36499999999999999</v>
      </c>
    </row>
    <row r="2774" spans="1:19" x14ac:dyDescent="0.3">
      <c r="A2774">
        <v>180</v>
      </c>
      <c r="B2774">
        <v>-0.27400000000000002</v>
      </c>
      <c r="C2774">
        <v>-1.274</v>
      </c>
      <c r="D2774">
        <v>-2.2690000000000001</v>
      </c>
      <c r="E2774">
        <v>-3.02</v>
      </c>
      <c r="F2774">
        <v>-3.16</v>
      </c>
      <c r="G2774">
        <v>3.4</v>
      </c>
      <c r="H2774">
        <v>0</v>
      </c>
      <c r="I2774">
        <v>3.6709999999999998</v>
      </c>
      <c r="J2774">
        <v>-0.28100000000000003</v>
      </c>
      <c r="K2774">
        <v>-1.2729999999999999</v>
      </c>
      <c r="L2774">
        <v>-2.2690000000000001</v>
      </c>
      <c r="M2774">
        <v>-3.0190000000000001</v>
      </c>
      <c r="N2774">
        <v>-3.169</v>
      </c>
      <c r="O2774">
        <v>1.1339999999999999</v>
      </c>
      <c r="P2774">
        <v>1.1479999999999999</v>
      </c>
      <c r="Q2774">
        <v>1.139</v>
      </c>
      <c r="R2774">
        <v>0.81599999999999995</v>
      </c>
      <c r="S2774">
        <v>0.373</v>
      </c>
    </row>
    <row r="2775" spans="1:19" x14ac:dyDescent="0.3">
      <c r="A2775">
        <v>240</v>
      </c>
      <c r="B2775">
        <v>-0.27400000000000002</v>
      </c>
      <c r="C2775">
        <v>-1.274</v>
      </c>
      <c r="D2775">
        <v>-2.2690000000000001</v>
      </c>
      <c r="E2775">
        <v>-3.02</v>
      </c>
      <c r="F2775">
        <v>-3.16</v>
      </c>
      <c r="G2775">
        <v>3.4</v>
      </c>
      <c r="H2775">
        <v>0</v>
      </c>
      <c r="I2775">
        <v>3.6709999999999998</v>
      </c>
      <c r="J2775">
        <v>-0.28199999999999997</v>
      </c>
      <c r="K2775">
        <v>-1.2729999999999999</v>
      </c>
      <c r="L2775">
        <v>-2.2690000000000001</v>
      </c>
      <c r="M2775">
        <v>-3.0179999999999998</v>
      </c>
      <c r="N2775">
        <v>-3.1720000000000002</v>
      </c>
      <c r="O2775">
        <v>1.1359999999999999</v>
      </c>
      <c r="P2775">
        <v>1.147</v>
      </c>
      <c r="Q2775">
        <v>1.1399999999999999</v>
      </c>
      <c r="R2775">
        <v>0.81399999999999995</v>
      </c>
      <c r="S2775">
        <v>0.379</v>
      </c>
    </row>
    <row r="2776" spans="1:19" x14ac:dyDescent="0.3">
      <c r="A2776">
        <v>300</v>
      </c>
      <c r="B2776">
        <v>-0.27400000000000002</v>
      </c>
      <c r="C2776">
        <v>-1.274</v>
      </c>
      <c r="D2776">
        <v>-2.2690000000000001</v>
      </c>
      <c r="E2776">
        <v>-3.02</v>
      </c>
      <c r="F2776">
        <v>-3.16</v>
      </c>
      <c r="G2776">
        <v>3.4</v>
      </c>
      <c r="H2776">
        <v>0</v>
      </c>
      <c r="I2776">
        <v>3.6709999999999998</v>
      </c>
      <c r="J2776">
        <v>-0.28299999999999997</v>
      </c>
      <c r="K2776">
        <v>-1.274</v>
      </c>
      <c r="L2776">
        <v>-2.27</v>
      </c>
      <c r="M2776">
        <v>-3.0169999999999999</v>
      </c>
      <c r="N2776">
        <v>-3.1749999999999998</v>
      </c>
      <c r="O2776">
        <v>1.137</v>
      </c>
      <c r="P2776">
        <v>1.1459999999999999</v>
      </c>
      <c r="Q2776">
        <v>1.141</v>
      </c>
      <c r="R2776">
        <v>0.81399999999999995</v>
      </c>
      <c r="S2776">
        <v>0.38400000000000001</v>
      </c>
    </row>
    <row r="2777" spans="1:19" x14ac:dyDescent="0.3">
      <c r="A2777">
        <v>360</v>
      </c>
      <c r="B2777">
        <v>-0.27400000000000002</v>
      </c>
      <c r="C2777">
        <v>-1.274</v>
      </c>
      <c r="D2777">
        <v>-2.2690000000000001</v>
      </c>
      <c r="E2777">
        <v>-3.02</v>
      </c>
      <c r="F2777">
        <v>-3.16</v>
      </c>
      <c r="G2777">
        <v>3.4</v>
      </c>
      <c r="H2777">
        <v>0</v>
      </c>
      <c r="I2777">
        <v>3.6709999999999998</v>
      </c>
      <c r="J2777">
        <v>-0.28299999999999997</v>
      </c>
      <c r="K2777">
        <v>-1.2749999999999999</v>
      </c>
      <c r="L2777">
        <v>-2.27</v>
      </c>
      <c r="M2777">
        <v>-3.0179999999999998</v>
      </c>
      <c r="N2777">
        <v>-3.1779999999999999</v>
      </c>
      <c r="O2777">
        <v>1.1379999999999999</v>
      </c>
      <c r="P2777">
        <v>1.1439999999999999</v>
      </c>
      <c r="Q2777">
        <v>1.1399999999999999</v>
      </c>
      <c r="R2777">
        <v>0.81699999999999995</v>
      </c>
      <c r="S2777">
        <v>0.39</v>
      </c>
    </row>
    <row r="2778" spans="1:19" x14ac:dyDescent="0.3">
      <c r="A2778">
        <v>420</v>
      </c>
      <c r="B2778">
        <v>-0.27400000000000002</v>
      </c>
      <c r="C2778">
        <v>-1.274</v>
      </c>
      <c r="D2778">
        <v>-2.2690000000000001</v>
      </c>
      <c r="E2778">
        <v>-3.02</v>
      </c>
      <c r="F2778">
        <v>-3.16</v>
      </c>
      <c r="G2778">
        <v>3.4</v>
      </c>
      <c r="H2778">
        <v>0</v>
      </c>
      <c r="I2778">
        <v>3.6709999999999998</v>
      </c>
      <c r="J2778">
        <v>-0.28299999999999997</v>
      </c>
      <c r="K2778">
        <v>-1.276</v>
      </c>
      <c r="L2778">
        <v>-2.2690000000000001</v>
      </c>
      <c r="M2778">
        <v>-3.0190000000000001</v>
      </c>
      <c r="N2778">
        <v>-3.181</v>
      </c>
      <c r="O2778">
        <v>1.1379999999999999</v>
      </c>
      <c r="P2778">
        <v>1.143</v>
      </c>
      <c r="Q2778">
        <v>1.1399999999999999</v>
      </c>
      <c r="R2778">
        <v>0.82199999999999995</v>
      </c>
      <c r="S2778">
        <v>0.39300000000000002</v>
      </c>
    </row>
    <row r="2779" spans="1:19" x14ac:dyDescent="0.3">
      <c r="A2779">
        <v>480</v>
      </c>
      <c r="B2779">
        <v>-0.27400000000000002</v>
      </c>
      <c r="C2779">
        <v>-1.274</v>
      </c>
      <c r="D2779">
        <v>-2.2690000000000001</v>
      </c>
      <c r="E2779">
        <v>-3.02</v>
      </c>
      <c r="F2779">
        <v>-3.16</v>
      </c>
      <c r="G2779">
        <v>3.4</v>
      </c>
      <c r="H2779">
        <v>0</v>
      </c>
      <c r="I2779">
        <v>3.6709999999999998</v>
      </c>
      <c r="J2779">
        <v>-0.28299999999999997</v>
      </c>
      <c r="K2779">
        <v>-1.2769999999999999</v>
      </c>
      <c r="L2779">
        <v>-2.2690000000000001</v>
      </c>
      <c r="M2779">
        <v>-3.0209999999999999</v>
      </c>
      <c r="N2779">
        <v>-3.1840000000000002</v>
      </c>
      <c r="O2779">
        <v>1.139</v>
      </c>
      <c r="P2779">
        <v>1.1419999999999999</v>
      </c>
      <c r="Q2779">
        <v>1.141</v>
      </c>
      <c r="R2779">
        <v>0.82599999999999996</v>
      </c>
      <c r="S2779">
        <v>0.39700000000000002</v>
      </c>
    </row>
    <row r="2780" spans="1:19" x14ac:dyDescent="0.3">
      <c r="A2780">
        <v>540</v>
      </c>
      <c r="B2780">
        <v>-0.27400000000000002</v>
      </c>
      <c r="C2780">
        <v>-1.274</v>
      </c>
      <c r="D2780">
        <v>-2.2690000000000001</v>
      </c>
      <c r="E2780">
        <v>-3.02</v>
      </c>
      <c r="F2780">
        <v>-3.16</v>
      </c>
      <c r="G2780">
        <v>3.4</v>
      </c>
      <c r="H2780">
        <v>0</v>
      </c>
      <c r="I2780">
        <v>3.6709999999999998</v>
      </c>
      <c r="J2780">
        <v>-0.28399999999999997</v>
      </c>
      <c r="K2780">
        <v>-1.2769999999999999</v>
      </c>
      <c r="L2780">
        <v>-2.27</v>
      </c>
      <c r="M2780">
        <v>-3.0219999999999998</v>
      </c>
      <c r="N2780">
        <v>-3.1869999999999998</v>
      </c>
      <c r="O2780">
        <v>1.139</v>
      </c>
      <c r="P2780">
        <v>1.1419999999999999</v>
      </c>
      <c r="Q2780">
        <v>1.141</v>
      </c>
      <c r="R2780">
        <v>0.83</v>
      </c>
      <c r="S2780">
        <v>0.39900000000000002</v>
      </c>
    </row>
    <row r="2781" spans="1:19" x14ac:dyDescent="0.3">
      <c r="A2781">
        <v>600</v>
      </c>
      <c r="B2781">
        <v>-0.27400000000000002</v>
      </c>
      <c r="C2781">
        <v>-1.274</v>
      </c>
      <c r="D2781">
        <v>-2.2690000000000001</v>
      </c>
      <c r="E2781">
        <v>-3.02</v>
      </c>
      <c r="F2781">
        <v>-3.16</v>
      </c>
      <c r="G2781">
        <v>3.4</v>
      </c>
      <c r="H2781">
        <v>0</v>
      </c>
      <c r="I2781">
        <v>3.6709999999999998</v>
      </c>
      <c r="J2781">
        <v>-0.28399999999999997</v>
      </c>
      <c r="K2781">
        <v>-1.278</v>
      </c>
      <c r="L2781">
        <v>-2.27</v>
      </c>
      <c r="M2781">
        <v>-3.0249999999999999</v>
      </c>
      <c r="N2781">
        <v>-3.19</v>
      </c>
      <c r="O2781">
        <v>1.139</v>
      </c>
      <c r="P2781">
        <v>1.141</v>
      </c>
      <c r="Q2781">
        <v>1.141</v>
      </c>
      <c r="R2781">
        <v>0.83399999999999996</v>
      </c>
      <c r="S2781">
        <v>0.40100000000000002</v>
      </c>
    </row>
    <row r="2783" spans="1:19" x14ac:dyDescent="0.3">
      <c r="A2783" t="s">
        <v>0</v>
      </c>
      <c r="B2783" t="s">
        <v>215</v>
      </c>
    </row>
    <row r="2784" spans="1:19" x14ac:dyDescent="0.3">
      <c r="A2784">
        <v>0</v>
      </c>
      <c r="B2784">
        <v>-0.27400000000000002</v>
      </c>
      <c r="C2784">
        <v>-1.274</v>
      </c>
      <c r="D2784">
        <v>-2.2690000000000001</v>
      </c>
      <c r="E2784">
        <v>-3.02</v>
      </c>
      <c r="F2784">
        <v>-3.16</v>
      </c>
      <c r="G2784">
        <v>3.4</v>
      </c>
      <c r="H2784">
        <v>0</v>
      </c>
      <c r="I2784">
        <v>3.452</v>
      </c>
      <c r="J2784">
        <v>-0.27400000000000002</v>
      </c>
      <c r="K2784">
        <v>-1.274</v>
      </c>
      <c r="L2784">
        <v>-2.2690000000000001</v>
      </c>
      <c r="M2784">
        <v>-3.02</v>
      </c>
      <c r="N2784">
        <v>-3.16</v>
      </c>
      <c r="O2784">
        <v>1.123</v>
      </c>
      <c r="P2784">
        <v>1.123</v>
      </c>
      <c r="Q2784">
        <v>1.115</v>
      </c>
      <c r="R2784">
        <v>0.80200000000000005</v>
      </c>
      <c r="S2784">
        <v>0.34799999999999998</v>
      </c>
    </row>
    <row r="2785" spans="1:19" x14ac:dyDescent="0.3">
      <c r="A2785">
        <v>60</v>
      </c>
      <c r="B2785">
        <v>-0.27400000000000002</v>
      </c>
      <c r="C2785">
        <v>-1.274</v>
      </c>
      <c r="D2785">
        <v>-2.2690000000000001</v>
      </c>
      <c r="E2785">
        <v>-3.02</v>
      </c>
      <c r="F2785">
        <v>-3.16</v>
      </c>
      <c r="G2785">
        <v>3.4</v>
      </c>
      <c r="H2785">
        <v>0</v>
      </c>
      <c r="I2785">
        <v>3.452</v>
      </c>
      <c r="J2785">
        <v>-0.27700000000000002</v>
      </c>
      <c r="K2785">
        <v>-1.2729999999999999</v>
      </c>
      <c r="L2785">
        <v>-2.2690000000000001</v>
      </c>
      <c r="M2785">
        <v>-3.02</v>
      </c>
      <c r="N2785">
        <v>-3.16</v>
      </c>
      <c r="O2785">
        <v>1.129</v>
      </c>
      <c r="P2785">
        <v>1.139</v>
      </c>
      <c r="Q2785">
        <v>1.1299999999999999</v>
      </c>
      <c r="R2785">
        <v>0.80800000000000005</v>
      </c>
      <c r="S2785">
        <v>0.34899999999999998</v>
      </c>
    </row>
    <row r="2786" spans="1:19" x14ac:dyDescent="0.3">
      <c r="A2786">
        <v>120</v>
      </c>
      <c r="B2786">
        <v>-0.27400000000000002</v>
      </c>
      <c r="C2786">
        <v>-1.274</v>
      </c>
      <c r="D2786">
        <v>-2.2690000000000001</v>
      </c>
      <c r="E2786">
        <v>-3.02</v>
      </c>
      <c r="F2786">
        <v>-3.16</v>
      </c>
      <c r="G2786">
        <v>3.4</v>
      </c>
      <c r="H2786">
        <v>0</v>
      </c>
      <c r="I2786">
        <v>3.452</v>
      </c>
      <c r="J2786">
        <v>-0.28000000000000003</v>
      </c>
      <c r="K2786">
        <v>-1.274</v>
      </c>
      <c r="L2786">
        <v>-2.2690000000000001</v>
      </c>
      <c r="M2786">
        <v>-3.0190000000000001</v>
      </c>
      <c r="N2786">
        <v>-3.16</v>
      </c>
      <c r="O2786">
        <v>1.1319999999999999</v>
      </c>
      <c r="P2786">
        <v>1.1439999999999999</v>
      </c>
      <c r="Q2786">
        <v>1.137</v>
      </c>
      <c r="R2786">
        <v>0.81200000000000006</v>
      </c>
      <c r="S2786">
        <v>0.35</v>
      </c>
    </row>
    <row r="2787" spans="1:19" x14ac:dyDescent="0.3">
      <c r="A2787">
        <v>180</v>
      </c>
      <c r="B2787">
        <v>-0.27400000000000002</v>
      </c>
      <c r="C2787">
        <v>-1.274</v>
      </c>
      <c r="D2787">
        <v>-2.2690000000000001</v>
      </c>
      <c r="E2787">
        <v>-3.02</v>
      </c>
      <c r="F2787">
        <v>-3.16</v>
      </c>
      <c r="G2787">
        <v>3.4</v>
      </c>
      <c r="H2787">
        <v>0</v>
      </c>
      <c r="I2787">
        <v>3.452</v>
      </c>
      <c r="J2787">
        <v>-0.28100000000000003</v>
      </c>
      <c r="K2787">
        <v>-1.2729999999999999</v>
      </c>
      <c r="L2787">
        <v>-2.2690000000000001</v>
      </c>
      <c r="M2787">
        <v>-3.0179999999999998</v>
      </c>
      <c r="N2787">
        <v>-3.16</v>
      </c>
      <c r="O2787">
        <v>1.1339999999999999</v>
      </c>
      <c r="P2787">
        <v>1.1479999999999999</v>
      </c>
      <c r="Q2787">
        <v>1.139</v>
      </c>
      <c r="R2787">
        <v>0.81499999999999995</v>
      </c>
      <c r="S2787">
        <v>0.35099999999999998</v>
      </c>
    </row>
    <row r="2788" spans="1:19" x14ac:dyDescent="0.3">
      <c r="A2788">
        <v>240</v>
      </c>
      <c r="B2788">
        <v>-0.27400000000000002</v>
      </c>
      <c r="C2788">
        <v>-1.274</v>
      </c>
      <c r="D2788">
        <v>-2.2690000000000001</v>
      </c>
      <c r="E2788">
        <v>-3.02</v>
      </c>
      <c r="F2788">
        <v>-3.16</v>
      </c>
      <c r="G2788">
        <v>3.4</v>
      </c>
      <c r="H2788">
        <v>0</v>
      </c>
      <c r="I2788">
        <v>3.452</v>
      </c>
      <c r="J2788">
        <v>-0.28199999999999997</v>
      </c>
      <c r="K2788">
        <v>-1.2729999999999999</v>
      </c>
      <c r="L2788">
        <v>-2.2690000000000001</v>
      </c>
      <c r="M2788">
        <v>-3.0179999999999998</v>
      </c>
      <c r="N2788">
        <v>-3.16</v>
      </c>
      <c r="O2788">
        <v>1.1359999999999999</v>
      </c>
      <c r="P2788">
        <v>1.147</v>
      </c>
      <c r="Q2788">
        <v>1.1399999999999999</v>
      </c>
      <c r="R2788">
        <v>0.81599999999999995</v>
      </c>
      <c r="S2788">
        <v>0.35199999999999998</v>
      </c>
    </row>
    <row r="2789" spans="1:19" x14ac:dyDescent="0.3">
      <c r="A2789">
        <v>300</v>
      </c>
      <c r="B2789">
        <v>-0.27400000000000002</v>
      </c>
      <c r="C2789">
        <v>-1.274</v>
      </c>
      <c r="D2789">
        <v>-2.2690000000000001</v>
      </c>
      <c r="E2789">
        <v>-3.02</v>
      </c>
      <c r="F2789">
        <v>-3.16</v>
      </c>
      <c r="G2789">
        <v>3.4</v>
      </c>
      <c r="H2789">
        <v>0</v>
      </c>
      <c r="I2789">
        <v>3.452</v>
      </c>
      <c r="J2789">
        <v>-0.28199999999999997</v>
      </c>
      <c r="K2789">
        <v>-1.274</v>
      </c>
      <c r="L2789">
        <v>-2.27</v>
      </c>
      <c r="M2789">
        <v>-3.0179999999999998</v>
      </c>
      <c r="N2789">
        <v>-3.16</v>
      </c>
      <c r="O2789">
        <v>1.137</v>
      </c>
      <c r="P2789">
        <v>1.1459999999999999</v>
      </c>
      <c r="Q2789">
        <v>1.1399999999999999</v>
      </c>
      <c r="R2789">
        <v>0.81699999999999995</v>
      </c>
      <c r="S2789">
        <v>0.35299999999999998</v>
      </c>
    </row>
    <row r="2790" spans="1:19" x14ac:dyDescent="0.3">
      <c r="A2790">
        <v>360</v>
      </c>
      <c r="B2790">
        <v>-0.27400000000000002</v>
      </c>
      <c r="C2790">
        <v>-1.274</v>
      </c>
      <c r="D2790">
        <v>-2.2690000000000001</v>
      </c>
      <c r="E2790">
        <v>-3.02</v>
      </c>
      <c r="F2790">
        <v>-3.16</v>
      </c>
      <c r="G2790">
        <v>3.4</v>
      </c>
      <c r="H2790">
        <v>0</v>
      </c>
      <c r="I2790">
        <v>3.452</v>
      </c>
      <c r="J2790">
        <v>-0.28299999999999997</v>
      </c>
      <c r="K2790">
        <v>-1.2749999999999999</v>
      </c>
      <c r="L2790">
        <v>-2.27</v>
      </c>
      <c r="M2790">
        <v>-3.0179999999999998</v>
      </c>
      <c r="N2790">
        <v>-3.16</v>
      </c>
      <c r="O2790">
        <v>1.1379999999999999</v>
      </c>
      <c r="P2790">
        <v>1.145</v>
      </c>
      <c r="Q2790">
        <v>1.141</v>
      </c>
      <c r="R2790">
        <v>0.81699999999999995</v>
      </c>
      <c r="S2790">
        <v>0.35499999999999998</v>
      </c>
    </row>
    <row r="2791" spans="1:19" x14ac:dyDescent="0.3">
      <c r="A2791">
        <v>420</v>
      </c>
      <c r="B2791">
        <v>-0.27400000000000002</v>
      </c>
      <c r="C2791">
        <v>-1.274</v>
      </c>
      <c r="D2791">
        <v>-2.2690000000000001</v>
      </c>
      <c r="E2791">
        <v>-3.02</v>
      </c>
      <c r="F2791">
        <v>-3.16</v>
      </c>
      <c r="G2791">
        <v>3.4</v>
      </c>
      <c r="H2791">
        <v>0</v>
      </c>
      <c r="I2791">
        <v>3.452</v>
      </c>
      <c r="J2791">
        <v>-0.28299999999999997</v>
      </c>
      <c r="K2791">
        <v>-1.276</v>
      </c>
      <c r="L2791">
        <v>-2.27</v>
      </c>
      <c r="M2791">
        <v>-3.0179999999999998</v>
      </c>
      <c r="N2791">
        <v>-3.16</v>
      </c>
      <c r="O2791">
        <v>1.1379999999999999</v>
      </c>
      <c r="P2791">
        <v>1.1439999999999999</v>
      </c>
      <c r="Q2791">
        <v>1.141</v>
      </c>
      <c r="R2791">
        <v>0.81799999999999995</v>
      </c>
      <c r="S2791">
        <v>0.35599999999999998</v>
      </c>
    </row>
    <row r="2792" spans="1:19" x14ac:dyDescent="0.3">
      <c r="A2792">
        <v>480</v>
      </c>
      <c r="B2792">
        <v>-0.27400000000000002</v>
      </c>
      <c r="C2792">
        <v>-1.274</v>
      </c>
      <c r="D2792">
        <v>-2.2690000000000001</v>
      </c>
      <c r="E2792">
        <v>-3.02</v>
      </c>
      <c r="F2792">
        <v>-3.16</v>
      </c>
      <c r="G2792">
        <v>3.4</v>
      </c>
      <c r="H2792">
        <v>0</v>
      </c>
      <c r="I2792">
        <v>3.452</v>
      </c>
      <c r="J2792">
        <v>-0.28299999999999997</v>
      </c>
      <c r="K2792">
        <v>-1.2769999999999999</v>
      </c>
      <c r="L2792">
        <v>-2.2690000000000001</v>
      </c>
      <c r="M2792">
        <v>-3.0179999999999998</v>
      </c>
      <c r="N2792">
        <v>-3.16</v>
      </c>
      <c r="O2792">
        <v>1.139</v>
      </c>
      <c r="P2792">
        <v>1.1419999999999999</v>
      </c>
      <c r="Q2792">
        <v>1.141</v>
      </c>
      <c r="R2792">
        <v>0.81799999999999995</v>
      </c>
      <c r="S2792">
        <v>0.35699999999999998</v>
      </c>
    </row>
    <row r="2793" spans="1:19" x14ac:dyDescent="0.3">
      <c r="A2793">
        <v>540</v>
      </c>
      <c r="B2793">
        <v>-0.27400000000000002</v>
      </c>
      <c r="C2793">
        <v>-1.274</v>
      </c>
      <c r="D2793">
        <v>-2.2690000000000001</v>
      </c>
      <c r="E2793">
        <v>-3.02</v>
      </c>
      <c r="F2793">
        <v>-3.16</v>
      </c>
      <c r="G2793">
        <v>3.4</v>
      </c>
      <c r="H2793">
        <v>0</v>
      </c>
      <c r="I2793">
        <v>3.452</v>
      </c>
      <c r="J2793">
        <v>-0.28399999999999997</v>
      </c>
      <c r="K2793">
        <v>-1.2769999999999999</v>
      </c>
      <c r="L2793">
        <v>-2.27</v>
      </c>
      <c r="M2793">
        <v>-3.0179999999999998</v>
      </c>
      <c r="N2793">
        <v>-3.16</v>
      </c>
      <c r="O2793">
        <v>1.139</v>
      </c>
      <c r="P2793">
        <v>1.1419999999999999</v>
      </c>
      <c r="Q2793">
        <v>1.141</v>
      </c>
      <c r="R2793">
        <v>0.81799999999999995</v>
      </c>
      <c r="S2793">
        <v>0.35699999999999998</v>
      </c>
    </row>
    <row r="2794" spans="1:19" x14ac:dyDescent="0.3">
      <c r="A2794">
        <v>600</v>
      </c>
      <c r="B2794">
        <v>-0.27400000000000002</v>
      </c>
      <c r="C2794">
        <v>-1.274</v>
      </c>
      <c r="D2794">
        <v>-2.2690000000000001</v>
      </c>
      <c r="E2794">
        <v>-3.02</v>
      </c>
      <c r="F2794">
        <v>-3.16</v>
      </c>
      <c r="G2794">
        <v>3.4</v>
      </c>
      <c r="H2794">
        <v>0</v>
      </c>
      <c r="I2794">
        <v>3.452</v>
      </c>
      <c r="J2794">
        <v>-0.28399999999999997</v>
      </c>
      <c r="K2794">
        <v>-1.278</v>
      </c>
      <c r="L2794">
        <v>-2.27</v>
      </c>
      <c r="M2794">
        <v>-3.0179999999999998</v>
      </c>
      <c r="N2794">
        <v>-3.16</v>
      </c>
      <c r="O2794">
        <v>1.139</v>
      </c>
      <c r="P2794">
        <v>1.141</v>
      </c>
      <c r="Q2794">
        <v>1.1399999999999999</v>
      </c>
      <c r="R2794">
        <v>0.81799999999999995</v>
      </c>
      <c r="S2794">
        <v>0.35699999999999998</v>
      </c>
    </row>
    <row r="2796" spans="1:19" x14ac:dyDescent="0.3">
      <c r="A2796" t="s">
        <v>0</v>
      </c>
      <c r="B2796" t="s">
        <v>216</v>
      </c>
    </row>
    <row r="2797" spans="1:19" x14ac:dyDescent="0.3">
      <c r="A2797">
        <v>0</v>
      </c>
      <c r="B2797">
        <v>-0.27400000000000002</v>
      </c>
      <c r="C2797">
        <v>-1.274</v>
      </c>
      <c r="D2797">
        <v>-2.2690000000000001</v>
      </c>
      <c r="E2797">
        <v>-3.02</v>
      </c>
      <c r="F2797">
        <v>-3.16</v>
      </c>
      <c r="G2797">
        <v>3.4</v>
      </c>
      <c r="H2797">
        <v>0</v>
      </c>
      <c r="I2797">
        <v>3.2269999999999999</v>
      </c>
      <c r="J2797">
        <v>-0.27400000000000002</v>
      </c>
      <c r="K2797">
        <v>-1.274</v>
      </c>
      <c r="L2797">
        <v>-2.2690000000000001</v>
      </c>
      <c r="M2797">
        <v>-3.02</v>
      </c>
      <c r="N2797">
        <v>-3.16</v>
      </c>
      <c r="O2797">
        <v>1.123</v>
      </c>
      <c r="P2797">
        <v>1.123</v>
      </c>
      <c r="Q2797">
        <v>1.115</v>
      </c>
      <c r="R2797">
        <v>0.80200000000000005</v>
      </c>
      <c r="S2797">
        <v>0.34799999999999998</v>
      </c>
    </row>
    <row r="2798" spans="1:19" x14ac:dyDescent="0.3">
      <c r="A2798">
        <v>60</v>
      </c>
      <c r="B2798">
        <v>-0.27400000000000002</v>
      </c>
      <c r="C2798">
        <v>-1.274</v>
      </c>
      <c r="D2798">
        <v>-2.2690000000000001</v>
      </c>
      <c r="E2798">
        <v>-3.02</v>
      </c>
      <c r="F2798">
        <v>-3.16</v>
      </c>
      <c r="G2798">
        <v>3.4</v>
      </c>
      <c r="H2798">
        <v>0</v>
      </c>
      <c r="I2798">
        <v>3.2269999999999999</v>
      </c>
      <c r="J2798">
        <v>-0.27700000000000002</v>
      </c>
      <c r="K2798">
        <v>-1.2729999999999999</v>
      </c>
      <c r="L2798">
        <v>-2.2690000000000001</v>
      </c>
      <c r="M2798">
        <v>-3.02</v>
      </c>
      <c r="N2798">
        <v>-3.157</v>
      </c>
      <c r="O2798">
        <v>1.129</v>
      </c>
      <c r="P2798">
        <v>1.139</v>
      </c>
      <c r="Q2798">
        <v>1.1299999999999999</v>
      </c>
      <c r="R2798">
        <v>0.80800000000000005</v>
      </c>
      <c r="S2798">
        <v>0.34200000000000003</v>
      </c>
    </row>
    <row r="2799" spans="1:19" x14ac:dyDescent="0.3">
      <c r="A2799">
        <v>120</v>
      </c>
      <c r="B2799">
        <v>-0.27400000000000002</v>
      </c>
      <c r="C2799">
        <v>-1.274</v>
      </c>
      <c r="D2799">
        <v>-2.2690000000000001</v>
      </c>
      <c r="E2799">
        <v>-3.02</v>
      </c>
      <c r="F2799">
        <v>-3.16</v>
      </c>
      <c r="G2799">
        <v>3.4</v>
      </c>
      <c r="H2799">
        <v>0</v>
      </c>
      <c r="I2799">
        <v>3.2269999999999999</v>
      </c>
      <c r="J2799">
        <v>-0.28000000000000003</v>
      </c>
      <c r="K2799">
        <v>-1.274</v>
      </c>
      <c r="L2799">
        <v>-2.2690000000000001</v>
      </c>
      <c r="M2799">
        <v>-3.0190000000000001</v>
      </c>
      <c r="N2799">
        <v>-3.1539999999999999</v>
      </c>
      <c r="O2799">
        <v>1.1319999999999999</v>
      </c>
      <c r="P2799">
        <v>1.1439999999999999</v>
      </c>
      <c r="Q2799">
        <v>1.1359999999999999</v>
      </c>
      <c r="R2799">
        <v>0.81100000000000005</v>
      </c>
      <c r="S2799">
        <v>0.33500000000000002</v>
      </c>
    </row>
    <row r="2800" spans="1:19" x14ac:dyDescent="0.3">
      <c r="A2800">
        <v>180</v>
      </c>
      <c r="B2800">
        <v>-0.27400000000000002</v>
      </c>
      <c r="C2800">
        <v>-1.274</v>
      </c>
      <c r="D2800">
        <v>-2.2690000000000001</v>
      </c>
      <c r="E2800">
        <v>-3.02</v>
      </c>
      <c r="F2800">
        <v>-3.16</v>
      </c>
      <c r="G2800">
        <v>3.4</v>
      </c>
      <c r="H2800">
        <v>0</v>
      </c>
      <c r="I2800">
        <v>3.2269999999999999</v>
      </c>
      <c r="J2800">
        <v>-0.28100000000000003</v>
      </c>
      <c r="K2800">
        <v>-1.2729999999999999</v>
      </c>
      <c r="L2800">
        <v>-2.27</v>
      </c>
      <c r="M2800">
        <v>-3.0179999999999998</v>
      </c>
      <c r="N2800">
        <v>-3.1509999999999998</v>
      </c>
      <c r="O2800">
        <v>1.1339999999999999</v>
      </c>
      <c r="P2800">
        <v>1.1479999999999999</v>
      </c>
      <c r="Q2800">
        <v>1.139</v>
      </c>
      <c r="R2800">
        <v>0.81399999999999995</v>
      </c>
      <c r="S2800">
        <v>0.33100000000000002</v>
      </c>
    </row>
    <row r="2801" spans="1:19" x14ac:dyDescent="0.3">
      <c r="A2801">
        <v>240</v>
      </c>
      <c r="B2801">
        <v>-0.27400000000000002</v>
      </c>
      <c r="C2801">
        <v>-1.274</v>
      </c>
      <c r="D2801">
        <v>-2.2690000000000001</v>
      </c>
      <c r="E2801">
        <v>-3.02</v>
      </c>
      <c r="F2801">
        <v>-3.16</v>
      </c>
      <c r="G2801">
        <v>3.4</v>
      </c>
      <c r="H2801">
        <v>0</v>
      </c>
      <c r="I2801">
        <v>3.2269999999999999</v>
      </c>
      <c r="J2801">
        <v>-0.28199999999999997</v>
      </c>
      <c r="K2801">
        <v>-1.2729999999999999</v>
      </c>
      <c r="L2801">
        <v>-2.2690000000000001</v>
      </c>
      <c r="M2801">
        <v>-3.0190000000000001</v>
      </c>
      <c r="N2801">
        <v>-3.1480000000000001</v>
      </c>
      <c r="O2801">
        <v>1.1359999999999999</v>
      </c>
      <c r="P2801">
        <v>1.147</v>
      </c>
      <c r="Q2801">
        <v>1.1399999999999999</v>
      </c>
      <c r="R2801">
        <v>0.81799999999999995</v>
      </c>
      <c r="S2801">
        <v>0.32600000000000001</v>
      </c>
    </row>
    <row r="2802" spans="1:19" x14ac:dyDescent="0.3">
      <c r="A2802">
        <v>300</v>
      </c>
      <c r="B2802">
        <v>-0.27400000000000002</v>
      </c>
      <c r="C2802">
        <v>-1.274</v>
      </c>
      <c r="D2802">
        <v>-2.2690000000000001</v>
      </c>
      <c r="E2802">
        <v>-3.02</v>
      </c>
      <c r="F2802">
        <v>-3.16</v>
      </c>
      <c r="G2802">
        <v>3.4</v>
      </c>
      <c r="H2802">
        <v>0</v>
      </c>
      <c r="I2802">
        <v>3.2269999999999999</v>
      </c>
      <c r="J2802">
        <v>-0.28199999999999997</v>
      </c>
      <c r="K2802">
        <v>-1.274</v>
      </c>
      <c r="L2802">
        <v>-2.2690000000000001</v>
      </c>
      <c r="M2802">
        <v>-3.0190000000000001</v>
      </c>
      <c r="N2802">
        <v>-3.145</v>
      </c>
      <c r="O2802">
        <v>1.137</v>
      </c>
      <c r="P2802">
        <v>1.1459999999999999</v>
      </c>
      <c r="Q2802">
        <v>1.1399999999999999</v>
      </c>
      <c r="R2802">
        <v>0.81899999999999995</v>
      </c>
      <c r="S2802">
        <v>0.32300000000000001</v>
      </c>
    </row>
    <row r="2803" spans="1:19" x14ac:dyDescent="0.3">
      <c r="A2803">
        <v>360</v>
      </c>
      <c r="B2803">
        <v>-0.27400000000000002</v>
      </c>
      <c r="C2803">
        <v>-1.274</v>
      </c>
      <c r="D2803">
        <v>-2.2690000000000001</v>
      </c>
      <c r="E2803">
        <v>-3.02</v>
      </c>
      <c r="F2803">
        <v>-3.16</v>
      </c>
      <c r="G2803">
        <v>3.4</v>
      </c>
      <c r="H2803">
        <v>0</v>
      </c>
      <c r="I2803">
        <v>3.2269999999999999</v>
      </c>
      <c r="J2803">
        <v>-0.28299999999999997</v>
      </c>
      <c r="K2803">
        <v>-1.2749999999999999</v>
      </c>
      <c r="L2803">
        <v>-2.27</v>
      </c>
      <c r="M2803">
        <v>-3.0179999999999998</v>
      </c>
      <c r="N2803">
        <v>-3.1419999999999999</v>
      </c>
      <c r="O2803">
        <v>1.1379999999999999</v>
      </c>
      <c r="P2803">
        <v>1.145</v>
      </c>
      <c r="Q2803">
        <v>1.141</v>
      </c>
      <c r="R2803">
        <v>0.81699999999999995</v>
      </c>
      <c r="S2803">
        <v>0.32100000000000001</v>
      </c>
    </row>
    <row r="2804" spans="1:19" x14ac:dyDescent="0.3">
      <c r="A2804">
        <v>420</v>
      </c>
      <c r="B2804">
        <v>-0.27400000000000002</v>
      </c>
      <c r="C2804">
        <v>-1.274</v>
      </c>
      <c r="D2804">
        <v>-2.2690000000000001</v>
      </c>
      <c r="E2804">
        <v>-3.02</v>
      </c>
      <c r="F2804">
        <v>-3.16</v>
      </c>
      <c r="G2804">
        <v>3.4</v>
      </c>
      <c r="H2804">
        <v>0</v>
      </c>
      <c r="I2804">
        <v>3.2269999999999999</v>
      </c>
      <c r="J2804">
        <v>-0.28299999999999997</v>
      </c>
      <c r="K2804">
        <v>-1.276</v>
      </c>
      <c r="L2804">
        <v>-2.27</v>
      </c>
      <c r="M2804">
        <v>-3.016</v>
      </c>
      <c r="N2804">
        <v>-3.1389999999999998</v>
      </c>
      <c r="O2804">
        <v>1.1379999999999999</v>
      </c>
      <c r="P2804">
        <v>1.1439999999999999</v>
      </c>
      <c r="Q2804">
        <v>1.141</v>
      </c>
      <c r="R2804">
        <v>0.81299999999999994</v>
      </c>
      <c r="S2804">
        <v>0.32</v>
      </c>
    </row>
    <row r="2805" spans="1:19" x14ac:dyDescent="0.3">
      <c r="A2805">
        <v>480</v>
      </c>
      <c r="B2805">
        <v>-0.27400000000000002</v>
      </c>
      <c r="C2805">
        <v>-1.274</v>
      </c>
      <c r="D2805">
        <v>-2.2690000000000001</v>
      </c>
      <c r="E2805">
        <v>-3.02</v>
      </c>
      <c r="F2805">
        <v>-3.16</v>
      </c>
      <c r="G2805">
        <v>3.4</v>
      </c>
      <c r="H2805">
        <v>0</v>
      </c>
      <c r="I2805">
        <v>3.2269999999999999</v>
      </c>
      <c r="J2805">
        <v>-0.28299999999999997</v>
      </c>
      <c r="K2805">
        <v>-1.2769999999999999</v>
      </c>
      <c r="L2805">
        <v>-2.27</v>
      </c>
      <c r="M2805">
        <v>-3.0150000000000001</v>
      </c>
      <c r="N2805">
        <v>-3.1360000000000001</v>
      </c>
      <c r="O2805">
        <v>1.139</v>
      </c>
      <c r="P2805">
        <v>1.1419999999999999</v>
      </c>
      <c r="Q2805">
        <v>1.141</v>
      </c>
      <c r="R2805">
        <v>0.80900000000000005</v>
      </c>
      <c r="S2805">
        <v>0.318</v>
      </c>
    </row>
    <row r="2806" spans="1:19" x14ac:dyDescent="0.3">
      <c r="A2806">
        <v>540</v>
      </c>
      <c r="B2806">
        <v>-0.27400000000000002</v>
      </c>
      <c r="C2806">
        <v>-1.274</v>
      </c>
      <c r="D2806">
        <v>-2.2690000000000001</v>
      </c>
      <c r="E2806">
        <v>-3.02</v>
      </c>
      <c r="F2806">
        <v>-3.16</v>
      </c>
      <c r="G2806">
        <v>3.4</v>
      </c>
      <c r="H2806">
        <v>0</v>
      </c>
      <c r="I2806">
        <v>3.2269999999999999</v>
      </c>
      <c r="J2806">
        <v>-0.28399999999999997</v>
      </c>
      <c r="K2806">
        <v>-1.2769999999999999</v>
      </c>
      <c r="L2806">
        <v>-2.2690000000000001</v>
      </c>
      <c r="M2806">
        <v>-3.0129999999999999</v>
      </c>
      <c r="N2806">
        <v>-3.133</v>
      </c>
      <c r="O2806">
        <v>1.139</v>
      </c>
      <c r="P2806">
        <v>1.1419999999999999</v>
      </c>
      <c r="Q2806">
        <v>1.1399999999999999</v>
      </c>
      <c r="R2806">
        <v>0.80400000000000005</v>
      </c>
      <c r="S2806">
        <v>0.316</v>
      </c>
    </row>
    <row r="2807" spans="1:19" x14ac:dyDescent="0.3">
      <c r="A2807">
        <v>600</v>
      </c>
      <c r="B2807">
        <v>-0.27400000000000002</v>
      </c>
      <c r="C2807">
        <v>-1.274</v>
      </c>
      <c r="D2807">
        <v>-2.2690000000000001</v>
      </c>
      <c r="E2807">
        <v>-3.02</v>
      </c>
      <c r="F2807">
        <v>-3.16</v>
      </c>
      <c r="G2807">
        <v>3.4</v>
      </c>
      <c r="H2807">
        <v>0</v>
      </c>
      <c r="I2807">
        <v>3.2269999999999999</v>
      </c>
      <c r="J2807">
        <v>-0.28399999999999997</v>
      </c>
      <c r="K2807">
        <v>-1.278</v>
      </c>
      <c r="L2807">
        <v>-2.27</v>
      </c>
      <c r="M2807">
        <v>-3.0110000000000001</v>
      </c>
      <c r="N2807">
        <v>-3.13</v>
      </c>
      <c r="O2807">
        <v>1.139</v>
      </c>
      <c r="P2807">
        <v>1.141</v>
      </c>
      <c r="Q2807">
        <v>1.1399999999999999</v>
      </c>
      <c r="R2807">
        <v>0.8</v>
      </c>
      <c r="S2807">
        <v>0.314</v>
      </c>
    </row>
    <row r="2809" spans="1:19" x14ac:dyDescent="0.3">
      <c r="A2809" t="s">
        <v>0</v>
      </c>
      <c r="B2809" t="s">
        <v>217</v>
      </c>
    </row>
    <row r="2810" spans="1:19" x14ac:dyDescent="0.3">
      <c r="A2810">
        <v>0</v>
      </c>
      <c r="B2810">
        <v>-0.27400000000000002</v>
      </c>
      <c r="C2810">
        <v>-1.274</v>
      </c>
      <c r="D2810">
        <v>-2.2709999999999999</v>
      </c>
      <c r="E2810">
        <v>-3.07</v>
      </c>
      <c r="F2810">
        <v>-3.24</v>
      </c>
      <c r="G2810">
        <v>3.4</v>
      </c>
      <c r="H2810">
        <v>0.01</v>
      </c>
      <c r="I2810">
        <v>3.6520000000000001</v>
      </c>
      <c r="J2810">
        <v>-0.27400000000000002</v>
      </c>
      <c r="K2810">
        <v>-1.274</v>
      </c>
      <c r="L2810">
        <v>-2.2709999999999999</v>
      </c>
      <c r="M2810">
        <v>-3.07</v>
      </c>
      <c r="N2810">
        <v>-3.24</v>
      </c>
      <c r="O2810">
        <v>1.123</v>
      </c>
      <c r="P2810">
        <v>1.123</v>
      </c>
      <c r="Q2810">
        <v>1.1180000000000001</v>
      </c>
      <c r="R2810">
        <v>0.85399999999999998</v>
      </c>
      <c r="S2810">
        <v>0.371</v>
      </c>
    </row>
    <row r="2811" spans="1:19" x14ac:dyDescent="0.3">
      <c r="A2811">
        <v>60</v>
      </c>
      <c r="B2811">
        <v>-0.27400000000000002</v>
      </c>
      <c r="C2811">
        <v>-1.274</v>
      </c>
      <c r="D2811">
        <v>-2.2709999999999999</v>
      </c>
      <c r="E2811">
        <v>-3.07</v>
      </c>
      <c r="F2811">
        <v>-3.24</v>
      </c>
      <c r="G2811">
        <v>3.4</v>
      </c>
      <c r="H2811">
        <v>0.01</v>
      </c>
      <c r="I2811">
        <v>3.6520000000000001</v>
      </c>
      <c r="J2811">
        <v>-0.27700000000000002</v>
      </c>
      <c r="K2811">
        <v>-1.274</v>
      </c>
      <c r="L2811">
        <v>-2.2709999999999999</v>
      </c>
      <c r="M2811">
        <v>-3.07</v>
      </c>
      <c r="N2811">
        <v>-3.2429999999999999</v>
      </c>
      <c r="O2811">
        <v>1.131</v>
      </c>
      <c r="P2811">
        <v>1.1399999999999999</v>
      </c>
      <c r="Q2811">
        <v>1.1339999999999999</v>
      </c>
      <c r="R2811">
        <v>0.85899999999999999</v>
      </c>
      <c r="S2811">
        <v>0.38100000000000001</v>
      </c>
    </row>
    <row r="2812" spans="1:19" x14ac:dyDescent="0.3">
      <c r="A2812">
        <v>120</v>
      </c>
      <c r="B2812">
        <v>-0.27400000000000002</v>
      </c>
      <c r="C2812">
        <v>-1.274</v>
      </c>
      <c r="D2812">
        <v>-2.2709999999999999</v>
      </c>
      <c r="E2812">
        <v>-3.07</v>
      </c>
      <c r="F2812">
        <v>-3.24</v>
      </c>
      <c r="G2812">
        <v>3.4</v>
      </c>
      <c r="H2812">
        <v>0.01</v>
      </c>
      <c r="I2812">
        <v>3.6520000000000001</v>
      </c>
      <c r="J2812">
        <v>-0.27800000000000002</v>
      </c>
      <c r="K2812">
        <v>-1.274</v>
      </c>
      <c r="L2812">
        <v>-2.2709999999999999</v>
      </c>
      <c r="M2812">
        <v>-3.069</v>
      </c>
      <c r="N2812">
        <v>-3.246</v>
      </c>
      <c r="O2812">
        <v>1.1359999999999999</v>
      </c>
      <c r="P2812">
        <v>1.143</v>
      </c>
      <c r="Q2812">
        <v>1.139</v>
      </c>
      <c r="R2812">
        <v>0.86499999999999999</v>
      </c>
      <c r="S2812">
        <v>0.38900000000000001</v>
      </c>
    </row>
    <row r="2813" spans="1:19" x14ac:dyDescent="0.3">
      <c r="A2813">
        <v>180</v>
      </c>
      <c r="B2813">
        <v>-0.27400000000000002</v>
      </c>
      <c r="C2813">
        <v>-1.274</v>
      </c>
      <c r="D2813">
        <v>-2.2709999999999999</v>
      </c>
      <c r="E2813">
        <v>-3.07</v>
      </c>
      <c r="F2813">
        <v>-3.24</v>
      </c>
      <c r="G2813">
        <v>3.4</v>
      </c>
      <c r="H2813">
        <v>0.01</v>
      </c>
      <c r="I2813">
        <v>3.6520000000000001</v>
      </c>
      <c r="J2813">
        <v>-0.27800000000000002</v>
      </c>
      <c r="K2813">
        <v>-1.2729999999999999</v>
      </c>
      <c r="L2813">
        <v>-2.2709999999999999</v>
      </c>
      <c r="M2813">
        <v>-3.069</v>
      </c>
      <c r="N2813">
        <v>-3.2490000000000001</v>
      </c>
      <c r="O2813">
        <v>1.1399999999999999</v>
      </c>
      <c r="P2813">
        <v>1.147</v>
      </c>
      <c r="Q2813">
        <v>1.141</v>
      </c>
      <c r="R2813">
        <v>0.86799999999999999</v>
      </c>
      <c r="S2813">
        <v>0.39500000000000002</v>
      </c>
    </row>
    <row r="2814" spans="1:19" x14ac:dyDescent="0.3">
      <c r="A2814">
        <v>240</v>
      </c>
      <c r="B2814">
        <v>-0.27400000000000002</v>
      </c>
      <c r="C2814">
        <v>-1.274</v>
      </c>
      <c r="D2814">
        <v>-2.2709999999999999</v>
      </c>
      <c r="E2814">
        <v>-3.07</v>
      </c>
      <c r="F2814">
        <v>-3.24</v>
      </c>
      <c r="G2814">
        <v>3.4</v>
      </c>
      <c r="H2814">
        <v>0.01</v>
      </c>
      <c r="I2814">
        <v>3.6520000000000001</v>
      </c>
      <c r="J2814">
        <v>-0.27800000000000002</v>
      </c>
      <c r="K2814">
        <v>-1.274</v>
      </c>
      <c r="L2814">
        <v>-2.2709999999999999</v>
      </c>
      <c r="M2814">
        <v>-3.0680000000000001</v>
      </c>
      <c r="N2814">
        <v>-3.2519999999999998</v>
      </c>
      <c r="O2814">
        <v>1.143</v>
      </c>
      <c r="P2814">
        <v>1.1479999999999999</v>
      </c>
      <c r="Q2814">
        <v>1.1419999999999999</v>
      </c>
      <c r="R2814">
        <v>0.86599999999999999</v>
      </c>
      <c r="S2814">
        <v>0.40100000000000002</v>
      </c>
    </row>
    <row r="2815" spans="1:19" x14ac:dyDescent="0.3">
      <c r="A2815">
        <v>300</v>
      </c>
      <c r="B2815">
        <v>-0.27400000000000002</v>
      </c>
      <c r="C2815">
        <v>-1.274</v>
      </c>
      <c r="D2815">
        <v>-2.2709999999999999</v>
      </c>
      <c r="E2815">
        <v>-3.07</v>
      </c>
      <c r="F2815">
        <v>-3.24</v>
      </c>
      <c r="G2815">
        <v>3.4</v>
      </c>
      <c r="H2815">
        <v>0.01</v>
      </c>
      <c r="I2815">
        <v>3.6520000000000001</v>
      </c>
      <c r="J2815">
        <v>-0.27700000000000002</v>
      </c>
      <c r="K2815">
        <v>-1.274</v>
      </c>
      <c r="L2815">
        <v>-2.2709999999999999</v>
      </c>
      <c r="M2815">
        <v>-3.0670000000000002</v>
      </c>
      <c r="N2815">
        <v>-3.2549999999999999</v>
      </c>
      <c r="O2815">
        <v>1.145</v>
      </c>
      <c r="P2815">
        <v>1.1459999999999999</v>
      </c>
      <c r="Q2815">
        <v>1.143</v>
      </c>
      <c r="R2815">
        <v>0.86599999999999999</v>
      </c>
      <c r="S2815">
        <v>0.40699999999999997</v>
      </c>
    </row>
    <row r="2816" spans="1:19" x14ac:dyDescent="0.3">
      <c r="A2816">
        <v>360</v>
      </c>
      <c r="B2816">
        <v>-0.27400000000000002</v>
      </c>
      <c r="C2816">
        <v>-1.274</v>
      </c>
      <c r="D2816">
        <v>-2.2709999999999999</v>
      </c>
      <c r="E2816">
        <v>-3.07</v>
      </c>
      <c r="F2816">
        <v>-3.24</v>
      </c>
      <c r="G2816">
        <v>3.4</v>
      </c>
      <c r="H2816">
        <v>0.01</v>
      </c>
      <c r="I2816">
        <v>3.6520000000000001</v>
      </c>
      <c r="J2816">
        <v>-0.27700000000000002</v>
      </c>
      <c r="K2816">
        <v>-1.2749999999999999</v>
      </c>
      <c r="L2816">
        <v>-2.2709999999999999</v>
      </c>
      <c r="M2816">
        <v>-3.0680000000000001</v>
      </c>
      <c r="N2816">
        <v>-3.258</v>
      </c>
      <c r="O2816">
        <v>1.147</v>
      </c>
      <c r="P2816">
        <v>1.145</v>
      </c>
      <c r="Q2816">
        <v>1.1439999999999999</v>
      </c>
      <c r="R2816">
        <v>0.86799999999999999</v>
      </c>
      <c r="S2816">
        <v>0.41299999999999998</v>
      </c>
    </row>
    <row r="2817" spans="1:19" x14ac:dyDescent="0.3">
      <c r="A2817">
        <v>420</v>
      </c>
      <c r="B2817">
        <v>-0.27400000000000002</v>
      </c>
      <c r="C2817">
        <v>-1.274</v>
      </c>
      <c r="D2817">
        <v>-2.2709999999999999</v>
      </c>
      <c r="E2817">
        <v>-3.07</v>
      </c>
      <c r="F2817">
        <v>-3.24</v>
      </c>
      <c r="G2817">
        <v>3.4</v>
      </c>
      <c r="H2817">
        <v>0.01</v>
      </c>
      <c r="I2817">
        <v>3.6520000000000001</v>
      </c>
      <c r="J2817">
        <v>-0.27600000000000002</v>
      </c>
      <c r="K2817">
        <v>-1.2749999999999999</v>
      </c>
      <c r="L2817">
        <v>-2.2709999999999999</v>
      </c>
      <c r="M2817">
        <v>-3.0680000000000001</v>
      </c>
      <c r="N2817">
        <v>-3.2610000000000001</v>
      </c>
      <c r="O2817">
        <v>1.149</v>
      </c>
      <c r="P2817">
        <v>1.145</v>
      </c>
      <c r="Q2817">
        <v>1.143</v>
      </c>
      <c r="R2817">
        <v>0.872</v>
      </c>
      <c r="S2817">
        <v>0.41699999999999998</v>
      </c>
    </row>
    <row r="2818" spans="1:19" x14ac:dyDescent="0.3">
      <c r="A2818">
        <v>480</v>
      </c>
      <c r="B2818">
        <v>-0.27400000000000002</v>
      </c>
      <c r="C2818">
        <v>-1.274</v>
      </c>
      <c r="D2818">
        <v>-2.2709999999999999</v>
      </c>
      <c r="E2818">
        <v>-3.07</v>
      </c>
      <c r="F2818">
        <v>-3.24</v>
      </c>
      <c r="G2818">
        <v>3.4</v>
      </c>
      <c r="H2818">
        <v>0.01</v>
      </c>
      <c r="I2818">
        <v>3.6520000000000001</v>
      </c>
      <c r="J2818">
        <v>-0.27500000000000002</v>
      </c>
      <c r="K2818">
        <v>-1.276</v>
      </c>
      <c r="L2818">
        <v>-2.2709999999999999</v>
      </c>
      <c r="M2818">
        <v>-3.07</v>
      </c>
      <c r="N2818">
        <v>-3.2639999999999998</v>
      </c>
      <c r="O2818">
        <v>1.151</v>
      </c>
      <c r="P2818">
        <v>1.145</v>
      </c>
      <c r="Q2818">
        <v>1.143</v>
      </c>
      <c r="R2818">
        <v>0.875</v>
      </c>
      <c r="S2818">
        <v>0.42099999999999999</v>
      </c>
    </row>
    <row r="2819" spans="1:19" x14ac:dyDescent="0.3">
      <c r="A2819">
        <v>540</v>
      </c>
      <c r="B2819">
        <v>-0.27400000000000002</v>
      </c>
      <c r="C2819">
        <v>-1.274</v>
      </c>
      <c r="D2819">
        <v>-2.2709999999999999</v>
      </c>
      <c r="E2819">
        <v>-3.07</v>
      </c>
      <c r="F2819">
        <v>-3.24</v>
      </c>
      <c r="G2819">
        <v>3.4</v>
      </c>
      <c r="H2819">
        <v>0.01</v>
      </c>
      <c r="I2819">
        <v>3.6520000000000001</v>
      </c>
      <c r="J2819">
        <v>-0.27400000000000002</v>
      </c>
      <c r="K2819">
        <v>-1.276</v>
      </c>
      <c r="L2819">
        <v>-2.2709999999999999</v>
      </c>
      <c r="M2819">
        <v>-3.0710000000000002</v>
      </c>
      <c r="N2819">
        <v>-3.2669999999999999</v>
      </c>
      <c r="O2819">
        <v>1.1519999999999999</v>
      </c>
      <c r="P2819">
        <v>1.145</v>
      </c>
      <c r="Q2819">
        <v>1.143</v>
      </c>
      <c r="R2819">
        <v>0.878</v>
      </c>
      <c r="S2819">
        <v>0.42299999999999999</v>
      </c>
    </row>
    <row r="2820" spans="1:19" x14ac:dyDescent="0.3">
      <c r="A2820">
        <v>600</v>
      </c>
      <c r="B2820">
        <v>-0.27400000000000002</v>
      </c>
      <c r="C2820">
        <v>-1.274</v>
      </c>
      <c r="D2820">
        <v>-2.2709999999999999</v>
      </c>
      <c r="E2820">
        <v>-3.07</v>
      </c>
      <c r="F2820">
        <v>-3.24</v>
      </c>
      <c r="G2820">
        <v>3.4</v>
      </c>
      <c r="H2820">
        <v>0.01</v>
      </c>
      <c r="I2820">
        <v>3.6520000000000001</v>
      </c>
      <c r="J2820">
        <v>-0.27200000000000002</v>
      </c>
      <c r="K2820">
        <v>-1.276</v>
      </c>
      <c r="L2820">
        <v>-2.2709999999999999</v>
      </c>
      <c r="M2820">
        <v>-3.0720000000000001</v>
      </c>
      <c r="N2820">
        <v>-3.27</v>
      </c>
      <c r="O2820">
        <v>1.1539999999999999</v>
      </c>
      <c r="P2820">
        <v>1.145</v>
      </c>
      <c r="Q2820">
        <v>1.143</v>
      </c>
      <c r="R2820">
        <v>0.88200000000000001</v>
      </c>
      <c r="S2820">
        <v>0.42399999999999999</v>
      </c>
    </row>
    <row r="2822" spans="1:19" x14ac:dyDescent="0.3">
      <c r="A2822" t="s">
        <v>0</v>
      </c>
      <c r="B2822" t="s">
        <v>218</v>
      </c>
    </row>
    <row r="2823" spans="1:19" x14ac:dyDescent="0.3">
      <c r="A2823">
        <v>0</v>
      </c>
      <c r="B2823">
        <v>-0.27400000000000002</v>
      </c>
      <c r="C2823">
        <v>-1.274</v>
      </c>
      <c r="D2823">
        <v>-2.2709999999999999</v>
      </c>
      <c r="E2823">
        <v>-3.07</v>
      </c>
      <c r="F2823">
        <v>-3.24</v>
      </c>
      <c r="G2823">
        <v>3.4</v>
      </c>
      <c r="H2823">
        <v>0.01</v>
      </c>
      <c r="I2823">
        <v>3.4510000000000001</v>
      </c>
      <c r="J2823">
        <v>-0.27400000000000002</v>
      </c>
      <c r="K2823">
        <v>-1.274</v>
      </c>
      <c r="L2823">
        <v>-2.2709999999999999</v>
      </c>
      <c r="M2823">
        <v>-3.07</v>
      </c>
      <c r="N2823">
        <v>-3.24</v>
      </c>
      <c r="O2823">
        <v>1.123</v>
      </c>
      <c r="P2823">
        <v>1.123</v>
      </c>
      <c r="Q2823">
        <v>1.1180000000000001</v>
      </c>
      <c r="R2823">
        <v>0.85399999999999998</v>
      </c>
      <c r="S2823">
        <v>0.371</v>
      </c>
    </row>
    <row r="2824" spans="1:19" x14ac:dyDescent="0.3">
      <c r="A2824">
        <v>60</v>
      </c>
      <c r="B2824">
        <v>-0.27400000000000002</v>
      </c>
      <c r="C2824">
        <v>-1.274</v>
      </c>
      <c r="D2824">
        <v>-2.2709999999999999</v>
      </c>
      <c r="E2824">
        <v>-3.07</v>
      </c>
      <c r="F2824">
        <v>-3.24</v>
      </c>
      <c r="G2824">
        <v>3.4</v>
      </c>
      <c r="H2824">
        <v>0.01</v>
      </c>
      <c r="I2824">
        <v>3.4510000000000001</v>
      </c>
      <c r="J2824">
        <v>-0.27700000000000002</v>
      </c>
      <c r="K2824">
        <v>-1.274</v>
      </c>
      <c r="L2824">
        <v>-2.2709999999999999</v>
      </c>
      <c r="M2824">
        <v>-3.07</v>
      </c>
      <c r="N2824">
        <v>-3.24</v>
      </c>
      <c r="O2824">
        <v>1.131</v>
      </c>
      <c r="P2824">
        <v>1.1399999999999999</v>
      </c>
      <c r="Q2824">
        <v>1.1339999999999999</v>
      </c>
      <c r="R2824">
        <v>0.85899999999999999</v>
      </c>
      <c r="S2824">
        <v>0.373</v>
      </c>
    </row>
    <row r="2825" spans="1:19" x14ac:dyDescent="0.3">
      <c r="A2825">
        <v>120</v>
      </c>
      <c r="B2825">
        <v>-0.27400000000000002</v>
      </c>
      <c r="C2825">
        <v>-1.274</v>
      </c>
      <c r="D2825">
        <v>-2.2709999999999999</v>
      </c>
      <c r="E2825">
        <v>-3.07</v>
      </c>
      <c r="F2825">
        <v>-3.24</v>
      </c>
      <c r="G2825">
        <v>3.4</v>
      </c>
      <c r="H2825">
        <v>0.01</v>
      </c>
      <c r="I2825">
        <v>3.4510000000000001</v>
      </c>
      <c r="J2825">
        <v>-0.27800000000000002</v>
      </c>
      <c r="K2825">
        <v>-1.274</v>
      </c>
      <c r="L2825">
        <v>-2.2709999999999999</v>
      </c>
      <c r="M2825">
        <v>-3.069</v>
      </c>
      <c r="N2825">
        <v>-3.24</v>
      </c>
      <c r="O2825">
        <v>1.1359999999999999</v>
      </c>
      <c r="P2825">
        <v>1.143</v>
      </c>
      <c r="Q2825">
        <v>1.139</v>
      </c>
      <c r="R2825">
        <v>0.86399999999999999</v>
      </c>
      <c r="S2825">
        <v>0.374</v>
      </c>
    </row>
    <row r="2826" spans="1:19" x14ac:dyDescent="0.3">
      <c r="A2826">
        <v>180</v>
      </c>
      <c r="B2826">
        <v>-0.27400000000000002</v>
      </c>
      <c r="C2826">
        <v>-1.274</v>
      </c>
      <c r="D2826">
        <v>-2.2709999999999999</v>
      </c>
      <c r="E2826">
        <v>-3.07</v>
      </c>
      <c r="F2826">
        <v>-3.24</v>
      </c>
      <c r="G2826">
        <v>3.4</v>
      </c>
      <c r="H2826">
        <v>0.01</v>
      </c>
      <c r="I2826">
        <v>3.4510000000000001</v>
      </c>
      <c r="J2826">
        <v>-0.27800000000000002</v>
      </c>
      <c r="K2826">
        <v>-1.2729999999999999</v>
      </c>
      <c r="L2826">
        <v>-2.2709999999999999</v>
      </c>
      <c r="M2826">
        <v>-3.0680000000000001</v>
      </c>
      <c r="N2826">
        <v>-3.24</v>
      </c>
      <c r="O2826">
        <v>1.1399999999999999</v>
      </c>
      <c r="P2826">
        <v>1.147</v>
      </c>
      <c r="Q2826">
        <v>1.141</v>
      </c>
      <c r="R2826">
        <v>0.86699999999999999</v>
      </c>
      <c r="S2826">
        <v>0.375</v>
      </c>
    </row>
    <row r="2827" spans="1:19" x14ac:dyDescent="0.3">
      <c r="A2827">
        <v>240</v>
      </c>
      <c r="B2827">
        <v>-0.27400000000000002</v>
      </c>
      <c r="C2827">
        <v>-1.274</v>
      </c>
      <c r="D2827">
        <v>-2.2709999999999999</v>
      </c>
      <c r="E2827">
        <v>-3.07</v>
      </c>
      <c r="F2827">
        <v>-3.24</v>
      </c>
      <c r="G2827">
        <v>3.4</v>
      </c>
      <c r="H2827">
        <v>0.01</v>
      </c>
      <c r="I2827">
        <v>3.4510000000000001</v>
      </c>
      <c r="J2827">
        <v>-0.27800000000000002</v>
      </c>
      <c r="K2827">
        <v>-1.274</v>
      </c>
      <c r="L2827">
        <v>-2.2709999999999999</v>
      </c>
      <c r="M2827">
        <v>-3.0680000000000001</v>
      </c>
      <c r="N2827">
        <v>-3.24</v>
      </c>
      <c r="O2827">
        <v>1.143</v>
      </c>
      <c r="P2827">
        <v>1.1479999999999999</v>
      </c>
      <c r="Q2827">
        <v>1.143</v>
      </c>
      <c r="R2827">
        <v>0.86799999999999999</v>
      </c>
      <c r="S2827">
        <v>0.375</v>
      </c>
    </row>
    <row r="2828" spans="1:19" x14ac:dyDescent="0.3">
      <c r="A2828">
        <v>300</v>
      </c>
      <c r="B2828">
        <v>-0.27400000000000002</v>
      </c>
      <c r="C2828">
        <v>-1.274</v>
      </c>
      <c r="D2828">
        <v>-2.2709999999999999</v>
      </c>
      <c r="E2828">
        <v>-3.07</v>
      </c>
      <c r="F2828">
        <v>-3.24</v>
      </c>
      <c r="G2828">
        <v>3.4</v>
      </c>
      <c r="H2828">
        <v>0.01</v>
      </c>
      <c r="I2828">
        <v>3.4510000000000001</v>
      </c>
      <c r="J2828">
        <v>-0.27700000000000002</v>
      </c>
      <c r="K2828">
        <v>-1.274</v>
      </c>
      <c r="L2828">
        <v>-2.2709999999999999</v>
      </c>
      <c r="M2828">
        <v>-3.0680000000000001</v>
      </c>
      <c r="N2828">
        <v>-3.24</v>
      </c>
      <c r="O2828">
        <v>1.145</v>
      </c>
      <c r="P2828">
        <v>1.1459999999999999</v>
      </c>
      <c r="Q2828">
        <v>1.143</v>
      </c>
      <c r="R2828">
        <v>0.86799999999999999</v>
      </c>
      <c r="S2828">
        <v>0.377</v>
      </c>
    </row>
    <row r="2829" spans="1:19" x14ac:dyDescent="0.3">
      <c r="A2829">
        <v>360</v>
      </c>
      <c r="B2829">
        <v>-0.27400000000000002</v>
      </c>
      <c r="C2829">
        <v>-1.274</v>
      </c>
      <c r="D2829">
        <v>-2.2709999999999999</v>
      </c>
      <c r="E2829">
        <v>-3.07</v>
      </c>
      <c r="F2829">
        <v>-3.24</v>
      </c>
      <c r="G2829">
        <v>3.4</v>
      </c>
      <c r="H2829">
        <v>0.01</v>
      </c>
      <c r="I2829">
        <v>3.4510000000000001</v>
      </c>
      <c r="J2829">
        <v>-0.27700000000000002</v>
      </c>
      <c r="K2829">
        <v>-1.2749999999999999</v>
      </c>
      <c r="L2829">
        <v>-2.2709999999999999</v>
      </c>
      <c r="M2829">
        <v>-3.0680000000000001</v>
      </c>
      <c r="N2829">
        <v>-3.24</v>
      </c>
      <c r="O2829">
        <v>1.147</v>
      </c>
      <c r="P2829">
        <v>1.145</v>
      </c>
      <c r="Q2829">
        <v>1.143</v>
      </c>
      <c r="R2829">
        <v>0.86899999999999999</v>
      </c>
      <c r="S2829">
        <v>0.379</v>
      </c>
    </row>
    <row r="2830" spans="1:19" x14ac:dyDescent="0.3">
      <c r="A2830">
        <v>420</v>
      </c>
      <c r="B2830">
        <v>-0.27400000000000002</v>
      </c>
      <c r="C2830">
        <v>-1.274</v>
      </c>
      <c r="D2830">
        <v>-2.2709999999999999</v>
      </c>
      <c r="E2830">
        <v>-3.07</v>
      </c>
      <c r="F2830">
        <v>-3.24</v>
      </c>
      <c r="G2830">
        <v>3.4</v>
      </c>
      <c r="H2830">
        <v>0.01</v>
      </c>
      <c r="I2830">
        <v>3.4510000000000001</v>
      </c>
      <c r="J2830">
        <v>-0.27600000000000002</v>
      </c>
      <c r="K2830">
        <v>-1.2749999999999999</v>
      </c>
      <c r="L2830">
        <v>-2.2709999999999999</v>
      </c>
      <c r="M2830">
        <v>-3.0680000000000001</v>
      </c>
      <c r="N2830">
        <v>-3.24</v>
      </c>
      <c r="O2830">
        <v>1.149</v>
      </c>
      <c r="P2830">
        <v>1.145</v>
      </c>
      <c r="Q2830">
        <v>1.143</v>
      </c>
      <c r="R2830">
        <v>0.86899999999999999</v>
      </c>
      <c r="S2830">
        <v>0.38</v>
      </c>
    </row>
    <row r="2831" spans="1:19" x14ac:dyDescent="0.3">
      <c r="A2831">
        <v>480</v>
      </c>
      <c r="B2831">
        <v>-0.27400000000000002</v>
      </c>
      <c r="C2831">
        <v>-1.274</v>
      </c>
      <c r="D2831">
        <v>-2.2709999999999999</v>
      </c>
      <c r="E2831">
        <v>-3.07</v>
      </c>
      <c r="F2831">
        <v>-3.24</v>
      </c>
      <c r="G2831">
        <v>3.4</v>
      </c>
      <c r="H2831">
        <v>0.01</v>
      </c>
      <c r="I2831">
        <v>3.4510000000000001</v>
      </c>
      <c r="J2831">
        <v>-0.27500000000000002</v>
      </c>
      <c r="K2831">
        <v>-1.276</v>
      </c>
      <c r="L2831">
        <v>-2.2709999999999999</v>
      </c>
      <c r="M2831">
        <v>-3.0680000000000001</v>
      </c>
      <c r="N2831">
        <v>-3.24</v>
      </c>
      <c r="O2831">
        <v>1.151</v>
      </c>
      <c r="P2831">
        <v>1.1439999999999999</v>
      </c>
      <c r="Q2831">
        <v>1.143</v>
      </c>
      <c r="R2831">
        <v>0.86899999999999999</v>
      </c>
      <c r="S2831">
        <v>0.38100000000000001</v>
      </c>
    </row>
    <row r="2832" spans="1:19" x14ac:dyDescent="0.3">
      <c r="A2832">
        <v>540</v>
      </c>
      <c r="B2832">
        <v>-0.27400000000000002</v>
      </c>
      <c r="C2832">
        <v>-1.274</v>
      </c>
      <c r="D2832">
        <v>-2.2709999999999999</v>
      </c>
      <c r="E2832">
        <v>-3.07</v>
      </c>
      <c r="F2832">
        <v>-3.24</v>
      </c>
      <c r="G2832">
        <v>3.4</v>
      </c>
      <c r="H2832">
        <v>0.01</v>
      </c>
      <c r="I2832">
        <v>3.4510000000000001</v>
      </c>
      <c r="J2832">
        <v>-0.27400000000000002</v>
      </c>
      <c r="K2832">
        <v>-1.276</v>
      </c>
      <c r="L2832">
        <v>-2.2709999999999999</v>
      </c>
      <c r="M2832">
        <v>-3.0680000000000001</v>
      </c>
      <c r="N2832">
        <v>-3.24</v>
      </c>
      <c r="O2832">
        <v>1.1519999999999999</v>
      </c>
      <c r="P2832">
        <v>1.145</v>
      </c>
      <c r="Q2832">
        <v>1.143</v>
      </c>
      <c r="R2832">
        <v>0.86899999999999999</v>
      </c>
      <c r="S2832">
        <v>0.38100000000000001</v>
      </c>
    </row>
    <row r="2833" spans="1:19" x14ac:dyDescent="0.3">
      <c r="A2833">
        <v>600</v>
      </c>
      <c r="B2833">
        <v>-0.27400000000000002</v>
      </c>
      <c r="C2833">
        <v>-1.274</v>
      </c>
      <c r="D2833">
        <v>-2.2709999999999999</v>
      </c>
      <c r="E2833">
        <v>-3.07</v>
      </c>
      <c r="F2833">
        <v>-3.24</v>
      </c>
      <c r="G2833">
        <v>3.4</v>
      </c>
      <c r="H2833">
        <v>0.01</v>
      </c>
      <c r="I2833">
        <v>3.4510000000000001</v>
      </c>
      <c r="J2833">
        <v>-0.27200000000000002</v>
      </c>
      <c r="K2833">
        <v>-1.276</v>
      </c>
      <c r="L2833">
        <v>-2.2709999999999999</v>
      </c>
      <c r="M2833">
        <v>-3.0680000000000001</v>
      </c>
      <c r="N2833">
        <v>-3.24</v>
      </c>
      <c r="O2833">
        <v>1.1539999999999999</v>
      </c>
      <c r="P2833">
        <v>1.145</v>
      </c>
      <c r="Q2833">
        <v>1.143</v>
      </c>
      <c r="R2833">
        <v>0.86899999999999999</v>
      </c>
      <c r="S2833">
        <v>0.38100000000000001</v>
      </c>
    </row>
    <row r="2835" spans="1:19" x14ac:dyDescent="0.3">
      <c r="A2835" t="s">
        <v>0</v>
      </c>
      <c r="B2835" t="s">
        <v>219</v>
      </c>
    </row>
    <row r="2836" spans="1:19" x14ac:dyDescent="0.3">
      <c r="A2836">
        <v>0</v>
      </c>
      <c r="B2836">
        <v>-0.27400000000000002</v>
      </c>
      <c r="C2836">
        <v>-1.274</v>
      </c>
      <c r="D2836">
        <v>-2.2709999999999999</v>
      </c>
      <c r="E2836">
        <v>-3.07</v>
      </c>
      <c r="F2836">
        <v>-3.24</v>
      </c>
      <c r="G2836">
        <v>3.4</v>
      </c>
      <c r="H2836">
        <v>0.01</v>
      </c>
      <c r="I2836">
        <v>3.24</v>
      </c>
      <c r="J2836">
        <v>-0.27400000000000002</v>
      </c>
      <c r="K2836">
        <v>-1.274</v>
      </c>
      <c r="L2836">
        <v>-2.2709999999999999</v>
      </c>
      <c r="M2836">
        <v>-3.07</v>
      </c>
      <c r="N2836">
        <v>-3.24</v>
      </c>
      <c r="O2836">
        <v>1.123</v>
      </c>
      <c r="P2836">
        <v>1.123</v>
      </c>
      <c r="Q2836">
        <v>1.1180000000000001</v>
      </c>
      <c r="R2836">
        <v>0.85399999999999998</v>
      </c>
      <c r="S2836">
        <v>0.371</v>
      </c>
    </row>
    <row r="2837" spans="1:19" x14ac:dyDescent="0.3">
      <c r="A2837">
        <v>60</v>
      </c>
      <c r="B2837">
        <v>-0.27400000000000002</v>
      </c>
      <c r="C2837">
        <v>-1.274</v>
      </c>
      <c r="D2837">
        <v>-2.2709999999999999</v>
      </c>
      <c r="E2837">
        <v>-3.07</v>
      </c>
      <c r="F2837">
        <v>-3.24</v>
      </c>
      <c r="G2837">
        <v>3.4</v>
      </c>
      <c r="H2837">
        <v>0.01</v>
      </c>
      <c r="I2837">
        <v>3.24</v>
      </c>
      <c r="J2837">
        <v>-0.27700000000000002</v>
      </c>
      <c r="K2837">
        <v>-1.2729999999999999</v>
      </c>
      <c r="L2837">
        <v>-2.2709999999999999</v>
      </c>
      <c r="M2837">
        <v>-3.07</v>
      </c>
      <c r="N2837">
        <v>-3.2370000000000001</v>
      </c>
      <c r="O2837">
        <v>1.131</v>
      </c>
      <c r="P2837">
        <v>1.139</v>
      </c>
      <c r="Q2837">
        <v>1.133</v>
      </c>
      <c r="R2837">
        <v>0.86</v>
      </c>
      <c r="S2837">
        <v>0.36499999999999999</v>
      </c>
    </row>
    <row r="2838" spans="1:19" x14ac:dyDescent="0.3">
      <c r="A2838">
        <v>120</v>
      </c>
      <c r="B2838">
        <v>-0.27400000000000002</v>
      </c>
      <c r="C2838">
        <v>-1.274</v>
      </c>
      <c r="D2838">
        <v>-2.2709999999999999</v>
      </c>
      <c r="E2838">
        <v>-3.07</v>
      </c>
      <c r="F2838">
        <v>-3.24</v>
      </c>
      <c r="G2838">
        <v>3.4</v>
      </c>
      <c r="H2838">
        <v>0.01</v>
      </c>
      <c r="I2838">
        <v>3.24</v>
      </c>
      <c r="J2838">
        <v>-0.27800000000000002</v>
      </c>
      <c r="K2838">
        <v>-1.274</v>
      </c>
      <c r="L2838">
        <v>-2.2709999999999999</v>
      </c>
      <c r="M2838">
        <v>-3.069</v>
      </c>
      <c r="N2838">
        <v>-3.234</v>
      </c>
      <c r="O2838">
        <v>1.1359999999999999</v>
      </c>
      <c r="P2838">
        <v>1.1439999999999999</v>
      </c>
      <c r="Q2838">
        <v>1.139</v>
      </c>
      <c r="R2838">
        <v>0.86399999999999999</v>
      </c>
      <c r="S2838">
        <v>0.35799999999999998</v>
      </c>
    </row>
    <row r="2839" spans="1:19" x14ac:dyDescent="0.3">
      <c r="A2839">
        <v>180</v>
      </c>
      <c r="B2839">
        <v>-0.27400000000000002</v>
      </c>
      <c r="C2839">
        <v>-1.274</v>
      </c>
      <c r="D2839">
        <v>-2.2709999999999999</v>
      </c>
      <c r="E2839">
        <v>-3.07</v>
      </c>
      <c r="F2839">
        <v>-3.24</v>
      </c>
      <c r="G2839">
        <v>3.4</v>
      </c>
      <c r="H2839">
        <v>0.01</v>
      </c>
      <c r="I2839">
        <v>3.24</v>
      </c>
      <c r="J2839">
        <v>-0.27800000000000002</v>
      </c>
      <c r="K2839">
        <v>-1.2729999999999999</v>
      </c>
      <c r="L2839">
        <v>-2.2709999999999999</v>
      </c>
      <c r="M2839">
        <v>-3.0680000000000001</v>
      </c>
      <c r="N2839">
        <v>-3.2309999999999999</v>
      </c>
      <c r="O2839">
        <v>1.1399999999999999</v>
      </c>
      <c r="P2839">
        <v>1.147</v>
      </c>
      <c r="Q2839">
        <v>1.141</v>
      </c>
      <c r="R2839">
        <v>0.86599999999999999</v>
      </c>
      <c r="S2839">
        <v>0.35399999999999998</v>
      </c>
    </row>
    <row r="2840" spans="1:19" x14ac:dyDescent="0.3">
      <c r="A2840">
        <v>240</v>
      </c>
      <c r="B2840">
        <v>-0.27400000000000002</v>
      </c>
      <c r="C2840">
        <v>-1.274</v>
      </c>
      <c r="D2840">
        <v>-2.2709999999999999</v>
      </c>
      <c r="E2840">
        <v>-3.07</v>
      </c>
      <c r="F2840">
        <v>-3.24</v>
      </c>
      <c r="G2840">
        <v>3.4</v>
      </c>
      <c r="H2840">
        <v>0.01</v>
      </c>
      <c r="I2840">
        <v>3.24</v>
      </c>
      <c r="J2840">
        <v>-0.27800000000000002</v>
      </c>
      <c r="K2840">
        <v>-1.274</v>
      </c>
      <c r="L2840">
        <v>-2.2709999999999999</v>
      </c>
      <c r="M2840">
        <v>-3.0680000000000001</v>
      </c>
      <c r="N2840">
        <v>-3.2280000000000002</v>
      </c>
      <c r="O2840">
        <v>1.143</v>
      </c>
      <c r="P2840">
        <v>1.1479999999999999</v>
      </c>
      <c r="Q2840">
        <v>1.143</v>
      </c>
      <c r="R2840">
        <v>0.87</v>
      </c>
      <c r="S2840">
        <v>0.35</v>
      </c>
    </row>
    <row r="2841" spans="1:19" x14ac:dyDescent="0.3">
      <c r="A2841">
        <v>300</v>
      </c>
      <c r="B2841">
        <v>-0.27400000000000002</v>
      </c>
      <c r="C2841">
        <v>-1.274</v>
      </c>
      <c r="D2841">
        <v>-2.2709999999999999</v>
      </c>
      <c r="E2841">
        <v>-3.07</v>
      </c>
      <c r="F2841">
        <v>-3.24</v>
      </c>
      <c r="G2841">
        <v>3.4</v>
      </c>
      <c r="H2841">
        <v>0.01</v>
      </c>
      <c r="I2841">
        <v>3.24</v>
      </c>
      <c r="J2841">
        <v>-0.27700000000000002</v>
      </c>
      <c r="K2841">
        <v>-1.274</v>
      </c>
      <c r="L2841">
        <v>-2.2709999999999999</v>
      </c>
      <c r="M2841">
        <v>-3.069</v>
      </c>
      <c r="N2841">
        <v>-3.2250000000000001</v>
      </c>
      <c r="O2841">
        <v>1.145</v>
      </c>
      <c r="P2841">
        <v>1.1459999999999999</v>
      </c>
      <c r="Q2841">
        <v>1.1419999999999999</v>
      </c>
      <c r="R2841">
        <v>0.871</v>
      </c>
      <c r="S2841">
        <v>0.34599999999999997</v>
      </c>
    </row>
    <row r="2842" spans="1:19" x14ac:dyDescent="0.3">
      <c r="A2842">
        <v>360</v>
      </c>
      <c r="B2842">
        <v>-0.27400000000000002</v>
      </c>
      <c r="C2842">
        <v>-1.274</v>
      </c>
      <c r="D2842">
        <v>-2.2709999999999999</v>
      </c>
      <c r="E2842">
        <v>-3.07</v>
      </c>
      <c r="F2842">
        <v>-3.24</v>
      </c>
      <c r="G2842">
        <v>3.4</v>
      </c>
      <c r="H2842">
        <v>0.01</v>
      </c>
      <c r="I2842">
        <v>3.24</v>
      </c>
      <c r="J2842">
        <v>-0.27700000000000002</v>
      </c>
      <c r="K2842">
        <v>-1.2749999999999999</v>
      </c>
      <c r="L2842">
        <v>-2.2709999999999999</v>
      </c>
      <c r="M2842">
        <v>-3.0680000000000001</v>
      </c>
      <c r="N2842">
        <v>-3.222</v>
      </c>
      <c r="O2842">
        <v>1.147</v>
      </c>
      <c r="P2842">
        <v>1.145</v>
      </c>
      <c r="Q2842">
        <v>1.143</v>
      </c>
      <c r="R2842">
        <v>0.86899999999999999</v>
      </c>
      <c r="S2842">
        <v>0.34399999999999997</v>
      </c>
    </row>
    <row r="2843" spans="1:19" x14ac:dyDescent="0.3">
      <c r="A2843">
        <v>420</v>
      </c>
      <c r="B2843">
        <v>-0.27400000000000002</v>
      </c>
      <c r="C2843">
        <v>-1.274</v>
      </c>
      <c r="D2843">
        <v>-2.2709999999999999</v>
      </c>
      <c r="E2843">
        <v>-3.07</v>
      </c>
      <c r="F2843">
        <v>-3.24</v>
      </c>
      <c r="G2843">
        <v>3.4</v>
      </c>
      <c r="H2843">
        <v>0.01</v>
      </c>
      <c r="I2843">
        <v>3.24</v>
      </c>
      <c r="J2843">
        <v>-0.27600000000000002</v>
      </c>
      <c r="K2843">
        <v>-1.2749999999999999</v>
      </c>
      <c r="L2843">
        <v>-2.2709999999999999</v>
      </c>
      <c r="M2843">
        <v>-3.0670000000000002</v>
      </c>
      <c r="N2843">
        <v>-3.2189999999999999</v>
      </c>
      <c r="O2843">
        <v>1.149</v>
      </c>
      <c r="P2843">
        <v>1.145</v>
      </c>
      <c r="Q2843">
        <v>1.1439999999999999</v>
      </c>
      <c r="R2843">
        <v>0.86599999999999999</v>
      </c>
      <c r="S2843">
        <v>0.34200000000000003</v>
      </c>
    </row>
    <row r="2844" spans="1:19" x14ac:dyDescent="0.3">
      <c r="A2844">
        <v>480</v>
      </c>
      <c r="B2844">
        <v>-0.27400000000000002</v>
      </c>
      <c r="C2844">
        <v>-1.274</v>
      </c>
      <c r="D2844">
        <v>-2.2709999999999999</v>
      </c>
      <c r="E2844">
        <v>-3.07</v>
      </c>
      <c r="F2844">
        <v>-3.24</v>
      </c>
      <c r="G2844">
        <v>3.4</v>
      </c>
      <c r="H2844">
        <v>0.01</v>
      </c>
      <c r="I2844">
        <v>3.24</v>
      </c>
      <c r="J2844">
        <v>-0.27500000000000002</v>
      </c>
      <c r="K2844">
        <v>-1.276</v>
      </c>
      <c r="L2844">
        <v>-2.2709999999999999</v>
      </c>
      <c r="M2844">
        <v>-3.0659999999999998</v>
      </c>
      <c r="N2844">
        <v>-3.2160000000000002</v>
      </c>
      <c r="O2844">
        <v>1.151</v>
      </c>
      <c r="P2844">
        <v>1.1439999999999999</v>
      </c>
      <c r="Q2844">
        <v>1.1439999999999999</v>
      </c>
      <c r="R2844">
        <v>0.86299999999999999</v>
      </c>
      <c r="S2844">
        <v>0.34</v>
      </c>
    </row>
    <row r="2845" spans="1:19" x14ac:dyDescent="0.3">
      <c r="A2845">
        <v>540</v>
      </c>
      <c r="B2845">
        <v>-0.27400000000000002</v>
      </c>
      <c r="C2845">
        <v>-1.274</v>
      </c>
      <c r="D2845">
        <v>-2.2709999999999999</v>
      </c>
      <c r="E2845">
        <v>-3.07</v>
      </c>
      <c r="F2845">
        <v>-3.24</v>
      </c>
      <c r="G2845">
        <v>3.4</v>
      </c>
      <c r="H2845">
        <v>0.01</v>
      </c>
      <c r="I2845">
        <v>3.24</v>
      </c>
      <c r="J2845">
        <v>-0.27400000000000002</v>
      </c>
      <c r="K2845">
        <v>-1.276</v>
      </c>
      <c r="L2845">
        <v>-2.2709999999999999</v>
      </c>
      <c r="M2845">
        <v>-3.0640000000000001</v>
      </c>
      <c r="N2845">
        <v>-3.2130000000000001</v>
      </c>
      <c r="O2845">
        <v>1.1519999999999999</v>
      </c>
      <c r="P2845">
        <v>1.145</v>
      </c>
      <c r="Q2845">
        <v>1.143</v>
      </c>
      <c r="R2845">
        <v>0.85899999999999999</v>
      </c>
      <c r="S2845">
        <v>0.33800000000000002</v>
      </c>
    </row>
    <row r="2846" spans="1:19" x14ac:dyDescent="0.3">
      <c r="A2846">
        <v>600</v>
      </c>
      <c r="B2846">
        <v>-0.27400000000000002</v>
      </c>
      <c r="C2846">
        <v>-1.274</v>
      </c>
      <c r="D2846">
        <v>-2.2709999999999999</v>
      </c>
      <c r="E2846">
        <v>-3.07</v>
      </c>
      <c r="F2846">
        <v>-3.24</v>
      </c>
      <c r="G2846">
        <v>3.4</v>
      </c>
      <c r="H2846">
        <v>0.01</v>
      </c>
      <c r="I2846">
        <v>3.24</v>
      </c>
      <c r="J2846">
        <v>-0.27200000000000002</v>
      </c>
      <c r="K2846">
        <v>-1.276</v>
      </c>
      <c r="L2846">
        <v>-2.2709999999999999</v>
      </c>
      <c r="M2846">
        <v>-3.0619999999999998</v>
      </c>
      <c r="N2846">
        <v>-3.21</v>
      </c>
      <c r="O2846">
        <v>1.1539999999999999</v>
      </c>
      <c r="P2846">
        <v>1.145</v>
      </c>
      <c r="Q2846">
        <v>1.1419999999999999</v>
      </c>
      <c r="R2846">
        <v>0.85499999999999998</v>
      </c>
      <c r="S2846">
        <v>0.33600000000000002</v>
      </c>
    </row>
    <row r="2848" spans="1:19" x14ac:dyDescent="0.3">
      <c r="A2848" t="s">
        <v>0</v>
      </c>
      <c r="B2848" t="s">
        <v>220</v>
      </c>
    </row>
    <row r="2849" spans="1:19" x14ac:dyDescent="0.3">
      <c r="A2849">
        <v>0</v>
      </c>
      <c r="B2849">
        <v>-0.27400000000000002</v>
      </c>
      <c r="C2849">
        <v>-1.274</v>
      </c>
      <c r="D2849">
        <v>-2.2709999999999999</v>
      </c>
      <c r="E2849">
        <v>-3.0640000000000001</v>
      </c>
      <c r="F2849">
        <v>-3.23</v>
      </c>
      <c r="G2849">
        <v>3.4</v>
      </c>
      <c r="H2849">
        <v>0.01</v>
      </c>
      <c r="I2849">
        <v>3.6539999999999999</v>
      </c>
      <c r="J2849">
        <v>-0.27400000000000002</v>
      </c>
      <c r="K2849">
        <v>-1.274</v>
      </c>
      <c r="L2849">
        <v>-2.2709999999999999</v>
      </c>
      <c r="M2849">
        <v>-3.0640000000000001</v>
      </c>
      <c r="N2849">
        <v>-3.23</v>
      </c>
      <c r="O2849">
        <v>1.123</v>
      </c>
      <c r="P2849">
        <v>1.123</v>
      </c>
      <c r="Q2849">
        <v>1.1180000000000001</v>
      </c>
      <c r="R2849">
        <v>0.84699999999999998</v>
      </c>
      <c r="S2849">
        <v>0.36799999999999999</v>
      </c>
    </row>
    <row r="2850" spans="1:19" x14ac:dyDescent="0.3">
      <c r="A2850">
        <v>60</v>
      </c>
      <c r="B2850">
        <v>-0.27400000000000002</v>
      </c>
      <c r="C2850">
        <v>-1.274</v>
      </c>
      <c r="D2850">
        <v>-2.2709999999999999</v>
      </c>
      <c r="E2850">
        <v>-3.0640000000000001</v>
      </c>
      <c r="F2850">
        <v>-3.23</v>
      </c>
      <c r="G2850">
        <v>3.4</v>
      </c>
      <c r="H2850">
        <v>0.01</v>
      </c>
      <c r="I2850">
        <v>3.6539999999999999</v>
      </c>
      <c r="J2850">
        <v>-0.27600000000000002</v>
      </c>
      <c r="K2850">
        <v>-1.274</v>
      </c>
      <c r="L2850">
        <v>-2.2709999999999999</v>
      </c>
      <c r="M2850">
        <v>-3.0640000000000001</v>
      </c>
      <c r="N2850">
        <v>-3.2330000000000001</v>
      </c>
      <c r="O2850">
        <v>1.1299999999999999</v>
      </c>
      <c r="P2850">
        <v>1.1399999999999999</v>
      </c>
      <c r="Q2850">
        <v>1.1339999999999999</v>
      </c>
      <c r="R2850">
        <v>0.85299999999999998</v>
      </c>
      <c r="S2850">
        <v>0.378</v>
      </c>
    </row>
    <row r="2851" spans="1:19" x14ac:dyDescent="0.3">
      <c r="A2851">
        <v>120</v>
      </c>
      <c r="B2851">
        <v>-0.27400000000000002</v>
      </c>
      <c r="C2851">
        <v>-1.274</v>
      </c>
      <c r="D2851">
        <v>-2.2709999999999999</v>
      </c>
      <c r="E2851">
        <v>-3.0640000000000001</v>
      </c>
      <c r="F2851">
        <v>-3.23</v>
      </c>
      <c r="G2851">
        <v>3.4</v>
      </c>
      <c r="H2851">
        <v>0.01</v>
      </c>
      <c r="I2851">
        <v>3.6539999999999999</v>
      </c>
      <c r="J2851">
        <v>-0.27800000000000002</v>
      </c>
      <c r="K2851">
        <v>-1.274</v>
      </c>
      <c r="L2851">
        <v>-2.2709999999999999</v>
      </c>
      <c r="M2851">
        <v>-3.0630000000000002</v>
      </c>
      <c r="N2851">
        <v>-3.2360000000000002</v>
      </c>
      <c r="O2851">
        <v>1.1359999999999999</v>
      </c>
      <c r="P2851">
        <v>1.143</v>
      </c>
      <c r="Q2851">
        <v>1.139</v>
      </c>
      <c r="R2851">
        <v>0.85899999999999999</v>
      </c>
      <c r="S2851">
        <v>0.38600000000000001</v>
      </c>
    </row>
    <row r="2852" spans="1:19" x14ac:dyDescent="0.3">
      <c r="A2852">
        <v>180</v>
      </c>
      <c r="B2852">
        <v>-0.27400000000000002</v>
      </c>
      <c r="C2852">
        <v>-1.274</v>
      </c>
      <c r="D2852">
        <v>-2.2709999999999999</v>
      </c>
      <c r="E2852">
        <v>-3.0640000000000001</v>
      </c>
      <c r="F2852">
        <v>-3.23</v>
      </c>
      <c r="G2852">
        <v>3.4</v>
      </c>
      <c r="H2852">
        <v>0.01</v>
      </c>
      <c r="I2852">
        <v>3.6539999999999999</v>
      </c>
      <c r="J2852">
        <v>-0.27800000000000002</v>
      </c>
      <c r="K2852">
        <v>-1.2729999999999999</v>
      </c>
      <c r="L2852">
        <v>-2.2709999999999999</v>
      </c>
      <c r="M2852">
        <v>-3.0630000000000002</v>
      </c>
      <c r="N2852">
        <v>-3.2389999999999999</v>
      </c>
      <c r="O2852">
        <v>1.1399999999999999</v>
      </c>
      <c r="P2852">
        <v>1.147</v>
      </c>
      <c r="Q2852">
        <v>1.141</v>
      </c>
      <c r="R2852">
        <v>0.86199999999999999</v>
      </c>
      <c r="S2852">
        <v>0.39300000000000002</v>
      </c>
    </row>
    <row r="2853" spans="1:19" x14ac:dyDescent="0.3">
      <c r="A2853">
        <v>240</v>
      </c>
      <c r="B2853">
        <v>-0.27400000000000002</v>
      </c>
      <c r="C2853">
        <v>-1.274</v>
      </c>
      <c r="D2853">
        <v>-2.2709999999999999</v>
      </c>
      <c r="E2853">
        <v>-3.0640000000000001</v>
      </c>
      <c r="F2853">
        <v>-3.23</v>
      </c>
      <c r="G2853">
        <v>3.4</v>
      </c>
      <c r="H2853">
        <v>0.01</v>
      </c>
      <c r="I2853">
        <v>3.6539999999999999</v>
      </c>
      <c r="J2853">
        <v>-0.27800000000000002</v>
      </c>
      <c r="K2853">
        <v>-1.2729999999999999</v>
      </c>
      <c r="L2853">
        <v>-2.2709999999999999</v>
      </c>
      <c r="M2853">
        <v>-3.0619999999999998</v>
      </c>
      <c r="N2853">
        <v>-3.242</v>
      </c>
      <c r="O2853">
        <v>1.143</v>
      </c>
      <c r="P2853">
        <v>1.147</v>
      </c>
      <c r="Q2853">
        <v>1.1419999999999999</v>
      </c>
      <c r="R2853">
        <v>0.86</v>
      </c>
      <c r="S2853">
        <v>0.39800000000000002</v>
      </c>
    </row>
    <row r="2854" spans="1:19" x14ac:dyDescent="0.3">
      <c r="A2854">
        <v>300</v>
      </c>
      <c r="B2854">
        <v>-0.27400000000000002</v>
      </c>
      <c r="C2854">
        <v>-1.274</v>
      </c>
      <c r="D2854">
        <v>-2.2709999999999999</v>
      </c>
      <c r="E2854">
        <v>-3.0640000000000001</v>
      </c>
      <c r="F2854">
        <v>-3.23</v>
      </c>
      <c r="G2854">
        <v>3.4</v>
      </c>
      <c r="H2854">
        <v>0.01</v>
      </c>
      <c r="I2854">
        <v>3.6539999999999999</v>
      </c>
      <c r="J2854">
        <v>-0.27700000000000002</v>
      </c>
      <c r="K2854">
        <v>-1.274</v>
      </c>
      <c r="L2854">
        <v>-2.2709999999999999</v>
      </c>
      <c r="M2854">
        <v>-3.0609999999999999</v>
      </c>
      <c r="N2854">
        <v>-3.2450000000000001</v>
      </c>
      <c r="O2854">
        <v>1.145</v>
      </c>
      <c r="P2854">
        <v>1.1459999999999999</v>
      </c>
      <c r="Q2854">
        <v>1.143</v>
      </c>
      <c r="R2854">
        <v>0.85899999999999999</v>
      </c>
      <c r="S2854">
        <v>0.40400000000000003</v>
      </c>
    </row>
    <row r="2855" spans="1:19" x14ac:dyDescent="0.3">
      <c r="A2855">
        <v>360</v>
      </c>
      <c r="B2855">
        <v>-0.27400000000000002</v>
      </c>
      <c r="C2855">
        <v>-1.274</v>
      </c>
      <c r="D2855">
        <v>-2.2709999999999999</v>
      </c>
      <c r="E2855">
        <v>-3.0640000000000001</v>
      </c>
      <c r="F2855">
        <v>-3.23</v>
      </c>
      <c r="G2855">
        <v>3.4</v>
      </c>
      <c r="H2855">
        <v>0.01</v>
      </c>
      <c r="I2855">
        <v>3.6539999999999999</v>
      </c>
      <c r="J2855">
        <v>-0.27700000000000002</v>
      </c>
      <c r="K2855">
        <v>-1.2749999999999999</v>
      </c>
      <c r="L2855">
        <v>-2.2709999999999999</v>
      </c>
      <c r="M2855">
        <v>-3.0609999999999999</v>
      </c>
      <c r="N2855">
        <v>-3.2480000000000002</v>
      </c>
      <c r="O2855">
        <v>1.147</v>
      </c>
      <c r="P2855">
        <v>1.145</v>
      </c>
      <c r="Q2855">
        <v>1.143</v>
      </c>
      <c r="R2855">
        <v>0.86199999999999999</v>
      </c>
      <c r="S2855">
        <v>0.41</v>
      </c>
    </row>
    <row r="2856" spans="1:19" x14ac:dyDescent="0.3">
      <c r="A2856">
        <v>420</v>
      </c>
      <c r="B2856">
        <v>-0.27400000000000002</v>
      </c>
      <c r="C2856">
        <v>-1.274</v>
      </c>
      <c r="D2856">
        <v>-2.2709999999999999</v>
      </c>
      <c r="E2856">
        <v>-3.0640000000000001</v>
      </c>
      <c r="F2856">
        <v>-3.23</v>
      </c>
      <c r="G2856">
        <v>3.4</v>
      </c>
      <c r="H2856">
        <v>0.01</v>
      </c>
      <c r="I2856">
        <v>3.6539999999999999</v>
      </c>
      <c r="J2856">
        <v>-0.27600000000000002</v>
      </c>
      <c r="K2856">
        <v>-1.2749999999999999</v>
      </c>
      <c r="L2856">
        <v>-2.2709999999999999</v>
      </c>
      <c r="M2856">
        <v>-3.0630000000000002</v>
      </c>
      <c r="N2856">
        <v>-3.2509999999999999</v>
      </c>
      <c r="O2856">
        <v>1.149</v>
      </c>
      <c r="P2856">
        <v>1.145</v>
      </c>
      <c r="Q2856">
        <v>1.143</v>
      </c>
      <c r="R2856">
        <v>0.86599999999999999</v>
      </c>
      <c r="S2856">
        <v>0.41399999999999998</v>
      </c>
    </row>
    <row r="2857" spans="1:19" x14ac:dyDescent="0.3">
      <c r="A2857">
        <v>480</v>
      </c>
      <c r="B2857">
        <v>-0.27400000000000002</v>
      </c>
      <c r="C2857">
        <v>-1.274</v>
      </c>
      <c r="D2857">
        <v>-2.2709999999999999</v>
      </c>
      <c r="E2857">
        <v>-3.0640000000000001</v>
      </c>
      <c r="F2857">
        <v>-3.23</v>
      </c>
      <c r="G2857">
        <v>3.4</v>
      </c>
      <c r="H2857">
        <v>0.01</v>
      </c>
      <c r="I2857">
        <v>3.6539999999999999</v>
      </c>
      <c r="J2857">
        <v>-0.27500000000000002</v>
      </c>
      <c r="K2857">
        <v>-1.276</v>
      </c>
      <c r="L2857">
        <v>-2.2709999999999999</v>
      </c>
      <c r="M2857">
        <v>-3.0640000000000001</v>
      </c>
      <c r="N2857">
        <v>-3.254</v>
      </c>
      <c r="O2857">
        <v>1.151</v>
      </c>
      <c r="P2857">
        <v>1.1439999999999999</v>
      </c>
      <c r="Q2857">
        <v>1.143</v>
      </c>
      <c r="R2857">
        <v>0.86899999999999999</v>
      </c>
      <c r="S2857">
        <v>0.41699999999999998</v>
      </c>
    </row>
    <row r="2858" spans="1:19" x14ac:dyDescent="0.3">
      <c r="A2858">
        <v>540</v>
      </c>
      <c r="B2858">
        <v>-0.27400000000000002</v>
      </c>
      <c r="C2858">
        <v>-1.274</v>
      </c>
      <c r="D2858">
        <v>-2.2709999999999999</v>
      </c>
      <c r="E2858">
        <v>-3.0640000000000001</v>
      </c>
      <c r="F2858">
        <v>-3.23</v>
      </c>
      <c r="G2858">
        <v>3.4</v>
      </c>
      <c r="H2858">
        <v>0.01</v>
      </c>
      <c r="I2858">
        <v>3.6539999999999999</v>
      </c>
      <c r="J2858">
        <v>-0.27400000000000002</v>
      </c>
      <c r="K2858">
        <v>-1.276</v>
      </c>
      <c r="L2858">
        <v>-2.2709999999999999</v>
      </c>
      <c r="M2858">
        <v>-3.0649999999999999</v>
      </c>
      <c r="N2858">
        <v>-3.2570000000000001</v>
      </c>
      <c r="O2858">
        <v>1.1519999999999999</v>
      </c>
      <c r="P2858">
        <v>1.145</v>
      </c>
      <c r="Q2858">
        <v>1.143</v>
      </c>
      <c r="R2858">
        <v>0.873</v>
      </c>
      <c r="S2858">
        <v>0.42</v>
      </c>
    </row>
    <row r="2859" spans="1:19" x14ac:dyDescent="0.3">
      <c r="A2859">
        <v>600</v>
      </c>
      <c r="B2859">
        <v>-0.27400000000000002</v>
      </c>
      <c r="C2859">
        <v>-1.274</v>
      </c>
      <c r="D2859">
        <v>-2.2709999999999999</v>
      </c>
      <c r="E2859">
        <v>-3.0640000000000001</v>
      </c>
      <c r="F2859">
        <v>-3.23</v>
      </c>
      <c r="G2859">
        <v>3.4</v>
      </c>
      <c r="H2859">
        <v>0.01</v>
      </c>
      <c r="I2859">
        <v>3.6539999999999999</v>
      </c>
      <c r="J2859">
        <v>-0.27200000000000002</v>
      </c>
      <c r="K2859">
        <v>-1.276</v>
      </c>
      <c r="L2859">
        <v>-2.2709999999999999</v>
      </c>
      <c r="M2859">
        <v>-3.0670000000000002</v>
      </c>
      <c r="N2859">
        <v>-3.26</v>
      </c>
      <c r="O2859">
        <v>1.1539999999999999</v>
      </c>
      <c r="P2859">
        <v>1.145</v>
      </c>
      <c r="Q2859">
        <v>1.143</v>
      </c>
      <c r="R2859">
        <v>0.876</v>
      </c>
      <c r="S2859">
        <v>0.42099999999999999</v>
      </c>
    </row>
    <row r="2861" spans="1:19" x14ac:dyDescent="0.3">
      <c r="A2861" t="s">
        <v>0</v>
      </c>
      <c r="B2861" t="s">
        <v>221</v>
      </c>
    </row>
    <row r="2862" spans="1:19" x14ac:dyDescent="0.3">
      <c r="A2862">
        <v>0</v>
      </c>
      <c r="B2862">
        <v>-0.27400000000000002</v>
      </c>
      <c r="C2862">
        <v>-1.274</v>
      </c>
      <c r="D2862">
        <v>-2.2709999999999999</v>
      </c>
      <c r="E2862">
        <v>-3.0640000000000001</v>
      </c>
      <c r="F2862">
        <v>-3.23</v>
      </c>
      <c r="G2862">
        <v>3.4</v>
      </c>
      <c r="H2862">
        <v>0.01</v>
      </c>
      <c r="I2862">
        <v>3.4510000000000001</v>
      </c>
      <c r="J2862">
        <v>-0.27400000000000002</v>
      </c>
      <c r="K2862">
        <v>-1.274</v>
      </c>
      <c r="L2862">
        <v>-2.2709999999999999</v>
      </c>
      <c r="M2862">
        <v>-3.0640000000000001</v>
      </c>
      <c r="N2862">
        <v>-3.23</v>
      </c>
      <c r="O2862">
        <v>1.123</v>
      </c>
      <c r="P2862">
        <v>1.123</v>
      </c>
      <c r="Q2862">
        <v>1.1180000000000001</v>
      </c>
      <c r="R2862">
        <v>0.84699999999999998</v>
      </c>
      <c r="S2862">
        <v>0.36799999999999999</v>
      </c>
    </row>
    <row r="2863" spans="1:19" x14ac:dyDescent="0.3">
      <c r="A2863">
        <v>60</v>
      </c>
      <c r="B2863">
        <v>-0.27400000000000002</v>
      </c>
      <c r="C2863">
        <v>-1.274</v>
      </c>
      <c r="D2863">
        <v>-2.2709999999999999</v>
      </c>
      <c r="E2863">
        <v>-3.0640000000000001</v>
      </c>
      <c r="F2863">
        <v>-3.23</v>
      </c>
      <c r="G2863">
        <v>3.4</v>
      </c>
      <c r="H2863">
        <v>0.01</v>
      </c>
      <c r="I2863">
        <v>3.4510000000000001</v>
      </c>
      <c r="J2863">
        <v>-0.27700000000000002</v>
      </c>
      <c r="K2863">
        <v>-1.274</v>
      </c>
      <c r="L2863">
        <v>-2.2709999999999999</v>
      </c>
      <c r="M2863">
        <v>-3.0640000000000001</v>
      </c>
      <c r="N2863">
        <v>-3.23</v>
      </c>
      <c r="O2863">
        <v>1.131</v>
      </c>
      <c r="P2863">
        <v>1.1399999999999999</v>
      </c>
      <c r="Q2863">
        <v>1.1339999999999999</v>
      </c>
      <c r="R2863">
        <v>0.85299999999999998</v>
      </c>
      <c r="S2863">
        <v>0.37</v>
      </c>
    </row>
    <row r="2864" spans="1:19" x14ac:dyDescent="0.3">
      <c r="A2864">
        <v>120</v>
      </c>
      <c r="B2864">
        <v>-0.27400000000000002</v>
      </c>
      <c r="C2864">
        <v>-1.274</v>
      </c>
      <c r="D2864">
        <v>-2.2709999999999999</v>
      </c>
      <c r="E2864">
        <v>-3.0640000000000001</v>
      </c>
      <c r="F2864">
        <v>-3.23</v>
      </c>
      <c r="G2864">
        <v>3.4</v>
      </c>
      <c r="H2864">
        <v>0.01</v>
      </c>
      <c r="I2864">
        <v>3.4510000000000001</v>
      </c>
      <c r="J2864">
        <v>-0.27800000000000002</v>
      </c>
      <c r="K2864">
        <v>-1.274</v>
      </c>
      <c r="L2864">
        <v>-2.2709999999999999</v>
      </c>
      <c r="M2864">
        <v>-3.0630000000000002</v>
      </c>
      <c r="N2864">
        <v>-3.23</v>
      </c>
      <c r="O2864">
        <v>1.1359999999999999</v>
      </c>
      <c r="P2864">
        <v>1.143</v>
      </c>
      <c r="Q2864">
        <v>1.139</v>
      </c>
      <c r="R2864">
        <v>0.85799999999999998</v>
      </c>
      <c r="S2864">
        <v>0.37</v>
      </c>
    </row>
    <row r="2865" spans="1:19" x14ac:dyDescent="0.3">
      <c r="A2865">
        <v>180</v>
      </c>
      <c r="B2865">
        <v>-0.27400000000000002</v>
      </c>
      <c r="C2865">
        <v>-1.274</v>
      </c>
      <c r="D2865">
        <v>-2.2709999999999999</v>
      </c>
      <c r="E2865">
        <v>-3.0640000000000001</v>
      </c>
      <c r="F2865">
        <v>-3.23</v>
      </c>
      <c r="G2865">
        <v>3.4</v>
      </c>
      <c r="H2865">
        <v>0.01</v>
      </c>
      <c r="I2865">
        <v>3.4510000000000001</v>
      </c>
      <c r="J2865">
        <v>-0.27800000000000002</v>
      </c>
      <c r="K2865">
        <v>-1.2729999999999999</v>
      </c>
      <c r="L2865">
        <v>-2.2709999999999999</v>
      </c>
      <c r="M2865">
        <v>-3.0630000000000002</v>
      </c>
      <c r="N2865">
        <v>-3.23</v>
      </c>
      <c r="O2865">
        <v>1.1399999999999999</v>
      </c>
      <c r="P2865">
        <v>1.147</v>
      </c>
      <c r="Q2865">
        <v>1.141</v>
      </c>
      <c r="R2865">
        <v>0.86099999999999999</v>
      </c>
      <c r="S2865">
        <v>0.372</v>
      </c>
    </row>
    <row r="2866" spans="1:19" x14ac:dyDescent="0.3">
      <c r="A2866">
        <v>240</v>
      </c>
      <c r="B2866">
        <v>-0.27400000000000002</v>
      </c>
      <c r="C2866">
        <v>-1.274</v>
      </c>
      <c r="D2866">
        <v>-2.2709999999999999</v>
      </c>
      <c r="E2866">
        <v>-3.0640000000000001</v>
      </c>
      <c r="F2866">
        <v>-3.23</v>
      </c>
      <c r="G2866">
        <v>3.4</v>
      </c>
      <c r="H2866">
        <v>0.01</v>
      </c>
      <c r="I2866">
        <v>3.4510000000000001</v>
      </c>
      <c r="J2866">
        <v>-0.27800000000000002</v>
      </c>
      <c r="K2866">
        <v>-1.274</v>
      </c>
      <c r="L2866">
        <v>-2.2709999999999999</v>
      </c>
      <c r="M2866">
        <v>-3.0619999999999998</v>
      </c>
      <c r="N2866">
        <v>-3.23</v>
      </c>
      <c r="O2866">
        <v>1.143</v>
      </c>
      <c r="P2866">
        <v>1.1479999999999999</v>
      </c>
      <c r="Q2866">
        <v>1.1419999999999999</v>
      </c>
      <c r="R2866">
        <v>0.86199999999999999</v>
      </c>
      <c r="S2866">
        <v>0.372</v>
      </c>
    </row>
    <row r="2867" spans="1:19" x14ac:dyDescent="0.3">
      <c r="A2867">
        <v>300</v>
      </c>
      <c r="B2867">
        <v>-0.27400000000000002</v>
      </c>
      <c r="C2867">
        <v>-1.274</v>
      </c>
      <c r="D2867">
        <v>-2.2709999999999999</v>
      </c>
      <c r="E2867">
        <v>-3.0640000000000001</v>
      </c>
      <c r="F2867">
        <v>-3.23</v>
      </c>
      <c r="G2867">
        <v>3.4</v>
      </c>
      <c r="H2867">
        <v>0.01</v>
      </c>
      <c r="I2867">
        <v>3.4510000000000001</v>
      </c>
      <c r="J2867">
        <v>-0.27700000000000002</v>
      </c>
      <c r="K2867">
        <v>-1.274</v>
      </c>
      <c r="L2867">
        <v>-2.2709999999999999</v>
      </c>
      <c r="M2867">
        <v>-3.0619999999999998</v>
      </c>
      <c r="N2867">
        <v>-3.23</v>
      </c>
      <c r="O2867">
        <v>1.145</v>
      </c>
      <c r="P2867">
        <v>1.1459999999999999</v>
      </c>
      <c r="Q2867">
        <v>1.143</v>
      </c>
      <c r="R2867">
        <v>0.86199999999999999</v>
      </c>
      <c r="S2867">
        <v>0.374</v>
      </c>
    </row>
    <row r="2868" spans="1:19" x14ac:dyDescent="0.3">
      <c r="A2868">
        <v>360</v>
      </c>
      <c r="B2868">
        <v>-0.27400000000000002</v>
      </c>
      <c r="C2868">
        <v>-1.274</v>
      </c>
      <c r="D2868">
        <v>-2.2709999999999999</v>
      </c>
      <c r="E2868">
        <v>-3.0640000000000001</v>
      </c>
      <c r="F2868">
        <v>-3.23</v>
      </c>
      <c r="G2868">
        <v>3.4</v>
      </c>
      <c r="H2868">
        <v>0.01</v>
      </c>
      <c r="I2868">
        <v>3.4510000000000001</v>
      </c>
      <c r="J2868">
        <v>-0.27700000000000002</v>
      </c>
      <c r="K2868">
        <v>-1.2749999999999999</v>
      </c>
      <c r="L2868">
        <v>-2.2709999999999999</v>
      </c>
      <c r="M2868">
        <v>-3.0619999999999998</v>
      </c>
      <c r="N2868">
        <v>-3.23</v>
      </c>
      <c r="O2868">
        <v>1.147</v>
      </c>
      <c r="P2868">
        <v>1.145</v>
      </c>
      <c r="Q2868">
        <v>1.143</v>
      </c>
      <c r="R2868">
        <v>0.86199999999999999</v>
      </c>
      <c r="S2868">
        <v>0.376</v>
      </c>
    </row>
    <row r="2869" spans="1:19" x14ac:dyDescent="0.3">
      <c r="A2869">
        <v>420</v>
      </c>
      <c r="B2869">
        <v>-0.27400000000000002</v>
      </c>
      <c r="C2869">
        <v>-1.274</v>
      </c>
      <c r="D2869">
        <v>-2.2709999999999999</v>
      </c>
      <c r="E2869">
        <v>-3.0640000000000001</v>
      </c>
      <c r="F2869">
        <v>-3.23</v>
      </c>
      <c r="G2869">
        <v>3.4</v>
      </c>
      <c r="H2869">
        <v>0.01</v>
      </c>
      <c r="I2869">
        <v>3.4510000000000001</v>
      </c>
      <c r="J2869">
        <v>-0.27600000000000002</v>
      </c>
      <c r="K2869">
        <v>-1.2749999999999999</v>
      </c>
      <c r="L2869">
        <v>-2.2709999999999999</v>
      </c>
      <c r="M2869">
        <v>-3.0619999999999998</v>
      </c>
      <c r="N2869">
        <v>-3.23</v>
      </c>
      <c r="O2869">
        <v>1.149</v>
      </c>
      <c r="P2869">
        <v>1.145</v>
      </c>
      <c r="Q2869">
        <v>1.143</v>
      </c>
      <c r="R2869">
        <v>0.86299999999999999</v>
      </c>
      <c r="S2869">
        <v>0.377</v>
      </c>
    </row>
    <row r="2870" spans="1:19" x14ac:dyDescent="0.3">
      <c r="A2870">
        <v>480</v>
      </c>
      <c r="B2870">
        <v>-0.27400000000000002</v>
      </c>
      <c r="C2870">
        <v>-1.274</v>
      </c>
      <c r="D2870">
        <v>-2.2709999999999999</v>
      </c>
      <c r="E2870">
        <v>-3.0640000000000001</v>
      </c>
      <c r="F2870">
        <v>-3.23</v>
      </c>
      <c r="G2870">
        <v>3.4</v>
      </c>
      <c r="H2870">
        <v>0.01</v>
      </c>
      <c r="I2870">
        <v>3.4510000000000001</v>
      </c>
      <c r="J2870">
        <v>-0.27500000000000002</v>
      </c>
      <c r="K2870">
        <v>-1.276</v>
      </c>
      <c r="L2870">
        <v>-2.2709999999999999</v>
      </c>
      <c r="M2870">
        <v>-3.0619999999999998</v>
      </c>
      <c r="N2870">
        <v>-3.23</v>
      </c>
      <c r="O2870">
        <v>1.151</v>
      </c>
      <c r="P2870">
        <v>1.1439999999999999</v>
      </c>
      <c r="Q2870">
        <v>1.143</v>
      </c>
      <c r="R2870">
        <v>0.86299999999999999</v>
      </c>
      <c r="S2870">
        <v>0.378</v>
      </c>
    </row>
    <row r="2871" spans="1:19" x14ac:dyDescent="0.3">
      <c r="A2871">
        <v>540</v>
      </c>
      <c r="B2871">
        <v>-0.27400000000000002</v>
      </c>
      <c r="C2871">
        <v>-1.274</v>
      </c>
      <c r="D2871">
        <v>-2.2709999999999999</v>
      </c>
      <c r="E2871">
        <v>-3.0640000000000001</v>
      </c>
      <c r="F2871">
        <v>-3.23</v>
      </c>
      <c r="G2871">
        <v>3.4</v>
      </c>
      <c r="H2871">
        <v>0.01</v>
      </c>
      <c r="I2871">
        <v>3.4510000000000001</v>
      </c>
      <c r="J2871">
        <v>-0.27400000000000002</v>
      </c>
      <c r="K2871">
        <v>-1.276</v>
      </c>
      <c r="L2871">
        <v>-2.2709999999999999</v>
      </c>
      <c r="M2871">
        <v>-3.0619999999999998</v>
      </c>
      <c r="N2871">
        <v>-3.23</v>
      </c>
      <c r="O2871">
        <v>1.1519999999999999</v>
      </c>
      <c r="P2871">
        <v>1.145</v>
      </c>
      <c r="Q2871">
        <v>1.143</v>
      </c>
      <c r="R2871">
        <v>0.86299999999999999</v>
      </c>
      <c r="S2871">
        <v>0.378</v>
      </c>
    </row>
    <row r="2872" spans="1:19" x14ac:dyDescent="0.3">
      <c r="A2872">
        <v>600</v>
      </c>
      <c r="B2872">
        <v>-0.27400000000000002</v>
      </c>
      <c r="C2872">
        <v>-1.274</v>
      </c>
      <c r="D2872">
        <v>-2.2709999999999999</v>
      </c>
      <c r="E2872">
        <v>-3.0640000000000001</v>
      </c>
      <c r="F2872">
        <v>-3.23</v>
      </c>
      <c r="G2872">
        <v>3.4</v>
      </c>
      <c r="H2872">
        <v>0.01</v>
      </c>
      <c r="I2872">
        <v>3.4510000000000001</v>
      </c>
      <c r="J2872">
        <v>-0.27200000000000002</v>
      </c>
      <c r="K2872">
        <v>-1.276</v>
      </c>
      <c r="L2872">
        <v>-2.2709999999999999</v>
      </c>
      <c r="M2872">
        <v>-3.0619999999999998</v>
      </c>
      <c r="N2872">
        <v>-3.23</v>
      </c>
      <c r="O2872">
        <v>1.1539999999999999</v>
      </c>
      <c r="P2872">
        <v>1.145</v>
      </c>
      <c r="Q2872">
        <v>1.1419999999999999</v>
      </c>
      <c r="R2872">
        <v>0.86299999999999999</v>
      </c>
      <c r="S2872">
        <v>0.378</v>
      </c>
    </row>
    <row r="2874" spans="1:19" x14ac:dyDescent="0.3">
      <c r="A2874" t="s">
        <v>0</v>
      </c>
      <c r="B2874" t="s">
        <v>222</v>
      </c>
    </row>
    <row r="2875" spans="1:19" x14ac:dyDescent="0.3">
      <c r="A2875">
        <v>0</v>
      </c>
      <c r="B2875">
        <v>-0.27400000000000002</v>
      </c>
      <c r="C2875">
        <v>-1.274</v>
      </c>
      <c r="D2875">
        <v>-2.2709999999999999</v>
      </c>
      <c r="E2875">
        <v>-3.0640000000000001</v>
      </c>
      <c r="F2875">
        <v>-3.23</v>
      </c>
      <c r="G2875">
        <v>3.4</v>
      </c>
      <c r="H2875">
        <v>0.01</v>
      </c>
      <c r="I2875">
        <v>3.2389999999999999</v>
      </c>
      <c r="J2875">
        <v>-0.27400000000000002</v>
      </c>
      <c r="K2875">
        <v>-1.274</v>
      </c>
      <c r="L2875">
        <v>-2.2709999999999999</v>
      </c>
      <c r="M2875">
        <v>-3.0640000000000001</v>
      </c>
      <c r="N2875">
        <v>-3.23</v>
      </c>
      <c r="O2875">
        <v>1.123</v>
      </c>
      <c r="P2875">
        <v>1.123</v>
      </c>
      <c r="Q2875">
        <v>1.1180000000000001</v>
      </c>
      <c r="R2875">
        <v>0.84699999999999998</v>
      </c>
      <c r="S2875">
        <v>0.36799999999999999</v>
      </c>
    </row>
    <row r="2876" spans="1:19" x14ac:dyDescent="0.3">
      <c r="A2876">
        <v>60</v>
      </c>
      <c r="B2876">
        <v>-0.27400000000000002</v>
      </c>
      <c r="C2876">
        <v>-1.274</v>
      </c>
      <c r="D2876">
        <v>-2.2709999999999999</v>
      </c>
      <c r="E2876">
        <v>-3.0640000000000001</v>
      </c>
      <c r="F2876">
        <v>-3.23</v>
      </c>
      <c r="G2876">
        <v>3.4</v>
      </c>
      <c r="H2876">
        <v>0.01</v>
      </c>
      <c r="I2876">
        <v>3.2389999999999999</v>
      </c>
      <c r="J2876">
        <v>-0.27700000000000002</v>
      </c>
      <c r="K2876">
        <v>-1.2729999999999999</v>
      </c>
      <c r="L2876">
        <v>-2.2709999999999999</v>
      </c>
      <c r="M2876">
        <v>-3.0640000000000001</v>
      </c>
      <c r="N2876">
        <v>-3.2269999999999999</v>
      </c>
      <c r="O2876">
        <v>1.131</v>
      </c>
      <c r="P2876">
        <v>1.139</v>
      </c>
      <c r="Q2876">
        <v>1.133</v>
      </c>
      <c r="R2876">
        <v>0.85399999999999998</v>
      </c>
      <c r="S2876">
        <v>0.36199999999999999</v>
      </c>
    </row>
    <row r="2877" spans="1:19" x14ac:dyDescent="0.3">
      <c r="A2877">
        <v>120</v>
      </c>
      <c r="B2877">
        <v>-0.27400000000000002</v>
      </c>
      <c r="C2877">
        <v>-1.274</v>
      </c>
      <c r="D2877">
        <v>-2.2709999999999999</v>
      </c>
      <c r="E2877">
        <v>-3.0640000000000001</v>
      </c>
      <c r="F2877">
        <v>-3.23</v>
      </c>
      <c r="G2877">
        <v>3.4</v>
      </c>
      <c r="H2877">
        <v>0.01</v>
      </c>
      <c r="I2877">
        <v>3.2389999999999999</v>
      </c>
      <c r="J2877">
        <v>-0.27800000000000002</v>
      </c>
      <c r="K2877">
        <v>-1.274</v>
      </c>
      <c r="L2877">
        <v>-2.2709999999999999</v>
      </c>
      <c r="M2877">
        <v>-3.0630000000000002</v>
      </c>
      <c r="N2877">
        <v>-3.2240000000000002</v>
      </c>
      <c r="O2877">
        <v>1.1359999999999999</v>
      </c>
      <c r="P2877">
        <v>1.1439999999999999</v>
      </c>
      <c r="Q2877">
        <v>1.139</v>
      </c>
      <c r="R2877">
        <v>0.85699999999999998</v>
      </c>
      <c r="S2877">
        <v>0.35499999999999998</v>
      </c>
    </row>
    <row r="2878" spans="1:19" x14ac:dyDescent="0.3">
      <c r="A2878">
        <v>180</v>
      </c>
      <c r="B2878">
        <v>-0.27400000000000002</v>
      </c>
      <c r="C2878">
        <v>-1.274</v>
      </c>
      <c r="D2878">
        <v>-2.2709999999999999</v>
      </c>
      <c r="E2878">
        <v>-3.0640000000000001</v>
      </c>
      <c r="F2878">
        <v>-3.23</v>
      </c>
      <c r="G2878">
        <v>3.4</v>
      </c>
      <c r="H2878">
        <v>0.01</v>
      </c>
      <c r="I2878">
        <v>3.2389999999999999</v>
      </c>
      <c r="J2878">
        <v>-0.27800000000000002</v>
      </c>
      <c r="K2878">
        <v>-1.2729999999999999</v>
      </c>
      <c r="L2878">
        <v>-2.2709999999999999</v>
      </c>
      <c r="M2878">
        <v>-3.0619999999999998</v>
      </c>
      <c r="N2878">
        <v>-3.2210000000000001</v>
      </c>
      <c r="O2878">
        <v>1.1399999999999999</v>
      </c>
      <c r="P2878">
        <v>1.147</v>
      </c>
      <c r="Q2878">
        <v>1.141</v>
      </c>
      <c r="R2878">
        <v>0.85899999999999999</v>
      </c>
      <c r="S2878">
        <v>0.35099999999999998</v>
      </c>
    </row>
    <row r="2879" spans="1:19" x14ac:dyDescent="0.3">
      <c r="A2879">
        <v>240</v>
      </c>
      <c r="B2879">
        <v>-0.27400000000000002</v>
      </c>
      <c r="C2879">
        <v>-1.274</v>
      </c>
      <c r="D2879">
        <v>-2.2709999999999999</v>
      </c>
      <c r="E2879">
        <v>-3.0640000000000001</v>
      </c>
      <c r="F2879">
        <v>-3.23</v>
      </c>
      <c r="G2879">
        <v>3.4</v>
      </c>
      <c r="H2879">
        <v>0.01</v>
      </c>
      <c r="I2879">
        <v>3.2389999999999999</v>
      </c>
      <c r="J2879">
        <v>-0.27800000000000002</v>
      </c>
      <c r="K2879">
        <v>-1.274</v>
      </c>
      <c r="L2879">
        <v>-2.2709999999999999</v>
      </c>
      <c r="M2879">
        <v>-3.0630000000000002</v>
      </c>
      <c r="N2879">
        <v>-3.218</v>
      </c>
      <c r="O2879">
        <v>1.143</v>
      </c>
      <c r="P2879">
        <v>1.1479999999999999</v>
      </c>
      <c r="Q2879">
        <v>1.143</v>
      </c>
      <c r="R2879">
        <v>0.86299999999999999</v>
      </c>
      <c r="S2879">
        <v>0.34599999999999997</v>
      </c>
    </row>
    <row r="2880" spans="1:19" x14ac:dyDescent="0.3">
      <c r="A2880">
        <v>300</v>
      </c>
      <c r="B2880">
        <v>-0.27400000000000002</v>
      </c>
      <c r="C2880">
        <v>-1.274</v>
      </c>
      <c r="D2880">
        <v>-2.2709999999999999</v>
      </c>
      <c r="E2880">
        <v>-3.0640000000000001</v>
      </c>
      <c r="F2880">
        <v>-3.23</v>
      </c>
      <c r="G2880">
        <v>3.4</v>
      </c>
      <c r="H2880">
        <v>0.01</v>
      </c>
      <c r="I2880">
        <v>3.2389999999999999</v>
      </c>
      <c r="J2880">
        <v>-0.27700000000000002</v>
      </c>
      <c r="K2880">
        <v>-1.274</v>
      </c>
      <c r="L2880">
        <v>-2.2709999999999999</v>
      </c>
      <c r="M2880">
        <v>-3.0630000000000002</v>
      </c>
      <c r="N2880">
        <v>-3.2149999999999999</v>
      </c>
      <c r="O2880">
        <v>1.145</v>
      </c>
      <c r="P2880">
        <v>1.1459999999999999</v>
      </c>
      <c r="Q2880">
        <v>1.1419999999999999</v>
      </c>
      <c r="R2880">
        <v>0.86499999999999999</v>
      </c>
      <c r="S2880">
        <v>0.34300000000000003</v>
      </c>
    </row>
    <row r="2881" spans="1:19" x14ac:dyDescent="0.3">
      <c r="A2881">
        <v>360</v>
      </c>
      <c r="B2881">
        <v>-0.27400000000000002</v>
      </c>
      <c r="C2881">
        <v>-1.274</v>
      </c>
      <c r="D2881">
        <v>-2.2709999999999999</v>
      </c>
      <c r="E2881">
        <v>-3.0640000000000001</v>
      </c>
      <c r="F2881">
        <v>-3.23</v>
      </c>
      <c r="G2881">
        <v>3.4</v>
      </c>
      <c r="H2881">
        <v>0.01</v>
      </c>
      <c r="I2881">
        <v>3.2389999999999999</v>
      </c>
      <c r="J2881">
        <v>-0.27700000000000002</v>
      </c>
      <c r="K2881">
        <v>-1.2749999999999999</v>
      </c>
      <c r="L2881">
        <v>-2.2709999999999999</v>
      </c>
      <c r="M2881">
        <v>-3.0619999999999998</v>
      </c>
      <c r="N2881">
        <v>-3.2120000000000002</v>
      </c>
      <c r="O2881">
        <v>1.147</v>
      </c>
      <c r="P2881">
        <v>1.145</v>
      </c>
      <c r="Q2881">
        <v>1.143</v>
      </c>
      <c r="R2881">
        <v>0.86199999999999999</v>
      </c>
      <c r="S2881">
        <v>0.34100000000000003</v>
      </c>
    </row>
    <row r="2882" spans="1:19" x14ac:dyDescent="0.3">
      <c r="A2882">
        <v>420</v>
      </c>
      <c r="B2882">
        <v>-0.27400000000000002</v>
      </c>
      <c r="C2882">
        <v>-1.274</v>
      </c>
      <c r="D2882">
        <v>-2.2709999999999999</v>
      </c>
      <c r="E2882">
        <v>-3.0640000000000001</v>
      </c>
      <c r="F2882">
        <v>-3.23</v>
      </c>
      <c r="G2882">
        <v>3.4</v>
      </c>
      <c r="H2882">
        <v>0.01</v>
      </c>
      <c r="I2882">
        <v>3.2389999999999999</v>
      </c>
      <c r="J2882">
        <v>-0.27600000000000002</v>
      </c>
      <c r="K2882">
        <v>-1.2749999999999999</v>
      </c>
      <c r="L2882">
        <v>-2.2709999999999999</v>
      </c>
      <c r="M2882">
        <v>-3.0609999999999999</v>
      </c>
      <c r="N2882">
        <v>-3.2090000000000001</v>
      </c>
      <c r="O2882">
        <v>1.149</v>
      </c>
      <c r="P2882">
        <v>1.145</v>
      </c>
      <c r="Q2882">
        <v>1.1439999999999999</v>
      </c>
      <c r="R2882">
        <v>0.86</v>
      </c>
      <c r="S2882">
        <v>0.33900000000000002</v>
      </c>
    </row>
    <row r="2883" spans="1:19" x14ac:dyDescent="0.3">
      <c r="A2883">
        <v>480</v>
      </c>
      <c r="B2883">
        <v>-0.27400000000000002</v>
      </c>
      <c r="C2883">
        <v>-1.274</v>
      </c>
      <c r="D2883">
        <v>-2.2709999999999999</v>
      </c>
      <c r="E2883">
        <v>-3.0640000000000001</v>
      </c>
      <c r="F2883">
        <v>-3.23</v>
      </c>
      <c r="G2883">
        <v>3.4</v>
      </c>
      <c r="H2883">
        <v>0.01</v>
      </c>
      <c r="I2883">
        <v>3.2389999999999999</v>
      </c>
      <c r="J2883">
        <v>-0.27500000000000002</v>
      </c>
      <c r="K2883">
        <v>-1.276</v>
      </c>
      <c r="L2883">
        <v>-2.2709999999999999</v>
      </c>
      <c r="M2883">
        <v>-3.06</v>
      </c>
      <c r="N2883">
        <v>-3.206</v>
      </c>
      <c r="O2883">
        <v>1.151</v>
      </c>
      <c r="P2883">
        <v>1.1439999999999999</v>
      </c>
      <c r="Q2883">
        <v>1.143</v>
      </c>
      <c r="R2883">
        <v>0.85599999999999998</v>
      </c>
      <c r="S2883">
        <v>0.33700000000000002</v>
      </c>
    </row>
    <row r="2884" spans="1:19" x14ac:dyDescent="0.3">
      <c r="A2884">
        <v>540</v>
      </c>
      <c r="B2884">
        <v>-0.27400000000000002</v>
      </c>
      <c r="C2884">
        <v>-1.274</v>
      </c>
      <c r="D2884">
        <v>-2.2709999999999999</v>
      </c>
      <c r="E2884">
        <v>-3.0640000000000001</v>
      </c>
      <c r="F2884">
        <v>-3.23</v>
      </c>
      <c r="G2884">
        <v>3.4</v>
      </c>
      <c r="H2884">
        <v>0.01</v>
      </c>
      <c r="I2884">
        <v>3.2389999999999999</v>
      </c>
      <c r="J2884">
        <v>-0.27400000000000002</v>
      </c>
      <c r="K2884">
        <v>-1.276</v>
      </c>
      <c r="L2884">
        <v>-2.2709999999999999</v>
      </c>
      <c r="M2884">
        <v>-3.0579999999999998</v>
      </c>
      <c r="N2884">
        <v>-3.2029999999999998</v>
      </c>
      <c r="O2884">
        <v>1.1519999999999999</v>
      </c>
      <c r="P2884">
        <v>1.145</v>
      </c>
      <c r="Q2884">
        <v>1.143</v>
      </c>
      <c r="R2884">
        <v>0.85199999999999998</v>
      </c>
      <c r="S2884">
        <v>0.33600000000000002</v>
      </c>
    </row>
    <row r="2885" spans="1:19" x14ac:dyDescent="0.3">
      <c r="A2885">
        <v>600</v>
      </c>
      <c r="B2885">
        <v>-0.27400000000000002</v>
      </c>
      <c r="C2885">
        <v>-1.274</v>
      </c>
      <c r="D2885">
        <v>-2.2709999999999999</v>
      </c>
      <c r="E2885">
        <v>-3.0640000000000001</v>
      </c>
      <c r="F2885">
        <v>-3.23</v>
      </c>
      <c r="G2885">
        <v>3.4</v>
      </c>
      <c r="H2885">
        <v>0.01</v>
      </c>
      <c r="I2885">
        <v>3.2389999999999999</v>
      </c>
      <c r="J2885">
        <v>-0.27200000000000002</v>
      </c>
      <c r="K2885">
        <v>-1.276</v>
      </c>
      <c r="L2885">
        <v>-2.2709999999999999</v>
      </c>
      <c r="M2885">
        <v>-3.056</v>
      </c>
      <c r="N2885">
        <v>-3.2</v>
      </c>
      <c r="O2885">
        <v>1.1539999999999999</v>
      </c>
      <c r="P2885">
        <v>1.145</v>
      </c>
      <c r="Q2885">
        <v>1.1419999999999999</v>
      </c>
      <c r="R2885">
        <v>0.84899999999999998</v>
      </c>
      <c r="S2885">
        <v>0.33400000000000002</v>
      </c>
    </row>
    <row r="2887" spans="1:19" x14ac:dyDescent="0.3">
      <c r="A2887" t="s">
        <v>0</v>
      </c>
      <c r="B2887" t="s">
        <v>223</v>
      </c>
    </row>
    <row r="2888" spans="1:19" x14ac:dyDescent="0.3">
      <c r="A2888">
        <v>0</v>
      </c>
      <c r="B2888">
        <v>-0.27400000000000002</v>
      </c>
      <c r="C2888">
        <v>-1.274</v>
      </c>
      <c r="D2888">
        <v>-2.27</v>
      </c>
      <c r="E2888">
        <v>-3.0579999999999998</v>
      </c>
      <c r="F2888">
        <v>-3.22</v>
      </c>
      <c r="G2888">
        <v>3.4</v>
      </c>
      <c r="H2888">
        <v>0.01</v>
      </c>
      <c r="I2888">
        <v>3.657</v>
      </c>
      <c r="J2888">
        <v>-0.27400000000000002</v>
      </c>
      <c r="K2888">
        <v>-1.274</v>
      </c>
      <c r="L2888">
        <v>-2.27</v>
      </c>
      <c r="M2888">
        <v>-3.0579999999999998</v>
      </c>
      <c r="N2888">
        <v>-3.22</v>
      </c>
      <c r="O2888">
        <v>1.123</v>
      </c>
      <c r="P2888">
        <v>1.123</v>
      </c>
      <c r="Q2888">
        <v>1.117</v>
      </c>
      <c r="R2888">
        <v>0.84099999999999997</v>
      </c>
      <c r="S2888">
        <v>0.36499999999999999</v>
      </c>
    </row>
    <row r="2889" spans="1:19" x14ac:dyDescent="0.3">
      <c r="A2889">
        <v>60</v>
      </c>
      <c r="B2889">
        <v>-0.27400000000000002</v>
      </c>
      <c r="C2889">
        <v>-1.274</v>
      </c>
      <c r="D2889">
        <v>-2.27</v>
      </c>
      <c r="E2889">
        <v>-3.0579999999999998</v>
      </c>
      <c r="F2889">
        <v>-3.22</v>
      </c>
      <c r="G2889">
        <v>3.4</v>
      </c>
      <c r="H2889">
        <v>0.01</v>
      </c>
      <c r="I2889">
        <v>3.657</v>
      </c>
      <c r="J2889">
        <v>-0.27600000000000002</v>
      </c>
      <c r="K2889">
        <v>-1.274</v>
      </c>
      <c r="L2889">
        <v>-2.2709999999999999</v>
      </c>
      <c r="M2889">
        <v>-3.0579999999999998</v>
      </c>
      <c r="N2889">
        <v>-3.2229999999999999</v>
      </c>
      <c r="O2889">
        <v>1.1299999999999999</v>
      </c>
      <c r="P2889">
        <v>1.1399999999999999</v>
      </c>
      <c r="Q2889">
        <v>1.133</v>
      </c>
      <c r="R2889">
        <v>0.84599999999999997</v>
      </c>
      <c r="S2889">
        <v>0.375</v>
      </c>
    </row>
    <row r="2890" spans="1:19" x14ac:dyDescent="0.3">
      <c r="A2890">
        <v>120</v>
      </c>
      <c r="B2890">
        <v>-0.27400000000000002</v>
      </c>
      <c r="C2890">
        <v>-1.274</v>
      </c>
      <c r="D2890">
        <v>-2.27</v>
      </c>
      <c r="E2890">
        <v>-3.0579999999999998</v>
      </c>
      <c r="F2890">
        <v>-3.22</v>
      </c>
      <c r="G2890">
        <v>3.4</v>
      </c>
      <c r="H2890">
        <v>0.01</v>
      </c>
      <c r="I2890">
        <v>3.657</v>
      </c>
      <c r="J2890">
        <v>-0.27800000000000002</v>
      </c>
      <c r="K2890">
        <v>-1.274</v>
      </c>
      <c r="L2890">
        <v>-2.2709999999999999</v>
      </c>
      <c r="M2890">
        <v>-3.0569999999999999</v>
      </c>
      <c r="N2890">
        <v>-3.226</v>
      </c>
      <c r="O2890">
        <v>1.1359999999999999</v>
      </c>
      <c r="P2890">
        <v>1.143</v>
      </c>
      <c r="Q2890">
        <v>1.139</v>
      </c>
      <c r="R2890">
        <v>0.85199999999999998</v>
      </c>
      <c r="S2890">
        <v>0.38300000000000001</v>
      </c>
    </row>
    <row r="2891" spans="1:19" x14ac:dyDescent="0.3">
      <c r="A2891">
        <v>180</v>
      </c>
      <c r="B2891">
        <v>-0.27400000000000002</v>
      </c>
      <c r="C2891">
        <v>-1.274</v>
      </c>
      <c r="D2891">
        <v>-2.27</v>
      </c>
      <c r="E2891">
        <v>-3.0579999999999998</v>
      </c>
      <c r="F2891">
        <v>-3.22</v>
      </c>
      <c r="G2891">
        <v>3.4</v>
      </c>
      <c r="H2891">
        <v>0.01</v>
      </c>
      <c r="I2891">
        <v>3.657</v>
      </c>
      <c r="J2891">
        <v>-0.27800000000000002</v>
      </c>
      <c r="K2891">
        <v>-1.2729999999999999</v>
      </c>
      <c r="L2891">
        <v>-2.2709999999999999</v>
      </c>
      <c r="M2891">
        <v>-3.0569999999999999</v>
      </c>
      <c r="N2891">
        <v>-3.2290000000000001</v>
      </c>
      <c r="O2891">
        <v>1.1399999999999999</v>
      </c>
      <c r="P2891">
        <v>1.147</v>
      </c>
      <c r="Q2891">
        <v>1.141</v>
      </c>
      <c r="R2891">
        <v>0.85499999999999998</v>
      </c>
      <c r="S2891">
        <v>0.39</v>
      </c>
    </row>
    <row r="2892" spans="1:19" x14ac:dyDescent="0.3">
      <c r="A2892">
        <v>240</v>
      </c>
      <c r="B2892">
        <v>-0.27400000000000002</v>
      </c>
      <c r="C2892">
        <v>-1.274</v>
      </c>
      <c r="D2892">
        <v>-2.27</v>
      </c>
      <c r="E2892">
        <v>-3.0579999999999998</v>
      </c>
      <c r="F2892">
        <v>-3.22</v>
      </c>
      <c r="G2892">
        <v>3.4</v>
      </c>
      <c r="H2892">
        <v>0.01</v>
      </c>
      <c r="I2892">
        <v>3.657</v>
      </c>
      <c r="J2892">
        <v>-0.27800000000000002</v>
      </c>
      <c r="K2892">
        <v>-1.274</v>
      </c>
      <c r="L2892">
        <v>-2.27</v>
      </c>
      <c r="M2892">
        <v>-3.056</v>
      </c>
      <c r="N2892">
        <v>-3.2320000000000002</v>
      </c>
      <c r="O2892">
        <v>1.143</v>
      </c>
      <c r="P2892">
        <v>1.1479999999999999</v>
      </c>
      <c r="Q2892">
        <v>1.1419999999999999</v>
      </c>
      <c r="R2892">
        <v>0.85299999999999998</v>
      </c>
      <c r="S2892">
        <v>0.39600000000000002</v>
      </c>
    </row>
    <row r="2893" spans="1:19" x14ac:dyDescent="0.3">
      <c r="A2893">
        <v>300</v>
      </c>
      <c r="B2893">
        <v>-0.27400000000000002</v>
      </c>
      <c r="C2893">
        <v>-1.274</v>
      </c>
      <c r="D2893">
        <v>-2.27</v>
      </c>
      <c r="E2893">
        <v>-3.0579999999999998</v>
      </c>
      <c r="F2893">
        <v>-3.22</v>
      </c>
      <c r="G2893">
        <v>3.4</v>
      </c>
      <c r="H2893">
        <v>0.01</v>
      </c>
      <c r="I2893">
        <v>3.657</v>
      </c>
      <c r="J2893">
        <v>-0.27700000000000002</v>
      </c>
      <c r="K2893">
        <v>-1.274</v>
      </c>
      <c r="L2893">
        <v>-2.2709999999999999</v>
      </c>
      <c r="M2893">
        <v>-3.0550000000000002</v>
      </c>
      <c r="N2893">
        <v>-3.2349999999999999</v>
      </c>
      <c r="O2893">
        <v>1.145</v>
      </c>
      <c r="P2893">
        <v>1.1459999999999999</v>
      </c>
      <c r="Q2893">
        <v>1.143</v>
      </c>
      <c r="R2893">
        <v>0.85299999999999998</v>
      </c>
      <c r="S2893">
        <v>0.40200000000000002</v>
      </c>
    </row>
    <row r="2894" spans="1:19" x14ac:dyDescent="0.3">
      <c r="A2894">
        <v>360</v>
      </c>
      <c r="B2894">
        <v>-0.27400000000000002</v>
      </c>
      <c r="C2894">
        <v>-1.274</v>
      </c>
      <c r="D2894">
        <v>-2.27</v>
      </c>
      <c r="E2894">
        <v>-3.0579999999999998</v>
      </c>
      <c r="F2894">
        <v>-3.22</v>
      </c>
      <c r="G2894">
        <v>3.4</v>
      </c>
      <c r="H2894">
        <v>0.01</v>
      </c>
      <c r="I2894">
        <v>3.657</v>
      </c>
      <c r="J2894">
        <v>-0.27700000000000002</v>
      </c>
      <c r="K2894">
        <v>-1.2749999999999999</v>
      </c>
      <c r="L2894">
        <v>-2.2709999999999999</v>
      </c>
      <c r="M2894">
        <v>-3.056</v>
      </c>
      <c r="N2894">
        <v>-3.238</v>
      </c>
      <c r="O2894">
        <v>1.147</v>
      </c>
      <c r="P2894">
        <v>1.145</v>
      </c>
      <c r="Q2894">
        <v>1.1419999999999999</v>
      </c>
      <c r="R2894">
        <v>0.85599999999999998</v>
      </c>
      <c r="S2894">
        <v>0.40699999999999997</v>
      </c>
    </row>
    <row r="2895" spans="1:19" x14ac:dyDescent="0.3">
      <c r="A2895">
        <v>420</v>
      </c>
      <c r="B2895">
        <v>-0.27400000000000002</v>
      </c>
      <c r="C2895">
        <v>-1.274</v>
      </c>
      <c r="D2895">
        <v>-2.27</v>
      </c>
      <c r="E2895">
        <v>-3.0579999999999998</v>
      </c>
      <c r="F2895">
        <v>-3.22</v>
      </c>
      <c r="G2895">
        <v>3.4</v>
      </c>
      <c r="H2895">
        <v>0.01</v>
      </c>
      <c r="I2895">
        <v>3.657</v>
      </c>
      <c r="J2895">
        <v>-0.27600000000000002</v>
      </c>
      <c r="K2895">
        <v>-1.2749999999999999</v>
      </c>
      <c r="L2895">
        <v>-2.2709999999999999</v>
      </c>
      <c r="M2895">
        <v>-3.0569999999999999</v>
      </c>
      <c r="N2895">
        <v>-3.2410000000000001</v>
      </c>
      <c r="O2895">
        <v>1.149</v>
      </c>
      <c r="P2895">
        <v>1.145</v>
      </c>
      <c r="Q2895">
        <v>1.143</v>
      </c>
      <c r="R2895">
        <v>0.85899999999999999</v>
      </c>
      <c r="S2895">
        <v>0.41099999999999998</v>
      </c>
    </row>
    <row r="2896" spans="1:19" x14ac:dyDescent="0.3">
      <c r="A2896">
        <v>480</v>
      </c>
      <c r="B2896">
        <v>-0.27400000000000002</v>
      </c>
      <c r="C2896">
        <v>-1.274</v>
      </c>
      <c r="D2896">
        <v>-2.27</v>
      </c>
      <c r="E2896">
        <v>-3.0579999999999998</v>
      </c>
      <c r="F2896">
        <v>-3.22</v>
      </c>
      <c r="G2896">
        <v>3.4</v>
      </c>
      <c r="H2896">
        <v>0.01</v>
      </c>
      <c r="I2896">
        <v>3.657</v>
      </c>
      <c r="J2896">
        <v>-0.27500000000000002</v>
      </c>
      <c r="K2896">
        <v>-1.276</v>
      </c>
      <c r="L2896">
        <v>-2.2709999999999999</v>
      </c>
      <c r="M2896">
        <v>-3.0579999999999998</v>
      </c>
      <c r="N2896">
        <v>-3.2440000000000002</v>
      </c>
      <c r="O2896">
        <v>1.151</v>
      </c>
      <c r="P2896">
        <v>1.1439999999999999</v>
      </c>
      <c r="Q2896">
        <v>1.143</v>
      </c>
      <c r="R2896">
        <v>0.86299999999999999</v>
      </c>
      <c r="S2896">
        <v>0.41399999999999998</v>
      </c>
    </row>
    <row r="2897" spans="1:19" x14ac:dyDescent="0.3">
      <c r="A2897">
        <v>540</v>
      </c>
      <c r="B2897">
        <v>-0.27400000000000002</v>
      </c>
      <c r="C2897">
        <v>-1.274</v>
      </c>
      <c r="D2897">
        <v>-2.27</v>
      </c>
      <c r="E2897">
        <v>-3.0579999999999998</v>
      </c>
      <c r="F2897">
        <v>-3.22</v>
      </c>
      <c r="G2897">
        <v>3.4</v>
      </c>
      <c r="H2897">
        <v>0.01</v>
      </c>
      <c r="I2897">
        <v>3.657</v>
      </c>
      <c r="J2897">
        <v>-0.27400000000000002</v>
      </c>
      <c r="K2897">
        <v>-1.276</v>
      </c>
      <c r="L2897">
        <v>-2.2709999999999999</v>
      </c>
      <c r="M2897">
        <v>-3.06</v>
      </c>
      <c r="N2897">
        <v>-3.2469999999999999</v>
      </c>
      <c r="O2897">
        <v>1.1519999999999999</v>
      </c>
      <c r="P2897">
        <v>1.145</v>
      </c>
      <c r="Q2897">
        <v>1.143</v>
      </c>
      <c r="R2897">
        <v>0.86699999999999999</v>
      </c>
      <c r="S2897">
        <v>0.41599999999999998</v>
      </c>
    </row>
    <row r="2898" spans="1:19" x14ac:dyDescent="0.3">
      <c r="A2898">
        <v>600</v>
      </c>
      <c r="B2898">
        <v>-0.27400000000000002</v>
      </c>
      <c r="C2898">
        <v>-1.274</v>
      </c>
      <c r="D2898">
        <v>-2.27</v>
      </c>
      <c r="E2898">
        <v>-3.0579999999999998</v>
      </c>
      <c r="F2898">
        <v>-3.22</v>
      </c>
      <c r="G2898">
        <v>3.4</v>
      </c>
      <c r="H2898">
        <v>0.01</v>
      </c>
      <c r="I2898">
        <v>3.657</v>
      </c>
      <c r="J2898">
        <v>-0.27200000000000002</v>
      </c>
      <c r="K2898">
        <v>-1.276</v>
      </c>
      <c r="L2898">
        <v>-2.2709999999999999</v>
      </c>
      <c r="M2898">
        <v>-3.0609999999999999</v>
      </c>
      <c r="N2898">
        <v>-3.25</v>
      </c>
      <c r="O2898">
        <v>1.1539999999999999</v>
      </c>
      <c r="P2898">
        <v>1.145</v>
      </c>
      <c r="Q2898">
        <v>1.143</v>
      </c>
      <c r="R2898">
        <v>0.87</v>
      </c>
      <c r="S2898">
        <v>0.41799999999999998</v>
      </c>
    </row>
    <row r="2900" spans="1:19" x14ac:dyDescent="0.3">
      <c r="A2900" t="s">
        <v>0</v>
      </c>
      <c r="B2900" t="s">
        <v>224</v>
      </c>
    </row>
    <row r="2901" spans="1:19" x14ac:dyDescent="0.3">
      <c r="A2901">
        <v>0</v>
      </c>
      <c r="B2901">
        <v>-0.27400000000000002</v>
      </c>
      <c r="C2901">
        <v>-1.274</v>
      </c>
      <c r="D2901">
        <v>-2.27</v>
      </c>
      <c r="E2901">
        <v>-3.0579999999999998</v>
      </c>
      <c r="F2901">
        <v>-3.22</v>
      </c>
      <c r="G2901">
        <v>3.4</v>
      </c>
      <c r="H2901">
        <v>0.01</v>
      </c>
      <c r="I2901">
        <v>3.452</v>
      </c>
      <c r="J2901">
        <v>-0.27400000000000002</v>
      </c>
      <c r="K2901">
        <v>-1.274</v>
      </c>
      <c r="L2901">
        <v>-2.27</v>
      </c>
      <c r="M2901">
        <v>-3.0579999999999998</v>
      </c>
      <c r="N2901">
        <v>-3.22</v>
      </c>
      <c r="O2901">
        <v>1.123</v>
      </c>
      <c r="P2901">
        <v>1.123</v>
      </c>
      <c r="Q2901">
        <v>1.117</v>
      </c>
      <c r="R2901">
        <v>0.84099999999999997</v>
      </c>
      <c r="S2901">
        <v>0.36499999999999999</v>
      </c>
    </row>
    <row r="2902" spans="1:19" x14ac:dyDescent="0.3">
      <c r="A2902">
        <v>60</v>
      </c>
      <c r="B2902">
        <v>-0.27400000000000002</v>
      </c>
      <c r="C2902">
        <v>-1.274</v>
      </c>
      <c r="D2902">
        <v>-2.27</v>
      </c>
      <c r="E2902">
        <v>-3.0579999999999998</v>
      </c>
      <c r="F2902">
        <v>-3.22</v>
      </c>
      <c r="G2902">
        <v>3.4</v>
      </c>
      <c r="H2902">
        <v>0.01</v>
      </c>
      <c r="I2902">
        <v>3.452</v>
      </c>
      <c r="J2902">
        <v>-0.27700000000000002</v>
      </c>
      <c r="K2902">
        <v>-1.274</v>
      </c>
      <c r="L2902">
        <v>-2.2709999999999999</v>
      </c>
      <c r="M2902">
        <v>-3.0579999999999998</v>
      </c>
      <c r="N2902">
        <v>-3.22</v>
      </c>
      <c r="O2902">
        <v>1.131</v>
      </c>
      <c r="P2902">
        <v>1.1399999999999999</v>
      </c>
      <c r="Q2902">
        <v>1.133</v>
      </c>
      <c r="R2902">
        <v>0.84699999999999998</v>
      </c>
      <c r="S2902">
        <v>0.36699999999999999</v>
      </c>
    </row>
    <row r="2903" spans="1:19" x14ac:dyDescent="0.3">
      <c r="A2903">
        <v>120</v>
      </c>
      <c r="B2903">
        <v>-0.27400000000000002</v>
      </c>
      <c r="C2903">
        <v>-1.274</v>
      </c>
      <c r="D2903">
        <v>-2.27</v>
      </c>
      <c r="E2903">
        <v>-3.0579999999999998</v>
      </c>
      <c r="F2903">
        <v>-3.22</v>
      </c>
      <c r="G2903">
        <v>3.4</v>
      </c>
      <c r="H2903">
        <v>0.01</v>
      </c>
      <c r="I2903">
        <v>3.452</v>
      </c>
      <c r="J2903">
        <v>-0.27800000000000002</v>
      </c>
      <c r="K2903">
        <v>-1.274</v>
      </c>
      <c r="L2903">
        <v>-2.27</v>
      </c>
      <c r="M2903">
        <v>-3.0569999999999999</v>
      </c>
      <c r="N2903">
        <v>-3.22</v>
      </c>
      <c r="O2903">
        <v>1.1359999999999999</v>
      </c>
      <c r="P2903">
        <v>1.143</v>
      </c>
      <c r="Q2903">
        <v>1.1379999999999999</v>
      </c>
      <c r="R2903">
        <v>0.85199999999999998</v>
      </c>
      <c r="S2903">
        <v>0.36699999999999999</v>
      </c>
    </row>
    <row r="2904" spans="1:19" x14ac:dyDescent="0.3">
      <c r="A2904">
        <v>180</v>
      </c>
      <c r="B2904">
        <v>-0.27400000000000002</v>
      </c>
      <c r="C2904">
        <v>-1.274</v>
      </c>
      <c r="D2904">
        <v>-2.27</v>
      </c>
      <c r="E2904">
        <v>-3.0579999999999998</v>
      </c>
      <c r="F2904">
        <v>-3.22</v>
      </c>
      <c r="G2904">
        <v>3.4</v>
      </c>
      <c r="H2904">
        <v>0.01</v>
      </c>
      <c r="I2904">
        <v>3.452</v>
      </c>
      <c r="J2904">
        <v>-0.27800000000000002</v>
      </c>
      <c r="K2904">
        <v>-1.2729999999999999</v>
      </c>
      <c r="L2904">
        <v>-2.2709999999999999</v>
      </c>
      <c r="M2904">
        <v>-3.0569999999999999</v>
      </c>
      <c r="N2904">
        <v>-3.22</v>
      </c>
      <c r="O2904">
        <v>1.1399999999999999</v>
      </c>
      <c r="P2904">
        <v>1.147</v>
      </c>
      <c r="Q2904">
        <v>1.141</v>
      </c>
      <c r="R2904">
        <v>0.85399999999999998</v>
      </c>
      <c r="S2904">
        <v>0.36899999999999999</v>
      </c>
    </row>
    <row r="2905" spans="1:19" x14ac:dyDescent="0.3">
      <c r="A2905">
        <v>240</v>
      </c>
      <c r="B2905">
        <v>-0.27400000000000002</v>
      </c>
      <c r="C2905">
        <v>-1.274</v>
      </c>
      <c r="D2905">
        <v>-2.27</v>
      </c>
      <c r="E2905">
        <v>-3.0579999999999998</v>
      </c>
      <c r="F2905">
        <v>-3.22</v>
      </c>
      <c r="G2905">
        <v>3.4</v>
      </c>
      <c r="H2905">
        <v>0.01</v>
      </c>
      <c r="I2905">
        <v>3.452</v>
      </c>
      <c r="J2905">
        <v>-0.27800000000000002</v>
      </c>
      <c r="K2905">
        <v>-1.274</v>
      </c>
      <c r="L2905">
        <v>-2.2709999999999999</v>
      </c>
      <c r="M2905">
        <v>-3.056</v>
      </c>
      <c r="N2905">
        <v>-3.22</v>
      </c>
      <c r="O2905">
        <v>1.143</v>
      </c>
      <c r="P2905">
        <v>1.1479999999999999</v>
      </c>
      <c r="Q2905">
        <v>1.1419999999999999</v>
      </c>
      <c r="R2905">
        <v>0.85499999999999998</v>
      </c>
      <c r="S2905">
        <v>0.36899999999999999</v>
      </c>
    </row>
    <row r="2906" spans="1:19" x14ac:dyDescent="0.3">
      <c r="A2906">
        <v>300</v>
      </c>
      <c r="B2906">
        <v>-0.27400000000000002</v>
      </c>
      <c r="C2906">
        <v>-1.274</v>
      </c>
      <c r="D2906">
        <v>-2.27</v>
      </c>
      <c r="E2906">
        <v>-3.0579999999999998</v>
      </c>
      <c r="F2906">
        <v>-3.22</v>
      </c>
      <c r="G2906">
        <v>3.4</v>
      </c>
      <c r="H2906">
        <v>0.01</v>
      </c>
      <c r="I2906">
        <v>3.452</v>
      </c>
      <c r="J2906">
        <v>-0.27700000000000002</v>
      </c>
      <c r="K2906">
        <v>-1.274</v>
      </c>
      <c r="L2906">
        <v>-2.2709999999999999</v>
      </c>
      <c r="M2906">
        <v>-3.056</v>
      </c>
      <c r="N2906">
        <v>-3.22</v>
      </c>
      <c r="O2906">
        <v>1.145</v>
      </c>
      <c r="P2906">
        <v>1.1459999999999999</v>
      </c>
      <c r="Q2906">
        <v>1.1419999999999999</v>
      </c>
      <c r="R2906">
        <v>0.85599999999999998</v>
      </c>
      <c r="S2906">
        <v>0.371</v>
      </c>
    </row>
    <row r="2907" spans="1:19" x14ac:dyDescent="0.3">
      <c r="A2907">
        <v>360</v>
      </c>
      <c r="B2907">
        <v>-0.27400000000000002</v>
      </c>
      <c r="C2907">
        <v>-1.274</v>
      </c>
      <c r="D2907">
        <v>-2.27</v>
      </c>
      <c r="E2907">
        <v>-3.0579999999999998</v>
      </c>
      <c r="F2907">
        <v>-3.22</v>
      </c>
      <c r="G2907">
        <v>3.4</v>
      </c>
      <c r="H2907">
        <v>0.01</v>
      </c>
      <c r="I2907">
        <v>3.452</v>
      </c>
      <c r="J2907">
        <v>-0.27700000000000002</v>
      </c>
      <c r="K2907">
        <v>-1.2749999999999999</v>
      </c>
      <c r="L2907">
        <v>-2.2709999999999999</v>
      </c>
      <c r="M2907">
        <v>-3.056</v>
      </c>
      <c r="N2907">
        <v>-3.22</v>
      </c>
      <c r="O2907">
        <v>1.147</v>
      </c>
      <c r="P2907">
        <v>1.145</v>
      </c>
      <c r="Q2907">
        <v>1.1419999999999999</v>
      </c>
      <c r="R2907">
        <v>0.85599999999999998</v>
      </c>
      <c r="S2907">
        <v>0.373</v>
      </c>
    </row>
    <row r="2908" spans="1:19" x14ac:dyDescent="0.3">
      <c r="A2908">
        <v>420</v>
      </c>
      <c r="B2908">
        <v>-0.27400000000000002</v>
      </c>
      <c r="C2908">
        <v>-1.274</v>
      </c>
      <c r="D2908">
        <v>-2.27</v>
      </c>
      <c r="E2908">
        <v>-3.0579999999999998</v>
      </c>
      <c r="F2908">
        <v>-3.22</v>
      </c>
      <c r="G2908">
        <v>3.4</v>
      </c>
      <c r="H2908">
        <v>0.01</v>
      </c>
      <c r="I2908">
        <v>3.452</v>
      </c>
      <c r="J2908">
        <v>-0.27600000000000002</v>
      </c>
      <c r="K2908">
        <v>-1.2749999999999999</v>
      </c>
      <c r="L2908">
        <v>-2.2709999999999999</v>
      </c>
      <c r="M2908">
        <v>-3.056</v>
      </c>
      <c r="N2908">
        <v>-3.22</v>
      </c>
      <c r="O2908">
        <v>1.149</v>
      </c>
      <c r="P2908">
        <v>1.145</v>
      </c>
      <c r="Q2908">
        <v>1.143</v>
      </c>
      <c r="R2908">
        <v>0.85699999999999998</v>
      </c>
      <c r="S2908">
        <v>0.374</v>
      </c>
    </row>
    <row r="2909" spans="1:19" x14ac:dyDescent="0.3">
      <c r="A2909">
        <v>480</v>
      </c>
      <c r="B2909">
        <v>-0.27400000000000002</v>
      </c>
      <c r="C2909">
        <v>-1.274</v>
      </c>
      <c r="D2909">
        <v>-2.27</v>
      </c>
      <c r="E2909">
        <v>-3.0579999999999998</v>
      </c>
      <c r="F2909">
        <v>-3.22</v>
      </c>
      <c r="G2909">
        <v>3.4</v>
      </c>
      <c r="H2909">
        <v>0.01</v>
      </c>
      <c r="I2909">
        <v>3.452</v>
      </c>
      <c r="J2909">
        <v>-0.27500000000000002</v>
      </c>
      <c r="K2909">
        <v>-1.276</v>
      </c>
      <c r="L2909">
        <v>-2.2709999999999999</v>
      </c>
      <c r="M2909">
        <v>-3.056</v>
      </c>
      <c r="N2909">
        <v>-3.22</v>
      </c>
      <c r="O2909">
        <v>1.151</v>
      </c>
      <c r="P2909">
        <v>1.1439999999999999</v>
      </c>
      <c r="Q2909">
        <v>1.143</v>
      </c>
      <c r="R2909">
        <v>0.85599999999999998</v>
      </c>
      <c r="S2909">
        <v>0.375</v>
      </c>
    </row>
    <row r="2910" spans="1:19" x14ac:dyDescent="0.3">
      <c r="A2910">
        <v>540</v>
      </c>
      <c r="B2910">
        <v>-0.27400000000000002</v>
      </c>
      <c r="C2910">
        <v>-1.274</v>
      </c>
      <c r="D2910">
        <v>-2.27</v>
      </c>
      <c r="E2910">
        <v>-3.0579999999999998</v>
      </c>
      <c r="F2910">
        <v>-3.22</v>
      </c>
      <c r="G2910">
        <v>3.4</v>
      </c>
      <c r="H2910">
        <v>0.01</v>
      </c>
      <c r="I2910">
        <v>3.452</v>
      </c>
      <c r="J2910">
        <v>-0.27400000000000002</v>
      </c>
      <c r="K2910">
        <v>-1.276</v>
      </c>
      <c r="L2910">
        <v>-2.2709999999999999</v>
      </c>
      <c r="M2910">
        <v>-3.056</v>
      </c>
      <c r="N2910">
        <v>-3.22</v>
      </c>
      <c r="O2910">
        <v>1.1519999999999999</v>
      </c>
      <c r="P2910">
        <v>1.145</v>
      </c>
      <c r="Q2910">
        <v>1.143</v>
      </c>
      <c r="R2910">
        <v>0.85599999999999998</v>
      </c>
      <c r="S2910">
        <v>0.375</v>
      </c>
    </row>
    <row r="2911" spans="1:19" x14ac:dyDescent="0.3">
      <c r="A2911">
        <v>600</v>
      </c>
      <c r="B2911">
        <v>-0.27400000000000002</v>
      </c>
      <c r="C2911">
        <v>-1.274</v>
      </c>
      <c r="D2911">
        <v>-2.27</v>
      </c>
      <c r="E2911">
        <v>-3.0579999999999998</v>
      </c>
      <c r="F2911">
        <v>-3.22</v>
      </c>
      <c r="G2911">
        <v>3.4</v>
      </c>
      <c r="H2911">
        <v>0.01</v>
      </c>
      <c r="I2911">
        <v>3.452</v>
      </c>
      <c r="J2911">
        <v>-0.27200000000000002</v>
      </c>
      <c r="K2911">
        <v>-1.276</v>
      </c>
      <c r="L2911">
        <v>-2.2709999999999999</v>
      </c>
      <c r="M2911">
        <v>-3.056</v>
      </c>
      <c r="N2911">
        <v>-3.22</v>
      </c>
      <c r="O2911">
        <v>1.1539999999999999</v>
      </c>
      <c r="P2911">
        <v>1.145</v>
      </c>
      <c r="Q2911">
        <v>1.1419999999999999</v>
      </c>
      <c r="R2911">
        <v>0.85699999999999998</v>
      </c>
      <c r="S2911">
        <v>0.375</v>
      </c>
    </row>
    <row r="2913" spans="1:19" x14ac:dyDescent="0.3">
      <c r="A2913" t="s">
        <v>0</v>
      </c>
      <c r="B2913" t="s">
        <v>225</v>
      </c>
    </row>
    <row r="2914" spans="1:19" x14ac:dyDescent="0.3">
      <c r="A2914">
        <v>0</v>
      </c>
      <c r="B2914">
        <v>-0.27400000000000002</v>
      </c>
      <c r="C2914">
        <v>-1.274</v>
      </c>
      <c r="D2914">
        <v>-2.27</v>
      </c>
      <c r="E2914">
        <v>-3.0579999999999998</v>
      </c>
      <c r="F2914">
        <v>-3.22</v>
      </c>
      <c r="G2914">
        <v>3.4</v>
      </c>
      <c r="H2914">
        <v>0.01</v>
      </c>
      <c r="I2914">
        <v>3.238</v>
      </c>
      <c r="J2914">
        <v>-0.27400000000000002</v>
      </c>
      <c r="K2914">
        <v>-1.274</v>
      </c>
      <c r="L2914">
        <v>-2.27</v>
      </c>
      <c r="M2914">
        <v>-3.0579999999999998</v>
      </c>
      <c r="N2914">
        <v>-3.22</v>
      </c>
      <c r="O2914">
        <v>1.123</v>
      </c>
      <c r="P2914">
        <v>1.123</v>
      </c>
      <c r="Q2914">
        <v>1.117</v>
      </c>
      <c r="R2914">
        <v>0.84099999999999997</v>
      </c>
      <c r="S2914">
        <v>0.36499999999999999</v>
      </c>
    </row>
    <row r="2915" spans="1:19" x14ac:dyDescent="0.3">
      <c r="A2915">
        <v>60</v>
      </c>
      <c r="B2915">
        <v>-0.27400000000000002</v>
      </c>
      <c r="C2915">
        <v>-1.274</v>
      </c>
      <c r="D2915">
        <v>-2.27</v>
      </c>
      <c r="E2915">
        <v>-3.0579999999999998</v>
      </c>
      <c r="F2915">
        <v>-3.22</v>
      </c>
      <c r="G2915">
        <v>3.4</v>
      </c>
      <c r="H2915">
        <v>0.01</v>
      </c>
      <c r="I2915">
        <v>3.238</v>
      </c>
      <c r="J2915">
        <v>-0.27700000000000002</v>
      </c>
      <c r="K2915">
        <v>-1.2729999999999999</v>
      </c>
      <c r="L2915">
        <v>-2.2709999999999999</v>
      </c>
      <c r="M2915">
        <v>-3.0579999999999998</v>
      </c>
      <c r="N2915">
        <v>-3.2170000000000001</v>
      </c>
      <c r="O2915">
        <v>1.131</v>
      </c>
      <c r="P2915">
        <v>1.139</v>
      </c>
      <c r="Q2915">
        <v>1.133</v>
      </c>
      <c r="R2915">
        <v>0.84799999999999998</v>
      </c>
      <c r="S2915">
        <v>0.35799999999999998</v>
      </c>
    </row>
    <row r="2916" spans="1:19" x14ac:dyDescent="0.3">
      <c r="A2916">
        <v>120</v>
      </c>
      <c r="B2916">
        <v>-0.27400000000000002</v>
      </c>
      <c r="C2916">
        <v>-1.274</v>
      </c>
      <c r="D2916">
        <v>-2.27</v>
      </c>
      <c r="E2916">
        <v>-3.0579999999999998</v>
      </c>
      <c r="F2916">
        <v>-3.22</v>
      </c>
      <c r="G2916">
        <v>3.4</v>
      </c>
      <c r="H2916">
        <v>0.01</v>
      </c>
      <c r="I2916">
        <v>3.238</v>
      </c>
      <c r="J2916">
        <v>-0.27800000000000002</v>
      </c>
      <c r="K2916">
        <v>-1.274</v>
      </c>
      <c r="L2916">
        <v>-2.27</v>
      </c>
      <c r="M2916">
        <v>-3.0569999999999999</v>
      </c>
      <c r="N2916">
        <v>-3.214</v>
      </c>
      <c r="O2916">
        <v>1.1359999999999999</v>
      </c>
      <c r="P2916">
        <v>1.1439999999999999</v>
      </c>
      <c r="Q2916">
        <v>1.1379999999999999</v>
      </c>
      <c r="R2916">
        <v>0.85099999999999998</v>
      </c>
      <c r="S2916">
        <v>0.35299999999999998</v>
      </c>
    </row>
    <row r="2917" spans="1:19" x14ac:dyDescent="0.3">
      <c r="A2917">
        <v>180</v>
      </c>
      <c r="B2917">
        <v>-0.27400000000000002</v>
      </c>
      <c r="C2917">
        <v>-1.274</v>
      </c>
      <c r="D2917">
        <v>-2.27</v>
      </c>
      <c r="E2917">
        <v>-3.0579999999999998</v>
      </c>
      <c r="F2917">
        <v>-3.22</v>
      </c>
      <c r="G2917">
        <v>3.4</v>
      </c>
      <c r="H2917">
        <v>0.01</v>
      </c>
      <c r="I2917">
        <v>3.238</v>
      </c>
      <c r="J2917">
        <v>-0.27800000000000002</v>
      </c>
      <c r="K2917">
        <v>-1.2729999999999999</v>
      </c>
      <c r="L2917">
        <v>-2.2709999999999999</v>
      </c>
      <c r="M2917">
        <v>-3.056</v>
      </c>
      <c r="N2917">
        <v>-3.2109999999999999</v>
      </c>
      <c r="O2917">
        <v>1.1399999999999999</v>
      </c>
      <c r="P2917">
        <v>1.147</v>
      </c>
      <c r="Q2917">
        <v>1.141</v>
      </c>
      <c r="R2917">
        <v>0.85299999999999998</v>
      </c>
      <c r="S2917">
        <v>0.34799999999999998</v>
      </c>
    </row>
    <row r="2918" spans="1:19" x14ac:dyDescent="0.3">
      <c r="A2918">
        <v>240</v>
      </c>
      <c r="B2918">
        <v>-0.27400000000000002</v>
      </c>
      <c r="C2918">
        <v>-1.274</v>
      </c>
      <c r="D2918">
        <v>-2.27</v>
      </c>
      <c r="E2918">
        <v>-3.0579999999999998</v>
      </c>
      <c r="F2918">
        <v>-3.22</v>
      </c>
      <c r="G2918">
        <v>3.4</v>
      </c>
      <c r="H2918">
        <v>0.01</v>
      </c>
      <c r="I2918">
        <v>3.238</v>
      </c>
      <c r="J2918">
        <v>-0.27800000000000002</v>
      </c>
      <c r="K2918">
        <v>-1.274</v>
      </c>
      <c r="L2918">
        <v>-2.2709999999999999</v>
      </c>
      <c r="M2918">
        <v>-3.0569999999999999</v>
      </c>
      <c r="N2918">
        <v>-3.2080000000000002</v>
      </c>
      <c r="O2918">
        <v>1.143</v>
      </c>
      <c r="P2918">
        <v>1.1479999999999999</v>
      </c>
      <c r="Q2918">
        <v>1.1419999999999999</v>
      </c>
      <c r="R2918">
        <v>0.85699999999999998</v>
      </c>
      <c r="S2918">
        <v>0.34300000000000003</v>
      </c>
    </row>
    <row r="2919" spans="1:19" x14ac:dyDescent="0.3">
      <c r="A2919">
        <v>300</v>
      </c>
      <c r="B2919">
        <v>-0.27400000000000002</v>
      </c>
      <c r="C2919">
        <v>-1.274</v>
      </c>
      <c r="D2919">
        <v>-2.27</v>
      </c>
      <c r="E2919">
        <v>-3.0579999999999998</v>
      </c>
      <c r="F2919">
        <v>-3.22</v>
      </c>
      <c r="G2919">
        <v>3.4</v>
      </c>
      <c r="H2919">
        <v>0.01</v>
      </c>
      <c r="I2919">
        <v>3.238</v>
      </c>
      <c r="J2919">
        <v>-0.27700000000000002</v>
      </c>
      <c r="K2919">
        <v>-1.274</v>
      </c>
      <c r="L2919">
        <v>-2.2709999999999999</v>
      </c>
      <c r="M2919">
        <v>-3.0569999999999999</v>
      </c>
      <c r="N2919">
        <v>-3.2050000000000001</v>
      </c>
      <c r="O2919">
        <v>1.145</v>
      </c>
      <c r="P2919">
        <v>1.1459999999999999</v>
      </c>
      <c r="Q2919">
        <v>1.1419999999999999</v>
      </c>
      <c r="R2919">
        <v>0.85799999999999998</v>
      </c>
      <c r="S2919">
        <v>0.34</v>
      </c>
    </row>
    <row r="2920" spans="1:19" x14ac:dyDescent="0.3">
      <c r="A2920">
        <v>360</v>
      </c>
      <c r="B2920">
        <v>-0.27400000000000002</v>
      </c>
      <c r="C2920">
        <v>-1.274</v>
      </c>
      <c r="D2920">
        <v>-2.27</v>
      </c>
      <c r="E2920">
        <v>-3.0579999999999998</v>
      </c>
      <c r="F2920">
        <v>-3.22</v>
      </c>
      <c r="G2920">
        <v>3.4</v>
      </c>
      <c r="H2920">
        <v>0.01</v>
      </c>
      <c r="I2920">
        <v>3.238</v>
      </c>
      <c r="J2920">
        <v>-0.27700000000000002</v>
      </c>
      <c r="K2920">
        <v>-1.2749999999999999</v>
      </c>
      <c r="L2920">
        <v>-2.2709999999999999</v>
      </c>
      <c r="M2920">
        <v>-3.056</v>
      </c>
      <c r="N2920">
        <v>-3.202</v>
      </c>
      <c r="O2920">
        <v>1.147</v>
      </c>
      <c r="P2920">
        <v>1.145</v>
      </c>
      <c r="Q2920">
        <v>1.1419999999999999</v>
      </c>
      <c r="R2920">
        <v>0.85599999999999998</v>
      </c>
      <c r="S2920">
        <v>0.33800000000000002</v>
      </c>
    </row>
    <row r="2921" spans="1:19" x14ac:dyDescent="0.3">
      <c r="A2921">
        <v>420</v>
      </c>
      <c r="B2921">
        <v>-0.27400000000000002</v>
      </c>
      <c r="C2921">
        <v>-1.274</v>
      </c>
      <c r="D2921">
        <v>-2.27</v>
      </c>
      <c r="E2921">
        <v>-3.0579999999999998</v>
      </c>
      <c r="F2921">
        <v>-3.22</v>
      </c>
      <c r="G2921">
        <v>3.4</v>
      </c>
      <c r="H2921">
        <v>0.01</v>
      </c>
      <c r="I2921">
        <v>3.238</v>
      </c>
      <c r="J2921">
        <v>-0.27600000000000002</v>
      </c>
      <c r="K2921">
        <v>-1.2749999999999999</v>
      </c>
      <c r="L2921">
        <v>-2.2709999999999999</v>
      </c>
      <c r="M2921">
        <v>-3.0550000000000002</v>
      </c>
      <c r="N2921">
        <v>-3.1989999999999998</v>
      </c>
      <c r="O2921">
        <v>1.149</v>
      </c>
      <c r="P2921">
        <v>1.145</v>
      </c>
      <c r="Q2921">
        <v>1.143</v>
      </c>
      <c r="R2921">
        <v>0.85299999999999998</v>
      </c>
      <c r="S2921">
        <v>0.33600000000000002</v>
      </c>
    </row>
    <row r="2922" spans="1:19" x14ac:dyDescent="0.3">
      <c r="A2922">
        <v>480</v>
      </c>
      <c r="B2922">
        <v>-0.27400000000000002</v>
      </c>
      <c r="C2922">
        <v>-1.274</v>
      </c>
      <c r="D2922">
        <v>-2.27</v>
      </c>
      <c r="E2922">
        <v>-3.0579999999999998</v>
      </c>
      <c r="F2922">
        <v>-3.22</v>
      </c>
      <c r="G2922">
        <v>3.4</v>
      </c>
      <c r="H2922">
        <v>0.01</v>
      </c>
      <c r="I2922">
        <v>3.238</v>
      </c>
      <c r="J2922">
        <v>-0.27500000000000002</v>
      </c>
      <c r="K2922">
        <v>-1.276</v>
      </c>
      <c r="L2922">
        <v>-2.2709999999999999</v>
      </c>
      <c r="M2922">
        <v>-3.0529999999999999</v>
      </c>
      <c r="N2922">
        <v>-3.1960000000000002</v>
      </c>
      <c r="O2922">
        <v>1.151</v>
      </c>
      <c r="P2922">
        <v>1.1439999999999999</v>
      </c>
      <c r="Q2922">
        <v>1.143</v>
      </c>
      <c r="R2922">
        <v>0.84899999999999998</v>
      </c>
      <c r="S2922">
        <v>0.33500000000000002</v>
      </c>
    </row>
    <row r="2923" spans="1:19" x14ac:dyDescent="0.3">
      <c r="A2923">
        <v>540</v>
      </c>
      <c r="B2923">
        <v>-0.27400000000000002</v>
      </c>
      <c r="C2923">
        <v>-1.274</v>
      </c>
      <c r="D2923">
        <v>-2.27</v>
      </c>
      <c r="E2923">
        <v>-3.0579999999999998</v>
      </c>
      <c r="F2923">
        <v>-3.22</v>
      </c>
      <c r="G2923">
        <v>3.4</v>
      </c>
      <c r="H2923">
        <v>0.01</v>
      </c>
      <c r="I2923">
        <v>3.238</v>
      </c>
      <c r="J2923">
        <v>-0.27400000000000002</v>
      </c>
      <c r="K2923">
        <v>-1.276</v>
      </c>
      <c r="L2923">
        <v>-2.2709999999999999</v>
      </c>
      <c r="M2923">
        <v>-3.052</v>
      </c>
      <c r="N2923">
        <v>-3.1930000000000001</v>
      </c>
      <c r="O2923">
        <v>1.1519999999999999</v>
      </c>
      <c r="P2923">
        <v>1.145</v>
      </c>
      <c r="Q2923">
        <v>1.143</v>
      </c>
      <c r="R2923">
        <v>0.84599999999999997</v>
      </c>
      <c r="S2923">
        <v>0.33300000000000002</v>
      </c>
    </row>
    <row r="2924" spans="1:19" x14ac:dyDescent="0.3">
      <c r="A2924">
        <v>600</v>
      </c>
      <c r="B2924">
        <v>-0.27400000000000002</v>
      </c>
      <c r="C2924">
        <v>-1.274</v>
      </c>
      <c r="D2924">
        <v>-2.27</v>
      </c>
      <c r="E2924">
        <v>-3.0579999999999998</v>
      </c>
      <c r="F2924">
        <v>-3.22</v>
      </c>
      <c r="G2924">
        <v>3.4</v>
      </c>
      <c r="H2924">
        <v>0.01</v>
      </c>
      <c r="I2924">
        <v>3.238</v>
      </c>
      <c r="J2924">
        <v>-0.27200000000000002</v>
      </c>
      <c r="K2924">
        <v>-1.276</v>
      </c>
      <c r="L2924">
        <v>-2.2709999999999999</v>
      </c>
      <c r="M2924">
        <v>-3.05</v>
      </c>
      <c r="N2924">
        <v>-3.19</v>
      </c>
      <c r="O2924">
        <v>1.1539999999999999</v>
      </c>
      <c r="P2924">
        <v>1.145</v>
      </c>
      <c r="Q2924">
        <v>1.1419999999999999</v>
      </c>
      <c r="R2924">
        <v>0.84199999999999997</v>
      </c>
      <c r="S2924">
        <v>0.33100000000000002</v>
      </c>
    </row>
    <row r="2926" spans="1:19" x14ac:dyDescent="0.3">
      <c r="A2926" t="s">
        <v>0</v>
      </c>
      <c r="B2926" t="s">
        <v>226</v>
      </c>
    </row>
    <row r="2927" spans="1:19" x14ac:dyDescent="0.3">
      <c r="A2927">
        <v>0</v>
      </c>
      <c r="B2927">
        <v>-0.27400000000000002</v>
      </c>
      <c r="C2927">
        <v>-1.274</v>
      </c>
      <c r="D2927">
        <v>-2.27</v>
      </c>
      <c r="E2927">
        <v>-3.052</v>
      </c>
      <c r="F2927">
        <v>-3.21</v>
      </c>
      <c r="G2927">
        <v>3.4</v>
      </c>
      <c r="H2927">
        <v>0.01</v>
      </c>
      <c r="I2927">
        <v>3.66</v>
      </c>
      <c r="J2927">
        <v>-0.27400000000000002</v>
      </c>
      <c r="K2927">
        <v>-1.274</v>
      </c>
      <c r="L2927">
        <v>-2.27</v>
      </c>
      <c r="M2927">
        <v>-3.052</v>
      </c>
      <c r="N2927">
        <v>-3.21</v>
      </c>
      <c r="O2927">
        <v>1.123</v>
      </c>
      <c r="P2927">
        <v>1.123</v>
      </c>
      <c r="Q2927">
        <v>1.117</v>
      </c>
      <c r="R2927">
        <v>0.83499999999999996</v>
      </c>
      <c r="S2927">
        <v>0.36199999999999999</v>
      </c>
    </row>
    <row r="2928" spans="1:19" x14ac:dyDescent="0.3">
      <c r="A2928">
        <v>60</v>
      </c>
      <c r="B2928">
        <v>-0.27400000000000002</v>
      </c>
      <c r="C2928">
        <v>-1.274</v>
      </c>
      <c r="D2928">
        <v>-2.27</v>
      </c>
      <c r="E2928">
        <v>-3.052</v>
      </c>
      <c r="F2928">
        <v>-3.21</v>
      </c>
      <c r="G2928">
        <v>3.4</v>
      </c>
      <c r="H2928">
        <v>0.01</v>
      </c>
      <c r="I2928">
        <v>3.66</v>
      </c>
      <c r="J2928">
        <v>-0.27600000000000002</v>
      </c>
      <c r="K2928">
        <v>-1.274</v>
      </c>
      <c r="L2928">
        <v>-2.27</v>
      </c>
      <c r="M2928">
        <v>-3.052</v>
      </c>
      <c r="N2928">
        <v>-3.2130000000000001</v>
      </c>
      <c r="O2928">
        <v>1.1299999999999999</v>
      </c>
      <c r="P2928">
        <v>1.1399999999999999</v>
      </c>
      <c r="Q2928">
        <v>1.133</v>
      </c>
      <c r="R2928">
        <v>0.84</v>
      </c>
      <c r="S2928">
        <v>0.372</v>
      </c>
    </row>
    <row r="2929" spans="1:19" x14ac:dyDescent="0.3">
      <c r="A2929">
        <v>120</v>
      </c>
      <c r="B2929">
        <v>-0.27400000000000002</v>
      </c>
      <c r="C2929">
        <v>-1.274</v>
      </c>
      <c r="D2929">
        <v>-2.27</v>
      </c>
      <c r="E2929">
        <v>-3.052</v>
      </c>
      <c r="F2929">
        <v>-3.21</v>
      </c>
      <c r="G2929">
        <v>3.4</v>
      </c>
      <c r="H2929">
        <v>0.01</v>
      </c>
      <c r="I2929">
        <v>3.66</v>
      </c>
      <c r="J2929">
        <v>-0.27800000000000002</v>
      </c>
      <c r="K2929">
        <v>-1.274</v>
      </c>
      <c r="L2929">
        <v>-2.27</v>
      </c>
      <c r="M2929">
        <v>-3.0510000000000002</v>
      </c>
      <c r="N2929">
        <v>-3.2160000000000002</v>
      </c>
      <c r="O2929">
        <v>1.1359999999999999</v>
      </c>
      <c r="P2929">
        <v>1.143</v>
      </c>
      <c r="Q2929">
        <v>1.139</v>
      </c>
      <c r="R2929">
        <v>0.84499999999999997</v>
      </c>
      <c r="S2929">
        <v>0.38</v>
      </c>
    </row>
    <row r="2930" spans="1:19" x14ac:dyDescent="0.3">
      <c r="A2930">
        <v>180</v>
      </c>
      <c r="B2930">
        <v>-0.27400000000000002</v>
      </c>
      <c r="C2930">
        <v>-1.274</v>
      </c>
      <c r="D2930">
        <v>-2.27</v>
      </c>
      <c r="E2930">
        <v>-3.052</v>
      </c>
      <c r="F2930">
        <v>-3.21</v>
      </c>
      <c r="G2930">
        <v>3.4</v>
      </c>
      <c r="H2930">
        <v>0.01</v>
      </c>
      <c r="I2930">
        <v>3.66</v>
      </c>
      <c r="J2930">
        <v>-0.27800000000000002</v>
      </c>
      <c r="K2930">
        <v>-1.2729999999999999</v>
      </c>
      <c r="L2930">
        <v>-2.27</v>
      </c>
      <c r="M2930">
        <v>-3.0510000000000002</v>
      </c>
      <c r="N2930">
        <v>-3.2189999999999999</v>
      </c>
      <c r="O2930">
        <v>1.1399999999999999</v>
      </c>
      <c r="P2930">
        <v>1.147</v>
      </c>
      <c r="Q2930">
        <v>1.1399999999999999</v>
      </c>
      <c r="R2930">
        <v>0.84899999999999998</v>
      </c>
      <c r="S2930">
        <v>0.38700000000000001</v>
      </c>
    </row>
    <row r="2931" spans="1:19" x14ac:dyDescent="0.3">
      <c r="A2931">
        <v>240</v>
      </c>
      <c r="B2931">
        <v>-0.27400000000000002</v>
      </c>
      <c r="C2931">
        <v>-1.274</v>
      </c>
      <c r="D2931">
        <v>-2.27</v>
      </c>
      <c r="E2931">
        <v>-3.052</v>
      </c>
      <c r="F2931">
        <v>-3.21</v>
      </c>
      <c r="G2931">
        <v>3.4</v>
      </c>
      <c r="H2931">
        <v>0.01</v>
      </c>
      <c r="I2931">
        <v>3.66</v>
      </c>
      <c r="J2931">
        <v>-0.27800000000000002</v>
      </c>
      <c r="K2931">
        <v>-1.274</v>
      </c>
      <c r="L2931">
        <v>-2.27</v>
      </c>
      <c r="M2931">
        <v>-3.05</v>
      </c>
      <c r="N2931">
        <v>-3.222</v>
      </c>
      <c r="O2931">
        <v>1.143</v>
      </c>
      <c r="P2931">
        <v>1.1479999999999999</v>
      </c>
      <c r="Q2931">
        <v>1.1419999999999999</v>
      </c>
      <c r="R2931">
        <v>0.84699999999999998</v>
      </c>
      <c r="S2931">
        <v>0.39300000000000002</v>
      </c>
    </row>
    <row r="2932" spans="1:19" x14ac:dyDescent="0.3">
      <c r="A2932">
        <v>300</v>
      </c>
      <c r="B2932">
        <v>-0.27400000000000002</v>
      </c>
      <c r="C2932">
        <v>-1.274</v>
      </c>
      <c r="D2932">
        <v>-2.27</v>
      </c>
      <c r="E2932">
        <v>-3.052</v>
      </c>
      <c r="F2932">
        <v>-3.21</v>
      </c>
      <c r="G2932">
        <v>3.4</v>
      </c>
      <c r="H2932">
        <v>0.01</v>
      </c>
      <c r="I2932">
        <v>3.66</v>
      </c>
      <c r="J2932">
        <v>-0.27700000000000002</v>
      </c>
      <c r="K2932">
        <v>-1.274</v>
      </c>
      <c r="L2932">
        <v>-2.2709999999999999</v>
      </c>
      <c r="M2932">
        <v>-3.0489999999999999</v>
      </c>
      <c r="N2932">
        <v>-3.2250000000000001</v>
      </c>
      <c r="O2932">
        <v>1.145</v>
      </c>
      <c r="P2932">
        <v>1.1459999999999999</v>
      </c>
      <c r="Q2932">
        <v>1.1419999999999999</v>
      </c>
      <c r="R2932">
        <v>0.84699999999999998</v>
      </c>
      <c r="S2932">
        <v>0.39900000000000002</v>
      </c>
    </row>
    <row r="2933" spans="1:19" x14ac:dyDescent="0.3">
      <c r="A2933">
        <v>360</v>
      </c>
      <c r="B2933">
        <v>-0.27400000000000002</v>
      </c>
      <c r="C2933">
        <v>-1.274</v>
      </c>
      <c r="D2933">
        <v>-2.27</v>
      </c>
      <c r="E2933">
        <v>-3.052</v>
      </c>
      <c r="F2933">
        <v>-3.21</v>
      </c>
      <c r="G2933">
        <v>3.4</v>
      </c>
      <c r="H2933">
        <v>0.01</v>
      </c>
      <c r="I2933">
        <v>3.66</v>
      </c>
      <c r="J2933">
        <v>-0.27700000000000002</v>
      </c>
      <c r="K2933">
        <v>-1.2749999999999999</v>
      </c>
      <c r="L2933">
        <v>-2.2709999999999999</v>
      </c>
      <c r="M2933">
        <v>-3.0489999999999999</v>
      </c>
      <c r="N2933">
        <v>-3.2280000000000002</v>
      </c>
      <c r="O2933">
        <v>1.147</v>
      </c>
      <c r="P2933">
        <v>1.145</v>
      </c>
      <c r="Q2933">
        <v>1.1419999999999999</v>
      </c>
      <c r="R2933">
        <v>0.84899999999999998</v>
      </c>
      <c r="S2933">
        <v>0.40400000000000003</v>
      </c>
    </row>
    <row r="2934" spans="1:19" x14ac:dyDescent="0.3">
      <c r="A2934">
        <v>420</v>
      </c>
      <c r="B2934">
        <v>-0.27400000000000002</v>
      </c>
      <c r="C2934">
        <v>-1.274</v>
      </c>
      <c r="D2934">
        <v>-2.27</v>
      </c>
      <c r="E2934">
        <v>-3.052</v>
      </c>
      <c r="F2934">
        <v>-3.21</v>
      </c>
      <c r="G2934">
        <v>3.4</v>
      </c>
      <c r="H2934">
        <v>0.01</v>
      </c>
      <c r="I2934">
        <v>3.66</v>
      </c>
      <c r="J2934">
        <v>-0.27600000000000002</v>
      </c>
      <c r="K2934">
        <v>-1.2749999999999999</v>
      </c>
      <c r="L2934">
        <v>-2.27</v>
      </c>
      <c r="M2934">
        <v>-3.05</v>
      </c>
      <c r="N2934">
        <v>-3.2309999999999999</v>
      </c>
      <c r="O2934">
        <v>1.149</v>
      </c>
      <c r="P2934">
        <v>1.145</v>
      </c>
      <c r="Q2934">
        <v>1.1419999999999999</v>
      </c>
      <c r="R2934">
        <v>0.85299999999999998</v>
      </c>
      <c r="S2934">
        <v>0.40799999999999997</v>
      </c>
    </row>
    <row r="2935" spans="1:19" x14ac:dyDescent="0.3">
      <c r="A2935">
        <v>480</v>
      </c>
      <c r="B2935">
        <v>-0.27400000000000002</v>
      </c>
      <c r="C2935">
        <v>-1.274</v>
      </c>
      <c r="D2935">
        <v>-2.27</v>
      </c>
      <c r="E2935">
        <v>-3.052</v>
      </c>
      <c r="F2935">
        <v>-3.21</v>
      </c>
      <c r="G2935">
        <v>3.4</v>
      </c>
      <c r="H2935">
        <v>0.01</v>
      </c>
      <c r="I2935">
        <v>3.66</v>
      </c>
      <c r="J2935">
        <v>-0.27500000000000002</v>
      </c>
      <c r="K2935">
        <v>-1.276</v>
      </c>
      <c r="L2935">
        <v>-2.27</v>
      </c>
      <c r="M2935">
        <v>-3.052</v>
      </c>
      <c r="N2935">
        <v>-3.234</v>
      </c>
      <c r="O2935">
        <v>1.151</v>
      </c>
      <c r="P2935">
        <v>1.145</v>
      </c>
      <c r="Q2935">
        <v>1.1419999999999999</v>
      </c>
      <c r="R2935">
        <v>0.85699999999999998</v>
      </c>
      <c r="S2935">
        <v>0.41099999999999998</v>
      </c>
    </row>
    <row r="2936" spans="1:19" x14ac:dyDescent="0.3">
      <c r="A2936">
        <v>540</v>
      </c>
      <c r="B2936">
        <v>-0.27400000000000002</v>
      </c>
      <c r="C2936">
        <v>-1.274</v>
      </c>
      <c r="D2936">
        <v>-2.27</v>
      </c>
      <c r="E2936">
        <v>-3.052</v>
      </c>
      <c r="F2936">
        <v>-3.21</v>
      </c>
      <c r="G2936">
        <v>3.4</v>
      </c>
      <c r="H2936">
        <v>0.01</v>
      </c>
      <c r="I2936">
        <v>3.66</v>
      </c>
      <c r="J2936">
        <v>-0.27400000000000002</v>
      </c>
      <c r="K2936">
        <v>-1.276</v>
      </c>
      <c r="L2936">
        <v>-2.27</v>
      </c>
      <c r="M2936">
        <v>-3.0529999999999999</v>
      </c>
      <c r="N2936">
        <v>-3.2370000000000001</v>
      </c>
      <c r="O2936">
        <v>1.1519999999999999</v>
      </c>
      <c r="P2936">
        <v>1.145</v>
      </c>
      <c r="Q2936">
        <v>1.1419999999999999</v>
      </c>
      <c r="R2936">
        <v>0.86099999999999999</v>
      </c>
      <c r="S2936">
        <v>0.41299999999999998</v>
      </c>
    </row>
    <row r="2937" spans="1:19" x14ac:dyDescent="0.3">
      <c r="A2937">
        <v>600</v>
      </c>
      <c r="B2937">
        <v>-0.27400000000000002</v>
      </c>
      <c r="C2937">
        <v>-1.274</v>
      </c>
      <c r="D2937">
        <v>-2.27</v>
      </c>
      <c r="E2937">
        <v>-3.052</v>
      </c>
      <c r="F2937">
        <v>-3.21</v>
      </c>
      <c r="G2937">
        <v>3.4</v>
      </c>
      <c r="H2937">
        <v>0.01</v>
      </c>
      <c r="I2937">
        <v>3.66</v>
      </c>
      <c r="J2937">
        <v>-0.27200000000000002</v>
      </c>
      <c r="K2937">
        <v>-1.276</v>
      </c>
      <c r="L2937">
        <v>-2.2709999999999999</v>
      </c>
      <c r="M2937">
        <v>-3.0550000000000002</v>
      </c>
      <c r="N2937">
        <v>-3.24</v>
      </c>
      <c r="O2937">
        <v>1.1539999999999999</v>
      </c>
      <c r="P2937">
        <v>1.145</v>
      </c>
      <c r="Q2937">
        <v>1.1419999999999999</v>
      </c>
      <c r="R2937">
        <v>0.86499999999999999</v>
      </c>
      <c r="S2937">
        <v>0.41499999999999998</v>
      </c>
    </row>
    <row r="2939" spans="1:19" x14ac:dyDescent="0.3">
      <c r="A2939" t="s">
        <v>0</v>
      </c>
      <c r="B2939" t="s">
        <v>227</v>
      </c>
    </row>
    <row r="2940" spans="1:19" x14ac:dyDescent="0.3">
      <c r="A2940">
        <v>0</v>
      </c>
      <c r="B2940">
        <v>-0.27400000000000002</v>
      </c>
      <c r="C2940">
        <v>-1.274</v>
      </c>
      <c r="D2940">
        <v>-2.27</v>
      </c>
      <c r="E2940">
        <v>-3.052</v>
      </c>
      <c r="F2940">
        <v>-3.21</v>
      </c>
      <c r="G2940">
        <v>3.4</v>
      </c>
      <c r="H2940">
        <v>0.01</v>
      </c>
      <c r="I2940">
        <v>3.452</v>
      </c>
      <c r="J2940">
        <v>-0.27400000000000002</v>
      </c>
      <c r="K2940">
        <v>-1.274</v>
      </c>
      <c r="L2940">
        <v>-2.27</v>
      </c>
      <c r="M2940">
        <v>-3.052</v>
      </c>
      <c r="N2940">
        <v>-3.21</v>
      </c>
      <c r="O2940">
        <v>1.123</v>
      </c>
      <c r="P2940">
        <v>1.123</v>
      </c>
      <c r="Q2940">
        <v>1.117</v>
      </c>
      <c r="R2940">
        <v>0.83499999999999996</v>
      </c>
      <c r="S2940">
        <v>0.36199999999999999</v>
      </c>
    </row>
    <row r="2941" spans="1:19" x14ac:dyDescent="0.3">
      <c r="A2941">
        <v>60</v>
      </c>
      <c r="B2941">
        <v>-0.27400000000000002</v>
      </c>
      <c r="C2941">
        <v>-1.274</v>
      </c>
      <c r="D2941">
        <v>-2.27</v>
      </c>
      <c r="E2941">
        <v>-3.052</v>
      </c>
      <c r="F2941">
        <v>-3.21</v>
      </c>
      <c r="G2941">
        <v>3.4</v>
      </c>
      <c r="H2941">
        <v>0.01</v>
      </c>
      <c r="I2941">
        <v>3.452</v>
      </c>
      <c r="J2941">
        <v>-0.27700000000000002</v>
      </c>
      <c r="K2941">
        <v>-1.274</v>
      </c>
      <c r="L2941">
        <v>-2.27</v>
      </c>
      <c r="M2941">
        <v>-3.052</v>
      </c>
      <c r="N2941">
        <v>-3.21</v>
      </c>
      <c r="O2941">
        <v>1.131</v>
      </c>
      <c r="P2941">
        <v>1.1399999999999999</v>
      </c>
      <c r="Q2941">
        <v>1.133</v>
      </c>
      <c r="R2941">
        <v>0.84099999999999997</v>
      </c>
      <c r="S2941">
        <v>0.36399999999999999</v>
      </c>
    </row>
    <row r="2942" spans="1:19" x14ac:dyDescent="0.3">
      <c r="A2942">
        <v>120</v>
      </c>
      <c r="B2942">
        <v>-0.27400000000000002</v>
      </c>
      <c r="C2942">
        <v>-1.274</v>
      </c>
      <c r="D2942">
        <v>-2.27</v>
      </c>
      <c r="E2942">
        <v>-3.052</v>
      </c>
      <c r="F2942">
        <v>-3.21</v>
      </c>
      <c r="G2942">
        <v>3.4</v>
      </c>
      <c r="H2942">
        <v>0.01</v>
      </c>
      <c r="I2942">
        <v>3.452</v>
      </c>
      <c r="J2942">
        <v>-0.27800000000000002</v>
      </c>
      <c r="K2942">
        <v>-1.274</v>
      </c>
      <c r="L2942">
        <v>-2.27</v>
      </c>
      <c r="M2942">
        <v>-3.0510000000000002</v>
      </c>
      <c r="N2942">
        <v>-3.21</v>
      </c>
      <c r="O2942">
        <v>1.1359999999999999</v>
      </c>
      <c r="P2942">
        <v>1.143</v>
      </c>
      <c r="Q2942">
        <v>1.139</v>
      </c>
      <c r="R2942">
        <v>0.84499999999999997</v>
      </c>
      <c r="S2942">
        <v>0.36499999999999999</v>
      </c>
    </row>
    <row r="2943" spans="1:19" x14ac:dyDescent="0.3">
      <c r="A2943">
        <v>180</v>
      </c>
      <c r="B2943">
        <v>-0.27400000000000002</v>
      </c>
      <c r="C2943">
        <v>-1.274</v>
      </c>
      <c r="D2943">
        <v>-2.27</v>
      </c>
      <c r="E2943">
        <v>-3.052</v>
      </c>
      <c r="F2943">
        <v>-3.21</v>
      </c>
      <c r="G2943">
        <v>3.4</v>
      </c>
      <c r="H2943">
        <v>0.01</v>
      </c>
      <c r="I2943">
        <v>3.452</v>
      </c>
      <c r="J2943">
        <v>-0.27800000000000002</v>
      </c>
      <c r="K2943">
        <v>-1.2729999999999999</v>
      </c>
      <c r="L2943">
        <v>-2.27</v>
      </c>
      <c r="M2943">
        <v>-3.05</v>
      </c>
      <c r="N2943">
        <v>-3.21</v>
      </c>
      <c r="O2943">
        <v>1.1399999999999999</v>
      </c>
      <c r="P2943">
        <v>1.147</v>
      </c>
      <c r="Q2943">
        <v>1.1399999999999999</v>
      </c>
      <c r="R2943">
        <v>0.84799999999999998</v>
      </c>
      <c r="S2943">
        <v>0.36599999999999999</v>
      </c>
    </row>
    <row r="2944" spans="1:19" x14ac:dyDescent="0.3">
      <c r="A2944">
        <v>240</v>
      </c>
      <c r="B2944">
        <v>-0.27400000000000002</v>
      </c>
      <c r="C2944">
        <v>-1.274</v>
      </c>
      <c r="D2944">
        <v>-2.27</v>
      </c>
      <c r="E2944">
        <v>-3.052</v>
      </c>
      <c r="F2944">
        <v>-3.21</v>
      </c>
      <c r="G2944">
        <v>3.4</v>
      </c>
      <c r="H2944">
        <v>0.01</v>
      </c>
      <c r="I2944">
        <v>3.452</v>
      </c>
      <c r="J2944">
        <v>-0.27800000000000002</v>
      </c>
      <c r="K2944">
        <v>-1.274</v>
      </c>
      <c r="L2944">
        <v>-2.27</v>
      </c>
      <c r="M2944">
        <v>-3.05</v>
      </c>
      <c r="N2944">
        <v>-3.21</v>
      </c>
      <c r="O2944">
        <v>1.143</v>
      </c>
      <c r="P2944">
        <v>1.1479999999999999</v>
      </c>
      <c r="Q2944">
        <v>1.1419999999999999</v>
      </c>
      <c r="R2944">
        <v>0.84899999999999998</v>
      </c>
      <c r="S2944">
        <v>0.36599999999999999</v>
      </c>
    </row>
    <row r="2945" spans="1:19" x14ac:dyDescent="0.3">
      <c r="A2945">
        <v>300</v>
      </c>
      <c r="B2945">
        <v>-0.27400000000000002</v>
      </c>
      <c r="C2945">
        <v>-1.274</v>
      </c>
      <c r="D2945">
        <v>-2.27</v>
      </c>
      <c r="E2945">
        <v>-3.052</v>
      </c>
      <c r="F2945">
        <v>-3.21</v>
      </c>
      <c r="G2945">
        <v>3.4</v>
      </c>
      <c r="H2945">
        <v>0.01</v>
      </c>
      <c r="I2945">
        <v>3.452</v>
      </c>
      <c r="J2945">
        <v>-0.27700000000000002</v>
      </c>
      <c r="K2945">
        <v>-1.274</v>
      </c>
      <c r="L2945">
        <v>-2.27</v>
      </c>
      <c r="M2945">
        <v>-3.05</v>
      </c>
      <c r="N2945">
        <v>-3.21</v>
      </c>
      <c r="O2945">
        <v>1.145</v>
      </c>
      <c r="P2945">
        <v>1.1459999999999999</v>
      </c>
      <c r="Q2945">
        <v>1.1419999999999999</v>
      </c>
      <c r="R2945">
        <v>0.84899999999999998</v>
      </c>
      <c r="S2945">
        <v>0.36799999999999999</v>
      </c>
    </row>
    <row r="2946" spans="1:19" x14ac:dyDescent="0.3">
      <c r="A2946">
        <v>360</v>
      </c>
      <c r="B2946">
        <v>-0.27400000000000002</v>
      </c>
      <c r="C2946">
        <v>-1.274</v>
      </c>
      <c r="D2946">
        <v>-2.27</v>
      </c>
      <c r="E2946">
        <v>-3.052</v>
      </c>
      <c r="F2946">
        <v>-3.21</v>
      </c>
      <c r="G2946">
        <v>3.4</v>
      </c>
      <c r="H2946">
        <v>0.01</v>
      </c>
      <c r="I2946">
        <v>3.452</v>
      </c>
      <c r="J2946">
        <v>-0.27700000000000002</v>
      </c>
      <c r="K2946">
        <v>-1.2749999999999999</v>
      </c>
      <c r="L2946">
        <v>-2.2709999999999999</v>
      </c>
      <c r="M2946">
        <v>-3.05</v>
      </c>
      <c r="N2946">
        <v>-3.21</v>
      </c>
      <c r="O2946">
        <v>1.147</v>
      </c>
      <c r="P2946">
        <v>1.145</v>
      </c>
      <c r="Q2946">
        <v>1.1419999999999999</v>
      </c>
      <c r="R2946">
        <v>0.85</v>
      </c>
      <c r="S2946">
        <v>0.37</v>
      </c>
    </row>
    <row r="2947" spans="1:19" x14ac:dyDescent="0.3">
      <c r="A2947">
        <v>420</v>
      </c>
      <c r="B2947">
        <v>-0.27400000000000002</v>
      </c>
      <c r="C2947">
        <v>-1.274</v>
      </c>
      <c r="D2947">
        <v>-2.27</v>
      </c>
      <c r="E2947">
        <v>-3.052</v>
      </c>
      <c r="F2947">
        <v>-3.21</v>
      </c>
      <c r="G2947">
        <v>3.4</v>
      </c>
      <c r="H2947">
        <v>0.01</v>
      </c>
      <c r="I2947">
        <v>3.452</v>
      </c>
      <c r="J2947">
        <v>-0.27600000000000002</v>
      </c>
      <c r="K2947">
        <v>-1.2749999999999999</v>
      </c>
      <c r="L2947">
        <v>-2.27</v>
      </c>
      <c r="M2947">
        <v>-3.05</v>
      </c>
      <c r="N2947">
        <v>-3.21</v>
      </c>
      <c r="O2947">
        <v>1.149</v>
      </c>
      <c r="P2947">
        <v>1.145</v>
      </c>
      <c r="Q2947">
        <v>1.1419999999999999</v>
      </c>
      <c r="R2947">
        <v>0.85</v>
      </c>
      <c r="S2947">
        <v>0.371</v>
      </c>
    </row>
    <row r="2948" spans="1:19" x14ac:dyDescent="0.3">
      <c r="A2948">
        <v>480</v>
      </c>
      <c r="B2948">
        <v>-0.27400000000000002</v>
      </c>
      <c r="C2948">
        <v>-1.274</v>
      </c>
      <c r="D2948">
        <v>-2.27</v>
      </c>
      <c r="E2948">
        <v>-3.052</v>
      </c>
      <c r="F2948">
        <v>-3.21</v>
      </c>
      <c r="G2948">
        <v>3.4</v>
      </c>
      <c r="H2948">
        <v>0.01</v>
      </c>
      <c r="I2948">
        <v>3.452</v>
      </c>
      <c r="J2948">
        <v>-0.27500000000000002</v>
      </c>
      <c r="K2948">
        <v>-1.276</v>
      </c>
      <c r="L2948">
        <v>-2.27</v>
      </c>
      <c r="M2948">
        <v>-3.05</v>
      </c>
      <c r="N2948">
        <v>-3.21</v>
      </c>
      <c r="O2948">
        <v>1.151</v>
      </c>
      <c r="P2948">
        <v>1.1439999999999999</v>
      </c>
      <c r="Q2948">
        <v>1.1419999999999999</v>
      </c>
      <c r="R2948">
        <v>0.85</v>
      </c>
      <c r="S2948">
        <v>0.372</v>
      </c>
    </row>
    <row r="2949" spans="1:19" x14ac:dyDescent="0.3">
      <c r="A2949">
        <v>540</v>
      </c>
      <c r="B2949">
        <v>-0.27400000000000002</v>
      </c>
      <c r="C2949">
        <v>-1.274</v>
      </c>
      <c r="D2949">
        <v>-2.27</v>
      </c>
      <c r="E2949">
        <v>-3.052</v>
      </c>
      <c r="F2949">
        <v>-3.21</v>
      </c>
      <c r="G2949">
        <v>3.4</v>
      </c>
      <c r="H2949">
        <v>0.01</v>
      </c>
      <c r="I2949">
        <v>3.452</v>
      </c>
      <c r="J2949">
        <v>-0.27400000000000002</v>
      </c>
      <c r="K2949">
        <v>-1.276</v>
      </c>
      <c r="L2949">
        <v>-2.27</v>
      </c>
      <c r="M2949">
        <v>-3.05</v>
      </c>
      <c r="N2949">
        <v>-3.21</v>
      </c>
      <c r="O2949">
        <v>1.1519999999999999</v>
      </c>
      <c r="P2949">
        <v>1.145</v>
      </c>
      <c r="Q2949">
        <v>1.1419999999999999</v>
      </c>
      <c r="R2949">
        <v>0.85</v>
      </c>
      <c r="S2949">
        <v>0.372</v>
      </c>
    </row>
    <row r="2950" spans="1:19" x14ac:dyDescent="0.3">
      <c r="A2950">
        <v>600</v>
      </c>
      <c r="B2950">
        <v>-0.27400000000000002</v>
      </c>
      <c r="C2950">
        <v>-1.274</v>
      </c>
      <c r="D2950">
        <v>-2.27</v>
      </c>
      <c r="E2950">
        <v>-3.052</v>
      </c>
      <c r="F2950">
        <v>-3.21</v>
      </c>
      <c r="G2950">
        <v>3.4</v>
      </c>
      <c r="H2950">
        <v>0.01</v>
      </c>
      <c r="I2950">
        <v>3.452</v>
      </c>
      <c r="J2950">
        <v>-0.27200000000000002</v>
      </c>
      <c r="K2950">
        <v>-1.276</v>
      </c>
      <c r="L2950">
        <v>-2.2709999999999999</v>
      </c>
      <c r="M2950">
        <v>-3.05</v>
      </c>
      <c r="N2950">
        <v>-3.21</v>
      </c>
      <c r="O2950">
        <v>1.1539999999999999</v>
      </c>
      <c r="P2950">
        <v>1.145</v>
      </c>
      <c r="Q2950">
        <v>1.1419999999999999</v>
      </c>
      <c r="R2950">
        <v>0.85</v>
      </c>
      <c r="S2950">
        <v>0.372</v>
      </c>
    </row>
    <row r="2952" spans="1:19" x14ac:dyDescent="0.3">
      <c r="A2952" t="s">
        <v>0</v>
      </c>
      <c r="B2952" t="s">
        <v>228</v>
      </c>
    </row>
    <row r="2953" spans="1:19" x14ac:dyDescent="0.3">
      <c r="A2953">
        <v>0</v>
      </c>
      <c r="B2953">
        <v>-0.27400000000000002</v>
      </c>
      <c r="C2953">
        <v>-1.274</v>
      </c>
      <c r="D2953">
        <v>-2.27</v>
      </c>
      <c r="E2953">
        <v>-3.052</v>
      </c>
      <c r="F2953">
        <v>-3.21</v>
      </c>
      <c r="G2953">
        <v>3.4</v>
      </c>
      <c r="H2953">
        <v>0.01</v>
      </c>
      <c r="I2953">
        <v>3.2360000000000002</v>
      </c>
      <c r="J2953">
        <v>-0.27400000000000002</v>
      </c>
      <c r="K2953">
        <v>-1.274</v>
      </c>
      <c r="L2953">
        <v>-2.27</v>
      </c>
      <c r="M2953">
        <v>-3.052</v>
      </c>
      <c r="N2953">
        <v>-3.21</v>
      </c>
      <c r="O2953">
        <v>1.123</v>
      </c>
      <c r="P2953">
        <v>1.123</v>
      </c>
      <c r="Q2953">
        <v>1.117</v>
      </c>
      <c r="R2953">
        <v>0.83499999999999996</v>
      </c>
      <c r="S2953">
        <v>0.36199999999999999</v>
      </c>
    </row>
    <row r="2954" spans="1:19" x14ac:dyDescent="0.3">
      <c r="A2954">
        <v>60</v>
      </c>
      <c r="B2954">
        <v>-0.27400000000000002</v>
      </c>
      <c r="C2954">
        <v>-1.274</v>
      </c>
      <c r="D2954">
        <v>-2.27</v>
      </c>
      <c r="E2954">
        <v>-3.052</v>
      </c>
      <c r="F2954">
        <v>-3.21</v>
      </c>
      <c r="G2954">
        <v>3.4</v>
      </c>
      <c r="H2954">
        <v>0.01</v>
      </c>
      <c r="I2954">
        <v>3.2360000000000002</v>
      </c>
      <c r="J2954">
        <v>-0.27700000000000002</v>
      </c>
      <c r="K2954">
        <v>-1.2729999999999999</v>
      </c>
      <c r="L2954">
        <v>-2.27</v>
      </c>
      <c r="M2954">
        <v>-3.052</v>
      </c>
      <c r="N2954">
        <v>-3.2069999999999999</v>
      </c>
      <c r="O2954">
        <v>1.131</v>
      </c>
      <c r="P2954">
        <v>1.139</v>
      </c>
      <c r="Q2954">
        <v>1.133</v>
      </c>
      <c r="R2954">
        <v>0.84199999999999997</v>
      </c>
      <c r="S2954">
        <v>0.35599999999999998</v>
      </c>
    </row>
    <row r="2955" spans="1:19" x14ac:dyDescent="0.3">
      <c r="A2955">
        <v>120</v>
      </c>
      <c r="B2955">
        <v>-0.27400000000000002</v>
      </c>
      <c r="C2955">
        <v>-1.274</v>
      </c>
      <c r="D2955">
        <v>-2.27</v>
      </c>
      <c r="E2955">
        <v>-3.052</v>
      </c>
      <c r="F2955">
        <v>-3.21</v>
      </c>
      <c r="G2955">
        <v>3.4</v>
      </c>
      <c r="H2955">
        <v>0.01</v>
      </c>
      <c r="I2955">
        <v>3.2360000000000002</v>
      </c>
      <c r="J2955">
        <v>-0.27800000000000002</v>
      </c>
      <c r="K2955">
        <v>-1.274</v>
      </c>
      <c r="L2955">
        <v>-2.27</v>
      </c>
      <c r="M2955">
        <v>-3.0510000000000002</v>
      </c>
      <c r="N2955">
        <v>-3.2040000000000002</v>
      </c>
      <c r="O2955">
        <v>1.1359999999999999</v>
      </c>
      <c r="P2955">
        <v>1.143</v>
      </c>
      <c r="Q2955">
        <v>1.1379999999999999</v>
      </c>
      <c r="R2955">
        <v>0.84399999999999997</v>
      </c>
      <c r="S2955">
        <v>0.35</v>
      </c>
    </row>
    <row r="2956" spans="1:19" x14ac:dyDescent="0.3">
      <c r="A2956">
        <v>180</v>
      </c>
      <c r="B2956">
        <v>-0.27400000000000002</v>
      </c>
      <c r="C2956">
        <v>-1.274</v>
      </c>
      <c r="D2956">
        <v>-2.27</v>
      </c>
      <c r="E2956">
        <v>-3.052</v>
      </c>
      <c r="F2956">
        <v>-3.21</v>
      </c>
      <c r="G2956">
        <v>3.4</v>
      </c>
      <c r="H2956">
        <v>0.01</v>
      </c>
      <c r="I2956">
        <v>3.2360000000000002</v>
      </c>
      <c r="J2956">
        <v>-0.27800000000000002</v>
      </c>
      <c r="K2956">
        <v>-1.2729999999999999</v>
      </c>
      <c r="L2956">
        <v>-2.27</v>
      </c>
      <c r="M2956">
        <v>-3.05</v>
      </c>
      <c r="N2956">
        <v>-3.2010000000000001</v>
      </c>
      <c r="O2956">
        <v>1.1399999999999999</v>
      </c>
      <c r="P2956">
        <v>1.147</v>
      </c>
      <c r="Q2956">
        <v>1.1399999999999999</v>
      </c>
      <c r="R2956">
        <v>0.84699999999999998</v>
      </c>
      <c r="S2956">
        <v>0.34499999999999997</v>
      </c>
    </row>
    <row r="2957" spans="1:19" x14ac:dyDescent="0.3">
      <c r="A2957">
        <v>240</v>
      </c>
      <c r="B2957">
        <v>-0.27400000000000002</v>
      </c>
      <c r="C2957">
        <v>-1.274</v>
      </c>
      <c r="D2957">
        <v>-2.27</v>
      </c>
      <c r="E2957">
        <v>-3.052</v>
      </c>
      <c r="F2957">
        <v>-3.21</v>
      </c>
      <c r="G2957">
        <v>3.4</v>
      </c>
      <c r="H2957">
        <v>0.01</v>
      </c>
      <c r="I2957">
        <v>3.2360000000000002</v>
      </c>
      <c r="J2957">
        <v>-0.27800000000000002</v>
      </c>
      <c r="K2957">
        <v>-1.274</v>
      </c>
      <c r="L2957">
        <v>-2.27</v>
      </c>
      <c r="M2957">
        <v>-3.05</v>
      </c>
      <c r="N2957">
        <v>-3.198</v>
      </c>
      <c r="O2957">
        <v>1.143</v>
      </c>
      <c r="P2957">
        <v>1.1479999999999999</v>
      </c>
      <c r="Q2957">
        <v>1.1419999999999999</v>
      </c>
      <c r="R2957">
        <v>0.85</v>
      </c>
      <c r="S2957">
        <v>0.34</v>
      </c>
    </row>
    <row r="2958" spans="1:19" x14ac:dyDescent="0.3">
      <c r="A2958">
        <v>300</v>
      </c>
      <c r="B2958">
        <v>-0.27400000000000002</v>
      </c>
      <c r="C2958">
        <v>-1.274</v>
      </c>
      <c r="D2958">
        <v>-2.27</v>
      </c>
      <c r="E2958">
        <v>-3.052</v>
      </c>
      <c r="F2958">
        <v>-3.21</v>
      </c>
      <c r="G2958">
        <v>3.4</v>
      </c>
      <c r="H2958">
        <v>0.01</v>
      </c>
      <c r="I2958">
        <v>3.2360000000000002</v>
      </c>
      <c r="J2958">
        <v>-0.27700000000000002</v>
      </c>
      <c r="K2958">
        <v>-1.274</v>
      </c>
      <c r="L2958">
        <v>-2.27</v>
      </c>
      <c r="M2958">
        <v>-3.0510000000000002</v>
      </c>
      <c r="N2958">
        <v>-3.1949999999999998</v>
      </c>
      <c r="O2958">
        <v>1.145</v>
      </c>
      <c r="P2958">
        <v>1.1459999999999999</v>
      </c>
      <c r="Q2958">
        <v>1.141</v>
      </c>
      <c r="R2958">
        <v>0.85199999999999998</v>
      </c>
      <c r="S2958">
        <v>0.33700000000000002</v>
      </c>
    </row>
    <row r="2959" spans="1:19" x14ac:dyDescent="0.3">
      <c r="A2959">
        <v>360</v>
      </c>
      <c r="B2959">
        <v>-0.27400000000000002</v>
      </c>
      <c r="C2959">
        <v>-1.274</v>
      </c>
      <c r="D2959">
        <v>-2.27</v>
      </c>
      <c r="E2959">
        <v>-3.052</v>
      </c>
      <c r="F2959">
        <v>-3.21</v>
      </c>
      <c r="G2959">
        <v>3.4</v>
      </c>
      <c r="H2959">
        <v>0.01</v>
      </c>
      <c r="I2959">
        <v>3.2360000000000002</v>
      </c>
      <c r="J2959">
        <v>-0.27700000000000002</v>
      </c>
      <c r="K2959">
        <v>-1.2749999999999999</v>
      </c>
      <c r="L2959">
        <v>-2.2709999999999999</v>
      </c>
      <c r="M2959">
        <v>-3.05</v>
      </c>
      <c r="N2959">
        <v>-3.1920000000000002</v>
      </c>
      <c r="O2959">
        <v>1.147</v>
      </c>
      <c r="P2959">
        <v>1.145</v>
      </c>
      <c r="Q2959">
        <v>1.1419999999999999</v>
      </c>
      <c r="R2959">
        <v>0.85</v>
      </c>
      <c r="S2959">
        <v>0.33500000000000002</v>
      </c>
    </row>
    <row r="2960" spans="1:19" x14ac:dyDescent="0.3">
      <c r="A2960">
        <v>420</v>
      </c>
      <c r="B2960">
        <v>-0.27400000000000002</v>
      </c>
      <c r="C2960">
        <v>-1.274</v>
      </c>
      <c r="D2960">
        <v>-2.27</v>
      </c>
      <c r="E2960">
        <v>-3.052</v>
      </c>
      <c r="F2960">
        <v>-3.21</v>
      </c>
      <c r="G2960">
        <v>3.4</v>
      </c>
      <c r="H2960">
        <v>0.01</v>
      </c>
      <c r="I2960">
        <v>3.2360000000000002</v>
      </c>
      <c r="J2960">
        <v>-0.27600000000000002</v>
      </c>
      <c r="K2960">
        <v>-1.2749999999999999</v>
      </c>
      <c r="L2960">
        <v>-2.2709999999999999</v>
      </c>
      <c r="M2960">
        <v>-3.0489999999999999</v>
      </c>
      <c r="N2960">
        <v>-3.1890000000000001</v>
      </c>
      <c r="O2960">
        <v>1.149</v>
      </c>
      <c r="P2960">
        <v>1.145</v>
      </c>
      <c r="Q2960">
        <v>1.143</v>
      </c>
      <c r="R2960">
        <v>0.84699999999999998</v>
      </c>
      <c r="S2960">
        <v>0.33400000000000002</v>
      </c>
    </row>
    <row r="2961" spans="1:19" x14ac:dyDescent="0.3">
      <c r="A2961">
        <v>480</v>
      </c>
      <c r="B2961">
        <v>-0.27400000000000002</v>
      </c>
      <c r="C2961">
        <v>-1.274</v>
      </c>
      <c r="D2961">
        <v>-2.27</v>
      </c>
      <c r="E2961">
        <v>-3.052</v>
      </c>
      <c r="F2961">
        <v>-3.21</v>
      </c>
      <c r="G2961">
        <v>3.4</v>
      </c>
      <c r="H2961">
        <v>0.01</v>
      </c>
      <c r="I2961">
        <v>3.2360000000000002</v>
      </c>
      <c r="J2961">
        <v>-0.27500000000000002</v>
      </c>
      <c r="K2961">
        <v>-1.276</v>
      </c>
      <c r="L2961">
        <v>-2.2709999999999999</v>
      </c>
      <c r="M2961">
        <v>-3.0470000000000002</v>
      </c>
      <c r="N2961">
        <v>-3.1859999999999999</v>
      </c>
      <c r="O2961">
        <v>1.151</v>
      </c>
      <c r="P2961">
        <v>1.1439999999999999</v>
      </c>
      <c r="Q2961">
        <v>1.143</v>
      </c>
      <c r="R2961">
        <v>0.84299999999999997</v>
      </c>
      <c r="S2961">
        <v>0.33200000000000002</v>
      </c>
    </row>
    <row r="2962" spans="1:19" x14ac:dyDescent="0.3">
      <c r="A2962">
        <v>540</v>
      </c>
      <c r="B2962">
        <v>-0.27400000000000002</v>
      </c>
      <c r="C2962">
        <v>-1.274</v>
      </c>
      <c r="D2962">
        <v>-2.27</v>
      </c>
      <c r="E2962">
        <v>-3.052</v>
      </c>
      <c r="F2962">
        <v>-3.21</v>
      </c>
      <c r="G2962">
        <v>3.4</v>
      </c>
      <c r="H2962">
        <v>0.01</v>
      </c>
      <c r="I2962">
        <v>3.2360000000000002</v>
      </c>
      <c r="J2962">
        <v>-0.27400000000000002</v>
      </c>
      <c r="K2962">
        <v>-1.276</v>
      </c>
      <c r="L2962">
        <v>-2.27</v>
      </c>
      <c r="M2962">
        <v>-3.0459999999999998</v>
      </c>
      <c r="N2962">
        <v>-3.1829999999999998</v>
      </c>
      <c r="O2962">
        <v>1.1519999999999999</v>
      </c>
      <c r="P2962">
        <v>1.145</v>
      </c>
      <c r="Q2962">
        <v>1.1419999999999999</v>
      </c>
      <c r="R2962">
        <v>0.83899999999999997</v>
      </c>
      <c r="S2962">
        <v>0.33</v>
      </c>
    </row>
    <row r="2963" spans="1:19" x14ac:dyDescent="0.3">
      <c r="A2963">
        <v>600</v>
      </c>
      <c r="B2963">
        <v>-0.27400000000000002</v>
      </c>
      <c r="C2963">
        <v>-1.274</v>
      </c>
      <c r="D2963">
        <v>-2.27</v>
      </c>
      <c r="E2963">
        <v>-3.052</v>
      </c>
      <c r="F2963">
        <v>-3.21</v>
      </c>
      <c r="G2963">
        <v>3.4</v>
      </c>
      <c r="H2963">
        <v>0.01</v>
      </c>
      <c r="I2963">
        <v>3.2360000000000002</v>
      </c>
      <c r="J2963">
        <v>-0.27200000000000002</v>
      </c>
      <c r="K2963">
        <v>-1.276</v>
      </c>
      <c r="L2963">
        <v>-2.2709999999999999</v>
      </c>
      <c r="M2963">
        <v>-3.0430000000000001</v>
      </c>
      <c r="N2963">
        <v>-3.18</v>
      </c>
      <c r="O2963">
        <v>1.1539999999999999</v>
      </c>
      <c r="P2963">
        <v>1.145</v>
      </c>
      <c r="Q2963">
        <v>1.1419999999999999</v>
      </c>
      <c r="R2963">
        <v>0.83499999999999996</v>
      </c>
      <c r="S2963">
        <v>0.32800000000000001</v>
      </c>
    </row>
    <row r="2965" spans="1:19" x14ac:dyDescent="0.3">
      <c r="A2965" t="s">
        <v>0</v>
      </c>
      <c r="B2965" t="s">
        <v>229</v>
      </c>
    </row>
    <row r="2966" spans="1:19" x14ac:dyDescent="0.3">
      <c r="A2966">
        <v>0</v>
      </c>
      <c r="B2966">
        <v>-0.27400000000000002</v>
      </c>
      <c r="C2966">
        <v>-1.274</v>
      </c>
      <c r="D2966">
        <v>-2.27</v>
      </c>
      <c r="E2966">
        <v>-3.0459999999999998</v>
      </c>
      <c r="F2966">
        <v>-3.2</v>
      </c>
      <c r="G2966">
        <v>3.4</v>
      </c>
      <c r="H2966">
        <v>0.01</v>
      </c>
      <c r="I2966">
        <v>3.661</v>
      </c>
      <c r="J2966">
        <v>-0.27400000000000002</v>
      </c>
      <c r="K2966">
        <v>-1.274</v>
      </c>
      <c r="L2966">
        <v>-2.27</v>
      </c>
      <c r="M2966">
        <v>-3.0459999999999998</v>
      </c>
      <c r="N2966">
        <v>-3.2</v>
      </c>
      <c r="O2966">
        <v>1.123</v>
      </c>
      <c r="P2966">
        <v>1.123</v>
      </c>
      <c r="Q2966">
        <v>1.117</v>
      </c>
      <c r="R2966">
        <v>0.82799999999999996</v>
      </c>
      <c r="S2966">
        <v>0.35899999999999999</v>
      </c>
    </row>
    <row r="2967" spans="1:19" x14ac:dyDescent="0.3">
      <c r="A2967">
        <v>60</v>
      </c>
      <c r="B2967">
        <v>-0.27400000000000002</v>
      </c>
      <c r="C2967">
        <v>-1.274</v>
      </c>
      <c r="D2967">
        <v>-2.27</v>
      </c>
      <c r="E2967">
        <v>-3.0459999999999998</v>
      </c>
      <c r="F2967">
        <v>-3.2</v>
      </c>
      <c r="G2967">
        <v>3.4</v>
      </c>
      <c r="H2967">
        <v>0.01</v>
      </c>
      <c r="I2967">
        <v>3.661</v>
      </c>
      <c r="J2967">
        <v>-0.27700000000000002</v>
      </c>
      <c r="K2967">
        <v>-1.274</v>
      </c>
      <c r="L2967">
        <v>-2.27</v>
      </c>
      <c r="M2967">
        <v>-3.0459999999999998</v>
      </c>
      <c r="N2967">
        <v>-3.2029999999999998</v>
      </c>
      <c r="O2967">
        <v>1.131</v>
      </c>
      <c r="P2967">
        <v>1.1399999999999999</v>
      </c>
      <c r="Q2967">
        <v>1.1319999999999999</v>
      </c>
      <c r="R2967">
        <v>0.83299999999999996</v>
      </c>
      <c r="S2967">
        <v>0.36899999999999999</v>
      </c>
    </row>
    <row r="2968" spans="1:19" x14ac:dyDescent="0.3">
      <c r="A2968">
        <v>120</v>
      </c>
      <c r="B2968">
        <v>-0.27400000000000002</v>
      </c>
      <c r="C2968">
        <v>-1.274</v>
      </c>
      <c r="D2968">
        <v>-2.27</v>
      </c>
      <c r="E2968">
        <v>-3.0459999999999998</v>
      </c>
      <c r="F2968">
        <v>-3.2</v>
      </c>
      <c r="G2968">
        <v>3.4</v>
      </c>
      <c r="H2968">
        <v>0.01</v>
      </c>
      <c r="I2968">
        <v>3.661</v>
      </c>
      <c r="J2968">
        <v>-0.27800000000000002</v>
      </c>
      <c r="K2968">
        <v>-1.274</v>
      </c>
      <c r="L2968">
        <v>-2.27</v>
      </c>
      <c r="M2968">
        <v>-3.0449999999999999</v>
      </c>
      <c r="N2968">
        <v>-3.206</v>
      </c>
      <c r="O2968">
        <v>1.1359999999999999</v>
      </c>
      <c r="P2968">
        <v>1.143</v>
      </c>
      <c r="Q2968">
        <v>1.1379999999999999</v>
      </c>
      <c r="R2968">
        <v>0.84</v>
      </c>
      <c r="S2968">
        <v>0.376</v>
      </c>
    </row>
    <row r="2969" spans="1:19" x14ac:dyDescent="0.3">
      <c r="A2969">
        <v>180</v>
      </c>
      <c r="B2969">
        <v>-0.27400000000000002</v>
      </c>
      <c r="C2969">
        <v>-1.274</v>
      </c>
      <c r="D2969">
        <v>-2.27</v>
      </c>
      <c r="E2969">
        <v>-3.0459999999999998</v>
      </c>
      <c r="F2969">
        <v>-3.2</v>
      </c>
      <c r="G2969">
        <v>3.4</v>
      </c>
      <c r="H2969">
        <v>0.01</v>
      </c>
      <c r="I2969">
        <v>3.661</v>
      </c>
      <c r="J2969">
        <v>-0.27800000000000002</v>
      </c>
      <c r="K2969">
        <v>-1.2729999999999999</v>
      </c>
      <c r="L2969">
        <v>-2.27</v>
      </c>
      <c r="M2969">
        <v>-3.0449999999999999</v>
      </c>
      <c r="N2969">
        <v>-3.2090000000000001</v>
      </c>
      <c r="O2969">
        <v>1.1399999999999999</v>
      </c>
      <c r="P2969">
        <v>1.147</v>
      </c>
      <c r="Q2969">
        <v>1.1399999999999999</v>
      </c>
      <c r="R2969">
        <v>0.84199999999999997</v>
      </c>
      <c r="S2969">
        <v>0.38400000000000001</v>
      </c>
    </row>
    <row r="2970" spans="1:19" x14ac:dyDescent="0.3">
      <c r="A2970">
        <v>240</v>
      </c>
      <c r="B2970">
        <v>-0.27400000000000002</v>
      </c>
      <c r="C2970">
        <v>-1.274</v>
      </c>
      <c r="D2970">
        <v>-2.27</v>
      </c>
      <c r="E2970">
        <v>-3.0459999999999998</v>
      </c>
      <c r="F2970">
        <v>-3.2</v>
      </c>
      <c r="G2970">
        <v>3.4</v>
      </c>
      <c r="H2970">
        <v>0.01</v>
      </c>
      <c r="I2970">
        <v>3.661</v>
      </c>
      <c r="J2970">
        <v>-0.27800000000000002</v>
      </c>
      <c r="K2970">
        <v>-1.2729999999999999</v>
      </c>
      <c r="L2970">
        <v>-2.27</v>
      </c>
      <c r="M2970">
        <v>-3.0430000000000001</v>
      </c>
      <c r="N2970">
        <v>-3.2120000000000002</v>
      </c>
      <c r="O2970">
        <v>1.143</v>
      </c>
      <c r="P2970">
        <v>1.147</v>
      </c>
      <c r="Q2970">
        <v>1.1419999999999999</v>
      </c>
      <c r="R2970">
        <v>0.84</v>
      </c>
      <c r="S2970">
        <v>0.39</v>
      </c>
    </row>
    <row r="2971" spans="1:19" x14ac:dyDescent="0.3">
      <c r="A2971">
        <v>300</v>
      </c>
      <c r="B2971">
        <v>-0.27400000000000002</v>
      </c>
      <c r="C2971">
        <v>-1.274</v>
      </c>
      <c r="D2971">
        <v>-2.27</v>
      </c>
      <c r="E2971">
        <v>-3.0459999999999998</v>
      </c>
      <c r="F2971">
        <v>-3.2</v>
      </c>
      <c r="G2971">
        <v>3.4</v>
      </c>
      <c r="H2971">
        <v>0.01</v>
      </c>
      <c r="I2971">
        <v>3.661</v>
      </c>
      <c r="J2971">
        <v>-0.27700000000000002</v>
      </c>
      <c r="K2971">
        <v>-1.274</v>
      </c>
      <c r="L2971">
        <v>-2.27</v>
      </c>
      <c r="M2971">
        <v>-3.0430000000000001</v>
      </c>
      <c r="N2971">
        <v>-3.2149999999999999</v>
      </c>
      <c r="O2971">
        <v>1.145</v>
      </c>
      <c r="P2971">
        <v>1.1459999999999999</v>
      </c>
      <c r="Q2971">
        <v>1.1419999999999999</v>
      </c>
      <c r="R2971">
        <v>0.84099999999999997</v>
      </c>
      <c r="S2971">
        <v>0.39600000000000002</v>
      </c>
    </row>
    <row r="2972" spans="1:19" x14ac:dyDescent="0.3">
      <c r="A2972">
        <v>360</v>
      </c>
      <c r="B2972">
        <v>-0.27400000000000002</v>
      </c>
      <c r="C2972">
        <v>-1.274</v>
      </c>
      <c r="D2972">
        <v>-2.27</v>
      </c>
      <c r="E2972">
        <v>-3.0459999999999998</v>
      </c>
      <c r="F2972">
        <v>-3.2</v>
      </c>
      <c r="G2972">
        <v>3.4</v>
      </c>
      <c r="H2972">
        <v>0.01</v>
      </c>
      <c r="I2972">
        <v>3.661</v>
      </c>
      <c r="J2972">
        <v>-0.27700000000000002</v>
      </c>
      <c r="K2972">
        <v>-1.2749999999999999</v>
      </c>
      <c r="L2972">
        <v>-2.27</v>
      </c>
      <c r="M2972">
        <v>-3.0430000000000001</v>
      </c>
      <c r="N2972">
        <v>-3.218</v>
      </c>
      <c r="O2972">
        <v>1.147</v>
      </c>
      <c r="P2972">
        <v>1.145</v>
      </c>
      <c r="Q2972">
        <v>1.1419999999999999</v>
      </c>
      <c r="R2972">
        <v>0.84299999999999997</v>
      </c>
      <c r="S2972">
        <v>0.40100000000000002</v>
      </c>
    </row>
    <row r="2973" spans="1:19" x14ac:dyDescent="0.3">
      <c r="A2973">
        <v>420</v>
      </c>
      <c r="B2973">
        <v>-0.27400000000000002</v>
      </c>
      <c r="C2973">
        <v>-1.274</v>
      </c>
      <c r="D2973">
        <v>-2.27</v>
      </c>
      <c r="E2973">
        <v>-3.0459999999999998</v>
      </c>
      <c r="F2973">
        <v>-3.2</v>
      </c>
      <c r="G2973">
        <v>3.4</v>
      </c>
      <c r="H2973">
        <v>0.01</v>
      </c>
      <c r="I2973">
        <v>3.661</v>
      </c>
      <c r="J2973">
        <v>-0.27600000000000002</v>
      </c>
      <c r="K2973">
        <v>-1.2749999999999999</v>
      </c>
      <c r="L2973">
        <v>-2.27</v>
      </c>
      <c r="M2973">
        <v>-3.0449999999999999</v>
      </c>
      <c r="N2973">
        <v>-3.2210000000000001</v>
      </c>
      <c r="O2973">
        <v>1.149</v>
      </c>
      <c r="P2973">
        <v>1.145</v>
      </c>
      <c r="Q2973">
        <v>1.1419999999999999</v>
      </c>
      <c r="R2973">
        <v>0.84699999999999998</v>
      </c>
      <c r="S2973">
        <v>0.40500000000000003</v>
      </c>
    </row>
    <row r="2974" spans="1:19" x14ac:dyDescent="0.3">
      <c r="A2974">
        <v>480</v>
      </c>
      <c r="B2974">
        <v>-0.27400000000000002</v>
      </c>
      <c r="C2974">
        <v>-1.274</v>
      </c>
      <c r="D2974">
        <v>-2.27</v>
      </c>
      <c r="E2974">
        <v>-3.0459999999999998</v>
      </c>
      <c r="F2974">
        <v>-3.2</v>
      </c>
      <c r="G2974">
        <v>3.4</v>
      </c>
      <c r="H2974">
        <v>0.01</v>
      </c>
      <c r="I2974">
        <v>3.661</v>
      </c>
      <c r="J2974">
        <v>-0.27500000000000002</v>
      </c>
      <c r="K2974">
        <v>-1.276</v>
      </c>
      <c r="L2974">
        <v>-2.27</v>
      </c>
      <c r="M2974">
        <v>-3.0459999999999998</v>
      </c>
      <c r="N2974">
        <v>-3.2240000000000002</v>
      </c>
      <c r="O2974">
        <v>1.151</v>
      </c>
      <c r="P2974">
        <v>1.1439999999999999</v>
      </c>
      <c r="Q2974">
        <v>1.1419999999999999</v>
      </c>
      <c r="R2974">
        <v>0.85099999999999998</v>
      </c>
      <c r="S2974">
        <v>0.40799999999999997</v>
      </c>
    </row>
    <row r="2975" spans="1:19" x14ac:dyDescent="0.3">
      <c r="A2975">
        <v>540</v>
      </c>
      <c r="B2975">
        <v>-0.27400000000000002</v>
      </c>
      <c r="C2975">
        <v>-1.274</v>
      </c>
      <c r="D2975">
        <v>-2.27</v>
      </c>
      <c r="E2975">
        <v>-3.0459999999999998</v>
      </c>
      <c r="F2975">
        <v>-3.2</v>
      </c>
      <c r="G2975">
        <v>3.4</v>
      </c>
      <c r="H2975">
        <v>0.01</v>
      </c>
      <c r="I2975">
        <v>3.661</v>
      </c>
      <c r="J2975">
        <v>-0.27400000000000002</v>
      </c>
      <c r="K2975">
        <v>-1.276</v>
      </c>
      <c r="L2975">
        <v>-2.27</v>
      </c>
      <c r="M2975">
        <v>-3.0470000000000002</v>
      </c>
      <c r="N2975">
        <v>-3.2269999999999999</v>
      </c>
      <c r="O2975">
        <v>1.1519999999999999</v>
      </c>
      <c r="P2975">
        <v>1.145</v>
      </c>
      <c r="Q2975">
        <v>1.1419999999999999</v>
      </c>
      <c r="R2975">
        <v>0.85399999999999998</v>
      </c>
      <c r="S2975">
        <v>0.41</v>
      </c>
    </row>
    <row r="2976" spans="1:19" x14ac:dyDescent="0.3">
      <c r="A2976">
        <v>600</v>
      </c>
      <c r="B2976">
        <v>-0.27400000000000002</v>
      </c>
      <c r="C2976">
        <v>-1.274</v>
      </c>
      <c r="D2976">
        <v>-2.27</v>
      </c>
      <c r="E2976">
        <v>-3.0459999999999998</v>
      </c>
      <c r="F2976">
        <v>-3.2</v>
      </c>
      <c r="G2976">
        <v>3.4</v>
      </c>
      <c r="H2976">
        <v>0.01</v>
      </c>
      <c r="I2976">
        <v>3.661</v>
      </c>
      <c r="J2976">
        <v>-0.27200000000000002</v>
      </c>
      <c r="K2976">
        <v>-1.276</v>
      </c>
      <c r="L2976">
        <v>-2.27</v>
      </c>
      <c r="M2976">
        <v>-3.0489999999999999</v>
      </c>
      <c r="N2976">
        <v>-3.23</v>
      </c>
      <c r="O2976">
        <v>1.1539999999999999</v>
      </c>
      <c r="P2976">
        <v>1.145</v>
      </c>
      <c r="Q2976">
        <v>1.1419999999999999</v>
      </c>
      <c r="R2976">
        <v>0.85799999999999998</v>
      </c>
      <c r="S2976">
        <v>0.41199999999999998</v>
      </c>
    </row>
    <row r="2978" spans="1:19" x14ac:dyDescent="0.3">
      <c r="A2978" t="s">
        <v>0</v>
      </c>
      <c r="B2978" t="s">
        <v>230</v>
      </c>
    </row>
    <row r="2979" spans="1:19" x14ac:dyDescent="0.3">
      <c r="A2979">
        <v>0</v>
      </c>
      <c r="B2979">
        <v>-0.27400000000000002</v>
      </c>
      <c r="C2979">
        <v>-1.274</v>
      </c>
      <c r="D2979">
        <v>-2.27</v>
      </c>
      <c r="E2979">
        <v>-3.0459999999999998</v>
      </c>
      <c r="F2979">
        <v>-3.2</v>
      </c>
      <c r="G2979">
        <v>3.4</v>
      </c>
      <c r="H2979">
        <v>0.01</v>
      </c>
      <c r="I2979">
        <v>3.452</v>
      </c>
      <c r="J2979">
        <v>-0.27400000000000002</v>
      </c>
      <c r="K2979">
        <v>-1.274</v>
      </c>
      <c r="L2979">
        <v>-2.27</v>
      </c>
      <c r="M2979">
        <v>-3.0459999999999998</v>
      </c>
      <c r="N2979">
        <v>-3.2</v>
      </c>
      <c r="O2979">
        <v>1.123</v>
      </c>
      <c r="P2979">
        <v>1.123</v>
      </c>
      <c r="Q2979">
        <v>1.117</v>
      </c>
      <c r="R2979">
        <v>0.82799999999999996</v>
      </c>
      <c r="S2979">
        <v>0.35899999999999999</v>
      </c>
    </row>
    <row r="2980" spans="1:19" x14ac:dyDescent="0.3">
      <c r="A2980">
        <v>60</v>
      </c>
      <c r="B2980">
        <v>-0.27400000000000002</v>
      </c>
      <c r="C2980">
        <v>-1.274</v>
      </c>
      <c r="D2980">
        <v>-2.27</v>
      </c>
      <c r="E2980">
        <v>-3.0459999999999998</v>
      </c>
      <c r="F2980">
        <v>-3.2</v>
      </c>
      <c r="G2980">
        <v>3.4</v>
      </c>
      <c r="H2980">
        <v>0.01</v>
      </c>
      <c r="I2980">
        <v>3.452</v>
      </c>
      <c r="J2980">
        <v>-0.27700000000000002</v>
      </c>
      <c r="K2980">
        <v>-1.274</v>
      </c>
      <c r="L2980">
        <v>-2.27</v>
      </c>
      <c r="M2980">
        <v>-3.0459999999999998</v>
      </c>
      <c r="N2980">
        <v>-3.2</v>
      </c>
      <c r="O2980">
        <v>1.131</v>
      </c>
      <c r="P2980">
        <v>1.1399999999999999</v>
      </c>
      <c r="Q2980">
        <v>1.1319999999999999</v>
      </c>
      <c r="R2980">
        <v>0.83399999999999996</v>
      </c>
      <c r="S2980">
        <v>0.36099999999999999</v>
      </c>
    </row>
    <row r="2981" spans="1:19" x14ac:dyDescent="0.3">
      <c r="A2981">
        <v>120</v>
      </c>
      <c r="B2981">
        <v>-0.27400000000000002</v>
      </c>
      <c r="C2981">
        <v>-1.274</v>
      </c>
      <c r="D2981">
        <v>-2.27</v>
      </c>
      <c r="E2981">
        <v>-3.0459999999999998</v>
      </c>
      <c r="F2981">
        <v>-3.2</v>
      </c>
      <c r="G2981">
        <v>3.4</v>
      </c>
      <c r="H2981">
        <v>0.01</v>
      </c>
      <c r="I2981">
        <v>3.452</v>
      </c>
      <c r="J2981">
        <v>-0.27800000000000002</v>
      </c>
      <c r="K2981">
        <v>-1.274</v>
      </c>
      <c r="L2981">
        <v>-2.27</v>
      </c>
      <c r="M2981">
        <v>-3.0449999999999999</v>
      </c>
      <c r="N2981">
        <v>-3.2</v>
      </c>
      <c r="O2981">
        <v>1.1359999999999999</v>
      </c>
      <c r="P2981">
        <v>1.1439999999999999</v>
      </c>
      <c r="Q2981">
        <v>1.1379999999999999</v>
      </c>
      <c r="R2981">
        <v>0.83899999999999997</v>
      </c>
      <c r="S2981">
        <v>0.36199999999999999</v>
      </c>
    </row>
    <row r="2982" spans="1:19" x14ac:dyDescent="0.3">
      <c r="A2982">
        <v>180</v>
      </c>
      <c r="B2982">
        <v>-0.27400000000000002</v>
      </c>
      <c r="C2982">
        <v>-1.274</v>
      </c>
      <c r="D2982">
        <v>-2.27</v>
      </c>
      <c r="E2982">
        <v>-3.0459999999999998</v>
      </c>
      <c r="F2982">
        <v>-3.2</v>
      </c>
      <c r="G2982">
        <v>3.4</v>
      </c>
      <c r="H2982">
        <v>0.01</v>
      </c>
      <c r="I2982">
        <v>3.452</v>
      </c>
      <c r="J2982">
        <v>-0.27800000000000002</v>
      </c>
      <c r="K2982">
        <v>-1.2729999999999999</v>
      </c>
      <c r="L2982">
        <v>-2.27</v>
      </c>
      <c r="M2982">
        <v>-3.044</v>
      </c>
      <c r="N2982">
        <v>-3.2</v>
      </c>
      <c r="O2982">
        <v>1.1399999999999999</v>
      </c>
      <c r="P2982">
        <v>1.147</v>
      </c>
      <c r="Q2982">
        <v>1.1399999999999999</v>
      </c>
      <c r="R2982">
        <v>0.84099999999999997</v>
      </c>
      <c r="S2982">
        <v>0.36299999999999999</v>
      </c>
    </row>
    <row r="2983" spans="1:19" x14ac:dyDescent="0.3">
      <c r="A2983">
        <v>240</v>
      </c>
      <c r="B2983">
        <v>-0.27400000000000002</v>
      </c>
      <c r="C2983">
        <v>-1.274</v>
      </c>
      <c r="D2983">
        <v>-2.27</v>
      </c>
      <c r="E2983">
        <v>-3.0459999999999998</v>
      </c>
      <c r="F2983">
        <v>-3.2</v>
      </c>
      <c r="G2983">
        <v>3.4</v>
      </c>
      <c r="H2983">
        <v>0.01</v>
      </c>
      <c r="I2983">
        <v>3.452</v>
      </c>
      <c r="J2983">
        <v>-0.27800000000000002</v>
      </c>
      <c r="K2983">
        <v>-1.274</v>
      </c>
      <c r="L2983">
        <v>-2.27</v>
      </c>
      <c r="M2983">
        <v>-3.044</v>
      </c>
      <c r="N2983">
        <v>-3.2</v>
      </c>
      <c r="O2983">
        <v>1.143</v>
      </c>
      <c r="P2983">
        <v>1.1479999999999999</v>
      </c>
      <c r="Q2983">
        <v>1.1419999999999999</v>
      </c>
      <c r="R2983">
        <v>0.84199999999999997</v>
      </c>
      <c r="S2983">
        <v>0.36399999999999999</v>
      </c>
    </row>
    <row r="2984" spans="1:19" x14ac:dyDescent="0.3">
      <c r="A2984">
        <v>300</v>
      </c>
      <c r="B2984">
        <v>-0.27400000000000002</v>
      </c>
      <c r="C2984">
        <v>-1.274</v>
      </c>
      <c r="D2984">
        <v>-2.27</v>
      </c>
      <c r="E2984">
        <v>-3.0459999999999998</v>
      </c>
      <c r="F2984">
        <v>-3.2</v>
      </c>
      <c r="G2984">
        <v>3.4</v>
      </c>
      <c r="H2984">
        <v>0.01</v>
      </c>
      <c r="I2984">
        <v>3.452</v>
      </c>
      <c r="J2984">
        <v>-0.27700000000000002</v>
      </c>
      <c r="K2984">
        <v>-1.274</v>
      </c>
      <c r="L2984">
        <v>-2.27</v>
      </c>
      <c r="M2984">
        <v>-3.044</v>
      </c>
      <c r="N2984">
        <v>-3.2</v>
      </c>
      <c r="O2984">
        <v>1.145</v>
      </c>
      <c r="P2984">
        <v>1.1459999999999999</v>
      </c>
      <c r="Q2984">
        <v>1.1419999999999999</v>
      </c>
      <c r="R2984">
        <v>0.84299999999999997</v>
      </c>
      <c r="S2984">
        <v>0.36499999999999999</v>
      </c>
    </row>
    <row r="2985" spans="1:19" x14ac:dyDescent="0.3">
      <c r="A2985">
        <v>360</v>
      </c>
      <c r="B2985">
        <v>-0.27400000000000002</v>
      </c>
      <c r="C2985">
        <v>-1.274</v>
      </c>
      <c r="D2985">
        <v>-2.27</v>
      </c>
      <c r="E2985">
        <v>-3.0459999999999998</v>
      </c>
      <c r="F2985">
        <v>-3.2</v>
      </c>
      <c r="G2985">
        <v>3.4</v>
      </c>
      <c r="H2985">
        <v>0.01</v>
      </c>
      <c r="I2985">
        <v>3.452</v>
      </c>
      <c r="J2985">
        <v>-0.27700000000000002</v>
      </c>
      <c r="K2985">
        <v>-1.2749999999999999</v>
      </c>
      <c r="L2985">
        <v>-2.27</v>
      </c>
      <c r="M2985">
        <v>-3.044</v>
      </c>
      <c r="N2985">
        <v>-3.2</v>
      </c>
      <c r="O2985">
        <v>1.147</v>
      </c>
      <c r="P2985">
        <v>1.145</v>
      </c>
      <c r="Q2985">
        <v>1.1419999999999999</v>
      </c>
      <c r="R2985">
        <v>0.84299999999999997</v>
      </c>
      <c r="S2985">
        <v>0.36699999999999999</v>
      </c>
    </row>
    <row r="2986" spans="1:19" x14ac:dyDescent="0.3">
      <c r="A2986">
        <v>420</v>
      </c>
      <c r="B2986">
        <v>-0.27400000000000002</v>
      </c>
      <c r="C2986">
        <v>-1.274</v>
      </c>
      <c r="D2986">
        <v>-2.27</v>
      </c>
      <c r="E2986">
        <v>-3.0459999999999998</v>
      </c>
      <c r="F2986">
        <v>-3.2</v>
      </c>
      <c r="G2986">
        <v>3.4</v>
      </c>
      <c r="H2986">
        <v>0.01</v>
      </c>
      <c r="I2986">
        <v>3.452</v>
      </c>
      <c r="J2986">
        <v>-0.27600000000000002</v>
      </c>
      <c r="K2986">
        <v>-1.2749999999999999</v>
      </c>
      <c r="L2986">
        <v>-2.27</v>
      </c>
      <c r="M2986">
        <v>-3.044</v>
      </c>
      <c r="N2986">
        <v>-3.2</v>
      </c>
      <c r="O2986">
        <v>1.149</v>
      </c>
      <c r="P2986">
        <v>1.145</v>
      </c>
      <c r="Q2986">
        <v>1.1419999999999999</v>
      </c>
      <c r="R2986">
        <v>0.84399999999999997</v>
      </c>
      <c r="S2986">
        <v>0.36799999999999999</v>
      </c>
    </row>
    <row r="2987" spans="1:19" x14ac:dyDescent="0.3">
      <c r="A2987">
        <v>480</v>
      </c>
      <c r="B2987">
        <v>-0.27400000000000002</v>
      </c>
      <c r="C2987">
        <v>-1.274</v>
      </c>
      <c r="D2987">
        <v>-2.27</v>
      </c>
      <c r="E2987">
        <v>-3.0459999999999998</v>
      </c>
      <c r="F2987">
        <v>-3.2</v>
      </c>
      <c r="G2987">
        <v>3.4</v>
      </c>
      <c r="H2987">
        <v>0.01</v>
      </c>
      <c r="I2987">
        <v>3.452</v>
      </c>
      <c r="J2987">
        <v>-0.27500000000000002</v>
      </c>
      <c r="K2987">
        <v>-1.276</v>
      </c>
      <c r="L2987">
        <v>-2.27</v>
      </c>
      <c r="M2987">
        <v>-3.044</v>
      </c>
      <c r="N2987">
        <v>-3.2</v>
      </c>
      <c r="O2987">
        <v>1.151</v>
      </c>
      <c r="P2987">
        <v>1.1439999999999999</v>
      </c>
      <c r="Q2987">
        <v>1.1419999999999999</v>
      </c>
      <c r="R2987">
        <v>0.84399999999999997</v>
      </c>
      <c r="S2987">
        <v>0.36899999999999999</v>
      </c>
    </row>
    <row r="2988" spans="1:19" x14ac:dyDescent="0.3">
      <c r="A2988">
        <v>540</v>
      </c>
      <c r="B2988">
        <v>-0.27400000000000002</v>
      </c>
      <c r="C2988">
        <v>-1.274</v>
      </c>
      <c r="D2988">
        <v>-2.27</v>
      </c>
      <c r="E2988">
        <v>-3.0459999999999998</v>
      </c>
      <c r="F2988">
        <v>-3.2</v>
      </c>
      <c r="G2988">
        <v>3.4</v>
      </c>
      <c r="H2988">
        <v>0.01</v>
      </c>
      <c r="I2988">
        <v>3.452</v>
      </c>
      <c r="J2988">
        <v>-0.27400000000000002</v>
      </c>
      <c r="K2988">
        <v>-1.276</v>
      </c>
      <c r="L2988">
        <v>-2.27</v>
      </c>
      <c r="M2988">
        <v>-3.044</v>
      </c>
      <c r="N2988">
        <v>-3.2</v>
      </c>
      <c r="O2988">
        <v>1.1519999999999999</v>
      </c>
      <c r="P2988">
        <v>1.145</v>
      </c>
      <c r="Q2988">
        <v>1.1419999999999999</v>
      </c>
      <c r="R2988">
        <v>0.84399999999999997</v>
      </c>
      <c r="S2988">
        <v>0.36899999999999999</v>
      </c>
    </row>
    <row r="2989" spans="1:19" x14ac:dyDescent="0.3">
      <c r="A2989">
        <v>600</v>
      </c>
      <c r="B2989">
        <v>-0.27400000000000002</v>
      </c>
      <c r="C2989">
        <v>-1.274</v>
      </c>
      <c r="D2989">
        <v>-2.27</v>
      </c>
      <c r="E2989">
        <v>-3.0459999999999998</v>
      </c>
      <c r="F2989">
        <v>-3.2</v>
      </c>
      <c r="G2989">
        <v>3.4</v>
      </c>
      <c r="H2989">
        <v>0.01</v>
      </c>
      <c r="I2989">
        <v>3.452</v>
      </c>
      <c r="J2989">
        <v>-0.27200000000000002</v>
      </c>
      <c r="K2989">
        <v>-1.276</v>
      </c>
      <c r="L2989">
        <v>-2.27</v>
      </c>
      <c r="M2989">
        <v>-3.044</v>
      </c>
      <c r="N2989">
        <v>-3.2</v>
      </c>
      <c r="O2989">
        <v>1.1539999999999999</v>
      </c>
      <c r="P2989">
        <v>1.145</v>
      </c>
      <c r="Q2989">
        <v>1.1419999999999999</v>
      </c>
      <c r="R2989">
        <v>0.84399999999999997</v>
      </c>
      <c r="S2989">
        <v>0.36899999999999999</v>
      </c>
    </row>
    <row r="2991" spans="1:19" x14ac:dyDescent="0.3">
      <c r="A2991" t="s">
        <v>0</v>
      </c>
      <c r="B2991" t="s">
        <v>231</v>
      </c>
    </row>
    <row r="2992" spans="1:19" x14ac:dyDescent="0.3">
      <c r="A2992">
        <v>0</v>
      </c>
      <c r="B2992">
        <v>-0.27400000000000002</v>
      </c>
      <c r="C2992">
        <v>-1.274</v>
      </c>
      <c r="D2992">
        <v>-2.27</v>
      </c>
      <c r="E2992">
        <v>-3.0459999999999998</v>
      </c>
      <c r="F2992">
        <v>-3.2</v>
      </c>
      <c r="G2992">
        <v>3.4</v>
      </c>
      <c r="H2992">
        <v>0.01</v>
      </c>
      <c r="I2992">
        <v>3.2320000000000002</v>
      </c>
      <c r="J2992">
        <v>-0.27400000000000002</v>
      </c>
      <c r="K2992">
        <v>-1.274</v>
      </c>
      <c r="L2992">
        <v>-2.27</v>
      </c>
      <c r="M2992">
        <v>-3.0459999999999998</v>
      </c>
      <c r="N2992">
        <v>-3.2</v>
      </c>
      <c r="O2992">
        <v>1.123</v>
      </c>
      <c r="P2992">
        <v>1.123</v>
      </c>
      <c r="Q2992">
        <v>1.117</v>
      </c>
      <c r="R2992">
        <v>0.82799999999999996</v>
      </c>
      <c r="S2992">
        <v>0.35899999999999999</v>
      </c>
    </row>
    <row r="2993" spans="1:19" x14ac:dyDescent="0.3">
      <c r="A2993">
        <v>60</v>
      </c>
      <c r="B2993">
        <v>-0.27400000000000002</v>
      </c>
      <c r="C2993">
        <v>-1.274</v>
      </c>
      <c r="D2993">
        <v>-2.27</v>
      </c>
      <c r="E2993">
        <v>-3.0459999999999998</v>
      </c>
      <c r="F2993">
        <v>-3.2</v>
      </c>
      <c r="G2993">
        <v>3.4</v>
      </c>
      <c r="H2993">
        <v>0.01</v>
      </c>
      <c r="I2993">
        <v>3.2320000000000002</v>
      </c>
      <c r="J2993">
        <v>-0.27700000000000002</v>
      </c>
      <c r="K2993">
        <v>-1.2729999999999999</v>
      </c>
      <c r="L2993">
        <v>-2.27</v>
      </c>
      <c r="M2993">
        <v>-3.0459999999999998</v>
      </c>
      <c r="N2993">
        <v>-3.1970000000000001</v>
      </c>
      <c r="O2993">
        <v>1.131</v>
      </c>
      <c r="P2993">
        <v>1.139</v>
      </c>
      <c r="Q2993">
        <v>1.1319999999999999</v>
      </c>
      <c r="R2993">
        <v>0.83499999999999996</v>
      </c>
      <c r="S2993">
        <v>0.35299999999999998</v>
      </c>
    </row>
    <row r="2994" spans="1:19" x14ac:dyDescent="0.3">
      <c r="A2994">
        <v>120</v>
      </c>
      <c r="B2994">
        <v>-0.27400000000000002</v>
      </c>
      <c r="C2994">
        <v>-1.274</v>
      </c>
      <c r="D2994">
        <v>-2.27</v>
      </c>
      <c r="E2994">
        <v>-3.0459999999999998</v>
      </c>
      <c r="F2994">
        <v>-3.2</v>
      </c>
      <c r="G2994">
        <v>3.4</v>
      </c>
      <c r="H2994">
        <v>0.01</v>
      </c>
      <c r="I2994">
        <v>3.2320000000000002</v>
      </c>
      <c r="J2994">
        <v>-0.27800000000000002</v>
      </c>
      <c r="K2994">
        <v>-1.274</v>
      </c>
      <c r="L2994">
        <v>-2.27</v>
      </c>
      <c r="M2994">
        <v>-3.0449999999999999</v>
      </c>
      <c r="N2994">
        <v>-3.194</v>
      </c>
      <c r="O2994">
        <v>1.1359999999999999</v>
      </c>
      <c r="P2994">
        <v>1.1439999999999999</v>
      </c>
      <c r="Q2994">
        <v>1.137</v>
      </c>
      <c r="R2994">
        <v>0.83799999999999997</v>
      </c>
      <c r="S2994">
        <v>0.34599999999999997</v>
      </c>
    </row>
    <row r="2995" spans="1:19" x14ac:dyDescent="0.3">
      <c r="A2995">
        <v>180</v>
      </c>
      <c r="B2995">
        <v>-0.27400000000000002</v>
      </c>
      <c r="C2995">
        <v>-1.274</v>
      </c>
      <c r="D2995">
        <v>-2.27</v>
      </c>
      <c r="E2995">
        <v>-3.0459999999999998</v>
      </c>
      <c r="F2995">
        <v>-3.2</v>
      </c>
      <c r="G2995">
        <v>3.4</v>
      </c>
      <c r="H2995">
        <v>0.01</v>
      </c>
      <c r="I2995">
        <v>3.2320000000000002</v>
      </c>
      <c r="J2995">
        <v>-0.27800000000000002</v>
      </c>
      <c r="K2995">
        <v>-1.2729999999999999</v>
      </c>
      <c r="L2995">
        <v>-2.27</v>
      </c>
      <c r="M2995">
        <v>-3.044</v>
      </c>
      <c r="N2995">
        <v>-3.1909999999999998</v>
      </c>
      <c r="O2995">
        <v>1.1399999999999999</v>
      </c>
      <c r="P2995">
        <v>1.147</v>
      </c>
      <c r="Q2995">
        <v>1.141</v>
      </c>
      <c r="R2995">
        <v>0.84</v>
      </c>
      <c r="S2995">
        <v>0.34100000000000003</v>
      </c>
    </row>
    <row r="2996" spans="1:19" x14ac:dyDescent="0.3">
      <c r="A2996">
        <v>240</v>
      </c>
      <c r="B2996">
        <v>-0.27400000000000002</v>
      </c>
      <c r="C2996">
        <v>-1.274</v>
      </c>
      <c r="D2996">
        <v>-2.27</v>
      </c>
      <c r="E2996">
        <v>-3.0459999999999998</v>
      </c>
      <c r="F2996">
        <v>-3.2</v>
      </c>
      <c r="G2996">
        <v>3.4</v>
      </c>
      <c r="H2996">
        <v>0.01</v>
      </c>
      <c r="I2996">
        <v>3.2320000000000002</v>
      </c>
      <c r="J2996">
        <v>-0.27800000000000002</v>
      </c>
      <c r="K2996">
        <v>-1.274</v>
      </c>
      <c r="L2996">
        <v>-2.27</v>
      </c>
      <c r="M2996">
        <v>-3.0449999999999999</v>
      </c>
      <c r="N2996">
        <v>-3.1880000000000002</v>
      </c>
      <c r="O2996">
        <v>1.143</v>
      </c>
      <c r="P2996">
        <v>1.1479999999999999</v>
      </c>
      <c r="Q2996">
        <v>1.1419999999999999</v>
      </c>
      <c r="R2996">
        <v>0.84399999999999997</v>
      </c>
      <c r="S2996">
        <v>0.33700000000000002</v>
      </c>
    </row>
    <row r="2997" spans="1:19" x14ac:dyDescent="0.3">
      <c r="A2997">
        <v>300</v>
      </c>
      <c r="B2997">
        <v>-0.27400000000000002</v>
      </c>
      <c r="C2997">
        <v>-1.274</v>
      </c>
      <c r="D2997">
        <v>-2.27</v>
      </c>
      <c r="E2997">
        <v>-3.0459999999999998</v>
      </c>
      <c r="F2997">
        <v>-3.2</v>
      </c>
      <c r="G2997">
        <v>3.4</v>
      </c>
      <c r="H2997">
        <v>0.01</v>
      </c>
      <c r="I2997">
        <v>3.2320000000000002</v>
      </c>
      <c r="J2997">
        <v>-0.27700000000000002</v>
      </c>
      <c r="K2997">
        <v>-1.274</v>
      </c>
      <c r="L2997">
        <v>-2.27</v>
      </c>
      <c r="M2997">
        <v>-3.0449999999999999</v>
      </c>
      <c r="N2997">
        <v>-3.1850000000000001</v>
      </c>
      <c r="O2997">
        <v>1.145</v>
      </c>
      <c r="P2997">
        <v>1.1459999999999999</v>
      </c>
      <c r="Q2997">
        <v>1.141</v>
      </c>
      <c r="R2997">
        <v>0.84599999999999997</v>
      </c>
      <c r="S2997">
        <v>0.33400000000000002</v>
      </c>
    </row>
    <row r="2998" spans="1:19" x14ac:dyDescent="0.3">
      <c r="A2998">
        <v>360</v>
      </c>
      <c r="B2998">
        <v>-0.27400000000000002</v>
      </c>
      <c r="C2998">
        <v>-1.274</v>
      </c>
      <c r="D2998">
        <v>-2.27</v>
      </c>
      <c r="E2998">
        <v>-3.0459999999999998</v>
      </c>
      <c r="F2998">
        <v>-3.2</v>
      </c>
      <c r="G2998">
        <v>3.4</v>
      </c>
      <c r="H2998">
        <v>0.01</v>
      </c>
      <c r="I2998">
        <v>3.2320000000000002</v>
      </c>
      <c r="J2998">
        <v>-0.27700000000000002</v>
      </c>
      <c r="K2998">
        <v>-1.2749999999999999</v>
      </c>
      <c r="L2998">
        <v>-2.27</v>
      </c>
      <c r="M2998">
        <v>-3.044</v>
      </c>
      <c r="N2998">
        <v>-3.1819999999999999</v>
      </c>
      <c r="O2998">
        <v>1.147</v>
      </c>
      <c r="P2998">
        <v>1.145</v>
      </c>
      <c r="Q2998">
        <v>1.1419999999999999</v>
      </c>
      <c r="R2998">
        <v>0.84299999999999997</v>
      </c>
      <c r="S2998">
        <v>0.33300000000000002</v>
      </c>
    </row>
    <row r="2999" spans="1:19" x14ac:dyDescent="0.3">
      <c r="A2999">
        <v>420</v>
      </c>
      <c r="B2999">
        <v>-0.27400000000000002</v>
      </c>
      <c r="C2999">
        <v>-1.274</v>
      </c>
      <c r="D2999">
        <v>-2.27</v>
      </c>
      <c r="E2999">
        <v>-3.0459999999999998</v>
      </c>
      <c r="F2999">
        <v>-3.2</v>
      </c>
      <c r="G2999">
        <v>3.4</v>
      </c>
      <c r="H2999">
        <v>0.01</v>
      </c>
      <c r="I2999">
        <v>3.2320000000000002</v>
      </c>
      <c r="J2999">
        <v>-0.27600000000000002</v>
      </c>
      <c r="K2999">
        <v>-1.2749999999999999</v>
      </c>
      <c r="L2999">
        <v>-2.27</v>
      </c>
      <c r="M2999">
        <v>-3.0430000000000001</v>
      </c>
      <c r="N2999">
        <v>-3.1789999999999998</v>
      </c>
      <c r="O2999">
        <v>1.149</v>
      </c>
      <c r="P2999">
        <v>1.145</v>
      </c>
      <c r="Q2999">
        <v>1.143</v>
      </c>
      <c r="R2999">
        <v>0.84</v>
      </c>
      <c r="S2999">
        <v>0.33100000000000002</v>
      </c>
    </row>
    <row r="3000" spans="1:19" x14ac:dyDescent="0.3">
      <c r="A3000">
        <v>480</v>
      </c>
      <c r="B3000">
        <v>-0.27400000000000002</v>
      </c>
      <c r="C3000">
        <v>-1.274</v>
      </c>
      <c r="D3000">
        <v>-2.27</v>
      </c>
      <c r="E3000">
        <v>-3.0459999999999998</v>
      </c>
      <c r="F3000">
        <v>-3.2</v>
      </c>
      <c r="G3000">
        <v>3.4</v>
      </c>
      <c r="H3000">
        <v>0.01</v>
      </c>
      <c r="I3000">
        <v>3.2320000000000002</v>
      </c>
      <c r="J3000">
        <v>-0.27500000000000002</v>
      </c>
      <c r="K3000">
        <v>-1.276</v>
      </c>
      <c r="L3000">
        <v>-2.27</v>
      </c>
      <c r="M3000">
        <v>-3.0409999999999999</v>
      </c>
      <c r="N3000">
        <v>-3.1760000000000002</v>
      </c>
      <c r="O3000">
        <v>1.151</v>
      </c>
      <c r="P3000">
        <v>1.1439999999999999</v>
      </c>
      <c r="Q3000">
        <v>1.1419999999999999</v>
      </c>
      <c r="R3000">
        <v>0.83599999999999997</v>
      </c>
      <c r="S3000">
        <v>0.32900000000000001</v>
      </c>
    </row>
    <row r="3001" spans="1:19" x14ac:dyDescent="0.3">
      <c r="A3001">
        <v>540</v>
      </c>
      <c r="B3001">
        <v>-0.27400000000000002</v>
      </c>
      <c r="C3001">
        <v>-1.274</v>
      </c>
      <c r="D3001">
        <v>-2.27</v>
      </c>
      <c r="E3001">
        <v>-3.0459999999999998</v>
      </c>
      <c r="F3001">
        <v>-3.2</v>
      </c>
      <c r="G3001">
        <v>3.4</v>
      </c>
      <c r="H3001">
        <v>0.01</v>
      </c>
      <c r="I3001">
        <v>3.2320000000000002</v>
      </c>
      <c r="J3001">
        <v>-0.27400000000000002</v>
      </c>
      <c r="K3001">
        <v>-1.276</v>
      </c>
      <c r="L3001">
        <v>-2.27</v>
      </c>
      <c r="M3001">
        <v>-3.0390000000000001</v>
      </c>
      <c r="N3001">
        <v>-3.173</v>
      </c>
      <c r="O3001">
        <v>1.1519999999999999</v>
      </c>
      <c r="P3001">
        <v>1.145</v>
      </c>
      <c r="Q3001">
        <v>1.1419999999999999</v>
      </c>
      <c r="R3001">
        <v>0.83099999999999996</v>
      </c>
      <c r="S3001">
        <v>0.32700000000000001</v>
      </c>
    </row>
    <row r="3002" spans="1:19" x14ac:dyDescent="0.3">
      <c r="A3002">
        <v>600</v>
      </c>
      <c r="B3002">
        <v>-0.27400000000000002</v>
      </c>
      <c r="C3002">
        <v>-1.274</v>
      </c>
      <c r="D3002">
        <v>-2.27</v>
      </c>
      <c r="E3002">
        <v>-3.0459999999999998</v>
      </c>
      <c r="F3002">
        <v>-3.2</v>
      </c>
      <c r="G3002">
        <v>3.4</v>
      </c>
      <c r="H3002">
        <v>0.01</v>
      </c>
      <c r="I3002">
        <v>3.2320000000000002</v>
      </c>
      <c r="J3002">
        <v>-0.27200000000000002</v>
      </c>
      <c r="K3002">
        <v>-1.276</v>
      </c>
      <c r="L3002">
        <v>-2.27</v>
      </c>
      <c r="M3002">
        <v>-3.0369999999999999</v>
      </c>
      <c r="N3002">
        <v>-3.17</v>
      </c>
      <c r="O3002">
        <v>1.1539999999999999</v>
      </c>
      <c r="P3002">
        <v>1.145</v>
      </c>
      <c r="Q3002">
        <v>1.141</v>
      </c>
      <c r="R3002">
        <v>0.82799999999999996</v>
      </c>
      <c r="S3002">
        <v>0.32500000000000001</v>
      </c>
    </row>
    <row r="3004" spans="1:19" x14ac:dyDescent="0.3">
      <c r="A3004" t="s">
        <v>0</v>
      </c>
      <c r="B3004" t="s">
        <v>232</v>
      </c>
    </row>
    <row r="3005" spans="1:19" x14ac:dyDescent="0.3">
      <c r="A3005">
        <v>0</v>
      </c>
      <c r="B3005">
        <v>-0.27400000000000002</v>
      </c>
      <c r="C3005">
        <v>-1.274</v>
      </c>
      <c r="D3005">
        <v>-2.27</v>
      </c>
      <c r="E3005">
        <v>-3.0390000000000001</v>
      </c>
      <c r="F3005">
        <v>-3.19</v>
      </c>
      <c r="G3005">
        <v>3.4</v>
      </c>
      <c r="H3005">
        <v>0.01</v>
      </c>
      <c r="I3005">
        <v>3.6640000000000001</v>
      </c>
      <c r="J3005">
        <v>-0.27400000000000002</v>
      </c>
      <c r="K3005">
        <v>-1.274</v>
      </c>
      <c r="L3005">
        <v>-2.27</v>
      </c>
      <c r="M3005">
        <v>-3.0390000000000001</v>
      </c>
      <c r="N3005">
        <v>-3.19</v>
      </c>
      <c r="O3005">
        <v>1.123</v>
      </c>
      <c r="P3005">
        <v>1.123</v>
      </c>
      <c r="Q3005">
        <v>1.1160000000000001</v>
      </c>
      <c r="R3005">
        <v>0.82199999999999995</v>
      </c>
      <c r="S3005">
        <v>0.35699999999999998</v>
      </c>
    </row>
    <row r="3006" spans="1:19" x14ac:dyDescent="0.3">
      <c r="A3006">
        <v>60</v>
      </c>
      <c r="B3006">
        <v>-0.27400000000000002</v>
      </c>
      <c r="C3006">
        <v>-1.274</v>
      </c>
      <c r="D3006">
        <v>-2.27</v>
      </c>
      <c r="E3006">
        <v>-3.0390000000000001</v>
      </c>
      <c r="F3006">
        <v>-3.19</v>
      </c>
      <c r="G3006">
        <v>3.4</v>
      </c>
      <c r="H3006">
        <v>0.01</v>
      </c>
      <c r="I3006">
        <v>3.6640000000000001</v>
      </c>
      <c r="J3006">
        <v>-0.27600000000000002</v>
      </c>
      <c r="K3006">
        <v>-1.274</v>
      </c>
      <c r="L3006">
        <v>-2.27</v>
      </c>
      <c r="M3006">
        <v>-3.0390000000000001</v>
      </c>
      <c r="N3006">
        <v>-3.1930000000000001</v>
      </c>
      <c r="O3006">
        <v>1.1299999999999999</v>
      </c>
      <c r="P3006">
        <v>1.1399999999999999</v>
      </c>
      <c r="Q3006">
        <v>1.133</v>
      </c>
      <c r="R3006">
        <v>0.82699999999999996</v>
      </c>
      <c r="S3006">
        <v>0.36599999999999999</v>
      </c>
    </row>
    <row r="3007" spans="1:19" x14ac:dyDescent="0.3">
      <c r="A3007">
        <v>120</v>
      </c>
      <c r="B3007">
        <v>-0.27400000000000002</v>
      </c>
      <c r="C3007">
        <v>-1.274</v>
      </c>
      <c r="D3007">
        <v>-2.27</v>
      </c>
      <c r="E3007">
        <v>-3.0390000000000001</v>
      </c>
      <c r="F3007">
        <v>-3.19</v>
      </c>
      <c r="G3007">
        <v>3.4</v>
      </c>
      <c r="H3007">
        <v>0.01</v>
      </c>
      <c r="I3007">
        <v>3.6640000000000001</v>
      </c>
      <c r="J3007">
        <v>-0.27800000000000002</v>
      </c>
      <c r="K3007">
        <v>-1.274</v>
      </c>
      <c r="L3007">
        <v>-2.27</v>
      </c>
      <c r="M3007">
        <v>-3.0390000000000001</v>
      </c>
      <c r="N3007">
        <v>-3.1960000000000002</v>
      </c>
      <c r="O3007">
        <v>1.1359999999999999</v>
      </c>
      <c r="P3007">
        <v>1.143</v>
      </c>
      <c r="Q3007">
        <v>1.1379999999999999</v>
      </c>
      <c r="R3007">
        <v>0.83299999999999996</v>
      </c>
      <c r="S3007">
        <v>0.374</v>
      </c>
    </row>
    <row r="3008" spans="1:19" x14ac:dyDescent="0.3">
      <c r="A3008">
        <v>180</v>
      </c>
      <c r="B3008">
        <v>-0.27400000000000002</v>
      </c>
      <c r="C3008">
        <v>-1.274</v>
      </c>
      <c r="D3008">
        <v>-2.27</v>
      </c>
      <c r="E3008">
        <v>-3.0390000000000001</v>
      </c>
      <c r="F3008">
        <v>-3.19</v>
      </c>
      <c r="G3008">
        <v>3.4</v>
      </c>
      <c r="H3008">
        <v>0.01</v>
      </c>
      <c r="I3008">
        <v>3.6640000000000001</v>
      </c>
      <c r="J3008">
        <v>-0.27800000000000002</v>
      </c>
      <c r="K3008">
        <v>-1.2729999999999999</v>
      </c>
      <c r="L3008">
        <v>-2.27</v>
      </c>
      <c r="M3008">
        <v>-3.0379999999999998</v>
      </c>
      <c r="N3008">
        <v>-3.1989999999999998</v>
      </c>
      <c r="O3008">
        <v>1.1399999999999999</v>
      </c>
      <c r="P3008">
        <v>1.147</v>
      </c>
      <c r="Q3008">
        <v>1.139</v>
      </c>
      <c r="R3008">
        <v>0.83499999999999996</v>
      </c>
      <c r="S3008">
        <v>0.38100000000000001</v>
      </c>
    </row>
    <row r="3009" spans="1:19" x14ac:dyDescent="0.3">
      <c r="A3009">
        <v>240</v>
      </c>
      <c r="B3009">
        <v>-0.27400000000000002</v>
      </c>
      <c r="C3009">
        <v>-1.274</v>
      </c>
      <c r="D3009">
        <v>-2.27</v>
      </c>
      <c r="E3009">
        <v>-3.0390000000000001</v>
      </c>
      <c r="F3009">
        <v>-3.19</v>
      </c>
      <c r="G3009">
        <v>3.4</v>
      </c>
      <c r="H3009">
        <v>0.01</v>
      </c>
      <c r="I3009">
        <v>3.6640000000000001</v>
      </c>
      <c r="J3009">
        <v>-0.27800000000000002</v>
      </c>
      <c r="K3009">
        <v>-1.274</v>
      </c>
      <c r="L3009">
        <v>-2.27</v>
      </c>
      <c r="M3009">
        <v>-3.0369999999999999</v>
      </c>
      <c r="N3009">
        <v>-3.202</v>
      </c>
      <c r="O3009">
        <v>1.143</v>
      </c>
      <c r="P3009">
        <v>1.1479999999999999</v>
      </c>
      <c r="Q3009">
        <v>1.141</v>
      </c>
      <c r="R3009">
        <v>0.83399999999999996</v>
      </c>
      <c r="S3009">
        <v>0.38700000000000001</v>
      </c>
    </row>
    <row r="3010" spans="1:19" x14ac:dyDescent="0.3">
      <c r="A3010">
        <v>300</v>
      </c>
      <c r="B3010">
        <v>-0.27400000000000002</v>
      </c>
      <c r="C3010">
        <v>-1.274</v>
      </c>
      <c r="D3010">
        <v>-2.27</v>
      </c>
      <c r="E3010">
        <v>-3.0390000000000001</v>
      </c>
      <c r="F3010">
        <v>-3.19</v>
      </c>
      <c r="G3010">
        <v>3.4</v>
      </c>
      <c r="H3010">
        <v>0.01</v>
      </c>
      <c r="I3010">
        <v>3.6640000000000001</v>
      </c>
      <c r="J3010">
        <v>-0.27700000000000002</v>
      </c>
      <c r="K3010">
        <v>-1.274</v>
      </c>
      <c r="L3010">
        <v>-2.27</v>
      </c>
      <c r="M3010">
        <v>-3.036</v>
      </c>
      <c r="N3010">
        <v>-3.2050000000000001</v>
      </c>
      <c r="O3010">
        <v>1.145</v>
      </c>
      <c r="P3010">
        <v>1.1459999999999999</v>
      </c>
      <c r="Q3010">
        <v>1.1419999999999999</v>
      </c>
      <c r="R3010">
        <v>0.83399999999999996</v>
      </c>
      <c r="S3010">
        <v>0.39300000000000002</v>
      </c>
    </row>
    <row r="3011" spans="1:19" x14ac:dyDescent="0.3">
      <c r="A3011">
        <v>360</v>
      </c>
      <c r="B3011">
        <v>-0.27400000000000002</v>
      </c>
      <c r="C3011">
        <v>-1.274</v>
      </c>
      <c r="D3011">
        <v>-2.27</v>
      </c>
      <c r="E3011">
        <v>-3.0390000000000001</v>
      </c>
      <c r="F3011">
        <v>-3.19</v>
      </c>
      <c r="G3011">
        <v>3.4</v>
      </c>
      <c r="H3011">
        <v>0.01</v>
      </c>
      <c r="I3011">
        <v>3.6640000000000001</v>
      </c>
      <c r="J3011">
        <v>-0.27700000000000002</v>
      </c>
      <c r="K3011">
        <v>-1.2749999999999999</v>
      </c>
      <c r="L3011">
        <v>-2.27</v>
      </c>
      <c r="M3011">
        <v>-3.0369999999999999</v>
      </c>
      <c r="N3011">
        <v>-3.2080000000000002</v>
      </c>
      <c r="O3011">
        <v>1.147</v>
      </c>
      <c r="P3011">
        <v>1.145</v>
      </c>
      <c r="Q3011">
        <v>1.1419999999999999</v>
      </c>
      <c r="R3011">
        <v>0.83699999999999997</v>
      </c>
      <c r="S3011">
        <v>0.39800000000000002</v>
      </c>
    </row>
    <row r="3012" spans="1:19" x14ac:dyDescent="0.3">
      <c r="A3012">
        <v>420</v>
      </c>
      <c r="B3012">
        <v>-0.27400000000000002</v>
      </c>
      <c r="C3012">
        <v>-1.274</v>
      </c>
      <c r="D3012">
        <v>-2.27</v>
      </c>
      <c r="E3012">
        <v>-3.0390000000000001</v>
      </c>
      <c r="F3012">
        <v>-3.19</v>
      </c>
      <c r="G3012">
        <v>3.4</v>
      </c>
      <c r="H3012">
        <v>0.01</v>
      </c>
      <c r="I3012">
        <v>3.6640000000000001</v>
      </c>
      <c r="J3012">
        <v>-0.27600000000000002</v>
      </c>
      <c r="K3012">
        <v>-1.2749999999999999</v>
      </c>
      <c r="L3012">
        <v>-2.27</v>
      </c>
      <c r="M3012">
        <v>-3.0379999999999998</v>
      </c>
      <c r="N3012">
        <v>-3.2109999999999999</v>
      </c>
      <c r="O3012">
        <v>1.149</v>
      </c>
      <c r="P3012">
        <v>1.145</v>
      </c>
      <c r="Q3012">
        <v>1.1419999999999999</v>
      </c>
      <c r="R3012">
        <v>0.84099999999999997</v>
      </c>
      <c r="S3012">
        <v>0.40200000000000002</v>
      </c>
    </row>
    <row r="3013" spans="1:19" x14ac:dyDescent="0.3">
      <c r="A3013">
        <v>480</v>
      </c>
      <c r="B3013">
        <v>-0.27400000000000002</v>
      </c>
      <c r="C3013">
        <v>-1.274</v>
      </c>
      <c r="D3013">
        <v>-2.27</v>
      </c>
      <c r="E3013">
        <v>-3.0390000000000001</v>
      </c>
      <c r="F3013">
        <v>-3.19</v>
      </c>
      <c r="G3013">
        <v>3.4</v>
      </c>
      <c r="H3013">
        <v>0.01</v>
      </c>
      <c r="I3013">
        <v>3.6640000000000001</v>
      </c>
      <c r="J3013">
        <v>-0.27500000000000002</v>
      </c>
      <c r="K3013">
        <v>-1.276</v>
      </c>
      <c r="L3013">
        <v>-2.27</v>
      </c>
      <c r="M3013">
        <v>-3.04</v>
      </c>
      <c r="N3013">
        <v>-3.214</v>
      </c>
      <c r="O3013">
        <v>1.151</v>
      </c>
      <c r="P3013">
        <v>1.145</v>
      </c>
      <c r="Q3013">
        <v>1.1419999999999999</v>
      </c>
      <c r="R3013">
        <v>0.84499999999999997</v>
      </c>
      <c r="S3013">
        <v>0.40600000000000003</v>
      </c>
    </row>
    <row r="3014" spans="1:19" x14ac:dyDescent="0.3">
      <c r="A3014">
        <v>540</v>
      </c>
      <c r="B3014">
        <v>-0.27400000000000002</v>
      </c>
      <c r="C3014">
        <v>-1.274</v>
      </c>
      <c r="D3014">
        <v>-2.27</v>
      </c>
      <c r="E3014">
        <v>-3.0390000000000001</v>
      </c>
      <c r="F3014">
        <v>-3.19</v>
      </c>
      <c r="G3014">
        <v>3.4</v>
      </c>
      <c r="H3014">
        <v>0.01</v>
      </c>
      <c r="I3014">
        <v>3.6640000000000001</v>
      </c>
      <c r="J3014">
        <v>-0.27400000000000002</v>
      </c>
      <c r="K3014">
        <v>-1.276</v>
      </c>
      <c r="L3014">
        <v>-2.27</v>
      </c>
      <c r="M3014">
        <v>-3.0409999999999999</v>
      </c>
      <c r="N3014">
        <v>-3.2170000000000001</v>
      </c>
      <c r="O3014">
        <v>1.1519999999999999</v>
      </c>
      <c r="P3014">
        <v>1.145</v>
      </c>
      <c r="Q3014">
        <v>1.1419999999999999</v>
      </c>
      <c r="R3014">
        <v>0.84799999999999998</v>
      </c>
      <c r="S3014">
        <v>0.40699999999999997</v>
      </c>
    </row>
    <row r="3015" spans="1:19" x14ac:dyDescent="0.3">
      <c r="A3015">
        <v>600</v>
      </c>
      <c r="B3015">
        <v>-0.27400000000000002</v>
      </c>
      <c r="C3015">
        <v>-1.274</v>
      </c>
      <c r="D3015">
        <v>-2.27</v>
      </c>
      <c r="E3015">
        <v>-3.0390000000000001</v>
      </c>
      <c r="F3015">
        <v>-3.19</v>
      </c>
      <c r="G3015">
        <v>3.4</v>
      </c>
      <c r="H3015">
        <v>0.01</v>
      </c>
      <c r="I3015">
        <v>3.6640000000000001</v>
      </c>
      <c r="J3015">
        <v>-0.27200000000000002</v>
      </c>
      <c r="K3015">
        <v>-1.276</v>
      </c>
      <c r="L3015">
        <v>-2.27</v>
      </c>
      <c r="M3015">
        <v>-3.0430000000000001</v>
      </c>
      <c r="N3015">
        <v>-3.22</v>
      </c>
      <c r="O3015">
        <v>1.1539999999999999</v>
      </c>
      <c r="P3015">
        <v>1.145</v>
      </c>
      <c r="Q3015">
        <v>1.1419999999999999</v>
      </c>
      <c r="R3015">
        <v>0.85199999999999998</v>
      </c>
      <c r="S3015">
        <v>0.40899999999999997</v>
      </c>
    </row>
    <row r="3017" spans="1:19" x14ac:dyDescent="0.3">
      <c r="A3017" t="s">
        <v>0</v>
      </c>
      <c r="B3017" t="s">
        <v>233</v>
      </c>
    </row>
    <row r="3018" spans="1:19" x14ac:dyDescent="0.3">
      <c r="A3018">
        <v>0</v>
      </c>
      <c r="B3018">
        <v>-0.27400000000000002</v>
      </c>
      <c r="C3018">
        <v>-1.274</v>
      </c>
      <c r="D3018">
        <v>-2.27</v>
      </c>
      <c r="E3018">
        <v>-3.0390000000000001</v>
      </c>
      <c r="F3018">
        <v>-3.19</v>
      </c>
      <c r="G3018">
        <v>3.4</v>
      </c>
      <c r="H3018">
        <v>0.01</v>
      </c>
      <c r="I3018">
        <v>3.452</v>
      </c>
      <c r="J3018">
        <v>-0.27400000000000002</v>
      </c>
      <c r="K3018">
        <v>-1.274</v>
      </c>
      <c r="L3018">
        <v>-2.27</v>
      </c>
      <c r="M3018">
        <v>-3.0390000000000001</v>
      </c>
      <c r="N3018">
        <v>-3.19</v>
      </c>
      <c r="O3018">
        <v>1.123</v>
      </c>
      <c r="P3018">
        <v>1.123</v>
      </c>
      <c r="Q3018">
        <v>1.1160000000000001</v>
      </c>
      <c r="R3018">
        <v>0.82199999999999995</v>
      </c>
      <c r="S3018">
        <v>0.35699999999999998</v>
      </c>
    </row>
    <row r="3019" spans="1:19" x14ac:dyDescent="0.3">
      <c r="A3019">
        <v>60</v>
      </c>
      <c r="B3019">
        <v>-0.27400000000000002</v>
      </c>
      <c r="C3019">
        <v>-1.274</v>
      </c>
      <c r="D3019">
        <v>-2.27</v>
      </c>
      <c r="E3019">
        <v>-3.0390000000000001</v>
      </c>
      <c r="F3019">
        <v>-3.19</v>
      </c>
      <c r="G3019">
        <v>3.4</v>
      </c>
      <c r="H3019">
        <v>0.01</v>
      </c>
      <c r="I3019">
        <v>3.452</v>
      </c>
      <c r="J3019">
        <v>-0.27700000000000002</v>
      </c>
      <c r="K3019">
        <v>-1.2729999999999999</v>
      </c>
      <c r="L3019">
        <v>-2.27</v>
      </c>
      <c r="M3019">
        <v>-3.0390000000000001</v>
      </c>
      <c r="N3019">
        <v>-3.19</v>
      </c>
      <c r="O3019">
        <v>1.131</v>
      </c>
      <c r="P3019">
        <v>1.139</v>
      </c>
      <c r="Q3019">
        <v>1.1319999999999999</v>
      </c>
      <c r="R3019">
        <v>0.82799999999999996</v>
      </c>
      <c r="S3019">
        <v>0.35799999999999998</v>
      </c>
    </row>
    <row r="3020" spans="1:19" x14ac:dyDescent="0.3">
      <c r="A3020">
        <v>120</v>
      </c>
      <c r="B3020">
        <v>-0.27400000000000002</v>
      </c>
      <c r="C3020">
        <v>-1.274</v>
      </c>
      <c r="D3020">
        <v>-2.27</v>
      </c>
      <c r="E3020">
        <v>-3.0390000000000001</v>
      </c>
      <c r="F3020">
        <v>-3.19</v>
      </c>
      <c r="G3020">
        <v>3.4</v>
      </c>
      <c r="H3020">
        <v>0.01</v>
      </c>
      <c r="I3020">
        <v>3.452</v>
      </c>
      <c r="J3020">
        <v>-0.27800000000000002</v>
      </c>
      <c r="K3020">
        <v>-1.274</v>
      </c>
      <c r="L3020">
        <v>-2.27</v>
      </c>
      <c r="M3020">
        <v>-3.0390000000000001</v>
      </c>
      <c r="N3020">
        <v>-3.19</v>
      </c>
      <c r="O3020">
        <v>1.1359999999999999</v>
      </c>
      <c r="P3020">
        <v>1.1439999999999999</v>
      </c>
      <c r="Q3020">
        <v>1.1379999999999999</v>
      </c>
      <c r="R3020">
        <v>0.83199999999999996</v>
      </c>
      <c r="S3020">
        <v>0.35899999999999999</v>
      </c>
    </row>
    <row r="3021" spans="1:19" x14ac:dyDescent="0.3">
      <c r="A3021">
        <v>180</v>
      </c>
      <c r="B3021">
        <v>-0.27400000000000002</v>
      </c>
      <c r="C3021">
        <v>-1.274</v>
      </c>
      <c r="D3021">
        <v>-2.27</v>
      </c>
      <c r="E3021">
        <v>-3.0390000000000001</v>
      </c>
      <c r="F3021">
        <v>-3.19</v>
      </c>
      <c r="G3021">
        <v>3.4</v>
      </c>
      <c r="H3021">
        <v>0.01</v>
      </c>
      <c r="I3021">
        <v>3.452</v>
      </c>
      <c r="J3021">
        <v>-0.27800000000000002</v>
      </c>
      <c r="K3021">
        <v>-1.2729999999999999</v>
      </c>
      <c r="L3021">
        <v>-2.27</v>
      </c>
      <c r="M3021">
        <v>-3.0379999999999998</v>
      </c>
      <c r="N3021">
        <v>-3.19</v>
      </c>
      <c r="O3021">
        <v>1.1399999999999999</v>
      </c>
      <c r="P3021">
        <v>1.147</v>
      </c>
      <c r="Q3021">
        <v>1.1399999999999999</v>
      </c>
      <c r="R3021">
        <v>0.83499999999999996</v>
      </c>
      <c r="S3021">
        <v>0.36</v>
      </c>
    </row>
    <row r="3022" spans="1:19" x14ac:dyDescent="0.3">
      <c r="A3022">
        <v>240</v>
      </c>
      <c r="B3022">
        <v>-0.27400000000000002</v>
      </c>
      <c r="C3022">
        <v>-1.274</v>
      </c>
      <c r="D3022">
        <v>-2.27</v>
      </c>
      <c r="E3022">
        <v>-3.0390000000000001</v>
      </c>
      <c r="F3022">
        <v>-3.19</v>
      </c>
      <c r="G3022">
        <v>3.4</v>
      </c>
      <c r="H3022">
        <v>0.01</v>
      </c>
      <c r="I3022">
        <v>3.452</v>
      </c>
      <c r="J3022">
        <v>-0.27800000000000002</v>
      </c>
      <c r="K3022">
        <v>-1.274</v>
      </c>
      <c r="L3022">
        <v>-2.27</v>
      </c>
      <c r="M3022">
        <v>-3.0379999999999998</v>
      </c>
      <c r="N3022">
        <v>-3.19</v>
      </c>
      <c r="O3022">
        <v>1.143</v>
      </c>
      <c r="P3022">
        <v>1.1479999999999999</v>
      </c>
      <c r="Q3022">
        <v>1.1419999999999999</v>
      </c>
      <c r="R3022">
        <v>0.83599999999999997</v>
      </c>
      <c r="S3022">
        <v>0.36099999999999999</v>
      </c>
    </row>
    <row r="3023" spans="1:19" x14ac:dyDescent="0.3">
      <c r="A3023">
        <v>300</v>
      </c>
      <c r="B3023">
        <v>-0.27400000000000002</v>
      </c>
      <c r="C3023">
        <v>-1.274</v>
      </c>
      <c r="D3023">
        <v>-2.27</v>
      </c>
      <c r="E3023">
        <v>-3.0390000000000001</v>
      </c>
      <c r="F3023">
        <v>-3.19</v>
      </c>
      <c r="G3023">
        <v>3.4</v>
      </c>
      <c r="H3023">
        <v>0.01</v>
      </c>
      <c r="I3023">
        <v>3.452</v>
      </c>
      <c r="J3023">
        <v>-0.27700000000000002</v>
      </c>
      <c r="K3023">
        <v>-1.274</v>
      </c>
      <c r="L3023">
        <v>-2.27</v>
      </c>
      <c r="M3023">
        <v>-3.0369999999999999</v>
      </c>
      <c r="N3023">
        <v>-3.19</v>
      </c>
      <c r="O3023">
        <v>1.145</v>
      </c>
      <c r="P3023">
        <v>1.1459999999999999</v>
      </c>
      <c r="Q3023">
        <v>1.141</v>
      </c>
      <c r="R3023">
        <v>0.83599999999999997</v>
      </c>
      <c r="S3023">
        <v>0.36199999999999999</v>
      </c>
    </row>
    <row r="3024" spans="1:19" x14ac:dyDescent="0.3">
      <c r="A3024">
        <v>360</v>
      </c>
      <c r="B3024">
        <v>-0.27400000000000002</v>
      </c>
      <c r="C3024">
        <v>-1.274</v>
      </c>
      <c r="D3024">
        <v>-2.27</v>
      </c>
      <c r="E3024">
        <v>-3.0390000000000001</v>
      </c>
      <c r="F3024">
        <v>-3.19</v>
      </c>
      <c r="G3024">
        <v>3.4</v>
      </c>
      <c r="H3024">
        <v>0.01</v>
      </c>
      <c r="I3024">
        <v>3.452</v>
      </c>
      <c r="J3024">
        <v>-0.27700000000000002</v>
      </c>
      <c r="K3024">
        <v>-1.2749999999999999</v>
      </c>
      <c r="L3024">
        <v>-2.27</v>
      </c>
      <c r="M3024">
        <v>-3.0369999999999999</v>
      </c>
      <c r="N3024">
        <v>-3.19</v>
      </c>
      <c r="O3024">
        <v>1.147</v>
      </c>
      <c r="P3024">
        <v>1.145</v>
      </c>
      <c r="Q3024">
        <v>1.1419999999999999</v>
      </c>
      <c r="R3024">
        <v>0.83699999999999997</v>
      </c>
      <c r="S3024">
        <v>0.36399999999999999</v>
      </c>
    </row>
    <row r="3025" spans="1:19" x14ac:dyDescent="0.3">
      <c r="A3025">
        <v>420</v>
      </c>
      <c r="B3025">
        <v>-0.27400000000000002</v>
      </c>
      <c r="C3025">
        <v>-1.274</v>
      </c>
      <c r="D3025">
        <v>-2.27</v>
      </c>
      <c r="E3025">
        <v>-3.0390000000000001</v>
      </c>
      <c r="F3025">
        <v>-3.19</v>
      </c>
      <c r="G3025">
        <v>3.4</v>
      </c>
      <c r="H3025">
        <v>0.01</v>
      </c>
      <c r="I3025">
        <v>3.452</v>
      </c>
      <c r="J3025">
        <v>-0.27600000000000002</v>
      </c>
      <c r="K3025">
        <v>-1.2749999999999999</v>
      </c>
      <c r="L3025">
        <v>-2.27</v>
      </c>
      <c r="M3025">
        <v>-3.0369999999999999</v>
      </c>
      <c r="N3025">
        <v>-3.19</v>
      </c>
      <c r="O3025">
        <v>1.149</v>
      </c>
      <c r="P3025">
        <v>1.145</v>
      </c>
      <c r="Q3025">
        <v>1.1419999999999999</v>
      </c>
      <c r="R3025">
        <v>0.83699999999999997</v>
      </c>
      <c r="S3025">
        <v>0.36499999999999999</v>
      </c>
    </row>
    <row r="3026" spans="1:19" x14ac:dyDescent="0.3">
      <c r="A3026">
        <v>480</v>
      </c>
      <c r="B3026">
        <v>-0.27400000000000002</v>
      </c>
      <c r="C3026">
        <v>-1.274</v>
      </c>
      <c r="D3026">
        <v>-2.27</v>
      </c>
      <c r="E3026">
        <v>-3.0390000000000001</v>
      </c>
      <c r="F3026">
        <v>-3.19</v>
      </c>
      <c r="G3026">
        <v>3.4</v>
      </c>
      <c r="H3026">
        <v>0.01</v>
      </c>
      <c r="I3026">
        <v>3.452</v>
      </c>
      <c r="J3026">
        <v>-0.27500000000000002</v>
      </c>
      <c r="K3026">
        <v>-1.276</v>
      </c>
      <c r="L3026">
        <v>-2.27</v>
      </c>
      <c r="M3026">
        <v>-3.0369999999999999</v>
      </c>
      <c r="N3026">
        <v>-3.19</v>
      </c>
      <c r="O3026">
        <v>1.151</v>
      </c>
      <c r="P3026">
        <v>1.1439999999999999</v>
      </c>
      <c r="Q3026">
        <v>1.1419999999999999</v>
      </c>
      <c r="R3026">
        <v>0.83699999999999997</v>
      </c>
      <c r="S3026">
        <v>0.36599999999999999</v>
      </c>
    </row>
    <row r="3027" spans="1:19" x14ac:dyDescent="0.3">
      <c r="A3027">
        <v>540</v>
      </c>
      <c r="B3027">
        <v>-0.27400000000000002</v>
      </c>
      <c r="C3027">
        <v>-1.274</v>
      </c>
      <c r="D3027">
        <v>-2.27</v>
      </c>
      <c r="E3027">
        <v>-3.0390000000000001</v>
      </c>
      <c r="F3027">
        <v>-3.19</v>
      </c>
      <c r="G3027">
        <v>3.4</v>
      </c>
      <c r="H3027">
        <v>0.01</v>
      </c>
      <c r="I3027">
        <v>3.452</v>
      </c>
      <c r="J3027">
        <v>-0.27400000000000002</v>
      </c>
      <c r="K3027">
        <v>-1.276</v>
      </c>
      <c r="L3027">
        <v>-2.27</v>
      </c>
      <c r="M3027">
        <v>-3.0369999999999999</v>
      </c>
      <c r="N3027">
        <v>-3.19</v>
      </c>
      <c r="O3027">
        <v>1.1519999999999999</v>
      </c>
      <c r="P3027">
        <v>1.145</v>
      </c>
      <c r="Q3027">
        <v>1.1419999999999999</v>
      </c>
      <c r="R3027">
        <v>0.83699999999999997</v>
      </c>
      <c r="S3027">
        <v>0.36599999999999999</v>
      </c>
    </row>
    <row r="3028" spans="1:19" x14ac:dyDescent="0.3">
      <c r="A3028">
        <v>600</v>
      </c>
      <c r="B3028">
        <v>-0.27400000000000002</v>
      </c>
      <c r="C3028">
        <v>-1.274</v>
      </c>
      <c r="D3028">
        <v>-2.27</v>
      </c>
      <c r="E3028">
        <v>-3.0390000000000001</v>
      </c>
      <c r="F3028">
        <v>-3.19</v>
      </c>
      <c r="G3028">
        <v>3.4</v>
      </c>
      <c r="H3028">
        <v>0.01</v>
      </c>
      <c r="I3028">
        <v>3.452</v>
      </c>
      <c r="J3028">
        <v>-0.27200000000000002</v>
      </c>
      <c r="K3028">
        <v>-1.276</v>
      </c>
      <c r="L3028">
        <v>-2.27</v>
      </c>
      <c r="M3028">
        <v>-3.0369999999999999</v>
      </c>
      <c r="N3028">
        <v>-3.19</v>
      </c>
      <c r="O3028">
        <v>1.1539999999999999</v>
      </c>
      <c r="P3028">
        <v>1.145</v>
      </c>
      <c r="Q3028">
        <v>1.141</v>
      </c>
      <c r="R3028">
        <v>0.83799999999999997</v>
      </c>
      <c r="S3028">
        <v>0.36599999999999999</v>
      </c>
    </row>
    <row r="3030" spans="1:19" x14ac:dyDescent="0.3">
      <c r="A3030" t="s">
        <v>0</v>
      </c>
      <c r="B3030" t="s">
        <v>234</v>
      </c>
    </row>
    <row r="3031" spans="1:19" x14ac:dyDescent="0.3">
      <c r="A3031">
        <v>0</v>
      </c>
      <c r="B3031">
        <v>-0.27400000000000002</v>
      </c>
      <c r="C3031">
        <v>-1.274</v>
      </c>
      <c r="D3031">
        <v>-2.27</v>
      </c>
      <c r="E3031">
        <v>-3.0390000000000001</v>
      </c>
      <c r="F3031">
        <v>-3.19</v>
      </c>
      <c r="G3031">
        <v>3.4</v>
      </c>
      <c r="H3031">
        <v>0.01</v>
      </c>
      <c r="I3031">
        <v>3.2309999999999999</v>
      </c>
      <c r="J3031">
        <v>-0.27400000000000002</v>
      </c>
      <c r="K3031">
        <v>-1.274</v>
      </c>
      <c r="L3031">
        <v>-2.27</v>
      </c>
      <c r="M3031">
        <v>-3.0390000000000001</v>
      </c>
      <c r="N3031">
        <v>-3.19</v>
      </c>
      <c r="O3031">
        <v>1.123</v>
      </c>
      <c r="P3031">
        <v>1.123</v>
      </c>
      <c r="Q3031">
        <v>1.1160000000000001</v>
      </c>
      <c r="R3031">
        <v>0.82199999999999995</v>
      </c>
      <c r="S3031">
        <v>0.35699999999999998</v>
      </c>
    </row>
    <row r="3032" spans="1:19" x14ac:dyDescent="0.3">
      <c r="A3032">
        <v>60</v>
      </c>
      <c r="B3032">
        <v>-0.27400000000000002</v>
      </c>
      <c r="C3032">
        <v>-1.274</v>
      </c>
      <c r="D3032">
        <v>-2.27</v>
      </c>
      <c r="E3032">
        <v>-3.0390000000000001</v>
      </c>
      <c r="F3032">
        <v>-3.19</v>
      </c>
      <c r="G3032">
        <v>3.4</v>
      </c>
      <c r="H3032">
        <v>0.01</v>
      </c>
      <c r="I3032">
        <v>3.2309999999999999</v>
      </c>
      <c r="J3032">
        <v>-0.27700000000000002</v>
      </c>
      <c r="K3032">
        <v>-1.2729999999999999</v>
      </c>
      <c r="L3032">
        <v>-2.27</v>
      </c>
      <c r="M3032">
        <v>-3.04</v>
      </c>
      <c r="N3032">
        <v>-3.1869999999999998</v>
      </c>
      <c r="O3032">
        <v>1.131</v>
      </c>
      <c r="P3032">
        <v>1.139</v>
      </c>
      <c r="Q3032">
        <v>1.1319999999999999</v>
      </c>
      <c r="R3032">
        <v>0.82899999999999996</v>
      </c>
      <c r="S3032">
        <v>0.35</v>
      </c>
    </row>
    <row r="3033" spans="1:19" x14ac:dyDescent="0.3">
      <c r="A3033">
        <v>120</v>
      </c>
      <c r="B3033">
        <v>-0.27400000000000002</v>
      </c>
      <c r="C3033">
        <v>-1.274</v>
      </c>
      <c r="D3033">
        <v>-2.27</v>
      </c>
      <c r="E3033">
        <v>-3.0390000000000001</v>
      </c>
      <c r="F3033">
        <v>-3.19</v>
      </c>
      <c r="G3033">
        <v>3.4</v>
      </c>
      <c r="H3033">
        <v>0.01</v>
      </c>
      <c r="I3033">
        <v>3.2309999999999999</v>
      </c>
      <c r="J3033">
        <v>-0.27800000000000002</v>
      </c>
      <c r="K3033">
        <v>-1.274</v>
      </c>
      <c r="L3033">
        <v>-2.27</v>
      </c>
      <c r="M3033">
        <v>-3.0390000000000001</v>
      </c>
      <c r="N3033">
        <v>-3.1840000000000002</v>
      </c>
      <c r="O3033">
        <v>1.1359999999999999</v>
      </c>
      <c r="P3033">
        <v>1.1439999999999999</v>
      </c>
      <c r="Q3033">
        <v>1.1379999999999999</v>
      </c>
      <c r="R3033">
        <v>0.83099999999999996</v>
      </c>
      <c r="S3033">
        <v>0.34300000000000003</v>
      </c>
    </row>
    <row r="3034" spans="1:19" x14ac:dyDescent="0.3">
      <c r="A3034">
        <v>180</v>
      </c>
      <c r="B3034">
        <v>-0.27400000000000002</v>
      </c>
      <c r="C3034">
        <v>-1.274</v>
      </c>
      <c r="D3034">
        <v>-2.27</v>
      </c>
      <c r="E3034">
        <v>-3.0390000000000001</v>
      </c>
      <c r="F3034">
        <v>-3.19</v>
      </c>
      <c r="G3034">
        <v>3.4</v>
      </c>
      <c r="H3034">
        <v>0.01</v>
      </c>
      <c r="I3034">
        <v>3.2309999999999999</v>
      </c>
      <c r="J3034">
        <v>-0.27800000000000002</v>
      </c>
      <c r="K3034">
        <v>-1.2729999999999999</v>
      </c>
      <c r="L3034">
        <v>-2.27</v>
      </c>
      <c r="M3034">
        <v>-3.0379999999999998</v>
      </c>
      <c r="N3034">
        <v>-3.181</v>
      </c>
      <c r="O3034">
        <v>1.1399999999999999</v>
      </c>
      <c r="P3034">
        <v>1.147</v>
      </c>
      <c r="Q3034">
        <v>1.1399999999999999</v>
      </c>
      <c r="R3034">
        <v>0.83399999999999996</v>
      </c>
      <c r="S3034">
        <v>0.33900000000000002</v>
      </c>
    </row>
    <row r="3035" spans="1:19" x14ac:dyDescent="0.3">
      <c r="A3035">
        <v>240</v>
      </c>
      <c r="B3035">
        <v>-0.27400000000000002</v>
      </c>
      <c r="C3035">
        <v>-1.274</v>
      </c>
      <c r="D3035">
        <v>-2.27</v>
      </c>
      <c r="E3035">
        <v>-3.0390000000000001</v>
      </c>
      <c r="F3035">
        <v>-3.19</v>
      </c>
      <c r="G3035">
        <v>3.4</v>
      </c>
      <c r="H3035">
        <v>0.01</v>
      </c>
      <c r="I3035">
        <v>3.2309999999999999</v>
      </c>
      <c r="J3035">
        <v>-0.27800000000000002</v>
      </c>
      <c r="K3035">
        <v>-1.274</v>
      </c>
      <c r="L3035">
        <v>-2.27</v>
      </c>
      <c r="M3035">
        <v>-3.0379999999999998</v>
      </c>
      <c r="N3035">
        <v>-3.1779999999999999</v>
      </c>
      <c r="O3035">
        <v>1.143</v>
      </c>
      <c r="P3035">
        <v>1.1479999999999999</v>
      </c>
      <c r="Q3035">
        <v>1.1419999999999999</v>
      </c>
      <c r="R3035">
        <v>0.83799999999999997</v>
      </c>
      <c r="S3035">
        <v>0.33500000000000002</v>
      </c>
    </row>
    <row r="3036" spans="1:19" x14ac:dyDescent="0.3">
      <c r="A3036">
        <v>300</v>
      </c>
      <c r="B3036">
        <v>-0.27400000000000002</v>
      </c>
      <c r="C3036">
        <v>-1.274</v>
      </c>
      <c r="D3036">
        <v>-2.27</v>
      </c>
      <c r="E3036">
        <v>-3.0390000000000001</v>
      </c>
      <c r="F3036">
        <v>-3.19</v>
      </c>
      <c r="G3036">
        <v>3.4</v>
      </c>
      <c r="H3036">
        <v>0.01</v>
      </c>
      <c r="I3036">
        <v>3.2309999999999999</v>
      </c>
      <c r="J3036">
        <v>-0.27700000000000002</v>
      </c>
      <c r="K3036">
        <v>-1.274</v>
      </c>
      <c r="L3036">
        <v>-2.27</v>
      </c>
      <c r="M3036">
        <v>-3.0379999999999998</v>
      </c>
      <c r="N3036">
        <v>-3.1749999999999998</v>
      </c>
      <c r="O3036">
        <v>1.145</v>
      </c>
      <c r="P3036">
        <v>1.1459999999999999</v>
      </c>
      <c r="Q3036">
        <v>1.141</v>
      </c>
      <c r="R3036">
        <v>0.83899999999999997</v>
      </c>
      <c r="S3036">
        <v>0.33200000000000002</v>
      </c>
    </row>
    <row r="3037" spans="1:19" x14ac:dyDescent="0.3">
      <c r="A3037">
        <v>360</v>
      </c>
      <c r="B3037">
        <v>-0.27400000000000002</v>
      </c>
      <c r="C3037">
        <v>-1.274</v>
      </c>
      <c r="D3037">
        <v>-2.27</v>
      </c>
      <c r="E3037">
        <v>-3.0390000000000001</v>
      </c>
      <c r="F3037">
        <v>-3.19</v>
      </c>
      <c r="G3037">
        <v>3.4</v>
      </c>
      <c r="H3037">
        <v>0.01</v>
      </c>
      <c r="I3037">
        <v>3.2309999999999999</v>
      </c>
      <c r="J3037">
        <v>-0.27700000000000002</v>
      </c>
      <c r="K3037">
        <v>-1.2749999999999999</v>
      </c>
      <c r="L3037">
        <v>-2.27</v>
      </c>
      <c r="M3037">
        <v>-3.0379999999999998</v>
      </c>
      <c r="N3037">
        <v>-3.1720000000000002</v>
      </c>
      <c r="O3037">
        <v>1.147</v>
      </c>
      <c r="P3037">
        <v>1.145</v>
      </c>
      <c r="Q3037">
        <v>1.1419999999999999</v>
      </c>
      <c r="R3037">
        <v>0.83699999999999997</v>
      </c>
      <c r="S3037">
        <v>0.32900000000000001</v>
      </c>
    </row>
    <row r="3038" spans="1:19" x14ac:dyDescent="0.3">
      <c r="A3038">
        <v>420</v>
      </c>
      <c r="B3038">
        <v>-0.27400000000000002</v>
      </c>
      <c r="C3038">
        <v>-1.274</v>
      </c>
      <c r="D3038">
        <v>-2.27</v>
      </c>
      <c r="E3038">
        <v>-3.0390000000000001</v>
      </c>
      <c r="F3038">
        <v>-3.19</v>
      </c>
      <c r="G3038">
        <v>3.4</v>
      </c>
      <c r="H3038">
        <v>0.01</v>
      </c>
      <c r="I3038">
        <v>3.2309999999999999</v>
      </c>
      <c r="J3038">
        <v>-0.27600000000000002</v>
      </c>
      <c r="K3038">
        <v>-1.2749999999999999</v>
      </c>
      <c r="L3038">
        <v>-2.27</v>
      </c>
      <c r="M3038">
        <v>-3.036</v>
      </c>
      <c r="N3038">
        <v>-3.169</v>
      </c>
      <c r="O3038">
        <v>1.149</v>
      </c>
      <c r="P3038">
        <v>1.145</v>
      </c>
      <c r="Q3038">
        <v>1.1419999999999999</v>
      </c>
      <c r="R3038">
        <v>0.83299999999999996</v>
      </c>
      <c r="S3038">
        <v>0.32800000000000001</v>
      </c>
    </row>
    <row r="3039" spans="1:19" x14ac:dyDescent="0.3">
      <c r="A3039">
        <v>480</v>
      </c>
      <c r="B3039">
        <v>-0.27400000000000002</v>
      </c>
      <c r="C3039">
        <v>-1.274</v>
      </c>
      <c r="D3039">
        <v>-2.27</v>
      </c>
      <c r="E3039">
        <v>-3.0390000000000001</v>
      </c>
      <c r="F3039">
        <v>-3.19</v>
      </c>
      <c r="G3039">
        <v>3.4</v>
      </c>
      <c r="H3039">
        <v>0.01</v>
      </c>
      <c r="I3039">
        <v>3.2309999999999999</v>
      </c>
      <c r="J3039">
        <v>-0.27500000000000002</v>
      </c>
      <c r="K3039">
        <v>-1.276</v>
      </c>
      <c r="L3039">
        <v>-2.27</v>
      </c>
      <c r="M3039">
        <v>-3.0350000000000001</v>
      </c>
      <c r="N3039">
        <v>-3.1659999999999999</v>
      </c>
      <c r="O3039">
        <v>1.151</v>
      </c>
      <c r="P3039">
        <v>1.1439999999999999</v>
      </c>
      <c r="Q3039">
        <v>1.1419999999999999</v>
      </c>
      <c r="R3039">
        <v>0.82899999999999996</v>
      </c>
      <c r="S3039">
        <v>0.32600000000000001</v>
      </c>
    </row>
    <row r="3040" spans="1:19" x14ac:dyDescent="0.3">
      <c r="A3040">
        <v>540</v>
      </c>
      <c r="B3040">
        <v>-0.27400000000000002</v>
      </c>
      <c r="C3040">
        <v>-1.274</v>
      </c>
      <c r="D3040">
        <v>-2.27</v>
      </c>
      <c r="E3040">
        <v>-3.0390000000000001</v>
      </c>
      <c r="F3040">
        <v>-3.19</v>
      </c>
      <c r="G3040">
        <v>3.4</v>
      </c>
      <c r="H3040">
        <v>0.01</v>
      </c>
      <c r="I3040">
        <v>3.2309999999999999</v>
      </c>
      <c r="J3040">
        <v>-0.27400000000000002</v>
      </c>
      <c r="K3040">
        <v>-1.276</v>
      </c>
      <c r="L3040">
        <v>-2.27</v>
      </c>
      <c r="M3040">
        <v>-3.0329999999999999</v>
      </c>
      <c r="N3040">
        <v>-3.1629999999999998</v>
      </c>
      <c r="O3040">
        <v>1.1519999999999999</v>
      </c>
      <c r="P3040">
        <v>1.145</v>
      </c>
      <c r="Q3040">
        <v>1.1419999999999999</v>
      </c>
      <c r="R3040">
        <v>0.82499999999999996</v>
      </c>
      <c r="S3040">
        <v>0.32400000000000001</v>
      </c>
    </row>
    <row r="3041" spans="1:19" x14ac:dyDescent="0.3">
      <c r="A3041">
        <v>600</v>
      </c>
      <c r="B3041">
        <v>-0.27400000000000002</v>
      </c>
      <c r="C3041">
        <v>-1.274</v>
      </c>
      <c r="D3041">
        <v>-2.27</v>
      </c>
      <c r="E3041">
        <v>-3.0390000000000001</v>
      </c>
      <c r="F3041">
        <v>-3.19</v>
      </c>
      <c r="G3041">
        <v>3.4</v>
      </c>
      <c r="H3041">
        <v>0.01</v>
      </c>
      <c r="I3041">
        <v>3.2309999999999999</v>
      </c>
      <c r="J3041">
        <v>-0.27200000000000002</v>
      </c>
      <c r="K3041">
        <v>-1.276</v>
      </c>
      <c r="L3041">
        <v>-2.27</v>
      </c>
      <c r="M3041">
        <v>-3.0310000000000001</v>
      </c>
      <c r="N3041">
        <v>-3.16</v>
      </c>
      <c r="O3041">
        <v>1.1539999999999999</v>
      </c>
      <c r="P3041">
        <v>1.145</v>
      </c>
      <c r="Q3041">
        <v>1.141</v>
      </c>
      <c r="R3041">
        <v>0.82099999999999995</v>
      </c>
      <c r="S3041">
        <v>0.32200000000000001</v>
      </c>
    </row>
    <row r="3043" spans="1:19" x14ac:dyDescent="0.3">
      <c r="A3043" t="s">
        <v>0</v>
      </c>
      <c r="B3043" t="s">
        <v>235</v>
      </c>
    </row>
    <row r="3044" spans="1:19" x14ac:dyDescent="0.3">
      <c r="A3044">
        <v>0</v>
      </c>
      <c r="B3044">
        <v>-0.27400000000000002</v>
      </c>
      <c r="C3044">
        <v>-1.274</v>
      </c>
      <c r="D3044">
        <v>-2.27</v>
      </c>
      <c r="E3044">
        <v>-3.0329999999999999</v>
      </c>
      <c r="F3044">
        <v>-3.18</v>
      </c>
      <c r="G3044">
        <v>3.4</v>
      </c>
      <c r="H3044">
        <v>0.01</v>
      </c>
      <c r="I3044">
        <v>3.6659999999999999</v>
      </c>
      <c r="J3044">
        <v>-0.27400000000000002</v>
      </c>
      <c r="K3044">
        <v>-1.274</v>
      </c>
      <c r="L3044">
        <v>-2.27</v>
      </c>
      <c r="M3044">
        <v>-3.0329999999999999</v>
      </c>
      <c r="N3044">
        <v>-3.18</v>
      </c>
      <c r="O3044">
        <v>1.123</v>
      </c>
      <c r="P3044">
        <v>1.123</v>
      </c>
      <c r="Q3044">
        <v>1.1160000000000001</v>
      </c>
      <c r="R3044">
        <v>0.81499999999999995</v>
      </c>
      <c r="S3044">
        <v>0.35399999999999998</v>
      </c>
    </row>
    <row r="3045" spans="1:19" x14ac:dyDescent="0.3">
      <c r="A3045">
        <v>60</v>
      </c>
      <c r="B3045">
        <v>-0.27400000000000002</v>
      </c>
      <c r="C3045">
        <v>-1.274</v>
      </c>
      <c r="D3045">
        <v>-2.27</v>
      </c>
      <c r="E3045">
        <v>-3.0329999999999999</v>
      </c>
      <c r="F3045">
        <v>-3.18</v>
      </c>
      <c r="G3045">
        <v>3.4</v>
      </c>
      <c r="H3045">
        <v>0.01</v>
      </c>
      <c r="I3045">
        <v>3.6659999999999999</v>
      </c>
      <c r="J3045">
        <v>-0.27600000000000002</v>
      </c>
      <c r="K3045">
        <v>-1.274</v>
      </c>
      <c r="L3045">
        <v>-2.27</v>
      </c>
      <c r="M3045">
        <v>-3.0329999999999999</v>
      </c>
      <c r="N3045">
        <v>-3.1829999999999998</v>
      </c>
      <c r="O3045">
        <v>1.1299999999999999</v>
      </c>
      <c r="P3045">
        <v>1.1399999999999999</v>
      </c>
      <c r="Q3045">
        <v>1.1319999999999999</v>
      </c>
      <c r="R3045">
        <v>0.82</v>
      </c>
      <c r="S3045">
        <v>0.36299999999999999</v>
      </c>
    </row>
    <row r="3046" spans="1:19" x14ac:dyDescent="0.3">
      <c r="A3046">
        <v>120</v>
      </c>
      <c r="B3046">
        <v>-0.27400000000000002</v>
      </c>
      <c r="C3046">
        <v>-1.274</v>
      </c>
      <c r="D3046">
        <v>-2.27</v>
      </c>
      <c r="E3046">
        <v>-3.0329999999999999</v>
      </c>
      <c r="F3046">
        <v>-3.18</v>
      </c>
      <c r="G3046">
        <v>3.4</v>
      </c>
      <c r="H3046">
        <v>0.01</v>
      </c>
      <c r="I3046">
        <v>3.6659999999999999</v>
      </c>
      <c r="J3046">
        <v>-0.27800000000000002</v>
      </c>
      <c r="K3046">
        <v>-1.274</v>
      </c>
      <c r="L3046">
        <v>-2.27</v>
      </c>
      <c r="M3046">
        <v>-3.032</v>
      </c>
      <c r="N3046">
        <v>-3.1859999999999999</v>
      </c>
      <c r="O3046">
        <v>1.1359999999999999</v>
      </c>
      <c r="P3046">
        <v>1.1439999999999999</v>
      </c>
      <c r="Q3046">
        <v>1.1379999999999999</v>
      </c>
      <c r="R3046">
        <v>0.82599999999999996</v>
      </c>
      <c r="S3046">
        <v>0.371</v>
      </c>
    </row>
    <row r="3047" spans="1:19" x14ac:dyDescent="0.3">
      <c r="A3047">
        <v>180</v>
      </c>
      <c r="B3047">
        <v>-0.27400000000000002</v>
      </c>
      <c r="C3047">
        <v>-1.274</v>
      </c>
      <c r="D3047">
        <v>-2.27</v>
      </c>
      <c r="E3047">
        <v>-3.0329999999999999</v>
      </c>
      <c r="F3047">
        <v>-3.18</v>
      </c>
      <c r="G3047">
        <v>3.4</v>
      </c>
      <c r="H3047">
        <v>0.01</v>
      </c>
      <c r="I3047">
        <v>3.6659999999999999</v>
      </c>
      <c r="J3047">
        <v>-0.27800000000000002</v>
      </c>
      <c r="K3047">
        <v>-1.2729999999999999</v>
      </c>
      <c r="L3047">
        <v>-2.27</v>
      </c>
      <c r="M3047">
        <v>-3.032</v>
      </c>
      <c r="N3047">
        <v>-3.1890000000000001</v>
      </c>
      <c r="O3047">
        <v>1.1399999999999999</v>
      </c>
      <c r="P3047">
        <v>1.147</v>
      </c>
      <c r="Q3047">
        <v>1.139</v>
      </c>
      <c r="R3047">
        <v>0.82899999999999996</v>
      </c>
      <c r="S3047">
        <v>0.379</v>
      </c>
    </row>
    <row r="3048" spans="1:19" x14ac:dyDescent="0.3">
      <c r="A3048">
        <v>240</v>
      </c>
      <c r="B3048">
        <v>-0.27400000000000002</v>
      </c>
      <c r="C3048">
        <v>-1.274</v>
      </c>
      <c r="D3048">
        <v>-2.27</v>
      </c>
      <c r="E3048">
        <v>-3.0329999999999999</v>
      </c>
      <c r="F3048">
        <v>-3.18</v>
      </c>
      <c r="G3048">
        <v>3.4</v>
      </c>
      <c r="H3048">
        <v>0.01</v>
      </c>
      <c r="I3048">
        <v>3.6659999999999999</v>
      </c>
      <c r="J3048">
        <v>-0.27800000000000002</v>
      </c>
      <c r="K3048">
        <v>-1.2729999999999999</v>
      </c>
      <c r="L3048">
        <v>-2.27</v>
      </c>
      <c r="M3048">
        <v>-3.0310000000000001</v>
      </c>
      <c r="N3048">
        <v>-3.1920000000000002</v>
      </c>
      <c r="O3048">
        <v>1.143</v>
      </c>
      <c r="P3048">
        <v>1.147</v>
      </c>
      <c r="Q3048">
        <v>1.141</v>
      </c>
      <c r="R3048">
        <v>0.82699999999999996</v>
      </c>
      <c r="S3048">
        <v>0.38400000000000001</v>
      </c>
    </row>
    <row r="3049" spans="1:19" x14ac:dyDescent="0.3">
      <c r="A3049">
        <v>300</v>
      </c>
      <c r="B3049">
        <v>-0.27400000000000002</v>
      </c>
      <c r="C3049">
        <v>-1.274</v>
      </c>
      <c r="D3049">
        <v>-2.27</v>
      </c>
      <c r="E3049">
        <v>-3.0329999999999999</v>
      </c>
      <c r="F3049">
        <v>-3.18</v>
      </c>
      <c r="G3049">
        <v>3.4</v>
      </c>
      <c r="H3049">
        <v>0.01</v>
      </c>
      <c r="I3049">
        <v>3.6659999999999999</v>
      </c>
      <c r="J3049">
        <v>-0.27700000000000002</v>
      </c>
      <c r="K3049">
        <v>-1.274</v>
      </c>
      <c r="L3049">
        <v>-2.27</v>
      </c>
      <c r="M3049">
        <v>-3.03</v>
      </c>
      <c r="N3049">
        <v>-3.1949999999999998</v>
      </c>
      <c r="O3049">
        <v>1.145</v>
      </c>
      <c r="P3049">
        <v>1.1459999999999999</v>
      </c>
      <c r="Q3049">
        <v>1.1419999999999999</v>
      </c>
      <c r="R3049">
        <v>0.82699999999999996</v>
      </c>
      <c r="S3049">
        <v>0.38900000000000001</v>
      </c>
    </row>
    <row r="3050" spans="1:19" x14ac:dyDescent="0.3">
      <c r="A3050">
        <v>360</v>
      </c>
      <c r="B3050">
        <v>-0.27400000000000002</v>
      </c>
      <c r="C3050">
        <v>-1.274</v>
      </c>
      <c r="D3050">
        <v>-2.27</v>
      </c>
      <c r="E3050">
        <v>-3.0329999999999999</v>
      </c>
      <c r="F3050">
        <v>-3.18</v>
      </c>
      <c r="G3050">
        <v>3.4</v>
      </c>
      <c r="H3050">
        <v>0.01</v>
      </c>
      <c r="I3050">
        <v>3.6659999999999999</v>
      </c>
      <c r="J3050">
        <v>-0.27700000000000002</v>
      </c>
      <c r="K3050">
        <v>-1.2749999999999999</v>
      </c>
      <c r="L3050">
        <v>-2.27</v>
      </c>
      <c r="M3050">
        <v>-3.0310000000000001</v>
      </c>
      <c r="N3050">
        <v>-3.198</v>
      </c>
      <c r="O3050">
        <v>1.147</v>
      </c>
      <c r="P3050">
        <v>1.145</v>
      </c>
      <c r="Q3050">
        <v>1.1419999999999999</v>
      </c>
      <c r="R3050">
        <v>0.83</v>
      </c>
      <c r="S3050">
        <v>0.39500000000000002</v>
      </c>
    </row>
    <row r="3051" spans="1:19" x14ac:dyDescent="0.3">
      <c r="A3051">
        <v>420</v>
      </c>
      <c r="B3051">
        <v>-0.27400000000000002</v>
      </c>
      <c r="C3051">
        <v>-1.274</v>
      </c>
      <c r="D3051">
        <v>-2.27</v>
      </c>
      <c r="E3051">
        <v>-3.0329999999999999</v>
      </c>
      <c r="F3051">
        <v>-3.18</v>
      </c>
      <c r="G3051">
        <v>3.4</v>
      </c>
      <c r="H3051">
        <v>0.01</v>
      </c>
      <c r="I3051">
        <v>3.6659999999999999</v>
      </c>
      <c r="J3051">
        <v>-0.27600000000000002</v>
      </c>
      <c r="K3051">
        <v>-1.2749999999999999</v>
      </c>
      <c r="L3051">
        <v>-2.27</v>
      </c>
      <c r="M3051">
        <v>-3.032</v>
      </c>
      <c r="N3051">
        <v>-3.2010000000000001</v>
      </c>
      <c r="O3051">
        <v>1.149</v>
      </c>
      <c r="P3051">
        <v>1.145</v>
      </c>
      <c r="Q3051">
        <v>1.141</v>
      </c>
      <c r="R3051">
        <v>0.83499999999999996</v>
      </c>
      <c r="S3051">
        <v>0.39900000000000002</v>
      </c>
    </row>
    <row r="3052" spans="1:19" x14ac:dyDescent="0.3">
      <c r="A3052">
        <v>480</v>
      </c>
      <c r="B3052">
        <v>-0.27400000000000002</v>
      </c>
      <c r="C3052">
        <v>-1.274</v>
      </c>
      <c r="D3052">
        <v>-2.27</v>
      </c>
      <c r="E3052">
        <v>-3.0329999999999999</v>
      </c>
      <c r="F3052">
        <v>-3.18</v>
      </c>
      <c r="G3052">
        <v>3.4</v>
      </c>
      <c r="H3052">
        <v>0.01</v>
      </c>
      <c r="I3052">
        <v>3.6659999999999999</v>
      </c>
      <c r="J3052">
        <v>-0.27500000000000002</v>
      </c>
      <c r="K3052">
        <v>-1.276</v>
      </c>
      <c r="L3052">
        <v>-2.27</v>
      </c>
      <c r="M3052">
        <v>-3.0339999999999998</v>
      </c>
      <c r="N3052">
        <v>-3.2040000000000002</v>
      </c>
      <c r="O3052">
        <v>1.151</v>
      </c>
      <c r="P3052">
        <v>1.1439999999999999</v>
      </c>
      <c r="Q3052">
        <v>1.141</v>
      </c>
      <c r="R3052">
        <v>0.83899999999999997</v>
      </c>
      <c r="S3052">
        <v>0.40300000000000002</v>
      </c>
    </row>
    <row r="3053" spans="1:19" x14ac:dyDescent="0.3">
      <c r="A3053">
        <v>540</v>
      </c>
      <c r="B3053">
        <v>-0.27400000000000002</v>
      </c>
      <c r="C3053">
        <v>-1.274</v>
      </c>
      <c r="D3053">
        <v>-2.27</v>
      </c>
      <c r="E3053">
        <v>-3.0329999999999999</v>
      </c>
      <c r="F3053">
        <v>-3.18</v>
      </c>
      <c r="G3053">
        <v>3.4</v>
      </c>
      <c r="H3053">
        <v>0.01</v>
      </c>
      <c r="I3053">
        <v>3.6659999999999999</v>
      </c>
      <c r="J3053">
        <v>-0.27400000000000002</v>
      </c>
      <c r="K3053">
        <v>-1.276</v>
      </c>
      <c r="L3053">
        <v>-2.27</v>
      </c>
      <c r="M3053">
        <v>-3.0350000000000001</v>
      </c>
      <c r="N3053">
        <v>-3.2069999999999999</v>
      </c>
      <c r="O3053">
        <v>1.1519999999999999</v>
      </c>
      <c r="P3053">
        <v>1.145</v>
      </c>
      <c r="Q3053">
        <v>1.1419999999999999</v>
      </c>
      <c r="R3053">
        <v>0.84199999999999997</v>
      </c>
      <c r="S3053">
        <v>0.40500000000000003</v>
      </c>
    </row>
    <row r="3054" spans="1:19" x14ac:dyDescent="0.3">
      <c r="A3054">
        <v>600</v>
      </c>
      <c r="B3054">
        <v>-0.27400000000000002</v>
      </c>
      <c r="C3054">
        <v>-1.274</v>
      </c>
      <c r="D3054">
        <v>-2.27</v>
      </c>
      <c r="E3054">
        <v>-3.0329999999999999</v>
      </c>
      <c r="F3054">
        <v>-3.18</v>
      </c>
      <c r="G3054">
        <v>3.4</v>
      </c>
      <c r="H3054">
        <v>0.01</v>
      </c>
      <c r="I3054">
        <v>3.6659999999999999</v>
      </c>
      <c r="J3054">
        <v>-0.27200000000000002</v>
      </c>
      <c r="K3054">
        <v>-1.276</v>
      </c>
      <c r="L3054">
        <v>-2.27</v>
      </c>
      <c r="M3054">
        <v>-3.0369999999999999</v>
      </c>
      <c r="N3054">
        <v>-3.21</v>
      </c>
      <c r="O3054">
        <v>1.1539999999999999</v>
      </c>
      <c r="P3054">
        <v>1.145</v>
      </c>
      <c r="Q3054">
        <v>1.141</v>
      </c>
      <c r="R3054">
        <v>0.84599999999999997</v>
      </c>
      <c r="S3054">
        <v>0.40600000000000003</v>
      </c>
    </row>
    <row r="3056" spans="1:19" x14ac:dyDescent="0.3">
      <c r="A3056" t="s">
        <v>0</v>
      </c>
      <c r="B3056" t="s">
        <v>236</v>
      </c>
    </row>
    <row r="3057" spans="1:19" x14ac:dyDescent="0.3">
      <c r="A3057">
        <v>0</v>
      </c>
      <c r="B3057">
        <v>-0.27400000000000002</v>
      </c>
      <c r="C3057">
        <v>-1.274</v>
      </c>
      <c r="D3057">
        <v>-2.27</v>
      </c>
      <c r="E3057">
        <v>-3.0329999999999999</v>
      </c>
      <c r="F3057">
        <v>-3.18</v>
      </c>
      <c r="G3057">
        <v>3.4</v>
      </c>
      <c r="H3057">
        <v>0.01</v>
      </c>
      <c r="I3057">
        <v>3.452</v>
      </c>
      <c r="J3057">
        <v>-0.27400000000000002</v>
      </c>
      <c r="K3057">
        <v>-1.274</v>
      </c>
      <c r="L3057">
        <v>-2.27</v>
      </c>
      <c r="M3057">
        <v>-3.0329999999999999</v>
      </c>
      <c r="N3057">
        <v>-3.18</v>
      </c>
      <c r="O3057">
        <v>1.123</v>
      </c>
      <c r="P3057">
        <v>1.123</v>
      </c>
      <c r="Q3057">
        <v>1.1160000000000001</v>
      </c>
      <c r="R3057">
        <v>0.81499999999999995</v>
      </c>
      <c r="S3057">
        <v>0.35399999999999998</v>
      </c>
    </row>
    <row r="3058" spans="1:19" x14ac:dyDescent="0.3">
      <c r="A3058">
        <v>60</v>
      </c>
      <c r="B3058">
        <v>-0.27400000000000002</v>
      </c>
      <c r="C3058">
        <v>-1.274</v>
      </c>
      <c r="D3058">
        <v>-2.27</v>
      </c>
      <c r="E3058">
        <v>-3.0329999999999999</v>
      </c>
      <c r="F3058">
        <v>-3.18</v>
      </c>
      <c r="G3058">
        <v>3.4</v>
      </c>
      <c r="H3058">
        <v>0.01</v>
      </c>
      <c r="I3058">
        <v>3.452</v>
      </c>
      <c r="J3058">
        <v>-0.27700000000000002</v>
      </c>
      <c r="K3058">
        <v>-1.2729999999999999</v>
      </c>
      <c r="L3058">
        <v>-2.27</v>
      </c>
      <c r="M3058">
        <v>-3.0329999999999999</v>
      </c>
      <c r="N3058">
        <v>-3.18</v>
      </c>
      <c r="O3058">
        <v>1.131</v>
      </c>
      <c r="P3058">
        <v>1.139</v>
      </c>
      <c r="Q3058">
        <v>1.1319999999999999</v>
      </c>
      <c r="R3058">
        <v>0.82099999999999995</v>
      </c>
      <c r="S3058">
        <v>0.35499999999999998</v>
      </c>
    </row>
    <row r="3059" spans="1:19" x14ac:dyDescent="0.3">
      <c r="A3059">
        <v>120</v>
      </c>
      <c r="B3059">
        <v>-0.27400000000000002</v>
      </c>
      <c r="C3059">
        <v>-1.274</v>
      </c>
      <c r="D3059">
        <v>-2.27</v>
      </c>
      <c r="E3059">
        <v>-3.0329999999999999</v>
      </c>
      <c r="F3059">
        <v>-3.18</v>
      </c>
      <c r="G3059">
        <v>3.4</v>
      </c>
      <c r="H3059">
        <v>0.01</v>
      </c>
      <c r="I3059">
        <v>3.452</v>
      </c>
      <c r="J3059">
        <v>-0.27800000000000002</v>
      </c>
      <c r="K3059">
        <v>-1.274</v>
      </c>
      <c r="L3059">
        <v>-2.27</v>
      </c>
      <c r="M3059">
        <v>-3.032</v>
      </c>
      <c r="N3059">
        <v>-3.18</v>
      </c>
      <c r="O3059">
        <v>1.1359999999999999</v>
      </c>
      <c r="P3059">
        <v>1.1439999999999999</v>
      </c>
      <c r="Q3059">
        <v>1.137</v>
      </c>
      <c r="R3059">
        <v>0.82499999999999996</v>
      </c>
      <c r="S3059">
        <v>0.35599999999999998</v>
      </c>
    </row>
    <row r="3060" spans="1:19" x14ac:dyDescent="0.3">
      <c r="A3060">
        <v>180</v>
      </c>
      <c r="B3060">
        <v>-0.27400000000000002</v>
      </c>
      <c r="C3060">
        <v>-1.274</v>
      </c>
      <c r="D3060">
        <v>-2.27</v>
      </c>
      <c r="E3060">
        <v>-3.0329999999999999</v>
      </c>
      <c r="F3060">
        <v>-3.18</v>
      </c>
      <c r="G3060">
        <v>3.4</v>
      </c>
      <c r="H3060">
        <v>0.01</v>
      </c>
      <c r="I3060">
        <v>3.452</v>
      </c>
      <c r="J3060">
        <v>-0.27800000000000002</v>
      </c>
      <c r="K3060">
        <v>-1.2729999999999999</v>
      </c>
      <c r="L3060">
        <v>-2.27</v>
      </c>
      <c r="M3060">
        <v>-3.032</v>
      </c>
      <c r="N3060">
        <v>-3.18</v>
      </c>
      <c r="O3060">
        <v>1.1399999999999999</v>
      </c>
      <c r="P3060">
        <v>1.147</v>
      </c>
      <c r="Q3060">
        <v>1.1399999999999999</v>
      </c>
      <c r="R3060">
        <v>0.82799999999999996</v>
      </c>
      <c r="S3060">
        <v>0.35699999999999998</v>
      </c>
    </row>
    <row r="3061" spans="1:19" x14ac:dyDescent="0.3">
      <c r="A3061">
        <v>240</v>
      </c>
      <c r="B3061">
        <v>-0.27400000000000002</v>
      </c>
      <c r="C3061">
        <v>-1.274</v>
      </c>
      <c r="D3061">
        <v>-2.27</v>
      </c>
      <c r="E3061">
        <v>-3.0329999999999999</v>
      </c>
      <c r="F3061">
        <v>-3.18</v>
      </c>
      <c r="G3061">
        <v>3.4</v>
      </c>
      <c r="H3061">
        <v>0.01</v>
      </c>
      <c r="I3061">
        <v>3.452</v>
      </c>
      <c r="J3061">
        <v>-0.27800000000000002</v>
      </c>
      <c r="K3061">
        <v>-1.274</v>
      </c>
      <c r="L3061">
        <v>-2.27</v>
      </c>
      <c r="M3061">
        <v>-3.0310000000000001</v>
      </c>
      <c r="N3061">
        <v>-3.18</v>
      </c>
      <c r="O3061">
        <v>1.143</v>
      </c>
      <c r="P3061">
        <v>1.1479999999999999</v>
      </c>
      <c r="Q3061">
        <v>1.141</v>
      </c>
      <c r="R3061">
        <v>0.82899999999999996</v>
      </c>
      <c r="S3061">
        <v>0.35799999999999998</v>
      </c>
    </row>
    <row r="3062" spans="1:19" x14ac:dyDescent="0.3">
      <c r="A3062">
        <v>300</v>
      </c>
      <c r="B3062">
        <v>-0.27400000000000002</v>
      </c>
      <c r="C3062">
        <v>-1.274</v>
      </c>
      <c r="D3062">
        <v>-2.27</v>
      </c>
      <c r="E3062">
        <v>-3.0329999999999999</v>
      </c>
      <c r="F3062">
        <v>-3.18</v>
      </c>
      <c r="G3062">
        <v>3.4</v>
      </c>
      <c r="H3062">
        <v>0.01</v>
      </c>
      <c r="I3062">
        <v>3.452</v>
      </c>
      <c r="J3062">
        <v>-0.27700000000000002</v>
      </c>
      <c r="K3062">
        <v>-1.274</v>
      </c>
      <c r="L3062">
        <v>-2.27</v>
      </c>
      <c r="M3062">
        <v>-3.0310000000000001</v>
      </c>
      <c r="N3062">
        <v>-3.18</v>
      </c>
      <c r="O3062">
        <v>1.145</v>
      </c>
      <c r="P3062">
        <v>1.1459999999999999</v>
      </c>
      <c r="Q3062">
        <v>1.141</v>
      </c>
      <c r="R3062">
        <v>0.83</v>
      </c>
      <c r="S3062">
        <v>0.35899999999999999</v>
      </c>
    </row>
    <row r="3063" spans="1:19" x14ac:dyDescent="0.3">
      <c r="A3063">
        <v>360</v>
      </c>
      <c r="B3063">
        <v>-0.27400000000000002</v>
      </c>
      <c r="C3063">
        <v>-1.274</v>
      </c>
      <c r="D3063">
        <v>-2.27</v>
      </c>
      <c r="E3063">
        <v>-3.0329999999999999</v>
      </c>
      <c r="F3063">
        <v>-3.18</v>
      </c>
      <c r="G3063">
        <v>3.4</v>
      </c>
      <c r="H3063">
        <v>0.01</v>
      </c>
      <c r="I3063">
        <v>3.452</v>
      </c>
      <c r="J3063">
        <v>-0.27700000000000002</v>
      </c>
      <c r="K3063">
        <v>-1.2749999999999999</v>
      </c>
      <c r="L3063">
        <v>-2.27</v>
      </c>
      <c r="M3063">
        <v>-3.0310000000000001</v>
      </c>
      <c r="N3063">
        <v>-3.18</v>
      </c>
      <c r="O3063">
        <v>1.147</v>
      </c>
      <c r="P3063">
        <v>1.145</v>
      </c>
      <c r="Q3063">
        <v>1.1419999999999999</v>
      </c>
      <c r="R3063">
        <v>0.83</v>
      </c>
      <c r="S3063">
        <v>0.36099999999999999</v>
      </c>
    </row>
    <row r="3064" spans="1:19" x14ac:dyDescent="0.3">
      <c r="A3064">
        <v>420</v>
      </c>
      <c r="B3064">
        <v>-0.27400000000000002</v>
      </c>
      <c r="C3064">
        <v>-1.274</v>
      </c>
      <c r="D3064">
        <v>-2.27</v>
      </c>
      <c r="E3064">
        <v>-3.0329999999999999</v>
      </c>
      <c r="F3064">
        <v>-3.18</v>
      </c>
      <c r="G3064">
        <v>3.4</v>
      </c>
      <c r="H3064">
        <v>0.01</v>
      </c>
      <c r="I3064">
        <v>3.452</v>
      </c>
      <c r="J3064">
        <v>-0.27600000000000002</v>
      </c>
      <c r="K3064">
        <v>-1.2749999999999999</v>
      </c>
      <c r="L3064">
        <v>-2.27</v>
      </c>
      <c r="M3064">
        <v>-3.0310000000000001</v>
      </c>
      <c r="N3064">
        <v>-3.18</v>
      </c>
      <c r="O3064">
        <v>1.149</v>
      </c>
      <c r="P3064">
        <v>1.145</v>
      </c>
      <c r="Q3064">
        <v>1.141</v>
      </c>
      <c r="R3064">
        <v>0.83099999999999996</v>
      </c>
      <c r="S3064">
        <v>0.36199999999999999</v>
      </c>
    </row>
    <row r="3065" spans="1:19" x14ac:dyDescent="0.3">
      <c r="A3065">
        <v>480</v>
      </c>
      <c r="B3065">
        <v>-0.27400000000000002</v>
      </c>
      <c r="C3065">
        <v>-1.274</v>
      </c>
      <c r="D3065">
        <v>-2.27</v>
      </c>
      <c r="E3065">
        <v>-3.0329999999999999</v>
      </c>
      <c r="F3065">
        <v>-3.18</v>
      </c>
      <c r="G3065">
        <v>3.4</v>
      </c>
      <c r="H3065">
        <v>0.01</v>
      </c>
      <c r="I3065">
        <v>3.452</v>
      </c>
      <c r="J3065">
        <v>-0.27500000000000002</v>
      </c>
      <c r="K3065">
        <v>-1.276</v>
      </c>
      <c r="L3065">
        <v>-2.27</v>
      </c>
      <c r="M3065">
        <v>-3.0310000000000001</v>
      </c>
      <c r="N3065">
        <v>-3.18</v>
      </c>
      <c r="O3065">
        <v>1.151</v>
      </c>
      <c r="P3065">
        <v>1.1439999999999999</v>
      </c>
      <c r="Q3065">
        <v>1.141</v>
      </c>
      <c r="R3065">
        <v>0.83099999999999996</v>
      </c>
      <c r="S3065">
        <v>0.36299999999999999</v>
      </c>
    </row>
    <row r="3066" spans="1:19" x14ac:dyDescent="0.3">
      <c r="A3066">
        <v>540</v>
      </c>
      <c r="B3066">
        <v>-0.27400000000000002</v>
      </c>
      <c r="C3066">
        <v>-1.274</v>
      </c>
      <c r="D3066">
        <v>-2.27</v>
      </c>
      <c r="E3066">
        <v>-3.0329999999999999</v>
      </c>
      <c r="F3066">
        <v>-3.18</v>
      </c>
      <c r="G3066">
        <v>3.4</v>
      </c>
      <c r="H3066">
        <v>0.01</v>
      </c>
      <c r="I3066">
        <v>3.452</v>
      </c>
      <c r="J3066">
        <v>-0.27400000000000002</v>
      </c>
      <c r="K3066">
        <v>-1.276</v>
      </c>
      <c r="L3066">
        <v>-2.27</v>
      </c>
      <c r="M3066">
        <v>-3.0310000000000001</v>
      </c>
      <c r="N3066">
        <v>-3.18</v>
      </c>
      <c r="O3066">
        <v>1.1519999999999999</v>
      </c>
      <c r="P3066">
        <v>1.145</v>
      </c>
      <c r="Q3066">
        <v>1.141</v>
      </c>
      <c r="R3066">
        <v>0.83099999999999996</v>
      </c>
      <c r="S3066">
        <v>0.36299999999999999</v>
      </c>
    </row>
    <row r="3067" spans="1:19" x14ac:dyDescent="0.3">
      <c r="A3067">
        <v>600</v>
      </c>
      <c r="B3067">
        <v>-0.27400000000000002</v>
      </c>
      <c r="C3067">
        <v>-1.274</v>
      </c>
      <c r="D3067">
        <v>-2.27</v>
      </c>
      <c r="E3067">
        <v>-3.0329999999999999</v>
      </c>
      <c r="F3067">
        <v>-3.18</v>
      </c>
      <c r="G3067">
        <v>3.4</v>
      </c>
      <c r="H3067">
        <v>0.01</v>
      </c>
      <c r="I3067">
        <v>3.452</v>
      </c>
      <c r="J3067">
        <v>-0.27200000000000002</v>
      </c>
      <c r="K3067">
        <v>-1.276</v>
      </c>
      <c r="L3067">
        <v>-2.27</v>
      </c>
      <c r="M3067">
        <v>-3.0310000000000001</v>
      </c>
      <c r="N3067">
        <v>-3.18</v>
      </c>
      <c r="O3067">
        <v>1.1539999999999999</v>
      </c>
      <c r="P3067">
        <v>1.145</v>
      </c>
      <c r="Q3067">
        <v>1.141</v>
      </c>
      <c r="R3067">
        <v>0.83099999999999996</v>
      </c>
      <c r="S3067">
        <v>0.36299999999999999</v>
      </c>
    </row>
    <row r="3069" spans="1:19" x14ac:dyDescent="0.3">
      <c r="A3069" t="s">
        <v>0</v>
      </c>
      <c r="B3069" t="s">
        <v>237</v>
      </c>
    </row>
    <row r="3070" spans="1:19" x14ac:dyDescent="0.3">
      <c r="A3070">
        <v>0</v>
      </c>
      <c r="B3070">
        <v>-0.27400000000000002</v>
      </c>
      <c r="C3070">
        <v>-1.274</v>
      </c>
      <c r="D3070">
        <v>-2.27</v>
      </c>
      <c r="E3070">
        <v>-3.0329999999999999</v>
      </c>
      <c r="F3070">
        <v>-3.18</v>
      </c>
      <c r="G3070">
        <v>3.4</v>
      </c>
      <c r="H3070">
        <v>0.01</v>
      </c>
      <c r="I3070">
        <v>3.2290000000000001</v>
      </c>
      <c r="J3070">
        <v>-0.27400000000000002</v>
      </c>
      <c r="K3070">
        <v>-1.274</v>
      </c>
      <c r="L3070">
        <v>-2.27</v>
      </c>
      <c r="M3070">
        <v>-3.0329999999999999</v>
      </c>
      <c r="N3070">
        <v>-3.18</v>
      </c>
      <c r="O3070">
        <v>1.123</v>
      </c>
      <c r="P3070">
        <v>1.123</v>
      </c>
      <c r="Q3070">
        <v>1.1160000000000001</v>
      </c>
      <c r="R3070">
        <v>0.81499999999999995</v>
      </c>
      <c r="S3070">
        <v>0.35399999999999998</v>
      </c>
    </row>
    <row r="3071" spans="1:19" x14ac:dyDescent="0.3">
      <c r="A3071">
        <v>60</v>
      </c>
      <c r="B3071">
        <v>-0.27400000000000002</v>
      </c>
      <c r="C3071">
        <v>-1.274</v>
      </c>
      <c r="D3071">
        <v>-2.27</v>
      </c>
      <c r="E3071">
        <v>-3.0329999999999999</v>
      </c>
      <c r="F3071">
        <v>-3.18</v>
      </c>
      <c r="G3071">
        <v>3.4</v>
      </c>
      <c r="H3071">
        <v>0.01</v>
      </c>
      <c r="I3071">
        <v>3.2290000000000001</v>
      </c>
      <c r="J3071">
        <v>-0.27700000000000002</v>
      </c>
      <c r="K3071">
        <v>-1.2729999999999999</v>
      </c>
      <c r="L3071">
        <v>-2.27</v>
      </c>
      <c r="M3071">
        <v>-3.0329999999999999</v>
      </c>
      <c r="N3071">
        <v>-3.177</v>
      </c>
      <c r="O3071">
        <v>1.131</v>
      </c>
      <c r="P3071">
        <v>1.139</v>
      </c>
      <c r="Q3071">
        <v>1.1319999999999999</v>
      </c>
      <c r="R3071">
        <v>0.82199999999999995</v>
      </c>
      <c r="S3071">
        <v>0.34699999999999998</v>
      </c>
    </row>
    <row r="3072" spans="1:19" x14ac:dyDescent="0.3">
      <c r="A3072">
        <v>120</v>
      </c>
      <c r="B3072">
        <v>-0.27400000000000002</v>
      </c>
      <c r="C3072">
        <v>-1.274</v>
      </c>
      <c r="D3072">
        <v>-2.27</v>
      </c>
      <c r="E3072">
        <v>-3.0329999999999999</v>
      </c>
      <c r="F3072">
        <v>-3.18</v>
      </c>
      <c r="G3072">
        <v>3.4</v>
      </c>
      <c r="H3072">
        <v>0.01</v>
      </c>
      <c r="I3072">
        <v>3.2290000000000001</v>
      </c>
      <c r="J3072">
        <v>-0.27800000000000002</v>
      </c>
      <c r="K3072">
        <v>-1.274</v>
      </c>
      <c r="L3072">
        <v>-2.27</v>
      </c>
      <c r="M3072">
        <v>-3.032</v>
      </c>
      <c r="N3072">
        <v>-3.1739999999999999</v>
      </c>
      <c r="O3072">
        <v>1.1359999999999999</v>
      </c>
      <c r="P3072">
        <v>1.1439999999999999</v>
      </c>
      <c r="Q3072">
        <v>1.137</v>
      </c>
      <c r="R3072">
        <v>0.82399999999999995</v>
      </c>
      <c r="S3072">
        <v>0.34</v>
      </c>
    </row>
    <row r="3073" spans="1:19" x14ac:dyDescent="0.3">
      <c r="A3073">
        <v>180</v>
      </c>
      <c r="B3073">
        <v>-0.27400000000000002</v>
      </c>
      <c r="C3073">
        <v>-1.274</v>
      </c>
      <c r="D3073">
        <v>-2.27</v>
      </c>
      <c r="E3073">
        <v>-3.0329999999999999</v>
      </c>
      <c r="F3073">
        <v>-3.18</v>
      </c>
      <c r="G3073">
        <v>3.4</v>
      </c>
      <c r="H3073">
        <v>0.01</v>
      </c>
      <c r="I3073">
        <v>3.2290000000000001</v>
      </c>
      <c r="J3073">
        <v>-0.27800000000000002</v>
      </c>
      <c r="K3073">
        <v>-1.274</v>
      </c>
      <c r="L3073">
        <v>-2.27</v>
      </c>
      <c r="M3073">
        <v>-3.0310000000000001</v>
      </c>
      <c r="N3073">
        <v>-3.1709999999999998</v>
      </c>
      <c r="O3073">
        <v>1.1399999999999999</v>
      </c>
      <c r="P3073">
        <v>1.1479999999999999</v>
      </c>
      <c r="Q3073">
        <v>1.1399999999999999</v>
      </c>
      <c r="R3073">
        <v>0.82699999999999996</v>
      </c>
      <c r="S3073">
        <v>0.33700000000000002</v>
      </c>
    </row>
    <row r="3074" spans="1:19" x14ac:dyDescent="0.3">
      <c r="A3074">
        <v>240</v>
      </c>
      <c r="B3074">
        <v>-0.27400000000000002</v>
      </c>
      <c r="C3074">
        <v>-1.274</v>
      </c>
      <c r="D3074">
        <v>-2.27</v>
      </c>
      <c r="E3074">
        <v>-3.0329999999999999</v>
      </c>
      <c r="F3074">
        <v>-3.18</v>
      </c>
      <c r="G3074">
        <v>3.4</v>
      </c>
      <c r="H3074">
        <v>0.01</v>
      </c>
      <c r="I3074">
        <v>3.2290000000000001</v>
      </c>
      <c r="J3074">
        <v>-0.27800000000000002</v>
      </c>
      <c r="K3074">
        <v>-1.274</v>
      </c>
      <c r="L3074">
        <v>-2.27</v>
      </c>
      <c r="M3074">
        <v>-3.032</v>
      </c>
      <c r="N3074">
        <v>-3.1680000000000001</v>
      </c>
      <c r="O3074">
        <v>1.143</v>
      </c>
      <c r="P3074">
        <v>1.1479999999999999</v>
      </c>
      <c r="Q3074">
        <v>1.141</v>
      </c>
      <c r="R3074">
        <v>0.83099999999999996</v>
      </c>
      <c r="S3074">
        <v>0.33200000000000002</v>
      </c>
    </row>
    <row r="3075" spans="1:19" x14ac:dyDescent="0.3">
      <c r="A3075">
        <v>300</v>
      </c>
      <c r="B3075">
        <v>-0.27400000000000002</v>
      </c>
      <c r="C3075">
        <v>-1.274</v>
      </c>
      <c r="D3075">
        <v>-2.27</v>
      </c>
      <c r="E3075">
        <v>-3.0329999999999999</v>
      </c>
      <c r="F3075">
        <v>-3.18</v>
      </c>
      <c r="G3075">
        <v>3.4</v>
      </c>
      <c r="H3075">
        <v>0.01</v>
      </c>
      <c r="I3075">
        <v>3.2290000000000001</v>
      </c>
      <c r="J3075">
        <v>-0.27700000000000002</v>
      </c>
      <c r="K3075">
        <v>-1.274</v>
      </c>
      <c r="L3075">
        <v>-2.27</v>
      </c>
      <c r="M3075">
        <v>-3.032</v>
      </c>
      <c r="N3075">
        <v>-3.165</v>
      </c>
      <c r="O3075">
        <v>1.145</v>
      </c>
      <c r="P3075">
        <v>1.1459999999999999</v>
      </c>
      <c r="Q3075">
        <v>1.1399999999999999</v>
      </c>
      <c r="R3075">
        <v>0.83199999999999996</v>
      </c>
      <c r="S3075">
        <v>0.32800000000000001</v>
      </c>
    </row>
    <row r="3076" spans="1:19" x14ac:dyDescent="0.3">
      <c r="A3076">
        <v>360</v>
      </c>
      <c r="B3076">
        <v>-0.27400000000000002</v>
      </c>
      <c r="C3076">
        <v>-1.274</v>
      </c>
      <c r="D3076">
        <v>-2.27</v>
      </c>
      <c r="E3076">
        <v>-3.0329999999999999</v>
      </c>
      <c r="F3076">
        <v>-3.18</v>
      </c>
      <c r="G3076">
        <v>3.4</v>
      </c>
      <c r="H3076">
        <v>0.01</v>
      </c>
      <c r="I3076">
        <v>3.2290000000000001</v>
      </c>
      <c r="J3076">
        <v>-0.27700000000000002</v>
      </c>
      <c r="K3076">
        <v>-1.2749999999999999</v>
      </c>
      <c r="L3076">
        <v>-2.27</v>
      </c>
      <c r="M3076">
        <v>-3.0310000000000001</v>
      </c>
      <c r="N3076">
        <v>-3.1619999999999999</v>
      </c>
      <c r="O3076">
        <v>1.147</v>
      </c>
      <c r="P3076">
        <v>1.145</v>
      </c>
      <c r="Q3076">
        <v>1.1419999999999999</v>
      </c>
      <c r="R3076">
        <v>0.82899999999999996</v>
      </c>
      <c r="S3076">
        <v>0.32600000000000001</v>
      </c>
    </row>
    <row r="3077" spans="1:19" x14ac:dyDescent="0.3">
      <c r="A3077">
        <v>420</v>
      </c>
      <c r="B3077">
        <v>-0.27400000000000002</v>
      </c>
      <c r="C3077">
        <v>-1.274</v>
      </c>
      <c r="D3077">
        <v>-2.27</v>
      </c>
      <c r="E3077">
        <v>-3.0329999999999999</v>
      </c>
      <c r="F3077">
        <v>-3.18</v>
      </c>
      <c r="G3077">
        <v>3.4</v>
      </c>
      <c r="H3077">
        <v>0.01</v>
      </c>
      <c r="I3077">
        <v>3.2290000000000001</v>
      </c>
      <c r="J3077">
        <v>-0.27600000000000002</v>
      </c>
      <c r="K3077">
        <v>-1.2749999999999999</v>
      </c>
      <c r="L3077">
        <v>-2.27</v>
      </c>
      <c r="M3077">
        <v>-3.03</v>
      </c>
      <c r="N3077">
        <v>-3.1589999999999998</v>
      </c>
      <c r="O3077">
        <v>1.149</v>
      </c>
      <c r="P3077">
        <v>1.145</v>
      </c>
      <c r="Q3077">
        <v>1.1419999999999999</v>
      </c>
      <c r="R3077">
        <v>0.82599999999999996</v>
      </c>
      <c r="S3077">
        <v>0.32500000000000001</v>
      </c>
    </row>
    <row r="3078" spans="1:19" x14ac:dyDescent="0.3">
      <c r="A3078">
        <v>480</v>
      </c>
      <c r="B3078">
        <v>-0.27400000000000002</v>
      </c>
      <c r="C3078">
        <v>-1.274</v>
      </c>
      <c r="D3078">
        <v>-2.27</v>
      </c>
      <c r="E3078">
        <v>-3.0329999999999999</v>
      </c>
      <c r="F3078">
        <v>-3.18</v>
      </c>
      <c r="G3078">
        <v>3.4</v>
      </c>
      <c r="H3078">
        <v>0.01</v>
      </c>
      <c r="I3078">
        <v>3.2290000000000001</v>
      </c>
      <c r="J3078">
        <v>-0.27500000000000002</v>
      </c>
      <c r="K3078">
        <v>-1.276</v>
      </c>
      <c r="L3078">
        <v>-2.27</v>
      </c>
      <c r="M3078">
        <v>-3.028</v>
      </c>
      <c r="N3078">
        <v>-3.1560000000000001</v>
      </c>
      <c r="O3078">
        <v>1.151</v>
      </c>
      <c r="P3078">
        <v>1.1439999999999999</v>
      </c>
      <c r="Q3078">
        <v>1.1419999999999999</v>
      </c>
      <c r="R3078">
        <v>0.82199999999999995</v>
      </c>
      <c r="S3078">
        <v>0.32300000000000001</v>
      </c>
    </row>
    <row r="3079" spans="1:19" x14ac:dyDescent="0.3">
      <c r="A3079">
        <v>540</v>
      </c>
      <c r="B3079">
        <v>-0.27400000000000002</v>
      </c>
      <c r="C3079">
        <v>-1.274</v>
      </c>
      <c r="D3079">
        <v>-2.27</v>
      </c>
      <c r="E3079">
        <v>-3.0329999999999999</v>
      </c>
      <c r="F3079">
        <v>-3.18</v>
      </c>
      <c r="G3079">
        <v>3.4</v>
      </c>
      <c r="H3079">
        <v>0.01</v>
      </c>
      <c r="I3079">
        <v>3.2290000000000001</v>
      </c>
      <c r="J3079">
        <v>-0.27400000000000002</v>
      </c>
      <c r="K3079">
        <v>-1.276</v>
      </c>
      <c r="L3079">
        <v>-2.27</v>
      </c>
      <c r="M3079">
        <v>-3.0259999999999998</v>
      </c>
      <c r="N3079">
        <v>-3.153</v>
      </c>
      <c r="O3079">
        <v>1.1519999999999999</v>
      </c>
      <c r="P3079">
        <v>1.145</v>
      </c>
      <c r="Q3079">
        <v>1.141</v>
      </c>
      <c r="R3079">
        <v>0.81799999999999995</v>
      </c>
      <c r="S3079">
        <v>0.32100000000000001</v>
      </c>
    </row>
    <row r="3080" spans="1:19" x14ac:dyDescent="0.3">
      <c r="A3080">
        <v>600</v>
      </c>
      <c r="B3080">
        <v>-0.27400000000000002</v>
      </c>
      <c r="C3080">
        <v>-1.274</v>
      </c>
      <c r="D3080">
        <v>-2.27</v>
      </c>
      <c r="E3080">
        <v>-3.0329999999999999</v>
      </c>
      <c r="F3080">
        <v>-3.18</v>
      </c>
      <c r="G3080">
        <v>3.4</v>
      </c>
      <c r="H3080">
        <v>0.01</v>
      </c>
      <c r="I3080">
        <v>3.2290000000000001</v>
      </c>
      <c r="J3080">
        <v>-0.27200000000000002</v>
      </c>
      <c r="K3080">
        <v>-1.276</v>
      </c>
      <c r="L3080">
        <v>-2.27</v>
      </c>
      <c r="M3080">
        <v>-3.024</v>
      </c>
      <c r="N3080">
        <v>-3.15</v>
      </c>
      <c r="O3080">
        <v>1.1539999999999999</v>
      </c>
      <c r="P3080">
        <v>1.145</v>
      </c>
      <c r="Q3080">
        <v>1.141</v>
      </c>
      <c r="R3080">
        <v>0.81399999999999995</v>
      </c>
      <c r="S3080">
        <v>0.32</v>
      </c>
    </row>
    <row r="3082" spans="1:19" x14ac:dyDescent="0.3">
      <c r="A3082" t="s">
        <v>0</v>
      </c>
      <c r="B3082" t="s">
        <v>238</v>
      </c>
    </row>
    <row r="3083" spans="1:19" x14ac:dyDescent="0.3">
      <c r="A3083">
        <v>0</v>
      </c>
      <c r="B3083">
        <v>-0.27400000000000002</v>
      </c>
      <c r="C3083">
        <v>-1.274</v>
      </c>
      <c r="D3083">
        <v>-2.2690000000000001</v>
      </c>
      <c r="E3083">
        <v>-3.0259999999999998</v>
      </c>
      <c r="F3083">
        <v>-3.17</v>
      </c>
      <c r="G3083">
        <v>3.4</v>
      </c>
      <c r="H3083">
        <v>0.01</v>
      </c>
      <c r="I3083">
        <v>3.669</v>
      </c>
      <c r="J3083">
        <v>-0.27400000000000002</v>
      </c>
      <c r="K3083">
        <v>-1.274</v>
      </c>
      <c r="L3083">
        <v>-2.2690000000000001</v>
      </c>
      <c r="M3083">
        <v>-3.0259999999999998</v>
      </c>
      <c r="N3083">
        <v>-3.17</v>
      </c>
      <c r="O3083">
        <v>1.123</v>
      </c>
      <c r="P3083">
        <v>1.123</v>
      </c>
      <c r="Q3083">
        <v>1.115</v>
      </c>
      <c r="R3083">
        <v>0.80900000000000005</v>
      </c>
      <c r="S3083">
        <v>0.35099999999999998</v>
      </c>
    </row>
    <row r="3084" spans="1:19" x14ac:dyDescent="0.3">
      <c r="A3084">
        <v>60</v>
      </c>
      <c r="B3084">
        <v>-0.27400000000000002</v>
      </c>
      <c r="C3084">
        <v>-1.274</v>
      </c>
      <c r="D3084">
        <v>-2.2690000000000001</v>
      </c>
      <c r="E3084">
        <v>-3.0259999999999998</v>
      </c>
      <c r="F3084">
        <v>-3.17</v>
      </c>
      <c r="G3084">
        <v>3.4</v>
      </c>
      <c r="H3084">
        <v>0.01</v>
      </c>
      <c r="I3084">
        <v>3.669</v>
      </c>
      <c r="J3084">
        <v>-0.27600000000000002</v>
      </c>
      <c r="K3084">
        <v>-1.274</v>
      </c>
      <c r="L3084">
        <v>-2.2690000000000001</v>
      </c>
      <c r="M3084">
        <v>-3.0259999999999998</v>
      </c>
      <c r="N3084">
        <v>-3.173</v>
      </c>
      <c r="O3084">
        <v>1.1299999999999999</v>
      </c>
      <c r="P3084">
        <v>1.1399999999999999</v>
      </c>
      <c r="Q3084">
        <v>1.131</v>
      </c>
      <c r="R3084">
        <v>0.81299999999999994</v>
      </c>
      <c r="S3084">
        <v>0.36099999999999999</v>
      </c>
    </row>
    <row r="3085" spans="1:19" x14ac:dyDescent="0.3">
      <c r="A3085">
        <v>120</v>
      </c>
      <c r="B3085">
        <v>-0.27400000000000002</v>
      </c>
      <c r="C3085">
        <v>-1.274</v>
      </c>
      <c r="D3085">
        <v>-2.2690000000000001</v>
      </c>
      <c r="E3085">
        <v>-3.0259999999999998</v>
      </c>
      <c r="F3085">
        <v>-3.17</v>
      </c>
      <c r="G3085">
        <v>3.4</v>
      </c>
      <c r="H3085">
        <v>0.01</v>
      </c>
      <c r="I3085">
        <v>3.669</v>
      </c>
      <c r="J3085">
        <v>-0.27800000000000002</v>
      </c>
      <c r="K3085">
        <v>-1.274</v>
      </c>
      <c r="L3085">
        <v>-2.2690000000000001</v>
      </c>
      <c r="M3085">
        <v>-3.0259999999999998</v>
      </c>
      <c r="N3085">
        <v>-3.1760000000000002</v>
      </c>
      <c r="O3085">
        <v>1.1359999999999999</v>
      </c>
      <c r="P3085">
        <v>1.1439999999999999</v>
      </c>
      <c r="Q3085">
        <v>1.137</v>
      </c>
      <c r="R3085">
        <v>0.82</v>
      </c>
      <c r="S3085">
        <v>0.36799999999999999</v>
      </c>
    </row>
    <row r="3086" spans="1:19" x14ac:dyDescent="0.3">
      <c r="A3086">
        <v>180</v>
      </c>
      <c r="B3086">
        <v>-0.27400000000000002</v>
      </c>
      <c r="C3086">
        <v>-1.274</v>
      </c>
      <c r="D3086">
        <v>-2.2690000000000001</v>
      </c>
      <c r="E3086">
        <v>-3.0259999999999998</v>
      </c>
      <c r="F3086">
        <v>-3.17</v>
      </c>
      <c r="G3086">
        <v>3.4</v>
      </c>
      <c r="H3086">
        <v>0.01</v>
      </c>
      <c r="I3086">
        <v>3.669</v>
      </c>
      <c r="J3086">
        <v>-0.27800000000000002</v>
      </c>
      <c r="K3086">
        <v>-1.2729999999999999</v>
      </c>
      <c r="L3086">
        <v>-2.27</v>
      </c>
      <c r="M3086">
        <v>-3.0249999999999999</v>
      </c>
      <c r="N3086">
        <v>-3.1789999999999998</v>
      </c>
      <c r="O3086">
        <v>1.1399999999999999</v>
      </c>
      <c r="P3086">
        <v>1.147</v>
      </c>
      <c r="Q3086">
        <v>1.139</v>
      </c>
      <c r="R3086">
        <v>0.82199999999999995</v>
      </c>
      <c r="S3086">
        <v>0.376</v>
      </c>
    </row>
    <row r="3087" spans="1:19" x14ac:dyDescent="0.3">
      <c r="A3087">
        <v>240</v>
      </c>
      <c r="B3087">
        <v>-0.27400000000000002</v>
      </c>
      <c r="C3087">
        <v>-1.274</v>
      </c>
      <c r="D3087">
        <v>-2.2690000000000001</v>
      </c>
      <c r="E3087">
        <v>-3.0259999999999998</v>
      </c>
      <c r="F3087">
        <v>-3.17</v>
      </c>
      <c r="G3087">
        <v>3.4</v>
      </c>
      <c r="H3087">
        <v>0.01</v>
      </c>
      <c r="I3087">
        <v>3.669</v>
      </c>
      <c r="J3087">
        <v>-0.27800000000000002</v>
      </c>
      <c r="K3087">
        <v>-1.274</v>
      </c>
      <c r="L3087">
        <v>-2.27</v>
      </c>
      <c r="M3087">
        <v>-3.024</v>
      </c>
      <c r="N3087">
        <v>-3.1819999999999999</v>
      </c>
      <c r="O3087">
        <v>1.143</v>
      </c>
      <c r="P3087">
        <v>1.1479999999999999</v>
      </c>
      <c r="Q3087">
        <v>1.141</v>
      </c>
      <c r="R3087">
        <v>0.82099999999999995</v>
      </c>
      <c r="S3087">
        <v>0.38200000000000001</v>
      </c>
    </row>
    <row r="3088" spans="1:19" x14ac:dyDescent="0.3">
      <c r="A3088">
        <v>300</v>
      </c>
      <c r="B3088">
        <v>-0.27400000000000002</v>
      </c>
      <c r="C3088">
        <v>-1.274</v>
      </c>
      <c r="D3088">
        <v>-2.2690000000000001</v>
      </c>
      <c r="E3088">
        <v>-3.0259999999999998</v>
      </c>
      <c r="F3088">
        <v>-3.17</v>
      </c>
      <c r="G3088">
        <v>3.4</v>
      </c>
      <c r="H3088">
        <v>0.01</v>
      </c>
      <c r="I3088">
        <v>3.669</v>
      </c>
      <c r="J3088">
        <v>-0.27700000000000002</v>
      </c>
      <c r="K3088">
        <v>-1.274</v>
      </c>
      <c r="L3088">
        <v>-2.27</v>
      </c>
      <c r="M3088">
        <v>-3.024</v>
      </c>
      <c r="N3088">
        <v>-3.1850000000000001</v>
      </c>
      <c r="O3088">
        <v>1.145</v>
      </c>
      <c r="P3088">
        <v>1.1459999999999999</v>
      </c>
      <c r="Q3088">
        <v>1.141</v>
      </c>
      <c r="R3088">
        <v>0.82099999999999995</v>
      </c>
      <c r="S3088">
        <v>0.38600000000000001</v>
      </c>
    </row>
    <row r="3089" spans="1:19" x14ac:dyDescent="0.3">
      <c r="A3089">
        <v>360</v>
      </c>
      <c r="B3089">
        <v>-0.27400000000000002</v>
      </c>
      <c r="C3089">
        <v>-1.274</v>
      </c>
      <c r="D3089">
        <v>-2.2690000000000001</v>
      </c>
      <c r="E3089">
        <v>-3.0259999999999998</v>
      </c>
      <c r="F3089">
        <v>-3.17</v>
      </c>
      <c r="G3089">
        <v>3.4</v>
      </c>
      <c r="H3089">
        <v>0.01</v>
      </c>
      <c r="I3089">
        <v>3.669</v>
      </c>
      <c r="J3089">
        <v>-0.27700000000000002</v>
      </c>
      <c r="K3089">
        <v>-1.2749999999999999</v>
      </c>
      <c r="L3089">
        <v>-2.27</v>
      </c>
      <c r="M3089">
        <v>-3.024</v>
      </c>
      <c r="N3089">
        <v>-3.1880000000000002</v>
      </c>
      <c r="O3089">
        <v>1.147</v>
      </c>
      <c r="P3089">
        <v>1.145</v>
      </c>
      <c r="Q3089">
        <v>1.141</v>
      </c>
      <c r="R3089">
        <v>0.82399999999999995</v>
      </c>
      <c r="S3089">
        <v>0.39200000000000002</v>
      </c>
    </row>
    <row r="3090" spans="1:19" x14ac:dyDescent="0.3">
      <c r="A3090">
        <v>420</v>
      </c>
      <c r="B3090">
        <v>-0.27400000000000002</v>
      </c>
      <c r="C3090">
        <v>-1.274</v>
      </c>
      <c r="D3090">
        <v>-2.2690000000000001</v>
      </c>
      <c r="E3090">
        <v>-3.0259999999999998</v>
      </c>
      <c r="F3090">
        <v>-3.17</v>
      </c>
      <c r="G3090">
        <v>3.4</v>
      </c>
      <c r="H3090">
        <v>0.01</v>
      </c>
      <c r="I3090">
        <v>3.669</v>
      </c>
      <c r="J3090">
        <v>-0.27600000000000002</v>
      </c>
      <c r="K3090">
        <v>-1.2749999999999999</v>
      </c>
      <c r="L3090">
        <v>-2.27</v>
      </c>
      <c r="M3090">
        <v>-3.0249999999999999</v>
      </c>
      <c r="N3090">
        <v>-3.1909999999999998</v>
      </c>
      <c r="O3090">
        <v>1.149</v>
      </c>
      <c r="P3090">
        <v>1.145</v>
      </c>
      <c r="Q3090">
        <v>1.141</v>
      </c>
      <c r="R3090">
        <v>0.82799999999999996</v>
      </c>
      <c r="S3090">
        <v>0.39600000000000002</v>
      </c>
    </row>
    <row r="3091" spans="1:19" x14ac:dyDescent="0.3">
      <c r="A3091">
        <v>480</v>
      </c>
      <c r="B3091">
        <v>-0.27400000000000002</v>
      </c>
      <c r="C3091">
        <v>-1.274</v>
      </c>
      <c r="D3091">
        <v>-2.2690000000000001</v>
      </c>
      <c r="E3091">
        <v>-3.0259999999999998</v>
      </c>
      <c r="F3091">
        <v>-3.17</v>
      </c>
      <c r="G3091">
        <v>3.4</v>
      </c>
      <c r="H3091">
        <v>0.01</v>
      </c>
      <c r="I3091">
        <v>3.669</v>
      </c>
      <c r="J3091">
        <v>-0.27500000000000002</v>
      </c>
      <c r="K3091">
        <v>-1.276</v>
      </c>
      <c r="L3091">
        <v>-2.27</v>
      </c>
      <c r="M3091">
        <v>-3.0270000000000001</v>
      </c>
      <c r="N3091">
        <v>-3.194</v>
      </c>
      <c r="O3091">
        <v>1.151</v>
      </c>
      <c r="P3091">
        <v>1.145</v>
      </c>
      <c r="Q3091">
        <v>1.141</v>
      </c>
      <c r="R3091">
        <v>0.83299999999999996</v>
      </c>
      <c r="S3091">
        <v>0.4</v>
      </c>
    </row>
    <row r="3092" spans="1:19" x14ac:dyDescent="0.3">
      <c r="A3092">
        <v>540</v>
      </c>
      <c r="B3092">
        <v>-0.27400000000000002</v>
      </c>
      <c r="C3092">
        <v>-1.274</v>
      </c>
      <c r="D3092">
        <v>-2.2690000000000001</v>
      </c>
      <c r="E3092">
        <v>-3.0259999999999998</v>
      </c>
      <c r="F3092">
        <v>-3.17</v>
      </c>
      <c r="G3092">
        <v>3.4</v>
      </c>
      <c r="H3092">
        <v>0.01</v>
      </c>
      <c r="I3092">
        <v>3.669</v>
      </c>
      <c r="J3092">
        <v>-0.27400000000000002</v>
      </c>
      <c r="K3092">
        <v>-1.276</v>
      </c>
      <c r="L3092">
        <v>-2.27</v>
      </c>
      <c r="M3092">
        <v>-3.0289999999999999</v>
      </c>
      <c r="N3092">
        <v>-3.1970000000000001</v>
      </c>
      <c r="O3092">
        <v>1.1519999999999999</v>
      </c>
      <c r="P3092">
        <v>1.145</v>
      </c>
      <c r="Q3092">
        <v>1.141</v>
      </c>
      <c r="R3092">
        <v>0.83699999999999997</v>
      </c>
      <c r="S3092">
        <v>0.40200000000000002</v>
      </c>
    </row>
    <row r="3093" spans="1:19" x14ac:dyDescent="0.3">
      <c r="A3093">
        <v>600</v>
      </c>
      <c r="B3093">
        <v>-0.27400000000000002</v>
      </c>
      <c r="C3093">
        <v>-1.274</v>
      </c>
      <c r="D3093">
        <v>-2.2690000000000001</v>
      </c>
      <c r="E3093">
        <v>-3.0259999999999998</v>
      </c>
      <c r="F3093">
        <v>-3.17</v>
      </c>
      <c r="G3093">
        <v>3.4</v>
      </c>
      <c r="H3093">
        <v>0.01</v>
      </c>
      <c r="I3093">
        <v>3.669</v>
      </c>
      <c r="J3093">
        <v>-0.27200000000000002</v>
      </c>
      <c r="K3093">
        <v>-1.276</v>
      </c>
      <c r="L3093">
        <v>-2.27</v>
      </c>
      <c r="M3093">
        <v>-3.0310000000000001</v>
      </c>
      <c r="N3093">
        <v>-3.2</v>
      </c>
      <c r="O3093">
        <v>1.1539999999999999</v>
      </c>
      <c r="P3093">
        <v>1.145</v>
      </c>
      <c r="Q3093">
        <v>1.141</v>
      </c>
      <c r="R3093">
        <v>0.84</v>
      </c>
      <c r="S3093">
        <v>0.40400000000000003</v>
      </c>
    </row>
    <row r="3095" spans="1:19" x14ac:dyDescent="0.3">
      <c r="A3095" t="s">
        <v>0</v>
      </c>
      <c r="B3095" t="s">
        <v>239</v>
      </c>
    </row>
    <row r="3096" spans="1:19" x14ac:dyDescent="0.3">
      <c r="A3096">
        <v>0</v>
      </c>
      <c r="B3096">
        <v>-0.27400000000000002</v>
      </c>
      <c r="C3096">
        <v>-1.274</v>
      </c>
      <c r="D3096">
        <v>-2.2690000000000001</v>
      </c>
      <c r="E3096">
        <v>-3.0259999999999998</v>
      </c>
      <c r="F3096">
        <v>-3.17</v>
      </c>
      <c r="G3096">
        <v>3.4</v>
      </c>
      <c r="H3096">
        <v>0.01</v>
      </c>
      <c r="I3096">
        <v>3.452</v>
      </c>
      <c r="J3096">
        <v>-0.27400000000000002</v>
      </c>
      <c r="K3096">
        <v>-1.274</v>
      </c>
      <c r="L3096">
        <v>-2.2690000000000001</v>
      </c>
      <c r="M3096">
        <v>-3.0259999999999998</v>
      </c>
      <c r="N3096">
        <v>-3.17</v>
      </c>
      <c r="O3096">
        <v>1.123</v>
      </c>
      <c r="P3096">
        <v>1.123</v>
      </c>
      <c r="Q3096">
        <v>1.115</v>
      </c>
      <c r="R3096">
        <v>0.80900000000000005</v>
      </c>
      <c r="S3096">
        <v>0.35099999999999998</v>
      </c>
    </row>
    <row r="3097" spans="1:19" x14ac:dyDescent="0.3">
      <c r="A3097">
        <v>60</v>
      </c>
      <c r="B3097">
        <v>-0.27400000000000002</v>
      </c>
      <c r="C3097">
        <v>-1.274</v>
      </c>
      <c r="D3097">
        <v>-2.2690000000000001</v>
      </c>
      <c r="E3097">
        <v>-3.0259999999999998</v>
      </c>
      <c r="F3097">
        <v>-3.17</v>
      </c>
      <c r="G3097">
        <v>3.4</v>
      </c>
      <c r="H3097">
        <v>0.01</v>
      </c>
      <c r="I3097">
        <v>3.452</v>
      </c>
      <c r="J3097">
        <v>-0.27700000000000002</v>
      </c>
      <c r="K3097">
        <v>-1.2729999999999999</v>
      </c>
      <c r="L3097">
        <v>-2.2690000000000001</v>
      </c>
      <c r="M3097">
        <v>-3.0259999999999998</v>
      </c>
      <c r="N3097">
        <v>-3.17</v>
      </c>
      <c r="O3097">
        <v>1.131</v>
      </c>
      <c r="P3097">
        <v>1.139</v>
      </c>
      <c r="Q3097">
        <v>1.131</v>
      </c>
      <c r="R3097">
        <v>0.81399999999999995</v>
      </c>
      <c r="S3097">
        <v>0.35199999999999998</v>
      </c>
    </row>
    <row r="3098" spans="1:19" x14ac:dyDescent="0.3">
      <c r="A3098">
        <v>120</v>
      </c>
      <c r="B3098">
        <v>-0.27400000000000002</v>
      </c>
      <c r="C3098">
        <v>-1.274</v>
      </c>
      <c r="D3098">
        <v>-2.2690000000000001</v>
      </c>
      <c r="E3098">
        <v>-3.0259999999999998</v>
      </c>
      <c r="F3098">
        <v>-3.17</v>
      </c>
      <c r="G3098">
        <v>3.4</v>
      </c>
      <c r="H3098">
        <v>0.01</v>
      </c>
      <c r="I3098">
        <v>3.452</v>
      </c>
      <c r="J3098">
        <v>-0.27800000000000002</v>
      </c>
      <c r="K3098">
        <v>-1.274</v>
      </c>
      <c r="L3098">
        <v>-2.2690000000000001</v>
      </c>
      <c r="M3098">
        <v>-3.0259999999999998</v>
      </c>
      <c r="N3098">
        <v>-3.17</v>
      </c>
      <c r="O3098">
        <v>1.1359999999999999</v>
      </c>
      <c r="P3098">
        <v>1.1439999999999999</v>
      </c>
      <c r="Q3098">
        <v>1.137</v>
      </c>
      <c r="R3098">
        <v>0.81899999999999995</v>
      </c>
      <c r="S3098">
        <v>0.35299999999999998</v>
      </c>
    </row>
    <row r="3099" spans="1:19" x14ac:dyDescent="0.3">
      <c r="A3099">
        <v>180</v>
      </c>
      <c r="B3099">
        <v>-0.27400000000000002</v>
      </c>
      <c r="C3099">
        <v>-1.274</v>
      </c>
      <c r="D3099">
        <v>-2.2690000000000001</v>
      </c>
      <c r="E3099">
        <v>-3.0259999999999998</v>
      </c>
      <c r="F3099">
        <v>-3.17</v>
      </c>
      <c r="G3099">
        <v>3.4</v>
      </c>
      <c r="H3099">
        <v>0.01</v>
      </c>
      <c r="I3099">
        <v>3.452</v>
      </c>
      <c r="J3099">
        <v>-0.27800000000000002</v>
      </c>
      <c r="K3099">
        <v>-1.2729999999999999</v>
      </c>
      <c r="L3099">
        <v>-2.27</v>
      </c>
      <c r="M3099">
        <v>-3.0249999999999999</v>
      </c>
      <c r="N3099">
        <v>-3.17</v>
      </c>
      <c r="O3099">
        <v>1.1399999999999999</v>
      </c>
      <c r="P3099">
        <v>1.147</v>
      </c>
      <c r="Q3099">
        <v>1.139</v>
      </c>
      <c r="R3099">
        <v>0.82199999999999995</v>
      </c>
      <c r="S3099">
        <v>0.35399999999999998</v>
      </c>
    </row>
    <row r="3100" spans="1:19" x14ac:dyDescent="0.3">
      <c r="A3100">
        <v>240</v>
      </c>
      <c r="B3100">
        <v>-0.27400000000000002</v>
      </c>
      <c r="C3100">
        <v>-1.274</v>
      </c>
      <c r="D3100">
        <v>-2.2690000000000001</v>
      </c>
      <c r="E3100">
        <v>-3.0259999999999998</v>
      </c>
      <c r="F3100">
        <v>-3.17</v>
      </c>
      <c r="G3100">
        <v>3.4</v>
      </c>
      <c r="H3100">
        <v>0.01</v>
      </c>
      <c r="I3100">
        <v>3.452</v>
      </c>
      <c r="J3100">
        <v>-0.27800000000000002</v>
      </c>
      <c r="K3100">
        <v>-1.274</v>
      </c>
      <c r="L3100">
        <v>-2.27</v>
      </c>
      <c r="M3100">
        <v>-3.0249999999999999</v>
      </c>
      <c r="N3100">
        <v>-3.17</v>
      </c>
      <c r="O3100">
        <v>1.143</v>
      </c>
      <c r="P3100">
        <v>1.1479999999999999</v>
      </c>
      <c r="Q3100">
        <v>1.141</v>
      </c>
      <c r="R3100">
        <v>0.82299999999999995</v>
      </c>
      <c r="S3100">
        <v>0.35499999999999998</v>
      </c>
    </row>
    <row r="3101" spans="1:19" x14ac:dyDescent="0.3">
      <c r="A3101">
        <v>300</v>
      </c>
      <c r="B3101">
        <v>-0.27400000000000002</v>
      </c>
      <c r="C3101">
        <v>-1.274</v>
      </c>
      <c r="D3101">
        <v>-2.2690000000000001</v>
      </c>
      <c r="E3101">
        <v>-3.0259999999999998</v>
      </c>
      <c r="F3101">
        <v>-3.17</v>
      </c>
      <c r="G3101">
        <v>3.4</v>
      </c>
      <c r="H3101">
        <v>0.01</v>
      </c>
      <c r="I3101">
        <v>3.452</v>
      </c>
      <c r="J3101">
        <v>-0.27700000000000002</v>
      </c>
      <c r="K3101">
        <v>-1.274</v>
      </c>
      <c r="L3101">
        <v>-2.27</v>
      </c>
      <c r="M3101">
        <v>-3.0249999999999999</v>
      </c>
      <c r="N3101">
        <v>-3.17</v>
      </c>
      <c r="O3101">
        <v>1.145</v>
      </c>
      <c r="P3101">
        <v>1.1459999999999999</v>
      </c>
      <c r="Q3101">
        <v>1.141</v>
      </c>
      <c r="R3101">
        <v>0.82399999999999995</v>
      </c>
      <c r="S3101">
        <v>0.35599999999999998</v>
      </c>
    </row>
    <row r="3102" spans="1:19" x14ac:dyDescent="0.3">
      <c r="A3102">
        <v>360</v>
      </c>
      <c r="B3102">
        <v>-0.27400000000000002</v>
      </c>
      <c r="C3102">
        <v>-1.274</v>
      </c>
      <c r="D3102">
        <v>-2.2690000000000001</v>
      </c>
      <c r="E3102">
        <v>-3.0259999999999998</v>
      </c>
      <c r="F3102">
        <v>-3.17</v>
      </c>
      <c r="G3102">
        <v>3.4</v>
      </c>
      <c r="H3102">
        <v>0.01</v>
      </c>
      <c r="I3102">
        <v>3.452</v>
      </c>
      <c r="J3102">
        <v>-0.27700000000000002</v>
      </c>
      <c r="K3102">
        <v>-1.2749999999999999</v>
      </c>
      <c r="L3102">
        <v>-2.27</v>
      </c>
      <c r="M3102">
        <v>-3.024</v>
      </c>
      <c r="N3102">
        <v>-3.17</v>
      </c>
      <c r="O3102">
        <v>1.147</v>
      </c>
      <c r="P3102">
        <v>1.145</v>
      </c>
      <c r="Q3102">
        <v>1.141</v>
      </c>
      <c r="R3102">
        <v>0.82299999999999995</v>
      </c>
      <c r="S3102">
        <v>0.35799999999999998</v>
      </c>
    </row>
    <row r="3103" spans="1:19" x14ac:dyDescent="0.3">
      <c r="A3103">
        <v>420</v>
      </c>
      <c r="B3103">
        <v>-0.27400000000000002</v>
      </c>
      <c r="C3103">
        <v>-1.274</v>
      </c>
      <c r="D3103">
        <v>-2.2690000000000001</v>
      </c>
      <c r="E3103">
        <v>-3.0259999999999998</v>
      </c>
      <c r="F3103">
        <v>-3.17</v>
      </c>
      <c r="G3103">
        <v>3.4</v>
      </c>
      <c r="H3103">
        <v>0.01</v>
      </c>
      <c r="I3103">
        <v>3.452</v>
      </c>
      <c r="J3103">
        <v>-0.27600000000000002</v>
      </c>
      <c r="K3103">
        <v>-1.2749999999999999</v>
      </c>
      <c r="L3103">
        <v>-2.27</v>
      </c>
      <c r="M3103">
        <v>-3.024</v>
      </c>
      <c r="N3103">
        <v>-3.17</v>
      </c>
      <c r="O3103">
        <v>1.149</v>
      </c>
      <c r="P3103">
        <v>1.145</v>
      </c>
      <c r="Q3103">
        <v>1.141</v>
      </c>
      <c r="R3103">
        <v>0.82399999999999995</v>
      </c>
      <c r="S3103">
        <v>0.35899999999999999</v>
      </c>
    </row>
    <row r="3104" spans="1:19" x14ac:dyDescent="0.3">
      <c r="A3104">
        <v>480</v>
      </c>
      <c r="B3104">
        <v>-0.27400000000000002</v>
      </c>
      <c r="C3104">
        <v>-1.274</v>
      </c>
      <c r="D3104">
        <v>-2.2690000000000001</v>
      </c>
      <c r="E3104">
        <v>-3.0259999999999998</v>
      </c>
      <c r="F3104">
        <v>-3.17</v>
      </c>
      <c r="G3104">
        <v>3.4</v>
      </c>
      <c r="H3104">
        <v>0.01</v>
      </c>
      <c r="I3104">
        <v>3.452</v>
      </c>
      <c r="J3104">
        <v>-0.27500000000000002</v>
      </c>
      <c r="K3104">
        <v>-1.276</v>
      </c>
      <c r="L3104">
        <v>-2.27</v>
      </c>
      <c r="M3104">
        <v>-3.024</v>
      </c>
      <c r="N3104">
        <v>-3.17</v>
      </c>
      <c r="O3104">
        <v>1.151</v>
      </c>
      <c r="P3104">
        <v>1.1439999999999999</v>
      </c>
      <c r="Q3104">
        <v>1.141</v>
      </c>
      <c r="R3104">
        <v>0.82399999999999995</v>
      </c>
      <c r="S3104">
        <v>0.36</v>
      </c>
    </row>
    <row r="3105" spans="1:19" x14ac:dyDescent="0.3">
      <c r="A3105">
        <v>540</v>
      </c>
      <c r="B3105">
        <v>-0.27400000000000002</v>
      </c>
      <c r="C3105">
        <v>-1.274</v>
      </c>
      <c r="D3105">
        <v>-2.2690000000000001</v>
      </c>
      <c r="E3105">
        <v>-3.0259999999999998</v>
      </c>
      <c r="F3105">
        <v>-3.17</v>
      </c>
      <c r="G3105">
        <v>3.4</v>
      </c>
      <c r="H3105">
        <v>0.01</v>
      </c>
      <c r="I3105">
        <v>3.452</v>
      </c>
      <c r="J3105">
        <v>-0.27400000000000002</v>
      </c>
      <c r="K3105">
        <v>-1.276</v>
      </c>
      <c r="L3105">
        <v>-2.27</v>
      </c>
      <c r="M3105">
        <v>-3.024</v>
      </c>
      <c r="N3105">
        <v>-3.17</v>
      </c>
      <c r="O3105">
        <v>1.1519999999999999</v>
      </c>
      <c r="P3105">
        <v>1.145</v>
      </c>
      <c r="Q3105">
        <v>1.141</v>
      </c>
      <c r="R3105">
        <v>0.82399999999999995</v>
      </c>
      <c r="S3105">
        <v>0.36</v>
      </c>
    </row>
    <row r="3106" spans="1:19" x14ac:dyDescent="0.3">
      <c r="A3106">
        <v>600</v>
      </c>
      <c r="B3106">
        <v>-0.27400000000000002</v>
      </c>
      <c r="C3106">
        <v>-1.274</v>
      </c>
      <c r="D3106">
        <v>-2.2690000000000001</v>
      </c>
      <c r="E3106">
        <v>-3.0259999999999998</v>
      </c>
      <c r="F3106">
        <v>-3.17</v>
      </c>
      <c r="G3106">
        <v>3.4</v>
      </c>
      <c r="H3106">
        <v>0.01</v>
      </c>
      <c r="I3106">
        <v>3.452</v>
      </c>
      <c r="J3106">
        <v>-0.27200000000000002</v>
      </c>
      <c r="K3106">
        <v>-1.276</v>
      </c>
      <c r="L3106">
        <v>-2.27</v>
      </c>
      <c r="M3106">
        <v>-3.024</v>
      </c>
      <c r="N3106">
        <v>-3.17</v>
      </c>
      <c r="O3106">
        <v>1.1539999999999999</v>
      </c>
      <c r="P3106">
        <v>1.145</v>
      </c>
      <c r="Q3106">
        <v>1.141</v>
      </c>
      <c r="R3106">
        <v>0.82399999999999995</v>
      </c>
      <c r="S3106">
        <v>0.36</v>
      </c>
    </row>
    <row r="3108" spans="1:19" x14ac:dyDescent="0.3">
      <c r="A3108" t="s">
        <v>0</v>
      </c>
      <c r="B3108" t="s">
        <v>240</v>
      </c>
    </row>
    <row r="3109" spans="1:19" x14ac:dyDescent="0.3">
      <c r="A3109">
        <v>0</v>
      </c>
      <c r="B3109">
        <v>-0.27400000000000002</v>
      </c>
      <c r="C3109">
        <v>-1.274</v>
      </c>
      <c r="D3109">
        <v>-2.2690000000000001</v>
      </c>
      <c r="E3109">
        <v>-3.0259999999999998</v>
      </c>
      <c r="F3109">
        <v>-3.17</v>
      </c>
      <c r="G3109">
        <v>3.4</v>
      </c>
      <c r="H3109">
        <v>0.01</v>
      </c>
      <c r="I3109">
        <v>3.2290000000000001</v>
      </c>
      <c r="J3109">
        <v>-0.27400000000000002</v>
      </c>
      <c r="K3109">
        <v>-1.274</v>
      </c>
      <c r="L3109">
        <v>-2.2690000000000001</v>
      </c>
      <c r="M3109">
        <v>-3.0259999999999998</v>
      </c>
      <c r="N3109">
        <v>-3.17</v>
      </c>
      <c r="O3109">
        <v>1.123</v>
      </c>
      <c r="P3109">
        <v>1.123</v>
      </c>
      <c r="Q3109">
        <v>1.115</v>
      </c>
      <c r="R3109">
        <v>0.80900000000000005</v>
      </c>
      <c r="S3109">
        <v>0.35099999999999998</v>
      </c>
    </row>
    <row r="3110" spans="1:19" x14ac:dyDescent="0.3">
      <c r="A3110">
        <v>60</v>
      </c>
      <c r="B3110">
        <v>-0.27400000000000002</v>
      </c>
      <c r="C3110">
        <v>-1.274</v>
      </c>
      <c r="D3110">
        <v>-2.2690000000000001</v>
      </c>
      <c r="E3110">
        <v>-3.0259999999999998</v>
      </c>
      <c r="F3110">
        <v>-3.17</v>
      </c>
      <c r="G3110">
        <v>3.4</v>
      </c>
      <c r="H3110">
        <v>0.01</v>
      </c>
      <c r="I3110">
        <v>3.2290000000000001</v>
      </c>
      <c r="J3110">
        <v>-0.27700000000000002</v>
      </c>
      <c r="K3110">
        <v>-1.2729999999999999</v>
      </c>
      <c r="L3110">
        <v>-2.2690000000000001</v>
      </c>
      <c r="M3110">
        <v>-3.0270000000000001</v>
      </c>
      <c r="N3110">
        <v>-3.1669999999999998</v>
      </c>
      <c r="O3110">
        <v>1.131</v>
      </c>
      <c r="P3110">
        <v>1.139</v>
      </c>
      <c r="Q3110">
        <v>1.131</v>
      </c>
      <c r="R3110">
        <v>0.81499999999999995</v>
      </c>
      <c r="S3110">
        <v>0.34399999999999997</v>
      </c>
    </row>
    <row r="3111" spans="1:19" x14ac:dyDescent="0.3">
      <c r="A3111">
        <v>120</v>
      </c>
      <c r="B3111">
        <v>-0.27400000000000002</v>
      </c>
      <c r="C3111">
        <v>-1.274</v>
      </c>
      <c r="D3111">
        <v>-2.2690000000000001</v>
      </c>
      <c r="E3111">
        <v>-3.0259999999999998</v>
      </c>
      <c r="F3111">
        <v>-3.17</v>
      </c>
      <c r="G3111">
        <v>3.4</v>
      </c>
      <c r="H3111">
        <v>0.01</v>
      </c>
      <c r="I3111">
        <v>3.2290000000000001</v>
      </c>
      <c r="J3111">
        <v>-0.27800000000000002</v>
      </c>
      <c r="K3111">
        <v>-1.274</v>
      </c>
      <c r="L3111">
        <v>-2.2690000000000001</v>
      </c>
      <c r="M3111">
        <v>-3.0249999999999999</v>
      </c>
      <c r="N3111">
        <v>-3.1640000000000001</v>
      </c>
      <c r="O3111">
        <v>1.1359999999999999</v>
      </c>
      <c r="P3111">
        <v>1.1439999999999999</v>
      </c>
      <c r="Q3111">
        <v>1.1359999999999999</v>
      </c>
      <c r="R3111">
        <v>0.81799999999999995</v>
      </c>
      <c r="S3111">
        <v>0.33800000000000002</v>
      </c>
    </row>
    <row r="3112" spans="1:19" x14ac:dyDescent="0.3">
      <c r="A3112">
        <v>180</v>
      </c>
      <c r="B3112">
        <v>-0.27400000000000002</v>
      </c>
      <c r="C3112">
        <v>-1.274</v>
      </c>
      <c r="D3112">
        <v>-2.2690000000000001</v>
      </c>
      <c r="E3112">
        <v>-3.0259999999999998</v>
      </c>
      <c r="F3112">
        <v>-3.17</v>
      </c>
      <c r="G3112">
        <v>3.4</v>
      </c>
      <c r="H3112">
        <v>0.01</v>
      </c>
      <c r="I3112">
        <v>3.2290000000000001</v>
      </c>
      <c r="J3112">
        <v>-0.27800000000000002</v>
      </c>
      <c r="K3112">
        <v>-1.2729999999999999</v>
      </c>
      <c r="L3112">
        <v>-2.27</v>
      </c>
      <c r="M3112">
        <v>-3.0249999999999999</v>
      </c>
      <c r="N3112">
        <v>-3.161</v>
      </c>
      <c r="O3112">
        <v>1.1399999999999999</v>
      </c>
      <c r="P3112">
        <v>1.147</v>
      </c>
      <c r="Q3112">
        <v>1.139</v>
      </c>
      <c r="R3112">
        <v>0.82099999999999995</v>
      </c>
      <c r="S3112">
        <v>0.33400000000000002</v>
      </c>
    </row>
    <row r="3113" spans="1:19" x14ac:dyDescent="0.3">
      <c r="A3113">
        <v>240</v>
      </c>
      <c r="B3113">
        <v>-0.27400000000000002</v>
      </c>
      <c r="C3113">
        <v>-1.274</v>
      </c>
      <c r="D3113">
        <v>-2.2690000000000001</v>
      </c>
      <c r="E3113">
        <v>-3.0259999999999998</v>
      </c>
      <c r="F3113">
        <v>-3.17</v>
      </c>
      <c r="G3113">
        <v>3.4</v>
      </c>
      <c r="H3113">
        <v>0.01</v>
      </c>
      <c r="I3113">
        <v>3.2290000000000001</v>
      </c>
      <c r="J3113">
        <v>-0.27800000000000002</v>
      </c>
      <c r="K3113">
        <v>-1.274</v>
      </c>
      <c r="L3113">
        <v>-2.27</v>
      </c>
      <c r="M3113">
        <v>-3.0249999999999999</v>
      </c>
      <c r="N3113">
        <v>-3.1579999999999999</v>
      </c>
      <c r="O3113">
        <v>1.143</v>
      </c>
      <c r="P3113">
        <v>1.1479999999999999</v>
      </c>
      <c r="Q3113">
        <v>1.141</v>
      </c>
      <c r="R3113">
        <v>0.82499999999999996</v>
      </c>
      <c r="S3113">
        <v>0.32900000000000001</v>
      </c>
    </row>
    <row r="3114" spans="1:19" x14ac:dyDescent="0.3">
      <c r="A3114">
        <v>300</v>
      </c>
      <c r="B3114">
        <v>-0.27400000000000002</v>
      </c>
      <c r="C3114">
        <v>-1.274</v>
      </c>
      <c r="D3114">
        <v>-2.2690000000000001</v>
      </c>
      <c r="E3114">
        <v>-3.0259999999999998</v>
      </c>
      <c r="F3114">
        <v>-3.17</v>
      </c>
      <c r="G3114">
        <v>3.4</v>
      </c>
      <c r="H3114">
        <v>0.01</v>
      </c>
      <c r="I3114">
        <v>3.2290000000000001</v>
      </c>
      <c r="J3114">
        <v>-0.27700000000000002</v>
      </c>
      <c r="K3114">
        <v>-1.274</v>
      </c>
      <c r="L3114">
        <v>-2.27</v>
      </c>
      <c r="M3114">
        <v>-3.0249999999999999</v>
      </c>
      <c r="N3114">
        <v>-3.1549999999999998</v>
      </c>
      <c r="O3114">
        <v>1.145</v>
      </c>
      <c r="P3114">
        <v>1.1459999999999999</v>
      </c>
      <c r="Q3114">
        <v>1.1399999999999999</v>
      </c>
      <c r="R3114">
        <v>0.82599999999999996</v>
      </c>
      <c r="S3114">
        <v>0.32600000000000001</v>
      </c>
    </row>
    <row r="3115" spans="1:19" x14ac:dyDescent="0.3">
      <c r="A3115">
        <v>360</v>
      </c>
      <c r="B3115">
        <v>-0.27400000000000002</v>
      </c>
      <c r="C3115">
        <v>-1.274</v>
      </c>
      <c r="D3115">
        <v>-2.2690000000000001</v>
      </c>
      <c r="E3115">
        <v>-3.0259999999999998</v>
      </c>
      <c r="F3115">
        <v>-3.17</v>
      </c>
      <c r="G3115">
        <v>3.4</v>
      </c>
      <c r="H3115">
        <v>0.01</v>
      </c>
      <c r="I3115">
        <v>3.2290000000000001</v>
      </c>
      <c r="J3115">
        <v>-0.27700000000000002</v>
      </c>
      <c r="K3115">
        <v>-1.2749999999999999</v>
      </c>
      <c r="L3115">
        <v>-2.27</v>
      </c>
      <c r="M3115">
        <v>-3.0249999999999999</v>
      </c>
      <c r="N3115">
        <v>-3.1520000000000001</v>
      </c>
      <c r="O3115">
        <v>1.147</v>
      </c>
      <c r="P3115">
        <v>1.145</v>
      </c>
      <c r="Q3115">
        <v>1.141</v>
      </c>
      <c r="R3115">
        <v>0.82299999999999995</v>
      </c>
      <c r="S3115">
        <v>0.32400000000000001</v>
      </c>
    </row>
    <row r="3116" spans="1:19" x14ac:dyDescent="0.3">
      <c r="A3116">
        <v>420</v>
      </c>
      <c r="B3116">
        <v>-0.27400000000000002</v>
      </c>
      <c r="C3116">
        <v>-1.274</v>
      </c>
      <c r="D3116">
        <v>-2.2690000000000001</v>
      </c>
      <c r="E3116">
        <v>-3.0259999999999998</v>
      </c>
      <c r="F3116">
        <v>-3.17</v>
      </c>
      <c r="G3116">
        <v>3.4</v>
      </c>
      <c r="H3116">
        <v>0.01</v>
      </c>
      <c r="I3116">
        <v>3.2290000000000001</v>
      </c>
      <c r="J3116">
        <v>-0.27600000000000002</v>
      </c>
      <c r="K3116">
        <v>-1.2749999999999999</v>
      </c>
      <c r="L3116">
        <v>-2.27</v>
      </c>
      <c r="M3116">
        <v>-3.0230000000000001</v>
      </c>
      <c r="N3116">
        <v>-3.149</v>
      </c>
      <c r="O3116">
        <v>1.149</v>
      </c>
      <c r="P3116">
        <v>1.145</v>
      </c>
      <c r="Q3116">
        <v>1.1419999999999999</v>
      </c>
      <c r="R3116">
        <v>0.82</v>
      </c>
      <c r="S3116">
        <v>0.32200000000000001</v>
      </c>
    </row>
    <row r="3117" spans="1:19" x14ac:dyDescent="0.3">
      <c r="A3117">
        <v>480</v>
      </c>
      <c r="B3117">
        <v>-0.27400000000000002</v>
      </c>
      <c r="C3117">
        <v>-1.274</v>
      </c>
      <c r="D3117">
        <v>-2.2690000000000001</v>
      </c>
      <c r="E3117">
        <v>-3.0259999999999998</v>
      </c>
      <c r="F3117">
        <v>-3.17</v>
      </c>
      <c r="G3117">
        <v>3.4</v>
      </c>
      <c r="H3117">
        <v>0.01</v>
      </c>
      <c r="I3117">
        <v>3.2290000000000001</v>
      </c>
      <c r="J3117">
        <v>-0.27500000000000002</v>
      </c>
      <c r="K3117">
        <v>-1.276</v>
      </c>
      <c r="L3117">
        <v>-2.27</v>
      </c>
      <c r="M3117">
        <v>-3.0209999999999999</v>
      </c>
      <c r="N3117">
        <v>-3.1459999999999999</v>
      </c>
      <c r="O3117">
        <v>1.151</v>
      </c>
      <c r="P3117">
        <v>1.1439999999999999</v>
      </c>
      <c r="Q3117">
        <v>1.1419999999999999</v>
      </c>
      <c r="R3117">
        <v>0.81599999999999995</v>
      </c>
      <c r="S3117">
        <v>0.32100000000000001</v>
      </c>
    </row>
    <row r="3118" spans="1:19" x14ac:dyDescent="0.3">
      <c r="A3118">
        <v>540</v>
      </c>
      <c r="B3118">
        <v>-0.27400000000000002</v>
      </c>
      <c r="C3118">
        <v>-1.274</v>
      </c>
      <c r="D3118">
        <v>-2.2690000000000001</v>
      </c>
      <c r="E3118">
        <v>-3.0259999999999998</v>
      </c>
      <c r="F3118">
        <v>-3.17</v>
      </c>
      <c r="G3118">
        <v>3.4</v>
      </c>
      <c r="H3118">
        <v>0.01</v>
      </c>
      <c r="I3118">
        <v>3.2290000000000001</v>
      </c>
      <c r="J3118">
        <v>-0.27400000000000002</v>
      </c>
      <c r="K3118">
        <v>-1.276</v>
      </c>
      <c r="L3118">
        <v>-2.27</v>
      </c>
      <c r="M3118">
        <v>-3.0190000000000001</v>
      </c>
      <c r="N3118">
        <v>-3.1429999999999998</v>
      </c>
      <c r="O3118">
        <v>1.1519999999999999</v>
      </c>
      <c r="P3118">
        <v>1.145</v>
      </c>
      <c r="Q3118">
        <v>1.141</v>
      </c>
      <c r="R3118">
        <v>0.81100000000000005</v>
      </c>
      <c r="S3118">
        <v>0.31900000000000001</v>
      </c>
    </row>
    <row r="3119" spans="1:19" x14ac:dyDescent="0.3">
      <c r="A3119">
        <v>600</v>
      </c>
      <c r="B3119">
        <v>-0.27400000000000002</v>
      </c>
      <c r="C3119">
        <v>-1.274</v>
      </c>
      <c r="D3119">
        <v>-2.2690000000000001</v>
      </c>
      <c r="E3119">
        <v>-3.0259999999999998</v>
      </c>
      <c r="F3119">
        <v>-3.17</v>
      </c>
      <c r="G3119">
        <v>3.4</v>
      </c>
      <c r="H3119">
        <v>0.01</v>
      </c>
      <c r="I3119">
        <v>3.2290000000000001</v>
      </c>
      <c r="J3119">
        <v>-0.27200000000000002</v>
      </c>
      <c r="K3119">
        <v>-1.276</v>
      </c>
      <c r="L3119">
        <v>-2.27</v>
      </c>
      <c r="M3119">
        <v>-3.0169999999999999</v>
      </c>
      <c r="N3119">
        <v>-3.14</v>
      </c>
      <c r="O3119">
        <v>1.1539999999999999</v>
      </c>
      <c r="P3119">
        <v>1.145</v>
      </c>
      <c r="Q3119">
        <v>1.1399999999999999</v>
      </c>
      <c r="R3119">
        <v>0.80700000000000005</v>
      </c>
      <c r="S3119">
        <v>0.317</v>
      </c>
    </row>
    <row r="3121" spans="1:19" x14ac:dyDescent="0.3">
      <c r="A3121" t="s">
        <v>0</v>
      </c>
      <c r="B3121" t="s">
        <v>241</v>
      </c>
    </row>
    <row r="3122" spans="1:19" x14ac:dyDescent="0.3">
      <c r="A3122">
        <v>0</v>
      </c>
      <c r="B3122">
        <v>-0.27400000000000002</v>
      </c>
      <c r="C3122">
        <v>-1.274</v>
      </c>
      <c r="D3122">
        <v>-2.2690000000000001</v>
      </c>
      <c r="E3122">
        <v>-3.02</v>
      </c>
      <c r="F3122">
        <v>-3.16</v>
      </c>
      <c r="G3122">
        <v>3.4</v>
      </c>
      <c r="H3122">
        <v>0.01</v>
      </c>
      <c r="I3122">
        <v>3.6709999999999998</v>
      </c>
      <c r="J3122">
        <v>-0.27400000000000002</v>
      </c>
      <c r="K3122">
        <v>-1.274</v>
      </c>
      <c r="L3122">
        <v>-2.2690000000000001</v>
      </c>
      <c r="M3122">
        <v>-3.02</v>
      </c>
      <c r="N3122">
        <v>-3.16</v>
      </c>
      <c r="O3122">
        <v>1.123</v>
      </c>
      <c r="P3122">
        <v>1.123</v>
      </c>
      <c r="Q3122">
        <v>1.115</v>
      </c>
      <c r="R3122">
        <v>0.80200000000000005</v>
      </c>
      <c r="S3122">
        <v>0.34799999999999998</v>
      </c>
    </row>
    <row r="3123" spans="1:19" x14ac:dyDescent="0.3">
      <c r="A3123">
        <v>60</v>
      </c>
      <c r="B3123">
        <v>-0.27400000000000002</v>
      </c>
      <c r="C3123">
        <v>-1.274</v>
      </c>
      <c r="D3123">
        <v>-2.2690000000000001</v>
      </c>
      <c r="E3123">
        <v>-3.02</v>
      </c>
      <c r="F3123">
        <v>-3.16</v>
      </c>
      <c r="G3123">
        <v>3.4</v>
      </c>
      <c r="H3123">
        <v>0.01</v>
      </c>
      <c r="I3123">
        <v>3.6709999999999998</v>
      </c>
      <c r="J3123">
        <v>-0.27700000000000002</v>
      </c>
      <c r="K3123">
        <v>-1.274</v>
      </c>
      <c r="L3123">
        <v>-2.2690000000000001</v>
      </c>
      <c r="M3123">
        <v>-3.02</v>
      </c>
      <c r="N3123">
        <v>-3.1629999999999998</v>
      </c>
      <c r="O3123">
        <v>1.131</v>
      </c>
      <c r="P3123">
        <v>1.1399999999999999</v>
      </c>
      <c r="Q3123">
        <v>1.131</v>
      </c>
      <c r="R3123">
        <v>0.80700000000000005</v>
      </c>
      <c r="S3123">
        <v>0.35699999999999998</v>
      </c>
    </row>
    <row r="3124" spans="1:19" x14ac:dyDescent="0.3">
      <c r="A3124">
        <v>120</v>
      </c>
      <c r="B3124">
        <v>-0.27400000000000002</v>
      </c>
      <c r="C3124">
        <v>-1.274</v>
      </c>
      <c r="D3124">
        <v>-2.2690000000000001</v>
      </c>
      <c r="E3124">
        <v>-3.02</v>
      </c>
      <c r="F3124">
        <v>-3.16</v>
      </c>
      <c r="G3124">
        <v>3.4</v>
      </c>
      <c r="H3124">
        <v>0.01</v>
      </c>
      <c r="I3124">
        <v>3.6709999999999998</v>
      </c>
      <c r="J3124">
        <v>-0.27800000000000002</v>
      </c>
      <c r="K3124">
        <v>-1.274</v>
      </c>
      <c r="L3124">
        <v>-2.2690000000000001</v>
      </c>
      <c r="M3124">
        <v>-3.0190000000000001</v>
      </c>
      <c r="N3124">
        <v>-3.1659999999999999</v>
      </c>
      <c r="O3124">
        <v>1.1359999999999999</v>
      </c>
      <c r="P3124">
        <v>1.1439999999999999</v>
      </c>
      <c r="Q3124">
        <v>1.137</v>
      </c>
      <c r="R3124">
        <v>0.81299999999999994</v>
      </c>
      <c r="S3124">
        <v>0.36499999999999999</v>
      </c>
    </row>
    <row r="3125" spans="1:19" x14ac:dyDescent="0.3">
      <c r="A3125">
        <v>180</v>
      </c>
      <c r="B3125">
        <v>-0.27400000000000002</v>
      </c>
      <c r="C3125">
        <v>-1.274</v>
      </c>
      <c r="D3125">
        <v>-2.2690000000000001</v>
      </c>
      <c r="E3125">
        <v>-3.02</v>
      </c>
      <c r="F3125">
        <v>-3.16</v>
      </c>
      <c r="G3125">
        <v>3.4</v>
      </c>
      <c r="H3125">
        <v>0.01</v>
      </c>
      <c r="I3125">
        <v>3.6709999999999998</v>
      </c>
      <c r="J3125">
        <v>-0.27800000000000002</v>
      </c>
      <c r="K3125">
        <v>-1.2729999999999999</v>
      </c>
      <c r="L3125">
        <v>-2.2690000000000001</v>
      </c>
      <c r="M3125">
        <v>-3.0190000000000001</v>
      </c>
      <c r="N3125">
        <v>-3.169</v>
      </c>
      <c r="O3125">
        <v>1.1399999999999999</v>
      </c>
      <c r="P3125">
        <v>1.147</v>
      </c>
      <c r="Q3125">
        <v>1.139</v>
      </c>
      <c r="R3125">
        <v>0.81499999999999995</v>
      </c>
      <c r="S3125">
        <v>0.373</v>
      </c>
    </row>
    <row r="3126" spans="1:19" x14ac:dyDescent="0.3">
      <c r="A3126">
        <v>240</v>
      </c>
      <c r="B3126">
        <v>-0.27400000000000002</v>
      </c>
      <c r="C3126">
        <v>-1.274</v>
      </c>
      <c r="D3126">
        <v>-2.2690000000000001</v>
      </c>
      <c r="E3126">
        <v>-3.02</v>
      </c>
      <c r="F3126">
        <v>-3.16</v>
      </c>
      <c r="G3126">
        <v>3.4</v>
      </c>
      <c r="H3126">
        <v>0.01</v>
      </c>
      <c r="I3126">
        <v>3.6709999999999998</v>
      </c>
      <c r="J3126">
        <v>-0.27800000000000002</v>
      </c>
      <c r="K3126">
        <v>-1.274</v>
      </c>
      <c r="L3126">
        <v>-2.2690000000000001</v>
      </c>
      <c r="M3126">
        <v>-3.0179999999999998</v>
      </c>
      <c r="N3126">
        <v>-3.1720000000000002</v>
      </c>
      <c r="O3126">
        <v>1.143</v>
      </c>
      <c r="P3126">
        <v>1.1479999999999999</v>
      </c>
      <c r="Q3126">
        <v>1.1399999999999999</v>
      </c>
      <c r="R3126">
        <v>0.81399999999999995</v>
      </c>
      <c r="S3126">
        <v>0.379</v>
      </c>
    </row>
    <row r="3127" spans="1:19" x14ac:dyDescent="0.3">
      <c r="A3127">
        <v>300</v>
      </c>
      <c r="B3127">
        <v>-0.27400000000000002</v>
      </c>
      <c r="C3127">
        <v>-1.274</v>
      </c>
      <c r="D3127">
        <v>-2.2690000000000001</v>
      </c>
      <c r="E3127">
        <v>-3.02</v>
      </c>
      <c r="F3127">
        <v>-3.16</v>
      </c>
      <c r="G3127">
        <v>3.4</v>
      </c>
      <c r="H3127">
        <v>0.01</v>
      </c>
      <c r="I3127">
        <v>3.6709999999999998</v>
      </c>
      <c r="J3127">
        <v>-0.27700000000000002</v>
      </c>
      <c r="K3127">
        <v>-1.274</v>
      </c>
      <c r="L3127">
        <v>-2.27</v>
      </c>
      <c r="M3127">
        <v>-3.0169999999999999</v>
      </c>
      <c r="N3127">
        <v>-3.1749999999999998</v>
      </c>
      <c r="O3127">
        <v>1.145</v>
      </c>
      <c r="P3127">
        <v>1.1459999999999999</v>
      </c>
      <c r="Q3127">
        <v>1.141</v>
      </c>
      <c r="R3127">
        <v>0.81399999999999995</v>
      </c>
      <c r="S3127">
        <v>0.38400000000000001</v>
      </c>
    </row>
    <row r="3128" spans="1:19" x14ac:dyDescent="0.3">
      <c r="A3128">
        <v>360</v>
      </c>
      <c r="B3128">
        <v>-0.27400000000000002</v>
      </c>
      <c r="C3128">
        <v>-1.274</v>
      </c>
      <c r="D3128">
        <v>-2.2690000000000001</v>
      </c>
      <c r="E3128">
        <v>-3.02</v>
      </c>
      <c r="F3128">
        <v>-3.16</v>
      </c>
      <c r="G3128">
        <v>3.4</v>
      </c>
      <c r="H3128">
        <v>0.01</v>
      </c>
      <c r="I3128">
        <v>3.6709999999999998</v>
      </c>
      <c r="J3128">
        <v>-0.27700000000000002</v>
      </c>
      <c r="K3128">
        <v>-1.2749999999999999</v>
      </c>
      <c r="L3128">
        <v>-2.27</v>
      </c>
      <c r="M3128">
        <v>-3.0179999999999998</v>
      </c>
      <c r="N3128">
        <v>-3.1779999999999999</v>
      </c>
      <c r="O3128">
        <v>1.147</v>
      </c>
      <c r="P3128">
        <v>1.145</v>
      </c>
      <c r="Q3128">
        <v>1.141</v>
      </c>
      <c r="R3128">
        <v>0.81699999999999995</v>
      </c>
      <c r="S3128">
        <v>0.39</v>
      </c>
    </row>
    <row r="3129" spans="1:19" x14ac:dyDescent="0.3">
      <c r="A3129">
        <v>420</v>
      </c>
      <c r="B3129">
        <v>-0.27400000000000002</v>
      </c>
      <c r="C3129">
        <v>-1.274</v>
      </c>
      <c r="D3129">
        <v>-2.2690000000000001</v>
      </c>
      <c r="E3129">
        <v>-3.02</v>
      </c>
      <c r="F3129">
        <v>-3.16</v>
      </c>
      <c r="G3129">
        <v>3.4</v>
      </c>
      <c r="H3129">
        <v>0.01</v>
      </c>
      <c r="I3129">
        <v>3.6709999999999998</v>
      </c>
      <c r="J3129">
        <v>-0.27600000000000002</v>
      </c>
      <c r="K3129">
        <v>-1.2749999999999999</v>
      </c>
      <c r="L3129">
        <v>-2.2690000000000001</v>
      </c>
      <c r="M3129">
        <v>-3.0190000000000001</v>
      </c>
      <c r="N3129">
        <v>-3.181</v>
      </c>
      <c r="O3129">
        <v>1.149</v>
      </c>
      <c r="P3129">
        <v>1.145</v>
      </c>
      <c r="Q3129">
        <v>1.1399999999999999</v>
      </c>
      <c r="R3129">
        <v>0.82199999999999995</v>
      </c>
      <c r="S3129">
        <v>0.39300000000000002</v>
      </c>
    </row>
    <row r="3130" spans="1:19" x14ac:dyDescent="0.3">
      <c r="A3130">
        <v>480</v>
      </c>
      <c r="B3130">
        <v>-0.27400000000000002</v>
      </c>
      <c r="C3130">
        <v>-1.274</v>
      </c>
      <c r="D3130">
        <v>-2.2690000000000001</v>
      </c>
      <c r="E3130">
        <v>-3.02</v>
      </c>
      <c r="F3130">
        <v>-3.16</v>
      </c>
      <c r="G3130">
        <v>3.4</v>
      </c>
      <c r="H3130">
        <v>0.01</v>
      </c>
      <c r="I3130">
        <v>3.6709999999999998</v>
      </c>
      <c r="J3130">
        <v>-0.27500000000000002</v>
      </c>
      <c r="K3130">
        <v>-1.276</v>
      </c>
      <c r="L3130">
        <v>-2.2690000000000001</v>
      </c>
      <c r="M3130">
        <v>-3.0209999999999999</v>
      </c>
      <c r="N3130">
        <v>-3.1840000000000002</v>
      </c>
      <c r="O3130">
        <v>1.151</v>
      </c>
      <c r="P3130">
        <v>1.145</v>
      </c>
      <c r="Q3130">
        <v>1.141</v>
      </c>
      <c r="R3130">
        <v>0.82599999999999996</v>
      </c>
      <c r="S3130">
        <v>0.39700000000000002</v>
      </c>
    </row>
    <row r="3131" spans="1:19" x14ac:dyDescent="0.3">
      <c r="A3131">
        <v>540</v>
      </c>
      <c r="B3131">
        <v>-0.27400000000000002</v>
      </c>
      <c r="C3131">
        <v>-1.274</v>
      </c>
      <c r="D3131">
        <v>-2.2690000000000001</v>
      </c>
      <c r="E3131">
        <v>-3.02</v>
      </c>
      <c r="F3131">
        <v>-3.16</v>
      </c>
      <c r="G3131">
        <v>3.4</v>
      </c>
      <c r="H3131">
        <v>0.01</v>
      </c>
      <c r="I3131">
        <v>3.6709999999999998</v>
      </c>
      <c r="J3131">
        <v>-0.27400000000000002</v>
      </c>
      <c r="K3131">
        <v>-1.276</v>
      </c>
      <c r="L3131">
        <v>-2.27</v>
      </c>
      <c r="M3131">
        <v>-3.0219999999999998</v>
      </c>
      <c r="N3131">
        <v>-3.1869999999999998</v>
      </c>
      <c r="O3131">
        <v>1.1519999999999999</v>
      </c>
      <c r="P3131">
        <v>1.145</v>
      </c>
      <c r="Q3131">
        <v>1.141</v>
      </c>
      <c r="R3131">
        <v>0.83</v>
      </c>
      <c r="S3131">
        <v>0.39900000000000002</v>
      </c>
    </row>
    <row r="3132" spans="1:19" x14ac:dyDescent="0.3">
      <c r="A3132">
        <v>600</v>
      </c>
      <c r="B3132">
        <v>-0.27400000000000002</v>
      </c>
      <c r="C3132">
        <v>-1.274</v>
      </c>
      <c r="D3132">
        <v>-2.2690000000000001</v>
      </c>
      <c r="E3132">
        <v>-3.02</v>
      </c>
      <c r="F3132">
        <v>-3.16</v>
      </c>
      <c r="G3132">
        <v>3.4</v>
      </c>
      <c r="H3132">
        <v>0.01</v>
      </c>
      <c r="I3132">
        <v>3.6709999999999998</v>
      </c>
      <c r="J3132">
        <v>-0.27200000000000002</v>
      </c>
      <c r="K3132">
        <v>-1.276</v>
      </c>
      <c r="L3132">
        <v>-2.27</v>
      </c>
      <c r="M3132">
        <v>-3.0249999999999999</v>
      </c>
      <c r="N3132">
        <v>-3.19</v>
      </c>
      <c r="O3132">
        <v>1.1539999999999999</v>
      </c>
      <c r="P3132">
        <v>1.145</v>
      </c>
      <c r="Q3132">
        <v>1.141</v>
      </c>
      <c r="R3132">
        <v>0.83399999999999996</v>
      </c>
      <c r="S3132">
        <v>0.40100000000000002</v>
      </c>
    </row>
    <row r="3134" spans="1:19" x14ac:dyDescent="0.3">
      <c r="A3134" t="s">
        <v>0</v>
      </c>
      <c r="B3134" t="s">
        <v>242</v>
      </c>
    </row>
    <row r="3135" spans="1:19" x14ac:dyDescent="0.3">
      <c r="A3135">
        <v>0</v>
      </c>
      <c r="B3135">
        <v>-0.27400000000000002</v>
      </c>
      <c r="C3135">
        <v>-1.274</v>
      </c>
      <c r="D3135">
        <v>-2.2690000000000001</v>
      </c>
      <c r="E3135">
        <v>-3.02</v>
      </c>
      <c r="F3135">
        <v>-3.16</v>
      </c>
      <c r="G3135">
        <v>3.4</v>
      </c>
      <c r="H3135">
        <v>0.01</v>
      </c>
      <c r="I3135">
        <v>3.452</v>
      </c>
      <c r="J3135">
        <v>-0.27400000000000002</v>
      </c>
      <c r="K3135">
        <v>-1.274</v>
      </c>
      <c r="L3135">
        <v>-2.2690000000000001</v>
      </c>
      <c r="M3135">
        <v>-3.02</v>
      </c>
      <c r="N3135">
        <v>-3.16</v>
      </c>
      <c r="O3135">
        <v>1.123</v>
      </c>
      <c r="P3135">
        <v>1.123</v>
      </c>
      <c r="Q3135">
        <v>1.115</v>
      </c>
      <c r="R3135">
        <v>0.80200000000000005</v>
      </c>
      <c r="S3135">
        <v>0.34799999999999998</v>
      </c>
    </row>
    <row r="3136" spans="1:19" x14ac:dyDescent="0.3">
      <c r="A3136">
        <v>60</v>
      </c>
      <c r="B3136">
        <v>-0.27400000000000002</v>
      </c>
      <c r="C3136">
        <v>-1.274</v>
      </c>
      <c r="D3136">
        <v>-2.2690000000000001</v>
      </c>
      <c r="E3136">
        <v>-3.02</v>
      </c>
      <c r="F3136">
        <v>-3.16</v>
      </c>
      <c r="G3136">
        <v>3.4</v>
      </c>
      <c r="H3136">
        <v>0.01</v>
      </c>
      <c r="I3136">
        <v>3.452</v>
      </c>
      <c r="J3136">
        <v>-0.27700000000000002</v>
      </c>
      <c r="K3136">
        <v>-1.2729999999999999</v>
      </c>
      <c r="L3136">
        <v>-2.2690000000000001</v>
      </c>
      <c r="M3136">
        <v>-3.02</v>
      </c>
      <c r="N3136">
        <v>-3.16</v>
      </c>
      <c r="O3136">
        <v>1.131</v>
      </c>
      <c r="P3136">
        <v>1.139</v>
      </c>
      <c r="Q3136">
        <v>1.1299999999999999</v>
      </c>
      <c r="R3136">
        <v>0.80800000000000005</v>
      </c>
      <c r="S3136">
        <v>0.34899999999999998</v>
      </c>
    </row>
    <row r="3137" spans="1:19" x14ac:dyDescent="0.3">
      <c r="A3137">
        <v>120</v>
      </c>
      <c r="B3137">
        <v>-0.27400000000000002</v>
      </c>
      <c r="C3137">
        <v>-1.274</v>
      </c>
      <c r="D3137">
        <v>-2.2690000000000001</v>
      </c>
      <c r="E3137">
        <v>-3.02</v>
      </c>
      <c r="F3137">
        <v>-3.16</v>
      </c>
      <c r="G3137">
        <v>3.4</v>
      </c>
      <c r="H3137">
        <v>0.01</v>
      </c>
      <c r="I3137">
        <v>3.452</v>
      </c>
      <c r="J3137">
        <v>-0.27800000000000002</v>
      </c>
      <c r="K3137">
        <v>-1.274</v>
      </c>
      <c r="L3137">
        <v>-2.2690000000000001</v>
      </c>
      <c r="M3137">
        <v>-3.0190000000000001</v>
      </c>
      <c r="N3137">
        <v>-3.16</v>
      </c>
      <c r="O3137">
        <v>1.1359999999999999</v>
      </c>
      <c r="P3137">
        <v>1.1439999999999999</v>
      </c>
      <c r="Q3137">
        <v>1.137</v>
      </c>
      <c r="R3137">
        <v>0.81200000000000006</v>
      </c>
      <c r="S3137">
        <v>0.35</v>
      </c>
    </row>
    <row r="3138" spans="1:19" x14ac:dyDescent="0.3">
      <c r="A3138">
        <v>180</v>
      </c>
      <c r="B3138">
        <v>-0.27400000000000002</v>
      </c>
      <c r="C3138">
        <v>-1.274</v>
      </c>
      <c r="D3138">
        <v>-2.2690000000000001</v>
      </c>
      <c r="E3138">
        <v>-3.02</v>
      </c>
      <c r="F3138">
        <v>-3.16</v>
      </c>
      <c r="G3138">
        <v>3.4</v>
      </c>
      <c r="H3138">
        <v>0.01</v>
      </c>
      <c r="I3138">
        <v>3.452</v>
      </c>
      <c r="J3138">
        <v>-0.27800000000000002</v>
      </c>
      <c r="K3138">
        <v>-1.2729999999999999</v>
      </c>
      <c r="L3138">
        <v>-2.2690000000000001</v>
      </c>
      <c r="M3138">
        <v>-3.0179999999999998</v>
      </c>
      <c r="N3138">
        <v>-3.16</v>
      </c>
      <c r="O3138">
        <v>1.1399999999999999</v>
      </c>
      <c r="P3138">
        <v>1.147</v>
      </c>
      <c r="Q3138">
        <v>1.139</v>
      </c>
      <c r="R3138">
        <v>0.81499999999999995</v>
      </c>
      <c r="S3138">
        <v>0.35099999999999998</v>
      </c>
    </row>
    <row r="3139" spans="1:19" x14ac:dyDescent="0.3">
      <c r="A3139">
        <v>240</v>
      </c>
      <c r="B3139">
        <v>-0.27400000000000002</v>
      </c>
      <c r="C3139">
        <v>-1.274</v>
      </c>
      <c r="D3139">
        <v>-2.2690000000000001</v>
      </c>
      <c r="E3139">
        <v>-3.02</v>
      </c>
      <c r="F3139">
        <v>-3.16</v>
      </c>
      <c r="G3139">
        <v>3.4</v>
      </c>
      <c r="H3139">
        <v>0.01</v>
      </c>
      <c r="I3139">
        <v>3.452</v>
      </c>
      <c r="J3139">
        <v>-0.27800000000000002</v>
      </c>
      <c r="K3139">
        <v>-1.274</v>
      </c>
      <c r="L3139">
        <v>-2.2690000000000001</v>
      </c>
      <c r="M3139">
        <v>-3.0179999999999998</v>
      </c>
      <c r="N3139">
        <v>-3.16</v>
      </c>
      <c r="O3139">
        <v>1.143</v>
      </c>
      <c r="P3139">
        <v>1.1479999999999999</v>
      </c>
      <c r="Q3139">
        <v>1.1399999999999999</v>
      </c>
      <c r="R3139">
        <v>0.81599999999999995</v>
      </c>
      <c r="S3139">
        <v>0.35199999999999998</v>
      </c>
    </row>
    <row r="3140" spans="1:19" x14ac:dyDescent="0.3">
      <c r="A3140">
        <v>300</v>
      </c>
      <c r="B3140">
        <v>-0.27400000000000002</v>
      </c>
      <c r="C3140">
        <v>-1.274</v>
      </c>
      <c r="D3140">
        <v>-2.2690000000000001</v>
      </c>
      <c r="E3140">
        <v>-3.02</v>
      </c>
      <c r="F3140">
        <v>-3.16</v>
      </c>
      <c r="G3140">
        <v>3.4</v>
      </c>
      <c r="H3140">
        <v>0.01</v>
      </c>
      <c r="I3140">
        <v>3.452</v>
      </c>
      <c r="J3140">
        <v>-0.27700000000000002</v>
      </c>
      <c r="K3140">
        <v>-1.274</v>
      </c>
      <c r="L3140">
        <v>-2.27</v>
      </c>
      <c r="M3140">
        <v>-3.0179999999999998</v>
      </c>
      <c r="N3140">
        <v>-3.16</v>
      </c>
      <c r="O3140">
        <v>1.145</v>
      </c>
      <c r="P3140">
        <v>1.1459999999999999</v>
      </c>
      <c r="Q3140">
        <v>1.1399999999999999</v>
      </c>
      <c r="R3140">
        <v>0.81699999999999995</v>
      </c>
      <c r="S3140">
        <v>0.35299999999999998</v>
      </c>
    </row>
    <row r="3141" spans="1:19" x14ac:dyDescent="0.3">
      <c r="A3141">
        <v>360</v>
      </c>
      <c r="B3141">
        <v>-0.27400000000000002</v>
      </c>
      <c r="C3141">
        <v>-1.274</v>
      </c>
      <c r="D3141">
        <v>-2.2690000000000001</v>
      </c>
      <c r="E3141">
        <v>-3.02</v>
      </c>
      <c r="F3141">
        <v>-3.16</v>
      </c>
      <c r="G3141">
        <v>3.4</v>
      </c>
      <c r="H3141">
        <v>0.01</v>
      </c>
      <c r="I3141">
        <v>3.452</v>
      </c>
      <c r="J3141">
        <v>-0.27700000000000002</v>
      </c>
      <c r="K3141">
        <v>-1.2749999999999999</v>
      </c>
      <c r="L3141">
        <v>-2.27</v>
      </c>
      <c r="M3141">
        <v>-3.0179999999999998</v>
      </c>
      <c r="N3141">
        <v>-3.16</v>
      </c>
      <c r="O3141">
        <v>1.147</v>
      </c>
      <c r="P3141">
        <v>1.145</v>
      </c>
      <c r="Q3141">
        <v>1.141</v>
      </c>
      <c r="R3141">
        <v>0.81699999999999995</v>
      </c>
      <c r="S3141">
        <v>0.35499999999999998</v>
      </c>
    </row>
    <row r="3142" spans="1:19" x14ac:dyDescent="0.3">
      <c r="A3142">
        <v>420</v>
      </c>
      <c r="B3142">
        <v>-0.27400000000000002</v>
      </c>
      <c r="C3142">
        <v>-1.274</v>
      </c>
      <c r="D3142">
        <v>-2.2690000000000001</v>
      </c>
      <c r="E3142">
        <v>-3.02</v>
      </c>
      <c r="F3142">
        <v>-3.16</v>
      </c>
      <c r="G3142">
        <v>3.4</v>
      </c>
      <c r="H3142">
        <v>0.01</v>
      </c>
      <c r="I3142">
        <v>3.452</v>
      </c>
      <c r="J3142">
        <v>-0.27600000000000002</v>
      </c>
      <c r="K3142">
        <v>-1.2749999999999999</v>
      </c>
      <c r="L3142">
        <v>-2.27</v>
      </c>
      <c r="M3142">
        <v>-3.0179999999999998</v>
      </c>
      <c r="N3142">
        <v>-3.16</v>
      </c>
      <c r="O3142">
        <v>1.149</v>
      </c>
      <c r="P3142">
        <v>1.145</v>
      </c>
      <c r="Q3142">
        <v>1.141</v>
      </c>
      <c r="R3142">
        <v>0.81799999999999995</v>
      </c>
      <c r="S3142">
        <v>0.35599999999999998</v>
      </c>
    </row>
    <row r="3143" spans="1:19" x14ac:dyDescent="0.3">
      <c r="A3143">
        <v>480</v>
      </c>
      <c r="B3143">
        <v>-0.27400000000000002</v>
      </c>
      <c r="C3143">
        <v>-1.274</v>
      </c>
      <c r="D3143">
        <v>-2.2690000000000001</v>
      </c>
      <c r="E3143">
        <v>-3.02</v>
      </c>
      <c r="F3143">
        <v>-3.16</v>
      </c>
      <c r="G3143">
        <v>3.4</v>
      </c>
      <c r="H3143">
        <v>0.01</v>
      </c>
      <c r="I3143">
        <v>3.452</v>
      </c>
      <c r="J3143">
        <v>-0.27500000000000002</v>
      </c>
      <c r="K3143">
        <v>-1.276</v>
      </c>
      <c r="L3143">
        <v>-2.27</v>
      </c>
      <c r="M3143">
        <v>-3.0179999999999998</v>
      </c>
      <c r="N3143">
        <v>-3.16</v>
      </c>
      <c r="O3143">
        <v>1.151</v>
      </c>
      <c r="P3143">
        <v>1.1439999999999999</v>
      </c>
      <c r="Q3143">
        <v>1.141</v>
      </c>
      <c r="R3143">
        <v>0.81799999999999995</v>
      </c>
      <c r="S3143">
        <v>0.35699999999999998</v>
      </c>
    </row>
    <row r="3144" spans="1:19" x14ac:dyDescent="0.3">
      <c r="A3144">
        <v>540</v>
      </c>
      <c r="B3144">
        <v>-0.27400000000000002</v>
      </c>
      <c r="C3144">
        <v>-1.274</v>
      </c>
      <c r="D3144">
        <v>-2.2690000000000001</v>
      </c>
      <c r="E3144">
        <v>-3.02</v>
      </c>
      <c r="F3144">
        <v>-3.16</v>
      </c>
      <c r="G3144">
        <v>3.4</v>
      </c>
      <c r="H3144">
        <v>0.01</v>
      </c>
      <c r="I3144">
        <v>3.452</v>
      </c>
      <c r="J3144">
        <v>-0.27400000000000002</v>
      </c>
      <c r="K3144">
        <v>-1.276</v>
      </c>
      <c r="L3144">
        <v>-2.27</v>
      </c>
      <c r="M3144">
        <v>-3.0179999999999998</v>
      </c>
      <c r="N3144">
        <v>-3.16</v>
      </c>
      <c r="O3144">
        <v>1.1519999999999999</v>
      </c>
      <c r="P3144">
        <v>1.145</v>
      </c>
      <c r="Q3144">
        <v>1.141</v>
      </c>
      <c r="R3144">
        <v>0.81799999999999995</v>
      </c>
      <c r="S3144">
        <v>0.35699999999999998</v>
      </c>
    </row>
    <row r="3145" spans="1:19" x14ac:dyDescent="0.3">
      <c r="A3145">
        <v>600</v>
      </c>
      <c r="B3145">
        <v>-0.27400000000000002</v>
      </c>
      <c r="C3145">
        <v>-1.274</v>
      </c>
      <c r="D3145">
        <v>-2.2690000000000001</v>
      </c>
      <c r="E3145">
        <v>-3.02</v>
      </c>
      <c r="F3145">
        <v>-3.16</v>
      </c>
      <c r="G3145">
        <v>3.4</v>
      </c>
      <c r="H3145">
        <v>0.01</v>
      </c>
      <c r="I3145">
        <v>3.452</v>
      </c>
      <c r="J3145">
        <v>-0.27200000000000002</v>
      </c>
      <c r="K3145">
        <v>-1.276</v>
      </c>
      <c r="L3145">
        <v>-2.27</v>
      </c>
      <c r="M3145">
        <v>-3.0179999999999998</v>
      </c>
      <c r="N3145">
        <v>-3.16</v>
      </c>
      <c r="O3145">
        <v>1.1539999999999999</v>
      </c>
      <c r="P3145">
        <v>1.145</v>
      </c>
      <c r="Q3145">
        <v>1.1399999999999999</v>
      </c>
      <c r="R3145">
        <v>0.81799999999999995</v>
      </c>
      <c r="S3145">
        <v>0.35699999999999998</v>
      </c>
    </row>
    <row r="3147" spans="1:19" x14ac:dyDescent="0.3">
      <c r="A3147" t="s">
        <v>0</v>
      </c>
      <c r="B3147" t="s">
        <v>243</v>
      </c>
    </row>
    <row r="3148" spans="1:19" x14ac:dyDescent="0.3">
      <c r="A3148">
        <v>0</v>
      </c>
      <c r="B3148">
        <v>-0.27400000000000002</v>
      </c>
      <c r="C3148">
        <v>-1.274</v>
      </c>
      <c r="D3148">
        <v>-2.2690000000000001</v>
      </c>
      <c r="E3148">
        <v>-3.02</v>
      </c>
      <c r="F3148">
        <v>-3.16</v>
      </c>
      <c r="G3148">
        <v>3.4</v>
      </c>
      <c r="H3148">
        <v>0.01</v>
      </c>
      <c r="I3148">
        <v>3.2269999999999999</v>
      </c>
      <c r="J3148">
        <v>-0.27400000000000002</v>
      </c>
      <c r="K3148">
        <v>-1.274</v>
      </c>
      <c r="L3148">
        <v>-2.2690000000000001</v>
      </c>
      <c r="M3148">
        <v>-3.02</v>
      </c>
      <c r="N3148">
        <v>-3.16</v>
      </c>
      <c r="O3148">
        <v>1.123</v>
      </c>
      <c r="P3148">
        <v>1.123</v>
      </c>
      <c r="Q3148">
        <v>1.115</v>
      </c>
      <c r="R3148">
        <v>0.80200000000000005</v>
      </c>
      <c r="S3148">
        <v>0.34799999999999998</v>
      </c>
    </row>
    <row r="3149" spans="1:19" x14ac:dyDescent="0.3">
      <c r="A3149">
        <v>60</v>
      </c>
      <c r="B3149">
        <v>-0.27400000000000002</v>
      </c>
      <c r="C3149">
        <v>-1.274</v>
      </c>
      <c r="D3149">
        <v>-2.2690000000000001</v>
      </c>
      <c r="E3149">
        <v>-3.02</v>
      </c>
      <c r="F3149">
        <v>-3.16</v>
      </c>
      <c r="G3149">
        <v>3.4</v>
      </c>
      <c r="H3149">
        <v>0.01</v>
      </c>
      <c r="I3149">
        <v>3.2269999999999999</v>
      </c>
      <c r="J3149">
        <v>-0.27700000000000002</v>
      </c>
      <c r="K3149">
        <v>-1.2729999999999999</v>
      </c>
      <c r="L3149">
        <v>-2.2690000000000001</v>
      </c>
      <c r="M3149">
        <v>-3.02</v>
      </c>
      <c r="N3149">
        <v>-3.157</v>
      </c>
      <c r="O3149">
        <v>1.131</v>
      </c>
      <c r="P3149">
        <v>1.139</v>
      </c>
      <c r="Q3149">
        <v>1.1299999999999999</v>
      </c>
      <c r="R3149">
        <v>0.80800000000000005</v>
      </c>
      <c r="S3149">
        <v>0.34200000000000003</v>
      </c>
    </row>
    <row r="3150" spans="1:19" x14ac:dyDescent="0.3">
      <c r="A3150">
        <v>120</v>
      </c>
      <c r="B3150">
        <v>-0.27400000000000002</v>
      </c>
      <c r="C3150">
        <v>-1.274</v>
      </c>
      <c r="D3150">
        <v>-2.2690000000000001</v>
      </c>
      <c r="E3150">
        <v>-3.02</v>
      </c>
      <c r="F3150">
        <v>-3.16</v>
      </c>
      <c r="G3150">
        <v>3.4</v>
      </c>
      <c r="H3150">
        <v>0.01</v>
      </c>
      <c r="I3150">
        <v>3.2269999999999999</v>
      </c>
      <c r="J3150">
        <v>-0.27800000000000002</v>
      </c>
      <c r="K3150">
        <v>-1.274</v>
      </c>
      <c r="L3150">
        <v>-2.2690000000000001</v>
      </c>
      <c r="M3150">
        <v>-3.0190000000000001</v>
      </c>
      <c r="N3150">
        <v>-3.1539999999999999</v>
      </c>
      <c r="O3150">
        <v>1.1359999999999999</v>
      </c>
      <c r="P3150">
        <v>1.1439999999999999</v>
      </c>
      <c r="Q3150">
        <v>1.1359999999999999</v>
      </c>
      <c r="R3150">
        <v>0.81100000000000005</v>
      </c>
      <c r="S3150">
        <v>0.33500000000000002</v>
      </c>
    </row>
    <row r="3151" spans="1:19" x14ac:dyDescent="0.3">
      <c r="A3151">
        <v>180</v>
      </c>
      <c r="B3151">
        <v>-0.27400000000000002</v>
      </c>
      <c r="C3151">
        <v>-1.274</v>
      </c>
      <c r="D3151">
        <v>-2.2690000000000001</v>
      </c>
      <c r="E3151">
        <v>-3.02</v>
      </c>
      <c r="F3151">
        <v>-3.16</v>
      </c>
      <c r="G3151">
        <v>3.4</v>
      </c>
      <c r="H3151">
        <v>0.01</v>
      </c>
      <c r="I3151">
        <v>3.2269999999999999</v>
      </c>
      <c r="J3151">
        <v>-0.27800000000000002</v>
      </c>
      <c r="K3151">
        <v>-1.2729999999999999</v>
      </c>
      <c r="L3151">
        <v>-2.2690000000000001</v>
      </c>
      <c r="M3151">
        <v>-3.0179999999999998</v>
      </c>
      <c r="N3151">
        <v>-3.1509999999999998</v>
      </c>
      <c r="O3151">
        <v>1.1399999999999999</v>
      </c>
      <c r="P3151">
        <v>1.147</v>
      </c>
      <c r="Q3151">
        <v>1.139</v>
      </c>
      <c r="R3151">
        <v>0.81399999999999995</v>
      </c>
      <c r="S3151">
        <v>0.33100000000000002</v>
      </c>
    </row>
    <row r="3152" spans="1:19" x14ac:dyDescent="0.3">
      <c r="A3152">
        <v>240</v>
      </c>
      <c r="B3152">
        <v>-0.27400000000000002</v>
      </c>
      <c r="C3152">
        <v>-1.274</v>
      </c>
      <c r="D3152">
        <v>-2.2690000000000001</v>
      </c>
      <c r="E3152">
        <v>-3.02</v>
      </c>
      <c r="F3152">
        <v>-3.16</v>
      </c>
      <c r="G3152">
        <v>3.4</v>
      </c>
      <c r="H3152">
        <v>0.01</v>
      </c>
      <c r="I3152">
        <v>3.2269999999999999</v>
      </c>
      <c r="J3152">
        <v>-0.27800000000000002</v>
      </c>
      <c r="K3152">
        <v>-1.274</v>
      </c>
      <c r="L3152">
        <v>-2.2690000000000001</v>
      </c>
      <c r="M3152">
        <v>-3.0190000000000001</v>
      </c>
      <c r="N3152">
        <v>-3.1480000000000001</v>
      </c>
      <c r="O3152">
        <v>1.143</v>
      </c>
      <c r="P3152">
        <v>1.1479999999999999</v>
      </c>
      <c r="Q3152">
        <v>1.1399999999999999</v>
      </c>
      <c r="R3152">
        <v>0.81799999999999995</v>
      </c>
      <c r="S3152">
        <v>0.32600000000000001</v>
      </c>
    </row>
    <row r="3153" spans="1:19" x14ac:dyDescent="0.3">
      <c r="A3153">
        <v>300</v>
      </c>
      <c r="B3153">
        <v>-0.27400000000000002</v>
      </c>
      <c r="C3153">
        <v>-1.274</v>
      </c>
      <c r="D3153">
        <v>-2.2690000000000001</v>
      </c>
      <c r="E3153">
        <v>-3.02</v>
      </c>
      <c r="F3153">
        <v>-3.16</v>
      </c>
      <c r="G3153">
        <v>3.4</v>
      </c>
      <c r="H3153">
        <v>0.01</v>
      </c>
      <c r="I3153">
        <v>3.2269999999999999</v>
      </c>
      <c r="J3153">
        <v>-0.27700000000000002</v>
      </c>
      <c r="K3153">
        <v>-1.274</v>
      </c>
      <c r="L3153">
        <v>-2.2690000000000001</v>
      </c>
      <c r="M3153">
        <v>-3.0190000000000001</v>
      </c>
      <c r="N3153">
        <v>-3.145</v>
      </c>
      <c r="O3153">
        <v>1.145</v>
      </c>
      <c r="P3153">
        <v>1.1459999999999999</v>
      </c>
      <c r="Q3153">
        <v>1.1399999999999999</v>
      </c>
      <c r="R3153">
        <v>0.81899999999999995</v>
      </c>
      <c r="S3153">
        <v>0.32300000000000001</v>
      </c>
    </row>
    <row r="3154" spans="1:19" x14ac:dyDescent="0.3">
      <c r="A3154">
        <v>360</v>
      </c>
      <c r="B3154">
        <v>-0.27400000000000002</v>
      </c>
      <c r="C3154">
        <v>-1.274</v>
      </c>
      <c r="D3154">
        <v>-2.2690000000000001</v>
      </c>
      <c r="E3154">
        <v>-3.02</v>
      </c>
      <c r="F3154">
        <v>-3.16</v>
      </c>
      <c r="G3154">
        <v>3.4</v>
      </c>
      <c r="H3154">
        <v>0.01</v>
      </c>
      <c r="I3154">
        <v>3.2269999999999999</v>
      </c>
      <c r="J3154">
        <v>-0.27700000000000002</v>
      </c>
      <c r="K3154">
        <v>-1.2749999999999999</v>
      </c>
      <c r="L3154">
        <v>-2.27</v>
      </c>
      <c r="M3154">
        <v>-3.0179999999999998</v>
      </c>
      <c r="N3154">
        <v>-3.1419999999999999</v>
      </c>
      <c r="O3154">
        <v>1.147</v>
      </c>
      <c r="P3154">
        <v>1.145</v>
      </c>
      <c r="Q3154">
        <v>1.141</v>
      </c>
      <c r="R3154">
        <v>0.81699999999999995</v>
      </c>
      <c r="S3154">
        <v>0.32100000000000001</v>
      </c>
    </row>
    <row r="3155" spans="1:19" x14ac:dyDescent="0.3">
      <c r="A3155">
        <v>420</v>
      </c>
      <c r="B3155">
        <v>-0.27400000000000002</v>
      </c>
      <c r="C3155">
        <v>-1.274</v>
      </c>
      <c r="D3155">
        <v>-2.2690000000000001</v>
      </c>
      <c r="E3155">
        <v>-3.02</v>
      </c>
      <c r="F3155">
        <v>-3.16</v>
      </c>
      <c r="G3155">
        <v>3.4</v>
      </c>
      <c r="H3155">
        <v>0.01</v>
      </c>
      <c r="I3155">
        <v>3.2269999999999999</v>
      </c>
      <c r="J3155">
        <v>-0.27600000000000002</v>
      </c>
      <c r="K3155">
        <v>-1.2749999999999999</v>
      </c>
      <c r="L3155">
        <v>-2.27</v>
      </c>
      <c r="M3155">
        <v>-3.016</v>
      </c>
      <c r="N3155">
        <v>-3.1389999999999998</v>
      </c>
      <c r="O3155">
        <v>1.149</v>
      </c>
      <c r="P3155">
        <v>1.145</v>
      </c>
      <c r="Q3155">
        <v>1.141</v>
      </c>
      <c r="R3155">
        <v>0.81299999999999994</v>
      </c>
      <c r="S3155">
        <v>0.32</v>
      </c>
    </row>
    <row r="3156" spans="1:19" x14ac:dyDescent="0.3">
      <c r="A3156">
        <v>480</v>
      </c>
      <c r="B3156">
        <v>-0.27400000000000002</v>
      </c>
      <c r="C3156">
        <v>-1.274</v>
      </c>
      <c r="D3156">
        <v>-2.2690000000000001</v>
      </c>
      <c r="E3156">
        <v>-3.02</v>
      </c>
      <c r="F3156">
        <v>-3.16</v>
      </c>
      <c r="G3156">
        <v>3.4</v>
      </c>
      <c r="H3156">
        <v>0.01</v>
      </c>
      <c r="I3156">
        <v>3.2269999999999999</v>
      </c>
      <c r="J3156">
        <v>-0.27500000000000002</v>
      </c>
      <c r="K3156">
        <v>-1.276</v>
      </c>
      <c r="L3156">
        <v>-2.27</v>
      </c>
      <c r="M3156">
        <v>-3.0150000000000001</v>
      </c>
      <c r="N3156">
        <v>-3.1360000000000001</v>
      </c>
      <c r="O3156">
        <v>1.151</v>
      </c>
      <c r="P3156">
        <v>1.1439999999999999</v>
      </c>
      <c r="Q3156">
        <v>1.141</v>
      </c>
      <c r="R3156">
        <v>0.80900000000000005</v>
      </c>
      <c r="S3156">
        <v>0.318</v>
      </c>
    </row>
    <row r="3157" spans="1:19" x14ac:dyDescent="0.3">
      <c r="A3157">
        <v>540</v>
      </c>
      <c r="B3157">
        <v>-0.27400000000000002</v>
      </c>
      <c r="C3157">
        <v>-1.274</v>
      </c>
      <c r="D3157">
        <v>-2.2690000000000001</v>
      </c>
      <c r="E3157">
        <v>-3.02</v>
      </c>
      <c r="F3157">
        <v>-3.16</v>
      </c>
      <c r="G3157">
        <v>3.4</v>
      </c>
      <c r="H3157">
        <v>0.01</v>
      </c>
      <c r="I3157">
        <v>3.2269999999999999</v>
      </c>
      <c r="J3157">
        <v>-0.27400000000000002</v>
      </c>
      <c r="K3157">
        <v>-1.276</v>
      </c>
      <c r="L3157">
        <v>-2.27</v>
      </c>
      <c r="M3157">
        <v>-3.0129999999999999</v>
      </c>
      <c r="N3157">
        <v>-3.133</v>
      </c>
      <c r="O3157">
        <v>1.1519999999999999</v>
      </c>
      <c r="P3157">
        <v>1.145</v>
      </c>
      <c r="Q3157">
        <v>1.141</v>
      </c>
      <c r="R3157">
        <v>0.80400000000000005</v>
      </c>
      <c r="S3157">
        <v>0.316</v>
      </c>
    </row>
    <row r="3158" spans="1:19" x14ac:dyDescent="0.3">
      <c r="A3158">
        <v>600</v>
      </c>
      <c r="B3158">
        <v>-0.27400000000000002</v>
      </c>
      <c r="C3158">
        <v>-1.274</v>
      </c>
      <c r="D3158">
        <v>-2.2690000000000001</v>
      </c>
      <c r="E3158">
        <v>-3.02</v>
      </c>
      <c r="F3158">
        <v>-3.16</v>
      </c>
      <c r="G3158">
        <v>3.4</v>
      </c>
      <c r="H3158">
        <v>0.01</v>
      </c>
      <c r="I3158">
        <v>3.2269999999999999</v>
      </c>
      <c r="J3158">
        <v>-0.27200000000000002</v>
      </c>
      <c r="K3158">
        <v>-1.276</v>
      </c>
      <c r="L3158">
        <v>-2.27</v>
      </c>
      <c r="M3158">
        <v>-3.0110000000000001</v>
      </c>
      <c r="N3158">
        <v>-3.13</v>
      </c>
      <c r="O3158">
        <v>1.1539999999999999</v>
      </c>
      <c r="P3158">
        <v>1.145</v>
      </c>
      <c r="Q3158">
        <v>1.1399999999999999</v>
      </c>
      <c r="R3158">
        <v>0.8</v>
      </c>
      <c r="S3158">
        <v>0.314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A9043D-83BF-4BCE-A486-B97BBD1A1D55}">
  <dimension ref="A1:A8504"/>
  <sheetViews>
    <sheetView workbookViewId="0">
      <selection sqref="A1:A8504"/>
    </sheetView>
  </sheetViews>
  <sheetFormatPr defaultRowHeight="14" x14ac:dyDescent="0.3"/>
  <cols>
    <col min="1" max="1" width="17.33203125" customWidth="1"/>
  </cols>
  <sheetData>
    <row r="1" spans="1:1" x14ac:dyDescent="0.3">
      <c r="A1" t="s">
        <v>433</v>
      </c>
    </row>
    <row r="2" spans="1:1" x14ac:dyDescent="0.3">
      <c r="A2" t="s">
        <v>757</v>
      </c>
    </row>
    <row r="3" spans="1:1" x14ac:dyDescent="0.3">
      <c r="A3" t="s">
        <v>849</v>
      </c>
    </row>
    <row r="4" spans="1:1" x14ac:dyDescent="0.3">
      <c r="A4" t="s">
        <v>850</v>
      </c>
    </row>
    <row r="5" spans="1:1" x14ac:dyDescent="0.3">
      <c r="A5" t="s">
        <v>760</v>
      </c>
    </row>
    <row r="6" spans="1:1" x14ac:dyDescent="0.3">
      <c r="A6">
        <f>-3.24 -0.003</f>
        <v>-3.2430000000000003</v>
      </c>
    </row>
    <row r="7" spans="1:1" x14ac:dyDescent="0.3">
      <c r="A7">
        <f>-3.24 -3.243 -3.246 -3.249 -3.252 -3.255 -3.258 -3.261 -3.264 -3.267 -3.27</f>
        <v>-35.805</v>
      </c>
    </row>
    <row r="8" spans="1:1" x14ac:dyDescent="0.3">
      <c r="A8" t="s">
        <v>846</v>
      </c>
    </row>
    <row r="9" spans="1:1" x14ac:dyDescent="0.3">
      <c r="A9">
        <f>-0.37  -0.372  -0.373  -0.374  -0.376  -0.377  -0.378  -0.379  -0.381  -0.383  -0.384</f>
        <v>-4.1470000000000002</v>
      </c>
    </row>
    <row r="10" spans="1:1" x14ac:dyDescent="0.3">
      <c r="A10">
        <f>-1.37  -1.37  -1.37  -1.37  -1.37  -1.37  -1.371  -1.371  -1.372  -1.372  -1.373</f>
        <v>-15.079000000000001</v>
      </c>
    </row>
    <row r="11" spans="1:1" x14ac:dyDescent="0.3">
      <c r="A11">
        <f>-2.367  -2.368  -2.368  -2.368  -2.368  -2.368  -2.368  -2.368  -2.368  -2.369  -2.369</f>
        <v>-26.048999999999996</v>
      </c>
    </row>
    <row r="12" spans="1:1" x14ac:dyDescent="0.3">
      <c r="A12">
        <f>-3.117  -3.116  -3.116  -3.116  -3.115  -3.115  -3.116  -3.118  -3.12  -3.122  -3.124</f>
        <v>-34.295000000000002</v>
      </c>
    </row>
    <row r="13" spans="1:1" x14ac:dyDescent="0.3">
      <c r="A13">
        <f>-3.24  -3.243  -3.246  -3.249  -3.252  -3.255  -3.258  -3.261  -3.264  -3.267  -3.27</f>
        <v>-35.805</v>
      </c>
    </row>
    <row r="15" spans="1:1" x14ac:dyDescent="0.3">
      <c r="A15" t="s">
        <v>847</v>
      </c>
    </row>
    <row r="16" spans="1:1" x14ac:dyDescent="0.3">
      <c r="A16" t="s">
        <v>851</v>
      </c>
    </row>
    <row r="17" spans="1:1" x14ac:dyDescent="0.3">
      <c r="A17" t="s">
        <v>852</v>
      </c>
    </row>
    <row r="18" spans="1:1" x14ac:dyDescent="0.3">
      <c r="A18" t="s">
        <v>853</v>
      </c>
    </row>
    <row r="19" spans="1:1" x14ac:dyDescent="0.3">
      <c r="A19" t="s">
        <v>854</v>
      </c>
    </row>
    <row r="20" spans="1:1" x14ac:dyDescent="0.3">
      <c r="A20" t="s">
        <v>855</v>
      </c>
    </row>
    <row r="22" spans="1:1" x14ac:dyDescent="0.3">
      <c r="A22" t="s">
        <v>848</v>
      </c>
    </row>
    <row r="23" spans="1:1" x14ac:dyDescent="0.3">
      <c r="A23" t="s">
        <v>856</v>
      </c>
    </row>
    <row r="24" spans="1:1" x14ac:dyDescent="0.3">
      <c r="A24" t="s">
        <v>857</v>
      </c>
    </row>
    <row r="25" spans="1:1" x14ac:dyDescent="0.3">
      <c r="A25" t="s">
        <v>858</v>
      </c>
    </row>
    <row r="26" spans="1:1" x14ac:dyDescent="0.3">
      <c r="A26" t="s">
        <v>859</v>
      </c>
    </row>
    <row r="27" spans="1:1" x14ac:dyDescent="0.3">
      <c r="A27" t="s">
        <v>860</v>
      </c>
    </row>
    <row r="29" spans="1:1" x14ac:dyDescent="0.3">
      <c r="A29" t="s">
        <v>771</v>
      </c>
    </row>
    <row r="30" spans="1:1" x14ac:dyDescent="0.3">
      <c r="A30" t="s">
        <v>861</v>
      </c>
    </row>
    <row r="31" spans="1:1" x14ac:dyDescent="0.3">
      <c r="A31" t="s">
        <v>861</v>
      </c>
    </row>
    <row r="32" spans="1:1" x14ac:dyDescent="0.3">
      <c r="A32" t="s">
        <v>861</v>
      </c>
    </row>
    <row r="33" spans="1:1" x14ac:dyDescent="0.3">
      <c r="A33" t="s">
        <v>861</v>
      </c>
    </row>
    <row r="34" spans="1:1" x14ac:dyDescent="0.3">
      <c r="A34" t="s">
        <v>861</v>
      </c>
    </row>
    <row r="36" spans="1:1" x14ac:dyDescent="0.3">
      <c r="A36" t="s">
        <v>434</v>
      </c>
    </row>
    <row r="37" spans="1:1" x14ac:dyDescent="0.3">
      <c r="A37" t="s">
        <v>757</v>
      </c>
    </row>
    <row r="38" spans="1:1" x14ac:dyDescent="0.3">
      <c r="A38" t="s">
        <v>849</v>
      </c>
    </row>
    <row r="39" spans="1:1" x14ac:dyDescent="0.3">
      <c r="A39" t="s">
        <v>850</v>
      </c>
    </row>
    <row r="40" spans="1:1" x14ac:dyDescent="0.3">
      <c r="A40" t="s">
        <v>760</v>
      </c>
    </row>
    <row r="41" spans="1:1" x14ac:dyDescent="0.3">
      <c r="A41" t="s">
        <v>773</v>
      </c>
    </row>
    <row r="42" spans="1:1" x14ac:dyDescent="0.3">
      <c r="A42">
        <f>-3.24 -3.24 -3.24 -3.24 -3.24 -3.24 -3.24 -3.24 -3.24 -3.24 -3.24</f>
        <v>-35.640000000000015</v>
      </c>
    </row>
    <row r="43" spans="1:1" x14ac:dyDescent="0.3">
      <c r="A43" t="s">
        <v>846</v>
      </c>
    </row>
    <row r="44" spans="1:1" x14ac:dyDescent="0.3">
      <c r="A44">
        <f>-0.37  -0.372  -0.373  -0.374  -0.376  -0.377  -0.378  -0.379  -0.381  -0.383  -0.384</f>
        <v>-4.1470000000000002</v>
      </c>
    </row>
    <row r="45" spans="1:1" x14ac:dyDescent="0.3">
      <c r="A45">
        <f>-1.37  -1.37  -1.37  -1.37  -1.37  -1.37  -1.371  -1.371  -1.372  -1.372  -1.373</f>
        <v>-15.079000000000001</v>
      </c>
    </row>
    <row r="46" spans="1:1" x14ac:dyDescent="0.3">
      <c r="A46">
        <f>-2.367  -2.368  -2.367  -2.368  -2.368  -2.368  -2.368  -2.368  -2.368  -2.369  -2.369</f>
        <v>-26.047999999999995</v>
      </c>
    </row>
    <row r="47" spans="1:1" x14ac:dyDescent="0.3">
      <c r="A47">
        <f>-3.117  -3.117  -3.116  -3.115  -3.115  -3.115  -3.116  -3.116  -3.117  -3.117  -3.117</f>
        <v>-34.277999999999999</v>
      </c>
    </row>
    <row r="48" spans="1:1" x14ac:dyDescent="0.3">
      <c r="A48">
        <f>-3.24  -3.24  -3.24  -3.24  -3.24  -3.24  -3.24  -3.24  -3.24  -3.24  -3.24</f>
        <v>-35.640000000000015</v>
      </c>
    </row>
    <row r="50" spans="1:1" x14ac:dyDescent="0.3">
      <c r="A50" t="s">
        <v>847</v>
      </c>
    </row>
    <row r="51" spans="1:1" x14ac:dyDescent="0.3">
      <c r="A51" t="s">
        <v>851</v>
      </c>
    </row>
    <row r="52" spans="1:1" x14ac:dyDescent="0.3">
      <c r="A52" t="s">
        <v>1970</v>
      </c>
    </row>
    <row r="53" spans="1:1" x14ac:dyDescent="0.3">
      <c r="A53" t="s">
        <v>1971</v>
      </c>
    </row>
    <row r="54" spans="1:1" x14ac:dyDescent="0.3">
      <c r="A54" t="s">
        <v>1972</v>
      </c>
    </row>
    <row r="55" spans="1:1" x14ac:dyDescent="0.3">
      <c r="A55" t="s">
        <v>1973</v>
      </c>
    </row>
    <row r="57" spans="1:1" x14ac:dyDescent="0.3">
      <c r="A57" t="s">
        <v>848</v>
      </c>
    </row>
    <row r="58" spans="1:1" x14ac:dyDescent="0.3">
      <c r="A58" t="s">
        <v>856</v>
      </c>
    </row>
    <row r="59" spans="1:1" x14ac:dyDescent="0.3">
      <c r="A59" t="s">
        <v>857</v>
      </c>
    </row>
    <row r="60" spans="1:1" x14ac:dyDescent="0.3">
      <c r="A60" t="s">
        <v>858</v>
      </c>
    </row>
    <row r="61" spans="1:1" x14ac:dyDescent="0.3">
      <c r="A61" t="s">
        <v>1974</v>
      </c>
    </row>
    <row r="62" spans="1:1" x14ac:dyDescent="0.3">
      <c r="A62" t="s">
        <v>1975</v>
      </c>
    </row>
    <row r="64" spans="1:1" x14ac:dyDescent="0.3">
      <c r="A64" t="s">
        <v>771</v>
      </c>
    </row>
    <row r="65" spans="1:1" x14ac:dyDescent="0.3">
      <c r="A65" t="s">
        <v>1976</v>
      </c>
    </row>
    <row r="66" spans="1:1" x14ac:dyDescent="0.3">
      <c r="A66" t="s">
        <v>1976</v>
      </c>
    </row>
    <row r="67" spans="1:1" x14ac:dyDescent="0.3">
      <c r="A67" t="s">
        <v>1976</v>
      </c>
    </row>
    <row r="68" spans="1:1" x14ac:dyDescent="0.3">
      <c r="A68" t="s">
        <v>1976</v>
      </c>
    </row>
    <row r="69" spans="1:1" x14ac:dyDescent="0.3">
      <c r="A69" t="s">
        <v>1976</v>
      </c>
    </row>
    <row r="71" spans="1:1" x14ac:dyDescent="0.3">
      <c r="A71" t="s">
        <v>435</v>
      </c>
    </row>
    <row r="72" spans="1:1" x14ac:dyDescent="0.3">
      <c r="A72" t="s">
        <v>757</v>
      </c>
    </row>
    <row r="73" spans="1:1" x14ac:dyDescent="0.3">
      <c r="A73" t="s">
        <v>849</v>
      </c>
    </row>
    <row r="74" spans="1:1" x14ac:dyDescent="0.3">
      <c r="A74" t="s">
        <v>850</v>
      </c>
    </row>
    <row r="75" spans="1:1" x14ac:dyDescent="0.3">
      <c r="A75" t="s">
        <v>760</v>
      </c>
    </row>
    <row r="76" spans="1:1" x14ac:dyDescent="0.3">
      <c r="A76" t="s">
        <v>774</v>
      </c>
    </row>
    <row r="77" spans="1:1" x14ac:dyDescent="0.3">
      <c r="A77">
        <f>-3.24 -3.237 -3.234 -3.231 -3.228 -3.225 -3.222 -3.219 -3.216 -3.213 -3.21</f>
        <v>-35.475000000000009</v>
      </c>
    </row>
    <row r="78" spans="1:1" x14ac:dyDescent="0.3">
      <c r="A78" t="s">
        <v>846</v>
      </c>
    </row>
    <row r="79" spans="1:1" x14ac:dyDescent="0.3">
      <c r="A79">
        <f>-0.37  -0.372  -0.373  -0.374  -0.376  -0.377  -0.378  -0.379  -0.381  -0.383  -0.384</f>
        <v>-4.1470000000000002</v>
      </c>
    </row>
    <row r="80" spans="1:1" x14ac:dyDescent="0.3">
      <c r="A80">
        <f>-1.37  -1.37  -1.37  -1.37  -1.37  -1.37  -1.371  -1.371  -1.372  -1.372  -1.373</f>
        <v>-15.079000000000001</v>
      </c>
    </row>
    <row r="81" spans="1:1" x14ac:dyDescent="0.3">
      <c r="A81">
        <f>-2.367  -2.367  -2.367  -2.368  -2.368  -2.368  -2.368  -2.368  -2.369  -2.369  -2.369</f>
        <v>-26.047999999999998</v>
      </c>
    </row>
    <row r="82" spans="1:1" x14ac:dyDescent="0.3">
      <c r="A82">
        <f>-3.117  -3.117  -3.115  -3.115  -3.116  -3.117  -3.116  -3.115  -3.113  -3.111  -3.11</f>
        <v>-34.262</v>
      </c>
    </row>
    <row r="83" spans="1:1" x14ac:dyDescent="0.3">
      <c r="A83">
        <f>-3.24  -3.237  -3.234  -3.231  -3.228  -3.225  -3.222  -3.219  -3.216  -3.213  -3.21</f>
        <v>-35.475000000000009</v>
      </c>
    </row>
    <row r="85" spans="1:1" x14ac:dyDescent="0.3">
      <c r="A85" t="s">
        <v>847</v>
      </c>
    </row>
    <row r="86" spans="1:1" x14ac:dyDescent="0.3">
      <c r="A86" t="s">
        <v>851</v>
      </c>
    </row>
    <row r="87" spans="1:1" x14ac:dyDescent="0.3">
      <c r="A87" t="s">
        <v>1977</v>
      </c>
    </row>
    <row r="88" spans="1:1" x14ac:dyDescent="0.3">
      <c r="A88" t="s">
        <v>1978</v>
      </c>
    </row>
    <row r="89" spans="1:1" x14ac:dyDescent="0.3">
      <c r="A89" t="s">
        <v>1979</v>
      </c>
    </row>
    <row r="90" spans="1:1" x14ac:dyDescent="0.3">
      <c r="A90" t="s">
        <v>1980</v>
      </c>
    </row>
    <row r="92" spans="1:1" x14ac:dyDescent="0.3">
      <c r="A92" t="s">
        <v>848</v>
      </c>
    </row>
    <row r="93" spans="1:1" x14ac:dyDescent="0.3">
      <c r="A93" t="s">
        <v>856</v>
      </c>
    </row>
    <row r="94" spans="1:1" x14ac:dyDescent="0.3">
      <c r="A94" t="s">
        <v>857</v>
      </c>
    </row>
    <row r="95" spans="1:1" x14ac:dyDescent="0.3">
      <c r="A95" t="s">
        <v>858</v>
      </c>
    </row>
    <row r="96" spans="1:1" x14ac:dyDescent="0.3">
      <c r="A96" t="s">
        <v>1981</v>
      </c>
    </row>
    <row r="97" spans="1:1" x14ac:dyDescent="0.3">
      <c r="A97" t="s">
        <v>1982</v>
      </c>
    </row>
    <row r="99" spans="1:1" x14ac:dyDescent="0.3">
      <c r="A99" t="s">
        <v>771</v>
      </c>
    </row>
    <row r="100" spans="1:1" x14ac:dyDescent="0.3">
      <c r="A100" t="s">
        <v>1983</v>
      </c>
    </row>
    <row r="101" spans="1:1" x14ac:dyDescent="0.3">
      <c r="A101" t="s">
        <v>1983</v>
      </c>
    </row>
    <row r="102" spans="1:1" x14ac:dyDescent="0.3">
      <c r="A102" t="s">
        <v>1983</v>
      </c>
    </row>
    <row r="103" spans="1:1" x14ac:dyDescent="0.3">
      <c r="A103" t="s">
        <v>1983</v>
      </c>
    </row>
    <row r="104" spans="1:1" x14ac:dyDescent="0.3">
      <c r="A104" t="s">
        <v>1983</v>
      </c>
    </row>
    <row r="106" spans="1:1" x14ac:dyDescent="0.3">
      <c r="A106" t="s">
        <v>436</v>
      </c>
    </row>
    <row r="107" spans="1:1" x14ac:dyDescent="0.3">
      <c r="A107" t="s">
        <v>757</v>
      </c>
    </row>
    <row r="108" spans="1:1" x14ac:dyDescent="0.3">
      <c r="A108" t="s">
        <v>849</v>
      </c>
    </row>
    <row r="109" spans="1:1" x14ac:dyDescent="0.3">
      <c r="A109" t="s">
        <v>850</v>
      </c>
    </row>
    <row r="110" spans="1:1" x14ac:dyDescent="0.3">
      <c r="A110" t="s">
        <v>760</v>
      </c>
    </row>
    <row r="111" spans="1:1" x14ac:dyDescent="0.3">
      <c r="A111">
        <f>-3.23 -0.003</f>
        <v>-3.2330000000000001</v>
      </c>
    </row>
    <row r="112" spans="1:1" x14ac:dyDescent="0.3">
      <c r="A112">
        <f>-3.23 -3.233 -3.236 -3.239 -3.242 -3.245 -3.248 -3.251 -3.254 -3.257 -3.26</f>
        <v>-35.695</v>
      </c>
    </row>
    <row r="113" spans="1:1" x14ac:dyDescent="0.3">
      <c r="A113" t="s">
        <v>846</v>
      </c>
    </row>
    <row r="114" spans="1:1" x14ac:dyDescent="0.3">
      <c r="A114">
        <f>-0.37  -0.372  -0.373  -0.374  -0.376  -0.377  -0.378  -0.379  -0.381  -0.383  -0.384</f>
        <v>-4.1470000000000002</v>
      </c>
    </row>
    <row r="115" spans="1:1" x14ac:dyDescent="0.3">
      <c r="A115">
        <f>-1.37  -1.37  -1.37  -1.37  -1.37  -1.37  -1.371  -1.371  -1.372  -1.372  -1.373</f>
        <v>-15.079000000000001</v>
      </c>
    </row>
    <row r="116" spans="1:1" x14ac:dyDescent="0.3">
      <c r="A116">
        <f>-2.367  -2.367  -2.368  -2.367  -2.368  -2.368  -2.368  -2.368  -2.368  -2.368  -2.369</f>
        <v>-26.045999999999996</v>
      </c>
    </row>
    <row r="117" spans="1:1" x14ac:dyDescent="0.3">
      <c r="A117">
        <f>-3.11  -3.109  -3.109  -3.109  -3.108  -3.108  -3.109  -3.111  -3.113  -3.115  -3.117</f>
        <v>-34.217999999999996</v>
      </c>
    </row>
    <row r="118" spans="1:1" x14ac:dyDescent="0.3">
      <c r="A118">
        <f>-3.23  -3.233  -3.236  -3.239  -3.242  -3.245  -3.248  -3.251  -3.254  -3.257  -3.26</f>
        <v>-35.695</v>
      </c>
    </row>
    <row r="120" spans="1:1" x14ac:dyDescent="0.3">
      <c r="A120" t="s">
        <v>847</v>
      </c>
    </row>
    <row r="121" spans="1:1" x14ac:dyDescent="0.3">
      <c r="A121" t="s">
        <v>851</v>
      </c>
    </row>
    <row r="122" spans="1:1" x14ac:dyDescent="0.3">
      <c r="A122" t="s">
        <v>852</v>
      </c>
    </row>
    <row r="123" spans="1:1" x14ac:dyDescent="0.3">
      <c r="A123" t="s">
        <v>1984</v>
      </c>
    </row>
    <row r="124" spans="1:1" x14ac:dyDescent="0.3">
      <c r="A124" t="s">
        <v>1985</v>
      </c>
    </row>
    <row r="125" spans="1:1" x14ac:dyDescent="0.3">
      <c r="A125" t="s">
        <v>1986</v>
      </c>
    </row>
    <row r="127" spans="1:1" x14ac:dyDescent="0.3">
      <c r="A127" t="s">
        <v>848</v>
      </c>
    </row>
    <row r="128" spans="1:1" x14ac:dyDescent="0.3">
      <c r="A128" t="s">
        <v>856</v>
      </c>
    </row>
    <row r="129" spans="1:1" x14ac:dyDescent="0.3">
      <c r="A129" t="s">
        <v>857</v>
      </c>
    </row>
    <row r="130" spans="1:1" x14ac:dyDescent="0.3">
      <c r="A130" t="s">
        <v>858</v>
      </c>
    </row>
    <row r="131" spans="1:1" x14ac:dyDescent="0.3">
      <c r="A131" t="s">
        <v>1987</v>
      </c>
    </row>
    <row r="132" spans="1:1" x14ac:dyDescent="0.3">
      <c r="A132" t="s">
        <v>1988</v>
      </c>
    </row>
    <row r="134" spans="1:1" x14ac:dyDescent="0.3">
      <c r="A134" t="s">
        <v>771</v>
      </c>
    </row>
    <row r="135" spans="1:1" x14ac:dyDescent="0.3">
      <c r="A135" t="s">
        <v>861</v>
      </c>
    </row>
    <row r="136" spans="1:1" x14ac:dyDescent="0.3">
      <c r="A136" t="s">
        <v>861</v>
      </c>
    </row>
    <row r="137" spans="1:1" x14ac:dyDescent="0.3">
      <c r="A137" t="s">
        <v>861</v>
      </c>
    </row>
    <row r="138" spans="1:1" x14ac:dyDescent="0.3">
      <c r="A138" t="s">
        <v>861</v>
      </c>
    </row>
    <row r="139" spans="1:1" x14ac:dyDescent="0.3">
      <c r="A139" t="s">
        <v>861</v>
      </c>
    </row>
    <row r="141" spans="1:1" x14ac:dyDescent="0.3">
      <c r="A141" t="s">
        <v>437</v>
      </c>
    </row>
    <row r="142" spans="1:1" x14ac:dyDescent="0.3">
      <c r="A142" t="s">
        <v>757</v>
      </c>
    </row>
    <row r="143" spans="1:1" x14ac:dyDescent="0.3">
      <c r="A143" t="s">
        <v>849</v>
      </c>
    </row>
    <row r="144" spans="1:1" x14ac:dyDescent="0.3">
      <c r="A144" t="s">
        <v>850</v>
      </c>
    </row>
    <row r="145" spans="1:1" x14ac:dyDescent="0.3">
      <c r="A145" t="s">
        <v>760</v>
      </c>
    </row>
    <row r="146" spans="1:1" x14ac:dyDescent="0.3">
      <c r="A146" t="s">
        <v>775</v>
      </c>
    </row>
    <row r="147" spans="1:1" x14ac:dyDescent="0.3">
      <c r="A147">
        <f>-3.23 -3.23 -3.23 -3.23 -3.23 -3.23 -3.23 -3.23 -3.23 -3.23 -3.23</f>
        <v>-35.529999999999994</v>
      </c>
    </row>
    <row r="148" spans="1:1" x14ac:dyDescent="0.3">
      <c r="A148" t="s">
        <v>846</v>
      </c>
    </row>
    <row r="149" spans="1:1" x14ac:dyDescent="0.3">
      <c r="A149">
        <f>-0.37  -0.372  -0.373  -0.374  -0.376  -0.377  -0.378  -0.379  -0.381  -0.383  -0.384</f>
        <v>-4.1470000000000002</v>
      </c>
    </row>
    <row r="150" spans="1:1" x14ac:dyDescent="0.3">
      <c r="A150">
        <f>-1.37  -1.37  -1.37  -1.37  -1.37  -1.37  -1.371  -1.371  -1.372  -1.372  -1.373</f>
        <v>-15.079000000000001</v>
      </c>
    </row>
    <row r="151" spans="1:1" x14ac:dyDescent="0.3">
      <c r="A151">
        <f>-2.367  -2.367  -2.367  -2.367  -2.368  -2.368  -2.368  -2.368  -2.368  -2.368  -2.369</f>
        <v>-26.044999999999995</v>
      </c>
    </row>
    <row r="152" spans="1:1" x14ac:dyDescent="0.3">
      <c r="A152">
        <f>-3.11  -3.11  -3.109  -3.108  -3.109  -3.109  -3.109  -3.11  -3.11  -3.11  -3.11</f>
        <v>-34.204000000000001</v>
      </c>
    </row>
    <row r="153" spans="1:1" x14ac:dyDescent="0.3">
      <c r="A153">
        <f>-3.23  -3.23  -3.23  -3.23  -3.23  -3.23  -3.23  -3.23  -3.23  -3.23  -3.23</f>
        <v>-35.529999999999994</v>
      </c>
    </row>
    <row r="155" spans="1:1" x14ac:dyDescent="0.3">
      <c r="A155" t="s">
        <v>847</v>
      </c>
    </row>
    <row r="156" spans="1:1" x14ac:dyDescent="0.3">
      <c r="A156" t="s">
        <v>851</v>
      </c>
    </row>
    <row r="157" spans="1:1" x14ac:dyDescent="0.3">
      <c r="A157" t="s">
        <v>1970</v>
      </c>
    </row>
    <row r="158" spans="1:1" x14ac:dyDescent="0.3">
      <c r="A158" t="s">
        <v>1989</v>
      </c>
    </row>
    <row r="159" spans="1:1" x14ac:dyDescent="0.3">
      <c r="A159" t="s">
        <v>1990</v>
      </c>
    </row>
    <row r="160" spans="1:1" x14ac:dyDescent="0.3">
      <c r="A160" t="s">
        <v>1991</v>
      </c>
    </row>
    <row r="162" spans="1:1" x14ac:dyDescent="0.3">
      <c r="A162" t="s">
        <v>848</v>
      </c>
    </row>
    <row r="163" spans="1:1" x14ac:dyDescent="0.3">
      <c r="A163" t="s">
        <v>856</v>
      </c>
    </row>
    <row r="164" spans="1:1" x14ac:dyDescent="0.3">
      <c r="A164" t="s">
        <v>857</v>
      </c>
    </row>
    <row r="165" spans="1:1" x14ac:dyDescent="0.3">
      <c r="A165" t="s">
        <v>858</v>
      </c>
    </row>
    <row r="166" spans="1:1" x14ac:dyDescent="0.3">
      <c r="A166" t="s">
        <v>1992</v>
      </c>
    </row>
    <row r="167" spans="1:1" x14ac:dyDescent="0.3">
      <c r="A167" t="s">
        <v>1993</v>
      </c>
    </row>
    <row r="169" spans="1:1" x14ac:dyDescent="0.3">
      <c r="A169" t="s">
        <v>771</v>
      </c>
    </row>
    <row r="170" spans="1:1" x14ac:dyDescent="0.3">
      <c r="A170" t="s">
        <v>1976</v>
      </c>
    </row>
    <row r="171" spans="1:1" x14ac:dyDescent="0.3">
      <c r="A171" t="s">
        <v>1976</v>
      </c>
    </row>
    <row r="172" spans="1:1" x14ac:dyDescent="0.3">
      <c r="A172" t="s">
        <v>1976</v>
      </c>
    </row>
    <row r="173" spans="1:1" x14ac:dyDescent="0.3">
      <c r="A173" t="s">
        <v>1976</v>
      </c>
    </row>
    <row r="174" spans="1:1" x14ac:dyDescent="0.3">
      <c r="A174" t="s">
        <v>1976</v>
      </c>
    </row>
    <row r="176" spans="1:1" x14ac:dyDescent="0.3">
      <c r="A176" t="s">
        <v>438</v>
      </c>
    </row>
    <row r="177" spans="1:1" x14ac:dyDescent="0.3">
      <c r="A177" t="s">
        <v>757</v>
      </c>
    </row>
    <row r="178" spans="1:1" x14ac:dyDescent="0.3">
      <c r="A178" t="s">
        <v>849</v>
      </c>
    </row>
    <row r="179" spans="1:1" x14ac:dyDescent="0.3">
      <c r="A179" t="s">
        <v>850</v>
      </c>
    </row>
    <row r="180" spans="1:1" x14ac:dyDescent="0.3">
      <c r="A180" t="s">
        <v>760</v>
      </c>
    </row>
    <row r="181" spans="1:1" x14ac:dyDescent="0.3">
      <c r="A181" t="s">
        <v>776</v>
      </c>
    </row>
    <row r="182" spans="1:1" x14ac:dyDescent="0.3">
      <c r="A182">
        <f>-3.23 -3.227 -3.224 -3.221 -3.218 -3.215 -3.212 -3.209 -3.206 -3.203 -3.2</f>
        <v>-35.365000000000002</v>
      </c>
    </row>
    <row r="183" spans="1:1" x14ac:dyDescent="0.3">
      <c r="A183" t="s">
        <v>846</v>
      </c>
    </row>
    <row r="184" spans="1:1" x14ac:dyDescent="0.3">
      <c r="A184">
        <f>-0.37  -0.372  -0.373  -0.374  -0.376  -0.377  -0.378  -0.379  -0.381  -0.383  -0.384</f>
        <v>-4.1470000000000002</v>
      </c>
    </row>
    <row r="185" spans="1:1" x14ac:dyDescent="0.3">
      <c r="A185">
        <f>-1.37  -1.37  -1.37  -1.37  -1.37  -1.37  -1.371  -1.371  -1.372  -1.372  -1.373</f>
        <v>-15.079000000000001</v>
      </c>
    </row>
    <row r="186" spans="1:1" x14ac:dyDescent="0.3">
      <c r="A186">
        <f>-2.367  -2.367  -2.367  -2.368  -2.368  -2.368  -2.368  -2.368  -2.368  -2.368  -2.368</f>
        <v>-26.044999999999995</v>
      </c>
    </row>
    <row r="187" spans="1:1" x14ac:dyDescent="0.3">
      <c r="A187">
        <f>-3.11  -3.11  -3.109  -3.108  -3.109  -3.11  -3.109  -3.108  -3.107  -3.104  -3.103</f>
        <v>-34.186999999999998</v>
      </c>
    </row>
    <row r="188" spans="1:1" x14ac:dyDescent="0.3">
      <c r="A188">
        <f>-3.23  -3.227  -3.224  -3.221  -3.218  -3.215  -3.212  -3.209  -3.206  -3.203  -3.2</f>
        <v>-35.365000000000002</v>
      </c>
    </row>
    <row r="190" spans="1:1" x14ac:dyDescent="0.3">
      <c r="A190" t="s">
        <v>847</v>
      </c>
    </row>
    <row r="191" spans="1:1" x14ac:dyDescent="0.3">
      <c r="A191" t="s">
        <v>851</v>
      </c>
    </row>
    <row r="192" spans="1:1" x14ac:dyDescent="0.3">
      <c r="A192" t="s">
        <v>1994</v>
      </c>
    </row>
    <row r="193" spans="1:1" x14ac:dyDescent="0.3">
      <c r="A193" t="s">
        <v>1995</v>
      </c>
    </row>
    <row r="194" spans="1:1" x14ac:dyDescent="0.3">
      <c r="A194" t="s">
        <v>1996</v>
      </c>
    </row>
    <row r="195" spans="1:1" x14ac:dyDescent="0.3">
      <c r="A195" t="s">
        <v>1997</v>
      </c>
    </row>
    <row r="197" spans="1:1" x14ac:dyDescent="0.3">
      <c r="A197" t="s">
        <v>848</v>
      </c>
    </row>
    <row r="198" spans="1:1" x14ac:dyDescent="0.3">
      <c r="A198" t="s">
        <v>856</v>
      </c>
    </row>
    <row r="199" spans="1:1" x14ac:dyDescent="0.3">
      <c r="A199" t="s">
        <v>857</v>
      </c>
    </row>
    <row r="200" spans="1:1" x14ac:dyDescent="0.3">
      <c r="A200" t="s">
        <v>858</v>
      </c>
    </row>
    <row r="201" spans="1:1" x14ac:dyDescent="0.3">
      <c r="A201" t="s">
        <v>1998</v>
      </c>
    </row>
    <row r="202" spans="1:1" x14ac:dyDescent="0.3">
      <c r="A202" t="s">
        <v>1999</v>
      </c>
    </row>
    <row r="204" spans="1:1" x14ac:dyDescent="0.3">
      <c r="A204" t="s">
        <v>771</v>
      </c>
    </row>
    <row r="205" spans="1:1" x14ac:dyDescent="0.3">
      <c r="A205" t="s">
        <v>1983</v>
      </c>
    </row>
    <row r="206" spans="1:1" x14ac:dyDescent="0.3">
      <c r="A206" t="s">
        <v>1983</v>
      </c>
    </row>
    <row r="207" spans="1:1" x14ac:dyDescent="0.3">
      <c r="A207" t="s">
        <v>1983</v>
      </c>
    </row>
    <row r="208" spans="1:1" x14ac:dyDescent="0.3">
      <c r="A208" t="s">
        <v>1983</v>
      </c>
    </row>
    <row r="209" spans="1:1" x14ac:dyDescent="0.3">
      <c r="A209" t="s">
        <v>1983</v>
      </c>
    </row>
    <row r="211" spans="1:1" x14ac:dyDescent="0.3">
      <c r="A211" t="s">
        <v>439</v>
      </c>
    </row>
    <row r="212" spans="1:1" x14ac:dyDescent="0.3">
      <c r="A212" t="s">
        <v>757</v>
      </c>
    </row>
    <row r="213" spans="1:1" x14ac:dyDescent="0.3">
      <c r="A213" t="s">
        <v>849</v>
      </c>
    </row>
    <row r="214" spans="1:1" x14ac:dyDescent="0.3">
      <c r="A214" t="s">
        <v>850</v>
      </c>
    </row>
    <row r="215" spans="1:1" x14ac:dyDescent="0.3">
      <c r="A215" t="s">
        <v>760</v>
      </c>
    </row>
    <row r="216" spans="1:1" x14ac:dyDescent="0.3">
      <c r="A216">
        <f>-3.22 -0.003</f>
        <v>-3.2230000000000003</v>
      </c>
    </row>
    <row r="217" spans="1:1" x14ac:dyDescent="0.3">
      <c r="A217">
        <f>-3.22 -3.223 -3.226 -3.229 -3.232 -3.235 -3.238 -3.241 -3.244 -3.247 -3.25</f>
        <v>-35.584999999999994</v>
      </c>
    </row>
    <row r="218" spans="1:1" x14ac:dyDescent="0.3">
      <c r="A218" t="s">
        <v>846</v>
      </c>
    </row>
    <row r="219" spans="1:1" x14ac:dyDescent="0.3">
      <c r="A219">
        <f>-0.37  -0.372  -0.373  -0.374  -0.376  -0.377  -0.378  -0.379  -0.381  -0.383  -0.384</f>
        <v>-4.1470000000000002</v>
      </c>
    </row>
    <row r="220" spans="1:1" x14ac:dyDescent="0.3">
      <c r="A220">
        <f>-1.37  -1.37  -1.37  -1.37  -1.37  -1.37  -1.371  -1.371  -1.372  -1.372  -1.373</f>
        <v>-15.079000000000001</v>
      </c>
    </row>
    <row r="221" spans="1:1" x14ac:dyDescent="0.3">
      <c r="A221">
        <f>-2.367  -2.367  -2.367  -2.367  -2.367  -2.368  -2.368  -2.368  -2.368  -2.368  -2.368</f>
        <v>-26.042999999999996</v>
      </c>
    </row>
    <row r="222" spans="1:1" x14ac:dyDescent="0.3">
      <c r="A222">
        <f>-3.103  -3.103  -3.102  -3.102  -3.101  -3.101  -3.102  -3.104  -3.106  -3.108  -3.11</f>
        <v>-34.142000000000003</v>
      </c>
    </row>
    <row r="223" spans="1:1" x14ac:dyDescent="0.3">
      <c r="A223">
        <f>-3.22  -3.223  -3.226  -3.229  -3.232  -3.235  -3.238  -3.241  -3.244  -3.247  -3.25</f>
        <v>-35.584999999999994</v>
      </c>
    </row>
    <row r="225" spans="1:1" x14ac:dyDescent="0.3">
      <c r="A225" t="s">
        <v>847</v>
      </c>
    </row>
    <row r="226" spans="1:1" x14ac:dyDescent="0.3">
      <c r="A226" t="s">
        <v>851</v>
      </c>
    </row>
    <row r="227" spans="1:1" x14ac:dyDescent="0.3">
      <c r="A227" t="s">
        <v>852</v>
      </c>
    </row>
    <row r="228" spans="1:1" x14ac:dyDescent="0.3">
      <c r="A228" t="s">
        <v>1984</v>
      </c>
    </row>
    <row r="229" spans="1:1" x14ac:dyDescent="0.3">
      <c r="A229" t="s">
        <v>2000</v>
      </c>
    </row>
    <row r="230" spans="1:1" x14ac:dyDescent="0.3">
      <c r="A230" t="s">
        <v>2001</v>
      </c>
    </row>
    <row r="232" spans="1:1" x14ac:dyDescent="0.3">
      <c r="A232" t="s">
        <v>848</v>
      </c>
    </row>
    <row r="233" spans="1:1" x14ac:dyDescent="0.3">
      <c r="A233" t="s">
        <v>856</v>
      </c>
    </row>
    <row r="234" spans="1:1" x14ac:dyDescent="0.3">
      <c r="A234" t="s">
        <v>857</v>
      </c>
    </row>
    <row r="235" spans="1:1" x14ac:dyDescent="0.3">
      <c r="A235" t="s">
        <v>858</v>
      </c>
    </row>
    <row r="236" spans="1:1" x14ac:dyDescent="0.3">
      <c r="A236" t="s">
        <v>2002</v>
      </c>
    </row>
    <row r="237" spans="1:1" x14ac:dyDescent="0.3">
      <c r="A237" t="s">
        <v>2003</v>
      </c>
    </row>
    <row r="239" spans="1:1" x14ac:dyDescent="0.3">
      <c r="A239" t="s">
        <v>771</v>
      </c>
    </row>
    <row r="240" spans="1:1" x14ac:dyDescent="0.3">
      <c r="A240" t="s">
        <v>2004</v>
      </c>
    </row>
    <row r="241" spans="1:1" x14ac:dyDescent="0.3">
      <c r="A241" t="s">
        <v>2004</v>
      </c>
    </row>
    <row r="242" spans="1:1" x14ac:dyDescent="0.3">
      <c r="A242" t="s">
        <v>2004</v>
      </c>
    </row>
    <row r="243" spans="1:1" x14ac:dyDescent="0.3">
      <c r="A243" t="s">
        <v>2004</v>
      </c>
    </row>
    <row r="244" spans="1:1" x14ac:dyDescent="0.3">
      <c r="A244" t="s">
        <v>2004</v>
      </c>
    </row>
    <row r="246" spans="1:1" x14ac:dyDescent="0.3">
      <c r="A246" t="s">
        <v>440</v>
      </c>
    </row>
    <row r="247" spans="1:1" x14ac:dyDescent="0.3">
      <c r="A247" t="s">
        <v>757</v>
      </c>
    </row>
    <row r="248" spans="1:1" x14ac:dyDescent="0.3">
      <c r="A248" t="s">
        <v>849</v>
      </c>
    </row>
    <row r="249" spans="1:1" x14ac:dyDescent="0.3">
      <c r="A249" t="s">
        <v>850</v>
      </c>
    </row>
    <row r="250" spans="1:1" x14ac:dyDescent="0.3">
      <c r="A250" t="s">
        <v>760</v>
      </c>
    </row>
    <row r="251" spans="1:1" x14ac:dyDescent="0.3">
      <c r="A251" t="s">
        <v>777</v>
      </c>
    </row>
    <row r="252" spans="1:1" x14ac:dyDescent="0.3">
      <c r="A252">
        <f>-3.22 -3.22 -3.22 -3.22 -3.22 -3.22 -3.22 -3.22 -3.22 -3.22 -3.22</f>
        <v>-35.419999999999995</v>
      </c>
    </row>
    <row r="253" spans="1:1" x14ac:dyDescent="0.3">
      <c r="A253" t="s">
        <v>846</v>
      </c>
    </row>
    <row r="254" spans="1:1" x14ac:dyDescent="0.3">
      <c r="A254">
        <f>-0.37  -0.372  -0.373  -0.374  -0.376  -0.377  -0.378  -0.379  -0.381  -0.383  -0.384</f>
        <v>-4.1470000000000002</v>
      </c>
    </row>
    <row r="255" spans="1:1" x14ac:dyDescent="0.3">
      <c r="A255">
        <f>-1.37  -1.37  -1.37  -1.37  -1.37  -1.37  -1.371  -1.371  -1.372  -1.372  -1.373</f>
        <v>-15.079000000000001</v>
      </c>
    </row>
    <row r="256" spans="1:1" x14ac:dyDescent="0.3">
      <c r="A256">
        <f>-2.367  -2.367  -2.367  -2.367  -2.368  -2.368  -2.368  -2.368  -2.368  -2.368  -2.368</f>
        <v>-26.043999999999993</v>
      </c>
    </row>
    <row r="257" spans="1:1" x14ac:dyDescent="0.3">
      <c r="A257">
        <f>-3.103  -3.103  -3.102  -3.101  -3.102  -3.102  -3.102  -3.103  -3.103  -3.103  -3.103</f>
        <v>-34.127000000000002</v>
      </c>
    </row>
    <row r="258" spans="1:1" x14ac:dyDescent="0.3">
      <c r="A258">
        <f>-3.22  -3.22  -3.22  -3.22  -3.22  -3.22  -3.22  -3.22  -3.22  -3.22  -3.22</f>
        <v>-35.419999999999995</v>
      </c>
    </row>
    <row r="260" spans="1:1" x14ac:dyDescent="0.3">
      <c r="A260" t="s">
        <v>847</v>
      </c>
    </row>
    <row r="261" spans="1:1" x14ac:dyDescent="0.3">
      <c r="A261" t="s">
        <v>851</v>
      </c>
    </row>
    <row r="262" spans="1:1" x14ac:dyDescent="0.3">
      <c r="A262" t="s">
        <v>1970</v>
      </c>
    </row>
    <row r="263" spans="1:1" x14ac:dyDescent="0.3">
      <c r="A263" t="s">
        <v>1971</v>
      </c>
    </row>
    <row r="264" spans="1:1" x14ac:dyDescent="0.3">
      <c r="A264" t="s">
        <v>2005</v>
      </c>
    </row>
    <row r="265" spans="1:1" x14ac:dyDescent="0.3">
      <c r="A265" t="s">
        <v>2006</v>
      </c>
    </row>
    <row r="267" spans="1:1" x14ac:dyDescent="0.3">
      <c r="A267" t="s">
        <v>848</v>
      </c>
    </row>
    <row r="268" spans="1:1" x14ac:dyDescent="0.3">
      <c r="A268" t="s">
        <v>856</v>
      </c>
    </row>
    <row r="269" spans="1:1" x14ac:dyDescent="0.3">
      <c r="A269" t="s">
        <v>857</v>
      </c>
    </row>
    <row r="270" spans="1:1" x14ac:dyDescent="0.3">
      <c r="A270" t="s">
        <v>858</v>
      </c>
    </row>
    <row r="271" spans="1:1" x14ac:dyDescent="0.3">
      <c r="A271" t="s">
        <v>2007</v>
      </c>
    </row>
    <row r="272" spans="1:1" x14ac:dyDescent="0.3">
      <c r="A272" t="s">
        <v>2008</v>
      </c>
    </row>
    <row r="274" spans="1:1" x14ac:dyDescent="0.3">
      <c r="A274" t="s">
        <v>771</v>
      </c>
    </row>
    <row r="275" spans="1:1" x14ac:dyDescent="0.3">
      <c r="A275" t="s">
        <v>1976</v>
      </c>
    </row>
    <row r="276" spans="1:1" x14ac:dyDescent="0.3">
      <c r="A276" t="s">
        <v>1976</v>
      </c>
    </row>
    <row r="277" spans="1:1" x14ac:dyDescent="0.3">
      <c r="A277" t="s">
        <v>1976</v>
      </c>
    </row>
    <row r="278" spans="1:1" x14ac:dyDescent="0.3">
      <c r="A278" t="s">
        <v>1976</v>
      </c>
    </row>
    <row r="279" spans="1:1" x14ac:dyDescent="0.3">
      <c r="A279" t="s">
        <v>1976</v>
      </c>
    </row>
    <row r="281" spans="1:1" x14ac:dyDescent="0.3">
      <c r="A281" t="s">
        <v>441</v>
      </c>
    </row>
    <row r="282" spans="1:1" x14ac:dyDescent="0.3">
      <c r="A282" t="s">
        <v>757</v>
      </c>
    </row>
    <row r="283" spans="1:1" x14ac:dyDescent="0.3">
      <c r="A283" t="s">
        <v>849</v>
      </c>
    </row>
    <row r="284" spans="1:1" x14ac:dyDescent="0.3">
      <c r="A284" t="s">
        <v>850</v>
      </c>
    </row>
    <row r="285" spans="1:1" x14ac:dyDescent="0.3">
      <c r="A285" t="s">
        <v>760</v>
      </c>
    </row>
    <row r="286" spans="1:1" x14ac:dyDescent="0.3">
      <c r="A286" t="s">
        <v>778</v>
      </c>
    </row>
    <row r="287" spans="1:1" x14ac:dyDescent="0.3">
      <c r="A287">
        <f>-3.22 -3.217 -3.214 -3.211 -3.208 -3.205 -3.202 -3.199 -3.196 -3.193 -3.19</f>
        <v>-35.254999999999995</v>
      </c>
    </row>
    <row r="288" spans="1:1" x14ac:dyDescent="0.3">
      <c r="A288" t="s">
        <v>846</v>
      </c>
    </row>
    <row r="289" spans="1:1" x14ac:dyDescent="0.3">
      <c r="A289">
        <f>-0.37  -0.372  -0.373  -0.374  -0.376  -0.377  -0.378  -0.379  -0.381  -0.383  -0.384</f>
        <v>-4.1470000000000002</v>
      </c>
    </row>
    <row r="290" spans="1:1" x14ac:dyDescent="0.3">
      <c r="A290">
        <f>-1.37  -1.37  -1.37  -1.37  -1.37  -1.37  -1.371  -1.371  -1.372  -1.372  -1.373</f>
        <v>-15.079000000000001</v>
      </c>
    </row>
    <row r="291" spans="1:1" x14ac:dyDescent="0.3">
      <c r="A291">
        <f>-2.367  -2.367  -2.367  -2.367  -2.368  -2.368  -2.368  -2.368  -2.368  -2.368  -2.368</f>
        <v>-26.043999999999993</v>
      </c>
    </row>
    <row r="292" spans="1:1" x14ac:dyDescent="0.3">
      <c r="A292">
        <f>-3.103  -3.103  -3.101  -3.101  -3.102  -3.103  -3.102  -3.101  -3.099  -3.097  -3.095</f>
        <v>-34.107000000000006</v>
      </c>
    </row>
    <row r="293" spans="1:1" x14ac:dyDescent="0.3">
      <c r="A293">
        <f>-3.22  -3.217  -3.214  -3.211  -3.208  -3.205  -3.202  -3.199  -3.196  -3.193  -3.19</f>
        <v>-35.254999999999995</v>
      </c>
    </row>
    <row r="295" spans="1:1" x14ac:dyDescent="0.3">
      <c r="A295" t="s">
        <v>847</v>
      </c>
    </row>
    <row r="296" spans="1:1" x14ac:dyDescent="0.3">
      <c r="A296" t="s">
        <v>851</v>
      </c>
    </row>
    <row r="297" spans="1:1" x14ac:dyDescent="0.3">
      <c r="A297" t="s">
        <v>1977</v>
      </c>
    </row>
    <row r="298" spans="1:1" x14ac:dyDescent="0.3">
      <c r="A298" t="s">
        <v>1995</v>
      </c>
    </row>
    <row r="299" spans="1:1" x14ac:dyDescent="0.3">
      <c r="A299" t="s">
        <v>2009</v>
      </c>
    </row>
    <row r="300" spans="1:1" x14ac:dyDescent="0.3">
      <c r="A300" t="s">
        <v>2010</v>
      </c>
    </row>
    <row r="302" spans="1:1" x14ac:dyDescent="0.3">
      <c r="A302" t="s">
        <v>848</v>
      </c>
    </row>
    <row r="303" spans="1:1" x14ac:dyDescent="0.3">
      <c r="A303" t="s">
        <v>856</v>
      </c>
    </row>
    <row r="304" spans="1:1" x14ac:dyDescent="0.3">
      <c r="A304" t="s">
        <v>857</v>
      </c>
    </row>
    <row r="305" spans="1:1" x14ac:dyDescent="0.3">
      <c r="A305" t="s">
        <v>858</v>
      </c>
    </row>
    <row r="306" spans="1:1" x14ac:dyDescent="0.3">
      <c r="A306" t="s">
        <v>2011</v>
      </c>
    </row>
    <row r="307" spans="1:1" x14ac:dyDescent="0.3">
      <c r="A307" t="s">
        <v>2012</v>
      </c>
    </row>
    <row r="309" spans="1:1" x14ac:dyDescent="0.3">
      <c r="A309" t="s">
        <v>771</v>
      </c>
    </row>
    <row r="310" spans="1:1" x14ac:dyDescent="0.3">
      <c r="A310" t="s">
        <v>2013</v>
      </c>
    </row>
    <row r="311" spans="1:1" x14ac:dyDescent="0.3">
      <c r="A311" t="s">
        <v>2013</v>
      </c>
    </row>
    <row r="312" spans="1:1" x14ac:dyDescent="0.3">
      <c r="A312" t="s">
        <v>2013</v>
      </c>
    </row>
    <row r="313" spans="1:1" x14ac:dyDescent="0.3">
      <c r="A313" t="s">
        <v>2013</v>
      </c>
    </row>
    <row r="314" spans="1:1" x14ac:dyDescent="0.3">
      <c r="A314" t="s">
        <v>2013</v>
      </c>
    </row>
    <row r="316" spans="1:1" x14ac:dyDescent="0.3">
      <c r="A316" t="s">
        <v>442</v>
      </c>
    </row>
    <row r="317" spans="1:1" x14ac:dyDescent="0.3">
      <c r="A317" t="s">
        <v>757</v>
      </c>
    </row>
    <row r="318" spans="1:1" x14ac:dyDescent="0.3">
      <c r="A318" t="s">
        <v>849</v>
      </c>
    </row>
    <row r="319" spans="1:1" x14ac:dyDescent="0.3">
      <c r="A319" t="s">
        <v>850</v>
      </c>
    </row>
    <row r="320" spans="1:1" x14ac:dyDescent="0.3">
      <c r="A320" t="s">
        <v>760</v>
      </c>
    </row>
    <row r="321" spans="1:1" x14ac:dyDescent="0.3">
      <c r="A321">
        <f>-3.21 -0.003</f>
        <v>-3.2130000000000001</v>
      </c>
    </row>
    <row r="322" spans="1:1" x14ac:dyDescent="0.3">
      <c r="A322">
        <f>-3.21 -3.213 -3.216 -3.219 -3.222 -3.225 -3.228 -3.231 -3.234 -3.237 -3.24</f>
        <v>-35.475000000000009</v>
      </c>
    </row>
    <row r="323" spans="1:1" x14ac:dyDescent="0.3">
      <c r="A323" t="s">
        <v>846</v>
      </c>
    </row>
    <row r="324" spans="1:1" x14ac:dyDescent="0.3">
      <c r="A324">
        <f>-0.37  -0.372  -0.373  -0.374  -0.376  -0.377  -0.378  -0.379  -0.381  -0.383  -0.384</f>
        <v>-4.1470000000000002</v>
      </c>
    </row>
    <row r="325" spans="1:1" x14ac:dyDescent="0.3">
      <c r="A325">
        <f>-1.37  -1.37  -1.37  -1.37  -1.37  -1.37  -1.371  -1.371  -1.372  -1.372  -1.373</f>
        <v>-15.079000000000001</v>
      </c>
    </row>
    <row r="326" spans="1:1" x14ac:dyDescent="0.3">
      <c r="A326">
        <f>-2.366  -2.366  -2.367  -2.367  -2.367  -2.368  -2.368  -2.368  -2.368  -2.368  -2.368</f>
        <v>-26.040999999999997</v>
      </c>
    </row>
    <row r="327" spans="1:1" x14ac:dyDescent="0.3">
      <c r="A327">
        <f>-3.096  -3.096  -3.095  -3.095  -3.094  -3.094  -3.095  -3.097  -3.099  -3.101  -3.103</f>
        <v>-34.064999999999998</v>
      </c>
    </row>
    <row r="328" spans="1:1" x14ac:dyDescent="0.3">
      <c r="A328">
        <f>-3.21  -3.213  -3.216  -3.219  -3.222  -3.225  -3.228  -3.231  -3.234  -3.237  -3.24</f>
        <v>-35.475000000000009</v>
      </c>
    </row>
    <row r="330" spans="1:1" x14ac:dyDescent="0.3">
      <c r="A330" t="s">
        <v>847</v>
      </c>
    </row>
    <row r="331" spans="1:1" x14ac:dyDescent="0.3">
      <c r="A331" t="s">
        <v>851</v>
      </c>
    </row>
    <row r="332" spans="1:1" x14ac:dyDescent="0.3">
      <c r="A332" t="s">
        <v>2014</v>
      </c>
    </row>
    <row r="333" spans="1:1" x14ac:dyDescent="0.3">
      <c r="A333" t="s">
        <v>2015</v>
      </c>
    </row>
    <row r="334" spans="1:1" x14ac:dyDescent="0.3">
      <c r="A334" t="s">
        <v>2016</v>
      </c>
    </row>
    <row r="335" spans="1:1" x14ac:dyDescent="0.3">
      <c r="A335" t="s">
        <v>2017</v>
      </c>
    </row>
    <row r="337" spans="1:1" x14ac:dyDescent="0.3">
      <c r="A337" t="s">
        <v>848</v>
      </c>
    </row>
    <row r="338" spans="1:1" x14ac:dyDescent="0.3">
      <c r="A338" t="s">
        <v>856</v>
      </c>
    </row>
    <row r="339" spans="1:1" x14ac:dyDescent="0.3">
      <c r="A339" t="s">
        <v>857</v>
      </c>
    </row>
    <row r="340" spans="1:1" x14ac:dyDescent="0.3">
      <c r="A340" t="s">
        <v>858</v>
      </c>
    </row>
    <row r="341" spans="1:1" x14ac:dyDescent="0.3">
      <c r="A341" t="s">
        <v>2018</v>
      </c>
    </row>
    <row r="342" spans="1:1" x14ac:dyDescent="0.3">
      <c r="A342" t="s">
        <v>2019</v>
      </c>
    </row>
    <row r="344" spans="1:1" x14ac:dyDescent="0.3">
      <c r="A344" t="s">
        <v>771</v>
      </c>
    </row>
    <row r="345" spans="1:1" x14ac:dyDescent="0.3">
      <c r="A345" t="s">
        <v>2004</v>
      </c>
    </row>
    <row r="346" spans="1:1" x14ac:dyDescent="0.3">
      <c r="A346" t="s">
        <v>2004</v>
      </c>
    </row>
    <row r="347" spans="1:1" x14ac:dyDescent="0.3">
      <c r="A347" t="s">
        <v>2004</v>
      </c>
    </row>
    <row r="348" spans="1:1" x14ac:dyDescent="0.3">
      <c r="A348" t="s">
        <v>2004</v>
      </c>
    </row>
    <row r="349" spans="1:1" x14ac:dyDescent="0.3">
      <c r="A349" t="s">
        <v>2004</v>
      </c>
    </row>
    <row r="351" spans="1:1" x14ac:dyDescent="0.3">
      <c r="A351" t="s">
        <v>443</v>
      </c>
    </row>
    <row r="352" spans="1:1" x14ac:dyDescent="0.3">
      <c r="A352" t="s">
        <v>757</v>
      </c>
    </row>
    <row r="353" spans="1:1" x14ac:dyDescent="0.3">
      <c r="A353" t="s">
        <v>849</v>
      </c>
    </row>
    <row r="354" spans="1:1" x14ac:dyDescent="0.3">
      <c r="A354" t="s">
        <v>850</v>
      </c>
    </row>
    <row r="355" spans="1:1" x14ac:dyDescent="0.3">
      <c r="A355" t="s">
        <v>760</v>
      </c>
    </row>
    <row r="356" spans="1:1" x14ac:dyDescent="0.3">
      <c r="A356" t="s">
        <v>779</v>
      </c>
    </row>
    <row r="357" spans="1:1" x14ac:dyDescent="0.3">
      <c r="A357">
        <f>-3.21 -3.21 -3.21 -3.21 -3.21 -3.21 -3.21 -3.21 -3.21 -3.21 -3.21</f>
        <v>-35.31</v>
      </c>
    </row>
    <row r="358" spans="1:1" x14ac:dyDescent="0.3">
      <c r="A358" t="s">
        <v>846</v>
      </c>
    </row>
    <row r="359" spans="1:1" x14ac:dyDescent="0.3">
      <c r="A359">
        <f>-0.37  -0.372  -0.373  -0.374  -0.376  -0.377  -0.378  -0.379  -0.381  -0.383  -0.384</f>
        <v>-4.1470000000000002</v>
      </c>
    </row>
    <row r="360" spans="1:1" x14ac:dyDescent="0.3">
      <c r="A360">
        <f>-1.37  -1.37  -1.37  -1.37  -1.37  -1.37  -1.371  -1.371  -1.372  -1.372  -1.373</f>
        <v>-15.079000000000001</v>
      </c>
    </row>
    <row r="361" spans="1:1" x14ac:dyDescent="0.3">
      <c r="A361">
        <f>-2.366  -2.366  -2.367  -2.367  -2.367  -2.367  -2.368  -2.368  -2.368  -2.368  -2.368</f>
        <v>-26.039999999999996</v>
      </c>
    </row>
    <row r="362" spans="1:1" x14ac:dyDescent="0.3">
      <c r="A362">
        <f>-3.096  -3.096  -3.095  -3.094  -3.094  -3.095  -3.095  -3.095  -3.096  -3.096  -3.096</f>
        <v>-34.048000000000002</v>
      </c>
    </row>
    <row r="363" spans="1:1" x14ac:dyDescent="0.3">
      <c r="A363">
        <f>-3.21  -3.21  -3.21  -3.21  -3.21  -3.21  -3.21  -3.21  -3.21  -3.21  -3.21</f>
        <v>-35.31</v>
      </c>
    </row>
    <row r="365" spans="1:1" x14ac:dyDescent="0.3">
      <c r="A365" t="s">
        <v>847</v>
      </c>
    </row>
    <row r="366" spans="1:1" x14ac:dyDescent="0.3">
      <c r="A366" t="s">
        <v>851</v>
      </c>
    </row>
    <row r="367" spans="1:1" x14ac:dyDescent="0.3">
      <c r="A367" t="s">
        <v>1970</v>
      </c>
    </row>
    <row r="368" spans="1:1" x14ac:dyDescent="0.3">
      <c r="A368" t="s">
        <v>2020</v>
      </c>
    </row>
    <row r="369" spans="1:1" x14ac:dyDescent="0.3">
      <c r="A369" t="s">
        <v>2021</v>
      </c>
    </row>
    <row r="370" spans="1:1" x14ac:dyDescent="0.3">
      <c r="A370" t="s">
        <v>2022</v>
      </c>
    </row>
    <row r="372" spans="1:1" x14ac:dyDescent="0.3">
      <c r="A372" t="s">
        <v>848</v>
      </c>
    </row>
    <row r="373" spans="1:1" x14ac:dyDescent="0.3">
      <c r="A373" t="s">
        <v>856</v>
      </c>
    </row>
    <row r="374" spans="1:1" x14ac:dyDescent="0.3">
      <c r="A374" t="s">
        <v>857</v>
      </c>
    </row>
    <row r="375" spans="1:1" x14ac:dyDescent="0.3">
      <c r="A375" t="s">
        <v>858</v>
      </c>
    </row>
    <row r="376" spans="1:1" x14ac:dyDescent="0.3">
      <c r="A376" t="s">
        <v>2023</v>
      </c>
    </row>
    <row r="377" spans="1:1" x14ac:dyDescent="0.3">
      <c r="A377" t="s">
        <v>2024</v>
      </c>
    </row>
    <row r="379" spans="1:1" x14ac:dyDescent="0.3">
      <c r="A379" t="s">
        <v>771</v>
      </c>
    </row>
    <row r="380" spans="1:1" x14ac:dyDescent="0.3">
      <c r="A380" t="s">
        <v>1976</v>
      </c>
    </row>
    <row r="381" spans="1:1" x14ac:dyDescent="0.3">
      <c r="A381" t="s">
        <v>1976</v>
      </c>
    </row>
    <row r="382" spans="1:1" x14ac:dyDescent="0.3">
      <c r="A382" t="s">
        <v>1976</v>
      </c>
    </row>
    <row r="383" spans="1:1" x14ac:dyDescent="0.3">
      <c r="A383" t="s">
        <v>1976</v>
      </c>
    </row>
    <row r="384" spans="1:1" x14ac:dyDescent="0.3">
      <c r="A384" t="s">
        <v>1976</v>
      </c>
    </row>
    <row r="386" spans="1:1" x14ac:dyDescent="0.3">
      <c r="A386" t="s">
        <v>444</v>
      </c>
    </row>
    <row r="387" spans="1:1" x14ac:dyDescent="0.3">
      <c r="A387" t="s">
        <v>757</v>
      </c>
    </row>
    <row r="388" spans="1:1" x14ac:dyDescent="0.3">
      <c r="A388" t="s">
        <v>849</v>
      </c>
    </row>
    <row r="389" spans="1:1" x14ac:dyDescent="0.3">
      <c r="A389" t="s">
        <v>850</v>
      </c>
    </row>
    <row r="390" spans="1:1" x14ac:dyDescent="0.3">
      <c r="A390" t="s">
        <v>760</v>
      </c>
    </row>
    <row r="391" spans="1:1" x14ac:dyDescent="0.3">
      <c r="A391" t="s">
        <v>780</v>
      </c>
    </row>
    <row r="392" spans="1:1" x14ac:dyDescent="0.3">
      <c r="A392">
        <f>-3.21 -3.207 -3.204 -3.201 -3.198 -3.195 -3.192 -3.189 -3.186 -3.183 -3.18</f>
        <v>-35.145000000000003</v>
      </c>
    </row>
    <row r="393" spans="1:1" x14ac:dyDescent="0.3">
      <c r="A393" t="s">
        <v>846</v>
      </c>
    </row>
    <row r="394" spans="1:1" x14ac:dyDescent="0.3">
      <c r="A394">
        <f>-0.37  -0.372  -0.373  -0.374  -0.376  -0.377  -0.378  -0.379  -0.381  -0.383  -0.384</f>
        <v>-4.1470000000000002</v>
      </c>
    </row>
    <row r="395" spans="1:1" x14ac:dyDescent="0.3">
      <c r="A395">
        <f>-1.37  -1.37  -1.37  -1.37  -1.37  -1.37  -1.371  -1.371  -1.372  -1.372  -1.373</f>
        <v>-15.079000000000001</v>
      </c>
    </row>
    <row r="396" spans="1:1" x14ac:dyDescent="0.3">
      <c r="A396">
        <f>-2.366  -2.366  -2.366  -2.367  -2.367  -2.367  -2.368  -2.368  -2.368  -2.368  -2.368</f>
        <v>-26.038999999999994</v>
      </c>
    </row>
    <row r="397" spans="1:1" x14ac:dyDescent="0.3">
      <c r="A397">
        <f>-3.096  -3.096  -3.095  -3.094  -3.095  -3.096  -3.095  -3.094  -3.092  -3.09  -3.088</f>
        <v>-34.030999999999999</v>
      </c>
    </row>
    <row r="398" spans="1:1" x14ac:dyDescent="0.3">
      <c r="A398">
        <f>-3.21  -3.207  -3.204  -3.201  -3.198  -3.195  -3.192  -3.189  -3.186  -3.183  -3.18</f>
        <v>-35.145000000000003</v>
      </c>
    </row>
    <row r="400" spans="1:1" x14ac:dyDescent="0.3">
      <c r="A400" t="s">
        <v>847</v>
      </c>
    </row>
    <row r="401" spans="1:1" x14ac:dyDescent="0.3">
      <c r="A401" t="s">
        <v>851</v>
      </c>
    </row>
    <row r="402" spans="1:1" x14ac:dyDescent="0.3">
      <c r="A402" t="s">
        <v>1994</v>
      </c>
    </row>
    <row r="403" spans="1:1" x14ac:dyDescent="0.3">
      <c r="A403" t="s">
        <v>2025</v>
      </c>
    </row>
    <row r="404" spans="1:1" x14ac:dyDescent="0.3">
      <c r="A404" t="s">
        <v>2026</v>
      </c>
    </row>
    <row r="405" spans="1:1" x14ac:dyDescent="0.3">
      <c r="A405" t="s">
        <v>2027</v>
      </c>
    </row>
    <row r="407" spans="1:1" x14ac:dyDescent="0.3">
      <c r="A407" t="s">
        <v>848</v>
      </c>
    </row>
    <row r="408" spans="1:1" x14ac:dyDescent="0.3">
      <c r="A408" t="s">
        <v>856</v>
      </c>
    </row>
    <row r="409" spans="1:1" x14ac:dyDescent="0.3">
      <c r="A409" t="s">
        <v>857</v>
      </c>
    </row>
    <row r="410" spans="1:1" x14ac:dyDescent="0.3">
      <c r="A410" t="s">
        <v>858</v>
      </c>
    </row>
    <row r="411" spans="1:1" x14ac:dyDescent="0.3">
      <c r="A411" t="s">
        <v>2028</v>
      </c>
    </row>
    <row r="412" spans="1:1" x14ac:dyDescent="0.3">
      <c r="A412" t="s">
        <v>2029</v>
      </c>
    </row>
    <row r="414" spans="1:1" x14ac:dyDescent="0.3">
      <c r="A414" t="s">
        <v>771</v>
      </c>
    </row>
    <row r="415" spans="1:1" x14ac:dyDescent="0.3">
      <c r="A415" t="s">
        <v>2030</v>
      </c>
    </row>
    <row r="416" spans="1:1" x14ac:dyDescent="0.3">
      <c r="A416" t="s">
        <v>2030</v>
      </c>
    </row>
    <row r="417" spans="1:1" x14ac:dyDescent="0.3">
      <c r="A417" t="s">
        <v>2030</v>
      </c>
    </row>
    <row r="418" spans="1:1" x14ac:dyDescent="0.3">
      <c r="A418" t="s">
        <v>2030</v>
      </c>
    </row>
    <row r="419" spans="1:1" x14ac:dyDescent="0.3">
      <c r="A419" t="s">
        <v>2030</v>
      </c>
    </row>
    <row r="421" spans="1:1" x14ac:dyDescent="0.3">
      <c r="A421" t="s">
        <v>445</v>
      </c>
    </row>
    <row r="422" spans="1:1" x14ac:dyDescent="0.3">
      <c r="A422" t="s">
        <v>757</v>
      </c>
    </row>
    <row r="423" spans="1:1" x14ac:dyDescent="0.3">
      <c r="A423" t="s">
        <v>849</v>
      </c>
    </row>
    <row r="424" spans="1:1" x14ac:dyDescent="0.3">
      <c r="A424" t="s">
        <v>850</v>
      </c>
    </row>
    <row r="425" spans="1:1" x14ac:dyDescent="0.3">
      <c r="A425" t="s">
        <v>760</v>
      </c>
    </row>
    <row r="426" spans="1:1" x14ac:dyDescent="0.3">
      <c r="A426">
        <f>-3.2 -0.003</f>
        <v>-3.2030000000000003</v>
      </c>
    </row>
    <row r="427" spans="1:1" x14ac:dyDescent="0.3">
      <c r="A427">
        <f>-3.2 -3.203 -3.206 -3.209 -3.212 -3.215 -3.218 -3.221 -3.224 -3.227 -3.23</f>
        <v>-35.364999999999995</v>
      </c>
    </row>
    <row r="428" spans="1:1" x14ac:dyDescent="0.3">
      <c r="A428" t="s">
        <v>846</v>
      </c>
    </row>
    <row r="429" spans="1:1" x14ac:dyDescent="0.3">
      <c r="A429">
        <f>-0.37  -0.372  -0.373  -0.374  -0.376  -0.377  -0.378  -0.379  -0.381  -0.383  -0.384</f>
        <v>-4.1470000000000002</v>
      </c>
    </row>
    <row r="430" spans="1:1" x14ac:dyDescent="0.3">
      <c r="A430">
        <f>-1.37  -1.37  -1.37  -1.37  -1.37  -1.37  -1.371  -1.371  -1.372  -1.372  -1.373</f>
        <v>-15.079000000000001</v>
      </c>
    </row>
    <row r="431" spans="1:1" x14ac:dyDescent="0.3">
      <c r="A431">
        <f>-2.366  -2.366  -2.366  -2.367  -2.367  -2.367  -2.367  -2.367  -2.368  -2.368  -2.368</f>
        <v>-26.036999999999999</v>
      </c>
    </row>
    <row r="432" spans="1:1" x14ac:dyDescent="0.3">
      <c r="A432">
        <f>-3.089  -3.089  -3.088  -3.088  -3.087  -3.087  -3.088  -3.09  -3.092  -3.094  -3.096</f>
        <v>-33.988</v>
      </c>
    </row>
    <row r="433" spans="1:1" x14ac:dyDescent="0.3">
      <c r="A433">
        <f>-3.2  -3.203  -3.206  -3.209  -3.212  -3.215  -3.218  -3.221  -3.224  -3.227  -3.23</f>
        <v>-35.364999999999995</v>
      </c>
    </row>
    <row r="435" spans="1:1" x14ac:dyDescent="0.3">
      <c r="A435" t="s">
        <v>847</v>
      </c>
    </row>
    <row r="436" spans="1:1" x14ac:dyDescent="0.3">
      <c r="A436" t="s">
        <v>851</v>
      </c>
    </row>
    <row r="437" spans="1:1" x14ac:dyDescent="0.3">
      <c r="A437" t="s">
        <v>2031</v>
      </c>
    </row>
    <row r="438" spans="1:1" x14ac:dyDescent="0.3">
      <c r="A438" t="s">
        <v>2032</v>
      </c>
    </row>
    <row r="439" spans="1:1" x14ac:dyDescent="0.3">
      <c r="A439" t="s">
        <v>2033</v>
      </c>
    </row>
    <row r="440" spans="1:1" x14ac:dyDescent="0.3">
      <c r="A440" t="s">
        <v>2034</v>
      </c>
    </row>
    <row r="442" spans="1:1" x14ac:dyDescent="0.3">
      <c r="A442" t="s">
        <v>848</v>
      </c>
    </row>
    <row r="443" spans="1:1" x14ac:dyDescent="0.3">
      <c r="A443" t="s">
        <v>856</v>
      </c>
    </row>
    <row r="444" spans="1:1" x14ac:dyDescent="0.3">
      <c r="A444" t="s">
        <v>857</v>
      </c>
    </row>
    <row r="445" spans="1:1" x14ac:dyDescent="0.3">
      <c r="A445" t="s">
        <v>858</v>
      </c>
    </row>
    <row r="446" spans="1:1" x14ac:dyDescent="0.3">
      <c r="A446" t="s">
        <v>2035</v>
      </c>
    </row>
    <row r="447" spans="1:1" x14ac:dyDescent="0.3">
      <c r="A447" t="s">
        <v>2036</v>
      </c>
    </row>
    <row r="449" spans="1:1" x14ac:dyDescent="0.3">
      <c r="A449" t="s">
        <v>771</v>
      </c>
    </row>
    <row r="450" spans="1:1" x14ac:dyDescent="0.3">
      <c r="A450" t="s">
        <v>2037</v>
      </c>
    </row>
    <row r="451" spans="1:1" x14ac:dyDescent="0.3">
      <c r="A451" t="s">
        <v>2037</v>
      </c>
    </row>
    <row r="452" spans="1:1" x14ac:dyDescent="0.3">
      <c r="A452" t="s">
        <v>2037</v>
      </c>
    </row>
    <row r="453" spans="1:1" x14ac:dyDescent="0.3">
      <c r="A453" t="s">
        <v>2037</v>
      </c>
    </row>
    <row r="454" spans="1:1" x14ac:dyDescent="0.3">
      <c r="A454" t="s">
        <v>2037</v>
      </c>
    </row>
    <row r="456" spans="1:1" x14ac:dyDescent="0.3">
      <c r="A456" t="s">
        <v>446</v>
      </c>
    </row>
    <row r="457" spans="1:1" x14ac:dyDescent="0.3">
      <c r="A457" t="s">
        <v>757</v>
      </c>
    </row>
    <row r="458" spans="1:1" x14ac:dyDescent="0.3">
      <c r="A458" t="s">
        <v>849</v>
      </c>
    </row>
    <row r="459" spans="1:1" x14ac:dyDescent="0.3">
      <c r="A459" t="s">
        <v>850</v>
      </c>
    </row>
    <row r="460" spans="1:1" x14ac:dyDescent="0.3">
      <c r="A460" t="s">
        <v>760</v>
      </c>
    </row>
    <row r="461" spans="1:1" x14ac:dyDescent="0.3">
      <c r="A461" t="s">
        <v>781</v>
      </c>
    </row>
    <row r="462" spans="1:1" x14ac:dyDescent="0.3">
      <c r="A462">
        <f>-3.2 -3.2 -3.2 -3.2 -3.2 -3.2 -3.2 -3.2 -3.2 -3.2 -3.2</f>
        <v>-35.199999999999996</v>
      </c>
    </row>
    <row r="463" spans="1:1" x14ac:dyDescent="0.3">
      <c r="A463" t="s">
        <v>846</v>
      </c>
    </row>
    <row r="464" spans="1:1" x14ac:dyDescent="0.3">
      <c r="A464">
        <f>-0.37  -0.372  -0.373  -0.374  -0.376  -0.377  -0.378  -0.379  -0.381  -0.383  -0.384</f>
        <v>-4.1470000000000002</v>
      </c>
    </row>
    <row r="465" spans="1:1" x14ac:dyDescent="0.3">
      <c r="A465">
        <f>-1.37  -1.37  -1.37  -1.37  -1.37  -1.37  -1.371  -1.371  -1.372  -1.372  -1.373</f>
        <v>-15.079000000000001</v>
      </c>
    </row>
    <row r="466" spans="1:1" x14ac:dyDescent="0.3">
      <c r="A466">
        <f>-2.366  -2.366  -2.366  -2.367  -2.367  -2.367  -2.367  -2.368  -2.368  -2.368  -2.368</f>
        <v>-26.037999999999997</v>
      </c>
    </row>
    <row r="467" spans="1:1" x14ac:dyDescent="0.3">
      <c r="A467">
        <f>-3.089  -3.089  -3.088  -3.087  -3.088  -3.088  -3.088  -3.088  -3.089  -3.089  -3.089</f>
        <v>-33.972000000000001</v>
      </c>
    </row>
    <row r="468" spans="1:1" x14ac:dyDescent="0.3">
      <c r="A468">
        <f>-3.2  -3.2  -3.2  -3.2  -3.2  -3.2  -3.2  -3.2  -3.2  -3.2  -3.2</f>
        <v>-35.199999999999996</v>
      </c>
    </row>
    <row r="470" spans="1:1" x14ac:dyDescent="0.3">
      <c r="A470" t="s">
        <v>847</v>
      </c>
    </row>
    <row r="471" spans="1:1" x14ac:dyDescent="0.3">
      <c r="A471" t="s">
        <v>851</v>
      </c>
    </row>
    <row r="472" spans="1:1" x14ac:dyDescent="0.3">
      <c r="A472" t="s">
        <v>1970</v>
      </c>
    </row>
    <row r="473" spans="1:1" x14ac:dyDescent="0.3">
      <c r="A473" t="s">
        <v>2038</v>
      </c>
    </row>
    <row r="474" spans="1:1" x14ac:dyDescent="0.3">
      <c r="A474" t="s">
        <v>2039</v>
      </c>
    </row>
    <row r="475" spans="1:1" x14ac:dyDescent="0.3">
      <c r="A475" t="s">
        <v>2040</v>
      </c>
    </row>
    <row r="477" spans="1:1" x14ac:dyDescent="0.3">
      <c r="A477" t="s">
        <v>848</v>
      </c>
    </row>
    <row r="478" spans="1:1" x14ac:dyDescent="0.3">
      <c r="A478" t="s">
        <v>856</v>
      </c>
    </row>
    <row r="479" spans="1:1" x14ac:dyDescent="0.3">
      <c r="A479" t="s">
        <v>857</v>
      </c>
    </row>
    <row r="480" spans="1:1" x14ac:dyDescent="0.3">
      <c r="A480" t="s">
        <v>858</v>
      </c>
    </row>
    <row r="481" spans="1:1" x14ac:dyDescent="0.3">
      <c r="A481" t="s">
        <v>2041</v>
      </c>
    </row>
    <row r="482" spans="1:1" x14ac:dyDescent="0.3">
      <c r="A482" t="s">
        <v>2024</v>
      </c>
    </row>
    <row r="484" spans="1:1" x14ac:dyDescent="0.3">
      <c r="A484" t="s">
        <v>771</v>
      </c>
    </row>
    <row r="485" spans="1:1" x14ac:dyDescent="0.3">
      <c r="A485" t="s">
        <v>2042</v>
      </c>
    </row>
    <row r="486" spans="1:1" x14ac:dyDescent="0.3">
      <c r="A486" t="s">
        <v>2042</v>
      </c>
    </row>
    <row r="487" spans="1:1" x14ac:dyDescent="0.3">
      <c r="A487" t="s">
        <v>2042</v>
      </c>
    </row>
    <row r="488" spans="1:1" x14ac:dyDescent="0.3">
      <c r="A488" t="s">
        <v>2042</v>
      </c>
    </row>
    <row r="489" spans="1:1" x14ac:dyDescent="0.3">
      <c r="A489" t="s">
        <v>2042</v>
      </c>
    </row>
    <row r="491" spans="1:1" x14ac:dyDescent="0.3">
      <c r="A491" t="s">
        <v>447</v>
      </c>
    </row>
    <row r="492" spans="1:1" x14ac:dyDescent="0.3">
      <c r="A492" t="s">
        <v>757</v>
      </c>
    </row>
    <row r="493" spans="1:1" x14ac:dyDescent="0.3">
      <c r="A493" t="s">
        <v>849</v>
      </c>
    </row>
    <row r="494" spans="1:1" x14ac:dyDescent="0.3">
      <c r="A494" t="s">
        <v>850</v>
      </c>
    </row>
    <row r="495" spans="1:1" x14ac:dyDescent="0.3">
      <c r="A495" t="s">
        <v>760</v>
      </c>
    </row>
    <row r="496" spans="1:1" x14ac:dyDescent="0.3">
      <c r="A496" t="s">
        <v>782</v>
      </c>
    </row>
    <row r="497" spans="1:1" x14ac:dyDescent="0.3">
      <c r="A497">
        <f>-3.2 -3.197 -3.194 -3.191 -3.188 -3.185 -3.182 -3.179 -3.176 -3.173 -3.17</f>
        <v>-35.035000000000004</v>
      </c>
    </row>
    <row r="498" spans="1:1" x14ac:dyDescent="0.3">
      <c r="A498" t="s">
        <v>846</v>
      </c>
    </row>
    <row r="499" spans="1:1" x14ac:dyDescent="0.3">
      <c r="A499">
        <f>-0.37  -0.372  -0.373  -0.374  -0.376  -0.377  -0.378  -0.379  -0.381  -0.383  -0.384</f>
        <v>-4.1470000000000002</v>
      </c>
    </row>
    <row r="500" spans="1:1" x14ac:dyDescent="0.3">
      <c r="A500">
        <f>-1.37  -1.37  -1.37  -1.37  -1.37  -1.37  -1.371  -1.371  -1.372  -1.372  -1.373</f>
        <v>-15.079000000000001</v>
      </c>
    </row>
    <row r="501" spans="1:1" x14ac:dyDescent="0.3">
      <c r="A501">
        <f>-2.366  -2.366  -2.366  -2.367  -2.367  -2.367  -2.367  -2.368  -2.368  -2.368  -2.368</f>
        <v>-26.037999999999997</v>
      </c>
    </row>
    <row r="502" spans="1:1" x14ac:dyDescent="0.3">
      <c r="A502">
        <f>-3.089  -3.089  -3.088  -3.087  -3.088  -3.089  -3.088  -3.087  -3.085  -3.083  -3.081</f>
        <v>-33.954000000000001</v>
      </c>
    </row>
    <row r="503" spans="1:1" x14ac:dyDescent="0.3">
      <c r="A503">
        <f>-3.2  -3.197  -3.194  -3.191  -3.188  -3.185  -3.182  -3.179  -3.176  -3.173  -3.17</f>
        <v>-35.035000000000004</v>
      </c>
    </row>
    <row r="505" spans="1:1" x14ac:dyDescent="0.3">
      <c r="A505" t="s">
        <v>847</v>
      </c>
    </row>
    <row r="506" spans="1:1" x14ac:dyDescent="0.3">
      <c r="A506" t="s">
        <v>851</v>
      </c>
    </row>
    <row r="507" spans="1:1" x14ac:dyDescent="0.3">
      <c r="A507" t="s">
        <v>2043</v>
      </c>
    </row>
    <row r="508" spans="1:1" x14ac:dyDescent="0.3">
      <c r="A508" t="s">
        <v>2044</v>
      </c>
    </row>
    <row r="509" spans="1:1" x14ac:dyDescent="0.3">
      <c r="A509" t="s">
        <v>2045</v>
      </c>
    </row>
    <row r="510" spans="1:1" x14ac:dyDescent="0.3">
      <c r="A510" t="s">
        <v>2046</v>
      </c>
    </row>
    <row r="512" spans="1:1" x14ac:dyDescent="0.3">
      <c r="A512" t="s">
        <v>848</v>
      </c>
    </row>
    <row r="513" spans="1:1" x14ac:dyDescent="0.3">
      <c r="A513" t="s">
        <v>856</v>
      </c>
    </row>
    <row r="514" spans="1:1" x14ac:dyDescent="0.3">
      <c r="A514" t="s">
        <v>857</v>
      </c>
    </row>
    <row r="515" spans="1:1" x14ac:dyDescent="0.3">
      <c r="A515" t="s">
        <v>858</v>
      </c>
    </row>
    <row r="516" spans="1:1" x14ac:dyDescent="0.3">
      <c r="A516" t="s">
        <v>2047</v>
      </c>
    </row>
    <row r="517" spans="1:1" x14ac:dyDescent="0.3">
      <c r="A517" t="s">
        <v>2048</v>
      </c>
    </row>
    <row r="519" spans="1:1" x14ac:dyDescent="0.3">
      <c r="A519" t="s">
        <v>771</v>
      </c>
    </row>
    <row r="520" spans="1:1" x14ac:dyDescent="0.3">
      <c r="A520" t="s">
        <v>2049</v>
      </c>
    </row>
    <row r="521" spans="1:1" x14ac:dyDescent="0.3">
      <c r="A521" t="s">
        <v>2049</v>
      </c>
    </row>
    <row r="522" spans="1:1" x14ac:dyDescent="0.3">
      <c r="A522" t="s">
        <v>2049</v>
      </c>
    </row>
    <row r="523" spans="1:1" x14ac:dyDescent="0.3">
      <c r="A523" t="s">
        <v>2049</v>
      </c>
    </row>
    <row r="524" spans="1:1" x14ac:dyDescent="0.3">
      <c r="A524" t="s">
        <v>2049</v>
      </c>
    </row>
    <row r="526" spans="1:1" x14ac:dyDescent="0.3">
      <c r="A526" t="s">
        <v>448</v>
      </c>
    </row>
    <row r="527" spans="1:1" x14ac:dyDescent="0.3">
      <c r="A527" t="s">
        <v>757</v>
      </c>
    </row>
    <row r="528" spans="1:1" x14ac:dyDescent="0.3">
      <c r="A528" t="s">
        <v>849</v>
      </c>
    </row>
    <row r="529" spans="1:1" x14ac:dyDescent="0.3">
      <c r="A529" t="s">
        <v>850</v>
      </c>
    </row>
    <row r="530" spans="1:1" x14ac:dyDescent="0.3">
      <c r="A530" t="s">
        <v>760</v>
      </c>
    </row>
    <row r="531" spans="1:1" x14ac:dyDescent="0.3">
      <c r="A531">
        <f>-3.19 -0.003</f>
        <v>-3.1930000000000001</v>
      </c>
    </row>
    <row r="532" spans="1:1" x14ac:dyDescent="0.3">
      <c r="A532">
        <f>-3.19 -3.193 -3.196 -3.199 -3.202 -3.205 -3.208 -3.211 -3.214 -3.217 -3.22</f>
        <v>-35.254999999999995</v>
      </c>
    </row>
    <row r="533" spans="1:1" x14ac:dyDescent="0.3">
      <c r="A533" t="s">
        <v>846</v>
      </c>
    </row>
    <row r="534" spans="1:1" x14ac:dyDescent="0.3">
      <c r="A534">
        <f>-0.37  -0.372  -0.373  -0.374  -0.376  -0.377  -0.378  -0.379  -0.381  -0.383  -0.384</f>
        <v>-4.1470000000000002</v>
      </c>
    </row>
    <row r="535" spans="1:1" x14ac:dyDescent="0.3">
      <c r="A535">
        <f>-1.37  -1.37  -1.37  -1.37  -1.37  -1.37  -1.371  -1.371  -1.372  -1.372  -1.373</f>
        <v>-15.079000000000001</v>
      </c>
    </row>
    <row r="536" spans="1:1" x14ac:dyDescent="0.3">
      <c r="A536">
        <f>-2.366  -2.366  -2.366  -2.366  -2.367  -2.367  -2.367  -2.367  -2.367  -2.368  -2.368</f>
        <v>-26.035</v>
      </c>
    </row>
    <row r="537" spans="1:1" x14ac:dyDescent="0.3">
      <c r="A537">
        <f>-3.082  -3.081  -3.081  -3.081  -3.079  -3.079  -3.081  -3.083  -3.085  -3.087  -3.089</f>
        <v>-33.908000000000001</v>
      </c>
    </row>
    <row r="538" spans="1:1" x14ac:dyDescent="0.3">
      <c r="A538">
        <f>-3.19  -3.193  -3.196  -3.199  -3.202  -3.205  -3.208  -3.211  -3.214  -3.217  -3.22</f>
        <v>-35.254999999999995</v>
      </c>
    </row>
    <row r="540" spans="1:1" x14ac:dyDescent="0.3">
      <c r="A540" t="s">
        <v>847</v>
      </c>
    </row>
    <row r="541" spans="1:1" x14ac:dyDescent="0.3">
      <c r="A541" t="s">
        <v>851</v>
      </c>
    </row>
    <row r="542" spans="1:1" x14ac:dyDescent="0.3">
      <c r="A542" t="s">
        <v>2014</v>
      </c>
    </row>
    <row r="543" spans="1:1" x14ac:dyDescent="0.3">
      <c r="A543" t="s">
        <v>2050</v>
      </c>
    </row>
    <row r="544" spans="1:1" x14ac:dyDescent="0.3">
      <c r="A544" t="s">
        <v>2051</v>
      </c>
    </row>
    <row r="545" spans="1:1" x14ac:dyDescent="0.3">
      <c r="A545" t="s">
        <v>2052</v>
      </c>
    </row>
    <row r="547" spans="1:1" x14ac:dyDescent="0.3">
      <c r="A547" t="s">
        <v>848</v>
      </c>
    </row>
    <row r="548" spans="1:1" x14ac:dyDescent="0.3">
      <c r="A548" t="s">
        <v>856</v>
      </c>
    </row>
    <row r="549" spans="1:1" x14ac:dyDescent="0.3">
      <c r="A549" t="s">
        <v>857</v>
      </c>
    </row>
    <row r="550" spans="1:1" x14ac:dyDescent="0.3">
      <c r="A550" t="s">
        <v>858</v>
      </c>
    </row>
    <row r="551" spans="1:1" x14ac:dyDescent="0.3">
      <c r="A551" t="s">
        <v>2053</v>
      </c>
    </row>
    <row r="552" spans="1:1" x14ac:dyDescent="0.3">
      <c r="A552" t="s">
        <v>2054</v>
      </c>
    </row>
    <row r="554" spans="1:1" x14ac:dyDescent="0.3">
      <c r="A554" t="s">
        <v>771</v>
      </c>
    </row>
    <row r="555" spans="1:1" x14ac:dyDescent="0.3">
      <c r="A555" t="s">
        <v>2037</v>
      </c>
    </row>
    <row r="556" spans="1:1" x14ac:dyDescent="0.3">
      <c r="A556" t="s">
        <v>2037</v>
      </c>
    </row>
    <row r="557" spans="1:1" x14ac:dyDescent="0.3">
      <c r="A557" t="s">
        <v>2037</v>
      </c>
    </row>
    <row r="558" spans="1:1" x14ac:dyDescent="0.3">
      <c r="A558" t="s">
        <v>2037</v>
      </c>
    </row>
    <row r="559" spans="1:1" x14ac:dyDescent="0.3">
      <c r="A559" t="s">
        <v>2037</v>
      </c>
    </row>
    <row r="561" spans="1:1" x14ac:dyDescent="0.3">
      <c r="A561" t="s">
        <v>449</v>
      </c>
    </row>
    <row r="562" spans="1:1" x14ac:dyDescent="0.3">
      <c r="A562" t="s">
        <v>757</v>
      </c>
    </row>
    <row r="563" spans="1:1" x14ac:dyDescent="0.3">
      <c r="A563" t="s">
        <v>849</v>
      </c>
    </row>
    <row r="564" spans="1:1" x14ac:dyDescent="0.3">
      <c r="A564" t="s">
        <v>850</v>
      </c>
    </row>
    <row r="565" spans="1:1" x14ac:dyDescent="0.3">
      <c r="A565" t="s">
        <v>760</v>
      </c>
    </row>
    <row r="566" spans="1:1" x14ac:dyDescent="0.3">
      <c r="A566" t="s">
        <v>783</v>
      </c>
    </row>
    <row r="567" spans="1:1" x14ac:dyDescent="0.3">
      <c r="A567">
        <f>-3.19 -3.19 -3.19 -3.19 -3.19 -3.19 -3.19 -3.19 -3.19 -3.19 -3.19</f>
        <v>-35.090000000000003</v>
      </c>
    </row>
    <row r="568" spans="1:1" x14ac:dyDescent="0.3">
      <c r="A568" t="s">
        <v>846</v>
      </c>
    </row>
    <row r="569" spans="1:1" x14ac:dyDescent="0.3">
      <c r="A569">
        <f>-0.37  -0.372  -0.373  -0.374  -0.376  -0.377  -0.378  -0.379  -0.381  -0.383  -0.384</f>
        <v>-4.1470000000000002</v>
      </c>
    </row>
    <row r="570" spans="1:1" x14ac:dyDescent="0.3">
      <c r="A570">
        <f>-1.37  -1.37  -1.37  -1.37  -1.37  -1.37  -1.371  -1.371  -1.372  -1.372  -1.373</f>
        <v>-15.079000000000001</v>
      </c>
    </row>
    <row r="571" spans="1:1" x14ac:dyDescent="0.3">
      <c r="A571">
        <f>-2.366  -2.366  -2.366  -2.366  -2.367  -2.367  -2.367  -2.367  -2.368  -2.368  -2.368</f>
        <v>-26.035999999999998</v>
      </c>
    </row>
    <row r="572" spans="1:1" x14ac:dyDescent="0.3">
      <c r="A572">
        <f>-3.082  -3.082  -3.081  -3.08  -3.08  -3.08  -3.081  -3.081  -3.082  -3.082  -3.082</f>
        <v>-33.893000000000001</v>
      </c>
    </row>
    <row r="573" spans="1:1" x14ac:dyDescent="0.3">
      <c r="A573">
        <f>-3.19  -3.19  -3.19  -3.19  -3.19  -3.19  -3.19  -3.19  -3.19  -3.19  -3.19</f>
        <v>-35.090000000000003</v>
      </c>
    </row>
    <row r="575" spans="1:1" x14ac:dyDescent="0.3">
      <c r="A575" t="s">
        <v>847</v>
      </c>
    </row>
    <row r="576" spans="1:1" x14ac:dyDescent="0.3">
      <c r="A576" t="s">
        <v>851</v>
      </c>
    </row>
    <row r="577" spans="1:1" x14ac:dyDescent="0.3">
      <c r="A577" t="s">
        <v>1970</v>
      </c>
    </row>
    <row r="578" spans="1:1" x14ac:dyDescent="0.3">
      <c r="A578" t="s">
        <v>2055</v>
      </c>
    </row>
    <row r="579" spans="1:1" x14ac:dyDescent="0.3">
      <c r="A579" t="s">
        <v>2056</v>
      </c>
    </row>
    <row r="580" spans="1:1" x14ac:dyDescent="0.3">
      <c r="A580" t="s">
        <v>2057</v>
      </c>
    </row>
    <row r="582" spans="1:1" x14ac:dyDescent="0.3">
      <c r="A582" t="s">
        <v>848</v>
      </c>
    </row>
    <row r="583" spans="1:1" x14ac:dyDescent="0.3">
      <c r="A583" t="s">
        <v>856</v>
      </c>
    </row>
    <row r="584" spans="1:1" x14ac:dyDescent="0.3">
      <c r="A584" t="s">
        <v>857</v>
      </c>
    </row>
    <row r="585" spans="1:1" x14ac:dyDescent="0.3">
      <c r="A585" t="s">
        <v>858</v>
      </c>
    </row>
    <row r="586" spans="1:1" x14ac:dyDescent="0.3">
      <c r="A586" t="s">
        <v>2058</v>
      </c>
    </row>
    <row r="587" spans="1:1" x14ac:dyDescent="0.3">
      <c r="A587" t="s">
        <v>2059</v>
      </c>
    </row>
    <row r="589" spans="1:1" x14ac:dyDescent="0.3">
      <c r="A589" t="s">
        <v>771</v>
      </c>
    </row>
    <row r="590" spans="1:1" x14ac:dyDescent="0.3">
      <c r="A590" t="s">
        <v>2060</v>
      </c>
    </row>
    <row r="591" spans="1:1" x14ac:dyDescent="0.3">
      <c r="A591" t="s">
        <v>2060</v>
      </c>
    </row>
    <row r="592" spans="1:1" x14ac:dyDescent="0.3">
      <c r="A592" t="s">
        <v>2060</v>
      </c>
    </row>
    <row r="593" spans="1:1" x14ac:dyDescent="0.3">
      <c r="A593" t="s">
        <v>2060</v>
      </c>
    </row>
    <row r="594" spans="1:1" x14ac:dyDescent="0.3">
      <c r="A594" t="s">
        <v>2060</v>
      </c>
    </row>
    <row r="596" spans="1:1" x14ac:dyDescent="0.3">
      <c r="A596" t="s">
        <v>450</v>
      </c>
    </row>
    <row r="597" spans="1:1" x14ac:dyDescent="0.3">
      <c r="A597" t="s">
        <v>757</v>
      </c>
    </row>
    <row r="598" spans="1:1" x14ac:dyDescent="0.3">
      <c r="A598" t="s">
        <v>849</v>
      </c>
    </row>
    <row r="599" spans="1:1" x14ac:dyDescent="0.3">
      <c r="A599" t="s">
        <v>850</v>
      </c>
    </row>
    <row r="600" spans="1:1" x14ac:dyDescent="0.3">
      <c r="A600" t="s">
        <v>760</v>
      </c>
    </row>
    <row r="601" spans="1:1" x14ac:dyDescent="0.3">
      <c r="A601" t="s">
        <v>784</v>
      </c>
    </row>
    <row r="602" spans="1:1" x14ac:dyDescent="0.3">
      <c r="A602">
        <f>-3.19 -3.187 -3.184 -3.181 -3.178 -3.175 -3.172 -3.169 -3.166 -3.163 -3.16</f>
        <v>-34.925000000000004</v>
      </c>
    </row>
    <row r="603" spans="1:1" x14ac:dyDescent="0.3">
      <c r="A603" t="s">
        <v>846</v>
      </c>
    </row>
    <row r="604" spans="1:1" x14ac:dyDescent="0.3">
      <c r="A604">
        <f>-0.37  -0.372  -0.373  -0.374  -0.376  -0.377  -0.378  -0.379  -0.381  -0.383  -0.384</f>
        <v>-4.1470000000000002</v>
      </c>
    </row>
    <row r="605" spans="1:1" x14ac:dyDescent="0.3">
      <c r="A605">
        <f>-1.37  -1.37  -1.37  -1.37  -1.37  -1.37  -1.371  -1.371  -1.372  -1.372  -1.373</f>
        <v>-15.079000000000001</v>
      </c>
    </row>
    <row r="606" spans="1:1" x14ac:dyDescent="0.3">
      <c r="A606">
        <f>-2.366  -2.366  -2.366  -2.366  -2.367  -2.367  -2.367  -2.368  -2.368  -2.368  -2.368</f>
        <v>-26.036999999999995</v>
      </c>
    </row>
    <row r="607" spans="1:1" x14ac:dyDescent="0.3">
      <c r="A607">
        <f>-3.082  -3.082  -3.08  -3.08  -3.081  -3.081  -3.081  -3.079  -3.078  -3.076  -3.074</f>
        <v>-33.874000000000002</v>
      </c>
    </row>
    <row r="608" spans="1:1" x14ac:dyDescent="0.3">
      <c r="A608">
        <f>-3.19  -3.187  -3.184  -3.181  -3.178  -3.175  -3.172  -3.169  -3.166  -3.163  -3.16</f>
        <v>-34.925000000000004</v>
      </c>
    </row>
    <row r="610" spans="1:1" x14ac:dyDescent="0.3">
      <c r="A610" t="s">
        <v>847</v>
      </c>
    </row>
    <row r="611" spans="1:1" x14ac:dyDescent="0.3">
      <c r="A611" t="s">
        <v>851</v>
      </c>
    </row>
    <row r="612" spans="1:1" x14ac:dyDescent="0.3">
      <c r="A612" t="s">
        <v>2061</v>
      </c>
    </row>
    <row r="613" spans="1:1" x14ac:dyDescent="0.3">
      <c r="A613" t="s">
        <v>2044</v>
      </c>
    </row>
    <row r="614" spans="1:1" x14ac:dyDescent="0.3">
      <c r="A614" t="s">
        <v>2062</v>
      </c>
    </row>
    <row r="615" spans="1:1" x14ac:dyDescent="0.3">
      <c r="A615" t="s">
        <v>2063</v>
      </c>
    </row>
    <row r="617" spans="1:1" x14ac:dyDescent="0.3">
      <c r="A617" t="s">
        <v>848</v>
      </c>
    </row>
    <row r="618" spans="1:1" x14ac:dyDescent="0.3">
      <c r="A618" t="s">
        <v>856</v>
      </c>
    </row>
    <row r="619" spans="1:1" x14ac:dyDescent="0.3">
      <c r="A619" t="s">
        <v>857</v>
      </c>
    </row>
    <row r="620" spans="1:1" x14ac:dyDescent="0.3">
      <c r="A620" t="s">
        <v>858</v>
      </c>
    </row>
    <row r="621" spans="1:1" x14ac:dyDescent="0.3">
      <c r="A621" t="s">
        <v>2064</v>
      </c>
    </row>
    <row r="622" spans="1:1" x14ac:dyDescent="0.3">
      <c r="A622" t="s">
        <v>2065</v>
      </c>
    </row>
    <row r="624" spans="1:1" x14ac:dyDescent="0.3">
      <c r="A624" t="s">
        <v>771</v>
      </c>
    </row>
    <row r="625" spans="1:1" x14ac:dyDescent="0.3">
      <c r="A625" t="s">
        <v>2066</v>
      </c>
    </row>
    <row r="626" spans="1:1" x14ac:dyDescent="0.3">
      <c r="A626" t="s">
        <v>2066</v>
      </c>
    </row>
    <row r="627" spans="1:1" x14ac:dyDescent="0.3">
      <c r="A627" t="s">
        <v>2066</v>
      </c>
    </row>
    <row r="628" spans="1:1" x14ac:dyDescent="0.3">
      <c r="A628" t="s">
        <v>2066</v>
      </c>
    </row>
    <row r="629" spans="1:1" x14ac:dyDescent="0.3">
      <c r="A629" t="s">
        <v>2066</v>
      </c>
    </row>
    <row r="631" spans="1:1" x14ac:dyDescent="0.3">
      <c r="A631" t="s">
        <v>451</v>
      </c>
    </row>
    <row r="632" spans="1:1" x14ac:dyDescent="0.3">
      <c r="A632" t="s">
        <v>757</v>
      </c>
    </row>
    <row r="633" spans="1:1" x14ac:dyDescent="0.3">
      <c r="A633" t="s">
        <v>849</v>
      </c>
    </row>
    <row r="634" spans="1:1" x14ac:dyDescent="0.3">
      <c r="A634" t="s">
        <v>850</v>
      </c>
    </row>
    <row r="635" spans="1:1" x14ac:dyDescent="0.3">
      <c r="A635" t="s">
        <v>760</v>
      </c>
    </row>
    <row r="636" spans="1:1" x14ac:dyDescent="0.3">
      <c r="A636">
        <f>-3.18 -0.003</f>
        <v>-3.1830000000000003</v>
      </c>
    </row>
    <row r="637" spans="1:1" x14ac:dyDescent="0.3">
      <c r="A637">
        <f>-3.18 -3.183 -3.186 -3.189 -3.192 -3.195 -3.198 -3.201 -3.204 -3.207 -3.21</f>
        <v>-35.145000000000003</v>
      </c>
    </row>
    <row r="638" spans="1:1" x14ac:dyDescent="0.3">
      <c r="A638" t="s">
        <v>846</v>
      </c>
    </row>
    <row r="639" spans="1:1" x14ac:dyDescent="0.3">
      <c r="A639">
        <f>-0.37  -0.372  -0.373  -0.374  -0.376  -0.377  -0.378  -0.379  -0.381  -0.383  -0.384</f>
        <v>-4.1470000000000002</v>
      </c>
    </row>
    <row r="640" spans="1:1" x14ac:dyDescent="0.3">
      <c r="A640">
        <f>-1.37  -1.37  -1.37  -1.37  -1.37  -1.37  -1.371  -1.371  -1.372  -1.372  -1.373</f>
        <v>-15.079000000000001</v>
      </c>
    </row>
    <row r="641" spans="1:1" x14ac:dyDescent="0.3">
      <c r="A641">
        <f>-2.366  -2.366  -2.366  -2.366  -2.366  -2.367  -2.367  -2.367  -2.367  -2.368  -2.368</f>
        <v>-26.033999999999999</v>
      </c>
    </row>
    <row r="642" spans="1:1" x14ac:dyDescent="0.3">
      <c r="A642">
        <f>-3.075  -3.074  -3.074  -3.073  -3.072  -3.072  -3.074  -3.076  -3.078  -3.08  -3.082</f>
        <v>-33.83</v>
      </c>
    </row>
    <row r="643" spans="1:1" x14ac:dyDescent="0.3">
      <c r="A643">
        <f>-3.18  -3.183  -3.186  -3.189  -3.192  -3.195  -3.198  -3.201  -3.204  -3.207  -3.21</f>
        <v>-35.145000000000003</v>
      </c>
    </row>
    <row r="645" spans="1:1" x14ac:dyDescent="0.3">
      <c r="A645" t="s">
        <v>847</v>
      </c>
    </row>
    <row r="646" spans="1:1" x14ac:dyDescent="0.3">
      <c r="A646" t="s">
        <v>851</v>
      </c>
    </row>
    <row r="647" spans="1:1" x14ac:dyDescent="0.3">
      <c r="A647" t="s">
        <v>852</v>
      </c>
    </row>
    <row r="648" spans="1:1" x14ac:dyDescent="0.3">
      <c r="A648" t="s">
        <v>2067</v>
      </c>
    </row>
    <row r="649" spans="1:1" x14ac:dyDescent="0.3">
      <c r="A649" t="s">
        <v>2068</v>
      </c>
    </row>
    <row r="650" spans="1:1" x14ac:dyDescent="0.3">
      <c r="A650" t="s">
        <v>2069</v>
      </c>
    </row>
    <row r="652" spans="1:1" x14ac:dyDescent="0.3">
      <c r="A652" t="s">
        <v>848</v>
      </c>
    </row>
    <row r="653" spans="1:1" x14ac:dyDescent="0.3">
      <c r="A653" t="s">
        <v>856</v>
      </c>
    </row>
    <row r="654" spans="1:1" x14ac:dyDescent="0.3">
      <c r="A654" t="s">
        <v>857</v>
      </c>
    </row>
    <row r="655" spans="1:1" x14ac:dyDescent="0.3">
      <c r="A655" t="s">
        <v>858</v>
      </c>
    </row>
    <row r="656" spans="1:1" x14ac:dyDescent="0.3">
      <c r="A656" t="s">
        <v>2070</v>
      </c>
    </row>
    <row r="657" spans="1:1" x14ac:dyDescent="0.3">
      <c r="A657" t="s">
        <v>2054</v>
      </c>
    </row>
    <row r="659" spans="1:1" x14ac:dyDescent="0.3">
      <c r="A659" t="s">
        <v>771</v>
      </c>
    </row>
    <row r="660" spans="1:1" x14ac:dyDescent="0.3">
      <c r="A660" t="s">
        <v>2071</v>
      </c>
    </row>
    <row r="661" spans="1:1" x14ac:dyDescent="0.3">
      <c r="A661" t="s">
        <v>2071</v>
      </c>
    </row>
    <row r="662" spans="1:1" x14ac:dyDescent="0.3">
      <c r="A662" t="s">
        <v>2071</v>
      </c>
    </row>
    <row r="663" spans="1:1" x14ac:dyDescent="0.3">
      <c r="A663" t="s">
        <v>2071</v>
      </c>
    </row>
    <row r="664" spans="1:1" x14ac:dyDescent="0.3">
      <c r="A664" t="s">
        <v>2071</v>
      </c>
    </row>
    <row r="666" spans="1:1" x14ac:dyDescent="0.3">
      <c r="A666" t="s">
        <v>452</v>
      </c>
    </row>
    <row r="667" spans="1:1" x14ac:dyDescent="0.3">
      <c r="A667" t="s">
        <v>757</v>
      </c>
    </row>
    <row r="668" spans="1:1" x14ac:dyDescent="0.3">
      <c r="A668" t="s">
        <v>849</v>
      </c>
    </row>
    <row r="669" spans="1:1" x14ac:dyDescent="0.3">
      <c r="A669" t="s">
        <v>850</v>
      </c>
    </row>
    <row r="670" spans="1:1" x14ac:dyDescent="0.3">
      <c r="A670" t="s">
        <v>760</v>
      </c>
    </row>
    <row r="671" spans="1:1" x14ac:dyDescent="0.3">
      <c r="A671" t="s">
        <v>785</v>
      </c>
    </row>
    <row r="672" spans="1:1" x14ac:dyDescent="0.3">
      <c r="A672">
        <f>-3.18 -3.18 -3.18 -3.18 -3.18 -3.18 -3.18 -3.18 -3.18 -3.18 -3.18</f>
        <v>-34.980000000000004</v>
      </c>
    </row>
    <row r="673" spans="1:1" x14ac:dyDescent="0.3">
      <c r="A673" t="s">
        <v>846</v>
      </c>
    </row>
    <row r="674" spans="1:1" x14ac:dyDescent="0.3">
      <c r="A674">
        <f>-0.37  -0.372  -0.373  -0.374  -0.376  -0.377  -0.378  -0.379  -0.381  -0.383  -0.384</f>
        <v>-4.1470000000000002</v>
      </c>
    </row>
    <row r="675" spans="1:1" x14ac:dyDescent="0.3">
      <c r="A675">
        <f>-1.37  -1.37  -1.37  -1.37  -1.37  -1.37  -1.371  -1.371  -1.372  -1.372  -1.373</f>
        <v>-15.079000000000001</v>
      </c>
    </row>
    <row r="676" spans="1:1" x14ac:dyDescent="0.3">
      <c r="A676">
        <f>-2.366  -2.366  -2.366  -2.366  -2.367  -2.367  -2.367  -2.367  -2.367  -2.368  -2.368</f>
        <v>-26.035</v>
      </c>
    </row>
    <row r="677" spans="1:1" x14ac:dyDescent="0.3">
      <c r="A677">
        <f>-3.075  -3.074  -3.074  -3.073  -3.073  -3.073  -3.074  -3.074  -3.074  -3.074  -3.075</f>
        <v>-33.812999999999995</v>
      </c>
    </row>
    <row r="678" spans="1:1" x14ac:dyDescent="0.3">
      <c r="A678">
        <f>-3.18  -3.18  -3.18  -3.18  -3.18  -3.18  -3.18  -3.18  -3.18  -3.18  -3.18</f>
        <v>-34.980000000000004</v>
      </c>
    </row>
    <row r="680" spans="1:1" x14ac:dyDescent="0.3">
      <c r="A680" t="s">
        <v>847</v>
      </c>
    </row>
    <row r="681" spans="1:1" x14ac:dyDescent="0.3">
      <c r="A681" t="s">
        <v>851</v>
      </c>
    </row>
    <row r="682" spans="1:1" x14ac:dyDescent="0.3">
      <c r="A682" t="s">
        <v>1970</v>
      </c>
    </row>
    <row r="683" spans="1:1" x14ac:dyDescent="0.3">
      <c r="A683" t="s">
        <v>2072</v>
      </c>
    </row>
    <row r="684" spans="1:1" x14ac:dyDescent="0.3">
      <c r="A684" t="s">
        <v>2073</v>
      </c>
    </row>
    <row r="685" spans="1:1" x14ac:dyDescent="0.3">
      <c r="A685" t="s">
        <v>2074</v>
      </c>
    </row>
    <row r="687" spans="1:1" x14ac:dyDescent="0.3">
      <c r="A687" t="s">
        <v>848</v>
      </c>
    </row>
    <row r="688" spans="1:1" x14ac:dyDescent="0.3">
      <c r="A688" t="s">
        <v>856</v>
      </c>
    </row>
    <row r="689" spans="1:1" x14ac:dyDescent="0.3">
      <c r="A689" t="s">
        <v>857</v>
      </c>
    </row>
    <row r="690" spans="1:1" x14ac:dyDescent="0.3">
      <c r="A690" t="s">
        <v>858</v>
      </c>
    </row>
    <row r="691" spans="1:1" x14ac:dyDescent="0.3">
      <c r="A691" t="s">
        <v>2075</v>
      </c>
    </row>
    <row r="692" spans="1:1" x14ac:dyDescent="0.3">
      <c r="A692" t="s">
        <v>2076</v>
      </c>
    </row>
    <row r="694" spans="1:1" x14ac:dyDescent="0.3">
      <c r="A694" t="s">
        <v>771</v>
      </c>
    </row>
    <row r="695" spans="1:1" x14ac:dyDescent="0.3">
      <c r="A695" t="s">
        <v>1723</v>
      </c>
    </row>
    <row r="696" spans="1:1" x14ac:dyDescent="0.3">
      <c r="A696" t="s">
        <v>1723</v>
      </c>
    </row>
    <row r="697" spans="1:1" x14ac:dyDescent="0.3">
      <c r="A697" t="s">
        <v>1723</v>
      </c>
    </row>
    <row r="698" spans="1:1" x14ac:dyDescent="0.3">
      <c r="A698" t="s">
        <v>1723</v>
      </c>
    </row>
    <row r="699" spans="1:1" x14ac:dyDescent="0.3">
      <c r="A699" t="s">
        <v>1723</v>
      </c>
    </row>
    <row r="701" spans="1:1" x14ac:dyDescent="0.3">
      <c r="A701" t="s">
        <v>453</v>
      </c>
    </row>
    <row r="702" spans="1:1" x14ac:dyDescent="0.3">
      <c r="A702" t="s">
        <v>757</v>
      </c>
    </row>
    <row r="703" spans="1:1" x14ac:dyDescent="0.3">
      <c r="A703" t="s">
        <v>849</v>
      </c>
    </row>
    <row r="704" spans="1:1" x14ac:dyDescent="0.3">
      <c r="A704" t="s">
        <v>850</v>
      </c>
    </row>
    <row r="705" spans="1:1" x14ac:dyDescent="0.3">
      <c r="A705" t="s">
        <v>760</v>
      </c>
    </row>
    <row r="706" spans="1:1" x14ac:dyDescent="0.3">
      <c r="A706" t="s">
        <v>786</v>
      </c>
    </row>
    <row r="707" spans="1:1" x14ac:dyDescent="0.3">
      <c r="A707">
        <f>-3.18 -3.177 -3.174 -3.171 -3.168 -3.165 -3.162 -3.159 -3.156 -3.153 -3.15</f>
        <v>-34.814999999999998</v>
      </c>
    </row>
    <row r="708" spans="1:1" x14ac:dyDescent="0.3">
      <c r="A708" t="s">
        <v>846</v>
      </c>
    </row>
    <row r="709" spans="1:1" x14ac:dyDescent="0.3">
      <c r="A709">
        <f>-0.37  -0.372  -0.373  -0.374  -0.376  -0.377  -0.378  -0.379  -0.381  -0.383  -0.384</f>
        <v>-4.1470000000000002</v>
      </c>
    </row>
    <row r="710" spans="1:1" x14ac:dyDescent="0.3">
      <c r="A710">
        <f>-1.37  -1.37  -1.37  -1.37  -1.37  -1.37  -1.371  -1.371  -1.372  -1.372  -1.373</f>
        <v>-15.079000000000001</v>
      </c>
    </row>
    <row r="711" spans="1:1" x14ac:dyDescent="0.3">
      <c r="A711">
        <f>-2.366  -2.366  -2.366  -2.366  -2.367  -2.367  -2.367  -2.367  -2.367  -2.367  -2.368</f>
        <v>-26.034000000000002</v>
      </c>
    </row>
    <row r="712" spans="1:1" x14ac:dyDescent="0.3">
      <c r="A712">
        <f>-3.075  -3.075  -3.073  -3.073  -3.074  -3.074  -3.073  -3.072  -3.07  -3.068  -3.066</f>
        <v>-33.793000000000006</v>
      </c>
    </row>
    <row r="713" spans="1:1" x14ac:dyDescent="0.3">
      <c r="A713">
        <f>-3.18  -3.177  -3.174  -3.171  -3.168  -3.165  -3.162  -3.159  -3.156  -3.153  -3.15</f>
        <v>-34.814999999999998</v>
      </c>
    </row>
    <row r="715" spans="1:1" x14ac:dyDescent="0.3">
      <c r="A715" t="s">
        <v>847</v>
      </c>
    </row>
    <row r="716" spans="1:1" x14ac:dyDescent="0.3">
      <c r="A716" t="s">
        <v>851</v>
      </c>
    </row>
    <row r="717" spans="1:1" x14ac:dyDescent="0.3">
      <c r="A717" t="s">
        <v>2043</v>
      </c>
    </row>
    <row r="718" spans="1:1" x14ac:dyDescent="0.3">
      <c r="A718" t="s">
        <v>2077</v>
      </c>
    </row>
    <row r="719" spans="1:1" x14ac:dyDescent="0.3">
      <c r="A719" t="s">
        <v>2078</v>
      </c>
    </row>
    <row r="720" spans="1:1" x14ac:dyDescent="0.3">
      <c r="A720" t="s">
        <v>2079</v>
      </c>
    </row>
    <row r="722" spans="1:1" x14ac:dyDescent="0.3">
      <c r="A722" t="s">
        <v>848</v>
      </c>
    </row>
    <row r="723" spans="1:1" x14ac:dyDescent="0.3">
      <c r="A723" t="s">
        <v>856</v>
      </c>
    </row>
    <row r="724" spans="1:1" x14ac:dyDescent="0.3">
      <c r="A724" t="s">
        <v>857</v>
      </c>
    </row>
    <row r="725" spans="1:1" x14ac:dyDescent="0.3">
      <c r="A725" t="s">
        <v>2080</v>
      </c>
    </row>
    <row r="726" spans="1:1" x14ac:dyDescent="0.3">
      <c r="A726" t="s">
        <v>2081</v>
      </c>
    </row>
    <row r="727" spans="1:1" x14ac:dyDescent="0.3">
      <c r="A727" t="s">
        <v>2082</v>
      </c>
    </row>
    <row r="729" spans="1:1" x14ac:dyDescent="0.3">
      <c r="A729" t="s">
        <v>771</v>
      </c>
    </row>
    <row r="730" spans="1:1" x14ac:dyDescent="0.3">
      <c r="A730" t="s">
        <v>2083</v>
      </c>
    </row>
    <row r="731" spans="1:1" x14ac:dyDescent="0.3">
      <c r="A731" t="s">
        <v>2083</v>
      </c>
    </row>
    <row r="732" spans="1:1" x14ac:dyDescent="0.3">
      <c r="A732" t="s">
        <v>2083</v>
      </c>
    </row>
    <row r="733" spans="1:1" x14ac:dyDescent="0.3">
      <c r="A733" t="s">
        <v>2083</v>
      </c>
    </row>
    <row r="734" spans="1:1" x14ac:dyDescent="0.3">
      <c r="A734" t="s">
        <v>2083</v>
      </c>
    </row>
    <row r="736" spans="1:1" x14ac:dyDescent="0.3">
      <c r="A736" t="s">
        <v>454</v>
      </c>
    </row>
    <row r="737" spans="1:1" x14ac:dyDescent="0.3">
      <c r="A737" t="s">
        <v>757</v>
      </c>
    </row>
    <row r="738" spans="1:1" x14ac:dyDescent="0.3">
      <c r="A738" t="s">
        <v>849</v>
      </c>
    </row>
    <row r="739" spans="1:1" x14ac:dyDescent="0.3">
      <c r="A739" t="s">
        <v>850</v>
      </c>
    </row>
    <row r="740" spans="1:1" x14ac:dyDescent="0.3">
      <c r="A740" t="s">
        <v>760</v>
      </c>
    </row>
    <row r="741" spans="1:1" x14ac:dyDescent="0.3">
      <c r="A741">
        <f>-3.17 -0.003</f>
        <v>-3.173</v>
      </c>
    </row>
    <row r="742" spans="1:1" x14ac:dyDescent="0.3">
      <c r="A742">
        <f>-3.17 -3.173 -3.176 -3.179 -3.182 -3.185 -3.188 -3.191 -3.194 -3.197 -3.2</f>
        <v>-35.034999999999997</v>
      </c>
    </row>
    <row r="743" spans="1:1" x14ac:dyDescent="0.3">
      <c r="A743" t="s">
        <v>846</v>
      </c>
    </row>
    <row r="744" spans="1:1" x14ac:dyDescent="0.3">
      <c r="A744">
        <f>-0.37  -0.372  -0.373  -0.374  -0.376  -0.377  -0.378  -0.379  -0.381  -0.383  -0.384</f>
        <v>-4.1470000000000002</v>
      </c>
    </row>
    <row r="745" spans="1:1" x14ac:dyDescent="0.3">
      <c r="A745">
        <f>-1.37  -1.37  -1.37  -1.37  -1.37  -1.37  -1.371  -1.371  -1.372  -1.372  -1.373</f>
        <v>-15.079000000000001</v>
      </c>
    </row>
    <row r="746" spans="1:1" x14ac:dyDescent="0.3">
      <c r="A746">
        <f>-2.366  -2.366  -2.366  -2.366  -2.366  -2.367  -2.367  -2.367  -2.367  -2.367  -2.368</f>
        <v>-26.033000000000001</v>
      </c>
    </row>
    <row r="747" spans="1:1" x14ac:dyDescent="0.3">
      <c r="A747">
        <f>-3.067  -3.067  -3.067  -3.066  -3.065  -3.065  -3.066  -3.068  -3.071  -3.073  -3.075</f>
        <v>-33.75</v>
      </c>
    </row>
    <row r="748" spans="1:1" x14ac:dyDescent="0.3">
      <c r="A748">
        <f>-3.17  -3.173  -3.176  -3.179  -3.182  -3.185  -3.188  -3.191  -3.194  -3.197  -3.2</f>
        <v>-35.034999999999997</v>
      </c>
    </row>
    <row r="750" spans="1:1" x14ac:dyDescent="0.3">
      <c r="A750" t="s">
        <v>847</v>
      </c>
    </row>
    <row r="751" spans="1:1" x14ac:dyDescent="0.3">
      <c r="A751" t="s">
        <v>851</v>
      </c>
    </row>
    <row r="752" spans="1:1" x14ac:dyDescent="0.3">
      <c r="A752" t="s">
        <v>2084</v>
      </c>
    </row>
    <row r="753" spans="1:1" x14ac:dyDescent="0.3">
      <c r="A753" t="s">
        <v>2085</v>
      </c>
    </row>
    <row r="754" spans="1:1" x14ac:dyDescent="0.3">
      <c r="A754" t="s">
        <v>2086</v>
      </c>
    </row>
    <row r="755" spans="1:1" x14ac:dyDescent="0.3">
      <c r="A755" t="s">
        <v>2087</v>
      </c>
    </row>
    <row r="757" spans="1:1" x14ac:dyDescent="0.3">
      <c r="A757" t="s">
        <v>848</v>
      </c>
    </row>
    <row r="758" spans="1:1" x14ac:dyDescent="0.3">
      <c r="A758" t="s">
        <v>856</v>
      </c>
    </row>
    <row r="759" spans="1:1" x14ac:dyDescent="0.3">
      <c r="A759" t="s">
        <v>857</v>
      </c>
    </row>
    <row r="760" spans="1:1" x14ac:dyDescent="0.3">
      <c r="A760" t="s">
        <v>2080</v>
      </c>
    </row>
    <row r="761" spans="1:1" x14ac:dyDescent="0.3">
      <c r="A761" t="s">
        <v>2088</v>
      </c>
    </row>
    <row r="762" spans="1:1" x14ac:dyDescent="0.3">
      <c r="A762" t="s">
        <v>2089</v>
      </c>
    </row>
    <row r="764" spans="1:1" x14ac:dyDescent="0.3">
      <c r="A764" t="s">
        <v>771</v>
      </c>
    </row>
    <row r="765" spans="1:1" x14ac:dyDescent="0.3">
      <c r="A765" t="s">
        <v>2090</v>
      </c>
    </row>
    <row r="766" spans="1:1" x14ac:dyDescent="0.3">
      <c r="A766" t="s">
        <v>2090</v>
      </c>
    </row>
    <row r="767" spans="1:1" x14ac:dyDescent="0.3">
      <c r="A767" t="s">
        <v>2090</v>
      </c>
    </row>
    <row r="768" spans="1:1" x14ac:dyDescent="0.3">
      <c r="A768" t="s">
        <v>2090</v>
      </c>
    </row>
    <row r="769" spans="1:1" x14ac:dyDescent="0.3">
      <c r="A769" t="s">
        <v>2090</v>
      </c>
    </row>
    <row r="771" spans="1:1" x14ac:dyDescent="0.3">
      <c r="A771" t="s">
        <v>455</v>
      </c>
    </row>
    <row r="772" spans="1:1" x14ac:dyDescent="0.3">
      <c r="A772" t="s">
        <v>757</v>
      </c>
    </row>
    <row r="773" spans="1:1" x14ac:dyDescent="0.3">
      <c r="A773" t="s">
        <v>849</v>
      </c>
    </row>
    <row r="774" spans="1:1" x14ac:dyDescent="0.3">
      <c r="A774" t="s">
        <v>850</v>
      </c>
    </row>
    <row r="775" spans="1:1" x14ac:dyDescent="0.3">
      <c r="A775" t="s">
        <v>760</v>
      </c>
    </row>
    <row r="776" spans="1:1" x14ac:dyDescent="0.3">
      <c r="A776" t="s">
        <v>787</v>
      </c>
    </row>
    <row r="777" spans="1:1" x14ac:dyDescent="0.3">
      <c r="A777">
        <f>-3.17 -3.17 -3.17 -3.17 -3.17 -3.17 -3.17 -3.17 -3.17 -3.17 -3.17</f>
        <v>-34.870000000000005</v>
      </c>
    </row>
    <row r="778" spans="1:1" x14ac:dyDescent="0.3">
      <c r="A778" t="s">
        <v>846</v>
      </c>
    </row>
    <row r="779" spans="1:1" x14ac:dyDescent="0.3">
      <c r="A779">
        <f>-0.37  -0.372  -0.373  -0.374  -0.376  -0.377  -0.378  -0.379  -0.381  -0.383  -0.384</f>
        <v>-4.1470000000000002</v>
      </c>
    </row>
    <row r="780" spans="1:1" x14ac:dyDescent="0.3">
      <c r="A780">
        <f>-1.37  -1.37  -1.37  -1.37  -1.37  -1.37  -1.371  -1.371  -1.372  -1.372  -1.373</f>
        <v>-15.079000000000001</v>
      </c>
    </row>
    <row r="781" spans="1:1" x14ac:dyDescent="0.3">
      <c r="A781">
        <f>-2.366  -2.366  -2.366  -2.366  -2.366  -2.367  -2.367  -2.367  -2.367  -2.367  -2.367</f>
        <v>-26.032000000000004</v>
      </c>
    </row>
    <row r="782" spans="1:1" x14ac:dyDescent="0.3">
      <c r="A782">
        <f>-3.067  -3.067  -3.066  -3.066  -3.066  -3.066  -3.066  -3.067  -3.067  -3.067  -3.067</f>
        <v>-33.731999999999999</v>
      </c>
    </row>
    <row r="783" spans="1:1" x14ac:dyDescent="0.3">
      <c r="A783">
        <f>-3.17  -3.17  -3.17  -3.17  -3.17  -3.17  -3.17  -3.17  -3.17  -3.17  -3.17</f>
        <v>-34.870000000000005</v>
      </c>
    </row>
    <row r="785" spans="1:1" x14ac:dyDescent="0.3">
      <c r="A785" t="s">
        <v>847</v>
      </c>
    </row>
    <row r="786" spans="1:1" x14ac:dyDescent="0.3">
      <c r="A786" t="s">
        <v>851</v>
      </c>
    </row>
    <row r="787" spans="1:1" x14ac:dyDescent="0.3">
      <c r="A787" t="s">
        <v>1970</v>
      </c>
    </row>
    <row r="788" spans="1:1" x14ac:dyDescent="0.3">
      <c r="A788" t="s">
        <v>2091</v>
      </c>
    </row>
    <row r="789" spans="1:1" x14ac:dyDescent="0.3">
      <c r="A789" t="s">
        <v>2092</v>
      </c>
    </row>
    <row r="790" spans="1:1" x14ac:dyDescent="0.3">
      <c r="A790" t="s">
        <v>2093</v>
      </c>
    </row>
    <row r="792" spans="1:1" x14ac:dyDescent="0.3">
      <c r="A792" t="s">
        <v>848</v>
      </c>
    </row>
    <row r="793" spans="1:1" x14ac:dyDescent="0.3">
      <c r="A793" t="s">
        <v>856</v>
      </c>
    </row>
    <row r="794" spans="1:1" x14ac:dyDescent="0.3">
      <c r="A794" t="s">
        <v>857</v>
      </c>
    </row>
    <row r="795" spans="1:1" x14ac:dyDescent="0.3">
      <c r="A795" t="s">
        <v>2080</v>
      </c>
    </row>
    <row r="796" spans="1:1" x14ac:dyDescent="0.3">
      <c r="A796" t="s">
        <v>2094</v>
      </c>
    </row>
    <row r="797" spans="1:1" x14ac:dyDescent="0.3">
      <c r="A797" t="s">
        <v>2095</v>
      </c>
    </row>
    <row r="799" spans="1:1" x14ac:dyDescent="0.3">
      <c r="A799" t="s">
        <v>771</v>
      </c>
    </row>
    <row r="800" spans="1:1" x14ac:dyDescent="0.3">
      <c r="A800" t="s">
        <v>1723</v>
      </c>
    </row>
    <row r="801" spans="1:1" x14ac:dyDescent="0.3">
      <c r="A801" t="s">
        <v>1723</v>
      </c>
    </row>
    <row r="802" spans="1:1" x14ac:dyDescent="0.3">
      <c r="A802" t="s">
        <v>1723</v>
      </c>
    </row>
    <row r="803" spans="1:1" x14ac:dyDescent="0.3">
      <c r="A803" t="s">
        <v>1723</v>
      </c>
    </row>
    <row r="804" spans="1:1" x14ac:dyDescent="0.3">
      <c r="A804" t="s">
        <v>1723</v>
      </c>
    </row>
    <row r="806" spans="1:1" x14ac:dyDescent="0.3">
      <c r="A806" t="s">
        <v>456</v>
      </c>
    </row>
    <row r="807" spans="1:1" x14ac:dyDescent="0.3">
      <c r="A807" t="s">
        <v>757</v>
      </c>
    </row>
    <row r="808" spans="1:1" x14ac:dyDescent="0.3">
      <c r="A808" t="s">
        <v>849</v>
      </c>
    </row>
    <row r="809" spans="1:1" x14ac:dyDescent="0.3">
      <c r="A809" t="s">
        <v>850</v>
      </c>
    </row>
    <row r="810" spans="1:1" x14ac:dyDescent="0.3">
      <c r="A810" t="s">
        <v>760</v>
      </c>
    </row>
    <row r="811" spans="1:1" x14ac:dyDescent="0.3">
      <c r="A811" t="s">
        <v>788</v>
      </c>
    </row>
    <row r="812" spans="1:1" x14ac:dyDescent="0.3">
      <c r="A812">
        <f>-3.17 -3.167 -3.164 -3.161 -3.158 -3.155 -3.152 -3.149 -3.146 -3.143 -3.14</f>
        <v>-34.704999999999998</v>
      </c>
    </row>
    <row r="813" spans="1:1" x14ac:dyDescent="0.3">
      <c r="A813" t="s">
        <v>846</v>
      </c>
    </row>
    <row r="814" spans="1:1" x14ac:dyDescent="0.3">
      <c r="A814">
        <f>-0.37  -0.372  -0.373  -0.374  -0.376  -0.377  -0.378  -0.379  -0.381  -0.383  -0.384</f>
        <v>-4.1470000000000002</v>
      </c>
    </row>
    <row r="815" spans="1:1" x14ac:dyDescent="0.3">
      <c r="A815">
        <f>-1.37  -1.37  -1.37  -1.37  -1.37  -1.37  -1.371  -1.371  -1.372  -1.372  -1.373</f>
        <v>-15.079000000000001</v>
      </c>
    </row>
    <row r="816" spans="1:1" x14ac:dyDescent="0.3">
      <c r="A816">
        <f>-2.366  -2.366  -2.366  -2.366  -2.366  -2.366  -2.367  -2.367  -2.367  -2.367  -2.367</f>
        <v>-26.031000000000002</v>
      </c>
    </row>
    <row r="817" spans="1:1" x14ac:dyDescent="0.3">
      <c r="A817">
        <f>-3.067  -3.067  -3.066  -3.065  -3.066  -3.067  -3.066  -3.065  -3.063  -3.061  -3.059</f>
        <v>-33.711999999999996</v>
      </c>
    </row>
    <row r="818" spans="1:1" x14ac:dyDescent="0.3">
      <c r="A818">
        <f>-3.17  -3.167  -3.164  -3.161  -3.158  -3.155  -3.152  -3.149  -3.146  -3.143  -3.14</f>
        <v>-34.704999999999998</v>
      </c>
    </row>
    <row r="820" spans="1:1" x14ac:dyDescent="0.3">
      <c r="A820" t="s">
        <v>847</v>
      </c>
    </row>
    <row r="821" spans="1:1" x14ac:dyDescent="0.3">
      <c r="A821" t="s">
        <v>851</v>
      </c>
    </row>
    <row r="822" spans="1:1" x14ac:dyDescent="0.3">
      <c r="A822" t="s">
        <v>1977</v>
      </c>
    </row>
    <row r="823" spans="1:1" x14ac:dyDescent="0.3">
      <c r="A823" t="s">
        <v>2096</v>
      </c>
    </row>
    <row r="824" spans="1:1" x14ac:dyDescent="0.3">
      <c r="A824" t="s">
        <v>2097</v>
      </c>
    </row>
    <row r="825" spans="1:1" x14ac:dyDescent="0.3">
      <c r="A825" t="s">
        <v>2098</v>
      </c>
    </row>
    <row r="827" spans="1:1" x14ac:dyDescent="0.3">
      <c r="A827" t="s">
        <v>848</v>
      </c>
    </row>
    <row r="828" spans="1:1" x14ac:dyDescent="0.3">
      <c r="A828" t="s">
        <v>856</v>
      </c>
    </row>
    <row r="829" spans="1:1" x14ac:dyDescent="0.3">
      <c r="A829" t="s">
        <v>857</v>
      </c>
    </row>
    <row r="830" spans="1:1" x14ac:dyDescent="0.3">
      <c r="A830" t="s">
        <v>2099</v>
      </c>
    </row>
    <row r="831" spans="1:1" x14ac:dyDescent="0.3">
      <c r="A831" t="s">
        <v>2100</v>
      </c>
    </row>
    <row r="832" spans="1:1" x14ac:dyDescent="0.3">
      <c r="A832" t="s">
        <v>2101</v>
      </c>
    </row>
    <row r="834" spans="1:1" x14ac:dyDescent="0.3">
      <c r="A834" t="s">
        <v>771</v>
      </c>
    </row>
    <row r="835" spans="1:1" x14ac:dyDescent="0.3">
      <c r="A835" t="s">
        <v>2083</v>
      </c>
    </row>
    <row r="836" spans="1:1" x14ac:dyDescent="0.3">
      <c r="A836" t="s">
        <v>2083</v>
      </c>
    </row>
    <row r="837" spans="1:1" x14ac:dyDescent="0.3">
      <c r="A837" t="s">
        <v>2083</v>
      </c>
    </row>
    <row r="838" spans="1:1" x14ac:dyDescent="0.3">
      <c r="A838" t="s">
        <v>2083</v>
      </c>
    </row>
    <row r="839" spans="1:1" x14ac:dyDescent="0.3">
      <c r="A839" t="s">
        <v>2083</v>
      </c>
    </row>
    <row r="841" spans="1:1" x14ac:dyDescent="0.3">
      <c r="A841" t="s">
        <v>457</v>
      </c>
    </row>
    <row r="842" spans="1:1" x14ac:dyDescent="0.3">
      <c r="A842" t="s">
        <v>757</v>
      </c>
    </row>
    <row r="843" spans="1:1" x14ac:dyDescent="0.3">
      <c r="A843" t="s">
        <v>849</v>
      </c>
    </row>
    <row r="844" spans="1:1" x14ac:dyDescent="0.3">
      <c r="A844" t="s">
        <v>850</v>
      </c>
    </row>
    <row r="845" spans="1:1" x14ac:dyDescent="0.3">
      <c r="A845" t="s">
        <v>760</v>
      </c>
    </row>
    <row r="846" spans="1:1" x14ac:dyDescent="0.3">
      <c r="A846">
        <f>-3.16 -0.003</f>
        <v>-3.1630000000000003</v>
      </c>
    </row>
    <row r="847" spans="1:1" x14ac:dyDescent="0.3">
      <c r="A847">
        <f>-3.16 -3.163 -3.166 -3.169 -3.172 -3.175 -3.178 -3.181 -3.184 -3.187 -3.19</f>
        <v>-34.925000000000004</v>
      </c>
    </row>
    <row r="848" spans="1:1" x14ac:dyDescent="0.3">
      <c r="A848" t="s">
        <v>846</v>
      </c>
    </row>
    <row r="849" spans="1:1" x14ac:dyDescent="0.3">
      <c r="A849">
        <f>-0.37  -0.372  -0.373  -0.374  -0.376  -0.377  -0.378  -0.379  -0.381  -0.383  -0.384</f>
        <v>-4.1470000000000002</v>
      </c>
    </row>
    <row r="850" spans="1:1" x14ac:dyDescent="0.3">
      <c r="A850">
        <f>-1.37  -1.37  -1.37  -1.37  -1.37  -1.37  -1.371  -1.371  -1.372  -1.372  -1.373</f>
        <v>-15.079000000000001</v>
      </c>
    </row>
    <row r="851" spans="1:1" x14ac:dyDescent="0.3">
      <c r="A851">
        <f>-2.365  -2.365  -2.366  -2.366  -2.366  -2.367  -2.367  -2.367  -2.367  -2.367  -2.367</f>
        <v>-26.030000000000005</v>
      </c>
    </row>
    <row r="852" spans="1:1" x14ac:dyDescent="0.3">
      <c r="A852">
        <f>-3.06  -3.059  -3.059  -3.058  -3.057  -3.057  -3.059  -3.061  -3.063  -3.066  -3.068</f>
        <v>-33.667000000000002</v>
      </c>
    </row>
    <row r="853" spans="1:1" x14ac:dyDescent="0.3">
      <c r="A853">
        <f>-3.16  -3.163  -3.166  -3.169  -3.172  -3.175  -3.178  -3.181  -3.184  -3.187  -3.19</f>
        <v>-34.925000000000004</v>
      </c>
    </row>
    <row r="855" spans="1:1" x14ac:dyDescent="0.3">
      <c r="A855" t="s">
        <v>847</v>
      </c>
    </row>
    <row r="856" spans="1:1" x14ac:dyDescent="0.3">
      <c r="A856" t="s">
        <v>851</v>
      </c>
    </row>
    <row r="857" spans="1:1" x14ac:dyDescent="0.3">
      <c r="A857" t="s">
        <v>2014</v>
      </c>
    </row>
    <row r="858" spans="1:1" x14ac:dyDescent="0.3">
      <c r="A858" t="s">
        <v>2102</v>
      </c>
    </row>
    <row r="859" spans="1:1" x14ac:dyDescent="0.3">
      <c r="A859" t="s">
        <v>2103</v>
      </c>
    </row>
    <row r="860" spans="1:1" x14ac:dyDescent="0.3">
      <c r="A860" t="s">
        <v>2104</v>
      </c>
    </row>
    <row r="862" spans="1:1" x14ac:dyDescent="0.3">
      <c r="A862" t="s">
        <v>848</v>
      </c>
    </row>
    <row r="863" spans="1:1" x14ac:dyDescent="0.3">
      <c r="A863" t="s">
        <v>856</v>
      </c>
    </row>
    <row r="864" spans="1:1" x14ac:dyDescent="0.3">
      <c r="A864" t="s">
        <v>857</v>
      </c>
    </row>
    <row r="865" spans="1:1" x14ac:dyDescent="0.3">
      <c r="A865" t="s">
        <v>2080</v>
      </c>
    </row>
    <row r="866" spans="1:1" x14ac:dyDescent="0.3">
      <c r="A866" t="s">
        <v>2105</v>
      </c>
    </row>
    <row r="867" spans="1:1" x14ac:dyDescent="0.3">
      <c r="A867" t="s">
        <v>2106</v>
      </c>
    </row>
    <row r="869" spans="1:1" x14ac:dyDescent="0.3">
      <c r="A869" t="s">
        <v>771</v>
      </c>
    </row>
    <row r="870" spans="1:1" x14ac:dyDescent="0.3">
      <c r="A870" t="s">
        <v>2107</v>
      </c>
    </row>
    <row r="871" spans="1:1" x14ac:dyDescent="0.3">
      <c r="A871" t="s">
        <v>2107</v>
      </c>
    </row>
    <row r="872" spans="1:1" x14ac:dyDescent="0.3">
      <c r="A872" t="s">
        <v>2107</v>
      </c>
    </row>
    <row r="873" spans="1:1" x14ac:dyDescent="0.3">
      <c r="A873" t="s">
        <v>2107</v>
      </c>
    </row>
    <row r="874" spans="1:1" x14ac:dyDescent="0.3">
      <c r="A874" t="s">
        <v>2107</v>
      </c>
    </row>
    <row r="876" spans="1:1" x14ac:dyDescent="0.3">
      <c r="A876" t="s">
        <v>458</v>
      </c>
    </row>
    <row r="877" spans="1:1" x14ac:dyDescent="0.3">
      <c r="A877" t="s">
        <v>757</v>
      </c>
    </row>
    <row r="878" spans="1:1" x14ac:dyDescent="0.3">
      <c r="A878" t="s">
        <v>849</v>
      </c>
    </row>
    <row r="879" spans="1:1" x14ac:dyDescent="0.3">
      <c r="A879" t="s">
        <v>850</v>
      </c>
    </row>
    <row r="880" spans="1:1" x14ac:dyDescent="0.3">
      <c r="A880" t="s">
        <v>760</v>
      </c>
    </row>
    <row r="881" spans="1:1" x14ac:dyDescent="0.3">
      <c r="A881" t="s">
        <v>789</v>
      </c>
    </row>
    <row r="882" spans="1:1" x14ac:dyDescent="0.3">
      <c r="A882">
        <f>-3.16 -3.16 -3.16 -3.16 -3.16 -3.16 -3.16 -3.16 -3.16 -3.16 -3.16</f>
        <v>-34.760000000000005</v>
      </c>
    </row>
    <row r="883" spans="1:1" x14ac:dyDescent="0.3">
      <c r="A883" t="s">
        <v>846</v>
      </c>
    </row>
    <row r="884" spans="1:1" x14ac:dyDescent="0.3">
      <c r="A884">
        <f>-0.37  -0.372  -0.373  -0.374  -0.376  -0.377  -0.378  -0.379  -0.381  -0.383  -0.384</f>
        <v>-4.1470000000000002</v>
      </c>
    </row>
    <row r="885" spans="1:1" x14ac:dyDescent="0.3">
      <c r="A885">
        <f>-1.37  -1.37  -1.37  -1.37  -1.37  -1.37  -1.371  -1.371  -1.372  -1.372  -1.373</f>
        <v>-15.079000000000001</v>
      </c>
    </row>
    <row r="886" spans="1:1" x14ac:dyDescent="0.3">
      <c r="A886">
        <f>-2.365  -2.365  -2.366  -2.366  -2.366  -2.366  -2.367  -2.367  -2.367  -2.367  -2.367</f>
        <v>-26.029000000000003</v>
      </c>
    </row>
    <row r="887" spans="1:1" x14ac:dyDescent="0.3">
      <c r="A887">
        <f>-3.06  -3.06  -3.059  -3.058  -3.058  -3.058  -3.059  -3.059  -3.059  -3.06  -3.06</f>
        <v>-33.650000000000006</v>
      </c>
    </row>
    <row r="888" spans="1:1" x14ac:dyDescent="0.3">
      <c r="A888">
        <f>-3.16  -3.16  -3.16  -3.16  -3.16  -3.16  -3.16  -3.16  -3.16  -3.16  -3.16</f>
        <v>-34.760000000000005</v>
      </c>
    </row>
    <row r="890" spans="1:1" x14ac:dyDescent="0.3">
      <c r="A890" t="s">
        <v>847</v>
      </c>
    </row>
    <row r="891" spans="1:1" x14ac:dyDescent="0.3">
      <c r="A891" t="s">
        <v>851</v>
      </c>
    </row>
    <row r="892" spans="1:1" x14ac:dyDescent="0.3">
      <c r="A892" t="s">
        <v>1970</v>
      </c>
    </row>
    <row r="893" spans="1:1" x14ac:dyDescent="0.3">
      <c r="A893" t="s">
        <v>2091</v>
      </c>
    </row>
    <row r="894" spans="1:1" x14ac:dyDescent="0.3">
      <c r="A894" t="s">
        <v>2108</v>
      </c>
    </row>
    <row r="895" spans="1:1" x14ac:dyDescent="0.3">
      <c r="A895" t="s">
        <v>2109</v>
      </c>
    </row>
    <row r="897" spans="1:1" x14ac:dyDescent="0.3">
      <c r="A897" t="s">
        <v>848</v>
      </c>
    </row>
    <row r="898" spans="1:1" x14ac:dyDescent="0.3">
      <c r="A898" t="s">
        <v>856</v>
      </c>
    </row>
    <row r="899" spans="1:1" x14ac:dyDescent="0.3">
      <c r="A899" t="s">
        <v>857</v>
      </c>
    </row>
    <row r="900" spans="1:1" x14ac:dyDescent="0.3">
      <c r="A900" t="s">
        <v>2080</v>
      </c>
    </row>
    <row r="901" spans="1:1" x14ac:dyDescent="0.3">
      <c r="A901" t="s">
        <v>2110</v>
      </c>
    </row>
    <row r="902" spans="1:1" x14ac:dyDescent="0.3">
      <c r="A902" t="s">
        <v>2111</v>
      </c>
    </row>
    <row r="904" spans="1:1" x14ac:dyDescent="0.3">
      <c r="A904" t="s">
        <v>771</v>
      </c>
    </row>
    <row r="905" spans="1:1" x14ac:dyDescent="0.3">
      <c r="A905" t="s">
        <v>1723</v>
      </c>
    </row>
    <row r="906" spans="1:1" x14ac:dyDescent="0.3">
      <c r="A906" t="s">
        <v>1723</v>
      </c>
    </row>
    <row r="907" spans="1:1" x14ac:dyDescent="0.3">
      <c r="A907" t="s">
        <v>1723</v>
      </c>
    </row>
    <row r="908" spans="1:1" x14ac:dyDescent="0.3">
      <c r="A908" t="s">
        <v>1723</v>
      </c>
    </row>
    <row r="909" spans="1:1" x14ac:dyDescent="0.3">
      <c r="A909" t="s">
        <v>1723</v>
      </c>
    </row>
    <row r="911" spans="1:1" x14ac:dyDescent="0.3">
      <c r="A911" t="s">
        <v>459</v>
      </c>
    </row>
    <row r="912" spans="1:1" x14ac:dyDescent="0.3">
      <c r="A912" t="s">
        <v>757</v>
      </c>
    </row>
    <row r="913" spans="1:1" x14ac:dyDescent="0.3">
      <c r="A913" t="s">
        <v>849</v>
      </c>
    </row>
    <row r="914" spans="1:1" x14ac:dyDescent="0.3">
      <c r="A914" t="s">
        <v>850</v>
      </c>
    </row>
    <row r="915" spans="1:1" x14ac:dyDescent="0.3">
      <c r="A915" t="s">
        <v>760</v>
      </c>
    </row>
    <row r="916" spans="1:1" x14ac:dyDescent="0.3">
      <c r="A916" t="s">
        <v>790</v>
      </c>
    </row>
    <row r="917" spans="1:1" x14ac:dyDescent="0.3">
      <c r="A917">
        <f>-3.16 -3.157 -3.154 -3.151 -3.148 -3.145 -3.142 -3.139 -3.136 -3.133 -3.13</f>
        <v>-34.594999999999999</v>
      </c>
    </row>
    <row r="918" spans="1:1" x14ac:dyDescent="0.3">
      <c r="A918" t="s">
        <v>846</v>
      </c>
    </row>
    <row r="919" spans="1:1" x14ac:dyDescent="0.3">
      <c r="A919">
        <f>-0.37  -0.372  -0.373  -0.374  -0.376  -0.377  -0.378  -0.379  -0.381  -0.383  -0.384</f>
        <v>-4.1470000000000002</v>
      </c>
    </row>
    <row r="920" spans="1:1" x14ac:dyDescent="0.3">
      <c r="A920">
        <f>-1.37  -1.37  -1.37  -1.37  -1.37  -1.37  -1.371  -1.371  -1.372  -1.372  -1.373</f>
        <v>-15.079000000000001</v>
      </c>
    </row>
    <row r="921" spans="1:1" x14ac:dyDescent="0.3">
      <c r="A921">
        <f>-2.365  -2.365  -2.365  -2.366  -2.366  -2.366  -2.367  -2.367  -2.367  -2.367  -2.367</f>
        <v>-26.028000000000002</v>
      </c>
    </row>
    <row r="922" spans="1:1" x14ac:dyDescent="0.3">
      <c r="A922">
        <f>-3.06  -3.06  -3.058  -3.058  -3.059  -3.059  -3.059  -3.057  -3.055  -3.053  -3.051</f>
        <v>-33.629000000000005</v>
      </c>
    </row>
    <row r="923" spans="1:1" x14ac:dyDescent="0.3">
      <c r="A923">
        <f>-3.16  -3.157  -3.154  -3.151  -3.148  -3.145  -3.142  -3.139  -3.136  -3.133  -3.13</f>
        <v>-34.594999999999999</v>
      </c>
    </row>
    <row r="925" spans="1:1" x14ac:dyDescent="0.3">
      <c r="A925" t="s">
        <v>847</v>
      </c>
    </row>
    <row r="926" spans="1:1" x14ac:dyDescent="0.3">
      <c r="A926" t="s">
        <v>851</v>
      </c>
    </row>
    <row r="927" spans="1:1" x14ac:dyDescent="0.3">
      <c r="A927" t="s">
        <v>2043</v>
      </c>
    </row>
    <row r="928" spans="1:1" x14ac:dyDescent="0.3">
      <c r="A928" t="s">
        <v>2112</v>
      </c>
    </row>
    <row r="929" spans="1:1" x14ac:dyDescent="0.3">
      <c r="A929" t="s">
        <v>2113</v>
      </c>
    </row>
    <row r="930" spans="1:1" x14ac:dyDescent="0.3">
      <c r="A930" t="s">
        <v>2114</v>
      </c>
    </row>
    <row r="932" spans="1:1" x14ac:dyDescent="0.3">
      <c r="A932" t="s">
        <v>848</v>
      </c>
    </row>
    <row r="933" spans="1:1" x14ac:dyDescent="0.3">
      <c r="A933" t="s">
        <v>856</v>
      </c>
    </row>
    <row r="934" spans="1:1" x14ac:dyDescent="0.3">
      <c r="A934" t="s">
        <v>857</v>
      </c>
    </row>
    <row r="935" spans="1:1" x14ac:dyDescent="0.3">
      <c r="A935" t="s">
        <v>2099</v>
      </c>
    </row>
    <row r="936" spans="1:1" x14ac:dyDescent="0.3">
      <c r="A936" t="s">
        <v>2115</v>
      </c>
    </row>
    <row r="937" spans="1:1" x14ac:dyDescent="0.3">
      <c r="A937" t="s">
        <v>2116</v>
      </c>
    </row>
    <row r="939" spans="1:1" x14ac:dyDescent="0.3">
      <c r="A939" t="s">
        <v>771</v>
      </c>
    </row>
    <row r="940" spans="1:1" x14ac:dyDescent="0.3">
      <c r="A940" t="s">
        <v>2117</v>
      </c>
    </row>
    <row r="941" spans="1:1" x14ac:dyDescent="0.3">
      <c r="A941" t="s">
        <v>2117</v>
      </c>
    </row>
    <row r="942" spans="1:1" x14ac:dyDescent="0.3">
      <c r="A942" t="s">
        <v>2117</v>
      </c>
    </row>
    <row r="943" spans="1:1" x14ac:dyDescent="0.3">
      <c r="A943" t="s">
        <v>2117</v>
      </c>
    </row>
    <row r="944" spans="1:1" x14ac:dyDescent="0.3">
      <c r="A944" t="s">
        <v>2117</v>
      </c>
    </row>
    <row r="946" spans="1:1" x14ac:dyDescent="0.3">
      <c r="A946" t="s">
        <v>460</v>
      </c>
    </row>
    <row r="947" spans="1:1" x14ac:dyDescent="0.3">
      <c r="A947" t="s">
        <v>757</v>
      </c>
    </row>
    <row r="948" spans="1:1" x14ac:dyDescent="0.3">
      <c r="A948" t="s">
        <v>862</v>
      </c>
    </row>
    <row r="949" spans="1:1" x14ac:dyDescent="0.3">
      <c r="A949" t="s">
        <v>863</v>
      </c>
    </row>
    <row r="950" spans="1:1" x14ac:dyDescent="0.3">
      <c r="A950" t="s">
        <v>760</v>
      </c>
    </row>
    <row r="951" spans="1:1" x14ac:dyDescent="0.3">
      <c r="A951">
        <f>-3.24 -0.003</f>
        <v>-3.2430000000000003</v>
      </c>
    </row>
    <row r="952" spans="1:1" x14ac:dyDescent="0.3">
      <c r="A952">
        <f>-3.24 -3.243 -3.246 -3.249 -3.252 -3.255 -3.258 -3.261 -3.264 -3.267 -3.27</f>
        <v>-35.805</v>
      </c>
    </row>
    <row r="953" spans="1:1" x14ac:dyDescent="0.3">
      <c r="A953" t="s">
        <v>846</v>
      </c>
    </row>
    <row r="954" spans="1:1" x14ac:dyDescent="0.3">
      <c r="A954">
        <f>-0.37  -0.371  -0.371  -0.372  -0.372  -0.372  -0.372  -0.372  -0.372  -0.372  -0.372</f>
        <v>-4.0879999999999992</v>
      </c>
    </row>
    <row r="955" spans="1:1" x14ac:dyDescent="0.3">
      <c r="A955">
        <f>-1.37  -1.37  -1.37  -1.37  -1.37  -1.37  -1.371  -1.371  -1.371  -1.371  -1.371</f>
        <v>-15.075000000000003</v>
      </c>
    </row>
    <row r="956" spans="1:1" x14ac:dyDescent="0.3">
      <c r="A956">
        <f>-2.367  -2.368  -2.368  -2.368  -2.368  -2.368  -2.368  -2.368  -2.368  -2.369  -2.369</f>
        <v>-26.048999999999996</v>
      </c>
    </row>
    <row r="957" spans="1:1" x14ac:dyDescent="0.3">
      <c r="A957">
        <f>-3.117  -3.116  -3.116  -3.116  -3.115  -3.115  -3.116  -3.118  -3.12  -3.122  -3.124</f>
        <v>-34.295000000000002</v>
      </c>
    </row>
    <row r="958" spans="1:1" x14ac:dyDescent="0.3">
      <c r="A958">
        <f>-3.24  -3.243  -3.246  -3.249  -3.252  -3.255  -3.258  -3.261  -3.264  -3.267  -3.27</f>
        <v>-35.805</v>
      </c>
    </row>
    <row r="960" spans="1:1" x14ac:dyDescent="0.3">
      <c r="A960" t="s">
        <v>847</v>
      </c>
    </row>
    <row r="961" spans="1:1" x14ac:dyDescent="0.3">
      <c r="A961" t="s">
        <v>2118</v>
      </c>
    </row>
    <row r="962" spans="1:1" x14ac:dyDescent="0.3">
      <c r="A962" t="s">
        <v>2119</v>
      </c>
    </row>
    <row r="963" spans="1:1" x14ac:dyDescent="0.3">
      <c r="A963" t="s">
        <v>2120</v>
      </c>
    </row>
    <row r="964" spans="1:1" x14ac:dyDescent="0.3">
      <c r="A964" t="s">
        <v>854</v>
      </c>
    </row>
    <row r="965" spans="1:1" x14ac:dyDescent="0.3">
      <c r="A965" t="s">
        <v>2121</v>
      </c>
    </row>
    <row r="967" spans="1:1" x14ac:dyDescent="0.3">
      <c r="A967" t="s">
        <v>848</v>
      </c>
    </row>
    <row r="968" spans="1:1" x14ac:dyDescent="0.3">
      <c r="A968" t="s">
        <v>857</v>
      </c>
    </row>
    <row r="969" spans="1:1" x14ac:dyDescent="0.3">
      <c r="A969" t="s">
        <v>857</v>
      </c>
    </row>
    <row r="970" spans="1:1" x14ac:dyDescent="0.3">
      <c r="A970" t="s">
        <v>858</v>
      </c>
    </row>
    <row r="971" spans="1:1" x14ac:dyDescent="0.3">
      <c r="A971" t="s">
        <v>859</v>
      </c>
    </row>
    <row r="972" spans="1:1" x14ac:dyDescent="0.3">
      <c r="A972" t="s">
        <v>860</v>
      </c>
    </row>
    <row r="974" spans="1:1" x14ac:dyDescent="0.3">
      <c r="A974" t="s">
        <v>771</v>
      </c>
    </row>
    <row r="975" spans="1:1" x14ac:dyDescent="0.3">
      <c r="A975" t="s">
        <v>861</v>
      </c>
    </row>
    <row r="976" spans="1:1" x14ac:dyDescent="0.3">
      <c r="A976" t="s">
        <v>861</v>
      </c>
    </row>
    <row r="977" spans="1:1" x14ac:dyDescent="0.3">
      <c r="A977" t="s">
        <v>861</v>
      </c>
    </row>
    <row r="978" spans="1:1" x14ac:dyDescent="0.3">
      <c r="A978" t="s">
        <v>861</v>
      </c>
    </row>
    <row r="979" spans="1:1" x14ac:dyDescent="0.3">
      <c r="A979" t="s">
        <v>861</v>
      </c>
    </row>
    <row r="981" spans="1:1" x14ac:dyDescent="0.3">
      <c r="A981" t="s">
        <v>461</v>
      </c>
    </row>
    <row r="982" spans="1:1" x14ac:dyDescent="0.3">
      <c r="A982" t="s">
        <v>757</v>
      </c>
    </row>
    <row r="983" spans="1:1" x14ac:dyDescent="0.3">
      <c r="A983" t="s">
        <v>862</v>
      </c>
    </row>
    <row r="984" spans="1:1" x14ac:dyDescent="0.3">
      <c r="A984" t="s">
        <v>863</v>
      </c>
    </row>
    <row r="985" spans="1:1" x14ac:dyDescent="0.3">
      <c r="A985" t="s">
        <v>760</v>
      </c>
    </row>
    <row r="986" spans="1:1" x14ac:dyDescent="0.3">
      <c r="A986" t="s">
        <v>773</v>
      </c>
    </row>
    <row r="987" spans="1:1" x14ac:dyDescent="0.3">
      <c r="A987">
        <f>-3.24 -3.24 -3.24 -3.24 -3.24 -3.24 -3.24 -3.24 -3.24 -3.24 -3.24</f>
        <v>-35.640000000000015</v>
      </c>
    </row>
    <row r="988" spans="1:1" x14ac:dyDescent="0.3">
      <c r="A988" t="s">
        <v>846</v>
      </c>
    </row>
    <row r="989" spans="1:1" x14ac:dyDescent="0.3">
      <c r="A989">
        <f>-0.37  -0.371  -0.371  -0.372  -0.372  -0.372  -0.372  -0.372  -0.372  -0.372  -0.372</f>
        <v>-4.0879999999999992</v>
      </c>
    </row>
    <row r="990" spans="1:1" x14ac:dyDescent="0.3">
      <c r="A990">
        <f>-1.37  -1.37  -1.37  -1.37  -1.37  -1.37  -1.371  -1.371  -1.371  -1.371  -1.371</f>
        <v>-15.075000000000003</v>
      </c>
    </row>
    <row r="991" spans="1:1" x14ac:dyDescent="0.3">
      <c r="A991">
        <f>-2.367  -2.368  -2.367  -2.368  -2.368  -2.368  -2.368  -2.368  -2.368  -2.369  -2.369</f>
        <v>-26.047999999999995</v>
      </c>
    </row>
    <row r="992" spans="1:1" x14ac:dyDescent="0.3">
      <c r="A992">
        <f>-3.117  -3.117  -3.116  -3.115  -3.115  -3.115  -3.116  -3.116  -3.117  -3.117  -3.117</f>
        <v>-34.277999999999999</v>
      </c>
    </row>
    <row r="993" spans="1:1" x14ac:dyDescent="0.3">
      <c r="A993">
        <f>-3.24  -3.24  -3.24  -3.24  -3.24  -3.24  -3.24  -3.24  -3.24  -3.24  -3.24</f>
        <v>-35.640000000000015</v>
      </c>
    </row>
    <row r="995" spans="1:1" x14ac:dyDescent="0.3">
      <c r="A995" t="s">
        <v>847</v>
      </c>
    </row>
    <row r="996" spans="1:1" x14ac:dyDescent="0.3">
      <c r="A996" t="s">
        <v>2118</v>
      </c>
    </row>
    <row r="997" spans="1:1" x14ac:dyDescent="0.3">
      <c r="A997" t="s">
        <v>2122</v>
      </c>
    </row>
    <row r="998" spans="1:1" x14ac:dyDescent="0.3">
      <c r="A998" t="s">
        <v>1971</v>
      </c>
    </row>
    <row r="999" spans="1:1" x14ac:dyDescent="0.3">
      <c r="A999" t="s">
        <v>1972</v>
      </c>
    </row>
    <row r="1000" spans="1:1" x14ac:dyDescent="0.3">
      <c r="A1000" t="s">
        <v>1973</v>
      </c>
    </row>
    <row r="1002" spans="1:1" x14ac:dyDescent="0.3">
      <c r="A1002" t="s">
        <v>848</v>
      </c>
    </row>
    <row r="1003" spans="1:1" x14ac:dyDescent="0.3">
      <c r="A1003" t="s">
        <v>857</v>
      </c>
    </row>
    <row r="1004" spans="1:1" x14ac:dyDescent="0.3">
      <c r="A1004" t="s">
        <v>857</v>
      </c>
    </row>
    <row r="1005" spans="1:1" x14ac:dyDescent="0.3">
      <c r="A1005" t="s">
        <v>858</v>
      </c>
    </row>
    <row r="1006" spans="1:1" x14ac:dyDescent="0.3">
      <c r="A1006" t="s">
        <v>1974</v>
      </c>
    </row>
    <row r="1007" spans="1:1" x14ac:dyDescent="0.3">
      <c r="A1007" t="s">
        <v>1975</v>
      </c>
    </row>
    <row r="1009" spans="1:1" x14ac:dyDescent="0.3">
      <c r="A1009" t="s">
        <v>771</v>
      </c>
    </row>
    <row r="1010" spans="1:1" x14ac:dyDescent="0.3">
      <c r="A1010" t="s">
        <v>1976</v>
      </c>
    </row>
    <row r="1011" spans="1:1" x14ac:dyDescent="0.3">
      <c r="A1011" t="s">
        <v>1976</v>
      </c>
    </row>
    <row r="1012" spans="1:1" x14ac:dyDescent="0.3">
      <c r="A1012" t="s">
        <v>1976</v>
      </c>
    </row>
    <row r="1013" spans="1:1" x14ac:dyDescent="0.3">
      <c r="A1013" t="s">
        <v>1976</v>
      </c>
    </row>
    <row r="1014" spans="1:1" x14ac:dyDescent="0.3">
      <c r="A1014" t="s">
        <v>1976</v>
      </c>
    </row>
    <row r="1016" spans="1:1" x14ac:dyDescent="0.3">
      <c r="A1016" t="s">
        <v>462</v>
      </c>
    </row>
    <row r="1017" spans="1:1" x14ac:dyDescent="0.3">
      <c r="A1017" t="s">
        <v>757</v>
      </c>
    </row>
    <row r="1018" spans="1:1" x14ac:dyDescent="0.3">
      <c r="A1018" t="s">
        <v>862</v>
      </c>
    </row>
    <row r="1019" spans="1:1" x14ac:dyDescent="0.3">
      <c r="A1019" t="s">
        <v>863</v>
      </c>
    </row>
    <row r="1020" spans="1:1" x14ac:dyDescent="0.3">
      <c r="A1020" t="s">
        <v>760</v>
      </c>
    </row>
    <row r="1021" spans="1:1" x14ac:dyDescent="0.3">
      <c r="A1021" t="s">
        <v>774</v>
      </c>
    </row>
    <row r="1022" spans="1:1" x14ac:dyDescent="0.3">
      <c r="A1022">
        <f>-3.24 -3.237 -3.234 -3.231 -3.228 -3.225 -3.222 -3.219 -3.216 -3.213 -3.21</f>
        <v>-35.475000000000009</v>
      </c>
    </row>
    <row r="1023" spans="1:1" x14ac:dyDescent="0.3">
      <c r="A1023" t="s">
        <v>846</v>
      </c>
    </row>
    <row r="1024" spans="1:1" x14ac:dyDescent="0.3">
      <c r="A1024">
        <f>-0.37  -0.371  -0.371  -0.372  -0.372  -0.372  -0.372  -0.372  -0.372  -0.372  -0.372</f>
        <v>-4.0879999999999992</v>
      </c>
    </row>
    <row r="1025" spans="1:1" x14ac:dyDescent="0.3">
      <c r="A1025">
        <f>-1.37  -1.37  -1.37  -1.37  -1.37  -1.37  -1.371  -1.371  -1.371  -1.371  -1.371</f>
        <v>-15.075000000000003</v>
      </c>
    </row>
    <row r="1026" spans="1:1" x14ac:dyDescent="0.3">
      <c r="A1026">
        <f>-2.367  -2.367  -2.367  -2.368  -2.368  -2.368  -2.368  -2.368  -2.369  -2.369  -2.369</f>
        <v>-26.047999999999998</v>
      </c>
    </row>
    <row r="1027" spans="1:1" x14ac:dyDescent="0.3">
      <c r="A1027">
        <f>-3.117  -3.117  -3.115  -3.115  -3.116  -3.117  -3.116  -3.115  -3.113  -3.111  -3.11</f>
        <v>-34.262</v>
      </c>
    </row>
    <row r="1028" spans="1:1" x14ac:dyDescent="0.3">
      <c r="A1028">
        <f>-3.24  -3.237  -3.234  -3.231  -3.228  -3.225  -3.222  -3.219  -3.216  -3.213  -3.21</f>
        <v>-35.475000000000009</v>
      </c>
    </row>
    <row r="1030" spans="1:1" x14ac:dyDescent="0.3">
      <c r="A1030" t="s">
        <v>847</v>
      </c>
    </row>
    <row r="1031" spans="1:1" x14ac:dyDescent="0.3">
      <c r="A1031" t="s">
        <v>2118</v>
      </c>
    </row>
    <row r="1032" spans="1:1" x14ac:dyDescent="0.3">
      <c r="A1032" t="s">
        <v>2123</v>
      </c>
    </row>
    <row r="1033" spans="1:1" x14ac:dyDescent="0.3">
      <c r="A1033" t="s">
        <v>2124</v>
      </c>
    </row>
    <row r="1034" spans="1:1" x14ac:dyDescent="0.3">
      <c r="A1034" t="s">
        <v>1979</v>
      </c>
    </row>
    <row r="1035" spans="1:1" x14ac:dyDescent="0.3">
      <c r="A1035" t="s">
        <v>2125</v>
      </c>
    </row>
    <row r="1037" spans="1:1" x14ac:dyDescent="0.3">
      <c r="A1037" t="s">
        <v>848</v>
      </c>
    </row>
    <row r="1038" spans="1:1" x14ac:dyDescent="0.3">
      <c r="A1038" t="s">
        <v>857</v>
      </c>
    </row>
    <row r="1039" spans="1:1" x14ac:dyDescent="0.3">
      <c r="A1039" t="s">
        <v>857</v>
      </c>
    </row>
    <row r="1040" spans="1:1" x14ac:dyDescent="0.3">
      <c r="A1040" t="s">
        <v>858</v>
      </c>
    </row>
    <row r="1041" spans="1:1" x14ac:dyDescent="0.3">
      <c r="A1041" t="s">
        <v>1981</v>
      </c>
    </row>
    <row r="1042" spans="1:1" x14ac:dyDescent="0.3">
      <c r="A1042" t="s">
        <v>1982</v>
      </c>
    </row>
    <row r="1044" spans="1:1" x14ac:dyDescent="0.3">
      <c r="A1044" t="s">
        <v>771</v>
      </c>
    </row>
    <row r="1045" spans="1:1" x14ac:dyDescent="0.3">
      <c r="A1045" t="s">
        <v>1983</v>
      </c>
    </row>
    <row r="1046" spans="1:1" x14ac:dyDescent="0.3">
      <c r="A1046" t="s">
        <v>1983</v>
      </c>
    </row>
    <row r="1047" spans="1:1" x14ac:dyDescent="0.3">
      <c r="A1047" t="s">
        <v>1983</v>
      </c>
    </row>
    <row r="1048" spans="1:1" x14ac:dyDescent="0.3">
      <c r="A1048" t="s">
        <v>1983</v>
      </c>
    </row>
    <row r="1049" spans="1:1" x14ac:dyDescent="0.3">
      <c r="A1049" t="s">
        <v>1983</v>
      </c>
    </row>
    <row r="1051" spans="1:1" x14ac:dyDescent="0.3">
      <c r="A1051" t="s">
        <v>463</v>
      </c>
    </row>
    <row r="1052" spans="1:1" x14ac:dyDescent="0.3">
      <c r="A1052" t="s">
        <v>757</v>
      </c>
    </row>
    <row r="1053" spans="1:1" x14ac:dyDescent="0.3">
      <c r="A1053" t="s">
        <v>862</v>
      </c>
    </row>
    <row r="1054" spans="1:1" x14ac:dyDescent="0.3">
      <c r="A1054" t="s">
        <v>863</v>
      </c>
    </row>
    <row r="1055" spans="1:1" x14ac:dyDescent="0.3">
      <c r="A1055" t="s">
        <v>760</v>
      </c>
    </row>
    <row r="1056" spans="1:1" x14ac:dyDescent="0.3">
      <c r="A1056">
        <f>-3.23 -0.003</f>
        <v>-3.2330000000000001</v>
      </c>
    </row>
    <row r="1057" spans="1:1" x14ac:dyDescent="0.3">
      <c r="A1057">
        <f>-3.23 -3.233 -3.236 -3.239 -3.242 -3.245 -3.248 -3.251 -3.254 -3.257 -3.26</f>
        <v>-35.695</v>
      </c>
    </row>
    <row r="1058" spans="1:1" x14ac:dyDescent="0.3">
      <c r="A1058" t="s">
        <v>846</v>
      </c>
    </row>
    <row r="1059" spans="1:1" x14ac:dyDescent="0.3">
      <c r="A1059">
        <f>-0.37  -0.371  -0.371  -0.372  -0.372  -0.372  -0.372  -0.372  -0.372  -0.372  -0.372</f>
        <v>-4.0879999999999992</v>
      </c>
    </row>
    <row r="1060" spans="1:1" x14ac:dyDescent="0.3">
      <c r="A1060">
        <f>-1.37  -1.37  -1.37  -1.37  -1.37  -1.37  -1.37  -1.371  -1.371  -1.371  -1.371</f>
        <v>-15.074000000000002</v>
      </c>
    </row>
    <row r="1061" spans="1:1" x14ac:dyDescent="0.3">
      <c r="A1061">
        <f>-2.367  -2.367  -2.368  -2.367  -2.368  -2.368  -2.368  -2.368  -2.368  -2.368  -2.369</f>
        <v>-26.045999999999996</v>
      </c>
    </row>
    <row r="1062" spans="1:1" x14ac:dyDescent="0.3">
      <c r="A1062">
        <f>-3.11  -3.109  -3.109  -3.109  -3.108  -3.108  -3.109  -3.111  -3.113  -3.115  -3.117</f>
        <v>-34.217999999999996</v>
      </c>
    </row>
    <row r="1063" spans="1:1" x14ac:dyDescent="0.3">
      <c r="A1063">
        <f>-3.23  -3.233  -3.236  -3.239  -3.242  -3.245  -3.248  -3.251  -3.254  -3.257  -3.26</f>
        <v>-35.695</v>
      </c>
    </row>
    <row r="1065" spans="1:1" x14ac:dyDescent="0.3">
      <c r="A1065" t="s">
        <v>847</v>
      </c>
    </row>
    <row r="1066" spans="1:1" x14ac:dyDescent="0.3">
      <c r="A1066" t="s">
        <v>2118</v>
      </c>
    </row>
    <row r="1067" spans="1:1" x14ac:dyDescent="0.3">
      <c r="A1067" t="s">
        <v>2126</v>
      </c>
    </row>
    <row r="1068" spans="1:1" x14ac:dyDescent="0.3">
      <c r="A1068" t="s">
        <v>2127</v>
      </c>
    </row>
    <row r="1069" spans="1:1" x14ac:dyDescent="0.3">
      <c r="A1069" t="s">
        <v>1985</v>
      </c>
    </row>
    <row r="1070" spans="1:1" x14ac:dyDescent="0.3">
      <c r="A1070" t="s">
        <v>1986</v>
      </c>
    </row>
    <row r="1072" spans="1:1" x14ac:dyDescent="0.3">
      <c r="A1072" t="s">
        <v>848</v>
      </c>
    </row>
    <row r="1073" spans="1:1" x14ac:dyDescent="0.3">
      <c r="A1073" t="s">
        <v>857</v>
      </c>
    </row>
    <row r="1074" spans="1:1" x14ac:dyDescent="0.3">
      <c r="A1074" t="s">
        <v>857</v>
      </c>
    </row>
    <row r="1075" spans="1:1" x14ac:dyDescent="0.3">
      <c r="A1075" t="s">
        <v>858</v>
      </c>
    </row>
    <row r="1076" spans="1:1" x14ac:dyDescent="0.3">
      <c r="A1076" t="s">
        <v>1987</v>
      </c>
    </row>
    <row r="1077" spans="1:1" x14ac:dyDescent="0.3">
      <c r="A1077" t="s">
        <v>1988</v>
      </c>
    </row>
    <row r="1079" spans="1:1" x14ac:dyDescent="0.3">
      <c r="A1079" t="s">
        <v>771</v>
      </c>
    </row>
    <row r="1080" spans="1:1" x14ac:dyDescent="0.3">
      <c r="A1080" t="s">
        <v>861</v>
      </c>
    </row>
    <row r="1081" spans="1:1" x14ac:dyDescent="0.3">
      <c r="A1081" t="s">
        <v>861</v>
      </c>
    </row>
    <row r="1082" spans="1:1" x14ac:dyDescent="0.3">
      <c r="A1082" t="s">
        <v>861</v>
      </c>
    </row>
    <row r="1083" spans="1:1" x14ac:dyDescent="0.3">
      <c r="A1083" t="s">
        <v>861</v>
      </c>
    </row>
    <row r="1084" spans="1:1" x14ac:dyDescent="0.3">
      <c r="A1084" t="s">
        <v>861</v>
      </c>
    </row>
    <row r="1086" spans="1:1" x14ac:dyDescent="0.3">
      <c r="A1086" t="s">
        <v>464</v>
      </c>
    </row>
    <row r="1087" spans="1:1" x14ac:dyDescent="0.3">
      <c r="A1087" t="s">
        <v>757</v>
      </c>
    </row>
    <row r="1088" spans="1:1" x14ac:dyDescent="0.3">
      <c r="A1088" t="s">
        <v>862</v>
      </c>
    </row>
    <row r="1089" spans="1:1" x14ac:dyDescent="0.3">
      <c r="A1089" t="s">
        <v>863</v>
      </c>
    </row>
    <row r="1090" spans="1:1" x14ac:dyDescent="0.3">
      <c r="A1090" t="s">
        <v>760</v>
      </c>
    </row>
    <row r="1091" spans="1:1" x14ac:dyDescent="0.3">
      <c r="A1091" t="s">
        <v>775</v>
      </c>
    </row>
    <row r="1092" spans="1:1" x14ac:dyDescent="0.3">
      <c r="A1092">
        <f>-3.23 -3.23 -3.23 -3.23 -3.23 -3.23 -3.23 -3.23 -3.23 -3.23 -3.23</f>
        <v>-35.529999999999994</v>
      </c>
    </row>
    <row r="1093" spans="1:1" x14ac:dyDescent="0.3">
      <c r="A1093" t="s">
        <v>846</v>
      </c>
    </row>
    <row r="1094" spans="1:1" x14ac:dyDescent="0.3">
      <c r="A1094">
        <f>-0.37  -0.371  -0.371  -0.372  -0.372  -0.372  -0.372  -0.372  -0.372  -0.372  -0.372</f>
        <v>-4.0879999999999992</v>
      </c>
    </row>
    <row r="1095" spans="1:1" x14ac:dyDescent="0.3">
      <c r="A1095">
        <f>-1.37  -1.37  -1.37  -1.37  -1.37  -1.37  -1.371  -1.371  -1.371  -1.371  -1.371</f>
        <v>-15.075000000000003</v>
      </c>
    </row>
    <row r="1096" spans="1:1" x14ac:dyDescent="0.3">
      <c r="A1096">
        <f>-2.367  -2.367  -2.367  -2.367  -2.368  -2.368  -2.368  -2.368  -2.368  -2.368  -2.369</f>
        <v>-26.044999999999995</v>
      </c>
    </row>
    <row r="1097" spans="1:1" x14ac:dyDescent="0.3">
      <c r="A1097">
        <f>-3.11  -3.11  -3.109  -3.108  -3.109  -3.109  -3.109  -3.11  -3.11  -3.11  -3.11</f>
        <v>-34.204000000000001</v>
      </c>
    </row>
    <row r="1098" spans="1:1" x14ac:dyDescent="0.3">
      <c r="A1098">
        <f>-3.23  -3.23  -3.23  -3.23  -3.23  -3.23  -3.23  -3.23  -3.23  -3.23  -3.23</f>
        <v>-35.529999999999994</v>
      </c>
    </row>
    <row r="1100" spans="1:1" x14ac:dyDescent="0.3">
      <c r="A1100" t="s">
        <v>847</v>
      </c>
    </row>
    <row r="1101" spans="1:1" x14ac:dyDescent="0.3">
      <c r="A1101" t="s">
        <v>2118</v>
      </c>
    </row>
    <row r="1102" spans="1:1" x14ac:dyDescent="0.3">
      <c r="A1102" t="s">
        <v>2128</v>
      </c>
    </row>
    <row r="1103" spans="1:1" x14ac:dyDescent="0.3">
      <c r="A1103" t="s">
        <v>2129</v>
      </c>
    </row>
    <row r="1104" spans="1:1" x14ac:dyDescent="0.3">
      <c r="A1104" t="s">
        <v>1990</v>
      </c>
    </row>
    <row r="1105" spans="1:1" x14ac:dyDescent="0.3">
      <c r="A1105" t="s">
        <v>1991</v>
      </c>
    </row>
    <row r="1107" spans="1:1" x14ac:dyDescent="0.3">
      <c r="A1107" t="s">
        <v>848</v>
      </c>
    </row>
    <row r="1108" spans="1:1" x14ac:dyDescent="0.3">
      <c r="A1108" t="s">
        <v>857</v>
      </c>
    </row>
    <row r="1109" spans="1:1" x14ac:dyDescent="0.3">
      <c r="A1109" t="s">
        <v>857</v>
      </c>
    </row>
    <row r="1110" spans="1:1" x14ac:dyDescent="0.3">
      <c r="A1110" t="s">
        <v>858</v>
      </c>
    </row>
    <row r="1111" spans="1:1" x14ac:dyDescent="0.3">
      <c r="A1111" t="s">
        <v>1992</v>
      </c>
    </row>
    <row r="1112" spans="1:1" x14ac:dyDescent="0.3">
      <c r="A1112" t="s">
        <v>1993</v>
      </c>
    </row>
    <row r="1114" spans="1:1" x14ac:dyDescent="0.3">
      <c r="A1114" t="s">
        <v>771</v>
      </c>
    </row>
    <row r="1115" spans="1:1" x14ac:dyDescent="0.3">
      <c r="A1115" t="s">
        <v>1976</v>
      </c>
    </row>
    <row r="1116" spans="1:1" x14ac:dyDescent="0.3">
      <c r="A1116" t="s">
        <v>1976</v>
      </c>
    </row>
    <row r="1117" spans="1:1" x14ac:dyDescent="0.3">
      <c r="A1117" t="s">
        <v>1976</v>
      </c>
    </row>
    <row r="1118" spans="1:1" x14ac:dyDescent="0.3">
      <c r="A1118" t="s">
        <v>1976</v>
      </c>
    </row>
    <row r="1119" spans="1:1" x14ac:dyDescent="0.3">
      <c r="A1119" t="s">
        <v>1976</v>
      </c>
    </row>
    <row r="1121" spans="1:1" x14ac:dyDescent="0.3">
      <c r="A1121" t="s">
        <v>465</v>
      </c>
    </row>
    <row r="1122" spans="1:1" x14ac:dyDescent="0.3">
      <c r="A1122" t="s">
        <v>757</v>
      </c>
    </row>
    <row r="1123" spans="1:1" x14ac:dyDescent="0.3">
      <c r="A1123" t="s">
        <v>862</v>
      </c>
    </row>
    <row r="1124" spans="1:1" x14ac:dyDescent="0.3">
      <c r="A1124" t="s">
        <v>863</v>
      </c>
    </row>
    <row r="1125" spans="1:1" x14ac:dyDescent="0.3">
      <c r="A1125" t="s">
        <v>760</v>
      </c>
    </row>
    <row r="1126" spans="1:1" x14ac:dyDescent="0.3">
      <c r="A1126" t="s">
        <v>776</v>
      </c>
    </row>
    <row r="1127" spans="1:1" x14ac:dyDescent="0.3">
      <c r="A1127">
        <f>-3.23 -3.227 -3.224 -3.221 -3.218 -3.215 -3.212 -3.209 -3.206 -3.203 -3.2</f>
        <v>-35.365000000000002</v>
      </c>
    </row>
    <row r="1128" spans="1:1" x14ac:dyDescent="0.3">
      <c r="A1128" t="s">
        <v>846</v>
      </c>
    </row>
    <row r="1129" spans="1:1" x14ac:dyDescent="0.3">
      <c r="A1129">
        <f>-0.37  -0.371  -0.371  -0.371  -0.372  -0.372  -0.372  -0.372  -0.372  -0.372  -0.372</f>
        <v>-4.0869999999999997</v>
      </c>
    </row>
    <row r="1130" spans="1:1" x14ac:dyDescent="0.3">
      <c r="A1130">
        <f>-1.37  -1.37  -1.37  -1.37  -1.37  -1.37  -1.371  -1.371  -1.371  -1.371  -1.371</f>
        <v>-15.075000000000003</v>
      </c>
    </row>
    <row r="1131" spans="1:1" x14ac:dyDescent="0.3">
      <c r="A1131">
        <f>-2.367  -2.367  -2.367  -2.367  -2.368  -2.368  -2.368  -2.368  -2.368  -2.368  -2.369</f>
        <v>-26.044999999999995</v>
      </c>
    </row>
    <row r="1132" spans="1:1" x14ac:dyDescent="0.3">
      <c r="A1132">
        <f>-3.11  -3.11  -3.109  -3.108  -3.109  -3.11  -3.109  -3.108  -3.107  -3.104  -3.103</f>
        <v>-34.186999999999998</v>
      </c>
    </row>
    <row r="1133" spans="1:1" x14ac:dyDescent="0.3">
      <c r="A1133">
        <f>-3.23  -3.227  -3.224  -3.221  -3.218  -3.215  -3.212  -3.209  -3.206  -3.203  -3.2</f>
        <v>-35.365000000000002</v>
      </c>
    </row>
    <row r="1135" spans="1:1" x14ac:dyDescent="0.3">
      <c r="A1135" t="s">
        <v>847</v>
      </c>
    </row>
    <row r="1136" spans="1:1" x14ac:dyDescent="0.3">
      <c r="A1136" t="s">
        <v>2118</v>
      </c>
    </row>
    <row r="1137" spans="1:1" x14ac:dyDescent="0.3">
      <c r="A1137" t="s">
        <v>2130</v>
      </c>
    </row>
    <row r="1138" spans="1:1" x14ac:dyDescent="0.3">
      <c r="A1138" t="s">
        <v>2131</v>
      </c>
    </row>
    <row r="1139" spans="1:1" x14ac:dyDescent="0.3">
      <c r="A1139" t="s">
        <v>1996</v>
      </c>
    </row>
    <row r="1140" spans="1:1" x14ac:dyDescent="0.3">
      <c r="A1140" t="s">
        <v>2132</v>
      </c>
    </row>
    <row r="1142" spans="1:1" x14ac:dyDescent="0.3">
      <c r="A1142" t="s">
        <v>848</v>
      </c>
    </row>
    <row r="1143" spans="1:1" x14ac:dyDescent="0.3">
      <c r="A1143" t="s">
        <v>857</v>
      </c>
    </row>
    <row r="1144" spans="1:1" x14ac:dyDescent="0.3">
      <c r="A1144" t="s">
        <v>857</v>
      </c>
    </row>
    <row r="1145" spans="1:1" x14ac:dyDescent="0.3">
      <c r="A1145" t="s">
        <v>858</v>
      </c>
    </row>
    <row r="1146" spans="1:1" x14ac:dyDescent="0.3">
      <c r="A1146" t="s">
        <v>1998</v>
      </c>
    </row>
    <row r="1147" spans="1:1" x14ac:dyDescent="0.3">
      <c r="A1147" t="s">
        <v>1999</v>
      </c>
    </row>
    <row r="1149" spans="1:1" x14ac:dyDescent="0.3">
      <c r="A1149" t="s">
        <v>771</v>
      </c>
    </row>
    <row r="1150" spans="1:1" x14ac:dyDescent="0.3">
      <c r="A1150" t="s">
        <v>1983</v>
      </c>
    </row>
    <row r="1151" spans="1:1" x14ac:dyDescent="0.3">
      <c r="A1151" t="s">
        <v>1983</v>
      </c>
    </row>
    <row r="1152" spans="1:1" x14ac:dyDescent="0.3">
      <c r="A1152" t="s">
        <v>1983</v>
      </c>
    </row>
    <row r="1153" spans="1:1" x14ac:dyDescent="0.3">
      <c r="A1153" t="s">
        <v>1983</v>
      </c>
    </row>
    <row r="1154" spans="1:1" x14ac:dyDescent="0.3">
      <c r="A1154" t="s">
        <v>1983</v>
      </c>
    </row>
    <row r="1156" spans="1:1" x14ac:dyDescent="0.3">
      <c r="A1156" t="s">
        <v>466</v>
      </c>
    </row>
    <row r="1157" spans="1:1" x14ac:dyDescent="0.3">
      <c r="A1157" t="s">
        <v>757</v>
      </c>
    </row>
    <row r="1158" spans="1:1" x14ac:dyDescent="0.3">
      <c r="A1158" t="s">
        <v>862</v>
      </c>
    </row>
    <row r="1159" spans="1:1" x14ac:dyDescent="0.3">
      <c r="A1159" t="s">
        <v>863</v>
      </c>
    </row>
    <row r="1160" spans="1:1" x14ac:dyDescent="0.3">
      <c r="A1160" t="s">
        <v>760</v>
      </c>
    </row>
    <row r="1161" spans="1:1" x14ac:dyDescent="0.3">
      <c r="A1161">
        <f>-3.22 -0.003</f>
        <v>-3.2230000000000003</v>
      </c>
    </row>
    <row r="1162" spans="1:1" x14ac:dyDescent="0.3">
      <c r="A1162">
        <f>-3.22 -3.223 -3.226 -3.229 -3.232 -3.235 -3.238 -3.241 -3.244 -3.247 -3.25</f>
        <v>-35.584999999999994</v>
      </c>
    </row>
    <row r="1163" spans="1:1" x14ac:dyDescent="0.3">
      <c r="A1163" t="s">
        <v>846</v>
      </c>
    </row>
    <row r="1164" spans="1:1" x14ac:dyDescent="0.3">
      <c r="A1164">
        <f>-0.37  -0.371  -0.371  -0.372  -0.372  -0.372  -0.372  -0.372  -0.372  -0.372  -0.372</f>
        <v>-4.0879999999999992</v>
      </c>
    </row>
    <row r="1165" spans="1:1" x14ac:dyDescent="0.3">
      <c r="A1165">
        <f>-1.37  -1.37  -1.37  -1.37  -1.37  -1.37  -1.37  -1.371  -1.371  -1.371  -1.371</f>
        <v>-15.074000000000002</v>
      </c>
    </row>
    <row r="1166" spans="1:1" x14ac:dyDescent="0.3">
      <c r="A1166">
        <f>-2.367  -2.367  -2.367  -2.367  -2.367  -2.368  -2.368  -2.368  -2.368  -2.368  -2.368</f>
        <v>-26.042999999999996</v>
      </c>
    </row>
    <row r="1167" spans="1:1" x14ac:dyDescent="0.3">
      <c r="A1167">
        <f>-3.103  -3.103  -3.102  -3.102  -3.101  -3.101  -3.102  -3.104  -3.106  -3.108  -3.11</f>
        <v>-34.142000000000003</v>
      </c>
    </row>
    <row r="1168" spans="1:1" x14ac:dyDescent="0.3">
      <c r="A1168">
        <f>-3.22  -3.223  -3.226  -3.229  -3.232  -3.235  -3.238  -3.241  -3.244  -3.247  -3.25</f>
        <v>-35.584999999999994</v>
      </c>
    </row>
    <row r="1170" spans="1:1" x14ac:dyDescent="0.3">
      <c r="A1170" t="s">
        <v>847</v>
      </c>
    </row>
    <row r="1171" spans="1:1" x14ac:dyDescent="0.3">
      <c r="A1171" t="s">
        <v>2118</v>
      </c>
    </row>
    <row r="1172" spans="1:1" x14ac:dyDescent="0.3">
      <c r="A1172" t="s">
        <v>2133</v>
      </c>
    </row>
    <row r="1173" spans="1:1" x14ac:dyDescent="0.3">
      <c r="A1173" t="s">
        <v>2127</v>
      </c>
    </row>
    <row r="1174" spans="1:1" x14ac:dyDescent="0.3">
      <c r="A1174" t="s">
        <v>2134</v>
      </c>
    </row>
    <row r="1175" spans="1:1" x14ac:dyDescent="0.3">
      <c r="A1175" t="s">
        <v>2001</v>
      </c>
    </row>
    <row r="1177" spans="1:1" x14ac:dyDescent="0.3">
      <c r="A1177" t="s">
        <v>848</v>
      </c>
    </row>
    <row r="1178" spans="1:1" x14ac:dyDescent="0.3">
      <c r="A1178" t="s">
        <v>857</v>
      </c>
    </row>
    <row r="1179" spans="1:1" x14ac:dyDescent="0.3">
      <c r="A1179" t="s">
        <v>857</v>
      </c>
    </row>
    <row r="1180" spans="1:1" x14ac:dyDescent="0.3">
      <c r="A1180" t="s">
        <v>858</v>
      </c>
    </row>
    <row r="1181" spans="1:1" x14ac:dyDescent="0.3">
      <c r="A1181" t="s">
        <v>2002</v>
      </c>
    </row>
    <row r="1182" spans="1:1" x14ac:dyDescent="0.3">
      <c r="A1182" t="s">
        <v>2003</v>
      </c>
    </row>
    <row r="1184" spans="1:1" x14ac:dyDescent="0.3">
      <c r="A1184" t="s">
        <v>771</v>
      </c>
    </row>
    <row r="1185" spans="1:1" x14ac:dyDescent="0.3">
      <c r="A1185" t="s">
        <v>2004</v>
      </c>
    </row>
    <row r="1186" spans="1:1" x14ac:dyDescent="0.3">
      <c r="A1186" t="s">
        <v>2004</v>
      </c>
    </row>
    <row r="1187" spans="1:1" x14ac:dyDescent="0.3">
      <c r="A1187" t="s">
        <v>2004</v>
      </c>
    </row>
    <row r="1188" spans="1:1" x14ac:dyDescent="0.3">
      <c r="A1188" t="s">
        <v>2004</v>
      </c>
    </row>
    <row r="1189" spans="1:1" x14ac:dyDescent="0.3">
      <c r="A1189" t="s">
        <v>2004</v>
      </c>
    </row>
    <row r="1191" spans="1:1" x14ac:dyDescent="0.3">
      <c r="A1191" t="s">
        <v>467</v>
      </c>
    </row>
    <row r="1192" spans="1:1" x14ac:dyDescent="0.3">
      <c r="A1192" t="s">
        <v>757</v>
      </c>
    </row>
    <row r="1193" spans="1:1" x14ac:dyDescent="0.3">
      <c r="A1193" t="s">
        <v>862</v>
      </c>
    </row>
    <row r="1194" spans="1:1" x14ac:dyDescent="0.3">
      <c r="A1194" t="s">
        <v>863</v>
      </c>
    </row>
    <row r="1195" spans="1:1" x14ac:dyDescent="0.3">
      <c r="A1195" t="s">
        <v>760</v>
      </c>
    </row>
    <row r="1196" spans="1:1" x14ac:dyDescent="0.3">
      <c r="A1196" t="s">
        <v>777</v>
      </c>
    </row>
    <row r="1197" spans="1:1" x14ac:dyDescent="0.3">
      <c r="A1197">
        <f>-3.22 -3.22 -3.22 -3.22 -3.22 -3.22 -3.22 -3.22 -3.22 -3.22 -3.22</f>
        <v>-35.419999999999995</v>
      </c>
    </row>
    <row r="1198" spans="1:1" x14ac:dyDescent="0.3">
      <c r="A1198" t="s">
        <v>846</v>
      </c>
    </row>
    <row r="1199" spans="1:1" x14ac:dyDescent="0.3">
      <c r="A1199">
        <f>-0.37  -0.371  -0.371  -0.372  -0.372  -0.372  -0.372  -0.372  -0.372  -0.372  -0.372</f>
        <v>-4.0879999999999992</v>
      </c>
    </row>
    <row r="1200" spans="1:1" x14ac:dyDescent="0.3">
      <c r="A1200">
        <f>-1.37  -1.37  -1.37  -1.37  -1.37  -1.37  -1.371  -1.371  -1.371  -1.371  -1.371</f>
        <v>-15.075000000000003</v>
      </c>
    </row>
    <row r="1201" spans="1:1" x14ac:dyDescent="0.3">
      <c r="A1201">
        <f>-2.367  -2.367  -2.367  -2.367  -2.368  -2.368  -2.368  -2.368  -2.368  -2.368  -2.368</f>
        <v>-26.043999999999993</v>
      </c>
    </row>
    <row r="1202" spans="1:1" x14ac:dyDescent="0.3">
      <c r="A1202">
        <f>-3.103  -3.103  -3.102  -3.101  -3.102  -3.102  -3.102  -3.103  -3.103  -3.103  -3.103</f>
        <v>-34.127000000000002</v>
      </c>
    </row>
    <row r="1203" spans="1:1" x14ac:dyDescent="0.3">
      <c r="A1203">
        <f>-3.22  -3.22  -3.22  -3.22  -3.22  -3.22  -3.22  -3.22  -3.22  -3.22  -3.22</f>
        <v>-35.419999999999995</v>
      </c>
    </row>
    <row r="1205" spans="1:1" x14ac:dyDescent="0.3">
      <c r="A1205" t="s">
        <v>847</v>
      </c>
    </row>
    <row r="1206" spans="1:1" x14ac:dyDescent="0.3">
      <c r="A1206" t="s">
        <v>2118</v>
      </c>
    </row>
    <row r="1207" spans="1:1" x14ac:dyDescent="0.3">
      <c r="A1207" t="s">
        <v>2122</v>
      </c>
    </row>
    <row r="1208" spans="1:1" x14ac:dyDescent="0.3">
      <c r="A1208" t="s">
        <v>1971</v>
      </c>
    </row>
    <row r="1209" spans="1:1" x14ac:dyDescent="0.3">
      <c r="A1209" t="s">
        <v>2135</v>
      </c>
    </row>
    <row r="1210" spans="1:1" x14ac:dyDescent="0.3">
      <c r="A1210" t="s">
        <v>2136</v>
      </c>
    </row>
    <row r="1212" spans="1:1" x14ac:dyDescent="0.3">
      <c r="A1212" t="s">
        <v>848</v>
      </c>
    </row>
    <row r="1213" spans="1:1" x14ac:dyDescent="0.3">
      <c r="A1213" t="s">
        <v>857</v>
      </c>
    </row>
    <row r="1214" spans="1:1" x14ac:dyDescent="0.3">
      <c r="A1214" t="s">
        <v>857</v>
      </c>
    </row>
    <row r="1215" spans="1:1" x14ac:dyDescent="0.3">
      <c r="A1215" t="s">
        <v>858</v>
      </c>
    </row>
    <row r="1216" spans="1:1" x14ac:dyDescent="0.3">
      <c r="A1216" t="s">
        <v>2007</v>
      </c>
    </row>
    <row r="1217" spans="1:1" x14ac:dyDescent="0.3">
      <c r="A1217" t="s">
        <v>2008</v>
      </c>
    </row>
    <row r="1219" spans="1:1" x14ac:dyDescent="0.3">
      <c r="A1219" t="s">
        <v>771</v>
      </c>
    </row>
    <row r="1220" spans="1:1" x14ac:dyDescent="0.3">
      <c r="A1220" t="s">
        <v>1976</v>
      </c>
    </row>
    <row r="1221" spans="1:1" x14ac:dyDescent="0.3">
      <c r="A1221" t="s">
        <v>1976</v>
      </c>
    </row>
    <row r="1222" spans="1:1" x14ac:dyDescent="0.3">
      <c r="A1222" t="s">
        <v>1976</v>
      </c>
    </row>
    <row r="1223" spans="1:1" x14ac:dyDescent="0.3">
      <c r="A1223" t="s">
        <v>1976</v>
      </c>
    </row>
    <row r="1224" spans="1:1" x14ac:dyDescent="0.3">
      <c r="A1224" t="s">
        <v>1976</v>
      </c>
    </row>
    <row r="1226" spans="1:1" x14ac:dyDescent="0.3">
      <c r="A1226" t="s">
        <v>468</v>
      </c>
    </row>
    <row r="1227" spans="1:1" x14ac:dyDescent="0.3">
      <c r="A1227" t="s">
        <v>757</v>
      </c>
    </row>
    <row r="1228" spans="1:1" x14ac:dyDescent="0.3">
      <c r="A1228" t="s">
        <v>862</v>
      </c>
    </row>
    <row r="1229" spans="1:1" x14ac:dyDescent="0.3">
      <c r="A1229" t="s">
        <v>863</v>
      </c>
    </row>
    <row r="1230" spans="1:1" x14ac:dyDescent="0.3">
      <c r="A1230" t="s">
        <v>760</v>
      </c>
    </row>
    <row r="1231" spans="1:1" x14ac:dyDescent="0.3">
      <c r="A1231" t="s">
        <v>778</v>
      </c>
    </row>
    <row r="1232" spans="1:1" x14ac:dyDescent="0.3">
      <c r="A1232">
        <f>-3.22 -3.217 -3.214 -3.211 -3.208 -3.205 -3.202 -3.199 -3.196 -3.193 -3.19</f>
        <v>-35.254999999999995</v>
      </c>
    </row>
    <row r="1233" spans="1:1" x14ac:dyDescent="0.3">
      <c r="A1233" t="s">
        <v>846</v>
      </c>
    </row>
    <row r="1234" spans="1:1" x14ac:dyDescent="0.3">
      <c r="A1234">
        <f>-0.37  -0.371  -0.371  -0.371  -0.372  -0.372  -0.372  -0.372  -0.372  -0.372  -0.372</f>
        <v>-4.0869999999999997</v>
      </c>
    </row>
    <row r="1235" spans="1:1" x14ac:dyDescent="0.3">
      <c r="A1235">
        <f>-1.37  -1.37  -1.37  -1.37  -1.37  -1.37  -1.371  -1.371  -1.371  -1.371  -1.371</f>
        <v>-15.075000000000003</v>
      </c>
    </row>
    <row r="1236" spans="1:1" x14ac:dyDescent="0.3">
      <c r="A1236">
        <f>-2.367  -2.367  -2.367  -2.367  -2.368  -2.368  -2.368  -2.368  -2.368  -2.368  -2.368</f>
        <v>-26.043999999999993</v>
      </c>
    </row>
    <row r="1237" spans="1:1" x14ac:dyDescent="0.3">
      <c r="A1237">
        <f>-3.103  -3.103  -3.101  -3.101  -3.102  -3.103  -3.102  -3.101  -3.099  -3.097  -3.095</f>
        <v>-34.107000000000006</v>
      </c>
    </row>
    <row r="1238" spans="1:1" x14ac:dyDescent="0.3">
      <c r="A1238">
        <f>-3.22  -3.217  -3.214  -3.211  -3.208  -3.205  -3.202  -3.199  -3.196  -3.193  -3.19</f>
        <v>-35.254999999999995</v>
      </c>
    </row>
    <row r="1240" spans="1:1" x14ac:dyDescent="0.3">
      <c r="A1240" t="s">
        <v>847</v>
      </c>
    </row>
    <row r="1241" spans="1:1" x14ac:dyDescent="0.3">
      <c r="A1241" t="s">
        <v>2118</v>
      </c>
    </row>
    <row r="1242" spans="1:1" x14ac:dyDescent="0.3">
      <c r="A1242" t="s">
        <v>2137</v>
      </c>
    </row>
    <row r="1243" spans="1:1" x14ac:dyDescent="0.3">
      <c r="A1243" t="s">
        <v>2131</v>
      </c>
    </row>
    <row r="1244" spans="1:1" x14ac:dyDescent="0.3">
      <c r="A1244" t="s">
        <v>2138</v>
      </c>
    </row>
    <row r="1245" spans="1:1" x14ac:dyDescent="0.3">
      <c r="A1245" t="s">
        <v>2139</v>
      </c>
    </row>
    <row r="1247" spans="1:1" x14ac:dyDescent="0.3">
      <c r="A1247" t="s">
        <v>848</v>
      </c>
    </row>
    <row r="1248" spans="1:1" x14ac:dyDescent="0.3">
      <c r="A1248" t="s">
        <v>857</v>
      </c>
    </row>
    <row r="1249" spans="1:1" x14ac:dyDescent="0.3">
      <c r="A1249" t="s">
        <v>857</v>
      </c>
    </row>
    <row r="1250" spans="1:1" x14ac:dyDescent="0.3">
      <c r="A1250" t="s">
        <v>858</v>
      </c>
    </row>
    <row r="1251" spans="1:1" x14ac:dyDescent="0.3">
      <c r="A1251" t="s">
        <v>2011</v>
      </c>
    </row>
    <row r="1252" spans="1:1" x14ac:dyDescent="0.3">
      <c r="A1252" t="s">
        <v>2012</v>
      </c>
    </row>
    <row r="1254" spans="1:1" x14ac:dyDescent="0.3">
      <c r="A1254" t="s">
        <v>771</v>
      </c>
    </row>
    <row r="1255" spans="1:1" x14ac:dyDescent="0.3">
      <c r="A1255" t="s">
        <v>2013</v>
      </c>
    </row>
    <row r="1256" spans="1:1" x14ac:dyDescent="0.3">
      <c r="A1256" t="s">
        <v>2013</v>
      </c>
    </row>
    <row r="1257" spans="1:1" x14ac:dyDescent="0.3">
      <c r="A1257" t="s">
        <v>2013</v>
      </c>
    </row>
    <row r="1258" spans="1:1" x14ac:dyDescent="0.3">
      <c r="A1258" t="s">
        <v>2013</v>
      </c>
    </row>
    <row r="1259" spans="1:1" x14ac:dyDescent="0.3">
      <c r="A1259" t="s">
        <v>2013</v>
      </c>
    </row>
    <row r="1261" spans="1:1" x14ac:dyDescent="0.3">
      <c r="A1261" t="s">
        <v>469</v>
      </c>
    </row>
    <row r="1262" spans="1:1" x14ac:dyDescent="0.3">
      <c r="A1262" t="s">
        <v>757</v>
      </c>
    </row>
    <row r="1263" spans="1:1" x14ac:dyDescent="0.3">
      <c r="A1263" t="s">
        <v>862</v>
      </c>
    </row>
    <row r="1264" spans="1:1" x14ac:dyDescent="0.3">
      <c r="A1264" t="s">
        <v>863</v>
      </c>
    </row>
    <row r="1265" spans="1:1" x14ac:dyDescent="0.3">
      <c r="A1265" t="s">
        <v>760</v>
      </c>
    </row>
    <row r="1266" spans="1:1" x14ac:dyDescent="0.3">
      <c r="A1266">
        <f>-3.21 -0.003</f>
        <v>-3.2130000000000001</v>
      </c>
    </row>
    <row r="1267" spans="1:1" x14ac:dyDescent="0.3">
      <c r="A1267">
        <f>-3.21 -3.213 -3.216 -3.219 -3.222 -3.225 -3.228 -3.231 -3.234 -3.237 -3.24</f>
        <v>-35.475000000000009</v>
      </c>
    </row>
    <row r="1268" spans="1:1" x14ac:dyDescent="0.3">
      <c r="A1268" t="s">
        <v>846</v>
      </c>
    </row>
    <row r="1269" spans="1:1" x14ac:dyDescent="0.3">
      <c r="A1269">
        <f>-0.37  -0.371  -0.371  -0.372  -0.372  -0.372  -0.372  -0.372  -0.372  -0.372  -0.372</f>
        <v>-4.0879999999999992</v>
      </c>
    </row>
    <row r="1270" spans="1:1" x14ac:dyDescent="0.3">
      <c r="A1270">
        <f>-1.37  -1.37  -1.37  -1.37  -1.37  -1.37  -1.37  -1.371  -1.371  -1.371  -1.371</f>
        <v>-15.074000000000002</v>
      </c>
    </row>
    <row r="1271" spans="1:1" x14ac:dyDescent="0.3">
      <c r="A1271">
        <f>-2.366  -2.367  -2.367  -2.367  -2.367  -2.368  -2.368  -2.368  -2.368  -2.368  -2.368</f>
        <v>-26.041999999999994</v>
      </c>
    </row>
    <row r="1272" spans="1:1" x14ac:dyDescent="0.3">
      <c r="A1272">
        <f>-3.096  -3.096  -3.095  -3.095  -3.094  -3.094  -3.095  -3.097  -3.099  -3.101  -3.103</f>
        <v>-34.064999999999998</v>
      </c>
    </row>
    <row r="1273" spans="1:1" x14ac:dyDescent="0.3">
      <c r="A1273">
        <f>-3.21  -3.213  -3.216  -3.219  -3.222  -3.225  -3.228  -3.231  -3.234  -3.237  -3.24</f>
        <v>-35.475000000000009</v>
      </c>
    </row>
    <row r="1275" spans="1:1" x14ac:dyDescent="0.3">
      <c r="A1275" t="s">
        <v>847</v>
      </c>
    </row>
    <row r="1276" spans="1:1" x14ac:dyDescent="0.3">
      <c r="A1276" t="s">
        <v>2118</v>
      </c>
    </row>
    <row r="1277" spans="1:1" x14ac:dyDescent="0.3">
      <c r="A1277" t="s">
        <v>2140</v>
      </c>
    </row>
    <row r="1278" spans="1:1" x14ac:dyDescent="0.3">
      <c r="A1278" t="s">
        <v>2141</v>
      </c>
    </row>
    <row r="1279" spans="1:1" x14ac:dyDescent="0.3">
      <c r="A1279" t="s">
        <v>2142</v>
      </c>
    </row>
    <row r="1280" spans="1:1" x14ac:dyDescent="0.3">
      <c r="A1280" t="s">
        <v>2017</v>
      </c>
    </row>
    <row r="1282" spans="1:1" x14ac:dyDescent="0.3">
      <c r="A1282" t="s">
        <v>848</v>
      </c>
    </row>
    <row r="1283" spans="1:1" x14ac:dyDescent="0.3">
      <c r="A1283" t="s">
        <v>857</v>
      </c>
    </row>
    <row r="1284" spans="1:1" x14ac:dyDescent="0.3">
      <c r="A1284" t="s">
        <v>857</v>
      </c>
    </row>
    <row r="1285" spans="1:1" x14ac:dyDescent="0.3">
      <c r="A1285" t="s">
        <v>858</v>
      </c>
    </row>
    <row r="1286" spans="1:1" x14ac:dyDescent="0.3">
      <c r="A1286" t="s">
        <v>2018</v>
      </c>
    </row>
    <row r="1287" spans="1:1" x14ac:dyDescent="0.3">
      <c r="A1287" t="s">
        <v>2019</v>
      </c>
    </row>
    <row r="1289" spans="1:1" x14ac:dyDescent="0.3">
      <c r="A1289" t="s">
        <v>771</v>
      </c>
    </row>
    <row r="1290" spans="1:1" x14ac:dyDescent="0.3">
      <c r="A1290" t="s">
        <v>2004</v>
      </c>
    </row>
    <row r="1291" spans="1:1" x14ac:dyDescent="0.3">
      <c r="A1291" t="s">
        <v>2004</v>
      </c>
    </row>
    <row r="1292" spans="1:1" x14ac:dyDescent="0.3">
      <c r="A1292" t="s">
        <v>2004</v>
      </c>
    </row>
    <row r="1293" spans="1:1" x14ac:dyDescent="0.3">
      <c r="A1293" t="s">
        <v>2004</v>
      </c>
    </row>
    <row r="1294" spans="1:1" x14ac:dyDescent="0.3">
      <c r="A1294" t="s">
        <v>2004</v>
      </c>
    </row>
    <row r="1296" spans="1:1" x14ac:dyDescent="0.3">
      <c r="A1296" t="s">
        <v>470</v>
      </c>
    </row>
    <row r="1297" spans="1:1" x14ac:dyDescent="0.3">
      <c r="A1297" t="s">
        <v>757</v>
      </c>
    </row>
    <row r="1298" spans="1:1" x14ac:dyDescent="0.3">
      <c r="A1298" t="s">
        <v>862</v>
      </c>
    </row>
    <row r="1299" spans="1:1" x14ac:dyDescent="0.3">
      <c r="A1299" t="s">
        <v>863</v>
      </c>
    </row>
    <row r="1300" spans="1:1" x14ac:dyDescent="0.3">
      <c r="A1300" t="s">
        <v>760</v>
      </c>
    </row>
    <row r="1301" spans="1:1" x14ac:dyDescent="0.3">
      <c r="A1301" t="s">
        <v>779</v>
      </c>
    </row>
    <row r="1302" spans="1:1" x14ac:dyDescent="0.3">
      <c r="A1302">
        <f>-3.21 -3.21 -3.21 -3.21 -3.21 -3.21 -3.21 -3.21 -3.21 -3.21 -3.21</f>
        <v>-35.31</v>
      </c>
    </row>
    <row r="1303" spans="1:1" x14ac:dyDescent="0.3">
      <c r="A1303" t="s">
        <v>846</v>
      </c>
    </row>
    <row r="1304" spans="1:1" x14ac:dyDescent="0.3">
      <c r="A1304">
        <f>-0.37  -0.371  -0.371  -0.372  -0.372  -0.372  -0.372  -0.372  -0.372  -0.372  -0.372</f>
        <v>-4.0879999999999992</v>
      </c>
    </row>
    <row r="1305" spans="1:1" x14ac:dyDescent="0.3">
      <c r="A1305">
        <f>-1.37  -1.37  -1.37  -1.37  -1.37  -1.37  -1.37  -1.371  -1.371  -1.371  -1.371</f>
        <v>-15.074000000000002</v>
      </c>
    </row>
    <row r="1306" spans="1:1" x14ac:dyDescent="0.3">
      <c r="A1306">
        <f>-2.366  -2.366  -2.367  -2.367  -2.367  -2.367  -2.368  -2.368  -2.368  -2.368  -2.368</f>
        <v>-26.039999999999996</v>
      </c>
    </row>
    <row r="1307" spans="1:1" x14ac:dyDescent="0.3">
      <c r="A1307">
        <f>-3.096  -3.096  -3.095  -3.094  -3.094  -3.095  -3.095  -3.095  -3.096  -3.096  -3.096</f>
        <v>-34.048000000000002</v>
      </c>
    </row>
    <row r="1308" spans="1:1" x14ac:dyDescent="0.3">
      <c r="A1308">
        <f>-3.21  -3.21  -3.21  -3.21  -3.21  -3.21  -3.21  -3.21  -3.21  -3.21  -3.21</f>
        <v>-35.31</v>
      </c>
    </row>
    <row r="1310" spans="1:1" x14ac:dyDescent="0.3">
      <c r="A1310" t="s">
        <v>847</v>
      </c>
    </row>
    <row r="1311" spans="1:1" x14ac:dyDescent="0.3">
      <c r="A1311" t="s">
        <v>2118</v>
      </c>
    </row>
    <row r="1312" spans="1:1" x14ac:dyDescent="0.3">
      <c r="A1312" t="s">
        <v>2128</v>
      </c>
    </row>
    <row r="1313" spans="1:1" x14ac:dyDescent="0.3">
      <c r="A1313" t="s">
        <v>2143</v>
      </c>
    </row>
    <row r="1314" spans="1:1" x14ac:dyDescent="0.3">
      <c r="A1314" t="s">
        <v>2021</v>
      </c>
    </row>
    <row r="1315" spans="1:1" x14ac:dyDescent="0.3">
      <c r="A1315" t="s">
        <v>2022</v>
      </c>
    </row>
    <row r="1317" spans="1:1" x14ac:dyDescent="0.3">
      <c r="A1317" t="s">
        <v>848</v>
      </c>
    </row>
    <row r="1318" spans="1:1" x14ac:dyDescent="0.3">
      <c r="A1318" t="s">
        <v>857</v>
      </c>
    </row>
    <row r="1319" spans="1:1" x14ac:dyDescent="0.3">
      <c r="A1319" t="s">
        <v>857</v>
      </c>
    </row>
    <row r="1320" spans="1:1" x14ac:dyDescent="0.3">
      <c r="A1320" t="s">
        <v>858</v>
      </c>
    </row>
    <row r="1321" spans="1:1" x14ac:dyDescent="0.3">
      <c r="A1321" t="s">
        <v>2023</v>
      </c>
    </row>
    <row r="1322" spans="1:1" x14ac:dyDescent="0.3">
      <c r="A1322" t="s">
        <v>2024</v>
      </c>
    </row>
    <row r="1324" spans="1:1" x14ac:dyDescent="0.3">
      <c r="A1324" t="s">
        <v>771</v>
      </c>
    </row>
    <row r="1325" spans="1:1" x14ac:dyDescent="0.3">
      <c r="A1325" t="s">
        <v>1976</v>
      </c>
    </row>
    <row r="1326" spans="1:1" x14ac:dyDescent="0.3">
      <c r="A1326" t="s">
        <v>1976</v>
      </c>
    </row>
    <row r="1327" spans="1:1" x14ac:dyDescent="0.3">
      <c r="A1327" t="s">
        <v>1976</v>
      </c>
    </row>
    <row r="1328" spans="1:1" x14ac:dyDescent="0.3">
      <c r="A1328" t="s">
        <v>1976</v>
      </c>
    </row>
    <row r="1329" spans="1:1" x14ac:dyDescent="0.3">
      <c r="A1329" t="s">
        <v>1976</v>
      </c>
    </row>
    <row r="1331" spans="1:1" x14ac:dyDescent="0.3">
      <c r="A1331" t="s">
        <v>471</v>
      </c>
    </row>
    <row r="1332" spans="1:1" x14ac:dyDescent="0.3">
      <c r="A1332" t="s">
        <v>757</v>
      </c>
    </row>
    <row r="1333" spans="1:1" x14ac:dyDescent="0.3">
      <c r="A1333" t="s">
        <v>862</v>
      </c>
    </row>
    <row r="1334" spans="1:1" x14ac:dyDescent="0.3">
      <c r="A1334" t="s">
        <v>863</v>
      </c>
    </row>
    <row r="1335" spans="1:1" x14ac:dyDescent="0.3">
      <c r="A1335" t="s">
        <v>760</v>
      </c>
    </row>
    <row r="1336" spans="1:1" x14ac:dyDescent="0.3">
      <c r="A1336" t="s">
        <v>780</v>
      </c>
    </row>
    <row r="1337" spans="1:1" x14ac:dyDescent="0.3">
      <c r="A1337">
        <f>-3.21 -3.207 -3.204 -3.201 -3.198 -3.195 -3.192 -3.189 -3.186 -3.183 -3.18</f>
        <v>-35.145000000000003</v>
      </c>
    </row>
    <row r="1338" spans="1:1" x14ac:dyDescent="0.3">
      <c r="A1338" t="s">
        <v>846</v>
      </c>
    </row>
    <row r="1339" spans="1:1" x14ac:dyDescent="0.3">
      <c r="A1339">
        <f>-0.37  -0.371  -0.371  -0.371  -0.372  -0.372  -0.372  -0.372  -0.372  -0.372  -0.372</f>
        <v>-4.0869999999999997</v>
      </c>
    </row>
    <row r="1340" spans="1:1" x14ac:dyDescent="0.3">
      <c r="A1340">
        <f>-1.37  -1.37  -1.37  -1.37  -1.37  -1.37  -1.371  -1.371  -1.371  -1.371  -1.371</f>
        <v>-15.075000000000003</v>
      </c>
    </row>
    <row r="1341" spans="1:1" x14ac:dyDescent="0.3">
      <c r="A1341">
        <f>-2.366  -2.366  -2.366  -2.367  -2.367  -2.367  -2.368  -2.368  -2.368  -2.368  -2.368</f>
        <v>-26.038999999999994</v>
      </c>
    </row>
    <row r="1342" spans="1:1" x14ac:dyDescent="0.3">
      <c r="A1342">
        <f>-3.096  -3.096  -3.095  -3.094  -3.095  -3.096  -3.095  -3.094  -3.092  -3.09  -3.088</f>
        <v>-34.030999999999999</v>
      </c>
    </row>
    <row r="1343" spans="1:1" x14ac:dyDescent="0.3">
      <c r="A1343">
        <f>-3.21  -3.207  -3.204  -3.201  -3.198  -3.195  -3.192  -3.189  -3.186  -3.183  -3.18</f>
        <v>-35.145000000000003</v>
      </c>
    </row>
    <row r="1345" spans="1:1" x14ac:dyDescent="0.3">
      <c r="A1345" t="s">
        <v>847</v>
      </c>
    </row>
    <row r="1346" spans="1:1" x14ac:dyDescent="0.3">
      <c r="A1346" t="s">
        <v>2118</v>
      </c>
    </row>
    <row r="1347" spans="1:1" x14ac:dyDescent="0.3">
      <c r="A1347" t="s">
        <v>2144</v>
      </c>
    </row>
    <row r="1348" spans="1:1" x14ac:dyDescent="0.3">
      <c r="A1348" t="s">
        <v>2145</v>
      </c>
    </row>
    <row r="1349" spans="1:1" x14ac:dyDescent="0.3">
      <c r="A1349" t="s">
        <v>2146</v>
      </c>
    </row>
    <row r="1350" spans="1:1" x14ac:dyDescent="0.3">
      <c r="A1350" t="s">
        <v>2147</v>
      </c>
    </row>
    <row r="1352" spans="1:1" x14ac:dyDescent="0.3">
      <c r="A1352" t="s">
        <v>848</v>
      </c>
    </row>
    <row r="1353" spans="1:1" x14ac:dyDescent="0.3">
      <c r="A1353" t="s">
        <v>857</v>
      </c>
    </row>
    <row r="1354" spans="1:1" x14ac:dyDescent="0.3">
      <c r="A1354" t="s">
        <v>857</v>
      </c>
    </row>
    <row r="1355" spans="1:1" x14ac:dyDescent="0.3">
      <c r="A1355" t="s">
        <v>858</v>
      </c>
    </row>
    <row r="1356" spans="1:1" x14ac:dyDescent="0.3">
      <c r="A1356" t="s">
        <v>2028</v>
      </c>
    </row>
    <row r="1357" spans="1:1" x14ac:dyDescent="0.3">
      <c r="A1357" t="s">
        <v>2029</v>
      </c>
    </row>
    <row r="1359" spans="1:1" x14ac:dyDescent="0.3">
      <c r="A1359" t="s">
        <v>771</v>
      </c>
    </row>
    <row r="1360" spans="1:1" x14ac:dyDescent="0.3">
      <c r="A1360" t="s">
        <v>2030</v>
      </c>
    </row>
    <row r="1361" spans="1:1" x14ac:dyDescent="0.3">
      <c r="A1361" t="s">
        <v>2030</v>
      </c>
    </row>
    <row r="1362" spans="1:1" x14ac:dyDescent="0.3">
      <c r="A1362" t="s">
        <v>2030</v>
      </c>
    </row>
    <row r="1363" spans="1:1" x14ac:dyDescent="0.3">
      <c r="A1363" t="s">
        <v>2030</v>
      </c>
    </row>
    <row r="1364" spans="1:1" x14ac:dyDescent="0.3">
      <c r="A1364" t="s">
        <v>2030</v>
      </c>
    </row>
    <row r="1366" spans="1:1" x14ac:dyDescent="0.3">
      <c r="A1366" t="s">
        <v>472</v>
      </c>
    </row>
    <row r="1367" spans="1:1" x14ac:dyDescent="0.3">
      <c r="A1367" t="s">
        <v>757</v>
      </c>
    </row>
    <row r="1368" spans="1:1" x14ac:dyDescent="0.3">
      <c r="A1368" t="s">
        <v>862</v>
      </c>
    </row>
    <row r="1369" spans="1:1" x14ac:dyDescent="0.3">
      <c r="A1369" t="s">
        <v>863</v>
      </c>
    </row>
    <row r="1370" spans="1:1" x14ac:dyDescent="0.3">
      <c r="A1370" t="s">
        <v>760</v>
      </c>
    </row>
    <row r="1371" spans="1:1" x14ac:dyDescent="0.3">
      <c r="A1371">
        <f>-3.2 -0.003</f>
        <v>-3.2030000000000003</v>
      </c>
    </row>
    <row r="1372" spans="1:1" x14ac:dyDescent="0.3">
      <c r="A1372">
        <f>-3.2 -3.203 -3.206 -3.209 -3.212 -3.215 -3.218 -3.221 -3.224 -3.227 -3.23</f>
        <v>-35.364999999999995</v>
      </c>
    </row>
    <row r="1373" spans="1:1" x14ac:dyDescent="0.3">
      <c r="A1373" t="s">
        <v>846</v>
      </c>
    </row>
    <row r="1374" spans="1:1" x14ac:dyDescent="0.3">
      <c r="A1374">
        <f>-0.37  -0.371  -0.371  -0.372  -0.372  -0.372  -0.372  -0.372  -0.372  -0.372  -0.372</f>
        <v>-4.0879999999999992</v>
      </c>
    </row>
    <row r="1375" spans="1:1" x14ac:dyDescent="0.3">
      <c r="A1375">
        <f>-1.37  -1.37  -1.37  -1.37  -1.37  -1.37  -1.37  -1.371  -1.371  -1.371  -1.371</f>
        <v>-15.074000000000002</v>
      </c>
    </row>
    <row r="1376" spans="1:1" x14ac:dyDescent="0.3">
      <c r="A1376">
        <f>-2.366  -2.366  -2.366  -2.366  -2.367  -2.367  -2.367  -2.367  -2.368  -2.368  -2.368</f>
        <v>-26.035999999999998</v>
      </c>
    </row>
    <row r="1377" spans="1:1" x14ac:dyDescent="0.3">
      <c r="A1377">
        <f>-3.089  -3.089  -3.088  -3.088  -3.087  -3.087  -3.088  -3.09  -3.092  -3.094  -3.096</f>
        <v>-33.988</v>
      </c>
    </row>
    <row r="1378" spans="1:1" x14ac:dyDescent="0.3">
      <c r="A1378">
        <f>-3.2  -3.203  -3.206  -3.209  -3.212  -3.215  -3.218  -3.221  -3.224  -3.227  -3.23</f>
        <v>-35.364999999999995</v>
      </c>
    </row>
    <row r="1380" spans="1:1" x14ac:dyDescent="0.3">
      <c r="A1380" t="s">
        <v>847</v>
      </c>
    </row>
    <row r="1381" spans="1:1" x14ac:dyDescent="0.3">
      <c r="A1381" t="s">
        <v>2118</v>
      </c>
    </row>
    <row r="1382" spans="1:1" x14ac:dyDescent="0.3">
      <c r="A1382" t="s">
        <v>2148</v>
      </c>
    </row>
    <row r="1383" spans="1:1" x14ac:dyDescent="0.3">
      <c r="A1383" t="s">
        <v>2032</v>
      </c>
    </row>
    <row r="1384" spans="1:1" x14ac:dyDescent="0.3">
      <c r="A1384" t="s">
        <v>2149</v>
      </c>
    </row>
    <row r="1385" spans="1:1" x14ac:dyDescent="0.3">
      <c r="A1385" t="s">
        <v>2150</v>
      </c>
    </row>
    <row r="1387" spans="1:1" x14ac:dyDescent="0.3">
      <c r="A1387" t="s">
        <v>848</v>
      </c>
    </row>
    <row r="1388" spans="1:1" x14ac:dyDescent="0.3">
      <c r="A1388" t="s">
        <v>857</v>
      </c>
    </row>
    <row r="1389" spans="1:1" x14ac:dyDescent="0.3">
      <c r="A1389" t="s">
        <v>857</v>
      </c>
    </row>
    <row r="1390" spans="1:1" x14ac:dyDescent="0.3">
      <c r="A1390" t="s">
        <v>858</v>
      </c>
    </row>
    <row r="1391" spans="1:1" x14ac:dyDescent="0.3">
      <c r="A1391" t="s">
        <v>2035</v>
      </c>
    </row>
    <row r="1392" spans="1:1" x14ac:dyDescent="0.3">
      <c r="A1392" t="s">
        <v>2036</v>
      </c>
    </row>
    <row r="1394" spans="1:1" x14ac:dyDescent="0.3">
      <c r="A1394" t="s">
        <v>771</v>
      </c>
    </row>
    <row r="1395" spans="1:1" x14ac:dyDescent="0.3">
      <c r="A1395" t="s">
        <v>2037</v>
      </c>
    </row>
    <row r="1396" spans="1:1" x14ac:dyDescent="0.3">
      <c r="A1396" t="s">
        <v>2037</v>
      </c>
    </row>
    <row r="1397" spans="1:1" x14ac:dyDescent="0.3">
      <c r="A1397" t="s">
        <v>2037</v>
      </c>
    </row>
    <row r="1398" spans="1:1" x14ac:dyDescent="0.3">
      <c r="A1398" t="s">
        <v>2037</v>
      </c>
    </row>
    <row r="1399" spans="1:1" x14ac:dyDescent="0.3">
      <c r="A1399" t="s">
        <v>2037</v>
      </c>
    </row>
    <row r="1401" spans="1:1" x14ac:dyDescent="0.3">
      <c r="A1401" t="s">
        <v>473</v>
      </c>
    </row>
    <row r="1402" spans="1:1" x14ac:dyDescent="0.3">
      <c r="A1402" t="s">
        <v>757</v>
      </c>
    </row>
    <row r="1403" spans="1:1" x14ac:dyDescent="0.3">
      <c r="A1403" t="s">
        <v>862</v>
      </c>
    </row>
    <row r="1404" spans="1:1" x14ac:dyDescent="0.3">
      <c r="A1404" t="s">
        <v>863</v>
      </c>
    </row>
    <row r="1405" spans="1:1" x14ac:dyDescent="0.3">
      <c r="A1405" t="s">
        <v>760</v>
      </c>
    </row>
    <row r="1406" spans="1:1" x14ac:dyDescent="0.3">
      <c r="A1406" t="s">
        <v>781</v>
      </c>
    </row>
    <row r="1407" spans="1:1" x14ac:dyDescent="0.3">
      <c r="A1407">
        <f>-3.2 -3.2 -3.2 -3.2 -3.2 -3.2 -3.2 -3.2 -3.2 -3.2 -3.2</f>
        <v>-35.199999999999996</v>
      </c>
    </row>
    <row r="1408" spans="1:1" x14ac:dyDescent="0.3">
      <c r="A1408" t="s">
        <v>846</v>
      </c>
    </row>
    <row r="1409" spans="1:1" x14ac:dyDescent="0.3">
      <c r="A1409">
        <f>-0.37  -0.371  -0.371  -0.372  -0.372  -0.372  -0.372  -0.372  -0.372  -0.372  -0.372</f>
        <v>-4.0879999999999992</v>
      </c>
    </row>
    <row r="1410" spans="1:1" x14ac:dyDescent="0.3">
      <c r="A1410">
        <f>-1.37  -1.37  -1.37  -1.37  -1.37  -1.37  -1.371  -1.371  -1.371  -1.371  -1.371</f>
        <v>-15.075000000000003</v>
      </c>
    </row>
    <row r="1411" spans="1:1" x14ac:dyDescent="0.3">
      <c r="A1411">
        <f>-2.366  -2.366  -2.366  -2.367  -2.367  -2.367  -2.367  -2.368  -2.368  -2.368  -2.368</f>
        <v>-26.037999999999997</v>
      </c>
    </row>
    <row r="1412" spans="1:1" x14ac:dyDescent="0.3">
      <c r="A1412">
        <f>-3.089  -3.089  -3.088  -3.087  -3.088  -3.088  -3.088  -3.088  -3.089  -3.089  -3.089</f>
        <v>-33.972000000000001</v>
      </c>
    </row>
    <row r="1413" spans="1:1" x14ac:dyDescent="0.3">
      <c r="A1413">
        <f>-3.2  -3.2  -3.2  -3.2  -3.2  -3.2  -3.2  -3.2  -3.2  -3.2  -3.2</f>
        <v>-35.199999999999996</v>
      </c>
    </row>
    <row r="1415" spans="1:1" x14ac:dyDescent="0.3">
      <c r="A1415" t="s">
        <v>847</v>
      </c>
    </row>
    <row r="1416" spans="1:1" x14ac:dyDescent="0.3">
      <c r="A1416" t="s">
        <v>2118</v>
      </c>
    </row>
    <row r="1417" spans="1:1" x14ac:dyDescent="0.3">
      <c r="A1417" t="s">
        <v>2128</v>
      </c>
    </row>
    <row r="1418" spans="1:1" x14ac:dyDescent="0.3">
      <c r="A1418" t="s">
        <v>2151</v>
      </c>
    </row>
    <row r="1419" spans="1:1" x14ac:dyDescent="0.3">
      <c r="A1419" t="s">
        <v>2152</v>
      </c>
    </row>
    <row r="1420" spans="1:1" x14ac:dyDescent="0.3">
      <c r="A1420" t="s">
        <v>2153</v>
      </c>
    </row>
    <row r="1422" spans="1:1" x14ac:dyDescent="0.3">
      <c r="A1422" t="s">
        <v>848</v>
      </c>
    </row>
    <row r="1423" spans="1:1" x14ac:dyDescent="0.3">
      <c r="A1423" t="s">
        <v>857</v>
      </c>
    </row>
    <row r="1424" spans="1:1" x14ac:dyDescent="0.3">
      <c r="A1424" t="s">
        <v>857</v>
      </c>
    </row>
    <row r="1425" spans="1:1" x14ac:dyDescent="0.3">
      <c r="A1425" t="s">
        <v>858</v>
      </c>
    </row>
    <row r="1426" spans="1:1" x14ac:dyDescent="0.3">
      <c r="A1426" t="s">
        <v>2041</v>
      </c>
    </row>
    <row r="1427" spans="1:1" x14ac:dyDescent="0.3">
      <c r="A1427" t="s">
        <v>2024</v>
      </c>
    </row>
    <row r="1429" spans="1:1" x14ac:dyDescent="0.3">
      <c r="A1429" t="s">
        <v>771</v>
      </c>
    </row>
    <row r="1430" spans="1:1" x14ac:dyDescent="0.3">
      <c r="A1430" t="s">
        <v>2042</v>
      </c>
    </row>
    <row r="1431" spans="1:1" x14ac:dyDescent="0.3">
      <c r="A1431" t="s">
        <v>2042</v>
      </c>
    </row>
    <row r="1432" spans="1:1" x14ac:dyDescent="0.3">
      <c r="A1432" t="s">
        <v>2042</v>
      </c>
    </row>
    <row r="1433" spans="1:1" x14ac:dyDescent="0.3">
      <c r="A1433" t="s">
        <v>2042</v>
      </c>
    </row>
    <row r="1434" spans="1:1" x14ac:dyDescent="0.3">
      <c r="A1434" t="s">
        <v>2042</v>
      </c>
    </row>
    <row r="1436" spans="1:1" x14ac:dyDescent="0.3">
      <c r="A1436" t="s">
        <v>474</v>
      </c>
    </row>
    <row r="1437" spans="1:1" x14ac:dyDescent="0.3">
      <c r="A1437" t="s">
        <v>757</v>
      </c>
    </row>
    <row r="1438" spans="1:1" x14ac:dyDescent="0.3">
      <c r="A1438" t="s">
        <v>862</v>
      </c>
    </row>
    <row r="1439" spans="1:1" x14ac:dyDescent="0.3">
      <c r="A1439" t="s">
        <v>863</v>
      </c>
    </row>
    <row r="1440" spans="1:1" x14ac:dyDescent="0.3">
      <c r="A1440" t="s">
        <v>760</v>
      </c>
    </row>
    <row r="1441" spans="1:1" x14ac:dyDescent="0.3">
      <c r="A1441" t="s">
        <v>782</v>
      </c>
    </row>
    <row r="1442" spans="1:1" x14ac:dyDescent="0.3">
      <c r="A1442">
        <f>-3.2 -3.197 -3.194 -3.191 -3.188 -3.185 -3.182 -3.179 -3.176 -3.173 -3.17</f>
        <v>-35.035000000000004</v>
      </c>
    </row>
    <row r="1443" spans="1:1" x14ac:dyDescent="0.3">
      <c r="A1443" t="s">
        <v>846</v>
      </c>
    </row>
    <row r="1444" spans="1:1" x14ac:dyDescent="0.3">
      <c r="A1444">
        <f>-0.37  -0.371  -0.371  -0.371  -0.372  -0.372  -0.372  -0.372  -0.372  -0.372  -0.372</f>
        <v>-4.0869999999999997</v>
      </c>
    </row>
    <row r="1445" spans="1:1" x14ac:dyDescent="0.3">
      <c r="A1445">
        <f>-1.37  -1.37  -1.37  -1.37  -1.37  -1.37  -1.371  -1.371  -1.371  -1.371  -1.371</f>
        <v>-15.075000000000003</v>
      </c>
    </row>
    <row r="1446" spans="1:1" x14ac:dyDescent="0.3">
      <c r="A1446">
        <f>-2.366  -2.366  -2.366  -2.367  -2.367  -2.367  -2.367  -2.368  -2.368  -2.368  -2.368</f>
        <v>-26.037999999999997</v>
      </c>
    </row>
    <row r="1447" spans="1:1" x14ac:dyDescent="0.3">
      <c r="A1447">
        <f>-3.089  -3.089  -3.088  -3.087  -3.088  -3.089  -3.088  -3.087  -3.085  -3.083  -3.081</f>
        <v>-33.954000000000001</v>
      </c>
    </row>
    <row r="1448" spans="1:1" x14ac:dyDescent="0.3">
      <c r="A1448">
        <f>-3.2  -3.197  -3.194  -3.191  -3.188  -3.185  -3.182  -3.179  -3.176  -3.173  -3.17</f>
        <v>-35.035000000000004</v>
      </c>
    </row>
    <row r="1450" spans="1:1" x14ac:dyDescent="0.3">
      <c r="A1450" t="s">
        <v>847</v>
      </c>
    </row>
    <row r="1451" spans="1:1" x14ac:dyDescent="0.3">
      <c r="A1451" t="s">
        <v>2118</v>
      </c>
    </row>
    <row r="1452" spans="1:1" x14ac:dyDescent="0.3">
      <c r="A1452" t="s">
        <v>2144</v>
      </c>
    </row>
    <row r="1453" spans="1:1" x14ac:dyDescent="0.3">
      <c r="A1453" t="s">
        <v>2154</v>
      </c>
    </row>
    <row r="1454" spans="1:1" x14ac:dyDescent="0.3">
      <c r="A1454" t="s">
        <v>2155</v>
      </c>
    </row>
    <row r="1455" spans="1:1" x14ac:dyDescent="0.3">
      <c r="A1455" t="s">
        <v>2046</v>
      </c>
    </row>
    <row r="1457" spans="1:1" x14ac:dyDescent="0.3">
      <c r="A1457" t="s">
        <v>848</v>
      </c>
    </row>
    <row r="1458" spans="1:1" x14ac:dyDescent="0.3">
      <c r="A1458" t="s">
        <v>857</v>
      </c>
    </row>
    <row r="1459" spans="1:1" x14ac:dyDescent="0.3">
      <c r="A1459" t="s">
        <v>857</v>
      </c>
    </row>
    <row r="1460" spans="1:1" x14ac:dyDescent="0.3">
      <c r="A1460" t="s">
        <v>858</v>
      </c>
    </row>
    <row r="1461" spans="1:1" x14ac:dyDescent="0.3">
      <c r="A1461" t="s">
        <v>2047</v>
      </c>
    </row>
    <row r="1462" spans="1:1" x14ac:dyDescent="0.3">
      <c r="A1462" t="s">
        <v>2048</v>
      </c>
    </row>
    <row r="1464" spans="1:1" x14ac:dyDescent="0.3">
      <c r="A1464" t="s">
        <v>771</v>
      </c>
    </row>
    <row r="1465" spans="1:1" x14ac:dyDescent="0.3">
      <c r="A1465" t="s">
        <v>2049</v>
      </c>
    </row>
    <row r="1466" spans="1:1" x14ac:dyDescent="0.3">
      <c r="A1466" t="s">
        <v>2049</v>
      </c>
    </row>
    <row r="1467" spans="1:1" x14ac:dyDescent="0.3">
      <c r="A1467" t="s">
        <v>2049</v>
      </c>
    </row>
    <row r="1468" spans="1:1" x14ac:dyDescent="0.3">
      <c r="A1468" t="s">
        <v>2049</v>
      </c>
    </row>
    <row r="1469" spans="1:1" x14ac:dyDescent="0.3">
      <c r="A1469" t="s">
        <v>2049</v>
      </c>
    </row>
    <row r="1471" spans="1:1" x14ac:dyDescent="0.3">
      <c r="A1471" t="s">
        <v>475</v>
      </c>
    </row>
    <row r="1472" spans="1:1" x14ac:dyDescent="0.3">
      <c r="A1472" t="s">
        <v>757</v>
      </c>
    </row>
    <row r="1473" spans="1:1" x14ac:dyDescent="0.3">
      <c r="A1473" t="s">
        <v>862</v>
      </c>
    </row>
    <row r="1474" spans="1:1" x14ac:dyDescent="0.3">
      <c r="A1474" t="s">
        <v>863</v>
      </c>
    </row>
    <row r="1475" spans="1:1" x14ac:dyDescent="0.3">
      <c r="A1475" t="s">
        <v>760</v>
      </c>
    </row>
    <row r="1476" spans="1:1" x14ac:dyDescent="0.3">
      <c r="A1476">
        <f>-3.19 -0.003</f>
        <v>-3.1930000000000001</v>
      </c>
    </row>
    <row r="1477" spans="1:1" x14ac:dyDescent="0.3">
      <c r="A1477">
        <f>-3.19 -3.193 -3.196 -3.199 -3.202 -3.205 -3.208 -3.211 -3.214 -3.217 -3.22</f>
        <v>-35.254999999999995</v>
      </c>
    </row>
    <row r="1478" spans="1:1" x14ac:dyDescent="0.3">
      <c r="A1478" t="s">
        <v>846</v>
      </c>
    </row>
    <row r="1479" spans="1:1" x14ac:dyDescent="0.3">
      <c r="A1479">
        <f>-0.37  -0.371  -0.371  -0.372  -0.372  -0.372  -0.372  -0.372  -0.372  -0.372  -0.372</f>
        <v>-4.0879999999999992</v>
      </c>
    </row>
    <row r="1480" spans="1:1" x14ac:dyDescent="0.3">
      <c r="A1480">
        <f>-1.37  -1.37  -1.37  -1.37  -1.37  -1.37  -1.37  -1.371  -1.371  -1.371  -1.371</f>
        <v>-15.074000000000002</v>
      </c>
    </row>
    <row r="1481" spans="1:1" x14ac:dyDescent="0.3">
      <c r="A1481">
        <f>-2.366  -2.366  -2.366  -2.366  -2.367  -2.367  -2.367  -2.367  -2.367  -2.368  -2.368</f>
        <v>-26.035</v>
      </c>
    </row>
    <row r="1482" spans="1:1" x14ac:dyDescent="0.3">
      <c r="A1482">
        <f>-3.082  -3.081  -3.081  -3.081  -3.079  -3.079  -3.081  -3.083  -3.085  -3.087  -3.089</f>
        <v>-33.908000000000001</v>
      </c>
    </row>
    <row r="1483" spans="1:1" x14ac:dyDescent="0.3">
      <c r="A1483">
        <f>-3.19  -3.193  -3.196  -3.199  -3.202  -3.205  -3.208  -3.211  -3.214  -3.217  -3.22</f>
        <v>-35.254999999999995</v>
      </c>
    </row>
    <row r="1485" spans="1:1" x14ac:dyDescent="0.3">
      <c r="A1485" t="s">
        <v>847</v>
      </c>
    </row>
    <row r="1486" spans="1:1" x14ac:dyDescent="0.3">
      <c r="A1486" t="s">
        <v>2118</v>
      </c>
    </row>
    <row r="1487" spans="1:1" x14ac:dyDescent="0.3">
      <c r="A1487" t="s">
        <v>2126</v>
      </c>
    </row>
    <row r="1488" spans="1:1" x14ac:dyDescent="0.3">
      <c r="A1488" t="s">
        <v>2050</v>
      </c>
    </row>
    <row r="1489" spans="1:1" x14ac:dyDescent="0.3">
      <c r="A1489" t="s">
        <v>2156</v>
      </c>
    </row>
    <row r="1490" spans="1:1" x14ac:dyDescent="0.3">
      <c r="A1490" t="s">
        <v>2157</v>
      </c>
    </row>
    <row r="1492" spans="1:1" x14ac:dyDescent="0.3">
      <c r="A1492" t="s">
        <v>848</v>
      </c>
    </row>
    <row r="1493" spans="1:1" x14ac:dyDescent="0.3">
      <c r="A1493" t="s">
        <v>857</v>
      </c>
    </row>
    <row r="1494" spans="1:1" x14ac:dyDescent="0.3">
      <c r="A1494" t="s">
        <v>857</v>
      </c>
    </row>
    <row r="1495" spans="1:1" x14ac:dyDescent="0.3">
      <c r="A1495" t="s">
        <v>858</v>
      </c>
    </row>
    <row r="1496" spans="1:1" x14ac:dyDescent="0.3">
      <c r="A1496" t="s">
        <v>2053</v>
      </c>
    </row>
    <row r="1497" spans="1:1" x14ac:dyDescent="0.3">
      <c r="A1497" t="s">
        <v>2054</v>
      </c>
    </row>
    <row r="1499" spans="1:1" x14ac:dyDescent="0.3">
      <c r="A1499" t="s">
        <v>771</v>
      </c>
    </row>
    <row r="1500" spans="1:1" x14ac:dyDescent="0.3">
      <c r="A1500" t="s">
        <v>2037</v>
      </c>
    </row>
    <row r="1501" spans="1:1" x14ac:dyDescent="0.3">
      <c r="A1501" t="s">
        <v>2037</v>
      </c>
    </row>
    <row r="1502" spans="1:1" x14ac:dyDescent="0.3">
      <c r="A1502" t="s">
        <v>2037</v>
      </c>
    </row>
    <row r="1503" spans="1:1" x14ac:dyDescent="0.3">
      <c r="A1503" t="s">
        <v>2037</v>
      </c>
    </row>
    <row r="1504" spans="1:1" x14ac:dyDescent="0.3">
      <c r="A1504" t="s">
        <v>2037</v>
      </c>
    </row>
    <row r="1506" spans="1:1" x14ac:dyDescent="0.3">
      <c r="A1506" t="s">
        <v>476</v>
      </c>
    </row>
    <row r="1507" spans="1:1" x14ac:dyDescent="0.3">
      <c r="A1507" t="s">
        <v>757</v>
      </c>
    </row>
    <row r="1508" spans="1:1" x14ac:dyDescent="0.3">
      <c r="A1508" t="s">
        <v>862</v>
      </c>
    </row>
    <row r="1509" spans="1:1" x14ac:dyDescent="0.3">
      <c r="A1509" t="s">
        <v>863</v>
      </c>
    </row>
    <row r="1510" spans="1:1" x14ac:dyDescent="0.3">
      <c r="A1510" t="s">
        <v>760</v>
      </c>
    </row>
    <row r="1511" spans="1:1" x14ac:dyDescent="0.3">
      <c r="A1511" t="s">
        <v>783</v>
      </c>
    </row>
    <row r="1512" spans="1:1" x14ac:dyDescent="0.3">
      <c r="A1512">
        <f>-3.19 -3.19 -3.19 -3.19 -3.19 -3.19 -3.19 -3.19 -3.19 -3.19 -3.19</f>
        <v>-35.090000000000003</v>
      </c>
    </row>
    <row r="1513" spans="1:1" x14ac:dyDescent="0.3">
      <c r="A1513" t="s">
        <v>846</v>
      </c>
    </row>
    <row r="1514" spans="1:1" x14ac:dyDescent="0.3">
      <c r="A1514">
        <f>-0.37  -0.371  -0.371  -0.372  -0.372  -0.372  -0.372  -0.372  -0.372  -0.372  -0.372</f>
        <v>-4.0879999999999992</v>
      </c>
    </row>
    <row r="1515" spans="1:1" x14ac:dyDescent="0.3">
      <c r="A1515">
        <f>-1.37  -1.37  -1.37  -1.37  -1.37  -1.37  -1.37  -1.371  -1.371  -1.371  -1.371</f>
        <v>-15.074000000000002</v>
      </c>
    </row>
    <row r="1516" spans="1:1" x14ac:dyDescent="0.3">
      <c r="A1516">
        <f>-2.366  -2.366  -2.366  -2.366  -2.367  -2.367  -2.367  -2.367  -2.368  -2.368  -2.368</f>
        <v>-26.035999999999998</v>
      </c>
    </row>
    <row r="1517" spans="1:1" x14ac:dyDescent="0.3">
      <c r="A1517">
        <f>-3.082  -3.082  -3.081  -3.08  -3.08  -3.08  -3.081  -3.081  -3.082  -3.082  -3.082</f>
        <v>-33.893000000000001</v>
      </c>
    </row>
    <row r="1518" spans="1:1" x14ac:dyDescent="0.3">
      <c r="A1518">
        <f>-3.19  -3.19  -3.19  -3.19  -3.19  -3.19  -3.19  -3.19  -3.19  -3.19  -3.19</f>
        <v>-35.090000000000003</v>
      </c>
    </row>
    <row r="1520" spans="1:1" x14ac:dyDescent="0.3">
      <c r="A1520" t="s">
        <v>847</v>
      </c>
    </row>
    <row r="1521" spans="1:1" x14ac:dyDescent="0.3">
      <c r="A1521" t="s">
        <v>2118</v>
      </c>
    </row>
    <row r="1522" spans="1:1" x14ac:dyDescent="0.3">
      <c r="A1522" t="s">
        <v>2128</v>
      </c>
    </row>
    <row r="1523" spans="1:1" x14ac:dyDescent="0.3">
      <c r="A1523" t="s">
        <v>2151</v>
      </c>
    </row>
    <row r="1524" spans="1:1" x14ac:dyDescent="0.3">
      <c r="A1524" t="s">
        <v>2158</v>
      </c>
    </row>
    <row r="1525" spans="1:1" x14ac:dyDescent="0.3">
      <c r="A1525" t="s">
        <v>2159</v>
      </c>
    </row>
    <row r="1527" spans="1:1" x14ac:dyDescent="0.3">
      <c r="A1527" t="s">
        <v>848</v>
      </c>
    </row>
    <row r="1528" spans="1:1" x14ac:dyDescent="0.3">
      <c r="A1528" t="s">
        <v>857</v>
      </c>
    </row>
    <row r="1529" spans="1:1" x14ac:dyDescent="0.3">
      <c r="A1529" t="s">
        <v>857</v>
      </c>
    </row>
    <row r="1530" spans="1:1" x14ac:dyDescent="0.3">
      <c r="A1530" t="s">
        <v>858</v>
      </c>
    </row>
    <row r="1531" spans="1:1" x14ac:dyDescent="0.3">
      <c r="A1531" t="s">
        <v>2058</v>
      </c>
    </row>
    <row r="1532" spans="1:1" x14ac:dyDescent="0.3">
      <c r="A1532" t="s">
        <v>2059</v>
      </c>
    </row>
    <row r="1534" spans="1:1" x14ac:dyDescent="0.3">
      <c r="A1534" t="s">
        <v>771</v>
      </c>
    </row>
    <row r="1535" spans="1:1" x14ac:dyDescent="0.3">
      <c r="A1535" t="s">
        <v>2060</v>
      </c>
    </row>
    <row r="1536" spans="1:1" x14ac:dyDescent="0.3">
      <c r="A1536" t="s">
        <v>2060</v>
      </c>
    </row>
    <row r="1537" spans="1:1" x14ac:dyDescent="0.3">
      <c r="A1537" t="s">
        <v>2060</v>
      </c>
    </row>
    <row r="1538" spans="1:1" x14ac:dyDescent="0.3">
      <c r="A1538" t="s">
        <v>2060</v>
      </c>
    </row>
    <row r="1539" spans="1:1" x14ac:dyDescent="0.3">
      <c r="A1539" t="s">
        <v>2060</v>
      </c>
    </row>
    <row r="1541" spans="1:1" x14ac:dyDescent="0.3">
      <c r="A1541" t="s">
        <v>477</v>
      </c>
    </row>
    <row r="1542" spans="1:1" x14ac:dyDescent="0.3">
      <c r="A1542" t="s">
        <v>757</v>
      </c>
    </row>
    <row r="1543" spans="1:1" x14ac:dyDescent="0.3">
      <c r="A1543" t="s">
        <v>862</v>
      </c>
    </row>
    <row r="1544" spans="1:1" x14ac:dyDescent="0.3">
      <c r="A1544" t="s">
        <v>863</v>
      </c>
    </row>
    <row r="1545" spans="1:1" x14ac:dyDescent="0.3">
      <c r="A1545" t="s">
        <v>760</v>
      </c>
    </row>
    <row r="1546" spans="1:1" x14ac:dyDescent="0.3">
      <c r="A1546" t="s">
        <v>784</v>
      </c>
    </row>
    <row r="1547" spans="1:1" x14ac:dyDescent="0.3">
      <c r="A1547">
        <f>-3.19 -3.187 -3.184 -3.181 -3.178 -3.175 -3.172 -3.169 -3.166 -3.163 -3.16</f>
        <v>-34.925000000000004</v>
      </c>
    </row>
    <row r="1548" spans="1:1" x14ac:dyDescent="0.3">
      <c r="A1548" t="s">
        <v>846</v>
      </c>
    </row>
    <row r="1549" spans="1:1" x14ac:dyDescent="0.3">
      <c r="A1549">
        <f>-0.37  -0.371  -0.371  -0.371  -0.372  -0.372  -0.372  -0.372  -0.372  -0.372  -0.372</f>
        <v>-4.0869999999999997</v>
      </c>
    </row>
    <row r="1550" spans="1:1" x14ac:dyDescent="0.3">
      <c r="A1550">
        <f>-1.37  -1.37  -1.37  -1.37  -1.37  -1.37  -1.371  -1.371  -1.371  -1.371  -1.371</f>
        <v>-15.075000000000003</v>
      </c>
    </row>
    <row r="1551" spans="1:1" x14ac:dyDescent="0.3">
      <c r="A1551">
        <f>-2.366  -2.366  -2.366  -2.366  -2.367  -2.367  -2.367  -2.368  -2.368  -2.368  -2.368</f>
        <v>-26.036999999999995</v>
      </c>
    </row>
    <row r="1552" spans="1:1" x14ac:dyDescent="0.3">
      <c r="A1552">
        <f>-3.082  -3.082  -3.08  -3.08  -3.081  -3.081  -3.081  -3.079  -3.078  -3.076  -3.074</f>
        <v>-33.874000000000002</v>
      </c>
    </row>
    <row r="1553" spans="1:1" x14ac:dyDescent="0.3">
      <c r="A1553">
        <f>-3.19  -3.187  -3.184  -3.181  -3.178  -3.175  -3.172  -3.169  -3.166  -3.163  -3.16</f>
        <v>-34.925000000000004</v>
      </c>
    </row>
    <row r="1555" spans="1:1" x14ac:dyDescent="0.3">
      <c r="A1555" t="s">
        <v>847</v>
      </c>
    </row>
    <row r="1556" spans="1:1" x14ac:dyDescent="0.3">
      <c r="A1556" t="s">
        <v>2118</v>
      </c>
    </row>
    <row r="1557" spans="1:1" x14ac:dyDescent="0.3">
      <c r="A1557" t="s">
        <v>2160</v>
      </c>
    </row>
    <row r="1558" spans="1:1" x14ac:dyDescent="0.3">
      <c r="A1558" t="s">
        <v>2161</v>
      </c>
    </row>
    <row r="1559" spans="1:1" x14ac:dyDescent="0.3">
      <c r="A1559" t="s">
        <v>2162</v>
      </c>
    </row>
    <row r="1560" spans="1:1" x14ac:dyDescent="0.3">
      <c r="A1560" t="s">
        <v>2063</v>
      </c>
    </row>
    <row r="1562" spans="1:1" x14ac:dyDescent="0.3">
      <c r="A1562" t="s">
        <v>848</v>
      </c>
    </row>
    <row r="1563" spans="1:1" x14ac:dyDescent="0.3">
      <c r="A1563" t="s">
        <v>857</v>
      </c>
    </row>
    <row r="1564" spans="1:1" x14ac:dyDescent="0.3">
      <c r="A1564" t="s">
        <v>857</v>
      </c>
    </row>
    <row r="1565" spans="1:1" x14ac:dyDescent="0.3">
      <c r="A1565" t="s">
        <v>858</v>
      </c>
    </row>
    <row r="1566" spans="1:1" x14ac:dyDescent="0.3">
      <c r="A1566" t="s">
        <v>2064</v>
      </c>
    </row>
    <row r="1567" spans="1:1" x14ac:dyDescent="0.3">
      <c r="A1567" t="s">
        <v>2065</v>
      </c>
    </row>
    <row r="1569" spans="1:1" x14ac:dyDescent="0.3">
      <c r="A1569" t="s">
        <v>771</v>
      </c>
    </row>
    <row r="1570" spans="1:1" x14ac:dyDescent="0.3">
      <c r="A1570" t="s">
        <v>2066</v>
      </c>
    </row>
    <row r="1571" spans="1:1" x14ac:dyDescent="0.3">
      <c r="A1571" t="s">
        <v>2066</v>
      </c>
    </row>
    <row r="1572" spans="1:1" x14ac:dyDescent="0.3">
      <c r="A1572" t="s">
        <v>2066</v>
      </c>
    </row>
    <row r="1573" spans="1:1" x14ac:dyDescent="0.3">
      <c r="A1573" t="s">
        <v>2066</v>
      </c>
    </row>
    <row r="1574" spans="1:1" x14ac:dyDescent="0.3">
      <c r="A1574" t="s">
        <v>2066</v>
      </c>
    </row>
    <row r="1576" spans="1:1" x14ac:dyDescent="0.3">
      <c r="A1576" t="s">
        <v>478</v>
      </c>
    </row>
    <row r="1577" spans="1:1" x14ac:dyDescent="0.3">
      <c r="A1577" t="s">
        <v>757</v>
      </c>
    </row>
    <row r="1578" spans="1:1" x14ac:dyDescent="0.3">
      <c r="A1578" t="s">
        <v>862</v>
      </c>
    </row>
    <row r="1579" spans="1:1" x14ac:dyDescent="0.3">
      <c r="A1579" t="s">
        <v>863</v>
      </c>
    </row>
    <row r="1580" spans="1:1" x14ac:dyDescent="0.3">
      <c r="A1580" t="s">
        <v>760</v>
      </c>
    </row>
    <row r="1581" spans="1:1" x14ac:dyDescent="0.3">
      <c r="A1581">
        <f>-3.18 -0.003</f>
        <v>-3.1830000000000003</v>
      </c>
    </row>
    <row r="1582" spans="1:1" x14ac:dyDescent="0.3">
      <c r="A1582">
        <f>-3.18 -3.183 -3.186 -3.189 -3.192 -3.195 -3.198 -3.201 -3.204 -3.207 -3.21</f>
        <v>-35.145000000000003</v>
      </c>
    </row>
    <row r="1583" spans="1:1" x14ac:dyDescent="0.3">
      <c r="A1583" t="s">
        <v>846</v>
      </c>
    </row>
    <row r="1584" spans="1:1" x14ac:dyDescent="0.3">
      <c r="A1584">
        <f>-0.37  -0.371  -0.371  -0.372  -0.372  -0.372  -0.372  -0.372  -0.372  -0.372  -0.372</f>
        <v>-4.0879999999999992</v>
      </c>
    </row>
    <row r="1585" spans="1:1" x14ac:dyDescent="0.3">
      <c r="A1585">
        <f>-1.37  -1.37  -1.37  -1.37  -1.37  -1.37  -1.37  -1.371  -1.371  -1.371  -1.371</f>
        <v>-15.074000000000002</v>
      </c>
    </row>
    <row r="1586" spans="1:1" x14ac:dyDescent="0.3">
      <c r="A1586">
        <f>-2.366  -2.366  -2.366  -2.366  -2.366  -2.367  -2.367  -2.367  -2.367  -2.368  -2.368</f>
        <v>-26.033999999999999</v>
      </c>
    </row>
    <row r="1587" spans="1:1" x14ac:dyDescent="0.3">
      <c r="A1587">
        <f>-3.075  -3.074  -3.074  -3.073  -3.072  -3.072  -3.074  -3.076  -3.078  -3.08  -3.082</f>
        <v>-33.83</v>
      </c>
    </row>
    <row r="1588" spans="1:1" x14ac:dyDescent="0.3">
      <c r="A1588">
        <f>-3.18  -3.183  -3.186  -3.189  -3.192  -3.195  -3.198  -3.201  -3.204  -3.207  -3.21</f>
        <v>-35.145000000000003</v>
      </c>
    </row>
    <row r="1590" spans="1:1" x14ac:dyDescent="0.3">
      <c r="A1590" t="s">
        <v>847</v>
      </c>
    </row>
    <row r="1591" spans="1:1" x14ac:dyDescent="0.3">
      <c r="A1591" t="s">
        <v>2118</v>
      </c>
    </row>
    <row r="1592" spans="1:1" x14ac:dyDescent="0.3">
      <c r="A1592" t="s">
        <v>2140</v>
      </c>
    </row>
    <row r="1593" spans="1:1" x14ac:dyDescent="0.3">
      <c r="A1593" t="s">
        <v>2141</v>
      </c>
    </row>
    <row r="1594" spans="1:1" x14ac:dyDescent="0.3">
      <c r="A1594" t="s">
        <v>2163</v>
      </c>
    </row>
    <row r="1595" spans="1:1" x14ac:dyDescent="0.3">
      <c r="A1595" t="s">
        <v>2164</v>
      </c>
    </row>
    <row r="1597" spans="1:1" x14ac:dyDescent="0.3">
      <c r="A1597" t="s">
        <v>848</v>
      </c>
    </row>
    <row r="1598" spans="1:1" x14ac:dyDescent="0.3">
      <c r="A1598" t="s">
        <v>857</v>
      </c>
    </row>
    <row r="1599" spans="1:1" x14ac:dyDescent="0.3">
      <c r="A1599" t="s">
        <v>857</v>
      </c>
    </row>
    <row r="1600" spans="1:1" x14ac:dyDescent="0.3">
      <c r="A1600" t="s">
        <v>858</v>
      </c>
    </row>
    <row r="1601" spans="1:1" x14ac:dyDescent="0.3">
      <c r="A1601" t="s">
        <v>2070</v>
      </c>
    </row>
    <row r="1602" spans="1:1" x14ac:dyDescent="0.3">
      <c r="A1602" t="s">
        <v>2054</v>
      </c>
    </row>
    <row r="1604" spans="1:1" x14ac:dyDescent="0.3">
      <c r="A1604" t="s">
        <v>771</v>
      </c>
    </row>
    <row r="1605" spans="1:1" x14ac:dyDescent="0.3">
      <c r="A1605" t="s">
        <v>2071</v>
      </c>
    </row>
    <row r="1606" spans="1:1" x14ac:dyDescent="0.3">
      <c r="A1606" t="s">
        <v>2071</v>
      </c>
    </row>
    <row r="1607" spans="1:1" x14ac:dyDescent="0.3">
      <c r="A1607" t="s">
        <v>2071</v>
      </c>
    </row>
    <row r="1608" spans="1:1" x14ac:dyDescent="0.3">
      <c r="A1608" t="s">
        <v>2071</v>
      </c>
    </row>
    <row r="1609" spans="1:1" x14ac:dyDescent="0.3">
      <c r="A1609" t="s">
        <v>2071</v>
      </c>
    </row>
    <row r="1611" spans="1:1" x14ac:dyDescent="0.3">
      <c r="A1611" t="s">
        <v>479</v>
      </c>
    </row>
    <row r="1612" spans="1:1" x14ac:dyDescent="0.3">
      <c r="A1612" t="s">
        <v>757</v>
      </c>
    </row>
    <row r="1613" spans="1:1" x14ac:dyDescent="0.3">
      <c r="A1613" t="s">
        <v>862</v>
      </c>
    </row>
    <row r="1614" spans="1:1" x14ac:dyDescent="0.3">
      <c r="A1614" t="s">
        <v>863</v>
      </c>
    </row>
    <row r="1615" spans="1:1" x14ac:dyDescent="0.3">
      <c r="A1615" t="s">
        <v>760</v>
      </c>
    </row>
    <row r="1616" spans="1:1" x14ac:dyDescent="0.3">
      <c r="A1616" t="s">
        <v>785</v>
      </c>
    </row>
    <row r="1617" spans="1:1" x14ac:dyDescent="0.3">
      <c r="A1617">
        <f>-3.18 -3.18 -3.18 -3.18 -3.18 -3.18 -3.18 -3.18 -3.18 -3.18 -3.18</f>
        <v>-34.980000000000004</v>
      </c>
    </row>
    <row r="1618" spans="1:1" x14ac:dyDescent="0.3">
      <c r="A1618" t="s">
        <v>846</v>
      </c>
    </row>
    <row r="1619" spans="1:1" x14ac:dyDescent="0.3">
      <c r="A1619">
        <f>-0.37  -0.371  -0.371  -0.372  -0.372  -0.372  -0.372  -0.372  -0.372  -0.372  -0.372</f>
        <v>-4.0879999999999992</v>
      </c>
    </row>
    <row r="1620" spans="1:1" x14ac:dyDescent="0.3">
      <c r="A1620">
        <f>-1.37  -1.37  -1.37  -1.37  -1.37  -1.37  -1.37  -1.371  -1.371  -1.371  -1.371</f>
        <v>-15.074000000000002</v>
      </c>
    </row>
    <row r="1621" spans="1:1" x14ac:dyDescent="0.3">
      <c r="A1621">
        <f>-2.366  -2.366  -2.366  -2.366  -2.367  -2.367  -2.367  -2.367  -2.367  -2.368  -2.368</f>
        <v>-26.035</v>
      </c>
    </row>
    <row r="1622" spans="1:1" x14ac:dyDescent="0.3">
      <c r="A1622">
        <f>-3.075  -3.074  -3.074  -3.073  -3.073  -3.073  -3.074  -3.074  -3.074  -3.074  -3.075</f>
        <v>-33.812999999999995</v>
      </c>
    </row>
    <row r="1623" spans="1:1" x14ac:dyDescent="0.3">
      <c r="A1623">
        <f>-3.18  -3.18  -3.18  -3.18  -3.18  -3.18  -3.18  -3.18  -3.18  -3.18  -3.18</f>
        <v>-34.980000000000004</v>
      </c>
    </row>
    <row r="1625" spans="1:1" x14ac:dyDescent="0.3">
      <c r="A1625" t="s">
        <v>847</v>
      </c>
    </row>
    <row r="1626" spans="1:1" x14ac:dyDescent="0.3">
      <c r="A1626" t="s">
        <v>2118</v>
      </c>
    </row>
    <row r="1627" spans="1:1" x14ac:dyDescent="0.3">
      <c r="A1627" t="s">
        <v>2128</v>
      </c>
    </row>
    <row r="1628" spans="1:1" x14ac:dyDescent="0.3">
      <c r="A1628" t="s">
        <v>2165</v>
      </c>
    </row>
    <row r="1629" spans="1:1" x14ac:dyDescent="0.3">
      <c r="A1629" t="s">
        <v>2166</v>
      </c>
    </row>
    <row r="1630" spans="1:1" x14ac:dyDescent="0.3">
      <c r="A1630" t="s">
        <v>2167</v>
      </c>
    </row>
    <row r="1632" spans="1:1" x14ac:dyDescent="0.3">
      <c r="A1632" t="s">
        <v>848</v>
      </c>
    </row>
    <row r="1633" spans="1:1" x14ac:dyDescent="0.3">
      <c r="A1633" t="s">
        <v>857</v>
      </c>
    </row>
    <row r="1634" spans="1:1" x14ac:dyDescent="0.3">
      <c r="A1634" t="s">
        <v>857</v>
      </c>
    </row>
    <row r="1635" spans="1:1" x14ac:dyDescent="0.3">
      <c r="A1635" t="s">
        <v>858</v>
      </c>
    </row>
    <row r="1636" spans="1:1" x14ac:dyDescent="0.3">
      <c r="A1636" t="s">
        <v>2075</v>
      </c>
    </row>
    <row r="1637" spans="1:1" x14ac:dyDescent="0.3">
      <c r="A1637" t="s">
        <v>2076</v>
      </c>
    </row>
    <row r="1639" spans="1:1" x14ac:dyDescent="0.3">
      <c r="A1639" t="s">
        <v>771</v>
      </c>
    </row>
    <row r="1640" spans="1:1" x14ac:dyDescent="0.3">
      <c r="A1640" t="s">
        <v>1723</v>
      </c>
    </row>
    <row r="1641" spans="1:1" x14ac:dyDescent="0.3">
      <c r="A1641" t="s">
        <v>1723</v>
      </c>
    </row>
    <row r="1642" spans="1:1" x14ac:dyDescent="0.3">
      <c r="A1642" t="s">
        <v>1723</v>
      </c>
    </row>
    <row r="1643" spans="1:1" x14ac:dyDescent="0.3">
      <c r="A1643" t="s">
        <v>1723</v>
      </c>
    </row>
    <row r="1644" spans="1:1" x14ac:dyDescent="0.3">
      <c r="A1644" t="s">
        <v>1723</v>
      </c>
    </row>
    <row r="1646" spans="1:1" x14ac:dyDescent="0.3">
      <c r="A1646" t="s">
        <v>480</v>
      </c>
    </row>
    <row r="1647" spans="1:1" x14ac:dyDescent="0.3">
      <c r="A1647" t="s">
        <v>757</v>
      </c>
    </row>
    <row r="1648" spans="1:1" x14ac:dyDescent="0.3">
      <c r="A1648" t="s">
        <v>862</v>
      </c>
    </row>
    <row r="1649" spans="1:1" x14ac:dyDescent="0.3">
      <c r="A1649" t="s">
        <v>863</v>
      </c>
    </row>
    <row r="1650" spans="1:1" x14ac:dyDescent="0.3">
      <c r="A1650" t="s">
        <v>760</v>
      </c>
    </row>
    <row r="1651" spans="1:1" x14ac:dyDescent="0.3">
      <c r="A1651" t="s">
        <v>786</v>
      </c>
    </row>
    <row r="1652" spans="1:1" x14ac:dyDescent="0.3">
      <c r="A1652">
        <f>-3.18 -3.177 -3.174 -3.171 -3.168 -3.165 -3.162 -3.159 -3.156 -3.153 -3.15</f>
        <v>-34.814999999999998</v>
      </c>
    </row>
    <row r="1653" spans="1:1" x14ac:dyDescent="0.3">
      <c r="A1653" t="s">
        <v>846</v>
      </c>
    </row>
    <row r="1654" spans="1:1" x14ac:dyDescent="0.3">
      <c r="A1654">
        <f>-0.37  -0.371  -0.372  -0.371  -0.372  -0.372  -0.372  -0.372  -0.372  -0.372  -0.372</f>
        <v>-4.0879999999999992</v>
      </c>
    </row>
    <row r="1655" spans="1:1" x14ac:dyDescent="0.3">
      <c r="A1655">
        <f>-1.37  -1.37  -1.37  -1.37  -1.37  -1.37  -1.371  -1.371  -1.371  -1.371  -1.371</f>
        <v>-15.075000000000003</v>
      </c>
    </row>
    <row r="1656" spans="1:1" x14ac:dyDescent="0.3">
      <c r="A1656">
        <f>-2.366  -2.366  -2.366  -2.366  -2.367  -2.367  -2.367  -2.367  -2.367  -2.367  -2.368</f>
        <v>-26.034000000000002</v>
      </c>
    </row>
    <row r="1657" spans="1:1" x14ac:dyDescent="0.3">
      <c r="A1657">
        <f>-3.075  -3.075  -3.073  -3.073  -3.074  -3.074  -3.073  -3.072  -3.07  -3.068  -3.066</f>
        <v>-33.793000000000006</v>
      </c>
    </row>
    <row r="1658" spans="1:1" x14ac:dyDescent="0.3">
      <c r="A1658">
        <f>-3.18  -3.177  -3.174  -3.171  -3.168  -3.165  -3.162  -3.159  -3.156  -3.153  -3.15</f>
        <v>-34.814999999999998</v>
      </c>
    </row>
    <row r="1660" spans="1:1" x14ac:dyDescent="0.3">
      <c r="A1660" t="s">
        <v>847</v>
      </c>
    </row>
    <row r="1661" spans="1:1" x14ac:dyDescent="0.3">
      <c r="A1661" t="s">
        <v>2118</v>
      </c>
    </row>
    <row r="1662" spans="1:1" x14ac:dyDescent="0.3">
      <c r="A1662" t="s">
        <v>2144</v>
      </c>
    </row>
    <row r="1663" spans="1:1" x14ac:dyDescent="0.3">
      <c r="A1663" t="s">
        <v>2168</v>
      </c>
    </row>
    <row r="1664" spans="1:1" x14ac:dyDescent="0.3">
      <c r="A1664" t="s">
        <v>2169</v>
      </c>
    </row>
    <row r="1665" spans="1:1" x14ac:dyDescent="0.3">
      <c r="A1665" t="s">
        <v>2170</v>
      </c>
    </row>
    <row r="1667" spans="1:1" x14ac:dyDescent="0.3">
      <c r="A1667" t="s">
        <v>848</v>
      </c>
    </row>
    <row r="1668" spans="1:1" x14ac:dyDescent="0.3">
      <c r="A1668" t="s">
        <v>857</v>
      </c>
    </row>
    <row r="1669" spans="1:1" x14ac:dyDescent="0.3">
      <c r="A1669" t="s">
        <v>857</v>
      </c>
    </row>
    <row r="1670" spans="1:1" x14ac:dyDescent="0.3">
      <c r="A1670" t="s">
        <v>2080</v>
      </c>
    </row>
    <row r="1671" spans="1:1" x14ac:dyDescent="0.3">
      <c r="A1671" t="s">
        <v>2081</v>
      </c>
    </row>
    <row r="1672" spans="1:1" x14ac:dyDescent="0.3">
      <c r="A1672" t="s">
        <v>2082</v>
      </c>
    </row>
    <row r="1674" spans="1:1" x14ac:dyDescent="0.3">
      <c r="A1674" t="s">
        <v>771</v>
      </c>
    </row>
    <row r="1675" spans="1:1" x14ac:dyDescent="0.3">
      <c r="A1675" t="s">
        <v>2083</v>
      </c>
    </row>
    <row r="1676" spans="1:1" x14ac:dyDescent="0.3">
      <c r="A1676" t="s">
        <v>2083</v>
      </c>
    </row>
    <row r="1677" spans="1:1" x14ac:dyDescent="0.3">
      <c r="A1677" t="s">
        <v>2083</v>
      </c>
    </row>
    <row r="1678" spans="1:1" x14ac:dyDescent="0.3">
      <c r="A1678" t="s">
        <v>2083</v>
      </c>
    </row>
    <row r="1679" spans="1:1" x14ac:dyDescent="0.3">
      <c r="A1679" t="s">
        <v>2083</v>
      </c>
    </row>
    <row r="1681" spans="1:1" x14ac:dyDescent="0.3">
      <c r="A1681" t="s">
        <v>481</v>
      </c>
    </row>
    <row r="1682" spans="1:1" x14ac:dyDescent="0.3">
      <c r="A1682" t="s">
        <v>757</v>
      </c>
    </row>
    <row r="1683" spans="1:1" x14ac:dyDescent="0.3">
      <c r="A1683" t="s">
        <v>862</v>
      </c>
    </row>
    <row r="1684" spans="1:1" x14ac:dyDescent="0.3">
      <c r="A1684" t="s">
        <v>863</v>
      </c>
    </row>
    <row r="1685" spans="1:1" x14ac:dyDescent="0.3">
      <c r="A1685" t="s">
        <v>760</v>
      </c>
    </row>
    <row r="1686" spans="1:1" x14ac:dyDescent="0.3">
      <c r="A1686">
        <f>-3.17 -0.003</f>
        <v>-3.173</v>
      </c>
    </row>
    <row r="1687" spans="1:1" x14ac:dyDescent="0.3">
      <c r="A1687">
        <f>-3.17 -3.173 -3.176 -3.179 -3.182 -3.185 -3.188 -3.191 -3.194 -3.197 -3.2</f>
        <v>-35.034999999999997</v>
      </c>
    </row>
    <row r="1688" spans="1:1" x14ac:dyDescent="0.3">
      <c r="A1688" t="s">
        <v>846</v>
      </c>
    </row>
    <row r="1689" spans="1:1" x14ac:dyDescent="0.3">
      <c r="A1689">
        <f>-0.37  -0.371  -0.371  -0.372  -0.372  -0.372  -0.372  -0.372  -0.372  -0.372  -0.372</f>
        <v>-4.0879999999999992</v>
      </c>
    </row>
    <row r="1690" spans="1:1" x14ac:dyDescent="0.3">
      <c r="A1690">
        <f>-1.37  -1.37  -1.37  -1.37  -1.37  -1.37  -1.37  -1.371  -1.371  -1.371  -1.371</f>
        <v>-15.074000000000002</v>
      </c>
    </row>
    <row r="1691" spans="1:1" x14ac:dyDescent="0.3">
      <c r="A1691">
        <f>-2.366  -2.366  -2.366  -2.366  -2.366  -2.367  -2.367  -2.367  -2.367  -2.367  -2.368</f>
        <v>-26.033000000000001</v>
      </c>
    </row>
    <row r="1692" spans="1:1" x14ac:dyDescent="0.3">
      <c r="A1692">
        <f>-3.067  -3.067  -3.067  -3.066  -3.065  -3.065  -3.066  -3.068  -3.071  -3.073  -3.075</f>
        <v>-33.75</v>
      </c>
    </row>
    <row r="1693" spans="1:1" x14ac:dyDescent="0.3">
      <c r="A1693">
        <f>-3.17  -3.173  -3.176  -3.179  -3.182  -3.185  -3.188  -3.191  -3.194  -3.197  -3.2</f>
        <v>-35.034999999999997</v>
      </c>
    </row>
    <row r="1695" spans="1:1" x14ac:dyDescent="0.3">
      <c r="A1695" t="s">
        <v>847</v>
      </c>
    </row>
    <row r="1696" spans="1:1" x14ac:dyDescent="0.3">
      <c r="A1696" t="s">
        <v>2118</v>
      </c>
    </row>
    <row r="1697" spans="1:1" x14ac:dyDescent="0.3">
      <c r="A1697" t="s">
        <v>2126</v>
      </c>
    </row>
    <row r="1698" spans="1:1" x14ac:dyDescent="0.3">
      <c r="A1698" t="s">
        <v>2171</v>
      </c>
    </row>
    <row r="1699" spans="1:1" x14ac:dyDescent="0.3">
      <c r="A1699" t="s">
        <v>2086</v>
      </c>
    </row>
    <row r="1700" spans="1:1" x14ac:dyDescent="0.3">
      <c r="A1700" t="s">
        <v>2172</v>
      </c>
    </row>
    <row r="1702" spans="1:1" x14ac:dyDescent="0.3">
      <c r="A1702" t="s">
        <v>848</v>
      </c>
    </row>
    <row r="1703" spans="1:1" x14ac:dyDescent="0.3">
      <c r="A1703" t="s">
        <v>857</v>
      </c>
    </row>
    <row r="1704" spans="1:1" x14ac:dyDescent="0.3">
      <c r="A1704" t="s">
        <v>857</v>
      </c>
    </row>
    <row r="1705" spans="1:1" x14ac:dyDescent="0.3">
      <c r="A1705" t="s">
        <v>2080</v>
      </c>
    </row>
    <row r="1706" spans="1:1" x14ac:dyDescent="0.3">
      <c r="A1706" t="s">
        <v>2088</v>
      </c>
    </row>
    <row r="1707" spans="1:1" x14ac:dyDescent="0.3">
      <c r="A1707" t="s">
        <v>2089</v>
      </c>
    </row>
    <row r="1709" spans="1:1" x14ac:dyDescent="0.3">
      <c r="A1709" t="s">
        <v>771</v>
      </c>
    </row>
    <row r="1710" spans="1:1" x14ac:dyDescent="0.3">
      <c r="A1710" t="s">
        <v>2090</v>
      </c>
    </row>
    <row r="1711" spans="1:1" x14ac:dyDescent="0.3">
      <c r="A1711" t="s">
        <v>2090</v>
      </c>
    </row>
    <row r="1712" spans="1:1" x14ac:dyDescent="0.3">
      <c r="A1712" t="s">
        <v>2090</v>
      </c>
    </row>
    <row r="1713" spans="1:1" x14ac:dyDescent="0.3">
      <c r="A1713" t="s">
        <v>2090</v>
      </c>
    </row>
    <row r="1714" spans="1:1" x14ac:dyDescent="0.3">
      <c r="A1714" t="s">
        <v>2090</v>
      </c>
    </row>
    <row r="1716" spans="1:1" x14ac:dyDescent="0.3">
      <c r="A1716" t="s">
        <v>482</v>
      </c>
    </row>
    <row r="1717" spans="1:1" x14ac:dyDescent="0.3">
      <c r="A1717" t="s">
        <v>757</v>
      </c>
    </row>
    <row r="1718" spans="1:1" x14ac:dyDescent="0.3">
      <c r="A1718" t="s">
        <v>862</v>
      </c>
    </row>
    <row r="1719" spans="1:1" x14ac:dyDescent="0.3">
      <c r="A1719" t="s">
        <v>863</v>
      </c>
    </row>
    <row r="1720" spans="1:1" x14ac:dyDescent="0.3">
      <c r="A1720" t="s">
        <v>760</v>
      </c>
    </row>
    <row r="1721" spans="1:1" x14ac:dyDescent="0.3">
      <c r="A1721" t="s">
        <v>787</v>
      </c>
    </row>
    <row r="1722" spans="1:1" x14ac:dyDescent="0.3">
      <c r="A1722">
        <f>-3.17 -3.17 -3.17 -3.17 -3.17 -3.17 -3.17 -3.17 -3.17 -3.17 -3.17</f>
        <v>-34.870000000000005</v>
      </c>
    </row>
    <row r="1723" spans="1:1" x14ac:dyDescent="0.3">
      <c r="A1723" t="s">
        <v>846</v>
      </c>
    </row>
    <row r="1724" spans="1:1" x14ac:dyDescent="0.3">
      <c r="A1724">
        <f>-0.37  -0.371  -0.371  -0.372  -0.372  -0.372  -0.372  -0.372  -0.372  -0.372  -0.372</f>
        <v>-4.0879999999999992</v>
      </c>
    </row>
    <row r="1725" spans="1:1" x14ac:dyDescent="0.3">
      <c r="A1725">
        <f>-1.37  -1.37  -1.37  -1.37  -1.37  -1.37  -1.37  -1.371  -1.371  -1.371  -1.371</f>
        <v>-15.074000000000002</v>
      </c>
    </row>
    <row r="1726" spans="1:1" x14ac:dyDescent="0.3">
      <c r="A1726">
        <f>-2.366  -2.366  -2.366  -2.366  -2.366  -2.367  -2.367  -2.367  -2.367  -2.367  -2.367</f>
        <v>-26.032000000000004</v>
      </c>
    </row>
    <row r="1727" spans="1:1" x14ac:dyDescent="0.3">
      <c r="A1727">
        <f>-3.067  -3.067  -3.066  -3.066  -3.066  -3.066  -3.066  -3.067  -3.067  -3.067  -3.067</f>
        <v>-33.731999999999999</v>
      </c>
    </row>
    <row r="1728" spans="1:1" x14ac:dyDescent="0.3">
      <c r="A1728">
        <f>-3.17  -3.17  -3.17  -3.17  -3.17  -3.17  -3.17  -3.17  -3.17  -3.17  -3.17</f>
        <v>-34.870000000000005</v>
      </c>
    </row>
    <row r="1730" spans="1:1" x14ac:dyDescent="0.3">
      <c r="A1730" t="s">
        <v>847</v>
      </c>
    </row>
    <row r="1731" spans="1:1" x14ac:dyDescent="0.3">
      <c r="A1731" t="s">
        <v>2118</v>
      </c>
    </row>
    <row r="1732" spans="1:1" x14ac:dyDescent="0.3">
      <c r="A1732" t="s">
        <v>2128</v>
      </c>
    </row>
    <row r="1733" spans="1:1" x14ac:dyDescent="0.3">
      <c r="A1733" t="s">
        <v>2091</v>
      </c>
    </row>
    <row r="1734" spans="1:1" x14ac:dyDescent="0.3">
      <c r="A1734" t="s">
        <v>2173</v>
      </c>
    </row>
    <row r="1735" spans="1:1" x14ac:dyDescent="0.3">
      <c r="A1735" t="s">
        <v>2174</v>
      </c>
    </row>
    <row r="1737" spans="1:1" x14ac:dyDescent="0.3">
      <c r="A1737" t="s">
        <v>848</v>
      </c>
    </row>
    <row r="1738" spans="1:1" x14ac:dyDescent="0.3">
      <c r="A1738" t="s">
        <v>857</v>
      </c>
    </row>
    <row r="1739" spans="1:1" x14ac:dyDescent="0.3">
      <c r="A1739" t="s">
        <v>857</v>
      </c>
    </row>
    <row r="1740" spans="1:1" x14ac:dyDescent="0.3">
      <c r="A1740" t="s">
        <v>2080</v>
      </c>
    </row>
    <row r="1741" spans="1:1" x14ac:dyDescent="0.3">
      <c r="A1741" t="s">
        <v>2094</v>
      </c>
    </row>
    <row r="1742" spans="1:1" x14ac:dyDescent="0.3">
      <c r="A1742" t="s">
        <v>2095</v>
      </c>
    </row>
    <row r="1744" spans="1:1" x14ac:dyDescent="0.3">
      <c r="A1744" t="s">
        <v>771</v>
      </c>
    </row>
    <row r="1745" spans="1:1" x14ac:dyDescent="0.3">
      <c r="A1745" t="s">
        <v>1723</v>
      </c>
    </row>
    <row r="1746" spans="1:1" x14ac:dyDescent="0.3">
      <c r="A1746" t="s">
        <v>1723</v>
      </c>
    </row>
    <row r="1747" spans="1:1" x14ac:dyDescent="0.3">
      <c r="A1747" t="s">
        <v>1723</v>
      </c>
    </row>
    <row r="1748" spans="1:1" x14ac:dyDescent="0.3">
      <c r="A1748" t="s">
        <v>1723</v>
      </c>
    </row>
    <row r="1749" spans="1:1" x14ac:dyDescent="0.3">
      <c r="A1749" t="s">
        <v>1723</v>
      </c>
    </row>
    <row r="1751" spans="1:1" x14ac:dyDescent="0.3">
      <c r="A1751" t="s">
        <v>483</v>
      </c>
    </row>
    <row r="1752" spans="1:1" x14ac:dyDescent="0.3">
      <c r="A1752" t="s">
        <v>757</v>
      </c>
    </row>
    <row r="1753" spans="1:1" x14ac:dyDescent="0.3">
      <c r="A1753" t="s">
        <v>862</v>
      </c>
    </row>
    <row r="1754" spans="1:1" x14ac:dyDescent="0.3">
      <c r="A1754" t="s">
        <v>863</v>
      </c>
    </row>
    <row r="1755" spans="1:1" x14ac:dyDescent="0.3">
      <c r="A1755" t="s">
        <v>760</v>
      </c>
    </row>
    <row r="1756" spans="1:1" x14ac:dyDescent="0.3">
      <c r="A1756" t="s">
        <v>788</v>
      </c>
    </row>
    <row r="1757" spans="1:1" x14ac:dyDescent="0.3">
      <c r="A1757">
        <f>-3.17 -3.167 -3.164 -3.161 -3.158 -3.155 -3.152 -3.149 -3.146 -3.143 -3.14</f>
        <v>-34.704999999999998</v>
      </c>
    </row>
    <row r="1758" spans="1:1" x14ac:dyDescent="0.3">
      <c r="A1758" t="s">
        <v>846</v>
      </c>
    </row>
    <row r="1759" spans="1:1" x14ac:dyDescent="0.3">
      <c r="A1759">
        <f>-0.37  -0.371  -0.371  -0.371  -0.372  -0.372  -0.372  -0.372  -0.372  -0.372  -0.372</f>
        <v>-4.0869999999999997</v>
      </c>
    </row>
    <row r="1760" spans="1:1" x14ac:dyDescent="0.3">
      <c r="A1760">
        <f>-1.37  -1.37  -1.37  -1.37  -1.37  -1.37  -1.371  -1.371  -1.371  -1.371  -1.371</f>
        <v>-15.075000000000003</v>
      </c>
    </row>
    <row r="1761" spans="1:1" x14ac:dyDescent="0.3">
      <c r="A1761">
        <f>-2.366  -2.366  -2.366  -2.366  -2.366  -2.366  -2.367  -2.367  -2.367  -2.367  -2.367</f>
        <v>-26.031000000000002</v>
      </c>
    </row>
    <row r="1762" spans="1:1" x14ac:dyDescent="0.3">
      <c r="A1762">
        <f>-3.067  -3.067  -3.066  -3.065  -3.066  -3.067  -3.066  -3.065  -3.063  -3.061  -3.059</f>
        <v>-33.711999999999996</v>
      </c>
    </row>
    <row r="1763" spans="1:1" x14ac:dyDescent="0.3">
      <c r="A1763">
        <f>-3.17  -3.167  -3.164  -3.161  -3.158  -3.155  -3.152  -3.149  -3.146  -3.143  -3.14</f>
        <v>-34.704999999999998</v>
      </c>
    </row>
    <row r="1765" spans="1:1" x14ac:dyDescent="0.3">
      <c r="A1765" t="s">
        <v>847</v>
      </c>
    </row>
    <row r="1766" spans="1:1" x14ac:dyDescent="0.3">
      <c r="A1766" t="s">
        <v>2118</v>
      </c>
    </row>
    <row r="1767" spans="1:1" x14ac:dyDescent="0.3">
      <c r="A1767" t="s">
        <v>2175</v>
      </c>
    </row>
    <row r="1768" spans="1:1" x14ac:dyDescent="0.3">
      <c r="A1768" t="s">
        <v>2096</v>
      </c>
    </row>
    <row r="1769" spans="1:1" x14ac:dyDescent="0.3">
      <c r="A1769" t="s">
        <v>2176</v>
      </c>
    </row>
    <row r="1770" spans="1:1" x14ac:dyDescent="0.3">
      <c r="A1770" t="s">
        <v>2177</v>
      </c>
    </row>
    <row r="1772" spans="1:1" x14ac:dyDescent="0.3">
      <c r="A1772" t="s">
        <v>848</v>
      </c>
    </row>
    <row r="1773" spans="1:1" x14ac:dyDescent="0.3">
      <c r="A1773" t="s">
        <v>857</v>
      </c>
    </row>
    <row r="1774" spans="1:1" x14ac:dyDescent="0.3">
      <c r="A1774" t="s">
        <v>857</v>
      </c>
    </row>
    <row r="1775" spans="1:1" x14ac:dyDescent="0.3">
      <c r="A1775" t="s">
        <v>2099</v>
      </c>
    </row>
    <row r="1776" spans="1:1" x14ac:dyDescent="0.3">
      <c r="A1776" t="s">
        <v>2100</v>
      </c>
    </row>
    <row r="1777" spans="1:1" x14ac:dyDescent="0.3">
      <c r="A1777" t="s">
        <v>2101</v>
      </c>
    </row>
    <row r="1779" spans="1:1" x14ac:dyDescent="0.3">
      <c r="A1779" t="s">
        <v>771</v>
      </c>
    </row>
    <row r="1780" spans="1:1" x14ac:dyDescent="0.3">
      <c r="A1780" t="s">
        <v>2083</v>
      </c>
    </row>
    <row r="1781" spans="1:1" x14ac:dyDescent="0.3">
      <c r="A1781" t="s">
        <v>2083</v>
      </c>
    </row>
    <row r="1782" spans="1:1" x14ac:dyDescent="0.3">
      <c r="A1782" t="s">
        <v>2083</v>
      </c>
    </row>
    <row r="1783" spans="1:1" x14ac:dyDescent="0.3">
      <c r="A1783" t="s">
        <v>2083</v>
      </c>
    </row>
    <row r="1784" spans="1:1" x14ac:dyDescent="0.3">
      <c r="A1784" t="s">
        <v>2083</v>
      </c>
    </row>
    <row r="1786" spans="1:1" x14ac:dyDescent="0.3">
      <c r="A1786" t="s">
        <v>484</v>
      </c>
    </row>
    <row r="1787" spans="1:1" x14ac:dyDescent="0.3">
      <c r="A1787" t="s">
        <v>757</v>
      </c>
    </row>
    <row r="1788" spans="1:1" x14ac:dyDescent="0.3">
      <c r="A1788" t="s">
        <v>862</v>
      </c>
    </row>
    <row r="1789" spans="1:1" x14ac:dyDescent="0.3">
      <c r="A1789" t="s">
        <v>863</v>
      </c>
    </row>
    <row r="1790" spans="1:1" x14ac:dyDescent="0.3">
      <c r="A1790" t="s">
        <v>760</v>
      </c>
    </row>
    <row r="1791" spans="1:1" x14ac:dyDescent="0.3">
      <c r="A1791">
        <f>-3.16 -0.003</f>
        <v>-3.1630000000000003</v>
      </c>
    </row>
    <row r="1792" spans="1:1" x14ac:dyDescent="0.3">
      <c r="A1792">
        <f>-3.16 -3.163 -3.166 -3.169 -3.172 -3.175 -3.178 -3.181 -3.184 -3.187 -3.19</f>
        <v>-34.925000000000004</v>
      </c>
    </row>
    <row r="1793" spans="1:1" x14ac:dyDescent="0.3">
      <c r="A1793" t="s">
        <v>846</v>
      </c>
    </row>
    <row r="1794" spans="1:1" x14ac:dyDescent="0.3">
      <c r="A1794">
        <f>-0.37  -0.371  -0.371  -0.372  -0.372  -0.372  -0.372  -0.372  -0.372  -0.372  -0.372</f>
        <v>-4.0879999999999992</v>
      </c>
    </row>
    <row r="1795" spans="1:1" x14ac:dyDescent="0.3">
      <c r="A1795">
        <f>-1.37  -1.37  -1.37  -1.37  -1.37  -1.37  -1.37  -1.371  -1.371  -1.371  -1.371</f>
        <v>-15.074000000000002</v>
      </c>
    </row>
    <row r="1796" spans="1:1" x14ac:dyDescent="0.3">
      <c r="A1796">
        <f>-2.365  -2.365  -2.366  -2.366  -2.366  -2.367  -2.367  -2.367  -2.367  -2.367  -2.367</f>
        <v>-26.030000000000005</v>
      </c>
    </row>
    <row r="1797" spans="1:1" x14ac:dyDescent="0.3">
      <c r="A1797">
        <f>-3.06  -3.059  -3.059  -3.058  -3.057  -3.057  -3.059  -3.061  -3.063  -3.066  -3.068</f>
        <v>-33.667000000000002</v>
      </c>
    </row>
    <row r="1798" spans="1:1" x14ac:dyDescent="0.3">
      <c r="A1798">
        <f>-3.16  -3.163  -3.166  -3.169  -3.172  -3.175  -3.178  -3.181  -3.184  -3.187  -3.19</f>
        <v>-34.925000000000004</v>
      </c>
    </row>
    <row r="1800" spans="1:1" x14ac:dyDescent="0.3">
      <c r="A1800" t="s">
        <v>847</v>
      </c>
    </row>
    <row r="1801" spans="1:1" x14ac:dyDescent="0.3">
      <c r="A1801" t="s">
        <v>2118</v>
      </c>
    </row>
    <row r="1802" spans="1:1" x14ac:dyDescent="0.3">
      <c r="A1802" t="s">
        <v>2140</v>
      </c>
    </row>
    <row r="1803" spans="1:1" x14ac:dyDescent="0.3">
      <c r="A1803" t="s">
        <v>2178</v>
      </c>
    </row>
    <row r="1804" spans="1:1" x14ac:dyDescent="0.3">
      <c r="A1804" t="s">
        <v>2103</v>
      </c>
    </row>
    <row r="1805" spans="1:1" x14ac:dyDescent="0.3">
      <c r="A1805" t="s">
        <v>2179</v>
      </c>
    </row>
    <row r="1807" spans="1:1" x14ac:dyDescent="0.3">
      <c r="A1807" t="s">
        <v>848</v>
      </c>
    </row>
    <row r="1808" spans="1:1" x14ac:dyDescent="0.3">
      <c r="A1808" t="s">
        <v>857</v>
      </c>
    </row>
    <row r="1809" spans="1:1" x14ac:dyDescent="0.3">
      <c r="A1809" t="s">
        <v>857</v>
      </c>
    </row>
    <row r="1810" spans="1:1" x14ac:dyDescent="0.3">
      <c r="A1810" t="s">
        <v>2080</v>
      </c>
    </row>
    <row r="1811" spans="1:1" x14ac:dyDescent="0.3">
      <c r="A1811" t="s">
        <v>2105</v>
      </c>
    </row>
    <row r="1812" spans="1:1" x14ac:dyDescent="0.3">
      <c r="A1812" t="s">
        <v>2106</v>
      </c>
    </row>
    <row r="1814" spans="1:1" x14ac:dyDescent="0.3">
      <c r="A1814" t="s">
        <v>771</v>
      </c>
    </row>
    <row r="1815" spans="1:1" x14ac:dyDescent="0.3">
      <c r="A1815" t="s">
        <v>2107</v>
      </c>
    </row>
    <row r="1816" spans="1:1" x14ac:dyDescent="0.3">
      <c r="A1816" t="s">
        <v>2107</v>
      </c>
    </row>
    <row r="1817" spans="1:1" x14ac:dyDescent="0.3">
      <c r="A1817" t="s">
        <v>2107</v>
      </c>
    </row>
    <row r="1818" spans="1:1" x14ac:dyDescent="0.3">
      <c r="A1818" t="s">
        <v>2107</v>
      </c>
    </row>
    <row r="1819" spans="1:1" x14ac:dyDescent="0.3">
      <c r="A1819" t="s">
        <v>2107</v>
      </c>
    </row>
    <row r="1821" spans="1:1" x14ac:dyDescent="0.3">
      <c r="A1821" t="s">
        <v>485</v>
      </c>
    </row>
    <row r="1822" spans="1:1" x14ac:dyDescent="0.3">
      <c r="A1822" t="s">
        <v>757</v>
      </c>
    </row>
    <row r="1823" spans="1:1" x14ac:dyDescent="0.3">
      <c r="A1823" t="s">
        <v>862</v>
      </c>
    </row>
    <row r="1824" spans="1:1" x14ac:dyDescent="0.3">
      <c r="A1824" t="s">
        <v>863</v>
      </c>
    </row>
    <row r="1825" spans="1:1" x14ac:dyDescent="0.3">
      <c r="A1825" t="s">
        <v>760</v>
      </c>
    </row>
    <row r="1826" spans="1:1" x14ac:dyDescent="0.3">
      <c r="A1826" t="s">
        <v>789</v>
      </c>
    </row>
    <row r="1827" spans="1:1" x14ac:dyDescent="0.3">
      <c r="A1827">
        <f>-3.16 -3.16 -3.16 -3.16 -3.16 -3.16 -3.16 -3.16 -3.16 -3.16 -3.16</f>
        <v>-34.760000000000005</v>
      </c>
    </row>
    <row r="1828" spans="1:1" x14ac:dyDescent="0.3">
      <c r="A1828" t="s">
        <v>846</v>
      </c>
    </row>
    <row r="1829" spans="1:1" x14ac:dyDescent="0.3">
      <c r="A1829">
        <f>-0.37  -0.371  -0.371  -0.372  -0.372  -0.372  -0.372  -0.372  -0.372  -0.372  -0.372</f>
        <v>-4.0879999999999992</v>
      </c>
    </row>
    <row r="1830" spans="1:1" x14ac:dyDescent="0.3">
      <c r="A1830">
        <f>-1.37  -1.37  -1.37  -1.37  -1.37  -1.37  -1.371  -1.371  -1.371  -1.371  -1.371</f>
        <v>-15.075000000000003</v>
      </c>
    </row>
    <row r="1831" spans="1:1" x14ac:dyDescent="0.3">
      <c r="A1831">
        <f>-2.365  -2.365  -2.366  -2.366  -2.366  -2.366  -2.367  -2.367  -2.367  -2.367  -2.367</f>
        <v>-26.029000000000003</v>
      </c>
    </row>
    <row r="1832" spans="1:1" x14ac:dyDescent="0.3">
      <c r="A1832">
        <f>-3.06  -3.06  -3.059  -3.058  -3.058  -3.058  -3.059  -3.059  -3.059  -3.06  -3.06</f>
        <v>-33.650000000000006</v>
      </c>
    </row>
    <row r="1833" spans="1:1" x14ac:dyDescent="0.3">
      <c r="A1833">
        <f>-3.16  -3.16  -3.16  -3.16  -3.16  -3.16  -3.16  -3.16  -3.16  -3.16  -3.16</f>
        <v>-34.760000000000005</v>
      </c>
    </row>
    <row r="1835" spans="1:1" x14ac:dyDescent="0.3">
      <c r="A1835" t="s">
        <v>847</v>
      </c>
    </row>
    <row r="1836" spans="1:1" x14ac:dyDescent="0.3">
      <c r="A1836" t="s">
        <v>2118</v>
      </c>
    </row>
    <row r="1837" spans="1:1" x14ac:dyDescent="0.3">
      <c r="A1837" t="s">
        <v>2128</v>
      </c>
    </row>
    <row r="1838" spans="1:1" x14ac:dyDescent="0.3">
      <c r="A1838" t="s">
        <v>2180</v>
      </c>
    </row>
    <row r="1839" spans="1:1" x14ac:dyDescent="0.3">
      <c r="A1839" t="s">
        <v>2181</v>
      </c>
    </row>
    <row r="1840" spans="1:1" x14ac:dyDescent="0.3">
      <c r="A1840" t="s">
        <v>2109</v>
      </c>
    </row>
    <row r="1842" spans="1:1" x14ac:dyDescent="0.3">
      <c r="A1842" t="s">
        <v>848</v>
      </c>
    </row>
    <row r="1843" spans="1:1" x14ac:dyDescent="0.3">
      <c r="A1843" t="s">
        <v>857</v>
      </c>
    </row>
    <row r="1844" spans="1:1" x14ac:dyDescent="0.3">
      <c r="A1844" t="s">
        <v>857</v>
      </c>
    </row>
    <row r="1845" spans="1:1" x14ac:dyDescent="0.3">
      <c r="A1845" t="s">
        <v>2080</v>
      </c>
    </row>
    <row r="1846" spans="1:1" x14ac:dyDescent="0.3">
      <c r="A1846" t="s">
        <v>2110</v>
      </c>
    </row>
    <row r="1847" spans="1:1" x14ac:dyDescent="0.3">
      <c r="A1847" t="s">
        <v>2111</v>
      </c>
    </row>
    <row r="1849" spans="1:1" x14ac:dyDescent="0.3">
      <c r="A1849" t="s">
        <v>771</v>
      </c>
    </row>
    <row r="1850" spans="1:1" x14ac:dyDescent="0.3">
      <c r="A1850" t="s">
        <v>1723</v>
      </c>
    </row>
    <row r="1851" spans="1:1" x14ac:dyDescent="0.3">
      <c r="A1851" t="s">
        <v>1723</v>
      </c>
    </row>
    <row r="1852" spans="1:1" x14ac:dyDescent="0.3">
      <c r="A1852" t="s">
        <v>1723</v>
      </c>
    </row>
    <row r="1853" spans="1:1" x14ac:dyDescent="0.3">
      <c r="A1853" t="s">
        <v>1723</v>
      </c>
    </row>
    <row r="1854" spans="1:1" x14ac:dyDescent="0.3">
      <c r="A1854" t="s">
        <v>1723</v>
      </c>
    </row>
    <row r="1856" spans="1:1" x14ac:dyDescent="0.3">
      <c r="A1856" t="s">
        <v>486</v>
      </c>
    </row>
    <row r="1857" spans="1:1" x14ac:dyDescent="0.3">
      <c r="A1857" t="s">
        <v>757</v>
      </c>
    </row>
    <row r="1858" spans="1:1" x14ac:dyDescent="0.3">
      <c r="A1858" t="s">
        <v>862</v>
      </c>
    </row>
    <row r="1859" spans="1:1" x14ac:dyDescent="0.3">
      <c r="A1859" t="s">
        <v>863</v>
      </c>
    </row>
    <row r="1860" spans="1:1" x14ac:dyDescent="0.3">
      <c r="A1860" t="s">
        <v>760</v>
      </c>
    </row>
    <row r="1861" spans="1:1" x14ac:dyDescent="0.3">
      <c r="A1861" t="s">
        <v>790</v>
      </c>
    </row>
    <row r="1862" spans="1:1" x14ac:dyDescent="0.3">
      <c r="A1862">
        <f>-3.16 -3.157 -3.154 -3.151 -3.148 -3.145 -3.142 -3.139 -3.136 -3.133 -3.13</f>
        <v>-34.594999999999999</v>
      </c>
    </row>
    <row r="1863" spans="1:1" x14ac:dyDescent="0.3">
      <c r="A1863" t="s">
        <v>846</v>
      </c>
    </row>
    <row r="1864" spans="1:1" x14ac:dyDescent="0.3">
      <c r="A1864">
        <f>-0.37  -0.371  -0.371  -0.372  -0.372  -0.372  -0.372  -0.372  -0.372  -0.372  -0.372</f>
        <v>-4.0879999999999992</v>
      </c>
    </row>
    <row r="1865" spans="1:1" x14ac:dyDescent="0.3">
      <c r="A1865">
        <f>-1.37  -1.37  -1.37  -1.37  -1.37  -1.37  -1.371  -1.371  -1.371  -1.371  -1.371</f>
        <v>-15.075000000000003</v>
      </c>
    </row>
    <row r="1866" spans="1:1" x14ac:dyDescent="0.3">
      <c r="A1866">
        <f>-2.365  -2.365  -2.365  -2.366  -2.366  -2.366  -2.367  -2.367  -2.367  -2.367  -2.367</f>
        <v>-26.028000000000002</v>
      </c>
    </row>
    <row r="1867" spans="1:1" x14ac:dyDescent="0.3">
      <c r="A1867">
        <f>-3.06  -3.06  -3.058  -3.058  -3.059  -3.059  -3.059  -3.057  -3.055  -3.053  -3.051</f>
        <v>-33.629000000000005</v>
      </c>
    </row>
    <row r="1868" spans="1:1" x14ac:dyDescent="0.3">
      <c r="A1868">
        <f>-3.16  -3.157  -3.154  -3.151  -3.148  -3.145  -3.142  -3.139  -3.136  -3.133  -3.13</f>
        <v>-34.594999999999999</v>
      </c>
    </row>
    <row r="1870" spans="1:1" x14ac:dyDescent="0.3">
      <c r="A1870" t="s">
        <v>847</v>
      </c>
    </row>
    <row r="1871" spans="1:1" x14ac:dyDescent="0.3">
      <c r="A1871" t="s">
        <v>2118</v>
      </c>
    </row>
    <row r="1872" spans="1:1" x14ac:dyDescent="0.3">
      <c r="A1872" t="s">
        <v>2144</v>
      </c>
    </row>
    <row r="1873" spans="1:1" x14ac:dyDescent="0.3">
      <c r="A1873" t="s">
        <v>2182</v>
      </c>
    </row>
    <row r="1874" spans="1:1" x14ac:dyDescent="0.3">
      <c r="A1874" t="s">
        <v>2183</v>
      </c>
    </row>
    <row r="1875" spans="1:1" x14ac:dyDescent="0.3">
      <c r="A1875" t="s">
        <v>2114</v>
      </c>
    </row>
    <row r="1877" spans="1:1" x14ac:dyDescent="0.3">
      <c r="A1877" t="s">
        <v>848</v>
      </c>
    </row>
    <row r="1878" spans="1:1" x14ac:dyDescent="0.3">
      <c r="A1878" t="s">
        <v>857</v>
      </c>
    </row>
    <row r="1879" spans="1:1" x14ac:dyDescent="0.3">
      <c r="A1879" t="s">
        <v>857</v>
      </c>
    </row>
    <row r="1880" spans="1:1" x14ac:dyDescent="0.3">
      <c r="A1880" t="s">
        <v>2099</v>
      </c>
    </row>
    <row r="1881" spans="1:1" x14ac:dyDescent="0.3">
      <c r="A1881" t="s">
        <v>2115</v>
      </c>
    </row>
    <row r="1882" spans="1:1" x14ac:dyDescent="0.3">
      <c r="A1882" t="s">
        <v>2116</v>
      </c>
    </row>
    <row r="1884" spans="1:1" x14ac:dyDescent="0.3">
      <c r="A1884" t="s">
        <v>771</v>
      </c>
    </row>
    <row r="1885" spans="1:1" x14ac:dyDescent="0.3">
      <c r="A1885" t="s">
        <v>2117</v>
      </c>
    </row>
    <row r="1886" spans="1:1" x14ac:dyDescent="0.3">
      <c r="A1886" t="s">
        <v>2117</v>
      </c>
    </row>
    <row r="1887" spans="1:1" x14ac:dyDescent="0.3">
      <c r="A1887" t="s">
        <v>2117</v>
      </c>
    </row>
    <row r="1888" spans="1:1" x14ac:dyDescent="0.3">
      <c r="A1888" t="s">
        <v>2117</v>
      </c>
    </row>
    <row r="1889" spans="1:1" x14ac:dyDescent="0.3">
      <c r="A1889" t="s">
        <v>2117</v>
      </c>
    </row>
    <row r="1891" spans="1:1" x14ac:dyDescent="0.3">
      <c r="A1891" t="s">
        <v>487</v>
      </c>
    </row>
    <row r="1892" spans="1:1" x14ac:dyDescent="0.3">
      <c r="A1892" t="s">
        <v>757</v>
      </c>
    </row>
    <row r="1893" spans="1:1" x14ac:dyDescent="0.3">
      <c r="A1893" t="s">
        <v>864</v>
      </c>
    </row>
    <row r="1894" spans="1:1" x14ac:dyDescent="0.3">
      <c r="A1894" t="s">
        <v>865</v>
      </c>
    </row>
    <row r="1895" spans="1:1" x14ac:dyDescent="0.3">
      <c r="A1895" t="s">
        <v>760</v>
      </c>
    </row>
    <row r="1896" spans="1:1" x14ac:dyDescent="0.3">
      <c r="A1896">
        <f>-3.24 -0.003</f>
        <v>-3.2430000000000003</v>
      </c>
    </row>
    <row r="1897" spans="1:1" x14ac:dyDescent="0.3">
      <c r="A1897">
        <f>-3.24 -3.243 -3.246 -3.249 -3.252 -3.255 -3.258 -3.261 -3.264 -3.267 -3.27</f>
        <v>-35.805</v>
      </c>
    </row>
    <row r="1898" spans="1:1" x14ac:dyDescent="0.3">
      <c r="A1898" t="s">
        <v>846</v>
      </c>
    </row>
    <row r="1899" spans="1:1" x14ac:dyDescent="0.3">
      <c r="A1899">
        <f>-0.37  -0.37  -0.369  -0.369  -0.368  -0.366  -0.365  -0.364  -0.363  -0.361  -0.36</f>
        <v>-4.0250000000000004</v>
      </c>
    </row>
    <row r="1900" spans="1:1" x14ac:dyDescent="0.3">
      <c r="A1900">
        <f>-1.37  -1.37  -1.37  -1.37  -1.37  -1.37  -1.37  -1.37  -1.37  -1.369  -1.369</f>
        <v>-15.068000000000001</v>
      </c>
    </row>
    <row r="1901" spans="1:1" x14ac:dyDescent="0.3">
      <c r="A1901">
        <f>-2.367  -2.368  -2.368  -2.368  -2.368  -2.368  -2.368  -2.368  -2.368  -2.369  -2.369</f>
        <v>-26.048999999999996</v>
      </c>
    </row>
    <row r="1902" spans="1:1" x14ac:dyDescent="0.3">
      <c r="A1902">
        <f>-3.117  -3.116  -3.116  -3.116  -3.115  -3.115  -3.116  -3.118  -3.12  -3.122  -3.124</f>
        <v>-34.295000000000002</v>
      </c>
    </row>
    <row r="1903" spans="1:1" x14ac:dyDescent="0.3">
      <c r="A1903">
        <f>-3.24  -3.243  -3.246  -3.249  -3.252  -3.255  -3.258  -3.261  -3.264  -3.267  -3.27</f>
        <v>-35.805</v>
      </c>
    </row>
    <row r="1905" spans="1:1" x14ac:dyDescent="0.3">
      <c r="A1905" t="s">
        <v>847</v>
      </c>
    </row>
    <row r="1906" spans="1:1" x14ac:dyDescent="0.3">
      <c r="A1906" t="s">
        <v>2184</v>
      </c>
    </row>
    <row r="1907" spans="1:1" x14ac:dyDescent="0.3">
      <c r="A1907" t="s">
        <v>2185</v>
      </c>
    </row>
    <row r="1908" spans="1:1" x14ac:dyDescent="0.3">
      <c r="A1908" t="s">
        <v>2186</v>
      </c>
    </row>
    <row r="1909" spans="1:1" x14ac:dyDescent="0.3">
      <c r="A1909" t="s">
        <v>2187</v>
      </c>
    </row>
    <row r="1910" spans="1:1" x14ac:dyDescent="0.3">
      <c r="A1910" t="s">
        <v>2121</v>
      </c>
    </row>
    <row r="1912" spans="1:1" x14ac:dyDescent="0.3">
      <c r="A1912" t="s">
        <v>848</v>
      </c>
    </row>
    <row r="1913" spans="1:1" x14ac:dyDescent="0.3">
      <c r="A1913" t="s">
        <v>2188</v>
      </c>
    </row>
    <row r="1914" spans="1:1" x14ac:dyDescent="0.3">
      <c r="A1914" t="s">
        <v>2189</v>
      </c>
    </row>
    <row r="1915" spans="1:1" x14ac:dyDescent="0.3">
      <c r="A1915" t="s">
        <v>858</v>
      </c>
    </row>
    <row r="1916" spans="1:1" x14ac:dyDescent="0.3">
      <c r="A1916" t="s">
        <v>859</v>
      </c>
    </row>
    <row r="1917" spans="1:1" x14ac:dyDescent="0.3">
      <c r="A1917" t="s">
        <v>860</v>
      </c>
    </row>
    <row r="1919" spans="1:1" x14ac:dyDescent="0.3">
      <c r="A1919" t="s">
        <v>771</v>
      </c>
    </row>
    <row r="1920" spans="1:1" x14ac:dyDescent="0.3">
      <c r="A1920" t="s">
        <v>861</v>
      </c>
    </row>
    <row r="1921" spans="1:1" x14ac:dyDescent="0.3">
      <c r="A1921" t="s">
        <v>861</v>
      </c>
    </row>
    <row r="1922" spans="1:1" x14ac:dyDescent="0.3">
      <c r="A1922" t="s">
        <v>861</v>
      </c>
    </row>
    <row r="1923" spans="1:1" x14ac:dyDescent="0.3">
      <c r="A1923" t="s">
        <v>861</v>
      </c>
    </row>
    <row r="1924" spans="1:1" x14ac:dyDescent="0.3">
      <c r="A1924" t="s">
        <v>861</v>
      </c>
    </row>
    <row r="1926" spans="1:1" x14ac:dyDescent="0.3">
      <c r="A1926" t="s">
        <v>488</v>
      </c>
    </row>
    <row r="1927" spans="1:1" x14ac:dyDescent="0.3">
      <c r="A1927" t="s">
        <v>757</v>
      </c>
    </row>
    <row r="1928" spans="1:1" x14ac:dyDescent="0.3">
      <c r="A1928" t="s">
        <v>864</v>
      </c>
    </row>
    <row r="1929" spans="1:1" x14ac:dyDescent="0.3">
      <c r="A1929" t="s">
        <v>865</v>
      </c>
    </row>
    <row r="1930" spans="1:1" x14ac:dyDescent="0.3">
      <c r="A1930" t="s">
        <v>760</v>
      </c>
    </row>
    <row r="1931" spans="1:1" x14ac:dyDescent="0.3">
      <c r="A1931" t="s">
        <v>773</v>
      </c>
    </row>
    <row r="1932" spans="1:1" x14ac:dyDescent="0.3">
      <c r="A1932">
        <f>-3.24 -3.24 -3.24 -3.24 -3.24 -3.24 -3.24 -3.24 -3.24 -3.24 -3.24</f>
        <v>-35.640000000000015</v>
      </c>
    </row>
    <row r="1933" spans="1:1" x14ac:dyDescent="0.3">
      <c r="A1933" t="s">
        <v>846</v>
      </c>
    </row>
    <row r="1934" spans="1:1" x14ac:dyDescent="0.3">
      <c r="A1934">
        <f>-0.37  -0.37  -0.369  -0.369  -0.368  -0.366  -0.365  -0.364  -0.363  -0.361  -0.36</f>
        <v>-4.0250000000000004</v>
      </c>
    </row>
    <row r="1935" spans="1:1" x14ac:dyDescent="0.3">
      <c r="A1935">
        <f>-1.37  -1.37  -1.37  -1.37  -1.37  -1.37  -1.37  -1.37  -1.37  -1.369  -1.369</f>
        <v>-15.068000000000001</v>
      </c>
    </row>
    <row r="1936" spans="1:1" x14ac:dyDescent="0.3">
      <c r="A1936">
        <f>-2.367  -2.368  -2.367  -2.368  -2.368  -2.368  -2.368  -2.368  -2.368  -2.369  -2.369</f>
        <v>-26.047999999999995</v>
      </c>
    </row>
    <row r="1937" spans="1:1" x14ac:dyDescent="0.3">
      <c r="A1937">
        <f>-3.117  -3.117  -3.116  -3.115  -3.115  -3.115  -3.116  -3.116  -3.117  -3.117  -3.117</f>
        <v>-34.277999999999999</v>
      </c>
    </row>
    <row r="1938" spans="1:1" x14ac:dyDescent="0.3">
      <c r="A1938">
        <f>-3.24  -3.24  -3.24  -3.24  -3.24  -3.24  -3.24  -3.24  -3.24  -3.24  -3.24</f>
        <v>-35.640000000000015</v>
      </c>
    </row>
    <row r="1940" spans="1:1" x14ac:dyDescent="0.3">
      <c r="A1940" t="s">
        <v>847</v>
      </c>
    </row>
    <row r="1941" spans="1:1" x14ac:dyDescent="0.3">
      <c r="A1941" t="s">
        <v>2184</v>
      </c>
    </row>
    <row r="1942" spans="1:1" x14ac:dyDescent="0.3">
      <c r="A1942" t="s">
        <v>2190</v>
      </c>
    </row>
    <row r="1943" spans="1:1" x14ac:dyDescent="0.3">
      <c r="A1943" t="s">
        <v>2191</v>
      </c>
    </row>
    <row r="1944" spans="1:1" x14ac:dyDescent="0.3">
      <c r="A1944" t="s">
        <v>1972</v>
      </c>
    </row>
    <row r="1945" spans="1:1" x14ac:dyDescent="0.3">
      <c r="A1945" t="s">
        <v>1973</v>
      </c>
    </row>
    <row r="1947" spans="1:1" x14ac:dyDescent="0.3">
      <c r="A1947" t="s">
        <v>848</v>
      </c>
    </row>
    <row r="1948" spans="1:1" x14ac:dyDescent="0.3">
      <c r="A1948" t="s">
        <v>2188</v>
      </c>
    </row>
    <row r="1949" spans="1:1" x14ac:dyDescent="0.3">
      <c r="A1949" t="s">
        <v>2189</v>
      </c>
    </row>
    <row r="1950" spans="1:1" x14ac:dyDescent="0.3">
      <c r="A1950" t="s">
        <v>858</v>
      </c>
    </row>
    <row r="1951" spans="1:1" x14ac:dyDescent="0.3">
      <c r="A1951" t="s">
        <v>1974</v>
      </c>
    </row>
    <row r="1952" spans="1:1" x14ac:dyDescent="0.3">
      <c r="A1952" t="s">
        <v>1975</v>
      </c>
    </row>
    <row r="1954" spans="1:1" x14ac:dyDescent="0.3">
      <c r="A1954" t="s">
        <v>771</v>
      </c>
    </row>
    <row r="1955" spans="1:1" x14ac:dyDescent="0.3">
      <c r="A1955" t="s">
        <v>1976</v>
      </c>
    </row>
    <row r="1956" spans="1:1" x14ac:dyDescent="0.3">
      <c r="A1956" t="s">
        <v>1976</v>
      </c>
    </row>
    <row r="1957" spans="1:1" x14ac:dyDescent="0.3">
      <c r="A1957" t="s">
        <v>1976</v>
      </c>
    </row>
    <row r="1958" spans="1:1" x14ac:dyDescent="0.3">
      <c r="A1958" t="s">
        <v>1976</v>
      </c>
    </row>
    <row r="1959" spans="1:1" x14ac:dyDescent="0.3">
      <c r="A1959" t="s">
        <v>1976</v>
      </c>
    </row>
    <row r="1961" spans="1:1" x14ac:dyDescent="0.3">
      <c r="A1961" t="s">
        <v>489</v>
      </c>
    </row>
    <row r="1962" spans="1:1" x14ac:dyDescent="0.3">
      <c r="A1962" t="s">
        <v>757</v>
      </c>
    </row>
    <row r="1963" spans="1:1" x14ac:dyDescent="0.3">
      <c r="A1963" t="s">
        <v>864</v>
      </c>
    </row>
    <row r="1964" spans="1:1" x14ac:dyDescent="0.3">
      <c r="A1964" t="s">
        <v>865</v>
      </c>
    </row>
    <row r="1965" spans="1:1" x14ac:dyDescent="0.3">
      <c r="A1965" t="s">
        <v>760</v>
      </c>
    </row>
    <row r="1966" spans="1:1" x14ac:dyDescent="0.3">
      <c r="A1966" t="s">
        <v>774</v>
      </c>
    </row>
    <row r="1967" spans="1:1" x14ac:dyDescent="0.3">
      <c r="A1967">
        <f>-3.24 -3.237 -3.234 -3.231 -3.228 -3.225 -3.222 -3.219 -3.216 -3.213 -3.21</f>
        <v>-35.475000000000009</v>
      </c>
    </row>
    <row r="1968" spans="1:1" x14ac:dyDescent="0.3">
      <c r="A1968" t="s">
        <v>846</v>
      </c>
    </row>
    <row r="1969" spans="1:1" x14ac:dyDescent="0.3">
      <c r="A1969">
        <f>-0.37  -0.37  -0.37  -0.369  -0.368  -0.366  -0.365  -0.364  -0.363  -0.361  -0.36</f>
        <v>-4.0260000000000007</v>
      </c>
    </row>
    <row r="1970" spans="1:1" x14ac:dyDescent="0.3">
      <c r="A1970">
        <f>-1.37  -1.37  -1.37  -1.37  -1.37  -1.37  -1.37  -1.37  -1.37  -1.369  -1.369</f>
        <v>-15.068000000000001</v>
      </c>
    </row>
    <row r="1971" spans="1:1" x14ac:dyDescent="0.3">
      <c r="A1971">
        <f>-2.367  -2.367  -2.367  -2.368  -2.368  -2.368  -2.368  -2.368  -2.369  -2.369  -2.369</f>
        <v>-26.047999999999998</v>
      </c>
    </row>
    <row r="1972" spans="1:1" x14ac:dyDescent="0.3">
      <c r="A1972">
        <f>-3.117  -3.117  -3.115  -3.115  -3.116  -3.117  -3.116  -3.115  -3.113  -3.111  -3.11</f>
        <v>-34.262</v>
      </c>
    </row>
    <row r="1973" spans="1:1" x14ac:dyDescent="0.3">
      <c r="A1973">
        <f>-3.24  -3.237  -3.234  -3.231  -3.228  -3.225  -3.222  -3.219  -3.216  -3.213  -3.21</f>
        <v>-35.475000000000009</v>
      </c>
    </row>
    <row r="1975" spans="1:1" x14ac:dyDescent="0.3">
      <c r="A1975" t="s">
        <v>847</v>
      </c>
    </row>
    <row r="1976" spans="1:1" x14ac:dyDescent="0.3">
      <c r="A1976" t="s">
        <v>2184</v>
      </c>
    </row>
    <row r="1977" spans="1:1" x14ac:dyDescent="0.3">
      <c r="A1977" t="s">
        <v>2192</v>
      </c>
    </row>
    <row r="1978" spans="1:1" x14ac:dyDescent="0.3">
      <c r="A1978" t="s">
        <v>2193</v>
      </c>
    </row>
    <row r="1979" spans="1:1" x14ac:dyDescent="0.3">
      <c r="A1979" t="s">
        <v>2194</v>
      </c>
    </row>
    <row r="1980" spans="1:1" x14ac:dyDescent="0.3">
      <c r="A1980" t="s">
        <v>2125</v>
      </c>
    </row>
    <row r="1982" spans="1:1" x14ac:dyDescent="0.3">
      <c r="A1982" t="s">
        <v>848</v>
      </c>
    </row>
    <row r="1983" spans="1:1" x14ac:dyDescent="0.3">
      <c r="A1983" t="s">
        <v>2195</v>
      </c>
    </row>
    <row r="1984" spans="1:1" x14ac:dyDescent="0.3">
      <c r="A1984" t="s">
        <v>2189</v>
      </c>
    </row>
    <row r="1985" spans="1:1" x14ac:dyDescent="0.3">
      <c r="A1985" t="s">
        <v>858</v>
      </c>
    </row>
    <row r="1986" spans="1:1" x14ac:dyDescent="0.3">
      <c r="A1986" t="s">
        <v>1981</v>
      </c>
    </row>
    <row r="1987" spans="1:1" x14ac:dyDescent="0.3">
      <c r="A1987" t="s">
        <v>1982</v>
      </c>
    </row>
    <row r="1989" spans="1:1" x14ac:dyDescent="0.3">
      <c r="A1989" t="s">
        <v>771</v>
      </c>
    </row>
    <row r="1990" spans="1:1" x14ac:dyDescent="0.3">
      <c r="A1990" t="s">
        <v>1983</v>
      </c>
    </row>
    <row r="1991" spans="1:1" x14ac:dyDescent="0.3">
      <c r="A1991" t="s">
        <v>1983</v>
      </c>
    </row>
    <row r="1992" spans="1:1" x14ac:dyDescent="0.3">
      <c r="A1992" t="s">
        <v>1983</v>
      </c>
    </row>
    <row r="1993" spans="1:1" x14ac:dyDescent="0.3">
      <c r="A1993" t="s">
        <v>1983</v>
      </c>
    </row>
    <row r="1994" spans="1:1" x14ac:dyDescent="0.3">
      <c r="A1994" t="s">
        <v>1983</v>
      </c>
    </row>
    <row r="1996" spans="1:1" x14ac:dyDescent="0.3">
      <c r="A1996" t="s">
        <v>490</v>
      </c>
    </row>
    <row r="1997" spans="1:1" x14ac:dyDescent="0.3">
      <c r="A1997" t="s">
        <v>757</v>
      </c>
    </row>
    <row r="1998" spans="1:1" x14ac:dyDescent="0.3">
      <c r="A1998" t="s">
        <v>864</v>
      </c>
    </row>
    <row r="1999" spans="1:1" x14ac:dyDescent="0.3">
      <c r="A1999" t="s">
        <v>865</v>
      </c>
    </row>
    <row r="2000" spans="1:1" x14ac:dyDescent="0.3">
      <c r="A2000" t="s">
        <v>760</v>
      </c>
    </row>
    <row r="2001" spans="1:1" x14ac:dyDescent="0.3">
      <c r="A2001">
        <f>-3.23 -0.003</f>
        <v>-3.2330000000000001</v>
      </c>
    </row>
    <row r="2002" spans="1:1" x14ac:dyDescent="0.3">
      <c r="A2002">
        <f>-3.23 -3.233 -3.236 -3.239 -3.242 -3.245 -3.248 -3.251 -3.254 -3.257 -3.26</f>
        <v>-35.695</v>
      </c>
    </row>
    <row r="2003" spans="1:1" x14ac:dyDescent="0.3">
      <c r="A2003" t="s">
        <v>846</v>
      </c>
    </row>
    <row r="2004" spans="1:1" x14ac:dyDescent="0.3">
      <c r="A2004">
        <f>-0.37  -0.37  -0.369  -0.369  -0.368  -0.366  -0.365  -0.364  -0.363  -0.361  -0.36</f>
        <v>-4.0250000000000004</v>
      </c>
    </row>
    <row r="2005" spans="1:1" x14ac:dyDescent="0.3">
      <c r="A2005">
        <f>-1.37  -1.37  -1.37  -1.37  -1.37  -1.37  -1.37  -1.37  -1.37  -1.369  -1.369</f>
        <v>-15.068000000000001</v>
      </c>
    </row>
    <row r="2006" spans="1:1" x14ac:dyDescent="0.3">
      <c r="A2006">
        <f>-2.367  -2.367  -2.368  -2.367  -2.368  -2.368  -2.368  -2.368  -2.368  -2.368  -2.369</f>
        <v>-26.045999999999996</v>
      </c>
    </row>
    <row r="2007" spans="1:1" x14ac:dyDescent="0.3">
      <c r="A2007">
        <f>-3.11  -3.109  -3.109  -3.109  -3.108  -3.108  -3.109  -3.111  -3.113  -3.115  -3.117</f>
        <v>-34.217999999999996</v>
      </c>
    </row>
    <row r="2008" spans="1:1" x14ac:dyDescent="0.3">
      <c r="A2008">
        <f>-3.23  -3.233  -3.236  -3.239  -3.242  -3.245  -3.248  -3.251  -3.254  -3.257  -3.26</f>
        <v>-35.695</v>
      </c>
    </row>
    <row r="2010" spans="1:1" x14ac:dyDescent="0.3">
      <c r="A2010" t="s">
        <v>847</v>
      </c>
    </row>
    <row r="2011" spans="1:1" x14ac:dyDescent="0.3">
      <c r="A2011" t="s">
        <v>2184</v>
      </c>
    </row>
    <row r="2012" spans="1:1" x14ac:dyDescent="0.3">
      <c r="A2012" t="s">
        <v>2196</v>
      </c>
    </row>
    <row r="2013" spans="1:1" x14ac:dyDescent="0.3">
      <c r="A2013" t="s">
        <v>2197</v>
      </c>
    </row>
    <row r="2014" spans="1:1" x14ac:dyDescent="0.3">
      <c r="A2014" t="s">
        <v>1985</v>
      </c>
    </row>
    <row r="2015" spans="1:1" x14ac:dyDescent="0.3">
      <c r="A2015" t="s">
        <v>2198</v>
      </c>
    </row>
    <row r="2017" spans="1:1" x14ac:dyDescent="0.3">
      <c r="A2017" t="s">
        <v>848</v>
      </c>
    </row>
    <row r="2018" spans="1:1" x14ac:dyDescent="0.3">
      <c r="A2018" t="s">
        <v>2188</v>
      </c>
    </row>
    <row r="2019" spans="1:1" x14ac:dyDescent="0.3">
      <c r="A2019" t="s">
        <v>2189</v>
      </c>
    </row>
    <row r="2020" spans="1:1" x14ac:dyDescent="0.3">
      <c r="A2020" t="s">
        <v>858</v>
      </c>
    </row>
    <row r="2021" spans="1:1" x14ac:dyDescent="0.3">
      <c r="A2021" t="s">
        <v>1987</v>
      </c>
    </row>
    <row r="2022" spans="1:1" x14ac:dyDescent="0.3">
      <c r="A2022" t="s">
        <v>1988</v>
      </c>
    </row>
    <row r="2024" spans="1:1" x14ac:dyDescent="0.3">
      <c r="A2024" t="s">
        <v>771</v>
      </c>
    </row>
    <row r="2025" spans="1:1" x14ac:dyDescent="0.3">
      <c r="A2025" t="s">
        <v>861</v>
      </c>
    </row>
    <row r="2026" spans="1:1" x14ac:dyDescent="0.3">
      <c r="A2026" t="s">
        <v>861</v>
      </c>
    </row>
    <row r="2027" spans="1:1" x14ac:dyDescent="0.3">
      <c r="A2027" t="s">
        <v>861</v>
      </c>
    </row>
    <row r="2028" spans="1:1" x14ac:dyDescent="0.3">
      <c r="A2028" t="s">
        <v>861</v>
      </c>
    </row>
    <row r="2029" spans="1:1" x14ac:dyDescent="0.3">
      <c r="A2029" t="s">
        <v>861</v>
      </c>
    </row>
    <row r="2031" spans="1:1" x14ac:dyDescent="0.3">
      <c r="A2031" t="s">
        <v>491</v>
      </c>
    </row>
    <row r="2032" spans="1:1" x14ac:dyDescent="0.3">
      <c r="A2032" t="s">
        <v>757</v>
      </c>
    </row>
    <row r="2033" spans="1:1" x14ac:dyDescent="0.3">
      <c r="A2033" t="s">
        <v>864</v>
      </c>
    </row>
    <row r="2034" spans="1:1" x14ac:dyDescent="0.3">
      <c r="A2034" t="s">
        <v>865</v>
      </c>
    </row>
    <row r="2035" spans="1:1" x14ac:dyDescent="0.3">
      <c r="A2035" t="s">
        <v>760</v>
      </c>
    </row>
    <row r="2036" spans="1:1" x14ac:dyDescent="0.3">
      <c r="A2036" t="s">
        <v>775</v>
      </c>
    </row>
    <row r="2037" spans="1:1" x14ac:dyDescent="0.3">
      <c r="A2037">
        <f>-3.23 -3.23 -3.23 -3.23 -3.23 -3.23 -3.23 -3.23 -3.23 -3.23 -3.23</f>
        <v>-35.529999999999994</v>
      </c>
    </row>
    <row r="2038" spans="1:1" x14ac:dyDescent="0.3">
      <c r="A2038" t="s">
        <v>846</v>
      </c>
    </row>
    <row r="2039" spans="1:1" x14ac:dyDescent="0.3">
      <c r="A2039">
        <f>-0.37  -0.37  -0.369  -0.369  -0.368  -0.366  -0.365  -0.364  -0.363  -0.361  -0.36</f>
        <v>-4.0250000000000004</v>
      </c>
    </row>
    <row r="2040" spans="1:1" x14ac:dyDescent="0.3">
      <c r="A2040">
        <f>-1.37  -1.37  -1.37  -1.37  -1.37  -1.37  -1.37  -1.37  -1.37  -1.369  -1.369</f>
        <v>-15.068000000000001</v>
      </c>
    </row>
    <row r="2041" spans="1:1" x14ac:dyDescent="0.3">
      <c r="A2041">
        <f>-2.367  -2.367  -2.367  -2.367  -2.368  -2.368  -2.368  -2.368  -2.368  -2.368  -2.369</f>
        <v>-26.044999999999995</v>
      </c>
    </row>
    <row r="2042" spans="1:1" x14ac:dyDescent="0.3">
      <c r="A2042">
        <f>-3.11  -3.11  -3.109  -3.108  -3.109  -3.109  -3.109  -3.11  -3.11  -3.11  -3.11</f>
        <v>-34.204000000000001</v>
      </c>
    </row>
    <row r="2043" spans="1:1" x14ac:dyDescent="0.3">
      <c r="A2043">
        <f>-3.23  -3.23  -3.23  -3.23  -3.23  -3.23  -3.23  -3.23  -3.23  -3.23  -3.23</f>
        <v>-35.529999999999994</v>
      </c>
    </row>
    <row r="2045" spans="1:1" x14ac:dyDescent="0.3">
      <c r="A2045" t="s">
        <v>847</v>
      </c>
    </row>
    <row r="2046" spans="1:1" x14ac:dyDescent="0.3">
      <c r="A2046" t="s">
        <v>2184</v>
      </c>
    </row>
    <row r="2047" spans="1:1" x14ac:dyDescent="0.3">
      <c r="A2047" t="s">
        <v>2190</v>
      </c>
    </row>
    <row r="2048" spans="1:1" x14ac:dyDescent="0.3">
      <c r="A2048" t="s">
        <v>2199</v>
      </c>
    </row>
    <row r="2049" spans="1:1" x14ac:dyDescent="0.3">
      <c r="A2049" t="s">
        <v>1990</v>
      </c>
    </row>
    <row r="2050" spans="1:1" x14ac:dyDescent="0.3">
      <c r="A2050" t="s">
        <v>1991</v>
      </c>
    </row>
    <row r="2052" spans="1:1" x14ac:dyDescent="0.3">
      <c r="A2052" t="s">
        <v>848</v>
      </c>
    </row>
    <row r="2053" spans="1:1" x14ac:dyDescent="0.3">
      <c r="A2053" t="s">
        <v>2188</v>
      </c>
    </row>
    <row r="2054" spans="1:1" x14ac:dyDescent="0.3">
      <c r="A2054" t="s">
        <v>2189</v>
      </c>
    </row>
    <row r="2055" spans="1:1" x14ac:dyDescent="0.3">
      <c r="A2055" t="s">
        <v>858</v>
      </c>
    </row>
    <row r="2056" spans="1:1" x14ac:dyDescent="0.3">
      <c r="A2056" t="s">
        <v>1992</v>
      </c>
    </row>
    <row r="2057" spans="1:1" x14ac:dyDescent="0.3">
      <c r="A2057" t="s">
        <v>1993</v>
      </c>
    </row>
    <row r="2059" spans="1:1" x14ac:dyDescent="0.3">
      <c r="A2059" t="s">
        <v>771</v>
      </c>
    </row>
    <row r="2060" spans="1:1" x14ac:dyDescent="0.3">
      <c r="A2060" t="s">
        <v>1976</v>
      </c>
    </row>
    <row r="2061" spans="1:1" x14ac:dyDescent="0.3">
      <c r="A2061" t="s">
        <v>1976</v>
      </c>
    </row>
    <row r="2062" spans="1:1" x14ac:dyDescent="0.3">
      <c r="A2062" t="s">
        <v>1976</v>
      </c>
    </row>
    <row r="2063" spans="1:1" x14ac:dyDescent="0.3">
      <c r="A2063" t="s">
        <v>1976</v>
      </c>
    </row>
    <row r="2064" spans="1:1" x14ac:dyDescent="0.3">
      <c r="A2064" t="s">
        <v>1976</v>
      </c>
    </row>
    <row r="2066" spans="1:1" x14ac:dyDescent="0.3">
      <c r="A2066" t="s">
        <v>492</v>
      </c>
    </row>
    <row r="2067" spans="1:1" x14ac:dyDescent="0.3">
      <c r="A2067" t="s">
        <v>757</v>
      </c>
    </row>
    <row r="2068" spans="1:1" x14ac:dyDescent="0.3">
      <c r="A2068" t="s">
        <v>864</v>
      </c>
    </row>
    <row r="2069" spans="1:1" x14ac:dyDescent="0.3">
      <c r="A2069" t="s">
        <v>865</v>
      </c>
    </row>
    <row r="2070" spans="1:1" x14ac:dyDescent="0.3">
      <c r="A2070" t="s">
        <v>760</v>
      </c>
    </row>
    <row r="2071" spans="1:1" x14ac:dyDescent="0.3">
      <c r="A2071" t="s">
        <v>776</v>
      </c>
    </row>
    <row r="2072" spans="1:1" x14ac:dyDescent="0.3">
      <c r="A2072">
        <f>-3.23 -3.227 -3.224 -3.221 -3.218 -3.215 -3.212 -3.209 -3.206 -3.203 -3.2</f>
        <v>-35.365000000000002</v>
      </c>
    </row>
    <row r="2073" spans="1:1" x14ac:dyDescent="0.3">
      <c r="A2073" t="s">
        <v>846</v>
      </c>
    </row>
    <row r="2074" spans="1:1" x14ac:dyDescent="0.3">
      <c r="A2074">
        <f>-0.37  -0.37  -0.37  -0.369  -0.368  -0.366  -0.365  -0.364  -0.363  -0.361  -0.36</f>
        <v>-4.0260000000000007</v>
      </c>
    </row>
    <row r="2075" spans="1:1" x14ac:dyDescent="0.3">
      <c r="A2075">
        <f>-1.37  -1.37  -1.37  -1.37  -1.37  -1.37  -1.37  -1.37  -1.37  -1.369  -1.369</f>
        <v>-15.068000000000001</v>
      </c>
    </row>
    <row r="2076" spans="1:1" x14ac:dyDescent="0.3">
      <c r="A2076">
        <f>-2.367  -2.367  -2.367  -2.367  -2.368  -2.368  -2.368  -2.368  -2.368  -2.368  -2.369</f>
        <v>-26.044999999999995</v>
      </c>
    </row>
    <row r="2077" spans="1:1" x14ac:dyDescent="0.3">
      <c r="A2077">
        <f>-3.11  -3.11  -3.109  -3.108  -3.109  -3.11  -3.109  -3.108  -3.107  -3.104  -3.103</f>
        <v>-34.186999999999998</v>
      </c>
    </row>
    <row r="2078" spans="1:1" x14ac:dyDescent="0.3">
      <c r="A2078">
        <f>-3.23  -3.227  -3.224  -3.221  -3.218  -3.215  -3.212  -3.209  -3.206  -3.203  -3.2</f>
        <v>-35.365000000000002</v>
      </c>
    </row>
    <row r="2080" spans="1:1" x14ac:dyDescent="0.3">
      <c r="A2080" t="s">
        <v>847</v>
      </c>
    </row>
    <row r="2081" spans="1:1" x14ac:dyDescent="0.3">
      <c r="A2081" t="s">
        <v>2184</v>
      </c>
    </row>
    <row r="2082" spans="1:1" x14ac:dyDescent="0.3">
      <c r="A2082" t="s">
        <v>2200</v>
      </c>
    </row>
    <row r="2083" spans="1:1" x14ac:dyDescent="0.3">
      <c r="A2083" t="s">
        <v>2201</v>
      </c>
    </row>
    <row r="2084" spans="1:1" x14ac:dyDescent="0.3">
      <c r="A2084" t="s">
        <v>1996</v>
      </c>
    </row>
    <row r="2085" spans="1:1" x14ac:dyDescent="0.3">
      <c r="A2085" t="s">
        <v>2202</v>
      </c>
    </row>
    <row r="2087" spans="1:1" x14ac:dyDescent="0.3">
      <c r="A2087" t="s">
        <v>848</v>
      </c>
    </row>
    <row r="2088" spans="1:1" x14ac:dyDescent="0.3">
      <c r="A2088" t="s">
        <v>2195</v>
      </c>
    </row>
    <row r="2089" spans="1:1" x14ac:dyDescent="0.3">
      <c r="A2089" t="s">
        <v>2189</v>
      </c>
    </row>
    <row r="2090" spans="1:1" x14ac:dyDescent="0.3">
      <c r="A2090" t="s">
        <v>858</v>
      </c>
    </row>
    <row r="2091" spans="1:1" x14ac:dyDescent="0.3">
      <c r="A2091" t="s">
        <v>1998</v>
      </c>
    </row>
    <row r="2092" spans="1:1" x14ac:dyDescent="0.3">
      <c r="A2092" t="s">
        <v>1999</v>
      </c>
    </row>
    <row r="2094" spans="1:1" x14ac:dyDescent="0.3">
      <c r="A2094" t="s">
        <v>771</v>
      </c>
    </row>
    <row r="2095" spans="1:1" x14ac:dyDescent="0.3">
      <c r="A2095" t="s">
        <v>1983</v>
      </c>
    </row>
    <row r="2096" spans="1:1" x14ac:dyDescent="0.3">
      <c r="A2096" t="s">
        <v>1983</v>
      </c>
    </row>
    <row r="2097" spans="1:1" x14ac:dyDescent="0.3">
      <c r="A2097" t="s">
        <v>1983</v>
      </c>
    </row>
    <row r="2098" spans="1:1" x14ac:dyDescent="0.3">
      <c r="A2098" t="s">
        <v>1983</v>
      </c>
    </row>
    <row r="2099" spans="1:1" x14ac:dyDescent="0.3">
      <c r="A2099" t="s">
        <v>1983</v>
      </c>
    </row>
    <row r="2101" spans="1:1" x14ac:dyDescent="0.3">
      <c r="A2101" t="s">
        <v>493</v>
      </c>
    </row>
    <row r="2102" spans="1:1" x14ac:dyDescent="0.3">
      <c r="A2102" t="s">
        <v>757</v>
      </c>
    </row>
    <row r="2103" spans="1:1" x14ac:dyDescent="0.3">
      <c r="A2103" t="s">
        <v>864</v>
      </c>
    </row>
    <row r="2104" spans="1:1" x14ac:dyDescent="0.3">
      <c r="A2104" t="s">
        <v>865</v>
      </c>
    </row>
    <row r="2105" spans="1:1" x14ac:dyDescent="0.3">
      <c r="A2105" t="s">
        <v>760</v>
      </c>
    </row>
    <row r="2106" spans="1:1" x14ac:dyDescent="0.3">
      <c r="A2106">
        <f>-3.22 -0.003</f>
        <v>-3.2230000000000003</v>
      </c>
    </row>
    <row r="2107" spans="1:1" x14ac:dyDescent="0.3">
      <c r="A2107">
        <f>-3.22 -3.223 -3.226 -3.229 -3.232 -3.235 -3.238 -3.241 -3.244 -3.247 -3.25</f>
        <v>-35.584999999999994</v>
      </c>
    </row>
    <row r="2108" spans="1:1" x14ac:dyDescent="0.3">
      <c r="A2108" t="s">
        <v>846</v>
      </c>
    </row>
    <row r="2109" spans="1:1" x14ac:dyDescent="0.3">
      <c r="A2109">
        <f>-0.37  -0.37  -0.369  -0.369  -0.368  -0.366  -0.365  -0.364  -0.363  -0.361  -0.36</f>
        <v>-4.0250000000000004</v>
      </c>
    </row>
    <row r="2110" spans="1:1" x14ac:dyDescent="0.3">
      <c r="A2110">
        <f>-1.37  -1.37  -1.37  -1.37  -1.37  -1.37  -1.37  -1.37  -1.37  -1.369  -1.369</f>
        <v>-15.068000000000001</v>
      </c>
    </row>
    <row r="2111" spans="1:1" x14ac:dyDescent="0.3">
      <c r="A2111">
        <f>-2.367  -2.367  -2.367  -2.367  -2.367  -2.368  -2.368  -2.368  -2.368  -2.368  -2.368</f>
        <v>-26.042999999999996</v>
      </c>
    </row>
    <row r="2112" spans="1:1" x14ac:dyDescent="0.3">
      <c r="A2112">
        <f>-3.103  -3.103  -3.102  -3.102  -3.101  -3.101  -3.102  -3.104  -3.106  -3.108  -3.11</f>
        <v>-34.142000000000003</v>
      </c>
    </row>
    <row r="2113" spans="1:1" x14ac:dyDescent="0.3">
      <c r="A2113">
        <f>-3.22  -3.223  -3.226  -3.229  -3.232  -3.235  -3.238  -3.241  -3.244  -3.247  -3.25</f>
        <v>-35.584999999999994</v>
      </c>
    </row>
    <row r="2115" spans="1:1" x14ac:dyDescent="0.3">
      <c r="A2115" t="s">
        <v>847</v>
      </c>
    </row>
    <row r="2116" spans="1:1" x14ac:dyDescent="0.3">
      <c r="A2116" t="s">
        <v>2184</v>
      </c>
    </row>
    <row r="2117" spans="1:1" x14ac:dyDescent="0.3">
      <c r="A2117" t="s">
        <v>2196</v>
      </c>
    </row>
    <row r="2118" spans="1:1" x14ac:dyDescent="0.3">
      <c r="A2118" t="s">
        <v>2127</v>
      </c>
    </row>
    <row r="2119" spans="1:1" x14ac:dyDescent="0.3">
      <c r="A2119" t="s">
        <v>2134</v>
      </c>
    </row>
    <row r="2120" spans="1:1" x14ac:dyDescent="0.3">
      <c r="A2120" t="s">
        <v>2001</v>
      </c>
    </row>
    <row r="2122" spans="1:1" x14ac:dyDescent="0.3">
      <c r="A2122" t="s">
        <v>848</v>
      </c>
    </row>
    <row r="2123" spans="1:1" x14ac:dyDescent="0.3">
      <c r="A2123" t="s">
        <v>2188</v>
      </c>
    </row>
    <row r="2124" spans="1:1" x14ac:dyDescent="0.3">
      <c r="A2124" t="s">
        <v>2189</v>
      </c>
    </row>
    <row r="2125" spans="1:1" x14ac:dyDescent="0.3">
      <c r="A2125" t="s">
        <v>858</v>
      </c>
    </row>
    <row r="2126" spans="1:1" x14ac:dyDescent="0.3">
      <c r="A2126" t="s">
        <v>2002</v>
      </c>
    </row>
    <row r="2127" spans="1:1" x14ac:dyDescent="0.3">
      <c r="A2127" t="s">
        <v>2003</v>
      </c>
    </row>
    <row r="2129" spans="1:1" x14ac:dyDescent="0.3">
      <c r="A2129" t="s">
        <v>771</v>
      </c>
    </row>
    <row r="2130" spans="1:1" x14ac:dyDescent="0.3">
      <c r="A2130" t="s">
        <v>2004</v>
      </c>
    </row>
    <row r="2131" spans="1:1" x14ac:dyDescent="0.3">
      <c r="A2131" t="s">
        <v>2004</v>
      </c>
    </row>
    <row r="2132" spans="1:1" x14ac:dyDescent="0.3">
      <c r="A2132" t="s">
        <v>2004</v>
      </c>
    </row>
    <row r="2133" spans="1:1" x14ac:dyDescent="0.3">
      <c r="A2133" t="s">
        <v>2004</v>
      </c>
    </row>
    <row r="2134" spans="1:1" x14ac:dyDescent="0.3">
      <c r="A2134" t="s">
        <v>2004</v>
      </c>
    </row>
    <row r="2136" spans="1:1" x14ac:dyDescent="0.3">
      <c r="A2136" t="s">
        <v>494</v>
      </c>
    </row>
    <row r="2137" spans="1:1" x14ac:dyDescent="0.3">
      <c r="A2137" t="s">
        <v>757</v>
      </c>
    </row>
    <row r="2138" spans="1:1" x14ac:dyDescent="0.3">
      <c r="A2138" t="s">
        <v>864</v>
      </c>
    </row>
    <row r="2139" spans="1:1" x14ac:dyDescent="0.3">
      <c r="A2139" t="s">
        <v>865</v>
      </c>
    </row>
    <row r="2140" spans="1:1" x14ac:dyDescent="0.3">
      <c r="A2140" t="s">
        <v>760</v>
      </c>
    </row>
    <row r="2141" spans="1:1" x14ac:dyDescent="0.3">
      <c r="A2141" t="s">
        <v>777</v>
      </c>
    </row>
    <row r="2142" spans="1:1" x14ac:dyDescent="0.3">
      <c r="A2142">
        <f>-3.22 -3.22 -3.22 -3.22 -3.22 -3.22 -3.22 -3.22 -3.22 -3.22 -3.22</f>
        <v>-35.419999999999995</v>
      </c>
    </row>
    <row r="2143" spans="1:1" x14ac:dyDescent="0.3">
      <c r="A2143" t="s">
        <v>846</v>
      </c>
    </row>
    <row r="2144" spans="1:1" x14ac:dyDescent="0.3">
      <c r="A2144">
        <f>-0.37  -0.37  -0.369  -0.369  -0.368  -0.366  -0.365  -0.364  -0.363  -0.361  -0.36</f>
        <v>-4.0250000000000004</v>
      </c>
    </row>
    <row r="2145" spans="1:1" x14ac:dyDescent="0.3">
      <c r="A2145">
        <f>-1.37  -1.37  -1.37  -1.37  -1.37  -1.37  -1.37  -1.37  -1.37  -1.369  -1.369</f>
        <v>-15.068000000000001</v>
      </c>
    </row>
    <row r="2146" spans="1:1" x14ac:dyDescent="0.3">
      <c r="A2146">
        <f>-2.367  -2.367  -2.367  -2.367  -2.368  -2.368  -2.368  -2.368  -2.368  -2.368  -2.368</f>
        <v>-26.043999999999993</v>
      </c>
    </row>
    <row r="2147" spans="1:1" x14ac:dyDescent="0.3">
      <c r="A2147">
        <f>-3.103  -3.103  -3.102  -3.101  -3.102  -3.102  -3.102  -3.103  -3.103  -3.103  -3.103</f>
        <v>-34.127000000000002</v>
      </c>
    </row>
    <row r="2148" spans="1:1" x14ac:dyDescent="0.3">
      <c r="A2148">
        <f>-3.22  -3.22  -3.22  -3.22  -3.22  -3.22  -3.22  -3.22  -3.22  -3.22  -3.22</f>
        <v>-35.419999999999995</v>
      </c>
    </row>
    <row r="2150" spans="1:1" x14ac:dyDescent="0.3">
      <c r="A2150" t="s">
        <v>847</v>
      </c>
    </row>
    <row r="2151" spans="1:1" x14ac:dyDescent="0.3">
      <c r="A2151" t="s">
        <v>2184</v>
      </c>
    </row>
    <row r="2152" spans="1:1" x14ac:dyDescent="0.3">
      <c r="A2152" t="s">
        <v>2190</v>
      </c>
    </row>
    <row r="2153" spans="1:1" x14ac:dyDescent="0.3">
      <c r="A2153" t="s">
        <v>2191</v>
      </c>
    </row>
    <row r="2154" spans="1:1" x14ac:dyDescent="0.3">
      <c r="A2154" t="s">
        <v>2135</v>
      </c>
    </row>
    <row r="2155" spans="1:1" x14ac:dyDescent="0.3">
      <c r="A2155" t="s">
        <v>2203</v>
      </c>
    </row>
    <row r="2157" spans="1:1" x14ac:dyDescent="0.3">
      <c r="A2157" t="s">
        <v>848</v>
      </c>
    </row>
    <row r="2158" spans="1:1" x14ac:dyDescent="0.3">
      <c r="A2158" t="s">
        <v>2188</v>
      </c>
    </row>
    <row r="2159" spans="1:1" x14ac:dyDescent="0.3">
      <c r="A2159" t="s">
        <v>2189</v>
      </c>
    </row>
    <row r="2160" spans="1:1" x14ac:dyDescent="0.3">
      <c r="A2160" t="s">
        <v>858</v>
      </c>
    </row>
    <row r="2161" spans="1:1" x14ac:dyDescent="0.3">
      <c r="A2161" t="s">
        <v>2007</v>
      </c>
    </row>
    <row r="2162" spans="1:1" x14ac:dyDescent="0.3">
      <c r="A2162" t="s">
        <v>2008</v>
      </c>
    </row>
    <row r="2164" spans="1:1" x14ac:dyDescent="0.3">
      <c r="A2164" t="s">
        <v>771</v>
      </c>
    </row>
    <row r="2165" spans="1:1" x14ac:dyDescent="0.3">
      <c r="A2165" t="s">
        <v>1976</v>
      </c>
    </row>
    <row r="2166" spans="1:1" x14ac:dyDescent="0.3">
      <c r="A2166" t="s">
        <v>1976</v>
      </c>
    </row>
    <row r="2167" spans="1:1" x14ac:dyDescent="0.3">
      <c r="A2167" t="s">
        <v>1976</v>
      </c>
    </row>
    <row r="2168" spans="1:1" x14ac:dyDescent="0.3">
      <c r="A2168" t="s">
        <v>1976</v>
      </c>
    </row>
    <row r="2169" spans="1:1" x14ac:dyDescent="0.3">
      <c r="A2169" t="s">
        <v>1976</v>
      </c>
    </row>
    <row r="2171" spans="1:1" x14ac:dyDescent="0.3">
      <c r="A2171" t="s">
        <v>495</v>
      </c>
    </row>
    <row r="2172" spans="1:1" x14ac:dyDescent="0.3">
      <c r="A2172" t="s">
        <v>757</v>
      </c>
    </row>
    <row r="2173" spans="1:1" x14ac:dyDescent="0.3">
      <c r="A2173" t="s">
        <v>864</v>
      </c>
    </row>
    <row r="2174" spans="1:1" x14ac:dyDescent="0.3">
      <c r="A2174" t="s">
        <v>865</v>
      </c>
    </row>
    <row r="2175" spans="1:1" x14ac:dyDescent="0.3">
      <c r="A2175" t="s">
        <v>760</v>
      </c>
    </row>
    <row r="2176" spans="1:1" x14ac:dyDescent="0.3">
      <c r="A2176" t="s">
        <v>778</v>
      </c>
    </row>
    <row r="2177" spans="1:1" x14ac:dyDescent="0.3">
      <c r="A2177">
        <f>-3.22 -3.217 -3.214 -3.211 -3.208 -3.205 -3.202 -3.199 -3.196 -3.193 -3.19</f>
        <v>-35.254999999999995</v>
      </c>
    </row>
    <row r="2178" spans="1:1" x14ac:dyDescent="0.3">
      <c r="A2178" t="s">
        <v>846</v>
      </c>
    </row>
    <row r="2179" spans="1:1" x14ac:dyDescent="0.3">
      <c r="A2179">
        <f>-0.37  -0.37  -0.37  -0.369  -0.368  -0.366  -0.365  -0.364  -0.363  -0.361  -0.36</f>
        <v>-4.0260000000000007</v>
      </c>
    </row>
    <row r="2180" spans="1:1" x14ac:dyDescent="0.3">
      <c r="A2180">
        <f>-1.37  -1.37  -1.37  -1.37  -1.37  -1.37  -1.37  -1.37  -1.37  -1.369  -1.369</f>
        <v>-15.068000000000001</v>
      </c>
    </row>
    <row r="2181" spans="1:1" x14ac:dyDescent="0.3">
      <c r="A2181">
        <f>-2.367  -2.367  -2.367  -2.367  -2.368  -2.368  -2.368  -2.368  -2.368  -2.368  -2.368</f>
        <v>-26.043999999999993</v>
      </c>
    </row>
    <row r="2182" spans="1:1" x14ac:dyDescent="0.3">
      <c r="A2182">
        <f>-3.103  -3.103  -3.101  -3.101  -3.102  -3.103  -3.102  -3.101  -3.099  -3.097  -3.095</f>
        <v>-34.107000000000006</v>
      </c>
    </row>
    <row r="2183" spans="1:1" x14ac:dyDescent="0.3">
      <c r="A2183">
        <f>-3.22  -3.217  -3.214  -3.211  -3.208  -3.205  -3.202  -3.199  -3.196  -3.193  -3.19</f>
        <v>-35.254999999999995</v>
      </c>
    </row>
    <row r="2185" spans="1:1" x14ac:dyDescent="0.3">
      <c r="A2185" t="s">
        <v>847</v>
      </c>
    </row>
    <row r="2186" spans="1:1" x14ac:dyDescent="0.3">
      <c r="A2186" t="s">
        <v>2184</v>
      </c>
    </row>
    <row r="2187" spans="1:1" x14ac:dyDescent="0.3">
      <c r="A2187" t="s">
        <v>2192</v>
      </c>
    </row>
    <row r="2188" spans="1:1" x14ac:dyDescent="0.3">
      <c r="A2188" t="s">
        <v>2131</v>
      </c>
    </row>
    <row r="2189" spans="1:1" x14ac:dyDescent="0.3">
      <c r="A2189" t="s">
        <v>2204</v>
      </c>
    </row>
    <row r="2190" spans="1:1" x14ac:dyDescent="0.3">
      <c r="A2190" t="s">
        <v>2205</v>
      </c>
    </row>
    <row r="2192" spans="1:1" x14ac:dyDescent="0.3">
      <c r="A2192" t="s">
        <v>848</v>
      </c>
    </row>
    <row r="2193" spans="1:1" x14ac:dyDescent="0.3">
      <c r="A2193" t="s">
        <v>2195</v>
      </c>
    </row>
    <row r="2194" spans="1:1" x14ac:dyDescent="0.3">
      <c r="A2194" t="s">
        <v>2189</v>
      </c>
    </row>
    <row r="2195" spans="1:1" x14ac:dyDescent="0.3">
      <c r="A2195" t="s">
        <v>858</v>
      </c>
    </row>
    <row r="2196" spans="1:1" x14ac:dyDescent="0.3">
      <c r="A2196" t="s">
        <v>2011</v>
      </c>
    </row>
    <row r="2197" spans="1:1" x14ac:dyDescent="0.3">
      <c r="A2197" t="s">
        <v>2012</v>
      </c>
    </row>
    <row r="2199" spans="1:1" x14ac:dyDescent="0.3">
      <c r="A2199" t="s">
        <v>771</v>
      </c>
    </row>
    <row r="2200" spans="1:1" x14ac:dyDescent="0.3">
      <c r="A2200" t="s">
        <v>2013</v>
      </c>
    </row>
    <row r="2201" spans="1:1" x14ac:dyDescent="0.3">
      <c r="A2201" t="s">
        <v>2013</v>
      </c>
    </row>
    <row r="2202" spans="1:1" x14ac:dyDescent="0.3">
      <c r="A2202" t="s">
        <v>2013</v>
      </c>
    </row>
    <row r="2203" spans="1:1" x14ac:dyDescent="0.3">
      <c r="A2203" t="s">
        <v>2013</v>
      </c>
    </row>
    <row r="2204" spans="1:1" x14ac:dyDescent="0.3">
      <c r="A2204" t="s">
        <v>2013</v>
      </c>
    </row>
    <row r="2206" spans="1:1" x14ac:dyDescent="0.3">
      <c r="A2206" t="s">
        <v>496</v>
      </c>
    </row>
    <row r="2207" spans="1:1" x14ac:dyDescent="0.3">
      <c r="A2207" t="s">
        <v>757</v>
      </c>
    </row>
    <row r="2208" spans="1:1" x14ac:dyDescent="0.3">
      <c r="A2208" t="s">
        <v>864</v>
      </c>
    </row>
    <row r="2209" spans="1:1" x14ac:dyDescent="0.3">
      <c r="A2209" t="s">
        <v>865</v>
      </c>
    </row>
    <row r="2210" spans="1:1" x14ac:dyDescent="0.3">
      <c r="A2210" t="s">
        <v>760</v>
      </c>
    </row>
    <row r="2211" spans="1:1" x14ac:dyDescent="0.3">
      <c r="A2211">
        <f>-3.21 -0.003</f>
        <v>-3.2130000000000001</v>
      </c>
    </row>
    <row r="2212" spans="1:1" x14ac:dyDescent="0.3">
      <c r="A2212">
        <f>-3.21 -3.213 -3.216 -3.219 -3.222 -3.225 -3.228 -3.231 -3.234 -3.237 -3.24</f>
        <v>-35.475000000000009</v>
      </c>
    </row>
    <row r="2213" spans="1:1" x14ac:dyDescent="0.3">
      <c r="A2213" t="s">
        <v>846</v>
      </c>
    </row>
    <row r="2214" spans="1:1" x14ac:dyDescent="0.3">
      <c r="A2214">
        <f>-0.37  -0.37  -0.369  -0.369  -0.368  -0.366  -0.365  -0.364  -0.363  -0.361  -0.36</f>
        <v>-4.0250000000000004</v>
      </c>
    </row>
    <row r="2215" spans="1:1" x14ac:dyDescent="0.3">
      <c r="A2215">
        <f>-1.37  -1.37  -1.37  -1.37  -1.37  -1.37  -1.37  -1.37  -1.37  -1.369  -1.369</f>
        <v>-15.068000000000001</v>
      </c>
    </row>
    <row r="2216" spans="1:1" x14ac:dyDescent="0.3">
      <c r="A2216">
        <f>-2.366  -2.367  -2.367  -2.367  -2.367  -2.368  -2.368  -2.368  -2.368  -2.368  -2.368</f>
        <v>-26.041999999999994</v>
      </c>
    </row>
    <row r="2217" spans="1:1" x14ac:dyDescent="0.3">
      <c r="A2217">
        <f>-3.096  -3.096  -3.095  -3.095  -3.094  -3.094  -3.095  -3.097  -3.099  -3.101  -3.103</f>
        <v>-34.064999999999998</v>
      </c>
    </row>
    <row r="2218" spans="1:1" x14ac:dyDescent="0.3">
      <c r="A2218">
        <f>-3.21  -3.213  -3.216  -3.219  -3.222  -3.225  -3.228  -3.231  -3.234  -3.237  -3.24</f>
        <v>-35.475000000000009</v>
      </c>
    </row>
    <row r="2220" spans="1:1" x14ac:dyDescent="0.3">
      <c r="A2220" t="s">
        <v>847</v>
      </c>
    </row>
    <row r="2221" spans="1:1" x14ac:dyDescent="0.3">
      <c r="A2221" t="s">
        <v>2184</v>
      </c>
    </row>
    <row r="2222" spans="1:1" x14ac:dyDescent="0.3">
      <c r="A2222" t="s">
        <v>2196</v>
      </c>
    </row>
    <row r="2223" spans="1:1" x14ac:dyDescent="0.3">
      <c r="A2223" t="s">
        <v>2206</v>
      </c>
    </row>
    <row r="2224" spans="1:1" x14ac:dyDescent="0.3">
      <c r="A2224" t="s">
        <v>2142</v>
      </c>
    </row>
    <row r="2225" spans="1:1" x14ac:dyDescent="0.3">
      <c r="A2225" t="s">
        <v>2017</v>
      </c>
    </row>
    <row r="2227" spans="1:1" x14ac:dyDescent="0.3">
      <c r="A2227" t="s">
        <v>848</v>
      </c>
    </row>
    <row r="2228" spans="1:1" x14ac:dyDescent="0.3">
      <c r="A2228" t="s">
        <v>2188</v>
      </c>
    </row>
    <row r="2229" spans="1:1" x14ac:dyDescent="0.3">
      <c r="A2229" t="s">
        <v>2189</v>
      </c>
    </row>
    <row r="2230" spans="1:1" x14ac:dyDescent="0.3">
      <c r="A2230" t="s">
        <v>858</v>
      </c>
    </row>
    <row r="2231" spans="1:1" x14ac:dyDescent="0.3">
      <c r="A2231" t="s">
        <v>2018</v>
      </c>
    </row>
    <row r="2232" spans="1:1" x14ac:dyDescent="0.3">
      <c r="A2232" t="s">
        <v>2019</v>
      </c>
    </row>
    <row r="2234" spans="1:1" x14ac:dyDescent="0.3">
      <c r="A2234" t="s">
        <v>771</v>
      </c>
    </row>
    <row r="2235" spans="1:1" x14ac:dyDescent="0.3">
      <c r="A2235" t="s">
        <v>2004</v>
      </c>
    </row>
    <row r="2236" spans="1:1" x14ac:dyDescent="0.3">
      <c r="A2236" t="s">
        <v>2004</v>
      </c>
    </row>
    <row r="2237" spans="1:1" x14ac:dyDescent="0.3">
      <c r="A2237" t="s">
        <v>2004</v>
      </c>
    </row>
    <row r="2238" spans="1:1" x14ac:dyDescent="0.3">
      <c r="A2238" t="s">
        <v>2004</v>
      </c>
    </row>
    <row r="2239" spans="1:1" x14ac:dyDescent="0.3">
      <c r="A2239" t="s">
        <v>2004</v>
      </c>
    </row>
    <row r="2241" spans="1:1" x14ac:dyDescent="0.3">
      <c r="A2241" t="s">
        <v>497</v>
      </c>
    </row>
    <row r="2242" spans="1:1" x14ac:dyDescent="0.3">
      <c r="A2242" t="s">
        <v>757</v>
      </c>
    </row>
    <row r="2243" spans="1:1" x14ac:dyDescent="0.3">
      <c r="A2243" t="s">
        <v>864</v>
      </c>
    </row>
    <row r="2244" spans="1:1" x14ac:dyDescent="0.3">
      <c r="A2244" t="s">
        <v>865</v>
      </c>
    </row>
    <row r="2245" spans="1:1" x14ac:dyDescent="0.3">
      <c r="A2245" t="s">
        <v>760</v>
      </c>
    </row>
    <row r="2246" spans="1:1" x14ac:dyDescent="0.3">
      <c r="A2246" t="s">
        <v>779</v>
      </c>
    </row>
    <row r="2247" spans="1:1" x14ac:dyDescent="0.3">
      <c r="A2247">
        <f>-3.21 -3.21 -3.21 -3.21 -3.21 -3.21 -3.21 -3.21 -3.21 -3.21 -3.21</f>
        <v>-35.31</v>
      </c>
    </row>
    <row r="2248" spans="1:1" x14ac:dyDescent="0.3">
      <c r="A2248" t="s">
        <v>846</v>
      </c>
    </row>
    <row r="2249" spans="1:1" x14ac:dyDescent="0.3">
      <c r="A2249">
        <f>-0.37  -0.37  -0.369  -0.369  -0.368  -0.366  -0.365  -0.364  -0.363  -0.361  -0.36</f>
        <v>-4.0250000000000004</v>
      </c>
    </row>
    <row r="2250" spans="1:1" x14ac:dyDescent="0.3">
      <c r="A2250">
        <f>-1.37  -1.37  -1.37  -1.37  -1.37  -1.37  -1.37  -1.37  -1.37  -1.369  -1.369</f>
        <v>-15.068000000000001</v>
      </c>
    </row>
    <row r="2251" spans="1:1" x14ac:dyDescent="0.3">
      <c r="A2251">
        <f>-2.366  -2.366  -2.367  -2.367  -2.367  -2.367  -2.368  -2.368  -2.368  -2.368  -2.368</f>
        <v>-26.039999999999996</v>
      </c>
    </row>
    <row r="2252" spans="1:1" x14ac:dyDescent="0.3">
      <c r="A2252">
        <f>-3.096  -3.096  -3.095  -3.094  -3.094  -3.095  -3.095  -3.095  -3.096  -3.096  -3.096</f>
        <v>-34.048000000000002</v>
      </c>
    </row>
    <row r="2253" spans="1:1" x14ac:dyDescent="0.3">
      <c r="A2253">
        <f>-3.21  -3.21  -3.21  -3.21  -3.21  -3.21  -3.21  -3.21  -3.21  -3.21  -3.21</f>
        <v>-35.31</v>
      </c>
    </row>
    <row r="2255" spans="1:1" x14ac:dyDescent="0.3">
      <c r="A2255" t="s">
        <v>847</v>
      </c>
    </row>
    <row r="2256" spans="1:1" x14ac:dyDescent="0.3">
      <c r="A2256" t="s">
        <v>2184</v>
      </c>
    </row>
    <row r="2257" spans="1:1" x14ac:dyDescent="0.3">
      <c r="A2257" t="s">
        <v>2190</v>
      </c>
    </row>
    <row r="2258" spans="1:1" x14ac:dyDescent="0.3">
      <c r="A2258" t="s">
        <v>2207</v>
      </c>
    </row>
    <row r="2259" spans="1:1" x14ac:dyDescent="0.3">
      <c r="A2259" t="s">
        <v>2208</v>
      </c>
    </row>
    <row r="2260" spans="1:1" x14ac:dyDescent="0.3">
      <c r="A2260" t="s">
        <v>2022</v>
      </c>
    </row>
    <row r="2262" spans="1:1" x14ac:dyDescent="0.3">
      <c r="A2262" t="s">
        <v>848</v>
      </c>
    </row>
    <row r="2263" spans="1:1" x14ac:dyDescent="0.3">
      <c r="A2263" t="s">
        <v>2188</v>
      </c>
    </row>
    <row r="2264" spans="1:1" x14ac:dyDescent="0.3">
      <c r="A2264" t="s">
        <v>2189</v>
      </c>
    </row>
    <row r="2265" spans="1:1" x14ac:dyDescent="0.3">
      <c r="A2265" t="s">
        <v>858</v>
      </c>
    </row>
    <row r="2266" spans="1:1" x14ac:dyDescent="0.3">
      <c r="A2266" t="s">
        <v>2023</v>
      </c>
    </row>
    <row r="2267" spans="1:1" x14ac:dyDescent="0.3">
      <c r="A2267" t="s">
        <v>2024</v>
      </c>
    </row>
    <row r="2269" spans="1:1" x14ac:dyDescent="0.3">
      <c r="A2269" t="s">
        <v>771</v>
      </c>
    </row>
    <row r="2270" spans="1:1" x14ac:dyDescent="0.3">
      <c r="A2270" t="s">
        <v>1976</v>
      </c>
    </row>
    <row r="2271" spans="1:1" x14ac:dyDescent="0.3">
      <c r="A2271" t="s">
        <v>1976</v>
      </c>
    </row>
    <row r="2272" spans="1:1" x14ac:dyDescent="0.3">
      <c r="A2272" t="s">
        <v>1976</v>
      </c>
    </row>
    <row r="2273" spans="1:1" x14ac:dyDescent="0.3">
      <c r="A2273" t="s">
        <v>1976</v>
      </c>
    </row>
    <row r="2274" spans="1:1" x14ac:dyDescent="0.3">
      <c r="A2274" t="s">
        <v>1976</v>
      </c>
    </row>
    <row r="2276" spans="1:1" x14ac:dyDescent="0.3">
      <c r="A2276" t="s">
        <v>498</v>
      </c>
    </row>
    <row r="2277" spans="1:1" x14ac:dyDescent="0.3">
      <c r="A2277" t="s">
        <v>757</v>
      </c>
    </row>
    <row r="2278" spans="1:1" x14ac:dyDescent="0.3">
      <c r="A2278" t="s">
        <v>864</v>
      </c>
    </row>
    <row r="2279" spans="1:1" x14ac:dyDescent="0.3">
      <c r="A2279" t="s">
        <v>865</v>
      </c>
    </row>
    <row r="2280" spans="1:1" x14ac:dyDescent="0.3">
      <c r="A2280" t="s">
        <v>760</v>
      </c>
    </row>
    <row r="2281" spans="1:1" x14ac:dyDescent="0.3">
      <c r="A2281" t="s">
        <v>780</v>
      </c>
    </row>
    <row r="2282" spans="1:1" x14ac:dyDescent="0.3">
      <c r="A2282">
        <f>-3.21 -3.207 -3.204 -3.201 -3.198 -3.195 -3.192 -3.189 -3.186 -3.183 -3.18</f>
        <v>-35.145000000000003</v>
      </c>
    </row>
    <row r="2283" spans="1:1" x14ac:dyDescent="0.3">
      <c r="A2283" t="s">
        <v>846</v>
      </c>
    </row>
    <row r="2284" spans="1:1" x14ac:dyDescent="0.3">
      <c r="A2284">
        <f>-0.37  -0.37  -0.37  -0.369  -0.368  -0.366  -0.365  -0.364  -0.363  -0.361  -0.36</f>
        <v>-4.0260000000000007</v>
      </c>
    </row>
    <row r="2285" spans="1:1" x14ac:dyDescent="0.3">
      <c r="A2285">
        <f>-1.37  -1.37  -1.37  -1.37  -1.37  -1.37  -1.37  -1.37  -1.37  -1.369  -1.369</f>
        <v>-15.068000000000001</v>
      </c>
    </row>
    <row r="2286" spans="1:1" x14ac:dyDescent="0.3">
      <c r="A2286">
        <f>-2.366  -2.366  -2.367  -2.367  -2.367  -2.367  -2.368  -2.368  -2.368  -2.368  -2.368</f>
        <v>-26.039999999999996</v>
      </c>
    </row>
    <row r="2287" spans="1:1" x14ac:dyDescent="0.3">
      <c r="A2287">
        <f>-3.096  -3.096  -3.095  -3.094  -3.095  -3.096  -3.095  -3.094  -3.092  -3.09  -3.088</f>
        <v>-34.030999999999999</v>
      </c>
    </row>
    <row r="2288" spans="1:1" x14ac:dyDescent="0.3">
      <c r="A2288">
        <f>-3.21  -3.207  -3.204  -3.201  -3.198  -3.195  -3.192  -3.189  -3.186  -3.183  -3.18</f>
        <v>-35.145000000000003</v>
      </c>
    </row>
    <row r="2290" spans="1:1" x14ac:dyDescent="0.3">
      <c r="A2290" t="s">
        <v>847</v>
      </c>
    </row>
    <row r="2291" spans="1:1" x14ac:dyDescent="0.3">
      <c r="A2291" t="s">
        <v>2184</v>
      </c>
    </row>
    <row r="2292" spans="1:1" x14ac:dyDescent="0.3">
      <c r="A2292" t="s">
        <v>2200</v>
      </c>
    </row>
    <row r="2293" spans="1:1" x14ac:dyDescent="0.3">
      <c r="A2293" t="s">
        <v>2209</v>
      </c>
    </row>
    <row r="2294" spans="1:1" x14ac:dyDescent="0.3">
      <c r="A2294" t="s">
        <v>2146</v>
      </c>
    </row>
    <row r="2295" spans="1:1" x14ac:dyDescent="0.3">
      <c r="A2295" t="s">
        <v>2210</v>
      </c>
    </row>
    <row r="2297" spans="1:1" x14ac:dyDescent="0.3">
      <c r="A2297" t="s">
        <v>848</v>
      </c>
    </row>
    <row r="2298" spans="1:1" x14ac:dyDescent="0.3">
      <c r="A2298" t="s">
        <v>2195</v>
      </c>
    </row>
    <row r="2299" spans="1:1" x14ac:dyDescent="0.3">
      <c r="A2299" t="s">
        <v>2189</v>
      </c>
    </row>
    <row r="2300" spans="1:1" x14ac:dyDescent="0.3">
      <c r="A2300" t="s">
        <v>858</v>
      </c>
    </row>
    <row r="2301" spans="1:1" x14ac:dyDescent="0.3">
      <c r="A2301" t="s">
        <v>2028</v>
      </c>
    </row>
    <row r="2302" spans="1:1" x14ac:dyDescent="0.3">
      <c r="A2302" t="s">
        <v>2029</v>
      </c>
    </row>
    <row r="2304" spans="1:1" x14ac:dyDescent="0.3">
      <c r="A2304" t="s">
        <v>771</v>
      </c>
    </row>
    <row r="2305" spans="1:1" x14ac:dyDescent="0.3">
      <c r="A2305" t="s">
        <v>2030</v>
      </c>
    </row>
    <row r="2306" spans="1:1" x14ac:dyDescent="0.3">
      <c r="A2306" t="s">
        <v>2030</v>
      </c>
    </row>
    <row r="2307" spans="1:1" x14ac:dyDescent="0.3">
      <c r="A2307" t="s">
        <v>2030</v>
      </c>
    </row>
    <row r="2308" spans="1:1" x14ac:dyDescent="0.3">
      <c r="A2308" t="s">
        <v>2030</v>
      </c>
    </row>
    <row r="2309" spans="1:1" x14ac:dyDescent="0.3">
      <c r="A2309" t="s">
        <v>2030</v>
      </c>
    </row>
    <row r="2311" spans="1:1" x14ac:dyDescent="0.3">
      <c r="A2311" t="s">
        <v>499</v>
      </c>
    </row>
    <row r="2312" spans="1:1" x14ac:dyDescent="0.3">
      <c r="A2312" t="s">
        <v>757</v>
      </c>
    </row>
    <row r="2313" spans="1:1" x14ac:dyDescent="0.3">
      <c r="A2313" t="s">
        <v>864</v>
      </c>
    </row>
    <row r="2314" spans="1:1" x14ac:dyDescent="0.3">
      <c r="A2314" t="s">
        <v>865</v>
      </c>
    </row>
    <row r="2315" spans="1:1" x14ac:dyDescent="0.3">
      <c r="A2315" t="s">
        <v>760</v>
      </c>
    </row>
    <row r="2316" spans="1:1" x14ac:dyDescent="0.3">
      <c r="A2316">
        <f>-3.2 -0.003</f>
        <v>-3.2030000000000003</v>
      </c>
    </row>
    <row r="2317" spans="1:1" x14ac:dyDescent="0.3">
      <c r="A2317">
        <f>-3.2 -3.203 -3.206 -3.209 -3.212 -3.215 -3.218 -3.221 -3.224 -3.227 -3.23</f>
        <v>-35.364999999999995</v>
      </c>
    </row>
    <row r="2318" spans="1:1" x14ac:dyDescent="0.3">
      <c r="A2318" t="s">
        <v>846</v>
      </c>
    </row>
    <row r="2319" spans="1:1" x14ac:dyDescent="0.3">
      <c r="A2319">
        <f>-0.37  -0.37  -0.369  -0.369  -0.368  -0.367  -0.365  -0.364  -0.363  -0.361  -0.36</f>
        <v>-4.0260000000000007</v>
      </c>
    </row>
    <row r="2320" spans="1:1" x14ac:dyDescent="0.3">
      <c r="A2320">
        <f>-1.37  -1.37  -1.37  -1.37  -1.37  -1.37  -1.37  -1.37  -1.37  -1.369  -1.369</f>
        <v>-15.068000000000001</v>
      </c>
    </row>
    <row r="2321" spans="1:1" x14ac:dyDescent="0.3">
      <c r="A2321">
        <f>-2.366  -2.366  -2.366  -2.366  -2.367  -2.367  -2.367  -2.367  -2.368  -2.368  -2.368</f>
        <v>-26.035999999999998</v>
      </c>
    </row>
    <row r="2322" spans="1:1" x14ac:dyDescent="0.3">
      <c r="A2322">
        <f>-3.089  -3.089  -3.088  -3.088  -3.087  -3.087  -3.088  -3.09  -3.092  -3.094  -3.096</f>
        <v>-33.988</v>
      </c>
    </row>
    <row r="2323" spans="1:1" x14ac:dyDescent="0.3">
      <c r="A2323">
        <f>-3.2  -3.203  -3.206  -3.209  -3.212  -3.215  -3.218  -3.221  -3.224  -3.227  -3.23</f>
        <v>-35.364999999999995</v>
      </c>
    </row>
    <row r="2325" spans="1:1" x14ac:dyDescent="0.3">
      <c r="A2325" t="s">
        <v>847</v>
      </c>
    </row>
    <row r="2326" spans="1:1" x14ac:dyDescent="0.3">
      <c r="A2326" t="s">
        <v>2184</v>
      </c>
    </row>
    <row r="2327" spans="1:1" x14ac:dyDescent="0.3">
      <c r="A2327" t="s">
        <v>2211</v>
      </c>
    </row>
    <row r="2328" spans="1:1" x14ac:dyDescent="0.3">
      <c r="A2328" t="s">
        <v>2212</v>
      </c>
    </row>
    <row r="2329" spans="1:1" x14ac:dyDescent="0.3">
      <c r="A2329" t="s">
        <v>2149</v>
      </c>
    </row>
    <row r="2330" spans="1:1" x14ac:dyDescent="0.3">
      <c r="A2330" t="s">
        <v>2150</v>
      </c>
    </row>
    <row r="2332" spans="1:1" x14ac:dyDescent="0.3">
      <c r="A2332" t="s">
        <v>848</v>
      </c>
    </row>
    <row r="2333" spans="1:1" x14ac:dyDescent="0.3">
      <c r="A2333" t="s">
        <v>2188</v>
      </c>
    </row>
    <row r="2334" spans="1:1" x14ac:dyDescent="0.3">
      <c r="A2334" t="s">
        <v>2189</v>
      </c>
    </row>
    <row r="2335" spans="1:1" x14ac:dyDescent="0.3">
      <c r="A2335" t="s">
        <v>858</v>
      </c>
    </row>
    <row r="2336" spans="1:1" x14ac:dyDescent="0.3">
      <c r="A2336" t="s">
        <v>2035</v>
      </c>
    </row>
    <row r="2337" spans="1:1" x14ac:dyDescent="0.3">
      <c r="A2337" t="s">
        <v>2036</v>
      </c>
    </row>
    <row r="2339" spans="1:1" x14ac:dyDescent="0.3">
      <c r="A2339" t="s">
        <v>771</v>
      </c>
    </row>
    <row r="2340" spans="1:1" x14ac:dyDescent="0.3">
      <c r="A2340" t="s">
        <v>2037</v>
      </c>
    </row>
    <row r="2341" spans="1:1" x14ac:dyDescent="0.3">
      <c r="A2341" t="s">
        <v>2037</v>
      </c>
    </row>
    <row r="2342" spans="1:1" x14ac:dyDescent="0.3">
      <c r="A2342" t="s">
        <v>2037</v>
      </c>
    </row>
    <row r="2343" spans="1:1" x14ac:dyDescent="0.3">
      <c r="A2343" t="s">
        <v>2037</v>
      </c>
    </row>
    <row r="2344" spans="1:1" x14ac:dyDescent="0.3">
      <c r="A2344" t="s">
        <v>2037</v>
      </c>
    </row>
    <row r="2346" spans="1:1" x14ac:dyDescent="0.3">
      <c r="A2346" t="s">
        <v>500</v>
      </c>
    </row>
    <row r="2347" spans="1:1" x14ac:dyDescent="0.3">
      <c r="A2347" t="s">
        <v>757</v>
      </c>
    </row>
    <row r="2348" spans="1:1" x14ac:dyDescent="0.3">
      <c r="A2348" t="s">
        <v>864</v>
      </c>
    </row>
    <row r="2349" spans="1:1" x14ac:dyDescent="0.3">
      <c r="A2349" t="s">
        <v>865</v>
      </c>
    </row>
    <row r="2350" spans="1:1" x14ac:dyDescent="0.3">
      <c r="A2350" t="s">
        <v>760</v>
      </c>
    </row>
    <row r="2351" spans="1:1" x14ac:dyDescent="0.3">
      <c r="A2351" t="s">
        <v>781</v>
      </c>
    </row>
    <row r="2352" spans="1:1" x14ac:dyDescent="0.3">
      <c r="A2352">
        <f>-3.2 -3.2 -3.2 -3.2 -3.2 -3.2 -3.2 -3.2 -3.2 -3.2 -3.2</f>
        <v>-35.199999999999996</v>
      </c>
    </row>
    <row r="2353" spans="1:1" x14ac:dyDescent="0.3">
      <c r="A2353" t="s">
        <v>846</v>
      </c>
    </row>
    <row r="2354" spans="1:1" x14ac:dyDescent="0.3">
      <c r="A2354">
        <f>-0.37  -0.37  -0.369  -0.369  -0.368  -0.366  -0.365  -0.364  -0.363  -0.361  -0.36</f>
        <v>-4.0250000000000004</v>
      </c>
    </row>
    <row r="2355" spans="1:1" x14ac:dyDescent="0.3">
      <c r="A2355">
        <f>-1.37  -1.37  -1.37  -1.37  -1.37  -1.37  -1.37  -1.37  -1.37  -1.369  -1.369</f>
        <v>-15.068000000000001</v>
      </c>
    </row>
    <row r="2356" spans="1:1" x14ac:dyDescent="0.3">
      <c r="A2356">
        <f>-2.366  -2.366  -2.366  -2.367  -2.367  -2.367  -2.367  -2.368  -2.368  -2.368  -2.368</f>
        <v>-26.037999999999997</v>
      </c>
    </row>
    <row r="2357" spans="1:1" x14ac:dyDescent="0.3">
      <c r="A2357">
        <f>-3.089  -3.089  -3.088  -3.087  -3.088  -3.088  -3.088  -3.088  -3.089  -3.089  -3.089</f>
        <v>-33.972000000000001</v>
      </c>
    </row>
    <row r="2358" spans="1:1" x14ac:dyDescent="0.3">
      <c r="A2358">
        <f>-3.2  -3.2  -3.2  -3.2  -3.2  -3.2  -3.2  -3.2  -3.2  -3.2  -3.2</f>
        <v>-35.199999999999996</v>
      </c>
    </row>
    <row r="2360" spans="1:1" x14ac:dyDescent="0.3">
      <c r="A2360" t="s">
        <v>847</v>
      </c>
    </row>
    <row r="2361" spans="1:1" x14ac:dyDescent="0.3">
      <c r="A2361" t="s">
        <v>2184</v>
      </c>
    </row>
    <row r="2362" spans="1:1" x14ac:dyDescent="0.3">
      <c r="A2362" t="s">
        <v>2190</v>
      </c>
    </row>
    <row r="2363" spans="1:1" x14ac:dyDescent="0.3">
      <c r="A2363" t="s">
        <v>2213</v>
      </c>
    </row>
    <row r="2364" spans="1:1" x14ac:dyDescent="0.3">
      <c r="A2364" t="s">
        <v>2214</v>
      </c>
    </row>
    <row r="2365" spans="1:1" x14ac:dyDescent="0.3">
      <c r="A2365" t="s">
        <v>2153</v>
      </c>
    </row>
    <row r="2367" spans="1:1" x14ac:dyDescent="0.3">
      <c r="A2367" t="s">
        <v>848</v>
      </c>
    </row>
    <row r="2368" spans="1:1" x14ac:dyDescent="0.3">
      <c r="A2368" t="s">
        <v>2188</v>
      </c>
    </row>
    <row r="2369" spans="1:1" x14ac:dyDescent="0.3">
      <c r="A2369" t="s">
        <v>2189</v>
      </c>
    </row>
    <row r="2370" spans="1:1" x14ac:dyDescent="0.3">
      <c r="A2370" t="s">
        <v>858</v>
      </c>
    </row>
    <row r="2371" spans="1:1" x14ac:dyDescent="0.3">
      <c r="A2371" t="s">
        <v>2041</v>
      </c>
    </row>
    <row r="2372" spans="1:1" x14ac:dyDescent="0.3">
      <c r="A2372" t="s">
        <v>2024</v>
      </c>
    </row>
    <row r="2374" spans="1:1" x14ac:dyDescent="0.3">
      <c r="A2374" t="s">
        <v>771</v>
      </c>
    </row>
    <row r="2375" spans="1:1" x14ac:dyDescent="0.3">
      <c r="A2375" t="s">
        <v>2042</v>
      </c>
    </row>
    <row r="2376" spans="1:1" x14ac:dyDescent="0.3">
      <c r="A2376" t="s">
        <v>2042</v>
      </c>
    </row>
    <row r="2377" spans="1:1" x14ac:dyDescent="0.3">
      <c r="A2377" t="s">
        <v>2042</v>
      </c>
    </row>
    <row r="2378" spans="1:1" x14ac:dyDescent="0.3">
      <c r="A2378" t="s">
        <v>2042</v>
      </c>
    </row>
    <row r="2379" spans="1:1" x14ac:dyDescent="0.3">
      <c r="A2379" t="s">
        <v>2042</v>
      </c>
    </row>
    <row r="2381" spans="1:1" x14ac:dyDescent="0.3">
      <c r="A2381" t="s">
        <v>501</v>
      </c>
    </row>
    <row r="2382" spans="1:1" x14ac:dyDescent="0.3">
      <c r="A2382" t="s">
        <v>757</v>
      </c>
    </row>
    <row r="2383" spans="1:1" x14ac:dyDescent="0.3">
      <c r="A2383" t="s">
        <v>864</v>
      </c>
    </row>
    <row r="2384" spans="1:1" x14ac:dyDescent="0.3">
      <c r="A2384" t="s">
        <v>865</v>
      </c>
    </row>
    <row r="2385" spans="1:1" x14ac:dyDescent="0.3">
      <c r="A2385" t="s">
        <v>760</v>
      </c>
    </row>
    <row r="2386" spans="1:1" x14ac:dyDescent="0.3">
      <c r="A2386" t="s">
        <v>782</v>
      </c>
    </row>
    <row r="2387" spans="1:1" x14ac:dyDescent="0.3">
      <c r="A2387">
        <f>-3.2 -3.197 -3.194 -3.191 -3.188 -3.185 -3.182 -3.179 -3.176 -3.173 -3.17</f>
        <v>-35.035000000000004</v>
      </c>
    </row>
    <row r="2388" spans="1:1" x14ac:dyDescent="0.3">
      <c r="A2388" t="s">
        <v>846</v>
      </c>
    </row>
    <row r="2389" spans="1:1" x14ac:dyDescent="0.3">
      <c r="A2389">
        <f>-0.37  -0.37  -0.37  -0.369  -0.368  -0.366  -0.365  -0.364  -0.363  -0.361  -0.36</f>
        <v>-4.0260000000000007</v>
      </c>
    </row>
    <row r="2390" spans="1:1" x14ac:dyDescent="0.3">
      <c r="A2390">
        <f>-1.37  -1.37  -1.37  -1.37  -1.37  -1.37  -1.37  -1.37  -1.37  -1.369  -1.369</f>
        <v>-15.068000000000001</v>
      </c>
    </row>
    <row r="2391" spans="1:1" x14ac:dyDescent="0.3">
      <c r="A2391">
        <f>-2.366  -2.366  -2.366  -2.367  -2.367  -2.367  -2.367  -2.368  -2.368  -2.368  -2.368</f>
        <v>-26.037999999999997</v>
      </c>
    </row>
    <row r="2392" spans="1:1" x14ac:dyDescent="0.3">
      <c r="A2392">
        <f>-3.089  -3.089  -3.088  -3.087  -3.088  -3.089  -3.088  -3.087  -3.085  -3.083  -3.081</f>
        <v>-33.954000000000001</v>
      </c>
    </row>
    <row r="2393" spans="1:1" x14ac:dyDescent="0.3">
      <c r="A2393">
        <f>-3.2  -3.197  -3.194  -3.191  -3.188  -3.185  -3.182  -3.179  -3.176  -3.173  -3.17</f>
        <v>-35.035000000000004</v>
      </c>
    </row>
    <row r="2395" spans="1:1" x14ac:dyDescent="0.3">
      <c r="A2395" t="s">
        <v>847</v>
      </c>
    </row>
    <row r="2396" spans="1:1" x14ac:dyDescent="0.3">
      <c r="A2396" t="s">
        <v>2184</v>
      </c>
    </row>
    <row r="2397" spans="1:1" x14ac:dyDescent="0.3">
      <c r="A2397" t="s">
        <v>2200</v>
      </c>
    </row>
    <row r="2398" spans="1:1" x14ac:dyDescent="0.3">
      <c r="A2398" t="s">
        <v>2215</v>
      </c>
    </row>
    <row r="2399" spans="1:1" x14ac:dyDescent="0.3">
      <c r="A2399" t="s">
        <v>2155</v>
      </c>
    </row>
    <row r="2400" spans="1:1" x14ac:dyDescent="0.3">
      <c r="A2400" t="s">
        <v>2046</v>
      </c>
    </row>
    <row r="2402" spans="1:1" x14ac:dyDescent="0.3">
      <c r="A2402" t="s">
        <v>848</v>
      </c>
    </row>
    <row r="2403" spans="1:1" x14ac:dyDescent="0.3">
      <c r="A2403" t="s">
        <v>2195</v>
      </c>
    </row>
    <row r="2404" spans="1:1" x14ac:dyDescent="0.3">
      <c r="A2404" t="s">
        <v>2189</v>
      </c>
    </row>
    <row r="2405" spans="1:1" x14ac:dyDescent="0.3">
      <c r="A2405" t="s">
        <v>858</v>
      </c>
    </row>
    <row r="2406" spans="1:1" x14ac:dyDescent="0.3">
      <c r="A2406" t="s">
        <v>2047</v>
      </c>
    </row>
    <row r="2407" spans="1:1" x14ac:dyDescent="0.3">
      <c r="A2407" t="s">
        <v>2048</v>
      </c>
    </row>
    <row r="2409" spans="1:1" x14ac:dyDescent="0.3">
      <c r="A2409" t="s">
        <v>771</v>
      </c>
    </row>
    <row r="2410" spans="1:1" x14ac:dyDescent="0.3">
      <c r="A2410" t="s">
        <v>2049</v>
      </c>
    </row>
    <row r="2411" spans="1:1" x14ac:dyDescent="0.3">
      <c r="A2411" t="s">
        <v>2049</v>
      </c>
    </row>
    <row r="2412" spans="1:1" x14ac:dyDescent="0.3">
      <c r="A2412" t="s">
        <v>2049</v>
      </c>
    </row>
    <row r="2413" spans="1:1" x14ac:dyDescent="0.3">
      <c r="A2413" t="s">
        <v>2049</v>
      </c>
    </row>
    <row r="2414" spans="1:1" x14ac:dyDescent="0.3">
      <c r="A2414" t="s">
        <v>2049</v>
      </c>
    </row>
    <row r="2416" spans="1:1" x14ac:dyDescent="0.3">
      <c r="A2416" t="s">
        <v>502</v>
      </c>
    </row>
    <row r="2417" spans="1:1" x14ac:dyDescent="0.3">
      <c r="A2417" t="s">
        <v>757</v>
      </c>
    </row>
    <row r="2418" spans="1:1" x14ac:dyDescent="0.3">
      <c r="A2418" t="s">
        <v>864</v>
      </c>
    </row>
    <row r="2419" spans="1:1" x14ac:dyDescent="0.3">
      <c r="A2419" t="s">
        <v>865</v>
      </c>
    </row>
    <row r="2420" spans="1:1" x14ac:dyDescent="0.3">
      <c r="A2420" t="s">
        <v>760</v>
      </c>
    </row>
    <row r="2421" spans="1:1" x14ac:dyDescent="0.3">
      <c r="A2421">
        <f>-3.19 -0.003</f>
        <v>-3.1930000000000001</v>
      </c>
    </row>
    <row r="2422" spans="1:1" x14ac:dyDescent="0.3">
      <c r="A2422">
        <f>-3.19 -3.193 -3.196 -3.199 -3.202 -3.205 -3.208 -3.211 -3.214 -3.217 -3.22</f>
        <v>-35.254999999999995</v>
      </c>
    </row>
    <row r="2423" spans="1:1" x14ac:dyDescent="0.3">
      <c r="A2423" t="s">
        <v>846</v>
      </c>
    </row>
    <row r="2424" spans="1:1" x14ac:dyDescent="0.3">
      <c r="A2424">
        <f>-0.37  -0.37  -0.369  -0.369  -0.368  -0.366  -0.365  -0.364  -0.363  -0.361  -0.36</f>
        <v>-4.0250000000000004</v>
      </c>
    </row>
    <row r="2425" spans="1:1" x14ac:dyDescent="0.3">
      <c r="A2425">
        <f>-1.37  -1.37  -1.37  -1.37  -1.37  -1.37  -1.37  -1.37  -1.37  -1.369  -1.369</f>
        <v>-15.068000000000001</v>
      </c>
    </row>
    <row r="2426" spans="1:1" x14ac:dyDescent="0.3">
      <c r="A2426">
        <f>-2.366  -2.366  -2.366  -2.366  -2.367  -2.367  -2.367  -2.367  -2.367  -2.368  -2.368</f>
        <v>-26.035</v>
      </c>
    </row>
    <row r="2427" spans="1:1" x14ac:dyDescent="0.3">
      <c r="A2427">
        <f>-3.082  -3.081  -3.081  -3.081  -3.079  -3.079  -3.081  -3.083  -3.085  -3.087  -3.089</f>
        <v>-33.908000000000001</v>
      </c>
    </row>
    <row r="2428" spans="1:1" x14ac:dyDescent="0.3">
      <c r="A2428">
        <f>-3.19  -3.193  -3.196  -3.199  -3.202  -3.205  -3.208  -3.211  -3.214  -3.217  -3.22</f>
        <v>-35.254999999999995</v>
      </c>
    </row>
    <row r="2430" spans="1:1" x14ac:dyDescent="0.3">
      <c r="A2430" t="s">
        <v>847</v>
      </c>
    </row>
    <row r="2431" spans="1:1" x14ac:dyDescent="0.3">
      <c r="A2431" t="s">
        <v>2184</v>
      </c>
    </row>
    <row r="2432" spans="1:1" x14ac:dyDescent="0.3">
      <c r="A2432" t="s">
        <v>2196</v>
      </c>
    </row>
    <row r="2433" spans="1:1" x14ac:dyDescent="0.3">
      <c r="A2433" t="s">
        <v>2216</v>
      </c>
    </row>
    <row r="2434" spans="1:1" x14ac:dyDescent="0.3">
      <c r="A2434" t="s">
        <v>2217</v>
      </c>
    </row>
    <row r="2435" spans="1:1" x14ac:dyDescent="0.3">
      <c r="A2435" t="s">
        <v>2157</v>
      </c>
    </row>
    <row r="2437" spans="1:1" x14ac:dyDescent="0.3">
      <c r="A2437" t="s">
        <v>848</v>
      </c>
    </row>
    <row r="2438" spans="1:1" x14ac:dyDescent="0.3">
      <c r="A2438" t="s">
        <v>2188</v>
      </c>
    </row>
    <row r="2439" spans="1:1" x14ac:dyDescent="0.3">
      <c r="A2439" t="s">
        <v>2189</v>
      </c>
    </row>
    <row r="2440" spans="1:1" x14ac:dyDescent="0.3">
      <c r="A2440" t="s">
        <v>858</v>
      </c>
    </row>
    <row r="2441" spans="1:1" x14ac:dyDescent="0.3">
      <c r="A2441" t="s">
        <v>2053</v>
      </c>
    </row>
    <row r="2442" spans="1:1" x14ac:dyDescent="0.3">
      <c r="A2442" t="s">
        <v>2054</v>
      </c>
    </row>
    <row r="2444" spans="1:1" x14ac:dyDescent="0.3">
      <c r="A2444" t="s">
        <v>771</v>
      </c>
    </row>
    <row r="2445" spans="1:1" x14ac:dyDescent="0.3">
      <c r="A2445" t="s">
        <v>2037</v>
      </c>
    </row>
    <row r="2446" spans="1:1" x14ac:dyDescent="0.3">
      <c r="A2446" t="s">
        <v>2037</v>
      </c>
    </row>
    <row r="2447" spans="1:1" x14ac:dyDescent="0.3">
      <c r="A2447" t="s">
        <v>2037</v>
      </c>
    </row>
    <row r="2448" spans="1:1" x14ac:dyDescent="0.3">
      <c r="A2448" t="s">
        <v>2037</v>
      </c>
    </row>
    <row r="2449" spans="1:1" x14ac:dyDescent="0.3">
      <c r="A2449" t="s">
        <v>2037</v>
      </c>
    </row>
    <row r="2451" spans="1:1" x14ac:dyDescent="0.3">
      <c r="A2451" t="s">
        <v>503</v>
      </c>
    </row>
    <row r="2452" spans="1:1" x14ac:dyDescent="0.3">
      <c r="A2452" t="s">
        <v>757</v>
      </c>
    </row>
    <row r="2453" spans="1:1" x14ac:dyDescent="0.3">
      <c r="A2453" t="s">
        <v>864</v>
      </c>
    </row>
    <row r="2454" spans="1:1" x14ac:dyDescent="0.3">
      <c r="A2454" t="s">
        <v>865</v>
      </c>
    </row>
    <row r="2455" spans="1:1" x14ac:dyDescent="0.3">
      <c r="A2455" t="s">
        <v>760</v>
      </c>
    </row>
    <row r="2456" spans="1:1" x14ac:dyDescent="0.3">
      <c r="A2456" t="s">
        <v>783</v>
      </c>
    </row>
    <row r="2457" spans="1:1" x14ac:dyDescent="0.3">
      <c r="A2457">
        <f>-3.19 -3.19 -3.19 -3.19 -3.19 -3.19 -3.19 -3.19 -3.19 -3.19 -3.19</f>
        <v>-35.090000000000003</v>
      </c>
    </row>
    <row r="2458" spans="1:1" x14ac:dyDescent="0.3">
      <c r="A2458" t="s">
        <v>846</v>
      </c>
    </row>
    <row r="2459" spans="1:1" x14ac:dyDescent="0.3">
      <c r="A2459">
        <f>-0.37  -0.37  -0.369  -0.369  -0.368  -0.366  -0.365  -0.364  -0.363  -0.361  -0.36</f>
        <v>-4.0250000000000004</v>
      </c>
    </row>
    <row r="2460" spans="1:1" x14ac:dyDescent="0.3">
      <c r="A2460">
        <f>-1.37  -1.37  -1.37  -1.37  -1.37  -1.37  -1.37  -1.37  -1.37  -1.369  -1.369</f>
        <v>-15.068000000000001</v>
      </c>
    </row>
    <row r="2461" spans="1:1" x14ac:dyDescent="0.3">
      <c r="A2461">
        <f>-2.366  -2.366  -2.366  -2.366  -2.367  -2.367  -2.367  -2.367  -2.368  -2.368  -2.368</f>
        <v>-26.035999999999998</v>
      </c>
    </row>
    <row r="2462" spans="1:1" x14ac:dyDescent="0.3">
      <c r="A2462">
        <f>-3.082  -3.082  -3.081  -3.08  -3.08  -3.08  -3.081  -3.081  -3.082  -3.082  -3.082</f>
        <v>-33.893000000000001</v>
      </c>
    </row>
    <row r="2463" spans="1:1" x14ac:dyDescent="0.3">
      <c r="A2463">
        <f>-3.19  -3.19  -3.19  -3.19  -3.19  -3.19  -3.19  -3.19  -3.19  -3.19  -3.19</f>
        <v>-35.090000000000003</v>
      </c>
    </row>
    <row r="2465" spans="1:1" x14ac:dyDescent="0.3">
      <c r="A2465" t="s">
        <v>847</v>
      </c>
    </row>
    <row r="2466" spans="1:1" x14ac:dyDescent="0.3">
      <c r="A2466" t="s">
        <v>2184</v>
      </c>
    </row>
    <row r="2467" spans="1:1" x14ac:dyDescent="0.3">
      <c r="A2467" t="s">
        <v>2190</v>
      </c>
    </row>
    <row r="2468" spans="1:1" x14ac:dyDescent="0.3">
      <c r="A2468" t="s">
        <v>2218</v>
      </c>
    </row>
    <row r="2469" spans="1:1" x14ac:dyDescent="0.3">
      <c r="A2469" t="s">
        <v>2158</v>
      </c>
    </row>
    <row r="2470" spans="1:1" x14ac:dyDescent="0.3">
      <c r="A2470" t="s">
        <v>2219</v>
      </c>
    </row>
    <row r="2472" spans="1:1" x14ac:dyDescent="0.3">
      <c r="A2472" t="s">
        <v>848</v>
      </c>
    </row>
    <row r="2473" spans="1:1" x14ac:dyDescent="0.3">
      <c r="A2473" t="s">
        <v>2188</v>
      </c>
    </row>
    <row r="2474" spans="1:1" x14ac:dyDescent="0.3">
      <c r="A2474" t="s">
        <v>2189</v>
      </c>
    </row>
    <row r="2475" spans="1:1" x14ac:dyDescent="0.3">
      <c r="A2475" t="s">
        <v>858</v>
      </c>
    </row>
    <row r="2476" spans="1:1" x14ac:dyDescent="0.3">
      <c r="A2476" t="s">
        <v>2058</v>
      </c>
    </row>
    <row r="2477" spans="1:1" x14ac:dyDescent="0.3">
      <c r="A2477" t="s">
        <v>2059</v>
      </c>
    </row>
    <row r="2479" spans="1:1" x14ac:dyDescent="0.3">
      <c r="A2479" t="s">
        <v>771</v>
      </c>
    </row>
    <row r="2480" spans="1:1" x14ac:dyDescent="0.3">
      <c r="A2480" t="s">
        <v>2060</v>
      </c>
    </row>
    <row r="2481" spans="1:1" x14ac:dyDescent="0.3">
      <c r="A2481" t="s">
        <v>2060</v>
      </c>
    </row>
    <row r="2482" spans="1:1" x14ac:dyDescent="0.3">
      <c r="A2482" t="s">
        <v>2060</v>
      </c>
    </row>
    <row r="2483" spans="1:1" x14ac:dyDescent="0.3">
      <c r="A2483" t="s">
        <v>2060</v>
      </c>
    </row>
    <row r="2484" spans="1:1" x14ac:dyDescent="0.3">
      <c r="A2484" t="s">
        <v>2060</v>
      </c>
    </row>
    <row r="2486" spans="1:1" x14ac:dyDescent="0.3">
      <c r="A2486" t="s">
        <v>504</v>
      </c>
    </row>
    <row r="2487" spans="1:1" x14ac:dyDescent="0.3">
      <c r="A2487" t="s">
        <v>757</v>
      </c>
    </row>
    <row r="2488" spans="1:1" x14ac:dyDescent="0.3">
      <c r="A2488" t="s">
        <v>864</v>
      </c>
    </row>
    <row r="2489" spans="1:1" x14ac:dyDescent="0.3">
      <c r="A2489" t="s">
        <v>865</v>
      </c>
    </row>
    <row r="2490" spans="1:1" x14ac:dyDescent="0.3">
      <c r="A2490" t="s">
        <v>760</v>
      </c>
    </row>
    <row r="2491" spans="1:1" x14ac:dyDescent="0.3">
      <c r="A2491" t="s">
        <v>784</v>
      </c>
    </row>
    <row r="2492" spans="1:1" x14ac:dyDescent="0.3">
      <c r="A2492">
        <f>-3.19 -3.187 -3.184 -3.181 -3.178 -3.175 -3.172 -3.169 -3.166 -3.163 -3.16</f>
        <v>-34.925000000000004</v>
      </c>
    </row>
    <row r="2493" spans="1:1" x14ac:dyDescent="0.3">
      <c r="A2493" t="s">
        <v>846</v>
      </c>
    </row>
    <row r="2494" spans="1:1" x14ac:dyDescent="0.3">
      <c r="A2494">
        <f>-0.37  -0.37  -0.37  -0.369  -0.368  -0.366  -0.365  -0.364  -0.363  -0.361  -0.36</f>
        <v>-4.0260000000000007</v>
      </c>
    </row>
    <row r="2495" spans="1:1" x14ac:dyDescent="0.3">
      <c r="A2495">
        <f>-1.37  -1.37  -1.37  -1.37  -1.37  -1.37  -1.37  -1.37  -1.37  -1.369  -1.369</f>
        <v>-15.068000000000001</v>
      </c>
    </row>
    <row r="2496" spans="1:1" x14ac:dyDescent="0.3">
      <c r="A2496">
        <f>-2.366  -2.366  -2.366  -2.366  -2.367  -2.367  -2.367  -2.368  -2.368  -2.368  -2.368</f>
        <v>-26.036999999999995</v>
      </c>
    </row>
    <row r="2497" spans="1:1" x14ac:dyDescent="0.3">
      <c r="A2497">
        <f>-3.082  -3.082  -3.08  -3.08  -3.081  -3.081  -3.081  -3.079  -3.078  -3.076  -3.074</f>
        <v>-33.874000000000002</v>
      </c>
    </row>
    <row r="2498" spans="1:1" x14ac:dyDescent="0.3">
      <c r="A2498">
        <f>-3.19  -3.187  -3.184  -3.181  -3.178  -3.175  -3.172  -3.169  -3.166  -3.163  -3.16</f>
        <v>-34.925000000000004</v>
      </c>
    </row>
    <row r="2500" spans="1:1" x14ac:dyDescent="0.3">
      <c r="A2500" t="s">
        <v>847</v>
      </c>
    </row>
    <row r="2501" spans="1:1" x14ac:dyDescent="0.3">
      <c r="A2501" t="s">
        <v>2184</v>
      </c>
    </row>
    <row r="2502" spans="1:1" x14ac:dyDescent="0.3">
      <c r="A2502" t="s">
        <v>2192</v>
      </c>
    </row>
    <row r="2503" spans="1:1" x14ac:dyDescent="0.3">
      <c r="A2503" t="s">
        <v>2215</v>
      </c>
    </row>
    <row r="2504" spans="1:1" x14ac:dyDescent="0.3">
      <c r="A2504" t="s">
        <v>2162</v>
      </c>
    </row>
    <row r="2505" spans="1:1" x14ac:dyDescent="0.3">
      <c r="A2505" t="s">
        <v>2063</v>
      </c>
    </row>
    <row r="2507" spans="1:1" x14ac:dyDescent="0.3">
      <c r="A2507" t="s">
        <v>848</v>
      </c>
    </row>
    <row r="2508" spans="1:1" x14ac:dyDescent="0.3">
      <c r="A2508" t="s">
        <v>2195</v>
      </c>
    </row>
    <row r="2509" spans="1:1" x14ac:dyDescent="0.3">
      <c r="A2509" t="s">
        <v>2189</v>
      </c>
    </row>
    <row r="2510" spans="1:1" x14ac:dyDescent="0.3">
      <c r="A2510" t="s">
        <v>858</v>
      </c>
    </row>
    <row r="2511" spans="1:1" x14ac:dyDescent="0.3">
      <c r="A2511" t="s">
        <v>2064</v>
      </c>
    </row>
    <row r="2512" spans="1:1" x14ac:dyDescent="0.3">
      <c r="A2512" t="s">
        <v>2065</v>
      </c>
    </row>
    <row r="2514" spans="1:1" x14ac:dyDescent="0.3">
      <c r="A2514" t="s">
        <v>771</v>
      </c>
    </row>
    <row r="2515" spans="1:1" x14ac:dyDescent="0.3">
      <c r="A2515" t="s">
        <v>2066</v>
      </c>
    </row>
    <row r="2516" spans="1:1" x14ac:dyDescent="0.3">
      <c r="A2516" t="s">
        <v>2066</v>
      </c>
    </row>
    <row r="2517" spans="1:1" x14ac:dyDescent="0.3">
      <c r="A2517" t="s">
        <v>2066</v>
      </c>
    </row>
    <row r="2518" spans="1:1" x14ac:dyDescent="0.3">
      <c r="A2518" t="s">
        <v>2066</v>
      </c>
    </row>
    <row r="2519" spans="1:1" x14ac:dyDescent="0.3">
      <c r="A2519" t="s">
        <v>2066</v>
      </c>
    </row>
    <row r="2521" spans="1:1" x14ac:dyDescent="0.3">
      <c r="A2521" t="s">
        <v>505</v>
      </c>
    </row>
    <row r="2522" spans="1:1" x14ac:dyDescent="0.3">
      <c r="A2522" t="s">
        <v>757</v>
      </c>
    </row>
    <row r="2523" spans="1:1" x14ac:dyDescent="0.3">
      <c r="A2523" t="s">
        <v>864</v>
      </c>
    </row>
    <row r="2524" spans="1:1" x14ac:dyDescent="0.3">
      <c r="A2524" t="s">
        <v>865</v>
      </c>
    </row>
    <row r="2525" spans="1:1" x14ac:dyDescent="0.3">
      <c r="A2525" t="s">
        <v>760</v>
      </c>
    </row>
    <row r="2526" spans="1:1" x14ac:dyDescent="0.3">
      <c r="A2526">
        <f>-3.18 -0.003</f>
        <v>-3.1830000000000003</v>
      </c>
    </row>
    <row r="2527" spans="1:1" x14ac:dyDescent="0.3">
      <c r="A2527">
        <f>-3.18 -3.183 -3.186 -3.189 -3.192 -3.195 -3.198 -3.201 -3.204 -3.207 -3.21</f>
        <v>-35.145000000000003</v>
      </c>
    </row>
    <row r="2528" spans="1:1" x14ac:dyDescent="0.3">
      <c r="A2528" t="s">
        <v>846</v>
      </c>
    </row>
    <row r="2529" spans="1:1" x14ac:dyDescent="0.3">
      <c r="A2529">
        <f>-0.37  -0.37  -0.369  -0.369  -0.368  -0.367  -0.365  -0.364  -0.363  -0.361  -0.36</f>
        <v>-4.0260000000000007</v>
      </c>
    </row>
    <row r="2530" spans="1:1" x14ac:dyDescent="0.3">
      <c r="A2530">
        <f>-1.37  -1.37  -1.37  -1.37  -1.37  -1.37  -1.37  -1.37  -1.37  -1.369  -1.369</f>
        <v>-15.068000000000001</v>
      </c>
    </row>
    <row r="2531" spans="1:1" x14ac:dyDescent="0.3">
      <c r="A2531">
        <f>-2.366  -2.366  -2.366  -2.366  -2.366  -2.367  -2.367  -2.367  -2.367  -2.368  -2.368</f>
        <v>-26.033999999999999</v>
      </c>
    </row>
    <row r="2532" spans="1:1" x14ac:dyDescent="0.3">
      <c r="A2532">
        <f>-3.075  -3.074  -3.074  -3.073  -3.072  -3.072  -3.074  -3.076  -3.078  -3.08  -3.082</f>
        <v>-33.83</v>
      </c>
    </row>
    <row r="2533" spans="1:1" x14ac:dyDescent="0.3">
      <c r="A2533">
        <f>-3.18  -3.183  -3.186  -3.189  -3.192  -3.195  -3.198  -3.201  -3.204  -3.207  -3.21</f>
        <v>-35.145000000000003</v>
      </c>
    </row>
    <row r="2535" spans="1:1" x14ac:dyDescent="0.3">
      <c r="A2535" t="s">
        <v>847</v>
      </c>
    </row>
    <row r="2536" spans="1:1" x14ac:dyDescent="0.3">
      <c r="A2536" t="s">
        <v>2184</v>
      </c>
    </row>
    <row r="2537" spans="1:1" x14ac:dyDescent="0.3">
      <c r="A2537" t="s">
        <v>2220</v>
      </c>
    </row>
    <row r="2538" spans="1:1" x14ac:dyDescent="0.3">
      <c r="A2538" t="s">
        <v>2221</v>
      </c>
    </row>
    <row r="2539" spans="1:1" x14ac:dyDescent="0.3">
      <c r="A2539" t="s">
        <v>2222</v>
      </c>
    </row>
    <row r="2540" spans="1:1" x14ac:dyDescent="0.3">
      <c r="A2540" t="s">
        <v>2223</v>
      </c>
    </row>
    <row r="2542" spans="1:1" x14ac:dyDescent="0.3">
      <c r="A2542" t="s">
        <v>848</v>
      </c>
    </row>
    <row r="2543" spans="1:1" x14ac:dyDescent="0.3">
      <c r="A2543" t="s">
        <v>2188</v>
      </c>
    </row>
    <row r="2544" spans="1:1" x14ac:dyDescent="0.3">
      <c r="A2544" t="s">
        <v>2189</v>
      </c>
    </row>
    <row r="2545" spans="1:1" x14ac:dyDescent="0.3">
      <c r="A2545" t="s">
        <v>858</v>
      </c>
    </row>
    <row r="2546" spans="1:1" x14ac:dyDescent="0.3">
      <c r="A2546" t="s">
        <v>2070</v>
      </c>
    </row>
    <row r="2547" spans="1:1" x14ac:dyDescent="0.3">
      <c r="A2547" t="s">
        <v>2054</v>
      </c>
    </row>
    <row r="2549" spans="1:1" x14ac:dyDescent="0.3">
      <c r="A2549" t="s">
        <v>771</v>
      </c>
    </row>
    <row r="2550" spans="1:1" x14ac:dyDescent="0.3">
      <c r="A2550" t="s">
        <v>2071</v>
      </c>
    </row>
    <row r="2551" spans="1:1" x14ac:dyDescent="0.3">
      <c r="A2551" t="s">
        <v>2071</v>
      </c>
    </row>
    <row r="2552" spans="1:1" x14ac:dyDescent="0.3">
      <c r="A2552" t="s">
        <v>2071</v>
      </c>
    </row>
    <row r="2553" spans="1:1" x14ac:dyDescent="0.3">
      <c r="A2553" t="s">
        <v>2071</v>
      </c>
    </row>
    <row r="2554" spans="1:1" x14ac:dyDescent="0.3">
      <c r="A2554" t="s">
        <v>2071</v>
      </c>
    </row>
    <row r="2556" spans="1:1" x14ac:dyDescent="0.3">
      <c r="A2556" t="s">
        <v>506</v>
      </c>
    </row>
    <row r="2557" spans="1:1" x14ac:dyDescent="0.3">
      <c r="A2557" t="s">
        <v>757</v>
      </c>
    </row>
    <row r="2558" spans="1:1" x14ac:dyDescent="0.3">
      <c r="A2558" t="s">
        <v>864</v>
      </c>
    </row>
    <row r="2559" spans="1:1" x14ac:dyDescent="0.3">
      <c r="A2559" t="s">
        <v>865</v>
      </c>
    </row>
    <row r="2560" spans="1:1" x14ac:dyDescent="0.3">
      <c r="A2560" t="s">
        <v>760</v>
      </c>
    </row>
    <row r="2561" spans="1:1" x14ac:dyDescent="0.3">
      <c r="A2561" t="s">
        <v>785</v>
      </c>
    </row>
    <row r="2562" spans="1:1" x14ac:dyDescent="0.3">
      <c r="A2562">
        <f>-3.18 -3.18 -3.18 -3.18 -3.18 -3.18 -3.18 -3.18 -3.18 -3.18 -3.18</f>
        <v>-34.980000000000004</v>
      </c>
    </row>
    <row r="2563" spans="1:1" x14ac:dyDescent="0.3">
      <c r="A2563" t="s">
        <v>846</v>
      </c>
    </row>
    <row r="2564" spans="1:1" x14ac:dyDescent="0.3">
      <c r="A2564">
        <f>-0.37  -0.37  -0.369  -0.369  -0.368  -0.366  -0.365  -0.364  -0.363  -0.361  -0.36</f>
        <v>-4.0250000000000004</v>
      </c>
    </row>
    <row r="2565" spans="1:1" x14ac:dyDescent="0.3">
      <c r="A2565">
        <f>-1.37  -1.37  -1.37  -1.37  -1.37  -1.37  -1.37  -1.37  -1.37  -1.369  -1.369</f>
        <v>-15.068000000000001</v>
      </c>
    </row>
    <row r="2566" spans="1:1" x14ac:dyDescent="0.3">
      <c r="A2566">
        <f>-2.366  -2.366  -2.366  -2.366  -2.367  -2.367  -2.367  -2.367  -2.367  -2.368  -2.368</f>
        <v>-26.035</v>
      </c>
    </row>
    <row r="2567" spans="1:1" x14ac:dyDescent="0.3">
      <c r="A2567">
        <f>-3.075  -3.074  -3.074  -3.073  -3.073  -3.073  -3.074  -3.074  -3.074  -3.074  -3.075</f>
        <v>-33.812999999999995</v>
      </c>
    </row>
    <row r="2568" spans="1:1" x14ac:dyDescent="0.3">
      <c r="A2568">
        <f>-3.18  -3.18  -3.18  -3.18  -3.18  -3.18  -3.18  -3.18  -3.18  -3.18  -3.18</f>
        <v>-34.980000000000004</v>
      </c>
    </row>
    <row r="2570" spans="1:1" x14ac:dyDescent="0.3">
      <c r="A2570" t="s">
        <v>847</v>
      </c>
    </row>
    <row r="2571" spans="1:1" x14ac:dyDescent="0.3">
      <c r="A2571" t="s">
        <v>2184</v>
      </c>
    </row>
    <row r="2572" spans="1:1" x14ac:dyDescent="0.3">
      <c r="A2572" t="s">
        <v>2190</v>
      </c>
    </row>
    <row r="2573" spans="1:1" x14ac:dyDescent="0.3">
      <c r="A2573" t="s">
        <v>2218</v>
      </c>
    </row>
    <row r="2574" spans="1:1" x14ac:dyDescent="0.3">
      <c r="A2574" t="s">
        <v>2166</v>
      </c>
    </row>
    <row r="2575" spans="1:1" x14ac:dyDescent="0.3">
      <c r="A2575" t="s">
        <v>2167</v>
      </c>
    </row>
    <row r="2577" spans="1:1" x14ac:dyDescent="0.3">
      <c r="A2577" t="s">
        <v>848</v>
      </c>
    </row>
    <row r="2578" spans="1:1" x14ac:dyDescent="0.3">
      <c r="A2578" t="s">
        <v>2188</v>
      </c>
    </row>
    <row r="2579" spans="1:1" x14ac:dyDescent="0.3">
      <c r="A2579" t="s">
        <v>2189</v>
      </c>
    </row>
    <row r="2580" spans="1:1" x14ac:dyDescent="0.3">
      <c r="A2580" t="s">
        <v>2080</v>
      </c>
    </row>
    <row r="2581" spans="1:1" x14ac:dyDescent="0.3">
      <c r="A2581" t="s">
        <v>2075</v>
      </c>
    </row>
    <row r="2582" spans="1:1" x14ac:dyDescent="0.3">
      <c r="A2582" t="s">
        <v>2076</v>
      </c>
    </row>
    <row r="2584" spans="1:1" x14ac:dyDescent="0.3">
      <c r="A2584" t="s">
        <v>771</v>
      </c>
    </row>
    <row r="2585" spans="1:1" x14ac:dyDescent="0.3">
      <c r="A2585" t="s">
        <v>1723</v>
      </c>
    </row>
    <row r="2586" spans="1:1" x14ac:dyDescent="0.3">
      <c r="A2586" t="s">
        <v>1723</v>
      </c>
    </row>
    <row r="2587" spans="1:1" x14ac:dyDescent="0.3">
      <c r="A2587" t="s">
        <v>1723</v>
      </c>
    </row>
    <row r="2588" spans="1:1" x14ac:dyDescent="0.3">
      <c r="A2588" t="s">
        <v>1723</v>
      </c>
    </row>
    <row r="2589" spans="1:1" x14ac:dyDescent="0.3">
      <c r="A2589" t="s">
        <v>1723</v>
      </c>
    </row>
    <row r="2591" spans="1:1" x14ac:dyDescent="0.3">
      <c r="A2591" t="s">
        <v>507</v>
      </c>
    </row>
    <row r="2592" spans="1:1" x14ac:dyDescent="0.3">
      <c r="A2592" t="s">
        <v>757</v>
      </c>
    </row>
    <row r="2593" spans="1:1" x14ac:dyDescent="0.3">
      <c r="A2593" t="s">
        <v>864</v>
      </c>
    </row>
    <row r="2594" spans="1:1" x14ac:dyDescent="0.3">
      <c r="A2594" t="s">
        <v>865</v>
      </c>
    </row>
    <row r="2595" spans="1:1" x14ac:dyDescent="0.3">
      <c r="A2595" t="s">
        <v>760</v>
      </c>
    </row>
    <row r="2596" spans="1:1" x14ac:dyDescent="0.3">
      <c r="A2596" t="s">
        <v>786</v>
      </c>
    </row>
    <row r="2597" spans="1:1" x14ac:dyDescent="0.3">
      <c r="A2597">
        <f>-3.18 -3.177 -3.174 -3.171 -3.168 -3.165 -3.162 -3.159 -3.156 -3.153 -3.15</f>
        <v>-34.814999999999998</v>
      </c>
    </row>
    <row r="2598" spans="1:1" x14ac:dyDescent="0.3">
      <c r="A2598" t="s">
        <v>846</v>
      </c>
    </row>
    <row r="2599" spans="1:1" x14ac:dyDescent="0.3">
      <c r="A2599">
        <f>-0.37  -0.37  -0.37  -0.369  -0.368  -0.366  -0.365  -0.364  -0.363  -0.361  -0.36</f>
        <v>-4.0260000000000007</v>
      </c>
    </row>
    <row r="2600" spans="1:1" x14ac:dyDescent="0.3">
      <c r="A2600">
        <f>-1.37  -1.37  -1.37  -1.37  -1.37  -1.37  -1.37  -1.37  -1.37  -1.369  -1.369</f>
        <v>-15.068000000000001</v>
      </c>
    </row>
    <row r="2601" spans="1:1" x14ac:dyDescent="0.3">
      <c r="A2601">
        <f>-2.366  -2.366  -2.366  -2.366  -2.367  -2.367  -2.367  -2.367  -2.367  -2.368  -2.368</f>
        <v>-26.035</v>
      </c>
    </row>
    <row r="2602" spans="1:1" x14ac:dyDescent="0.3">
      <c r="A2602">
        <f>-3.075  -3.075  -3.073  -3.073  -3.074  -3.074  -3.073  -3.072  -3.07  -3.068  -3.066</f>
        <v>-33.793000000000006</v>
      </c>
    </row>
    <row r="2603" spans="1:1" x14ac:dyDescent="0.3">
      <c r="A2603">
        <f>-3.18  -3.177  -3.174  -3.171  -3.168  -3.165  -3.162  -3.159  -3.156  -3.153  -3.15</f>
        <v>-34.814999999999998</v>
      </c>
    </row>
    <row r="2605" spans="1:1" x14ac:dyDescent="0.3">
      <c r="A2605" t="s">
        <v>847</v>
      </c>
    </row>
    <row r="2606" spans="1:1" x14ac:dyDescent="0.3">
      <c r="A2606" t="s">
        <v>2184</v>
      </c>
    </row>
    <row r="2607" spans="1:1" x14ac:dyDescent="0.3">
      <c r="A2607" t="s">
        <v>2200</v>
      </c>
    </row>
    <row r="2608" spans="1:1" x14ac:dyDescent="0.3">
      <c r="A2608" t="s">
        <v>2224</v>
      </c>
    </row>
    <row r="2609" spans="1:1" x14ac:dyDescent="0.3">
      <c r="A2609" t="s">
        <v>2225</v>
      </c>
    </row>
    <row r="2610" spans="1:1" x14ac:dyDescent="0.3">
      <c r="A2610" t="s">
        <v>2170</v>
      </c>
    </row>
    <row r="2612" spans="1:1" x14ac:dyDescent="0.3">
      <c r="A2612" t="s">
        <v>848</v>
      </c>
    </row>
    <row r="2613" spans="1:1" x14ac:dyDescent="0.3">
      <c r="A2613" t="s">
        <v>2195</v>
      </c>
    </row>
    <row r="2614" spans="1:1" x14ac:dyDescent="0.3">
      <c r="A2614" t="s">
        <v>2189</v>
      </c>
    </row>
    <row r="2615" spans="1:1" x14ac:dyDescent="0.3">
      <c r="A2615" t="s">
        <v>2080</v>
      </c>
    </row>
    <row r="2616" spans="1:1" x14ac:dyDescent="0.3">
      <c r="A2616" t="s">
        <v>2081</v>
      </c>
    </row>
    <row r="2617" spans="1:1" x14ac:dyDescent="0.3">
      <c r="A2617" t="s">
        <v>2082</v>
      </c>
    </row>
    <row r="2619" spans="1:1" x14ac:dyDescent="0.3">
      <c r="A2619" t="s">
        <v>771</v>
      </c>
    </row>
    <row r="2620" spans="1:1" x14ac:dyDescent="0.3">
      <c r="A2620" t="s">
        <v>2083</v>
      </c>
    </row>
    <row r="2621" spans="1:1" x14ac:dyDescent="0.3">
      <c r="A2621" t="s">
        <v>2083</v>
      </c>
    </row>
    <row r="2622" spans="1:1" x14ac:dyDescent="0.3">
      <c r="A2622" t="s">
        <v>2083</v>
      </c>
    </row>
    <row r="2623" spans="1:1" x14ac:dyDescent="0.3">
      <c r="A2623" t="s">
        <v>2083</v>
      </c>
    </row>
    <row r="2624" spans="1:1" x14ac:dyDescent="0.3">
      <c r="A2624" t="s">
        <v>2083</v>
      </c>
    </row>
    <row r="2626" spans="1:1" x14ac:dyDescent="0.3">
      <c r="A2626" t="s">
        <v>508</v>
      </c>
    </row>
    <row r="2627" spans="1:1" x14ac:dyDescent="0.3">
      <c r="A2627" t="s">
        <v>757</v>
      </c>
    </row>
    <row r="2628" spans="1:1" x14ac:dyDescent="0.3">
      <c r="A2628" t="s">
        <v>864</v>
      </c>
    </row>
    <row r="2629" spans="1:1" x14ac:dyDescent="0.3">
      <c r="A2629" t="s">
        <v>865</v>
      </c>
    </row>
    <row r="2630" spans="1:1" x14ac:dyDescent="0.3">
      <c r="A2630" t="s">
        <v>760</v>
      </c>
    </row>
    <row r="2631" spans="1:1" x14ac:dyDescent="0.3">
      <c r="A2631">
        <f>-3.17 -0.003</f>
        <v>-3.173</v>
      </c>
    </row>
    <row r="2632" spans="1:1" x14ac:dyDescent="0.3">
      <c r="A2632">
        <f>-3.17 -3.173 -3.176 -3.179 -3.182 -3.185 -3.188 -3.191 -3.194 -3.197 -3.2</f>
        <v>-35.034999999999997</v>
      </c>
    </row>
    <row r="2633" spans="1:1" x14ac:dyDescent="0.3">
      <c r="A2633" t="s">
        <v>846</v>
      </c>
    </row>
    <row r="2634" spans="1:1" x14ac:dyDescent="0.3">
      <c r="A2634">
        <f>-0.37  -0.37  -0.369  -0.369  -0.368  -0.367  -0.365  -0.364  -0.363  -0.361  -0.36</f>
        <v>-4.0260000000000007</v>
      </c>
    </row>
    <row r="2635" spans="1:1" x14ac:dyDescent="0.3">
      <c r="A2635">
        <f>-1.37  -1.37  -1.37  -1.37  -1.37  -1.37  -1.37  -1.37  -1.37  -1.369  -1.369</f>
        <v>-15.068000000000001</v>
      </c>
    </row>
    <row r="2636" spans="1:1" x14ac:dyDescent="0.3">
      <c r="A2636">
        <f>-2.366  -2.366  -2.366  -2.366  -2.366  -2.367  -2.367  -2.367  -2.367  -2.367  -2.368</f>
        <v>-26.033000000000001</v>
      </c>
    </row>
    <row r="2637" spans="1:1" x14ac:dyDescent="0.3">
      <c r="A2637">
        <f>-3.067  -3.067  -3.067  -3.066  -3.065  -3.065  -3.066  -3.068  -3.071  -3.073  -3.075</f>
        <v>-33.75</v>
      </c>
    </row>
    <row r="2638" spans="1:1" x14ac:dyDescent="0.3">
      <c r="A2638">
        <f>-3.17  -3.173  -3.176  -3.179  -3.182  -3.185  -3.188  -3.191  -3.194  -3.197  -3.2</f>
        <v>-35.034999999999997</v>
      </c>
    </row>
    <row r="2640" spans="1:1" x14ac:dyDescent="0.3">
      <c r="A2640" t="s">
        <v>847</v>
      </c>
    </row>
    <row r="2641" spans="1:1" x14ac:dyDescent="0.3">
      <c r="A2641" t="s">
        <v>2184</v>
      </c>
    </row>
    <row r="2642" spans="1:1" x14ac:dyDescent="0.3">
      <c r="A2642" t="s">
        <v>2226</v>
      </c>
    </row>
    <row r="2643" spans="1:1" x14ac:dyDescent="0.3">
      <c r="A2643" t="s">
        <v>2227</v>
      </c>
    </row>
    <row r="2644" spans="1:1" x14ac:dyDescent="0.3">
      <c r="A2644" t="s">
        <v>2228</v>
      </c>
    </row>
    <row r="2645" spans="1:1" x14ac:dyDescent="0.3">
      <c r="A2645" t="s">
        <v>2172</v>
      </c>
    </row>
    <row r="2647" spans="1:1" x14ac:dyDescent="0.3">
      <c r="A2647" t="s">
        <v>848</v>
      </c>
    </row>
    <row r="2648" spans="1:1" x14ac:dyDescent="0.3">
      <c r="A2648" t="s">
        <v>2188</v>
      </c>
    </row>
    <row r="2649" spans="1:1" x14ac:dyDescent="0.3">
      <c r="A2649" t="s">
        <v>2189</v>
      </c>
    </row>
    <row r="2650" spans="1:1" x14ac:dyDescent="0.3">
      <c r="A2650" t="s">
        <v>2080</v>
      </c>
    </row>
    <row r="2651" spans="1:1" x14ac:dyDescent="0.3">
      <c r="A2651" t="s">
        <v>2088</v>
      </c>
    </row>
    <row r="2652" spans="1:1" x14ac:dyDescent="0.3">
      <c r="A2652" t="s">
        <v>2089</v>
      </c>
    </row>
    <row r="2654" spans="1:1" x14ac:dyDescent="0.3">
      <c r="A2654" t="s">
        <v>771</v>
      </c>
    </row>
    <row r="2655" spans="1:1" x14ac:dyDescent="0.3">
      <c r="A2655" t="s">
        <v>2090</v>
      </c>
    </row>
    <row r="2656" spans="1:1" x14ac:dyDescent="0.3">
      <c r="A2656" t="s">
        <v>2090</v>
      </c>
    </row>
    <row r="2657" spans="1:1" x14ac:dyDescent="0.3">
      <c r="A2657" t="s">
        <v>2090</v>
      </c>
    </row>
    <row r="2658" spans="1:1" x14ac:dyDescent="0.3">
      <c r="A2658" t="s">
        <v>2090</v>
      </c>
    </row>
    <row r="2659" spans="1:1" x14ac:dyDescent="0.3">
      <c r="A2659" t="s">
        <v>2090</v>
      </c>
    </row>
    <row r="2661" spans="1:1" x14ac:dyDescent="0.3">
      <c r="A2661" t="s">
        <v>509</v>
      </c>
    </row>
    <row r="2662" spans="1:1" x14ac:dyDescent="0.3">
      <c r="A2662" t="s">
        <v>757</v>
      </c>
    </row>
    <row r="2663" spans="1:1" x14ac:dyDescent="0.3">
      <c r="A2663" t="s">
        <v>864</v>
      </c>
    </row>
    <row r="2664" spans="1:1" x14ac:dyDescent="0.3">
      <c r="A2664" t="s">
        <v>865</v>
      </c>
    </row>
    <row r="2665" spans="1:1" x14ac:dyDescent="0.3">
      <c r="A2665" t="s">
        <v>760</v>
      </c>
    </row>
    <row r="2666" spans="1:1" x14ac:dyDescent="0.3">
      <c r="A2666" t="s">
        <v>787</v>
      </c>
    </row>
    <row r="2667" spans="1:1" x14ac:dyDescent="0.3">
      <c r="A2667">
        <f>-3.17 -3.17 -3.17 -3.17 -3.17 -3.17 -3.17 -3.17 -3.17 -3.17 -3.17</f>
        <v>-34.870000000000005</v>
      </c>
    </row>
    <row r="2668" spans="1:1" x14ac:dyDescent="0.3">
      <c r="A2668" t="s">
        <v>846</v>
      </c>
    </row>
    <row r="2669" spans="1:1" x14ac:dyDescent="0.3">
      <c r="A2669">
        <f>-0.37  -0.37  -0.369  -0.369  -0.368  -0.366  -0.365  -0.364  -0.363  -0.361  -0.36</f>
        <v>-4.0250000000000004</v>
      </c>
    </row>
    <row r="2670" spans="1:1" x14ac:dyDescent="0.3">
      <c r="A2670">
        <f>-1.37  -1.37  -1.37  -1.37  -1.37  -1.37  -1.37  -1.37  -1.37  -1.369  -1.369</f>
        <v>-15.068000000000001</v>
      </c>
    </row>
    <row r="2671" spans="1:1" x14ac:dyDescent="0.3">
      <c r="A2671">
        <f>-2.366  -2.366  -2.366  -2.366  -2.366  -2.367  -2.367  -2.367  -2.367  -2.367  -2.367</f>
        <v>-26.032000000000004</v>
      </c>
    </row>
    <row r="2672" spans="1:1" x14ac:dyDescent="0.3">
      <c r="A2672">
        <f>-3.067  -3.067  -3.066  -3.066  -3.066  -3.066  -3.066  -3.067  -3.067  -3.067  -3.067</f>
        <v>-33.731999999999999</v>
      </c>
    </row>
    <row r="2673" spans="1:1" x14ac:dyDescent="0.3">
      <c r="A2673">
        <f>-3.17  -3.17  -3.17  -3.17  -3.17  -3.17  -3.17  -3.17  -3.17  -3.17  -3.17</f>
        <v>-34.870000000000005</v>
      </c>
    </row>
    <row r="2675" spans="1:1" x14ac:dyDescent="0.3">
      <c r="A2675" t="s">
        <v>847</v>
      </c>
    </row>
    <row r="2676" spans="1:1" x14ac:dyDescent="0.3">
      <c r="A2676" t="s">
        <v>2184</v>
      </c>
    </row>
    <row r="2677" spans="1:1" x14ac:dyDescent="0.3">
      <c r="A2677" t="s">
        <v>2190</v>
      </c>
    </row>
    <row r="2678" spans="1:1" x14ac:dyDescent="0.3">
      <c r="A2678" t="s">
        <v>2229</v>
      </c>
    </row>
    <row r="2679" spans="1:1" x14ac:dyDescent="0.3">
      <c r="A2679" t="s">
        <v>2230</v>
      </c>
    </row>
    <row r="2680" spans="1:1" x14ac:dyDescent="0.3">
      <c r="A2680" t="s">
        <v>2231</v>
      </c>
    </row>
    <row r="2682" spans="1:1" x14ac:dyDescent="0.3">
      <c r="A2682" t="s">
        <v>848</v>
      </c>
    </row>
    <row r="2683" spans="1:1" x14ac:dyDescent="0.3">
      <c r="A2683" t="s">
        <v>2188</v>
      </c>
    </row>
    <row r="2684" spans="1:1" x14ac:dyDescent="0.3">
      <c r="A2684" t="s">
        <v>2189</v>
      </c>
    </row>
    <row r="2685" spans="1:1" x14ac:dyDescent="0.3">
      <c r="A2685" t="s">
        <v>2080</v>
      </c>
    </row>
    <row r="2686" spans="1:1" x14ac:dyDescent="0.3">
      <c r="A2686" t="s">
        <v>2094</v>
      </c>
    </row>
    <row r="2687" spans="1:1" x14ac:dyDescent="0.3">
      <c r="A2687" t="s">
        <v>2095</v>
      </c>
    </row>
    <row r="2689" spans="1:1" x14ac:dyDescent="0.3">
      <c r="A2689" t="s">
        <v>771</v>
      </c>
    </row>
    <row r="2690" spans="1:1" x14ac:dyDescent="0.3">
      <c r="A2690" t="s">
        <v>1723</v>
      </c>
    </row>
    <row r="2691" spans="1:1" x14ac:dyDescent="0.3">
      <c r="A2691" t="s">
        <v>1723</v>
      </c>
    </row>
    <row r="2692" spans="1:1" x14ac:dyDescent="0.3">
      <c r="A2692" t="s">
        <v>1723</v>
      </c>
    </row>
    <row r="2693" spans="1:1" x14ac:dyDescent="0.3">
      <c r="A2693" t="s">
        <v>1723</v>
      </c>
    </row>
    <row r="2694" spans="1:1" x14ac:dyDescent="0.3">
      <c r="A2694" t="s">
        <v>1723</v>
      </c>
    </row>
    <row r="2696" spans="1:1" x14ac:dyDescent="0.3">
      <c r="A2696" t="s">
        <v>510</v>
      </c>
    </row>
    <row r="2697" spans="1:1" x14ac:dyDescent="0.3">
      <c r="A2697" t="s">
        <v>757</v>
      </c>
    </row>
    <row r="2698" spans="1:1" x14ac:dyDescent="0.3">
      <c r="A2698" t="s">
        <v>864</v>
      </c>
    </row>
    <row r="2699" spans="1:1" x14ac:dyDescent="0.3">
      <c r="A2699" t="s">
        <v>865</v>
      </c>
    </row>
    <row r="2700" spans="1:1" x14ac:dyDescent="0.3">
      <c r="A2700" t="s">
        <v>760</v>
      </c>
    </row>
    <row r="2701" spans="1:1" x14ac:dyDescent="0.3">
      <c r="A2701" t="s">
        <v>788</v>
      </c>
    </row>
    <row r="2702" spans="1:1" x14ac:dyDescent="0.3">
      <c r="A2702">
        <f>-3.17 -3.167 -3.164 -3.161 -3.158 -3.155 -3.152 -3.149 -3.146 -3.143 -3.14</f>
        <v>-34.704999999999998</v>
      </c>
    </row>
    <row r="2703" spans="1:1" x14ac:dyDescent="0.3">
      <c r="A2703" t="s">
        <v>846</v>
      </c>
    </row>
    <row r="2704" spans="1:1" x14ac:dyDescent="0.3">
      <c r="A2704">
        <f>-0.37  -0.37  -0.37  -0.369  -0.368  -0.366  -0.365  -0.364  -0.363  -0.361  -0.36</f>
        <v>-4.0260000000000007</v>
      </c>
    </row>
    <row r="2705" spans="1:1" x14ac:dyDescent="0.3">
      <c r="A2705">
        <f>-1.37  -1.37  -1.37  -1.37  -1.37  -1.37  -1.37  -1.37  -1.37  -1.369  -1.369</f>
        <v>-15.068000000000001</v>
      </c>
    </row>
    <row r="2706" spans="1:1" x14ac:dyDescent="0.3">
      <c r="A2706">
        <f>-2.366  -2.366  -2.366  -2.366  -2.366  -2.366  -2.367  -2.367  -2.367  -2.367  -2.367</f>
        <v>-26.031000000000002</v>
      </c>
    </row>
    <row r="2707" spans="1:1" x14ac:dyDescent="0.3">
      <c r="A2707">
        <f>-3.067  -3.067  -3.066  -3.065  -3.066  -3.067  -3.066  -3.065  -3.063  -3.061  -3.059</f>
        <v>-33.711999999999996</v>
      </c>
    </row>
    <row r="2708" spans="1:1" x14ac:dyDescent="0.3">
      <c r="A2708">
        <f>-3.17  -3.167  -3.164  -3.161  -3.158  -3.155  -3.152  -3.149  -3.146  -3.143  -3.14</f>
        <v>-34.704999999999998</v>
      </c>
    </row>
    <row r="2710" spans="1:1" x14ac:dyDescent="0.3">
      <c r="A2710" t="s">
        <v>847</v>
      </c>
    </row>
    <row r="2711" spans="1:1" x14ac:dyDescent="0.3">
      <c r="A2711" t="s">
        <v>2184</v>
      </c>
    </row>
    <row r="2712" spans="1:1" x14ac:dyDescent="0.3">
      <c r="A2712" t="s">
        <v>2232</v>
      </c>
    </row>
    <row r="2713" spans="1:1" x14ac:dyDescent="0.3">
      <c r="A2713" t="s">
        <v>2182</v>
      </c>
    </row>
    <row r="2714" spans="1:1" x14ac:dyDescent="0.3">
      <c r="A2714" t="s">
        <v>2233</v>
      </c>
    </row>
    <row r="2715" spans="1:1" x14ac:dyDescent="0.3">
      <c r="A2715" t="s">
        <v>2177</v>
      </c>
    </row>
    <row r="2717" spans="1:1" x14ac:dyDescent="0.3">
      <c r="A2717" t="s">
        <v>848</v>
      </c>
    </row>
    <row r="2718" spans="1:1" x14ac:dyDescent="0.3">
      <c r="A2718" t="s">
        <v>2195</v>
      </c>
    </row>
    <row r="2719" spans="1:1" x14ac:dyDescent="0.3">
      <c r="A2719" t="s">
        <v>2189</v>
      </c>
    </row>
    <row r="2720" spans="1:1" x14ac:dyDescent="0.3">
      <c r="A2720" t="s">
        <v>2099</v>
      </c>
    </row>
    <row r="2721" spans="1:1" x14ac:dyDescent="0.3">
      <c r="A2721" t="s">
        <v>2100</v>
      </c>
    </row>
    <row r="2722" spans="1:1" x14ac:dyDescent="0.3">
      <c r="A2722" t="s">
        <v>2101</v>
      </c>
    </row>
    <row r="2724" spans="1:1" x14ac:dyDescent="0.3">
      <c r="A2724" t="s">
        <v>771</v>
      </c>
    </row>
    <row r="2725" spans="1:1" x14ac:dyDescent="0.3">
      <c r="A2725" t="s">
        <v>2083</v>
      </c>
    </row>
    <row r="2726" spans="1:1" x14ac:dyDescent="0.3">
      <c r="A2726" t="s">
        <v>2083</v>
      </c>
    </row>
    <row r="2727" spans="1:1" x14ac:dyDescent="0.3">
      <c r="A2727" t="s">
        <v>2083</v>
      </c>
    </row>
    <row r="2728" spans="1:1" x14ac:dyDescent="0.3">
      <c r="A2728" t="s">
        <v>2083</v>
      </c>
    </row>
    <row r="2729" spans="1:1" x14ac:dyDescent="0.3">
      <c r="A2729" t="s">
        <v>2083</v>
      </c>
    </row>
    <row r="2731" spans="1:1" x14ac:dyDescent="0.3">
      <c r="A2731" t="s">
        <v>511</v>
      </c>
    </row>
    <row r="2732" spans="1:1" x14ac:dyDescent="0.3">
      <c r="A2732" t="s">
        <v>757</v>
      </c>
    </row>
    <row r="2733" spans="1:1" x14ac:dyDescent="0.3">
      <c r="A2733" t="s">
        <v>864</v>
      </c>
    </row>
    <row r="2734" spans="1:1" x14ac:dyDescent="0.3">
      <c r="A2734" t="s">
        <v>865</v>
      </c>
    </row>
    <row r="2735" spans="1:1" x14ac:dyDescent="0.3">
      <c r="A2735" t="s">
        <v>760</v>
      </c>
    </row>
    <row r="2736" spans="1:1" x14ac:dyDescent="0.3">
      <c r="A2736">
        <f>-3.16 -0.003</f>
        <v>-3.1630000000000003</v>
      </c>
    </row>
    <row r="2737" spans="1:1" x14ac:dyDescent="0.3">
      <c r="A2737">
        <f>-3.16 -3.163 -3.166 -3.169 -3.172 -3.175 -3.178 -3.181 -3.184 -3.187 -3.19</f>
        <v>-34.925000000000004</v>
      </c>
    </row>
    <row r="2738" spans="1:1" x14ac:dyDescent="0.3">
      <c r="A2738" t="s">
        <v>846</v>
      </c>
    </row>
    <row r="2739" spans="1:1" x14ac:dyDescent="0.3">
      <c r="A2739">
        <f>-0.37  -0.37  -0.369  -0.369  -0.368  -0.367  -0.365  -0.364  -0.363  -0.361  -0.36</f>
        <v>-4.0260000000000007</v>
      </c>
    </row>
    <row r="2740" spans="1:1" x14ac:dyDescent="0.3">
      <c r="A2740">
        <f>-1.37  -1.37  -1.37  -1.37  -1.37  -1.37  -1.37  -1.37  -1.37  -1.369  -1.369</f>
        <v>-15.068000000000001</v>
      </c>
    </row>
    <row r="2741" spans="1:1" x14ac:dyDescent="0.3">
      <c r="A2741">
        <f>-2.365  -2.365  -2.366  -2.366  -2.366  -2.367  -2.367  -2.367  -2.367  -2.367  -2.367</f>
        <v>-26.030000000000005</v>
      </c>
    </row>
    <row r="2742" spans="1:1" x14ac:dyDescent="0.3">
      <c r="A2742">
        <f>-3.06  -3.059  -3.059  -3.058  -3.057  -3.057  -3.059  -3.061  -3.063  -3.066  -3.068</f>
        <v>-33.667000000000002</v>
      </c>
    </row>
    <row r="2743" spans="1:1" x14ac:dyDescent="0.3">
      <c r="A2743">
        <f>-3.16  -3.163  -3.166  -3.169  -3.172  -3.175  -3.178  -3.181  -3.184  -3.187  -3.19</f>
        <v>-34.925000000000004</v>
      </c>
    </row>
    <row r="2745" spans="1:1" x14ac:dyDescent="0.3">
      <c r="A2745" t="s">
        <v>847</v>
      </c>
    </row>
    <row r="2746" spans="1:1" x14ac:dyDescent="0.3">
      <c r="A2746" t="s">
        <v>2184</v>
      </c>
    </row>
    <row r="2747" spans="1:1" x14ac:dyDescent="0.3">
      <c r="A2747" t="s">
        <v>2211</v>
      </c>
    </row>
    <row r="2748" spans="1:1" x14ac:dyDescent="0.3">
      <c r="A2748" t="s">
        <v>2234</v>
      </c>
    </row>
    <row r="2749" spans="1:1" x14ac:dyDescent="0.3">
      <c r="A2749" t="s">
        <v>2235</v>
      </c>
    </row>
    <row r="2750" spans="1:1" x14ac:dyDescent="0.3">
      <c r="A2750" t="s">
        <v>2236</v>
      </c>
    </row>
    <row r="2752" spans="1:1" x14ac:dyDescent="0.3">
      <c r="A2752" t="s">
        <v>848</v>
      </c>
    </row>
    <row r="2753" spans="1:1" x14ac:dyDescent="0.3">
      <c r="A2753" t="s">
        <v>2188</v>
      </c>
    </row>
    <row r="2754" spans="1:1" x14ac:dyDescent="0.3">
      <c r="A2754" t="s">
        <v>2189</v>
      </c>
    </row>
    <row r="2755" spans="1:1" x14ac:dyDescent="0.3">
      <c r="A2755" t="s">
        <v>2080</v>
      </c>
    </row>
    <row r="2756" spans="1:1" x14ac:dyDescent="0.3">
      <c r="A2756" t="s">
        <v>2105</v>
      </c>
    </row>
    <row r="2757" spans="1:1" x14ac:dyDescent="0.3">
      <c r="A2757" t="s">
        <v>2106</v>
      </c>
    </row>
    <row r="2759" spans="1:1" x14ac:dyDescent="0.3">
      <c r="A2759" t="s">
        <v>771</v>
      </c>
    </row>
    <row r="2760" spans="1:1" x14ac:dyDescent="0.3">
      <c r="A2760" t="s">
        <v>2107</v>
      </c>
    </row>
    <row r="2761" spans="1:1" x14ac:dyDescent="0.3">
      <c r="A2761" t="s">
        <v>2107</v>
      </c>
    </row>
    <row r="2762" spans="1:1" x14ac:dyDescent="0.3">
      <c r="A2762" t="s">
        <v>2107</v>
      </c>
    </row>
    <row r="2763" spans="1:1" x14ac:dyDescent="0.3">
      <c r="A2763" t="s">
        <v>2107</v>
      </c>
    </row>
    <row r="2764" spans="1:1" x14ac:dyDescent="0.3">
      <c r="A2764" t="s">
        <v>2107</v>
      </c>
    </row>
    <row r="2766" spans="1:1" x14ac:dyDescent="0.3">
      <c r="A2766" t="s">
        <v>512</v>
      </c>
    </row>
    <row r="2767" spans="1:1" x14ac:dyDescent="0.3">
      <c r="A2767" t="s">
        <v>757</v>
      </c>
    </row>
    <row r="2768" spans="1:1" x14ac:dyDescent="0.3">
      <c r="A2768" t="s">
        <v>864</v>
      </c>
    </row>
    <row r="2769" spans="1:1" x14ac:dyDescent="0.3">
      <c r="A2769" t="s">
        <v>865</v>
      </c>
    </row>
    <row r="2770" spans="1:1" x14ac:dyDescent="0.3">
      <c r="A2770" t="s">
        <v>760</v>
      </c>
    </row>
    <row r="2771" spans="1:1" x14ac:dyDescent="0.3">
      <c r="A2771" t="s">
        <v>789</v>
      </c>
    </row>
    <row r="2772" spans="1:1" x14ac:dyDescent="0.3">
      <c r="A2772">
        <f>-3.16 -3.16 -3.16 -3.16 -3.16 -3.16 -3.16 -3.16 -3.16 -3.16 -3.16</f>
        <v>-34.760000000000005</v>
      </c>
    </row>
    <row r="2773" spans="1:1" x14ac:dyDescent="0.3">
      <c r="A2773" t="s">
        <v>846</v>
      </c>
    </row>
    <row r="2774" spans="1:1" x14ac:dyDescent="0.3">
      <c r="A2774">
        <f>-0.37  -0.37  -0.369  -0.369  -0.368  -0.366  -0.365  -0.364  -0.363  -0.361  -0.36</f>
        <v>-4.0250000000000004</v>
      </c>
    </row>
    <row r="2775" spans="1:1" x14ac:dyDescent="0.3">
      <c r="A2775">
        <f>-1.37  -1.37  -1.37  -1.37  -1.37  -1.37  -1.37  -1.37  -1.37  -1.369  -1.369</f>
        <v>-15.068000000000001</v>
      </c>
    </row>
    <row r="2776" spans="1:1" x14ac:dyDescent="0.3">
      <c r="A2776">
        <f>-2.365  -2.365  -2.366  -2.366  -2.366  -2.366  -2.367  -2.367  -2.367  -2.367  -2.367</f>
        <v>-26.029000000000003</v>
      </c>
    </row>
    <row r="2777" spans="1:1" x14ac:dyDescent="0.3">
      <c r="A2777">
        <f>-3.06  -3.06  -3.059  -3.058  -3.058  -3.058  -3.059  -3.059  -3.059  -3.06  -3.06</f>
        <v>-33.650000000000006</v>
      </c>
    </row>
    <row r="2778" spans="1:1" x14ac:dyDescent="0.3">
      <c r="A2778">
        <f>-3.16  -3.16  -3.16  -3.16  -3.16  -3.16  -3.16  -3.16  -3.16  -3.16  -3.16</f>
        <v>-34.760000000000005</v>
      </c>
    </row>
    <row r="2780" spans="1:1" x14ac:dyDescent="0.3">
      <c r="A2780" t="s">
        <v>847</v>
      </c>
    </row>
    <row r="2781" spans="1:1" x14ac:dyDescent="0.3">
      <c r="A2781" t="s">
        <v>2184</v>
      </c>
    </row>
    <row r="2782" spans="1:1" x14ac:dyDescent="0.3">
      <c r="A2782" t="s">
        <v>2237</v>
      </c>
    </row>
    <row r="2783" spans="1:1" x14ac:dyDescent="0.3">
      <c r="A2783" t="s">
        <v>2238</v>
      </c>
    </row>
    <row r="2784" spans="1:1" x14ac:dyDescent="0.3">
      <c r="A2784" t="s">
        <v>2181</v>
      </c>
    </row>
    <row r="2785" spans="1:1" x14ac:dyDescent="0.3">
      <c r="A2785" t="s">
        <v>2109</v>
      </c>
    </row>
    <row r="2787" spans="1:1" x14ac:dyDescent="0.3">
      <c r="A2787" t="s">
        <v>848</v>
      </c>
    </row>
    <row r="2788" spans="1:1" x14ac:dyDescent="0.3">
      <c r="A2788" t="s">
        <v>2188</v>
      </c>
    </row>
    <row r="2789" spans="1:1" x14ac:dyDescent="0.3">
      <c r="A2789" t="s">
        <v>2189</v>
      </c>
    </row>
    <row r="2790" spans="1:1" x14ac:dyDescent="0.3">
      <c r="A2790" t="s">
        <v>2080</v>
      </c>
    </row>
    <row r="2791" spans="1:1" x14ac:dyDescent="0.3">
      <c r="A2791" t="s">
        <v>2110</v>
      </c>
    </row>
    <row r="2792" spans="1:1" x14ac:dyDescent="0.3">
      <c r="A2792" t="s">
        <v>2111</v>
      </c>
    </row>
    <row r="2794" spans="1:1" x14ac:dyDescent="0.3">
      <c r="A2794" t="s">
        <v>771</v>
      </c>
    </row>
    <row r="2795" spans="1:1" x14ac:dyDescent="0.3">
      <c r="A2795" t="s">
        <v>1723</v>
      </c>
    </row>
    <row r="2796" spans="1:1" x14ac:dyDescent="0.3">
      <c r="A2796" t="s">
        <v>1723</v>
      </c>
    </row>
    <row r="2797" spans="1:1" x14ac:dyDescent="0.3">
      <c r="A2797" t="s">
        <v>1723</v>
      </c>
    </row>
    <row r="2798" spans="1:1" x14ac:dyDescent="0.3">
      <c r="A2798" t="s">
        <v>1723</v>
      </c>
    </row>
    <row r="2799" spans="1:1" x14ac:dyDescent="0.3">
      <c r="A2799" t="s">
        <v>1723</v>
      </c>
    </row>
    <row r="2801" spans="1:1" x14ac:dyDescent="0.3">
      <c r="A2801" t="s">
        <v>513</v>
      </c>
    </row>
    <row r="2802" spans="1:1" x14ac:dyDescent="0.3">
      <c r="A2802" t="s">
        <v>757</v>
      </c>
    </row>
    <row r="2803" spans="1:1" x14ac:dyDescent="0.3">
      <c r="A2803" t="s">
        <v>864</v>
      </c>
    </row>
    <row r="2804" spans="1:1" x14ac:dyDescent="0.3">
      <c r="A2804" t="s">
        <v>865</v>
      </c>
    </row>
    <row r="2805" spans="1:1" x14ac:dyDescent="0.3">
      <c r="A2805" t="s">
        <v>760</v>
      </c>
    </row>
    <row r="2806" spans="1:1" x14ac:dyDescent="0.3">
      <c r="A2806" t="s">
        <v>790</v>
      </c>
    </row>
    <row r="2807" spans="1:1" x14ac:dyDescent="0.3">
      <c r="A2807">
        <f>-3.16 -3.157 -3.154 -3.151 -3.148 -3.145 -3.142 -3.139 -3.136 -3.133 -3.13</f>
        <v>-34.594999999999999</v>
      </c>
    </row>
    <row r="2808" spans="1:1" x14ac:dyDescent="0.3">
      <c r="A2808" t="s">
        <v>846</v>
      </c>
    </row>
    <row r="2809" spans="1:1" x14ac:dyDescent="0.3">
      <c r="A2809">
        <f>-0.37  -0.37  -0.37  -0.369  -0.368  -0.366  -0.365  -0.364  -0.363  -0.361  -0.36</f>
        <v>-4.0260000000000007</v>
      </c>
    </row>
    <row r="2810" spans="1:1" x14ac:dyDescent="0.3">
      <c r="A2810">
        <f>-1.37  -1.37  -1.37  -1.37  -1.37  -1.37  -1.37  -1.37  -1.37  -1.369  -1.369</f>
        <v>-15.068000000000001</v>
      </c>
    </row>
    <row r="2811" spans="1:1" x14ac:dyDescent="0.3">
      <c r="A2811">
        <f>-2.365  -2.365  -2.365  -2.366  -2.366  -2.366  -2.367  -2.367  -2.367  -2.367  -2.367</f>
        <v>-26.028000000000002</v>
      </c>
    </row>
    <row r="2812" spans="1:1" x14ac:dyDescent="0.3">
      <c r="A2812">
        <f>-3.06  -3.06  -3.058  -3.058  -3.059  -3.059  -3.059  -3.057  -3.055  -3.053  -3.051</f>
        <v>-33.629000000000005</v>
      </c>
    </row>
    <row r="2813" spans="1:1" x14ac:dyDescent="0.3">
      <c r="A2813">
        <f>-3.16  -3.157  -3.154  -3.151  -3.148  -3.145  -3.142  -3.139  -3.136  -3.133  -3.13</f>
        <v>-34.594999999999999</v>
      </c>
    </row>
    <row r="2815" spans="1:1" x14ac:dyDescent="0.3">
      <c r="A2815" t="s">
        <v>847</v>
      </c>
    </row>
    <row r="2816" spans="1:1" x14ac:dyDescent="0.3">
      <c r="A2816" t="s">
        <v>2184</v>
      </c>
    </row>
    <row r="2817" spans="1:1" x14ac:dyDescent="0.3">
      <c r="A2817" t="s">
        <v>2200</v>
      </c>
    </row>
    <row r="2818" spans="1:1" x14ac:dyDescent="0.3">
      <c r="A2818" t="s">
        <v>2239</v>
      </c>
    </row>
    <row r="2819" spans="1:1" x14ac:dyDescent="0.3">
      <c r="A2819" t="s">
        <v>2183</v>
      </c>
    </row>
    <row r="2820" spans="1:1" x14ac:dyDescent="0.3">
      <c r="A2820" t="s">
        <v>2240</v>
      </c>
    </row>
    <row r="2822" spans="1:1" x14ac:dyDescent="0.3">
      <c r="A2822" t="s">
        <v>848</v>
      </c>
    </row>
    <row r="2823" spans="1:1" x14ac:dyDescent="0.3">
      <c r="A2823" t="s">
        <v>2195</v>
      </c>
    </row>
    <row r="2824" spans="1:1" x14ac:dyDescent="0.3">
      <c r="A2824" t="s">
        <v>2189</v>
      </c>
    </row>
    <row r="2825" spans="1:1" x14ac:dyDescent="0.3">
      <c r="A2825" t="s">
        <v>2099</v>
      </c>
    </row>
    <row r="2826" spans="1:1" x14ac:dyDescent="0.3">
      <c r="A2826" t="s">
        <v>2115</v>
      </c>
    </row>
    <row r="2827" spans="1:1" x14ac:dyDescent="0.3">
      <c r="A2827" t="s">
        <v>2116</v>
      </c>
    </row>
    <row r="2829" spans="1:1" x14ac:dyDescent="0.3">
      <c r="A2829" t="s">
        <v>771</v>
      </c>
    </row>
    <row r="2830" spans="1:1" x14ac:dyDescent="0.3">
      <c r="A2830" t="s">
        <v>2117</v>
      </c>
    </row>
    <row r="2831" spans="1:1" x14ac:dyDescent="0.3">
      <c r="A2831" t="s">
        <v>2117</v>
      </c>
    </row>
    <row r="2832" spans="1:1" x14ac:dyDescent="0.3">
      <c r="A2832" t="s">
        <v>2117</v>
      </c>
    </row>
    <row r="2833" spans="1:1" x14ac:dyDescent="0.3">
      <c r="A2833" t="s">
        <v>2117</v>
      </c>
    </row>
    <row r="2834" spans="1:1" x14ac:dyDescent="0.3">
      <c r="A2834" t="s">
        <v>2117</v>
      </c>
    </row>
    <row r="2836" spans="1:1" x14ac:dyDescent="0.3">
      <c r="A2836" t="s">
        <v>514</v>
      </c>
    </row>
    <row r="2837" spans="1:1" x14ac:dyDescent="0.3">
      <c r="A2837" t="s">
        <v>757</v>
      </c>
    </row>
    <row r="2838" spans="1:1" x14ac:dyDescent="0.3">
      <c r="A2838" t="s">
        <v>866</v>
      </c>
    </row>
    <row r="2839" spans="1:1" x14ac:dyDescent="0.3">
      <c r="A2839" t="s">
        <v>867</v>
      </c>
    </row>
    <row r="2840" spans="1:1" x14ac:dyDescent="0.3">
      <c r="A2840" t="s">
        <v>760</v>
      </c>
    </row>
    <row r="2841" spans="1:1" x14ac:dyDescent="0.3">
      <c r="A2841">
        <f>-3.24 -0.003</f>
        <v>-3.2430000000000003</v>
      </c>
    </row>
    <row r="2842" spans="1:1" x14ac:dyDescent="0.3">
      <c r="A2842">
        <f>-3.24 -3.243 -3.246 -3.249 -3.252 -3.255 -3.258 -3.261 -3.264 -3.267 -3.27</f>
        <v>-35.805</v>
      </c>
    </row>
    <row r="2843" spans="1:1" x14ac:dyDescent="0.3">
      <c r="A2843" t="s">
        <v>846</v>
      </c>
    </row>
    <row r="2844" spans="1:1" x14ac:dyDescent="0.3">
      <c r="A2844">
        <f>-0.321  -0.324  -0.326  -0.329  -0.33  -0.332  -0.333  -0.335  -0.336  -0.338  -0.34</f>
        <v>-3.6440000000000001</v>
      </c>
    </row>
    <row r="2845" spans="1:1" x14ac:dyDescent="0.3">
      <c r="A2845">
        <f>-1.321  -1.321  -1.321  -1.32  -1.32  -1.321  -1.322  -1.323  -1.323  -1.325  -1.326</f>
        <v>-14.543000000000001</v>
      </c>
    </row>
    <row r="2846" spans="1:1" x14ac:dyDescent="0.3">
      <c r="A2846">
        <f>-2.318  -2.318  -2.318  -2.318  -2.318  -2.318  -2.318  -2.318  -2.318  -2.318  -2.319</f>
        <v>-25.499000000000002</v>
      </c>
    </row>
    <row r="2847" spans="1:1" x14ac:dyDescent="0.3">
      <c r="A2847">
        <f>-3.094  -3.093  -3.093  -3.092  -3.091  -3.091  -3.091  -3.093  -3.094  -3.096  -3.098</f>
        <v>-34.026000000000003</v>
      </c>
    </row>
    <row r="2848" spans="1:1" x14ac:dyDescent="0.3">
      <c r="A2848">
        <f>-3.24  -3.243  -3.246  -3.249  -3.252  -3.255  -3.258  -3.261  -3.264  -3.267  -3.27</f>
        <v>-35.805</v>
      </c>
    </row>
    <row r="2850" spans="1:1" x14ac:dyDescent="0.3">
      <c r="A2850" t="s">
        <v>847</v>
      </c>
    </row>
    <row r="2851" spans="1:1" x14ac:dyDescent="0.3">
      <c r="A2851" t="s">
        <v>868</v>
      </c>
    </row>
    <row r="2852" spans="1:1" x14ac:dyDescent="0.3">
      <c r="A2852" t="s">
        <v>2241</v>
      </c>
    </row>
    <row r="2853" spans="1:1" x14ac:dyDescent="0.3">
      <c r="A2853" t="s">
        <v>2242</v>
      </c>
    </row>
    <row r="2854" spans="1:1" x14ac:dyDescent="0.3">
      <c r="A2854" t="s">
        <v>2243</v>
      </c>
    </row>
    <row r="2855" spans="1:1" x14ac:dyDescent="0.3">
      <c r="A2855" t="s">
        <v>2244</v>
      </c>
    </row>
    <row r="2857" spans="1:1" x14ac:dyDescent="0.3">
      <c r="A2857" t="s">
        <v>848</v>
      </c>
    </row>
    <row r="2858" spans="1:1" x14ac:dyDescent="0.3">
      <c r="A2858" t="s">
        <v>873</v>
      </c>
    </row>
    <row r="2859" spans="1:1" x14ac:dyDescent="0.3">
      <c r="A2859" t="s">
        <v>874</v>
      </c>
    </row>
    <row r="2860" spans="1:1" x14ac:dyDescent="0.3">
      <c r="A2860" t="s">
        <v>875</v>
      </c>
    </row>
    <row r="2861" spans="1:1" x14ac:dyDescent="0.3">
      <c r="A2861" t="s">
        <v>2245</v>
      </c>
    </row>
    <row r="2862" spans="1:1" x14ac:dyDescent="0.3">
      <c r="A2862" t="s">
        <v>2246</v>
      </c>
    </row>
    <row r="2864" spans="1:1" x14ac:dyDescent="0.3">
      <c r="A2864" t="s">
        <v>771</v>
      </c>
    </row>
    <row r="2865" spans="1:1" x14ac:dyDescent="0.3">
      <c r="A2865" t="s">
        <v>2247</v>
      </c>
    </row>
    <row r="2866" spans="1:1" x14ac:dyDescent="0.3">
      <c r="A2866" t="s">
        <v>2247</v>
      </c>
    </row>
    <row r="2867" spans="1:1" x14ac:dyDescent="0.3">
      <c r="A2867" t="s">
        <v>2247</v>
      </c>
    </row>
    <row r="2868" spans="1:1" x14ac:dyDescent="0.3">
      <c r="A2868" t="s">
        <v>2247</v>
      </c>
    </row>
    <row r="2869" spans="1:1" x14ac:dyDescent="0.3">
      <c r="A2869" t="s">
        <v>2247</v>
      </c>
    </row>
    <row r="2871" spans="1:1" x14ac:dyDescent="0.3">
      <c r="A2871" t="s">
        <v>515</v>
      </c>
    </row>
    <row r="2872" spans="1:1" x14ac:dyDescent="0.3">
      <c r="A2872" t="s">
        <v>757</v>
      </c>
    </row>
    <row r="2873" spans="1:1" x14ac:dyDescent="0.3">
      <c r="A2873" t="s">
        <v>866</v>
      </c>
    </row>
    <row r="2874" spans="1:1" x14ac:dyDescent="0.3">
      <c r="A2874" t="s">
        <v>867</v>
      </c>
    </row>
    <row r="2875" spans="1:1" x14ac:dyDescent="0.3">
      <c r="A2875" t="s">
        <v>760</v>
      </c>
    </row>
    <row r="2876" spans="1:1" x14ac:dyDescent="0.3">
      <c r="A2876" t="s">
        <v>773</v>
      </c>
    </row>
    <row r="2877" spans="1:1" x14ac:dyDescent="0.3">
      <c r="A2877">
        <f>-3.24 -3.24 -3.24 -3.24 -3.24 -3.24 -3.24 -3.24 -3.24 -3.24 -3.24</f>
        <v>-35.640000000000015</v>
      </c>
    </row>
    <row r="2878" spans="1:1" x14ac:dyDescent="0.3">
      <c r="A2878" t="s">
        <v>846</v>
      </c>
    </row>
    <row r="2879" spans="1:1" x14ac:dyDescent="0.3">
      <c r="A2879">
        <f>-0.321  -0.324  -0.326  -0.329  -0.33  -0.332  -0.333  -0.335  -0.336  -0.338  -0.34</f>
        <v>-3.6440000000000001</v>
      </c>
    </row>
    <row r="2880" spans="1:1" x14ac:dyDescent="0.3">
      <c r="A2880">
        <f>-1.321  -1.321  -1.321  -1.32  -1.32  -1.321  -1.322  -1.323  -1.323  -1.325  -1.326</f>
        <v>-14.543000000000001</v>
      </c>
    </row>
    <row r="2881" spans="1:1" x14ac:dyDescent="0.3">
      <c r="A2881">
        <f>-2.318  -2.318  -2.318  -2.318  -2.318  -2.318  -2.318  -2.318  -2.318  -2.318  -2.319</f>
        <v>-25.499000000000002</v>
      </c>
    </row>
    <row r="2882" spans="1:1" x14ac:dyDescent="0.3">
      <c r="A2882">
        <f>-3.094  -3.094  -3.093  -3.092  -3.092  -3.092  -3.092  -3.092  -3.092  -3.092  -3.092</f>
        <v>-34.016999999999996</v>
      </c>
    </row>
    <row r="2883" spans="1:1" x14ac:dyDescent="0.3">
      <c r="A2883">
        <f>-3.24  -3.24  -3.24  -3.24  -3.24  -3.24  -3.24  -3.24  -3.24  -3.24  -3.24</f>
        <v>-35.640000000000015</v>
      </c>
    </row>
    <row r="2885" spans="1:1" x14ac:dyDescent="0.3">
      <c r="A2885" t="s">
        <v>847</v>
      </c>
    </row>
    <row r="2886" spans="1:1" x14ac:dyDescent="0.3">
      <c r="A2886" t="s">
        <v>868</v>
      </c>
    </row>
    <row r="2887" spans="1:1" x14ac:dyDescent="0.3">
      <c r="A2887" t="s">
        <v>2248</v>
      </c>
    </row>
    <row r="2888" spans="1:1" x14ac:dyDescent="0.3">
      <c r="A2888" t="s">
        <v>2249</v>
      </c>
    </row>
    <row r="2889" spans="1:1" x14ac:dyDescent="0.3">
      <c r="A2889" t="s">
        <v>2250</v>
      </c>
    </row>
    <row r="2890" spans="1:1" x14ac:dyDescent="0.3">
      <c r="A2890" t="s">
        <v>2251</v>
      </c>
    </row>
    <row r="2892" spans="1:1" x14ac:dyDescent="0.3">
      <c r="A2892" t="s">
        <v>848</v>
      </c>
    </row>
    <row r="2893" spans="1:1" x14ac:dyDescent="0.3">
      <c r="A2893" t="s">
        <v>873</v>
      </c>
    </row>
    <row r="2894" spans="1:1" x14ac:dyDescent="0.3">
      <c r="A2894" t="s">
        <v>874</v>
      </c>
    </row>
    <row r="2895" spans="1:1" x14ac:dyDescent="0.3">
      <c r="A2895" t="s">
        <v>875</v>
      </c>
    </row>
    <row r="2896" spans="1:1" x14ac:dyDescent="0.3">
      <c r="A2896" t="s">
        <v>2252</v>
      </c>
    </row>
    <row r="2897" spans="1:1" x14ac:dyDescent="0.3">
      <c r="A2897" t="s">
        <v>2253</v>
      </c>
    </row>
    <row r="2899" spans="1:1" x14ac:dyDescent="0.3">
      <c r="A2899" t="s">
        <v>771</v>
      </c>
    </row>
    <row r="2900" spans="1:1" x14ac:dyDescent="0.3">
      <c r="A2900" t="s">
        <v>2254</v>
      </c>
    </row>
    <row r="2901" spans="1:1" x14ac:dyDescent="0.3">
      <c r="A2901" t="s">
        <v>2254</v>
      </c>
    </row>
    <row r="2902" spans="1:1" x14ac:dyDescent="0.3">
      <c r="A2902" t="s">
        <v>2254</v>
      </c>
    </row>
    <row r="2903" spans="1:1" x14ac:dyDescent="0.3">
      <c r="A2903" t="s">
        <v>2254</v>
      </c>
    </row>
    <row r="2904" spans="1:1" x14ac:dyDescent="0.3">
      <c r="A2904" t="s">
        <v>2254</v>
      </c>
    </row>
    <row r="2906" spans="1:1" x14ac:dyDescent="0.3">
      <c r="A2906" t="s">
        <v>516</v>
      </c>
    </row>
    <row r="2907" spans="1:1" x14ac:dyDescent="0.3">
      <c r="A2907" t="s">
        <v>757</v>
      </c>
    </row>
    <row r="2908" spans="1:1" x14ac:dyDescent="0.3">
      <c r="A2908" t="s">
        <v>866</v>
      </c>
    </row>
    <row r="2909" spans="1:1" x14ac:dyDescent="0.3">
      <c r="A2909" t="s">
        <v>867</v>
      </c>
    </row>
    <row r="2910" spans="1:1" x14ac:dyDescent="0.3">
      <c r="A2910" t="s">
        <v>760</v>
      </c>
    </row>
    <row r="2911" spans="1:1" x14ac:dyDescent="0.3">
      <c r="A2911" t="s">
        <v>774</v>
      </c>
    </row>
    <row r="2912" spans="1:1" x14ac:dyDescent="0.3">
      <c r="A2912">
        <f>-3.24 -3.237 -3.234 -3.231 -3.228 -3.225 -3.222 -3.219 -3.216 -3.213 -3.21</f>
        <v>-35.475000000000009</v>
      </c>
    </row>
    <row r="2913" spans="1:1" x14ac:dyDescent="0.3">
      <c r="A2913" t="s">
        <v>846</v>
      </c>
    </row>
    <row r="2914" spans="1:1" x14ac:dyDescent="0.3">
      <c r="A2914">
        <f>-0.321  -0.324  -0.327  -0.329  -0.33  -0.332  -0.333  -0.335  -0.336  -0.338  -0.34</f>
        <v>-3.645</v>
      </c>
    </row>
    <row r="2915" spans="1:1" x14ac:dyDescent="0.3">
      <c r="A2915">
        <f>-1.321  -1.32  -1.321  -1.32  -1.32  -1.321  -1.322  -1.323  -1.323  -1.325  -1.326</f>
        <v>-14.542000000000002</v>
      </c>
    </row>
    <row r="2916" spans="1:1" x14ac:dyDescent="0.3">
      <c r="A2916">
        <f>-2.318  -2.318  -2.318  -2.318  -2.318  -2.318  -2.318  -2.318  -2.318  -2.318  -2.318</f>
        <v>-25.498000000000005</v>
      </c>
    </row>
    <row r="2917" spans="1:1" x14ac:dyDescent="0.3">
      <c r="A2917">
        <f>-3.094  -3.094  -3.093  -3.091  -3.092  -3.093  -3.092  -3.091  -3.089  -3.087  -3.085</f>
        <v>-34.000999999999998</v>
      </c>
    </row>
    <row r="2918" spans="1:1" x14ac:dyDescent="0.3">
      <c r="A2918">
        <f>-3.24  -3.237  -3.234  -3.231  -3.228  -3.225  -3.222  -3.219  -3.216  -3.213  -3.21</f>
        <v>-35.475000000000009</v>
      </c>
    </row>
    <row r="2920" spans="1:1" x14ac:dyDescent="0.3">
      <c r="A2920" t="s">
        <v>847</v>
      </c>
    </row>
    <row r="2921" spans="1:1" x14ac:dyDescent="0.3">
      <c r="A2921" t="s">
        <v>868</v>
      </c>
    </row>
    <row r="2922" spans="1:1" x14ac:dyDescent="0.3">
      <c r="A2922" t="s">
        <v>2255</v>
      </c>
    </row>
    <row r="2923" spans="1:1" x14ac:dyDescent="0.3">
      <c r="A2923" t="s">
        <v>2256</v>
      </c>
    </row>
    <row r="2924" spans="1:1" x14ac:dyDescent="0.3">
      <c r="A2924" t="s">
        <v>2257</v>
      </c>
    </row>
    <row r="2925" spans="1:1" x14ac:dyDescent="0.3">
      <c r="A2925" t="s">
        <v>2258</v>
      </c>
    </row>
    <row r="2927" spans="1:1" x14ac:dyDescent="0.3">
      <c r="A2927" t="s">
        <v>848</v>
      </c>
    </row>
    <row r="2928" spans="1:1" x14ac:dyDescent="0.3">
      <c r="A2928" t="s">
        <v>873</v>
      </c>
    </row>
    <row r="2929" spans="1:1" x14ac:dyDescent="0.3">
      <c r="A2929" t="s">
        <v>874</v>
      </c>
    </row>
    <row r="2930" spans="1:1" x14ac:dyDescent="0.3">
      <c r="A2930" t="s">
        <v>875</v>
      </c>
    </row>
    <row r="2931" spans="1:1" x14ac:dyDescent="0.3">
      <c r="A2931" t="s">
        <v>2259</v>
      </c>
    </row>
    <row r="2932" spans="1:1" x14ac:dyDescent="0.3">
      <c r="A2932" t="s">
        <v>2260</v>
      </c>
    </row>
    <row r="2934" spans="1:1" x14ac:dyDescent="0.3">
      <c r="A2934" t="s">
        <v>771</v>
      </c>
    </row>
    <row r="2935" spans="1:1" x14ac:dyDescent="0.3">
      <c r="A2935" t="s">
        <v>2261</v>
      </c>
    </row>
    <row r="2936" spans="1:1" x14ac:dyDescent="0.3">
      <c r="A2936" t="s">
        <v>2261</v>
      </c>
    </row>
    <row r="2937" spans="1:1" x14ac:dyDescent="0.3">
      <c r="A2937" t="s">
        <v>2261</v>
      </c>
    </row>
    <row r="2938" spans="1:1" x14ac:dyDescent="0.3">
      <c r="A2938" t="s">
        <v>2261</v>
      </c>
    </row>
    <row r="2939" spans="1:1" x14ac:dyDescent="0.3">
      <c r="A2939" t="s">
        <v>2261</v>
      </c>
    </row>
    <row r="2941" spans="1:1" x14ac:dyDescent="0.3">
      <c r="A2941" t="s">
        <v>517</v>
      </c>
    </row>
    <row r="2942" spans="1:1" x14ac:dyDescent="0.3">
      <c r="A2942" t="s">
        <v>757</v>
      </c>
    </row>
    <row r="2943" spans="1:1" x14ac:dyDescent="0.3">
      <c r="A2943" t="s">
        <v>866</v>
      </c>
    </row>
    <row r="2944" spans="1:1" x14ac:dyDescent="0.3">
      <c r="A2944" t="s">
        <v>867</v>
      </c>
    </row>
    <row r="2945" spans="1:1" x14ac:dyDescent="0.3">
      <c r="A2945" t="s">
        <v>760</v>
      </c>
    </row>
    <row r="2946" spans="1:1" x14ac:dyDescent="0.3">
      <c r="A2946">
        <f>-3.23 -0.003</f>
        <v>-3.2330000000000001</v>
      </c>
    </row>
    <row r="2947" spans="1:1" x14ac:dyDescent="0.3">
      <c r="A2947">
        <f>-3.23 -3.233 -3.236 -3.239 -3.242 -3.245 -3.248 -3.251 -3.254 -3.257 -3.26</f>
        <v>-35.695</v>
      </c>
    </row>
    <row r="2948" spans="1:1" x14ac:dyDescent="0.3">
      <c r="A2948" t="s">
        <v>846</v>
      </c>
    </row>
    <row r="2949" spans="1:1" x14ac:dyDescent="0.3">
      <c r="A2949">
        <f>-0.321  -0.324  -0.326  -0.329  -0.33  -0.332  -0.333  -0.335  -0.336  -0.338  -0.34</f>
        <v>-3.6440000000000001</v>
      </c>
    </row>
    <row r="2950" spans="1:1" x14ac:dyDescent="0.3">
      <c r="A2950">
        <f>-1.321  -1.321  -1.321  -1.32  -1.32  -1.321  -1.322  -1.323  -1.323  -1.325  -1.326</f>
        <v>-14.543000000000001</v>
      </c>
    </row>
    <row r="2951" spans="1:1" x14ac:dyDescent="0.3">
      <c r="A2951">
        <f>-2.317  -2.318  -2.318  -2.318  -2.318  -2.318  -2.318  -2.318  -2.318  -2.318  -2.318</f>
        <v>-25.497000000000003</v>
      </c>
    </row>
    <row r="2952" spans="1:1" x14ac:dyDescent="0.3">
      <c r="A2952">
        <f>-3.088  -3.087  -3.086  -3.086  -3.085  -3.084  -3.085  -3.086  -3.088  -3.089  -3.091</f>
        <v>-33.954999999999998</v>
      </c>
    </row>
    <row r="2953" spans="1:1" x14ac:dyDescent="0.3">
      <c r="A2953">
        <f>-3.23  -3.233  -3.236  -3.239  -3.242  -3.245  -3.248  -3.251  -3.254  -3.257  -3.26</f>
        <v>-35.695</v>
      </c>
    </row>
    <row r="2955" spans="1:1" x14ac:dyDescent="0.3">
      <c r="A2955" t="s">
        <v>847</v>
      </c>
    </row>
    <row r="2956" spans="1:1" x14ac:dyDescent="0.3">
      <c r="A2956" t="s">
        <v>868</v>
      </c>
    </row>
    <row r="2957" spans="1:1" x14ac:dyDescent="0.3">
      <c r="A2957" t="s">
        <v>2262</v>
      </c>
    </row>
    <row r="2958" spans="1:1" x14ac:dyDescent="0.3">
      <c r="A2958" t="s">
        <v>2263</v>
      </c>
    </row>
    <row r="2959" spans="1:1" x14ac:dyDescent="0.3">
      <c r="A2959" t="s">
        <v>2264</v>
      </c>
    </row>
    <row r="2960" spans="1:1" x14ac:dyDescent="0.3">
      <c r="A2960" t="s">
        <v>2265</v>
      </c>
    </row>
    <row r="2962" spans="1:1" x14ac:dyDescent="0.3">
      <c r="A2962" t="s">
        <v>848</v>
      </c>
    </row>
    <row r="2963" spans="1:1" x14ac:dyDescent="0.3">
      <c r="A2963" t="s">
        <v>873</v>
      </c>
    </row>
    <row r="2964" spans="1:1" x14ac:dyDescent="0.3">
      <c r="A2964" t="s">
        <v>874</v>
      </c>
    </row>
    <row r="2965" spans="1:1" x14ac:dyDescent="0.3">
      <c r="A2965" t="s">
        <v>875</v>
      </c>
    </row>
    <row r="2966" spans="1:1" x14ac:dyDescent="0.3">
      <c r="A2966" t="s">
        <v>2266</v>
      </c>
    </row>
    <row r="2967" spans="1:1" x14ac:dyDescent="0.3">
      <c r="A2967" t="s">
        <v>2267</v>
      </c>
    </row>
    <row r="2969" spans="1:1" x14ac:dyDescent="0.3">
      <c r="A2969" t="s">
        <v>771</v>
      </c>
    </row>
    <row r="2970" spans="1:1" x14ac:dyDescent="0.3">
      <c r="A2970" t="s">
        <v>2247</v>
      </c>
    </row>
    <row r="2971" spans="1:1" x14ac:dyDescent="0.3">
      <c r="A2971" t="s">
        <v>2247</v>
      </c>
    </row>
    <row r="2972" spans="1:1" x14ac:dyDescent="0.3">
      <c r="A2972" t="s">
        <v>2247</v>
      </c>
    </row>
    <row r="2973" spans="1:1" x14ac:dyDescent="0.3">
      <c r="A2973" t="s">
        <v>2247</v>
      </c>
    </row>
    <row r="2974" spans="1:1" x14ac:dyDescent="0.3">
      <c r="A2974" t="s">
        <v>2247</v>
      </c>
    </row>
    <row r="2976" spans="1:1" x14ac:dyDescent="0.3">
      <c r="A2976" t="s">
        <v>518</v>
      </c>
    </row>
    <row r="2977" spans="1:1" x14ac:dyDescent="0.3">
      <c r="A2977" t="s">
        <v>757</v>
      </c>
    </row>
    <row r="2978" spans="1:1" x14ac:dyDescent="0.3">
      <c r="A2978" t="s">
        <v>866</v>
      </c>
    </row>
    <row r="2979" spans="1:1" x14ac:dyDescent="0.3">
      <c r="A2979" t="s">
        <v>867</v>
      </c>
    </row>
    <row r="2980" spans="1:1" x14ac:dyDescent="0.3">
      <c r="A2980" t="s">
        <v>760</v>
      </c>
    </row>
    <row r="2981" spans="1:1" x14ac:dyDescent="0.3">
      <c r="A2981" t="s">
        <v>775</v>
      </c>
    </row>
    <row r="2982" spans="1:1" x14ac:dyDescent="0.3">
      <c r="A2982">
        <f>-3.23 -3.23 -3.23 -3.23 -3.23 -3.23 -3.23 -3.23 -3.23 -3.23 -3.23</f>
        <v>-35.529999999999994</v>
      </c>
    </row>
    <row r="2983" spans="1:1" x14ac:dyDescent="0.3">
      <c r="A2983" t="s">
        <v>846</v>
      </c>
    </row>
    <row r="2984" spans="1:1" x14ac:dyDescent="0.3">
      <c r="A2984">
        <f>-0.321  -0.324  -0.326  -0.329  -0.33  -0.332  -0.333  -0.335  -0.336  -0.338  -0.34</f>
        <v>-3.6440000000000001</v>
      </c>
    </row>
    <row r="2985" spans="1:1" x14ac:dyDescent="0.3">
      <c r="A2985">
        <f>-1.321  -1.321  -1.321  -1.32  -1.32  -1.321  -1.322  -1.323  -1.323  -1.325  -1.326</f>
        <v>-14.543000000000001</v>
      </c>
    </row>
    <row r="2986" spans="1:1" x14ac:dyDescent="0.3">
      <c r="A2986">
        <f>-2.317  -2.318  -2.318  -2.318  -2.318  -2.318  -2.318  -2.318  -2.318  -2.318  -2.318</f>
        <v>-25.497000000000003</v>
      </c>
    </row>
    <row r="2987" spans="1:1" x14ac:dyDescent="0.3">
      <c r="A2987">
        <f>-3.088  -3.087  -3.086  -3.085  -3.085  -3.085  -3.085  -3.085  -3.085  -3.085  -3.085</f>
        <v>-33.941000000000003</v>
      </c>
    </row>
    <row r="2988" spans="1:1" x14ac:dyDescent="0.3">
      <c r="A2988">
        <f>-3.23  -3.23  -3.23  -3.23  -3.23  -3.23  -3.23  -3.23  -3.23  -3.23  -3.23</f>
        <v>-35.529999999999994</v>
      </c>
    </row>
    <row r="2990" spans="1:1" x14ac:dyDescent="0.3">
      <c r="A2990" t="s">
        <v>847</v>
      </c>
    </row>
    <row r="2991" spans="1:1" x14ac:dyDescent="0.3">
      <c r="A2991" t="s">
        <v>868</v>
      </c>
    </row>
    <row r="2992" spans="1:1" x14ac:dyDescent="0.3">
      <c r="A2992" t="s">
        <v>2268</v>
      </c>
    </row>
    <row r="2993" spans="1:1" x14ac:dyDescent="0.3">
      <c r="A2993" t="s">
        <v>2249</v>
      </c>
    </row>
    <row r="2994" spans="1:1" x14ac:dyDescent="0.3">
      <c r="A2994" t="s">
        <v>2269</v>
      </c>
    </row>
    <row r="2995" spans="1:1" x14ac:dyDescent="0.3">
      <c r="A2995" t="s">
        <v>2270</v>
      </c>
    </row>
    <row r="2997" spans="1:1" x14ac:dyDescent="0.3">
      <c r="A2997" t="s">
        <v>848</v>
      </c>
    </row>
    <row r="2998" spans="1:1" x14ac:dyDescent="0.3">
      <c r="A2998" t="s">
        <v>873</v>
      </c>
    </row>
    <row r="2999" spans="1:1" x14ac:dyDescent="0.3">
      <c r="A2999" t="s">
        <v>874</v>
      </c>
    </row>
    <row r="3000" spans="1:1" x14ac:dyDescent="0.3">
      <c r="A3000" t="s">
        <v>875</v>
      </c>
    </row>
    <row r="3001" spans="1:1" x14ac:dyDescent="0.3">
      <c r="A3001" t="s">
        <v>2271</v>
      </c>
    </row>
    <row r="3002" spans="1:1" x14ac:dyDescent="0.3">
      <c r="A3002" t="s">
        <v>2272</v>
      </c>
    </row>
    <row r="3004" spans="1:1" x14ac:dyDescent="0.3">
      <c r="A3004" t="s">
        <v>771</v>
      </c>
    </row>
    <row r="3005" spans="1:1" x14ac:dyDescent="0.3">
      <c r="A3005" t="s">
        <v>2254</v>
      </c>
    </row>
    <row r="3006" spans="1:1" x14ac:dyDescent="0.3">
      <c r="A3006" t="s">
        <v>2254</v>
      </c>
    </row>
    <row r="3007" spans="1:1" x14ac:dyDescent="0.3">
      <c r="A3007" t="s">
        <v>2254</v>
      </c>
    </row>
    <row r="3008" spans="1:1" x14ac:dyDescent="0.3">
      <c r="A3008" t="s">
        <v>2254</v>
      </c>
    </row>
    <row r="3009" spans="1:1" x14ac:dyDescent="0.3">
      <c r="A3009" t="s">
        <v>2254</v>
      </c>
    </row>
    <row r="3011" spans="1:1" x14ac:dyDescent="0.3">
      <c r="A3011" t="s">
        <v>519</v>
      </c>
    </row>
    <row r="3012" spans="1:1" x14ac:dyDescent="0.3">
      <c r="A3012" t="s">
        <v>757</v>
      </c>
    </row>
    <row r="3013" spans="1:1" x14ac:dyDescent="0.3">
      <c r="A3013" t="s">
        <v>866</v>
      </c>
    </row>
    <row r="3014" spans="1:1" x14ac:dyDescent="0.3">
      <c r="A3014" t="s">
        <v>867</v>
      </c>
    </row>
    <row r="3015" spans="1:1" x14ac:dyDescent="0.3">
      <c r="A3015" t="s">
        <v>760</v>
      </c>
    </row>
    <row r="3016" spans="1:1" x14ac:dyDescent="0.3">
      <c r="A3016" t="s">
        <v>776</v>
      </c>
    </row>
    <row r="3017" spans="1:1" x14ac:dyDescent="0.3">
      <c r="A3017">
        <f>-3.23 -3.227 -3.224 -3.221 -3.218 -3.215 -3.212 -3.209 -3.206 -3.203 -3.2</f>
        <v>-35.365000000000002</v>
      </c>
    </row>
    <row r="3018" spans="1:1" x14ac:dyDescent="0.3">
      <c r="A3018" t="s">
        <v>846</v>
      </c>
    </row>
    <row r="3019" spans="1:1" x14ac:dyDescent="0.3">
      <c r="A3019">
        <f>-0.321  -0.324  -0.327  -0.329  -0.33  -0.332  -0.333  -0.335  -0.336  -0.338  -0.34</f>
        <v>-3.645</v>
      </c>
    </row>
    <row r="3020" spans="1:1" x14ac:dyDescent="0.3">
      <c r="A3020">
        <f>-1.321  -1.32  -1.321  -1.32  -1.32  -1.321  -1.322  -1.323  -1.323  -1.325  -1.326</f>
        <v>-14.542000000000002</v>
      </c>
    </row>
    <row r="3021" spans="1:1" x14ac:dyDescent="0.3">
      <c r="A3021">
        <f>-2.317  -2.318  -2.318  -2.318  -2.318  -2.318  -2.318  -2.318  -2.318  -2.318  -2.318</f>
        <v>-25.497000000000003</v>
      </c>
    </row>
    <row r="3022" spans="1:1" x14ac:dyDescent="0.3">
      <c r="A3022">
        <f>-3.088  -3.088  -3.086  -3.085  -3.086  -3.086  -3.085  -3.085  -3.083  -3.081  -3.079</f>
        <v>-33.932000000000002</v>
      </c>
    </row>
    <row r="3023" spans="1:1" x14ac:dyDescent="0.3">
      <c r="A3023">
        <f>-3.23  -3.227  -3.224  -3.221  -3.218  -3.215  -3.212  -3.209  -3.206  -3.203  -3.2</f>
        <v>-35.365000000000002</v>
      </c>
    </row>
    <row r="3025" spans="1:1" x14ac:dyDescent="0.3">
      <c r="A3025" t="s">
        <v>847</v>
      </c>
    </row>
    <row r="3026" spans="1:1" x14ac:dyDescent="0.3">
      <c r="A3026" t="s">
        <v>868</v>
      </c>
    </row>
    <row r="3027" spans="1:1" x14ac:dyDescent="0.3">
      <c r="A3027" t="s">
        <v>2273</v>
      </c>
    </row>
    <row r="3028" spans="1:1" x14ac:dyDescent="0.3">
      <c r="A3028" t="s">
        <v>2274</v>
      </c>
    </row>
    <row r="3029" spans="1:1" x14ac:dyDescent="0.3">
      <c r="A3029" t="s">
        <v>2275</v>
      </c>
    </row>
    <row r="3030" spans="1:1" x14ac:dyDescent="0.3">
      <c r="A3030" t="s">
        <v>2276</v>
      </c>
    </row>
    <row r="3032" spans="1:1" x14ac:dyDescent="0.3">
      <c r="A3032" t="s">
        <v>848</v>
      </c>
    </row>
    <row r="3033" spans="1:1" x14ac:dyDescent="0.3">
      <c r="A3033" t="s">
        <v>873</v>
      </c>
    </row>
    <row r="3034" spans="1:1" x14ac:dyDescent="0.3">
      <c r="A3034" t="s">
        <v>874</v>
      </c>
    </row>
    <row r="3035" spans="1:1" x14ac:dyDescent="0.3">
      <c r="A3035" t="s">
        <v>875</v>
      </c>
    </row>
    <row r="3036" spans="1:1" x14ac:dyDescent="0.3">
      <c r="A3036" t="s">
        <v>2277</v>
      </c>
    </row>
    <row r="3037" spans="1:1" x14ac:dyDescent="0.3">
      <c r="A3037" t="s">
        <v>2278</v>
      </c>
    </row>
    <row r="3039" spans="1:1" x14ac:dyDescent="0.3">
      <c r="A3039" t="s">
        <v>771</v>
      </c>
    </row>
    <row r="3040" spans="1:1" x14ac:dyDescent="0.3">
      <c r="A3040" t="s">
        <v>2279</v>
      </c>
    </row>
    <row r="3041" spans="1:1" x14ac:dyDescent="0.3">
      <c r="A3041" t="s">
        <v>2279</v>
      </c>
    </row>
    <row r="3042" spans="1:1" x14ac:dyDescent="0.3">
      <c r="A3042" t="s">
        <v>2279</v>
      </c>
    </row>
    <row r="3043" spans="1:1" x14ac:dyDescent="0.3">
      <c r="A3043" t="s">
        <v>2279</v>
      </c>
    </row>
    <row r="3044" spans="1:1" x14ac:dyDescent="0.3">
      <c r="A3044" t="s">
        <v>2279</v>
      </c>
    </row>
    <row r="3046" spans="1:1" x14ac:dyDescent="0.3">
      <c r="A3046" t="s">
        <v>520</v>
      </c>
    </row>
    <row r="3047" spans="1:1" x14ac:dyDescent="0.3">
      <c r="A3047" t="s">
        <v>757</v>
      </c>
    </row>
    <row r="3048" spans="1:1" x14ac:dyDescent="0.3">
      <c r="A3048" t="s">
        <v>866</v>
      </c>
    </row>
    <row r="3049" spans="1:1" x14ac:dyDescent="0.3">
      <c r="A3049" t="s">
        <v>867</v>
      </c>
    </row>
    <row r="3050" spans="1:1" x14ac:dyDescent="0.3">
      <c r="A3050" t="s">
        <v>760</v>
      </c>
    </row>
    <row r="3051" spans="1:1" x14ac:dyDescent="0.3">
      <c r="A3051">
        <f>-3.22 -0.003</f>
        <v>-3.2230000000000003</v>
      </c>
    </row>
    <row r="3052" spans="1:1" x14ac:dyDescent="0.3">
      <c r="A3052">
        <f>-3.22 -3.223 -3.226 -3.229 -3.232 -3.235 -3.238 -3.241 -3.244 -3.247 -3.25</f>
        <v>-35.584999999999994</v>
      </c>
    </row>
    <row r="3053" spans="1:1" x14ac:dyDescent="0.3">
      <c r="A3053" t="s">
        <v>846</v>
      </c>
    </row>
    <row r="3054" spans="1:1" x14ac:dyDescent="0.3">
      <c r="A3054">
        <f>-0.321  -0.324  -0.326  -0.329  -0.33  -0.332  -0.333  -0.335  -0.336  -0.338  -0.34</f>
        <v>-3.6440000000000001</v>
      </c>
    </row>
    <row r="3055" spans="1:1" x14ac:dyDescent="0.3">
      <c r="A3055">
        <f>-1.321  -1.321  -1.321  -1.32  -1.32  -1.321  -1.322  -1.323  -1.323  -1.325  -1.326</f>
        <v>-14.543000000000001</v>
      </c>
    </row>
    <row r="3056" spans="1:1" x14ac:dyDescent="0.3">
      <c r="A3056">
        <f>-2.317  -2.318  -2.317  -2.318  -2.317  -2.318  -2.318  -2.318  -2.318  -2.318  -2.318</f>
        <v>-25.495000000000005</v>
      </c>
    </row>
    <row r="3057" spans="1:1" x14ac:dyDescent="0.3">
      <c r="A3057">
        <f>-3.081  -3.081  -3.08  -3.079  -3.078  -3.078  -3.078  -3.08  -3.082  -3.083  -3.085</f>
        <v>-33.884999999999998</v>
      </c>
    </row>
    <row r="3058" spans="1:1" x14ac:dyDescent="0.3">
      <c r="A3058">
        <f>-3.22  -3.223  -3.226  -3.229  -3.232  -3.235  -3.238  -3.241  -3.244  -3.247  -3.25</f>
        <v>-35.584999999999994</v>
      </c>
    </row>
    <row r="3060" spans="1:1" x14ac:dyDescent="0.3">
      <c r="A3060" t="s">
        <v>847</v>
      </c>
    </row>
    <row r="3061" spans="1:1" x14ac:dyDescent="0.3">
      <c r="A3061" t="s">
        <v>868</v>
      </c>
    </row>
    <row r="3062" spans="1:1" x14ac:dyDescent="0.3">
      <c r="A3062" t="s">
        <v>2280</v>
      </c>
    </row>
    <row r="3063" spans="1:1" x14ac:dyDescent="0.3">
      <c r="A3063" t="s">
        <v>2281</v>
      </c>
    </row>
    <row r="3064" spans="1:1" x14ac:dyDescent="0.3">
      <c r="A3064" t="s">
        <v>2282</v>
      </c>
    </row>
    <row r="3065" spans="1:1" x14ac:dyDescent="0.3">
      <c r="A3065" t="s">
        <v>2283</v>
      </c>
    </row>
    <row r="3067" spans="1:1" x14ac:dyDescent="0.3">
      <c r="A3067" t="s">
        <v>848</v>
      </c>
    </row>
    <row r="3068" spans="1:1" x14ac:dyDescent="0.3">
      <c r="A3068" t="s">
        <v>873</v>
      </c>
    </row>
    <row r="3069" spans="1:1" x14ac:dyDescent="0.3">
      <c r="A3069" t="s">
        <v>874</v>
      </c>
    </row>
    <row r="3070" spans="1:1" x14ac:dyDescent="0.3">
      <c r="A3070" t="s">
        <v>875</v>
      </c>
    </row>
    <row r="3071" spans="1:1" x14ac:dyDescent="0.3">
      <c r="A3071" t="s">
        <v>2284</v>
      </c>
    </row>
    <row r="3072" spans="1:1" x14ac:dyDescent="0.3">
      <c r="A3072" t="s">
        <v>2285</v>
      </c>
    </row>
    <row r="3074" spans="1:1" x14ac:dyDescent="0.3">
      <c r="A3074" t="s">
        <v>771</v>
      </c>
    </row>
    <row r="3075" spans="1:1" x14ac:dyDescent="0.3">
      <c r="A3075" t="s">
        <v>2286</v>
      </c>
    </row>
    <row r="3076" spans="1:1" x14ac:dyDescent="0.3">
      <c r="A3076" t="s">
        <v>2286</v>
      </c>
    </row>
    <row r="3077" spans="1:1" x14ac:dyDescent="0.3">
      <c r="A3077" t="s">
        <v>2286</v>
      </c>
    </row>
    <row r="3078" spans="1:1" x14ac:dyDescent="0.3">
      <c r="A3078" t="s">
        <v>2286</v>
      </c>
    </row>
    <row r="3079" spans="1:1" x14ac:dyDescent="0.3">
      <c r="A3079" t="s">
        <v>2286</v>
      </c>
    </row>
    <row r="3081" spans="1:1" x14ac:dyDescent="0.3">
      <c r="A3081" t="s">
        <v>521</v>
      </c>
    </row>
    <row r="3082" spans="1:1" x14ac:dyDescent="0.3">
      <c r="A3082" t="s">
        <v>757</v>
      </c>
    </row>
    <row r="3083" spans="1:1" x14ac:dyDescent="0.3">
      <c r="A3083" t="s">
        <v>866</v>
      </c>
    </row>
    <row r="3084" spans="1:1" x14ac:dyDescent="0.3">
      <c r="A3084" t="s">
        <v>867</v>
      </c>
    </row>
    <row r="3085" spans="1:1" x14ac:dyDescent="0.3">
      <c r="A3085" t="s">
        <v>760</v>
      </c>
    </row>
    <row r="3086" spans="1:1" x14ac:dyDescent="0.3">
      <c r="A3086" t="s">
        <v>777</v>
      </c>
    </row>
    <row r="3087" spans="1:1" x14ac:dyDescent="0.3">
      <c r="A3087">
        <f>-3.22 -3.22 -3.22 -3.22 -3.22 -3.22 -3.22 -3.22 -3.22 -3.22 -3.22</f>
        <v>-35.419999999999995</v>
      </c>
    </row>
    <row r="3088" spans="1:1" x14ac:dyDescent="0.3">
      <c r="A3088" t="s">
        <v>846</v>
      </c>
    </row>
    <row r="3089" spans="1:1" x14ac:dyDescent="0.3">
      <c r="A3089">
        <f>-0.321  -0.324  -0.326  -0.329  -0.33  -0.332  -0.333  -0.335  -0.336  -0.338  -0.34</f>
        <v>-3.6440000000000001</v>
      </c>
    </row>
    <row r="3090" spans="1:1" x14ac:dyDescent="0.3">
      <c r="A3090">
        <f>-1.321  -1.321  -1.321  -1.32  -1.32  -1.321  -1.322  -1.323  -1.323  -1.325  -1.326</f>
        <v>-14.543000000000001</v>
      </c>
    </row>
    <row r="3091" spans="1:1" x14ac:dyDescent="0.3">
      <c r="A3091">
        <f>-2.317  -2.318  -2.317  -2.318  -2.318  -2.318  -2.318  -2.318  -2.318  -2.318  -2.318</f>
        <v>-25.496000000000006</v>
      </c>
    </row>
    <row r="3092" spans="1:1" x14ac:dyDescent="0.3">
      <c r="A3092">
        <f>-3.081  -3.081  -3.08  -3.079  -3.079  -3.079  -3.079  -3.079  -3.079  -3.079  -3.079</f>
        <v>-33.874000000000002</v>
      </c>
    </row>
    <row r="3093" spans="1:1" x14ac:dyDescent="0.3">
      <c r="A3093">
        <f>-3.22  -3.22  -3.22  -3.22  -3.22  -3.22  -3.22  -3.22  -3.22  -3.22  -3.22</f>
        <v>-35.419999999999995</v>
      </c>
    </row>
    <row r="3095" spans="1:1" x14ac:dyDescent="0.3">
      <c r="A3095" t="s">
        <v>847</v>
      </c>
    </row>
    <row r="3096" spans="1:1" x14ac:dyDescent="0.3">
      <c r="A3096" t="s">
        <v>868</v>
      </c>
    </row>
    <row r="3097" spans="1:1" x14ac:dyDescent="0.3">
      <c r="A3097" t="s">
        <v>2287</v>
      </c>
    </row>
    <row r="3098" spans="1:1" x14ac:dyDescent="0.3">
      <c r="A3098" t="s">
        <v>2288</v>
      </c>
    </row>
    <row r="3099" spans="1:1" x14ac:dyDescent="0.3">
      <c r="A3099" t="s">
        <v>2289</v>
      </c>
    </row>
    <row r="3100" spans="1:1" x14ac:dyDescent="0.3">
      <c r="A3100" t="s">
        <v>2290</v>
      </c>
    </row>
    <row r="3102" spans="1:1" x14ac:dyDescent="0.3">
      <c r="A3102" t="s">
        <v>848</v>
      </c>
    </row>
    <row r="3103" spans="1:1" x14ac:dyDescent="0.3">
      <c r="A3103" t="s">
        <v>873</v>
      </c>
    </row>
    <row r="3104" spans="1:1" x14ac:dyDescent="0.3">
      <c r="A3104" t="s">
        <v>874</v>
      </c>
    </row>
    <row r="3105" spans="1:1" x14ac:dyDescent="0.3">
      <c r="A3105" t="s">
        <v>875</v>
      </c>
    </row>
    <row r="3106" spans="1:1" x14ac:dyDescent="0.3">
      <c r="A3106" t="s">
        <v>2291</v>
      </c>
    </row>
    <row r="3107" spans="1:1" x14ac:dyDescent="0.3">
      <c r="A3107" t="s">
        <v>2292</v>
      </c>
    </row>
    <row r="3109" spans="1:1" x14ac:dyDescent="0.3">
      <c r="A3109" t="s">
        <v>771</v>
      </c>
    </row>
    <row r="3110" spans="1:1" x14ac:dyDescent="0.3">
      <c r="A3110" t="s">
        <v>2254</v>
      </c>
    </row>
    <row r="3111" spans="1:1" x14ac:dyDescent="0.3">
      <c r="A3111" t="s">
        <v>2254</v>
      </c>
    </row>
    <row r="3112" spans="1:1" x14ac:dyDescent="0.3">
      <c r="A3112" t="s">
        <v>2254</v>
      </c>
    </row>
    <row r="3113" spans="1:1" x14ac:dyDescent="0.3">
      <c r="A3113" t="s">
        <v>2254</v>
      </c>
    </row>
    <row r="3114" spans="1:1" x14ac:dyDescent="0.3">
      <c r="A3114" t="s">
        <v>2254</v>
      </c>
    </row>
    <row r="3116" spans="1:1" x14ac:dyDescent="0.3">
      <c r="A3116" t="s">
        <v>522</v>
      </c>
    </row>
    <row r="3117" spans="1:1" x14ac:dyDescent="0.3">
      <c r="A3117" t="s">
        <v>757</v>
      </c>
    </row>
    <row r="3118" spans="1:1" x14ac:dyDescent="0.3">
      <c r="A3118" t="s">
        <v>866</v>
      </c>
    </row>
    <row r="3119" spans="1:1" x14ac:dyDescent="0.3">
      <c r="A3119" t="s">
        <v>867</v>
      </c>
    </row>
    <row r="3120" spans="1:1" x14ac:dyDescent="0.3">
      <c r="A3120" t="s">
        <v>760</v>
      </c>
    </row>
    <row r="3121" spans="1:1" x14ac:dyDescent="0.3">
      <c r="A3121" t="s">
        <v>778</v>
      </c>
    </row>
    <row r="3122" spans="1:1" x14ac:dyDescent="0.3">
      <c r="A3122">
        <f>-3.22 -3.217 -3.214 -3.211 -3.208 -3.205 -3.202 -3.199 -3.196 -3.193 -3.19</f>
        <v>-35.254999999999995</v>
      </c>
    </row>
    <row r="3123" spans="1:1" x14ac:dyDescent="0.3">
      <c r="A3123" t="s">
        <v>846</v>
      </c>
    </row>
    <row r="3124" spans="1:1" x14ac:dyDescent="0.3">
      <c r="A3124">
        <f>-0.321  -0.324  -0.327  -0.329  -0.33  -0.332  -0.333  -0.335  -0.336  -0.338  -0.34</f>
        <v>-3.645</v>
      </c>
    </row>
    <row r="3125" spans="1:1" x14ac:dyDescent="0.3">
      <c r="A3125">
        <f>-1.321  -1.32  -1.321  -1.32  -1.32  -1.321  -1.322  -1.323  -1.323  -1.325  -1.326</f>
        <v>-14.542000000000002</v>
      </c>
    </row>
    <row r="3126" spans="1:1" x14ac:dyDescent="0.3">
      <c r="A3126">
        <f>-2.317  -2.318  -2.317  -2.318  -2.318  -2.318  -2.318  -2.318  -2.318  -2.318  -2.318</f>
        <v>-25.496000000000006</v>
      </c>
    </row>
    <row r="3127" spans="1:1" x14ac:dyDescent="0.3">
      <c r="A3127">
        <f>-3.081  -3.081  -3.079  -3.079  -3.08  -3.08  -3.079  -3.078  -3.076  -3.075  -3.072</f>
        <v>-33.86</v>
      </c>
    </row>
    <row r="3128" spans="1:1" x14ac:dyDescent="0.3">
      <c r="A3128">
        <f>-3.22  -3.217  -3.214  -3.211  -3.208  -3.205  -3.202  -3.199  -3.196  -3.193  -3.19</f>
        <v>-35.254999999999995</v>
      </c>
    </row>
    <row r="3130" spans="1:1" x14ac:dyDescent="0.3">
      <c r="A3130" t="s">
        <v>847</v>
      </c>
    </row>
    <row r="3131" spans="1:1" x14ac:dyDescent="0.3">
      <c r="A3131" t="s">
        <v>868</v>
      </c>
    </row>
    <row r="3132" spans="1:1" x14ac:dyDescent="0.3">
      <c r="A3132" t="s">
        <v>2255</v>
      </c>
    </row>
    <row r="3133" spans="1:1" x14ac:dyDescent="0.3">
      <c r="A3133" t="s">
        <v>2293</v>
      </c>
    </row>
    <row r="3134" spans="1:1" x14ac:dyDescent="0.3">
      <c r="A3134" t="s">
        <v>2294</v>
      </c>
    </row>
    <row r="3135" spans="1:1" x14ac:dyDescent="0.3">
      <c r="A3135" t="s">
        <v>2295</v>
      </c>
    </row>
    <row r="3137" spans="1:1" x14ac:dyDescent="0.3">
      <c r="A3137" t="s">
        <v>848</v>
      </c>
    </row>
    <row r="3138" spans="1:1" x14ac:dyDescent="0.3">
      <c r="A3138" t="s">
        <v>873</v>
      </c>
    </row>
    <row r="3139" spans="1:1" x14ac:dyDescent="0.3">
      <c r="A3139" t="s">
        <v>874</v>
      </c>
    </row>
    <row r="3140" spans="1:1" x14ac:dyDescent="0.3">
      <c r="A3140" t="s">
        <v>875</v>
      </c>
    </row>
    <row r="3141" spans="1:1" x14ac:dyDescent="0.3">
      <c r="A3141" t="s">
        <v>2296</v>
      </c>
    </row>
    <row r="3142" spans="1:1" x14ac:dyDescent="0.3">
      <c r="A3142" t="s">
        <v>2297</v>
      </c>
    </row>
    <row r="3144" spans="1:1" x14ac:dyDescent="0.3">
      <c r="A3144" t="s">
        <v>771</v>
      </c>
    </row>
    <row r="3145" spans="1:1" x14ac:dyDescent="0.3">
      <c r="A3145" t="s">
        <v>2298</v>
      </c>
    </row>
    <row r="3146" spans="1:1" x14ac:dyDescent="0.3">
      <c r="A3146" t="s">
        <v>2298</v>
      </c>
    </row>
    <row r="3147" spans="1:1" x14ac:dyDescent="0.3">
      <c r="A3147" t="s">
        <v>2298</v>
      </c>
    </row>
    <row r="3148" spans="1:1" x14ac:dyDescent="0.3">
      <c r="A3148" t="s">
        <v>2298</v>
      </c>
    </row>
    <row r="3149" spans="1:1" x14ac:dyDescent="0.3">
      <c r="A3149" t="s">
        <v>2298</v>
      </c>
    </row>
    <row r="3151" spans="1:1" x14ac:dyDescent="0.3">
      <c r="A3151" t="s">
        <v>523</v>
      </c>
    </row>
    <row r="3152" spans="1:1" x14ac:dyDescent="0.3">
      <c r="A3152" t="s">
        <v>757</v>
      </c>
    </row>
    <row r="3153" spans="1:1" x14ac:dyDescent="0.3">
      <c r="A3153" t="s">
        <v>866</v>
      </c>
    </row>
    <row r="3154" spans="1:1" x14ac:dyDescent="0.3">
      <c r="A3154" t="s">
        <v>867</v>
      </c>
    </row>
    <row r="3155" spans="1:1" x14ac:dyDescent="0.3">
      <c r="A3155" t="s">
        <v>760</v>
      </c>
    </row>
    <row r="3156" spans="1:1" x14ac:dyDescent="0.3">
      <c r="A3156">
        <f>-3.21 -0.003</f>
        <v>-3.2130000000000001</v>
      </c>
    </row>
    <row r="3157" spans="1:1" x14ac:dyDescent="0.3">
      <c r="A3157">
        <f>-3.21 -3.213 -3.216 -3.219 -3.222 -3.225 -3.228 -3.231 -3.234 -3.237 -3.24</f>
        <v>-35.475000000000009</v>
      </c>
    </row>
    <row r="3158" spans="1:1" x14ac:dyDescent="0.3">
      <c r="A3158" t="s">
        <v>846</v>
      </c>
    </row>
    <row r="3159" spans="1:1" x14ac:dyDescent="0.3">
      <c r="A3159">
        <f>-0.321  -0.324  -0.326  -0.329  -0.33  -0.332  -0.333  -0.335  -0.336  -0.338  -0.34</f>
        <v>-3.6440000000000001</v>
      </c>
    </row>
    <row r="3160" spans="1:1" x14ac:dyDescent="0.3">
      <c r="A3160">
        <f>-1.321  -1.321  -1.321  -1.32  -1.32  -1.321  -1.322  -1.323  -1.323  -1.325  -1.326</f>
        <v>-14.543000000000001</v>
      </c>
    </row>
    <row r="3161" spans="1:1" x14ac:dyDescent="0.3">
      <c r="A3161">
        <f>-2.317  -2.317  -2.317  -2.317  -2.317  -2.318  -2.318  -2.318  -2.318  -2.318  -2.318</f>
        <v>-25.493000000000006</v>
      </c>
    </row>
    <row r="3162" spans="1:1" x14ac:dyDescent="0.3">
      <c r="A3162">
        <f>-3.075  -3.074  -3.074  -3.073  -3.072  -3.071  -3.072  -3.073  -3.075  -3.077  -3.079</f>
        <v>-33.814999999999998</v>
      </c>
    </row>
    <row r="3163" spans="1:1" x14ac:dyDescent="0.3">
      <c r="A3163">
        <f>-3.21  -3.213  -3.216  -3.219  -3.222  -3.225  -3.228  -3.231  -3.234  -3.237  -3.24</f>
        <v>-35.475000000000009</v>
      </c>
    </row>
    <row r="3165" spans="1:1" x14ac:dyDescent="0.3">
      <c r="A3165" t="s">
        <v>847</v>
      </c>
    </row>
    <row r="3166" spans="1:1" x14ac:dyDescent="0.3">
      <c r="A3166" t="s">
        <v>868</v>
      </c>
    </row>
    <row r="3167" spans="1:1" x14ac:dyDescent="0.3">
      <c r="A3167" t="s">
        <v>2280</v>
      </c>
    </row>
    <row r="3168" spans="1:1" x14ac:dyDescent="0.3">
      <c r="A3168" t="s">
        <v>2299</v>
      </c>
    </row>
    <row r="3169" spans="1:1" x14ac:dyDescent="0.3">
      <c r="A3169" t="s">
        <v>2300</v>
      </c>
    </row>
    <row r="3170" spans="1:1" x14ac:dyDescent="0.3">
      <c r="A3170" t="s">
        <v>2301</v>
      </c>
    </row>
    <row r="3172" spans="1:1" x14ac:dyDescent="0.3">
      <c r="A3172" t="s">
        <v>848</v>
      </c>
    </row>
    <row r="3173" spans="1:1" x14ac:dyDescent="0.3">
      <c r="A3173" t="s">
        <v>873</v>
      </c>
    </row>
    <row r="3174" spans="1:1" x14ac:dyDescent="0.3">
      <c r="A3174" t="s">
        <v>874</v>
      </c>
    </row>
    <row r="3175" spans="1:1" x14ac:dyDescent="0.3">
      <c r="A3175" t="s">
        <v>875</v>
      </c>
    </row>
    <row r="3176" spans="1:1" x14ac:dyDescent="0.3">
      <c r="A3176" t="s">
        <v>2302</v>
      </c>
    </row>
    <row r="3177" spans="1:1" x14ac:dyDescent="0.3">
      <c r="A3177" t="s">
        <v>2303</v>
      </c>
    </row>
    <row r="3179" spans="1:1" x14ac:dyDescent="0.3">
      <c r="A3179" t="s">
        <v>771</v>
      </c>
    </row>
    <row r="3180" spans="1:1" x14ac:dyDescent="0.3">
      <c r="A3180" t="s">
        <v>2304</v>
      </c>
    </row>
    <row r="3181" spans="1:1" x14ac:dyDescent="0.3">
      <c r="A3181" t="s">
        <v>2304</v>
      </c>
    </row>
    <row r="3182" spans="1:1" x14ac:dyDescent="0.3">
      <c r="A3182" t="s">
        <v>2304</v>
      </c>
    </row>
    <row r="3183" spans="1:1" x14ac:dyDescent="0.3">
      <c r="A3183" t="s">
        <v>2304</v>
      </c>
    </row>
    <row r="3184" spans="1:1" x14ac:dyDescent="0.3">
      <c r="A3184" t="s">
        <v>2304</v>
      </c>
    </row>
    <row r="3186" spans="1:1" x14ac:dyDescent="0.3">
      <c r="A3186" t="s">
        <v>524</v>
      </c>
    </row>
    <row r="3187" spans="1:1" x14ac:dyDescent="0.3">
      <c r="A3187" t="s">
        <v>757</v>
      </c>
    </row>
    <row r="3188" spans="1:1" x14ac:dyDescent="0.3">
      <c r="A3188" t="s">
        <v>866</v>
      </c>
    </row>
    <row r="3189" spans="1:1" x14ac:dyDescent="0.3">
      <c r="A3189" t="s">
        <v>867</v>
      </c>
    </row>
    <row r="3190" spans="1:1" x14ac:dyDescent="0.3">
      <c r="A3190" t="s">
        <v>760</v>
      </c>
    </row>
    <row r="3191" spans="1:1" x14ac:dyDescent="0.3">
      <c r="A3191" t="s">
        <v>779</v>
      </c>
    </row>
    <row r="3192" spans="1:1" x14ac:dyDescent="0.3">
      <c r="A3192">
        <f>-3.21 -3.21 -3.21 -3.21 -3.21 -3.21 -3.21 -3.21 -3.21 -3.21 -3.21</f>
        <v>-35.31</v>
      </c>
    </row>
    <row r="3193" spans="1:1" x14ac:dyDescent="0.3">
      <c r="A3193" t="s">
        <v>846</v>
      </c>
    </row>
    <row r="3194" spans="1:1" x14ac:dyDescent="0.3">
      <c r="A3194">
        <f>-0.321  -0.324  -0.326  -0.329  -0.33  -0.332  -0.333  -0.335  -0.336  -0.338  -0.34</f>
        <v>-3.6440000000000001</v>
      </c>
    </row>
    <row r="3195" spans="1:1" x14ac:dyDescent="0.3">
      <c r="A3195">
        <f>-1.321  -1.321  -1.321  -1.32  -1.32  -1.321  -1.322  -1.323  -1.323  -1.325  -1.326</f>
        <v>-14.543000000000001</v>
      </c>
    </row>
    <row r="3196" spans="1:1" x14ac:dyDescent="0.3">
      <c r="A3196">
        <f>-2.317  -2.317  -2.317  -2.317  -2.317  -2.318  -2.318  -2.318  -2.318  -2.318  -2.318</f>
        <v>-25.493000000000006</v>
      </c>
    </row>
    <row r="3197" spans="1:1" x14ac:dyDescent="0.3">
      <c r="A3197">
        <f>-3.075  -3.074  -3.073  -3.073  -3.072  -3.072  -3.072  -3.072  -3.072  -3.072  -3.073</f>
        <v>-33.799999999999997</v>
      </c>
    </row>
    <row r="3198" spans="1:1" x14ac:dyDescent="0.3">
      <c r="A3198">
        <f>-3.21  -3.21  -3.21  -3.21  -3.21  -3.21  -3.21  -3.21  -3.21  -3.21  -3.21</f>
        <v>-35.31</v>
      </c>
    </row>
    <row r="3200" spans="1:1" x14ac:dyDescent="0.3">
      <c r="A3200" t="s">
        <v>847</v>
      </c>
    </row>
    <row r="3201" spans="1:1" x14ac:dyDescent="0.3">
      <c r="A3201" t="s">
        <v>868</v>
      </c>
    </row>
    <row r="3202" spans="1:1" x14ac:dyDescent="0.3">
      <c r="A3202" t="s">
        <v>2248</v>
      </c>
    </row>
    <row r="3203" spans="1:1" x14ac:dyDescent="0.3">
      <c r="A3203" t="s">
        <v>2305</v>
      </c>
    </row>
    <row r="3204" spans="1:1" x14ac:dyDescent="0.3">
      <c r="A3204" t="s">
        <v>2306</v>
      </c>
    </row>
    <row r="3205" spans="1:1" x14ac:dyDescent="0.3">
      <c r="A3205" t="s">
        <v>2307</v>
      </c>
    </row>
    <row r="3207" spans="1:1" x14ac:dyDescent="0.3">
      <c r="A3207" t="s">
        <v>848</v>
      </c>
    </row>
    <row r="3208" spans="1:1" x14ac:dyDescent="0.3">
      <c r="A3208" t="s">
        <v>873</v>
      </c>
    </row>
    <row r="3209" spans="1:1" x14ac:dyDescent="0.3">
      <c r="A3209" t="s">
        <v>874</v>
      </c>
    </row>
    <row r="3210" spans="1:1" x14ac:dyDescent="0.3">
      <c r="A3210" t="s">
        <v>875</v>
      </c>
    </row>
    <row r="3211" spans="1:1" x14ac:dyDescent="0.3">
      <c r="A3211" t="s">
        <v>2308</v>
      </c>
    </row>
    <row r="3212" spans="1:1" x14ac:dyDescent="0.3">
      <c r="A3212" t="s">
        <v>2309</v>
      </c>
    </row>
    <row r="3214" spans="1:1" x14ac:dyDescent="0.3">
      <c r="A3214" t="s">
        <v>771</v>
      </c>
    </row>
    <row r="3215" spans="1:1" x14ac:dyDescent="0.3">
      <c r="A3215" t="s">
        <v>2310</v>
      </c>
    </row>
    <row r="3216" spans="1:1" x14ac:dyDescent="0.3">
      <c r="A3216" t="s">
        <v>2310</v>
      </c>
    </row>
    <row r="3217" spans="1:1" x14ac:dyDescent="0.3">
      <c r="A3217" t="s">
        <v>2310</v>
      </c>
    </row>
    <row r="3218" spans="1:1" x14ac:dyDescent="0.3">
      <c r="A3218" t="s">
        <v>2310</v>
      </c>
    </row>
    <row r="3219" spans="1:1" x14ac:dyDescent="0.3">
      <c r="A3219" t="s">
        <v>2310</v>
      </c>
    </row>
    <row r="3221" spans="1:1" x14ac:dyDescent="0.3">
      <c r="A3221" t="s">
        <v>525</v>
      </c>
    </row>
    <row r="3222" spans="1:1" x14ac:dyDescent="0.3">
      <c r="A3222" t="s">
        <v>757</v>
      </c>
    </row>
    <row r="3223" spans="1:1" x14ac:dyDescent="0.3">
      <c r="A3223" t="s">
        <v>866</v>
      </c>
    </row>
    <row r="3224" spans="1:1" x14ac:dyDescent="0.3">
      <c r="A3224" t="s">
        <v>867</v>
      </c>
    </row>
    <row r="3225" spans="1:1" x14ac:dyDescent="0.3">
      <c r="A3225" t="s">
        <v>760</v>
      </c>
    </row>
    <row r="3226" spans="1:1" x14ac:dyDescent="0.3">
      <c r="A3226" t="s">
        <v>780</v>
      </c>
    </row>
    <row r="3227" spans="1:1" x14ac:dyDescent="0.3">
      <c r="A3227">
        <f>-3.21 -3.207 -3.204 -3.201 -3.198 -3.195 -3.192 -3.189 -3.186 -3.183 -3.18</f>
        <v>-35.145000000000003</v>
      </c>
    </row>
    <row r="3228" spans="1:1" x14ac:dyDescent="0.3">
      <c r="A3228" t="s">
        <v>846</v>
      </c>
    </row>
    <row r="3229" spans="1:1" x14ac:dyDescent="0.3">
      <c r="A3229">
        <f>-0.321  -0.324  -0.327  -0.329  -0.33  -0.332  -0.333  -0.335  -0.336  -0.338  -0.34</f>
        <v>-3.645</v>
      </c>
    </row>
    <row r="3230" spans="1:1" x14ac:dyDescent="0.3">
      <c r="A3230">
        <f>-1.321  -1.32  -1.321  -1.32  -1.32  -1.321  -1.322  -1.323  -1.323  -1.325  -1.326</f>
        <v>-14.542000000000002</v>
      </c>
    </row>
    <row r="3231" spans="1:1" x14ac:dyDescent="0.3">
      <c r="A3231">
        <f>-2.317  -2.317  -2.317  -2.317  -2.318  -2.317  -2.318  -2.318  -2.318  -2.318  -2.318</f>
        <v>-25.493000000000006</v>
      </c>
    </row>
    <row r="3232" spans="1:1" x14ac:dyDescent="0.3">
      <c r="A3232">
        <f>-3.075  -3.075  -3.073  -3.072  -3.073  -3.073  -3.073  -3.071  -3.07  -3.068  -3.066</f>
        <v>-33.789000000000009</v>
      </c>
    </row>
    <row r="3233" spans="1:1" x14ac:dyDescent="0.3">
      <c r="A3233">
        <f>-3.21  -3.207  -3.204  -3.201  -3.198  -3.195  -3.192  -3.189  -3.186  -3.183  -3.18</f>
        <v>-35.145000000000003</v>
      </c>
    </row>
    <row r="3235" spans="1:1" x14ac:dyDescent="0.3">
      <c r="A3235" t="s">
        <v>847</v>
      </c>
    </row>
    <row r="3236" spans="1:1" x14ac:dyDescent="0.3">
      <c r="A3236" t="s">
        <v>868</v>
      </c>
    </row>
    <row r="3237" spans="1:1" x14ac:dyDescent="0.3">
      <c r="A3237" t="s">
        <v>2273</v>
      </c>
    </row>
    <row r="3238" spans="1:1" x14ac:dyDescent="0.3">
      <c r="A3238" t="s">
        <v>2311</v>
      </c>
    </row>
    <row r="3239" spans="1:1" x14ac:dyDescent="0.3">
      <c r="A3239" t="s">
        <v>2312</v>
      </c>
    </row>
    <row r="3240" spans="1:1" x14ac:dyDescent="0.3">
      <c r="A3240" t="s">
        <v>2313</v>
      </c>
    </row>
    <row r="3242" spans="1:1" x14ac:dyDescent="0.3">
      <c r="A3242" t="s">
        <v>848</v>
      </c>
    </row>
    <row r="3243" spans="1:1" x14ac:dyDescent="0.3">
      <c r="A3243" t="s">
        <v>873</v>
      </c>
    </row>
    <row r="3244" spans="1:1" x14ac:dyDescent="0.3">
      <c r="A3244" t="s">
        <v>874</v>
      </c>
    </row>
    <row r="3245" spans="1:1" x14ac:dyDescent="0.3">
      <c r="A3245" t="s">
        <v>875</v>
      </c>
    </row>
    <row r="3246" spans="1:1" x14ac:dyDescent="0.3">
      <c r="A3246" t="s">
        <v>2314</v>
      </c>
    </row>
    <row r="3247" spans="1:1" x14ac:dyDescent="0.3">
      <c r="A3247" t="s">
        <v>2315</v>
      </c>
    </row>
    <row r="3249" spans="1:1" x14ac:dyDescent="0.3">
      <c r="A3249" t="s">
        <v>771</v>
      </c>
    </row>
    <row r="3250" spans="1:1" x14ac:dyDescent="0.3">
      <c r="A3250" t="s">
        <v>2316</v>
      </c>
    </row>
    <row r="3251" spans="1:1" x14ac:dyDescent="0.3">
      <c r="A3251" t="s">
        <v>2316</v>
      </c>
    </row>
    <row r="3252" spans="1:1" x14ac:dyDescent="0.3">
      <c r="A3252" t="s">
        <v>2316</v>
      </c>
    </row>
    <row r="3253" spans="1:1" x14ac:dyDescent="0.3">
      <c r="A3253" t="s">
        <v>2316</v>
      </c>
    </row>
    <row r="3254" spans="1:1" x14ac:dyDescent="0.3">
      <c r="A3254" t="s">
        <v>2316</v>
      </c>
    </row>
    <row r="3256" spans="1:1" x14ac:dyDescent="0.3">
      <c r="A3256" t="s">
        <v>526</v>
      </c>
    </row>
    <row r="3257" spans="1:1" x14ac:dyDescent="0.3">
      <c r="A3257" t="s">
        <v>757</v>
      </c>
    </row>
    <row r="3258" spans="1:1" x14ac:dyDescent="0.3">
      <c r="A3258" t="s">
        <v>866</v>
      </c>
    </row>
    <row r="3259" spans="1:1" x14ac:dyDescent="0.3">
      <c r="A3259" t="s">
        <v>867</v>
      </c>
    </row>
    <row r="3260" spans="1:1" x14ac:dyDescent="0.3">
      <c r="A3260" t="s">
        <v>760</v>
      </c>
    </row>
    <row r="3261" spans="1:1" x14ac:dyDescent="0.3">
      <c r="A3261">
        <f>-3.2 -0.003</f>
        <v>-3.2030000000000003</v>
      </c>
    </row>
    <row r="3262" spans="1:1" x14ac:dyDescent="0.3">
      <c r="A3262">
        <f>-3.2 -3.203 -3.206 -3.209 -3.212 -3.215 -3.218 -3.221 -3.224 -3.227 -3.23</f>
        <v>-35.364999999999995</v>
      </c>
    </row>
    <row r="3263" spans="1:1" x14ac:dyDescent="0.3">
      <c r="A3263" t="s">
        <v>846</v>
      </c>
    </row>
    <row r="3264" spans="1:1" x14ac:dyDescent="0.3">
      <c r="A3264">
        <f>-0.321  -0.324  -0.326  -0.329  -0.33  -0.332  -0.333  -0.335  -0.336  -0.338  -0.34</f>
        <v>-3.6440000000000001</v>
      </c>
    </row>
    <row r="3265" spans="1:1" x14ac:dyDescent="0.3">
      <c r="A3265">
        <f>-1.321  -1.321  -1.321  -1.321  -1.32  -1.321  -1.322  -1.323  -1.323  -1.325  -1.326</f>
        <v>-14.544</v>
      </c>
    </row>
    <row r="3266" spans="1:1" x14ac:dyDescent="0.3">
      <c r="A3266">
        <f>-2.317  -2.317  -2.317  -2.317  -2.317  -2.317  -2.318  -2.317  -2.317  -2.318  -2.318</f>
        <v>-25.490000000000006</v>
      </c>
    </row>
    <row r="3267" spans="1:1" x14ac:dyDescent="0.3">
      <c r="A3267">
        <f>-3.068  -3.068  -3.067  -3.066  -3.065  -3.065  -3.066  -3.067  -3.069  -3.07  -3.072</f>
        <v>-33.742999999999995</v>
      </c>
    </row>
    <row r="3268" spans="1:1" x14ac:dyDescent="0.3">
      <c r="A3268">
        <f>-3.2  -3.203  -3.206  -3.209  -3.212  -3.215  -3.218  -3.221  -3.224  -3.227  -3.23</f>
        <v>-35.364999999999995</v>
      </c>
    </row>
    <row r="3270" spans="1:1" x14ac:dyDescent="0.3">
      <c r="A3270" t="s">
        <v>847</v>
      </c>
    </row>
    <row r="3271" spans="1:1" x14ac:dyDescent="0.3">
      <c r="A3271" t="s">
        <v>868</v>
      </c>
    </row>
    <row r="3272" spans="1:1" x14ac:dyDescent="0.3">
      <c r="A3272" t="s">
        <v>2317</v>
      </c>
    </row>
    <row r="3273" spans="1:1" x14ac:dyDescent="0.3">
      <c r="A3273" t="s">
        <v>2318</v>
      </c>
    </row>
    <row r="3274" spans="1:1" x14ac:dyDescent="0.3">
      <c r="A3274" t="s">
        <v>2319</v>
      </c>
    </row>
    <row r="3275" spans="1:1" x14ac:dyDescent="0.3">
      <c r="A3275" t="s">
        <v>2320</v>
      </c>
    </row>
    <row r="3277" spans="1:1" x14ac:dyDescent="0.3">
      <c r="A3277" t="s">
        <v>848</v>
      </c>
    </row>
    <row r="3278" spans="1:1" x14ac:dyDescent="0.3">
      <c r="A3278" t="s">
        <v>873</v>
      </c>
    </row>
    <row r="3279" spans="1:1" x14ac:dyDescent="0.3">
      <c r="A3279" t="s">
        <v>874</v>
      </c>
    </row>
    <row r="3280" spans="1:1" x14ac:dyDescent="0.3">
      <c r="A3280" t="s">
        <v>875</v>
      </c>
    </row>
    <row r="3281" spans="1:1" x14ac:dyDescent="0.3">
      <c r="A3281" t="s">
        <v>2321</v>
      </c>
    </row>
    <row r="3282" spans="1:1" x14ac:dyDescent="0.3">
      <c r="A3282" t="s">
        <v>2322</v>
      </c>
    </row>
    <row r="3284" spans="1:1" x14ac:dyDescent="0.3">
      <c r="A3284" t="s">
        <v>771</v>
      </c>
    </row>
    <row r="3285" spans="1:1" x14ac:dyDescent="0.3">
      <c r="A3285" t="s">
        <v>2323</v>
      </c>
    </row>
    <row r="3286" spans="1:1" x14ac:dyDescent="0.3">
      <c r="A3286" t="s">
        <v>2323</v>
      </c>
    </row>
    <row r="3287" spans="1:1" x14ac:dyDescent="0.3">
      <c r="A3287" t="s">
        <v>2323</v>
      </c>
    </row>
    <row r="3288" spans="1:1" x14ac:dyDescent="0.3">
      <c r="A3288" t="s">
        <v>2323</v>
      </c>
    </row>
    <row r="3289" spans="1:1" x14ac:dyDescent="0.3">
      <c r="A3289" t="s">
        <v>2323</v>
      </c>
    </row>
    <row r="3291" spans="1:1" x14ac:dyDescent="0.3">
      <c r="A3291" t="s">
        <v>527</v>
      </c>
    </row>
    <row r="3292" spans="1:1" x14ac:dyDescent="0.3">
      <c r="A3292" t="s">
        <v>757</v>
      </c>
    </row>
    <row r="3293" spans="1:1" x14ac:dyDescent="0.3">
      <c r="A3293" t="s">
        <v>866</v>
      </c>
    </row>
    <row r="3294" spans="1:1" x14ac:dyDescent="0.3">
      <c r="A3294" t="s">
        <v>867</v>
      </c>
    </row>
    <row r="3295" spans="1:1" x14ac:dyDescent="0.3">
      <c r="A3295" t="s">
        <v>760</v>
      </c>
    </row>
    <row r="3296" spans="1:1" x14ac:dyDescent="0.3">
      <c r="A3296" t="s">
        <v>781</v>
      </c>
    </row>
    <row r="3297" spans="1:1" x14ac:dyDescent="0.3">
      <c r="A3297">
        <f>-3.2 -3.2 -3.2 -3.2 -3.2 -3.2 -3.2 -3.2 -3.2 -3.2 -3.2</f>
        <v>-35.199999999999996</v>
      </c>
    </row>
    <row r="3298" spans="1:1" x14ac:dyDescent="0.3">
      <c r="A3298" t="s">
        <v>846</v>
      </c>
    </row>
    <row r="3299" spans="1:1" x14ac:dyDescent="0.3">
      <c r="A3299">
        <f>-0.321  -0.324  -0.326  -0.329  -0.33  -0.332  -0.333  -0.335  -0.336  -0.338  -0.34</f>
        <v>-3.6440000000000001</v>
      </c>
    </row>
    <row r="3300" spans="1:1" x14ac:dyDescent="0.3">
      <c r="A3300">
        <f>-1.321  -1.32  -1.321  -1.32  -1.32  -1.321  -1.322  -1.323  -1.323  -1.325  -1.326</f>
        <v>-14.542000000000002</v>
      </c>
    </row>
    <row r="3301" spans="1:1" x14ac:dyDescent="0.3">
      <c r="A3301">
        <f>-2.317  -2.317  -2.317  -2.317  -2.317  -2.317  -2.318  -2.318  -2.318  -2.318  -2.318</f>
        <v>-25.492000000000008</v>
      </c>
    </row>
    <row r="3302" spans="1:1" x14ac:dyDescent="0.3">
      <c r="A3302">
        <f>-3.068  -3.068  -3.067  -3.066  -3.066  -3.066  -3.066  -3.066  -3.066  -3.066  -3.066</f>
        <v>-33.730999999999995</v>
      </c>
    </row>
    <row r="3303" spans="1:1" x14ac:dyDescent="0.3">
      <c r="A3303">
        <f>-3.2  -3.2  -3.2  -3.2  -3.2  -3.2  -3.2  -3.2  -3.2  -3.2  -3.2</f>
        <v>-35.199999999999996</v>
      </c>
    </row>
    <row r="3305" spans="1:1" x14ac:dyDescent="0.3">
      <c r="A3305" t="s">
        <v>847</v>
      </c>
    </row>
    <row r="3306" spans="1:1" x14ac:dyDescent="0.3">
      <c r="A3306" t="s">
        <v>868</v>
      </c>
    </row>
    <row r="3307" spans="1:1" x14ac:dyDescent="0.3">
      <c r="A3307" t="s">
        <v>2287</v>
      </c>
    </row>
    <row r="3308" spans="1:1" x14ac:dyDescent="0.3">
      <c r="A3308" t="s">
        <v>2324</v>
      </c>
    </row>
    <row r="3309" spans="1:1" x14ac:dyDescent="0.3">
      <c r="A3309" t="s">
        <v>2325</v>
      </c>
    </row>
    <row r="3310" spans="1:1" x14ac:dyDescent="0.3">
      <c r="A3310" t="s">
        <v>2326</v>
      </c>
    </row>
    <row r="3312" spans="1:1" x14ac:dyDescent="0.3">
      <c r="A3312" t="s">
        <v>848</v>
      </c>
    </row>
    <row r="3313" spans="1:1" x14ac:dyDescent="0.3">
      <c r="A3313" t="s">
        <v>873</v>
      </c>
    </row>
    <row r="3314" spans="1:1" x14ac:dyDescent="0.3">
      <c r="A3314" t="s">
        <v>874</v>
      </c>
    </row>
    <row r="3315" spans="1:1" x14ac:dyDescent="0.3">
      <c r="A3315" t="s">
        <v>875</v>
      </c>
    </row>
    <row r="3316" spans="1:1" x14ac:dyDescent="0.3">
      <c r="A3316" t="s">
        <v>2327</v>
      </c>
    </row>
    <row r="3317" spans="1:1" x14ac:dyDescent="0.3">
      <c r="A3317" t="s">
        <v>2328</v>
      </c>
    </row>
    <row r="3319" spans="1:1" x14ac:dyDescent="0.3">
      <c r="A3319" t="s">
        <v>771</v>
      </c>
    </row>
    <row r="3320" spans="1:1" x14ac:dyDescent="0.3">
      <c r="A3320" t="s">
        <v>2004</v>
      </c>
    </row>
    <row r="3321" spans="1:1" x14ac:dyDescent="0.3">
      <c r="A3321" t="s">
        <v>2004</v>
      </c>
    </row>
    <row r="3322" spans="1:1" x14ac:dyDescent="0.3">
      <c r="A3322" t="s">
        <v>2004</v>
      </c>
    </row>
    <row r="3323" spans="1:1" x14ac:dyDescent="0.3">
      <c r="A3323" t="s">
        <v>2004</v>
      </c>
    </row>
    <row r="3324" spans="1:1" x14ac:dyDescent="0.3">
      <c r="A3324" t="s">
        <v>2004</v>
      </c>
    </row>
    <row r="3326" spans="1:1" x14ac:dyDescent="0.3">
      <c r="A3326" t="s">
        <v>528</v>
      </c>
    </row>
    <row r="3327" spans="1:1" x14ac:dyDescent="0.3">
      <c r="A3327" t="s">
        <v>757</v>
      </c>
    </row>
    <row r="3328" spans="1:1" x14ac:dyDescent="0.3">
      <c r="A3328" t="s">
        <v>866</v>
      </c>
    </row>
    <row r="3329" spans="1:1" x14ac:dyDescent="0.3">
      <c r="A3329" t="s">
        <v>867</v>
      </c>
    </row>
    <row r="3330" spans="1:1" x14ac:dyDescent="0.3">
      <c r="A3330" t="s">
        <v>760</v>
      </c>
    </row>
    <row r="3331" spans="1:1" x14ac:dyDescent="0.3">
      <c r="A3331" t="s">
        <v>782</v>
      </c>
    </row>
    <row r="3332" spans="1:1" x14ac:dyDescent="0.3">
      <c r="A3332">
        <f>-3.2 -3.197 -3.194 -3.191 -3.188 -3.185 -3.182 -3.179 -3.176 -3.173 -3.17</f>
        <v>-35.035000000000004</v>
      </c>
    </row>
    <row r="3333" spans="1:1" x14ac:dyDescent="0.3">
      <c r="A3333" t="s">
        <v>846</v>
      </c>
    </row>
    <row r="3334" spans="1:1" x14ac:dyDescent="0.3">
      <c r="A3334">
        <f>-0.321  -0.324  -0.327  -0.329  -0.33  -0.332  -0.333  -0.335  -0.336  -0.338  -0.34</f>
        <v>-3.645</v>
      </c>
    </row>
    <row r="3335" spans="1:1" x14ac:dyDescent="0.3">
      <c r="A3335">
        <f>-1.321  -1.32  -1.321  -1.32  -1.32  -1.321  -1.322  -1.323  -1.323  -1.325  -1.326</f>
        <v>-14.542000000000002</v>
      </c>
    </row>
    <row r="3336" spans="1:1" x14ac:dyDescent="0.3">
      <c r="A3336">
        <f>-2.317  -2.317  -2.317  -2.317  -2.317  -2.317  -2.318  -2.318  -2.318  -2.318  -2.318</f>
        <v>-25.492000000000008</v>
      </c>
    </row>
    <row r="3337" spans="1:1" x14ac:dyDescent="0.3">
      <c r="A3337">
        <f>-3.068  -3.068  -3.067  -3.066  -3.067  -3.067  -3.066  -3.065  -3.063  -3.061  -3.059</f>
        <v>-33.716999999999999</v>
      </c>
    </row>
    <row r="3338" spans="1:1" x14ac:dyDescent="0.3">
      <c r="A3338">
        <f>-3.2  -3.197  -3.194  -3.191  -3.188  -3.185  -3.182  -3.179  -3.176  -3.173  -3.17</f>
        <v>-35.035000000000004</v>
      </c>
    </row>
    <row r="3340" spans="1:1" x14ac:dyDescent="0.3">
      <c r="A3340" t="s">
        <v>847</v>
      </c>
    </row>
    <row r="3341" spans="1:1" x14ac:dyDescent="0.3">
      <c r="A3341" t="s">
        <v>868</v>
      </c>
    </row>
    <row r="3342" spans="1:1" x14ac:dyDescent="0.3">
      <c r="A3342" t="s">
        <v>869</v>
      </c>
    </row>
    <row r="3343" spans="1:1" x14ac:dyDescent="0.3">
      <c r="A3343" t="s">
        <v>870</v>
      </c>
    </row>
    <row r="3344" spans="1:1" x14ac:dyDescent="0.3">
      <c r="A3344" t="s">
        <v>871</v>
      </c>
    </row>
    <row r="3345" spans="1:1" x14ac:dyDescent="0.3">
      <c r="A3345" t="s">
        <v>872</v>
      </c>
    </row>
    <row r="3347" spans="1:1" x14ac:dyDescent="0.3">
      <c r="A3347" t="s">
        <v>848</v>
      </c>
    </row>
    <row r="3348" spans="1:1" x14ac:dyDescent="0.3">
      <c r="A3348" t="s">
        <v>873</v>
      </c>
    </row>
    <row r="3349" spans="1:1" x14ac:dyDescent="0.3">
      <c r="A3349" t="s">
        <v>874</v>
      </c>
    </row>
    <row r="3350" spans="1:1" x14ac:dyDescent="0.3">
      <c r="A3350" t="s">
        <v>875</v>
      </c>
    </row>
    <row r="3351" spans="1:1" x14ac:dyDescent="0.3">
      <c r="A3351" t="s">
        <v>876</v>
      </c>
    </row>
    <row r="3352" spans="1:1" x14ac:dyDescent="0.3">
      <c r="A3352" t="s">
        <v>877</v>
      </c>
    </row>
    <row r="3354" spans="1:1" x14ac:dyDescent="0.3">
      <c r="A3354" t="s">
        <v>771</v>
      </c>
    </row>
    <row r="3355" spans="1:1" x14ac:dyDescent="0.3">
      <c r="A3355" t="s">
        <v>878</v>
      </c>
    </row>
    <row r="3356" spans="1:1" x14ac:dyDescent="0.3">
      <c r="A3356" t="s">
        <v>878</v>
      </c>
    </row>
    <row r="3357" spans="1:1" x14ac:dyDescent="0.3">
      <c r="A3357" t="s">
        <v>878</v>
      </c>
    </row>
    <row r="3358" spans="1:1" x14ac:dyDescent="0.3">
      <c r="A3358" t="s">
        <v>878</v>
      </c>
    </row>
    <row r="3359" spans="1:1" x14ac:dyDescent="0.3">
      <c r="A3359" t="s">
        <v>878</v>
      </c>
    </row>
    <row r="3361" spans="1:1" x14ac:dyDescent="0.3">
      <c r="A3361" t="s">
        <v>529</v>
      </c>
    </row>
    <row r="3362" spans="1:1" x14ac:dyDescent="0.3">
      <c r="A3362" t="s">
        <v>757</v>
      </c>
    </row>
    <row r="3363" spans="1:1" x14ac:dyDescent="0.3">
      <c r="A3363" t="s">
        <v>866</v>
      </c>
    </row>
    <row r="3364" spans="1:1" x14ac:dyDescent="0.3">
      <c r="A3364" t="s">
        <v>867</v>
      </c>
    </row>
    <row r="3365" spans="1:1" x14ac:dyDescent="0.3">
      <c r="A3365" t="s">
        <v>760</v>
      </c>
    </row>
    <row r="3366" spans="1:1" x14ac:dyDescent="0.3">
      <c r="A3366">
        <f>-3.19 -0.003</f>
        <v>-3.1930000000000001</v>
      </c>
    </row>
    <row r="3367" spans="1:1" x14ac:dyDescent="0.3">
      <c r="A3367">
        <f>-3.19 -3.193 -3.196 -3.199 -3.202 -3.205 -3.208 -3.211 -3.214 -3.217 -3.22</f>
        <v>-35.254999999999995</v>
      </c>
    </row>
    <row r="3368" spans="1:1" x14ac:dyDescent="0.3">
      <c r="A3368" t="s">
        <v>846</v>
      </c>
    </row>
    <row r="3369" spans="1:1" x14ac:dyDescent="0.3">
      <c r="A3369">
        <f>-0.321  -0.324  -0.326  -0.329  -0.33  -0.332  -0.333  -0.335  -0.336  -0.338  -0.34</f>
        <v>-3.6440000000000001</v>
      </c>
    </row>
    <row r="3370" spans="1:1" x14ac:dyDescent="0.3">
      <c r="A3370">
        <f>-1.321  -1.321  -1.321  -1.32  -1.32  -1.321  -1.322  -1.323  -1.323  -1.325  -1.326</f>
        <v>-14.543000000000001</v>
      </c>
    </row>
    <row r="3371" spans="1:1" x14ac:dyDescent="0.3">
      <c r="A3371">
        <f>-2.316  -2.316  -2.317  -2.317  -2.317  -2.317  -2.317  -2.317  -2.317  -2.317  -2.318</f>
        <v>-25.486000000000001</v>
      </c>
    </row>
    <row r="3372" spans="1:1" x14ac:dyDescent="0.3">
      <c r="A3372">
        <f>-3.061  -3.06  -3.06  -3.06  -3.058  -3.058  -3.059  -3.06  -3.062  -3.064  -3.066</f>
        <v>-33.667999999999999</v>
      </c>
    </row>
    <row r="3373" spans="1:1" x14ac:dyDescent="0.3">
      <c r="A3373">
        <f>-3.19  -3.193  -3.196  -3.199  -3.202  -3.205  -3.208  -3.211  -3.214  -3.217  -3.22</f>
        <v>-35.254999999999995</v>
      </c>
    </row>
    <row r="3375" spans="1:1" x14ac:dyDescent="0.3">
      <c r="A3375" t="s">
        <v>847</v>
      </c>
    </row>
    <row r="3376" spans="1:1" x14ac:dyDescent="0.3">
      <c r="A3376" t="s">
        <v>868</v>
      </c>
    </row>
    <row r="3377" spans="1:1" x14ac:dyDescent="0.3">
      <c r="A3377" t="s">
        <v>2329</v>
      </c>
    </row>
    <row r="3378" spans="1:1" x14ac:dyDescent="0.3">
      <c r="A3378" t="s">
        <v>2330</v>
      </c>
    </row>
    <row r="3379" spans="1:1" x14ac:dyDescent="0.3">
      <c r="A3379" t="s">
        <v>2331</v>
      </c>
    </row>
    <row r="3380" spans="1:1" x14ac:dyDescent="0.3">
      <c r="A3380" t="s">
        <v>2332</v>
      </c>
    </row>
    <row r="3382" spans="1:1" x14ac:dyDescent="0.3">
      <c r="A3382" t="s">
        <v>848</v>
      </c>
    </row>
    <row r="3383" spans="1:1" x14ac:dyDescent="0.3">
      <c r="A3383" t="s">
        <v>873</v>
      </c>
    </row>
    <row r="3384" spans="1:1" x14ac:dyDescent="0.3">
      <c r="A3384" t="s">
        <v>874</v>
      </c>
    </row>
    <row r="3385" spans="1:1" x14ac:dyDescent="0.3">
      <c r="A3385" t="s">
        <v>875</v>
      </c>
    </row>
    <row r="3386" spans="1:1" x14ac:dyDescent="0.3">
      <c r="A3386" t="s">
        <v>2333</v>
      </c>
    </row>
    <row r="3387" spans="1:1" x14ac:dyDescent="0.3">
      <c r="A3387" t="s">
        <v>2334</v>
      </c>
    </row>
    <row r="3389" spans="1:1" x14ac:dyDescent="0.3">
      <c r="A3389" t="s">
        <v>771</v>
      </c>
    </row>
    <row r="3390" spans="1:1" x14ac:dyDescent="0.3">
      <c r="A3390" t="s">
        <v>2323</v>
      </c>
    </row>
    <row r="3391" spans="1:1" x14ac:dyDescent="0.3">
      <c r="A3391" t="s">
        <v>2323</v>
      </c>
    </row>
    <row r="3392" spans="1:1" x14ac:dyDescent="0.3">
      <c r="A3392" t="s">
        <v>2323</v>
      </c>
    </row>
    <row r="3393" spans="1:1" x14ac:dyDescent="0.3">
      <c r="A3393" t="s">
        <v>2323</v>
      </c>
    </row>
    <row r="3394" spans="1:1" x14ac:dyDescent="0.3">
      <c r="A3394" t="s">
        <v>2323</v>
      </c>
    </row>
    <row r="3396" spans="1:1" x14ac:dyDescent="0.3">
      <c r="A3396" t="s">
        <v>530</v>
      </c>
    </row>
    <row r="3397" spans="1:1" x14ac:dyDescent="0.3">
      <c r="A3397" t="s">
        <v>757</v>
      </c>
    </row>
    <row r="3398" spans="1:1" x14ac:dyDescent="0.3">
      <c r="A3398" t="s">
        <v>866</v>
      </c>
    </row>
    <row r="3399" spans="1:1" x14ac:dyDescent="0.3">
      <c r="A3399" t="s">
        <v>867</v>
      </c>
    </row>
    <row r="3400" spans="1:1" x14ac:dyDescent="0.3">
      <c r="A3400" t="s">
        <v>760</v>
      </c>
    </row>
    <row r="3401" spans="1:1" x14ac:dyDescent="0.3">
      <c r="A3401" t="s">
        <v>783</v>
      </c>
    </row>
    <row r="3402" spans="1:1" x14ac:dyDescent="0.3">
      <c r="A3402">
        <f>-3.19 -3.19 -3.19 -3.19 -3.19 -3.19 -3.19 -3.19 -3.19 -3.19 -3.19</f>
        <v>-35.090000000000003</v>
      </c>
    </row>
    <row r="3403" spans="1:1" x14ac:dyDescent="0.3">
      <c r="A3403" t="s">
        <v>846</v>
      </c>
    </row>
    <row r="3404" spans="1:1" x14ac:dyDescent="0.3">
      <c r="A3404">
        <f>-0.321  -0.324  -0.326  -0.329  -0.33  -0.332  -0.333  -0.335  -0.336  -0.338  -0.34</f>
        <v>-3.6440000000000001</v>
      </c>
    </row>
    <row r="3405" spans="1:1" x14ac:dyDescent="0.3">
      <c r="A3405">
        <f>-1.321  -1.32  -1.321  -1.32  -1.32  -1.321  -1.322  -1.323  -1.323  -1.325  -1.326</f>
        <v>-14.542000000000002</v>
      </c>
    </row>
    <row r="3406" spans="1:1" x14ac:dyDescent="0.3">
      <c r="A3406">
        <f>-2.316  -2.316  -2.316  -2.317  -2.317  -2.317  -2.317  -2.317  -2.317  -2.317  -2.318</f>
        <v>-25.485000000000003</v>
      </c>
    </row>
    <row r="3407" spans="1:1" x14ac:dyDescent="0.3">
      <c r="A3407">
        <f>-3.061  -3.061  -3.06  -3.059  -3.059  -3.059  -3.059  -3.059  -3.059  -3.059  -3.059</f>
        <v>-33.654000000000003</v>
      </c>
    </row>
    <row r="3408" spans="1:1" x14ac:dyDescent="0.3">
      <c r="A3408">
        <f>-3.19  -3.19  -3.19  -3.19  -3.19  -3.19  -3.19  -3.19  -3.19  -3.19  -3.19</f>
        <v>-35.090000000000003</v>
      </c>
    </row>
    <row r="3410" spans="1:1" x14ac:dyDescent="0.3">
      <c r="A3410" t="s">
        <v>847</v>
      </c>
    </row>
    <row r="3411" spans="1:1" x14ac:dyDescent="0.3">
      <c r="A3411" t="s">
        <v>868</v>
      </c>
    </row>
    <row r="3412" spans="1:1" x14ac:dyDescent="0.3">
      <c r="A3412" t="s">
        <v>2287</v>
      </c>
    </row>
    <row r="3413" spans="1:1" x14ac:dyDescent="0.3">
      <c r="A3413" t="s">
        <v>2335</v>
      </c>
    </row>
    <row r="3414" spans="1:1" x14ac:dyDescent="0.3">
      <c r="A3414" t="s">
        <v>2336</v>
      </c>
    </row>
    <row r="3415" spans="1:1" x14ac:dyDescent="0.3">
      <c r="A3415" t="s">
        <v>2337</v>
      </c>
    </row>
    <row r="3417" spans="1:1" x14ac:dyDescent="0.3">
      <c r="A3417" t="s">
        <v>848</v>
      </c>
    </row>
    <row r="3418" spans="1:1" x14ac:dyDescent="0.3">
      <c r="A3418" t="s">
        <v>873</v>
      </c>
    </row>
    <row r="3419" spans="1:1" x14ac:dyDescent="0.3">
      <c r="A3419" t="s">
        <v>874</v>
      </c>
    </row>
    <row r="3420" spans="1:1" x14ac:dyDescent="0.3">
      <c r="A3420" t="s">
        <v>875</v>
      </c>
    </row>
    <row r="3421" spans="1:1" x14ac:dyDescent="0.3">
      <c r="A3421" t="s">
        <v>2338</v>
      </c>
    </row>
    <row r="3422" spans="1:1" x14ac:dyDescent="0.3">
      <c r="A3422" t="s">
        <v>2339</v>
      </c>
    </row>
    <row r="3424" spans="1:1" x14ac:dyDescent="0.3">
      <c r="A3424" t="s">
        <v>771</v>
      </c>
    </row>
    <row r="3425" spans="1:1" x14ac:dyDescent="0.3">
      <c r="A3425" t="s">
        <v>2340</v>
      </c>
    </row>
    <row r="3426" spans="1:1" x14ac:dyDescent="0.3">
      <c r="A3426" t="s">
        <v>2340</v>
      </c>
    </row>
    <row r="3427" spans="1:1" x14ac:dyDescent="0.3">
      <c r="A3427" t="s">
        <v>2340</v>
      </c>
    </row>
    <row r="3428" spans="1:1" x14ac:dyDescent="0.3">
      <c r="A3428" t="s">
        <v>2340</v>
      </c>
    </row>
    <row r="3429" spans="1:1" x14ac:dyDescent="0.3">
      <c r="A3429" t="s">
        <v>2340</v>
      </c>
    </row>
    <row r="3431" spans="1:1" x14ac:dyDescent="0.3">
      <c r="A3431" t="s">
        <v>531</v>
      </c>
    </row>
    <row r="3432" spans="1:1" x14ac:dyDescent="0.3">
      <c r="A3432" t="s">
        <v>757</v>
      </c>
    </row>
    <row r="3433" spans="1:1" x14ac:dyDescent="0.3">
      <c r="A3433" t="s">
        <v>866</v>
      </c>
    </row>
    <row r="3434" spans="1:1" x14ac:dyDescent="0.3">
      <c r="A3434" t="s">
        <v>867</v>
      </c>
    </row>
    <row r="3435" spans="1:1" x14ac:dyDescent="0.3">
      <c r="A3435" t="s">
        <v>760</v>
      </c>
    </row>
    <row r="3436" spans="1:1" x14ac:dyDescent="0.3">
      <c r="A3436" t="s">
        <v>784</v>
      </c>
    </row>
    <row r="3437" spans="1:1" x14ac:dyDescent="0.3">
      <c r="A3437">
        <f>-3.19 -3.187 -3.184 -3.181 -3.178 -3.175 -3.172 -3.169 -3.166 -3.163 -3.16</f>
        <v>-34.925000000000004</v>
      </c>
    </row>
    <row r="3438" spans="1:1" x14ac:dyDescent="0.3">
      <c r="A3438" t="s">
        <v>846</v>
      </c>
    </row>
    <row r="3439" spans="1:1" x14ac:dyDescent="0.3">
      <c r="A3439">
        <f>-0.321  -0.324  -0.327  -0.328  -0.33  -0.332  -0.333  -0.335  -0.336  -0.338  -0.34</f>
        <v>-3.6440000000000001</v>
      </c>
    </row>
    <row r="3440" spans="1:1" x14ac:dyDescent="0.3">
      <c r="A3440">
        <f>-1.321  -1.32  -1.321  -1.32  -1.32  -1.321  -1.322  -1.323  -1.323  -1.325  -1.326</f>
        <v>-14.542000000000002</v>
      </c>
    </row>
    <row r="3441" spans="1:1" x14ac:dyDescent="0.3">
      <c r="A3441">
        <f>-2.316  -2.316  -2.316  -2.317  -2.317  -2.317  -2.317  -2.317  -2.317  -2.317  -2.317</f>
        <v>-25.484000000000002</v>
      </c>
    </row>
    <row r="3442" spans="1:1" x14ac:dyDescent="0.3">
      <c r="A3442">
        <f>-3.061  -3.061  -3.06  -3.059  -3.06  -3.06  -3.059  -3.058  -3.056  -3.054  -3.052</f>
        <v>-33.64</v>
      </c>
    </row>
    <row r="3443" spans="1:1" x14ac:dyDescent="0.3">
      <c r="A3443">
        <f>-3.19  -3.187  -3.184  -3.181  -3.178  -3.175  -3.172  -3.169  -3.166  -3.163  -3.16</f>
        <v>-34.925000000000004</v>
      </c>
    </row>
    <row r="3445" spans="1:1" x14ac:dyDescent="0.3">
      <c r="A3445" t="s">
        <v>847</v>
      </c>
    </row>
    <row r="3446" spans="1:1" x14ac:dyDescent="0.3">
      <c r="A3446" t="s">
        <v>868</v>
      </c>
    </row>
    <row r="3447" spans="1:1" x14ac:dyDescent="0.3">
      <c r="A3447" t="s">
        <v>2273</v>
      </c>
    </row>
    <row r="3448" spans="1:1" x14ac:dyDescent="0.3">
      <c r="A3448" t="s">
        <v>2341</v>
      </c>
    </row>
    <row r="3449" spans="1:1" x14ac:dyDescent="0.3">
      <c r="A3449" t="s">
        <v>2342</v>
      </c>
    </row>
    <row r="3450" spans="1:1" x14ac:dyDescent="0.3">
      <c r="A3450" t="s">
        <v>2343</v>
      </c>
    </row>
    <row r="3452" spans="1:1" x14ac:dyDescent="0.3">
      <c r="A3452" t="s">
        <v>848</v>
      </c>
    </row>
    <row r="3453" spans="1:1" x14ac:dyDescent="0.3">
      <c r="A3453" t="s">
        <v>873</v>
      </c>
    </row>
    <row r="3454" spans="1:1" x14ac:dyDescent="0.3">
      <c r="A3454" t="s">
        <v>874</v>
      </c>
    </row>
    <row r="3455" spans="1:1" x14ac:dyDescent="0.3">
      <c r="A3455" t="s">
        <v>875</v>
      </c>
    </row>
    <row r="3456" spans="1:1" x14ac:dyDescent="0.3">
      <c r="A3456" t="s">
        <v>2344</v>
      </c>
    </row>
    <row r="3457" spans="1:1" x14ac:dyDescent="0.3">
      <c r="A3457" t="s">
        <v>2345</v>
      </c>
    </row>
    <row r="3459" spans="1:1" x14ac:dyDescent="0.3">
      <c r="A3459" t="s">
        <v>771</v>
      </c>
    </row>
    <row r="3460" spans="1:1" x14ac:dyDescent="0.3">
      <c r="A3460" t="s">
        <v>2346</v>
      </c>
    </row>
    <row r="3461" spans="1:1" x14ac:dyDescent="0.3">
      <c r="A3461" t="s">
        <v>2346</v>
      </c>
    </row>
    <row r="3462" spans="1:1" x14ac:dyDescent="0.3">
      <c r="A3462" t="s">
        <v>2346</v>
      </c>
    </row>
    <row r="3463" spans="1:1" x14ac:dyDescent="0.3">
      <c r="A3463" t="s">
        <v>2346</v>
      </c>
    </row>
    <row r="3464" spans="1:1" x14ac:dyDescent="0.3">
      <c r="A3464" t="s">
        <v>2346</v>
      </c>
    </row>
    <row r="3466" spans="1:1" x14ac:dyDescent="0.3">
      <c r="A3466" t="s">
        <v>532</v>
      </c>
    </row>
    <row r="3467" spans="1:1" x14ac:dyDescent="0.3">
      <c r="A3467" t="s">
        <v>757</v>
      </c>
    </row>
    <row r="3468" spans="1:1" x14ac:dyDescent="0.3">
      <c r="A3468" t="s">
        <v>866</v>
      </c>
    </row>
    <row r="3469" spans="1:1" x14ac:dyDescent="0.3">
      <c r="A3469" t="s">
        <v>867</v>
      </c>
    </row>
    <row r="3470" spans="1:1" x14ac:dyDescent="0.3">
      <c r="A3470" t="s">
        <v>760</v>
      </c>
    </row>
    <row r="3471" spans="1:1" x14ac:dyDescent="0.3">
      <c r="A3471">
        <f>-3.18 -0.003</f>
        <v>-3.1830000000000003</v>
      </c>
    </row>
    <row r="3472" spans="1:1" x14ac:dyDescent="0.3">
      <c r="A3472">
        <f>-3.18 -3.183 -3.186 -3.189 -3.192 -3.195 -3.198 -3.201 -3.204 -3.207 -3.21</f>
        <v>-35.145000000000003</v>
      </c>
    </row>
    <row r="3473" spans="1:1" x14ac:dyDescent="0.3">
      <c r="A3473" t="s">
        <v>846</v>
      </c>
    </row>
    <row r="3474" spans="1:1" x14ac:dyDescent="0.3">
      <c r="A3474">
        <f>-0.321  -0.324  -0.326  -0.329  -0.33  -0.332  -0.333  -0.335  -0.336  -0.338  -0.34</f>
        <v>-3.6440000000000001</v>
      </c>
    </row>
    <row r="3475" spans="1:1" x14ac:dyDescent="0.3">
      <c r="A3475">
        <f>-1.321  -1.321  -1.321  -1.32  -1.32  -1.321  -1.322  -1.323  -1.323  -1.325  -1.326</f>
        <v>-14.543000000000001</v>
      </c>
    </row>
    <row r="3476" spans="1:1" x14ac:dyDescent="0.3">
      <c r="A3476">
        <f>-2.316  -2.316  -2.316  -2.316  -2.316  -2.317  -2.317  -2.317  -2.317  -2.317  -2.317</f>
        <v>-25.481999999999999</v>
      </c>
    </row>
    <row r="3477" spans="1:1" x14ac:dyDescent="0.3">
      <c r="A3477">
        <f>-3.054  -3.054  -3.053  -3.053  -3.052  -3.051  -3.052  -3.054  -3.056  -3.057  -3.06</f>
        <v>-33.595999999999997</v>
      </c>
    </row>
    <row r="3478" spans="1:1" x14ac:dyDescent="0.3">
      <c r="A3478">
        <f>-3.18  -3.183  -3.186  -3.189  -3.192  -3.195  -3.198  -3.201  -3.204  -3.207  -3.21</f>
        <v>-35.145000000000003</v>
      </c>
    </row>
    <row r="3480" spans="1:1" x14ac:dyDescent="0.3">
      <c r="A3480" t="s">
        <v>847</v>
      </c>
    </row>
    <row r="3481" spans="1:1" x14ac:dyDescent="0.3">
      <c r="A3481" t="s">
        <v>868</v>
      </c>
    </row>
    <row r="3482" spans="1:1" x14ac:dyDescent="0.3">
      <c r="A3482" t="s">
        <v>2280</v>
      </c>
    </row>
    <row r="3483" spans="1:1" x14ac:dyDescent="0.3">
      <c r="A3483" t="s">
        <v>2347</v>
      </c>
    </row>
    <row r="3484" spans="1:1" x14ac:dyDescent="0.3">
      <c r="A3484" t="s">
        <v>2348</v>
      </c>
    </row>
    <row r="3485" spans="1:1" x14ac:dyDescent="0.3">
      <c r="A3485" t="s">
        <v>2349</v>
      </c>
    </row>
    <row r="3487" spans="1:1" x14ac:dyDescent="0.3">
      <c r="A3487" t="s">
        <v>848</v>
      </c>
    </row>
    <row r="3488" spans="1:1" x14ac:dyDescent="0.3">
      <c r="A3488" t="s">
        <v>873</v>
      </c>
    </row>
    <row r="3489" spans="1:1" x14ac:dyDescent="0.3">
      <c r="A3489" t="s">
        <v>874</v>
      </c>
    </row>
    <row r="3490" spans="1:1" x14ac:dyDescent="0.3">
      <c r="A3490" t="s">
        <v>875</v>
      </c>
    </row>
    <row r="3491" spans="1:1" x14ac:dyDescent="0.3">
      <c r="A3491" t="s">
        <v>2350</v>
      </c>
    </row>
    <row r="3492" spans="1:1" x14ac:dyDescent="0.3">
      <c r="A3492" t="s">
        <v>2351</v>
      </c>
    </row>
    <row r="3494" spans="1:1" x14ac:dyDescent="0.3">
      <c r="A3494" t="s">
        <v>771</v>
      </c>
    </row>
    <row r="3495" spans="1:1" x14ac:dyDescent="0.3">
      <c r="A3495" t="s">
        <v>2352</v>
      </c>
    </row>
    <row r="3496" spans="1:1" x14ac:dyDescent="0.3">
      <c r="A3496" t="s">
        <v>2352</v>
      </c>
    </row>
    <row r="3497" spans="1:1" x14ac:dyDescent="0.3">
      <c r="A3497" t="s">
        <v>2352</v>
      </c>
    </row>
    <row r="3498" spans="1:1" x14ac:dyDescent="0.3">
      <c r="A3498" t="s">
        <v>2352</v>
      </c>
    </row>
    <row r="3499" spans="1:1" x14ac:dyDescent="0.3">
      <c r="A3499" t="s">
        <v>2352</v>
      </c>
    </row>
    <row r="3501" spans="1:1" x14ac:dyDescent="0.3">
      <c r="A3501" t="s">
        <v>533</v>
      </c>
    </row>
    <row r="3502" spans="1:1" x14ac:dyDescent="0.3">
      <c r="A3502" t="s">
        <v>757</v>
      </c>
    </row>
    <row r="3503" spans="1:1" x14ac:dyDescent="0.3">
      <c r="A3503" t="s">
        <v>866</v>
      </c>
    </row>
    <row r="3504" spans="1:1" x14ac:dyDescent="0.3">
      <c r="A3504" t="s">
        <v>867</v>
      </c>
    </row>
    <row r="3505" spans="1:1" x14ac:dyDescent="0.3">
      <c r="A3505" t="s">
        <v>760</v>
      </c>
    </row>
    <row r="3506" spans="1:1" x14ac:dyDescent="0.3">
      <c r="A3506" t="s">
        <v>785</v>
      </c>
    </row>
    <row r="3507" spans="1:1" x14ac:dyDescent="0.3">
      <c r="A3507">
        <f>-3.18 -3.18 -3.18 -3.18 -3.18 -3.18 -3.18 -3.18 -3.18 -3.18 -3.18</f>
        <v>-34.980000000000004</v>
      </c>
    </row>
    <row r="3508" spans="1:1" x14ac:dyDescent="0.3">
      <c r="A3508" t="s">
        <v>846</v>
      </c>
    </row>
    <row r="3509" spans="1:1" x14ac:dyDescent="0.3">
      <c r="A3509">
        <f>-0.321  -0.324  -0.326  -0.329  -0.33  -0.332  -0.333  -0.335  -0.336  -0.338  -0.34</f>
        <v>-3.6440000000000001</v>
      </c>
    </row>
    <row r="3510" spans="1:1" x14ac:dyDescent="0.3">
      <c r="A3510">
        <f>-1.321  -1.32  -1.321  -1.32  -1.32  -1.321  -1.322  -1.323  -1.323  -1.325  -1.326</f>
        <v>-14.542000000000002</v>
      </c>
    </row>
    <row r="3511" spans="1:1" x14ac:dyDescent="0.3">
      <c r="A3511">
        <f>-2.316  -2.316  -2.316  -2.317  -2.317  -2.317  -2.317  -2.317  -2.317  -2.317  -2.317</f>
        <v>-25.484000000000002</v>
      </c>
    </row>
    <row r="3512" spans="1:1" x14ac:dyDescent="0.3">
      <c r="A3512">
        <f>-3.054  -3.054  -3.053  -3.053  -3.052  -3.052  -3.052  -3.052  -3.052  -3.052  -3.053</f>
        <v>-33.578999999999994</v>
      </c>
    </row>
    <row r="3513" spans="1:1" x14ac:dyDescent="0.3">
      <c r="A3513">
        <f>-3.18  -3.18  -3.18  -3.18  -3.18  -3.18  -3.18  -3.18  -3.18  -3.18  -3.18</f>
        <v>-34.980000000000004</v>
      </c>
    </row>
    <row r="3515" spans="1:1" x14ac:dyDescent="0.3">
      <c r="A3515" t="s">
        <v>847</v>
      </c>
    </row>
    <row r="3516" spans="1:1" x14ac:dyDescent="0.3">
      <c r="A3516" t="s">
        <v>868</v>
      </c>
    </row>
    <row r="3517" spans="1:1" x14ac:dyDescent="0.3">
      <c r="A3517" t="s">
        <v>2248</v>
      </c>
    </row>
    <row r="3518" spans="1:1" x14ac:dyDescent="0.3">
      <c r="A3518" t="s">
        <v>2335</v>
      </c>
    </row>
    <row r="3519" spans="1:1" x14ac:dyDescent="0.3">
      <c r="A3519" t="s">
        <v>2353</v>
      </c>
    </row>
    <row r="3520" spans="1:1" x14ac:dyDescent="0.3">
      <c r="A3520" t="s">
        <v>2354</v>
      </c>
    </row>
    <row r="3522" spans="1:1" x14ac:dyDescent="0.3">
      <c r="A3522" t="s">
        <v>848</v>
      </c>
    </row>
    <row r="3523" spans="1:1" x14ac:dyDescent="0.3">
      <c r="A3523" t="s">
        <v>873</v>
      </c>
    </row>
    <row r="3524" spans="1:1" x14ac:dyDescent="0.3">
      <c r="A3524" t="s">
        <v>874</v>
      </c>
    </row>
    <row r="3525" spans="1:1" x14ac:dyDescent="0.3">
      <c r="A3525" t="s">
        <v>875</v>
      </c>
    </row>
    <row r="3526" spans="1:1" x14ac:dyDescent="0.3">
      <c r="A3526" t="s">
        <v>2355</v>
      </c>
    </row>
    <row r="3527" spans="1:1" x14ac:dyDescent="0.3">
      <c r="A3527" t="s">
        <v>2356</v>
      </c>
    </row>
    <row r="3529" spans="1:1" x14ac:dyDescent="0.3">
      <c r="A3529" t="s">
        <v>771</v>
      </c>
    </row>
    <row r="3530" spans="1:1" x14ac:dyDescent="0.3">
      <c r="A3530" t="s">
        <v>1976</v>
      </c>
    </row>
    <row r="3531" spans="1:1" x14ac:dyDescent="0.3">
      <c r="A3531" t="s">
        <v>1976</v>
      </c>
    </row>
    <row r="3532" spans="1:1" x14ac:dyDescent="0.3">
      <c r="A3532" t="s">
        <v>1976</v>
      </c>
    </row>
    <row r="3533" spans="1:1" x14ac:dyDescent="0.3">
      <c r="A3533" t="s">
        <v>1976</v>
      </c>
    </row>
    <row r="3534" spans="1:1" x14ac:dyDescent="0.3">
      <c r="A3534" t="s">
        <v>1976</v>
      </c>
    </row>
    <row r="3536" spans="1:1" x14ac:dyDescent="0.3">
      <c r="A3536" t="s">
        <v>534</v>
      </c>
    </row>
    <row r="3537" spans="1:1" x14ac:dyDescent="0.3">
      <c r="A3537" t="s">
        <v>757</v>
      </c>
    </row>
    <row r="3538" spans="1:1" x14ac:dyDescent="0.3">
      <c r="A3538" t="s">
        <v>866</v>
      </c>
    </row>
    <row r="3539" spans="1:1" x14ac:dyDescent="0.3">
      <c r="A3539" t="s">
        <v>867</v>
      </c>
    </row>
    <row r="3540" spans="1:1" x14ac:dyDescent="0.3">
      <c r="A3540" t="s">
        <v>760</v>
      </c>
    </row>
    <row r="3541" spans="1:1" x14ac:dyDescent="0.3">
      <c r="A3541" t="s">
        <v>786</v>
      </c>
    </row>
    <row r="3542" spans="1:1" x14ac:dyDescent="0.3">
      <c r="A3542">
        <f>-3.18 -3.177 -3.174 -3.171 -3.168 -3.165 -3.162 -3.159 -3.156 -3.153 -3.15</f>
        <v>-34.814999999999998</v>
      </c>
    </row>
    <row r="3543" spans="1:1" x14ac:dyDescent="0.3">
      <c r="A3543" t="s">
        <v>846</v>
      </c>
    </row>
    <row r="3544" spans="1:1" x14ac:dyDescent="0.3">
      <c r="A3544">
        <f>-0.321  -0.324  -0.327  -0.329  -0.33  -0.332  -0.333  -0.335  -0.336  -0.338  -0.34</f>
        <v>-3.645</v>
      </c>
    </row>
    <row r="3545" spans="1:1" x14ac:dyDescent="0.3">
      <c r="A3545">
        <f>-1.321  -1.32  -1.321  -1.32  -1.32  -1.321  -1.322  -1.323  -1.323  -1.325  -1.326</f>
        <v>-14.542000000000002</v>
      </c>
    </row>
    <row r="3546" spans="1:1" x14ac:dyDescent="0.3">
      <c r="A3546">
        <f>-2.316  -2.316  -2.316  -2.317  -2.317  -2.317  -2.317  -2.317  -2.317  -2.317  -2.317</f>
        <v>-25.484000000000002</v>
      </c>
    </row>
    <row r="3547" spans="1:1" x14ac:dyDescent="0.3">
      <c r="A3547">
        <f>-3.054  -3.054  -3.053  -3.052  -3.053  -3.053  -3.052  -3.051  -3.049  -3.047  -3.045</f>
        <v>-33.562999999999995</v>
      </c>
    </row>
    <row r="3548" spans="1:1" x14ac:dyDescent="0.3">
      <c r="A3548">
        <f>-3.18  -3.177  -3.174  -3.171  -3.168  -3.165  -3.162  -3.159  -3.156  -3.153  -3.15</f>
        <v>-34.814999999999998</v>
      </c>
    </row>
    <row r="3550" spans="1:1" x14ac:dyDescent="0.3">
      <c r="A3550" t="s">
        <v>847</v>
      </c>
    </row>
    <row r="3551" spans="1:1" x14ac:dyDescent="0.3">
      <c r="A3551" t="s">
        <v>868</v>
      </c>
    </row>
    <row r="3552" spans="1:1" x14ac:dyDescent="0.3">
      <c r="A3552" t="s">
        <v>2273</v>
      </c>
    </row>
    <row r="3553" spans="1:1" x14ac:dyDescent="0.3">
      <c r="A3553" t="s">
        <v>2357</v>
      </c>
    </row>
    <row r="3554" spans="1:1" x14ac:dyDescent="0.3">
      <c r="A3554" t="s">
        <v>2358</v>
      </c>
    </row>
    <row r="3555" spans="1:1" x14ac:dyDescent="0.3">
      <c r="A3555" t="s">
        <v>2359</v>
      </c>
    </row>
    <row r="3557" spans="1:1" x14ac:dyDescent="0.3">
      <c r="A3557" t="s">
        <v>848</v>
      </c>
    </row>
    <row r="3558" spans="1:1" x14ac:dyDescent="0.3">
      <c r="A3558" t="s">
        <v>873</v>
      </c>
    </row>
    <row r="3559" spans="1:1" x14ac:dyDescent="0.3">
      <c r="A3559" t="s">
        <v>874</v>
      </c>
    </row>
    <row r="3560" spans="1:1" x14ac:dyDescent="0.3">
      <c r="A3560" t="s">
        <v>875</v>
      </c>
    </row>
    <row r="3561" spans="1:1" x14ac:dyDescent="0.3">
      <c r="A3561" t="s">
        <v>2360</v>
      </c>
    </row>
    <row r="3562" spans="1:1" x14ac:dyDescent="0.3">
      <c r="A3562" t="s">
        <v>2361</v>
      </c>
    </row>
    <row r="3564" spans="1:1" x14ac:dyDescent="0.3">
      <c r="A3564" t="s">
        <v>771</v>
      </c>
    </row>
    <row r="3565" spans="1:1" x14ac:dyDescent="0.3">
      <c r="A3565" t="s">
        <v>2362</v>
      </c>
    </row>
    <row r="3566" spans="1:1" x14ac:dyDescent="0.3">
      <c r="A3566" t="s">
        <v>2362</v>
      </c>
    </row>
    <row r="3567" spans="1:1" x14ac:dyDescent="0.3">
      <c r="A3567" t="s">
        <v>2362</v>
      </c>
    </row>
    <row r="3568" spans="1:1" x14ac:dyDescent="0.3">
      <c r="A3568" t="s">
        <v>2362</v>
      </c>
    </row>
    <row r="3569" spans="1:1" x14ac:dyDescent="0.3">
      <c r="A3569" t="s">
        <v>2362</v>
      </c>
    </row>
    <row r="3571" spans="1:1" x14ac:dyDescent="0.3">
      <c r="A3571" t="s">
        <v>535</v>
      </c>
    </row>
    <row r="3572" spans="1:1" x14ac:dyDescent="0.3">
      <c r="A3572" t="s">
        <v>757</v>
      </c>
    </row>
    <row r="3573" spans="1:1" x14ac:dyDescent="0.3">
      <c r="A3573" t="s">
        <v>866</v>
      </c>
    </row>
    <row r="3574" spans="1:1" x14ac:dyDescent="0.3">
      <c r="A3574" t="s">
        <v>867</v>
      </c>
    </row>
    <row r="3575" spans="1:1" x14ac:dyDescent="0.3">
      <c r="A3575" t="s">
        <v>760</v>
      </c>
    </row>
    <row r="3576" spans="1:1" x14ac:dyDescent="0.3">
      <c r="A3576">
        <f>-3.17 -0.003</f>
        <v>-3.173</v>
      </c>
    </row>
    <row r="3577" spans="1:1" x14ac:dyDescent="0.3">
      <c r="A3577">
        <f>-3.17 -3.173 -3.176 -3.179 -3.182 -3.185 -3.188 -3.191 -3.194 -3.197 -3.2</f>
        <v>-35.034999999999997</v>
      </c>
    </row>
    <row r="3578" spans="1:1" x14ac:dyDescent="0.3">
      <c r="A3578" t="s">
        <v>846</v>
      </c>
    </row>
    <row r="3579" spans="1:1" x14ac:dyDescent="0.3">
      <c r="A3579">
        <f>-0.321  -0.324  -0.326  -0.329  -0.33  -0.332  -0.333  -0.335  -0.336  -0.338  -0.34</f>
        <v>-3.6440000000000001</v>
      </c>
    </row>
    <row r="3580" spans="1:1" x14ac:dyDescent="0.3">
      <c r="A3580">
        <f>-1.321  -1.321  -1.321  -1.32  -1.32  -1.321  -1.322  -1.323  -1.323  -1.325  -1.326</f>
        <v>-14.543000000000001</v>
      </c>
    </row>
    <row r="3581" spans="1:1" x14ac:dyDescent="0.3">
      <c r="A3581">
        <f>-2.316  -2.316  -2.316  -2.316  -2.316  -2.317  -2.317  -2.317  -2.317  -2.317  -2.317</f>
        <v>-25.481999999999999</v>
      </c>
    </row>
    <row r="3582" spans="1:1" x14ac:dyDescent="0.3">
      <c r="A3582">
        <f>-3.047  -3.047  -3.046  -3.046  -3.045  -3.044  -3.045  -3.047  -3.049  -3.051  -3.053</f>
        <v>-33.519999999999996</v>
      </c>
    </row>
    <row r="3583" spans="1:1" x14ac:dyDescent="0.3">
      <c r="A3583">
        <f>-3.17  -3.173  -3.176  -3.179  -3.182  -3.185  -3.188  -3.191  -3.194  -3.197  -3.2</f>
        <v>-35.034999999999997</v>
      </c>
    </row>
    <row r="3585" spans="1:1" x14ac:dyDescent="0.3">
      <c r="A3585" t="s">
        <v>847</v>
      </c>
    </row>
    <row r="3586" spans="1:1" x14ac:dyDescent="0.3">
      <c r="A3586" t="s">
        <v>868</v>
      </c>
    </row>
    <row r="3587" spans="1:1" x14ac:dyDescent="0.3">
      <c r="A3587" t="s">
        <v>2280</v>
      </c>
    </row>
    <row r="3588" spans="1:1" x14ac:dyDescent="0.3">
      <c r="A3588" t="s">
        <v>2363</v>
      </c>
    </row>
    <row r="3589" spans="1:1" x14ac:dyDescent="0.3">
      <c r="A3589" t="s">
        <v>2364</v>
      </c>
    </row>
    <row r="3590" spans="1:1" x14ac:dyDescent="0.3">
      <c r="A3590" t="s">
        <v>2365</v>
      </c>
    </row>
    <row r="3592" spans="1:1" x14ac:dyDescent="0.3">
      <c r="A3592" t="s">
        <v>848</v>
      </c>
    </row>
    <row r="3593" spans="1:1" x14ac:dyDescent="0.3">
      <c r="A3593" t="s">
        <v>873</v>
      </c>
    </row>
    <row r="3594" spans="1:1" x14ac:dyDescent="0.3">
      <c r="A3594" t="s">
        <v>874</v>
      </c>
    </row>
    <row r="3595" spans="1:1" x14ac:dyDescent="0.3">
      <c r="A3595" t="s">
        <v>875</v>
      </c>
    </row>
    <row r="3596" spans="1:1" x14ac:dyDescent="0.3">
      <c r="A3596" t="s">
        <v>2366</v>
      </c>
    </row>
    <row r="3597" spans="1:1" x14ac:dyDescent="0.3">
      <c r="A3597" t="s">
        <v>2367</v>
      </c>
    </row>
    <row r="3599" spans="1:1" x14ac:dyDescent="0.3">
      <c r="A3599" t="s">
        <v>771</v>
      </c>
    </row>
    <row r="3600" spans="1:1" x14ac:dyDescent="0.3">
      <c r="A3600" t="s">
        <v>2368</v>
      </c>
    </row>
    <row r="3601" spans="1:1" x14ac:dyDescent="0.3">
      <c r="A3601" t="s">
        <v>2368</v>
      </c>
    </row>
    <row r="3602" spans="1:1" x14ac:dyDescent="0.3">
      <c r="A3602" t="s">
        <v>2368</v>
      </c>
    </row>
    <row r="3603" spans="1:1" x14ac:dyDescent="0.3">
      <c r="A3603" t="s">
        <v>2368</v>
      </c>
    </row>
    <row r="3604" spans="1:1" x14ac:dyDescent="0.3">
      <c r="A3604" t="s">
        <v>2368</v>
      </c>
    </row>
    <row r="3606" spans="1:1" x14ac:dyDescent="0.3">
      <c r="A3606" t="s">
        <v>536</v>
      </c>
    </row>
    <row r="3607" spans="1:1" x14ac:dyDescent="0.3">
      <c r="A3607" t="s">
        <v>757</v>
      </c>
    </row>
    <row r="3608" spans="1:1" x14ac:dyDescent="0.3">
      <c r="A3608" t="s">
        <v>866</v>
      </c>
    </row>
    <row r="3609" spans="1:1" x14ac:dyDescent="0.3">
      <c r="A3609" t="s">
        <v>867</v>
      </c>
    </row>
    <row r="3610" spans="1:1" x14ac:dyDescent="0.3">
      <c r="A3610" t="s">
        <v>760</v>
      </c>
    </row>
    <row r="3611" spans="1:1" x14ac:dyDescent="0.3">
      <c r="A3611" t="s">
        <v>787</v>
      </c>
    </row>
    <row r="3612" spans="1:1" x14ac:dyDescent="0.3">
      <c r="A3612">
        <f>-3.17 -3.17 -3.17 -3.17 -3.17 -3.17 -3.17 -3.17 -3.17 -3.17 -3.17</f>
        <v>-34.870000000000005</v>
      </c>
    </row>
    <row r="3613" spans="1:1" x14ac:dyDescent="0.3">
      <c r="A3613" t="s">
        <v>846</v>
      </c>
    </row>
    <row r="3614" spans="1:1" x14ac:dyDescent="0.3">
      <c r="A3614">
        <f>-0.321  -0.324  -0.326  -0.329  -0.33  -0.332  -0.333  -0.335  -0.336  -0.338  -0.34</f>
        <v>-3.6440000000000001</v>
      </c>
    </row>
    <row r="3615" spans="1:1" x14ac:dyDescent="0.3">
      <c r="A3615">
        <f>-1.321  -1.32  -1.321  -1.32  -1.32  -1.321  -1.322  -1.323  -1.323  -1.325  -1.326</f>
        <v>-14.542000000000002</v>
      </c>
    </row>
    <row r="3616" spans="1:1" x14ac:dyDescent="0.3">
      <c r="A3616">
        <f>-2.316  -2.316  -2.316  -2.316  -2.316  -2.317  -2.317  -2.317  -2.317  -2.317  -2.317</f>
        <v>-25.481999999999999</v>
      </c>
    </row>
    <row r="3617" spans="1:1" x14ac:dyDescent="0.3">
      <c r="A3617">
        <f>-3.047  -3.047  -3.046  -3.046  -3.046  -3.045  -3.045  -3.045  -3.046  -3.046  -3.046</f>
        <v>-33.505000000000003</v>
      </c>
    </row>
    <row r="3618" spans="1:1" x14ac:dyDescent="0.3">
      <c r="A3618">
        <f>-3.17  -3.17  -3.17  -3.17  -3.17  -3.17  -3.17  -3.17  -3.17  -3.17  -3.17</f>
        <v>-34.870000000000005</v>
      </c>
    </row>
    <row r="3620" spans="1:1" x14ac:dyDescent="0.3">
      <c r="A3620" t="s">
        <v>847</v>
      </c>
    </row>
    <row r="3621" spans="1:1" x14ac:dyDescent="0.3">
      <c r="A3621" t="s">
        <v>868</v>
      </c>
    </row>
    <row r="3622" spans="1:1" x14ac:dyDescent="0.3">
      <c r="A3622" t="s">
        <v>2287</v>
      </c>
    </row>
    <row r="3623" spans="1:1" x14ac:dyDescent="0.3">
      <c r="A3623" t="s">
        <v>2369</v>
      </c>
    </row>
    <row r="3624" spans="1:1" x14ac:dyDescent="0.3">
      <c r="A3624" t="s">
        <v>2370</v>
      </c>
    </row>
    <row r="3625" spans="1:1" x14ac:dyDescent="0.3">
      <c r="A3625" t="s">
        <v>2371</v>
      </c>
    </row>
    <row r="3627" spans="1:1" x14ac:dyDescent="0.3">
      <c r="A3627" t="s">
        <v>848</v>
      </c>
    </row>
    <row r="3628" spans="1:1" x14ac:dyDescent="0.3">
      <c r="A3628" t="s">
        <v>873</v>
      </c>
    </row>
    <row r="3629" spans="1:1" x14ac:dyDescent="0.3">
      <c r="A3629" t="s">
        <v>874</v>
      </c>
    </row>
    <row r="3630" spans="1:1" x14ac:dyDescent="0.3">
      <c r="A3630" t="s">
        <v>875</v>
      </c>
    </row>
    <row r="3631" spans="1:1" x14ac:dyDescent="0.3">
      <c r="A3631" t="s">
        <v>2372</v>
      </c>
    </row>
    <row r="3632" spans="1:1" x14ac:dyDescent="0.3">
      <c r="A3632" t="s">
        <v>2373</v>
      </c>
    </row>
    <row r="3634" spans="1:1" x14ac:dyDescent="0.3">
      <c r="A3634" t="s">
        <v>771</v>
      </c>
    </row>
    <row r="3635" spans="1:1" x14ac:dyDescent="0.3">
      <c r="A3635" t="s">
        <v>1976</v>
      </c>
    </row>
    <row r="3636" spans="1:1" x14ac:dyDescent="0.3">
      <c r="A3636" t="s">
        <v>1976</v>
      </c>
    </row>
    <row r="3637" spans="1:1" x14ac:dyDescent="0.3">
      <c r="A3637" t="s">
        <v>1976</v>
      </c>
    </row>
    <row r="3638" spans="1:1" x14ac:dyDescent="0.3">
      <c r="A3638" t="s">
        <v>1976</v>
      </c>
    </row>
    <row r="3639" spans="1:1" x14ac:dyDescent="0.3">
      <c r="A3639" t="s">
        <v>1976</v>
      </c>
    </row>
    <row r="3641" spans="1:1" x14ac:dyDescent="0.3">
      <c r="A3641" t="s">
        <v>537</v>
      </c>
    </row>
    <row r="3642" spans="1:1" x14ac:dyDescent="0.3">
      <c r="A3642" t="s">
        <v>757</v>
      </c>
    </row>
    <row r="3643" spans="1:1" x14ac:dyDescent="0.3">
      <c r="A3643" t="s">
        <v>866</v>
      </c>
    </row>
    <row r="3644" spans="1:1" x14ac:dyDescent="0.3">
      <c r="A3644" t="s">
        <v>867</v>
      </c>
    </row>
    <row r="3645" spans="1:1" x14ac:dyDescent="0.3">
      <c r="A3645" t="s">
        <v>760</v>
      </c>
    </row>
    <row r="3646" spans="1:1" x14ac:dyDescent="0.3">
      <c r="A3646" t="s">
        <v>788</v>
      </c>
    </row>
    <row r="3647" spans="1:1" x14ac:dyDescent="0.3">
      <c r="A3647">
        <f>-3.17 -3.167 -3.164 -3.161 -3.158 -3.155 -3.152 -3.149 -3.146 -3.143 -3.14</f>
        <v>-34.704999999999998</v>
      </c>
    </row>
    <row r="3648" spans="1:1" x14ac:dyDescent="0.3">
      <c r="A3648" t="s">
        <v>846</v>
      </c>
    </row>
    <row r="3649" spans="1:1" x14ac:dyDescent="0.3">
      <c r="A3649">
        <f>-0.321  -0.324  -0.327  -0.329  -0.33  -0.332  -0.333  -0.335  -0.336  -0.338  -0.34</f>
        <v>-3.645</v>
      </c>
    </row>
    <row r="3650" spans="1:1" x14ac:dyDescent="0.3">
      <c r="A3650">
        <f>-1.321  -1.32  -1.321  -1.32  -1.32  -1.321  -1.322  -1.323  -1.323  -1.325  -1.326</f>
        <v>-14.542000000000002</v>
      </c>
    </row>
    <row r="3651" spans="1:1" x14ac:dyDescent="0.3">
      <c r="A3651">
        <f>-2.316  -2.316  -2.316  -2.316  -2.316  -2.316  -2.317  -2.317  -2.317  -2.317  -2.317</f>
        <v>-25.480999999999998</v>
      </c>
    </row>
    <row r="3652" spans="1:1" x14ac:dyDescent="0.3">
      <c r="A3652">
        <f>-3.047  -3.047  -3.046  -3.045  -3.046  -3.046  -3.045  -3.044  -3.042  -3.04  -3.038</f>
        <v>-33.485999999999997</v>
      </c>
    </row>
    <row r="3653" spans="1:1" x14ac:dyDescent="0.3">
      <c r="A3653">
        <f>-3.17  -3.167  -3.164  -3.161  -3.158  -3.155  -3.152  -3.149  -3.146  -3.143  -3.14</f>
        <v>-34.704999999999998</v>
      </c>
    </row>
    <row r="3655" spans="1:1" x14ac:dyDescent="0.3">
      <c r="A3655" t="s">
        <v>847</v>
      </c>
    </row>
    <row r="3656" spans="1:1" x14ac:dyDescent="0.3">
      <c r="A3656" t="s">
        <v>868</v>
      </c>
    </row>
    <row r="3657" spans="1:1" x14ac:dyDescent="0.3">
      <c r="A3657" t="s">
        <v>2374</v>
      </c>
    </row>
    <row r="3658" spans="1:1" x14ac:dyDescent="0.3">
      <c r="A3658" t="s">
        <v>2375</v>
      </c>
    </row>
    <row r="3659" spans="1:1" x14ac:dyDescent="0.3">
      <c r="A3659" t="s">
        <v>2376</v>
      </c>
    </row>
    <row r="3660" spans="1:1" x14ac:dyDescent="0.3">
      <c r="A3660" t="s">
        <v>2377</v>
      </c>
    </row>
    <row r="3662" spans="1:1" x14ac:dyDescent="0.3">
      <c r="A3662" t="s">
        <v>848</v>
      </c>
    </row>
    <row r="3663" spans="1:1" x14ac:dyDescent="0.3">
      <c r="A3663" t="s">
        <v>873</v>
      </c>
    </row>
    <row r="3664" spans="1:1" x14ac:dyDescent="0.3">
      <c r="A3664" t="s">
        <v>874</v>
      </c>
    </row>
    <row r="3665" spans="1:1" x14ac:dyDescent="0.3">
      <c r="A3665" t="s">
        <v>875</v>
      </c>
    </row>
    <row r="3666" spans="1:1" x14ac:dyDescent="0.3">
      <c r="A3666" t="s">
        <v>2378</v>
      </c>
    </row>
    <row r="3667" spans="1:1" x14ac:dyDescent="0.3">
      <c r="A3667" t="s">
        <v>2379</v>
      </c>
    </row>
    <row r="3669" spans="1:1" x14ac:dyDescent="0.3">
      <c r="A3669" t="s">
        <v>771</v>
      </c>
    </row>
    <row r="3670" spans="1:1" x14ac:dyDescent="0.3">
      <c r="A3670" t="s">
        <v>2380</v>
      </c>
    </row>
    <row r="3671" spans="1:1" x14ac:dyDescent="0.3">
      <c r="A3671" t="s">
        <v>2380</v>
      </c>
    </row>
    <row r="3672" spans="1:1" x14ac:dyDescent="0.3">
      <c r="A3672" t="s">
        <v>2380</v>
      </c>
    </row>
    <row r="3673" spans="1:1" x14ac:dyDescent="0.3">
      <c r="A3673" t="s">
        <v>2380</v>
      </c>
    </row>
    <row r="3674" spans="1:1" x14ac:dyDescent="0.3">
      <c r="A3674" t="s">
        <v>2380</v>
      </c>
    </row>
    <row r="3676" spans="1:1" x14ac:dyDescent="0.3">
      <c r="A3676" t="s">
        <v>538</v>
      </c>
    </row>
    <row r="3677" spans="1:1" x14ac:dyDescent="0.3">
      <c r="A3677" t="s">
        <v>757</v>
      </c>
    </row>
    <row r="3678" spans="1:1" x14ac:dyDescent="0.3">
      <c r="A3678" t="s">
        <v>866</v>
      </c>
    </row>
    <row r="3679" spans="1:1" x14ac:dyDescent="0.3">
      <c r="A3679" t="s">
        <v>867</v>
      </c>
    </row>
    <row r="3680" spans="1:1" x14ac:dyDescent="0.3">
      <c r="A3680" t="s">
        <v>760</v>
      </c>
    </row>
    <row r="3681" spans="1:1" x14ac:dyDescent="0.3">
      <c r="A3681">
        <f>-3.16 -0.003</f>
        <v>-3.1630000000000003</v>
      </c>
    </row>
    <row r="3682" spans="1:1" x14ac:dyDescent="0.3">
      <c r="A3682">
        <f>-3.16 -3.163 -3.166 -3.169 -3.172 -3.175 -3.178 -3.181 -3.184 -3.187 -3.19</f>
        <v>-34.925000000000004</v>
      </c>
    </row>
    <row r="3683" spans="1:1" x14ac:dyDescent="0.3">
      <c r="A3683" t="s">
        <v>846</v>
      </c>
    </row>
    <row r="3684" spans="1:1" x14ac:dyDescent="0.3">
      <c r="A3684">
        <f>-0.321  -0.324  -0.326  -0.329  -0.33  -0.332  -0.333  -0.335  -0.336  -0.338  -0.34</f>
        <v>-3.6440000000000001</v>
      </c>
    </row>
    <row r="3685" spans="1:1" x14ac:dyDescent="0.3">
      <c r="A3685">
        <f>-1.321  -1.321  -1.321  -1.32  -1.32  -1.321  -1.322  -1.323  -1.323  -1.325  -1.326</f>
        <v>-14.543000000000001</v>
      </c>
    </row>
    <row r="3686" spans="1:1" x14ac:dyDescent="0.3">
      <c r="A3686">
        <f>-2.316  -2.316  -2.316  -2.316  -2.316  -2.317  -2.317  -2.317  -2.317  -2.317  -2.317</f>
        <v>-25.481999999999999</v>
      </c>
    </row>
    <row r="3687" spans="1:1" x14ac:dyDescent="0.3">
      <c r="A3687">
        <f>-3.04  -3.04  -3.039  -3.039  -3.038  -3.037  -3.038  -3.04  -3.042  -3.044  -3.046</f>
        <v>-33.443000000000005</v>
      </c>
    </row>
    <row r="3688" spans="1:1" x14ac:dyDescent="0.3">
      <c r="A3688">
        <f>-3.16  -3.163  -3.166  -3.169  -3.172  -3.175  -3.178  -3.181  -3.184  -3.187  -3.19</f>
        <v>-34.925000000000004</v>
      </c>
    </row>
    <row r="3690" spans="1:1" x14ac:dyDescent="0.3">
      <c r="A3690" t="s">
        <v>847</v>
      </c>
    </row>
    <row r="3691" spans="1:1" x14ac:dyDescent="0.3">
      <c r="A3691" t="s">
        <v>868</v>
      </c>
    </row>
    <row r="3692" spans="1:1" x14ac:dyDescent="0.3">
      <c r="A3692" t="s">
        <v>2280</v>
      </c>
    </row>
    <row r="3693" spans="1:1" x14ac:dyDescent="0.3">
      <c r="A3693" t="s">
        <v>2381</v>
      </c>
    </row>
    <row r="3694" spans="1:1" x14ac:dyDescent="0.3">
      <c r="A3694" t="s">
        <v>2382</v>
      </c>
    </row>
    <row r="3695" spans="1:1" x14ac:dyDescent="0.3">
      <c r="A3695" t="s">
        <v>2383</v>
      </c>
    </row>
    <row r="3697" spans="1:1" x14ac:dyDescent="0.3">
      <c r="A3697" t="s">
        <v>848</v>
      </c>
    </row>
    <row r="3698" spans="1:1" x14ac:dyDescent="0.3">
      <c r="A3698" t="s">
        <v>873</v>
      </c>
    </row>
    <row r="3699" spans="1:1" x14ac:dyDescent="0.3">
      <c r="A3699" t="s">
        <v>874</v>
      </c>
    </row>
    <row r="3700" spans="1:1" x14ac:dyDescent="0.3">
      <c r="A3700" t="s">
        <v>875</v>
      </c>
    </row>
    <row r="3701" spans="1:1" x14ac:dyDescent="0.3">
      <c r="A3701" t="s">
        <v>2384</v>
      </c>
    </row>
    <row r="3702" spans="1:1" x14ac:dyDescent="0.3">
      <c r="A3702" t="s">
        <v>2385</v>
      </c>
    </row>
    <row r="3704" spans="1:1" x14ac:dyDescent="0.3">
      <c r="A3704" t="s">
        <v>771</v>
      </c>
    </row>
    <row r="3705" spans="1:1" x14ac:dyDescent="0.3">
      <c r="A3705" t="s">
        <v>2386</v>
      </c>
    </row>
    <row r="3706" spans="1:1" x14ac:dyDescent="0.3">
      <c r="A3706" t="s">
        <v>2386</v>
      </c>
    </row>
    <row r="3707" spans="1:1" x14ac:dyDescent="0.3">
      <c r="A3707" t="s">
        <v>2386</v>
      </c>
    </row>
    <row r="3708" spans="1:1" x14ac:dyDescent="0.3">
      <c r="A3708" t="s">
        <v>2386</v>
      </c>
    </row>
    <row r="3709" spans="1:1" x14ac:dyDescent="0.3">
      <c r="A3709" t="s">
        <v>2386</v>
      </c>
    </row>
    <row r="3711" spans="1:1" x14ac:dyDescent="0.3">
      <c r="A3711" t="s">
        <v>539</v>
      </c>
    </row>
    <row r="3712" spans="1:1" x14ac:dyDescent="0.3">
      <c r="A3712" t="s">
        <v>757</v>
      </c>
    </row>
    <row r="3713" spans="1:1" x14ac:dyDescent="0.3">
      <c r="A3713" t="s">
        <v>866</v>
      </c>
    </row>
    <row r="3714" spans="1:1" x14ac:dyDescent="0.3">
      <c r="A3714" t="s">
        <v>867</v>
      </c>
    </row>
    <row r="3715" spans="1:1" x14ac:dyDescent="0.3">
      <c r="A3715" t="s">
        <v>760</v>
      </c>
    </row>
    <row r="3716" spans="1:1" x14ac:dyDescent="0.3">
      <c r="A3716" t="s">
        <v>789</v>
      </c>
    </row>
    <row r="3717" spans="1:1" x14ac:dyDescent="0.3">
      <c r="A3717">
        <f>-3.16 -3.16 -3.16 -3.16 -3.16 -3.16 -3.16 -3.16 -3.16 -3.16 -3.16</f>
        <v>-34.760000000000005</v>
      </c>
    </row>
    <row r="3718" spans="1:1" x14ac:dyDescent="0.3">
      <c r="A3718" t="s">
        <v>846</v>
      </c>
    </row>
    <row r="3719" spans="1:1" x14ac:dyDescent="0.3">
      <c r="A3719">
        <f>-0.321  -0.324  -0.326  -0.329  -0.33  -0.332  -0.333  -0.335  -0.336  -0.338  -0.34</f>
        <v>-3.6440000000000001</v>
      </c>
    </row>
    <row r="3720" spans="1:1" x14ac:dyDescent="0.3">
      <c r="A3720">
        <f>-1.321  -1.32  -1.321  -1.32  -1.32  -1.321  -1.322  -1.323  -1.323  -1.325  -1.326</f>
        <v>-14.542000000000002</v>
      </c>
    </row>
    <row r="3721" spans="1:1" x14ac:dyDescent="0.3">
      <c r="A3721">
        <f>-2.316  -2.316  -2.316  -2.316  -2.316  -2.316  -2.317  -2.317  -2.317  -2.317  -2.317</f>
        <v>-25.480999999999998</v>
      </c>
    </row>
    <row r="3722" spans="1:1" x14ac:dyDescent="0.3">
      <c r="A3722">
        <f>-3.04  -3.04  -3.039  -3.039  -3.038  -3.038  -3.038  -3.039  -3.039  -3.039  -3.039</f>
        <v>-33.428000000000004</v>
      </c>
    </row>
    <row r="3723" spans="1:1" x14ac:dyDescent="0.3">
      <c r="A3723">
        <f>-3.16  -3.16  -3.16  -3.16  -3.16  -3.16  -3.16  -3.16  -3.16  -3.16  -3.16</f>
        <v>-34.760000000000005</v>
      </c>
    </row>
    <row r="3725" spans="1:1" x14ac:dyDescent="0.3">
      <c r="A3725" t="s">
        <v>847</v>
      </c>
    </row>
    <row r="3726" spans="1:1" x14ac:dyDescent="0.3">
      <c r="A3726" t="s">
        <v>868</v>
      </c>
    </row>
    <row r="3727" spans="1:1" x14ac:dyDescent="0.3">
      <c r="A3727" t="s">
        <v>2287</v>
      </c>
    </row>
    <row r="3728" spans="1:1" x14ac:dyDescent="0.3">
      <c r="A3728" t="s">
        <v>2369</v>
      </c>
    </row>
    <row r="3729" spans="1:1" x14ac:dyDescent="0.3">
      <c r="A3729" t="s">
        <v>2387</v>
      </c>
    </row>
    <row r="3730" spans="1:1" x14ac:dyDescent="0.3">
      <c r="A3730" t="s">
        <v>2388</v>
      </c>
    </row>
    <row r="3732" spans="1:1" x14ac:dyDescent="0.3">
      <c r="A3732" t="s">
        <v>848</v>
      </c>
    </row>
    <row r="3733" spans="1:1" x14ac:dyDescent="0.3">
      <c r="A3733" t="s">
        <v>873</v>
      </c>
    </row>
    <row r="3734" spans="1:1" x14ac:dyDescent="0.3">
      <c r="A3734" t="s">
        <v>874</v>
      </c>
    </row>
    <row r="3735" spans="1:1" x14ac:dyDescent="0.3">
      <c r="A3735" t="s">
        <v>875</v>
      </c>
    </row>
    <row r="3736" spans="1:1" x14ac:dyDescent="0.3">
      <c r="A3736" t="s">
        <v>2389</v>
      </c>
    </row>
    <row r="3737" spans="1:1" x14ac:dyDescent="0.3">
      <c r="A3737" t="s">
        <v>2390</v>
      </c>
    </row>
    <row r="3739" spans="1:1" x14ac:dyDescent="0.3">
      <c r="A3739" t="s">
        <v>771</v>
      </c>
    </row>
    <row r="3740" spans="1:1" x14ac:dyDescent="0.3">
      <c r="A3740" t="s">
        <v>1976</v>
      </c>
    </row>
    <row r="3741" spans="1:1" x14ac:dyDescent="0.3">
      <c r="A3741" t="s">
        <v>1976</v>
      </c>
    </row>
    <row r="3742" spans="1:1" x14ac:dyDescent="0.3">
      <c r="A3742" t="s">
        <v>1976</v>
      </c>
    </row>
    <row r="3743" spans="1:1" x14ac:dyDescent="0.3">
      <c r="A3743" t="s">
        <v>1976</v>
      </c>
    </row>
    <row r="3744" spans="1:1" x14ac:dyDescent="0.3">
      <c r="A3744" t="s">
        <v>1976</v>
      </c>
    </row>
    <row r="3746" spans="1:1" x14ac:dyDescent="0.3">
      <c r="A3746" t="s">
        <v>540</v>
      </c>
    </row>
    <row r="3747" spans="1:1" x14ac:dyDescent="0.3">
      <c r="A3747" t="s">
        <v>757</v>
      </c>
    </row>
    <row r="3748" spans="1:1" x14ac:dyDescent="0.3">
      <c r="A3748" t="s">
        <v>866</v>
      </c>
    </row>
    <row r="3749" spans="1:1" x14ac:dyDescent="0.3">
      <c r="A3749" t="s">
        <v>867</v>
      </c>
    </row>
    <row r="3750" spans="1:1" x14ac:dyDescent="0.3">
      <c r="A3750" t="s">
        <v>760</v>
      </c>
    </row>
    <row r="3751" spans="1:1" x14ac:dyDescent="0.3">
      <c r="A3751" t="s">
        <v>790</v>
      </c>
    </row>
    <row r="3752" spans="1:1" x14ac:dyDescent="0.3">
      <c r="A3752">
        <f>-3.16 -3.157 -3.154 -3.151 -3.148 -3.145 -3.142 -3.139 -3.136 -3.133 -3.13</f>
        <v>-34.594999999999999</v>
      </c>
    </row>
    <row r="3753" spans="1:1" x14ac:dyDescent="0.3">
      <c r="A3753" t="s">
        <v>846</v>
      </c>
    </row>
    <row r="3754" spans="1:1" x14ac:dyDescent="0.3">
      <c r="A3754">
        <f>-0.321  -0.324  -0.327  -0.329  -0.33  -0.332  -0.333  -0.335  -0.336  -0.338  -0.34</f>
        <v>-3.645</v>
      </c>
    </row>
    <row r="3755" spans="1:1" x14ac:dyDescent="0.3">
      <c r="A3755">
        <f>-1.321  -1.32  -1.321  -1.321  -1.32  -1.321  -1.322  -1.323  -1.323  -1.325  -1.326</f>
        <v>-14.542999999999999</v>
      </c>
    </row>
    <row r="3756" spans="1:1" x14ac:dyDescent="0.3">
      <c r="A3756">
        <f>-2.316  -2.316  -2.316  -2.316  -2.316  -2.316  -2.317  -2.317  -2.317  -2.317  -2.317</f>
        <v>-25.480999999999998</v>
      </c>
    </row>
    <row r="3757" spans="1:1" x14ac:dyDescent="0.3">
      <c r="A3757">
        <f>-3.04  -3.04  -3.039  -3.038  -3.039  -3.039  -3.038  -3.037  -3.035  -3.033  -3.031</f>
        <v>-33.408999999999999</v>
      </c>
    </row>
    <row r="3758" spans="1:1" x14ac:dyDescent="0.3">
      <c r="A3758">
        <f>-3.16  -3.157  -3.154  -3.151  -3.148  -3.145  -3.142  -3.139  -3.136  -3.133  -3.13</f>
        <v>-34.594999999999999</v>
      </c>
    </row>
    <row r="3760" spans="1:1" x14ac:dyDescent="0.3">
      <c r="A3760" t="s">
        <v>847</v>
      </c>
    </row>
    <row r="3761" spans="1:1" x14ac:dyDescent="0.3">
      <c r="A3761" t="s">
        <v>868</v>
      </c>
    </row>
    <row r="3762" spans="1:1" x14ac:dyDescent="0.3">
      <c r="A3762" t="s">
        <v>2273</v>
      </c>
    </row>
    <row r="3763" spans="1:1" x14ac:dyDescent="0.3">
      <c r="A3763" t="s">
        <v>2391</v>
      </c>
    </row>
    <row r="3764" spans="1:1" x14ac:dyDescent="0.3">
      <c r="A3764" t="s">
        <v>2392</v>
      </c>
    </row>
    <row r="3765" spans="1:1" x14ac:dyDescent="0.3">
      <c r="A3765" t="s">
        <v>2393</v>
      </c>
    </row>
    <row r="3767" spans="1:1" x14ac:dyDescent="0.3">
      <c r="A3767" t="s">
        <v>848</v>
      </c>
    </row>
    <row r="3768" spans="1:1" x14ac:dyDescent="0.3">
      <c r="A3768" t="s">
        <v>873</v>
      </c>
    </row>
    <row r="3769" spans="1:1" x14ac:dyDescent="0.3">
      <c r="A3769" t="s">
        <v>874</v>
      </c>
    </row>
    <row r="3770" spans="1:1" x14ac:dyDescent="0.3">
      <c r="A3770" t="s">
        <v>2394</v>
      </c>
    </row>
    <row r="3771" spans="1:1" x14ac:dyDescent="0.3">
      <c r="A3771" t="s">
        <v>2395</v>
      </c>
    </row>
    <row r="3772" spans="1:1" x14ac:dyDescent="0.3">
      <c r="A3772" t="s">
        <v>2396</v>
      </c>
    </row>
    <row r="3774" spans="1:1" x14ac:dyDescent="0.3">
      <c r="A3774" t="s">
        <v>771</v>
      </c>
    </row>
    <row r="3775" spans="1:1" x14ac:dyDescent="0.3">
      <c r="A3775" t="s">
        <v>2397</v>
      </c>
    </row>
    <row r="3776" spans="1:1" x14ac:dyDescent="0.3">
      <c r="A3776" t="s">
        <v>2397</v>
      </c>
    </row>
    <row r="3777" spans="1:1" x14ac:dyDescent="0.3">
      <c r="A3777" t="s">
        <v>2397</v>
      </c>
    </row>
    <row r="3778" spans="1:1" x14ac:dyDescent="0.3">
      <c r="A3778" t="s">
        <v>2397</v>
      </c>
    </row>
    <row r="3779" spans="1:1" x14ac:dyDescent="0.3">
      <c r="A3779" t="s">
        <v>2397</v>
      </c>
    </row>
    <row r="3781" spans="1:1" x14ac:dyDescent="0.3">
      <c r="A3781" t="s">
        <v>541</v>
      </c>
    </row>
    <row r="3782" spans="1:1" x14ac:dyDescent="0.3">
      <c r="A3782" t="s">
        <v>757</v>
      </c>
    </row>
    <row r="3783" spans="1:1" x14ac:dyDescent="0.3">
      <c r="A3783" t="s">
        <v>879</v>
      </c>
    </row>
    <row r="3784" spans="1:1" x14ac:dyDescent="0.3">
      <c r="A3784" t="s">
        <v>880</v>
      </c>
    </row>
    <row r="3785" spans="1:1" x14ac:dyDescent="0.3">
      <c r="A3785" t="s">
        <v>760</v>
      </c>
    </row>
    <row r="3786" spans="1:1" x14ac:dyDescent="0.3">
      <c r="A3786">
        <f>-3.24 -0.003</f>
        <v>-3.2430000000000003</v>
      </c>
    </row>
    <row r="3787" spans="1:1" x14ac:dyDescent="0.3">
      <c r="A3787">
        <f>-3.24 -3.243 -3.246 -3.249 -3.252 -3.255 -3.258 -3.261 -3.264 -3.267 -3.27</f>
        <v>-35.805</v>
      </c>
    </row>
    <row r="3788" spans="1:1" x14ac:dyDescent="0.3">
      <c r="A3788" t="s">
        <v>846</v>
      </c>
    </row>
    <row r="3789" spans="1:1" x14ac:dyDescent="0.3">
      <c r="A3789">
        <f>-0.321  -0.323  -0.325  -0.326  -0.326  -0.327  -0.327  -0.327  -0.328  -0.328  -0.328</f>
        <v>-3.5859999999999999</v>
      </c>
    </row>
    <row r="3790" spans="1:1" x14ac:dyDescent="0.3">
      <c r="A3790">
        <f>-1.321  -1.321  -1.321  -1.32  -1.32  -1.321  -1.321  -1.322  -1.323  -1.323  -1.324</f>
        <v>-14.537000000000001</v>
      </c>
    </row>
    <row r="3791" spans="1:1" x14ac:dyDescent="0.3">
      <c r="A3791">
        <f>-2.318  -2.318  -2.318  -2.318  -2.318  -2.318  -2.318  -2.318  -2.318  -2.318  -2.319</f>
        <v>-25.499000000000002</v>
      </c>
    </row>
    <row r="3792" spans="1:1" x14ac:dyDescent="0.3">
      <c r="A3792">
        <f>-3.094  -3.093  -3.093  -3.092  -3.091  -3.091  -3.091  -3.093  -3.094  -3.096  -3.098</f>
        <v>-34.026000000000003</v>
      </c>
    </row>
    <row r="3793" spans="1:1" x14ac:dyDescent="0.3">
      <c r="A3793">
        <f>-3.24  -3.243  -3.246  -3.249  -3.252  -3.255  -3.258  -3.261  -3.264  -3.267  -3.27</f>
        <v>-35.805</v>
      </c>
    </row>
    <row r="3795" spans="1:1" x14ac:dyDescent="0.3">
      <c r="A3795" t="s">
        <v>847</v>
      </c>
    </row>
    <row r="3796" spans="1:1" x14ac:dyDescent="0.3">
      <c r="A3796" t="s">
        <v>2398</v>
      </c>
    </row>
    <row r="3797" spans="1:1" x14ac:dyDescent="0.3">
      <c r="A3797" t="s">
        <v>2399</v>
      </c>
    </row>
    <row r="3798" spans="1:1" x14ac:dyDescent="0.3">
      <c r="A3798" t="s">
        <v>2400</v>
      </c>
    </row>
    <row r="3799" spans="1:1" x14ac:dyDescent="0.3">
      <c r="A3799" t="s">
        <v>2243</v>
      </c>
    </row>
    <row r="3800" spans="1:1" x14ac:dyDescent="0.3">
      <c r="A3800" t="s">
        <v>2244</v>
      </c>
    </row>
    <row r="3802" spans="1:1" x14ac:dyDescent="0.3">
      <c r="A3802" t="s">
        <v>848</v>
      </c>
    </row>
    <row r="3803" spans="1:1" x14ac:dyDescent="0.3">
      <c r="A3803" t="s">
        <v>2401</v>
      </c>
    </row>
    <row r="3804" spans="1:1" x14ac:dyDescent="0.3">
      <c r="A3804" t="s">
        <v>874</v>
      </c>
    </row>
    <row r="3805" spans="1:1" x14ac:dyDescent="0.3">
      <c r="A3805" t="s">
        <v>875</v>
      </c>
    </row>
    <row r="3806" spans="1:1" x14ac:dyDescent="0.3">
      <c r="A3806" t="s">
        <v>2245</v>
      </c>
    </row>
    <row r="3807" spans="1:1" x14ac:dyDescent="0.3">
      <c r="A3807" t="s">
        <v>2246</v>
      </c>
    </row>
    <row r="3809" spans="1:1" x14ac:dyDescent="0.3">
      <c r="A3809" t="s">
        <v>771</v>
      </c>
    </row>
    <row r="3810" spans="1:1" x14ac:dyDescent="0.3">
      <c r="A3810" t="s">
        <v>2247</v>
      </c>
    </row>
    <row r="3811" spans="1:1" x14ac:dyDescent="0.3">
      <c r="A3811" t="s">
        <v>2247</v>
      </c>
    </row>
    <row r="3812" spans="1:1" x14ac:dyDescent="0.3">
      <c r="A3812" t="s">
        <v>2247</v>
      </c>
    </row>
    <row r="3813" spans="1:1" x14ac:dyDescent="0.3">
      <c r="A3813" t="s">
        <v>2247</v>
      </c>
    </row>
    <row r="3814" spans="1:1" x14ac:dyDescent="0.3">
      <c r="A3814" t="s">
        <v>2247</v>
      </c>
    </row>
    <row r="3816" spans="1:1" x14ac:dyDescent="0.3">
      <c r="A3816" t="s">
        <v>542</v>
      </c>
    </row>
    <row r="3817" spans="1:1" x14ac:dyDescent="0.3">
      <c r="A3817" t="s">
        <v>757</v>
      </c>
    </row>
    <row r="3818" spans="1:1" x14ac:dyDescent="0.3">
      <c r="A3818" t="s">
        <v>879</v>
      </c>
    </row>
    <row r="3819" spans="1:1" x14ac:dyDescent="0.3">
      <c r="A3819" t="s">
        <v>880</v>
      </c>
    </row>
    <row r="3820" spans="1:1" x14ac:dyDescent="0.3">
      <c r="A3820" t="s">
        <v>760</v>
      </c>
    </row>
    <row r="3821" spans="1:1" x14ac:dyDescent="0.3">
      <c r="A3821" t="s">
        <v>773</v>
      </c>
    </row>
    <row r="3822" spans="1:1" x14ac:dyDescent="0.3">
      <c r="A3822">
        <f>-3.24 -3.24 -3.24 -3.24 -3.24 -3.24 -3.24 -3.24 -3.24 -3.24 -3.24</f>
        <v>-35.640000000000015</v>
      </c>
    </row>
    <row r="3823" spans="1:1" x14ac:dyDescent="0.3">
      <c r="A3823" t="s">
        <v>846</v>
      </c>
    </row>
    <row r="3824" spans="1:1" x14ac:dyDescent="0.3">
      <c r="A3824">
        <f>-0.321  -0.323  -0.325  -0.326  -0.326  -0.327  -0.327  -0.327  -0.328  -0.328  -0.328</f>
        <v>-3.5859999999999999</v>
      </c>
    </row>
    <row r="3825" spans="1:1" x14ac:dyDescent="0.3">
      <c r="A3825">
        <f>-1.321  -1.321  -1.321  -1.32  -1.321  -1.321  -1.321  -1.322  -1.323  -1.323  -1.324</f>
        <v>-14.538000000000002</v>
      </c>
    </row>
    <row r="3826" spans="1:1" x14ac:dyDescent="0.3">
      <c r="A3826">
        <f>-2.318  -2.318  -2.318  -2.318  -2.318  -2.318  -2.318  -2.318  -2.318  -2.318  -2.319</f>
        <v>-25.499000000000002</v>
      </c>
    </row>
    <row r="3827" spans="1:1" x14ac:dyDescent="0.3">
      <c r="A3827">
        <f>-3.094  -3.094  -3.093  -3.092  -3.092  -3.092  -3.092  -3.092  -3.092  -3.092  -3.092</f>
        <v>-34.016999999999996</v>
      </c>
    </row>
    <row r="3828" spans="1:1" x14ac:dyDescent="0.3">
      <c r="A3828">
        <f>-3.24  -3.24  -3.24  -3.24  -3.24  -3.24  -3.24  -3.24  -3.24  -3.24  -3.24</f>
        <v>-35.640000000000015</v>
      </c>
    </row>
    <row r="3830" spans="1:1" x14ac:dyDescent="0.3">
      <c r="A3830" t="s">
        <v>847</v>
      </c>
    </row>
    <row r="3831" spans="1:1" x14ac:dyDescent="0.3">
      <c r="A3831" t="s">
        <v>2398</v>
      </c>
    </row>
    <row r="3832" spans="1:1" x14ac:dyDescent="0.3">
      <c r="A3832" t="s">
        <v>2402</v>
      </c>
    </row>
    <row r="3833" spans="1:1" x14ac:dyDescent="0.3">
      <c r="A3833" t="s">
        <v>2249</v>
      </c>
    </row>
    <row r="3834" spans="1:1" x14ac:dyDescent="0.3">
      <c r="A3834" t="s">
        <v>2403</v>
      </c>
    </row>
    <row r="3835" spans="1:1" x14ac:dyDescent="0.3">
      <c r="A3835" t="s">
        <v>2404</v>
      </c>
    </row>
    <row r="3837" spans="1:1" x14ac:dyDescent="0.3">
      <c r="A3837" t="s">
        <v>848</v>
      </c>
    </row>
    <row r="3838" spans="1:1" x14ac:dyDescent="0.3">
      <c r="A3838" t="s">
        <v>2401</v>
      </c>
    </row>
    <row r="3839" spans="1:1" x14ac:dyDescent="0.3">
      <c r="A3839" t="s">
        <v>874</v>
      </c>
    </row>
    <row r="3840" spans="1:1" x14ac:dyDescent="0.3">
      <c r="A3840" t="s">
        <v>875</v>
      </c>
    </row>
    <row r="3841" spans="1:1" x14ac:dyDescent="0.3">
      <c r="A3841" t="s">
        <v>2252</v>
      </c>
    </row>
    <row r="3842" spans="1:1" x14ac:dyDescent="0.3">
      <c r="A3842" t="s">
        <v>2253</v>
      </c>
    </row>
    <row r="3844" spans="1:1" x14ac:dyDescent="0.3">
      <c r="A3844" t="s">
        <v>771</v>
      </c>
    </row>
    <row r="3845" spans="1:1" x14ac:dyDescent="0.3">
      <c r="A3845" t="s">
        <v>2254</v>
      </c>
    </row>
    <row r="3846" spans="1:1" x14ac:dyDescent="0.3">
      <c r="A3846" t="s">
        <v>2254</v>
      </c>
    </row>
    <row r="3847" spans="1:1" x14ac:dyDescent="0.3">
      <c r="A3847" t="s">
        <v>2254</v>
      </c>
    </row>
    <row r="3848" spans="1:1" x14ac:dyDescent="0.3">
      <c r="A3848" t="s">
        <v>2254</v>
      </c>
    </row>
    <row r="3849" spans="1:1" x14ac:dyDescent="0.3">
      <c r="A3849" t="s">
        <v>2254</v>
      </c>
    </row>
    <row r="3851" spans="1:1" x14ac:dyDescent="0.3">
      <c r="A3851" t="s">
        <v>543</v>
      </c>
    </row>
    <row r="3852" spans="1:1" x14ac:dyDescent="0.3">
      <c r="A3852" t="s">
        <v>757</v>
      </c>
    </row>
    <row r="3853" spans="1:1" x14ac:dyDescent="0.3">
      <c r="A3853" t="s">
        <v>879</v>
      </c>
    </row>
    <row r="3854" spans="1:1" x14ac:dyDescent="0.3">
      <c r="A3854" t="s">
        <v>880</v>
      </c>
    </row>
    <row r="3855" spans="1:1" x14ac:dyDescent="0.3">
      <c r="A3855" t="s">
        <v>760</v>
      </c>
    </row>
    <row r="3856" spans="1:1" x14ac:dyDescent="0.3">
      <c r="A3856" t="s">
        <v>774</v>
      </c>
    </row>
    <row r="3857" spans="1:1" x14ac:dyDescent="0.3">
      <c r="A3857">
        <f>-3.24 -3.237 -3.234 -3.231 -3.228 -3.225 -3.222 -3.219 -3.216 -3.213 -3.21</f>
        <v>-35.475000000000009</v>
      </c>
    </row>
    <row r="3858" spans="1:1" x14ac:dyDescent="0.3">
      <c r="A3858" t="s">
        <v>846</v>
      </c>
    </row>
    <row r="3859" spans="1:1" x14ac:dyDescent="0.3">
      <c r="A3859">
        <f>-0.321  -0.323  -0.325  -0.326  -0.326  -0.327  -0.327  -0.327  -0.328  -0.328  -0.328</f>
        <v>-3.5859999999999999</v>
      </c>
    </row>
    <row r="3860" spans="1:1" x14ac:dyDescent="0.3">
      <c r="A3860">
        <f>-1.321  -1.32  -1.321  -1.32  -1.321  -1.321  -1.322  -1.322  -1.323  -1.323  -1.324</f>
        <v>-14.537999999999998</v>
      </c>
    </row>
    <row r="3861" spans="1:1" x14ac:dyDescent="0.3">
      <c r="A3861">
        <f>-2.318  -2.318  -2.318  -2.318  -2.318  -2.318  -2.318  -2.318  -2.318  -2.318  -2.318</f>
        <v>-25.498000000000005</v>
      </c>
    </row>
    <row r="3862" spans="1:1" x14ac:dyDescent="0.3">
      <c r="A3862">
        <f>-3.094  -3.094  -3.093  -3.091  -3.092  -3.093  -3.092  -3.091  -3.089  -3.087  -3.085</f>
        <v>-34.000999999999998</v>
      </c>
    </row>
    <row r="3863" spans="1:1" x14ac:dyDescent="0.3">
      <c r="A3863">
        <f>-3.24  -3.237  -3.234  -3.231  -3.228  -3.225  -3.222  -3.219  -3.216  -3.213  -3.21</f>
        <v>-35.475000000000009</v>
      </c>
    </row>
    <row r="3865" spans="1:1" x14ac:dyDescent="0.3">
      <c r="A3865" t="s">
        <v>847</v>
      </c>
    </row>
    <row r="3866" spans="1:1" x14ac:dyDescent="0.3">
      <c r="A3866" t="s">
        <v>2398</v>
      </c>
    </row>
    <row r="3867" spans="1:1" x14ac:dyDescent="0.3">
      <c r="A3867" t="s">
        <v>2405</v>
      </c>
    </row>
    <row r="3868" spans="1:1" x14ac:dyDescent="0.3">
      <c r="A3868" t="s">
        <v>2256</v>
      </c>
    </row>
    <row r="3869" spans="1:1" x14ac:dyDescent="0.3">
      <c r="A3869" t="s">
        <v>2257</v>
      </c>
    </row>
    <row r="3870" spans="1:1" x14ac:dyDescent="0.3">
      <c r="A3870" t="s">
        <v>2258</v>
      </c>
    </row>
    <row r="3872" spans="1:1" x14ac:dyDescent="0.3">
      <c r="A3872" t="s">
        <v>848</v>
      </c>
    </row>
    <row r="3873" spans="1:1" x14ac:dyDescent="0.3">
      <c r="A3873" t="s">
        <v>2401</v>
      </c>
    </row>
    <row r="3874" spans="1:1" x14ac:dyDescent="0.3">
      <c r="A3874" t="s">
        <v>874</v>
      </c>
    </row>
    <row r="3875" spans="1:1" x14ac:dyDescent="0.3">
      <c r="A3875" t="s">
        <v>875</v>
      </c>
    </row>
    <row r="3876" spans="1:1" x14ac:dyDescent="0.3">
      <c r="A3876" t="s">
        <v>2259</v>
      </c>
    </row>
    <row r="3877" spans="1:1" x14ac:dyDescent="0.3">
      <c r="A3877" t="s">
        <v>2260</v>
      </c>
    </row>
    <row r="3879" spans="1:1" x14ac:dyDescent="0.3">
      <c r="A3879" t="s">
        <v>771</v>
      </c>
    </row>
    <row r="3880" spans="1:1" x14ac:dyDescent="0.3">
      <c r="A3880" t="s">
        <v>2261</v>
      </c>
    </row>
    <row r="3881" spans="1:1" x14ac:dyDescent="0.3">
      <c r="A3881" t="s">
        <v>2261</v>
      </c>
    </row>
    <row r="3882" spans="1:1" x14ac:dyDescent="0.3">
      <c r="A3882" t="s">
        <v>2261</v>
      </c>
    </row>
    <row r="3883" spans="1:1" x14ac:dyDescent="0.3">
      <c r="A3883" t="s">
        <v>2261</v>
      </c>
    </row>
    <row r="3884" spans="1:1" x14ac:dyDescent="0.3">
      <c r="A3884" t="s">
        <v>2261</v>
      </c>
    </row>
    <row r="3886" spans="1:1" x14ac:dyDescent="0.3">
      <c r="A3886" t="s">
        <v>544</v>
      </c>
    </row>
    <row r="3887" spans="1:1" x14ac:dyDescent="0.3">
      <c r="A3887" t="s">
        <v>757</v>
      </c>
    </row>
    <row r="3888" spans="1:1" x14ac:dyDescent="0.3">
      <c r="A3888" t="s">
        <v>879</v>
      </c>
    </row>
    <row r="3889" spans="1:1" x14ac:dyDescent="0.3">
      <c r="A3889" t="s">
        <v>880</v>
      </c>
    </row>
    <row r="3890" spans="1:1" x14ac:dyDescent="0.3">
      <c r="A3890" t="s">
        <v>760</v>
      </c>
    </row>
    <row r="3891" spans="1:1" x14ac:dyDescent="0.3">
      <c r="A3891">
        <f>-3.23 -0.003</f>
        <v>-3.2330000000000001</v>
      </c>
    </row>
    <row r="3892" spans="1:1" x14ac:dyDescent="0.3">
      <c r="A3892">
        <f>-3.23 -3.233 -3.236 -3.239 -3.242 -3.245 -3.248 -3.251 -3.254 -3.257 -3.26</f>
        <v>-35.695</v>
      </c>
    </row>
    <row r="3893" spans="1:1" x14ac:dyDescent="0.3">
      <c r="A3893" t="s">
        <v>846</v>
      </c>
    </row>
    <row r="3894" spans="1:1" x14ac:dyDescent="0.3">
      <c r="A3894">
        <f>-0.321  -0.323  -0.325  -0.326  -0.326  -0.327  -0.327  -0.327  -0.328  -0.328  -0.328</f>
        <v>-3.5859999999999999</v>
      </c>
    </row>
    <row r="3895" spans="1:1" x14ac:dyDescent="0.3">
      <c r="A3895">
        <f>-1.321  -1.321  -1.321  -1.32  -1.32  -1.321  -1.321  -1.322  -1.323  -1.323  -1.324</f>
        <v>-14.537000000000001</v>
      </c>
    </row>
    <row r="3896" spans="1:1" x14ac:dyDescent="0.3">
      <c r="A3896">
        <f>-2.317  -2.318  -2.318  -2.318  -2.318  -2.318  -2.318  -2.318  -2.318  -2.318  -2.318</f>
        <v>-25.497000000000003</v>
      </c>
    </row>
    <row r="3897" spans="1:1" x14ac:dyDescent="0.3">
      <c r="A3897">
        <f>-3.088  -3.087  -3.086  -3.086  -3.085  -3.084  -3.085  -3.086  -3.088  -3.089  -3.091</f>
        <v>-33.954999999999998</v>
      </c>
    </row>
    <row r="3898" spans="1:1" x14ac:dyDescent="0.3">
      <c r="A3898">
        <f>-3.23  -3.233  -3.236  -3.239  -3.242  -3.245  -3.248  -3.251  -3.254  -3.257  -3.26</f>
        <v>-35.695</v>
      </c>
    </row>
    <row r="3900" spans="1:1" x14ac:dyDescent="0.3">
      <c r="A3900" t="s">
        <v>847</v>
      </c>
    </row>
    <row r="3901" spans="1:1" x14ac:dyDescent="0.3">
      <c r="A3901" t="s">
        <v>2398</v>
      </c>
    </row>
    <row r="3902" spans="1:1" x14ac:dyDescent="0.3">
      <c r="A3902" t="s">
        <v>2406</v>
      </c>
    </row>
    <row r="3903" spans="1:1" x14ac:dyDescent="0.3">
      <c r="A3903" t="s">
        <v>2263</v>
      </c>
    </row>
    <row r="3904" spans="1:1" x14ac:dyDescent="0.3">
      <c r="A3904" t="s">
        <v>2407</v>
      </c>
    </row>
    <row r="3905" spans="1:1" x14ac:dyDescent="0.3">
      <c r="A3905" t="s">
        <v>2408</v>
      </c>
    </row>
    <row r="3907" spans="1:1" x14ac:dyDescent="0.3">
      <c r="A3907" t="s">
        <v>848</v>
      </c>
    </row>
    <row r="3908" spans="1:1" x14ac:dyDescent="0.3">
      <c r="A3908" t="s">
        <v>2401</v>
      </c>
    </row>
    <row r="3909" spans="1:1" x14ac:dyDescent="0.3">
      <c r="A3909" t="s">
        <v>874</v>
      </c>
    </row>
    <row r="3910" spans="1:1" x14ac:dyDescent="0.3">
      <c r="A3910" t="s">
        <v>875</v>
      </c>
    </row>
    <row r="3911" spans="1:1" x14ac:dyDescent="0.3">
      <c r="A3911" t="s">
        <v>2266</v>
      </c>
    </row>
    <row r="3912" spans="1:1" x14ac:dyDescent="0.3">
      <c r="A3912" t="s">
        <v>2267</v>
      </c>
    </row>
    <row r="3914" spans="1:1" x14ac:dyDescent="0.3">
      <c r="A3914" t="s">
        <v>771</v>
      </c>
    </row>
    <row r="3915" spans="1:1" x14ac:dyDescent="0.3">
      <c r="A3915" t="s">
        <v>2247</v>
      </c>
    </row>
    <row r="3916" spans="1:1" x14ac:dyDescent="0.3">
      <c r="A3916" t="s">
        <v>2247</v>
      </c>
    </row>
    <row r="3917" spans="1:1" x14ac:dyDescent="0.3">
      <c r="A3917" t="s">
        <v>2247</v>
      </c>
    </row>
    <row r="3918" spans="1:1" x14ac:dyDescent="0.3">
      <c r="A3918" t="s">
        <v>2247</v>
      </c>
    </row>
    <row r="3919" spans="1:1" x14ac:dyDescent="0.3">
      <c r="A3919" t="s">
        <v>2247</v>
      </c>
    </row>
    <row r="3921" spans="1:1" x14ac:dyDescent="0.3">
      <c r="A3921" t="s">
        <v>545</v>
      </c>
    </row>
    <row r="3922" spans="1:1" x14ac:dyDescent="0.3">
      <c r="A3922" t="s">
        <v>757</v>
      </c>
    </row>
    <row r="3923" spans="1:1" x14ac:dyDescent="0.3">
      <c r="A3923" t="s">
        <v>879</v>
      </c>
    </row>
    <row r="3924" spans="1:1" x14ac:dyDescent="0.3">
      <c r="A3924" t="s">
        <v>880</v>
      </c>
    </row>
    <row r="3925" spans="1:1" x14ac:dyDescent="0.3">
      <c r="A3925" t="s">
        <v>760</v>
      </c>
    </row>
    <row r="3926" spans="1:1" x14ac:dyDescent="0.3">
      <c r="A3926" t="s">
        <v>775</v>
      </c>
    </row>
    <row r="3927" spans="1:1" x14ac:dyDescent="0.3">
      <c r="A3927">
        <f>-3.23 -3.23 -3.23 -3.23 -3.23 -3.23 -3.23 -3.23 -3.23 -3.23 -3.23</f>
        <v>-35.529999999999994</v>
      </c>
    </row>
    <row r="3928" spans="1:1" x14ac:dyDescent="0.3">
      <c r="A3928" t="s">
        <v>846</v>
      </c>
    </row>
    <row r="3929" spans="1:1" x14ac:dyDescent="0.3">
      <c r="A3929">
        <f>-0.321  -0.323  -0.325  -0.326  -0.326  -0.327  -0.327  -0.327  -0.328  -0.328  -0.328</f>
        <v>-3.5859999999999999</v>
      </c>
    </row>
    <row r="3930" spans="1:1" x14ac:dyDescent="0.3">
      <c r="A3930">
        <f>-1.321  -1.321  -1.321  -1.32  -1.321  -1.321  -1.321  -1.322  -1.323  -1.323  -1.324</f>
        <v>-14.538000000000002</v>
      </c>
    </row>
    <row r="3931" spans="1:1" x14ac:dyDescent="0.3">
      <c r="A3931">
        <f>-2.317  -2.318  -2.318  -2.318  -2.318  -2.318  -2.318  -2.318  -2.318  -2.318  -2.318</f>
        <v>-25.497000000000003</v>
      </c>
    </row>
    <row r="3932" spans="1:1" x14ac:dyDescent="0.3">
      <c r="A3932">
        <f>-3.088  -3.087  -3.086  -3.085  -3.085  -3.085  -3.085  -3.085  -3.085  -3.085  -3.085</f>
        <v>-33.941000000000003</v>
      </c>
    </row>
    <row r="3933" spans="1:1" x14ac:dyDescent="0.3">
      <c r="A3933">
        <f>-3.23  -3.23  -3.23  -3.23  -3.23  -3.23  -3.23  -3.23  -3.23  -3.23  -3.23</f>
        <v>-35.529999999999994</v>
      </c>
    </row>
    <row r="3935" spans="1:1" x14ac:dyDescent="0.3">
      <c r="A3935" t="s">
        <v>847</v>
      </c>
    </row>
    <row r="3936" spans="1:1" x14ac:dyDescent="0.3">
      <c r="A3936" t="s">
        <v>2398</v>
      </c>
    </row>
    <row r="3937" spans="1:1" x14ac:dyDescent="0.3">
      <c r="A3937" t="s">
        <v>2402</v>
      </c>
    </row>
    <row r="3938" spans="1:1" x14ac:dyDescent="0.3">
      <c r="A3938" t="s">
        <v>2249</v>
      </c>
    </row>
    <row r="3939" spans="1:1" x14ac:dyDescent="0.3">
      <c r="A3939" t="s">
        <v>2409</v>
      </c>
    </row>
    <row r="3940" spans="1:1" x14ac:dyDescent="0.3">
      <c r="A3940" t="s">
        <v>2410</v>
      </c>
    </row>
    <row r="3942" spans="1:1" x14ac:dyDescent="0.3">
      <c r="A3942" t="s">
        <v>848</v>
      </c>
    </row>
    <row r="3943" spans="1:1" x14ac:dyDescent="0.3">
      <c r="A3943" t="s">
        <v>2401</v>
      </c>
    </row>
    <row r="3944" spans="1:1" x14ac:dyDescent="0.3">
      <c r="A3944" t="s">
        <v>874</v>
      </c>
    </row>
    <row r="3945" spans="1:1" x14ac:dyDescent="0.3">
      <c r="A3945" t="s">
        <v>875</v>
      </c>
    </row>
    <row r="3946" spans="1:1" x14ac:dyDescent="0.3">
      <c r="A3946" t="s">
        <v>2271</v>
      </c>
    </row>
    <row r="3947" spans="1:1" x14ac:dyDescent="0.3">
      <c r="A3947" t="s">
        <v>2272</v>
      </c>
    </row>
    <row r="3949" spans="1:1" x14ac:dyDescent="0.3">
      <c r="A3949" t="s">
        <v>771</v>
      </c>
    </row>
    <row r="3950" spans="1:1" x14ac:dyDescent="0.3">
      <c r="A3950" t="s">
        <v>2254</v>
      </c>
    </row>
    <row r="3951" spans="1:1" x14ac:dyDescent="0.3">
      <c r="A3951" t="s">
        <v>2254</v>
      </c>
    </row>
    <row r="3952" spans="1:1" x14ac:dyDescent="0.3">
      <c r="A3952" t="s">
        <v>2254</v>
      </c>
    </row>
    <row r="3953" spans="1:1" x14ac:dyDescent="0.3">
      <c r="A3953" t="s">
        <v>2254</v>
      </c>
    </row>
    <row r="3954" spans="1:1" x14ac:dyDescent="0.3">
      <c r="A3954" t="s">
        <v>2254</v>
      </c>
    </row>
    <row r="3956" spans="1:1" x14ac:dyDescent="0.3">
      <c r="A3956" t="s">
        <v>546</v>
      </c>
    </row>
    <row r="3957" spans="1:1" x14ac:dyDescent="0.3">
      <c r="A3957" t="s">
        <v>757</v>
      </c>
    </row>
    <row r="3958" spans="1:1" x14ac:dyDescent="0.3">
      <c r="A3958" t="s">
        <v>879</v>
      </c>
    </row>
    <row r="3959" spans="1:1" x14ac:dyDescent="0.3">
      <c r="A3959" t="s">
        <v>880</v>
      </c>
    </row>
    <row r="3960" spans="1:1" x14ac:dyDescent="0.3">
      <c r="A3960" t="s">
        <v>760</v>
      </c>
    </row>
    <row r="3961" spans="1:1" x14ac:dyDescent="0.3">
      <c r="A3961" t="s">
        <v>776</v>
      </c>
    </row>
    <row r="3962" spans="1:1" x14ac:dyDescent="0.3">
      <c r="A3962">
        <f>-3.23 -3.227 -3.224 -3.221 -3.218 -3.215 -3.212 -3.209 -3.206 -3.203 -3.2</f>
        <v>-35.365000000000002</v>
      </c>
    </row>
    <row r="3963" spans="1:1" x14ac:dyDescent="0.3">
      <c r="A3963" t="s">
        <v>846</v>
      </c>
    </row>
    <row r="3964" spans="1:1" x14ac:dyDescent="0.3">
      <c r="A3964">
        <f>-0.321  -0.323  -0.325  -0.326  -0.326  -0.327  -0.327  -0.327  -0.328  -0.328  -0.328</f>
        <v>-3.5859999999999999</v>
      </c>
    </row>
    <row r="3965" spans="1:1" x14ac:dyDescent="0.3">
      <c r="A3965">
        <f>-1.321  -1.32  -1.321  -1.32  -1.321  -1.321  -1.322  -1.322  -1.323  -1.323  -1.324</f>
        <v>-14.537999999999998</v>
      </c>
    </row>
    <row r="3966" spans="1:1" x14ac:dyDescent="0.3">
      <c r="A3966">
        <f>-2.317  -2.318  -2.318  -2.318  -2.318  -2.318  -2.318  -2.318  -2.318  -2.318  -2.318</f>
        <v>-25.497000000000003</v>
      </c>
    </row>
    <row r="3967" spans="1:1" x14ac:dyDescent="0.3">
      <c r="A3967">
        <f>-3.088  -3.088  -3.086  -3.085  -3.086  -3.086  -3.085  -3.085  -3.083  -3.081  -3.079</f>
        <v>-33.932000000000002</v>
      </c>
    </row>
    <row r="3968" spans="1:1" x14ac:dyDescent="0.3">
      <c r="A3968">
        <f>-3.23  -3.227  -3.224  -3.221  -3.218  -3.215  -3.212  -3.209  -3.206  -3.203  -3.2</f>
        <v>-35.365000000000002</v>
      </c>
    </row>
    <row r="3970" spans="1:1" x14ac:dyDescent="0.3">
      <c r="A3970" t="s">
        <v>847</v>
      </c>
    </row>
    <row r="3971" spans="1:1" x14ac:dyDescent="0.3">
      <c r="A3971" t="s">
        <v>2398</v>
      </c>
    </row>
    <row r="3972" spans="1:1" x14ac:dyDescent="0.3">
      <c r="A3972" t="s">
        <v>2411</v>
      </c>
    </row>
    <row r="3973" spans="1:1" x14ac:dyDescent="0.3">
      <c r="A3973" t="s">
        <v>2412</v>
      </c>
    </row>
    <row r="3974" spans="1:1" x14ac:dyDescent="0.3">
      <c r="A3974" t="s">
        <v>2413</v>
      </c>
    </row>
    <row r="3975" spans="1:1" x14ac:dyDescent="0.3">
      <c r="A3975" t="s">
        <v>2276</v>
      </c>
    </row>
    <row r="3977" spans="1:1" x14ac:dyDescent="0.3">
      <c r="A3977" t="s">
        <v>848</v>
      </c>
    </row>
    <row r="3978" spans="1:1" x14ac:dyDescent="0.3">
      <c r="A3978" t="s">
        <v>2401</v>
      </c>
    </row>
    <row r="3979" spans="1:1" x14ac:dyDescent="0.3">
      <c r="A3979" t="s">
        <v>874</v>
      </c>
    </row>
    <row r="3980" spans="1:1" x14ac:dyDescent="0.3">
      <c r="A3980" t="s">
        <v>875</v>
      </c>
    </row>
    <row r="3981" spans="1:1" x14ac:dyDescent="0.3">
      <c r="A3981" t="s">
        <v>2277</v>
      </c>
    </row>
    <row r="3982" spans="1:1" x14ac:dyDescent="0.3">
      <c r="A3982" t="s">
        <v>2278</v>
      </c>
    </row>
    <row r="3984" spans="1:1" x14ac:dyDescent="0.3">
      <c r="A3984" t="s">
        <v>771</v>
      </c>
    </row>
    <row r="3985" spans="1:1" x14ac:dyDescent="0.3">
      <c r="A3985" t="s">
        <v>2279</v>
      </c>
    </row>
    <row r="3986" spans="1:1" x14ac:dyDescent="0.3">
      <c r="A3986" t="s">
        <v>2279</v>
      </c>
    </row>
    <row r="3987" spans="1:1" x14ac:dyDescent="0.3">
      <c r="A3987" t="s">
        <v>2279</v>
      </c>
    </row>
    <row r="3988" spans="1:1" x14ac:dyDescent="0.3">
      <c r="A3988" t="s">
        <v>2279</v>
      </c>
    </row>
    <row r="3989" spans="1:1" x14ac:dyDescent="0.3">
      <c r="A3989" t="s">
        <v>2279</v>
      </c>
    </row>
    <row r="3991" spans="1:1" x14ac:dyDescent="0.3">
      <c r="A3991" t="s">
        <v>547</v>
      </c>
    </row>
    <row r="3992" spans="1:1" x14ac:dyDescent="0.3">
      <c r="A3992" t="s">
        <v>757</v>
      </c>
    </row>
    <row r="3993" spans="1:1" x14ac:dyDescent="0.3">
      <c r="A3993" t="s">
        <v>879</v>
      </c>
    </row>
    <row r="3994" spans="1:1" x14ac:dyDescent="0.3">
      <c r="A3994" t="s">
        <v>880</v>
      </c>
    </row>
    <row r="3995" spans="1:1" x14ac:dyDescent="0.3">
      <c r="A3995" t="s">
        <v>760</v>
      </c>
    </row>
    <row r="3996" spans="1:1" x14ac:dyDescent="0.3">
      <c r="A3996">
        <f>-3.22 -0.003</f>
        <v>-3.2230000000000003</v>
      </c>
    </row>
    <row r="3997" spans="1:1" x14ac:dyDescent="0.3">
      <c r="A3997">
        <f>-3.22 -3.223 -3.226 -3.229 -3.232 -3.235 -3.238 -3.241 -3.244 -3.247 -3.25</f>
        <v>-35.584999999999994</v>
      </c>
    </row>
    <row r="3998" spans="1:1" x14ac:dyDescent="0.3">
      <c r="A3998" t="s">
        <v>846</v>
      </c>
    </row>
    <row r="3999" spans="1:1" x14ac:dyDescent="0.3">
      <c r="A3999">
        <f>-0.321  -0.323  -0.325  -0.326  -0.326  -0.327  -0.327  -0.327  -0.328  -0.328  -0.328</f>
        <v>-3.5859999999999999</v>
      </c>
    </row>
    <row r="4000" spans="1:1" x14ac:dyDescent="0.3">
      <c r="A4000">
        <f>-1.321  -1.321  -1.321  -1.32  -1.32  -1.321  -1.321  -1.322  -1.323  -1.323  -1.324</f>
        <v>-14.537000000000001</v>
      </c>
    </row>
    <row r="4001" spans="1:1" x14ac:dyDescent="0.3">
      <c r="A4001">
        <f>-2.317  -2.318  -2.317  -2.318  -2.317  -2.318  -2.318  -2.318  -2.318  -2.318  -2.318</f>
        <v>-25.495000000000005</v>
      </c>
    </row>
    <row r="4002" spans="1:1" x14ac:dyDescent="0.3">
      <c r="A4002">
        <f>-3.081  -3.081  -3.08  -3.079  -3.078  -3.078  -3.078  -3.08  -3.082  -3.083  -3.085</f>
        <v>-33.884999999999998</v>
      </c>
    </row>
    <row r="4003" spans="1:1" x14ac:dyDescent="0.3">
      <c r="A4003">
        <f>-3.22  -3.223  -3.226  -3.229  -3.232  -3.235  -3.238  -3.241  -3.244  -3.247  -3.25</f>
        <v>-35.584999999999994</v>
      </c>
    </row>
    <row r="4005" spans="1:1" x14ac:dyDescent="0.3">
      <c r="A4005" t="s">
        <v>847</v>
      </c>
    </row>
    <row r="4006" spans="1:1" x14ac:dyDescent="0.3">
      <c r="A4006" t="s">
        <v>2398</v>
      </c>
    </row>
    <row r="4007" spans="1:1" x14ac:dyDescent="0.3">
      <c r="A4007" t="s">
        <v>2414</v>
      </c>
    </row>
    <row r="4008" spans="1:1" x14ac:dyDescent="0.3">
      <c r="A4008" t="s">
        <v>2415</v>
      </c>
    </row>
    <row r="4009" spans="1:1" x14ac:dyDescent="0.3">
      <c r="A4009" t="s">
        <v>2416</v>
      </c>
    </row>
    <row r="4010" spans="1:1" x14ac:dyDescent="0.3">
      <c r="A4010" t="s">
        <v>2417</v>
      </c>
    </row>
    <row r="4012" spans="1:1" x14ac:dyDescent="0.3">
      <c r="A4012" t="s">
        <v>848</v>
      </c>
    </row>
    <row r="4013" spans="1:1" x14ac:dyDescent="0.3">
      <c r="A4013" t="s">
        <v>2401</v>
      </c>
    </row>
    <row r="4014" spans="1:1" x14ac:dyDescent="0.3">
      <c r="A4014" t="s">
        <v>874</v>
      </c>
    </row>
    <row r="4015" spans="1:1" x14ac:dyDescent="0.3">
      <c r="A4015" t="s">
        <v>875</v>
      </c>
    </row>
    <row r="4016" spans="1:1" x14ac:dyDescent="0.3">
      <c r="A4016" t="s">
        <v>2284</v>
      </c>
    </row>
    <row r="4017" spans="1:1" x14ac:dyDescent="0.3">
      <c r="A4017" t="s">
        <v>2285</v>
      </c>
    </row>
    <row r="4019" spans="1:1" x14ac:dyDescent="0.3">
      <c r="A4019" t="s">
        <v>771</v>
      </c>
    </row>
    <row r="4020" spans="1:1" x14ac:dyDescent="0.3">
      <c r="A4020" t="s">
        <v>2286</v>
      </c>
    </row>
    <row r="4021" spans="1:1" x14ac:dyDescent="0.3">
      <c r="A4021" t="s">
        <v>2286</v>
      </c>
    </row>
    <row r="4022" spans="1:1" x14ac:dyDescent="0.3">
      <c r="A4022" t="s">
        <v>2286</v>
      </c>
    </row>
    <row r="4023" spans="1:1" x14ac:dyDescent="0.3">
      <c r="A4023" t="s">
        <v>2286</v>
      </c>
    </row>
    <row r="4024" spans="1:1" x14ac:dyDescent="0.3">
      <c r="A4024" t="s">
        <v>2286</v>
      </c>
    </row>
    <row r="4026" spans="1:1" x14ac:dyDescent="0.3">
      <c r="A4026" t="s">
        <v>548</v>
      </c>
    </row>
    <row r="4027" spans="1:1" x14ac:dyDescent="0.3">
      <c r="A4027" t="s">
        <v>757</v>
      </c>
    </row>
    <row r="4028" spans="1:1" x14ac:dyDescent="0.3">
      <c r="A4028" t="s">
        <v>879</v>
      </c>
    </row>
    <row r="4029" spans="1:1" x14ac:dyDescent="0.3">
      <c r="A4029" t="s">
        <v>880</v>
      </c>
    </row>
    <row r="4030" spans="1:1" x14ac:dyDescent="0.3">
      <c r="A4030" t="s">
        <v>760</v>
      </c>
    </row>
    <row r="4031" spans="1:1" x14ac:dyDescent="0.3">
      <c r="A4031" t="s">
        <v>777</v>
      </c>
    </row>
    <row r="4032" spans="1:1" x14ac:dyDescent="0.3">
      <c r="A4032">
        <f>-3.22 -3.22 -3.22 -3.22 -3.22 -3.22 -3.22 -3.22 -3.22 -3.22 -3.22</f>
        <v>-35.419999999999995</v>
      </c>
    </row>
    <row r="4033" spans="1:1" x14ac:dyDescent="0.3">
      <c r="A4033" t="s">
        <v>846</v>
      </c>
    </row>
    <row r="4034" spans="1:1" x14ac:dyDescent="0.3">
      <c r="A4034">
        <f>-0.321  -0.323  -0.325  -0.326  -0.326  -0.327  -0.327  -0.327  -0.328  -0.328  -0.328</f>
        <v>-3.5859999999999999</v>
      </c>
    </row>
    <row r="4035" spans="1:1" x14ac:dyDescent="0.3">
      <c r="A4035">
        <f>-1.321  -1.321  -1.321  -1.32  -1.32  -1.321  -1.321  -1.322  -1.323  -1.323  -1.324</f>
        <v>-14.537000000000001</v>
      </c>
    </row>
    <row r="4036" spans="1:1" x14ac:dyDescent="0.3">
      <c r="A4036">
        <f>-2.317  -2.318  -2.317  -2.318  -2.318  -2.318  -2.318  -2.318  -2.318  -2.318  -2.318</f>
        <v>-25.496000000000006</v>
      </c>
    </row>
    <row r="4037" spans="1:1" x14ac:dyDescent="0.3">
      <c r="A4037">
        <f>-3.081  -3.081  -3.08  -3.079  -3.079  -3.079  -3.079  -3.079  -3.079  -3.079  -3.079</f>
        <v>-33.874000000000002</v>
      </c>
    </row>
    <row r="4038" spans="1:1" x14ac:dyDescent="0.3">
      <c r="A4038">
        <f>-3.22  -3.22  -3.22  -3.22  -3.22  -3.22  -3.22  -3.22  -3.22  -3.22  -3.22</f>
        <v>-35.419999999999995</v>
      </c>
    </row>
    <row r="4040" spans="1:1" x14ac:dyDescent="0.3">
      <c r="A4040" t="s">
        <v>847</v>
      </c>
    </row>
    <row r="4041" spans="1:1" x14ac:dyDescent="0.3">
      <c r="A4041" t="s">
        <v>2398</v>
      </c>
    </row>
    <row r="4042" spans="1:1" x14ac:dyDescent="0.3">
      <c r="A4042" t="s">
        <v>2402</v>
      </c>
    </row>
    <row r="4043" spans="1:1" x14ac:dyDescent="0.3">
      <c r="A4043" t="s">
        <v>2418</v>
      </c>
    </row>
    <row r="4044" spans="1:1" x14ac:dyDescent="0.3">
      <c r="A4044" t="s">
        <v>2419</v>
      </c>
    </row>
    <row r="4045" spans="1:1" x14ac:dyDescent="0.3">
      <c r="A4045" t="s">
        <v>2290</v>
      </c>
    </row>
    <row r="4047" spans="1:1" x14ac:dyDescent="0.3">
      <c r="A4047" t="s">
        <v>848</v>
      </c>
    </row>
    <row r="4048" spans="1:1" x14ac:dyDescent="0.3">
      <c r="A4048" t="s">
        <v>2401</v>
      </c>
    </row>
    <row r="4049" spans="1:1" x14ac:dyDescent="0.3">
      <c r="A4049" t="s">
        <v>874</v>
      </c>
    </row>
    <row r="4050" spans="1:1" x14ac:dyDescent="0.3">
      <c r="A4050" t="s">
        <v>875</v>
      </c>
    </row>
    <row r="4051" spans="1:1" x14ac:dyDescent="0.3">
      <c r="A4051" t="s">
        <v>2291</v>
      </c>
    </row>
    <row r="4052" spans="1:1" x14ac:dyDescent="0.3">
      <c r="A4052" t="s">
        <v>2292</v>
      </c>
    </row>
    <row r="4054" spans="1:1" x14ac:dyDescent="0.3">
      <c r="A4054" t="s">
        <v>771</v>
      </c>
    </row>
    <row r="4055" spans="1:1" x14ac:dyDescent="0.3">
      <c r="A4055" t="s">
        <v>2254</v>
      </c>
    </row>
    <row r="4056" spans="1:1" x14ac:dyDescent="0.3">
      <c r="A4056" t="s">
        <v>2254</v>
      </c>
    </row>
    <row r="4057" spans="1:1" x14ac:dyDescent="0.3">
      <c r="A4057" t="s">
        <v>2254</v>
      </c>
    </row>
    <row r="4058" spans="1:1" x14ac:dyDescent="0.3">
      <c r="A4058" t="s">
        <v>2254</v>
      </c>
    </row>
    <row r="4059" spans="1:1" x14ac:dyDescent="0.3">
      <c r="A4059" t="s">
        <v>2254</v>
      </c>
    </row>
    <row r="4061" spans="1:1" x14ac:dyDescent="0.3">
      <c r="A4061" t="s">
        <v>549</v>
      </c>
    </row>
    <row r="4062" spans="1:1" x14ac:dyDescent="0.3">
      <c r="A4062" t="s">
        <v>757</v>
      </c>
    </row>
    <row r="4063" spans="1:1" x14ac:dyDescent="0.3">
      <c r="A4063" t="s">
        <v>879</v>
      </c>
    </row>
    <row r="4064" spans="1:1" x14ac:dyDescent="0.3">
      <c r="A4064" t="s">
        <v>880</v>
      </c>
    </row>
    <row r="4065" spans="1:1" x14ac:dyDescent="0.3">
      <c r="A4065" t="s">
        <v>760</v>
      </c>
    </row>
    <row r="4066" spans="1:1" x14ac:dyDescent="0.3">
      <c r="A4066" t="s">
        <v>778</v>
      </c>
    </row>
    <row r="4067" spans="1:1" x14ac:dyDescent="0.3">
      <c r="A4067">
        <f>-3.22 -3.217 -3.214 -3.211 -3.208 -3.205 -3.202 -3.199 -3.196 -3.193 -3.19</f>
        <v>-35.254999999999995</v>
      </c>
    </row>
    <row r="4068" spans="1:1" x14ac:dyDescent="0.3">
      <c r="A4068" t="s">
        <v>846</v>
      </c>
    </row>
    <row r="4069" spans="1:1" x14ac:dyDescent="0.3">
      <c r="A4069">
        <f>-0.321  -0.323  -0.325  -0.326  -0.326  -0.327  -0.327  -0.327  -0.328  -0.328  -0.328</f>
        <v>-3.5859999999999999</v>
      </c>
    </row>
    <row r="4070" spans="1:1" x14ac:dyDescent="0.3">
      <c r="A4070">
        <f>-1.321  -1.32  -1.321  -1.32  -1.321  -1.321  -1.322  -1.322  -1.323  -1.323  -1.324</f>
        <v>-14.537999999999998</v>
      </c>
    </row>
    <row r="4071" spans="1:1" x14ac:dyDescent="0.3">
      <c r="A4071">
        <f>-2.317  -2.318  -2.317  -2.318  -2.318  -2.318  -2.318  -2.318  -2.318  -2.318  -2.318</f>
        <v>-25.496000000000006</v>
      </c>
    </row>
    <row r="4072" spans="1:1" x14ac:dyDescent="0.3">
      <c r="A4072">
        <f>-3.081  -3.081  -3.079  -3.079  -3.08  -3.08  -3.079  -3.078  -3.076  -3.075  -3.072</f>
        <v>-33.86</v>
      </c>
    </row>
    <row r="4073" spans="1:1" x14ac:dyDescent="0.3">
      <c r="A4073">
        <f>-3.22  -3.217  -3.214  -3.211  -3.208  -3.205  -3.202  -3.199  -3.196  -3.193  -3.19</f>
        <v>-35.254999999999995</v>
      </c>
    </row>
    <row r="4075" spans="1:1" x14ac:dyDescent="0.3">
      <c r="A4075" t="s">
        <v>847</v>
      </c>
    </row>
    <row r="4076" spans="1:1" x14ac:dyDescent="0.3">
      <c r="A4076" t="s">
        <v>2398</v>
      </c>
    </row>
    <row r="4077" spans="1:1" x14ac:dyDescent="0.3">
      <c r="A4077" t="s">
        <v>2420</v>
      </c>
    </row>
    <row r="4078" spans="1:1" x14ac:dyDescent="0.3">
      <c r="A4078" t="s">
        <v>2421</v>
      </c>
    </row>
    <row r="4079" spans="1:1" x14ac:dyDescent="0.3">
      <c r="A4079" t="s">
        <v>2422</v>
      </c>
    </row>
    <row r="4080" spans="1:1" x14ac:dyDescent="0.3">
      <c r="A4080" t="s">
        <v>2423</v>
      </c>
    </row>
    <row r="4082" spans="1:1" x14ac:dyDescent="0.3">
      <c r="A4082" t="s">
        <v>848</v>
      </c>
    </row>
    <row r="4083" spans="1:1" x14ac:dyDescent="0.3">
      <c r="A4083" t="s">
        <v>2401</v>
      </c>
    </row>
    <row r="4084" spans="1:1" x14ac:dyDescent="0.3">
      <c r="A4084" t="s">
        <v>874</v>
      </c>
    </row>
    <row r="4085" spans="1:1" x14ac:dyDescent="0.3">
      <c r="A4085" t="s">
        <v>875</v>
      </c>
    </row>
    <row r="4086" spans="1:1" x14ac:dyDescent="0.3">
      <c r="A4086" t="s">
        <v>2296</v>
      </c>
    </row>
    <row r="4087" spans="1:1" x14ac:dyDescent="0.3">
      <c r="A4087" t="s">
        <v>2297</v>
      </c>
    </row>
    <row r="4089" spans="1:1" x14ac:dyDescent="0.3">
      <c r="A4089" t="s">
        <v>771</v>
      </c>
    </row>
    <row r="4090" spans="1:1" x14ac:dyDescent="0.3">
      <c r="A4090" t="s">
        <v>2298</v>
      </c>
    </row>
    <row r="4091" spans="1:1" x14ac:dyDescent="0.3">
      <c r="A4091" t="s">
        <v>2298</v>
      </c>
    </row>
    <row r="4092" spans="1:1" x14ac:dyDescent="0.3">
      <c r="A4092" t="s">
        <v>2298</v>
      </c>
    </row>
    <row r="4093" spans="1:1" x14ac:dyDescent="0.3">
      <c r="A4093" t="s">
        <v>2298</v>
      </c>
    </row>
    <row r="4094" spans="1:1" x14ac:dyDescent="0.3">
      <c r="A4094" t="s">
        <v>2298</v>
      </c>
    </row>
    <row r="4096" spans="1:1" x14ac:dyDescent="0.3">
      <c r="A4096" t="s">
        <v>550</v>
      </c>
    </row>
    <row r="4097" spans="1:1" x14ac:dyDescent="0.3">
      <c r="A4097" t="s">
        <v>757</v>
      </c>
    </row>
    <row r="4098" spans="1:1" x14ac:dyDescent="0.3">
      <c r="A4098" t="s">
        <v>879</v>
      </c>
    </row>
    <row r="4099" spans="1:1" x14ac:dyDescent="0.3">
      <c r="A4099" t="s">
        <v>880</v>
      </c>
    </row>
    <row r="4100" spans="1:1" x14ac:dyDescent="0.3">
      <c r="A4100" t="s">
        <v>760</v>
      </c>
    </row>
    <row r="4101" spans="1:1" x14ac:dyDescent="0.3">
      <c r="A4101">
        <f>-3.21 -0.003</f>
        <v>-3.2130000000000001</v>
      </c>
    </row>
    <row r="4102" spans="1:1" x14ac:dyDescent="0.3">
      <c r="A4102">
        <f>-3.21 -3.213 -3.216 -3.219 -3.222 -3.225 -3.228 -3.231 -3.234 -3.237 -3.24</f>
        <v>-35.475000000000009</v>
      </c>
    </row>
    <row r="4103" spans="1:1" x14ac:dyDescent="0.3">
      <c r="A4103" t="s">
        <v>846</v>
      </c>
    </row>
    <row r="4104" spans="1:1" x14ac:dyDescent="0.3">
      <c r="A4104">
        <f>-0.321  -0.323  -0.325  -0.326  -0.326  -0.327  -0.327  -0.327  -0.328  -0.328  -0.328</f>
        <v>-3.5859999999999999</v>
      </c>
    </row>
    <row r="4105" spans="1:1" x14ac:dyDescent="0.3">
      <c r="A4105">
        <f>-1.321  -1.321  -1.321  -1.32  -1.32  -1.321  -1.321  -1.322  -1.323  -1.323  -1.324</f>
        <v>-14.537000000000001</v>
      </c>
    </row>
    <row r="4106" spans="1:1" x14ac:dyDescent="0.3">
      <c r="A4106">
        <f>-2.317  -2.317  -2.317  -2.317  -2.317  -2.318  -2.318  -2.318  -2.318  -2.318  -2.318</f>
        <v>-25.493000000000006</v>
      </c>
    </row>
    <row r="4107" spans="1:1" x14ac:dyDescent="0.3">
      <c r="A4107">
        <f>-3.075  -3.074  -3.074  -3.073  -3.072  -3.071  -3.072  -3.073  -3.075  -3.077  -3.079</f>
        <v>-33.814999999999998</v>
      </c>
    </row>
    <row r="4108" spans="1:1" x14ac:dyDescent="0.3">
      <c r="A4108">
        <f>-3.21  -3.213  -3.216  -3.219  -3.222  -3.225  -3.228  -3.231  -3.234  -3.237  -3.24</f>
        <v>-35.475000000000009</v>
      </c>
    </row>
    <row r="4110" spans="1:1" x14ac:dyDescent="0.3">
      <c r="A4110" t="s">
        <v>847</v>
      </c>
    </row>
    <row r="4111" spans="1:1" x14ac:dyDescent="0.3">
      <c r="A4111" t="s">
        <v>2398</v>
      </c>
    </row>
    <row r="4112" spans="1:1" x14ac:dyDescent="0.3">
      <c r="A4112" t="s">
        <v>2424</v>
      </c>
    </row>
    <row r="4113" spans="1:1" x14ac:dyDescent="0.3">
      <c r="A4113" t="s">
        <v>2425</v>
      </c>
    </row>
    <row r="4114" spans="1:1" x14ac:dyDescent="0.3">
      <c r="A4114" t="s">
        <v>2426</v>
      </c>
    </row>
    <row r="4115" spans="1:1" x14ac:dyDescent="0.3">
      <c r="A4115" t="s">
        <v>2301</v>
      </c>
    </row>
    <row r="4117" spans="1:1" x14ac:dyDescent="0.3">
      <c r="A4117" t="s">
        <v>848</v>
      </c>
    </row>
    <row r="4118" spans="1:1" x14ac:dyDescent="0.3">
      <c r="A4118" t="s">
        <v>2401</v>
      </c>
    </row>
    <row r="4119" spans="1:1" x14ac:dyDescent="0.3">
      <c r="A4119" t="s">
        <v>874</v>
      </c>
    </row>
    <row r="4120" spans="1:1" x14ac:dyDescent="0.3">
      <c r="A4120" t="s">
        <v>875</v>
      </c>
    </row>
    <row r="4121" spans="1:1" x14ac:dyDescent="0.3">
      <c r="A4121" t="s">
        <v>2302</v>
      </c>
    </row>
    <row r="4122" spans="1:1" x14ac:dyDescent="0.3">
      <c r="A4122" t="s">
        <v>2303</v>
      </c>
    </row>
    <row r="4124" spans="1:1" x14ac:dyDescent="0.3">
      <c r="A4124" t="s">
        <v>771</v>
      </c>
    </row>
    <row r="4125" spans="1:1" x14ac:dyDescent="0.3">
      <c r="A4125" t="s">
        <v>2304</v>
      </c>
    </row>
    <row r="4126" spans="1:1" x14ac:dyDescent="0.3">
      <c r="A4126" t="s">
        <v>2304</v>
      </c>
    </row>
    <row r="4127" spans="1:1" x14ac:dyDescent="0.3">
      <c r="A4127" t="s">
        <v>2304</v>
      </c>
    </row>
    <row r="4128" spans="1:1" x14ac:dyDescent="0.3">
      <c r="A4128" t="s">
        <v>2304</v>
      </c>
    </row>
    <row r="4129" spans="1:1" x14ac:dyDescent="0.3">
      <c r="A4129" t="s">
        <v>2304</v>
      </c>
    </row>
    <row r="4131" spans="1:1" x14ac:dyDescent="0.3">
      <c r="A4131" t="s">
        <v>551</v>
      </c>
    </row>
    <row r="4132" spans="1:1" x14ac:dyDescent="0.3">
      <c r="A4132" t="s">
        <v>757</v>
      </c>
    </row>
    <row r="4133" spans="1:1" x14ac:dyDescent="0.3">
      <c r="A4133" t="s">
        <v>879</v>
      </c>
    </row>
    <row r="4134" spans="1:1" x14ac:dyDescent="0.3">
      <c r="A4134" t="s">
        <v>880</v>
      </c>
    </row>
    <row r="4135" spans="1:1" x14ac:dyDescent="0.3">
      <c r="A4135" t="s">
        <v>760</v>
      </c>
    </row>
    <row r="4136" spans="1:1" x14ac:dyDescent="0.3">
      <c r="A4136" t="s">
        <v>779</v>
      </c>
    </row>
    <row r="4137" spans="1:1" x14ac:dyDescent="0.3">
      <c r="A4137">
        <f>-3.21 -3.21 -3.21 -3.21 -3.21 -3.21 -3.21 -3.21 -3.21 -3.21 -3.21</f>
        <v>-35.31</v>
      </c>
    </row>
    <row r="4138" spans="1:1" x14ac:dyDescent="0.3">
      <c r="A4138" t="s">
        <v>846</v>
      </c>
    </row>
    <row r="4139" spans="1:1" x14ac:dyDescent="0.3">
      <c r="A4139">
        <f>-0.321  -0.323  -0.325  -0.326  -0.326  -0.327  -0.327  -0.327  -0.328  -0.328  -0.328</f>
        <v>-3.5859999999999999</v>
      </c>
    </row>
    <row r="4140" spans="1:1" x14ac:dyDescent="0.3">
      <c r="A4140">
        <f>-1.321  -1.321  -1.321  -1.32  -1.32  -1.321  -1.321  -1.322  -1.323  -1.323  -1.324</f>
        <v>-14.537000000000001</v>
      </c>
    </row>
    <row r="4141" spans="1:1" x14ac:dyDescent="0.3">
      <c r="A4141">
        <f>-2.317  -2.317  -2.317  -2.317  -2.317  -2.318  -2.318  -2.318  -2.318  -2.318  -2.318</f>
        <v>-25.493000000000006</v>
      </c>
    </row>
    <row r="4142" spans="1:1" x14ac:dyDescent="0.3">
      <c r="A4142">
        <f>-3.075  -3.074  -3.073  -3.073  -3.072  -3.072  -3.072  -3.072  -3.072  -3.072  -3.073</f>
        <v>-33.799999999999997</v>
      </c>
    </row>
    <row r="4143" spans="1:1" x14ac:dyDescent="0.3">
      <c r="A4143">
        <f>-3.21  -3.21  -3.21  -3.21  -3.21  -3.21  -3.21  -3.21  -3.21  -3.21  -3.21</f>
        <v>-35.31</v>
      </c>
    </row>
    <row r="4145" spans="1:1" x14ac:dyDescent="0.3">
      <c r="A4145" t="s">
        <v>847</v>
      </c>
    </row>
    <row r="4146" spans="1:1" x14ac:dyDescent="0.3">
      <c r="A4146" t="s">
        <v>2398</v>
      </c>
    </row>
    <row r="4147" spans="1:1" x14ac:dyDescent="0.3">
      <c r="A4147" t="s">
        <v>2427</v>
      </c>
    </row>
    <row r="4148" spans="1:1" x14ac:dyDescent="0.3">
      <c r="A4148" t="s">
        <v>2305</v>
      </c>
    </row>
    <row r="4149" spans="1:1" x14ac:dyDescent="0.3">
      <c r="A4149" t="s">
        <v>2306</v>
      </c>
    </row>
    <row r="4150" spans="1:1" x14ac:dyDescent="0.3">
      <c r="A4150" t="s">
        <v>2428</v>
      </c>
    </row>
    <row r="4152" spans="1:1" x14ac:dyDescent="0.3">
      <c r="A4152" t="s">
        <v>848</v>
      </c>
    </row>
    <row r="4153" spans="1:1" x14ac:dyDescent="0.3">
      <c r="A4153" t="s">
        <v>2401</v>
      </c>
    </row>
    <row r="4154" spans="1:1" x14ac:dyDescent="0.3">
      <c r="A4154" t="s">
        <v>874</v>
      </c>
    </row>
    <row r="4155" spans="1:1" x14ac:dyDescent="0.3">
      <c r="A4155" t="s">
        <v>875</v>
      </c>
    </row>
    <row r="4156" spans="1:1" x14ac:dyDescent="0.3">
      <c r="A4156" t="s">
        <v>2308</v>
      </c>
    </row>
    <row r="4157" spans="1:1" x14ac:dyDescent="0.3">
      <c r="A4157" t="s">
        <v>2309</v>
      </c>
    </row>
    <row r="4159" spans="1:1" x14ac:dyDescent="0.3">
      <c r="A4159" t="s">
        <v>771</v>
      </c>
    </row>
    <row r="4160" spans="1:1" x14ac:dyDescent="0.3">
      <c r="A4160" t="s">
        <v>2310</v>
      </c>
    </row>
    <row r="4161" spans="1:1" x14ac:dyDescent="0.3">
      <c r="A4161" t="s">
        <v>2310</v>
      </c>
    </row>
    <row r="4162" spans="1:1" x14ac:dyDescent="0.3">
      <c r="A4162" t="s">
        <v>2310</v>
      </c>
    </row>
    <row r="4163" spans="1:1" x14ac:dyDescent="0.3">
      <c r="A4163" t="s">
        <v>2310</v>
      </c>
    </row>
    <row r="4164" spans="1:1" x14ac:dyDescent="0.3">
      <c r="A4164" t="s">
        <v>2310</v>
      </c>
    </row>
    <row r="4166" spans="1:1" x14ac:dyDescent="0.3">
      <c r="A4166" t="s">
        <v>552</v>
      </c>
    </row>
    <row r="4167" spans="1:1" x14ac:dyDescent="0.3">
      <c r="A4167" t="s">
        <v>757</v>
      </c>
    </row>
    <row r="4168" spans="1:1" x14ac:dyDescent="0.3">
      <c r="A4168" t="s">
        <v>879</v>
      </c>
    </row>
    <row r="4169" spans="1:1" x14ac:dyDescent="0.3">
      <c r="A4169" t="s">
        <v>880</v>
      </c>
    </row>
    <row r="4170" spans="1:1" x14ac:dyDescent="0.3">
      <c r="A4170" t="s">
        <v>760</v>
      </c>
    </row>
    <row r="4171" spans="1:1" x14ac:dyDescent="0.3">
      <c r="A4171" t="s">
        <v>780</v>
      </c>
    </row>
    <row r="4172" spans="1:1" x14ac:dyDescent="0.3">
      <c r="A4172">
        <f>-3.21 -3.207 -3.204 -3.201 -3.198 -3.195 -3.192 -3.189 -3.186 -3.183 -3.18</f>
        <v>-35.145000000000003</v>
      </c>
    </row>
    <row r="4173" spans="1:1" x14ac:dyDescent="0.3">
      <c r="A4173" t="s">
        <v>846</v>
      </c>
    </row>
    <row r="4174" spans="1:1" x14ac:dyDescent="0.3">
      <c r="A4174">
        <f>-0.321  -0.323  -0.325  -0.326  -0.326  -0.327  -0.327  -0.327  -0.328  -0.328  -0.328</f>
        <v>-3.5859999999999999</v>
      </c>
    </row>
    <row r="4175" spans="1:1" x14ac:dyDescent="0.3">
      <c r="A4175">
        <f>-1.321  -1.32  -1.321  -1.32  -1.321  -1.321  -1.322  -1.322  -1.323  -1.323  -1.324</f>
        <v>-14.537999999999998</v>
      </c>
    </row>
    <row r="4176" spans="1:1" x14ac:dyDescent="0.3">
      <c r="A4176">
        <f>-2.317  -2.317  -2.317  -2.317  -2.318  -2.317  -2.318  -2.318  -2.318  -2.318  -2.318</f>
        <v>-25.493000000000006</v>
      </c>
    </row>
    <row r="4177" spans="1:1" x14ac:dyDescent="0.3">
      <c r="A4177">
        <f>-3.075  -3.075  -3.073  -3.072  -3.073  -3.073  -3.073  -3.071  -3.07  -3.068  -3.066</f>
        <v>-33.789000000000009</v>
      </c>
    </row>
    <row r="4178" spans="1:1" x14ac:dyDescent="0.3">
      <c r="A4178">
        <f>-3.21  -3.207  -3.204  -3.201  -3.198  -3.195  -3.192  -3.189  -3.186  -3.183  -3.18</f>
        <v>-35.145000000000003</v>
      </c>
    </row>
    <row r="4180" spans="1:1" x14ac:dyDescent="0.3">
      <c r="A4180" t="s">
        <v>847</v>
      </c>
    </row>
    <row r="4181" spans="1:1" x14ac:dyDescent="0.3">
      <c r="A4181" t="s">
        <v>2398</v>
      </c>
    </row>
    <row r="4182" spans="1:1" x14ac:dyDescent="0.3">
      <c r="A4182" t="s">
        <v>2429</v>
      </c>
    </row>
    <row r="4183" spans="1:1" x14ac:dyDescent="0.3">
      <c r="A4183" t="s">
        <v>2430</v>
      </c>
    </row>
    <row r="4184" spans="1:1" x14ac:dyDescent="0.3">
      <c r="A4184" t="s">
        <v>2431</v>
      </c>
    </row>
    <row r="4185" spans="1:1" x14ac:dyDescent="0.3">
      <c r="A4185" t="s">
        <v>2432</v>
      </c>
    </row>
    <row r="4187" spans="1:1" x14ac:dyDescent="0.3">
      <c r="A4187" t="s">
        <v>848</v>
      </c>
    </row>
    <row r="4188" spans="1:1" x14ac:dyDescent="0.3">
      <c r="A4188" t="s">
        <v>2401</v>
      </c>
    </row>
    <row r="4189" spans="1:1" x14ac:dyDescent="0.3">
      <c r="A4189" t="s">
        <v>874</v>
      </c>
    </row>
    <row r="4190" spans="1:1" x14ac:dyDescent="0.3">
      <c r="A4190" t="s">
        <v>875</v>
      </c>
    </row>
    <row r="4191" spans="1:1" x14ac:dyDescent="0.3">
      <c r="A4191" t="s">
        <v>2314</v>
      </c>
    </row>
    <row r="4192" spans="1:1" x14ac:dyDescent="0.3">
      <c r="A4192" t="s">
        <v>2315</v>
      </c>
    </row>
    <row r="4194" spans="1:1" x14ac:dyDescent="0.3">
      <c r="A4194" t="s">
        <v>771</v>
      </c>
    </row>
    <row r="4195" spans="1:1" x14ac:dyDescent="0.3">
      <c r="A4195" t="s">
        <v>2316</v>
      </c>
    </row>
    <row r="4196" spans="1:1" x14ac:dyDescent="0.3">
      <c r="A4196" t="s">
        <v>2316</v>
      </c>
    </row>
    <row r="4197" spans="1:1" x14ac:dyDescent="0.3">
      <c r="A4197" t="s">
        <v>2316</v>
      </c>
    </row>
    <row r="4198" spans="1:1" x14ac:dyDescent="0.3">
      <c r="A4198" t="s">
        <v>2316</v>
      </c>
    </row>
    <row r="4199" spans="1:1" x14ac:dyDescent="0.3">
      <c r="A4199" t="s">
        <v>2316</v>
      </c>
    </row>
    <row r="4201" spans="1:1" x14ac:dyDescent="0.3">
      <c r="A4201" t="s">
        <v>553</v>
      </c>
    </row>
    <row r="4202" spans="1:1" x14ac:dyDescent="0.3">
      <c r="A4202" t="s">
        <v>757</v>
      </c>
    </row>
    <row r="4203" spans="1:1" x14ac:dyDescent="0.3">
      <c r="A4203" t="s">
        <v>879</v>
      </c>
    </row>
    <row r="4204" spans="1:1" x14ac:dyDescent="0.3">
      <c r="A4204" t="s">
        <v>880</v>
      </c>
    </row>
    <row r="4205" spans="1:1" x14ac:dyDescent="0.3">
      <c r="A4205" t="s">
        <v>760</v>
      </c>
    </row>
    <row r="4206" spans="1:1" x14ac:dyDescent="0.3">
      <c r="A4206">
        <f>-3.2 -0.003</f>
        <v>-3.2030000000000003</v>
      </c>
    </row>
    <row r="4207" spans="1:1" x14ac:dyDescent="0.3">
      <c r="A4207">
        <f>-3.2 -3.203 -3.206 -3.209 -3.212 -3.215 -3.218 -3.221 -3.224 -3.227 -3.23</f>
        <v>-35.364999999999995</v>
      </c>
    </row>
    <row r="4208" spans="1:1" x14ac:dyDescent="0.3">
      <c r="A4208" t="s">
        <v>846</v>
      </c>
    </row>
    <row r="4209" spans="1:1" x14ac:dyDescent="0.3">
      <c r="A4209">
        <f>-0.321  -0.323  -0.325  -0.326  -0.326  -0.327  -0.327  -0.327  -0.328  -0.328  -0.328</f>
        <v>-3.5859999999999999</v>
      </c>
    </row>
    <row r="4210" spans="1:1" x14ac:dyDescent="0.3">
      <c r="A4210">
        <f>-1.321  -1.321  -1.321  -1.321  -1.32  -1.321  -1.321  -1.322  -1.323  -1.323  -1.324</f>
        <v>-14.538000000000002</v>
      </c>
    </row>
    <row r="4211" spans="1:1" x14ac:dyDescent="0.3">
      <c r="A4211">
        <f>-2.317  -2.317  -2.317  -2.317  -2.317  -2.317  -2.318  -2.317  -2.317  -2.318  -2.318</f>
        <v>-25.490000000000006</v>
      </c>
    </row>
    <row r="4212" spans="1:1" x14ac:dyDescent="0.3">
      <c r="A4212">
        <f>-3.068  -3.068  -3.067  -3.066  -3.065  -3.065  -3.066  -3.067  -3.069  -3.07  -3.072</f>
        <v>-33.742999999999995</v>
      </c>
    </row>
    <row r="4213" spans="1:1" x14ac:dyDescent="0.3">
      <c r="A4213">
        <f>-3.2  -3.203  -3.206  -3.209  -3.212  -3.215  -3.218  -3.221  -3.224  -3.227  -3.23</f>
        <v>-35.364999999999995</v>
      </c>
    </row>
    <row r="4215" spans="1:1" x14ac:dyDescent="0.3">
      <c r="A4215" t="s">
        <v>847</v>
      </c>
    </row>
    <row r="4216" spans="1:1" x14ac:dyDescent="0.3">
      <c r="A4216" t="s">
        <v>2398</v>
      </c>
    </row>
    <row r="4217" spans="1:1" x14ac:dyDescent="0.3">
      <c r="A4217" t="s">
        <v>2433</v>
      </c>
    </row>
    <row r="4218" spans="1:1" x14ac:dyDescent="0.3">
      <c r="A4218" t="s">
        <v>2434</v>
      </c>
    </row>
    <row r="4219" spans="1:1" x14ac:dyDescent="0.3">
      <c r="A4219" t="s">
        <v>2435</v>
      </c>
    </row>
    <row r="4220" spans="1:1" x14ac:dyDescent="0.3">
      <c r="A4220" t="s">
        <v>2320</v>
      </c>
    </row>
    <row r="4222" spans="1:1" x14ac:dyDescent="0.3">
      <c r="A4222" t="s">
        <v>848</v>
      </c>
    </row>
    <row r="4223" spans="1:1" x14ac:dyDescent="0.3">
      <c r="A4223" t="s">
        <v>2401</v>
      </c>
    </row>
    <row r="4224" spans="1:1" x14ac:dyDescent="0.3">
      <c r="A4224" t="s">
        <v>874</v>
      </c>
    </row>
    <row r="4225" spans="1:1" x14ac:dyDescent="0.3">
      <c r="A4225" t="s">
        <v>875</v>
      </c>
    </row>
    <row r="4226" spans="1:1" x14ac:dyDescent="0.3">
      <c r="A4226" t="s">
        <v>2321</v>
      </c>
    </row>
    <row r="4227" spans="1:1" x14ac:dyDescent="0.3">
      <c r="A4227" t="s">
        <v>2322</v>
      </c>
    </row>
    <row r="4229" spans="1:1" x14ac:dyDescent="0.3">
      <c r="A4229" t="s">
        <v>771</v>
      </c>
    </row>
    <row r="4230" spans="1:1" x14ac:dyDescent="0.3">
      <c r="A4230" t="s">
        <v>2323</v>
      </c>
    </row>
    <row r="4231" spans="1:1" x14ac:dyDescent="0.3">
      <c r="A4231" t="s">
        <v>2323</v>
      </c>
    </row>
    <row r="4232" spans="1:1" x14ac:dyDescent="0.3">
      <c r="A4232" t="s">
        <v>2323</v>
      </c>
    </row>
    <row r="4233" spans="1:1" x14ac:dyDescent="0.3">
      <c r="A4233" t="s">
        <v>2323</v>
      </c>
    </row>
    <row r="4234" spans="1:1" x14ac:dyDescent="0.3">
      <c r="A4234" t="s">
        <v>2323</v>
      </c>
    </row>
    <row r="4236" spans="1:1" x14ac:dyDescent="0.3">
      <c r="A4236" t="s">
        <v>554</v>
      </c>
    </row>
    <row r="4237" spans="1:1" x14ac:dyDescent="0.3">
      <c r="A4237" t="s">
        <v>757</v>
      </c>
    </row>
    <row r="4238" spans="1:1" x14ac:dyDescent="0.3">
      <c r="A4238" t="s">
        <v>879</v>
      </c>
    </row>
    <row r="4239" spans="1:1" x14ac:dyDescent="0.3">
      <c r="A4239" t="s">
        <v>880</v>
      </c>
    </row>
    <row r="4240" spans="1:1" x14ac:dyDescent="0.3">
      <c r="A4240" t="s">
        <v>760</v>
      </c>
    </row>
    <row r="4241" spans="1:1" x14ac:dyDescent="0.3">
      <c r="A4241" t="s">
        <v>781</v>
      </c>
    </row>
    <row r="4242" spans="1:1" x14ac:dyDescent="0.3">
      <c r="A4242">
        <f>-3.2 -3.2 -3.2 -3.2 -3.2 -3.2 -3.2 -3.2 -3.2 -3.2 -3.2</f>
        <v>-35.199999999999996</v>
      </c>
    </row>
    <row r="4243" spans="1:1" x14ac:dyDescent="0.3">
      <c r="A4243" t="s">
        <v>846</v>
      </c>
    </row>
    <row r="4244" spans="1:1" x14ac:dyDescent="0.3">
      <c r="A4244">
        <f>-0.321  -0.323  -0.325  -0.326  -0.326  -0.327  -0.327  -0.327  -0.328  -0.328  -0.328</f>
        <v>-3.5859999999999999</v>
      </c>
    </row>
    <row r="4245" spans="1:1" x14ac:dyDescent="0.3">
      <c r="A4245">
        <f>-1.321  -1.321  -1.321  -1.321  -1.321  -1.321  -1.321  -1.322  -1.323  -1.323  -1.324</f>
        <v>-14.539</v>
      </c>
    </row>
    <row r="4246" spans="1:1" x14ac:dyDescent="0.3">
      <c r="A4246">
        <f>-2.317  -2.317  -2.317  -2.317  -2.317  -2.317  -2.318  -2.318  -2.318  -2.318  -2.318</f>
        <v>-25.492000000000008</v>
      </c>
    </row>
    <row r="4247" spans="1:1" x14ac:dyDescent="0.3">
      <c r="A4247">
        <f>-3.068  -3.068  -3.067  -3.066  -3.066  -3.066  -3.066  -3.066  -3.066  -3.066  -3.066</f>
        <v>-33.730999999999995</v>
      </c>
    </row>
    <row r="4248" spans="1:1" x14ac:dyDescent="0.3">
      <c r="A4248">
        <f>-3.2  -3.2  -3.2  -3.2  -3.2  -3.2  -3.2  -3.2  -3.2  -3.2  -3.2</f>
        <v>-35.199999999999996</v>
      </c>
    </row>
    <row r="4250" spans="1:1" x14ac:dyDescent="0.3">
      <c r="A4250" t="s">
        <v>847</v>
      </c>
    </row>
    <row r="4251" spans="1:1" x14ac:dyDescent="0.3">
      <c r="A4251" t="s">
        <v>2398</v>
      </c>
    </row>
    <row r="4252" spans="1:1" x14ac:dyDescent="0.3">
      <c r="A4252" t="s">
        <v>2436</v>
      </c>
    </row>
    <row r="4253" spans="1:1" x14ac:dyDescent="0.3">
      <c r="A4253" t="s">
        <v>2437</v>
      </c>
    </row>
    <row r="4254" spans="1:1" x14ac:dyDescent="0.3">
      <c r="A4254" t="s">
        <v>2438</v>
      </c>
    </row>
    <row r="4255" spans="1:1" x14ac:dyDescent="0.3">
      <c r="A4255" t="s">
        <v>2439</v>
      </c>
    </row>
    <row r="4257" spans="1:1" x14ac:dyDescent="0.3">
      <c r="A4257" t="s">
        <v>848</v>
      </c>
    </row>
    <row r="4258" spans="1:1" x14ac:dyDescent="0.3">
      <c r="A4258" t="s">
        <v>2401</v>
      </c>
    </row>
    <row r="4259" spans="1:1" x14ac:dyDescent="0.3">
      <c r="A4259" t="s">
        <v>874</v>
      </c>
    </row>
    <row r="4260" spans="1:1" x14ac:dyDescent="0.3">
      <c r="A4260" t="s">
        <v>875</v>
      </c>
    </row>
    <row r="4261" spans="1:1" x14ac:dyDescent="0.3">
      <c r="A4261" t="s">
        <v>2327</v>
      </c>
    </row>
    <row r="4262" spans="1:1" x14ac:dyDescent="0.3">
      <c r="A4262" t="s">
        <v>2328</v>
      </c>
    </row>
    <row r="4264" spans="1:1" x14ac:dyDescent="0.3">
      <c r="A4264" t="s">
        <v>771</v>
      </c>
    </row>
    <row r="4265" spans="1:1" x14ac:dyDescent="0.3">
      <c r="A4265" t="s">
        <v>2004</v>
      </c>
    </row>
    <row r="4266" spans="1:1" x14ac:dyDescent="0.3">
      <c r="A4266" t="s">
        <v>2004</v>
      </c>
    </row>
    <row r="4267" spans="1:1" x14ac:dyDescent="0.3">
      <c r="A4267" t="s">
        <v>2004</v>
      </c>
    </row>
    <row r="4268" spans="1:1" x14ac:dyDescent="0.3">
      <c r="A4268" t="s">
        <v>2004</v>
      </c>
    </row>
    <row r="4269" spans="1:1" x14ac:dyDescent="0.3">
      <c r="A4269" t="s">
        <v>2004</v>
      </c>
    </row>
    <row r="4271" spans="1:1" x14ac:dyDescent="0.3">
      <c r="A4271" t="s">
        <v>555</v>
      </c>
    </row>
    <row r="4272" spans="1:1" x14ac:dyDescent="0.3">
      <c r="A4272" t="s">
        <v>757</v>
      </c>
    </row>
    <row r="4273" spans="1:1" x14ac:dyDescent="0.3">
      <c r="A4273" t="s">
        <v>879</v>
      </c>
    </row>
    <row r="4274" spans="1:1" x14ac:dyDescent="0.3">
      <c r="A4274" t="s">
        <v>880</v>
      </c>
    </row>
    <row r="4275" spans="1:1" x14ac:dyDescent="0.3">
      <c r="A4275" t="s">
        <v>760</v>
      </c>
    </row>
    <row r="4276" spans="1:1" x14ac:dyDescent="0.3">
      <c r="A4276" t="s">
        <v>782</v>
      </c>
    </row>
    <row r="4277" spans="1:1" x14ac:dyDescent="0.3">
      <c r="A4277">
        <f>-3.2 -3.197 -3.194 -3.191 -3.188 -3.185 -3.182 -3.179 -3.176 -3.173 -3.17</f>
        <v>-35.035000000000004</v>
      </c>
    </row>
    <row r="4278" spans="1:1" x14ac:dyDescent="0.3">
      <c r="A4278" t="s">
        <v>846</v>
      </c>
    </row>
    <row r="4279" spans="1:1" x14ac:dyDescent="0.3">
      <c r="A4279">
        <f>-0.321  -0.323  -0.325  -0.326  -0.326  -0.327  -0.327  -0.327  -0.328  -0.328  -0.328</f>
        <v>-3.5859999999999999</v>
      </c>
    </row>
    <row r="4280" spans="1:1" x14ac:dyDescent="0.3">
      <c r="A4280">
        <f>-1.321  -1.32  -1.321  -1.321  -1.321  -1.321  -1.322  -1.322  -1.323  -1.323  -1.324</f>
        <v>-14.539</v>
      </c>
    </row>
    <row r="4281" spans="1:1" x14ac:dyDescent="0.3">
      <c r="A4281">
        <f>-2.317  -2.317  -2.317  -2.317  -2.317  -2.317  -2.318  -2.318  -2.318  -2.318  -2.318</f>
        <v>-25.492000000000008</v>
      </c>
    </row>
    <row r="4282" spans="1:1" x14ac:dyDescent="0.3">
      <c r="A4282">
        <f>-3.068  -3.068  -3.067  -3.066  -3.067  -3.067  -3.066  -3.065  -3.063  -3.061  -3.059</f>
        <v>-33.716999999999999</v>
      </c>
    </row>
    <row r="4283" spans="1:1" x14ac:dyDescent="0.3">
      <c r="A4283">
        <f>-3.2  -3.197  -3.194  -3.191  -3.188  -3.185  -3.182  -3.179  -3.176  -3.173  -3.17</f>
        <v>-35.035000000000004</v>
      </c>
    </row>
    <row r="4285" spans="1:1" x14ac:dyDescent="0.3">
      <c r="A4285" t="s">
        <v>847</v>
      </c>
    </row>
    <row r="4286" spans="1:1" x14ac:dyDescent="0.3">
      <c r="A4286" t="s">
        <v>2398</v>
      </c>
    </row>
    <row r="4287" spans="1:1" x14ac:dyDescent="0.3">
      <c r="A4287" t="s">
        <v>2440</v>
      </c>
    </row>
    <row r="4288" spans="1:1" x14ac:dyDescent="0.3">
      <c r="A4288" t="s">
        <v>2441</v>
      </c>
    </row>
    <row r="4289" spans="1:1" x14ac:dyDescent="0.3">
      <c r="A4289" t="s">
        <v>2442</v>
      </c>
    </row>
    <row r="4290" spans="1:1" x14ac:dyDescent="0.3">
      <c r="A4290" t="s">
        <v>872</v>
      </c>
    </row>
    <row r="4292" spans="1:1" x14ac:dyDescent="0.3">
      <c r="A4292" t="s">
        <v>848</v>
      </c>
    </row>
    <row r="4293" spans="1:1" x14ac:dyDescent="0.3">
      <c r="A4293" t="s">
        <v>2401</v>
      </c>
    </row>
    <row r="4294" spans="1:1" x14ac:dyDescent="0.3">
      <c r="A4294" t="s">
        <v>874</v>
      </c>
    </row>
    <row r="4295" spans="1:1" x14ac:dyDescent="0.3">
      <c r="A4295" t="s">
        <v>875</v>
      </c>
    </row>
    <row r="4296" spans="1:1" x14ac:dyDescent="0.3">
      <c r="A4296" t="s">
        <v>876</v>
      </c>
    </row>
    <row r="4297" spans="1:1" x14ac:dyDescent="0.3">
      <c r="A4297" t="s">
        <v>877</v>
      </c>
    </row>
    <row r="4299" spans="1:1" x14ac:dyDescent="0.3">
      <c r="A4299" t="s">
        <v>771</v>
      </c>
    </row>
    <row r="4300" spans="1:1" x14ac:dyDescent="0.3">
      <c r="A4300" t="s">
        <v>878</v>
      </c>
    </row>
    <row r="4301" spans="1:1" x14ac:dyDescent="0.3">
      <c r="A4301" t="s">
        <v>878</v>
      </c>
    </row>
    <row r="4302" spans="1:1" x14ac:dyDescent="0.3">
      <c r="A4302" t="s">
        <v>878</v>
      </c>
    </row>
    <row r="4303" spans="1:1" x14ac:dyDescent="0.3">
      <c r="A4303" t="s">
        <v>878</v>
      </c>
    </row>
    <row r="4304" spans="1:1" x14ac:dyDescent="0.3">
      <c r="A4304" t="s">
        <v>878</v>
      </c>
    </row>
    <row r="4306" spans="1:1" x14ac:dyDescent="0.3">
      <c r="A4306" t="s">
        <v>556</v>
      </c>
    </row>
    <row r="4307" spans="1:1" x14ac:dyDescent="0.3">
      <c r="A4307" t="s">
        <v>757</v>
      </c>
    </row>
    <row r="4308" spans="1:1" x14ac:dyDescent="0.3">
      <c r="A4308" t="s">
        <v>879</v>
      </c>
    </row>
    <row r="4309" spans="1:1" x14ac:dyDescent="0.3">
      <c r="A4309" t="s">
        <v>880</v>
      </c>
    </row>
    <row r="4310" spans="1:1" x14ac:dyDescent="0.3">
      <c r="A4310" t="s">
        <v>760</v>
      </c>
    </row>
    <row r="4311" spans="1:1" x14ac:dyDescent="0.3">
      <c r="A4311">
        <f>-3.19 -0.003</f>
        <v>-3.1930000000000001</v>
      </c>
    </row>
    <row r="4312" spans="1:1" x14ac:dyDescent="0.3">
      <c r="A4312">
        <f>-3.19 -3.193 -3.196 -3.199 -3.202 -3.205 -3.208 -3.211 -3.214 -3.217 -3.22</f>
        <v>-35.254999999999995</v>
      </c>
    </row>
    <row r="4313" spans="1:1" x14ac:dyDescent="0.3">
      <c r="A4313" t="s">
        <v>846</v>
      </c>
    </row>
    <row r="4314" spans="1:1" x14ac:dyDescent="0.3">
      <c r="A4314">
        <f>-0.321  -0.323  -0.325  -0.326  -0.326  -0.327  -0.327  -0.327  -0.328  -0.328  -0.328</f>
        <v>-3.5859999999999999</v>
      </c>
    </row>
    <row r="4315" spans="1:1" x14ac:dyDescent="0.3">
      <c r="A4315">
        <f>-1.321  -1.321  -1.321  -1.32  -1.32  -1.321  -1.321  -1.322  -1.323  -1.323  -1.324</f>
        <v>-14.537000000000001</v>
      </c>
    </row>
    <row r="4316" spans="1:1" x14ac:dyDescent="0.3">
      <c r="A4316">
        <f>-2.316  -2.316  -2.317  -2.317  -2.317  -2.317  -2.317  -2.317  -2.317  -2.317  -2.318</f>
        <v>-25.486000000000001</v>
      </c>
    </row>
    <row r="4317" spans="1:1" x14ac:dyDescent="0.3">
      <c r="A4317">
        <f>-3.061  -3.06  -3.06  -3.06  -3.058  -3.058  -3.059  -3.06  -3.062  -3.064  -3.066</f>
        <v>-33.667999999999999</v>
      </c>
    </row>
    <row r="4318" spans="1:1" x14ac:dyDescent="0.3">
      <c r="A4318">
        <f>-3.19  -3.193  -3.196  -3.199  -3.202  -3.205  -3.208  -3.211  -3.214  -3.217  -3.22</f>
        <v>-35.254999999999995</v>
      </c>
    </row>
    <row r="4320" spans="1:1" x14ac:dyDescent="0.3">
      <c r="A4320" t="s">
        <v>847</v>
      </c>
    </row>
    <row r="4321" spans="1:1" x14ac:dyDescent="0.3">
      <c r="A4321" t="s">
        <v>2398</v>
      </c>
    </row>
    <row r="4322" spans="1:1" x14ac:dyDescent="0.3">
      <c r="A4322" t="s">
        <v>2443</v>
      </c>
    </row>
    <row r="4323" spans="1:1" x14ac:dyDescent="0.3">
      <c r="A4323" t="s">
        <v>2444</v>
      </c>
    </row>
    <row r="4324" spans="1:1" x14ac:dyDescent="0.3">
      <c r="A4324" t="s">
        <v>2445</v>
      </c>
    </row>
    <row r="4325" spans="1:1" x14ac:dyDescent="0.3">
      <c r="A4325" t="s">
        <v>2446</v>
      </c>
    </row>
    <row r="4327" spans="1:1" x14ac:dyDescent="0.3">
      <c r="A4327" t="s">
        <v>848</v>
      </c>
    </row>
    <row r="4328" spans="1:1" x14ac:dyDescent="0.3">
      <c r="A4328" t="s">
        <v>2401</v>
      </c>
    </row>
    <row r="4329" spans="1:1" x14ac:dyDescent="0.3">
      <c r="A4329" t="s">
        <v>874</v>
      </c>
    </row>
    <row r="4330" spans="1:1" x14ac:dyDescent="0.3">
      <c r="A4330" t="s">
        <v>875</v>
      </c>
    </row>
    <row r="4331" spans="1:1" x14ac:dyDescent="0.3">
      <c r="A4331" t="s">
        <v>2333</v>
      </c>
    </row>
    <row r="4332" spans="1:1" x14ac:dyDescent="0.3">
      <c r="A4332" t="s">
        <v>2334</v>
      </c>
    </row>
    <row r="4334" spans="1:1" x14ac:dyDescent="0.3">
      <c r="A4334" t="s">
        <v>771</v>
      </c>
    </row>
    <row r="4335" spans="1:1" x14ac:dyDescent="0.3">
      <c r="A4335" t="s">
        <v>2323</v>
      </c>
    </row>
    <row r="4336" spans="1:1" x14ac:dyDescent="0.3">
      <c r="A4336" t="s">
        <v>2323</v>
      </c>
    </row>
    <row r="4337" spans="1:1" x14ac:dyDescent="0.3">
      <c r="A4337" t="s">
        <v>2323</v>
      </c>
    </row>
    <row r="4338" spans="1:1" x14ac:dyDescent="0.3">
      <c r="A4338" t="s">
        <v>2323</v>
      </c>
    </row>
    <row r="4339" spans="1:1" x14ac:dyDescent="0.3">
      <c r="A4339" t="s">
        <v>2323</v>
      </c>
    </row>
    <row r="4341" spans="1:1" x14ac:dyDescent="0.3">
      <c r="A4341" t="s">
        <v>557</v>
      </c>
    </row>
    <row r="4342" spans="1:1" x14ac:dyDescent="0.3">
      <c r="A4342" t="s">
        <v>757</v>
      </c>
    </row>
    <row r="4343" spans="1:1" x14ac:dyDescent="0.3">
      <c r="A4343" t="s">
        <v>879</v>
      </c>
    </row>
    <row r="4344" spans="1:1" x14ac:dyDescent="0.3">
      <c r="A4344" t="s">
        <v>880</v>
      </c>
    </row>
    <row r="4345" spans="1:1" x14ac:dyDescent="0.3">
      <c r="A4345" t="s">
        <v>760</v>
      </c>
    </row>
    <row r="4346" spans="1:1" x14ac:dyDescent="0.3">
      <c r="A4346" t="s">
        <v>783</v>
      </c>
    </row>
    <row r="4347" spans="1:1" x14ac:dyDescent="0.3">
      <c r="A4347">
        <f>-3.19 -3.19 -3.19 -3.19 -3.19 -3.19 -3.19 -3.19 -3.19 -3.19 -3.19</f>
        <v>-35.090000000000003</v>
      </c>
    </row>
    <row r="4348" spans="1:1" x14ac:dyDescent="0.3">
      <c r="A4348" t="s">
        <v>846</v>
      </c>
    </row>
    <row r="4349" spans="1:1" x14ac:dyDescent="0.3">
      <c r="A4349">
        <f>-0.321  -0.323  -0.325  -0.326  -0.326  -0.327  -0.327  -0.327  -0.328  -0.328  -0.328</f>
        <v>-3.5859999999999999</v>
      </c>
    </row>
    <row r="4350" spans="1:1" x14ac:dyDescent="0.3">
      <c r="A4350">
        <f>-1.321  -1.32  -1.321  -1.32  -1.32  -1.321  -1.321  -1.322  -1.323  -1.323  -1.324</f>
        <v>-14.536</v>
      </c>
    </row>
    <row r="4351" spans="1:1" x14ac:dyDescent="0.3">
      <c r="A4351">
        <f>-2.316  -2.316  -2.316  -2.317  -2.317  -2.317  -2.317  -2.317  -2.317  -2.317  -2.318</f>
        <v>-25.485000000000003</v>
      </c>
    </row>
    <row r="4352" spans="1:1" x14ac:dyDescent="0.3">
      <c r="A4352">
        <f>-3.061  -3.061  -3.06  -3.059  -3.059  -3.059  -3.059  -3.059  -3.059  -3.059  -3.059</f>
        <v>-33.654000000000003</v>
      </c>
    </row>
    <row r="4353" spans="1:1" x14ac:dyDescent="0.3">
      <c r="A4353">
        <f>-3.19  -3.19  -3.19  -3.19  -3.19  -3.19  -3.19  -3.19  -3.19  -3.19  -3.19</f>
        <v>-35.090000000000003</v>
      </c>
    </row>
    <row r="4355" spans="1:1" x14ac:dyDescent="0.3">
      <c r="A4355" t="s">
        <v>847</v>
      </c>
    </row>
    <row r="4356" spans="1:1" x14ac:dyDescent="0.3">
      <c r="A4356" t="s">
        <v>2398</v>
      </c>
    </row>
    <row r="4357" spans="1:1" x14ac:dyDescent="0.3">
      <c r="A4357" t="s">
        <v>2427</v>
      </c>
    </row>
    <row r="4358" spans="1:1" x14ac:dyDescent="0.3">
      <c r="A4358" t="s">
        <v>2447</v>
      </c>
    </row>
    <row r="4359" spans="1:1" x14ac:dyDescent="0.3">
      <c r="A4359" t="s">
        <v>2448</v>
      </c>
    </row>
    <row r="4360" spans="1:1" x14ac:dyDescent="0.3">
      <c r="A4360" t="s">
        <v>2449</v>
      </c>
    </row>
    <row r="4362" spans="1:1" x14ac:dyDescent="0.3">
      <c r="A4362" t="s">
        <v>848</v>
      </c>
    </row>
    <row r="4363" spans="1:1" x14ac:dyDescent="0.3">
      <c r="A4363" t="s">
        <v>2401</v>
      </c>
    </row>
    <row r="4364" spans="1:1" x14ac:dyDescent="0.3">
      <c r="A4364" t="s">
        <v>874</v>
      </c>
    </row>
    <row r="4365" spans="1:1" x14ac:dyDescent="0.3">
      <c r="A4365" t="s">
        <v>875</v>
      </c>
    </row>
    <row r="4366" spans="1:1" x14ac:dyDescent="0.3">
      <c r="A4366" t="s">
        <v>2338</v>
      </c>
    </row>
    <row r="4367" spans="1:1" x14ac:dyDescent="0.3">
      <c r="A4367" t="s">
        <v>2339</v>
      </c>
    </row>
    <row r="4369" spans="1:1" x14ac:dyDescent="0.3">
      <c r="A4369" t="s">
        <v>771</v>
      </c>
    </row>
    <row r="4370" spans="1:1" x14ac:dyDescent="0.3">
      <c r="A4370" t="s">
        <v>2340</v>
      </c>
    </row>
    <row r="4371" spans="1:1" x14ac:dyDescent="0.3">
      <c r="A4371" t="s">
        <v>2340</v>
      </c>
    </row>
    <row r="4372" spans="1:1" x14ac:dyDescent="0.3">
      <c r="A4372" t="s">
        <v>2340</v>
      </c>
    </row>
    <row r="4373" spans="1:1" x14ac:dyDescent="0.3">
      <c r="A4373" t="s">
        <v>2340</v>
      </c>
    </row>
    <row r="4374" spans="1:1" x14ac:dyDescent="0.3">
      <c r="A4374" t="s">
        <v>2340</v>
      </c>
    </row>
    <row r="4376" spans="1:1" x14ac:dyDescent="0.3">
      <c r="A4376" t="s">
        <v>558</v>
      </c>
    </row>
    <row r="4377" spans="1:1" x14ac:dyDescent="0.3">
      <c r="A4377" t="s">
        <v>757</v>
      </c>
    </row>
    <row r="4378" spans="1:1" x14ac:dyDescent="0.3">
      <c r="A4378" t="s">
        <v>879</v>
      </c>
    </row>
    <row r="4379" spans="1:1" x14ac:dyDescent="0.3">
      <c r="A4379" t="s">
        <v>880</v>
      </c>
    </row>
    <row r="4380" spans="1:1" x14ac:dyDescent="0.3">
      <c r="A4380" t="s">
        <v>760</v>
      </c>
    </row>
    <row r="4381" spans="1:1" x14ac:dyDescent="0.3">
      <c r="A4381" t="s">
        <v>784</v>
      </c>
    </row>
    <row r="4382" spans="1:1" x14ac:dyDescent="0.3">
      <c r="A4382">
        <f>-3.19 -3.187 -3.184 -3.181 -3.178 -3.175 -3.172 -3.169 -3.166 -3.163 -3.16</f>
        <v>-34.925000000000004</v>
      </c>
    </row>
    <row r="4383" spans="1:1" x14ac:dyDescent="0.3">
      <c r="A4383" t="s">
        <v>846</v>
      </c>
    </row>
    <row r="4384" spans="1:1" x14ac:dyDescent="0.3">
      <c r="A4384">
        <f>-0.321  -0.323  -0.325  -0.326  -0.326  -0.327  -0.327  -0.327  -0.328  -0.328  -0.328</f>
        <v>-3.5859999999999999</v>
      </c>
    </row>
    <row r="4385" spans="1:1" x14ac:dyDescent="0.3">
      <c r="A4385">
        <f>-1.321  -1.32  -1.321  -1.32  -1.321  -1.321  -1.322  -1.322  -1.323  -1.323  -1.324</f>
        <v>-14.537999999999998</v>
      </c>
    </row>
    <row r="4386" spans="1:1" x14ac:dyDescent="0.3">
      <c r="A4386">
        <f>-2.316  -2.316  -2.316  -2.317  -2.317  -2.317  -2.317  -2.317  -2.317  -2.317  -2.317</f>
        <v>-25.484000000000002</v>
      </c>
    </row>
    <row r="4387" spans="1:1" x14ac:dyDescent="0.3">
      <c r="A4387">
        <f>-3.061  -3.061  -3.06  -3.059  -3.06  -3.06  -3.059  -3.058  -3.056  -3.054  -3.052</f>
        <v>-33.64</v>
      </c>
    </row>
    <row r="4388" spans="1:1" x14ac:dyDescent="0.3">
      <c r="A4388">
        <f>-3.19  -3.187  -3.184  -3.181  -3.178  -3.175  -3.172  -3.169  -3.166  -3.163  -3.16</f>
        <v>-34.925000000000004</v>
      </c>
    </row>
    <row r="4390" spans="1:1" x14ac:dyDescent="0.3">
      <c r="A4390" t="s">
        <v>847</v>
      </c>
    </row>
    <row r="4391" spans="1:1" x14ac:dyDescent="0.3">
      <c r="A4391" t="s">
        <v>2398</v>
      </c>
    </row>
    <row r="4392" spans="1:1" x14ac:dyDescent="0.3">
      <c r="A4392" t="s">
        <v>2420</v>
      </c>
    </row>
    <row r="4393" spans="1:1" x14ac:dyDescent="0.3">
      <c r="A4393" t="s">
        <v>2357</v>
      </c>
    </row>
    <row r="4394" spans="1:1" x14ac:dyDescent="0.3">
      <c r="A4394" t="s">
        <v>2450</v>
      </c>
    </row>
    <row r="4395" spans="1:1" x14ac:dyDescent="0.3">
      <c r="A4395" t="s">
        <v>2343</v>
      </c>
    </row>
    <row r="4397" spans="1:1" x14ac:dyDescent="0.3">
      <c r="A4397" t="s">
        <v>848</v>
      </c>
    </row>
    <row r="4398" spans="1:1" x14ac:dyDescent="0.3">
      <c r="A4398" t="s">
        <v>2401</v>
      </c>
    </row>
    <row r="4399" spans="1:1" x14ac:dyDescent="0.3">
      <c r="A4399" t="s">
        <v>874</v>
      </c>
    </row>
    <row r="4400" spans="1:1" x14ac:dyDescent="0.3">
      <c r="A4400" t="s">
        <v>875</v>
      </c>
    </row>
    <row r="4401" spans="1:1" x14ac:dyDescent="0.3">
      <c r="A4401" t="s">
        <v>2344</v>
      </c>
    </row>
    <row r="4402" spans="1:1" x14ac:dyDescent="0.3">
      <c r="A4402" t="s">
        <v>2345</v>
      </c>
    </row>
    <row r="4404" spans="1:1" x14ac:dyDescent="0.3">
      <c r="A4404" t="s">
        <v>771</v>
      </c>
    </row>
    <row r="4405" spans="1:1" x14ac:dyDescent="0.3">
      <c r="A4405" t="s">
        <v>2346</v>
      </c>
    </row>
    <row r="4406" spans="1:1" x14ac:dyDescent="0.3">
      <c r="A4406" t="s">
        <v>2346</v>
      </c>
    </row>
    <row r="4407" spans="1:1" x14ac:dyDescent="0.3">
      <c r="A4407" t="s">
        <v>2346</v>
      </c>
    </row>
    <row r="4408" spans="1:1" x14ac:dyDescent="0.3">
      <c r="A4408" t="s">
        <v>2346</v>
      </c>
    </row>
    <row r="4409" spans="1:1" x14ac:dyDescent="0.3">
      <c r="A4409" t="s">
        <v>2346</v>
      </c>
    </row>
    <row r="4411" spans="1:1" x14ac:dyDescent="0.3">
      <c r="A4411" t="s">
        <v>559</v>
      </c>
    </row>
    <row r="4412" spans="1:1" x14ac:dyDescent="0.3">
      <c r="A4412" t="s">
        <v>757</v>
      </c>
    </row>
    <row r="4413" spans="1:1" x14ac:dyDescent="0.3">
      <c r="A4413" t="s">
        <v>879</v>
      </c>
    </row>
    <row r="4414" spans="1:1" x14ac:dyDescent="0.3">
      <c r="A4414" t="s">
        <v>880</v>
      </c>
    </row>
    <row r="4415" spans="1:1" x14ac:dyDescent="0.3">
      <c r="A4415" t="s">
        <v>760</v>
      </c>
    </row>
    <row r="4416" spans="1:1" x14ac:dyDescent="0.3">
      <c r="A4416">
        <f>-3.18 -0.003</f>
        <v>-3.1830000000000003</v>
      </c>
    </row>
    <row r="4417" spans="1:1" x14ac:dyDescent="0.3">
      <c r="A4417">
        <f>-3.18 -3.183 -3.186 -3.189 -3.192 -3.195 -3.198 -3.201 -3.204 -3.207 -3.21</f>
        <v>-35.145000000000003</v>
      </c>
    </row>
    <row r="4418" spans="1:1" x14ac:dyDescent="0.3">
      <c r="A4418" t="s">
        <v>846</v>
      </c>
    </row>
    <row r="4419" spans="1:1" x14ac:dyDescent="0.3">
      <c r="A4419">
        <f>-0.321  -0.323  -0.325  -0.326  -0.326  -0.327  -0.327  -0.327  -0.328  -0.328  -0.328</f>
        <v>-3.5859999999999999</v>
      </c>
    </row>
    <row r="4420" spans="1:1" x14ac:dyDescent="0.3">
      <c r="A4420">
        <f>-1.321  -1.321  -1.321  -1.32  -1.32  -1.321  -1.321  -1.322  -1.323  -1.323  -1.324</f>
        <v>-14.537000000000001</v>
      </c>
    </row>
    <row r="4421" spans="1:1" x14ac:dyDescent="0.3">
      <c r="A4421">
        <f>-2.316  -2.316  -2.316  -2.316  -2.316  -2.317  -2.317  -2.317  -2.317  -2.317  -2.317</f>
        <v>-25.481999999999999</v>
      </c>
    </row>
    <row r="4422" spans="1:1" x14ac:dyDescent="0.3">
      <c r="A4422">
        <f>-3.054  -3.054  -3.053  -3.053  -3.052  -3.051  -3.052  -3.054  -3.056  -3.057  -3.06</f>
        <v>-33.595999999999997</v>
      </c>
    </row>
    <row r="4423" spans="1:1" x14ac:dyDescent="0.3">
      <c r="A4423">
        <f>-3.18  -3.183  -3.186  -3.189  -3.192  -3.195  -3.198  -3.201  -3.204  -3.207  -3.21</f>
        <v>-35.145000000000003</v>
      </c>
    </row>
    <row r="4425" spans="1:1" x14ac:dyDescent="0.3">
      <c r="A4425" t="s">
        <v>847</v>
      </c>
    </row>
    <row r="4426" spans="1:1" x14ac:dyDescent="0.3">
      <c r="A4426" t="s">
        <v>2398</v>
      </c>
    </row>
    <row r="4427" spans="1:1" x14ac:dyDescent="0.3">
      <c r="A4427" t="s">
        <v>2451</v>
      </c>
    </row>
    <row r="4428" spans="1:1" x14ac:dyDescent="0.3">
      <c r="A4428" t="s">
        <v>2452</v>
      </c>
    </row>
    <row r="4429" spans="1:1" x14ac:dyDescent="0.3">
      <c r="A4429" t="s">
        <v>2348</v>
      </c>
    </row>
    <row r="4430" spans="1:1" x14ac:dyDescent="0.3">
      <c r="A4430" t="s">
        <v>2453</v>
      </c>
    </row>
    <row r="4432" spans="1:1" x14ac:dyDescent="0.3">
      <c r="A4432" t="s">
        <v>848</v>
      </c>
    </row>
    <row r="4433" spans="1:1" x14ac:dyDescent="0.3">
      <c r="A4433" t="s">
        <v>2401</v>
      </c>
    </row>
    <row r="4434" spans="1:1" x14ac:dyDescent="0.3">
      <c r="A4434" t="s">
        <v>874</v>
      </c>
    </row>
    <row r="4435" spans="1:1" x14ac:dyDescent="0.3">
      <c r="A4435" t="s">
        <v>875</v>
      </c>
    </row>
    <row r="4436" spans="1:1" x14ac:dyDescent="0.3">
      <c r="A4436" t="s">
        <v>2350</v>
      </c>
    </row>
    <row r="4437" spans="1:1" x14ac:dyDescent="0.3">
      <c r="A4437" t="s">
        <v>2351</v>
      </c>
    </row>
    <row r="4439" spans="1:1" x14ac:dyDescent="0.3">
      <c r="A4439" t="s">
        <v>771</v>
      </c>
    </row>
    <row r="4440" spans="1:1" x14ac:dyDescent="0.3">
      <c r="A4440" t="s">
        <v>2352</v>
      </c>
    </row>
    <row r="4441" spans="1:1" x14ac:dyDescent="0.3">
      <c r="A4441" t="s">
        <v>2352</v>
      </c>
    </row>
    <row r="4442" spans="1:1" x14ac:dyDescent="0.3">
      <c r="A4442" t="s">
        <v>2352</v>
      </c>
    </row>
    <row r="4443" spans="1:1" x14ac:dyDescent="0.3">
      <c r="A4443" t="s">
        <v>2352</v>
      </c>
    </row>
    <row r="4444" spans="1:1" x14ac:dyDescent="0.3">
      <c r="A4444" t="s">
        <v>2352</v>
      </c>
    </row>
    <row r="4446" spans="1:1" x14ac:dyDescent="0.3">
      <c r="A4446" t="s">
        <v>560</v>
      </c>
    </row>
    <row r="4447" spans="1:1" x14ac:dyDescent="0.3">
      <c r="A4447" t="s">
        <v>757</v>
      </c>
    </row>
    <row r="4448" spans="1:1" x14ac:dyDescent="0.3">
      <c r="A4448" t="s">
        <v>879</v>
      </c>
    </row>
    <row r="4449" spans="1:1" x14ac:dyDescent="0.3">
      <c r="A4449" t="s">
        <v>880</v>
      </c>
    </row>
    <row r="4450" spans="1:1" x14ac:dyDescent="0.3">
      <c r="A4450" t="s">
        <v>760</v>
      </c>
    </row>
    <row r="4451" spans="1:1" x14ac:dyDescent="0.3">
      <c r="A4451" t="s">
        <v>785</v>
      </c>
    </row>
    <row r="4452" spans="1:1" x14ac:dyDescent="0.3">
      <c r="A4452">
        <f>-3.18 -3.18 -3.18 -3.18 -3.18 -3.18 -3.18 -3.18 -3.18 -3.18 -3.18</f>
        <v>-34.980000000000004</v>
      </c>
    </row>
    <row r="4453" spans="1:1" x14ac:dyDescent="0.3">
      <c r="A4453" t="s">
        <v>846</v>
      </c>
    </row>
    <row r="4454" spans="1:1" x14ac:dyDescent="0.3">
      <c r="A4454">
        <f>-0.321  -0.323  -0.325  -0.326  -0.326  -0.327  -0.327  -0.327  -0.328  -0.328  -0.328</f>
        <v>-3.5859999999999999</v>
      </c>
    </row>
    <row r="4455" spans="1:1" x14ac:dyDescent="0.3">
      <c r="A4455">
        <f>-1.321  -1.32  -1.321  -1.321  -1.32  -1.321  -1.321  -1.322  -1.323  -1.323  -1.324</f>
        <v>-14.537000000000001</v>
      </c>
    </row>
    <row r="4456" spans="1:1" x14ac:dyDescent="0.3">
      <c r="A4456">
        <f>-2.316  -2.316  -2.316  -2.316  -2.317  -2.317  -2.317  -2.317  -2.317  -2.317  -2.317</f>
        <v>-25.483000000000001</v>
      </c>
    </row>
    <row r="4457" spans="1:1" x14ac:dyDescent="0.3">
      <c r="A4457">
        <f>-3.054  -3.054  -3.053  -3.053  -3.052  -3.052  -3.052  -3.052  -3.052  -3.052  -3.053</f>
        <v>-33.578999999999994</v>
      </c>
    </row>
    <row r="4458" spans="1:1" x14ac:dyDescent="0.3">
      <c r="A4458">
        <f>-3.18  -3.18  -3.18  -3.18  -3.18  -3.18  -3.18  -3.18  -3.18  -3.18  -3.18</f>
        <v>-34.980000000000004</v>
      </c>
    </row>
    <row r="4460" spans="1:1" x14ac:dyDescent="0.3">
      <c r="A4460" t="s">
        <v>847</v>
      </c>
    </row>
    <row r="4461" spans="1:1" x14ac:dyDescent="0.3">
      <c r="A4461" t="s">
        <v>2398</v>
      </c>
    </row>
    <row r="4462" spans="1:1" x14ac:dyDescent="0.3">
      <c r="A4462" t="s">
        <v>2427</v>
      </c>
    </row>
    <row r="4463" spans="1:1" x14ac:dyDescent="0.3">
      <c r="A4463" t="s">
        <v>2454</v>
      </c>
    </row>
    <row r="4464" spans="1:1" x14ac:dyDescent="0.3">
      <c r="A4464" t="s">
        <v>2353</v>
      </c>
    </row>
    <row r="4465" spans="1:1" x14ac:dyDescent="0.3">
      <c r="A4465" t="s">
        <v>2455</v>
      </c>
    </row>
    <row r="4467" spans="1:1" x14ac:dyDescent="0.3">
      <c r="A4467" t="s">
        <v>848</v>
      </c>
    </row>
    <row r="4468" spans="1:1" x14ac:dyDescent="0.3">
      <c r="A4468" t="s">
        <v>2401</v>
      </c>
    </row>
    <row r="4469" spans="1:1" x14ac:dyDescent="0.3">
      <c r="A4469" t="s">
        <v>874</v>
      </c>
    </row>
    <row r="4470" spans="1:1" x14ac:dyDescent="0.3">
      <c r="A4470" t="s">
        <v>875</v>
      </c>
    </row>
    <row r="4471" spans="1:1" x14ac:dyDescent="0.3">
      <c r="A4471" t="s">
        <v>2355</v>
      </c>
    </row>
    <row r="4472" spans="1:1" x14ac:dyDescent="0.3">
      <c r="A4472" t="s">
        <v>2356</v>
      </c>
    </row>
    <row r="4474" spans="1:1" x14ac:dyDescent="0.3">
      <c r="A4474" t="s">
        <v>771</v>
      </c>
    </row>
    <row r="4475" spans="1:1" x14ac:dyDescent="0.3">
      <c r="A4475" t="s">
        <v>1976</v>
      </c>
    </row>
    <row r="4476" spans="1:1" x14ac:dyDescent="0.3">
      <c r="A4476" t="s">
        <v>1976</v>
      </c>
    </row>
    <row r="4477" spans="1:1" x14ac:dyDescent="0.3">
      <c r="A4477" t="s">
        <v>1976</v>
      </c>
    </row>
    <row r="4478" spans="1:1" x14ac:dyDescent="0.3">
      <c r="A4478" t="s">
        <v>1976</v>
      </c>
    </row>
    <row r="4479" spans="1:1" x14ac:dyDescent="0.3">
      <c r="A4479" t="s">
        <v>1976</v>
      </c>
    </row>
    <row r="4481" spans="1:1" x14ac:dyDescent="0.3">
      <c r="A4481" t="s">
        <v>561</v>
      </c>
    </row>
    <row r="4482" spans="1:1" x14ac:dyDescent="0.3">
      <c r="A4482" t="s">
        <v>757</v>
      </c>
    </row>
    <row r="4483" spans="1:1" x14ac:dyDescent="0.3">
      <c r="A4483" t="s">
        <v>879</v>
      </c>
    </row>
    <row r="4484" spans="1:1" x14ac:dyDescent="0.3">
      <c r="A4484" t="s">
        <v>880</v>
      </c>
    </row>
    <row r="4485" spans="1:1" x14ac:dyDescent="0.3">
      <c r="A4485" t="s">
        <v>760</v>
      </c>
    </row>
    <row r="4486" spans="1:1" x14ac:dyDescent="0.3">
      <c r="A4486" t="s">
        <v>786</v>
      </c>
    </row>
    <row r="4487" spans="1:1" x14ac:dyDescent="0.3">
      <c r="A4487">
        <f>-3.18 -3.177 -3.174 -3.171 -3.168 -3.165 -3.162 -3.159 -3.156 -3.153 -3.15</f>
        <v>-34.814999999999998</v>
      </c>
    </row>
    <row r="4488" spans="1:1" x14ac:dyDescent="0.3">
      <c r="A4488" t="s">
        <v>846</v>
      </c>
    </row>
    <row r="4489" spans="1:1" x14ac:dyDescent="0.3">
      <c r="A4489">
        <f>-0.321  -0.323  -0.325  -0.326  -0.326  -0.327  -0.327  -0.327  -0.328  -0.328  -0.328</f>
        <v>-3.5859999999999999</v>
      </c>
    </row>
    <row r="4490" spans="1:1" x14ac:dyDescent="0.3">
      <c r="A4490">
        <f>-1.321  -1.32  -1.321  -1.321  -1.32  -1.321  -1.322  -1.322  -1.323  -1.323  -1.324</f>
        <v>-14.537999999999998</v>
      </c>
    </row>
    <row r="4491" spans="1:1" x14ac:dyDescent="0.3">
      <c r="A4491">
        <f>-2.316  -2.316  -2.316  -2.317  -2.317  -2.317  -2.317  -2.317  -2.317  -2.317  -2.317</f>
        <v>-25.484000000000002</v>
      </c>
    </row>
    <row r="4492" spans="1:1" x14ac:dyDescent="0.3">
      <c r="A4492">
        <f>-3.054  -3.054  -3.053  -3.052  -3.053  -3.053  -3.052  -3.051  -3.049  -3.047  -3.045</f>
        <v>-33.562999999999995</v>
      </c>
    </row>
    <row r="4493" spans="1:1" x14ac:dyDescent="0.3">
      <c r="A4493">
        <f>-3.18  -3.177  -3.174  -3.171  -3.168  -3.165  -3.162  -3.159  -3.156  -3.153  -3.15</f>
        <v>-34.814999999999998</v>
      </c>
    </row>
    <row r="4495" spans="1:1" x14ac:dyDescent="0.3">
      <c r="A4495" t="s">
        <v>847</v>
      </c>
    </row>
    <row r="4496" spans="1:1" x14ac:dyDescent="0.3">
      <c r="A4496" t="s">
        <v>2398</v>
      </c>
    </row>
    <row r="4497" spans="1:1" x14ac:dyDescent="0.3">
      <c r="A4497" t="s">
        <v>2456</v>
      </c>
    </row>
    <row r="4498" spans="1:1" x14ac:dyDescent="0.3">
      <c r="A4498" t="s">
        <v>2457</v>
      </c>
    </row>
    <row r="4499" spans="1:1" x14ac:dyDescent="0.3">
      <c r="A4499" t="s">
        <v>2458</v>
      </c>
    </row>
    <row r="4500" spans="1:1" x14ac:dyDescent="0.3">
      <c r="A4500" t="s">
        <v>2459</v>
      </c>
    </row>
    <row r="4502" spans="1:1" x14ac:dyDescent="0.3">
      <c r="A4502" t="s">
        <v>848</v>
      </c>
    </row>
    <row r="4503" spans="1:1" x14ac:dyDescent="0.3">
      <c r="A4503" t="s">
        <v>2401</v>
      </c>
    </row>
    <row r="4504" spans="1:1" x14ac:dyDescent="0.3">
      <c r="A4504" t="s">
        <v>874</v>
      </c>
    </row>
    <row r="4505" spans="1:1" x14ac:dyDescent="0.3">
      <c r="A4505" t="s">
        <v>875</v>
      </c>
    </row>
    <row r="4506" spans="1:1" x14ac:dyDescent="0.3">
      <c r="A4506" t="s">
        <v>2360</v>
      </c>
    </row>
    <row r="4507" spans="1:1" x14ac:dyDescent="0.3">
      <c r="A4507" t="s">
        <v>2361</v>
      </c>
    </row>
    <row r="4509" spans="1:1" x14ac:dyDescent="0.3">
      <c r="A4509" t="s">
        <v>771</v>
      </c>
    </row>
    <row r="4510" spans="1:1" x14ac:dyDescent="0.3">
      <c r="A4510" t="s">
        <v>2362</v>
      </c>
    </row>
    <row r="4511" spans="1:1" x14ac:dyDescent="0.3">
      <c r="A4511" t="s">
        <v>2362</v>
      </c>
    </row>
    <row r="4512" spans="1:1" x14ac:dyDescent="0.3">
      <c r="A4512" t="s">
        <v>2362</v>
      </c>
    </row>
    <row r="4513" spans="1:1" x14ac:dyDescent="0.3">
      <c r="A4513" t="s">
        <v>2362</v>
      </c>
    </row>
    <row r="4514" spans="1:1" x14ac:dyDescent="0.3">
      <c r="A4514" t="s">
        <v>2362</v>
      </c>
    </row>
    <row r="4516" spans="1:1" x14ac:dyDescent="0.3">
      <c r="A4516" t="s">
        <v>562</v>
      </c>
    </row>
    <row r="4517" spans="1:1" x14ac:dyDescent="0.3">
      <c r="A4517" t="s">
        <v>757</v>
      </c>
    </row>
    <row r="4518" spans="1:1" x14ac:dyDescent="0.3">
      <c r="A4518" t="s">
        <v>879</v>
      </c>
    </row>
    <row r="4519" spans="1:1" x14ac:dyDescent="0.3">
      <c r="A4519" t="s">
        <v>880</v>
      </c>
    </row>
    <row r="4520" spans="1:1" x14ac:dyDescent="0.3">
      <c r="A4520" t="s">
        <v>760</v>
      </c>
    </row>
    <row r="4521" spans="1:1" x14ac:dyDescent="0.3">
      <c r="A4521">
        <f>-3.17 -0.003</f>
        <v>-3.173</v>
      </c>
    </row>
    <row r="4522" spans="1:1" x14ac:dyDescent="0.3">
      <c r="A4522">
        <f>-3.17 -3.173 -3.176 -3.179 -3.182 -3.185 -3.188 -3.191 -3.194 -3.197 -3.2</f>
        <v>-35.034999999999997</v>
      </c>
    </row>
    <row r="4523" spans="1:1" x14ac:dyDescent="0.3">
      <c r="A4523" t="s">
        <v>846</v>
      </c>
    </row>
    <row r="4524" spans="1:1" x14ac:dyDescent="0.3">
      <c r="A4524">
        <f>-0.321  -0.323  -0.325  -0.326  -0.326  -0.327  -0.327  -0.327  -0.328  -0.328  -0.328</f>
        <v>-3.5859999999999999</v>
      </c>
    </row>
    <row r="4525" spans="1:1" x14ac:dyDescent="0.3">
      <c r="A4525">
        <f>-1.321  -1.321  -1.321  -1.321  -1.32  -1.321  -1.321  -1.322  -1.323  -1.323  -1.324</f>
        <v>-14.538000000000002</v>
      </c>
    </row>
    <row r="4526" spans="1:1" x14ac:dyDescent="0.3">
      <c r="A4526">
        <f>-2.316  -2.316  -2.316  -2.316  -2.316  -2.317  -2.317  -2.317  -2.317  -2.317  -2.317</f>
        <v>-25.481999999999999</v>
      </c>
    </row>
    <row r="4527" spans="1:1" x14ac:dyDescent="0.3">
      <c r="A4527">
        <f>-3.047  -3.047  -3.046  -3.046  -3.045  -3.044  -3.045  -3.047  -3.049  -3.051  -3.053</f>
        <v>-33.519999999999996</v>
      </c>
    </row>
    <row r="4528" spans="1:1" x14ac:dyDescent="0.3">
      <c r="A4528">
        <f>-3.17  -3.173  -3.176  -3.179  -3.182  -3.185  -3.188  -3.191  -3.194  -3.197  -3.2</f>
        <v>-35.034999999999997</v>
      </c>
    </row>
    <row r="4530" spans="1:1" x14ac:dyDescent="0.3">
      <c r="A4530" t="s">
        <v>847</v>
      </c>
    </row>
    <row r="4531" spans="1:1" x14ac:dyDescent="0.3">
      <c r="A4531" t="s">
        <v>2398</v>
      </c>
    </row>
    <row r="4532" spans="1:1" x14ac:dyDescent="0.3">
      <c r="A4532" t="s">
        <v>2460</v>
      </c>
    </row>
    <row r="4533" spans="1:1" x14ac:dyDescent="0.3">
      <c r="A4533" t="s">
        <v>2363</v>
      </c>
    </row>
    <row r="4534" spans="1:1" x14ac:dyDescent="0.3">
      <c r="A4534" t="s">
        <v>2461</v>
      </c>
    </row>
    <row r="4535" spans="1:1" x14ac:dyDescent="0.3">
      <c r="A4535" t="s">
        <v>2462</v>
      </c>
    </row>
    <row r="4537" spans="1:1" x14ac:dyDescent="0.3">
      <c r="A4537" t="s">
        <v>848</v>
      </c>
    </row>
    <row r="4538" spans="1:1" x14ac:dyDescent="0.3">
      <c r="A4538" t="s">
        <v>2401</v>
      </c>
    </row>
    <row r="4539" spans="1:1" x14ac:dyDescent="0.3">
      <c r="A4539" t="s">
        <v>874</v>
      </c>
    </row>
    <row r="4540" spans="1:1" x14ac:dyDescent="0.3">
      <c r="A4540" t="s">
        <v>875</v>
      </c>
    </row>
    <row r="4541" spans="1:1" x14ac:dyDescent="0.3">
      <c r="A4541" t="s">
        <v>2366</v>
      </c>
    </row>
    <row r="4542" spans="1:1" x14ac:dyDescent="0.3">
      <c r="A4542" t="s">
        <v>2367</v>
      </c>
    </row>
    <row r="4544" spans="1:1" x14ac:dyDescent="0.3">
      <c r="A4544" t="s">
        <v>771</v>
      </c>
    </row>
    <row r="4545" spans="1:1" x14ac:dyDescent="0.3">
      <c r="A4545" t="s">
        <v>2368</v>
      </c>
    </row>
    <row r="4546" spans="1:1" x14ac:dyDescent="0.3">
      <c r="A4546" t="s">
        <v>2368</v>
      </c>
    </row>
    <row r="4547" spans="1:1" x14ac:dyDescent="0.3">
      <c r="A4547" t="s">
        <v>2368</v>
      </c>
    </row>
    <row r="4548" spans="1:1" x14ac:dyDescent="0.3">
      <c r="A4548" t="s">
        <v>2368</v>
      </c>
    </row>
    <row r="4549" spans="1:1" x14ac:dyDescent="0.3">
      <c r="A4549" t="s">
        <v>2368</v>
      </c>
    </row>
    <row r="4551" spans="1:1" x14ac:dyDescent="0.3">
      <c r="A4551" t="s">
        <v>563</v>
      </c>
    </row>
    <row r="4552" spans="1:1" x14ac:dyDescent="0.3">
      <c r="A4552" t="s">
        <v>757</v>
      </c>
    </row>
    <row r="4553" spans="1:1" x14ac:dyDescent="0.3">
      <c r="A4553" t="s">
        <v>879</v>
      </c>
    </row>
    <row r="4554" spans="1:1" x14ac:dyDescent="0.3">
      <c r="A4554" t="s">
        <v>880</v>
      </c>
    </row>
    <row r="4555" spans="1:1" x14ac:dyDescent="0.3">
      <c r="A4555" t="s">
        <v>760</v>
      </c>
    </row>
    <row r="4556" spans="1:1" x14ac:dyDescent="0.3">
      <c r="A4556" t="s">
        <v>787</v>
      </c>
    </row>
    <row r="4557" spans="1:1" x14ac:dyDescent="0.3">
      <c r="A4557">
        <f>-3.17 -3.17 -3.17 -3.17 -3.17 -3.17 -3.17 -3.17 -3.17 -3.17 -3.17</f>
        <v>-34.870000000000005</v>
      </c>
    </row>
    <row r="4558" spans="1:1" x14ac:dyDescent="0.3">
      <c r="A4558" t="s">
        <v>846</v>
      </c>
    </row>
    <row r="4559" spans="1:1" x14ac:dyDescent="0.3">
      <c r="A4559">
        <f>-0.321  -0.323  -0.325  -0.326  -0.326  -0.327  -0.327  -0.327  -0.328  -0.328  -0.328</f>
        <v>-3.5859999999999999</v>
      </c>
    </row>
    <row r="4560" spans="1:1" x14ac:dyDescent="0.3">
      <c r="A4560">
        <f>-1.321  -1.32  -1.321  -1.321  -1.32  -1.321  -1.321  -1.322  -1.323  -1.323  -1.324</f>
        <v>-14.537000000000001</v>
      </c>
    </row>
    <row r="4561" spans="1:1" x14ac:dyDescent="0.3">
      <c r="A4561">
        <f>-2.316  -2.316  -2.316  -2.316  -2.316  -2.317  -2.317  -2.317  -2.317  -2.317  -2.317</f>
        <v>-25.481999999999999</v>
      </c>
    </row>
    <row r="4562" spans="1:1" x14ac:dyDescent="0.3">
      <c r="A4562">
        <f>-3.047  -3.047  -3.046  -3.046  -3.046  -3.045  -3.045  -3.045  -3.046  -3.046  -3.046</f>
        <v>-33.505000000000003</v>
      </c>
    </row>
    <row r="4563" spans="1:1" x14ac:dyDescent="0.3">
      <c r="A4563">
        <f>-3.17  -3.17  -3.17  -3.17  -3.17  -3.17  -3.17  -3.17  -3.17  -3.17  -3.17</f>
        <v>-34.870000000000005</v>
      </c>
    </row>
    <row r="4565" spans="1:1" x14ac:dyDescent="0.3">
      <c r="A4565" t="s">
        <v>847</v>
      </c>
    </row>
    <row r="4566" spans="1:1" x14ac:dyDescent="0.3">
      <c r="A4566" t="s">
        <v>2398</v>
      </c>
    </row>
    <row r="4567" spans="1:1" x14ac:dyDescent="0.3">
      <c r="A4567" t="s">
        <v>2463</v>
      </c>
    </row>
    <row r="4568" spans="1:1" x14ac:dyDescent="0.3">
      <c r="A4568" t="s">
        <v>2369</v>
      </c>
    </row>
    <row r="4569" spans="1:1" x14ac:dyDescent="0.3">
      <c r="A4569" t="s">
        <v>2464</v>
      </c>
    </row>
    <row r="4570" spans="1:1" x14ac:dyDescent="0.3">
      <c r="A4570" t="s">
        <v>2371</v>
      </c>
    </row>
    <row r="4572" spans="1:1" x14ac:dyDescent="0.3">
      <c r="A4572" t="s">
        <v>848</v>
      </c>
    </row>
    <row r="4573" spans="1:1" x14ac:dyDescent="0.3">
      <c r="A4573" t="s">
        <v>2401</v>
      </c>
    </row>
    <row r="4574" spans="1:1" x14ac:dyDescent="0.3">
      <c r="A4574" t="s">
        <v>874</v>
      </c>
    </row>
    <row r="4575" spans="1:1" x14ac:dyDescent="0.3">
      <c r="A4575" t="s">
        <v>875</v>
      </c>
    </row>
    <row r="4576" spans="1:1" x14ac:dyDescent="0.3">
      <c r="A4576" t="s">
        <v>2372</v>
      </c>
    </row>
    <row r="4577" spans="1:1" x14ac:dyDescent="0.3">
      <c r="A4577" t="s">
        <v>2373</v>
      </c>
    </row>
    <row r="4579" spans="1:1" x14ac:dyDescent="0.3">
      <c r="A4579" t="s">
        <v>771</v>
      </c>
    </row>
    <row r="4580" spans="1:1" x14ac:dyDescent="0.3">
      <c r="A4580" t="s">
        <v>1976</v>
      </c>
    </row>
    <row r="4581" spans="1:1" x14ac:dyDescent="0.3">
      <c r="A4581" t="s">
        <v>1976</v>
      </c>
    </row>
    <row r="4582" spans="1:1" x14ac:dyDescent="0.3">
      <c r="A4582" t="s">
        <v>1976</v>
      </c>
    </row>
    <row r="4583" spans="1:1" x14ac:dyDescent="0.3">
      <c r="A4583" t="s">
        <v>1976</v>
      </c>
    </row>
    <row r="4584" spans="1:1" x14ac:dyDescent="0.3">
      <c r="A4584" t="s">
        <v>1976</v>
      </c>
    </row>
    <row r="4586" spans="1:1" x14ac:dyDescent="0.3">
      <c r="A4586" t="s">
        <v>564</v>
      </c>
    </row>
    <row r="4587" spans="1:1" x14ac:dyDescent="0.3">
      <c r="A4587" t="s">
        <v>757</v>
      </c>
    </row>
    <row r="4588" spans="1:1" x14ac:dyDescent="0.3">
      <c r="A4588" t="s">
        <v>879</v>
      </c>
    </row>
    <row r="4589" spans="1:1" x14ac:dyDescent="0.3">
      <c r="A4589" t="s">
        <v>880</v>
      </c>
    </row>
    <row r="4590" spans="1:1" x14ac:dyDescent="0.3">
      <c r="A4590" t="s">
        <v>760</v>
      </c>
    </row>
    <row r="4591" spans="1:1" x14ac:dyDescent="0.3">
      <c r="A4591" t="s">
        <v>788</v>
      </c>
    </row>
    <row r="4592" spans="1:1" x14ac:dyDescent="0.3">
      <c r="A4592">
        <f>-3.17 -3.167 -3.164 -3.161 -3.158 -3.155 -3.152 -3.149 -3.146 -3.143 -3.14</f>
        <v>-34.704999999999998</v>
      </c>
    </row>
    <row r="4593" spans="1:1" x14ac:dyDescent="0.3">
      <c r="A4593" t="s">
        <v>846</v>
      </c>
    </row>
    <row r="4594" spans="1:1" x14ac:dyDescent="0.3">
      <c r="A4594">
        <f>-0.321  -0.323  -0.325  -0.326  -0.326  -0.327  -0.327  -0.327  -0.328  -0.328  -0.328</f>
        <v>-3.5859999999999999</v>
      </c>
    </row>
    <row r="4595" spans="1:1" x14ac:dyDescent="0.3">
      <c r="A4595">
        <f>-1.321  -1.32  -1.321  -1.321  -1.321  -1.321  -1.322  -1.322  -1.323  -1.323  -1.324</f>
        <v>-14.539</v>
      </c>
    </row>
    <row r="4596" spans="1:1" x14ac:dyDescent="0.3">
      <c r="A4596">
        <f>-2.316  -2.316  -2.316  -2.316  -2.316  -2.316  -2.317  -2.317  -2.317  -2.317  -2.317</f>
        <v>-25.480999999999998</v>
      </c>
    </row>
    <row r="4597" spans="1:1" x14ac:dyDescent="0.3">
      <c r="A4597">
        <f>-3.047  -3.047  -3.046  -3.045  -3.046  -3.046  -3.045  -3.044  -3.042  -3.04  -3.038</f>
        <v>-33.485999999999997</v>
      </c>
    </row>
    <row r="4598" spans="1:1" x14ac:dyDescent="0.3">
      <c r="A4598">
        <f>-3.17  -3.167  -3.164  -3.161  -3.158  -3.155  -3.152  -3.149  -3.146  -3.143  -3.14</f>
        <v>-34.704999999999998</v>
      </c>
    </row>
    <row r="4600" spans="1:1" x14ac:dyDescent="0.3">
      <c r="A4600" t="s">
        <v>847</v>
      </c>
    </row>
    <row r="4601" spans="1:1" x14ac:dyDescent="0.3">
      <c r="A4601" t="s">
        <v>2398</v>
      </c>
    </row>
    <row r="4602" spans="1:1" x14ac:dyDescent="0.3">
      <c r="A4602" t="s">
        <v>2420</v>
      </c>
    </row>
    <row r="4603" spans="1:1" x14ac:dyDescent="0.3">
      <c r="A4603" t="s">
        <v>2465</v>
      </c>
    </row>
    <row r="4604" spans="1:1" x14ac:dyDescent="0.3">
      <c r="A4604" t="s">
        <v>2376</v>
      </c>
    </row>
    <row r="4605" spans="1:1" x14ac:dyDescent="0.3">
      <c r="A4605" t="s">
        <v>2377</v>
      </c>
    </row>
    <row r="4607" spans="1:1" x14ac:dyDescent="0.3">
      <c r="A4607" t="s">
        <v>848</v>
      </c>
    </row>
    <row r="4608" spans="1:1" x14ac:dyDescent="0.3">
      <c r="A4608" t="s">
        <v>2401</v>
      </c>
    </row>
    <row r="4609" spans="1:1" x14ac:dyDescent="0.3">
      <c r="A4609" t="s">
        <v>874</v>
      </c>
    </row>
    <row r="4610" spans="1:1" x14ac:dyDescent="0.3">
      <c r="A4610" t="s">
        <v>875</v>
      </c>
    </row>
    <row r="4611" spans="1:1" x14ac:dyDescent="0.3">
      <c r="A4611" t="s">
        <v>2378</v>
      </c>
    </row>
    <row r="4612" spans="1:1" x14ac:dyDescent="0.3">
      <c r="A4612" t="s">
        <v>2379</v>
      </c>
    </row>
    <row r="4614" spans="1:1" x14ac:dyDescent="0.3">
      <c r="A4614" t="s">
        <v>771</v>
      </c>
    </row>
    <row r="4615" spans="1:1" x14ac:dyDescent="0.3">
      <c r="A4615" t="s">
        <v>2380</v>
      </c>
    </row>
    <row r="4616" spans="1:1" x14ac:dyDescent="0.3">
      <c r="A4616" t="s">
        <v>2380</v>
      </c>
    </row>
    <row r="4617" spans="1:1" x14ac:dyDescent="0.3">
      <c r="A4617" t="s">
        <v>2380</v>
      </c>
    </row>
    <row r="4618" spans="1:1" x14ac:dyDescent="0.3">
      <c r="A4618" t="s">
        <v>2380</v>
      </c>
    </row>
    <row r="4619" spans="1:1" x14ac:dyDescent="0.3">
      <c r="A4619" t="s">
        <v>2380</v>
      </c>
    </row>
    <row r="4621" spans="1:1" x14ac:dyDescent="0.3">
      <c r="A4621" t="s">
        <v>565</v>
      </c>
    </row>
    <row r="4622" spans="1:1" x14ac:dyDescent="0.3">
      <c r="A4622" t="s">
        <v>757</v>
      </c>
    </row>
    <row r="4623" spans="1:1" x14ac:dyDescent="0.3">
      <c r="A4623" t="s">
        <v>879</v>
      </c>
    </row>
    <row r="4624" spans="1:1" x14ac:dyDescent="0.3">
      <c r="A4624" t="s">
        <v>880</v>
      </c>
    </row>
    <row r="4625" spans="1:1" x14ac:dyDescent="0.3">
      <c r="A4625" t="s">
        <v>760</v>
      </c>
    </row>
    <row r="4626" spans="1:1" x14ac:dyDescent="0.3">
      <c r="A4626">
        <f>-3.16 -0.003</f>
        <v>-3.1630000000000003</v>
      </c>
    </row>
    <row r="4627" spans="1:1" x14ac:dyDescent="0.3">
      <c r="A4627">
        <f>-3.16 -3.163 -3.166 -3.169 -3.172 -3.175 -3.178 -3.181 -3.184 -3.187 -3.19</f>
        <v>-34.925000000000004</v>
      </c>
    </row>
    <row r="4628" spans="1:1" x14ac:dyDescent="0.3">
      <c r="A4628" t="s">
        <v>846</v>
      </c>
    </row>
    <row r="4629" spans="1:1" x14ac:dyDescent="0.3">
      <c r="A4629">
        <f>-0.321  -0.323  -0.325  -0.326  -0.326  -0.327  -0.327  -0.327  -0.328  -0.328  -0.328</f>
        <v>-3.5859999999999999</v>
      </c>
    </row>
    <row r="4630" spans="1:1" x14ac:dyDescent="0.3">
      <c r="A4630">
        <f>-1.321  -1.321  -1.321  -1.32  -1.32  -1.321  -1.321  -1.322  -1.323  -1.323  -1.324</f>
        <v>-14.537000000000001</v>
      </c>
    </row>
    <row r="4631" spans="1:1" x14ac:dyDescent="0.3">
      <c r="A4631">
        <f>-2.316  -2.316  -2.316  -2.316  -2.316  -2.317  -2.317  -2.317  -2.317  -2.317  -2.317</f>
        <v>-25.481999999999999</v>
      </c>
    </row>
    <row r="4632" spans="1:1" x14ac:dyDescent="0.3">
      <c r="A4632">
        <f>-3.04  -3.04  -3.039  -3.039  -3.038  -3.037  -3.038  -3.04  -3.042  -3.044  -3.046</f>
        <v>-33.443000000000005</v>
      </c>
    </row>
    <row r="4633" spans="1:1" x14ac:dyDescent="0.3">
      <c r="A4633">
        <f>-3.16  -3.163  -3.166  -3.169  -3.172  -3.175  -3.178  -3.181  -3.184  -3.187  -3.19</f>
        <v>-34.925000000000004</v>
      </c>
    </row>
    <row r="4635" spans="1:1" x14ac:dyDescent="0.3">
      <c r="A4635" t="s">
        <v>847</v>
      </c>
    </row>
    <row r="4636" spans="1:1" x14ac:dyDescent="0.3">
      <c r="A4636" t="s">
        <v>2398</v>
      </c>
    </row>
    <row r="4637" spans="1:1" x14ac:dyDescent="0.3">
      <c r="A4637" t="s">
        <v>2460</v>
      </c>
    </row>
    <row r="4638" spans="1:1" x14ac:dyDescent="0.3">
      <c r="A4638" t="s">
        <v>2466</v>
      </c>
    </row>
    <row r="4639" spans="1:1" x14ac:dyDescent="0.3">
      <c r="A4639" t="s">
        <v>2467</v>
      </c>
    </row>
    <row r="4640" spans="1:1" x14ac:dyDescent="0.3">
      <c r="A4640" t="s">
        <v>2468</v>
      </c>
    </row>
    <row r="4642" spans="1:1" x14ac:dyDescent="0.3">
      <c r="A4642" t="s">
        <v>848</v>
      </c>
    </row>
    <row r="4643" spans="1:1" x14ac:dyDescent="0.3">
      <c r="A4643" t="s">
        <v>2401</v>
      </c>
    </row>
    <row r="4644" spans="1:1" x14ac:dyDescent="0.3">
      <c r="A4644" t="s">
        <v>874</v>
      </c>
    </row>
    <row r="4645" spans="1:1" x14ac:dyDescent="0.3">
      <c r="A4645" t="s">
        <v>875</v>
      </c>
    </row>
    <row r="4646" spans="1:1" x14ac:dyDescent="0.3">
      <c r="A4646" t="s">
        <v>2384</v>
      </c>
    </row>
    <row r="4647" spans="1:1" x14ac:dyDescent="0.3">
      <c r="A4647" t="s">
        <v>2385</v>
      </c>
    </row>
    <row r="4649" spans="1:1" x14ac:dyDescent="0.3">
      <c r="A4649" t="s">
        <v>771</v>
      </c>
    </row>
    <row r="4650" spans="1:1" x14ac:dyDescent="0.3">
      <c r="A4650" t="s">
        <v>2386</v>
      </c>
    </row>
    <row r="4651" spans="1:1" x14ac:dyDescent="0.3">
      <c r="A4651" t="s">
        <v>2386</v>
      </c>
    </row>
    <row r="4652" spans="1:1" x14ac:dyDescent="0.3">
      <c r="A4652" t="s">
        <v>2386</v>
      </c>
    </row>
    <row r="4653" spans="1:1" x14ac:dyDescent="0.3">
      <c r="A4653" t="s">
        <v>2386</v>
      </c>
    </row>
    <row r="4654" spans="1:1" x14ac:dyDescent="0.3">
      <c r="A4654" t="s">
        <v>2386</v>
      </c>
    </row>
    <row r="4656" spans="1:1" x14ac:dyDescent="0.3">
      <c r="A4656" t="s">
        <v>566</v>
      </c>
    </row>
    <row r="4657" spans="1:1" x14ac:dyDescent="0.3">
      <c r="A4657" t="s">
        <v>757</v>
      </c>
    </row>
    <row r="4658" spans="1:1" x14ac:dyDescent="0.3">
      <c r="A4658" t="s">
        <v>879</v>
      </c>
    </row>
    <row r="4659" spans="1:1" x14ac:dyDescent="0.3">
      <c r="A4659" t="s">
        <v>880</v>
      </c>
    </row>
    <row r="4660" spans="1:1" x14ac:dyDescent="0.3">
      <c r="A4660" t="s">
        <v>760</v>
      </c>
    </row>
    <row r="4661" spans="1:1" x14ac:dyDescent="0.3">
      <c r="A4661" t="s">
        <v>789</v>
      </c>
    </row>
    <row r="4662" spans="1:1" x14ac:dyDescent="0.3">
      <c r="A4662">
        <f>-3.16 -3.16 -3.16 -3.16 -3.16 -3.16 -3.16 -3.16 -3.16 -3.16 -3.16</f>
        <v>-34.760000000000005</v>
      </c>
    </row>
    <row r="4663" spans="1:1" x14ac:dyDescent="0.3">
      <c r="A4663" t="s">
        <v>846</v>
      </c>
    </row>
    <row r="4664" spans="1:1" x14ac:dyDescent="0.3">
      <c r="A4664">
        <f>-0.321  -0.323  -0.325  -0.326  -0.326  -0.327  -0.327  -0.327  -0.328  -0.328  -0.328</f>
        <v>-3.5859999999999999</v>
      </c>
    </row>
    <row r="4665" spans="1:1" x14ac:dyDescent="0.3">
      <c r="A4665">
        <f>-1.321  -1.32  -1.321  -1.321  -1.32  -1.321  -1.321  -1.322  -1.323  -1.323  -1.324</f>
        <v>-14.537000000000001</v>
      </c>
    </row>
    <row r="4666" spans="1:1" x14ac:dyDescent="0.3">
      <c r="A4666">
        <f>-2.316  -2.316  -2.316  -2.316  -2.316  -2.316  -2.317  -2.317  -2.317  -2.317  -2.317</f>
        <v>-25.480999999999998</v>
      </c>
    </row>
    <row r="4667" spans="1:1" x14ac:dyDescent="0.3">
      <c r="A4667">
        <f>-3.04  -3.04  -3.039  -3.039  -3.038  -3.038  -3.038  -3.039  -3.039  -3.039  -3.039</f>
        <v>-33.428000000000004</v>
      </c>
    </row>
    <row r="4668" spans="1:1" x14ac:dyDescent="0.3">
      <c r="A4668">
        <f>-3.16  -3.16  -3.16  -3.16  -3.16  -3.16  -3.16  -3.16  -3.16  -3.16  -3.16</f>
        <v>-34.760000000000005</v>
      </c>
    </row>
    <row r="4670" spans="1:1" x14ac:dyDescent="0.3">
      <c r="A4670" t="s">
        <v>847</v>
      </c>
    </row>
    <row r="4671" spans="1:1" x14ac:dyDescent="0.3">
      <c r="A4671" t="s">
        <v>2398</v>
      </c>
    </row>
    <row r="4672" spans="1:1" x14ac:dyDescent="0.3">
      <c r="A4672" t="s">
        <v>2463</v>
      </c>
    </row>
    <row r="4673" spans="1:1" x14ac:dyDescent="0.3">
      <c r="A4673" t="s">
        <v>2469</v>
      </c>
    </row>
    <row r="4674" spans="1:1" x14ac:dyDescent="0.3">
      <c r="A4674" t="s">
        <v>2387</v>
      </c>
    </row>
    <row r="4675" spans="1:1" x14ac:dyDescent="0.3">
      <c r="A4675" t="s">
        <v>2388</v>
      </c>
    </row>
    <row r="4677" spans="1:1" x14ac:dyDescent="0.3">
      <c r="A4677" t="s">
        <v>848</v>
      </c>
    </row>
    <row r="4678" spans="1:1" x14ac:dyDescent="0.3">
      <c r="A4678" t="s">
        <v>2401</v>
      </c>
    </row>
    <row r="4679" spans="1:1" x14ac:dyDescent="0.3">
      <c r="A4679" t="s">
        <v>874</v>
      </c>
    </row>
    <row r="4680" spans="1:1" x14ac:dyDescent="0.3">
      <c r="A4680" t="s">
        <v>875</v>
      </c>
    </row>
    <row r="4681" spans="1:1" x14ac:dyDescent="0.3">
      <c r="A4681" t="s">
        <v>2389</v>
      </c>
    </row>
    <row r="4682" spans="1:1" x14ac:dyDescent="0.3">
      <c r="A4682" t="s">
        <v>2390</v>
      </c>
    </row>
    <row r="4684" spans="1:1" x14ac:dyDescent="0.3">
      <c r="A4684" t="s">
        <v>771</v>
      </c>
    </row>
    <row r="4685" spans="1:1" x14ac:dyDescent="0.3">
      <c r="A4685" t="s">
        <v>1976</v>
      </c>
    </row>
    <row r="4686" spans="1:1" x14ac:dyDescent="0.3">
      <c r="A4686" t="s">
        <v>1976</v>
      </c>
    </row>
    <row r="4687" spans="1:1" x14ac:dyDescent="0.3">
      <c r="A4687" t="s">
        <v>1976</v>
      </c>
    </row>
    <row r="4688" spans="1:1" x14ac:dyDescent="0.3">
      <c r="A4688" t="s">
        <v>1976</v>
      </c>
    </row>
    <row r="4689" spans="1:1" x14ac:dyDescent="0.3">
      <c r="A4689" t="s">
        <v>1976</v>
      </c>
    </row>
    <row r="4691" spans="1:1" x14ac:dyDescent="0.3">
      <c r="A4691" t="s">
        <v>567</v>
      </c>
    </row>
    <row r="4692" spans="1:1" x14ac:dyDescent="0.3">
      <c r="A4692" t="s">
        <v>757</v>
      </c>
    </row>
    <row r="4693" spans="1:1" x14ac:dyDescent="0.3">
      <c r="A4693" t="s">
        <v>879</v>
      </c>
    </row>
    <row r="4694" spans="1:1" x14ac:dyDescent="0.3">
      <c r="A4694" t="s">
        <v>880</v>
      </c>
    </row>
    <row r="4695" spans="1:1" x14ac:dyDescent="0.3">
      <c r="A4695" t="s">
        <v>760</v>
      </c>
    </row>
    <row r="4696" spans="1:1" x14ac:dyDescent="0.3">
      <c r="A4696" t="s">
        <v>790</v>
      </c>
    </row>
    <row r="4697" spans="1:1" x14ac:dyDescent="0.3">
      <c r="A4697">
        <f>-3.16 -3.157 -3.154 -3.151 -3.148 -3.145 -3.142 -3.139 -3.136 -3.133 -3.13</f>
        <v>-34.594999999999999</v>
      </c>
    </row>
    <row r="4698" spans="1:1" x14ac:dyDescent="0.3">
      <c r="A4698" t="s">
        <v>846</v>
      </c>
    </row>
    <row r="4699" spans="1:1" x14ac:dyDescent="0.3">
      <c r="A4699">
        <f>-0.321  -0.323  -0.325  -0.326  -0.326  -0.327  -0.327  -0.327  -0.328  -0.328  -0.328</f>
        <v>-3.5859999999999999</v>
      </c>
    </row>
    <row r="4700" spans="1:1" x14ac:dyDescent="0.3">
      <c r="A4700">
        <f>-1.321  -1.32  -1.321  -1.321  -1.321  -1.321  -1.322  -1.322  -1.323  -1.323  -1.324</f>
        <v>-14.539</v>
      </c>
    </row>
    <row r="4701" spans="1:1" x14ac:dyDescent="0.3">
      <c r="A4701">
        <f>-2.316  -2.316  -2.316  -2.316  -2.316  -2.316  -2.317  -2.317  -2.317  -2.317  -2.317</f>
        <v>-25.480999999999998</v>
      </c>
    </row>
    <row r="4702" spans="1:1" x14ac:dyDescent="0.3">
      <c r="A4702">
        <f>-3.04  -3.04  -3.039  -3.038  -3.039  -3.039  -3.038  -3.037  -3.035  -3.033  -3.031</f>
        <v>-33.408999999999999</v>
      </c>
    </row>
    <row r="4703" spans="1:1" x14ac:dyDescent="0.3">
      <c r="A4703">
        <f>-3.16  -3.157  -3.154  -3.151  -3.148  -3.145  -3.142  -3.139  -3.136  -3.133  -3.13</f>
        <v>-34.594999999999999</v>
      </c>
    </row>
    <row r="4705" spans="1:1" x14ac:dyDescent="0.3">
      <c r="A4705" t="s">
        <v>847</v>
      </c>
    </row>
    <row r="4706" spans="1:1" x14ac:dyDescent="0.3">
      <c r="A4706" t="s">
        <v>2398</v>
      </c>
    </row>
    <row r="4707" spans="1:1" x14ac:dyDescent="0.3">
      <c r="A4707" t="s">
        <v>2429</v>
      </c>
    </row>
    <row r="4708" spans="1:1" x14ac:dyDescent="0.3">
      <c r="A4708" t="s">
        <v>2470</v>
      </c>
    </row>
    <row r="4709" spans="1:1" x14ac:dyDescent="0.3">
      <c r="A4709" t="s">
        <v>2392</v>
      </c>
    </row>
    <row r="4710" spans="1:1" x14ac:dyDescent="0.3">
      <c r="A4710" t="s">
        <v>2393</v>
      </c>
    </row>
    <row r="4712" spans="1:1" x14ac:dyDescent="0.3">
      <c r="A4712" t="s">
        <v>848</v>
      </c>
    </row>
    <row r="4713" spans="1:1" x14ac:dyDescent="0.3">
      <c r="A4713" t="s">
        <v>2401</v>
      </c>
    </row>
    <row r="4714" spans="1:1" x14ac:dyDescent="0.3">
      <c r="A4714" t="s">
        <v>874</v>
      </c>
    </row>
    <row r="4715" spans="1:1" x14ac:dyDescent="0.3">
      <c r="A4715" t="s">
        <v>875</v>
      </c>
    </row>
    <row r="4716" spans="1:1" x14ac:dyDescent="0.3">
      <c r="A4716" t="s">
        <v>2395</v>
      </c>
    </row>
    <row r="4717" spans="1:1" x14ac:dyDescent="0.3">
      <c r="A4717" t="s">
        <v>2396</v>
      </c>
    </row>
    <row r="4719" spans="1:1" x14ac:dyDescent="0.3">
      <c r="A4719" t="s">
        <v>771</v>
      </c>
    </row>
    <row r="4720" spans="1:1" x14ac:dyDescent="0.3">
      <c r="A4720" t="s">
        <v>2397</v>
      </c>
    </row>
    <row r="4721" spans="1:1" x14ac:dyDescent="0.3">
      <c r="A4721" t="s">
        <v>2397</v>
      </c>
    </row>
    <row r="4722" spans="1:1" x14ac:dyDescent="0.3">
      <c r="A4722" t="s">
        <v>2397</v>
      </c>
    </row>
    <row r="4723" spans="1:1" x14ac:dyDescent="0.3">
      <c r="A4723" t="s">
        <v>2397</v>
      </c>
    </row>
    <row r="4724" spans="1:1" x14ac:dyDescent="0.3">
      <c r="A4724" t="s">
        <v>2397</v>
      </c>
    </row>
    <row r="4726" spans="1:1" x14ac:dyDescent="0.3">
      <c r="A4726" t="s">
        <v>568</v>
      </c>
    </row>
    <row r="4727" spans="1:1" x14ac:dyDescent="0.3">
      <c r="A4727" t="s">
        <v>757</v>
      </c>
    </row>
    <row r="4728" spans="1:1" x14ac:dyDescent="0.3">
      <c r="A4728" t="s">
        <v>881</v>
      </c>
    </row>
    <row r="4729" spans="1:1" x14ac:dyDescent="0.3">
      <c r="A4729" t="s">
        <v>882</v>
      </c>
    </row>
    <row r="4730" spans="1:1" x14ac:dyDescent="0.3">
      <c r="A4730" t="s">
        <v>760</v>
      </c>
    </row>
    <row r="4731" spans="1:1" x14ac:dyDescent="0.3">
      <c r="A4731">
        <f>-3.24 -0.003</f>
        <v>-3.2430000000000003</v>
      </c>
    </row>
    <row r="4732" spans="1:1" x14ac:dyDescent="0.3">
      <c r="A4732">
        <f>-3.24 -3.243 -3.246 -3.249 -3.252 -3.255 -3.258 -3.261 -3.264 -3.267 -3.27</f>
        <v>-35.805</v>
      </c>
    </row>
    <row r="4733" spans="1:1" x14ac:dyDescent="0.3">
      <c r="A4733" t="s">
        <v>846</v>
      </c>
    </row>
    <row r="4734" spans="1:1" x14ac:dyDescent="0.3">
      <c r="A4734">
        <f>-0.321  -0.322  -0.323  -0.323  -0.322  -0.322  -0.321  -0.32  -0.319  -0.318  -0.316</f>
        <v>-3.5269999999999997</v>
      </c>
    </row>
    <row r="4735" spans="1:1" x14ac:dyDescent="0.3">
      <c r="A4735">
        <f>-1.321  -1.321  -1.321  -1.32  -1.321  -1.321  -1.321  -1.322  -1.322  -1.322  -1.322</f>
        <v>-14.533999999999999</v>
      </c>
    </row>
    <row r="4736" spans="1:1" x14ac:dyDescent="0.3">
      <c r="A4736">
        <f>-2.318  -2.318  -2.318  -2.318  -2.318  -2.318  -2.318  -2.318  -2.318  -2.318  -2.319</f>
        <v>-25.499000000000002</v>
      </c>
    </row>
    <row r="4737" spans="1:1" x14ac:dyDescent="0.3">
      <c r="A4737">
        <f>-3.094  -3.093  -3.093  -3.092  -3.091  -3.091  -3.091  -3.093  -3.094  -3.096  -3.098</f>
        <v>-34.026000000000003</v>
      </c>
    </row>
    <row r="4738" spans="1:1" x14ac:dyDescent="0.3">
      <c r="A4738">
        <f>-3.24  -3.243  -3.246  -3.249  -3.252  -3.255  -3.258  -3.261  -3.264  -3.267  -3.27</f>
        <v>-35.805</v>
      </c>
    </row>
    <row r="4740" spans="1:1" x14ac:dyDescent="0.3">
      <c r="A4740" t="s">
        <v>847</v>
      </c>
    </row>
    <row r="4741" spans="1:1" x14ac:dyDescent="0.3">
      <c r="A4741" t="s">
        <v>2471</v>
      </c>
    </row>
    <row r="4742" spans="1:1" x14ac:dyDescent="0.3">
      <c r="A4742" t="s">
        <v>2472</v>
      </c>
    </row>
    <row r="4743" spans="1:1" x14ac:dyDescent="0.3">
      <c r="A4743" t="s">
        <v>2400</v>
      </c>
    </row>
    <row r="4744" spans="1:1" x14ac:dyDescent="0.3">
      <c r="A4744" t="s">
        <v>2243</v>
      </c>
    </row>
    <row r="4745" spans="1:1" x14ac:dyDescent="0.3">
      <c r="A4745" t="s">
        <v>2244</v>
      </c>
    </row>
    <row r="4747" spans="1:1" x14ac:dyDescent="0.3">
      <c r="A4747" t="s">
        <v>848</v>
      </c>
    </row>
    <row r="4748" spans="1:1" x14ac:dyDescent="0.3">
      <c r="A4748" t="s">
        <v>2473</v>
      </c>
    </row>
    <row r="4749" spans="1:1" x14ac:dyDescent="0.3">
      <c r="A4749" t="s">
        <v>874</v>
      </c>
    </row>
    <row r="4750" spans="1:1" x14ac:dyDescent="0.3">
      <c r="A4750" t="s">
        <v>875</v>
      </c>
    </row>
    <row r="4751" spans="1:1" x14ac:dyDescent="0.3">
      <c r="A4751" t="s">
        <v>2245</v>
      </c>
    </row>
    <row r="4752" spans="1:1" x14ac:dyDescent="0.3">
      <c r="A4752" t="s">
        <v>2246</v>
      </c>
    </row>
    <row r="4754" spans="1:1" x14ac:dyDescent="0.3">
      <c r="A4754" t="s">
        <v>771</v>
      </c>
    </row>
    <row r="4755" spans="1:1" x14ac:dyDescent="0.3">
      <c r="A4755" t="s">
        <v>2247</v>
      </c>
    </row>
    <row r="4756" spans="1:1" x14ac:dyDescent="0.3">
      <c r="A4756" t="s">
        <v>2247</v>
      </c>
    </row>
    <row r="4757" spans="1:1" x14ac:dyDescent="0.3">
      <c r="A4757" t="s">
        <v>2247</v>
      </c>
    </row>
    <row r="4758" spans="1:1" x14ac:dyDescent="0.3">
      <c r="A4758" t="s">
        <v>2247</v>
      </c>
    </row>
    <row r="4759" spans="1:1" x14ac:dyDescent="0.3">
      <c r="A4759" t="s">
        <v>2247</v>
      </c>
    </row>
    <row r="4761" spans="1:1" x14ac:dyDescent="0.3">
      <c r="A4761" t="s">
        <v>569</v>
      </c>
    </row>
    <row r="4762" spans="1:1" x14ac:dyDescent="0.3">
      <c r="A4762" t="s">
        <v>757</v>
      </c>
    </row>
    <row r="4763" spans="1:1" x14ac:dyDescent="0.3">
      <c r="A4763" t="s">
        <v>881</v>
      </c>
    </row>
    <row r="4764" spans="1:1" x14ac:dyDescent="0.3">
      <c r="A4764" t="s">
        <v>882</v>
      </c>
    </row>
    <row r="4765" spans="1:1" x14ac:dyDescent="0.3">
      <c r="A4765" t="s">
        <v>760</v>
      </c>
    </row>
    <row r="4766" spans="1:1" x14ac:dyDescent="0.3">
      <c r="A4766" t="s">
        <v>773</v>
      </c>
    </row>
    <row r="4767" spans="1:1" x14ac:dyDescent="0.3">
      <c r="A4767">
        <f>-3.24 -3.24 -3.24 -3.24 -3.24 -3.24 -3.24 -3.24 -3.24 -3.24 -3.24</f>
        <v>-35.640000000000015</v>
      </c>
    </row>
    <row r="4768" spans="1:1" x14ac:dyDescent="0.3">
      <c r="A4768" t="s">
        <v>846</v>
      </c>
    </row>
    <row r="4769" spans="1:1" x14ac:dyDescent="0.3">
      <c r="A4769">
        <f>-0.321  -0.322  -0.323  -0.323  -0.322  -0.322  -0.321  -0.32  -0.319  -0.318  -0.316</f>
        <v>-3.5269999999999997</v>
      </c>
    </row>
    <row r="4770" spans="1:1" x14ac:dyDescent="0.3">
      <c r="A4770">
        <f>-1.321  -1.321  -1.321  -1.321  -1.321  -1.321  -1.321  -1.322  -1.322  -1.322  -1.322</f>
        <v>-14.534999999999997</v>
      </c>
    </row>
    <row r="4771" spans="1:1" x14ac:dyDescent="0.3">
      <c r="A4771">
        <f>-2.318  -2.318  -2.318  -2.318  -2.318  -2.318  -2.318  -2.318  -2.318  -2.318  -2.319</f>
        <v>-25.499000000000002</v>
      </c>
    </row>
    <row r="4772" spans="1:1" x14ac:dyDescent="0.3">
      <c r="A4772">
        <f>-3.094  -3.094  -3.093  -3.092  -3.092  -3.092  -3.092  -3.092  -3.092  -3.092  -3.092</f>
        <v>-34.016999999999996</v>
      </c>
    </row>
    <row r="4773" spans="1:1" x14ac:dyDescent="0.3">
      <c r="A4773">
        <f>-3.24  -3.24  -3.24  -3.24  -3.24  -3.24  -3.24  -3.24  -3.24  -3.24  -3.24</f>
        <v>-35.640000000000015</v>
      </c>
    </row>
    <row r="4775" spans="1:1" x14ac:dyDescent="0.3">
      <c r="A4775" t="s">
        <v>847</v>
      </c>
    </row>
    <row r="4776" spans="1:1" x14ac:dyDescent="0.3">
      <c r="A4776" t="s">
        <v>2471</v>
      </c>
    </row>
    <row r="4777" spans="1:1" x14ac:dyDescent="0.3">
      <c r="A4777" t="s">
        <v>2474</v>
      </c>
    </row>
    <row r="4778" spans="1:1" x14ac:dyDescent="0.3">
      <c r="A4778" t="s">
        <v>2475</v>
      </c>
    </row>
    <row r="4779" spans="1:1" x14ac:dyDescent="0.3">
      <c r="A4779" t="s">
        <v>2476</v>
      </c>
    </row>
    <row r="4780" spans="1:1" x14ac:dyDescent="0.3">
      <c r="A4780" t="s">
        <v>2404</v>
      </c>
    </row>
    <row r="4782" spans="1:1" x14ac:dyDescent="0.3">
      <c r="A4782" t="s">
        <v>848</v>
      </c>
    </row>
    <row r="4783" spans="1:1" x14ac:dyDescent="0.3">
      <c r="A4783" t="s">
        <v>2473</v>
      </c>
    </row>
    <row r="4784" spans="1:1" x14ac:dyDescent="0.3">
      <c r="A4784" t="s">
        <v>874</v>
      </c>
    </row>
    <row r="4785" spans="1:1" x14ac:dyDescent="0.3">
      <c r="A4785" t="s">
        <v>875</v>
      </c>
    </row>
    <row r="4786" spans="1:1" x14ac:dyDescent="0.3">
      <c r="A4786" t="s">
        <v>2252</v>
      </c>
    </row>
    <row r="4787" spans="1:1" x14ac:dyDescent="0.3">
      <c r="A4787" t="s">
        <v>2253</v>
      </c>
    </row>
    <row r="4789" spans="1:1" x14ac:dyDescent="0.3">
      <c r="A4789" t="s">
        <v>771</v>
      </c>
    </row>
    <row r="4790" spans="1:1" x14ac:dyDescent="0.3">
      <c r="A4790" t="s">
        <v>2254</v>
      </c>
    </row>
    <row r="4791" spans="1:1" x14ac:dyDescent="0.3">
      <c r="A4791" t="s">
        <v>2254</v>
      </c>
    </row>
    <row r="4792" spans="1:1" x14ac:dyDescent="0.3">
      <c r="A4792" t="s">
        <v>2254</v>
      </c>
    </row>
    <row r="4793" spans="1:1" x14ac:dyDescent="0.3">
      <c r="A4793" t="s">
        <v>2254</v>
      </c>
    </row>
    <row r="4794" spans="1:1" x14ac:dyDescent="0.3">
      <c r="A4794" t="s">
        <v>2254</v>
      </c>
    </row>
    <row r="4796" spans="1:1" x14ac:dyDescent="0.3">
      <c r="A4796" t="s">
        <v>570</v>
      </c>
    </row>
    <row r="4797" spans="1:1" x14ac:dyDescent="0.3">
      <c r="A4797" t="s">
        <v>757</v>
      </c>
    </row>
    <row r="4798" spans="1:1" x14ac:dyDescent="0.3">
      <c r="A4798" t="s">
        <v>881</v>
      </c>
    </row>
    <row r="4799" spans="1:1" x14ac:dyDescent="0.3">
      <c r="A4799" t="s">
        <v>882</v>
      </c>
    </row>
    <row r="4800" spans="1:1" x14ac:dyDescent="0.3">
      <c r="A4800" t="s">
        <v>760</v>
      </c>
    </row>
    <row r="4801" spans="1:1" x14ac:dyDescent="0.3">
      <c r="A4801" t="s">
        <v>774</v>
      </c>
    </row>
    <row r="4802" spans="1:1" x14ac:dyDescent="0.3">
      <c r="A4802">
        <f>-3.24 -3.237 -3.234 -3.231 -3.228 -3.225 -3.222 -3.219 -3.216 -3.213 -3.21</f>
        <v>-35.475000000000009</v>
      </c>
    </row>
    <row r="4803" spans="1:1" x14ac:dyDescent="0.3">
      <c r="A4803" t="s">
        <v>846</v>
      </c>
    </row>
    <row r="4804" spans="1:1" x14ac:dyDescent="0.3">
      <c r="A4804">
        <f>-0.321  -0.322  -0.323  -0.323  -0.322  -0.322  -0.321  -0.32  -0.319  -0.318  -0.316</f>
        <v>-3.5269999999999997</v>
      </c>
    </row>
    <row r="4805" spans="1:1" x14ac:dyDescent="0.3">
      <c r="A4805">
        <f>-1.321  -1.32  -1.321  -1.32  -1.321  -1.321  -1.321  -1.322  -1.322  -1.322  -1.322</f>
        <v>-14.532999999999998</v>
      </c>
    </row>
    <row r="4806" spans="1:1" x14ac:dyDescent="0.3">
      <c r="A4806">
        <f>-2.318  -2.318  -2.318  -2.318  -2.318  -2.318  -2.318  -2.318  -2.318  -2.318  -2.319</f>
        <v>-25.499000000000002</v>
      </c>
    </row>
    <row r="4807" spans="1:1" x14ac:dyDescent="0.3">
      <c r="A4807">
        <f>-3.094  -3.094  -3.093  -3.091  -3.092  -3.093  -3.092  -3.091  -3.089  -3.087  -3.085</f>
        <v>-34.000999999999998</v>
      </c>
    </row>
    <row r="4808" spans="1:1" x14ac:dyDescent="0.3">
      <c r="A4808">
        <f>-3.24  -3.237  -3.234  -3.231  -3.228  -3.225  -3.222  -3.219  -3.216  -3.213  -3.21</f>
        <v>-35.475000000000009</v>
      </c>
    </row>
    <row r="4810" spans="1:1" x14ac:dyDescent="0.3">
      <c r="A4810" t="s">
        <v>847</v>
      </c>
    </row>
    <row r="4811" spans="1:1" x14ac:dyDescent="0.3">
      <c r="A4811" t="s">
        <v>2471</v>
      </c>
    </row>
    <row r="4812" spans="1:1" x14ac:dyDescent="0.3">
      <c r="A4812" t="s">
        <v>2477</v>
      </c>
    </row>
    <row r="4813" spans="1:1" x14ac:dyDescent="0.3">
      <c r="A4813" t="s">
        <v>2478</v>
      </c>
    </row>
    <row r="4814" spans="1:1" x14ac:dyDescent="0.3">
      <c r="A4814" t="s">
        <v>2479</v>
      </c>
    </row>
    <row r="4815" spans="1:1" x14ac:dyDescent="0.3">
      <c r="A4815" t="s">
        <v>2480</v>
      </c>
    </row>
    <row r="4817" spans="1:1" x14ac:dyDescent="0.3">
      <c r="A4817" t="s">
        <v>848</v>
      </c>
    </row>
    <row r="4818" spans="1:1" x14ac:dyDescent="0.3">
      <c r="A4818" t="s">
        <v>2473</v>
      </c>
    </row>
    <row r="4819" spans="1:1" x14ac:dyDescent="0.3">
      <c r="A4819" t="s">
        <v>2481</v>
      </c>
    </row>
    <row r="4820" spans="1:1" x14ac:dyDescent="0.3">
      <c r="A4820" t="s">
        <v>875</v>
      </c>
    </row>
    <row r="4821" spans="1:1" x14ac:dyDescent="0.3">
      <c r="A4821" t="s">
        <v>2259</v>
      </c>
    </row>
    <row r="4822" spans="1:1" x14ac:dyDescent="0.3">
      <c r="A4822" t="s">
        <v>2260</v>
      </c>
    </row>
    <row r="4824" spans="1:1" x14ac:dyDescent="0.3">
      <c r="A4824" t="s">
        <v>771</v>
      </c>
    </row>
    <row r="4825" spans="1:1" x14ac:dyDescent="0.3">
      <c r="A4825" t="s">
        <v>2261</v>
      </c>
    </row>
    <row r="4826" spans="1:1" x14ac:dyDescent="0.3">
      <c r="A4826" t="s">
        <v>2261</v>
      </c>
    </row>
    <row r="4827" spans="1:1" x14ac:dyDescent="0.3">
      <c r="A4827" t="s">
        <v>2261</v>
      </c>
    </row>
    <row r="4828" spans="1:1" x14ac:dyDescent="0.3">
      <c r="A4828" t="s">
        <v>2261</v>
      </c>
    </row>
    <row r="4829" spans="1:1" x14ac:dyDescent="0.3">
      <c r="A4829" t="s">
        <v>2261</v>
      </c>
    </row>
    <row r="4831" spans="1:1" x14ac:dyDescent="0.3">
      <c r="A4831" t="s">
        <v>571</v>
      </c>
    </row>
    <row r="4832" spans="1:1" x14ac:dyDescent="0.3">
      <c r="A4832" t="s">
        <v>757</v>
      </c>
    </row>
    <row r="4833" spans="1:1" x14ac:dyDescent="0.3">
      <c r="A4833" t="s">
        <v>881</v>
      </c>
    </row>
    <row r="4834" spans="1:1" x14ac:dyDescent="0.3">
      <c r="A4834" t="s">
        <v>882</v>
      </c>
    </row>
    <row r="4835" spans="1:1" x14ac:dyDescent="0.3">
      <c r="A4835" t="s">
        <v>760</v>
      </c>
    </row>
    <row r="4836" spans="1:1" x14ac:dyDescent="0.3">
      <c r="A4836">
        <f>-3.23 -0.003</f>
        <v>-3.2330000000000001</v>
      </c>
    </row>
    <row r="4837" spans="1:1" x14ac:dyDescent="0.3">
      <c r="A4837">
        <f>-3.23 -3.233 -3.236 -3.239 -3.242 -3.245 -3.248 -3.251 -3.254 -3.257 -3.26</f>
        <v>-35.695</v>
      </c>
    </row>
    <row r="4838" spans="1:1" x14ac:dyDescent="0.3">
      <c r="A4838" t="s">
        <v>846</v>
      </c>
    </row>
    <row r="4839" spans="1:1" x14ac:dyDescent="0.3">
      <c r="A4839">
        <f>-0.321  -0.322  -0.323  -0.323  -0.322  -0.322  -0.321  -0.32  -0.319  -0.318  -0.316</f>
        <v>-3.5269999999999997</v>
      </c>
    </row>
    <row r="4840" spans="1:1" x14ac:dyDescent="0.3">
      <c r="A4840">
        <f>-1.321  -1.321  -1.321  -1.321  -1.321  -1.321  -1.321  -1.322  -1.322  -1.322  -1.322</f>
        <v>-14.534999999999997</v>
      </c>
    </row>
    <row r="4841" spans="1:1" x14ac:dyDescent="0.3">
      <c r="A4841">
        <f>-2.317  -2.318  -2.318  -2.318  -2.318  -2.318  -2.318  -2.318  -2.318  -2.318  -2.319</f>
        <v>-25.498000000000001</v>
      </c>
    </row>
    <row r="4842" spans="1:1" x14ac:dyDescent="0.3">
      <c r="A4842">
        <f>-3.088  -3.087  -3.086  -3.086  -3.085  -3.084  -3.085  -3.086  -3.088  -3.089  -3.091</f>
        <v>-33.954999999999998</v>
      </c>
    </row>
    <row r="4843" spans="1:1" x14ac:dyDescent="0.3">
      <c r="A4843">
        <f>-3.23  -3.233  -3.236  -3.239  -3.242  -3.245  -3.248  -3.251  -3.254  -3.257  -3.26</f>
        <v>-35.695</v>
      </c>
    </row>
    <row r="4845" spans="1:1" x14ac:dyDescent="0.3">
      <c r="A4845" t="s">
        <v>847</v>
      </c>
    </row>
    <row r="4846" spans="1:1" x14ac:dyDescent="0.3">
      <c r="A4846" t="s">
        <v>2471</v>
      </c>
    </row>
    <row r="4847" spans="1:1" x14ac:dyDescent="0.3">
      <c r="A4847" t="s">
        <v>2482</v>
      </c>
    </row>
    <row r="4848" spans="1:1" x14ac:dyDescent="0.3">
      <c r="A4848" t="s">
        <v>2483</v>
      </c>
    </row>
    <row r="4849" spans="1:1" x14ac:dyDescent="0.3">
      <c r="A4849" t="s">
        <v>2407</v>
      </c>
    </row>
    <row r="4850" spans="1:1" x14ac:dyDescent="0.3">
      <c r="A4850" t="s">
        <v>2408</v>
      </c>
    </row>
    <row r="4852" spans="1:1" x14ac:dyDescent="0.3">
      <c r="A4852" t="s">
        <v>848</v>
      </c>
    </row>
    <row r="4853" spans="1:1" x14ac:dyDescent="0.3">
      <c r="A4853" t="s">
        <v>2473</v>
      </c>
    </row>
    <row r="4854" spans="1:1" x14ac:dyDescent="0.3">
      <c r="A4854" t="s">
        <v>874</v>
      </c>
    </row>
    <row r="4855" spans="1:1" x14ac:dyDescent="0.3">
      <c r="A4855" t="s">
        <v>875</v>
      </c>
    </row>
    <row r="4856" spans="1:1" x14ac:dyDescent="0.3">
      <c r="A4856" t="s">
        <v>2266</v>
      </c>
    </row>
    <row r="4857" spans="1:1" x14ac:dyDescent="0.3">
      <c r="A4857" t="s">
        <v>2267</v>
      </c>
    </row>
    <row r="4859" spans="1:1" x14ac:dyDescent="0.3">
      <c r="A4859" t="s">
        <v>771</v>
      </c>
    </row>
    <row r="4860" spans="1:1" x14ac:dyDescent="0.3">
      <c r="A4860" t="s">
        <v>2247</v>
      </c>
    </row>
    <row r="4861" spans="1:1" x14ac:dyDescent="0.3">
      <c r="A4861" t="s">
        <v>2247</v>
      </c>
    </row>
    <row r="4862" spans="1:1" x14ac:dyDescent="0.3">
      <c r="A4862" t="s">
        <v>2247</v>
      </c>
    </row>
    <row r="4863" spans="1:1" x14ac:dyDescent="0.3">
      <c r="A4863" t="s">
        <v>2247</v>
      </c>
    </row>
    <row r="4864" spans="1:1" x14ac:dyDescent="0.3">
      <c r="A4864" t="s">
        <v>2247</v>
      </c>
    </row>
    <row r="4866" spans="1:1" x14ac:dyDescent="0.3">
      <c r="A4866" t="s">
        <v>572</v>
      </c>
    </row>
    <row r="4867" spans="1:1" x14ac:dyDescent="0.3">
      <c r="A4867" t="s">
        <v>757</v>
      </c>
    </row>
    <row r="4868" spans="1:1" x14ac:dyDescent="0.3">
      <c r="A4868" t="s">
        <v>881</v>
      </c>
    </row>
    <row r="4869" spans="1:1" x14ac:dyDescent="0.3">
      <c r="A4869" t="s">
        <v>882</v>
      </c>
    </row>
    <row r="4870" spans="1:1" x14ac:dyDescent="0.3">
      <c r="A4870" t="s">
        <v>760</v>
      </c>
    </row>
    <row r="4871" spans="1:1" x14ac:dyDescent="0.3">
      <c r="A4871" t="s">
        <v>775</v>
      </c>
    </row>
    <row r="4872" spans="1:1" x14ac:dyDescent="0.3">
      <c r="A4872">
        <f>-3.23 -3.23 -3.23 -3.23 -3.23 -3.23 -3.23 -3.23 -3.23 -3.23 -3.23</f>
        <v>-35.529999999999994</v>
      </c>
    </row>
    <row r="4873" spans="1:1" x14ac:dyDescent="0.3">
      <c r="A4873" t="s">
        <v>846</v>
      </c>
    </row>
    <row r="4874" spans="1:1" x14ac:dyDescent="0.3">
      <c r="A4874">
        <f>-0.321  -0.322  -0.323  -0.323  -0.322  -0.322  -0.321  -0.32  -0.319  -0.318  -0.316</f>
        <v>-3.5269999999999997</v>
      </c>
    </row>
    <row r="4875" spans="1:1" x14ac:dyDescent="0.3">
      <c r="A4875">
        <f>-1.321  -1.321  -1.321  -1.32  -1.321  -1.321  -1.321  -1.322  -1.322  -1.322  -1.322</f>
        <v>-14.533999999999999</v>
      </c>
    </row>
    <row r="4876" spans="1:1" x14ac:dyDescent="0.3">
      <c r="A4876">
        <f>-2.317  -2.318  -2.318  -2.318  -2.318  -2.318  -2.318  -2.318  -2.318  -2.318  -2.318</f>
        <v>-25.497000000000003</v>
      </c>
    </row>
    <row r="4877" spans="1:1" x14ac:dyDescent="0.3">
      <c r="A4877">
        <f>-3.088  -3.087  -3.086  -3.085  -3.085  -3.085  -3.085  -3.085  -3.085  -3.085  -3.085</f>
        <v>-33.941000000000003</v>
      </c>
    </row>
    <row r="4878" spans="1:1" x14ac:dyDescent="0.3">
      <c r="A4878">
        <f>-3.23  -3.23  -3.23  -3.23  -3.23  -3.23  -3.23  -3.23  -3.23  -3.23  -3.23</f>
        <v>-35.529999999999994</v>
      </c>
    </row>
    <row r="4880" spans="1:1" x14ac:dyDescent="0.3">
      <c r="A4880" t="s">
        <v>847</v>
      </c>
    </row>
    <row r="4881" spans="1:1" x14ac:dyDescent="0.3">
      <c r="A4881" t="s">
        <v>2471</v>
      </c>
    </row>
    <row r="4882" spans="1:1" x14ac:dyDescent="0.3">
      <c r="A4882" t="s">
        <v>2474</v>
      </c>
    </row>
    <row r="4883" spans="1:1" x14ac:dyDescent="0.3">
      <c r="A4883" t="s">
        <v>2484</v>
      </c>
    </row>
    <row r="4884" spans="1:1" x14ac:dyDescent="0.3">
      <c r="A4884" t="s">
        <v>2409</v>
      </c>
    </row>
    <row r="4885" spans="1:1" x14ac:dyDescent="0.3">
      <c r="A4885" t="s">
        <v>2410</v>
      </c>
    </row>
    <row r="4887" spans="1:1" x14ac:dyDescent="0.3">
      <c r="A4887" t="s">
        <v>848</v>
      </c>
    </row>
    <row r="4888" spans="1:1" x14ac:dyDescent="0.3">
      <c r="A4888" t="s">
        <v>2473</v>
      </c>
    </row>
    <row r="4889" spans="1:1" x14ac:dyDescent="0.3">
      <c r="A4889" t="s">
        <v>874</v>
      </c>
    </row>
    <row r="4890" spans="1:1" x14ac:dyDescent="0.3">
      <c r="A4890" t="s">
        <v>875</v>
      </c>
    </row>
    <row r="4891" spans="1:1" x14ac:dyDescent="0.3">
      <c r="A4891" t="s">
        <v>2271</v>
      </c>
    </row>
    <row r="4892" spans="1:1" x14ac:dyDescent="0.3">
      <c r="A4892" t="s">
        <v>2272</v>
      </c>
    </row>
    <row r="4894" spans="1:1" x14ac:dyDescent="0.3">
      <c r="A4894" t="s">
        <v>771</v>
      </c>
    </row>
    <row r="4895" spans="1:1" x14ac:dyDescent="0.3">
      <c r="A4895" t="s">
        <v>2254</v>
      </c>
    </row>
    <row r="4896" spans="1:1" x14ac:dyDescent="0.3">
      <c r="A4896" t="s">
        <v>2254</v>
      </c>
    </row>
    <row r="4897" spans="1:1" x14ac:dyDescent="0.3">
      <c r="A4897" t="s">
        <v>2254</v>
      </c>
    </row>
    <row r="4898" spans="1:1" x14ac:dyDescent="0.3">
      <c r="A4898" t="s">
        <v>2254</v>
      </c>
    </row>
    <row r="4899" spans="1:1" x14ac:dyDescent="0.3">
      <c r="A4899" t="s">
        <v>2254</v>
      </c>
    </row>
    <row r="4901" spans="1:1" x14ac:dyDescent="0.3">
      <c r="A4901" t="s">
        <v>573</v>
      </c>
    </row>
    <row r="4902" spans="1:1" x14ac:dyDescent="0.3">
      <c r="A4902" t="s">
        <v>757</v>
      </c>
    </row>
    <row r="4903" spans="1:1" x14ac:dyDescent="0.3">
      <c r="A4903" t="s">
        <v>881</v>
      </c>
    </row>
    <row r="4904" spans="1:1" x14ac:dyDescent="0.3">
      <c r="A4904" t="s">
        <v>882</v>
      </c>
    </row>
    <row r="4905" spans="1:1" x14ac:dyDescent="0.3">
      <c r="A4905" t="s">
        <v>760</v>
      </c>
    </row>
    <row r="4906" spans="1:1" x14ac:dyDescent="0.3">
      <c r="A4906" t="s">
        <v>776</v>
      </c>
    </row>
    <row r="4907" spans="1:1" x14ac:dyDescent="0.3">
      <c r="A4907">
        <f>-3.23 -3.227 -3.224 -3.221 -3.218 -3.215 -3.212 -3.209 -3.206 -3.203 -3.2</f>
        <v>-35.365000000000002</v>
      </c>
    </row>
    <row r="4908" spans="1:1" x14ac:dyDescent="0.3">
      <c r="A4908" t="s">
        <v>846</v>
      </c>
    </row>
    <row r="4909" spans="1:1" x14ac:dyDescent="0.3">
      <c r="A4909">
        <f>-0.321  -0.323  -0.323  -0.323  -0.322  -0.322  -0.321  -0.32  -0.319  -0.318  -0.316</f>
        <v>-3.528</v>
      </c>
    </row>
    <row r="4910" spans="1:1" x14ac:dyDescent="0.3">
      <c r="A4910">
        <f>-1.321  -1.32  -1.321  -1.32  -1.321  -1.321  -1.321  -1.322  -1.322  -1.322  -1.322</f>
        <v>-14.532999999999998</v>
      </c>
    </row>
    <row r="4911" spans="1:1" x14ac:dyDescent="0.3">
      <c r="A4911">
        <f>-2.317  -2.318  -2.318  -2.318  -2.318  -2.318  -2.318  -2.318  -2.318  -2.318  -2.318</f>
        <v>-25.497000000000003</v>
      </c>
    </row>
    <row r="4912" spans="1:1" x14ac:dyDescent="0.3">
      <c r="A4912">
        <f>-3.088  -3.088  -3.086  -3.085  -3.086  -3.086  -3.085  -3.085  -3.083  -3.081  -3.079</f>
        <v>-33.932000000000002</v>
      </c>
    </row>
    <row r="4913" spans="1:1" x14ac:dyDescent="0.3">
      <c r="A4913">
        <f>-3.23  -3.227  -3.224  -3.221  -3.218  -3.215  -3.212  -3.209  -3.206  -3.203  -3.2</f>
        <v>-35.365000000000002</v>
      </c>
    </row>
    <row r="4915" spans="1:1" x14ac:dyDescent="0.3">
      <c r="A4915" t="s">
        <v>847</v>
      </c>
    </row>
    <row r="4916" spans="1:1" x14ac:dyDescent="0.3">
      <c r="A4916" t="s">
        <v>2471</v>
      </c>
    </row>
    <row r="4917" spans="1:1" x14ac:dyDescent="0.3">
      <c r="A4917" t="s">
        <v>2485</v>
      </c>
    </row>
    <row r="4918" spans="1:1" x14ac:dyDescent="0.3">
      <c r="A4918" t="s">
        <v>2486</v>
      </c>
    </row>
    <row r="4919" spans="1:1" x14ac:dyDescent="0.3">
      <c r="A4919" t="s">
        <v>2413</v>
      </c>
    </row>
    <row r="4920" spans="1:1" x14ac:dyDescent="0.3">
      <c r="A4920" t="s">
        <v>2487</v>
      </c>
    </row>
    <row r="4922" spans="1:1" x14ac:dyDescent="0.3">
      <c r="A4922" t="s">
        <v>848</v>
      </c>
    </row>
    <row r="4923" spans="1:1" x14ac:dyDescent="0.3">
      <c r="A4923" t="s">
        <v>2473</v>
      </c>
    </row>
    <row r="4924" spans="1:1" x14ac:dyDescent="0.3">
      <c r="A4924" t="s">
        <v>2481</v>
      </c>
    </row>
    <row r="4925" spans="1:1" x14ac:dyDescent="0.3">
      <c r="A4925" t="s">
        <v>875</v>
      </c>
    </row>
    <row r="4926" spans="1:1" x14ac:dyDescent="0.3">
      <c r="A4926" t="s">
        <v>2277</v>
      </c>
    </row>
    <row r="4927" spans="1:1" x14ac:dyDescent="0.3">
      <c r="A4927" t="s">
        <v>2278</v>
      </c>
    </row>
    <row r="4929" spans="1:1" x14ac:dyDescent="0.3">
      <c r="A4929" t="s">
        <v>771</v>
      </c>
    </row>
    <row r="4930" spans="1:1" x14ac:dyDescent="0.3">
      <c r="A4930" t="s">
        <v>2279</v>
      </c>
    </row>
    <row r="4931" spans="1:1" x14ac:dyDescent="0.3">
      <c r="A4931" t="s">
        <v>2279</v>
      </c>
    </row>
    <row r="4932" spans="1:1" x14ac:dyDescent="0.3">
      <c r="A4932" t="s">
        <v>2279</v>
      </c>
    </row>
    <row r="4933" spans="1:1" x14ac:dyDescent="0.3">
      <c r="A4933" t="s">
        <v>2279</v>
      </c>
    </row>
    <row r="4934" spans="1:1" x14ac:dyDescent="0.3">
      <c r="A4934" t="s">
        <v>2279</v>
      </c>
    </row>
    <row r="4936" spans="1:1" x14ac:dyDescent="0.3">
      <c r="A4936" t="s">
        <v>574</v>
      </c>
    </row>
    <row r="4937" spans="1:1" x14ac:dyDescent="0.3">
      <c r="A4937" t="s">
        <v>757</v>
      </c>
    </row>
    <row r="4938" spans="1:1" x14ac:dyDescent="0.3">
      <c r="A4938" t="s">
        <v>881</v>
      </c>
    </row>
    <row r="4939" spans="1:1" x14ac:dyDescent="0.3">
      <c r="A4939" t="s">
        <v>882</v>
      </c>
    </row>
    <row r="4940" spans="1:1" x14ac:dyDescent="0.3">
      <c r="A4940" t="s">
        <v>760</v>
      </c>
    </row>
    <row r="4941" spans="1:1" x14ac:dyDescent="0.3">
      <c r="A4941">
        <f>-3.22 -0.003</f>
        <v>-3.2230000000000003</v>
      </c>
    </row>
    <row r="4942" spans="1:1" x14ac:dyDescent="0.3">
      <c r="A4942">
        <f>-3.22 -3.223 -3.226 -3.229 -3.232 -3.235 -3.238 -3.241 -3.244 -3.247 -3.25</f>
        <v>-35.584999999999994</v>
      </c>
    </row>
    <row r="4943" spans="1:1" x14ac:dyDescent="0.3">
      <c r="A4943" t="s">
        <v>846</v>
      </c>
    </row>
    <row r="4944" spans="1:1" x14ac:dyDescent="0.3">
      <c r="A4944">
        <f>-0.321  -0.322  -0.323  -0.323  -0.322  -0.322  -0.321  -0.32  -0.319  -0.318  -0.316</f>
        <v>-3.5269999999999997</v>
      </c>
    </row>
    <row r="4945" spans="1:1" x14ac:dyDescent="0.3">
      <c r="A4945">
        <f>-1.321  -1.321  -1.321  -1.321  -1.321  -1.321  -1.321  -1.322  -1.322  -1.322  -1.322</f>
        <v>-14.534999999999997</v>
      </c>
    </row>
    <row r="4946" spans="1:1" x14ac:dyDescent="0.3">
      <c r="A4946">
        <f>-2.317  -2.318  -2.317  -2.318  -2.318  -2.318  -2.318  -2.318  -2.318  -2.318  -2.318</f>
        <v>-25.496000000000006</v>
      </c>
    </row>
    <row r="4947" spans="1:1" x14ac:dyDescent="0.3">
      <c r="A4947">
        <f>-3.081  -3.081  -3.08  -3.079  -3.078  -3.078  -3.078  -3.08  -3.082  -3.083  -3.085</f>
        <v>-33.884999999999998</v>
      </c>
    </row>
    <row r="4948" spans="1:1" x14ac:dyDescent="0.3">
      <c r="A4948">
        <f>-3.22  -3.223  -3.226  -3.229  -3.232  -3.235  -3.238  -3.241  -3.244  -3.247  -3.25</f>
        <v>-35.584999999999994</v>
      </c>
    </row>
    <row r="4950" spans="1:1" x14ac:dyDescent="0.3">
      <c r="A4950" t="s">
        <v>847</v>
      </c>
    </row>
    <row r="4951" spans="1:1" x14ac:dyDescent="0.3">
      <c r="A4951" t="s">
        <v>2471</v>
      </c>
    </row>
    <row r="4952" spans="1:1" x14ac:dyDescent="0.3">
      <c r="A4952" t="s">
        <v>2472</v>
      </c>
    </row>
    <row r="4953" spans="1:1" x14ac:dyDescent="0.3">
      <c r="A4953" t="s">
        <v>2488</v>
      </c>
    </row>
    <row r="4954" spans="1:1" x14ac:dyDescent="0.3">
      <c r="A4954" t="s">
        <v>2416</v>
      </c>
    </row>
    <row r="4955" spans="1:1" x14ac:dyDescent="0.3">
      <c r="A4955" t="s">
        <v>2489</v>
      </c>
    </row>
    <row r="4957" spans="1:1" x14ac:dyDescent="0.3">
      <c r="A4957" t="s">
        <v>848</v>
      </c>
    </row>
    <row r="4958" spans="1:1" x14ac:dyDescent="0.3">
      <c r="A4958" t="s">
        <v>2473</v>
      </c>
    </row>
    <row r="4959" spans="1:1" x14ac:dyDescent="0.3">
      <c r="A4959" t="s">
        <v>874</v>
      </c>
    </row>
    <row r="4960" spans="1:1" x14ac:dyDescent="0.3">
      <c r="A4960" t="s">
        <v>875</v>
      </c>
    </row>
    <row r="4961" spans="1:1" x14ac:dyDescent="0.3">
      <c r="A4961" t="s">
        <v>2284</v>
      </c>
    </row>
    <row r="4962" spans="1:1" x14ac:dyDescent="0.3">
      <c r="A4962" t="s">
        <v>2285</v>
      </c>
    </row>
    <row r="4964" spans="1:1" x14ac:dyDescent="0.3">
      <c r="A4964" t="s">
        <v>771</v>
      </c>
    </row>
    <row r="4965" spans="1:1" x14ac:dyDescent="0.3">
      <c r="A4965" t="s">
        <v>2286</v>
      </c>
    </row>
    <row r="4966" spans="1:1" x14ac:dyDescent="0.3">
      <c r="A4966" t="s">
        <v>2286</v>
      </c>
    </row>
    <row r="4967" spans="1:1" x14ac:dyDescent="0.3">
      <c r="A4967" t="s">
        <v>2286</v>
      </c>
    </row>
    <row r="4968" spans="1:1" x14ac:dyDescent="0.3">
      <c r="A4968" t="s">
        <v>2286</v>
      </c>
    </row>
    <row r="4969" spans="1:1" x14ac:dyDescent="0.3">
      <c r="A4969" t="s">
        <v>2286</v>
      </c>
    </row>
    <row r="4971" spans="1:1" x14ac:dyDescent="0.3">
      <c r="A4971" t="s">
        <v>575</v>
      </c>
    </row>
    <row r="4972" spans="1:1" x14ac:dyDescent="0.3">
      <c r="A4972" t="s">
        <v>757</v>
      </c>
    </row>
    <row r="4973" spans="1:1" x14ac:dyDescent="0.3">
      <c r="A4973" t="s">
        <v>881</v>
      </c>
    </row>
    <row r="4974" spans="1:1" x14ac:dyDescent="0.3">
      <c r="A4974" t="s">
        <v>882</v>
      </c>
    </row>
    <row r="4975" spans="1:1" x14ac:dyDescent="0.3">
      <c r="A4975" t="s">
        <v>760</v>
      </c>
    </row>
    <row r="4976" spans="1:1" x14ac:dyDescent="0.3">
      <c r="A4976" t="s">
        <v>777</v>
      </c>
    </row>
    <row r="4977" spans="1:1" x14ac:dyDescent="0.3">
      <c r="A4977">
        <f>-3.22 -3.22 -3.22 -3.22 -3.22 -3.22 -3.22 -3.22 -3.22 -3.22 -3.22</f>
        <v>-35.419999999999995</v>
      </c>
    </row>
    <row r="4978" spans="1:1" x14ac:dyDescent="0.3">
      <c r="A4978" t="s">
        <v>846</v>
      </c>
    </row>
    <row r="4979" spans="1:1" x14ac:dyDescent="0.3">
      <c r="A4979">
        <f>-0.321  -0.322  -0.323  -0.323  -0.322  -0.322  -0.321  -0.32  -0.319  -0.318  -0.316</f>
        <v>-3.5269999999999997</v>
      </c>
    </row>
    <row r="4980" spans="1:1" x14ac:dyDescent="0.3">
      <c r="A4980">
        <f>-1.321  -1.321  -1.321  -1.321  -1.321  -1.321  -1.321  -1.322  -1.322  -1.322  -1.322</f>
        <v>-14.534999999999997</v>
      </c>
    </row>
    <row r="4981" spans="1:1" x14ac:dyDescent="0.3">
      <c r="A4981">
        <f>-2.317  -2.318  -2.317  -2.318  -2.318  -2.318  -2.318  -2.318  -2.318  -2.318  -2.318</f>
        <v>-25.496000000000006</v>
      </c>
    </row>
    <row r="4982" spans="1:1" x14ac:dyDescent="0.3">
      <c r="A4982">
        <f>-3.081  -3.081  -3.08  -3.079  -3.079  -3.079  -3.079  -3.079  -3.079  -3.079  -3.079</f>
        <v>-33.874000000000002</v>
      </c>
    </row>
    <row r="4983" spans="1:1" x14ac:dyDescent="0.3">
      <c r="A4983">
        <f>-3.22  -3.22  -3.22  -3.22  -3.22  -3.22  -3.22  -3.22  -3.22  -3.22  -3.22</f>
        <v>-35.419999999999995</v>
      </c>
    </row>
    <row r="4985" spans="1:1" x14ac:dyDescent="0.3">
      <c r="A4985" t="s">
        <v>847</v>
      </c>
    </row>
    <row r="4986" spans="1:1" x14ac:dyDescent="0.3">
      <c r="A4986" t="s">
        <v>2471</v>
      </c>
    </row>
    <row r="4987" spans="1:1" x14ac:dyDescent="0.3">
      <c r="A4987" t="s">
        <v>2474</v>
      </c>
    </row>
    <row r="4988" spans="1:1" x14ac:dyDescent="0.3">
      <c r="A4988" t="s">
        <v>2490</v>
      </c>
    </row>
    <row r="4989" spans="1:1" x14ac:dyDescent="0.3">
      <c r="A4989" t="s">
        <v>2491</v>
      </c>
    </row>
    <row r="4990" spans="1:1" x14ac:dyDescent="0.3">
      <c r="A4990" t="s">
        <v>2290</v>
      </c>
    </row>
    <row r="4992" spans="1:1" x14ac:dyDescent="0.3">
      <c r="A4992" t="s">
        <v>848</v>
      </c>
    </row>
    <row r="4993" spans="1:1" x14ac:dyDescent="0.3">
      <c r="A4993" t="s">
        <v>2473</v>
      </c>
    </row>
    <row r="4994" spans="1:1" x14ac:dyDescent="0.3">
      <c r="A4994" t="s">
        <v>874</v>
      </c>
    </row>
    <row r="4995" spans="1:1" x14ac:dyDescent="0.3">
      <c r="A4995" t="s">
        <v>875</v>
      </c>
    </row>
    <row r="4996" spans="1:1" x14ac:dyDescent="0.3">
      <c r="A4996" t="s">
        <v>2291</v>
      </c>
    </row>
    <row r="4997" spans="1:1" x14ac:dyDescent="0.3">
      <c r="A4997" t="s">
        <v>2292</v>
      </c>
    </row>
    <row r="4999" spans="1:1" x14ac:dyDescent="0.3">
      <c r="A4999" t="s">
        <v>771</v>
      </c>
    </row>
    <row r="5000" spans="1:1" x14ac:dyDescent="0.3">
      <c r="A5000" t="s">
        <v>2254</v>
      </c>
    </row>
    <row r="5001" spans="1:1" x14ac:dyDescent="0.3">
      <c r="A5001" t="s">
        <v>2254</v>
      </c>
    </row>
    <row r="5002" spans="1:1" x14ac:dyDescent="0.3">
      <c r="A5002" t="s">
        <v>2254</v>
      </c>
    </row>
    <row r="5003" spans="1:1" x14ac:dyDescent="0.3">
      <c r="A5003" t="s">
        <v>2254</v>
      </c>
    </row>
    <row r="5004" spans="1:1" x14ac:dyDescent="0.3">
      <c r="A5004" t="s">
        <v>2254</v>
      </c>
    </row>
    <row r="5006" spans="1:1" x14ac:dyDescent="0.3">
      <c r="A5006" t="s">
        <v>576</v>
      </c>
    </row>
    <row r="5007" spans="1:1" x14ac:dyDescent="0.3">
      <c r="A5007" t="s">
        <v>757</v>
      </c>
    </row>
    <row r="5008" spans="1:1" x14ac:dyDescent="0.3">
      <c r="A5008" t="s">
        <v>881</v>
      </c>
    </row>
    <row r="5009" spans="1:1" x14ac:dyDescent="0.3">
      <c r="A5009" t="s">
        <v>882</v>
      </c>
    </row>
    <row r="5010" spans="1:1" x14ac:dyDescent="0.3">
      <c r="A5010" t="s">
        <v>760</v>
      </c>
    </row>
    <row r="5011" spans="1:1" x14ac:dyDescent="0.3">
      <c r="A5011" t="s">
        <v>778</v>
      </c>
    </row>
    <row r="5012" spans="1:1" x14ac:dyDescent="0.3">
      <c r="A5012">
        <f>-3.22 -3.217 -3.214 -3.211 -3.208 -3.205 -3.202 -3.199 -3.196 -3.193 -3.19</f>
        <v>-35.254999999999995</v>
      </c>
    </row>
    <row r="5013" spans="1:1" x14ac:dyDescent="0.3">
      <c r="A5013" t="s">
        <v>846</v>
      </c>
    </row>
    <row r="5014" spans="1:1" x14ac:dyDescent="0.3">
      <c r="A5014">
        <f>-0.321  -0.323  -0.323  -0.323  -0.322  -0.322  -0.321  -0.32  -0.319  -0.318  -0.316</f>
        <v>-3.528</v>
      </c>
    </row>
    <row r="5015" spans="1:1" x14ac:dyDescent="0.3">
      <c r="A5015">
        <f>-1.321  -1.32  -1.321  -1.32  -1.321  -1.321  -1.321  -1.322  -1.322  -1.322  -1.322</f>
        <v>-14.532999999999998</v>
      </c>
    </row>
    <row r="5016" spans="1:1" x14ac:dyDescent="0.3">
      <c r="A5016">
        <f>-2.317  -2.318  -2.317  -2.318  -2.318  -2.318  -2.318  -2.318  -2.318  -2.318  -2.318</f>
        <v>-25.496000000000006</v>
      </c>
    </row>
    <row r="5017" spans="1:1" x14ac:dyDescent="0.3">
      <c r="A5017">
        <f>-3.081  -3.081  -3.079  -3.079  -3.08  -3.08  -3.079  -3.078  -3.076  -3.075  -3.072</f>
        <v>-33.86</v>
      </c>
    </row>
    <row r="5018" spans="1:1" x14ac:dyDescent="0.3">
      <c r="A5018">
        <f>-3.22  -3.217  -3.214  -3.211  -3.208  -3.205  -3.202  -3.199  -3.196  -3.193  -3.19</f>
        <v>-35.254999999999995</v>
      </c>
    </row>
    <row r="5020" spans="1:1" x14ac:dyDescent="0.3">
      <c r="A5020" t="s">
        <v>847</v>
      </c>
    </row>
    <row r="5021" spans="1:1" x14ac:dyDescent="0.3">
      <c r="A5021" t="s">
        <v>2471</v>
      </c>
    </row>
    <row r="5022" spans="1:1" x14ac:dyDescent="0.3">
      <c r="A5022" t="s">
        <v>2477</v>
      </c>
    </row>
    <row r="5023" spans="1:1" x14ac:dyDescent="0.3">
      <c r="A5023" t="s">
        <v>2492</v>
      </c>
    </row>
    <row r="5024" spans="1:1" x14ac:dyDescent="0.3">
      <c r="A5024" t="s">
        <v>2422</v>
      </c>
    </row>
    <row r="5025" spans="1:1" x14ac:dyDescent="0.3">
      <c r="A5025" t="s">
        <v>2493</v>
      </c>
    </row>
    <row r="5027" spans="1:1" x14ac:dyDescent="0.3">
      <c r="A5027" t="s">
        <v>848</v>
      </c>
    </row>
    <row r="5028" spans="1:1" x14ac:dyDescent="0.3">
      <c r="A5028" t="s">
        <v>2473</v>
      </c>
    </row>
    <row r="5029" spans="1:1" x14ac:dyDescent="0.3">
      <c r="A5029" t="s">
        <v>2481</v>
      </c>
    </row>
    <row r="5030" spans="1:1" x14ac:dyDescent="0.3">
      <c r="A5030" t="s">
        <v>875</v>
      </c>
    </row>
    <row r="5031" spans="1:1" x14ac:dyDescent="0.3">
      <c r="A5031" t="s">
        <v>2296</v>
      </c>
    </row>
    <row r="5032" spans="1:1" x14ac:dyDescent="0.3">
      <c r="A5032" t="s">
        <v>2297</v>
      </c>
    </row>
    <row r="5034" spans="1:1" x14ac:dyDescent="0.3">
      <c r="A5034" t="s">
        <v>771</v>
      </c>
    </row>
    <row r="5035" spans="1:1" x14ac:dyDescent="0.3">
      <c r="A5035" t="s">
        <v>2298</v>
      </c>
    </row>
    <row r="5036" spans="1:1" x14ac:dyDescent="0.3">
      <c r="A5036" t="s">
        <v>2298</v>
      </c>
    </row>
    <row r="5037" spans="1:1" x14ac:dyDescent="0.3">
      <c r="A5037" t="s">
        <v>2298</v>
      </c>
    </row>
    <row r="5038" spans="1:1" x14ac:dyDescent="0.3">
      <c r="A5038" t="s">
        <v>2298</v>
      </c>
    </row>
    <row r="5039" spans="1:1" x14ac:dyDescent="0.3">
      <c r="A5039" t="s">
        <v>2298</v>
      </c>
    </row>
    <row r="5041" spans="1:1" x14ac:dyDescent="0.3">
      <c r="A5041" t="s">
        <v>577</v>
      </c>
    </row>
    <row r="5042" spans="1:1" x14ac:dyDescent="0.3">
      <c r="A5042" t="s">
        <v>757</v>
      </c>
    </row>
    <row r="5043" spans="1:1" x14ac:dyDescent="0.3">
      <c r="A5043" t="s">
        <v>881</v>
      </c>
    </row>
    <row r="5044" spans="1:1" x14ac:dyDescent="0.3">
      <c r="A5044" t="s">
        <v>882</v>
      </c>
    </row>
    <row r="5045" spans="1:1" x14ac:dyDescent="0.3">
      <c r="A5045" t="s">
        <v>760</v>
      </c>
    </row>
    <row r="5046" spans="1:1" x14ac:dyDescent="0.3">
      <c r="A5046">
        <f>-3.21 -0.003</f>
        <v>-3.2130000000000001</v>
      </c>
    </row>
    <row r="5047" spans="1:1" x14ac:dyDescent="0.3">
      <c r="A5047">
        <f>-3.21 -3.213 -3.216 -3.219 -3.222 -3.225 -3.228 -3.231 -3.234 -3.237 -3.24</f>
        <v>-35.475000000000009</v>
      </c>
    </row>
    <row r="5048" spans="1:1" x14ac:dyDescent="0.3">
      <c r="A5048" t="s">
        <v>846</v>
      </c>
    </row>
    <row r="5049" spans="1:1" x14ac:dyDescent="0.3">
      <c r="A5049">
        <f>-0.321  -0.322  -0.323  -0.323  -0.322  -0.322  -0.321  -0.32  -0.319  -0.318  -0.316</f>
        <v>-3.5269999999999997</v>
      </c>
    </row>
    <row r="5050" spans="1:1" x14ac:dyDescent="0.3">
      <c r="A5050">
        <f>-1.321  -1.321  -1.321  -1.321  -1.321  -1.321  -1.321  -1.322  -1.322  -1.322  -1.322</f>
        <v>-14.534999999999997</v>
      </c>
    </row>
    <row r="5051" spans="1:1" x14ac:dyDescent="0.3">
      <c r="A5051">
        <f>-2.317  -2.317  -2.317  -2.317  -2.317  -2.318  -2.318  -2.318  -2.318  -2.318  -2.318</f>
        <v>-25.493000000000006</v>
      </c>
    </row>
    <row r="5052" spans="1:1" x14ac:dyDescent="0.3">
      <c r="A5052">
        <f>-3.075  -3.074  -3.074  -3.073  -3.072  -3.071  -3.072  -3.073  -3.075  -3.077  -3.079</f>
        <v>-33.814999999999998</v>
      </c>
    </row>
    <row r="5053" spans="1:1" x14ac:dyDescent="0.3">
      <c r="A5053">
        <f>-3.21  -3.213  -3.216  -3.219  -3.222  -3.225  -3.228  -3.231  -3.234  -3.237  -3.24</f>
        <v>-35.475000000000009</v>
      </c>
    </row>
    <row r="5055" spans="1:1" x14ac:dyDescent="0.3">
      <c r="A5055" t="s">
        <v>847</v>
      </c>
    </row>
    <row r="5056" spans="1:1" x14ac:dyDescent="0.3">
      <c r="A5056" t="s">
        <v>2471</v>
      </c>
    </row>
    <row r="5057" spans="1:1" x14ac:dyDescent="0.3">
      <c r="A5057" t="s">
        <v>2494</v>
      </c>
    </row>
    <row r="5058" spans="1:1" x14ac:dyDescent="0.3">
      <c r="A5058" t="s">
        <v>2495</v>
      </c>
    </row>
    <row r="5059" spans="1:1" x14ac:dyDescent="0.3">
      <c r="A5059" t="s">
        <v>2426</v>
      </c>
    </row>
    <row r="5060" spans="1:1" x14ac:dyDescent="0.3">
      <c r="A5060" t="s">
        <v>2496</v>
      </c>
    </row>
    <row r="5062" spans="1:1" x14ac:dyDescent="0.3">
      <c r="A5062" t="s">
        <v>848</v>
      </c>
    </row>
    <row r="5063" spans="1:1" x14ac:dyDescent="0.3">
      <c r="A5063" t="s">
        <v>2473</v>
      </c>
    </row>
    <row r="5064" spans="1:1" x14ac:dyDescent="0.3">
      <c r="A5064" t="s">
        <v>874</v>
      </c>
    </row>
    <row r="5065" spans="1:1" x14ac:dyDescent="0.3">
      <c r="A5065" t="s">
        <v>875</v>
      </c>
    </row>
    <row r="5066" spans="1:1" x14ac:dyDescent="0.3">
      <c r="A5066" t="s">
        <v>2302</v>
      </c>
    </row>
    <row r="5067" spans="1:1" x14ac:dyDescent="0.3">
      <c r="A5067" t="s">
        <v>2303</v>
      </c>
    </row>
    <row r="5069" spans="1:1" x14ac:dyDescent="0.3">
      <c r="A5069" t="s">
        <v>771</v>
      </c>
    </row>
    <row r="5070" spans="1:1" x14ac:dyDescent="0.3">
      <c r="A5070" t="s">
        <v>2304</v>
      </c>
    </row>
    <row r="5071" spans="1:1" x14ac:dyDescent="0.3">
      <c r="A5071" t="s">
        <v>2304</v>
      </c>
    </row>
    <row r="5072" spans="1:1" x14ac:dyDescent="0.3">
      <c r="A5072" t="s">
        <v>2304</v>
      </c>
    </row>
    <row r="5073" spans="1:1" x14ac:dyDescent="0.3">
      <c r="A5073" t="s">
        <v>2304</v>
      </c>
    </row>
    <row r="5074" spans="1:1" x14ac:dyDescent="0.3">
      <c r="A5074" t="s">
        <v>2304</v>
      </c>
    </row>
    <row r="5076" spans="1:1" x14ac:dyDescent="0.3">
      <c r="A5076" t="s">
        <v>578</v>
      </c>
    </row>
    <row r="5077" spans="1:1" x14ac:dyDescent="0.3">
      <c r="A5077" t="s">
        <v>757</v>
      </c>
    </row>
    <row r="5078" spans="1:1" x14ac:dyDescent="0.3">
      <c r="A5078" t="s">
        <v>881</v>
      </c>
    </row>
    <row r="5079" spans="1:1" x14ac:dyDescent="0.3">
      <c r="A5079" t="s">
        <v>882</v>
      </c>
    </row>
    <row r="5080" spans="1:1" x14ac:dyDescent="0.3">
      <c r="A5080" t="s">
        <v>760</v>
      </c>
    </row>
    <row r="5081" spans="1:1" x14ac:dyDescent="0.3">
      <c r="A5081" t="s">
        <v>779</v>
      </c>
    </row>
    <row r="5082" spans="1:1" x14ac:dyDescent="0.3">
      <c r="A5082">
        <f>-3.21 -3.21 -3.21 -3.21 -3.21 -3.21 -3.21 -3.21 -3.21 -3.21 -3.21</f>
        <v>-35.31</v>
      </c>
    </row>
    <row r="5083" spans="1:1" x14ac:dyDescent="0.3">
      <c r="A5083" t="s">
        <v>846</v>
      </c>
    </row>
    <row r="5084" spans="1:1" x14ac:dyDescent="0.3">
      <c r="A5084">
        <f>-0.321  -0.322  -0.323  -0.323  -0.322  -0.322  -0.321  -0.32  -0.319  -0.318  -0.316</f>
        <v>-3.5269999999999997</v>
      </c>
    </row>
    <row r="5085" spans="1:1" x14ac:dyDescent="0.3">
      <c r="A5085">
        <f>-1.321  -1.321  -1.321  -1.321  -1.321  -1.321  -1.321  -1.322  -1.322  -1.322  -1.322</f>
        <v>-14.534999999999997</v>
      </c>
    </row>
    <row r="5086" spans="1:1" x14ac:dyDescent="0.3">
      <c r="A5086">
        <f>-2.317  -2.317  -2.317  -2.317  -2.317  -2.318  -2.318  -2.318  -2.318  -2.318  -2.318</f>
        <v>-25.493000000000006</v>
      </c>
    </row>
    <row r="5087" spans="1:1" x14ac:dyDescent="0.3">
      <c r="A5087">
        <f>-3.075  -3.074  -3.073  -3.073  -3.072  -3.072  -3.072  -3.072  -3.072  -3.072  -3.073</f>
        <v>-33.799999999999997</v>
      </c>
    </row>
    <row r="5088" spans="1:1" x14ac:dyDescent="0.3">
      <c r="A5088">
        <f>-3.21  -3.21  -3.21  -3.21  -3.21  -3.21  -3.21  -3.21  -3.21  -3.21  -3.21</f>
        <v>-35.31</v>
      </c>
    </row>
    <row r="5090" spans="1:1" x14ac:dyDescent="0.3">
      <c r="A5090" t="s">
        <v>847</v>
      </c>
    </row>
    <row r="5091" spans="1:1" x14ac:dyDescent="0.3">
      <c r="A5091" t="s">
        <v>2471</v>
      </c>
    </row>
    <row r="5092" spans="1:1" x14ac:dyDescent="0.3">
      <c r="A5092" t="s">
        <v>2497</v>
      </c>
    </row>
    <row r="5093" spans="1:1" x14ac:dyDescent="0.3">
      <c r="A5093" t="s">
        <v>2498</v>
      </c>
    </row>
    <row r="5094" spans="1:1" x14ac:dyDescent="0.3">
      <c r="A5094" t="s">
        <v>2499</v>
      </c>
    </row>
    <row r="5095" spans="1:1" x14ac:dyDescent="0.3">
      <c r="A5095" t="s">
        <v>2428</v>
      </c>
    </row>
    <row r="5097" spans="1:1" x14ac:dyDescent="0.3">
      <c r="A5097" t="s">
        <v>848</v>
      </c>
    </row>
    <row r="5098" spans="1:1" x14ac:dyDescent="0.3">
      <c r="A5098" t="s">
        <v>2473</v>
      </c>
    </row>
    <row r="5099" spans="1:1" x14ac:dyDescent="0.3">
      <c r="A5099" t="s">
        <v>874</v>
      </c>
    </row>
    <row r="5100" spans="1:1" x14ac:dyDescent="0.3">
      <c r="A5100" t="s">
        <v>875</v>
      </c>
    </row>
    <row r="5101" spans="1:1" x14ac:dyDescent="0.3">
      <c r="A5101" t="s">
        <v>2308</v>
      </c>
    </row>
    <row r="5102" spans="1:1" x14ac:dyDescent="0.3">
      <c r="A5102" t="s">
        <v>2309</v>
      </c>
    </row>
    <row r="5104" spans="1:1" x14ac:dyDescent="0.3">
      <c r="A5104" t="s">
        <v>771</v>
      </c>
    </row>
    <row r="5105" spans="1:1" x14ac:dyDescent="0.3">
      <c r="A5105" t="s">
        <v>2310</v>
      </c>
    </row>
    <row r="5106" spans="1:1" x14ac:dyDescent="0.3">
      <c r="A5106" t="s">
        <v>2310</v>
      </c>
    </row>
    <row r="5107" spans="1:1" x14ac:dyDescent="0.3">
      <c r="A5107" t="s">
        <v>2310</v>
      </c>
    </row>
    <row r="5108" spans="1:1" x14ac:dyDescent="0.3">
      <c r="A5108" t="s">
        <v>2310</v>
      </c>
    </row>
    <row r="5109" spans="1:1" x14ac:dyDescent="0.3">
      <c r="A5109" t="s">
        <v>2310</v>
      </c>
    </row>
    <row r="5111" spans="1:1" x14ac:dyDescent="0.3">
      <c r="A5111" t="s">
        <v>579</v>
      </c>
    </row>
    <row r="5112" spans="1:1" x14ac:dyDescent="0.3">
      <c r="A5112" t="s">
        <v>757</v>
      </c>
    </row>
    <row r="5113" spans="1:1" x14ac:dyDescent="0.3">
      <c r="A5113" t="s">
        <v>881</v>
      </c>
    </row>
    <row r="5114" spans="1:1" x14ac:dyDescent="0.3">
      <c r="A5114" t="s">
        <v>882</v>
      </c>
    </row>
    <row r="5115" spans="1:1" x14ac:dyDescent="0.3">
      <c r="A5115" t="s">
        <v>760</v>
      </c>
    </row>
    <row r="5116" spans="1:1" x14ac:dyDescent="0.3">
      <c r="A5116" t="s">
        <v>780</v>
      </c>
    </row>
    <row r="5117" spans="1:1" x14ac:dyDescent="0.3">
      <c r="A5117">
        <f>-3.21 -3.207 -3.204 -3.201 -3.198 -3.195 -3.192 -3.189 -3.186 -3.183 -3.18</f>
        <v>-35.145000000000003</v>
      </c>
    </row>
    <row r="5118" spans="1:1" x14ac:dyDescent="0.3">
      <c r="A5118" t="s">
        <v>846</v>
      </c>
    </row>
    <row r="5119" spans="1:1" x14ac:dyDescent="0.3">
      <c r="A5119">
        <f>-0.321  -0.323  -0.323  -0.323  -0.322  -0.322  -0.321  -0.32  -0.319  -0.318  -0.316</f>
        <v>-3.528</v>
      </c>
    </row>
    <row r="5120" spans="1:1" x14ac:dyDescent="0.3">
      <c r="A5120">
        <f>-1.321  -1.32  -1.321  -1.321  -1.321  -1.321  -1.321  -1.322  -1.322  -1.322  -1.322</f>
        <v>-14.533999999999995</v>
      </c>
    </row>
    <row r="5121" spans="1:1" x14ac:dyDescent="0.3">
      <c r="A5121">
        <f>-2.317  -2.317  -2.317  -2.317  -2.318  -2.317  -2.318  -2.318  -2.318  -2.318  -2.318</f>
        <v>-25.493000000000006</v>
      </c>
    </row>
    <row r="5122" spans="1:1" x14ac:dyDescent="0.3">
      <c r="A5122">
        <f>-3.075  -3.075  -3.073  -3.072  -3.073  -3.073  -3.073  -3.071  -3.07  -3.068  -3.066</f>
        <v>-33.789000000000009</v>
      </c>
    </row>
    <row r="5123" spans="1:1" x14ac:dyDescent="0.3">
      <c r="A5123">
        <f>-3.21  -3.207  -3.204  -3.201  -3.198  -3.195  -3.192  -3.189  -3.186  -3.183  -3.18</f>
        <v>-35.145000000000003</v>
      </c>
    </row>
    <row r="5125" spans="1:1" x14ac:dyDescent="0.3">
      <c r="A5125" t="s">
        <v>847</v>
      </c>
    </row>
    <row r="5126" spans="1:1" x14ac:dyDescent="0.3">
      <c r="A5126" t="s">
        <v>2471</v>
      </c>
    </row>
    <row r="5127" spans="1:1" x14ac:dyDescent="0.3">
      <c r="A5127" t="s">
        <v>2500</v>
      </c>
    </row>
    <row r="5128" spans="1:1" x14ac:dyDescent="0.3">
      <c r="A5128" t="s">
        <v>2501</v>
      </c>
    </row>
    <row r="5129" spans="1:1" x14ac:dyDescent="0.3">
      <c r="A5129" t="s">
        <v>2431</v>
      </c>
    </row>
    <row r="5130" spans="1:1" x14ac:dyDescent="0.3">
      <c r="A5130" t="s">
        <v>2432</v>
      </c>
    </row>
    <row r="5132" spans="1:1" x14ac:dyDescent="0.3">
      <c r="A5132" t="s">
        <v>848</v>
      </c>
    </row>
    <row r="5133" spans="1:1" x14ac:dyDescent="0.3">
      <c r="A5133" t="s">
        <v>2473</v>
      </c>
    </row>
    <row r="5134" spans="1:1" x14ac:dyDescent="0.3">
      <c r="A5134" t="s">
        <v>874</v>
      </c>
    </row>
    <row r="5135" spans="1:1" x14ac:dyDescent="0.3">
      <c r="A5135" t="s">
        <v>875</v>
      </c>
    </row>
    <row r="5136" spans="1:1" x14ac:dyDescent="0.3">
      <c r="A5136" t="s">
        <v>2314</v>
      </c>
    </row>
    <row r="5137" spans="1:1" x14ac:dyDescent="0.3">
      <c r="A5137" t="s">
        <v>2315</v>
      </c>
    </row>
    <row r="5139" spans="1:1" x14ac:dyDescent="0.3">
      <c r="A5139" t="s">
        <v>771</v>
      </c>
    </row>
    <row r="5140" spans="1:1" x14ac:dyDescent="0.3">
      <c r="A5140" t="s">
        <v>2316</v>
      </c>
    </row>
    <row r="5141" spans="1:1" x14ac:dyDescent="0.3">
      <c r="A5141" t="s">
        <v>2316</v>
      </c>
    </row>
    <row r="5142" spans="1:1" x14ac:dyDescent="0.3">
      <c r="A5142" t="s">
        <v>2316</v>
      </c>
    </row>
    <row r="5143" spans="1:1" x14ac:dyDescent="0.3">
      <c r="A5143" t="s">
        <v>2316</v>
      </c>
    </row>
    <row r="5144" spans="1:1" x14ac:dyDescent="0.3">
      <c r="A5144" t="s">
        <v>2316</v>
      </c>
    </row>
    <row r="5146" spans="1:1" x14ac:dyDescent="0.3">
      <c r="A5146" t="s">
        <v>580</v>
      </c>
    </row>
    <row r="5147" spans="1:1" x14ac:dyDescent="0.3">
      <c r="A5147" t="s">
        <v>757</v>
      </c>
    </row>
    <row r="5148" spans="1:1" x14ac:dyDescent="0.3">
      <c r="A5148" t="s">
        <v>881</v>
      </c>
    </row>
    <row r="5149" spans="1:1" x14ac:dyDescent="0.3">
      <c r="A5149" t="s">
        <v>882</v>
      </c>
    </row>
    <row r="5150" spans="1:1" x14ac:dyDescent="0.3">
      <c r="A5150" t="s">
        <v>760</v>
      </c>
    </row>
    <row r="5151" spans="1:1" x14ac:dyDescent="0.3">
      <c r="A5151">
        <f>-3.2 -0.003</f>
        <v>-3.2030000000000003</v>
      </c>
    </row>
    <row r="5152" spans="1:1" x14ac:dyDescent="0.3">
      <c r="A5152">
        <f>-3.2 -3.203 -3.206 -3.209 -3.212 -3.215 -3.218 -3.221 -3.224 -3.227 -3.23</f>
        <v>-35.364999999999995</v>
      </c>
    </row>
    <row r="5153" spans="1:1" x14ac:dyDescent="0.3">
      <c r="A5153" t="s">
        <v>846</v>
      </c>
    </row>
    <row r="5154" spans="1:1" x14ac:dyDescent="0.3">
      <c r="A5154">
        <f>-0.321  -0.322  -0.323  -0.323  -0.322  -0.322  -0.321  -0.32  -0.319  -0.318  -0.316</f>
        <v>-3.5269999999999997</v>
      </c>
    </row>
    <row r="5155" spans="1:1" x14ac:dyDescent="0.3">
      <c r="A5155">
        <f>-1.321  -1.321  -1.321  -1.321  -1.321  -1.321  -1.321  -1.322  -1.322  -1.322  -1.322</f>
        <v>-14.534999999999997</v>
      </c>
    </row>
    <row r="5156" spans="1:1" x14ac:dyDescent="0.3">
      <c r="A5156">
        <f>-2.317  -2.317  -2.317  -2.317  -2.317  -2.318  -2.318  -2.317  -2.317  -2.318  -2.318</f>
        <v>-25.491000000000003</v>
      </c>
    </row>
    <row r="5157" spans="1:1" x14ac:dyDescent="0.3">
      <c r="A5157">
        <f>-3.068  -3.068  -3.067  -3.066  -3.065  -3.065  -3.066  -3.067  -3.069  -3.07  -3.072</f>
        <v>-33.742999999999995</v>
      </c>
    </row>
    <row r="5158" spans="1:1" x14ac:dyDescent="0.3">
      <c r="A5158">
        <f>-3.2  -3.203  -3.206  -3.209  -3.212  -3.215  -3.218  -3.221  -3.224  -3.227  -3.23</f>
        <v>-35.364999999999995</v>
      </c>
    </row>
    <row r="5160" spans="1:1" x14ac:dyDescent="0.3">
      <c r="A5160" t="s">
        <v>847</v>
      </c>
    </row>
    <row r="5161" spans="1:1" x14ac:dyDescent="0.3">
      <c r="A5161" t="s">
        <v>2471</v>
      </c>
    </row>
    <row r="5162" spans="1:1" x14ac:dyDescent="0.3">
      <c r="A5162" t="s">
        <v>2482</v>
      </c>
    </row>
    <row r="5163" spans="1:1" x14ac:dyDescent="0.3">
      <c r="A5163" t="s">
        <v>2502</v>
      </c>
    </row>
    <row r="5164" spans="1:1" x14ac:dyDescent="0.3">
      <c r="A5164" t="s">
        <v>2435</v>
      </c>
    </row>
    <row r="5165" spans="1:1" x14ac:dyDescent="0.3">
      <c r="A5165" t="s">
        <v>2320</v>
      </c>
    </row>
    <row r="5167" spans="1:1" x14ac:dyDescent="0.3">
      <c r="A5167" t="s">
        <v>848</v>
      </c>
    </row>
    <row r="5168" spans="1:1" x14ac:dyDescent="0.3">
      <c r="A5168" t="s">
        <v>2473</v>
      </c>
    </row>
    <row r="5169" spans="1:1" x14ac:dyDescent="0.3">
      <c r="A5169" t="s">
        <v>874</v>
      </c>
    </row>
    <row r="5170" spans="1:1" x14ac:dyDescent="0.3">
      <c r="A5170" t="s">
        <v>875</v>
      </c>
    </row>
    <row r="5171" spans="1:1" x14ac:dyDescent="0.3">
      <c r="A5171" t="s">
        <v>2321</v>
      </c>
    </row>
    <row r="5172" spans="1:1" x14ac:dyDescent="0.3">
      <c r="A5172" t="s">
        <v>2322</v>
      </c>
    </row>
    <row r="5174" spans="1:1" x14ac:dyDescent="0.3">
      <c r="A5174" t="s">
        <v>771</v>
      </c>
    </row>
    <row r="5175" spans="1:1" x14ac:dyDescent="0.3">
      <c r="A5175" t="s">
        <v>2323</v>
      </c>
    </row>
    <row r="5176" spans="1:1" x14ac:dyDescent="0.3">
      <c r="A5176" t="s">
        <v>2323</v>
      </c>
    </row>
    <row r="5177" spans="1:1" x14ac:dyDescent="0.3">
      <c r="A5177" t="s">
        <v>2323</v>
      </c>
    </row>
    <row r="5178" spans="1:1" x14ac:dyDescent="0.3">
      <c r="A5178" t="s">
        <v>2323</v>
      </c>
    </row>
    <row r="5179" spans="1:1" x14ac:dyDescent="0.3">
      <c r="A5179" t="s">
        <v>2323</v>
      </c>
    </row>
    <row r="5181" spans="1:1" x14ac:dyDescent="0.3">
      <c r="A5181" t="s">
        <v>581</v>
      </c>
    </row>
    <row r="5182" spans="1:1" x14ac:dyDescent="0.3">
      <c r="A5182" t="s">
        <v>757</v>
      </c>
    </row>
    <row r="5183" spans="1:1" x14ac:dyDescent="0.3">
      <c r="A5183" t="s">
        <v>881</v>
      </c>
    </row>
    <row r="5184" spans="1:1" x14ac:dyDescent="0.3">
      <c r="A5184" t="s">
        <v>882</v>
      </c>
    </row>
    <row r="5185" spans="1:1" x14ac:dyDescent="0.3">
      <c r="A5185" t="s">
        <v>760</v>
      </c>
    </row>
    <row r="5186" spans="1:1" x14ac:dyDescent="0.3">
      <c r="A5186" t="s">
        <v>781</v>
      </c>
    </row>
    <row r="5187" spans="1:1" x14ac:dyDescent="0.3">
      <c r="A5187">
        <f>-3.2 -3.2 -3.2 -3.2 -3.2 -3.2 -3.2 -3.2 -3.2 -3.2 -3.2</f>
        <v>-35.199999999999996</v>
      </c>
    </row>
    <row r="5188" spans="1:1" x14ac:dyDescent="0.3">
      <c r="A5188" t="s">
        <v>846</v>
      </c>
    </row>
    <row r="5189" spans="1:1" x14ac:dyDescent="0.3">
      <c r="A5189">
        <f>-0.321  -0.322  -0.323  -0.323  -0.322  -0.322  -0.321  -0.32  -0.319  -0.318  -0.316</f>
        <v>-3.5269999999999997</v>
      </c>
    </row>
    <row r="5190" spans="1:1" x14ac:dyDescent="0.3">
      <c r="A5190">
        <f>-1.321  -1.321  -1.321  -1.321  -1.321  -1.321  -1.321  -1.322  -1.322  -1.322  -1.322</f>
        <v>-14.534999999999997</v>
      </c>
    </row>
    <row r="5191" spans="1:1" x14ac:dyDescent="0.3">
      <c r="A5191">
        <f>-2.317  -2.317  -2.317  -2.317  -2.317  -2.317  -2.318  -2.318  -2.318  -2.318  -2.318</f>
        <v>-25.492000000000008</v>
      </c>
    </row>
    <row r="5192" spans="1:1" x14ac:dyDescent="0.3">
      <c r="A5192">
        <f>-3.068  -3.068  -3.067  -3.066  -3.066  -3.066  -3.066  -3.066  -3.066  -3.066  -3.066</f>
        <v>-33.730999999999995</v>
      </c>
    </row>
    <row r="5193" spans="1:1" x14ac:dyDescent="0.3">
      <c r="A5193">
        <f>-3.2  -3.2  -3.2  -3.2  -3.2  -3.2  -3.2  -3.2  -3.2  -3.2  -3.2</f>
        <v>-35.199999999999996</v>
      </c>
    </row>
    <row r="5195" spans="1:1" x14ac:dyDescent="0.3">
      <c r="A5195" t="s">
        <v>847</v>
      </c>
    </row>
    <row r="5196" spans="1:1" x14ac:dyDescent="0.3">
      <c r="A5196" t="s">
        <v>2471</v>
      </c>
    </row>
    <row r="5197" spans="1:1" x14ac:dyDescent="0.3">
      <c r="A5197" t="s">
        <v>2503</v>
      </c>
    </row>
    <row r="5198" spans="1:1" x14ac:dyDescent="0.3">
      <c r="A5198" t="s">
        <v>2504</v>
      </c>
    </row>
    <row r="5199" spans="1:1" x14ac:dyDescent="0.3">
      <c r="A5199" t="s">
        <v>2505</v>
      </c>
    </row>
    <row r="5200" spans="1:1" x14ac:dyDescent="0.3">
      <c r="A5200" t="s">
        <v>2439</v>
      </c>
    </row>
    <row r="5202" spans="1:1" x14ac:dyDescent="0.3">
      <c r="A5202" t="s">
        <v>848</v>
      </c>
    </row>
    <row r="5203" spans="1:1" x14ac:dyDescent="0.3">
      <c r="A5203" t="s">
        <v>2473</v>
      </c>
    </row>
    <row r="5204" spans="1:1" x14ac:dyDescent="0.3">
      <c r="A5204" t="s">
        <v>874</v>
      </c>
    </row>
    <row r="5205" spans="1:1" x14ac:dyDescent="0.3">
      <c r="A5205" t="s">
        <v>875</v>
      </c>
    </row>
    <row r="5206" spans="1:1" x14ac:dyDescent="0.3">
      <c r="A5206" t="s">
        <v>2327</v>
      </c>
    </row>
    <row r="5207" spans="1:1" x14ac:dyDescent="0.3">
      <c r="A5207" t="s">
        <v>2328</v>
      </c>
    </row>
    <row r="5209" spans="1:1" x14ac:dyDescent="0.3">
      <c r="A5209" t="s">
        <v>771</v>
      </c>
    </row>
    <row r="5210" spans="1:1" x14ac:dyDescent="0.3">
      <c r="A5210" t="s">
        <v>2004</v>
      </c>
    </row>
    <row r="5211" spans="1:1" x14ac:dyDescent="0.3">
      <c r="A5211" t="s">
        <v>2004</v>
      </c>
    </row>
    <row r="5212" spans="1:1" x14ac:dyDescent="0.3">
      <c r="A5212" t="s">
        <v>2004</v>
      </c>
    </row>
    <row r="5213" spans="1:1" x14ac:dyDescent="0.3">
      <c r="A5213" t="s">
        <v>2004</v>
      </c>
    </row>
    <row r="5214" spans="1:1" x14ac:dyDescent="0.3">
      <c r="A5214" t="s">
        <v>2004</v>
      </c>
    </row>
    <row r="5216" spans="1:1" x14ac:dyDescent="0.3">
      <c r="A5216" t="s">
        <v>582</v>
      </c>
    </row>
    <row r="5217" spans="1:1" x14ac:dyDescent="0.3">
      <c r="A5217" t="s">
        <v>757</v>
      </c>
    </row>
    <row r="5218" spans="1:1" x14ac:dyDescent="0.3">
      <c r="A5218" t="s">
        <v>881</v>
      </c>
    </row>
    <row r="5219" spans="1:1" x14ac:dyDescent="0.3">
      <c r="A5219" t="s">
        <v>882</v>
      </c>
    </row>
    <row r="5220" spans="1:1" x14ac:dyDescent="0.3">
      <c r="A5220" t="s">
        <v>760</v>
      </c>
    </row>
    <row r="5221" spans="1:1" x14ac:dyDescent="0.3">
      <c r="A5221" t="s">
        <v>782</v>
      </c>
    </row>
    <row r="5222" spans="1:1" x14ac:dyDescent="0.3">
      <c r="A5222">
        <f>-3.2 -3.197 -3.194 -3.191 -3.188 -3.185 -3.182 -3.179 -3.176 -3.173 -3.17</f>
        <v>-35.035000000000004</v>
      </c>
    </row>
    <row r="5223" spans="1:1" x14ac:dyDescent="0.3">
      <c r="A5223" t="s">
        <v>846</v>
      </c>
    </row>
    <row r="5224" spans="1:1" x14ac:dyDescent="0.3">
      <c r="A5224">
        <f>-0.321  -0.322  -0.323  -0.323  -0.322  -0.322  -0.321  -0.32  -0.319  -0.318  -0.316</f>
        <v>-3.5269999999999997</v>
      </c>
    </row>
    <row r="5225" spans="1:1" x14ac:dyDescent="0.3">
      <c r="A5225">
        <f>-1.321  -1.32  -1.321  -1.321  -1.321  -1.321  -1.321  -1.322  -1.322  -1.322  -1.322</f>
        <v>-14.533999999999995</v>
      </c>
    </row>
    <row r="5226" spans="1:1" x14ac:dyDescent="0.3">
      <c r="A5226">
        <f>-2.317  -2.317  -2.317  -2.317  -2.317  -2.317  -2.317  -2.318  -2.318  -2.318  -2.318</f>
        <v>-25.491000000000007</v>
      </c>
    </row>
    <row r="5227" spans="1:1" x14ac:dyDescent="0.3">
      <c r="A5227">
        <f>-3.068  -3.068  -3.067  -3.066  -3.067  -3.067  -3.066  -3.065  -3.063  -3.061  -3.059</f>
        <v>-33.716999999999999</v>
      </c>
    </row>
    <row r="5228" spans="1:1" x14ac:dyDescent="0.3">
      <c r="A5228">
        <f>-3.2  -3.197  -3.194  -3.191  -3.188  -3.185  -3.182  -3.179  -3.176  -3.173  -3.17</f>
        <v>-35.035000000000004</v>
      </c>
    </row>
    <row r="5230" spans="1:1" x14ac:dyDescent="0.3">
      <c r="A5230" t="s">
        <v>847</v>
      </c>
    </row>
    <row r="5231" spans="1:1" x14ac:dyDescent="0.3">
      <c r="A5231" t="s">
        <v>2471</v>
      </c>
    </row>
    <row r="5232" spans="1:1" x14ac:dyDescent="0.3">
      <c r="A5232" t="s">
        <v>2477</v>
      </c>
    </row>
    <row r="5233" spans="1:1" x14ac:dyDescent="0.3">
      <c r="A5233" t="s">
        <v>2506</v>
      </c>
    </row>
    <row r="5234" spans="1:1" x14ac:dyDescent="0.3">
      <c r="A5234" t="s">
        <v>2507</v>
      </c>
    </row>
    <row r="5235" spans="1:1" x14ac:dyDescent="0.3">
      <c r="A5235" t="s">
        <v>2508</v>
      </c>
    </row>
    <row r="5237" spans="1:1" x14ac:dyDescent="0.3">
      <c r="A5237" t="s">
        <v>848</v>
      </c>
    </row>
    <row r="5238" spans="1:1" x14ac:dyDescent="0.3">
      <c r="A5238" t="s">
        <v>2473</v>
      </c>
    </row>
    <row r="5239" spans="1:1" x14ac:dyDescent="0.3">
      <c r="A5239" t="s">
        <v>874</v>
      </c>
    </row>
    <row r="5240" spans="1:1" x14ac:dyDescent="0.3">
      <c r="A5240" t="s">
        <v>875</v>
      </c>
    </row>
    <row r="5241" spans="1:1" x14ac:dyDescent="0.3">
      <c r="A5241" t="s">
        <v>876</v>
      </c>
    </row>
    <row r="5242" spans="1:1" x14ac:dyDescent="0.3">
      <c r="A5242" t="s">
        <v>877</v>
      </c>
    </row>
    <row r="5244" spans="1:1" x14ac:dyDescent="0.3">
      <c r="A5244" t="s">
        <v>771</v>
      </c>
    </row>
    <row r="5245" spans="1:1" x14ac:dyDescent="0.3">
      <c r="A5245" t="s">
        <v>878</v>
      </c>
    </row>
    <row r="5246" spans="1:1" x14ac:dyDescent="0.3">
      <c r="A5246" t="s">
        <v>878</v>
      </c>
    </row>
    <row r="5247" spans="1:1" x14ac:dyDescent="0.3">
      <c r="A5247" t="s">
        <v>878</v>
      </c>
    </row>
    <row r="5248" spans="1:1" x14ac:dyDescent="0.3">
      <c r="A5248" t="s">
        <v>878</v>
      </c>
    </row>
    <row r="5249" spans="1:1" x14ac:dyDescent="0.3">
      <c r="A5249" t="s">
        <v>878</v>
      </c>
    </row>
    <row r="5251" spans="1:1" x14ac:dyDescent="0.3">
      <c r="A5251" t="s">
        <v>583</v>
      </c>
    </row>
    <row r="5252" spans="1:1" x14ac:dyDescent="0.3">
      <c r="A5252" t="s">
        <v>757</v>
      </c>
    </row>
    <row r="5253" spans="1:1" x14ac:dyDescent="0.3">
      <c r="A5253" t="s">
        <v>881</v>
      </c>
    </row>
    <row r="5254" spans="1:1" x14ac:dyDescent="0.3">
      <c r="A5254" t="s">
        <v>882</v>
      </c>
    </row>
    <row r="5255" spans="1:1" x14ac:dyDescent="0.3">
      <c r="A5255" t="s">
        <v>760</v>
      </c>
    </row>
    <row r="5256" spans="1:1" x14ac:dyDescent="0.3">
      <c r="A5256">
        <f>-3.19 -0.003</f>
        <v>-3.1930000000000001</v>
      </c>
    </row>
    <row r="5257" spans="1:1" x14ac:dyDescent="0.3">
      <c r="A5257">
        <f>-3.19 -3.193 -3.196 -3.199 -3.202 -3.205 -3.208 -3.211 -3.214 -3.217 -3.22</f>
        <v>-35.254999999999995</v>
      </c>
    </row>
    <row r="5258" spans="1:1" x14ac:dyDescent="0.3">
      <c r="A5258" t="s">
        <v>846</v>
      </c>
    </row>
    <row r="5259" spans="1:1" x14ac:dyDescent="0.3">
      <c r="A5259">
        <f>-0.321  -0.322  -0.323  -0.323  -0.322  -0.322  -0.321  -0.32  -0.319  -0.318  -0.316</f>
        <v>-3.5269999999999997</v>
      </c>
    </row>
    <row r="5260" spans="1:1" x14ac:dyDescent="0.3">
      <c r="A5260">
        <f>-1.321  -1.321  -1.321  -1.32  -1.321  -1.321  -1.321  -1.322  -1.322  -1.322  -1.322</f>
        <v>-14.533999999999999</v>
      </c>
    </row>
    <row r="5261" spans="1:1" x14ac:dyDescent="0.3">
      <c r="A5261">
        <f>-2.316  -2.316  -2.317  -2.317  -2.317  -2.317  -2.317  -2.317  -2.317  -2.317  -2.318</f>
        <v>-25.486000000000001</v>
      </c>
    </row>
    <row r="5262" spans="1:1" x14ac:dyDescent="0.3">
      <c r="A5262">
        <f>-3.061  -3.06  -3.06  -3.06  -3.058  -3.058  -3.059  -3.06  -3.062  -3.064  -3.066</f>
        <v>-33.667999999999999</v>
      </c>
    </row>
    <row r="5263" spans="1:1" x14ac:dyDescent="0.3">
      <c r="A5263">
        <f>-3.19  -3.193  -3.196  -3.199  -3.202  -3.205  -3.208  -3.211  -3.214  -3.217  -3.22</f>
        <v>-35.254999999999995</v>
      </c>
    </row>
    <row r="5265" spans="1:1" x14ac:dyDescent="0.3">
      <c r="A5265" t="s">
        <v>847</v>
      </c>
    </row>
    <row r="5266" spans="1:1" x14ac:dyDescent="0.3">
      <c r="A5266" t="s">
        <v>2471</v>
      </c>
    </row>
    <row r="5267" spans="1:1" x14ac:dyDescent="0.3">
      <c r="A5267" t="s">
        <v>2509</v>
      </c>
    </row>
    <row r="5268" spans="1:1" x14ac:dyDescent="0.3">
      <c r="A5268" t="s">
        <v>2510</v>
      </c>
    </row>
    <row r="5269" spans="1:1" x14ac:dyDescent="0.3">
      <c r="A5269" t="s">
        <v>2511</v>
      </c>
    </row>
    <row r="5270" spans="1:1" x14ac:dyDescent="0.3">
      <c r="A5270" t="s">
        <v>2512</v>
      </c>
    </row>
    <row r="5272" spans="1:1" x14ac:dyDescent="0.3">
      <c r="A5272" t="s">
        <v>848</v>
      </c>
    </row>
    <row r="5273" spans="1:1" x14ac:dyDescent="0.3">
      <c r="A5273" t="s">
        <v>2473</v>
      </c>
    </row>
    <row r="5274" spans="1:1" x14ac:dyDescent="0.3">
      <c r="A5274" t="s">
        <v>874</v>
      </c>
    </row>
    <row r="5275" spans="1:1" x14ac:dyDescent="0.3">
      <c r="A5275" t="s">
        <v>875</v>
      </c>
    </row>
    <row r="5276" spans="1:1" x14ac:dyDescent="0.3">
      <c r="A5276" t="s">
        <v>2333</v>
      </c>
    </row>
    <row r="5277" spans="1:1" x14ac:dyDescent="0.3">
      <c r="A5277" t="s">
        <v>2334</v>
      </c>
    </row>
    <row r="5279" spans="1:1" x14ac:dyDescent="0.3">
      <c r="A5279" t="s">
        <v>771</v>
      </c>
    </row>
    <row r="5280" spans="1:1" x14ac:dyDescent="0.3">
      <c r="A5280" t="s">
        <v>2323</v>
      </c>
    </row>
    <row r="5281" spans="1:1" x14ac:dyDescent="0.3">
      <c r="A5281" t="s">
        <v>2323</v>
      </c>
    </row>
    <row r="5282" spans="1:1" x14ac:dyDescent="0.3">
      <c r="A5282" t="s">
        <v>2323</v>
      </c>
    </row>
    <row r="5283" spans="1:1" x14ac:dyDescent="0.3">
      <c r="A5283" t="s">
        <v>2323</v>
      </c>
    </row>
    <row r="5284" spans="1:1" x14ac:dyDescent="0.3">
      <c r="A5284" t="s">
        <v>2323</v>
      </c>
    </row>
    <row r="5286" spans="1:1" x14ac:dyDescent="0.3">
      <c r="A5286" t="s">
        <v>584</v>
      </c>
    </row>
    <row r="5287" spans="1:1" x14ac:dyDescent="0.3">
      <c r="A5287" t="s">
        <v>757</v>
      </c>
    </row>
    <row r="5288" spans="1:1" x14ac:dyDescent="0.3">
      <c r="A5288" t="s">
        <v>881</v>
      </c>
    </row>
    <row r="5289" spans="1:1" x14ac:dyDescent="0.3">
      <c r="A5289" t="s">
        <v>882</v>
      </c>
    </row>
    <row r="5290" spans="1:1" x14ac:dyDescent="0.3">
      <c r="A5290" t="s">
        <v>760</v>
      </c>
    </row>
    <row r="5291" spans="1:1" x14ac:dyDescent="0.3">
      <c r="A5291" t="s">
        <v>783</v>
      </c>
    </row>
    <row r="5292" spans="1:1" x14ac:dyDescent="0.3">
      <c r="A5292">
        <f>-3.19 -3.19 -3.19 -3.19 -3.19 -3.19 -3.19 -3.19 -3.19 -3.19 -3.19</f>
        <v>-35.090000000000003</v>
      </c>
    </row>
    <row r="5293" spans="1:1" x14ac:dyDescent="0.3">
      <c r="A5293" t="s">
        <v>846</v>
      </c>
    </row>
    <row r="5294" spans="1:1" x14ac:dyDescent="0.3">
      <c r="A5294">
        <f>-0.321  -0.322  -0.323  -0.323  -0.322  -0.322  -0.321  -0.32  -0.319  -0.318  -0.316</f>
        <v>-3.5269999999999997</v>
      </c>
    </row>
    <row r="5295" spans="1:1" x14ac:dyDescent="0.3">
      <c r="A5295">
        <f>-1.321  -1.321  -1.321  -1.321  -1.321  -1.321  -1.321  -1.322  -1.322  -1.322  -1.322</f>
        <v>-14.534999999999997</v>
      </c>
    </row>
    <row r="5296" spans="1:1" x14ac:dyDescent="0.3">
      <c r="A5296">
        <f>-2.316  -2.316  -2.316  -2.317  -2.317  -2.317  -2.317  -2.317  -2.317  -2.317  -2.318</f>
        <v>-25.485000000000003</v>
      </c>
    </row>
    <row r="5297" spans="1:1" x14ac:dyDescent="0.3">
      <c r="A5297">
        <f>-3.061  -3.061  -3.06  -3.059  -3.059  -3.059  -3.059  -3.059  -3.059  -3.059  -3.059</f>
        <v>-33.654000000000003</v>
      </c>
    </row>
    <row r="5298" spans="1:1" x14ac:dyDescent="0.3">
      <c r="A5298">
        <f>-3.19  -3.19  -3.19  -3.19  -3.19  -3.19  -3.19  -3.19  -3.19  -3.19  -3.19</f>
        <v>-35.090000000000003</v>
      </c>
    </row>
    <row r="5300" spans="1:1" x14ac:dyDescent="0.3">
      <c r="A5300" t="s">
        <v>847</v>
      </c>
    </row>
    <row r="5301" spans="1:1" x14ac:dyDescent="0.3">
      <c r="A5301" t="s">
        <v>2471</v>
      </c>
    </row>
    <row r="5302" spans="1:1" x14ac:dyDescent="0.3">
      <c r="A5302" t="s">
        <v>2497</v>
      </c>
    </row>
    <row r="5303" spans="1:1" x14ac:dyDescent="0.3">
      <c r="A5303" t="s">
        <v>2513</v>
      </c>
    </row>
    <row r="5304" spans="1:1" x14ac:dyDescent="0.3">
      <c r="A5304" t="s">
        <v>2448</v>
      </c>
    </row>
    <row r="5305" spans="1:1" x14ac:dyDescent="0.3">
      <c r="A5305" t="s">
        <v>2449</v>
      </c>
    </row>
    <row r="5307" spans="1:1" x14ac:dyDescent="0.3">
      <c r="A5307" t="s">
        <v>848</v>
      </c>
    </row>
    <row r="5308" spans="1:1" x14ac:dyDescent="0.3">
      <c r="A5308" t="s">
        <v>2473</v>
      </c>
    </row>
    <row r="5309" spans="1:1" x14ac:dyDescent="0.3">
      <c r="A5309" t="s">
        <v>874</v>
      </c>
    </row>
    <row r="5310" spans="1:1" x14ac:dyDescent="0.3">
      <c r="A5310" t="s">
        <v>875</v>
      </c>
    </row>
    <row r="5311" spans="1:1" x14ac:dyDescent="0.3">
      <c r="A5311" t="s">
        <v>2338</v>
      </c>
    </row>
    <row r="5312" spans="1:1" x14ac:dyDescent="0.3">
      <c r="A5312" t="s">
        <v>2339</v>
      </c>
    </row>
    <row r="5314" spans="1:1" x14ac:dyDescent="0.3">
      <c r="A5314" t="s">
        <v>771</v>
      </c>
    </row>
    <row r="5315" spans="1:1" x14ac:dyDescent="0.3">
      <c r="A5315" t="s">
        <v>2340</v>
      </c>
    </row>
    <row r="5316" spans="1:1" x14ac:dyDescent="0.3">
      <c r="A5316" t="s">
        <v>2340</v>
      </c>
    </row>
    <row r="5317" spans="1:1" x14ac:dyDescent="0.3">
      <c r="A5317" t="s">
        <v>2340</v>
      </c>
    </row>
    <row r="5318" spans="1:1" x14ac:dyDescent="0.3">
      <c r="A5318" t="s">
        <v>2340</v>
      </c>
    </row>
    <row r="5319" spans="1:1" x14ac:dyDescent="0.3">
      <c r="A5319" t="s">
        <v>2340</v>
      </c>
    </row>
    <row r="5321" spans="1:1" x14ac:dyDescent="0.3">
      <c r="A5321" t="s">
        <v>585</v>
      </c>
    </row>
    <row r="5322" spans="1:1" x14ac:dyDescent="0.3">
      <c r="A5322" t="s">
        <v>757</v>
      </c>
    </row>
    <row r="5323" spans="1:1" x14ac:dyDescent="0.3">
      <c r="A5323" t="s">
        <v>881</v>
      </c>
    </row>
    <row r="5324" spans="1:1" x14ac:dyDescent="0.3">
      <c r="A5324" t="s">
        <v>882</v>
      </c>
    </row>
    <row r="5325" spans="1:1" x14ac:dyDescent="0.3">
      <c r="A5325" t="s">
        <v>760</v>
      </c>
    </row>
    <row r="5326" spans="1:1" x14ac:dyDescent="0.3">
      <c r="A5326" t="s">
        <v>784</v>
      </c>
    </row>
    <row r="5327" spans="1:1" x14ac:dyDescent="0.3">
      <c r="A5327">
        <f>-3.19 -3.187 -3.184 -3.181 -3.178 -3.175 -3.172 -3.169 -3.166 -3.163 -3.16</f>
        <v>-34.925000000000004</v>
      </c>
    </row>
    <row r="5328" spans="1:1" x14ac:dyDescent="0.3">
      <c r="A5328" t="s">
        <v>846</v>
      </c>
    </row>
    <row r="5329" spans="1:1" x14ac:dyDescent="0.3">
      <c r="A5329">
        <f>-0.321  -0.322  -0.323  -0.323  -0.322  -0.322  -0.321  -0.32  -0.319  -0.318  -0.316</f>
        <v>-3.5269999999999997</v>
      </c>
    </row>
    <row r="5330" spans="1:1" x14ac:dyDescent="0.3">
      <c r="A5330">
        <f>-1.321  -1.32  -1.321  -1.321  -1.321  -1.321  -1.321  -1.322  -1.322  -1.322  -1.322</f>
        <v>-14.533999999999995</v>
      </c>
    </row>
    <row r="5331" spans="1:1" x14ac:dyDescent="0.3">
      <c r="A5331">
        <f>-2.316  -2.316  -2.316  -2.317  -2.317  -2.317  -2.317  -2.317  -2.317  -2.317  -2.317</f>
        <v>-25.484000000000002</v>
      </c>
    </row>
    <row r="5332" spans="1:1" x14ac:dyDescent="0.3">
      <c r="A5332">
        <f>-3.061  -3.061  -3.06  -3.059  -3.06  -3.06  -3.059  -3.058  -3.056  -3.054  -3.052</f>
        <v>-33.64</v>
      </c>
    </row>
    <row r="5333" spans="1:1" x14ac:dyDescent="0.3">
      <c r="A5333">
        <f>-3.19  -3.187  -3.184  -3.181  -3.178  -3.175  -3.172  -3.169  -3.166  -3.163  -3.16</f>
        <v>-34.925000000000004</v>
      </c>
    </row>
    <row r="5335" spans="1:1" x14ac:dyDescent="0.3">
      <c r="A5335" t="s">
        <v>847</v>
      </c>
    </row>
    <row r="5336" spans="1:1" x14ac:dyDescent="0.3">
      <c r="A5336" t="s">
        <v>2471</v>
      </c>
    </row>
    <row r="5337" spans="1:1" x14ac:dyDescent="0.3">
      <c r="A5337" t="s">
        <v>2514</v>
      </c>
    </row>
    <row r="5338" spans="1:1" x14ac:dyDescent="0.3">
      <c r="A5338" t="s">
        <v>2515</v>
      </c>
    </row>
    <row r="5339" spans="1:1" x14ac:dyDescent="0.3">
      <c r="A5339" t="s">
        <v>2516</v>
      </c>
    </row>
    <row r="5340" spans="1:1" x14ac:dyDescent="0.3">
      <c r="A5340" t="s">
        <v>2517</v>
      </c>
    </row>
    <row r="5342" spans="1:1" x14ac:dyDescent="0.3">
      <c r="A5342" t="s">
        <v>848</v>
      </c>
    </row>
    <row r="5343" spans="1:1" x14ac:dyDescent="0.3">
      <c r="A5343" t="s">
        <v>2473</v>
      </c>
    </row>
    <row r="5344" spans="1:1" x14ac:dyDescent="0.3">
      <c r="A5344" t="s">
        <v>874</v>
      </c>
    </row>
    <row r="5345" spans="1:1" x14ac:dyDescent="0.3">
      <c r="A5345" t="s">
        <v>875</v>
      </c>
    </row>
    <row r="5346" spans="1:1" x14ac:dyDescent="0.3">
      <c r="A5346" t="s">
        <v>2344</v>
      </c>
    </row>
    <row r="5347" spans="1:1" x14ac:dyDescent="0.3">
      <c r="A5347" t="s">
        <v>2345</v>
      </c>
    </row>
    <row r="5349" spans="1:1" x14ac:dyDescent="0.3">
      <c r="A5349" t="s">
        <v>771</v>
      </c>
    </row>
    <row r="5350" spans="1:1" x14ac:dyDescent="0.3">
      <c r="A5350" t="s">
        <v>2346</v>
      </c>
    </row>
    <row r="5351" spans="1:1" x14ac:dyDescent="0.3">
      <c r="A5351" t="s">
        <v>2346</v>
      </c>
    </row>
    <row r="5352" spans="1:1" x14ac:dyDescent="0.3">
      <c r="A5352" t="s">
        <v>2346</v>
      </c>
    </row>
    <row r="5353" spans="1:1" x14ac:dyDescent="0.3">
      <c r="A5353" t="s">
        <v>2346</v>
      </c>
    </row>
    <row r="5354" spans="1:1" x14ac:dyDescent="0.3">
      <c r="A5354" t="s">
        <v>2346</v>
      </c>
    </row>
    <row r="5356" spans="1:1" x14ac:dyDescent="0.3">
      <c r="A5356" t="s">
        <v>586</v>
      </c>
    </row>
    <row r="5357" spans="1:1" x14ac:dyDescent="0.3">
      <c r="A5357" t="s">
        <v>757</v>
      </c>
    </row>
    <row r="5358" spans="1:1" x14ac:dyDescent="0.3">
      <c r="A5358" t="s">
        <v>881</v>
      </c>
    </row>
    <row r="5359" spans="1:1" x14ac:dyDescent="0.3">
      <c r="A5359" t="s">
        <v>882</v>
      </c>
    </row>
    <row r="5360" spans="1:1" x14ac:dyDescent="0.3">
      <c r="A5360" t="s">
        <v>760</v>
      </c>
    </row>
    <row r="5361" spans="1:1" x14ac:dyDescent="0.3">
      <c r="A5361">
        <f>-3.18 -0.003</f>
        <v>-3.1830000000000003</v>
      </c>
    </row>
    <row r="5362" spans="1:1" x14ac:dyDescent="0.3">
      <c r="A5362">
        <f>-3.18 -3.183 -3.186 -3.189 -3.192 -3.195 -3.198 -3.201 -3.204 -3.207 -3.21</f>
        <v>-35.145000000000003</v>
      </c>
    </row>
    <row r="5363" spans="1:1" x14ac:dyDescent="0.3">
      <c r="A5363" t="s">
        <v>846</v>
      </c>
    </row>
    <row r="5364" spans="1:1" x14ac:dyDescent="0.3">
      <c r="A5364">
        <f>-0.321  -0.322  -0.323  -0.323  -0.322  -0.322  -0.321  -0.32  -0.319  -0.318  -0.316</f>
        <v>-3.5269999999999997</v>
      </c>
    </row>
    <row r="5365" spans="1:1" x14ac:dyDescent="0.3">
      <c r="A5365">
        <f>-1.321  -1.321  -1.321  -1.321  -1.321  -1.321  -1.321  -1.322  -1.322  -1.322  -1.322</f>
        <v>-14.534999999999997</v>
      </c>
    </row>
    <row r="5366" spans="1:1" x14ac:dyDescent="0.3">
      <c r="A5366">
        <f>-2.316  -2.316  -2.316  -2.316  -2.317  -2.317  -2.317  -2.317  -2.317  -2.317  -2.317</f>
        <v>-25.483000000000001</v>
      </c>
    </row>
    <row r="5367" spans="1:1" x14ac:dyDescent="0.3">
      <c r="A5367">
        <f>-3.054  -3.054  -3.053  -3.053  -3.052  -3.051  -3.052  -3.054  -3.056  -3.057  -3.06</f>
        <v>-33.595999999999997</v>
      </c>
    </row>
    <row r="5368" spans="1:1" x14ac:dyDescent="0.3">
      <c r="A5368">
        <f>-3.18  -3.183  -3.186  -3.189  -3.192  -3.195  -3.198  -3.201  -3.204  -3.207  -3.21</f>
        <v>-35.145000000000003</v>
      </c>
    </row>
    <row r="5370" spans="1:1" x14ac:dyDescent="0.3">
      <c r="A5370" t="s">
        <v>847</v>
      </c>
    </row>
    <row r="5371" spans="1:1" x14ac:dyDescent="0.3">
      <c r="A5371" t="s">
        <v>2471</v>
      </c>
    </row>
    <row r="5372" spans="1:1" x14ac:dyDescent="0.3">
      <c r="A5372" t="s">
        <v>2482</v>
      </c>
    </row>
    <row r="5373" spans="1:1" x14ac:dyDescent="0.3">
      <c r="A5373" t="s">
        <v>2518</v>
      </c>
    </row>
    <row r="5374" spans="1:1" x14ac:dyDescent="0.3">
      <c r="A5374" t="s">
        <v>2348</v>
      </c>
    </row>
    <row r="5375" spans="1:1" x14ac:dyDescent="0.3">
      <c r="A5375" t="s">
        <v>2519</v>
      </c>
    </row>
    <row r="5377" spans="1:1" x14ac:dyDescent="0.3">
      <c r="A5377" t="s">
        <v>848</v>
      </c>
    </row>
    <row r="5378" spans="1:1" x14ac:dyDescent="0.3">
      <c r="A5378" t="s">
        <v>2473</v>
      </c>
    </row>
    <row r="5379" spans="1:1" x14ac:dyDescent="0.3">
      <c r="A5379" t="s">
        <v>874</v>
      </c>
    </row>
    <row r="5380" spans="1:1" x14ac:dyDescent="0.3">
      <c r="A5380" t="s">
        <v>875</v>
      </c>
    </row>
    <row r="5381" spans="1:1" x14ac:dyDescent="0.3">
      <c r="A5381" t="s">
        <v>2350</v>
      </c>
    </row>
    <row r="5382" spans="1:1" x14ac:dyDescent="0.3">
      <c r="A5382" t="s">
        <v>2351</v>
      </c>
    </row>
    <row r="5384" spans="1:1" x14ac:dyDescent="0.3">
      <c r="A5384" t="s">
        <v>771</v>
      </c>
    </row>
    <row r="5385" spans="1:1" x14ac:dyDescent="0.3">
      <c r="A5385" t="s">
        <v>2352</v>
      </c>
    </row>
    <row r="5386" spans="1:1" x14ac:dyDescent="0.3">
      <c r="A5386" t="s">
        <v>2352</v>
      </c>
    </row>
    <row r="5387" spans="1:1" x14ac:dyDescent="0.3">
      <c r="A5387" t="s">
        <v>2352</v>
      </c>
    </row>
    <row r="5388" spans="1:1" x14ac:dyDescent="0.3">
      <c r="A5388" t="s">
        <v>2352</v>
      </c>
    </row>
    <row r="5389" spans="1:1" x14ac:dyDescent="0.3">
      <c r="A5389" t="s">
        <v>2352</v>
      </c>
    </row>
    <row r="5391" spans="1:1" x14ac:dyDescent="0.3">
      <c r="A5391" t="s">
        <v>587</v>
      </c>
    </row>
    <row r="5392" spans="1:1" x14ac:dyDescent="0.3">
      <c r="A5392" t="s">
        <v>757</v>
      </c>
    </row>
    <row r="5393" spans="1:1" x14ac:dyDescent="0.3">
      <c r="A5393" t="s">
        <v>881</v>
      </c>
    </row>
    <row r="5394" spans="1:1" x14ac:dyDescent="0.3">
      <c r="A5394" t="s">
        <v>882</v>
      </c>
    </row>
    <row r="5395" spans="1:1" x14ac:dyDescent="0.3">
      <c r="A5395" t="s">
        <v>760</v>
      </c>
    </row>
    <row r="5396" spans="1:1" x14ac:dyDescent="0.3">
      <c r="A5396" t="s">
        <v>785</v>
      </c>
    </row>
    <row r="5397" spans="1:1" x14ac:dyDescent="0.3">
      <c r="A5397">
        <f>-3.18 -3.18 -3.18 -3.18 -3.18 -3.18 -3.18 -3.18 -3.18 -3.18 -3.18</f>
        <v>-34.980000000000004</v>
      </c>
    </row>
    <row r="5398" spans="1:1" x14ac:dyDescent="0.3">
      <c r="A5398" t="s">
        <v>846</v>
      </c>
    </row>
    <row r="5399" spans="1:1" x14ac:dyDescent="0.3">
      <c r="A5399">
        <f>-0.321  -0.322  -0.323  -0.323  -0.322  -0.322  -0.321  -0.32  -0.319  -0.318  -0.316</f>
        <v>-3.5269999999999997</v>
      </c>
    </row>
    <row r="5400" spans="1:1" x14ac:dyDescent="0.3">
      <c r="A5400">
        <f>-1.321  -1.321  -1.321  -1.321  -1.321  -1.321  -1.321  -1.322  -1.322  -1.322  -1.322</f>
        <v>-14.534999999999997</v>
      </c>
    </row>
    <row r="5401" spans="1:1" x14ac:dyDescent="0.3">
      <c r="A5401">
        <f>-2.316  -2.316  -2.316  -2.316  -2.317  -2.317  -2.317  -2.317  -2.317  -2.317  -2.317</f>
        <v>-25.483000000000001</v>
      </c>
    </row>
    <row r="5402" spans="1:1" x14ac:dyDescent="0.3">
      <c r="A5402">
        <f>-3.054  -3.054  -3.053  -3.053  -3.052  -3.052  -3.052  -3.052  -3.052  -3.052  -3.053</f>
        <v>-33.578999999999994</v>
      </c>
    </row>
    <row r="5403" spans="1:1" x14ac:dyDescent="0.3">
      <c r="A5403">
        <f>-3.18  -3.18  -3.18  -3.18  -3.18  -3.18  -3.18  -3.18  -3.18  -3.18  -3.18</f>
        <v>-34.980000000000004</v>
      </c>
    </row>
    <row r="5405" spans="1:1" x14ac:dyDescent="0.3">
      <c r="A5405" t="s">
        <v>847</v>
      </c>
    </row>
    <row r="5406" spans="1:1" x14ac:dyDescent="0.3">
      <c r="A5406" t="s">
        <v>2471</v>
      </c>
    </row>
    <row r="5407" spans="1:1" x14ac:dyDescent="0.3">
      <c r="A5407" t="s">
        <v>2497</v>
      </c>
    </row>
    <row r="5408" spans="1:1" x14ac:dyDescent="0.3">
      <c r="A5408" t="s">
        <v>2454</v>
      </c>
    </row>
    <row r="5409" spans="1:1" x14ac:dyDescent="0.3">
      <c r="A5409" t="s">
        <v>2353</v>
      </c>
    </row>
    <row r="5410" spans="1:1" x14ac:dyDescent="0.3">
      <c r="A5410" t="s">
        <v>2520</v>
      </c>
    </row>
    <row r="5412" spans="1:1" x14ac:dyDescent="0.3">
      <c r="A5412" t="s">
        <v>848</v>
      </c>
    </row>
    <row r="5413" spans="1:1" x14ac:dyDescent="0.3">
      <c r="A5413" t="s">
        <v>2473</v>
      </c>
    </row>
    <row r="5414" spans="1:1" x14ac:dyDescent="0.3">
      <c r="A5414" t="s">
        <v>874</v>
      </c>
    </row>
    <row r="5415" spans="1:1" x14ac:dyDescent="0.3">
      <c r="A5415" t="s">
        <v>875</v>
      </c>
    </row>
    <row r="5416" spans="1:1" x14ac:dyDescent="0.3">
      <c r="A5416" t="s">
        <v>2355</v>
      </c>
    </row>
    <row r="5417" spans="1:1" x14ac:dyDescent="0.3">
      <c r="A5417" t="s">
        <v>2356</v>
      </c>
    </row>
    <row r="5419" spans="1:1" x14ac:dyDescent="0.3">
      <c r="A5419" t="s">
        <v>771</v>
      </c>
    </row>
    <row r="5420" spans="1:1" x14ac:dyDescent="0.3">
      <c r="A5420" t="s">
        <v>1976</v>
      </c>
    </row>
    <row r="5421" spans="1:1" x14ac:dyDescent="0.3">
      <c r="A5421" t="s">
        <v>1976</v>
      </c>
    </row>
    <row r="5422" spans="1:1" x14ac:dyDescent="0.3">
      <c r="A5422" t="s">
        <v>1976</v>
      </c>
    </row>
    <row r="5423" spans="1:1" x14ac:dyDescent="0.3">
      <c r="A5423" t="s">
        <v>1976</v>
      </c>
    </row>
    <row r="5424" spans="1:1" x14ac:dyDescent="0.3">
      <c r="A5424" t="s">
        <v>1976</v>
      </c>
    </row>
    <row r="5426" spans="1:1" x14ac:dyDescent="0.3">
      <c r="A5426" t="s">
        <v>588</v>
      </c>
    </row>
    <row r="5427" spans="1:1" x14ac:dyDescent="0.3">
      <c r="A5427" t="s">
        <v>757</v>
      </c>
    </row>
    <row r="5428" spans="1:1" x14ac:dyDescent="0.3">
      <c r="A5428" t="s">
        <v>881</v>
      </c>
    </row>
    <row r="5429" spans="1:1" x14ac:dyDescent="0.3">
      <c r="A5429" t="s">
        <v>882</v>
      </c>
    </row>
    <row r="5430" spans="1:1" x14ac:dyDescent="0.3">
      <c r="A5430" t="s">
        <v>760</v>
      </c>
    </row>
    <row r="5431" spans="1:1" x14ac:dyDescent="0.3">
      <c r="A5431" t="s">
        <v>786</v>
      </c>
    </row>
    <row r="5432" spans="1:1" x14ac:dyDescent="0.3">
      <c r="A5432">
        <f>-3.18 -3.177 -3.174 -3.171 -3.168 -3.165 -3.162 -3.159 -3.156 -3.153 -3.15</f>
        <v>-34.814999999999998</v>
      </c>
    </row>
    <row r="5433" spans="1:1" x14ac:dyDescent="0.3">
      <c r="A5433" t="s">
        <v>846</v>
      </c>
    </row>
    <row r="5434" spans="1:1" x14ac:dyDescent="0.3">
      <c r="A5434">
        <f>-0.321  -0.322  -0.323  -0.323  -0.322  -0.322  -0.321  -0.32  -0.319  -0.318  -0.316</f>
        <v>-3.5269999999999997</v>
      </c>
    </row>
    <row r="5435" spans="1:1" x14ac:dyDescent="0.3">
      <c r="A5435">
        <f>-1.321  -1.32  -1.321  -1.321  -1.321  -1.321  -1.321  -1.322  -1.322  -1.322  -1.322</f>
        <v>-14.533999999999995</v>
      </c>
    </row>
    <row r="5436" spans="1:1" x14ac:dyDescent="0.3">
      <c r="A5436">
        <f>-2.316  -2.316  -2.316  -2.317  -2.317  -2.317  -2.317  -2.317  -2.317  -2.317  -2.317</f>
        <v>-25.484000000000002</v>
      </c>
    </row>
    <row r="5437" spans="1:1" x14ac:dyDescent="0.3">
      <c r="A5437">
        <f>-3.054  -3.054  -3.053  -3.052  -3.053  -3.053  -3.052  -3.051  -3.049  -3.047  -3.045</f>
        <v>-33.562999999999995</v>
      </c>
    </row>
    <row r="5438" spans="1:1" x14ac:dyDescent="0.3">
      <c r="A5438">
        <f>-3.18  -3.177  -3.174  -3.171  -3.168  -3.165  -3.162  -3.159  -3.156  -3.153  -3.15</f>
        <v>-34.814999999999998</v>
      </c>
    </row>
    <row r="5440" spans="1:1" x14ac:dyDescent="0.3">
      <c r="A5440" t="s">
        <v>847</v>
      </c>
    </row>
    <row r="5441" spans="1:1" x14ac:dyDescent="0.3">
      <c r="A5441" t="s">
        <v>2471</v>
      </c>
    </row>
    <row r="5442" spans="1:1" x14ac:dyDescent="0.3">
      <c r="A5442" t="s">
        <v>2521</v>
      </c>
    </row>
    <row r="5443" spans="1:1" x14ac:dyDescent="0.3">
      <c r="A5443" t="s">
        <v>2522</v>
      </c>
    </row>
    <row r="5444" spans="1:1" x14ac:dyDescent="0.3">
      <c r="A5444" t="s">
        <v>2523</v>
      </c>
    </row>
    <row r="5445" spans="1:1" x14ac:dyDescent="0.3">
      <c r="A5445" t="s">
        <v>2524</v>
      </c>
    </row>
    <row r="5447" spans="1:1" x14ac:dyDescent="0.3">
      <c r="A5447" t="s">
        <v>848</v>
      </c>
    </row>
    <row r="5448" spans="1:1" x14ac:dyDescent="0.3">
      <c r="A5448" t="s">
        <v>2473</v>
      </c>
    </row>
    <row r="5449" spans="1:1" x14ac:dyDescent="0.3">
      <c r="A5449" t="s">
        <v>874</v>
      </c>
    </row>
    <row r="5450" spans="1:1" x14ac:dyDescent="0.3">
      <c r="A5450" t="s">
        <v>875</v>
      </c>
    </row>
    <row r="5451" spans="1:1" x14ac:dyDescent="0.3">
      <c r="A5451" t="s">
        <v>2360</v>
      </c>
    </row>
    <row r="5452" spans="1:1" x14ac:dyDescent="0.3">
      <c r="A5452" t="s">
        <v>2361</v>
      </c>
    </row>
    <row r="5454" spans="1:1" x14ac:dyDescent="0.3">
      <c r="A5454" t="s">
        <v>771</v>
      </c>
    </row>
    <row r="5455" spans="1:1" x14ac:dyDescent="0.3">
      <c r="A5455" t="s">
        <v>2362</v>
      </c>
    </row>
    <row r="5456" spans="1:1" x14ac:dyDescent="0.3">
      <c r="A5456" t="s">
        <v>2362</v>
      </c>
    </row>
    <row r="5457" spans="1:1" x14ac:dyDescent="0.3">
      <c r="A5457" t="s">
        <v>2362</v>
      </c>
    </row>
    <row r="5458" spans="1:1" x14ac:dyDescent="0.3">
      <c r="A5458" t="s">
        <v>2362</v>
      </c>
    </row>
    <row r="5459" spans="1:1" x14ac:dyDescent="0.3">
      <c r="A5459" t="s">
        <v>2362</v>
      </c>
    </row>
    <row r="5461" spans="1:1" x14ac:dyDescent="0.3">
      <c r="A5461" t="s">
        <v>589</v>
      </c>
    </row>
    <row r="5462" spans="1:1" x14ac:dyDescent="0.3">
      <c r="A5462" t="s">
        <v>757</v>
      </c>
    </row>
    <row r="5463" spans="1:1" x14ac:dyDescent="0.3">
      <c r="A5463" t="s">
        <v>881</v>
      </c>
    </row>
    <row r="5464" spans="1:1" x14ac:dyDescent="0.3">
      <c r="A5464" t="s">
        <v>882</v>
      </c>
    </row>
    <row r="5465" spans="1:1" x14ac:dyDescent="0.3">
      <c r="A5465" t="s">
        <v>760</v>
      </c>
    </row>
    <row r="5466" spans="1:1" x14ac:dyDescent="0.3">
      <c r="A5466">
        <f>-3.17 -0.003</f>
        <v>-3.173</v>
      </c>
    </row>
    <row r="5467" spans="1:1" x14ac:dyDescent="0.3">
      <c r="A5467">
        <f>-3.17 -3.173 -3.176 -3.179 -3.182 -3.185 -3.188 -3.191 -3.194 -3.197 -3.2</f>
        <v>-35.034999999999997</v>
      </c>
    </row>
    <row r="5468" spans="1:1" x14ac:dyDescent="0.3">
      <c r="A5468" t="s">
        <v>846</v>
      </c>
    </row>
    <row r="5469" spans="1:1" x14ac:dyDescent="0.3">
      <c r="A5469">
        <f>-0.321  -0.322  -0.323  -0.323  -0.322  -0.322  -0.321  -0.32  -0.319  -0.318  -0.316</f>
        <v>-3.5269999999999997</v>
      </c>
    </row>
    <row r="5470" spans="1:1" x14ac:dyDescent="0.3">
      <c r="A5470">
        <f>-1.321  -1.321  -1.321  -1.321  -1.321  -1.321  -1.321  -1.322  -1.322  -1.322  -1.322</f>
        <v>-14.534999999999997</v>
      </c>
    </row>
    <row r="5471" spans="1:1" x14ac:dyDescent="0.3">
      <c r="A5471">
        <f>-2.316  -2.316  -2.316  -2.316  -2.316  -2.317  -2.317  -2.317  -2.317  -2.317  -2.317</f>
        <v>-25.481999999999999</v>
      </c>
    </row>
    <row r="5472" spans="1:1" x14ac:dyDescent="0.3">
      <c r="A5472">
        <f>-3.047  -3.047  -3.046  -3.046  -3.045  -3.044  -3.045  -3.047  -3.049  -3.051  -3.053</f>
        <v>-33.519999999999996</v>
      </c>
    </row>
    <row r="5473" spans="1:1" x14ac:dyDescent="0.3">
      <c r="A5473">
        <f>-3.17  -3.173  -3.176  -3.179  -3.182  -3.185  -3.188  -3.191  -3.194  -3.197  -3.2</f>
        <v>-35.034999999999997</v>
      </c>
    </row>
    <row r="5475" spans="1:1" x14ac:dyDescent="0.3">
      <c r="A5475" t="s">
        <v>847</v>
      </c>
    </row>
    <row r="5476" spans="1:1" x14ac:dyDescent="0.3">
      <c r="A5476" t="s">
        <v>2471</v>
      </c>
    </row>
    <row r="5477" spans="1:1" x14ac:dyDescent="0.3">
      <c r="A5477" t="s">
        <v>2509</v>
      </c>
    </row>
    <row r="5478" spans="1:1" x14ac:dyDescent="0.3">
      <c r="A5478" t="s">
        <v>2525</v>
      </c>
    </row>
    <row r="5479" spans="1:1" x14ac:dyDescent="0.3">
      <c r="A5479" t="s">
        <v>2526</v>
      </c>
    </row>
    <row r="5480" spans="1:1" x14ac:dyDescent="0.3">
      <c r="A5480" t="s">
        <v>2527</v>
      </c>
    </row>
    <row r="5482" spans="1:1" x14ac:dyDescent="0.3">
      <c r="A5482" t="s">
        <v>848</v>
      </c>
    </row>
    <row r="5483" spans="1:1" x14ac:dyDescent="0.3">
      <c r="A5483" t="s">
        <v>2473</v>
      </c>
    </row>
    <row r="5484" spans="1:1" x14ac:dyDescent="0.3">
      <c r="A5484" t="s">
        <v>874</v>
      </c>
    </row>
    <row r="5485" spans="1:1" x14ac:dyDescent="0.3">
      <c r="A5485" t="s">
        <v>875</v>
      </c>
    </row>
    <row r="5486" spans="1:1" x14ac:dyDescent="0.3">
      <c r="A5486" t="s">
        <v>2366</v>
      </c>
    </row>
    <row r="5487" spans="1:1" x14ac:dyDescent="0.3">
      <c r="A5487" t="s">
        <v>2367</v>
      </c>
    </row>
    <row r="5489" spans="1:1" x14ac:dyDescent="0.3">
      <c r="A5489" t="s">
        <v>771</v>
      </c>
    </row>
    <row r="5490" spans="1:1" x14ac:dyDescent="0.3">
      <c r="A5490" t="s">
        <v>2368</v>
      </c>
    </row>
    <row r="5491" spans="1:1" x14ac:dyDescent="0.3">
      <c r="A5491" t="s">
        <v>2368</v>
      </c>
    </row>
    <row r="5492" spans="1:1" x14ac:dyDescent="0.3">
      <c r="A5492" t="s">
        <v>2368</v>
      </c>
    </row>
    <row r="5493" spans="1:1" x14ac:dyDescent="0.3">
      <c r="A5493" t="s">
        <v>2368</v>
      </c>
    </row>
    <row r="5494" spans="1:1" x14ac:dyDescent="0.3">
      <c r="A5494" t="s">
        <v>2368</v>
      </c>
    </row>
    <row r="5496" spans="1:1" x14ac:dyDescent="0.3">
      <c r="A5496" t="s">
        <v>590</v>
      </c>
    </row>
    <row r="5497" spans="1:1" x14ac:dyDescent="0.3">
      <c r="A5497" t="s">
        <v>757</v>
      </c>
    </row>
    <row r="5498" spans="1:1" x14ac:dyDescent="0.3">
      <c r="A5498" t="s">
        <v>881</v>
      </c>
    </row>
    <row r="5499" spans="1:1" x14ac:dyDescent="0.3">
      <c r="A5499" t="s">
        <v>882</v>
      </c>
    </row>
    <row r="5500" spans="1:1" x14ac:dyDescent="0.3">
      <c r="A5500" t="s">
        <v>760</v>
      </c>
    </row>
    <row r="5501" spans="1:1" x14ac:dyDescent="0.3">
      <c r="A5501" t="s">
        <v>787</v>
      </c>
    </row>
    <row r="5502" spans="1:1" x14ac:dyDescent="0.3">
      <c r="A5502">
        <f>-3.17 -3.17 -3.17 -3.17 -3.17 -3.17 -3.17 -3.17 -3.17 -3.17 -3.17</f>
        <v>-34.870000000000005</v>
      </c>
    </row>
    <row r="5503" spans="1:1" x14ac:dyDescent="0.3">
      <c r="A5503" t="s">
        <v>846</v>
      </c>
    </row>
    <row r="5504" spans="1:1" x14ac:dyDescent="0.3">
      <c r="A5504">
        <f>-0.321  -0.322  -0.323  -0.323  -0.322  -0.322  -0.321  -0.32  -0.319  -0.318  -0.316</f>
        <v>-3.5269999999999997</v>
      </c>
    </row>
    <row r="5505" spans="1:1" x14ac:dyDescent="0.3">
      <c r="A5505">
        <f>-1.321  -1.32  -1.321  -1.321  -1.321  -1.321  -1.321  -1.322  -1.322  -1.322  -1.322</f>
        <v>-14.533999999999995</v>
      </c>
    </row>
    <row r="5506" spans="1:1" x14ac:dyDescent="0.3">
      <c r="A5506">
        <f>-2.316  -2.316  -2.316  -2.316  -2.316  -2.317  -2.317  -2.317  -2.317  -2.317  -2.317</f>
        <v>-25.481999999999999</v>
      </c>
    </row>
    <row r="5507" spans="1:1" x14ac:dyDescent="0.3">
      <c r="A5507">
        <f>-3.047  -3.047  -3.046  -3.046  -3.045  -3.045  -3.045  -3.045  -3.046  -3.046  -3.046</f>
        <v>-33.503999999999998</v>
      </c>
    </row>
    <row r="5508" spans="1:1" x14ac:dyDescent="0.3">
      <c r="A5508">
        <f>-3.17  -3.17  -3.17  -3.17  -3.17  -3.17  -3.17  -3.17  -3.17  -3.17  -3.17</f>
        <v>-34.870000000000005</v>
      </c>
    </row>
    <row r="5510" spans="1:1" x14ac:dyDescent="0.3">
      <c r="A5510" t="s">
        <v>847</v>
      </c>
    </row>
    <row r="5511" spans="1:1" x14ac:dyDescent="0.3">
      <c r="A5511" t="s">
        <v>2471</v>
      </c>
    </row>
    <row r="5512" spans="1:1" x14ac:dyDescent="0.3">
      <c r="A5512" t="s">
        <v>2503</v>
      </c>
    </row>
    <row r="5513" spans="1:1" x14ac:dyDescent="0.3">
      <c r="A5513" t="s">
        <v>2469</v>
      </c>
    </row>
    <row r="5514" spans="1:1" x14ac:dyDescent="0.3">
      <c r="A5514" t="s">
        <v>2528</v>
      </c>
    </row>
    <row r="5515" spans="1:1" x14ac:dyDescent="0.3">
      <c r="A5515" t="s">
        <v>2529</v>
      </c>
    </row>
    <row r="5517" spans="1:1" x14ac:dyDescent="0.3">
      <c r="A5517" t="s">
        <v>848</v>
      </c>
    </row>
    <row r="5518" spans="1:1" x14ac:dyDescent="0.3">
      <c r="A5518" t="s">
        <v>2473</v>
      </c>
    </row>
    <row r="5519" spans="1:1" x14ac:dyDescent="0.3">
      <c r="A5519" t="s">
        <v>874</v>
      </c>
    </row>
    <row r="5520" spans="1:1" x14ac:dyDescent="0.3">
      <c r="A5520" t="s">
        <v>875</v>
      </c>
    </row>
    <row r="5521" spans="1:1" x14ac:dyDescent="0.3">
      <c r="A5521" t="s">
        <v>2372</v>
      </c>
    </row>
    <row r="5522" spans="1:1" x14ac:dyDescent="0.3">
      <c r="A5522" t="s">
        <v>2373</v>
      </c>
    </row>
    <row r="5524" spans="1:1" x14ac:dyDescent="0.3">
      <c r="A5524" t="s">
        <v>771</v>
      </c>
    </row>
    <row r="5525" spans="1:1" x14ac:dyDescent="0.3">
      <c r="A5525" t="s">
        <v>1976</v>
      </c>
    </row>
    <row r="5526" spans="1:1" x14ac:dyDescent="0.3">
      <c r="A5526" t="s">
        <v>1976</v>
      </c>
    </row>
    <row r="5527" spans="1:1" x14ac:dyDescent="0.3">
      <c r="A5527" t="s">
        <v>1976</v>
      </c>
    </row>
    <row r="5528" spans="1:1" x14ac:dyDescent="0.3">
      <c r="A5528" t="s">
        <v>1976</v>
      </c>
    </row>
    <row r="5529" spans="1:1" x14ac:dyDescent="0.3">
      <c r="A5529" t="s">
        <v>1976</v>
      </c>
    </row>
    <row r="5531" spans="1:1" x14ac:dyDescent="0.3">
      <c r="A5531" t="s">
        <v>591</v>
      </c>
    </row>
    <row r="5532" spans="1:1" x14ac:dyDescent="0.3">
      <c r="A5532" t="s">
        <v>757</v>
      </c>
    </row>
    <row r="5533" spans="1:1" x14ac:dyDescent="0.3">
      <c r="A5533" t="s">
        <v>881</v>
      </c>
    </row>
    <row r="5534" spans="1:1" x14ac:dyDescent="0.3">
      <c r="A5534" t="s">
        <v>882</v>
      </c>
    </row>
    <row r="5535" spans="1:1" x14ac:dyDescent="0.3">
      <c r="A5535" t="s">
        <v>760</v>
      </c>
    </row>
    <row r="5536" spans="1:1" x14ac:dyDescent="0.3">
      <c r="A5536" t="s">
        <v>788</v>
      </c>
    </row>
    <row r="5537" spans="1:1" x14ac:dyDescent="0.3">
      <c r="A5537">
        <f>-3.17 -3.167 -3.164 -3.161 -3.158 -3.155 -3.152 -3.149 -3.146 -3.143 -3.14</f>
        <v>-34.704999999999998</v>
      </c>
    </row>
    <row r="5538" spans="1:1" x14ac:dyDescent="0.3">
      <c r="A5538" t="s">
        <v>846</v>
      </c>
    </row>
    <row r="5539" spans="1:1" x14ac:dyDescent="0.3">
      <c r="A5539">
        <f>-0.321  -0.322  -0.323  -0.323  -0.322  -0.322  -0.321  -0.32  -0.319  -0.318  -0.316</f>
        <v>-3.5269999999999997</v>
      </c>
    </row>
    <row r="5540" spans="1:1" x14ac:dyDescent="0.3">
      <c r="A5540">
        <f>-1.321  -1.32  -1.321  -1.321  -1.321  -1.321  -1.321  -1.322  -1.322  -1.322  -1.322</f>
        <v>-14.533999999999995</v>
      </c>
    </row>
    <row r="5541" spans="1:1" x14ac:dyDescent="0.3">
      <c r="A5541">
        <f>-2.316  -2.316  -2.316  -2.316  -2.316  -2.316  -2.317  -2.317  -2.317  -2.317  -2.317</f>
        <v>-25.480999999999998</v>
      </c>
    </row>
    <row r="5542" spans="1:1" x14ac:dyDescent="0.3">
      <c r="A5542">
        <f>-3.047  -3.047  -3.046  -3.045  -3.046  -3.046  -3.045  -3.044  -3.042  -3.04  -3.038</f>
        <v>-33.485999999999997</v>
      </c>
    </row>
    <row r="5543" spans="1:1" x14ac:dyDescent="0.3">
      <c r="A5543">
        <f>-3.17  -3.167  -3.164  -3.161  -3.158  -3.155  -3.152  -3.149  -3.146  -3.143  -3.14</f>
        <v>-34.704999999999998</v>
      </c>
    </row>
    <row r="5545" spans="1:1" x14ac:dyDescent="0.3">
      <c r="A5545" t="s">
        <v>847</v>
      </c>
    </row>
    <row r="5546" spans="1:1" x14ac:dyDescent="0.3">
      <c r="A5546" t="s">
        <v>2471</v>
      </c>
    </row>
    <row r="5547" spans="1:1" x14ac:dyDescent="0.3">
      <c r="A5547" t="s">
        <v>2530</v>
      </c>
    </row>
    <row r="5548" spans="1:1" x14ac:dyDescent="0.3">
      <c r="A5548" t="s">
        <v>2531</v>
      </c>
    </row>
    <row r="5549" spans="1:1" x14ac:dyDescent="0.3">
      <c r="A5549" t="s">
        <v>2376</v>
      </c>
    </row>
    <row r="5550" spans="1:1" x14ac:dyDescent="0.3">
      <c r="A5550" t="s">
        <v>2532</v>
      </c>
    </row>
    <row r="5552" spans="1:1" x14ac:dyDescent="0.3">
      <c r="A5552" t="s">
        <v>848</v>
      </c>
    </row>
    <row r="5553" spans="1:1" x14ac:dyDescent="0.3">
      <c r="A5553" t="s">
        <v>2473</v>
      </c>
    </row>
    <row r="5554" spans="1:1" x14ac:dyDescent="0.3">
      <c r="A5554" t="s">
        <v>874</v>
      </c>
    </row>
    <row r="5555" spans="1:1" x14ac:dyDescent="0.3">
      <c r="A5555" t="s">
        <v>875</v>
      </c>
    </row>
    <row r="5556" spans="1:1" x14ac:dyDescent="0.3">
      <c r="A5556" t="s">
        <v>2378</v>
      </c>
    </row>
    <row r="5557" spans="1:1" x14ac:dyDescent="0.3">
      <c r="A5557" t="s">
        <v>2379</v>
      </c>
    </row>
    <row r="5559" spans="1:1" x14ac:dyDescent="0.3">
      <c r="A5559" t="s">
        <v>771</v>
      </c>
    </row>
    <row r="5560" spans="1:1" x14ac:dyDescent="0.3">
      <c r="A5560" t="s">
        <v>2380</v>
      </c>
    </row>
    <row r="5561" spans="1:1" x14ac:dyDescent="0.3">
      <c r="A5561" t="s">
        <v>2380</v>
      </c>
    </row>
    <row r="5562" spans="1:1" x14ac:dyDescent="0.3">
      <c r="A5562" t="s">
        <v>2380</v>
      </c>
    </row>
    <row r="5563" spans="1:1" x14ac:dyDescent="0.3">
      <c r="A5563" t="s">
        <v>2380</v>
      </c>
    </row>
    <row r="5564" spans="1:1" x14ac:dyDescent="0.3">
      <c r="A5564" t="s">
        <v>2380</v>
      </c>
    </row>
    <row r="5566" spans="1:1" x14ac:dyDescent="0.3">
      <c r="A5566" t="s">
        <v>592</v>
      </c>
    </row>
    <row r="5567" spans="1:1" x14ac:dyDescent="0.3">
      <c r="A5567" t="s">
        <v>757</v>
      </c>
    </row>
    <row r="5568" spans="1:1" x14ac:dyDescent="0.3">
      <c r="A5568" t="s">
        <v>881</v>
      </c>
    </row>
    <row r="5569" spans="1:1" x14ac:dyDescent="0.3">
      <c r="A5569" t="s">
        <v>882</v>
      </c>
    </row>
    <row r="5570" spans="1:1" x14ac:dyDescent="0.3">
      <c r="A5570" t="s">
        <v>760</v>
      </c>
    </row>
    <row r="5571" spans="1:1" x14ac:dyDescent="0.3">
      <c r="A5571">
        <f>-3.16 -0.003</f>
        <v>-3.1630000000000003</v>
      </c>
    </row>
    <row r="5572" spans="1:1" x14ac:dyDescent="0.3">
      <c r="A5572">
        <f>-3.16 -3.163 -3.166 -3.169 -3.172 -3.175 -3.178 -3.181 -3.184 -3.187 -3.19</f>
        <v>-34.925000000000004</v>
      </c>
    </row>
    <row r="5573" spans="1:1" x14ac:dyDescent="0.3">
      <c r="A5573" t="s">
        <v>846</v>
      </c>
    </row>
    <row r="5574" spans="1:1" x14ac:dyDescent="0.3">
      <c r="A5574">
        <f>-0.321  -0.322  -0.323  -0.323  -0.322  -0.322  -0.321  -0.32  -0.319  -0.318  -0.316</f>
        <v>-3.5269999999999997</v>
      </c>
    </row>
    <row r="5575" spans="1:1" x14ac:dyDescent="0.3">
      <c r="A5575">
        <f>-1.321  -1.321  -1.321  -1.321  -1.321  -1.321  -1.321  -1.322  -1.322  -1.322  -1.322</f>
        <v>-14.534999999999997</v>
      </c>
    </row>
    <row r="5576" spans="1:1" x14ac:dyDescent="0.3">
      <c r="A5576">
        <f>-2.316  -2.316  -2.316  -2.316  -2.316  -2.317  -2.317  -2.317  -2.317  -2.317  -2.317</f>
        <v>-25.481999999999999</v>
      </c>
    </row>
    <row r="5577" spans="1:1" x14ac:dyDescent="0.3">
      <c r="A5577">
        <f>-3.04  -3.04  -3.039  -3.039  -3.038  -3.037  -3.038  -3.04  -3.042  -3.044  -3.046</f>
        <v>-33.443000000000005</v>
      </c>
    </row>
    <row r="5578" spans="1:1" x14ac:dyDescent="0.3">
      <c r="A5578">
        <f>-3.16  -3.163  -3.166  -3.169  -3.172  -3.175  -3.178  -3.181  -3.184  -3.187  -3.19</f>
        <v>-34.925000000000004</v>
      </c>
    </row>
    <row r="5580" spans="1:1" x14ac:dyDescent="0.3">
      <c r="A5580" t="s">
        <v>847</v>
      </c>
    </row>
    <row r="5581" spans="1:1" x14ac:dyDescent="0.3">
      <c r="A5581" t="s">
        <v>2471</v>
      </c>
    </row>
    <row r="5582" spans="1:1" x14ac:dyDescent="0.3">
      <c r="A5582" t="s">
        <v>2509</v>
      </c>
    </row>
    <row r="5583" spans="1:1" x14ac:dyDescent="0.3">
      <c r="A5583" t="s">
        <v>2444</v>
      </c>
    </row>
    <row r="5584" spans="1:1" x14ac:dyDescent="0.3">
      <c r="A5584" t="s">
        <v>2467</v>
      </c>
    </row>
    <row r="5585" spans="1:1" x14ac:dyDescent="0.3">
      <c r="A5585" t="s">
        <v>2468</v>
      </c>
    </row>
    <row r="5587" spans="1:1" x14ac:dyDescent="0.3">
      <c r="A5587" t="s">
        <v>848</v>
      </c>
    </row>
    <row r="5588" spans="1:1" x14ac:dyDescent="0.3">
      <c r="A5588" t="s">
        <v>2473</v>
      </c>
    </row>
    <row r="5589" spans="1:1" x14ac:dyDescent="0.3">
      <c r="A5589" t="s">
        <v>874</v>
      </c>
    </row>
    <row r="5590" spans="1:1" x14ac:dyDescent="0.3">
      <c r="A5590" t="s">
        <v>875</v>
      </c>
    </row>
    <row r="5591" spans="1:1" x14ac:dyDescent="0.3">
      <c r="A5591" t="s">
        <v>2384</v>
      </c>
    </row>
    <row r="5592" spans="1:1" x14ac:dyDescent="0.3">
      <c r="A5592" t="s">
        <v>2385</v>
      </c>
    </row>
    <row r="5594" spans="1:1" x14ac:dyDescent="0.3">
      <c r="A5594" t="s">
        <v>771</v>
      </c>
    </row>
    <row r="5595" spans="1:1" x14ac:dyDescent="0.3">
      <c r="A5595" t="s">
        <v>2386</v>
      </c>
    </row>
    <row r="5596" spans="1:1" x14ac:dyDescent="0.3">
      <c r="A5596" t="s">
        <v>2386</v>
      </c>
    </row>
    <row r="5597" spans="1:1" x14ac:dyDescent="0.3">
      <c r="A5597" t="s">
        <v>2386</v>
      </c>
    </row>
    <row r="5598" spans="1:1" x14ac:dyDescent="0.3">
      <c r="A5598" t="s">
        <v>2386</v>
      </c>
    </row>
    <row r="5599" spans="1:1" x14ac:dyDescent="0.3">
      <c r="A5599" t="s">
        <v>2386</v>
      </c>
    </row>
    <row r="5601" spans="1:1" x14ac:dyDescent="0.3">
      <c r="A5601" t="s">
        <v>593</v>
      </c>
    </row>
    <row r="5602" spans="1:1" x14ac:dyDescent="0.3">
      <c r="A5602" t="s">
        <v>757</v>
      </c>
    </row>
    <row r="5603" spans="1:1" x14ac:dyDescent="0.3">
      <c r="A5603" t="s">
        <v>881</v>
      </c>
    </row>
    <row r="5604" spans="1:1" x14ac:dyDescent="0.3">
      <c r="A5604" t="s">
        <v>882</v>
      </c>
    </row>
    <row r="5605" spans="1:1" x14ac:dyDescent="0.3">
      <c r="A5605" t="s">
        <v>760</v>
      </c>
    </row>
    <row r="5606" spans="1:1" x14ac:dyDescent="0.3">
      <c r="A5606" t="s">
        <v>789</v>
      </c>
    </row>
    <row r="5607" spans="1:1" x14ac:dyDescent="0.3">
      <c r="A5607">
        <f>-3.16 -3.16 -3.16 -3.16 -3.16 -3.16 -3.16 -3.16 -3.16 -3.16 -3.16</f>
        <v>-34.760000000000005</v>
      </c>
    </row>
    <row r="5608" spans="1:1" x14ac:dyDescent="0.3">
      <c r="A5608" t="s">
        <v>846</v>
      </c>
    </row>
    <row r="5609" spans="1:1" x14ac:dyDescent="0.3">
      <c r="A5609">
        <f>-0.321  -0.322  -0.323  -0.323  -0.322  -0.322  -0.321  -0.32  -0.319  -0.318  -0.316</f>
        <v>-3.5269999999999997</v>
      </c>
    </row>
    <row r="5610" spans="1:1" x14ac:dyDescent="0.3">
      <c r="A5610">
        <f>-1.321  -1.32  -1.321  -1.321  -1.321  -1.321  -1.321  -1.322  -1.322  -1.322  -1.322</f>
        <v>-14.533999999999995</v>
      </c>
    </row>
    <row r="5611" spans="1:1" x14ac:dyDescent="0.3">
      <c r="A5611">
        <f>-2.316  -2.316  -2.316  -2.316  -2.316  -2.316  -2.317  -2.317  -2.317  -2.317  -2.317</f>
        <v>-25.480999999999998</v>
      </c>
    </row>
    <row r="5612" spans="1:1" x14ac:dyDescent="0.3">
      <c r="A5612">
        <f>-3.04  -3.04  -3.039  -3.039  -3.038  -3.038  -3.038  -3.039  -3.039  -3.039  -3.039</f>
        <v>-33.428000000000004</v>
      </c>
    </row>
    <row r="5613" spans="1:1" x14ac:dyDescent="0.3">
      <c r="A5613">
        <f>-3.16  -3.16  -3.16  -3.16  -3.16  -3.16  -3.16  -3.16  -3.16  -3.16  -3.16</f>
        <v>-34.760000000000005</v>
      </c>
    </row>
    <row r="5615" spans="1:1" x14ac:dyDescent="0.3">
      <c r="A5615" t="s">
        <v>847</v>
      </c>
    </row>
    <row r="5616" spans="1:1" x14ac:dyDescent="0.3">
      <c r="A5616" t="s">
        <v>2471</v>
      </c>
    </row>
    <row r="5617" spans="1:1" x14ac:dyDescent="0.3">
      <c r="A5617" t="s">
        <v>2503</v>
      </c>
    </row>
    <row r="5618" spans="1:1" x14ac:dyDescent="0.3">
      <c r="A5618" t="s">
        <v>2533</v>
      </c>
    </row>
    <row r="5619" spans="1:1" x14ac:dyDescent="0.3">
      <c r="A5619" t="s">
        <v>2534</v>
      </c>
    </row>
    <row r="5620" spans="1:1" x14ac:dyDescent="0.3">
      <c r="A5620" t="s">
        <v>2535</v>
      </c>
    </row>
    <row r="5622" spans="1:1" x14ac:dyDescent="0.3">
      <c r="A5622" t="s">
        <v>848</v>
      </c>
    </row>
    <row r="5623" spans="1:1" x14ac:dyDescent="0.3">
      <c r="A5623" t="s">
        <v>2473</v>
      </c>
    </row>
    <row r="5624" spans="1:1" x14ac:dyDescent="0.3">
      <c r="A5624" t="s">
        <v>874</v>
      </c>
    </row>
    <row r="5625" spans="1:1" x14ac:dyDescent="0.3">
      <c r="A5625" t="s">
        <v>875</v>
      </c>
    </row>
    <row r="5626" spans="1:1" x14ac:dyDescent="0.3">
      <c r="A5626" t="s">
        <v>2389</v>
      </c>
    </row>
    <row r="5627" spans="1:1" x14ac:dyDescent="0.3">
      <c r="A5627" t="s">
        <v>2390</v>
      </c>
    </row>
    <row r="5629" spans="1:1" x14ac:dyDescent="0.3">
      <c r="A5629" t="s">
        <v>771</v>
      </c>
    </row>
    <row r="5630" spans="1:1" x14ac:dyDescent="0.3">
      <c r="A5630" t="s">
        <v>1976</v>
      </c>
    </row>
    <row r="5631" spans="1:1" x14ac:dyDescent="0.3">
      <c r="A5631" t="s">
        <v>1976</v>
      </c>
    </row>
    <row r="5632" spans="1:1" x14ac:dyDescent="0.3">
      <c r="A5632" t="s">
        <v>1976</v>
      </c>
    </row>
    <row r="5633" spans="1:1" x14ac:dyDescent="0.3">
      <c r="A5633" t="s">
        <v>1976</v>
      </c>
    </row>
    <row r="5634" spans="1:1" x14ac:dyDescent="0.3">
      <c r="A5634" t="s">
        <v>1976</v>
      </c>
    </row>
    <row r="5636" spans="1:1" x14ac:dyDescent="0.3">
      <c r="A5636" t="s">
        <v>594</v>
      </c>
    </row>
    <row r="5637" spans="1:1" x14ac:dyDescent="0.3">
      <c r="A5637" t="s">
        <v>757</v>
      </c>
    </row>
    <row r="5638" spans="1:1" x14ac:dyDescent="0.3">
      <c r="A5638" t="s">
        <v>881</v>
      </c>
    </row>
    <row r="5639" spans="1:1" x14ac:dyDescent="0.3">
      <c r="A5639" t="s">
        <v>882</v>
      </c>
    </row>
    <row r="5640" spans="1:1" x14ac:dyDescent="0.3">
      <c r="A5640" t="s">
        <v>760</v>
      </c>
    </row>
    <row r="5641" spans="1:1" x14ac:dyDescent="0.3">
      <c r="A5641" t="s">
        <v>790</v>
      </c>
    </row>
    <row r="5642" spans="1:1" x14ac:dyDescent="0.3">
      <c r="A5642">
        <f>-3.16 -3.157 -3.154 -3.151 -3.148 -3.145 -3.142 -3.139 -3.136 -3.133 -3.13</f>
        <v>-34.594999999999999</v>
      </c>
    </row>
    <row r="5643" spans="1:1" x14ac:dyDescent="0.3">
      <c r="A5643" t="s">
        <v>846</v>
      </c>
    </row>
    <row r="5644" spans="1:1" x14ac:dyDescent="0.3">
      <c r="A5644">
        <f>-0.321  -0.322  -0.323  -0.323  -0.322  -0.322  -0.321  -0.32  -0.319  -0.318  -0.316</f>
        <v>-3.5269999999999997</v>
      </c>
    </row>
    <row r="5645" spans="1:1" x14ac:dyDescent="0.3">
      <c r="A5645">
        <f>-1.321  -1.32  -1.321  -1.321  -1.321  -1.321  -1.321  -1.322  -1.322  -1.322  -1.322</f>
        <v>-14.533999999999995</v>
      </c>
    </row>
    <row r="5646" spans="1:1" x14ac:dyDescent="0.3">
      <c r="A5646">
        <f>-2.316  -2.316  -2.316  -2.316  -2.316  -2.316  -2.317  -2.317  -2.317  -2.317  -2.317</f>
        <v>-25.480999999999998</v>
      </c>
    </row>
    <row r="5647" spans="1:1" x14ac:dyDescent="0.3">
      <c r="A5647">
        <f>-3.04  -3.04  -3.039  -3.038  -3.039  -3.039  -3.038  -3.037  -3.035  -3.033  -3.031</f>
        <v>-33.408999999999999</v>
      </c>
    </row>
    <row r="5648" spans="1:1" x14ac:dyDescent="0.3">
      <c r="A5648">
        <f>-3.16  -3.157  -3.154  -3.151  -3.148  -3.145  -3.142  -3.139  -3.136  -3.133  -3.13</f>
        <v>-34.594999999999999</v>
      </c>
    </row>
    <row r="5650" spans="1:1" x14ac:dyDescent="0.3">
      <c r="A5650" t="s">
        <v>847</v>
      </c>
    </row>
    <row r="5651" spans="1:1" x14ac:dyDescent="0.3">
      <c r="A5651" t="s">
        <v>2471</v>
      </c>
    </row>
    <row r="5652" spans="1:1" x14ac:dyDescent="0.3">
      <c r="A5652" t="s">
        <v>2536</v>
      </c>
    </row>
    <row r="5653" spans="1:1" x14ac:dyDescent="0.3">
      <c r="A5653" t="s">
        <v>2537</v>
      </c>
    </row>
    <row r="5654" spans="1:1" x14ac:dyDescent="0.3">
      <c r="A5654" t="s">
        <v>2392</v>
      </c>
    </row>
    <row r="5655" spans="1:1" x14ac:dyDescent="0.3">
      <c r="A5655" t="s">
        <v>2393</v>
      </c>
    </row>
    <row r="5657" spans="1:1" x14ac:dyDescent="0.3">
      <c r="A5657" t="s">
        <v>848</v>
      </c>
    </row>
    <row r="5658" spans="1:1" x14ac:dyDescent="0.3">
      <c r="A5658" t="s">
        <v>2473</v>
      </c>
    </row>
    <row r="5659" spans="1:1" x14ac:dyDescent="0.3">
      <c r="A5659" t="s">
        <v>874</v>
      </c>
    </row>
    <row r="5660" spans="1:1" x14ac:dyDescent="0.3">
      <c r="A5660" t="s">
        <v>875</v>
      </c>
    </row>
    <row r="5661" spans="1:1" x14ac:dyDescent="0.3">
      <c r="A5661" t="s">
        <v>2395</v>
      </c>
    </row>
    <row r="5662" spans="1:1" x14ac:dyDescent="0.3">
      <c r="A5662" t="s">
        <v>2396</v>
      </c>
    </row>
    <row r="5664" spans="1:1" x14ac:dyDescent="0.3">
      <c r="A5664" t="s">
        <v>771</v>
      </c>
    </row>
    <row r="5665" spans="1:1" x14ac:dyDescent="0.3">
      <c r="A5665" t="s">
        <v>2397</v>
      </c>
    </row>
    <row r="5666" spans="1:1" x14ac:dyDescent="0.3">
      <c r="A5666" t="s">
        <v>2397</v>
      </c>
    </row>
    <row r="5667" spans="1:1" x14ac:dyDescent="0.3">
      <c r="A5667" t="s">
        <v>2397</v>
      </c>
    </row>
    <row r="5668" spans="1:1" x14ac:dyDescent="0.3">
      <c r="A5668" t="s">
        <v>2397</v>
      </c>
    </row>
    <row r="5669" spans="1:1" x14ac:dyDescent="0.3">
      <c r="A5669" t="s">
        <v>2397</v>
      </c>
    </row>
    <row r="5671" spans="1:1" x14ac:dyDescent="0.3">
      <c r="A5671" t="s">
        <v>595</v>
      </c>
    </row>
    <row r="5672" spans="1:1" x14ac:dyDescent="0.3">
      <c r="A5672" t="s">
        <v>757</v>
      </c>
    </row>
    <row r="5673" spans="1:1" x14ac:dyDescent="0.3">
      <c r="A5673" t="s">
        <v>883</v>
      </c>
    </row>
    <row r="5674" spans="1:1" x14ac:dyDescent="0.3">
      <c r="A5674" t="s">
        <v>884</v>
      </c>
    </row>
    <row r="5675" spans="1:1" x14ac:dyDescent="0.3">
      <c r="A5675" t="s">
        <v>760</v>
      </c>
    </row>
    <row r="5676" spans="1:1" x14ac:dyDescent="0.3">
      <c r="A5676">
        <f>-3.24 -0.003</f>
        <v>-3.2430000000000003</v>
      </c>
    </row>
    <row r="5677" spans="1:1" x14ac:dyDescent="0.3">
      <c r="A5677">
        <f>-3.24 -3.243 -3.246 -3.249 -3.252 -3.255 -3.258 -3.261 -3.264 -3.267 -3.27</f>
        <v>-35.805</v>
      </c>
    </row>
    <row r="5678" spans="1:1" x14ac:dyDescent="0.3">
      <c r="A5678" t="s">
        <v>846</v>
      </c>
    </row>
    <row r="5679" spans="1:1" x14ac:dyDescent="0.3">
      <c r="A5679">
        <f>-0.274  -0.278  -0.281  -0.283  -0.285  -0.287  -0.289  -0.291  -0.292  -0.294  -0.295</f>
        <v>-3.1489999999999996</v>
      </c>
    </row>
    <row r="5680" spans="1:1" x14ac:dyDescent="0.3">
      <c r="A5680">
        <f>-1.274  -1.274  -1.274  -1.273  -1.273  -1.274  -1.275  -1.276  -1.277  -1.279  -1.28</f>
        <v>-14.028999999999998</v>
      </c>
    </row>
    <row r="5681" spans="1:1" x14ac:dyDescent="0.3">
      <c r="A5681">
        <f>-2.271  -2.271  -2.271  -2.271  -2.271  -2.271  -2.271  -2.271  -2.271  -2.271  -2.271</f>
        <v>-24.981000000000005</v>
      </c>
    </row>
    <row r="5682" spans="1:1" x14ac:dyDescent="0.3">
      <c r="A5682">
        <f>-3.07  -3.07  -3.069  -3.069  -3.068  -3.067  -3.068  -3.068  -3.07  -3.071  -3.072</f>
        <v>-33.762</v>
      </c>
    </row>
    <row r="5683" spans="1:1" x14ac:dyDescent="0.3">
      <c r="A5683">
        <f>-3.24  -3.243  -3.246  -3.249  -3.252  -3.255  -3.258  -3.261  -3.264  -3.267  -3.27</f>
        <v>-35.805</v>
      </c>
    </row>
    <row r="5685" spans="1:1" x14ac:dyDescent="0.3">
      <c r="A5685" t="s">
        <v>847</v>
      </c>
    </row>
    <row r="5686" spans="1:1" x14ac:dyDescent="0.3">
      <c r="A5686" t="s">
        <v>2538</v>
      </c>
    </row>
    <row r="5687" spans="1:1" x14ac:dyDescent="0.3">
      <c r="A5687" t="s">
        <v>2539</v>
      </c>
    </row>
    <row r="5688" spans="1:1" x14ac:dyDescent="0.3">
      <c r="A5688" t="s">
        <v>2540</v>
      </c>
    </row>
    <row r="5689" spans="1:1" x14ac:dyDescent="0.3">
      <c r="A5689" t="s">
        <v>2541</v>
      </c>
    </row>
    <row r="5690" spans="1:1" x14ac:dyDescent="0.3">
      <c r="A5690" t="s">
        <v>2542</v>
      </c>
    </row>
    <row r="5692" spans="1:1" x14ac:dyDescent="0.3">
      <c r="A5692" t="s">
        <v>848</v>
      </c>
    </row>
    <row r="5693" spans="1:1" x14ac:dyDescent="0.3">
      <c r="A5693" t="s">
        <v>2543</v>
      </c>
    </row>
    <row r="5694" spans="1:1" x14ac:dyDescent="0.3">
      <c r="A5694" t="s">
        <v>893</v>
      </c>
    </row>
    <row r="5695" spans="1:1" x14ac:dyDescent="0.3">
      <c r="A5695" t="s">
        <v>894</v>
      </c>
    </row>
    <row r="5696" spans="1:1" x14ac:dyDescent="0.3">
      <c r="A5696" t="s">
        <v>2544</v>
      </c>
    </row>
    <row r="5697" spans="1:1" x14ac:dyDescent="0.3">
      <c r="A5697" t="s">
        <v>2545</v>
      </c>
    </row>
    <row r="5699" spans="1:1" x14ac:dyDescent="0.3">
      <c r="A5699" t="s">
        <v>771</v>
      </c>
    </row>
    <row r="5700" spans="1:1" x14ac:dyDescent="0.3">
      <c r="A5700" t="s">
        <v>2546</v>
      </c>
    </row>
    <row r="5701" spans="1:1" x14ac:dyDescent="0.3">
      <c r="A5701" t="s">
        <v>2546</v>
      </c>
    </row>
    <row r="5702" spans="1:1" x14ac:dyDescent="0.3">
      <c r="A5702" t="s">
        <v>2546</v>
      </c>
    </row>
    <row r="5703" spans="1:1" x14ac:dyDescent="0.3">
      <c r="A5703" t="s">
        <v>2546</v>
      </c>
    </row>
    <row r="5704" spans="1:1" x14ac:dyDescent="0.3">
      <c r="A5704" t="s">
        <v>2546</v>
      </c>
    </row>
    <row r="5706" spans="1:1" x14ac:dyDescent="0.3">
      <c r="A5706" t="s">
        <v>596</v>
      </c>
    </row>
    <row r="5707" spans="1:1" x14ac:dyDescent="0.3">
      <c r="A5707" t="s">
        <v>757</v>
      </c>
    </row>
    <row r="5708" spans="1:1" x14ac:dyDescent="0.3">
      <c r="A5708" t="s">
        <v>883</v>
      </c>
    </row>
    <row r="5709" spans="1:1" x14ac:dyDescent="0.3">
      <c r="A5709" t="s">
        <v>884</v>
      </c>
    </row>
    <row r="5710" spans="1:1" x14ac:dyDescent="0.3">
      <c r="A5710" t="s">
        <v>760</v>
      </c>
    </row>
    <row r="5711" spans="1:1" x14ac:dyDescent="0.3">
      <c r="A5711" t="s">
        <v>773</v>
      </c>
    </row>
    <row r="5712" spans="1:1" x14ac:dyDescent="0.3">
      <c r="A5712">
        <f>-3.24 -3.24 -3.24 -3.24 -3.24 -3.24 -3.24 -3.24 -3.24 -3.24 -3.24</f>
        <v>-35.640000000000015</v>
      </c>
    </row>
    <row r="5713" spans="1:1" x14ac:dyDescent="0.3">
      <c r="A5713" t="s">
        <v>846</v>
      </c>
    </row>
    <row r="5714" spans="1:1" x14ac:dyDescent="0.3">
      <c r="A5714">
        <f>-0.274  -0.278  -0.281  -0.283  -0.286  -0.287  -0.289  -0.291  -0.292  -0.294  -0.295</f>
        <v>-3.15</v>
      </c>
    </row>
    <row r="5715" spans="1:1" x14ac:dyDescent="0.3">
      <c r="A5715">
        <f>-1.274  -1.273  -1.274  -1.273  -1.273  -1.274  -1.275  -1.276  -1.277  -1.279  -1.28</f>
        <v>-14.027999999999997</v>
      </c>
    </row>
    <row r="5716" spans="1:1" x14ac:dyDescent="0.3">
      <c r="A5716">
        <f>-2.271  -2.271  -2.271  -2.271  -2.271  -2.271  -2.271  -2.271  -2.271  -2.271  -2.271</f>
        <v>-24.981000000000005</v>
      </c>
    </row>
    <row r="5717" spans="1:1" x14ac:dyDescent="0.3">
      <c r="A5717">
        <f>-3.07  -3.07  -3.069  -3.068  -3.068  -3.068  -3.068  -3.068  -3.068  -3.068  -3.068</f>
        <v>-33.753000000000007</v>
      </c>
    </row>
    <row r="5718" spans="1:1" x14ac:dyDescent="0.3">
      <c r="A5718">
        <f>-3.24  -3.24  -3.24  -3.24  -3.24  -3.24  -3.24  -3.24  -3.24  -3.24  -3.24</f>
        <v>-35.640000000000015</v>
      </c>
    </row>
    <row r="5720" spans="1:1" x14ac:dyDescent="0.3">
      <c r="A5720" t="s">
        <v>847</v>
      </c>
    </row>
    <row r="5721" spans="1:1" x14ac:dyDescent="0.3">
      <c r="A5721" t="s">
        <v>2538</v>
      </c>
    </row>
    <row r="5722" spans="1:1" x14ac:dyDescent="0.3">
      <c r="A5722" t="s">
        <v>2547</v>
      </c>
    </row>
    <row r="5723" spans="1:1" x14ac:dyDescent="0.3">
      <c r="A5723" t="s">
        <v>2548</v>
      </c>
    </row>
    <row r="5724" spans="1:1" x14ac:dyDescent="0.3">
      <c r="A5724" t="s">
        <v>890</v>
      </c>
    </row>
    <row r="5725" spans="1:1" x14ac:dyDescent="0.3">
      <c r="A5725" t="s">
        <v>891</v>
      </c>
    </row>
    <row r="5727" spans="1:1" x14ac:dyDescent="0.3">
      <c r="A5727" t="s">
        <v>848</v>
      </c>
    </row>
    <row r="5728" spans="1:1" x14ac:dyDescent="0.3">
      <c r="A5728" t="s">
        <v>2543</v>
      </c>
    </row>
    <row r="5729" spans="1:1" x14ac:dyDescent="0.3">
      <c r="A5729" t="s">
        <v>893</v>
      </c>
    </row>
    <row r="5730" spans="1:1" x14ac:dyDescent="0.3">
      <c r="A5730" t="s">
        <v>894</v>
      </c>
    </row>
    <row r="5731" spans="1:1" x14ac:dyDescent="0.3">
      <c r="A5731" t="s">
        <v>895</v>
      </c>
    </row>
    <row r="5732" spans="1:1" x14ac:dyDescent="0.3">
      <c r="A5732" t="s">
        <v>896</v>
      </c>
    </row>
    <row r="5734" spans="1:1" x14ac:dyDescent="0.3">
      <c r="A5734" t="s">
        <v>771</v>
      </c>
    </row>
    <row r="5735" spans="1:1" x14ac:dyDescent="0.3">
      <c r="A5735" t="s">
        <v>897</v>
      </c>
    </row>
    <row r="5736" spans="1:1" x14ac:dyDescent="0.3">
      <c r="A5736" t="s">
        <v>897</v>
      </c>
    </row>
    <row r="5737" spans="1:1" x14ac:dyDescent="0.3">
      <c r="A5737" t="s">
        <v>897</v>
      </c>
    </row>
    <row r="5738" spans="1:1" x14ac:dyDescent="0.3">
      <c r="A5738" t="s">
        <v>897</v>
      </c>
    </row>
    <row r="5739" spans="1:1" x14ac:dyDescent="0.3">
      <c r="A5739" t="s">
        <v>897</v>
      </c>
    </row>
    <row r="5741" spans="1:1" x14ac:dyDescent="0.3">
      <c r="A5741" t="s">
        <v>597</v>
      </c>
    </row>
    <row r="5742" spans="1:1" x14ac:dyDescent="0.3">
      <c r="A5742" t="s">
        <v>757</v>
      </c>
    </row>
    <row r="5743" spans="1:1" x14ac:dyDescent="0.3">
      <c r="A5743" t="s">
        <v>883</v>
      </c>
    </row>
    <row r="5744" spans="1:1" x14ac:dyDescent="0.3">
      <c r="A5744" t="s">
        <v>884</v>
      </c>
    </row>
    <row r="5745" spans="1:1" x14ac:dyDescent="0.3">
      <c r="A5745" t="s">
        <v>760</v>
      </c>
    </row>
    <row r="5746" spans="1:1" x14ac:dyDescent="0.3">
      <c r="A5746" t="s">
        <v>774</v>
      </c>
    </row>
    <row r="5747" spans="1:1" x14ac:dyDescent="0.3">
      <c r="A5747">
        <f>-3.24 -3.237 -3.234 -3.231 -3.228 -3.225 -3.222 -3.219 -3.216 -3.213 -3.21</f>
        <v>-35.475000000000009</v>
      </c>
    </row>
    <row r="5748" spans="1:1" x14ac:dyDescent="0.3">
      <c r="A5748" t="s">
        <v>846</v>
      </c>
    </row>
    <row r="5749" spans="1:1" x14ac:dyDescent="0.3">
      <c r="A5749">
        <f>-0.274  -0.278  -0.281  -0.283  -0.286  -0.287  -0.289  -0.29  -0.292  -0.294  -0.295</f>
        <v>-3.1489999999999996</v>
      </c>
    </row>
    <row r="5750" spans="1:1" x14ac:dyDescent="0.3">
      <c r="A5750">
        <f>-1.274  -1.273  -1.274  -1.273  -1.273  -1.274  -1.275  -1.276  -1.277  -1.279  -1.28</f>
        <v>-14.027999999999997</v>
      </c>
    </row>
    <row r="5751" spans="1:1" x14ac:dyDescent="0.3">
      <c r="A5751">
        <f>-2.271  -2.271  -2.271  -2.271  -2.271  -2.271  -2.271  -2.271  -2.271  -2.271  -2.271</f>
        <v>-24.981000000000005</v>
      </c>
    </row>
    <row r="5752" spans="1:1" x14ac:dyDescent="0.3">
      <c r="A5752">
        <f>-3.07  -3.07  -3.069  -3.068  -3.068  -3.069  -3.068  -3.067  -3.066  -3.064  -3.062</f>
        <v>-33.741</v>
      </c>
    </row>
    <row r="5753" spans="1:1" x14ac:dyDescent="0.3">
      <c r="A5753">
        <f>-3.24  -3.237  -3.234  -3.231  -3.228  -3.225  -3.222  -3.219  -3.216  -3.213  -3.21</f>
        <v>-35.475000000000009</v>
      </c>
    </row>
    <row r="5755" spans="1:1" x14ac:dyDescent="0.3">
      <c r="A5755" t="s">
        <v>847</v>
      </c>
    </row>
    <row r="5756" spans="1:1" x14ac:dyDescent="0.3">
      <c r="A5756" t="s">
        <v>2538</v>
      </c>
    </row>
    <row r="5757" spans="1:1" x14ac:dyDescent="0.3">
      <c r="A5757" t="s">
        <v>2549</v>
      </c>
    </row>
    <row r="5758" spans="1:1" x14ac:dyDescent="0.3">
      <c r="A5758" t="s">
        <v>2550</v>
      </c>
    </row>
    <row r="5759" spans="1:1" x14ac:dyDescent="0.3">
      <c r="A5759" t="s">
        <v>2551</v>
      </c>
    </row>
    <row r="5760" spans="1:1" x14ac:dyDescent="0.3">
      <c r="A5760" t="s">
        <v>2552</v>
      </c>
    </row>
    <row r="5762" spans="1:1" x14ac:dyDescent="0.3">
      <c r="A5762" t="s">
        <v>848</v>
      </c>
    </row>
    <row r="5763" spans="1:1" x14ac:dyDescent="0.3">
      <c r="A5763" t="s">
        <v>2543</v>
      </c>
    </row>
    <row r="5764" spans="1:1" x14ac:dyDescent="0.3">
      <c r="A5764" t="s">
        <v>893</v>
      </c>
    </row>
    <row r="5765" spans="1:1" x14ac:dyDescent="0.3">
      <c r="A5765" t="s">
        <v>894</v>
      </c>
    </row>
    <row r="5766" spans="1:1" x14ac:dyDescent="0.3">
      <c r="A5766" t="s">
        <v>2553</v>
      </c>
    </row>
    <row r="5767" spans="1:1" x14ac:dyDescent="0.3">
      <c r="A5767" t="s">
        <v>2554</v>
      </c>
    </row>
    <row r="5769" spans="1:1" x14ac:dyDescent="0.3">
      <c r="A5769" t="s">
        <v>771</v>
      </c>
    </row>
    <row r="5770" spans="1:1" x14ac:dyDescent="0.3">
      <c r="A5770" t="s">
        <v>2555</v>
      </c>
    </row>
    <row r="5771" spans="1:1" x14ac:dyDescent="0.3">
      <c r="A5771" t="s">
        <v>2555</v>
      </c>
    </row>
    <row r="5772" spans="1:1" x14ac:dyDescent="0.3">
      <c r="A5772" t="s">
        <v>2555</v>
      </c>
    </row>
    <row r="5773" spans="1:1" x14ac:dyDescent="0.3">
      <c r="A5773" t="s">
        <v>2555</v>
      </c>
    </row>
    <row r="5774" spans="1:1" x14ac:dyDescent="0.3">
      <c r="A5774" t="s">
        <v>2555</v>
      </c>
    </row>
    <row r="5776" spans="1:1" x14ac:dyDescent="0.3">
      <c r="A5776" t="s">
        <v>598</v>
      </c>
    </row>
    <row r="5777" spans="1:1" x14ac:dyDescent="0.3">
      <c r="A5777" t="s">
        <v>757</v>
      </c>
    </row>
    <row r="5778" spans="1:1" x14ac:dyDescent="0.3">
      <c r="A5778" t="s">
        <v>883</v>
      </c>
    </row>
    <row r="5779" spans="1:1" x14ac:dyDescent="0.3">
      <c r="A5779" t="s">
        <v>884</v>
      </c>
    </row>
    <row r="5780" spans="1:1" x14ac:dyDescent="0.3">
      <c r="A5780" t="s">
        <v>760</v>
      </c>
    </row>
    <row r="5781" spans="1:1" x14ac:dyDescent="0.3">
      <c r="A5781">
        <f>-3.23 -0.003</f>
        <v>-3.2330000000000001</v>
      </c>
    </row>
    <row r="5782" spans="1:1" x14ac:dyDescent="0.3">
      <c r="A5782">
        <f>-3.23 -3.233 -3.236 -3.239 -3.242 -3.245 -3.248 -3.251 -3.254 -3.257 -3.26</f>
        <v>-35.695</v>
      </c>
    </row>
    <row r="5783" spans="1:1" x14ac:dyDescent="0.3">
      <c r="A5783" t="s">
        <v>846</v>
      </c>
    </row>
    <row r="5784" spans="1:1" x14ac:dyDescent="0.3">
      <c r="A5784">
        <f>-0.274  -0.278  -0.281  -0.283  -0.285  -0.287  -0.289  -0.291  -0.292  -0.294  -0.295</f>
        <v>-3.1489999999999996</v>
      </c>
    </row>
    <row r="5785" spans="1:1" x14ac:dyDescent="0.3">
      <c r="A5785">
        <f>-1.274  -1.274  -1.274  -1.273  -1.273  -1.274  -1.275  -1.276  -1.277  -1.279  -1.28</f>
        <v>-14.028999999999998</v>
      </c>
    </row>
    <row r="5786" spans="1:1" x14ac:dyDescent="0.3">
      <c r="A5786">
        <f>-2.271  -2.271  -2.271  -2.271  -2.271  -2.271  -2.271  -2.271  -2.271  -2.271  -2.271</f>
        <v>-24.981000000000005</v>
      </c>
    </row>
    <row r="5787" spans="1:1" x14ac:dyDescent="0.3">
      <c r="A5787">
        <f>-3.064  -3.064  -3.063  -3.063  -3.062  -3.061  -3.061  -3.063  -3.064  -3.065  -3.067</f>
        <v>-33.697000000000003</v>
      </c>
    </row>
    <row r="5788" spans="1:1" x14ac:dyDescent="0.3">
      <c r="A5788">
        <f>-3.23  -3.233  -3.236  -3.239  -3.242  -3.245  -3.248  -3.251  -3.254  -3.257  -3.26</f>
        <v>-35.695</v>
      </c>
    </row>
    <row r="5790" spans="1:1" x14ac:dyDescent="0.3">
      <c r="A5790" t="s">
        <v>847</v>
      </c>
    </row>
    <row r="5791" spans="1:1" x14ac:dyDescent="0.3">
      <c r="A5791" t="s">
        <v>2538</v>
      </c>
    </row>
    <row r="5792" spans="1:1" x14ac:dyDescent="0.3">
      <c r="A5792" t="s">
        <v>2539</v>
      </c>
    </row>
    <row r="5793" spans="1:1" x14ac:dyDescent="0.3">
      <c r="A5793" t="s">
        <v>2556</v>
      </c>
    </row>
    <row r="5794" spans="1:1" x14ac:dyDescent="0.3">
      <c r="A5794" t="s">
        <v>2557</v>
      </c>
    </row>
    <row r="5795" spans="1:1" x14ac:dyDescent="0.3">
      <c r="A5795" t="s">
        <v>2558</v>
      </c>
    </row>
    <row r="5797" spans="1:1" x14ac:dyDescent="0.3">
      <c r="A5797" t="s">
        <v>848</v>
      </c>
    </row>
    <row r="5798" spans="1:1" x14ac:dyDescent="0.3">
      <c r="A5798" t="s">
        <v>2543</v>
      </c>
    </row>
    <row r="5799" spans="1:1" x14ac:dyDescent="0.3">
      <c r="A5799" t="s">
        <v>893</v>
      </c>
    </row>
    <row r="5800" spans="1:1" x14ac:dyDescent="0.3">
      <c r="A5800" t="s">
        <v>894</v>
      </c>
    </row>
    <row r="5801" spans="1:1" x14ac:dyDescent="0.3">
      <c r="A5801" t="s">
        <v>2559</v>
      </c>
    </row>
    <row r="5802" spans="1:1" x14ac:dyDescent="0.3">
      <c r="A5802" t="s">
        <v>2560</v>
      </c>
    </row>
    <row r="5804" spans="1:1" x14ac:dyDescent="0.3">
      <c r="A5804" t="s">
        <v>771</v>
      </c>
    </row>
    <row r="5805" spans="1:1" x14ac:dyDescent="0.3">
      <c r="A5805" t="s">
        <v>2561</v>
      </c>
    </row>
    <row r="5806" spans="1:1" x14ac:dyDescent="0.3">
      <c r="A5806" t="s">
        <v>2561</v>
      </c>
    </row>
    <row r="5807" spans="1:1" x14ac:dyDescent="0.3">
      <c r="A5807" t="s">
        <v>2561</v>
      </c>
    </row>
    <row r="5808" spans="1:1" x14ac:dyDescent="0.3">
      <c r="A5808" t="s">
        <v>2561</v>
      </c>
    </row>
    <row r="5809" spans="1:1" x14ac:dyDescent="0.3">
      <c r="A5809" t="s">
        <v>2561</v>
      </c>
    </row>
    <row r="5811" spans="1:1" x14ac:dyDescent="0.3">
      <c r="A5811" t="s">
        <v>599</v>
      </c>
    </row>
    <row r="5812" spans="1:1" x14ac:dyDescent="0.3">
      <c r="A5812" t="s">
        <v>757</v>
      </c>
    </row>
    <row r="5813" spans="1:1" x14ac:dyDescent="0.3">
      <c r="A5813" t="s">
        <v>883</v>
      </c>
    </row>
    <row r="5814" spans="1:1" x14ac:dyDescent="0.3">
      <c r="A5814" t="s">
        <v>884</v>
      </c>
    </row>
    <row r="5815" spans="1:1" x14ac:dyDescent="0.3">
      <c r="A5815" t="s">
        <v>760</v>
      </c>
    </row>
    <row r="5816" spans="1:1" x14ac:dyDescent="0.3">
      <c r="A5816" t="s">
        <v>775</v>
      </c>
    </row>
    <row r="5817" spans="1:1" x14ac:dyDescent="0.3">
      <c r="A5817">
        <f>-3.23 -3.23 -3.23 -3.23 -3.23 -3.23 -3.23 -3.23 -3.23 -3.23 -3.23</f>
        <v>-35.529999999999994</v>
      </c>
    </row>
    <row r="5818" spans="1:1" x14ac:dyDescent="0.3">
      <c r="A5818" t="s">
        <v>846</v>
      </c>
    </row>
    <row r="5819" spans="1:1" x14ac:dyDescent="0.3">
      <c r="A5819">
        <f>-0.274  -0.278  -0.281  -0.283  -0.286  -0.287  -0.289  -0.291  -0.292  -0.294  -0.295</f>
        <v>-3.15</v>
      </c>
    </row>
    <row r="5820" spans="1:1" x14ac:dyDescent="0.3">
      <c r="A5820">
        <f>-1.274  -1.273  -1.274  -1.273  -1.273  -1.274  -1.275  -1.276  -1.277  -1.279  -1.28</f>
        <v>-14.027999999999997</v>
      </c>
    </row>
    <row r="5821" spans="1:1" x14ac:dyDescent="0.3">
      <c r="A5821">
        <f>-2.271  -2.271  -2.271  -2.271  -2.271  -2.271  -2.271  -2.271  -2.271  -2.271  -2.271</f>
        <v>-24.981000000000005</v>
      </c>
    </row>
    <row r="5822" spans="1:1" x14ac:dyDescent="0.3">
      <c r="A5822">
        <f>-3.064  -3.064  -3.063  -3.063  -3.062  -3.062  -3.062  -3.062  -3.062  -3.062  -3.062</f>
        <v>-33.688000000000002</v>
      </c>
    </row>
    <row r="5823" spans="1:1" x14ac:dyDescent="0.3">
      <c r="A5823">
        <f>-3.23  -3.23  -3.23  -3.23  -3.23  -3.23  -3.23  -3.23  -3.23  -3.23  -3.23</f>
        <v>-35.529999999999994</v>
      </c>
    </row>
    <row r="5825" spans="1:1" x14ac:dyDescent="0.3">
      <c r="A5825" t="s">
        <v>847</v>
      </c>
    </row>
    <row r="5826" spans="1:1" x14ac:dyDescent="0.3">
      <c r="A5826" t="s">
        <v>2538</v>
      </c>
    </row>
    <row r="5827" spans="1:1" x14ac:dyDescent="0.3">
      <c r="A5827" t="s">
        <v>2547</v>
      </c>
    </row>
    <row r="5828" spans="1:1" x14ac:dyDescent="0.3">
      <c r="A5828" t="s">
        <v>2548</v>
      </c>
    </row>
    <row r="5829" spans="1:1" x14ac:dyDescent="0.3">
      <c r="A5829" t="s">
        <v>2562</v>
      </c>
    </row>
    <row r="5830" spans="1:1" x14ac:dyDescent="0.3">
      <c r="A5830" t="s">
        <v>2563</v>
      </c>
    </row>
    <row r="5832" spans="1:1" x14ac:dyDescent="0.3">
      <c r="A5832" t="s">
        <v>848</v>
      </c>
    </row>
    <row r="5833" spans="1:1" x14ac:dyDescent="0.3">
      <c r="A5833" t="s">
        <v>2543</v>
      </c>
    </row>
    <row r="5834" spans="1:1" x14ac:dyDescent="0.3">
      <c r="A5834" t="s">
        <v>893</v>
      </c>
    </row>
    <row r="5835" spans="1:1" x14ac:dyDescent="0.3">
      <c r="A5835" t="s">
        <v>894</v>
      </c>
    </row>
    <row r="5836" spans="1:1" x14ac:dyDescent="0.3">
      <c r="A5836" t="s">
        <v>2564</v>
      </c>
    </row>
    <row r="5837" spans="1:1" x14ac:dyDescent="0.3">
      <c r="A5837" t="s">
        <v>2565</v>
      </c>
    </row>
    <row r="5839" spans="1:1" x14ac:dyDescent="0.3">
      <c r="A5839" t="s">
        <v>771</v>
      </c>
    </row>
    <row r="5840" spans="1:1" x14ac:dyDescent="0.3">
      <c r="A5840" t="s">
        <v>897</v>
      </c>
    </row>
    <row r="5841" spans="1:1" x14ac:dyDescent="0.3">
      <c r="A5841" t="s">
        <v>897</v>
      </c>
    </row>
    <row r="5842" spans="1:1" x14ac:dyDescent="0.3">
      <c r="A5842" t="s">
        <v>897</v>
      </c>
    </row>
    <row r="5843" spans="1:1" x14ac:dyDescent="0.3">
      <c r="A5843" t="s">
        <v>897</v>
      </c>
    </row>
    <row r="5844" spans="1:1" x14ac:dyDescent="0.3">
      <c r="A5844" t="s">
        <v>897</v>
      </c>
    </row>
    <row r="5846" spans="1:1" x14ac:dyDescent="0.3">
      <c r="A5846" t="s">
        <v>600</v>
      </c>
    </row>
    <row r="5847" spans="1:1" x14ac:dyDescent="0.3">
      <c r="A5847" t="s">
        <v>757</v>
      </c>
    </row>
    <row r="5848" spans="1:1" x14ac:dyDescent="0.3">
      <c r="A5848" t="s">
        <v>883</v>
      </c>
    </row>
    <row r="5849" spans="1:1" x14ac:dyDescent="0.3">
      <c r="A5849" t="s">
        <v>884</v>
      </c>
    </row>
    <row r="5850" spans="1:1" x14ac:dyDescent="0.3">
      <c r="A5850" t="s">
        <v>760</v>
      </c>
    </row>
    <row r="5851" spans="1:1" x14ac:dyDescent="0.3">
      <c r="A5851" t="s">
        <v>776</v>
      </c>
    </row>
    <row r="5852" spans="1:1" x14ac:dyDescent="0.3">
      <c r="A5852">
        <f>-3.23 -3.227 -3.224 -3.221 -3.218 -3.215 -3.212 -3.209 -3.206 -3.203 -3.2</f>
        <v>-35.365000000000002</v>
      </c>
    </row>
    <row r="5853" spans="1:1" x14ac:dyDescent="0.3">
      <c r="A5853" t="s">
        <v>846</v>
      </c>
    </row>
    <row r="5854" spans="1:1" x14ac:dyDescent="0.3">
      <c r="A5854">
        <f>-0.274  -0.278  -0.281  -0.283  -0.286  -0.287  -0.289  -0.291  -0.292  -0.294  -0.295</f>
        <v>-3.15</v>
      </c>
    </row>
    <row r="5855" spans="1:1" x14ac:dyDescent="0.3">
      <c r="A5855">
        <f>-1.274  -1.273  -1.274  -1.273  -1.273  -1.274  -1.275  -1.276  -1.277  -1.279  -1.28</f>
        <v>-14.027999999999997</v>
      </c>
    </row>
    <row r="5856" spans="1:1" x14ac:dyDescent="0.3">
      <c r="A5856">
        <f>-2.271  -2.271  -2.271  -2.271  -2.271  -2.271  -2.271  -2.271  -2.271  -2.271  -2.271</f>
        <v>-24.981000000000005</v>
      </c>
    </row>
    <row r="5857" spans="1:1" x14ac:dyDescent="0.3">
      <c r="A5857">
        <f>-3.064  -3.064  -3.063  -3.062  -3.063  -3.063  -3.062  -3.061  -3.06  -3.058  -3.056</f>
        <v>-33.676000000000002</v>
      </c>
    </row>
    <row r="5858" spans="1:1" x14ac:dyDescent="0.3">
      <c r="A5858">
        <f>-3.23  -3.227  -3.224  -3.221  -3.218  -3.215  -3.212  -3.209  -3.206  -3.203  -3.2</f>
        <v>-35.365000000000002</v>
      </c>
    </row>
    <row r="5860" spans="1:1" x14ac:dyDescent="0.3">
      <c r="A5860" t="s">
        <v>847</v>
      </c>
    </row>
    <row r="5861" spans="1:1" x14ac:dyDescent="0.3">
      <c r="A5861" t="s">
        <v>2538</v>
      </c>
    </row>
    <row r="5862" spans="1:1" x14ac:dyDescent="0.3">
      <c r="A5862" t="s">
        <v>2566</v>
      </c>
    </row>
    <row r="5863" spans="1:1" x14ac:dyDescent="0.3">
      <c r="A5863" t="s">
        <v>2567</v>
      </c>
    </row>
    <row r="5864" spans="1:1" x14ac:dyDescent="0.3">
      <c r="A5864" t="s">
        <v>2568</v>
      </c>
    </row>
    <row r="5865" spans="1:1" x14ac:dyDescent="0.3">
      <c r="A5865" t="s">
        <v>2569</v>
      </c>
    </row>
    <row r="5867" spans="1:1" x14ac:dyDescent="0.3">
      <c r="A5867" t="s">
        <v>848</v>
      </c>
    </row>
    <row r="5868" spans="1:1" x14ac:dyDescent="0.3">
      <c r="A5868" t="s">
        <v>2543</v>
      </c>
    </row>
    <row r="5869" spans="1:1" x14ac:dyDescent="0.3">
      <c r="A5869" t="s">
        <v>893</v>
      </c>
    </row>
    <row r="5870" spans="1:1" x14ac:dyDescent="0.3">
      <c r="A5870" t="s">
        <v>894</v>
      </c>
    </row>
    <row r="5871" spans="1:1" x14ac:dyDescent="0.3">
      <c r="A5871" t="s">
        <v>2570</v>
      </c>
    </row>
    <row r="5872" spans="1:1" x14ac:dyDescent="0.3">
      <c r="A5872" t="s">
        <v>2571</v>
      </c>
    </row>
    <row r="5874" spans="1:1" x14ac:dyDescent="0.3">
      <c r="A5874" t="s">
        <v>771</v>
      </c>
    </row>
    <row r="5875" spans="1:1" x14ac:dyDescent="0.3">
      <c r="A5875" t="s">
        <v>2572</v>
      </c>
    </row>
    <row r="5876" spans="1:1" x14ac:dyDescent="0.3">
      <c r="A5876" t="s">
        <v>2572</v>
      </c>
    </row>
    <row r="5877" spans="1:1" x14ac:dyDescent="0.3">
      <c r="A5877" t="s">
        <v>2572</v>
      </c>
    </row>
    <row r="5878" spans="1:1" x14ac:dyDescent="0.3">
      <c r="A5878" t="s">
        <v>2572</v>
      </c>
    </row>
    <row r="5879" spans="1:1" x14ac:dyDescent="0.3">
      <c r="A5879" t="s">
        <v>2572</v>
      </c>
    </row>
    <row r="5881" spans="1:1" x14ac:dyDescent="0.3">
      <c r="A5881" t="s">
        <v>601</v>
      </c>
    </row>
    <row r="5882" spans="1:1" x14ac:dyDescent="0.3">
      <c r="A5882" t="s">
        <v>757</v>
      </c>
    </row>
    <row r="5883" spans="1:1" x14ac:dyDescent="0.3">
      <c r="A5883" t="s">
        <v>883</v>
      </c>
    </row>
    <row r="5884" spans="1:1" x14ac:dyDescent="0.3">
      <c r="A5884" t="s">
        <v>884</v>
      </c>
    </row>
    <row r="5885" spans="1:1" x14ac:dyDescent="0.3">
      <c r="A5885" t="s">
        <v>760</v>
      </c>
    </row>
    <row r="5886" spans="1:1" x14ac:dyDescent="0.3">
      <c r="A5886">
        <f>-3.22 -0.003</f>
        <v>-3.2230000000000003</v>
      </c>
    </row>
    <row r="5887" spans="1:1" x14ac:dyDescent="0.3">
      <c r="A5887">
        <f>-3.22 -3.223 -3.226 -3.229 -3.232 -3.235 -3.238 -3.241 -3.244 -3.247 -3.25</f>
        <v>-35.584999999999994</v>
      </c>
    </row>
    <row r="5888" spans="1:1" x14ac:dyDescent="0.3">
      <c r="A5888" t="s">
        <v>846</v>
      </c>
    </row>
    <row r="5889" spans="1:1" x14ac:dyDescent="0.3">
      <c r="A5889">
        <f>-0.274  -0.278  -0.281  -0.283  -0.285  -0.287  -0.289  -0.291  -0.292  -0.294  -0.295</f>
        <v>-3.1489999999999996</v>
      </c>
    </row>
    <row r="5890" spans="1:1" x14ac:dyDescent="0.3">
      <c r="A5890">
        <f>-1.274  -1.274  -1.274  -1.273  -1.273  -1.274  -1.275  -1.276  -1.277  -1.279  -1.28</f>
        <v>-14.028999999999998</v>
      </c>
    </row>
    <row r="5891" spans="1:1" x14ac:dyDescent="0.3">
      <c r="A5891">
        <f>-2.27  -2.271  -2.27  -2.271  -2.27  -2.271  -2.271  -2.271  -2.27  -2.271  -2.271</f>
        <v>-24.977000000000004</v>
      </c>
    </row>
    <row r="5892" spans="1:1" x14ac:dyDescent="0.3">
      <c r="A5892">
        <f>-3.058  -3.058  -3.057  -3.057  -3.056  -3.055  -3.056  -3.057  -3.058  -3.06  -3.061</f>
        <v>-33.632999999999996</v>
      </c>
    </row>
    <row r="5893" spans="1:1" x14ac:dyDescent="0.3">
      <c r="A5893">
        <f>-3.22  -3.223  -3.226  -3.229  -3.232  -3.235  -3.238  -3.241  -3.244  -3.247  -3.25</f>
        <v>-35.584999999999994</v>
      </c>
    </row>
    <row r="5895" spans="1:1" x14ac:dyDescent="0.3">
      <c r="A5895" t="s">
        <v>847</v>
      </c>
    </row>
    <row r="5896" spans="1:1" x14ac:dyDescent="0.3">
      <c r="A5896" t="s">
        <v>2538</v>
      </c>
    </row>
    <row r="5897" spans="1:1" x14ac:dyDescent="0.3">
      <c r="A5897" t="s">
        <v>2539</v>
      </c>
    </row>
    <row r="5898" spans="1:1" x14ac:dyDescent="0.3">
      <c r="A5898" t="s">
        <v>2573</v>
      </c>
    </row>
    <row r="5899" spans="1:1" x14ac:dyDescent="0.3">
      <c r="A5899" t="s">
        <v>2574</v>
      </c>
    </row>
    <row r="5900" spans="1:1" x14ac:dyDescent="0.3">
      <c r="A5900" t="s">
        <v>2575</v>
      </c>
    </row>
    <row r="5902" spans="1:1" x14ac:dyDescent="0.3">
      <c r="A5902" t="s">
        <v>848</v>
      </c>
    </row>
    <row r="5903" spans="1:1" x14ac:dyDescent="0.3">
      <c r="A5903" t="s">
        <v>2543</v>
      </c>
    </row>
    <row r="5904" spans="1:1" x14ac:dyDescent="0.3">
      <c r="A5904" t="s">
        <v>893</v>
      </c>
    </row>
    <row r="5905" spans="1:1" x14ac:dyDescent="0.3">
      <c r="A5905" t="s">
        <v>894</v>
      </c>
    </row>
    <row r="5906" spans="1:1" x14ac:dyDescent="0.3">
      <c r="A5906" t="s">
        <v>2576</v>
      </c>
    </row>
    <row r="5907" spans="1:1" x14ac:dyDescent="0.3">
      <c r="A5907" t="s">
        <v>2577</v>
      </c>
    </row>
    <row r="5909" spans="1:1" x14ac:dyDescent="0.3">
      <c r="A5909" t="s">
        <v>771</v>
      </c>
    </row>
    <row r="5910" spans="1:1" x14ac:dyDescent="0.3">
      <c r="A5910" t="s">
        <v>2578</v>
      </c>
    </row>
    <row r="5911" spans="1:1" x14ac:dyDescent="0.3">
      <c r="A5911" t="s">
        <v>2578</v>
      </c>
    </row>
    <row r="5912" spans="1:1" x14ac:dyDescent="0.3">
      <c r="A5912" t="s">
        <v>2578</v>
      </c>
    </row>
    <row r="5913" spans="1:1" x14ac:dyDescent="0.3">
      <c r="A5913" t="s">
        <v>2578</v>
      </c>
    </row>
    <row r="5914" spans="1:1" x14ac:dyDescent="0.3">
      <c r="A5914" t="s">
        <v>2578</v>
      </c>
    </row>
    <row r="5916" spans="1:1" x14ac:dyDescent="0.3">
      <c r="A5916" t="s">
        <v>602</v>
      </c>
    </row>
    <row r="5917" spans="1:1" x14ac:dyDescent="0.3">
      <c r="A5917" t="s">
        <v>757</v>
      </c>
    </row>
    <row r="5918" spans="1:1" x14ac:dyDescent="0.3">
      <c r="A5918" t="s">
        <v>883</v>
      </c>
    </row>
    <row r="5919" spans="1:1" x14ac:dyDescent="0.3">
      <c r="A5919" t="s">
        <v>884</v>
      </c>
    </row>
    <row r="5920" spans="1:1" x14ac:dyDescent="0.3">
      <c r="A5920" t="s">
        <v>760</v>
      </c>
    </row>
    <row r="5921" spans="1:1" x14ac:dyDescent="0.3">
      <c r="A5921" t="s">
        <v>777</v>
      </c>
    </row>
    <row r="5922" spans="1:1" x14ac:dyDescent="0.3">
      <c r="A5922">
        <f>-3.22 -3.22 -3.22 -3.22 -3.22 -3.22 -3.22 -3.22 -3.22 -3.22 -3.22</f>
        <v>-35.419999999999995</v>
      </c>
    </row>
    <row r="5923" spans="1:1" x14ac:dyDescent="0.3">
      <c r="A5923" t="s">
        <v>846</v>
      </c>
    </row>
    <row r="5924" spans="1:1" x14ac:dyDescent="0.3">
      <c r="A5924">
        <f>-0.274  -0.278  -0.281  -0.283  -0.286  -0.287  -0.289  -0.291  -0.292  -0.294  -0.295</f>
        <v>-3.15</v>
      </c>
    </row>
    <row r="5925" spans="1:1" x14ac:dyDescent="0.3">
      <c r="A5925">
        <f>-1.274  -1.273  -1.274  -1.273  -1.273  -1.274  -1.275  -1.276  -1.277  -1.279  -1.28</f>
        <v>-14.027999999999997</v>
      </c>
    </row>
    <row r="5926" spans="1:1" x14ac:dyDescent="0.3">
      <c r="A5926">
        <f>-2.27  -2.271  -2.27  -2.271  -2.271  -2.271  -2.271  -2.271  -2.271  -2.271  -2.271</f>
        <v>-24.979000000000006</v>
      </c>
    </row>
    <row r="5927" spans="1:1" x14ac:dyDescent="0.3">
      <c r="A5927">
        <f>-3.058  -3.058  -3.057  -3.057  -3.056  -3.056  -3.056  -3.056  -3.056  -3.056  -3.056</f>
        <v>-33.622000000000007</v>
      </c>
    </row>
    <row r="5928" spans="1:1" x14ac:dyDescent="0.3">
      <c r="A5928">
        <f>-3.22  -3.22  -3.22  -3.22  -3.22  -3.22  -3.22  -3.22  -3.22  -3.22  -3.22</f>
        <v>-35.419999999999995</v>
      </c>
    </row>
    <row r="5930" spans="1:1" x14ac:dyDescent="0.3">
      <c r="A5930" t="s">
        <v>847</v>
      </c>
    </row>
    <row r="5931" spans="1:1" x14ac:dyDescent="0.3">
      <c r="A5931" t="s">
        <v>2538</v>
      </c>
    </row>
    <row r="5932" spans="1:1" x14ac:dyDescent="0.3">
      <c r="A5932" t="s">
        <v>2547</v>
      </c>
    </row>
    <row r="5933" spans="1:1" x14ac:dyDescent="0.3">
      <c r="A5933" t="s">
        <v>2548</v>
      </c>
    </row>
    <row r="5934" spans="1:1" x14ac:dyDescent="0.3">
      <c r="A5934" t="s">
        <v>2579</v>
      </c>
    </row>
    <row r="5935" spans="1:1" x14ac:dyDescent="0.3">
      <c r="A5935" t="s">
        <v>2580</v>
      </c>
    </row>
    <row r="5937" spans="1:1" x14ac:dyDescent="0.3">
      <c r="A5937" t="s">
        <v>848</v>
      </c>
    </row>
    <row r="5938" spans="1:1" x14ac:dyDescent="0.3">
      <c r="A5938" t="s">
        <v>2543</v>
      </c>
    </row>
    <row r="5939" spans="1:1" x14ac:dyDescent="0.3">
      <c r="A5939" t="s">
        <v>893</v>
      </c>
    </row>
    <row r="5940" spans="1:1" x14ac:dyDescent="0.3">
      <c r="A5940" t="s">
        <v>894</v>
      </c>
    </row>
    <row r="5941" spans="1:1" x14ac:dyDescent="0.3">
      <c r="A5941" t="s">
        <v>2581</v>
      </c>
    </row>
    <row r="5942" spans="1:1" x14ac:dyDescent="0.3">
      <c r="A5942" t="s">
        <v>2582</v>
      </c>
    </row>
    <row r="5944" spans="1:1" x14ac:dyDescent="0.3">
      <c r="A5944" t="s">
        <v>771</v>
      </c>
    </row>
    <row r="5945" spans="1:1" x14ac:dyDescent="0.3">
      <c r="A5945" t="s">
        <v>2583</v>
      </c>
    </row>
    <row r="5946" spans="1:1" x14ac:dyDescent="0.3">
      <c r="A5946" t="s">
        <v>2583</v>
      </c>
    </row>
    <row r="5947" spans="1:1" x14ac:dyDescent="0.3">
      <c r="A5947" t="s">
        <v>2583</v>
      </c>
    </row>
    <row r="5948" spans="1:1" x14ac:dyDescent="0.3">
      <c r="A5948" t="s">
        <v>2583</v>
      </c>
    </row>
    <row r="5949" spans="1:1" x14ac:dyDescent="0.3">
      <c r="A5949" t="s">
        <v>2583</v>
      </c>
    </row>
    <row r="5951" spans="1:1" x14ac:dyDescent="0.3">
      <c r="A5951" t="s">
        <v>603</v>
      </c>
    </row>
    <row r="5952" spans="1:1" x14ac:dyDescent="0.3">
      <c r="A5952" t="s">
        <v>757</v>
      </c>
    </row>
    <row r="5953" spans="1:1" x14ac:dyDescent="0.3">
      <c r="A5953" t="s">
        <v>883</v>
      </c>
    </row>
    <row r="5954" spans="1:1" x14ac:dyDescent="0.3">
      <c r="A5954" t="s">
        <v>884</v>
      </c>
    </row>
    <row r="5955" spans="1:1" x14ac:dyDescent="0.3">
      <c r="A5955" t="s">
        <v>760</v>
      </c>
    </row>
    <row r="5956" spans="1:1" x14ac:dyDescent="0.3">
      <c r="A5956" t="s">
        <v>778</v>
      </c>
    </row>
    <row r="5957" spans="1:1" x14ac:dyDescent="0.3">
      <c r="A5957">
        <f>-3.22 -3.217 -3.214 -3.211 -3.208 -3.205 -3.202 -3.199 -3.196 -3.193 -3.19</f>
        <v>-35.254999999999995</v>
      </c>
    </row>
    <row r="5958" spans="1:1" x14ac:dyDescent="0.3">
      <c r="A5958" t="s">
        <v>846</v>
      </c>
    </row>
    <row r="5959" spans="1:1" x14ac:dyDescent="0.3">
      <c r="A5959">
        <f>-0.274  -0.278  -0.281  -0.283  -0.286  -0.287  -0.289  -0.29  -0.292  -0.294  -0.295</f>
        <v>-3.1489999999999996</v>
      </c>
    </row>
    <row r="5960" spans="1:1" x14ac:dyDescent="0.3">
      <c r="A5960">
        <f>-1.274  -1.273  -1.274  -1.273  -1.273  -1.274  -1.275  -1.276  -1.277  -1.279  -1.28</f>
        <v>-14.027999999999997</v>
      </c>
    </row>
    <row r="5961" spans="1:1" x14ac:dyDescent="0.3">
      <c r="A5961">
        <f>-2.27  -2.271  -2.27  -2.271  -2.271  -2.271  -2.271  -2.271  -2.271  -2.271  -2.271</f>
        <v>-24.979000000000006</v>
      </c>
    </row>
    <row r="5962" spans="1:1" x14ac:dyDescent="0.3">
      <c r="A5962">
        <f>-3.058  -3.058  -3.057  -3.056  -3.057  -3.057  -3.056  -3.055  -3.053  -3.052  -3.05</f>
        <v>-33.609000000000002</v>
      </c>
    </row>
    <row r="5963" spans="1:1" x14ac:dyDescent="0.3">
      <c r="A5963">
        <f>-3.22  -3.217  -3.214  -3.211  -3.208  -3.205  -3.202  -3.199  -3.196  -3.193  -3.19</f>
        <v>-35.254999999999995</v>
      </c>
    </row>
    <row r="5965" spans="1:1" x14ac:dyDescent="0.3">
      <c r="A5965" t="s">
        <v>847</v>
      </c>
    </row>
    <row r="5966" spans="1:1" x14ac:dyDescent="0.3">
      <c r="A5966" t="s">
        <v>2538</v>
      </c>
    </row>
    <row r="5967" spans="1:1" x14ac:dyDescent="0.3">
      <c r="A5967" t="s">
        <v>2584</v>
      </c>
    </row>
    <row r="5968" spans="1:1" x14ac:dyDescent="0.3">
      <c r="A5968" t="s">
        <v>2585</v>
      </c>
    </row>
    <row r="5969" spans="1:1" x14ac:dyDescent="0.3">
      <c r="A5969" t="s">
        <v>2586</v>
      </c>
    </row>
    <row r="5970" spans="1:1" x14ac:dyDescent="0.3">
      <c r="A5970" t="s">
        <v>2587</v>
      </c>
    </row>
    <row r="5972" spans="1:1" x14ac:dyDescent="0.3">
      <c r="A5972" t="s">
        <v>848</v>
      </c>
    </row>
    <row r="5973" spans="1:1" x14ac:dyDescent="0.3">
      <c r="A5973" t="s">
        <v>2543</v>
      </c>
    </row>
    <row r="5974" spans="1:1" x14ac:dyDescent="0.3">
      <c r="A5974" t="s">
        <v>893</v>
      </c>
    </row>
    <row r="5975" spans="1:1" x14ac:dyDescent="0.3">
      <c r="A5975" t="s">
        <v>894</v>
      </c>
    </row>
    <row r="5976" spans="1:1" x14ac:dyDescent="0.3">
      <c r="A5976" t="s">
        <v>2588</v>
      </c>
    </row>
    <row r="5977" spans="1:1" x14ac:dyDescent="0.3">
      <c r="A5977" t="s">
        <v>2589</v>
      </c>
    </row>
    <row r="5979" spans="1:1" x14ac:dyDescent="0.3">
      <c r="A5979" t="s">
        <v>771</v>
      </c>
    </row>
    <row r="5980" spans="1:1" x14ac:dyDescent="0.3">
      <c r="A5980" t="s">
        <v>2590</v>
      </c>
    </row>
    <row r="5981" spans="1:1" x14ac:dyDescent="0.3">
      <c r="A5981" t="s">
        <v>2590</v>
      </c>
    </row>
    <row r="5982" spans="1:1" x14ac:dyDescent="0.3">
      <c r="A5982" t="s">
        <v>2590</v>
      </c>
    </row>
    <row r="5983" spans="1:1" x14ac:dyDescent="0.3">
      <c r="A5983" t="s">
        <v>2590</v>
      </c>
    </row>
    <row r="5984" spans="1:1" x14ac:dyDescent="0.3">
      <c r="A5984" t="s">
        <v>2590</v>
      </c>
    </row>
    <row r="5986" spans="1:1" x14ac:dyDescent="0.3">
      <c r="A5986" t="s">
        <v>604</v>
      </c>
    </row>
    <row r="5987" spans="1:1" x14ac:dyDescent="0.3">
      <c r="A5987" t="s">
        <v>757</v>
      </c>
    </row>
    <row r="5988" spans="1:1" x14ac:dyDescent="0.3">
      <c r="A5988" t="s">
        <v>883</v>
      </c>
    </row>
    <row r="5989" spans="1:1" x14ac:dyDescent="0.3">
      <c r="A5989" t="s">
        <v>884</v>
      </c>
    </row>
    <row r="5990" spans="1:1" x14ac:dyDescent="0.3">
      <c r="A5990" t="s">
        <v>760</v>
      </c>
    </row>
    <row r="5991" spans="1:1" x14ac:dyDescent="0.3">
      <c r="A5991">
        <f>-3.21 -0.003</f>
        <v>-3.2130000000000001</v>
      </c>
    </row>
    <row r="5992" spans="1:1" x14ac:dyDescent="0.3">
      <c r="A5992">
        <f>-3.21 -3.213 -3.216 -3.219 -3.222 -3.225 -3.228 -3.231 -3.234 -3.237 -3.24</f>
        <v>-35.475000000000009</v>
      </c>
    </row>
    <row r="5993" spans="1:1" x14ac:dyDescent="0.3">
      <c r="A5993" t="s">
        <v>846</v>
      </c>
    </row>
    <row r="5994" spans="1:1" x14ac:dyDescent="0.3">
      <c r="A5994">
        <f>-0.274  -0.278  -0.281  -0.283  -0.285  -0.287  -0.289  -0.291  -0.292  -0.294  -0.295</f>
        <v>-3.1489999999999996</v>
      </c>
    </row>
    <row r="5995" spans="1:1" x14ac:dyDescent="0.3">
      <c r="A5995">
        <f>-1.274  -1.274  -1.274  -1.273  -1.273  -1.274  -1.275  -1.276  -1.277  -1.279  -1.28</f>
        <v>-14.028999999999998</v>
      </c>
    </row>
    <row r="5996" spans="1:1" x14ac:dyDescent="0.3">
      <c r="A5996">
        <f>-2.27  -2.27  -2.27  -2.27  -2.27  -2.271  -2.271  -2.27  -2.27  -2.27  -2.271</f>
        <v>-24.972999999999999</v>
      </c>
    </row>
    <row r="5997" spans="1:1" x14ac:dyDescent="0.3">
      <c r="A5997">
        <f>-3.052  -3.052  -3.051  -3.051  -3.05  -3.049  -3.05  -3.05  -3.052  -3.053  -3.055</f>
        <v>-33.565000000000005</v>
      </c>
    </row>
    <row r="5998" spans="1:1" x14ac:dyDescent="0.3">
      <c r="A5998">
        <f>-3.21  -3.213  -3.216  -3.219  -3.222  -3.225  -3.228  -3.231  -3.234  -3.237  -3.24</f>
        <v>-35.475000000000009</v>
      </c>
    </row>
    <row r="6000" spans="1:1" x14ac:dyDescent="0.3">
      <c r="A6000" t="s">
        <v>847</v>
      </c>
    </row>
    <row r="6001" spans="1:1" x14ac:dyDescent="0.3">
      <c r="A6001" t="s">
        <v>2538</v>
      </c>
    </row>
    <row r="6002" spans="1:1" x14ac:dyDescent="0.3">
      <c r="A6002" t="s">
        <v>2539</v>
      </c>
    </row>
    <row r="6003" spans="1:1" x14ac:dyDescent="0.3">
      <c r="A6003" t="s">
        <v>2591</v>
      </c>
    </row>
    <row r="6004" spans="1:1" x14ac:dyDescent="0.3">
      <c r="A6004" t="s">
        <v>2592</v>
      </c>
    </row>
    <row r="6005" spans="1:1" x14ac:dyDescent="0.3">
      <c r="A6005" t="s">
        <v>2593</v>
      </c>
    </row>
    <row r="6007" spans="1:1" x14ac:dyDescent="0.3">
      <c r="A6007" t="s">
        <v>848</v>
      </c>
    </row>
    <row r="6008" spans="1:1" x14ac:dyDescent="0.3">
      <c r="A6008" t="s">
        <v>2543</v>
      </c>
    </row>
    <row r="6009" spans="1:1" x14ac:dyDescent="0.3">
      <c r="A6009" t="s">
        <v>893</v>
      </c>
    </row>
    <row r="6010" spans="1:1" x14ac:dyDescent="0.3">
      <c r="A6010" t="s">
        <v>894</v>
      </c>
    </row>
    <row r="6011" spans="1:1" x14ac:dyDescent="0.3">
      <c r="A6011" t="s">
        <v>2594</v>
      </c>
    </row>
    <row r="6012" spans="1:1" x14ac:dyDescent="0.3">
      <c r="A6012" t="s">
        <v>2595</v>
      </c>
    </row>
    <row r="6014" spans="1:1" x14ac:dyDescent="0.3">
      <c r="A6014" t="s">
        <v>771</v>
      </c>
    </row>
    <row r="6015" spans="1:1" x14ac:dyDescent="0.3">
      <c r="A6015" t="s">
        <v>2596</v>
      </c>
    </row>
    <row r="6016" spans="1:1" x14ac:dyDescent="0.3">
      <c r="A6016" t="s">
        <v>2596</v>
      </c>
    </row>
    <row r="6017" spans="1:1" x14ac:dyDescent="0.3">
      <c r="A6017" t="s">
        <v>2596</v>
      </c>
    </row>
    <row r="6018" spans="1:1" x14ac:dyDescent="0.3">
      <c r="A6018" t="s">
        <v>2596</v>
      </c>
    </row>
    <row r="6019" spans="1:1" x14ac:dyDescent="0.3">
      <c r="A6019" t="s">
        <v>2596</v>
      </c>
    </row>
    <row r="6021" spans="1:1" x14ac:dyDescent="0.3">
      <c r="A6021" t="s">
        <v>605</v>
      </c>
    </row>
    <row r="6022" spans="1:1" x14ac:dyDescent="0.3">
      <c r="A6022" t="s">
        <v>757</v>
      </c>
    </row>
    <row r="6023" spans="1:1" x14ac:dyDescent="0.3">
      <c r="A6023" t="s">
        <v>883</v>
      </c>
    </row>
    <row r="6024" spans="1:1" x14ac:dyDescent="0.3">
      <c r="A6024" t="s">
        <v>884</v>
      </c>
    </row>
    <row r="6025" spans="1:1" x14ac:dyDescent="0.3">
      <c r="A6025" t="s">
        <v>760</v>
      </c>
    </row>
    <row r="6026" spans="1:1" x14ac:dyDescent="0.3">
      <c r="A6026" t="s">
        <v>779</v>
      </c>
    </row>
    <row r="6027" spans="1:1" x14ac:dyDescent="0.3">
      <c r="A6027">
        <f>-3.21 -3.21 -3.21 -3.21 -3.21 -3.21 -3.21 -3.21 -3.21 -3.21 -3.21</f>
        <v>-35.31</v>
      </c>
    </row>
    <row r="6028" spans="1:1" x14ac:dyDescent="0.3">
      <c r="A6028" t="s">
        <v>846</v>
      </c>
    </row>
    <row r="6029" spans="1:1" x14ac:dyDescent="0.3">
      <c r="A6029">
        <f>-0.274  -0.278  -0.281  -0.283  -0.286  -0.287  -0.289  -0.291  -0.292  -0.294  -0.295</f>
        <v>-3.15</v>
      </c>
    </row>
    <row r="6030" spans="1:1" x14ac:dyDescent="0.3">
      <c r="A6030">
        <f>-1.274  -1.273  -1.274  -1.273  -1.273  -1.274  -1.275  -1.276  -1.277  -1.279  -1.28</f>
        <v>-14.027999999999997</v>
      </c>
    </row>
    <row r="6031" spans="1:1" x14ac:dyDescent="0.3">
      <c r="A6031">
        <f>-2.27  -2.27  -2.27  -2.27  -2.27  -2.27  -2.271  -2.27  -2.27  -2.27  -2.271</f>
        <v>-24.971999999999998</v>
      </c>
    </row>
    <row r="6032" spans="1:1" x14ac:dyDescent="0.3">
      <c r="A6032">
        <f>-3.052  -3.052  -3.051  -3.05  -3.05  -3.05  -3.05  -3.05  -3.05  -3.05  -3.05</f>
        <v>-33.555000000000007</v>
      </c>
    </row>
    <row r="6033" spans="1:1" x14ac:dyDescent="0.3">
      <c r="A6033">
        <f>-3.21  -3.21  -3.21  -3.21  -3.21  -3.21  -3.21  -3.21  -3.21  -3.21  -3.21</f>
        <v>-35.31</v>
      </c>
    </row>
    <row r="6035" spans="1:1" x14ac:dyDescent="0.3">
      <c r="A6035" t="s">
        <v>847</v>
      </c>
    </row>
    <row r="6036" spans="1:1" x14ac:dyDescent="0.3">
      <c r="A6036" t="s">
        <v>2538</v>
      </c>
    </row>
    <row r="6037" spans="1:1" x14ac:dyDescent="0.3">
      <c r="A6037" t="s">
        <v>2547</v>
      </c>
    </row>
    <row r="6038" spans="1:1" x14ac:dyDescent="0.3">
      <c r="A6038" t="s">
        <v>2597</v>
      </c>
    </row>
    <row r="6039" spans="1:1" x14ac:dyDescent="0.3">
      <c r="A6039" t="s">
        <v>2598</v>
      </c>
    </row>
    <row r="6040" spans="1:1" x14ac:dyDescent="0.3">
      <c r="A6040" t="s">
        <v>2599</v>
      </c>
    </row>
    <row r="6042" spans="1:1" x14ac:dyDescent="0.3">
      <c r="A6042" t="s">
        <v>848</v>
      </c>
    </row>
    <row r="6043" spans="1:1" x14ac:dyDescent="0.3">
      <c r="A6043" t="s">
        <v>2543</v>
      </c>
    </row>
    <row r="6044" spans="1:1" x14ac:dyDescent="0.3">
      <c r="A6044" t="s">
        <v>893</v>
      </c>
    </row>
    <row r="6045" spans="1:1" x14ac:dyDescent="0.3">
      <c r="A6045" t="s">
        <v>894</v>
      </c>
    </row>
    <row r="6046" spans="1:1" x14ac:dyDescent="0.3">
      <c r="A6046" t="s">
        <v>2600</v>
      </c>
    </row>
    <row r="6047" spans="1:1" x14ac:dyDescent="0.3">
      <c r="A6047" t="s">
        <v>2601</v>
      </c>
    </row>
    <row r="6049" spans="1:1" x14ac:dyDescent="0.3">
      <c r="A6049" t="s">
        <v>771</v>
      </c>
    </row>
    <row r="6050" spans="1:1" x14ac:dyDescent="0.3">
      <c r="A6050" t="s">
        <v>2247</v>
      </c>
    </row>
    <row r="6051" spans="1:1" x14ac:dyDescent="0.3">
      <c r="A6051" t="s">
        <v>2247</v>
      </c>
    </row>
    <row r="6052" spans="1:1" x14ac:dyDescent="0.3">
      <c r="A6052" t="s">
        <v>2247</v>
      </c>
    </row>
    <row r="6053" spans="1:1" x14ac:dyDescent="0.3">
      <c r="A6053" t="s">
        <v>2247</v>
      </c>
    </row>
    <row r="6054" spans="1:1" x14ac:dyDescent="0.3">
      <c r="A6054" t="s">
        <v>2247</v>
      </c>
    </row>
    <row r="6056" spans="1:1" x14ac:dyDescent="0.3">
      <c r="A6056" t="s">
        <v>606</v>
      </c>
    </row>
    <row r="6057" spans="1:1" x14ac:dyDescent="0.3">
      <c r="A6057" t="s">
        <v>757</v>
      </c>
    </row>
    <row r="6058" spans="1:1" x14ac:dyDescent="0.3">
      <c r="A6058" t="s">
        <v>883</v>
      </c>
    </row>
    <row r="6059" spans="1:1" x14ac:dyDescent="0.3">
      <c r="A6059" t="s">
        <v>884</v>
      </c>
    </row>
    <row r="6060" spans="1:1" x14ac:dyDescent="0.3">
      <c r="A6060" t="s">
        <v>760</v>
      </c>
    </row>
    <row r="6061" spans="1:1" x14ac:dyDescent="0.3">
      <c r="A6061" t="s">
        <v>780</v>
      </c>
    </row>
    <row r="6062" spans="1:1" x14ac:dyDescent="0.3">
      <c r="A6062">
        <f>-3.21 -3.207 -3.204 -3.201 -3.198 -3.195 -3.192 -3.189 -3.186 -3.183 -3.18</f>
        <v>-35.145000000000003</v>
      </c>
    </row>
    <row r="6063" spans="1:1" x14ac:dyDescent="0.3">
      <c r="A6063" t="s">
        <v>846</v>
      </c>
    </row>
    <row r="6064" spans="1:1" x14ac:dyDescent="0.3">
      <c r="A6064">
        <f>-0.274  -0.278  -0.281  -0.283  -0.286  -0.287  -0.289  -0.29  -0.292  -0.294  -0.295</f>
        <v>-3.1489999999999996</v>
      </c>
    </row>
    <row r="6065" spans="1:1" x14ac:dyDescent="0.3">
      <c r="A6065">
        <f>-1.274  -1.273  -1.274  -1.273  -1.273  -1.274  -1.275  -1.276  -1.277  -1.279  -1.28</f>
        <v>-14.027999999999997</v>
      </c>
    </row>
    <row r="6066" spans="1:1" x14ac:dyDescent="0.3">
      <c r="A6066">
        <f>-2.27  -2.27  -2.27  -2.271  -2.27  -2.27  -2.271  -2.271  -2.27  -2.27  -2.271</f>
        <v>-24.974</v>
      </c>
    </row>
    <row r="6067" spans="1:1" x14ac:dyDescent="0.3">
      <c r="A6067">
        <f>-3.052  -3.052  -3.051  -3.05  -3.05  -3.051  -3.05  -3.049  -3.047  -3.046  -3.043</f>
        <v>-33.541000000000004</v>
      </c>
    </row>
    <row r="6068" spans="1:1" x14ac:dyDescent="0.3">
      <c r="A6068">
        <f>-3.21  -3.207  -3.204  -3.201  -3.198  -3.195  -3.192  -3.189  -3.186  -3.183  -3.18</f>
        <v>-35.145000000000003</v>
      </c>
    </row>
    <row r="6070" spans="1:1" x14ac:dyDescent="0.3">
      <c r="A6070" t="s">
        <v>847</v>
      </c>
    </row>
    <row r="6071" spans="1:1" x14ac:dyDescent="0.3">
      <c r="A6071" t="s">
        <v>2538</v>
      </c>
    </row>
    <row r="6072" spans="1:1" x14ac:dyDescent="0.3">
      <c r="A6072" t="s">
        <v>2566</v>
      </c>
    </row>
    <row r="6073" spans="1:1" x14ac:dyDescent="0.3">
      <c r="A6073" t="s">
        <v>2602</v>
      </c>
    </row>
    <row r="6074" spans="1:1" x14ac:dyDescent="0.3">
      <c r="A6074" t="s">
        <v>2603</v>
      </c>
    </row>
    <row r="6075" spans="1:1" x14ac:dyDescent="0.3">
      <c r="A6075" t="s">
        <v>2604</v>
      </c>
    </row>
    <row r="6077" spans="1:1" x14ac:dyDescent="0.3">
      <c r="A6077" t="s">
        <v>848</v>
      </c>
    </row>
    <row r="6078" spans="1:1" x14ac:dyDescent="0.3">
      <c r="A6078" t="s">
        <v>2543</v>
      </c>
    </row>
    <row r="6079" spans="1:1" x14ac:dyDescent="0.3">
      <c r="A6079" t="s">
        <v>893</v>
      </c>
    </row>
    <row r="6080" spans="1:1" x14ac:dyDescent="0.3">
      <c r="A6080" t="s">
        <v>894</v>
      </c>
    </row>
    <row r="6081" spans="1:1" x14ac:dyDescent="0.3">
      <c r="A6081" t="s">
        <v>2605</v>
      </c>
    </row>
    <row r="6082" spans="1:1" x14ac:dyDescent="0.3">
      <c r="A6082" t="s">
        <v>2606</v>
      </c>
    </row>
    <row r="6084" spans="1:1" x14ac:dyDescent="0.3">
      <c r="A6084" t="s">
        <v>771</v>
      </c>
    </row>
    <row r="6085" spans="1:1" x14ac:dyDescent="0.3">
      <c r="A6085" t="s">
        <v>2607</v>
      </c>
    </row>
    <row r="6086" spans="1:1" x14ac:dyDescent="0.3">
      <c r="A6086" t="s">
        <v>2607</v>
      </c>
    </row>
    <row r="6087" spans="1:1" x14ac:dyDescent="0.3">
      <c r="A6087" t="s">
        <v>2607</v>
      </c>
    </row>
    <row r="6088" spans="1:1" x14ac:dyDescent="0.3">
      <c r="A6088" t="s">
        <v>2607</v>
      </c>
    </row>
    <row r="6089" spans="1:1" x14ac:dyDescent="0.3">
      <c r="A6089" t="s">
        <v>2607</v>
      </c>
    </row>
    <row r="6091" spans="1:1" x14ac:dyDescent="0.3">
      <c r="A6091" t="s">
        <v>607</v>
      </c>
    </row>
    <row r="6092" spans="1:1" x14ac:dyDescent="0.3">
      <c r="A6092" t="s">
        <v>757</v>
      </c>
    </row>
    <row r="6093" spans="1:1" x14ac:dyDescent="0.3">
      <c r="A6093" t="s">
        <v>883</v>
      </c>
    </row>
    <row r="6094" spans="1:1" x14ac:dyDescent="0.3">
      <c r="A6094" t="s">
        <v>884</v>
      </c>
    </row>
    <row r="6095" spans="1:1" x14ac:dyDescent="0.3">
      <c r="A6095" t="s">
        <v>760</v>
      </c>
    </row>
    <row r="6096" spans="1:1" x14ac:dyDescent="0.3">
      <c r="A6096">
        <f>-3.2 -0.003</f>
        <v>-3.2030000000000003</v>
      </c>
    </row>
    <row r="6097" spans="1:1" x14ac:dyDescent="0.3">
      <c r="A6097">
        <f>-3.2 -3.203 -3.206 -3.209 -3.212 -3.215 -3.218 -3.221 -3.224 -3.227 -3.23</f>
        <v>-35.364999999999995</v>
      </c>
    </row>
    <row r="6098" spans="1:1" x14ac:dyDescent="0.3">
      <c r="A6098" t="s">
        <v>846</v>
      </c>
    </row>
    <row r="6099" spans="1:1" x14ac:dyDescent="0.3">
      <c r="A6099">
        <f>-0.274  -0.278  -0.281  -0.283  -0.285  -0.287  -0.289  -0.291  -0.292  -0.294  -0.295</f>
        <v>-3.1489999999999996</v>
      </c>
    </row>
    <row r="6100" spans="1:1" x14ac:dyDescent="0.3">
      <c r="A6100">
        <f>-1.274  -1.274  -1.274  -1.273  -1.273  -1.274  -1.275  -1.276  -1.277  -1.279  -1.28</f>
        <v>-14.028999999999998</v>
      </c>
    </row>
    <row r="6101" spans="1:1" x14ac:dyDescent="0.3">
      <c r="A6101">
        <f>-2.27  -2.27  -2.27  -2.27  -2.27  -2.27  -2.27  -2.27  -2.27  -2.27  -2.27</f>
        <v>-24.97</v>
      </c>
    </row>
    <row r="6102" spans="1:1" x14ac:dyDescent="0.3">
      <c r="A6102">
        <f>-3.046  -3.046  -3.045  -3.045  -3.043  -3.043  -3.043  -3.045  -3.046  -3.047  -3.049</f>
        <v>-33.498000000000005</v>
      </c>
    </row>
    <row r="6103" spans="1:1" x14ac:dyDescent="0.3">
      <c r="A6103">
        <f>-3.2  -3.203  -3.206  -3.209  -3.212  -3.215  -3.218  -3.221  -3.224  -3.227  -3.23</f>
        <v>-35.364999999999995</v>
      </c>
    </row>
    <row r="6105" spans="1:1" x14ac:dyDescent="0.3">
      <c r="A6105" t="s">
        <v>847</v>
      </c>
    </row>
    <row r="6106" spans="1:1" x14ac:dyDescent="0.3">
      <c r="A6106" t="s">
        <v>2538</v>
      </c>
    </row>
    <row r="6107" spans="1:1" x14ac:dyDescent="0.3">
      <c r="A6107" t="s">
        <v>2539</v>
      </c>
    </row>
    <row r="6108" spans="1:1" x14ac:dyDescent="0.3">
      <c r="A6108" t="s">
        <v>2608</v>
      </c>
    </row>
    <row r="6109" spans="1:1" x14ac:dyDescent="0.3">
      <c r="A6109" t="s">
        <v>2609</v>
      </c>
    </row>
    <row r="6110" spans="1:1" x14ac:dyDescent="0.3">
      <c r="A6110" t="s">
        <v>2610</v>
      </c>
    </row>
    <row r="6112" spans="1:1" x14ac:dyDescent="0.3">
      <c r="A6112" t="s">
        <v>848</v>
      </c>
    </row>
    <row r="6113" spans="1:1" x14ac:dyDescent="0.3">
      <c r="A6113" t="s">
        <v>2543</v>
      </c>
    </row>
    <row r="6114" spans="1:1" x14ac:dyDescent="0.3">
      <c r="A6114" t="s">
        <v>893</v>
      </c>
    </row>
    <row r="6115" spans="1:1" x14ac:dyDescent="0.3">
      <c r="A6115" t="s">
        <v>894</v>
      </c>
    </row>
    <row r="6116" spans="1:1" x14ac:dyDescent="0.3">
      <c r="A6116" t="s">
        <v>2611</v>
      </c>
    </row>
    <row r="6117" spans="1:1" x14ac:dyDescent="0.3">
      <c r="A6117" t="s">
        <v>2612</v>
      </c>
    </row>
    <row r="6119" spans="1:1" x14ac:dyDescent="0.3">
      <c r="A6119" t="s">
        <v>771</v>
      </c>
    </row>
    <row r="6120" spans="1:1" x14ac:dyDescent="0.3">
      <c r="A6120" t="s">
        <v>2596</v>
      </c>
    </row>
    <row r="6121" spans="1:1" x14ac:dyDescent="0.3">
      <c r="A6121" t="s">
        <v>2596</v>
      </c>
    </row>
    <row r="6122" spans="1:1" x14ac:dyDescent="0.3">
      <c r="A6122" t="s">
        <v>2596</v>
      </c>
    </row>
    <row r="6123" spans="1:1" x14ac:dyDescent="0.3">
      <c r="A6123" t="s">
        <v>2596</v>
      </c>
    </row>
    <row r="6124" spans="1:1" x14ac:dyDescent="0.3">
      <c r="A6124" t="s">
        <v>2596</v>
      </c>
    </row>
    <row r="6126" spans="1:1" x14ac:dyDescent="0.3">
      <c r="A6126" t="s">
        <v>608</v>
      </c>
    </row>
    <row r="6127" spans="1:1" x14ac:dyDescent="0.3">
      <c r="A6127" t="s">
        <v>757</v>
      </c>
    </row>
    <row r="6128" spans="1:1" x14ac:dyDescent="0.3">
      <c r="A6128" t="s">
        <v>883</v>
      </c>
    </row>
    <row r="6129" spans="1:1" x14ac:dyDescent="0.3">
      <c r="A6129" t="s">
        <v>884</v>
      </c>
    </row>
    <row r="6130" spans="1:1" x14ac:dyDescent="0.3">
      <c r="A6130" t="s">
        <v>760</v>
      </c>
    </row>
    <row r="6131" spans="1:1" x14ac:dyDescent="0.3">
      <c r="A6131" t="s">
        <v>781</v>
      </c>
    </row>
    <row r="6132" spans="1:1" x14ac:dyDescent="0.3">
      <c r="A6132">
        <f>-3.2 -3.2 -3.2 -3.2 -3.2 -3.2 -3.2 -3.2 -3.2 -3.2 -3.2</f>
        <v>-35.199999999999996</v>
      </c>
    </row>
    <row r="6133" spans="1:1" x14ac:dyDescent="0.3">
      <c r="A6133" t="s">
        <v>846</v>
      </c>
    </row>
    <row r="6134" spans="1:1" x14ac:dyDescent="0.3">
      <c r="A6134">
        <f>-0.274  -0.278  -0.281  -0.283  -0.286  -0.287  -0.289  -0.291  -0.292  -0.294  -0.295</f>
        <v>-3.15</v>
      </c>
    </row>
    <row r="6135" spans="1:1" x14ac:dyDescent="0.3">
      <c r="A6135">
        <f>-1.274  -1.273  -1.274  -1.273  -1.273  -1.274  -1.275  -1.276  -1.277  -1.279  -1.28</f>
        <v>-14.027999999999997</v>
      </c>
    </row>
    <row r="6136" spans="1:1" x14ac:dyDescent="0.3">
      <c r="A6136">
        <f>-2.27  -2.27  -2.27  -2.27  -2.27  -2.27  -2.27  -2.27  -2.27  -2.27  -2.27</f>
        <v>-24.97</v>
      </c>
    </row>
    <row r="6137" spans="1:1" x14ac:dyDescent="0.3">
      <c r="A6137">
        <f>-3.046  -3.046  -3.045  -3.044  -3.044  -3.044  -3.044  -3.044  -3.044  -3.044  -3.044</f>
        <v>-33.489000000000004</v>
      </c>
    </row>
    <row r="6138" spans="1:1" x14ac:dyDescent="0.3">
      <c r="A6138">
        <f>-3.2  -3.2  -3.2  -3.2  -3.2  -3.2  -3.2  -3.2  -3.2  -3.2  -3.2</f>
        <v>-35.199999999999996</v>
      </c>
    </row>
    <row r="6140" spans="1:1" x14ac:dyDescent="0.3">
      <c r="A6140" t="s">
        <v>847</v>
      </c>
    </row>
    <row r="6141" spans="1:1" x14ac:dyDescent="0.3">
      <c r="A6141" t="s">
        <v>2538</v>
      </c>
    </row>
    <row r="6142" spans="1:1" x14ac:dyDescent="0.3">
      <c r="A6142" t="s">
        <v>2547</v>
      </c>
    </row>
    <row r="6143" spans="1:1" x14ac:dyDescent="0.3">
      <c r="A6143" t="s">
        <v>2613</v>
      </c>
    </row>
    <row r="6144" spans="1:1" x14ac:dyDescent="0.3">
      <c r="A6144" t="s">
        <v>2614</v>
      </c>
    </row>
    <row r="6145" spans="1:1" x14ac:dyDescent="0.3">
      <c r="A6145" t="s">
        <v>2615</v>
      </c>
    </row>
    <row r="6147" spans="1:1" x14ac:dyDescent="0.3">
      <c r="A6147" t="s">
        <v>848</v>
      </c>
    </row>
    <row r="6148" spans="1:1" x14ac:dyDescent="0.3">
      <c r="A6148" t="s">
        <v>2543</v>
      </c>
    </row>
    <row r="6149" spans="1:1" x14ac:dyDescent="0.3">
      <c r="A6149" t="s">
        <v>893</v>
      </c>
    </row>
    <row r="6150" spans="1:1" x14ac:dyDescent="0.3">
      <c r="A6150" t="s">
        <v>894</v>
      </c>
    </row>
    <row r="6151" spans="1:1" x14ac:dyDescent="0.3">
      <c r="A6151" t="s">
        <v>2616</v>
      </c>
    </row>
    <row r="6152" spans="1:1" x14ac:dyDescent="0.3">
      <c r="A6152" t="s">
        <v>2617</v>
      </c>
    </row>
    <row r="6154" spans="1:1" x14ac:dyDescent="0.3">
      <c r="A6154" t="s">
        <v>771</v>
      </c>
    </row>
    <row r="6155" spans="1:1" x14ac:dyDescent="0.3">
      <c r="A6155" t="s">
        <v>2618</v>
      </c>
    </row>
    <row r="6156" spans="1:1" x14ac:dyDescent="0.3">
      <c r="A6156" t="s">
        <v>2618</v>
      </c>
    </row>
    <row r="6157" spans="1:1" x14ac:dyDescent="0.3">
      <c r="A6157" t="s">
        <v>2618</v>
      </c>
    </row>
    <row r="6158" spans="1:1" x14ac:dyDescent="0.3">
      <c r="A6158" t="s">
        <v>2618</v>
      </c>
    </row>
    <row r="6159" spans="1:1" x14ac:dyDescent="0.3">
      <c r="A6159" t="s">
        <v>2618</v>
      </c>
    </row>
    <row r="6161" spans="1:1" x14ac:dyDescent="0.3">
      <c r="A6161" t="s">
        <v>609</v>
      </c>
    </row>
    <row r="6162" spans="1:1" x14ac:dyDescent="0.3">
      <c r="A6162" t="s">
        <v>757</v>
      </c>
    </row>
    <row r="6163" spans="1:1" x14ac:dyDescent="0.3">
      <c r="A6163" t="s">
        <v>883</v>
      </c>
    </row>
    <row r="6164" spans="1:1" x14ac:dyDescent="0.3">
      <c r="A6164" t="s">
        <v>884</v>
      </c>
    </row>
    <row r="6165" spans="1:1" x14ac:dyDescent="0.3">
      <c r="A6165" t="s">
        <v>760</v>
      </c>
    </row>
    <row r="6166" spans="1:1" x14ac:dyDescent="0.3">
      <c r="A6166" t="s">
        <v>782</v>
      </c>
    </row>
    <row r="6167" spans="1:1" x14ac:dyDescent="0.3">
      <c r="A6167">
        <f>-3.2 -3.197 -3.194 -3.191 -3.188 -3.185 -3.182 -3.179 -3.176 -3.173 -3.17</f>
        <v>-35.035000000000004</v>
      </c>
    </row>
    <row r="6168" spans="1:1" x14ac:dyDescent="0.3">
      <c r="A6168" t="s">
        <v>846</v>
      </c>
    </row>
    <row r="6169" spans="1:1" x14ac:dyDescent="0.3">
      <c r="A6169">
        <f>-0.274  -0.278  -0.281  -0.283  -0.286  -0.287  -0.289  -0.29  -0.292  -0.294  -0.295</f>
        <v>-3.1489999999999996</v>
      </c>
    </row>
    <row r="6170" spans="1:1" x14ac:dyDescent="0.3">
      <c r="A6170">
        <f>-1.274  -1.273  -1.274  -1.273  -1.273  -1.274  -1.275  -1.276  -1.277  -1.279  -1.28</f>
        <v>-14.027999999999997</v>
      </c>
    </row>
    <row r="6171" spans="1:1" x14ac:dyDescent="0.3">
      <c r="A6171">
        <f>-2.27  -2.27  -2.27  -2.27  -2.27  -2.27  -2.27  -2.27  -2.27  -2.27  -2.27</f>
        <v>-24.97</v>
      </c>
    </row>
    <row r="6172" spans="1:1" x14ac:dyDescent="0.3">
      <c r="A6172">
        <f>-3.046  -3.046  -3.045  -3.044  -3.045  -3.045  -3.044  -3.043  -3.041  -3.039  -3.037</f>
        <v>-33.475000000000001</v>
      </c>
    </row>
    <row r="6173" spans="1:1" x14ac:dyDescent="0.3">
      <c r="A6173">
        <f>-3.2  -3.197  -3.194  -3.191  -3.188  -3.185  -3.182  -3.179  -3.176  -3.173  -3.17</f>
        <v>-35.035000000000004</v>
      </c>
    </row>
    <row r="6175" spans="1:1" x14ac:dyDescent="0.3">
      <c r="A6175" t="s">
        <v>847</v>
      </c>
    </row>
    <row r="6176" spans="1:1" x14ac:dyDescent="0.3">
      <c r="A6176" t="s">
        <v>2538</v>
      </c>
    </row>
    <row r="6177" spans="1:1" x14ac:dyDescent="0.3">
      <c r="A6177" t="s">
        <v>2584</v>
      </c>
    </row>
    <row r="6178" spans="1:1" x14ac:dyDescent="0.3">
      <c r="A6178" t="s">
        <v>2619</v>
      </c>
    </row>
    <row r="6179" spans="1:1" x14ac:dyDescent="0.3">
      <c r="A6179" t="s">
        <v>2620</v>
      </c>
    </row>
    <row r="6180" spans="1:1" x14ac:dyDescent="0.3">
      <c r="A6180" t="s">
        <v>2621</v>
      </c>
    </row>
    <row r="6182" spans="1:1" x14ac:dyDescent="0.3">
      <c r="A6182" t="s">
        <v>848</v>
      </c>
    </row>
    <row r="6183" spans="1:1" x14ac:dyDescent="0.3">
      <c r="A6183" t="s">
        <v>2543</v>
      </c>
    </row>
    <row r="6184" spans="1:1" x14ac:dyDescent="0.3">
      <c r="A6184" t="s">
        <v>893</v>
      </c>
    </row>
    <row r="6185" spans="1:1" x14ac:dyDescent="0.3">
      <c r="A6185" t="s">
        <v>894</v>
      </c>
    </row>
    <row r="6186" spans="1:1" x14ac:dyDescent="0.3">
      <c r="A6186" t="s">
        <v>2622</v>
      </c>
    </row>
    <row r="6187" spans="1:1" x14ac:dyDescent="0.3">
      <c r="A6187" t="s">
        <v>2623</v>
      </c>
    </row>
    <row r="6189" spans="1:1" x14ac:dyDescent="0.3">
      <c r="A6189" t="s">
        <v>771</v>
      </c>
    </row>
    <row r="6190" spans="1:1" x14ac:dyDescent="0.3">
      <c r="A6190" t="s">
        <v>2624</v>
      </c>
    </row>
    <row r="6191" spans="1:1" x14ac:dyDescent="0.3">
      <c r="A6191" t="s">
        <v>2624</v>
      </c>
    </row>
    <row r="6192" spans="1:1" x14ac:dyDescent="0.3">
      <c r="A6192" t="s">
        <v>2624</v>
      </c>
    </row>
    <row r="6193" spans="1:1" x14ac:dyDescent="0.3">
      <c r="A6193" t="s">
        <v>2624</v>
      </c>
    </row>
    <row r="6194" spans="1:1" x14ac:dyDescent="0.3">
      <c r="A6194" t="s">
        <v>2624</v>
      </c>
    </row>
    <row r="6196" spans="1:1" x14ac:dyDescent="0.3">
      <c r="A6196" t="s">
        <v>610</v>
      </c>
    </row>
    <row r="6197" spans="1:1" x14ac:dyDescent="0.3">
      <c r="A6197" t="s">
        <v>757</v>
      </c>
    </row>
    <row r="6198" spans="1:1" x14ac:dyDescent="0.3">
      <c r="A6198" t="s">
        <v>883</v>
      </c>
    </row>
    <row r="6199" spans="1:1" x14ac:dyDescent="0.3">
      <c r="A6199" t="s">
        <v>884</v>
      </c>
    </row>
    <row r="6200" spans="1:1" x14ac:dyDescent="0.3">
      <c r="A6200" t="s">
        <v>760</v>
      </c>
    </row>
    <row r="6201" spans="1:1" x14ac:dyDescent="0.3">
      <c r="A6201">
        <f>-3.19 -0.003</f>
        <v>-3.1930000000000001</v>
      </c>
    </row>
    <row r="6202" spans="1:1" x14ac:dyDescent="0.3">
      <c r="A6202">
        <f>-3.19 -3.193 -3.196 -3.199 -3.202 -3.205 -3.208 -3.211 -3.214 -3.217 -3.22</f>
        <v>-35.254999999999995</v>
      </c>
    </row>
    <row r="6203" spans="1:1" x14ac:dyDescent="0.3">
      <c r="A6203" t="s">
        <v>846</v>
      </c>
    </row>
    <row r="6204" spans="1:1" x14ac:dyDescent="0.3">
      <c r="A6204">
        <f>-0.274  -0.278  -0.281  -0.283  -0.285  -0.287  -0.289  -0.291  -0.292  -0.294  -0.295</f>
        <v>-3.1489999999999996</v>
      </c>
    </row>
    <row r="6205" spans="1:1" x14ac:dyDescent="0.3">
      <c r="A6205">
        <f>-1.274  -1.274  -1.274  -1.273  -1.273  -1.274  -1.275  -1.276  -1.277  -1.279  -1.28</f>
        <v>-14.028999999999998</v>
      </c>
    </row>
    <row r="6206" spans="1:1" x14ac:dyDescent="0.3">
      <c r="A6206">
        <f>-2.27  -2.27  -2.27  -2.27  -2.27  -2.27  -2.27  -2.27  -2.27  -2.27  -2.27</f>
        <v>-24.97</v>
      </c>
    </row>
    <row r="6207" spans="1:1" x14ac:dyDescent="0.3">
      <c r="A6207">
        <f>-3.039  -3.039  -3.039  -3.038  -3.037  -3.036  -3.037  -3.038  -3.04  -3.041  -3.043</f>
        <v>-33.427</v>
      </c>
    </row>
    <row r="6208" spans="1:1" x14ac:dyDescent="0.3">
      <c r="A6208">
        <f>-3.19  -3.193  -3.196  -3.199  -3.202  -3.205  -3.208  -3.211  -3.214  -3.217  -3.22</f>
        <v>-35.254999999999995</v>
      </c>
    </row>
    <row r="6210" spans="1:1" x14ac:dyDescent="0.3">
      <c r="A6210" t="s">
        <v>847</v>
      </c>
    </row>
    <row r="6211" spans="1:1" x14ac:dyDescent="0.3">
      <c r="A6211" t="s">
        <v>2538</v>
      </c>
    </row>
    <row r="6212" spans="1:1" x14ac:dyDescent="0.3">
      <c r="A6212" t="s">
        <v>2539</v>
      </c>
    </row>
    <row r="6213" spans="1:1" x14ac:dyDescent="0.3">
      <c r="A6213" t="s">
        <v>2625</v>
      </c>
    </row>
    <row r="6214" spans="1:1" x14ac:dyDescent="0.3">
      <c r="A6214" t="s">
        <v>2626</v>
      </c>
    </row>
    <row r="6215" spans="1:1" x14ac:dyDescent="0.3">
      <c r="A6215" t="s">
        <v>2627</v>
      </c>
    </row>
    <row r="6217" spans="1:1" x14ac:dyDescent="0.3">
      <c r="A6217" t="s">
        <v>848</v>
      </c>
    </row>
    <row r="6218" spans="1:1" x14ac:dyDescent="0.3">
      <c r="A6218" t="s">
        <v>2543</v>
      </c>
    </row>
    <row r="6219" spans="1:1" x14ac:dyDescent="0.3">
      <c r="A6219" t="s">
        <v>893</v>
      </c>
    </row>
    <row r="6220" spans="1:1" x14ac:dyDescent="0.3">
      <c r="A6220" t="s">
        <v>894</v>
      </c>
    </row>
    <row r="6221" spans="1:1" x14ac:dyDescent="0.3">
      <c r="A6221" t="s">
        <v>2628</v>
      </c>
    </row>
    <row r="6222" spans="1:1" x14ac:dyDescent="0.3">
      <c r="A6222" t="s">
        <v>2629</v>
      </c>
    </row>
    <row r="6224" spans="1:1" x14ac:dyDescent="0.3">
      <c r="A6224" t="s">
        <v>771</v>
      </c>
    </row>
    <row r="6225" spans="1:1" x14ac:dyDescent="0.3">
      <c r="A6225" t="s">
        <v>2630</v>
      </c>
    </row>
    <row r="6226" spans="1:1" x14ac:dyDescent="0.3">
      <c r="A6226" t="s">
        <v>2630</v>
      </c>
    </row>
    <row r="6227" spans="1:1" x14ac:dyDescent="0.3">
      <c r="A6227" t="s">
        <v>2630</v>
      </c>
    </row>
    <row r="6228" spans="1:1" x14ac:dyDescent="0.3">
      <c r="A6228" t="s">
        <v>2630</v>
      </c>
    </row>
    <row r="6229" spans="1:1" x14ac:dyDescent="0.3">
      <c r="A6229" t="s">
        <v>2630</v>
      </c>
    </row>
    <row r="6231" spans="1:1" x14ac:dyDescent="0.3">
      <c r="A6231" t="s">
        <v>611</v>
      </c>
    </row>
    <row r="6232" spans="1:1" x14ac:dyDescent="0.3">
      <c r="A6232" t="s">
        <v>757</v>
      </c>
    </row>
    <row r="6233" spans="1:1" x14ac:dyDescent="0.3">
      <c r="A6233" t="s">
        <v>883</v>
      </c>
    </row>
    <row r="6234" spans="1:1" x14ac:dyDescent="0.3">
      <c r="A6234" t="s">
        <v>884</v>
      </c>
    </row>
    <row r="6235" spans="1:1" x14ac:dyDescent="0.3">
      <c r="A6235" t="s">
        <v>760</v>
      </c>
    </row>
    <row r="6236" spans="1:1" x14ac:dyDescent="0.3">
      <c r="A6236" t="s">
        <v>783</v>
      </c>
    </row>
    <row r="6237" spans="1:1" x14ac:dyDescent="0.3">
      <c r="A6237">
        <f>-3.19 -3.19 -3.19 -3.19 -3.19 -3.19 -3.19 -3.19 -3.19 -3.19 -3.19</f>
        <v>-35.090000000000003</v>
      </c>
    </row>
    <row r="6238" spans="1:1" x14ac:dyDescent="0.3">
      <c r="A6238" t="s">
        <v>846</v>
      </c>
    </row>
    <row r="6239" spans="1:1" x14ac:dyDescent="0.3">
      <c r="A6239">
        <f>-0.274  -0.278  -0.281  -0.283  -0.286  -0.287  -0.289  -0.291  -0.292  -0.294  -0.295</f>
        <v>-3.15</v>
      </c>
    </row>
    <row r="6240" spans="1:1" x14ac:dyDescent="0.3">
      <c r="A6240">
        <f>-1.274  -1.273  -1.274  -1.273  -1.273  -1.274  -1.275  -1.276  -1.277  -1.279  -1.28</f>
        <v>-14.027999999999997</v>
      </c>
    </row>
    <row r="6241" spans="1:1" x14ac:dyDescent="0.3">
      <c r="A6241">
        <f>-2.27  -2.27  -2.27  -2.27  -2.27  -2.27  -2.27  -2.27  -2.27  -2.27  -2.27</f>
        <v>-24.97</v>
      </c>
    </row>
    <row r="6242" spans="1:1" x14ac:dyDescent="0.3">
      <c r="A6242">
        <f>-3.039  -3.039  -3.039  -3.038  -3.038  -3.037  -3.037  -3.037  -3.037  -3.037  -3.037</f>
        <v>-33.414999999999999</v>
      </c>
    </row>
    <row r="6243" spans="1:1" x14ac:dyDescent="0.3">
      <c r="A6243">
        <f>-3.19  -3.19  -3.19  -3.19  -3.19  -3.19  -3.19  -3.19  -3.19  -3.19  -3.19</f>
        <v>-35.090000000000003</v>
      </c>
    </row>
    <row r="6245" spans="1:1" x14ac:dyDescent="0.3">
      <c r="A6245" t="s">
        <v>847</v>
      </c>
    </row>
    <row r="6246" spans="1:1" x14ac:dyDescent="0.3">
      <c r="A6246" t="s">
        <v>2538</v>
      </c>
    </row>
    <row r="6247" spans="1:1" x14ac:dyDescent="0.3">
      <c r="A6247" t="s">
        <v>2547</v>
      </c>
    </row>
    <row r="6248" spans="1:1" x14ac:dyDescent="0.3">
      <c r="A6248" t="s">
        <v>2631</v>
      </c>
    </row>
    <row r="6249" spans="1:1" x14ac:dyDescent="0.3">
      <c r="A6249" t="s">
        <v>2632</v>
      </c>
    </row>
    <row r="6250" spans="1:1" x14ac:dyDescent="0.3">
      <c r="A6250" t="s">
        <v>2633</v>
      </c>
    </row>
    <row r="6252" spans="1:1" x14ac:dyDescent="0.3">
      <c r="A6252" t="s">
        <v>848</v>
      </c>
    </row>
    <row r="6253" spans="1:1" x14ac:dyDescent="0.3">
      <c r="A6253" t="s">
        <v>2543</v>
      </c>
    </row>
    <row r="6254" spans="1:1" x14ac:dyDescent="0.3">
      <c r="A6254" t="s">
        <v>893</v>
      </c>
    </row>
    <row r="6255" spans="1:1" x14ac:dyDescent="0.3">
      <c r="A6255" t="s">
        <v>894</v>
      </c>
    </row>
    <row r="6256" spans="1:1" x14ac:dyDescent="0.3">
      <c r="A6256" t="s">
        <v>2634</v>
      </c>
    </row>
    <row r="6257" spans="1:1" x14ac:dyDescent="0.3">
      <c r="A6257" t="s">
        <v>2635</v>
      </c>
    </row>
    <row r="6259" spans="1:1" x14ac:dyDescent="0.3">
      <c r="A6259" t="s">
        <v>771</v>
      </c>
    </row>
    <row r="6260" spans="1:1" x14ac:dyDescent="0.3">
      <c r="A6260" t="s">
        <v>2254</v>
      </c>
    </row>
    <row r="6261" spans="1:1" x14ac:dyDescent="0.3">
      <c r="A6261" t="s">
        <v>2254</v>
      </c>
    </row>
    <row r="6262" spans="1:1" x14ac:dyDescent="0.3">
      <c r="A6262" t="s">
        <v>2254</v>
      </c>
    </row>
    <row r="6263" spans="1:1" x14ac:dyDescent="0.3">
      <c r="A6263" t="s">
        <v>2254</v>
      </c>
    </row>
    <row r="6264" spans="1:1" x14ac:dyDescent="0.3">
      <c r="A6264" t="s">
        <v>2254</v>
      </c>
    </row>
    <row r="6266" spans="1:1" x14ac:dyDescent="0.3">
      <c r="A6266" t="s">
        <v>612</v>
      </c>
    </row>
    <row r="6267" spans="1:1" x14ac:dyDescent="0.3">
      <c r="A6267" t="s">
        <v>757</v>
      </c>
    </row>
    <row r="6268" spans="1:1" x14ac:dyDescent="0.3">
      <c r="A6268" t="s">
        <v>883</v>
      </c>
    </row>
    <row r="6269" spans="1:1" x14ac:dyDescent="0.3">
      <c r="A6269" t="s">
        <v>884</v>
      </c>
    </row>
    <row r="6270" spans="1:1" x14ac:dyDescent="0.3">
      <c r="A6270" t="s">
        <v>760</v>
      </c>
    </row>
    <row r="6271" spans="1:1" x14ac:dyDescent="0.3">
      <c r="A6271" t="s">
        <v>784</v>
      </c>
    </row>
    <row r="6272" spans="1:1" x14ac:dyDescent="0.3">
      <c r="A6272">
        <f>-3.19 -3.187 -3.184 -3.181 -3.178 -3.175 -3.172 -3.169 -3.166 -3.163 -3.16</f>
        <v>-34.925000000000004</v>
      </c>
    </row>
    <row r="6273" spans="1:1" x14ac:dyDescent="0.3">
      <c r="A6273" t="s">
        <v>846</v>
      </c>
    </row>
    <row r="6274" spans="1:1" x14ac:dyDescent="0.3">
      <c r="A6274">
        <f>-0.274  -0.278  -0.281  -0.283  -0.286  -0.287  -0.289  -0.29  -0.292  -0.294  -0.295</f>
        <v>-3.1489999999999996</v>
      </c>
    </row>
    <row r="6275" spans="1:1" x14ac:dyDescent="0.3">
      <c r="A6275">
        <f>-1.274  -1.273  -1.274  -1.273  -1.273  -1.274  -1.275  -1.276  -1.277  -1.279  -1.28</f>
        <v>-14.027999999999997</v>
      </c>
    </row>
    <row r="6276" spans="1:1" x14ac:dyDescent="0.3">
      <c r="A6276">
        <f>-2.27  -2.27  -2.27  -2.27  -2.27  -2.27  -2.27  -2.27  -2.27  -2.27  -2.27</f>
        <v>-24.97</v>
      </c>
    </row>
    <row r="6277" spans="1:1" x14ac:dyDescent="0.3">
      <c r="A6277">
        <f>-3.039  -3.04  -3.039  -3.038  -3.038  -3.038  -3.038  -3.036  -3.035  -3.033  -3.031</f>
        <v>-33.405000000000001</v>
      </c>
    </row>
    <row r="6278" spans="1:1" x14ac:dyDescent="0.3">
      <c r="A6278">
        <f>-3.19  -3.187  -3.184  -3.181  -3.178  -3.175  -3.172  -3.169  -3.166  -3.163  -3.16</f>
        <v>-34.925000000000004</v>
      </c>
    </row>
    <row r="6280" spans="1:1" x14ac:dyDescent="0.3">
      <c r="A6280" t="s">
        <v>847</v>
      </c>
    </row>
    <row r="6281" spans="1:1" x14ac:dyDescent="0.3">
      <c r="A6281" t="s">
        <v>2538</v>
      </c>
    </row>
    <row r="6282" spans="1:1" x14ac:dyDescent="0.3">
      <c r="A6282" t="s">
        <v>2636</v>
      </c>
    </row>
    <row r="6283" spans="1:1" x14ac:dyDescent="0.3">
      <c r="A6283" t="s">
        <v>2637</v>
      </c>
    </row>
    <row r="6284" spans="1:1" x14ac:dyDescent="0.3">
      <c r="A6284" t="s">
        <v>2638</v>
      </c>
    </row>
    <row r="6285" spans="1:1" x14ac:dyDescent="0.3">
      <c r="A6285" t="s">
        <v>2639</v>
      </c>
    </row>
    <row r="6287" spans="1:1" x14ac:dyDescent="0.3">
      <c r="A6287" t="s">
        <v>848</v>
      </c>
    </row>
    <row r="6288" spans="1:1" x14ac:dyDescent="0.3">
      <c r="A6288" t="s">
        <v>2543</v>
      </c>
    </row>
    <row r="6289" spans="1:1" x14ac:dyDescent="0.3">
      <c r="A6289" t="s">
        <v>893</v>
      </c>
    </row>
    <row r="6290" spans="1:1" x14ac:dyDescent="0.3">
      <c r="A6290" t="s">
        <v>894</v>
      </c>
    </row>
    <row r="6291" spans="1:1" x14ac:dyDescent="0.3">
      <c r="A6291" t="s">
        <v>2640</v>
      </c>
    </row>
    <row r="6292" spans="1:1" x14ac:dyDescent="0.3">
      <c r="A6292" t="s">
        <v>2641</v>
      </c>
    </row>
    <row r="6294" spans="1:1" x14ac:dyDescent="0.3">
      <c r="A6294" t="s">
        <v>771</v>
      </c>
    </row>
    <row r="6295" spans="1:1" x14ac:dyDescent="0.3">
      <c r="A6295" t="s">
        <v>2642</v>
      </c>
    </row>
    <row r="6296" spans="1:1" x14ac:dyDescent="0.3">
      <c r="A6296" t="s">
        <v>2642</v>
      </c>
    </row>
    <row r="6297" spans="1:1" x14ac:dyDescent="0.3">
      <c r="A6297" t="s">
        <v>2642</v>
      </c>
    </row>
    <row r="6298" spans="1:1" x14ac:dyDescent="0.3">
      <c r="A6298" t="s">
        <v>2642</v>
      </c>
    </row>
    <row r="6299" spans="1:1" x14ac:dyDescent="0.3">
      <c r="A6299" t="s">
        <v>2642</v>
      </c>
    </row>
    <row r="6301" spans="1:1" x14ac:dyDescent="0.3">
      <c r="A6301" t="s">
        <v>613</v>
      </c>
    </row>
    <row r="6302" spans="1:1" x14ac:dyDescent="0.3">
      <c r="A6302" t="s">
        <v>757</v>
      </c>
    </row>
    <row r="6303" spans="1:1" x14ac:dyDescent="0.3">
      <c r="A6303" t="s">
        <v>883</v>
      </c>
    </row>
    <row r="6304" spans="1:1" x14ac:dyDescent="0.3">
      <c r="A6304" t="s">
        <v>884</v>
      </c>
    </row>
    <row r="6305" spans="1:1" x14ac:dyDescent="0.3">
      <c r="A6305" t="s">
        <v>760</v>
      </c>
    </row>
    <row r="6306" spans="1:1" x14ac:dyDescent="0.3">
      <c r="A6306">
        <f>-3.18 -0.003</f>
        <v>-3.1830000000000003</v>
      </c>
    </row>
    <row r="6307" spans="1:1" x14ac:dyDescent="0.3">
      <c r="A6307">
        <f>-3.18 -3.183 -3.186 -3.189 -3.192 -3.195 -3.198 -3.201 -3.204 -3.207 -3.21</f>
        <v>-35.145000000000003</v>
      </c>
    </row>
    <row r="6308" spans="1:1" x14ac:dyDescent="0.3">
      <c r="A6308" t="s">
        <v>846</v>
      </c>
    </row>
    <row r="6309" spans="1:1" x14ac:dyDescent="0.3">
      <c r="A6309">
        <f>-0.274  -0.278  -0.281  -0.283  -0.285  -0.287  -0.289  -0.291  -0.292  -0.294  -0.295</f>
        <v>-3.1489999999999996</v>
      </c>
    </row>
    <row r="6310" spans="1:1" x14ac:dyDescent="0.3">
      <c r="A6310">
        <f>-1.274  -1.274  -1.274  -1.273  -1.273  -1.274  -1.275  -1.276  -1.277  -1.279  -1.28</f>
        <v>-14.028999999999998</v>
      </c>
    </row>
    <row r="6311" spans="1:1" x14ac:dyDescent="0.3">
      <c r="A6311">
        <f>-2.27  -2.27  -2.27  -2.27  -2.27  -2.27  -2.27  -2.27  -2.27  -2.27  -2.27</f>
        <v>-24.97</v>
      </c>
    </row>
    <row r="6312" spans="1:1" x14ac:dyDescent="0.3">
      <c r="A6312">
        <f>-3.033  -3.033  -3.032  -3.032  -3.031  -3.03  -3.031  -3.032  -3.034  -3.035  -3.037</f>
        <v>-33.36</v>
      </c>
    </row>
    <row r="6313" spans="1:1" x14ac:dyDescent="0.3">
      <c r="A6313">
        <f>-3.18  -3.183  -3.186  -3.189  -3.192  -3.195  -3.198  -3.201  -3.204  -3.207  -3.21</f>
        <v>-35.145000000000003</v>
      </c>
    </row>
    <row r="6315" spans="1:1" x14ac:dyDescent="0.3">
      <c r="A6315" t="s">
        <v>847</v>
      </c>
    </row>
    <row r="6316" spans="1:1" x14ac:dyDescent="0.3">
      <c r="A6316" t="s">
        <v>2538</v>
      </c>
    </row>
    <row r="6317" spans="1:1" x14ac:dyDescent="0.3">
      <c r="A6317" t="s">
        <v>2539</v>
      </c>
    </row>
    <row r="6318" spans="1:1" x14ac:dyDescent="0.3">
      <c r="A6318" t="s">
        <v>2643</v>
      </c>
    </row>
    <row r="6319" spans="1:1" x14ac:dyDescent="0.3">
      <c r="A6319" t="s">
        <v>2644</v>
      </c>
    </row>
    <row r="6320" spans="1:1" x14ac:dyDescent="0.3">
      <c r="A6320" t="s">
        <v>2645</v>
      </c>
    </row>
    <row r="6322" spans="1:1" x14ac:dyDescent="0.3">
      <c r="A6322" t="s">
        <v>848</v>
      </c>
    </row>
    <row r="6323" spans="1:1" x14ac:dyDescent="0.3">
      <c r="A6323" t="s">
        <v>2543</v>
      </c>
    </row>
    <row r="6324" spans="1:1" x14ac:dyDescent="0.3">
      <c r="A6324" t="s">
        <v>893</v>
      </c>
    </row>
    <row r="6325" spans="1:1" x14ac:dyDescent="0.3">
      <c r="A6325" t="s">
        <v>894</v>
      </c>
    </row>
    <row r="6326" spans="1:1" x14ac:dyDescent="0.3">
      <c r="A6326" t="s">
        <v>2646</v>
      </c>
    </row>
    <row r="6327" spans="1:1" x14ac:dyDescent="0.3">
      <c r="A6327" t="s">
        <v>2647</v>
      </c>
    </row>
    <row r="6329" spans="1:1" x14ac:dyDescent="0.3">
      <c r="A6329" t="s">
        <v>771</v>
      </c>
    </row>
    <row r="6330" spans="1:1" x14ac:dyDescent="0.3">
      <c r="A6330" t="s">
        <v>2648</v>
      </c>
    </row>
    <row r="6331" spans="1:1" x14ac:dyDescent="0.3">
      <c r="A6331" t="s">
        <v>2648</v>
      </c>
    </row>
    <row r="6332" spans="1:1" x14ac:dyDescent="0.3">
      <c r="A6332" t="s">
        <v>2648</v>
      </c>
    </row>
    <row r="6333" spans="1:1" x14ac:dyDescent="0.3">
      <c r="A6333" t="s">
        <v>2648</v>
      </c>
    </row>
    <row r="6334" spans="1:1" x14ac:dyDescent="0.3">
      <c r="A6334" t="s">
        <v>2648</v>
      </c>
    </row>
    <row r="6336" spans="1:1" x14ac:dyDescent="0.3">
      <c r="A6336" t="s">
        <v>614</v>
      </c>
    </row>
    <row r="6337" spans="1:1" x14ac:dyDescent="0.3">
      <c r="A6337" t="s">
        <v>757</v>
      </c>
    </row>
    <row r="6338" spans="1:1" x14ac:dyDescent="0.3">
      <c r="A6338" t="s">
        <v>883</v>
      </c>
    </row>
    <row r="6339" spans="1:1" x14ac:dyDescent="0.3">
      <c r="A6339" t="s">
        <v>884</v>
      </c>
    </row>
    <row r="6340" spans="1:1" x14ac:dyDescent="0.3">
      <c r="A6340" t="s">
        <v>760</v>
      </c>
    </row>
    <row r="6341" spans="1:1" x14ac:dyDescent="0.3">
      <c r="A6341" t="s">
        <v>785</v>
      </c>
    </row>
    <row r="6342" spans="1:1" x14ac:dyDescent="0.3">
      <c r="A6342">
        <f>-3.18 -3.18 -3.18 -3.18 -3.18 -3.18 -3.18 -3.18 -3.18 -3.18 -3.18</f>
        <v>-34.980000000000004</v>
      </c>
    </row>
    <row r="6343" spans="1:1" x14ac:dyDescent="0.3">
      <c r="A6343" t="s">
        <v>846</v>
      </c>
    </row>
    <row r="6344" spans="1:1" x14ac:dyDescent="0.3">
      <c r="A6344">
        <f>-0.274  -0.278  -0.281  -0.283  -0.286  -0.287  -0.289  -0.291  -0.292  -0.294  -0.295</f>
        <v>-3.15</v>
      </c>
    </row>
    <row r="6345" spans="1:1" x14ac:dyDescent="0.3">
      <c r="A6345">
        <f>-1.274  -1.273  -1.274  -1.273  -1.273  -1.274  -1.275  -1.276  -1.277  -1.279  -1.28</f>
        <v>-14.027999999999997</v>
      </c>
    </row>
    <row r="6346" spans="1:1" x14ac:dyDescent="0.3">
      <c r="A6346">
        <f>-2.27  -2.27  -2.27  -2.27  -2.27  -2.27  -2.27  -2.27  -2.27  -2.27  -2.27</f>
        <v>-24.97</v>
      </c>
    </row>
    <row r="6347" spans="1:1" x14ac:dyDescent="0.3">
      <c r="A6347">
        <f>-3.033  -3.033  -3.032  -3.032  -3.031  -3.031  -3.031  -3.031  -3.031  -3.031  -3.031</f>
        <v>-33.346999999999994</v>
      </c>
    </row>
    <row r="6348" spans="1:1" x14ac:dyDescent="0.3">
      <c r="A6348">
        <f>-3.18  -3.18  -3.18  -3.18  -3.18  -3.18  -3.18  -3.18  -3.18  -3.18  -3.18</f>
        <v>-34.980000000000004</v>
      </c>
    </row>
    <row r="6350" spans="1:1" x14ac:dyDescent="0.3">
      <c r="A6350" t="s">
        <v>847</v>
      </c>
    </row>
    <row r="6351" spans="1:1" x14ac:dyDescent="0.3">
      <c r="A6351" t="s">
        <v>2538</v>
      </c>
    </row>
    <row r="6352" spans="1:1" x14ac:dyDescent="0.3">
      <c r="A6352" t="s">
        <v>2547</v>
      </c>
    </row>
    <row r="6353" spans="1:1" x14ac:dyDescent="0.3">
      <c r="A6353" t="s">
        <v>2649</v>
      </c>
    </row>
    <row r="6354" spans="1:1" x14ac:dyDescent="0.3">
      <c r="A6354" t="s">
        <v>2650</v>
      </c>
    </row>
    <row r="6355" spans="1:1" x14ac:dyDescent="0.3">
      <c r="A6355" t="s">
        <v>2651</v>
      </c>
    </row>
    <row r="6357" spans="1:1" x14ac:dyDescent="0.3">
      <c r="A6357" t="s">
        <v>848</v>
      </c>
    </row>
    <row r="6358" spans="1:1" x14ac:dyDescent="0.3">
      <c r="A6358" t="s">
        <v>2543</v>
      </c>
    </row>
    <row r="6359" spans="1:1" x14ac:dyDescent="0.3">
      <c r="A6359" t="s">
        <v>893</v>
      </c>
    </row>
    <row r="6360" spans="1:1" x14ac:dyDescent="0.3">
      <c r="A6360" t="s">
        <v>894</v>
      </c>
    </row>
    <row r="6361" spans="1:1" x14ac:dyDescent="0.3">
      <c r="A6361" t="s">
        <v>2652</v>
      </c>
    </row>
    <row r="6362" spans="1:1" x14ac:dyDescent="0.3">
      <c r="A6362" t="s">
        <v>2653</v>
      </c>
    </row>
    <row r="6364" spans="1:1" x14ac:dyDescent="0.3">
      <c r="A6364" t="s">
        <v>771</v>
      </c>
    </row>
    <row r="6365" spans="1:1" x14ac:dyDescent="0.3">
      <c r="A6365" t="s">
        <v>2254</v>
      </c>
    </row>
    <row r="6366" spans="1:1" x14ac:dyDescent="0.3">
      <c r="A6366" t="s">
        <v>2254</v>
      </c>
    </row>
    <row r="6367" spans="1:1" x14ac:dyDescent="0.3">
      <c r="A6367" t="s">
        <v>2254</v>
      </c>
    </row>
    <row r="6368" spans="1:1" x14ac:dyDescent="0.3">
      <c r="A6368" t="s">
        <v>2254</v>
      </c>
    </row>
    <row r="6369" spans="1:1" x14ac:dyDescent="0.3">
      <c r="A6369" t="s">
        <v>2254</v>
      </c>
    </row>
    <row r="6371" spans="1:1" x14ac:dyDescent="0.3">
      <c r="A6371" t="s">
        <v>615</v>
      </c>
    </row>
    <row r="6372" spans="1:1" x14ac:dyDescent="0.3">
      <c r="A6372" t="s">
        <v>757</v>
      </c>
    </row>
    <row r="6373" spans="1:1" x14ac:dyDescent="0.3">
      <c r="A6373" t="s">
        <v>883</v>
      </c>
    </row>
    <row r="6374" spans="1:1" x14ac:dyDescent="0.3">
      <c r="A6374" t="s">
        <v>884</v>
      </c>
    </row>
    <row r="6375" spans="1:1" x14ac:dyDescent="0.3">
      <c r="A6375" t="s">
        <v>760</v>
      </c>
    </row>
    <row r="6376" spans="1:1" x14ac:dyDescent="0.3">
      <c r="A6376" t="s">
        <v>786</v>
      </c>
    </row>
    <row r="6377" spans="1:1" x14ac:dyDescent="0.3">
      <c r="A6377">
        <f>-3.18 -3.177 -3.174 -3.171 -3.168 -3.165 -3.162 -3.159 -3.156 -3.153 -3.15</f>
        <v>-34.814999999999998</v>
      </c>
    </row>
    <row r="6378" spans="1:1" x14ac:dyDescent="0.3">
      <c r="A6378" t="s">
        <v>846</v>
      </c>
    </row>
    <row r="6379" spans="1:1" x14ac:dyDescent="0.3">
      <c r="A6379">
        <f>-0.274  -0.278  -0.281  -0.283  -0.286  -0.287  -0.289  -0.291  -0.292  -0.294  -0.295</f>
        <v>-3.15</v>
      </c>
    </row>
    <row r="6380" spans="1:1" x14ac:dyDescent="0.3">
      <c r="A6380">
        <f>-1.274  -1.273  -1.274  -1.273  -1.273  -1.274  -1.275  -1.276  -1.277  -1.279  -1.28</f>
        <v>-14.027999999999997</v>
      </c>
    </row>
    <row r="6381" spans="1:1" x14ac:dyDescent="0.3">
      <c r="A6381">
        <f>-2.27  -2.27  -2.27  -2.27  -2.27  -2.27  -2.27  -2.27  -2.27  -2.27  -2.27</f>
        <v>-24.97</v>
      </c>
    </row>
    <row r="6382" spans="1:1" x14ac:dyDescent="0.3">
      <c r="A6382">
        <f>-3.033  -3.033  -3.032  -3.031  -3.032  -3.032  -3.031  -3.03  -3.028  -3.026  -3.024</f>
        <v>-33.331999999999994</v>
      </c>
    </row>
    <row r="6383" spans="1:1" x14ac:dyDescent="0.3">
      <c r="A6383">
        <f>-3.18  -3.177  -3.174  -3.171  -3.168  -3.165  -3.162  -3.159  -3.156  -3.153  -3.15</f>
        <v>-34.814999999999998</v>
      </c>
    </row>
    <row r="6385" spans="1:1" x14ac:dyDescent="0.3">
      <c r="A6385" t="s">
        <v>847</v>
      </c>
    </row>
    <row r="6386" spans="1:1" x14ac:dyDescent="0.3">
      <c r="A6386" t="s">
        <v>2538</v>
      </c>
    </row>
    <row r="6387" spans="1:1" x14ac:dyDescent="0.3">
      <c r="A6387" t="s">
        <v>2566</v>
      </c>
    </row>
    <row r="6388" spans="1:1" x14ac:dyDescent="0.3">
      <c r="A6388" t="s">
        <v>2654</v>
      </c>
    </row>
    <row r="6389" spans="1:1" x14ac:dyDescent="0.3">
      <c r="A6389" t="s">
        <v>2655</v>
      </c>
    </row>
    <row r="6390" spans="1:1" x14ac:dyDescent="0.3">
      <c r="A6390" t="s">
        <v>2656</v>
      </c>
    </row>
    <row r="6392" spans="1:1" x14ac:dyDescent="0.3">
      <c r="A6392" t="s">
        <v>848</v>
      </c>
    </row>
    <row r="6393" spans="1:1" x14ac:dyDescent="0.3">
      <c r="A6393" t="s">
        <v>2543</v>
      </c>
    </row>
    <row r="6394" spans="1:1" x14ac:dyDescent="0.3">
      <c r="A6394" t="s">
        <v>893</v>
      </c>
    </row>
    <row r="6395" spans="1:1" x14ac:dyDescent="0.3">
      <c r="A6395" t="s">
        <v>894</v>
      </c>
    </row>
    <row r="6396" spans="1:1" x14ac:dyDescent="0.3">
      <c r="A6396" t="s">
        <v>2657</v>
      </c>
    </row>
    <row r="6397" spans="1:1" x14ac:dyDescent="0.3">
      <c r="A6397" t="s">
        <v>2658</v>
      </c>
    </row>
    <row r="6399" spans="1:1" x14ac:dyDescent="0.3">
      <c r="A6399" t="s">
        <v>771</v>
      </c>
    </row>
    <row r="6400" spans="1:1" x14ac:dyDescent="0.3">
      <c r="A6400" t="s">
        <v>2659</v>
      </c>
    </row>
    <row r="6401" spans="1:1" x14ac:dyDescent="0.3">
      <c r="A6401" t="s">
        <v>2659</v>
      </c>
    </row>
    <row r="6402" spans="1:1" x14ac:dyDescent="0.3">
      <c r="A6402" t="s">
        <v>2659</v>
      </c>
    </row>
    <row r="6403" spans="1:1" x14ac:dyDescent="0.3">
      <c r="A6403" t="s">
        <v>2659</v>
      </c>
    </row>
    <row r="6404" spans="1:1" x14ac:dyDescent="0.3">
      <c r="A6404" t="s">
        <v>2659</v>
      </c>
    </row>
    <row r="6406" spans="1:1" x14ac:dyDescent="0.3">
      <c r="A6406" t="s">
        <v>616</v>
      </c>
    </row>
    <row r="6407" spans="1:1" x14ac:dyDescent="0.3">
      <c r="A6407" t="s">
        <v>757</v>
      </c>
    </row>
    <row r="6408" spans="1:1" x14ac:dyDescent="0.3">
      <c r="A6408" t="s">
        <v>883</v>
      </c>
    </row>
    <row r="6409" spans="1:1" x14ac:dyDescent="0.3">
      <c r="A6409" t="s">
        <v>884</v>
      </c>
    </row>
    <row r="6410" spans="1:1" x14ac:dyDescent="0.3">
      <c r="A6410" t="s">
        <v>760</v>
      </c>
    </row>
    <row r="6411" spans="1:1" x14ac:dyDescent="0.3">
      <c r="A6411">
        <f>-3.17 -0.003</f>
        <v>-3.173</v>
      </c>
    </row>
    <row r="6412" spans="1:1" x14ac:dyDescent="0.3">
      <c r="A6412">
        <f>-3.17 -3.173 -3.176 -3.179 -3.182 -3.185 -3.188 -3.191 -3.194 -3.197 -3.2</f>
        <v>-35.034999999999997</v>
      </c>
    </row>
    <row r="6413" spans="1:1" x14ac:dyDescent="0.3">
      <c r="A6413" t="s">
        <v>846</v>
      </c>
    </row>
    <row r="6414" spans="1:1" x14ac:dyDescent="0.3">
      <c r="A6414">
        <f>-0.274  -0.278  -0.281  -0.283  -0.285  -0.287  -0.289  -0.291  -0.292  -0.294  -0.295</f>
        <v>-3.1489999999999996</v>
      </c>
    </row>
    <row r="6415" spans="1:1" x14ac:dyDescent="0.3">
      <c r="A6415">
        <f>-1.274  -1.274  -1.274  -1.273  -1.273  -1.274  -1.275  -1.276  -1.277  -1.279  -1.28</f>
        <v>-14.028999999999998</v>
      </c>
    </row>
    <row r="6416" spans="1:1" x14ac:dyDescent="0.3">
      <c r="A6416">
        <f>-2.269  -2.269  -2.269  -2.27  -2.27  -2.27  -2.27  -2.27  -2.27  -2.27  -2.27</f>
        <v>-24.966999999999999</v>
      </c>
    </row>
    <row r="6417" spans="1:1" x14ac:dyDescent="0.3">
      <c r="A6417">
        <f>-3.026  -3.026  -3.026  -3.025  -3.024  -3.024  -3.024  -3.025  -3.027  -3.029  -3.031</f>
        <v>-33.286999999999999</v>
      </c>
    </row>
    <row r="6418" spans="1:1" x14ac:dyDescent="0.3">
      <c r="A6418">
        <f>-3.17  -3.173  -3.176  -3.179  -3.182  -3.185  -3.188  -3.191  -3.194  -3.197  -3.2</f>
        <v>-35.034999999999997</v>
      </c>
    </row>
    <row r="6420" spans="1:1" x14ac:dyDescent="0.3">
      <c r="A6420" t="s">
        <v>847</v>
      </c>
    </row>
    <row r="6421" spans="1:1" x14ac:dyDescent="0.3">
      <c r="A6421" t="s">
        <v>2538</v>
      </c>
    </row>
    <row r="6422" spans="1:1" x14ac:dyDescent="0.3">
      <c r="A6422" t="s">
        <v>2660</v>
      </c>
    </row>
    <row r="6423" spans="1:1" x14ac:dyDescent="0.3">
      <c r="A6423" t="s">
        <v>2661</v>
      </c>
    </row>
    <row r="6424" spans="1:1" x14ac:dyDescent="0.3">
      <c r="A6424" t="s">
        <v>2662</v>
      </c>
    </row>
    <row r="6425" spans="1:1" x14ac:dyDescent="0.3">
      <c r="A6425" t="s">
        <v>2663</v>
      </c>
    </row>
    <row r="6427" spans="1:1" x14ac:dyDescent="0.3">
      <c r="A6427" t="s">
        <v>848</v>
      </c>
    </row>
    <row r="6428" spans="1:1" x14ac:dyDescent="0.3">
      <c r="A6428" t="s">
        <v>2543</v>
      </c>
    </row>
    <row r="6429" spans="1:1" x14ac:dyDescent="0.3">
      <c r="A6429" t="s">
        <v>893</v>
      </c>
    </row>
    <row r="6430" spans="1:1" x14ac:dyDescent="0.3">
      <c r="A6430" t="s">
        <v>894</v>
      </c>
    </row>
    <row r="6431" spans="1:1" x14ac:dyDescent="0.3">
      <c r="A6431" t="s">
        <v>2664</v>
      </c>
    </row>
    <row r="6432" spans="1:1" x14ac:dyDescent="0.3">
      <c r="A6432" t="s">
        <v>2665</v>
      </c>
    </row>
    <row r="6434" spans="1:1" x14ac:dyDescent="0.3">
      <c r="A6434" t="s">
        <v>771</v>
      </c>
    </row>
    <row r="6435" spans="1:1" x14ac:dyDescent="0.3">
      <c r="A6435" t="s">
        <v>2666</v>
      </c>
    </row>
    <row r="6436" spans="1:1" x14ac:dyDescent="0.3">
      <c r="A6436" t="s">
        <v>2666</v>
      </c>
    </row>
    <row r="6437" spans="1:1" x14ac:dyDescent="0.3">
      <c r="A6437" t="s">
        <v>2666</v>
      </c>
    </row>
    <row r="6438" spans="1:1" x14ac:dyDescent="0.3">
      <c r="A6438" t="s">
        <v>2666</v>
      </c>
    </row>
    <row r="6439" spans="1:1" x14ac:dyDescent="0.3">
      <c r="A6439" t="s">
        <v>2666</v>
      </c>
    </row>
    <row r="6441" spans="1:1" x14ac:dyDescent="0.3">
      <c r="A6441" t="s">
        <v>617</v>
      </c>
    </row>
    <row r="6442" spans="1:1" x14ac:dyDescent="0.3">
      <c r="A6442" t="s">
        <v>757</v>
      </c>
    </row>
    <row r="6443" spans="1:1" x14ac:dyDescent="0.3">
      <c r="A6443" t="s">
        <v>883</v>
      </c>
    </row>
    <row r="6444" spans="1:1" x14ac:dyDescent="0.3">
      <c r="A6444" t="s">
        <v>884</v>
      </c>
    </row>
    <row r="6445" spans="1:1" x14ac:dyDescent="0.3">
      <c r="A6445" t="s">
        <v>760</v>
      </c>
    </row>
    <row r="6446" spans="1:1" x14ac:dyDescent="0.3">
      <c r="A6446" t="s">
        <v>787</v>
      </c>
    </row>
    <row r="6447" spans="1:1" x14ac:dyDescent="0.3">
      <c r="A6447">
        <f>-3.17 -3.17 -3.17 -3.17 -3.17 -3.17 -3.17 -3.17 -3.17 -3.17 -3.17</f>
        <v>-34.870000000000005</v>
      </c>
    </row>
    <row r="6448" spans="1:1" x14ac:dyDescent="0.3">
      <c r="A6448" t="s">
        <v>846</v>
      </c>
    </row>
    <row r="6449" spans="1:1" x14ac:dyDescent="0.3">
      <c r="A6449">
        <f>-0.274  -0.278  -0.281  -0.283  -0.286  -0.287  -0.289  -0.291  -0.292  -0.294  -0.295</f>
        <v>-3.15</v>
      </c>
    </row>
    <row r="6450" spans="1:1" x14ac:dyDescent="0.3">
      <c r="A6450">
        <f>-1.274  -1.273  -1.274  -1.273  -1.273  -1.274  -1.275  -1.276  -1.277  -1.279  -1.28</f>
        <v>-14.027999999999997</v>
      </c>
    </row>
    <row r="6451" spans="1:1" x14ac:dyDescent="0.3">
      <c r="A6451">
        <f>-2.269  -2.269  -2.269  -2.27  -2.27  -2.27  -2.27  -2.27  -2.27  -2.27  -2.27</f>
        <v>-24.966999999999999</v>
      </c>
    </row>
    <row r="6452" spans="1:1" x14ac:dyDescent="0.3">
      <c r="A6452">
        <f>-3.026  -3.026  -3.026  -3.025  -3.025  -3.025  -3.024  -3.024  -3.024  -3.024  -3.025</f>
        <v>-33.274000000000001</v>
      </c>
    </row>
    <row r="6453" spans="1:1" x14ac:dyDescent="0.3">
      <c r="A6453">
        <f>-3.17  -3.17  -3.17  -3.17  -3.17  -3.17  -3.17  -3.17  -3.17  -3.17  -3.17</f>
        <v>-34.870000000000005</v>
      </c>
    </row>
    <row r="6455" spans="1:1" x14ac:dyDescent="0.3">
      <c r="A6455" t="s">
        <v>847</v>
      </c>
    </row>
    <row r="6456" spans="1:1" x14ac:dyDescent="0.3">
      <c r="A6456" t="s">
        <v>2538</v>
      </c>
    </row>
    <row r="6457" spans="1:1" x14ac:dyDescent="0.3">
      <c r="A6457" t="s">
        <v>2547</v>
      </c>
    </row>
    <row r="6458" spans="1:1" x14ac:dyDescent="0.3">
      <c r="A6458" t="s">
        <v>2667</v>
      </c>
    </row>
    <row r="6459" spans="1:1" x14ac:dyDescent="0.3">
      <c r="A6459" t="s">
        <v>2668</v>
      </c>
    </row>
    <row r="6460" spans="1:1" x14ac:dyDescent="0.3">
      <c r="A6460" t="s">
        <v>2669</v>
      </c>
    </row>
    <row r="6462" spans="1:1" x14ac:dyDescent="0.3">
      <c r="A6462" t="s">
        <v>848</v>
      </c>
    </row>
    <row r="6463" spans="1:1" x14ac:dyDescent="0.3">
      <c r="A6463" t="s">
        <v>2543</v>
      </c>
    </row>
    <row r="6464" spans="1:1" x14ac:dyDescent="0.3">
      <c r="A6464" t="s">
        <v>893</v>
      </c>
    </row>
    <row r="6465" spans="1:1" x14ac:dyDescent="0.3">
      <c r="A6465" t="s">
        <v>894</v>
      </c>
    </row>
    <row r="6466" spans="1:1" x14ac:dyDescent="0.3">
      <c r="A6466" t="s">
        <v>2670</v>
      </c>
    </row>
    <row r="6467" spans="1:1" x14ac:dyDescent="0.3">
      <c r="A6467" t="s">
        <v>2671</v>
      </c>
    </row>
    <row r="6469" spans="1:1" x14ac:dyDescent="0.3">
      <c r="A6469" t="s">
        <v>771</v>
      </c>
    </row>
    <row r="6470" spans="1:1" x14ac:dyDescent="0.3">
      <c r="A6470" t="s">
        <v>2254</v>
      </c>
    </row>
    <row r="6471" spans="1:1" x14ac:dyDescent="0.3">
      <c r="A6471" t="s">
        <v>2254</v>
      </c>
    </row>
    <row r="6472" spans="1:1" x14ac:dyDescent="0.3">
      <c r="A6472" t="s">
        <v>2254</v>
      </c>
    </row>
    <row r="6473" spans="1:1" x14ac:dyDescent="0.3">
      <c r="A6473" t="s">
        <v>2254</v>
      </c>
    </row>
    <row r="6474" spans="1:1" x14ac:dyDescent="0.3">
      <c r="A6474" t="s">
        <v>2254</v>
      </c>
    </row>
    <row r="6476" spans="1:1" x14ac:dyDescent="0.3">
      <c r="A6476" t="s">
        <v>618</v>
      </c>
    </row>
    <row r="6477" spans="1:1" x14ac:dyDescent="0.3">
      <c r="A6477" t="s">
        <v>757</v>
      </c>
    </row>
    <row r="6478" spans="1:1" x14ac:dyDescent="0.3">
      <c r="A6478" t="s">
        <v>883</v>
      </c>
    </row>
    <row r="6479" spans="1:1" x14ac:dyDescent="0.3">
      <c r="A6479" t="s">
        <v>884</v>
      </c>
    </row>
    <row r="6480" spans="1:1" x14ac:dyDescent="0.3">
      <c r="A6480" t="s">
        <v>760</v>
      </c>
    </row>
    <row r="6481" spans="1:1" x14ac:dyDescent="0.3">
      <c r="A6481" t="s">
        <v>788</v>
      </c>
    </row>
    <row r="6482" spans="1:1" x14ac:dyDescent="0.3">
      <c r="A6482">
        <f>-3.17 -3.167 -3.164 -3.161 -3.158 -3.155 -3.152 -3.149 -3.146 -3.143 -3.14</f>
        <v>-34.704999999999998</v>
      </c>
    </row>
    <row r="6483" spans="1:1" x14ac:dyDescent="0.3">
      <c r="A6483" t="s">
        <v>846</v>
      </c>
    </row>
    <row r="6484" spans="1:1" x14ac:dyDescent="0.3">
      <c r="A6484">
        <f>-0.274  -0.278  -0.281  -0.283  -0.286  -0.287  -0.289  -0.29  -0.292  -0.294  -0.295</f>
        <v>-3.1489999999999996</v>
      </c>
    </row>
    <row r="6485" spans="1:1" x14ac:dyDescent="0.3">
      <c r="A6485">
        <f>-1.274  -1.273  -1.274  -1.273  -1.273  -1.274  -1.275  -1.276  -1.277  -1.279  -1.28</f>
        <v>-14.027999999999997</v>
      </c>
    </row>
    <row r="6486" spans="1:1" x14ac:dyDescent="0.3">
      <c r="A6486">
        <f>-2.269  -2.269  -2.269  -2.27  -2.27  -2.27  -2.27  -2.27  -2.27  -2.27  -2.27</f>
        <v>-24.966999999999999</v>
      </c>
    </row>
    <row r="6487" spans="1:1" x14ac:dyDescent="0.3">
      <c r="A6487">
        <f>-3.026  -3.027  -3.025  -3.025  -3.025  -3.025  -3.025  -3.023  -3.021  -3.019  -3.017</f>
        <v>-33.258000000000003</v>
      </c>
    </row>
    <row r="6488" spans="1:1" x14ac:dyDescent="0.3">
      <c r="A6488">
        <f>-3.17  -3.167  -3.164  -3.161  -3.158  -3.155  -3.152  -3.149  -3.146  -3.143  -3.14</f>
        <v>-34.704999999999998</v>
      </c>
    </row>
    <row r="6490" spans="1:1" x14ac:dyDescent="0.3">
      <c r="A6490" t="s">
        <v>847</v>
      </c>
    </row>
    <row r="6491" spans="1:1" x14ac:dyDescent="0.3">
      <c r="A6491" t="s">
        <v>2538</v>
      </c>
    </row>
    <row r="6492" spans="1:1" x14ac:dyDescent="0.3">
      <c r="A6492" t="s">
        <v>2584</v>
      </c>
    </row>
    <row r="6493" spans="1:1" x14ac:dyDescent="0.3">
      <c r="A6493" t="s">
        <v>2672</v>
      </c>
    </row>
    <row r="6494" spans="1:1" x14ac:dyDescent="0.3">
      <c r="A6494" t="s">
        <v>2673</v>
      </c>
    </row>
    <row r="6495" spans="1:1" x14ac:dyDescent="0.3">
      <c r="A6495" t="s">
        <v>2674</v>
      </c>
    </row>
    <row r="6497" spans="1:1" x14ac:dyDescent="0.3">
      <c r="A6497" t="s">
        <v>848</v>
      </c>
    </row>
    <row r="6498" spans="1:1" x14ac:dyDescent="0.3">
      <c r="A6498" t="s">
        <v>2543</v>
      </c>
    </row>
    <row r="6499" spans="1:1" x14ac:dyDescent="0.3">
      <c r="A6499" t="s">
        <v>893</v>
      </c>
    </row>
    <row r="6500" spans="1:1" x14ac:dyDescent="0.3">
      <c r="A6500" t="s">
        <v>894</v>
      </c>
    </row>
    <row r="6501" spans="1:1" x14ac:dyDescent="0.3">
      <c r="A6501" t="s">
        <v>2675</v>
      </c>
    </row>
    <row r="6502" spans="1:1" x14ac:dyDescent="0.3">
      <c r="A6502" t="s">
        <v>2676</v>
      </c>
    </row>
    <row r="6504" spans="1:1" x14ac:dyDescent="0.3">
      <c r="A6504" t="s">
        <v>771</v>
      </c>
    </row>
    <row r="6505" spans="1:1" x14ac:dyDescent="0.3">
      <c r="A6505" t="s">
        <v>2677</v>
      </c>
    </row>
    <row r="6506" spans="1:1" x14ac:dyDescent="0.3">
      <c r="A6506" t="s">
        <v>2677</v>
      </c>
    </row>
    <row r="6507" spans="1:1" x14ac:dyDescent="0.3">
      <c r="A6507" t="s">
        <v>2677</v>
      </c>
    </row>
    <row r="6508" spans="1:1" x14ac:dyDescent="0.3">
      <c r="A6508" t="s">
        <v>2677</v>
      </c>
    </row>
    <row r="6509" spans="1:1" x14ac:dyDescent="0.3">
      <c r="A6509" t="s">
        <v>2677</v>
      </c>
    </row>
    <row r="6511" spans="1:1" x14ac:dyDescent="0.3">
      <c r="A6511" t="s">
        <v>619</v>
      </c>
    </row>
    <row r="6512" spans="1:1" x14ac:dyDescent="0.3">
      <c r="A6512" t="s">
        <v>757</v>
      </c>
    </row>
    <row r="6513" spans="1:1" x14ac:dyDescent="0.3">
      <c r="A6513" t="s">
        <v>883</v>
      </c>
    </row>
    <row r="6514" spans="1:1" x14ac:dyDescent="0.3">
      <c r="A6514" t="s">
        <v>884</v>
      </c>
    </row>
    <row r="6515" spans="1:1" x14ac:dyDescent="0.3">
      <c r="A6515" t="s">
        <v>760</v>
      </c>
    </row>
    <row r="6516" spans="1:1" x14ac:dyDescent="0.3">
      <c r="A6516">
        <f>-3.16 -0.003</f>
        <v>-3.1630000000000003</v>
      </c>
    </row>
    <row r="6517" spans="1:1" x14ac:dyDescent="0.3">
      <c r="A6517">
        <f>-3.16 -3.163 -3.166 -3.169 -3.172 -3.175 -3.178 -3.181 -3.184 -3.187 -3.19</f>
        <v>-34.925000000000004</v>
      </c>
    </row>
    <row r="6518" spans="1:1" x14ac:dyDescent="0.3">
      <c r="A6518" t="s">
        <v>846</v>
      </c>
    </row>
    <row r="6519" spans="1:1" x14ac:dyDescent="0.3">
      <c r="A6519">
        <f>-0.274  -0.278  -0.281  -0.283  -0.285  -0.287  -0.289  -0.291  -0.292  -0.294  -0.295</f>
        <v>-3.1489999999999996</v>
      </c>
    </row>
    <row r="6520" spans="1:1" x14ac:dyDescent="0.3">
      <c r="A6520">
        <f>-1.274  -1.274  -1.274  -1.273  -1.273  -1.274  -1.275  -1.276  -1.277  -1.279  -1.28</f>
        <v>-14.028999999999998</v>
      </c>
    </row>
    <row r="6521" spans="1:1" x14ac:dyDescent="0.3">
      <c r="A6521">
        <f>-2.269  -2.269  -2.269  -2.269  -2.269  -2.27  -2.27  -2.269  -2.269  -2.27  -2.27</f>
        <v>-24.963000000000001</v>
      </c>
    </row>
    <row r="6522" spans="1:1" x14ac:dyDescent="0.3">
      <c r="A6522">
        <f>-3.02  -3.02  -3.019  -3.019  -3.018  -3.017  -3.018  -3.019  -3.021  -3.022  -3.025</f>
        <v>-33.217999999999996</v>
      </c>
    </row>
    <row r="6523" spans="1:1" x14ac:dyDescent="0.3">
      <c r="A6523">
        <f>-3.16  -3.163  -3.166  -3.169  -3.172  -3.175  -3.178  -3.181  -3.184  -3.187  -3.19</f>
        <v>-34.925000000000004</v>
      </c>
    </row>
    <row r="6525" spans="1:1" x14ac:dyDescent="0.3">
      <c r="A6525" t="s">
        <v>847</v>
      </c>
    </row>
    <row r="6526" spans="1:1" x14ac:dyDescent="0.3">
      <c r="A6526" t="s">
        <v>2538</v>
      </c>
    </row>
    <row r="6527" spans="1:1" x14ac:dyDescent="0.3">
      <c r="A6527" t="s">
        <v>2539</v>
      </c>
    </row>
    <row r="6528" spans="1:1" x14ac:dyDescent="0.3">
      <c r="A6528" t="s">
        <v>2678</v>
      </c>
    </row>
    <row r="6529" spans="1:1" x14ac:dyDescent="0.3">
      <c r="A6529" t="s">
        <v>2679</v>
      </c>
    </row>
    <row r="6530" spans="1:1" x14ac:dyDescent="0.3">
      <c r="A6530" t="s">
        <v>2680</v>
      </c>
    </row>
    <row r="6532" spans="1:1" x14ac:dyDescent="0.3">
      <c r="A6532" t="s">
        <v>848</v>
      </c>
    </row>
    <row r="6533" spans="1:1" x14ac:dyDescent="0.3">
      <c r="A6533" t="s">
        <v>2543</v>
      </c>
    </row>
    <row r="6534" spans="1:1" x14ac:dyDescent="0.3">
      <c r="A6534" t="s">
        <v>893</v>
      </c>
    </row>
    <row r="6535" spans="1:1" x14ac:dyDescent="0.3">
      <c r="A6535" t="s">
        <v>2681</v>
      </c>
    </row>
    <row r="6536" spans="1:1" x14ac:dyDescent="0.3">
      <c r="A6536" t="s">
        <v>2682</v>
      </c>
    </row>
    <row r="6537" spans="1:1" x14ac:dyDescent="0.3">
      <c r="A6537" t="s">
        <v>2683</v>
      </c>
    </row>
    <row r="6539" spans="1:1" x14ac:dyDescent="0.3">
      <c r="A6539" t="s">
        <v>771</v>
      </c>
    </row>
    <row r="6540" spans="1:1" x14ac:dyDescent="0.3">
      <c r="A6540" t="s">
        <v>2684</v>
      </c>
    </row>
    <row r="6541" spans="1:1" x14ac:dyDescent="0.3">
      <c r="A6541" t="s">
        <v>2684</v>
      </c>
    </row>
    <row r="6542" spans="1:1" x14ac:dyDescent="0.3">
      <c r="A6542" t="s">
        <v>2684</v>
      </c>
    </row>
    <row r="6543" spans="1:1" x14ac:dyDescent="0.3">
      <c r="A6543" t="s">
        <v>2684</v>
      </c>
    </row>
    <row r="6544" spans="1:1" x14ac:dyDescent="0.3">
      <c r="A6544" t="s">
        <v>2684</v>
      </c>
    </row>
    <row r="6546" spans="1:1" x14ac:dyDescent="0.3">
      <c r="A6546" t="s">
        <v>620</v>
      </c>
    </row>
    <row r="6547" spans="1:1" x14ac:dyDescent="0.3">
      <c r="A6547" t="s">
        <v>757</v>
      </c>
    </row>
    <row r="6548" spans="1:1" x14ac:dyDescent="0.3">
      <c r="A6548" t="s">
        <v>883</v>
      </c>
    </row>
    <row r="6549" spans="1:1" x14ac:dyDescent="0.3">
      <c r="A6549" t="s">
        <v>884</v>
      </c>
    </row>
    <row r="6550" spans="1:1" x14ac:dyDescent="0.3">
      <c r="A6550" t="s">
        <v>760</v>
      </c>
    </row>
    <row r="6551" spans="1:1" x14ac:dyDescent="0.3">
      <c r="A6551" t="s">
        <v>789</v>
      </c>
    </row>
    <row r="6552" spans="1:1" x14ac:dyDescent="0.3">
      <c r="A6552">
        <f>-3.16 -3.16 -3.16 -3.16 -3.16 -3.16 -3.16 -3.16 -3.16 -3.16 -3.16</f>
        <v>-34.760000000000005</v>
      </c>
    </row>
    <row r="6553" spans="1:1" x14ac:dyDescent="0.3">
      <c r="A6553" t="s">
        <v>846</v>
      </c>
    </row>
    <row r="6554" spans="1:1" x14ac:dyDescent="0.3">
      <c r="A6554">
        <f>-0.274  -0.278  -0.281  -0.283  -0.286  -0.287  -0.289  -0.291  -0.292  -0.294  -0.295</f>
        <v>-3.15</v>
      </c>
    </row>
    <row r="6555" spans="1:1" x14ac:dyDescent="0.3">
      <c r="A6555">
        <f>-1.274  -1.273  -1.274  -1.273  -1.273  -1.274  -1.275  -1.276  -1.277  -1.279  -1.28</f>
        <v>-14.027999999999997</v>
      </c>
    </row>
    <row r="6556" spans="1:1" x14ac:dyDescent="0.3">
      <c r="A6556">
        <f>-2.269  -2.269  -2.269  -2.269  -2.269  -2.27  -2.27  -2.27  -2.269  -2.27  -2.27</f>
        <v>-24.963999999999999</v>
      </c>
    </row>
    <row r="6557" spans="1:1" x14ac:dyDescent="0.3">
      <c r="A6557">
        <f>-3.02  -3.02  -3.019  -3.018  -3.018  -3.018  -3.018  -3.018  -3.018  -3.018  -3.018</f>
        <v>-33.203000000000003</v>
      </c>
    </row>
    <row r="6558" spans="1:1" x14ac:dyDescent="0.3">
      <c r="A6558">
        <f>-3.16  -3.16  -3.16  -3.16  -3.16  -3.16  -3.16  -3.16  -3.16  -3.16  -3.16</f>
        <v>-34.760000000000005</v>
      </c>
    </row>
    <row r="6560" spans="1:1" x14ac:dyDescent="0.3">
      <c r="A6560" t="s">
        <v>847</v>
      </c>
    </row>
    <row r="6561" spans="1:1" x14ac:dyDescent="0.3">
      <c r="A6561" t="s">
        <v>2538</v>
      </c>
    </row>
    <row r="6562" spans="1:1" x14ac:dyDescent="0.3">
      <c r="A6562" t="s">
        <v>2547</v>
      </c>
    </row>
    <row r="6563" spans="1:1" x14ac:dyDescent="0.3">
      <c r="A6563" t="s">
        <v>2685</v>
      </c>
    </row>
    <row r="6564" spans="1:1" x14ac:dyDescent="0.3">
      <c r="A6564" t="s">
        <v>2686</v>
      </c>
    </row>
    <row r="6565" spans="1:1" x14ac:dyDescent="0.3">
      <c r="A6565" t="s">
        <v>2687</v>
      </c>
    </row>
    <row r="6567" spans="1:1" x14ac:dyDescent="0.3">
      <c r="A6567" t="s">
        <v>848</v>
      </c>
    </row>
    <row r="6568" spans="1:1" x14ac:dyDescent="0.3">
      <c r="A6568" t="s">
        <v>2543</v>
      </c>
    </row>
    <row r="6569" spans="1:1" x14ac:dyDescent="0.3">
      <c r="A6569" t="s">
        <v>893</v>
      </c>
    </row>
    <row r="6570" spans="1:1" x14ac:dyDescent="0.3">
      <c r="A6570" t="s">
        <v>2681</v>
      </c>
    </row>
    <row r="6571" spans="1:1" x14ac:dyDescent="0.3">
      <c r="A6571" t="s">
        <v>2688</v>
      </c>
    </row>
    <row r="6572" spans="1:1" x14ac:dyDescent="0.3">
      <c r="A6572" t="s">
        <v>2689</v>
      </c>
    </row>
    <row r="6574" spans="1:1" x14ac:dyDescent="0.3">
      <c r="A6574" t="s">
        <v>771</v>
      </c>
    </row>
    <row r="6575" spans="1:1" x14ac:dyDescent="0.3">
      <c r="A6575" t="s">
        <v>2254</v>
      </c>
    </row>
    <row r="6576" spans="1:1" x14ac:dyDescent="0.3">
      <c r="A6576" t="s">
        <v>2254</v>
      </c>
    </row>
    <row r="6577" spans="1:1" x14ac:dyDescent="0.3">
      <c r="A6577" t="s">
        <v>2254</v>
      </c>
    </row>
    <row r="6578" spans="1:1" x14ac:dyDescent="0.3">
      <c r="A6578" t="s">
        <v>2254</v>
      </c>
    </row>
    <row r="6579" spans="1:1" x14ac:dyDescent="0.3">
      <c r="A6579" t="s">
        <v>2254</v>
      </c>
    </row>
    <row r="6581" spans="1:1" x14ac:dyDescent="0.3">
      <c r="A6581" t="s">
        <v>621</v>
      </c>
    </row>
    <row r="6582" spans="1:1" x14ac:dyDescent="0.3">
      <c r="A6582" t="s">
        <v>757</v>
      </c>
    </row>
    <row r="6583" spans="1:1" x14ac:dyDescent="0.3">
      <c r="A6583" t="s">
        <v>883</v>
      </c>
    </row>
    <row r="6584" spans="1:1" x14ac:dyDescent="0.3">
      <c r="A6584" t="s">
        <v>884</v>
      </c>
    </row>
    <row r="6585" spans="1:1" x14ac:dyDescent="0.3">
      <c r="A6585" t="s">
        <v>760</v>
      </c>
    </row>
    <row r="6586" spans="1:1" x14ac:dyDescent="0.3">
      <c r="A6586" t="s">
        <v>790</v>
      </c>
    </row>
    <row r="6587" spans="1:1" x14ac:dyDescent="0.3">
      <c r="A6587">
        <f>-3.16 -3.157 -3.154 -3.151 -3.148 -3.145 -3.142 -3.139 -3.136 -3.133 -3.13</f>
        <v>-34.594999999999999</v>
      </c>
    </row>
    <row r="6588" spans="1:1" x14ac:dyDescent="0.3">
      <c r="A6588" t="s">
        <v>846</v>
      </c>
    </row>
    <row r="6589" spans="1:1" x14ac:dyDescent="0.3">
      <c r="A6589">
        <f>-0.274  -0.278  -0.281  -0.283  -0.286  -0.287  -0.289  -0.29  -0.292  -0.294  -0.295</f>
        <v>-3.1489999999999996</v>
      </c>
    </row>
    <row r="6590" spans="1:1" x14ac:dyDescent="0.3">
      <c r="A6590">
        <f>-1.274  -1.273  -1.274  -1.273  -1.273  -1.274  -1.275  -1.276  -1.277  -1.279  -1.28</f>
        <v>-14.027999999999997</v>
      </c>
    </row>
    <row r="6591" spans="1:1" x14ac:dyDescent="0.3">
      <c r="A6591">
        <f>-2.269  -2.269  -2.269  -2.27  -2.269  -2.269  -2.27  -2.27  -2.27  -2.269  -2.27</f>
        <v>-24.964000000000002</v>
      </c>
    </row>
    <row r="6592" spans="1:1" x14ac:dyDescent="0.3">
      <c r="A6592">
        <f>-3.02  -3.02  -3.019  -3.018  -3.019  -3.019  -3.018  -3.016  -3.015  -3.013  -3.011</f>
        <v>-33.188000000000002</v>
      </c>
    </row>
    <row r="6593" spans="1:1" x14ac:dyDescent="0.3">
      <c r="A6593">
        <f>-3.16  -3.157  -3.154  -3.151  -3.148  -3.145  -3.142  -3.139  -3.136  -3.133  -3.13</f>
        <v>-34.594999999999999</v>
      </c>
    </row>
    <row r="6595" spans="1:1" x14ac:dyDescent="0.3">
      <c r="A6595" t="s">
        <v>847</v>
      </c>
    </row>
    <row r="6596" spans="1:1" x14ac:dyDescent="0.3">
      <c r="A6596" t="s">
        <v>2538</v>
      </c>
    </row>
    <row r="6597" spans="1:1" x14ac:dyDescent="0.3">
      <c r="A6597" t="s">
        <v>2566</v>
      </c>
    </row>
    <row r="6598" spans="1:1" x14ac:dyDescent="0.3">
      <c r="A6598" t="s">
        <v>2690</v>
      </c>
    </row>
    <row r="6599" spans="1:1" x14ac:dyDescent="0.3">
      <c r="A6599" t="s">
        <v>2691</v>
      </c>
    </row>
    <row r="6600" spans="1:1" x14ac:dyDescent="0.3">
      <c r="A6600" t="s">
        <v>2692</v>
      </c>
    </row>
    <row r="6602" spans="1:1" x14ac:dyDescent="0.3">
      <c r="A6602" t="s">
        <v>848</v>
      </c>
    </row>
    <row r="6603" spans="1:1" x14ac:dyDescent="0.3">
      <c r="A6603" t="s">
        <v>2543</v>
      </c>
    </row>
    <row r="6604" spans="1:1" x14ac:dyDescent="0.3">
      <c r="A6604" t="s">
        <v>893</v>
      </c>
    </row>
    <row r="6605" spans="1:1" x14ac:dyDescent="0.3">
      <c r="A6605" t="s">
        <v>2681</v>
      </c>
    </row>
    <row r="6606" spans="1:1" x14ac:dyDescent="0.3">
      <c r="A6606" t="s">
        <v>2693</v>
      </c>
    </row>
    <row r="6607" spans="1:1" x14ac:dyDescent="0.3">
      <c r="A6607" t="s">
        <v>2694</v>
      </c>
    </row>
    <row r="6609" spans="1:1" x14ac:dyDescent="0.3">
      <c r="A6609" t="s">
        <v>771</v>
      </c>
    </row>
    <row r="6610" spans="1:1" x14ac:dyDescent="0.3">
      <c r="A6610" t="s">
        <v>2677</v>
      </c>
    </row>
    <row r="6611" spans="1:1" x14ac:dyDescent="0.3">
      <c r="A6611" t="s">
        <v>2677</v>
      </c>
    </row>
    <row r="6612" spans="1:1" x14ac:dyDescent="0.3">
      <c r="A6612" t="s">
        <v>2677</v>
      </c>
    </row>
    <row r="6613" spans="1:1" x14ac:dyDescent="0.3">
      <c r="A6613" t="s">
        <v>2677</v>
      </c>
    </row>
    <row r="6614" spans="1:1" x14ac:dyDescent="0.3">
      <c r="A6614" t="s">
        <v>2677</v>
      </c>
    </row>
    <row r="6616" spans="1:1" x14ac:dyDescent="0.3">
      <c r="A6616" t="s">
        <v>622</v>
      </c>
    </row>
    <row r="6617" spans="1:1" x14ac:dyDescent="0.3">
      <c r="A6617" t="s">
        <v>757</v>
      </c>
    </row>
    <row r="6618" spans="1:1" x14ac:dyDescent="0.3">
      <c r="A6618" t="s">
        <v>885</v>
      </c>
    </row>
    <row r="6619" spans="1:1" x14ac:dyDescent="0.3">
      <c r="A6619" t="s">
        <v>886</v>
      </c>
    </row>
    <row r="6620" spans="1:1" x14ac:dyDescent="0.3">
      <c r="A6620" t="s">
        <v>760</v>
      </c>
    </row>
    <row r="6621" spans="1:1" x14ac:dyDescent="0.3">
      <c r="A6621">
        <f>-3.24 -0.003</f>
        <v>-3.2430000000000003</v>
      </c>
    </row>
    <row r="6622" spans="1:1" x14ac:dyDescent="0.3">
      <c r="A6622">
        <f>-3.24 -3.243 -3.246 -3.249 -3.252 -3.255 -3.258 -3.261 -3.264 -3.267 -3.27</f>
        <v>-35.805</v>
      </c>
    </row>
    <row r="6623" spans="1:1" x14ac:dyDescent="0.3">
      <c r="A6623" t="s">
        <v>846</v>
      </c>
    </row>
    <row r="6624" spans="1:1" x14ac:dyDescent="0.3">
      <c r="A6624">
        <f>-0.274  -0.277  -0.28  -0.281  -0.282  -0.283  -0.283  -0.283  -0.283  -0.284  -0.284</f>
        <v>-3.0939999999999994</v>
      </c>
    </row>
    <row r="6625" spans="1:1" x14ac:dyDescent="0.3">
      <c r="A6625">
        <f>-1.274  -1.274  -1.274  -1.273  -1.273  -1.274  -1.275  -1.276  -1.277  -1.277  -1.278</f>
        <v>-14.024999999999999</v>
      </c>
    </row>
    <row r="6626" spans="1:1" x14ac:dyDescent="0.3">
      <c r="A6626">
        <f>-2.271  -2.271  -2.271  -2.271  -2.271  -2.271  -2.271  -2.271  -2.271  -2.271  -2.271</f>
        <v>-24.981000000000005</v>
      </c>
    </row>
    <row r="6627" spans="1:1" x14ac:dyDescent="0.3">
      <c r="A6627">
        <f>-3.07  -3.07  -3.069  -3.069  -3.068  -3.067  -3.068  -3.068  -3.07  -3.071  -3.072</f>
        <v>-33.762</v>
      </c>
    </row>
    <row r="6628" spans="1:1" x14ac:dyDescent="0.3">
      <c r="A6628">
        <f>-3.24  -3.243  -3.246  -3.249  -3.252  -3.255  -3.258  -3.261  -3.264  -3.267  -3.27</f>
        <v>-35.805</v>
      </c>
    </row>
    <row r="6630" spans="1:1" x14ac:dyDescent="0.3">
      <c r="A6630" t="s">
        <v>847</v>
      </c>
    </row>
    <row r="6631" spans="1:1" x14ac:dyDescent="0.3">
      <c r="A6631" t="s">
        <v>887</v>
      </c>
    </row>
    <row r="6632" spans="1:1" x14ac:dyDescent="0.3">
      <c r="A6632" t="s">
        <v>2695</v>
      </c>
    </row>
    <row r="6633" spans="1:1" x14ac:dyDescent="0.3">
      <c r="A6633" t="s">
        <v>2556</v>
      </c>
    </row>
    <row r="6634" spans="1:1" x14ac:dyDescent="0.3">
      <c r="A6634" t="s">
        <v>2541</v>
      </c>
    </row>
    <row r="6635" spans="1:1" x14ac:dyDescent="0.3">
      <c r="A6635" t="s">
        <v>2696</v>
      </c>
    </row>
    <row r="6637" spans="1:1" x14ac:dyDescent="0.3">
      <c r="A6637" t="s">
        <v>848</v>
      </c>
    </row>
    <row r="6638" spans="1:1" x14ac:dyDescent="0.3">
      <c r="A6638" t="s">
        <v>892</v>
      </c>
    </row>
    <row r="6639" spans="1:1" x14ac:dyDescent="0.3">
      <c r="A6639" t="s">
        <v>893</v>
      </c>
    </row>
    <row r="6640" spans="1:1" x14ac:dyDescent="0.3">
      <c r="A6640" t="s">
        <v>894</v>
      </c>
    </row>
    <row r="6641" spans="1:1" x14ac:dyDescent="0.3">
      <c r="A6641" t="s">
        <v>2544</v>
      </c>
    </row>
    <row r="6642" spans="1:1" x14ac:dyDescent="0.3">
      <c r="A6642" t="s">
        <v>2545</v>
      </c>
    </row>
    <row r="6644" spans="1:1" x14ac:dyDescent="0.3">
      <c r="A6644" t="s">
        <v>771</v>
      </c>
    </row>
    <row r="6645" spans="1:1" x14ac:dyDescent="0.3">
      <c r="A6645" t="s">
        <v>2546</v>
      </c>
    </row>
    <row r="6646" spans="1:1" x14ac:dyDescent="0.3">
      <c r="A6646" t="s">
        <v>2546</v>
      </c>
    </row>
    <row r="6647" spans="1:1" x14ac:dyDescent="0.3">
      <c r="A6647" t="s">
        <v>2546</v>
      </c>
    </row>
    <row r="6648" spans="1:1" x14ac:dyDescent="0.3">
      <c r="A6648" t="s">
        <v>2546</v>
      </c>
    </row>
    <row r="6649" spans="1:1" x14ac:dyDescent="0.3">
      <c r="A6649" t="s">
        <v>2546</v>
      </c>
    </row>
    <row r="6651" spans="1:1" x14ac:dyDescent="0.3">
      <c r="A6651" t="s">
        <v>623</v>
      </c>
    </row>
    <row r="6652" spans="1:1" x14ac:dyDescent="0.3">
      <c r="A6652" t="s">
        <v>757</v>
      </c>
    </row>
    <row r="6653" spans="1:1" x14ac:dyDescent="0.3">
      <c r="A6653" t="s">
        <v>885</v>
      </c>
    </row>
    <row r="6654" spans="1:1" x14ac:dyDescent="0.3">
      <c r="A6654" t="s">
        <v>886</v>
      </c>
    </row>
    <row r="6655" spans="1:1" x14ac:dyDescent="0.3">
      <c r="A6655" t="s">
        <v>760</v>
      </c>
    </row>
    <row r="6656" spans="1:1" x14ac:dyDescent="0.3">
      <c r="A6656" t="s">
        <v>773</v>
      </c>
    </row>
    <row r="6657" spans="1:1" x14ac:dyDescent="0.3">
      <c r="A6657">
        <f>-3.24 -3.24 -3.24 -3.24 -3.24 -3.24 -3.24 -3.24 -3.24 -3.24 -3.24</f>
        <v>-35.640000000000015</v>
      </c>
    </row>
    <row r="6658" spans="1:1" x14ac:dyDescent="0.3">
      <c r="A6658" t="s">
        <v>846</v>
      </c>
    </row>
    <row r="6659" spans="1:1" x14ac:dyDescent="0.3">
      <c r="A6659">
        <f>-0.274  -0.277  -0.28  -0.281  -0.282  -0.282  -0.283  -0.283  -0.283  -0.284  -0.284</f>
        <v>-3.0929999999999995</v>
      </c>
    </row>
    <row r="6660" spans="1:1" x14ac:dyDescent="0.3">
      <c r="A6660">
        <f>-1.274  -1.274  -1.274  -1.273  -1.273  -1.274  -1.275  -1.276  -1.277  -1.277  -1.278</f>
        <v>-14.024999999999999</v>
      </c>
    </row>
    <row r="6661" spans="1:1" x14ac:dyDescent="0.3">
      <c r="A6661">
        <f>-2.271  -2.271  -2.271  -2.271  -2.271  -2.271  -2.271  -2.271  -2.271  -2.271  -2.271</f>
        <v>-24.981000000000005</v>
      </c>
    </row>
    <row r="6662" spans="1:1" x14ac:dyDescent="0.3">
      <c r="A6662">
        <f>-3.07  -3.07  -3.069  -3.068  -3.068  -3.068  -3.068  -3.068  -3.068  -3.068  -3.068</f>
        <v>-33.753000000000007</v>
      </c>
    </row>
    <row r="6663" spans="1:1" x14ac:dyDescent="0.3">
      <c r="A6663">
        <f>-3.24  -3.24  -3.24  -3.24  -3.24  -3.24  -3.24  -3.24  -3.24  -3.24  -3.24</f>
        <v>-35.640000000000015</v>
      </c>
    </row>
    <row r="6665" spans="1:1" x14ac:dyDescent="0.3">
      <c r="A6665" t="s">
        <v>847</v>
      </c>
    </row>
    <row r="6666" spans="1:1" x14ac:dyDescent="0.3">
      <c r="A6666" t="s">
        <v>887</v>
      </c>
    </row>
    <row r="6667" spans="1:1" x14ac:dyDescent="0.3">
      <c r="A6667" t="s">
        <v>888</v>
      </c>
    </row>
    <row r="6668" spans="1:1" x14ac:dyDescent="0.3">
      <c r="A6668" t="s">
        <v>889</v>
      </c>
    </row>
    <row r="6669" spans="1:1" x14ac:dyDescent="0.3">
      <c r="A6669" t="s">
        <v>890</v>
      </c>
    </row>
    <row r="6670" spans="1:1" x14ac:dyDescent="0.3">
      <c r="A6670" t="s">
        <v>891</v>
      </c>
    </row>
    <row r="6672" spans="1:1" x14ac:dyDescent="0.3">
      <c r="A6672" t="s">
        <v>848</v>
      </c>
    </row>
    <row r="6673" spans="1:1" x14ac:dyDescent="0.3">
      <c r="A6673" t="s">
        <v>892</v>
      </c>
    </row>
    <row r="6674" spans="1:1" x14ac:dyDescent="0.3">
      <c r="A6674" t="s">
        <v>893</v>
      </c>
    </row>
    <row r="6675" spans="1:1" x14ac:dyDescent="0.3">
      <c r="A6675" t="s">
        <v>894</v>
      </c>
    </row>
    <row r="6676" spans="1:1" x14ac:dyDescent="0.3">
      <c r="A6676" t="s">
        <v>895</v>
      </c>
    </row>
    <row r="6677" spans="1:1" x14ac:dyDescent="0.3">
      <c r="A6677" t="s">
        <v>896</v>
      </c>
    </row>
    <row r="6679" spans="1:1" x14ac:dyDescent="0.3">
      <c r="A6679" t="s">
        <v>771</v>
      </c>
    </row>
    <row r="6680" spans="1:1" x14ac:dyDescent="0.3">
      <c r="A6680" t="s">
        <v>897</v>
      </c>
    </row>
    <row r="6681" spans="1:1" x14ac:dyDescent="0.3">
      <c r="A6681" t="s">
        <v>897</v>
      </c>
    </row>
    <row r="6682" spans="1:1" x14ac:dyDescent="0.3">
      <c r="A6682" t="s">
        <v>897</v>
      </c>
    </row>
    <row r="6683" spans="1:1" x14ac:dyDescent="0.3">
      <c r="A6683" t="s">
        <v>897</v>
      </c>
    </row>
    <row r="6684" spans="1:1" x14ac:dyDescent="0.3">
      <c r="A6684" t="s">
        <v>897</v>
      </c>
    </row>
    <row r="6686" spans="1:1" x14ac:dyDescent="0.3">
      <c r="A6686" t="s">
        <v>624</v>
      </c>
    </row>
    <row r="6687" spans="1:1" x14ac:dyDescent="0.3">
      <c r="A6687" t="s">
        <v>757</v>
      </c>
    </row>
    <row r="6688" spans="1:1" x14ac:dyDescent="0.3">
      <c r="A6688" t="s">
        <v>885</v>
      </c>
    </row>
    <row r="6689" spans="1:1" x14ac:dyDescent="0.3">
      <c r="A6689" t="s">
        <v>886</v>
      </c>
    </row>
    <row r="6690" spans="1:1" x14ac:dyDescent="0.3">
      <c r="A6690" t="s">
        <v>760</v>
      </c>
    </row>
    <row r="6691" spans="1:1" x14ac:dyDescent="0.3">
      <c r="A6691" t="s">
        <v>774</v>
      </c>
    </row>
    <row r="6692" spans="1:1" x14ac:dyDescent="0.3">
      <c r="A6692">
        <f>-3.24 -3.237 -3.234 -3.231 -3.228 -3.225 -3.222 -3.219 -3.216 -3.213 -3.21</f>
        <v>-35.475000000000009</v>
      </c>
    </row>
    <row r="6693" spans="1:1" x14ac:dyDescent="0.3">
      <c r="A6693" t="s">
        <v>846</v>
      </c>
    </row>
    <row r="6694" spans="1:1" x14ac:dyDescent="0.3">
      <c r="A6694">
        <f>-0.274  -0.277  -0.28  -0.281  -0.282  -0.282  -0.283  -0.283  -0.283  -0.284  -0.284</f>
        <v>-3.0929999999999995</v>
      </c>
    </row>
    <row r="6695" spans="1:1" x14ac:dyDescent="0.3">
      <c r="A6695">
        <f>-1.274  -1.273  -1.274  -1.273  -1.274  -1.274  -1.275  -1.276  -1.277  -1.277  -1.278</f>
        <v>-14.024999999999999</v>
      </c>
    </row>
    <row r="6696" spans="1:1" x14ac:dyDescent="0.3">
      <c r="A6696">
        <f>-2.271  -2.271  -2.271  -2.271  -2.271  -2.271  -2.271  -2.271  -2.271  -2.271  -2.271</f>
        <v>-24.981000000000005</v>
      </c>
    </row>
    <row r="6697" spans="1:1" x14ac:dyDescent="0.3">
      <c r="A6697">
        <f>-3.07  -3.07  -3.069  -3.068  -3.068  -3.069  -3.068  -3.067  -3.066  -3.064  -3.062</f>
        <v>-33.741</v>
      </c>
    </row>
    <row r="6698" spans="1:1" x14ac:dyDescent="0.3">
      <c r="A6698">
        <f>-3.24  -3.237  -3.234  -3.231  -3.228  -3.225  -3.222  -3.219  -3.216  -3.213  -3.21</f>
        <v>-35.475000000000009</v>
      </c>
    </row>
    <row r="6700" spans="1:1" x14ac:dyDescent="0.3">
      <c r="A6700" t="s">
        <v>847</v>
      </c>
    </row>
    <row r="6701" spans="1:1" x14ac:dyDescent="0.3">
      <c r="A6701" t="s">
        <v>887</v>
      </c>
    </row>
    <row r="6702" spans="1:1" x14ac:dyDescent="0.3">
      <c r="A6702" t="s">
        <v>2697</v>
      </c>
    </row>
    <row r="6703" spans="1:1" x14ac:dyDescent="0.3">
      <c r="A6703" t="s">
        <v>2550</v>
      </c>
    </row>
    <row r="6704" spans="1:1" x14ac:dyDescent="0.3">
      <c r="A6704" t="s">
        <v>2698</v>
      </c>
    </row>
    <row r="6705" spans="1:1" x14ac:dyDescent="0.3">
      <c r="A6705" t="s">
        <v>2699</v>
      </c>
    </row>
    <row r="6707" spans="1:1" x14ac:dyDescent="0.3">
      <c r="A6707" t="s">
        <v>848</v>
      </c>
    </row>
    <row r="6708" spans="1:1" x14ac:dyDescent="0.3">
      <c r="A6708" t="s">
        <v>892</v>
      </c>
    </row>
    <row r="6709" spans="1:1" x14ac:dyDescent="0.3">
      <c r="A6709" t="s">
        <v>893</v>
      </c>
    </row>
    <row r="6710" spans="1:1" x14ac:dyDescent="0.3">
      <c r="A6710" t="s">
        <v>894</v>
      </c>
    </row>
    <row r="6711" spans="1:1" x14ac:dyDescent="0.3">
      <c r="A6711" t="s">
        <v>2553</v>
      </c>
    </row>
    <row r="6712" spans="1:1" x14ac:dyDescent="0.3">
      <c r="A6712" t="s">
        <v>2554</v>
      </c>
    </row>
    <row r="6714" spans="1:1" x14ac:dyDescent="0.3">
      <c r="A6714" t="s">
        <v>771</v>
      </c>
    </row>
    <row r="6715" spans="1:1" x14ac:dyDescent="0.3">
      <c r="A6715" t="s">
        <v>2555</v>
      </c>
    </row>
    <row r="6716" spans="1:1" x14ac:dyDescent="0.3">
      <c r="A6716" t="s">
        <v>2555</v>
      </c>
    </row>
    <row r="6717" spans="1:1" x14ac:dyDescent="0.3">
      <c r="A6717" t="s">
        <v>2555</v>
      </c>
    </row>
    <row r="6718" spans="1:1" x14ac:dyDescent="0.3">
      <c r="A6718" t="s">
        <v>2555</v>
      </c>
    </row>
    <row r="6719" spans="1:1" x14ac:dyDescent="0.3">
      <c r="A6719" t="s">
        <v>2555</v>
      </c>
    </row>
    <row r="6721" spans="1:1" x14ac:dyDescent="0.3">
      <c r="A6721" t="s">
        <v>625</v>
      </c>
    </row>
    <row r="6722" spans="1:1" x14ac:dyDescent="0.3">
      <c r="A6722" t="s">
        <v>757</v>
      </c>
    </row>
    <row r="6723" spans="1:1" x14ac:dyDescent="0.3">
      <c r="A6723" t="s">
        <v>885</v>
      </c>
    </row>
    <row r="6724" spans="1:1" x14ac:dyDescent="0.3">
      <c r="A6724" t="s">
        <v>886</v>
      </c>
    </row>
    <row r="6725" spans="1:1" x14ac:dyDescent="0.3">
      <c r="A6725" t="s">
        <v>760</v>
      </c>
    </row>
    <row r="6726" spans="1:1" x14ac:dyDescent="0.3">
      <c r="A6726">
        <f>-3.23 -0.003</f>
        <v>-3.2330000000000001</v>
      </c>
    </row>
    <row r="6727" spans="1:1" x14ac:dyDescent="0.3">
      <c r="A6727">
        <f>-3.23 -3.233 -3.236 -3.239 -3.242 -3.245 -3.248 -3.251 -3.254 -3.257 -3.26</f>
        <v>-35.695</v>
      </c>
    </row>
    <row r="6728" spans="1:1" x14ac:dyDescent="0.3">
      <c r="A6728" t="s">
        <v>846</v>
      </c>
    </row>
    <row r="6729" spans="1:1" x14ac:dyDescent="0.3">
      <c r="A6729">
        <f>-0.274  -0.277  -0.28  -0.281  -0.282  -0.283  -0.283  -0.283  -0.283  -0.284  -0.284</f>
        <v>-3.0939999999999994</v>
      </c>
    </row>
    <row r="6730" spans="1:1" x14ac:dyDescent="0.3">
      <c r="A6730">
        <f>-1.274  -1.274  -1.274  -1.273  -1.273  -1.274  -1.275  -1.276  -1.277  -1.277  -1.278</f>
        <v>-14.024999999999999</v>
      </c>
    </row>
    <row r="6731" spans="1:1" x14ac:dyDescent="0.3">
      <c r="A6731">
        <f>-2.271  -2.271  -2.271  -2.271  -2.271  -2.271  -2.271  -2.271  -2.271  -2.271  -2.271</f>
        <v>-24.981000000000005</v>
      </c>
    </row>
    <row r="6732" spans="1:1" x14ac:dyDescent="0.3">
      <c r="A6732">
        <f>-3.064  -3.064  -3.063  -3.063  -3.062  -3.061  -3.061  -3.063  -3.064  -3.065  -3.067</f>
        <v>-33.697000000000003</v>
      </c>
    </row>
    <row r="6733" spans="1:1" x14ac:dyDescent="0.3">
      <c r="A6733">
        <f>-3.23  -3.233  -3.236  -3.239  -3.242  -3.245  -3.248  -3.251  -3.254  -3.257  -3.26</f>
        <v>-35.695</v>
      </c>
    </row>
    <row r="6735" spans="1:1" x14ac:dyDescent="0.3">
      <c r="A6735" t="s">
        <v>847</v>
      </c>
    </row>
    <row r="6736" spans="1:1" x14ac:dyDescent="0.3">
      <c r="A6736" t="s">
        <v>887</v>
      </c>
    </row>
    <row r="6737" spans="1:1" x14ac:dyDescent="0.3">
      <c r="A6737" t="s">
        <v>2695</v>
      </c>
    </row>
    <row r="6738" spans="1:1" x14ac:dyDescent="0.3">
      <c r="A6738" t="s">
        <v>2573</v>
      </c>
    </row>
    <row r="6739" spans="1:1" x14ac:dyDescent="0.3">
      <c r="A6739" t="s">
        <v>2700</v>
      </c>
    </row>
    <row r="6740" spans="1:1" x14ac:dyDescent="0.3">
      <c r="A6740" t="s">
        <v>2701</v>
      </c>
    </row>
    <row r="6742" spans="1:1" x14ac:dyDescent="0.3">
      <c r="A6742" t="s">
        <v>848</v>
      </c>
    </row>
    <row r="6743" spans="1:1" x14ac:dyDescent="0.3">
      <c r="A6743" t="s">
        <v>892</v>
      </c>
    </row>
    <row r="6744" spans="1:1" x14ac:dyDescent="0.3">
      <c r="A6744" t="s">
        <v>893</v>
      </c>
    </row>
    <row r="6745" spans="1:1" x14ac:dyDescent="0.3">
      <c r="A6745" t="s">
        <v>894</v>
      </c>
    </row>
    <row r="6746" spans="1:1" x14ac:dyDescent="0.3">
      <c r="A6746" t="s">
        <v>2559</v>
      </c>
    </row>
    <row r="6747" spans="1:1" x14ac:dyDescent="0.3">
      <c r="A6747" t="s">
        <v>2560</v>
      </c>
    </row>
    <row r="6749" spans="1:1" x14ac:dyDescent="0.3">
      <c r="A6749" t="s">
        <v>771</v>
      </c>
    </row>
    <row r="6750" spans="1:1" x14ac:dyDescent="0.3">
      <c r="A6750" t="s">
        <v>2561</v>
      </c>
    </row>
    <row r="6751" spans="1:1" x14ac:dyDescent="0.3">
      <c r="A6751" t="s">
        <v>2561</v>
      </c>
    </row>
    <row r="6752" spans="1:1" x14ac:dyDescent="0.3">
      <c r="A6752" t="s">
        <v>2561</v>
      </c>
    </row>
    <row r="6753" spans="1:1" x14ac:dyDescent="0.3">
      <c r="A6753" t="s">
        <v>2561</v>
      </c>
    </row>
    <row r="6754" spans="1:1" x14ac:dyDescent="0.3">
      <c r="A6754" t="s">
        <v>2561</v>
      </c>
    </row>
    <row r="6756" spans="1:1" x14ac:dyDescent="0.3">
      <c r="A6756" t="s">
        <v>626</v>
      </c>
    </row>
    <row r="6757" spans="1:1" x14ac:dyDescent="0.3">
      <c r="A6757" t="s">
        <v>757</v>
      </c>
    </row>
    <row r="6758" spans="1:1" x14ac:dyDescent="0.3">
      <c r="A6758" t="s">
        <v>885</v>
      </c>
    </row>
    <row r="6759" spans="1:1" x14ac:dyDescent="0.3">
      <c r="A6759" t="s">
        <v>886</v>
      </c>
    </row>
    <row r="6760" spans="1:1" x14ac:dyDescent="0.3">
      <c r="A6760" t="s">
        <v>760</v>
      </c>
    </row>
    <row r="6761" spans="1:1" x14ac:dyDescent="0.3">
      <c r="A6761" t="s">
        <v>775</v>
      </c>
    </row>
    <row r="6762" spans="1:1" x14ac:dyDescent="0.3">
      <c r="A6762">
        <f>-3.23 -3.23 -3.23 -3.23 -3.23 -3.23 -3.23 -3.23 -3.23 -3.23 -3.23</f>
        <v>-35.529999999999994</v>
      </c>
    </row>
    <row r="6763" spans="1:1" x14ac:dyDescent="0.3">
      <c r="A6763" t="s">
        <v>846</v>
      </c>
    </row>
    <row r="6764" spans="1:1" x14ac:dyDescent="0.3">
      <c r="A6764">
        <f>-0.274  -0.277  -0.28  -0.281  -0.282  -0.282  -0.283  -0.283  -0.283  -0.284  -0.284</f>
        <v>-3.0929999999999995</v>
      </c>
    </row>
    <row r="6765" spans="1:1" x14ac:dyDescent="0.3">
      <c r="A6765">
        <f>-1.274  -1.273  -1.274  -1.273  -1.273  -1.274  -1.275  -1.276  -1.277  -1.277  -1.278</f>
        <v>-14.023999999999997</v>
      </c>
    </row>
    <row r="6766" spans="1:1" x14ac:dyDescent="0.3">
      <c r="A6766">
        <f>-2.271  -2.271  -2.271  -2.271  -2.271  -2.271  -2.271  -2.271  -2.271  -2.271  -2.271</f>
        <v>-24.981000000000005</v>
      </c>
    </row>
    <row r="6767" spans="1:1" x14ac:dyDescent="0.3">
      <c r="A6767">
        <f>-3.064  -3.064  -3.063  -3.063  -3.062  -3.062  -3.062  -3.062  -3.062  -3.062  -3.062</f>
        <v>-33.688000000000002</v>
      </c>
    </row>
    <row r="6768" spans="1:1" x14ac:dyDescent="0.3">
      <c r="A6768">
        <f>-3.23  -3.23  -3.23  -3.23  -3.23  -3.23  -3.23  -3.23  -3.23  -3.23  -3.23</f>
        <v>-35.529999999999994</v>
      </c>
    </row>
    <row r="6770" spans="1:1" x14ac:dyDescent="0.3">
      <c r="A6770" t="s">
        <v>847</v>
      </c>
    </row>
    <row r="6771" spans="1:1" x14ac:dyDescent="0.3">
      <c r="A6771" t="s">
        <v>887</v>
      </c>
    </row>
    <row r="6772" spans="1:1" x14ac:dyDescent="0.3">
      <c r="A6772" t="s">
        <v>2702</v>
      </c>
    </row>
    <row r="6773" spans="1:1" x14ac:dyDescent="0.3">
      <c r="A6773" t="s">
        <v>2703</v>
      </c>
    </row>
    <row r="6774" spans="1:1" x14ac:dyDescent="0.3">
      <c r="A6774" t="s">
        <v>2562</v>
      </c>
    </row>
    <row r="6775" spans="1:1" x14ac:dyDescent="0.3">
      <c r="A6775" t="s">
        <v>2704</v>
      </c>
    </row>
    <row r="6777" spans="1:1" x14ac:dyDescent="0.3">
      <c r="A6777" t="s">
        <v>848</v>
      </c>
    </row>
    <row r="6778" spans="1:1" x14ac:dyDescent="0.3">
      <c r="A6778" t="s">
        <v>892</v>
      </c>
    </row>
    <row r="6779" spans="1:1" x14ac:dyDescent="0.3">
      <c r="A6779" t="s">
        <v>893</v>
      </c>
    </row>
    <row r="6780" spans="1:1" x14ac:dyDescent="0.3">
      <c r="A6780" t="s">
        <v>894</v>
      </c>
    </row>
    <row r="6781" spans="1:1" x14ac:dyDescent="0.3">
      <c r="A6781" t="s">
        <v>2564</v>
      </c>
    </row>
    <row r="6782" spans="1:1" x14ac:dyDescent="0.3">
      <c r="A6782" t="s">
        <v>2565</v>
      </c>
    </row>
    <row r="6784" spans="1:1" x14ac:dyDescent="0.3">
      <c r="A6784" t="s">
        <v>771</v>
      </c>
    </row>
    <row r="6785" spans="1:1" x14ac:dyDescent="0.3">
      <c r="A6785" t="s">
        <v>897</v>
      </c>
    </row>
    <row r="6786" spans="1:1" x14ac:dyDescent="0.3">
      <c r="A6786" t="s">
        <v>897</v>
      </c>
    </row>
    <row r="6787" spans="1:1" x14ac:dyDescent="0.3">
      <c r="A6787" t="s">
        <v>897</v>
      </c>
    </row>
    <row r="6788" spans="1:1" x14ac:dyDescent="0.3">
      <c r="A6788" t="s">
        <v>897</v>
      </c>
    </row>
    <row r="6789" spans="1:1" x14ac:dyDescent="0.3">
      <c r="A6789" t="s">
        <v>897</v>
      </c>
    </row>
    <row r="6791" spans="1:1" x14ac:dyDescent="0.3">
      <c r="A6791" t="s">
        <v>627</v>
      </c>
    </row>
    <row r="6792" spans="1:1" x14ac:dyDescent="0.3">
      <c r="A6792" t="s">
        <v>757</v>
      </c>
    </row>
    <row r="6793" spans="1:1" x14ac:dyDescent="0.3">
      <c r="A6793" t="s">
        <v>885</v>
      </c>
    </row>
    <row r="6794" spans="1:1" x14ac:dyDescent="0.3">
      <c r="A6794" t="s">
        <v>886</v>
      </c>
    </row>
    <row r="6795" spans="1:1" x14ac:dyDescent="0.3">
      <c r="A6795" t="s">
        <v>760</v>
      </c>
    </row>
    <row r="6796" spans="1:1" x14ac:dyDescent="0.3">
      <c r="A6796" t="s">
        <v>776</v>
      </c>
    </row>
    <row r="6797" spans="1:1" x14ac:dyDescent="0.3">
      <c r="A6797">
        <f>-3.23 -3.227 -3.224 -3.221 -3.218 -3.215 -3.212 -3.209 -3.206 -3.203 -3.2</f>
        <v>-35.365000000000002</v>
      </c>
    </row>
    <row r="6798" spans="1:1" x14ac:dyDescent="0.3">
      <c r="A6798" t="s">
        <v>846</v>
      </c>
    </row>
    <row r="6799" spans="1:1" x14ac:dyDescent="0.3">
      <c r="A6799">
        <f>-0.274  -0.277  -0.28  -0.281  -0.282  -0.282  -0.283  -0.283  -0.283  -0.284  -0.284</f>
        <v>-3.0929999999999995</v>
      </c>
    </row>
    <row r="6800" spans="1:1" x14ac:dyDescent="0.3">
      <c r="A6800">
        <f>-1.274  -1.273  -1.274  -1.273  -1.273  -1.274  -1.275  -1.276  -1.277  -1.277  -1.278</f>
        <v>-14.023999999999997</v>
      </c>
    </row>
    <row r="6801" spans="1:1" x14ac:dyDescent="0.3">
      <c r="A6801">
        <f>-2.271  -2.271  -2.271  -2.271  -2.271  -2.271  -2.271  -2.271  -2.271  -2.271  -2.271</f>
        <v>-24.981000000000005</v>
      </c>
    </row>
    <row r="6802" spans="1:1" x14ac:dyDescent="0.3">
      <c r="A6802">
        <f>-3.064  -3.064  -3.063  -3.062  -3.063  -3.063  -3.062  -3.061  -3.06  -3.058  -3.056</f>
        <v>-33.676000000000002</v>
      </c>
    </row>
    <row r="6803" spans="1:1" x14ac:dyDescent="0.3">
      <c r="A6803">
        <f>-3.23  -3.227  -3.224  -3.221  -3.218  -3.215  -3.212  -3.209  -3.206  -3.203  -3.2</f>
        <v>-35.365000000000002</v>
      </c>
    </row>
    <row r="6805" spans="1:1" x14ac:dyDescent="0.3">
      <c r="A6805" t="s">
        <v>847</v>
      </c>
    </row>
    <row r="6806" spans="1:1" x14ac:dyDescent="0.3">
      <c r="A6806" t="s">
        <v>887</v>
      </c>
    </row>
    <row r="6807" spans="1:1" x14ac:dyDescent="0.3">
      <c r="A6807" t="s">
        <v>2705</v>
      </c>
    </row>
    <row r="6808" spans="1:1" x14ac:dyDescent="0.3">
      <c r="A6808" t="s">
        <v>2706</v>
      </c>
    </row>
    <row r="6809" spans="1:1" x14ac:dyDescent="0.3">
      <c r="A6809" t="s">
        <v>2568</v>
      </c>
    </row>
    <row r="6810" spans="1:1" x14ac:dyDescent="0.3">
      <c r="A6810" t="s">
        <v>2707</v>
      </c>
    </row>
    <row r="6812" spans="1:1" x14ac:dyDescent="0.3">
      <c r="A6812" t="s">
        <v>848</v>
      </c>
    </row>
    <row r="6813" spans="1:1" x14ac:dyDescent="0.3">
      <c r="A6813" t="s">
        <v>892</v>
      </c>
    </row>
    <row r="6814" spans="1:1" x14ac:dyDescent="0.3">
      <c r="A6814" t="s">
        <v>893</v>
      </c>
    </row>
    <row r="6815" spans="1:1" x14ac:dyDescent="0.3">
      <c r="A6815" t="s">
        <v>894</v>
      </c>
    </row>
    <row r="6816" spans="1:1" x14ac:dyDescent="0.3">
      <c r="A6816" t="s">
        <v>2570</v>
      </c>
    </row>
    <row r="6817" spans="1:1" x14ac:dyDescent="0.3">
      <c r="A6817" t="s">
        <v>2571</v>
      </c>
    </row>
    <row r="6819" spans="1:1" x14ac:dyDescent="0.3">
      <c r="A6819" t="s">
        <v>771</v>
      </c>
    </row>
    <row r="6820" spans="1:1" x14ac:dyDescent="0.3">
      <c r="A6820" t="s">
        <v>2572</v>
      </c>
    </row>
    <row r="6821" spans="1:1" x14ac:dyDescent="0.3">
      <c r="A6821" t="s">
        <v>2572</v>
      </c>
    </row>
    <row r="6822" spans="1:1" x14ac:dyDescent="0.3">
      <c r="A6822" t="s">
        <v>2572</v>
      </c>
    </row>
    <row r="6823" spans="1:1" x14ac:dyDescent="0.3">
      <c r="A6823" t="s">
        <v>2572</v>
      </c>
    </row>
    <row r="6824" spans="1:1" x14ac:dyDescent="0.3">
      <c r="A6824" t="s">
        <v>2572</v>
      </c>
    </row>
    <row r="6826" spans="1:1" x14ac:dyDescent="0.3">
      <c r="A6826" t="s">
        <v>628</v>
      </c>
    </row>
    <row r="6827" spans="1:1" x14ac:dyDescent="0.3">
      <c r="A6827" t="s">
        <v>757</v>
      </c>
    </row>
    <row r="6828" spans="1:1" x14ac:dyDescent="0.3">
      <c r="A6828" t="s">
        <v>885</v>
      </c>
    </row>
    <row r="6829" spans="1:1" x14ac:dyDescent="0.3">
      <c r="A6829" t="s">
        <v>886</v>
      </c>
    </row>
    <row r="6830" spans="1:1" x14ac:dyDescent="0.3">
      <c r="A6830" t="s">
        <v>760</v>
      </c>
    </row>
    <row r="6831" spans="1:1" x14ac:dyDescent="0.3">
      <c r="A6831">
        <f>-3.22 -0.003</f>
        <v>-3.2230000000000003</v>
      </c>
    </row>
    <row r="6832" spans="1:1" x14ac:dyDescent="0.3">
      <c r="A6832">
        <f>-3.22 -3.223 -3.226 -3.229 -3.232 -3.235 -3.238 -3.241 -3.244 -3.247 -3.25</f>
        <v>-35.584999999999994</v>
      </c>
    </row>
    <row r="6833" spans="1:1" x14ac:dyDescent="0.3">
      <c r="A6833" t="s">
        <v>846</v>
      </c>
    </row>
    <row r="6834" spans="1:1" x14ac:dyDescent="0.3">
      <c r="A6834">
        <f>-0.274  -0.277  -0.28  -0.281  -0.282  -0.283  -0.283  -0.283  -0.283  -0.284  -0.284</f>
        <v>-3.0939999999999994</v>
      </c>
    </row>
    <row r="6835" spans="1:1" x14ac:dyDescent="0.3">
      <c r="A6835">
        <f>-1.274  -1.274  -1.274  -1.273  -1.273  -1.274  -1.275  -1.276  -1.277  -1.277  -1.278</f>
        <v>-14.024999999999999</v>
      </c>
    </row>
    <row r="6836" spans="1:1" x14ac:dyDescent="0.3">
      <c r="A6836">
        <f>-2.27  -2.271  -2.27  -2.271  -2.27  -2.271  -2.271  -2.271  -2.271  -2.271  -2.271</f>
        <v>-24.978000000000005</v>
      </c>
    </row>
    <row r="6837" spans="1:1" x14ac:dyDescent="0.3">
      <c r="A6837">
        <f>-3.058  -3.058  -3.057  -3.057  -3.056  -3.055  -3.056  -3.057  -3.058  -3.06  -3.061</f>
        <v>-33.632999999999996</v>
      </c>
    </row>
    <row r="6838" spans="1:1" x14ac:dyDescent="0.3">
      <c r="A6838">
        <f>-3.22  -3.223  -3.226  -3.229  -3.232  -3.235  -3.238  -3.241  -3.244  -3.247  -3.25</f>
        <v>-35.584999999999994</v>
      </c>
    </row>
    <row r="6840" spans="1:1" x14ac:dyDescent="0.3">
      <c r="A6840" t="s">
        <v>847</v>
      </c>
    </row>
    <row r="6841" spans="1:1" x14ac:dyDescent="0.3">
      <c r="A6841" t="s">
        <v>887</v>
      </c>
    </row>
    <row r="6842" spans="1:1" x14ac:dyDescent="0.3">
      <c r="A6842" t="s">
        <v>2695</v>
      </c>
    </row>
    <row r="6843" spans="1:1" x14ac:dyDescent="0.3">
      <c r="A6843" t="s">
        <v>2573</v>
      </c>
    </row>
    <row r="6844" spans="1:1" x14ac:dyDescent="0.3">
      <c r="A6844" t="s">
        <v>2574</v>
      </c>
    </row>
    <row r="6845" spans="1:1" x14ac:dyDescent="0.3">
      <c r="A6845" t="s">
        <v>2708</v>
      </c>
    </row>
    <row r="6847" spans="1:1" x14ac:dyDescent="0.3">
      <c r="A6847" t="s">
        <v>848</v>
      </c>
    </row>
    <row r="6848" spans="1:1" x14ac:dyDescent="0.3">
      <c r="A6848" t="s">
        <v>892</v>
      </c>
    </row>
    <row r="6849" spans="1:1" x14ac:dyDescent="0.3">
      <c r="A6849" t="s">
        <v>893</v>
      </c>
    </row>
    <row r="6850" spans="1:1" x14ac:dyDescent="0.3">
      <c r="A6850" t="s">
        <v>894</v>
      </c>
    </row>
    <row r="6851" spans="1:1" x14ac:dyDescent="0.3">
      <c r="A6851" t="s">
        <v>2576</v>
      </c>
    </row>
    <row r="6852" spans="1:1" x14ac:dyDescent="0.3">
      <c r="A6852" t="s">
        <v>2577</v>
      </c>
    </row>
    <row r="6854" spans="1:1" x14ac:dyDescent="0.3">
      <c r="A6854" t="s">
        <v>771</v>
      </c>
    </row>
    <row r="6855" spans="1:1" x14ac:dyDescent="0.3">
      <c r="A6855" t="s">
        <v>2578</v>
      </c>
    </row>
    <row r="6856" spans="1:1" x14ac:dyDescent="0.3">
      <c r="A6856" t="s">
        <v>2578</v>
      </c>
    </row>
    <row r="6857" spans="1:1" x14ac:dyDescent="0.3">
      <c r="A6857" t="s">
        <v>2578</v>
      </c>
    </row>
    <row r="6858" spans="1:1" x14ac:dyDescent="0.3">
      <c r="A6858" t="s">
        <v>2578</v>
      </c>
    </row>
    <row r="6859" spans="1:1" x14ac:dyDescent="0.3">
      <c r="A6859" t="s">
        <v>2578</v>
      </c>
    </row>
    <row r="6861" spans="1:1" x14ac:dyDescent="0.3">
      <c r="A6861" t="s">
        <v>629</v>
      </c>
    </row>
    <row r="6862" spans="1:1" x14ac:dyDescent="0.3">
      <c r="A6862" t="s">
        <v>757</v>
      </c>
    </row>
    <row r="6863" spans="1:1" x14ac:dyDescent="0.3">
      <c r="A6863" t="s">
        <v>885</v>
      </c>
    </row>
    <row r="6864" spans="1:1" x14ac:dyDescent="0.3">
      <c r="A6864" t="s">
        <v>886</v>
      </c>
    </row>
    <row r="6865" spans="1:1" x14ac:dyDescent="0.3">
      <c r="A6865" t="s">
        <v>760</v>
      </c>
    </row>
    <row r="6866" spans="1:1" x14ac:dyDescent="0.3">
      <c r="A6866" t="s">
        <v>777</v>
      </c>
    </row>
    <row r="6867" spans="1:1" x14ac:dyDescent="0.3">
      <c r="A6867">
        <f>-3.22 -3.22 -3.22 -3.22 -3.22 -3.22 -3.22 -3.22 -3.22 -3.22 -3.22</f>
        <v>-35.419999999999995</v>
      </c>
    </row>
    <row r="6868" spans="1:1" x14ac:dyDescent="0.3">
      <c r="A6868" t="s">
        <v>846</v>
      </c>
    </row>
    <row r="6869" spans="1:1" x14ac:dyDescent="0.3">
      <c r="A6869">
        <f>-0.274  -0.277  -0.28  -0.281  -0.282  -0.282  -0.283  -0.283  -0.283  -0.284  -0.284</f>
        <v>-3.0929999999999995</v>
      </c>
    </row>
    <row r="6870" spans="1:1" x14ac:dyDescent="0.3">
      <c r="A6870">
        <f>-1.274  -1.274  -1.274  -1.273  -1.273  -1.274  -1.275  -1.276  -1.277  -1.277  -1.278</f>
        <v>-14.024999999999999</v>
      </c>
    </row>
    <row r="6871" spans="1:1" x14ac:dyDescent="0.3">
      <c r="A6871">
        <f>-2.27  -2.271  -2.27  -2.271  -2.271  -2.271  -2.271  -2.271  -2.271  -2.271  -2.271</f>
        <v>-24.979000000000006</v>
      </c>
    </row>
    <row r="6872" spans="1:1" x14ac:dyDescent="0.3">
      <c r="A6872">
        <f>-3.058  -3.058  -3.057  -3.057  -3.056  -3.056  -3.056  -3.056  -3.056  -3.056  -3.056</f>
        <v>-33.622000000000007</v>
      </c>
    </row>
    <row r="6873" spans="1:1" x14ac:dyDescent="0.3">
      <c r="A6873">
        <f>-3.22  -3.22  -3.22  -3.22  -3.22  -3.22  -3.22  -3.22  -3.22  -3.22  -3.22</f>
        <v>-35.419999999999995</v>
      </c>
    </row>
    <row r="6875" spans="1:1" x14ac:dyDescent="0.3">
      <c r="A6875" t="s">
        <v>847</v>
      </c>
    </row>
    <row r="6876" spans="1:1" x14ac:dyDescent="0.3">
      <c r="A6876" t="s">
        <v>887</v>
      </c>
    </row>
    <row r="6877" spans="1:1" x14ac:dyDescent="0.3">
      <c r="A6877" t="s">
        <v>2709</v>
      </c>
    </row>
    <row r="6878" spans="1:1" x14ac:dyDescent="0.3">
      <c r="A6878" t="s">
        <v>2710</v>
      </c>
    </row>
    <row r="6879" spans="1:1" x14ac:dyDescent="0.3">
      <c r="A6879" t="s">
        <v>2711</v>
      </c>
    </row>
    <row r="6880" spans="1:1" x14ac:dyDescent="0.3">
      <c r="A6880" t="s">
        <v>2580</v>
      </c>
    </row>
    <row r="6882" spans="1:1" x14ac:dyDescent="0.3">
      <c r="A6882" t="s">
        <v>848</v>
      </c>
    </row>
    <row r="6883" spans="1:1" x14ac:dyDescent="0.3">
      <c r="A6883" t="s">
        <v>892</v>
      </c>
    </row>
    <row r="6884" spans="1:1" x14ac:dyDescent="0.3">
      <c r="A6884" t="s">
        <v>893</v>
      </c>
    </row>
    <row r="6885" spans="1:1" x14ac:dyDescent="0.3">
      <c r="A6885" t="s">
        <v>894</v>
      </c>
    </row>
    <row r="6886" spans="1:1" x14ac:dyDescent="0.3">
      <c r="A6886" t="s">
        <v>2581</v>
      </c>
    </row>
    <row r="6887" spans="1:1" x14ac:dyDescent="0.3">
      <c r="A6887" t="s">
        <v>2582</v>
      </c>
    </row>
    <row r="6889" spans="1:1" x14ac:dyDescent="0.3">
      <c r="A6889" t="s">
        <v>771</v>
      </c>
    </row>
    <row r="6890" spans="1:1" x14ac:dyDescent="0.3">
      <c r="A6890" t="s">
        <v>2583</v>
      </c>
    </row>
    <row r="6891" spans="1:1" x14ac:dyDescent="0.3">
      <c r="A6891" t="s">
        <v>2583</v>
      </c>
    </row>
    <row r="6892" spans="1:1" x14ac:dyDescent="0.3">
      <c r="A6892" t="s">
        <v>2583</v>
      </c>
    </row>
    <row r="6893" spans="1:1" x14ac:dyDescent="0.3">
      <c r="A6893" t="s">
        <v>2583</v>
      </c>
    </row>
    <row r="6894" spans="1:1" x14ac:dyDescent="0.3">
      <c r="A6894" t="s">
        <v>2583</v>
      </c>
    </row>
    <row r="6896" spans="1:1" x14ac:dyDescent="0.3">
      <c r="A6896" t="s">
        <v>630</v>
      </c>
    </row>
    <row r="6897" spans="1:1" x14ac:dyDescent="0.3">
      <c r="A6897" t="s">
        <v>757</v>
      </c>
    </row>
    <row r="6898" spans="1:1" x14ac:dyDescent="0.3">
      <c r="A6898" t="s">
        <v>885</v>
      </c>
    </row>
    <row r="6899" spans="1:1" x14ac:dyDescent="0.3">
      <c r="A6899" t="s">
        <v>886</v>
      </c>
    </row>
    <row r="6900" spans="1:1" x14ac:dyDescent="0.3">
      <c r="A6900" t="s">
        <v>760</v>
      </c>
    </row>
    <row r="6901" spans="1:1" x14ac:dyDescent="0.3">
      <c r="A6901" t="s">
        <v>778</v>
      </c>
    </row>
    <row r="6902" spans="1:1" x14ac:dyDescent="0.3">
      <c r="A6902">
        <f>-3.22 -3.217 -3.214 -3.211 -3.208 -3.205 -3.202 -3.199 -3.196 -3.193 -3.19</f>
        <v>-35.254999999999995</v>
      </c>
    </row>
    <row r="6903" spans="1:1" x14ac:dyDescent="0.3">
      <c r="A6903" t="s">
        <v>846</v>
      </c>
    </row>
    <row r="6904" spans="1:1" x14ac:dyDescent="0.3">
      <c r="A6904">
        <f>-0.274  -0.277  -0.28  -0.281  -0.282  -0.282  -0.283  -0.283  -0.283  -0.284  -0.284</f>
        <v>-3.0929999999999995</v>
      </c>
    </row>
    <row r="6905" spans="1:1" x14ac:dyDescent="0.3">
      <c r="A6905">
        <f>-1.274  -1.273  -1.274  -1.273  -1.273  -1.274  -1.275  -1.276  -1.277  -1.277  -1.278</f>
        <v>-14.023999999999997</v>
      </c>
    </row>
    <row r="6906" spans="1:1" x14ac:dyDescent="0.3">
      <c r="A6906">
        <f>-2.27  -2.271  -2.27  -2.271  -2.271  -2.271  -2.271  -2.271  -2.271  -2.271  -2.271</f>
        <v>-24.979000000000006</v>
      </c>
    </row>
    <row r="6907" spans="1:1" x14ac:dyDescent="0.3">
      <c r="A6907">
        <f>-3.058  -3.058  -3.057  -3.056  -3.057  -3.057  -3.056  -3.055  -3.053  -3.052  -3.05</f>
        <v>-33.609000000000002</v>
      </c>
    </row>
    <row r="6908" spans="1:1" x14ac:dyDescent="0.3">
      <c r="A6908">
        <f>-3.22  -3.217  -3.214  -3.211  -3.208  -3.205  -3.202  -3.199  -3.196  -3.193  -3.19</f>
        <v>-35.254999999999995</v>
      </c>
    </row>
    <row r="6910" spans="1:1" x14ac:dyDescent="0.3">
      <c r="A6910" t="s">
        <v>847</v>
      </c>
    </row>
    <row r="6911" spans="1:1" x14ac:dyDescent="0.3">
      <c r="A6911" t="s">
        <v>887</v>
      </c>
    </row>
    <row r="6912" spans="1:1" x14ac:dyDescent="0.3">
      <c r="A6912" t="s">
        <v>2697</v>
      </c>
    </row>
    <row r="6913" spans="1:1" x14ac:dyDescent="0.3">
      <c r="A6913" t="s">
        <v>2585</v>
      </c>
    </row>
    <row r="6914" spans="1:1" x14ac:dyDescent="0.3">
      <c r="A6914" t="s">
        <v>2712</v>
      </c>
    </row>
    <row r="6915" spans="1:1" x14ac:dyDescent="0.3">
      <c r="A6915" t="s">
        <v>2713</v>
      </c>
    </row>
    <row r="6917" spans="1:1" x14ac:dyDescent="0.3">
      <c r="A6917" t="s">
        <v>848</v>
      </c>
    </row>
    <row r="6918" spans="1:1" x14ac:dyDescent="0.3">
      <c r="A6918" t="s">
        <v>892</v>
      </c>
    </row>
    <row r="6919" spans="1:1" x14ac:dyDescent="0.3">
      <c r="A6919" t="s">
        <v>893</v>
      </c>
    </row>
    <row r="6920" spans="1:1" x14ac:dyDescent="0.3">
      <c r="A6920" t="s">
        <v>894</v>
      </c>
    </row>
    <row r="6921" spans="1:1" x14ac:dyDescent="0.3">
      <c r="A6921" t="s">
        <v>2588</v>
      </c>
    </row>
    <row r="6922" spans="1:1" x14ac:dyDescent="0.3">
      <c r="A6922" t="s">
        <v>2589</v>
      </c>
    </row>
    <row r="6924" spans="1:1" x14ac:dyDescent="0.3">
      <c r="A6924" t="s">
        <v>771</v>
      </c>
    </row>
    <row r="6925" spans="1:1" x14ac:dyDescent="0.3">
      <c r="A6925" t="s">
        <v>2590</v>
      </c>
    </row>
    <row r="6926" spans="1:1" x14ac:dyDescent="0.3">
      <c r="A6926" t="s">
        <v>2590</v>
      </c>
    </row>
    <row r="6927" spans="1:1" x14ac:dyDescent="0.3">
      <c r="A6927" t="s">
        <v>2590</v>
      </c>
    </row>
    <row r="6928" spans="1:1" x14ac:dyDescent="0.3">
      <c r="A6928" t="s">
        <v>2590</v>
      </c>
    </row>
    <row r="6929" spans="1:1" x14ac:dyDescent="0.3">
      <c r="A6929" t="s">
        <v>2590</v>
      </c>
    </row>
    <row r="6931" spans="1:1" x14ac:dyDescent="0.3">
      <c r="A6931" t="s">
        <v>631</v>
      </c>
    </row>
    <row r="6932" spans="1:1" x14ac:dyDescent="0.3">
      <c r="A6932" t="s">
        <v>757</v>
      </c>
    </row>
    <row r="6933" spans="1:1" x14ac:dyDescent="0.3">
      <c r="A6933" t="s">
        <v>885</v>
      </c>
    </row>
    <row r="6934" spans="1:1" x14ac:dyDescent="0.3">
      <c r="A6934" t="s">
        <v>886</v>
      </c>
    </row>
    <row r="6935" spans="1:1" x14ac:dyDescent="0.3">
      <c r="A6935" t="s">
        <v>760</v>
      </c>
    </row>
    <row r="6936" spans="1:1" x14ac:dyDescent="0.3">
      <c r="A6936">
        <f>-3.21 -0.003</f>
        <v>-3.2130000000000001</v>
      </c>
    </row>
    <row r="6937" spans="1:1" x14ac:dyDescent="0.3">
      <c r="A6937">
        <f>-3.21 -3.213 -3.216 -3.219 -3.222 -3.225 -3.228 -3.231 -3.234 -3.237 -3.24</f>
        <v>-35.475000000000009</v>
      </c>
    </row>
    <row r="6938" spans="1:1" x14ac:dyDescent="0.3">
      <c r="A6938" t="s">
        <v>846</v>
      </c>
    </row>
    <row r="6939" spans="1:1" x14ac:dyDescent="0.3">
      <c r="A6939">
        <f>-0.274  -0.277  -0.28  -0.281  -0.282  -0.283  -0.283  -0.283  -0.283  -0.284  -0.284</f>
        <v>-3.0939999999999994</v>
      </c>
    </row>
    <row r="6940" spans="1:1" x14ac:dyDescent="0.3">
      <c r="A6940">
        <f>-1.274  -1.274  -1.274  -1.273  -1.273  -1.274  -1.275  -1.276  -1.277  -1.277  -1.278</f>
        <v>-14.024999999999999</v>
      </c>
    </row>
    <row r="6941" spans="1:1" x14ac:dyDescent="0.3">
      <c r="A6941">
        <f>-2.27  -2.27  -2.27  -2.27  -2.27  -2.271  -2.271  -2.27  -2.27  -2.27  -2.271</f>
        <v>-24.972999999999999</v>
      </c>
    </row>
    <row r="6942" spans="1:1" x14ac:dyDescent="0.3">
      <c r="A6942">
        <f>-3.052  -3.052  -3.051  -3.051  -3.05  -3.049  -3.05  -3.05  -3.052  -3.053  -3.055</f>
        <v>-33.565000000000005</v>
      </c>
    </row>
    <row r="6943" spans="1:1" x14ac:dyDescent="0.3">
      <c r="A6943">
        <f>-3.21  -3.213  -3.216  -3.219  -3.222  -3.225  -3.228  -3.231  -3.234  -3.237  -3.24</f>
        <v>-35.475000000000009</v>
      </c>
    </row>
    <row r="6945" spans="1:1" x14ac:dyDescent="0.3">
      <c r="A6945" t="s">
        <v>847</v>
      </c>
    </row>
    <row r="6946" spans="1:1" x14ac:dyDescent="0.3">
      <c r="A6946" t="s">
        <v>887</v>
      </c>
    </row>
    <row r="6947" spans="1:1" x14ac:dyDescent="0.3">
      <c r="A6947" t="s">
        <v>2695</v>
      </c>
    </row>
    <row r="6948" spans="1:1" x14ac:dyDescent="0.3">
      <c r="A6948" t="s">
        <v>2714</v>
      </c>
    </row>
    <row r="6949" spans="1:1" x14ac:dyDescent="0.3">
      <c r="A6949" t="s">
        <v>2715</v>
      </c>
    </row>
    <row r="6950" spans="1:1" x14ac:dyDescent="0.3">
      <c r="A6950" t="s">
        <v>2593</v>
      </c>
    </row>
    <row r="6952" spans="1:1" x14ac:dyDescent="0.3">
      <c r="A6952" t="s">
        <v>848</v>
      </c>
    </row>
    <row r="6953" spans="1:1" x14ac:dyDescent="0.3">
      <c r="A6953" t="s">
        <v>892</v>
      </c>
    </row>
    <row r="6954" spans="1:1" x14ac:dyDescent="0.3">
      <c r="A6954" t="s">
        <v>893</v>
      </c>
    </row>
    <row r="6955" spans="1:1" x14ac:dyDescent="0.3">
      <c r="A6955" t="s">
        <v>894</v>
      </c>
    </row>
    <row r="6956" spans="1:1" x14ac:dyDescent="0.3">
      <c r="A6956" t="s">
        <v>2594</v>
      </c>
    </row>
    <row r="6957" spans="1:1" x14ac:dyDescent="0.3">
      <c r="A6957" t="s">
        <v>2595</v>
      </c>
    </row>
    <row r="6959" spans="1:1" x14ac:dyDescent="0.3">
      <c r="A6959" t="s">
        <v>771</v>
      </c>
    </row>
    <row r="6960" spans="1:1" x14ac:dyDescent="0.3">
      <c r="A6960" t="s">
        <v>2596</v>
      </c>
    </row>
    <row r="6961" spans="1:1" x14ac:dyDescent="0.3">
      <c r="A6961" t="s">
        <v>2596</v>
      </c>
    </row>
    <row r="6962" spans="1:1" x14ac:dyDescent="0.3">
      <c r="A6962" t="s">
        <v>2596</v>
      </c>
    </row>
    <row r="6963" spans="1:1" x14ac:dyDescent="0.3">
      <c r="A6963" t="s">
        <v>2596</v>
      </c>
    </row>
    <row r="6964" spans="1:1" x14ac:dyDescent="0.3">
      <c r="A6964" t="s">
        <v>2596</v>
      </c>
    </row>
    <row r="6966" spans="1:1" x14ac:dyDescent="0.3">
      <c r="A6966" t="s">
        <v>632</v>
      </c>
    </row>
    <row r="6967" spans="1:1" x14ac:dyDescent="0.3">
      <c r="A6967" t="s">
        <v>757</v>
      </c>
    </row>
    <row r="6968" spans="1:1" x14ac:dyDescent="0.3">
      <c r="A6968" t="s">
        <v>885</v>
      </c>
    </row>
    <row r="6969" spans="1:1" x14ac:dyDescent="0.3">
      <c r="A6969" t="s">
        <v>886</v>
      </c>
    </row>
    <row r="6970" spans="1:1" x14ac:dyDescent="0.3">
      <c r="A6970" t="s">
        <v>760</v>
      </c>
    </row>
    <row r="6971" spans="1:1" x14ac:dyDescent="0.3">
      <c r="A6971" t="s">
        <v>779</v>
      </c>
    </row>
    <row r="6972" spans="1:1" x14ac:dyDescent="0.3">
      <c r="A6972">
        <f>-3.21 -3.21 -3.21 -3.21 -3.21 -3.21 -3.21 -3.21 -3.21 -3.21 -3.21</f>
        <v>-35.31</v>
      </c>
    </row>
    <row r="6973" spans="1:1" x14ac:dyDescent="0.3">
      <c r="A6973" t="s">
        <v>846</v>
      </c>
    </row>
    <row r="6974" spans="1:1" x14ac:dyDescent="0.3">
      <c r="A6974">
        <f>-0.274  -0.277  -0.28  -0.281  -0.282  -0.282  -0.283  -0.283  -0.283  -0.284  -0.284</f>
        <v>-3.0929999999999995</v>
      </c>
    </row>
    <row r="6975" spans="1:1" x14ac:dyDescent="0.3">
      <c r="A6975">
        <f>-1.274  -1.273  -1.274  -1.273  -1.273  -1.274  -1.275  -1.276  -1.277  -1.277  -1.278</f>
        <v>-14.023999999999997</v>
      </c>
    </row>
    <row r="6976" spans="1:1" x14ac:dyDescent="0.3">
      <c r="A6976">
        <f>-2.27  -2.27  -2.27  -2.27  -2.27  -2.27  -2.271  -2.27  -2.27  -2.27  -2.271</f>
        <v>-24.971999999999998</v>
      </c>
    </row>
    <row r="6977" spans="1:1" x14ac:dyDescent="0.3">
      <c r="A6977">
        <f>-3.052  -3.052  -3.051  -3.05  -3.05  -3.05  -3.05  -3.05  -3.05  -3.05  -3.05</f>
        <v>-33.555000000000007</v>
      </c>
    </row>
    <row r="6978" spans="1:1" x14ac:dyDescent="0.3">
      <c r="A6978">
        <f>-3.21  -3.21  -3.21  -3.21  -3.21  -3.21  -3.21  -3.21  -3.21  -3.21  -3.21</f>
        <v>-35.31</v>
      </c>
    </row>
    <row r="6980" spans="1:1" x14ac:dyDescent="0.3">
      <c r="A6980" t="s">
        <v>847</v>
      </c>
    </row>
    <row r="6981" spans="1:1" x14ac:dyDescent="0.3">
      <c r="A6981" t="s">
        <v>887</v>
      </c>
    </row>
    <row r="6982" spans="1:1" x14ac:dyDescent="0.3">
      <c r="A6982" t="s">
        <v>2709</v>
      </c>
    </row>
    <row r="6983" spans="1:1" x14ac:dyDescent="0.3">
      <c r="A6983" t="s">
        <v>2597</v>
      </c>
    </row>
    <row r="6984" spans="1:1" x14ac:dyDescent="0.3">
      <c r="A6984" t="s">
        <v>2598</v>
      </c>
    </row>
    <row r="6985" spans="1:1" x14ac:dyDescent="0.3">
      <c r="A6985" t="s">
        <v>2716</v>
      </c>
    </row>
    <row r="6987" spans="1:1" x14ac:dyDescent="0.3">
      <c r="A6987" t="s">
        <v>848</v>
      </c>
    </row>
    <row r="6988" spans="1:1" x14ac:dyDescent="0.3">
      <c r="A6988" t="s">
        <v>892</v>
      </c>
    </row>
    <row r="6989" spans="1:1" x14ac:dyDescent="0.3">
      <c r="A6989" t="s">
        <v>893</v>
      </c>
    </row>
    <row r="6990" spans="1:1" x14ac:dyDescent="0.3">
      <c r="A6990" t="s">
        <v>894</v>
      </c>
    </row>
    <row r="6991" spans="1:1" x14ac:dyDescent="0.3">
      <c r="A6991" t="s">
        <v>2600</v>
      </c>
    </row>
    <row r="6992" spans="1:1" x14ac:dyDescent="0.3">
      <c r="A6992" t="s">
        <v>2601</v>
      </c>
    </row>
    <row r="6994" spans="1:1" x14ac:dyDescent="0.3">
      <c r="A6994" t="s">
        <v>771</v>
      </c>
    </row>
    <row r="6995" spans="1:1" x14ac:dyDescent="0.3">
      <c r="A6995" t="s">
        <v>2247</v>
      </c>
    </row>
    <row r="6996" spans="1:1" x14ac:dyDescent="0.3">
      <c r="A6996" t="s">
        <v>2247</v>
      </c>
    </row>
    <row r="6997" spans="1:1" x14ac:dyDescent="0.3">
      <c r="A6997" t="s">
        <v>2247</v>
      </c>
    </row>
    <row r="6998" spans="1:1" x14ac:dyDescent="0.3">
      <c r="A6998" t="s">
        <v>2247</v>
      </c>
    </row>
    <row r="6999" spans="1:1" x14ac:dyDescent="0.3">
      <c r="A6999" t="s">
        <v>2247</v>
      </c>
    </row>
    <row r="7001" spans="1:1" x14ac:dyDescent="0.3">
      <c r="A7001" t="s">
        <v>633</v>
      </c>
    </row>
    <row r="7002" spans="1:1" x14ac:dyDescent="0.3">
      <c r="A7002" t="s">
        <v>757</v>
      </c>
    </row>
    <row r="7003" spans="1:1" x14ac:dyDescent="0.3">
      <c r="A7003" t="s">
        <v>885</v>
      </c>
    </row>
    <row r="7004" spans="1:1" x14ac:dyDescent="0.3">
      <c r="A7004" t="s">
        <v>886</v>
      </c>
    </row>
    <row r="7005" spans="1:1" x14ac:dyDescent="0.3">
      <c r="A7005" t="s">
        <v>760</v>
      </c>
    </row>
    <row r="7006" spans="1:1" x14ac:dyDescent="0.3">
      <c r="A7006" t="s">
        <v>780</v>
      </c>
    </row>
    <row r="7007" spans="1:1" x14ac:dyDescent="0.3">
      <c r="A7007">
        <f>-3.21 -3.207 -3.204 -3.201 -3.198 -3.195 -3.192 -3.189 -3.186 -3.183 -3.18</f>
        <v>-35.145000000000003</v>
      </c>
    </row>
    <row r="7008" spans="1:1" x14ac:dyDescent="0.3">
      <c r="A7008" t="s">
        <v>846</v>
      </c>
    </row>
    <row r="7009" spans="1:1" x14ac:dyDescent="0.3">
      <c r="A7009">
        <f>-0.274  -0.277  -0.28  -0.281  -0.282  -0.282  -0.283  -0.283  -0.283  -0.284  -0.284</f>
        <v>-3.0929999999999995</v>
      </c>
    </row>
    <row r="7010" spans="1:1" x14ac:dyDescent="0.3">
      <c r="A7010">
        <f>-1.274  -1.273  -1.274  -1.273  -1.273  -1.274  -1.275  -1.276  -1.277  -1.277  -1.278</f>
        <v>-14.023999999999997</v>
      </c>
    </row>
    <row r="7011" spans="1:1" x14ac:dyDescent="0.3">
      <c r="A7011">
        <f>-2.27  -2.27  -2.27  -2.27  -2.27  -2.27  -2.271  -2.271  -2.27  -2.27  -2.271</f>
        <v>-24.972999999999999</v>
      </c>
    </row>
    <row r="7012" spans="1:1" x14ac:dyDescent="0.3">
      <c r="A7012">
        <f>-3.052  -3.052  -3.051  -3.05  -3.05  -3.051  -3.05  -3.049  -3.047  -3.046  -3.043</f>
        <v>-33.541000000000004</v>
      </c>
    </row>
    <row r="7013" spans="1:1" x14ac:dyDescent="0.3">
      <c r="A7013">
        <f>-3.21  -3.207  -3.204  -3.201  -3.198  -3.195  -3.192  -3.189  -3.186  -3.183  -3.18</f>
        <v>-35.145000000000003</v>
      </c>
    </row>
    <row r="7015" spans="1:1" x14ac:dyDescent="0.3">
      <c r="A7015" t="s">
        <v>847</v>
      </c>
    </row>
    <row r="7016" spans="1:1" x14ac:dyDescent="0.3">
      <c r="A7016" t="s">
        <v>887</v>
      </c>
    </row>
    <row r="7017" spans="1:1" x14ac:dyDescent="0.3">
      <c r="A7017" t="s">
        <v>2717</v>
      </c>
    </row>
    <row r="7018" spans="1:1" x14ac:dyDescent="0.3">
      <c r="A7018" t="s">
        <v>2718</v>
      </c>
    </row>
    <row r="7019" spans="1:1" x14ac:dyDescent="0.3">
      <c r="A7019" t="s">
        <v>2603</v>
      </c>
    </row>
    <row r="7020" spans="1:1" x14ac:dyDescent="0.3">
      <c r="A7020" t="s">
        <v>2719</v>
      </c>
    </row>
    <row r="7022" spans="1:1" x14ac:dyDescent="0.3">
      <c r="A7022" t="s">
        <v>848</v>
      </c>
    </row>
    <row r="7023" spans="1:1" x14ac:dyDescent="0.3">
      <c r="A7023" t="s">
        <v>892</v>
      </c>
    </row>
    <row r="7024" spans="1:1" x14ac:dyDescent="0.3">
      <c r="A7024" t="s">
        <v>893</v>
      </c>
    </row>
    <row r="7025" spans="1:1" x14ac:dyDescent="0.3">
      <c r="A7025" t="s">
        <v>894</v>
      </c>
    </row>
    <row r="7026" spans="1:1" x14ac:dyDescent="0.3">
      <c r="A7026" t="s">
        <v>2605</v>
      </c>
    </row>
    <row r="7027" spans="1:1" x14ac:dyDescent="0.3">
      <c r="A7027" t="s">
        <v>2606</v>
      </c>
    </row>
    <row r="7029" spans="1:1" x14ac:dyDescent="0.3">
      <c r="A7029" t="s">
        <v>771</v>
      </c>
    </row>
    <row r="7030" spans="1:1" x14ac:dyDescent="0.3">
      <c r="A7030" t="s">
        <v>2607</v>
      </c>
    </row>
    <row r="7031" spans="1:1" x14ac:dyDescent="0.3">
      <c r="A7031" t="s">
        <v>2607</v>
      </c>
    </row>
    <row r="7032" spans="1:1" x14ac:dyDescent="0.3">
      <c r="A7032" t="s">
        <v>2607</v>
      </c>
    </row>
    <row r="7033" spans="1:1" x14ac:dyDescent="0.3">
      <c r="A7033" t="s">
        <v>2607</v>
      </c>
    </row>
    <row r="7034" spans="1:1" x14ac:dyDescent="0.3">
      <c r="A7034" t="s">
        <v>2607</v>
      </c>
    </row>
    <row r="7036" spans="1:1" x14ac:dyDescent="0.3">
      <c r="A7036" t="s">
        <v>634</v>
      </c>
    </row>
    <row r="7037" spans="1:1" x14ac:dyDescent="0.3">
      <c r="A7037" t="s">
        <v>757</v>
      </c>
    </row>
    <row r="7038" spans="1:1" x14ac:dyDescent="0.3">
      <c r="A7038" t="s">
        <v>885</v>
      </c>
    </row>
    <row r="7039" spans="1:1" x14ac:dyDescent="0.3">
      <c r="A7039" t="s">
        <v>886</v>
      </c>
    </row>
    <row r="7040" spans="1:1" x14ac:dyDescent="0.3">
      <c r="A7040" t="s">
        <v>760</v>
      </c>
    </row>
    <row r="7041" spans="1:1" x14ac:dyDescent="0.3">
      <c r="A7041">
        <f>-3.2 -0.003</f>
        <v>-3.2030000000000003</v>
      </c>
    </row>
    <row r="7042" spans="1:1" x14ac:dyDescent="0.3">
      <c r="A7042">
        <f>-3.2 -3.203 -3.206 -3.209 -3.212 -3.215 -3.218 -3.221 -3.224 -3.227 -3.23</f>
        <v>-35.364999999999995</v>
      </c>
    </row>
    <row r="7043" spans="1:1" x14ac:dyDescent="0.3">
      <c r="A7043" t="s">
        <v>846</v>
      </c>
    </row>
    <row r="7044" spans="1:1" x14ac:dyDescent="0.3">
      <c r="A7044">
        <f>-0.274  -0.277  -0.28  -0.281  -0.282  -0.283  -0.283  -0.283  -0.283  -0.284  -0.284</f>
        <v>-3.0939999999999994</v>
      </c>
    </row>
    <row r="7045" spans="1:1" x14ac:dyDescent="0.3">
      <c r="A7045">
        <f>-1.274  -1.274  -1.274  -1.273  -1.273  -1.274  -1.275  -1.276  -1.277  -1.277  -1.278</f>
        <v>-14.024999999999999</v>
      </c>
    </row>
    <row r="7046" spans="1:1" x14ac:dyDescent="0.3">
      <c r="A7046">
        <f>-2.27  -2.27  -2.27  -2.27  -2.27  -2.27  -2.27  -2.27  -2.27  -2.27  -2.27</f>
        <v>-24.97</v>
      </c>
    </row>
    <row r="7047" spans="1:1" x14ac:dyDescent="0.3">
      <c r="A7047">
        <f>-3.046  -3.046  -3.045  -3.045  -3.043  -3.043  -3.043  -3.045  -3.046  -3.047  -3.049</f>
        <v>-33.498000000000005</v>
      </c>
    </row>
    <row r="7048" spans="1:1" x14ac:dyDescent="0.3">
      <c r="A7048">
        <f>-3.2  -3.203  -3.206  -3.209  -3.212  -3.215  -3.218  -3.221  -3.224  -3.227  -3.23</f>
        <v>-35.364999999999995</v>
      </c>
    </row>
    <row r="7050" spans="1:1" x14ac:dyDescent="0.3">
      <c r="A7050" t="s">
        <v>847</v>
      </c>
    </row>
    <row r="7051" spans="1:1" x14ac:dyDescent="0.3">
      <c r="A7051" t="s">
        <v>887</v>
      </c>
    </row>
    <row r="7052" spans="1:1" x14ac:dyDescent="0.3">
      <c r="A7052" t="s">
        <v>2720</v>
      </c>
    </row>
    <row r="7053" spans="1:1" x14ac:dyDescent="0.3">
      <c r="A7053" t="s">
        <v>2721</v>
      </c>
    </row>
    <row r="7054" spans="1:1" x14ac:dyDescent="0.3">
      <c r="A7054" t="s">
        <v>2609</v>
      </c>
    </row>
    <row r="7055" spans="1:1" x14ac:dyDescent="0.3">
      <c r="A7055" t="s">
        <v>2610</v>
      </c>
    </row>
    <row r="7057" spans="1:1" x14ac:dyDescent="0.3">
      <c r="A7057" t="s">
        <v>848</v>
      </c>
    </row>
    <row r="7058" spans="1:1" x14ac:dyDescent="0.3">
      <c r="A7058" t="s">
        <v>892</v>
      </c>
    </row>
    <row r="7059" spans="1:1" x14ac:dyDescent="0.3">
      <c r="A7059" t="s">
        <v>893</v>
      </c>
    </row>
    <row r="7060" spans="1:1" x14ac:dyDescent="0.3">
      <c r="A7060" t="s">
        <v>894</v>
      </c>
    </row>
    <row r="7061" spans="1:1" x14ac:dyDescent="0.3">
      <c r="A7061" t="s">
        <v>2611</v>
      </c>
    </row>
    <row r="7062" spans="1:1" x14ac:dyDescent="0.3">
      <c r="A7062" t="s">
        <v>2612</v>
      </c>
    </row>
    <row r="7064" spans="1:1" x14ac:dyDescent="0.3">
      <c r="A7064" t="s">
        <v>771</v>
      </c>
    </row>
    <row r="7065" spans="1:1" x14ac:dyDescent="0.3">
      <c r="A7065" t="s">
        <v>2596</v>
      </c>
    </row>
    <row r="7066" spans="1:1" x14ac:dyDescent="0.3">
      <c r="A7066" t="s">
        <v>2596</v>
      </c>
    </row>
    <row r="7067" spans="1:1" x14ac:dyDescent="0.3">
      <c r="A7067" t="s">
        <v>2596</v>
      </c>
    </row>
    <row r="7068" spans="1:1" x14ac:dyDescent="0.3">
      <c r="A7068" t="s">
        <v>2596</v>
      </c>
    </row>
    <row r="7069" spans="1:1" x14ac:dyDescent="0.3">
      <c r="A7069" t="s">
        <v>2596</v>
      </c>
    </row>
    <row r="7071" spans="1:1" x14ac:dyDescent="0.3">
      <c r="A7071" t="s">
        <v>635</v>
      </c>
    </row>
    <row r="7072" spans="1:1" x14ac:dyDescent="0.3">
      <c r="A7072" t="s">
        <v>757</v>
      </c>
    </row>
    <row r="7073" spans="1:1" x14ac:dyDescent="0.3">
      <c r="A7073" t="s">
        <v>885</v>
      </c>
    </row>
    <row r="7074" spans="1:1" x14ac:dyDescent="0.3">
      <c r="A7074" t="s">
        <v>886</v>
      </c>
    </row>
    <row r="7075" spans="1:1" x14ac:dyDescent="0.3">
      <c r="A7075" t="s">
        <v>760</v>
      </c>
    </row>
    <row r="7076" spans="1:1" x14ac:dyDescent="0.3">
      <c r="A7076" t="s">
        <v>781</v>
      </c>
    </row>
    <row r="7077" spans="1:1" x14ac:dyDescent="0.3">
      <c r="A7077">
        <f>-3.2 -3.2 -3.2 -3.2 -3.2 -3.2 -3.2 -3.2 -3.2 -3.2 -3.2</f>
        <v>-35.199999999999996</v>
      </c>
    </row>
    <row r="7078" spans="1:1" x14ac:dyDescent="0.3">
      <c r="A7078" t="s">
        <v>846</v>
      </c>
    </row>
    <row r="7079" spans="1:1" x14ac:dyDescent="0.3">
      <c r="A7079">
        <f>-0.274  -0.277  -0.28  -0.281  -0.282  -0.282  -0.283  -0.283  -0.283  -0.284  -0.284</f>
        <v>-3.0929999999999995</v>
      </c>
    </row>
    <row r="7080" spans="1:1" x14ac:dyDescent="0.3">
      <c r="A7080">
        <f>-1.274  -1.273  -1.274  -1.273  -1.273  -1.274  -1.275  -1.276  -1.277  -1.277  -1.278</f>
        <v>-14.023999999999997</v>
      </c>
    </row>
    <row r="7081" spans="1:1" x14ac:dyDescent="0.3">
      <c r="A7081">
        <f>-2.27  -2.27  -2.27  -2.27  -2.27  -2.27  -2.27  -2.27  -2.27  -2.27  -2.27</f>
        <v>-24.97</v>
      </c>
    </row>
    <row r="7082" spans="1:1" x14ac:dyDescent="0.3">
      <c r="A7082">
        <f>-3.046  -3.046  -3.045  -3.044  -3.044  -3.044  -3.044  -3.044  -3.044  -3.044  -3.044</f>
        <v>-33.489000000000004</v>
      </c>
    </row>
    <row r="7083" spans="1:1" x14ac:dyDescent="0.3">
      <c r="A7083">
        <f>-3.2  -3.2  -3.2  -3.2  -3.2  -3.2  -3.2  -3.2  -3.2  -3.2  -3.2</f>
        <v>-35.199999999999996</v>
      </c>
    </row>
    <row r="7085" spans="1:1" x14ac:dyDescent="0.3">
      <c r="A7085" t="s">
        <v>847</v>
      </c>
    </row>
    <row r="7086" spans="1:1" x14ac:dyDescent="0.3">
      <c r="A7086" t="s">
        <v>887</v>
      </c>
    </row>
    <row r="7087" spans="1:1" x14ac:dyDescent="0.3">
      <c r="A7087" t="s">
        <v>2702</v>
      </c>
    </row>
    <row r="7088" spans="1:1" x14ac:dyDescent="0.3">
      <c r="A7088" t="s">
        <v>2613</v>
      </c>
    </row>
    <row r="7089" spans="1:1" x14ac:dyDescent="0.3">
      <c r="A7089" t="s">
        <v>2722</v>
      </c>
    </row>
    <row r="7090" spans="1:1" x14ac:dyDescent="0.3">
      <c r="A7090" t="s">
        <v>2615</v>
      </c>
    </row>
    <row r="7092" spans="1:1" x14ac:dyDescent="0.3">
      <c r="A7092" t="s">
        <v>848</v>
      </c>
    </row>
    <row r="7093" spans="1:1" x14ac:dyDescent="0.3">
      <c r="A7093" t="s">
        <v>892</v>
      </c>
    </row>
    <row r="7094" spans="1:1" x14ac:dyDescent="0.3">
      <c r="A7094" t="s">
        <v>893</v>
      </c>
    </row>
    <row r="7095" spans="1:1" x14ac:dyDescent="0.3">
      <c r="A7095" t="s">
        <v>894</v>
      </c>
    </row>
    <row r="7096" spans="1:1" x14ac:dyDescent="0.3">
      <c r="A7096" t="s">
        <v>2616</v>
      </c>
    </row>
    <row r="7097" spans="1:1" x14ac:dyDescent="0.3">
      <c r="A7097" t="s">
        <v>2617</v>
      </c>
    </row>
    <row r="7099" spans="1:1" x14ac:dyDescent="0.3">
      <c r="A7099" t="s">
        <v>771</v>
      </c>
    </row>
    <row r="7100" spans="1:1" x14ac:dyDescent="0.3">
      <c r="A7100" t="s">
        <v>2618</v>
      </c>
    </row>
    <row r="7101" spans="1:1" x14ac:dyDescent="0.3">
      <c r="A7101" t="s">
        <v>2618</v>
      </c>
    </row>
    <row r="7102" spans="1:1" x14ac:dyDescent="0.3">
      <c r="A7102" t="s">
        <v>2618</v>
      </c>
    </row>
    <row r="7103" spans="1:1" x14ac:dyDescent="0.3">
      <c r="A7103" t="s">
        <v>2618</v>
      </c>
    </row>
    <row r="7104" spans="1:1" x14ac:dyDescent="0.3">
      <c r="A7104" t="s">
        <v>2618</v>
      </c>
    </row>
    <row r="7106" spans="1:1" x14ac:dyDescent="0.3">
      <c r="A7106" t="s">
        <v>636</v>
      </c>
    </row>
    <row r="7107" spans="1:1" x14ac:dyDescent="0.3">
      <c r="A7107" t="s">
        <v>757</v>
      </c>
    </row>
    <row r="7108" spans="1:1" x14ac:dyDescent="0.3">
      <c r="A7108" t="s">
        <v>885</v>
      </c>
    </row>
    <row r="7109" spans="1:1" x14ac:dyDescent="0.3">
      <c r="A7109" t="s">
        <v>886</v>
      </c>
    </row>
    <row r="7110" spans="1:1" x14ac:dyDescent="0.3">
      <c r="A7110" t="s">
        <v>760</v>
      </c>
    </row>
    <row r="7111" spans="1:1" x14ac:dyDescent="0.3">
      <c r="A7111" t="s">
        <v>782</v>
      </c>
    </row>
    <row r="7112" spans="1:1" x14ac:dyDescent="0.3">
      <c r="A7112">
        <f>-3.2 -3.197 -3.194 -3.191 -3.188 -3.185 -3.182 -3.179 -3.176 -3.173 -3.17</f>
        <v>-35.035000000000004</v>
      </c>
    </row>
    <row r="7113" spans="1:1" x14ac:dyDescent="0.3">
      <c r="A7113" t="s">
        <v>846</v>
      </c>
    </row>
    <row r="7114" spans="1:1" x14ac:dyDescent="0.3">
      <c r="A7114">
        <f>-0.274  -0.277  -0.28  -0.281  -0.282  -0.282  -0.283  -0.283  -0.283  -0.284  -0.284</f>
        <v>-3.0929999999999995</v>
      </c>
    </row>
    <row r="7115" spans="1:1" x14ac:dyDescent="0.3">
      <c r="A7115">
        <f>-1.274  -1.273  -1.274  -1.273  -1.273  -1.274  -1.275  -1.276  -1.277  -1.277  -1.278</f>
        <v>-14.023999999999997</v>
      </c>
    </row>
    <row r="7116" spans="1:1" x14ac:dyDescent="0.3">
      <c r="A7116">
        <f>-2.27  -2.27  -2.27  -2.27  -2.27  -2.27  -2.27  -2.27  -2.27  -2.27  -2.27</f>
        <v>-24.97</v>
      </c>
    </row>
    <row r="7117" spans="1:1" x14ac:dyDescent="0.3">
      <c r="A7117">
        <f>-3.046  -3.046  -3.045  -3.044  -3.045  -3.045  -3.044  -3.043  -3.041  -3.039  -3.037</f>
        <v>-33.475000000000001</v>
      </c>
    </row>
    <row r="7118" spans="1:1" x14ac:dyDescent="0.3">
      <c r="A7118">
        <f>-3.2  -3.197  -3.194  -3.191  -3.188  -3.185  -3.182  -3.179  -3.176  -3.173  -3.17</f>
        <v>-35.035000000000004</v>
      </c>
    </row>
    <row r="7120" spans="1:1" x14ac:dyDescent="0.3">
      <c r="A7120" t="s">
        <v>847</v>
      </c>
    </row>
    <row r="7121" spans="1:1" x14ac:dyDescent="0.3">
      <c r="A7121" t="s">
        <v>887</v>
      </c>
    </row>
    <row r="7122" spans="1:1" x14ac:dyDescent="0.3">
      <c r="A7122" t="s">
        <v>2697</v>
      </c>
    </row>
    <row r="7123" spans="1:1" x14ac:dyDescent="0.3">
      <c r="A7123" t="s">
        <v>2723</v>
      </c>
    </row>
    <row r="7124" spans="1:1" x14ac:dyDescent="0.3">
      <c r="A7124" t="s">
        <v>2620</v>
      </c>
    </row>
    <row r="7125" spans="1:1" x14ac:dyDescent="0.3">
      <c r="A7125" t="s">
        <v>2621</v>
      </c>
    </row>
    <row r="7127" spans="1:1" x14ac:dyDescent="0.3">
      <c r="A7127" t="s">
        <v>848</v>
      </c>
    </row>
    <row r="7128" spans="1:1" x14ac:dyDescent="0.3">
      <c r="A7128" t="s">
        <v>892</v>
      </c>
    </row>
    <row r="7129" spans="1:1" x14ac:dyDescent="0.3">
      <c r="A7129" t="s">
        <v>893</v>
      </c>
    </row>
    <row r="7130" spans="1:1" x14ac:dyDescent="0.3">
      <c r="A7130" t="s">
        <v>894</v>
      </c>
    </row>
    <row r="7131" spans="1:1" x14ac:dyDescent="0.3">
      <c r="A7131" t="s">
        <v>2622</v>
      </c>
    </row>
    <row r="7132" spans="1:1" x14ac:dyDescent="0.3">
      <c r="A7132" t="s">
        <v>2623</v>
      </c>
    </row>
    <row r="7134" spans="1:1" x14ac:dyDescent="0.3">
      <c r="A7134" t="s">
        <v>771</v>
      </c>
    </row>
    <row r="7135" spans="1:1" x14ac:dyDescent="0.3">
      <c r="A7135" t="s">
        <v>2624</v>
      </c>
    </row>
    <row r="7136" spans="1:1" x14ac:dyDescent="0.3">
      <c r="A7136" t="s">
        <v>2624</v>
      </c>
    </row>
    <row r="7137" spans="1:1" x14ac:dyDescent="0.3">
      <c r="A7137" t="s">
        <v>2624</v>
      </c>
    </row>
    <row r="7138" spans="1:1" x14ac:dyDescent="0.3">
      <c r="A7138" t="s">
        <v>2624</v>
      </c>
    </row>
    <row r="7139" spans="1:1" x14ac:dyDescent="0.3">
      <c r="A7139" t="s">
        <v>2624</v>
      </c>
    </row>
    <row r="7141" spans="1:1" x14ac:dyDescent="0.3">
      <c r="A7141" t="s">
        <v>637</v>
      </c>
    </row>
    <row r="7142" spans="1:1" x14ac:dyDescent="0.3">
      <c r="A7142" t="s">
        <v>757</v>
      </c>
    </row>
    <row r="7143" spans="1:1" x14ac:dyDescent="0.3">
      <c r="A7143" t="s">
        <v>885</v>
      </c>
    </row>
    <row r="7144" spans="1:1" x14ac:dyDescent="0.3">
      <c r="A7144" t="s">
        <v>886</v>
      </c>
    </row>
    <row r="7145" spans="1:1" x14ac:dyDescent="0.3">
      <c r="A7145" t="s">
        <v>760</v>
      </c>
    </row>
    <row r="7146" spans="1:1" x14ac:dyDescent="0.3">
      <c r="A7146">
        <f>-3.19 -0.003</f>
        <v>-3.1930000000000001</v>
      </c>
    </row>
    <row r="7147" spans="1:1" x14ac:dyDescent="0.3">
      <c r="A7147">
        <f>-3.19 -3.193 -3.196 -3.199 -3.202 -3.205 -3.208 -3.211 -3.214 -3.217 -3.22</f>
        <v>-35.254999999999995</v>
      </c>
    </row>
    <row r="7148" spans="1:1" x14ac:dyDescent="0.3">
      <c r="A7148" t="s">
        <v>846</v>
      </c>
    </row>
    <row r="7149" spans="1:1" x14ac:dyDescent="0.3">
      <c r="A7149">
        <f>-0.274  -0.277  -0.28  -0.281  -0.282  -0.283  -0.283  -0.283  -0.283  -0.284  -0.284</f>
        <v>-3.0939999999999994</v>
      </c>
    </row>
    <row r="7150" spans="1:1" x14ac:dyDescent="0.3">
      <c r="A7150">
        <f>-1.274  -1.274  -1.274  -1.273  -1.273  -1.274  -1.275  -1.276  -1.277  -1.277  -1.278</f>
        <v>-14.024999999999999</v>
      </c>
    </row>
    <row r="7151" spans="1:1" x14ac:dyDescent="0.3">
      <c r="A7151">
        <f>-2.27  -2.27  -2.27  -2.27  -2.27  -2.27  -2.27  -2.27  -2.27  -2.27  -2.27</f>
        <v>-24.97</v>
      </c>
    </row>
    <row r="7152" spans="1:1" x14ac:dyDescent="0.3">
      <c r="A7152">
        <f>-3.039  -3.039  -3.039  -3.038  -3.037  -3.036  -3.037  -3.038  -3.04  -3.041  -3.043</f>
        <v>-33.427</v>
      </c>
    </row>
    <row r="7153" spans="1:1" x14ac:dyDescent="0.3">
      <c r="A7153">
        <f>-3.19  -3.193  -3.196  -3.199  -3.202  -3.205  -3.208  -3.211  -3.214  -3.217  -3.22</f>
        <v>-35.254999999999995</v>
      </c>
    </row>
    <row r="7155" spans="1:1" x14ac:dyDescent="0.3">
      <c r="A7155" t="s">
        <v>847</v>
      </c>
    </row>
    <row r="7156" spans="1:1" x14ac:dyDescent="0.3">
      <c r="A7156" t="s">
        <v>887</v>
      </c>
    </row>
    <row r="7157" spans="1:1" x14ac:dyDescent="0.3">
      <c r="A7157" t="s">
        <v>2720</v>
      </c>
    </row>
    <row r="7158" spans="1:1" x14ac:dyDescent="0.3">
      <c r="A7158" t="s">
        <v>2724</v>
      </c>
    </row>
    <row r="7159" spans="1:1" x14ac:dyDescent="0.3">
      <c r="A7159" t="s">
        <v>2626</v>
      </c>
    </row>
    <row r="7160" spans="1:1" x14ac:dyDescent="0.3">
      <c r="A7160" t="s">
        <v>2725</v>
      </c>
    </row>
    <row r="7162" spans="1:1" x14ac:dyDescent="0.3">
      <c r="A7162" t="s">
        <v>848</v>
      </c>
    </row>
    <row r="7163" spans="1:1" x14ac:dyDescent="0.3">
      <c r="A7163" t="s">
        <v>892</v>
      </c>
    </row>
    <row r="7164" spans="1:1" x14ac:dyDescent="0.3">
      <c r="A7164" t="s">
        <v>893</v>
      </c>
    </row>
    <row r="7165" spans="1:1" x14ac:dyDescent="0.3">
      <c r="A7165" t="s">
        <v>894</v>
      </c>
    </row>
    <row r="7166" spans="1:1" x14ac:dyDescent="0.3">
      <c r="A7166" t="s">
        <v>2628</v>
      </c>
    </row>
    <row r="7167" spans="1:1" x14ac:dyDescent="0.3">
      <c r="A7167" t="s">
        <v>2629</v>
      </c>
    </row>
    <row r="7169" spans="1:1" x14ac:dyDescent="0.3">
      <c r="A7169" t="s">
        <v>771</v>
      </c>
    </row>
    <row r="7170" spans="1:1" x14ac:dyDescent="0.3">
      <c r="A7170" t="s">
        <v>2630</v>
      </c>
    </row>
    <row r="7171" spans="1:1" x14ac:dyDescent="0.3">
      <c r="A7171" t="s">
        <v>2630</v>
      </c>
    </row>
    <row r="7172" spans="1:1" x14ac:dyDescent="0.3">
      <c r="A7172" t="s">
        <v>2630</v>
      </c>
    </row>
    <row r="7173" spans="1:1" x14ac:dyDescent="0.3">
      <c r="A7173" t="s">
        <v>2630</v>
      </c>
    </row>
    <row r="7174" spans="1:1" x14ac:dyDescent="0.3">
      <c r="A7174" t="s">
        <v>2630</v>
      </c>
    </row>
    <row r="7176" spans="1:1" x14ac:dyDescent="0.3">
      <c r="A7176" t="s">
        <v>638</v>
      </c>
    </row>
    <row r="7177" spans="1:1" x14ac:dyDescent="0.3">
      <c r="A7177" t="s">
        <v>757</v>
      </c>
    </row>
    <row r="7178" spans="1:1" x14ac:dyDescent="0.3">
      <c r="A7178" t="s">
        <v>885</v>
      </c>
    </row>
    <row r="7179" spans="1:1" x14ac:dyDescent="0.3">
      <c r="A7179" t="s">
        <v>886</v>
      </c>
    </row>
    <row r="7180" spans="1:1" x14ac:dyDescent="0.3">
      <c r="A7180" t="s">
        <v>760</v>
      </c>
    </row>
    <row r="7181" spans="1:1" x14ac:dyDescent="0.3">
      <c r="A7181" t="s">
        <v>783</v>
      </c>
    </row>
    <row r="7182" spans="1:1" x14ac:dyDescent="0.3">
      <c r="A7182">
        <f>-3.19 -3.19 -3.19 -3.19 -3.19 -3.19 -3.19 -3.19 -3.19 -3.19 -3.19</f>
        <v>-35.090000000000003</v>
      </c>
    </row>
    <row r="7183" spans="1:1" x14ac:dyDescent="0.3">
      <c r="A7183" t="s">
        <v>846</v>
      </c>
    </row>
    <row r="7184" spans="1:1" x14ac:dyDescent="0.3">
      <c r="A7184">
        <f>-0.274  -0.277  -0.28  -0.281  -0.282  -0.282  -0.283  -0.283  -0.283  -0.284  -0.284</f>
        <v>-3.0929999999999995</v>
      </c>
    </row>
    <row r="7185" spans="1:1" x14ac:dyDescent="0.3">
      <c r="A7185">
        <f>-1.274  -1.273  -1.274  -1.273  -1.273  -1.274  -1.275  -1.276  -1.277  -1.277  -1.278</f>
        <v>-14.023999999999997</v>
      </c>
    </row>
    <row r="7186" spans="1:1" x14ac:dyDescent="0.3">
      <c r="A7186">
        <f>-2.27  -2.27  -2.27  -2.27  -2.27  -2.27  -2.27  -2.27  -2.27  -2.27  -2.27</f>
        <v>-24.97</v>
      </c>
    </row>
    <row r="7187" spans="1:1" x14ac:dyDescent="0.3">
      <c r="A7187">
        <f>-3.039  -3.039  -3.039  -3.038  -3.038  -3.037  -3.037  -3.037  -3.037  -3.037  -3.037</f>
        <v>-33.414999999999999</v>
      </c>
    </row>
    <row r="7188" spans="1:1" x14ac:dyDescent="0.3">
      <c r="A7188">
        <f>-3.19  -3.19  -3.19  -3.19  -3.19  -3.19  -3.19  -3.19  -3.19  -3.19  -3.19</f>
        <v>-35.090000000000003</v>
      </c>
    </row>
    <row r="7190" spans="1:1" x14ac:dyDescent="0.3">
      <c r="A7190" t="s">
        <v>847</v>
      </c>
    </row>
    <row r="7191" spans="1:1" x14ac:dyDescent="0.3">
      <c r="A7191" t="s">
        <v>887</v>
      </c>
    </row>
    <row r="7192" spans="1:1" x14ac:dyDescent="0.3">
      <c r="A7192" t="s">
        <v>2702</v>
      </c>
    </row>
    <row r="7193" spans="1:1" x14ac:dyDescent="0.3">
      <c r="A7193" t="s">
        <v>2726</v>
      </c>
    </row>
    <row r="7194" spans="1:1" x14ac:dyDescent="0.3">
      <c r="A7194" t="s">
        <v>2632</v>
      </c>
    </row>
    <row r="7195" spans="1:1" x14ac:dyDescent="0.3">
      <c r="A7195" t="s">
        <v>2727</v>
      </c>
    </row>
    <row r="7197" spans="1:1" x14ac:dyDescent="0.3">
      <c r="A7197" t="s">
        <v>848</v>
      </c>
    </row>
    <row r="7198" spans="1:1" x14ac:dyDescent="0.3">
      <c r="A7198" t="s">
        <v>892</v>
      </c>
    </row>
    <row r="7199" spans="1:1" x14ac:dyDescent="0.3">
      <c r="A7199" t="s">
        <v>893</v>
      </c>
    </row>
    <row r="7200" spans="1:1" x14ac:dyDescent="0.3">
      <c r="A7200" t="s">
        <v>894</v>
      </c>
    </row>
    <row r="7201" spans="1:1" x14ac:dyDescent="0.3">
      <c r="A7201" t="s">
        <v>2634</v>
      </c>
    </row>
    <row r="7202" spans="1:1" x14ac:dyDescent="0.3">
      <c r="A7202" t="s">
        <v>2635</v>
      </c>
    </row>
    <row r="7204" spans="1:1" x14ac:dyDescent="0.3">
      <c r="A7204" t="s">
        <v>771</v>
      </c>
    </row>
    <row r="7205" spans="1:1" x14ac:dyDescent="0.3">
      <c r="A7205" t="s">
        <v>2254</v>
      </c>
    </row>
    <row r="7206" spans="1:1" x14ac:dyDescent="0.3">
      <c r="A7206" t="s">
        <v>2254</v>
      </c>
    </row>
    <row r="7207" spans="1:1" x14ac:dyDescent="0.3">
      <c r="A7207" t="s">
        <v>2254</v>
      </c>
    </row>
    <row r="7208" spans="1:1" x14ac:dyDescent="0.3">
      <c r="A7208" t="s">
        <v>2254</v>
      </c>
    </row>
    <row r="7209" spans="1:1" x14ac:dyDescent="0.3">
      <c r="A7209" t="s">
        <v>2254</v>
      </c>
    </row>
    <row r="7211" spans="1:1" x14ac:dyDescent="0.3">
      <c r="A7211" t="s">
        <v>639</v>
      </c>
    </row>
    <row r="7212" spans="1:1" x14ac:dyDescent="0.3">
      <c r="A7212" t="s">
        <v>757</v>
      </c>
    </row>
    <row r="7213" spans="1:1" x14ac:dyDescent="0.3">
      <c r="A7213" t="s">
        <v>885</v>
      </c>
    </row>
    <row r="7214" spans="1:1" x14ac:dyDescent="0.3">
      <c r="A7214" t="s">
        <v>886</v>
      </c>
    </row>
    <row r="7215" spans="1:1" x14ac:dyDescent="0.3">
      <c r="A7215" t="s">
        <v>760</v>
      </c>
    </row>
    <row r="7216" spans="1:1" x14ac:dyDescent="0.3">
      <c r="A7216" t="s">
        <v>784</v>
      </c>
    </row>
    <row r="7217" spans="1:1" x14ac:dyDescent="0.3">
      <c r="A7217">
        <f>-3.19 -3.187 -3.184 -3.181 -3.178 -3.175 -3.172 -3.169 -3.166 -3.163 -3.16</f>
        <v>-34.925000000000004</v>
      </c>
    </row>
    <row r="7218" spans="1:1" x14ac:dyDescent="0.3">
      <c r="A7218" t="s">
        <v>846</v>
      </c>
    </row>
    <row r="7219" spans="1:1" x14ac:dyDescent="0.3">
      <c r="A7219">
        <f>-0.274  -0.277  -0.28  -0.281  -0.282  -0.282  -0.283  -0.283  -0.283  -0.284  -0.284</f>
        <v>-3.0929999999999995</v>
      </c>
    </row>
    <row r="7220" spans="1:1" x14ac:dyDescent="0.3">
      <c r="A7220">
        <f>-1.274  -1.273  -1.274  -1.273  -1.274  -1.274  -1.275  -1.276  -1.277  -1.277  -1.278</f>
        <v>-14.024999999999999</v>
      </c>
    </row>
    <row r="7221" spans="1:1" x14ac:dyDescent="0.3">
      <c r="A7221">
        <f>-2.27  -2.27  -2.27  -2.27  -2.27  -2.27  -2.27  -2.27  -2.27  -2.27  -2.27</f>
        <v>-24.97</v>
      </c>
    </row>
    <row r="7222" spans="1:1" x14ac:dyDescent="0.3">
      <c r="A7222">
        <f>-3.039  -3.04  -3.039  -3.038  -3.038  -3.038  -3.038  -3.036  -3.035  -3.033  -3.031</f>
        <v>-33.405000000000001</v>
      </c>
    </row>
    <row r="7223" spans="1:1" x14ac:dyDescent="0.3">
      <c r="A7223">
        <f>-3.19  -3.187  -3.184  -3.181  -3.178  -3.175  -3.172  -3.169  -3.166  -3.163  -3.16</f>
        <v>-34.925000000000004</v>
      </c>
    </row>
    <row r="7225" spans="1:1" x14ac:dyDescent="0.3">
      <c r="A7225" t="s">
        <v>847</v>
      </c>
    </row>
    <row r="7226" spans="1:1" x14ac:dyDescent="0.3">
      <c r="A7226" t="s">
        <v>887</v>
      </c>
    </row>
    <row r="7227" spans="1:1" x14ac:dyDescent="0.3">
      <c r="A7227" t="s">
        <v>2697</v>
      </c>
    </row>
    <row r="7228" spans="1:1" x14ac:dyDescent="0.3">
      <c r="A7228" t="s">
        <v>2728</v>
      </c>
    </row>
    <row r="7229" spans="1:1" x14ac:dyDescent="0.3">
      <c r="A7229" t="s">
        <v>2638</v>
      </c>
    </row>
    <row r="7230" spans="1:1" x14ac:dyDescent="0.3">
      <c r="A7230" t="s">
        <v>2729</v>
      </c>
    </row>
    <row r="7232" spans="1:1" x14ac:dyDescent="0.3">
      <c r="A7232" t="s">
        <v>848</v>
      </c>
    </row>
    <row r="7233" spans="1:1" x14ac:dyDescent="0.3">
      <c r="A7233" t="s">
        <v>892</v>
      </c>
    </row>
    <row r="7234" spans="1:1" x14ac:dyDescent="0.3">
      <c r="A7234" t="s">
        <v>893</v>
      </c>
    </row>
    <row r="7235" spans="1:1" x14ac:dyDescent="0.3">
      <c r="A7235" t="s">
        <v>894</v>
      </c>
    </row>
    <row r="7236" spans="1:1" x14ac:dyDescent="0.3">
      <c r="A7236" t="s">
        <v>2640</v>
      </c>
    </row>
    <row r="7237" spans="1:1" x14ac:dyDescent="0.3">
      <c r="A7237" t="s">
        <v>2641</v>
      </c>
    </row>
    <row r="7239" spans="1:1" x14ac:dyDescent="0.3">
      <c r="A7239" t="s">
        <v>771</v>
      </c>
    </row>
    <row r="7240" spans="1:1" x14ac:dyDescent="0.3">
      <c r="A7240" t="s">
        <v>2642</v>
      </c>
    </row>
    <row r="7241" spans="1:1" x14ac:dyDescent="0.3">
      <c r="A7241" t="s">
        <v>2642</v>
      </c>
    </row>
    <row r="7242" spans="1:1" x14ac:dyDescent="0.3">
      <c r="A7242" t="s">
        <v>2642</v>
      </c>
    </row>
    <row r="7243" spans="1:1" x14ac:dyDescent="0.3">
      <c r="A7243" t="s">
        <v>2642</v>
      </c>
    </row>
    <row r="7244" spans="1:1" x14ac:dyDescent="0.3">
      <c r="A7244" t="s">
        <v>2642</v>
      </c>
    </row>
    <row r="7246" spans="1:1" x14ac:dyDescent="0.3">
      <c r="A7246" t="s">
        <v>640</v>
      </c>
    </row>
    <row r="7247" spans="1:1" x14ac:dyDescent="0.3">
      <c r="A7247" t="s">
        <v>757</v>
      </c>
    </row>
    <row r="7248" spans="1:1" x14ac:dyDescent="0.3">
      <c r="A7248" t="s">
        <v>885</v>
      </c>
    </row>
    <row r="7249" spans="1:1" x14ac:dyDescent="0.3">
      <c r="A7249" t="s">
        <v>886</v>
      </c>
    </row>
    <row r="7250" spans="1:1" x14ac:dyDescent="0.3">
      <c r="A7250" t="s">
        <v>760</v>
      </c>
    </row>
    <row r="7251" spans="1:1" x14ac:dyDescent="0.3">
      <c r="A7251">
        <f>-3.18 -0.003</f>
        <v>-3.1830000000000003</v>
      </c>
    </row>
    <row r="7252" spans="1:1" x14ac:dyDescent="0.3">
      <c r="A7252">
        <f>-3.18 -3.183 -3.186 -3.189 -3.192 -3.195 -3.198 -3.201 -3.204 -3.207 -3.21</f>
        <v>-35.145000000000003</v>
      </c>
    </row>
    <row r="7253" spans="1:1" x14ac:dyDescent="0.3">
      <c r="A7253" t="s">
        <v>846</v>
      </c>
    </row>
    <row r="7254" spans="1:1" x14ac:dyDescent="0.3">
      <c r="A7254">
        <f>-0.274  -0.277  -0.28  -0.281  -0.282  -0.283  -0.283  -0.283  -0.283  -0.284  -0.284</f>
        <v>-3.0939999999999994</v>
      </c>
    </row>
    <row r="7255" spans="1:1" x14ac:dyDescent="0.3">
      <c r="A7255">
        <f>-1.274  -1.274  -1.274  -1.273  -1.273  -1.274  -1.275  -1.276  -1.277  -1.277  -1.278</f>
        <v>-14.024999999999999</v>
      </c>
    </row>
    <row r="7256" spans="1:1" x14ac:dyDescent="0.3">
      <c r="A7256">
        <f>-2.27  -2.27  -2.27  -2.27  -2.27  -2.27  -2.27  -2.27  -2.27  -2.27  -2.27</f>
        <v>-24.97</v>
      </c>
    </row>
    <row r="7257" spans="1:1" x14ac:dyDescent="0.3">
      <c r="A7257">
        <f>-3.033  -3.033  -3.032  -3.032  -3.031  -3.03  -3.031  -3.032  -3.034  -3.035  -3.037</f>
        <v>-33.36</v>
      </c>
    </row>
    <row r="7258" spans="1:1" x14ac:dyDescent="0.3">
      <c r="A7258">
        <f>-3.18  -3.183  -3.186  -3.189  -3.192  -3.195  -3.198  -3.201  -3.204  -3.207  -3.21</f>
        <v>-35.145000000000003</v>
      </c>
    </row>
    <row r="7260" spans="1:1" x14ac:dyDescent="0.3">
      <c r="A7260" t="s">
        <v>847</v>
      </c>
    </row>
    <row r="7261" spans="1:1" x14ac:dyDescent="0.3">
      <c r="A7261" t="s">
        <v>887</v>
      </c>
    </row>
    <row r="7262" spans="1:1" x14ac:dyDescent="0.3">
      <c r="A7262" t="s">
        <v>2720</v>
      </c>
    </row>
    <row r="7263" spans="1:1" x14ac:dyDescent="0.3">
      <c r="A7263" t="s">
        <v>2643</v>
      </c>
    </row>
    <row r="7264" spans="1:1" x14ac:dyDescent="0.3">
      <c r="A7264" t="s">
        <v>2644</v>
      </c>
    </row>
    <row r="7265" spans="1:1" x14ac:dyDescent="0.3">
      <c r="A7265" t="s">
        <v>2730</v>
      </c>
    </row>
    <row r="7267" spans="1:1" x14ac:dyDescent="0.3">
      <c r="A7267" t="s">
        <v>848</v>
      </c>
    </row>
    <row r="7268" spans="1:1" x14ac:dyDescent="0.3">
      <c r="A7268" t="s">
        <v>892</v>
      </c>
    </row>
    <row r="7269" spans="1:1" x14ac:dyDescent="0.3">
      <c r="A7269" t="s">
        <v>893</v>
      </c>
    </row>
    <row r="7270" spans="1:1" x14ac:dyDescent="0.3">
      <c r="A7270" t="s">
        <v>894</v>
      </c>
    </row>
    <row r="7271" spans="1:1" x14ac:dyDescent="0.3">
      <c r="A7271" t="s">
        <v>2646</v>
      </c>
    </row>
    <row r="7272" spans="1:1" x14ac:dyDescent="0.3">
      <c r="A7272" t="s">
        <v>2647</v>
      </c>
    </row>
    <row r="7274" spans="1:1" x14ac:dyDescent="0.3">
      <c r="A7274" t="s">
        <v>771</v>
      </c>
    </row>
    <row r="7275" spans="1:1" x14ac:dyDescent="0.3">
      <c r="A7275" t="s">
        <v>2648</v>
      </c>
    </row>
    <row r="7276" spans="1:1" x14ac:dyDescent="0.3">
      <c r="A7276" t="s">
        <v>2648</v>
      </c>
    </row>
    <row r="7277" spans="1:1" x14ac:dyDescent="0.3">
      <c r="A7277" t="s">
        <v>2648</v>
      </c>
    </row>
    <row r="7278" spans="1:1" x14ac:dyDescent="0.3">
      <c r="A7278" t="s">
        <v>2648</v>
      </c>
    </row>
    <row r="7279" spans="1:1" x14ac:dyDescent="0.3">
      <c r="A7279" t="s">
        <v>2648</v>
      </c>
    </row>
    <row r="7281" spans="1:1" x14ac:dyDescent="0.3">
      <c r="A7281" t="s">
        <v>641</v>
      </c>
    </row>
    <row r="7282" spans="1:1" x14ac:dyDescent="0.3">
      <c r="A7282" t="s">
        <v>757</v>
      </c>
    </row>
    <row r="7283" spans="1:1" x14ac:dyDescent="0.3">
      <c r="A7283" t="s">
        <v>885</v>
      </c>
    </row>
    <row r="7284" spans="1:1" x14ac:dyDescent="0.3">
      <c r="A7284" t="s">
        <v>886</v>
      </c>
    </row>
    <row r="7285" spans="1:1" x14ac:dyDescent="0.3">
      <c r="A7285" t="s">
        <v>760</v>
      </c>
    </row>
    <row r="7286" spans="1:1" x14ac:dyDescent="0.3">
      <c r="A7286" t="s">
        <v>785</v>
      </c>
    </row>
    <row r="7287" spans="1:1" x14ac:dyDescent="0.3">
      <c r="A7287">
        <f>-3.18 -3.18 -3.18 -3.18 -3.18 -3.18 -3.18 -3.18 -3.18 -3.18 -3.18</f>
        <v>-34.980000000000004</v>
      </c>
    </row>
    <row r="7288" spans="1:1" x14ac:dyDescent="0.3">
      <c r="A7288" t="s">
        <v>846</v>
      </c>
    </row>
    <row r="7289" spans="1:1" x14ac:dyDescent="0.3">
      <c r="A7289">
        <f>-0.274  -0.277  -0.28  -0.281  -0.282  -0.282  -0.283  -0.283  -0.283  -0.284  -0.284</f>
        <v>-3.0929999999999995</v>
      </c>
    </row>
    <row r="7290" spans="1:1" x14ac:dyDescent="0.3">
      <c r="A7290">
        <f>-1.274  -1.273  -1.274  -1.273  -1.273  -1.274  -1.275  -1.276  -1.277  -1.277  -1.278</f>
        <v>-14.023999999999997</v>
      </c>
    </row>
    <row r="7291" spans="1:1" x14ac:dyDescent="0.3">
      <c r="A7291">
        <f>-2.27  -2.27  -2.27  -2.27  -2.27  -2.27  -2.27  -2.27  -2.27  -2.27  -2.27</f>
        <v>-24.97</v>
      </c>
    </row>
    <row r="7292" spans="1:1" x14ac:dyDescent="0.3">
      <c r="A7292">
        <f>-3.033  -3.033  -3.032  -3.032  -3.031  -3.031  -3.031  -3.031  -3.031  -3.031  -3.031</f>
        <v>-33.346999999999994</v>
      </c>
    </row>
    <row r="7293" spans="1:1" x14ac:dyDescent="0.3">
      <c r="A7293">
        <f>-3.18  -3.18  -3.18  -3.18  -3.18  -3.18  -3.18  -3.18  -3.18  -3.18  -3.18</f>
        <v>-34.980000000000004</v>
      </c>
    </row>
    <row r="7295" spans="1:1" x14ac:dyDescent="0.3">
      <c r="A7295" t="s">
        <v>847</v>
      </c>
    </row>
    <row r="7296" spans="1:1" x14ac:dyDescent="0.3">
      <c r="A7296" t="s">
        <v>887</v>
      </c>
    </row>
    <row r="7297" spans="1:1" x14ac:dyDescent="0.3">
      <c r="A7297" t="s">
        <v>2702</v>
      </c>
    </row>
    <row r="7298" spans="1:1" x14ac:dyDescent="0.3">
      <c r="A7298" t="s">
        <v>2731</v>
      </c>
    </row>
    <row r="7299" spans="1:1" x14ac:dyDescent="0.3">
      <c r="A7299" t="s">
        <v>2650</v>
      </c>
    </row>
    <row r="7300" spans="1:1" x14ac:dyDescent="0.3">
      <c r="A7300" t="s">
        <v>2732</v>
      </c>
    </row>
    <row r="7302" spans="1:1" x14ac:dyDescent="0.3">
      <c r="A7302" t="s">
        <v>848</v>
      </c>
    </row>
    <row r="7303" spans="1:1" x14ac:dyDescent="0.3">
      <c r="A7303" t="s">
        <v>892</v>
      </c>
    </row>
    <row r="7304" spans="1:1" x14ac:dyDescent="0.3">
      <c r="A7304" t="s">
        <v>893</v>
      </c>
    </row>
    <row r="7305" spans="1:1" x14ac:dyDescent="0.3">
      <c r="A7305" t="s">
        <v>894</v>
      </c>
    </row>
    <row r="7306" spans="1:1" x14ac:dyDescent="0.3">
      <c r="A7306" t="s">
        <v>2652</v>
      </c>
    </row>
    <row r="7307" spans="1:1" x14ac:dyDescent="0.3">
      <c r="A7307" t="s">
        <v>2653</v>
      </c>
    </row>
    <row r="7309" spans="1:1" x14ac:dyDescent="0.3">
      <c r="A7309" t="s">
        <v>771</v>
      </c>
    </row>
    <row r="7310" spans="1:1" x14ac:dyDescent="0.3">
      <c r="A7310" t="s">
        <v>2254</v>
      </c>
    </row>
    <row r="7311" spans="1:1" x14ac:dyDescent="0.3">
      <c r="A7311" t="s">
        <v>2254</v>
      </c>
    </row>
    <row r="7312" spans="1:1" x14ac:dyDescent="0.3">
      <c r="A7312" t="s">
        <v>2254</v>
      </c>
    </row>
    <row r="7313" spans="1:1" x14ac:dyDescent="0.3">
      <c r="A7313" t="s">
        <v>2254</v>
      </c>
    </row>
    <row r="7314" spans="1:1" x14ac:dyDescent="0.3">
      <c r="A7314" t="s">
        <v>2254</v>
      </c>
    </row>
    <row r="7316" spans="1:1" x14ac:dyDescent="0.3">
      <c r="A7316" t="s">
        <v>642</v>
      </c>
    </row>
    <row r="7317" spans="1:1" x14ac:dyDescent="0.3">
      <c r="A7317" t="s">
        <v>757</v>
      </c>
    </row>
    <row r="7318" spans="1:1" x14ac:dyDescent="0.3">
      <c r="A7318" t="s">
        <v>885</v>
      </c>
    </row>
    <row r="7319" spans="1:1" x14ac:dyDescent="0.3">
      <c r="A7319" t="s">
        <v>886</v>
      </c>
    </row>
    <row r="7320" spans="1:1" x14ac:dyDescent="0.3">
      <c r="A7320" t="s">
        <v>760</v>
      </c>
    </row>
    <row r="7321" spans="1:1" x14ac:dyDescent="0.3">
      <c r="A7321" t="s">
        <v>786</v>
      </c>
    </row>
    <row r="7322" spans="1:1" x14ac:dyDescent="0.3">
      <c r="A7322">
        <f>-3.18 -3.177 -3.174 -3.171 -3.168 -3.165 -3.162 -3.159 -3.156 -3.153 -3.15</f>
        <v>-34.814999999999998</v>
      </c>
    </row>
    <row r="7323" spans="1:1" x14ac:dyDescent="0.3">
      <c r="A7323" t="s">
        <v>846</v>
      </c>
    </row>
    <row r="7324" spans="1:1" x14ac:dyDescent="0.3">
      <c r="A7324">
        <f>-0.274  -0.277  -0.28  -0.281  -0.282  -0.282  -0.283  -0.283  -0.283  -0.284  -0.284</f>
        <v>-3.0929999999999995</v>
      </c>
    </row>
    <row r="7325" spans="1:1" x14ac:dyDescent="0.3">
      <c r="A7325">
        <f>-1.274  -1.273  -1.274  -1.273  -1.273  -1.274  -1.275  -1.276  -1.277  -1.277  -1.278</f>
        <v>-14.023999999999997</v>
      </c>
    </row>
    <row r="7326" spans="1:1" x14ac:dyDescent="0.3">
      <c r="A7326">
        <f>-2.27  -2.27  -2.27  -2.27  -2.27  -2.27  -2.27  -2.27  -2.27  -2.27  -2.27</f>
        <v>-24.97</v>
      </c>
    </row>
    <row r="7327" spans="1:1" x14ac:dyDescent="0.3">
      <c r="A7327">
        <f>-3.033  -3.033  -3.032  -3.031  -3.032  -3.032  -3.031  -3.03  -3.028  -3.026  -3.024</f>
        <v>-33.331999999999994</v>
      </c>
    </row>
    <row r="7328" spans="1:1" x14ac:dyDescent="0.3">
      <c r="A7328">
        <f>-3.18  -3.177  -3.174  -3.171  -3.168  -3.165  -3.162  -3.159  -3.156  -3.153  -3.15</f>
        <v>-34.814999999999998</v>
      </c>
    </row>
    <row r="7330" spans="1:1" x14ac:dyDescent="0.3">
      <c r="A7330" t="s">
        <v>847</v>
      </c>
    </row>
    <row r="7331" spans="1:1" x14ac:dyDescent="0.3">
      <c r="A7331" t="s">
        <v>887</v>
      </c>
    </row>
    <row r="7332" spans="1:1" x14ac:dyDescent="0.3">
      <c r="A7332" t="s">
        <v>2733</v>
      </c>
    </row>
    <row r="7333" spans="1:1" x14ac:dyDescent="0.3">
      <c r="A7333" t="s">
        <v>2734</v>
      </c>
    </row>
    <row r="7334" spans="1:1" x14ac:dyDescent="0.3">
      <c r="A7334" t="s">
        <v>2655</v>
      </c>
    </row>
    <row r="7335" spans="1:1" x14ac:dyDescent="0.3">
      <c r="A7335" t="s">
        <v>2735</v>
      </c>
    </row>
    <row r="7337" spans="1:1" x14ac:dyDescent="0.3">
      <c r="A7337" t="s">
        <v>848</v>
      </c>
    </row>
    <row r="7338" spans="1:1" x14ac:dyDescent="0.3">
      <c r="A7338" t="s">
        <v>892</v>
      </c>
    </row>
    <row r="7339" spans="1:1" x14ac:dyDescent="0.3">
      <c r="A7339" t="s">
        <v>893</v>
      </c>
    </row>
    <row r="7340" spans="1:1" x14ac:dyDescent="0.3">
      <c r="A7340" t="s">
        <v>894</v>
      </c>
    </row>
    <row r="7341" spans="1:1" x14ac:dyDescent="0.3">
      <c r="A7341" t="s">
        <v>2657</v>
      </c>
    </row>
    <row r="7342" spans="1:1" x14ac:dyDescent="0.3">
      <c r="A7342" t="s">
        <v>2658</v>
      </c>
    </row>
    <row r="7344" spans="1:1" x14ac:dyDescent="0.3">
      <c r="A7344" t="s">
        <v>771</v>
      </c>
    </row>
    <row r="7345" spans="1:1" x14ac:dyDescent="0.3">
      <c r="A7345" t="s">
        <v>2659</v>
      </c>
    </row>
    <row r="7346" spans="1:1" x14ac:dyDescent="0.3">
      <c r="A7346" t="s">
        <v>2659</v>
      </c>
    </row>
    <row r="7347" spans="1:1" x14ac:dyDescent="0.3">
      <c r="A7347" t="s">
        <v>2659</v>
      </c>
    </row>
    <row r="7348" spans="1:1" x14ac:dyDescent="0.3">
      <c r="A7348" t="s">
        <v>2659</v>
      </c>
    </row>
    <row r="7349" spans="1:1" x14ac:dyDescent="0.3">
      <c r="A7349" t="s">
        <v>2659</v>
      </c>
    </row>
    <row r="7351" spans="1:1" x14ac:dyDescent="0.3">
      <c r="A7351" t="s">
        <v>643</v>
      </c>
    </row>
    <row r="7352" spans="1:1" x14ac:dyDescent="0.3">
      <c r="A7352" t="s">
        <v>757</v>
      </c>
    </row>
    <row r="7353" spans="1:1" x14ac:dyDescent="0.3">
      <c r="A7353" t="s">
        <v>885</v>
      </c>
    </row>
    <row r="7354" spans="1:1" x14ac:dyDescent="0.3">
      <c r="A7354" t="s">
        <v>886</v>
      </c>
    </row>
    <row r="7355" spans="1:1" x14ac:dyDescent="0.3">
      <c r="A7355" t="s">
        <v>760</v>
      </c>
    </row>
    <row r="7356" spans="1:1" x14ac:dyDescent="0.3">
      <c r="A7356">
        <f>-3.17 -0.003</f>
        <v>-3.173</v>
      </c>
    </row>
    <row r="7357" spans="1:1" x14ac:dyDescent="0.3">
      <c r="A7357">
        <f>-3.17 -3.173 -3.176 -3.179 -3.182 -3.185 -3.188 -3.191 -3.194 -3.197 -3.2</f>
        <v>-35.034999999999997</v>
      </c>
    </row>
    <row r="7358" spans="1:1" x14ac:dyDescent="0.3">
      <c r="A7358" t="s">
        <v>846</v>
      </c>
    </row>
    <row r="7359" spans="1:1" x14ac:dyDescent="0.3">
      <c r="A7359">
        <f>-0.274  -0.277  -0.28  -0.281  -0.282  -0.283  -0.283  -0.283  -0.283  -0.284  -0.284</f>
        <v>-3.0939999999999994</v>
      </c>
    </row>
    <row r="7360" spans="1:1" x14ac:dyDescent="0.3">
      <c r="A7360">
        <f>-1.274  -1.274  -1.274  -1.273  -1.273  -1.274  -1.275  -1.276  -1.277  -1.277  -1.278</f>
        <v>-14.024999999999999</v>
      </c>
    </row>
    <row r="7361" spans="1:1" x14ac:dyDescent="0.3">
      <c r="A7361">
        <f>-2.269  -2.269  -2.269  -2.27  -2.27  -2.27  -2.27  -2.27  -2.27  -2.27  -2.27</f>
        <v>-24.966999999999999</v>
      </c>
    </row>
    <row r="7362" spans="1:1" x14ac:dyDescent="0.3">
      <c r="A7362">
        <f>-3.026  -3.026  -3.026  -3.025  -3.024  -3.024  -3.024  -3.025  -3.027  -3.029  -3.031</f>
        <v>-33.286999999999999</v>
      </c>
    </row>
    <row r="7363" spans="1:1" x14ac:dyDescent="0.3">
      <c r="A7363">
        <f>-3.17  -3.173  -3.176  -3.179  -3.182  -3.185  -3.188  -3.191  -3.194  -3.197  -3.2</f>
        <v>-35.034999999999997</v>
      </c>
    </row>
    <row r="7365" spans="1:1" x14ac:dyDescent="0.3">
      <c r="A7365" t="s">
        <v>847</v>
      </c>
    </row>
    <row r="7366" spans="1:1" x14ac:dyDescent="0.3">
      <c r="A7366" t="s">
        <v>887</v>
      </c>
    </row>
    <row r="7367" spans="1:1" x14ac:dyDescent="0.3">
      <c r="A7367" t="s">
        <v>2720</v>
      </c>
    </row>
    <row r="7368" spans="1:1" x14ac:dyDescent="0.3">
      <c r="A7368" t="s">
        <v>2736</v>
      </c>
    </row>
    <row r="7369" spans="1:1" x14ac:dyDescent="0.3">
      <c r="A7369" t="s">
        <v>2737</v>
      </c>
    </row>
    <row r="7370" spans="1:1" x14ac:dyDescent="0.3">
      <c r="A7370" t="s">
        <v>2738</v>
      </c>
    </row>
    <row r="7372" spans="1:1" x14ac:dyDescent="0.3">
      <c r="A7372" t="s">
        <v>848</v>
      </c>
    </row>
    <row r="7373" spans="1:1" x14ac:dyDescent="0.3">
      <c r="A7373" t="s">
        <v>892</v>
      </c>
    </row>
    <row r="7374" spans="1:1" x14ac:dyDescent="0.3">
      <c r="A7374" t="s">
        <v>893</v>
      </c>
    </row>
    <row r="7375" spans="1:1" x14ac:dyDescent="0.3">
      <c r="A7375" t="s">
        <v>894</v>
      </c>
    </row>
    <row r="7376" spans="1:1" x14ac:dyDescent="0.3">
      <c r="A7376" t="s">
        <v>2664</v>
      </c>
    </row>
    <row r="7377" spans="1:1" x14ac:dyDescent="0.3">
      <c r="A7377" t="s">
        <v>2665</v>
      </c>
    </row>
    <row r="7379" spans="1:1" x14ac:dyDescent="0.3">
      <c r="A7379" t="s">
        <v>771</v>
      </c>
    </row>
    <row r="7380" spans="1:1" x14ac:dyDescent="0.3">
      <c r="A7380" t="s">
        <v>2666</v>
      </c>
    </row>
    <row r="7381" spans="1:1" x14ac:dyDescent="0.3">
      <c r="A7381" t="s">
        <v>2666</v>
      </c>
    </row>
    <row r="7382" spans="1:1" x14ac:dyDescent="0.3">
      <c r="A7382" t="s">
        <v>2666</v>
      </c>
    </row>
    <row r="7383" spans="1:1" x14ac:dyDescent="0.3">
      <c r="A7383" t="s">
        <v>2666</v>
      </c>
    </row>
    <row r="7384" spans="1:1" x14ac:dyDescent="0.3">
      <c r="A7384" t="s">
        <v>2666</v>
      </c>
    </row>
    <row r="7386" spans="1:1" x14ac:dyDescent="0.3">
      <c r="A7386" t="s">
        <v>644</v>
      </c>
    </row>
    <row r="7387" spans="1:1" x14ac:dyDescent="0.3">
      <c r="A7387" t="s">
        <v>757</v>
      </c>
    </row>
    <row r="7388" spans="1:1" x14ac:dyDescent="0.3">
      <c r="A7388" t="s">
        <v>885</v>
      </c>
    </row>
    <row r="7389" spans="1:1" x14ac:dyDescent="0.3">
      <c r="A7389" t="s">
        <v>886</v>
      </c>
    </row>
    <row r="7390" spans="1:1" x14ac:dyDescent="0.3">
      <c r="A7390" t="s">
        <v>760</v>
      </c>
    </row>
    <row r="7391" spans="1:1" x14ac:dyDescent="0.3">
      <c r="A7391" t="s">
        <v>787</v>
      </c>
    </row>
    <row r="7392" spans="1:1" x14ac:dyDescent="0.3">
      <c r="A7392">
        <f>-3.17 -3.17 -3.17 -3.17 -3.17 -3.17 -3.17 -3.17 -3.17 -3.17 -3.17</f>
        <v>-34.870000000000005</v>
      </c>
    </row>
    <row r="7393" spans="1:1" x14ac:dyDescent="0.3">
      <c r="A7393" t="s">
        <v>846</v>
      </c>
    </row>
    <row r="7394" spans="1:1" x14ac:dyDescent="0.3">
      <c r="A7394">
        <f>-0.274  -0.277  -0.28  -0.281  -0.282  -0.282  -0.283  -0.283  -0.283  -0.284  -0.284</f>
        <v>-3.0929999999999995</v>
      </c>
    </row>
    <row r="7395" spans="1:1" x14ac:dyDescent="0.3">
      <c r="A7395">
        <f>-1.274  -1.273  -1.274  -1.273  -1.273  -1.274  -1.275  -1.276  -1.277  -1.277  -1.278</f>
        <v>-14.023999999999997</v>
      </c>
    </row>
    <row r="7396" spans="1:1" x14ac:dyDescent="0.3">
      <c r="A7396">
        <f>-2.269  -2.269  -2.269  -2.27  -2.27  -2.27  -2.27  -2.27  -2.27  -2.27  -2.27</f>
        <v>-24.966999999999999</v>
      </c>
    </row>
    <row r="7397" spans="1:1" x14ac:dyDescent="0.3">
      <c r="A7397">
        <f>-3.026  -3.026  -3.026  -3.025  -3.025  -3.025  -3.024  -3.024  -3.024  -3.024  -3.025</f>
        <v>-33.274000000000001</v>
      </c>
    </row>
    <row r="7398" spans="1:1" x14ac:dyDescent="0.3">
      <c r="A7398">
        <f>-3.17  -3.17  -3.17  -3.17  -3.17  -3.17  -3.17  -3.17  -3.17  -3.17  -3.17</f>
        <v>-34.870000000000005</v>
      </c>
    </row>
    <row r="7400" spans="1:1" x14ac:dyDescent="0.3">
      <c r="A7400" t="s">
        <v>847</v>
      </c>
    </row>
    <row r="7401" spans="1:1" x14ac:dyDescent="0.3">
      <c r="A7401" t="s">
        <v>887</v>
      </c>
    </row>
    <row r="7402" spans="1:1" x14ac:dyDescent="0.3">
      <c r="A7402" t="s">
        <v>2702</v>
      </c>
    </row>
    <row r="7403" spans="1:1" x14ac:dyDescent="0.3">
      <c r="A7403" t="s">
        <v>2739</v>
      </c>
    </row>
    <row r="7404" spans="1:1" x14ac:dyDescent="0.3">
      <c r="A7404" t="s">
        <v>2668</v>
      </c>
    </row>
    <row r="7405" spans="1:1" x14ac:dyDescent="0.3">
      <c r="A7405" t="s">
        <v>2669</v>
      </c>
    </row>
    <row r="7407" spans="1:1" x14ac:dyDescent="0.3">
      <c r="A7407" t="s">
        <v>848</v>
      </c>
    </row>
    <row r="7408" spans="1:1" x14ac:dyDescent="0.3">
      <c r="A7408" t="s">
        <v>892</v>
      </c>
    </row>
    <row r="7409" spans="1:1" x14ac:dyDescent="0.3">
      <c r="A7409" t="s">
        <v>893</v>
      </c>
    </row>
    <row r="7410" spans="1:1" x14ac:dyDescent="0.3">
      <c r="A7410" t="s">
        <v>894</v>
      </c>
    </row>
    <row r="7411" spans="1:1" x14ac:dyDescent="0.3">
      <c r="A7411" t="s">
        <v>2670</v>
      </c>
    </row>
    <row r="7412" spans="1:1" x14ac:dyDescent="0.3">
      <c r="A7412" t="s">
        <v>2671</v>
      </c>
    </row>
    <row r="7414" spans="1:1" x14ac:dyDescent="0.3">
      <c r="A7414" t="s">
        <v>771</v>
      </c>
    </row>
    <row r="7415" spans="1:1" x14ac:dyDescent="0.3">
      <c r="A7415" t="s">
        <v>2254</v>
      </c>
    </row>
    <row r="7416" spans="1:1" x14ac:dyDescent="0.3">
      <c r="A7416" t="s">
        <v>2254</v>
      </c>
    </row>
    <row r="7417" spans="1:1" x14ac:dyDescent="0.3">
      <c r="A7417" t="s">
        <v>2254</v>
      </c>
    </row>
    <row r="7418" spans="1:1" x14ac:dyDescent="0.3">
      <c r="A7418" t="s">
        <v>2254</v>
      </c>
    </row>
    <row r="7419" spans="1:1" x14ac:dyDescent="0.3">
      <c r="A7419" t="s">
        <v>2254</v>
      </c>
    </row>
    <row r="7421" spans="1:1" x14ac:dyDescent="0.3">
      <c r="A7421" t="s">
        <v>645</v>
      </c>
    </row>
    <row r="7422" spans="1:1" x14ac:dyDescent="0.3">
      <c r="A7422" t="s">
        <v>757</v>
      </c>
    </row>
    <row r="7423" spans="1:1" x14ac:dyDescent="0.3">
      <c r="A7423" t="s">
        <v>885</v>
      </c>
    </row>
    <row r="7424" spans="1:1" x14ac:dyDescent="0.3">
      <c r="A7424" t="s">
        <v>886</v>
      </c>
    </row>
    <row r="7425" spans="1:1" x14ac:dyDescent="0.3">
      <c r="A7425" t="s">
        <v>760</v>
      </c>
    </row>
    <row r="7426" spans="1:1" x14ac:dyDescent="0.3">
      <c r="A7426" t="s">
        <v>788</v>
      </c>
    </row>
    <row r="7427" spans="1:1" x14ac:dyDescent="0.3">
      <c r="A7427">
        <f>-3.17 -3.167 -3.164 -3.161 -3.158 -3.155 -3.152 -3.149 -3.146 -3.143 -3.14</f>
        <v>-34.704999999999998</v>
      </c>
    </row>
    <row r="7428" spans="1:1" x14ac:dyDescent="0.3">
      <c r="A7428" t="s">
        <v>846</v>
      </c>
    </row>
    <row r="7429" spans="1:1" x14ac:dyDescent="0.3">
      <c r="A7429">
        <f>-0.274  -0.277  -0.28  -0.281  -0.282  -0.282  -0.283  -0.283  -0.283  -0.284  -0.284</f>
        <v>-3.0929999999999995</v>
      </c>
    </row>
    <row r="7430" spans="1:1" x14ac:dyDescent="0.3">
      <c r="A7430">
        <f>-1.274  -1.273  -1.274  -1.273  -1.273  -1.274  -1.275  -1.276  -1.277  -1.277  -1.278</f>
        <v>-14.023999999999997</v>
      </c>
    </row>
    <row r="7431" spans="1:1" x14ac:dyDescent="0.3">
      <c r="A7431">
        <f>-2.269  -2.269  -2.269  -2.27  -2.27  -2.27  -2.27  -2.27  -2.27  -2.27  -2.27</f>
        <v>-24.966999999999999</v>
      </c>
    </row>
    <row r="7432" spans="1:1" x14ac:dyDescent="0.3">
      <c r="A7432">
        <f>-3.026  -3.027  -3.025  -3.025  -3.025  -3.025  -3.025  -3.023  -3.021  -3.019  -3.017</f>
        <v>-33.258000000000003</v>
      </c>
    </row>
    <row r="7433" spans="1:1" x14ac:dyDescent="0.3">
      <c r="A7433">
        <f>-3.17  -3.167  -3.164  -3.161  -3.158  -3.155  -3.152  -3.149  -3.146  -3.143  -3.14</f>
        <v>-34.704999999999998</v>
      </c>
    </row>
    <row r="7435" spans="1:1" x14ac:dyDescent="0.3">
      <c r="A7435" t="s">
        <v>847</v>
      </c>
    </row>
    <row r="7436" spans="1:1" x14ac:dyDescent="0.3">
      <c r="A7436" t="s">
        <v>887</v>
      </c>
    </row>
    <row r="7437" spans="1:1" x14ac:dyDescent="0.3">
      <c r="A7437" t="s">
        <v>2697</v>
      </c>
    </row>
    <row r="7438" spans="1:1" x14ac:dyDescent="0.3">
      <c r="A7438" t="s">
        <v>2740</v>
      </c>
    </row>
    <row r="7439" spans="1:1" x14ac:dyDescent="0.3">
      <c r="A7439" t="s">
        <v>2673</v>
      </c>
    </row>
    <row r="7440" spans="1:1" x14ac:dyDescent="0.3">
      <c r="A7440" t="s">
        <v>2674</v>
      </c>
    </row>
    <row r="7442" spans="1:1" x14ac:dyDescent="0.3">
      <c r="A7442" t="s">
        <v>848</v>
      </c>
    </row>
    <row r="7443" spans="1:1" x14ac:dyDescent="0.3">
      <c r="A7443" t="s">
        <v>892</v>
      </c>
    </row>
    <row r="7444" spans="1:1" x14ac:dyDescent="0.3">
      <c r="A7444" t="s">
        <v>893</v>
      </c>
    </row>
    <row r="7445" spans="1:1" x14ac:dyDescent="0.3">
      <c r="A7445" t="s">
        <v>894</v>
      </c>
    </row>
    <row r="7446" spans="1:1" x14ac:dyDescent="0.3">
      <c r="A7446" t="s">
        <v>2675</v>
      </c>
    </row>
    <row r="7447" spans="1:1" x14ac:dyDescent="0.3">
      <c r="A7447" t="s">
        <v>2676</v>
      </c>
    </row>
    <row r="7449" spans="1:1" x14ac:dyDescent="0.3">
      <c r="A7449" t="s">
        <v>771</v>
      </c>
    </row>
    <row r="7450" spans="1:1" x14ac:dyDescent="0.3">
      <c r="A7450" t="s">
        <v>2677</v>
      </c>
    </row>
    <row r="7451" spans="1:1" x14ac:dyDescent="0.3">
      <c r="A7451" t="s">
        <v>2677</v>
      </c>
    </row>
    <row r="7452" spans="1:1" x14ac:dyDescent="0.3">
      <c r="A7452" t="s">
        <v>2677</v>
      </c>
    </row>
    <row r="7453" spans="1:1" x14ac:dyDescent="0.3">
      <c r="A7453" t="s">
        <v>2677</v>
      </c>
    </row>
    <row r="7454" spans="1:1" x14ac:dyDescent="0.3">
      <c r="A7454" t="s">
        <v>2677</v>
      </c>
    </row>
    <row r="7456" spans="1:1" x14ac:dyDescent="0.3">
      <c r="A7456" t="s">
        <v>646</v>
      </c>
    </row>
    <row r="7457" spans="1:1" x14ac:dyDescent="0.3">
      <c r="A7457" t="s">
        <v>757</v>
      </c>
    </row>
    <row r="7458" spans="1:1" x14ac:dyDescent="0.3">
      <c r="A7458" t="s">
        <v>885</v>
      </c>
    </row>
    <row r="7459" spans="1:1" x14ac:dyDescent="0.3">
      <c r="A7459" t="s">
        <v>886</v>
      </c>
    </row>
    <row r="7460" spans="1:1" x14ac:dyDescent="0.3">
      <c r="A7460" t="s">
        <v>760</v>
      </c>
    </row>
    <row r="7461" spans="1:1" x14ac:dyDescent="0.3">
      <c r="A7461">
        <f>-3.16 -0.003</f>
        <v>-3.1630000000000003</v>
      </c>
    </row>
    <row r="7462" spans="1:1" x14ac:dyDescent="0.3">
      <c r="A7462">
        <f>-3.16 -3.163 -3.166 -3.169 -3.172 -3.175 -3.178 -3.181 -3.184 -3.187 -3.19</f>
        <v>-34.925000000000004</v>
      </c>
    </row>
    <row r="7463" spans="1:1" x14ac:dyDescent="0.3">
      <c r="A7463" t="s">
        <v>846</v>
      </c>
    </row>
    <row r="7464" spans="1:1" x14ac:dyDescent="0.3">
      <c r="A7464">
        <f>-0.274  -0.277  -0.28  -0.281  -0.282  -0.283  -0.283  -0.283  -0.283  -0.284  -0.284</f>
        <v>-3.0939999999999994</v>
      </c>
    </row>
    <row r="7465" spans="1:1" x14ac:dyDescent="0.3">
      <c r="A7465">
        <f>-1.274  -1.274  -1.274  -1.273  -1.273  -1.274  -1.275  -1.276  -1.277  -1.277  -1.278</f>
        <v>-14.024999999999999</v>
      </c>
    </row>
    <row r="7466" spans="1:1" x14ac:dyDescent="0.3">
      <c r="A7466">
        <f>-2.269  -2.269  -2.269  -2.269  -2.269  -2.27  -2.27  -2.269  -2.269  -2.27  -2.27</f>
        <v>-24.963000000000001</v>
      </c>
    </row>
    <row r="7467" spans="1:1" x14ac:dyDescent="0.3">
      <c r="A7467">
        <f>-3.02  -3.02  -3.019  -3.019  -3.018  -3.017  -3.018  -3.019  -3.021  -3.022  -3.025</f>
        <v>-33.217999999999996</v>
      </c>
    </row>
    <row r="7468" spans="1:1" x14ac:dyDescent="0.3">
      <c r="A7468">
        <f>-3.16  -3.163  -3.166  -3.169  -3.172  -3.175  -3.178  -3.181  -3.184  -3.187  -3.19</f>
        <v>-34.925000000000004</v>
      </c>
    </row>
    <row r="7470" spans="1:1" x14ac:dyDescent="0.3">
      <c r="A7470" t="s">
        <v>847</v>
      </c>
    </row>
    <row r="7471" spans="1:1" x14ac:dyDescent="0.3">
      <c r="A7471" t="s">
        <v>887</v>
      </c>
    </row>
    <row r="7472" spans="1:1" x14ac:dyDescent="0.3">
      <c r="A7472" t="s">
        <v>2702</v>
      </c>
    </row>
    <row r="7473" spans="1:1" x14ac:dyDescent="0.3">
      <c r="A7473" t="s">
        <v>2741</v>
      </c>
    </row>
    <row r="7474" spans="1:1" x14ac:dyDescent="0.3">
      <c r="A7474" t="s">
        <v>2742</v>
      </c>
    </row>
    <row r="7475" spans="1:1" x14ac:dyDescent="0.3">
      <c r="A7475" t="s">
        <v>2743</v>
      </c>
    </row>
    <row r="7477" spans="1:1" x14ac:dyDescent="0.3">
      <c r="A7477" t="s">
        <v>848</v>
      </c>
    </row>
    <row r="7478" spans="1:1" x14ac:dyDescent="0.3">
      <c r="A7478" t="s">
        <v>892</v>
      </c>
    </row>
    <row r="7479" spans="1:1" x14ac:dyDescent="0.3">
      <c r="A7479" t="s">
        <v>893</v>
      </c>
    </row>
    <row r="7480" spans="1:1" x14ac:dyDescent="0.3">
      <c r="A7480" t="s">
        <v>2681</v>
      </c>
    </row>
    <row r="7481" spans="1:1" x14ac:dyDescent="0.3">
      <c r="A7481" t="s">
        <v>2682</v>
      </c>
    </row>
    <row r="7482" spans="1:1" x14ac:dyDescent="0.3">
      <c r="A7482" t="s">
        <v>2683</v>
      </c>
    </row>
    <row r="7484" spans="1:1" x14ac:dyDescent="0.3">
      <c r="A7484" t="s">
        <v>771</v>
      </c>
    </row>
    <row r="7485" spans="1:1" x14ac:dyDescent="0.3">
      <c r="A7485" t="s">
        <v>2684</v>
      </c>
    </row>
    <row r="7486" spans="1:1" x14ac:dyDescent="0.3">
      <c r="A7486" t="s">
        <v>2684</v>
      </c>
    </row>
    <row r="7487" spans="1:1" x14ac:dyDescent="0.3">
      <c r="A7487" t="s">
        <v>2684</v>
      </c>
    </row>
    <row r="7488" spans="1:1" x14ac:dyDescent="0.3">
      <c r="A7488" t="s">
        <v>2684</v>
      </c>
    </row>
    <row r="7489" spans="1:1" x14ac:dyDescent="0.3">
      <c r="A7489" t="s">
        <v>2684</v>
      </c>
    </row>
    <row r="7491" spans="1:1" x14ac:dyDescent="0.3">
      <c r="A7491" t="s">
        <v>647</v>
      </c>
    </row>
    <row r="7492" spans="1:1" x14ac:dyDescent="0.3">
      <c r="A7492" t="s">
        <v>757</v>
      </c>
    </row>
    <row r="7493" spans="1:1" x14ac:dyDescent="0.3">
      <c r="A7493" t="s">
        <v>885</v>
      </c>
    </row>
    <row r="7494" spans="1:1" x14ac:dyDescent="0.3">
      <c r="A7494" t="s">
        <v>886</v>
      </c>
    </row>
    <row r="7495" spans="1:1" x14ac:dyDescent="0.3">
      <c r="A7495" t="s">
        <v>760</v>
      </c>
    </row>
    <row r="7496" spans="1:1" x14ac:dyDescent="0.3">
      <c r="A7496" t="s">
        <v>789</v>
      </c>
    </row>
    <row r="7497" spans="1:1" x14ac:dyDescent="0.3">
      <c r="A7497">
        <f>-3.16 -3.16 -3.16 -3.16 -3.16 -3.16 -3.16 -3.16 -3.16 -3.16 -3.16</f>
        <v>-34.760000000000005</v>
      </c>
    </row>
    <row r="7498" spans="1:1" x14ac:dyDescent="0.3">
      <c r="A7498" t="s">
        <v>846</v>
      </c>
    </row>
    <row r="7499" spans="1:1" x14ac:dyDescent="0.3">
      <c r="A7499">
        <f>-0.274  -0.277  -0.28  -0.281  -0.282  -0.282  -0.283  -0.283  -0.283  -0.284  -0.284</f>
        <v>-3.0929999999999995</v>
      </c>
    </row>
    <row r="7500" spans="1:1" x14ac:dyDescent="0.3">
      <c r="A7500">
        <f>-1.274  -1.273  -1.274  -1.273  -1.273  -1.274  -1.275  -1.276  -1.277  -1.277  -1.278</f>
        <v>-14.023999999999997</v>
      </c>
    </row>
    <row r="7501" spans="1:1" x14ac:dyDescent="0.3">
      <c r="A7501">
        <f>-2.269  -2.269  -2.269  -2.269  -2.269  -2.27  -2.27  -2.27  -2.269  -2.27  -2.27</f>
        <v>-24.963999999999999</v>
      </c>
    </row>
    <row r="7502" spans="1:1" x14ac:dyDescent="0.3">
      <c r="A7502">
        <f>-3.02  -3.02  -3.019  -3.018  -3.018  -3.018  -3.018  -3.018  -3.018  -3.018  -3.018</f>
        <v>-33.203000000000003</v>
      </c>
    </row>
    <row r="7503" spans="1:1" x14ac:dyDescent="0.3">
      <c r="A7503">
        <f>-3.16  -3.16  -3.16  -3.16  -3.16  -3.16  -3.16  -3.16  -3.16  -3.16  -3.16</f>
        <v>-34.760000000000005</v>
      </c>
    </row>
    <row r="7505" spans="1:1" x14ac:dyDescent="0.3">
      <c r="A7505" t="s">
        <v>847</v>
      </c>
    </row>
    <row r="7506" spans="1:1" x14ac:dyDescent="0.3">
      <c r="A7506" t="s">
        <v>887</v>
      </c>
    </row>
    <row r="7507" spans="1:1" x14ac:dyDescent="0.3">
      <c r="A7507" t="s">
        <v>2744</v>
      </c>
    </row>
    <row r="7508" spans="1:1" x14ac:dyDescent="0.3">
      <c r="A7508" t="s">
        <v>2745</v>
      </c>
    </row>
    <row r="7509" spans="1:1" x14ac:dyDescent="0.3">
      <c r="A7509" t="s">
        <v>2686</v>
      </c>
    </row>
    <row r="7510" spans="1:1" x14ac:dyDescent="0.3">
      <c r="A7510" t="s">
        <v>2746</v>
      </c>
    </row>
    <row r="7512" spans="1:1" x14ac:dyDescent="0.3">
      <c r="A7512" t="s">
        <v>848</v>
      </c>
    </row>
    <row r="7513" spans="1:1" x14ac:dyDescent="0.3">
      <c r="A7513" t="s">
        <v>892</v>
      </c>
    </row>
    <row r="7514" spans="1:1" x14ac:dyDescent="0.3">
      <c r="A7514" t="s">
        <v>893</v>
      </c>
    </row>
    <row r="7515" spans="1:1" x14ac:dyDescent="0.3">
      <c r="A7515" t="s">
        <v>2681</v>
      </c>
    </row>
    <row r="7516" spans="1:1" x14ac:dyDescent="0.3">
      <c r="A7516" t="s">
        <v>2688</v>
      </c>
    </row>
    <row r="7517" spans="1:1" x14ac:dyDescent="0.3">
      <c r="A7517" t="s">
        <v>2689</v>
      </c>
    </row>
    <row r="7519" spans="1:1" x14ac:dyDescent="0.3">
      <c r="A7519" t="s">
        <v>771</v>
      </c>
    </row>
    <row r="7520" spans="1:1" x14ac:dyDescent="0.3">
      <c r="A7520" t="s">
        <v>2254</v>
      </c>
    </row>
    <row r="7521" spans="1:1" x14ac:dyDescent="0.3">
      <c r="A7521" t="s">
        <v>2254</v>
      </c>
    </row>
    <row r="7522" spans="1:1" x14ac:dyDescent="0.3">
      <c r="A7522" t="s">
        <v>2254</v>
      </c>
    </row>
    <row r="7523" spans="1:1" x14ac:dyDescent="0.3">
      <c r="A7523" t="s">
        <v>2254</v>
      </c>
    </row>
    <row r="7524" spans="1:1" x14ac:dyDescent="0.3">
      <c r="A7524" t="s">
        <v>2254</v>
      </c>
    </row>
    <row r="7526" spans="1:1" x14ac:dyDescent="0.3">
      <c r="A7526" t="s">
        <v>648</v>
      </c>
    </row>
    <row r="7527" spans="1:1" x14ac:dyDescent="0.3">
      <c r="A7527" t="s">
        <v>757</v>
      </c>
    </row>
    <row r="7528" spans="1:1" x14ac:dyDescent="0.3">
      <c r="A7528" t="s">
        <v>885</v>
      </c>
    </row>
    <row r="7529" spans="1:1" x14ac:dyDescent="0.3">
      <c r="A7529" t="s">
        <v>886</v>
      </c>
    </row>
    <row r="7530" spans="1:1" x14ac:dyDescent="0.3">
      <c r="A7530" t="s">
        <v>760</v>
      </c>
    </row>
    <row r="7531" spans="1:1" x14ac:dyDescent="0.3">
      <c r="A7531" t="s">
        <v>790</v>
      </c>
    </row>
    <row r="7532" spans="1:1" x14ac:dyDescent="0.3">
      <c r="A7532">
        <f>-3.16 -3.157 -3.154 -3.151 -3.148 -3.145 -3.142 -3.139 -3.136 -3.133 -3.13</f>
        <v>-34.594999999999999</v>
      </c>
    </row>
    <row r="7533" spans="1:1" x14ac:dyDescent="0.3">
      <c r="A7533" t="s">
        <v>846</v>
      </c>
    </row>
    <row r="7534" spans="1:1" x14ac:dyDescent="0.3">
      <c r="A7534">
        <f>-0.274  -0.277  -0.28  -0.281  -0.282  -0.282  -0.283  -0.283  -0.283  -0.284  -0.284</f>
        <v>-3.0929999999999995</v>
      </c>
    </row>
    <row r="7535" spans="1:1" x14ac:dyDescent="0.3">
      <c r="A7535">
        <f>-1.274  -1.273  -1.274  -1.273  -1.273  -1.274  -1.275  -1.276  -1.277  -1.277  -1.278</f>
        <v>-14.023999999999997</v>
      </c>
    </row>
    <row r="7536" spans="1:1" x14ac:dyDescent="0.3">
      <c r="A7536">
        <f>-2.269  -2.269  -2.269  -2.27  -2.269  -2.269  -2.27  -2.27  -2.27  -2.269  -2.27</f>
        <v>-24.964000000000002</v>
      </c>
    </row>
    <row r="7537" spans="1:1" x14ac:dyDescent="0.3">
      <c r="A7537">
        <f>-3.02  -3.02  -3.019  -3.018  -3.019  -3.019  -3.018  -3.016  -3.015  -3.013  -3.011</f>
        <v>-33.188000000000002</v>
      </c>
    </row>
    <row r="7538" spans="1:1" x14ac:dyDescent="0.3">
      <c r="A7538">
        <f>-3.16  -3.157  -3.154  -3.151  -3.148  -3.145  -3.142  -3.139  -3.136  -3.133  -3.13</f>
        <v>-34.594999999999999</v>
      </c>
    </row>
    <row r="7540" spans="1:1" x14ac:dyDescent="0.3">
      <c r="A7540" t="s">
        <v>847</v>
      </c>
    </row>
    <row r="7541" spans="1:1" x14ac:dyDescent="0.3">
      <c r="A7541" t="s">
        <v>887</v>
      </c>
    </row>
    <row r="7542" spans="1:1" x14ac:dyDescent="0.3">
      <c r="A7542" t="s">
        <v>2747</v>
      </c>
    </row>
    <row r="7543" spans="1:1" x14ac:dyDescent="0.3">
      <c r="A7543" t="s">
        <v>2690</v>
      </c>
    </row>
    <row r="7544" spans="1:1" x14ac:dyDescent="0.3">
      <c r="A7544" t="s">
        <v>2748</v>
      </c>
    </row>
    <row r="7545" spans="1:1" x14ac:dyDescent="0.3">
      <c r="A7545" t="s">
        <v>2749</v>
      </c>
    </row>
    <row r="7547" spans="1:1" x14ac:dyDescent="0.3">
      <c r="A7547" t="s">
        <v>848</v>
      </c>
    </row>
    <row r="7548" spans="1:1" x14ac:dyDescent="0.3">
      <c r="A7548" t="s">
        <v>892</v>
      </c>
    </row>
    <row r="7549" spans="1:1" x14ac:dyDescent="0.3">
      <c r="A7549" t="s">
        <v>893</v>
      </c>
    </row>
    <row r="7550" spans="1:1" x14ac:dyDescent="0.3">
      <c r="A7550" t="s">
        <v>2681</v>
      </c>
    </row>
    <row r="7551" spans="1:1" x14ac:dyDescent="0.3">
      <c r="A7551" t="s">
        <v>2693</v>
      </c>
    </row>
    <row r="7552" spans="1:1" x14ac:dyDescent="0.3">
      <c r="A7552" t="s">
        <v>2694</v>
      </c>
    </row>
    <row r="7554" spans="1:1" x14ac:dyDescent="0.3">
      <c r="A7554" t="s">
        <v>771</v>
      </c>
    </row>
    <row r="7555" spans="1:1" x14ac:dyDescent="0.3">
      <c r="A7555" t="s">
        <v>2677</v>
      </c>
    </row>
    <row r="7556" spans="1:1" x14ac:dyDescent="0.3">
      <c r="A7556" t="s">
        <v>2677</v>
      </c>
    </row>
    <row r="7557" spans="1:1" x14ac:dyDescent="0.3">
      <c r="A7557" t="s">
        <v>2677</v>
      </c>
    </row>
    <row r="7558" spans="1:1" x14ac:dyDescent="0.3">
      <c r="A7558" t="s">
        <v>2677</v>
      </c>
    </row>
    <row r="7559" spans="1:1" x14ac:dyDescent="0.3">
      <c r="A7559" t="s">
        <v>2677</v>
      </c>
    </row>
    <row r="7561" spans="1:1" x14ac:dyDescent="0.3">
      <c r="A7561" t="s">
        <v>649</v>
      </c>
    </row>
    <row r="7562" spans="1:1" x14ac:dyDescent="0.3">
      <c r="A7562" t="s">
        <v>757</v>
      </c>
    </row>
    <row r="7563" spans="1:1" x14ac:dyDescent="0.3">
      <c r="A7563" t="s">
        <v>898</v>
      </c>
    </row>
    <row r="7564" spans="1:1" x14ac:dyDescent="0.3">
      <c r="A7564" t="s">
        <v>899</v>
      </c>
    </row>
    <row r="7565" spans="1:1" x14ac:dyDescent="0.3">
      <c r="A7565" t="s">
        <v>760</v>
      </c>
    </row>
    <row r="7566" spans="1:1" x14ac:dyDescent="0.3">
      <c r="A7566">
        <f>-3.24 -0.003</f>
        <v>-3.2430000000000003</v>
      </c>
    </row>
    <row r="7567" spans="1:1" x14ac:dyDescent="0.3">
      <c r="A7567">
        <f>-3.24 -3.243 -3.246 -3.249 -3.252 -3.255 -3.258 -3.261 -3.264 -3.267 -3.27</f>
        <v>-35.805</v>
      </c>
    </row>
    <row r="7568" spans="1:1" x14ac:dyDescent="0.3">
      <c r="A7568" t="s">
        <v>846</v>
      </c>
    </row>
    <row r="7569" spans="1:1" x14ac:dyDescent="0.3">
      <c r="A7569">
        <f>-0.274  -0.277  -0.278  -0.278  -0.278  -0.277  -0.277  -0.276  -0.275  -0.274  -0.272</f>
        <v>-3.0360000000000005</v>
      </c>
    </row>
    <row r="7570" spans="1:1" x14ac:dyDescent="0.3">
      <c r="A7570">
        <f>-1.274  -1.274  -1.274  -1.273  -1.274  -1.274  -1.275  -1.275  -1.276  -1.276  -1.276</f>
        <v>-14.020999999999999</v>
      </c>
    </row>
    <row r="7571" spans="1:1" x14ac:dyDescent="0.3">
      <c r="A7571">
        <f>-2.271  -2.271  -2.271  -2.271  -2.271  -2.271  -2.271  -2.271  -2.271  -2.271  -2.271</f>
        <v>-24.981000000000005</v>
      </c>
    </row>
    <row r="7572" spans="1:1" x14ac:dyDescent="0.3">
      <c r="A7572">
        <f>-3.07  -3.07  -3.069  -3.069  -3.068  -3.067  -3.068  -3.068  -3.07  -3.071  -3.072</f>
        <v>-33.762</v>
      </c>
    </row>
    <row r="7573" spans="1:1" x14ac:dyDescent="0.3">
      <c r="A7573">
        <f>-3.24  -3.243  -3.246  -3.249  -3.252  -3.255  -3.258  -3.261  -3.264  -3.267  -3.27</f>
        <v>-35.805</v>
      </c>
    </row>
    <row r="7575" spans="1:1" x14ac:dyDescent="0.3">
      <c r="A7575" t="s">
        <v>847</v>
      </c>
    </row>
    <row r="7576" spans="1:1" x14ac:dyDescent="0.3">
      <c r="A7576" t="s">
        <v>2750</v>
      </c>
    </row>
    <row r="7577" spans="1:1" x14ac:dyDescent="0.3">
      <c r="A7577" t="s">
        <v>2751</v>
      </c>
    </row>
    <row r="7578" spans="1:1" x14ac:dyDescent="0.3">
      <c r="A7578" t="s">
        <v>2752</v>
      </c>
    </row>
    <row r="7579" spans="1:1" x14ac:dyDescent="0.3">
      <c r="A7579" t="s">
        <v>2753</v>
      </c>
    </row>
    <row r="7580" spans="1:1" x14ac:dyDescent="0.3">
      <c r="A7580" t="s">
        <v>2696</v>
      </c>
    </row>
    <row r="7582" spans="1:1" x14ac:dyDescent="0.3">
      <c r="A7582" t="s">
        <v>848</v>
      </c>
    </row>
    <row r="7583" spans="1:1" x14ac:dyDescent="0.3">
      <c r="A7583" t="s">
        <v>2754</v>
      </c>
    </row>
    <row r="7584" spans="1:1" x14ac:dyDescent="0.3">
      <c r="A7584" t="s">
        <v>2755</v>
      </c>
    </row>
    <row r="7585" spans="1:1" x14ac:dyDescent="0.3">
      <c r="A7585" t="s">
        <v>894</v>
      </c>
    </row>
    <row r="7586" spans="1:1" x14ac:dyDescent="0.3">
      <c r="A7586" t="s">
        <v>2544</v>
      </c>
    </row>
    <row r="7587" spans="1:1" x14ac:dyDescent="0.3">
      <c r="A7587" t="s">
        <v>2545</v>
      </c>
    </row>
    <row r="7589" spans="1:1" x14ac:dyDescent="0.3">
      <c r="A7589" t="s">
        <v>771</v>
      </c>
    </row>
    <row r="7590" spans="1:1" x14ac:dyDescent="0.3">
      <c r="A7590" t="s">
        <v>2546</v>
      </c>
    </row>
    <row r="7591" spans="1:1" x14ac:dyDescent="0.3">
      <c r="A7591" t="s">
        <v>2546</v>
      </c>
    </row>
    <row r="7592" spans="1:1" x14ac:dyDescent="0.3">
      <c r="A7592" t="s">
        <v>2546</v>
      </c>
    </row>
    <row r="7593" spans="1:1" x14ac:dyDescent="0.3">
      <c r="A7593" t="s">
        <v>2546</v>
      </c>
    </row>
    <row r="7594" spans="1:1" x14ac:dyDescent="0.3">
      <c r="A7594" t="s">
        <v>2546</v>
      </c>
    </row>
    <row r="7596" spans="1:1" x14ac:dyDescent="0.3">
      <c r="A7596" t="s">
        <v>650</v>
      </c>
    </row>
    <row r="7597" spans="1:1" x14ac:dyDescent="0.3">
      <c r="A7597" t="s">
        <v>757</v>
      </c>
    </row>
    <row r="7598" spans="1:1" x14ac:dyDescent="0.3">
      <c r="A7598" t="s">
        <v>898</v>
      </c>
    </row>
    <row r="7599" spans="1:1" x14ac:dyDescent="0.3">
      <c r="A7599" t="s">
        <v>899</v>
      </c>
    </row>
    <row r="7600" spans="1:1" x14ac:dyDescent="0.3">
      <c r="A7600" t="s">
        <v>760</v>
      </c>
    </row>
    <row r="7601" spans="1:1" x14ac:dyDescent="0.3">
      <c r="A7601" t="s">
        <v>773</v>
      </c>
    </row>
    <row r="7602" spans="1:1" x14ac:dyDescent="0.3">
      <c r="A7602">
        <f>-3.24 -3.24 -3.24 -3.24 -3.24 -3.24 -3.24 -3.24 -3.24 -3.24 -3.24</f>
        <v>-35.640000000000015</v>
      </c>
    </row>
    <row r="7603" spans="1:1" x14ac:dyDescent="0.3">
      <c r="A7603" t="s">
        <v>846</v>
      </c>
    </row>
    <row r="7604" spans="1:1" x14ac:dyDescent="0.3">
      <c r="A7604">
        <f>-0.274  -0.277  -0.278  -0.278  -0.278  -0.277  -0.277  -0.276  -0.275  -0.274  -0.272</f>
        <v>-3.0360000000000005</v>
      </c>
    </row>
    <row r="7605" spans="1:1" x14ac:dyDescent="0.3">
      <c r="A7605">
        <f>-1.274  -1.274  -1.274  -1.273  -1.274  -1.274  -1.275  -1.275  -1.276  -1.276  -1.276</f>
        <v>-14.020999999999999</v>
      </c>
    </row>
    <row r="7606" spans="1:1" x14ac:dyDescent="0.3">
      <c r="A7606">
        <f>-2.271  -2.271  -2.271  -2.271  -2.271  -2.271  -2.271  -2.271  -2.271  -2.271  -2.271</f>
        <v>-24.981000000000005</v>
      </c>
    </row>
    <row r="7607" spans="1:1" x14ac:dyDescent="0.3">
      <c r="A7607">
        <f>-3.07  -3.07  -3.069  -3.068  -3.068  -3.068  -3.068  -3.068  -3.068  -3.068  -3.068</f>
        <v>-33.753000000000007</v>
      </c>
    </row>
    <row r="7608" spans="1:1" x14ac:dyDescent="0.3">
      <c r="A7608">
        <f>-3.24  -3.24  -3.24  -3.24  -3.24  -3.24  -3.24  -3.24  -3.24  -3.24  -3.24</f>
        <v>-35.640000000000015</v>
      </c>
    </row>
    <row r="7610" spans="1:1" x14ac:dyDescent="0.3">
      <c r="A7610" t="s">
        <v>847</v>
      </c>
    </row>
    <row r="7611" spans="1:1" x14ac:dyDescent="0.3">
      <c r="A7611" t="s">
        <v>2750</v>
      </c>
    </row>
    <row r="7612" spans="1:1" x14ac:dyDescent="0.3">
      <c r="A7612" t="s">
        <v>2756</v>
      </c>
    </row>
    <row r="7613" spans="1:1" x14ac:dyDescent="0.3">
      <c r="A7613" t="s">
        <v>889</v>
      </c>
    </row>
    <row r="7614" spans="1:1" x14ac:dyDescent="0.3">
      <c r="A7614" t="s">
        <v>890</v>
      </c>
    </row>
    <row r="7615" spans="1:1" x14ac:dyDescent="0.3">
      <c r="A7615" t="s">
        <v>2757</v>
      </c>
    </row>
    <row r="7617" spans="1:1" x14ac:dyDescent="0.3">
      <c r="A7617" t="s">
        <v>848</v>
      </c>
    </row>
    <row r="7618" spans="1:1" x14ac:dyDescent="0.3">
      <c r="A7618" t="s">
        <v>2754</v>
      </c>
    </row>
    <row r="7619" spans="1:1" x14ac:dyDescent="0.3">
      <c r="A7619" t="s">
        <v>2755</v>
      </c>
    </row>
    <row r="7620" spans="1:1" x14ac:dyDescent="0.3">
      <c r="A7620" t="s">
        <v>894</v>
      </c>
    </row>
    <row r="7621" spans="1:1" x14ac:dyDescent="0.3">
      <c r="A7621" t="s">
        <v>895</v>
      </c>
    </row>
    <row r="7622" spans="1:1" x14ac:dyDescent="0.3">
      <c r="A7622" t="s">
        <v>896</v>
      </c>
    </row>
    <row r="7624" spans="1:1" x14ac:dyDescent="0.3">
      <c r="A7624" t="s">
        <v>771</v>
      </c>
    </row>
    <row r="7625" spans="1:1" x14ac:dyDescent="0.3">
      <c r="A7625" t="s">
        <v>897</v>
      </c>
    </row>
    <row r="7626" spans="1:1" x14ac:dyDescent="0.3">
      <c r="A7626" t="s">
        <v>897</v>
      </c>
    </row>
    <row r="7627" spans="1:1" x14ac:dyDescent="0.3">
      <c r="A7627" t="s">
        <v>897</v>
      </c>
    </row>
    <row r="7628" spans="1:1" x14ac:dyDescent="0.3">
      <c r="A7628" t="s">
        <v>897</v>
      </c>
    </row>
    <row r="7629" spans="1:1" x14ac:dyDescent="0.3">
      <c r="A7629" t="s">
        <v>897</v>
      </c>
    </row>
    <row r="7631" spans="1:1" x14ac:dyDescent="0.3">
      <c r="A7631" t="s">
        <v>651</v>
      </c>
    </row>
    <row r="7632" spans="1:1" x14ac:dyDescent="0.3">
      <c r="A7632" t="s">
        <v>757</v>
      </c>
    </row>
    <row r="7633" spans="1:1" x14ac:dyDescent="0.3">
      <c r="A7633" t="s">
        <v>898</v>
      </c>
    </row>
    <row r="7634" spans="1:1" x14ac:dyDescent="0.3">
      <c r="A7634" t="s">
        <v>899</v>
      </c>
    </row>
    <row r="7635" spans="1:1" x14ac:dyDescent="0.3">
      <c r="A7635" t="s">
        <v>760</v>
      </c>
    </row>
    <row r="7636" spans="1:1" x14ac:dyDescent="0.3">
      <c r="A7636" t="s">
        <v>774</v>
      </c>
    </row>
    <row r="7637" spans="1:1" x14ac:dyDescent="0.3">
      <c r="A7637">
        <f>-3.24 -3.237 -3.234 -3.231 -3.228 -3.225 -3.222 -3.219 -3.216 -3.213 -3.21</f>
        <v>-35.475000000000009</v>
      </c>
    </row>
    <row r="7638" spans="1:1" x14ac:dyDescent="0.3">
      <c r="A7638" t="s">
        <v>846</v>
      </c>
    </row>
    <row r="7639" spans="1:1" x14ac:dyDescent="0.3">
      <c r="A7639">
        <f>-0.274  -0.277  -0.278  -0.278  -0.278  -0.277  -0.277  -0.276  -0.275  -0.274  -0.272</f>
        <v>-3.0360000000000005</v>
      </c>
    </row>
    <row r="7640" spans="1:1" x14ac:dyDescent="0.3">
      <c r="A7640">
        <f>-1.274  -1.273  -1.274  -1.273  -1.274  -1.274  -1.275  -1.275  -1.276  -1.276  -1.276</f>
        <v>-14.02</v>
      </c>
    </row>
    <row r="7641" spans="1:1" x14ac:dyDescent="0.3">
      <c r="A7641">
        <f>-2.271  -2.271  -2.271  -2.271  -2.271  -2.271  -2.271  -2.271  -2.271  -2.271  -2.271</f>
        <v>-24.981000000000005</v>
      </c>
    </row>
    <row r="7642" spans="1:1" x14ac:dyDescent="0.3">
      <c r="A7642">
        <f>-3.07  -3.07  -3.069  -3.068  -3.068  -3.069  -3.068  -3.067  -3.066  -3.064  -3.062</f>
        <v>-33.741</v>
      </c>
    </row>
    <row r="7643" spans="1:1" x14ac:dyDescent="0.3">
      <c r="A7643">
        <f>-3.24  -3.237  -3.234  -3.231  -3.228  -3.225  -3.222  -3.219  -3.216  -3.213  -3.21</f>
        <v>-35.475000000000009</v>
      </c>
    </row>
    <row r="7645" spans="1:1" x14ac:dyDescent="0.3">
      <c r="A7645" t="s">
        <v>847</v>
      </c>
    </row>
    <row r="7646" spans="1:1" x14ac:dyDescent="0.3">
      <c r="A7646" t="s">
        <v>2750</v>
      </c>
    </row>
    <row r="7647" spans="1:1" x14ac:dyDescent="0.3">
      <c r="A7647" t="s">
        <v>2758</v>
      </c>
    </row>
    <row r="7648" spans="1:1" x14ac:dyDescent="0.3">
      <c r="A7648" t="s">
        <v>2759</v>
      </c>
    </row>
    <row r="7649" spans="1:1" x14ac:dyDescent="0.3">
      <c r="A7649" t="s">
        <v>2698</v>
      </c>
    </row>
    <row r="7650" spans="1:1" x14ac:dyDescent="0.3">
      <c r="A7650" t="s">
        <v>2699</v>
      </c>
    </row>
    <row r="7652" spans="1:1" x14ac:dyDescent="0.3">
      <c r="A7652" t="s">
        <v>848</v>
      </c>
    </row>
    <row r="7653" spans="1:1" x14ac:dyDescent="0.3">
      <c r="A7653" t="s">
        <v>2754</v>
      </c>
    </row>
    <row r="7654" spans="1:1" x14ac:dyDescent="0.3">
      <c r="A7654" t="s">
        <v>2755</v>
      </c>
    </row>
    <row r="7655" spans="1:1" x14ac:dyDescent="0.3">
      <c r="A7655" t="s">
        <v>894</v>
      </c>
    </row>
    <row r="7656" spans="1:1" x14ac:dyDescent="0.3">
      <c r="A7656" t="s">
        <v>2553</v>
      </c>
    </row>
    <row r="7657" spans="1:1" x14ac:dyDescent="0.3">
      <c r="A7657" t="s">
        <v>2554</v>
      </c>
    </row>
    <row r="7659" spans="1:1" x14ac:dyDescent="0.3">
      <c r="A7659" t="s">
        <v>771</v>
      </c>
    </row>
    <row r="7660" spans="1:1" x14ac:dyDescent="0.3">
      <c r="A7660" t="s">
        <v>2555</v>
      </c>
    </row>
    <row r="7661" spans="1:1" x14ac:dyDescent="0.3">
      <c r="A7661" t="s">
        <v>2555</v>
      </c>
    </row>
    <row r="7662" spans="1:1" x14ac:dyDescent="0.3">
      <c r="A7662" t="s">
        <v>2555</v>
      </c>
    </row>
    <row r="7663" spans="1:1" x14ac:dyDescent="0.3">
      <c r="A7663" t="s">
        <v>2555</v>
      </c>
    </row>
    <row r="7664" spans="1:1" x14ac:dyDescent="0.3">
      <c r="A7664" t="s">
        <v>2555</v>
      </c>
    </row>
    <row r="7666" spans="1:1" x14ac:dyDescent="0.3">
      <c r="A7666" t="s">
        <v>652</v>
      </c>
    </row>
    <row r="7667" spans="1:1" x14ac:dyDescent="0.3">
      <c r="A7667" t="s">
        <v>757</v>
      </c>
    </row>
    <row r="7668" spans="1:1" x14ac:dyDescent="0.3">
      <c r="A7668" t="s">
        <v>898</v>
      </c>
    </row>
    <row r="7669" spans="1:1" x14ac:dyDescent="0.3">
      <c r="A7669" t="s">
        <v>899</v>
      </c>
    </row>
    <row r="7670" spans="1:1" x14ac:dyDescent="0.3">
      <c r="A7670" t="s">
        <v>760</v>
      </c>
    </row>
    <row r="7671" spans="1:1" x14ac:dyDescent="0.3">
      <c r="A7671">
        <f>-3.23 -0.003</f>
        <v>-3.2330000000000001</v>
      </c>
    </row>
    <row r="7672" spans="1:1" x14ac:dyDescent="0.3">
      <c r="A7672">
        <f>-3.23 -3.233 -3.236 -3.239 -3.242 -3.245 -3.248 -3.251 -3.254 -3.257 -3.26</f>
        <v>-35.695</v>
      </c>
    </row>
    <row r="7673" spans="1:1" x14ac:dyDescent="0.3">
      <c r="A7673" t="s">
        <v>846</v>
      </c>
    </row>
    <row r="7674" spans="1:1" x14ac:dyDescent="0.3">
      <c r="A7674">
        <f>-0.274  -0.276  -0.278  -0.278  -0.278  -0.277  -0.277  -0.276  -0.275  -0.274  -0.272</f>
        <v>-3.0350000000000001</v>
      </c>
    </row>
    <row r="7675" spans="1:1" x14ac:dyDescent="0.3">
      <c r="A7675">
        <f>-1.274  -1.274  -1.274  -1.273  -1.273  -1.274  -1.275  -1.275  -1.276  -1.276  -1.276</f>
        <v>-14.02</v>
      </c>
    </row>
    <row r="7676" spans="1:1" x14ac:dyDescent="0.3">
      <c r="A7676">
        <f>-2.271  -2.271  -2.271  -2.271  -2.271  -2.271  -2.271  -2.271  -2.271  -2.271  -2.271</f>
        <v>-24.981000000000005</v>
      </c>
    </row>
    <row r="7677" spans="1:1" x14ac:dyDescent="0.3">
      <c r="A7677">
        <f>-3.064  -3.064  -3.063  -3.063  -3.062  -3.061  -3.061  -3.063  -3.064  -3.065  -3.067</f>
        <v>-33.697000000000003</v>
      </c>
    </row>
    <row r="7678" spans="1:1" x14ac:dyDescent="0.3">
      <c r="A7678">
        <f>-3.23  -3.233  -3.236  -3.239  -3.242  -3.245  -3.248  -3.251  -3.254  -3.257  -3.26</f>
        <v>-35.695</v>
      </c>
    </row>
    <row r="7680" spans="1:1" x14ac:dyDescent="0.3">
      <c r="A7680" t="s">
        <v>847</v>
      </c>
    </row>
    <row r="7681" spans="1:1" x14ac:dyDescent="0.3">
      <c r="A7681" t="s">
        <v>2750</v>
      </c>
    </row>
    <row r="7682" spans="1:1" x14ac:dyDescent="0.3">
      <c r="A7682" t="s">
        <v>2760</v>
      </c>
    </row>
    <row r="7683" spans="1:1" x14ac:dyDescent="0.3">
      <c r="A7683" t="s">
        <v>2752</v>
      </c>
    </row>
    <row r="7684" spans="1:1" x14ac:dyDescent="0.3">
      <c r="A7684" t="s">
        <v>2700</v>
      </c>
    </row>
    <row r="7685" spans="1:1" x14ac:dyDescent="0.3">
      <c r="A7685" t="s">
        <v>2761</v>
      </c>
    </row>
    <row r="7687" spans="1:1" x14ac:dyDescent="0.3">
      <c r="A7687" t="s">
        <v>848</v>
      </c>
    </row>
    <row r="7688" spans="1:1" x14ac:dyDescent="0.3">
      <c r="A7688" t="s">
        <v>2754</v>
      </c>
    </row>
    <row r="7689" spans="1:1" x14ac:dyDescent="0.3">
      <c r="A7689" t="s">
        <v>2755</v>
      </c>
    </row>
    <row r="7690" spans="1:1" x14ac:dyDescent="0.3">
      <c r="A7690" t="s">
        <v>894</v>
      </c>
    </row>
    <row r="7691" spans="1:1" x14ac:dyDescent="0.3">
      <c r="A7691" t="s">
        <v>2559</v>
      </c>
    </row>
    <row r="7692" spans="1:1" x14ac:dyDescent="0.3">
      <c r="A7692" t="s">
        <v>2560</v>
      </c>
    </row>
    <row r="7694" spans="1:1" x14ac:dyDescent="0.3">
      <c r="A7694" t="s">
        <v>771</v>
      </c>
    </row>
    <row r="7695" spans="1:1" x14ac:dyDescent="0.3">
      <c r="A7695" t="s">
        <v>2561</v>
      </c>
    </row>
    <row r="7696" spans="1:1" x14ac:dyDescent="0.3">
      <c r="A7696" t="s">
        <v>2561</v>
      </c>
    </row>
    <row r="7697" spans="1:1" x14ac:dyDescent="0.3">
      <c r="A7697" t="s">
        <v>2561</v>
      </c>
    </row>
    <row r="7698" spans="1:1" x14ac:dyDescent="0.3">
      <c r="A7698" t="s">
        <v>2561</v>
      </c>
    </row>
    <row r="7699" spans="1:1" x14ac:dyDescent="0.3">
      <c r="A7699" t="s">
        <v>2561</v>
      </c>
    </row>
    <row r="7701" spans="1:1" x14ac:dyDescent="0.3">
      <c r="A7701" t="s">
        <v>653</v>
      </c>
    </row>
    <row r="7702" spans="1:1" x14ac:dyDescent="0.3">
      <c r="A7702" t="s">
        <v>757</v>
      </c>
    </row>
    <row r="7703" spans="1:1" x14ac:dyDescent="0.3">
      <c r="A7703" t="s">
        <v>898</v>
      </c>
    </row>
    <row r="7704" spans="1:1" x14ac:dyDescent="0.3">
      <c r="A7704" t="s">
        <v>899</v>
      </c>
    </row>
    <row r="7705" spans="1:1" x14ac:dyDescent="0.3">
      <c r="A7705" t="s">
        <v>760</v>
      </c>
    </row>
    <row r="7706" spans="1:1" x14ac:dyDescent="0.3">
      <c r="A7706" t="s">
        <v>775</v>
      </c>
    </row>
    <row r="7707" spans="1:1" x14ac:dyDescent="0.3">
      <c r="A7707">
        <f>-3.23 -3.23 -3.23 -3.23 -3.23 -3.23 -3.23 -3.23 -3.23 -3.23 -3.23</f>
        <v>-35.529999999999994</v>
      </c>
    </row>
    <row r="7708" spans="1:1" x14ac:dyDescent="0.3">
      <c r="A7708" t="s">
        <v>846</v>
      </c>
    </row>
    <row r="7709" spans="1:1" x14ac:dyDescent="0.3">
      <c r="A7709">
        <f>-0.274  -0.277  -0.278  -0.278  -0.278  -0.277  -0.277  -0.276  -0.275  -0.274  -0.272</f>
        <v>-3.0360000000000005</v>
      </c>
    </row>
    <row r="7710" spans="1:1" x14ac:dyDescent="0.3">
      <c r="A7710">
        <f>-1.274  -1.274  -1.274  -1.273  -1.274  -1.274  -1.275  -1.275  -1.276  -1.276  -1.276</f>
        <v>-14.020999999999999</v>
      </c>
    </row>
    <row r="7711" spans="1:1" x14ac:dyDescent="0.3">
      <c r="A7711">
        <f>-2.271  -2.271  -2.271  -2.271  -2.271  -2.271  -2.271  -2.271  -2.271  -2.271  -2.271</f>
        <v>-24.981000000000005</v>
      </c>
    </row>
    <row r="7712" spans="1:1" x14ac:dyDescent="0.3">
      <c r="A7712">
        <f>-3.064  -3.064  -3.063  -3.063  -3.062  -3.062  -3.062  -3.062  -3.062  -3.062  -3.062</f>
        <v>-33.688000000000002</v>
      </c>
    </row>
    <row r="7713" spans="1:1" x14ac:dyDescent="0.3">
      <c r="A7713">
        <f>-3.23  -3.23  -3.23  -3.23  -3.23  -3.23  -3.23  -3.23  -3.23  -3.23  -3.23</f>
        <v>-35.529999999999994</v>
      </c>
    </row>
    <row r="7715" spans="1:1" x14ac:dyDescent="0.3">
      <c r="A7715" t="s">
        <v>847</v>
      </c>
    </row>
    <row r="7716" spans="1:1" x14ac:dyDescent="0.3">
      <c r="A7716" t="s">
        <v>2750</v>
      </c>
    </row>
    <row r="7717" spans="1:1" x14ac:dyDescent="0.3">
      <c r="A7717" t="s">
        <v>2756</v>
      </c>
    </row>
    <row r="7718" spans="1:1" x14ac:dyDescent="0.3">
      <c r="A7718" t="s">
        <v>2762</v>
      </c>
    </row>
    <row r="7719" spans="1:1" x14ac:dyDescent="0.3">
      <c r="A7719" t="s">
        <v>2763</v>
      </c>
    </row>
    <row r="7720" spans="1:1" x14ac:dyDescent="0.3">
      <c r="A7720" t="s">
        <v>2704</v>
      </c>
    </row>
    <row r="7722" spans="1:1" x14ac:dyDescent="0.3">
      <c r="A7722" t="s">
        <v>848</v>
      </c>
    </row>
    <row r="7723" spans="1:1" x14ac:dyDescent="0.3">
      <c r="A7723" t="s">
        <v>2754</v>
      </c>
    </row>
    <row r="7724" spans="1:1" x14ac:dyDescent="0.3">
      <c r="A7724" t="s">
        <v>2755</v>
      </c>
    </row>
    <row r="7725" spans="1:1" x14ac:dyDescent="0.3">
      <c r="A7725" t="s">
        <v>894</v>
      </c>
    </row>
    <row r="7726" spans="1:1" x14ac:dyDescent="0.3">
      <c r="A7726" t="s">
        <v>2564</v>
      </c>
    </row>
    <row r="7727" spans="1:1" x14ac:dyDescent="0.3">
      <c r="A7727" t="s">
        <v>2565</v>
      </c>
    </row>
    <row r="7729" spans="1:1" x14ac:dyDescent="0.3">
      <c r="A7729" t="s">
        <v>771</v>
      </c>
    </row>
    <row r="7730" spans="1:1" x14ac:dyDescent="0.3">
      <c r="A7730" t="s">
        <v>897</v>
      </c>
    </row>
    <row r="7731" spans="1:1" x14ac:dyDescent="0.3">
      <c r="A7731" t="s">
        <v>897</v>
      </c>
    </row>
    <row r="7732" spans="1:1" x14ac:dyDescent="0.3">
      <c r="A7732" t="s">
        <v>897</v>
      </c>
    </row>
    <row r="7733" spans="1:1" x14ac:dyDescent="0.3">
      <c r="A7733" t="s">
        <v>897</v>
      </c>
    </row>
    <row r="7734" spans="1:1" x14ac:dyDescent="0.3">
      <c r="A7734" t="s">
        <v>897</v>
      </c>
    </row>
    <row r="7736" spans="1:1" x14ac:dyDescent="0.3">
      <c r="A7736" t="s">
        <v>654</v>
      </c>
    </row>
    <row r="7737" spans="1:1" x14ac:dyDescent="0.3">
      <c r="A7737" t="s">
        <v>757</v>
      </c>
    </row>
    <row r="7738" spans="1:1" x14ac:dyDescent="0.3">
      <c r="A7738" t="s">
        <v>898</v>
      </c>
    </row>
    <row r="7739" spans="1:1" x14ac:dyDescent="0.3">
      <c r="A7739" t="s">
        <v>899</v>
      </c>
    </row>
    <row r="7740" spans="1:1" x14ac:dyDescent="0.3">
      <c r="A7740" t="s">
        <v>760</v>
      </c>
    </row>
    <row r="7741" spans="1:1" x14ac:dyDescent="0.3">
      <c r="A7741" t="s">
        <v>776</v>
      </c>
    </row>
    <row r="7742" spans="1:1" x14ac:dyDescent="0.3">
      <c r="A7742">
        <f>-3.23 -3.227 -3.224 -3.221 -3.218 -3.215 -3.212 -3.209 -3.206 -3.203 -3.2</f>
        <v>-35.365000000000002</v>
      </c>
    </row>
    <row r="7743" spans="1:1" x14ac:dyDescent="0.3">
      <c r="A7743" t="s">
        <v>846</v>
      </c>
    </row>
    <row r="7744" spans="1:1" x14ac:dyDescent="0.3">
      <c r="A7744">
        <f>-0.274  -0.277  -0.278  -0.278  -0.278  -0.277  -0.277  -0.276  -0.275  -0.274  -0.272</f>
        <v>-3.0360000000000005</v>
      </c>
    </row>
    <row r="7745" spans="1:1" x14ac:dyDescent="0.3">
      <c r="A7745">
        <f>-1.274  -1.273  -1.274  -1.273  -1.274  -1.274  -1.275  -1.275  -1.276  -1.276  -1.276</f>
        <v>-14.02</v>
      </c>
    </row>
    <row r="7746" spans="1:1" x14ac:dyDescent="0.3">
      <c r="A7746">
        <f>-2.271  -2.271  -2.271  -2.271  -2.271  -2.271  -2.271  -2.271  -2.271  -2.271  -2.271</f>
        <v>-24.981000000000005</v>
      </c>
    </row>
    <row r="7747" spans="1:1" x14ac:dyDescent="0.3">
      <c r="A7747">
        <f>-3.064  -3.064  -3.063  -3.062  -3.063  -3.063  -3.062  -3.061  -3.06  -3.058  -3.056</f>
        <v>-33.676000000000002</v>
      </c>
    </row>
    <row r="7748" spans="1:1" x14ac:dyDescent="0.3">
      <c r="A7748">
        <f>-3.23  -3.227  -3.224  -3.221  -3.218  -3.215  -3.212  -3.209  -3.206  -3.203  -3.2</f>
        <v>-35.365000000000002</v>
      </c>
    </row>
    <row r="7750" spans="1:1" x14ac:dyDescent="0.3">
      <c r="A7750" t="s">
        <v>847</v>
      </c>
    </row>
    <row r="7751" spans="1:1" x14ac:dyDescent="0.3">
      <c r="A7751" t="s">
        <v>2750</v>
      </c>
    </row>
    <row r="7752" spans="1:1" x14ac:dyDescent="0.3">
      <c r="A7752" t="s">
        <v>2758</v>
      </c>
    </row>
    <row r="7753" spans="1:1" x14ac:dyDescent="0.3">
      <c r="A7753" t="s">
        <v>2764</v>
      </c>
    </row>
    <row r="7754" spans="1:1" x14ac:dyDescent="0.3">
      <c r="A7754" t="s">
        <v>2765</v>
      </c>
    </row>
    <row r="7755" spans="1:1" x14ac:dyDescent="0.3">
      <c r="A7755" t="s">
        <v>2707</v>
      </c>
    </row>
    <row r="7757" spans="1:1" x14ac:dyDescent="0.3">
      <c r="A7757" t="s">
        <v>848</v>
      </c>
    </row>
    <row r="7758" spans="1:1" x14ac:dyDescent="0.3">
      <c r="A7758" t="s">
        <v>2754</v>
      </c>
    </row>
    <row r="7759" spans="1:1" x14ac:dyDescent="0.3">
      <c r="A7759" t="s">
        <v>2755</v>
      </c>
    </row>
    <row r="7760" spans="1:1" x14ac:dyDescent="0.3">
      <c r="A7760" t="s">
        <v>894</v>
      </c>
    </row>
    <row r="7761" spans="1:1" x14ac:dyDescent="0.3">
      <c r="A7761" t="s">
        <v>2570</v>
      </c>
    </row>
    <row r="7762" spans="1:1" x14ac:dyDescent="0.3">
      <c r="A7762" t="s">
        <v>2571</v>
      </c>
    </row>
    <row r="7764" spans="1:1" x14ac:dyDescent="0.3">
      <c r="A7764" t="s">
        <v>771</v>
      </c>
    </row>
    <row r="7765" spans="1:1" x14ac:dyDescent="0.3">
      <c r="A7765" t="s">
        <v>2572</v>
      </c>
    </row>
    <row r="7766" spans="1:1" x14ac:dyDescent="0.3">
      <c r="A7766" t="s">
        <v>2572</v>
      </c>
    </row>
    <row r="7767" spans="1:1" x14ac:dyDescent="0.3">
      <c r="A7767" t="s">
        <v>2572</v>
      </c>
    </row>
    <row r="7768" spans="1:1" x14ac:dyDescent="0.3">
      <c r="A7768" t="s">
        <v>2572</v>
      </c>
    </row>
    <row r="7769" spans="1:1" x14ac:dyDescent="0.3">
      <c r="A7769" t="s">
        <v>2572</v>
      </c>
    </row>
    <row r="7771" spans="1:1" x14ac:dyDescent="0.3">
      <c r="A7771" t="s">
        <v>655</v>
      </c>
    </row>
    <row r="7772" spans="1:1" x14ac:dyDescent="0.3">
      <c r="A7772" t="s">
        <v>757</v>
      </c>
    </row>
    <row r="7773" spans="1:1" x14ac:dyDescent="0.3">
      <c r="A7773" t="s">
        <v>898</v>
      </c>
    </row>
    <row r="7774" spans="1:1" x14ac:dyDescent="0.3">
      <c r="A7774" t="s">
        <v>899</v>
      </c>
    </row>
    <row r="7775" spans="1:1" x14ac:dyDescent="0.3">
      <c r="A7775" t="s">
        <v>760</v>
      </c>
    </row>
    <row r="7776" spans="1:1" x14ac:dyDescent="0.3">
      <c r="A7776">
        <f>-3.22 -0.003</f>
        <v>-3.2230000000000003</v>
      </c>
    </row>
    <row r="7777" spans="1:1" x14ac:dyDescent="0.3">
      <c r="A7777">
        <f>-3.22 -3.223 -3.226 -3.229 -3.232 -3.235 -3.238 -3.241 -3.244 -3.247 -3.25</f>
        <v>-35.584999999999994</v>
      </c>
    </row>
    <row r="7778" spans="1:1" x14ac:dyDescent="0.3">
      <c r="A7778" t="s">
        <v>846</v>
      </c>
    </row>
    <row r="7779" spans="1:1" x14ac:dyDescent="0.3">
      <c r="A7779">
        <f>-0.274  -0.276  -0.278  -0.278  -0.278  -0.277  -0.277  -0.276  -0.275  -0.274  -0.272</f>
        <v>-3.0350000000000001</v>
      </c>
    </row>
    <row r="7780" spans="1:1" x14ac:dyDescent="0.3">
      <c r="A7780">
        <f>-1.274  -1.274  -1.274  -1.273  -1.274  -1.274  -1.275  -1.275  -1.276  -1.276  -1.276</f>
        <v>-14.020999999999999</v>
      </c>
    </row>
    <row r="7781" spans="1:1" x14ac:dyDescent="0.3">
      <c r="A7781">
        <f>-2.27  -2.271  -2.271  -2.271  -2.27  -2.271  -2.271  -2.271  -2.271  -2.271  -2.271</f>
        <v>-24.979000000000003</v>
      </c>
    </row>
    <row r="7782" spans="1:1" x14ac:dyDescent="0.3">
      <c r="A7782">
        <f>-3.058  -3.058  -3.057  -3.057  -3.056  -3.055  -3.056  -3.057  -3.058  -3.06  -3.061</f>
        <v>-33.632999999999996</v>
      </c>
    </row>
    <row r="7783" spans="1:1" x14ac:dyDescent="0.3">
      <c r="A7783">
        <f>-3.22  -3.223  -3.226  -3.229  -3.232  -3.235  -3.238  -3.241  -3.244  -3.247  -3.25</f>
        <v>-35.584999999999994</v>
      </c>
    </row>
    <row r="7785" spans="1:1" x14ac:dyDescent="0.3">
      <c r="A7785" t="s">
        <v>847</v>
      </c>
    </row>
    <row r="7786" spans="1:1" x14ac:dyDescent="0.3">
      <c r="A7786" t="s">
        <v>2750</v>
      </c>
    </row>
    <row r="7787" spans="1:1" x14ac:dyDescent="0.3">
      <c r="A7787" t="s">
        <v>2760</v>
      </c>
    </row>
    <row r="7788" spans="1:1" x14ac:dyDescent="0.3">
      <c r="A7788" t="s">
        <v>2766</v>
      </c>
    </row>
    <row r="7789" spans="1:1" x14ac:dyDescent="0.3">
      <c r="A7789" t="s">
        <v>2767</v>
      </c>
    </row>
    <row r="7790" spans="1:1" x14ac:dyDescent="0.3">
      <c r="A7790" t="s">
        <v>2708</v>
      </c>
    </row>
    <row r="7792" spans="1:1" x14ac:dyDescent="0.3">
      <c r="A7792" t="s">
        <v>848</v>
      </c>
    </row>
    <row r="7793" spans="1:1" x14ac:dyDescent="0.3">
      <c r="A7793" t="s">
        <v>2754</v>
      </c>
    </row>
    <row r="7794" spans="1:1" x14ac:dyDescent="0.3">
      <c r="A7794" t="s">
        <v>2755</v>
      </c>
    </row>
    <row r="7795" spans="1:1" x14ac:dyDescent="0.3">
      <c r="A7795" t="s">
        <v>894</v>
      </c>
    </row>
    <row r="7796" spans="1:1" x14ac:dyDescent="0.3">
      <c r="A7796" t="s">
        <v>2576</v>
      </c>
    </row>
    <row r="7797" spans="1:1" x14ac:dyDescent="0.3">
      <c r="A7797" t="s">
        <v>2577</v>
      </c>
    </row>
    <row r="7799" spans="1:1" x14ac:dyDescent="0.3">
      <c r="A7799" t="s">
        <v>771</v>
      </c>
    </row>
    <row r="7800" spans="1:1" x14ac:dyDescent="0.3">
      <c r="A7800" t="s">
        <v>2578</v>
      </c>
    </row>
    <row r="7801" spans="1:1" x14ac:dyDescent="0.3">
      <c r="A7801" t="s">
        <v>2578</v>
      </c>
    </row>
    <row r="7802" spans="1:1" x14ac:dyDescent="0.3">
      <c r="A7802" t="s">
        <v>2578</v>
      </c>
    </row>
    <row r="7803" spans="1:1" x14ac:dyDescent="0.3">
      <c r="A7803" t="s">
        <v>2578</v>
      </c>
    </row>
    <row r="7804" spans="1:1" x14ac:dyDescent="0.3">
      <c r="A7804" t="s">
        <v>2578</v>
      </c>
    </row>
    <row r="7806" spans="1:1" x14ac:dyDescent="0.3">
      <c r="A7806" t="s">
        <v>656</v>
      </c>
    </row>
    <row r="7807" spans="1:1" x14ac:dyDescent="0.3">
      <c r="A7807" t="s">
        <v>757</v>
      </c>
    </row>
    <row r="7808" spans="1:1" x14ac:dyDescent="0.3">
      <c r="A7808" t="s">
        <v>898</v>
      </c>
    </row>
    <row r="7809" spans="1:1" x14ac:dyDescent="0.3">
      <c r="A7809" t="s">
        <v>899</v>
      </c>
    </row>
    <row r="7810" spans="1:1" x14ac:dyDescent="0.3">
      <c r="A7810" t="s">
        <v>760</v>
      </c>
    </row>
    <row r="7811" spans="1:1" x14ac:dyDescent="0.3">
      <c r="A7811" t="s">
        <v>777</v>
      </c>
    </row>
    <row r="7812" spans="1:1" x14ac:dyDescent="0.3">
      <c r="A7812">
        <f>-3.22 -3.22 -3.22 -3.22 -3.22 -3.22 -3.22 -3.22 -3.22 -3.22 -3.22</f>
        <v>-35.419999999999995</v>
      </c>
    </row>
    <row r="7813" spans="1:1" x14ac:dyDescent="0.3">
      <c r="A7813" t="s">
        <v>846</v>
      </c>
    </row>
    <row r="7814" spans="1:1" x14ac:dyDescent="0.3">
      <c r="A7814">
        <f>-0.274  -0.277  -0.278  -0.278  -0.278  -0.277  -0.277  -0.276  -0.275  -0.274  -0.272</f>
        <v>-3.0360000000000005</v>
      </c>
    </row>
    <row r="7815" spans="1:1" x14ac:dyDescent="0.3">
      <c r="A7815">
        <f>-1.274  -1.274  -1.274  -1.273  -1.274  -1.274  -1.275  -1.275  -1.276  -1.276  -1.276</f>
        <v>-14.020999999999999</v>
      </c>
    </row>
    <row r="7816" spans="1:1" x14ac:dyDescent="0.3">
      <c r="A7816">
        <f>-2.27  -2.271  -2.27  -2.271  -2.271  -2.271  -2.271  -2.271  -2.271  -2.271  -2.271</f>
        <v>-24.979000000000006</v>
      </c>
    </row>
    <row r="7817" spans="1:1" x14ac:dyDescent="0.3">
      <c r="A7817">
        <f>-3.058  -3.058  -3.057  -3.057  -3.056  -3.056  -3.056  -3.056  -3.056  -3.056  -3.056</f>
        <v>-33.622000000000007</v>
      </c>
    </row>
    <row r="7818" spans="1:1" x14ac:dyDescent="0.3">
      <c r="A7818">
        <f>-3.22  -3.22  -3.22  -3.22  -3.22  -3.22  -3.22  -3.22  -3.22  -3.22  -3.22</f>
        <v>-35.419999999999995</v>
      </c>
    </row>
    <row r="7820" spans="1:1" x14ac:dyDescent="0.3">
      <c r="A7820" t="s">
        <v>847</v>
      </c>
    </row>
    <row r="7821" spans="1:1" x14ac:dyDescent="0.3">
      <c r="A7821" t="s">
        <v>2750</v>
      </c>
    </row>
    <row r="7822" spans="1:1" x14ac:dyDescent="0.3">
      <c r="A7822" t="s">
        <v>2768</v>
      </c>
    </row>
    <row r="7823" spans="1:1" x14ac:dyDescent="0.3">
      <c r="A7823" t="s">
        <v>2769</v>
      </c>
    </row>
    <row r="7824" spans="1:1" x14ac:dyDescent="0.3">
      <c r="A7824" t="s">
        <v>2711</v>
      </c>
    </row>
    <row r="7825" spans="1:1" x14ac:dyDescent="0.3">
      <c r="A7825" t="s">
        <v>2770</v>
      </c>
    </row>
    <row r="7827" spans="1:1" x14ac:dyDescent="0.3">
      <c r="A7827" t="s">
        <v>848</v>
      </c>
    </row>
    <row r="7828" spans="1:1" x14ac:dyDescent="0.3">
      <c r="A7828" t="s">
        <v>2754</v>
      </c>
    </row>
    <row r="7829" spans="1:1" x14ac:dyDescent="0.3">
      <c r="A7829" t="s">
        <v>2755</v>
      </c>
    </row>
    <row r="7830" spans="1:1" x14ac:dyDescent="0.3">
      <c r="A7830" t="s">
        <v>894</v>
      </c>
    </row>
    <row r="7831" spans="1:1" x14ac:dyDescent="0.3">
      <c r="A7831" t="s">
        <v>2581</v>
      </c>
    </row>
    <row r="7832" spans="1:1" x14ac:dyDescent="0.3">
      <c r="A7832" t="s">
        <v>2582</v>
      </c>
    </row>
    <row r="7834" spans="1:1" x14ac:dyDescent="0.3">
      <c r="A7834" t="s">
        <v>771</v>
      </c>
    </row>
    <row r="7835" spans="1:1" x14ac:dyDescent="0.3">
      <c r="A7835" t="s">
        <v>2583</v>
      </c>
    </row>
    <row r="7836" spans="1:1" x14ac:dyDescent="0.3">
      <c r="A7836" t="s">
        <v>2583</v>
      </c>
    </row>
    <row r="7837" spans="1:1" x14ac:dyDescent="0.3">
      <c r="A7837" t="s">
        <v>2583</v>
      </c>
    </row>
    <row r="7838" spans="1:1" x14ac:dyDescent="0.3">
      <c r="A7838" t="s">
        <v>2583</v>
      </c>
    </row>
    <row r="7839" spans="1:1" x14ac:dyDescent="0.3">
      <c r="A7839" t="s">
        <v>2583</v>
      </c>
    </row>
    <row r="7841" spans="1:1" x14ac:dyDescent="0.3">
      <c r="A7841" t="s">
        <v>657</v>
      </c>
    </row>
    <row r="7842" spans="1:1" x14ac:dyDescent="0.3">
      <c r="A7842" t="s">
        <v>757</v>
      </c>
    </row>
    <row r="7843" spans="1:1" x14ac:dyDescent="0.3">
      <c r="A7843" t="s">
        <v>898</v>
      </c>
    </row>
    <row r="7844" spans="1:1" x14ac:dyDescent="0.3">
      <c r="A7844" t="s">
        <v>899</v>
      </c>
    </row>
    <row r="7845" spans="1:1" x14ac:dyDescent="0.3">
      <c r="A7845" t="s">
        <v>760</v>
      </c>
    </row>
    <row r="7846" spans="1:1" x14ac:dyDescent="0.3">
      <c r="A7846" t="s">
        <v>778</v>
      </c>
    </row>
    <row r="7847" spans="1:1" x14ac:dyDescent="0.3">
      <c r="A7847">
        <f>-3.22 -3.217 -3.214 -3.211 -3.208 -3.205 -3.202 -3.199 -3.196 -3.193 -3.19</f>
        <v>-35.254999999999995</v>
      </c>
    </row>
    <row r="7848" spans="1:1" x14ac:dyDescent="0.3">
      <c r="A7848" t="s">
        <v>846</v>
      </c>
    </row>
    <row r="7849" spans="1:1" x14ac:dyDescent="0.3">
      <c r="A7849">
        <f>-0.274  -0.277  -0.278  -0.278  -0.278  -0.277  -0.277  -0.276  -0.275  -0.274  -0.272</f>
        <v>-3.0360000000000005</v>
      </c>
    </row>
    <row r="7850" spans="1:1" x14ac:dyDescent="0.3">
      <c r="A7850">
        <f>-1.274  -1.273  -1.274  -1.273  -1.274  -1.274  -1.275  -1.275  -1.276  -1.276  -1.276</f>
        <v>-14.02</v>
      </c>
    </row>
    <row r="7851" spans="1:1" x14ac:dyDescent="0.3">
      <c r="A7851">
        <f>-2.27  -2.271  -2.27  -2.271  -2.271  -2.271  -2.271  -2.271  -2.271  -2.271  -2.271</f>
        <v>-24.979000000000006</v>
      </c>
    </row>
    <row r="7852" spans="1:1" x14ac:dyDescent="0.3">
      <c r="A7852">
        <f>-3.058  -3.058  -3.057  -3.056  -3.057  -3.057  -3.056  -3.055  -3.053  -3.052  -3.05</f>
        <v>-33.609000000000002</v>
      </c>
    </row>
    <row r="7853" spans="1:1" x14ac:dyDescent="0.3">
      <c r="A7853">
        <f>-3.22  -3.217  -3.214  -3.211  -3.208  -3.205  -3.202  -3.199  -3.196  -3.193  -3.19</f>
        <v>-35.254999999999995</v>
      </c>
    </row>
    <row r="7855" spans="1:1" x14ac:dyDescent="0.3">
      <c r="A7855" t="s">
        <v>847</v>
      </c>
    </row>
    <row r="7856" spans="1:1" x14ac:dyDescent="0.3">
      <c r="A7856" t="s">
        <v>2750</v>
      </c>
    </row>
    <row r="7857" spans="1:1" x14ac:dyDescent="0.3">
      <c r="A7857" t="s">
        <v>2758</v>
      </c>
    </row>
    <row r="7858" spans="1:1" x14ac:dyDescent="0.3">
      <c r="A7858" t="s">
        <v>2771</v>
      </c>
    </row>
    <row r="7859" spans="1:1" x14ac:dyDescent="0.3">
      <c r="A7859" t="s">
        <v>2712</v>
      </c>
    </row>
    <row r="7860" spans="1:1" x14ac:dyDescent="0.3">
      <c r="A7860" t="s">
        <v>2772</v>
      </c>
    </row>
    <row r="7862" spans="1:1" x14ac:dyDescent="0.3">
      <c r="A7862" t="s">
        <v>848</v>
      </c>
    </row>
    <row r="7863" spans="1:1" x14ac:dyDescent="0.3">
      <c r="A7863" t="s">
        <v>2754</v>
      </c>
    </row>
    <row r="7864" spans="1:1" x14ac:dyDescent="0.3">
      <c r="A7864" t="s">
        <v>2755</v>
      </c>
    </row>
    <row r="7865" spans="1:1" x14ac:dyDescent="0.3">
      <c r="A7865" t="s">
        <v>894</v>
      </c>
    </row>
    <row r="7866" spans="1:1" x14ac:dyDescent="0.3">
      <c r="A7866" t="s">
        <v>2588</v>
      </c>
    </row>
    <row r="7867" spans="1:1" x14ac:dyDescent="0.3">
      <c r="A7867" t="s">
        <v>2589</v>
      </c>
    </row>
    <row r="7869" spans="1:1" x14ac:dyDescent="0.3">
      <c r="A7869" t="s">
        <v>771</v>
      </c>
    </row>
    <row r="7870" spans="1:1" x14ac:dyDescent="0.3">
      <c r="A7870" t="s">
        <v>2590</v>
      </c>
    </row>
    <row r="7871" spans="1:1" x14ac:dyDescent="0.3">
      <c r="A7871" t="s">
        <v>2590</v>
      </c>
    </row>
    <row r="7872" spans="1:1" x14ac:dyDescent="0.3">
      <c r="A7872" t="s">
        <v>2590</v>
      </c>
    </row>
    <row r="7873" spans="1:1" x14ac:dyDescent="0.3">
      <c r="A7873" t="s">
        <v>2590</v>
      </c>
    </row>
    <row r="7874" spans="1:1" x14ac:dyDescent="0.3">
      <c r="A7874" t="s">
        <v>2590</v>
      </c>
    </row>
    <row r="7876" spans="1:1" x14ac:dyDescent="0.3">
      <c r="A7876" t="s">
        <v>658</v>
      </c>
    </row>
    <row r="7877" spans="1:1" x14ac:dyDescent="0.3">
      <c r="A7877" t="s">
        <v>757</v>
      </c>
    </row>
    <row r="7878" spans="1:1" x14ac:dyDescent="0.3">
      <c r="A7878" t="s">
        <v>898</v>
      </c>
    </row>
    <row r="7879" spans="1:1" x14ac:dyDescent="0.3">
      <c r="A7879" t="s">
        <v>899</v>
      </c>
    </row>
    <row r="7880" spans="1:1" x14ac:dyDescent="0.3">
      <c r="A7880" t="s">
        <v>760</v>
      </c>
    </row>
    <row r="7881" spans="1:1" x14ac:dyDescent="0.3">
      <c r="A7881">
        <f>-3.21 -0.003</f>
        <v>-3.2130000000000001</v>
      </c>
    </row>
    <row r="7882" spans="1:1" x14ac:dyDescent="0.3">
      <c r="A7882">
        <f>-3.21 -3.213 -3.216 -3.219 -3.222 -3.225 -3.228 -3.231 -3.234 -3.237 -3.24</f>
        <v>-35.475000000000009</v>
      </c>
    </row>
    <row r="7883" spans="1:1" x14ac:dyDescent="0.3">
      <c r="A7883" t="s">
        <v>846</v>
      </c>
    </row>
    <row r="7884" spans="1:1" x14ac:dyDescent="0.3">
      <c r="A7884">
        <f>-0.274  -0.276  -0.278  -0.278  -0.278  -0.277  -0.277  -0.276  -0.275  -0.274  -0.272</f>
        <v>-3.0350000000000001</v>
      </c>
    </row>
    <row r="7885" spans="1:1" x14ac:dyDescent="0.3">
      <c r="A7885">
        <f>-1.274  -1.274  -1.274  -1.273  -1.274  -1.274  -1.275  -1.275  -1.276  -1.276  -1.276</f>
        <v>-14.020999999999999</v>
      </c>
    </row>
    <row r="7886" spans="1:1" x14ac:dyDescent="0.3">
      <c r="A7886">
        <f>-2.27  -2.27  -2.27  -2.27  -2.27  -2.271  -2.271  -2.27  -2.27  -2.27  -2.271</f>
        <v>-24.972999999999999</v>
      </c>
    </row>
    <row r="7887" spans="1:1" x14ac:dyDescent="0.3">
      <c r="A7887">
        <f>-3.052  -3.052  -3.051  -3.051  -3.05  -3.049  -3.049  -3.05  -3.052  -3.053  -3.055</f>
        <v>-33.564</v>
      </c>
    </row>
    <row r="7888" spans="1:1" x14ac:dyDescent="0.3">
      <c r="A7888">
        <f>-3.21  -3.213  -3.216  -3.219  -3.222  -3.225  -3.228  -3.231  -3.234  -3.237  -3.24</f>
        <v>-35.475000000000009</v>
      </c>
    </row>
    <row r="7890" spans="1:1" x14ac:dyDescent="0.3">
      <c r="A7890" t="s">
        <v>847</v>
      </c>
    </row>
    <row r="7891" spans="1:1" x14ac:dyDescent="0.3">
      <c r="A7891" t="s">
        <v>2750</v>
      </c>
    </row>
    <row r="7892" spans="1:1" x14ac:dyDescent="0.3">
      <c r="A7892" t="s">
        <v>2760</v>
      </c>
    </row>
    <row r="7893" spans="1:1" x14ac:dyDescent="0.3">
      <c r="A7893" t="s">
        <v>2773</v>
      </c>
    </row>
    <row r="7894" spans="1:1" x14ac:dyDescent="0.3">
      <c r="A7894" t="s">
        <v>2774</v>
      </c>
    </row>
    <row r="7895" spans="1:1" x14ac:dyDescent="0.3">
      <c r="A7895" t="s">
        <v>2775</v>
      </c>
    </row>
    <row r="7897" spans="1:1" x14ac:dyDescent="0.3">
      <c r="A7897" t="s">
        <v>848</v>
      </c>
    </row>
    <row r="7898" spans="1:1" x14ac:dyDescent="0.3">
      <c r="A7898" t="s">
        <v>2754</v>
      </c>
    </row>
    <row r="7899" spans="1:1" x14ac:dyDescent="0.3">
      <c r="A7899" t="s">
        <v>2755</v>
      </c>
    </row>
    <row r="7900" spans="1:1" x14ac:dyDescent="0.3">
      <c r="A7900" t="s">
        <v>894</v>
      </c>
    </row>
    <row r="7901" spans="1:1" x14ac:dyDescent="0.3">
      <c r="A7901" t="s">
        <v>2594</v>
      </c>
    </row>
    <row r="7902" spans="1:1" x14ac:dyDescent="0.3">
      <c r="A7902" t="s">
        <v>2595</v>
      </c>
    </row>
    <row r="7904" spans="1:1" x14ac:dyDescent="0.3">
      <c r="A7904" t="s">
        <v>771</v>
      </c>
    </row>
    <row r="7905" spans="1:1" x14ac:dyDescent="0.3">
      <c r="A7905" t="s">
        <v>2596</v>
      </c>
    </row>
    <row r="7906" spans="1:1" x14ac:dyDescent="0.3">
      <c r="A7906" t="s">
        <v>2596</v>
      </c>
    </row>
    <row r="7907" spans="1:1" x14ac:dyDescent="0.3">
      <c r="A7907" t="s">
        <v>2596</v>
      </c>
    </row>
    <row r="7908" spans="1:1" x14ac:dyDescent="0.3">
      <c r="A7908" t="s">
        <v>2596</v>
      </c>
    </row>
    <row r="7909" spans="1:1" x14ac:dyDescent="0.3">
      <c r="A7909" t="s">
        <v>2596</v>
      </c>
    </row>
    <row r="7911" spans="1:1" x14ac:dyDescent="0.3">
      <c r="A7911" t="s">
        <v>659</v>
      </c>
    </row>
    <row r="7912" spans="1:1" x14ac:dyDescent="0.3">
      <c r="A7912" t="s">
        <v>757</v>
      </c>
    </row>
    <row r="7913" spans="1:1" x14ac:dyDescent="0.3">
      <c r="A7913" t="s">
        <v>898</v>
      </c>
    </row>
    <row r="7914" spans="1:1" x14ac:dyDescent="0.3">
      <c r="A7914" t="s">
        <v>899</v>
      </c>
    </row>
    <row r="7915" spans="1:1" x14ac:dyDescent="0.3">
      <c r="A7915" t="s">
        <v>760</v>
      </c>
    </row>
    <row r="7916" spans="1:1" x14ac:dyDescent="0.3">
      <c r="A7916" t="s">
        <v>779</v>
      </c>
    </row>
    <row r="7917" spans="1:1" x14ac:dyDescent="0.3">
      <c r="A7917">
        <f>-3.21 -3.21 -3.21 -3.21 -3.21 -3.21 -3.21 -3.21 -3.21 -3.21 -3.21</f>
        <v>-35.31</v>
      </c>
    </row>
    <row r="7918" spans="1:1" x14ac:dyDescent="0.3">
      <c r="A7918" t="s">
        <v>846</v>
      </c>
    </row>
    <row r="7919" spans="1:1" x14ac:dyDescent="0.3">
      <c r="A7919">
        <f>-0.274  -0.277  -0.278  -0.278  -0.278  -0.277  -0.277  -0.276  -0.275  -0.274  -0.272</f>
        <v>-3.0360000000000005</v>
      </c>
    </row>
    <row r="7920" spans="1:1" x14ac:dyDescent="0.3">
      <c r="A7920">
        <f>-1.274  -1.274  -1.274  -1.273  -1.274  -1.274  -1.275  -1.275  -1.276  -1.276  -1.276</f>
        <v>-14.020999999999999</v>
      </c>
    </row>
    <row r="7921" spans="1:1" x14ac:dyDescent="0.3">
      <c r="A7921">
        <f>-2.27  -2.27  -2.27  -2.27  -2.27  -2.27  -2.271  -2.27  -2.27  -2.27  -2.271</f>
        <v>-24.971999999999998</v>
      </c>
    </row>
    <row r="7922" spans="1:1" x14ac:dyDescent="0.3">
      <c r="A7922">
        <f>-3.052  -3.052  -3.051  -3.05  -3.05  -3.05  -3.05  -3.05  -3.05  -3.05  -3.05</f>
        <v>-33.555000000000007</v>
      </c>
    </row>
    <row r="7923" spans="1:1" x14ac:dyDescent="0.3">
      <c r="A7923">
        <f>-3.21  -3.21  -3.21  -3.21  -3.21  -3.21  -3.21  -3.21  -3.21  -3.21  -3.21</f>
        <v>-35.31</v>
      </c>
    </row>
    <row r="7925" spans="1:1" x14ac:dyDescent="0.3">
      <c r="A7925" t="s">
        <v>847</v>
      </c>
    </row>
    <row r="7926" spans="1:1" x14ac:dyDescent="0.3">
      <c r="A7926" t="s">
        <v>2750</v>
      </c>
    </row>
    <row r="7927" spans="1:1" x14ac:dyDescent="0.3">
      <c r="A7927" t="s">
        <v>2768</v>
      </c>
    </row>
    <row r="7928" spans="1:1" x14ac:dyDescent="0.3">
      <c r="A7928" t="s">
        <v>2597</v>
      </c>
    </row>
    <row r="7929" spans="1:1" x14ac:dyDescent="0.3">
      <c r="A7929" t="s">
        <v>2598</v>
      </c>
    </row>
    <row r="7930" spans="1:1" x14ac:dyDescent="0.3">
      <c r="A7930" t="s">
        <v>2776</v>
      </c>
    </row>
    <row r="7932" spans="1:1" x14ac:dyDescent="0.3">
      <c r="A7932" t="s">
        <v>848</v>
      </c>
    </row>
    <row r="7933" spans="1:1" x14ac:dyDescent="0.3">
      <c r="A7933" t="s">
        <v>2754</v>
      </c>
    </row>
    <row r="7934" spans="1:1" x14ac:dyDescent="0.3">
      <c r="A7934" t="s">
        <v>2755</v>
      </c>
    </row>
    <row r="7935" spans="1:1" x14ac:dyDescent="0.3">
      <c r="A7935" t="s">
        <v>894</v>
      </c>
    </row>
    <row r="7936" spans="1:1" x14ac:dyDescent="0.3">
      <c r="A7936" t="s">
        <v>2600</v>
      </c>
    </row>
    <row r="7937" spans="1:1" x14ac:dyDescent="0.3">
      <c r="A7937" t="s">
        <v>2601</v>
      </c>
    </row>
    <row r="7939" spans="1:1" x14ac:dyDescent="0.3">
      <c r="A7939" t="s">
        <v>771</v>
      </c>
    </row>
    <row r="7940" spans="1:1" x14ac:dyDescent="0.3">
      <c r="A7940" t="s">
        <v>2247</v>
      </c>
    </row>
    <row r="7941" spans="1:1" x14ac:dyDescent="0.3">
      <c r="A7941" t="s">
        <v>2247</v>
      </c>
    </row>
    <row r="7942" spans="1:1" x14ac:dyDescent="0.3">
      <c r="A7942" t="s">
        <v>2247</v>
      </c>
    </row>
    <row r="7943" spans="1:1" x14ac:dyDescent="0.3">
      <c r="A7943" t="s">
        <v>2247</v>
      </c>
    </row>
    <row r="7944" spans="1:1" x14ac:dyDescent="0.3">
      <c r="A7944" t="s">
        <v>2247</v>
      </c>
    </row>
    <row r="7946" spans="1:1" x14ac:dyDescent="0.3">
      <c r="A7946" t="s">
        <v>660</v>
      </c>
    </row>
    <row r="7947" spans="1:1" x14ac:dyDescent="0.3">
      <c r="A7947" t="s">
        <v>757</v>
      </c>
    </row>
    <row r="7948" spans="1:1" x14ac:dyDescent="0.3">
      <c r="A7948" t="s">
        <v>898</v>
      </c>
    </row>
    <row r="7949" spans="1:1" x14ac:dyDescent="0.3">
      <c r="A7949" t="s">
        <v>899</v>
      </c>
    </row>
    <row r="7950" spans="1:1" x14ac:dyDescent="0.3">
      <c r="A7950" t="s">
        <v>760</v>
      </c>
    </row>
    <row r="7951" spans="1:1" x14ac:dyDescent="0.3">
      <c r="A7951" t="s">
        <v>780</v>
      </c>
    </row>
    <row r="7952" spans="1:1" x14ac:dyDescent="0.3">
      <c r="A7952">
        <f>-3.21 -3.207 -3.204 -3.201 -3.198 -3.195 -3.192 -3.189 -3.186 -3.183 -3.18</f>
        <v>-35.145000000000003</v>
      </c>
    </row>
    <row r="7953" spans="1:1" x14ac:dyDescent="0.3">
      <c r="A7953" t="s">
        <v>846</v>
      </c>
    </row>
    <row r="7954" spans="1:1" x14ac:dyDescent="0.3">
      <c r="A7954">
        <f>-0.274  -0.277  -0.278  -0.278  -0.278  -0.277  -0.277  -0.276  -0.275  -0.274  -0.272</f>
        <v>-3.0360000000000005</v>
      </c>
    </row>
    <row r="7955" spans="1:1" x14ac:dyDescent="0.3">
      <c r="A7955">
        <f>-1.274  -1.273  -1.274  -1.273  -1.274  -1.274  -1.275  -1.275  -1.276  -1.276  -1.276</f>
        <v>-14.02</v>
      </c>
    </row>
    <row r="7956" spans="1:1" x14ac:dyDescent="0.3">
      <c r="A7956">
        <f>-2.27  -2.27  -2.27  -2.27  -2.27  -2.27  -2.271  -2.271  -2.271  -2.27  -2.271</f>
        <v>-24.974</v>
      </c>
    </row>
    <row r="7957" spans="1:1" x14ac:dyDescent="0.3">
      <c r="A7957">
        <f>-3.052  -3.052  -3.051  -3.05  -3.05  -3.051  -3.05  -3.049  -3.047  -3.046  -3.043</f>
        <v>-33.541000000000004</v>
      </c>
    </row>
    <row r="7958" spans="1:1" x14ac:dyDescent="0.3">
      <c r="A7958">
        <f>-3.21  -3.207  -3.204  -3.201  -3.198  -3.195  -3.192  -3.189  -3.186  -3.183  -3.18</f>
        <v>-35.145000000000003</v>
      </c>
    </row>
    <row r="7960" spans="1:1" x14ac:dyDescent="0.3">
      <c r="A7960" t="s">
        <v>847</v>
      </c>
    </row>
    <row r="7961" spans="1:1" x14ac:dyDescent="0.3">
      <c r="A7961" t="s">
        <v>2750</v>
      </c>
    </row>
    <row r="7962" spans="1:1" x14ac:dyDescent="0.3">
      <c r="A7962" t="s">
        <v>2758</v>
      </c>
    </row>
    <row r="7963" spans="1:1" x14ac:dyDescent="0.3">
      <c r="A7963" t="s">
        <v>2777</v>
      </c>
    </row>
    <row r="7964" spans="1:1" x14ac:dyDescent="0.3">
      <c r="A7964" t="s">
        <v>2778</v>
      </c>
    </row>
    <row r="7965" spans="1:1" x14ac:dyDescent="0.3">
      <c r="A7965" t="s">
        <v>2779</v>
      </c>
    </row>
    <row r="7967" spans="1:1" x14ac:dyDescent="0.3">
      <c r="A7967" t="s">
        <v>848</v>
      </c>
    </row>
    <row r="7968" spans="1:1" x14ac:dyDescent="0.3">
      <c r="A7968" t="s">
        <v>2754</v>
      </c>
    </row>
    <row r="7969" spans="1:1" x14ac:dyDescent="0.3">
      <c r="A7969" t="s">
        <v>2755</v>
      </c>
    </row>
    <row r="7970" spans="1:1" x14ac:dyDescent="0.3">
      <c r="A7970" t="s">
        <v>894</v>
      </c>
    </row>
    <row r="7971" spans="1:1" x14ac:dyDescent="0.3">
      <c r="A7971" t="s">
        <v>2605</v>
      </c>
    </row>
    <row r="7972" spans="1:1" x14ac:dyDescent="0.3">
      <c r="A7972" t="s">
        <v>2606</v>
      </c>
    </row>
    <row r="7974" spans="1:1" x14ac:dyDescent="0.3">
      <c r="A7974" t="s">
        <v>771</v>
      </c>
    </row>
    <row r="7975" spans="1:1" x14ac:dyDescent="0.3">
      <c r="A7975" t="s">
        <v>2607</v>
      </c>
    </row>
    <row r="7976" spans="1:1" x14ac:dyDescent="0.3">
      <c r="A7976" t="s">
        <v>2607</v>
      </c>
    </row>
    <row r="7977" spans="1:1" x14ac:dyDescent="0.3">
      <c r="A7977" t="s">
        <v>2607</v>
      </c>
    </row>
    <row r="7978" spans="1:1" x14ac:dyDescent="0.3">
      <c r="A7978" t="s">
        <v>2607</v>
      </c>
    </row>
    <row r="7979" spans="1:1" x14ac:dyDescent="0.3">
      <c r="A7979" t="s">
        <v>2607</v>
      </c>
    </row>
    <row r="7981" spans="1:1" x14ac:dyDescent="0.3">
      <c r="A7981" t="s">
        <v>661</v>
      </c>
    </row>
    <row r="7982" spans="1:1" x14ac:dyDescent="0.3">
      <c r="A7982" t="s">
        <v>757</v>
      </c>
    </row>
    <row r="7983" spans="1:1" x14ac:dyDescent="0.3">
      <c r="A7983" t="s">
        <v>898</v>
      </c>
    </row>
    <row r="7984" spans="1:1" x14ac:dyDescent="0.3">
      <c r="A7984" t="s">
        <v>899</v>
      </c>
    </row>
    <row r="7985" spans="1:1" x14ac:dyDescent="0.3">
      <c r="A7985" t="s">
        <v>760</v>
      </c>
    </row>
    <row r="7986" spans="1:1" x14ac:dyDescent="0.3">
      <c r="A7986">
        <f>-3.2 -0.003</f>
        <v>-3.2030000000000003</v>
      </c>
    </row>
    <row r="7987" spans="1:1" x14ac:dyDescent="0.3">
      <c r="A7987">
        <f>-3.2 -3.203 -3.206 -3.209 -3.212 -3.215 -3.218 -3.221 -3.224 -3.227 -3.23</f>
        <v>-35.364999999999995</v>
      </c>
    </row>
    <row r="7988" spans="1:1" x14ac:dyDescent="0.3">
      <c r="A7988" t="s">
        <v>846</v>
      </c>
    </row>
    <row r="7989" spans="1:1" x14ac:dyDescent="0.3">
      <c r="A7989">
        <f>-0.274  -0.277  -0.278  -0.278  -0.278  -0.277  -0.277  -0.276  -0.275  -0.274  -0.272</f>
        <v>-3.0360000000000005</v>
      </c>
    </row>
    <row r="7990" spans="1:1" x14ac:dyDescent="0.3">
      <c r="A7990">
        <f>-1.274  -1.274  -1.274  -1.273  -1.273  -1.274  -1.275  -1.275  -1.276  -1.276  -1.276</f>
        <v>-14.02</v>
      </c>
    </row>
    <row r="7991" spans="1:1" x14ac:dyDescent="0.3">
      <c r="A7991">
        <f>-2.27  -2.27  -2.27  -2.27  -2.27  -2.27  -2.27  -2.27  -2.27  -2.27  -2.27</f>
        <v>-24.97</v>
      </c>
    </row>
    <row r="7992" spans="1:1" x14ac:dyDescent="0.3">
      <c r="A7992">
        <f>-3.046  -3.046  -3.045  -3.045  -3.043  -3.043  -3.043  -3.045  -3.046  -3.047  -3.049</f>
        <v>-33.498000000000005</v>
      </c>
    </row>
    <row r="7993" spans="1:1" x14ac:dyDescent="0.3">
      <c r="A7993">
        <f>-3.2  -3.203  -3.206  -3.209  -3.212  -3.215  -3.218  -3.221  -3.224  -3.227  -3.23</f>
        <v>-35.364999999999995</v>
      </c>
    </row>
    <row r="7995" spans="1:1" x14ac:dyDescent="0.3">
      <c r="A7995" t="s">
        <v>847</v>
      </c>
    </row>
    <row r="7996" spans="1:1" x14ac:dyDescent="0.3">
      <c r="A7996" t="s">
        <v>2750</v>
      </c>
    </row>
    <row r="7997" spans="1:1" x14ac:dyDescent="0.3">
      <c r="A7997" t="s">
        <v>2780</v>
      </c>
    </row>
    <row r="7998" spans="1:1" x14ac:dyDescent="0.3">
      <c r="A7998" t="s">
        <v>2781</v>
      </c>
    </row>
    <row r="7999" spans="1:1" x14ac:dyDescent="0.3">
      <c r="A7999" t="s">
        <v>2609</v>
      </c>
    </row>
    <row r="8000" spans="1:1" x14ac:dyDescent="0.3">
      <c r="A8000" t="s">
        <v>2782</v>
      </c>
    </row>
    <row r="8002" spans="1:1" x14ac:dyDescent="0.3">
      <c r="A8002" t="s">
        <v>848</v>
      </c>
    </row>
    <row r="8003" spans="1:1" x14ac:dyDescent="0.3">
      <c r="A8003" t="s">
        <v>2754</v>
      </c>
    </row>
    <row r="8004" spans="1:1" x14ac:dyDescent="0.3">
      <c r="A8004" t="s">
        <v>2755</v>
      </c>
    </row>
    <row r="8005" spans="1:1" x14ac:dyDescent="0.3">
      <c r="A8005" t="s">
        <v>894</v>
      </c>
    </row>
    <row r="8006" spans="1:1" x14ac:dyDescent="0.3">
      <c r="A8006" t="s">
        <v>2611</v>
      </c>
    </row>
    <row r="8007" spans="1:1" x14ac:dyDescent="0.3">
      <c r="A8007" t="s">
        <v>2612</v>
      </c>
    </row>
    <row r="8009" spans="1:1" x14ac:dyDescent="0.3">
      <c r="A8009" t="s">
        <v>771</v>
      </c>
    </row>
    <row r="8010" spans="1:1" x14ac:dyDescent="0.3">
      <c r="A8010" t="s">
        <v>2596</v>
      </c>
    </row>
    <row r="8011" spans="1:1" x14ac:dyDescent="0.3">
      <c r="A8011" t="s">
        <v>2596</v>
      </c>
    </row>
    <row r="8012" spans="1:1" x14ac:dyDescent="0.3">
      <c r="A8012" t="s">
        <v>2596</v>
      </c>
    </row>
    <row r="8013" spans="1:1" x14ac:dyDescent="0.3">
      <c r="A8013" t="s">
        <v>2596</v>
      </c>
    </row>
    <row r="8014" spans="1:1" x14ac:dyDescent="0.3">
      <c r="A8014" t="s">
        <v>2596</v>
      </c>
    </row>
    <row r="8016" spans="1:1" x14ac:dyDescent="0.3">
      <c r="A8016" t="s">
        <v>662</v>
      </c>
    </row>
    <row r="8017" spans="1:1" x14ac:dyDescent="0.3">
      <c r="A8017" t="s">
        <v>757</v>
      </c>
    </row>
    <row r="8018" spans="1:1" x14ac:dyDescent="0.3">
      <c r="A8018" t="s">
        <v>898</v>
      </c>
    </row>
    <row r="8019" spans="1:1" x14ac:dyDescent="0.3">
      <c r="A8019" t="s">
        <v>899</v>
      </c>
    </row>
    <row r="8020" spans="1:1" x14ac:dyDescent="0.3">
      <c r="A8020" t="s">
        <v>760</v>
      </c>
    </row>
    <row r="8021" spans="1:1" x14ac:dyDescent="0.3">
      <c r="A8021" t="s">
        <v>781</v>
      </c>
    </row>
    <row r="8022" spans="1:1" x14ac:dyDescent="0.3">
      <c r="A8022">
        <f>-3.2 -3.2 -3.2 -3.2 -3.2 -3.2 -3.2 -3.2 -3.2 -3.2 -3.2</f>
        <v>-35.199999999999996</v>
      </c>
    </row>
    <row r="8023" spans="1:1" x14ac:dyDescent="0.3">
      <c r="A8023" t="s">
        <v>846</v>
      </c>
    </row>
    <row r="8024" spans="1:1" x14ac:dyDescent="0.3">
      <c r="A8024">
        <f>-0.274  -0.277  -0.278  -0.278  -0.278  -0.277  -0.277  -0.276  -0.275  -0.274  -0.272</f>
        <v>-3.0360000000000005</v>
      </c>
    </row>
    <row r="8025" spans="1:1" x14ac:dyDescent="0.3">
      <c r="A8025">
        <f>-1.274  -1.274  -1.274  -1.273  -1.274  -1.274  -1.275  -1.275  -1.276  -1.276  -1.276</f>
        <v>-14.020999999999999</v>
      </c>
    </row>
    <row r="8026" spans="1:1" x14ac:dyDescent="0.3">
      <c r="A8026">
        <f>-2.27  -2.27  -2.27  -2.27  -2.27  -2.27  -2.27  -2.27  -2.27  -2.27  -2.27</f>
        <v>-24.97</v>
      </c>
    </row>
    <row r="8027" spans="1:1" x14ac:dyDescent="0.3">
      <c r="A8027">
        <f>-3.046  -3.046  -3.045  -3.044  -3.044  -3.044  -3.044  -3.044  -3.044  -3.044  -3.044</f>
        <v>-33.489000000000004</v>
      </c>
    </row>
    <row r="8028" spans="1:1" x14ac:dyDescent="0.3">
      <c r="A8028">
        <f>-3.2  -3.2  -3.2  -3.2  -3.2  -3.2  -3.2  -3.2  -3.2  -3.2  -3.2</f>
        <v>-35.199999999999996</v>
      </c>
    </row>
    <row r="8030" spans="1:1" x14ac:dyDescent="0.3">
      <c r="A8030" t="s">
        <v>847</v>
      </c>
    </row>
    <row r="8031" spans="1:1" x14ac:dyDescent="0.3">
      <c r="A8031" t="s">
        <v>2750</v>
      </c>
    </row>
    <row r="8032" spans="1:1" x14ac:dyDescent="0.3">
      <c r="A8032" t="s">
        <v>2756</v>
      </c>
    </row>
    <row r="8033" spans="1:1" x14ac:dyDescent="0.3">
      <c r="A8033" t="s">
        <v>2783</v>
      </c>
    </row>
    <row r="8034" spans="1:1" x14ac:dyDescent="0.3">
      <c r="A8034" t="s">
        <v>2722</v>
      </c>
    </row>
    <row r="8035" spans="1:1" x14ac:dyDescent="0.3">
      <c r="A8035" t="s">
        <v>2727</v>
      </c>
    </row>
    <row r="8037" spans="1:1" x14ac:dyDescent="0.3">
      <c r="A8037" t="s">
        <v>848</v>
      </c>
    </row>
    <row r="8038" spans="1:1" x14ac:dyDescent="0.3">
      <c r="A8038" t="s">
        <v>2754</v>
      </c>
    </row>
    <row r="8039" spans="1:1" x14ac:dyDescent="0.3">
      <c r="A8039" t="s">
        <v>2755</v>
      </c>
    </row>
    <row r="8040" spans="1:1" x14ac:dyDescent="0.3">
      <c r="A8040" t="s">
        <v>894</v>
      </c>
    </row>
    <row r="8041" spans="1:1" x14ac:dyDescent="0.3">
      <c r="A8041" t="s">
        <v>2616</v>
      </c>
    </row>
    <row r="8042" spans="1:1" x14ac:dyDescent="0.3">
      <c r="A8042" t="s">
        <v>2617</v>
      </c>
    </row>
    <row r="8044" spans="1:1" x14ac:dyDescent="0.3">
      <c r="A8044" t="s">
        <v>771</v>
      </c>
    </row>
    <row r="8045" spans="1:1" x14ac:dyDescent="0.3">
      <c r="A8045" t="s">
        <v>2618</v>
      </c>
    </row>
    <row r="8046" spans="1:1" x14ac:dyDescent="0.3">
      <c r="A8046" t="s">
        <v>2618</v>
      </c>
    </row>
    <row r="8047" spans="1:1" x14ac:dyDescent="0.3">
      <c r="A8047" t="s">
        <v>2618</v>
      </c>
    </row>
    <row r="8048" spans="1:1" x14ac:dyDescent="0.3">
      <c r="A8048" t="s">
        <v>2618</v>
      </c>
    </row>
    <row r="8049" spans="1:1" x14ac:dyDescent="0.3">
      <c r="A8049" t="s">
        <v>2618</v>
      </c>
    </row>
    <row r="8051" spans="1:1" x14ac:dyDescent="0.3">
      <c r="A8051" t="s">
        <v>663</v>
      </c>
    </row>
    <row r="8052" spans="1:1" x14ac:dyDescent="0.3">
      <c r="A8052" t="s">
        <v>757</v>
      </c>
    </row>
    <row r="8053" spans="1:1" x14ac:dyDescent="0.3">
      <c r="A8053" t="s">
        <v>898</v>
      </c>
    </row>
    <row r="8054" spans="1:1" x14ac:dyDescent="0.3">
      <c r="A8054" t="s">
        <v>899</v>
      </c>
    </row>
    <row r="8055" spans="1:1" x14ac:dyDescent="0.3">
      <c r="A8055" t="s">
        <v>760</v>
      </c>
    </row>
    <row r="8056" spans="1:1" x14ac:dyDescent="0.3">
      <c r="A8056" t="s">
        <v>782</v>
      </c>
    </row>
    <row r="8057" spans="1:1" x14ac:dyDescent="0.3">
      <c r="A8057">
        <f>-3.2 -3.197 -3.194 -3.191 -3.188 -3.185 -3.182 -3.179 -3.176 -3.173 -3.17</f>
        <v>-35.035000000000004</v>
      </c>
    </row>
    <row r="8058" spans="1:1" x14ac:dyDescent="0.3">
      <c r="A8058" t="s">
        <v>846</v>
      </c>
    </row>
    <row r="8059" spans="1:1" x14ac:dyDescent="0.3">
      <c r="A8059">
        <f>-0.274  -0.277  -0.278  -0.278  -0.278  -0.277  -0.277  -0.276  -0.275  -0.274  -0.272</f>
        <v>-3.0360000000000005</v>
      </c>
    </row>
    <row r="8060" spans="1:1" x14ac:dyDescent="0.3">
      <c r="A8060">
        <f>-1.274  -1.273  -1.274  -1.273  -1.274  -1.274  -1.275  -1.275  -1.276  -1.276  -1.276</f>
        <v>-14.02</v>
      </c>
    </row>
    <row r="8061" spans="1:1" x14ac:dyDescent="0.3">
      <c r="A8061">
        <f>-2.27  -2.27  -2.27  -2.27  -2.27  -2.27  -2.27  -2.27  -2.27  -2.27  -2.27</f>
        <v>-24.97</v>
      </c>
    </row>
    <row r="8062" spans="1:1" x14ac:dyDescent="0.3">
      <c r="A8062">
        <f>-3.046  -3.046  -3.045  -3.044  -3.045  -3.045  -3.044  -3.043  -3.041  -3.039  -3.037</f>
        <v>-33.475000000000001</v>
      </c>
    </row>
    <row r="8063" spans="1:1" x14ac:dyDescent="0.3">
      <c r="A8063">
        <f>-3.2  -3.197  -3.194  -3.191  -3.188  -3.185  -3.182  -3.179  -3.176  -3.173  -3.17</f>
        <v>-35.035000000000004</v>
      </c>
    </row>
    <row r="8065" spans="1:1" x14ac:dyDescent="0.3">
      <c r="A8065" t="s">
        <v>847</v>
      </c>
    </row>
    <row r="8066" spans="1:1" x14ac:dyDescent="0.3">
      <c r="A8066" t="s">
        <v>2750</v>
      </c>
    </row>
    <row r="8067" spans="1:1" x14ac:dyDescent="0.3">
      <c r="A8067" t="s">
        <v>2758</v>
      </c>
    </row>
    <row r="8068" spans="1:1" x14ac:dyDescent="0.3">
      <c r="A8068" t="s">
        <v>2784</v>
      </c>
    </row>
    <row r="8069" spans="1:1" x14ac:dyDescent="0.3">
      <c r="A8069" t="s">
        <v>2785</v>
      </c>
    </row>
    <row r="8070" spans="1:1" x14ac:dyDescent="0.3">
      <c r="A8070" t="s">
        <v>2786</v>
      </c>
    </row>
    <row r="8072" spans="1:1" x14ac:dyDescent="0.3">
      <c r="A8072" t="s">
        <v>848</v>
      </c>
    </row>
    <row r="8073" spans="1:1" x14ac:dyDescent="0.3">
      <c r="A8073" t="s">
        <v>2754</v>
      </c>
    </row>
    <row r="8074" spans="1:1" x14ac:dyDescent="0.3">
      <c r="A8074" t="s">
        <v>2755</v>
      </c>
    </row>
    <row r="8075" spans="1:1" x14ac:dyDescent="0.3">
      <c r="A8075" t="s">
        <v>894</v>
      </c>
    </row>
    <row r="8076" spans="1:1" x14ac:dyDescent="0.3">
      <c r="A8076" t="s">
        <v>2622</v>
      </c>
    </row>
    <row r="8077" spans="1:1" x14ac:dyDescent="0.3">
      <c r="A8077" t="s">
        <v>2623</v>
      </c>
    </row>
    <row r="8079" spans="1:1" x14ac:dyDescent="0.3">
      <c r="A8079" t="s">
        <v>771</v>
      </c>
    </row>
    <row r="8080" spans="1:1" x14ac:dyDescent="0.3">
      <c r="A8080" t="s">
        <v>2624</v>
      </c>
    </row>
    <row r="8081" spans="1:1" x14ac:dyDescent="0.3">
      <c r="A8081" t="s">
        <v>2624</v>
      </c>
    </row>
    <row r="8082" spans="1:1" x14ac:dyDescent="0.3">
      <c r="A8082" t="s">
        <v>2624</v>
      </c>
    </row>
    <row r="8083" spans="1:1" x14ac:dyDescent="0.3">
      <c r="A8083" t="s">
        <v>2624</v>
      </c>
    </row>
    <row r="8084" spans="1:1" x14ac:dyDescent="0.3">
      <c r="A8084" t="s">
        <v>2624</v>
      </c>
    </row>
    <row r="8086" spans="1:1" x14ac:dyDescent="0.3">
      <c r="A8086" t="s">
        <v>664</v>
      </c>
    </row>
    <row r="8087" spans="1:1" x14ac:dyDescent="0.3">
      <c r="A8087" t="s">
        <v>757</v>
      </c>
    </row>
    <row r="8088" spans="1:1" x14ac:dyDescent="0.3">
      <c r="A8088" t="s">
        <v>898</v>
      </c>
    </row>
    <row r="8089" spans="1:1" x14ac:dyDescent="0.3">
      <c r="A8089" t="s">
        <v>899</v>
      </c>
    </row>
    <row r="8090" spans="1:1" x14ac:dyDescent="0.3">
      <c r="A8090" t="s">
        <v>760</v>
      </c>
    </row>
    <row r="8091" spans="1:1" x14ac:dyDescent="0.3">
      <c r="A8091">
        <f>-3.19 -0.003</f>
        <v>-3.1930000000000001</v>
      </c>
    </row>
    <row r="8092" spans="1:1" x14ac:dyDescent="0.3">
      <c r="A8092">
        <f>-3.19 -3.193 -3.196 -3.199 -3.202 -3.205 -3.208 -3.211 -3.214 -3.217 -3.22</f>
        <v>-35.254999999999995</v>
      </c>
    </row>
    <row r="8093" spans="1:1" x14ac:dyDescent="0.3">
      <c r="A8093" t="s">
        <v>846</v>
      </c>
    </row>
    <row r="8094" spans="1:1" x14ac:dyDescent="0.3">
      <c r="A8094">
        <f>-0.274  -0.276  -0.278  -0.278  -0.278  -0.277  -0.277  -0.276  -0.275  -0.274  -0.272</f>
        <v>-3.0350000000000001</v>
      </c>
    </row>
    <row r="8095" spans="1:1" x14ac:dyDescent="0.3">
      <c r="A8095">
        <f>-1.274  -1.274  -1.274  -1.273  -1.274  -1.274  -1.275  -1.275  -1.276  -1.276  -1.276</f>
        <v>-14.020999999999999</v>
      </c>
    </row>
    <row r="8096" spans="1:1" x14ac:dyDescent="0.3">
      <c r="A8096">
        <f>-2.27  -2.27  -2.27  -2.27  -2.27  -2.27  -2.27  -2.27  -2.27  -2.27  -2.27</f>
        <v>-24.97</v>
      </c>
    </row>
    <row r="8097" spans="1:1" x14ac:dyDescent="0.3">
      <c r="A8097">
        <f>-3.039  -3.039  -3.039  -3.038  -3.037  -3.036  -3.037  -3.038  -3.04  -3.041  -3.043</f>
        <v>-33.427</v>
      </c>
    </row>
    <row r="8098" spans="1:1" x14ac:dyDescent="0.3">
      <c r="A8098">
        <f>-3.19  -3.193  -3.196  -3.199  -3.202  -3.205  -3.208  -3.211  -3.214  -3.217  -3.22</f>
        <v>-35.254999999999995</v>
      </c>
    </row>
    <row r="8100" spans="1:1" x14ac:dyDescent="0.3">
      <c r="A8100" t="s">
        <v>847</v>
      </c>
    </row>
    <row r="8101" spans="1:1" x14ac:dyDescent="0.3">
      <c r="A8101" t="s">
        <v>2750</v>
      </c>
    </row>
    <row r="8102" spans="1:1" x14ac:dyDescent="0.3">
      <c r="A8102" t="s">
        <v>2751</v>
      </c>
    </row>
    <row r="8103" spans="1:1" x14ac:dyDescent="0.3">
      <c r="A8103" t="s">
        <v>2787</v>
      </c>
    </row>
    <row r="8104" spans="1:1" x14ac:dyDescent="0.3">
      <c r="A8104" t="s">
        <v>2788</v>
      </c>
    </row>
    <row r="8105" spans="1:1" x14ac:dyDescent="0.3">
      <c r="A8105" t="s">
        <v>2725</v>
      </c>
    </row>
    <row r="8107" spans="1:1" x14ac:dyDescent="0.3">
      <c r="A8107" t="s">
        <v>848</v>
      </c>
    </row>
    <row r="8108" spans="1:1" x14ac:dyDescent="0.3">
      <c r="A8108" t="s">
        <v>2754</v>
      </c>
    </row>
    <row r="8109" spans="1:1" x14ac:dyDescent="0.3">
      <c r="A8109" t="s">
        <v>2755</v>
      </c>
    </row>
    <row r="8110" spans="1:1" x14ac:dyDescent="0.3">
      <c r="A8110" t="s">
        <v>894</v>
      </c>
    </row>
    <row r="8111" spans="1:1" x14ac:dyDescent="0.3">
      <c r="A8111" t="s">
        <v>2628</v>
      </c>
    </row>
    <row r="8112" spans="1:1" x14ac:dyDescent="0.3">
      <c r="A8112" t="s">
        <v>2629</v>
      </c>
    </row>
    <row r="8114" spans="1:1" x14ac:dyDescent="0.3">
      <c r="A8114" t="s">
        <v>771</v>
      </c>
    </row>
    <row r="8115" spans="1:1" x14ac:dyDescent="0.3">
      <c r="A8115" t="s">
        <v>2630</v>
      </c>
    </row>
    <row r="8116" spans="1:1" x14ac:dyDescent="0.3">
      <c r="A8116" t="s">
        <v>2630</v>
      </c>
    </row>
    <row r="8117" spans="1:1" x14ac:dyDescent="0.3">
      <c r="A8117" t="s">
        <v>2630</v>
      </c>
    </row>
    <row r="8118" spans="1:1" x14ac:dyDescent="0.3">
      <c r="A8118" t="s">
        <v>2630</v>
      </c>
    </row>
    <row r="8119" spans="1:1" x14ac:dyDescent="0.3">
      <c r="A8119" t="s">
        <v>2630</v>
      </c>
    </row>
    <row r="8121" spans="1:1" x14ac:dyDescent="0.3">
      <c r="A8121" t="s">
        <v>665</v>
      </c>
    </row>
    <row r="8122" spans="1:1" x14ac:dyDescent="0.3">
      <c r="A8122" t="s">
        <v>757</v>
      </c>
    </row>
    <row r="8123" spans="1:1" x14ac:dyDescent="0.3">
      <c r="A8123" t="s">
        <v>898</v>
      </c>
    </row>
    <row r="8124" spans="1:1" x14ac:dyDescent="0.3">
      <c r="A8124" t="s">
        <v>899</v>
      </c>
    </row>
    <row r="8125" spans="1:1" x14ac:dyDescent="0.3">
      <c r="A8125" t="s">
        <v>760</v>
      </c>
    </row>
    <row r="8126" spans="1:1" x14ac:dyDescent="0.3">
      <c r="A8126" t="s">
        <v>783</v>
      </c>
    </row>
    <row r="8127" spans="1:1" x14ac:dyDescent="0.3">
      <c r="A8127">
        <f>-3.19 -3.19 -3.19 -3.19 -3.19 -3.19 -3.19 -3.19 -3.19 -3.19 -3.19</f>
        <v>-35.090000000000003</v>
      </c>
    </row>
    <row r="8128" spans="1:1" x14ac:dyDescent="0.3">
      <c r="A8128" t="s">
        <v>846</v>
      </c>
    </row>
    <row r="8129" spans="1:1" x14ac:dyDescent="0.3">
      <c r="A8129">
        <f>-0.274  -0.277  -0.278  -0.278  -0.278  -0.277  -0.277  -0.276  -0.275  -0.274  -0.272</f>
        <v>-3.0360000000000005</v>
      </c>
    </row>
    <row r="8130" spans="1:1" x14ac:dyDescent="0.3">
      <c r="A8130">
        <f>-1.274  -1.273  -1.274  -1.273  -1.274  -1.274  -1.275  -1.275  -1.276  -1.276  -1.276</f>
        <v>-14.02</v>
      </c>
    </row>
    <row r="8131" spans="1:1" x14ac:dyDescent="0.3">
      <c r="A8131">
        <f>-2.27  -2.27  -2.27  -2.27  -2.27  -2.27  -2.27  -2.27  -2.27  -2.27  -2.27</f>
        <v>-24.97</v>
      </c>
    </row>
    <row r="8132" spans="1:1" x14ac:dyDescent="0.3">
      <c r="A8132">
        <f>-3.039  -3.039  -3.039  -3.038  -3.038  -3.037  -3.037  -3.037  -3.037  -3.037  -3.037</f>
        <v>-33.414999999999999</v>
      </c>
    </row>
    <row r="8133" spans="1:1" x14ac:dyDescent="0.3">
      <c r="A8133">
        <f>-3.19  -3.19  -3.19  -3.19  -3.19  -3.19  -3.19  -3.19  -3.19  -3.19  -3.19</f>
        <v>-35.090000000000003</v>
      </c>
    </row>
    <row r="8135" spans="1:1" x14ac:dyDescent="0.3">
      <c r="A8135" t="s">
        <v>847</v>
      </c>
    </row>
    <row r="8136" spans="1:1" x14ac:dyDescent="0.3">
      <c r="A8136" t="s">
        <v>2750</v>
      </c>
    </row>
    <row r="8137" spans="1:1" x14ac:dyDescent="0.3">
      <c r="A8137" t="s">
        <v>2789</v>
      </c>
    </row>
    <row r="8138" spans="1:1" x14ac:dyDescent="0.3">
      <c r="A8138" t="s">
        <v>2726</v>
      </c>
    </row>
    <row r="8139" spans="1:1" x14ac:dyDescent="0.3">
      <c r="A8139" t="s">
        <v>2632</v>
      </c>
    </row>
    <row r="8140" spans="1:1" x14ac:dyDescent="0.3">
      <c r="A8140" t="s">
        <v>2727</v>
      </c>
    </row>
    <row r="8142" spans="1:1" x14ac:dyDescent="0.3">
      <c r="A8142" t="s">
        <v>848</v>
      </c>
    </row>
    <row r="8143" spans="1:1" x14ac:dyDescent="0.3">
      <c r="A8143" t="s">
        <v>2754</v>
      </c>
    </row>
    <row r="8144" spans="1:1" x14ac:dyDescent="0.3">
      <c r="A8144" t="s">
        <v>2755</v>
      </c>
    </row>
    <row r="8145" spans="1:1" x14ac:dyDescent="0.3">
      <c r="A8145" t="s">
        <v>894</v>
      </c>
    </row>
    <row r="8146" spans="1:1" x14ac:dyDescent="0.3">
      <c r="A8146" t="s">
        <v>2634</v>
      </c>
    </row>
    <row r="8147" spans="1:1" x14ac:dyDescent="0.3">
      <c r="A8147" t="s">
        <v>2635</v>
      </c>
    </row>
    <row r="8149" spans="1:1" x14ac:dyDescent="0.3">
      <c r="A8149" t="s">
        <v>771</v>
      </c>
    </row>
    <row r="8150" spans="1:1" x14ac:dyDescent="0.3">
      <c r="A8150" t="s">
        <v>2254</v>
      </c>
    </row>
    <row r="8151" spans="1:1" x14ac:dyDescent="0.3">
      <c r="A8151" t="s">
        <v>2254</v>
      </c>
    </row>
    <row r="8152" spans="1:1" x14ac:dyDescent="0.3">
      <c r="A8152" t="s">
        <v>2254</v>
      </c>
    </row>
    <row r="8153" spans="1:1" x14ac:dyDescent="0.3">
      <c r="A8153" t="s">
        <v>2254</v>
      </c>
    </row>
    <row r="8154" spans="1:1" x14ac:dyDescent="0.3">
      <c r="A8154" t="s">
        <v>2254</v>
      </c>
    </row>
    <row r="8156" spans="1:1" x14ac:dyDescent="0.3">
      <c r="A8156" t="s">
        <v>666</v>
      </c>
    </row>
    <row r="8157" spans="1:1" x14ac:dyDescent="0.3">
      <c r="A8157" t="s">
        <v>757</v>
      </c>
    </row>
    <row r="8158" spans="1:1" x14ac:dyDescent="0.3">
      <c r="A8158" t="s">
        <v>898</v>
      </c>
    </row>
    <row r="8159" spans="1:1" x14ac:dyDescent="0.3">
      <c r="A8159" t="s">
        <v>899</v>
      </c>
    </row>
    <row r="8160" spans="1:1" x14ac:dyDescent="0.3">
      <c r="A8160" t="s">
        <v>760</v>
      </c>
    </row>
    <row r="8161" spans="1:1" x14ac:dyDescent="0.3">
      <c r="A8161" t="s">
        <v>784</v>
      </c>
    </row>
    <row r="8162" spans="1:1" x14ac:dyDescent="0.3">
      <c r="A8162">
        <f>-3.19 -3.187 -3.184 -3.181 -3.178 -3.175 -3.172 -3.169 -3.166 -3.163 -3.16</f>
        <v>-34.925000000000004</v>
      </c>
    </row>
    <row r="8163" spans="1:1" x14ac:dyDescent="0.3">
      <c r="A8163" t="s">
        <v>846</v>
      </c>
    </row>
    <row r="8164" spans="1:1" x14ac:dyDescent="0.3">
      <c r="A8164">
        <f>-0.274  -0.277  -0.278  -0.278  -0.278  -0.277  -0.277  -0.276  -0.275  -0.274  -0.272</f>
        <v>-3.0360000000000005</v>
      </c>
    </row>
    <row r="8165" spans="1:1" x14ac:dyDescent="0.3">
      <c r="A8165">
        <f>-1.274  -1.273  -1.274  -1.273  -1.274  -1.274  -1.275  -1.275  -1.276  -1.276  -1.276</f>
        <v>-14.02</v>
      </c>
    </row>
    <row r="8166" spans="1:1" x14ac:dyDescent="0.3">
      <c r="A8166">
        <f>-2.27  -2.27  -2.27  -2.27  -2.27  -2.27  -2.27  -2.27  -2.27  -2.27  -2.27</f>
        <v>-24.97</v>
      </c>
    </row>
    <row r="8167" spans="1:1" x14ac:dyDescent="0.3">
      <c r="A8167">
        <f>-3.039  -3.04  -3.039  -3.038  -3.038  -3.038  -3.038  -3.036  -3.035  -3.033  -3.031</f>
        <v>-33.405000000000001</v>
      </c>
    </row>
    <row r="8168" spans="1:1" x14ac:dyDescent="0.3">
      <c r="A8168">
        <f>-3.19  -3.187  -3.184  -3.181  -3.178  -3.175  -3.172  -3.169  -3.166  -3.163  -3.16</f>
        <v>-34.925000000000004</v>
      </c>
    </row>
    <row r="8170" spans="1:1" x14ac:dyDescent="0.3">
      <c r="A8170" t="s">
        <v>847</v>
      </c>
    </row>
    <row r="8171" spans="1:1" x14ac:dyDescent="0.3">
      <c r="A8171" t="s">
        <v>2750</v>
      </c>
    </row>
    <row r="8172" spans="1:1" x14ac:dyDescent="0.3">
      <c r="A8172" t="s">
        <v>2758</v>
      </c>
    </row>
    <row r="8173" spans="1:1" x14ac:dyDescent="0.3">
      <c r="A8173" t="s">
        <v>2790</v>
      </c>
    </row>
    <row r="8174" spans="1:1" x14ac:dyDescent="0.3">
      <c r="A8174" t="s">
        <v>2791</v>
      </c>
    </row>
    <row r="8175" spans="1:1" x14ac:dyDescent="0.3">
      <c r="A8175" t="s">
        <v>2792</v>
      </c>
    </row>
    <row r="8177" spans="1:1" x14ac:dyDescent="0.3">
      <c r="A8177" t="s">
        <v>848</v>
      </c>
    </row>
    <row r="8178" spans="1:1" x14ac:dyDescent="0.3">
      <c r="A8178" t="s">
        <v>2754</v>
      </c>
    </row>
    <row r="8179" spans="1:1" x14ac:dyDescent="0.3">
      <c r="A8179" t="s">
        <v>2755</v>
      </c>
    </row>
    <row r="8180" spans="1:1" x14ac:dyDescent="0.3">
      <c r="A8180" t="s">
        <v>894</v>
      </c>
    </row>
    <row r="8181" spans="1:1" x14ac:dyDescent="0.3">
      <c r="A8181" t="s">
        <v>2640</v>
      </c>
    </row>
    <row r="8182" spans="1:1" x14ac:dyDescent="0.3">
      <c r="A8182" t="s">
        <v>2641</v>
      </c>
    </row>
    <row r="8184" spans="1:1" x14ac:dyDescent="0.3">
      <c r="A8184" t="s">
        <v>771</v>
      </c>
    </row>
    <row r="8185" spans="1:1" x14ac:dyDescent="0.3">
      <c r="A8185" t="s">
        <v>2642</v>
      </c>
    </row>
    <row r="8186" spans="1:1" x14ac:dyDescent="0.3">
      <c r="A8186" t="s">
        <v>2642</v>
      </c>
    </row>
    <row r="8187" spans="1:1" x14ac:dyDescent="0.3">
      <c r="A8187" t="s">
        <v>2642</v>
      </c>
    </row>
    <row r="8188" spans="1:1" x14ac:dyDescent="0.3">
      <c r="A8188" t="s">
        <v>2642</v>
      </c>
    </row>
    <row r="8189" spans="1:1" x14ac:dyDescent="0.3">
      <c r="A8189" t="s">
        <v>2642</v>
      </c>
    </row>
    <row r="8191" spans="1:1" x14ac:dyDescent="0.3">
      <c r="A8191" t="s">
        <v>667</v>
      </c>
    </row>
    <row r="8192" spans="1:1" x14ac:dyDescent="0.3">
      <c r="A8192" t="s">
        <v>757</v>
      </c>
    </row>
    <row r="8193" spans="1:1" x14ac:dyDescent="0.3">
      <c r="A8193" t="s">
        <v>898</v>
      </c>
    </row>
    <row r="8194" spans="1:1" x14ac:dyDescent="0.3">
      <c r="A8194" t="s">
        <v>899</v>
      </c>
    </row>
    <row r="8195" spans="1:1" x14ac:dyDescent="0.3">
      <c r="A8195" t="s">
        <v>760</v>
      </c>
    </row>
    <row r="8196" spans="1:1" x14ac:dyDescent="0.3">
      <c r="A8196">
        <f>-3.18 -0.003</f>
        <v>-3.1830000000000003</v>
      </c>
    </row>
    <row r="8197" spans="1:1" x14ac:dyDescent="0.3">
      <c r="A8197">
        <f>-3.18 -3.183 -3.186 -3.189 -3.192 -3.195 -3.198 -3.201 -3.204 -3.207 -3.21</f>
        <v>-35.145000000000003</v>
      </c>
    </row>
    <row r="8198" spans="1:1" x14ac:dyDescent="0.3">
      <c r="A8198" t="s">
        <v>846</v>
      </c>
    </row>
    <row r="8199" spans="1:1" x14ac:dyDescent="0.3">
      <c r="A8199">
        <f>-0.274  -0.276  -0.278  -0.278  -0.278  -0.277  -0.277  -0.276  -0.275  -0.274  -0.272</f>
        <v>-3.0350000000000001</v>
      </c>
    </row>
    <row r="8200" spans="1:1" x14ac:dyDescent="0.3">
      <c r="A8200">
        <f>-1.274  -1.274  -1.274  -1.273  -1.273  -1.274  -1.275  -1.275  -1.276  -1.276  -1.276</f>
        <v>-14.02</v>
      </c>
    </row>
    <row r="8201" spans="1:1" x14ac:dyDescent="0.3">
      <c r="A8201">
        <f>-2.27  -2.27  -2.27  -2.27  -2.27  -2.27  -2.27  -2.27  -2.27  -2.27  -2.27</f>
        <v>-24.97</v>
      </c>
    </row>
    <row r="8202" spans="1:1" x14ac:dyDescent="0.3">
      <c r="A8202">
        <f>-3.033  -3.033  -3.032  -3.032  -3.031  -3.03  -3.031  -3.032  -3.034  -3.035  -3.037</f>
        <v>-33.36</v>
      </c>
    </row>
    <row r="8203" spans="1:1" x14ac:dyDescent="0.3">
      <c r="A8203">
        <f>-3.18  -3.183  -3.186  -3.189  -3.192  -3.195  -3.198  -3.201  -3.204  -3.207  -3.21</f>
        <v>-35.145000000000003</v>
      </c>
    </row>
    <row r="8205" spans="1:1" x14ac:dyDescent="0.3">
      <c r="A8205" t="s">
        <v>847</v>
      </c>
    </row>
    <row r="8206" spans="1:1" x14ac:dyDescent="0.3">
      <c r="A8206" t="s">
        <v>2750</v>
      </c>
    </row>
    <row r="8207" spans="1:1" x14ac:dyDescent="0.3">
      <c r="A8207" t="s">
        <v>2760</v>
      </c>
    </row>
    <row r="8208" spans="1:1" x14ac:dyDescent="0.3">
      <c r="A8208" t="s">
        <v>2793</v>
      </c>
    </row>
    <row r="8209" spans="1:1" x14ac:dyDescent="0.3">
      <c r="A8209" t="s">
        <v>2644</v>
      </c>
    </row>
    <row r="8210" spans="1:1" x14ac:dyDescent="0.3">
      <c r="A8210" t="s">
        <v>2794</v>
      </c>
    </row>
    <row r="8212" spans="1:1" x14ac:dyDescent="0.3">
      <c r="A8212" t="s">
        <v>848</v>
      </c>
    </row>
    <row r="8213" spans="1:1" x14ac:dyDescent="0.3">
      <c r="A8213" t="s">
        <v>2754</v>
      </c>
    </row>
    <row r="8214" spans="1:1" x14ac:dyDescent="0.3">
      <c r="A8214" t="s">
        <v>893</v>
      </c>
    </row>
    <row r="8215" spans="1:1" x14ac:dyDescent="0.3">
      <c r="A8215" t="s">
        <v>894</v>
      </c>
    </row>
    <row r="8216" spans="1:1" x14ac:dyDescent="0.3">
      <c r="A8216" t="s">
        <v>2646</v>
      </c>
    </row>
    <row r="8217" spans="1:1" x14ac:dyDescent="0.3">
      <c r="A8217" t="s">
        <v>2647</v>
      </c>
    </row>
    <row r="8219" spans="1:1" x14ac:dyDescent="0.3">
      <c r="A8219" t="s">
        <v>771</v>
      </c>
    </row>
    <row r="8220" spans="1:1" x14ac:dyDescent="0.3">
      <c r="A8220" t="s">
        <v>2648</v>
      </c>
    </row>
    <row r="8221" spans="1:1" x14ac:dyDescent="0.3">
      <c r="A8221" t="s">
        <v>2648</v>
      </c>
    </row>
    <row r="8222" spans="1:1" x14ac:dyDescent="0.3">
      <c r="A8222" t="s">
        <v>2648</v>
      </c>
    </row>
    <row r="8223" spans="1:1" x14ac:dyDescent="0.3">
      <c r="A8223" t="s">
        <v>2648</v>
      </c>
    </row>
    <row r="8224" spans="1:1" x14ac:dyDescent="0.3">
      <c r="A8224" t="s">
        <v>2648</v>
      </c>
    </row>
    <row r="8226" spans="1:1" x14ac:dyDescent="0.3">
      <c r="A8226" t="s">
        <v>668</v>
      </c>
    </row>
    <row r="8227" spans="1:1" x14ac:dyDescent="0.3">
      <c r="A8227" t="s">
        <v>757</v>
      </c>
    </row>
    <row r="8228" spans="1:1" x14ac:dyDescent="0.3">
      <c r="A8228" t="s">
        <v>898</v>
      </c>
    </row>
    <row r="8229" spans="1:1" x14ac:dyDescent="0.3">
      <c r="A8229" t="s">
        <v>899</v>
      </c>
    </row>
    <row r="8230" spans="1:1" x14ac:dyDescent="0.3">
      <c r="A8230" t="s">
        <v>760</v>
      </c>
    </row>
    <row r="8231" spans="1:1" x14ac:dyDescent="0.3">
      <c r="A8231" t="s">
        <v>785</v>
      </c>
    </row>
    <row r="8232" spans="1:1" x14ac:dyDescent="0.3">
      <c r="A8232">
        <f>-3.18 -3.18 -3.18 -3.18 -3.18 -3.18 -3.18 -3.18 -3.18 -3.18 -3.18</f>
        <v>-34.980000000000004</v>
      </c>
    </row>
    <row r="8233" spans="1:1" x14ac:dyDescent="0.3">
      <c r="A8233" t="s">
        <v>846</v>
      </c>
    </row>
    <row r="8234" spans="1:1" x14ac:dyDescent="0.3">
      <c r="A8234">
        <f>-0.274  -0.277  -0.278  -0.278  -0.278  -0.277  -0.277  -0.276  -0.275  -0.274  -0.272</f>
        <v>-3.0360000000000005</v>
      </c>
    </row>
    <row r="8235" spans="1:1" x14ac:dyDescent="0.3">
      <c r="A8235">
        <f>-1.274  -1.273  -1.274  -1.273  -1.274  -1.274  -1.275  -1.275  -1.276  -1.276  -1.276</f>
        <v>-14.02</v>
      </c>
    </row>
    <row r="8236" spans="1:1" x14ac:dyDescent="0.3">
      <c r="A8236">
        <f>-2.27  -2.27  -2.27  -2.27  -2.27  -2.27  -2.27  -2.27  -2.27  -2.27  -2.27</f>
        <v>-24.97</v>
      </c>
    </row>
    <row r="8237" spans="1:1" x14ac:dyDescent="0.3">
      <c r="A8237">
        <f>-3.033  -3.033  -3.032  -3.032  -3.031  -3.031  -3.031  -3.031  -3.031  -3.031  -3.031</f>
        <v>-33.346999999999994</v>
      </c>
    </row>
    <row r="8238" spans="1:1" x14ac:dyDescent="0.3">
      <c r="A8238">
        <f>-3.18  -3.18  -3.18  -3.18  -3.18  -3.18  -3.18  -3.18  -3.18  -3.18  -3.18</f>
        <v>-34.980000000000004</v>
      </c>
    </row>
    <row r="8240" spans="1:1" x14ac:dyDescent="0.3">
      <c r="A8240" t="s">
        <v>847</v>
      </c>
    </row>
    <row r="8241" spans="1:1" x14ac:dyDescent="0.3">
      <c r="A8241" t="s">
        <v>2750</v>
      </c>
    </row>
    <row r="8242" spans="1:1" x14ac:dyDescent="0.3">
      <c r="A8242" t="s">
        <v>2789</v>
      </c>
    </row>
    <row r="8243" spans="1:1" x14ac:dyDescent="0.3">
      <c r="A8243" t="s">
        <v>2795</v>
      </c>
    </row>
    <row r="8244" spans="1:1" x14ac:dyDescent="0.3">
      <c r="A8244" t="s">
        <v>2796</v>
      </c>
    </row>
    <row r="8245" spans="1:1" x14ac:dyDescent="0.3">
      <c r="A8245" t="s">
        <v>2797</v>
      </c>
    </row>
    <row r="8247" spans="1:1" x14ac:dyDescent="0.3">
      <c r="A8247" t="s">
        <v>848</v>
      </c>
    </row>
    <row r="8248" spans="1:1" x14ac:dyDescent="0.3">
      <c r="A8248" t="s">
        <v>2754</v>
      </c>
    </row>
    <row r="8249" spans="1:1" x14ac:dyDescent="0.3">
      <c r="A8249" t="s">
        <v>2755</v>
      </c>
    </row>
    <row r="8250" spans="1:1" x14ac:dyDescent="0.3">
      <c r="A8250" t="s">
        <v>894</v>
      </c>
    </row>
    <row r="8251" spans="1:1" x14ac:dyDescent="0.3">
      <c r="A8251" t="s">
        <v>2652</v>
      </c>
    </row>
    <row r="8252" spans="1:1" x14ac:dyDescent="0.3">
      <c r="A8252" t="s">
        <v>2653</v>
      </c>
    </row>
    <row r="8254" spans="1:1" x14ac:dyDescent="0.3">
      <c r="A8254" t="s">
        <v>771</v>
      </c>
    </row>
    <row r="8255" spans="1:1" x14ac:dyDescent="0.3">
      <c r="A8255" t="s">
        <v>2254</v>
      </c>
    </row>
    <row r="8256" spans="1:1" x14ac:dyDescent="0.3">
      <c r="A8256" t="s">
        <v>2254</v>
      </c>
    </row>
    <row r="8257" spans="1:1" x14ac:dyDescent="0.3">
      <c r="A8257" t="s">
        <v>2254</v>
      </c>
    </row>
    <row r="8258" spans="1:1" x14ac:dyDescent="0.3">
      <c r="A8258" t="s">
        <v>2254</v>
      </c>
    </row>
    <row r="8259" spans="1:1" x14ac:dyDescent="0.3">
      <c r="A8259" t="s">
        <v>2254</v>
      </c>
    </row>
    <row r="8261" spans="1:1" x14ac:dyDescent="0.3">
      <c r="A8261" t="s">
        <v>669</v>
      </c>
    </row>
    <row r="8262" spans="1:1" x14ac:dyDescent="0.3">
      <c r="A8262" t="s">
        <v>757</v>
      </c>
    </row>
    <row r="8263" spans="1:1" x14ac:dyDescent="0.3">
      <c r="A8263" t="s">
        <v>898</v>
      </c>
    </row>
    <row r="8264" spans="1:1" x14ac:dyDescent="0.3">
      <c r="A8264" t="s">
        <v>899</v>
      </c>
    </row>
    <row r="8265" spans="1:1" x14ac:dyDescent="0.3">
      <c r="A8265" t="s">
        <v>760</v>
      </c>
    </row>
    <row r="8266" spans="1:1" x14ac:dyDescent="0.3">
      <c r="A8266" t="s">
        <v>786</v>
      </c>
    </row>
    <row r="8267" spans="1:1" x14ac:dyDescent="0.3">
      <c r="A8267">
        <f>-3.18 -3.177 -3.174 -3.171 -3.168 -3.165 -3.162 -3.159 -3.156 -3.153 -3.15</f>
        <v>-34.814999999999998</v>
      </c>
    </row>
    <row r="8268" spans="1:1" x14ac:dyDescent="0.3">
      <c r="A8268" t="s">
        <v>846</v>
      </c>
    </row>
    <row r="8269" spans="1:1" x14ac:dyDescent="0.3">
      <c r="A8269">
        <f>-0.274  -0.277  -0.278  -0.278  -0.278  -0.277  -0.277  -0.276  -0.275  -0.274  -0.272</f>
        <v>-3.0360000000000005</v>
      </c>
    </row>
    <row r="8270" spans="1:1" x14ac:dyDescent="0.3">
      <c r="A8270">
        <f>-1.274  -1.273  -1.274  -1.274  -1.274  -1.274  -1.275  -1.275  -1.276  -1.276  -1.276</f>
        <v>-14.020999999999999</v>
      </c>
    </row>
    <row r="8271" spans="1:1" x14ac:dyDescent="0.3">
      <c r="A8271">
        <f>-2.27  -2.27  -2.27  -2.27  -2.27  -2.27  -2.27  -2.27  -2.27  -2.27  -2.27</f>
        <v>-24.97</v>
      </c>
    </row>
    <row r="8272" spans="1:1" x14ac:dyDescent="0.3">
      <c r="A8272">
        <f>-3.033  -3.033  -3.032  -3.031  -3.032  -3.032  -3.031  -3.03  -3.028  -3.026  -3.024</f>
        <v>-33.331999999999994</v>
      </c>
    </row>
    <row r="8273" spans="1:1" x14ac:dyDescent="0.3">
      <c r="A8273">
        <f>-3.18  -3.177  -3.174  -3.171  -3.168  -3.165  -3.162  -3.159  -3.156  -3.153  -3.15</f>
        <v>-34.814999999999998</v>
      </c>
    </row>
    <row r="8275" spans="1:1" x14ac:dyDescent="0.3">
      <c r="A8275" t="s">
        <v>847</v>
      </c>
    </row>
    <row r="8276" spans="1:1" x14ac:dyDescent="0.3">
      <c r="A8276" t="s">
        <v>2750</v>
      </c>
    </row>
    <row r="8277" spans="1:1" x14ac:dyDescent="0.3">
      <c r="A8277" t="s">
        <v>2798</v>
      </c>
    </row>
    <row r="8278" spans="1:1" x14ac:dyDescent="0.3">
      <c r="A8278" t="s">
        <v>2799</v>
      </c>
    </row>
    <row r="8279" spans="1:1" x14ac:dyDescent="0.3">
      <c r="A8279" t="s">
        <v>2655</v>
      </c>
    </row>
    <row r="8280" spans="1:1" x14ac:dyDescent="0.3">
      <c r="A8280" t="s">
        <v>2800</v>
      </c>
    </row>
    <row r="8282" spans="1:1" x14ac:dyDescent="0.3">
      <c r="A8282" t="s">
        <v>848</v>
      </c>
    </row>
    <row r="8283" spans="1:1" x14ac:dyDescent="0.3">
      <c r="A8283" t="s">
        <v>2754</v>
      </c>
    </row>
    <row r="8284" spans="1:1" x14ac:dyDescent="0.3">
      <c r="A8284" t="s">
        <v>2755</v>
      </c>
    </row>
    <row r="8285" spans="1:1" x14ac:dyDescent="0.3">
      <c r="A8285" t="s">
        <v>894</v>
      </c>
    </row>
    <row r="8286" spans="1:1" x14ac:dyDescent="0.3">
      <c r="A8286" t="s">
        <v>2657</v>
      </c>
    </row>
    <row r="8287" spans="1:1" x14ac:dyDescent="0.3">
      <c r="A8287" t="s">
        <v>2658</v>
      </c>
    </row>
    <row r="8289" spans="1:1" x14ac:dyDescent="0.3">
      <c r="A8289" t="s">
        <v>771</v>
      </c>
    </row>
    <row r="8290" spans="1:1" x14ac:dyDescent="0.3">
      <c r="A8290" t="s">
        <v>2659</v>
      </c>
    </row>
    <row r="8291" spans="1:1" x14ac:dyDescent="0.3">
      <c r="A8291" t="s">
        <v>2659</v>
      </c>
    </row>
    <row r="8292" spans="1:1" x14ac:dyDescent="0.3">
      <c r="A8292" t="s">
        <v>2659</v>
      </c>
    </row>
    <row r="8293" spans="1:1" x14ac:dyDescent="0.3">
      <c r="A8293" t="s">
        <v>2659</v>
      </c>
    </row>
    <row r="8294" spans="1:1" x14ac:dyDescent="0.3">
      <c r="A8294" t="s">
        <v>2659</v>
      </c>
    </row>
    <row r="8296" spans="1:1" x14ac:dyDescent="0.3">
      <c r="A8296" t="s">
        <v>670</v>
      </c>
    </row>
    <row r="8297" spans="1:1" x14ac:dyDescent="0.3">
      <c r="A8297" t="s">
        <v>757</v>
      </c>
    </row>
    <row r="8298" spans="1:1" x14ac:dyDescent="0.3">
      <c r="A8298" t="s">
        <v>898</v>
      </c>
    </row>
    <row r="8299" spans="1:1" x14ac:dyDescent="0.3">
      <c r="A8299" t="s">
        <v>899</v>
      </c>
    </row>
    <row r="8300" spans="1:1" x14ac:dyDescent="0.3">
      <c r="A8300" t="s">
        <v>760</v>
      </c>
    </row>
    <row r="8301" spans="1:1" x14ac:dyDescent="0.3">
      <c r="A8301">
        <f>-3.17 -0.003</f>
        <v>-3.173</v>
      </c>
    </row>
    <row r="8302" spans="1:1" x14ac:dyDescent="0.3">
      <c r="A8302">
        <f>-3.17 -3.173 -3.176 -3.179 -3.182 -3.185 -3.188 -3.191 -3.194 -3.197 -3.2</f>
        <v>-35.034999999999997</v>
      </c>
    </row>
    <row r="8303" spans="1:1" x14ac:dyDescent="0.3">
      <c r="A8303" t="s">
        <v>846</v>
      </c>
    </row>
    <row r="8304" spans="1:1" x14ac:dyDescent="0.3">
      <c r="A8304">
        <f>-0.274  -0.276  -0.278  -0.278  -0.278  -0.277  -0.277  -0.276  -0.275  -0.274  -0.272</f>
        <v>-3.0350000000000001</v>
      </c>
    </row>
    <row r="8305" spans="1:1" x14ac:dyDescent="0.3">
      <c r="A8305">
        <f>-1.274  -1.274  -1.274  -1.273  -1.274  -1.274  -1.275  -1.275  -1.276  -1.276  -1.276</f>
        <v>-14.020999999999999</v>
      </c>
    </row>
    <row r="8306" spans="1:1" x14ac:dyDescent="0.3">
      <c r="A8306">
        <f>-2.269  -2.269  -2.269  -2.27  -2.27  -2.27  -2.27  -2.27  -2.27  -2.27  -2.27</f>
        <v>-24.966999999999999</v>
      </c>
    </row>
    <row r="8307" spans="1:1" x14ac:dyDescent="0.3">
      <c r="A8307">
        <f>-3.026  -3.026  -3.026  -3.025  -3.024  -3.024  -3.024  -3.025  -3.027  -3.029  -3.031</f>
        <v>-33.286999999999999</v>
      </c>
    </row>
    <row r="8308" spans="1:1" x14ac:dyDescent="0.3">
      <c r="A8308">
        <f>-3.17  -3.173  -3.176  -3.179  -3.182  -3.185  -3.188  -3.191  -3.194  -3.197  -3.2</f>
        <v>-35.034999999999997</v>
      </c>
    </row>
    <row r="8310" spans="1:1" x14ac:dyDescent="0.3">
      <c r="A8310" t="s">
        <v>847</v>
      </c>
    </row>
    <row r="8311" spans="1:1" x14ac:dyDescent="0.3">
      <c r="A8311" t="s">
        <v>2750</v>
      </c>
    </row>
    <row r="8312" spans="1:1" x14ac:dyDescent="0.3">
      <c r="A8312" t="s">
        <v>2751</v>
      </c>
    </row>
    <row r="8313" spans="1:1" x14ac:dyDescent="0.3">
      <c r="A8313" t="s">
        <v>2801</v>
      </c>
    </row>
    <row r="8314" spans="1:1" x14ac:dyDescent="0.3">
      <c r="A8314" t="s">
        <v>2802</v>
      </c>
    </row>
    <row r="8315" spans="1:1" x14ac:dyDescent="0.3">
      <c r="A8315" t="s">
        <v>2803</v>
      </c>
    </row>
    <row r="8317" spans="1:1" x14ac:dyDescent="0.3">
      <c r="A8317" t="s">
        <v>848</v>
      </c>
    </row>
    <row r="8318" spans="1:1" x14ac:dyDescent="0.3">
      <c r="A8318" t="s">
        <v>2754</v>
      </c>
    </row>
    <row r="8319" spans="1:1" x14ac:dyDescent="0.3">
      <c r="A8319" t="s">
        <v>2755</v>
      </c>
    </row>
    <row r="8320" spans="1:1" x14ac:dyDescent="0.3">
      <c r="A8320" t="s">
        <v>894</v>
      </c>
    </row>
    <row r="8321" spans="1:1" x14ac:dyDescent="0.3">
      <c r="A8321" t="s">
        <v>2664</v>
      </c>
    </row>
    <row r="8322" spans="1:1" x14ac:dyDescent="0.3">
      <c r="A8322" t="s">
        <v>2665</v>
      </c>
    </row>
    <row r="8324" spans="1:1" x14ac:dyDescent="0.3">
      <c r="A8324" t="s">
        <v>771</v>
      </c>
    </row>
    <row r="8325" spans="1:1" x14ac:dyDescent="0.3">
      <c r="A8325" t="s">
        <v>2666</v>
      </c>
    </row>
    <row r="8326" spans="1:1" x14ac:dyDescent="0.3">
      <c r="A8326" t="s">
        <v>2666</v>
      </c>
    </row>
    <row r="8327" spans="1:1" x14ac:dyDescent="0.3">
      <c r="A8327" t="s">
        <v>2666</v>
      </c>
    </row>
    <row r="8328" spans="1:1" x14ac:dyDescent="0.3">
      <c r="A8328" t="s">
        <v>2666</v>
      </c>
    </row>
    <row r="8329" spans="1:1" x14ac:dyDescent="0.3">
      <c r="A8329" t="s">
        <v>2666</v>
      </c>
    </row>
    <row r="8331" spans="1:1" x14ac:dyDescent="0.3">
      <c r="A8331" t="s">
        <v>671</v>
      </c>
    </row>
    <row r="8332" spans="1:1" x14ac:dyDescent="0.3">
      <c r="A8332" t="s">
        <v>757</v>
      </c>
    </row>
    <row r="8333" spans="1:1" x14ac:dyDescent="0.3">
      <c r="A8333" t="s">
        <v>898</v>
      </c>
    </row>
    <row r="8334" spans="1:1" x14ac:dyDescent="0.3">
      <c r="A8334" t="s">
        <v>899</v>
      </c>
    </row>
    <row r="8335" spans="1:1" x14ac:dyDescent="0.3">
      <c r="A8335" t="s">
        <v>760</v>
      </c>
    </row>
    <row r="8336" spans="1:1" x14ac:dyDescent="0.3">
      <c r="A8336" t="s">
        <v>787</v>
      </c>
    </row>
    <row r="8337" spans="1:1" x14ac:dyDescent="0.3">
      <c r="A8337">
        <f>-3.17 -3.17 -3.17 -3.17 -3.17 -3.17 -3.17 -3.17 -3.17 -3.17 -3.17</f>
        <v>-34.870000000000005</v>
      </c>
    </row>
    <row r="8338" spans="1:1" x14ac:dyDescent="0.3">
      <c r="A8338" t="s">
        <v>846</v>
      </c>
    </row>
    <row r="8339" spans="1:1" x14ac:dyDescent="0.3">
      <c r="A8339">
        <f>-0.274  -0.277  -0.278  -0.278  -0.278  -0.277  -0.277  -0.276  -0.275  -0.274  -0.272</f>
        <v>-3.0360000000000005</v>
      </c>
    </row>
    <row r="8340" spans="1:1" x14ac:dyDescent="0.3">
      <c r="A8340">
        <f>-1.274  -1.273  -1.274  -1.273  -1.274  -1.274  -1.275  -1.275  -1.276  -1.276  -1.276</f>
        <v>-14.02</v>
      </c>
    </row>
    <row r="8341" spans="1:1" x14ac:dyDescent="0.3">
      <c r="A8341">
        <f>-2.269  -2.269  -2.269  -2.27  -2.27  -2.27  -2.27  -2.27  -2.27  -2.27  -2.27</f>
        <v>-24.966999999999999</v>
      </c>
    </row>
    <row r="8342" spans="1:1" x14ac:dyDescent="0.3">
      <c r="A8342">
        <f>-3.026  -3.026  -3.026  -3.025  -3.025  -3.025  -3.024  -3.024  -3.024  -3.024  -3.024</f>
        <v>-33.273000000000003</v>
      </c>
    </row>
    <row r="8343" spans="1:1" x14ac:dyDescent="0.3">
      <c r="A8343">
        <f>-3.17  -3.17  -3.17  -3.17  -3.17  -3.17  -3.17  -3.17  -3.17  -3.17  -3.17</f>
        <v>-34.870000000000005</v>
      </c>
    </row>
    <row r="8345" spans="1:1" x14ac:dyDescent="0.3">
      <c r="A8345" t="s">
        <v>847</v>
      </c>
    </row>
    <row r="8346" spans="1:1" x14ac:dyDescent="0.3">
      <c r="A8346" t="s">
        <v>2750</v>
      </c>
    </row>
    <row r="8347" spans="1:1" x14ac:dyDescent="0.3">
      <c r="A8347" t="s">
        <v>2756</v>
      </c>
    </row>
    <row r="8348" spans="1:1" x14ac:dyDescent="0.3">
      <c r="A8348" t="s">
        <v>2804</v>
      </c>
    </row>
    <row r="8349" spans="1:1" x14ac:dyDescent="0.3">
      <c r="A8349" t="s">
        <v>2805</v>
      </c>
    </row>
    <row r="8350" spans="1:1" x14ac:dyDescent="0.3">
      <c r="A8350" t="s">
        <v>2669</v>
      </c>
    </row>
    <row r="8352" spans="1:1" x14ac:dyDescent="0.3">
      <c r="A8352" t="s">
        <v>848</v>
      </c>
    </row>
    <row r="8353" spans="1:1" x14ac:dyDescent="0.3">
      <c r="A8353" t="s">
        <v>2754</v>
      </c>
    </row>
    <row r="8354" spans="1:1" x14ac:dyDescent="0.3">
      <c r="A8354" t="s">
        <v>2755</v>
      </c>
    </row>
    <row r="8355" spans="1:1" x14ac:dyDescent="0.3">
      <c r="A8355" t="s">
        <v>894</v>
      </c>
    </row>
    <row r="8356" spans="1:1" x14ac:dyDescent="0.3">
      <c r="A8356" t="s">
        <v>2670</v>
      </c>
    </row>
    <row r="8357" spans="1:1" x14ac:dyDescent="0.3">
      <c r="A8357" t="s">
        <v>2671</v>
      </c>
    </row>
    <row r="8359" spans="1:1" x14ac:dyDescent="0.3">
      <c r="A8359" t="s">
        <v>771</v>
      </c>
    </row>
    <row r="8360" spans="1:1" x14ac:dyDescent="0.3">
      <c r="A8360" t="s">
        <v>2254</v>
      </c>
    </row>
    <row r="8361" spans="1:1" x14ac:dyDescent="0.3">
      <c r="A8361" t="s">
        <v>2254</v>
      </c>
    </row>
    <row r="8362" spans="1:1" x14ac:dyDescent="0.3">
      <c r="A8362" t="s">
        <v>2254</v>
      </c>
    </row>
    <row r="8363" spans="1:1" x14ac:dyDescent="0.3">
      <c r="A8363" t="s">
        <v>2254</v>
      </c>
    </row>
    <row r="8364" spans="1:1" x14ac:dyDescent="0.3">
      <c r="A8364" t="s">
        <v>2254</v>
      </c>
    </row>
    <row r="8366" spans="1:1" x14ac:dyDescent="0.3">
      <c r="A8366" t="s">
        <v>672</v>
      </c>
    </row>
    <row r="8367" spans="1:1" x14ac:dyDescent="0.3">
      <c r="A8367" t="s">
        <v>757</v>
      </c>
    </row>
    <row r="8368" spans="1:1" x14ac:dyDescent="0.3">
      <c r="A8368" t="s">
        <v>898</v>
      </c>
    </row>
    <row r="8369" spans="1:1" x14ac:dyDescent="0.3">
      <c r="A8369" t="s">
        <v>899</v>
      </c>
    </row>
    <row r="8370" spans="1:1" x14ac:dyDescent="0.3">
      <c r="A8370" t="s">
        <v>760</v>
      </c>
    </row>
    <row r="8371" spans="1:1" x14ac:dyDescent="0.3">
      <c r="A8371" t="s">
        <v>788</v>
      </c>
    </row>
    <row r="8372" spans="1:1" x14ac:dyDescent="0.3">
      <c r="A8372">
        <f>-3.17 -3.167 -3.164 -3.161 -3.158 -3.155 -3.152 -3.149 -3.146 -3.143 -3.14</f>
        <v>-34.704999999999998</v>
      </c>
    </row>
    <row r="8373" spans="1:1" x14ac:dyDescent="0.3">
      <c r="A8373" t="s">
        <v>846</v>
      </c>
    </row>
    <row r="8374" spans="1:1" x14ac:dyDescent="0.3">
      <c r="A8374">
        <f>-0.274  -0.277  -0.278  -0.278  -0.278  -0.277  -0.277  -0.276  -0.275  -0.274  -0.272</f>
        <v>-3.0360000000000005</v>
      </c>
    </row>
    <row r="8375" spans="1:1" x14ac:dyDescent="0.3">
      <c r="A8375">
        <f>-1.274  -1.273  -1.274  -1.273  -1.274  -1.274  -1.275  -1.275  -1.276  -1.276  -1.276</f>
        <v>-14.02</v>
      </c>
    </row>
    <row r="8376" spans="1:1" x14ac:dyDescent="0.3">
      <c r="A8376">
        <f>-2.269  -2.269  -2.269  -2.27  -2.27  -2.27  -2.27  -2.27  -2.27  -2.27  -2.27</f>
        <v>-24.966999999999999</v>
      </c>
    </row>
    <row r="8377" spans="1:1" x14ac:dyDescent="0.3">
      <c r="A8377">
        <f>-3.026  -3.027  -3.025  -3.025  -3.025  -3.025  -3.025  -3.023  -3.021  -3.019  -3.017</f>
        <v>-33.258000000000003</v>
      </c>
    </row>
    <row r="8378" spans="1:1" x14ac:dyDescent="0.3">
      <c r="A8378">
        <f>-3.17  -3.167  -3.164  -3.161  -3.158  -3.155  -3.152  -3.149  -3.146  -3.143  -3.14</f>
        <v>-34.704999999999998</v>
      </c>
    </row>
    <row r="8380" spans="1:1" x14ac:dyDescent="0.3">
      <c r="A8380" t="s">
        <v>847</v>
      </c>
    </row>
    <row r="8381" spans="1:1" x14ac:dyDescent="0.3">
      <c r="A8381" t="s">
        <v>2750</v>
      </c>
    </row>
    <row r="8382" spans="1:1" x14ac:dyDescent="0.3">
      <c r="A8382" t="s">
        <v>2806</v>
      </c>
    </row>
    <row r="8383" spans="1:1" x14ac:dyDescent="0.3">
      <c r="A8383" t="s">
        <v>2807</v>
      </c>
    </row>
    <row r="8384" spans="1:1" x14ac:dyDescent="0.3">
      <c r="A8384" t="s">
        <v>2808</v>
      </c>
    </row>
    <row r="8385" spans="1:1" x14ac:dyDescent="0.3">
      <c r="A8385" t="s">
        <v>2674</v>
      </c>
    </row>
    <row r="8387" spans="1:1" x14ac:dyDescent="0.3">
      <c r="A8387" t="s">
        <v>848</v>
      </c>
    </row>
    <row r="8388" spans="1:1" x14ac:dyDescent="0.3">
      <c r="A8388" t="s">
        <v>2754</v>
      </c>
    </row>
    <row r="8389" spans="1:1" x14ac:dyDescent="0.3">
      <c r="A8389" t="s">
        <v>2755</v>
      </c>
    </row>
    <row r="8390" spans="1:1" x14ac:dyDescent="0.3">
      <c r="A8390" t="s">
        <v>894</v>
      </c>
    </row>
    <row r="8391" spans="1:1" x14ac:dyDescent="0.3">
      <c r="A8391" t="s">
        <v>2809</v>
      </c>
    </row>
    <row r="8392" spans="1:1" x14ac:dyDescent="0.3">
      <c r="A8392" t="s">
        <v>2676</v>
      </c>
    </row>
    <row r="8394" spans="1:1" x14ac:dyDescent="0.3">
      <c r="A8394" t="s">
        <v>771</v>
      </c>
    </row>
    <row r="8395" spans="1:1" x14ac:dyDescent="0.3">
      <c r="A8395" t="s">
        <v>2677</v>
      </c>
    </row>
    <row r="8396" spans="1:1" x14ac:dyDescent="0.3">
      <c r="A8396" t="s">
        <v>2677</v>
      </c>
    </row>
    <row r="8397" spans="1:1" x14ac:dyDescent="0.3">
      <c r="A8397" t="s">
        <v>2677</v>
      </c>
    </row>
    <row r="8398" spans="1:1" x14ac:dyDescent="0.3">
      <c r="A8398" t="s">
        <v>2677</v>
      </c>
    </row>
    <row r="8399" spans="1:1" x14ac:dyDescent="0.3">
      <c r="A8399" t="s">
        <v>2677</v>
      </c>
    </row>
    <row r="8401" spans="1:1" x14ac:dyDescent="0.3">
      <c r="A8401" t="s">
        <v>673</v>
      </c>
    </row>
    <row r="8402" spans="1:1" x14ac:dyDescent="0.3">
      <c r="A8402" t="s">
        <v>757</v>
      </c>
    </row>
    <row r="8403" spans="1:1" x14ac:dyDescent="0.3">
      <c r="A8403" t="s">
        <v>898</v>
      </c>
    </row>
    <row r="8404" spans="1:1" x14ac:dyDescent="0.3">
      <c r="A8404" t="s">
        <v>899</v>
      </c>
    </row>
    <row r="8405" spans="1:1" x14ac:dyDescent="0.3">
      <c r="A8405" t="s">
        <v>760</v>
      </c>
    </row>
    <row r="8406" spans="1:1" x14ac:dyDescent="0.3">
      <c r="A8406">
        <f>-3.16 -0.003</f>
        <v>-3.1630000000000003</v>
      </c>
    </row>
    <row r="8407" spans="1:1" x14ac:dyDescent="0.3">
      <c r="A8407">
        <f>-3.16 -3.163 -3.166 -3.169 -3.172 -3.175 -3.178 -3.181 -3.184 -3.187 -3.19</f>
        <v>-34.925000000000004</v>
      </c>
    </row>
    <row r="8408" spans="1:1" x14ac:dyDescent="0.3">
      <c r="A8408" t="s">
        <v>846</v>
      </c>
    </row>
    <row r="8409" spans="1:1" x14ac:dyDescent="0.3">
      <c r="A8409">
        <f>-0.274  -0.277  -0.278  -0.278  -0.278  -0.277  -0.277  -0.276  -0.275  -0.274  -0.272</f>
        <v>-3.0360000000000005</v>
      </c>
    </row>
    <row r="8410" spans="1:1" x14ac:dyDescent="0.3">
      <c r="A8410">
        <f>-1.274  -1.274  -1.274  -1.273  -1.274  -1.274  -1.275  -1.275  -1.276  -1.276  -1.276</f>
        <v>-14.020999999999999</v>
      </c>
    </row>
    <row r="8411" spans="1:1" x14ac:dyDescent="0.3">
      <c r="A8411">
        <f>-2.269  -2.269  -2.269  -2.269  -2.269  -2.27  -2.27  -2.269  -2.269  -2.27  -2.27</f>
        <v>-24.963000000000001</v>
      </c>
    </row>
    <row r="8412" spans="1:1" x14ac:dyDescent="0.3">
      <c r="A8412">
        <f>-3.02  -3.02  -3.019  -3.019  -3.018  -3.017  -3.018  -3.019  -3.021  -3.022  -3.025</f>
        <v>-33.217999999999996</v>
      </c>
    </row>
    <row r="8413" spans="1:1" x14ac:dyDescent="0.3">
      <c r="A8413">
        <f>-3.16  -3.163  -3.166  -3.169  -3.172  -3.175  -3.178  -3.181  -3.184  -3.187  -3.19</f>
        <v>-34.925000000000004</v>
      </c>
    </row>
    <row r="8415" spans="1:1" x14ac:dyDescent="0.3">
      <c r="A8415" t="s">
        <v>847</v>
      </c>
    </row>
    <row r="8416" spans="1:1" x14ac:dyDescent="0.3">
      <c r="A8416" t="s">
        <v>2750</v>
      </c>
    </row>
    <row r="8417" spans="1:1" x14ac:dyDescent="0.3">
      <c r="A8417" t="s">
        <v>2810</v>
      </c>
    </row>
    <row r="8418" spans="1:1" x14ac:dyDescent="0.3">
      <c r="A8418" t="s">
        <v>2811</v>
      </c>
    </row>
    <row r="8419" spans="1:1" x14ac:dyDescent="0.3">
      <c r="A8419" t="s">
        <v>2742</v>
      </c>
    </row>
    <row r="8420" spans="1:1" x14ac:dyDescent="0.3">
      <c r="A8420" t="s">
        <v>2743</v>
      </c>
    </row>
    <row r="8422" spans="1:1" x14ac:dyDescent="0.3">
      <c r="A8422" t="s">
        <v>848</v>
      </c>
    </row>
    <row r="8423" spans="1:1" x14ac:dyDescent="0.3">
      <c r="A8423" t="s">
        <v>2754</v>
      </c>
    </row>
    <row r="8424" spans="1:1" x14ac:dyDescent="0.3">
      <c r="A8424" t="s">
        <v>2755</v>
      </c>
    </row>
    <row r="8425" spans="1:1" x14ac:dyDescent="0.3">
      <c r="A8425" t="s">
        <v>2681</v>
      </c>
    </row>
    <row r="8426" spans="1:1" x14ac:dyDescent="0.3">
      <c r="A8426" t="s">
        <v>2682</v>
      </c>
    </row>
    <row r="8427" spans="1:1" x14ac:dyDescent="0.3">
      <c r="A8427" t="s">
        <v>2683</v>
      </c>
    </row>
    <row r="8429" spans="1:1" x14ac:dyDescent="0.3">
      <c r="A8429" t="s">
        <v>771</v>
      </c>
    </row>
    <row r="8430" spans="1:1" x14ac:dyDescent="0.3">
      <c r="A8430" t="s">
        <v>2684</v>
      </c>
    </row>
    <row r="8431" spans="1:1" x14ac:dyDescent="0.3">
      <c r="A8431" t="s">
        <v>2684</v>
      </c>
    </row>
    <row r="8432" spans="1:1" x14ac:dyDescent="0.3">
      <c r="A8432" t="s">
        <v>2684</v>
      </c>
    </row>
    <row r="8433" spans="1:1" x14ac:dyDescent="0.3">
      <c r="A8433" t="s">
        <v>2684</v>
      </c>
    </row>
    <row r="8434" spans="1:1" x14ac:dyDescent="0.3">
      <c r="A8434" t="s">
        <v>2684</v>
      </c>
    </row>
    <row r="8436" spans="1:1" x14ac:dyDescent="0.3">
      <c r="A8436" t="s">
        <v>674</v>
      </c>
    </row>
    <row r="8437" spans="1:1" x14ac:dyDescent="0.3">
      <c r="A8437" t="s">
        <v>757</v>
      </c>
    </row>
    <row r="8438" spans="1:1" x14ac:dyDescent="0.3">
      <c r="A8438" t="s">
        <v>898</v>
      </c>
    </row>
    <row r="8439" spans="1:1" x14ac:dyDescent="0.3">
      <c r="A8439" t="s">
        <v>899</v>
      </c>
    </row>
    <row r="8440" spans="1:1" x14ac:dyDescent="0.3">
      <c r="A8440" t="s">
        <v>760</v>
      </c>
    </row>
    <row r="8441" spans="1:1" x14ac:dyDescent="0.3">
      <c r="A8441" t="s">
        <v>789</v>
      </c>
    </row>
    <row r="8442" spans="1:1" x14ac:dyDescent="0.3">
      <c r="A8442">
        <f>-3.16 -3.16 -3.16 -3.16 -3.16 -3.16 -3.16 -3.16 -3.16 -3.16 -3.16</f>
        <v>-34.760000000000005</v>
      </c>
    </row>
    <row r="8443" spans="1:1" x14ac:dyDescent="0.3">
      <c r="A8443" t="s">
        <v>846</v>
      </c>
    </row>
    <row r="8444" spans="1:1" x14ac:dyDescent="0.3">
      <c r="A8444">
        <f>-0.274  -0.277  -0.278  -0.278  -0.278  -0.277  -0.277  -0.276  -0.275  -0.274  -0.272</f>
        <v>-3.0360000000000005</v>
      </c>
    </row>
    <row r="8445" spans="1:1" x14ac:dyDescent="0.3">
      <c r="A8445">
        <f>-1.274  -1.273  -1.274  -1.273  -1.274  -1.274  -1.275  -1.275  -1.276  -1.276  -1.276</f>
        <v>-14.02</v>
      </c>
    </row>
    <row r="8446" spans="1:1" x14ac:dyDescent="0.3">
      <c r="A8446">
        <f>-2.269  -2.269  -2.269  -2.269  -2.269  -2.27  -2.27  -2.27  -2.27  -2.27  -2.27</f>
        <v>-24.965</v>
      </c>
    </row>
    <row r="8447" spans="1:1" x14ac:dyDescent="0.3">
      <c r="A8447">
        <f>-3.02  -3.02  -3.019  -3.018  -3.018  -3.018  -3.018  -3.018  -3.018  -3.018  -3.018</f>
        <v>-33.203000000000003</v>
      </c>
    </row>
    <row r="8448" spans="1:1" x14ac:dyDescent="0.3">
      <c r="A8448">
        <f>-3.16  -3.16  -3.16  -3.16  -3.16  -3.16  -3.16  -3.16  -3.16  -3.16  -3.16</f>
        <v>-34.760000000000005</v>
      </c>
    </row>
    <row r="8450" spans="1:1" x14ac:dyDescent="0.3">
      <c r="A8450" t="s">
        <v>847</v>
      </c>
    </row>
    <row r="8451" spans="1:1" x14ac:dyDescent="0.3">
      <c r="A8451" t="s">
        <v>2750</v>
      </c>
    </row>
    <row r="8452" spans="1:1" x14ac:dyDescent="0.3">
      <c r="A8452" t="s">
        <v>2812</v>
      </c>
    </row>
    <row r="8453" spans="1:1" x14ac:dyDescent="0.3">
      <c r="A8453" t="s">
        <v>2745</v>
      </c>
    </row>
    <row r="8454" spans="1:1" x14ac:dyDescent="0.3">
      <c r="A8454" t="s">
        <v>2813</v>
      </c>
    </row>
    <row r="8455" spans="1:1" x14ac:dyDescent="0.3">
      <c r="A8455" t="s">
        <v>2746</v>
      </c>
    </row>
    <row r="8457" spans="1:1" x14ac:dyDescent="0.3">
      <c r="A8457" t="s">
        <v>848</v>
      </c>
    </row>
    <row r="8458" spans="1:1" x14ac:dyDescent="0.3">
      <c r="A8458" t="s">
        <v>2754</v>
      </c>
    </row>
    <row r="8459" spans="1:1" x14ac:dyDescent="0.3">
      <c r="A8459" t="s">
        <v>2755</v>
      </c>
    </row>
    <row r="8460" spans="1:1" x14ac:dyDescent="0.3">
      <c r="A8460" t="s">
        <v>2681</v>
      </c>
    </row>
    <row r="8461" spans="1:1" x14ac:dyDescent="0.3">
      <c r="A8461" t="s">
        <v>2688</v>
      </c>
    </row>
    <row r="8462" spans="1:1" x14ac:dyDescent="0.3">
      <c r="A8462" t="s">
        <v>2689</v>
      </c>
    </row>
    <row r="8464" spans="1:1" x14ac:dyDescent="0.3">
      <c r="A8464" t="s">
        <v>771</v>
      </c>
    </row>
    <row r="8465" spans="1:1" x14ac:dyDescent="0.3">
      <c r="A8465" t="s">
        <v>2254</v>
      </c>
    </row>
    <row r="8466" spans="1:1" x14ac:dyDescent="0.3">
      <c r="A8466" t="s">
        <v>2254</v>
      </c>
    </row>
    <row r="8467" spans="1:1" x14ac:dyDescent="0.3">
      <c r="A8467" t="s">
        <v>2254</v>
      </c>
    </row>
    <row r="8468" spans="1:1" x14ac:dyDescent="0.3">
      <c r="A8468" t="s">
        <v>2254</v>
      </c>
    </row>
    <row r="8469" spans="1:1" x14ac:dyDescent="0.3">
      <c r="A8469" t="s">
        <v>2254</v>
      </c>
    </row>
    <row r="8471" spans="1:1" x14ac:dyDescent="0.3">
      <c r="A8471" t="s">
        <v>675</v>
      </c>
    </row>
    <row r="8472" spans="1:1" x14ac:dyDescent="0.3">
      <c r="A8472" t="s">
        <v>757</v>
      </c>
    </row>
    <row r="8473" spans="1:1" x14ac:dyDescent="0.3">
      <c r="A8473" t="s">
        <v>898</v>
      </c>
    </row>
    <row r="8474" spans="1:1" x14ac:dyDescent="0.3">
      <c r="A8474" t="s">
        <v>899</v>
      </c>
    </row>
    <row r="8475" spans="1:1" x14ac:dyDescent="0.3">
      <c r="A8475" t="s">
        <v>760</v>
      </c>
    </row>
    <row r="8476" spans="1:1" x14ac:dyDescent="0.3">
      <c r="A8476" t="s">
        <v>790</v>
      </c>
    </row>
    <row r="8477" spans="1:1" x14ac:dyDescent="0.3">
      <c r="A8477">
        <f>-3.16 -3.157 -3.154 -3.151 -3.148 -3.145 -3.142 -3.139 -3.136 -3.133 -3.13</f>
        <v>-34.594999999999999</v>
      </c>
    </row>
    <row r="8478" spans="1:1" x14ac:dyDescent="0.3">
      <c r="A8478" t="s">
        <v>846</v>
      </c>
    </row>
    <row r="8479" spans="1:1" x14ac:dyDescent="0.3">
      <c r="A8479">
        <f>-0.274  -0.277  -0.278  -0.278  -0.278  -0.277  -0.277  -0.276  -0.275  -0.274  -0.272</f>
        <v>-3.0360000000000005</v>
      </c>
    </row>
    <row r="8480" spans="1:1" x14ac:dyDescent="0.3">
      <c r="A8480">
        <f>-1.274  -1.273  -1.274  -1.273  -1.274  -1.274  -1.275  -1.275  -1.276  -1.276  -1.276</f>
        <v>-14.02</v>
      </c>
    </row>
    <row r="8481" spans="1:1" x14ac:dyDescent="0.3">
      <c r="A8481">
        <f>-2.269  -2.269  -2.269  -2.269  -2.269  -2.269  -2.27  -2.27  -2.27  -2.27  -2.27</f>
        <v>-24.963999999999999</v>
      </c>
    </row>
    <row r="8482" spans="1:1" x14ac:dyDescent="0.3">
      <c r="A8482">
        <f>-3.02  -3.02  -3.019  -3.018  -3.019  -3.019  -3.018  -3.016  -3.015  -3.013  -3.011</f>
        <v>-33.188000000000002</v>
      </c>
    </row>
    <row r="8483" spans="1:1" x14ac:dyDescent="0.3">
      <c r="A8483">
        <f>-3.16  -3.157  -3.154  -3.151  -3.148  -3.145  -3.142  -3.139  -3.136  -3.133  -3.13</f>
        <v>-34.594999999999999</v>
      </c>
    </row>
    <row r="8485" spans="1:1" x14ac:dyDescent="0.3">
      <c r="A8485" t="s">
        <v>847</v>
      </c>
    </row>
    <row r="8486" spans="1:1" x14ac:dyDescent="0.3">
      <c r="A8486" t="s">
        <v>2750</v>
      </c>
    </row>
    <row r="8487" spans="1:1" x14ac:dyDescent="0.3">
      <c r="A8487" t="s">
        <v>2758</v>
      </c>
    </row>
    <row r="8488" spans="1:1" x14ac:dyDescent="0.3">
      <c r="A8488" t="s">
        <v>2814</v>
      </c>
    </row>
    <row r="8489" spans="1:1" x14ac:dyDescent="0.3">
      <c r="A8489" t="s">
        <v>2748</v>
      </c>
    </row>
    <row r="8490" spans="1:1" x14ac:dyDescent="0.3">
      <c r="A8490" t="s">
        <v>2815</v>
      </c>
    </row>
    <row r="8492" spans="1:1" x14ac:dyDescent="0.3">
      <c r="A8492" t="s">
        <v>848</v>
      </c>
    </row>
    <row r="8493" spans="1:1" x14ac:dyDescent="0.3">
      <c r="A8493" t="s">
        <v>2754</v>
      </c>
    </row>
    <row r="8494" spans="1:1" x14ac:dyDescent="0.3">
      <c r="A8494" t="s">
        <v>2755</v>
      </c>
    </row>
    <row r="8495" spans="1:1" x14ac:dyDescent="0.3">
      <c r="A8495" t="s">
        <v>2681</v>
      </c>
    </row>
    <row r="8496" spans="1:1" x14ac:dyDescent="0.3">
      <c r="A8496" t="s">
        <v>2693</v>
      </c>
    </row>
    <row r="8497" spans="1:1" x14ac:dyDescent="0.3">
      <c r="A8497" t="s">
        <v>2694</v>
      </c>
    </row>
    <row r="8499" spans="1:1" x14ac:dyDescent="0.3">
      <c r="A8499" t="s">
        <v>771</v>
      </c>
    </row>
    <row r="8500" spans="1:1" x14ac:dyDescent="0.3">
      <c r="A8500" t="s">
        <v>2677</v>
      </c>
    </row>
    <row r="8501" spans="1:1" x14ac:dyDescent="0.3">
      <c r="A8501" t="s">
        <v>2677</v>
      </c>
    </row>
    <row r="8502" spans="1:1" x14ac:dyDescent="0.3">
      <c r="A8502" t="s">
        <v>2677</v>
      </c>
    </row>
    <row r="8503" spans="1:1" x14ac:dyDescent="0.3">
      <c r="A8503" t="s">
        <v>2677</v>
      </c>
    </row>
    <row r="8504" spans="1:1" x14ac:dyDescent="0.3">
      <c r="A8504" t="s">
        <v>2677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626EA-0576-45E9-9098-6E75D13F8C85}">
  <dimension ref="A1:S701"/>
  <sheetViews>
    <sheetView topLeftCell="A663" workbookViewId="0">
      <selection activeCell="G706" sqref="G706"/>
    </sheetView>
  </sheetViews>
  <sheetFormatPr defaultRowHeight="14" x14ac:dyDescent="0.3"/>
  <sheetData>
    <row r="1" spans="1:19" x14ac:dyDescent="0.3">
      <c r="A1" t="s">
        <v>0</v>
      </c>
      <c r="B1" t="s">
        <v>1</v>
      </c>
    </row>
    <row r="2" spans="1:19" x14ac:dyDescent="0.3">
      <c r="A2">
        <v>0</v>
      </c>
      <c r="B2">
        <v>-0.23</v>
      </c>
      <c r="C2">
        <v>-1.2290000000000001</v>
      </c>
      <c r="D2">
        <v>-2.226</v>
      </c>
      <c r="E2">
        <v>-3.0459999999999998</v>
      </c>
      <c r="F2">
        <v>-3.24</v>
      </c>
      <c r="G2">
        <v>3.7</v>
      </c>
      <c r="H2">
        <v>-0.01</v>
      </c>
      <c r="I2">
        <v>3.7530000000000001</v>
      </c>
      <c r="J2">
        <v>-0.23</v>
      </c>
      <c r="K2">
        <v>-1.2290000000000001</v>
      </c>
      <c r="L2">
        <v>-2.226</v>
      </c>
      <c r="M2">
        <v>-3.0459999999999998</v>
      </c>
      <c r="N2">
        <v>-3.24</v>
      </c>
      <c r="O2">
        <v>1.147</v>
      </c>
      <c r="P2">
        <v>1.147</v>
      </c>
      <c r="Q2">
        <v>1.1419999999999999</v>
      </c>
      <c r="R2">
        <v>0.90100000000000002</v>
      </c>
      <c r="S2">
        <v>0.40400000000000003</v>
      </c>
    </row>
    <row r="3" spans="1:19" x14ac:dyDescent="0.3">
      <c r="A3">
        <v>60</v>
      </c>
      <c r="B3">
        <v>-0.23</v>
      </c>
      <c r="C3">
        <v>-1.2290000000000001</v>
      </c>
      <c r="D3">
        <v>-2.226</v>
      </c>
      <c r="E3">
        <v>-3.0459999999999998</v>
      </c>
      <c r="F3">
        <v>-3.24</v>
      </c>
      <c r="G3">
        <v>3.7</v>
      </c>
      <c r="H3">
        <v>-0.01</v>
      </c>
      <c r="I3">
        <v>3.7530000000000001</v>
      </c>
      <c r="J3">
        <v>-0.23400000000000001</v>
      </c>
      <c r="K3">
        <v>-1.2290000000000001</v>
      </c>
      <c r="L3">
        <v>-2.2269999999999999</v>
      </c>
      <c r="M3">
        <v>-3.0459999999999998</v>
      </c>
      <c r="N3">
        <v>-3.24</v>
      </c>
      <c r="O3">
        <v>1.151</v>
      </c>
      <c r="P3">
        <v>1.1639999999999999</v>
      </c>
      <c r="Q3">
        <v>1.1579999999999999</v>
      </c>
      <c r="R3">
        <v>0.90900000000000003</v>
      </c>
      <c r="S3">
        <v>0.40500000000000003</v>
      </c>
    </row>
    <row r="4" spans="1:19" x14ac:dyDescent="0.3">
      <c r="A4">
        <v>120</v>
      </c>
      <c r="B4">
        <v>-0.23</v>
      </c>
      <c r="C4">
        <v>-1.2290000000000001</v>
      </c>
      <c r="D4">
        <v>-2.226</v>
      </c>
      <c r="E4">
        <v>-3.0459999999999998</v>
      </c>
      <c r="F4">
        <v>-3.24</v>
      </c>
      <c r="G4">
        <v>3.7</v>
      </c>
      <c r="H4">
        <v>-0.01</v>
      </c>
      <c r="I4">
        <v>3.7530000000000001</v>
      </c>
      <c r="J4">
        <v>-0.23699999999999999</v>
      </c>
      <c r="K4">
        <v>-1.23</v>
      </c>
      <c r="L4">
        <v>-2.226</v>
      </c>
      <c r="M4">
        <v>-3.0449999999999999</v>
      </c>
      <c r="N4">
        <v>-3.24</v>
      </c>
      <c r="O4">
        <v>1.153</v>
      </c>
      <c r="P4">
        <v>1.1679999999999999</v>
      </c>
      <c r="Q4">
        <v>1.163</v>
      </c>
      <c r="R4">
        <v>0.91200000000000003</v>
      </c>
      <c r="S4">
        <v>0.40600000000000003</v>
      </c>
    </row>
    <row r="5" spans="1:19" x14ac:dyDescent="0.3">
      <c r="A5">
        <v>180</v>
      </c>
      <c r="B5">
        <v>-0.23</v>
      </c>
      <c r="C5">
        <v>-1.2290000000000001</v>
      </c>
      <c r="D5">
        <v>-2.226</v>
      </c>
      <c r="E5">
        <v>-3.0459999999999998</v>
      </c>
      <c r="F5">
        <v>-3.24</v>
      </c>
      <c r="G5">
        <v>3.7</v>
      </c>
      <c r="H5">
        <v>-0.01</v>
      </c>
      <c r="I5">
        <v>3.7530000000000001</v>
      </c>
      <c r="J5">
        <v>-0.23899999999999999</v>
      </c>
      <c r="K5">
        <v>-1.2290000000000001</v>
      </c>
      <c r="L5">
        <v>-2.2269999999999999</v>
      </c>
      <c r="M5">
        <v>-3.0449999999999999</v>
      </c>
      <c r="N5">
        <v>-3.24</v>
      </c>
      <c r="O5">
        <v>1.1539999999999999</v>
      </c>
      <c r="P5">
        <v>1.1719999999999999</v>
      </c>
      <c r="Q5">
        <v>1.1659999999999999</v>
      </c>
      <c r="R5">
        <v>0.91500000000000004</v>
      </c>
      <c r="S5">
        <v>0.40799999999999997</v>
      </c>
    </row>
    <row r="6" spans="1:19" x14ac:dyDescent="0.3">
      <c r="A6">
        <v>240</v>
      </c>
      <c r="B6">
        <v>-0.23</v>
      </c>
      <c r="C6">
        <v>-1.2290000000000001</v>
      </c>
      <c r="D6">
        <v>-2.226</v>
      </c>
      <c r="E6">
        <v>-3.0459999999999998</v>
      </c>
      <c r="F6">
        <v>-3.24</v>
      </c>
      <c r="G6">
        <v>3.7</v>
      </c>
      <c r="H6">
        <v>-0.01</v>
      </c>
      <c r="I6">
        <v>3.7530000000000001</v>
      </c>
      <c r="J6">
        <v>-0.24099999999999999</v>
      </c>
      <c r="K6">
        <v>-1.2290000000000001</v>
      </c>
      <c r="L6">
        <v>-2.226</v>
      </c>
      <c r="M6">
        <v>-3.0449999999999999</v>
      </c>
      <c r="N6">
        <v>-3.24</v>
      </c>
      <c r="O6">
        <v>1.1539999999999999</v>
      </c>
      <c r="P6">
        <v>1.1719999999999999</v>
      </c>
      <c r="Q6">
        <v>1.167</v>
      </c>
      <c r="R6">
        <v>0.91600000000000004</v>
      </c>
      <c r="S6">
        <v>0.40899999999999997</v>
      </c>
    </row>
    <row r="7" spans="1:19" x14ac:dyDescent="0.3">
      <c r="A7">
        <v>300</v>
      </c>
      <c r="B7">
        <v>-0.23</v>
      </c>
      <c r="C7">
        <v>-1.2290000000000001</v>
      </c>
      <c r="D7">
        <v>-2.226</v>
      </c>
      <c r="E7">
        <v>-3.0459999999999998</v>
      </c>
      <c r="F7">
        <v>-3.24</v>
      </c>
      <c r="G7">
        <v>3.7</v>
      </c>
      <c r="H7">
        <v>-0.01</v>
      </c>
      <c r="I7">
        <v>3.7530000000000001</v>
      </c>
      <c r="J7">
        <v>-0.24299999999999999</v>
      </c>
      <c r="K7">
        <v>-1.23</v>
      </c>
      <c r="L7">
        <v>-2.2269999999999999</v>
      </c>
      <c r="M7">
        <v>-3.044</v>
      </c>
      <c r="N7">
        <v>-3.24</v>
      </c>
      <c r="O7">
        <v>1.1539999999999999</v>
      </c>
      <c r="P7">
        <v>1.17</v>
      </c>
      <c r="Q7">
        <v>1.167</v>
      </c>
      <c r="R7">
        <v>0.91700000000000004</v>
      </c>
      <c r="S7">
        <v>0.41</v>
      </c>
    </row>
    <row r="8" spans="1:19" x14ac:dyDescent="0.3">
      <c r="A8">
        <v>360</v>
      </c>
      <c r="B8">
        <v>-0.23</v>
      </c>
      <c r="C8">
        <v>-1.2290000000000001</v>
      </c>
      <c r="D8">
        <v>-2.226</v>
      </c>
      <c r="E8">
        <v>-3.0459999999999998</v>
      </c>
      <c r="F8">
        <v>-3.24</v>
      </c>
      <c r="G8">
        <v>3.7</v>
      </c>
      <c r="H8">
        <v>-0.01</v>
      </c>
      <c r="I8">
        <v>3.7530000000000001</v>
      </c>
      <c r="J8">
        <v>-0.245</v>
      </c>
      <c r="K8">
        <v>-1.2310000000000001</v>
      </c>
      <c r="L8">
        <v>-2.2269999999999999</v>
      </c>
      <c r="M8">
        <v>-3.044</v>
      </c>
      <c r="N8">
        <v>-3.24</v>
      </c>
      <c r="O8">
        <v>1.1539999999999999</v>
      </c>
      <c r="P8">
        <v>1.1679999999999999</v>
      </c>
      <c r="Q8">
        <v>1.167</v>
      </c>
      <c r="R8">
        <v>0.91700000000000004</v>
      </c>
      <c r="S8">
        <v>0.41199999999999998</v>
      </c>
    </row>
    <row r="9" spans="1:19" x14ac:dyDescent="0.3">
      <c r="A9">
        <v>420</v>
      </c>
      <c r="B9">
        <v>-0.23</v>
      </c>
      <c r="C9">
        <v>-1.2290000000000001</v>
      </c>
      <c r="D9">
        <v>-2.226</v>
      </c>
      <c r="E9">
        <v>-3.0459999999999998</v>
      </c>
      <c r="F9">
        <v>-3.24</v>
      </c>
      <c r="G9">
        <v>3.7</v>
      </c>
      <c r="H9">
        <v>-0.01</v>
      </c>
      <c r="I9">
        <v>3.7530000000000001</v>
      </c>
      <c r="J9">
        <v>-0.247</v>
      </c>
      <c r="K9">
        <v>-1.232</v>
      </c>
      <c r="L9">
        <v>-2.226</v>
      </c>
      <c r="M9">
        <v>-3.044</v>
      </c>
      <c r="N9">
        <v>-3.24</v>
      </c>
      <c r="O9">
        <v>1.153</v>
      </c>
      <c r="P9">
        <v>1.1659999999999999</v>
      </c>
      <c r="Q9">
        <v>1.167</v>
      </c>
      <c r="R9">
        <v>0.91700000000000004</v>
      </c>
      <c r="S9">
        <v>0.41299999999999998</v>
      </c>
    </row>
    <row r="10" spans="1:19" x14ac:dyDescent="0.3">
      <c r="A10">
        <v>480</v>
      </c>
      <c r="B10">
        <v>-0.23</v>
      </c>
      <c r="C10">
        <v>-1.2290000000000001</v>
      </c>
      <c r="D10">
        <v>-2.226</v>
      </c>
      <c r="E10">
        <v>-3.0459999999999998</v>
      </c>
      <c r="F10">
        <v>-3.24</v>
      </c>
      <c r="G10">
        <v>3.7</v>
      </c>
      <c r="H10">
        <v>-0.01</v>
      </c>
      <c r="I10">
        <v>3.7530000000000001</v>
      </c>
      <c r="J10">
        <v>-0.248</v>
      </c>
      <c r="K10">
        <v>-1.234</v>
      </c>
      <c r="L10">
        <v>-2.226</v>
      </c>
      <c r="M10">
        <v>-3.044</v>
      </c>
      <c r="N10">
        <v>-3.24</v>
      </c>
      <c r="O10">
        <v>1.1519999999999999</v>
      </c>
      <c r="P10">
        <v>1.165</v>
      </c>
      <c r="Q10">
        <v>1.167</v>
      </c>
      <c r="R10">
        <v>0.91800000000000004</v>
      </c>
      <c r="S10">
        <v>0.41299999999999998</v>
      </c>
    </row>
    <row r="11" spans="1:19" x14ac:dyDescent="0.3">
      <c r="A11">
        <v>540</v>
      </c>
      <c r="B11">
        <v>-0.23</v>
      </c>
      <c r="C11">
        <v>-1.2290000000000001</v>
      </c>
      <c r="D11">
        <v>-2.226</v>
      </c>
      <c r="E11">
        <v>-3.0459999999999998</v>
      </c>
      <c r="F11">
        <v>-3.24</v>
      </c>
      <c r="G11">
        <v>3.7</v>
      </c>
      <c r="H11">
        <v>-0.01</v>
      </c>
      <c r="I11">
        <v>3.7530000000000001</v>
      </c>
      <c r="J11">
        <v>-0.25</v>
      </c>
      <c r="K11">
        <v>-1.2350000000000001</v>
      </c>
      <c r="L11">
        <v>-2.226</v>
      </c>
      <c r="M11">
        <v>-3.044</v>
      </c>
      <c r="N11">
        <v>-3.24</v>
      </c>
      <c r="O11">
        <v>1.1519999999999999</v>
      </c>
      <c r="P11">
        <v>1.1639999999999999</v>
      </c>
      <c r="Q11">
        <v>1.167</v>
      </c>
      <c r="R11">
        <v>0.91800000000000004</v>
      </c>
      <c r="S11">
        <v>0.41299999999999998</v>
      </c>
    </row>
    <row r="12" spans="1:19" x14ac:dyDescent="0.3">
      <c r="A12">
        <v>600</v>
      </c>
      <c r="B12">
        <v>-0.23</v>
      </c>
      <c r="C12">
        <v>-1.2290000000000001</v>
      </c>
      <c r="D12">
        <v>-2.226</v>
      </c>
      <c r="E12">
        <v>-3.0459999999999998</v>
      </c>
      <c r="F12">
        <v>-3.24</v>
      </c>
      <c r="G12">
        <v>3.7</v>
      </c>
      <c r="H12">
        <v>-0.01</v>
      </c>
      <c r="I12">
        <v>3.7530000000000001</v>
      </c>
      <c r="J12">
        <v>-0.251</v>
      </c>
      <c r="K12">
        <v>-1.236</v>
      </c>
      <c r="L12">
        <v>-2.2269999999999999</v>
      </c>
      <c r="M12">
        <v>-3.044</v>
      </c>
      <c r="N12">
        <v>-3.24</v>
      </c>
      <c r="O12">
        <v>1.151</v>
      </c>
      <c r="P12">
        <v>1.1619999999999999</v>
      </c>
      <c r="Q12">
        <v>1.1659999999999999</v>
      </c>
      <c r="R12">
        <v>0.91800000000000004</v>
      </c>
      <c r="S12">
        <v>0.41299999999999998</v>
      </c>
    </row>
    <row r="14" spans="1:19" x14ac:dyDescent="0.3">
      <c r="A14" t="s">
        <v>0</v>
      </c>
      <c r="B14" t="s">
        <v>2</v>
      </c>
    </row>
    <row r="15" spans="1:19" x14ac:dyDescent="0.3">
      <c r="A15">
        <v>0</v>
      </c>
      <c r="B15">
        <v>-0.23</v>
      </c>
      <c r="C15">
        <v>-1.2290000000000001</v>
      </c>
      <c r="D15">
        <v>-2.226</v>
      </c>
      <c r="E15">
        <v>-3.0459999999999998</v>
      </c>
      <c r="F15">
        <v>-3.24</v>
      </c>
      <c r="G15">
        <v>3.7</v>
      </c>
      <c r="H15">
        <v>-0.01</v>
      </c>
      <c r="I15">
        <v>3.5489999999999999</v>
      </c>
      <c r="J15">
        <v>-0.23</v>
      </c>
      <c r="K15">
        <v>-1.2290000000000001</v>
      </c>
      <c r="L15">
        <v>-2.226</v>
      </c>
      <c r="M15">
        <v>-3.0459999999999998</v>
      </c>
      <c r="N15">
        <v>-3.24</v>
      </c>
      <c r="O15">
        <v>1.147</v>
      </c>
      <c r="P15">
        <v>1.147</v>
      </c>
      <c r="Q15">
        <v>1.1419999999999999</v>
      </c>
      <c r="R15">
        <v>0.90100000000000002</v>
      </c>
      <c r="S15">
        <v>0.40400000000000003</v>
      </c>
    </row>
    <row r="16" spans="1:19" x14ac:dyDescent="0.3">
      <c r="A16">
        <v>60</v>
      </c>
      <c r="B16">
        <v>-0.23</v>
      </c>
      <c r="C16">
        <v>-1.2290000000000001</v>
      </c>
      <c r="D16">
        <v>-2.226</v>
      </c>
      <c r="E16">
        <v>-3.0459999999999998</v>
      </c>
      <c r="F16">
        <v>-3.24</v>
      </c>
      <c r="G16">
        <v>3.7</v>
      </c>
      <c r="H16">
        <v>-0.01</v>
      </c>
      <c r="I16">
        <v>3.5489999999999999</v>
      </c>
      <c r="J16">
        <v>-0.23400000000000001</v>
      </c>
      <c r="K16">
        <v>-1.2290000000000001</v>
      </c>
      <c r="L16">
        <v>-2.2269999999999999</v>
      </c>
      <c r="M16">
        <v>-3.0459999999999998</v>
      </c>
      <c r="N16">
        <v>-3.2370000000000001</v>
      </c>
      <c r="O16">
        <v>1.1519999999999999</v>
      </c>
      <c r="P16">
        <v>1.1639999999999999</v>
      </c>
      <c r="Q16">
        <v>1.1579999999999999</v>
      </c>
      <c r="R16">
        <v>0.90900000000000003</v>
      </c>
      <c r="S16">
        <v>0.39700000000000002</v>
      </c>
    </row>
    <row r="17" spans="1:19" x14ac:dyDescent="0.3">
      <c r="A17">
        <v>120</v>
      </c>
      <c r="B17">
        <v>-0.23</v>
      </c>
      <c r="C17">
        <v>-1.2290000000000001</v>
      </c>
      <c r="D17">
        <v>-2.226</v>
      </c>
      <c r="E17">
        <v>-3.0459999999999998</v>
      </c>
      <c r="F17">
        <v>-3.24</v>
      </c>
      <c r="G17">
        <v>3.7</v>
      </c>
      <c r="H17">
        <v>-0.01</v>
      </c>
      <c r="I17">
        <v>3.5489999999999999</v>
      </c>
      <c r="J17">
        <v>-0.23699999999999999</v>
      </c>
      <c r="K17">
        <v>-1.23</v>
      </c>
      <c r="L17">
        <v>-2.226</v>
      </c>
      <c r="M17">
        <v>-3.0449999999999999</v>
      </c>
      <c r="N17">
        <v>-3.234</v>
      </c>
      <c r="O17">
        <v>1.153</v>
      </c>
      <c r="P17">
        <v>1.1679999999999999</v>
      </c>
      <c r="Q17">
        <v>1.163</v>
      </c>
      <c r="R17">
        <v>0.91200000000000003</v>
      </c>
      <c r="S17">
        <v>0.39100000000000001</v>
      </c>
    </row>
    <row r="18" spans="1:19" x14ac:dyDescent="0.3">
      <c r="A18">
        <v>180</v>
      </c>
      <c r="B18">
        <v>-0.23</v>
      </c>
      <c r="C18">
        <v>-1.2290000000000001</v>
      </c>
      <c r="D18">
        <v>-2.226</v>
      </c>
      <c r="E18">
        <v>-3.0459999999999998</v>
      </c>
      <c r="F18">
        <v>-3.24</v>
      </c>
      <c r="G18">
        <v>3.7</v>
      </c>
      <c r="H18">
        <v>-0.01</v>
      </c>
      <c r="I18">
        <v>3.5489999999999999</v>
      </c>
      <c r="J18">
        <v>-0.23899999999999999</v>
      </c>
      <c r="K18">
        <v>-1.2290000000000001</v>
      </c>
      <c r="L18">
        <v>-2.2269999999999999</v>
      </c>
      <c r="M18">
        <v>-3.044</v>
      </c>
      <c r="N18">
        <v>-3.2309999999999999</v>
      </c>
      <c r="O18">
        <v>1.1539999999999999</v>
      </c>
      <c r="P18">
        <v>1.1719999999999999</v>
      </c>
      <c r="Q18">
        <v>1.1659999999999999</v>
      </c>
      <c r="R18">
        <v>0.91400000000000003</v>
      </c>
      <c r="S18">
        <v>0.38700000000000001</v>
      </c>
    </row>
    <row r="19" spans="1:19" x14ac:dyDescent="0.3">
      <c r="A19">
        <v>240</v>
      </c>
      <c r="B19">
        <v>-0.23</v>
      </c>
      <c r="C19">
        <v>-1.2290000000000001</v>
      </c>
      <c r="D19">
        <v>-2.226</v>
      </c>
      <c r="E19">
        <v>-3.0459999999999998</v>
      </c>
      <c r="F19">
        <v>-3.24</v>
      </c>
      <c r="G19">
        <v>3.7</v>
      </c>
      <c r="H19">
        <v>-0.01</v>
      </c>
      <c r="I19">
        <v>3.5489999999999999</v>
      </c>
      <c r="J19">
        <v>-0.24099999999999999</v>
      </c>
      <c r="K19">
        <v>-1.2290000000000001</v>
      </c>
      <c r="L19">
        <v>-2.2269999999999999</v>
      </c>
      <c r="M19">
        <v>-3.0449999999999999</v>
      </c>
      <c r="N19">
        <v>-3.2280000000000002</v>
      </c>
      <c r="O19">
        <v>1.1539999999999999</v>
      </c>
      <c r="P19">
        <v>1.1719999999999999</v>
      </c>
      <c r="Q19">
        <v>1.167</v>
      </c>
      <c r="R19">
        <v>0.91800000000000004</v>
      </c>
      <c r="S19">
        <v>0.38400000000000001</v>
      </c>
    </row>
    <row r="20" spans="1:19" x14ac:dyDescent="0.3">
      <c r="A20">
        <v>300</v>
      </c>
      <c r="B20">
        <v>-0.23</v>
      </c>
      <c r="C20">
        <v>-1.2290000000000001</v>
      </c>
      <c r="D20">
        <v>-2.226</v>
      </c>
      <c r="E20">
        <v>-3.0459999999999998</v>
      </c>
      <c r="F20">
        <v>-3.24</v>
      </c>
      <c r="G20">
        <v>3.7</v>
      </c>
      <c r="H20">
        <v>-0.01</v>
      </c>
      <c r="I20">
        <v>3.5489999999999999</v>
      </c>
      <c r="J20">
        <v>-0.24299999999999999</v>
      </c>
      <c r="K20">
        <v>-1.23</v>
      </c>
      <c r="L20">
        <v>-2.226</v>
      </c>
      <c r="M20">
        <v>-3.0449999999999999</v>
      </c>
      <c r="N20">
        <v>-3.2250000000000001</v>
      </c>
      <c r="O20">
        <v>1.1539999999999999</v>
      </c>
      <c r="P20">
        <v>1.17</v>
      </c>
      <c r="Q20">
        <v>1.1659999999999999</v>
      </c>
      <c r="R20">
        <v>0.92</v>
      </c>
      <c r="S20">
        <v>0.38</v>
      </c>
    </row>
    <row r="21" spans="1:19" x14ac:dyDescent="0.3">
      <c r="A21">
        <v>360</v>
      </c>
      <c r="B21">
        <v>-0.23</v>
      </c>
      <c r="C21">
        <v>-1.2290000000000001</v>
      </c>
      <c r="D21">
        <v>-2.226</v>
      </c>
      <c r="E21">
        <v>-3.0459999999999998</v>
      </c>
      <c r="F21">
        <v>-3.24</v>
      </c>
      <c r="G21">
        <v>3.7</v>
      </c>
      <c r="H21">
        <v>-0.01</v>
      </c>
      <c r="I21">
        <v>3.5489999999999999</v>
      </c>
      <c r="J21">
        <v>-0.245</v>
      </c>
      <c r="K21">
        <v>-1.2310000000000001</v>
      </c>
      <c r="L21">
        <v>-2.2269999999999999</v>
      </c>
      <c r="M21">
        <v>-3.0449999999999999</v>
      </c>
      <c r="N21">
        <v>-3.222</v>
      </c>
      <c r="O21">
        <v>1.1539999999999999</v>
      </c>
      <c r="P21">
        <v>1.169</v>
      </c>
      <c r="Q21">
        <v>1.167</v>
      </c>
      <c r="R21">
        <v>0.91800000000000004</v>
      </c>
      <c r="S21">
        <v>0.378</v>
      </c>
    </row>
    <row r="22" spans="1:19" x14ac:dyDescent="0.3">
      <c r="A22">
        <v>420</v>
      </c>
      <c r="B22">
        <v>-0.23</v>
      </c>
      <c r="C22">
        <v>-1.2290000000000001</v>
      </c>
      <c r="D22">
        <v>-2.226</v>
      </c>
      <c r="E22">
        <v>-3.0459999999999998</v>
      </c>
      <c r="F22">
        <v>-3.24</v>
      </c>
      <c r="G22">
        <v>3.7</v>
      </c>
      <c r="H22">
        <v>-0.01</v>
      </c>
      <c r="I22">
        <v>3.5489999999999999</v>
      </c>
      <c r="J22">
        <v>-0.247</v>
      </c>
      <c r="K22">
        <v>-1.232</v>
      </c>
      <c r="L22">
        <v>-2.226</v>
      </c>
      <c r="M22">
        <v>-3.0430000000000001</v>
      </c>
      <c r="N22">
        <v>-3.2189999999999999</v>
      </c>
      <c r="O22">
        <v>1.153</v>
      </c>
      <c r="P22">
        <v>1.1659999999999999</v>
      </c>
      <c r="Q22">
        <v>1.167</v>
      </c>
      <c r="R22">
        <v>0.91500000000000004</v>
      </c>
      <c r="S22">
        <v>0.376</v>
      </c>
    </row>
    <row r="23" spans="1:19" x14ac:dyDescent="0.3">
      <c r="A23">
        <v>480</v>
      </c>
      <c r="B23">
        <v>-0.23</v>
      </c>
      <c r="C23">
        <v>-1.2290000000000001</v>
      </c>
      <c r="D23">
        <v>-2.226</v>
      </c>
      <c r="E23">
        <v>-3.0459999999999998</v>
      </c>
      <c r="F23">
        <v>-3.24</v>
      </c>
      <c r="G23">
        <v>3.7</v>
      </c>
      <c r="H23">
        <v>-0.01</v>
      </c>
      <c r="I23">
        <v>3.5489999999999999</v>
      </c>
      <c r="J23">
        <v>-0.248</v>
      </c>
      <c r="K23">
        <v>-1.2330000000000001</v>
      </c>
      <c r="L23">
        <v>-2.226</v>
      </c>
      <c r="M23">
        <v>-3.0419999999999998</v>
      </c>
      <c r="N23">
        <v>-3.2160000000000002</v>
      </c>
      <c r="O23">
        <v>1.1519999999999999</v>
      </c>
      <c r="P23">
        <v>1.165</v>
      </c>
      <c r="Q23">
        <v>1.1679999999999999</v>
      </c>
      <c r="R23">
        <v>0.91200000000000003</v>
      </c>
      <c r="S23">
        <v>0.374</v>
      </c>
    </row>
    <row r="24" spans="1:19" x14ac:dyDescent="0.3">
      <c r="A24">
        <v>540</v>
      </c>
      <c r="B24">
        <v>-0.23</v>
      </c>
      <c r="C24">
        <v>-1.2290000000000001</v>
      </c>
      <c r="D24">
        <v>-2.226</v>
      </c>
      <c r="E24">
        <v>-3.0459999999999998</v>
      </c>
      <c r="F24">
        <v>-3.24</v>
      </c>
      <c r="G24">
        <v>3.7</v>
      </c>
      <c r="H24">
        <v>-0.01</v>
      </c>
      <c r="I24">
        <v>3.5489999999999999</v>
      </c>
      <c r="J24">
        <v>-0.25</v>
      </c>
      <c r="K24">
        <v>-1.2350000000000001</v>
      </c>
      <c r="L24">
        <v>-2.226</v>
      </c>
      <c r="M24">
        <v>-3.0409999999999999</v>
      </c>
      <c r="N24">
        <v>-3.2130000000000001</v>
      </c>
      <c r="O24">
        <v>1.1519999999999999</v>
      </c>
      <c r="P24">
        <v>1.1639999999999999</v>
      </c>
      <c r="Q24">
        <v>1.167</v>
      </c>
      <c r="R24">
        <v>0.90800000000000003</v>
      </c>
      <c r="S24">
        <v>0.371</v>
      </c>
    </row>
    <row r="25" spans="1:19" x14ac:dyDescent="0.3">
      <c r="A25">
        <v>600</v>
      </c>
      <c r="B25">
        <v>-0.23</v>
      </c>
      <c r="C25">
        <v>-1.2290000000000001</v>
      </c>
      <c r="D25">
        <v>-2.226</v>
      </c>
      <c r="E25">
        <v>-3.0459999999999998</v>
      </c>
      <c r="F25">
        <v>-3.24</v>
      </c>
      <c r="G25">
        <v>3.7</v>
      </c>
      <c r="H25">
        <v>-0.01</v>
      </c>
      <c r="I25">
        <v>3.5489999999999999</v>
      </c>
      <c r="J25">
        <v>-0.251</v>
      </c>
      <c r="K25">
        <v>-1.236</v>
      </c>
      <c r="L25">
        <v>-2.2269999999999999</v>
      </c>
      <c r="M25">
        <v>-3.0390000000000001</v>
      </c>
      <c r="N25">
        <v>-3.21</v>
      </c>
      <c r="O25">
        <v>1.151</v>
      </c>
      <c r="P25">
        <v>1.1619999999999999</v>
      </c>
      <c r="Q25">
        <v>1.1659999999999999</v>
      </c>
      <c r="R25">
        <v>0.90600000000000003</v>
      </c>
      <c r="S25">
        <v>0.37</v>
      </c>
    </row>
    <row r="27" spans="1:19" x14ac:dyDescent="0.3">
      <c r="A27" t="s">
        <v>0</v>
      </c>
      <c r="B27" t="s">
        <v>3</v>
      </c>
    </row>
    <row r="28" spans="1:19" x14ac:dyDescent="0.3">
      <c r="A28">
        <v>0</v>
      </c>
      <c r="B28">
        <v>-0.23</v>
      </c>
      <c r="C28">
        <v>-1.2290000000000001</v>
      </c>
      <c r="D28">
        <v>-2.226</v>
      </c>
      <c r="E28">
        <v>-3.04</v>
      </c>
      <c r="F28">
        <v>-3.23</v>
      </c>
      <c r="G28">
        <v>3.7</v>
      </c>
      <c r="H28">
        <v>-0.01</v>
      </c>
      <c r="I28">
        <v>3.754</v>
      </c>
      <c r="J28">
        <v>-0.23</v>
      </c>
      <c r="K28">
        <v>-1.2290000000000001</v>
      </c>
      <c r="L28">
        <v>-2.226</v>
      </c>
      <c r="M28">
        <v>-3.04</v>
      </c>
      <c r="N28">
        <v>-3.23</v>
      </c>
      <c r="O28">
        <v>1.147</v>
      </c>
      <c r="P28">
        <v>1.147</v>
      </c>
      <c r="Q28">
        <v>1.1419999999999999</v>
      </c>
      <c r="R28">
        <v>0.89500000000000002</v>
      </c>
      <c r="S28">
        <v>0.40100000000000002</v>
      </c>
    </row>
    <row r="29" spans="1:19" x14ac:dyDescent="0.3">
      <c r="A29">
        <v>60</v>
      </c>
      <c r="B29">
        <v>-0.23</v>
      </c>
      <c r="C29">
        <v>-1.2290000000000001</v>
      </c>
      <c r="D29">
        <v>-2.226</v>
      </c>
      <c r="E29">
        <v>-3.04</v>
      </c>
      <c r="F29">
        <v>-3.23</v>
      </c>
      <c r="G29">
        <v>3.7</v>
      </c>
      <c r="H29">
        <v>-0.01</v>
      </c>
      <c r="I29">
        <v>3.754</v>
      </c>
      <c r="J29">
        <v>-0.23400000000000001</v>
      </c>
      <c r="K29">
        <v>-1.2290000000000001</v>
      </c>
      <c r="L29">
        <v>-2.226</v>
      </c>
      <c r="M29">
        <v>-3.04</v>
      </c>
      <c r="N29">
        <v>-3.23</v>
      </c>
      <c r="O29">
        <v>1.151</v>
      </c>
      <c r="P29">
        <v>1.1639999999999999</v>
      </c>
      <c r="Q29">
        <v>1.157</v>
      </c>
      <c r="R29">
        <v>0.90200000000000002</v>
      </c>
      <c r="S29">
        <v>0.40200000000000002</v>
      </c>
    </row>
    <row r="30" spans="1:19" x14ac:dyDescent="0.3">
      <c r="A30">
        <v>120</v>
      </c>
      <c r="B30">
        <v>-0.23</v>
      </c>
      <c r="C30">
        <v>-1.2290000000000001</v>
      </c>
      <c r="D30">
        <v>-2.226</v>
      </c>
      <c r="E30">
        <v>-3.04</v>
      </c>
      <c r="F30">
        <v>-3.23</v>
      </c>
      <c r="G30">
        <v>3.7</v>
      </c>
      <c r="H30">
        <v>-0.01</v>
      </c>
      <c r="I30">
        <v>3.754</v>
      </c>
      <c r="J30">
        <v>-0.23699999999999999</v>
      </c>
      <c r="K30">
        <v>-1.23</v>
      </c>
      <c r="L30">
        <v>-2.226</v>
      </c>
      <c r="M30">
        <v>-3.04</v>
      </c>
      <c r="N30">
        <v>-3.23</v>
      </c>
      <c r="O30">
        <v>1.153</v>
      </c>
      <c r="P30">
        <v>1.1679999999999999</v>
      </c>
      <c r="Q30">
        <v>1.163</v>
      </c>
      <c r="R30">
        <v>0.90600000000000003</v>
      </c>
      <c r="S30">
        <v>0.40300000000000002</v>
      </c>
    </row>
    <row r="31" spans="1:19" x14ac:dyDescent="0.3">
      <c r="A31">
        <v>180</v>
      </c>
      <c r="B31">
        <v>-0.23</v>
      </c>
      <c r="C31">
        <v>-1.2290000000000001</v>
      </c>
      <c r="D31">
        <v>-2.226</v>
      </c>
      <c r="E31">
        <v>-3.04</v>
      </c>
      <c r="F31">
        <v>-3.23</v>
      </c>
      <c r="G31">
        <v>3.7</v>
      </c>
      <c r="H31">
        <v>-0.01</v>
      </c>
      <c r="I31">
        <v>3.754</v>
      </c>
      <c r="J31">
        <v>-0.23899999999999999</v>
      </c>
      <c r="K31">
        <v>-1.2290000000000001</v>
      </c>
      <c r="L31">
        <v>-2.2269999999999999</v>
      </c>
      <c r="M31">
        <v>-3.0390000000000001</v>
      </c>
      <c r="N31">
        <v>-3.23</v>
      </c>
      <c r="O31">
        <v>1.1539999999999999</v>
      </c>
      <c r="P31">
        <v>1.1719999999999999</v>
      </c>
      <c r="Q31">
        <v>1.1659999999999999</v>
      </c>
      <c r="R31">
        <v>0.90900000000000003</v>
      </c>
      <c r="S31">
        <v>0.40500000000000003</v>
      </c>
    </row>
    <row r="32" spans="1:19" x14ac:dyDescent="0.3">
      <c r="A32">
        <v>240</v>
      </c>
      <c r="B32">
        <v>-0.23</v>
      </c>
      <c r="C32">
        <v>-1.2290000000000001</v>
      </c>
      <c r="D32">
        <v>-2.226</v>
      </c>
      <c r="E32">
        <v>-3.04</v>
      </c>
      <c r="F32">
        <v>-3.23</v>
      </c>
      <c r="G32">
        <v>3.7</v>
      </c>
      <c r="H32">
        <v>-0.01</v>
      </c>
      <c r="I32">
        <v>3.754</v>
      </c>
      <c r="J32">
        <v>-0.24099999999999999</v>
      </c>
      <c r="K32">
        <v>-1.2290000000000001</v>
      </c>
      <c r="L32">
        <v>-2.226</v>
      </c>
      <c r="M32">
        <v>-3.0390000000000001</v>
      </c>
      <c r="N32">
        <v>-3.23</v>
      </c>
      <c r="O32">
        <v>1.1539999999999999</v>
      </c>
      <c r="P32">
        <v>1.1719999999999999</v>
      </c>
      <c r="Q32">
        <v>1.167</v>
      </c>
      <c r="R32">
        <v>0.91</v>
      </c>
      <c r="S32">
        <v>0.40600000000000003</v>
      </c>
    </row>
    <row r="33" spans="1:19" x14ac:dyDescent="0.3">
      <c r="A33">
        <v>300</v>
      </c>
      <c r="B33">
        <v>-0.23</v>
      </c>
      <c r="C33">
        <v>-1.2290000000000001</v>
      </c>
      <c r="D33">
        <v>-2.226</v>
      </c>
      <c r="E33">
        <v>-3.04</v>
      </c>
      <c r="F33">
        <v>-3.23</v>
      </c>
      <c r="G33">
        <v>3.7</v>
      </c>
      <c r="H33">
        <v>-0.01</v>
      </c>
      <c r="I33">
        <v>3.754</v>
      </c>
      <c r="J33">
        <v>-0.24299999999999999</v>
      </c>
      <c r="K33">
        <v>-1.23</v>
      </c>
      <c r="L33">
        <v>-2.226</v>
      </c>
      <c r="M33">
        <v>-3.0390000000000001</v>
      </c>
      <c r="N33">
        <v>-3.23</v>
      </c>
      <c r="O33">
        <v>1.1539999999999999</v>
      </c>
      <c r="P33">
        <v>1.17</v>
      </c>
      <c r="Q33">
        <v>1.1659999999999999</v>
      </c>
      <c r="R33">
        <v>0.91100000000000003</v>
      </c>
      <c r="S33">
        <v>0.40699999999999997</v>
      </c>
    </row>
    <row r="34" spans="1:19" x14ac:dyDescent="0.3">
      <c r="A34">
        <v>360</v>
      </c>
      <c r="B34">
        <v>-0.23</v>
      </c>
      <c r="C34">
        <v>-1.2290000000000001</v>
      </c>
      <c r="D34">
        <v>-2.226</v>
      </c>
      <c r="E34">
        <v>-3.04</v>
      </c>
      <c r="F34">
        <v>-3.23</v>
      </c>
      <c r="G34">
        <v>3.7</v>
      </c>
      <c r="H34">
        <v>-0.01</v>
      </c>
      <c r="I34">
        <v>3.754</v>
      </c>
      <c r="J34">
        <v>-0.245</v>
      </c>
      <c r="K34">
        <v>-1.2310000000000001</v>
      </c>
      <c r="L34">
        <v>-2.226</v>
      </c>
      <c r="M34">
        <v>-3.0390000000000001</v>
      </c>
      <c r="N34">
        <v>-3.23</v>
      </c>
      <c r="O34">
        <v>1.1539999999999999</v>
      </c>
      <c r="P34">
        <v>1.1679999999999999</v>
      </c>
      <c r="Q34">
        <v>1.167</v>
      </c>
      <c r="R34">
        <v>0.91100000000000003</v>
      </c>
      <c r="S34">
        <v>0.40899999999999997</v>
      </c>
    </row>
    <row r="35" spans="1:19" x14ac:dyDescent="0.3">
      <c r="A35">
        <v>420</v>
      </c>
      <c r="B35">
        <v>-0.23</v>
      </c>
      <c r="C35">
        <v>-1.2290000000000001</v>
      </c>
      <c r="D35">
        <v>-2.226</v>
      </c>
      <c r="E35">
        <v>-3.04</v>
      </c>
      <c r="F35">
        <v>-3.23</v>
      </c>
      <c r="G35">
        <v>3.7</v>
      </c>
      <c r="H35">
        <v>-0.01</v>
      </c>
      <c r="I35">
        <v>3.754</v>
      </c>
      <c r="J35">
        <v>-0.247</v>
      </c>
      <c r="K35">
        <v>-1.232</v>
      </c>
      <c r="L35">
        <v>-2.226</v>
      </c>
      <c r="M35">
        <v>-3.0390000000000001</v>
      </c>
      <c r="N35">
        <v>-3.23</v>
      </c>
      <c r="O35">
        <v>1.153</v>
      </c>
      <c r="P35">
        <v>1.1659999999999999</v>
      </c>
      <c r="Q35">
        <v>1.167</v>
      </c>
      <c r="R35">
        <v>0.91100000000000003</v>
      </c>
      <c r="S35">
        <v>0.40899999999999997</v>
      </c>
    </row>
    <row r="36" spans="1:19" x14ac:dyDescent="0.3">
      <c r="A36">
        <v>480</v>
      </c>
      <c r="B36">
        <v>-0.23</v>
      </c>
      <c r="C36">
        <v>-1.2290000000000001</v>
      </c>
      <c r="D36">
        <v>-2.226</v>
      </c>
      <c r="E36">
        <v>-3.04</v>
      </c>
      <c r="F36">
        <v>-3.23</v>
      </c>
      <c r="G36">
        <v>3.7</v>
      </c>
      <c r="H36">
        <v>-0.01</v>
      </c>
      <c r="I36">
        <v>3.754</v>
      </c>
      <c r="J36">
        <v>-0.248</v>
      </c>
      <c r="K36">
        <v>-1.234</v>
      </c>
      <c r="L36">
        <v>-2.226</v>
      </c>
      <c r="M36">
        <v>-3.0390000000000001</v>
      </c>
      <c r="N36">
        <v>-3.23</v>
      </c>
      <c r="O36">
        <v>1.1519999999999999</v>
      </c>
      <c r="P36">
        <v>1.165</v>
      </c>
      <c r="Q36">
        <v>1.167</v>
      </c>
      <c r="R36">
        <v>0.91100000000000003</v>
      </c>
      <c r="S36">
        <v>0.41</v>
      </c>
    </row>
    <row r="37" spans="1:19" x14ac:dyDescent="0.3">
      <c r="A37">
        <v>540</v>
      </c>
      <c r="B37">
        <v>-0.23</v>
      </c>
      <c r="C37">
        <v>-1.2290000000000001</v>
      </c>
      <c r="D37">
        <v>-2.226</v>
      </c>
      <c r="E37">
        <v>-3.04</v>
      </c>
      <c r="F37">
        <v>-3.23</v>
      </c>
      <c r="G37">
        <v>3.7</v>
      </c>
      <c r="H37">
        <v>-0.01</v>
      </c>
      <c r="I37">
        <v>3.754</v>
      </c>
      <c r="J37">
        <v>-0.25</v>
      </c>
      <c r="K37">
        <v>-1.2350000000000001</v>
      </c>
      <c r="L37">
        <v>-2.226</v>
      </c>
      <c r="M37">
        <v>-3.0390000000000001</v>
      </c>
      <c r="N37">
        <v>-3.23</v>
      </c>
      <c r="O37">
        <v>1.1519999999999999</v>
      </c>
      <c r="P37">
        <v>1.1639999999999999</v>
      </c>
      <c r="Q37">
        <v>1.167</v>
      </c>
      <c r="R37">
        <v>0.91200000000000003</v>
      </c>
      <c r="S37">
        <v>0.41</v>
      </c>
    </row>
    <row r="38" spans="1:19" x14ac:dyDescent="0.3">
      <c r="A38">
        <v>600</v>
      </c>
      <c r="B38">
        <v>-0.23</v>
      </c>
      <c r="C38">
        <v>-1.2290000000000001</v>
      </c>
      <c r="D38">
        <v>-2.226</v>
      </c>
      <c r="E38">
        <v>-3.04</v>
      </c>
      <c r="F38">
        <v>-3.23</v>
      </c>
      <c r="G38">
        <v>3.7</v>
      </c>
      <c r="H38">
        <v>-0.01</v>
      </c>
      <c r="I38">
        <v>3.754</v>
      </c>
      <c r="J38">
        <v>-0.251</v>
      </c>
      <c r="K38">
        <v>-1.236</v>
      </c>
      <c r="L38">
        <v>-2.226</v>
      </c>
      <c r="M38">
        <v>-3.0390000000000001</v>
      </c>
      <c r="N38">
        <v>-3.23</v>
      </c>
      <c r="O38">
        <v>1.151</v>
      </c>
      <c r="P38">
        <v>1.1619999999999999</v>
      </c>
      <c r="Q38">
        <v>1.1659999999999999</v>
      </c>
      <c r="R38">
        <v>0.91200000000000003</v>
      </c>
      <c r="S38">
        <v>0.41</v>
      </c>
    </row>
    <row r="40" spans="1:19" x14ac:dyDescent="0.3">
      <c r="A40" t="s">
        <v>0</v>
      </c>
      <c r="B40" t="s">
        <v>4</v>
      </c>
    </row>
    <row r="41" spans="1:19" x14ac:dyDescent="0.3">
      <c r="A41">
        <v>0</v>
      </c>
      <c r="B41">
        <v>-0.23</v>
      </c>
      <c r="C41">
        <v>-1.2290000000000001</v>
      </c>
      <c r="D41">
        <v>-2.226</v>
      </c>
      <c r="E41">
        <v>-3.04</v>
      </c>
      <c r="F41">
        <v>-3.23</v>
      </c>
      <c r="G41">
        <v>3.7</v>
      </c>
      <c r="H41">
        <v>-0.01</v>
      </c>
      <c r="I41">
        <v>3.548</v>
      </c>
      <c r="J41">
        <v>-0.23</v>
      </c>
      <c r="K41">
        <v>-1.2290000000000001</v>
      </c>
      <c r="L41">
        <v>-2.226</v>
      </c>
      <c r="M41">
        <v>-3.04</v>
      </c>
      <c r="N41">
        <v>-3.23</v>
      </c>
      <c r="O41">
        <v>1.147</v>
      </c>
      <c r="P41">
        <v>1.147</v>
      </c>
      <c r="Q41">
        <v>1.1419999999999999</v>
      </c>
      <c r="R41">
        <v>0.89500000000000002</v>
      </c>
      <c r="S41">
        <v>0.40100000000000002</v>
      </c>
    </row>
    <row r="42" spans="1:19" x14ac:dyDescent="0.3">
      <c r="A42">
        <v>60</v>
      </c>
      <c r="B42">
        <v>-0.23</v>
      </c>
      <c r="C42">
        <v>-1.2290000000000001</v>
      </c>
      <c r="D42">
        <v>-2.226</v>
      </c>
      <c r="E42">
        <v>-3.04</v>
      </c>
      <c r="F42">
        <v>-3.23</v>
      </c>
      <c r="G42">
        <v>3.7</v>
      </c>
      <c r="H42">
        <v>-0.01</v>
      </c>
      <c r="I42">
        <v>3.548</v>
      </c>
      <c r="J42">
        <v>-0.23400000000000001</v>
      </c>
      <c r="K42">
        <v>-1.2290000000000001</v>
      </c>
      <c r="L42">
        <v>-2.226</v>
      </c>
      <c r="M42">
        <v>-3.0409999999999999</v>
      </c>
      <c r="N42">
        <v>-3.2269999999999999</v>
      </c>
      <c r="O42">
        <v>1.151</v>
      </c>
      <c r="P42">
        <v>1.163</v>
      </c>
      <c r="Q42">
        <v>1.157</v>
      </c>
      <c r="R42">
        <v>0.90300000000000002</v>
      </c>
      <c r="S42">
        <v>0.39400000000000002</v>
      </c>
    </row>
    <row r="43" spans="1:19" x14ac:dyDescent="0.3">
      <c r="A43">
        <v>120</v>
      </c>
      <c r="B43">
        <v>-0.23</v>
      </c>
      <c r="C43">
        <v>-1.2290000000000001</v>
      </c>
      <c r="D43">
        <v>-2.226</v>
      </c>
      <c r="E43">
        <v>-3.04</v>
      </c>
      <c r="F43">
        <v>-3.23</v>
      </c>
      <c r="G43">
        <v>3.7</v>
      </c>
      <c r="H43">
        <v>-0.01</v>
      </c>
      <c r="I43">
        <v>3.548</v>
      </c>
      <c r="J43">
        <v>-0.23699999999999999</v>
      </c>
      <c r="K43">
        <v>-1.23</v>
      </c>
      <c r="L43">
        <v>-2.226</v>
      </c>
      <c r="M43">
        <v>-3.04</v>
      </c>
      <c r="N43">
        <v>-3.2240000000000002</v>
      </c>
      <c r="O43">
        <v>1.153</v>
      </c>
      <c r="P43">
        <v>1.1679999999999999</v>
      </c>
      <c r="Q43">
        <v>1.1619999999999999</v>
      </c>
      <c r="R43">
        <v>0.90500000000000003</v>
      </c>
      <c r="S43">
        <v>0.38800000000000001</v>
      </c>
    </row>
    <row r="44" spans="1:19" x14ac:dyDescent="0.3">
      <c r="A44">
        <v>180</v>
      </c>
      <c r="B44">
        <v>-0.23</v>
      </c>
      <c r="C44">
        <v>-1.2290000000000001</v>
      </c>
      <c r="D44">
        <v>-2.226</v>
      </c>
      <c r="E44">
        <v>-3.04</v>
      </c>
      <c r="F44">
        <v>-3.23</v>
      </c>
      <c r="G44">
        <v>3.7</v>
      </c>
      <c r="H44">
        <v>-0.01</v>
      </c>
      <c r="I44">
        <v>3.548</v>
      </c>
      <c r="J44">
        <v>-0.23899999999999999</v>
      </c>
      <c r="K44">
        <v>-1.2290000000000001</v>
      </c>
      <c r="L44">
        <v>-2.2269999999999999</v>
      </c>
      <c r="M44">
        <v>-3.0390000000000001</v>
      </c>
      <c r="N44">
        <v>-3.2210000000000001</v>
      </c>
      <c r="O44">
        <v>1.1539999999999999</v>
      </c>
      <c r="P44">
        <v>1.1719999999999999</v>
      </c>
      <c r="Q44">
        <v>1.1659999999999999</v>
      </c>
      <c r="R44">
        <v>0.90800000000000003</v>
      </c>
      <c r="S44">
        <v>0.38400000000000001</v>
      </c>
    </row>
    <row r="45" spans="1:19" x14ac:dyDescent="0.3">
      <c r="A45">
        <v>240</v>
      </c>
      <c r="B45">
        <v>-0.23</v>
      </c>
      <c r="C45">
        <v>-1.2290000000000001</v>
      </c>
      <c r="D45">
        <v>-2.226</v>
      </c>
      <c r="E45">
        <v>-3.04</v>
      </c>
      <c r="F45">
        <v>-3.23</v>
      </c>
      <c r="G45">
        <v>3.7</v>
      </c>
      <c r="H45">
        <v>-0.01</v>
      </c>
      <c r="I45">
        <v>3.548</v>
      </c>
      <c r="J45">
        <v>-0.24099999999999999</v>
      </c>
      <c r="K45">
        <v>-1.2290000000000001</v>
      </c>
      <c r="L45">
        <v>-2.226</v>
      </c>
      <c r="M45">
        <v>-3.0390000000000001</v>
      </c>
      <c r="N45">
        <v>-3.218</v>
      </c>
      <c r="O45">
        <v>1.1539999999999999</v>
      </c>
      <c r="P45">
        <v>1.1719999999999999</v>
      </c>
      <c r="Q45">
        <v>1.167</v>
      </c>
      <c r="R45">
        <v>0.91200000000000003</v>
      </c>
      <c r="S45">
        <v>0.38</v>
      </c>
    </row>
    <row r="46" spans="1:19" x14ac:dyDescent="0.3">
      <c r="A46">
        <v>300</v>
      </c>
      <c r="B46">
        <v>-0.23</v>
      </c>
      <c r="C46">
        <v>-1.2290000000000001</v>
      </c>
      <c r="D46">
        <v>-2.226</v>
      </c>
      <c r="E46">
        <v>-3.04</v>
      </c>
      <c r="F46">
        <v>-3.23</v>
      </c>
      <c r="G46">
        <v>3.7</v>
      </c>
      <c r="H46">
        <v>-0.01</v>
      </c>
      <c r="I46">
        <v>3.548</v>
      </c>
      <c r="J46">
        <v>-0.24299999999999999</v>
      </c>
      <c r="K46">
        <v>-1.23</v>
      </c>
      <c r="L46">
        <v>-2.226</v>
      </c>
      <c r="M46">
        <v>-3.04</v>
      </c>
      <c r="N46">
        <v>-3.2149999999999999</v>
      </c>
      <c r="O46">
        <v>1.1539999999999999</v>
      </c>
      <c r="P46">
        <v>1.17</v>
      </c>
      <c r="Q46">
        <v>1.1659999999999999</v>
      </c>
      <c r="R46">
        <v>0.91300000000000003</v>
      </c>
      <c r="S46">
        <v>0.376</v>
      </c>
    </row>
    <row r="47" spans="1:19" x14ac:dyDescent="0.3">
      <c r="A47">
        <v>360</v>
      </c>
      <c r="B47">
        <v>-0.23</v>
      </c>
      <c r="C47">
        <v>-1.2290000000000001</v>
      </c>
      <c r="D47">
        <v>-2.226</v>
      </c>
      <c r="E47">
        <v>-3.04</v>
      </c>
      <c r="F47">
        <v>-3.23</v>
      </c>
      <c r="G47">
        <v>3.7</v>
      </c>
      <c r="H47">
        <v>-0.01</v>
      </c>
      <c r="I47">
        <v>3.548</v>
      </c>
      <c r="J47">
        <v>-0.245</v>
      </c>
      <c r="K47">
        <v>-1.2310000000000001</v>
      </c>
      <c r="L47">
        <v>-2.226</v>
      </c>
      <c r="M47">
        <v>-3.0390000000000001</v>
      </c>
      <c r="N47">
        <v>-3.2120000000000002</v>
      </c>
      <c r="O47">
        <v>1.1539999999999999</v>
      </c>
      <c r="P47">
        <v>1.1679999999999999</v>
      </c>
      <c r="Q47">
        <v>1.167</v>
      </c>
      <c r="R47">
        <v>0.91100000000000003</v>
      </c>
      <c r="S47">
        <v>0.374</v>
      </c>
    </row>
    <row r="48" spans="1:19" x14ac:dyDescent="0.3">
      <c r="A48">
        <v>420</v>
      </c>
      <c r="B48">
        <v>-0.23</v>
      </c>
      <c r="C48">
        <v>-1.2290000000000001</v>
      </c>
      <c r="D48">
        <v>-2.226</v>
      </c>
      <c r="E48">
        <v>-3.04</v>
      </c>
      <c r="F48">
        <v>-3.23</v>
      </c>
      <c r="G48">
        <v>3.7</v>
      </c>
      <c r="H48">
        <v>-0.01</v>
      </c>
      <c r="I48">
        <v>3.548</v>
      </c>
      <c r="J48">
        <v>-0.247</v>
      </c>
      <c r="K48">
        <v>-1.232</v>
      </c>
      <c r="L48">
        <v>-2.226</v>
      </c>
      <c r="M48">
        <v>-3.0379999999999998</v>
      </c>
      <c r="N48">
        <v>-3.2090000000000001</v>
      </c>
      <c r="O48">
        <v>1.153</v>
      </c>
      <c r="P48">
        <v>1.1659999999999999</v>
      </c>
      <c r="Q48">
        <v>1.1679999999999999</v>
      </c>
      <c r="R48">
        <v>0.90900000000000003</v>
      </c>
      <c r="S48">
        <v>0.372</v>
      </c>
    </row>
    <row r="49" spans="1:19" x14ac:dyDescent="0.3">
      <c r="A49">
        <v>480</v>
      </c>
      <c r="B49">
        <v>-0.23</v>
      </c>
      <c r="C49">
        <v>-1.2290000000000001</v>
      </c>
      <c r="D49">
        <v>-2.226</v>
      </c>
      <c r="E49">
        <v>-3.04</v>
      </c>
      <c r="F49">
        <v>-3.23</v>
      </c>
      <c r="G49">
        <v>3.7</v>
      </c>
      <c r="H49">
        <v>-0.01</v>
      </c>
      <c r="I49">
        <v>3.548</v>
      </c>
      <c r="J49">
        <v>-0.248</v>
      </c>
      <c r="K49">
        <v>-1.2330000000000001</v>
      </c>
      <c r="L49">
        <v>-2.226</v>
      </c>
      <c r="M49">
        <v>-3.0369999999999999</v>
      </c>
      <c r="N49">
        <v>-3.206</v>
      </c>
      <c r="O49">
        <v>1.1519999999999999</v>
      </c>
      <c r="P49">
        <v>1.165</v>
      </c>
      <c r="Q49">
        <v>1.167</v>
      </c>
      <c r="R49">
        <v>0.90600000000000003</v>
      </c>
      <c r="S49">
        <v>0.37</v>
      </c>
    </row>
    <row r="50" spans="1:19" x14ac:dyDescent="0.3">
      <c r="A50">
        <v>540</v>
      </c>
      <c r="B50">
        <v>-0.23</v>
      </c>
      <c r="C50">
        <v>-1.2290000000000001</v>
      </c>
      <c r="D50">
        <v>-2.226</v>
      </c>
      <c r="E50">
        <v>-3.04</v>
      </c>
      <c r="F50">
        <v>-3.23</v>
      </c>
      <c r="G50">
        <v>3.7</v>
      </c>
      <c r="H50">
        <v>-0.01</v>
      </c>
      <c r="I50">
        <v>3.548</v>
      </c>
      <c r="J50">
        <v>-0.25</v>
      </c>
      <c r="K50">
        <v>-1.2350000000000001</v>
      </c>
      <c r="L50">
        <v>-2.226</v>
      </c>
      <c r="M50">
        <v>-3.0350000000000001</v>
      </c>
      <c r="N50">
        <v>-3.2029999999999998</v>
      </c>
      <c r="O50">
        <v>1.1519999999999999</v>
      </c>
      <c r="P50">
        <v>1.1639999999999999</v>
      </c>
      <c r="Q50">
        <v>1.1659999999999999</v>
      </c>
      <c r="R50">
        <v>0.90200000000000002</v>
      </c>
      <c r="S50">
        <v>0.36899999999999999</v>
      </c>
    </row>
    <row r="51" spans="1:19" x14ac:dyDescent="0.3">
      <c r="A51">
        <v>600</v>
      </c>
      <c r="B51">
        <v>-0.23</v>
      </c>
      <c r="C51">
        <v>-1.2290000000000001</v>
      </c>
      <c r="D51">
        <v>-2.226</v>
      </c>
      <c r="E51">
        <v>-3.04</v>
      </c>
      <c r="F51">
        <v>-3.23</v>
      </c>
      <c r="G51">
        <v>3.7</v>
      </c>
      <c r="H51">
        <v>-0.01</v>
      </c>
      <c r="I51">
        <v>3.548</v>
      </c>
      <c r="J51">
        <v>-0.251</v>
      </c>
      <c r="K51">
        <v>-1.236</v>
      </c>
      <c r="L51">
        <v>-2.226</v>
      </c>
      <c r="M51">
        <v>-3.0339999999999998</v>
      </c>
      <c r="N51">
        <v>-3.2</v>
      </c>
      <c r="O51">
        <v>1.151</v>
      </c>
      <c r="P51">
        <v>1.1619999999999999</v>
      </c>
      <c r="Q51">
        <v>1.1659999999999999</v>
      </c>
      <c r="R51">
        <v>0.9</v>
      </c>
      <c r="S51">
        <v>0.36699999999999999</v>
      </c>
    </row>
    <row r="53" spans="1:19" x14ac:dyDescent="0.3">
      <c r="A53" t="s">
        <v>0</v>
      </c>
      <c r="B53" t="s">
        <v>5</v>
      </c>
    </row>
    <row r="54" spans="1:19" x14ac:dyDescent="0.3">
      <c r="A54">
        <v>0</v>
      </c>
      <c r="B54">
        <v>-0.23</v>
      </c>
      <c r="C54">
        <v>-1.2290000000000001</v>
      </c>
      <c r="D54">
        <v>-2.226</v>
      </c>
      <c r="E54">
        <v>-3.0350000000000001</v>
      </c>
      <c r="F54">
        <v>-3.22</v>
      </c>
      <c r="G54">
        <v>3.7</v>
      </c>
      <c r="H54">
        <v>-0.01</v>
      </c>
      <c r="I54">
        <v>3.754</v>
      </c>
      <c r="J54">
        <v>-0.23</v>
      </c>
      <c r="K54">
        <v>-1.2290000000000001</v>
      </c>
      <c r="L54">
        <v>-2.226</v>
      </c>
      <c r="M54">
        <v>-3.0350000000000001</v>
      </c>
      <c r="N54">
        <v>-3.22</v>
      </c>
      <c r="O54">
        <v>1.147</v>
      </c>
      <c r="P54">
        <v>1.147</v>
      </c>
      <c r="Q54">
        <v>1.141</v>
      </c>
      <c r="R54">
        <v>0.88900000000000001</v>
      </c>
      <c r="S54">
        <v>0.39700000000000002</v>
      </c>
    </row>
    <row r="55" spans="1:19" x14ac:dyDescent="0.3">
      <c r="A55">
        <v>60</v>
      </c>
      <c r="B55">
        <v>-0.23</v>
      </c>
      <c r="C55">
        <v>-1.2290000000000001</v>
      </c>
      <c r="D55">
        <v>-2.226</v>
      </c>
      <c r="E55">
        <v>-3.0350000000000001</v>
      </c>
      <c r="F55">
        <v>-3.22</v>
      </c>
      <c r="G55">
        <v>3.7</v>
      </c>
      <c r="H55">
        <v>-0.01</v>
      </c>
      <c r="I55">
        <v>3.754</v>
      </c>
      <c r="J55">
        <v>-0.23400000000000001</v>
      </c>
      <c r="K55">
        <v>-1.2290000000000001</v>
      </c>
      <c r="L55">
        <v>-2.226</v>
      </c>
      <c r="M55">
        <v>-3.0350000000000001</v>
      </c>
      <c r="N55">
        <v>-3.22</v>
      </c>
      <c r="O55">
        <v>1.151</v>
      </c>
      <c r="P55">
        <v>1.1639999999999999</v>
      </c>
      <c r="Q55">
        <v>1.1559999999999999</v>
      </c>
      <c r="R55">
        <v>0.89600000000000002</v>
      </c>
      <c r="S55">
        <v>0.39900000000000002</v>
      </c>
    </row>
    <row r="56" spans="1:19" x14ac:dyDescent="0.3">
      <c r="A56">
        <v>120</v>
      </c>
      <c r="B56">
        <v>-0.23</v>
      </c>
      <c r="C56">
        <v>-1.2290000000000001</v>
      </c>
      <c r="D56">
        <v>-2.226</v>
      </c>
      <c r="E56">
        <v>-3.0350000000000001</v>
      </c>
      <c r="F56">
        <v>-3.22</v>
      </c>
      <c r="G56">
        <v>3.7</v>
      </c>
      <c r="H56">
        <v>-0.01</v>
      </c>
      <c r="I56">
        <v>3.754</v>
      </c>
      <c r="J56">
        <v>-0.23699999999999999</v>
      </c>
      <c r="K56">
        <v>-1.23</v>
      </c>
      <c r="L56">
        <v>-2.226</v>
      </c>
      <c r="M56">
        <v>-3.0339999999999998</v>
      </c>
      <c r="N56">
        <v>-3.22</v>
      </c>
      <c r="O56">
        <v>1.153</v>
      </c>
      <c r="P56">
        <v>1.1679999999999999</v>
      </c>
      <c r="Q56">
        <v>1.163</v>
      </c>
      <c r="R56">
        <v>0.9</v>
      </c>
      <c r="S56">
        <v>0.4</v>
      </c>
    </row>
    <row r="57" spans="1:19" x14ac:dyDescent="0.3">
      <c r="A57">
        <v>180</v>
      </c>
      <c r="B57">
        <v>-0.23</v>
      </c>
      <c r="C57">
        <v>-1.2290000000000001</v>
      </c>
      <c r="D57">
        <v>-2.226</v>
      </c>
      <c r="E57">
        <v>-3.0350000000000001</v>
      </c>
      <c r="F57">
        <v>-3.22</v>
      </c>
      <c r="G57">
        <v>3.7</v>
      </c>
      <c r="H57">
        <v>-0.01</v>
      </c>
      <c r="I57">
        <v>3.754</v>
      </c>
      <c r="J57">
        <v>-0.23899999999999999</v>
      </c>
      <c r="K57">
        <v>-1.2290000000000001</v>
      </c>
      <c r="L57">
        <v>-2.226</v>
      </c>
      <c r="M57">
        <v>-3.0339999999999998</v>
      </c>
      <c r="N57">
        <v>-3.22</v>
      </c>
      <c r="O57">
        <v>1.1539999999999999</v>
      </c>
      <c r="P57">
        <v>1.1719999999999999</v>
      </c>
      <c r="Q57">
        <v>1.165</v>
      </c>
      <c r="R57">
        <v>0.90300000000000002</v>
      </c>
      <c r="S57">
        <v>0.40100000000000002</v>
      </c>
    </row>
    <row r="58" spans="1:19" x14ac:dyDescent="0.3">
      <c r="A58">
        <v>240</v>
      </c>
      <c r="B58">
        <v>-0.23</v>
      </c>
      <c r="C58">
        <v>-1.2290000000000001</v>
      </c>
      <c r="D58">
        <v>-2.226</v>
      </c>
      <c r="E58">
        <v>-3.0350000000000001</v>
      </c>
      <c r="F58">
        <v>-3.22</v>
      </c>
      <c r="G58">
        <v>3.7</v>
      </c>
      <c r="H58">
        <v>-0.01</v>
      </c>
      <c r="I58">
        <v>3.754</v>
      </c>
      <c r="J58">
        <v>-0.24099999999999999</v>
      </c>
      <c r="K58">
        <v>-1.2290000000000001</v>
      </c>
      <c r="L58">
        <v>-2.226</v>
      </c>
      <c r="M58">
        <v>-3.0329999999999999</v>
      </c>
      <c r="N58">
        <v>-3.22</v>
      </c>
      <c r="O58">
        <v>1.1539999999999999</v>
      </c>
      <c r="P58">
        <v>1.1719999999999999</v>
      </c>
      <c r="Q58">
        <v>1.167</v>
      </c>
      <c r="R58">
        <v>0.90300000000000002</v>
      </c>
      <c r="S58">
        <v>0.40300000000000002</v>
      </c>
    </row>
    <row r="59" spans="1:19" x14ac:dyDescent="0.3">
      <c r="A59">
        <v>300</v>
      </c>
      <c r="B59">
        <v>-0.23</v>
      </c>
      <c r="C59">
        <v>-1.2290000000000001</v>
      </c>
      <c r="D59">
        <v>-2.226</v>
      </c>
      <c r="E59">
        <v>-3.0350000000000001</v>
      </c>
      <c r="F59">
        <v>-3.22</v>
      </c>
      <c r="G59">
        <v>3.7</v>
      </c>
      <c r="H59">
        <v>-0.01</v>
      </c>
      <c r="I59">
        <v>3.754</v>
      </c>
      <c r="J59">
        <v>-0.24299999999999999</v>
      </c>
      <c r="K59">
        <v>-1.23</v>
      </c>
      <c r="L59">
        <v>-2.226</v>
      </c>
      <c r="M59">
        <v>-3.0329999999999999</v>
      </c>
      <c r="N59">
        <v>-3.22</v>
      </c>
      <c r="O59">
        <v>1.1539999999999999</v>
      </c>
      <c r="P59">
        <v>1.17</v>
      </c>
      <c r="Q59">
        <v>1.1659999999999999</v>
      </c>
      <c r="R59">
        <v>0.90400000000000003</v>
      </c>
      <c r="S59">
        <v>0.40400000000000003</v>
      </c>
    </row>
    <row r="60" spans="1:19" x14ac:dyDescent="0.3">
      <c r="A60">
        <v>360</v>
      </c>
      <c r="B60">
        <v>-0.23</v>
      </c>
      <c r="C60">
        <v>-1.2290000000000001</v>
      </c>
      <c r="D60">
        <v>-2.226</v>
      </c>
      <c r="E60">
        <v>-3.0350000000000001</v>
      </c>
      <c r="F60">
        <v>-3.22</v>
      </c>
      <c r="G60">
        <v>3.7</v>
      </c>
      <c r="H60">
        <v>-0.01</v>
      </c>
      <c r="I60">
        <v>3.754</v>
      </c>
      <c r="J60">
        <v>-0.245</v>
      </c>
      <c r="K60">
        <v>-1.2310000000000001</v>
      </c>
      <c r="L60">
        <v>-2.226</v>
      </c>
      <c r="M60">
        <v>-3.0329999999999999</v>
      </c>
      <c r="N60">
        <v>-3.22</v>
      </c>
      <c r="O60">
        <v>1.1539999999999999</v>
      </c>
      <c r="P60">
        <v>1.1679999999999999</v>
      </c>
      <c r="Q60">
        <v>1.167</v>
      </c>
      <c r="R60">
        <v>0.90400000000000003</v>
      </c>
      <c r="S60">
        <v>0.40500000000000003</v>
      </c>
    </row>
    <row r="61" spans="1:19" x14ac:dyDescent="0.3">
      <c r="A61">
        <v>420</v>
      </c>
      <c r="B61">
        <v>-0.23</v>
      </c>
      <c r="C61">
        <v>-1.2290000000000001</v>
      </c>
      <c r="D61">
        <v>-2.226</v>
      </c>
      <c r="E61">
        <v>-3.0350000000000001</v>
      </c>
      <c r="F61">
        <v>-3.22</v>
      </c>
      <c r="G61">
        <v>3.7</v>
      </c>
      <c r="H61">
        <v>-0.01</v>
      </c>
      <c r="I61">
        <v>3.754</v>
      </c>
      <c r="J61">
        <v>-0.247</v>
      </c>
      <c r="K61">
        <v>-1.232</v>
      </c>
      <c r="L61">
        <v>-2.226</v>
      </c>
      <c r="M61">
        <v>-3.0329999999999999</v>
      </c>
      <c r="N61">
        <v>-3.22</v>
      </c>
      <c r="O61">
        <v>1.153</v>
      </c>
      <c r="P61">
        <v>1.1659999999999999</v>
      </c>
      <c r="Q61">
        <v>1.167</v>
      </c>
      <c r="R61">
        <v>0.90500000000000003</v>
      </c>
      <c r="S61">
        <v>0.40600000000000003</v>
      </c>
    </row>
    <row r="62" spans="1:19" x14ac:dyDescent="0.3">
      <c r="A62">
        <v>480</v>
      </c>
      <c r="B62">
        <v>-0.23</v>
      </c>
      <c r="C62">
        <v>-1.2290000000000001</v>
      </c>
      <c r="D62">
        <v>-2.226</v>
      </c>
      <c r="E62">
        <v>-3.0350000000000001</v>
      </c>
      <c r="F62">
        <v>-3.22</v>
      </c>
      <c r="G62">
        <v>3.7</v>
      </c>
      <c r="H62">
        <v>-0.01</v>
      </c>
      <c r="I62">
        <v>3.754</v>
      </c>
      <c r="J62">
        <v>-0.248</v>
      </c>
      <c r="K62">
        <v>-1.234</v>
      </c>
      <c r="L62">
        <v>-2.226</v>
      </c>
      <c r="M62">
        <v>-3.0329999999999999</v>
      </c>
      <c r="N62">
        <v>-3.22</v>
      </c>
      <c r="O62">
        <v>1.1519999999999999</v>
      </c>
      <c r="P62">
        <v>1.165</v>
      </c>
      <c r="Q62">
        <v>1.167</v>
      </c>
      <c r="R62">
        <v>0.90500000000000003</v>
      </c>
      <c r="S62">
        <v>0.40699999999999997</v>
      </c>
    </row>
    <row r="63" spans="1:19" x14ac:dyDescent="0.3">
      <c r="A63">
        <v>540</v>
      </c>
      <c r="B63">
        <v>-0.23</v>
      </c>
      <c r="C63">
        <v>-1.2290000000000001</v>
      </c>
      <c r="D63">
        <v>-2.226</v>
      </c>
      <c r="E63">
        <v>-3.0350000000000001</v>
      </c>
      <c r="F63">
        <v>-3.22</v>
      </c>
      <c r="G63">
        <v>3.7</v>
      </c>
      <c r="H63">
        <v>-0.01</v>
      </c>
      <c r="I63">
        <v>3.754</v>
      </c>
      <c r="J63">
        <v>-0.25</v>
      </c>
      <c r="K63">
        <v>-1.2350000000000001</v>
      </c>
      <c r="L63">
        <v>-2.226</v>
      </c>
      <c r="M63">
        <v>-3.0329999999999999</v>
      </c>
      <c r="N63">
        <v>-3.22</v>
      </c>
      <c r="O63">
        <v>1.1519999999999999</v>
      </c>
      <c r="P63">
        <v>1.1639999999999999</v>
      </c>
      <c r="Q63">
        <v>1.1659999999999999</v>
      </c>
      <c r="R63">
        <v>0.90500000000000003</v>
      </c>
      <c r="S63">
        <v>0.40699999999999997</v>
      </c>
    </row>
    <row r="64" spans="1:19" x14ac:dyDescent="0.3">
      <c r="A64">
        <v>600</v>
      </c>
      <c r="B64">
        <v>-0.23</v>
      </c>
      <c r="C64">
        <v>-1.2290000000000001</v>
      </c>
      <c r="D64">
        <v>-2.226</v>
      </c>
      <c r="E64">
        <v>-3.0350000000000001</v>
      </c>
      <c r="F64">
        <v>-3.22</v>
      </c>
      <c r="G64">
        <v>3.7</v>
      </c>
      <c r="H64">
        <v>-0.01</v>
      </c>
      <c r="I64">
        <v>3.754</v>
      </c>
      <c r="J64">
        <v>-0.251</v>
      </c>
      <c r="K64">
        <v>-1.236</v>
      </c>
      <c r="L64">
        <v>-2.226</v>
      </c>
      <c r="M64">
        <v>-3.0329999999999999</v>
      </c>
      <c r="N64">
        <v>-3.22</v>
      </c>
      <c r="O64">
        <v>1.151</v>
      </c>
      <c r="P64">
        <v>1.1619999999999999</v>
      </c>
      <c r="Q64">
        <v>1.1659999999999999</v>
      </c>
      <c r="R64">
        <v>0.90600000000000003</v>
      </c>
      <c r="S64">
        <v>0.40699999999999997</v>
      </c>
    </row>
    <row r="66" spans="1:19" x14ac:dyDescent="0.3">
      <c r="A66" t="s">
        <v>0</v>
      </c>
      <c r="B66" t="s">
        <v>6</v>
      </c>
    </row>
    <row r="67" spans="1:19" x14ac:dyDescent="0.3">
      <c r="A67">
        <v>0</v>
      </c>
      <c r="B67">
        <v>-0.23</v>
      </c>
      <c r="C67">
        <v>-1.2290000000000001</v>
      </c>
      <c r="D67">
        <v>-2.226</v>
      </c>
      <c r="E67">
        <v>-3.0350000000000001</v>
      </c>
      <c r="F67">
        <v>-3.22</v>
      </c>
      <c r="G67">
        <v>3.7</v>
      </c>
      <c r="H67">
        <v>-0.01</v>
      </c>
      <c r="I67">
        <v>3.5459999999999998</v>
      </c>
      <c r="J67">
        <v>-0.23</v>
      </c>
      <c r="K67">
        <v>-1.2290000000000001</v>
      </c>
      <c r="L67">
        <v>-2.226</v>
      </c>
      <c r="M67">
        <v>-3.0350000000000001</v>
      </c>
      <c r="N67">
        <v>-3.22</v>
      </c>
      <c r="O67">
        <v>1.147</v>
      </c>
      <c r="P67">
        <v>1.147</v>
      </c>
      <c r="Q67">
        <v>1.141</v>
      </c>
      <c r="R67">
        <v>0.88900000000000001</v>
      </c>
      <c r="S67">
        <v>0.39700000000000002</v>
      </c>
    </row>
    <row r="68" spans="1:19" x14ac:dyDescent="0.3">
      <c r="A68">
        <v>60</v>
      </c>
      <c r="B68">
        <v>-0.23</v>
      </c>
      <c r="C68">
        <v>-1.2290000000000001</v>
      </c>
      <c r="D68">
        <v>-2.226</v>
      </c>
      <c r="E68">
        <v>-3.0350000000000001</v>
      </c>
      <c r="F68">
        <v>-3.22</v>
      </c>
      <c r="G68">
        <v>3.7</v>
      </c>
      <c r="H68">
        <v>-0.01</v>
      </c>
      <c r="I68">
        <v>3.5459999999999998</v>
      </c>
      <c r="J68">
        <v>-0.23400000000000001</v>
      </c>
      <c r="K68">
        <v>-1.2290000000000001</v>
      </c>
      <c r="L68">
        <v>-2.226</v>
      </c>
      <c r="M68">
        <v>-3.0350000000000001</v>
      </c>
      <c r="N68">
        <v>-3.2170000000000001</v>
      </c>
      <c r="O68">
        <v>1.1519999999999999</v>
      </c>
      <c r="P68">
        <v>1.163</v>
      </c>
      <c r="Q68">
        <v>1.1559999999999999</v>
      </c>
      <c r="R68">
        <v>0.89700000000000002</v>
      </c>
      <c r="S68">
        <v>0.39100000000000001</v>
      </c>
    </row>
    <row r="69" spans="1:19" x14ac:dyDescent="0.3">
      <c r="A69">
        <v>120</v>
      </c>
      <c r="B69">
        <v>-0.23</v>
      </c>
      <c r="C69">
        <v>-1.2290000000000001</v>
      </c>
      <c r="D69">
        <v>-2.226</v>
      </c>
      <c r="E69">
        <v>-3.0350000000000001</v>
      </c>
      <c r="F69">
        <v>-3.22</v>
      </c>
      <c r="G69">
        <v>3.7</v>
      </c>
      <c r="H69">
        <v>-0.01</v>
      </c>
      <c r="I69">
        <v>3.5459999999999998</v>
      </c>
      <c r="J69">
        <v>-0.23699999999999999</v>
      </c>
      <c r="K69">
        <v>-1.23</v>
      </c>
      <c r="L69">
        <v>-2.226</v>
      </c>
      <c r="M69">
        <v>-3.0339999999999998</v>
      </c>
      <c r="N69">
        <v>-3.214</v>
      </c>
      <c r="O69">
        <v>1.153</v>
      </c>
      <c r="P69">
        <v>1.1679999999999999</v>
      </c>
      <c r="Q69">
        <v>1.163</v>
      </c>
      <c r="R69">
        <v>0.89900000000000002</v>
      </c>
      <c r="S69">
        <v>0.38500000000000001</v>
      </c>
    </row>
    <row r="70" spans="1:19" x14ac:dyDescent="0.3">
      <c r="A70">
        <v>180</v>
      </c>
      <c r="B70">
        <v>-0.23</v>
      </c>
      <c r="C70">
        <v>-1.2290000000000001</v>
      </c>
      <c r="D70">
        <v>-2.226</v>
      </c>
      <c r="E70">
        <v>-3.0350000000000001</v>
      </c>
      <c r="F70">
        <v>-3.22</v>
      </c>
      <c r="G70">
        <v>3.7</v>
      </c>
      <c r="H70">
        <v>-0.01</v>
      </c>
      <c r="I70">
        <v>3.5459999999999998</v>
      </c>
      <c r="J70">
        <v>-0.23899999999999999</v>
      </c>
      <c r="K70">
        <v>-1.2290000000000001</v>
      </c>
      <c r="L70">
        <v>-2.226</v>
      </c>
      <c r="M70">
        <v>-3.0329999999999999</v>
      </c>
      <c r="N70">
        <v>-3.2109999999999999</v>
      </c>
      <c r="O70">
        <v>1.1539999999999999</v>
      </c>
      <c r="P70">
        <v>1.1719999999999999</v>
      </c>
      <c r="Q70">
        <v>1.165</v>
      </c>
      <c r="R70">
        <v>0.90200000000000002</v>
      </c>
      <c r="S70">
        <v>0.38100000000000001</v>
      </c>
    </row>
    <row r="71" spans="1:19" x14ac:dyDescent="0.3">
      <c r="A71">
        <v>240</v>
      </c>
      <c r="B71">
        <v>-0.23</v>
      </c>
      <c r="C71">
        <v>-1.2290000000000001</v>
      </c>
      <c r="D71">
        <v>-2.226</v>
      </c>
      <c r="E71">
        <v>-3.0350000000000001</v>
      </c>
      <c r="F71">
        <v>-3.22</v>
      </c>
      <c r="G71">
        <v>3.7</v>
      </c>
      <c r="H71">
        <v>-0.01</v>
      </c>
      <c r="I71">
        <v>3.5459999999999998</v>
      </c>
      <c r="J71">
        <v>-0.24099999999999999</v>
      </c>
      <c r="K71">
        <v>-1.2290000000000001</v>
      </c>
      <c r="L71">
        <v>-2.226</v>
      </c>
      <c r="M71">
        <v>-3.0339999999999998</v>
      </c>
      <c r="N71">
        <v>-3.2080000000000002</v>
      </c>
      <c r="O71">
        <v>1.1539999999999999</v>
      </c>
      <c r="P71">
        <v>1.1719999999999999</v>
      </c>
      <c r="Q71">
        <v>1.167</v>
      </c>
      <c r="R71">
        <v>0.90500000000000003</v>
      </c>
      <c r="S71">
        <v>0.377</v>
      </c>
    </row>
    <row r="72" spans="1:19" x14ac:dyDescent="0.3">
      <c r="A72">
        <v>300</v>
      </c>
      <c r="B72">
        <v>-0.23</v>
      </c>
      <c r="C72">
        <v>-1.2290000000000001</v>
      </c>
      <c r="D72">
        <v>-2.226</v>
      </c>
      <c r="E72">
        <v>-3.0350000000000001</v>
      </c>
      <c r="F72">
        <v>-3.22</v>
      </c>
      <c r="G72">
        <v>3.7</v>
      </c>
      <c r="H72">
        <v>-0.01</v>
      </c>
      <c r="I72">
        <v>3.5459999999999998</v>
      </c>
      <c r="J72">
        <v>-0.24299999999999999</v>
      </c>
      <c r="K72">
        <v>-1.23</v>
      </c>
      <c r="L72">
        <v>-2.226</v>
      </c>
      <c r="M72">
        <v>-3.0339999999999998</v>
      </c>
      <c r="N72">
        <v>-3.2050000000000001</v>
      </c>
      <c r="O72">
        <v>1.1539999999999999</v>
      </c>
      <c r="P72">
        <v>1.17</v>
      </c>
      <c r="Q72">
        <v>1.165</v>
      </c>
      <c r="R72">
        <v>0.90700000000000003</v>
      </c>
      <c r="S72">
        <v>0.373</v>
      </c>
    </row>
    <row r="73" spans="1:19" x14ac:dyDescent="0.3">
      <c r="A73">
        <v>360</v>
      </c>
      <c r="B73">
        <v>-0.23</v>
      </c>
      <c r="C73">
        <v>-1.2290000000000001</v>
      </c>
      <c r="D73">
        <v>-2.226</v>
      </c>
      <c r="E73">
        <v>-3.0350000000000001</v>
      </c>
      <c r="F73">
        <v>-3.22</v>
      </c>
      <c r="G73">
        <v>3.7</v>
      </c>
      <c r="H73">
        <v>-0.01</v>
      </c>
      <c r="I73">
        <v>3.5459999999999998</v>
      </c>
      <c r="J73">
        <v>-0.245</v>
      </c>
      <c r="K73">
        <v>-1.2310000000000001</v>
      </c>
      <c r="L73">
        <v>-2.226</v>
      </c>
      <c r="M73">
        <v>-3.0329999999999999</v>
      </c>
      <c r="N73">
        <v>-3.202</v>
      </c>
      <c r="O73">
        <v>1.1539999999999999</v>
      </c>
      <c r="P73">
        <v>1.169</v>
      </c>
      <c r="Q73">
        <v>1.167</v>
      </c>
      <c r="R73">
        <v>0.90500000000000003</v>
      </c>
      <c r="S73">
        <v>0.371</v>
      </c>
    </row>
    <row r="74" spans="1:19" x14ac:dyDescent="0.3">
      <c r="A74">
        <v>420</v>
      </c>
      <c r="B74">
        <v>-0.23</v>
      </c>
      <c r="C74">
        <v>-1.2290000000000001</v>
      </c>
      <c r="D74">
        <v>-2.226</v>
      </c>
      <c r="E74">
        <v>-3.0350000000000001</v>
      </c>
      <c r="F74">
        <v>-3.22</v>
      </c>
      <c r="G74">
        <v>3.7</v>
      </c>
      <c r="H74">
        <v>-0.01</v>
      </c>
      <c r="I74">
        <v>3.5459999999999998</v>
      </c>
      <c r="J74">
        <v>-0.247</v>
      </c>
      <c r="K74">
        <v>-1.232</v>
      </c>
      <c r="L74">
        <v>-2.226</v>
      </c>
      <c r="M74">
        <v>-3.032</v>
      </c>
      <c r="N74">
        <v>-3.1989999999999998</v>
      </c>
      <c r="O74">
        <v>1.153</v>
      </c>
      <c r="P74">
        <v>1.1659999999999999</v>
      </c>
      <c r="Q74">
        <v>1.167</v>
      </c>
      <c r="R74">
        <v>0.90200000000000002</v>
      </c>
      <c r="S74">
        <v>0.36899999999999999</v>
      </c>
    </row>
    <row r="75" spans="1:19" x14ac:dyDescent="0.3">
      <c r="A75">
        <v>480</v>
      </c>
      <c r="B75">
        <v>-0.23</v>
      </c>
      <c r="C75">
        <v>-1.2290000000000001</v>
      </c>
      <c r="D75">
        <v>-2.226</v>
      </c>
      <c r="E75">
        <v>-3.0350000000000001</v>
      </c>
      <c r="F75">
        <v>-3.22</v>
      </c>
      <c r="G75">
        <v>3.7</v>
      </c>
      <c r="H75">
        <v>-0.01</v>
      </c>
      <c r="I75">
        <v>3.5459999999999998</v>
      </c>
      <c r="J75">
        <v>-0.248</v>
      </c>
      <c r="K75">
        <v>-1.2330000000000001</v>
      </c>
      <c r="L75">
        <v>-2.226</v>
      </c>
      <c r="M75">
        <v>-3.0310000000000001</v>
      </c>
      <c r="N75">
        <v>-3.1960000000000002</v>
      </c>
      <c r="O75">
        <v>1.1519999999999999</v>
      </c>
      <c r="P75">
        <v>1.165</v>
      </c>
      <c r="Q75">
        <v>1.167</v>
      </c>
      <c r="R75">
        <v>0.89900000000000002</v>
      </c>
      <c r="S75">
        <v>0.36799999999999999</v>
      </c>
    </row>
    <row r="76" spans="1:19" x14ac:dyDescent="0.3">
      <c r="A76">
        <v>540</v>
      </c>
      <c r="B76">
        <v>-0.23</v>
      </c>
      <c r="C76">
        <v>-1.2290000000000001</v>
      </c>
      <c r="D76">
        <v>-2.226</v>
      </c>
      <c r="E76">
        <v>-3.0350000000000001</v>
      </c>
      <c r="F76">
        <v>-3.22</v>
      </c>
      <c r="G76">
        <v>3.7</v>
      </c>
      <c r="H76">
        <v>-0.01</v>
      </c>
      <c r="I76">
        <v>3.5459999999999998</v>
      </c>
      <c r="J76">
        <v>-0.25</v>
      </c>
      <c r="K76">
        <v>-1.2350000000000001</v>
      </c>
      <c r="L76">
        <v>-2.226</v>
      </c>
      <c r="M76">
        <v>-3.0289999999999999</v>
      </c>
      <c r="N76">
        <v>-3.1930000000000001</v>
      </c>
      <c r="O76">
        <v>1.1519999999999999</v>
      </c>
      <c r="P76">
        <v>1.1639999999999999</v>
      </c>
      <c r="Q76">
        <v>1.1659999999999999</v>
      </c>
      <c r="R76">
        <v>0.89600000000000002</v>
      </c>
      <c r="S76">
        <v>0.36499999999999999</v>
      </c>
    </row>
    <row r="77" spans="1:19" x14ac:dyDescent="0.3">
      <c r="A77">
        <v>600</v>
      </c>
      <c r="B77">
        <v>-0.23</v>
      </c>
      <c r="C77">
        <v>-1.2290000000000001</v>
      </c>
      <c r="D77">
        <v>-2.226</v>
      </c>
      <c r="E77">
        <v>-3.0350000000000001</v>
      </c>
      <c r="F77">
        <v>-3.22</v>
      </c>
      <c r="G77">
        <v>3.7</v>
      </c>
      <c r="H77">
        <v>-0.01</v>
      </c>
      <c r="I77">
        <v>3.5459999999999998</v>
      </c>
      <c r="J77">
        <v>-0.251</v>
      </c>
      <c r="K77">
        <v>-1.236</v>
      </c>
      <c r="L77">
        <v>-2.226</v>
      </c>
      <c r="M77">
        <v>-3.028</v>
      </c>
      <c r="N77">
        <v>-3.19</v>
      </c>
      <c r="O77">
        <v>1.151</v>
      </c>
      <c r="P77">
        <v>1.1619999999999999</v>
      </c>
      <c r="Q77">
        <v>1.165</v>
      </c>
      <c r="R77">
        <v>0.89300000000000002</v>
      </c>
      <c r="S77">
        <v>0.36399999999999999</v>
      </c>
    </row>
    <row r="79" spans="1:19" x14ac:dyDescent="0.3">
      <c r="A79" t="s">
        <v>0</v>
      </c>
      <c r="B79" t="s">
        <v>7</v>
      </c>
    </row>
    <row r="80" spans="1:19" x14ac:dyDescent="0.3">
      <c r="A80">
        <v>0</v>
      </c>
      <c r="B80">
        <v>-0.23</v>
      </c>
      <c r="C80">
        <v>-1.2290000000000001</v>
      </c>
      <c r="D80">
        <v>-2.226</v>
      </c>
      <c r="E80">
        <v>-3.0289999999999999</v>
      </c>
      <c r="F80">
        <v>-3.21</v>
      </c>
      <c r="G80">
        <v>3.7</v>
      </c>
      <c r="H80">
        <v>-0.01</v>
      </c>
      <c r="I80">
        <v>3.754</v>
      </c>
      <c r="J80">
        <v>-0.23</v>
      </c>
      <c r="K80">
        <v>-1.2290000000000001</v>
      </c>
      <c r="L80">
        <v>-2.226</v>
      </c>
      <c r="M80">
        <v>-3.0289999999999999</v>
      </c>
      <c r="N80">
        <v>-3.21</v>
      </c>
      <c r="O80">
        <v>1.147</v>
      </c>
      <c r="P80">
        <v>1.147</v>
      </c>
      <c r="Q80">
        <v>1.141</v>
      </c>
      <c r="R80">
        <v>0.88300000000000001</v>
      </c>
      <c r="S80">
        <v>0.39400000000000002</v>
      </c>
    </row>
    <row r="81" spans="1:19" x14ac:dyDescent="0.3">
      <c r="A81">
        <v>60</v>
      </c>
      <c r="B81">
        <v>-0.23</v>
      </c>
      <c r="C81">
        <v>-1.2290000000000001</v>
      </c>
      <c r="D81">
        <v>-2.226</v>
      </c>
      <c r="E81">
        <v>-3.0289999999999999</v>
      </c>
      <c r="F81">
        <v>-3.21</v>
      </c>
      <c r="G81">
        <v>3.7</v>
      </c>
      <c r="H81">
        <v>-0.01</v>
      </c>
      <c r="I81">
        <v>3.754</v>
      </c>
      <c r="J81">
        <v>-0.23400000000000001</v>
      </c>
      <c r="K81">
        <v>-1.2290000000000001</v>
      </c>
      <c r="L81">
        <v>-2.226</v>
      </c>
      <c r="M81">
        <v>-3.0289999999999999</v>
      </c>
      <c r="N81">
        <v>-3.21</v>
      </c>
      <c r="O81">
        <v>1.151</v>
      </c>
      <c r="P81">
        <v>1.1639999999999999</v>
      </c>
      <c r="Q81">
        <v>1.157</v>
      </c>
      <c r="R81">
        <v>0.88900000000000001</v>
      </c>
      <c r="S81">
        <v>0.39600000000000002</v>
      </c>
    </row>
    <row r="82" spans="1:19" x14ac:dyDescent="0.3">
      <c r="A82">
        <v>120</v>
      </c>
      <c r="B82">
        <v>-0.23</v>
      </c>
      <c r="C82">
        <v>-1.2290000000000001</v>
      </c>
      <c r="D82">
        <v>-2.226</v>
      </c>
      <c r="E82">
        <v>-3.0289999999999999</v>
      </c>
      <c r="F82">
        <v>-3.21</v>
      </c>
      <c r="G82">
        <v>3.7</v>
      </c>
      <c r="H82">
        <v>-0.01</v>
      </c>
      <c r="I82">
        <v>3.754</v>
      </c>
      <c r="J82">
        <v>-0.23699999999999999</v>
      </c>
      <c r="K82">
        <v>-1.23</v>
      </c>
      <c r="L82">
        <v>-2.226</v>
      </c>
      <c r="M82">
        <v>-3.028</v>
      </c>
      <c r="N82">
        <v>-3.21</v>
      </c>
      <c r="O82">
        <v>1.153</v>
      </c>
      <c r="P82">
        <v>1.1679999999999999</v>
      </c>
      <c r="Q82">
        <v>1.163</v>
      </c>
      <c r="R82">
        <v>0.89300000000000002</v>
      </c>
      <c r="S82">
        <v>0.39700000000000002</v>
      </c>
    </row>
    <row r="83" spans="1:19" x14ac:dyDescent="0.3">
      <c r="A83">
        <v>180</v>
      </c>
      <c r="B83">
        <v>-0.23</v>
      </c>
      <c r="C83">
        <v>-1.2290000000000001</v>
      </c>
      <c r="D83">
        <v>-2.226</v>
      </c>
      <c r="E83">
        <v>-3.0289999999999999</v>
      </c>
      <c r="F83">
        <v>-3.21</v>
      </c>
      <c r="G83">
        <v>3.7</v>
      </c>
      <c r="H83">
        <v>-0.01</v>
      </c>
      <c r="I83">
        <v>3.754</v>
      </c>
      <c r="J83">
        <v>-0.23899999999999999</v>
      </c>
      <c r="K83">
        <v>-1.2290000000000001</v>
      </c>
      <c r="L83">
        <v>-2.226</v>
      </c>
      <c r="M83">
        <v>-3.028</v>
      </c>
      <c r="N83">
        <v>-3.21</v>
      </c>
      <c r="O83">
        <v>1.1539999999999999</v>
      </c>
      <c r="P83">
        <v>1.1719999999999999</v>
      </c>
      <c r="Q83">
        <v>1.165</v>
      </c>
      <c r="R83">
        <v>0.89600000000000002</v>
      </c>
      <c r="S83">
        <v>0.39800000000000002</v>
      </c>
    </row>
    <row r="84" spans="1:19" x14ac:dyDescent="0.3">
      <c r="A84">
        <v>240</v>
      </c>
      <c r="B84">
        <v>-0.23</v>
      </c>
      <c r="C84">
        <v>-1.2290000000000001</v>
      </c>
      <c r="D84">
        <v>-2.226</v>
      </c>
      <c r="E84">
        <v>-3.0289999999999999</v>
      </c>
      <c r="F84">
        <v>-3.21</v>
      </c>
      <c r="G84">
        <v>3.7</v>
      </c>
      <c r="H84">
        <v>-0.01</v>
      </c>
      <c r="I84">
        <v>3.754</v>
      </c>
      <c r="J84">
        <v>-0.24099999999999999</v>
      </c>
      <c r="K84">
        <v>-1.2290000000000001</v>
      </c>
      <c r="L84">
        <v>-2.226</v>
      </c>
      <c r="M84">
        <v>-3.028</v>
      </c>
      <c r="N84">
        <v>-3.21</v>
      </c>
      <c r="O84">
        <v>1.1539999999999999</v>
      </c>
      <c r="P84">
        <v>1.1719999999999999</v>
      </c>
      <c r="Q84">
        <v>1.1659999999999999</v>
      </c>
      <c r="R84">
        <v>0.89700000000000002</v>
      </c>
      <c r="S84">
        <v>0.4</v>
      </c>
    </row>
    <row r="85" spans="1:19" x14ac:dyDescent="0.3">
      <c r="A85">
        <v>300</v>
      </c>
      <c r="B85">
        <v>-0.23</v>
      </c>
      <c r="C85">
        <v>-1.2290000000000001</v>
      </c>
      <c r="D85">
        <v>-2.226</v>
      </c>
      <c r="E85">
        <v>-3.0289999999999999</v>
      </c>
      <c r="F85">
        <v>-3.21</v>
      </c>
      <c r="G85">
        <v>3.7</v>
      </c>
      <c r="H85">
        <v>-0.01</v>
      </c>
      <c r="I85">
        <v>3.754</v>
      </c>
      <c r="J85">
        <v>-0.24299999999999999</v>
      </c>
      <c r="K85">
        <v>-1.23</v>
      </c>
      <c r="L85">
        <v>-2.226</v>
      </c>
      <c r="M85">
        <v>-3.028</v>
      </c>
      <c r="N85">
        <v>-3.21</v>
      </c>
      <c r="O85">
        <v>1.1539999999999999</v>
      </c>
      <c r="P85">
        <v>1.17</v>
      </c>
      <c r="Q85">
        <v>1.1659999999999999</v>
      </c>
      <c r="R85">
        <v>0.89800000000000002</v>
      </c>
      <c r="S85">
        <v>0.40100000000000002</v>
      </c>
    </row>
    <row r="86" spans="1:19" x14ac:dyDescent="0.3">
      <c r="A86">
        <v>360</v>
      </c>
      <c r="B86">
        <v>-0.23</v>
      </c>
      <c r="C86">
        <v>-1.2290000000000001</v>
      </c>
      <c r="D86">
        <v>-2.226</v>
      </c>
      <c r="E86">
        <v>-3.0289999999999999</v>
      </c>
      <c r="F86">
        <v>-3.21</v>
      </c>
      <c r="G86">
        <v>3.7</v>
      </c>
      <c r="H86">
        <v>-0.01</v>
      </c>
      <c r="I86">
        <v>3.754</v>
      </c>
      <c r="J86">
        <v>-0.245</v>
      </c>
      <c r="K86">
        <v>-1.2310000000000001</v>
      </c>
      <c r="L86">
        <v>-2.226</v>
      </c>
      <c r="M86">
        <v>-3.0270000000000001</v>
      </c>
      <c r="N86">
        <v>-3.21</v>
      </c>
      <c r="O86">
        <v>1.1539999999999999</v>
      </c>
      <c r="P86">
        <v>1.1679999999999999</v>
      </c>
      <c r="Q86">
        <v>1.1659999999999999</v>
      </c>
      <c r="R86">
        <v>0.89800000000000002</v>
      </c>
      <c r="S86">
        <v>0.40200000000000002</v>
      </c>
    </row>
    <row r="87" spans="1:19" x14ac:dyDescent="0.3">
      <c r="A87">
        <v>420</v>
      </c>
      <c r="B87">
        <v>-0.23</v>
      </c>
      <c r="C87">
        <v>-1.2290000000000001</v>
      </c>
      <c r="D87">
        <v>-2.226</v>
      </c>
      <c r="E87">
        <v>-3.0289999999999999</v>
      </c>
      <c r="F87">
        <v>-3.21</v>
      </c>
      <c r="G87">
        <v>3.7</v>
      </c>
      <c r="H87">
        <v>-0.01</v>
      </c>
      <c r="I87">
        <v>3.754</v>
      </c>
      <c r="J87">
        <v>-0.247</v>
      </c>
      <c r="K87">
        <v>-1.232</v>
      </c>
      <c r="L87">
        <v>-2.226</v>
      </c>
      <c r="M87">
        <v>-3.0270000000000001</v>
      </c>
      <c r="N87">
        <v>-3.21</v>
      </c>
      <c r="O87">
        <v>1.153</v>
      </c>
      <c r="P87">
        <v>1.1659999999999999</v>
      </c>
      <c r="Q87">
        <v>1.167</v>
      </c>
      <c r="R87">
        <v>0.89900000000000002</v>
      </c>
      <c r="S87">
        <v>0.40300000000000002</v>
      </c>
    </row>
    <row r="88" spans="1:19" x14ac:dyDescent="0.3">
      <c r="A88">
        <v>480</v>
      </c>
      <c r="B88">
        <v>-0.23</v>
      </c>
      <c r="C88">
        <v>-1.2290000000000001</v>
      </c>
      <c r="D88">
        <v>-2.226</v>
      </c>
      <c r="E88">
        <v>-3.0289999999999999</v>
      </c>
      <c r="F88">
        <v>-3.21</v>
      </c>
      <c r="G88">
        <v>3.7</v>
      </c>
      <c r="H88">
        <v>-0.01</v>
      </c>
      <c r="I88">
        <v>3.754</v>
      </c>
      <c r="J88">
        <v>-0.248</v>
      </c>
      <c r="K88">
        <v>-1.2330000000000001</v>
      </c>
      <c r="L88">
        <v>-2.226</v>
      </c>
      <c r="M88">
        <v>-3.0270000000000001</v>
      </c>
      <c r="N88">
        <v>-3.21</v>
      </c>
      <c r="O88">
        <v>1.1519999999999999</v>
      </c>
      <c r="P88">
        <v>1.165</v>
      </c>
      <c r="Q88">
        <v>1.1659999999999999</v>
      </c>
      <c r="R88">
        <v>0.89900000000000002</v>
      </c>
      <c r="S88">
        <v>0.40300000000000002</v>
      </c>
    </row>
    <row r="89" spans="1:19" x14ac:dyDescent="0.3">
      <c r="A89">
        <v>540</v>
      </c>
      <c r="B89">
        <v>-0.23</v>
      </c>
      <c r="C89">
        <v>-1.2290000000000001</v>
      </c>
      <c r="D89">
        <v>-2.226</v>
      </c>
      <c r="E89">
        <v>-3.0289999999999999</v>
      </c>
      <c r="F89">
        <v>-3.21</v>
      </c>
      <c r="G89">
        <v>3.7</v>
      </c>
      <c r="H89">
        <v>-0.01</v>
      </c>
      <c r="I89">
        <v>3.754</v>
      </c>
      <c r="J89">
        <v>-0.25</v>
      </c>
      <c r="K89">
        <v>-1.2350000000000001</v>
      </c>
      <c r="L89">
        <v>-2.226</v>
      </c>
      <c r="M89">
        <v>-3.0270000000000001</v>
      </c>
      <c r="N89">
        <v>-3.21</v>
      </c>
      <c r="O89">
        <v>1.1519999999999999</v>
      </c>
      <c r="P89">
        <v>1.1639999999999999</v>
      </c>
      <c r="Q89">
        <v>1.1659999999999999</v>
      </c>
      <c r="R89">
        <v>0.89900000000000002</v>
      </c>
      <c r="S89">
        <v>0.40300000000000002</v>
      </c>
    </row>
    <row r="90" spans="1:19" x14ac:dyDescent="0.3">
      <c r="A90">
        <v>600</v>
      </c>
      <c r="B90">
        <v>-0.23</v>
      </c>
      <c r="C90">
        <v>-1.2290000000000001</v>
      </c>
      <c r="D90">
        <v>-2.226</v>
      </c>
      <c r="E90">
        <v>-3.0289999999999999</v>
      </c>
      <c r="F90">
        <v>-3.21</v>
      </c>
      <c r="G90">
        <v>3.7</v>
      </c>
      <c r="H90">
        <v>-0.01</v>
      </c>
      <c r="I90">
        <v>3.754</v>
      </c>
      <c r="J90">
        <v>-0.251</v>
      </c>
      <c r="K90">
        <v>-1.236</v>
      </c>
      <c r="L90">
        <v>-2.226</v>
      </c>
      <c r="M90">
        <v>-3.0270000000000001</v>
      </c>
      <c r="N90">
        <v>-3.21</v>
      </c>
      <c r="O90">
        <v>1.151</v>
      </c>
      <c r="P90">
        <v>1.1619999999999999</v>
      </c>
      <c r="Q90">
        <v>1.165</v>
      </c>
      <c r="R90">
        <v>0.89900000000000002</v>
      </c>
      <c r="S90">
        <v>0.40300000000000002</v>
      </c>
    </row>
    <row r="92" spans="1:19" x14ac:dyDescent="0.3">
      <c r="A92" t="s">
        <v>0</v>
      </c>
      <c r="B92" t="s">
        <v>8</v>
      </c>
    </row>
    <row r="93" spans="1:19" x14ac:dyDescent="0.3">
      <c r="A93">
        <v>0</v>
      </c>
      <c r="B93">
        <v>-0.23</v>
      </c>
      <c r="C93">
        <v>-1.2290000000000001</v>
      </c>
      <c r="D93">
        <v>-2.226</v>
      </c>
      <c r="E93">
        <v>-3.0289999999999999</v>
      </c>
      <c r="F93">
        <v>-3.21</v>
      </c>
      <c r="G93">
        <v>3.7</v>
      </c>
      <c r="H93">
        <v>-0.01</v>
      </c>
      <c r="I93">
        <v>3.5449999999999999</v>
      </c>
      <c r="J93">
        <v>-0.23</v>
      </c>
      <c r="K93">
        <v>-1.2290000000000001</v>
      </c>
      <c r="L93">
        <v>-2.226</v>
      </c>
      <c r="M93">
        <v>-3.0289999999999999</v>
      </c>
      <c r="N93">
        <v>-3.21</v>
      </c>
      <c r="O93">
        <v>1.147</v>
      </c>
      <c r="P93">
        <v>1.147</v>
      </c>
      <c r="Q93">
        <v>1.141</v>
      </c>
      <c r="R93">
        <v>0.88300000000000001</v>
      </c>
      <c r="S93">
        <v>0.39400000000000002</v>
      </c>
    </row>
    <row r="94" spans="1:19" x14ac:dyDescent="0.3">
      <c r="A94">
        <v>60</v>
      </c>
      <c r="B94">
        <v>-0.23</v>
      </c>
      <c r="C94">
        <v>-1.2290000000000001</v>
      </c>
      <c r="D94">
        <v>-2.226</v>
      </c>
      <c r="E94">
        <v>-3.0289999999999999</v>
      </c>
      <c r="F94">
        <v>-3.21</v>
      </c>
      <c r="G94">
        <v>3.7</v>
      </c>
      <c r="H94">
        <v>-0.01</v>
      </c>
      <c r="I94">
        <v>3.5449999999999999</v>
      </c>
      <c r="J94">
        <v>-0.23400000000000001</v>
      </c>
      <c r="K94">
        <v>-1.2290000000000001</v>
      </c>
      <c r="L94">
        <v>-2.226</v>
      </c>
      <c r="M94">
        <v>-3.0289999999999999</v>
      </c>
      <c r="N94">
        <v>-3.2069999999999999</v>
      </c>
      <c r="O94">
        <v>1.151</v>
      </c>
      <c r="P94">
        <v>1.163</v>
      </c>
      <c r="Q94">
        <v>1.157</v>
      </c>
      <c r="R94">
        <v>0.89</v>
      </c>
      <c r="S94">
        <v>0.38900000000000001</v>
      </c>
    </row>
    <row r="95" spans="1:19" x14ac:dyDescent="0.3">
      <c r="A95">
        <v>120</v>
      </c>
      <c r="B95">
        <v>-0.23</v>
      </c>
      <c r="C95">
        <v>-1.2290000000000001</v>
      </c>
      <c r="D95">
        <v>-2.226</v>
      </c>
      <c r="E95">
        <v>-3.0289999999999999</v>
      </c>
      <c r="F95">
        <v>-3.21</v>
      </c>
      <c r="G95">
        <v>3.7</v>
      </c>
      <c r="H95">
        <v>-0.01</v>
      </c>
      <c r="I95">
        <v>3.5449999999999999</v>
      </c>
      <c r="J95">
        <v>-0.23699999999999999</v>
      </c>
      <c r="K95">
        <v>-1.23</v>
      </c>
      <c r="L95">
        <v>-2.226</v>
      </c>
      <c r="M95">
        <v>-3.028</v>
      </c>
      <c r="N95">
        <v>-3.2040000000000002</v>
      </c>
      <c r="O95">
        <v>1.153</v>
      </c>
      <c r="P95">
        <v>1.1679999999999999</v>
      </c>
      <c r="Q95">
        <v>1.163</v>
      </c>
      <c r="R95">
        <v>0.89300000000000002</v>
      </c>
      <c r="S95">
        <v>0.38200000000000001</v>
      </c>
    </row>
    <row r="96" spans="1:19" x14ac:dyDescent="0.3">
      <c r="A96">
        <v>180</v>
      </c>
      <c r="B96">
        <v>-0.23</v>
      </c>
      <c r="C96">
        <v>-1.2290000000000001</v>
      </c>
      <c r="D96">
        <v>-2.226</v>
      </c>
      <c r="E96">
        <v>-3.0289999999999999</v>
      </c>
      <c r="F96">
        <v>-3.21</v>
      </c>
      <c r="G96">
        <v>3.7</v>
      </c>
      <c r="H96">
        <v>-0.01</v>
      </c>
      <c r="I96">
        <v>3.5449999999999999</v>
      </c>
      <c r="J96">
        <v>-0.23899999999999999</v>
      </c>
      <c r="K96">
        <v>-1.2290000000000001</v>
      </c>
      <c r="L96">
        <v>-2.226</v>
      </c>
      <c r="M96">
        <v>-3.028</v>
      </c>
      <c r="N96">
        <v>-3.2010000000000001</v>
      </c>
      <c r="O96">
        <v>1.1539999999999999</v>
      </c>
      <c r="P96">
        <v>1.1719999999999999</v>
      </c>
      <c r="Q96">
        <v>1.165</v>
      </c>
      <c r="R96">
        <v>0.89500000000000002</v>
      </c>
      <c r="S96">
        <v>0.378</v>
      </c>
    </row>
    <row r="97" spans="1:19" x14ac:dyDescent="0.3">
      <c r="A97">
        <v>240</v>
      </c>
      <c r="B97">
        <v>-0.23</v>
      </c>
      <c r="C97">
        <v>-1.2290000000000001</v>
      </c>
      <c r="D97">
        <v>-2.226</v>
      </c>
      <c r="E97">
        <v>-3.0289999999999999</v>
      </c>
      <c r="F97">
        <v>-3.21</v>
      </c>
      <c r="G97">
        <v>3.7</v>
      </c>
      <c r="H97">
        <v>-0.01</v>
      </c>
      <c r="I97">
        <v>3.5449999999999999</v>
      </c>
      <c r="J97">
        <v>-0.24099999999999999</v>
      </c>
      <c r="K97">
        <v>-1.2290000000000001</v>
      </c>
      <c r="L97">
        <v>-2.226</v>
      </c>
      <c r="M97">
        <v>-3.028</v>
      </c>
      <c r="N97">
        <v>-3.198</v>
      </c>
      <c r="O97">
        <v>1.1539999999999999</v>
      </c>
      <c r="P97">
        <v>1.1719999999999999</v>
      </c>
      <c r="Q97">
        <v>1.1659999999999999</v>
      </c>
      <c r="R97">
        <v>0.89800000000000002</v>
      </c>
      <c r="S97">
        <v>0.374</v>
      </c>
    </row>
    <row r="98" spans="1:19" x14ac:dyDescent="0.3">
      <c r="A98">
        <v>300</v>
      </c>
      <c r="B98">
        <v>-0.23</v>
      </c>
      <c r="C98">
        <v>-1.2290000000000001</v>
      </c>
      <c r="D98">
        <v>-2.226</v>
      </c>
      <c r="E98">
        <v>-3.0289999999999999</v>
      </c>
      <c r="F98">
        <v>-3.21</v>
      </c>
      <c r="G98">
        <v>3.7</v>
      </c>
      <c r="H98">
        <v>-0.01</v>
      </c>
      <c r="I98">
        <v>3.5449999999999999</v>
      </c>
      <c r="J98">
        <v>-0.24299999999999999</v>
      </c>
      <c r="K98">
        <v>-1.23</v>
      </c>
      <c r="L98">
        <v>-2.226</v>
      </c>
      <c r="M98">
        <v>-3.028</v>
      </c>
      <c r="N98">
        <v>-3.1949999999999998</v>
      </c>
      <c r="O98">
        <v>1.1539999999999999</v>
      </c>
      <c r="P98">
        <v>1.17</v>
      </c>
      <c r="Q98">
        <v>1.165</v>
      </c>
      <c r="R98">
        <v>0.9</v>
      </c>
      <c r="S98">
        <v>0.37</v>
      </c>
    </row>
    <row r="99" spans="1:19" x14ac:dyDescent="0.3">
      <c r="A99">
        <v>360</v>
      </c>
      <c r="B99">
        <v>-0.23</v>
      </c>
      <c r="C99">
        <v>-1.2290000000000001</v>
      </c>
      <c r="D99">
        <v>-2.226</v>
      </c>
      <c r="E99">
        <v>-3.0289999999999999</v>
      </c>
      <c r="F99">
        <v>-3.21</v>
      </c>
      <c r="G99">
        <v>3.7</v>
      </c>
      <c r="H99">
        <v>-0.01</v>
      </c>
      <c r="I99">
        <v>3.5449999999999999</v>
      </c>
      <c r="J99">
        <v>-0.245</v>
      </c>
      <c r="K99">
        <v>-1.2310000000000001</v>
      </c>
      <c r="L99">
        <v>-2.226</v>
      </c>
      <c r="M99">
        <v>-3.028</v>
      </c>
      <c r="N99">
        <v>-3.1920000000000002</v>
      </c>
      <c r="O99">
        <v>1.1539999999999999</v>
      </c>
      <c r="P99">
        <v>1.169</v>
      </c>
      <c r="Q99">
        <v>1.1659999999999999</v>
      </c>
      <c r="R99">
        <v>0.89900000000000002</v>
      </c>
      <c r="S99">
        <v>0.36799999999999999</v>
      </c>
    </row>
    <row r="100" spans="1:19" x14ac:dyDescent="0.3">
      <c r="A100">
        <v>420</v>
      </c>
      <c r="B100">
        <v>-0.23</v>
      </c>
      <c r="C100">
        <v>-1.2290000000000001</v>
      </c>
      <c r="D100">
        <v>-2.226</v>
      </c>
      <c r="E100">
        <v>-3.0289999999999999</v>
      </c>
      <c r="F100">
        <v>-3.21</v>
      </c>
      <c r="G100">
        <v>3.7</v>
      </c>
      <c r="H100">
        <v>-0.01</v>
      </c>
      <c r="I100">
        <v>3.5449999999999999</v>
      </c>
      <c r="J100">
        <v>-0.247</v>
      </c>
      <c r="K100">
        <v>-1.232</v>
      </c>
      <c r="L100">
        <v>-2.226</v>
      </c>
      <c r="M100">
        <v>-3.0270000000000001</v>
      </c>
      <c r="N100">
        <v>-3.1890000000000001</v>
      </c>
      <c r="O100">
        <v>1.153</v>
      </c>
      <c r="P100">
        <v>1.1659999999999999</v>
      </c>
      <c r="Q100">
        <v>1.167</v>
      </c>
      <c r="R100">
        <v>0.89600000000000002</v>
      </c>
      <c r="S100">
        <v>0.36599999999999999</v>
      </c>
    </row>
    <row r="101" spans="1:19" x14ac:dyDescent="0.3">
      <c r="A101">
        <v>480</v>
      </c>
      <c r="B101">
        <v>-0.23</v>
      </c>
      <c r="C101">
        <v>-1.2290000000000001</v>
      </c>
      <c r="D101">
        <v>-2.226</v>
      </c>
      <c r="E101">
        <v>-3.0289999999999999</v>
      </c>
      <c r="F101">
        <v>-3.21</v>
      </c>
      <c r="G101">
        <v>3.7</v>
      </c>
      <c r="H101">
        <v>-0.01</v>
      </c>
      <c r="I101">
        <v>3.5449999999999999</v>
      </c>
      <c r="J101">
        <v>-0.248</v>
      </c>
      <c r="K101">
        <v>-1.2330000000000001</v>
      </c>
      <c r="L101">
        <v>-2.226</v>
      </c>
      <c r="M101">
        <v>-3.0249999999999999</v>
      </c>
      <c r="N101">
        <v>-3.1859999999999999</v>
      </c>
      <c r="O101">
        <v>1.1519999999999999</v>
      </c>
      <c r="P101">
        <v>1.165</v>
      </c>
      <c r="Q101">
        <v>1.1659999999999999</v>
      </c>
      <c r="R101">
        <v>0.89300000000000002</v>
      </c>
      <c r="S101">
        <v>0.36399999999999999</v>
      </c>
    </row>
    <row r="102" spans="1:19" x14ac:dyDescent="0.3">
      <c r="A102">
        <v>540</v>
      </c>
      <c r="B102">
        <v>-0.23</v>
      </c>
      <c r="C102">
        <v>-1.2290000000000001</v>
      </c>
      <c r="D102">
        <v>-2.226</v>
      </c>
      <c r="E102">
        <v>-3.0289999999999999</v>
      </c>
      <c r="F102">
        <v>-3.21</v>
      </c>
      <c r="G102">
        <v>3.7</v>
      </c>
      <c r="H102">
        <v>-0.01</v>
      </c>
      <c r="I102">
        <v>3.5449999999999999</v>
      </c>
      <c r="J102">
        <v>-0.25</v>
      </c>
      <c r="K102">
        <v>-1.2350000000000001</v>
      </c>
      <c r="L102">
        <v>-2.226</v>
      </c>
      <c r="M102">
        <v>-3.024</v>
      </c>
      <c r="N102">
        <v>-3.1829999999999998</v>
      </c>
      <c r="O102">
        <v>1.1519999999999999</v>
      </c>
      <c r="P102">
        <v>1.1639999999999999</v>
      </c>
      <c r="Q102">
        <v>1.1659999999999999</v>
      </c>
      <c r="R102">
        <v>0.88900000000000001</v>
      </c>
      <c r="S102">
        <v>0.36199999999999999</v>
      </c>
    </row>
    <row r="103" spans="1:19" x14ac:dyDescent="0.3">
      <c r="A103">
        <v>600</v>
      </c>
      <c r="B103">
        <v>-0.23</v>
      </c>
      <c r="C103">
        <v>-1.2290000000000001</v>
      </c>
      <c r="D103">
        <v>-2.226</v>
      </c>
      <c r="E103">
        <v>-3.0289999999999999</v>
      </c>
      <c r="F103">
        <v>-3.21</v>
      </c>
      <c r="G103">
        <v>3.7</v>
      </c>
      <c r="H103">
        <v>-0.01</v>
      </c>
      <c r="I103">
        <v>3.5449999999999999</v>
      </c>
      <c r="J103">
        <v>-0.251</v>
      </c>
      <c r="K103">
        <v>-1.236</v>
      </c>
      <c r="L103">
        <v>-2.226</v>
      </c>
      <c r="M103">
        <v>-3.0219999999999998</v>
      </c>
      <c r="N103">
        <v>-3.18</v>
      </c>
      <c r="O103">
        <v>1.151</v>
      </c>
      <c r="P103">
        <v>1.1619999999999999</v>
      </c>
      <c r="Q103">
        <v>1.165</v>
      </c>
      <c r="R103">
        <v>0.88600000000000001</v>
      </c>
      <c r="S103">
        <v>0.36</v>
      </c>
    </row>
    <row r="105" spans="1:19" x14ac:dyDescent="0.3">
      <c r="A105" t="s">
        <v>0</v>
      </c>
      <c r="B105" t="s">
        <v>9</v>
      </c>
    </row>
    <row r="106" spans="1:19" x14ac:dyDescent="0.3">
      <c r="A106">
        <v>0</v>
      </c>
      <c r="B106">
        <v>-0.23</v>
      </c>
      <c r="C106">
        <v>-1.2290000000000001</v>
      </c>
      <c r="D106">
        <v>-2.226</v>
      </c>
      <c r="E106">
        <v>-3.0230000000000001</v>
      </c>
      <c r="F106">
        <v>-3.2</v>
      </c>
      <c r="G106">
        <v>3.7</v>
      </c>
      <c r="H106">
        <v>-0.01</v>
      </c>
      <c r="I106">
        <v>3.7559999999999998</v>
      </c>
      <c r="J106">
        <v>-0.23</v>
      </c>
      <c r="K106">
        <v>-1.2290000000000001</v>
      </c>
      <c r="L106">
        <v>-2.226</v>
      </c>
      <c r="M106">
        <v>-3.0230000000000001</v>
      </c>
      <c r="N106">
        <v>-3.2</v>
      </c>
      <c r="O106">
        <v>1.147</v>
      </c>
      <c r="P106">
        <v>1.147</v>
      </c>
      <c r="Q106">
        <v>1.141</v>
      </c>
      <c r="R106">
        <v>0.876</v>
      </c>
      <c r="S106">
        <v>0.39100000000000001</v>
      </c>
    </row>
    <row r="107" spans="1:19" x14ac:dyDescent="0.3">
      <c r="A107">
        <v>60</v>
      </c>
      <c r="B107">
        <v>-0.23</v>
      </c>
      <c r="C107">
        <v>-1.2290000000000001</v>
      </c>
      <c r="D107">
        <v>-2.226</v>
      </c>
      <c r="E107">
        <v>-3.0230000000000001</v>
      </c>
      <c r="F107">
        <v>-3.2</v>
      </c>
      <c r="G107">
        <v>3.7</v>
      </c>
      <c r="H107">
        <v>-0.01</v>
      </c>
      <c r="I107">
        <v>3.7559999999999998</v>
      </c>
      <c r="J107">
        <v>-0.23400000000000001</v>
      </c>
      <c r="K107">
        <v>-1.2290000000000001</v>
      </c>
      <c r="L107">
        <v>-2.226</v>
      </c>
      <c r="M107">
        <v>-3.0230000000000001</v>
      </c>
      <c r="N107">
        <v>-3.2</v>
      </c>
      <c r="O107">
        <v>1.151</v>
      </c>
      <c r="P107">
        <v>1.1639999999999999</v>
      </c>
      <c r="Q107">
        <v>1.1559999999999999</v>
      </c>
      <c r="R107">
        <v>0.88300000000000001</v>
      </c>
      <c r="S107">
        <v>0.39300000000000002</v>
      </c>
    </row>
    <row r="108" spans="1:19" x14ac:dyDescent="0.3">
      <c r="A108">
        <v>120</v>
      </c>
      <c r="B108">
        <v>-0.23</v>
      </c>
      <c r="C108">
        <v>-1.2290000000000001</v>
      </c>
      <c r="D108">
        <v>-2.226</v>
      </c>
      <c r="E108">
        <v>-3.0230000000000001</v>
      </c>
      <c r="F108">
        <v>-3.2</v>
      </c>
      <c r="G108">
        <v>3.7</v>
      </c>
      <c r="H108">
        <v>-0.01</v>
      </c>
      <c r="I108">
        <v>3.7559999999999998</v>
      </c>
      <c r="J108">
        <v>-0.23699999999999999</v>
      </c>
      <c r="K108">
        <v>-1.23</v>
      </c>
      <c r="L108">
        <v>-2.226</v>
      </c>
      <c r="M108">
        <v>-3.0230000000000001</v>
      </c>
      <c r="N108">
        <v>-3.2</v>
      </c>
      <c r="O108">
        <v>1.153</v>
      </c>
      <c r="P108">
        <v>1.1679999999999999</v>
      </c>
      <c r="Q108">
        <v>1.1619999999999999</v>
      </c>
      <c r="R108">
        <v>0.88700000000000001</v>
      </c>
      <c r="S108">
        <v>0.39400000000000002</v>
      </c>
    </row>
    <row r="109" spans="1:19" x14ac:dyDescent="0.3">
      <c r="A109">
        <v>180</v>
      </c>
      <c r="B109">
        <v>-0.23</v>
      </c>
      <c r="C109">
        <v>-1.2290000000000001</v>
      </c>
      <c r="D109">
        <v>-2.226</v>
      </c>
      <c r="E109">
        <v>-3.0230000000000001</v>
      </c>
      <c r="F109">
        <v>-3.2</v>
      </c>
      <c r="G109">
        <v>3.7</v>
      </c>
      <c r="H109">
        <v>-0.01</v>
      </c>
      <c r="I109">
        <v>3.7559999999999998</v>
      </c>
      <c r="J109">
        <v>-0.23899999999999999</v>
      </c>
      <c r="K109">
        <v>-1.2290000000000001</v>
      </c>
      <c r="L109">
        <v>-2.226</v>
      </c>
      <c r="M109">
        <v>-3.0219999999999998</v>
      </c>
      <c r="N109">
        <v>-3.2</v>
      </c>
      <c r="O109">
        <v>1.1539999999999999</v>
      </c>
      <c r="P109">
        <v>1.1719999999999999</v>
      </c>
      <c r="Q109">
        <v>1.165</v>
      </c>
      <c r="R109">
        <v>0.89</v>
      </c>
      <c r="S109">
        <v>0.39500000000000002</v>
      </c>
    </row>
    <row r="110" spans="1:19" x14ac:dyDescent="0.3">
      <c r="A110">
        <v>240</v>
      </c>
      <c r="B110">
        <v>-0.23</v>
      </c>
      <c r="C110">
        <v>-1.2290000000000001</v>
      </c>
      <c r="D110">
        <v>-2.226</v>
      </c>
      <c r="E110">
        <v>-3.0230000000000001</v>
      </c>
      <c r="F110">
        <v>-3.2</v>
      </c>
      <c r="G110">
        <v>3.7</v>
      </c>
      <c r="H110">
        <v>-0.01</v>
      </c>
      <c r="I110">
        <v>3.7559999999999998</v>
      </c>
      <c r="J110">
        <v>-0.24099999999999999</v>
      </c>
      <c r="K110">
        <v>-1.2290000000000001</v>
      </c>
      <c r="L110">
        <v>-2.226</v>
      </c>
      <c r="M110">
        <v>-3.0219999999999998</v>
      </c>
      <c r="N110">
        <v>-3.2</v>
      </c>
      <c r="O110">
        <v>1.1539999999999999</v>
      </c>
      <c r="P110">
        <v>1.1719999999999999</v>
      </c>
      <c r="Q110">
        <v>1.1659999999999999</v>
      </c>
      <c r="R110">
        <v>0.89100000000000001</v>
      </c>
      <c r="S110">
        <v>0.39700000000000002</v>
      </c>
    </row>
    <row r="111" spans="1:19" x14ac:dyDescent="0.3">
      <c r="A111">
        <v>300</v>
      </c>
      <c r="B111">
        <v>-0.23</v>
      </c>
      <c r="C111">
        <v>-1.2290000000000001</v>
      </c>
      <c r="D111">
        <v>-2.226</v>
      </c>
      <c r="E111">
        <v>-3.0230000000000001</v>
      </c>
      <c r="F111">
        <v>-3.2</v>
      </c>
      <c r="G111">
        <v>3.7</v>
      </c>
      <c r="H111">
        <v>-0.01</v>
      </c>
      <c r="I111">
        <v>3.7559999999999998</v>
      </c>
      <c r="J111">
        <v>-0.24299999999999999</v>
      </c>
      <c r="K111">
        <v>-1.23</v>
      </c>
      <c r="L111">
        <v>-2.226</v>
      </c>
      <c r="M111">
        <v>-3.0219999999999998</v>
      </c>
      <c r="N111">
        <v>-3.2</v>
      </c>
      <c r="O111">
        <v>1.1539999999999999</v>
      </c>
      <c r="P111">
        <v>1.17</v>
      </c>
      <c r="Q111">
        <v>1.1659999999999999</v>
      </c>
      <c r="R111">
        <v>0.89200000000000002</v>
      </c>
      <c r="S111">
        <v>0.39800000000000002</v>
      </c>
    </row>
    <row r="112" spans="1:19" x14ac:dyDescent="0.3">
      <c r="A112">
        <v>360</v>
      </c>
      <c r="B112">
        <v>-0.23</v>
      </c>
      <c r="C112">
        <v>-1.2290000000000001</v>
      </c>
      <c r="D112">
        <v>-2.226</v>
      </c>
      <c r="E112">
        <v>-3.0230000000000001</v>
      </c>
      <c r="F112">
        <v>-3.2</v>
      </c>
      <c r="G112">
        <v>3.7</v>
      </c>
      <c r="H112">
        <v>-0.01</v>
      </c>
      <c r="I112">
        <v>3.7559999999999998</v>
      </c>
      <c r="J112">
        <v>-0.245</v>
      </c>
      <c r="K112">
        <v>-1.2310000000000001</v>
      </c>
      <c r="L112">
        <v>-2.226</v>
      </c>
      <c r="M112">
        <v>-3.0209999999999999</v>
      </c>
      <c r="N112">
        <v>-3.2</v>
      </c>
      <c r="O112">
        <v>1.1539999999999999</v>
      </c>
      <c r="P112">
        <v>1.1679999999999999</v>
      </c>
      <c r="Q112">
        <v>1.1659999999999999</v>
      </c>
      <c r="R112">
        <v>0.89200000000000002</v>
      </c>
      <c r="S112">
        <v>0.39900000000000002</v>
      </c>
    </row>
    <row r="113" spans="1:19" x14ac:dyDescent="0.3">
      <c r="A113">
        <v>420</v>
      </c>
      <c r="B113">
        <v>-0.23</v>
      </c>
      <c r="C113">
        <v>-1.2290000000000001</v>
      </c>
      <c r="D113">
        <v>-2.226</v>
      </c>
      <c r="E113">
        <v>-3.0230000000000001</v>
      </c>
      <c r="F113">
        <v>-3.2</v>
      </c>
      <c r="G113">
        <v>3.7</v>
      </c>
      <c r="H113">
        <v>-0.01</v>
      </c>
      <c r="I113">
        <v>3.7559999999999998</v>
      </c>
      <c r="J113">
        <v>-0.247</v>
      </c>
      <c r="K113">
        <v>-1.232</v>
      </c>
      <c r="L113">
        <v>-2.226</v>
      </c>
      <c r="M113">
        <v>-3.0209999999999999</v>
      </c>
      <c r="N113">
        <v>-3.2</v>
      </c>
      <c r="O113">
        <v>1.153</v>
      </c>
      <c r="P113">
        <v>1.1659999999999999</v>
      </c>
      <c r="Q113">
        <v>1.1659999999999999</v>
      </c>
      <c r="R113">
        <v>0.89200000000000002</v>
      </c>
      <c r="S113">
        <v>0.4</v>
      </c>
    </row>
    <row r="114" spans="1:19" x14ac:dyDescent="0.3">
      <c r="A114">
        <v>480</v>
      </c>
      <c r="B114">
        <v>-0.23</v>
      </c>
      <c r="C114">
        <v>-1.2290000000000001</v>
      </c>
      <c r="D114">
        <v>-2.226</v>
      </c>
      <c r="E114">
        <v>-3.0230000000000001</v>
      </c>
      <c r="F114">
        <v>-3.2</v>
      </c>
      <c r="G114">
        <v>3.7</v>
      </c>
      <c r="H114">
        <v>-0.01</v>
      </c>
      <c r="I114">
        <v>3.7559999999999998</v>
      </c>
      <c r="J114">
        <v>-0.248</v>
      </c>
      <c r="K114">
        <v>-1.2330000000000001</v>
      </c>
      <c r="L114">
        <v>-2.226</v>
      </c>
      <c r="M114">
        <v>-3.0209999999999999</v>
      </c>
      <c r="N114">
        <v>-3.2</v>
      </c>
      <c r="O114">
        <v>1.1519999999999999</v>
      </c>
      <c r="P114">
        <v>1.165</v>
      </c>
      <c r="Q114">
        <v>1.1659999999999999</v>
      </c>
      <c r="R114">
        <v>0.89300000000000002</v>
      </c>
      <c r="S114">
        <v>0.4</v>
      </c>
    </row>
    <row r="115" spans="1:19" x14ac:dyDescent="0.3">
      <c r="A115">
        <v>540</v>
      </c>
      <c r="B115">
        <v>-0.23</v>
      </c>
      <c r="C115">
        <v>-1.2290000000000001</v>
      </c>
      <c r="D115">
        <v>-2.226</v>
      </c>
      <c r="E115">
        <v>-3.0230000000000001</v>
      </c>
      <c r="F115">
        <v>-3.2</v>
      </c>
      <c r="G115">
        <v>3.7</v>
      </c>
      <c r="H115">
        <v>-0.01</v>
      </c>
      <c r="I115">
        <v>3.7559999999999998</v>
      </c>
      <c r="J115">
        <v>-0.25</v>
      </c>
      <c r="K115">
        <v>-1.2350000000000001</v>
      </c>
      <c r="L115">
        <v>-2.226</v>
      </c>
      <c r="M115">
        <v>-3.0209999999999999</v>
      </c>
      <c r="N115">
        <v>-3.2</v>
      </c>
      <c r="O115">
        <v>1.1519999999999999</v>
      </c>
      <c r="P115">
        <v>1.1639999999999999</v>
      </c>
      <c r="Q115">
        <v>1.1659999999999999</v>
      </c>
      <c r="R115">
        <v>0.89300000000000002</v>
      </c>
      <c r="S115">
        <v>0.4</v>
      </c>
    </row>
    <row r="116" spans="1:19" x14ac:dyDescent="0.3">
      <c r="A116">
        <v>600</v>
      </c>
      <c r="B116">
        <v>-0.23</v>
      </c>
      <c r="C116">
        <v>-1.2290000000000001</v>
      </c>
      <c r="D116">
        <v>-2.226</v>
      </c>
      <c r="E116">
        <v>-3.0230000000000001</v>
      </c>
      <c r="F116">
        <v>-3.2</v>
      </c>
      <c r="G116">
        <v>3.7</v>
      </c>
      <c r="H116">
        <v>-0.01</v>
      </c>
      <c r="I116">
        <v>3.7559999999999998</v>
      </c>
      <c r="J116">
        <v>-0.251</v>
      </c>
      <c r="K116">
        <v>-1.236</v>
      </c>
      <c r="L116">
        <v>-2.226</v>
      </c>
      <c r="M116">
        <v>-3.0209999999999999</v>
      </c>
      <c r="N116">
        <v>-3.2</v>
      </c>
      <c r="O116">
        <v>1.151</v>
      </c>
      <c r="P116">
        <v>1.1619999999999999</v>
      </c>
      <c r="Q116">
        <v>1.165</v>
      </c>
      <c r="R116">
        <v>0.89300000000000002</v>
      </c>
      <c r="S116">
        <v>0.4</v>
      </c>
    </row>
    <row r="118" spans="1:19" x14ac:dyDescent="0.3">
      <c r="A118" t="s">
        <v>0</v>
      </c>
      <c r="B118" t="s">
        <v>10</v>
      </c>
    </row>
    <row r="119" spans="1:19" x14ac:dyDescent="0.3">
      <c r="A119">
        <v>0</v>
      </c>
      <c r="B119">
        <v>-0.23</v>
      </c>
      <c r="C119">
        <v>-1.2290000000000001</v>
      </c>
      <c r="D119">
        <v>-2.226</v>
      </c>
      <c r="E119">
        <v>-3.0230000000000001</v>
      </c>
      <c r="F119">
        <v>-3.2</v>
      </c>
      <c r="G119">
        <v>3.7</v>
      </c>
      <c r="H119">
        <v>-0.01</v>
      </c>
      <c r="I119">
        <v>3.5419999999999998</v>
      </c>
      <c r="J119">
        <v>-0.23</v>
      </c>
      <c r="K119">
        <v>-1.2290000000000001</v>
      </c>
      <c r="L119">
        <v>-2.226</v>
      </c>
      <c r="M119">
        <v>-3.0230000000000001</v>
      </c>
      <c r="N119">
        <v>-3.2</v>
      </c>
      <c r="O119">
        <v>1.147</v>
      </c>
      <c r="P119">
        <v>1.147</v>
      </c>
      <c r="Q119">
        <v>1.141</v>
      </c>
      <c r="R119">
        <v>0.876</v>
      </c>
      <c r="S119">
        <v>0.39100000000000001</v>
      </c>
    </row>
    <row r="120" spans="1:19" x14ac:dyDescent="0.3">
      <c r="A120">
        <v>60</v>
      </c>
      <c r="B120">
        <v>-0.23</v>
      </c>
      <c r="C120">
        <v>-1.2290000000000001</v>
      </c>
      <c r="D120">
        <v>-2.226</v>
      </c>
      <c r="E120">
        <v>-3.0230000000000001</v>
      </c>
      <c r="F120">
        <v>-3.2</v>
      </c>
      <c r="G120">
        <v>3.7</v>
      </c>
      <c r="H120">
        <v>-0.01</v>
      </c>
      <c r="I120">
        <v>3.5419999999999998</v>
      </c>
      <c r="J120">
        <v>-0.23400000000000001</v>
      </c>
      <c r="K120">
        <v>-1.2290000000000001</v>
      </c>
      <c r="L120">
        <v>-2.226</v>
      </c>
      <c r="M120">
        <v>-3.0230000000000001</v>
      </c>
      <c r="N120">
        <v>-3.1970000000000001</v>
      </c>
      <c r="O120">
        <v>1.151</v>
      </c>
      <c r="P120">
        <v>1.163</v>
      </c>
      <c r="Q120">
        <v>1.1559999999999999</v>
      </c>
      <c r="R120">
        <v>0.88400000000000001</v>
      </c>
      <c r="S120">
        <v>0.38500000000000001</v>
      </c>
    </row>
    <row r="121" spans="1:19" x14ac:dyDescent="0.3">
      <c r="A121">
        <v>120</v>
      </c>
      <c r="B121">
        <v>-0.23</v>
      </c>
      <c r="C121">
        <v>-1.2290000000000001</v>
      </c>
      <c r="D121">
        <v>-2.226</v>
      </c>
      <c r="E121">
        <v>-3.0230000000000001</v>
      </c>
      <c r="F121">
        <v>-3.2</v>
      </c>
      <c r="G121">
        <v>3.7</v>
      </c>
      <c r="H121">
        <v>-0.01</v>
      </c>
      <c r="I121">
        <v>3.5419999999999998</v>
      </c>
      <c r="J121">
        <v>-0.23699999999999999</v>
      </c>
      <c r="K121">
        <v>-1.23</v>
      </c>
      <c r="L121">
        <v>-2.226</v>
      </c>
      <c r="M121">
        <v>-3.0219999999999998</v>
      </c>
      <c r="N121">
        <v>-3.194</v>
      </c>
      <c r="O121">
        <v>1.153</v>
      </c>
      <c r="P121">
        <v>1.1679999999999999</v>
      </c>
      <c r="Q121">
        <v>1.1619999999999999</v>
      </c>
      <c r="R121">
        <v>0.88600000000000001</v>
      </c>
      <c r="S121">
        <v>0.378</v>
      </c>
    </row>
    <row r="122" spans="1:19" x14ac:dyDescent="0.3">
      <c r="A122">
        <v>180</v>
      </c>
      <c r="B122">
        <v>-0.23</v>
      </c>
      <c r="C122">
        <v>-1.2290000000000001</v>
      </c>
      <c r="D122">
        <v>-2.226</v>
      </c>
      <c r="E122">
        <v>-3.0230000000000001</v>
      </c>
      <c r="F122">
        <v>-3.2</v>
      </c>
      <c r="G122">
        <v>3.7</v>
      </c>
      <c r="H122">
        <v>-0.01</v>
      </c>
      <c r="I122">
        <v>3.5419999999999998</v>
      </c>
      <c r="J122">
        <v>-0.23899999999999999</v>
      </c>
      <c r="K122">
        <v>-1.2290000000000001</v>
      </c>
      <c r="L122">
        <v>-2.226</v>
      </c>
      <c r="M122">
        <v>-3.0219999999999998</v>
      </c>
      <c r="N122">
        <v>-3.1909999999999998</v>
      </c>
      <c r="O122">
        <v>1.1539999999999999</v>
      </c>
      <c r="P122">
        <v>1.1719999999999999</v>
      </c>
      <c r="Q122">
        <v>1.165</v>
      </c>
      <c r="R122">
        <v>0.88900000000000001</v>
      </c>
      <c r="S122">
        <v>0.374</v>
      </c>
    </row>
    <row r="123" spans="1:19" x14ac:dyDescent="0.3">
      <c r="A123">
        <v>240</v>
      </c>
      <c r="B123">
        <v>-0.23</v>
      </c>
      <c r="C123">
        <v>-1.2290000000000001</v>
      </c>
      <c r="D123">
        <v>-2.226</v>
      </c>
      <c r="E123">
        <v>-3.0230000000000001</v>
      </c>
      <c r="F123">
        <v>-3.2</v>
      </c>
      <c r="G123">
        <v>3.7</v>
      </c>
      <c r="H123">
        <v>-0.01</v>
      </c>
      <c r="I123">
        <v>3.5419999999999998</v>
      </c>
      <c r="J123">
        <v>-0.24099999999999999</v>
      </c>
      <c r="K123">
        <v>-1.2290000000000001</v>
      </c>
      <c r="L123">
        <v>-2.226</v>
      </c>
      <c r="M123">
        <v>-3.0219999999999998</v>
      </c>
      <c r="N123">
        <v>-3.1880000000000002</v>
      </c>
      <c r="O123">
        <v>1.1539999999999999</v>
      </c>
      <c r="P123">
        <v>1.1719999999999999</v>
      </c>
      <c r="Q123">
        <v>1.1659999999999999</v>
      </c>
      <c r="R123">
        <v>0.89300000000000002</v>
      </c>
      <c r="S123">
        <v>0.37</v>
      </c>
    </row>
    <row r="124" spans="1:19" x14ac:dyDescent="0.3">
      <c r="A124">
        <v>300</v>
      </c>
      <c r="B124">
        <v>-0.23</v>
      </c>
      <c r="C124">
        <v>-1.2290000000000001</v>
      </c>
      <c r="D124">
        <v>-2.226</v>
      </c>
      <c r="E124">
        <v>-3.0230000000000001</v>
      </c>
      <c r="F124">
        <v>-3.2</v>
      </c>
      <c r="G124">
        <v>3.7</v>
      </c>
      <c r="H124">
        <v>-0.01</v>
      </c>
      <c r="I124">
        <v>3.5419999999999998</v>
      </c>
      <c r="J124">
        <v>-0.24299999999999999</v>
      </c>
      <c r="K124">
        <v>-1.23</v>
      </c>
      <c r="L124">
        <v>-2.226</v>
      </c>
      <c r="M124">
        <v>-3.0219999999999998</v>
      </c>
      <c r="N124">
        <v>-3.1850000000000001</v>
      </c>
      <c r="O124">
        <v>1.1539999999999999</v>
      </c>
      <c r="P124">
        <v>1.17</v>
      </c>
      <c r="Q124">
        <v>1.165</v>
      </c>
      <c r="R124">
        <v>0.89400000000000002</v>
      </c>
      <c r="S124">
        <v>0.36699999999999999</v>
      </c>
    </row>
    <row r="125" spans="1:19" x14ac:dyDescent="0.3">
      <c r="A125">
        <v>360</v>
      </c>
      <c r="B125">
        <v>-0.23</v>
      </c>
      <c r="C125">
        <v>-1.2290000000000001</v>
      </c>
      <c r="D125">
        <v>-2.226</v>
      </c>
      <c r="E125">
        <v>-3.0230000000000001</v>
      </c>
      <c r="F125">
        <v>-3.2</v>
      </c>
      <c r="G125">
        <v>3.7</v>
      </c>
      <c r="H125">
        <v>-0.01</v>
      </c>
      <c r="I125">
        <v>3.5419999999999998</v>
      </c>
      <c r="J125">
        <v>-0.245</v>
      </c>
      <c r="K125">
        <v>-1.2310000000000001</v>
      </c>
      <c r="L125">
        <v>-2.226</v>
      </c>
      <c r="M125">
        <v>-3.0219999999999998</v>
      </c>
      <c r="N125">
        <v>-3.1819999999999999</v>
      </c>
      <c r="O125">
        <v>1.1539999999999999</v>
      </c>
      <c r="P125">
        <v>1.169</v>
      </c>
      <c r="Q125">
        <v>1.1659999999999999</v>
      </c>
      <c r="R125">
        <v>0.89200000000000002</v>
      </c>
      <c r="S125">
        <v>0.36499999999999999</v>
      </c>
    </row>
    <row r="126" spans="1:19" x14ac:dyDescent="0.3">
      <c r="A126">
        <v>420</v>
      </c>
      <c r="B126">
        <v>-0.23</v>
      </c>
      <c r="C126">
        <v>-1.2290000000000001</v>
      </c>
      <c r="D126">
        <v>-2.226</v>
      </c>
      <c r="E126">
        <v>-3.0230000000000001</v>
      </c>
      <c r="F126">
        <v>-3.2</v>
      </c>
      <c r="G126">
        <v>3.7</v>
      </c>
      <c r="H126">
        <v>-0.01</v>
      </c>
      <c r="I126">
        <v>3.5419999999999998</v>
      </c>
      <c r="J126">
        <v>-0.247</v>
      </c>
      <c r="K126">
        <v>-1.232</v>
      </c>
      <c r="L126">
        <v>-2.226</v>
      </c>
      <c r="M126">
        <v>-3.0209999999999999</v>
      </c>
      <c r="N126">
        <v>-3.1789999999999998</v>
      </c>
      <c r="O126">
        <v>1.153</v>
      </c>
      <c r="P126">
        <v>1.1659999999999999</v>
      </c>
      <c r="Q126">
        <v>1.167</v>
      </c>
      <c r="R126">
        <v>0.88900000000000001</v>
      </c>
      <c r="S126">
        <v>0.36299999999999999</v>
      </c>
    </row>
    <row r="127" spans="1:19" x14ac:dyDescent="0.3">
      <c r="A127">
        <v>480</v>
      </c>
      <c r="B127">
        <v>-0.23</v>
      </c>
      <c r="C127">
        <v>-1.2290000000000001</v>
      </c>
      <c r="D127">
        <v>-2.226</v>
      </c>
      <c r="E127">
        <v>-3.0230000000000001</v>
      </c>
      <c r="F127">
        <v>-3.2</v>
      </c>
      <c r="G127">
        <v>3.7</v>
      </c>
      <c r="H127">
        <v>-0.01</v>
      </c>
      <c r="I127">
        <v>3.5419999999999998</v>
      </c>
      <c r="J127">
        <v>-0.248</v>
      </c>
      <c r="K127">
        <v>-1.2330000000000001</v>
      </c>
      <c r="L127">
        <v>-2.226</v>
      </c>
      <c r="M127">
        <v>-3.0190000000000001</v>
      </c>
      <c r="N127">
        <v>-3.1760000000000002</v>
      </c>
      <c r="O127">
        <v>1.1519999999999999</v>
      </c>
      <c r="P127">
        <v>1.165</v>
      </c>
      <c r="Q127">
        <v>1.1659999999999999</v>
      </c>
      <c r="R127">
        <v>0.88600000000000001</v>
      </c>
      <c r="S127">
        <v>0.36099999999999999</v>
      </c>
    </row>
    <row r="128" spans="1:19" x14ac:dyDescent="0.3">
      <c r="A128">
        <v>540</v>
      </c>
      <c r="B128">
        <v>-0.23</v>
      </c>
      <c r="C128">
        <v>-1.2290000000000001</v>
      </c>
      <c r="D128">
        <v>-2.226</v>
      </c>
      <c r="E128">
        <v>-3.0230000000000001</v>
      </c>
      <c r="F128">
        <v>-3.2</v>
      </c>
      <c r="G128">
        <v>3.7</v>
      </c>
      <c r="H128">
        <v>-0.01</v>
      </c>
      <c r="I128">
        <v>3.5419999999999998</v>
      </c>
      <c r="J128">
        <v>-0.25</v>
      </c>
      <c r="K128">
        <v>-1.2350000000000001</v>
      </c>
      <c r="L128">
        <v>-2.226</v>
      </c>
      <c r="M128">
        <v>-3.0179999999999998</v>
      </c>
      <c r="N128">
        <v>-3.173</v>
      </c>
      <c r="O128">
        <v>1.1519999999999999</v>
      </c>
      <c r="P128">
        <v>1.1639999999999999</v>
      </c>
      <c r="Q128">
        <v>1.1659999999999999</v>
      </c>
      <c r="R128">
        <v>0.88200000000000001</v>
      </c>
      <c r="S128">
        <v>0.35899999999999999</v>
      </c>
    </row>
    <row r="129" spans="1:19" x14ac:dyDescent="0.3">
      <c r="A129">
        <v>600</v>
      </c>
      <c r="B129">
        <v>-0.23</v>
      </c>
      <c r="C129">
        <v>-1.2290000000000001</v>
      </c>
      <c r="D129">
        <v>-2.226</v>
      </c>
      <c r="E129">
        <v>-3.0230000000000001</v>
      </c>
      <c r="F129">
        <v>-3.2</v>
      </c>
      <c r="G129">
        <v>3.7</v>
      </c>
      <c r="H129">
        <v>-0.01</v>
      </c>
      <c r="I129">
        <v>3.5419999999999998</v>
      </c>
      <c r="J129">
        <v>-0.251</v>
      </c>
      <c r="K129">
        <v>-1.236</v>
      </c>
      <c r="L129">
        <v>-2.226</v>
      </c>
      <c r="M129">
        <v>-3.016</v>
      </c>
      <c r="N129">
        <v>-3.17</v>
      </c>
      <c r="O129">
        <v>1.151</v>
      </c>
      <c r="P129">
        <v>1.1619999999999999</v>
      </c>
      <c r="Q129">
        <v>1.165</v>
      </c>
      <c r="R129">
        <v>0.879</v>
      </c>
      <c r="S129">
        <v>0.35699999999999998</v>
      </c>
    </row>
    <row r="131" spans="1:19" x14ac:dyDescent="0.3">
      <c r="A131" t="s">
        <v>0</v>
      </c>
      <c r="B131" t="s">
        <v>11</v>
      </c>
    </row>
    <row r="132" spans="1:19" x14ac:dyDescent="0.3">
      <c r="A132">
        <v>0</v>
      </c>
      <c r="B132">
        <v>-0.23</v>
      </c>
      <c r="C132">
        <v>-1.2290000000000001</v>
      </c>
      <c r="D132">
        <v>-2.226</v>
      </c>
      <c r="E132">
        <v>-3.0169999999999999</v>
      </c>
      <c r="F132">
        <v>-3.19</v>
      </c>
      <c r="G132">
        <v>3.7</v>
      </c>
      <c r="H132">
        <v>-0.01</v>
      </c>
      <c r="I132">
        <v>3.754</v>
      </c>
      <c r="J132">
        <v>-0.23</v>
      </c>
      <c r="K132">
        <v>-1.2290000000000001</v>
      </c>
      <c r="L132">
        <v>-2.226</v>
      </c>
      <c r="M132">
        <v>-3.0169999999999999</v>
      </c>
      <c r="N132">
        <v>-3.19</v>
      </c>
      <c r="O132">
        <v>1.147</v>
      </c>
      <c r="P132">
        <v>1.147</v>
      </c>
      <c r="Q132">
        <v>1.141</v>
      </c>
      <c r="R132">
        <v>0.87</v>
      </c>
      <c r="S132">
        <v>0.38800000000000001</v>
      </c>
    </row>
    <row r="133" spans="1:19" x14ac:dyDescent="0.3">
      <c r="A133">
        <v>60</v>
      </c>
      <c r="B133">
        <v>-0.23</v>
      </c>
      <c r="C133">
        <v>-1.2290000000000001</v>
      </c>
      <c r="D133">
        <v>-2.226</v>
      </c>
      <c r="E133">
        <v>-3.0169999999999999</v>
      </c>
      <c r="F133">
        <v>-3.19</v>
      </c>
      <c r="G133">
        <v>3.7</v>
      </c>
      <c r="H133">
        <v>-0.01</v>
      </c>
      <c r="I133">
        <v>3.754</v>
      </c>
      <c r="J133">
        <v>-0.23400000000000001</v>
      </c>
      <c r="K133">
        <v>-1.2290000000000001</v>
      </c>
      <c r="L133">
        <v>-2.226</v>
      </c>
      <c r="M133">
        <v>-3.0179999999999998</v>
      </c>
      <c r="N133">
        <v>-3.19</v>
      </c>
      <c r="O133">
        <v>1.151</v>
      </c>
      <c r="P133">
        <v>1.1639999999999999</v>
      </c>
      <c r="Q133">
        <v>1.1559999999999999</v>
      </c>
      <c r="R133">
        <v>0.877</v>
      </c>
      <c r="S133">
        <v>0.39</v>
      </c>
    </row>
    <row r="134" spans="1:19" x14ac:dyDescent="0.3">
      <c r="A134">
        <v>120</v>
      </c>
      <c r="B134">
        <v>-0.23</v>
      </c>
      <c r="C134">
        <v>-1.2290000000000001</v>
      </c>
      <c r="D134">
        <v>-2.226</v>
      </c>
      <c r="E134">
        <v>-3.0169999999999999</v>
      </c>
      <c r="F134">
        <v>-3.19</v>
      </c>
      <c r="G134">
        <v>3.7</v>
      </c>
      <c r="H134">
        <v>-0.01</v>
      </c>
      <c r="I134">
        <v>3.754</v>
      </c>
      <c r="J134">
        <v>-0.23699999999999999</v>
      </c>
      <c r="K134">
        <v>-1.23</v>
      </c>
      <c r="L134">
        <v>-2.226</v>
      </c>
      <c r="M134">
        <v>-3.0169999999999999</v>
      </c>
      <c r="N134">
        <v>-3.19</v>
      </c>
      <c r="O134">
        <v>1.153</v>
      </c>
      <c r="P134">
        <v>1.1679999999999999</v>
      </c>
      <c r="Q134">
        <v>1.1619999999999999</v>
      </c>
      <c r="R134">
        <v>0.88</v>
      </c>
      <c r="S134">
        <v>0.39</v>
      </c>
    </row>
    <row r="135" spans="1:19" x14ac:dyDescent="0.3">
      <c r="A135">
        <v>180</v>
      </c>
      <c r="B135">
        <v>-0.23</v>
      </c>
      <c r="C135">
        <v>-1.2290000000000001</v>
      </c>
      <c r="D135">
        <v>-2.226</v>
      </c>
      <c r="E135">
        <v>-3.0169999999999999</v>
      </c>
      <c r="F135">
        <v>-3.19</v>
      </c>
      <c r="G135">
        <v>3.7</v>
      </c>
      <c r="H135">
        <v>-0.01</v>
      </c>
      <c r="I135">
        <v>3.754</v>
      </c>
      <c r="J135">
        <v>-0.23899999999999999</v>
      </c>
      <c r="K135">
        <v>-1.2290000000000001</v>
      </c>
      <c r="L135">
        <v>-2.226</v>
      </c>
      <c r="M135">
        <v>-3.016</v>
      </c>
      <c r="N135">
        <v>-3.19</v>
      </c>
      <c r="O135">
        <v>1.1539999999999999</v>
      </c>
      <c r="P135">
        <v>1.1719999999999999</v>
      </c>
      <c r="Q135">
        <v>1.165</v>
      </c>
      <c r="R135">
        <v>0.88300000000000001</v>
      </c>
      <c r="S135">
        <v>0.39200000000000002</v>
      </c>
    </row>
    <row r="136" spans="1:19" x14ac:dyDescent="0.3">
      <c r="A136">
        <v>240</v>
      </c>
      <c r="B136">
        <v>-0.23</v>
      </c>
      <c r="C136">
        <v>-1.2290000000000001</v>
      </c>
      <c r="D136">
        <v>-2.226</v>
      </c>
      <c r="E136">
        <v>-3.0169999999999999</v>
      </c>
      <c r="F136">
        <v>-3.19</v>
      </c>
      <c r="G136">
        <v>3.7</v>
      </c>
      <c r="H136">
        <v>-0.01</v>
      </c>
      <c r="I136">
        <v>3.754</v>
      </c>
      <c r="J136">
        <v>-0.24099999999999999</v>
      </c>
      <c r="K136">
        <v>-1.2290000000000001</v>
      </c>
      <c r="L136">
        <v>-2.226</v>
      </c>
      <c r="M136">
        <v>-3.016</v>
      </c>
      <c r="N136">
        <v>-3.19</v>
      </c>
      <c r="O136">
        <v>1.1539999999999999</v>
      </c>
      <c r="P136">
        <v>1.1719999999999999</v>
      </c>
      <c r="Q136">
        <v>1.1659999999999999</v>
      </c>
      <c r="R136">
        <v>0.88400000000000001</v>
      </c>
      <c r="S136">
        <v>0.39300000000000002</v>
      </c>
    </row>
    <row r="137" spans="1:19" x14ac:dyDescent="0.3">
      <c r="A137">
        <v>300</v>
      </c>
      <c r="B137">
        <v>-0.23</v>
      </c>
      <c r="C137">
        <v>-1.2290000000000001</v>
      </c>
      <c r="D137">
        <v>-2.226</v>
      </c>
      <c r="E137">
        <v>-3.0169999999999999</v>
      </c>
      <c r="F137">
        <v>-3.19</v>
      </c>
      <c r="G137">
        <v>3.7</v>
      </c>
      <c r="H137">
        <v>-0.01</v>
      </c>
      <c r="I137">
        <v>3.754</v>
      </c>
      <c r="J137">
        <v>-0.24299999999999999</v>
      </c>
      <c r="K137">
        <v>-1.23</v>
      </c>
      <c r="L137">
        <v>-2.226</v>
      </c>
      <c r="M137">
        <v>-3.016</v>
      </c>
      <c r="N137">
        <v>-3.19</v>
      </c>
      <c r="O137">
        <v>1.1539999999999999</v>
      </c>
      <c r="P137">
        <v>1.17</v>
      </c>
      <c r="Q137">
        <v>1.165</v>
      </c>
      <c r="R137">
        <v>0.88500000000000001</v>
      </c>
      <c r="S137">
        <v>0.39400000000000002</v>
      </c>
    </row>
    <row r="138" spans="1:19" x14ac:dyDescent="0.3">
      <c r="A138">
        <v>360</v>
      </c>
      <c r="B138">
        <v>-0.23</v>
      </c>
      <c r="C138">
        <v>-1.2290000000000001</v>
      </c>
      <c r="D138">
        <v>-2.226</v>
      </c>
      <c r="E138">
        <v>-3.0169999999999999</v>
      </c>
      <c r="F138">
        <v>-3.19</v>
      </c>
      <c r="G138">
        <v>3.7</v>
      </c>
      <c r="H138">
        <v>-0.01</v>
      </c>
      <c r="I138">
        <v>3.754</v>
      </c>
      <c r="J138">
        <v>-0.245</v>
      </c>
      <c r="K138">
        <v>-1.2310000000000001</v>
      </c>
      <c r="L138">
        <v>-2.226</v>
      </c>
      <c r="M138">
        <v>-3.016</v>
      </c>
      <c r="N138">
        <v>-3.19</v>
      </c>
      <c r="O138">
        <v>1.1539999999999999</v>
      </c>
      <c r="P138">
        <v>1.1679999999999999</v>
      </c>
      <c r="Q138">
        <v>1.1659999999999999</v>
      </c>
      <c r="R138">
        <v>0.88500000000000001</v>
      </c>
      <c r="S138">
        <v>0.39600000000000002</v>
      </c>
    </row>
    <row r="139" spans="1:19" x14ac:dyDescent="0.3">
      <c r="A139">
        <v>420</v>
      </c>
      <c r="B139">
        <v>-0.23</v>
      </c>
      <c r="C139">
        <v>-1.2290000000000001</v>
      </c>
      <c r="D139">
        <v>-2.226</v>
      </c>
      <c r="E139">
        <v>-3.0169999999999999</v>
      </c>
      <c r="F139">
        <v>-3.19</v>
      </c>
      <c r="G139">
        <v>3.7</v>
      </c>
      <c r="H139">
        <v>-0.01</v>
      </c>
      <c r="I139">
        <v>3.754</v>
      </c>
      <c r="J139">
        <v>-0.247</v>
      </c>
      <c r="K139">
        <v>-1.232</v>
      </c>
      <c r="L139">
        <v>-2.2250000000000001</v>
      </c>
      <c r="M139">
        <v>-3.016</v>
      </c>
      <c r="N139">
        <v>-3.19</v>
      </c>
      <c r="O139">
        <v>1.153</v>
      </c>
      <c r="P139">
        <v>1.1659999999999999</v>
      </c>
      <c r="Q139">
        <v>1.1659999999999999</v>
      </c>
      <c r="R139">
        <v>0.88600000000000001</v>
      </c>
      <c r="S139">
        <v>0.39600000000000002</v>
      </c>
    </row>
    <row r="140" spans="1:19" x14ac:dyDescent="0.3">
      <c r="A140">
        <v>480</v>
      </c>
      <c r="B140">
        <v>-0.23</v>
      </c>
      <c r="C140">
        <v>-1.2290000000000001</v>
      </c>
      <c r="D140">
        <v>-2.226</v>
      </c>
      <c r="E140">
        <v>-3.0169999999999999</v>
      </c>
      <c r="F140">
        <v>-3.19</v>
      </c>
      <c r="G140">
        <v>3.7</v>
      </c>
      <c r="H140">
        <v>-0.01</v>
      </c>
      <c r="I140">
        <v>3.754</v>
      </c>
      <c r="J140">
        <v>-0.248</v>
      </c>
      <c r="K140">
        <v>-1.2330000000000001</v>
      </c>
      <c r="L140">
        <v>-2.2250000000000001</v>
      </c>
      <c r="M140">
        <v>-3.016</v>
      </c>
      <c r="N140">
        <v>-3.19</v>
      </c>
      <c r="O140">
        <v>1.1519999999999999</v>
      </c>
      <c r="P140">
        <v>1.165</v>
      </c>
      <c r="Q140">
        <v>1.1659999999999999</v>
      </c>
      <c r="R140">
        <v>0.88600000000000001</v>
      </c>
      <c r="S140">
        <v>0.39700000000000002</v>
      </c>
    </row>
    <row r="141" spans="1:19" x14ac:dyDescent="0.3">
      <c r="A141">
        <v>540</v>
      </c>
      <c r="B141">
        <v>-0.23</v>
      </c>
      <c r="C141">
        <v>-1.2290000000000001</v>
      </c>
      <c r="D141">
        <v>-2.226</v>
      </c>
      <c r="E141">
        <v>-3.0169999999999999</v>
      </c>
      <c r="F141">
        <v>-3.19</v>
      </c>
      <c r="G141">
        <v>3.7</v>
      </c>
      <c r="H141">
        <v>-0.01</v>
      </c>
      <c r="I141">
        <v>3.754</v>
      </c>
      <c r="J141">
        <v>-0.25</v>
      </c>
      <c r="K141">
        <v>-1.2350000000000001</v>
      </c>
      <c r="L141">
        <v>-2.2250000000000001</v>
      </c>
      <c r="M141">
        <v>-3.016</v>
      </c>
      <c r="N141">
        <v>-3.19</v>
      </c>
      <c r="O141">
        <v>1.1519999999999999</v>
      </c>
      <c r="P141">
        <v>1.1639999999999999</v>
      </c>
      <c r="Q141">
        <v>1.165</v>
      </c>
      <c r="R141">
        <v>0.88600000000000001</v>
      </c>
      <c r="S141">
        <v>0.39700000000000002</v>
      </c>
    </row>
    <row r="142" spans="1:19" x14ac:dyDescent="0.3">
      <c r="A142">
        <v>600</v>
      </c>
      <c r="B142">
        <v>-0.23</v>
      </c>
      <c r="C142">
        <v>-1.2290000000000001</v>
      </c>
      <c r="D142">
        <v>-2.226</v>
      </c>
      <c r="E142">
        <v>-3.0169999999999999</v>
      </c>
      <c r="F142">
        <v>-3.19</v>
      </c>
      <c r="G142">
        <v>3.7</v>
      </c>
      <c r="H142">
        <v>-0.01</v>
      </c>
      <c r="I142">
        <v>3.754</v>
      </c>
      <c r="J142">
        <v>-0.251</v>
      </c>
      <c r="K142">
        <v>-1.236</v>
      </c>
      <c r="L142">
        <v>-2.226</v>
      </c>
      <c r="M142">
        <v>-3.016</v>
      </c>
      <c r="N142">
        <v>-3.19</v>
      </c>
      <c r="O142">
        <v>1.151</v>
      </c>
      <c r="P142">
        <v>1.1619999999999999</v>
      </c>
      <c r="Q142">
        <v>1.165</v>
      </c>
      <c r="R142">
        <v>0.88700000000000001</v>
      </c>
      <c r="S142">
        <v>0.39700000000000002</v>
      </c>
    </row>
    <row r="144" spans="1:19" x14ac:dyDescent="0.3">
      <c r="A144" t="s">
        <v>0</v>
      </c>
      <c r="B144" t="s">
        <v>12</v>
      </c>
    </row>
    <row r="145" spans="1:19" x14ac:dyDescent="0.3">
      <c r="A145">
        <v>0</v>
      </c>
      <c r="B145">
        <v>-0.23</v>
      </c>
      <c r="C145">
        <v>-1.2290000000000001</v>
      </c>
      <c r="D145">
        <v>-2.226</v>
      </c>
      <c r="E145">
        <v>-3.0169999999999999</v>
      </c>
      <c r="F145">
        <v>-3.19</v>
      </c>
      <c r="G145">
        <v>3.7</v>
      </c>
      <c r="H145">
        <v>-0.01</v>
      </c>
      <c r="I145">
        <v>3.5390000000000001</v>
      </c>
      <c r="J145">
        <v>-0.23</v>
      </c>
      <c r="K145">
        <v>-1.2290000000000001</v>
      </c>
      <c r="L145">
        <v>-2.226</v>
      </c>
      <c r="M145">
        <v>-3.0169999999999999</v>
      </c>
      <c r="N145">
        <v>-3.19</v>
      </c>
      <c r="O145">
        <v>1.147</v>
      </c>
      <c r="P145">
        <v>1.147</v>
      </c>
      <c r="Q145">
        <v>1.141</v>
      </c>
      <c r="R145">
        <v>0.87</v>
      </c>
      <c r="S145">
        <v>0.38800000000000001</v>
      </c>
    </row>
    <row r="146" spans="1:19" x14ac:dyDescent="0.3">
      <c r="A146">
        <v>60</v>
      </c>
      <c r="B146">
        <v>-0.23</v>
      </c>
      <c r="C146">
        <v>-1.2290000000000001</v>
      </c>
      <c r="D146">
        <v>-2.226</v>
      </c>
      <c r="E146">
        <v>-3.0169999999999999</v>
      </c>
      <c r="F146">
        <v>-3.19</v>
      </c>
      <c r="G146">
        <v>3.7</v>
      </c>
      <c r="H146">
        <v>-0.01</v>
      </c>
      <c r="I146">
        <v>3.5390000000000001</v>
      </c>
      <c r="J146">
        <v>-0.23400000000000001</v>
      </c>
      <c r="K146">
        <v>-1.2290000000000001</v>
      </c>
      <c r="L146">
        <v>-2.226</v>
      </c>
      <c r="M146">
        <v>-3.0179999999999998</v>
      </c>
      <c r="N146">
        <v>-3.1869999999999998</v>
      </c>
      <c r="O146">
        <v>1.151</v>
      </c>
      <c r="P146">
        <v>1.163</v>
      </c>
      <c r="Q146">
        <v>1.1559999999999999</v>
      </c>
      <c r="R146">
        <v>0.877</v>
      </c>
      <c r="S146">
        <v>0.38200000000000001</v>
      </c>
    </row>
    <row r="147" spans="1:19" x14ac:dyDescent="0.3">
      <c r="A147">
        <v>120</v>
      </c>
      <c r="B147">
        <v>-0.23</v>
      </c>
      <c r="C147">
        <v>-1.2290000000000001</v>
      </c>
      <c r="D147">
        <v>-2.226</v>
      </c>
      <c r="E147">
        <v>-3.0169999999999999</v>
      </c>
      <c r="F147">
        <v>-3.19</v>
      </c>
      <c r="G147">
        <v>3.7</v>
      </c>
      <c r="H147">
        <v>-0.01</v>
      </c>
      <c r="I147">
        <v>3.5390000000000001</v>
      </c>
      <c r="J147">
        <v>-0.23699999999999999</v>
      </c>
      <c r="K147">
        <v>-1.23</v>
      </c>
      <c r="L147">
        <v>-2.2250000000000001</v>
      </c>
      <c r="M147">
        <v>-3.0169999999999999</v>
      </c>
      <c r="N147">
        <v>-3.1840000000000002</v>
      </c>
      <c r="O147">
        <v>1.153</v>
      </c>
      <c r="P147">
        <v>1.1679999999999999</v>
      </c>
      <c r="Q147">
        <v>1.1619999999999999</v>
      </c>
      <c r="R147">
        <v>0.88</v>
      </c>
      <c r="S147">
        <v>0.375</v>
      </c>
    </row>
    <row r="148" spans="1:19" x14ac:dyDescent="0.3">
      <c r="A148">
        <v>180</v>
      </c>
      <c r="B148">
        <v>-0.23</v>
      </c>
      <c r="C148">
        <v>-1.2290000000000001</v>
      </c>
      <c r="D148">
        <v>-2.226</v>
      </c>
      <c r="E148">
        <v>-3.0169999999999999</v>
      </c>
      <c r="F148">
        <v>-3.19</v>
      </c>
      <c r="G148">
        <v>3.7</v>
      </c>
      <c r="H148">
        <v>-0.01</v>
      </c>
      <c r="I148">
        <v>3.5390000000000001</v>
      </c>
      <c r="J148">
        <v>-0.23899999999999999</v>
      </c>
      <c r="K148">
        <v>-1.2290000000000001</v>
      </c>
      <c r="L148">
        <v>-2.226</v>
      </c>
      <c r="M148">
        <v>-3.016</v>
      </c>
      <c r="N148">
        <v>-3.181</v>
      </c>
      <c r="O148">
        <v>1.1539999999999999</v>
      </c>
      <c r="P148">
        <v>1.1719999999999999</v>
      </c>
      <c r="Q148">
        <v>1.165</v>
      </c>
      <c r="R148">
        <v>0.88200000000000001</v>
      </c>
      <c r="S148">
        <v>0.371</v>
      </c>
    </row>
    <row r="149" spans="1:19" x14ac:dyDescent="0.3">
      <c r="A149">
        <v>240</v>
      </c>
      <c r="B149">
        <v>-0.23</v>
      </c>
      <c r="C149">
        <v>-1.2290000000000001</v>
      </c>
      <c r="D149">
        <v>-2.226</v>
      </c>
      <c r="E149">
        <v>-3.0169999999999999</v>
      </c>
      <c r="F149">
        <v>-3.19</v>
      </c>
      <c r="G149">
        <v>3.7</v>
      </c>
      <c r="H149">
        <v>-0.01</v>
      </c>
      <c r="I149">
        <v>3.5390000000000001</v>
      </c>
      <c r="J149">
        <v>-0.24099999999999999</v>
      </c>
      <c r="K149">
        <v>-1.2290000000000001</v>
      </c>
      <c r="L149">
        <v>-2.226</v>
      </c>
      <c r="M149">
        <v>-3.0169999999999999</v>
      </c>
      <c r="N149">
        <v>-3.1779999999999999</v>
      </c>
      <c r="O149">
        <v>1.1539999999999999</v>
      </c>
      <c r="P149">
        <v>1.1719999999999999</v>
      </c>
      <c r="Q149">
        <v>1.1659999999999999</v>
      </c>
      <c r="R149">
        <v>0.88600000000000001</v>
      </c>
      <c r="S149">
        <v>0.36799999999999999</v>
      </c>
    </row>
    <row r="150" spans="1:19" x14ac:dyDescent="0.3">
      <c r="A150">
        <v>300</v>
      </c>
      <c r="B150">
        <v>-0.23</v>
      </c>
      <c r="C150">
        <v>-1.2290000000000001</v>
      </c>
      <c r="D150">
        <v>-2.226</v>
      </c>
      <c r="E150">
        <v>-3.0169999999999999</v>
      </c>
      <c r="F150">
        <v>-3.19</v>
      </c>
      <c r="G150">
        <v>3.7</v>
      </c>
      <c r="H150">
        <v>-0.01</v>
      </c>
      <c r="I150">
        <v>3.5390000000000001</v>
      </c>
      <c r="J150">
        <v>-0.24299999999999999</v>
      </c>
      <c r="K150">
        <v>-1.23</v>
      </c>
      <c r="L150">
        <v>-2.226</v>
      </c>
      <c r="M150">
        <v>-3.0169999999999999</v>
      </c>
      <c r="N150">
        <v>-3.1749999999999998</v>
      </c>
      <c r="O150">
        <v>1.1539999999999999</v>
      </c>
      <c r="P150">
        <v>1.17</v>
      </c>
      <c r="Q150">
        <v>1.165</v>
      </c>
      <c r="R150">
        <v>0.88800000000000001</v>
      </c>
      <c r="S150">
        <v>0.36399999999999999</v>
      </c>
    </row>
    <row r="151" spans="1:19" x14ac:dyDescent="0.3">
      <c r="A151">
        <v>360</v>
      </c>
      <c r="B151">
        <v>-0.23</v>
      </c>
      <c r="C151">
        <v>-1.2290000000000001</v>
      </c>
      <c r="D151">
        <v>-2.226</v>
      </c>
      <c r="E151">
        <v>-3.0169999999999999</v>
      </c>
      <c r="F151">
        <v>-3.19</v>
      </c>
      <c r="G151">
        <v>3.7</v>
      </c>
      <c r="H151">
        <v>-0.01</v>
      </c>
      <c r="I151">
        <v>3.5390000000000001</v>
      </c>
      <c r="J151">
        <v>-0.245</v>
      </c>
      <c r="K151">
        <v>-1.2310000000000001</v>
      </c>
      <c r="L151">
        <v>-2.226</v>
      </c>
      <c r="M151">
        <v>-3.016</v>
      </c>
      <c r="N151">
        <v>-3.1720000000000002</v>
      </c>
      <c r="O151">
        <v>1.1539999999999999</v>
      </c>
      <c r="P151">
        <v>1.169</v>
      </c>
      <c r="Q151">
        <v>1.1659999999999999</v>
      </c>
      <c r="R151">
        <v>0.88500000000000001</v>
      </c>
      <c r="S151">
        <v>0.36199999999999999</v>
      </c>
    </row>
    <row r="152" spans="1:19" x14ac:dyDescent="0.3">
      <c r="A152">
        <v>420</v>
      </c>
      <c r="B152">
        <v>-0.23</v>
      </c>
      <c r="C152">
        <v>-1.2290000000000001</v>
      </c>
      <c r="D152">
        <v>-2.226</v>
      </c>
      <c r="E152">
        <v>-3.0169999999999999</v>
      </c>
      <c r="F152">
        <v>-3.19</v>
      </c>
      <c r="G152">
        <v>3.7</v>
      </c>
      <c r="H152">
        <v>-0.01</v>
      </c>
      <c r="I152">
        <v>3.5390000000000001</v>
      </c>
      <c r="J152">
        <v>-0.247</v>
      </c>
      <c r="K152">
        <v>-1.232</v>
      </c>
      <c r="L152">
        <v>-2.226</v>
      </c>
      <c r="M152">
        <v>-3.0150000000000001</v>
      </c>
      <c r="N152">
        <v>-3.169</v>
      </c>
      <c r="O152">
        <v>1.153</v>
      </c>
      <c r="P152">
        <v>1.1659999999999999</v>
      </c>
      <c r="Q152">
        <v>1.167</v>
      </c>
      <c r="R152">
        <v>0.88200000000000001</v>
      </c>
      <c r="S152">
        <v>0.35899999999999999</v>
      </c>
    </row>
    <row r="153" spans="1:19" x14ac:dyDescent="0.3">
      <c r="A153">
        <v>480</v>
      </c>
      <c r="B153">
        <v>-0.23</v>
      </c>
      <c r="C153">
        <v>-1.2290000000000001</v>
      </c>
      <c r="D153">
        <v>-2.226</v>
      </c>
      <c r="E153">
        <v>-3.0169999999999999</v>
      </c>
      <c r="F153">
        <v>-3.19</v>
      </c>
      <c r="G153">
        <v>3.7</v>
      </c>
      <c r="H153">
        <v>-0.01</v>
      </c>
      <c r="I153">
        <v>3.5390000000000001</v>
      </c>
      <c r="J153">
        <v>-0.248</v>
      </c>
      <c r="K153">
        <v>-1.2330000000000001</v>
      </c>
      <c r="L153">
        <v>-2.2250000000000001</v>
      </c>
      <c r="M153">
        <v>-3.0129999999999999</v>
      </c>
      <c r="N153">
        <v>-3.1659999999999999</v>
      </c>
      <c r="O153">
        <v>1.1519999999999999</v>
      </c>
      <c r="P153">
        <v>1.165</v>
      </c>
      <c r="Q153">
        <v>1.1659999999999999</v>
      </c>
      <c r="R153">
        <v>0.879</v>
      </c>
      <c r="S153">
        <v>0.35699999999999998</v>
      </c>
    </row>
    <row r="154" spans="1:19" x14ac:dyDescent="0.3">
      <c r="A154">
        <v>540</v>
      </c>
      <c r="B154">
        <v>-0.23</v>
      </c>
      <c r="C154">
        <v>-1.2290000000000001</v>
      </c>
      <c r="D154">
        <v>-2.226</v>
      </c>
      <c r="E154">
        <v>-3.0169999999999999</v>
      </c>
      <c r="F154">
        <v>-3.19</v>
      </c>
      <c r="G154">
        <v>3.7</v>
      </c>
      <c r="H154">
        <v>-0.01</v>
      </c>
      <c r="I154">
        <v>3.5390000000000001</v>
      </c>
      <c r="J154">
        <v>-0.25</v>
      </c>
      <c r="K154">
        <v>-1.2350000000000001</v>
      </c>
      <c r="L154">
        <v>-2.2250000000000001</v>
      </c>
      <c r="M154">
        <v>-3.012</v>
      </c>
      <c r="N154">
        <v>-3.1629999999999998</v>
      </c>
      <c r="O154">
        <v>1.1519999999999999</v>
      </c>
      <c r="P154">
        <v>1.1639999999999999</v>
      </c>
      <c r="Q154">
        <v>1.165</v>
      </c>
      <c r="R154">
        <v>0.876</v>
      </c>
      <c r="S154">
        <v>0.35499999999999998</v>
      </c>
    </row>
    <row r="155" spans="1:19" x14ac:dyDescent="0.3">
      <c r="A155">
        <v>600</v>
      </c>
      <c r="B155">
        <v>-0.23</v>
      </c>
      <c r="C155">
        <v>-1.2290000000000001</v>
      </c>
      <c r="D155">
        <v>-2.226</v>
      </c>
      <c r="E155">
        <v>-3.0169999999999999</v>
      </c>
      <c r="F155">
        <v>-3.19</v>
      </c>
      <c r="G155">
        <v>3.7</v>
      </c>
      <c r="H155">
        <v>-0.01</v>
      </c>
      <c r="I155">
        <v>3.5390000000000001</v>
      </c>
      <c r="J155">
        <v>-0.251</v>
      </c>
      <c r="K155">
        <v>-1.236</v>
      </c>
      <c r="L155">
        <v>-2.2250000000000001</v>
      </c>
      <c r="M155">
        <v>-3.01</v>
      </c>
      <c r="N155">
        <v>-3.16</v>
      </c>
      <c r="O155">
        <v>1.151</v>
      </c>
      <c r="P155">
        <v>1.1619999999999999</v>
      </c>
      <c r="Q155">
        <v>1.1639999999999999</v>
      </c>
      <c r="R155">
        <v>0.872</v>
      </c>
      <c r="S155">
        <v>0.35299999999999998</v>
      </c>
    </row>
    <row r="157" spans="1:19" x14ac:dyDescent="0.3">
      <c r="A157" t="s">
        <v>0</v>
      </c>
      <c r="B157" t="s">
        <v>13</v>
      </c>
    </row>
    <row r="158" spans="1:19" x14ac:dyDescent="0.3">
      <c r="A158">
        <v>0</v>
      </c>
      <c r="B158">
        <v>-0.23</v>
      </c>
      <c r="C158">
        <v>-1.2290000000000001</v>
      </c>
      <c r="D158">
        <v>-2.2250000000000001</v>
      </c>
      <c r="E158">
        <v>-3.0110000000000001</v>
      </c>
      <c r="F158">
        <v>-3.18</v>
      </c>
      <c r="G158">
        <v>3.7</v>
      </c>
      <c r="H158">
        <v>-0.01</v>
      </c>
      <c r="I158">
        <v>3.754</v>
      </c>
      <c r="J158">
        <v>-0.23</v>
      </c>
      <c r="K158">
        <v>-1.2290000000000001</v>
      </c>
      <c r="L158">
        <v>-2.2250000000000001</v>
      </c>
      <c r="M158">
        <v>-3.0110000000000001</v>
      </c>
      <c r="N158">
        <v>-3.18</v>
      </c>
      <c r="O158">
        <v>1.147</v>
      </c>
      <c r="P158">
        <v>1.147</v>
      </c>
      <c r="Q158">
        <v>1.1399999999999999</v>
      </c>
      <c r="R158">
        <v>0.86399999999999999</v>
      </c>
      <c r="S158">
        <v>0.38500000000000001</v>
      </c>
    </row>
    <row r="159" spans="1:19" x14ac:dyDescent="0.3">
      <c r="A159">
        <v>60</v>
      </c>
      <c r="B159">
        <v>-0.23</v>
      </c>
      <c r="C159">
        <v>-1.2290000000000001</v>
      </c>
      <c r="D159">
        <v>-2.2250000000000001</v>
      </c>
      <c r="E159">
        <v>-3.0110000000000001</v>
      </c>
      <c r="F159">
        <v>-3.18</v>
      </c>
      <c r="G159">
        <v>3.7</v>
      </c>
      <c r="H159">
        <v>-0.01</v>
      </c>
      <c r="I159">
        <v>3.754</v>
      </c>
      <c r="J159">
        <v>-0.23400000000000001</v>
      </c>
      <c r="K159">
        <v>-1.2290000000000001</v>
      </c>
      <c r="L159">
        <v>-2.2250000000000001</v>
      </c>
      <c r="M159">
        <v>-3.0110000000000001</v>
      </c>
      <c r="N159">
        <v>-3.18</v>
      </c>
      <c r="O159">
        <v>1.151</v>
      </c>
      <c r="P159">
        <v>1.1639999999999999</v>
      </c>
      <c r="Q159">
        <v>1.155</v>
      </c>
      <c r="R159">
        <v>0.87</v>
      </c>
      <c r="S159">
        <v>0.38600000000000001</v>
      </c>
    </row>
    <row r="160" spans="1:19" x14ac:dyDescent="0.3">
      <c r="A160">
        <v>120</v>
      </c>
      <c r="B160">
        <v>-0.23</v>
      </c>
      <c r="C160">
        <v>-1.2290000000000001</v>
      </c>
      <c r="D160">
        <v>-2.2250000000000001</v>
      </c>
      <c r="E160">
        <v>-3.0110000000000001</v>
      </c>
      <c r="F160">
        <v>-3.18</v>
      </c>
      <c r="G160">
        <v>3.7</v>
      </c>
      <c r="H160">
        <v>-0.01</v>
      </c>
      <c r="I160">
        <v>3.754</v>
      </c>
      <c r="J160">
        <v>-0.23699999999999999</v>
      </c>
      <c r="K160">
        <v>-1.23</v>
      </c>
      <c r="L160">
        <v>-2.2250000000000001</v>
      </c>
      <c r="M160">
        <v>-3.0110000000000001</v>
      </c>
      <c r="N160">
        <v>-3.18</v>
      </c>
      <c r="O160">
        <v>1.153</v>
      </c>
      <c r="P160">
        <v>1.1679999999999999</v>
      </c>
      <c r="Q160">
        <v>1.1619999999999999</v>
      </c>
      <c r="R160">
        <v>0.874</v>
      </c>
      <c r="S160">
        <v>0.38700000000000001</v>
      </c>
    </row>
    <row r="161" spans="1:19" x14ac:dyDescent="0.3">
      <c r="A161">
        <v>180</v>
      </c>
      <c r="B161">
        <v>-0.23</v>
      </c>
      <c r="C161">
        <v>-1.2290000000000001</v>
      </c>
      <c r="D161">
        <v>-2.2250000000000001</v>
      </c>
      <c r="E161">
        <v>-3.0110000000000001</v>
      </c>
      <c r="F161">
        <v>-3.18</v>
      </c>
      <c r="G161">
        <v>3.7</v>
      </c>
      <c r="H161">
        <v>-0.01</v>
      </c>
      <c r="I161">
        <v>3.754</v>
      </c>
      <c r="J161">
        <v>-0.23899999999999999</v>
      </c>
      <c r="K161">
        <v>-1.2290000000000001</v>
      </c>
      <c r="L161">
        <v>-2.226</v>
      </c>
      <c r="M161">
        <v>-3.01</v>
      </c>
      <c r="N161">
        <v>-3.18</v>
      </c>
      <c r="O161">
        <v>1.1539999999999999</v>
      </c>
      <c r="P161">
        <v>1.1719999999999999</v>
      </c>
      <c r="Q161">
        <v>1.1639999999999999</v>
      </c>
      <c r="R161">
        <v>0.877</v>
      </c>
      <c r="S161">
        <v>0.38900000000000001</v>
      </c>
    </row>
    <row r="162" spans="1:19" x14ac:dyDescent="0.3">
      <c r="A162">
        <v>240</v>
      </c>
      <c r="B162">
        <v>-0.23</v>
      </c>
      <c r="C162">
        <v>-1.2290000000000001</v>
      </c>
      <c r="D162">
        <v>-2.2250000000000001</v>
      </c>
      <c r="E162">
        <v>-3.0110000000000001</v>
      </c>
      <c r="F162">
        <v>-3.18</v>
      </c>
      <c r="G162">
        <v>3.7</v>
      </c>
      <c r="H162">
        <v>-0.01</v>
      </c>
      <c r="I162">
        <v>3.754</v>
      </c>
      <c r="J162">
        <v>-0.24099999999999999</v>
      </c>
      <c r="K162">
        <v>-1.2290000000000001</v>
      </c>
      <c r="L162">
        <v>-2.2250000000000001</v>
      </c>
      <c r="M162">
        <v>-3.01</v>
      </c>
      <c r="N162">
        <v>-3.18</v>
      </c>
      <c r="O162">
        <v>1.1539999999999999</v>
      </c>
      <c r="P162">
        <v>1.1719999999999999</v>
      </c>
      <c r="Q162">
        <v>1.165</v>
      </c>
      <c r="R162">
        <v>0.878</v>
      </c>
      <c r="S162">
        <v>0.39</v>
      </c>
    </row>
    <row r="163" spans="1:19" x14ac:dyDescent="0.3">
      <c r="A163">
        <v>300</v>
      </c>
      <c r="B163">
        <v>-0.23</v>
      </c>
      <c r="C163">
        <v>-1.2290000000000001</v>
      </c>
      <c r="D163">
        <v>-2.2250000000000001</v>
      </c>
      <c r="E163">
        <v>-3.0110000000000001</v>
      </c>
      <c r="F163">
        <v>-3.18</v>
      </c>
      <c r="G163">
        <v>3.7</v>
      </c>
      <c r="H163">
        <v>-0.01</v>
      </c>
      <c r="I163">
        <v>3.754</v>
      </c>
      <c r="J163">
        <v>-0.24299999999999999</v>
      </c>
      <c r="K163">
        <v>-1.23</v>
      </c>
      <c r="L163">
        <v>-2.2250000000000001</v>
      </c>
      <c r="M163">
        <v>-3.01</v>
      </c>
      <c r="N163">
        <v>-3.18</v>
      </c>
      <c r="O163">
        <v>1.1539999999999999</v>
      </c>
      <c r="P163">
        <v>1.17</v>
      </c>
      <c r="Q163">
        <v>1.165</v>
      </c>
      <c r="R163">
        <v>0.879</v>
      </c>
      <c r="S163">
        <v>0.39100000000000001</v>
      </c>
    </row>
    <row r="164" spans="1:19" x14ac:dyDescent="0.3">
      <c r="A164">
        <v>360</v>
      </c>
      <c r="B164">
        <v>-0.23</v>
      </c>
      <c r="C164">
        <v>-1.2290000000000001</v>
      </c>
      <c r="D164">
        <v>-2.2250000000000001</v>
      </c>
      <c r="E164">
        <v>-3.0110000000000001</v>
      </c>
      <c r="F164">
        <v>-3.18</v>
      </c>
      <c r="G164">
        <v>3.7</v>
      </c>
      <c r="H164">
        <v>-0.01</v>
      </c>
      <c r="I164">
        <v>3.754</v>
      </c>
      <c r="J164">
        <v>-0.245</v>
      </c>
      <c r="K164">
        <v>-1.2310000000000001</v>
      </c>
      <c r="L164">
        <v>-2.2250000000000001</v>
      </c>
      <c r="M164">
        <v>-3.01</v>
      </c>
      <c r="N164">
        <v>-3.18</v>
      </c>
      <c r="O164">
        <v>1.1539999999999999</v>
      </c>
      <c r="P164">
        <v>1.1679999999999999</v>
      </c>
      <c r="Q164">
        <v>1.165</v>
      </c>
      <c r="R164">
        <v>0.879</v>
      </c>
      <c r="S164">
        <v>0.39200000000000002</v>
      </c>
    </row>
    <row r="165" spans="1:19" x14ac:dyDescent="0.3">
      <c r="A165">
        <v>420</v>
      </c>
      <c r="B165">
        <v>-0.23</v>
      </c>
      <c r="C165">
        <v>-1.2290000000000001</v>
      </c>
      <c r="D165">
        <v>-2.2250000000000001</v>
      </c>
      <c r="E165">
        <v>-3.0110000000000001</v>
      </c>
      <c r="F165">
        <v>-3.18</v>
      </c>
      <c r="G165">
        <v>3.7</v>
      </c>
      <c r="H165">
        <v>-0.01</v>
      </c>
      <c r="I165">
        <v>3.754</v>
      </c>
      <c r="J165">
        <v>-0.247</v>
      </c>
      <c r="K165">
        <v>-1.232</v>
      </c>
      <c r="L165">
        <v>-2.2250000000000001</v>
      </c>
      <c r="M165">
        <v>-3.01</v>
      </c>
      <c r="N165">
        <v>-3.18</v>
      </c>
      <c r="O165">
        <v>1.153</v>
      </c>
      <c r="P165">
        <v>1.1659999999999999</v>
      </c>
      <c r="Q165">
        <v>1.1659999999999999</v>
      </c>
      <c r="R165">
        <v>0.879</v>
      </c>
      <c r="S165">
        <v>0.39300000000000002</v>
      </c>
    </row>
    <row r="166" spans="1:19" x14ac:dyDescent="0.3">
      <c r="A166">
        <v>480</v>
      </c>
      <c r="B166">
        <v>-0.23</v>
      </c>
      <c r="C166">
        <v>-1.2290000000000001</v>
      </c>
      <c r="D166">
        <v>-2.2250000000000001</v>
      </c>
      <c r="E166">
        <v>-3.0110000000000001</v>
      </c>
      <c r="F166">
        <v>-3.18</v>
      </c>
      <c r="G166">
        <v>3.7</v>
      </c>
      <c r="H166">
        <v>-0.01</v>
      </c>
      <c r="I166">
        <v>3.754</v>
      </c>
      <c r="J166">
        <v>-0.248</v>
      </c>
      <c r="K166">
        <v>-1.2330000000000001</v>
      </c>
      <c r="L166">
        <v>-2.2250000000000001</v>
      </c>
      <c r="M166">
        <v>-3.01</v>
      </c>
      <c r="N166">
        <v>-3.18</v>
      </c>
      <c r="O166">
        <v>1.1519999999999999</v>
      </c>
      <c r="P166">
        <v>1.165</v>
      </c>
      <c r="Q166">
        <v>1.165</v>
      </c>
      <c r="R166">
        <v>0.88</v>
      </c>
      <c r="S166">
        <v>0.39400000000000002</v>
      </c>
    </row>
    <row r="167" spans="1:19" x14ac:dyDescent="0.3">
      <c r="A167">
        <v>540</v>
      </c>
      <c r="B167">
        <v>-0.23</v>
      </c>
      <c r="C167">
        <v>-1.2290000000000001</v>
      </c>
      <c r="D167">
        <v>-2.2250000000000001</v>
      </c>
      <c r="E167">
        <v>-3.0110000000000001</v>
      </c>
      <c r="F167">
        <v>-3.18</v>
      </c>
      <c r="G167">
        <v>3.7</v>
      </c>
      <c r="H167">
        <v>-0.01</v>
      </c>
      <c r="I167">
        <v>3.754</v>
      </c>
      <c r="J167">
        <v>-0.25</v>
      </c>
      <c r="K167">
        <v>-1.2350000000000001</v>
      </c>
      <c r="L167">
        <v>-2.2250000000000001</v>
      </c>
      <c r="M167">
        <v>-3.01</v>
      </c>
      <c r="N167">
        <v>-3.18</v>
      </c>
      <c r="O167">
        <v>1.1519999999999999</v>
      </c>
      <c r="P167">
        <v>1.1639999999999999</v>
      </c>
      <c r="Q167">
        <v>1.165</v>
      </c>
      <c r="R167">
        <v>0.88</v>
      </c>
      <c r="S167">
        <v>0.39400000000000002</v>
      </c>
    </row>
    <row r="168" spans="1:19" x14ac:dyDescent="0.3">
      <c r="A168">
        <v>600</v>
      </c>
      <c r="B168">
        <v>-0.23</v>
      </c>
      <c r="C168">
        <v>-1.2290000000000001</v>
      </c>
      <c r="D168">
        <v>-2.2250000000000001</v>
      </c>
      <c r="E168">
        <v>-3.0110000000000001</v>
      </c>
      <c r="F168">
        <v>-3.18</v>
      </c>
      <c r="G168">
        <v>3.7</v>
      </c>
      <c r="H168">
        <v>-0.01</v>
      </c>
      <c r="I168">
        <v>3.754</v>
      </c>
      <c r="J168">
        <v>-0.251</v>
      </c>
      <c r="K168">
        <v>-1.236</v>
      </c>
      <c r="L168">
        <v>-2.2250000000000001</v>
      </c>
      <c r="M168">
        <v>-3.01</v>
      </c>
      <c r="N168">
        <v>-3.18</v>
      </c>
      <c r="O168">
        <v>1.151</v>
      </c>
      <c r="P168">
        <v>1.1619999999999999</v>
      </c>
      <c r="Q168">
        <v>1.1639999999999999</v>
      </c>
      <c r="R168">
        <v>0.88</v>
      </c>
      <c r="S168">
        <v>0.39400000000000002</v>
      </c>
    </row>
    <row r="170" spans="1:19" x14ac:dyDescent="0.3">
      <c r="A170" t="s">
        <v>0</v>
      </c>
      <c r="B170" t="s">
        <v>14</v>
      </c>
    </row>
    <row r="171" spans="1:19" x14ac:dyDescent="0.3">
      <c r="A171">
        <v>0</v>
      </c>
      <c r="B171">
        <v>-0.23</v>
      </c>
      <c r="C171">
        <v>-1.2290000000000001</v>
      </c>
      <c r="D171">
        <v>-2.2250000000000001</v>
      </c>
      <c r="E171">
        <v>-3.0110000000000001</v>
      </c>
      <c r="F171">
        <v>-3.18</v>
      </c>
      <c r="G171">
        <v>3.7</v>
      </c>
      <c r="H171">
        <v>-0.01</v>
      </c>
      <c r="I171">
        <v>3.5379999999999998</v>
      </c>
      <c r="J171">
        <v>-0.23</v>
      </c>
      <c r="K171">
        <v>-1.2290000000000001</v>
      </c>
      <c r="L171">
        <v>-2.2250000000000001</v>
      </c>
      <c r="M171">
        <v>-3.0110000000000001</v>
      </c>
      <c r="N171">
        <v>-3.18</v>
      </c>
      <c r="O171">
        <v>1.147</v>
      </c>
      <c r="P171">
        <v>1.147</v>
      </c>
      <c r="Q171">
        <v>1.1399999999999999</v>
      </c>
      <c r="R171">
        <v>0.86399999999999999</v>
      </c>
      <c r="S171">
        <v>0.38500000000000001</v>
      </c>
    </row>
    <row r="172" spans="1:19" x14ac:dyDescent="0.3">
      <c r="A172">
        <v>60</v>
      </c>
      <c r="B172">
        <v>-0.23</v>
      </c>
      <c r="C172">
        <v>-1.2290000000000001</v>
      </c>
      <c r="D172">
        <v>-2.2250000000000001</v>
      </c>
      <c r="E172">
        <v>-3.0110000000000001</v>
      </c>
      <c r="F172">
        <v>-3.18</v>
      </c>
      <c r="G172">
        <v>3.7</v>
      </c>
      <c r="H172">
        <v>-0.01</v>
      </c>
      <c r="I172">
        <v>3.5379999999999998</v>
      </c>
      <c r="J172">
        <v>-0.23400000000000001</v>
      </c>
      <c r="K172">
        <v>-1.2290000000000001</v>
      </c>
      <c r="L172">
        <v>-2.2250000000000001</v>
      </c>
      <c r="M172">
        <v>-3.0110000000000001</v>
      </c>
      <c r="N172">
        <v>-3.177</v>
      </c>
      <c r="O172">
        <v>1.151</v>
      </c>
      <c r="P172">
        <v>1.163</v>
      </c>
      <c r="Q172">
        <v>1.155</v>
      </c>
      <c r="R172">
        <v>0.871</v>
      </c>
      <c r="S172">
        <v>0.378</v>
      </c>
    </row>
    <row r="173" spans="1:19" x14ac:dyDescent="0.3">
      <c r="A173">
        <v>120</v>
      </c>
      <c r="B173">
        <v>-0.23</v>
      </c>
      <c r="C173">
        <v>-1.2290000000000001</v>
      </c>
      <c r="D173">
        <v>-2.2250000000000001</v>
      </c>
      <c r="E173">
        <v>-3.0110000000000001</v>
      </c>
      <c r="F173">
        <v>-3.18</v>
      </c>
      <c r="G173">
        <v>3.7</v>
      </c>
      <c r="H173">
        <v>-0.01</v>
      </c>
      <c r="I173">
        <v>3.5379999999999998</v>
      </c>
      <c r="J173">
        <v>-0.23699999999999999</v>
      </c>
      <c r="K173">
        <v>-1.23</v>
      </c>
      <c r="L173">
        <v>-2.2250000000000001</v>
      </c>
      <c r="M173">
        <v>-3.0110000000000001</v>
      </c>
      <c r="N173">
        <v>-3.1739999999999999</v>
      </c>
      <c r="O173">
        <v>1.153</v>
      </c>
      <c r="P173">
        <v>1.1679999999999999</v>
      </c>
      <c r="Q173">
        <v>1.1619999999999999</v>
      </c>
      <c r="R173">
        <v>0.873</v>
      </c>
      <c r="S173">
        <v>0.372</v>
      </c>
    </row>
    <row r="174" spans="1:19" x14ac:dyDescent="0.3">
      <c r="A174">
        <v>180</v>
      </c>
      <c r="B174">
        <v>-0.23</v>
      </c>
      <c r="C174">
        <v>-1.2290000000000001</v>
      </c>
      <c r="D174">
        <v>-2.2250000000000001</v>
      </c>
      <c r="E174">
        <v>-3.0110000000000001</v>
      </c>
      <c r="F174">
        <v>-3.18</v>
      </c>
      <c r="G174">
        <v>3.7</v>
      </c>
      <c r="H174">
        <v>-0.01</v>
      </c>
      <c r="I174">
        <v>3.5379999999999998</v>
      </c>
      <c r="J174">
        <v>-0.23899999999999999</v>
      </c>
      <c r="K174">
        <v>-1.2290000000000001</v>
      </c>
      <c r="L174">
        <v>-2.226</v>
      </c>
      <c r="M174">
        <v>-3.01</v>
      </c>
      <c r="N174">
        <v>-3.1709999999999998</v>
      </c>
      <c r="O174">
        <v>1.1539999999999999</v>
      </c>
      <c r="P174">
        <v>1.1719999999999999</v>
      </c>
      <c r="Q174">
        <v>1.1639999999999999</v>
      </c>
      <c r="R174">
        <v>0.876</v>
      </c>
      <c r="S174">
        <v>0.36899999999999999</v>
      </c>
    </row>
    <row r="175" spans="1:19" x14ac:dyDescent="0.3">
      <c r="A175">
        <v>240</v>
      </c>
      <c r="B175">
        <v>-0.23</v>
      </c>
      <c r="C175">
        <v>-1.2290000000000001</v>
      </c>
      <c r="D175">
        <v>-2.2250000000000001</v>
      </c>
      <c r="E175">
        <v>-3.0110000000000001</v>
      </c>
      <c r="F175">
        <v>-3.18</v>
      </c>
      <c r="G175">
        <v>3.7</v>
      </c>
      <c r="H175">
        <v>-0.01</v>
      </c>
      <c r="I175">
        <v>3.5379999999999998</v>
      </c>
      <c r="J175">
        <v>-0.24099999999999999</v>
      </c>
      <c r="K175">
        <v>-1.2290000000000001</v>
      </c>
      <c r="L175">
        <v>-2.2250000000000001</v>
      </c>
      <c r="M175">
        <v>-3.0110000000000001</v>
      </c>
      <c r="N175">
        <v>-3.1680000000000001</v>
      </c>
      <c r="O175">
        <v>1.1539999999999999</v>
      </c>
      <c r="P175">
        <v>1.1719999999999999</v>
      </c>
      <c r="Q175">
        <v>1.165</v>
      </c>
      <c r="R175">
        <v>0.88</v>
      </c>
      <c r="S175">
        <v>0.36499999999999999</v>
      </c>
    </row>
    <row r="176" spans="1:19" x14ac:dyDescent="0.3">
      <c r="A176">
        <v>300</v>
      </c>
      <c r="B176">
        <v>-0.23</v>
      </c>
      <c r="C176">
        <v>-1.2290000000000001</v>
      </c>
      <c r="D176">
        <v>-2.2250000000000001</v>
      </c>
      <c r="E176">
        <v>-3.0110000000000001</v>
      </c>
      <c r="F176">
        <v>-3.18</v>
      </c>
      <c r="G176">
        <v>3.7</v>
      </c>
      <c r="H176">
        <v>-0.01</v>
      </c>
      <c r="I176">
        <v>3.5379999999999998</v>
      </c>
      <c r="J176">
        <v>-0.24299999999999999</v>
      </c>
      <c r="K176">
        <v>-1.23</v>
      </c>
      <c r="L176">
        <v>-2.2250000000000001</v>
      </c>
      <c r="M176">
        <v>-3.0110000000000001</v>
      </c>
      <c r="N176">
        <v>-3.165</v>
      </c>
      <c r="O176">
        <v>1.1539999999999999</v>
      </c>
      <c r="P176">
        <v>1.17</v>
      </c>
      <c r="Q176">
        <v>1.1639999999999999</v>
      </c>
      <c r="R176">
        <v>0.88100000000000001</v>
      </c>
      <c r="S176">
        <v>0.36099999999999999</v>
      </c>
    </row>
    <row r="177" spans="1:19" x14ac:dyDescent="0.3">
      <c r="A177">
        <v>360</v>
      </c>
      <c r="B177">
        <v>-0.23</v>
      </c>
      <c r="C177">
        <v>-1.2290000000000001</v>
      </c>
      <c r="D177">
        <v>-2.2250000000000001</v>
      </c>
      <c r="E177">
        <v>-3.0110000000000001</v>
      </c>
      <c r="F177">
        <v>-3.18</v>
      </c>
      <c r="G177">
        <v>3.7</v>
      </c>
      <c r="H177">
        <v>-0.01</v>
      </c>
      <c r="I177">
        <v>3.5379999999999998</v>
      </c>
      <c r="J177">
        <v>-0.245</v>
      </c>
      <c r="K177">
        <v>-1.2310000000000001</v>
      </c>
      <c r="L177">
        <v>-2.2250000000000001</v>
      </c>
      <c r="M177">
        <v>-3.01</v>
      </c>
      <c r="N177">
        <v>-3.1619999999999999</v>
      </c>
      <c r="O177">
        <v>1.1539999999999999</v>
      </c>
      <c r="P177">
        <v>1.169</v>
      </c>
      <c r="Q177">
        <v>1.165</v>
      </c>
      <c r="R177">
        <v>0.879</v>
      </c>
      <c r="S177">
        <v>0.35799999999999998</v>
      </c>
    </row>
    <row r="178" spans="1:19" x14ac:dyDescent="0.3">
      <c r="A178">
        <v>420</v>
      </c>
      <c r="B178">
        <v>-0.23</v>
      </c>
      <c r="C178">
        <v>-1.2290000000000001</v>
      </c>
      <c r="D178">
        <v>-2.2250000000000001</v>
      </c>
      <c r="E178">
        <v>-3.0110000000000001</v>
      </c>
      <c r="F178">
        <v>-3.18</v>
      </c>
      <c r="G178">
        <v>3.7</v>
      </c>
      <c r="H178">
        <v>-0.01</v>
      </c>
      <c r="I178">
        <v>3.5379999999999998</v>
      </c>
      <c r="J178">
        <v>-0.247</v>
      </c>
      <c r="K178">
        <v>-1.232</v>
      </c>
      <c r="L178">
        <v>-2.2250000000000001</v>
      </c>
      <c r="M178">
        <v>-3.0089999999999999</v>
      </c>
      <c r="N178">
        <v>-3.1589999999999998</v>
      </c>
      <c r="O178">
        <v>1.153</v>
      </c>
      <c r="P178">
        <v>1.1659999999999999</v>
      </c>
      <c r="Q178">
        <v>1.1659999999999999</v>
      </c>
      <c r="R178">
        <v>0.876</v>
      </c>
      <c r="S178">
        <v>0.35599999999999998</v>
      </c>
    </row>
    <row r="179" spans="1:19" x14ac:dyDescent="0.3">
      <c r="A179">
        <v>480</v>
      </c>
      <c r="B179">
        <v>-0.23</v>
      </c>
      <c r="C179">
        <v>-1.2290000000000001</v>
      </c>
      <c r="D179">
        <v>-2.2250000000000001</v>
      </c>
      <c r="E179">
        <v>-3.0110000000000001</v>
      </c>
      <c r="F179">
        <v>-3.18</v>
      </c>
      <c r="G179">
        <v>3.7</v>
      </c>
      <c r="H179">
        <v>-0.01</v>
      </c>
      <c r="I179">
        <v>3.5379999999999998</v>
      </c>
      <c r="J179">
        <v>-0.248</v>
      </c>
      <c r="K179">
        <v>-1.2330000000000001</v>
      </c>
      <c r="L179">
        <v>-2.2250000000000001</v>
      </c>
      <c r="M179">
        <v>-3.0070000000000001</v>
      </c>
      <c r="N179">
        <v>-3.1560000000000001</v>
      </c>
      <c r="O179">
        <v>1.1519999999999999</v>
      </c>
      <c r="P179">
        <v>1.165</v>
      </c>
      <c r="Q179">
        <v>1.165</v>
      </c>
      <c r="R179">
        <v>0.872</v>
      </c>
      <c r="S179">
        <v>0.35399999999999998</v>
      </c>
    </row>
    <row r="180" spans="1:19" x14ac:dyDescent="0.3">
      <c r="A180">
        <v>540</v>
      </c>
      <c r="B180">
        <v>-0.23</v>
      </c>
      <c r="C180">
        <v>-1.2290000000000001</v>
      </c>
      <c r="D180">
        <v>-2.2250000000000001</v>
      </c>
      <c r="E180">
        <v>-3.0110000000000001</v>
      </c>
      <c r="F180">
        <v>-3.18</v>
      </c>
      <c r="G180">
        <v>3.7</v>
      </c>
      <c r="H180">
        <v>-0.01</v>
      </c>
      <c r="I180">
        <v>3.5379999999999998</v>
      </c>
      <c r="J180">
        <v>-0.25</v>
      </c>
      <c r="K180">
        <v>-1.2350000000000001</v>
      </c>
      <c r="L180">
        <v>-2.2250000000000001</v>
      </c>
      <c r="M180">
        <v>-3.0049999999999999</v>
      </c>
      <c r="N180">
        <v>-3.153</v>
      </c>
      <c r="O180">
        <v>1.1519999999999999</v>
      </c>
      <c r="P180">
        <v>1.1639999999999999</v>
      </c>
      <c r="Q180">
        <v>1.165</v>
      </c>
      <c r="R180">
        <v>0.86899999999999999</v>
      </c>
      <c r="S180">
        <v>0.35199999999999998</v>
      </c>
    </row>
    <row r="181" spans="1:19" x14ac:dyDescent="0.3">
      <c r="A181">
        <v>600</v>
      </c>
      <c r="B181">
        <v>-0.23</v>
      </c>
      <c r="C181">
        <v>-1.2290000000000001</v>
      </c>
      <c r="D181">
        <v>-2.2250000000000001</v>
      </c>
      <c r="E181">
        <v>-3.0110000000000001</v>
      </c>
      <c r="F181">
        <v>-3.18</v>
      </c>
      <c r="G181">
        <v>3.7</v>
      </c>
      <c r="H181">
        <v>-0.01</v>
      </c>
      <c r="I181">
        <v>3.5379999999999998</v>
      </c>
      <c r="J181">
        <v>-0.251</v>
      </c>
      <c r="K181">
        <v>-1.236</v>
      </c>
      <c r="L181">
        <v>-2.2250000000000001</v>
      </c>
      <c r="M181">
        <v>-3.0030000000000001</v>
      </c>
      <c r="N181">
        <v>-3.15</v>
      </c>
      <c r="O181">
        <v>1.151</v>
      </c>
      <c r="P181">
        <v>1.1619999999999999</v>
      </c>
      <c r="Q181">
        <v>1.1639999999999999</v>
      </c>
      <c r="R181">
        <v>0.86499999999999999</v>
      </c>
      <c r="S181">
        <v>0.35099999999999998</v>
      </c>
    </row>
    <row r="183" spans="1:19" x14ac:dyDescent="0.3">
      <c r="A183" t="s">
        <v>0</v>
      </c>
      <c r="B183" t="s">
        <v>15</v>
      </c>
    </row>
    <row r="184" spans="1:19" x14ac:dyDescent="0.3">
      <c r="A184">
        <v>0</v>
      </c>
      <c r="B184">
        <v>-0.23</v>
      </c>
      <c r="C184">
        <v>-1.2290000000000001</v>
      </c>
      <c r="D184">
        <v>-2.2250000000000001</v>
      </c>
      <c r="E184">
        <v>-3.0049999999999999</v>
      </c>
      <c r="F184">
        <v>-3.17</v>
      </c>
      <c r="G184">
        <v>3.7</v>
      </c>
      <c r="H184">
        <v>-0.01</v>
      </c>
      <c r="I184">
        <v>3.7530000000000001</v>
      </c>
      <c r="J184">
        <v>-0.23</v>
      </c>
      <c r="K184">
        <v>-1.2290000000000001</v>
      </c>
      <c r="L184">
        <v>-2.2250000000000001</v>
      </c>
      <c r="M184">
        <v>-3.0049999999999999</v>
      </c>
      <c r="N184">
        <v>-3.17</v>
      </c>
      <c r="O184">
        <v>1.147</v>
      </c>
      <c r="P184">
        <v>1.147</v>
      </c>
      <c r="Q184">
        <v>1.1399999999999999</v>
      </c>
      <c r="R184">
        <v>0.85799999999999998</v>
      </c>
      <c r="S184">
        <v>0.38200000000000001</v>
      </c>
    </row>
    <row r="185" spans="1:19" x14ac:dyDescent="0.3">
      <c r="A185">
        <v>60</v>
      </c>
      <c r="B185">
        <v>-0.23</v>
      </c>
      <c r="C185">
        <v>-1.2290000000000001</v>
      </c>
      <c r="D185">
        <v>-2.2250000000000001</v>
      </c>
      <c r="E185">
        <v>-3.0049999999999999</v>
      </c>
      <c r="F185">
        <v>-3.17</v>
      </c>
      <c r="G185">
        <v>3.7</v>
      </c>
      <c r="H185">
        <v>-0.01</v>
      </c>
      <c r="I185">
        <v>3.7530000000000001</v>
      </c>
      <c r="J185">
        <v>-0.23400000000000001</v>
      </c>
      <c r="K185">
        <v>-1.2290000000000001</v>
      </c>
      <c r="L185">
        <v>-2.2250000000000001</v>
      </c>
      <c r="M185">
        <v>-3.0049999999999999</v>
      </c>
      <c r="N185">
        <v>-3.17</v>
      </c>
      <c r="O185">
        <v>1.151</v>
      </c>
      <c r="P185">
        <v>1.163</v>
      </c>
      <c r="Q185">
        <v>1.1559999999999999</v>
      </c>
      <c r="R185">
        <v>0.86299999999999999</v>
      </c>
      <c r="S185">
        <v>0.38300000000000001</v>
      </c>
    </row>
    <row r="186" spans="1:19" x14ac:dyDescent="0.3">
      <c r="A186">
        <v>120</v>
      </c>
      <c r="B186">
        <v>-0.23</v>
      </c>
      <c r="C186">
        <v>-1.2290000000000001</v>
      </c>
      <c r="D186">
        <v>-2.2250000000000001</v>
      </c>
      <c r="E186">
        <v>-3.0049999999999999</v>
      </c>
      <c r="F186">
        <v>-3.17</v>
      </c>
      <c r="G186">
        <v>3.7</v>
      </c>
      <c r="H186">
        <v>-0.01</v>
      </c>
      <c r="I186">
        <v>3.7530000000000001</v>
      </c>
      <c r="J186">
        <v>-0.23699999999999999</v>
      </c>
      <c r="K186">
        <v>-1.23</v>
      </c>
      <c r="L186">
        <v>-2.2250000000000001</v>
      </c>
      <c r="M186">
        <v>-3.0049999999999999</v>
      </c>
      <c r="N186">
        <v>-3.17</v>
      </c>
      <c r="O186">
        <v>1.153</v>
      </c>
      <c r="P186">
        <v>1.1679999999999999</v>
      </c>
      <c r="Q186">
        <v>1.1619999999999999</v>
      </c>
      <c r="R186">
        <v>0.86699999999999999</v>
      </c>
      <c r="S186">
        <v>0.38400000000000001</v>
      </c>
    </row>
    <row r="187" spans="1:19" x14ac:dyDescent="0.3">
      <c r="A187">
        <v>180</v>
      </c>
      <c r="B187">
        <v>-0.23</v>
      </c>
      <c r="C187">
        <v>-1.2290000000000001</v>
      </c>
      <c r="D187">
        <v>-2.2250000000000001</v>
      </c>
      <c r="E187">
        <v>-3.0049999999999999</v>
      </c>
      <c r="F187">
        <v>-3.17</v>
      </c>
      <c r="G187">
        <v>3.7</v>
      </c>
      <c r="H187">
        <v>-0.01</v>
      </c>
      <c r="I187">
        <v>3.7530000000000001</v>
      </c>
      <c r="J187">
        <v>-0.23899999999999999</v>
      </c>
      <c r="K187">
        <v>-1.2290000000000001</v>
      </c>
      <c r="L187">
        <v>-2.2250000000000001</v>
      </c>
      <c r="M187">
        <v>-3.004</v>
      </c>
      <c r="N187">
        <v>-3.17</v>
      </c>
      <c r="O187">
        <v>1.1539999999999999</v>
      </c>
      <c r="P187">
        <v>1.1719999999999999</v>
      </c>
      <c r="Q187">
        <v>1.1639999999999999</v>
      </c>
      <c r="R187">
        <v>0.87</v>
      </c>
      <c r="S187">
        <v>0.38600000000000001</v>
      </c>
    </row>
    <row r="188" spans="1:19" x14ac:dyDescent="0.3">
      <c r="A188">
        <v>240</v>
      </c>
      <c r="B188">
        <v>-0.23</v>
      </c>
      <c r="C188">
        <v>-1.2290000000000001</v>
      </c>
      <c r="D188">
        <v>-2.2250000000000001</v>
      </c>
      <c r="E188">
        <v>-3.0049999999999999</v>
      </c>
      <c r="F188">
        <v>-3.17</v>
      </c>
      <c r="G188">
        <v>3.7</v>
      </c>
      <c r="H188">
        <v>-0.01</v>
      </c>
      <c r="I188">
        <v>3.7530000000000001</v>
      </c>
      <c r="J188">
        <v>-0.24099999999999999</v>
      </c>
      <c r="K188">
        <v>-1.2290000000000001</v>
      </c>
      <c r="L188">
        <v>-2.2250000000000001</v>
      </c>
      <c r="M188">
        <v>-3.004</v>
      </c>
      <c r="N188">
        <v>-3.17</v>
      </c>
      <c r="O188">
        <v>1.1539999999999999</v>
      </c>
      <c r="P188">
        <v>1.1719999999999999</v>
      </c>
      <c r="Q188">
        <v>1.165</v>
      </c>
      <c r="R188">
        <v>0.871</v>
      </c>
      <c r="S188">
        <v>0.38700000000000001</v>
      </c>
    </row>
    <row r="189" spans="1:19" x14ac:dyDescent="0.3">
      <c r="A189">
        <v>300</v>
      </c>
      <c r="B189">
        <v>-0.23</v>
      </c>
      <c r="C189">
        <v>-1.2290000000000001</v>
      </c>
      <c r="D189">
        <v>-2.2250000000000001</v>
      </c>
      <c r="E189">
        <v>-3.0049999999999999</v>
      </c>
      <c r="F189">
        <v>-3.17</v>
      </c>
      <c r="G189">
        <v>3.7</v>
      </c>
      <c r="H189">
        <v>-0.01</v>
      </c>
      <c r="I189">
        <v>3.7530000000000001</v>
      </c>
      <c r="J189">
        <v>-0.24299999999999999</v>
      </c>
      <c r="K189">
        <v>-1.23</v>
      </c>
      <c r="L189">
        <v>-2.2250000000000001</v>
      </c>
      <c r="M189">
        <v>-3.004</v>
      </c>
      <c r="N189">
        <v>-3.17</v>
      </c>
      <c r="O189">
        <v>1.1539999999999999</v>
      </c>
      <c r="P189">
        <v>1.17</v>
      </c>
      <c r="Q189">
        <v>1.1639999999999999</v>
      </c>
      <c r="R189">
        <v>0.872</v>
      </c>
      <c r="S189">
        <v>0.38800000000000001</v>
      </c>
    </row>
    <row r="190" spans="1:19" x14ac:dyDescent="0.3">
      <c r="A190">
        <v>360</v>
      </c>
      <c r="B190">
        <v>-0.23</v>
      </c>
      <c r="C190">
        <v>-1.2290000000000001</v>
      </c>
      <c r="D190">
        <v>-2.2250000000000001</v>
      </c>
      <c r="E190">
        <v>-3.0049999999999999</v>
      </c>
      <c r="F190">
        <v>-3.17</v>
      </c>
      <c r="G190">
        <v>3.7</v>
      </c>
      <c r="H190">
        <v>-0.01</v>
      </c>
      <c r="I190">
        <v>3.7530000000000001</v>
      </c>
      <c r="J190">
        <v>-0.245</v>
      </c>
      <c r="K190">
        <v>-1.2310000000000001</v>
      </c>
      <c r="L190">
        <v>-2.2250000000000001</v>
      </c>
      <c r="M190">
        <v>-3.0030000000000001</v>
      </c>
      <c r="N190">
        <v>-3.17</v>
      </c>
      <c r="O190">
        <v>1.1539999999999999</v>
      </c>
      <c r="P190">
        <v>1.1679999999999999</v>
      </c>
      <c r="Q190">
        <v>1.165</v>
      </c>
      <c r="R190">
        <v>0.872</v>
      </c>
      <c r="S190">
        <v>0.38900000000000001</v>
      </c>
    </row>
    <row r="191" spans="1:19" x14ac:dyDescent="0.3">
      <c r="A191">
        <v>420</v>
      </c>
      <c r="B191">
        <v>-0.23</v>
      </c>
      <c r="C191">
        <v>-1.2290000000000001</v>
      </c>
      <c r="D191">
        <v>-2.2250000000000001</v>
      </c>
      <c r="E191">
        <v>-3.0049999999999999</v>
      </c>
      <c r="F191">
        <v>-3.17</v>
      </c>
      <c r="G191">
        <v>3.7</v>
      </c>
      <c r="H191">
        <v>-0.01</v>
      </c>
      <c r="I191">
        <v>3.7530000000000001</v>
      </c>
      <c r="J191">
        <v>-0.247</v>
      </c>
      <c r="K191">
        <v>-1.232</v>
      </c>
      <c r="L191">
        <v>-2.2250000000000001</v>
      </c>
      <c r="M191">
        <v>-3.0030000000000001</v>
      </c>
      <c r="N191">
        <v>-3.17</v>
      </c>
      <c r="O191">
        <v>1.153</v>
      </c>
      <c r="P191">
        <v>1.1659999999999999</v>
      </c>
      <c r="Q191">
        <v>1.165</v>
      </c>
      <c r="R191">
        <v>0.873</v>
      </c>
      <c r="S191">
        <v>0.39</v>
      </c>
    </row>
    <row r="192" spans="1:19" x14ac:dyDescent="0.3">
      <c r="A192">
        <v>480</v>
      </c>
      <c r="B192">
        <v>-0.23</v>
      </c>
      <c r="C192">
        <v>-1.2290000000000001</v>
      </c>
      <c r="D192">
        <v>-2.2250000000000001</v>
      </c>
      <c r="E192">
        <v>-3.0049999999999999</v>
      </c>
      <c r="F192">
        <v>-3.17</v>
      </c>
      <c r="G192">
        <v>3.7</v>
      </c>
      <c r="H192">
        <v>-0.01</v>
      </c>
      <c r="I192">
        <v>3.7530000000000001</v>
      </c>
      <c r="J192">
        <v>-0.248</v>
      </c>
      <c r="K192">
        <v>-1.2330000000000001</v>
      </c>
      <c r="L192">
        <v>-2.2250000000000001</v>
      </c>
      <c r="M192">
        <v>-3.0030000000000001</v>
      </c>
      <c r="N192">
        <v>-3.17</v>
      </c>
      <c r="O192">
        <v>1.1519999999999999</v>
      </c>
      <c r="P192">
        <v>1.165</v>
      </c>
      <c r="Q192">
        <v>1.165</v>
      </c>
      <c r="R192">
        <v>0.873</v>
      </c>
      <c r="S192">
        <v>0.39</v>
      </c>
    </row>
    <row r="193" spans="1:19" x14ac:dyDescent="0.3">
      <c r="A193">
        <v>540</v>
      </c>
      <c r="B193">
        <v>-0.23</v>
      </c>
      <c r="C193">
        <v>-1.2290000000000001</v>
      </c>
      <c r="D193">
        <v>-2.2250000000000001</v>
      </c>
      <c r="E193">
        <v>-3.0049999999999999</v>
      </c>
      <c r="F193">
        <v>-3.17</v>
      </c>
      <c r="G193">
        <v>3.7</v>
      </c>
      <c r="H193">
        <v>-0.01</v>
      </c>
      <c r="I193">
        <v>3.7530000000000001</v>
      </c>
      <c r="J193">
        <v>-0.25</v>
      </c>
      <c r="K193">
        <v>-1.2350000000000001</v>
      </c>
      <c r="L193">
        <v>-2.2250000000000001</v>
      </c>
      <c r="M193">
        <v>-3.0030000000000001</v>
      </c>
      <c r="N193">
        <v>-3.17</v>
      </c>
      <c r="O193">
        <v>1.1519999999999999</v>
      </c>
      <c r="P193">
        <v>1.1639999999999999</v>
      </c>
      <c r="Q193">
        <v>1.1639999999999999</v>
      </c>
      <c r="R193">
        <v>0.874</v>
      </c>
      <c r="S193">
        <v>0.39100000000000001</v>
      </c>
    </row>
    <row r="194" spans="1:19" x14ac:dyDescent="0.3">
      <c r="A194">
        <v>600</v>
      </c>
      <c r="B194">
        <v>-0.23</v>
      </c>
      <c r="C194">
        <v>-1.2290000000000001</v>
      </c>
      <c r="D194">
        <v>-2.2250000000000001</v>
      </c>
      <c r="E194">
        <v>-3.0049999999999999</v>
      </c>
      <c r="F194">
        <v>-3.17</v>
      </c>
      <c r="G194">
        <v>3.7</v>
      </c>
      <c r="H194">
        <v>-0.01</v>
      </c>
      <c r="I194">
        <v>3.7530000000000001</v>
      </c>
      <c r="J194">
        <v>-0.251</v>
      </c>
      <c r="K194">
        <v>-1.236</v>
      </c>
      <c r="L194">
        <v>-2.2250000000000001</v>
      </c>
      <c r="M194">
        <v>-3.0030000000000001</v>
      </c>
      <c r="N194">
        <v>-3.17</v>
      </c>
      <c r="O194">
        <v>1.151</v>
      </c>
      <c r="P194">
        <v>1.1619999999999999</v>
      </c>
      <c r="Q194">
        <v>1.1639999999999999</v>
      </c>
      <c r="R194">
        <v>0.874</v>
      </c>
      <c r="S194">
        <v>0.39100000000000001</v>
      </c>
    </row>
    <row r="196" spans="1:19" x14ac:dyDescent="0.3">
      <c r="A196" t="s">
        <v>0</v>
      </c>
      <c r="B196" t="s">
        <v>16</v>
      </c>
    </row>
    <row r="197" spans="1:19" x14ac:dyDescent="0.3">
      <c r="A197">
        <v>0</v>
      </c>
      <c r="B197">
        <v>-0.23</v>
      </c>
      <c r="C197">
        <v>-1.2290000000000001</v>
      </c>
      <c r="D197">
        <v>-2.2250000000000001</v>
      </c>
      <c r="E197">
        <v>-3.0049999999999999</v>
      </c>
      <c r="F197">
        <v>-3.17</v>
      </c>
      <c r="G197">
        <v>3.7</v>
      </c>
      <c r="H197">
        <v>-0.01</v>
      </c>
      <c r="I197">
        <v>3.536</v>
      </c>
      <c r="J197">
        <v>-0.23</v>
      </c>
      <c r="K197">
        <v>-1.2290000000000001</v>
      </c>
      <c r="L197">
        <v>-2.2250000000000001</v>
      </c>
      <c r="M197">
        <v>-3.0049999999999999</v>
      </c>
      <c r="N197">
        <v>-3.17</v>
      </c>
      <c r="O197">
        <v>1.147</v>
      </c>
      <c r="P197">
        <v>1.147</v>
      </c>
      <c r="Q197">
        <v>1.1399999999999999</v>
      </c>
      <c r="R197">
        <v>0.85799999999999998</v>
      </c>
      <c r="S197">
        <v>0.38200000000000001</v>
      </c>
    </row>
    <row r="198" spans="1:19" x14ac:dyDescent="0.3">
      <c r="A198">
        <v>60</v>
      </c>
      <c r="B198">
        <v>-0.23</v>
      </c>
      <c r="C198">
        <v>-1.2290000000000001</v>
      </c>
      <c r="D198">
        <v>-2.2250000000000001</v>
      </c>
      <c r="E198">
        <v>-3.0049999999999999</v>
      </c>
      <c r="F198">
        <v>-3.17</v>
      </c>
      <c r="G198">
        <v>3.7</v>
      </c>
      <c r="H198">
        <v>-0.01</v>
      </c>
      <c r="I198">
        <v>3.536</v>
      </c>
      <c r="J198">
        <v>-0.23400000000000001</v>
      </c>
      <c r="K198">
        <v>-1.2290000000000001</v>
      </c>
      <c r="L198">
        <v>-2.2250000000000001</v>
      </c>
      <c r="M198">
        <v>-3.0049999999999999</v>
      </c>
      <c r="N198">
        <v>-3.1669999999999998</v>
      </c>
      <c r="O198">
        <v>1.151</v>
      </c>
      <c r="P198">
        <v>1.163</v>
      </c>
      <c r="Q198">
        <v>1.1559999999999999</v>
      </c>
      <c r="R198">
        <v>0.86399999999999999</v>
      </c>
      <c r="S198">
        <v>0.375</v>
      </c>
    </row>
    <row r="199" spans="1:19" x14ac:dyDescent="0.3">
      <c r="A199">
        <v>120</v>
      </c>
      <c r="B199">
        <v>-0.23</v>
      </c>
      <c r="C199">
        <v>-1.2290000000000001</v>
      </c>
      <c r="D199">
        <v>-2.2250000000000001</v>
      </c>
      <c r="E199">
        <v>-3.0049999999999999</v>
      </c>
      <c r="F199">
        <v>-3.17</v>
      </c>
      <c r="G199">
        <v>3.7</v>
      </c>
      <c r="H199">
        <v>-0.01</v>
      </c>
      <c r="I199">
        <v>3.536</v>
      </c>
      <c r="J199">
        <v>-0.23699999999999999</v>
      </c>
      <c r="K199">
        <v>-1.23</v>
      </c>
      <c r="L199">
        <v>-2.2250000000000001</v>
      </c>
      <c r="M199">
        <v>-3.004</v>
      </c>
      <c r="N199">
        <v>-3.1640000000000001</v>
      </c>
      <c r="O199">
        <v>1.153</v>
      </c>
      <c r="P199">
        <v>1.1679999999999999</v>
      </c>
      <c r="Q199">
        <v>1.161</v>
      </c>
      <c r="R199">
        <v>0.86599999999999999</v>
      </c>
      <c r="S199">
        <v>0.37</v>
      </c>
    </row>
    <row r="200" spans="1:19" x14ac:dyDescent="0.3">
      <c r="A200">
        <v>180</v>
      </c>
      <c r="B200">
        <v>-0.23</v>
      </c>
      <c r="C200">
        <v>-1.2290000000000001</v>
      </c>
      <c r="D200">
        <v>-2.2250000000000001</v>
      </c>
      <c r="E200">
        <v>-3.0049999999999999</v>
      </c>
      <c r="F200">
        <v>-3.17</v>
      </c>
      <c r="G200">
        <v>3.7</v>
      </c>
      <c r="H200">
        <v>-0.01</v>
      </c>
      <c r="I200">
        <v>3.536</v>
      </c>
      <c r="J200">
        <v>-0.23899999999999999</v>
      </c>
      <c r="K200">
        <v>-1.2290000000000001</v>
      </c>
      <c r="L200">
        <v>-2.2250000000000001</v>
      </c>
      <c r="M200">
        <v>-3.004</v>
      </c>
      <c r="N200">
        <v>-3.161</v>
      </c>
      <c r="O200">
        <v>1.1539999999999999</v>
      </c>
      <c r="P200">
        <v>1.1719999999999999</v>
      </c>
      <c r="Q200">
        <v>1.1639999999999999</v>
      </c>
      <c r="R200">
        <v>0.86899999999999999</v>
      </c>
      <c r="S200">
        <v>0.36499999999999999</v>
      </c>
    </row>
    <row r="201" spans="1:19" x14ac:dyDescent="0.3">
      <c r="A201">
        <v>240</v>
      </c>
      <c r="B201">
        <v>-0.23</v>
      </c>
      <c r="C201">
        <v>-1.2290000000000001</v>
      </c>
      <c r="D201">
        <v>-2.2250000000000001</v>
      </c>
      <c r="E201">
        <v>-3.0049999999999999</v>
      </c>
      <c r="F201">
        <v>-3.17</v>
      </c>
      <c r="G201">
        <v>3.7</v>
      </c>
      <c r="H201">
        <v>-0.01</v>
      </c>
      <c r="I201">
        <v>3.536</v>
      </c>
      <c r="J201">
        <v>-0.24099999999999999</v>
      </c>
      <c r="K201">
        <v>-1.2290000000000001</v>
      </c>
      <c r="L201">
        <v>-2.2250000000000001</v>
      </c>
      <c r="M201">
        <v>-3.004</v>
      </c>
      <c r="N201">
        <v>-3.1579999999999999</v>
      </c>
      <c r="O201">
        <v>1.1539999999999999</v>
      </c>
      <c r="P201">
        <v>1.1719999999999999</v>
      </c>
      <c r="Q201">
        <v>1.165</v>
      </c>
      <c r="R201">
        <v>0.873</v>
      </c>
      <c r="S201">
        <v>0.36099999999999999</v>
      </c>
    </row>
    <row r="202" spans="1:19" x14ac:dyDescent="0.3">
      <c r="A202">
        <v>300</v>
      </c>
      <c r="B202">
        <v>-0.23</v>
      </c>
      <c r="C202">
        <v>-1.2290000000000001</v>
      </c>
      <c r="D202">
        <v>-2.2250000000000001</v>
      </c>
      <c r="E202">
        <v>-3.0049999999999999</v>
      </c>
      <c r="F202">
        <v>-3.17</v>
      </c>
      <c r="G202">
        <v>3.7</v>
      </c>
      <c r="H202">
        <v>-0.01</v>
      </c>
      <c r="I202">
        <v>3.536</v>
      </c>
      <c r="J202">
        <v>-0.24299999999999999</v>
      </c>
      <c r="K202">
        <v>-1.23</v>
      </c>
      <c r="L202">
        <v>-2.2250000000000001</v>
      </c>
      <c r="M202">
        <v>-3.004</v>
      </c>
      <c r="N202">
        <v>-3.1549999999999998</v>
      </c>
      <c r="O202">
        <v>1.1539999999999999</v>
      </c>
      <c r="P202">
        <v>1.17</v>
      </c>
      <c r="Q202">
        <v>1.1639999999999999</v>
      </c>
      <c r="R202">
        <v>0.874</v>
      </c>
      <c r="S202">
        <v>0.35699999999999998</v>
      </c>
    </row>
    <row r="203" spans="1:19" x14ac:dyDescent="0.3">
      <c r="A203">
        <v>360</v>
      </c>
      <c r="B203">
        <v>-0.23</v>
      </c>
      <c r="C203">
        <v>-1.2290000000000001</v>
      </c>
      <c r="D203">
        <v>-2.2250000000000001</v>
      </c>
      <c r="E203">
        <v>-3.0049999999999999</v>
      </c>
      <c r="F203">
        <v>-3.17</v>
      </c>
      <c r="G203">
        <v>3.7</v>
      </c>
      <c r="H203">
        <v>-0.01</v>
      </c>
      <c r="I203">
        <v>3.536</v>
      </c>
      <c r="J203">
        <v>-0.245</v>
      </c>
      <c r="K203">
        <v>-1.2310000000000001</v>
      </c>
      <c r="L203">
        <v>-2.2250000000000001</v>
      </c>
      <c r="M203">
        <v>-3.004</v>
      </c>
      <c r="N203">
        <v>-3.1520000000000001</v>
      </c>
      <c r="O203">
        <v>1.1539999999999999</v>
      </c>
      <c r="P203">
        <v>1.169</v>
      </c>
      <c r="Q203">
        <v>1.165</v>
      </c>
      <c r="R203">
        <v>0.872</v>
      </c>
      <c r="S203">
        <v>0.35499999999999998</v>
      </c>
    </row>
    <row r="204" spans="1:19" x14ac:dyDescent="0.3">
      <c r="A204">
        <v>420</v>
      </c>
      <c r="B204">
        <v>-0.23</v>
      </c>
      <c r="C204">
        <v>-1.2290000000000001</v>
      </c>
      <c r="D204">
        <v>-2.2250000000000001</v>
      </c>
      <c r="E204">
        <v>-3.0049999999999999</v>
      </c>
      <c r="F204">
        <v>-3.17</v>
      </c>
      <c r="G204">
        <v>3.7</v>
      </c>
      <c r="H204">
        <v>-0.01</v>
      </c>
      <c r="I204">
        <v>3.536</v>
      </c>
      <c r="J204">
        <v>-0.247</v>
      </c>
      <c r="K204">
        <v>-1.232</v>
      </c>
      <c r="L204">
        <v>-2.2250000000000001</v>
      </c>
      <c r="M204">
        <v>-3.0030000000000001</v>
      </c>
      <c r="N204">
        <v>-3.149</v>
      </c>
      <c r="O204">
        <v>1.153</v>
      </c>
      <c r="P204">
        <v>1.1659999999999999</v>
      </c>
      <c r="Q204">
        <v>1.1659999999999999</v>
      </c>
      <c r="R204">
        <v>0.86899999999999999</v>
      </c>
      <c r="S204">
        <v>0.35299999999999998</v>
      </c>
    </row>
    <row r="205" spans="1:19" x14ac:dyDescent="0.3">
      <c r="A205">
        <v>480</v>
      </c>
      <c r="B205">
        <v>-0.23</v>
      </c>
      <c r="C205">
        <v>-1.2290000000000001</v>
      </c>
      <c r="D205">
        <v>-2.2250000000000001</v>
      </c>
      <c r="E205">
        <v>-3.0049999999999999</v>
      </c>
      <c r="F205">
        <v>-3.17</v>
      </c>
      <c r="G205">
        <v>3.7</v>
      </c>
      <c r="H205">
        <v>-0.01</v>
      </c>
      <c r="I205">
        <v>3.536</v>
      </c>
      <c r="J205">
        <v>-0.248</v>
      </c>
      <c r="K205">
        <v>-1.2330000000000001</v>
      </c>
      <c r="L205">
        <v>-2.2250000000000001</v>
      </c>
      <c r="M205">
        <v>-3.0009999999999999</v>
      </c>
      <c r="N205">
        <v>-3.1459999999999999</v>
      </c>
      <c r="O205">
        <v>1.1519999999999999</v>
      </c>
      <c r="P205">
        <v>1.165</v>
      </c>
      <c r="Q205">
        <v>1.165</v>
      </c>
      <c r="R205">
        <v>0.86499999999999999</v>
      </c>
      <c r="S205">
        <v>0.35199999999999998</v>
      </c>
    </row>
    <row r="206" spans="1:19" x14ac:dyDescent="0.3">
      <c r="A206">
        <v>540</v>
      </c>
      <c r="B206">
        <v>-0.23</v>
      </c>
      <c r="C206">
        <v>-1.2290000000000001</v>
      </c>
      <c r="D206">
        <v>-2.2250000000000001</v>
      </c>
      <c r="E206">
        <v>-3.0049999999999999</v>
      </c>
      <c r="F206">
        <v>-3.17</v>
      </c>
      <c r="G206">
        <v>3.7</v>
      </c>
      <c r="H206">
        <v>-0.01</v>
      </c>
      <c r="I206">
        <v>3.536</v>
      </c>
      <c r="J206">
        <v>-0.25</v>
      </c>
      <c r="K206">
        <v>-1.2350000000000001</v>
      </c>
      <c r="L206">
        <v>-2.2250000000000001</v>
      </c>
      <c r="M206">
        <v>-2.9990000000000001</v>
      </c>
      <c r="N206">
        <v>-3.1429999999999998</v>
      </c>
      <c r="O206">
        <v>1.1519999999999999</v>
      </c>
      <c r="P206">
        <v>1.1639999999999999</v>
      </c>
      <c r="Q206">
        <v>1.1639999999999999</v>
      </c>
      <c r="R206">
        <v>0.86199999999999999</v>
      </c>
      <c r="S206">
        <v>0.35</v>
      </c>
    </row>
    <row r="207" spans="1:19" x14ac:dyDescent="0.3">
      <c r="A207">
        <v>600</v>
      </c>
      <c r="B207">
        <v>-0.23</v>
      </c>
      <c r="C207">
        <v>-1.2290000000000001</v>
      </c>
      <c r="D207">
        <v>-2.2250000000000001</v>
      </c>
      <c r="E207">
        <v>-3.0049999999999999</v>
      </c>
      <c r="F207">
        <v>-3.17</v>
      </c>
      <c r="G207">
        <v>3.7</v>
      </c>
      <c r="H207">
        <v>-0.01</v>
      </c>
      <c r="I207">
        <v>3.536</v>
      </c>
      <c r="J207">
        <v>-0.251</v>
      </c>
      <c r="K207">
        <v>-1.236</v>
      </c>
      <c r="L207">
        <v>-2.2250000000000001</v>
      </c>
      <c r="M207">
        <v>-2.9969999999999999</v>
      </c>
      <c r="N207">
        <v>-3.14</v>
      </c>
      <c r="O207">
        <v>1.151</v>
      </c>
      <c r="P207">
        <v>1.1619999999999999</v>
      </c>
      <c r="Q207">
        <v>1.1639999999999999</v>
      </c>
      <c r="R207">
        <v>0.85799999999999998</v>
      </c>
      <c r="S207">
        <v>0.34799999999999998</v>
      </c>
    </row>
    <row r="209" spans="1:19" x14ac:dyDescent="0.3">
      <c r="A209" t="s">
        <v>0</v>
      </c>
      <c r="B209" t="s">
        <v>17</v>
      </c>
    </row>
    <row r="210" spans="1:19" x14ac:dyDescent="0.3">
      <c r="A210">
        <v>0</v>
      </c>
      <c r="B210">
        <v>-0.23</v>
      </c>
      <c r="C210">
        <v>-1.2290000000000001</v>
      </c>
      <c r="D210">
        <v>-2.2250000000000001</v>
      </c>
      <c r="E210">
        <v>-2.9990000000000001</v>
      </c>
      <c r="F210">
        <v>-3.16</v>
      </c>
      <c r="G210">
        <v>3.7</v>
      </c>
      <c r="H210">
        <v>-0.01</v>
      </c>
      <c r="I210">
        <v>3.7530000000000001</v>
      </c>
      <c r="J210">
        <v>-0.23</v>
      </c>
      <c r="K210">
        <v>-1.2290000000000001</v>
      </c>
      <c r="L210">
        <v>-2.2250000000000001</v>
      </c>
      <c r="M210">
        <v>-2.9990000000000001</v>
      </c>
      <c r="N210">
        <v>-3.16</v>
      </c>
      <c r="O210">
        <v>1.147</v>
      </c>
      <c r="P210">
        <v>1.147</v>
      </c>
      <c r="Q210">
        <v>1.139</v>
      </c>
      <c r="R210">
        <v>0.85099999999999998</v>
      </c>
      <c r="S210">
        <v>0.379</v>
      </c>
    </row>
    <row r="211" spans="1:19" x14ac:dyDescent="0.3">
      <c r="A211">
        <v>60</v>
      </c>
      <c r="B211">
        <v>-0.23</v>
      </c>
      <c r="C211">
        <v>-1.2290000000000001</v>
      </c>
      <c r="D211">
        <v>-2.2250000000000001</v>
      </c>
      <c r="E211">
        <v>-2.9990000000000001</v>
      </c>
      <c r="F211">
        <v>-3.16</v>
      </c>
      <c r="G211">
        <v>3.7</v>
      </c>
      <c r="H211">
        <v>-0.01</v>
      </c>
      <c r="I211">
        <v>3.7530000000000001</v>
      </c>
      <c r="J211">
        <v>-0.23400000000000001</v>
      </c>
      <c r="K211">
        <v>-1.2290000000000001</v>
      </c>
      <c r="L211">
        <v>-2.2240000000000002</v>
      </c>
      <c r="M211">
        <v>-2.9990000000000001</v>
      </c>
      <c r="N211">
        <v>-3.16</v>
      </c>
      <c r="O211">
        <v>1.151</v>
      </c>
      <c r="P211">
        <v>1.163</v>
      </c>
      <c r="Q211">
        <v>1.1539999999999999</v>
      </c>
      <c r="R211">
        <v>0.85699999999999998</v>
      </c>
      <c r="S211">
        <v>0.38</v>
      </c>
    </row>
    <row r="212" spans="1:19" x14ac:dyDescent="0.3">
      <c r="A212">
        <v>120</v>
      </c>
      <c r="B212">
        <v>-0.23</v>
      </c>
      <c r="C212">
        <v>-1.2290000000000001</v>
      </c>
      <c r="D212">
        <v>-2.2250000000000001</v>
      </c>
      <c r="E212">
        <v>-2.9990000000000001</v>
      </c>
      <c r="F212">
        <v>-3.16</v>
      </c>
      <c r="G212">
        <v>3.7</v>
      </c>
      <c r="H212">
        <v>-0.01</v>
      </c>
      <c r="I212">
        <v>3.7530000000000001</v>
      </c>
      <c r="J212">
        <v>-0.23699999999999999</v>
      </c>
      <c r="K212">
        <v>-1.23</v>
      </c>
      <c r="L212">
        <v>-2.2240000000000002</v>
      </c>
      <c r="M212">
        <v>-2.9980000000000002</v>
      </c>
      <c r="N212">
        <v>-3.16</v>
      </c>
      <c r="O212">
        <v>1.153</v>
      </c>
      <c r="P212">
        <v>1.1679999999999999</v>
      </c>
      <c r="Q212">
        <v>1.161</v>
      </c>
      <c r="R212">
        <v>0.86</v>
      </c>
      <c r="S212">
        <v>0.38100000000000001</v>
      </c>
    </row>
    <row r="213" spans="1:19" x14ac:dyDescent="0.3">
      <c r="A213">
        <v>180</v>
      </c>
      <c r="B213">
        <v>-0.23</v>
      </c>
      <c r="C213">
        <v>-1.2290000000000001</v>
      </c>
      <c r="D213">
        <v>-2.2250000000000001</v>
      </c>
      <c r="E213">
        <v>-2.9990000000000001</v>
      </c>
      <c r="F213">
        <v>-3.16</v>
      </c>
      <c r="G213">
        <v>3.7</v>
      </c>
      <c r="H213">
        <v>-0.01</v>
      </c>
      <c r="I213">
        <v>3.7530000000000001</v>
      </c>
      <c r="J213">
        <v>-0.23899999999999999</v>
      </c>
      <c r="K213">
        <v>-1.2290000000000001</v>
      </c>
      <c r="L213">
        <v>-2.2250000000000001</v>
      </c>
      <c r="M213">
        <v>-2.9980000000000002</v>
      </c>
      <c r="N213">
        <v>-3.16</v>
      </c>
      <c r="O213">
        <v>1.1539999999999999</v>
      </c>
      <c r="P213">
        <v>1.1719999999999999</v>
      </c>
      <c r="Q213">
        <v>1.1639999999999999</v>
      </c>
      <c r="R213">
        <v>0.86399999999999999</v>
      </c>
      <c r="S213">
        <v>0.38300000000000001</v>
      </c>
    </row>
    <row r="214" spans="1:19" x14ac:dyDescent="0.3">
      <c r="A214">
        <v>240</v>
      </c>
      <c r="B214">
        <v>-0.23</v>
      </c>
      <c r="C214">
        <v>-1.2290000000000001</v>
      </c>
      <c r="D214">
        <v>-2.2250000000000001</v>
      </c>
      <c r="E214">
        <v>-2.9990000000000001</v>
      </c>
      <c r="F214">
        <v>-3.16</v>
      </c>
      <c r="G214">
        <v>3.7</v>
      </c>
      <c r="H214">
        <v>-0.01</v>
      </c>
      <c r="I214">
        <v>3.7530000000000001</v>
      </c>
      <c r="J214">
        <v>-0.24099999999999999</v>
      </c>
      <c r="K214">
        <v>-1.2290000000000001</v>
      </c>
      <c r="L214">
        <v>-2.2250000000000001</v>
      </c>
      <c r="M214">
        <v>-2.9980000000000002</v>
      </c>
      <c r="N214">
        <v>-3.16</v>
      </c>
      <c r="O214">
        <v>1.1539999999999999</v>
      </c>
      <c r="P214">
        <v>1.1719999999999999</v>
      </c>
      <c r="Q214">
        <v>1.165</v>
      </c>
      <c r="R214">
        <v>0.86499999999999999</v>
      </c>
      <c r="S214">
        <v>0.38400000000000001</v>
      </c>
    </row>
    <row r="215" spans="1:19" x14ac:dyDescent="0.3">
      <c r="A215">
        <v>300</v>
      </c>
      <c r="B215">
        <v>-0.23</v>
      </c>
      <c r="C215">
        <v>-1.2290000000000001</v>
      </c>
      <c r="D215">
        <v>-2.2250000000000001</v>
      </c>
      <c r="E215">
        <v>-2.9990000000000001</v>
      </c>
      <c r="F215">
        <v>-3.16</v>
      </c>
      <c r="G215">
        <v>3.7</v>
      </c>
      <c r="H215">
        <v>-0.01</v>
      </c>
      <c r="I215">
        <v>3.7530000000000001</v>
      </c>
      <c r="J215">
        <v>-0.24299999999999999</v>
      </c>
      <c r="K215">
        <v>-1.23</v>
      </c>
      <c r="L215">
        <v>-2.2250000000000001</v>
      </c>
      <c r="M215">
        <v>-2.9969999999999999</v>
      </c>
      <c r="N215">
        <v>-3.16</v>
      </c>
      <c r="O215">
        <v>1.1539999999999999</v>
      </c>
      <c r="P215">
        <v>1.17</v>
      </c>
      <c r="Q215">
        <v>1.1639999999999999</v>
      </c>
      <c r="R215">
        <v>0.86599999999999999</v>
      </c>
      <c r="S215">
        <v>0.38500000000000001</v>
      </c>
    </row>
    <row r="216" spans="1:19" x14ac:dyDescent="0.3">
      <c r="A216">
        <v>360</v>
      </c>
      <c r="B216">
        <v>-0.23</v>
      </c>
      <c r="C216">
        <v>-1.2290000000000001</v>
      </c>
      <c r="D216">
        <v>-2.2250000000000001</v>
      </c>
      <c r="E216">
        <v>-2.9990000000000001</v>
      </c>
      <c r="F216">
        <v>-3.16</v>
      </c>
      <c r="G216">
        <v>3.7</v>
      </c>
      <c r="H216">
        <v>-0.01</v>
      </c>
      <c r="I216">
        <v>3.7530000000000001</v>
      </c>
      <c r="J216">
        <v>-0.245</v>
      </c>
      <c r="K216">
        <v>-1.2310000000000001</v>
      </c>
      <c r="L216">
        <v>-2.2250000000000001</v>
      </c>
      <c r="M216">
        <v>-2.9969999999999999</v>
      </c>
      <c r="N216">
        <v>-3.16</v>
      </c>
      <c r="O216">
        <v>1.1539999999999999</v>
      </c>
      <c r="P216">
        <v>1.1679999999999999</v>
      </c>
      <c r="Q216">
        <v>1.1639999999999999</v>
      </c>
      <c r="R216">
        <v>0.86599999999999999</v>
      </c>
      <c r="S216">
        <v>0.38600000000000001</v>
      </c>
    </row>
    <row r="217" spans="1:19" x14ac:dyDescent="0.3">
      <c r="A217">
        <v>420</v>
      </c>
      <c r="B217">
        <v>-0.23</v>
      </c>
      <c r="C217">
        <v>-1.2290000000000001</v>
      </c>
      <c r="D217">
        <v>-2.2250000000000001</v>
      </c>
      <c r="E217">
        <v>-2.9990000000000001</v>
      </c>
      <c r="F217">
        <v>-3.16</v>
      </c>
      <c r="G217">
        <v>3.7</v>
      </c>
      <c r="H217">
        <v>-0.01</v>
      </c>
      <c r="I217">
        <v>3.7530000000000001</v>
      </c>
      <c r="J217">
        <v>-0.247</v>
      </c>
      <c r="K217">
        <v>-1.232</v>
      </c>
      <c r="L217">
        <v>-2.2250000000000001</v>
      </c>
      <c r="M217">
        <v>-2.9969999999999999</v>
      </c>
      <c r="N217">
        <v>-3.16</v>
      </c>
      <c r="O217">
        <v>1.153</v>
      </c>
      <c r="P217">
        <v>1.1659999999999999</v>
      </c>
      <c r="Q217">
        <v>1.165</v>
      </c>
      <c r="R217">
        <v>0.86599999999999999</v>
      </c>
      <c r="S217">
        <v>0.38700000000000001</v>
      </c>
    </row>
    <row r="218" spans="1:19" x14ac:dyDescent="0.3">
      <c r="A218">
        <v>480</v>
      </c>
      <c r="B218">
        <v>-0.23</v>
      </c>
      <c r="C218">
        <v>-1.2290000000000001</v>
      </c>
      <c r="D218">
        <v>-2.2250000000000001</v>
      </c>
      <c r="E218">
        <v>-2.9990000000000001</v>
      </c>
      <c r="F218">
        <v>-3.16</v>
      </c>
      <c r="G218">
        <v>3.7</v>
      </c>
      <c r="H218">
        <v>-0.01</v>
      </c>
      <c r="I218">
        <v>3.7530000000000001</v>
      </c>
      <c r="J218">
        <v>-0.248</v>
      </c>
      <c r="K218">
        <v>-1.2330000000000001</v>
      </c>
      <c r="L218">
        <v>-2.2240000000000002</v>
      </c>
      <c r="M218">
        <v>-2.9969999999999999</v>
      </c>
      <c r="N218">
        <v>-3.16</v>
      </c>
      <c r="O218">
        <v>1.1519999999999999</v>
      </c>
      <c r="P218">
        <v>1.165</v>
      </c>
      <c r="Q218">
        <v>1.165</v>
      </c>
      <c r="R218">
        <v>0.86699999999999999</v>
      </c>
      <c r="S218">
        <v>0.38700000000000001</v>
      </c>
    </row>
    <row r="219" spans="1:19" x14ac:dyDescent="0.3">
      <c r="A219">
        <v>540</v>
      </c>
      <c r="B219">
        <v>-0.23</v>
      </c>
      <c r="C219">
        <v>-1.2290000000000001</v>
      </c>
      <c r="D219">
        <v>-2.2250000000000001</v>
      </c>
      <c r="E219">
        <v>-2.9990000000000001</v>
      </c>
      <c r="F219">
        <v>-3.16</v>
      </c>
      <c r="G219">
        <v>3.7</v>
      </c>
      <c r="H219">
        <v>-0.01</v>
      </c>
      <c r="I219">
        <v>3.7530000000000001</v>
      </c>
      <c r="J219">
        <v>-0.25</v>
      </c>
      <c r="K219">
        <v>-1.2350000000000001</v>
      </c>
      <c r="L219">
        <v>-2.2240000000000002</v>
      </c>
      <c r="M219">
        <v>-2.9969999999999999</v>
      </c>
      <c r="N219">
        <v>-3.16</v>
      </c>
      <c r="O219">
        <v>1.1519999999999999</v>
      </c>
      <c r="P219">
        <v>1.1639999999999999</v>
      </c>
      <c r="Q219">
        <v>1.1639999999999999</v>
      </c>
      <c r="R219">
        <v>0.86699999999999999</v>
      </c>
      <c r="S219">
        <v>0.38800000000000001</v>
      </c>
    </row>
    <row r="220" spans="1:19" x14ac:dyDescent="0.3">
      <c r="A220">
        <v>600</v>
      </c>
      <c r="B220">
        <v>-0.23</v>
      </c>
      <c r="C220">
        <v>-1.2290000000000001</v>
      </c>
      <c r="D220">
        <v>-2.2250000000000001</v>
      </c>
      <c r="E220">
        <v>-2.9990000000000001</v>
      </c>
      <c r="F220">
        <v>-3.16</v>
      </c>
      <c r="G220">
        <v>3.7</v>
      </c>
      <c r="H220">
        <v>-0.01</v>
      </c>
      <c r="I220">
        <v>3.7530000000000001</v>
      </c>
      <c r="J220">
        <v>-0.251</v>
      </c>
      <c r="K220">
        <v>-1.236</v>
      </c>
      <c r="L220">
        <v>-2.2250000000000001</v>
      </c>
      <c r="M220">
        <v>-2.9969999999999999</v>
      </c>
      <c r="N220">
        <v>-3.16</v>
      </c>
      <c r="O220">
        <v>1.151</v>
      </c>
      <c r="P220">
        <v>1.1619999999999999</v>
      </c>
      <c r="Q220">
        <v>1.1639999999999999</v>
      </c>
      <c r="R220">
        <v>0.86699999999999999</v>
      </c>
      <c r="S220">
        <v>0.38800000000000001</v>
      </c>
    </row>
    <row r="222" spans="1:19" x14ac:dyDescent="0.3">
      <c r="A222" t="s">
        <v>0</v>
      </c>
      <c r="B222" t="s">
        <v>18</v>
      </c>
    </row>
    <row r="223" spans="1:19" x14ac:dyDescent="0.3">
      <c r="A223">
        <v>0</v>
      </c>
      <c r="B223">
        <v>-0.23</v>
      </c>
      <c r="C223">
        <v>-1.2290000000000001</v>
      </c>
      <c r="D223">
        <v>-2.2250000000000001</v>
      </c>
      <c r="E223">
        <v>-2.9990000000000001</v>
      </c>
      <c r="F223">
        <v>-3.16</v>
      </c>
      <c r="G223">
        <v>3.7</v>
      </c>
      <c r="H223">
        <v>-0.01</v>
      </c>
      <c r="I223">
        <v>3.5350000000000001</v>
      </c>
      <c r="J223">
        <v>-0.23</v>
      </c>
      <c r="K223">
        <v>-1.2290000000000001</v>
      </c>
      <c r="L223">
        <v>-2.2250000000000001</v>
      </c>
      <c r="M223">
        <v>-2.9990000000000001</v>
      </c>
      <c r="N223">
        <v>-3.16</v>
      </c>
      <c r="O223">
        <v>1.147</v>
      </c>
      <c r="P223">
        <v>1.147</v>
      </c>
      <c r="Q223">
        <v>1.139</v>
      </c>
      <c r="R223">
        <v>0.85099999999999998</v>
      </c>
      <c r="S223">
        <v>0.379</v>
      </c>
    </row>
    <row r="224" spans="1:19" x14ac:dyDescent="0.3">
      <c r="A224">
        <v>60</v>
      </c>
      <c r="B224">
        <v>-0.23</v>
      </c>
      <c r="C224">
        <v>-1.2290000000000001</v>
      </c>
      <c r="D224">
        <v>-2.2250000000000001</v>
      </c>
      <c r="E224">
        <v>-2.9990000000000001</v>
      </c>
      <c r="F224">
        <v>-3.16</v>
      </c>
      <c r="G224">
        <v>3.7</v>
      </c>
      <c r="H224">
        <v>-0.01</v>
      </c>
      <c r="I224">
        <v>3.5350000000000001</v>
      </c>
      <c r="J224">
        <v>-0.23400000000000001</v>
      </c>
      <c r="K224">
        <v>-1.2290000000000001</v>
      </c>
      <c r="L224">
        <v>-2.2240000000000002</v>
      </c>
      <c r="M224">
        <v>-2.9990000000000001</v>
      </c>
      <c r="N224">
        <v>-3.157</v>
      </c>
      <c r="O224">
        <v>1.151</v>
      </c>
      <c r="P224">
        <v>1.163</v>
      </c>
      <c r="Q224">
        <v>1.1539999999999999</v>
      </c>
      <c r="R224">
        <v>0.85799999999999998</v>
      </c>
      <c r="S224">
        <v>0.373</v>
      </c>
    </row>
    <row r="225" spans="1:19" x14ac:dyDescent="0.3">
      <c r="A225">
        <v>120</v>
      </c>
      <c r="B225">
        <v>-0.23</v>
      </c>
      <c r="C225">
        <v>-1.2290000000000001</v>
      </c>
      <c r="D225">
        <v>-2.2250000000000001</v>
      </c>
      <c r="E225">
        <v>-2.9990000000000001</v>
      </c>
      <c r="F225">
        <v>-3.16</v>
      </c>
      <c r="G225">
        <v>3.7</v>
      </c>
      <c r="H225">
        <v>-0.01</v>
      </c>
      <c r="I225">
        <v>3.5350000000000001</v>
      </c>
      <c r="J225">
        <v>-0.23699999999999999</v>
      </c>
      <c r="K225">
        <v>-1.23</v>
      </c>
      <c r="L225">
        <v>-2.2240000000000002</v>
      </c>
      <c r="M225">
        <v>-2.9980000000000002</v>
      </c>
      <c r="N225">
        <v>-3.1539999999999999</v>
      </c>
      <c r="O225">
        <v>1.153</v>
      </c>
      <c r="P225">
        <v>1.1679999999999999</v>
      </c>
      <c r="Q225">
        <v>1.161</v>
      </c>
      <c r="R225">
        <v>0.86</v>
      </c>
      <c r="S225">
        <v>0.36599999999999999</v>
      </c>
    </row>
    <row r="226" spans="1:19" x14ac:dyDescent="0.3">
      <c r="A226">
        <v>180</v>
      </c>
      <c r="B226">
        <v>-0.23</v>
      </c>
      <c r="C226">
        <v>-1.2290000000000001</v>
      </c>
      <c r="D226">
        <v>-2.2250000000000001</v>
      </c>
      <c r="E226">
        <v>-2.9990000000000001</v>
      </c>
      <c r="F226">
        <v>-3.16</v>
      </c>
      <c r="G226">
        <v>3.7</v>
      </c>
      <c r="H226">
        <v>-0.01</v>
      </c>
      <c r="I226">
        <v>3.5350000000000001</v>
      </c>
      <c r="J226">
        <v>-0.23899999999999999</v>
      </c>
      <c r="K226">
        <v>-1.2290000000000001</v>
      </c>
      <c r="L226">
        <v>-2.2250000000000001</v>
      </c>
      <c r="M226">
        <v>-2.9980000000000002</v>
      </c>
      <c r="N226">
        <v>-3.1509999999999998</v>
      </c>
      <c r="O226">
        <v>1.1539999999999999</v>
      </c>
      <c r="P226">
        <v>1.1719999999999999</v>
      </c>
      <c r="Q226">
        <v>1.1639999999999999</v>
      </c>
      <c r="R226">
        <v>0.86299999999999999</v>
      </c>
      <c r="S226">
        <v>0.36199999999999999</v>
      </c>
    </row>
    <row r="227" spans="1:19" x14ac:dyDescent="0.3">
      <c r="A227">
        <v>240</v>
      </c>
      <c r="B227">
        <v>-0.23</v>
      </c>
      <c r="C227">
        <v>-1.2290000000000001</v>
      </c>
      <c r="D227">
        <v>-2.2250000000000001</v>
      </c>
      <c r="E227">
        <v>-2.9990000000000001</v>
      </c>
      <c r="F227">
        <v>-3.16</v>
      </c>
      <c r="G227">
        <v>3.7</v>
      </c>
      <c r="H227">
        <v>-0.01</v>
      </c>
      <c r="I227">
        <v>3.5350000000000001</v>
      </c>
      <c r="J227">
        <v>-0.24099999999999999</v>
      </c>
      <c r="K227">
        <v>-1.2290000000000001</v>
      </c>
      <c r="L227">
        <v>-2.2250000000000001</v>
      </c>
      <c r="M227">
        <v>-2.9980000000000002</v>
      </c>
      <c r="N227">
        <v>-3.1480000000000001</v>
      </c>
      <c r="O227">
        <v>1.1539999999999999</v>
      </c>
      <c r="P227">
        <v>1.1719999999999999</v>
      </c>
      <c r="Q227">
        <v>1.165</v>
      </c>
      <c r="R227">
        <v>0.86599999999999999</v>
      </c>
      <c r="S227">
        <v>0.35799999999999998</v>
      </c>
    </row>
    <row r="228" spans="1:19" x14ac:dyDescent="0.3">
      <c r="A228">
        <v>300</v>
      </c>
      <c r="B228">
        <v>-0.23</v>
      </c>
      <c r="C228">
        <v>-1.2290000000000001</v>
      </c>
      <c r="D228">
        <v>-2.2250000000000001</v>
      </c>
      <c r="E228">
        <v>-2.9990000000000001</v>
      </c>
      <c r="F228">
        <v>-3.16</v>
      </c>
      <c r="G228">
        <v>3.7</v>
      </c>
      <c r="H228">
        <v>-0.01</v>
      </c>
      <c r="I228">
        <v>3.5350000000000001</v>
      </c>
      <c r="J228">
        <v>-0.24299999999999999</v>
      </c>
      <c r="K228">
        <v>-1.23</v>
      </c>
      <c r="L228">
        <v>-2.2250000000000001</v>
      </c>
      <c r="M228">
        <v>-2.9980000000000002</v>
      </c>
      <c r="N228">
        <v>-3.145</v>
      </c>
      <c r="O228">
        <v>1.1539999999999999</v>
      </c>
      <c r="P228">
        <v>1.17</v>
      </c>
      <c r="Q228">
        <v>1.1639999999999999</v>
      </c>
      <c r="R228">
        <v>0.86799999999999999</v>
      </c>
      <c r="S228">
        <v>0.35399999999999998</v>
      </c>
    </row>
    <row r="229" spans="1:19" x14ac:dyDescent="0.3">
      <c r="A229">
        <v>360</v>
      </c>
      <c r="B229">
        <v>-0.23</v>
      </c>
      <c r="C229">
        <v>-1.2290000000000001</v>
      </c>
      <c r="D229">
        <v>-2.2250000000000001</v>
      </c>
      <c r="E229">
        <v>-2.9990000000000001</v>
      </c>
      <c r="F229">
        <v>-3.16</v>
      </c>
      <c r="G229">
        <v>3.7</v>
      </c>
      <c r="H229">
        <v>-0.01</v>
      </c>
      <c r="I229">
        <v>3.5350000000000001</v>
      </c>
      <c r="J229">
        <v>-0.245</v>
      </c>
      <c r="K229">
        <v>-1.2310000000000001</v>
      </c>
      <c r="L229">
        <v>-2.2250000000000001</v>
      </c>
      <c r="M229">
        <v>-2.9969999999999999</v>
      </c>
      <c r="N229">
        <v>-3.1419999999999999</v>
      </c>
      <c r="O229">
        <v>1.1539999999999999</v>
      </c>
      <c r="P229">
        <v>1.1679999999999999</v>
      </c>
      <c r="Q229">
        <v>1.1639999999999999</v>
      </c>
      <c r="R229">
        <v>0.86599999999999999</v>
      </c>
      <c r="S229">
        <v>0.35199999999999998</v>
      </c>
    </row>
    <row r="230" spans="1:19" x14ac:dyDescent="0.3">
      <c r="A230">
        <v>420</v>
      </c>
      <c r="B230">
        <v>-0.23</v>
      </c>
      <c r="C230">
        <v>-1.2290000000000001</v>
      </c>
      <c r="D230">
        <v>-2.2250000000000001</v>
      </c>
      <c r="E230">
        <v>-2.9990000000000001</v>
      </c>
      <c r="F230">
        <v>-3.16</v>
      </c>
      <c r="G230">
        <v>3.7</v>
      </c>
      <c r="H230">
        <v>-0.01</v>
      </c>
      <c r="I230">
        <v>3.5350000000000001</v>
      </c>
      <c r="J230">
        <v>-0.247</v>
      </c>
      <c r="K230">
        <v>-1.232</v>
      </c>
      <c r="L230">
        <v>-2.2250000000000001</v>
      </c>
      <c r="M230">
        <v>-2.996</v>
      </c>
      <c r="N230">
        <v>-3.1389999999999998</v>
      </c>
      <c r="O230">
        <v>1.153</v>
      </c>
      <c r="P230">
        <v>1.1659999999999999</v>
      </c>
      <c r="Q230">
        <v>1.165</v>
      </c>
      <c r="R230">
        <v>0.86299999999999999</v>
      </c>
      <c r="S230">
        <v>0.35</v>
      </c>
    </row>
    <row r="231" spans="1:19" x14ac:dyDescent="0.3">
      <c r="A231">
        <v>480</v>
      </c>
      <c r="B231">
        <v>-0.23</v>
      </c>
      <c r="C231">
        <v>-1.2290000000000001</v>
      </c>
      <c r="D231">
        <v>-2.2250000000000001</v>
      </c>
      <c r="E231">
        <v>-2.9990000000000001</v>
      </c>
      <c r="F231">
        <v>-3.16</v>
      </c>
      <c r="G231">
        <v>3.7</v>
      </c>
      <c r="H231">
        <v>-0.01</v>
      </c>
      <c r="I231">
        <v>3.5350000000000001</v>
      </c>
      <c r="J231">
        <v>-0.248</v>
      </c>
      <c r="K231">
        <v>-1.2330000000000001</v>
      </c>
      <c r="L231">
        <v>-2.2240000000000002</v>
      </c>
      <c r="M231">
        <v>-2.9940000000000002</v>
      </c>
      <c r="N231">
        <v>-3.1360000000000001</v>
      </c>
      <c r="O231">
        <v>1.1519999999999999</v>
      </c>
      <c r="P231">
        <v>1.165</v>
      </c>
      <c r="Q231">
        <v>1.165</v>
      </c>
      <c r="R231">
        <v>0.85899999999999999</v>
      </c>
      <c r="S231">
        <v>0.34899999999999998</v>
      </c>
    </row>
    <row r="232" spans="1:19" x14ac:dyDescent="0.3">
      <c r="A232">
        <v>540</v>
      </c>
      <c r="B232">
        <v>-0.23</v>
      </c>
      <c r="C232">
        <v>-1.2290000000000001</v>
      </c>
      <c r="D232">
        <v>-2.2250000000000001</v>
      </c>
      <c r="E232">
        <v>-2.9990000000000001</v>
      </c>
      <c r="F232">
        <v>-3.16</v>
      </c>
      <c r="G232">
        <v>3.7</v>
      </c>
      <c r="H232">
        <v>-0.01</v>
      </c>
      <c r="I232">
        <v>3.5350000000000001</v>
      </c>
      <c r="J232">
        <v>-0.25</v>
      </c>
      <c r="K232">
        <v>-1.2350000000000001</v>
      </c>
      <c r="L232">
        <v>-2.2240000000000002</v>
      </c>
      <c r="M232">
        <v>-2.9929999999999999</v>
      </c>
      <c r="N232">
        <v>-3.133</v>
      </c>
      <c r="O232">
        <v>1.1519999999999999</v>
      </c>
      <c r="P232">
        <v>1.1639999999999999</v>
      </c>
      <c r="Q232">
        <v>1.1639999999999999</v>
      </c>
      <c r="R232">
        <v>0.85499999999999998</v>
      </c>
      <c r="S232">
        <v>0.34699999999999998</v>
      </c>
    </row>
    <row r="233" spans="1:19" x14ac:dyDescent="0.3">
      <c r="A233">
        <v>600</v>
      </c>
      <c r="B233">
        <v>-0.23</v>
      </c>
      <c r="C233">
        <v>-1.2290000000000001</v>
      </c>
      <c r="D233">
        <v>-2.2250000000000001</v>
      </c>
      <c r="E233">
        <v>-2.9990000000000001</v>
      </c>
      <c r="F233">
        <v>-3.16</v>
      </c>
      <c r="G233">
        <v>3.7</v>
      </c>
      <c r="H233">
        <v>-0.01</v>
      </c>
      <c r="I233">
        <v>3.5350000000000001</v>
      </c>
      <c r="J233">
        <v>-0.251</v>
      </c>
      <c r="K233">
        <v>-1.236</v>
      </c>
      <c r="L233">
        <v>-2.2250000000000001</v>
      </c>
      <c r="M233">
        <v>-2.99</v>
      </c>
      <c r="N233">
        <v>-3.13</v>
      </c>
      <c r="O233">
        <v>1.151</v>
      </c>
      <c r="P233">
        <v>1.1619999999999999</v>
      </c>
      <c r="Q233">
        <v>1.163</v>
      </c>
      <c r="R233">
        <v>0.85099999999999998</v>
      </c>
      <c r="S233">
        <v>0.34499999999999997</v>
      </c>
    </row>
    <row r="235" spans="1:19" x14ac:dyDescent="0.3">
      <c r="A235" t="s">
        <v>0</v>
      </c>
      <c r="B235" t="s">
        <v>19</v>
      </c>
    </row>
    <row r="236" spans="1:19" x14ac:dyDescent="0.3">
      <c r="A236">
        <v>0</v>
      </c>
      <c r="B236">
        <v>-0.23</v>
      </c>
      <c r="C236">
        <v>-1.2290000000000001</v>
      </c>
      <c r="D236">
        <v>-2.226</v>
      </c>
      <c r="E236">
        <v>-3.0459999999999998</v>
      </c>
      <c r="F236">
        <v>-3.24</v>
      </c>
      <c r="G236">
        <v>3.7</v>
      </c>
      <c r="H236">
        <v>0</v>
      </c>
      <c r="I236">
        <v>3.7530000000000001</v>
      </c>
      <c r="J236">
        <v>-0.23</v>
      </c>
      <c r="K236">
        <v>-1.2290000000000001</v>
      </c>
      <c r="L236">
        <v>-2.226</v>
      </c>
      <c r="M236">
        <v>-3.0459999999999998</v>
      </c>
      <c r="N236">
        <v>-3.24</v>
      </c>
      <c r="O236">
        <v>1.147</v>
      </c>
      <c r="P236">
        <v>1.147</v>
      </c>
      <c r="Q236">
        <v>1.1419999999999999</v>
      </c>
      <c r="R236">
        <v>0.90100000000000002</v>
      </c>
      <c r="S236">
        <v>0.40400000000000003</v>
      </c>
    </row>
    <row r="237" spans="1:19" x14ac:dyDescent="0.3">
      <c r="A237">
        <v>60</v>
      </c>
      <c r="B237">
        <v>-0.23</v>
      </c>
      <c r="C237">
        <v>-1.2290000000000001</v>
      </c>
      <c r="D237">
        <v>-2.226</v>
      </c>
      <c r="E237">
        <v>-3.0459999999999998</v>
      </c>
      <c r="F237">
        <v>-3.24</v>
      </c>
      <c r="G237">
        <v>3.7</v>
      </c>
      <c r="H237">
        <v>0</v>
      </c>
      <c r="I237">
        <v>3.7530000000000001</v>
      </c>
      <c r="J237">
        <v>-0.23300000000000001</v>
      </c>
      <c r="K237">
        <v>-1.2290000000000001</v>
      </c>
      <c r="L237">
        <v>-2.2269999999999999</v>
      </c>
      <c r="M237">
        <v>-3.0459999999999998</v>
      </c>
      <c r="N237">
        <v>-3.24</v>
      </c>
      <c r="O237">
        <v>1.153</v>
      </c>
      <c r="P237">
        <v>1.1639999999999999</v>
      </c>
      <c r="Q237">
        <v>1.1579999999999999</v>
      </c>
      <c r="R237">
        <v>0.90900000000000003</v>
      </c>
      <c r="S237">
        <v>0.40500000000000003</v>
      </c>
    </row>
    <row r="238" spans="1:19" x14ac:dyDescent="0.3">
      <c r="A238">
        <v>120</v>
      </c>
      <c r="B238">
        <v>-0.23</v>
      </c>
      <c r="C238">
        <v>-1.2290000000000001</v>
      </c>
      <c r="D238">
        <v>-2.226</v>
      </c>
      <c r="E238">
        <v>-3.0459999999999998</v>
      </c>
      <c r="F238">
        <v>-3.24</v>
      </c>
      <c r="G238">
        <v>3.7</v>
      </c>
      <c r="H238">
        <v>0</v>
      </c>
      <c r="I238">
        <v>3.7530000000000001</v>
      </c>
      <c r="J238">
        <v>-0.23499999999999999</v>
      </c>
      <c r="K238">
        <v>-1.23</v>
      </c>
      <c r="L238">
        <v>-2.226</v>
      </c>
      <c r="M238">
        <v>-3.0449999999999999</v>
      </c>
      <c r="N238">
        <v>-3.24</v>
      </c>
      <c r="O238">
        <v>1.157</v>
      </c>
      <c r="P238">
        <v>1.1679999999999999</v>
      </c>
      <c r="Q238">
        <v>1.163</v>
      </c>
      <c r="R238">
        <v>0.91200000000000003</v>
      </c>
      <c r="S238">
        <v>0.40600000000000003</v>
      </c>
    </row>
    <row r="239" spans="1:19" x14ac:dyDescent="0.3">
      <c r="A239">
        <v>180</v>
      </c>
      <c r="B239">
        <v>-0.23</v>
      </c>
      <c r="C239">
        <v>-1.2290000000000001</v>
      </c>
      <c r="D239">
        <v>-2.226</v>
      </c>
      <c r="E239">
        <v>-3.0459999999999998</v>
      </c>
      <c r="F239">
        <v>-3.24</v>
      </c>
      <c r="G239">
        <v>3.7</v>
      </c>
      <c r="H239">
        <v>0</v>
      </c>
      <c r="I239">
        <v>3.7530000000000001</v>
      </c>
      <c r="J239">
        <v>-0.23699999999999999</v>
      </c>
      <c r="K239">
        <v>-1.2290000000000001</v>
      </c>
      <c r="L239">
        <v>-2.2269999999999999</v>
      </c>
      <c r="M239">
        <v>-3.0449999999999999</v>
      </c>
      <c r="N239">
        <v>-3.24</v>
      </c>
      <c r="O239">
        <v>1.159</v>
      </c>
      <c r="P239">
        <v>1.1719999999999999</v>
      </c>
      <c r="Q239">
        <v>1.1659999999999999</v>
      </c>
      <c r="R239">
        <v>0.91500000000000004</v>
      </c>
      <c r="S239">
        <v>0.40799999999999997</v>
      </c>
    </row>
    <row r="240" spans="1:19" x14ac:dyDescent="0.3">
      <c r="A240">
        <v>240</v>
      </c>
      <c r="B240">
        <v>-0.23</v>
      </c>
      <c r="C240">
        <v>-1.2290000000000001</v>
      </c>
      <c r="D240">
        <v>-2.226</v>
      </c>
      <c r="E240">
        <v>-3.0459999999999998</v>
      </c>
      <c r="F240">
        <v>-3.24</v>
      </c>
      <c r="G240">
        <v>3.7</v>
      </c>
      <c r="H240">
        <v>0</v>
      </c>
      <c r="I240">
        <v>3.7530000000000001</v>
      </c>
      <c r="J240">
        <v>-0.23799999999999999</v>
      </c>
      <c r="K240">
        <v>-1.2290000000000001</v>
      </c>
      <c r="L240">
        <v>-2.226</v>
      </c>
      <c r="M240">
        <v>-3.0449999999999999</v>
      </c>
      <c r="N240">
        <v>-3.24</v>
      </c>
      <c r="O240">
        <v>1.161</v>
      </c>
      <c r="P240">
        <v>1.1719999999999999</v>
      </c>
      <c r="Q240">
        <v>1.167</v>
      </c>
      <c r="R240">
        <v>0.91600000000000004</v>
      </c>
      <c r="S240">
        <v>0.40899999999999997</v>
      </c>
    </row>
    <row r="241" spans="1:19" x14ac:dyDescent="0.3">
      <c r="A241">
        <v>300</v>
      </c>
      <c r="B241">
        <v>-0.23</v>
      </c>
      <c r="C241">
        <v>-1.2290000000000001</v>
      </c>
      <c r="D241">
        <v>-2.226</v>
      </c>
      <c r="E241">
        <v>-3.0459999999999998</v>
      </c>
      <c r="F241">
        <v>-3.24</v>
      </c>
      <c r="G241">
        <v>3.7</v>
      </c>
      <c r="H241">
        <v>0</v>
      </c>
      <c r="I241">
        <v>3.7530000000000001</v>
      </c>
      <c r="J241">
        <v>-0.23799999999999999</v>
      </c>
      <c r="K241">
        <v>-1.23</v>
      </c>
      <c r="L241">
        <v>-2.2269999999999999</v>
      </c>
      <c r="M241">
        <v>-3.044</v>
      </c>
      <c r="N241">
        <v>-3.24</v>
      </c>
      <c r="O241">
        <v>1.1619999999999999</v>
      </c>
      <c r="P241">
        <v>1.17</v>
      </c>
      <c r="Q241">
        <v>1.167</v>
      </c>
      <c r="R241">
        <v>0.91700000000000004</v>
      </c>
      <c r="S241">
        <v>0.41</v>
      </c>
    </row>
    <row r="242" spans="1:19" x14ac:dyDescent="0.3">
      <c r="A242">
        <v>360</v>
      </c>
      <c r="B242">
        <v>-0.23</v>
      </c>
      <c r="C242">
        <v>-1.2290000000000001</v>
      </c>
      <c r="D242">
        <v>-2.226</v>
      </c>
      <c r="E242">
        <v>-3.0459999999999998</v>
      </c>
      <c r="F242">
        <v>-3.24</v>
      </c>
      <c r="G242">
        <v>3.7</v>
      </c>
      <c r="H242">
        <v>0</v>
      </c>
      <c r="I242">
        <v>3.7530000000000001</v>
      </c>
      <c r="J242">
        <v>-0.23899999999999999</v>
      </c>
      <c r="K242">
        <v>-1.2310000000000001</v>
      </c>
      <c r="L242">
        <v>-2.2269999999999999</v>
      </c>
      <c r="M242">
        <v>-3.044</v>
      </c>
      <c r="N242">
        <v>-3.24</v>
      </c>
      <c r="O242">
        <v>1.163</v>
      </c>
      <c r="P242">
        <v>1.169</v>
      </c>
      <c r="Q242">
        <v>1.167</v>
      </c>
      <c r="R242">
        <v>0.91700000000000004</v>
      </c>
      <c r="S242">
        <v>0.41199999999999998</v>
      </c>
    </row>
    <row r="243" spans="1:19" x14ac:dyDescent="0.3">
      <c r="A243">
        <v>420</v>
      </c>
      <c r="B243">
        <v>-0.23</v>
      </c>
      <c r="C243">
        <v>-1.2290000000000001</v>
      </c>
      <c r="D243">
        <v>-2.226</v>
      </c>
      <c r="E243">
        <v>-3.0459999999999998</v>
      </c>
      <c r="F243">
        <v>-3.24</v>
      </c>
      <c r="G243">
        <v>3.7</v>
      </c>
      <c r="H243">
        <v>0</v>
      </c>
      <c r="I243">
        <v>3.7530000000000001</v>
      </c>
      <c r="J243">
        <v>-0.23899999999999999</v>
      </c>
      <c r="K243">
        <v>-1.2310000000000001</v>
      </c>
      <c r="L243">
        <v>-2.226</v>
      </c>
      <c r="M243">
        <v>-3.044</v>
      </c>
      <c r="N243">
        <v>-3.24</v>
      </c>
      <c r="O243">
        <v>1.163</v>
      </c>
      <c r="P243">
        <v>1.1679999999999999</v>
      </c>
      <c r="Q243">
        <v>1.167</v>
      </c>
      <c r="R243">
        <v>0.91700000000000004</v>
      </c>
      <c r="S243">
        <v>0.41299999999999998</v>
      </c>
    </row>
    <row r="244" spans="1:19" x14ac:dyDescent="0.3">
      <c r="A244">
        <v>480</v>
      </c>
      <c r="B244">
        <v>-0.23</v>
      </c>
      <c r="C244">
        <v>-1.2290000000000001</v>
      </c>
      <c r="D244">
        <v>-2.226</v>
      </c>
      <c r="E244">
        <v>-3.0459999999999998</v>
      </c>
      <c r="F244">
        <v>-3.24</v>
      </c>
      <c r="G244">
        <v>3.7</v>
      </c>
      <c r="H244">
        <v>0</v>
      </c>
      <c r="I244">
        <v>3.7530000000000001</v>
      </c>
      <c r="J244">
        <v>-0.24</v>
      </c>
      <c r="K244">
        <v>-1.232</v>
      </c>
      <c r="L244">
        <v>-2.226</v>
      </c>
      <c r="M244">
        <v>-3.044</v>
      </c>
      <c r="N244">
        <v>-3.24</v>
      </c>
      <c r="O244">
        <v>1.1639999999999999</v>
      </c>
      <c r="P244">
        <v>1.167</v>
      </c>
      <c r="Q244">
        <v>1.167</v>
      </c>
      <c r="R244">
        <v>0.91800000000000004</v>
      </c>
      <c r="S244">
        <v>0.41299999999999998</v>
      </c>
    </row>
    <row r="245" spans="1:19" x14ac:dyDescent="0.3">
      <c r="A245">
        <v>540</v>
      </c>
      <c r="B245">
        <v>-0.23</v>
      </c>
      <c r="C245">
        <v>-1.2290000000000001</v>
      </c>
      <c r="D245">
        <v>-2.226</v>
      </c>
      <c r="E245">
        <v>-3.0459999999999998</v>
      </c>
      <c r="F245">
        <v>-3.24</v>
      </c>
      <c r="G245">
        <v>3.7</v>
      </c>
      <c r="H245">
        <v>0</v>
      </c>
      <c r="I245">
        <v>3.7530000000000001</v>
      </c>
      <c r="J245">
        <v>-0.24</v>
      </c>
      <c r="K245">
        <v>-1.2330000000000001</v>
      </c>
      <c r="L245">
        <v>-2.226</v>
      </c>
      <c r="M245">
        <v>-3.044</v>
      </c>
      <c r="N245">
        <v>-3.24</v>
      </c>
      <c r="O245">
        <v>1.1639999999999999</v>
      </c>
      <c r="P245">
        <v>1.1659999999999999</v>
      </c>
      <c r="Q245">
        <v>1.167</v>
      </c>
      <c r="R245">
        <v>0.91800000000000004</v>
      </c>
      <c r="S245">
        <v>0.41299999999999998</v>
      </c>
    </row>
    <row r="246" spans="1:19" x14ac:dyDescent="0.3">
      <c r="A246">
        <v>600</v>
      </c>
      <c r="B246">
        <v>-0.23</v>
      </c>
      <c r="C246">
        <v>-1.2290000000000001</v>
      </c>
      <c r="D246">
        <v>-2.226</v>
      </c>
      <c r="E246">
        <v>-3.0459999999999998</v>
      </c>
      <c r="F246">
        <v>-3.24</v>
      </c>
      <c r="G246">
        <v>3.7</v>
      </c>
      <c r="H246">
        <v>0</v>
      </c>
      <c r="I246">
        <v>3.7530000000000001</v>
      </c>
      <c r="J246">
        <v>-0.24</v>
      </c>
      <c r="K246">
        <v>-1.234</v>
      </c>
      <c r="L246">
        <v>-2.2269999999999999</v>
      </c>
      <c r="M246">
        <v>-3.044</v>
      </c>
      <c r="N246">
        <v>-3.24</v>
      </c>
      <c r="O246">
        <v>1.165</v>
      </c>
      <c r="P246">
        <v>1.1659999999999999</v>
      </c>
      <c r="Q246">
        <v>1.167</v>
      </c>
      <c r="R246">
        <v>0.91800000000000004</v>
      </c>
      <c r="S246">
        <v>0.41299999999999998</v>
      </c>
    </row>
    <row r="248" spans="1:19" x14ac:dyDescent="0.3">
      <c r="A248" t="s">
        <v>0</v>
      </c>
      <c r="B248" t="s">
        <v>20</v>
      </c>
    </row>
    <row r="249" spans="1:19" x14ac:dyDescent="0.3">
      <c r="A249">
        <v>0</v>
      </c>
      <c r="B249">
        <v>-0.23</v>
      </c>
      <c r="C249">
        <v>-1.2290000000000001</v>
      </c>
      <c r="D249">
        <v>-2.226</v>
      </c>
      <c r="E249">
        <v>-3.0459999999999998</v>
      </c>
      <c r="F249">
        <v>-3.24</v>
      </c>
      <c r="G249">
        <v>3.7</v>
      </c>
      <c r="H249">
        <v>0</v>
      </c>
      <c r="I249">
        <v>3.5489999999999999</v>
      </c>
      <c r="J249">
        <v>-0.23</v>
      </c>
      <c r="K249">
        <v>-1.2290000000000001</v>
      </c>
      <c r="L249">
        <v>-2.226</v>
      </c>
      <c r="M249">
        <v>-3.0459999999999998</v>
      </c>
      <c r="N249">
        <v>-3.24</v>
      </c>
      <c r="O249">
        <v>1.147</v>
      </c>
      <c r="P249">
        <v>1.147</v>
      </c>
      <c r="Q249">
        <v>1.1419999999999999</v>
      </c>
      <c r="R249">
        <v>0.90100000000000002</v>
      </c>
      <c r="S249">
        <v>0.40400000000000003</v>
      </c>
    </row>
    <row r="250" spans="1:19" x14ac:dyDescent="0.3">
      <c r="A250">
        <v>60</v>
      </c>
      <c r="B250">
        <v>-0.23</v>
      </c>
      <c r="C250">
        <v>-1.2290000000000001</v>
      </c>
      <c r="D250">
        <v>-2.226</v>
      </c>
      <c r="E250">
        <v>-3.0459999999999998</v>
      </c>
      <c r="F250">
        <v>-3.24</v>
      </c>
      <c r="G250">
        <v>3.7</v>
      </c>
      <c r="H250">
        <v>0</v>
      </c>
      <c r="I250">
        <v>3.5489999999999999</v>
      </c>
      <c r="J250">
        <v>-0.23300000000000001</v>
      </c>
      <c r="K250">
        <v>-1.2290000000000001</v>
      </c>
      <c r="L250">
        <v>-2.2269999999999999</v>
      </c>
      <c r="M250">
        <v>-3.0459999999999998</v>
      </c>
      <c r="N250">
        <v>-3.2370000000000001</v>
      </c>
      <c r="O250">
        <v>1.153</v>
      </c>
      <c r="P250">
        <v>1.1639999999999999</v>
      </c>
      <c r="Q250">
        <v>1.1579999999999999</v>
      </c>
      <c r="R250">
        <v>0.90900000000000003</v>
      </c>
      <c r="S250">
        <v>0.39700000000000002</v>
      </c>
    </row>
    <row r="251" spans="1:19" x14ac:dyDescent="0.3">
      <c r="A251">
        <v>120</v>
      </c>
      <c r="B251">
        <v>-0.23</v>
      </c>
      <c r="C251">
        <v>-1.2290000000000001</v>
      </c>
      <c r="D251">
        <v>-2.226</v>
      </c>
      <c r="E251">
        <v>-3.0459999999999998</v>
      </c>
      <c r="F251">
        <v>-3.24</v>
      </c>
      <c r="G251">
        <v>3.7</v>
      </c>
      <c r="H251">
        <v>0</v>
      </c>
      <c r="I251">
        <v>3.5489999999999999</v>
      </c>
      <c r="J251">
        <v>-0.23499999999999999</v>
      </c>
      <c r="K251">
        <v>-1.23</v>
      </c>
      <c r="L251">
        <v>-2.226</v>
      </c>
      <c r="M251">
        <v>-3.0449999999999999</v>
      </c>
      <c r="N251">
        <v>-3.234</v>
      </c>
      <c r="O251">
        <v>1.157</v>
      </c>
      <c r="P251">
        <v>1.1679999999999999</v>
      </c>
      <c r="Q251">
        <v>1.163</v>
      </c>
      <c r="R251">
        <v>0.91200000000000003</v>
      </c>
      <c r="S251">
        <v>0.39100000000000001</v>
      </c>
    </row>
    <row r="252" spans="1:19" x14ac:dyDescent="0.3">
      <c r="A252">
        <v>180</v>
      </c>
      <c r="B252">
        <v>-0.23</v>
      </c>
      <c r="C252">
        <v>-1.2290000000000001</v>
      </c>
      <c r="D252">
        <v>-2.226</v>
      </c>
      <c r="E252">
        <v>-3.0459999999999998</v>
      </c>
      <c r="F252">
        <v>-3.24</v>
      </c>
      <c r="G252">
        <v>3.7</v>
      </c>
      <c r="H252">
        <v>0</v>
      </c>
      <c r="I252">
        <v>3.5489999999999999</v>
      </c>
      <c r="J252">
        <v>-0.23699999999999999</v>
      </c>
      <c r="K252">
        <v>-1.2290000000000001</v>
      </c>
      <c r="L252">
        <v>-2.2269999999999999</v>
      </c>
      <c r="M252">
        <v>-3.044</v>
      </c>
      <c r="N252">
        <v>-3.2309999999999999</v>
      </c>
      <c r="O252">
        <v>1.159</v>
      </c>
      <c r="P252">
        <v>1.1719999999999999</v>
      </c>
      <c r="Q252">
        <v>1.1659999999999999</v>
      </c>
      <c r="R252">
        <v>0.91400000000000003</v>
      </c>
      <c r="S252">
        <v>0.38700000000000001</v>
      </c>
    </row>
    <row r="253" spans="1:19" x14ac:dyDescent="0.3">
      <c r="A253">
        <v>240</v>
      </c>
      <c r="B253">
        <v>-0.23</v>
      </c>
      <c r="C253">
        <v>-1.2290000000000001</v>
      </c>
      <c r="D253">
        <v>-2.226</v>
      </c>
      <c r="E253">
        <v>-3.0459999999999998</v>
      </c>
      <c r="F253">
        <v>-3.24</v>
      </c>
      <c r="G253">
        <v>3.7</v>
      </c>
      <c r="H253">
        <v>0</v>
      </c>
      <c r="I253">
        <v>3.5489999999999999</v>
      </c>
      <c r="J253">
        <v>-0.23799999999999999</v>
      </c>
      <c r="K253">
        <v>-1.2290000000000001</v>
      </c>
      <c r="L253">
        <v>-2.2269999999999999</v>
      </c>
      <c r="M253">
        <v>-3.0449999999999999</v>
      </c>
      <c r="N253">
        <v>-3.2280000000000002</v>
      </c>
      <c r="O253">
        <v>1.161</v>
      </c>
      <c r="P253">
        <v>1.1719999999999999</v>
      </c>
      <c r="Q253">
        <v>1.167</v>
      </c>
      <c r="R253">
        <v>0.91800000000000004</v>
      </c>
      <c r="S253">
        <v>0.38400000000000001</v>
      </c>
    </row>
    <row r="254" spans="1:19" x14ac:dyDescent="0.3">
      <c r="A254">
        <v>300</v>
      </c>
      <c r="B254">
        <v>-0.23</v>
      </c>
      <c r="C254">
        <v>-1.2290000000000001</v>
      </c>
      <c r="D254">
        <v>-2.226</v>
      </c>
      <c r="E254">
        <v>-3.0459999999999998</v>
      </c>
      <c r="F254">
        <v>-3.24</v>
      </c>
      <c r="G254">
        <v>3.7</v>
      </c>
      <c r="H254">
        <v>0</v>
      </c>
      <c r="I254">
        <v>3.5489999999999999</v>
      </c>
      <c r="J254">
        <v>-0.23799999999999999</v>
      </c>
      <c r="K254">
        <v>-1.23</v>
      </c>
      <c r="L254">
        <v>-2.226</v>
      </c>
      <c r="M254">
        <v>-3.0449999999999999</v>
      </c>
      <c r="N254">
        <v>-3.2250000000000001</v>
      </c>
      <c r="O254">
        <v>1.1619999999999999</v>
      </c>
      <c r="P254">
        <v>1.17</v>
      </c>
      <c r="Q254">
        <v>1.1659999999999999</v>
      </c>
      <c r="R254">
        <v>0.92</v>
      </c>
      <c r="S254">
        <v>0.38</v>
      </c>
    </row>
    <row r="255" spans="1:19" x14ac:dyDescent="0.3">
      <c r="A255">
        <v>360</v>
      </c>
      <c r="B255">
        <v>-0.23</v>
      </c>
      <c r="C255">
        <v>-1.2290000000000001</v>
      </c>
      <c r="D255">
        <v>-2.226</v>
      </c>
      <c r="E255">
        <v>-3.0459999999999998</v>
      </c>
      <c r="F255">
        <v>-3.24</v>
      </c>
      <c r="G255">
        <v>3.7</v>
      </c>
      <c r="H255">
        <v>0</v>
      </c>
      <c r="I255">
        <v>3.5489999999999999</v>
      </c>
      <c r="J255">
        <v>-0.23899999999999999</v>
      </c>
      <c r="K255">
        <v>-1.2310000000000001</v>
      </c>
      <c r="L255">
        <v>-2.226</v>
      </c>
      <c r="M255">
        <v>-3.0449999999999999</v>
      </c>
      <c r="N255">
        <v>-3.222</v>
      </c>
      <c r="O255">
        <v>1.163</v>
      </c>
      <c r="P255">
        <v>1.169</v>
      </c>
      <c r="Q255">
        <v>1.167</v>
      </c>
      <c r="R255">
        <v>0.91800000000000004</v>
      </c>
      <c r="S255">
        <v>0.378</v>
      </c>
    </row>
    <row r="256" spans="1:19" x14ac:dyDescent="0.3">
      <c r="A256">
        <v>420</v>
      </c>
      <c r="B256">
        <v>-0.23</v>
      </c>
      <c r="C256">
        <v>-1.2290000000000001</v>
      </c>
      <c r="D256">
        <v>-2.226</v>
      </c>
      <c r="E256">
        <v>-3.0459999999999998</v>
      </c>
      <c r="F256">
        <v>-3.24</v>
      </c>
      <c r="G256">
        <v>3.7</v>
      </c>
      <c r="H256">
        <v>0</v>
      </c>
      <c r="I256">
        <v>3.5489999999999999</v>
      </c>
      <c r="J256">
        <v>-0.23899999999999999</v>
      </c>
      <c r="K256">
        <v>-1.232</v>
      </c>
      <c r="L256">
        <v>-2.226</v>
      </c>
      <c r="M256">
        <v>-3.0430000000000001</v>
      </c>
      <c r="N256">
        <v>-3.2189999999999999</v>
      </c>
      <c r="O256">
        <v>1.163</v>
      </c>
      <c r="P256">
        <v>1.1679999999999999</v>
      </c>
      <c r="Q256">
        <v>1.167</v>
      </c>
      <c r="R256">
        <v>0.91500000000000004</v>
      </c>
      <c r="S256">
        <v>0.376</v>
      </c>
    </row>
    <row r="257" spans="1:19" x14ac:dyDescent="0.3">
      <c r="A257">
        <v>480</v>
      </c>
      <c r="B257">
        <v>-0.23</v>
      </c>
      <c r="C257">
        <v>-1.2290000000000001</v>
      </c>
      <c r="D257">
        <v>-2.226</v>
      </c>
      <c r="E257">
        <v>-3.0459999999999998</v>
      </c>
      <c r="F257">
        <v>-3.24</v>
      </c>
      <c r="G257">
        <v>3.7</v>
      </c>
      <c r="H257">
        <v>0</v>
      </c>
      <c r="I257">
        <v>3.5489999999999999</v>
      </c>
      <c r="J257">
        <v>-0.24</v>
      </c>
      <c r="K257">
        <v>-1.232</v>
      </c>
      <c r="L257">
        <v>-2.226</v>
      </c>
      <c r="M257">
        <v>-3.0419999999999998</v>
      </c>
      <c r="N257">
        <v>-3.2160000000000002</v>
      </c>
      <c r="O257">
        <v>1.1639999999999999</v>
      </c>
      <c r="P257">
        <v>1.167</v>
      </c>
      <c r="Q257">
        <v>1.167</v>
      </c>
      <c r="R257">
        <v>0.91200000000000003</v>
      </c>
      <c r="S257">
        <v>0.374</v>
      </c>
    </row>
    <row r="258" spans="1:19" x14ac:dyDescent="0.3">
      <c r="A258">
        <v>540</v>
      </c>
      <c r="B258">
        <v>-0.23</v>
      </c>
      <c r="C258">
        <v>-1.2290000000000001</v>
      </c>
      <c r="D258">
        <v>-2.226</v>
      </c>
      <c r="E258">
        <v>-3.0459999999999998</v>
      </c>
      <c r="F258">
        <v>-3.24</v>
      </c>
      <c r="G258">
        <v>3.7</v>
      </c>
      <c r="H258">
        <v>0</v>
      </c>
      <c r="I258">
        <v>3.5489999999999999</v>
      </c>
      <c r="J258">
        <v>-0.24</v>
      </c>
      <c r="K258">
        <v>-1.2330000000000001</v>
      </c>
      <c r="L258">
        <v>-2.226</v>
      </c>
      <c r="M258">
        <v>-3.0409999999999999</v>
      </c>
      <c r="N258">
        <v>-3.2130000000000001</v>
      </c>
      <c r="O258">
        <v>1.1639999999999999</v>
      </c>
      <c r="P258">
        <v>1.1659999999999999</v>
      </c>
      <c r="Q258">
        <v>1.167</v>
      </c>
      <c r="R258">
        <v>0.90800000000000003</v>
      </c>
      <c r="S258">
        <v>0.371</v>
      </c>
    </row>
    <row r="259" spans="1:19" x14ac:dyDescent="0.3">
      <c r="A259">
        <v>600</v>
      </c>
      <c r="B259">
        <v>-0.23</v>
      </c>
      <c r="C259">
        <v>-1.2290000000000001</v>
      </c>
      <c r="D259">
        <v>-2.226</v>
      </c>
      <c r="E259">
        <v>-3.0459999999999998</v>
      </c>
      <c r="F259">
        <v>-3.24</v>
      </c>
      <c r="G259">
        <v>3.7</v>
      </c>
      <c r="H259">
        <v>0</v>
      </c>
      <c r="I259">
        <v>3.5489999999999999</v>
      </c>
      <c r="J259">
        <v>-0.24</v>
      </c>
      <c r="K259">
        <v>-1.234</v>
      </c>
      <c r="L259">
        <v>-2.2269999999999999</v>
      </c>
      <c r="M259">
        <v>-3.0390000000000001</v>
      </c>
      <c r="N259">
        <v>-3.21</v>
      </c>
      <c r="O259">
        <v>1.165</v>
      </c>
      <c r="P259">
        <v>1.1659999999999999</v>
      </c>
      <c r="Q259">
        <v>1.1659999999999999</v>
      </c>
      <c r="R259">
        <v>0.90600000000000003</v>
      </c>
      <c r="S259">
        <v>0.37</v>
      </c>
    </row>
    <row r="261" spans="1:19" x14ac:dyDescent="0.3">
      <c r="A261" t="s">
        <v>0</v>
      </c>
      <c r="B261" t="s">
        <v>21</v>
      </c>
    </row>
    <row r="262" spans="1:19" x14ac:dyDescent="0.3">
      <c r="A262">
        <v>0</v>
      </c>
      <c r="B262">
        <v>-0.23</v>
      </c>
      <c r="C262">
        <v>-1.2290000000000001</v>
      </c>
      <c r="D262">
        <v>-2.226</v>
      </c>
      <c r="E262">
        <v>-3.04</v>
      </c>
      <c r="F262">
        <v>-3.23</v>
      </c>
      <c r="G262">
        <v>3.7</v>
      </c>
      <c r="H262">
        <v>0</v>
      </c>
      <c r="I262">
        <v>3.754</v>
      </c>
      <c r="J262">
        <v>-0.23</v>
      </c>
      <c r="K262">
        <v>-1.2290000000000001</v>
      </c>
      <c r="L262">
        <v>-2.226</v>
      </c>
      <c r="M262">
        <v>-3.04</v>
      </c>
      <c r="N262">
        <v>-3.23</v>
      </c>
      <c r="O262">
        <v>1.147</v>
      </c>
      <c r="P262">
        <v>1.147</v>
      </c>
      <c r="Q262">
        <v>1.1419999999999999</v>
      </c>
      <c r="R262">
        <v>0.89500000000000002</v>
      </c>
      <c r="S262">
        <v>0.40100000000000002</v>
      </c>
    </row>
    <row r="263" spans="1:19" x14ac:dyDescent="0.3">
      <c r="A263">
        <v>60</v>
      </c>
      <c r="B263">
        <v>-0.23</v>
      </c>
      <c r="C263">
        <v>-1.2290000000000001</v>
      </c>
      <c r="D263">
        <v>-2.226</v>
      </c>
      <c r="E263">
        <v>-3.04</v>
      </c>
      <c r="F263">
        <v>-3.23</v>
      </c>
      <c r="G263">
        <v>3.7</v>
      </c>
      <c r="H263">
        <v>0</v>
      </c>
      <c r="I263">
        <v>3.754</v>
      </c>
      <c r="J263">
        <v>-0.23300000000000001</v>
      </c>
      <c r="K263">
        <v>-1.2290000000000001</v>
      </c>
      <c r="L263">
        <v>-2.226</v>
      </c>
      <c r="M263">
        <v>-3.04</v>
      </c>
      <c r="N263">
        <v>-3.23</v>
      </c>
      <c r="O263">
        <v>1.153</v>
      </c>
      <c r="P263">
        <v>1.1639999999999999</v>
      </c>
      <c r="Q263">
        <v>1.157</v>
      </c>
      <c r="R263">
        <v>0.90200000000000002</v>
      </c>
      <c r="S263">
        <v>0.40200000000000002</v>
      </c>
    </row>
    <row r="264" spans="1:19" x14ac:dyDescent="0.3">
      <c r="A264">
        <v>120</v>
      </c>
      <c r="B264">
        <v>-0.23</v>
      </c>
      <c r="C264">
        <v>-1.2290000000000001</v>
      </c>
      <c r="D264">
        <v>-2.226</v>
      </c>
      <c r="E264">
        <v>-3.04</v>
      </c>
      <c r="F264">
        <v>-3.23</v>
      </c>
      <c r="G264">
        <v>3.7</v>
      </c>
      <c r="H264">
        <v>0</v>
      </c>
      <c r="I264">
        <v>3.754</v>
      </c>
      <c r="J264">
        <v>-0.23499999999999999</v>
      </c>
      <c r="K264">
        <v>-1.23</v>
      </c>
      <c r="L264">
        <v>-2.226</v>
      </c>
      <c r="M264">
        <v>-3.04</v>
      </c>
      <c r="N264">
        <v>-3.23</v>
      </c>
      <c r="O264">
        <v>1.157</v>
      </c>
      <c r="P264">
        <v>1.1679999999999999</v>
      </c>
      <c r="Q264">
        <v>1.163</v>
      </c>
      <c r="R264">
        <v>0.90600000000000003</v>
      </c>
      <c r="S264">
        <v>0.40300000000000002</v>
      </c>
    </row>
    <row r="265" spans="1:19" x14ac:dyDescent="0.3">
      <c r="A265">
        <v>180</v>
      </c>
      <c r="B265">
        <v>-0.23</v>
      </c>
      <c r="C265">
        <v>-1.2290000000000001</v>
      </c>
      <c r="D265">
        <v>-2.226</v>
      </c>
      <c r="E265">
        <v>-3.04</v>
      </c>
      <c r="F265">
        <v>-3.23</v>
      </c>
      <c r="G265">
        <v>3.7</v>
      </c>
      <c r="H265">
        <v>0</v>
      </c>
      <c r="I265">
        <v>3.754</v>
      </c>
      <c r="J265">
        <v>-0.23699999999999999</v>
      </c>
      <c r="K265">
        <v>-1.2290000000000001</v>
      </c>
      <c r="L265">
        <v>-2.2269999999999999</v>
      </c>
      <c r="M265">
        <v>-3.0390000000000001</v>
      </c>
      <c r="N265">
        <v>-3.23</v>
      </c>
      <c r="O265">
        <v>1.159</v>
      </c>
      <c r="P265">
        <v>1.1719999999999999</v>
      </c>
      <c r="Q265">
        <v>1.1659999999999999</v>
      </c>
      <c r="R265">
        <v>0.90900000000000003</v>
      </c>
      <c r="S265">
        <v>0.40500000000000003</v>
      </c>
    </row>
    <row r="266" spans="1:19" x14ac:dyDescent="0.3">
      <c r="A266">
        <v>240</v>
      </c>
      <c r="B266">
        <v>-0.23</v>
      </c>
      <c r="C266">
        <v>-1.2290000000000001</v>
      </c>
      <c r="D266">
        <v>-2.226</v>
      </c>
      <c r="E266">
        <v>-3.04</v>
      </c>
      <c r="F266">
        <v>-3.23</v>
      </c>
      <c r="G266">
        <v>3.7</v>
      </c>
      <c r="H266">
        <v>0</v>
      </c>
      <c r="I266">
        <v>3.754</v>
      </c>
      <c r="J266">
        <v>-0.23799999999999999</v>
      </c>
      <c r="K266">
        <v>-1.2290000000000001</v>
      </c>
      <c r="L266">
        <v>-2.226</v>
      </c>
      <c r="M266">
        <v>-3.0390000000000001</v>
      </c>
      <c r="N266">
        <v>-3.23</v>
      </c>
      <c r="O266">
        <v>1.161</v>
      </c>
      <c r="P266">
        <v>1.1719999999999999</v>
      </c>
      <c r="Q266">
        <v>1.167</v>
      </c>
      <c r="R266">
        <v>0.91</v>
      </c>
      <c r="S266">
        <v>0.40600000000000003</v>
      </c>
    </row>
    <row r="267" spans="1:19" x14ac:dyDescent="0.3">
      <c r="A267">
        <v>300</v>
      </c>
      <c r="B267">
        <v>-0.23</v>
      </c>
      <c r="C267">
        <v>-1.2290000000000001</v>
      </c>
      <c r="D267">
        <v>-2.226</v>
      </c>
      <c r="E267">
        <v>-3.04</v>
      </c>
      <c r="F267">
        <v>-3.23</v>
      </c>
      <c r="G267">
        <v>3.7</v>
      </c>
      <c r="H267">
        <v>0</v>
      </c>
      <c r="I267">
        <v>3.754</v>
      </c>
      <c r="J267">
        <v>-0.23799999999999999</v>
      </c>
      <c r="K267">
        <v>-1.23</v>
      </c>
      <c r="L267">
        <v>-2.226</v>
      </c>
      <c r="M267">
        <v>-3.0390000000000001</v>
      </c>
      <c r="N267">
        <v>-3.23</v>
      </c>
      <c r="O267">
        <v>1.1619999999999999</v>
      </c>
      <c r="P267">
        <v>1.17</v>
      </c>
      <c r="Q267">
        <v>1.1659999999999999</v>
      </c>
      <c r="R267">
        <v>0.91100000000000003</v>
      </c>
      <c r="S267">
        <v>0.40699999999999997</v>
      </c>
    </row>
    <row r="268" spans="1:19" x14ac:dyDescent="0.3">
      <c r="A268">
        <v>360</v>
      </c>
      <c r="B268">
        <v>-0.23</v>
      </c>
      <c r="C268">
        <v>-1.2290000000000001</v>
      </c>
      <c r="D268">
        <v>-2.226</v>
      </c>
      <c r="E268">
        <v>-3.04</v>
      </c>
      <c r="F268">
        <v>-3.23</v>
      </c>
      <c r="G268">
        <v>3.7</v>
      </c>
      <c r="H268">
        <v>0</v>
      </c>
      <c r="I268">
        <v>3.754</v>
      </c>
      <c r="J268">
        <v>-0.23899999999999999</v>
      </c>
      <c r="K268">
        <v>-1.2310000000000001</v>
      </c>
      <c r="L268">
        <v>-2.226</v>
      </c>
      <c r="M268">
        <v>-3.0390000000000001</v>
      </c>
      <c r="N268">
        <v>-3.23</v>
      </c>
      <c r="O268">
        <v>1.163</v>
      </c>
      <c r="P268">
        <v>1.169</v>
      </c>
      <c r="Q268">
        <v>1.167</v>
      </c>
      <c r="R268">
        <v>0.91</v>
      </c>
      <c r="S268">
        <v>0.40899999999999997</v>
      </c>
    </row>
    <row r="269" spans="1:19" x14ac:dyDescent="0.3">
      <c r="A269">
        <v>420</v>
      </c>
      <c r="B269">
        <v>-0.23</v>
      </c>
      <c r="C269">
        <v>-1.2290000000000001</v>
      </c>
      <c r="D269">
        <v>-2.226</v>
      </c>
      <c r="E269">
        <v>-3.04</v>
      </c>
      <c r="F269">
        <v>-3.23</v>
      </c>
      <c r="G269">
        <v>3.7</v>
      </c>
      <c r="H269">
        <v>0</v>
      </c>
      <c r="I269">
        <v>3.754</v>
      </c>
      <c r="J269">
        <v>-0.23899999999999999</v>
      </c>
      <c r="K269">
        <v>-1.232</v>
      </c>
      <c r="L269">
        <v>-2.226</v>
      </c>
      <c r="M269">
        <v>-3.0390000000000001</v>
      </c>
      <c r="N269">
        <v>-3.23</v>
      </c>
      <c r="O269">
        <v>1.163</v>
      </c>
      <c r="P269">
        <v>1.1679999999999999</v>
      </c>
      <c r="Q269">
        <v>1.167</v>
      </c>
      <c r="R269">
        <v>0.91100000000000003</v>
      </c>
      <c r="S269">
        <v>0.40899999999999997</v>
      </c>
    </row>
    <row r="270" spans="1:19" x14ac:dyDescent="0.3">
      <c r="A270">
        <v>480</v>
      </c>
      <c r="B270">
        <v>-0.23</v>
      </c>
      <c r="C270">
        <v>-1.2290000000000001</v>
      </c>
      <c r="D270">
        <v>-2.226</v>
      </c>
      <c r="E270">
        <v>-3.04</v>
      </c>
      <c r="F270">
        <v>-3.23</v>
      </c>
      <c r="G270">
        <v>3.7</v>
      </c>
      <c r="H270">
        <v>0</v>
      </c>
      <c r="I270">
        <v>3.754</v>
      </c>
      <c r="J270">
        <v>-0.24</v>
      </c>
      <c r="K270">
        <v>-1.232</v>
      </c>
      <c r="L270">
        <v>-2.226</v>
      </c>
      <c r="M270">
        <v>-3.0390000000000001</v>
      </c>
      <c r="N270">
        <v>-3.23</v>
      </c>
      <c r="O270">
        <v>1.1639999999999999</v>
      </c>
      <c r="P270">
        <v>1.167</v>
      </c>
      <c r="Q270">
        <v>1.167</v>
      </c>
      <c r="R270">
        <v>0.91100000000000003</v>
      </c>
      <c r="S270">
        <v>0.41</v>
      </c>
    </row>
    <row r="271" spans="1:19" x14ac:dyDescent="0.3">
      <c r="A271">
        <v>540</v>
      </c>
      <c r="B271">
        <v>-0.23</v>
      </c>
      <c r="C271">
        <v>-1.2290000000000001</v>
      </c>
      <c r="D271">
        <v>-2.226</v>
      </c>
      <c r="E271">
        <v>-3.04</v>
      </c>
      <c r="F271">
        <v>-3.23</v>
      </c>
      <c r="G271">
        <v>3.7</v>
      </c>
      <c r="H271">
        <v>0</v>
      </c>
      <c r="I271">
        <v>3.754</v>
      </c>
      <c r="J271">
        <v>-0.24</v>
      </c>
      <c r="K271">
        <v>-1.2330000000000001</v>
      </c>
      <c r="L271">
        <v>-2.226</v>
      </c>
      <c r="M271">
        <v>-3.0390000000000001</v>
      </c>
      <c r="N271">
        <v>-3.23</v>
      </c>
      <c r="O271">
        <v>1.1639999999999999</v>
      </c>
      <c r="P271">
        <v>1.1659999999999999</v>
      </c>
      <c r="Q271">
        <v>1.167</v>
      </c>
      <c r="R271">
        <v>0.91200000000000003</v>
      </c>
      <c r="S271">
        <v>0.41</v>
      </c>
    </row>
    <row r="272" spans="1:19" x14ac:dyDescent="0.3">
      <c r="A272">
        <v>600</v>
      </c>
      <c r="B272">
        <v>-0.23</v>
      </c>
      <c r="C272">
        <v>-1.2290000000000001</v>
      </c>
      <c r="D272">
        <v>-2.226</v>
      </c>
      <c r="E272">
        <v>-3.04</v>
      </c>
      <c r="F272">
        <v>-3.23</v>
      </c>
      <c r="G272">
        <v>3.7</v>
      </c>
      <c r="H272">
        <v>0</v>
      </c>
      <c r="I272">
        <v>3.754</v>
      </c>
      <c r="J272">
        <v>-0.24</v>
      </c>
      <c r="K272">
        <v>-1.234</v>
      </c>
      <c r="L272">
        <v>-2.226</v>
      </c>
      <c r="M272">
        <v>-3.0390000000000001</v>
      </c>
      <c r="N272">
        <v>-3.23</v>
      </c>
      <c r="O272">
        <v>1.165</v>
      </c>
      <c r="P272">
        <v>1.1659999999999999</v>
      </c>
      <c r="Q272">
        <v>1.1659999999999999</v>
      </c>
      <c r="R272">
        <v>0.91200000000000003</v>
      </c>
      <c r="S272">
        <v>0.41</v>
      </c>
    </row>
    <row r="274" spans="1:19" x14ac:dyDescent="0.3">
      <c r="A274" t="s">
        <v>0</v>
      </c>
      <c r="B274" t="s">
        <v>22</v>
      </c>
    </row>
    <row r="275" spans="1:19" x14ac:dyDescent="0.3">
      <c r="A275">
        <v>0</v>
      </c>
      <c r="B275">
        <v>-0.23</v>
      </c>
      <c r="C275">
        <v>-1.2290000000000001</v>
      </c>
      <c r="D275">
        <v>-2.226</v>
      </c>
      <c r="E275">
        <v>-3.04</v>
      </c>
      <c r="F275">
        <v>-3.23</v>
      </c>
      <c r="G275">
        <v>3.7</v>
      </c>
      <c r="H275">
        <v>0</v>
      </c>
      <c r="I275">
        <v>3.548</v>
      </c>
      <c r="J275">
        <v>-0.23</v>
      </c>
      <c r="K275">
        <v>-1.2290000000000001</v>
      </c>
      <c r="L275">
        <v>-2.226</v>
      </c>
      <c r="M275">
        <v>-3.04</v>
      </c>
      <c r="N275">
        <v>-3.23</v>
      </c>
      <c r="O275">
        <v>1.147</v>
      </c>
      <c r="P275">
        <v>1.147</v>
      </c>
      <c r="Q275">
        <v>1.1419999999999999</v>
      </c>
      <c r="R275">
        <v>0.89500000000000002</v>
      </c>
      <c r="S275">
        <v>0.40100000000000002</v>
      </c>
    </row>
    <row r="276" spans="1:19" x14ac:dyDescent="0.3">
      <c r="A276">
        <v>60</v>
      </c>
      <c r="B276">
        <v>-0.23</v>
      </c>
      <c r="C276">
        <v>-1.2290000000000001</v>
      </c>
      <c r="D276">
        <v>-2.226</v>
      </c>
      <c r="E276">
        <v>-3.04</v>
      </c>
      <c r="F276">
        <v>-3.23</v>
      </c>
      <c r="G276">
        <v>3.7</v>
      </c>
      <c r="H276">
        <v>0</v>
      </c>
      <c r="I276">
        <v>3.548</v>
      </c>
      <c r="J276">
        <v>-0.23300000000000001</v>
      </c>
      <c r="K276">
        <v>-1.2290000000000001</v>
      </c>
      <c r="L276">
        <v>-2.226</v>
      </c>
      <c r="M276">
        <v>-3.0409999999999999</v>
      </c>
      <c r="N276">
        <v>-3.2269999999999999</v>
      </c>
      <c r="O276">
        <v>1.153</v>
      </c>
      <c r="P276">
        <v>1.163</v>
      </c>
      <c r="Q276">
        <v>1.157</v>
      </c>
      <c r="R276">
        <v>0.90300000000000002</v>
      </c>
      <c r="S276">
        <v>0.39400000000000002</v>
      </c>
    </row>
    <row r="277" spans="1:19" x14ac:dyDescent="0.3">
      <c r="A277">
        <v>120</v>
      </c>
      <c r="B277">
        <v>-0.23</v>
      </c>
      <c r="C277">
        <v>-1.2290000000000001</v>
      </c>
      <c r="D277">
        <v>-2.226</v>
      </c>
      <c r="E277">
        <v>-3.04</v>
      </c>
      <c r="F277">
        <v>-3.23</v>
      </c>
      <c r="G277">
        <v>3.7</v>
      </c>
      <c r="H277">
        <v>0</v>
      </c>
      <c r="I277">
        <v>3.548</v>
      </c>
      <c r="J277">
        <v>-0.23499999999999999</v>
      </c>
      <c r="K277">
        <v>-1.23</v>
      </c>
      <c r="L277">
        <v>-2.226</v>
      </c>
      <c r="M277">
        <v>-3.04</v>
      </c>
      <c r="N277">
        <v>-3.2240000000000002</v>
      </c>
      <c r="O277">
        <v>1.157</v>
      </c>
      <c r="P277">
        <v>1.1679999999999999</v>
      </c>
      <c r="Q277">
        <v>1.1619999999999999</v>
      </c>
      <c r="R277">
        <v>0.90500000000000003</v>
      </c>
      <c r="S277">
        <v>0.38800000000000001</v>
      </c>
    </row>
    <row r="278" spans="1:19" x14ac:dyDescent="0.3">
      <c r="A278">
        <v>180</v>
      </c>
      <c r="B278">
        <v>-0.23</v>
      </c>
      <c r="C278">
        <v>-1.2290000000000001</v>
      </c>
      <c r="D278">
        <v>-2.226</v>
      </c>
      <c r="E278">
        <v>-3.04</v>
      </c>
      <c r="F278">
        <v>-3.23</v>
      </c>
      <c r="G278">
        <v>3.7</v>
      </c>
      <c r="H278">
        <v>0</v>
      </c>
      <c r="I278">
        <v>3.548</v>
      </c>
      <c r="J278">
        <v>-0.23699999999999999</v>
      </c>
      <c r="K278">
        <v>-1.2290000000000001</v>
      </c>
      <c r="L278">
        <v>-2.2269999999999999</v>
      </c>
      <c r="M278">
        <v>-3.0390000000000001</v>
      </c>
      <c r="N278">
        <v>-3.2210000000000001</v>
      </c>
      <c r="O278">
        <v>1.159</v>
      </c>
      <c r="P278">
        <v>1.1719999999999999</v>
      </c>
      <c r="Q278">
        <v>1.1659999999999999</v>
      </c>
      <c r="R278">
        <v>0.90800000000000003</v>
      </c>
      <c r="S278">
        <v>0.38400000000000001</v>
      </c>
    </row>
    <row r="279" spans="1:19" x14ac:dyDescent="0.3">
      <c r="A279">
        <v>240</v>
      </c>
      <c r="B279">
        <v>-0.23</v>
      </c>
      <c r="C279">
        <v>-1.2290000000000001</v>
      </c>
      <c r="D279">
        <v>-2.226</v>
      </c>
      <c r="E279">
        <v>-3.04</v>
      </c>
      <c r="F279">
        <v>-3.23</v>
      </c>
      <c r="G279">
        <v>3.7</v>
      </c>
      <c r="H279">
        <v>0</v>
      </c>
      <c r="I279">
        <v>3.548</v>
      </c>
      <c r="J279">
        <v>-0.23799999999999999</v>
      </c>
      <c r="K279">
        <v>-1.2290000000000001</v>
      </c>
      <c r="L279">
        <v>-2.226</v>
      </c>
      <c r="M279">
        <v>-3.0390000000000001</v>
      </c>
      <c r="N279">
        <v>-3.218</v>
      </c>
      <c r="O279">
        <v>1.161</v>
      </c>
      <c r="P279">
        <v>1.1719999999999999</v>
      </c>
      <c r="Q279">
        <v>1.167</v>
      </c>
      <c r="R279">
        <v>0.91200000000000003</v>
      </c>
      <c r="S279">
        <v>0.38</v>
      </c>
    </row>
    <row r="280" spans="1:19" x14ac:dyDescent="0.3">
      <c r="A280">
        <v>300</v>
      </c>
      <c r="B280">
        <v>-0.23</v>
      </c>
      <c r="C280">
        <v>-1.2290000000000001</v>
      </c>
      <c r="D280">
        <v>-2.226</v>
      </c>
      <c r="E280">
        <v>-3.04</v>
      </c>
      <c r="F280">
        <v>-3.23</v>
      </c>
      <c r="G280">
        <v>3.7</v>
      </c>
      <c r="H280">
        <v>0</v>
      </c>
      <c r="I280">
        <v>3.548</v>
      </c>
      <c r="J280">
        <v>-0.23799999999999999</v>
      </c>
      <c r="K280">
        <v>-1.23</v>
      </c>
      <c r="L280">
        <v>-2.226</v>
      </c>
      <c r="M280">
        <v>-3.04</v>
      </c>
      <c r="N280">
        <v>-3.2149999999999999</v>
      </c>
      <c r="O280">
        <v>1.1619999999999999</v>
      </c>
      <c r="P280">
        <v>1.17</v>
      </c>
      <c r="Q280">
        <v>1.1659999999999999</v>
      </c>
      <c r="R280">
        <v>0.91300000000000003</v>
      </c>
      <c r="S280">
        <v>0.376</v>
      </c>
    </row>
    <row r="281" spans="1:19" x14ac:dyDescent="0.3">
      <c r="A281">
        <v>360</v>
      </c>
      <c r="B281">
        <v>-0.23</v>
      </c>
      <c r="C281">
        <v>-1.2290000000000001</v>
      </c>
      <c r="D281">
        <v>-2.226</v>
      </c>
      <c r="E281">
        <v>-3.04</v>
      </c>
      <c r="F281">
        <v>-3.23</v>
      </c>
      <c r="G281">
        <v>3.7</v>
      </c>
      <c r="H281">
        <v>0</v>
      </c>
      <c r="I281">
        <v>3.548</v>
      </c>
      <c r="J281">
        <v>-0.23899999999999999</v>
      </c>
      <c r="K281">
        <v>-1.2310000000000001</v>
      </c>
      <c r="L281">
        <v>-2.226</v>
      </c>
      <c r="M281">
        <v>-3.0390000000000001</v>
      </c>
      <c r="N281">
        <v>-3.2120000000000002</v>
      </c>
      <c r="O281">
        <v>1.163</v>
      </c>
      <c r="P281">
        <v>1.169</v>
      </c>
      <c r="Q281">
        <v>1.167</v>
      </c>
      <c r="R281">
        <v>0.91100000000000003</v>
      </c>
      <c r="S281">
        <v>0.374</v>
      </c>
    </row>
    <row r="282" spans="1:19" x14ac:dyDescent="0.3">
      <c r="A282">
        <v>420</v>
      </c>
      <c r="B282">
        <v>-0.23</v>
      </c>
      <c r="C282">
        <v>-1.2290000000000001</v>
      </c>
      <c r="D282">
        <v>-2.226</v>
      </c>
      <c r="E282">
        <v>-3.04</v>
      </c>
      <c r="F282">
        <v>-3.23</v>
      </c>
      <c r="G282">
        <v>3.7</v>
      </c>
      <c r="H282">
        <v>0</v>
      </c>
      <c r="I282">
        <v>3.548</v>
      </c>
      <c r="J282">
        <v>-0.23899999999999999</v>
      </c>
      <c r="K282">
        <v>-1.232</v>
      </c>
      <c r="L282">
        <v>-2.226</v>
      </c>
      <c r="M282">
        <v>-3.0379999999999998</v>
      </c>
      <c r="N282">
        <v>-3.2090000000000001</v>
      </c>
      <c r="O282">
        <v>1.163</v>
      </c>
      <c r="P282">
        <v>1.1679999999999999</v>
      </c>
      <c r="Q282">
        <v>1.1679999999999999</v>
      </c>
      <c r="R282">
        <v>0.90900000000000003</v>
      </c>
      <c r="S282">
        <v>0.372</v>
      </c>
    </row>
    <row r="283" spans="1:19" x14ac:dyDescent="0.3">
      <c r="A283">
        <v>480</v>
      </c>
      <c r="B283">
        <v>-0.23</v>
      </c>
      <c r="C283">
        <v>-1.2290000000000001</v>
      </c>
      <c r="D283">
        <v>-2.226</v>
      </c>
      <c r="E283">
        <v>-3.04</v>
      </c>
      <c r="F283">
        <v>-3.23</v>
      </c>
      <c r="G283">
        <v>3.7</v>
      </c>
      <c r="H283">
        <v>0</v>
      </c>
      <c r="I283">
        <v>3.548</v>
      </c>
      <c r="J283">
        <v>-0.24</v>
      </c>
      <c r="K283">
        <v>-1.232</v>
      </c>
      <c r="L283">
        <v>-2.226</v>
      </c>
      <c r="M283">
        <v>-3.0369999999999999</v>
      </c>
      <c r="N283">
        <v>-3.206</v>
      </c>
      <c r="O283">
        <v>1.1639999999999999</v>
      </c>
      <c r="P283">
        <v>1.167</v>
      </c>
      <c r="Q283">
        <v>1.167</v>
      </c>
      <c r="R283">
        <v>0.90600000000000003</v>
      </c>
      <c r="S283">
        <v>0.37</v>
      </c>
    </row>
    <row r="284" spans="1:19" x14ac:dyDescent="0.3">
      <c r="A284">
        <v>540</v>
      </c>
      <c r="B284">
        <v>-0.23</v>
      </c>
      <c r="C284">
        <v>-1.2290000000000001</v>
      </c>
      <c r="D284">
        <v>-2.226</v>
      </c>
      <c r="E284">
        <v>-3.04</v>
      </c>
      <c r="F284">
        <v>-3.23</v>
      </c>
      <c r="G284">
        <v>3.7</v>
      </c>
      <c r="H284">
        <v>0</v>
      </c>
      <c r="I284">
        <v>3.548</v>
      </c>
      <c r="J284">
        <v>-0.24</v>
      </c>
      <c r="K284">
        <v>-1.2330000000000001</v>
      </c>
      <c r="L284">
        <v>-2.226</v>
      </c>
      <c r="M284">
        <v>-3.0350000000000001</v>
      </c>
      <c r="N284">
        <v>-3.2029999999999998</v>
      </c>
      <c r="O284">
        <v>1.1639999999999999</v>
      </c>
      <c r="P284">
        <v>1.1659999999999999</v>
      </c>
      <c r="Q284">
        <v>1.167</v>
      </c>
      <c r="R284">
        <v>0.90200000000000002</v>
      </c>
      <c r="S284">
        <v>0.36899999999999999</v>
      </c>
    </row>
    <row r="285" spans="1:19" x14ac:dyDescent="0.3">
      <c r="A285">
        <v>600</v>
      </c>
      <c r="B285">
        <v>-0.23</v>
      </c>
      <c r="C285">
        <v>-1.2290000000000001</v>
      </c>
      <c r="D285">
        <v>-2.226</v>
      </c>
      <c r="E285">
        <v>-3.04</v>
      </c>
      <c r="F285">
        <v>-3.23</v>
      </c>
      <c r="G285">
        <v>3.7</v>
      </c>
      <c r="H285">
        <v>0</v>
      </c>
      <c r="I285">
        <v>3.548</v>
      </c>
      <c r="J285">
        <v>-0.24</v>
      </c>
      <c r="K285">
        <v>-1.234</v>
      </c>
      <c r="L285">
        <v>-2.226</v>
      </c>
      <c r="M285">
        <v>-3.0339999999999998</v>
      </c>
      <c r="N285">
        <v>-3.2</v>
      </c>
      <c r="O285">
        <v>1.165</v>
      </c>
      <c r="P285">
        <v>1.1659999999999999</v>
      </c>
      <c r="Q285">
        <v>1.1659999999999999</v>
      </c>
      <c r="R285">
        <v>0.9</v>
      </c>
      <c r="S285">
        <v>0.36699999999999999</v>
      </c>
    </row>
    <row r="287" spans="1:19" x14ac:dyDescent="0.3">
      <c r="A287" t="s">
        <v>0</v>
      </c>
      <c r="B287" t="s">
        <v>23</v>
      </c>
    </row>
    <row r="288" spans="1:19" x14ac:dyDescent="0.3">
      <c r="A288">
        <v>0</v>
      </c>
      <c r="B288">
        <v>-0.23</v>
      </c>
      <c r="C288">
        <v>-1.2290000000000001</v>
      </c>
      <c r="D288">
        <v>-2.226</v>
      </c>
      <c r="E288">
        <v>-3.0350000000000001</v>
      </c>
      <c r="F288">
        <v>-3.22</v>
      </c>
      <c r="G288">
        <v>3.7</v>
      </c>
      <c r="H288">
        <v>0</v>
      </c>
      <c r="I288">
        <v>3.754</v>
      </c>
      <c r="J288">
        <v>-0.23</v>
      </c>
      <c r="K288">
        <v>-1.2290000000000001</v>
      </c>
      <c r="L288">
        <v>-2.226</v>
      </c>
      <c r="M288">
        <v>-3.0350000000000001</v>
      </c>
      <c r="N288">
        <v>-3.22</v>
      </c>
      <c r="O288">
        <v>1.147</v>
      </c>
      <c r="P288">
        <v>1.147</v>
      </c>
      <c r="Q288">
        <v>1.141</v>
      </c>
      <c r="R288">
        <v>0.88900000000000001</v>
      </c>
      <c r="S288">
        <v>0.39700000000000002</v>
      </c>
    </row>
    <row r="289" spans="1:19" x14ac:dyDescent="0.3">
      <c r="A289">
        <v>60</v>
      </c>
      <c r="B289">
        <v>-0.23</v>
      </c>
      <c r="C289">
        <v>-1.2290000000000001</v>
      </c>
      <c r="D289">
        <v>-2.226</v>
      </c>
      <c r="E289">
        <v>-3.0350000000000001</v>
      </c>
      <c r="F289">
        <v>-3.22</v>
      </c>
      <c r="G289">
        <v>3.7</v>
      </c>
      <c r="H289">
        <v>0</v>
      </c>
      <c r="I289">
        <v>3.754</v>
      </c>
      <c r="J289">
        <v>-0.23300000000000001</v>
      </c>
      <c r="K289">
        <v>-1.2290000000000001</v>
      </c>
      <c r="L289">
        <v>-2.226</v>
      </c>
      <c r="M289">
        <v>-3.0350000000000001</v>
      </c>
      <c r="N289">
        <v>-3.22</v>
      </c>
      <c r="O289">
        <v>1.153</v>
      </c>
      <c r="P289">
        <v>1.1639999999999999</v>
      </c>
      <c r="Q289">
        <v>1.1559999999999999</v>
      </c>
      <c r="R289">
        <v>0.89600000000000002</v>
      </c>
      <c r="S289">
        <v>0.39900000000000002</v>
      </c>
    </row>
    <row r="290" spans="1:19" x14ac:dyDescent="0.3">
      <c r="A290">
        <v>120</v>
      </c>
      <c r="B290">
        <v>-0.23</v>
      </c>
      <c r="C290">
        <v>-1.2290000000000001</v>
      </c>
      <c r="D290">
        <v>-2.226</v>
      </c>
      <c r="E290">
        <v>-3.0350000000000001</v>
      </c>
      <c r="F290">
        <v>-3.22</v>
      </c>
      <c r="G290">
        <v>3.7</v>
      </c>
      <c r="H290">
        <v>0</v>
      </c>
      <c r="I290">
        <v>3.754</v>
      </c>
      <c r="J290">
        <v>-0.23499999999999999</v>
      </c>
      <c r="K290">
        <v>-1.23</v>
      </c>
      <c r="L290">
        <v>-2.226</v>
      </c>
      <c r="M290">
        <v>-3.0339999999999998</v>
      </c>
      <c r="N290">
        <v>-3.22</v>
      </c>
      <c r="O290">
        <v>1.157</v>
      </c>
      <c r="P290">
        <v>1.1679999999999999</v>
      </c>
      <c r="Q290">
        <v>1.163</v>
      </c>
      <c r="R290">
        <v>0.9</v>
      </c>
      <c r="S290">
        <v>0.4</v>
      </c>
    </row>
    <row r="291" spans="1:19" x14ac:dyDescent="0.3">
      <c r="A291">
        <v>180</v>
      </c>
      <c r="B291">
        <v>-0.23</v>
      </c>
      <c r="C291">
        <v>-1.2290000000000001</v>
      </c>
      <c r="D291">
        <v>-2.226</v>
      </c>
      <c r="E291">
        <v>-3.0350000000000001</v>
      </c>
      <c r="F291">
        <v>-3.22</v>
      </c>
      <c r="G291">
        <v>3.7</v>
      </c>
      <c r="H291">
        <v>0</v>
      </c>
      <c r="I291">
        <v>3.754</v>
      </c>
      <c r="J291">
        <v>-0.23699999999999999</v>
      </c>
      <c r="K291">
        <v>-1.2290000000000001</v>
      </c>
      <c r="L291">
        <v>-2.226</v>
      </c>
      <c r="M291">
        <v>-3.0339999999999998</v>
      </c>
      <c r="N291">
        <v>-3.22</v>
      </c>
      <c r="O291">
        <v>1.159</v>
      </c>
      <c r="P291">
        <v>1.1719999999999999</v>
      </c>
      <c r="Q291">
        <v>1.165</v>
      </c>
      <c r="R291">
        <v>0.90300000000000002</v>
      </c>
      <c r="S291">
        <v>0.40100000000000002</v>
      </c>
    </row>
    <row r="292" spans="1:19" x14ac:dyDescent="0.3">
      <c r="A292">
        <v>240</v>
      </c>
      <c r="B292">
        <v>-0.23</v>
      </c>
      <c r="C292">
        <v>-1.2290000000000001</v>
      </c>
      <c r="D292">
        <v>-2.226</v>
      </c>
      <c r="E292">
        <v>-3.0350000000000001</v>
      </c>
      <c r="F292">
        <v>-3.22</v>
      </c>
      <c r="G292">
        <v>3.7</v>
      </c>
      <c r="H292">
        <v>0</v>
      </c>
      <c r="I292">
        <v>3.754</v>
      </c>
      <c r="J292">
        <v>-0.23799999999999999</v>
      </c>
      <c r="K292">
        <v>-1.2290000000000001</v>
      </c>
      <c r="L292">
        <v>-2.226</v>
      </c>
      <c r="M292">
        <v>-3.0329999999999999</v>
      </c>
      <c r="N292">
        <v>-3.22</v>
      </c>
      <c r="O292">
        <v>1.161</v>
      </c>
      <c r="P292">
        <v>1.1719999999999999</v>
      </c>
      <c r="Q292">
        <v>1.167</v>
      </c>
      <c r="R292">
        <v>0.90300000000000002</v>
      </c>
      <c r="S292">
        <v>0.40300000000000002</v>
      </c>
    </row>
    <row r="293" spans="1:19" x14ac:dyDescent="0.3">
      <c r="A293">
        <v>300</v>
      </c>
      <c r="B293">
        <v>-0.23</v>
      </c>
      <c r="C293">
        <v>-1.2290000000000001</v>
      </c>
      <c r="D293">
        <v>-2.226</v>
      </c>
      <c r="E293">
        <v>-3.0350000000000001</v>
      </c>
      <c r="F293">
        <v>-3.22</v>
      </c>
      <c r="G293">
        <v>3.7</v>
      </c>
      <c r="H293">
        <v>0</v>
      </c>
      <c r="I293">
        <v>3.754</v>
      </c>
      <c r="J293">
        <v>-0.23799999999999999</v>
      </c>
      <c r="K293">
        <v>-1.23</v>
      </c>
      <c r="L293">
        <v>-2.226</v>
      </c>
      <c r="M293">
        <v>-3.0329999999999999</v>
      </c>
      <c r="N293">
        <v>-3.22</v>
      </c>
      <c r="O293">
        <v>1.1619999999999999</v>
      </c>
      <c r="P293">
        <v>1.17</v>
      </c>
      <c r="Q293">
        <v>1.1659999999999999</v>
      </c>
      <c r="R293">
        <v>0.90400000000000003</v>
      </c>
      <c r="S293">
        <v>0.40400000000000003</v>
      </c>
    </row>
    <row r="294" spans="1:19" x14ac:dyDescent="0.3">
      <c r="A294">
        <v>360</v>
      </c>
      <c r="B294">
        <v>-0.23</v>
      </c>
      <c r="C294">
        <v>-1.2290000000000001</v>
      </c>
      <c r="D294">
        <v>-2.226</v>
      </c>
      <c r="E294">
        <v>-3.0350000000000001</v>
      </c>
      <c r="F294">
        <v>-3.22</v>
      </c>
      <c r="G294">
        <v>3.7</v>
      </c>
      <c r="H294">
        <v>0</v>
      </c>
      <c r="I294">
        <v>3.754</v>
      </c>
      <c r="J294">
        <v>-0.23899999999999999</v>
      </c>
      <c r="K294">
        <v>-1.2310000000000001</v>
      </c>
      <c r="L294">
        <v>-2.226</v>
      </c>
      <c r="M294">
        <v>-3.0329999999999999</v>
      </c>
      <c r="N294">
        <v>-3.22</v>
      </c>
      <c r="O294">
        <v>1.163</v>
      </c>
      <c r="P294">
        <v>1.169</v>
      </c>
      <c r="Q294">
        <v>1.167</v>
      </c>
      <c r="R294">
        <v>0.90400000000000003</v>
      </c>
      <c r="S294">
        <v>0.40500000000000003</v>
      </c>
    </row>
    <row r="295" spans="1:19" x14ac:dyDescent="0.3">
      <c r="A295">
        <v>420</v>
      </c>
      <c r="B295">
        <v>-0.23</v>
      </c>
      <c r="C295">
        <v>-1.2290000000000001</v>
      </c>
      <c r="D295">
        <v>-2.226</v>
      </c>
      <c r="E295">
        <v>-3.0350000000000001</v>
      </c>
      <c r="F295">
        <v>-3.22</v>
      </c>
      <c r="G295">
        <v>3.7</v>
      </c>
      <c r="H295">
        <v>0</v>
      </c>
      <c r="I295">
        <v>3.754</v>
      </c>
      <c r="J295">
        <v>-0.23899999999999999</v>
      </c>
      <c r="K295">
        <v>-1.232</v>
      </c>
      <c r="L295">
        <v>-2.226</v>
      </c>
      <c r="M295">
        <v>-3.0329999999999999</v>
      </c>
      <c r="N295">
        <v>-3.22</v>
      </c>
      <c r="O295">
        <v>1.163</v>
      </c>
      <c r="P295">
        <v>1.1679999999999999</v>
      </c>
      <c r="Q295">
        <v>1.167</v>
      </c>
      <c r="R295">
        <v>0.90500000000000003</v>
      </c>
      <c r="S295">
        <v>0.40600000000000003</v>
      </c>
    </row>
    <row r="296" spans="1:19" x14ac:dyDescent="0.3">
      <c r="A296">
        <v>480</v>
      </c>
      <c r="B296">
        <v>-0.23</v>
      </c>
      <c r="C296">
        <v>-1.2290000000000001</v>
      </c>
      <c r="D296">
        <v>-2.226</v>
      </c>
      <c r="E296">
        <v>-3.0350000000000001</v>
      </c>
      <c r="F296">
        <v>-3.22</v>
      </c>
      <c r="G296">
        <v>3.7</v>
      </c>
      <c r="H296">
        <v>0</v>
      </c>
      <c r="I296">
        <v>3.754</v>
      </c>
      <c r="J296">
        <v>-0.24</v>
      </c>
      <c r="K296">
        <v>-1.232</v>
      </c>
      <c r="L296">
        <v>-2.226</v>
      </c>
      <c r="M296">
        <v>-3.0329999999999999</v>
      </c>
      <c r="N296">
        <v>-3.22</v>
      </c>
      <c r="O296">
        <v>1.1639999999999999</v>
      </c>
      <c r="P296">
        <v>1.167</v>
      </c>
      <c r="Q296">
        <v>1.167</v>
      </c>
      <c r="R296">
        <v>0.90500000000000003</v>
      </c>
      <c r="S296">
        <v>0.40699999999999997</v>
      </c>
    </row>
    <row r="297" spans="1:19" x14ac:dyDescent="0.3">
      <c r="A297">
        <v>540</v>
      </c>
      <c r="B297">
        <v>-0.23</v>
      </c>
      <c r="C297">
        <v>-1.2290000000000001</v>
      </c>
      <c r="D297">
        <v>-2.226</v>
      </c>
      <c r="E297">
        <v>-3.0350000000000001</v>
      </c>
      <c r="F297">
        <v>-3.22</v>
      </c>
      <c r="G297">
        <v>3.7</v>
      </c>
      <c r="H297">
        <v>0</v>
      </c>
      <c r="I297">
        <v>3.754</v>
      </c>
      <c r="J297">
        <v>-0.24</v>
      </c>
      <c r="K297">
        <v>-1.2330000000000001</v>
      </c>
      <c r="L297">
        <v>-2.226</v>
      </c>
      <c r="M297">
        <v>-3.0329999999999999</v>
      </c>
      <c r="N297">
        <v>-3.22</v>
      </c>
      <c r="O297">
        <v>1.1639999999999999</v>
      </c>
      <c r="P297">
        <v>1.1659999999999999</v>
      </c>
      <c r="Q297">
        <v>1.1659999999999999</v>
      </c>
      <c r="R297">
        <v>0.90500000000000003</v>
      </c>
      <c r="S297">
        <v>0.40699999999999997</v>
      </c>
    </row>
    <row r="298" spans="1:19" x14ac:dyDescent="0.3">
      <c r="A298">
        <v>600</v>
      </c>
      <c r="B298">
        <v>-0.23</v>
      </c>
      <c r="C298">
        <v>-1.2290000000000001</v>
      </c>
      <c r="D298">
        <v>-2.226</v>
      </c>
      <c r="E298">
        <v>-3.0350000000000001</v>
      </c>
      <c r="F298">
        <v>-3.22</v>
      </c>
      <c r="G298">
        <v>3.7</v>
      </c>
      <c r="H298">
        <v>0</v>
      </c>
      <c r="I298">
        <v>3.754</v>
      </c>
      <c r="J298">
        <v>-0.24</v>
      </c>
      <c r="K298">
        <v>-1.234</v>
      </c>
      <c r="L298">
        <v>-2.226</v>
      </c>
      <c r="M298">
        <v>-3.0329999999999999</v>
      </c>
      <c r="N298">
        <v>-3.22</v>
      </c>
      <c r="O298">
        <v>1.165</v>
      </c>
      <c r="P298">
        <v>1.1659999999999999</v>
      </c>
      <c r="Q298">
        <v>1.1659999999999999</v>
      </c>
      <c r="R298">
        <v>0.90600000000000003</v>
      </c>
      <c r="S298">
        <v>0.40699999999999997</v>
      </c>
    </row>
    <row r="300" spans="1:19" x14ac:dyDescent="0.3">
      <c r="A300" t="s">
        <v>0</v>
      </c>
      <c r="B300" t="s">
        <v>24</v>
      </c>
    </row>
    <row r="301" spans="1:19" x14ac:dyDescent="0.3">
      <c r="A301">
        <v>0</v>
      </c>
      <c r="B301">
        <v>-0.23</v>
      </c>
      <c r="C301">
        <v>-1.2290000000000001</v>
      </c>
      <c r="D301">
        <v>-2.226</v>
      </c>
      <c r="E301">
        <v>-3.0350000000000001</v>
      </c>
      <c r="F301">
        <v>-3.22</v>
      </c>
      <c r="G301">
        <v>3.7</v>
      </c>
      <c r="H301">
        <v>0</v>
      </c>
      <c r="I301">
        <v>3.5459999999999998</v>
      </c>
      <c r="J301">
        <v>-0.23</v>
      </c>
      <c r="K301">
        <v>-1.2290000000000001</v>
      </c>
      <c r="L301">
        <v>-2.226</v>
      </c>
      <c r="M301">
        <v>-3.0350000000000001</v>
      </c>
      <c r="N301">
        <v>-3.22</v>
      </c>
      <c r="O301">
        <v>1.147</v>
      </c>
      <c r="P301">
        <v>1.147</v>
      </c>
      <c r="Q301">
        <v>1.141</v>
      </c>
      <c r="R301">
        <v>0.88900000000000001</v>
      </c>
      <c r="S301">
        <v>0.39700000000000002</v>
      </c>
    </row>
    <row r="302" spans="1:19" x14ac:dyDescent="0.3">
      <c r="A302">
        <v>60</v>
      </c>
      <c r="B302">
        <v>-0.23</v>
      </c>
      <c r="C302">
        <v>-1.2290000000000001</v>
      </c>
      <c r="D302">
        <v>-2.226</v>
      </c>
      <c r="E302">
        <v>-3.0350000000000001</v>
      </c>
      <c r="F302">
        <v>-3.22</v>
      </c>
      <c r="G302">
        <v>3.7</v>
      </c>
      <c r="H302">
        <v>0</v>
      </c>
      <c r="I302">
        <v>3.5459999999999998</v>
      </c>
      <c r="J302">
        <v>-0.23300000000000001</v>
      </c>
      <c r="K302">
        <v>-1.2290000000000001</v>
      </c>
      <c r="L302">
        <v>-2.226</v>
      </c>
      <c r="M302">
        <v>-3.0350000000000001</v>
      </c>
      <c r="N302">
        <v>-3.2170000000000001</v>
      </c>
      <c r="O302">
        <v>1.153</v>
      </c>
      <c r="P302">
        <v>1.1639999999999999</v>
      </c>
      <c r="Q302">
        <v>1.1559999999999999</v>
      </c>
      <c r="R302">
        <v>0.89700000000000002</v>
      </c>
      <c r="S302">
        <v>0.39100000000000001</v>
      </c>
    </row>
    <row r="303" spans="1:19" x14ac:dyDescent="0.3">
      <c r="A303">
        <v>120</v>
      </c>
      <c r="B303">
        <v>-0.23</v>
      </c>
      <c r="C303">
        <v>-1.2290000000000001</v>
      </c>
      <c r="D303">
        <v>-2.226</v>
      </c>
      <c r="E303">
        <v>-3.0350000000000001</v>
      </c>
      <c r="F303">
        <v>-3.22</v>
      </c>
      <c r="G303">
        <v>3.7</v>
      </c>
      <c r="H303">
        <v>0</v>
      </c>
      <c r="I303">
        <v>3.5459999999999998</v>
      </c>
      <c r="J303">
        <v>-0.23499999999999999</v>
      </c>
      <c r="K303">
        <v>-1.23</v>
      </c>
      <c r="L303">
        <v>-2.226</v>
      </c>
      <c r="M303">
        <v>-3.0339999999999998</v>
      </c>
      <c r="N303">
        <v>-3.214</v>
      </c>
      <c r="O303">
        <v>1.157</v>
      </c>
      <c r="P303">
        <v>1.169</v>
      </c>
      <c r="Q303">
        <v>1.163</v>
      </c>
      <c r="R303">
        <v>0.89900000000000002</v>
      </c>
      <c r="S303">
        <v>0.38500000000000001</v>
      </c>
    </row>
    <row r="304" spans="1:19" x14ac:dyDescent="0.3">
      <c r="A304">
        <v>180</v>
      </c>
      <c r="B304">
        <v>-0.23</v>
      </c>
      <c r="C304">
        <v>-1.2290000000000001</v>
      </c>
      <c r="D304">
        <v>-2.226</v>
      </c>
      <c r="E304">
        <v>-3.0350000000000001</v>
      </c>
      <c r="F304">
        <v>-3.22</v>
      </c>
      <c r="G304">
        <v>3.7</v>
      </c>
      <c r="H304">
        <v>0</v>
      </c>
      <c r="I304">
        <v>3.5459999999999998</v>
      </c>
      <c r="J304">
        <v>-0.23699999999999999</v>
      </c>
      <c r="K304">
        <v>-1.2290000000000001</v>
      </c>
      <c r="L304">
        <v>-2.226</v>
      </c>
      <c r="M304">
        <v>-3.0329999999999999</v>
      </c>
      <c r="N304">
        <v>-3.2109999999999999</v>
      </c>
      <c r="O304">
        <v>1.159</v>
      </c>
      <c r="P304">
        <v>1.1719999999999999</v>
      </c>
      <c r="Q304">
        <v>1.165</v>
      </c>
      <c r="R304">
        <v>0.90200000000000002</v>
      </c>
      <c r="S304">
        <v>0.38100000000000001</v>
      </c>
    </row>
    <row r="305" spans="1:19" x14ac:dyDescent="0.3">
      <c r="A305">
        <v>240</v>
      </c>
      <c r="B305">
        <v>-0.23</v>
      </c>
      <c r="C305">
        <v>-1.2290000000000001</v>
      </c>
      <c r="D305">
        <v>-2.226</v>
      </c>
      <c r="E305">
        <v>-3.0350000000000001</v>
      </c>
      <c r="F305">
        <v>-3.22</v>
      </c>
      <c r="G305">
        <v>3.7</v>
      </c>
      <c r="H305">
        <v>0</v>
      </c>
      <c r="I305">
        <v>3.5459999999999998</v>
      </c>
      <c r="J305">
        <v>-0.23799999999999999</v>
      </c>
      <c r="K305">
        <v>-1.2290000000000001</v>
      </c>
      <c r="L305">
        <v>-2.226</v>
      </c>
      <c r="M305">
        <v>-3.0339999999999998</v>
      </c>
      <c r="N305">
        <v>-3.2080000000000002</v>
      </c>
      <c r="O305">
        <v>1.161</v>
      </c>
      <c r="P305">
        <v>1.1719999999999999</v>
      </c>
      <c r="Q305">
        <v>1.167</v>
      </c>
      <c r="R305">
        <v>0.90500000000000003</v>
      </c>
      <c r="S305">
        <v>0.377</v>
      </c>
    </row>
    <row r="306" spans="1:19" x14ac:dyDescent="0.3">
      <c r="A306">
        <v>300</v>
      </c>
      <c r="B306">
        <v>-0.23</v>
      </c>
      <c r="C306">
        <v>-1.2290000000000001</v>
      </c>
      <c r="D306">
        <v>-2.226</v>
      </c>
      <c r="E306">
        <v>-3.0350000000000001</v>
      </c>
      <c r="F306">
        <v>-3.22</v>
      </c>
      <c r="G306">
        <v>3.7</v>
      </c>
      <c r="H306">
        <v>0</v>
      </c>
      <c r="I306">
        <v>3.5459999999999998</v>
      </c>
      <c r="J306">
        <v>-0.23799999999999999</v>
      </c>
      <c r="K306">
        <v>-1.23</v>
      </c>
      <c r="L306">
        <v>-2.226</v>
      </c>
      <c r="M306">
        <v>-3.0339999999999998</v>
      </c>
      <c r="N306">
        <v>-3.2050000000000001</v>
      </c>
      <c r="O306">
        <v>1.1619999999999999</v>
      </c>
      <c r="P306">
        <v>1.17</v>
      </c>
      <c r="Q306">
        <v>1.165</v>
      </c>
      <c r="R306">
        <v>0.90700000000000003</v>
      </c>
      <c r="S306">
        <v>0.373</v>
      </c>
    </row>
    <row r="307" spans="1:19" x14ac:dyDescent="0.3">
      <c r="A307">
        <v>360</v>
      </c>
      <c r="B307">
        <v>-0.23</v>
      </c>
      <c r="C307">
        <v>-1.2290000000000001</v>
      </c>
      <c r="D307">
        <v>-2.226</v>
      </c>
      <c r="E307">
        <v>-3.0350000000000001</v>
      </c>
      <c r="F307">
        <v>-3.22</v>
      </c>
      <c r="G307">
        <v>3.7</v>
      </c>
      <c r="H307">
        <v>0</v>
      </c>
      <c r="I307">
        <v>3.5459999999999998</v>
      </c>
      <c r="J307">
        <v>-0.23899999999999999</v>
      </c>
      <c r="K307">
        <v>-1.2310000000000001</v>
      </c>
      <c r="L307">
        <v>-2.226</v>
      </c>
      <c r="M307">
        <v>-3.0329999999999999</v>
      </c>
      <c r="N307">
        <v>-3.202</v>
      </c>
      <c r="O307">
        <v>1.163</v>
      </c>
      <c r="P307">
        <v>1.169</v>
      </c>
      <c r="Q307">
        <v>1.167</v>
      </c>
      <c r="R307">
        <v>0.90500000000000003</v>
      </c>
      <c r="S307">
        <v>0.371</v>
      </c>
    </row>
    <row r="308" spans="1:19" x14ac:dyDescent="0.3">
      <c r="A308">
        <v>420</v>
      </c>
      <c r="B308">
        <v>-0.23</v>
      </c>
      <c r="C308">
        <v>-1.2290000000000001</v>
      </c>
      <c r="D308">
        <v>-2.226</v>
      </c>
      <c r="E308">
        <v>-3.0350000000000001</v>
      </c>
      <c r="F308">
        <v>-3.22</v>
      </c>
      <c r="G308">
        <v>3.7</v>
      </c>
      <c r="H308">
        <v>0</v>
      </c>
      <c r="I308">
        <v>3.5459999999999998</v>
      </c>
      <c r="J308">
        <v>-0.23899999999999999</v>
      </c>
      <c r="K308">
        <v>-1.232</v>
      </c>
      <c r="L308">
        <v>-2.226</v>
      </c>
      <c r="M308">
        <v>-3.032</v>
      </c>
      <c r="N308">
        <v>-3.1989999999999998</v>
      </c>
      <c r="O308">
        <v>1.163</v>
      </c>
      <c r="P308">
        <v>1.1679999999999999</v>
      </c>
      <c r="Q308">
        <v>1.167</v>
      </c>
      <c r="R308">
        <v>0.90200000000000002</v>
      </c>
      <c r="S308">
        <v>0.36899999999999999</v>
      </c>
    </row>
    <row r="309" spans="1:19" x14ac:dyDescent="0.3">
      <c r="A309">
        <v>480</v>
      </c>
      <c r="B309">
        <v>-0.23</v>
      </c>
      <c r="C309">
        <v>-1.2290000000000001</v>
      </c>
      <c r="D309">
        <v>-2.226</v>
      </c>
      <c r="E309">
        <v>-3.0350000000000001</v>
      </c>
      <c r="F309">
        <v>-3.22</v>
      </c>
      <c r="G309">
        <v>3.7</v>
      </c>
      <c r="H309">
        <v>0</v>
      </c>
      <c r="I309">
        <v>3.5459999999999998</v>
      </c>
      <c r="J309">
        <v>-0.24</v>
      </c>
      <c r="K309">
        <v>-1.232</v>
      </c>
      <c r="L309">
        <v>-2.226</v>
      </c>
      <c r="M309">
        <v>-3.0310000000000001</v>
      </c>
      <c r="N309">
        <v>-3.1960000000000002</v>
      </c>
      <c r="O309">
        <v>1.1639999999999999</v>
      </c>
      <c r="P309">
        <v>1.167</v>
      </c>
      <c r="Q309">
        <v>1.167</v>
      </c>
      <c r="R309">
        <v>0.89900000000000002</v>
      </c>
      <c r="S309">
        <v>0.36799999999999999</v>
      </c>
    </row>
    <row r="310" spans="1:19" x14ac:dyDescent="0.3">
      <c r="A310">
        <v>540</v>
      </c>
      <c r="B310">
        <v>-0.23</v>
      </c>
      <c r="C310">
        <v>-1.2290000000000001</v>
      </c>
      <c r="D310">
        <v>-2.226</v>
      </c>
      <c r="E310">
        <v>-3.0350000000000001</v>
      </c>
      <c r="F310">
        <v>-3.22</v>
      </c>
      <c r="G310">
        <v>3.7</v>
      </c>
      <c r="H310">
        <v>0</v>
      </c>
      <c r="I310">
        <v>3.5459999999999998</v>
      </c>
      <c r="J310">
        <v>-0.24</v>
      </c>
      <c r="K310">
        <v>-1.2330000000000001</v>
      </c>
      <c r="L310">
        <v>-2.226</v>
      </c>
      <c r="M310">
        <v>-3.0289999999999999</v>
      </c>
      <c r="N310">
        <v>-3.1930000000000001</v>
      </c>
      <c r="O310">
        <v>1.1639999999999999</v>
      </c>
      <c r="P310">
        <v>1.1659999999999999</v>
      </c>
      <c r="Q310">
        <v>1.1659999999999999</v>
      </c>
      <c r="R310">
        <v>0.89600000000000002</v>
      </c>
      <c r="S310">
        <v>0.36499999999999999</v>
      </c>
    </row>
    <row r="311" spans="1:19" x14ac:dyDescent="0.3">
      <c r="A311">
        <v>600</v>
      </c>
      <c r="B311">
        <v>-0.23</v>
      </c>
      <c r="C311">
        <v>-1.2290000000000001</v>
      </c>
      <c r="D311">
        <v>-2.226</v>
      </c>
      <c r="E311">
        <v>-3.0350000000000001</v>
      </c>
      <c r="F311">
        <v>-3.22</v>
      </c>
      <c r="G311">
        <v>3.7</v>
      </c>
      <c r="H311">
        <v>0</v>
      </c>
      <c r="I311">
        <v>3.5459999999999998</v>
      </c>
      <c r="J311">
        <v>-0.24</v>
      </c>
      <c r="K311">
        <v>-1.234</v>
      </c>
      <c r="L311">
        <v>-2.226</v>
      </c>
      <c r="M311">
        <v>-3.028</v>
      </c>
      <c r="N311">
        <v>-3.19</v>
      </c>
      <c r="O311">
        <v>1.165</v>
      </c>
      <c r="P311">
        <v>1.1659999999999999</v>
      </c>
      <c r="Q311">
        <v>1.165</v>
      </c>
      <c r="R311">
        <v>0.89300000000000002</v>
      </c>
      <c r="S311">
        <v>0.36399999999999999</v>
      </c>
    </row>
    <row r="313" spans="1:19" x14ac:dyDescent="0.3">
      <c r="A313" t="s">
        <v>0</v>
      </c>
      <c r="B313" t="s">
        <v>25</v>
      </c>
    </row>
    <row r="314" spans="1:19" x14ac:dyDescent="0.3">
      <c r="A314">
        <v>0</v>
      </c>
      <c r="B314">
        <v>-0.23</v>
      </c>
      <c r="C314">
        <v>-1.2290000000000001</v>
      </c>
      <c r="D314">
        <v>-2.226</v>
      </c>
      <c r="E314">
        <v>-3.0289999999999999</v>
      </c>
      <c r="F314">
        <v>-3.21</v>
      </c>
      <c r="G314">
        <v>3.7</v>
      </c>
      <c r="H314">
        <v>0</v>
      </c>
      <c r="I314">
        <v>3.754</v>
      </c>
      <c r="J314">
        <v>-0.23</v>
      </c>
      <c r="K314">
        <v>-1.2290000000000001</v>
      </c>
      <c r="L314">
        <v>-2.226</v>
      </c>
      <c r="M314">
        <v>-3.0289999999999999</v>
      </c>
      <c r="N314">
        <v>-3.21</v>
      </c>
      <c r="O314">
        <v>1.147</v>
      </c>
      <c r="P314">
        <v>1.147</v>
      </c>
      <c r="Q314">
        <v>1.141</v>
      </c>
      <c r="R314">
        <v>0.88300000000000001</v>
      </c>
      <c r="S314">
        <v>0.39400000000000002</v>
      </c>
    </row>
    <row r="315" spans="1:19" x14ac:dyDescent="0.3">
      <c r="A315">
        <v>60</v>
      </c>
      <c r="B315">
        <v>-0.23</v>
      </c>
      <c r="C315">
        <v>-1.2290000000000001</v>
      </c>
      <c r="D315">
        <v>-2.226</v>
      </c>
      <c r="E315">
        <v>-3.0289999999999999</v>
      </c>
      <c r="F315">
        <v>-3.21</v>
      </c>
      <c r="G315">
        <v>3.7</v>
      </c>
      <c r="H315">
        <v>0</v>
      </c>
      <c r="I315">
        <v>3.754</v>
      </c>
      <c r="J315">
        <v>-0.23300000000000001</v>
      </c>
      <c r="K315">
        <v>-1.2290000000000001</v>
      </c>
      <c r="L315">
        <v>-2.226</v>
      </c>
      <c r="M315">
        <v>-3.0289999999999999</v>
      </c>
      <c r="N315">
        <v>-3.21</v>
      </c>
      <c r="O315">
        <v>1.153</v>
      </c>
      <c r="P315">
        <v>1.1639999999999999</v>
      </c>
      <c r="Q315">
        <v>1.157</v>
      </c>
      <c r="R315">
        <v>0.88900000000000001</v>
      </c>
      <c r="S315">
        <v>0.39600000000000002</v>
      </c>
    </row>
    <row r="316" spans="1:19" x14ac:dyDescent="0.3">
      <c r="A316">
        <v>120</v>
      </c>
      <c r="B316">
        <v>-0.23</v>
      </c>
      <c r="C316">
        <v>-1.2290000000000001</v>
      </c>
      <c r="D316">
        <v>-2.226</v>
      </c>
      <c r="E316">
        <v>-3.0289999999999999</v>
      </c>
      <c r="F316">
        <v>-3.21</v>
      </c>
      <c r="G316">
        <v>3.7</v>
      </c>
      <c r="H316">
        <v>0</v>
      </c>
      <c r="I316">
        <v>3.754</v>
      </c>
      <c r="J316">
        <v>-0.23499999999999999</v>
      </c>
      <c r="K316">
        <v>-1.23</v>
      </c>
      <c r="L316">
        <v>-2.226</v>
      </c>
      <c r="M316">
        <v>-3.028</v>
      </c>
      <c r="N316">
        <v>-3.21</v>
      </c>
      <c r="O316">
        <v>1.157</v>
      </c>
      <c r="P316">
        <v>1.1679999999999999</v>
      </c>
      <c r="Q316">
        <v>1.163</v>
      </c>
      <c r="R316">
        <v>0.89300000000000002</v>
      </c>
      <c r="S316">
        <v>0.39700000000000002</v>
      </c>
    </row>
    <row r="317" spans="1:19" x14ac:dyDescent="0.3">
      <c r="A317">
        <v>180</v>
      </c>
      <c r="B317">
        <v>-0.23</v>
      </c>
      <c r="C317">
        <v>-1.2290000000000001</v>
      </c>
      <c r="D317">
        <v>-2.226</v>
      </c>
      <c r="E317">
        <v>-3.0289999999999999</v>
      </c>
      <c r="F317">
        <v>-3.21</v>
      </c>
      <c r="G317">
        <v>3.7</v>
      </c>
      <c r="H317">
        <v>0</v>
      </c>
      <c r="I317">
        <v>3.754</v>
      </c>
      <c r="J317">
        <v>-0.23699999999999999</v>
      </c>
      <c r="K317">
        <v>-1.2290000000000001</v>
      </c>
      <c r="L317">
        <v>-2.226</v>
      </c>
      <c r="M317">
        <v>-3.028</v>
      </c>
      <c r="N317">
        <v>-3.21</v>
      </c>
      <c r="O317">
        <v>1.159</v>
      </c>
      <c r="P317">
        <v>1.1719999999999999</v>
      </c>
      <c r="Q317">
        <v>1.165</v>
      </c>
      <c r="R317">
        <v>0.89600000000000002</v>
      </c>
      <c r="S317">
        <v>0.39800000000000002</v>
      </c>
    </row>
    <row r="318" spans="1:19" x14ac:dyDescent="0.3">
      <c r="A318">
        <v>240</v>
      </c>
      <c r="B318">
        <v>-0.23</v>
      </c>
      <c r="C318">
        <v>-1.2290000000000001</v>
      </c>
      <c r="D318">
        <v>-2.226</v>
      </c>
      <c r="E318">
        <v>-3.0289999999999999</v>
      </c>
      <c r="F318">
        <v>-3.21</v>
      </c>
      <c r="G318">
        <v>3.7</v>
      </c>
      <c r="H318">
        <v>0</v>
      </c>
      <c r="I318">
        <v>3.754</v>
      </c>
      <c r="J318">
        <v>-0.23799999999999999</v>
      </c>
      <c r="K318">
        <v>-1.2290000000000001</v>
      </c>
      <c r="L318">
        <v>-2.226</v>
      </c>
      <c r="M318">
        <v>-3.028</v>
      </c>
      <c r="N318">
        <v>-3.21</v>
      </c>
      <c r="O318">
        <v>1.161</v>
      </c>
      <c r="P318">
        <v>1.1719999999999999</v>
      </c>
      <c r="Q318">
        <v>1.1659999999999999</v>
      </c>
      <c r="R318">
        <v>0.89700000000000002</v>
      </c>
      <c r="S318">
        <v>0.4</v>
      </c>
    </row>
    <row r="319" spans="1:19" x14ac:dyDescent="0.3">
      <c r="A319">
        <v>300</v>
      </c>
      <c r="B319">
        <v>-0.23</v>
      </c>
      <c r="C319">
        <v>-1.2290000000000001</v>
      </c>
      <c r="D319">
        <v>-2.226</v>
      </c>
      <c r="E319">
        <v>-3.0289999999999999</v>
      </c>
      <c r="F319">
        <v>-3.21</v>
      </c>
      <c r="G319">
        <v>3.7</v>
      </c>
      <c r="H319">
        <v>0</v>
      </c>
      <c r="I319">
        <v>3.754</v>
      </c>
      <c r="J319">
        <v>-0.23799999999999999</v>
      </c>
      <c r="K319">
        <v>-1.23</v>
      </c>
      <c r="L319">
        <v>-2.226</v>
      </c>
      <c r="M319">
        <v>-3.028</v>
      </c>
      <c r="N319">
        <v>-3.21</v>
      </c>
      <c r="O319">
        <v>1.1619999999999999</v>
      </c>
      <c r="P319">
        <v>1.17</v>
      </c>
      <c r="Q319">
        <v>1.1659999999999999</v>
      </c>
      <c r="R319">
        <v>0.89800000000000002</v>
      </c>
      <c r="S319">
        <v>0.40100000000000002</v>
      </c>
    </row>
    <row r="320" spans="1:19" x14ac:dyDescent="0.3">
      <c r="A320">
        <v>360</v>
      </c>
      <c r="B320">
        <v>-0.23</v>
      </c>
      <c r="C320">
        <v>-1.2290000000000001</v>
      </c>
      <c r="D320">
        <v>-2.226</v>
      </c>
      <c r="E320">
        <v>-3.0289999999999999</v>
      </c>
      <c r="F320">
        <v>-3.21</v>
      </c>
      <c r="G320">
        <v>3.7</v>
      </c>
      <c r="H320">
        <v>0</v>
      </c>
      <c r="I320">
        <v>3.754</v>
      </c>
      <c r="J320">
        <v>-0.23899999999999999</v>
      </c>
      <c r="K320">
        <v>-1.2310000000000001</v>
      </c>
      <c r="L320">
        <v>-2.226</v>
      </c>
      <c r="M320">
        <v>-3.0270000000000001</v>
      </c>
      <c r="N320">
        <v>-3.21</v>
      </c>
      <c r="O320">
        <v>1.163</v>
      </c>
      <c r="P320">
        <v>1.169</v>
      </c>
      <c r="Q320">
        <v>1.1659999999999999</v>
      </c>
      <c r="R320">
        <v>0.89800000000000002</v>
      </c>
      <c r="S320">
        <v>0.40200000000000002</v>
      </c>
    </row>
    <row r="321" spans="1:19" x14ac:dyDescent="0.3">
      <c r="A321">
        <v>420</v>
      </c>
      <c r="B321">
        <v>-0.23</v>
      </c>
      <c r="C321">
        <v>-1.2290000000000001</v>
      </c>
      <c r="D321">
        <v>-2.226</v>
      </c>
      <c r="E321">
        <v>-3.0289999999999999</v>
      </c>
      <c r="F321">
        <v>-3.21</v>
      </c>
      <c r="G321">
        <v>3.7</v>
      </c>
      <c r="H321">
        <v>0</v>
      </c>
      <c r="I321">
        <v>3.754</v>
      </c>
      <c r="J321">
        <v>-0.23899999999999999</v>
      </c>
      <c r="K321">
        <v>-1.232</v>
      </c>
      <c r="L321">
        <v>-2.226</v>
      </c>
      <c r="M321">
        <v>-3.0270000000000001</v>
      </c>
      <c r="N321">
        <v>-3.21</v>
      </c>
      <c r="O321">
        <v>1.163</v>
      </c>
      <c r="P321">
        <v>1.1679999999999999</v>
      </c>
      <c r="Q321">
        <v>1.167</v>
      </c>
      <c r="R321">
        <v>0.89900000000000002</v>
      </c>
      <c r="S321">
        <v>0.40300000000000002</v>
      </c>
    </row>
    <row r="322" spans="1:19" x14ac:dyDescent="0.3">
      <c r="A322">
        <v>480</v>
      </c>
      <c r="B322">
        <v>-0.23</v>
      </c>
      <c r="C322">
        <v>-1.2290000000000001</v>
      </c>
      <c r="D322">
        <v>-2.226</v>
      </c>
      <c r="E322">
        <v>-3.0289999999999999</v>
      </c>
      <c r="F322">
        <v>-3.21</v>
      </c>
      <c r="G322">
        <v>3.7</v>
      </c>
      <c r="H322">
        <v>0</v>
      </c>
      <c r="I322">
        <v>3.754</v>
      </c>
      <c r="J322">
        <v>-0.24</v>
      </c>
      <c r="K322">
        <v>-1.232</v>
      </c>
      <c r="L322">
        <v>-2.226</v>
      </c>
      <c r="M322">
        <v>-3.0270000000000001</v>
      </c>
      <c r="N322">
        <v>-3.21</v>
      </c>
      <c r="O322">
        <v>1.1639999999999999</v>
      </c>
      <c r="P322">
        <v>1.167</v>
      </c>
      <c r="Q322">
        <v>1.1659999999999999</v>
      </c>
      <c r="R322">
        <v>0.89900000000000002</v>
      </c>
      <c r="S322">
        <v>0.40300000000000002</v>
      </c>
    </row>
    <row r="323" spans="1:19" x14ac:dyDescent="0.3">
      <c r="A323">
        <v>540</v>
      </c>
      <c r="B323">
        <v>-0.23</v>
      </c>
      <c r="C323">
        <v>-1.2290000000000001</v>
      </c>
      <c r="D323">
        <v>-2.226</v>
      </c>
      <c r="E323">
        <v>-3.0289999999999999</v>
      </c>
      <c r="F323">
        <v>-3.21</v>
      </c>
      <c r="G323">
        <v>3.7</v>
      </c>
      <c r="H323">
        <v>0</v>
      </c>
      <c r="I323">
        <v>3.754</v>
      </c>
      <c r="J323">
        <v>-0.24</v>
      </c>
      <c r="K323">
        <v>-1.2330000000000001</v>
      </c>
      <c r="L323">
        <v>-2.226</v>
      </c>
      <c r="M323">
        <v>-3.0270000000000001</v>
      </c>
      <c r="N323">
        <v>-3.21</v>
      </c>
      <c r="O323">
        <v>1.1639999999999999</v>
      </c>
      <c r="P323">
        <v>1.1659999999999999</v>
      </c>
      <c r="Q323">
        <v>1.1659999999999999</v>
      </c>
      <c r="R323">
        <v>0.89900000000000002</v>
      </c>
      <c r="S323">
        <v>0.40300000000000002</v>
      </c>
    </row>
    <row r="324" spans="1:19" x14ac:dyDescent="0.3">
      <c r="A324">
        <v>600</v>
      </c>
      <c r="B324">
        <v>-0.23</v>
      </c>
      <c r="C324">
        <v>-1.2290000000000001</v>
      </c>
      <c r="D324">
        <v>-2.226</v>
      </c>
      <c r="E324">
        <v>-3.0289999999999999</v>
      </c>
      <c r="F324">
        <v>-3.21</v>
      </c>
      <c r="G324">
        <v>3.7</v>
      </c>
      <c r="H324">
        <v>0</v>
      </c>
      <c r="I324">
        <v>3.754</v>
      </c>
      <c r="J324">
        <v>-0.24</v>
      </c>
      <c r="K324">
        <v>-1.234</v>
      </c>
      <c r="L324">
        <v>-2.226</v>
      </c>
      <c r="M324">
        <v>-3.0270000000000001</v>
      </c>
      <c r="N324">
        <v>-3.21</v>
      </c>
      <c r="O324">
        <v>1.165</v>
      </c>
      <c r="P324">
        <v>1.1659999999999999</v>
      </c>
      <c r="Q324">
        <v>1.165</v>
      </c>
      <c r="R324">
        <v>0.89900000000000002</v>
      </c>
      <c r="S324">
        <v>0.40300000000000002</v>
      </c>
    </row>
    <row r="326" spans="1:19" x14ac:dyDescent="0.3">
      <c r="A326" t="s">
        <v>0</v>
      </c>
      <c r="B326" t="s">
        <v>26</v>
      </c>
    </row>
    <row r="327" spans="1:19" x14ac:dyDescent="0.3">
      <c r="A327">
        <v>0</v>
      </c>
      <c r="B327">
        <v>-0.23</v>
      </c>
      <c r="C327">
        <v>-1.2290000000000001</v>
      </c>
      <c r="D327">
        <v>-2.226</v>
      </c>
      <c r="E327">
        <v>-3.0289999999999999</v>
      </c>
      <c r="F327">
        <v>-3.21</v>
      </c>
      <c r="G327">
        <v>3.7</v>
      </c>
      <c r="H327">
        <v>0</v>
      </c>
      <c r="I327">
        <v>3.5449999999999999</v>
      </c>
      <c r="J327">
        <v>-0.23</v>
      </c>
      <c r="K327">
        <v>-1.2290000000000001</v>
      </c>
      <c r="L327">
        <v>-2.226</v>
      </c>
      <c r="M327">
        <v>-3.0289999999999999</v>
      </c>
      <c r="N327">
        <v>-3.21</v>
      </c>
      <c r="O327">
        <v>1.147</v>
      </c>
      <c r="P327">
        <v>1.147</v>
      </c>
      <c r="Q327">
        <v>1.141</v>
      </c>
      <c r="R327">
        <v>0.88300000000000001</v>
      </c>
      <c r="S327">
        <v>0.39400000000000002</v>
      </c>
    </row>
    <row r="328" spans="1:19" x14ac:dyDescent="0.3">
      <c r="A328">
        <v>60</v>
      </c>
      <c r="B328">
        <v>-0.23</v>
      </c>
      <c r="C328">
        <v>-1.2290000000000001</v>
      </c>
      <c r="D328">
        <v>-2.226</v>
      </c>
      <c r="E328">
        <v>-3.0289999999999999</v>
      </c>
      <c r="F328">
        <v>-3.21</v>
      </c>
      <c r="G328">
        <v>3.7</v>
      </c>
      <c r="H328">
        <v>0</v>
      </c>
      <c r="I328">
        <v>3.5449999999999999</v>
      </c>
      <c r="J328">
        <v>-0.23300000000000001</v>
      </c>
      <c r="K328">
        <v>-1.2290000000000001</v>
      </c>
      <c r="L328">
        <v>-2.226</v>
      </c>
      <c r="M328">
        <v>-3.0289999999999999</v>
      </c>
      <c r="N328">
        <v>-3.2069999999999999</v>
      </c>
      <c r="O328">
        <v>1.153</v>
      </c>
      <c r="P328">
        <v>1.163</v>
      </c>
      <c r="Q328">
        <v>1.157</v>
      </c>
      <c r="R328">
        <v>0.89</v>
      </c>
      <c r="S328">
        <v>0.38900000000000001</v>
      </c>
    </row>
    <row r="329" spans="1:19" x14ac:dyDescent="0.3">
      <c r="A329">
        <v>120</v>
      </c>
      <c r="B329">
        <v>-0.23</v>
      </c>
      <c r="C329">
        <v>-1.2290000000000001</v>
      </c>
      <c r="D329">
        <v>-2.226</v>
      </c>
      <c r="E329">
        <v>-3.0289999999999999</v>
      </c>
      <c r="F329">
        <v>-3.21</v>
      </c>
      <c r="G329">
        <v>3.7</v>
      </c>
      <c r="H329">
        <v>0</v>
      </c>
      <c r="I329">
        <v>3.5449999999999999</v>
      </c>
      <c r="J329">
        <v>-0.23499999999999999</v>
      </c>
      <c r="K329">
        <v>-1.23</v>
      </c>
      <c r="L329">
        <v>-2.226</v>
      </c>
      <c r="M329">
        <v>-3.028</v>
      </c>
      <c r="N329">
        <v>-3.2040000000000002</v>
      </c>
      <c r="O329">
        <v>1.157</v>
      </c>
      <c r="P329">
        <v>1.1679999999999999</v>
      </c>
      <c r="Q329">
        <v>1.163</v>
      </c>
      <c r="R329">
        <v>0.89300000000000002</v>
      </c>
      <c r="S329">
        <v>0.38200000000000001</v>
      </c>
    </row>
    <row r="330" spans="1:19" x14ac:dyDescent="0.3">
      <c r="A330">
        <v>180</v>
      </c>
      <c r="B330">
        <v>-0.23</v>
      </c>
      <c r="C330">
        <v>-1.2290000000000001</v>
      </c>
      <c r="D330">
        <v>-2.226</v>
      </c>
      <c r="E330">
        <v>-3.0289999999999999</v>
      </c>
      <c r="F330">
        <v>-3.21</v>
      </c>
      <c r="G330">
        <v>3.7</v>
      </c>
      <c r="H330">
        <v>0</v>
      </c>
      <c r="I330">
        <v>3.5449999999999999</v>
      </c>
      <c r="J330">
        <v>-0.23699999999999999</v>
      </c>
      <c r="K330">
        <v>-1.2290000000000001</v>
      </c>
      <c r="L330">
        <v>-2.226</v>
      </c>
      <c r="M330">
        <v>-3.028</v>
      </c>
      <c r="N330">
        <v>-3.2010000000000001</v>
      </c>
      <c r="O330">
        <v>1.159</v>
      </c>
      <c r="P330">
        <v>1.1719999999999999</v>
      </c>
      <c r="Q330">
        <v>1.165</v>
      </c>
      <c r="R330">
        <v>0.89500000000000002</v>
      </c>
      <c r="S330">
        <v>0.378</v>
      </c>
    </row>
    <row r="331" spans="1:19" x14ac:dyDescent="0.3">
      <c r="A331">
        <v>240</v>
      </c>
      <c r="B331">
        <v>-0.23</v>
      </c>
      <c r="C331">
        <v>-1.2290000000000001</v>
      </c>
      <c r="D331">
        <v>-2.226</v>
      </c>
      <c r="E331">
        <v>-3.0289999999999999</v>
      </c>
      <c r="F331">
        <v>-3.21</v>
      </c>
      <c r="G331">
        <v>3.7</v>
      </c>
      <c r="H331">
        <v>0</v>
      </c>
      <c r="I331">
        <v>3.5449999999999999</v>
      </c>
      <c r="J331">
        <v>-0.23799999999999999</v>
      </c>
      <c r="K331">
        <v>-1.2290000000000001</v>
      </c>
      <c r="L331">
        <v>-2.226</v>
      </c>
      <c r="M331">
        <v>-3.028</v>
      </c>
      <c r="N331">
        <v>-3.198</v>
      </c>
      <c r="O331">
        <v>1.161</v>
      </c>
      <c r="P331">
        <v>1.1719999999999999</v>
      </c>
      <c r="Q331">
        <v>1.1659999999999999</v>
      </c>
      <c r="R331">
        <v>0.89800000000000002</v>
      </c>
      <c r="S331">
        <v>0.374</v>
      </c>
    </row>
    <row r="332" spans="1:19" x14ac:dyDescent="0.3">
      <c r="A332">
        <v>300</v>
      </c>
      <c r="B332">
        <v>-0.23</v>
      </c>
      <c r="C332">
        <v>-1.2290000000000001</v>
      </c>
      <c r="D332">
        <v>-2.226</v>
      </c>
      <c r="E332">
        <v>-3.0289999999999999</v>
      </c>
      <c r="F332">
        <v>-3.21</v>
      </c>
      <c r="G332">
        <v>3.7</v>
      </c>
      <c r="H332">
        <v>0</v>
      </c>
      <c r="I332">
        <v>3.5449999999999999</v>
      </c>
      <c r="J332">
        <v>-0.23799999999999999</v>
      </c>
      <c r="K332">
        <v>-1.23</v>
      </c>
      <c r="L332">
        <v>-2.226</v>
      </c>
      <c r="M332">
        <v>-3.028</v>
      </c>
      <c r="N332">
        <v>-3.1949999999999998</v>
      </c>
      <c r="O332">
        <v>1.1619999999999999</v>
      </c>
      <c r="P332">
        <v>1.17</v>
      </c>
      <c r="Q332">
        <v>1.1659999999999999</v>
      </c>
      <c r="R332">
        <v>0.9</v>
      </c>
      <c r="S332">
        <v>0.37</v>
      </c>
    </row>
    <row r="333" spans="1:19" x14ac:dyDescent="0.3">
      <c r="A333">
        <v>360</v>
      </c>
      <c r="B333">
        <v>-0.23</v>
      </c>
      <c r="C333">
        <v>-1.2290000000000001</v>
      </c>
      <c r="D333">
        <v>-2.226</v>
      </c>
      <c r="E333">
        <v>-3.0289999999999999</v>
      </c>
      <c r="F333">
        <v>-3.21</v>
      </c>
      <c r="G333">
        <v>3.7</v>
      </c>
      <c r="H333">
        <v>0</v>
      </c>
      <c r="I333">
        <v>3.5449999999999999</v>
      </c>
      <c r="J333">
        <v>-0.23899999999999999</v>
      </c>
      <c r="K333">
        <v>-1.2310000000000001</v>
      </c>
      <c r="L333">
        <v>-2.226</v>
      </c>
      <c r="M333">
        <v>-3.028</v>
      </c>
      <c r="N333">
        <v>-3.1920000000000002</v>
      </c>
      <c r="O333">
        <v>1.163</v>
      </c>
      <c r="P333">
        <v>1.169</v>
      </c>
      <c r="Q333">
        <v>1.1659999999999999</v>
      </c>
      <c r="R333">
        <v>0.89900000000000002</v>
      </c>
      <c r="S333">
        <v>0.36799999999999999</v>
      </c>
    </row>
    <row r="334" spans="1:19" x14ac:dyDescent="0.3">
      <c r="A334">
        <v>420</v>
      </c>
      <c r="B334">
        <v>-0.23</v>
      </c>
      <c r="C334">
        <v>-1.2290000000000001</v>
      </c>
      <c r="D334">
        <v>-2.226</v>
      </c>
      <c r="E334">
        <v>-3.0289999999999999</v>
      </c>
      <c r="F334">
        <v>-3.21</v>
      </c>
      <c r="G334">
        <v>3.7</v>
      </c>
      <c r="H334">
        <v>0</v>
      </c>
      <c r="I334">
        <v>3.5449999999999999</v>
      </c>
      <c r="J334">
        <v>-0.23899999999999999</v>
      </c>
      <c r="K334">
        <v>-1.232</v>
      </c>
      <c r="L334">
        <v>-2.226</v>
      </c>
      <c r="M334">
        <v>-3.0270000000000001</v>
      </c>
      <c r="N334">
        <v>-3.1890000000000001</v>
      </c>
      <c r="O334">
        <v>1.163</v>
      </c>
      <c r="P334">
        <v>1.1679999999999999</v>
      </c>
      <c r="Q334">
        <v>1.167</v>
      </c>
      <c r="R334">
        <v>0.89600000000000002</v>
      </c>
      <c r="S334">
        <v>0.36599999999999999</v>
      </c>
    </row>
    <row r="335" spans="1:19" x14ac:dyDescent="0.3">
      <c r="A335">
        <v>480</v>
      </c>
      <c r="B335">
        <v>-0.23</v>
      </c>
      <c r="C335">
        <v>-1.2290000000000001</v>
      </c>
      <c r="D335">
        <v>-2.226</v>
      </c>
      <c r="E335">
        <v>-3.0289999999999999</v>
      </c>
      <c r="F335">
        <v>-3.21</v>
      </c>
      <c r="G335">
        <v>3.7</v>
      </c>
      <c r="H335">
        <v>0</v>
      </c>
      <c r="I335">
        <v>3.5449999999999999</v>
      </c>
      <c r="J335">
        <v>-0.24</v>
      </c>
      <c r="K335">
        <v>-1.232</v>
      </c>
      <c r="L335">
        <v>-2.226</v>
      </c>
      <c r="M335">
        <v>-3.0249999999999999</v>
      </c>
      <c r="N335">
        <v>-3.1859999999999999</v>
      </c>
      <c r="O335">
        <v>1.1639999999999999</v>
      </c>
      <c r="P335">
        <v>1.167</v>
      </c>
      <c r="Q335">
        <v>1.167</v>
      </c>
      <c r="R335">
        <v>0.89300000000000002</v>
      </c>
      <c r="S335">
        <v>0.36399999999999999</v>
      </c>
    </row>
    <row r="336" spans="1:19" x14ac:dyDescent="0.3">
      <c r="A336">
        <v>540</v>
      </c>
      <c r="B336">
        <v>-0.23</v>
      </c>
      <c r="C336">
        <v>-1.2290000000000001</v>
      </c>
      <c r="D336">
        <v>-2.226</v>
      </c>
      <c r="E336">
        <v>-3.0289999999999999</v>
      </c>
      <c r="F336">
        <v>-3.21</v>
      </c>
      <c r="G336">
        <v>3.7</v>
      </c>
      <c r="H336">
        <v>0</v>
      </c>
      <c r="I336">
        <v>3.5449999999999999</v>
      </c>
      <c r="J336">
        <v>-0.24</v>
      </c>
      <c r="K336">
        <v>-1.2330000000000001</v>
      </c>
      <c r="L336">
        <v>-2.226</v>
      </c>
      <c r="M336">
        <v>-3.024</v>
      </c>
      <c r="N336">
        <v>-3.1829999999999998</v>
      </c>
      <c r="O336">
        <v>1.1639999999999999</v>
      </c>
      <c r="P336">
        <v>1.1659999999999999</v>
      </c>
      <c r="Q336">
        <v>1.1659999999999999</v>
      </c>
      <c r="R336">
        <v>0.88900000000000001</v>
      </c>
      <c r="S336">
        <v>0.36199999999999999</v>
      </c>
    </row>
    <row r="337" spans="1:19" x14ac:dyDescent="0.3">
      <c r="A337">
        <v>600</v>
      </c>
      <c r="B337">
        <v>-0.23</v>
      </c>
      <c r="C337">
        <v>-1.2290000000000001</v>
      </c>
      <c r="D337">
        <v>-2.226</v>
      </c>
      <c r="E337">
        <v>-3.0289999999999999</v>
      </c>
      <c r="F337">
        <v>-3.21</v>
      </c>
      <c r="G337">
        <v>3.7</v>
      </c>
      <c r="H337">
        <v>0</v>
      </c>
      <c r="I337">
        <v>3.5449999999999999</v>
      </c>
      <c r="J337">
        <v>-0.24</v>
      </c>
      <c r="K337">
        <v>-1.234</v>
      </c>
      <c r="L337">
        <v>-2.226</v>
      </c>
      <c r="M337">
        <v>-3.0219999999999998</v>
      </c>
      <c r="N337">
        <v>-3.18</v>
      </c>
      <c r="O337">
        <v>1.165</v>
      </c>
      <c r="P337">
        <v>1.1659999999999999</v>
      </c>
      <c r="Q337">
        <v>1.165</v>
      </c>
      <c r="R337">
        <v>0.88600000000000001</v>
      </c>
      <c r="S337">
        <v>0.36</v>
      </c>
    </row>
    <row r="339" spans="1:19" x14ac:dyDescent="0.3">
      <c r="A339" t="s">
        <v>0</v>
      </c>
      <c r="B339" t="s">
        <v>27</v>
      </c>
    </row>
    <row r="340" spans="1:19" x14ac:dyDescent="0.3">
      <c r="A340">
        <v>0</v>
      </c>
      <c r="B340">
        <v>-0.23</v>
      </c>
      <c r="C340">
        <v>-1.2290000000000001</v>
      </c>
      <c r="D340">
        <v>-2.226</v>
      </c>
      <c r="E340">
        <v>-3.0230000000000001</v>
      </c>
      <c r="F340">
        <v>-3.2</v>
      </c>
      <c r="G340">
        <v>3.7</v>
      </c>
      <c r="H340">
        <v>0</v>
      </c>
      <c r="I340">
        <v>3.7559999999999998</v>
      </c>
      <c r="J340">
        <v>-0.23</v>
      </c>
      <c r="K340">
        <v>-1.2290000000000001</v>
      </c>
      <c r="L340">
        <v>-2.226</v>
      </c>
      <c r="M340">
        <v>-3.0230000000000001</v>
      </c>
      <c r="N340">
        <v>-3.2</v>
      </c>
      <c r="O340">
        <v>1.147</v>
      </c>
      <c r="P340">
        <v>1.147</v>
      </c>
      <c r="Q340">
        <v>1.141</v>
      </c>
      <c r="R340">
        <v>0.876</v>
      </c>
      <c r="S340">
        <v>0.39100000000000001</v>
      </c>
    </row>
    <row r="341" spans="1:19" x14ac:dyDescent="0.3">
      <c r="A341">
        <v>60</v>
      </c>
      <c r="B341">
        <v>-0.23</v>
      </c>
      <c r="C341">
        <v>-1.2290000000000001</v>
      </c>
      <c r="D341">
        <v>-2.226</v>
      </c>
      <c r="E341">
        <v>-3.0230000000000001</v>
      </c>
      <c r="F341">
        <v>-3.2</v>
      </c>
      <c r="G341">
        <v>3.7</v>
      </c>
      <c r="H341">
        <v>0</v>
      </c>
      <c r="I341">
        <v>3.7559999999999998</v>
      </c>
      <c r="J341">
        <v>-0.23300000000000001</v>
      </c>
      <c r="K341">
        <v>-1.2290000000000001</v>
      </c>
      <c r="L341">
        <v>-2.226</v>
      </c>
      <c r="M341">
        <v>-3.0230000000000001</v>
      </c>
      <c r="N341">
        <v>-3.2</v>
      </c>
      <c r="O341">
        <v>1.153</v>
      </c>
      <c r="P341">
        <v>1.1639999999999999</v>
      </c>
      <c r="Q341">
        <v>1.1559999999999999</v>
      </c>
      <c r="R341">
        <v>0.88300000000000001</v>
      </c>
      <c r="S341">
        <v>0.39300000000000002</v>
      </c>
    </row>
    <row r="342" spans="1:19" x14ac:dyDescent="0.3">
      <c r="A342">
        <v>120</v>
      </c>
      <c r="B342">
        <v>-0.23</v>
      </c>
      <c r="C342">
        <v>-1.2290000000000001</v>
      </c>
      <c r="D342">
        <v>-2.226</v>
      </c>
      <c r="E342">
        <v>-3.0230000000000001</v>
      </c>
      <c r="F342">
        <v>-3.2</v>
      </c>
      <c r="G342">
        <v>3.7</v>
      </c>
      <c r="H342">
        <v>0</v>
      </c>
      <c r="I342">
        <v>3.7559999999999998</v>
      </c>
      <c r="J342">
        <v>-0.23499999999999999</v>
      </c>
      <c r="K342">
        <v>-1.23</v>
      </c>
      <c r="L342">
        <v>-2.226</v>
      </c>
      <c r="M342">
        <v>-3.0230000000000001</v>
      </c>
      <c r="N342">
        <v>-3.2</v>
      </c>
      <c r="O342">
        <v>1.157</v>
      </c>
      <c r="P342">
        <v>1.1679999999999999</v>
      </c>
      <c r="Q342">
        <v>1.1619999999999999</v>
      </c>
      <c r="R342">
        <v>0.88700000000000001</v>
      </c>
      <c r="S342">
        <v>0.39400000000000002</v>
      </c>
    </row>
    <row r="343" spans="1:19" x14ac:dyDescent="0.3">
      <c r="A343">
        <v>180</v>
      </c>
      <c r="B343">
        <v>-0.23</v>
      </c>
      <c r="C343">
        <v>-1.2290000000000001</v>
      </c>
      <c r="D343">
        <v>-2.226</v>
      </c>
      <c r="E343">
        <v>-3.0230000000000001</v>
      </c>
      <c r="F343">
        <v>-3.2</v>
      </c>
      <c r="G343">
        <v>3.7</v>
      </c>
      <c r="H343">
        <v>0</v>
      </c>
      <c r="I343">
        <v>3.7559999999999998</v>
      </c>
      <c r="J343">
        <v>-0.23699999999999999</v>
      </c>
      <c r="K343">
        <v>-1.2290000000000001</v>
      </c>
      <c r="L343">
        <v>-2.226</v>
      </c>
      <c r="M343">
        <v>-3.0219999999999998</v>
      </c>
      <c r="N343">
        <v>-3.2</v>
      </c>
      <c r="O343">
        <v>1.159</v>
      </c>
      <c r="P343">
        <v>1.1719999999999999</v>
      </c>
      <c r="Q343">
        <v>1.165</v>
      </c>
      <c r="R343">
        <v>0.89</v>
      </c>
      <c r="S343">
        <v>0.39500000000000002</v>
      </c>
    </row>
    <row r="344" spans="1:19" x14ac:dyDescent="0.3">
      <c r="A344">
        <v>240</v>
      </c>
      <c r="B344">
        <v>-0.23</v>
      </c>
      <c r="C344">
        <v>-1.2290000000000001</v>
      </c>
      <c r="D344">
        <v>-2.226</v>
      </c>
      <c r="E344">
        <v>-3.0230000000000001</v>
      </c>
      <c r="F344">
        <v>-3.2</v>
      </c>
      <c r="G344">
        <v>3.7</v>
      </c>
      <c r="H344">
        <v>0</v>
      </c>
      <c r="I344">
        <v>3.7559999999999998</v>
      </c>
      <c r="J344">
        <v>-0.23799999999999999</v>
      </c>
      <c r="K344">
        <v>-1.2290000000000001</v>
      </c>
      <c r="L344">
        <v>-2.226</v>
      </c>
      <c r="M344">
        <v>-3.0219999999999998</v>
      </c>
      <c r="N344">
        <v>-3.2</v>
      </c>
      <c r="O344">
        <v>1.161</v>
      </c>
      <c r="P344">
        <v>1.1719999999999999</v>
      </c>
      <c r="Q344">
        <v>1.1659999999999999</v>
      </c>
      <c r="R344">
        <v>0.89100000000000001</v>
      </c>
      <c r="S344">
        <v>0.39700000000000002</v>
      </c>
    </row>
    <row r="345" spans="1:19" x14ac:dyDescent="0.3">
      <c r="A345">
        <v>300</v>
      </c>
      <c r="B345">
        <v>-0.23</v>
      </c>
      <c r="C345">
        <v>-1.2290000000000001</v>
      </c>
      <c r="D345">
        <v>-2.226</v>
      </c>
      <c r="E345">
        <v>-3.0230000000000001</v>
      </c>
      <c r="F345">
        <v>-3.2</v>
      </c>
      <c r="G345">
        <v>3.7</v>
      </c>
      <c r="H345">
        <v>0</v>
      </c>
      <c r="I345">
        <v>3.7559999999999998</v>
      </c>
      <c r="J345">
        <v>-0.23799999999999999</v>
      </c>
      <c r="K345">
        <v>-1.23</v>
      </c>
      <c r="L345">
        <v>-2.226</v>
      </c>
      <c r="M345">
        <v>-3.0219999999999998</v>
      </c>
      <c r="N345">
        <v>-3.2</v>
      </c>
      <c r="O345">
        <v>1.1619999999999999</v>
      </c>
      <c r="P345">
        <v>1.17</v>
      </c>
      <c r="Q345">
        <v>1.1659999999999999</v>
      </c>
      <c r="R345">
        <v>0.89200000000000002</v>
      </c>
      <c r="S345">
        <v>0.39800000000000002</v>
      </c>
    </row>
    <row r="346" spans="1:19" x14ac:dyDescent="0.3">
      <c r="A346">
        <v>360</v>
      </c>
      <c r="B346">
        <v>-0.23</v>
      </c>
      <c r="C346">
        <v>-1.2290000000000001</v>
      </c>
      <c r="D346">
        <v>-2.226</v>
      </c>
      <c r="E346">
        <v>-3.0230000000000001</v>
      </c>
      <c r="F346">
        <v>-3.2</v>
      </c>
      <c r="G346">
        <v>3.7</v>
      </c>
      <c r="H346">
        <v>0</v>
      </c>
      <c r="I346">
        <v>3.7559999999999998</v>
      </c>
      <c r="J346">
        <v>-0.23899999999999999</v>
      </c>
      <c r="K346">
        <v>-1.2310000000000001</v>
      </c>
      <c r="L346">
        <v>-2.226</v>
      </c>
      <c r="M346">
        <v>-3.0209999999999999</v>
      </c>
      <c r="N346">
        <v>-3.2</v>
      </c>
      <c r="O346">
        <v>1.163</v>
      </c>
      <c r="P346">
        <v>1.169</v>
      </c>
      <c r="Q346">
        <v>1.1659999999999999</v>
      </c>
      <c r="R346">
        <v>0.89200000000000002</v>
      </c>
      <c r="S346">
        <v>0.39900000000000002</v>
      </c>
    </row>
    <row r="347" spans="1:19" x14ac:dyDescent="0.3">
      <c r="A347">
        <v>420</v>
      </c>
      <c r="B347">
        <v>-0.23</v>
      </c>
      <c r="C347">
        <v>-1.2290000000000001</v>
      </c>
      <c r="D347">
        <v>-2.226</v>
      </c>
      <c r="E347">
        <v>-3.0230000000000001</v>
      </c>
      <c r="F347">
        <v>-3.2</v>
      </c>
      <c r="G347">
        <v>3.7</v>
      </c>
      <c r="H347">
        <v>0</v>
      </c>
      <c r="I347">
        <v>3.7559999999999998</v>
      </c>
      <c r="J347">
        <v>-0.23899999999999999</v>
      </c>
      <c r="K347">
        <v>-1.232</v>
      </c>
      <c r="L347">
        <v>-2.226</v>
      </c>
      <c r="M347">
        <v>-3.0209999999999999</v>
      </c>
      <c r="N347">
        <v>-3.2</v>
      </c>
      <c r="O347">
        <v>1.163</v>
      </c>
      <c r="P347">
        <v>1.1679999999999999</v>
      </c>
      <c r="Q347">
        <v>1.1659999999999999</v>
      </c>
      <c r="R347">
        <v>0.89200000000000002</v>
      </c>
      <c r="S347">
        <v>0.4</v>
      </c>
    </row>
    <row r="348" spans="1:19" x14ac:dyDescent="0.3">
      <c r="A348">
        <v>480</v>
      </c>
      <c r="B348">
        <v>-0.23</v>
      </c>
      <c r="C348">
        <v>-1.2290000000000001</v>
      </c>
      <c r="D348">
        <v>-2.226</v>
      </c>
      <c r="E348">
        <v>-3.0230000000000001</v>
      </c>
      <c r="F348">
        <v>-3.2</v>
      </c>
      <c r="G348">
        <v>3.7</v>
      </c>
      <c r="H348">
        <v>0</v>
      </c>
      <c r="I348">
        <v>3.7559999999999998</v>
      </c>
      <c r="J348">
        <v>-0.24</v>
      </c>
      <c r="K348">
        <v>-1.232</v>
      </c>
      <c r="L348">
        <v>-2.226</v>
      </c>
      <c r="M348">
        <v>-3.0209999999999999</v>
      </c>
      <c r="N348">
        <v>-3.2</v>
      </c>
      <c r="O348">
        <v>1.1639999999999999</v>
      </c>
      <c r="P348">
        <v>1.167</v>
      </c>
      <c r="Q348">
        <v>1.1659999999999999</v>
      </c>
      <c r="R348">
        <v>0.89300000000000002</v>
      </c>
      <c r="S348">
        <v>0.4</v>
      </c>
    </row>
    <row r="349" spans="1:19" x14ac:dyDescent="0.3">
      <c r="A349">
        <v>540</v>
      </c>
      <c r="B349">
        <v>-0.23</v>
      </c>
      <c r="C349">
        <v>-1.2290000000000001</v>
      </c>
      <c r="D349">
        <v>-2.226</v>
      </c>
      <c r="E349">
        <v>-3.0230000000000001</v>
      </c>
      <c r="F349">
        <v>-3.2</v>
      </c>
      <c r="G349">
        <v>3.7</v>
      </c>
      <c r="H349">
        <v>0</v>
      </c>
      <c r="I349">
        <v>3.7559999999999998</v>
      </c>
      <c r="J349">
        <v>-0.24</v>
      </c>
      <c r="K349">
        <v>-1.2330000000000001</v>
      </c>
      <c r="L349">
        <v>-2.226</v>
      </c>
      <c r="M349">
        <v>-3.0209999999999999</v>
      </c>
      <c r="N349">
        <v>-3.2</v>
      </c>
      <c r="O349">
        <v>1.1639999999999999</v>
      </c>
      <c r="P349">
        <v>1.1659999999999999</v>
      </c>
      <c r="Q349">
        <v>1.1659999999999999</v>
      </c>
      <c r="R349">
        <v>0.89300000000000002</v>
      </c>
      <c r="S349">
        <v>0.4</v>
      </c>
    </row>
    <row r="350" spans="1:19" x14ac:dyDescent="0.3">
      <c r="A350">
        <v>600</v>
      </c>
      <c r="B350">
        <v>-0.23</v>
      </c>
      <c r="C350">
        <v>-1.2290000000000001</v>
      </c>
      <c r="D350">
        <v>-2.226</v>
      </c>
      <c r="E350">
        <v>-3.0230000000000001</v>
      </c>
      <c r="F350">
        <v>-3.2</v>
      </c>
      <c r="G350">
        <v>3.7</v>
      </c>
      <c r="H350">
        <v>0</v>
      </c>
      <c r="I350">
        <v>3.7559999999999998</v>
      </c>
      <c r="J350">
        <v>-0.24</v>
      </c>
      <c r="K350">
        <v>-1.234</v>
      </c>
      <c r="L350">
        <v>-2.226</v>
      </c>
      <c r="M350">
        <v>-3.0209999999999999</v>
      </c>
      <c r="N350">
        <v>-3.2</v>
      </c>
      <c r="O350">
        <v>1.165</v>
      </c>
      <c r="P350">
        <v>1.1659999999999999</v>
      </c>
      <c r="Q350">
        <v>1.165</v>
      </c>
      <c r="R350">
        <v>0.89300000000000002</v>
      </c>
      <c r="S350">
        <v>0.4</v>
      </c>
    </row>
    <row r="352" spans="1:19" x14ac:dyDescent="0.3">
      <c r="A352" t="s">
        <v>0</v>
      </c>
      <c r="B352" t="s">
        <v>28</v>
      </c>
    </row>
    <row r="353" spans="1:19" x14ac:dyDescent="0.3">
      <c r="A353">
        <v>0</v>
      </c>
      <c r="B353">
        <v>-0.23</v>
      </c>
      <c r="C353">
        <v>-1.2290000000000001</v>
      </c>
      <c r="D353">
        <v>-2.226</v>
      </c>
      <c r="E353">
        <v>-3.0230000000000001</v>
      </c>
      <c r="F353">
        <v>-3.2</v>
      </c>
      <c r="G353">
        <v>3.7</v>
      </c>
      <c r="H353">
        <v>0</v>
      </c>
      <c r="I353">
        <v>3.5419999999999998</v>
      </c>
      <c r="J353">
        <v>-0.23</v>
      </c>
      <c r="K353">
        <v>-1.2290000000000001</v>
      </c>
      <c r="L353">
        <v>-2.226</v>
      </c>
      <c r="M353">
        <v>-3.0230000000000001</v>
      </c>
      <c r="N353">
        <v>-3.2</v>
      </c>
      <c r="O353">
        <v>1.147</v>
      </c>
      <c r="P353">
        <v>1.147</v>
      </c>
      <c r="Q353">
        <v>1.141</v>
      </c>
      <c r="R353">
        <v>0.876</v>
      </c>
      <c r="S353">
        <v>0.39100000000000001</v>
      </c>
    </row>
    <row r="354" spans="1:19" x14ac:dyDescent="0.3">
      <c r="A354">
        <v>60</v>
      </c>
      <c r="B354">
        <v>-0.23</v>
      </c>
      <c r="C354">
        <v>-1.2290000000000001</v>
      </c>
      <c r="D354">
        <v>-2.226</v>
      </c>
      <c r="E354">
        <v>-3.0230000000000001</v>
      </c>
      <c r="F354">
        <v>-3.2</v>
      </c>
      <c r="G354">
        <v>3.7</v>
      </c>
      <c r="H354">
        <v>0</v>
      </c>
      <c r="I354">
        <v>3.5419999999999998</v>
      </c>
      <c r="J354">
        <v>-0.23300000000000001</v>
      </c>
      <c r="K354">
        <v>-1.2290000000000001</v>
      </c>
      <c r="L354">
        <v>-2.226</v>
      </c>
      <c r="M354">
        <v>-3.0230000000000001</v>
      </c>
      <c r="N354">
        <v>-3.1970000000000001</v>
      </c>
      <c r="O354">
        <v>1.153</v>
      </c>
      <c r="P354">
        <v>1.163</v>
      </c>
      <c r="Q354">
        <v>1.1559999999999999</v>
      </c>
      <c r="R354">
        <v>0.88400000000000001</v>
      </c>
      <c r="S354">
        <v>0.38500000000000001</v>
      </c>
    </row>
    <row r="355" spans="1:19" x14ac:dyDescent="0.3">
      <c r="A355">
        <v>120</v>
      </c>
      <c r="B355">
        <v>-0.23</v>
      </c>
      <c r="C355">
        <v>-1.2290000000000001</v>
      </c>
      <c r="D355">
        <v>-2.226</v>
      </c>
      <c r="E355">
        <v>-3.0230000000000001</v>
      </c>
      <c r="F355">
        <v>-3.2</v>
      </c>
      <c r="G355">
        <v>3.7</v>
      </c>
      <c r="H355">
        <v>0</v>
      </c>
      <c r="I355">
        <v>3.5419999999999998</v>
      </c>
      <c r="J355">
        <v>-0.23499999999999999</v>
      </c>
      <c r="K355">
        <v>-1.23</v>
      </c>
      <c r="L355">
        <v>-2.226</v>
      </c>
      <c r="M355">
        <v>-3.0219999999999998</v>
      </c>
      <c r="N355">
        <v>-3.194</v>
      </c>
      <c r="O355">
        <v>1.157</v>
      </c>
      <c r="P355">
        <v>1.169</v>
      </c>
      <c r="Q355">
        <v>1.1619999999999999</v>
      </c>
      <c r="R355">
        <v>0.88600000000000001</v>
      </c>
      <c r="S355">
        <v>0.378</v>
      </c>
    </row>
    <row r="356" spans="1:19" x14ac:dyDescent="0.3">
      <c r="A356">
        <v>180</v>
      </c>
      <c r="B356">
        <v>-0.23</v>
      </c>
      <c r="C356">
        <v>-1.2290000000000001</v>
      </c>
      <c r="D356">
        <v>-2.226</v>
      </c>
      <c r="E356">
        <v>-3.0230000000000001</v>
      </c>
      <c r="F356">
        <v>-3.2</v>
      </c>
      <c r="G356">
        <v>3.7</v>
      </c>
      <c r="H356">
        <v>0</v>
      </c>
      <c r="I356">
        <v>3.5419999999999998</v>
      </c>
      <c r="J356">
        <v>-0.23699999999999999</v>
      </c>
      <c r="K356">
        <v>-1.2290000000000001</v>
      </c>
      <c r="L356">
        <v>-2.226</v>
      </c>
      <c r="M356">
        <v>-3.0219999999999998</v>
      </c>
      <c r="N356">
        <v>-3.1909999999999998</v>
      </c>
      <c r="O356">
        <v>1.159</v>
      </c>
      <c r="P356">
        <v>1.1719999999999999</v>
      </c>
      <c r="Q356">
        <v>1.165</v>
      </c>
      <c r="R356">
        <v>0.88900000000000001</v>
      </c>
      <c r="S356">
        <v>0.374</v>
      </c>
    </row>
    <row r="357" spans="1:19" x14ac:dyDescent="0.3">
      <c r="A357">
        <v>240</v>
      </c>
      <c r="B357">
        <v>-0.23</v>
      </c>
      <c r="C357">
        <v>-1.2290000000000001</v>
      </c>
      <c r="D357">
        <v>-2.226</v>
      </c>
      <c r="E357">
        <v>-3.0230000000000001</v>
      </c>
      <c r="F357">
        <v>-3.2</v>
      </c>
      <c r="G357">
        <v>3.7</v>
      </c>
      <c r="H357">
        <v>0</v>
      </c>
      <c r="I357">
        <v>3.5419999999999998</v>
      </c>
      <c r="J357">
        <v>-0.23799999999999999</v>
      </c>
      <c r="K357">
        <v>-1.2290000000000001</v>
      </c>
      <c r="L357">
        <v>-2.226</v>
      </c>
      <c r="M357">
        <v>-3.0219999999999998</v>
      </c>
      <c r="N357">
        <v>-3.1880000000000002</v>
      </c>
      <c r="O357">
        <v>1.161</v>
      </c>
      <c r="P357">
        <v>1.1719999999999999</v>
      </c>
      <c r="Q357">
        <v>1.1659999999999999</v>
      </c>
      <c r="R357">
        <v>0.89300000000000002</v>
      </c>
      <c r="S357">
        <v>0.37</v>
      </c>
    </row>
    <row r="358" spans="1:19" x14ac:dyDescent="0.3">
      <c r="A358">
        <v>300</v>
      </c>
      <c r="B358">
        <v>-0.23</v>
      </c>
      <c r="C358">
        <v>-1.2290000000000001</v>
      </c>
      <c r="D358">
        <v>-2.226</v>
      </c>
      <c r="E358">
        <v>-3.0230000000000001</v>
      </c>
      <c r="F358">
        <v>-3.2</v>
      </c>
      <c r="G358">
        <v>3.7</v>
      </c>
      <c r="H358">
        <v>0</v>
      </c>
      <c r="I358">
        <v>3.5419999999999998</v>
      </c>
      <c r="J358">
        <v>-0.23799999999999999</v>
      </c>
      <c r="K358">
        <v>-1.23</v>
      </c>
      <c r="L358">
        <v>-2.226</v>
      </c>
      <c r="M358">
        <v>-3.0219999999999998</v>
      </c>
      <c r="N358">
        <v>-3.1850000000000001</v>
      </c>
      <c r="O358">
        <v>1.1619999999999999</v>
      </c>
      <c r="P358">
        <v>1.17</v>
      </c>
      <c r="Q358">
        <v>1.165</v>
      </c>
      <c r="R358">
        <v>0.89400000000000002</v>
      </c>
      <c r="S358">
        <v>0.36699999999999999</v>
      </c>
    </row>
    <row r="359" spans="1:19" x14ac:dyDescent="0.3">
      <c r="A359">
        <v>360</v>
      </c>
      <c r="B359">
        <v>-0.23</v>
      </c>
      <c r="C359">
        <v>-1.2290000000000001</v>
      </c>
      <c r="D359">
        <v>-2.226</v>
      </c>
      <c r="E359">
        <v>-3.0230000000000001</v>
      </c>
      <c r="F359">
        <v>-3.2</v>
      </c>
      <c r="G359">
        <v>3.7</v>
      </c>
      <c r="H359">
        <v>0</v>
      </c>
      <c r="I359">
        <v>3.5419999999999998</v>
      </c>
      <c r="J359">
        <v>-0.23899999999999999</v>
      </c>
      <c r="K359">
        <v>-1.2310000000000001</v>
      </c>
      <c r="L359">
        <v>-2.226</v>
      </c>
      <c r="M359">
        <v>-3.0219999999999998</v>
      </c>
      <c r="N359">
        <v>-3.1819999999999999</v>
      </c>
      <c r="O359">
        <v>1.163</v>
      </c>
      <c r="P359">
        <v>1.169</v>
      </c>
      <c r="Q359">
        <v>1.1659999999999999</v>
      </c>
      <c r="R359">
        <v>0.89200000000000002</v>
      </c>
      <c r="S359">
        <v>0.36499999999999999</v>
      </c>
    </row>
    <row r="360" spans="1:19" x14ac:dyDescent="0.3">
      <c r="A360">
        <v>420</v>
      </c>
      <c r="B360">
        <v>-0.23</v>
      </c>
      <c r="C360">
        <v>-1.2290000000000001</v>
      </c>
      <c r="D360">
        <v>-2.226</v>
      </c>
      <c r="E360">
        <v>-3.0230000000000001</v>
      </c>
      <c r="F360">
        <v>-3.2</v>
      </c>
      <c r="G360">
        <v>3.7</v>
      </c>
      <c r="H360">
        <v>0</v>
      </c>
      <c r="I360">
        <v>3.5419999999999998</v>
      </c>
      <c r="J360">
        <v>-0.23899999999999999</v>
      </c>
      <c r="K360">
        <v>-1.232</v>
      </c>
      <c r="L360">
        <v>-2.226</v>
      </c>
      <c r="M360">
        <v>-3.0209999999999999</v>
      </c>
      <c r="N360">
        <v>-3.1789999999999998</v>
      </c>
      <c r="O360">
        <v>1.163</v>
      </c>
      <c r="P360">
        <v>1.1679999999999999</v>
      </c>
      <c r="Q360">
        <v>1.1659999999999999</v>
      </c>
      <c r="R360">
        <v>0.88900000000000001</v>
      </c>
      <c r="S360">
        <v>0.36299999999999999</v>
      </c>
    </row>
    <row r="361" spans="1:19" x14ac:dyDescent="0.3">
      <c r="A361">
        <v>480</v>
      </c>
      <c r="B361">
        <v>-0.23</v>
      </c>
      <c r="C361">
        <v>-1.2290000000000001</v>
      </c>
      <c r="D361">
        <v>-2.226</v>
      </c>
      <c r="E361">
        <v>-3.0230000000000001</v>
      </c>
      <c r="F361">
        <v>-3.2</v>
      </c>
      <c r="G361">
        <v>3.7</v>
      </c>
      <c r="H361">
        <v>0</v>
      </c>
      <c r="I361">
        <v>3.5419999999999998</v>
      </c>
      <c r="J361">
        <v>-0.24</v>
      </c>
      <c r="K361">
        <v>-1.232</v>
      </c>
      <c r="L361">
        <v>-2.226</v>
      </c>
      <c r="M361">
        <v>-3.0190000000000001</v>
      </c>
      <c r="N361">
        <v>-3.1760000000000002</v>
      </c>
      <c r="O361">
        <v>1.1639999999999999</v>
      </c>
      <c r="P361">
        <v>1.167</v>
      </c>
      <c r="Q361">
        <v>1.1659999999999999</v>
      </c>
      <c r="R361">
        <v>0.88600000000000001</v>
      </c>
      <c r="S361">
        <v>0.36099999999999999</v>
      </c>
    </row>
    <row r="362" spans="1:19" x14ac:dyDescent="0.3">
      <c r="A362">
        <v>540</v>
      </c>
      <c r="B362">
        <v>-0.23</v>
      </c>
      <c r="C362">
        <v>-1.2290000000000001</v>
      </c>
      <c r="D362">
        <v>-2.226</v>
      </c>
      <c r="E362">
        <v>-3.0230000000000001</v>
      </c>
      <c r="F362">
        <v>-3.2</v>
      </c>
      <c r="G362">
        <v>3.7</v>
      </c>
      <c r="H362">
        <v>0</v>
      </c>
      <c r="I362">
        <v>3.5419999999999998</v>
      </c>
      <c r="J362">
        <v>-0.24</v>
      </c>
      <c r="K362">
        <v>-1.2330000000000001</v>
      </c>
      <c r="L362">
        <v>-2.226</v>
      </c>
      <c r="M362">
        <v>-3.0179999999999998</v>
      </c>
      <c r="N362">
        <v>-3.173</v>
      </c>
      <c r="O362">
        <v>1.1639999999999999</v>
      </c>
      <c r="P362">
        <v>1.1659999999999999</v>
      </c>
      <c r="Q362">
        <v>1.1659999999999999</v>
      </c>
      <c r="R362">
        <v>0.88200000000000001</v>
      </c>
      <c r="S362">
        <v>0.35899999999999999</v>
      </c>
    </row>
    <row r="363" spans="1:19" x14ac:dyDescent="0.3">
      <c r="A363">
        <v>600</v>
      </c>
      <c r="B363">
        <v>-0.23</v>
      </c>
      <c r="C363">
        <v>-1.2290000000000001</v>
      </c>
      <c r="D363">
        <v>-2.226</v>
      </c>
      <c r="E363">
        <v>-3.0230000000000001</v>
      </c>
      <c r="F363">
        <v>-3.2</v>
      </c>
      <c r="G363">
        <v>3.7</v>
      </c>
      <c r="H363">
        <v>0</v>
      </c>
      <c r="I363">
        <v>3.5419999999999998</v>
      </c>
      <c r="J363">
        <v>-0.24</v>
      </c>
      <c r="K363">
        <v>-1.234</v>
      </c>
      <c r="L363">
        <v>-2.226</v>
      </c>
      <c r="M363">
        <v>-3.016</v>
      </c>
      <c r="N363">
        <v>-3.17</v>
      </c>
      <c r="O363">
        <v>1.165</v>
      </c>
      <c r="P363">
        <v>1.1659999999999999</v>
      </c>
      <c r="Q363">
        <v>1.165</v>
      </c>
      <c r="R363">
        <v>0.879</v>
      </c>
      <c r="S363">
        <v>0.35699999999999998</v>
      </c>
    </row>
    <row r="365" spans="1:19" x14ac:dyDescent="0.3">
      <c r="A365" t="s">
        <v>0</v>
      </c>
      <c r="B365" t="s">
        <v>29</v>
      </c>
    </row>
    <row r="366" spans="1:19" x14ac:dyDescent="0.3">
      <c r="A366">
        <v>0</v>
      </c>
      <c r="B366">
        <v>-0.23</v>
      </c>
      <c r="C366">
        <v>-1.2290000000000001</v>
      </c>
      <c r="D366">
        <v>-2.226</v>
      </c>
      <c r="E366">
        <v>-3.0169999999999999</v>
      </c>
      <c r="F366">
        <v>-3.19</v>
      </c>
      <c r="G366">
        <v>3.7</v>
      </c>
      <c r="H366">
        <v>0</v>
      </c>
      <c r="I366">
        <v>3.754</v>
      </c>
      <c r="J366">
        <v>-0.23</v>
      </c>
      <c r="K366">
        <v>-1.2290000000000001</v>
      </c>
      <c r="L366">
        <v>-2.226</v>
      </c>
      <c r="M366">
        <v>-3.0169999999999999</v>
      </c>
      <c r="N366">
        <v>-3.19</v>
      </c>
      <c r="O366">
        <v>1.147</v>
      </c>
      <c r="P366">
        <v>1.147</v>
      </c>
      <c r="Q366">
        <v>1.141</v>
      </c>
      <c r="R366">
        <v>0.87</v>
      </c>
      <c r="S366">
        <v>0.38800000000000001</v>
      </c>
    </row>
    <row r="367" spans="1:19" x14ac:dyDescent="0.3">
      <c r="A367">
        <v>60</v>
      </c>
      <c r="B367">
        <v>-0.23</v>
      </c>
      <c r="C367">
        <v>-1.2290000000000001</v>
      </c>
      <c r="D367">
        <v>-2.226</v>
      </c>
      <c r="E367">
        <v>-3.0169999999999999</v>
      </c>
      <c r="F367">
        <v>-3.19</v>
      </c>
      <c r="G367">
        <v>3.7</v>
      </c>
      <c r="H367">
        <v>0</v>
      </c>
      <c r="I367">
        <v>3.754</v>
      </c>
      <c r="J367">
        <v>-0.23300000000000001</v>
      </c>
      <c r="K367">
        <v>-1.2290000000000001</v>
      </c>
      <c r="L367">
        <v>-2.226</v>
      </c>
      <c r="M367">
        <v>-3.0179999999999998</v>
      </c>
      <c r="N367">
        <v>-3.19</v>
      </c>
      <c r="O367">
        <v>1.153</v>
      </c>
      <c r="P367">
        <v>1.1639999999999999</v>
      </c>
      <c r="Q367">
        <v>1.1559999999999999</v>
      </c>
      <c r="R367">
        <v>0.877</v>
      </c>
      <c r="S367">
        <v>0.39</v>
      </c>
    </row>
    <row r="368" spans="1:19" x14ac:dyDescent="0.3">
      <c r="A368">
        <v>120</v>
      </c>
      <c r="B368">
        <v>-0.23</v>
      </c>
      <c r="C368">
        <v>-1.2290000000000001</v>
      </c>
      <c r="D368">
        <v>-2.226</v>
      </c>
      <c r="E368">
        <v>-3.0169999999999999</v>
      </c>
      <c r="F368">
        <v>-3.19</v>
      </c>
      <c r="G368">
        <v>3.7</v>
      </c>
      <c r="H368">
        <v>0</v>
      </c>
      <c r="I368">
        <v>3.754</v>
      </c>
      <c r="J368">
        <v>-0.23499999999999999</v>
      </c>
      <c r="K368">
        <v>-1.23</v>
      </c>
      <c r="L368">
        <v>-2.226</v>
      </c>
      <c r="M368">
        <v>-3.0169999999999999</v>
      </c>
      <c r="N368">
        <v>-3.19</v>
      </c>
      <c r="O368">
        <v>1.157</v>
      </c>
      <c r="P368">
        <v>1.169</v>
      </c>
      <c r="Q368">
        <v>1.1619999999999999</v>
      </c>
      <c r="R368">
        <v>0.88</v>
      </c>
      <c r="S368">
        <v>0.39</v>
      </c>
    </row>
    <row r="369" spans="1:19" x14ac:dyDescent="0.3">
      <c r="A369">
        <v>180</v>
      </c>
      <c r="B369">
        <v>-0.23</v>
      </c>
      <c r="C369">
        <v>-1.2290000000000001</v>
      </c>
      <c r="D369">
        <v>-2.226</v>
      </c>
      <c r="E369">
        <v>-3.0169999999999999</v>
      </c>
      <c r="F369">
        <v>-3.19</v>
      </c>
      <c r="G369">
        <v>3.7</v>
      </c>
      <c r="H369">
        <v>0</v>
      </c>
      <c r="I369">
        <v>3.754</v>
      </c>
      <c r="J369">
        <v>-0.23699999999999999</v>
      </c>
      <c r="K369">
        <v>-1.2290000000000001</v>
      </c>
      <c r="L369">
        <v>-2.226</v>
      </c>
      <c r="M369">
        <v>-3.016</v>
      </c>
      <c r="N369">
        <v>-3.19</v>
      </c>
      <c r="O369">
        <v>1.159</v>
      </c>
      <c r="P369">
        <v>1.1719999999999999</v>
      </c>
      <c r="Q369">
        <v>1.165</v>
      </c>
      <c r="R369">
        <v>0.88300000000000001</v>
      </c>
      <c r="S369">
        <v>0.39200000000000002</v>
      </c>
    </row>
    <row r="370" spans="1:19" x14ac:dyDescent="0.3">
      <c r="A370">
        <v>240</v>
      </c>
      <c r="B370">
        <v>-0.23</v>
      </c>
      <c r="C370">
        <v>-1.2290000000000001</v>
      </c>
      <c r="D370">
        <v>-2.226</v>
      </c>
      <c r="E370">
        <v>-3.0169999999999999</v>
      </c>
      <c r="F370">
        <v>-3.19</v>
      </c>
      <c r="G370">
        <v>3.7</v>
      </c>
      <c r="H370">
        <v>0</v>
      </c>
      <c r="I370">
        <v>3.754</v>
      </c>
      <c r="J370">
        <v>-0.23799999999999999</v>
      </c>
      <c r="K370">
        <v>-1.2290000000000001</v>
      </c>
      <c r="L370">
        <v>-2.226</v>
      </c>
      <c r="M370">
        <v>-3.016</v>
      </c>
      <c r="N370">
        <v>-3.19</v>
      </c>
      <c r="O370">
        <v>1.161</v>
      </c>
      <c r="P370">
        <v>1.1719999999999999</v>
      </c>
      <c r="Q370">
        <v>1.1659999999999999</v>
      </c>
      <c r="R370">
        <v>0.88400000000000001</v>
      </c>
      <c r="S370">
        <v>0.39300000000000002</v>
      </c>
    </row>
    <row r="371" spans="1:19" x14ac:dyDescent="0.3">
      <c r="A371">
        <v>300</v>
      </c>
      <c r="B371">
        <v>-0.23</v>
      </c>
      <c r="C371">
        <v>-1.2290000000000001</v>
      </c>
      <c r="D371">
        <v>-2.226</v>
      </c>
      <c r="E371">
        <v>-3.0169999999999999</v>
      </c>
      <c r="F371">
        <v>-3.19</v>
      </c>
      <c r="G371">
        <v>3.7</v>
      </c>
      <c r="H371">
        <v>0</v>
      </c>
      <c r="I371">
        <v>3.754</v>
      </c>
      <c r="J371">
        <v>-0.23799999999999999</v>
      </c>
      <c r="K371">
        <v>-1.23</v>
      </c>
      <c r="L371">
        <v>-2.226</v>
      </c>
      <c r="M371">
        <v>-3.016</v>
      </c>
      <c r="N371">
        <v>-3.19</v>
      </c>
      <c r="O371">
        <v>1.1619999999999999</v>
      </c>
      <c r="P371">
        <v>1.17</v>
      </c>
      <c r="Q371">
        <v>1.165</v>
      </c>
      <c r="R371">
        <v>0.88500000000000001</v>
      </c>
      <c r="S371">
        <v>0.39400000000000002</v>
      </c>
    </row>
    <row r="372" spans="1:19" x14ac:dyDescent="0.3">
      <c r="A372">
        <v>360</v>
      </c>
      <c r="B372">
        <v>-0.23</v>
      </c>
      <c r="C372">
        <v>-1.2290000000000001</v>
      </c>
      <c r="D372">
        <v>-2.226</v>
      </c>
      <c r="E372">
        <v>-3.0169999999999999</v>
      </c>
      <c r="F372">
        <v>-3.19</v>
      </c>
      <c r="G372">
        <v>3.7</v>
      </c>
      <c r="H372">
        <v>0</v>
      </c>
      <c r="I372">
        <v>3.754</v>
      </c>
      <c r="J372">
        <v>-0.23899999999999999</v>
      </c>
      <c r="K372">
        <v>-1.2310000000000001</v>
      </c>
      <c r="L372">
        <v>-2.226</v>
      </c>
      <c r="M372">
        <v>-3.016</v>
      </c>
      <c r="N372">
        <v>-3.19</v>
      </c>
      <c r="O372">
        <v>1.163</v>
      </c>
      <c r="P372">
        <v>1.169</v>
      </c>
      <c r="Q372">
        <v>1.1659999999999999</v>
      </c>
      <c r="R372">
        <v>0.88500000000000001</v>
      </c>
      <c r="S372">
        <v>0.39500000000000002</v>
      </c>
    </row>
    <row r="373" spans="1:19" x14ac:dyDescent="0.3">
      <c r="A373">
        <v>420</v>
      </c>
      <c r="B373">
        <v>-0.23</v>
      </c>
      <c r="C373">
        <v>-1.2290000000000001</v>
      </c>
      <c r="D373">
        <v>-2.226</v>
      </c>
      <c r="E373">
        <v>-3.0169999999999999</v>
      </c>
      <c r="F373">
        <v>-3.19</v>
      </c>
      <c r="G373">
        <v>3.7</v>
      </c>
      <c r="H373">
        <v>0</v>
      </c>
      <c r="I373">
        <v>3.754</v>
      </c>
      <c r="J373">
        <v>-0.23899999999999999</v>
      </c>
      <c r="K373">
        <v>-1.232</v>
      </c>
      <c r="L373">
        <v>-2.2250000000000001</v>
      </c>
      <c r="M373">
        <v>-3.016</v>
      </c>
      <c r="N373">
        <v>-3.19</v>
      </c>
      <c r="O373">
        <v>1.163</v>
      </c>
      <c r="P373">
        <v>1.1679999999999999</v>
      </c>
      <c r="Q373">
        <v>1.1659999999999999</v>
      </c>
      <c r="R373">
        <v>0.88600000000000001</v>
      </c>
      <c r="S373">
        <v>0.39600000000000002</v>
      </c>
    </row>
    <row r="374" spans="1:19" x14ac:dyDescent="0.3">
      <c r="A374">
        <v>480</v>
      </c>
      <c r="B374">
        <v>-0.23</v>
      </c>
      <c r="C374">
        <v>-1.2290000000000001</v>
      </c>
      <c r="D374">
        <v>-2.226</v>
      </c>
      <c r="E374">
        <v>-3.0169999999999999</v>
      </c>
      <c r="F374">
        <v>-3.19</v>
      </c>
      <c r="G374">
        <v>3.7</v>
      </c>
      <c r="H374">
        <v>0</v>
      </c>
      <c r="I374">
        <v>3.754</v>
      </c>
      <c r="J374">
        <v>-0.24</v>
      </c>
      <c r="K374">
        <v>-1.232</v>
      </c>
      <c r="L374">
        <v>-2.2250000000000001</v>
      </c>
      <c r="M374">
        <v>-3.016</v>
      </c>
      <c r="N374">
        <v>-3.19</v>
      </c>
      <c r="O374">
        <v>1.1639999999999999</v>
      </c>
      <c r="P374">
        <v>1.167</v>
      </c>
      <c r="Q374">
        <v>1.1659999999999999</v>
      </c>
      <c r="R374">
        <v>0.88600000000000001</v>
      </c>
      <c r="S374">
        <v>0.39700000000000002</v>
      </c>
    </row>
    <row r="375" spans="1:19" x14ac:dyDescent="0.3">
      <c r="A375">
        <v>540</v>
      </c>
      <c r="B375">
        <v>-0.23</v>
      </c>
      <c r="C375">
        <v>-1.2290000000000001</v>
      </c>
      <c r="D375">
        <v>-2.226</v>
      </c>
      <c r="E375">
        <v>-3.0169999999999999</v>
      </c>
      <c r="F375">
        <v>-3.19</v>
      </c>
      <c r="G375">
        <v>3.7</v>
      </c>
      <c r="H375">
        <v>0</v>
      </c>
      <c r="I375">
        <v>3.754</v>
      </c>
      <c r="J375">
        <v>-0.24</v>
      </c>
      <c r="K375">
        <v>-1.2330000000000001</v>
      </c>
      <c r="L375">
        <v>-2.2250000000000001</v>
      </c>
      <c r="M375">
        <v>-3.016</v>
      </c>
      <c r="N375">
        <v>-3.19</v>
      </c>
      <c r="O375">
        <v>1.1639999999999999</v>
      </c>
      <c r="P375">
        <v>1.1659999999999999</v>
      </c>
      <c r="Q375">
        <v>1.165</v>
      </c>
      <c r="R375">
        <v>0.88600000000000001</v>
      </c>
      <c r="S375">
        <v>0.39700000000000002</v>
      </c>
    </row>
    <row r="376" spans="1:19" x14ac:dyDescent="0.3">
      <c r="A376">
        <v>600</v>
      </c>
      <c r="B376">
        <v>-0.23</v>
      </c>
      <c r="C376">
        <v>-1.2290000000000001</v>
      </c>
      <c r="D376">
        <v>-2.226</v>
      </c>
      <c r="E376">
        <v>-3.0169999999999999</v>
      </c>
      <c r="F376">
        <v>-3.19</v>
      </c>
      <c r="G376">
        <v>3.7</v>
      </c>
      <c r="H376">
        <v>0</v>
      </c>
      <c r="I376">
        <v>3.754</v>
      </c>
      <c r="J376">
        <v>-0.24</v>
      </c>
      <c r="K376">
        <v>-1.234</v>
      </c>
      <c r="L376">
        <v>-2.226</v>
      </c>
      <c r="M376">
        <v>-3.016</v>
      </c>
      <c r="N376">
        <v>-3.19</v>
      </c>
      <c r="O376">
        <v>1.165</v>
      </c>
      <c r="P376">
        <v>1.1659999999999999</v>
      </c>
      <c r="Q376">
        <v>1.165</v>
      </c>
      <c r="R376">
        <v>0.88700000000000001</v>
      </c>
      <c r="S376">
        <v>0.39700000000000002</v>
      </c>
    </row>
    <row r="378" spans="1:19" x14ac:dyDescent="0.3">
      <c r="A378" t="s">
        <v>0</v>
      </c>
      <c r="B378" t="s">
        <v>30</v>
      </c>
    </row>
    <row r="379" spans="1:19" x14ac:dyDescent="0.3">
      <c r="A379">
        <v>0</v>
      </c>
      <c r="B379">
        <v>-0.23</v>
      </c>
      <c r="C379">
        <v>-1.2290000000000001</v>
      </c>
      <c r="D379">
        <v>-2.226</v>
      </c>
      <c r="E379">
        <v>-3.0169999999999999</v>
      </c>
      <c r="F379">
        <v>-3.19</v>
      </c>
      <c r="G379">
        <v>3.7</v>
      </c>
      <c r="H379">
        <v>0</v>
      </c>
      <c r="I379">
        <v>3.5390000000000001</v>
      </c>
      <c r="J379">
        <v>-0.23</v>
      </c>
      <c r="K379">
        <v>-1.2290000000000001</v>
      </c>
      <c r="L379">
        <v>-2.226</v>
      </c>
      <c r="M379">
        <v>-3.0169999999999999</v>
      </c>
      <c r="N379">
        <v>-3.19</v>
      </c>
      <c r="O379">
        <v>1.147</v>
      </c>
      <c r="P379">
        <v>1.147</v>
      </c>
      <c r="Q379">
        <v>1.141</v>
      </c>
      <c r="R379">
        <v>0.87</v>
      </c>
      <c r="S379">
        <v>0.38800000000000001</v>
      </c>
    </row>
    <row r="380" spans="1:19" x14ac:dyDescent="0.3">
      <c r="A380">
        <v>60</v>
      </c>
      <c r="B380">
        <v>-0.23</v>
      </c>
      <c r="C380">
        <v>-1.2290000000000001</v>
      </c>
      <c r="D380">
        <v>-2.226</v>
      </c>
      <c r="E380">
        <v>-3.0169999999999999</v>
      </c>
      <c r="F380">
        <v>-3.19</v>
      </c>
      <c r="G380">
        <v>3.7</v>
      </c>
      <c r="H380">
        <v>0</v>
      </c>
      <c r="I380">
        <v>3.5390000000000001</v>
      </c>
      <c r="J380">
        <v>-0.23300000000000001</v>
      </c>
      <c r="K380">
        <v>-1.2290000000000001</v>
      </c>
      <c r="L380">
        <v>-2.226</v>
      </c>
      <c r="M380">
        <v>-3.0179999999999998</v>
      </c>
      <c r="N380">
        <v>-3.1869999999999998</v>
      </c>
      <c r="O380">
        <v>1.153</v>
      </c>
      <c r="P380">
        <v>1.163</v>
      </c>
      <c r="Q380">
        <v>1.1559999999999999</v>
      </c>
      <c r="R380">
        <v>0.877</v>
      </c>
      <c r="S380">
        <v>0.38200000000000001</v>
      </c>
    </row>
    <row r="381" spans="1:19" x14ac:dyDescent="0.3">
      <c r="A381">
        <v>120</v>
      </c>
      <c r="B381">
        <v>-0.23</v>
      </c>
      <c r="C381">
        <v>-1.2290000000000001</v>
      </c>
      <c r="D381">
        <v>-2.226</v>
      </c>
      <c r="E381">
        <v>-3.0169999999999999</v>
      </c>
      <c r="F381">
        <v>-3.19</v>
      </c>
      <c r="G381">
        <v>3.7</v>
      </c>
      <c r="H381">
        <v>0</v>
      </c>
      <c r="I381">
        <v>3.5390000000000001</v>
      </c>
      <c r="J381">
        <v>-0.23499999999999999</v>
      </c>
      <c r="K381">
        <v>-1.23</v>
      </c>
      <c r="L381">
        <v>-2.2250000000000001</v>
      </c>
      <c r="M381">
        <v>-3.0169999999999999</v>
      </c>
      <c r="N381">
        <v>-3.1840000000000002</v>
      </c>
      <c r="O381">
        <v>1.157</v>
      </c>
      <c r="P381">
        <v>1.169</v>
      </c>
      <c r="Q381">
        <v>1.1619999999999999</v>
      </c>
      <c r="R381">
        <v>0.88</v>
      </c>
      <c r="S381">
        <v>0.375</v>
      </c>
    </row>
    <row r="382" spans="1:19" x14ac:dyDescent="0.3">
      <c r="A382">
        <v>180</v>
      </c>
      <c r="B382">
        <v>-0.23</v>
      </c>
      <c r="C382">
        <v>-1.2290000000000001</v>
      </c>
      <c r="D382">
        <v>-2.226</v>
      </c>
      <c r="E382">
        <v>-3.0169999999999999</v>
      </c>
      <c r="F382">
        <v>-3.19</v>
      </c>
      <c r="G382">
        <v>3.7</v>
      </c>
      <c r="H382">
        <v>0</v>
      </c>
      <c r="I382">
        <v>3.5390000000000001</v>
      </c>
      <c r="J382">
        <v>-0.23699999999999999</v>
      </c>
      <c r="K382">
        <v>-1.2290000000000001</v>
      </c>
      <c r="L382">
        <v>-2.226</v>
      </c>
      <c r="M382">
        <v>-3.016</v>
      </c>
      <c r="N382">
        <v>-3.181</v>
      </c>
      <c r="O382">
        <v>1.159</v>
      </c>
      <c r="P382">
        <v>1.1719999999999999</v>
      </c>
      <c r="Q382">
        <v>1.165</v>
      </c>
      <c r="R382">
        <v>0.88200000000000001</v>
      </c>
      <c r="S382">
        <v>0.371</v>
      </c>
    </row>
    <row r="383" spans="1:19" x14ac:dyDescent="0.3">
      <c r="A383">
        <v>240</v>
      </c>
      <c r="B383">
        <v>-0.23</v>
      </c>
      <c r="C383">
        <v>-1.2290000000000001</v>
      </c>
      <c r="D383">
        <v>-2.226</v>
      </c>
      <c r="E383">
        <v>-3.0169999999999999</v>
      </c>
      <c r="F383">
        <v>-3.19</v>
      </c>
      <c r="G383">
        <v>3.7</v>
      </c>
      <c r="H383">
        <v>0</v>
      </c>
      <c r="I383">
        <v>3.5390000000000001</v>
      </c>
      <c r="J383">
        <v>-0.23799999999999999</v>
      </c>
      <c r="K383">
        <v>-1.2290000000000001</v>
      </c>
      <c r="L383">
        <v>-2.226</v>
      </c>
      <c r="M383">
        <v>-3.0169999999999999</v>
      </c>
      <c r="N383">
        <v>-3.1779999999999999</v>
      </c>
      <c r="O383">
        <v>1.161</v>
      </c>
      <c r="P383">
        <v>1.1719999999999999</v>
      </c>
      <c r="Q383">
        <v>1.1659999999999999</v>
      </c>
      <c r="R383">
        <v>0.88600000000000001</v>
      </c>
      <c r="S383">
        <v>0.36799999999999999</v>
      </c>
    </row>
    <row r="384" spans="1:19" x14ac:dyDescent="0.3">
      <c r="A384">
        <v>300</v>
      </c>
      <c r="B384">
        <v>-0.23</v>
      </c>
      <c r="C384">
        <v>-1.2290000000000001</v>
      </c>
      <c r="D384">
        <v>-2.226</v>
      </c>
      <c r="E384">
        <v>-3.0169999999999999</v>
      </c>
      <c r="F384">
        <v>-3.19</v>
      </c>
      <c r="G384">
        <v>3.7</v>
      </c>
      <c r="H384">
        <v>0</v>
      </c>
      <c r="I384">
        <v>3.5390000000000001</v>
      </c>
      <c r="J384">
        <v>-0.23799999999999999</v>
      </c>
      <c r="K384">
        <v>-1.23</v>
      </c>
      <c r="L384">
        <v>-2.226</v>
      </c>
      <c r="M384">
        <v>-3.0169999999999999</v>
      </c>
      <c r="N384">
        <v>-3.1749999999999998</v>
      </c>
      <c r="O384">
        <v>1.1619999999999999</v>
      </c>
      <c r="P384">
        <v>1.17</v>
      </c>
      <c r="Q384">
        <v>1.165</v>
      </c>
      <c r="R384">
        <v>0.88800000000000001</v>
      </c>
      <c r="S384">
        <v>0.36399999999999999</v>
      </c>
    </row>
    <row r="385" spans="1:19" x14ac:dyDescent="0.3">
      <c r="A385">
        <v>360</v>
      </c>
      <c r="B385">
        <v>-0.23</v>
      </c>
      <c r="C385">
        <v>-1.2290000000000001</v>
      </c>
      <c r="D385">
        <v>-2.226</v>
      </c>
      <c r="E385">
        <v>-3.0169999999999999</v>
      </c>
      <c r="F385">
        <v>-3.19</v>
      </c>
      <c r="G385">
        <v>3.7</v>
      </c>
      <c r="H385">
        <v>0</v>
      </c>
      <c r="I385">
        <v>3.5390000000000001</v>
      </c>
      <c r="J385">
        <v>-0.23899999999999999</v>
      </c>
      <c r="K385">
        <v>-1.2310000000000001</v>
      </c>
      <c r="L385">
        <v>-2.226</v>
      </c>
      <c r="M385">
        <v>-3.016</v>
      </c>
      <c r="N385">
        <v>-3.1720000000000002</v>
      </c>
      <c r="O385">
        <v>1.163</v>
      </c>
      <c r="P385">
        <v>1.169</v>
      </c>
      <c r="Q385">
        <v>1.1659999999999999</v>
      </c>
      <c r="R385">
        <v>0.88500000000000001</v>
      </c>
      <c r="S385">
        <v>0.36099999999999999</v>
      </c>
    </row>
    <row r="386" spans="1:19" x14ac:dyDescent="0.3">
      <c r="A386">
        <v>420</v>
      </c>
      <c r="B386">
        <v>-0.23</v>
      </c>
      <c r="C386">
        <v>-1.2290000000000001</v>
      </c>
      <c r="D386">
        <v>-2.226</v>
      </c>
      <c r="E386">
        <v>-3.0169999999999999</v>
      </c>
      <c r="F386">
        <v>-3.19</v>
      </c>
      <c r="G386">
        <v>3.7</v>
      </c>
      <c r="H386">
        <v>0</v>
      </c>
      <c r="I386">
        <v>3.5390000000000001</v>
      </c>
      <c r="J386">
        <v>-0.23899999999999999</v>
      </c>
      <c r="K386">
        <v>-1.232</v>
      </c>
      <c r="L386">
        <v>-2.226</v>
      </c>
      <c r="M386">
        <v>-3.0150000000000001</v>
      </c>
      <c r="N386">
        <v>-3.169</v>
      </c>
      <c r="O386">
        <v>1.163</v>
      </c>
      <c r="P386">
        <v>1.1679999999999999</v>
      </c>
      <c r="Q386">
        <v>1.1659999999999999</v>
      </c>
      <c r="R386">
        <v>0.88200000000000001</v>
      </c>
      <c r="S386">
        <v>0.35899999999999999</v>
      </c>
    </row>
    <row r="387" spans="1:19" x14ac:dyDescent="0.3">
      <c r="A387">
        <v>480</v>
      </c>
      <c r="B387">
        <v>-0.23</v>
      </c>
      <c r="C387">
        <v>-1.2290000000000001</v>
      </c>
      <c r="D387">
        <v>-2.226</v>
      </c>
      <c r="E387">
        <v>-3.0169999999999999</v>
      </c>
      <c r="F387">
        <v>-3.19</v>
      </c>
      <c r="G387">
        <v>3.7</v>
      </c>
      <c r="H387">
        <v>0</v>
      </c>
      <c r="I387">
        <v>3.5390000000000001</v>
      </c>
      <c r="J387">
        <v>-0.24</v>
      </c>
      <c r="K387">
        <v>-1.232</v>
      </c>
      <c r="L387">
        <v>-2.2250000000000001</v>
      </c>
      <c r="M387">
        <v>-3.0129999999999999</v>
      </c>
      <c r="N387">
        <v>-3.1659999999999999</v>
      </c>
      <c r="O387">
        <v>1.1639999999999999</v>
      </c>
      <c r="P387">
        <v>1.167</v>
      </c>
      <c r="Q387">
        <v>1.1659999999999999</v>
      </c>
      <c r="R387">
        <v>0.879</v>
      </c>
      <c r="S387">
        <v>0.35699999999999998</v>
      </c>
    </row>
    <row r="388" spans="1:19" x14ac:dyDescent="0.3">
      <c r="A388">
        <v>540</v>
      </c>
      <c r="B388">
        <v>-0.23</v>
      </c>
      <c r="C388">
        <v>-1.2290000000000001</v>
      </c>
      <c r="D388">
        <v>-2.226</v>
      </c>
      <c r="E388">
        <v>-3.0169999999999999</v>
      </c>
      <c r="F388">
        <v>-3.19</v>
      </c>
      <c r="G388">
        <v>3.7</v>
      </c>
      <c r="H388">
        <v>0</v>
      </c>
      <c r="I388">
        <v>3.5390000000000001</v>
      </c>
      <c r="J388">
        <v>-0.24</v>
      </c>
      <c r="K388">
        <v>-1.2330000000000001</v>
      </c>
      <c r="L388">
        <v>-2.2250000000000001</v>
      </c>
      <c r="M388">
        <v>-3.012</v>
      </c>
      <c r="N388">
        <v>-3.1629999999999998</v>
      </c>
      <c r="O388">
        <v>1.1639999999999999</v>
      </c>
      <c r="P388">
        <v>1.1659999999999999</v>
      </c>
      <c r="Q388">
        <v>1.165</v>
      </c>
      <c r="R388">
        <v>0.876</v>
      </c>
      <c r="S388">
        <v>0.35499999999999998</v>
      </c>
    </row>
    <row r="389" spans="1:19" x14ac:dyDescent="0.3">
      <c r="A389">
        <v>600</v>
      </c>
      <c r="B389">
        <v>-0.23</v>
      </c>
      <c r="C389">
        <v>-1.2290000000000001</v>
      </c>
      <c r="D389">
        <v>-2.226</v>
      </c>
      <c r="E389">
        <v>-3.0169999999999999</v>
      </c>
      <c r="F389">
        <v>-3.19</v>
      </c>
      <c r="G389">
        <v>3.7</v>
      </c>
      <c r="H389">
        <v>0</v>
      </c>
      <c r="I389">
        <v>3.5390000000000001</v>
      </c>
      <c r="J389">
        <v>-0.24</v>
      </c>
      <c r="K389">
        <v>-1.234</v>
      </c>
      <c r="L389">
        <v>-2.2250000000000001</v>
      </c>
      <c r="M389">
        <v>-3.01</v>
      </c>
      <c r="N389">
        <v>-3.16</v>
      </c>
      <c r="O389">
        <v>1.165</v>
      </c>
      <c r="P389">
        <v>1.1659999999999999</v>
      </c>
      <c r="Q389">
        <v>1.1639999999999999</v>
      </c>
      <c r="R389">
        <v>0.872</v>
      </c>
      <c r="S389">
        <v>0.35299999999999998</v>
      </c>
    </row>
    <row r="391" spans="1:19" x14ac:dyDescent="0.3">
      <c r="A391" t="s">
        <v>0</v>
      </c>
      <c r="B391" t="s">
        <v>31</v>
      </c>
    </row>
    <row r="392" spans="1:19" x14ac:dyDescent="0.3">
      <c r="A392">
        <v>0</v>
      </c>
      <c r="B392">
        <v>-0.23</v>
      </c>
      <c r="C392">
        <v>-1.2290000000000001</v>
      </c>
      <c r="D392">
        <v>-2.2250000000000001</v>
      </c>
      <c r="E392">
        <v>-3.0110000000000001</v>
      </c>
      <c r="F392">
        <v>-3.18</v>
      </c>
      <c r="G392">
        <v>3.7</v>
      </c>
      <c r="H392">
        <v>0</v>
      </c>
      <c r="I392">
        <v>3.754</v>
      </c>
      <c r="J392">
        <v>-0.23</v>
      </c>
      <c r="K392">
        <v>-1.2290000000000001</v>
      </c>
      <c r="L392">
        <v>-2.2250000000000001</v>
      </c>
      <c r="M392">
        <v>-3.0110000000000001</v>
      </c>
      <c r="N392">
        <v>-3.18</v>
      </c>
      <c r="O392">
        <v>1.147</v>
      </c>
      <c r="P392">
        <v>1.147</v>
      </c>
      <c r="Q392">
        <v>1.1399999999999999</v>
      </c>
      <c r="R392">
        <v>0.86399999999999999</v>
      </c>
      <c r="S392">
        <v>0.38500000000000001</v>
      </c>
    </row>
    <row r="393" spans="1:19" x14ac:dyDescent="0.3">
      <c r="A393">
        <v>60</v>
      </c>
      <c r="B393">
        <v>-0.23</v>
      </c>
      <c r="C393">
        <v>-1.2290000000000001</v>
      </c>
      <c r="D393">
        <v>-2.2250000000000001</v>
      </c>
      <c r="E393">
        <v>-3.0110000000000001</v>
      </c>
      <c r="F393">
        <v>-3.18</v>
      </c>
      <c r="G393">
        <v>3.7</v>
      </c>
      <c r="H393">
        <v>0</v>
      </c>
      <c r="I393">
        <v>3.754</v>
      </c>
      <c r="J393">
        <v>-0.23300000000000001</v>
      </c>
      <c r="K393">
        <v>-1.2290000000000001</v>
      </c>
      <c r="L393">
        <v>-2.2250000000000001</v>
      </c>
      <c r="M393">
        <v>-3.0110000000000001</v>
      </c>
      <c r="N393">
        <v>-3.18</v>
      </c>
      <c r="O393">
        <v>1.153</v>
      </c>
      <c r="P393">
        <v>1.1639999999999999</v>
      </c>
      <c r="Q393">
        <v>1.155</v>
      </c>
      <c r="R393">
        <v>0.87</v>
      </c>
      <c r="S393">
        <v>0.38600000000000001</v>
      </c>
    </row>
    <row r="394" spans="1:19" x14ac:dyDescent="0.3">
      <c r="A394">
        <v>120</v>
      </c>
      <c r="B394">
        <v>-0.23</v>
      </c>
      <c r="C394">
        <v>-1.2290000000000001</v>
      </c>
      <c r="D394">
        <v>-2.2250000000000001</v>
      </c>
      <c r="E394">
        <v>-3.0110000000000001</v>
      </c>
      <c r="F394">
        <v>-3.18</v>
      </c>
      <c r="G394">
        <v>3.7</v>
      </c>
      <c r="H394">
        <v>0</v>
      </c>
      <c r="I394">
        <v>3.754</v>
      </c>
      <c r="J394">
        <v>-0.23499999999999999</v>
      </c>
      <c r="K394">
        <v>-1.23</v>
      </c>
      <c r="L394">
        <v>-2.2250000000000001</v>
      </c>
      <c r="M394">
        <v>-3.0110000000000001</v>
      </c>
      <c r="N394">
        <v>-3.18</v>
      </c>
      <c r="O394">
        <v>1.157</v>
      </c>
      <c r="P394">
        <v>1.169</v>
      </c>
      <c r="Q394">
        <v>1.1619999999999999</v>
      </c>
      <c r="R394">
        <v>0.874</v>
      </c>
      <c r="S394">
        <v>0.38700000000000001</v>
      </c>
    </row>
    <row r="395" spans="1:19" x14ac:dyDescent="0.3">
      <c r="A395">
        <v>180</v>
      </c>
      <c r="B395">
        <v>-0.23</v>
      </c>
      <c r="C395">
        <v>-1.2290000000000001</v>
      </c>
      <c r="D395">
        <v>-2.2250000000000001</v>
      </c>
      <c r="E395">
        <v>-3.0110000000000001</v>
      </c>
      <c r="F395">
        <v>-3.18</v>
      </c>
      <c r="G395">
        <v>3.7</v>
      </c>
      <c r="H395">
        <v>0</v>
      </c>
      <c r="I395">
        <v>3.754</v>
      </c>
      <c r="J395">
        <v>-0.23699999999999999</v>
      </c>
      <c r="K395">
        <v>-1.2290000000000001</v>
      </c>
      <c r="L395">
        <v>-2.226</v>
      </c>
      <c r="M395">
        <v>-3.01</v>
      </c>
      <c r="N395">
        <v>-3.18</v>
      </c>
      <c r="O395">
        <v>1.159</v>
      </c>
      <c r="P395">
        <v>1.1719999999999999</v>
      </c>
      <c r="Q395">
        <v>1.1639999999999999</v>
      </c>
      <c r="R395">
        <v>0.877</v>
      </c>
      <c r="S395">
        <v>0.38900000000000001</v>
      </c>
    </row>
    <row r="396" spans="1:19" x14ac:dyDescent="0.3">
      <c r="A396">
        <v>240</v>
      </c>
      <c r="B396">
        <v>-0.23</v>
      </c>
      <c r="C396">
        <v>-1.2290000000000001</v>
      </c>
      <c r="D396">
        <v>-2.2250000000000001</v>
      </c>
      <c r="E396">
        <v>-3.0110000000000001</v>
      </c>
      <c r="F396">
        <v>-3.18</v>
      </c>
      <c r="G396">
        <v>3.7</v>
      </c>
      <c r="H396">
        <v>0</v>
      </c>
      <c r="I396">
        <v>3.754</v>
      </c>
      <c r="J396">
        <v>-0.23799999999999999</v>
      </c>
      <c r="K396">
        <v>-1.2290000000000001</v>
      </c>
      <c r="L396">
        <v>-2.2250000000000001</v>
      </c>
      <c r="M396">
        <v>-3.01</v>
      </c>
      <c r="N396">
        <v>-3.18</v>
      </c>
      <c r="O396">
        <v>1.161</v>
      </c>
      <c r="P396">
        <v>1.1719999999999999</v>
      </c>
      <c r="Q396">
        <v>1.165</v>
      </c>
      <c r="R396">
        <v>0.878</v>
      </c>
      <c r="S396">
        <v>0.39</v>
      </c>
    </row>
    <row r="397" spans="1:19" x14ac:dyDescent="0.3">
      <c r="A397">
        <v>300</v>
      </c>
      <c r="B397">
        <v>-0.23</v>
      </c>
      <c r="C397">
        <v>-1.2290000000000001</v>
      </c>
      <c r="D397">
        <v>-2.2250000000000001</v>
      </c>
      <c r="E397">
        <v>-3.0110000000000001</v>
      </c>
      <c r="F397">
        <v>-3.18</v>
      </c>
      <c r="G397">
        <v>3.7</v>
      </c>
      <c r="H397">
        <v>0</v>
      </c>
      <c r="I397">
        <v>3.754</v>
      </c>
      <c r="J397">
        <v>-0.23799999999999999</v>
      </c>
      <c r="K397">
        <v>-1.23</v>
      </c>
      <c r="L397">
        <v>-2.2250000000000001</v>
      </c>
      <c r="M397">
        <v>-3.01</v>
      </c>
      <c r="N397">
        <v>-3.18</v>
      </c>
      <c r="O397">
        <v>1.1619999999999999</v>
      </c>
      <c r="P397">
        <v>1.17</v>
      </c>
      <c r="Q397">
        <v>1.165</v>
      </c>
      <c r="R397">
        <v>0.879</v>
      </c>
      <c r="S397">
        <v>0.39100000000000001</v>
      </c>
    </row>
    <row r="398" spans="1:19" x14ac:dyDescent="0.3">
      <c r="A398">
        <v>360</v>
      </c>
      <c r="B398">
        <v>-0.23</v>
      </c>
      <c r="C398">
        <v>-1.2290000000000001</v>
      </c>
      <c r="D398">
        <v>-2.2250000000000001</v>
      </c>
      <c r="E398">
        <v>-3.0110000000000001</v>
      </c>
      <c r="F398">
        <v>-3.18</v>
      </c>
      <c r="G398">
        <v>3.7</v>
      </c>
      <c r="H398">
        <v>0</v>
      </c>
      <c r="I398">
        <v>3.754</v>
      </c>
      <c r="J398">
        <v>-0.23899999999999999</v>
      </c>
      <c r="K398">
        <v>-1.2310000000000001</v>
      </c>
      <c r="L398">
        <v>-2.2250000000000001</v>
      </c>
      <c r="M398">
        <v>-3.01</v>
      </c>
      <c r="N398">
        <v>-3.18</v>
      </c>
      <c r="O398">
        <v>1.163</v>
      </c>
      <c r="P398">
        <v>1.169</v>
      </c>
      <c r="Q398">
        <v>1.165</v>
      </c>
      <c r="R398">
        <v>0.879</v>
      </c>
      <c r="S398">
        <v>0.39200000000000002</v>
      </c>
    </row>
    <row r="399" spans="1:19" x14ac:dyDescent="0.3">
      <c r="A399">
        <v>420</v>
      </c>
      <c r="B399">
        <v>-0.23</v>
      </c>
      <c r="C399">
        <v>-1.2290000000000001</v>
      </c>
      <c r="D399">
        <v>-2.2250000000000001</v>
      </c>
      <c r="E399">
        <v>-3.0110000000000001</v>
      </c>
      <c r="F399">
        <v>-3.18</v>
      </c>
      <c r="G399">
        <v>3.7</v>
      </c>
      <c r="H399">
        <v>0</v>
      </c>
      <c r="I399">
        <v>3.754</v>
      </c>
      <c r="J399">
        <v>-0.23899999999999999</v>
      </c>
      <c r="K399">
        <v>-1.2310000000000001</v>
      </c>
      <c r="L399">
        <v>-2.2250000000000001</v>
      </c>
      <c r="M399">
        <v>-3.01</v>
      </c>
      <c r="N399">
        <v>-3.18</v>
      </c>
      <c r="O399">
        <v>1.163</v>
      </c>
      <c r="P399">
        <v>1.1679999999999999</v>
      </c>
      <c r="Q399">
        <v>1.1659999999999999</v>
      </c>
      <c r="R399">
        <v>0.879</v>
      </c>
      <c r="S399">
        <v>0.39300000000000002</v>
      </c>
    </row>
    <row r="400" spans="1:19" x14ac:dyDescent="0.3">
      <c r="A400">
        <v>480</v>
      </c>
      <c r="B400">
        <v>-0.23</v>
      </c>
      <c r="C400">
        <v>-1.2290000000000001</v>
      </c>
      <c r="D400">
        <v>-2.2250000000000001</v>
      </c>
      <c r="E400">
        <v>-3.0110000000000001</v>
      </c>
      <c r="F400">
        <v>-3.18</v>
      </c>
      <c r="G400">
        <v>3.7</v>
      </c>
      <c r="H400">
        <v>0</v>
      </c>
      <c r="I400">
        <v>3.754</v>
      </c>
      <c r="J400">
        <v>-0.24</v>
      </c>
      <c r="K400">
        <v>-1.232</v>
      </c>
      <c r="L400">
        <v>-2.2250000000000001</v>
      </c>
      <c r="M400">
        <v>-3.01</v>
      </c>
      <c r="N400">
        <v>-3.18</v>
      </c>
      <c r="O400">
        <v>1.1639999999999999</v>
      </c>
      <c r="P400">
        <v>1.167</v>
      </c>
      <c r="Q400">
        <v>1.165</v>
      </c>
      <c r="R400">
        <v>0.88</v>
      </c>
      <c r="S400">
        <v>0.39400000000000002</v>
      </c>
    </row>
    <row r="401" spans="1:19" x14ac:dyDescent="0.3">
      <c r="A401">
        <v>540</v>
      </c>
      <c r="B401">
        <v>-0.23</v>
      </c>
      <c r="C401">
        <v>-1.2290000000000001</v>
      </c>
      <c r="D401">
        <v>-2.2250000000000001</v>
      </c>
      <c r="E401">
        <v>-3.0110000000000001</v>
      </c>
      <c r="F401">
        <v>-3.18</v>
      </c>
      <c r="G401">
        <v>3.7</v>
      </c>
      <c r="H401">
        <v>0</v>
      </c>
      <c r="I401">
        <v>3.754</v>
      </c>
      <c r="J401">
        <v>-0.24</v>
      </c>
      <c r="K401">
        <v>-1.2330000000000001</v>
      </c>
      <c r="L401">
        <v>-2.2250000000000001</v>
      </c>
      <c r="M401">
        <v>-3.01</v>
      </c>
      <c r="N401">
        <v>-3.18</v>
      </c>
      <c r="O401">
        <v>1.1639999999999999</v>
      </c>
      <c r="P401">
        <v>1.1659999999999999</v>
      </c>
      <c r="Q401">
        <v>1.165</v>
      </c>
      <c r="R401">
        <v>0.88</v>
      </c>
      <c r="S401">
        <v>0.39400000000000002</v>
      </c>
    </row>
    <row r="402" spans="1:19" x14ac:dyDescent="0.3">
      <c r="A402">
        <v>600</v>
      </c>
      <c r="B402">
        <v>-0.23</v>
      </c>
      <c r="C402">
        <v>-1.2290000000000001</v>
      </c>
      <c r="D402">
        <v>-2.2250000000000001</v>
      </c>
      <c r="E402">
        <v>-3.0110000000000001</v>
      </c>
      <c r="F402">
        <v>-3.18</v>
      </c>
      <c r="G402">
        <v>3.7</v>
      </c>
      <c r="H402">
        <v>0</v>
      </c>
      <c r="I402">
        <v>3.754</v>
      </c>
      <c r="J402">
        <v>-0.24</v>
      </c>
      <c r="K402">
        <v>-1.234</v>
      </c>
      <c r="L402">
        <v>-2.2250000000000001</v>
      </c>
      <c r="M402">
        <v>-3.01</v>
      </c>
      <c r="N402">
        <v>-3.18</v>
      </c>
      <c r="O402">
        <v>1.165</v>
      </c>
      <c r="P402">
        <v>1.1659999999999999</v>
      </c>
      <c r="Q402">
        <v>1.1639999999999999</v>
      </c>
      <c r="R402">
        <v>0.88</v>
      </c>
      <c r="S402">
        <v>0.39400000000000002</v>
      </c>
    </row>
    <row r="404" spans="1:19" x14ac:dyDescent="0.3">
      <c r="A404" t="s">
        <v>0</v>
      </c>
      <c r="B404" t="s">
        <v>32</v>
      </c>
    </row>
    <row r="405" spans="1:19" x14ac:dyDescent="0.3">
      <c r="A405">
        <v>0</v>
      </c>
      <c r="B405">
        <v>-0.23</v>
      </c>
      <c r="C405">
        <v>-1.2290000000000001</v>
      </c>
      <c r="D405">
        <v>-2.2250000000000001</v>
      </c>
      <c r="E405">
        <v>-3.0110000000000001</v>
      </c>
      <c r="F405">
        <v>-3.18</v>
      </c>
      <c r="G405">
        <v>3.7</v>
      </c>
      <c r="H405">
        <v>0</v>
      </c>
      <c r="I405">
        <v>3.5379999999999998</v>
      </c>
      <c r="J405">
        <v>-0.23</v>
      </c>
      <c r="K405">
        <v>-1.2290000000000001</v>
      </c>
      <c r="L405">
        <v>-2.2250000000000001</v>
      </c>
      <c r="M405">
        <v>-3.0110000000000001</v>
      </c>
      <c r="N405">
        <v>-3.18</v>
      </c>
      <c r="O405">
        <v>1.147</v>
      </c>
      <c r="P405">
        <v>1.147</v>
      </c>
      <c r="Q405">
        <v>1.1399999999999999</v>
      </c>
      <c r="R405">
        <v>0.86399999999999999</v>
      </c>
      <c r="S405">
        <v>0.38500000000000001</v>
      </c>
    </row>
    <row r="406" spans="1:19" x14ac:dyDescent="0.3">
      <c r="A406">
        <v>60</v>
      </c>
      <c r="B406">
        <v>-0.23</v>
      </c>
      <c r="C406">
        <v>-1.2290000000000001</v>
      </c>
      <c r="D406">
        <v>-2.2250000000000001</v>
      </c>
      <c r="E406">
        <v>-3.0110000000000001</v>
      </c>
      <c r="F406">
        <v>-3.18</v>
      </c>
      <c r="G406">
        <v>3.7</v>
      </c>
      <c r="H406">
        <v>0</v>
      </c>
      <c r="I406">
        <v>3.5379999999999998</v>
      </c>
      <c r="J406">
        <v>-0.23300000000000001</v>
      </c>
      <c r="K406">
        <v>-1.2290000000000001</v>
      </c>
      <c r="L406">
        <v>-2.2250000000000001</v>
      </c>
      <c r="M406">
        <v>-3.0110000000000001</v>
      </c>
      <c r="N406">
        <v>-3.177</v>
      </c>
      <c r="O406">
        <v>1.153</v>
      </c>
      <c r="P406">
        <v>1.163</v>
      </c>
      <c r="Q406">
        <v>1.155</v>
      </c>
      <c r="R406">
        <v>0.871</v>
      </c>
      <c r="S406">
        <v>0.378</v>
      </c>
    </row>
    <row r="407" spans="1:19" x14ac:dyDescent="0.3">
      <c r="A407">
        <v>120</v>
      </c>
      <c r="B407">
        <v>-0.23</v>
      </c>
      <c r="C407">
        <v>-1.2290000000000001</v>
      </c>
      <c r="D407">
        <v>-2.2250000000000001</v>
      </c>
      <c r="E407">
        <v>-3.0110000000000001</v>
      </c>
      <c r="F407">
        <v>-3.18</v>
      </c>
      <c r="G407">
        <v>3.7</v>
      </c>
      <c r="H407">
        <v>0</v>
      </c>
      <c r="I407">
        <v>3.5379999999999998</v>
      </c>
      <c r="J407">
        <v>-0.23499999999999999</v>
      </c>
      <c r="K407">
        <v>-1.23</v>
      </c>
      <c r="L407">
        <v>-2.2250000000000001</v>
      </c>
      <c r="M407">
        <v>-3.0110000000000001</v>
      </c>
      <c r="N407">
        <v>-3.1739999999999999</v>
      </c>
      <c r="O407">
        <v>1.157</v>
      </c>
      <c r="P407">
        <v>1.169</v>
      </c>
      <c r="Q407">
        <v>1.1619999999999999</v>
      </c>
      <c r="R407">
        <v>0.873</v>
      </c>
      <c r="S407">
        <v>0.372</v>
      </c>
    </row>
    <row r="408" spans="1:19" x14ac:dyDescent="0.3">
      <c r="A408">
        <v>180</v>
      </c>
      <c r="B408">
        <v>-0.23</v>
      </c>
      <c r="C408">
        <v>-1.2290000000000001</v>
      </c>
      <c r="D408">
        <v>-2.2250000000000001</v>
      </c>
      <c r="E408">
        <v>-3.0110000000000001</v>
      </c>
      <c r="F408">
        <v>-3.18</v>
      </c>
      <c r="G408">
        <v>3.7</v>
      </c>
      <c r="H408">
        <v>0</v>
      </c>
      <c r="I408">
        <v>3.5379999999999998</v>
      </c>
      <c r="J408">
        <v>-0.23699999999999999</v>
      </c>
      <c r="K408">
        <v>-1.2290000000000001</v>
      </c>
      <c r="L408">
        <v>-2.226</v>
      </c>
      <c r="M408">
        <v>-3.01</v>
      </c>
      <c r="N408">
        <v>-3.1709999999999998</v>
      </c>
      <c r="O408">
        <v>1.159</v>
      </c>
      <c r="P408">
        <v>1.1719999999999999</v>
      </c>
      <c r="Q408">
        <v>1.1639999999999999</v>
      </c>
      <c r="R408">
        <v>0.876</v>
      </c>
      <c r="S408">
        <v>0.36899999999999999</v>
      </c>
    </row>
    <row r="409" spans="1:19" x14ac:dyDescent="0.3">
      <c r="A409">
        <v>240</v>
      </c>
      <c r="B409">
        <v>-0.23</v>
      </c>
      <c r="C409">
        <v>-1.2290000000000001</v>
      </c>
      <c r="D409">
        <v>-2.2250000000000001</v>
      </c>
      <c r="E409">
        <v>-3.0110000000000001</v>
      </c>
      <c r="F409">
        <v>-3.18</v>
      </c>
      <c r="G409">
        <v>3.7</v>
      </c>
      <c r="H409">
        <v>0</v>
      </c>
      <c r="I409">
        <v>3.5379999999999998</v>
      </c>
      <c r="J409">
        <v>-0.23799999999999999</v>
      </c>
      <c r="K409">
        <v>-1.2290000000000001</v>
      </c>
      <c r="L409">
        <v>-2.226</v>
      </c>
      <c r="M409">
        <v>-3.0110000000000001</v>
      </c>
      <c r="N409">
        <v>-3.1680000000000001</v>
      </c>
      <c r="O409">
        <v>1.161</v>
      </c>
      <c r="P409">
        <v>1.1719999999999999</v>
      </c>
      <c r="Q409">
        <v>1.1659999999999999</v>
      </c>
      <c r="R409">
        <v>0.88</v>
      </c>
      <c r="S409">
        <v>0.36499999999999999</v>
      </c>
    </row>
    <row r="410" spans="1:19" x14ac:dyDescent="0.3">
      <c r="A410">
        <v>300</v>
      </c>
      <c r="B410">
        <v>-0.23</v>
      </c>
      <c r="C410">
        <v>-1.2290000000000001</v>
      </c>
      <c r="D410">
        <v>-2.2250000000000001</v>
      </c>
      <c r="E410">
        <v>-3.0110000000000001</v>
      </c>
      <c r="F410">
        <v>-3.18</v>
      </c>
      <c r="G410">
        <v>3.7</v>
      </c>
      <c r="H410">
        <v>0</v>
      </c>
      <c r="I410">
        <v>3.5379999999999998</v>
      </c>
      <c r="J410">
        <v>-0.23799999999999999</v>
      </c>
      <c r="K410">
        <v>-1.23</v>
      </c>
      <c r="L410">
        <v>-2.2250000000000001</v>
      </c>
      <c r="M410">
        <v>-3.0110000000000001</v>
      </c>
      <c r="N410">
        <v>-3.165</v>
      </c>
      <c r="O410">
        <v>1.1619999999999999</v>
      </c>
      <c r="P410">
        <v>1.17</v>
      </c>
      <c r="Q410">
        <v>1.1639999999999999</v>
      </c>
      <c r="R410">
        <v>0.88100000000000001</v>
      </c>
      <c r="S410">
        <v>0.36099999999999999</v>
      </c>
    </row>
    <row r="411" spans="1:19" x14ac:dyDescent="0.3">
      <c r="A411">
        <v>360</v>
      </c>
      <c r="B411">
        <v>-0.23</v>
      </c>
      <c r="C411">
        <v>-1.2290000000000001</v>
      </c>
      <c r="D411">
        <v>-2.2250000000000001</v>
      </c>
      <c r="E411">
        <v>-3.0110000000000001</v>
      </c>
      <c r="F411">
        <v>-3.18</v>
      </c>
      <c r="G411">
        <v>3.7</v>
      </c>
      <c r="H411">
        <v>0</v>
      </c>
      <c r="I411">
        <v>3.5379999999999998</v>
      </c>
      <c r="J411">
        <v>-0.23899999999999999</v>
      </c>
      <c r="K411">
        <v>-1.2310000000000001</v>
      </c>
      <c r="L411">
        <v>-2.2250000000000001</v>
      </c>
      <c r="M411">
        <v>-3.01</v>
      </c>
      <c r="N411">
        <v>-3.1619999999999999</v>
      </c>
      <c r="O411">
        <v>1.163</v>
      </c>
      <c r="P411">
        <v>1.169</v>
      </c>
      <c r="Q411">
        <v>1.165</v>
      </c>
      <c r="R411">
        <v>0.879</v>
      </c>
      <c r="S411">
        <v>0.35799999999999998</v>
      </c>
    </row>
    <row r="412" spans="1:19" x14ac:dyDescent="0.3">
      <c r="A412">
        <v>420</v>
      </c>
      <c r="B412">
        <v>-0.23</v>
      </c>
      <c r="C412">
        <v>-1.2290000000000001</v>
      </c>
      <c r="D412">
        <v>-2.2250000000000001</v>
      </c>
      <c r="E412">
        <v>-3.0110000000000001</v>
      </c>
      <c r="F412">
        <v>-3.18</v>
      </c>
      <c r="G412">
        <v>3.7</v>
      </c>
      <c r="H412">
        <v>0</v>
      </c>
      <c r="I412">
        <v>3.5379999999999998</v>
      </c>
      <c r="J412">
        <v>-0.23899999999999999</v>
      </c>
      <c r="K412">
        <v>-1.232</v>
      </c>
      <c r="L412">
        <v>-2.2250000000000001</v>
      </c>
      <c r="M412">
        <v>-3.0089999999999999</v>
      </c>
      <c r="N412">
        <v>-3.1589999999999998</v>
      </c>
      <c r="O412">
        <v>1.163</v>
      </c>
      <c r="P412">
        <v>1.1679999999999999</v>
      </c>
      <c r="Q412">
        <v>1.1659999999999999</v>
      </c>
      <c r="R412">
        <v>0.876</v>
      </c>
      <c r="S412">
        <v>0.35599999999999998</v>
      </c>
    </row>
    <row r="413" spans="1:19" x14ac:dyDescent="0.3">
      <c r="A413">
        <v>480</v>
      </c>
      <c r="B413">
        <v>-0.23</v>
      </c>
      <c r="C413">
        <v>-1.2290000000000001</v>
      </c>
      <c r="D413">
        <v>-2.2250000000000001</v>
      </c>
      <c r="E413">
        <v>-3.0110000000000001</v>
      </c>
      <c r="F413">
        <v>-3.18</v>
      </c>
      <c r="G413">
        <v>3.7</v>
      </c>
      <c r="H413">
        <v>0</v>
      </c>
      <c r="I413">
        <v>3.5379999999999998</v>
      </c>
      <c r="J413">
        <v>-0.24</v>
      </c>
      <c r="K413">
        <v>-1.232</v>
      </c>
      <c r="L413">
        <v>-2.2250000000000001</v>
      </c>
      <c r="M413">
        <v>-3.0070000000000001</v>
      </c>
      <c r="N413">
        <v>-3.1560000000000001</v>
      </c>
      <c r="O413">
        <v>1.1639999999999999</v>
      </c>
      <c r="P413">
        <v>1.167</v>
      </c>
      <c r="Q413">
        <v>1.165</v>
      </c>
      <c r="R413">
        <v>0.872</v>
      </c>
      <c r="S413">
        <v>0.35399999999999998</v>
      </c>
    </row>
    <row r="414" spans="1:19" x14ac:dyDescent="0.3">
      <c r="A414">
        <v>540</v>
      </c>
      <c r="B414">
        <v>-0.23</v>
      </c>
      <c r="C414">
        <v>-1.2290000000000001</v>
      </c>
      <c r="D414">
        <v>-2.2250000000000001</v>
      </c>
      <c r="E414">
        <v>-3.0110000000000001</v>
      </c>
      <c r="F414">
        <v>-3.18</v>
      </c>
      <c r="G414">
        <v>3.7</v>
      </c>
      <c r="H414">
        <v>0</v>
      </c>
      <c r="I414">
        <v>3.5379999999999998</v>
      </c>
      <c r="J414">
        <v>-0.24</v>
      </c>
      <c r="K414">
        <v>-1.2330000000000001</v>
      </c>
      <c r="L414">
        <v>-2.2250000000000001</v>
      </c>
      <c r="M414">
        <v>-3.0049999999999999</v>
      </c>
      <c r="N414">
        <v>-3.153</v>
      </c>
      <c r="O414">
        <v>1.1639999999999999</v>
      </c>
      <c r="P414">
        <v>1.1659999999999999</v>
      </c>
      <c r="Q414">
        <v>1.165</v>
      </c>
      <c r="R414">
        <v>0.86899999999999999</v>
      </c>
      <c r="S414">
        <v>0.35199999999999998</v>
      </c>
    </row>
    <row r="415" spans="1:19" x14ac:dyDescent="0.3">
      <c r="A415">
        <v>600</v>
      </c>
      <c r="B415">
        <v>-0.23</v>
      </c>
      <c r="C415">
        <v>-1.2290000000000001</v>
      </c>
      <c r="D415">
        <v>-2.2250000000000001</v>
      </c>
      <c r="E415">
        <v>-3.0110000000000001</v>
      </c>
      <c r="F415">
        <v>-3.18</v>
      </c>
      <c r="G415">
        <v>3.7</v>
      </c>
      <c r="H415">
        <v>0</v>
      </c>
      <c r="I415">
        <v>3.5379999999999998</v>
      </c>
      <c r="J415">
        <v>-0.24</v>
      </c>
      <c r="K415">
        <v>-1.234</v>
      </c>
      <c r="L415">
        <v>-2.2250000000000001</v>
      </c>
      <c r="M415">
        <v>-3.0030000000000001</v>
      </c>
      <c r="N415">
        <v>-3.15</v>
      </c>
      <c r="O415">
        <v>1.165</v>
      </c>
      <c r="P415">
        <v>1.1659999999999999</v>
      </c>
      <c r="Q415">
        <v>1.1639999999999999</v>
      </c>
      <c r="R415">
        <v>0.86499999999999999</v>
      </c>
      <c r="S415">
        <v>0.35099999999999998</v>
      </c>
    </row>
    <row r="417" spans="1:19" x14ac:dyDescent="0.3">
      <c r="A417" t="s">
        <v>0</v>
      </c>
      <c r="B417" t="s">
        <v>33</v>
      </c>
    </row>
    <row r="418" spans="1:19" x14ac:dyDescent="0.3">
      <c r="A418">
        <v>0</v>
      </c>
      <c r="B418">
        <v>-0.23</v>
      </c>
      <c r="C418">
        <v>-1.2290000000000001</v>
      </c>
      <c r="D418">
        <v>-2.2250000000000001</v>
      </c>
      <c r="E418">
        <v>-3.0049999999999999</v>
      </c>
      <c r="F418">
        <v>-3.17</v>
      </c>
      <c r="G418">
        <v>3.7</v>
      </c>
      <c r="H418">
        <v>0</v>
      </c>
      <c r="I418">
        <v>3.7530000000000001</v>
      </c>
      <c r="J418">
        <v>-0.23</v>
      </c>
      <c r="K418">
        <v>-1.2290000000000001</v>
      </c>
      <c r="L418">
        <v>-2.2250000000000001</v>
      </c>
      <c r="M418">
        <v>-3.0049999999999999</v>
      </c>
      <c r="N418">
        <v>-3.17</v>
      </c>
      <c r="O418">
        <v>1.147</v>
      </c>
      <c r="P418">
        <v>1.147</v>
      </c>
      <c r="Q418">
        <v>1.1399999999999999</v>
      </c>
      <c r="R418">
        <v>0.85799999999999998</v>
      </c>
      <c r="S418">
        <v>0.38200000000000001</v>
      </c>
    </row>
    <row r="419" spans="1:19" x14ac:dyDescent="0.3">
      <c r="A419">
        <v>60</v>
      </c>
      <c r="B419">
        <v>-0.23</v>
      </c>
      <c r="C419">
        <v>-1.2290000000000001</v>
      </c>
      <c r="D419">
        <v>-2.2250000000000001</v>
      </c>
      <c r="E419">
        <v>-3.0049999999999999</v>
      </c>
      <c r="F419">
        <v>-3.17</v>
      </c>
      <c r="G419">
        <v>3.7</v>
      </c>
      <c r="H419">
        <v>0</v>
      </c>
      <c r="I419">
        <v>3.7530000000000001</v>
      </c>
      <c r="J419">
        <v>-0.23300000000000001</v>
      </c>
      <c r="K419">
        <v>-1.2290000000000001</v>
      </c>
      <c r="L419">
        <v>-2.2250000000000001</v>
      </c>
      <c r="M419">
        <v>-3.0049999999999999</v>
      </c>
      <c r="N419">
        <v>-3.17</v>
      </c>
      <c r="O419">
        <v>1.153</v>
      </c>
      <c r="P419">
        <v>1.163</v>
      </c>
      <c r="Q419">
        <v>1.1559999999999999</v>
      </c>
      <c r="R419">
        <v>0.86299999999999999</v>
      </c>
      <c r="S419">
        <v>0.38300000000000001</v>
      </c>
    </row>
    <row r="420" spans="1:19" x14ac:dyDescent="0.3">
      <c r="A420">
        <v>120</v>
      </c>
      <c r="B420">
        <v>-0.23</v>
      </c>
      <c r="C420">
        <v>-1.2290000000000001</v>
      </c>
      <c r="D420">
        <v>-2.2250000000000001</v>
      </c>
      <c r="E420">
        <v>-3.0049999999999999</v>
      </c>
      <c r="F420">
        <v>-3.17</v>
      </c>
      <c r="G420">
        <v>3.7</v>
      </c>
      <c r="H420">
        <v>0</v>
      </c>
      <c r="I420">
        <v>3.7530000000000001</v>
      </c>
      <c r="J420">
        <v>-0.23499999999999999</v>
      </c>
      <c r="K420">
        <v>-1.2290000000000001</v>
      </c>
      <c r="L420">
        <v>-2.2250000000000001</v>
      </c>
      <c r="M420">
        <v>-3.0049999999999999</v>
      </c>
      <c r="N420">
        <v>-3.17</v>
      </c>
      <c r="O420">
        <v>1.157</v>
      </c>
      <c r="P420">
        <v>1.1679999999999999</v>
      </c>
      <c r="Q420">
        <v>1.1619999999999999</v>
      </c>
      <c r="R420">
        <v>0.86699999999999999</v>
      </c>
      <c r="S420">
        <v>0.38400000000000001</v>
      </c>
    </row>
    <row r="421" spans="1:19" x14ac:dyDescent="0.3">
      <c r="A421">
        <v>180</v>
      </c>
      <c r="B421">
        <v>-0.23</v>
      </c>
      <c r="C421">
        <v>-1.2290000000000001</v>
      </c>
      <c r="D421">
        <v>-2.2250000000000001</v>
      </c>
      <c r="E421">
        <v>-3.0049999999999999</v>
      </c>
      <c r="F421">
        <v>-3.17</v>
      </c>
      <c r="G421">
        <v>3.7</v>
      </c>
      <c r="H421">
        <v>0</v>
      </c>
      <c r="I421">
        <v>3.7530000000000001</v>
      </c>
      <c r="J421">
        <v>-0.23699999999999999</v>
      </c>
      <c r="K421">
        <v>-1.2290000000000001</v>
      </c>
      <c r="L421">
        <v>-2.2250000000000001</v>
      </c>
      <c r="M421">
        <v>-3.004</v>
      </c>
      <c r="N421">
        <v>-3.17</v>
      </c>
      <c r="O421">
        <v>1.159</v>
      </c>
      <c r="P421">
        <v>1.1719999999999999</v>
      </c>
      <c r="Q421">
        <v>1.1639999999999999</v>
      </c>
      <c r="R421">
        <v>0.87</v>
      </c>
      <c r="S421">
        <v>0.38600000000000001</v>
      </c>
    </row>
    <row r="422" spans="1:19" x14ac:dyDescent="0.3">
      <c r="A422">
        <v>240</v>
      </c>
      <c r="B422">
        <v>-0.23</v>
      </c>
      <c r="C422">
        <v>-1.2290000000000001</v>
      </c>
      <c r="D422">
        <v>-2.2250000000000001</v>
      </c>
      <c r="E422">
        <v>-3.0049999999999999</v>
      </c>
      <c r="F422">
        <v>-3.17</v>
      </c>
      <c r="G422">
        <v>3.7</v>
      </c>
      <c r="H422">
        <v>0</v>
      </c>
      <c r="I422">
        <v>3.7530000000000001</v>
      </c>
      <c r="J422">
        <v>-0.23799999999999999</v>
      </c>
      <c r="K422">
        <v>-1.2290000000000001</v>
      </c>
      <c r="L422">
        <v>-2.2250000000000001</v>
      </c>
      <c r="M422">
        <v>-3.004</v>
      </c>
      <c r="N422">
        <v>-3.17</v>
      </c>
      <c r="O422">
        <v>1.161</v>
      </c>
      <c r="P422">
        <v>1.1719999999999999</v>
      </c>
      <c r="Q422">
        <v>1.165</v>
      </c>
      <c r="R422">
        <v>0.871</v>
      </c>
      <c r="S422">
        <v>0.38700000000000001</v>
      </c>
    </row>
    <row r="423" spans="1:19" x14ac:dyDescent="0.3">
      <c r="A423">
        <v>300</v>
      </c>
      <c r="B423">
        <v>-0.23</v>
      </c>
      <c r="C423">
        <v>-1.2290000000000001</v>
      </c>
      <c r="D423">
        <v>-2.2250000000000001</v>
      </c>
      <c r="E423">
        <v>-3.0049999999999999</v>
      </c>
      <c r="F423">
        <v>-3.17</v>
      </c>
      <c r="G423">
        <v>3.7</v>
      </c>
      <c r="H423">
        <v>0</v>
      </c>
      <c r="I423">
        <v>3.7530000000000001</v>
      </c>
      <c r="J423">
        <v>-0.23799999999999999</v>
      </c>
      <c r="K423">
        <v>-1.23</v>
      </c>
      <c r="L423">
        <v>-2.2250000000000001</v>
      </c>
      <c r="M423">
        <v>-3.004</v>
      </c>
      <c r="N423">
        <v>-3.17</v>
      </c>
      <c r="O423">
        <v>1.1619999999999999</v>
      </c>
      <c r="P423">
        <v>1.17</v>
      </c>
      <c r="Q423">
        <v>1.1639999999999999</v>
      </c>
      <c r="R423">
        <v>0.872</v>
      </c>
      <c r="S423">
        <v>0.38800000000000001</v>
      </c>
    </row>
    <row r="424" spans="1:19" x14ac:dyDescent="0.3">
      <c r="A424">
        <v>360</v>
      </c>
      <c r="B424">
        <v>-0.23</v>
      </c>
      <c r="C424">
        <v>-1.2290000000000001</v>
      </c>
      <c r="D424">
        <v>-2.2250000000000001</v>
      </c>
      <c r="E424">
        <v>-3.0049999999999999</v>
      </c>
      <c r="F424">
        <v>-3.17</v>
      </c>
      <c r="G424">
        <v>3.7</v>
      </c>
      <c r="H424">
        <v>0</v>
      </c>
      <c r="I424">
        <v>3.7530000000000001</v>
      </c>
      <c r="J424">
        <v>-0.23899999999999999</v>
      </c>
      <c r="K424">
        <v>-1.2310000000000001</v>
      </c>
      <c r="L424">
        <v>-2.2250000000000001</v>
      </c>
      <c r="M424">
        <v>-3.0030000000000001</v>
      </c>
      <c r="N424">
        <v>-3.17</v>
      </c>
      <c r="O424">
        <v>1.163</v>
      </c>
      <c r="P424">
        <v>1.169</v>
      </c>
      <c r="Q424">
        <v>1.165</v>
      </c>
      <c r="R424">
        <v>0.872</v>
      </c>
      <c r="S424">
        <v>0.38900000000000001</v>
      </c>
    </row>
    <row r="425" spans="1:19" x14ac:dyDescent="0.3">
      <c r="A425">
        <v>420</v>
      </c>
      <c r="B425">
        <v>-0.23</v>
      </c>
      <c r="C425">
        <v>-1.2290000000000001</v>
      </c>
      <c r="D425">
        <v>-2.2250000000000001</v>
      </c>
      <c r="E425">
        <v>-3.0049999999999999</v>
      </c>
      <c r="F425">
        <v>-3.17</v>
      </c>
      <c r="G425">
        <v>3.7</v>
      </c>
      <c r="H425">
        <v>0</v>
      </c>
      <c r="I425">
        <v>3.7530000000000001</v>
      </c>
      <c r="J425">
        <v>-0.23899999999999999</v>
      </c>
      <c r="K425">
        <v>-1.2310000000000001</v>
      </c>
      <c r="L425">
        <v>-2.2250000000000001</v>
      </c>
      <c r="M425">
        <v>-3.0030000000000001</v>
      </c>
      <c r="N425">
        <v>-3.17</v>
      </c>
      <c r="O425">
        <v>1.163</v>
      </c>
      <c r="P425">
        <v>1.1679999999999999</v>
      </c>
      <c r="Q425">
        <v>1.165</v>
      </c>
      <c r="R425">
        <v>0.873</v>
      </c>
      <c r="S425">
        <v>0.39</v>
      </c>
    </row>
    <row r="426" spans="1:19" x14ac:dyDescent="0.3">
      <c r="A426">
        <v>480</v>
      </c>
      <c r="B426">
        <v>-0.23</v>
      </c>
      <c r="C426">
        <v>-1.2290000000000001</v>
      </c>
      <c r="D426">
        <v>-2.2250000000000001</v>
      </c>
      <c r="E426">
        <v>-3.0049999999999999</v>
      </c>
      <c r="F426">
        <v>-3.17</v>
      </c>
      <c r="G426">
        <v>3.7</v>
      </c>
      <c r="H426">
        <v>0</v>
      </c>
      <c r="I426">
        <v>3.7530000000000001</v>
      </c>
      <c r="J426">
        <v>-0.24</v>
      </c>
      <c r="K426">
        <v>-1.232</v>
      </c>
      <c r="L426">
        <v>-2.2250000000000001</v>
      </c>
      <c r="M426">
        <v>-3.0030000000000001</v>
      </c>
      <c r="N426">
        <v>-3.17</v>
      </c>
      <c r="O426">
        <v>1.1639999999999999</v>
      </c>
      <c r="P426">
        <v>1.167</v>
      </c>
      <c r="Q426">
        <v>1.165</v>
      </c>
      <c r="R426">
        <v>0.873</v>
      </c>
      <c r="S426">
        <v>0.39</v>
      </c>
    </row>
    <row r="427" spans="1:19" x14ac:dyDescent="0.3">
      <c r="A427">
        <v>540</v>
      </c>
      <c r="B427">
        <v>-0.23</v>
      </c>
      <c r="C427">
        <v>-1.2290000000000001</v>
      </c>
      <c r="D427">
        <v>-2.2250000000000001</v>
      </c>
      <c r="E427">
        <v>-3.0049999999999999</v>
      </c>
      <c r="F427">
        <v>-3.17</v>
      </c>
      <c r="G427">
        <v>3.7</v>
      </c>
      <c r="H427">
        <v>0</v>
      </c>
      <c r="I427">
        <v>3.7530000000000001</v>
      </c>
      <c r="J427">
        <v>-0.24</v>
      </c>
      <c r="K427">
        <v>-1.2330000000000001</v>
      </c>
      <c r="L427">
        <v>-2.2250000000000001</v>
      </c>
      <c r="M427">
        <v>-3.0030000000000001</v>
      </c>
      <c r="N427">
        <v>-3.17</v>
      </c>
      <c r="O427">
        <v>1.1639999999999999</v>
      </c>
      <c r="P427">
        <v>1.1659999999999999</v>
      </c>
      <c r="Q427">
        <v>1.1639999999999999</v>
      </c>
      <c r="R427">
        <v>0.874</v>
      </c>
      <c r="S427">
        <v>0.39100000000000001</v>
      </c>
    </row>
    <row r="428" spans="1:19" x14ac:dyDescent="0.3">
      <c r="A428">
        <v>600</v>
      </c>
      <c r="B428">
        <v>-0.23</v>
      </c>
      <c r="C428">
        <v>-1.2290000000000001</v>
      </c>
      <c r="D428">
        <v>-2.2250000000000001</v>
      </c>
      <c r="E428">
        <v>-3.0049999999999999</v>
      </c>
      <c r="F428">
        <v>-3.17</v>
      </c>
      <c r="G428">
        <v>3.7</v>
      </c>
      <c r="H428">
        <v>0</v>
      </c>
      <c r="I428">
        <v>3.7530000000000001</v>
      </c>
      <c r="J428">
        <v>-0.24</v>
      </c>
      <c r="K428">
        <v>-1.234</v>
      </c>
      <c r="L428">
        <v>-2.2250000000000001</v>
      </c>
      <c r="M428">
        <v>-3.0030000000000001</v>
      </c>
      <c r="N428">
        <v>-3.17</v>
      </c>
      <c r="O428">
        <v>1.165</v>
      </c>
      <c r="P428">
        <v>1.1659999999999999</v>
      </c>
      <c r="Q428">
        <v>1.1639999999999999</v>
      </c>
      <c r="R428">
        <v>0.874</v>
      </c>
      <c r="S428">
        <v>0.39100000000000001</v>
      </c>
    </row>
    <row r="430" spans="1:19" x14ac:dyDescent="0.3">
      <c r="A430" t="s">
        <v>0</v>
      </c>
      <c r="B430" t="s">
        <v>34</v>
      </c>
    </row>
    <row r="431" spans="1:19" x14ac:dyDescent="0.3">
      <c r="A431">
        <v>0</v>
      </c>
      <c r="B431">
        <v>-0.23</v>
      </c>
      <c r="C431">
        <v>-1.2290000000000001</v>
      </c>
      <c r="D431">
        <v>-2.2250000000000001</v>
      </c>
      <c r="E431">
        <v>-3.0049999999999999</v>
      </c>
      <c r="F431">
        <v>-3.17</v>
      </c>
      <c r="G431">
        <v>3.7</v>
      </c>
      <c r="H431">
        <v>0</v>
      </c>
      <c r="I431">
        <v>3.536</v>
      </c>
      <c r="J431">
        <v>-0.23</v>
      </c>
      <c r="K431">
        <v>-1.2290000000000001</v>
      </c>
      <c r="L431">
        <v>-2.2250000000000001</v>
      </c>
      <c r="M431">
        <v>-3.0049999999999999</v>
      </c>
      <c r="N431">
        <v>-3.17</v>
      </c>
      <c r="O431">
        <v>1.147</v>
      </c>
      <c r="P431">
        <v>1.147</v>
      </c>
      <c r="Q431">
        <v>1.1399999999999999</v>
      </c>
      <c r="R431">
        <v>0.85799999999999998</v>
      </c>
      <c r="S431">
        <v>0.38200000000000001</v>
      </c>
    </row>
    <row r="432" spans="1:19" x14ac:dyDescent="0.3">
      <c r="A432">
        <v>60</v>
      </c>
      <c r="B432">
        <v>-0.23</v>
      </c>
      <c r="C432">
        <v>-1.2290000000000001</v>
      </c>
      <c r="D432">
        <v>-2.2250000000000001</v>
      </c>
      <c r="E432">
        <v>-3.0049999999999999</v>
      </c>
      <c r="F432">
        <v>-3.17</v>
      </c>
      <c r="G432">
        <v>3.7</v>
      </c>
      <c r="H432">
        <v>0</v>
      </c>
      <c r="I432">
        <v>3.536</v>
      </c>
      <c r="J432">
        <v>-0.23300000000000001</v>
      </c>
      <c r="K432">
        <v>-1.2290000000000001</v>
      </c>
      <c r="L432">
        <v>-2.2250000000000001</v>
      </c>
      <c r="M432">
        <v>-3.0049999999999999</v>
      </c>
      <c r="N432">
        <v>-3.1669999999999998</v>
      </c>
      <c r="O432">
        <v>1.153</v>
      </c>
      <c r="P432">
        <v>1.163</v>
      </c>
      <c r="Q432">
        <v>1.155</v>
      </c>
      <c r="R432">
        <v>0.86399999999999999</v>
      </c>
      <c r="S432">
        <v>0.375</v>
      </c>
    </row>
    <row r="433" spans="1:19" x14ac:dyDescent="0.3">
      <c r="A433">
        <v>120</v>
      </c>
      <c r="B433">
        <v>-0.23</v>
      </c>
      <c r="C433">
        <v>-1.2290000000000001</v>
      </c>
      <c r="D433">
        <v>-2.2250000000000001</v>
      </c>
      <c r="E433">
        <v>-3.0049999999999999</v>
      </c>
      <c r="F433">
        <v>-3.17</v>
      </c>
      <c r="G433">
        <v>3.7</v>
      </c>
      <c r="H433">
        <v>0</v>
      </c>
      <c r="I433">
        <v>3.536</v>
      </c>
      <c r="J433">
        <v>-0.23499999999999999</v>
      </c>
      <c r="K433">
        <v>-1.23</v>
      </c>
      <c r="L433">
        <v>-2.2250000000000001</v>
      </c>
      <c r="M433">
        <v>-3.004</v>
      </c>
      <c r="N433">
        <v>-3.1640000000000001</v>
      </c>
      <c r="O433">
        <v>1.157</v>
      </c>
      <c r="P433">
        <v>1.169</v>
      </c>
      <c r="Q433">
        <v>1.161</v>
      </c>
      <c r="R433">
        <v>0.86599999999999999</v>
      </c>
      <c r="S433">
        <v>0.37</v>
      </c>
    </row>
    <row r="434" spans="1:19" x14ac:dyDescent="0.3">
      <c r="A434">
        <v>180</v>
      </c>
      <c r="B434">
        <v>-0.23</v>
      </c>
      <c r="C434">
        <v>-1.2290000000000001</v>
      </c>
      <c r="D434">
        <v>-2.2250000000000001</v>
      </c>
      <c r="E434">
        <v>-3.0049999999999999</v>
      </c>
      <c r="F434">
        <v>-3.17</v>
      </c>
      <c r="G434">
        <v>3.7</v>
      </c>
      <c r="H434">
        <v>0</v>
      </c>
      <c r="I434">
        <v>3.536</v>
      </c>
      <c r="J434">
        <v>-0.23699999999999999</v>
      </c>
      <c r="K434">
        <v>-1.2290000000000001</v>
      </c>
      <c r="L434">
        <v>-2.2250000000000001</v>
      </c>
      <c r="M434">
        <v>-3.004</v>
      </c>
      <c r="N434">
        <v>-3.161</v>
      </c>
      <c r="O434">
        <v>1.159</v>
      </c>
      <c r="P434">
        <v>1.1719999999999999</v>
      </c>
      <c r="Q434">
        <v>1.1639999999999999</v>
      </c>
      <c r="R434">
        <v>0.86899999999999999</v>
      </c>
      <c r="S434">
        <v>0.36499999999999999</v>
      </c>
    </row>
    <row r="435" spans="1:19" x14ac:dyDescent="0.3">
      <c r="A435">
        <v>240</v>
      </c>
      <c r="B435">
        <v>-0.23</v>
      </c>
      <c r="C435">
        <v>-1.2290000000000001</v>
      </c>
      <c r="D435">
        <v>-2.2250000000000001</v>
      </c>
      <c r="E435">
        <v>-3.0049999999999999</v>
      </c>
      <c r="F435">
        <v>-3.17</v>
      </c>
      <c r="G435">
        <v>3.7</v>
      </c>
      <c r="H435">
        <v>0</v>
      </c>
      <c r="I435">
        <v>3.536</v>
      </c>
      <c r="J435">
        <v>-0.23799999999999999</v>
      </c>
      <c r="K435">
        <v>-1.2290000000000001</v>
      </c>
      <c r="L435">
        <v>-2.2250000000000001</v>
      </c>
      <c r="M435">
        <v>-3.004</v>
      </c>
      <c r="N435">
        <v>-3.1579999999999999</v>
      </c>
      <c r="O435">
        <v>1.161</v>
      </c>
      <c r="P435">
        <v>1.1719999999999999</v>
      </c>
      <c r="Q435">
        <v>1.165</v>
      </c>
      <c r="R435">
        <v>0.873</v>
      </c>
      <c r="S435">
        <v>0.36099999999999999</v>
      </c>
    </row>
    <row r="436" spans="1:19" x14ac:dyDescent="0.3">
      <c r="A436">
        <v>300</v>
      </c>
      <c r="B436">
        <v>-0.23</v>
      </c>
      <c r="C436">
        <v>-1.2290000000000001</v>
      </c>
      <c r="D436">
        <v>-2.2250000000000001</v>
      </c>
      <c r="E436">
        <v>-3.0049999999999999</v>
      </c>
      <c r="F436">
        <v>-3.17</v>
      </c>
      <c r="G436">
        <v>3.7</v>
      </c>
      <c r="H436">
        <v>0</v>
      </c>
      <c r="I436">
        <v>3.536</v>
      </c>
      <c r="J436">
        <v>-0.23799999999999999</v>
      </c>
      <c r="K436">
        <v>-1.23</v>
      </c>
      <c r="L436">
        <v>-2.2250000000000001</v>
      </c>
      <c r="M436">
        <v>-3.004</v>
      </c>
      <c r="N436">
        <v>-3.1549999999999998</v>
      </c>
      <c r="O436">
        <v>1.1619999999999999</v>
      </c>
      <c r="P436">
        <v>1.17</v>
      </c>
      <c r="Q436">
        <v>1.1639999999999999</v>
      </c>
      <c r="R436">
        <v>0.874</v>
      </c>
      <c r="S436">
        <v>0.35699999999999998</v>
      </c>
    </row>
    <row r="437" spans="1:19" x14ac:dyDescent="0.3">
      <c r="A437">
        <v>360</v>
      </c>
      <c r="B437">
        <v>-0.23</v>
      </c>
      <c r="C437">
        <v>-1.2290000000000001</v>
      </c>
      <c r="D437">
        <v>-2.2250000000000001</v>
      </c>
      <c r="E437">
        <v>-3.0049999999999999</v>
      </c>
      <c r="F437">
        <v>-3.17</v>
      </c>
      <c r="G437">
        <v>3.7</v>
      </c>
      <c r="H437">
        <v>0</v>
      </c>
      <c r="I437">
        <v>3.536</v>
      </c>
      <c r="J437">
        <v>-0.23899999999999999</v>
      </c>
      <c r="K437">
        <v>-1.2310000000000001</v>
      </c>
      <c r="L437">
        <v>-2.2250000000000001</v>
      </c>
      <c r="M437">
        <v>-3.004</v>
      </c>
      <c r="N437">
        <v>-3.1520000000000001</v>
      </c>
      <c r="O437">
        <v>1.163</v>
      </c>
      <c r="P437">
        <v>1.169</v>
      </c>
      <c r="Q437">
        <v>1.165</v>
      </c>
      <c r="R437">
        <v>0.872</v>
      </c>
      <c r="S437">
        <v>0.35499999999999998</v>
      </c>
    </row>
    <row r="438" spans="1:19" x14ac:dyDescent="0.3">
      <c r="A438">
        <v>420</v>
      </c>
      <c r="B438">
        <v>-0.23</v>
      </c>
      <c r="C438">
        <v>-1.2290000000000001</v>
      </c>
      <c r="D438">
        <v>-2.2250000000000001</v>
      </c>
      <c r="E438">
        <v>-3.0049999999999999</v>
      </c>
      <c r="F438">
        <v>-3.17</v>
      </c>
      <c r="G438">
        <v>3.7</v>
      </c>
      <c r="H438">
        <v>0</v>
      </c>
      <c r="I438">
        <v>3.536</v>
      </c>
      <c r="J438">
        <v>-0.23899999999999999</v>
      </c>
      <c r="K438">
        <v>-1.2310000000000001</v>
      </c>
      <c r="L438">
        <v>-2.2250000000000001</v>
      </c>
      <c r="M438">
        <v>-3.0030000000000001</v>
      </c>
      <c r="N438">
        <v>-3.149</v>
      </c>
      <c r="O438">
        <v>1.163</v>
      </c>
      <c r="P438">
        <v>1.167</v>
      </c>
      <c r="Q438">
        <v>1.1659999999999999</v>
      </c>
      <c r="R438">
        <v>0.86899999999999999</v>
      </c>
      <c r="S438">
        <v>0.35299999999999998</v>
      </c>
    </row>
    <row r="439" spans="1:19" x14ac:dyDescent="0.3">
      <c r="A439">
        <v>480</v>
      </c>
      <c r="B439">
        <v>-0.23</v>
      </c>
      <c r="C439">
        <v>-1.2290000000000001</v>
      </c>
      <c r="D439">
        <v>-2.2250000000000001</v>
      </c>
      <c r="E439">
        <v>-3.0049999999999999</v>
      </c>
      <c r="F439">
        <v>-3.17</v>
      </c>
      <c r="G439">
        <v>3.7</v>
      </c>
      <c r="H439">
        <v>0</v>
      </c>
      <c r="I439">
        <v>3.536</v>
      </c>
      <c r="J439">
        <v>-0.24</v>
      </c>
      <c r="K439">
        <v>-1.232</v>
      </c>
      <c r="L439">
        <v>-2.2250000000000001</v>
      </c>
      <c r="M439">
        <v>-3.0009999999999999</v>
      </c>
      <c r="N439">
        <v>-3.1459999999999999</v>
      </c>
      <c r="O439">
        <v>1.1639999999999999</v>
      </c>
      <c r="P439">
        <v>1.167</v>
      </c>
      <c r="Q439">
        <v>1.165</v>
      </c>
      <c r="R439">
        <v>0.86499999999999999</v>
      </c>
      <c r="S439">
        <v>0.35199999999999998</v>
      </c>
    </row>
    <row r="440" spans="1:19" x14ac:dyDescent="0.3">
      <c r="A440">
        <v>540</v>
      </c>
      <c r="B440">
        <v>-0.23</v>
      </c>
      <c r="C440">
        <v>-1.2290000000000001</v>
      </c>
      <c r="D440">
        <v>-2.2250000000000001</v>
      </c>
      <c r="E440">
        <v>-3.0049999999999999</v>
      </c>
      <c r="F440">
        <v>-3.17</v>
      </c>
      <c r="G440">
        <v>3.7</v>
      </c>
      <c r="H440">
        <v>0</v>
      </c>
      <c r="I440">
        <v>3.536</v>
      </c>
      <c r="J440">
        <v>-0.24</v>
      </c>
      <c r="K440">
        <v>-1.2330000000000001</v>
      </c>
      <c r="L440">
        <v>-2.2250000000000001</v>
      </c>
      <c r="M440">
        <v>-2.9990000000000001</v>
      </c>
      <c r="N440">
        <v>-3.1429999999999998</v>
      </c>
      <c r="O440">
        <v>1.1639999999999999</v>
      </c>
      <c r="P440">
        <v>1.1659999999999999</v>
      </c>
      <c r="Q440">
        <v>1.1639999999999999</v>
      </c>
      <c r="R440">
        <v>0.86199999999999999</v>
      </c>
      <c r="S440">
        <v>0.35</v>
      </c>
    </row>
    <row r="441" spans="1:19" x14ac:dyDescent="0.3">
      <c r="A441">
        <v>600</v>
      </c>
      <c r="B441">
        <v>-0.23</v>
      </c>
      <c r="C441">
        <v>-1.2290000000000001</v>
      </c>
      <c r="D441">
        <v>-2.2250000000000001</v>
      </c>
      <c r="E441">
        <v>-3.0049999999999999</v>
      </c>
      <c r="F441">
        <v>-3.17</v>
      </c>
      <c r="G441">
        <v>3.7</v>
      </c>
      <c r="H441">
        <v>0</v>
      </c>
      <c r="I441">
        <v>3.536</v>
      </c>
      <c r="J441">
        <v>-0.24</v>
      </c>
      <c r="K441">
        <v>-1.234</v>
      </c>
      <c r="L441">
        <v>-2.2250000000000001</v>
      </c>
      <c r="M441">
        <v>-2.9969999999999999</v>
      </c>
      <c r="N441">
        <v>-3.14</v>
      </c>
      <c r="O441">
        <v>1.165</v>
      </c>
      <c r="P441">
        <v>1.1659999999999999</v>
      </c>
      <c r="Q441">
        <v>1.1639999999999999</v>
      </c>
      <c r="R441">
        <v>0.85799999999999998</v>
      </c>
      <c r="S441">
        <v>0.34799999999999998</v>
      </c>
    </row>
    <row r="443" spans="1:19" x14ac:dyDescent="0.3">
      <c r="A443" t="s">
        <v>0</v>
      </c>
      <c r="B443" t="s">
        <v>35</v>
      </c>
    </row>
    <row r="444" spans="1:19" x14ac:dyDescent="0.3">
      <c r="A444">
        <v>0</v>
      </c>
      <c r="B444">
        <v>-0.23</v>
      </c>
      <c r="C444">
        <v>-1.2290000000000001</v>
      </c>
      <c r="D444">
        <v>-2.2250000000000001</v>
      </c>
      <c r="E444">
        <v>-2.9990000000000001</v>
      </c>
      <c r="F444">
        <v>-3.16</v>
      </c>
      <c r="G444">
        <v>3.7</v>
      </c>
      <c r="H444">
        <v>0</v>
      </c>
      <c r="I444">
        <v>3.7530000000000001</v>
      </c>
      <c r="J444">
        <v>-0.23</v>
      </c>
      <c r="K444">
        <v>-1.2290000000000001</v>
      </c>
      <c r="L444">
        <v>-2.2250000000000001</v>
      </c>
      <c r="M444">
        <v>-2.9990000000000001</v>
      </c>
      <c r="N444">
        <v>-3.16</v>
      </c>
      <c r="O444">
        <v>1.147</v>
      </c>
      <c r="P444">
        <v>1.147</v>
      </c>
      <c r="Q444">
        <v>1.139</v>
      </c>
      <c r="R444">
        <v>0.85099999999999998</v>
      </c>
      <c r="S444">
        <v>0.379</v>
      </c>
    </row>
    <row r="445" spans="1:19" x14ac:dyDescent="0.3">
      <c r="A445">
        <v>60</v>
      </c>
      <c r="B445">
        <v>-0.23</v>
      </c>
      <c r="C445">
        <v>-1.2290000000000001</v>
      </c>
      <c r="D445">
        <v>-2.2250000000000001</v>
      </c>
      <c r="E445">
        <v>-2.9990000000000001</v>
      </c>
      <c r="F445">
        <v>-3.16</v>
      </c>
      <c r="G445">
        <v>3.7</v>
      </c>
      <c r="H445">
        <v>0</v>
      </c>
      <c r="I445">
        <v>3.7530000000000001</v>
      </c>
      <c r="J445">
        <v>-0.23300000000000001</v>
      </c>
      <c r="K445">
        <v>-1.2290000000000001</v>
      </c>
      <c r="L445">
        <v>-2.2240000000000002</v>
      </c>
      <c r="M445">
        <v>-2.9990000000000001</v>
      </c>
      <c r="N445">
        <v>-3.16</v>
      </c>
      <c r="O445">
        <v>1.153</v>
      </c>
      <c r="P445">
        <v>1.163</v>
      </c>
      <c r="Q445">
        <v>1.1539999999999999</v>
      </c>
      <c r="R445">
        <v>0.85699999999999998</v>
      </c>
      <c r="S445">
        <v>0.38</v>
      </c>
    </row>
    <row r="446" spans="1:19" x14ac:dyDescent="0.3">
      <c r="A446">
        <v>120</v>
      </c>
      <c r="B446">
        <v>-0.23</v>
      </c>
      <c r="C446">
        <v>-1.2290000000000001</v>
      </c>
      <c r="D446">
        <v>-2.2250000000000001</v>
      </c>
      <c r="E446">
        <v>-2.9990000000000001</v>
      </c>
      <c r="F446">
        <v>-3.16</v>
      </c>
      <c r="G446">
        <v>3.7</v>
      </c>
      <c r="H446">
        <v>0</v>
      </c>
      <c r="I446">
        <v>3.7530000000000001</v>
      </c>
      <c r="J446">
        <v>-0.23499999999999999</v>
      </c>
      <c r="K446">
        <v>-1.23</v>
      </c>
      <c r="L446">
        <v>-2.2240000000000002</v>
      </c>
      <c r="M446">
        <v>-2.9980000000000002</v>
      </c>
      <c r="N446">
        <v>-3.16</v>
      </c>
      <c r="O446">
        <v>1.157</v>
      </c>
      <c r="P446">
        <v>1.169</v>
      </c>
      <c r="Q446">
        <v>1.161</v>
      </c>
      <c r="R446">
        <v>0.86</v>
      </c>
      <c r="S446">
        <v>0.38100000000000001</v>
      </c>
    </row>
    <row r="447" spans="1:19" x14ac:dyDescent="0.3">
      <c r="A447">
        <v>180</v>
      </c>
      <c r="B447">
        <v>-0.23</v>
      </c>
      <c r="C447">
        <v>-1.2290000000000001</v>
      </c>
      <c r="D447">
        <v>-2.2250000000000001</v>
      </c>
      <c r="E447">
        <v>-2.9990000000000001</v>
      </c>
      <c r="F447">
        <v>-3.16</v>
      </c>
      <c r="G447">
        <v>3.7</v>
      </c>
      <c r="H447">
        <v>0</v>
      </c>
      <c r="I447">
        <v>3.7530000000000001</v>
      </c>
      <c r="J447">
        <v>-0.23699999999999999</v>
      </c>
      <c r="K447">
        <v>-1.2290000000000001</v>
      </c>
      <c r="L447">
        <v>-2.2250000000000001</v>
      </c>
      <c r="M447">
        <v>-2.9980000000000002</v>
      </c>
      <c r="N447">
        <v>-3.16</v>
      </c>
      <c r="O447">
        <v>1.159</v>
      </c>
      <c r="P447">
        <v>1.1719999999999999</v>
      </c>
      <c r="Q447">
        <v>1.1639999999999999</v>
      </c>
      <c r="R447">
        <v>0.86299999999999999</v>
      </c>
      <c r="S447">
        <v>0.38300000000000001</v>
      </c>
    </row>
    <row r="448" spans="1:19" x14ac:dyDescent="0.3">
      <c r="A448">
        <v>240</v>
      </c>
      <c r="B448">
        <v>-0.23</v>
      </c>
      <c r="C448">
        <v>-1.2290000000000001</v>
      </c>
      <c r="D448">
        <v>-2.2250000000000001</v>
      </c>
      <c r="E448">
        <v>-2.9990000000000001</v>
      </c>
      <c r="F448">
        <v>-3.16</v>
      </c>
      <c r="G448">
        <v>3.7</v>
      </c>
      <c r="H448">
        <v>0</v>
      </c>
      <c r="I448">
        <v>3.7530000000000001</v>
      </c>
      <c r="J448">
        <v>-0.23799999999999999</v>
      </c>
      <c r="K448">
        <v>-1.2290000000000001</v>
      </c>
      <c r="L448">
        <v>-2.2250000000000001</v>
      </c>
      <c r="M448">
        <v>-2.9980000000000002</v>
      </c>
      <c r="N448">
        <v>-3.16</v>
      </c>
      <c r="O448">
        <v>1.161</v>
      </c>
      <c r="P448">
        <v>1.1719999999999999</v>
      </c>
      <c r="Q448">
        <v>1.165</v>
      </c>
      <c r="R448">
        <v>0.86499999999999999</v>
      </c>
      <c r="S448">
        <v>0.38400000000000001</v>
      </c>
    </row>
    <row r="449" spans="1:19" x14ac:dyDescent="0.3">
      <c r="A449">
        <v>300</v>
      </c>
      <c r="B449">
        <v>-0.23</v>
      </c>
      <c r="C449">
        <v>-1.2290000000000001</v>
      </c>
      <c r="D449">
        <v>-2.2250000000000001</v>
      </c>
      <c r="E449">
        <v>-2.9990000000000001</v>
      </c>
      <c r="F449">
        <v>-3.16</v>
      </c>
      <c r="G449">
        <v>3.7</v>
      </c>
      <c r="H449">
        <v>0</v>
      </c>
      <c r="I449">
        <v>3.7530000000000001</v>
      </c>
      <c r="J449">
        <v>-0.23799999999999999</v>
      </c>
      <c r="K449">
        <v>-1.23</v>
      </c>
      <c r="L449">
        <v>-2.2250000000000001</v>
      </c>
      <c r="M449">
        <v>-2.9969999999999999</v>
      </c>
      <c r="N449">
        <v>-3.16</v>
      </c>
      <c r="O449">
        <v>1.1619999999999999</v>
      </c>
      <c r="P449">
        <v>1.17</v>
      </c>
      <c r="Q449">
        <v>1.1639999999999999</v>
      </c>
      <c r="R449">
        <v>0.86599999999999999</v>
      </c>
      <c r="S449">
        <v>0.38500000000000001</v>
      </c>
    </row>
    <row r="450" spans="1:19" x14ac:dyDescent="0.3">
      <c r="A450">
        <v>360</v>
      </c>
      <c r="B450">
        <v>-0.23</v>
      </c>
      <c r="C450">
        <v>-1.2290000000000001</v>
      </c>
      <c r="D450">
        <v>-2.2250000000000001</v>
      </c>
      <c r="E450">
        <v>-2.9990000000000001</v>
      </c>
      <c r="F450">
        <v>-3.16</v>
      </c>
      <c r="G450">
        <v>3.7</v>
      </c>
      <c r="H450">
        <v>0</v>
      </c>
      <c r="I450">
        <v>3.7530000000000001</v>
      </c>
      <c r="J450">
        <v>-0.23899999999999999</v>
      </c>
      <c r="K450">
        <v>-1.2310000000000001</v>
      </c>
      <c r="L450">
        <v>-2.2250000000000001</v>
      </c>
      <c r="M450">
        <v>-2.9969999999999999</v>
      </c>
      <c r="N450">
        <v>-3.16</v>
      </c>
      <c r="O450">
        <v>1.163</v>
      </c>
      <c r="P450">
        <v>1.169</v>
      </c>
      <c r="Q450">
        <v>1.1639999999999999</v>
      </c>
      <c r="R450">
        <v>0.86599999999999999</v>
      </c>
      <c r="S450">
        <v>0.38600000000000001</v>
      </c>
    </row>
    <row r="451" spans="1:19" x14ac:dyDescent="0.3">
      <c r="A451">
        <v>420</v>
      </c>
      <c r="B451">
        <v>-0.23</v>
      </c>
      <c r="C451">
        <v>-1.2290000000000001</v>
      </c>
      <c r="D451">
        <v>-2.2250000000000001</v>
      </c>
      <c r="E451">
        <v>-2.9990000000000001</v>
      </c>
      <c r="F451">
        <v>-3.16</v>
      </c>
      <c r="G451">
        <v>3.7</v>
      </c>
      <c r="H451">
        <v>0</v>
      </c>
      <c r="I451">
        <v>3.7530000000000001</v>
      </c>
      <c r="J451">
        <v>-0.23899999999999999</v>
      </c>
      <c r="K451">
        <v>-1.2310000000000001</v>
      </c>
      <c r="L451">
        <v>-2.2250000000000001</v>
      </c>
      <c r="M451">
        <v>-2.9969999999999999</v>
      </c>
      <c r="N451">
        <v>-3.16</v>
      </c>
      <c r="O451">
        <v>1.163</v>
      </c>
      <c r="P451">
        <v>1.1679999999999999</v>
      </c>
      <c r="Q451">
        <v>1.165</v>
      </c>
      <c r="R451">
        <v>0.86599999999999999</v>
      </c>
      <c r="S451">
        <v>0.38700000000000001</v>
      </c>
    </row>
    <row r="452" spans="1:19" x14ac:dyDescent="0.3">
      <c r="A452">
        <v>480</v>
      </c>
      <c r="B452">
        <v>-0.23</v>
      </c>
      <c r="C452">
        <v>-1.2290000000000001</v>
      </c>
      <c r="D452">
        <v>-2.2250000000000001</v>
      </c>
      <c r="E452">
        <v>-2.9990000000000001</v>
      </c>
      <c r="F452">
        <v>-3.16</v>
      </c>
      <c r="G452">
        <v>3.7</v>
      </c>
      <c r="H452">
        <v>0</v>
      </c>
      <c r="I452">
        <v>3.7530000000000001</v>
      </c>
      <c r="J452">
        <v>-0.24</v>
      </c>
      <c r="K452">
        <v>-1.232</v>
      </c>
      <c r="L452">
        <v>-2.2240000000000002</v>
      </c>
      <c r="M452">
        <v>-2.9969999999999999</v>
      </c>
      <c r="N452">
        <v>-3.16</v>
      </c>
      <c r="O452">
        <v>1.1639999999999999</v>
      </c>
      <c r="P452">
        <v>1.167</v>
      </c>
      <c r="Q452">
        <v>1.1639999999999999</v>
      </c>
      <c r="R452">
        <v>0.86699999999999999</v>
      </c>
      <c r="S452">
        <v>0.38700000000000001</v>
      </c>
    </row>
    <row r="453" spans="1:19" x14ac:dyDescent="0.3">
      <c r="A453">
        <v>540</v>
      </c>
      <c r="B453">
        <v>-0.23</v>
      </c>
      <c r="C453">
        <v>-1.2290000000000001</v>
      </c>
      <c r="D453">
        <v>-2.2250000000000001</v>
      </c>
      <c r="E453">
        <v>-2.9990000000000001</v>
      </c>
      <c r="F453">
        <v>-3.16</v>
      </c>
      <c r="G453">
        <v>3.7</v>
      </c>
      <c r="H453">
        <v>0</v>
      </c>
      <c r="I453">
        <v>3.7530000000000001</v>
      </c>
      <c r="J453">
        <v>-0.24</v>
      </c>
      <c r="K453">
        <v>-1.2330000000000001</v>
      </c>
      <c r="L453">
        <v>-2.2240000000000002</v>
      </c>
      <c r="M453">
        <v>-2.9969999999999999</v>
      </c>
      <c r="N453">
        <v>-3.16</v>
      </c>
      <c r="O453">
        <v>1.1639999999999999</v>
      </c>
      <c r="P453">
        <v>1.1659999999999999</v>
      </c>
      <c r="Q453">
        <v>1.1639999999999999</v>
      </c>
      <c r="R453">
        <v>0.86699999999999999</v>
      </c>
      <c r="S453">
        <v>0.38800000000000001</v>
      </c>
    </row>
    <row r="454" spans="1:19" x14ac:dyDescent="0.3">
      <c r="A454">
        <v>600</v>
      </c>
      <c r="B454">
        <v>-0.23</v>
      </c>
      <c r="C454">
        <v>-1.2290000000000001</v>
      </c>
      <c r="D454">
        <v>-2.2250000000000001</v>
      </c>
      <c r="E454">
        <v>-2.9990000000000001</v>
      </c>
      <c r="F454">
        <v>-3.16</v>
      </c>
      <c r="G454">
        <v>3.7</v>
      </c>
      <c r="H454">
        <v>0</v>
      </c>
      <c r="I454">
        <v>3.7530000000000001</v>
      </c>
      <c r="J454">
        <v>-0.24</v>
      </c>
      <c r="K454">
        <v>-1.234</v>
      </c>
      <c r="L454">
        <v>-2.2250000000000001</v>
      </c>
      <c r="M454">
        <v>-2.9969999999999999</v>
      </c>
      <c r="N454">
        <v>-3.16</v>
      </c>
      <c r="O454">
        <v>1.165</v>
      </c>
      <c r="P454">
        <v>1.1659999999999999</v>
      </c>
      <c r="Q454">
        <v>1.1639999999999999</v>
      </c>
      <c r="R454">
        <v>0.86699999999999999</v>
      </c>
      <c r="S454">
        <v>0.38800000000000001</v>
      </c>
    </row>
    <row r="456" spans="1:19" x14ac:dyDescent="0.3">
      <c r="A456" t="s">
        <v>0</v>
      </c>
      <c r="B456" t="s">
        <v>36</v>
      </c>
    </row>
    <row r="457" spans="1:19" x14ac:dyDescent="0.3">
      <c r="A457">
        <v>0</v>
      </c>
      <c r="B457">
        <v>-0.23</v>
      </c>
      <c r="C457">
        <v>-1.2290000000000001</v>
      </c>
      <c r="D457">
        <v>-2.2250000000000001</v>
      </c>
      <c r="E457">
        <v>-2.9990000000000001</v>
      </c>
      <c r="F457">
        <v>-3.16</v>
      </c>
      <c r="G457">
        <v>3.7</v>
      </c>
      <c r="H457">
        <v>0</v>
      </c>
      <c r="I457">
        <v>3.5350000000000001</v>
      </c>
      <c r="J457">
        <v>-0.23</v>
      </c>
      <c r="K457">
        <v>-1.2290000000000001</v>
      </c>
      <c r="L457">
        <v>-2.2250000000000001</v>
      </c>
      <c r="M457">
        <v>-2.9990000000000001</v>
      </c>
      <c r="N457">
        <v>-3.16</v>
      </c>
      <c r="O457">
        <v>1.147</v>
      </c>
      <c r="P457">
        <v>1.147</v>
      </c>
      <c r="Q457">
        <v>1.139</v>
      </c>
      <c r="R457">
        <v>0.85099999999999998</v>
      </c>
      <c r="S457">
        <v>0.379</v>
      </c>
    </row>
    <row r="458" spans="1:19" x14ac:dyDescent="0.3">
      <c r="A458">
        <v>60</v>
      </c>
      <c r="B458">
        <v>-0.23</v>
      </c>
      <c r="C458">
        <v>-1.2290000000000001</v>
      </c>
      <c r="D458">
        <v>-2.2250000000000001</v>
      </c>
      <c r="E458">
        <v>-2.9990000000000001</v>
      </c>
      <c r="F458">
        <v>-3.16</v>
      </c>
      <c r="G458">
        <v>3.7</v>
      </c>
      <c r="H458">
        <v>0</v>
      </c>
      <c r="I458">
        <v>3.5350000000000001</v>
      </c>
      <c r="J458">
        <v>-0.23300000000000001</v>
      </c>
      <c r="K458">
        <v>-1.2290000000000001</v>
      </c>
      <c r="L458">
        <v>-2.2240000000000002</v>
      </c>
      <c r="M458">
        <v>-2.9990000000000001</v>
      </c>
      <c r="N458">
        <v>-3.157</v>
      </c>
      <c r="O458">
        <v>1.153</v>
      </c>
      <c r="P458">
        <v>1.163</v>
      </c>
      <c r="Q458">
        <v>1.1539999999999999</v>
      </c>
      <c r="R458">
        <v>0.85799999999999998</v>
      </c>
      <c r="S458">
        <v>0.373</v>
      </c>
    </row>
    <row r="459" spans="1:19" x14ac:dyDescent="0.3">
      <c r="A459">
        <v>120</v>
      </c>
      <c r="B459">
        <v>-0.23</v>
      </c>
      <c r="C459">
        <v>-1.2290000000000001</v>
      </c>
      <c r="D459">
        <v>-2.2250000000000001</v>
      </c>
      <c r="E459">
        <v>-2.9990000000000001</v>
      </c>
      <c r="F459">
        <v>-3.16</v>
      </c>
      <c r="G459">
        <v>3.7</v>
      </c>
      <c r="H459">
        <v>0</v>
      </c>
      <c r="I459">
        <v>3.5350000000000001</v>
      </c>
      <c r="J459">
        <v>-0.23499999999999999</v>
      </c>
      <c r="K459">
        <v>-1.23</v>
      </c>
      <c r="L459">
        <v>-2.2240000000000002</v>
      </c>
      <c r="M459">
        <v>-2.9980000000000002</v>
      </c>
      <c r="N459">
        <v>-3.1539999999999999</v>
      </c>
      <c r="O459">
        <v>1.157</v>
      </c>
      <c r="P459">
        <v>1.169</v>
      </c>
      <c r="Q459">
        <v>1.1599999999999999</v>
      </c>
      <c r="R459">
        <v>0.86</v>
      </c>
      <c r="S459">
        <v>0.36599999999999999</v>
      </c>
    </row>
    <row r="460" spans="1:19" x14ac:dyDescent="0.3">
      <c r="A460">
        <v>180</v>
      </c>
      <c r="B460">
        <v>-0.23</v>
      </c>
      <c r="C460">
        <v>-1.2290000000000001</v>
      </c>
      <c r="D460">
        <v>-2.2250000000000001</v>
      </c>
      <c r="E460">
        <v>-2.9990000000000001</v>
      </c>
      <c r="F460">
        <v>-3.16</v>
      </c>
      <c r="G460">
        <v>3.7</v>
      </c>
      <c r="H460">
        <v>0</v>
      </c>
      <c r="I460">
        <v>3.5350000000000001</v>
      </c>
      <c r="J460">
        <v>-0.23699999999999999</v>
      </c>
      <c r="K460">
        <v>-1.2290000000000001</v>
      </c>
      <c r="L460">
        <v>-2.2250000000000001</v>
      </c>
      <c r="M460">
        <v>-2.9980000000000002</v>
      </c>
      <c r="N460">
        <v>-3.1509999999999998</v>
      </c>
      <c r="O460">
        <v>1.159</v>
      </c>
      <c r="P460">
        <v>1.1719999999999999</v>
      </c>
      <c r="Q460">
        <v>1.1639999999999999</v>
      </c>
      <c r="R460">
        <v>0.86299999999999999</v>
      </c>
      <c r="S460">
        <v>0.36199999999999999</v>
      </c>
    </row>
    <row r="461" spans="1:19" x14ac:dyDescent="0.3">
      <c r="A461">
        <v>240</v>
      </c>
      <c r="B461">
        <v>-0.23</v>
      </c>
      <c r="C461">
        <v>-1.2290000000000001</v>
      </c>
      <c r="D461">
        <v>-2.2250000000000001</v>
      </c>
      <c r="E461">
        <v>-2.9990000000000001</v>
      </c>
      <c r="F461">
        <v>-3.16</v>
      </c>
      <c r="G461">
        <v>3.7</v>
      </c>
      <c r="H461">
        <v>0</v>
      </c>
      <c r="I461">
        <v>3.5350000000000001</v>
      </c>
      <c r="J461">
        <v>-0.23799999999999999</v>
      </c>
      <c r="K461">
        <v>-1.2290000000000001</v>
      </c>
      <c r="L461">
        <v>-2.2250000000000001</v>
      </c>
      <c r="M461">
        <v>-2.9980000000000002</v>
      </c>
      <c r="N461">
        <v>-3.1480000000000001</v>
      </c>
      <c r="O461">
        <v>1.161</v>
      </c>
      <c r="P461">
        <v>1.1719999999999999</v>
      </c>
      <c r="Q461">
        <v>1.165</v>
      </c>
      <c r="R461">
        <v>0.86599999999999999</v>
      </c>
      <c r="S461">
        <v>0.35799999999999998</v>
      </c>
    </row>
    <row r="462" spans="1:19" x14ac:dyDescent="0.3">
      <c r="A462">
        <v>300</v>
      </c>
      <c r="B462">
        <v>-0.23</v>
      </c>
      <c r="C462">
        <v>-1.2290000000000001</v>
      </c>
      <c r="D462">
        <v>-2.2250000000000001</v>
      </c>
      <c r="E462">
        <v>-2.9990000000000001</v>
      </c>
      <c r="F462">
        <v>-3.16</v>
      </c>
      <c r="G462">
        <v>3.7</v>
      </c>
      <c r="H462">
        <v>0</v>
      </c>
      <c r="I462">
        <v>3.5350000000000001</v>
      </c>
      <c r="J462">
        <v>-0.23799999999999999</v>
      </c>
      <c r="K462">
        <v>-1.23</v>
      </c>
      <c r="L462">
        <v>-2.2250000000000001</v>
      </c>
      <c r="M462">
        <v>-2.9980000000000002</v>
      </c>
      <c r="N462">
        <v>-3.145</v>
      </c>
      <c r="O462">
        <v>1.1619999999999999</v>
      </c>
      <c r="P462">
        <v>1.17</v>
      </c>
      <c r="Q462">
        <v>1.1639999999999999</v>
      </c>
      <c r="R462">
        <v>0.86799999999999999</v>
      </c>
      <c r="S462">
        <v>0.35399999999999998</v>
      </c>
    </row>
    <row r="463" spans="1:19" x14ac:dyDescent="0.3">
      <c r="A463">
        <v>360</v>
      </c>
      <c r="B463">
        <v>-0.23</v>
      </c>
      <c r="C463">
        <v>-1.2290000000000001</v>
      </c>
      <c r="D463">
        <v>-2.2250000000000001</v>
      </c>
      <c r="E463">
        <v>-2.9990000000000001</v>
      </c>
      <c r="F463">
        <v>-3.16</v>
      </c>
      <c r="G463">
        <v>3.7</v>
      </c>
      <c r="H463">
        <v>0</v>
      </c>
      <c r="I463">
        <v>3.5350000000000001</v>
      </c>
      <c r="J463">
        <v>-0.23899999999999999</v>
      </c>
      <c r="K463">
        <v>-1.2310000000000001</v>
      </c>
      <c r="L463">
        <v>-2.2250000000000001</v>
      </c>
      <c r="M463">
        <v>-2.9969999999999999</v>
      </c>
      <c r="N463">
        <v>-3.1419999999999999</v>
      </c>
      <c r="O463">
        <v>1.163</v>
      </c>
      <c r="P463">
        <v>1.169</v>
      </c>
      <c r="Q463">
        <v>1.1639999999999999</v>
      </c>
      <c r="R463">
        <v>0.86599999999999999</v>
      </c>
      <c r="S463">
        <v>0.35199999999999998</v>
      </c>
    </row>
    <row r="464" spans="1:19" x14ac:dyDescent="0.3">
      <c r="A464">
        <v>420</v>
      </c>
      <c r="B464">
        <v>-0.23</v>
      </c>
      <c r="C464">
        <v>-1.2290000000000001</v>
      </c>
      <c r="D464">
        <v>-2.2250000000000001</v>
      </c>
      <c r="E464">
        <v>-2.9990000000000001</v>
      </c>
      <c r="F464">
        <v>-3.16</v>
      </c>
      <c r="G464">
        <v>3.7</v>
      </c>
      <c r="H464">
        <v>0</v>
      </c>
      <c r="I464">
        <v>3.5350000000000001</v>
      </c>
      <c r="J464">
        <v>-0.23899999999999999</v>
      </c>
      <c r="K464">
        <v>-1.232</v>
      </c>
      <c r="L464">
        <v>-2.2250000000000001</v>
      </c>
      <c r="M464">
        <v>-2.996</v>
      </c>
      <c r="N464">
        <v>-3.1389999999999998</v>
      </c>
      <c r="O464">
        <v>1.163</v>
      </c>
      <c r="P464">
        <v>1.1679999999999999</v>
      </c>
      <c r="Q464">
        <v>1.165</v>
      </c>
      <c r="R464">
        <v>0.86299999999999999</v>
      </c>
      <c r="S464">
        <v>0.35</v>
      </c>
    </row>
    <row r="465" spans="1:19" x14ac:dyDescent="0.3">
      <c r="A465">
        <v>480</v>
      </c>
      <c r="B465">
        <v>-0.23</v>
      </c>
      <c r="C465">
        <v>-1.2290000000000001</v>
      </c>
      <c r="D465">
        <v>-2.2250000000000001</v>
      </c>
      <c r="E465">
        <v>-2.9990000000000001</v>
      </c>
      <c r="F465">
        <v>-3.16</v>
      </c>
      <c r="G465">
        <v>3.7</v>
      </c>
      <c r="H465">
        <v>0</v>
      </c>
      <c r="I465">
        <v>3.5350000000000001</v>
      </c>
      <c r="J465">
        <v>-0.24</v>
      </c>
      <c r="K465">
        <v>-1.232</v>
      </c>
      <c r="L465">
        <v>-2.2250000000000001</v>
      </c>
      <c r="M465">
        <v>-2.9940000000000002</v>
      </c>
      <c r="N465">
        <v>-3.1360000000000001</v>
      </c>
      <c r="O465">
        <v>1.1639999999999999</v>
      </c>
      <c r="P465">
        <v>1.167</v>
      </c>
      <c r="Q465">
        <v>1.165</v>
      </c>
      <c r="R465">
        <v>0.85899999999999999</v>
      </c>
      <c r="S465">
        <v>0.34899999999999998</v>
      </c>
    </row>
    <row r="466" spans="1:19" x14ac:dyDescent="0.3">
      <c r="A466">
        <v>540</v>
      </c>
      <c r="B466">
        <v>-0.23</v>
      </c>
      <c r="C466">
        <v>-1.2290000000000001</v>
      </c>
      <c r="D466">
        <v>-2.2250000000000001</v>
      </c>
      <c r="E466">
        <v>-2.9990000000000001</v>
      </c>
      <c r="F466">
        <v>-3.16</v>
      </c>
      <c r="G466">
        <v>3.7</v>
      </c>
      <c r="H466">
        <v>0</v>
      </c>
      <c r="I466">
        <v>3.5350000000000001</v>
      </c>
      <c r="J466">
        <v>-0.24</v>
      </c>
      <c r="K466">
        <v>-1.2330000000000001</v>
      </c>
      <c r="L466">
        <v>-2.2240000000000002</v>
      </c>
      <c r="M466">
        <v>-2.9929999999999999</v>
      </c>
      <c r="N466">
        <v>-3.133</v>
      </c>
      <c r="O466">
        <v>1.1639999999999999</v>
      </c>
      <c r="P466">
        <v>1.1659999999999999</v>
      </c>
      <c r="Q466">
        <v>1.1639999999999999</v>
      </c>
      <c r="R466">
        <v>0.85499999999999998</v>
      </c>
      <c r="S466">
        <v>0.34699999999999998</v>
      </c>
    </row>
    <row r="467" spans="1:19" x14ac:dyDescent="0.3">
      <c r="A467">
        <v>600</v>
      </c>
      <c r="B467">
        <v>-0.23</v>
      </c>
      <c r="C467">
        <v>-1.2290000000000001</v>
      </c>
      <c r="D467">
        <v>-2.2250000000000001</v>
      </c>
      <c r="E467">
        <v>-2.9990000000000001</v>
      </c>
      <c r="F467">
        <v>-3.16</v>
      </c>
      <c r="G467">
        <v>3.7</v>
      </c>
      <c r="H467">
        <v>0</v>
      </c>
      <c r="I467">
        <v>3.5350000000000001</v>
      </c>
      <c r="J467">
        <v>-0.24</v>
      </c>
      <c r="K467">
        <v>-1.234</v>
      </c>
      <c r="L467">
        <v>-2.2250000000000001</v>
      </c>
      <c r="M467">
        <v>-2.99</v>
      </c>
      <c r="N467">
        <v>-3.13</v>
      </c>
      <c r="O467">
        <v>1.165</v>
      </c>
      <c r="P467">
        <v>1.1659999999999999</v>
      </c>
      <c r="Q467">
        <v>1.1639999999999999</v>
      </c>
      <c r="R467">
        <v>0.85099999999999998</v>
      </c>
      <c r="S467">
        <v>0.34499999999999997</v>
      </c>
    </row>
    <row r="469" spans="1:19" x14ac:dyDescent="0.3">
      <c r="A469" t="s">
        <v>0</v>
      </c>
      <c r="B469" t="s">
        <v>37</v>
      </c>
    </row>
    <row r="470" spans="1:19" x14ac:dyDescent="0.3">
      <c r="A470">
        <v>0</v>
      </c>
      <c r="B470">
        <v>-0.23</v>
      </c>
      <c r="C470">
        <v>-1.2290000000000001</v>
      </c>
      <c r="D470">
        <v>-2.226</v>
      </c>
      <c r="E470">
        <v>-3.0459999999999998</v>
      </c>
      <c r="F470">
        <v>-3.24</v>
      </c>
      <c r="G470">
        <v>3.7</v>
      </c>
      <c r="H470">
        <v>0.01</v>
      </c>
      <c r="I470">
        <v>3.7530000000000001</v>
      </c>
      <c r="J470">
        <v>-0.23</v>
      </c>
      <c r="K470">
        <v>-1.2290000000000001</v>
      </c>
      <c r="L470">
        <v>-2.226</v>
      </c>
      <c r="M470">
        <v>-3.0459999999999998</v>
      </c>
      <c r="N470">
        <v>-3.24</v>
      </c>
      <c r="O470">
        <v>1.147</v>
      </c>
      <c r="P470">
        <v>1.147</v>
      </c>
      <c r="Q470">
        <v>1.1419999999999999</v>
      </c>
      <c r="R470">
        <v>0.90100000000000002</v>
      </c>
      <c r="S470">
        <v>0.40400000000000003</v>
      </c>
    </row>
    <row r="471" spans="1:19" x14ac:dyDescent="0.3">
      <c r="A471">
        <v>60</v>
      </c>
      <c r="B471">
        <v>-0.23</v>
      </c>
      <c r="C471">
        <v>-1.2290000000000001</v>
      </c>
      <c r="D471">
        <v>-2.226</v>
      </c>
      <c r="E471">
        <v>-3.0459999999999998</v>
      </c>
      <c r="F471">
        <v>-3.24</v>
      </c>
      <c r="G471">
        <v>3.7</v>
      </c>
      <c r="H471">
        <v>0.01</v>
      </c>
      <c r="I471">
        <v>3.7530000000000001</v>
      </c>
      <c r="J471">
        <v>-0.23300000000000001</v>
      </c>
      <c r="K471">
        <v>-1.2290000000000001</v>
      </c>
      <c r="L471">
        <v>-2.2269999999999999</v>
      </c>
      <c r="M471">
        <v>-3.0459999999999998</v>
      </c>
      <c r="N471">
        <v>-3.24</v>
      </c>
      <c r="O471">
        <v>1.155</v>
      </c>
      <c r="P471">
        <v>1.1639999999999999</v>
      </c>
      <c r="Q471">
        <v>1.1579999999999999</v>
      </c>
      <c r="R471">
        <v>0.90900000000000003</v>
      </c>
      <c r="S471">
        <v>0.40500000000000003</v>
      </c>
    </row>
    <row r="472" spans="1:19" x14ac:dyDescent="0.3">
      <c r="A472">
        <v>120</v>
      </c>
      <c r="B472">
        <v>-0.23</v>
      </c>
      <c r="C472">
        <v>-1.2290000000000001</v>
      </c>
      <c r="D472">
        <v>-2.226</v>
      </c>
      <c r="E472">
        <v>-3.0459999999999998</v>
      </c>
      <c r="F472">
        <v>-3.24</v>
      </c>
      <c r="G472">
        <v>3.7</v>
      </c>
      <c r="H472">
        <v>0.01</v>
      </c>
      <c r="I472">
        <v>3.7530000000000001</v>
      </c>
      <c r="J472">
        <v>-0.23400000000000001</v>
      </c>
      <c r="K472">
        <v>-1.2290000000000001</v>
      </c>
      <c r="L472">
        <v>-2.226</v>
      </c>
      <c r="M472">
        <v>-3.0449999999999999</v>
      </c>
      <c r="N472">
        <v>-3.24</v>
      </c>
      <c r="O472">
        <v>1.1599999999999999</v>
      </c>
      <c r="P472">
        <v>1.1679999999999999</v>
      </c>
      <c r="Q472">
        <v>1.163</v>
      </c>
      <c r="R472">
        <v>0.91200000000000003</v>
      </c>
      <c r="S472">
        <v>0.40600000000000003</v>
      </c>
    </row>
    <row r="473" spans="1:19" x14ac:dyDescent="0.3">
      <c r="A473">
        <v>180</v>
      </c>
      <c r="B473">
        <v>-0.23</v>
      </c>
      <c r="C473">
        <v>-1.2290000000000001</v>
      </c>
      <c r="D473">
        <v>-2.226</v>
      </c>
      <c r="E473">
        <v>-3.0459999999999998</v>
      </c>
      <c r="F473">
        <v>-3.24</v>
      </c>
      <c r="G473">
        <v>3.7</v>
      </c>
      <c r="H473">
        <v>0.01</v>
      </c>
      <c r="I473">
        <v>3.7530000000000001</v>
      </c>
      <c r="J473">
        <v>-0.23400000000000001</v>
      </c>
      <c r="K473">
        <v>-1.2290000000000001</v>
      </c>
      <c r="L473">
        <v>-2.2269999999999999</v>
      </c>
      <c r="M473">
        <v>-3.0449999999999999</v>
      </c>
      <c r="N473">
        <v>-3.24</v>
      </c>
      <c r="O473">
        <v>1.1639999999999999</v>
      </c>
      <c r="P473">
        <v>1.1719999999999999</v>
      </c>
      <c r="Q473">
        <v>1.1659999999999999</v>
      </c>
      <c r="R473">
        <v>0.91500000000000004</v>
      </c>
      <c r="S473">
        <v>0.40799999999999997</v>
      </c>
    </row>
    <row r="474" spans="1:19" x14ac:dyDescent="0.3">
      <c r="A474">
        <v>240</v>
      </c>
      <c r="B474">
        <v>-0.23</v>
      </c>
      <c r="C474">
        <v>-1.2290000000000001</v>
      </c>
      <c r="D474">
        <v>-2.226</v>
      </c>
      <c r="E474">
        <v>-3.0459999999999998</v>
      </c>
      <c r="F474">
        <v>-3.24</v>
      </c>
      <c r="G474">
        <v>3.7</v>
      </c>
      <c r="H474">
        <v>0.01</v>
      </c>
      <c r="I474">
        <v>3.7530000000000001</v>
      </c>
      <c r="J474">
        <v>-0.23400000000000001</v>
      </c>
      <c r="K474">
        <v>-1.2290000000000001</v>
      </c>
      <c r="L474">
        <v>-2.2269999999999999</v>
      </c>
      <c r="M474">
        <v>-3.0449999999999999</v>
      </c>
      <c r="N474">
        <v>-3.24</v>
      </c>
      <c r="O474">
        <v>1.167</v>
      </c>
      <c r="P474">
        <v>1.1719999999999999</v>
      </c>
      <c r="Q474">
        <v>1.167</v>
      </c>
      <c r="R474">
        <v>0.91600000000000004</v>
      </c>
      <c r="S474">
        <v>0.40899999999999997</v>
      </c>
    </row>
    <row r="475" spans="1:19" x14ac:dyDescent="0.3">
      <c r="A475">
        <v>300</v>
      </c>
      <c r="B475">
        <v>-0.23</v>
      </c>
      <c r="C475">
        <v>-1.2290000000000001</v>
      </c>
      <c r="D475">
        <v>-2.226</v>
      </c>
      <c r="E475">
        <v>-3.0459999999999998</v>
      </c>
      <c r="F475">
        <v>-3.24</v>
      </c>
      <c r="G475">
        <v>3.7</v>
      </c>
      <c r="H475">
        <v>0.01</v>
      </c>
      <c r="I475">
        <v>3.7530000000000001</v>
      </c>
      <c r="J475">
        <v>-0.23300000000000001</v>
      </c>
      <c r="K475">
        <v>-1.23</v>
      </c>
      <c r="L475">
        <v>-2.2269999999999999</v>
      </c>
      <c r="M475">
        <v>-3.044</v>
      </c>
      <c r="N475">
        <v>-3.24</v>
      </c>
      <c r="O475">
        <v>1.169</v>
      </c>
      <c r="P475">
        <v>1.171</v>
      </c>
      <c r="Q475">
        <v>1.167</v>
      </c>
      <c r="R475">
        <v>0.91700000000000004</v>
      </c>
      <c r="S475">
        <v>0.41</v>
      </c>
    </row>
    <row r="476" spans="1:19" x14ac:dyDescent="0.3">
      <c r="A476">
        <v>360</v>
      </c>
      <c r="B476">
        <v>-0.23</v>
      </c>
      <c r="C476">
        <v>-1.2290000000000001</v>
      </c>
      <c r="D476">
        <v>-2.226</v>
      </c>
      <c r="E476">
        <v>-3.0459999999999998</v>
      </c>
      <c r="F476">
        <v>-3.24</v>
      </c>
      <c r="G476">
        <v>3.7</v>
      </c>
      <c r="H476">
        <v>0.01</v>
      </c>
      <c r="I476">
        <v>3.7530000000000001</v>
      </c>
      <c r="J476">
        <v>-0.23300000000000001</v>
      </c>
      <c r="K476">
        <v>-1.23</v>
      </c>
      <c r="L476">
        <v>-2.2269999999999999</v>
      </c>
      <c r="M476">
        <v>-3.044</v>
      </c>
      <c r="N476">
        <v>-3.24</v>
      </c>
      <c r="O476">
        <v>1.171</v>
      </c>
      <c r="P476">
        <v>1.17</v>
      </c>
      <c r="Q476">
        <v>1.167</v>
      </c>
      <c r="R476">
        <v>0.91700000000000004</v>
      </c>
      <c r="S476">
        <v>0.41199999999999998</v>
      </c>
    </row>
    <row r="477" spans="1:19" x14ac:dyDescent="0.3">
      <c r="A477">
        <v>420</v>
      </c>
      <c r="B477">
        <v>-0.23</v>
      </c>
      <c r="C477">
        <v>-1.2290000000000001</v>
      </c>
      <c r="D477">
        <v>-2.226</v>
      </c>
      <c r="E477">
        <v>-3.0459999999999998</v>
      </c>
      <c r="F477">
        <v>-3.24</v>
      </c>
      <c r="G477">
        <v>3.7</v>
      </c>
      <c r="H477">
        <v>0.01</v>
      </c>
      <c r="I477">
        <v>3.7530000000000001</v>
      </c>
      <c r="J477">
        <v>-0.23200000000000001</v>
      </c>
      <c r="K477">
        <v>-1.2310000000000001</v>
      </c>
      <c r="L477">
        <v>-2.226</v>
      </c>
      <c r="M477">
        <v>-3.044</v>
      </c>
      <c r="N477">
        <v>-3.24</v>
      </c>
      <c r="O477">
        <v>1.173</v>
      </c>
      <c r="P477">
        <v>1.169</v>
      </c>
      <c r="Q477">
        <v>1.167</v>
      </c>
      <c r="R477">
        <v>0.91700000000000004</v>
      </c>
      <c r="S477">
        <v>0.41299999999999998</v>
      </c>
    </row>
    <row r="478" spans="1:19" x14ac:dyDescent="0.3">
      <c r="A478">
        <v>480</v>
      </c>
      <c r="B478">
        <v>-0.23</v>
      </c>
      <c r="C478">
        <v>-1.2290000000000001</v>
      </c>
      <c r="D478">
        <v>-2.226</v>
      </c>
      <c r="E478">
        <v>-3.0459999999999998</v>
      </c>
      <c r="F478">
        <v>-3.24</v>
      </c>
      <c r="G478">
        <v>3.7</v>
      </c>
      <c r="H478">
        <v>0.01</v>
      </c>
      <c r="I478">
        <v>3.7530000000000001</v>
      </c>
      <c r="J478">
        <v>-0.23100000000000001</v>
      </c>
      <c r="K478">
        <v>-1.2310000000000001</v>
      </c>
      <c r="L478">
        <v>-2.226</v>
      </c>
      <c r="M478">
        <v>-3.044</v>
      </c>
      <c r="N478">
        <v>-3.24</v>
      </c>
      <c r="O478">
        <v>1.175</v>
      </c>
      <c r="P478">
        <v>1.169</v>
      </c>
      <c r="Q478">
        <v>1.167</v>
      </c>
      <c r="R478">
        <v>0.91800000000000004</v>
      </c>
      <c r="S478">
        <v>0.41299999999999998</v>
      </c>
    </row>
    <row r="479" spans="1:19" x14ac:dyDescent="0.3">
      <c r="A479">
        <v>540</v>
      </c>
      <c r="B479">
        <v>-0.23</v>
      </c>
      <c r="C479">
        <v>-1.2290000000000001</v>
      </c>
      <c r="D479">
        <v>-2.226</v>
      </c>
      <c r="E479">
        <v>-3.0459999999999998</v>
      </c>
      <c r="F479">
        <v>-3.24</v>
      </c>
      <c r="G479">
        <v>3.7</v>
      </c>
      <c r="H479">
        <v>0.01</v>
      </c>
      <c r="I479">
        <v>3.7530000000000001</v>
      </c>
      <c r="J479">
        <v>-0.23</v>
      </c>
      <c r="K479">
        <v>-1.232</v>
      </c>
      <c r="L479">
        <v>-2.226</v>
      </c>
      <c r="M479">
        <v>-3.044</v>
      </c>
      <c r="N479">
        <v>-3.24</v>
      </c>
      <c r="O479">
        <v>1.1759999999999999</v>
      </c>
      <c r="P479">
        <v>1.169</v>
      </c>
      <c r="Q479">
        <v>1.167</v>
      </c>
      <c r="R479">
        <v>0.91800000000000004</v>
      </c>
      <c r="S479">
        <v>0.41299999999999998</v>
      </c>
    </row>
    <row r="480" spans="1:19" x14ac:dyDescent="0.3">
      <c r="A480">
        <v>600</v>
      </c>
      <c r="B480">
        <v>-0.23</v>
      </c>
      <c r="C480">
        <v>-1.2290000000000001</v>
      </c>
      <c r="D480">
        <v>-2.226</v>
      </c>
      <c r="E480">
        <v>-3.0459999999999998</v>
      </c>
      <c r="F480">
        <v>-3.24</v>
      </c>
      <c r="G480">
        <v>3.7</v>
      </c>
      <c r="H480">
        <v>0.01</v>
      </c>
      <c r="I480">
        <v>3.7530000000000001</v>
      </c>
      <c r="J480">
        <v>-0.22900000000000001</v>
      </c>
      <c r="K480">
        <v>-1.232</v>
      </c>
      <c r="L480">
        <v>-2.2269999999999999</v>
      </c>
      <c r="M480">
        <v>-3.044</v>
      </c>
      <c r="N480">
        <v>-3.24</v>
      </c>
      <c r="O480">
        <v>1.177</v>
      </c>
      <c r="P480">
        <v>1.169</v>
      </c>
      <c r="Q480">
        <v>1.167</v>
      </c>
      <c r="R480">
        <v>0.91800000000000004</v>
      </c>
      <c r="S480">
        <v>0.41299999999999998</v>
      </c>
    </row>
    <row r="482" spans="1:19" x14ac:dyDescent="0.3">
      <c r="A482" t="s">
        <v>0</v>
      </c>
      <c r="B482" t="s">
        <v>38</v>
      </c>
    </row>
    <row r="483" spans="1:19" x14ac:dyDescent="0.3">
      <c r="A483">
        <v>0</v>
      </c>
      <c r="B483">
        <v>-0.23</v>
      </c>
      <c r="C483">
        <v>-1.2290000000000001</v>
      </c>
      <c r="D483">
        <v>-2.226</v>
      </c>
      <c r="E483">
        <v>-3.0459999999999998</v>
      </c>
      <c r="F483">
        <v>-3.24</v>
      </c>
      <c r="G483">
        <v>3.7</v>
      </c>
      <c r="H483">
        <v>0.01</v>
      </c>
      <c r="I483">
        <v>3.5489999999999999</v>
      </c>
      <c r="J483">
        <v>-0.23</v>
      </c>
      <c r="K483">
        <v>-1.2290000000000001</v>
      </c>
      <c r="L483">
        <v>-2.226</v>
      </c>
      <c r="M483">
        <v>-3.0459999999999998</v>
      </c>
      <c r="N483">
        <v>-3.24</v>
      </c>
      <c r="O483">
        <v>1.147</v>
      </c>
      <c r="P483">
        <v>1.147</v>
      </c>
      <c r="Q483">
        <v>1.1419999999999999</v>
      </c>
      <c r="R483">
        <v>0.90100000000000002</v>
      </c>
      <c r="S483">
        <v>0.40400000000000003</v>
      </c>
    </row>
    <row r="484" spans="1:19" x14ac:dyDescent="0.3">
      <c r="A484">
        <v>60</v>
      </c>
      <c r="B484">
        <v>-0.23</v>
      </c>
      <c r="C484">
        <v>-1.2290000000000001</v>
      </c>
      <c r="D484">
        <v>-2.226</v>
      </c>
      <c r="E484">
        <v>-3.0459999999999998</v>
      </c>
      <c r="F484">
        <v>-3.24</v>
      </c>
      <c r="G484">
        <v>3.7</v>
      </c>
      <c r="H484">
        <v>0.01</v>
      </c>
      <c r="I484">
        <v>3.5489999999999999</v>
      </c>
      <c r="J484">
        <v>-0.23300000000000001</v>
      </c>
      <c r="K484">
        <v>-1.2290000000000001</v>
      </c>
      <c r="L484">
        <v>-2.2269999999999999</v>
      </c>
      <c r="M484">
        <v>-3.0459999999999998</v>
      </c>
      <c r="N484">
        <v>-3.2370000000000001</v>
      </c>
      <c r="O484">
        <v>1.155</v>
      </c>
      <c r="P484">
        <v>1.163</v>
      </c>
      <c r="Q484">
        <v>1.1579999999999999</v>
      </c>
      <c r="R484">
        <v>0.90900000000000003</v>
      </c>
      <c r="S484">
        <v>0.39700000000000002</v>
      </c>
    </row>
    <row r="485" spans="1:19" x14ac:dyDescent="0.3">
      <c r="A485">
        <v>120</v>
      </c>
      <c r="B485">
        <v>-0.23</v>
      </c>
      <c r="C485">
        <v>-1.2290000000000001</v>
      </c>
      <c r="D485">
        <v>-2.226</v>
      </c>
      <c r="E485">
        <v>-3.0459999999999998</v>
      </c>
      <c r="F485">
        <v>-3.24</v>
      </c>
      <c r="G485">
        <v>3.7</v>
      </c>
      <c r="H485">
        <v>0.01</v>
      </c>
      <c r="I485">
        <v>3.5489999999999999</v>
      </c>
      <c r="J485">
        <v>-0.23400000000000001</v>
      </c>
      <c r="K485">
        <v>-1.23</v>
      </c>
      <c r="L485">
        <v>-2.226</v>
      </c>
      <c r="M485">
        <v>-3.0449999999999999</v>
      </c>
      <c r="N485">
        <v>-3.234</v>
      </c>
      <c r="O485">
        <v>1.1599999999999999</v>
      </c>
      <c r="P485">
        <v>1.169</v>
      </c>
      <c r="Q485">
        <v>1.163</v>
      </c>
      <c r="R485">
        <v>0.91200000000000003</v>
      </c>
      <c r="S485">
        <v>0.39100000000000001</v>
      </c>
    </row>
    <row r="486" spans="1:19" x14ac:dyDescent="0.3">
      <c r="A486">
        <v>180</v>
      </c>
      <c r="B486">
        <v>-0.23</v>
      </c>
      <c r="C486">
        <v>-1.2290000000000001</v>
      </c>
      <c r="D486">
        <v>-2.226</v>
      </c>
      <c r="E486">
        <v>-3.0459999999999998</v>
      </c>
      <c r="F486">
        <v>-3.24</v>
      </c>
      <c r="G486">
        <v>3.7</v>
      </c>
      <c r="H486">
        <v>0.01</v>
      </c>
      <c r="I486">
        <v>3.5489999999999999</v>
      </c>
      <c r="J486">
        <v>-0.23400000000000001</v>
      </c>
      <c r="K486">
        <v>-1.2290000000000001</v>
      </c>
      <c r="L486">
        <v>-2.2269999999999999</v>
      </c>
      <c r="M486">
        <v>-3.044</v>
      </c>
      <c r="N486">
        <v>-3.2309999999999999</v>
      </c>
      <c r="O486">
        <v>1.1639999999999999</v>
      </c>
      <c r="P486">
        <v>1.1719999999999999</v>
      </c>
      <c r="Q486">
        <v>1.1659999999999999</v>
      </c>
      <c r="R486">
        <v>0.91400000000000003</v>
      </c>
      <c r="S486">
        <v>0.38700000000000001</v>
      </c>
    </row>
    <row r="487" spans="1:19" x14ac:dyDescent="0.3">
      <c r="A487">
        <v>240</v>
      </c>
      <c r="B487">
        <v>-0.23</v>
      </c>
      <c r="C487">
        <v>-1.2290000000000001</v>
      </c>
      <c r="D487">
        <v>-2.226</v>
      </c>
      <c r="E487">
        <v>-3.0459999999999998</v>
      </c>
      <c r="F487">
        <v>-3.24</v>
      </c>
      <c r="G487">
        <v>3.7</v>
      </c>
      <c r="H487">
        <v>0.01</v>
      </c>
      <c r="I487">
        <v>3.5489999999999999</v>
      </c>
      <c r="J487">
        <v>-0.23400000000000001</v>
      </c>
      <c r="K487">
        <v>-1.2290000000000001</v>
      </c>
      <c r="L487">
        <v>-2.2269999999999999</v>
      </c>
      <c r="M487">
        <v>-3.0449999999999999</v>
      </c>
      <c r="N487">
        <v>-3.2280000000000002</v>
      </c>
      <c r="O487">
        <v>1.167</v>
      </c>
      <c r="P487">
        <v>1.1719999999999999</v>
      </c>
      <c r="Q487">
        <v>1.167</v>
      </c>
      <c r="R487">
        <v>0.91800000000000004</v>
      </c>
      <c r="S487">
        <v>0.38400000000000001</v>
      </c>
    </row>
    <row r="488" spans="1:19" x14ac:dyDescent="0.3">
      <c r="A488">
        <v>300</v>
      </c>
      <c r="B488">
        <v>-0.23</v>
      </c>
      <c r="C488">
        <v>-1.2290000000000001</v>
      </c>
      <c r="D488">
        <v>-2.226</v>
      </c>
      <c r="E488">
        <v>-3.0459999999999998</v>
      </c>
      <c r="F488">
        <v>-3.24</v>
      </c>
      <c r="G488">
        <v>3.7</v>
      </c>
      <c r="H488">
        <v>0.01</v>
      </c>
      <c r="I488">
        <v>3.5489999999999999</v>
      </c>
      <c r="J488">
        <v>-0.23300000000000001</v>
      </c>
      <c r="K488">
        <v>-1.23</v>
      </c>
      <c r="L488">
        <v>-2.226</v>
      </c>
      <c r="M488">
        <v>-3.0449999999999999</v>
      </c>
      <c r="N488">
        <v>-3.2250000000000001</v>
      </c>
      <c r="O488">
        <v>1.169</v>
      </c>
      <c r="P488">
        <v>1.171</v>
      </c>
      <c r="Q488">
        <v>1.1659999999999999</v>
      </c>
      <c r="R488">
        <v>0.92</v>
      </c>
      <c r="S488">
        <v>0.38</v>
      </c>
    </row>
    <row r="489" spans="1:19" x14ac:dyDescent="0.3">
      <c r="A489">
        <v>360</v>
      </c>
      <c r="B489">
        <v>-0.23</v>
      </c>
      <c r="C489">
        <v>-1.2290000000000001</v>
      </c>
      <c r="D489">
        <v>-2.226</v>
      </c>
      <c r="E489">
        <v>-3.0459999999999998</v>
      </c>
      <c r="F489">
        <v>-3.24</v>
      </c>
      <c r="G489">
        <v>3.7</v>
      </c>
      <c r="H489">
        <v>0.01</v>
      </c>
      <c r="I489">
        <v>3.5489999999999999</v>
      </c>
      <c r="J489">
        <v>-0.23300000000000001</v>
      </c>
      <c r="K489">
        <v>-1.23</v>
      </c>
      <c r="L489">
        <v>-2.226</v>
      </c>
      <c r="M489">
        <v>-3.0449999999999999</v>
      </c>
      <c r="N489">
        <v>-3.222</v>
      </c>
      <c r="O489">
        <v>1.171</v>
      </c>
      <c r="P489">
        <v>1.17</v>
      </c>
      <c r="Q489">
        <v>1.167</v>
      </c>
      <c r="R489">
        <v>0.91800000000000004</v>
      </c>
      <c r="S489">
        <v>0.378</v>
      </c>
    </row>
    <row r="490" spans="1:19" x14ac:dyDescent="0.3">
      <c r="A490">
        <v>420</v>
      </c>
      <c r="B490">
        <v>-0.23</v>
      </c>
      <c r="C490">
        <v>-1.2290000000000001</v>
      </c>
      <c r="D490">
        <v>-2.226</v>
      </c>
      <c r="E490">
        <v>-3.0459999999999998</v>
      </c>
      <c r="F490">
        <v>-3.24</v>
      </c>
      <c r="G490">
        <v>3.7</v>
      </c>
      <c r="H490">
        <v>0.01</v>
      </c>
      <c r="I490">
        <v>3.5489999999999999</v>
      </c>
      <c r="J490">
        <v>-0.23200000000000001</v>
      </c>
      <c r="K490">
        <v>-1.2310000000000001</v>
      </c>
      <c r="L490">
        <v>-2.226</v>
      </c>
      <c r="M490">
        <v>-3.0430000000000001</v>
      </c>
      <c r="N490">
        <v>-3.2189999999999999</v>
      </c>
      <c r="O490">
        <v>1.173</v>
      </c>
      <c r="P490">
        <v>1.169</v>
      </c>
      <c r="Q490">
        <v>1.167</v>
      </c>
      <c r="R490">
        <v>0.91500000000000004</v>
      </c>
      <c r="S490">
        <v>0.376</v>
      </c>
    </row>
    <row r="491" spans="1:19" x14ac:dyDescent="0.3">
      <c r="A491">
        <v>480</v>
      </c>
      <c r="B491">
        <v>-0.23</v>
      </c>
      <c r="C491">
        <v>-1.2290000000000001</v>
      </c>
      <c r="D491">
        <v>-2.226</v>
      </c>
      <c r="E491">
        <v>-3.0459999999999998</v>
      </c>
      <c r="F491">
        <v>-3.24</v>
      </c>
      <c r="G491">
        <v>3.7</v>
      </c>
      <c r="H491">
        <v>0.01</v>
      </c>
      <c r="I491">
        <v>3.5489999999999999</v>
      </c>
      <c r="J491">
        <v>-0.23100000000000001</v>
      </c>
      <c r="K491">
        <v>-1.2310000000000001</v>
      </c>
      <c r="L491">
        <v>-2.226</v>
      </c>
      <c r="M491">
        <v>-3.0419999999999998</v>
      </c>
      <c r="N491">
        <v>-3.2160000000000002</v>
      </c>
      <c r="O491">
        <v>1.175</v>
      </c>
      <c r="P491">
        <v>1.169</v>
      </c>
      <c r="Q491">
        <v>1.167</v>
      </c>
      <c r="R491">
        <v>0.91200000000000003</v>
      </c>
      <c r="S491">
        <v>0.374</v>
      </c>
    </row>
    <row r="492" spans="1:19" x14ac:dyDescent="0.3">
      <c r="A492">
        <v>540</v>
      </c>
      <c r="B492">
        <v>-0.23</v>
      </c>
      <c r="C492">
        <v>-1.2290000000000001</v>
      </c>
      <c r="D492">
        <v>-2.226</v>
      </c>
      <c r="E492">
        <v>-3.0459999999999998</v>
      </c>
      <c r="F492">
        <v>-3.24</v>
      </c>
      <c r="G492">
        <v>3.7</v>
      </c>
      <c r="H492">
        <v>0.01</v>
      </c>
      <c r="I492">
        <v>3.5489999999999999</v>
      </c>
      <c r="J492">
        <v>-0.23</v>
      </c>
      <c r="K492">
        <v>-1.232</v>
      </c>
      <c r="L492">
        <v>-2.226</v>
      </c>
      <c r="M492">
        <v>-3.0409999999999999</v>
      </c>
      <c r="N492">
        <v>-3.2130000000000001</v>
      </c>
      <c r="O492">
        <v>1.1759999999999999</v>
      </c>
      <c r="P492">
        <v>1.169</v>
      </c>
      <c r="Q492">
        <v>1.167</v>
      </c>
      <c r="R492">
        <v>0.90900000000000003</v>
      </c>
      <c r="S492">
        <v>0.371</v>
      </c>
    </row>
    <row r="493" spans="1:19" x14ac:dyDescent="0.3">
      <c r="A493">
        <v>600</v>
      </c>
      <c r="B493">
        <v>-0.23</v>
      </c>
      <c r="C493">
        <v>-1.2290000000000001</v>
      </c>
      <c r="D493">
        <v>-2.226</v>
      </c>
      <c r="E493">
        <v>-3.0459999999999998</v>
      </c>
      <c r="F493">
        <v>-3.24</v>
      </c>
      <c r="G493">
        <v>3.7</v>
      </c>
      <c r="H493">
        <v>0.01</v>
      </c>
      <c r="I493">
        <v>3.5489999999999999</v>
      </c>
      <c r="J493">
        <v>-0.22900000000000001</v>
      </c>
      <c r="K493">
        <v>-1.232</v>
      </c>
      <c r="L493">
        <v>-2.226</v>
      </c>
      <c r="M493">
        <v>-3.0390000000000001</v>
      </c>
      <c r="N493">
        <v>-3.21</v>
      </c>
      <c r="O493">
        <v>1.177</v>
      </c>
      <c r="P493">
        <v>1.169</v>
      </c>
      <c r="Q493">
        <v>1.1659999999999999</v>
      </c>
      <c r="R493">
        <v>0.90600000000000003</v>
      </c>
      <c r="S493">
        <v>0.37</v>
      </c>
    </row>
    <row r="495" spans="1:19" x14ac:dyDescent="0.3">
      <c r="A495" t="s">
        <v>0</v>
      </c>
      <c r="B495" t="s">
        <v>39</v>
      </c>
    </row>
    <row r="496" spans="1:19" x14ac:dyDescent="0.3">
      <c r="A496">
        <v>0</v>
      </c>
      <c r="B496">
        <v>-0.23</v>
      </c>
      <c r="C496">
        <v>-1.2290000000000001</v>
      </c>
      <c r="D496">
        <v>-2.226</v>
      </c>
      <c r="E496">
        <v>-3.04</v>
      </c>
      <c r="F496">
        <v>-3.23</v>
      </c>
      <c r="G496">
        <v>3.7</v>
      </c>
      <c r="H496">
        <v>0.01</v>
      </c>
      <c r="I496">
        <v>3.754</v>
      </c>
      <c r="J496">
        <v>-0.23</v>
      </c>
      <c r="K496">
        <v>-1.2290000000000001</v>
      </c>
      <c r="L496">
        <v>-2.226</v>
      </c>
      <c r="M496">
        <v>-3.04</v>
      </c>
      <c r="N496">
        <v>-3.23</v>
      </c>
      <c r="O496">
        <v>1.147</v>
      </c>
      <c r="P496">
        <v>1.147</v>
      </c>
      <c r="Q496">
        <v>1.1419999999999999</v>
      </c>
      <c r="R496">
        <v>0.89500000000000002</v>
      </c>
      <c r="S496">
        <v>0.40100000000000002</v>
      </c>
    </row>
    <row r="497" spans="1:19" x14ac:dyDescent="0.3">
      <c r="A497">
        <v>60</v>
      </c>
      <c r="B497">
        <v>-0.23</v>
      </c>
      <c r="C497">
        <v>-1.2290000000000001</v>
      </c>
      <c r="D497">
        <v>-2.226</v>
      </c>
      <c r="E497">
        <v>-3.04</v>
      </c>
      <c r="F497">
        <v>-3.23</v>
      </c>
      <c r="G497">
        <v>3.7</v>
      </c>
      <c r="H497">
        <v>0.01</v>
      </c>
      <c r="I497">
        <v>3.754</v>
      </c>
      <c r="J497">
        <v>-0.23300000000000001</v>
      </c>
      <c r="K497">
        <v>-1.2290000000000001</v>
      </c>
      <c r="L497">
        <v>-2.226</v>
      </c>
      <c r="M497">
        <v>-3.04</v>
      </c>
      <c r="N497">
        <v>-3.23</v>
      </c>
      <c r="O497">
        <v>1.155</v>
      </c>
      <c r="P497">
        <v>1.1639999999999999</v>
      </c>
      <c r="Q497">
        <v>1.157</v>
      </c>
      <c r="R497">
        <v>0.90200000000000002</v>
      </c>
      <c r="S497">
        <v>0.40200000000000002</v>
      </c>
    </row>
    <row r="498" spans="1:19" x14ac:dyDescent="0.3">
      <c r="A498">
        <v>120</v>
      </c>
      <c r="B498">
        <v>-0.23</v>
      </c>
      <c r="C498">
        <v>-1.2290000000000001</v>
      </c>
      <c r="D498">
        <v>-2.226</v>
      </c>
      <c r="E498">
        <v>-3.04</v>
      </c>
      <c r="F498">
        <v>-3.23</v>
      </c>
      <c r="G498">
        <v>3.7</v>
      </c>
      <c r="H498">
        <v>0.01</v>
      </c>
      <c r="I498">
        <v>3.754</v>
      </c>
      <c r="J498">
        <v>-0.23400000000000001</v>
      </c>
      <c r="K498">
        <v>-1.2290000000000001</v>
      </c>
      <c r="L498">
        <v>-2.226</v>
      </c>
      <c r="M498">
        <v>-3.04</v>
      </c>
      <c r="N498">
        <v>-3.23</v>
      </c>
      <c r="O498">
        <v>1.1599999999999999</v>
      </c>
      <c r="P498">
        <v>1.1679999999999999</v>
      </c>
      <c r="Q498">
        <v>1.163</v>
      </c>
      <c r="R498">
        <v>0.90600000000000003</v>
      </c>
      <c r="S498">
        <v>0.40300000000000002</v>
      </c>
    </row>
    <row r="499" spans="1:19" x14ac:dyDescent="0.3">
      <c r="A499">
        <v>180</v>
      </c>
      <c r="B499">
        <v>-0.23</v>
      </c>
      <c r="C499">
        <v>-1.2290000000000001</v>
      </c>
      <c r="D499">
        <v>-2.226</v>
      </c>
      <c r="E499">
        <v>-3.04</v>
      </c>
      <c r="F499">
        <v>-3.23</v>
      </c>
      <c r="G499">
        <v>3.7</v>
      </c>
      <c r="H499">
        <v>0.01</v>
      </c>
      <c r="I499">
        <v>3.754</v>
      </c>
      <c r="J499">
        <v>-0.23400000000000001</v>
      </c>
      <c r="K499">
        <v>-1.2290000000000001</v>
      </c>
      <c r="L499">
        <v>-2.2269999999999999</v>
      </c>
      <c r="M499">
        <v>-3.0390000000000001</v>
      </c>
      <c r="N499">
        <v>-3.23</v>
      </c>
      <c r="O499">
        <v>1.1639999999999999</v>
      </c>
      <c r="P499">
        <v>1.1719999999999999</v>
      </c>
      <c r="Q499">
        <v>1.1659999999999999</v>
      </c>
      <c r="R499">
        <v>0.90900000000000003</v>
      </c>
      <c r="S499">
        <v>0.40500000000000003</v>
      </c>
    </row>
    <row r="500" spans="1:19" x14ac:dyDescent="0.3">
      <c r="A500">
        <v>240</v>
      </c>
      <c r="B500">
        <v>-0.23</v>
      </c>
      <c r="C500">
        <v>-1.2290000000000001</v>
      </c>
      <c r="D500">
        <v>-2.226</v>
      </c>
      <c r="E500">
        <v>-3.04</v>
      </c>
      <c r="F500">
        <v>-3.23</v>
      </c>
      <c r="G500">
        <v>3.7</v>
      </c>
      <c r="H500">
        <v>0.01</v>
      </c>
      <c r="I500">
        <v>3.754</v>
      </c>
      <c r="J500">
        <v>-0.23400000000000001</v>
      </c>
      <c r="K500">
        <v>-1.2290000000000001</v>
      </c>
      <c r="L500">
        <v>-2.226</v>
      </c>
      <c r="M500">
        <v>-3.0390000000000001</v>
      </c>
      <c r="N500">
        <v>-3.23</v>
      </c>
      <c r="O500">
        <v>1.167</v>
      </c>
      <c r="P500">
        <v>1.1719999999999999</v>
      </c>
      <c r="Q500">
        <v>1.167</v>
      </c>
      <c r="R500">
        <v>0.91</v>
      </c>
      <c r="S500">
        <v>0.40600000000000003</v>
      </c>
    </row>
    <row r="501" spans="1:19" x14ac:dyDescent="0.3">
      <c r="A501">
        <v>300</v>
      </c>
      <c r="B501">
        <v>-0.23</v>
      </c>
      <c r="C501">
        <v>-1.2290000000000001</v>
      </c>
      <c r="D501">
        <v>-2.226</v>
      </c>
      <c r="E501">
        <v>-3.04</v>
      </c>
      <c r="F501">
        <v>-3.23</v>
      </c>
      <c r="G501">
        <v>3.7</v>
      </c>
      <c r="H501">
        <v>0.01</v>
      </c>
      <c r="I501">
        <v>3.754</v>
      </c>
      <c r="J501">
        <v>-0.23300000000000001</v>
      </c>
      <c r="K501">
        <v>-1.23</v>
      </c>
      <c r="L501">
        <v>-2.226</v>
      </c>
      <c r="M501">
        <v>-3.0390000000000001</v>
      </c>
      <c r="N501">
        <v>-3.23</v>
      </c>
      <c r="O501">
        <v>1.169</v>
      </c>
      <c r="P501">
        <v>1.171</v>
      </c>
      <c r="Q501">
        <v>1.1659999999999999</v>
      </c>
      <c r="R501">
        <v>0.91100000000000003</v>
      </c>
      <c r="S501">
        <v>0.40699999999999997</v>
      </c>
    </row>
    <row r="502" spans="1:19" x14ac:dyDescent="0.3">
      <c r="A502">
        <v>360</v>
      </c>
      <c r="B502">
        <v>-0.23</v>
      </c>
      <c r="C502">
        <v>-1.2290000000000001</v>
      </c>
      <c r="D502">
        <v>-2.226</v>
      </c>
      <c r="E502">
        <v>-3.04</v>
      </c>
      <c r="F502">
        <v>-3.23</v>
      </c>
      <c r="G502">
        <v>3.7</v>
      </c>
      <c r="H502">
        <v>0.01</v>
      </c>
      <c r="I502">
        <v>3.754</v>
      </c>
      <c r="J502">
        <v>-0.23300000000000001</v>
      </c>
      <c r="K502">
        <v>-1.23</v>
      </c>
      <c r="L502">
        <v>-2.226</v>
      </c>
      <c r="M502">
        <v>-3.0390000000000001</v>
      </c>
      <c r="N502">
        <v>-3.23</v>
      </c>
      <c r="O502">
        <v>1.171</v>
      </c>
      <c r="P502">
        <v>1.17</v>
      </c>
      <c r="Q502">
        <v>1.167</v>
      </c>
      <c r="R502">
        <v>0.91</v>
      </c>
      <c r="S502">
        <v>0.40899999999999997</v>
      </c>
    </row>
    <row r="503" spans="1:19" x14ac:dyDescent="0.3">
      <c r="A503">
        <v>420</v>
      </c>
      <c r="B503">
        <v>-0.23</v>
      </c>
      <c r="C503">
        <v>-1.2290000000000001</v>
      </c>
      <c r="D503">
        <v>-2.226</v>
      </c>
      <c r="E503">
        <v>-3.04</v>
      </c>
      <c r="F503">
        <v>-3.23</v>
      </c>
      <c r="G503">
        <v>3.7</v>
      </c>
      <c r="H503">
        <v>0.01</v>
      </c>
      <c r="I503">
        <v>3.754</v>
      </c>
      <c r="J503">
        <v>-0.23200000000000001</v>
      </c>
      <c r="K503">
        <v>-1.2310000000000001</v>
      </c>
      <c r="L503">
        <v>-2.226</v>
      </c>
      <c r="M503">
        <v>-3.0390000000000001</v>
      </c>
      <c r="N503">
        <v>-3.23</v>
      </c>
      <c r="O503">
        <v>1.173</v>
      </c>
      <c r="P503">
        <v>1.169</v>
      </c>
      <c r="Q503">
        <v>1.167</v>
      </c>
      <c r="R503">
        <v>0.91100000000000003</v>
      </c>
      <c r="S503">
        <v>0.40899999999999997</v>
      </c>
    </row>
    <row r="504" spans="1:19" x14ac:dyDescent="0.3">
      <c r="A504">
        <v>480</v>
      </c>
      <c r="B504">
        <v>-0.23</v>
      </c>
      <c r="C504">
        <v>-1.2290000000000001</v>
      </c>
      <c r="D504">
        <v>-2.226</v>
      </c>
      <c r="E504">
        <v>-3.04</v>
      </c>
      <c r="F504">
        <v>-3.23</v>
      </c>
      <c r="G504">
        <v>3.7</v>
      </c>
      <c r="H504">
        <v>0.01</v>
      </c>
      <c r="I504">
        <v>3.754</v>
      </c>
      <c r="J504">
        <v>-0.23100000000000001</v>
      </c>
      <c r="K504">
        <v>-1.2310000000000001</v>
      </c>
      <c r="L504">
        <v>-2.226</v>
      </c>
      <c r="M504">
        <v>-3.0390000000000001</v>
      </c>
      <c r="N504">
        <v>-3.23</v>
      </c>
      <c r="O504">
        <v>1.175</v>
      </c>
      <c r="P504">
        <v>1.169</v>
      </c>
      <c r="Q504">
        <v>1.167</v>
      </c>
      <c r="R504">
        <v>0.91100000000000003</v>
      </c>
      <c r="S504">
        <v>0.41</v>
      </c>
    </row>
    <row r="505" spans="1:19" x14ac:dyDescent="0.3">
      <c r="A505">
        <v>540</v>
      </c>
      <c r="B505">
        <v>-0.23</v>
      </c>
      <c r="C505">
        <v>-1.2290000000000001</v>
      </c>
      <c r="D505">
        <v>-2.226</v>
      </c>
      <c r="E505">
        <v>-3.04</v>
      </c>
      <c r="F505">
        <v>-3.23</v>
      </c>
      <c r="G505">
        <v>3.7</v>
      </c>
      <c r="H505">
        <v>0.01</v>
      </c>
      <c r="I505">
        <v>3.754</v>
      </c>
      <c r="J505">
        <v>-0.23</v>
      </c>
      <c r="K505">
        <v>-1.232</v>
      </c>
      <c r="L505">
        <v>-2.226</v>
      </c>
      <c r="M505">
        <v>-3.0390000000000001</v>
      </c>
      <c r="N505">
        <v>-3.23</v>
      </c>
      <c r="O505">
        <v>1.1759999999999999</v>
      </c>
      <c r="P505">
        <v>1.169</v>
      </c>
      <c r="Q505">
        <v>1.167</v>
      </c>
      <c r="R505">
        <v>0.91200000000000003</v>
      </c>
      <c r="S505">
        <v>0.41</v>
      </c>
    </row>
    <row r="506" spans="1:19" x14ac:dyDescent="0.3">
      <c r="A506">
        <v>600</v>
      </c>
      <c r="B506">
        <v>-0.23</v>
      </c>
      <c r="C506">
        <v>-1.2290000000000001</v>
      </c>
      <c r="D506">
        <v>-2.226</v>
      </c>
      <c r="E506">
        <v>-3.04</v>
      </c>
      <c r="F506">
        <v>-3.23</v>
      </c>
      <c r="G506">
        <v>3.7</v>
      </c>
      <c r="H506">
        <v>0.01</v>
      </c>
      <c r="I506">
        <v>3.754</v>
      </c>
      <c r="J506">
        <v>-0.22900000000000001</v>
      </c>
      <c r="K506">
        <v>-1.232</v>
      </c>
      <c r="L506">
        <v>-2.226</v>
      </c>
      <c r="M506">
        <v>-3.0390000000000001</v>
      </c>
      <c r="N506">
        <v>-3.23</v>
      </c>
      <c r="O506">
        <v>1.177</v>
      </c>
      <c r="P506">
        <v>1.169</v>
      </c>
      <c r="Q506">
        <v>1.1659999999999999</v>
      </c>
      <c r="R506">
        <v>0.91200000000000003</v>
      </c>
      <c r="S506">
        <v>0.41</v>
      </c>
    </row>
    <row r="508" spans="1:19" x14ac:dyDescent="0.3">
      <c r="A508" t="s">
        <v>0</v>
      </c>
      <c r="B508" t="s">
        <v>40</v>
      </c>
    </row>
    <row r="509" spans="1:19" x14ac:dyDescent="0.3">
      <c r="A509">
        <v>0</v>
      </c>
      <c r="B509">
        <v>-0.23</v>
      </c>
      <c r="C509">
        <v>-1.2290000000000001</v>
      </c>
      <c r="D509">
        <v>-2.226</v>
      </c>
      <c r="E509">
        <v>-3.04</v>
      </c>
      <c r="F509">
        <v>-3.23</v>
      </c>
      <c r="G509">
        <v>3.7</v>
      </c>
      <c r="H509">
        <v>0.01</v>
      </c>
      <c r="I509">
        <v>3.548</v>
      </c>
      <c r="J509">
        <v>-0.23</v>
      </c>
      <c r="K509">
        <v>-1.2290000000000001</v>
      </c>
      <c r="L509">
        <v>-2.226</v>
      </c>
      <c r="M509">
        <v>-3.04</v>
      </c>
      <c r="N509">
        <v>-3.23</v>
      </c>
      <c r="O509">
        <v>1.147</v>
      </c>
      <c r="P509">
        <v>1.147</v>
      </c>
      <c r="Q509">
        <v>1.1419999999999999</v>
      </c>
      <c r="R509">
        <v>0.89500000000000002</v>
      </c>
      <c r="S509">
        <v>0.40100000000000002</v>
      </c>
    </row>
    <row r="510" spans="1:19" x14ac:dyDescent="0.3">
      <c r="A510">
        <v>60</v>
      </c>
      <c r="B510">
        <v>-0.23</v>
      </c>
      <c r="C510">
        <v>-1.2290000000000001</v>
      </c>
      <c r="D510">
        <v>-2.226</v>
      </c>
      <c r="E510">
        <v>-3.04</v>
      </c>
      <c r="F510">
        <v>-3.23</v>
      </c>
      <c r="G510">
        <v>3.7</v>
      </c>
      <c r="H510">
        <v>0.01</v>
      </c>
      <c r="I510">
        <v>3.548</v>
      </c>
      <c r="J510">
        <v>-0.23300000000000001</v>
      </c>
      <c r="K510">
        <v>-1.2290000000000001</v>
      </c>
      <c r="L510">
        <v>-2.226</v>
      </c>
      <c r="M510">
        <v>-3.0409999999999999</v>
      </c>
      <c r="N510">
        <v>-3.2269999999999999</v>
      </c>
      <c r="O510">
        <v>1.155</v>
      </c>
      <c r="P510">
        <v>1.163</v>
      </c>
      <c r="Q510">
        <v>1.157</v>
      </c>
      <c r="R510">
        <v>0.90300000000000002</v>
      </c>
      <c r="S510">
        <v>0.39400000000000002</v>
      </c>
    </row>
    <row r="511" spans="1:19" x14ac:dyDescent="0.3">
      <c r="A511">
        <v>120</v>
      </c>
      <c r="B511">
        <v>-0.23</v>
      </c>
      <c r="C511">
        <v>-1.2290000000000001</v>
      </c>
      <c r="D511">
        <v>-2.226</v>
      </c>
      <c r="E511">
        <v>-3.04</v>
      </c>
      <c r="F511">
        <v>-3.23</v>
      </c>
      <c r="G511">
        <v>3.7</v>
      </c>
      <c r="H511">
        <v>0.01</v>
      </c>
      <c r="I511">
        <v>3.548</v>
      </c>
      <c r="J511">
        <v>-0.23400000000000001</v>
      </c>
      <c r="K511">
        <v>-1.23</v>
      </c>
      <c r="L511">
        <v>-2.226</v>
      </c>
      <c r="M511">
        <v>-3.04</v>
      </c>
      <c r="N511">
        <v>-3.2240000000000002</v>
      </c>
      <c r="O511">
        <v>1.1599999999999999</v>
      </c>
      <c r="P511">
        <v>1.169</v>
      </c>
      <c r="Q511">
        <v>1.1619999999999999</v>
      </c>
      <c r="R511">
        <v>0.90500000000000003</v>
      </c>
      <c r="S511">
        <v>0.38800000000000001</v>
      </c>
    </row>
    <row r="512" spans="1:19" x14ac:dyDescent="0.3">
      <c r="A512">
        <v>180</v>
      </c>
      <c r="B512">
        <v>-0.23</v>
      </c>
      <c r="C512">
        <v>-1.2290000000000001</v>
      </c>
      <c r="D512">
        <v>-2.226</v>
      </c>
      <c r="E512">
        <v>-3.04</v>
      </c>
      <c r="F512">
        <v>-3.23</v>
      </c>
      <c r="G512">
        <v>3.7</v>
      </c>
      <c r="H512">
        <v>0.01</v>
      </c>
      <c r="I512">
        <v>3.548</v>
      </c>
      <c r="J512">
        <v>-0.23400000000000001</v>
      </c>
      <c r="K512">
        <v>-1.2290000000000001</v>
      </c>
      <c r="L512">
        <v>-2.2269999999999999</v>
      </c>
      <c r="M512">
        <v>-3.0390000000000001</v>
      </c>
      <c r="N512">
        <v>-3.2210000000000001</v>
      </c>
      <c r="O512">
        <v>1.1639999999999999</v>
      </c>
      <c r="P512">
        <v>1.1719999999999999</v>
      </c>
      <c r="Q512">
        <v>1.1659999999999999</v>
      </c>
      <c r="R512">
        <v>0.90800000000000003</v>
      </c>
      <c r="S512">
        <v>0.38400000000000001</v>
      </c>
    </row>
    <row r="513" spans="1:19" x14ac:dyDescent="0.3">
      <c r="A513">
        <v>240</v>
      </c>
      <c r="B513">
        <v>-0.23</v>
      </c>
      <c r="C513">
        <v>-1.2290000000000001</v>
      </c>
      <c r="D513">
        <v>-2.226</v>
      </c>
      <c r="E513">
        <v>-3.04</v>
      </c>
      <c r="F513">
        <v>-3.23</v>
      </c>
      <c r="G513">
        <v>3.7</v>
      </c>
      <c r="H513">
        <v>0.01</v>
      </c>
      <c r="I513">
        <v>3.548</v>
      </c>
      <c r="J513">
        <v>-0.23400000000000001</v>
      </c>
      <c r="K513">
        <v>-1.2290000000000001</v>
      </c>
      <c r="L513">
        <v>-2.226</v>
      </c>
      <c r="M513">
        <v>-3.0390000000000001</v>
      </c>
      <c r="N513">
        <v>-3.218</v>
      </c>
      <c r="O513">
        <v>1.167</v>
      </c>
      <c r="P513">
        <v>1.1719999999999999</v>
      </c>
      <c r="Q513">
        <v>1.167</v>
      </c>
      <c r="R513">
        <v>0.91200000000000003</v>
      </c>
      <c r="S513">
        <v>0.38</v>
      </c>
    </row>
    <row r="514" spans="1:19" x14ac:dyDescent="0.3">
      <c r="A514">
        <v>300</v>
      </c>
      <c r="B514">
        <v>-0.23</v>
      </c>
      <c r="C514">
        <v>-1.2290000000000001</v>
      </c>
      <c r="D514">
        <v>-2.226</v>
      </c>
      <c r="E514">
        <v>-3.04</v>
      </c>
      <c r="F514">
        <v>-3.23</v>
      </c>
      <c r="G514">
        <v>3.7</v>
      </c>
      <c r="H514">
        <v>0.01</v>
      </c>
      <c r="I514">
        <v>3.548</v>
      </c>
      <c r="J514">
        <v>-0.23300000000000001</v>
      </c>
      <c r="K514">
        <v>-1.23</v>
      </c>
      <c r="L514">
        <v>-2.226</v>
      </c>
      <c r="M514">
        <v>-3.04</v>
      </c>
      <c r="N514">
        <v>-3.2149999999999999</v>
      </c>
      <c r="O514">
        <v>1.169</v>
      </c>
      <c r="P514">
        <v>1.171</v>
      </c>
      <c r="Q514">
        <v>1.1659999999999999</v>
      </c>
      <c r="R514">
        <v>0.91300000000000003</v>
      </c>
      <c r="S514">
        <v>0.376</v>
      </c>
    </row>
    <row r="515" spans="1:19" x14ac:dyDescent="0.3">
      <c r="A515">
        <v>360</v>
      </c>
      <c r="B515">
        <v>-0.23</v>
      </c>
      <c r="C515">
        <v>-1.2290000000000001</v>
      </c>
      <c r="D515">
        <v>-2.226</v>
      </c>
      <c r="E515">
        <v>-3.04</v>
      </c>
      <c r="F515">
        <v>-3.23</v>
      </c>
      <c r="G515">
        <v>3.7</v>
      </c>
      <c r="H515">
        <v>0.01</v>
      </c>
      <c r="I515">
        <v>3.548</v>
      </c>
      <c r="J515">
        <v>-0.23300000000000001</v>
      </c>
      <c r="K515">
        <v>-1.23</v>
      </c>
      <c r="L515">
        <v>-2.226</v>
      </c>
      <c r="M515">
        <v>-3.0390000000000001</v>
      </c>
      <c r="N515">
        <v>-3.2120000000000002</v>
      </c>
      <c r="O515">
        <v>1.171</v>
      </c>
      <c r="P515">
        <v>1.17</v>
      </c>
      <c r="Q515">
        <v>1.167</v>
      </c>
      <c r="R515">
        <v>0.91100000000000003</v>
      </c>
      <c r="S515">
        <v>0.374</v>
      </c>
    </row>
    <row r="516" spans="1:19" x14ac:dyDescent="0.3">
      <c r="A516">
        <v>420</v>
      </c>
      <c r="B516">
        <v>-0.23</v>
      </c>
      <c r="C516">
        <v>-1.2290000000000001</v>
      </c>
      <c r="D516">
        <v>-2.226</v>
      </c>
      <c r="E516">
        <v>-3.04</v>
      </c>
      <c r="F516">
        <v>-3.23</v>
      </c>
      <c r="G516">
        <v>3.7</v>
      </c>
      <c r="H516">
        <v>0.01</v>
      </c>
      <c r="I516">
        <v>3.548</v>
      </c>
      <c r="J516">
        <v>-0.23200000000000001</v>
      </c>
      <c r="K516">
        <v>-1.2310000000000001</v>
      </c>
      <c r="L516">
        <v>-2.226</v>
      </c>
      <c r="M516">
        <v>-3.0379999999999998</v>
      </c>
      <c r="N516">
        <v>-3.2090000000000001</v>
      </c>
      <c r="O516">
        <v>1.173</v>
      </c>
      <c r="P516">
        <v>1.169</v>
      </c>
      <c r="Q516">
        <v>1.167</v>
      </c>
      <c r="R516">
        <v>0.90900000000000003</v>
      </c>
      <c r="S516">
        <v>0.372</v>
      </c>
    </row>
    <row r="517" spans="1:19" x14ac:dyDescent="0.3">
      <c r="A517">
        <v>480</v>
      </c>
      <c r="B517">
        <v>-0.23</v>
      </c>
      <c r="C517">
        <v>-1.2290000000000001</v>
      </c>
      <c r="D517">
        <v>-2.226</v>
      </c>
      <c r="E517">
        <v>-3.04</v>
      </c>
      <c r="F517">
        <v>-3.23</v>
      </c>
      <c r="G517">
        <v>3.7</v>
      </c>
      <c r="H517">
        <v>0.01</v>
      </c>
      <c r="I517">
        <v>3.548</v>
      </c>
      <c r="J517">
        <v>-0.23100000000000001</v>
      </c>
      <c r="K517">
        <v>-1.2310000000000001</v>
      </c>
      <c r="L517">
        <v>-2.226</v>
      </c>
      <c r="M517">
        <v>-3.0369999999999999</v>
      </c>
      <c r="N517">
        <v>-3.206</v>
      </c>
      <c r="O517">
        <v>1.175</v>
      </c>
      <c r="P517">
        <v>1.169</v>
      </c>
      <c r="Q517">
        <v>1.167</v>
      </c>
      <c r="R517">
        <v>0.90600000000000003</v>
      </c>
      <c r="S517">
        <v>0.37</v>
      </c>
    </row>
    <row r="518" spans="1:19" x14ac:dyDescent="0.3">
      <c r="A518">
        <v>540</v>
      </c>
      <c r="B518">
        <v>-0.23</v>
      </c>
      <c r="C518">
        <v>-1.2290000000000001</v>
      </c>
      <c r="D518">
        <v>-2.226</v>
      </c>
      <c r="E518">
        <v>-3.04</v>
      </c>
      <c r="F518">
        <v>-3.23</v>
      </c>
      <c r="G518">
        <v>3.7</v>
      </c>
      <c r="H518">
        <v>0.01</v>
      </c>
      <c r="I518">
        <v>3.548</v>
      </c>
      <c r="J518">
        <v>-0.23</v>
      </c>
      <c r="K518">
        <v>-1.232</v>
      </c>
      <c r="L518">
        <v>-2.226</v>
      </c>
      <c r="M518">
        <v>-3.0350000000000001</v>
      </c>
      <c r="N518">
        <v>-3.2029999999999998</v>
      </c>
      <c r="O518">
        <v>1.1759999999999999</v>
      </c>
      <c r="P518">
        <v>1.169</v>
      </c>
      <c r="Q518">
        <v>1.167</v>
      </c>
      <c r="R518">
        <v>0.90200000000000002</v>
      </c>
      <c r="S518">
        <v>0.36899999999999999</v>
      </c>
    </row>
    <row r="519" spans="1:19" x14ac:dyDescent="0.3">
      <c r="A519">
        <v>600</v>
      </c>
      <c r="B519">
        <v>-0.23</v>
      </c>
      <c r="C519">
        <v>-1.2290000000000001</v>
      </c>
      <c r="D519">
        <v>-2.226</v>
      </c>
      <c r="E519">
        <v>-3.04</v>
      </c>
      <c r="F519">
        <v>-3.23</v>
      </c>
      <c r="G519">
        <v>3.7</v>
      </c>
      <c r="H519">
        <v>0.01</v>
      </c>
      <c r="I519">
        <v>3.548</v>
      </c>
      <c r="J519">
        <v>-0.22900000000000001</v>
      </c>
      <c r="K519">
        <v>-1.232</v>
      </c>
      <c r="L519">
        <v>-2.226</v>
      </c>
      <c r="M519">
        <v>-3.0339999999999998</v>
      </c>
      <c r="N519">
        <v>-3.2</v>
      </c>
      <c r="O519">
        <v>1.177</v>
      </c>
      <c r="P519">
        <v>1.169</v>
      </c>
      <c r="Q519">
        <v>1.1659999999999999</v>
      </c>
      <c r="R519">
        <v>0.9</v>
      </c>
      <c r="S519">
        <v>0.36699999999999999</v>
      </c>
    </row>
    <row r="521" spans="1:19" x14ac:dyDescent="0.3">
      <c r="A521" t="s">
        <v>0</v>
      </c>
      <c r="B521" t="s">
        <v>41</v>
      </c>
    </row>
    <row r="522" spans="1:19" x14ac:dyDescent="0.3">
      <c r="A522">
        <v>0</v>
      </c>
      <c r="B522">
        <v>-0.23</v>
      </c>
      <c r="C522">
        <v>-1.2290000000000001</v>
      </c>
      <c r="D522">
        <v>-2.226</v>
      </c>
      <c r="E522">
        <v>-3.0350000000000001</v>
      </c>
      <c r="F522">
        <v>-3.22</v>
      </c>
      <c r="G522">
        <v>3.7</v>
      </c>
      <c r="H522">
        <v>0.01</v>
      </c>
      <c r="I522">
        <v>3.754</v>
      </c>
      <c r="J522">
        <v>-0.23</v>
      </c>
      <c r="K522">
        <v>-1.2290000000000001</v>
      </c>
      <c r="L522">
        <v>-2.226</v>
      </c>
      <c r="M522">
        <v>-3.0350000000000001</v>
      </c>
      <c r="N522">
        <v>-3.22</v>
      </c>
      <c r="O522">
        <v>1.147</v>
      </c>
      <c r="P522">
        <v>1.147</v>
      </c>
      <c r="Q522">
        <v>1.141</v>
      </c>
      <c r="R522">
        <v>0.88900000000000001</v>
      </c>
      <c r="S522">
        <v>0.39700000000000002</v>
      </c>
    </row>
    <row r="523" spans="1:19" x14ac:dyDescent="0.3">
      <c r="A523">
        <v>60</v>
      </c>
      <c r="B523">
        <v>-0.23</v>
      </c>
      <c r="C523">
        <v>-1.2290000000000001</v>
      </c>
      <c r="D523">
        <v>-2.226</v>
      </c>
      <c r="E523">
        <v>-3.0350000000000001</v>
      </c>
      <c r="F523">
        <v>-3.22</v>
      </c>
      <c r="G523">
        <v>3.7</v>
      </c>
      <c r="H523">
        <v>0.01</v>
      </c>
      <c r="I523">
        <v>3.754</v>
      </c>
      <c r="J523">
        <v>-0.23300000000000001</v>
      </c>
      <c r="K523">
        <v>-1.2290000000000001</v>
      </c>
      <c r="L523">
        <v>-2.226</v>
      </c>
      <c r="M523">
        <v>-3.0350000000000001</v>
      </c>
      <c r="N523">
        <v>-3.22</v>
      </c>
      <c r="O523">
        <v>1.155</v>
      </c>
      <c r="P523">
        <v>1.1639999999999999</v>
      </c>
      <c r="Q523">
        <v>1.1559999999999999</v>
      </c>
      <c r="R523">
        <v>0.89600000000000002</v>
      </c>
      <c r="S523">
        <v>0.39900000000000002</v>
      </c>
    </row>
    <row r="524" spans="1:19" x14ac:dyDescent="0.3">
      <c r="A524">
        <v>120</v>
      </c>
      <c r="B524">
        <v>-0.23</v>
      </c>
      <c r="C524">
        <v>-1.2290000000000001</v>
      </c>
      <c r="D524">
        <v>-2.226</v>
      </c>
      <c r="E524">
        <v>-3.0350000000000001</v>
      </c>
      <c r="F524">
        <v>-3.22</v>
      </c>
      <c r="G524">
        <v>3.7</v>
      </c>
      <c r="H524">
        <v>0.01</v>
      </c>
      <c r="I524">
        <v>3.754</v>
      </c>
      <c r="J524">
        <v>-0.23400000000000001</v>
      </c>
      <c r="K524">
        <v>-1.23</v>
      </c>
      <c r="L524">
        <v>-2.226</v>
      </c>
      <c r="M524">
        <v>-3.0339999999999998</v>
      </c>
      <c r="N524">
        <v>-3.22</v>
      </c>
      <c r="O524">
        <v>1.1599999999999999</v>
      </c>
      <c r="P524">
        <v>1.169</v>
      </c>
      <c r="Q524">
        <v>1.163</v>
      </c>
      <c r="R524">
        <v>0.9</v>
      </c>
      <c r="S524">
        <v>0.4</v>
      </c>
    </row>
    <row r="525" spans="1:19" x14ac:dyDescent="0.3">
      <c r="A525">
        <v>180</v>
      </c>
      <c r="B525">
        <v>-0.23</v>
      </c>
      <c r="C525">
        <v>-1.2290000000000001</v>
      </c>
      <c r="D525">
        <v>-2.226</v>
      </c>
      <c r="E525">
        <v>-3.0350000000000001</v>
      </c>
      <c r="F525">
        <v>-3.22</v>
      </c>
      <c r="G525">
        <v>3.7</v>
      </c>
      <c r="H525">
        <v>0.01</v>
      </c>
      <c r="I525">
        <v>3.754</v>
      </c>
      <c r="J525">
        <v>-0.23400000000000001</v>
      </c>
      <c r="K525">
        <v>-1.2290000000000001</v>
      </c>
      <c r="L525">
        <v>-2.226</v>
      </c>
      <c r="M525">
        <v>-3.0339999999999998</v>
      </c>
      <c r="N525">
        <v>-3.22</v>
      </c>
      <c r="O525">
        <v>1.1639999999999999</v>
      </c>
      <c r="P525">
        <v>1.1719999999999999</v>
      </c>
      <c r="Q525">
        <v>1.165</v>
      </c>
      <c r="R525">
        <v>0.90300000000000002</v>
      </c>
      <c r="S525">
        <v>0.40100000000000002</v>
      </c>
    </row>
    <row r="526" spans="1:19" x14ac:dyDescent="0.3">
      <c r="A526">
        <v>240</v>
      </c>
      <c r="B526">
        <v>-0.23</v>
      </c>
      <c r="C526">
        <v>-1.2290000000000001</v>
      </c>
      <c r="D526">
        <v>-2.226</v>
      </c>
      <c r="E526">
        <v>-3.0350000000000001</v>
      </c>
      <c r="F526">
        <v>-3.22</v>
      </c>
      <c r="G526">
        <v>3.7</v>
      </c>
      <c r="H526">
        <v>0.01</v>
      </c>
      <c r="I526">
        <v>3.754</v>
      </c>
      <c r="J526">
        <v>-0.23400000000000001</v>
      </c>
      <c r="K526">
        <v>-1.2290000000000001</v>
      </c>
      <c r="L526">
        <v>-2.226</v>
      </c>
      <c r="M526">
        <v>-3.0329999999999999</v>
      </c>
      <c r="N526">
        <v>-3.22</v>
      </c>
      <c r="O526">
        <v>1.167</v>
      </c>
      <c r="P526">
        <v>1.1719999999999999</v>
      </c>
      <c r="Q526">
        <v>1.167</v>
      </c>
      <c r="R526">
        <v>0.90300000000000002</v>
      </c>
      <c r="S526">
        <v>0.40300000000000002</v>
      </c>
    </row>
    <row r="527" spans="1:19" x14ac:dyDescent="0.3">
      <c r="A527">
        <v>300</v>
      </c>
      <c r="B527">
        <v>-0.23</v>
      </c>
      <c r="C527">
        <v>-1.2290000000000001</v>
      </c>
      <c r="D527">
        <v>-2.226</v>
      </c>
      <c r="E527">
        <v>-3.0350000000000001</v>
      </c>
      <c r="F527">
        <v>-3.22</v>
      </c>
      <c r="G527">
        <v>3.7</v>
      </c>
      <c r="H527">
        <v>0.01</v>
      </c>
      <c r="I527">
        <v>3.754</v>
      </c>
      <c r="J527">
        <v>-0.23300000000000001</v>
      </c>
      <c r="K527">
        <v>-1.23</v>
      </c>
      <c r="L527">
        <v>-2.226</v>
      </c>
      <c r="M527">
        <v>-3.0329999999999999</v>
      </c>
      <c r="N527">
        <v>-3.22</v>
      </c>
      <c r="O527">
        <v>1.169</v>
      </c>
      <c r="P527">
        <v>1.171</v>
      </c>
      <c r="Q527">
        <v>1.1659999999999999</v>
      </c>
      <c r="R527">
        <v>0.90400000000000003</v>
      </c>
      <c r="S527">
        <v>0.40400000000000003</v>
      </c>
    </row>
    <row r="528" spans="1:19" x14ac:dyDescent="0.3">
      <c r="A528">
        <v>360</v>
      </c>
      <c r="B528">
        <v>-0.23</v>
      </c>
      <c r="C528">
        <v>-1.2290000000000001</v>
      </c>
      <c r="D528">
        <v>-2.226</v>
      </c>
      <c r="E528">
        <v>-3.0350000000000001</v>
      </c>
      <c r="F528">
        <v>-3.22</v>
      </c>
      <c r="G528">
        <v>3.7</v>
      </c>
      <c r="H528">
        <v>0.01</v>
      </c>
      <c r="I528">
        <v>3.754</v>
      </c>
      <c r="J528">
        <v>-0.23300000000000001</v>
      </c>
      <c r="K528">
        <v>-1.23</v>
      </c>
      <c r="L528">
        <v>-2.226</v>
      </c>
      <c r="M528">
        <v>-3.0329999999999999</v>
      </c>
      <c r="N528">
        <v>-3.22</v>
      </c>
      <c r="O528">
        <v>1.171</v>
      </c>
      <c r="P528">
        <v>1.17</v>
      </c>
      <c r="Q528">
        <v>1.167</v>
      </c>
      <c r="R528">
        <v>0.90400000000000003</v>
      </c>
      <c r="S528">
        <v>0.40500000000000003</v>
      </c>
    </row>
    <row r="529" spans="1:19" x14ac:dyDescent="0.3">
      <c r="A529">
        <v>420</v>
      </c>
      <c r="B529">
        <v>-0.23</v>
      </c>
      <c r="C529">
        <v>-1.2290000000000001</v>
      </c>
      <c r="D529">
        <v>-2.226</v>
      </c>
      <c r="E529">
        <v>-3.0350000000000001</v>
      </c>
      <c r="F529">
        <v>-3.22</v>
      </c>
      <c r="G529">
        <v>3.7</v>
      </c>
      <c r="H529">
        <v>0.01</v>
      </c>
      <c r="I529">
        <v>3.754</v>
      </c>
      <c r="J529">
        <v>-0.23200000000000001</v>
      </c>
      <c r="K529">
        <v>-1.2310000000000001</v>
      </c>
      <c r="L529">
        <v>-2.226</v>
      </c>
      <c r="M529">
        <v>-3.0329999999999999</v>
      </c>
      <c r="N529">
        <v>-3.22</v>
      </c>
      <c r="O529">
        <v>1.173</v>
      </c>
      <c r="P529">
        <v>1.169</v>
      </c>
      <c r="Q529">
        <v>1.167</v>
      </c>
      <c r="R529">
        <v>0.90500000000000003</v>
      </c>
      <c r="S529">
        <v>0.40600000000000003</v>
      </c>
    </row>
    <row r="530" spans="1:19" x14ac:dyDescent="0.3">
      <c r="A530">
        <v>480</v>
      </c>
      <c r="B530">
        <v>-0.23</v>
      </c>
      <c r="C530">
        <v>-1.2290000000000001</v>
      </c>
      <c r="D530">
        <v>-2.226</v>
      </c>
      <c r="E530">
        <v>-3.0350000000000001</v>
      </c>
      <c r="F530">
        <v>-3.22</v>
      </c>
      <c r="G530">
        <v>3.7</v>
      </c>
      <c r="H530">
        <v>0.01</v>
      </c>
      <c r="I530">
        <v>3.754</v>
      </c>
      <c r="J530">
        <v>-0.23100000000000001</v>
      </c>
      <c r="K530">
        <v>-1.2310000000000001</v>
      </c>
      <c r="L530">
        <v>-2.226</v>
      </c>
      <c r="M530">
        <v>-3.0329999999999999</v>
      </c>
      <c r="N530">
        <v>-3.22</v>
      </c>
      <c r="O530">
        <v>1.175</v>
      </c>
      <c r="P530">
        <v>1.169</v>
      </c>
      <c r="Q530">
        <v>1.167</v>
      </c>
      <c r="R530">
        <v>0.90500000000000003</v>
      </c>
      <c r="S530">
        <v>0.40699999999999997</v>
      </c>
    </row>
    <row r="531" spans="1:19" x14ac:dyDescent="0.3">
      <c r="A531">
        <v>540</v>
      </c>
      <c r="B531">
        <v>-0.23</v>
      </c>
      <c r="C531">
        <v>-1.2290000000000001</v>
      </c>
      <c r="D531">
        <v>-2.226</v>
      </c>
      <c r="E531">
        <v>-3.0350000000000001</v>
      </c>
      <c r="F531">
        <v>-3.22</v>
      </c>
      <c r="G531">
        <v>3.7</v>
      </c>
      <c r="H531">
        <v>0.01</v>
      </c>
      <c r="I531">
        <v>3.754</v>
      </c>
      <c r="J531">
        <v>-0.23</v>
      </c>
      <c r="K531">
        <v>-1.232</v>
      </c>
      <c r="L531">
        <v>-2.226</v>
      </c>
      <c r="M531">
        <v>-3.0329999999999999</v>
      </c>
      <c r="N531">
        <v>-3.22</v>
      </c>
      <c r="O531">
        <v>1.1759999999999999</v>
      </c>
      <c r="P531">
        <v>1.169</v>
      </c>
      <c r="Q531">
        <v>1.1659999999999999</v>
      </c>
      <c r="R531">
        <v>0.90600000000000003</v>
      </c>
      <c r="S531">
        <v>0.40699999999999997</v>
      </c>
    </row>
    <row r="532" spans="1:19" x14ac:dyDescent="0.3">
      <c r="A532">
        <v>600</v>
      </c>
      <c r="B532">
        <v>-0.23</v>
      </c>
      <c r="C532">
        <v>-1.2290000000000001</v>
      </c>
      <c r="D532">
        <v>-2.226</v>
      </c>
      <c r="E532">
        <v>-3.0350000000000001</v>
      </c>
      <c r="F532">
        <v>-3.22</v>
      </c>
      <c r="G532">
        <v>3.7</v>
      </c>
      <c r="H532">
        <v>0.01</v>
      </c>
      <c r="I532">
        <v>3.754</v>
      </c>
      <c r="J532">
        <v>-0.22900000000000001</v>
      </c>
      <c r="K532">
        <v>-1.232</v>
      </c>
      <c r="L532">
        <v>-2.226</v>
      </c>
      <c r="M532">
        <v>-3.0329999999999999</v>
      </c>
      <c r="N532">
        <v>-3.22</v>
      </c>
      <c r="O532">
        <v>1.177</v>
      </c>
      <c r="P532">
        <v>1.169</v>
      </c>
      <c r="Q532">
        <v>1.1659999999999999</v>
      </c>
      <c r="R532">
        <v>0.90600000000000003</v>
      </c>
      <c r="S532">
        <v>0.40699999999999997</v>
      </c>
    </row>
    <row r="534" spans="1:19" x14ac:dyDescent="0.3">
      <c r="A534" t="s">
        <v>0</v>
      </c>
      <c r="B534" t="s">
        <v>42</v>
      </c>
    </row>
    <row r="535" spans="1:19" x14ac:dyDescent="0.3">
      <c r="A535">
        <v>0</v>
      </c>
      <c r="B535">
        <v>-0.23</v>
      </c>
      <c r="C535">
        <v>-1.2290000000000001</v>
      </c>
      <c r="D535">
        <v>-2.226</v>
      </c>
      <c r="E535">
        <v>-3.0350000000000001</v>
      </c>
      <c r="F535">
        <v>-3.22</v>
      </c>
      <c r="G535">
        <v>3.7</v>
      </c>
      <c r="H535">
        <v>0.01</v>
      </c>
      <c r="I535">
        <v>3.5459999999999998</v>
      </c>
      <c r="J535">
        <v>-0.23</v>
      </c>
      <c r="K535">
        <v>-1.2290000000000001</v>
      </c>
      <c r="L535">
        <v>-2.226</v>
      </c>
      <c r="M535">
        <v>-3.0350000000000001</v>
      </c>
      <c r="N535">
        <v>-3.22</v>
      </c>
      <c r="O535">
        <v>1.147</v>
      </c>
      <c r="P535">
        <v>1.147</v>
      </c>
      <c r="Q535">
        <v>1.141</v>
      </c>
      <c r="R535">
        <v>0.88900000000000001</v>
      </c>
      <c r="S535">
        <v>0.39700000000000002</v>
      </c>
    </row>
    <row r="536" spans="1:19" x14ac:dyDescent="0.3">
      <c r="A536">
        <v>60</v>
      </c>
      <c r="B536">
        <v>-0.23</v>
      </c>
      <c r="C536">
        <v>-1.2290000000000001</v>
      </c>
      <c r="D536">
        <v>-2.226</v>
      </c>
      <c r="E536">
        <v>-3.0350000000000001</v>
      </c>
      <c r="F536">
        <v>-3.22</v>
      </c>
      <c r="G536">
        <v>3.7</v>
      </c>
      <c r="H536">
        <v>0.01</v>
      </c>
      <c r="I536">
        <v>3.5459999999999998</v>
      </c>
      <c r="J536">
        <v>-0.23300000000000001</v>
      </c>
      <c r="K536">
        <v>-1.2290000000000001</v>
      </c>
      <c r="L536">
        <v>-2.226</v>
      </c>
      <c r="M536">
        <v>-3.0350000000000001</v>
      </c>
      <c r="N536">
        <v>-3.2170000000000001</v>
      </c>
      <c r="O536">
        <v>1.155</v>
      </c>
      <c r="P536">
        <v>1.163</v>
      </c>
      <c r="Q536">
        <v>1.1559999999999999</v>
      </c>
      <c r="R536">
        <v>0.89700000000000002</v>
      </c>
      <c r="S536">
        <v>0.39100000000000001</v>
      </c>
    </row>
    <row r="537" spans="1:19" x14ac:dyDescent="0.3">
      <c r="A537">
        <v>120</v>
      </c>
      <c r="B537">
        <v>-0.23</v>
      </c>
      <c r="C537">
        <v>-1.2290000000000001</v>
      </c>
      <c r="D537">
        <v>-2.226</v>
      </c>
      <c r="E537">
        <v>-3.0350000000000001</v>
      </c>
      <c r="F537">
        <v>-3.22</v>
      </c>
      <c r="G537">
        <v>3.7</v>
      </c>
      <c r="H537">
        <v>0.01</v>
      </c>
      <c r="I537">
        <v>3.5459999999999998</v>
      </c>
      <c r="J537">
        <v>-0.23400000000000001</v>
      </c>
      <c r="K537">
        <v>-1.23</v>
      </c>
      <c r="L537">
        <v>-2.226</v>
      </c>
      <c r="M537">
        <v>-3.0339999999999998</v>
      </c>
      <c r="N537">
        <v>-3.214</v>
      </c>
      <c r="O537">
        <v>1.1599999999999999</v>
      </c>
      <c r="P537">
        <v>1.169</v>
      </c>
      <c r="Q537">
        <v>1.1619999999999999</v>
      </c>
      <c r="R537">
        <v>0.89900000000000002</v>
      </c>
      <c r="S537">
        <v>0.38500000000000001</v>
      </c>
    </row>
    <row r="538" spans="1:19" x14ac:dyDescent="0.3">
      <c r="A538">
        <v>180</v>
      </c>
      <c r="B538">
        <v>-0.23</v>
      </c>
      <c r="C538">
        <v>-1.2290000000000001</v>
      </c>
      <c r="D538">
        <v>-2.226</v>
      </c>
      <c r="E538">
        <v>-3.0350000000000001</v>
      </c>
      <c r="F538">
        <v>-3.22</v>
      </c>
      <c r="G538">
        <v>3.7</v>
      </c>
      <c r="H538">
        <v>0.01</v>
      </c>
      <c r="I538">
        <v>3.5459999999999998</v>
      </c>
      <c r="J538">
        <v>-0.23400000000000001</v>
      </c>
      <c r="K538">
        <v>-1.2290000000000001</v>
      </c>
      <c r="L538">
        <v>-2.226</v>
      </c>
      <c r="M538">
        <v>-3.0329999999999999</v>
      </c>
      <c r="N538">
        <v>-3.2109999999999999</v>
      </c>
      <c r="O538">
        <v>1.1639999999999999</v>
      </c>
      <c r="P538">
        <v>1.1719999999999999</v>
      </c>
      <c r="Q538">
        <v>1.165</v>
      </c>
      <c r="R538">
        <v>0.90200000000000002</v>
      </c>
      <c r="S538">
        <v>0.38100000000000001</v>
      </c>
    </row>
    <row r="539" spans="1:19" x14ac:dyDescent="0.3">
      <c r="A539">
        <v>240</v>
      </c>
      <c r="B539">
        <v>-0.23</v>
      </c>
      <c r="C539">
        <v>-1.2290000000000001</v>
      </c>
      <c r="D539">
        <v>-2.226</v>
      </c>
      <c r="E539">
        <v>-3.0350000000000001</v>
      </c>
      <c r="F539">
        <v>-3.22</v>
      </c>
      <c r="G539">
        <v>3.7</v>
      </c>
      <c r="H539">
        <v>0.01</v>
      </c>
      <c r="I539">
        <v>3.5459999999999998</v>
      </c>
      <c r="J539">
        <v>-0.23400000000000001</v>
      </c>
      <c r="K539">
        <v>-1.2290000000000001</v>
      </c>
      <c r="L539">
        <v>-2.226</v>
      </c>
      <c r="M539">
        <v>-3.0339999999999998</v>
      </c>
      <c r="N539">
        <v>-3.2080000000000002</v>
      </c>
      <c r="O539">
        <v>1.167</v>
      </c>
      <c r="P539">
        <v>1.1719999999999999</v>
      </c>
      <c r="Q539">
        <v>1.167</v>
      </c>
      <c r="R539">
        <v>0.90500000000000003</v>
      </c>
      <c r="S539">
        <v>0.377</v>
      </c>
    </row>
    <row r="540" spans="1:19" x14ac:dyDescent="0.3">
      <c r="A540">
        <v>300</v>
      </c>
      <c r="B540">
        <v>-0.23</v>
      </c>
      <c r="C540">
        <v>-1.2290000000000001</v>
      </c>
      <c r="D540">
        <v>-2.226</v>
      </c>
      <c r="E540">
        <v>-3.0350000000000001</v>
      </c>
      <c r="F540">
        <v>-3.22</v>
      </c>
      <c r="G540">
        <v>3.7</v>
      </c>
      <c r="H540">
        <v>0.01</v>
      </c>
      <c r="I540">
        <v>3.5459999999999998</v>
      </c>
      <c r="J540">
        <v>-0.23300000000000001</v>
      </c>
      <c r="K540">
        <v>-1.23</v>
      </c>
      <c r="L540">
        <v>-2.226</v>
      </c>
      <c r="M540">
        <v>-3.0339999999999998</v>
      </c>
      <c r="N540">
        <v>-3.2050000000000001</v>
      </c>
      <c r="O540">
        <v>1.169</v>
      </c>
      <c r="P540">
        <v>1.171</v>
      </c>
      <c r="Q540">
        <v>1.1659999999999999</v>
      </c>
      <c r="R540">
        <v>0.90700000000000003</v>
      </c>
      <c r="S540">
        <v>0.373</v>
      </c>
    </row>
    <row r="541" spans="1:19" x14ac:dyDescent="0.3">
      <c r="A541">
        <v>360</v>
      </c>
      <c r="B541">
        <v>-0.23</v>
      </c>
      <c r="C541">
        <v>-1.2290000000000001</v>
      </c>
      <c r="D541">
        <v>-2.226</v>
      </c>
      <c r="E541">
        <v>-3.0350000000000001</v>
      </c>
      <c r="F541">
        <v>-3.22</v>
      </c>
      <c r="G541">
        <v>3.7</v>
      </c>
      <c r="H541">
        <v>0.01</v>
      </c>
      <c r="I541">
        <v>3.5459999999999998</v>
      </c>
      <c r="J541">
        <v>-0.23300000000000001</v>
      </c>
      <c r="K541">
        <v>-1.23</v>
      </c>
      <c r="L541">
        <v>-2.226</v>
      </c>
      <c r="M541">
        <v>-3.0329999999999999</v>
      </c>
      <c r="N541">
        <v>-3.202</v>
      </c>
      <c r="O541">
        <v>1.171</v>
      </c>
      <c r="P541">
        <v>1.17</v>
      </c>
      <c r="Q541">
        <v>1.167</v>
      </c>
      <c r="R541">
        <v>0.90500000000000003</v>
      </c>
      <c r="S541">
        <v>0.371</v>
      </c>
    </row>
    <row r="542" spans="1:19" x14ac:dyDescent="0.3">
      <c r="A542">
        <v>420</v>
      </c>
      <c r="B542">
        <v>-0.23</v>
      </c>
      <c r="C542">
        <v>-1.2290000000000001</v>
      </c>
      <c r="D542">
        <v>-2.226</v>
      </c>
      <c r="E542">
        <v>-3.0350000000000001</v>
      </c>
      <c r="F542">
        <v>-3.22</v>
      </c>
      <c r="G542">
        <v>3.7</v>
      </c>
      <c r="H542">
        <v>0.01</v>
      </c>
      <c r="I542">
        <v>3.5459999999999998</v>
      </c>
      <c r="J542">
        <v>-0.23200000000000001</v>
      </c>
      <c r="K542">
        <v>-1.2310000000000001</v>
      </c>
      <c r="L542">
        <v>-2.226</v>
      </c>
      <c r="M542">
        <v>-3.032</v>
      </c>
      <c r="N542">
        <v>-3.1989999999999998</v>
      </c>
      <c r="O542">
        <v>1.173</v>
      </c>
      <c r="P542">
        <v>1.169</v>
      </c>
      <c r="Q542">
        <v>1.167</v>
      </c>
      <c r="R542">
        <v>0.90200000000000002</v>
      </c>
      <c r="S542">
        <v>0.36899999999999999</v>
      </c>
    </row>
    <row r="543" spans="1:19" x14ac:dyDescent="0.3">
      <c r="A543">
        <v>480</v>
      </c>
      <c r="B543">
        <v>-0.23</v>
      </c>
      <c r="C543">
        <v>-1.2290000000000001</v>
      </c>
      <c r="D543">
        <v>-2.226</v>
      </c>
      <c r="E543">
        <v>-3.0350000000000001</v>
      </c>
      <c r="F543">
        <v>-3.22</v>
      </c>
      <c r="G543">
        <v>3.7</v>
      </c>
      <c r="H543">
        <v>0.01</v>
      </c>
      <c r="I543">
        <v>3.5459999999999998</v>
      </c>
      <c r="J543">
        <v>-0.23100000000000001</v>
      </c>
      <c r="K543">
        <v>-1.2310000000000001</v>
      </c>
      <c r="L543">
        <v>-2.226</v>
      </c>
      <c r="M543">
        <v>-3.0310000000000001</v>
      </c>
      <c r="N543">
        <v>-3.1960000000000002</v>
      </c>
      <c r="O543">
        <v>1.175</v>
      </c>
      <c r="P543">
        <v>1.169</v>
      </c>
      <c r="Q543">
        <v>1.167</v>
      </c>
      <c r="R543">
        <v>0.89900000000000002</v>
      </c>
      <c r="S543">
        <v>0.36799999999999999</v>
      </c>
    </row>
    <row r="544" spans="1:19" x14ac:dyDescent="0.3">
      <c r="A544">
        <v>540</v>
      </c>
      <c r="B544">
        <v>-0.23</v>
      </c>
      <c r="C544">
        <v>-1.2290000000000001</v>
      </c>
      <c r="D544">
        <v>-2.226</v>
      </c>
      <c r="E544">
        <v>-3.0350000000000001</v>
      </c>
      <c r="F544">
        <v>-3.22</v>
      </c>
      <c r="G544">
        <v>3.7</v>
      </c>
      <c r="H544">
        <v>0.01</v>
      </c>
      <c r="I544">
        <v>3.5459999999999998</v>
      </c>
      <c r="J544">
        <v>-0.23</v>
      </c>
      <c r="K544">
        <v>-1.232</v>
      </c>
      <c r="L544">
        <v>-2.226</v>
      </c>
      <c r="M544">
        <v>-3.0289999999999999</v>
      </c>
      <c r="N544">
        <v>-3.1930000000000001</v>
      </c>
      <c r="O544">
        <v>1.1759999999999999</v>
      </c>
      <c r="P544">
        <v>1.169</v>
      </c>
      <c r="Q544">
        <v>1.1659999999999999</v>
      </c>
      <c r="R544">
        <v>0.89600000000000002</v>
      </c>
      <c r="S544">
        <v>0.36499999999999999</v>
      </c>
    </row>
    <row r="545" spans="1:19" x14ac:dyDescent="0.3">
      <c r="A545">
        <v>600</v>
      </c>
      <c r="B545">
        <v>-0.23</v>
      </c>
      <c r="C545">
        <v>-1.2290000000000001</v>
      </c>
      <c r="D545">
        <v>-2.226</v>
      </c>
      <c r="E545">
        <v>-3.0350000000000001</v>
      </c>
      <c r="F545">
        <v>-3.22</v>
      </c>
      <c r="G545">
        <v>3.7</v>
      </c>
      <c r="H545">
        <v>0.01</v>
      </c>
      <c r="I545">
        <v>3.5459999999999998</v>
      </c>
      <c r="J545">
        <v>-0.22900000000000001</v>
      </c>
      <c r="K545">
        <v>-1.232</v>
      </c>
      <c r="L545">
        <v>-2.226</v>
      </c>
      <c r="M545">
        <v>-3.028</v>
      </c>
      <c r="N545">
        <v>-3.19</v>
      </c>
      <c r="O545">
        <v>1.177</v>
      </c>
      <c r="P545">
        <v>1.169</v>
      </c>
      <c r="Q545">
        <v>1.165</v>
      </c>
      <c r="R545">
        <v>0.89300000000000002</v>
      </c>
      <c r="S545">
        <v>0.36399999999999999</v>
      </c>
    </row>
    <row r="547" spans="1:19" x14ac:dyDescent="0.3">
      <c r="A547" t="s">
        <v>0</v>
      </c>
      <c r="B547" t="s">
        <v>43</v>
      </c>
    </row>
    <row r="548" spans="1:19" x14ac:dyDescent="0.3">
      <c r="A548">
        <v>0</v>
      </c>
      <c r="B548">
        <v>-0.23</v>
      </c>
      <c r="C548">
        <v>-1.2290000000000001</v>
      </c>
      <c r="D548">
        <v>-2.226</v>
      </c>
      <c r="E548">
        <v>-3.0289999999999999</v>
      </c>
      <c r="F548">
        <v>-3.21</v>
      </c>
      <c r="G548">
        <v>3.7</v>
      </c>
      <c r="H548">
        <v>0.01</v>
      </c>
      <c r="I548">
        <v>3.754</v>
      </c>
      <c r="J548">
        <v>-0.23</v>
      </c>
      <c r="K548">
        <v>-1.2290000000000001</v>
      </c>
      <c r="L548">
        <v>-2.226</v>
      </c>
      <c r="M548">
        <v>-3.0289999999999999</v>
      </c>
      <c r="N548">
        <v>-3.21</v>
      </c>
      <c r="O548">
        <v>1.147</v>
      </c>
      <c r="P548">
        <v>1.147</v>
      </c>
      <c r="Q548">
        <v>1.141</v>
      </c>
      <c r="R548">
        <v>0.88300000000000001</v>
      </c>
      <c r="S548">
        <v>0.39400000000000002</v>
      </c>
    </row>
    <row r="549" spans="1:19" x14ac:dyDescent="0.3">
      <c r="A549">
        <v>60</v>
      </c>
      <c r="B549">
        <v>-0.23</v>
      </c>
      <c r="C549">
        <v>-1.2290000000000001</v>
      </c>
      <c r="D549">
        <v>-2.226</v>
      </c>
      <c r="E549">
        <v>-3.0289999999999999</v>
      </c>
      <c r="F549">
        <v>-3.21</v>
      </c>
      <c r="G549">
        <v>3.7</v>
      </c>
      <c r="H549">
        <v>0.01</v>
      </c>
      <c r="I549">
        <v>3.754</v>
      </c>
      <c r="J549">
        <v>-0.23300000000000001</v>
      </c>
      <c r="K549">
        <v>-1.2290000000000001</v>
      </c>
      <c r="L549">
        <v>-2.226</v>
      </c>
      <c r="M549">
        <v>-3.0289999999999999</v>
      </c>
      <c r="N549">
        <v>-3.21</v>
      </c>
      <c r="O549">
        <v>1.155</v>
      </c>
      <c r="P549">
        <v>1.1639999999999999</v>
      </c>
      <c r="Q549">
        <v>1.157</v>
      </c>
      <c r="R549">
        <v>0.88900000000000001</v>
      </c>
      <c r="S549">
        <v>0.39600000000000002</v>
      </c>
    </row>
    <row r="550" spans="1:19" x14ac:dyDescent="0.3">
      <c r="A550">
        <v>120</v>
      </c>
      <c r="B550">
        <v>-0.23</v>
      </c>
      <c r="C550">
        <v>-1.2290000000000001</v>
      </c>
      <c r="D550">
        <v>-2.226</v>
      </c>
      <c r="E550">
        <v>-3.0289999999999999</v>
      </c>
      <c r="F550">
        <v>-3.21</v>
      </c>
      <c r="G550">
        <v>3.7</v>
      </c>
      <c r="H550">
        <v>0.01</v>
      </c>
      <c r="I550">
        <v>3.754</v>
      </c>
      <c r="J550">
        <v>-0.23400000000000001</v>
      </c>
      <c r="K550">
        <v>-1.23</v>
      </c>
      <c r="L550">
        <v>-2.226</v>
      </c>
      <c r="M550">
        <v>-3.028</v>
      </c>
      <c r="N550">
        <v>-3.21</v>
      </c>
      <c r="O550">
        <v>1.1599999999999999</v>
      </c>
      <c r="P550">
        <v>1.169</v>
      </c>
      <c r="Q550">
        <v>1.163</v>
      </c>
      <c r="R550">
        <v>0.89300000000000002</v>
      </c>
      <c r="S550">
        <v>0.39700000000000002</v>
      </c>
    </row>
    <row r="551" spans="1:19" x14ac:dyDescent="0.3">
      <c r="A551">
        <v>180</v>
      </c>
      <c r="B551">
        <v>-0.23</v>
      </c>
      <c r="C551">
        <v>-1.2290000000000001</v>
      </c>
      <c r="D551">
        <v>-2.226</v>
      </c>
      <c r="E551">
        <v>-3.0289999999999999</v>
      </c>
      <c r="F551">
        <v>-3.21</v>
      </c>
      <c r="G551">
        <v>3.7</v>
      </c>
      <c r="H551">
        <v>0.01</v>
      </c>
      <c r="I551">
        <v>3.754</v>
      </c>
      <c r="J551">
        <v>-0.23400000000000001</v>
      </c>
      <c r="K551">
        <v>-1.2290000000000001</v>
      </c>
      <c r="L551">
        <v>-2.226</v>
      </c>
      <c r="M551">
        <v>-3.028</v>
      </c>
      <c r="N551">
        <v>-3.21</v>
      </c>
      <c r="O551">
        <v>1.1639999999999999</v>
      </c>
      <c r="P551">
        <v>1.1719999999999999</v>
      </c>
      <c r="Q551">
        <v>1.165</v>
      </c>
      <c r="R551">
        <v>0.89600000000000002</v>
      </c>
      <c r="S551">
        <v>0.39800000000000002</v>
      </c>
    </row>
    <row r="552" spans="1:19" x14ac:dyDescent="0.3">
      <c r="A552">
        <v>240</v>
      </c>
      <c r="B552">
        <v>-0.23</v>
      </c>
      <c r="C552">
        <v>-1.2290000000000001</v>
      </c>
      <c r="D552">
        <v>-2.226</v>
      </c>
      <c r="E552">
        <v>-3.0289999999999999</v>
      </c>
      <c r="F552">
        <v>-3.21</v>
      </c>
      <c r="G552">
        <v>3.7</v>
      </c>
      <c r="H552">
        <v>0.01</v>
      </c>
      <c r="I552">
        <v>3.754</v>
      </c>
      <c r="J552">
        <v>-0.23400000000000001</v>
      </c>
      <c r="K552">
        <v>-1.2290000000000001</v>
      </c>
      <c r="L552">
        <v>-2.226</v>
      </c>
      <c r="M552">
        <v>-3.028</v>
      </c>
      <c r="N552">
        <v>-3.21</v>
      </c>
      <c r="O552">
        <v>1.167</v>
      </c>
      <c r="P552">
        <v>1.1719999999999999</v>
      </c>
      <c r="Q552">
        <v>1.1659999999999999</v>
      </c>
      <c r="R552">
        <v>0.89700000000000002</v>
      </c>
      <c r="S552">
        <v>0.4</v>
      </c>
    </row>
    <row r="553" spans="1:19" x14ac:dyDescent="0.3">
      <c r="A553">
        <v>300</v>
      </c>
      <c r="B553">
        <v>-0.23</v>
      </c>
      <c r="C553">
        <v>-1.2290000000000001</v>
      </c>
      <c r="D553">
        <v>-2.226</v>
      </c>
      <c r="E553">
        <v>-3.0289999999999999</v>
      </c>
      <c r="F553">
        <v>-3.21</v>
      </c>
      <c r="G553">
        <v>3.7</v>
      </c>
      <c r="H553">
        <v>0.01</v>
      </c>
      <c r="I553">
        <v>3.754</v>
      </c>
      <c r="J553">
        <v>-0.23300000000000001</v>
      </c>
      <c r="K553">
        <v>-1.23</v>
      </c>
      <c r="L553">
        <v>-2.226</v>
      </c>
      <c r="M553">
        <v>-3.028</v>
      </c>
      <c r="N553">
        <v>-3.21</v>
      </c>
      <c r="O553">
        <v>1.169</v>
      </c>
      <c r="P553">
        <v>1.171</v>
      </c>
      <c r="Q553">
        <v>1.1659999999999999</v>
      </c>
      <c r="R553">
        <v>0.89800000000000002</v>
      </c>
      <c r="S553">
        <v>0.40100000000000002</v>
      </c>
    </row>
    <row r="554" spans="1:19" x14ac:dyDescent="0.3">
      <c r="A554">
        <v>360</v>
      </c>
      <c r="B554">
        <v>-0.23</v>
      </c>
      <c r="C554">
        <v>-1.2290000000000001</v>
      </c>
      <c r="D554">
        <v>-2.226</v>
      </c>
      <c r="E554">
        <v>-3.0289999999999999</v>
      </c>
      <c r="F554">
        <v>-3.21</v>
      </c>
      <c r="G554">
        <v>3.7</v>
      </c>
      <c r="H554">
        <v>0.01</v>
      </c>
      <c r="I554">
        <v>3.754</v>
      </c>
      <c r="J554">
        <v>-0.23300000000000001</v>
      </c>
      <c r="K554">
        <v>-1.23</v>
      </c>
      <c r="L554">
        <v>-2.226</v>
      </c>
      <c r="M554">
        <v>-3.0270000000000001</v>
      </c>
      <c r="N554">
        <v>-3.21</v>
      </c>
      <c r="O554">
        <v>1.171</v>
      </c>
      <c r="P554">
        <v>1.17</v>
      </c>
      <c r="Q554">
        <v>1.1659999999999999</v>
      </c>
      <c r="R554">
        <v>0.89800000000000002</v>
      </c>
      <c r="S554">
        <v>0.40200000000000002</v>
      </c>
    </row>
    <row r="555" spans="1:19" x14ac:dyDescent="0.3">
      <c r="A555">
        <v>420</v>
      </c>
      <c r="B555">
        <v>-0.23</v>
      </c>
      <c r="C555">
        <v>-1.2290000000000001</v>
      </c>
      <c r="D555">
        <v>-2.226</v>
      </c>
      <c r="E555">
        <v>-3.0289999999999999</v>
      </c>
      <c r="F555">
        <v>-3.21</v>
      </c>
      <c r="G555">
        <v>3.7</v>
      </c>
      <c r="H555">
        <v>0.01</v>
      </c>
      <c r="I555">
        <v>3.754</v>
      </c>
      <c r="J555">
        <v>-0.23200000000000001</v>
      </c>
      <c r="K555">
        <v>-1.2310000000000001</v>
      </c>
      <c r="L555">
        <v>-2.226</v>
      </c>
      <c r="M555">
        <v>-3.0270000000000001</v>
      </c>
      <c r="N555">
        <v>-3.21</v>
      </c>
      <c r="O555">
        <v>1.173</v>
      </c>
      <c r="P555">
        <v>1.169</v>
      </c>
      <c r="Q555">
        <v>1.167</v>
      </c>
      <c r="R555">
        <v>0.89900000000000002</v>
      </c>
      <c r="S555">
        <v>0.40300000000000002</v>
      </c>
    </row>
    <row r="556" spans="1:19" x14ac:dyDescent="0.3">
      <c r="A556">
        <v>480</v>
      </c>
      <c r="B556">
        <v>-0.23</v>
      </c>
      <c r="C556">
        <v>-1.2290000000000001</v>
      </c>
      <c r="D556">
        <v>-2.226</v>
      </c>
      <c r="E556">
        <v>-3.0289999999999999</v>
      </c>
      <c r="F556">
        <v>-3.21</v>
      </c>
      <c r="G556">
        <v>3.7</v>
      </c>
      <c r="H556">
        <v>0.01</v>
      </c>
      <c r="I556">
        <v>3.754</v>
      </c>
      <c r="J556">
        <v>-0.23100000000000001</v>
      </c>
      <c r="K556">
        <v>-1.2310000000000001</v>
      </c>
      <c r="L556">
        <v>-2.226</v>
      </c>
      <c r="M556">
        <v>-3.0270000000000001</v>
      </c>
      <c r="N556">
        <v>-3.21</v>
      </c>
      <c r="O556">
        <v>1.175</v>
      </c>
      <c r="P556">
        <v>1.169</v>
      </c>
      <c r="Q556">
        <v>1.1659999999999999</v>
      </c>
      <c r="R556">
        <v>0.89900000000000002</v>
      </c>
      <c r="S556">
        <v>0.40300000000000002</v>
      </c>
    </row>
    <row r="557" spans="1:19" x14ac:dyDescent="0.3">
      <c r="A557">
        <v>540</v>
      </c>
      <c r="B557">
        <v>-0.23</v>
      </c>
      <c r="C557">
        <v>-1.2290000000000001</v>
      </c>
      <c r="D557">
        <v>-2.226</v>
      </c>
      <c r="E557">
        <v>-3.0289999999999999</v>
      </c>
      <c r="F557">
        <v>-3.21</v>
      </c>
      <c r="G557">
        <v>3.7</v>
      </c>
      <c r="H557">
        <v>0.01</v>
      </c>
      <c r="I557">
        <v>3.754</v>
      </c>
      <c r="J557">
        <v>-0.23</v>
      </c>
      <c r="K557">
        <v>-1.232</v>
      </c>
      <c r="L557">
        <v>-2.226</v>
      </c>
      <c r="M557">
        <v>-3.0270000000000001</v>
      </c>
      <c r="N557">
        <v>-3.21</v>
      </c>
      <c r="O557">
        <v>1.1759999999999999</v>
      </c>
      <c r="P557">
        <v>1.169</v>
      </c>
      <c r="Q557">
        <v>1.1659999999999999</v>
      </c>
      <c r="R557">
        <v>0.89900000000000002</v>
      </c>
      <c r="S557">
        <v>0.40300000000000002</v>
      </c>
    </row>
    <row r="558" spans="1:19" x14ac:dyDescent="0.3">
      <c r="A558">
        <v>600</v>
      </c>
      <c r="B558">
        <v>-0.23</v>
      </c>
      <c r="C558">
        <v>-1.2290000000000001</v>
      </c>
      <c r="D558">
        <v>-2.226</v>
      </c>
      <c r="E558">
        <v>-3.0289999999999999</v>
      </c>
      <c r="F558">
        <v>-3.21</v>
      </c>
      <c r="G558">
        <v>3.7</v>
      </c>
      <c r="H558">
        <v>0.01</v>
      </c>
      <c r="I558">
        <v>3.754</v>
      </c>
      <c r="J558">
        <v>-0.22900000000000001</v>
      </c>
      <c r="K558">
        <v>-1.232</v>
      </c>
      <c r="L558">
        <v>-2.226</v>
      </c>
      <c r="M558">
        <v>-3.0270000000000001</v>
      </c>
      <c r="N558">
        <v>-3.21</v>
      </c>
      <c r="O558">
        <v>1.177</v>
      </c>
      <c r="P558">
        <v>1.169</v>
      </c>
      <c r="Q558">
        <v>1.1659999999999999</v>
      </c>
      <c r="R558">
        <v>0.89900000000000002</v>
      </c>
      <c r="S558">
        <v>0.40300000000000002</v>
      </c>
    </row>
    <row r="560" spans="1:19" x14ac:dyDescent="0.3">
      <c r="A560" t="s">
        <v>0</v>
      </c>
      <c r="B560" t="s">
        <v>44</v>
      </c>
    </row>
    <row r="561" spans="1:19" x14ac:dyDescent="0.3">
      <c r="A561">
        <v>0</v>
      </c>
      <c r="B561">
        <v>-0.23</v>
      </c>
      <c r="C561">
        <v>-1.2290000000000001</v>
      </c>
      <c r="D561">
        <v>-2.226</v>
      </c>
      <c r="E561">
        <v>-3.0289999999999999</v>
      </c>
      <c r="F561">
        <v>-3.21</v>
      </c>
      <c r="G561">
        <v>3.7</v>
      </c>
      <c r="H561">
        <v>0.01</v>
      </c>
      <c r="I561">
        <v>3.5449999999999999</v>
      </c>
      <c r="J561">
        <v>-0.23</v>
      </c>
      <c r="K561">
        <v>-1.2290000000000001</v>
      </c>
      <c r="L561">
        <v>-2.226</v>
      </c>
      <c r="M561">
        <v>-3.0289999999999999</v>
      </c>
      <c r="N561">
        <v>-3.21</v>
      </c>
      <c r="O561">
        <v>1.147</v>
      </c>
      <c r="P561">
        <v>1.147</v>
      </c>
      <c r="Q561">
        <v>1.141</v>
      </c>
      <c r="R561">
        <v>0.88300000000000001</v>
      </c>
      <c r="S561">
        <v>0.39400000000000002</v>
      </c>
    </row>
    <row r="562" spans="1:19" x14ac:dyDescent="0.3">
      <c r="A562">
        <v>60</v>
      </c>
      <c r="B562">
        <v>-0.23</v>
      </c>
      <c r="C562">
        <v>-1.2290000000000001</v>
      </c>
      <c r="D562">
        <v>-2.226</v>
      </c>
      <c r="E562">
        <v>-3.0289999999999999</v>
      </c>
      <c r="F562">
        <v>-3.21</v>
      </c>
      <c r="G562">
        <v>3.7</v>
      </c>
      <c r="H562">
        <v>0.01</v>
      </c>
      <c r="I562">
        <v>3.5449999999999999</v>
      </c>
      <c r="J562">
        <v>-0.23300000000000001</v>
      </c>
      <c r="K562">
        <v>-1.2290000000000001</v>
      </c>
      <c r="L562">
        <v>-2.226</v>
      </c>
      <c r="M562">
        <v>-3.0289999999999999</v>
      </c>
      <c r="N562">
        <v>-3.2069999999999999</v>
      </c>
      <c r="O562">
        <v>1.155</v>
      </c>
      <c r="P562">
        <v>1.163</v>
      </c>
      <c r="Q562">
        <v>1.157</v>
      </c>
      <c r="R562">
        <v>0.89</v>
      </c>
      <c r="S562">
        <v>0.38800000000000001</v>
      </c>
    </row>
    <row r="563" spans="1:19" x14ac:dyDescent="0.3">
      <c r="A563">
        <v>120</v>
      </c>
      <c r="B563">
        <v>-0.23</v>
      </c>
      <c r="C563">
        <v>-1.2290000000000001</v>
      </c>
      <c r="D563">
        <v>-2.226</v>
      </c>
      <c r="E563">
        <v>-3.0289999999999999</v>
      </c>
      <c r="F563">
        <v>-3.21</v>
      </c>
      <c r="G563">
        <v>3.7</v>
      </c>
      <c r="H563">
        <v>0.01</v>
      </c>
      <c r="I563">
        <v>3.5449999999999999</v>
      </c>
      <c r="J563">
        <v>-0.23400000000000001</v>
      </c>
      <c r="K563">
        <v>-1.23</v>
      </c>
      <c r="L563">
        <v>-2.226</v>
      </c>
      <c r="M563">
        <v>-3.028</v>
      </c>
      <c r="N563">
        <v>-3.2040000000000002</v>
      </c>
      <c r="O563">
        <v>1.1599999999999999</v>
      </c>
      <c r="P563">
        <v>1.169</v>
      </c>
      <c r="Q563">
        <v>1.163</v>
      </c>
      <c r="R563">
        <v>0.89300000000000002</v>
      </c>
      <c r="S563">
        <v>0.38200000000000001</v>
      </c>
    </row>
    <row r="564" spans="1:19" x14ac:dyDescent="0.3">
      <c r="A564">
        <v>180</v>
      </c>
      <c r="B564">
        <v>-0.23</v>
      </c>
      <c r="C564">
        <v>-1.2290000000000001</v>
      </c>
      <c r="D564">
        <v>-2.226</v>
      </c>
      <c r="E564">
        <v>-3.0289999999999999</v>
      </c>
      <c r="F564">
        <v>-3.21</v>
      </c>
      <c r="G564">
        <v>3.7</v>
      </c>
      <c r="H564">
        <v>0.01</v>
      </c>
      <c r="I564">
        <v>3.5449999999999999</v>
      </c>
      <c r="J564">
        <v>-0.23400000000000001</v>
      </c>
      <c r="K564">
        <v>-1.2290000000000001</v>
      </c>
      <c r="L564">
        <v>-2.226</v>
      </c>
      <c r="M564">
        <v>-3.028</v>
      </c>
      <c r="N564">
        <v>-3.2010000000000001</v>
      </c>
      <c r="O564">
        <v>1.1639999999999999</v>
      </c>
      <c r="P564">
        <v>1.1719999999999999</v>
      </c>
      <c r="Q564">
        <v>1.165</v>
      </c>
      <c r="R564">
        <v>0.89500000000000002</v>
      </c>
      <c r="S564">
        <v>0.378</v>
      </c>
    </row>
    <row r="565" spans="1:19" x14ac:dyDescent="0.3">
      <c r="A565">
        <v>240</v>
      </c>
      <c r="B565">
        <v>-0.23</v>
      </c>
      <c r="C565">
        <v>-1.2290000000000001</v>
      </c>
      <c r="D565">
        <v>-2.226</v>
      </c>
      <c r="E565">
        <v>-3.0289999999999999</v>
      </c>
      <c r="F565">
        <v>-3.21</v>
      </c>
      <c r="G565">
        <v>3.7</v>
      </c>
      <c r="H565">
        <v>0.01</v>
      </c>
      <c r="I565">
        <v>3.5449999999999999</v>
      </c>
      <c r="J565">
        <v>-0.23400000000000001</v>
      </c>
      <c r="K565">
        <v>-1.2290000000000001</v>
      </c>
      <c r="L565">
        <v>-2.226</v>
      </c>
      <c r="M565">
        <v>-3.028</v>
      </c>
      <c r="N565">
        <v>-3.198</v>
      </c>
      <c r="O565">
        <v>1.167</v>
      </c>
      <c r="P565">
        <v>1.1719999999999999</v>
      </c>
      <c r="Q565">
        <v>1.167</v>
      </c>
      <c r="R565">
        <v>0.89800000000000002</v>
      </c>
      <c r="S565">
        <v>0.374</v>
      </c>
    </row>
    <row r="566" spans="1:19" x14ac:dyDescent="0.3">
      <c r="A566">
        <v>300</v>
      </c>
      <c r="B566">
        <v>-0.23</v>
      </c>
      <c r="C566">
        <v>-1.2290000000000001</v>
      </c>
      <c r="D566">
        <v>-2.226</v>
      </c>
      <c r="E566">
        <v>-3.0289999999999999</v>
      </c>
      <c r="F566">
        <v>-3.21</v>
      </c>
      <c r="G566">
        <v>3.7</v>
      </c>
      <c r="H566">
        <v>0.01</v>
      </c>
      <c r="I566">
        <v>3.5449999999999999</v>
      </c>
      <c r="J566">
        <v>-0.23300000000000001</v>
      </c>
      <c r="K566">
        <v>-1.23</v>
      </c>
      <c r="L566">
        <v>-2.226</v>
      </c>
      <c r="M566">
        <v>-3.028</v>
      </c>
      <c r="N566">
        <v>-3.1949999999999998</v>
      </c>
      <c r="O566">
        <v>1.169</v>
      </c>
      <c r="P566">
        <v>1.171</v>
      </c>
      <c r="Q566">
        <v>1.1659999999999999</v>
      </c>
      <c r="R566">
        <v>0.9</v>
      </c>
      <c r="S566">
        <v>0.37</v>
      </c>
    </row>
    <row r="567" spans="1:19" x14ac:dyDescent="0.3">
      <c r="A567">
        <v>360</v>
      </c>
      <c r="B567">
        <v>-0.23</v>
      </c>
      <c r="C567">
        <v>-1.2290000000000001</v>
      </c>
      <c r="D567">
        <v>-2.226</v>
      </c>
      <c r="E567">
        <v>-3.0289999999999999</v>
      </c>
      <c r="F567">
        <v>-3.21</v>
      </c>
      <c r="G567">
        <v>3.7</v>
      </c>
      <c r="H567">
        <v>0.01</v>
      </c>
      <c r="I567">
        <v>3.5449999999999999</v>
      </c>
      <c r="J567">
        <v>-0.23300000000000001</v>
      </c>
      <c r="K567">
        <v>-1.23</v>
      </c>
      <c r="L567">
        <v>-2.226</v>
      </c>
      <c r="M567">
        <v>-3.028</v>
      </c>
      <c r="N567">
        <v>-3.1920000000000002</v>
      </c>
      <c r="O567">
        <v>1.171</v>
      </c>
      <c r="P567">
        <v>1.17</v>
      </c>
      <c r="Q567">
        <v>1.1659999999999999</v>
      </c>
      <c r="R567">
        <v>0.89900000000000002</v>
      </c>
      <c r="S567">
        <v>0.36799999999999999</v>
      </c>
    </row>
    <row r="568" spans="1:19" x14ac:dyDescent="0.3">
      <c r="A568">
        <v>420</v>
      </c>
      <c r="B568">
        <v>-0.23</v>
      </c>
      <c r="C568">
        <v>-1.2290000000000001</v>
      </c>
      <c r="D568">
        <v>-2.226</v>
      </c>
      <c r="E568">
        <v>-3.0289999999999999</v>
      </c>
      <c r="F568">
        <v>-3.21</v>
      </c>
      <c r="G568">
        <v>3.7</v>
      </c>
      <c r="H568">
        <v>0.01</v>
      </c>
      <c r="I568">
        <v>3.5449999999999999</v>
      </c>
      <c r="J568">
        <v>-0.23200000000000001</v>
      </c>
      <c r="K568">
        <v>-1.2310000000000001</v>
      </c>
      <c r="L568">
        <v>-2.226</v>
      </c>
      <c r="M568">
        <v>-3.0270000000000001</v>
      </c>
      <c r="N568">
        <v>-3.1890000000000001</v>
      </c>
      <c r="O568">
        <v>1.173</v>
      </c>
      <c r="P568">
        <v>1.169</v>
      </c>
      <c r="Q568">
        <v>1.167</v>
      </c>
      <c r="R568">
        <v>0.89600000000000002</v>
      </c>
      <c r="S568">
        <v>0.36599999999999999</v>
      </c>
    </row>
    <row r="569" spans="1:19" x14ac:dyDescent="0.3">
      <c r="A569">
        <v>480</v>
      </c>
      <c r="B569">
        <v>-0.23</v>
      </c>
      <c r="C569">
        <v>-1.2290000000000001</v>
      </c>
      <c r="D569">
        <v>-2.226</v>
      </c>
      <c r="E569">
        <v>-3.0289999999999999</v>
      </c>
      <c r="F569">
        <v>-3.21</v>
      </c>
      <c r="G569">
        <v>3.7</v>
      </c>
      <c r="H569">
        <v>0.01</v>
      </c>
      <c r="I569">
        <v>3.5449999999999999</v>
      </c>
      <c r="J569">
        <v>-0.23100000000000001</v>
      </c>
      <c r="K569">
        <v>-1.2310000000000001</v>
      </c>
      <c r="L569">
        <v>-2.226</v>
      </c>
      <c r="M569">
        <v>-3.0249999999999999</v>
      </c>
      <c r="N569">
        <v>-3.1859999999999999</v>
      </c>
      <c r="O569">
        <v>1.175</v>
      </c>
      <c r="P569">
        <v>1.169</v>
      </c>
      <c r="Q569">
        <v>1.167</v>
      </c>
      <c r="R569">
        <v>0.89300000000000002</v>
      </c>
      <c r="S569">
        <v>0.36399999999999999</v>
      </c>
    </row>
    <row r="570" spans="1:19" x14ac:dyDescent="0.3">
      <c r="A570">
        <v>540</v>
      </c>
      <c r="B570">
        <v>-0.23</v>
      </c>
      <c r="C570">
        <v>-1.2290000000000001</v>
      </c>
      <c r="D570">
        <v>-2.226</v>
      </c>
      <c r="E570">
        <v>-3.0289999999999999</v>
      </c>
      <c r="F570">
        <v>-3.21</v>
      </c>
      <c r="G570">
        <v>3.7</v>
      </c>
      <c r="H570">
        <v>0.01</v>
      </c>
      <c r="I570">
        <v>3.5449999999999999</v>
      </c>
      <c r="J570">
        <v>-0.23</v>
      </c>
      <c r="K570">
        <v>-1.232</v>
      </c>
      <c r="L570">
        <v>-2.226</v>
      </c>
      <c r="M570">
        <v>-3.024</v>
      </c>
      <c r="N570">
        <v>-3.1829999999999998</v>
      </c>
      <c r="O570">
        <v>1.1759999999999999</v>
      </c>
      <c r="P570">
        <v>1.169</v>
      </c>
      <c r="Q570">
        <v>1.1659999999999999</v>
      </c>
      <c r="R570">
        <v>0.88900000000000001</v>
      </c>
      <c r="S570">
        <v>0.36199999999999999</v>
      </c>
    </row>
    <row r="571" spans="1:19" x14ac:dyDescent="0.3">
      <c r="A571">
        <v>600</v>
      </c>
      <c r="B571">
        <v>-0.23</v>
      </c>
      <c r="C571">
        <v>-1.2290000000000001</v>
      </c>
      <c r="D571">
        <v>-2.226</v>
      </c>
      <c r="E571">
        <v>-3.0289999999999999</v>
      </c>
      <c r="F571">
        <v>-3.21</v>
      </c>
      <c r="G571">
        <v>3.7</v>
      </c>
      <c r="H571">
        <v>0.01</v>
      </c>
      <c r="I571">
        <v>3.5449999999999999</v>
      </c>
      <c r="J571">
        <v>-0.22900000000000001</v>
      </c>
      <c r="K571">
        <v>-1.232</v>
      </c>
      <c r="L571">
        <v>-2.226</v>
      </c>
      <c r="M571">
        <v>-3.0219999999999998</v>
      </c>
      <c r="N571">
        <v>-3.18</v>
      </c>
      <c r="O571">
        <v>1.177</v>
      </c>
      <c r="P571">
        <v>1.169</v>
      </c>
      <c r="Q571">
        <v>1.165</v>
      </c>
      <c r="R571">
        <v>0.88600000000000001</v>
      </c>
      <c r="S571">
        <v>0.36</v>
      </c>
    </row>
    <row r="573" spans="1:19" x14ac:dyDescent="0.3">
      <c r="A573" t="s">
        <v>0</v>
      </c>
      <c r="B573" t="s">
        <v>45</v>
      </c>
    </row>
    <row r="574" spans="1:19" x14ac:dyDescent="0.3">
      <c r="A574">
        <v>0</v>
      </c>
      <c r="B574">
        <v>-0.23</v>
      </c>
      <c r="C574">
        <v>-1.2290000000000001</v>
      </c>
      <c r="D574">
        <v>-2.226</v>
      </c>
      <c r="E574">
        <v>-3.0230000000000001</v>
      </c>
      <c r="F574">
        <v>-3.2</v>
      </c>
      <c r="G574">
        <v>3.7</v>
      </c>
      <c r="H574">
        <v>0.01</v>
      </c>
      <c r="I574">
        <v>3.7549999999999999</v>
      </c>
      <c r="J574">
        <v>-0.23</v>
      </c>
      <c r="K574">
        <v>-1.2290000000000001</v>
      </c>
      <c r="L574">
        <v>-2.226</v>
      </c>
      <c r="M574">
        <v>-3.0230000000000001</v>
      </c>
      <c r="N574">
        <v>-3.2</v>
      </c>
      <c r="O574">
        <v>1.147</v>
      </c>
      <c r="P574">
        <v>1.147</v>
      </c>
      <c r="Q574">
        <v>1.141</v>
      </c>
      <c r="R574">
        <v>0.876</v>
      </c>
      <c r="S574">
        <v>0.39100000000000001</v>
      </c>
    </row>
    <row r="575" spans="1:19" x14ac:dyDescent="0.3">
      <c r="A575">
        <v>60</v>
      </c>
      <c r="B575">
        <v>-0.23</v>
      </c>
      <c r="C575">
        <v>-1.2290000000000001</v>
      </c>
      <c r="D575">
        <v>-2.226</v>
      </c>
      <c r="E575">
        <v>-3.0230000000000001</v>
      </c>
      <c r="F575">
        <v>-3.2</v>
      </c>
      <c r="G575">
        <v>3.7</v>
      </c>
      <c r="H575">
        <v>0.01</v>
      </c>
      <c r="I575">
        <v>3.7549999999999999</v>
      </c>
      <c r="J575">
        <v>-0.23300000000000001</v>
      </c>
      <c r="K575">
        <v>-1.2290000000000001</v>
      </c>
      <c r="L575">
        <v>-2.226</v>
      </c>
      <c r="M575">
        <v>-3.0230000000000001</v>
      </c>
      <c r="N575">
        <v>-3.2</v>
      </c>
      <c r="O575">
        <v>1.155</v>
      </c>
      <c r="P575">
        <v>1.1639999999999999</v>
      </c>
      <c r="Q575">
        <v>1.1559999999999999</v>
      </c>
      <c r="R575">
        <v>0.88300000000000001</v>
      </c>
      <c r="S575">
        <v>0.39300000000000002</v>
      </c>
    </row>
    <row r="576" spans="1:19" x14ac:dyDescent="0.3">
      <c r="A576">
        <v>120</v>
      </c>
      <c r="B576">
        <v>-0.23</v>
      </c>
      <c r="C576">
        <v>-1.2290000000000001</v>
      </c>
      <c r="D576">
        <v>-2.226</v>
      </c>
      <c r="E576">
        <v>-3.0230000000000001</v>
      </c>
      <c r="F576">
        <v>-3.2</v>
      </c>
      <c r="G576">
        <v>3.7</v>
      </c>
      <c r="H576">
        <v>0.01</v>
      </c>
      <c r="I576">
        <v>3.7549999999999999</v>
      </c>
      <c r="J576">
        <v>-0.23400000000000001</v>
      </c>
      <c r="K576">
        <v>-1.23</v>
      </c>
      <c r="L576">
        <v>-2.226</v>
      </c>
      <c r="M576">
        <v>-3.0230000000000001</v>
      </c>
      <c r="N576">
        <v>-3.2</v>
      </c>
      <c r="O576">
        <v>1.1599999999999999</v>
      </c>
      <c r="P576">
        <v>1.169</v>
      </c>
      <c r="Q576">
        <v>1.1619999999999999</v>
      </c>
      <c r="R576">
        <v>0.88700000000000001</v>
      </c>
      <c r="S576">
        <v>0.39400000000000002</v>
      </c>
    </row>
    <row r="577" spans="1:19" x14ac:dyDescent="0.3">
      <c r="A577">
        <v>180</v>
      </c>
      <c r="B577">
        <v>-0.23</v>
      </c>
      <c r="C577">
        <v>-1.2290000000000001</v>
      </c>
      <c r="D577">
        <v>-2.226</v>
      </c>
      <c r="E577">
        <v>-3.0230000000000001</v>
      </c>
      <c r="F577">
        <v>-3.2</v>
      </c>
      <c r="G577">
        <v>3.7</v>
      </c>
      <c r="H577">
        <v>0.01</v>
      </c>
      <c r="I577">
        <v>3.7549999999999999</v>
      </c>
      <c r="J577">
        <v>-0.23400000000000001</v>
      </c>
      <c r="K577">
        <v>-1.2290000000000001</v>
      </c>
      <c r="L577">
        <v>-2.226</v>
      </c>
      <c r="M577">
        <v>-3.0219999999999998</v>
      </c>
      <c r="N577">
        <v>-3.2</v>
      </c>
      <c r="O577">
        <v>1.1639999999999999</v>
      </c>
      <c r="P577">
        <v>1.1719999999999999</v>
      </c>
      <c r="Q577">
        <v>1.165</v>
      </c>
      <c r="R577">
        <v>0.89</v>
      </c>
      <c r="S577">
        <v>0.39500000000000002</v>
      </c>
    </row>
    <row r="578" spans="1:19" x14ac:dyDescent="0.3">
      <c r="A578">
        <v>240</v>
      </c>
      <c r="B578">
        <v>-0.23</v>
      </c>
      <c r="C578">
        <v>-1.2290000000000001</v>
      </c>
      <c r="D578">
        <v>-2.226</v>
      </c>
      <c r="E578">
        <v>-3.0230000000000001</v>
      </c>
      <c r="F578">
        <v>-3.2</v>
      </c>
      <c r="G578">
        <v>3.7</v>
      </c>
      <c r="H578">
        <v>0.01</v>
      </c>
      <c r="I578">
        <v>3.7549999999999999</v>
      </c>
      <c r="J578">
        <v>-0.23400000000000001</v>
      </c>
      <c r="K578">
        <v>-1.2290000000000001</v>
      </c>
      <c r="L578">
        <v>-2.226</v>
      </c>
      <c r="M578">
        <v>-3.0219999999999998</v>
      </c>
      <c r="N578">
        <v>-3.2</v>
      </c>
      <c r="O578">
        <v>1.167</v>
      </c>
      <c r="P578">
        <v>1.1719999999999999</v>
      </c>
      <c r="Q578">
        <v>1.1659999999999999</v>
      </c>
      <c r="R578">
        <v>0.89100000000000001</v>
      </c>
      <c r="S578">
        <v>0.39700000000000002</v>
      </c>
    </row>
    <row r="579" spans="1:19" x14ac:dyDescent="0.3">
      <c r="A579">
        <v>300</v>
      </c>
      <c r="B579">
        <v>-0.23</v>
      </c>
      <c r="C579">
        <v>-1.2290000000000001</v>
      </c>
      <c r="D579">
        <v>-2.226</v>
      </c>
      <c r="E579">
        <v>-3.0230000000000001</v>
      </c>
      <c r="F579">
        <v>-3.2</v>
      </c>
      <c r="G579">
        <v>3.7</v>
      </c>
      <c r="H579">
        <v>0.01</v>
      </c>
      <c r="I579">
        <v>3.7549999999999999</v>
      </c>
      <c r="J579">
        <v>-0.23300000000000001</v>
      </c>
      <c r="K579">
        <v>-1.23</v>
      </c>
      <c r="L579">
        <v>-2.226</v>
      </c>
      <c r="M579">
        <v>-3.0219999999999998</v>
      </c>
      <c r="N579">
        <v>-3.2</v>
      </c>
      <c r="O579">
        <v>1.169</v>
      </c>
      <c r="P579">
        <v>1.171</v>
      </c>
      <c r="Q579">
        <v>1.1659999999999999</v>
      </c>
      <c r="R579">
        <v>0.89200000000000002</v>
      </c>
      <c r="S579">
        <v>0.39800000000000002</v>
      </c>
    </row>
    <row r="580" spans="1:19" x14ac:dyDescent="0.3">
      <c r="A580">
        <v>360</v>
      </c>
      <c r="B580">
        <v>-0.23</v>
      </c>
      <c r="C580">
        <v>-1.2290000000000001</v>
      </c>
      <c r="D580">
        <v>-2.226</v>
      </c>
      <c r="E580">
        <v>-3.0230000000000001</v>
      </c>
      <c r="F580">
        <v>-3.2</v>
      </c>
      <c r="G580">
        <v>3.7</v>
      </c>
      <c r="H580">
        <v>0.01</v>
      </c>
      <c r="I580">
        <v>3.7549999999999999</v>
      </c>
      <c r="J580">
        <v>-0.23300000000000001</v>
      </c>
      <c r="K580">
        <v>-1.23</v>
      </c>
      <c r="L580">
        <v>-2.226</v>
      </c>
      <c r="M580">
        <v>-3.0209999999999999</v>
      </c>
      <c r="N580">
        <v>-3.2</v>
      </c>
      <c r="O580">
        <v>1.171</v>
      </c>
      <c r="P580">
        <v>1.17</v>
      </c>
      <c r="Q580">
        <v>1.1659999999999999</v>
      </c>
      <c r="R580">
        <v>0.89200000000000002</v>
      </c>
      <c r="S580">
        <v>0.39900000000000002</v>
      </c>
    </row>
    <row r="581" spans="1:19" x14ac:dyDescent="0.3">
      <c r="A581">
        <v>420</v>
      </c>
      <c r="B581">
        <v>-0.23</v>
      </c>
      <c r="C581">
        <v>-1.2290000000000001</v>
      </c>
      <c r="D581">
        <v>-2.226</v>
      </c>
      <c r="E581">
        <v>-3.0230000000000001</v>
      </c>
      <c r="F581">
        <v>-3.2</v>
      </c>
      <c r="G581">
        <v>3.7</v>
      </c>
      <c r="H581">
        <v>0.01</v>
      </c>
      <c r="I581">
        <v>3.7549999999999999</v>
      </c>
      <c r="J581">
        <v>-0.23200000000000001</v>
      </c>
      <c r="K581">
        <v>-1.2310000000000001</v>
      </c>
      <c r="L581">
        <v>-2.226</v>
      </c>
      <c r="M581">
        <v>-3.0209999999999999</v>
      </c>
      <c r="N581">
        <v>-3.2</v>
      </c>
      <c r="O581">
        <v>1.173</v>
      </c>
      <c r="P581">
        <v>1.169</v>
      </c>
      <c r="Q581">
        <v>1.1659999999999999</v>
      </c>
      <c r="R581">
        <v>0.89200000000000002</v>
      </c>
      <c r="S581">
        <v>0.4</v>
      </c>
    </row>
    <row r="582" spans="1:19" x14ac:dyDescent="0.3">
      <c r="A582">
        <v>480</v>
      </c>
      <c r="B582">
        <v>-0.23</v>
      </c>
      <c r="C582">
        <v>-1.2290000000000001</v>
      </c>
      <c r="D582">
        <v>-2.226</v>
      </c>
      <c r="E582">
        <v>-3.0230000000000001</v>
      </c>
      <c r="F582">
        <v>-3.2</v>
      </c>
      <c r="G582">
        <v>3.7</v>
      </c>
      <c r="H582">
        <v>0.01</v>
      </c>
      <c r="I582">
        <v>3.7549999999999999</v>
      </c>
      <c r="J582">
        <v>-0.23100000000000001</v>
      </c>
      <c r="K582">
        <v>-1.2310000000000001</v>
      </c>
      <c r="L582">
        <v>-2.226</v>
      </c>
      <c r="M582">
        <v>-3.0209999999999999</v>
      </c>
      <c r="N582">
        <v>-3.2</v>
      </c>
      <c r="O582">
        <v>1.175</v>
      </c>
      <c r="P582">
        <v>1.169</v>
      </c>
      <c r="Q582">
        <v>1.1659999999999999</v>
      </c>
      <c r="R582">
        <v>0.89300000000000002</v>
      </c>
      <c r="S582">
        <v>0.4</v>
      </c>
    </row>
    <row r="583" spans="1:19" x14ac:dyDescent="0.3">
      <c r="A583">
        <v>540</v>
      </c>
      <c r="B583">
        <v>-0.23</v>
      </c>
      <c r="C583">
        <v>-1.2290000000000001</v>
      </c>
      <c r="D583">
        <v>-2.226</v>
      </c>
      <c r="E583">
        <v>-3.0230000000000001</v>
      </c>
      <c r="F583">
        <v>-3.2</v>
      </c>
      <c r="G583">
        <v>3.7</v>
      </c>
      <c r="H583">
        <v>0.01</v>
      </c>
      <c r="I583">
        <v>3.7549999999999999</v>
      </c>
      <c r="J583">
        <v>-0.23</v>
      </c>
      <c r="K583">
        <v>-1.232</v>
      </c>
      <c r="L583">
        <v>-2.226</v>
      </c>
      <c r="M583">
        <v>-3.0209999999999999</v>
      </c>
      <c r="N583">
        <v>-3.2</v>
      </c>
      <c r="O583">
        <v>1.1759999999999999</v>
      </c>
      <c r="P583">
        <v>1.169</v>
      </c>
      <c r="Q583">
        <v>1.1659999999999999</v>
      </c>
      <c r="R583">
        <v>0.89300000000000002</v>
      </c>
      <c r="S583">
        <v>0.4</v>
      </c>
    </row>
    <row r="584" spans="1:19" x14ac:dyDescent="0.3">
      <c r="A584">
        <v>600</v>
      </c>
      <c r="B584">
        <v>-0.23</v>
      </c>
      <c r="C584">
        <v>-1.2290000000000001</v>
      </c>
      <c r="D584">
        <v>-2.226</v>
      </c>
      <c r="E584">
        <v>-3.0230000000000001</v>
      </c>
      <c r="F584">
        <v>-3.2</v>
      </c>
      <c r="G584">
        <v>3.7</v>
      </c>
      <c r="H584">
        <v>0.01</v>
      </c>
      <c r="I584">
        <v>3.7549999999999999</v>
      </c>
      <c r="J584">
        <v>-0.22900000000000001</v>
      </c>
      <c r="K584">
        <v>-1.232</v>
      </c>
      <c r="L584">
        <v>-2.226</v>
      </c>
      <c r="M584">
        <v>-3.0209999999999999</v>
      </c>
      <c r="N584">
        <v>-3.2</v>
      </c>
      <c r="O584">
        <v>1.177</v>
      </c>
      <c r="P584">
        <v>1.169</v>
      </c>
      <c r="Q584">
        <v>1.165</v>
      </c>
      <c r="R584">
        <v>0.89300000000000002</v>
      </c>
      <c r="S584">
        <v>0.4</v>
      </c>
    </row>
    <row r="586" spans="1:19" x14ac:dyDescent="0.3">
      <c r="A586" t="s">
        <v>0</v>
      </c>
      <c r="B586" t="s">
        <v>46</v>
      </c>
    </row>
    <row r="587" spans="1:19" x14ac:dyDescent="0.3">
      <c r="A587">
        <v>0</v>
      </c>
      <c r="B587">
        <v>-0.23</v>
      </c>
      <c r="C587">
        <v>-1.2290000000000001</v>
      </c>
      <c r="D587">
        <v>-2.226</v>
      </c>
      <c r="E587">
        <v>-3.0230000000000001</v>
      </c>
      <c r="F587">
        <v>-3.2</v>
      </c>
      <c r="G587">
        <v>3.7</v>
      </c>
      <c r="H587">
        <v>0.01</v>
      </c>
      <c r="I587">
        <v>3.5419999999999998</v>
      </c>
      <c r="J587">
        <v>-0.23</v>
      </c>
      <c r="K587">
        <v>-1.2290000000000001</v>
      </c>
      <c r="L587">
        <v>-2.226</v>
      </c>
      <c r="M587">
        <v>-3.0230000000000001</v>
      </c>
      <c r="N587">
        <v>-3.2</v>
      </c>
      <c r="O587">
        <v>1.147</v>
      </c>
      <c r="P587">
        <v>1.147</v>
      </c>
      <c r="Q587">
        <v>1.141</v>
      </c>
      <c r="R587">
        <v>0.876</v>
      </c>
      <c r="S587">
        <v>0.39100000000000001</v>
      </c>
    </row>
    <row r="588" spans="1:19" x14ac:dyDescent="0.3">
      <c r="A588">
        <v>60</v>
      </c>
      <c r="B588">
        <v>-0.23</v>
      </c>
      <c r="C588">
        <v>-1.2290000000000001</v>
      </c>
      <c r="D588">
        <v>-2.226</v>
      </c>
      <c r="E588">
        <v>-3.0230000000000001</v>
      </c>
      <c r="F588">
        <v>-3.2</v>
      </c>
      <c r="G588">
        <v>3.7</v>
      </c>
      <c r="H588">
        <v>0.01</v>
      </c>
      <c r="I588">
        <v>3.5419999999999998</v>
      </c>
      <c r="J588">
        <v>-0.23300000000000001</v>
      </c>
      <c r="K588">
        <v>-1.2290000000000001</v>
      </c>
      <c r="L588">
        <v>-2.226</v>
      </c>
      <c r="M588">
        <v>-3.0230000000000001</v>
      </c>
      <c r="N588">
        <v>-3.1970000000000001</v>
      </c>
      <c r="O588">
        <v>1.155</v>
      </c>
      <c r="P588">
        <v>1.163</v>
      </c>
      <c r="Q588">
        <v>1.1559999999999999</v>
      </c>
      <c r="R588">
        <v>0.88400000000000001</v>
      </c>
      <c r="S588">
        <v>0.38500000000000001</v>
      </c>
    </row>
    <row r="589" spans="1:19" x14ac:dyDescent="0.3">
      <c r="A589">
        <v>120</v>
      </c>
      <c r="B589">
        <v>-0.23</v>
      </c>
      <c r="C589">
        <v>-1.2290000000000001</v>
      </c>
      <c r="D589">
        <v>-2.226</v>
      </c>
      <c r="E589">
        <v>-3.0230000000000001</v>
      </c>
      <c r="F589">
        <v>-3.2</v>
      </c>
      <c r="G589">
        <v>3.7</v>
      </c>
      <c r="H589">
        <v>0.01</v>
      </c>
      <c r="I589">
        <v>3.5419999999999998</v>
      </c>
      <c r="J589">
        <v>-0.23400000000000001</v>
      </c>
      <c r="K589">
        <v>-1.23</v>
      </c>
      <c r="L589">
        <v>-2.226</v>
      </c>
      <c r="M589">
        <v>-3.0219999999999998</v>
      </c>
      <c r="N589">
        <v>-3.194</v>
      </c>
      <c r="O589">
        <v>1.1599999999999999</v>
      </c>
      <c r="P589">
        <v>1.169</v>
      </c>
      <c r="Q589">
        <v>1.1619999999999999</v>
      </c>
      <c r="R589">
        <v>0.88600000000000001</v>
      </c>
      <c r="S589">
        <v>0.378</v>
      </c>
    </row>
    <row r="590" spans="1:19" x14ac:dyDescent="0.3">
      <c r="A590">
        <v>180</v>
      </c>
      <c r="B590">
        <v>-0.23</v>
      </c>
      <c r="C590">
        <v>-1.2290000000000001</v>
      </c>
      <c r="D590">
        <v>-2.226</v>
      </c>
      <c r="E590">
        <v>-3.0230000000000001</v>
      </c>
      <c r="F590">
        <v>-3.2</v>
      </c>
      <c r="G590">
        <v>3.7</v>
      </c>
      <c r="H590">
        <v>0.01</v>
      </c>
      <c r="I590">
        <v>3.5419999999999998</v>
      </c>
      <c r="J590">
        <v>-0.23400000000000001</v>
      </c>
      <c r="K590">
        <v>-1.2290000000000001</v>
      </c>
      <c r="L590">
        <v>-2.226</v>
      </c>
      <c r="M590">
        <v>-3.0219999999999998</v>
      </c>
      <c r="N590">
        <v>-3.1909999999999998</v>
      </c>
      <c r="O590">
        <v>1.1639999999999999</v>
      </c>
      <c r="P590">
        <v>1.1719999999999999</v>
      </c>
      <c r="Q590">
        <v>1.165</v>
      </c>
      <c r="R590">
        <v>0.88900000000000001</v>
      </c>
      <c r="S590">
        <v>0.374</v>
      </c>
    </row>
    <row r="591" spans="1:19" x14ac:dyDescent="0.3">
      <c r="A591">
        <v>240</v>
      </c>
      <c r="B591">
        <v>-0.23</v>
      </c>
      <c r="C591">
        <v>-1.2290000000000001</v>
      </c>
      <c r="D591">
        <v>-2.226</v>
      </c>
      <c r="E591">
        <v>-3.0230000000000001</v>
      </c>
      <c r="F591">
        <v>-3.2</v>
      </c>
      <c r="G591">
        <v>3.7</v>
      </c>
      <c r="H591">
        <v>0.01</v>
      </c>
      <c r="I591">
        <v>3.5419999999999998</v>
      </c>
      <c r="J591">
        <v>-0.23400000000000001</v>
      </c>
      <c r="K591">
        <v>-1.2290000000000001</v>
      </c>
      <c r="L591">
        <v>-2.226</v>
      </c>
      <c r="M591">
        <v>-3.0219999999999998</v>
      </c>
      <c r="N591">
        <v>-3.1880000000000002</v>
      </c>
      <c r="O591">
        <v>1.167</v>
      </c>
      <c r="P591">
        <v>1.1719999999999999</v>
      </c>
      <c r="Q591">
        <v>1.1659999999999999</v>
      </c>
      <c r="R591">
        <v>0.89300000000000002</v>
      </c>
      <c r="S591">
        <v>0.37</v>
      </c>
    </row>
    <row r="592" spans="1:19" x14ac:dyDescent="0.3">
      <c r="A592">
        <v>300</v>
      </c>
      <c r="B592">
        <v>-0.23</v>
      </c>
      <c r="C592">
        <v>-1.2290000000000001</v>
      </c>
      <c r="D592">
        <v>-2.226</v>
      </c>
      <c r="E592">
        <v>-3.0230000000000001</v>
      </c>
      <c r="F592">
        <v>-3.2</v>
      </c>
      <c r="G592">
        <v>3.7</v>
      </c>
      <c r="H592">
        <v>0.01</v>
      </c>
      <c r="I592">
        <v>3.5419999999999998</v>
      </c>
      <c r="J592">
        <v>-0.23300000000000001</v>
      </c>
      <c r="K592">
        <v>-1.23</v>
      </c>
      <c r="L592">
        <v>-2.226</v>
      </c>
      <c r="M592">
        <v>-3.0230000000000001</v>
      </c>
      <c r="N592">
        <v>-3.1850000000000001</v>
      </c>
      <c r="O592">
        <v>1.169</v>
      </c>
      <c r="P592">
        <v>1.171</v>
      </c>
      <c r="Q592">
        <v>1.165</v>
      </c>
      <c r="R592">
        <v>0.89400000000000002</v>
      </c>
      <c r="S592">
        <v>0.36699999999999999</v>
      </c>
    </row>
    <row r="593" spans="1:19" x14ac:dyDescent="0.3">
      <c r="A593">
        <v>360</v>
      </c>
      <c r="B593">
        <v>-0.23</v>
      </c>
      <c r="C593">
        <v>-1.2290000000000001</v>
      </c>
      <c r="D593">
        <v>-2.226</v>
      </c>
      <c r="E593">
        <v>-3.0230000000000001</v>
      </c>
      <c r="F593">
        <v>-3.2</v>
      </c>
      <c r="G593">
        <v>3.7</v>
      </c>
      <c r="H593">
        <v>0.01</v>
      </c>
      <c r="I593">
        <v>3.5419999999999998</v>
      </c>
      <c r="J593">
        <v>-0.23300000000000001</v>
      </c>
      <c r="K593">
        <v>-1.23</v>
      </c>
      <c r="L593">
        <v>-2.226</v>
      </c>
      <c r="M593">
        <v>-3.0219999999999998</v>
      </c>
      <c r="N593">
        <v>-3.1819999999999999</v>
      </c>
      <c r="O593">
        <v>1.171</v>
      </c>
      <c r="P593">
        <v>1.17</v>
      </c>
      <c r="Q593">
        <v>1.1659999999999999</v>
      </c>
      <c r="R593">
        <v>0.89200000000000002</v>
      </c>
      <c r="S593">
        <v>0.36499999999999999</v>
      </c>
    </row>
    <row r="594" spans="1:19" x14ac:dyDescent="0.3">
      <c r="A594">
        <v>420</v>
      </c>
      <c r="B594">
        <v>-0.23</v>
      </c>
      <c r="C594">
        <v>-1.2290000000000001</v>
      </c>
      <c r="D594">
        <v>-2.226</v>
      </c>
      <c r="E594">
        <v>-3.0230000000000001</v>
      </c>
      <c r="F594">
        <v>-3.2</v>
      </c>
      <c r="G594">
        <v>3.7</v>
      </c>
      <c r="H594">
        <v>0.01</v>
      </c>
      <c r="I594">
        <v>3.5419999999999998</v>
      </c>
      <c r="J594">
        <v>-0.23200000000000001</v>
      </c>
      <c r="K594">
        <v>-1.2310000000000001</v>
      </c>
      <c r="L594">
        <v>-2.226</v>
      </c>
      <c r="M594">
        <v>-3.0209999999999999</v>
      </c>
      <c r="N594">
        <v>-3.1789999999999998</v>
      </c>
      <c r="O594">
        <v>1.173</v>
      </c>
      <c r="P594">
        <v>1.169</v>
      </c>
      <c r="Q594">
        <v>1.1659999999999999</v>
      </c>
      <c r="R594">
        <v>0.88900000000000001</v>
      </c>
      <c r="S594">
        <v>0.36299999999999999</v>
      </c>
    </row>
    <row r="595" spans="1:19" x14ac:dyDescent="0.3">
      <c r="A595">
        <v>480</v>
      </c>
      <c r="B595">
        <v>-0.23</v>
      </c>
      <c r="C595">
        <v>-1.2290000000000001</v>
      </c>
      <c r="D595">
        <v>-2.226</v>
      </c>
      <c r="E595">
        <v>-3.0230000000000001</v>
      </c>
      <c r="F595">
        <v>-3.2</v>
      </c>
      <c r="G595">
        <v>3.7</v>
      </c>
      <c r="H595">
        <v>0.01</v>
      </c>
      <c r="I595">
        <v>3.5419999999999998</v>
      </c>
      <c r="J595">
        <v>-0.23100000000000001</v>
      </c>
      <c r="K595">
        <v>-1.2310000000000001</v>
      </c>
      <c r="L595">
        <v>-2.226</v>
      </c>
      <c r="M595">
        <v>-3.0190000000000001</v>
      </c>
      <c r="N595">
        <v>-3.1760000000000002</v>
      </c>
      <c r="O595">
        <v>1.175</v>
      </c>
      <c r="P595">
        <v>1.169</v>
      </c>
      <c r="Q595">
        <v>1.1659999999999999</v>
      </c>
      <c r="R595">
        <v>0.88600000000000001</v>
      </c>
      <c r="S595">
        <v>0.36099999999999999</v>
      </c>
    </row>
    <row r="596" spans="1:19" x14ac:dyDescent="0.3">
      <c r="A596">
        <v>540</v>
      </c>
      <c r="B596">
        <v>-0.23</v>
      </c>
      <c r="C596">
        <v>-1.2290000000000001</v>
      </c>
      <c r="D596">
        <v>-2.226</v>
      </c>
      <c r="E596">
        <v>-3.0230000000000001</v>
      </c>
      <c r="F596">
        <v>-3.2</v>
      </c>
      <c r="G596">
        <v>3.7</v>
      </c>
      <c r="H596">
        <v>0.01</v>
      </c>
      <c r="I596">
        <v>3.5419999999999998</v>
      </c>
      <c r="J596">
        <v>-0.23</v>
      </c>
      <c r="K596">
        <v>-1.232</v>
      </c>
      <c r="L596">
        <v>-2.226</v>
      </c>
      <c r="M596">
        <v>-3.0179999999999998</v>
      </c>
      <c r="N596">
        <v>-3.173</v>
      </c>
      <c r="O596">
        <v>1.1759999999999999</v>
      </c>
      <c r="P596">
        <v>1.169</v>
      </c>
      <c r="Q596">
        <v>1.1659999999999999</v>
      </c>
      <c r="R596">
        <v>0.88200000000000001</v>
      </c>
      <c r="S596">
        <v>0.35899999999999999</v>
      </c>
    </row>
    <row r="597" spans="1:19" x14ac:dyDescent="0.3">
      <c r="A597">
        <v>600</v>
      </c>
      <c r="B597">
        <v>-0.23</v>
      </c>
      <c r="C597">
        <v>-1.2290000000000001</v>
      </c>
      <c r="D597">
        <v>-2.226</v>
      </c>
      <c r="E597">
        <v>-3.0230000000000001</v>
      </c>
      <c r="F597">
        <v>-3.2</v>
      </c>
      <c r="G597">
        <v>3.7</v>
      </c>
      <c r="H597">
        <v>0.01</v>
      </c>
      <c r="I597">
        <v>3.5419999999999998</v>
      </c>
      <c r="J597">
        <v>-0.22900000000000001</v>
      </c>
      <c r="K597">
        <v>-1.232</v>
      </c>
      <c r="L597">
        <v>-2.226</v>
      </c>
      <c r="M597">
        <v>-3.016</v>
      </c>
      <c r="N597">
        <v>-3.17</v>
      </c>
      <c r="O597">
        <v>1.177</v>
      </c>
      <c r="P597">
        <v>1.169</v>
      </c>
      <c r="Q597">
        <v>1.165</v>
      </c>
      <c r="R597">
        <v>0.879</v>
      </c>
      <c r="S597">
        <v>0.35699999999999998</v>
      </c>
    </row>
    <row r="599" spans="1:19" x14ac:dyDescent="0.3">
      <c r="A599" t="s">
        <v>0</v>
      </c>
      <c r="B599" t="s">
        <v>47</v>
      </c>
    </row>
    <row r="600" spans="1:19" x14ac:dyDescent="0.3">
      <c r="A600">
        <v>0</v>
      </c>
      <c r="B600">
        <v>-0.23</v>
      </c>
      <c r="C600">
        <v>-1.2290000000000001</v>
      </c>
      <c r="D600">
        <v>-2.226</v>
      </c>
      <c r="E600">
        <v>-3.0169999999999999</v>
      </c>
      <c r="F600">
        <v>-3.19</v>
      </c>
      <c r="G600">
        <v>3.7</v>
      </c>
      <c r="H600">
        <v>0.01</v>
      </c>
      <c r="I600">
        <v>3.754</v>
      </c>
      <c r="J600">
        <v>-0.23</v>
      </c>
      <c r="K600">
        <v>-1.2290000000000001</v>
      </c>
      <c r="L600">
        <v>-2.226</v>
      </c>
      <c r="M600">
        <v>-3.0169999999999999</v>
      </c>
      <c r="N600">
        <v>-3.19</v>
      </c>
      <c r="O600">
        <v>1.147</v>
      </c>
      <c r="P600">
        <v>1.147</v>
      </c>
      <c r="Q600">
        <v>1.141</v>
      </c>
      <c r="R600">
        <v>0.87</v>
      </c>
      <c r="S600">
        <v>0.38800000000000001</v>
      </c>
    </row>
    <row r="601" spans="1:19" x14ac:dyDescent="0.3">
      <c r="A601">
        <v>60</v>
      </c>
      <c r="B601">
        <v>-0.23</v>
      </c>
      <c r="C601">
        <v>-1.2290000000000001</v>
      </c>
      <c r="D601">
        <v>-2.226</v>
      </c>
      <c r="E601">
        <v>-3.0169999999999999</v>
      </c>
      <c r="F601">
        <v>-3.19</v>
      </c>
      <c r="G601">
        <v>3.7</v>
      </c>
      <c r="H601">
        <v>0.01</v>
      </c>
      <c r="I601">
        <v>3.754</v>
      </c>
      <c r="J601">
        <v>-0.23300000000000001</v>
      </c>
      <c r="K601">
        <v>-1.2290000000000001</v>
      </c>
      <c r="L601">
        <v>-2.226</v>
      </c>
      <c r="M601">
        <v>-3.0179999999999998</v>
      </c>
      <c r="N601">
        <v>-3.19</v>
      </c>
      <c r="O601">
        <v>1.155</v>
      </c>
      <c r="P601">
        <v>1.1639999999999999</v>
      </c>
      <c r="Q601">
        <v>1.1559999999999999</v>
      </c>
      <c r="R601">
        <v>0.877</v>
      </c>
      <c r="S601">
        <v>0.39</v>
      </c>
    </row>
    <row r="602" spans="1:19" x14ac:dyDescent="0.3">
      <c r="A602">
        <v>120</v>
      </c>
      <c r="B602">
        <v>-0.23</v>
      </c>
      <c r="C602">
        <v>-1.2290000000000001</v>
      </c>
      <c r="D602">
        <v>-2.226</v>
      </c>
      <c r="E602">
        <v>-3.0169999999999999</v>
      </c>
      <c r="F602">
        <v>-3.19</v>
      </c>
      <c r="G602">
        <v>3.7</v>
      </c>
      <c r="H602">
        <v>0.01</v>
      </c>
      <c r="I602">
        <v>3.754</v>
      </c>
      <c r="J602">
        <v>-0.23400000000000001</v>
      </c>
      <c r="K602">
        <v>-1.23</v>
      </c>
      <c r="L602">
        <v>-2.226</v>
      </c>
      <c r="M602">
        <v>-3.0169999999999999</v>
      </c>
      <c r="N602">
        <v>-3.19</v>
      </c>
      <c r="O602">
        <v>1.1599999999999999</v>
      </c>
      <c r="P602">
        <v>1.169</v>
      </c>
      <c r="Q602">
        <v>1.1619999999999999</v>
      </c>
      <c r="R602">
        <v>0.88</v>
      </c>
      <c r="S602">
        <v>0.39</v>
      </c>
    </row>
    <row r="603" spans="1:19" x14ac:dyDescent="0.3">
      <c r="A603">
        <v>180</v>
      </c>
      <c r="B603">
        <v>-0.23</v>
      </c>
      <c r="C603">
        <v>-1.2290000000000001</v>
      </c>
      <c r="D603">
        <v>-2.226</v>
      </c>
      <c r="E603">
        <v>-3.0169999999999999</v>
      </c>
      <c r="F603">
        <v>-3.19</v>
      </c>
      <c r="G603">
        <v>3.7</v>
      </c>
      <c r="H603">
        <v>0.01</v>
      </c>
      <c r="I603">
        <v>3.754</v>
      </c>
      <c r="J603">
        <v>-0.23400000000000001</v>
      </c>
      <c r="K603">
        <v>-1.2290000000000001</v>
      </c>
      <c r="L603">
        <v>-2.226</v>
      </c>
      <c r="M603">
        <v>-3.016</v>
      </c>
      <c r="N603">
        <v>-3.19</v>
      </c>
      <c r="O603">
        <v>1.1639999999999999</v>
      </c>
      <c r="P603">
        <v>1.1719999999999999</v>
      </c>
      <c r="Q603">
        <v>1.1639999999999999</v>
      </c>
      <c r="R603">
        <v>0.88300000000000001</v>
      </c>
      <c r="S603">
        <v>0.39200000000000002</v>
      </c>
    </row>
    <row r="604" spans="1:19" x14ac:dyDescent="0.3">
      <c r="A604">
        <v>240</v>
      </c>
      <c r="B604">
        <v>-0.23</v>
      </c>
      <c r="C604">
        <v>-1.2290000000000001</v>
      </c>
      <c r="D604">
        <v>-2.226</v>
      </c>
      <c r="E604">
        <v>-3.0169999999999999</v>
      </c>
      <c r="F604">
        <v>-3.19</v>
      </c>
      <c r="G604">
        <v>3.7</v>
      </c>
      <c r="H604">
        <v>0.01</v>
      </c>
      <c r="I604">
        <v>3.754</v>
      </c>
      <c r="J604">
        <v>-0.23400000000000001</v>
      </c>
      <c r="K604">
        <v>-1.2290000000000001</v>
      </c>
      <c r="L604">
        <v>-2.226</v>
      </c>
      <c r="M604">
        <v>-3.016</v>
      </c>
      <c r="N604">
        <v>-3.19</v>
      </c>
      <c r="O604">
        <v>1.167</v>
      </c>
      <c r="P604">
        <v>1.1719999999999999</v>
      </c>
      <c r="Q604">
        <v>1.1659999999999999</v>
      </c>
      <c r="R604">
        <v>0.88400000000000001</v>
      </c>
      <c r="S604">
        <v>0.39300000000000002</v>
      </c>
    </row>
    <row r="605" spans="1:19" x14ac:dyDescent="0.3">
      <c r="A605">
        <v>300</v>
      </c>
      <c r="B605">
        <v>-0.23</v>
      </c>
      <c r="C605">
        <v>-1.2290000000000001</v>
      </c>
      <c r="D605">
        <v>-2.226</v>
      </c>
      <c r="E605">
        <v>-3.0169999999999999</v>
      </c>
      <c r="F605">
        <v>-3.19</v>
      </c>
      <c r="G605">
        <v>3.7</v>
      </c>
      <c r="H605">
        <v>0.01</v>
      </c>
      <c r="I605">
        <v>3.754</v>
      </c>
      <c r="J605">
        <v>-0.23400000000000001</v>
      </c>
      <c r="K605">
        <v>-1.23</v>
      </c>
      <c r="L605">
        <v>-2.226</v>
      </c>
      <c r="M605">
        <v>-3.016</v>
      </c>
      <c r="N605">
        <v>-3.19</v>
      </c>
      <c r="O605">
        <v>1.17</v>
      </c>
      <c r="P605">
        <v>1.171</v>
      </c>
      <c r="Q605">
        <v>1.165</v>
      </c>
      <c r="R605">
        <v>0.88500000000000001</v>
      </c>
      <c r="S605">
        <v>0.39400000000000002</v>
      </c>
    </row>
    <row r="606" spans="1:19" x14ac:dyDescent="0.3">
      <c r="A606">
        <v>360</v>
      </c>
      <c r="B606">
        <v>-0.23</v>
      </c>
      <c r="C606">
        <v>-1.2290000000000001</v>
      </c>
      <c r="D606">
        <v>-2.226</v>
      </c>
      <c r="E606">
        <v>-3.0169999999999999</v>
      </c>
      <c r="F606">
        <v>-3.19</v>
      </c>
      <c r="G606">
        <v>3.7</v>
      </c>
      <c r="H606">
        <v>0.01</v>
      </c>
      <c r="I606">
        <v>3.754</v>
      </c>
      <c r="J606">
        <v>-0.23300000000000001</v>
      </c>
      <c r="K606">
        <v>-1.23</v>
      </c>
      <c r="L606">
        <v>-2.226</v>
      </c>
      <c r="M606">
        <v>-3.016</v>
      </c>
      <c r="N606">
        <v>-3.19</v>
      </c>
      <c r="O606">
        <v>1.171</v>
      </c>
      <c r="P606">
        <v>1.17</v>
      </c>
      <c r="Q606">
        <v>1.1659999999999999</v>
      </c>
      <c r="R606">
        <v>0.88500000000000001</v>
      </c>
      <c r="S606">
        <v>0.39500000000000002</v>
      </c>
    </row>
    <row r="607" spans="1:19" x14ac:dyDescent="0.3">
      <c r="A607">
        <v>420</v>
      </c>
      <c r="B607">
        <v>-0.23</v>
      </c>
      <c r="C607">
        <v>-1.2290000000000001</v>
      </c>
      <c r="D607">
        <v>-2.226</v>
      </c>
      <c r="E607">
        <v>-3.0169999999999999</v>
      </c>
      <c r="F607">
        <v>-3.19</v>
      </c>
      <c r="G607">
        <v>3.7</v>
      </c>
      <c r="H607">
        <v>0.01</v>
      </c>
      <c r="I607">
        <v>3.754</v>
      </c>
      <c r="J607">
        <v>-0.23200000000000001</v>
      </c>
      <c r="K607">
        <v>-1.2310000000000001</v>
      </c>
      <c r="L607">
        <v>-2.2250000000000001</v>
      </c>
      <c r="M607">
        <v>-3.016</v>
      </c>
      <c r="N607">
        <v>-3.19</v>
      </c>
      <c r="O607">
        <v>1.173</v>
      </c>
      <c r="P607">
        <v>1.169</v>
      </c>
      <c r="Q607">
        <v>1.1659999999999999</v>
      </c>
      <c r="R607">
        <v>0.88600000000000001</v>
      </c>
      <c r="S607">
        <v>0.39600000000000002</v>
      </c>
    </row>
    <row r="608" spans="1:19" x14ac:dyDescent="0.3">
      <c r="A608">
        <v>480</v>
      </c>
      <c r="B608">
        <v>-0.23</v>
      </c>
      <c r="C608">
        <v>-1.2290000000000001</v>
      </c>
      <c r="D608">
        <v>-2.226</v>
      </c>
      <c r="E608">
        <v>-3.0169999999999999</v>
      </c>
      <c r="F608">
        <v>-3.19</v>
      </c>
      <c r="G608">
        <v>3.7</v>
      </c>
      <c r="H608">
        <v>0.01</v>
      </c>
      <c r="I608">
        <v>3.754</v>
      </c>
      <c r="J608">
        <v>-0.23100000000000001</v>
      </c>
      <c r="K608">
        <v>-1.2310000000000001</v>
      </c>
      <c r="L608">
        <v>-2.2250000000000001</v>
      </c>
      <c r="M608">
        <v>-3.016</v>
      </c>
      <c r="N608">
        <v>-3.19</v>
      </c>
      <c r="O608">
        <v>1.175</v>
      </c>
      <c r="P608">
        <v>1.169</v>
      </c>
      <c r="Q608">
        <v>1.1659999999999999</v>
      </c>
      <c r="R608">
        <v>0.88600000000000001</v>
      </c>
      <c r="S608">
        <v>0.39700000000000002</v>
      </c>
    </row>
    <row r="609" spans="1:19" x14ac:dyDescent="0.3">
      <c r="A609">
        <v>540</v>
      </c>
      <c r="B609">
        <v>-0.23</v>
      </c>
      <c r="C609">
        <v>-1.2290000000000001</v>
      </c>
      <c r="D609">
        <v>-2.226</v>
      </c>
      <c r="E609">
        <v>-3.0169999999999999</v>
      </c>
      <c r="F609">
        <v>-3.19</v>
      </c>
      <c r="G609">
        <v>3.7</v>
      </c>
      <c r="H609">
        <v>0.01</v>
      </c>
      <c r="I609">
        <v>3.754</v>
      </c>
      <c r="J609">
        <v>-0.23</v>
      </c>
      <c r="K609">
        <v>-1.232</v>
      </c>
      <c r="L609">
        <v>-2.2250000000000001</v>
      </c>
      <c r="M609">
        <v>-3.016</v>
      </c>
      <c r="N609">
        <v>-3.19</v>
      </c>
      <c r="O609">
        <v>1.1759999999999999</v>
      </c>
      <c r="P609">
        <v>1.169</v>
      </c>
      <c r="Q609">
        <v>1.165</v>
      </c>
      <c r="R609">
        <v>0.88600000000000001</v>
      </c>
      <c r="S609">
        <v>0.39700000000000002</v>
      </c>
    </row>
    <row r="610" spans="1:19" x14ac:dyDescent="0.3">
      <c r="A610">
        <v>600</v>
      </c>
      <c r="B610">
        <v>-0.23</v>
      </c>
      <c r="C610">
        <v>-1.2290000000000001</v>
      </c>
      <c r="D610">
        <v>-2.226</v>
      </c>
      <c r="E610">
        <v>-3.0169999999999999</v>
      </c>
      <c r="F610">
        <v>-3.19</v>
      </c>
      <c r="G610">
        <v>3.7</v>
      </c>
      <c r="H610">
        <v>0.01</v>
      </c>
      <c r="I610">
        <v>3.754</v>
      </c>
      <c r="J610">
        <v>-0.22900000000000001</v>
      </c>
      <c r="K610">
        <v>-1.232</v>
      </c>
      <c r="L610">
        <v>-2.226</v>
      </c>
      <c r="M610">
        <v>-3.016</v>
      </c>
      <c r="N610">
        <v>-3.19</v>
      </c>
      <c r="O610">
        <v>1.177</v>
      </c>
      <c r="P610">
        <v>1.169</v>
      </c>
      <c r="Q610">
        <v>1.165</v>
      </c>
      <c r="R610">
        <v>0.88700000000000001</v>
      </c>
      <c r="S610">
        <v>0.39700000000000002</v>
      </c>
    </row>
    <row r="612" spans="1:19" x14ac:dyDescent="0.3">
      <c r="A612" t="s">
        <v>0</v>
      </c>
      <c r="B612" t="s">
        <v>48</v>
      </c>
    </row>
    <row r="613" spans="1:19" x14ac:dyDescent="0.3">
      <c r="A613">
        <v>0</v>
      </c>
      <c r="B613">
        <v>-0.23</v>
      </c>
      <c r="C613">
        <v>-1.2290000000000001</v>
      </c>
      <c r="D613">
        <v>-2.226</v>
      </c>
      <c r="E613">
        <v>-3.0169999999999999</v>
      </c>
      <c r="F613">
        <v>-3.19</v>
      </c>
      <c r="G613">
        <v>3.7</v>
      </c>
      <c r="H613">
        <v>0.01</v>
      </c>
      <c r="I613">
        <v>3.5390000000000001</v>
      </c>
      <c r="J613">
        <v>-0.23</v>
      </c>
      <c r="K613">
        <v>-1.2290000000000001</v>
      </c>
      <c r="L613">
        <v>-2.226</v>
      </c>
      <c r="M613">
        <v>-3.0169999999999999</v>
      </c>
      <c r="N613">
        <v>-3.19</v>
      </c>
      <c r="O613">
        <v>1.147</v>
      </c>
      <c r="P613">
        <v>1.147</v>
      </c>
      <c r="Q613">
        <v>1.141</v>
      </c>
      <c r="R613">
        <v>0.87</v>
      </c>
      <c r="S613">
        <v>0.38800000000000001</v>
      </c>
    </row>
    <row r="614" spans="1:19" x14ac:dyDescent="0.3">
      <c r="A614">
        <v>60</v>
      </c>
      <c r="B614">
        <v>-0.23</v>
      </c>
      <c r="C614">
        <v>-1.2290000000000001</v>
      </c>
      <c r="D614">
        <v>-2.226</v>
      </c>
      <c r="E614">
        <v>-3.0169999999999999</v>
      </c>
      <c r="F614">
        <v>-3.19</v>
      </c>
      <c r="G614">
        <v>3.7</v>
      </c>
      <c r="H614">
        <v>0.01</v>
      </c>
      <c r="I614">
        <v>3.5390000000000001</v>
      </c>
      <c r="J614">
        <v>-0.23300000000000001</v>
      </c>
      <c r="K614">
        <v>-1.2290000000000001</v>
      </c>
      <c r="L614">
        <v>-2.226</v>
      </c>
      <c r="M614">
        <v>-3.0179999999999998</v>
      </c>
      <c r="N614">
        <v>-3.1869999999999998</v>
      </c>
      <c r="O614">
        <v>1.155</v>
      </c>
      <c r="P614">
        <v>1.163</v>
      </c>
      <c r="Q614">
        <v>1.1559999999999999</v>
      </c>
      <c r="R614">
        <v>0.877</v>
      </c>
      <c r="S614">
        <v>0.38200000000000001</v>
      </c>
    </row>
    <row r="615" spans="1:19" x14ac:dyDescent="0.3">
      <c r="A615">
        <v>120</v>
      </c>
      <c r="B615">
        <v>-0.23</v>
      </c>
      <c r="C615">
        <v>-1.2290000000000001</v>
      </c>
      <c r="D615">
        <v>-2.226</v>
      </c>
      <c r="E615">
        <v>-3.0169999999999999</v>
      </c>
      <c r="F615">
        <v>-3.19</v>
      </c>
      <c r="G615">
        <v>3.7</v>
      </c>
      <c r="H615">
        <v>0.01</v>
      </c>
      <c r="I615">
        <v>3.5390000000000001</v>
      </c>
      <c r="J615">
        <v>-0.23400000000000001</v>
      </c>
      <c r="K615">
        <v>-1.23</v>
      </c>
      <c r="L615">
        <v>-2.2250000000000001</v>
      </c>
      <c r="M615">
        <v>-3.0169999999999999</v>
      </c>
      <c r="N615">
        <v>-3.1840000000000002</v>
      </c>
      <c r="O615">
        <v>1.1599999999999999</v>
      </c>
      <c r="P615">
        <v>1.169</v>
      </c>
      <c r="Q615">
        <v>1.1619999999999999</v>
      </c>
      <c r="R615">
        <v>0.879</v>
      </c>
      <c r="S615">
        <v>0.375</v>
      </c>
    </row>
    <row r="616" spans="1:19" x14ac:dyDescent="0.3">
      <c r="A616">
        <v>180</v>
      </c>
      <c r="B616">
        <v>-0.23</v>
      </c>
      <c r="C616">
        <v>-1.2290000000000001</v>
      </c>
      <c r="D616">
        <v>-2.226</v>
      </c>
      <c r="E616">
        <v>-3.0169999999999999</v>
      </c>
      <c r="F616">
        <v>-3.19</v>
      </c>
      <c r="G616">
        <v>3.7</v>
      </c>
      <c r="H616">
        <v>0.01</v>
      </c>
      <c r="I616">
        <v>3.5390000000000001</v>
      </c>
      <c r="J616">
        <v>-0.23400000000000001</v>
      </c>
      <c r="K616">
        <v>-1.2290000000000001</v>
      </c>
      <c r="L616">
        <v>-2.226</v>
      </c>
      <c r="M616">
        <v>-3.016</v>
      </c>
      <c r="N616">
        <v>-3.181</v>
      </c>
      <c r="O616">
        <v>1.1639999999999999</v>
      </c>
      <c r="P616">
        <v>1.1719999999999999</v>
      </c>
      <c r="Q616">
        <v>1.165</v>
      </c>
      <c r="R616">
        <v>0.88200000000000001</v>
      </c>
      <c r="S616">
        <v>0.371</v>
      </c>
    </row>
    <row r="617" spans="1:19" x14ac:dyDescent="0.3">
      <c r="A617">
        <v>240</v>
      </c>
      <c r="B617">
        <v>-0.23</v>
      </c>
      <c r="C617">
        <v>-1.2290000000000001</v>
      </c>
      <c r="D617">
        <v>-2.226</v>
      </c>
      <c r="E617">
        <v>-3.0169999999999999</v>
      </c>
      <c r="F617">
        <v>-3.19</v>
      </c>
      <c r="G617">
        <v>3.7</v>
      </c>
      <c r="H617">
        <v>0.01</v>
      </c>
      <c r="I617">
        <v>3.5390000000000001</v>
      </c>
      <c r="J617">
        <v>-0.23400000000000001</v>
      </c>
      <c r="K617">
        <v>-1.2290000000000001</v>
      </c>
      <c r="L617">
        <v>-2.226</v>
      </c>
      <c r="M617">
        <v>-3.0169999999999999</v>
      </c>
      <c r="N617">
        <v>-3.1779999999999999</v>
      </c>
      <c r="O617">
        <v>1.167</v>
      </c>
      <c r="P617">
        <v>1.1719999999999999</v>
      </c>
      <c r="Q617">
        <v>1.1659999999999999</v>
      </c>
      <c r="R617">
        <v>0.88600000000000001</v>
      </c>
      <c r="S617">
        <v>0.36799999999999999</v>
      </c>
    </row>
    <row r="618" spans="1:19" x14ac:dyDescent="0.3">
      <c r="A618">
        <v>300</v>
      </c>
      <c r="B618">
        <v>-0.23</v>
      </c>
      <c r="C618">
        <v>-1.2290000000000001</v>
      </c>
      <c r="D618">
        <v>-2.226</v>
      </c>
      <c r="E618">
        <v>-3.0169999999999999</v>
      </c>
      <c r="F618">
        <v>-3.19</v>
      </c>
      <c r="G618">
        <v>3.7</v>
      </c>
      <c r="H618">
        <v>0.01</v>
      </c>
      <c r="I618">
        <v>3.5390000000000001</v>
      </c>
      <c r="J618">
        <v>-0.23300000000000001</v>
      </c>
      <c r="K618">
        <v>-1.23</v>
      </c>
      <c r="L618">
        <v>-2.226</v>
      </c>
      <c r="M618">
        <v>-3.0169999999999999</v>
      </c>
      <c r="N618">
        <v>-3.1749999999999998</v>
      </c>
      <c r="O618">
        <v>1.169</v>
      </c>
      <c r="P618">
        <v>1.171</v>
      </c>
      <c r="Q618">
        <v>1.165</v>
      </c>
      <c r="R618">
        <v>0.88800000000000001</v>
      </c>
      <c r="S618">
        <v>0.36399999999999999</v>
      </c>
    </row>
    <row r="619" spans="1:19" x14ac:dyDescent="0.3">
      <c r="A619">
        <v>360</v>
      </c>
      <c r="B619">
        <v>-0.23</v>
      </c>
      <c r="C619">
        <v>-1.2290000000000001</v>
      </c>
      <c r="D619">
        <v>-2.226</v>
      </c>
      <c r="E619">
        <v>-3.0169999999999999</v>
      </c>
      <c r="F619">
        <v>-3.19</v>
      </c>
      <c r="G619">
        <v>3.7</v>
      </c>
      <c r="H619">
        <v>0.01</v>
      </c>
      <c r="I619">
        <v>3.5390000000000001</v>
      </c>
      <c r="J619">
        <v>-0.23300000000000001</v>
      </c>
      <c r="K619">
        <v>-1.23</v>
      </c>
      <c r="L619">
        <v>-2.226</v>
      </c>
      <c r="M619">
        <v>-3.016</v>
      </c>
      <c r="N619">
        <v>-3.1720000000000002</v>
      </c>
      <c r="O619">
        <v>1.171</v>
      </c>
      <c r="P619">
        <v>1.17</v>
      </c>
      <c r="Q619">
        <v>1.1659999999999999</v>
      </c>
      <c r="R619">
        <v>0.88500000000000001</v>
      </c>
      <c r="S619">
        <v>0.36099999999999999</v>
      </c>
    </row>
    <row r="620" spans="1:19" x14ac:dyDescent="0.3">
      <c r="A620">
        <v>420</v>
      </c>
      <c r="B620">
        <v>-0.23</v>
      </c>
      <c r="C620">
        <v>-1.2290000000000001</v>
      </c>
      <c r="D620">
        <v>-2.226</v>
      </c>
      <c r="E620">
        <v>-3.0169999999999999</v>
      </c>
      <c r="F620">
        <v>-3.19</v>
      </c>
      <c r="G620">
        <v>3.7</v>
      </c>
      <c r="H620">
        <v>0.01</v>
      </c>
      <c r="I620">
        <v>3.5390000000000001</v>
      </c>
      <c r="J620">
        <v>-0.23200000000000001</v>
      </c>
      <c r="K620">
        <v>-1.2310000000000001</v>
      </c>
      <c r="L620">
        <v>-2.226</v>
      </c>
      <c r="M620">
        <v>-3.0150000000000001</v>
      </c>
      <c r="N620">
        <v>-3.169</v>
      </c>
      <c r="O620">
        <v>1.173</v>
      </c>
      <c r="P620">
        <v>1.169</v>
      </c>
      <c r="Q620">
        <v>1.1659999999999999</v>
      </c>
      <c r="R620">
        <v>0.88200000000000001</v>
      </c>
      <c r="S620">
        <v>0.35899999999999999</v>
      </c>
    </row>
    <row r="621" spans="1:19" x14ac:dyDescent="0.3">
      <c r="A621">
        <v>480</v>
      </c>
      <c r="B621">
        <v>-0.23</v>
      </c>
      <c r="C621">
        <v>-1.2290000000000001</v>
      </c>
      <c r="D621">
        <v>-2.226</v>
      </c>
      <c r="E621">
        <v>-3.0169999999999999</v>
      </c>
      <c r="F621">
        <v>-3.19</v>
      </c>
      <c r="G621">
        <v>3.7</v>
      </c>
      <c r="H621">
        <v>0.01</v>
      </c>
      <c r="I621">
        <v>3.5390000000000001</v>
      </c>
      <c r="J621">
        <v>-0.23100000000000001</v>
      </c>
      <c r="K621">
        <v>-1.2310000000000001</v>
      </c>
      <c r="L621">
        <v>-2.2250000000000001</v>
      </c>
      <c r="M621">
        <v>-3.0129999999999999</v>
      </c>
      <c r="N621">
        <v>-3.1659999999999999</v>
      </c>
      <c r="O621">
        <v>1.175</v>
      </c>
      <c r="P621">
        <v>1.169</v>
      </c>
      <c r="Q621">
        <v>1.1659999999999999</v>
      </c>
      <c r="R621">
        <v>0.879</v>
      </c>
      <c r="S621">
        <v>0.35699999999999998</v>
      </c>
    </row>
    <row r="622" spans="1:19" x14ac:dyDescent="0.3">
      <c r="A622">
        <v>540</v>
      </c>
      <c r="B622">
        <v>-0.23</v>
      </c>
      <c r="C622">
        <v>-1.2290000000000001</v>
      </c>
      <c r="D622">
        <v>-2.226</v>
      </c>
      <c r="E622">
        <v>-3.0169999999999999</v>
      </c>
      <c r="F622">
        <v>-3.19</v>
      </c>
      <c r="G622">
        <v>3.7</v>
      </c>
      <c r="H622">
        <v>0.01</v>
      </c>
      <c r="I622">
        <v>3.5390000000000001</v>
      </c>
      <c r="J622">
        <v>-0.23</v>
      </c>
      <c r="K622">
        <v>-1.232</v>
      </c>
      <c r="L622">
        <v>-2.2250000000000001</v>
      </c>
      <c r="M622">
        <v>-3.012</v>
      </c>
      <c r="N622">
        <v>-3.1629999999999998</v>
      </c>
      <c r="O622">
        <v>1.1759999999999999</v>
      </c>
      <c r="P622">
        <v>1.169</v>
      </c>
      <c r="Q622">
        <v>1.165</v>
      </c>
      <c r="R622">
        <v>0.876</v>
      </c>
      <c r="S622">
        <v>0.35499999999999998</v>
      </c>
    </row>
    <row r="623" spans="1:19" x14ac:dyDescent="0.3">
      <c r="A623">
        <v>600</v>
      </c>
      <c r="B623">
        <v>-0.23</v>
      </c>
      <c r="C623">
        <v>-1.2290000000000001</v>
      </c>
      <c r="D623">
        <v>-2.226</v>
      </c>
      <c r="E623">
        <v>-3.0169999999999999</v>
      </c>
      <c r="F623">
        <v>-3.19</v>
      </c>
      <c r="G623">
        <v>3.7</v>
      </c>
      <c r="H623">
        <v>0.01</v>
      </c>
      <c r="I623">
        <v>3.5390000000000001</v>
      </c>
      <c r="J623">
        <v>-0.22900000000000001</v>
      </c>
      <c r="K623">
        <v>-1.232</v>
      </c>
      <c r="L623">
        <v>-2.2250000000000001</v>
      </c>
      <c r="M623">
        <v>-3.01</v>
      </c>
      <c r="N623">
        <v>-3.16</v>
      </c>
      <c r="O623">
        <v>1.177</v>
      </c>
      <c r="P623">
        <v>1.169</v>
      </c>
      <c r="Q623">
        <v>1.1639999999999999</v>
      </c>
      <c r="R623">
        <v>0.872</v>
      </c>
      <c r="S623">
        <v>0.35299999999999998</v>
      </c>
    </row>
    <row r="625" spans="1:19" x14ac:dyDescent="0.3">
      <c r="A625" t="s">
        <v>0</v>
      </c>
      <c r="B625" t="s">
        <v>49</v>
      </c>
    </row>
    <row r="626" spans="1:19" x14ac:dyDescent="0.3">
      <c r="A626">
        <v>0</v>
      </c>
      <c r="B626">
        <v>-0.23</v>
      </c>
      <c r="C626">
        <v>-1.2290000000000001</v>
      </c>
      <c r="D626">
        <v>-2.2250000000000001</v>
      </c>
      <c r="E626">
        <v>-3.0110000000000001</v>
      </c>
      <c r="F626">
        <v>-3.18</v>
      </c>
      <c r="G626">
        <v>3.7</v>
      </c>
      <c r="H626">
        <v>0.01</v>
      </c>
      <c r="I626">
        <v>3.754</v>
      </c>
      <c r="J626">
        <v>-0.23</v>
      </c>
      <c r="K626">
        <v>-1.2290000000000001</v>
      </c>
      <c r="L626">
        <v>-2.2250000000000001</v>
      </c>
      <c r="M626">
        <v>-3.0110000000000001</v>
      </c>
      <c r="N626">
        <v>-3.18</v>
      </c>
      <c r="O626">
        <v>1.147</v>
      </c>
      <c r="P626">
        <v>1.147</v>
      </c>
      <c r="Q626">
        <v>1.1399999999999999</v>
      </c>
      <c r="R626">
        <v>0.86399999999999999</v>
      </c>
      <c r="S626">
        <v>0.38500000000000001</v>
      </c>
    </row>
    <row r="627" spans="1:19" x14ac:dyDescent="0.3">
      <c r="A627">
        <v>60</v>
      </c>
      <c r="B627">
        <v>-0.23</v>
      </c>
      <c r="C627">
        <v>-1.2290000000000001</v>
      </c>
      <c r="D627">
        <v>-2.2250000000000001</v>
      </c>
      <c r="E627">
        <v>-3.0110000000000001</v>
      </c>
      <c r="F627">
        <v>-3.18</v>
      </c>
      <c r="G627">
        <v>3.7</v>
      </c>
      <c r="H627">
        <v>0.01</v>
      </c>
      <c r="I627">
        <v>3.754</v>
      </c>
      <c r="J627">
        <v>-0.23300000000000001</v>
      </c>
      <c r="K627">
        <v>-1.2290000000000001</v>
      </c>
      <c r="L627">
        <v>-2.2250000000000001</v>
      </c>
      <c r="M627">
        <v>-3.0110000000000001</v>
      </c>
      <c r="N627">
        <v>-3.18</v>
      </c>
      <c r="O627">
        <v>1.155</v>
      </c>
      <c r="P627">
        <v>1.1639999999999999</v>
      </c>
      <c r="Q627">
        <v>1.155</v>
      </c>
      <c r="R627">
        <v>0.87</v>
      </c>
      <c r="S627">
        <v>0.38600000000000001</v>
      </c>
    </row>
    <row r="628" spans="1:19" x14ac:dyDescent="0.3">
      <c r="A628">
        <v>120</v>
      </c>
      <c r="B628">
        <v>-0.23</v>
      </c>
      <c r="C628">
        <v>-1.2290000000000001</v>
      </c>
      <c r="D628">
        <v>-2.2250000000000001</v>
      </c>
      <c r="E628">
        <v>-3.0110000000000001</v>
      </c>
      <c r="F628">
        <v>-3.18</v>
      </c>
      <c r="G628">
        <v>3.7</v>
      </c>
      <c r="H628">
        <v>0.01</v>
      </c>
      <c r="I628">
        <v>3.754</v>
      </c>
      <c r="J628">
        <v>-0.23400000000000001</v>
      </c>
      <c r="K628">
        <v>-1.23</v>
      </c>
      <c r="L628">
        <v>-2.2250000000000001</v>
      </c>
      <c r="M628">
        <v>-3.0110000000000001</v>
      </c>
      <c r="N628">
        <v>-3.18</v>
      </c>
      <c r="O628">
        <v>1.1599999999999999</v>
      </c>
      <c r="P628">
        <v>1.169</v>
      </c>
      <c r="Q628">
        <v>1.1619999999999999</v>
      </c>
      <c r="R628">
        <v>0.874</v>
      </c>
      <c r="S628">
        <v>0.38700000000000001</v>
      </c>
    </row>
    <row r="629" spans="1:19" x14ac:dyDescent="0.3">
      <c r="A629">
        <v>180</v>
      </c>
      <c r="B629">
        <v>-0.23</v>
      </c>
      <c r="C629">
        <v>-1.2290000000000001</v>
      </c>
      <c r="D629">
        <v>-2.2250000000000001</v>
      </c>
      <c r="E629">
        <v>-3.0110000000000001</v>
      </c>
      <c r="F629">
        <v>-3.18</v>
      </c>
      <c r="G629">
        <v>3.7</v>
      </c>
      <c r="H629">
        <v>0.01</v>
      </c>
      <c r="I629">
        <v>3.754</v>
      </c>
      <c r="J629">
        <v>-0.23400000000000001</v>
      </c>
      <c r="K629">
        <v>-1.2290000000000001</v>
      </c>
      <c r="L629">
        <v>-2.226</v>
      </c>
      <c r="M629">
        <v>-3.01</v>
      </c>
      <c r="N629">
        <v>-3.18</v>
      </c>
      <c r="O629">
        <v>1.1639999999999999</v>
      </c>
      <c r="P629">
        <v>1.1719999999999999</v>
      </c>
      <c r="Q629">
        <v>1.1639999999999999</v>
      </c>
      <c r="R629">
        <v>0.877</v>
      </c>
      <c r="S629">
        <v>0.38900000000000001</v>
      </c>
    </row>
    <row r="630" spans="1:19" x14ac:dyDescent="0.3">
      <c r="A630">
        <v>240</v>
      </c>
      <c r="B630">
        <v>-0.23</v>
      </c>
      <c r="C630">
        <v>-1.2290000000000001</v>
      </c>
      <c r="D630">
        <v>-2.2250000000000001</v>
      </c>
      <c r="E630">
        <v>-3.0110000000000001</v>
      </c>
      <c r="F630">
        <v>-3.18</v>
      </c>
      <c r="G630">
        <v>3.7</v>
      </c>
      <c r="H630">
        <v>0.01</v>
      </c>
      <c r="I630">
        <v>3.754</v>
      </c>
      <c r="J630">
        <v>-0.23400000000000001</v>
      </c>
      <c r="K630">
        <v>-1.2290000000000001</v>
      </c>
      <c r="L630">
        <v>-2.2250000000000001</v>
      </c>
      <c r="M630">
        <v>-3.01</v>
      </c>
      <c r="N630">
        <v>-3.18</v>
      </c>
      <c r="O630">
        <v>1.167</v>
      </c>
      <c r="P630">
        <v>1.1719999999999999</v>
      </c>
      <c r="Q630">
        <v>1.165</v>
      </c>
      <c r="R630">
        <v>0.878</v>
      </c>
      <c r="S630">
        <v>0.39</v>
      </c>
    </row>
    <row r="631" spans="1:19" x14ac:dyDescent="0.3">
      <c r="A631">
        <v>300</v>
      </c>
      <c r="B631">
        <v>-0.23</v>
      </c>
      <c r="C631">
        <v>-1.2290000000000001</v>
      </c>
      <c r="D631">
        <v>-2.2250000000000001</v>
      </c>
      <c r="E631">
        <v>-3.0110000000000001</v>
      </c>
      <c r="F631">
        <v>-3.18</v>
      </c>
      <c r="G631">
        <v>3.7</v>
      </c>
      <c r="H631">
        <v>0.01</v>
      </c>
      <c r="I631">
        <v>3.754</v>
      </c>
      <c r="J631">
        <v>-0.23300000000000001</v>
      </c>
      <c r="K631">
        <v>-1.23</v>
      </c>
      <c r="L631">
        <v>-2.2250000000000001</v>
      </c>
      <c r="M631">
        <v>-3.01</v>
      </c>
      <c r="N631">
        <v>-3.18</v>
      </c>
      <c r="O631">
        <v>1.169</v>
      </c>
      <c r="P631">
        <v>1.171</v>
      </c>
      <c r="Q631">
        <v>1.165</v>
      </c>
      <c r="R631">
        <v>0.879</v>
      </c>
      <c r="S631">
        <v>0.39100000000000001</v>
      </c>
    </row>
    <row r="632" spans="1:19" x14ac:dyDescent="0.3">
      <c r="A632">
        <v>360</v>
      </c>
      <c r="B632">
        <v>-0.23</v>
      </c>
      <c r="C632">
        <v>-1.2290000000000001</v>
      </c>
      <c r="D632">
        <v>-2.2250000000000001</v>
      </c>
      <c r="E632">
        <v>-3.0110000000000001</v>
      </c>
      <c r="F632">
        <v>-3.18</v>
      </c>
      <c r="G632">
        <v>3.7</v>
      </c>
      <c r="H632">
        <v>0.01</v>
      </c>
      <c r="I632">
        <v>3.754</v>
      </c>
      <c r="J632">
        <v>-0.23300000000000001</v>
      </c>
      <c r="K632">
        <v>-1.23</v>
      </c>
      <c r="L632">
        <v>-2.2250000000000001</v>
      </c>
      <c r="M632">
        <v>-3.01</v>
      </c>
      <c r="N632">
        <v>-3.18</v>
      </c>
      <c r="O632">
        <v>1.171</v>
      </c>
      <c r="P632">
        <v>1.17</v>
      </c>
      <c r="Q632">
        <v>1.165</v>
      </c>
      <c r="R632">
        <v>0.879</v>
      </c>
      <c r="S632">
        <v>0.39200000000000002</v>
      </c>
    </row>
    <row r="633" spans="1:19" x14ac:dyDescent="0.3">
      <c r="A633">
        <v>420</v>
      </c>
      <c r="B633">
        <v>-0.23</v>
      </c>
      <c r="C633">
        <v>-1.2290000000000001</v>
      </c>
      <c r="D633">
        <v>-2.2250000000000001</v>
      </c>
      <c r="E633">
        <v>-3.0110000000000001</v>
      </c>
      <c r="F633">
        <v>-3.18</v>
      </c>
      <c r="G633">
        <v>3.7</v>
      </c>
      <c r="H633">
        <v>0.01</v>
      </c>
      <c r="I633">
        <v>3.754</v>
      </c>
      <c r="J633">
        <v>-0.23200000000000001</v>
      </c>
      <c r="K633">
        <v>-1.2310000000000001</v>
      </c>
      <c r="L633">
        <v>-2.2250000000000001</v>
      </c>
      <c r="M633">
        <v>-3.01</v>
      </c>
      <c r="N633">
        <v>-3.18</v>
      </c>
      <c r="O633">
        <v>1.173</v>
      </c>
      <c r="P633">
        <v>1.169</v>
      </c>
      <c r="Q633">
        <v>1.1659999999999999</v>
      </c>
      <c r="R633">
        <v>0.879</v>
      </c>
      <c r="S633">
        <v>0.39300000000000002</v>
      </c>
    </row>
    <row r="634" spans="1:19" x14ac:dyDescent="0.3">
      <c r="A634">
        <v>480</v>
      </c>
      <c r="B634">
        <v>-0.23</v>
      </c>
      <c r="C634">
        <v>-1.2290000000000001</v>
      </c>
      <c r="D634">
        <v>-2.2250000000000001</v>
      </c>
      <c r="E634">
        <v>-3.0110000000000001</v>
      </c>
      <c r="F634">
        <v>-3.18</v>
      </c>
      <c r="G634">
        <v>3.7</v>
      </c>
      <c r="H634">
        <v>0.01</v>
      </c>
      <c r="I634">
        <v>3.754</v>
      </c>
      <c r="J634">
        <v>-0.23100000000000001</v>
      </c>
      <c r="K634">
        <v>-1.2310000000000001</v>
      </c>
      <c r="L634">
        <v>-2.2250000000000001</v>
      </c>
      <c r="M634">
        <v>-3.01</v>
      </c>
      <c r="N634">
        <v>-3.18</v>
      </c>
      <c r="O634">
        <v>1.175</v>
      </c>
      <c r="P634">
        <v>1.169</v>
      </c>
      <c r="Q634">
        <v>1.165</v>
      </c>
      <c r="R634">
        <v>0.88</v>
      </c>
      <c r="S634">
        <v>0.39400000000000002</v>
      </c>
    </row>
    <row r="635" spans="1:19" x14ac:dyDescent="0.3">
      <c r="A635">
        <v>540</v>
      </c>
      <c r="B635">
        <v>-0.23</v>
      </c>
      <c r="C635">
        <v>-1.2290000000000001</v>
      </c>
      <c r="D635">
        <v>-2.2250000000000001</v>
      </c>
      <c r="E635">
        <v>-3.0110000000000001</v>
      </c>
      <c r="F635">
        <v>-3.18</v>
      </c>
      <c r="G635">
        <v>3.7</v>
      </c>
      <c r="H635">
        <v>0.01</v>
      </c>
      <c r="I635">
        <v>3.754</v>
      </c>
      <c r="J635">
        <v>-0.23</v>
      </c>
      <c r="K635">
        <v>-1.232</v>
      </c>
      <c r="L635">
        <v>-2.2250000000000001</v>
      </c>
      <c r="M635">
        <v>-3.01</v>
      </c>
      <c r="N635">
        <v>-3.18</v>
      </c>
      <c r="O635">
        <v>1.1759999999999999</v>
      </c>
      <c r="P635">
        <v>1.169</v>
      </c>
      <c r="Q635">
        <v>1.165</v>
      </c>
      <c r="R635">
        <v>0.88</v>
      </c>
      <c r="S635">
        <v>0.39400000000000002</v>
      </c>
    </row>
    <row r="636" spans="1:19" x14ac:dyDescent="0.3">
      <c r="A636">
        <v>600</v>
      </c>
      <c r="B636">
        <v>-0.23</v>
      </c>
      <c r="C636">
        <v>-1.2290000000000001</v>
      </c>
      <c r="D636">
        <v>-2.2250000000000001</v>
      </c>
      <c r="E636">
        <v>-3.0110000000000001</v>
      </c>
      <c r="F636">
        <v>-3.18</v>
      </c>
      <c r="G636">
        <v>3.7</v>
      </c>
      <c r="H636">
        <v>0.01</v>
      </c>
      <c r="I636">
        <v>3.754</v>
      </c>
      <c r="J636">
        <v>-0.22900000000000001</v>
      </c>
      <c r="K636">
        <v>-1.232</v>
      </c>
      <c r="L636">
        <v>-2.2250000000000001</v>
      </c>
      <c r="M636">
        <v>-3.01</v>
      </c>
      <c r="N636">
        <v>-3.18</v>
      </c>
      <c r="O636">
        <v>1.177</v>
      </c>
      <c r="P636">
        <v>1.169</v>
      </c>
      <c r="Q636">
        <v>1.165</v>
      </c>
      <c r="R636">
        <v>0.88</v>
      </c>
      <c r="S636">
        <v>0.39400000000000002</v>
      </c>
    </row>
    <row r="638" spans="1:19" x14ac:dyDescent="0.3">
      <c r="A638" t="s">
        <v>0</v>
      </c>
      <c r="B638" t="s">
        <v>50</v>
      </c>
    </row>
    <row r="639" spans="1:19" x14ac:dyDescent="0.3">
      <c r="A639">
        <v>0</v>
      </c>
      <c r="B639">
        <v>-0.23</v>
      </c>
      <c r="C639">
        <v>-1.2290000000000001</v>
      </c>
      <c r="D639">
        <v>-2.2250000000000001</v>
      </c>
      <c r="E639">
        <v>-3.0110000000000001</v>
      </c>
      <c r="F639">
        <v>-3.18</v>
      </c>
      <c r="G639">
        <v>3.7</v>
      </c>
      <c r="H639">
        <v>0.01</v>
      </c>
      <c r="I639">
        <v>3.5379999999999998</v>
      </c>
      <c r="J639">
        <v>-0.23</v>
      </c>
      <c r="K639">
        <v>-1.2290000000000001</v>
      </c>
      <c r="L639">
        <v>-2.2250000000000001</v>
      </c>
      <c r="M639">
        <v>-3.0110000000000001</v>
      </c>
      <c r="N639">
        <v>-3.18</v>
      </c>
      <c r="O639">
        <v>1.147</v>
      </c>
      <c r="P639">
        <v>1.147</v>
      </c>
      <c r="Q639">
        <v>1.1399999999999999</v>
      </c>
      <c r="R639">
        <v>0.86399999999999999</v>
      </c>
      <c r="S639">
        <v>0.38500000000000001</v>
      </c>
    </row>
    <row r="640" spans="1:19" x14ac:dyDescent="0.3">
      <c r="A640">
        <v>60</v>
      </c>
      <c r="B640">
        <v>-0.23</v>
      </c>
      <c r="C640">
        <v>-1.2290000000000001</v>
      </c>
      <c r="D640">
        <v>-2.2250000000000001</v>
      </c>
      <c r="E640">
        <v>-3.0110000000000001</v>
      </c>
      <c r="F640">
        <v>-3.18</v>
      </c>
      <c r="G640">
        <v>3.7</v>
      </c>
      <c r="H640">
        <v>0.01</v>
      </c>
      <c r="I640">
        <v>3.5379999999999998</v>
      </c>
      <c r="J640">
        <v>-0.23300000000000001</v>
      </c>
      <c r="K640">
        <v>-1.2290000000000001</v>
      </c>
      <c r="L640">
        <v>-2.2250000000000001</v>
      </c>
      <c r="M640">
        <v>-3.0110000000000001</v>
      </c>
      <c r="N640">
        <v>-3.177</v>
      </c>
      <c r="O640">
        <v>1.155</v>
      </c>
      <c r="P640">
        <v>1.163</v>
      </c>
      <c r="Q640">
        <v>1.155</v>
      </c>
      <c r="R640">
        <v>0.871</v>
      </c>
      <c r="S640">
        <v>0.378</v>
      </c>
    </row>
    <row r="641" spans="1:19" x14ac:dyDescent="0.3">
      <c r="A641">
        <v>120</v>
      </c>
      <c r="B641">
        <v>-0.23</v>
      </c>
      <c r="C641">
        <v>-1.2290000000000001</v>
      </c>
      <c r="D641">
        <v>-2.2250000000000001</v>
      </c>
      <c r="E641">
        <v>-3.0110000000000001</v>
      </c>
      <c r="F641">
        <v>-3.18</v>
      </c>
      <c r="G641">
        <v>3.7</v>
      </c>
      <c r="H641">
        <v>0.01</v>
      </c>
      <c r="I641">
        <v>3.5379999999999998</v>
      </c>
      <c r="J641">
        <v>-0.23400000000000001</v>
      </c>
      <c r="K641">
        <v>-1.23</v>
      </c>
      <c r="L641">
        <v>-2.2250000000000001</v>
      </c>
      <c r="M641">
        <v>-3.0110000000000001</v>
      </c>
      <c r="N641">
        <v>-3.1739999999999999</v>
      </c>
      <c r="O641">
        <v>1.1599999999999999</v>
      </c>
      <c r="P641">
        <v>1.169</v>
      </c>
      <c r="Q641">
        <v>1.1619999999999999</v>
      </c>
      <c r="R641">
        <v>0.873</v>
      </c>
      <c r="S641">
        <v>0.372</v>
      </c>
    </row>
    <row r="642" spans="1:19" x14ac:dyDescent="0.3">
      <c r="A642">
        <v>180</v>
      </c>
      <c r="B642">
        <v>-0.23</v>
      </c>
      <c r="C642">
        <v>-1.2290000000000001</v>
      </c>
      <c r="D642">
        <v>-2.2250000000000001</v>
      </c>
      <c r="E642">
        <v>-3.0110000000000001</v>
      </c>
      <c r="F642">
        <v>-3.18</v>
      </c>
      <c r="G642">
        <v>3.7</v>
      </c>
      <c r="H642">
        <v>0.01</v>
      </c>
      <c r="I642">
        <v>3.5379999999999998</v>
      </c>
      <c r="J642">
        <v>-0.23400000000000001</v>
      </c>
      <c r="K642">
        <v>-1.2290000000000001</v>
      </c>
      <c r="L642">
        <v>-2.226</v>
      </c>
      <c r="M642">
        <v>-3.01</v>
      </c>
      <c r="N642">
        <v>-3.1709999999999998</v>
      </c>
      <c r="O642">
        <v>1.1639999999999999</v>
      </c>
      <c r="P642">
        <v>1.1719999999999999</v>
      </c>
      <c r="Q642">
        <v>1.1639999999999999</v>
      </c>
      <c r="R642">
        <v>0.876</v>
      </c>
      <c r="S642">
        <v>0.36899999999999999</v>
      </c>
    </row>
    <row r="643" spans="1:19" x14ac:dyDescent="0.3">
      <c r="A643">
        <v>240</v>
      </c>
      <c r="B643">
        <v>-0.23</v>
      </c>
      <c r="C643">
        <v>-1.2290000000000001</v>
      </c>
      <c r="D643">
        <v>-2.2250000000000001</v>
      </c>
      <c r="E643">
        <v>-3.0110000000000001</v>
      </c>
      <c r="F643">
        <v>-3.18</v>
      </c>
      <c r="G643">
        <v>3.7</v>
      </c>
      <c r="H643">
        <v>0.01</v>
      </c>
      <c r="I643">
        <v>3.5379999999999998</v>
      </c>
      <c r="J643">
        <v>-0.23400000000000001</v>
      </c>
      <c r="K643">
        <v>-1.2290000000000001</v>
      </c>
      <c r="L643">
        <v>-2.226</v>
      </c>
      <c r="M643">
        <v>-3.0110000000000001</v>
      </c>
      <c r="N643">
        <v>-3.1680000000000001</v>
      </c>
      <c r="O643">
        <v>1.167</v>
      </c>
      <c r="P643">
        <v>1.1719999999999999</v>
      </c>
      <c r="Q643">
        <v>1.1659999999999999</v>
      </c>
      <c r="R643">
        <v>0.88</v>
      </c>
      <c r="S643">
        <v>0.36499999999999999</v>
      </c>
    </row>
    <row r="644" spans="1:19" x14ac:dyDescent="0.3">
      <c r="A644">
        <v>300</v>
      </c>
      <c r="B644">
        <v>-0.23</v>
      </c>
      <c r="C644">
        <v>-1.2290000000000001</v>
      </c>
      <c r="D644">
        <v>-2.2250000000000001</v>
      </c>
      <c r="E644">
        <v>-3.0110000000000001</v>
      </c>
      <c r="F644">
        <v>-3.18</v>
      </c>
      <c r="G644">
        <v>3.7</v>
      </c>
      <c r="H644">
        <v>0.01</v>
      </c>
      <c r="I644">
        <v>3.5379999999999998</v>
      </c>
      <c r="J644">
        <v>-0.23300000000000001</v>
      </c>
      <c r="K644">
        <v>-1.23</v>
      </c>
      <c r="L644">
        <v>-2.2250000000000001</v>
      </c>
      <c r="M644">
        <v>-3.0110000000000001</v>
      </c>
      <c r="N644">
        <v>-3.165</v>
      </c>
      <c r="O644">
        <v>1.169</v>
      </c>
      <c r="P644">
        <v>1.171</v>
      </c>
      <c r="Q644">
        <v>1.1639999999999999</v>
      </c>
      <c r="R644">
        <v>0.88100000000000001</v>
      </c>
      <c r="S644">
        <v>0.36099999999999999</v>
      </c>
    </row>
    <row r="645" spans="1:19" x14ac:dyDescent="0.3">
      <c r="A645">
        <v>360</v>
      </c>
      <c r="B645">
        <v>-0.23</v>
      </c>
      <c r="C645">
        <v>-1.2290000000000001</v>
      </c>
      <c r="D645">
        <v>-2.2250000000000001</v>
      </c>
      <c r="E645">
        <v>-3.0110000000000001</v>
      </c>
      <c r="F645">
        <v>-3.18</v>
      </c>
      <c r="G645">
        <v>3.7</v>
      </c>
      <c r="H645">
        <v>0.01</v>
      </c>
      <c r="I645">
        <v>3.5379999999999998</v>
      </c>
      <c r="J645">
        <v>-0.23300000000000001</v>
      </c>
      <c r="K645">
        <v>-1.23</v>
      </c>
      <c r="L645">
        <v>-2.2250000000000001</v>
      </c>
      <c r="M645">
        <v>-3.01</v>
      </c>
      <c r="N645">
        <v>-3.1619999999999999</v>
      </c>
      <c r="O645">
        <v>1.171</v>
      </c>
      <c r="P645">
        <v>1.17</v>
      </c>
      <c r="Q645">
        <v>1.165</v>
      </c>
      <c r="R645">
        <v>0.879</v>
      </c>
      <c r="S645">
        <v>0.35799999999999998</v>
      </c>
    </row>
    <row r="646" spans="1:19" x14ac:dyDescent="0.3">
      <c r="A646">
        <v>420</v>
      </c>
      <c r="B646">
        <v>-0.23</v>
      </c>
      <c r="C646">
        <v>-1.2290000000000001</v>
      </c>
      <c r="D646">
        <v>-2.2250000000000001</v>
      </c>
      <c r="E646">
        <v>-3.0110000000000001</v>
      </c>
      <c r="F646">
        <v>-3.18</v>
      </c>
      <c r="G646">
        <v>3.7</v>
      </c>
      <c r="H646">
        <v>0.01</v>
      </c>
      <c r="I646">
        <v>3.5379999999999998</v>
      </c>
      <c r="J646">
        <v>-0.23200000000000001</v>
      </c>
      <c r="K646">
        <v>-1.2310000000000001</v>
      </c>
      <c r="L646">
        <v>-2.2250000000000001</v>
      </c>
      <c r="M646">
        <v>-3.0089999999999999</v>
      </c>
      <c r="N646">
        <v>-3.1589999999999998</v>
      </c>
      <c r="O646">
        <v>1.173</v>
      </c>
      <c r="P646">
        <v>1.169</v>
      </c>
      <c r="Q646">
        <v>1.1659999999999999</v>
      </c>
      <c r="R646">
        <v>0.876</v>
      </c>
      <c r="S646">
        <v>0.35599999999999998</v>
      </c>
    </row>
    <row r="647" spans="1:19" x14ac:dyDescent="0.3">
      <c r="A647">
        <v>480</v>
      </c>
      <c r="B647">
        <v>-0.23</v>
      </c>
      <c r="C647">
        <v>-1.2290000000000001</v>
      </c>
      <c r="D647">
        <v>-2.2250000000000001</v>
      </c>
      <c r="E647">
        <v>-3.0110000000000001</v>
      </c>
      <c r="F647">
        <v>-3.18</v>
      </c>
      <c r="G647">
        <v>3.7</v>
      </c>
      <c r="H647">
        <v>0.01</v>
      </c>
      <c r="I647">
        <v>3.5379999999999998</v>
      </c>
      <c r="J647">
        <v>-0.23100000000000001</v>
      </c>
      <c r="K647">
        <v>-1.2310000000000001</v>
      </c>
      <c r="L647">
        <v>-2.2250000000000001</v>
      </c>
      <c r="M647">
        <v>-3.0070000000000001</v>
      </c>
      <c r="N647">
        <v>-3.1560000000000001</v>
      </c>
      <c r="O647">
        <v>1.175</v>
      </c>
      <c r="P647">
        <v>1.169</v>
      </c>
      <c r="Q647">
        <v>1.1659999999999999</v>
      </c>
      <c r="R647">
        <v>0.872</v>
      </c>
      <c r="S647">
        <v>0.35399999999999998</v>
      </c>
    </row>
    <row r="648" spans="1:19" x14ac:dyDescent="0.3">
      <c r="A648">
        <v>540</v>
      </c>
      <c r="B648">
        <v>-0.23</v>
      </c>
      <c r="C648">
        <v>-1.2290000000000001</v>
      </c>
      <c r="D648">
        <v>-2.2250000000000001</v>
      </c>
      <c r="E648">
        <v>-3.0110000000000001</v>
      </c>
      <c r="F648">
        <v>-3.18</v>
      </c>
      <c r="G648">
        <v>3.7</v>
      </c>
      <c r="H648">
        <v>0.01</v>
      </c>
      <c r="I648">
        <v>3.5379999999999998</v>
      </c>
      <c r="J648">
        <v>-0.23</v>
      </c>
      <c r="K648">
        <v>-1.232</v>
      </c>
      <c r="L648">
        <v>-2.2250000000000001</v>
      </c>
      <c r="M648">
        <v>-3.0049999999999999</v>
      </c>
      <c r="N648">
        <v>-3.153</v>
      </c>
      <c r="O648">
        <v>1.1759999999999999</v>
      </c>
      <c r="P648">
        <v>1.169</v>
      </c>
      <c r="Q648">
        <v>1.165</v>
      </c>
      <c r="R648">
        <v>0.86899999999999999</v>
      </c>
      <c r="S648">
        <v>0.35199999999999998</v>
      </c>
    </row>
    <row r="649" spans="1:19" x14ac:dyDescent="0.3">
      <c r="A649">
        <v>600</v>
      </c>
      <c r="B649">
        <v>-0.23</v>
      </c>
      <c r="C649">
        <v>-1.2290000000000001</v>
      </c>
      <c r="D649">
        <v>-2.2250000000000001</v>
      </c>
      <c r="E649">
        <v>-3.0110000000000001</v>
      </c>
      <c r="F649">
        <v>-3.18</v>
      </c>
      <c r="G649">
        <v>3.7</v>
      </c>
      <c r="H649">
        <v>0.01</v>
      </c>
      <c r="I649">
        <v>3.5379999999999998</v>
      </c>
      <c r="J649">
        <v>-0.22900000000000001</v>
      </c>
      <c r="K649">
        <v>-1.232</v>
      </c>
      <c r="L649">
        <v>-2.2250000000000001</v>
      </c>
      <c r="M649">
        <v>-3.0030000000000001</v>
      </c>
      <c r="N649">
        <v>-3.15</v>
      </c>
      <c r="O649">
        <v>1.177</v>
      </c>
      <c r="P649">
        <v>1.169</v>
      </c>
      <c r="Q649">
        <v>1.1639999999999999</v>
      </c>
      <c r="R649">
        <v>0.86499999999999999</v>
      </c>
      <c r="S649">
        <v>0.35099999999999998</v>
      </c>
    </row>
    <row r="651" spans="1:19" x14ac:dyDescent="0.3">
      <c r="A651" t="s">
        <v>0</v>
      </c>
      <c r="B651" t="s">
        <v>51</v>
      </c>
    </row>
    <row r="652" spans="1:19" x14ac:dyDescent="0.3">
      <c r="A652">
        <v>0</v>
      </c>
      <c r="B652">
        <v>-0.23</v>
      </c>
      <c r="C652">
        <v>-1.2290000000000001</v>
      </c>
      <c r="D652">
        <v>-2.2250000000000001</v>
      </c>
      <c r="E652">
        <v>-3.0049999999999999</v>
      </c>
      <c r="F652">
        <v>-3.17</v>
      </c>
      <c r="G652">
        <v>3.7</v>
      </c>
      <c r="H652">
        <v>0.01</v>
      </c>
      <c r="I652">
        <v>3.7530000000000001</v>
      </c>
      <c r="J652">
        <v>-0.23</v>
      </c>
      <c r="K652">
        <v>-1.2290000000000001</v>
      </c>
      <c r="L652">
        <v>-2.2250000000000001</v>
      </c>
      <c r="M652">
        <v>-3.0049999999999999</v>
      </c>
      <c r="N652">
        <v>-3.17</v>
      </c>
      <c r="O652">
        <v>1.147</v>
      </c>
      <c r="P652">
        <v>1.147</v>
      </c>
      <c r="Q652">
        <v>1.1399999999999999</v>
      </c>
      <c r="R652">
        <v>0.85799999999999998</v>
      </c>
      <c r="S652">
        <v>0.38200000000000001</v>
      </c>
    </row>
    <row r="653" spans="1:19" x14ac:dyDescent="0.3">
      <c r="A653">
        <v>60</v>
      </c>
      <c r="B653">
        <v>-0.23</v>
      </c>
      <c r="C653">
        <v>-1.2290000000000001</v>
      </c>
      <c r="D653">
        <v>-2.2250000000000001</v>
      </c>
      <c r="E653">
        <v>-3.0049999999999999</v>
      </c>
      <c r="F653">
        <v>-3.17</v>
      </c>
      <c r="G653">
        <v>3.7</v>
      </c>
      <c r="H653">
        <v>0.01</v>
      </c>
      <c r="I653">
        <v>3.7530000000000001</v>
      </c>
      <c r="J653">
        <v>-0.23300000000000001</v>
      </c>
      <c r="K653">
        <v>-1.2290000000000001</v>
      </c>
      <c r="L653">
        <v>-2.2250000000000001</v>
      </c>
      <c r="M653">
        <v>-3.0049999999999999</v>
      </c>
      <c r="N653">
        <v>-3.17</v>
      </c>
      <c r="O653">
        <v>1.155</v>
      </c>
      <c r="P653">
        <v>1.163</v>
      </c>
      <c r="Q653">
        <v>1.1559999999999999</v>
      </c>
      <c r="R653">
        <v>0.86299999999999999</v>
      </c>
      <c r="S653">
        <v>0.38300000000000001</v>
      </c>
    </row>
    <row r="654" spans="1:19" x14ac:dyDescent="0.3">
      <c r="A654">
        <v>120</v>
      </c>
      <c r="B654">
        <v>-0.23</v>
      </c>
      <c r="C654">
        <v>-1.2290000000000001</v>
      </c>
      <c r="D654">
        <v>-2.2250000000000001</v>
      </c>
      <c r="E654">
        <v>-3.0049999999999999</v>
      </c>
      <c r="F654">
        <v>-3.17</v>
      </c>
      <c r="G654">
        <v>3.7</v>
      </c>
      <c r="H654">
        <v>0.01</v>
      </c>
      <c r="I654">
        <v>3.7530000000000001</v>
      </c>
      <c r="J654">
        <v>-0.23400000000000001</v>
      </c>
      <c r="K654">
        <v>-1.2290000000000001</v>
      </c>
      <c r="L654">
        <v>-2.2250000000000001</v>
      </c>
      <c r="M654">
        <v>-3.0049999999999999</v>
      </c>
      <c r="N654">
        <v>-3.17</v>
      </c>
      <c r="O654">
        <v>1.1599999999999999</v>
      </c>
      <c r="P654">
        <v>1.1679999999999999</v>
      </c>
      <c r="Q654">
        <v>1.1619999999999999</v>
      </c>
      <c r="R654">
        <v>0.86699999999999999</v>
      </c>
      <c r="S654">
        <v>0.38400000000000001</v>
      </c>
    </row>
    <row r="655" spans="1:19" x14ac:dyDescent="0.3">
      <c r="A655">
        <v>180</v>
      </c>
      <c r="B655">
        <v>-0.23</v>
      </c>
      <c r="C655">
        <v>-1.2290000000000001</v>
      </c>
      <c r="D655">
        <v>-2.2250000000000001</v>
      </c>
      <c r="E655">
        <v>-3.0049999999999999</v>
      </c>
      <c r="F655">
        <v>-3.17</v>
      </c>
      <c r="G655">
        <v>3.7</v>
      </c>
      <c r="H655">
        <v>0.01</v>
      </c>
      <c r="I655">
        <v>3.7530000000000001</v>
      </c>
      <c r="J655">
        <v>-0.23400000000000001</v>
      </c>
      <c r="K655">
        <v>-1.2290000000000001</v>
      </c>
      <c r="L655">
        <v>-2.2250000000000001</v>
      </c>
      <c r="M655">
        <v>-3.004</v>
      </c>
      <c r="N655">
        <v>-3.17</v>
      </c>
      <c r="O655">
        <v>1.1639999999999999</v>
      </c>
      <c r="P655">
        <v>1.1719999999999999</v>
      </c>
      <c r="Q655">
        <v>1.1639999999999999</v>
      </c>
      <c r="R655">
        <v>0.87</v>
      </c>
      <c r="S655">
        <v>0.38600000000000001</v>
      </c>
    </row>
    <row r="656" spans="1:19" x14ac:dyDescent="0.3">
      <c r="A656">
        <v>240</v>
      </c>
      <c r="B656">
        <v>-0.23</v>
      </c>
      <c r="C656">
        <v>-1.2290000000000001</v>
      </c>
      <c r="D656">
        <v>-2.2250000000000001</v>
      </c>
      <c r="E656">
        <v>-3.0049999999999999</v>
      </c>
      <c r="F656">
        <v>-3.17</v>
      </c>
      <c r="G656">
        <v>3.7</v>
      </c>
      <c r="H656">
        <v>0.01</v>
      </c>
      <c r="I656">
        <v>3.7530000000000001</v>
      </c>
      <c r="J656">
        <v>-0.23400000000000001</v>
      </c>
      <c r="K656">
        <v>-1.2290000000000001</v>
      </c>
      <c r="L656">
        <v>-2.2250000000000001</v>
      </c>
      <c r="M656">
        <v>-3.004</v>
      </c>
      <c r="N656">
        <v>-3.17</v>
      </c>
      <c r="O656">
        <v>1.167</v>
      </c>
      <c r="P656">
        <v>1.1719999999999999</v>
      </c>
      <c r="Q656">
        <v>1.165</v>
      </c>
      <c r="R656">
        <v>0.871</v>
      </c>
      <c r="S656">
        <v>0.38700000000000001</v>
      </c>
    </row>
    <row r="657" spans="1:19" x14ac:dyDescent="0.3">
      <c r="A657">
        <v>300</v>
      </c>
      <c r="B657">
        <v>-0.23</v>
      </c>
      <c r="C657">
        <v>-1.2290000000000001</v>
      </c>
      <c r="D657">
        <v>-2.2250000000000001</v>
      </c>
      <c r="E657">
        <v>-3.0049999999999999</v>
      </c>
      <c r="F657">
        <v>-3.17</v>
      </c>
      <c r="G657">
        <v>3.7</v>
      </c>
      <c r="H657">
        <v>0.01</v>
      </c>
      <c r="I657">
        <v>3.7530000000000001</v>
      </c>
      <c r="J657">
        <v>-0.23300000000000001</v>
      </c>
      <c r="K657">
        <v>-1.23</v>
      </c>
      <c r="L657">
        <v>-2.2250000000000001</v>
      </c>
      <c r="M657">
        <v>-3.004</v>
      </c>
      <c r="N657">
        <v>-3.17</v>
      </c>
      <c r="O657">
        <v>1.169</v>
      </c>
      <c r="P657">
        <v>1.171</v>
      </c>
      <c r="Q657">
        <v>1.165</v>
      </c>
      <c r="R657">
        <v>0.872</v>
      </c>
      <c r="S657">
        <v>0.38800000000000001</v>
      </c>
    </row>
    <row r="658" spans="1:19" x14ac:dyDescent="0.3">
      <c r="A658">
        <v>360</v>
      </c>
      <c r="B658">
        <v>-0.23</v>
      </c>
      <c r="C658">
        <v>-1.2290000000000001</v>
      </c>
      <c r="D658">
        <v>-2.2250000000000001</v>
      </c>
      <c r="E658">
        <v>-3.0049999999999999</v>
      </c>
      <c r="F658">
        <v>-3.17</v>
      </c>
      <c r="G658">
        <v>3.7</v>
      </c>
      <c r="H658">
        <v>0.01</v>
      </c>
      <c r="I658">
        <v>3.7530000000000001</v>
      </c>
      <c r="J658">
        <v>-0.23300000000000001</v>
      </c>
      <c r="K658">
        <v>-1.23</v>
      </c>
      <c r="L658">
        <v>-2.2250000000000001</v>
      </c>
      <c r="M658">
        <v>-3.0030000000000001</v>
      </c>
      <c r="N658">
        <v>-3.17</v>
      </c>
      <c r="O658">
        <v>1.171</v>
      </c>
      <c r="P658">
        <v>1.17</v>
      </c>
      <c r="Q658">
        <v>1.165</v>
      </c>
      <c r="R658">
        <v>0.872</v>
      </c>
      <c r="S658">
        <v>0.38900000000000001</v>
      </c>
    </row>
    <row r="659" spans="1:19" x14ac:dyDescent="0.3">
      <c r="A659">
        <v>420</v>
      </c>
      <c r="B659">
        <v>-0.23</v>
      </c>
      <c r="C659">
        <v>-1.2290000000000001</v>
      </c>
      <c r="D659">
        <v>-2.2250000000000001</v>
      </c>
      <c r="E659">
        <v>-3.0049999999999999</v>
      </c>
      <c r="F659">
        <v>-3.17</v>
      </c>
      <c r="G659">
        <v>3.7</v>
      </c>
      <c r="H659">
        <v>0.01</v>
      </c>
      <c r="I659">
        <v>3.7530000000000001</v>
      </c>
      <c r="J659">
        <v>-0.23200000000000001</v>
      </c>
      <c r="K659">
        <v>-1.2310000000000001</v>
      </c>
      <c r="L659">
        <v>-2.2250000000000001</v>
      </c>
      <c r="M659">
        <v>-3.0030000000000001</v>
      </c>
      <c r="N659">
        <v>-3.17</v>
      </c>
      <c r="O659">
        <v>1.173</v>
      </c>
      <c r="P659">
        <v>1.169</v>
      </c>
      <c r="Q659">
        <v>1.165</v>
      </c>
      <c r="R659">
        <v>0.873</v>
      </c>
      <c r="S659">
        <v>0.39</v>
      </c>
    </row>
    <row r="660" spans="1:19" x14ac:dyDescent="0.3">
      <c r="A660">
        <v>480</v>
      </c>
      <c r="B660">
        <v>-0.23</v>
      </c>
      <c r="C660">
        <v>-1.2290000000000001</v>
      </c>
      <c r="D660">
        <v>-2.2250000000000001</v>
      </c>
      <c r="E660">
        <v>-3.0049999999999999</v>
      </c>
      <c r="F660">
        <v>-3.17</v>
      </c>
      <c r="G660">
        <v>3.7</v>
      </c>
      <c r="H660">
        <v>0.01</v>
      </c>
      <c r="I660">
        <v>3.7530000000000001</v>
      </c>
      <c r="J660">
        <v>-0.23100000000000001</v>
      </c>
      <c r="K660">
        <v>-1.2310000000000001</v>
      </c>
      <c r="L660">
        <v>-2.2250000000000001</v>
      </c>
      <c r="M660">
        <v>-3.0030000000000001</v>
      </c>
      <c r="N660">
        <v>-3.17</v>
      </c>
      <c r="O660">
        <v>1.175</v>
      </c>
      <c r="P660">
        <v>1.169</v>
      </c>
      <c r="Q660">
        <v>1.165</v>
      </c>
      <c r="R660">
        <v>0.873</v>
      </c>
      <c r="S660">
        <v>0.39</v>
      </c>
    </row>
    <row r="661" spans="1:19" x14ac:dyDescent="0.3">
      <c r="A661">
        <v>540</v>
      </c>
      <c r="B661">
        <v>-0.23</v>
      </c>
      <c r="C661">
        <v>-1.2290000000000001</v>
      </c>
      <c r="D661">
        <v>-2.2250000000000001</v>
      </c>
      <c r="E661">
        <v>-3.0049999999999999</v>
      </c>
      <c r="F661">
        <v>-3.17</v>
      </c>
      <c r="G661">
        <v>3.7</v>
      </c>
      <c r="H661">
        <v>0.01</v>
      </c>
      <c r="I661">
        <v>3.7530000000000001</v>
      </c>
      <c r="J661">
        <v>-0.23</v>
      </c>
      <c r="K661">
        <v>-1.232</v>
      </c>
      <c r="L661">
        <v>-2.2250000000000001</v>
      </c>
      <c r="M661">
        <v>-3.0030000000000001</v>
      </c>
      <c r="N661">
        <v>-3.17</v>
      </c>
      <c r="O661">
        <v>1.1759999999999999</v>
      </c>
      <c r="P661">
        <v>1.169</v>
      </c>
      <c r="Q661">
        <v>1.1639999999999999</v>
      </c>
      <c r="R661">
        <v>0.874</v>
      </c>
      <c r="S661">
        <v>0.39100000000000001</v>
      </c>
    </row>
    <row r="662" spans="1:19" x14ac:dyDescent="0.3">
      <c r="A662">
        <v>600</v>
      </c>
      <c r="B662">
        <v>-0.23</v>
      </c>
      <c r="C662">
        <v>-1.2290000000000001</v>
      </c>
      <c r="D662">
        <v>-2.2250000000000001</v>
      </c>
      <c r="E662">
        <v>-3.0049999999999999</v>
      </c>
      <c r="F662">
        <v>-3.17</v>
      </c>
      <c r="G662">
        <v>3.7</v>
      </c>
      <c r="H662">
        <v>0.01</v>
      </c>
      <c r="I662">
        <v>3.7530000000000001</v>
      </c>
      <c r="J662">
        <v>-0.22900000000000001</v>
      </c>
      <c r="K662">
        <v>-1.232</v>
      </c>
      <c r="L662">
        <v>-2.2250000000000001</v>
      </c>
      <c r="M662">
        <v>-3.0030000000000001</v>
      </c>
      <c r="N662">
        <v>-3.17</v>
      </c>
      <c r="O662">
        <v>1.177</v>
      </c>
      <c r="P662">
        <v>1.169</v>
      </c>
      <c r="Q662">
        <v>1.1639999999999999</v>
      </c>
      <c r="R662">
        <v>0.874</v>
      </c>
      <c r="S662">
        <v>0.39100000000000001</v>
      </c>
    </row>
    <row r="664" spans="1:19" x14ac:dyDescent="0.3">
      <c r="A664" t="s">
        <v>0</v>
      </c>
      <c r="B664" t="s">
        <v>52</v>
      </c>
    </row>
    <row r="665" spans="1:19" x14ac:dyDescent="0.3">
      <c r="A665">
        <v>0</v>
      </c>
      <c r="B665">
        <v>-0.23</v>
      </c>
      <c r="C665">
        <v>-1.2290000000000001</v>
      </c>
      <c r="D665">
        <v>-2.2250000000000001</v>
      </c>
      <c r="E665">
        <v>-3.0049999999999999</v>
      </c>
      <c r="F665">
        <v>-3.17</v>
      </c>
      <c r="G665">
        <v>3.7</v>
      </c>
      <c r="H665">
        <v>0.01</v>
      </c>
      <c r="I665">
        <v>3.536</v>
      </c>
      <c r="J665">
        <v>-0.23</v>
      </c>
      <c r="K665">
        <v>-1.2290000000000001</v>
      </c>
      <c r="L665">
        <v>-2.2250000000000001</v>
      </c>
      <c r="M665">
        <v>-3.0049999999999999</v>
      </c>
      <c r="N665">
        <v>-3.17</v>
      </c>
      <c r="O665">
        <v>1.147</v>
      </c>
      <c r="P665">
        <v>1.147</v>
      </c>
      <c r="Q665">
        <v>1.1399999999999999</v>
      </c>
      <c r="R665">
        <v>0.85799999999999998</v>
      </c>
      <c r="S665">
        <v>0.38200000000000001</v>
      </c>
    </row>
    <row r="666" spans="1:19" x14ac:dyDescent="0.3">
      <c r="A666">
        <v>60</v>
      </c>
      <c r="B666">
        <v>-0.23</v>
      </c>
      <c r="C666">
        <v>-1.2290000000000001</v>
      </c>
      <c r="D666">
        <v>-2.2250000000000001</v>
      </c>
      <c r="E666">
        <v>-3.0049999999999999</v>
      </c>
      <c r="F666">
        <v>-3.17</v>
      </c>
      <c r="G666">
        <v>3.7</v>
      </c>
      <c r="H666">
        <v>0.01</v>
      </c>
      <c r="I666">
        <v>3.536</v>
      </c>
      <c r="J666">
        <v>-0.23300000000000001</v>
      </c>
      <c r="K666">
        <v>-1.2290000000000001</v>
      </c>
      <c r="L666">
        <v>-2.2250000000000001</v>
      </c>
      <c r="M666">
        <v>-3.0049999999999999</v>
      </c>
      <c r="N666">
        <v>-3.1669999999999998</v>
      </c>
      <c r="O666">
        <v>1.155</v>
      </c>
      <c r="P666">
        <v>1.163</v>
      </c>
      <c r="Q666">
        <v>1.155</v>
      </c>
      <c r="R666">
        <v>0.86399999999999999</v>
      </c>
      <c r="S666">
        <v>0.375</v>
      </c>
    </row>
    <row r="667" spans="1:19" x14ac:dyDescent="0.3">
      <c r="A667">
        <v>120</v>
      </c>
      <c r="B667">
        <v>-0.23</v>
      </c>
      <c r="C667">
        <v>-1.2290000000000001</v>
      </c>
      <c r="D667">
        <v>-2.2250000000000001</v>
      </c>
      <c r="E667">
        <v>-3.0049999999999999</v>
      </c>
      <c r="F667">
        <v>-3.17</v>
      </c>
      <c r="G667">
        <v>3.7</v>
      </c>
      <c r="H667">
        <v>0.01</v>
      </c>
      <c r="I667">
        <v>3.536</v>
      </c>
      <c r="J667">
        <v>-0.23400000000000001</v>
      </c>
      <c r="K667">
        <v>-1.2290000000000001</v>
      </c>
      <c r="L667">
        <v>-2.2250000000000001</v>
      </c>
      <c r="M667">
        <v>-3.004</v>
      </c>
      <c r="N667">
        <v>-3.1640000000000001</v>
      </c>
      <c r="O667">
        <v>1.1599999999999999</v>
      </c>
      <c r="P667">
        <v>1.1679999999999999</v>
      </c>
      <c r="Q667">
        <v>1.161</v>
      </c>
      <c r="R667">
        <v>0.86599999999999999</v>
      </c>
      <c r="S667">
        <v>0.37</v>
      </c>
    </row>
    <row r="668" spans="1:19" x14ac:dyDescent="0.3">
      <c r="A668">
        <v>180</v>
      </c>
      <c r="B668">
        <v>-0.23</v>
      </c>
      <c r="C668">
        <v>-1.2290000000000001</v>
      </c>
      <c r="D668">
        <v>-2.2250000000000001</v>
      </c>
      <c r="E668">
        <v>-3.0049999999999999</v>
      </c>
      <c r="F668">
        <v>-3.17</v>
      </c>
      <c r="G668">
        <v>3.7</v>
      </c>
      <c r="H668">
        <v>0.01</v>
      </c>
      <c r="I668">
        <v>3.536</v>
      </c>
      <c r="J668">
        <v>-0.23400000000000001</v>
      </c>
      <c r="K668">
        <v>-1.2290000000000001</v>
      </c>
      <c r="L668">
        <v>-2.2250000000000001</v>
      </c>
      <c r="M668">
        <v>-3.004</v>
      </c>
      <c r="N668">
        <v>-3.161</v>
      </c>
      <c r="O668">
        <v>1.1639999999999999</v>
      </c>
      <c r="P668">
        <v>1.1719999999999999</v>
      </c>
      <c r="Q668">
        <v>1.1639999999999999</v>
      </c>
      <c r="R668">
        <v>0.86899999999999999</v>
      </c>
      <c r="S668">
        <v>0.36499999999999999</v>
      </c>
    </row>
    <row r="669" spans="1:19" x14ac:dyDescent="0.3">
      <c r="A669">
        <v>240</v>
      </c>
      <c r="B669">
        <v>-0.23</v>
      </c>
      <c r="C669">
        <v>-1.2290000000000001</v>
      </c>
      <c r="D669">
        <v>-2.2250000000000001</v>
      </c>
      <c r="E669">
        <v>-3.0049999999999999</v>
      </c>
      <c r="F669">
        <v>-3.17</v>
      </c>
      <c r="G669">
        <v>3.7</v>
      </c>
      <c r="H669">
        <v>0.01</v>
      </c>
      <c r="I669">
        <v>3.536</v>
      </c>
      <c r="J669">
        <v>-0.23400000000000001</v>
      </c>
      <c r="K669">
        <v>-1.2290000000000001</v>
      </c>
      <c r="L669">
        <v>-2.2250000000000001</v>
      </c>
      <c r="M669">
        <v>-3.004</v>
      </c>
      <c r="N669">
        <v>-3.1579999999999999</v>
      </c>
      <c r="O669">
        <v>1.167</v>
      </c>
      <c r="P669">
        <v>1.1719999999999999</v>
      </c>
      <c r="Q669">
        <v>1.165</v>
      </c>
      <c r="R669">
        <v>0.873</v>
      </c>
      <c r="S669">
        <v>0.36099999999999999</v>
      </c>
    </row>
    <row r="670" spans="1:19" x14ac:dyDescent="0.3">
      <c r="A670">
        <v>300</v>
      </c>
      <c r="B670">
        <v>-0.23</v>
      </c>
      <c r="C670">
        <v>-1.2290000000000001</v>
      </c>
      <c r="D670">
        <v>-2.2250000000000001</v>
      </c>
      <c r="E670">
        <v>-3.0049999999999999</v>
      </c>
      <c r="F670">
        <v>-3.17</v>
      </c>
      <c r="G670">
        <v>3.7</v>
      </c>
      <c r="H670">
        <v>0.01</v>
      </c>
      <c r="I670">
        <v>3.536</v>
      </c>
      <c r="J670">
        <v>-0.23300000000000001</v>
      </c>
      <c r="K670">
        <v>-1.23</v>
      </c>
      <c r="L670">
        <v>-2.2250000000000001</v>
      </c>
      <c r="M670">
        <v>-3.004</v>
      </c>
      <c r="N670">
        <v>-3.1549999999999998</v>
      </c>
      <c r="O670">
        <v>1.169</v>
      </c>
      <c r="P670">
        <v>1.171</v>
      </c>
      <c r="Q670">
        <v>1.1639999999999999</v>
      </c>
      <c r="R670">
        <v>0.874</v>
      </c>
      <c r="S670">
        <v>0.35699999999999998</v>
      </c>
    </row>
    <row r="671" spans="1:19" x14ac:dyDescent="0.3">
      <c r="A671">
        <v>360</v>
      </c>
      <c r="B671">
        <v>-0.23</v>
      </c>
      <c r="C671">
        <v>-1.2290000000000001</v>
      </c>
      <c r="D671">
        <v>-2.2250000000000001</v>
      </c>
      <c r="E671">
        <v>-3.0049999999999999</v>
      </c>
      <c r="F671">
        <v>-3.17</v>
      </c>
      <c r="G671">
        <v>3.7</v>
      </c>
      <c r="H671">
        <v>0.01</v>
      </c>
      <c r="I671">
        <v>3.536</v>
      </c>
      <c r="J671">
        <v>-0.23300000000000001</v>
      </c>
      <c r="K671">
        <v>-1.23</v>
      </c>
      <c r="L671">
        <v>-2.2250000000000001</v>
      </c>
      <c r="M671">
        <v>-3.004</v>
      </c>
      <c r="N671">
        <v>-3.1520000000000001</v>
      </c>
      <c r="O671">
        <v>1.171</v>
      </c>
      <c r="P671">
        <v>1.17</v>
      </c>
      <c r="Q671">
        <v>1.165</v>
      </c>
      <c r="R671">
        <v>0.872</v>
      </c>
      <c r="S671">
        <v>0.35499999999999998</v>
      </c>
    </row>
    <row r="672" spans="1:19" x14ac:dyDescent="0.3">
      <c r="A672">
        <v>420</v>
      </c>
      <c r="B672">
        <v>-0.23</v>
      </c>
      <c r="C672">
        <v>-1.2290000000000001</v>
      </c>
      <c r="D672">
        <v>-2.2250000000000001</v>
      </c>
      <c r="E672">
        <v>-3.0049999999999999</v>
      </c>
      <c r="F672">
        <v>-3.17</v>
      </c>
      <c r="G672">
        <v>3.7</v>
      </c>
      <c r="H672">
        <v>0.01</v>
      </c>
      <c r="I672">
        <v>3.536</v>
      </c>
      <c r="J672">
        <v>-0.23200000000000001</v>
      </c>
      <c r="K672">
        <v>-1.2310000000000001</v>
      </c>
      <c r="L672">
        <v>-2.2250000000000001</v>
      </c>
      <c r="M672">
        <v>-3.0030000000000001</v>
      </c>
      <c r="N672">
        <v>-3.149</v>
      </c>
      <c r="O672">
        <v>1.173</v>
      </c>
      <c r="P672">
        <v>1.169</v>
      </c>
      <c r="Q672">
        <v>1.1659999999999999</v>
      </c>
      <c r="R672">
        <v>0.86899999999999999</v>
      </c>
      <c r="S672">
        <v>0.35299999999999998</v>
      </c>
    </row>
    <row r="673" spans="1:19" x14ac:dyDescent="0.3">
      <c r="A673">
        <v>480</v>
      </c>
      <c r="B673">
        <v>-0.23</v>
      </c>
      <c r="C673">
        <v>-1.2290000000000001</v>
      </c>
      <c r="D673">
        <v>-2.2250000000000001</v>
      </c>
      <c r="E673">
        <v>-3.0049999999999999</v>
      </c>
      <c r="F673">
        <v>-3.17</v>
      </c>
      <c r="G673">
        <v>3.7</v>
      </c>
      <c r="H673">
        <v>0.01</v>
      </c>
      <c r="I673">
        <v>3.536</v>
      </c>
      <c r="J673">
        <v>-0.23100000000000001</v>
      </c>
      <c r="K673">
        <v>-1.2310000000000001</v>
      </c>
      <c r="L673">
        <v>-2.2250000000000001</v>
      </c>
      <c r="M673">
        <v>-3.0009999999999999</v>
      </c>
      <c r="N673">
        <v>-3.1459999999999999</v>
      </c>
      <c r="O673">
        <v>1.175</v>
      </c>
      <c r="P673">
        <v>1.169</v>
      </c>
      <c r="Q673">
        <v>1.165</v>
      </c>
      <c r="R673">
        <v>0.86499999999999999</v>
      </c>
      <c r="S673">
        <v>0.35199999999999998</v>
      </c>
    </row>
    <row r="674" spans="1:19" x14ac:dyDescent="0.3">
      <c r="A674">
        <v>540</v>
      </c>
      <c r="B674">
        <v>-0.23</v>
      </c>
      <c r="C674">
        <v>-1.2290000000000001</v>
      </c>
      <c r="D674">
        <v>-2.2250000000000001</v>
      </c>
      <c r="E674">
        <v>-3.0049999999999999</v>
      </c>
      <c r="F674">
        <v>-3.17</v>
      </c>
      <c r="G674">
        <v>3.7</v>
      </c>
      <c r="H674">
        <v>0.01</v>
      </c>
      <c r="I674">
        <v>3.536</v>
      </c>
      <c r="J674">
        <v>-0.23</v>
      </c>
      <c r="K674">
        <v>-1.232</v>
      </c>
      <c r="L674">
        <v>-2.2250000000000001</v>
      </c>
      <c r="M674">
        <v>-2.9990000000000001</v>
      </c>
      <c r="N674">
        <v>-3.1429999999999998</v>
      </c>
      <c r="O674">
        <v>1.1759999999999999</v>
      </c>
      <c r="P674">
        <v>1.169</v>
      </c>
      <c r="Q674">
        <v>1.1639999999999999</v>
      </c>
      <c r="R674">
        <v>0.86199999999999999</v>
      </c>
      <c r="S674">
        <v>0.35</v>
      </c>
    </row>
    <row r="675" spans="1:19" x14ac:dyDescent="0.3">
      <c r="A675">
        <v>600</v>
      </c>
      <c r="B675">
        <v>-0.23</v>
      </c>
      <c r="C675">
        <v>-1.2290000000000001</v>
      </c>
      <c r="D675">
        <v>-2.2250000000000001</v>
      </c>
      <c r="E675">
        <v>-3.0049999999999999</v>
      </c>
      <c r="F675">
        <v>-3.17</v>
      </c>
      <c r="G675">
        <v>3.7</v>
      </c>
      <c r="H675">
        <v>0.01</v>
      </c>
      <c r="I675">
        <v>3.536</v>
      </c>
      <c r="J675">
        <v>-0.22900000000000001</v>
      </c>
      <c r="K675">
        <v>-1.232</v>
      </c>
      <c r="L675">
        <v>-2.2250000000000001</v>
      </c>
      <c r="M675">
        <v>-2.9969999999999999</v>
      </c>
      <c r="N675">
        <v>-3.14</v>
      </c>
      <c r="O675">
        <v>1.177</v>
      </c>
      <c r="P675">
        <v>1.169</v>
      </c>
      <c r="Q675">
        <v>1.1639999999999999</v>
      </c>
      <c r="R675">
        <v>0.85799999999999998</v>
      </c>
      <c r="S675">
        <v>0.34799999999999998</v>
      </c>
    </row>
    <row r="677" spans="1:19" x14ac:dyDescent="0.3">
      <c r="A677" t="s">
        <v>0</v>
      </c>
      <c r="B677" t="s">
        <v>53</v>
      </c>
    </row>
    <row r="678" spans="1:19" x14ac:dyDescent="0.3">
      <c r="A678">
        <v>0</v>
      </c>
      <c r="B678">
        <v>-0.23</v>
      </c>
      <c r="C678">
        <v>-1.2290000000000001</v>
      </c>
      <c r="D678">
        <v>-2.2250000000000001</v>
      </c>
      <c r="E678">
        <v>-2.9990000000000001</v>
      </c>
      <c r="F678">
        <v>-3.16</v>
      </c>
      <c r="G678">
        <v>3.7</v>
      </c>
      <c r="H678">
        <v>0.01</v>
      </c>
      <c r="I678">
        <v>3.7530000000000001</v>
      </c>
      <c r="J678">
        <v>-0.23</v>
      </c>
      <c r="K678">
        <v>-1.2290000000000001</v>
      </c>
      <c r="L678">
        <v>-2.2250000000000001</v>
      </c>
      <c r="M678">
        <v>-2.9990000000000001</v>
      </c>
      <c r="N678">
        <v>-3.16</v>
      </c>
      <c r="O678">
        <v>1.147</v>
      </c>
      <c r="P678">
        <v>1.147</v>
      </c>
      <c r="Q678">
        <v>1.139</v>
      </c>
      <c r="R678">
        <v>0.85099999999999998</v>
      </c>
      <c r="S678">
        <v>0.379</v>
      </c>
    </row>
    <row r="679" spans="1:19" x14ac:dyDescent="0.3">
      <c r="A679">
        <v>60</v>
      </c>
      <c r="B679">
        <v>-0.23</v>
      </c>
      <c r="C679">
        <v>-1.2290000000000001</v>
      </c>
      <c r="D679">
        <v>-2.2250000000000001</v>
      </c>
      <c r="E679">
        <v>-2.9990000000000001</v>
      </c>
      <c r="F679">
        <v>-3.16</v>
      </c>
      <c r="G679">
        <v>3.7</v>
      </c>
      <c r="H679">
        <v>0.01</v>
      </c>
      <c r="I679">
        <v>3.7530000000000001</v>
      </c>
      <c r="J679">
        <v>-0.23200000000000001</v>
      </c>
      <c r="K679">
        <v>-1.2290000000000001</v>
      </c>
      <c r="L679">
        <v>-2.2240000000000002</v>
      </c>
      <c r="M679">
        <v>-2.9990000000000001</v>
      </c>
      <c r="N679">
        <v>-3.16</v>
      </c>
      <c r="O679">
        <v>1.155</v>
      </c>
      <c r="P679">
        <v>1.163</v>
      </c>
      <c r="Q679">
        <v>1.1539999999999999</v>
      </c>
      <c r="R679">
        <v>0.85699999999999998</v>
      </c>
      <c r="S679">
        <v>0.38</v>
      </c>
    </row>
    <row r="680" spans="1:19" x14ac:dyDescent="0.3">
      <c r="A680">
        <v>120</v>
      </c>
      <c r="B680">
        <v>-0.23</v>
      </c>
      <c r="C680">
        <v>-1.2290000000000001</v>
      </c>
      <c r="D680">
        <v>-2.2250000000000001</v>
      </c>
      <c r="E680">
        <v>-2.9990000000000001</v>
      </c>
      <c r="F680">
        <v>-3.16</v>
      </c>
      <c r="G680">
        <v>3.7</v>
      </c>
      <c r="H680">
        <v>0.01</v>
      </c>
      <c r="I680">
        <v>3.7530000000000001</v>
      </c>
      <c r="J680">
        <v>-0.23400000000000001</v>
      </c>
      <c r="K680">
        <v>-1.2290000000000001</v>
      </c>
      <c r="L680">
        <v>-2.2240000000000002</v>
      </c>
      <c r="M680">
        <v>-2.9980000000000002</v>
      </c>
      <c r="N680">
        <v>-3.16</v>
      </c>
      <c r="O680">
        <v>1.1599999999999999</v>
      </c>
      <c r="P680">
        <v>1.1679999999999999</v>
      </c>
      <c r="Q680">
        <v>1.161</v>
      </c>
      <c r="R680">
        <v>0.86</v>
      </c>
      <c r="S680">
        <v>0.38100000000000001</v>
      </c>
    </row>
    <row r="681" spans="1:19" x14ac:dyDescent="0.3">
      <c r="A681">
        <v>180</v>
      </c>
      <c r="B681">
        <v>-0.23</v>
      </c>
      <c r="C681">
        <v>-1.2290000000000001</v>
      </c>
      <c r="D681">
        <v>-2.2250000000000001</v>
      </c>
      <c r="E681">
        <v>-2.9990000000000001</v>
      </c>
      <c r="F681">
        <v>-3.16</v>
      </c>
      <c r="G681">
        <v>3.7</v>
      </c>
      <c r="H681">
        <v>0.01</v>
      </c>
      <c r="I681">
        <v>3.7530000000000001</v>
      </c>
      <c r="J681">
        <v>-0.23400000000000001</v>
      </c>
      <c r="K681">
        <v>-1.2290000000000001</v>
      </c>
      <c r="L681">
        <v>-2.2250000000000001</v>
      </c>
      <c r="M681">
        <v>-2.9980000000000002</v>
      </c>
      <c r="N681">
        <v>-3.16</v>
      </c>
      <c r="O681">
        <v>1.1639999999999999</v>
      </c>
      <c r="P681">
        <v>1.1719999999999999</v>
      </c>
      <c r="Q681">
        <v>1.1639999999999999</v>
      </c>
      <c r="R681">
        <v>0.86299999999999999</v>
      </c>
      <c r="S681">
        <v>0.38300000000000001</v>
      </c>
    </row>
    <row r="682" spans="1:19" x14ac:dyDescent="0.3">
      <c r="A682">
        <v>240</v>
      </c>
      <c r="B682">
        <v>-0.23</v>
      </c>
      <c r="C682">
        <v>-1.2290000000000001</v>
      </c>
      <c r="D682">
        <v>-2.2250000000000001</v>
      </c>
      <c r="E682">
        <v>-2.9990000000000001</v>
      </c>
      <c r="F682">
        <v>-3.16</v>
      </c>
      <c r="G682">
        <v>3.7</v>
      </c>
      <c r="H682">
        <v>0.01</v>
      </c>
      <c r="I682">
        <v>3.7530000000000001</v>
      </c>
      <c r="J682">
        <v>-0.23400000000000001</v>
      </c>
      <c r="K682">
        <v>-1.2290000000000001</v>
      </c>
      <c r="L682">
        <v>-2.2250000000000001</v>
      </c>
      <c r="M682">
        <v>-2.9980000000000002</v>
      </c>
      <c r="N682">
        <v>-3.16</v>
      </c>
      <c r="O682">
        <v>1.167</v>
      </c>
      <c r="P682">
        <v>1.1719999999999999</v>
      </c>
      <c r="Q682">
        <v>1.165</v>
      </c>
      <c r="R682">
        <v>0.86499999999999999</v>
      </c>
      <c r="S682">
        <v>0.38400000000000001</v>
      </c>
    </row>
    <row r="683" spans="1:19" x14ac:dyDescent="0.3">
      <c r="A683">
        <v>300</v>
      </c>
      <c r="B683">
        <v>-0.23</v>
      </c>
      <c r="C683">
        <v>-1.2290000000000001</v>
      </c>
      <c r="D683">
        <v>-2.2250000000000001</v>
      </c>
      <c r="E683">
        <v>-2.9990000000000001</v>
      </c>
      <c r="F683">
        <v>-3.16</v>
      </c>
      <c r="G683">
        <v>3.7</v>
      </c>
      <c r="H683">
        <v>0.01</v>
      </c>
      <c r="I683">
        <v>3.7530000000000001</v>
      </c>
      <c r="J683">
        <v>-0.23400000000000001</v>
      </c>
      <c r="K683">
        <v>-1.23</v>
      </c>
      <c r="L683">
        <v>-2.2250000000000001</v>
      </c>
      <c r="M683">
        <v>-2.9969999999999999</v>
      </c>
      <c r="N683">
        <v>-3.16</v>
      </c>
      <c r="O683">
        <v>1.17</v>
      </c>
      <c r="P683">
        <v>1.171</v>
      </c>
      <c r="Q683">
        <v>1.1639999999999999</v>
      </c>
      <c r="R683">
        <v>0.86599999999999999</v>
      </c>
      <c r="S683">
        <v>0.38500000000000001</v>
      </c>
    </row>
    <row r="684" spans="1:19" x14ac:dyDescent="0.3">
      <c r="A684">
        <v>360</v>
      </c>
      <c r="B684">
        <v>-0.23</v>
      </c>
      <c r="C684">
        <v>-1.2290000000000001</v>
      </c>
      <c r="D684">
        <v>-2.2250000000000001</v>
      </c>
      <c r="E684">
        <v>-2.9990000000000001</v>
      </c>
      <c r="F684">
        <v>-3.16</v>
      </c>
      <c r="G684">
        <v>3.7</v>
      </c>
      <c r="H684">
        <v>0.01</v>
      </c>
      <c r="I684">
        <v>3.7530000000000001</v>
      </c>
      <c r="J684">
        <v>-0.23300000000000001</v>
      </c>
      <c r="K684">
        <v>-1.23</v>
      </c>
      <c r="L684">
        <v>-2.2250000000000001</v>
      </c>
      <c r="M684">
        <v>-2.9969999999999999</v>
      </c>
      <c r="N684">
        <v>-3.16</v>
      </c>
      <c r="O684">
        <v>1.171</v>
      </c>
      <c r="P684">
        <v>1.17</v>
      </c>
      <c r="Q684">
        <v>1.1639999999999999</v>
      </c>
      <c r="R684">
        <v>0.86599999999999999</v>
      </c>
      <c r="S684">
        <v>0.38600000000000001</v>
      </c>
    </row>
    <row r="685" spans="1:19" x14ac:dyDescent="0.3">
      <c r="A685">
        <v>420</v>
      </c>
      <c r="B685">
        <v>-0.23</v>
      </c>
      <c r="C685">
        <v>-1.2290000000000001</v>
      </c>
      <c r="D685">
        <v>-2.2250000000000001</v>
      </c>
      <c r="E685">
        <v>-2.9990000000000001</v>
      </c>
      <c r="F685">
        <v>-3.16</v>
      </c>
      <c r="G685">
        <v>3.7</v>
      </c>
      <c r="H685">
        <v>0.01</v>
      </c>
      <c r="I685">
        <v>3.7530000000000001</v>
      </c>
      <c r="J685">
        <v>-0.23200000000000001</v>
      </c>
      <c r="K685">
        <v>-1.2310000000000001</v>
      </c>
      <c r="L685">
        <v>-2.2250000000000001</v>
      </c>
      <c r="M685">
        <v>-2.9969999999999999</v>
      </c>
      <c r="N685">
        <v>-3.16</v>
      </c>
      <c r="O685">
        <v>1.173</v>
      </c>
      <c r="P685">
        <v>1.169</v>
      </c>
      <c r="Q685">
        <v>1.165</v>
      </c>
      <c r="R685">
        <v>0.86599999999999999</v>
      </c>
      <c r="S685">
        <v>0.38700000000000001</v>
      </c>
    </row>
    <row r="686" spans="1:19" x14ac:dyDescent="0.3">
      <c r="A686">
        <v>480</v>
      </c>
      <c r="B686">
        <v>-0.23</v>
      </c>
      <c r="C686">
        <v>-1.2290000000000001</v>
      </c>
      <c r="D686">
        <v>-2.2250000000000001</v>
      </c>
      <c r="E686">
        <v>-2.9990000000000001</v>
      </c>
      <c r="F686">
        <v>-3.16</v>
      </c>
      <c r="G686">
        <v>3.7</v>
      </c>
      <c r="H686">
        <v>0.01</v>
      </c>
      <c r="I686">
        <v>3.7530000000000001</v>
      </c>
      <c r="J686">
        <v>-0.23100000000000001</v>
      </c>
      <c r="K686">
        <v>-1.2310000000000001</v>
      </c>
      <c r="L686">
        <v>-2.2240000000000002</v>
      </c>
      <c r="M686">
        <v>-2.9969999999999999</v>
      </c>
      <c r="N686">
        <v>-3.16</v>
      </c>
      <c r="O686">
        <v>1.175</v>
      </c>
      <c r="P686">
        <v>1.169</v>
      </c>
      <c r="Q686">
        <v>1.1639999999999999</v>
      </c>
      <c r="R686">
        <v>0.86699999999999999</v>
      </c>
      <c r="S686">
        <v>0.38700000000000001</v>
      </c>
    </row>
    <row r="687" spans="1:19" x14ac:dyDescent="0.3">
      <c r="A687">
        <v>540</v>
      </c>
      <c r="B687">
        <v>-0.23</v>
      </c>
      <c r="C687">
        <v>-1.2290000000000001</v>
      </c>
      <c r="D687">
        <v>-2.2250000000000001</v>
      </c>
      <c r="E687">
        <v>-2.9990000000000001</v>
      </c>
      <c r="F687">
        <v>-3.16</v>
      </c>
      <c r="G687">
        <v>3.7</v>
      </c>
      <c r="H687">
        <v>0.01</v>
      </c>
      <c r="I687">
        <v>3.7530000000000001</v>
      </c>
      <c r="J687">
        <v>-0.23</v>
      </c>
      <c r="K687">
        <v>-1.232</v>
      </c>
      <c r="L687">
        <v>-2.2250000000000001</v>
      </c>
      <c r="M687">
        <v>-2.9969999999999999</v>
      </c>
      <c r="N687">
        <v>-3.16</v>
      </c>
      <c r="O687">
        <v>1.1759999999999999</v>
      </c>
      <c r="P687">
        <v>1.169</v>
      </c>
      <c r="Q687">
        <v>1.1639999999999999</v>
      </c>
      <c r="R687">
        <v>0.86699999999999999</v>
      </c>
      <c r="S687">
        <v>0.38800000000000001</v>
      </c>
    </row>
    <row r="688" spans="1:19" x14ac:dyDescent="0.3">
      <c r="A688">
        <v>600</v>
      </c>
      <c r="B688">
        <v>-0.23</v>
      </c>
      <c r="C688">
        <v>-1.2290000000000001</v>
      </c>
      <c r="D688">
        <v>-2.2250000000000001</v>
      </c>
      <c r="E688">
        <v>-2.9990000000000001</v>
      </c>
      <c r="F688">
        <v>-3.16</v>
      </c>
      <c r="G688">
        <v>3.7</v>
      </c>
      <c r="H688">
        <v>0.01</v>
      </c>
      <c r="I688">
        <v>3.7530000000000001</v>
      </c>
      <c r="J688">
        <v>-0.22900000000000001</v>
      </c>
      <c r="K688">
        <v>-1.232</v>
      </c>
      <c r="L688">
        <v>-2.2250000000000001</v>
      </c>
      <c r="M688">
        <v>-2.9969999999999999</v>
      </c>
      <c r="N688">
        <v>-3.16</v>
      </c>
      <c r="O688">
        <v>1.177</v>
      </c>
      <c r="P688">
        <v>1.169</v>
      </c>
      <c r="Q688">
        <v>1.1639999999999999</v>
      </c>
      <c r="R688">
        <v>0.86699999999999999</v>
      </c>
      <c r="S688">
        <v>0.38800000000000001</v>
      </c>
    </row>
    <row r="690" spans="1:19" x14ac:dyDescent="0.3">
      <c r="A690" t="s">
        <v>0</v>
      </c>
      <c r="B690" t="s">
        <v>54</v>
      </c>
    </row>
    <row r="691" spans="1:19" x14ac:dyDescent="0.3">
      <c r="A691">
        <v>0</v>
      </c>
      <c r="B691">
        <v>-0.23</v>
      </c>
      <c r="C691">
        <v>-1.2290000000000001</v>
      </c>
      <c r="D691">
        <v>-2.2250000000000001</v>
      </c>
      <c r="E691">
        <v>-2.9990000000000001</v>
      </c>
      <c r="F691">
        <v>-3.16</v>
      </c>
      <c r="G691">
        <v>3.7</v>
      </c>
      <c r="H691">
        <v>0.01</v>
      </c>
      <c r="I691">
        <v>3.5350000000000001</v>
      </c>
      <c r="J691">
        <v>-0.23</v>
      </c>
      <c r="K691">
        <v>-1.2290000000000001</v>
      </c>
      <c r="L691">
        <v>-2.2250000000000001</v>
      </c>
      <c r="M691">
        <v>-2.9990000000000001</v>
      </c>
      <c r="N691">
        <v>-3.16</v>
      </c>
      <c r="O691">
        <v>1.147</v>
      </c>
      <c r="P691">
        <v>1.147</v>
      </c>
      <c r="Q691">
        <v>1.139</v>
      </c>
      <c r="R691">
        <v>0.85099999999999998</v>
      </c>
      <c r="S691">
        <v>0.379</v>
      </c>
    </row>
    <row r="692" spans="1:19" x14ac:dyDescent="0.3">
      <c r="A692">
        <v>60</v>
      </c>
      <c r="B692">
        <v>-0.23</v>
      </c>
      <c r="C692">
        <v>-1.2290000000000001</v>
      </c>
      <c r="D692">
        <v>-2.2250000000000001</v>
      </c>
      <c r="E692">
        <v>-2.9990000000000001</v>
      </c>
      <c r="F692">
        <v>-3.16</v>
      </c>
      <c r="G692">
        <v>3.7</v>
      </c>
      <c r="H692">
        <v>0.01</v>
      </c>
      <c r="I692">
        <v>3.5350000000000001</v>
      </c>
      <c r="J692">
        <v>-0.23300000000000001</v>
      </c>
      <c r="K692">
        <v>-1.2290000000000001</v>
      </c>
      <c r="L692">
        <v>-2.2240000000000002</v>
      </c>
      <c r="M692">
        <v>-2.9990000000000001</v>
      </c>
      <c r="N692">
        <v>-3.157</v>
      </c>
      <c r="O692">
        <v>1.155</v>
      </c>
      <c r="P692">
        <v>1.163</v>
      </c>
      <c r="Q692">
        <v>1.1539999999999999</v>
      </c>
      <c r="R692">
        <v>0.85799999999999998</v>
      </c>
      <c r="S692">
        <v>0.373</v>
      </c>
    </row>
    <row r="693" spans="1:19" x14ac:dyDescent="0.3">
      <c r="A693">
        <v>120</v>
      </c>
      <c r="B693">
        <v>-0.23</v>
      </c>
      <c r="C693">
        <v>-1.2290000000000001</v>
      </c>
      <c r="D693">
        <v>-2.2250000000000001</v>
      </c>
      <c r="E693">
        <v>-2.9990000000000001</v>
      </c>
      <c r="F693">
        <v>-3.16</v>
      </c>
      <c r="G693">
        <v>3.7</v>
      </c>
      <c r="H693">
        <v>0.01</v>
      </c>
      <c r="I693">
        <v>3.5350000000000001</v>
      </c>
      <c r="J693">
        <v>-0.23400000000000001</v>
      </c>
      <c r="K693">
        <v>-1.2290000000000001</v>
      </c>
      <c r="L693">
        <v>-2.2240000000000002</v>
      </c>
      <c r="M693">
        <v>-2.9980000000000002</v>
      </c>
      <c r="N693">
        <v>-3.1539999999999999</v>
      </c>
      <c r="O693">
        <v>1.1599999999999999</v>
      </c>
      <c r="P693">
        <v>1.1679999999999999</v>
      </c>
      <c r="Q693">
        <v>1.1599999999999999</v>
      </c>
      <c r="R693">
        <v>0.86</v>
      </c>
      <c r="S693">
        <v>0.36599999999999999</v>
      </c>
    </row>
    <row r="694" spans="1:19" x14ac:dyDescent="0.3">
      <c r="A694">
        <v>180</v>
      </c>
      <c r="B694">
        <v>-0.23</v>
      </c>
      <c r="C694">
        <v>-1.2290000000000001</v>
      </c>
      <c r="D694">
        <v>-2.2250000000000001</v>
      </c>
      <c r="E694">
        <v>-2.9990000000000001</v>
      </c>
      <c r="F694">
        <v>-3.16</v>
      </c>
      <c r="G694">
        <v>3.7</v>
      </c>
      <c r="H694">
        <v>0.01</v>
      </c>
      <c r="I694">
        <v>3.5350000000000001</v>
      </c>
      <c r="J694">
        <v>-0.23400000000000001</v>
      </c>
      <c r="K694">
        <v>-1.2290000000000001</v>
      </c>
      <c r="L694">
        <v>-2.2250000000000001</v>
      </c>
      <c r="M694">
        <v>-2.9980000000000002</v>
      </c>
      <c r="N694">
        <v>-3.1509999999999998</v>
      </c>
      <c r="O694">
        <v>1.1639999999999999</v>
      </c>
      <c r="P694">
        <v>1.1719999999999999</v>
      </c>
      <c r="Q694">
        <v>1.1639999999999999</v>
      </c>
      <c r="R694">
        <v>0.86299999999999999</v>
      </c>
      <c r="S694">
        <v>0.36199999999999999</v>
      </c>
    </row>
    <row r="695" spans="1:19" x14ac:dyDescent="0.3">
      <c r="A695">
        <v>240</v>
      </c>
      <c r="B695">
        <v>-0.23</v>
      </c>
      <c r="C695">
        <v>-1.2290000000000001</v>
      </c>
      <c r="D695">
        <v>-2.2250000000000001</v>
      </c>
      <c r="E695">
        <v>-2.9990000000000001</v>
      </c>
      <c r="F695">
        <v>-3.16</v>
      </c>
      <c r="G695">
        <v>3.7</v>
      </c>
      <c r="H695">
        <v>0.01</v>
      </c>
      <c r="I695">
        <v>3.5350000000000001</v>
      </c>
      <c r="J695">
        <v>-0.23400000000000001</v>
      </c>
      <c r="K695">
        <v>-1.2290000000000001</v>
      </c>
      <c r="L695">
        <v>-2.2250000000000001</v>
      </c>
      <c r="M695">
        <v>-2.9980000000000002</v>
      </c>
      <c r="N695">
        <v>-3.1480000000000001</v>
      </c>
      <c r="O695">
        <v>1.167</v>
      </c>
      <c r="P695">
        <v>1.1719999999999999</v>
      </c>
      <c r="Q695">
        <v>1.165</v>
      </c>
      <c r="R695">
        <v>0.86599999999999999</v>
      </c>
      <c r="S695">
        <v>0.35799999999999998</v>
      </c>
    </row>
    <row r="696" spans="1:19" x14ac:dyDescent="0.3">
      <c r="A696">
        <v>300</v>
      </c>
      <c r="B696">
        <v>-0.23</v>
      </c>
      <c r="C696">
        <v>-1.2290000000000001</v>
      </c>
      <c r="D696">
        <v>-2.2250000000000001</v>
      </c>
      <c r="E696">
        <v>-2.9990000000000001</v>
      </c>
      <c r="F696">
        <v>-3.16</v>
      </c>
      <c r="G696">
        <v>3.7</v>
      </c>
      <c r="H696">
        <v>0.01</v>
      </c>
      <c r="I696">
        <v>3.5350000000000001</v>
      </c>
      <c r="J696">
        <v>-0.23300000000000001</v>
      </c>
      <c r="K696">
        <v>-1.23</v>
      </c>
      <c r="L696">
        <v>-2.2250000000000001</v>
      </c>
      <c r="M696">
        <v>-2.9980000000000002</v>
      </c>
      <c r="N696">
        <v>-3.145</v>
      </c>
      <c r="O696">
        <v>1.169</v>
      </c>
      <c r="P696">
        <v>1.171</v>
      </c>
      <c r="Q696">
        <v>1.1639999999999999</v>
      </c>
      <c r="R696">
        <v>0.86799999999999999</v>
      </c>
      <c r="S696">
        <v>0.35399999999999998</v>
      </c>
    </row>
    <row r="697" spans="1:19" x14ac:dyDescent="0.3">
      <c r="A697">
        <v>360</v>
      </c>
      <c r="B697">
        <v>-0.23</v>
      </c>
      <c r="C697">
        <v>-1.2290000000000001</v>
      </c>
      <c r="D697">
        <v>-2.2250000000000001</v>
      </c>
      <c r="E697">
        <v>-2.9990000000000001</v>
      </c>
      <c r="F697">
        <v>-3.16</v>
      </c>
      <c r="G697">
        <v>3.7</v>
      </c>
      <c r="H697">
        <v>0.01</v>
      </c>
      <c r="I697">
        <v>3.5350000000000001</v>
      </c>
      <c r="J697">
        <v>-0.23300000000000001</v>
      </c>
      <c r="K697">
        <v>-1.23</v>
      </c>
      <c r="L697">
        <v>-2.2250000000000001</v>
      </c>
      <c r="M697">
        <v>-2.9969999999999999</v>
      </c>
      <c r="N697">
        <v>-3.1419999999999999</v>
      </c>
      <c r="O697">
        <v>1.171</v>
      </c>
      <c r="P697">
        <v>1.17</v>
      </c>
      <c r="Q697">
        <v>1.1639999999999999</v>
      </c>
      <c r="R697">
        <v>0.86599999999999999</v>
      </c>
      <c r="S697">
        <v>0.35199999999999998</v>
      </c>
    </row>
    <row r="698" spans="1:19" x14ac:dyDescent="0.3">
      <c r="A698">
        <v>420</v>
      </c>
      <c r="B698">
        <v>-0.23</v>
      </c>
      <c r="C698">
        <v>-1.2290000000000001</v>
      </c>
      <c r="D698">
        <v>-2.2250000000000001</v>
      </c>
      <c r="E698">
        <v>-2.9990000000000001</v>
      </c>
      <c r="F698">
        <v>-3.16</v>
      </c>
      <c r="G698">
        <v>3.7</v>
      </c>
      <c r="H698">
        <v>0.01</v>
      </c>
      <c r="I698">
        <v>3.5350000000000001</v>
      </c>
      <c r="J698">
        <v>-0.23200000000000001</v>
      </c>
      <c r="K698">
        <v>-1.2310000000000001</v>
      </c>
      <c r="L698">
        <v>-2.2250000000000001</v>
      </c>
      <c r="M698">
        <v>-2.996</v>
      </c>
      <c r="N698">
        <v>-3.1389999999999998</v>
      </c>
      <c r="O698">
        <v>1.173</v>
      </c>
      <c r="P698">
        <v>1.169</v>
      </c>
      <c r="Q698">
        <v>1.165</v>
      </c>
      <c r="R698">
        <v>0.86299999999999999</v>
      </c>
      <c r="S698">
        <v>0.35</v>
      </c>
    </row>
    <row r="699" spans="1:19" x14ac:dyDescent="0.3">
      <c r="A699">
        <v>480</v>
      </c>
      <c r="B699">
        <v>-0.23</v>
      </c>
      <c r="C699">
        <v>-1.2290000000000001</v>
      </c>
      <c r="D699">
        <v>-2.2250000000000001</v>
      </c>
      <c r="E699">
        <v>-2.9990000000000001</v>
      </c>
      <c r="F699">
        <v>-3.16</v>
      </c>
      <c r="G699">
        <v>3.7</v>
      </c>
      <c r="H699">
        <v>0.01</v>
      </c>
      <c r="I699">
        <v>3.5350000000000001</v>
      </c>
      <c r="J699">
        <v>-0.23100000000000001</v>
      </c>
      <c r="K699">
        <v>-1.2310000000000001</v>
      </c>
      <c r="L699">
        <v>-2.2250000000000001</v>
      </c>
      <c r="M699">
        <v>-2.9940000000000002</v>
      </c>
      <c r="N699">
        <v>-3.1360000000000001</v>
      </c>
      <c r="O699">
        <v>1.175</v>
      </c>
      <c r="P699">
        <v>1.169</v>
      </c>
      <c r="Q699">
        <v>1.165</v>
      </c>
      <c r="R699">
        <v>0.85899999999999999</v>
      </c>
      <c r="S699">
        <v>0.34899999999999998</v>
      </c>
    </row>
    <row r="700" spans="1:19" x14ac:dyDescent="0.3">
      <c r="A700">
        <v>540</v>
      </c>
      <c r="B700">
        <v>-0.23</v>
      </c>
      <c r="C700">
        <v>-1.2290000000000001</v>
      </c>
      <c r="D700">
        <v>-2.2250000000000001</v>
      </c>
      <c r="E700">
        <v>-2.9990000000000001</v>
      </c>
      <c r="F700">
        <v>-3.16</v>
      </c>
      <c r="G700">
        <v>3.7</v>
      </c>
      <c r="H700">
        <v>0.01</v>
      </c>
      <c r="I700">
        <v>3.5350000000000001</v>
      </c>
      <c r="J700">
        <v>-0.23</v>
      </c>
      <c r="K700">
        <v>-1.232</v>
      </c>
      <c r="L700">
        <v>-2.2240000000000002</v>
      </c>
      <c r="M700">
        <v>-2.9929999999999999</v>
      </c>
      <c r="N700">
        <v>-3.133</v>
      </c>
      <c r="O700">
        <v>1.1759999999999999</v>
      </c>
      <c r="P700">
        <v>1.169</v>
      </c>
      <c r="Q700">
        <v>1.1639999999999999</v>
      </c>
      <c r="R700">
        <v>0.85499999999999998</v>
      </c>
      <c r="S700">
        <v>0.34699999999999998</v>
      </c>
    </row>
    <row r="701" spans="1:19" x14ac:dyDescent="0.3">
      <c r="A701">
        <v>600</v>
      </c>
      <c r="B701">
        <v>-0.23</v>
      </c>
      <c r="C701">
        <v>-1.2290000000000001</v>
      </c>
      <c r="D701">
        <v>-2.2250000000000001</v>
      </c>
      <c r="E701">
        <v>-2.9990000000000001</v>
      </c>
      <c r="F701">
        <v>-3.16</v>
      </c>
      <c r="G701">
        <v>3.7</v>
      </c>
      <c r="H701">
        <v>0.01</v>
      </c>
      <c r="I701">
        <v>3.5350000000000001</v>
      </c>
      <c r="J701">
        <v>-0.22900000000000001</v>
      </c>
      <c r="K701">
        <v>-1.232</v>
      </c>
      <c r="L701">
        <v>-2.2250000000000001</v>
      </c>
      <c r="M701">
        <v>-2.99</v>
      </c>
      <c r="N701">
        <v>-3.13</v>
      </c>
      <c r="O701">
        <v>1.177</v>
      </c>
      <c r="P701">
        <v>1.169</v>
      </c>
      <c r="Q701">
        <v>1.1639999999999999</v>
      </c>
      <c r="R701">
        <v>0.85099999999999998</v>
      </c>
      <c r="S701">
        <v>0.34499999999999997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83F5A5-CC3B-4C01-96A1-0D30A71F157D}">
  <dimension ref="A1:A1889"/>
  <sheetViews>
    <sheetView topLeftCell="A28" workbookViewId="0">
      <selection activeCell="G17" sqref="G17"/>
    </sheetView>
  </sheetViews>
  <sheetFormatPr defaultRowHeight="14" x14ac:dyDescent="0.3"/>
  <sheetData>
    <row r="1" spans="1:1" x14ac:dyDescent="0.3">
      <c r="A1" t="s">
        <v>433</v>
      </c>
    </row>
    <row r="2" spans="1:1" x14ac:dyDescent="0.3">
      <c r="A2" t="s">
        <v>757</v>
      </c>
    </row>
    <row r="3" spans="1:1" x14ac:dyDescent="0.3">
      <c r="A3" t="s">
        <v>2816</v>
      </c>
    </row>
    <row r="4" spans="1:1" x14ac:dyDescent="0.3">
      <c r="A4" t="s">
        <v>2817</v>
      </c>
    </row>
    <row r="5" spans="1:1" x14ac:dyDescent="0.3">
      <c r="A5" t="s">
        <v>760</v>
      </c>
    </row>
    <row r="6" spans="1:1" x14ac:dyDescent="0.3">
      <c r="A6" t="s">
        <v>773</v>
      </c>
    </row>
    <row r="7" spans="1:1" x14ac:dyDescent="0.3">
      <c r="A7">
        <f>-3.24 -3.24 -3.24 -3.24 -3.24 -3.24 -3.24 -3.24 -3.24 -3.24 -3.24</f>
        <v>-35.640000000000015</v>
      </c>
    </row>
    <row r="8" spans="1:1" x14ac:dyDescent="0.3">
      <c r="A8" t="s">
        <v>846</v>
      </c>
    </row>
    <row r="9" spans="1:1" x14ac:dyDescent="0.3">
      <c r="A9">
        <f>-0.23  -0.234  -0.237  -0.239  -0.241  -0.243  -0.245  -0.247  -0.248  -0.25  -0.251</f>
        <v>-2.6649999999999996</v>
      </c>
    </row>
    <row r="10" spans="1:1" x14ac:dyDescent="0.3">
      <c r="A10">
        <f>-1.229  -1.229  -1.23  -1.229  -1.229  -1.23  -1.231  -1.232  -1.234  -1.235  -1.236</f>
        <v>-13.543999999999999</v>
      </c>
    </row>
    <row r="11" spans="1:1" x14ac:dyDescent="0.3">
      <c r="A11">
        <f>-2.226  -2.227  -2.226  -2.227  -2.226  -2.227  -2.227  -2.226  -2.226  -2.226  -2.227</f>
        <v>-24.490999999999996</v>
      </c>
    </row>
    <row r="12" spans="1:1" x14ac:dyDescent="0.3">
      <c r="A12">
        <f>-3.046  -3.046  -3.045  -3.045  -3.045  -3.044  -3.044  -3.044  -3.044  -3.044  -3.044</f>
        <v>-33.491</v>
      </c>
    </row>
    <row r="13" spans="1:1" x14ac:dyDescent="0.3">
      <c r="A13">
        <f>-3.24  -3.24  -3.24  -3.24  -3.24  -3.24  -3.24  -3.24  -3.24  -3.24  -3.24</f>
        <v>-35.640000000000015</v>
      </c>
    </row>
    <row r="15" spans="1:1" x14ac:dyDescent="0.3">
      <c r="A15" t="s">
        <v>847</v>
      </c>
    </row>
    <row r="16" spans="1:1" x14ac:dyDescent="0.3">
      <c r="A16" t="s">
        <v>2818</v>
      </c>
    </row>
    <row r="17" spans="1:1" x14ac:dyDescent="0.3">
      <c r="A17" t="s">
        <v>2819</v>
      </c>
    </row>
    <row r="18" spans="1:1" x14ac:dyDescent="0.3">
      <c r="A18" t="s">
        <v>2820</v>
      </c>
    </row>
    <row r="19" spans="1:1" x14ac:dyDescent="0.3">
      <c r="A19" t="s">
        <v>2821</v>
      </c>
    </row>
    <row r="20" spans="1:1" x14ac:dyDescent="0.3">
      <c r="A20" t="s">
        <v>2822</v>
      </c>
    </row>
    <row r="22" spans="1:1" x14ac:dyDescent="0.3">
      <c r="A22" t="s">
        <v>848</v>
      </c>
    </row>
    <row r="23" spans="1:1" x14ac:dyDescent="0.3">
      <c r="A23" t="s">
        <v>2823</v>
      </c>
    </row>
    <row r="24" spans="1:1" x14ac:dyDescent="0.3">
      <c r="A24" t="s">
        <v>2824</v>
      </c>
    </row>
    <row r="25" spans="1:1" x14ac:dyDescent="0.3">
      <c r="A25" t="s">
        <v>2825</v>
      </c>
    </row>
    <row r="26" spans="1:1" x14ac:dyDescent="0.3">
      <c r="A26" t="s">
        <v>2826</v>
      </c>
    </row>
    <row r="27" spans="1:1" x14ac:dyDescent="0.3">
      <c r="A27" t="s">
        <v>2827</v>
      </c>
    </row>
    <row r="29" spans="1:1" x14ac:dyDescent="0.3">
      <c r="A29" t="s">
        <v>771</v>
      </c>
    </row>
    <row r="30" spans="1:1" x14ac:dyDescent="0.3">
      <c r="A30" t="s">
        <v>2828</v>
      </c>
    </row>
    <row r="31" spans="1:1" x14ac:dyDescent="0.3">
      <c r="A31" t="s">
        <v>2828</v>
      </c>
    </row>
    <row r="32" spans="1:1" x14ac:dyDescent="0.3">
      <c r="A32" t="s">
        <v>2828</v>
      </c>
    </row>
    <row r="33" spans="1:1" x14ac:dyDescent="0.3">
      <c r="A33" t="s">
        <v>2828</v>
      </c>
    </row>
    <row r="34" spans="1:1" x14ac:dyDescent="0.3">
      <c r="A34" t="s">
        <v>2828</v>
      </c>
    </row>
    <row r="36" spans="1:1" x14ac:dyDescent="0.3">
      <c r="A36" t="s">
        <v>434</v>
      </c>
    </row>
    <row r="37" spans="1:1" x14ac:dyDescent="0.3">
      <c r="A37" t="s">
        <v>757</v>
      </c>
    </row>
    <row r="38" spans="1:1" x14ac:dyDescent="0.3">
      <c r="A38" t="s">
        <v>2816</v>
      </c>
    </row>
    <row r="39" spans="1:1" x14ac:dyDescent="0.3">
      <c r="A39" t="s">
        <v>2817</v>
      </c>
    </row>
    <row r="40" spans="1:1" x14ac:dyDescent="0.3">
      <c r="A40" t="s">
        <v>760</v>
      </c>
    </row>
    <row r="41" spans="1:1" x14ac:dyDescent="0.3">
      <c r="A41" t="s">
        <v>774</v>
      </c>
    </row>
    <row r="42" spans="1:1" x14ac:dyDescent="0.3">
      <c r="A42">
        <f>-3.24 -3.237 -3.234 -3.231 -3.228 -3.225 -3.222 -3.219 -3.216 -3.213 -3.21</f>
        <v>-35.475000000000009</v>
      </c>
    </row>
    <row r="43" spans="1:1" x14ac:dyDescent="0.3">
      <c r="A43" t="s">
        <v>846</v>
      </c>
    </row>
    <row r="44" spans="1:1" x14ac:dyDescent="0.3">
      <c r="A44">
        <f>-0.23  -0.234  -0.237  -0.239  -0.241  -0.243  -0.245  -0.247  -0.248  -0.25  -0.251</f>
        <v>-2.6649999999999996</v>
      </c>
    </row>
    <row r="45" spans="1:1" x14ac:dyDescent="0.3">
      <c r="A45">
        <f>-1.229  -1.229  -1.23  -1.229  -1.229  -1.23  -1.231  -1.232  -1.233  -1.235  -1.236</f>
        <v>-13.542999999999999</v>
      </c>
    </row>
    <row r="46" spans="1:1" x14ac:dyDescent="0.3">
      <c r="A46">
        <f>-2.226  -2.227  -2.226  -2.227  -2.227  -2.226  -2.227  -2.226  -2.226  -2.226  -2.227</f>
        <v>-24.490999999999996</v>
      </c>
    </row>
    <row r="47" spans="1:1" x14ac:dyDescent="0.3">
      <c r="A47">
        <f>-3.046  -3.046  -3.045  -3.044  -3.045  -3.045  -3.045  -3.043  -3.042  -3.041  -3.039</f>
        <v>-33.481000000000002</v>
      </c>
    </row>
    <row r="48" spans="1:1" x14ac:dyDescent="0.3">
      <c r="A48">
        <f>-3.24  -3.237  -3.234  -3.231  -3.228  -3.225  -3.222  -3.219  -3.216  -3.213  -3.21</f>
        <v>-35.475000000000009</v>
      </c>
    </row>
    <row r="50" spans="1:1" x14ac:dyDescent="0.3">
      <c r="A50" t="s">
        <v>847</v>
      </c>
    </row>
    <row r="51" spans="1:1" x14ac:dyDescent="0.3">
      <c r="A51" t="s">
        <v>2818</v>
      </c>
    </row>
    <row r="52" spans="1:1" x14ac:dyDescent="0.3">
      <c r="A52" t="s">
        <v>2829</v>
      </c>
    </row>
    <row r="53" spans="1:1" x14ac:dyDescent="0.3">
      <c r="A53" t="s">
        <v>2830</v>
      </c>
    </row>
    <row r="54" spans="1:1" x14ac:dyDescent="0.3">
      <c r="A54" t="s">
        <v>2831</v>
      </c>
    </row>
    <row r="55" spans="1:1" x14ac:dyDescent="0.3">
      <c r="A55" t="s">
        <v>2832</v>
      </c>
    </row>
    <row r="57" spans="1:1" x14ac:dyDescent="0.3">
      <c r="A57" t="s">
        <v>848</v>
      </c>
    </row>
    <row r="58" spans="1:1" x14ac:dyDescent="0.3">
      <c r="A58" t="s">
        <v>2823</v>
      </c>
    </row>
    <row r="59" spans="1:1" x14ac:dyDescent="0.3">
      <c r="A59" t="s">
        <v>2833</v>
      </c>
    </row>
    <row r="60" spans="1:1" x14ac:dyDescent="0.3">
      <c r="A60" t="s">
        <v>2825</v>
      </c>
    </row>
    <row r="61" spans="1:1" x14ac:dyDescent="0.3">
      <c r="A61" t="s">
        <v>2834</v>
      </c>
    </row>
    <row r="62" spans="1:1" x14ac:dyDescent="0.3">
      <c r="A62" t="s">
        <v>2835</v>
      </c>
    </row>
    <row r="64" spans="1:1" x14ac:dyDescent="0.3">
      <c r="A64" t="s">
        <v>771</v>
      </c>
    </row>
    <row r="65" spans="1:1" x14ac:dyDescent="0.3">
      <c r="A65" t="s">
        <v>2836</v>
      </c>
    </row>
    <row r="66" spans="1:1" x14ac:dyDescent="0.3">
      <c r="A66" t="s">
        <v>2836</v>
      </c>
    </row>
    <row r="67" spans="1:1" x14ac:dyDescent="0.3">
      <c r="A67" t="s">
        <v>2836</v>
      </c>
    </row>
    <row r="68" spans="1:1" x14ac:dyDescent="0.3">
      <c r="A68" t="s">
        <v>2836</v>
      </c>
    </row>
    <row r="69" spans="1:1" x14ac:dyDescent="0.3">
      <c r="A69" t="s">
        <v>2836</v>
      </c>
    </row>
    <row r="71" spans="1:1" x14ac:dyDescent="0.3">
      <c r="A71" t="s">
        <v>435</v>
      </c>
    </row>
    <row r="72" spans="1:1" x14ac:dyDescent="0.3">
      <c r="A72" t="s">
        <v>757</v>
      </c>
    </row>
    <row r="73" spans="1:1" x14ac:dyDescent="0.3">
      <c r="A73" t="s">
        <v>2816</v>
      </c>
    </row>
    <row r="74" spans="1:1" x14ac:dyDescent="0.3">
      <c r="A74" t="s">
        <v>2817</v>
      </c>
    </row>
    <row r="75" spans="1:1" x14ac:dyDescent="0.3">
      <c r="A75" t="s">
        <v>760</v>
      </c>
    </row>
    <row r="76" spans="1:1" x14ac:dyDescent="0.3">
      <c r="A76" t="s">
        <v>775</v>
      </c>
    </row>
    <row r="77" spans="1:1" x14ac:dyDescent="0.3">
      <c r="A77">
        <f>-3.23 -3.23 -3.23 -3.23 -3.23 -3.23 -3.23 -3.23 -3.23 -3.23 -3.23</f>
        <v>-35.529999999999994</v>
      </c>
    </row>
    <row r="78" spans="1:1" x14ac:dyDescent="0.3">
      <c r="A78" t="s">
        <v>846</v>
      </c>
    </row>
    <row r="79" spans="1:1" x14ac:dyDescent="0.3">
      <c r="A79">
        <f>-0.23  -0.234  -0.237  -0.239  -0.241  -0.243  -0.245  -0.247  -0.248  -0.25  -0.251</f>
        <v>-2.6649999999999996</v>
      </c>
    </row>
    <row r="80" spans="1:1" x14ac:dyDescent="0.3">
      <c r="A80">
        <f>-1.229  -1.229  -1.23  -1.229  -1.229  -1.23  -1.231  -1.232  -1.234  -1.235  -1.236</f>
        <v>-13.543999999999999</v>
      </c>
    </row>
    <row r="81" spans="1:1" x14ac:dyDescent="0.3">
      <c r="A81">
        <f>-2.226  -2.226  -2.226  -2.227  -2.226  -2.226  -2.226  -2.226  -2.226  -2.226  -2.226</f>
        <v>-24.486999999999995</v>
      </c>
    </row>
    <row r="82" spans="1:1" x14ac:dyDescent="0.3">
      <c r="A82">
        <f>-3.04  -3.04  -3.04  -3.039  -3.039  -3.039  -3.039  -3.039  -3.039  -3.039  -3.039</f>
        <v>-33.432000000000009</v>
      </c>
    </row>
    <row r="83" spans="1:1" x14ac:dyDescent="0.3">
      <c r="A83">
        <f>-3.23  -3.23  -3.23  -3.23  -3.23  -3.23  -3.23  -3.23  -3.23  -3.23  -3.23</f>
        <v>-35.529999999999994</v>
      </c>
    </row>
    <row r="85" spans="1:1" x14ac:dyDescent="0.3">
      <c r="A85" t="s">
        <v>847</v>
      </c>
    </row>
    <row r="86" spans="1:1" x14ac:dyDescent="0.3">
      <c r="A86" t="s">
        <v>2818</v>
      </c>
    </row>
    <row r="87" spans="1:1" x14ac:dyDescent="0.3">
      <c r="A87" t="s">
        <v>2819</v>
      </c>
    </row>
    <row r="88" spans="1:1" x14ac:dyDescent="0.3">
      <c r="A88" t="s">
        <v>2837</v>
      </c>
    </row>
    <row r="89" spans="1:1" x14ac:dyDescent="0.3">
      <c r="A89" t="s">
        <v>2838</v>
      </c>
    </row>
    <row r="90" spans="1:1" x14ac:dyDescent="0.3">
      <c r="A90" t="s">
        <v>2839</v>
      </c>
    </row>
    <row r="92" spans="1:1" x14ac:dyDescent="0.3">
      <c r="A92" t="s">
        <v>848</v>
      </c>
    </row>
    <row r="93" spans="1:1" x14ac:dyDescent="0.3">
      <c r="A93" t="s">
        <v>2823</v>
      </c>
    </row>
    <row r="94" spans="1:1" x14ac:dyDescent="0.3">
      <c r="A94" t="s">
        <v>2824</v>
      </c>
    </row>
    <row r="95" spans="1:1" x14ac:dyDescent="0.3">
      <c r="A95" t="s">
        <v>2825</v>
      </c>
    </row>
    <row r="96" spans="1:1" x14ac:dyDescent="0.3">
      <c r="A96" t="s">
        <v>2840</v>
      </c>
    </row>
    <row r="97" spans="1:1" x14ac:dyDescent="0.3">
      <c r="A97" t="s">
        <v>2841</v>
      </c>
    </row>
    <row r="99" spans="1:1" x14ac:dyDescent="0.3">
      <c r="A99" t="s">
        <v>771</v>
      </c>
    </row>
    <row r="100" spans="1:1" x14ac:dyDescent="0.3">
      <c r="A100" t="s">
        <v>2828</v>
      </c>
    </row>
    <row r="101" spans="1:1" x14ac:dyDescent="0.3">
      <c r="A101" t="s">
        <v>2828</v>
      </c>
    </row>
    <row r="102" spans="1:1" x14ac:dyDescent="0.3">
      <c r="A102" t="s">
        <v>2828</v>
      </c>
    </row>
    <row r="103" spans="1:1" x14ac:dyDescent="0.3">
      <c r="A103" t="s">
        <v>2828</v>
      </c>
    </row>
    <row r="104" spans="1:1" x14ac:dyDescent="0.3">
      <c r="A104" t="s">
        <v>2828</v>
      </c>
    </row>
    <row r="106" spans="1:1" x14ac:dyDescent="0.3">
      <c r="A106" t="s">
        <v>436</v>
      </c>
    </row>
    <row r="107" spans="1:1" x14ac:dyDescent="0.3">
      <c r="A107" t="s">
        <v>757</v>
      </c>
    </row>
    <row r="108" spans="1:1" x14ac:dyDescent="0.3">
      <c r="A108" t="s">
        <v>2816</v>
      </c>
    </row>
    <row r="109" spans="1:1" x14ac:dyDescent="0.3">
      <c r="A109" t="s">
        <v>2817</v>
      </c>
    </row>
    <row r="110" spans="1:1" x14ac:dyDescent="0.3">
      <c r="A110" t="s">
        <v>760</v>
      </c>
    </row>
    <row r="111" spans="1:1" x14ac:dyDescent="0.3">
      <c r="A111" t="s">
        <v>776</v>
      </c>
    </row>
    <row r="112" spans="1:1" x14ac:dyDescent="0.3">
      <c r="A112">
        <f>-3.23 -3.227 -3.224 -3.221 -3.218 -3.215 -3.212 -3.209 -3.206 -3.203 -3.2</f>
        <v>-35.365000000000002</v>
      </c>
    </row>
    <row r="113" spans="1:1" x14ac:dyDescent="0.3">
      <c r="A113" t="s">
        <v>846</v>
      </c>
    </row>
    <row r="114" spans="1:1" x14ac:dyDescent="0.3">
      <c r="A114">
        <f>-0.23  -0.234  -0.237  -0.239  -0.241  -0.243  -0.245  -0.247  -0.248  -0.25  -0.251</f>
        <v>-2.6649999999999996</v>
      </c>
    </row>
    <row r="115" spans="1:1" x14ac:dyDescent="0.3">
      <c r="A115">
        <f>-1.229  -1.229  -1.23  -1.229  -1.229  -1.23  -1.231  -1.232  -1.233  -1.235  -1.236</f>
        <v>-13.542999999999999</v>
      </c>
    </row>
    <row r="116" spans="1:1" x14ac:dyDescent="0.3">
      <c r="A116">
        <f>-2.226  -2.226  -2.226  -2.227  -2.226  -2.226  -2.226  -2.226  -2.226  -2.226  -2.226</f>
        <v>-24.486999999999995</v>
      </c>
    </row>
    <row r="117" spans="1:1" x14ac:dyDescent="0.3">
      <c r="A117">
        <f>-3.04  -3.041  -3.04  -3.039  -3.039  -3.04  -3.039  -3.038  -3.037  -3.035  -3.034</f>
        <v>-33.421999999999997</v>
      </c>
    </row>
    <row r="118" spans="1:1" x14ac:dyDescent="0.3">
      <c r="A118">
        <f>-3.23  -3.227  -3.224  -3.221  -3.218  -3.215  -3.212  -3.209  -3.206  -3.203  -3.2</f>
        <v>-35.365000000000002</v>
      </c>
    </row>
    <row r="120" spans="1:1" x14ac:dyDescent="0.3">
      <c r="A120" t="s">
        <v>847</v>
      </c>
    </row>
    <row r="121" spans="1:1" x14ac:dyDescent="0.3">
      <c r="A121" t="s">
        <v>2818</v>
      </c>
    </row>
    <row r="122" spans="1:1" x14ac:dyDescent="0.3">
      <c r="A122" t="s">
        <v>2842</v>
      </c>
    </row>
    <row r="123" spans="1:1" x14ac:dyDescent="0.3">
      <c r="A123" t="s">
        <v>2843</v>
      </c>
    </row>
    <row r="124" spans="1:1" x14ac:dyDescent="0.3">
      <c r="A124" t="s">
        <v>2844</v>
      </c>
    </row>
    <row r="125" spans="1:1" x14ac:dyDescent="0.3">
      <c r="A125" t="s">
        <v>2845</v>
      </c>
    </row>
    <row r="127" spans="1:1" x14ac:dyDescent="0.3">
      <c r="A127" t="s">
        <v>848</v>
      </c>
    </row>
    <row r="128" spans="1:1" x14ac:dyDescent="0.3">
      <c r="A128" t="s">
        <v>2823</v>
      </c>
    </row>
    <row r="129" spans="1:1" x14ac:dyDescent="0.3">
      <c r="A129" t="s">
        <v>2833</v>
      </c>
    </row>
    <row r="130" spans="1:1" x14ac:dyDescent="0.3">
      <c r="A130" t="s">
        <v>2825</v>
      </c>
    </row>
    <row r="131" spans="1:1" x14ac:dyDescent="0.3">
      <c r="A131" t="s">
        <v>2846</v>
      </c>
    </row>
    <row r="132" spans="1:1" x14ac:dyDescent="0.3">
      <c r="A132" t="s">
        <v>2847</v>
      </c>
    </row>
    <row r="134" spans="1:1" x14ac:dyDescent="0.3">
      <c r="A134" t="s">
        <v>771</v>
      </c>
    </row>
    <row r="135" spans="1:1" x14ac:dyDescent="0.3">
      <c r="A135" t="s">
        <v>2836</v>
      </c>
    </row>
    <row r="136" spans="1:1" x14ac:dyDescent="0.3">
      <c r="A136" t="s">
        <v>2836</v>
      </c>
    </row>
    <row r="137" spans="1:1" x14ac:dyDescent="0.3">
      <c r="A137" t="s">
        <v>2836</v>
      </c>
    </row>
    <row r="138" spans="1:1" x14ac:dyDescent="0.3">
      <c r="A138" t="s">
        <v>2836</v>
      </c>
    </row>
    <row r="139" spans="1:1" x14ac:dyDescent="0.3">
      <c r="A139" t="s">
        <v>2836</v>
      </c>
    </row>
    <row r="141" spans="1:1" x14ac:dyDescent="0.3">
      <c r="A141" t="s">
        <v>437</v>
      </c>
    </row>
    <row r="142" spans="1:1" x14ac:dyDescent="0.3">
      <c r="A142" t="s">
        <v>757</v>
      </c>
    </row>
    <row r="143" spans="1:1" x14ac:dyDescent="0.3">
      <c r="A143" t="s">
        <v>2816</v>
      </c>
    </row>
    <row r="144" spans="1:1" x14ac:dyDescent="0.3">
      <c r="A144" t="s">
        <v>2817</v>
      </c>
    </row>
    <row r="145" spans="1:1" x14ac:dyDescent="0.3">
      <c r="A145" t="s">
        <v>760</v>
      </c>
    </row>
    <row r="146" spans="1:1" x14ac:dyDescent="0.3">
      <c r="A146" t="s">
        <v>777</v>
      </c>
    </row>
    <row r="147" spans="1:1" x14ac:dyDescent="0.3">
      <c r="A147">
        <f>-3.22 -3.22 -3.22 -3.22 -3.22 -3.22 -3.22 -3.22 -3.22 -3.22 -3.22</f>
        <v>-35.419999999999995</v>
      </c>
    </row>
    <row r="148" spans="1:1" x14ac:dyDescent="0.3">
      <c r="A148" t="s">
        <v>846</v>
      </c>
    </row>
    <row r="149" spans="1:1" x14ac:dyDescent="0.3">
      <c r="A149">
        <f>-0.23  -0.234  -0.237  -0.239  -0.241  -0.243  -0.245  -0.247  -0.248  -0.25  -0.251</f>
        <v>-2.6649999999999996</v>
      </c>
    </row>
    <row r="150" spans="1:1" x14ac:dyDescent="0.3">
      <c r="A150">
        <f>-1.229  -1.229  -1.23  -1.229  -1.229  -1.23  -1.231  -1.232  -1.234  -1.235  -1.236</f>
        <v>-13.543999999999999</v>
      </c>
    </row>
    <row r="151" spans="1:1" x14ac:dyDescent="0.3">
      <c r="A151">
        <f>-2.226  -2.226  -2.226  -2.226  -2.226  -2.226  -2.226  -2.226  -2.226  -2.226  -2.226</f>
        <v>-24.485999999999994</v>
      </c>
    </row>
    <row r="152" spans="1:1" x14ac:dyDescent="0.3">
      <c r="A152">
        <f>-3.035  -3.035  -3.034  -3.034  -3.033  -3.033  -3.033  -3.033  -3.033  -3.033  -3.033</f>
        <v>-33.369</v>
      </c>
    </row>
    <row r="153" spans="1:1" x14ac:dyDescent="0.3">
      <c r="A153">
        <f>-3.22  -3.22  -3.22  -3.22  -3.22  -3.22  -3.22  -3.22  -3.22  -3.22  -3.22</f>
        <v>-35.419999999999995</v>
      </c>
    </row>
    <row r="155" spans="1:1" x14ac:dyDescent="0.3">
      <c r="A155" t="s">
        <v>847</v>
      </c>
    </row>
    <row r="156" spans="1:1" x14ac:dyDescent="0.3">
      <c r="A156" t="s">
        <v>2818</v>
      </c>
    </row>
    <row r="157" spans="1:1" x14ac:dyDescent="0.3">
      <c r="A157" t="s">
        <v>2848</v>
      </c>
    </row>
    <row r="158" spans="1:1" x14ac:dyDescent="0.3">
      <c r="A158" t="s">
        <v>2849</v>
      </c>
    </row>
    <row r="159" spans="1:1" x14ac:dyDescent="0.3">
      <c r="A159" t="s">
        <v>2850</v>
      </c>
    </row>
    <row r="160" spans="1:1" x14ac:dyDescent="0.3">
      <c r="A160" t="s">
        <v>2851</v>
      </c>
    </row>
    <row r="162" spans="1:1" x14ac:dyDescent="0.3">
      <c r="A162" t="s">
        <v>848</v>
      </c>
    </row>
    <row r="163" spans="1:1" x14ac:dyDescent="0.3">
      <c r="A163" t="s">
        <v>2823</v>
      </c>
    </row>
    <row r="164" spans="1:1" x14ac:dyDescent="0.3">
      <c r="A164" t="s">
        <v>2824</v>
      </c>
    </row>
    <row r="165" spans="1:1" x14ac:dyDescent="0.3">
      <c r="A165" t="s">
        <v>2852</v>
      </c>
    </row>
    <row r="166" spans="1:1" x14ac:dyDescent="0.3">
      <c r="A166" t="s">
        <v>2853</v>
      </c>
    </row>
    <row r="167" spans="1:1" x14ac:dyDescent="0.3">
      <c r="A167" t="s">
        <v>2854</v>
      </c>
    </row>
    <row r="169" spans="1:1" x14ac:dyDescent="0.3">
      <c r="A169" t="s">
        <v>771</v>
      </c>
    </row>
    <row r="170" spans="1:1" x14ac:dyDescent="0.3">
      <c r="A170" t="s">
        <v>2855</v>
      </c>
    </row>
    <row r="171" spans="1:1" x14ac:dyDescent="0.3">
      <c r="A171" t="s">
        <v>2855</v>
      </c>
    </row>
    <row r="172" spans="1:1" x14ac:dyDescent="0.3">
      <c r="A172" t="s">
        <v>2855</v>
      </c>
    </row>
    <row r="173" spans="1:1" x14ac:dyDescent="0.3">
      <c r="A173" t="s">
        <v>2855</v>
      </c>
    </row>
    <row r="174" spans="1:1" x14ac:dyDescent="0.3">
      <c r="A174" t="s">
        <v>2855</v>
      </c>
    </row>
    <row r="176" spans="1:1" x14ac:dyDescent="0.3">
      <c r="A176" t="s">
        <v>438</v>
      </c>
    </row>
    <row r="177" spans="1:1" x14ac:dyDescent="0.3">
      <c r="A177" t="s">
        <v>757</v>
      </c>
    </row>
    <row r="178" spans="1:1" x14ac:dyDescent="0.3">
      <c r="A178" t="s">
        <v>2816</v>
      </c>
    </row>
    <row r="179" spans="1:1" x14ac:dyDescent="0.3">
      <c r="A179" t="s">
        <v>2817</v>
      </c>
    </row>
    <row r="180" spans="1:1" x14ac:dyDescent="0.3">
      <c r="A180" t="s">
        <v>760</v>
      </c>
    </row>
    <row r="181" spans="1:1" x14ac:dyDescent="0.3">
      <c r="A181" t="s">
        <v>778</v>
      </c>
    </row>
    <row r="182" spans="1:1" x14ac:dyDescent="0.3">
      <c r="A182">
        <f>-3.22 -3.217 -3.214 -3.211 -3.208 -3.205 -3.202 -3.199 -3.196 -3.193 -3.19</f>
        <v>-35.254999999999995</v>
      </c>
    </row>
    <row r="183" spans="1:1" x14ac:dyDescent="0.3">
      <c r="A183" t="s">
        <v>846</v>
      </c>
    </row>
    <row r="184" spans="1:1" x14ac:dyDescent="0.3">
      <c r="A184">
        <f>-0.23  -0.234  -0.237  -0.239  -0.241  -0.243  -0.245  -0.247  -0.248  -0.25  -0.251</f>
        <v>-2.6649999999999996</v>
      </c>
    </row>
    <row r="185" spans="1:1" x14ac:dyDescent="0.3">
      <c r="A185">
        <f>-1.229  -1.229  -1.23  -1.229  -1.229  -1.23  -1.231  -1.232  -1.233  -1.235  -1.236</f>
        <v>-13.542999999999999</v>
      </c>
    </row>
    <row r="186" spans="1:1" x14ac:dyDescent="0.3">
      <c r="A186">
        <f>-2.226  -2.226  -2.226  -2.226  -2.226  -2.226  -2.226  -2.226  -2.226  -2.226  -2.226</f>
        <v>-24.485999999999994</v>
      </c>
    </row>
    <row r="187" spans="1:1" x14ac:dyDescent="0.3">
      <c r="A187">
        <f>-3.035  -3.035  -3.034  -3.033  -3.034  -3.034  -3.033  -3.032  -3.031  -3.029  -3.028</f>
        <v>-33.357999999999997</v>
      </c>
    </row>
    <row r="188" spans="1:1" x14ac:dyDescent="0.3">
      <c r="A188">
        <f>-3.22  -3.217  -3.214  -3.211  -3.208  -3.205  -3.202  -3.199  -3.196  -3.193  -3.19</f>
        <v>-35.254999999999995</v>
      </c>
    </row>
    <row r="190" spans="1:1" x14ac:dyDescent="0.3">
      <c r="A190" t="s">
        <v>847</v>
      </c>
    </row>
    <row r="191" spans="1:1" x14ac:dyDescent="0.3">
      <c r="A191" t="s">
        <v>2818</v>
      </c>
    </row>
    <row r="192" spans="1:1" x14ac:dyDescent="0.3">
      <c r="A192" t="s">
        <v>2856</v>
      </c>
    </row>
    <row r="193" spans="1:1" x14ac:dyDescent="0.3">
      <c r="A193" t="s">
        <v>2857</v>
      </c>
    </row>
    <row r="194" spans="1:1" x14ac:dyDescent="0.3">
      <c r="A194" t="s">
        <v>2858</v>
      </c>
    </row>
    <row r="195" spans="1:1" x14ac:dyDescent="0.3">
      <c r="A195" t="s">
        <v>2859</v>
      </c>
    </row>
    <row r="197" spans="1:1" x14ac:dyDescent="0.3">
      <c r="A197" t="s">
        <v>848</v>
      </c>
    </row>
    <row r="198" spans="1:1" x14ac:dyDescent="0.3">
      <c r="A198" t="s">
        <v>2823</v>
      </c>
    </row>
    <row r="199" spans="1:1" x14ac:dyDescent="0.3">
      <c r="A199" t="s">
        <v>2833</v>
      </c>
    </row>
    <row r="200" spans="1:1" x14ac:dyDescent="0.3">
      <c r="A200" t="s">
        <v>2825</v>
      </c>
    </row>
    <row r="201" spans="1:1" x14ac:dyDescent="0.3">
      <c r="A201" t="s">
        <v>2860</v>
      </c>
    </row>
    <row r="202" spans="1:1" x14ac:dyDescent="0.3">
      <c r="A202" t="s">
        <v>2861</v>
      </c>
    </row>
    <row r="204" spans="1:1" x14ac:dyDescent="0.3">
      <c r="A204" t="s">
        <v>771</v>
      </c>
    </row>
    <row r="205" spans="1:1" x14ac:dyDescent="0.3">
      <c r="A205" t="s">
        <v>2862</v>
      </c>
    </row>
    <row r="206" spans="1:1" x14ac:dyDescent="0.3">
      <c r="A206" t="s">
        <v>2862</v>
      </c>
    </row>
    <row r="207" spans="1:1" x14ac:dyDescent="0.3">
      <c r="A207" t="s">
        <v>2862</v>
      </c>
    </row>
    <row r="208" spans="1:1" x14ac:dyDescent="0.3">
      <c r="A208" t="s">
        <v>2862</v>
      </c>
    </row>
    <row r="209" spans="1:1" x14ac:dyDescent="0.3">
      <c r="A209" t="s">
        <v>2862</v>
      </c>
    </row>
    <row r="211" spans="1:1" x14ac:dyDescent="0.3">
      <c r="A211" t="s">
        <v>439</v>
      </c>
    </row>
    <row r="212" spans="1:1" x14ac:dyDescent="0.3">
      <c r="A212" t="s">
        <v>757</v>
      </c>
    </row>
    <row r="213" spans="1:1" x14ac:dyDescent="0.3">
      <c r="A213" t="s">
        <v>2816</v>
      </c>
    </row>
    <row r="214" spans="1:1" x14ac:dyDescent="0.3">
      <c r="A214" t="s">
        <v>2817</v>
      </c>
    </row>
    <row r="215" spans="1:1" x14ac:dyDescent="0.3">
      <c r="A215" t="s">
        <v>760</v>
      </c>
    </row>
    <row r="216" spans="1:1" x14ac:dyDescent="0.3">
      <c r="A216" t="s">
        <v>779</v>
      </c>
    </row>
    <row r="217" spans="1:1" x14ac:dyDescent="0.3">
      <c r="A217">
        <f>-3.21 -3.21 -3.21 -3.21 -3.21 -3.21 -3.21 -3.21 -3.21 -3.21 -3.21</f>
        <v>-35.31</v>
      </c>
    </row>
    <row r="218" spans="1:1" x14ac:dyDescent="0.3">
      <c r="A218" t="s">
        <v>846</v>
      </c>
    </row>
    <row r="219" spans="1:1" x14ac:dyDescent="0.3">
      <c r="A219">
        <f>-0.23  -0.234  -0.237  -0.239  -0.241  -0.243  -0.245  -0.247  -0.248  -0.25  -0.251</f>
        <v>-2.6649999999999996</v>
      </c>
    </row>
    <row r="220" spans="1:1" x14ac:dyDescent="0.3">
      <c r="A220">
        <f>-1.229  -1.229  -1.23  -1.229  -1.229  -1.23  -1.231  -1.232  -1.233  -1.235  -1.236</f>
        <v>-13.542999999999999</v>
      </c>
    </row>
    <row r="221" spans="1:1" x14ac:dyDescent="0.3">
      <c r="A221">
        <f>-2.226  -2.226  -2.226  -2.226  -2.226  -2.226  -2.226  -2.226  -2.226  -2.226  -2.226</f>
        <v>-24.485999999999994</v>
      </c>
    </row>
    <row r="222" spans="1:1" x14ac:dyDescent="0.3">
      <c r="A222">
        <f>-3.029  -3.029  -3.028  -3.028  -3.028  -3.028  -3.027  -3.027  -3.027  -3.027  -3.027</f>
        <v>-33.305000000000007</v>
      </c>
    </row>
    <row r="223" spans="1:1" x14ac:dyDescent="0.3">
      <c r="A223">
        <f>-3.21  -3.21  -3.21  -3.21  -3.21  -3.21  -3.21  -3.21  -3.21  -3.21  -3.21</f>
        <v>-35.31</v>
      </c>
    </row>
    <row r="225" spans="1:1" x14ac:dyDescent="0.3">
      <c r="A225" t="s">
        <v>847</v>
      </c>
    </row>
    <row r="226" spans="1:1" x14ac:dyDescent="0.3">
      <c r="A226" t="s">
        <v>2818</v>
      </c>
    </row>
    <row r="227" spans="1:1" x14ac:dyDescent="0.3">
      <c r="A227" t="s">
        <v>2848</v>
      </c>
    </row>
    <row r="228" spans="1:1" x14ac:dyDescent="0.3">
      <c r="A228" t="s">
        <v>2863</v>
      </c>
    </row>
    <row r="229" spans="1:1" x14ac:dyDescent="0.3">
      <c r="A229" t="s">
        <v>2864</v>
      </c>
    </row>
    <row r="230" spans="1:1" x14ac:dyDescent="0.3">
      <c r="A230" t="s">
        <v>2865</v>
      </c>
    </row>
    <row r="232" spans="1:1" x14ac:dyDescent="0.3">
      <c r="A232" t="s">
        <v>848</v>
      </c>
    </row>
    <row r="233" spans="1:1" x14ac:dyDescent="0.3">
      <c r="A233" t="s">
        <v>2823</v>
      </c>
    </row>
    <row r="234" spans="1:1" x14ac:dyDescent="0.3">
      <c r="A234" t="s">
        <v>2833</v>
      </c>
    </row>
    <row r="235" spans="1:1" x14ac:dyDescent="0.3">
      <c r="A235" t="s">
        <v>2825</v>
      </c>
    </row>
    <row r="236" spans="1:1" x14ac:dyDescent="0.3">
      <c r="A236" t="s">
        <v>2866</v>
      </c>
    </row>
    <row r="237" spans="1:1" x14ac:dyDescent="0.3">
      <c r="A237" t="s">
        <v>2867</v>
      </c>
    </row>
    <row r="239" spans="1:1" x14ac:dyDescent="0.3">
      <c r="A239" t="s">
        <v>771</v>
      </c>
    </row>
    <row r="240" spans="1:1" x14ac:dyDescent="0.3">
      <c r="A240" t="s">
        <v>2868</v>
      </c>
    </row>
    <row r="241" spans="1:1" x14ac:dyDescent="0.3">
      <c r="A241" t="s">
        <v>2868</v>
      </c>
    </row>
    <row r="242" spans="1:1" x14ac:dyDescent="0.3">
      <c r="A242" t="s">
        <v>2868</v>
      </c>
    </row>
    <row r="243" spans="1:1" x14ac:dyDescent="0.3">
      <c r="A243" t="s">
        <v>2868</v>
      </c>
    </row>
    <row r="244" spans="1:1" x14ac:dyDescent="0.3">
      <c r="A244" t="s">
        <v>2868</v>
      </c>
    </row>
    <row r="246" spans="1:1" x14ac:dyDescent="0.3">
      <c r="A246" t="s">
        <v>440</v>
      </c>
    </row>
    <row r="247" spans="1:1" x14ac:dyDescent="0.3">
      <c r="A247" t="s">
        <v>757</v>
      </c>
    </row>
    <row r="248" spans="1:1" x14ac:dyDescent="0.3">
      <c r="A248" t="s">
        <v>2816</v>
      </c>
    </row>
    <row r="249" spans="1:1" x14ac:dyDescent="0.3">
      <c r="A249" t="s">
        <v>2817</v>
      </c>
    </row>
    <row r="250" spans="1:1" x14ac:dyDescent="0.3">
      <c r="A250" t="s">
        <v>760</v>
      </c>
    </row>
    <row r="251" spans="1:1" x14ac:dyDescent="0.3">
      <c r="A251" t="s">
        <v>780</v>
      </c>
    </row>
    <row r="252" spans="1:1" x14ac:dyDescent="0.3">
      <c r="A252">
        <f>-3.21 -3.207 -3.204 -3.201 -3.198 -3.195 -3.192 -3.189 -3.186 -3.183 -3.18</f>
        <v>-35.145000000000003</v>
      </c>
    </row>
    <row r="253" spans="1:1" x14ac:dyDescent="0.3">
      <c r="A253" t="s">
        <v>846</v>
      </c>
    </row>
    <row r="254" spans="1:1" x14ac:dyDescent="0.3">
      <c r="A254">
        <f>-0.23  -0.234  -0.237  -0.239  -0.241  -0.243  -0.245  -0.247  -0.248  -0.25  -0.251</f>
        <v>-2.6649999999999996</v>
      </c>
    </row>
    <row r="255" spans="1:1" x14ac:dyDescent="0.3">
      <c r="A255">
        <f>-1.229  -1.229  -1.23  -1.229  -1.229  -1.23  -1.231  -1.232  -1.233  -1.235  -1.236</f>
        <v>-13.542999999999999</v>
      </c>
    </row>
    <row r="256" spans="1:1" x14ac:dyDescent="0.3">
      <c r="A256">
        <f>-2.226  -2.226  -2.226  -2.226  -2.226  -2.226  -2.226  -2.226  -2.226  -2.226  -2.226</f>
        <v>-24.485999999999994</v>
      </c>
    </row>
    <row r="257" spans="1:1" x14ac:dyDescent="0.3">
      <c r="A257">
        <f>-3.029  -3.029  -3.028  -3.028  -3.028  -3.028  -3.028  -3.027  -3.025  -3.024  -3.022</f>
        <v>-33.295999999999999</v>
      </c>
    </row>
    <row r="258" spans="1:1" x14ac:dyDescent="0.3">
      <c r="A258">
        <f>-3.21  -3.207  -3.204  -3.201  -3.198  -3.195  -3.192  -3.189  -3.186  -3.183  -3.18</f>
        <v>-35.145000000000003</v>
      </c>
    </row>
    <row r="260" spans="1:1" x14ac:dyDescent="0.3">
      <c r="A260" t="s">
        <v>847</v>
      </c>
    </row>
    <row r="261" spans="1:1" x14ac:dyDescent="0.3">
      <c r="A261" t="s">
        <v>2818</v>
      </c>
    </row>
    <row r="262" spans="1:1" x14ac:dyDescent="0.3">
      <c r="A262" t="s">
        <v>2869</v>
      </c>
    </row>
    <row r="263" spans="1:1" x14ac:dyDescent="0.3">
      <c r="A263" t="s">
        <v>2870</v>
      </c>
    </row>
    <row r="264" spans="1:1" x14ac:dyDescent="0.3">
      <c r="A264" t="s">
        <v>2871</v>
      </c>
    </row>
    <row r="265" spans="1:1" x14ac:dyDescent="0.3">
      <c r="A265" t="s">
        <v>2872</v>
      </c>
    </row>
    <row r="267" spans="1:1" x14ac:dyDescent="0.3">
      <c r="A267" t="s">
        <v>848</v>
      </c>
    </row>
    <row r="268" spans="1:1" x14ac:dyDescent="0.3">
      <c r="A268" t="s">
        <v>2823</v>
      </c>
    </row>
    <row r="269" spans="1:1" x14ac:dyDescent="0.3">
      <c r="A269" t="s">
        <v>2833</v>
      </c>
    </row>
    <row r="270" spans="1:1" x14ac:dyDescent="0.3">
      <c r="A270" t="s">
        <v>2825</v>
      </c>
    </row>
    <row r="271" spans="1:1" x14ac:dyDescent="0.3">
      <c r="A271" t="s">
        <v>2873</v>
      </c>
    </row>
    <row r="272" spans="1:1" x14ac:dyDescent="0.3">
      <c r="A272" t="s">
        <v>2874</v>
      </c>
    </row>
    <row r="274" spans="1:1" x14ac:dyDescent="0.3">
      <c r="A274" t="s">
        <v>771</v>
      </c>
    </row>
    <row r="275" spans="1:1" x14ac:dyDescent="0.3">
      <c r="A275" t="s">
        <v>2875</v>
      </c>
    </row>
    <row r="276" spans="1:1" x14ac:dyDescent="0.3">
      <c r="A276" t="s">
        <v>2875</v>
      </c>
    </row>
    <row r="277" spans="1:1" x14ac:dyDescent="0.3">
      <c r="A277" t="s">
        <v>2875</v>
      </c>
    </row>
    <row r="278" spans="1:1" x14ac:dyDescent="0.3">
      <c r="A278" t="s">
        <v>2875</v>
      </c>
    </row>
    <row r="279" spans="1:1" x14ac:dyDescent="0.3">
      <c r="A279" t="s">
        <v>2875</v>
      </c>
    </row>
    <row r="281" spans="1:1" x14ac:dyDescent="0.3">
      <c r="A281" t="s">
        <v>441</v>
      </c>
    </row>
    <row r="282" spans="1:1" x14ac:dyDescent="0.3">
      <c r="A282" t="s">
        <v>757</v>
      </c>
    </row>
    <row r="283" spans="1:1" x14ac:dyDescent="0.3">
      <c r="A283" t="s">
        <v>2816</v>
      </c>
    </row>
    <row r="284" spans="1:1" x14ac:dyDescent="0.3">
      <c r="A284" t="s">
        <v>2817</v>
      </c>
    </row>
    <row r="285" spans="1:1" x14ac:dyDescent="0.3">
      <c r="A285" t="s">
        <v>760</v>
      </c>
    </row>
    <row r="286" spans="1:1" x14ac:dyDescent="0.3">
      <c r="A286" t="s">
        <v>781</v>
      </c>
    </row>
    <row r="287" spans="1:1" x14ac:dyDescent="0.3">
      <c r="A287">
        <f>-3.2 -3.2 -3.2 -3.2 -3.2 -3.2 -3.2 -3.2 -3.2 -3.2 -3.2</f>
        <v>-35.199999999999996</v>
      </c>
    </row>
    <row r="288" spans="1:1" x14ac:dyDescent="0.3">
      <c r="A288" t="s">
        <v>846</v>
      </c>
    </row>
    <row r="289" spans="1:1" x14ac:dyDescent="0.3">
      <c r="A289">
        <f>-0.23  -0.234  -0.237  -0.239  -0.241  -0.243  -0.245  -0.247  -0.248  -0.25  -0.251</f>
        <v>-2.6649999999999996</v>
      </c>
    </row>
    <row r="290" spans="1:1" x14ac:dyDescent="0.3">
      <c r="A290">
        <f>-1.229  -1.229  -1.23  -1.229  -1.229  -1.23  -1.231  -1.232  -1.233  -1.235  -1.236</f>
        <v>-13.542999999999999</v>
      </c>
    </row>
    <row r="291" spans="1:1" x14ac:dyDescent="0.3">
      <c r="A291">
        <f>-2.226  -2.226  -2.226  -2.226  -2.226  -2.226  -2.226  -2.226  -2.226  -2.226  -2.226</f>
        <v>-24.485999999999994</v>
      </c>
    </row>
    <row r="292" spans="1:1" x14ac:dyDescent="0.3">
      <c r="A292">
        <f>-3.023  -3.023  -3.023  -3.022  -3.022  -3.022  -3.021  -3.021  -3.021  -3.021  -3.021</f>
        <v>-33.24</v>
      </c>
    </row>
    <row r="293" spans="1:1" x14ac:dyDescent="0.3">
      <c r="A293">
        <f>-3.2  -3.2  -3.2  -3.2  -3.2  -3.2  -3.2  -3.2  -3.2  -3.2  -3.2</f>
        <v>-35.199999999999996</v>
      </c>
    </row>
    <row r="295" spans="1:1" x14ac:dyDescent="0.3">
      <c r="A295" t="s">
        <v>847</v>
      </c>
    </row>
    <row r="296" spans="1:1" x14ac:dyDescent="0.3">
      <c r="A296" t="s">
        <v>2818</v>
      </c>
    </row>
    <row r="297" spans="1:1" x14ac:dyDescent="0.3">
      <c r="A297" t="s">
        <v>2848</v>
      </c>
    </row>
    <row r="298" spans="1:1" x14ac:dyDescent="0.3">
      <c r="A298" t="s">
        <v>2837</v>
      </c>
    </row>
    <row r="299" spans="1:1" x14ac:dyDescent="0.3">
      <c r="A299" t="s">
        <v>2876</v>
      </c>
    </row>
    <row r="300" spans="1:1" x14ac:dyDescent="0.3">
      <c r="A300" t="s">
        <v>2877</v>
      </c>
    </row>
    <row r="302" spans="1:1" x14ac:dyDescent="0.3">
      <c r="A302" t="s">
        <v>848</v>
      </c>
    </row>
    <row r="303" spans="1:1" x14ac:dyDescent="0.3">
      <c r="A303" t="s">
        <v>2823</v>
      </c>
    </row>
    <row r="304" spans="1:1" x14ac:dyDescent="0.3">
      <c r="A304" t="s">
        <v>2833</v>
      </c>
    </row>
    <row r="305" spans="1:1" x14ac:dyDescent="0.3">
      <c r="A305" t="s">
        <v>2878</v>
      </c>
    </row>
    <row r="306" spans="1:1" x14ac:dyDescent="0.3">
      <c r="A306" t="s">
        <v>2879</v>
      </c>
    </row>
    <row r="307" spans="1:1" x14ac:dyDescent="0.3">
      <c r="A307" t="s">
        <v>2880</v>
      </c>
    </row>
    <row r="309" spans="1:1" x14ac:dyDescent="0.3">
      <c r="A309" t="s">
        <v>771</v>
      </c>
    </row>
    <row r="310" spans="1:1" x14ac:dyDescent="0.3">
      <c r="A310" t="s">
        <v>897</v>
      </c>
    </row>
    <row r="311" spans="1:1" x14ac:dyDescent="0.3">
      <c r="A311" t="s">
        <v>897</v>
      </c>
    </row>
    <row r="312" spans="1:1" x14ac:dyDescent="0.3">
      <c r="A312" t="s">
        <v>897</v>
      </c>
    </row>
    <row r="313" spans="1:1" x14ac:dyDescent="0.3">
      <c r="A313" t="s">
        <v>897</v>
      </c>
    </row>
    <row r="314" spans="1:1" x14ac:dyDescent="0.3">
      <c r="A314" t="s">
        <v>897</v>
      </c>
    </row>
    <row r="316" spans="1:1" x14ac:dyDescent="0.3">
      <c r="A316" t="s">
        <v>442</v>
      </c>
    </row>
    <row r="317" spans="1:1" x14ac:dyDescent="0.3">
      <c r="A317" t="s">
        <v>757</v>
      </c>
    </row>
    <row r="318" spans="1:1" x14ac:dyDescent="0.3">
      <c r="A318" t="s">
        <v>2816</v>
      </c>
    </row>
    <row r="319" spans="1:1" x14ac:dyDescent="0.3">
      <c r="A319" t="s">
        <v>2817</v>
      </c>
    </row>
    <row r="320" spans="1:1" x14ac:dyDescent="0.3">
      <c r="A320" t="s">
        <v>760</v>
      </c>
    </row>
    <row r="321" spans="1:1" x14ac:dyDescent="0.3">
      <c r="A321" t="s">
        <v>782</v>
      </c>
    </row>
    <row r="322" spans="1:1" x14ac:dyDescent="0.3">
      <c r="A322">
        <f>-3.2 -3.197 -3.194 -3.191 -3.188 -3.185 -3.182 -3.179 -3.176 -3.173 -3.17</f>
        <v>-35.035000000000004</v>
      </c>
    </row>
    <row r="323" spans="1:1" x14ac:dyDescent="0.3">
      <c r="A323" t="s">
        <v>846</v>
      </c>
    </row>
    <row r="324" spans="1:1" x14ac:dyDescent="0.3">
      <c r="A324">
        <f>-0.23  -0.234  -0.237  -0.239  -0.241  -0.243  -0.245  -0.247  -0.248  -0.25  -0.251</f>
        <v>-2.6649999999999996</v>
      </c>
    </row>
    <row r="325" spans="1:1" x14ac:dyDescent="0.3">
      <c r="A325">
        <f>-1.229  -1.229  -1.23  -1.229  -1.229  -1.23  -1.231  -1.232  -1.233  -1.235  -1.236</f>
        <v>-13.542999999999999</v>
      </c>
    </row>
    <row r="326" spans="1:1" x14ac:dyDescent="0.3">
      <c r="A326">
        <f>-2.226  -2.226  -2.226  -2.226  -2.226  -2.226  -2.226  -2.226  -2.226  -2.226  -2.226</f>
        <v>-24.485999999999994</v>
      </c>
    </row>
    <row r="327" spans="1:1" x14ac:dyDescent="0.3">
      <c r="A327">
        <f>-3.023  -3.023  -3.022  -3.022  -3.022  -3.022  -3.022  -3.021  -3.019  -3.018  -3.016</f>
        <v>-33.229999999999997</v>
      </c>
    </row>
    <row r="328" spans="1:1" x14ac:dyDescent="0.3">
      <c r="A328">
        <f>-3.2  -3.197  -3.194  -3.191  -3.188  -3.185  -3.182  -3.179  -3.176  -3.173  -3.17</f>
        <v>-35.035000000000004</v>
      </c>
    </row>
    <row r="330" spans="1:1" x14ac:dyDescent="0.3">
      <c r="A330" t="s">
        <v>847</v>
      </c>
    </row>
    <row r="331" spans="1:1" x14ac:dyDescent="0.3">
      <c r="A331" t="s">
        <v>2818</v>
      </c>
    </row>
    <row r="332" spans="1:1" x14ac:dyDescent="0.3">
      <c r="A332" t="s">
        <v>2856</v>
      </c>
    </row>
    <row r="333" spans="1:1" x14ac:dyDescent="0.3">
      <c r="A333" t="s">
        <v>2881</v>
      </c>
    </row>
    <row r="334" spans="1:1" x14ac:dyDescent="0.3">
      <c r="A334" t="s">
        <v>2882</v>
      </c>
    </row>
    <row r="335" spans="1:1" x14ac:dyDescent="0.3">
      <c r="A335" t="s">
        <v>2883</v>
      </c>
    </row>
    <row r="337" spans="1:1" x14ac:dyDescent="0.3">
      <c r="A337" t="s">
        <v>848</v>
      </c>
    </row>
    <row r="338" spans="1:1" x14ac:dyDescent="0.3">
      <c r="A338" t="s">
        <v>2823</v>
      </c>
    </row>
    <row r="339" spans="1:1" x14ac:dyDescent="0.3">
      <c r="A339" t="s">
        <v>2833</v>
      </c>
    </row>
    <row r="340" spans="1:1" x14ac:dyDescent="0.3">
      <c r="A340" t="s">
        <v>2884</v>
      </c>
    </row>
    <row r="341" spans="1:1" x14ac:dyDescent="0.3">
      <c r="A341" t="s">
        <v>2885</v>
      </c>
    </row>
    <row r="342" spans="1:1" x14ac:dyDescent="0.3">
      <c r="A342" t="s">
        <v>2886</v>
      </c>
    </row>
    <row r="344" spans="1:1" x14ac:dyDescent="0.3">
      <c r="A344" t="s">
        <v>771</v>
      </c>
    </row>
    <row r="345" spans="1:1" x14ac:dyDescent="0.3">
      <c r="A345" t="s">
        <v>2887</v>
      </c>
    </row>
    <row r="346" spans="1:1" x14ac:dyDescent="0.3">
      <c r="A346" t="s">
        <v>2887</v>
      </c>
    </row>
    <row r="347" spans="1:1" x14ac:dyDescent="0.3">
      <c r="A347" t="s">
        <v>2887</v>
      </c>
    </row>
    <row r="348" spans="1:1" x14ac:dyDescent="0.3">
      <c r="A348" t="s">
        <v>2887</v>
      </c>
    </row>
    <row r="349" spans="1:1" x14ac:dyDescent="0.3">
      <c r="A349" t="s">
        <v>2887</v>
      </c>
    </row>
    <row r="351" spans="1:1" x14ac:dyDescent="0.3">
      <c r="A351" t="s">
        <v>443</v>
      </c>
    </row>
    <row r="352" spans="1:1" x14ac:dyDescent="0.3">
      <c r="A352" t="s">
        <v>757</v>
      </c>
    </row>
    <row r="353" spans="1:1" x14ac:dyDescent="0.3">
      <c r="A353" t="s">
        <v>2816</v>
      </c>
    </row>
    <row r="354" spans="1:1" x14ac:dyDescent="0.3">
      <c r="A354" t="s">
        <v>2817</v>
      </c>
    </row>
    <row r="355" spans="1:1" x14ac:dyDescent="0.3">
      <c r="A355" t="s">
        <v>760</v>
      </c>
    </row>
    <row r="356" spans="1:1" x14ac:dyDescent="0.3">
      <c r="A356" t="s">
        <v>783</v>
      </c>
    </row>
    <row r="357" spans="1:1" x14ac:dyDescent="0.3">
      <c r="A357">
        <f>-3.19 -3.19 -3.19 -3.19 -3.19 -3.19 -3.19 -3.19 -3.19 -3.19 -3.19</f>
        <v>-35.090000000000003</v>
      </c>
    </row>
    <row r="358" spans="1:1" x14ac:dyDescent="0.3">
      <c r="A358" t="s">
        <v>846</v>
      </c>
    </row>
    <row r="359" spans="1:1" x14ac:dyDescent="0.3">
      <c r="A359">
        <f>-0.23  -0.234  -0.237  -0.239  -0.241  -0.243  -0.245  -0.247  -0.248  -0.25  -0.251</f>
        <v>-2.6649999999999996</v>
      </c>
    </row>
    <row r="360" spans="1:1" x14ac:dyDescent="0.3">
      <c r="A360">
        <f>-1.229  -1.229  -1.23  -1.229  -1.229  -1.23  -1.231  -1.232  -1.233  -1.235  -1.236</f>
        <v>-13.542999999999999</v>
      </c>
    </row>
    <row r="361" spans="1:1" x14ac:dyDescent="0.3">
      <c r="A361">
        <f>-2.226  -2.226  -2.226  -2.226  -2.226  -2.226  -2.226  -2.225  -2.225  -2.225  -2.226</f>
        <v>-24.483000000000001</v>
      </c>
    </row>
    <row r="362" spans="1:1" x14ac:dyDescent="0.3">
      <c r="A362">
        <f>-3.017  -3.018  -3.017  -3.016  -3.016  -3.016  -3.016  -3.016  -3.016  -3.016  -3.016</f>
        <v>-33.179999999999993</v>
      </c>
    </row>
    <row r="363" spans="1:1" x14ac:dyDescent="0.3">
      <c r="A363">
        <f>-3.19  -3.19  -3.19  -3.19  -3.19  -3.19  -3.19  -3.19  -3.19  -3.19  -3.19</f>
        <v>-35.090000000000003</v>
      </c>
    </row>
    <row r="365" spans="1:1" x14ac:dyDescent="0.3">
      <c r="A365" t="s">
        <v>847</v>
      </c>
    </row>
    <row r="366" spans="1:1" x14ac:dyDescent="0.3">
      <c r="A366" t="s">
        <v>2818</v>
      </c>
    </row>
    <row r="367" spans="1:1" x14ac:dyDescent="0.3">
      <c r="A367" t="s">
        <v>2819</v>
      </c>
    </row>
    <row r="368" spans="1:1" x14ac:dyDescent="0.3">
      <c r="A368" t="s">
        <v>2863</v>
      </c>
    </row>
    <row r="369" spans="1:1" x14ac:dyDescent="0.3">
      <c r="A369" t="s">
        <v>2888</v>
      </c>
    </row>
    <row r="370" spans="1:1" x14ac:dyDescent="0.3">
      <c r="A370" t="s">
        <v>2889</v>
      </c>
    </row>
    <row r="372" spans="1:1" x14ac:dyDescent="0.3">
      <c r="A372" t="s">
        <v>848</v>
      </c>
    </row>
    <row r="373" spans="1:1" x14ac:dyDescent="0.3">
      <c r="A373" t="s">
        <v>2823</v>
      </c>
    </row>
    <row r="374" spans="1:1" x14ac:dyDescent="0.3">
      <c r="A374" t="s">
        <v>2833</v>
      </c>
    </row>
    <row r="375" spans="1:1" x14ac:dyDescent="0.3">
      <c r="A375" t="s">
        <v>2878</v>
      </c>
    </row>
    <row r="376" spans="1:1" x14ac:dyDescent="0.3">
      <c r="A376" t="s">
        <v>2890</v>
      </c>
    </row>
    <row r="377" spans="1:1" x14ac:dyDescent="0.3">
      <c r="A377" t="s">
        <v>2891</v>
      </c>
    </row>
    <row r="379" spans="1:1" x14ac:dyDescent="0.3">
      <c r="A379" t="s">
        <v>771</v>
      </c>
    </row>
    <row r="380" spans="1:1" x14ac:dyDescent="0.3">
      <c r="A380" t="s">
        <v>897</v>
      </c>
    </row>
    <row r="381" spans="1:1" x14ac:dyDescent="0.3">
      <c r="A381" t="s">
        <v>897</v>
      </c>
    </row>
    <row r="382" spans="1:1" x14ac:dyDescent="0.3">
      <c r="A382" t="s">
        <v>897</v>
      </c>
    </row>
    <row r="383" spans="1:1" x14ac:dyDescent="0.3">
      <c r="A383" t="s">
        <v>897</v>
      </c>
    </row>
    <row r="384" spans="1:1" x14ac:dyDescent="0.3">
      <c r="A384" t="s">
        <v>897</v>
      </c>
    </row>
    <row r="386" spans="1:1" x14ac:dyDescent="0.3">
      <c r="A386" t="s">
        <v>444</v>
      </c>
    </row>
    <row r="387" spans="1:1" x14ac:dyDescent="0.3">
      <c r="A387" t="s">
        <v>757</v>
      </c>
    </row>
    <row r="388" spans="1:1" x14ac:dyDescent="0.3">
      <c r="A388" t="s">
        <v>2816</v>
      </c>
    </row>
    <row r="389" spans="1:1" x14ac:dyDescent="0.3">
      <c r="A389" t="s">
        <v>2817</v>
      </c>
    </row>
    <row r="390" spans="1:1" x14ac:dyDescent="0.3">
      <c r="A390" t="s">
        <v>760</v>
      </c>
    </row>
    <row r="391" spans="1:1" x14ac:dyDescent="0.3">
      <c r="A391" t="s">
        <v>784</v>
      </c>
    </row>
    <row r="392" spans="1:1" x14ac:dyDescent="0.3">
      <c r="A392">
        <f>-3.19 -3.187 -3.184 -3.181 -3.178 -3.175 -3.172 -3.169 -3.166 -3.163 -3.16</f>
        <v>-34.925000000000004</v>
      </c>
    </row>
    <row r="393" spans="1:1" x14ac:dyDescent="0.3">
      <c r="A393" t="s">
        <v>846</v>
      </c>
    </row>
    <row r="394" spans="1:1" x14ac:dyDescent="0.3">
      <c r="A394">
        <f>-0.23  -0.234  -0.237  -0.239  -0.241  -0.243  -0.245  -0.247  -0.248  -0.25  -0.251</f>
        <v>-2.6649999999999996</v>
      </c>
    </row>
    <row r="395" spans="1:1" x14ac:dyDescent="0.3">
      <c r="A395">
        <f>-1.229  -1.229  -1.23  -1.229  -1.229  -1.23  -1.231  -1.232  -1.233  -1.235  -1.236</f>
        <v>-13.542999999999999</v>
      </c>
    </row>
    <row r="396" spans="1:1" x14ac:dyDescent="0.3">
      <c r="A396">
        <f>-2.226  -2.226  -2.225  -2.226  -2.226  -2.226  -2.226  -2.226  -2.225  -2.225  -2.225</f>
        <v>-24.481999999999999</v>
      </c>
    </row>
    <row r="397" spans="1:1" x14ac:dyDescent="0.3">
      <c r="A397">
        <f>-3.017  -3.018  -3.017  -3.016  -3.017  -3.017  -3.016  -3.015  -3.013  -3.012  -3.01</f>
        <v>-33.167999999999999</v>
      </c>
    </row>
    <row r="398" spans="1:1" x14ac:dyDescent="0.3">
      <c r="A398">
        <f>-3.19  -3.187  -3.184  -3.181  -3.178  -3.175  -3.172  -3.169  -3.166  -3.163  -3.16</f>
        <v>-34.925000000000004</v>
      </c>
    </row>
    <row r="400" spans="1:1" x14ac:dyDescent="0.3">
      <c r="A400" t="s">
        <v>847</v>
      </c>
    </row>
    <row r="401" spans="1:1" x14ac:dyDescent="0.3">
      <c r="A401" t="s">
        <v>2818</v>
      </c>
    </row>
    <row r="402" spans="1:1" x14ac:dyDescent="0.3">
      <c r="A402" t="s">
        <v>2829</v>
      </c>
    </row>
    <row r="403" spans="1:1" x14ac:dyDescent="0.3">
      <c r="A403" t="s">
        <v>2892</v>
      </c>
    </row>
    <row r="404" spans="1:1" x14ac:dyDescent="0.3">
      <c r="A404" t="s">
        <v>2893</v>
      </c>
    </row>
    <row r="405" spans="1:1" x14ac:dyDescent="0.3">
      <c r="A405" t="s">
        <v>2894</v>
      </c>
    </row>
    <row r="407" spans="1:1" x14ac:dyDescent="0.3">
      <c r="A407" t="s">
        <v>848</v>
      </c>
    </row>
    <row r="408" spans="1:1" x14ac:dyDescent="0.3">
      <c r="A408" t="s">
        <v>2823</v>
      </c>
    </row>
    <row r="409" spans="1:1" x14ac:dyDescent="0.3">
      <c r="A409" t="s">
        <v>2833</v>
      </c>
    </row>
    <row r="410" spans="1:1" x14ac:dyDescent="0.3">
      <c r="A410" t="s">
        <v>2884</v>
      </c>
    </row>
    <row r="411" spans="1:1" x14ac:dyDescent="0.3">
      <c r="A411" t="s">
        <v>2895</v>
      </c>
    </row>
    <row r="412" spans="1:1" x14ac:dyDescent="0.3">
      <c r="A412" t="s">
        <v>2896</v>
      </c>
    </row>
    <row r="414" spans="1:1" x14ac:dyDescent="0.3">
      <c r="A414" t="s">
        <v>771</v>
      </c>
    </row>
    <row r="415" spans="1:1" x14ac:dyDescent="0.3">
      <c r="A415" t="s">
        <v>2897</v>
      </c>
    </row>
    <row r="416" spans="1:1" x14ac:dyDescent="0.3">
      <c r="A416" t="s">
        <v>2897</v>
      </c>
    </row>
    <row r="417" spans="1:1" x14ac:dyDescent="0.3">
      <c r="A417" t="s">
        <v>2897</v>
      </c>
    </row>
    <row r="418" spans="1:1" x14ac:dyDescent="0.3">
      <c r="A418" t="s">
        <v>2897</v>
      </c>
    </row>
    <row r="419" spans="1:1" x14ac:dyDescent="0.3">
      <c r="A419" t="s">
        <v>2897</v>
      </c>
    </row>
    <row r="421" spans="1:1" x14ac:dyDescent="0.3">
      <c r="A421" t="s">
        <v>445</v>
      </c>
    </row>
    <row r="422" spans="1:1" x14ac:dyDescent="0.3">
      <c r="A422" t="s">
        <v>757</v>
      </c>
    </row>
    <row r="423" spans="1:1" x14ac:dyDescent="0.3">
      <c r="A423" t="s">
        <v>2816</v>
      </c>
    </row>
    <row r="424" spans="1:1" x14ac:dyDescent="0.3">
      <c r="A424" t="s">
        <v>2817</v>
      </c>
    </row>
    <row r="425" spans="1:1" x14ac:dyDescent="0.3">
      <c r="A425" t="s">
        <v>760</v>
      </c>
    </row>
    <row r="426" spans="1:1" x14ac:dyDescent="0.3">
      <c r="A426" t="s">
        <v>785</v>
      </c>
    </row>
    <row r="427" spans="1:1" x14ac:dyDescent="0.3">
      <c r="A427">
        <f>-3.18 -3.18 -3.18 -3.18 -3.18 -3.18 -3.18 -3.18 -3.18 -3.18 -3.18</f>
        <v>-34.980000000000004</v>
      </c>
    </row>
    <row r="428" spans="1:1" x14ac:dyDescent="0.3">
      <c r="A428" t="s">
        <v>846</v>
      </c>
    </row>
    <row r="429" spans="1:1" x14ac:dyDescent="0.3">
      <c r="A429">
        <f>-0.23  -0.234  -0.237  -0.239  -0.241  -0.243  -0.245  -0.247  -0.248  -0.25  -0.251</f>
        <v>-2.6649999999999996</v>
      </c>
    </row>
    <row r="430" spans="1:1" x14ac:dyDescent="0.3">
      <c r="A430">
        <f>-1.229  -1.229  -1.23  -1.229  -1.229  -1.23  -1.231  -1.232  -1.233  -1.235  -1.236</f>
        <v>-13.542999999999999</v>
      </c>
    </row>
    <row r="431" spans="1:1" x14ac:dyDescent="0.3">
      <c r="A431">
        <f>-2.225  -2.225  -2.225  -2.226  -2.225  -2.225  -2.225  -2.225  -2.225  -2.225  -2.225</f>
        <v>-24.476000000000003</v>
      </c>
    </row>
    <row r="432" spans="1:1" x14ac:dyDescent="0.3">
      <c r="A432">
        <f>-3.011  -3.011  -3.011  -3.01  -3.01  -3.01  -3.01  -3.01  -3.01  -3.01  -3.01</f>
        <v>-33.112999999999992</v>
      </c>
    </row>
    <row r="433" spans="1:1" x14ac:dyDescent="0.3">
      <c r="A433">
        <f>-3.18  -3.18  -3.18  -3.18  -3.18  -3.18  -3.18  -3.18  -3.18  -3.18  -3.18</f>
        <v>-34.980000000000004</v>
      </c>
    </row>
    <row r="435" spans="1:1" x14ac:dyDescent="0.3">
      <c r="A435" t="s">
        <v>847</v>
      </c>
    </row>
    <row r="436" spans="1:1" x14ac:dyDescent="0.3">
      <c r="A436" t="s">
        <v>2818</v>
      </c>
    </row>
    <row r="437" spans="1:1" x14ac:dyDescent="0.3">
      <c r="A437" t="s">
        <v>2848</v>
      </c>
    </row>
    <row r="438" spans="1:1" x14ac:dyDescent="0.3">
      <c r="A438" t="s">
        <v>2898</v>
      </c>
    </row>
    <row r="439" spans="1:1" x14ac:dyDescent="0.3">
      <c r="A439" t="s">
        <v>2899</v>
      </c>
    </row>
    <row r="440" spans="1:1" x14ac:dyDescent="0.3">
      <c r="A440" t="s">
        <v>2900</v>
      </c>
    </row>
    <row r="442" spans="1:1" x14ac:dyDescent="0.3">
      <c r="A442" t="s">
        <v>848</v>
      </c>
    </row>
    <row r="443" spans="1:1" x14ac:dyDescent="0.3">
      <c r="A443" t="s">
        <v>2823</v>
      </c>
    </row>
    <row r="444" spans="1:1" x14ac:dyDescent="0.3">
      <c r="A444" t="s">
        <v>2833</v>
      </c>
    </row>
    <row r="445" spans="1:1" x14ac:dyDescent="0.3">
      <c r="A445" t="s">
        <v>2901</v>
      </c>
    </row>
    <row r="446" spans="1:1" x14ac:dyDescent="0.3">
      <c r="A446" t="s">
        <v>2902</v>
      </c>
    </row>
    <row r="447" spans="1:1" x14ac:dyDescent="0.3">
      <c r="A447" t="s">
        <v>2903</v>
      </c>
    </row>
    <row r="449" spans="1:1" x14ac:dyDescent="0.3">
      <c r="A449" t="s">
        <v>771</v>
      </c>
    </row>
    <row r="450" spans="1:1" x14ac:dyDescent="0.3">
      <c r="A450" t="s">
        <v>897</v>
      </c>
    </row>
    <row r="451" spans="1:1" x14ac:dyDescent="0.3">
      <c r="A451" t="s">
        <v>897</v>
      </c>
    </row>
    <row r="452" spans="1:1" x14ac:dyDescent="0.3">
      <c r="A452" t="s">
        <v>897</v>
      </c>
    </row>
    <row r="453" spans="1:1" x14ac:dyDescent="0.3">
      <c r="A453" t="s">
        <v>897</v>
      </c>
    </row>
    <row r="454" spans="1:1" x14ac:dyDescent="0.3">
      <c r="A454" t="s">
        <v>897</v>
      </c>
    </row>
    <row r="456" spans="1:1" x14ac:dyDescent="0.3">
      <c r="A456" t="s">
        <v>446</v>
      </c>
    </row>
    <row r="457" spans="1:1" x14ac:dyDescent="0.3">
      <c r="A457" t="s">
        <v>757</v>
      </c>
    </row>
    <row r="458" spans="1:1" x14ac:dyDescent="0.3">
      <c r="A458" t="s">
        <v>2816</v>
      </c>
    </row>
    <row r="459" spans="1:1" x14ac:dyDescent="0.3">
      <c r="A459" t="s">
        <v>2817</v>
      </c>
    </row>
    <row r="460" spans="1:1" x14ac:dyDescent="0.3">
      <c r="A460" t="s">
        <v>760</v>
      </c>
    </row>
    <row r="461" spans="1:1" x14ac:dyDescent="0.3">
      <c r="A461" t="s">
        <v>786</v>
      </c>
    </row>
    <row r="462" spans="1:1" x14ac:dyDescent="0.3">
      <c r="A462">
        <f>-3.18 -3.177 -3.174 -3.171 -3.168 -3.165 -3.162 -3.159 -3.156 -3.153 -3.15</f>
        <v>-34.814999999999998</v>
      </c>
    </row>
    <row r="463" spans="1:1" x14ac:dyDescent="0.3">
      <c r="A463" t="s">
        <v>846</v>
      </c>
    </row>
    <row r="464" spans="1:1" x14ac:dyDescent="0.3">
      <c r="A464">
        <f>-0.23  -0.234  -0.237  -0.239  -0.241  -0.243  -0.245  -0.247  -0.248  -0.25  -0.251</f>
        <v>-2.6649999999999996</v>
      </c>
    </row>
    <row r="465" spans="1:1" x14ac:dyDescent="0.3">
      <c r="A465">
        <f>-1.229  -1.229  -1.23  -1.229  -1.229  -1.23  -1.231  -1.232  -1.233  -1.235  -1.236</f>
        <v>-13.542999999999999</v>
      </c>
    </row>
    <row r="466" spans="1:1" x14ac:dyDescent="0.3">
      <c r="A466">
        <f>-2.225  -2.225  -2.225  -2.226  -2.225  -2.225  -2.225  -2.225  -2.225  -2.225  -2.225</f>
        <v>-24.476000000000003</v>
      </c>
    </row>
    <row r="467" spans="1:1" x14ac:dyDescent="0.3">
      <c r="A467">
        <f>-3.011  -3.011  -3.011  -3.01  -3.011  -3.011  -3.01  -3.009  -3.007  -3.005  -3.003</f>
        <v>-33.099000000000004</v>
      </c>
    </row>
    <row r="468" spans="1:1" x14ac:dyDescent="0.3">
      <c r="A468">
        <f>-3.18  -3.177  -3.174  -3.171  -3.168  -3.165  -3.162  -3.159  -3.156  -3.153  -3.15</f>
        <v>-34.814999999999998</v>
      </c>
    </row>
    <row r="470" spans="1:1" x14ac:dyDescent="0.3">
      <c r="A470" t="s">
        <v>847</v>
      </c>
    </row>
    <row r="471" spans="1:1" x14ac:dyDescent="0.3">
      <c r="A471" t="s">
        <v>2818</v>
      </c>
    </row>
    <row r="472" spans="1:1" x14ac:dyDescent="0.3">
      <c r="A472" t="s">
        <v>2904</v>
      </c>
    </row>
    <row r="473" spans="1:1" x14ac:dyDescent="0.3">
      <c r="A473" t="s">
        <v>2905</v>
      </c>
    </row>
    <row r="474" spans="1:1" x14ac:dyDescent="0.3">
      <c r="A474" t="s">
        <v>2906</v>
      </c>
    </row>
    <row r="475" spans="1:1" x14ac:dyDescent="0.3">
      <c r="A475" t="s">
        <v>2907</v>
      </c>
    </row>
    <row r="477" spans="1:1" x14ac:dyDescent="0.3">
      <c r="A477" t="s">
        <v>848</v>
      </c>
    </row>
    <row r="478" spans="1:1" x14ac:dyDescent="0.3">
      <c r="A478" t="s">
        <v>2823</v>
      </c>
    </row>
    <row r="479" spans="1:1" x14ac:dyDescent="0.3">
      <c r="A479" t="s">
        <v>2833</v>
      </c>
    </row>
    <row r="480" spans="1:1" x14ac:dyDescent="0.3">
      <c r="A480" t="s">
        <v>2901</v>
      </c>
    </row>
    <row r="481" spans="1:1" x14ac:dyDescent="0.3">
      <c r="A481" t="s">
        <v>2908</v>
      </c>
    </row>
    <row r="482" spans="1:1" x14ac:dyDescent="0.3">
      <c r="A482" t="s">
        <v>2909</v>
      </c>
    </row>
    <row r="484" spans="1:1" x14ac:dyDescent="0.3">
      <c r="A484" t="s">
        <v>771</v>
      </c>
    </row>
    <row r="485" spans="1:1" x14ac:dyDescent="0.3">
      <c r="A485" t="s">
        <v>2910</v>
      </c>
    </row>
    <row r="486" spans="1:1" x14ac:dyDescent="0.3">
      <c r="A486" t="s">
        <v>2910</v>
      </c>
    </row>
    <row r="487" spans="1:1" x14ac:dyDescent="0.3">
      <c r="A487" t="s">
        <v>2910</v>
      </c>
    </row>
    <row r="488" spans="1:1" x14ac:dyDescent="0.3">
      <c r="A488" t="s">
        <v>2910</v>
      </c>
    </row>
    <row r="489" spans="1:1" x14ac:dyDescent="0.3">
      <c r="A489" t="s">
        <v>2910</v>
      </c>
    </row>
    <row r="491" spans="1:1" x14ac:dyDescent="0.3">
      <c r="A491" t="s">
        <v>447</v>
      </c>
    </row>
    <row r="492" spans="1:1" x14ac:dyDescent="0.3">
      <c r="A492" t="s">
        <v>757</v>
      </c>
    </row>
    <row r="493" spans="1:1" x14ac:dyDescent="0.3">
      <c r="A493" t="s">
        <v>2816</v>
      </c>
    </row>
    <row r="494" spans="1:1" x14ac:dyDescent="0.3">
      <c r="A494" t="s">
        <v>2817</v>
      </c>
    </row>
    <row r="495" spans="1:1" x14ac:dyDescent="0.3">
      <c r="A495" t="s">
        <v>760</v>
      </c>
    </row>
    <row r="496" spans="1:1" x14ac:dyDescent="0.3">
      <c r="A496" t="s">
        <v>787</v>
      </c>
    </row>
    <row r="497" spans="1:1" x14ac:dyDescent="0.3">
      <c r="A497">
        <f>-3.17 -3.17 -3.17 -3.17 -3.17 -3.17 -3.17 -3.17 -3.17 -3.17 -3.17</f>
        <v>-34.870000000000005</v>
      </c>
    </row>
    <row r="498" spans="1:1" x14ac:dyDescent="0.3">
      <c r="A498" t="s">
        <v>846</v>
      </c>
    </row>
    <row r="499" spans="1:1" x14ac:dyDescent="0.3">
      <c r="A499">
        <f>-0.23  -0.234  -0.237  -0.239  -0.241  -0.243  -0.245  -0.247  -0.248  -0.25  -0.251</f>
        <v>-2.6649999999999996</v>
      </c>
    </row>
    <row r="500" spans="1:1" x14ac:dyDescent="0.3">
      <c r="A500">
        <f>-1.229  -1.229  -1.23  -1.229  -1.229  -1.23  -1.231  -1.232  -1.233  -1.235  -1.236</f>
        <v>-13.542999999999999</v>
      </c>
    </row>
    <row r="501" spans="1:1" x14ac:dyDescent="0.3">
      <c r="A501">
        <f>-2.225  -2.225  -2.225  -2.225  -2.225  -2.225  -2.225  -2.225  -2.225  -2.225  -2.225</f>
        <v>-24.475000000000005</v>
      </c>
    </row>
    <row r="502" spans="1:1" x14ac:dyDescent="0.3">
      <c r="A502">
        <f>-3.005  -3.005  -3.005  -3.004  -3.004  -3.004  -3.003  -3.003  -3.003  -3.003  -3.003</f>
        <v>-33.042000000000002</v>
      </c>
    </row>
    <row r="503" spans="1:1" x14ac:dyDescent="0.3">
      <c r="A503">
        <f>-3.17  -3.17  -3.17  -3.17  -3.17  -3.17  -3.17  -3.17  -3.17  -3.17  -3.17</f>
        <v>-34.870000000000005</v>
      </c>
    </row>
    <row r="505" spans="1:1" x14ac:dyDescent="0.3">
      <c r="A505" t="s">
        <v>847</v>
      </c>
    </row>
    <row r="506" spans="1:1" x14ac:dyDescent="0.3">
      <c r="A506" t="s">
        <v>2818</v>
      </c>
    </row>
    <row r="507" spans="1:1" x14ac:dyDescent="0.3">
      <c r="A507" t="s">
        <v>2848</v>
      </c>
    </row>
    <row r="508" spans="1:1" x14ac:dyDescent="0.3">
      <c r="A508" t="s">
        <v>2911</v>
      </c>
    </row>
    <row r="509" spans="1:1" x14ac:dyDescent="0.3">
      <c r="A509" t="s">
        <v>2912</v>
      </c>
    </row>
    <row r="510" spans="1:1" x14ac:dyDescent="0.3">
      <c r="A510" t="s">
        <v>2913</v>
      </c>
    </row>
    <row r="512" spans="1:1" x14ac:dyDescent="0.3">
      <c r="A512" t="s">
        <v>848</v>
      </c>
    </row>
    <row r="513" spans="1:1" x14ac:dyDescent="0.3">
      <c r="A513" t="s">
        <v>2823</v>
      </c>
    </row>
    <row r="514" spans="1:1" x14ac:dyDescent="0.3">
      <c r="A514" t="s">
        <v>2833</v>
      </c>
    </row>
    <row r="515" spans="1:1" x14ac:dyDescent="0.3">
      <c r="A515" t="s">
        <v>2914</v>
      </c>
    </row>
    <row r="516" spans="1:1" x14ac:dyDescent="0.3">
      <c r="A516" t="s">
        <v>2915</v>
      </c>
    </row>
    <row r="517" spans="1:1" x14ac:dyDescent="0.3">
      <c r="A517" t="s">
        <v>2916</v>
      </c>
    </row>
    <row r="519" spans="1:1" x14ac:dyDescent="0.3">
      <c r="A519" t="s">
        <v>771</v>
      </c>
    </row>
    <row r="520" spans="1:1" x14ac:dyDescent="0.3">
      <c r="A520" t="s">
        <v>897</v>
      </c>
    </row>
    <row r="521" spans="1:1" x14ac:dyDescent="0.3">
      <c r="A521" t="s">
        <v>897</v>
      </c>
    </row>
    <row r="522" spans="1:1" x14ac:dyDescent="0.3">
      <c r="A522" t="s">
        <v>897</v>
      </c>
    </row>
    <row r="523" spans="1:1" x14ac:dyDescent="0.3">
      <c r="A523" t="s">
        <v>897</v>
      </c>
    </row>
    <row r="524" spans="1:1" x14ac:dyDescent="0.3">
      <c r="A524" t="s">
        <v>897</v>
      </c>
    </row>
    <row r="526" spans="1:1" x14ac:dyDescent="0.3">
      <c r="A526" t="s">
        <v>448</v>
      </c>
    </row>
    <row r="527" spans="1:1" x14ac:dyDescent="0.3">
      <c r="A527" t="s">
        <v>757</v>
      </c>
    </row>
    <row r="528" spans="1:1" x14ac:dyDescent="0.3">
      <c r="A528" t="s">
        <v>2816</v>
      </c>
    </row>
    <row r="529" spans="1:1" x14ac:dyDescent="0.3">
      <c r="A529" t="s">
        <v>2817</v>
      </c>
    </row>
    <row r="530" spans="1:1" x14ac:dyDescent="0.3">
      <c r="A530" t="s">
        <v>760</v>
      </c>
    </row>
    <row r="531" spans="1:1" x14ac:dyDescent="0.3">
      <c r="A531" t="s">
        <v>788</v>
      </c>
    </row>
    <row r="532" spans="1:1" x14ac:dyDescent="0.3">
      <c r="A532">
        <f>-3.17 -3.167 -3.164 -3.161 -3.158 -3.155 -3.152 -3.149 -3.146 -3.143 -3.14</f>
        <v>-34.704999999999998</v>
      </c>
    </row>
    <row r="533" spans="1:1" x14ac:dyDescent="0.3">
      <c r="A533" t="s">
        <v>846</v>
      </c>
    </row>
    <row r="534" spans="1:1" x14ac:dyDescent="0.3">
      <c r="A534">
        <f>-0.23  -0.234  -0.237  -0.239  -0.241  -0.243  -0.245  -0.247  -0.248  -0.25  -0.251</f>
        <v>-2.6649999999999996</v>
      </c>
    </row>
    <row r="535" spans="1:1" x14ac:dyDescent="0.3">
      <c r="A535">
        <f>-1.229  -1.229  -1.23  -1.229  -1.229  -1.23  -1.231  -1.232  -1.233  -1.235  -1.236</f>
        <v>-13.542999999999999</v>
      </c>
    </row>
    <row r="536" spans="1:1" x14ac:dyDescent="0.3">
      <c r="A536">
        <f>-2.225  -2.225  -2.225  -2.225  -2.225  -2.225  -2.225  -2.225  -2.225  -2.225  -2.225</f>
        <v>-24.475000000000005</v>
      </c>
    </row>
    <row r="537" spans="1:1" x14ac:dyDescent="0.3">
      <c r="A537">
        <f>-3.005  -3.005  -3.004  -3.004  -3.004  -3.004  -3.004  -3.003  -3.001  -2.999  -2.997</f>
        <v>-33.03</v>
      </c>
    </row>
    <row r="538" spans="1:1" x14ac:dyDescent="0.3">
      <c r="A538">
        <f>-3.17  -3.167  -3.164  -3.161  -3.158  -3.155  -3.152  -3.149  -3.146  -3.143  -3.14</f>
        <v>-34.704999999999998</v>
      </c>
    </row>
    <row r="540" spans="1:1" x14ac:dyDescent="0.3">
      <c r="A540" t="s">
        <v>847</v>
      </c>
    </row>
    <row r="541" spans="1:1" x14ac:dyDescent="0.3">
      <c r="A541" t="s">
        <v>2818</v>
      </c>
    </row>
    <row r="542" spans="1:1" x14ac:dyDescent="0.3">
      <c r="A542" t="s">
        <v>2856</v>
      </c>
    </row>
    <row r="543" spans="1:1" x14ac:dyDescent="0.3">
      <c r="A543" t="s">
        <v>2917</v>
      </c>
    </row>
    <row r="544" spans="1:1" x14ac:dyDescent="0.3">
      <c r="A544" t="s">
        <v>2918</v>
      </c>
    </row>
    <row r="545" spans="1:1" x14ac:dyDescent="0.3">
      <c r="A545" t="s">
        <v>2919</v>
      </c>
    </row>
    <row r="547" spans="1:1" x14ac:dyDescent="0.3">
      <c r="A547" t="s">
        <v>848</v>
      </c>
    </row>
    <row r="548" spans="1:1" x14ac:dyDescent="0.3">
      <c r="A548" t="s">
        <v>2823</v>
      </c>
    </row>
    <row r="549" spans="1:1" x14ac:dyDescent="0.3">
      <c r="A549" t="s">
        <v>2833</v>
      </c>
    </row>
    <row r="550" spans="1:1" x14ac:dyDescent="0.3">
      <c r="A550" t="s">
        <v>2914</v>
      </c>
    </row>
    <row r="551" spans="1:1" x14ac:dyDescent="0.3">
      <c r="A551" t="s">
        <v>2920</v>
      </c>
    </row>
    <row r="552" spans="1:1" x14ac:dyDescent="0.3">
      <c r="A552" t="s">
        <v>2921</v>
      </c>
    </row>
    <row r="554" spans="1:1" x14ac:dyDescent="0.3">
      <c r="A554" t="s">
        <v>771</v>
      </c>
    </row>
    <row r="555" spans="1:1" x14ac:dyDescent="0.3">
      <c r="A555" t="s">
        <v>2555</v>
      </c>
    </row>
    <row r="556" spans="1:1" x14ac:dyDescent="0.3">
      <c r="A556" t="s">
        <v>2555</v>
      </c>
    </row>
    <row r="557" spans="1:1" x14ac:dyDescent="0.3">
      <c r="A557" t="s">
        <v>2555</v>
      </c>
    </row>
    <row r="558" spans="1:1" x14ac:dyDescent="0.3">
      <c r="A558" t="s">
        <v>2555</v>
      </c>
    </row>
    <row r="559" spans="1:1" x14ac:dyDescent="0.3">
      <c r="A559" t="s">
        <v>2555</v>
      </c>
    </row>
    <row r="561" spans="1:1" x14ac:dyDescent="0.3">
      <c r="A561" t="s">
        <v>449</v>
      </c>
    </row>
    <row r="562" spans="1:1" x14ac:dyDescent="0.3">
      <c r="A562" t="s">
        <v>757</v>
      </c>
    </row>
    <row r="563" spans="1:1" x14ac:dyDescent="0.3">
      <c r="A563" t="s">
        <v>2816</v>
      </c>
    </row>
    <row r="564" spans="1:1" x14ac:dyDescent="0.3">
      <c r="A564" t="s">
        <v>2817</v>
      </c>
    </row>
    <row r="565" spans="1:1" x14ac:dyDescent="0.3">
      <c r="A565" t="s">
        <v>760</v>
      </c>
    </row>
    <row r="566" spans="1:1" x14ac:dyDescent="0.3">
      <c r="A566" t="s">
        <v>789</v>
      </c>
    </row>
    <row r="567" spans="1:1" x14ac:dyDescent="0.3">
      <c r="A567">
        <f>-3.16 -3.16 -3.16 -3.16 -3.16 -3.16 -3.16 -3.16 -3.16 -3.16 -3.16</f>
        <v>-34.760000000000005</v>
      </c>
    </row>
    <row r="568" spans="1:1" x14ac:dyDescent="0.3">
      <c r="A568" t="s">
        <v>846</v>
      </c>
    </row>
    <row r="569" spans="1:1" x14ac:dyDescent="0.3">
      <c r="A569">
        <f>-0.23  -0.234  -0.237  -0.239  -0.241  -0.243  -0.245  -0.247  -0.248  -0.25  -0.251</f>
        <v>-2.6649999999999996</v>
      </c>
    </row>
    <row r="570" spans="1:1" x14ac:dyDescent="0.3">
      <c r="A570">
        <f>-1.229  -1.229  -1.23  -1.229  -1.229  -1.23  -1.231  -1.232  -1.233  -1.235  -1.236</f>
        <v>-13.542999999999999</v>
      </c>
    </row>
    <row r="571" spans="1:1" x14ac:dyDescent="0.3">
      <c r="A571">
        <f>-2.225  -2.224  -2.224  -2.225  -2.225  -2.225  -2.225  -2.225  -2.224  -2.224  -2.225</f>
        <v>-24.471</v>
      </c>
    </row>
    <row r="572" spans="1:1" x14ac:dyDescent="0.3">
      <c r="A572">
        <f>-2.999  -2.999  -2.998  -2.998  -2.998  -2.997  -2.997  -2.997  -2.997  -2.997  -2.997</f>
        <v>-32.974000000000004</v>
      </c>
    </row>
    <row r="573" spans="1:1" x14ac:dyDescent="0.3">
      <c r="A573">
        <f>-3.16  -3.16  -3.16  -3.16  -3.16  -3.16  -3.16  -3.16  -3.16  -3.16  -3.16</f>
        <v>-34.760000000000005</v>
      </c>
    </row>
    <row r="575" spans="1:1" x14ac:dyDescent="0.3">
      <c r="A575" t="s">
        <v>847</v>
      </c>
    </row>
    <row r="576" spans="1:1" x14ac:dyDescent="0.3">
      <c r="A576" t="s">
        <v>2818</v>
      </c>
    </row>
    <row r="577" spans="1:1" x14ac:dyDescent="0.3">
      <c r="A577" t="s">
        <v>2848</v>
      </c>
    </row>
    <row r="578" spans="1:1" x14ac:dyDescent="0.3">
      <c r="A578" t="s">
        <v>2922</v>
      </c>
    </row>
    <row r="579" spans="1:1" x14ac:dyDescent="0.3">
      <c r="A579" t="s">
        <v>2923</v>
      </c>
    </row>
    <row r="580" spans="1:1" x14ac:dyDescent="0.3">
      <c r="A580" t="s">
        <v>2924</v>
      </c>
    </row>
    <row r="582" spans="1:1" x14ac:dyDescent="0.3">
      <c r="A582" t="s">
        <v>848</v>
      </c>
    </row>
    <row r="583" spans="1:1" x14ac:dyDescent="0.3">
      <c r="A583" t="s">
        <v>2823</v>
      </c>
    </row>
    <row r="584" spans="1:1" x14ac:dyDescent="0.3">
      <c r="A584" t="s">
        <v>2833</v>
      </c>
    </row>
    <row r="585" spans="1:1" x14ac:dyDescent="0.3">
      <c r="A585" t="s">
        <v>2925</v>
      </c>
    </row>
    <row r="586" spans="1:1" x14ac:dyDescent="0.3">
      <c r="A586" t="s">
        <v>2926</v>
      </c>
    </row>
    <row r="587" spans="1:1" x14ac:dyDescent="0.3">
      <c r="A587" t="s">
        <v>2927</v>
      </c>
    </row>
    <row r="589" spans="1:1" x14ac:dyDescent="0.3">
      <c r="A589" t="s">
        <v>771</v>
      </c>
    </row>
    <row r="590" spans="1:1" x14ac:dyDescent="0.3">
      <c r="A590" t="s">
        <v>897</v>
      </c>
    </row>
    <row r="591" spans="1:1" x14ac:dyDescent="0.3">
      <c r="A591" t="s">
        <v>897</v>
      </c>
    </row>
    <row r="592" spans="1:1" x14ac:dyDescent="0.3">
      <c r="A592" t="s">
        <v>897</v>
      </c>
    </row>
    <row r="593" spans="1:1" x14ac:dyDescent="0.3">
      <c r="A593" t="s">
        <v>897</v>
      </c>
    </row>
    <row r="594" spans="1:1" x14ac:dyDescent="0.3">
      <c r="A594" t="s">
        <v>897</v>
      </c>
    </row>
    <row r="596" spans="1:1" x14ac:dyDescent="0.3">
      <c r="A596" t="s">
        <v>450</v>
      </c>
    </row>
    <row r="597" spans="1:1" x14ac:dyDescent="0.3">
      <c r="A597" t="s">
        <v>757</v>
      </c>
    </row>
    <row r="598" spans="1:1" x14ac:dyDescent="0.3">
      <c r="A598" t="s">
        <v>2816</v>
      </c>
    </row>
    <row r="599" spans="1:1" x14ac:dyDescent="0.3">
      <c r="A599" t="s">
        <v>2817</v>
      </c>
    </row>
    <row r="600" spans="1:1" x14ac:dyDescent="0.3">
      <c r="A600" t="s">
        <v>760</v>
      </c>
    </row>
    <row r="601" spans="1:1" x14ac:dyDescent="0.3">
      <c r="A601" t="s">
        <v>790</v>
      </c>
    </row>
    <row r="602" spans="1:1" x14ac:dyDescent="0.3">
      <c r="A602">
        <f>-3.16 -3.157 -3.154 -3.151 -3.148 -3.145 -3.142 -3.139 -3.136 -3.133 -3.13</f>
        <v>-34.594999999999999</v>
      </c>
    </row>
    <row r="603" spans="1:1" x14ac:dyDescent="0.3">
      <c r="A603" t="s">
        <v>846</v>
      </c>
    </row>
    <row r="604" spans="1:1" x14ac:dyDescent="0.3">
      <c r="A604">
        <f>-0.23  -0.234  -0.237  -0.239  -0.241  -0.243  -0.245  -0.247  -0.248  -0.25  -0.251</f>
        <v>-2.6649999999999996</v>
      </c>
    </row>
    <row r="605" spans="1:1" x14ac:dyDescent="0.3">
      <c r="A605">
        <f>-1.229  -1.229  -1.23  -1.229  -1.229  -1.23  -1.231  -1.232  -1.233  -1.235  -1.236</f>
        <v>-13.542999999999999</v>
      </c>
    </row>
    <row r="606" spans="1:1" x14ac:dyDescent="0.3">
      <c r="A606">
        <f>-2.225  -2.224  -2.224  -2.225  -2.225  -2.225  -2.225  -2.225  -2.224  -2.224  -2.225</f>
        <v>-24.471</v>
      </c>
    </row>
    <row r="607" spans="1:1" x14ac:dyDescent="0.3">
      <c r="A607">
        <f>-2.999  -2.999  -2.998  -2.998  -2.998  -2.998  -2.997  -2.996  -2.994  -2.993  -2.99</f>
        <v>-32.96</v>
      </c>
    </row>
    <row r="608" spans="1:1" x14ac:dyDescent="0.3">
      <c r="A608">
        <f>-3.16  -3.157  -3.154  -3.151  -3.148  -3.145  -3.142  -3.139  -3.136  -3.133  -3.13</f>
        <v>-34.594999999999999</v>
      </c>
    </row>
    <row r="610" spans="1:1" x14ac:dyDescent="0.3">
      <c r="A610" t="s">
        <v>847</v>
      </c>
    </row>
    <row r="611" spans="1:1" x14ac:dyDescent="0.3">
      <c r="A611" t="s">
        <v>2818</v>
      </c>
    </row>
    <row r="612" spans="1:1" x14ac:dyDescent="0.3">
      <c r="A612" t="s">
        <v>2928</v>
      </c>
    </row>
    <row r="613" spans="1:1" x14ac:dyDescent="0.3">
      <c r="A613" t="s">
        <v>2929</v>
      </c>
    </row>
    <row r="614" spans="1:1" x14ac:dyDescent="0.3">
      <c r="A614" t="s">
        <v>2930</v>
      </c>
    </row>
    <row r="615" spans="1:1" x14ac:dyDescent="0.3">
      <c r="A615" t="s">
        <v>2931</v>
      </c>
    </row>
    <row r="617" spans="1:1" x14ac:dyDescent="0.3">
      <c r="A617" t="s">
        <v>848</v>
      </c>
    </row>
    <row r="618" spans="1:1" x14ac:dyDescent="0.3">
      <c r="A618" t="s">
        <v>2823</v>
      </c>
    </row>
    <row r="619" spans="1:1" x14ac:dyDescent="0.3">
      <c r="A619" t="s">
        <v>2833</v>
      </c>
    </row>
    <row r="620" spans="1:1" x14ac:dyDescent="0.3">
      <c r="A620" t="s">
        <v>2925</v>
      </c>
    </row>
    <row r="621" spans="1:1" x14ac:dyDescent="0.3">
      <c r="A621" t="s">
        <v>2932</v>
      </c>
    </row>
    <row r="622" spans="1:1" x14ac:dyDescent="0.3">
      <c r="A622" t="s">
        <v>2933</v>
      </c>
    </row>
    <row r="624" spans="1:1" x14ac:dyDescent="0.3">
      <c r="A624" t="s">
        <v>771</v>
      </c>
    </row>
    <row r="625" spans="1:1" x14ac:dyDescent="0.3">
      <c r="A625" t="s">
        <v>2555</v>
      </c>
    </row>
    <row r="626" spans="1:1" x14ac:dyDescent="0.3">
      <c r="A626" t="s">
        <v>2555</v>
      </c>
    </row>
    <row r="627" spans="1:1" x14ac:dyDescent="0.3">
      <c r="A627" t="s">
        <v>2555</v>
      </c>
    </row>
    <row r="628" spans="1:1" x14ac:dyDescent="0.3">
      <c r="A628" t="s">
        <v>2555</v>
      </c>
    </row>
    <row r="629" spans="1:1" x14ac:dyDescent="0.3">
      <c r="A629" t="s">
        <v>2555</v>
      </c>
    </row>
    <row r="631" spans="1:1" x14ac:dyDescent="0.3">
      <c r="A631" t="s">
        <v>451</v>
      </c>
    </row>
    <row r="632" spans="1:1" x14ac:dyDescent="0.3">
      <c r="A632" t="s">
        <v>757</v>
      </c>
    </row>
    <row r="633" spans="1:1" x14ac:dyDescent="0.3">
      <c r="A633" t="s">
        <v>2934</v>
      </c>
    </row>
    <row r="634" spans="1:1" x14ac:dyDescent="0.3">
      <c r="A634" t="s">
        <v>2935</v>
      </c>
    </row>
    <row r="635" spans="1:1" x14ac:dyDescent="0.3">
      <c r="A635" t="s">
        <v>760</v>
      </c>
    </row>
    <row r="636" spans="1:1" x14ac:dyDescent="0.3">
      <c r="A636" t="s">
        <v>773</v>
      </c>
    </row>
    <row r="637" spans="1:1" x14ac:dyDescent="0.3">
      <c r="A637">
        <f>-3.24 -3.24 -3.24 -3.24 -3.24 -3.24 -3.24 -3.24 -3.24 -3.24 -3.24</f>
        <v>-35.640000000000015</v>
      </c>
    </row>
    <row r="638" spans="1:1" x14ac:dyDescent="0.3">
      <c r="A638" t="s">
        <v>846</v>
      </c>
    </row>
    <row r="639" spans="1:1" x14ac:dyDescent="0.3">
      <c r="A639">
        <f>-0.23  -0.233  -0.235  -0.237  -0.238  -0.238  -0.239  -0.239  -0.24  -0.24  -0.24</f>
        <v>-2.609</v>
      </c>
    </row>
    <row r="640" spans="1:1" x14ac:dyDescent="0.3">
      <c r="A640">
        <f>-1.229  -1.229  -1.23  -1.229  -1.229  -1.23  -1.231  -1.231  -1.232  -1.233  -1.234</f>
        <v>-13.536999999999999</v>
      </c>
    </row>
    <row r="641" spans="1:1" x14ac:dyDescent="0.3">
      <c r="A641">
        <f>-2.226  -2.227  -2.226  -2.227  -2.226  -2.227  -2.227  -2.226  -2.226  -2.226  -2.227</f>
        <v>-24.490999999999996</v>
      </c>
    </row>
    <row r="642" spans="1:1" x14ac:dyDescent="0.3">
      <c r="A642">
        <f>-3.046  -3.046  -3.045  -3.045  -3.045  -3.044  -3.044  -3.044  -3.044  -3.044  -3.044</f>
        <v>-33.491</v>
      </c>
    </row>
    <row r="643" spans="1:1" x14ac:dyDescent="0.3">
      <c r="A643">
        <f>-3.24  -3.24  -3.24  -3.24  -3.24  -3.24  -3.24  -3.24  -3.24  -3.24  -3.24</f>
        <v>-35.640000000000015</v>
      </c>
    </row>
    <row r="645" spans="1:1" x14ac:dyDescent="0.3">
      <c r="A645" t="s">
        <v>847</v>
      </c>
    </row>
    <row r="646" spans="1:1" x14ac:dyDescent="0.3">
      <c r="A646" t="s">
        <v>2936</v>
      </c>
    </row>
    <row r="647" spans="1:1" x14ac:dyDescent="0.3">
      <c r="A647" t="s">
        <v>2937</v>
      </c>
    </row>
    <row r="648" spans="1:1" x14ac:dyDescent="0.3">
      <c r="A648" t="s">
        <v>2837</v>
      </c>
    </row>
    <row r="649" spans="1:1" x14ac:dyDescent="0.3">
      <c r="A649" t="s">
        <v>2821</v>
      </c>
    </row>
    <row r="650" spans="1:1" x14ac:dyDescent="0.3">
      <c r="A650" t="s">
        <v>2938</v>
      </c>
    </row>
    <row r="652" spans="1:1" x14ac:dyDescent="0.3">
      <c r="A652" t="s">
        <v>848</v>
      </c>
    </row>
    <row r="653" spans="1:1" x14ac:dyDescent="0.3">
      <c r="A653" t="s">
        <v>2939</v>
      </c>
    </row>
    <row r="654" spans="1:1" x14ac:dyDescent="0.3">
      <c r="A654" t="s">
        <v>2940</v>
      </c>
    </row>
    <row r="655" spans="1:1" x14ac:dyDescent="0.3">
      <c r="A655" t="s">
        <v>2825</v>
      </c>
    </row>
    <row r="656" spans="1:1" x14ac:dyDescent="0.3">
      <c r="A656" t="s">
        <v>2826</v>
      </c>
    </row>
    <row r="657" spans="1:1" x14ac:dyDescent="0.3">
      <c r="A657" t="s">
        <v>2827</v>
      </c>
    </row>
    <row r="659" spans="1:1" x14ac:dyDescent="0.3">
      <c r="A659" t="s">
        <v>771</v>
      </c>
    </row>
    <row r="660" spans="1:1" x14ac:dyDescent="0.3">
      <c r="A660" t="s">
        <v>2828</v>
      </c>
    </row>
    <row r="661" spans="1:1" x14ac:dyDescent="0.3">
      <c r="A661" t="s">
        <v>2828</v>
      </c>
    </row>
    <row r="662" spans="1:1" x14ac:dyDescent="0.3">
      <c r="A662" t="s">
        <v>2828</v>
      </c>
    </row>
    <row r="663" spans="1:1" x14ac:dyDescent="0.3">
      <c r="A663" t="s">
        <v>2828</v>
      </c>
    </row>
    <row r="664" spans="1:1" x14ac:dyDescent="0.3">
      <c r="A664" t="s">
        <v>2828</v>
      </c>
    </row>
    <row r="666" spans="1:1" x14ac:dyDescent="0.3">
      <c r="A666" t="s">
        <v>452</v>
      </c>
    </row>
    <row r="667" spans="1:1" x14ac:dyDescent="0.3">
      <c r="A667" t="s">
        <v>757</v>
      </c>
    </row>
    <row r="668" spans="1:1" x14ac:dyDescent="0.3">
      <c r="A668" t="s">
        <v>2934</v>
      </c>
    </row>
    <row r="669" spans="1:1" x14ac:dyDescent="0.3">
      <c r="A669" t="s">
        <v>2935</v>
      </c>
    </row>
    <row r="670" spans="1:1" x14ac:dyDescent="0.3">
      <c r="A670" t="s">
        <v>760</v>
      </c>
    </row>
    <row r="671" spans="1:1" x14ac:dyDescent="0.3">
      <c r="A671" t="s">
        <v>774</v>
      </c>
    </row>
    <row r="672" spans="1:1" x14ac:dyDescent="0.3">
      <c r="A672">
        <f>-3.24 -3.237 -3.234 -3.231 -3.228 -3.225 -3.222 -3.219 -3.216 -3.213 -3.21</f>
        <v>-35.475000000000009</v>
      </c>
    </row>
    <row r="673" spans="1:1" x14ac:dyDescent="0.3">
      <c r="A673" t="s">
        <v>846</v>
      </c>
    </row>
    <row r="674" spans="1:1" x14ac:dyDescent="0.3">
      <c r="A674">
        <f>-0.23  -0.233  -0.235  -0.237  -0.238  -0.238  -0.239  -0.239  -0.24  -0.24  -0.24</f>
        <v>-2.609</v>
      </c>
    </row>
    <row r="675" spans="1:1" x14ac:dyDescent="0.3">
      <c r="A675">
        <f>-1.229  -1.229  -1.23  -1.229  -1.229  -1.23  -1.231  -1.232  -1.232  -1.233  -1.234</f>
        <v>-13.537999999999998</v>
      </c>
    </row>
    <row r="676" spans="1:1" x14ac:dyDescent="0.3">
      <c r="A676">
        <f>-2.226  -2.227  -2.226  -2.227  -2.227  -2.226  -2.226  -2.226  -2.226  -2.226  -2.227</f>
        <v>-24.489999999999995</v>
      </c>
    </row>
    <row r="677" spans="1:1" x14ac:dyDescent="0.3">
      <c r="A677">
        <f>-3.046  -3.046  -3.045  -3.044  -3.045  -3.045  -3.045  -3.043  -3.042  -3.041  -3.039</f>
        <v>-33.481000000000002</v>
      </c>
    </row>
    <row r="678" spans="1:1" x14ac:dyDescent="0.3">
      <c r="A678">
        <f>-3.24  -3.237  -3.234  -3.231  -3.228  -3.225  -3.222  -3.219  -3.216  -3.213  -3.21</f>
        <v>-35.475000000000009</v>
      </c>
    </row>
    <row r="680" spans="1:1" x14ac:dyDescent="0.3">
      <c r="A680" t="s">
        <v>847</v>
      </c>
    </row>
    <row r="681" spans="1:1" x14ac:dyDescent="0.3">
      <c r="A681" t="s">
        <v>2936</v>
      </c>
    </row>
    <row r="682" spans="1:1" x14ac:dyDescent="0.3">
      <c r="A682" t="s">
        <v>2941</v>
      </c>
    </row>
    <row r="683" spans="1:1" x14ac:dyDescent="0.3">
      <c r="A683" t="s">
        <v>2942</v>
      </c>
    </row>
    <row r="684" spans="1:1" x14ac:dyDescent="0.3">
      <c r="A684" t="s">
        <v>2943</v>
      </c>
    </row>
    <row r="685" spans="1:1" x14ac:dyDescent="0.3">
      <c r="A685" t="s">
        <v>2944</v>
      </c>
    </row>
    <row r="687" spans="1:1" x14ac:dyDescent="0.3">
      <c r="A687" t="s">
        <v>848</v>
      </c>
    </row>
    <row r="688" spans="1:1" x14ac:dyDescent="0.3">
      <c r="A688" t="s">
        <v>2939</v>
      </c>
    </row>
    <row r="689" spans="1:1" x14ac:dyDescent="0.3">
      <c r="A689" t="s">
        <v>2940</v>
      </c>
    </row>
    <row r="690" spans="1:1" x14ac:dyDescent="0.3">
      <c r="A690" t="s">
        <v>2825</v>
      </c>
    </row>
    <row r="691" spans="1:1" x14ac:dyDescent="0.3">
      <c r="A691" t="s">
        <v>2834</v>
      </c>
    </row>
    <row r="692" spans="1:1" x14ac:dyDescent="0.3">
      <c r="A692" t="s">
        <v>2835</v>
      </c>
    </row>
    <row r="694" spans="1:1" x14ac:dyDescent="0.3">
      <c r="A694" t="s">
        <v>771</v>
      </c>
    </row>
    <row r="695" spans="1:1" x14ac:dyDescent="0.3">
      <c r="A695" t="s">
        <v>2836</v>
      </c>
    </row>
    <row r="696" spans="1:1" x14ac:dyDescent="0.3">
      <c r="A696" t="s">
        <v>2836</v>
      </c>
    </row>
    <row r="697" spans="1:1" x14ac:dyDescent="0.3">
      <c r="A697" t="s">
        <v>2836</v>
      </c>
    </row>
    <row r="698" spans="1:1" x14ac:dyDescent="0.3">
      <c r="A698" t="s">
        <v>2836</v>
      </c>
    </row>
    <row r="699" spans="1:1" x14ac:dyDescent="0.3">
      <c r="A699" t="s">
        <v>2836</v>
      </c>
    </row>
    <row r="701" spans="1:1" x14ac:dyDescent="0.3">
      <c r="A701" t="s">
        <v>453</v>
      </c>
    </row>
    <row r="702" spans="1:1" x14ac:dyDescent="0.3">
      <c r="A702" t="s">
        <v>757</v>
      </c>
    </row>
    <row r="703" spans="1:1" x14ac:dyDescent="0.3">
      <c r="A703" t="s">
        <v>2934</v>
      </c>
    </row>
    <row r="704" spans="1:1" x14ac:dyDescent="0.3">
      <c r="A704" t="s">
        <v>2935</v>
      </c>
    </row>
    <row r="705" spans="1:1" x14ac:dyDescent="0.3">
      <c r="A705" t="s">
        <v>760</v>
      </c>
    </row>
    <row r="706" spans="1:1" x14ac:dyDescent="0.3">
      <c r="A706" t="s">
        <v>775</v>
      </c>
    </row>
    <row r="707" spans="1:1" x14ac:dyDescent="0.3">
      <c r="A707">
        <f>-3.23 -3.23 -3.23 -3.23 -3.23 -3.23 -3.23 -3.23 -3.23 -3.23 -3.23</f>
        <v>-35.529999999999994</v>
      </c>
    </row>
    <row r="708" spans="1:1" x14ac:dyDescent="0.3">
      <c r="A708" t="s">
        <v>846</v>
      </c>
    </row>
    <row r="709" spans="1:1" x14ac:dyDescent="0.3">
      <c r="A709">
        <f>-0.23  -0.233  -0.235  -0.237  -0.238  -0.238  -0.239  -0.239  -0.24  -0.24  -0.24</f>
        <v>-2.609</v>
      </c>
    </row>
    <row r="710" spans="1:1" x14ac:dyDescent="0.3">
      <c r="A710">
        <f>-1.229  -1.229  -1.23  -1.229  -1.229  -1.23  -1.231  -1.232  -1.232  -1.233  -1.234</f>
        <v>-13.537999999999998</v>
      </c>
    </row>
    <row r="711" spans="1:1" x14ac:dyDescent="0.3">
      <c r="A711">
        <f>-2.226  -2.226  -2.226  -2.227  -2.226  -2.226  -2.226  -2.226  -2.226  -2.226  -2.226</f>
        <v>-24.486999999999995</v>
      </c>
    </row>
    <row r="712" spans="1:1" x14ac:dyDescent="0.3">
      <c r="A712">
        <f>-3.04  -3.04  -3.04  -3.039  -3.039  -3.039  -3.039  -3.039  -3.039  -3.039  -3.039</f>
        <v>-33.432000000000009</v>
      </c>
    </row>
    <row r="713" spans="1:1" x14ac:dyDescent="0.3">
      <c r="A713">
        <f>-3.23  -3.23  -3.23  -3.23  -3.23  -3.23  -3.23  -3.23  -3.23  -3.23  -3.23</f>
        <v>-35.529999999999994</v>
      </c>
    </row>
    <row r="715" spans="1:1" x14ac:dyDescent="0.3">
      <c r="A715" t="s">
        <v>847</v>
      </c>
    </row>
    <row r="716" spans="1:1" x14ac:dyDescent="0.3">
      <c r="A716" t="s">
        <v>2936</v>
      </c>
    </row>
    <row r="717" spans="1:1" x14ac:dyDescent="0.3">
      <c r="A717" t="s">
        <v>2937</v>
      </c>
    </row>
    <row r="718" spans="1:1" x14ac:dyDescent="0.3">
      <c r="A718" t="s">
        <v>2837</v>
      </c>
    </row>
    <row r="719" spans="1:1" x14ac:dyDescent="0.3">
      <c r="A719" t="s">
        <v>2945</v>
      </c>
    </row>
    <row r="720" spans="1:1" x14ac:dyDescent="0.3">
      <c r="A720" t="s">
        <v>2839</v>
      </c>
    </row>
    <row r="722" spans="1:1" x14ac:dyDescent="0.3">
      <c r="A722" t="s">
        <v>848</v>
      </c>
    </row>
    <row r="723" spans="1:1" x14ac:dyDescent="0.3">
      <c r="A723" t="s">
        <v>2939</v>
      </c>
    </row>
    <row r="724" spans="1:1" x14ac:dyDescent="0.3">
      <c r="A724" t="s">
        <v>2940</v>
      </c>
    </row>
    <row r="725" spans="1:1" x14ac:dyDescent="0.3">
      <c r="A725" t="s">
        <v>2825</v>
      </c>
    </row>
    <row r="726" spans="1:1" x14ac:dyDescent="0.3">
      <c r="A726" t="s">
        <v>2840</v>
      </c>
    </row>
    <row r="727" spans="1:1" x14ac:dyDescent="0.3">
      <c r="A727" t="s">
        <v>2841</v>
      </c>
    </row>
    <row r="729" spans="1:1" x14ac:dyDescent="0.3">
      <c r="A729" t="s">
        <v>771</v>
      </c>
    </row>
    <row r="730" spans="1:1" x14ac:dyDescent="0.3">
      <c r="A730" t="s">
        <v>2828</v>
      </c>
    </row>
    <row r="731" spans="1:1" x14ac:dyDescent="0.3">
      <c r="A731" t="s">
        <v>2828</v>
      </c>
    </row>
    <row r="732" spans="1:1" x14ac:dyDescent="0.3">
      <c r="A732" t="s">
        <v>2828</v>
      </c>
    </row>
    <row r="733" spans="1:1" x14ac:dyDescent="0.3">
      <c r="A733" t="s">
        <v>2828</v>
      </c>
    </row>
    <row r="734" spans="1:1" x14ac:dyDescent="0.3">
      <c r="A734" t="s">
        <v>2828</v>
      </c>
    </row>
    <row r="736" spans="1:1" x14ac:dyDescent="0.3">
      <c r="A736" t="s">
        <v>454</v>
      </c>
    </row>
    <row r="737" spans="1:1" x14ac:dyDescent="0.3">
      <c r="A737" t="s">
        <v>757</v>
      </c>
    </row>
    <row r="738" spans="1:1" x14ac:dyDescent="0.3">
      <c r="A738" t="s">
        <v>2934</v>
      </c>
    </row>
    <row r="739" spans="1:1" x14ac:dyDescent="0.3">
      <c r="A739" t="s">
        <v>2935</v>
      </c>
    </row>
    <row r="740" spans="1:1" x14ac:dyDescent="0.3">
      <c r="A740" t="s">
        <v>760</v>
      </c>
    </row>
    <row r="741" spans="1:1" x14ac:dyDescent="0.3">
      <c r="A741" t="s">
        <v>776</v>
      </c>
    </row>
    <row r="742" spans="1:1" x14ac:dyDescent="0.3">
      <c r="A742">
        <f>-3.23 -3.227 -3.224 -3.221 -3.218 -3.215 -3.212 -3.209 -3.206 -3.203 -3.2</f>
        <v>-35.365000000000002</v>
      </c>
    </row>
    <row r="743" spans="1:1" x14ac:dyDescent="0.3">
      <c r="A743" t="s">
        <v>846</v>
      </c>
    </row>
    <row r="744" spans="1:1" x14ac:dyDescent="0.3">
      <c r="A744">
        <f>-0.23  -0.233  -0.235  -0.237  -0.238  -0.238  -0.239  -0.239  -0.24  -0.24  -0.24</f>
        <v>-2.609</v>
      </c>
    </row>
    <row r="745" spans="1:1" x14ac:dyDescent="0.3">
      <c r="A745">
        <f>-1.229  -1.229  -1.23  -1.229  -1.229  -1.23  -1.231  -1.232  -1.232  -1.233  -1.234</f>
        <v>-13.537999999999998</v>
      </c>
    </row>
    <row r="746" spans="1:1" x14ac:dyDescent="0.3">
      <c r="A746">
        <f>-2.226  -2.226  -2.226  -2.227  -2.226  -2.226  -2.226  -2.226  -2.226  -2.226  -2.226</f>
        <v>-24.486999999999995</v>
      </c>
    </row>
    <row r="747" spans="1:1" x14ac:dyDescent="0.3">
      <c r="A747">
        <f>-3.04  -3.041  -3.04  -3.039  -3.039  -3.04  -3.039  -3.038  -3.037  -3.035  -3.034</f>
        <v>-33.421999999999997</v>
      </c>
    </row>
    <row r="748" spans="1:1" x14ac:dyDescent="0.3">
      <c r="A748">
        <f>-3.23  -3.227  -3.224  -3.221  -3.218  -3.215  -3.212  -3.209  -3.206  -3.203  -3.2</f>
        <v>-35.365000000000002</v>
      </c>
    </row>
    <row r="750" spans="1:1" x14ac:dyDescent="0.3">
      <c r="A750" t="s">
        <v>847</v>
      </c>
    </row>
    <row r="751" spans="1:1" x14ac:dyDescent="0.3">
      <c r="A751" t="s">
        <v>2936</v>
      </c>
    </row>
    <row r="752" spans="1:1" x14ac:dyDescent="0.3">
      <c r="A752" t="s">
        <v>2946</v>
      </c>
    </row>
    <row r="753" spans="1:1" x14ac:dyDescent="0.3">
      <c r="A753" t="s">
        <v>2947</v>
      </c>
    </row>
    <row r="754" spans="1:1" x14ac:dyDescent="0.3">
      <c r="A754" t="s">
        <v>2844</v>
      </c>
    </row>
    <row r="755" spans="1:1" x14ac:dyDescent="0.3">
      <c r="A755" t="s">
        <v>2948</v>
      </c>
    </row>
    <row r="757" spans="1:1" x14ac:dyDescent="0.3">
      <c r="A757" t="s">
        <v>848</v>
      </c>
    </row>
    <row r="758" spans="1:1" x14ac:dyDescent="0.3">
      <c r="A758" t="s">
        <v>2939</v>
      </c>
    </row>
    <row r="759" spans="1:1" x14ac:dyDescent="0.3">
      <c r="A759" t="s">
        <v>2940</v>
      </c>
    </row>
    <row r="760" spans="1:1" x14ac:dyDescent="0.3">
      <c r="A760" t="s">
        <v>2825</v>
      </c>
    </row>
    <row r="761" spans="1:1" x14ac:dyDescent="0.3">
      <c r="A761" t="s">
        <v>2846</v>
      </c>
    </row>
    <row r="762" spans="1:1" x14ac:dyDescent="0.3">
      <c r="A762" t="s">
        <v>2847</v>
      </c>
    </row>
    <row r="764" spans="1:1" x14ac:dyDescent="0.3">
      <c r="A764" t="s">
        <v>771</v>
      </c>
    </row>
    <row r="765" spans="1:1" x14ac:dyDescent="0.3">
      <c r="A765" t="s">
        <v>2836</v>
      </c>
    </row>
    <row r="766" spans="1:1" x14ac:dyDescent="0.3">
      <c r="A766" t="s">
        <v>2836</v>
      </c>
    </row>
    <row r="767" spans="1:1" x14ac:dyDescent="0.3">
      <c r="A767" t="s">
        <v>2836</v>
      </c>
    </row>
    <row r="768" spans="1:1" x14ac:dyDescent="0.3">
      <c r="A768" t="s">
        <v>2836</v>
      </c>
    </row>
    <row r="769" spans="1:1" x14ac:dyDescent="0.3">
      <c r="A769" t="s">
        <v>2836</v>
      </c>
    </row>
    <row r="771" spans="1:1" x14ac:dyDescent="0.3">
      <c r="A771" t="s">
        <v>455</v>
      </c>
    </row>
    <row r="772" spans="1:1" x14ac:dyDescent="0.3">
      <c r="A772" t="s">
        <v>757</v>
      </c>
    </row>
    <row r="773" spans="1:1" x14ac:dyDescent="0.3">
      <c r="A773" t="s">
        <v>2934</v>
      </c>
    </row>
    <row r="774" spans="1:1" x14ac:dyDescent="0.3">
      <c r="A774" t="s">
        <v>2935</v>
      </c>
    </row>
    <row r="775" spans="1:1" x14ac:dyDescent="0.3">
      <c r="A775" t="s">
        <v>760</v>
      </c>
    </row>
    <row r="776" spans="1:1" x14ac:dyDescent="0.3">
      <c r="A776" t="s">
        <v>777</v>
      </c>
    </row>
    <row r="777" spans="1:1" x14ac:dyDescent="0.3">
      <c r="A777">
        <f>-3.22 -3.22 -3.22 -3.22 -3.22 -3.22 -3.22 -3.22 -3.22 -3.22 -3.22</f>
        <v>-35.419999999999995</v>
      </c>
    </row>
    <row r="778" spans="1:1" x14ac:dyDescent="0.3">
      <c r="A778" t="s">
        <v>846</v>
      </c>
    </row>
    <row r="779" spans="1:1" x14ac:dyDescent="0.3">
      <c r="A779">
        <f>-0.23  -0.233  -0.235  -0.237  -0.238  -0.238  -0.239  -0.239  -0.24  -0.24  -0.24</f>
        <v>-2.609</v>
      </c>
    </row>
    <row r="780" spans="1:1" x14ac:dyDescent="0.3">
      <c r="A780">
        <f>-1.229  -1.229  -1.23  -1.229  -1.229  -1.23  -1.231  -1.232  -1.232  -1.233  -1.234</f>
        <v>-13.537999999999998</v>
      </c>
    </row>
    <row r="781" spans="1:1" x14ac:dyDescent="0.3">
      <c r="A781">
        <f>-2.226  -2.226  -2.226  -2.226  -2.226  -2.226  -2.226  -2.226  -2.226  -2.226  -2.226</f>
        <v>-24.485999999999994</v>
      </c>
    </row>
    <row r="782" spans="1:1" x14ac:dyDescent="0.3">
      <c r="A782">
        <f>-3.035  -3.035  -3.034  -3.034  -3.033  -3.033  -3.033  -3.033  -3.033  -3.033  -3.033</f>
        <v>-33.369</v>
      </c>
    </row>
    <row r="783" spans="1:1" x14ac:dyDescent="0.3">
      <c r="A783">
        <f>-3.22  -3.22  -3.22  -3.22  -3.22  -3.22  -3.22  -3.22  -3.22  -3.22  -3.22</f>
        <v>-35.419999999999995</v>
      </c>
    </row>
    <row r="785" spans="1:1" x14ac:dyDescent="0.3">
      <c r="A785" t="s">
        <v>847</v>
      </c>
    </row>
    <row r="786" spans="1:1" x14ac:dyDescent="0.3">
      <c r="A786" t="s">
        <v>2936</v>
      </c>
    </row>
    <row r="787" spans="1:1" x14ac:dyDescent="0.3">
      <c r="A787" t="s">
        <v>2937</v>
      </c>
    </row>
    <row r="788" spans="1:1" x14ac:dyDescent="0.3">
      <c r="A788" t="s">
        <v>2849</v>
      </c>
    </row>
    <row r="789" spans="1:1" x14ac:dyDescent="0.3">
      <c r="A789" t="s">
        <v>2838</v>
      </c>
    </row>
    <row r="790" spans="1:1" x14ac:dyDescent="0.3">
      <c r="A790" t="s">
        <v>2851</v>
      </c>
    </row>
    <row r="792" spans="1:1" x14ac:dyDescent="0.3">
      <c r="A792" t="s">
        <v>848</v>
      </c>
    </row>
    <row r="793" spans="1:1" x14ac:dyDescent="0.3">
      <c r="A793" t="s">
        <v>2939</v>
      </c>
    </row>
    <row r="794" spans="1:1" x14ac:dyDescent="0.3">
      <c r="A794" t="s">
        <v>2940</v>
      </c>
    </row>
    <row r="795" spans="1:1" x14ac:dyDescent="0.3">
      <c r="A795" t="s">
        <v>2825</v>
      </c>
    </row>
    <row r="796" spans="1:1" x14ac:dyDescent="0.3">
      <c r="A796" t="s">
        <v>2853</v>
      </c>
    </row>
    <row r="797" spans="1:1" x14ac:dyDescent="0.3">
      <c r="A797" t="s">
        <v>2854</v>
      </c>
    </row>
    <row r="799" spans="1:1" x14ac:dyDescent="0.3">
      <c r="A799" t="s">
        <v>771</v>
      </c>
    </row>
    <row r="800" spans="1:1" x14ac:dyDescent="0.3">
      <c r="A800" t="s">
        <v>2855</v>
      </c>
    </row>
    <row r="801" spans="1:1" x14ac:dyDescent="0.3">
      <c r="A801" t="s">
        <v>2855</v>
      </c>
    </row>
    <row r="802" spans="1:1" x14ac:dyDescent="0.3">
      <c r="A802" t="s">
        <v>2855</v>
      </c>
    </row>
    <row r="803" spans="1:1" x14ac:dyDescent="0.3">
      <c r="A803" t="s">
        <v>2855</v>
      </c>
    </row>
    <row r="804" spans="1:1" x14ac:dyDescent="0.3">
      <c r="A804" t="s">
        <v>2855</v>
      </c>
    </row>
    <row r="806" spans="1:1" x14ac:dyDescent="0.3">
      <c r="A806" t="s">
        <v>456</v>
      </c>
    </row>
    <row r="807" spans="1:1" x14ac:dyDescent="0.3">
      <c r="A807" t="s">
        <v>757</v>
      </c>
    </row>
    <row r="808" spans="1:1" x14ac:dyDescent="0.3">
      <c r="A808" t="s">
        <v>2934</v>
      </c>
    </row>
    <row r="809" spans="1:1" x14ac:dyDescent="0.3">
      <c r="A809" t="s">
        <v>2935</v>
      </c>
    </row>
    <row r="810" spans="1:1" x14ac:dyDescent="0.3">
      <c r="A810" t="s">
        <v>760</v>
      </c>
    </row>
    <row r="811" spans="1:1" x14ac:dyDescent="0.3">
      <c r="A811" t="s">
        <v>778</v>
      </c>
    </row>
    <row r="812" spans="1:1" x14ac:dyDescent="0.3">
      <c r="A812">
        <f>-3.22 -3.217 -3.214 -3.211 -3.208 -3.205 -3.202 -3.199 -3.196 -3.193 -3.19</f>
        <v>-35.254999999999995</v>
      </c>
    </row>
    <row r="813" spans="1:1" x14ac:dyDescent="0.3">
      <c r="A813" t="s">
        <v>846</v>
      </c>
    </row>
    <row r="814" spans="1:1" x14ac:dyDescent="0.3">
      <c r="A814">
        <f>-0.23  -0.233  -0.235  -0.237  -0.238  -0.238  -0.239  -0.239  -0.24  -0.24  -0.24</f>
        <v>-2.609</v>
      </c>
    </row>
    <row r="815" spans="1:1" x14ac:dyDescent="0.3">
      <c r="A815">
        <f>-1.229  -1.229  -1.23  -1.229  -1.229  -1.23  -1.231  -1.232  -1.232  -1.233  -1.234</f>
        <v>-13.537999999999998</v>
      </c>
    </row>
    <row r="816" spans="1:1" x14ac:dyDescent="0.3">
      <c r="A816">
        <f>-2.226  -2.226  -2.226  -2.226  -2.226  -2.226  -2.226  -2.226  -2.226  -2.226  -2.226</f>
        <v>-24.485999999999994</v>
      </c>
    </row>
    <row r="817" spans="1:1" x14ac:dyDescent="0.3">
      <c r="A817">
        <f>-3.035  -3.035  -3.034  -3.033  -3.034  -3.034  -3.033  -3.032  -3.031  -3.029  -3.028</f>
        <v>-33.357999999999997</v>
      </c>
    </row>
    <row r="818" spans="1:1" x14ac:dyDescent="0.3">
      <c r="A818">
        <f>-3.22  -3.217  -3.214  -3.211  -3.208  -3.205  -3.202  -3.199  -3.196  -3.193  -3.19</f>
        <v>-35.254999999999995</v>
      </c>
    </row>
    <row r="820" spans="1:1" x14ac:dyDescent="0.3">
      <c r="A820" t="s">
        <v>847</v>
      </c>
    </row>
    <row r="821" spans="1:1" x14ac:dyDescent="0.3">
      <c r="A821" t="s">
        <v>2936</v>
      </c>
    </row>
    <row r="822" spans="1:1" x14ac:dyDescent="0.3">
      <c r="A822" t="s">
        <v>2949</v>
      </c>
    </row>
    <row r="823" spans="1:1" x14ac:dyDescent="0.3">
      <c r="A823" t="s">
        <v>2947</v>
      </c>
    </row>
    <row r="824" spans="1:1" x14ac:dyDescent="0.3">
      <c r="A824" t="s">
        <v>2858</v>
      </c>
    </row>
    <row r="825" spans="1:1" x14ac:dyDescent="0.3">
      <c r="A825" t="s">
        <v>2859</v>
      </c>
    </row>
    <row r="827" spans="1:1" x14ac:dyDescent="0.3">
      <c r="A827" t="s">
        <v>848</v>
      </c>
    </row>
    <row r="828" spans="1:1" x14ac:dyDescent="0.3">
      <c r="A828" t="s">
        <v>2939</v>
      </c>
    </row>
    <row r="829" spans="1:1" x14ac:dyDescent="0.3">
      <c r="A829" t="s">
        <v>2940</v>
      </c>
    </row>
    <row r="830" spans="1:1" x14ac:dyDescent="0.3">
      <c r="A830" t="s">
        <v>2825</v>
      </c>
    </row>
    <row r="831" spans="1:1" x14ac:dyDescent="0.3">
      <c r="A831" t="s">
        <v>2860</v>
      </c>
    </row>
    <row r="832" spans="1:1" x14ac:dyDescent="0.3">
      <c r="A832" t="s">
        <v>2861</v>
      </c>
    </row>
    <row r="834" spans="1:1" x14ac:dyDescent="0.3">
      <c r="A834" t="s">
        <v>771</v>
      </c>
    </row>
    <row r="835" spans="1:1" x14ac:dyDescent="0.3">
      <c r="A835" t="s">
        <v>2862</v>
      </c>
    </row>
    <row r="836" spans="1:1" x14ac:dyDescent="0.3">
      <c r="A836" t="s">
        <v>2862</v>
      </c>
    </row>
    <row r="837" spans="1:1" x14ac:dyDescent="0.3">
      <c r="A837" t="s">
        <v>2862</v>
      </c>
    </row>
    <row r="838" spans="1:1" x14ac:dyDescent="0.3">
      <c r="A838" t="s">
        <v>2862</v>
      </c>
    </row>
    <row r="839" spans="1:1" x14ac:dyDescent="0.3">
      <c r="A839" t="s">
        <v>2862</v>
      </c>
    </row>
    <row r="841" spans="1:1" x14ac:dyDescent="0.3">
      <c r="A841" t="s">
        <v>457</v>
      </c>
    </row>
    <row r="842" spans="1:1" x14ac:dyDescent="0.3">
      <c r="A842" t="s">
        <v>757</v>
      </c>
    </row>
    <row r="843" spans="1:1" x14ac:dyDescent="0.3">
      <c r="A843" t="s">
        <v>2934</v>
      </c>
    </row>
    <row r="844" spans="1:1" x14ac:dyDescent="0.3">
      <c r="A844" t="s">
        <v>2935</v>
      </c>
    </row>
    <row r="845" spans="1:1" x14ac:dyDescent="0.3">
      <c r="A845" t="s">
        <v>760</v>
      </c>
    </row>
    <row r="846" spans="1:1" x14ac:dyDescent="0.3">
      <c r="A846" t="s">
        <v>779</v>
      </c>
    </row>
    <row r="847" spans="1:1" x14ac:dyDescent="0.3">
      <c r="A847">
        <f>-3.21 -3.21 -3.21 -3.21 -3.21 -3.21 -3.21 -3.21 -3.21 -3.21 -3.21</f>
        <v>-35.31</v>
      </c>
    </row>
    <row r="848" spans="1:1" x14ac:dyDescent="0.3">
      <c r="A848" t="s">
        <v>846</v>
      </c>
    </row>
    <row r="849" spans="1:1" x14ac:dyDescent="0.3">
      <c r="A849">
        <f>-0.23  -0.233  -0.235  -0.237  -0.238  -0.238  -0.239  -0.239  -0.24  -0.24  -0.24</f>
        <v>-2.609</v>
      </c>
    </row>
    <row r="850" spans="1:1" x14ac:dyDescent="0.3">
      <c r="A850">
        <f>-1.229  -1.229  -1.23  -1.229  -1.229  -1.23  -1.231  -1.232  -1.232  -1.233  -1.234</f>
        <v>-13.537999999999998</v>
      </c>
    </row>
    <row r="851" spans="1:1" x14ac:dyDescent="0.3">
      <c r="A851">
        <f>-2.226  -2.226  -2.226  -2.226  -2.226  -2.226  -2.226  -2.226  -2.226  -2.226  -2.226</f>
        <v>-24.485999999999994</v>
      </c>
    </row>
    <row r="852" spans="1:1" x14ac:dyDescent="0.3">
      <c r="A852">
        <f>-3.029  -3.029  -3.028  -3.028  -3.028  -3.028  -3.027  -3.027  -3.027  -3.027  -3.027</f>
        <v>-33.305000000000007</v>
      </c>
    </row>
    <row r="853" spans="1:1" x14ac:dyDescent="0.3">
      <c r="A853">
        <f>-3.21  -3.21  -3.21  -3.21  -3.21  -3.21  -3.21  -3.21  -3.21  -3.21  -3.21</f>
        <v>-35.31</v>
      </c>
    </row>
    <row r="855" spans="1:1" x14ac:dyDescent="0.3">
      <c r="A855" t="s">
        <v>847</v>
      </c>
    </row>
    <row r="856" spans="1:1" x14ac:dyDescent="0.3">
      <c r="A856" t="s">
        <v>2936</v>
      </c>
    </row>
    <row r="857" spans="1:1" x14ac:dyDescent="0.3">
      <c r="A857" t="s">
        <v>2937</v>
      </c>
    </row>
    <row r="858" spans="1:1" x14ac:dyDescent="0.3">
      <c r="A858" t="s">
        <v>2837</v>
      </c>
    </row>
    <row r="859" spans="1:1" x14ac:dyDescent="0.3">
      <c r="A859" t="s">
        <v>2950</v>
      </c>
    </row>
    <row r="860" spans="1:1" x14ac:dyDescent="0.3">
      <c r="A860" t="s">
        <v>2865</v>
      </c>
    </row>
    <row r="862" spans="1:1" x14ac:dyDescent="0.3">
      <c r="A862" t="s">
        <v>848</v>
      </c>
    </row>
    <row r="863" spans="1:1" x14ac:dyDescent="0.3">
      <c r="A863" t="s">
        <v>2939</v>
      </c>
    </row>
    <row r="864" spans="1:1" x14ac:dyDescent="0.3">
      <c r="A864" t="s">
        <v>2940</v>
      </c>
    </row>
    <row r="865" spans="1:1" x14ac:dyDescent="0.3">
      <c r="A865" t="s">
        <v>2825</v>
      </c>
    </row>
    <row r="866" spans="1:1" x14ac:dyDescent="0.3">
      <c r="A866" t="s">
        <v>2866</v>
      </c>
    </row>
    <row r="867" spans="1:1" x14ac:dyDescent="0.3">
      <c r="A867" t="s">
        <v>2867</v>
      </c>
    </row>
    <row r="869" spans="1:1" x14ac:dyDescent="0.3">
      <c r="A869" t="s">
        <v>771</v>
      </c>
    </row>
    <row r="870" spans="1:1" x14ac:dyDescent="0.3">
      <c r="A870" t="s">
        <v>2868</v>
      </c>
    </row>
    <row r="871" spans="1:1" x14ac:dyDescent="0.3">
      <c r="A871" t="s">
        <v>2868</v>
      </c>
    </row>
    <row r="872" spans="1:1" x14ac:dyDescent="0.3">
      <c r="A872" t="s">
        <v>2868</v>
      </c>
    </row>
    <row r="873" spans="1:1" x14ac:dyDescent="0.3">
      <c r="A873" t="s">
        <v>2868</v>
      </c>
    </row>
    <row r="874" spans="1:1" x14ac:dyDescent="0.3">
      <c r="A874" t="s">
        <v>2868</v>
      </c>
    </row>
    <row r="876" spans="1:1" x14ac:dyDescent="0.3">
      <c r="A876" t="s">
        <v>458</v>
      </c>
    </row>
    <row r="877" spans="1:1" x14ac:dyDescent="0.3">
      <c r="A877" t="s">
        <v>757</v>
      </c>
    </row>
    <row r="878" spans="1:1" x14ac:dyDescent="0.3">
      <c r="A878" t="s">
        <v>2934</v>
      </c>
    </row>
    <row r="879" spans="1:1" x14ac:dyDescent="0.3">
      <c r="A879" t="s">
        <v>2935</v>
      </c>
    </row>
    <row r="880" spans="1:1" x14ac:dyDescent="0.3">
      <c r="A880" t="s">
        <v>760</v>
      </c>
    </row>
    <row r="881" spans="1:1" x14ac:dyDescent="0.3">
      <c r="A881" t="s">
        <v>780</v>
      </c>
    </row>
    <row r="882" spans="1:1" x14ac:dyDescent="0.3">
      <c r="A882">
        <f>-3.21 -3.207 -3.204 -3.201 -3.198 -3.195 -3.192 -3.189 -3.186 -3.183 -3.18</f>
        <v>-35.145000000000003</v>
      </c>
    </row>
    <row r="883" spans="1:1" x14ac:dyDescent="0.3">
      <c r="A883" t="s">
        <v>846</v>
      </c>
    </row>
    <row r="884" spans="1:1" x14ac:dyDescent="0.3">
      <c r="A884">
        <f>-0.23  -0.233  -0.235  -0.237  -0.238  -0.238  -0.239  -0.239  -0.24  -0.24  -0.24</f>
        <v>-2.609</v>
      </c>
    </row>
    <row r="885" spans="1:1" x14ac:dyDescent="0.3">
      <c r="A885">
        <f>-1.229  -1.229  -1.23  -1.229  -1.229  -1.23  -1.231  -1.232  -1.232  -1.233  -1.234</f>
        <v>-13.537999999999998</v>
      </c>
    </row>
    <row r="886" spans="1:1" x14ac:dyDescent="0.3">
      <c r="A886">
        <f>-2.226  -2.226  -2.226  -2.226  -2.226  -2.226  -2.226  -2.226  -2.226  -2.226  -2.226</f>
        <v>-24.485999999999994</v>
      </c>
    </row>
    <row r="887" spans="1:1" x14ac:dyDescent="0.3">
      <c r="A887">
        <f>-3.029  -3.029  -3.028  -3.028  -3.028  -3.028  -3.028  -3.027  -3.025  -3.024  -3.022</f>
        <v>-33.295999999999999</v>
      </c>
    </row>
    <row r="888" spans="1:1" x14ac:dyDescent="0.3">
      <c r="A888">
        <f>-3.21  -3.207  -3.204  -3.201  -3.198  -3.195  -3.192  -3.189  -3.186  -3.183  -3.18</f>
        <v>-35.145000000000003</v>
      </c>
    </row>
    <row r="890" spans="1:1" x14ac:dyDescent="0.3">
      <c r="A890" t="s">
        <v>847</v>
      </c>
    </row>
    <row r="891" spans="1:1" x14ac:dyDescent="0.3">
      <c r="A891" t="s">
        <v>2936</v>
      </c>
    </row>
    <row r="892" spans="1:1" x14ac:dyDescent="0.3">
      <c r="A892" t="s">
        <v>2951</v>
      </c>
    </row>
    <row r="893" spans="1:1" x14ac:dyDescent="0.3">
      <c r="A893" t="s">
        <v>2952</v>
      </c>
    </row>
    <row r="894" spans="1:1" x14ac:dyDescent="0.3">
      <c r="A894" t="s">
        <v>2871</v>
      </c>
    </row>
    <row r="895" spans="1:1" x14ac:dyDescent="0.3">
      <c r="A895" t="s">
        <v>2953</v>
      </c>
    </row>
    <row r="897" spans="1:1" x14ac:dyDescent="0.3">
      <c r="A897" t="s">
        <v>848</v>
      </c>
    </row>
    <row r="898" spans="1:1" x14ac:dyDescent="0.3">
      <c r="A898" t="s">
        <v>2939</v>
      </c>
    </row>
    <row r="899" spans="1:1" x14ac:dyDescent="0.3">
      <c r="A899" t="s">
        <v>2940</v>
      </c>
    </row>
    <row r="900" spans="1:1" x14ac:dyDescent="0.3">
      <c r="A900" t="s">
        <v>2825</v>
      </c>
    </row>
    <row r="901" spans="1:1" x14ac:dyDescent="0.3">
      <c r="A901" t="s">
        <v>2873</v>
      </c>
    </row>
    <row r="902" spans="1:1" x14ac:dyDescent="0.3">
      <c r="A902" t="s">
        <v>2874</v>
      </c>
    </row>
    <row r="904" spans="1:1" x14ac:dyDescent="0.3">
      <c r="A904" t="s">
        <v>771</v>
      </c>
    </row>
    <row r="905" spans="1:1" x14ac:dyDescent="0.3">
      <c r="A905" t="s">
        <v>2875</v>
      </c>
    </row>
    <row r="906" spans="1:1" x14ac:dyDescent="0.3">
      <c r="A906" t="s">
        <v>2875</v>
      </c>
    </row>
    <row r="907" spans="1:1" x14ac:dyDescent="0.3">
      <c r="A907" t="s">
        <v>2875</v>
      </c>
    </row>
    <row r="908" spans="1:1" x14ac:dyDescent="0.3">
      <c r="A908" t="s">
        <v>2875</v>
      </c>
    </row>
    <row r="909" spans="1:1" x14ac:dyDescent="0.3">
      <c r="A909" t="s">
        <v>2875</v>
      </c>
    </row>
    <row r="911" spans="1:1" x14ac:dyDescent="0.3">
      <c r="A911" t="s">
        <v>459</v>
      </c>
    </row>
    <row r="912" spans="1:1" x14ac:dyDescent="0.3">
      <c r="A912" t="s">
        <v>757</v>
      </c>
    </row>
    <row r="913" spans="1:1" x14ac:dyDescent="0.3">
      <c r="A913" t="s">
        <v>2934</v>
      </c>
    </row>
    <row r="914" spans="1:1" x14ac:dyDescent="0.3">
      <c r="A914" t="s">
        <v>2935</v>
      </c>
    </row>
    <row r="915" spans="1:1" x14ac:dyDescent="0.3">
      <c r="A915" t="s">
        <v>760</v>
      </c>
    </row>
    <row r="916" spans="1:1" x14ac:dyDescent="0.3">
      <c r="A916" t="s">
        <v>781</v>
      </c>
    </row>
    <row r="917" spans="1:1" x14ac:dyDescent="0.3">
      <c r="A917">
        <f>-3.2 -3.2 -3.2 -3.2 -3.2 -3.2 -3.2 -3.2 -3.2 -3.2 -3.2</f>
        <v>-35.199999999999996</v>
      </c>
    </row>
    <row r="918" spans="1:1" x14ac:dyDescent="0.3">
      <c r="A918" t="s">
        <v>846</v>
      </c>
    </row>
    <row r="919" spans="1:1" x14ac:dyDescent="0.3">
      <c r="A919">
        <f>-0.23  -0.233  -0.235  -0.237  -0.238  -0.238  -0.239  -0.239  -0.24  -0.24  -0.24</f>
        <v>-2.609</v>
      </c>
    </row>
    <row r="920" spans="1:1" x14ac:dyDescent="0.3">
      <c r="A920">
        <f>-1.229  -1.229  -1.23  -1.229  -1.229  -1.23  -1.231  -1.232  -1.232  -1.233  -1.234</f>
        <v>-13.537999999999998</v>
      </c>
    </row>
    <row r="921" spans="1:1" x14ac:dyDescent="0.3">
      <c r="A921">
        <f>-2.226  -2.226  -2.226  -2.226  -2.226  -2.226  -2.226  -2.226  -2.226  -2.226  -2.226</f>
        <v>-24.485999999999994</v>
      </c>
    </row>
    <row r="922" spans="1:1" x14ac:dyDescent="0.3">
      <c r="A922">
        <f>-3.023  -3.023  -3.023  -3.022  -3.022  -3.022  -3.021  -3.021  -3.021  -3.021  -3.021</f>
        <v>-33.24</v>
      </c>
    </row>
    <row r="923" spans="1:1" x14ac:dyDescent="0.3">
      <c r="A923">
        <f>-3.2  -3.2  -3.2  -3.2  -3.2  -3.2  -3.2  -3.2  -3.2  -3.2  -3.2</f>
        <v>-35.199999999999996</v>
      </c>
    </row>
    <row r="925" spans="1:1" x14ac:dyDescent="0.3">
      <c r="A925" t="s">
        <v>847</v>
      </c>
    </row>
    <row r="926" spans="1:1" x14ac:dyDescent="0.3">
      <c r="A926" t="s">
        <v>2936</v>
      </c>
    </row>
    <row r="927" spans="1:1" x14ac:dyDescent="0.3">
      <c r="A927" t="s">
        <v>2937</v>
      </c>
    </row>
    <row r="928" spans="1:1" x14ac:dyDescent="0.3">
      <c r="A928" t="s">
        <v>2837</v>
      </c>
    </row>
    <row r="929" spans="1:1" x14ac:dyDescent="0.3">
      <c r="A929" t="s">
        <v>2954</v>
      </c>
    </row>
    <row r="930" spans="1:1" x14ac:dyDescent="0.3">
      <c r="A930" t="s">
        <v>2877</v>
      </c>
    </row>
    <row r="932" spans="1:1" x14ac:dyDescent="0.3">
      <c r="A932" t="s">
        <v>848</v>
      </c>
    </row>
    <row r="933" spans="1:1" x14ac:dyDescent="0.3">
      <c r="A933" t="s">
        <v>2939</v>
      </c>
    </row>
    <row r="934" spans="1:1" x14ac:dyDescent="0.3">
      <c r="A934" t="s">
        <v>2940</v>
      </c>
    </row>
    <row r="935" spans="1:1" x14ac:dyDescent="0.3">
      <c r="A935" t="s">
        <v>2878</v>
      </c>
    </row>
    <row r="936" spans="1:1" x14ac:dyDescent="0.3">
      <c r="A936" t="s">
        <v>2879</v>
      </c>
    </row>
    <row r="937" spans="1:1" x14ac:dyDescent="0.3">
      <c r="A937" t="s">
        <v>2880</v>
      </c>
    </row>
    <row r="939" spans="1:1" x14ac:dyDescent="0.3">
      <c r="A939" t="s">
        <v>771</v>
      </c>
    </row>
    <row r="940" spans="1:1" x14ac:dyDescent="0.3">
      <c r="A940" t="s">
        <v>897</v>
      </c>
    </row>
    <row r="941" spans="1:1" x14ac:dyDescent="0.3">
      <c r="A941" t="s">
        <v>897</v>
      </c>
    </row>
    <row r="942" spans="1:1" x14ac:dyDescent="0.3">
      <c r="A942" t="s">
        <v>897</v>
      </c>
    </row>
    <row r="943" spans="1:1" x14ac:dyDescent="0.3">
      <c r="A943" t="s">
        <v>897</v>
      </c>
    </row>
    <row r="944" spans="1:1" x14ac:dyDescent="0.3">
      <c r="A944" t="s">
        <v>897</v>
      </c>
    </row>
    <row r="946" spans="1:1" x14ac:dyDescent="0.3">
      <c r="A946" t="s">
        <v>460</v>
      </c>
    </row>
    <row r="947" spans="1:1" x14ac:dyDescent="0.3">
      <c r="A947" t="s">
        <v>757</v>
      </c>
    </row>
    <row r="948" spans="1:1" x14ac:dyDescent="0.3">
      <c r="A948" t="s">
        <v>2934</v>
      </c>
    </row>
    <row r="949" spans="1:1" x14ac:dyDescent="0.3">
      <c r="A949" t="s">
        <v>2935</v>
      </c>
    </row>
    <row r="950" spans="1:1" x14ac:dyDescent="0.3">
      <c r="A950" t="s">
        <v>760</v>
      </c>
    </row>
    <row r="951" spans="1:1" x14ac:dyDescent="0.3">
      <c r="A951" t="s">
        <v>782</v>
      </c>
    </row>
    <row r="952" spans="1:1" x14ac:dyDescent="0.3">
      <c r="A952">
        <f>-3.2 -3.197 -3.194 -3.191 -3.188 -3.185 -3.182 -3.179 -3.176 -3.173 -3.17</f>
        <v>-35.035000000000004</v>
      </c>
    </row>
    <row r="953" spans="1:1" x14ac:dyDescent="0.3">
      <c r="A953" t="s">
        <v>846</v>
      </c>
    </row>
    <row r="954" spans="1:1" x14ac:dyDescent="0.3">
      <c r="A954">
        <f>-0.23  -0.233  -0.235  -0.237  -0.238  -0.238  -0.239  -0.239  -0.24  -0.24  -0.24</f>
        <v>-2.609</v>
      </c>
    </row>
    <row r="955" spans="1:1" x14ac:dyDescent="0.3">
      <c r="A955">
        <f>-1.229  -1.229  -1.23  -1.229  -1.229  -1.23  -1.231  -1.232  -1.232  -1.233  -1.234</f>
        <v>-13.537999999999998</v>
      </c>
    </row>
    <row r="956" spans="1:1" x14ac:dyDescent="0.3">
      <c r="A956">
        <f>-2.226  -2.226  -2.226  -2.226  -2.226  -2.226  -2.226  -2.226  -2.226  -2.226  -2.226</f>
        <v>-24.485999999999994</v>
      </c>
    </row>
    <row r="957" spans="1:1" x14ac:dyDescent="0.3">
      <c r="A957">
        <f>-3.023  -3.023  -3.022  -3.022  -3.022  -3.022  -3.022  -3.021  -3.019  -3.018  -3.016</f>
        <v>-33.229999999999997</v>
      </c>
    </row>
    <row r="958" spans="1:1" x14ac:dyDescent="0.3">
      <c r="A958">
        <f>-3.2  -3.197  -3.194  -3.191  -3.188  -3.185  -3.182  -3.179  -3.176  -3.173  -3.17</f>
        <v>-35.035000000000004</v>
      </c>
    </row>
    <row r="960" spans="1:1" x14ac:dyDescent="0.3">
      <c r="A960" t="s">
        <v>847</v>
      </c>
    </row>
    <row r="961" spans="1:1" x14ac:dyDescent="0.3">
      <c r="A961" t="s">
        <v>2936</v>
      </c>
    </row>
    <row r="962" spans="1:1" x14ac:dyDescent="0.3">
      <c r="A962" t="s">
        <v>2955</v>
      </c>
    </row>
    <row r="963" spans="1:1" x14ac:dyDescent="0.3">
      <c r="A963" t="s">
        <v>2956</v>
      </c>
    </row>
    <row r="964" spans="1:1" x14ac:dyDescent="0.3">
      <c r="A964" t="s">
        <v>2882</v>
      </c>
    </row>
    <row r="965" spans="1:1" x14ac:dyDescent="0.3">
      <c r="A965" t="s">
        <v>2883</v>
      </c>
    </row>
    <row r="967" spans="1:1" x14ac:dyDescent="0.3">
      <c r="A967" t="s">
        <v>848</v>
      </c>
    </row>
    <row r="968" spans="1:1" x14ac:dyDescent="0.3">
      <c r="A968" t="s">
        <v>2939</v>
      </c>
    </row>
    <row r="969" spans="1:1" x14ac:dyDescent="0.3">
      <c r="A969" t="s">
        <v>2940</v>
      </c>
    </row>
    <row r="970" spans="1:1" x14ac:dyDescent="0.3">
      <c r="A970" t="s">
        <v>2884</v>
      </c>
    </row>
    <row r="971" spans="1:1" x14ac:dyDescent="0.3">
      <c r="A971" t="s">
        <v>2885</v>
      </c>
    </row>
    <row r="972" spans="1:1" x14ac:dyDescent="0.3">
      <c r="A972" t="s">
        <v>2886</v>
      </c>
    </row>
    <row r="974" spans="1:1" x14ac:dyDescent="0.3">
      <c r="A974" t="s">
        <v>771</v>
      </c>
    </row>
    <row r="975" spans="1:1" x14ac:dyDescent="0.3">
      <c r="A975" t="s">
        <v>2887</v>
      </c>
    </row>
    <row r="976" spans="1:1" x14ac:dyDescent="0.3">
      <c r="A976" t="s">
        <v>2887</v>
      </c>
    </row>
    <row r="977" spans="1:1" x14ac:dyDescent="0.3">
      <c r="A977" t="s">
        <v>2887</v>
      </c>
    </row>
    <row r="978" spans="1:1" x14ac:dyDescent="0.3">
      <c r="A978" t="s">
        <v>2887</v>
      </c>
    </row>
    <row r="979" spans="1:1" x14ac:dyDescent="0.3">
      <c r="A979" t="s">
        <v>2887</v>
      </c>
    </row>
    <row r="981" spans="1:1" x14ac:dyDescent="0.3">
      <c r="A981" t="s">
        <v>461</v>
      </c>
    </row>
    <row r="982" spans="1:1" x14ac:dyDescent="0.3">
      <c r="A982" t="s">
        <v>757</v>
      </c>
    </row>
    <row r="983" spans="1:1" x14ac:dyDescent="0.3">
      <c r="A983" t="s">
        <v>2934</v>
      </c>
    </row>
    <row r="984" spans="1:1" x14ac:dyDescent="0.3">
      <c r="A984" t="s">
        <v>2935</v>
      </c>
    </row>
    <row r="985" spans="1:1" x14ac:dyDescent="0.3">
      <c r="A985" t="s">
        <v>760</v>
      </c>
    </row>
    <row r="986" spans="1:1" x14ac:dyDescent="0.3">
      <c r="A986" t="s">
        <v>783</v>
      </c>
    </row>
    <row r="987" spans="1:1" x14ac:dyDescent="0.3">
      <c r="A987">
        <f>-3.19 -3.19 -3.19 -3.19 -3.19 -3.19 -3.19 -3.19 -3.19 -3.19 -3.19</f>
        <v>-35.090000000000003</v>
      </c>
    </row>
    <row r="988" spans="1:1" x14ac:dyDescent="0.3">
      <c r="A988" t="s">
        <v>846</v>
      </c>
    </row>
    <row r="989" spans="1:1" x14ac:dyDescent="0.3">
      <c r="A989">
        <f>-0.23  -0.233  -0.235  -0.237  -0.238  -0.238  -0.239  -0.239  -0.24  -0.24  -0.24</f>
        <v>-2.609</v>
      </c>
    </row>
    <row r="990" spans="1:1" x14ac:dyDescent="0.3">
      <c r="A990">
        <f>-1.229  -1.229  -1.23  -1.229  -1.229  -1.23  -1.231  -1.232  -1.232  -1.233  -1.234</f>
        <v>-13.537999999999998</v>
      </c>
    </row>
    <row r="991" spans="1:1" x14ac:dyDescent="0.3">
      <c r="A991">
        <f>-2.226  -2.226  -2.226  -2.226  -2.226  -2.226  -2.226  -2.225  -2.225  -2.225  -2.226</f>
        <v>-24.483000000000001</v>
      </c>
    </row>
    <row r="992" spans="1:1" x14ac:dyDescent="0.3">
      <c r="A992">
        <f>-3.017  -3.018  -3.017  -3.016  -3.016  -3.016  -3.016  -3.016  -3.016  -3.016  -3.016</f>
        <v>-33.179999999999993</v>
      </c>
    </row>
    <row r="993" spans="1:1" x14ac:dyDescent="0.3">
      <c r="A993">
        <f>-3.19  -3.19  -3.19  -3.19  -3.19  -3.19  -3.19  -3.19  -3.19  -3.19  -3.19</f>
        <v>-35.090000000000003</v>
      </c>
    </row>
    <row r="995" spans="1:1" x14ac:dyDescent="0.3">
      <c r="A995" t="s">
        <v>847</v>
      </c>
    </row>
    <row r="996" spans="1:1" x14ac:dyDescent="0.3">
      <c r="A996" t="s">
        <v>2936</v>
      </c>
    </row>
    <row r="997" spans="1:1" x14ac:dyDescent="0.3">
      <c r="A997" t="s">
        <v>2937</v>
      </c>
    </row>
    <row r="998" spans="1:1" x14ac:dyDescent="0.3">
      <c r="A998" t="s">
        <v>2837</v>
      </c>
    </row>
    <row r="999" spans="1:1" x14ac:dyDescent="0.3">
      <c r="A999" t="s">
        <v>2888</v>
      </c>
    </row>
    <row r="1000" spans="1:1" x14ac:dyDescent="0.3">
      <c r="A1000" t="s">
        <v>2889</v>
      </c>
    </row>
    <row r="1002" spans="1:1" x14ac:dyDescent="0.3">
      <c r="A1002" t="s">
        <v>848</v>
      </c>
    </row>
    <row r="1003" spans="1:1" x14ac:dyDescent="0.3">
      <c r="A1003" t="s">
        <v>2939</v>
      </c>
    </row>
    <row r="1004" spans="1:1" x14ac:dyDescent="0.3">
      <c r="A1004" t="s">
        <v>2940</v>
      </c>
    </row>
    <row r="1005" spans="1:1" x14ac:dyDescent="0.3">
      <c r="A1005" t="s">
        <v>2878</v>
      </c>
    </row>
    <row r="1006" spans="1:1" x14ac:dyDescent="0.3">
      <c r="A1006" t="s">
        <v>2890</v>
      </c>
    </row>
    <row r="1007" spans="1:1" x14ac:dyDescent="0.3">
      <c r="A1007" t="s">
        <v>2891</v>
      </c>
    </row>
    <row r="1009" spans="1:1" x14ac:dyDescent="0.3">
      <c r="A1009" t="s">
        <v>771</v>
      </c>
    </row>
    <row r="1010" spans="1:1" x14ac:dyDescent="0.3">
      <c r="A1010" t="s">
        <v>897</v>
      </c>
    </row>
    <row r="1011" spans="1:1" x14ac:dyDescent="0.3">
      <c r="A1011" t="s">
        <v>897</v>
      </c>
    </row>
    <row r="1012" spans="1:1" x14ac:dyDescent="0.3">
      <c r="A1012" t="s">
        <v>897</v>
      </c>
    </row>
    <row r="1013" spans="1:1" x14ac:dyDescent="0.3">
      <c r="A1013" t="s">
        <v>897</v>
      </c>
    </row>
    <row r="1014" spans="1:1" x14ac:dyDescent="0.3">
      <c r="A1014" t="s">
        <v>897</v>
      </c>
    </row>
    <row r="1016" spans="1:1" x14ac:dyDescent="0.3">
      <c r="A1016" t="s">
        <v>462</v>
      </c>
    </row>
    <row r="1017" spans="1:1" x14ac:dyDescent="0.3">
      <c r="A1017" t="s">
        <v>757</v>
      </c>
    </row>
    <row r="1018" spans="1:1" x14ac:dyDescent="0.3">
      <c r="A1018" t="s">
        <v>2934</v>
      </c>
    </row>
    <row r="1019" spans="1:1" x14ac:dyDescent="0.3">
      <c r="A1019" t="s">
        <v>2935</v>
      </c>
    </row>
    <row r="1020" spans="1:1" x14ac:dyDescent="0.3">
      <c r="A1020" t="s">
        <v>760</v>
      </c>
    </row>
    <row r="1021" spans="1:1" x14ac:dyDescent="0.3">
      <c r="A1021" t="s">
        <v>784</v>
      </c>
    </row>
    <row r="1022" spans="1:1" x14ac:dyDescent="0.3">
      <c r="A1022">
        <f>-3.19 -3.187 -3.184 -3.181 -3.178 -3.175 -3.172 -3.169 -3.166 -3.163 -3.16</f>
        <v>-34.925000000000004</v>
      </c>
    </row>
    <row r="1023" spans="1:1" x14ac:dyDescent="0.3">
      <c r="A1023" t="s">
        <v>846</v>
      </c>
    </row>
    <row r="1024" spans="1:1" x14ac:dyDescent="0.3">
      <c r="A1024">
        <f>-0.23  -0.233  -0.235  -0.237  -0.238  -0.238  -0.239  -0.239  -0.24  -0.24  -0.24</f>
        <v>-2.609</v>
      </c>
    </row>
    <row r="1025" spans="1:1" x14ac:dyDescent="0.3">
      <c r="A1025">
        <f>-1.229  -1.229  -1.23  -1.229  -1.229  -1.23  -1.231  -1.232  -1.232  -1.233  -1.234</f>
        <v>-13.537999999999998</v>
      </c>
    </row>
    <row r="1026" spans="1:1" x14ac:dyDescent="0.3">
      <c r="A1026">
        <f>-2.226  -2.226  -2.225  -2.226  -2.226  -2.226  -2.226  -2.226  -2.225  -2.225  -2.225</f>
        <v>-24.481999999999999</v>
      </c>
    </row>
    <row r="1027" spans="1:1" x14ac:dyDescent="0.3">
      <c r="A1027">
        <f>-3.017  -3.018  -3.017  -3.016  -3.017  -3.017  -3.016  -3.015  -3.013  -3.012  -3.01</f>
        <v>-33.167999999999999</v>
      </c>
    </row>
    <row r="1028" spans="1:1" x14ac:dyDescent="0.3">
      <c r="A1028">
        <f>-3.19  -3.187  -3.184  -3.181  -3.178  -3.175  -3.172  -3.169  -3.166  -3.163  -3.16</f>
        <v>-34.925000000000004</v>
      </c>
    </row>
    <row r="1030" spans="1:1" x14ac:dyDescent="0.3">
      <c r="A1030" t="s">
        <v>847</v>
      </c>
    </row>
    <row r="1031" spans="1:1" x14ac:dyDescent="0.3">
      <c r="A1031" t="s">
        <v>2936</v>
      </c>
    </row>
    <row r="1032" spans="1:1" x14ac:dyDescent="0.3">
      <c r="A1032" t="s">
        <v>2957</v>
      </c>
    </row>
    <row r="1033" spans="1:1" x14ac:dyDescent="0.3">
      <c r="A1033" t="s">
        <v>2958</v>
      </c>
    </row>
    <row r="1034" spans="1:1" x14ac:dyDescent="0.3">
      <c r="A1034" t="s">
        <v>2959</v>
      </c>
    </row>
    <row r="1035" spans="1:1" x14ac:dyDescent="0.3">
      <c r="A1035" t="s">
        <v>2894</v>
      </c>
    </row>
    <row r="1037" spans="1:1" x14ac:dyDescent="0.3">
      <c r="A1037" t="s">
        <v>848</v>
      </c>
    </row>
    <row r="1038" spans="1:1" x14ac:dyDescent="0.3">
      <c r="A1038" t="s">
        <v>2939</v>
      </c>
    </row>
    <row r="1039" spans="1:1" x14ac:dyDescent="0.3">
      <c r="A1039" t="s">
        <v>2940</v>
      </c>
    </row>
    <row r="1040" spans="1:1" x14ac:dyDescent="0.3">
      <c r="A1040" t="s">
        <v>2878</v>
      </c>
    </row>
    <row r="1041" spans="1:1" x14ac:dyDescent="0.3">
      <c r="A1041" t="s">
        <v>2895</v>
      </c>
    </row>
    <row r="1042" spans="1:1" x14ac:dyDescent="0.3">
      <c r="A1042" t="s">
        <v>2896</v>
      </c>
    </row>
    <row r="1044" spans="1:1" x14ac:dyDescent="0.3">
      <c r="A1044" t="s">
        <v>771</v>
      </c>
    </row>
    <row r="1045" spans="1:1" x14ac:dyDescent="0.3">
      <c r="A1045" t="s">
        <v>2897</v>
      </c>
    </row>
    <row r="1046" spans="1:1" x14ac:dyDescent="0.3">
      <c r="A1046" t="s">
        <v>2897</v>
      </c>
    </row>
    <row r="1047" spans="1:1" x14ac:dyDescent="0.3">
      <c r="A1047" t="s">
        <v>2897</v>
      </c>
    </row>
    <row r="1048" spans="1:1" x14ac:dyDescent="0.3">
      <c r="A1048" t="s">
        <v>2897</v>
      </c>
    </row>
    <row r="1049" spans="1:1" x14ac:dyDescent="0.3">
      <c r="A1049" t="s">
        <v>2897</v>
      </c>
    </row>
    <row r="1051" spans="1:1" x14ac:dyDescent="0.3">
      <c r="A1051" t="s">
        <v>463</v>
      </c>
    </row>
    <row r="1052" spans="1:1" x14ac:dyDescent="0.3">
      <c r="A1052" t="s">
        <v>757</v>
      </c>
    </row>
    <row r="1053" spans="1:1" x14ac:dyDescent="0.3">
      <c r="A1053" t="s">
        <v>2934</v>
      </c>
    </row>
    <row r="1054" spans="1:1" x14ac:dyDescent="0.3">
      <c r="A1054" t="s">
        <v>2935</v>
      </c>
    </row>
    <row r="1055" spans="1:1" x14ac:dyDescent="0.3">
      <c r="A1055" t="s">
        <v>760</v>
      </c>
    </row>
    <row r="1056" spans="1:1" x14ac:dyDescent="0.3">
      <c r="A1056" t="s">
        <v>785</v>
      </c>
    </row>
    <row r="1057" spans="1:1" x14ac:dyDescent="0.3">
      <c r="A1057">
        <f>-3.18 -3.18 -3.18 -3.18 -3.18 -3.18 -3.18 -3.18 -3.18 -3.18 -3.18</f>
        <v>-34.980000000000004</v>
      </c>
    </row>
    <row r="1058" spans="1:1" x14ac:dyDescent="0.3">
      <c r="A1058" t="s">
        <v>846</v>
      </c>
    </row>
    <row r="1059" spans="1:1" x14ac:dyDescent="0.3">
      <c r="A1059">
        <f>-0.23  -0.233  -0.235  -0.237  -0.238  -0.238  -0.239  -0.239  -0.24  -0.24  -0.24</f>
        <v>-2.609</v>
      </c>
    </row>
    <row r="1060" spans="1:1" x14ac:dyDescent="0.3">
      <c r="A1060">
        <f>-1.229  -1.229  -1.23  -1.229  -1.229  -1.23  -1.231  -1.231  -1.232  -1.233  -1.234</f>
        <v>-13.536999999999999</v>
      </c>
    </row>
    <row r="1061" spans="1:1" x14ac:dyDescent="0.3">
      <c r="A1061">
        <f>-2.225  -2.225  -2.225  -2.226  -2.225  -2.225  -2.225  -2.225  -2.225  -2.225  -2.225</f>
        <v>-24.476000000000003</v>
      </c>
    </row>
    <row r="1062" spans="1:1" x14ac:dyDescent="0.3">
      <c r="A1062">
        <f>-3.011  -3.011  -3.011  -3.01  -3.01  -3.01  -3.01  -3.01  -3.01  -3.01  -3.01</f>
        <v>-33.112999999999992</v>
      </c>
    </row>
    <row r="1063" spans="1:1" x14ac:dyDescent="0.3">
      <c r="A1063">
        <f>-3.18  -3.18  -3.18  -3.18  -3.18  -3.18  -3.18  -3.18  -3.18  -3.18  -3.18</f>
        <v>-34.980000000000004</v>
      </c>
    </row>
    <row r="1065" spans="1:1" x14ac:dyDescent="0.3">
      <c r="A1065" t="s">
        <v>847</v>
      </c>
    </row>
    <row r="1066" spans="1:1" x14ac:dyDescent="0.3">
      <c r="A1066" t="s">
        <v>2936</v>
      </c>
    </row>
    <row r="1067" spans="1:1" x14ac:dyDescent="0.3">
      <c r="A1067" t="s">
        <v>2960</v>
      </c>
    </row>
    <row r="1068" spans="1:1" x14ac:dyDescent="0.3">
      <c r="A1068" t="s">
        <v>2961</v>
      </c>
    </row>
    <row r="1069" spans="1:1" x14ac:dyDescent="0.3">
      <c r="A1069" t="s">
        <v>2899</v>
      </c>
    </row>
    <row r="1070" spans="1:1" x14ac:dyDescent="0.3">
      <c r="A1070" t="s">
        <v>2962</v>
      </c>
    </row>
    <row r="1072" spans="1:1" x14ac:dyDescent="0.3">
      <c r="A1072" t="s">
        <v>848</v>
      </c>
    </row>
    <row r="1073" spans="1:1" x14ac:dyDescent="0.3">
      <c r="A1073" t="s">
        <v>2939</v>
      </c>
    </row>
    <row r="1074" spans="1:1" x14ac:dyDescent="0.3">
      <c r="A1074" t="s">
        <v>2940</v>
      </c>
    </row>
    <row r="1075" spans="1:1" x14ac:dyDescent="0.3">
      <c r="A1075" t="s">
        <v>2901</v>
      </c>
    </row>
    <row r="1076" spans="1:1" x14ac:dyDescent="0.3">
      <c r="A1076" t="s">
        <v>2902</v>
      </c>
    </row>
    <row r="1077" spans="1:1" x14ac:dyDescent="0.3">
      <c r="A1077" t="s">
        <v>2903</v>
      </c>
    </row>
    <row r="1079" spans="1:1" x14ac:dyDescent="0.3">
      <c r="A1079" t="s">
        <v>771</v>
      </c>
    </row>
    <row r="1080" spans="1:1" x14ac:dyDescent="0.3">
      <c r="A1080" t="s">
        <v>897</v>
      </c>
    </row>
    <row r="1081" spans="1:1" x14ac:dyDescent="0.3">
      <c r="A1081" t="s">
        <v>897</v>
      </c>
    </row>
    <row r="1082" spans="1:1" x14ac:dyDescent="0.3">
      <c r="A1082" t="s">
        <v>897</v>
      </c>
    </row>
    <row r="1083" spans="1:1" x14ac:dyDescent="0.3">
      <c r="A1083" t="s">
        <v>897</v>
      </c>
    </row>
    <row r="1084" spans="1:1" x14ac:dyDescent="0.3">
      <c r="A1084" t="s">
        <v>897</v>
      </c>
    </row>
    <row r="1086" spans="1:1" x14ac:dyDescent="0.3">
      <c r="A1086" t="s">
        <v>464</v>
      </c>
    </row>
    <row r="1087" spans="1:1" x14ac:dyDescent="0.3">
      <c r="A1087" t="s">
        <v>757</v>
      </c>
    </row>
    <row r="1088" spans="1:1" x14ac:dyDescent="0.3">
      <c r="A1088" t="s">
        <v>2934</v>
      </c>
    </row>
    <row r="1089" spans="1:1" x14ac:dyDescent="0.3">
      <c r="A1089" t="s">
        <v>2935</v>
      </c>
    </row>
    <row r="1090" spans="1:1" x14ac:dyDescent="0.3">
      <c r="A1090" t="s">
        <v>760</v>
      </c>
    </row>
    <row r="1091" spans="1:1" x14ac:dyDescent="0.3">
      <c r="A1091" t="s">
        <v>786</v>
      </c>
    </row>
    <row r="1092" spans="1:1" x14ac:dyDescent="0.3">
      <c r="A1092">
        <f>-3.18 -3.177 -3.174 -3.171 -3.168 -3.165 -3.162 -3.159 -3.156 -3.153 -3.15</f>
        <v>-34.814999999999998</v>
      </c>
    </row>
    <row r="1093" spans="1:1" x14ac:dyDescent="0.3">
      <c r="A1093" t="s">
        <v>846</v>
      </c>
    </row>
    <row r="1094" spans="1:1" x14ac:dyDescent="0.3">
      <c r="A1094">
        <f>-0.23  -0.233  -0.235  -0.237  -0.238  -0.238  -0.239  -0.239  -0.24  -0.24  -0.24</f>
        <v>-2.609</v>
      </c>
    </row>
    <row r="1095" spans="1:1" x14ac:dyDescent="0.3">
      <c r="A1095">
        <f>-1.229  -1.229  -1.23  -1.229  -1.229  -1.23  -1.231  -1.232  -1.232  -1.233  -1.234</f>
        <v>-13.537999999999998</v>
      </c>
    </row>
    <row r="1096" spans="1:1" x14ac:dyDescent="0.3">
      <c r="A1096">
        <f>-2.225  -2.225  -2.225  -2.226  -2.226  -2.225  -2.225  -2.225  -2.225  -2.225  -2.225</f>
        <v>-24.477000000000004</v>
      </c>
    </row>
    <row r="1097" spans="1:1" x14ac:dyDescent="0.3">
      <c r="A1097">
        <f>-3.011  -3.011  -3.011  -3.01  -3.011  -3.011  -3.01  -3.009  -3.007  -3.005  -3.003</f>
        <v>-33.099000000000004</v>
      </c>
    </row>
    <row r="1098" spans="1:1" x14ac:dyDescent="0.3">
      <c r="A1098">
        <f>-3.18  -3.177  -3.174  -3.171  -3.168  -3.165  -3.162  -3.159  -3.156  -3.153  -3.15</f>
        <v>-34.814999999999998</v>
      </c>
    </row>
    <row r="1100" spans="1:1" x14ac:dyDescent="0.3">
      <c r="A1100" t="s">
        <v>847</v>
      </c>
    </row>
    <row r="1101" spans="1:1" x14ac:dyDescent="0.3">
      <c r="A1101" t="s">
        <v>2936</v>
      </c>
    </row>
    <row r="1102" spans="1:1" x14ac:dyDescent="0.3">
      <c r="A1102" t="s">
        <v>2957</v>
      </c>
    </row>
    <row r="1103" spans="1:1" x14ac:dyDescent="0.3">
      <c r="A1103" t="s">
        <v>2963</v>
      </c>
    </row>
    <row r="1104" spans="1:1" x14ac:dyDescent="0.3">
      <c r="A1104" t="s">
        <v>2906</v>
      </c>
    </row>
    <row r="1105" spans="1:1" x14ac:dyDescent="0.3">
      <c r="A1105" t="s">
        <v>2907</v>
      </c>
    </row>
    <row r="1107" spans="1:1" x14ac:dyDescent="0.3">
      <c r="A1107" t="s">
        <v>848</v>
      </c>
    </row>
    <row r="1108" spans="1:1" x14ac:dyDescent="0.3">
      <c r="A1108" t="s">
        <v>2939</v>
      </c>
    </row>
    <row r="1109" spans="1:1" x14ac:dyDescent="0.3">
      <c r="A1109" t="s">
        <v>2940</v>
      </c>
    </row>
    <row r="1110" spans="1:1" x14ac:dyDescent="0.3">
      <c r="A1110" t="s">
        <v>2901</v>
      </c>
    </row>
    <row r="1111" spans="1:1" x14ac:dyDescent="0.3">
      <c r="A1111" t="s">
        <v>2908</v>
      </c>
    </row>
    <row r="1112" spans="1:1" x14ac:dyDescent="0.3">
      <c r="A1112" t="s">
        <v>2909</v>
      </c>
    </row>
    <row r="1114" spans="1:1" x14ac:dyDescent="0.3">
      <c r="A1114" t="s">
        <v>771</v>
      </c>
    </row>
    <row r="1115" spans="1:1" x14ac:dyDescent="0.3">
      <c r="A1115" t="s">
        <v>2910</v>
      </c>
    </row>
    <row r="1116" spans="1:1" x14ac:dyDescent="0.3">
      <c r="A1116" t="s">
        <v>2910</v>
      </c>
    </row>
    <row r="1117" spans="1:1" x14ac:dyDescent="0.3">
      <c r="A1117" t="s">
        <v>2910</v>
      </c>
    </row>
    <row r="1118" spans="1:1" x14ac:dyDescent="0.3">
      <c r="A1118" t="s">
        <v>2910</v>
      </c>
    </row>
    <row r="1119" spans="1:1" x14ac:dyDescent="0.3">
      <c r="A1119" t="s">
        <v>2910</v>
      </c>
    </row>
    <row r="1121" spans="1:1" x14ac:dyDescent="0.3">
      <c r="A1121" t="s">
        <v>465</v>
      </c>
    </row>
    <row r="1122" spans="1:1" x14ac:dyDescent="0.3">
      <c r="A1122" t="s">
        <v>757</v>
      </c>
    </row>
    <row r="1123" spans="1:1" x14ac:dyDescent="0.3">
      <c r="A1123" t="s">
        <v>2934</v>
      </c>
    </row>
    <row r="1124" spans="1:1" x14ac:dyDescent="0.3">
      <c r="A1124" t="s">
        <v>2935</v>
      </c>
    </row>
    <row r="1125" spans="1:1" x14ac:dyDescent="0.3">
      <c r="A1125" t="s">
        <v>760</v>
      </c>
    </row>
    <row r="1126" spans="1:1" x14ac:dyDescent="0.3">
      <c r="A1126" t="s">
        <v>787</v>
      </c>
    </row>
    <row r="1127" spans="1:1" x14ac:dyDescent="0.3">
      <c r="A1127">
        <f>-3.17 -3.17 -3.17 -3.17 -3.17 -3.17 -3.17 -3.17 -3.17 -3.17 -3.17</f>
        <v>-34.870000000000005</v>
      </c>
    </row>
    <row r="1128" spans="1:1" x14ac:dyDescent="0.3">
      <c r="A1128" t="s">
        <v>846</v>
      </c>
    </row>
    <row r="1129" spans="1:1" x14ac:dyDescent="0.3">
      <c r="A1129">
        <f>-0.23  -0.233  -0.235  -0.237  -0.238  -0.238  -0.239  -0.239  -0.24  -0.24  -0.24</f>
        <v>-2.609</v>
      </c>
    </row>
    <row r="1130" spans="1:1" x14ac:dyDescent="0.3">
      <c r="A1130">
        <f>-1.229  -1.229  -1.229  -1.229  -1.229  -1.23  -1.231  -1.231  -1.232  -1.233  -1.234</f>
        <v>-13.536</v>
      </c>
    </row>
    <row r="1131" spans="1:1" x14ac:dyDescent="0.3">
      <c r="A1131">
        <f>-2.225  -2.225  -2.225  -2.225  -2.225  -2.225  -2.225  -2.225  -2.225  -2.225  -2.225</f>
        <v>-24.475000000000005</v>
      </c>
    </row>
    <row r="1132" spans="1:1" x14ac:dyDescent="0.3">
      <c r="A1132">
        <f>-3.005  -3.005  -3.005  -3.004  -3.004  -3.004  -3.003  -3.003  -3.003  -3.003  -3.003</f>
        <v>-33.042000000000002</v>
      </c>
    </row>
    <row r="1133" spans="1:1" x14ac:dyDescent="0.3">
      <c r="A1133">
        <f>-3.17  -3.17  -3.17  -3.17  -3.17  -3.17  -3.17  -3.17  -3.17  -3.17  -3.17</f>
        <v>-34.870000000000005</v>
      </c>
    </row>
    <row r="1135" spans="1:1" x14ac:dyDescent="0.3">
      <c r="A1135" t="s">
        <v>847</v>
      </c>
    </row>
    <row r="1136" spans="1:1" x14ac:dyDescent="0.3">
      <c r="A1136" t="s">
        <v>2936</v>
      </c>
    </row>
    <row r="1137" spans="1:1" x14ac:dyDescent="0.3">
      <c r="A1137" t="s">
        <v>2941</v>
      </c>
    </row>
    <row r="1138" spans="1:1" x14ac:dyDescent="0.3">
      <c r="A1138" t="s">
        <v>2964</v>
      </c>
    </row>
    <row r="1139" spans="1:1" x14ac:dyDescent="0.3">
      <c r="A1139" t="s">
        <v>2912</v>
      </c>
    </row>
    <row r="1140" spans="1:1" x14ac:dyDescent="0.3">
      <c r="A1140" t="s">
        <v>2913</v>
      </c>
    </row>
    <row r="1142" spans="1:1" x14ac:dyDescent="0.3">
      <c r="A1142" t="s">
        <v>848</v>
      </c>
    </row>
    <row r="1143" spans="1:1" x14ac:dyDescent="0.3">
      <c r="A1143" t="s">
        <v>2939</v>
      </c>
    </row>
    <row r="1144" spans="1:1" x14ac:dyDescent="0.3">
      <c r="A1144" t="s">
        <v>2940</v>
      </c>
    </row>
    <row r="1145" spans="1:1" x14ac:dyDescent="0.3">
      <c r="A1145" t="s">
        <v>2914</v>
      </c>
    </row>
    <row r="1146" spans="1:1" x14ac:dyDescent="0.3">
      <c r="A1146" t="s">
        <v>2915</v>
      </c>
    </row>
    <row r="1147" spans="1:1" x14ac:dyDescent="0.3">
      <c r="A1147" t="s">
        <v>2916</v>
      </c>
    </row>
    <row r="1149" spans="1:1" x14ac:dyDescent="0.3">
      <c r="A1149" t="s">
        <v>771</v>
      </c>
    </row>
    <row r="1150" spans="1:1" x14ac:dyDescent="0.3">
      <c r="A1150" t="s">
        <v>897</v>
      </c>
    </row>
    <row r="1151" spans="1:1" x14ac:dyDescent="0.3">
      <c r="A1151" t="s">
        <v>897</v>
      </c>
    </row>
    <row r="1152" spans="1:1" x14ac:dyDescent="0.3">
      <c r="A1152" t="s">
        <v>897</v>
      </c>
    </row>
    <row r="1153" spans="1:1" x14ac:dyDescent="0.3">
      <c r="A1153" t="s">
        <v>897</v>
      </c>
    </row>
    <row r="1154" spans="1:1" x14ac:dyDescent="0.3">
      <c r="A1154" t="s">
        <v>897</v>
      </c>
    </row>
    <row r="1156" spans="1:1" x14ac:dyDescent="0.3">
      <c r="A1156" t="s">
        <v>466</v>
      </c>
    </row>
    <row r="1157" spans="1:1" x14ac:dyDescent="0.3">
      <c r="A1157" t="s">
        <v>757</v>
      </c>
    </row>
    <row r="1158" spans="1:1" x14ac:dyDescent="0.3">
      <c r="A1158" t="s">
        <v>2934</v>
      </c>
    </row>
    <row r="1159" spans="1:1" x14ac:dyDescent="0.3">
      <c r="A1159" t="s">
        <v>2935</v>
      </c>
    </row>
    <row r="1160" spans="1:1" x14ac:dyDescent="0.3">
      <c r="A1160" t="s">
        <v>760</v>
      </c>
    </row>
    <row r="1161" spans="1:1" x14ac:dyDescent="0.3">
      <c r="A1161" t="s">
        <v>788</v>
      </c>
    </row>
    <row r="1162" spans="1:1" x14ac:dyDescent="0.3">
      <c r="A1162">
        <f>-3.17 -3.167 -3.164 -3.161 -3.158 -3.155 -3.152 -3.149 -3.146 -3.143 -3.14</f>
        <v>-34.704999999999998</v>
      </c>
    </row>
    <row r="1163" spans="1:1" x14ac:dyDescent="0.3">
      <c r="A1163" t="s">
        <v>846</v>
      </c>
    </row>
    <row r="1164" spans="1:1" x14ac:dyDescent="0.3">
      <c r="A1164">
        <f>-0.23  -0.233  -0.235  -0.237  -0.238  -0.238  -0.239  -0.239  -0.24  -0.24  -0.24</f>
        <v>-2.609</v>
      </c>
    </row>
    <row r="1165" spans="1:1" x14ac:dyDescent="0.3">
      <c r="A1165">
        <f>-1.229  -1.229  -1.23  -1.229  -1.229  -1.23  -1.231  -1.231  -1.232  -1.233  -1.234</f>
        <v>-13.536999999999999</v>
      </c>
    </row>
    <row r="1166" spans="1:1" x14ac:dyDescent="0.3">
      <c r="A1166">
        <f>-2.225  -2.225  -2.225  -2.225  -2.225  -2.225  -2.225  -2.225  -2.225  -2.225  -2.225</f>
        <v>-24.475000000000005</v>
      </c>
    </row>
    <row r="1167" spans="1:1" x14ac:dyDescent="0.3">
      <c r="A1167">
        <f>-3.005  -3.005  -3.004  -3.004  -3.004  -3.004  -3.004  -3.003  -3.001  -2.999  -2.997</f>
        <v>-33.03</v>
      </c>
    </row>
    <row r="1168" spans="1:1" x14ac:dyDescent="0.3">
      <c r="A1168">
        <f>-3.17  -3.167  -3.164  -3.161  -3.158  -3.155  -3.152  -3.149  -3.146  -3.143  -3.14</f>
        <v>-34.704999999999998</v>
      </c>
    </row>
    <row r="1170" spans="1:1" x14ac:dyDescent="0.3">
      <c r="A1170" t="s">
        <v>847</v>
      </c>
    </row>
    <row r="1171" spans="1:1" x14ac:dyDescent="0.3">
      <c r="A1171" t="s">
        <v>2936</v>
      </c>
    </row>
    <row r="1172" spans="1:1" x14ac:dyDescent="0.3">
      <c r="A1172" t="s">
        <v>2965</v>
      </c>
    </row>
    <row r="1173" spans="1:1" x14ac:dyDescent="0.3">
      <c r="A1173" t="s">
        <v>2966</v>
      </c>
    </row>
    <row r="1174" spans="1:1" x14ac:dyDescent="0.3">
      <c r="A1174" t="s">
        <v>2918</v>
      </c>
    </row>
    <row r="1175" spans="1:1" x14ac:dyDescent="0.3">
      <c r="A1175" t="s">
        <v>2919</v>
      </c>
    </row>
    <row r="1177" spans="1:1" x14ac:dyDescent="0.3">
      <c r="A1177" t="s">
        <v>848</v>
      </c>
    </row>
    <row r="1178" spans="1:1" x14ac:dyDescent="0.3">
      <c r="A1178" t="s">
        <v>2939</v>
      </c>
    </row>
    <row r="1179" spans="1:1" x14ac:dyDescent="0.3">
      <c r="A1179" t="s">
        <v>2940</v>
      </c>
    </row>
    <row r="1180" spans="1:1" x14ac:dyDescent="0.3">
      <c r="A1180" t="s">
        <v>2967</v>
      </c>
    </row>
    <row r="1181" spans="1:1" x14ac:dyDescent="0.3">
      <c r="A1181" t="s">
        <v>2920</v>
      </c>
    </row>
    <row r="1182" spans="1:1" x14ac:dyDescent="0.3">
      <c r="A1182" t="s">
        <v>2921</v>
      </c>
    </row>
    <row r="1184" spans="1:1" x14ac:dyDescent="0.3">
      <c r="A1184" t="s">
        <v>771</v>
      </c>
    </row>
    <row r="1185" spans="1:1" x14ac:dyDescent="0.3">
      <c r="A1185" t="s">
        <v>2555</v>
      </c>
    </row>
    <row r="1186" spans="1:1" x14ac:dyDescent="0.3">
      <c r="A1186" t="s">
        <v>2555</v>
      </c>
    </row>
    <row r="1187" spans="1:1" x14ac:dyDescent="0.3">
      <c r="A1187" t="s">
        <v>2555</v>
      </c>
    </row>
    <row r="1188" spans="1:1" x14ac:dyDescent="0.3">
      <c r="A1188" t="s">
        <v>2555</v>
      </c>
    </row>
    <row r="1189" spans="1:1" x14ac:dyDescent="0.3">
      <c r="A1189" t="s">
        <v>2555</v>
      </c>
    </row>
    <row r="1191" spans="1:1" x14ac:dyDescent="0.3">
      <c r="A1191" t="s">
        <v>467</v>
      </c>
    </row>
    <row r="1192" spans="1:1" x14ac:dyDescent="0.3">
      <c r="A1192" t="s">
        <v>757</v>
      </c>
    </row>
    <row r="1193" spans="1:1" x14ac:dyDescent="0.3">
      <c r="A1193" t="s">
        <v>2934</v>
      </c>
    </row>
    <row r="1194" spans="1:1" x14ac:dyDescent="0.3">
      <c r="A1194" t="s">
        <v>2935</v>
      </c>
    </row>
    <row r="1195" spans="1:1" x14ac:dyDescent="0.3">
      <c r="A1195" t="s">
        <v>760</v>
      </c>
    </row>
    <row r="1196" spans="1:1" x14ac:dyDescent="0.3">
      <c r="A1196" t="s">
        <v>789</v>
      </c>
    </row>
    <row r="1197" spans="1:1" x14ac:dyDescent="0.3">
      <c r="A1197">
        <f>-3.16 -3.16 -3.16 -3.16 -3.16 -3.16 -3.16 -3.16 -3.16 -3.16 -3.16</f>
        <v>-34.760000000000005</v>
      </c>
    </row>
    <row r="1198" spans="1:1" x14ac:dyDescent="0.3">
      <c r="A1198" t="s">
        <v>846</v>
      </c>
    </row>
    <row r="1199" spans="1:1" x14ac:dyDescent="0.3">
      <c r="A1199">
        <f>-0.23  -0.233  -0.235  -0.237  -0.238  -0.238  -0.239  -0.239  -0.24  -0.24  -0.24</f>
        <v>-2.609</v>
      </c>
    </row>
    <row r="1200" spans="1:1" x14ac:dyDescent="0.3">
      <c r="A1200">
        <f>-1.229  -1.229  -1.23  -1.229  -1.229  -1.23  -1.231  -1.231  -1.232  -1.233  -1.234</f>
        <v>-13.536999999999999</v>
      </c>
    </row>
    <row r="1201" spans="1:1" x14ac:dyDescent="0.3">
      <c r="A1201">
        <f>-2.225  -2.224  -2.224  -2.225  -2.225  -2.225  -2.225  -2.225  -2.224  -2.224  -2.225</f>
        <v>-24.471</v>
      </c>
    </row>
    <row r="1202" spans="1:1" x14ac:dyDescent="0.3">
      <c r="A1202">
        <f>-2.999  -2.999  -2.998  -2.998  -2.998  -2.997  -2.997  -2.997  -2.997  -2.997  -2.997</f>
        <v>-32.974000000000004</v>
      </c>
    </row>
    <row r="1203" spans="1:1" x14ac:dyDescent="0.3">
      <c r="A1203">
        <f>-3.16  -3.16  -3.16  -3.16  -3.16  -3.16  -3.16  -3.16  -3.16  -3.16  -3.16</f>
        <v>-34.760000000000005</v>
      </c>
    </row>
    <row r="1205" spans="1:1" x14ac:dyDescent="0.3">
      <c r="A1205" t="s">
        <v>847</v>
      </c>
    </row>
    <row r="1206" spans="1:1" x14ac:dyDescent="0.3">
      <c r="A1206" t="s">
        <v>2936</v>
      </c>
    </row>
    <row r="1207" spans="1:1" x14ac:dyDescent="0.3">
      <c r="A1207" t="s">
        <v>2968</v>
      </c>
    </row>
    <row r="1208" spans="1:1" x14ac:dyDescent="0.3">
      <c r="A1208" t="s">
        <v>2922</v>
      </c>
    </row>
    <row r="1209" spans="1:1" x14ac:dyDescent="0.3">
      <c r="A1209" t="s">
        <v>2923</v>
      </c>
    </row>
    <row r="1210" spans="1:1" x14ac:dyDescent="0.3">
      <c r="A1210" t="s">
        <v>2969</v>
      </c>
    </row>
    <row r="1212" spans="1:1" x14ac:dyDescent="0.3">
      <c r="A1212" t="s">
        <v>848</v>
      </c>
    </row>
    <row r="1213" spans="1:1" x14ac:dyDescent="0.3">
      <c r="A1213" t="s">
        <v>2939</v>
      </c>
    </row>
    <row r="1214" spans="1:1" x14ac:dyDescent="0.3">
      <c r="A1214" t="s">
        <v>2940</v>
      </c>
    </row>
    <row r="1215" spans="1:1" x14ac:dyDescent="0.3">
      <c r="A1215" t="s">
        <v>2970</v>
      </c>
    </row>
    <row r="1216" spans="1:1" x14ac:dyDescent="0.3">
      <c r="A1216" t="s">
        <v>2926</v>
      </c>
    </row>
    <row r="1217" spans="1:1" x14ac:dyDescent="0.3">
      <c r="A1217" t="s">
        <v>2927</v>
      </c>
    </row>
    <row r="1219" spans="1:1" x14ac:dyDescent="0.3">
      <c r="A1219" t="s">
        <v>771</v>
      </c>
    </row>
    <row r="1220" spans="1:1" x14ac:dyDescent="0.3">
      <c r="A1220" t="s">
        <v>897</v>
      </c>
    </row>
    <row r="1221" spans="1:1" x14ac:dyDescent="0.3">
      <c r="A1221" t="s">
        <v>897</v>
      </c>
    </row>
    <row r="1222" spans="1:1" x14ac:dyDescent="0.3">
      <c r="A1222" t="s">
        <v>897</v>
      </c>
    </row>
    <row r="1223" spans="1:1" x14ac:dyDescent="0.3">
      <c r="A1223" t="s">
        <v>897</v>
      </c>
    </row>
    <row r="1224" spans="1:1" x14ac:dyDescent="0.3">
      <c r="A1224" t="s">
        <v>897</v>
      </c>
    </row>
    <row r="1226" spans="1:1" x14ac:dyDescent="0.3">
      <c r="A1226" t="s">
        <v>468</v>
      </c>
    </row>
    <row r="1227" spans="1:1" x14ac:dyDescent="0.3">
      <c r="A1227" t="s">
        <v>757</v>
      </c>
    </row>
    <row r="1228" spans="1:1" x14ac:dyDescent="0.3">
      <c r="A1228" t="s">
        <v>2934</v>
      </c>
    </row>
    <row r="1229" spans="1:1" x14ac:dyDescent="0.3">
      <c r="A1229" t="s">
        <v>2935</v>
      </c>
    </row>
    <row r="1230" spans="1:1" x14ac:dyDescent="0.3">
      <c r="A1230" t="s">
        <v>760</v>
      </c>
    </row>
    <row r="1231" spans="1:1" x14ac:dyDescent="0.3">
      <c r="A1231" t="s">
        <v>790</v>
      </c>
    </row>
    <row r="1232" spans="1:1" x14ac:dyDescent="0.3">
      <c r="A1232">
        <f>-3.16 -3.157 -3.154 -3.151 -3.148 -3.145 -3.142 -3.139 -3.136 -3.133 -3.13</f>
        <v>-34.594999999999999</v>
      </c>
    </row>
    <row r="1233" spans="1:1" x14ac:dyDescent="0.3">
      <c r="A1233" t="s">
        <v>846</v>
      </c>
    </row>
    <row r="1234" spans="1:1" x14ac:dyDescent="0.3">
      <c r="A1234">
        <f>-0.23  -0.233  -0.235  -0.237  -0.238  -0.238  -0.239  -0.239  -0.24  -0.24  -0.24</f>
        <v>-2.609</v>
      </c>
    </row>
    <row r="1235" spans="1:1" x14ac:dyDescent="0.3">
      <c r="A1235">
        <f>-1.229  -1.229  -1.23  -1.229  -1.229  -1.23  -1.231  -1.232  -1.232  -1.233  -1.234</f>
        <v>-13.537999999999998</v>
      </c>
    </row>
    <row r="1236" spans="1:1" x14ac:dyDescent="0.3">
      <c r="A1236">
        <f>-2.225  -2.224  -2.224  -2.225  -2.225  -2.225  -2.225  -2.225  -2.225  -2.224  -2.225</f>
        <v>-24.472000000000001</v>
      </c>
    </row>
    <row r="1237" spans="1:1" x14ac:dyDescent="0.3">
      <c r="A1237">
        <f>-2.999  -2.999  -2.998  -2.998  -2.998  -2.998  -2.997  -2.996  -2.994  -2.993  -2.99</f>
        <v>-32.96</v>
      </c>
    </row>
    <row r="1238" spans="1:1" x14ac:dyDescent="0.3">
      <c r="A1238">
        <f>-3.16  -3.157  -3.154  -3.151  -3.148  -3.145  -3.142  -3.139  -3.136  -3.133  -3.13</f>
        <v>-34.594999999999999</v>
      </c>
    </row>
    <row r="1240" spans="1:1" x14ac:dyDescent="0.3">
      <c r="A1240" t="s">
        <v>847</v>
      </c>
    </row>
    <row r="1241" spans="1:1" x14ac:dyDescent="0.3">
      <c r="A1241" t="s">
        <v>2936</v>
      </c>
    </row>
    <row r="1242" spans="1:1" x14ac:dyDescent="0.3">
      <c r="A1242" t="s">
        <v>2971</v>
      </c>
    </row>
    <row r="1243" spans="1:1" x14ac:dyDescent="0.3">
      <c r="A1243" t="s">
        <v>2972</v>
      </c>
    </row>
    <row r="1244" spans="1:1" x14ac:dyDescent="0.3">
      <c r="A1244" t="s">
        <v>2930</v>
      </c>
    </row>
    <row r="1245" spans="1:1" x14ac:dyDescent="0.3">
      <c r="A1245" t="s">
        <v>2973</v>
      </c>
    </row>
    <row r="1247" spans="1:1" x14ac:dyDescent="0.3">
      <c r="A1247" t="s">
        <v>848</v>
      </c>
    </row>
    <row r="1248" spans="1:1" x14ac:dyDescent="0.3">
      <c r="A1248" t="s">
        <v>2939</v>
      </c>
    </row>
    <row r="1249" spans="1:1" x14ac:dyDescent="0.3">
      <c r="A1249" t="s">
        <v>2940</v>
      </c>
    </row>
    <row r="1250" spans="1:1" x14ac:dyDescent="0.3">
      <c r="A1250" t="s">
        <v>2925</v>
      </c>
    </row>
    <row r="1251" spans="1:1" x14ac:dyDescent="0.3">
      <c r="A1251" t="s">
        <v>2932</v>
      </c>
    </row>
    <row r="1252" spans="1:1" x14ac:dyDescent="0.3">
      <c r="A1252" t="s">
        <v>2933</v>
      </c>
    </row>
    <row r="1254" spans="1:1" x14ac:dyDescent="0.3">
      <c r="A1254" t="s">
        <v>771</v>
      </c>
    </row>
    <row r="1255" spans="1:1" x14ac:dyDescent="0.3">
      <c r="A1255" t="s">
        <v>2555</v>
      </c>
    </row>
    <row r="1256" spans="1:1" x14ac:dyDescent="0.3">
      <c r="A1256" t="s">
        <v>2555</v>
      </c>
    </row>
    <row r="1257" spans="1:1" x14ac:dyDescent="0.3">
      <c r="A1257" t="s">
        <v>2555</v>
      </c>
    </row>
    <row r="1258" spans="1:1" x14ac:dyDescent="0.3">
      <c r="A1258" t="s">
        <v>2555</v>
      </c>
    </row>
    <row r="1259" spans="1:1" x14ac:dyDescent="0.3">
      <c r="A1259" t="s">
        <v>2555</v>
      </c>
    </row>
    <row r="1261" spans="1:1" x14ac:dyDescent="0.3">
      <c r="A1261" t="s">
        <v>469</v>
      </c>
    </row>
    <row r="1262" spans="1:1" x14ac:dyDescent="0.3">
      <c r="A1262" t="s">
        <v>757</v>
      </c>
    </row>
    <row r="1263" spans="1:1" x14ac:dyDescent="0.3">
      <c r="A1263" t="s">
        <v>2974</v>
      </c>
    </row>
    <row r="1264" spans="1:1" x14ac:dyDescent="0.3">
      <c r="A1264" t="s">
        <v>2975</v>
      </c>
    </row>
    <row r="1265" spans="1:1" x14ac:dyDescent="0.3">
      <c r="A1265" t="s">
        <v>760</v>
      </c>
    </row>
    <row r="1266" spans="1:1" x14ac:dyDescent="0.3">
      <c r="A1266" t="s">
        <v>773</v>
      </c>
    </row>
    <row r="1267" spans="1:1" x14ac:dyDescent="0.3">
      <c r="A1267">
        <f>-3.24 -3.24 -3.24 -3.24 -3.24 -3.24 -3.24 -3.24 -3.24 -3.24 -3.24</f>
        <v>-35.640000000000015</v>
      </c>
    </row>
    <row r="1268" spans="1:1" x14ac:dyDescent="0.3">
      <c r="A1268" t="s">
        <v>846</v>
      </c>
    </row>
    <row r="1269" spans="1:1" x14ac:dyDescent="0.3">
      <c r="A1269">
        <f>-0.23  -0.233  -0.234  -0.234  -0.234  -0.233  -0.233  -0.232  -0.231  -0.23  -0.229</f>
        <v>-2.5530000000000004</v>
      </c>
    </row>
    <row r="1270" spans="1:1" x14ac:dyDescent="0.3">
      <c r="A1270">
        <f>-1.229  -1.229  -1.229  -1.229  -1.229  -1.23  -1.23  -1.231  -1.231  -1.232  -1.232</f>
        <v>-13.530999999999999</v>
      </c>
    </row>
    <row r="1271" spans="1:1" x14ac:dyDescent="0.3">
      <c r="A1271">
        <f>-2.226  -2.227  -2.226  -2.227  -2.227  -2.227  -2.227  -2.226  -2.226  -2.226  -2.227</f>
        <v>-24.491999999999997</v>
      </c>
    </row>
    <row r="1272" spans="1:1" x14ac:dyDescent="0.3">
      <c r="A1272">
        <f>-3.046  -3.046  -3.045  -3.045  -3.045  -3.044  -3.044  -3.044  -3.044  -3.044  -3.044</f>
        <v>-33.491</v>
      </c>
    </row>
    <row r="1273" spans="1:1" x14ac:dyDescent="0.3">
      <c r="A1273">
        <f>-3.24  -3.24  -3.24  -3.24  -3.24  -3.24  -3.24  -3.24  -3.24  -3.24  -3.24</f>
        <v>-35.640000000000015</v>
      </c>
    </row>
    <row r="1275" spans="1:1" x14ac:dyDescent="0.3">
      <c r="A1275" t="s">
        <v>847</v>
      </c>
    </row>
    <row r="1276" spans="1:1" x14ac:dyDescent="0.3">
      <c r="A1276" t="s">
        <v>2976</v>
      </c>
    </row>
    <row r="1277" spans="1:1" x14ac:dyDescent="0.3">
      <c r="A1277" t="s">
        <v>2977</v>
      </c>
    </row>
    <row r="1278" spans="1:1" x14ac:dyDescent="0.3">
      <c r="A1278" t="s">
        <v>2978</v>
      </c>
    </row>
    <row r="1279" spans="1:1" x14ac:dyDescent="0.3">
      <c r="A1279" t="s">
        <v>2979</v>
      </c>
    </row>
    <row r="1280" spans="1:1" x14ac:dyDescent="0.3">
      <c r="A1280" t="s">
        <v>2938</v>
      </c>
    </row>
    <row r="1282" spans="1:1" x14ac:dyDescent="0.3">
      <c r="A1282" t="s">
        <v>848</v>
      </c>
    </row>
    <row r="1283" spans="1:1" x14ac:dyDescent="0.3">
      <c r="A1283" t="s">
        <v>2980</v>
      </c>
    </row>
    <row r="1284" spans="1:1" x14ac:dyDescent="0.3">
      <c r="A1284" t="s">
        <v>2940</v>
      </c>
    </row>
    <row r="1285" spans="1:1" x14ac:dyDescent="0.3">
      <c r="A1285" t="s">
        <v>2825</v>
      </c>
    </row>
    <row r="1286" spans="1:1" x14ac:dyDescent="0.3">
      <c r="A1286" t="s">
        <v>2826</v>
      </c>
    </row>
    <row r="1287" spans="1:1" x14ac:dyDescent="0.3">
      <c r="A1287" t="s">
        <v>2827</v>
      </c>
    </row>
    <row r="1289" spans="1:1" x14ac:dyDescent="0.3">
      <c r="A1289" t="s">
        <v>771</v>
      </c>
    </row>
    <row r="1290" spans="1:1" x14ac:dyDescent="0.3">
      <c r="A1290" t="s">
        <v>2828</v>
      </c>
    </row>
    <row r="1291" spans="1:1" x14ac:dyDescent="0.3">
      <c r="A1291" t="s">
        <v>2828</v>
      </c>
    </row>
    <row r="1292" spans="1:1" x14ac:dyDescent="0.3">
      <c r="A1292" t="s">
        <v>2828</v>
      </c>
    </row>
    <row r="1293" spans="1:1" x14ac:dyDescent="0.3">
      <c r="A1293" t="s">
        <v>2828</v>
      </c>
    </row>
    <row r="1294" spans="1:1" x14ac:dyDescent="0.3">
      <c r="A1294" t="s">
        <v>2828</v>
      </c>
    </row>
    <row r="1296" spans="1:1" x14ac:dyDescent="0.3">
      <c r="A1296" t="s">
        <v>470</v>
      </c>
    </row>
    <row r="1297" spans="1:1" x14ac:dyDescent="0.3">
      <c r="A1297" t="s">
        <v>757</v>
      </c>
    </row>
    <row r="1298" spans="1:1" x14ac:dyDescent="0.3">
      <c r="A1298" t="s">
        <v>2974</v>
      </c>
    </row>
    <row r="1299" spans="1:1" x14ac:dyDescent="0.3">
      <c r="A1299" t="s">
        <v>2975</v>
      </c>
    </row>
    <row r="1300" spans="1:1" x14ac:dyDescent="0.3">
      <c r="A1300" t="s">
        <v>760</v>
      </c>
    </row>
    <row r="1301" spans="1:1" x14ac:dyDescent="0.3">
      <c r="A1301" t="s">
        <v>774</v>
      </c>
    </row>
    <row r="1302" spans="1:1" x14ac:dyDescent="0.3">
      <c r="A1302">
        <f>-3.24 -3.237 -3.234 -3.231 -3.228 -3.225 -3.222 -3.219 -3.216 -3.213 -3.21</f>
        <v>-35.475000000000009</v>
      </c>
    </row>
    <row r="1303" spans="1:1" x14ac:dyDescent="0.3">
      <c r="A1303" t="s">
        <v>846</v>
      </c>
    </row>
    <row r="1304" spans="1:1" x14ac:dyDescent="0.3">
      <c r="A1304">
        <f>-0.23  -0.233  -0.234  -0.234  -0.234  -0.233  -0.233  -0.232  -0.231  -0.23  -0.229</f>
        <v>-2.5530000000000004</v>
      </c>
    </row>
    <row r="1305" spans="1:1" x14ac:dyDescent="0.3">
      <c r="A1305">
        <f>-1.229  -1.229  -1.23  -1.229  -1.229  -1.23  -1.23  -1.231  -1.231  -1.232  -1.232</f>
        <v>-13.531999999999998</v>
      </c>
    </row>
    <row r="1306" spans="1:1" x14ac:dyDescent="0.3">
      <c r="A1306">
        <f>-2.226  -2.227  -2.226  -2.227  -2.227  -2.226  -2.226  -2.226  -2.226  -2.226  -2.226</f>
        <v>-24.488999999999994</v>
      </c>
    </row>
    <row r="1307" spans="1:1" x14ac:dyDescent="0.3">
      <c r="A1307">
        <f>-3.046  -3.046  -3.045  -3.044  -3.045  -3.045  -3.045  -3.043  -3.042  -3.041  -3.039</f>
        <v>-33.481000000000002</v>
      </c>
    </row>
    <row r="1308" spans="1:1" x14ac:dyDescent="0.3">
      <c r="A1308">
        <f>-3.24  -3.237  -3.234  -3.231  -3.228  -3.225  -3.222  -3.219  -3.216  -3.213  -3.21</f>
        <v>-35.475000000000009</v>
      </c>
    </row>
    <row r="1310" spans="1:1" x14ac:dyDescent="0.3">
      <c r="A1310" t="s">
        <v>847</v>
      </c>
    </row>
    <row r="1311" spans="1:1" x14ac:dyDescent="0.3">
      <c r="A1311" t="s">
        <v>2976</v>
      </c>
    </row>
    <row r="1312" spans="1:1" x14ac:dyDescent="0.3">
      <c r="A1312" t="s">
        <v>2981</v>
      </c>
    </row>
    <row r="1313" spans="1:1" x14ac:dyDescent="0.3">
      <c r="A1313" t="s">
        <v>2982</v>
      </c>
    </row>
    <row r="1314" spans="1:1" x14ac:dyDescent="0.3">
      <c r="A1314" t="s">
        <v>2983</v>
      </c>
    </row>
    <row r="1315" spans="1:1" x14ac:dyDescent="0.3">
      <c r="A1315" t="s">
        <v>2984</v>
      </c>
    </row>
    <row r="1317" spans="1:1" x14ac:dyDescent="0.3">
      <c r="A1317" t="s">
        <v>848</v>
      </c>
    </row>
    <row r="1318" spans="1:1" x14ac:dyDescent="0.3">
      <c r="A1318" t="s">
        <v>2980</v>
      </c>
    </row>
    <row r="1319" spans="1:1" x14ac:dyDescent="0.3">
      <c r="A1319" t="s">
        <v>2940</v>
      </c>
    </row>
    <row r="1320" spans="1:1" x14ac:dyDescent="0.3">
      <c r="A1320" t="s">
        <v>2825</v>
      </c>
    </row>
    <row r="1321" spans="1:1" x14ac:dyDescent="0.3">
      <c r="A1321" t="s">
        <v>2834</v>
      </c>
    </row>
    <row r="1322" spans="1:1" x14ac:dyDescent="0.3">
      <c r="A1322" t="s">
        <v>2835</v>
      </c>
    </row>
    <row r="1324" spans="1:1" x14ac:dyDescent="0.3">
      <c r="A1324" t="s">
        <v>771</v>
      </c>
    </row>
    <row r="1325" spans="1:1" x14ac:dyDescent="0.3">
      <c r="A1325" t="s">
        <v>2836</v>
      </c>
    </row>
    <row r="1326" spans="1:1" x14ac:dyDescent="0.3">
      <c r="A1326" t="s">
        <v>2836</v>
      </c>
    </row>
    <row r="1327" spans="1:1" x14ac:dyDescent="0.3">
      <c r="A1327" t="s">
        <v>2836</v>
      </c>
    </row>
    <row r="1328" spans="1:1" x14ac:dyDescent="0.3">
      <c r="A1328" t="s">
        <v>2836</v>
      </c>
    </row>
    <row r="1329" spans="1:1" x14ac:dyDescent="0.3">
      <c r="A1329" t="s">
        <v>2836</v>
      </c>
    </row>
    <row r="1331" spans="1:1" x14ac:dyDescent="0.3">
      <c r="A1331" t="s">
        <v>471</v>
      </c>
    </row>
    <row r="1332" spans="1:1" x14ac:dyDescent="0.3">
      <c r="A1332" t="s">
        <v>757</v>
      </c>
    </row>
    <row r="1333" spans="1:1" x14ac:dyDescent="0.3">
      <c r="A1333" t="s">
        <v>2974</v>
      </c>
    </row>
    <row r="1334" spans="1:1" x14ac:dyDescent="0.3">
      <c r="A1334" t="s">
        <v>2975</v>
      </c>
    </row>
    <row r="1335" spans="1:1" x14ac:dyDescent="0.3">
      <c r="A1335" t="s">
        <v>760</v>
      </c>
    </row>
    <row r="1336" spans="1:1" x14ac:dyDescent="0.3">
      <c r="A1336" t="s">
        <v>775</v>
      </c>
    </row>
    <row r="1337" spans="1:1" x14ac:dyDescent="0.3">
      <c r="A1337">
        <f>-3.23 -3.23 -3.23 -3.23 -3.23 -3.23 -3.23 -3.23 -3.23 -3.23 -3.23</f>
        <v>-35.529999999999994</v>
      </c>
    </row>
    <row r="1338" spans="1:1" x14ac:dyDescent="0.3">
      <c r="A1338" t="s">
        <v>846</v>
      </c>
    </row>
    <row r="1339" spans="1:1" x14ac:dyDescent="0.3">
      <c r="A1339">
        <f>-0.23  -0.233  -0.234  -0.234  -0.234  -0.233  -0.233  -0.232  -0.231  -0.23  -0.229</f>
        <v>-2.5530000000000004</v>
      </c>
    </row>
    <row r="1340" spans="1:1" x14ac:dyDescent="0.3">
      <c r="A1340">
        <f>-1.229  -1.229  -1.229  -1.229  -1.229  -1.23  -1.23  -1.231  -1.231  -1.232  -1.232</f>
        <v>-13.530999999999999</v>
      </c>
    </row>
    <row r="1341" spans="1:1" x14ac:dyDescent="0.3">
      <c r="A1341">
        <f>-2.226  -2.226  -2.226  -2.227  -2.226  -2.226  -2.226  -2.226  -2.226  -2.226  -2.226</f>
        <v>-24.486999999999995</v>
      </c>
    </row>
    <row r="1342" spans="1:1" x14ac:dyDescent="0.3">
      <c r="A1342">
        <f>-3.04  -3.04  -3.04  -3.039  -3.039  -3.039  -3.039  -3.039  -3.039  -3.039  -3.039</f>
        <v>-33.432000000000009</v>
      </c>
    </row>
    <row r="1343" spans="1:1" x14ac:dyDescent="0.3">
      <c r="A1343">
        <f>-3.23  -3.23  -3.23  -3.23  -3.23  -3.23  -3.23  -3.23  -3.23  -3.23  -3.23</f>
        <v>-35.529999999999994</v>
      </c>
    </row>
    <row r="1345" spans="1:1" x14ac:dyDescent="0.3">
      <c r="A1345" t="s">
        <v>847</v>
      </c>
    </row>
    <row r="1346" spans="1:1" x14ac:dyDescent="0.3">
      <c r="A1346" t="s">
        <v>2976</v>
      </c>
    </row>
    <row r="1347" spans="1:1" x14ac:dyDescent="0.3">
      <c r="A1347" t="s">
        <v>2977</v>
      </c>
    </row>
    <row r="1348" spans="1:1" x14ac:dyDescent="0.3">
      <c r="A1348" t="s">
        <v>2985</v>
      </c>
    </row>
    <row r="1349" spans="1:1" x14ac:dyDescent="0.3">
      <c r="A1349" t="s">
        <v>2945</v>
      </c>
    </row>
    <row r="1350" spans="1:1" x14ac:dyDescent="0.3">
      <c r="A1350" t="s">
        <v>2839</v>
      </c>
    </row>
    <row r="1352" spans="1:1" x14ac:dyDescent="0.3">
      <c r="A1352" t="s">
        <v>848</v>
      </c>
    </row>
    <row r="1353" spans="1:1" x14ac:dyDescent="0.3">
      <c r="A1353" t="s">
        <v>2980</v>
      </c>
    </row>
    <row r="1354" spans="1:1" x14ac:dyDescent="0.3">
      <c r="A1354" t="s">
        <v>2940</v>
      </c>
    </row>
    <row r="1355" spans="1:1" x14ac:dyDescent="0.3">
      <c r="A1355" t="s">
        <v>2825</v>
      </c>
    </row>
    <row r="1356" spans="1:1" x14ac:dyDescent="0.3">
      <c r="A1356" t="s">
        <v>2840</v>
      </c>
    </row>
    <row r="1357" spans="1:1" x14ac:dyDescent="0.3">
      <c r="A1357" t="s">
        <v>2841</v>
      </c>
    </row>
    <row r="1359" spans="1:1" x14ac:dyDescent="0.3">
      <c r="A1359" t="s">
        <v>771</v>
      </c>
    </row>
    <row r="1360" spans="1:1" x14ac:dyDescent="0.3">
      <c r="A1360" t="s">
        <v>2828</v>
      </c>
    </row>
    <row r="1361" spans="1:1" x14ac:dyDescent="0.3">
      <c r="A1361" t="s">
        <v>2828</v>
      </c>
    </row>
    <row r="1362" spans="1:1" x14ac:dyDescent="0.3">
      <c r="A1362" t="s">
        <v>2828</v>
      </c>
    </row>
    <row r="1363" spans="1:1" x14ac:dyDescent="0.3">
      <c r="A1363" t="s">
        <v>2828</v>
      </c>
    </row>
    <row r="1364" spans="1:1" x14ac:dyDescent="0.3">
      <c r="A1364" t="s">
        <v>2828</v>
      </c>
    </row>
    <row r="1366" spans="1:1" x14ac:dyDescent="0.3">
      <c r="A1366" t="s">
        <v>472</v>
      </c>
    </row>
    <row r="1367" spans="1:1" x14ac:dyDescent="0.3">
      <c r="A1367" t="s">
        <v>757</v>
      </c>
    </row>
    <row r="1368" spans="1:1" x14ac:dyDescent="0.3">
      <c r="A1368" t="s">
        <v>2974</v>
      </c>
    </row>
    <row r="1369" spans="1:1" x14ac:dyDescent="0.3">
      <c r="A1369" t="s">
        <v>2975</v>
      </c>
    </row>
    <row r="1370" spans="1:1" x14ac:dyDescent="0.3">
      <c r="A1370" t="s">
        <v>760</v>
      </c>
    </row>
    <row r="1371" spans="1:1" x14ac:dyDescent="0.3">
      <c r="A1371" t="s">
        <v>776</v>
      </c>
    </row>
    <row r="1372" spans="1:1" x14ac:dyDescent="0.3">
      <c r="A1372">
        <f>-3.23 -3.227 -3.224 -3.221 -3.218 -3.215 -3.212 -3.209 -3.206 -3.203 -3.2</f>
        <v>-35.365000000000002</v>
      </c>
    </row>
    <row r="1373" spans="1:1" x14ac:dyDescent="0.3">
      <c r="A1373" t="s">
        <v>846</v>
      </c>
    </row>
    <row r="1374" spans="1:1" x14ac:dyDescent="0.3">
      <c r="A1374">
        <f>-0.23  -0.233  -0.234  -0.234  -0.234  -0.233  -0.233  -0.232  -0.231  -0.23  -0.229</f>
        <v>-2.5530000000000004</v>
      </c>
    </row>
    <row r="1375" spans="1:1" x14ac:dyDescent="0.3">
      <c r="A1375">
        <f>-1.229  -1.229  -1.23  -1.229  -1.229  -1.23  -1.23  -1.231  -1.231  -1.232  -1.232</f>
        <v>-13.531999999999998</v>
      </c>
    </row>
    <row r="1376" spans="1:1" x14ac:dyDescent="0.3">
      <c r="A1376">
        <f>-2.226  -2.226  -2.226  -2.227  -2.226  -2.226  -2.226  -2.226  -2.226  -2.226  -2.226</f>
        <v>-24.486999999999995</v>
      </c>
    </row>
    <row r="1377" spans="1:1" x14ac:dyDescent="0.3">
      <c r="A1377">
        <f>-3.04  -3.041  -3.04  -3.039  -3.039  -3.04  -3.039  -3.038  -3.037  -3.035  -3.034</f>
        <v>-33.421999999999997</v>
      </c>
    </row>
    <row r="1378" spans="1:1" x14ac:dyDescent="0.3">
      <c r="A1378">
        <f>-3.23  -3.227  -3.224  -3.221  -3.218  -3.215  -3.212  -3.209  -3.206  -3.203  -3.2</f>
        <v>-35.365000000000002</v>
      </c>
    </row>
    <row r="1380" spans="1:1" x14ac:dyDescent="0.3">
      <c r="A1380" t="s">
        <v>847</v>
      </c>
    </row>
    <row r="1381" spans="1:1" x14ac:dyDescent="0.3">
      <c r="A1381" t="s">
        <v>2976</v>
      </c>
    </row>
    <row r="1382" spans="1:1" x14ac:dyDescent="0.3">
      <c r="A1382" t="s">
        <v>2986</v>
      </c>
    </row>
    <row r="1383" spans="1:1" x14ac:dyDescent="0.3">
      <c r="A1383" t="s">
        <v>2956</v>
      </c>
    </row>
    <row r="1384" spans="1:1" x14ac:dyDescent="0.3">
      <c r="A1384" t="s">
        <v>2987</v>
      </c>
    </row>
    <row r="1385" spans="1:1" x14ac:dyDescent="0.3">
      <c r="A1385" t="s">
        <v>2948</v>
      </c>
    </row>
    <row r="1387" spans="1:1" x14ac:dyDescent="0.3">
      <c r="A1387" t="s">
        <v>848</v>
      </c>
    </row>
    <row r="1388" spans="1:1" x14ac:dyDescent="0.3">
      <c r="A1388" t="s">
        <v>2980</v>
      </c>
    </row>
    <row r="1389" spans="1:1" x14ac:dyDescent="0.3">
      <c r="A1389" t="s">
        <v>2940</v>
      </c>
    </row>
    <row r="1390" spans="1:1" x14ac:dyDescent="0.3">
      <c r="A1390" t="s">
        <v>2825</v>
      </c>
    </row>
    <row r="1391" spans="1:1" x14ac:dyDescent="0.3">
      <c r="A1391" t="s">
        <v>2846</v>
      </c>
    </row>
    <row r="1392" spans="1:1" x14ac:dyDescent="0.3">
      <c r="A1392" t="s">
        <v>2847</v>
      </c>
    </row>
    <row r="1394" spans="1:1" x14ac:dyDescent="0.3">
      <c r="A1394" t="s">
        <v>771</v>
      </c>
    </row>
    <row r="1395" spans="1:1" x14ac:dyDescent="0.3">
      <c r="A1395" t="s">
        <v>2836</v>
      </c>
    </row>
    <row r="1396" spans="1:1" x14ac:dyDescent="0.3">
      <c r="A1396" t="s">
        <v>2836</v>
      </c>
    </row>
    <row r="1397" spans="1:1" x14ac:dyDescent="0.3">
      <c r="A1397" t="s">
        <v>2836</v>
      </c>
    </row>
    <row r="1398" spans="1:1" x14ac:dyDescent="0.3">
      <c r="A1398" t="s">
        <v>2836</v>
      </c>
    </row>
    <row r="1399" spans="1:1" x14ac:dyDescent="0.3">
      <c r="A1399" t="s">
        <v>2836</v>
      </c>
    </row>
    <row r="1401" spans="1:1" x14ac:dyDescent="0.3">
      <c r="A1401" t="s">
        <v>473</v>
      </c>
    </row>
    <row r="1402" spans="1:1" x14ac:dyDescent="0.3">
      <c r="A1402" t="s">
        <v>757</v>
      </c>
    </row>
    <row r="1403" spans="1:1" x14ac:dyDescent="0.3">
      <c r="A1403" t="s">
        <v>2974</v>
      </c>
    </row>
    <row r="1404" spans="1:1" x14ac:dyDescent="0.3">
      <c r="A1404" t="s">
        <v>2975</v>
      </c>
    </row>
    <row r="1405" spans="1:1" x14ac:dyDescent="0.3">
      <c r="A1405" t="s">
        <v>760</v>
      </c>
    </row>
    <row r="1406" spans="1:1" x14ac:dyDescent="0.3">
      <c r="A1406" t="s">
        <v>777</v>
      </c>
    </row>
    <row r="1407" spans="1:1" x14ac:dyDescent="0.3">
      <c r="A1407">
        <f>-3.22 -3.22 -3.22 -3.22 -3.22 -3.22 -3.22 -3.22 -3.22 -3.22 -3.22</f>
        <v>-35.419999999999995</v>
      </c>
    </row>
    <row r="1408" spans="1:1" x14ac:dyDescent="0.3">
      <c r="A1408" t="s">
        <v>846</v>
      </c>
    </row>
    <row r="1409" spans="1:1" x14ac:dyDescent="0.3">
      <c r="A1409">
        <f>-0.23  -0.233  -0.234  -0.234  -0.234  -0.233  -0.233  -0.232  -0.231  -0.23  -0.229</f>
        <v>-2.5530000000000004</v>
      </c>
    </row>
    <row r="1410" spans="1:1" x14ac:dyDescent="0.3">
      <c r="A1410">
        <f>-1.229  -1.229  -1.23  -1.229  -1.229  -1.23  -1.23  -1.231  -1.231  -1.232  -1.232</f>
        <v>-13.531999999999998</v>
      </c>
    </row>
    <row r="1411" spans="1:1" x14ac:dyDescent="0.3">
      <c r="A1411">
        <f>-2.226  -2.226  -2.226  -2.226  -2.226  -2.226  -2.226  -2.226  -2.226  -2.226  -2.226</f>
        <v>-24.485999999999994</v>
      </c>
    </row>
    <row r="1412" spans="1:1" x14ac:dyDescent="0.3">
      <c r="A1412">
        <f>-3.035  -3.035  -3.034  -3.034  -3.033  -3.033  -3.033  -3.033  -3.033  -3.033  -3.033</f>
        <v>-33.369</v>
      </c>
    </row>
    <row r="1413" spans="1:1" x14ac:dyDescent="0.3">
      <c r="A1413">
        <f>-3.22  -3.22  -3.22  -3.22  -3.22  -3.22  -3.22  -3.22  -3.22  -3.22  -3.22</f>
        <v>-35.419999999999995</v>
      </c>
    </row>
    <row r="1415" spans="1:1" x14ac:dyDescent="0.3">
      <c r="A1415" t="s">
        <v>847</v>
      </c>
    </row>
    <row r="1416" spans="1:1" x14ac:dyDescent="0.3">
      <c r="A1416" t="s">
        <v>2976</v>
      </c>
    </row>
    <row r="1417" spans="1:1" x14ac:dyDescent="0.3">
      <c r="A1417" t="s">
        <v>2977</v>
      </c>
    </row>
    <row r="1418" spans="1:1" x14ac:dyDescent="0.3">
      <c r="A1418" t="s">
        <v>2961</v>
      </c>
    </row>
    <row r="1419" spans="1:1" x14ac:dyDescent="0.3">
      <c r="A1419" t="s">
        <v>2838</v>
      </c>
    </row>
    <row r="1420" spans="1:1" x14ac:dyDescent="0.3">
      <c r="A1420" t="s">
        <v>2851</v>
      </c>
    </row>
    <row r="1422" spans="1:1" x14ac:dyDescent="0.3">
      <c r="A1422" t="s">
        <v>848</v>
      </c>
    </row>
    <row r="1423" spans="1:1" x14ac:dyDescent="0.3">
      <c r="A1423" t="s">
        <v>2980</v>
      </c>
    </row>
    <row r="1424" spans="1:1" x14ac:dyDescent="0.3">
      <c r="A1424" t="s">
        <v>2940</v>
      </c>
    </row>
    <row r="1425" spans="1:1" x14ac:dyDescent="0.3">
      <c r="A1425" t="s">
        <v>2825</v>
      </c>
    </row>
    <row r="1426" spans="1:1" x14ac:dyDescent="0.3">
      <c r="A1426" t="s">
        <v>2988</v>
      </c>
    </row>
    <row r="1427" spans="1:1" x14ac:dyDescent="0.3">
      <c r="A1427" t="s">
        <v>2854</v>
      </c>
    </row>
    <row r="1429" spans="1:1" x14ac:dyDescent="0.3">
      <c r="A1429" t="s">
        <v>771</v>
      </c>
    </row>
    <row r="1430" spans="1:1" x14ac:dyDescent="0.3">
      <c r="A1430" t="s">
        <v>2855</v>
      </c>
    </row>
    <row r="1431" spans="1:1" x14ac:dyDescent="0.3">
      <c r="A1431" t="s">
        <v>2855</v>
      </c>
    </row>
    <row r="1432" spans="1:1" x14ac:dyDescent="0.3">
      <c r="A1432" t="s">
        <v>2855</v>
      </c>
    </row>
    <row r="1433" spans="1:1" x14ac:dyDescent="0.3">
      <c r="A1433" t="s">
        <v>2855</v>
      </c>
    </row>
    <row r="1434" spans="1:1" x14ac:dyDescent="0.3">
      <c r="A1434" t="s">
        <v>2855</v>
      </c>
    </row>
    <row r="1436" spans="1:1" x14ac:dyDescent="0.3">
      <c r="A1436" t="s">
        <v>474</v>
      </c>
    </row>
    <row r="1437" spans="1:1" x14ac:dyDescent="0.3">
      <c r="A1437" t="s">
        <v>757</v>
      </c>
    </row>
    <row r="1438" spans="1:1" x14ac:dyDescent="0.3">
      <c r="A1438" t="s">
        <v>2974</v>
      </c>
    </row>
    <row r="1439" spans="1:1" x14ac:dyDescent="0.3">
      <c r="A1439" t="s">
        <v>2975</v>
      </c>
    </row>
    <row r="1440" spans="1:1" x14ac:dyDescent="0.3">
      <c r="A1440" t="s">
        <v>760</v>
      </c>
    </row>
    <row r="1441" spans="1:1" x14ac:dyDescent="0.3">
      <c r="A1441" t="s">
        <v>778</v>
      </c>
    </row>
    <row r="1442" spans="1:1" x14ac:dyDescent="0.3">
      <c r="A1442">
        <f>-3.22 -3.217 -3.214 -3.211 -3.208 -3.205 -3.202 -3.199 -3.196 -3.193 -3.19</f>
        <v>-35.254999999999995</v>
      </c>
    </row>
    <row r="1443" spans="1:1" x14ac:dyDescent="0.3">
      <c r="A1443" t="s">
        <v>846</v>
      </c>
    </row>
    <row r="1444" spans="1:1" x14ac:dyDescent="0.3">
      <c r="A1444">
        <f>-0.23  -0.233  -0.234  -0.234  -0.234  -0.233  -0.233  -0.232  -0.231  -0.23  -0.229</f>
        <v>-2.5530000000000004</v>
      </c>
    </row>
    <row r="1445" spans="1:1" x14ac:dyDescent="0.3">
      <c r="A1445">
        <f>-1.229  -1.229  -1.23  -1.229  -1.229  -1.23  -1.23  -1.231  -1.231  -1.232  -1.232</f>
        <v>-13.531999999999998</v>
      </c>
    </row>
    <row r="1446" spans="1:1" x14ac:dyDescent="0.3">
      <c r="A1446">
        <f>-2.226  -2.226  -2.226  -2.226  -2.226  -2.226  -2.226  -2.226  -2.226  -2.226  -2.226</f>
        <v>-24.485999999999994</v>
      </c>
    </row>
    <row r="1447" spans="1:1" x14ac:dyDescent="0.3">
      <c r="A1447">
        <f>-3.035  -3.035  -3.034  -3.033  -3.034  -3.034  -3.033  -3.032  -3.031  -3.029  -3.028</f>
        <v>-33.357999999999997</v>
      </c>
    </row>
    <row r="1448" spans="1:1" x14ac:dyDescent="0.3">
      <c r="A1448">
        <f>-3.22  -3.217  -3.214  -3.211  -3.208  -3.205  -3.202  -3.199  -3.196  -3.193  -3.19</f>
        <v>-35.254999999999995</v>
      </c>
    </row>
    <row r="1450" spans="1:1" x14ac:dyDescent="0.3">
      <c r="A1450" t="s">
        <v>847</v>
      </c>
    </row>
    <row r="1451" spans="1:1" x14ac:dyDescent="0.3">
      <c r="A1451" t="s">
        <v>2976</v>
      </c>
    </row>
    <row r="1452" spans="1:1" x14ac:dyDescent="0.3">
      <c r="A1452" t="s">
        <v>2989</v>
      </c>
    </row>
    <row r="1453" spans="1:1" x14ac:dyDescent="0.3">
      <c r="A1453" t="s">
        <v>2947</v>
      </c>
    </row>
    <row r="1454" spans="1:1" x14ac:dyDescent="0.3">
      <c r="A1454" t="s">
        <v>2858</v>
      </c>
    </row>
    <row r="1455" spans="1:1" x14ac:dyDescent="0.3">
      <c r="A1455" t="s">
        <v>2859</v>
      </c>
    </row>
    <row r="1457" spans="1:1" x14ac:dyDescent="0.3">
      <c r="A1457" t="s">
        <v>848</v>
      </c>
    </row>
    <row r="1458" spans="1:1" x14ac:dyDescent="0.3">
      <c r="A1458" t="s">
        <v>2980</v>
      </c>
    </row>
    <row r="1459" spans="1:1" x14ac:dyDescent="0.3">
      <c r="A1459" t="s">
        <v>2940</v>
      </c>
    </row>
    <row r="1460" spans="1:1" x14ac:dyDescent="0.3">
      <c r="A1460" t="s">
        <v>2825</v>
      </c>
    </row>
    <row r="1461" spans="1:1" x14ac:dyDescent="0.3">
      <c r="A1461" t="s">
        <v>2860</v>
      </c>
    </row>
    <row r="1462" spans="1:1" x14ac:dyDescent="0.3">
      <c r="A1462" t="s">
        <v>2861</v>
      </c>
    </row>
    <row r="1464" spans="1:1" x14ac:dyDescent="0.3">
      <c r="A1464" t="s">
        <v>771</v>
      </c>
    </row>
    <row r="1465" spans="1:1" x14ac:dyDescent="0.3">
      <c r="A1465" t="s">
        <v>2862</v>
      </c>
    </row>
    <row r="1466" spans="1:1" x14ac:dyDescent="0.3">
      <c r="A1466" t="s">
        <v>2862</v>
      </c>
    </row>
    <row r="1467" spans="1:1" x14ac:dyDescent="0.3">
      <c r="A1467" t="s">
        <v>2862</v>
      </c>
    </row>
    <row r="1468" spans="1:1" x14ac:dyDescent="0.3">
      <c r="A1468" t="s">
        <v>2862</v>
      </c>
    </row>
    <row r="1469" spans="1:1" x14ac:dyDescent="0.3">
      <c r="A1469" t="s">
        <v>2862</v>
      </c>
    </row>
    <row r="1471" spans="1:1" x14ac:dyDescent="0.3">
      <c r="A1471" t="s">
        <v>475</v>
      </c>
    </row>
    <row r="1472" spans="1:1" x14ac:dyDescent="0.3">
      <c r="A1472" t="s">
        <v>757</v>
      </c>
    </row>
    <row r="1473" spans="1:1" x14ac:dyDescent="0.3">
      <c r="A1473" t="s">
        <v>2974</v>
      </c>
    </row>
    <row r="1474" spans="1:1" x14ac:dyDescent="0.3">
      <c r="A1474" t="s">
        <v>2975</v>
      </c>
    </row>
    <row r="1475" spans="1:1" x14ac:dyDescent="0.3">
      <c r="A1475" t="s">
        <v>760</v>
      </c>
    </row>
    <row r="1476" spans="1:1" x14ac:dyDescent="0.3">
      <c r="A1476" t="s">
        <v>779</v>
      </c>
    </row>
    <row r="1477" spans="1:1" x14ac:dyDescent="0.3">
      <c r="A1477">
        <f>-3.21 -3.21 -3.21 -3.21 -3.21 -3.21 -3.21 -3.21 -3.21 -3.21 -3.21</f>
        <v>-35.31</v>
      </c>
    </row>
    <row r="1478" spans="1:1" x14ac:dyDescent="0.3">
      <c r="A1478" t="s">
        <v>846</v>
      </c>
    </row>
    <row r="1479" spans="1:1" x14ac:dyDescent="0.3">
      <c r="A1479">
        <f>-0.23  -0.233  -0.234  -0.234  -0.234  -0.233  -0.233  -0.232  -0.231  -0.23  -0.229</f>
        <v>-2.5530000000000004</v>
      </c>
    </row>
    <row r="1480" spans="1:1" x14ac:dyDescent="0.3">
      <c r="A1480">
        <f>-1.229  -1.229  -1.23  -1.229  -1.229  -1.23  -1.23  -1.231  -1.231  -1.232  -1.232</f>
        <v>-13.531999999999998</v>
      </c>
    </row>
    <row r="1481" spans="1:1" x14ac:dyDescent="0.3">
      <c r="A1481">
        <f>-2.226  -2.226  -2.226  -2.226  -2.226  -2.226  -2.226  -2.226  -2.226  -2.226  -2.226</f>
        <v>-24.485999999999994</v>
      </c>
    </row>
    <row r="1482" spans="1:1" x14ac:dyDescent="0.3">
      <c r="A1482">
        <f>-3.029  -3.029  -3.028  -3.028  -3.028  -3.028  -3.027  -3.027  -3.027  -3.027  -3.027</f>
        <v>-33.305000000000007</v>
      </c>
    </row>
    <row r="1483" spans="1:1" x14ac:dyDescent="0.3">
      <c r="A1483">
        <f>-3.21  -3.21  -3.21  -3.21  -3.21  -3.21  -3.21  -3.21  -3.21  -3.21  -3.21</f>
        <v>-35.31</v>
      </c>
    </row>
    <row r="1485" spans="1:1" x14ac:dyDescent="0.3">
      <c r="A1485" t="s">
        <v>847</v>
      </c>
    </row>
    <row r="1486" spans="1:1" x14ac:dyDescent="0.3">
      <c r="A1486" t="s">
        <v>2976</v>
      </c>
    </row>
    <row r="1487" spans="1:1" x14ac:dyDescent="0.3">
      <c r="A1487" t="s">
        <v>2977</v>
      </c>
    </row>
    <row r="1488" spans="1:1" x14ac:dyDescent="0.3">
      <c r="A1488" t="s">
        <v>2990</v>
      </c>
    </row>
    <row r="1489" spans="1:1" x14ac:dyDescent="0.3">
      <c r="A1489" t="s">
        <v>2991</v>
      </c>
    </row>
    <row r="1490" spans="1:1" x14ac:dyDescent="0.3">
      <c r="A1490" t="s">
        <v>2865</v>
      </c>
    </row>
    <row r="1492" spans="1:1" x14ac:dyDescent="0.3">
      <c r="A1492" t="s">
        <v>848</v>
      </c>
    </row>
    <row r="1493" spans="1:1" x14ac:dyDescent="0.3">
      <c r="A1493" t="s">
        <v>2980</v>
      </c>
    </row>
    <row r="1494" spans="1:1" x14ac:dyDescent="0.3">
      <c r="A1494" t="s">
        <v>2940</v>
      </c>
    </row>
    <row r="1495" spans="1:1" x14ac:dyDescent="0.3">
      <c r="A1495" t="s">
        <v>2852</v>
      </c>
    </row>
    <row r="1496" spans="1:1" x14ac:dyDescent="0.3">
      <c r="A1496" t="s">
        <v>2866</v>
      </c>
    </row>
    <row r="1497" spans="1:1" x14ac:dyDescent="0.3">
      <c r="A1497" t="s">
        <v>2867</v>
      </c>
    </row>
    <row r="1499" spans="1:1" x14ac:dyDescent="0.3">
      <c r="A1499" t="s">
        <v>771</v>
      </c>
    </row>
    <row r="1500" spans="1:1" x14ac:dyDescent="0.3">
      <c r="A1500" t="s">
        <v>2868</v>
      </c>
    </row>
    <row r="1501" spans="1:1" x14ac:dyDescent="0.3">
      <c r="A1501" t="s">
        <v>2868</v>
      </c>
    </row>
    <row r="1502" spans="1:1" x14ac:dyDescent="0.3">
      <c r="A1502" t="s">
        <v>2868</v>
      </c>
    </row>
    <row r="1503" spans="1:1" x14ac:dyDescent="0.3">
      <c r="A1503" t="s">
        <v>2868</v>
      </c>
    </row>
    <row r="1504" spans="1:1" x14ac:dyDescent="0.3">
      <c r="A1504" t="s">
        <v>2868</v>
      </c>
    </row>
    <row r="1506" spans="1:1" x14ac:dyDescent="0.3">
      <c r="A1506" t="s">
        <v>476</v>
      </c>
    </row>
    <row r="1507" spans="1:1" x14ac:dyDescent="0.3">
      <c r="A1507" t="s">
        <v>757</v>
      </c>
    </row>
    <row r="1508" spans="1:1" x14ac:dyDescent="0.3">
      <c r="A1508" t="s">
        <v>2974</v>
      </c>
    </row>
    <row r="1509" spans="1:1" x14ac:dyDescent="0.3">
      <c r="A1509" t="s">
        <v>2975</v>
      </c>
    </row>
    <row r="1510" spans="1:1" x14ac:dyDescent="0.3">
      <c r="A1510" t="s">
        <v>760</v>
      </c>
    </row>
    <row r="1511" spans="1:1" x14ac:dyDescent="0.3">
      <c r="A1511" t="s">
        <v>780</v>
      </c>
    </row>
    <row r="1512" spans="1:1" x14ac:dyDescent="0.3">
      <c r="A1512">
        <f>-3.21 -3.207 -3.204 -3.201 -3.198 -3.195 -3.192 -3.189 -3.186 -3.183 -3.18</f>
        <v>-35.145000000000003</v>
      </c>
    </row>
    <row r="1513" spans="1:1" x14ac:dyDescent="0.3">
      <c r="A1513" t="s">
        <v>846</v>
      </c>
    </row>
    <row r="1514" spans="1:1" x14ac:dyDescent="0.3">
      <c r="A1514">
        <f>-0.23  -0.233  -0.234  -0.234  -0.234  -0.233  -0.233  -0.232  -0.231  -0.23  -0.229</f>
        <v>-2.5530000000000004</v>
      </c>
    </row>
    <row r="1515" spans="1:1" x14ac:dyDescent="0.3">
      <c r="A1515">
        <f>-1.229  -1.229  -1.23  -1.229  -1.229  -1.23  -1.23  -1.231  -1.231  -1.232  -1.232</f>
        <v>-13.531999999999998</v>
      </c>
    </row>
    <row r="1516" spans="1:1" x14ac:dyDescent="0.3">
      <c r="A1516">
        <f>-2.226  -2.226  -2.226  -2.226  -2.226  -2.226  -2.226  -2.226  -2.226  -2.226  -2.226</f>
        <v>-24.485999999999994</v>
      </c>
    </row>
    <row r="1517" spans="1:1" x14ac:dyDescent="0.3">
      <c r="A1517">
        <f>-3.029  -3.029  -3.028  -3.028  -3.028  -3.028  -3.028  -3.027  -3.025  -3.024  -3.022</f>
        <v>-33.295999999999999</v>
      </c>
    </row>
    <row r="1518" spans="1:1" x14ac:dyDescent="0.3">
      <c r="A1518">
        <f>-3.21  -3.207  -3.204  -3.201  -3.198  -3.195  -3.192  -3.189  -3.186  -3.183  -3.18</f>
        <v>-35.145000000000003</v>
      </c>
    </row>
    <row r="1520" spans="1:1" x14ac:dyDescent="0.3">
      <c r="A1520" t="s">
        <v>847</v>
      </c>
    </row>
    <row r="1521" spans="1:1" x14ac:dyDescent="0.3">
      <c r="A1521" t="s">
        <v>2976</v>
      </c>
    </row>
    <row r="1522" spans="1:1" x14ac:dyDescent="0.3">
      <c r="A1522" t="s">
        <v>2986</v>
      </c>
    </row>
    <row r="1523" spans="1:1" x14ac:dyDescent="0.3">
      <c r="A1523" t="s">
        <v>2992</v>
      </c>
    </row>
    <row r="1524" spans="1:1" x14ac:dyDescent="0.3">
      <c r="A1524" t="s">
        <v>2993</v>
      </c>
    </row>
    <row r="1525" spans="1:1" x14ac:dyDescent="0.3">
      <c r="A1525" t="s">
        <v>2953</v>
      </c>
    </row>
    <row r="1527" spans="1:1" x14ac:dyDescent="0.3">
      <c r="A1527" t="s">
        <v>848</v>
      </c>
    </row>
    <row r="1528" spans="1:1" x14ac:dyDescent="0.3">
      <c r="A1528" t="s">
        <v>2980</v>
      </c>
    </row>
    <row r="1529" spans="1:1" x14ac:dyDescent="0.3">
      <c r="A1529" t="s">
        <v>2940</v>
      </c>
    </row>
    <row r="1530" spans="1:1" x14ac:dyDescent="0.3">
      <c r="A1530" t="s">
        <v>2825</v>
      </c>
    </row>
    <row r="1531" spans="1:1" x14ac:dyDescent="0.3">
      <c r="A1531" t="s">
        <v>2873</v>
      </c>
    </row>
    <row r="1532" spans="1:1" x14ac:dyDescent="0.3">
      <c r="A1532" t="s">
        <v>2874</v>
      </c>
    </row>
    <row r="1534" spans="1:1" x14ac:dyDescent="0.3">
      <c r="A1534" t="s">
        <v>771</v>
      </c>
    </row>
    <row r="1535" spans="1:1" x14ac:dyDescent="0.3">
      <c r="A1535" t="s">
        <v>2875</v>
      </c>
    </row>
    <row r="1536" spans="1:1" x14ac:dyDescent="0.3">
      <c r="A1536" t="s">
        <v>2875</v>
      </c>
    </row>
    <row r="1537" spans="1:1" x14ac:dyDescent="0.3">
      <c r="A1537" t="s">
        <v>2875</v>
      </c>
    </row>
    <row r="1538" spans="1:1" x14ac:dyDescent="0.3">
      <c r="A1538" t="s">
        <v>2875</v>
      </c>
    </row>
    <row r="1539" spans="1:1" x14ac:dyDescent="0.3">
      <c r="A1539" t="s">
        <v>2875</v>
      </c>
    </row>
    <row r="1541" spans="1:1" x14ac:dyDescent="0.3">
      <c r="A1541" t="s">
        <v>477</v>
      </c>
    </row>
    <row r="1542" spans="1:1" x14ac:dyDescent="0.3">
      <c r="A1542" t="s">
        <v>757</v>
      </c>
    </row>
    <row r="1543" spans="1:1" x14ac:dyDescent="0.3">
      <c r="A1543" t="s">
        <v>2974</v>
      </c>
    </row>
    <row r="1544" spans="1:1" x14ac:dyDescent="0.3">
      <c r="A1544" t="s">
        <v>2975</v>
      </c>
    </row>
    <row r="1545" spans="1:1" x14ac:dyDescent="0.3">
      <c r="A1545" t="s">
        <v>760</v>
      </c>
    </row>
    <row r="1546" spans="1:1" x14ac:dyDescent="0.3">
      <c r="A1546" t="s">
        <v>781</v>
      </c>
    </row>
    <row r="1547" spans="1:1" x14ac:dyDescent="0.3">
      <c r="A1547">
        <f>-3.2 -3.2 -3.2 -3.2 -3.2 -3.2 -3.2 -3.2 -3.2 -3.2 -3.2</f>
        <v>-35.199999999999996</v>
      </c>
    </row>
    <row r="1548" spans="1:1" x14ac:dyDescent="0.3">
      <c r="A1548" t="s">
        <v>846</v>
      </c>
    </row>
    <row r="1549" spans="1:1" x14ac:dyDescent="0.3">
      <c r="A1549">
        <f>-0.23  -0.233  -0.234  -0.234  -0.234  -0.233  -0.233  -0.232  -0.231  -0.23  -0.229</f>
        <v>-2.5530000000000004</v>
      </c>
    </row>
    <row r="1550" spans="1:1" x14ac:dyDescent="0.3">
      <c r="A1550">
        <f>-1.229  -1.229  -1.23  -1.229  -1.229  -1.23  -1.23  -1.231  -1.231  -1.232  -1.232</f>
        <v>-13.531999999999998</v>
      </c>
    </row>
    <row r="1551" spans="1:1" x14ac:dyDescent="0.3">
      <c r="A1551">
        <f>-2.226  -2.226  -2.226  -2.226  -2.226  -2.226  -2.226  -2.226  -2.226  -2.226  -2.226</f>
        <v>-24.485999999999994</v>
      </c>
    </row>
    <row r="1552" spans="1:1" x14ac:dyDescent="0.3">
      <c r="A1552">
        <f>-3.023  -3.023  -3.023  -3.022  -3.022  -3.022  -3.021  -3.021  -3.021  -3.021  -3.021</f>
        <v>-33.24</v>
      </c>
    </row>
    <row r="1553" spans="1:1" x14ac:dyDescent="0.3">
      <c r="A1553">
        <f>-3.2  -3.2  -3.2  -3.2  -3.2  -3.2  -3.2  -3.2  -3.2  -3.2  -3.2</f>
        <v>-35.199999999999996</v>
      </c>
    </row>
    <row r="1555" spans="1:1" x14ac:dyDescent="0.3">
      <c r="A1555" t="s">
        <v>847</v>
      </c>
    </row>
    <row r="1556" spans="1:1" x14ac:dyDescent="0.3">
      <c r="A1556" t="s">
        <v>2976</v>
      </c>
    </row>
    <row r="1557" spans="1:1" x14ac:dyDescent="0.3">
      <c r="A1557" t="s">
        <v>2977</v>
      </c>
    </row>
    <row r="1558" spans="1:1" x14ac:dyDescent="0.3">
      <c r="A1558" t="s">
        <v>2990</v>
      </c>
    </row>
    <row r="1559" spans="1:1" x14ac:dyDescent="0.3">
      <c r="A1559" t="s">
        <v>2954</v>
      </c>
    </row>
    <row r="1560" spans="1:1" x14ac:dyDescent="0.3">
      <c r="A1560" t="s">
        <v>2994</v>
      </c>
    </row>
    <row r="1562" spans="1:1" x14ac:dyDescent="0.3">
      <c r="A1562" t="s">
        <v>848</v>
      </c>
    </row>
    <row r="1563" spans="1:1" x14ac:dyDescent="0.3">
      <c r="A1563" t="s">
        <v>2980</v>
      </c>
    </row>
    <row r="1564" spans="1:1" x14ac:dyDescent="0.3">
      <c r="A1564" t="s">
        <v>2940</v>
      </c>
    </row>
    <row r="1565" spans="1:1" x14ac:dyDescent="0.3">
      <c r="A1565" t="s">
        <v>2852</v>
      </c>
    </row>
    <row r="1566" spans="1:1" x14ac:dyDescent="0.3">
      <c r="A1566" t="s">
        <v>2879</v>
      </c>
    </row>
    <row r="1567" spans="1:1" x14ac:dyDescent="0.3">
      <c r="A1567" t="s">
        <v>2880</v>
      </c>
    </row>
    <row r="1569" spans="1:1" x14ac:dyDescent="0.3">
      <c r="A1569" t="s">
        <v>771</v>
      </c>
    </row>
    <row r="1570" spans="1:1" x14ac:dyDescent="0.3">
      <c r="A1570" t="s">
        <v>897</v>
      </c>
    </row>
    <row r="1571" spans="1:1" x14ac:dyDescent="0.3">
      <c r="A1571" t="s">
        <v>897</v>
      </c>
    </row>
    <row r="1572" spans="1:1" x14ac:dyDescent="0.3">
      <c r="A1572" t="s">
        <v>897</v>
      </c>
    </row>
    <row r="1573" spans="1:1" x14ac:dyDescent="0.3">
      <c r="A1573" t="s">
        <v>897</v>
      </c>
    </row>
    <row r="1574" spans="1:1" x14ac:dyDescent="0.3">
      <c r="A1574" t="s">
        <v>897</v>
      </c>
    </row>
    <row r="1576" spans="1:1" x14ac:dyDescent="0.3">
      <c r="A1576" t="s">
        <v>478</v>
      </c>
    </row>
    <row r="1577" spans="1:1" x14ac:dyDescent="0.3">
      <c r="A1577" t="s">
        <v>757</v>
      </c>
    </row>
    <row r="1578" spans="1:1" x14ac:dyDescent="0.3">
      <c r="A1578" t="s">
        <v>2974</v>
      </c>
    </row>
    <row r="1579" spans="1:1" x14ac:dyDescent="0.3">
      <c r="A1579" t="s">
        <v>2975</v>
      </c>
    </row>
    <row r="1580" spans="1:1" x14ac:dyDescent="0.3">
      <c r="A1580" t="s">
        <v>760</v>
      </c>
    </row>
    <row r="1581" spans="1:1" x14ac:dyDescent="0.3">
      <c r="A1581" t="s">
        <v>782</v>
      </c>
    </row>
    <row r="1582" spans="1:1" x14ac:dyDescent="0.3">
      <c r="A1582">
        <f>-3.2 -3.197 -3.194 -3.191 -3.188 -3.185 -3.182 -3.179 -3.176 -3.173 -3.17</f>
        <v>-35.035000000000004</v>
      </c>
    </row>
    <row r="1583" spans="1:1" x14ac:dyDescent="0.3">
      <c r="A1583" t="s">
        <v>846</v>
      </c>
    </row>
    <row r="1584" spans="1:1" x14ac:dyDescent="0.3">
      <c r="A1584">
        <f>-0.23  -0.233  -0.234  -0.234  -0.234  -0.233  -0.233  -0.232  -0.231  -0.23  -0.229</f>
        <v>-2.5530000000000004</v>
      </c>
    </row>
    <row r="1585" spans="1:1" x14ac:dyDescent="0.3">
      <c r="A1585">
        <f>-1.229  -1.229  -1.23  -1.229  -1.229  -1.23  -1.23  -1.231  -1.231  -1.232  -1.232</f>
        <v>-13.531999999999998</v>
      </c>
    </row>
    <row r="1586" spans="1:1" x14ac:dyDescent="0.3">
      <c r="A1586">
        <f>-2.226  -2.226  -2.226  -2.226  -2.226  -2.226  -2.226  -2.226  -2.226  -2.226  -2.226</f>
        <v>-24.485999999999994</v>
      </c>
    </row>
    <row r="1587" spans="1:1" x14ac:dyDescent="0.3">
      <c r="A1587">
        <f>-3.023  -3.023  -3.022  -3.022  -3.022  -3.023  -3.022  -3.021  -3.019  -3.018  -3.016</f>
        <v>-33.231000000000002</v>
      </c>
    </row>
    <row r="1588" spans="1:1" x14ac:dyDescent="0.3">
      <c r="A1588">
        <f>-3.2  -3.197  -3.194  -3.191  -3.188  -3.185  -3.182  -3.179  -3.176  -3.173  -3.17</f>
        <v>-35.035000000000004</v>
      </c>
    </row>
    <row r="1590" spans="1:1" x14ac:dyDescent="0.3">
      <c r="A1590" t="s">
        <v>847</v>
      </c>
    </row>
    <row r="1591" spans="1:1" x14ac:dyDescent="0.3">
      <c r="A1591" t="s">
        <v>2976</v>
      </c>
    </row>
    <row r="1592" spans="1:1" x14ac:dyDescent="0.3">
      <c r="A1592" t="s">
        <v>2981</v>
      </c>
    </row>
    <row r="1593" spans="1:1" x14ac:dyDescent="0.3">
      <c r="A1593" t="s">
        <v>2956</v>
      </c>
    </row>
    <row r="1594" spans="1:1" x14ac:dyDescent="0.3">
      <c r="A1594" t="s">
        <v>2882</v>
      </c>
    </row>
    <row r="1595" spans="1:1" x14ac:dyDescent="0.3">
      <c r="A1595" t="s">
        <v>2883</v>
      </c>
    </row>
    <row r="1597" spans="1:1" x14ac:dyDescent="0.3">
      <c r="A1597" t="s">
        <v>848</v>
      </c>
    </row>
    <row r="1598" spans="1:1" x14ac:dyDescent="0.3">
      <c r="A1598" t="s">
        <v>2980</v>
      </c>
    </row>
    <row r="1599" spans="1:1" x14ac:dyDescent="0.3">
      <c r="A1599" t="s">
        <v>2940</v>
      </c>
    </row>
    <row r="1600" spans="1:1" x14ac:dyDescent="0.3">
      <c r="A1600" t="s">
        <v>2878</v>
      </c>
    </row>
    <row r="1601" spans="1:1" x14ac:dyDescent="0.3">
      <c r="A1601" t="s">
        <v>2885</v>
      </c>
    </row>
    <row r="1602" spans="1:1" x14ac:dyDescent="0.3">
      <c r="A1602" t="s">
        <v>2886</v>
      </c>
    </row>
    <row r="1604" spans="1:1" x14ac:dyDescent="0.3">
      <c r="A1604" t="s">
        <v>771</v>
      </c>
    </row>
    <row r="1605" spans="1:1" x14ac:dyDescent="0.3">
      <c r="A1605" t="s">
        <v>2887</v>
      </c>
    </row>
    <row r="1606" spans="1:1" x14ac:dyDescent="0.3">
      <c r="A1606" t="s">
        <v>2887</v>
      </c>
    </row>
    <row r="1607" spans="1:1" x14ac:dyDescent="0.3">
      <c r="A1607" t="s">
        <v>2887</v>
      </c>
    </row>
    <row r="1608" spans="1:1" x14ac:dyDescent="0.3">
      <c r="A1608" t="s">
        <v>2887</v>
      </c>
    </row>
    <row r="1609" spans="1:1" x14ac:dyDescent="0.3">
      <c r="A1609" t="s">
        <v>2887</v>
      </c>
    </row>
    <row r="1611" spans="1:1" x14ac:dyDescent="0.3">
      <c r="A1611" t="s">
        <v>479</v>
      </c>
    </row>
    <row r="1612" spans="1:1" x14ac:dyDescent="0.3">
      <c r="A1612" t="s">
        <v>757</v>
      </c>
    </row>
    <row r="1613" spans="1:1" x14ac:dyDescent="0.3">
      <c r="A1613" t="s">
        <v>2974</v>
      </c>
    </row>
    <row r="1614" spans="1:1" x14ac:dyDescent="0.3">
      <c r="A1614" t="s">
        <v>2975</v>
      </c>
    </row>
    <row r="1615" spans="1:1" x14ac:dyDescent="0.3">
      <c r="A1615" t="s">
        <v>760</v>
      </c>
    </row>
    <row r="1616" spans="1:1" x14ac:dyDescent="0.3">
      <c r="A1616" t="s">
        <v>783</v>
      </c>
    </row>
    <row r="1617" spans="1:1" x14ac:dyDescent="0.3">
      <c r="A1617">
        <f>-3.19 -3.19 -3.19 -3.19 -3.19 -3.19 -3.19 -3.19 -3.19 -3.19 -3.19</f>
        <v>-35.090000000000003</v>
      </c>
    </row>
    <row r="1618" spans="1:1" x14ac:dyDescent="0.3">
      <c r="A1618" t="s">
        <v>846</v>
      </c>
    </row>
    <row r="1619" spans="1:1" x14ac:dyDescent="0.3">
      <c r="A1619">
        <f>-0.23  -0.233  -0.234  -0.234  -0.234  -0.234  -0.233  -0.232  -0.231  -0.23  -0.229</f>
        <v>-2.5540000000000003</v>
      </c>
    </row>
    <row r="1620" spans="1:1" x14ac:dyDescent="0.3">
      <c r="A1620">
        <f>-1.229  -1.229  -1.23  -1.229  -1.229  -1.23  -1.23  -1.231  -1.231  -1.232  -1.232</f>
        <v>-13.531999999999998</v>
      </c>
    </row>
    <row r="1621" spans="1:1" x14ac:dyDescent="0.3">
      <c r="A1621">
        <f>-2.226  -2.226  -2.226  -2.226  -2.226  -2.226  -2.226  -2.225  -2.225  -2.225  -2.226</f>
        <v>-24.483000000000001</v>
      </c>
    </row>
    <row r="1622" spans="1:1" x14ac:dyDescent="0.3">
      <c r="A1622">
        <f>-3.017  -3.018  -3.017  -3.016  -3.016  -3.016  -3.016  -3.016  -3.016  -3.016  -3.016</f>
        <v>-33.179999999999993</v>
      </c>
    </row>
    <row r="1623" spans="1:1" x14ac:dyDescent="0.3">
      <c r="A1623">
        <f>-3.19  -3.19  -3.19  -3.19  -3.19  -3.19  -3.19  -3.19  -3.19  -3.19  -3.19</f>
        <v>-35.090000000000003</v>
      </c>
    </row>
    <row r="1625" spans="1:1" x14ac:dyDescent="0.3">
      <c r="A1625" t="s">
        <v>847</v>
      </c>
    </row>
    <row r="1626" spans="1:1" x14ac:dyDescent="0.3">
      <c r="A1626" t="s">
        <v>2976</v>
      </c>
    </row>
    <row r="1627" spans="1:1" x14ac:dyDescent="0.3">
      <c r="A1627" t="s">
        <v>2995</v>
      </c>
    </row>
    <row r="1628" spans="1:1" x14ac:dyDescent="0.3">
      <c r="A1628" t="s">
        <v>2996</v>
      </c>
    </row>
    <row r="1629" spans="1:1" x14ac:dyDescent="0.3">
      <c r="A1629" t="s">
        <v>2997</v>
      </c>
    </row>
    <row r="1630" spans="1:1" x14ac:dyDescent="0.3">
      <c r="A1630" t="s">
        <v>2998</v>
      </c>
    </row>
    <row r="1632" spans="1:1" x14ac:dyDescent="0.3">
      <c r="A1632" t="s">
        <v>848</v>
      </c>
    </row>
    <row r="1633" spans="1:1" x14ac:dyDescent="0.3">
      <c r="A1633" t="s">
        <v>2980</v>
      </c>
    </row>
    <row r="1634" spans="1:1" x14ac:dyDescent="0.3">
      <c r="A1634" t="s">
        <v>2940</v>
      </c>
    </row>
    <row r="1635" spans="1:1" x14ac:dyDescent="0.3">
      <c r="A1635" t="s">
        <v>2852</v>
      </c>
    </row>
    <row r="1636" spans="1:1" x14ac:dyDescent="0.3">
      <c r="A1636" t="s">
        <v>2890</v>
      </c>
    </row>
    <row r="1637" spans="1:1" x14ac:dyDescent="0.3">
      <c r="A1637" t="s">
        <v>2891</v>
      </c>
    </row>
    <row r="1639" spans="1:1" x14ac:dyDescent="0.3">
      <c r="A1639" t="s">
        <v>771</v>
      </c>
    </row>
    <row r="1640" spans="1:1" x14ac:dyDescent="0.3">
      <c r="A1640" t="s">
        <v>897</v>
      </c>
    </row>
    <row r="1641" spans="1:1" x14ac:dyDescent="0.3">
      <c r="A1641" t="s">
        <v>897</v>
      </c>
    </row>
    <row r="1642" spans="1:1" x14ac:dyDescent="0.3">
      <c r="A1642" t="s">
        <v>897</v>
      </c>
    </row>
    <row r="1643" spans="1:1" x14ac:dyDescent="0.3">
      <c r="A1643" t="s">
        <v>897</v>
      </c>
    </row>
    <row r="1644" spans="1:1" x14ac:dyDescent="0.3">
      <c r="A1644" t="s">
        <v>897</v>
      </c>
    </row>
    <row r="1646" spans="1:1" x14ac:dyDescent="0.3">
      <c r="A1646" t="s">
        <v>480</v>
      </c>
    </row>
    <row r="1647" spans="1:1" x14ac:dyDescent="0.3">
      <c r="A1647" t="s">
        <v>757</v>
      </c>
    </row>
    <row r="1648" spans="1:1" x14ac:dyDescent="0.3">
      <c r="A1648" t="s">
        <v>2974</v>
      </c>
    </row>
    <row r="1649" spans="1:1" x14ac:dyDescent="0.3">
      <c r="A1649" t="s">
        <v>2975</v>
      </c>
    </row>
    <row r="1650" spans="1:1" x14ac:dyDescent="0.3">
      <c r="A1650" t="s">
        <v>760</v>
      </c>
    </row>
    <row r="1651" spans="1:1" x14ac:dyDescent="0.3">
      <c r="A1651" t="s">
        <v>784</v>
      </c>
    </row>
    <row r="1652" spans="1:1" x14ac:dyDescent="0.3">
      <c r="A1652">
        <f>-3.19 -3.187 -3.184 -3.181 -3.178 -3.175 -3.172 -3.169 -3.166 -3.163 -3.16</f>
        <v>-34.925000000000004</v>
      </c>
    </row>
    <row r="1653" spans="1:1" x14ac:dyDescent="0.3">
      <c r="A1653" t="s">
        <v>846</v>
      </c>
    </row>
    <row r="1654" spans="1:1" x14ac:dyDescent="0.3">
      <c r="A1654">
        <f>-0.23  -0.233  -0.234  -0.234  -0.234  -0.233  -0.233  -0.232  -0.231  -0.23  -0.229</f>
        <v>-2.5530000000000004</v>
      </c>
    </row>
    <row r="1655" spans="1:1" x14ac:dyDescent="0.3">
      <c r="A1655">
        <f>-1.229  -1.229  -1.23  -1.229  -1.229  -1.23  -1.23  -1.231  -1.231  -1.232  -1.232</f>
        <v>-13.531999999999998</v>
      </c>
    </row>
    <row r="1656" spans="1:1" x14ac:dyDescent="0.3">
      <c r="A1656">
        <f>-2.226  -2.226  -2.225  -2.226  -2.226  -2.226  -2.226  -2.226  -2.225  -2.225  -2.225</f>
        <v>-24.481999999999999</v>
      </c>
    </row>
    <row r="1657" spans="1:1" x14ac:dyDescent="0.3">
      <c r="A1657">
        <f>-3.017  -3.018  -3.017  -3.016  -3.017  -3.017  -3.016  -3.015  -3.013  -3.012  -3.01</f>
        <v>-33.167999999999999</v>
      </c>
    </row>
    <row r="1658" spans="1:1" x14ac:dyDescent="0.3">
      <c r="A1658">
        <f>-3.19  -3.187  -3.184  -3.181  -3.178  -3.175  -3.172  -3.169  -3.166  -3.163  -3.16</f>
        <v>-34.925000000000004</v>
      </c>
    </row>
    <row r="1660" spans="1:1" x14ac:dyDescent="0.3">
      <c r="A1660" t="s">
        <v>847</v>
      </c>
    </row>
    <row r="1661" spans="1:1" x14ac:dyDescent="0.3">
      <c r="A1661" t="s">
        <v>2976</v>
      </c>
    </row>
    <row r="1662" spans="1:1" x14ac:dyDescent="0.3">
      <c r="A1662" t="s">
        <v>2981</v>
      </c>
    </row>
    <row r="1663" spans="1:1" x14ac:dyDescent="0.3">
      <c r="A1663" t="s">
        <v>2982</v>
      </c>
    </row>
    <row r="1664" spans="1:1" x14ac:dyDescent="0.3">
      <c r="A1664" t="s">
        <v>2959</v>
      </c>
    </row>
    <row r="1665" spans="1:1" x14ac:dyDescent="0.3">
      <c r="A1665" t="s">
        <v>2999</v>
      </c>
    </row>
    <row r="1667" spans="1:1" x14ac:dyDescent="0.3">
      <c r="A1667" t="s">
        <v>848</v>
      </c>
    </row>
    <row r="1668" spans="1:1" x14ac:dyDescent="0.3">
      <c r="A1668" t="s">
        <v>2980</v>
      </c>
    </row>
    <row r="1669" spans="1:1" x14ac:dyDescent="0.3">
      <c r="A1669" t="s">
        <v>2940</v>
      </c>
    </row>
    <row r="1670" spans="1:1" x14ac:dyDescent="0.3">
      <c r="A1670" t="s">
        <v>2878</v>
      </c>
    </row>
    <row r="1671" spans="1:1" x14ac:dyDescent="0.3">
      <c r="A1671" t="s">
        <v>2895</v>
      </c>
    </row>
    <row r="1672" spans="1:1" x14ac:dyDescent="0.3">
      <c r="A1672" t="s">
        <v>2896</v>
      </c>
    </row>
    <row r="1674" spans="1:1" x14ac:dyDescent="0.3">
      <c r="A1674" t="s">
        <v>771</v>
      </c>
    </row>
    <row r="1675" spans="1:1" x14ac:dyDescent="0.3">
      <c r="A1675" t="s">
        <v>2897</v>
      </c>
    </row>
    <row r="1676" spans="1:1" x14ac:dyDescent="0.3">
      <c r="A1676" t="s">
        <v>2897</v>
      </c>
    </row>
    <row r="1677" spans="1:1" x14ac:dyDescent="0.3">
      <c r="A1677" t="s">
        <v>2897</v>
      </c>
    </row>
    <row r="1678" spans="1:1" x14ac:dyDescent="0.3">
      <c r="A1678" t="s">
        <v>2897</v>
      </c>
    </row>
    <row r="1679" spans="1:1" x14ac:dyDescent="0.3">
      <c r="A1679" t="s">
        <v>2897</v>
      </c>
    </row>
    <row r="1681" spans="1:1" x14ac:dyDescent="0.3">
      <c r="A1681" t="s">
        <v>481</v>
      </c>
    </row>
    <row r="1682" spans="1:1" x14ac:dyDescent="0.3">
      <c r="A1682" t="s">
        <v>757</v>
      </c>
    </row>
    <row r="1683" spans="1:1" x14ac:dyDescent="0.3">
      <c r="A1683" t="s">
        <v>2974</v>
      </c>
    </row>
    <row r="1684" spans="1:1" x14ac:dyDescent="0.3">
      <c r="A1684" t="s">
        <v>2975</v>
      </c>
    </row>
    <row r="1685" spans="1:1" x14ac:dyDescent="0.3">
      <c r="A1685" t="s">
        <v>760</v>
      </c>
    </row>
    <row r="1686" spans="1:1" x14ac:dyDescent="0.3">
      <c r="A1686" t="s">
        <v>785</v>
      </c>
    </row>
    <row r="1687" spans="1:1" x14ac:dyDescent="0.3">
      <c r="A1687">
        <f>-3.18 -3.18 -3.18 -3.18 -3.18 -3.18 -3.18 -3.18 -3.18 -3.18 -3.18</f>
        <v>-34.980000000000004</v>
      </c>
    </row>
    <row r="1688" spans="1:1" x14ac:dyDescent="0.3">
      <c r="A1688" t="s">
        <v>846</v>
      </c>
    </row>
    <row r="1689" spans="1:1" x14ac:dyDescent="0.3">
      <c r="A1689">
        <f>-0.23  -0.233  -0.234  -0.234  -0.234  -0.233  -0.233  -0.232  -0.231  -0.23  -0.229</f>
        <v>-2.5530000000000004</v>
      </c>
    </row>
    <row r="1690" spans="1:1" x14ac:dyDescent="0.3">
      <c r="A1690">
        <f>-1.229  -1.229  -1.23  -1.229  -1.229  -1.23  -1.23  -1.231  -1.231  -1.232  -1.232</f>
        <v>-13.531999999999998</v>
      </c>
    </row>
    <row r="1691" spans="1:1" x14ac:dyDescent="0.3">
      <c r="A1691">
        <f>-2.225  -2.225  -2.225  -2.226  -2.225  -2.225  -2.225  -2.225  -2.225  -2.225  -2.225</f>
        <v>-24.476000000000003</v>
      </c>
    </row>
    <row r="1692" spans="1:1" x14ac:dyDescent="0.3">
      <c r="A1692">
        <f>-3.011  -3.011  -3.011  -3.01  -3.01  -3.01  -3.01  -3.01  -3.01  -3.01  -3.01</f>
        <v>-33.112999999999992</v>
      </c>
    </row>
    <row r="1693" spans="1:1" x14ac:dyDescent="0.3">
      <c r="A1693">
        <f>-3.18  -3.18  -3.18  -3.18  -3.18  -3.18  -3.18  -3.18  -3.18  -3.18  -3.18</f>
        <v>-34.980000000000004</v>
      </c>
    </row>
    <row r="1695" spans="1:1" x14ac:dyDescent="0.3">
      <c r="A1695" t="s">
        <v>847</v>
      </c>
    </row>
    <row r="1696" spans="1:1" x14ac:dyDescent="0.3">
      <c r="A1696" t="s">
        <v>2976</v>
      </c>
    </row>
    <row r="1697" spans="1:1" x14ac:dyDescent="0.3">
      <c r="A1697" t="s">
        <v>2977</v>
      </c>
    </row>
    <row r="1698" spans="1:1" x14ac:dyDescent="0.3">
      <c r="A1698" t="s">
        <v>2961</v>
      </c>
    </row>
    <row r="1699" spans="1:1" x14ac:dyDescent="0.3">
      <c r="A1699" t="s">
        <v>2899</v>
      </c>
    </row>
    <row r="1700" spans="1:1" x14ac:dyDescent="0.3">
      <c r="A1700" t="s">
        <v>3000</v>
      </c>
    </row>
    <row r="1702" spans="1:1" x14ac:dyDescent="0.3">
      <c r="A1702" t="s">
        <v>848</v>
      </c>
    </row>
    <row r="1703" spans="1:1" x14ac:dyDescent="0.3">
      <c r="A1703" t="s">
        <v>2980</v>
      </c>
    </row>
    <row r="1704" spans="1:1" x14ac:dyDescent="0.3">
      <c r="A1704" t="s">
        <v>2940</v>
      </c>
    </row>
    <row r="1705" spans="1:1" x14ac:dyDescent="0.3">
      <c r="A1705" t="s">
        <v>2901</v>
      </c>
    </row>
    <row r="1706" spans="1:1" x14ac:dyDescent="0.3">
      <c r="A1706" t="s">
        <v>2902</v>
      </c>
    </row>
    <row r="1707" spans="1:1" x14ac:dyDescent="0.3">
      <c r="A1707" t="s">
        <v>2903</v>
      </c>
    </row>
    <row r="1709" spans="1:1" x14ac:dyDescent="0.3">
      <c r="A1709" t="s">
        <v>771</v>
      </c>
    </row>
    <row r="1710" spans="1:1" x14ac:dyDescent="0.3">
      <c r="A1710" t="s">
        <v>897</v>
      </c>
    </row>
    <row r="1711" spans="1:1" x14ac:dyDescent="0.3">
      <c r="A1711" t="s">
        <v>897</v>
      </c>
    </row>
    <row r="1712" spans="1:1" x14ac:dyDescent="0.3">
      <c r="A1712" t="s">
        <v>897</v>
      </c>
    </row>
    <row r="1713" spans="1:1" x14ac:dyDescent="0.3">
      <c r="A1713" t="s">
        <v>897</v>
      </c>
    </row>
    <row r="1714" spans="1:1" x14ac:dyDescent="0.3">
      <c r="A1714" t="s">
        <v>897</v>
      </c>
    </row>
    <row r="1716" spans="1:1" x14ac:dyDescent="0.3">
      <c r="A1716" t="s">
        <v>482</v>
      </c>
    </row>
    <row r="1717" spans="1:1" x14ac:dyDescent="0.3">
      <c r="A1717" t="s">
        <v>757</v>
      </c>
    </row>
    <row r="1718" spans="1:1" x14ac:dyDescent="0.3">
      <c r="A1718" t="s">
        <v>2974</v>
      </c>
    </row>
    <row r="1719" spans="1:1" x14ac:dyDescent="0.3">
      <c r="A1719" t="s">
        <v>2975</v>
      </c>
    </row>
    <row r="1720" spans="1:1" x14ac:dyDescent="0.3">
      <c r="A1720" t="s">
        <v>760</v>
      </c>
    </row>
    <row r="1721" spans="1:1" x14ac:dyDescent="0.3">
      <c r="A1721" t="s">
        <v>786</v>
      </c>
    </row>
    <row r="1722" spans="1:1" x14ac:dyDescent="0.3">
      <c r="A1722">
        <f>-3.18 -3.177 -3.174 -3.171 -3.168 -3.165 -3.162 -3.159 -3.156 -3.153 -3.15</f>
        <v>-34.814999999999998</v>
      </c>
    </row>
    <row r="1723" spans="1:1" x14ac:dyDescent="0.3">
      <c r="A1723" t="s">
        <v>846</v>
      </c>
    </row>
    <row r="1724" spans="1:1" x14ac:dyDescent="0.3">
      <c r="A1724">
        <f>-0.23  -0.233  -0.234  -0.234  -0.234  -0.233  -0.233  -0.232  -0.231  -0.23  -0.229</f>
        <v>-2.5530000000000004</v>
      </c>
    </row>
    <row r="1725" spans="1:1" x14ac:dyDescent="0.3">
      <c r="A1725">
        <f>-1.229  -1.229  -1.23  -1.229  -1.229  -1.23  -1.23  -1.231  -1.231  -1.232  -1.232</f>
        <v>-13.531999999999998</v>
      </c>
    </row>
    <row r="1726" spans="1:1" x14ac:dyDescent="0.3">
      <c r="A1726">
        <f>-2.225  -2.225  -2.225  -2.226  -2.226  -2.225  -2.225  -2.225  -2.225  -2.225  -2.225</f>
        <v>-24.477000000000004</v>
      </c>
    </row>
    <row r="1727" spans="1:1" x14ac:dyDescent="0.3">
      <c r="A1727">
        <f>-3.011  -3.011  -3.011  -3.01  -3.011  -3.011  -3.01  -3.009  -3.007  -3.005  -3.003</f>
        <v>-33.099000000000004</v>
      </c>
    </row>
    <row r="1728" spans="1:1" x14ac:dyDescent="0.3">
      <c r="A1728">
        <f>-3.18  -3.177  -3.174  -3.171  -3.168  -3.165  -3.162  -3.159  -3.156  -3.153  -3.15</f>
        <v>-34.814999999999998</v>
      </c>
    </row>
    <row r="1730" spans="1:1" x14ac:dyDescent="0.3">
      <c r="A1730" t="s">
        <v>847</v>
      </c>
    </row>
    <row r="1731" spans="1:1" x14ac:dyDescent="0.3">
      <c r="A1731" t="s">
        <v>2976</v>
      </c>
    </row>
    <row r="1732" spans="1:1" x14ac:dyDescent="0.3">
      <c r="A1732" t="s">
        <v>2986</v>
      </c>
    </row>
    <row r="1733" spans="1:1" x14ac:dyDescent="0.3">
      <c r="A1733" t="s">
        <v>2956</v>
      </c>
    </row>
    <row r="1734" spans="1:1" x14ac:dyDescent="0.3">
      <c r="A1734" t="s">
        <v>2906</v>
      </c>
    </row>
    <row r="1735" spans="1:1" x14ac:dyDescent="0.3">
      <c r="A1735" t="s">
        <v>3001</v>
      </c>
    </row>
    <row r="1737" spans="1:1" x14ac:dyDescent="0.3">
      <c r="A1737" t="s">
        <v>848</v>
      </c>
    </row>
    <row r="1738" spans="1:1" x14ac:dyDescent="0.3">
      <c r="A1738" t="s">
        <v>2980</v>
      </c>
    </row>
    <row r="1739" spans="1:1" x14ac:dyDescent="0.3">
      <c r="A1739" t="s">
        <v>2940</v>
      </c>
    </row>
    <row r="1740" spans="1:1" x14ac:dyDescent="0.3">
      <c r="A1740" t="s">
        <v>2901</v>
      </c>
    </row>
    <row r="1741" spans="1:1" x14ac:dyDescent="0.3">
      <c r="A1741" t="s">
        <v>2908</v>
      </c>
    </row>
    <row r="1742" spans="1:1" x14ac:dyDescent="0.3">
      <c r="A1742" t="s">
        <v>2909</v>
      </c>
    </row>
    <row r="1744" spans="1:1" x14ac:dyDescent="0.3">
      <c r="A1744" t="s">
        <v>771</v>
      </c>
    </row>
    <row r="1745" spans="1:1" x14ac:dyDescent="0.3">
      <c r="A1745" t="s">
        <v>2910</v>
      </c>
    </row>
    <row r="1746" spans="1:1" x14ac:dyDescent="0.3">
      <c r="A1746" t="s">
        <v>2910</v>
      </c>
    </row>
    <row r="1747" spans="1:1" x14ac:dyDescent="0.3">
      <c r="A1747" t="s">
        <v>2910</v>
      </c>
    </row>
    <row r="1748" spans="1:1" x14ac:dyDescent="0.3">
      <c r="A1748" t="s">
        <v>2910</v>
      </c>
    </row>
    <row r="1749" spans="1:1" x14ac:dyDescent="0.3">
      <c r="A1749" t="s">
        <v>2910</v>
      </c>
    </row>
    <row r="1751" spans="1:1" x14ac:dyDescent="0.3">
      <c r="A1751" t="s">
        <v>483</v>
      </c>
    </row>
    <row r="1752" spans="1:1" x14ac:dyDescent="0.3">
      <c r="A1752" t="s">
        <v>757</v>
      </c>
    </row>
    <row r="1753" spans="1:1" x14ac:dyDescent="0.3">
      <c r="A1753" t="s">
        <v>2974</v>
      </c>
    </row>
    <row r="1754" spans="1:1" x14ac:dyDescent="0.3">
      <c r="A1754" t="s">
        <v>2975</v>
      </c>
    </row>
    <row r="1755" spans="1:1" x14ac:dyDescent="0.3">
      <c r="A1755" t="s">
        <v>760</v>
      </c>
    </row>
    <row r="1756" spans="1:1" x14ac:dyDescent="0.3">
      <c r="A1756" t="s">
        <v>787</v>
      </c>
    </row>
    <row r="1757" spans="1:1" x14ac:dyDescent="0.3">
      <c r="A1757">
        <f>-3.17 -3.17 -3.17 -3.17 -3.17 -3.17 -3.17 -3.17 -3.17 -3.17 -3.17</f>
        <v>-34.870000000000005</v>
      </c>
    </row>
    <row r="1758" spans="1:1" x14ac:dyDescent="0.3">
      <c r="A1758" t="s">
        <v>846</v>
      </c>
    </row>
    <row r="1759" spans="1:1" x14ac:dyDescent="0.3">
      <c r="A1759">
        <f>-0.23  -0.233  -0.234  -0.234  -0.234  -0.233  -0.233  -0.232  -0.231  -0.23  -0.229</f>
        <v>-2.5530000000000004</v>
      </c>
    </row>
    <row r="1760" spans="1:1" x14ac:dyDescent="0.3">
      <c r="A1760">
        <f>-1.229  -1.229  -1.229  -1.229  -1.229  -1.23  -1.23  -1.231  -1.231  -1.232  -1.232</f>
        <v>-13.530999999999999</v>
      </c>
    </row>
    <row r="1761" spans="1:1" x14ac:dyDescent="0.3">
      <c r="A1761">
        <f>-2.225  -2.225  -2.225  -2.225  -2.225  -2.225  -2.225  -2.225  -2.225  -2.225  -2.225</f>
        <v>-24.475000000000005</v>
      </c>
    </row>
    <row r="1762" spans="1:1" x14ac:dyDescent="0.3">
      <c r="A1762">
        <f>-3.005  -3.005  -3.005  -3.004  -3.004  -3.004  -3.003  -3.003  -3.003  -3.003  -3.003</f>
        <v>-33.042000000000002</v>
      </c>
    </row>
    <row r="1763" spans="1:1" x14ac:dyDescent="0.3">
      <c r="A1763">
        <f>-3.17  -3.17  -3.17  -3.17  -3.17  -3.17  -3.17  -3.17  -3.17  -3.17  -3.17</f>
        <v>-34.870000000000005</v>
      </c>
    </row>
    <row r="1765" spans="1:1" x14ac:dyDescent="0.3">
      <c r="A1765" t="s">
        <v>847</v>
      </c>
    </row>
    <row r="1766" spans="1:1" x14ac:dyDescent="0.3">
      <c r="A1766" t="s">
        <v>2976</v>
      </c>
    </row>
    <row r="1767" spans="1:1" x14ac:dyDescent="0.3">
      <c r="A1767" t="s">
        <v>2986</v>
      </c>
    </row>
    <row r="1768" spans="1:1" x14ac:dyDescent="0.3">
      <c r="A1768" t="s">
        <v>3002</v>
      </c>
    </row>
    <row r="1769" spans="1:1" x14ac:dyDescent="0.3">
      <c r="A1769" t="s">
        <v>3003</v>
      </c>
    </row>
    <row r="1770" spans="1:1" x14ac:dyDescent="0.3">
      <c r="A1770" t="s">
        <v>3004</v>
      </c>
    </row>
    <row r="1772" spans="1:1" x14ac:dyDescent="0.3">
      <c r="A1772" t="s">
        <v>848</v>
      </c>
    </row>
    <row r="1773" spans="1:1" x14ac:dyDescent="0.3">
      <c r="A1773" t="s">
        <v>2980</v>
      </c>
    </row>
    <row r="1774" spans="1:1" x14ac:dyDescent="0.3">
      <c r="A1774" t="s">
        <v>2940</v>
      </c>
    </row>
    <row r="1775" spans="1:1" x14ac:dyDescent="0.3">
      <c r="A1775" t="s">
        <v>2967</v>
      </c>
    </row>
    <row r="1776" spans="1:1" x14ac:dyDescent="0.3">
      <c r="A1776" t="s">
        <v>2915</v>
      </c>
    </row>
    <row r="1777" spans="1:1" x14ac:dyDescent="0.3">
      <c r="A1777" t="s">
        <v>2916</v>
      </c>
    </row>
    <row r="1779" spans="1:1" x14ac:dyDescent="0.3">
      <c r="A1779" t="s">
        <v>771</v>
      </c>
    </row>
    <row r="1780" spans="1:1" x14ac:dyDescent="0.3">
      <c r="A1780" t="s">
        <v>897</v>
      </c>
    </row>
    <row r="1781" spans="1:1" x14ac:dyDescent="0.3">
      <c r="A1781" t="s">
        <v>897</v>
      </c>
    </row>
    <row r="1782" spans="1:1" x14ac:dyDescent="0.3">
      <c r="A1782" t="s">
        <v>897</v>
      </c>
    </row>
    <row r="1783" spans="1:1" x14ac:dyDescent="0.3">
      <c r="A1783" t="s">
        <v>897</v>
      </c>
    </row>
    <row r="1784" spans="1:1" x14ac:dyDescent="0.3">
      <c r="A1784" t="s">
        <v>897</v>
      </c>
    </row>
    <row r="1786" spans="1:1" x14ac:dyDescent="0.3">
      <c r="A1786" t="s">
        <v>484</v>
      </c>
    </row>
    <row r="1787" spans="1:1" x14ac:dyDescent="0.3">
      <c r="A1787" t="s">
        <v>757</v>
      </c>
    </row>
    <row r="1788" spans="1:1" x14ac:dyDescent="0.3">
      <c r="A1788" t="s">
        <v>2974</v>
      </c>
    </row>
    <row r="1789" spans="1:1" x14ac:dyDescent="0.3">
      <c r="A1789" t="s">
        <v>2975</v>
      </c>
    </row>
    <row r="1790" spans="1:1" x14ac:dyDescent="0.3">
      <c r="A1790" t="s">
        <v>760</v>
      </c>
    </row>
    <row r="1791" spans="1:1" x14ac:dyDescent="0.3">
      <c r="A1791" t="s">
        <v>788</v>
      </c>
    </row>
    <row r="1792" spans="1:1" x14ac:dyDescent="0.3">
      <c r="A1792">
        <f>-3.17 -3.167 -3.164 -3.161 -3.158 -3.155 -3.152 -3.149 -3.146 -3.143 -3.14</f>
        <v>-34.704999999999998</v>
      </c>
    </row>
    <row r="1793" spans="1:1" x14ac:dyDescent="0.3">
      <c r="A1793" t="s">
        <v>846</v>
      </c>
    </row>
    <row r="1794" spans="1:1" x14ac:dyDescent="0.3">
      <c r="A1794">
        <f>-0.23  -0.233  -0.234  -0.234  -0.234  -0.233  -0.233  -0.232  -0.231  -0.23  -0.229</f>
        <v>-2.5530000000000004</v>
      </c>
    </row>
    <row r="1795" spans="1:1" x14ac:dyDescent="0.3">
      <c r="A1795">
        <f>-1.229  -1.229  -1.229  -1.229  -1.229  -1.23  -1.23  -1.231  -1.231  -1.232  -1.232</f>
        <v>-13.530999999999999</v>
      </c>
    </row>
    <row r="1796" spans="1:1" x14ac:dyDescent="0.3">
      <c r="A1796">
        <f>-2.225  -2.225  -2.225  -2.225  -2.225  -2.225  -2.225  -2.225  -2.225  -2.225  -2.225</f>
        <v>-24.475000000000005</v>
      </c>
    </row>
    <row r="1797" spans="1:1" x14ac:dyDescent="0.3">
      <c r="A1797">
        <f>-3.005  -3.005  -3.004  -3.004  -3.004  -3.004  -3.004  -3.003  -3.001  -2.999  -2.997</f>
        <v>-33.03</v>
      </c>
    </row>
    <row r="1798" spans="1:1" x14ac:dyDescent="0.3">
      <c r="A1798">
        <f>-3.17  -3.167  -3.164  -3.161  -3.158  -3.155  -3.152  -3.149  -3.146  -3.143  -3.14</f>
        <v>-34.704999999999998</v>
      </c>
    </row>
    <row r="1800" spans="1:1" x14ac:dyDescent="0.3">
      <c r="A1800" t="s">
        <v>847</v>
      </c>
    </row>
    <row r="1801" spans="1:1" x14ac:dyDescent="0.3">
      <c r="A1801" t="s">
        <v>2976</v>
      </c>
    </row>
    <row r="1802" spans="1:1" x14ac:dyDescent="0.3">
      <c r="A1802" t="s">
        <v>3005</v>
      </c>
    </row>
    <row r="1803" spans="1:1" x14ac:dyDescent="0.3">
      <c r="A1803" t="s">
        <v>3006</v>
      </c>
    </row>
    <row r="1804" spans="1:1" x14ac:dyDescent="0.3">
      <c r="A1804" t="s">
        <v>2918</v>
      </c>
    </row>
    <row r="1805" spans="1:1" x14ac:dyDescent="0.3">
      <c r="A1805" t="s">
        <v>3007</v>
      </c>
    </row>
    <row r="1807" spans="1:1" x14ac:dyDescent="0.3">
      <c r="A1807" t="s">
        <v>848</v>
      </c>
    </row>
    <row r="1808" spans="1:1" x14ac:dyDescent="0.3">
      <c r="A1808" t="s">
        <v>2980</v>
      </c>
    </row>
    <row r="1809" spans="1:1" x14ac:dyDescent="0.3">
      <c r="A1809" t="s">
        <v>2940</v>
      </c>
    </row>
    <row r="1810" spans="1:1" x14ac:dyDescent="0.3">
      <c r="A1810" t="s">
        <v>3008</v>
      </c>
    </row>
    <row r="1811" spans="1:1" x14ac:dyDescent="0.3">
      <c r="A1811" t="s">
        <v>2920</v>
      </c>
    </row>
    <row r="1812" spans="1:1" x14ac:dyDescent="0.3">
      <c r="A1812" t="s">
        <v>2921</v>
      </c>
    </row>
    <row r="1814" spans="1:1" x14ac:dyDescent="0.3">
      <c r="A1814" t="s">
        <v>771</v>
      </c>
    </row>
    <row r="1815" spans="1:1" x14ac:dyDescent="0.3">
      <c r="A1815" t="s">
        <v>2555</v>
      </c>
    </row>
    <row r="1816" spans="1:1" x14ac:dyDescent="0.3">
      <c r="A1816" t="s">
        <v>2555</v>
      </c>
    </row>
    <row r="1817" spans="1:1" x14ac:dyDescent="0.3">
      <c r="A1817" t="s">
        <v>2555</v>
      </c>
    </row>
    <row r="1818" spans="1:1" x14ac:dyDescent="0.3">
      <c r="A1818" t="s">
        <v>2555</v>
      </c>
    </row>
    <row r="1819" spans="1:1" x14ac:dyDescent="0.3">
      <c r="A1819" t="s">
        <v>2555</v>
      </c>
    </row>
    <row r="1821" spans="1:1" x14ac:dyDescent="0.3">
      <c r="A1821" t="s">
        <v>485</v>
      </c>
    </row>
    <row r="1822" spans="1:1" x14ac:dyDescent="0.3">
      <c r="A1822" t="s">
        <v>757</v>
      </c>
    </row>
    <row r="1823" spans="1:1" x14ac:dyDescent="0.3">
      <c r="A1823" t="s">
        <v>2974</v>
      </c>
    </row>
    <row r="1824" spans="1:1" x14ac:dyDescent="0.3">
      <c r="A1824" t="s">
        <v>2975</v>
      </c>
    </row>
    <row r="1825" spans="1:1" x14ac:dyDescent="0.3">
      <c r="A1825" t="s">
        <v>760</v>
      </c>
    </row>
    <row r="1826" spans="1:1" x14ac:dyDescent="0.3">
      <c r="A1826" t="s">
        <v>789</v>
      </c>
    </row>
    <row r="1827" spans="1:1" x14ac:dyDescent="0.3">
      <c r="A1827">
        <f>-3.16 -3.16 -3.16 -3.16 -3.16 -3.16 -3.16 -3.16 -3.16 -3.16 -3.16</f>
        <v>-34.760000000000005</v>
      </c>
    </row>
    <row r="1828" spans="1:1" x14ac:dyDescent="0.3">
      <c r="A1828" t="s">
        <v>846</v>
      </c>
    </row>
    <row r="1829" spans="1:1" x14ac:dyDescent="0.3">
      <c r="A1829">
        <f>-0.23  -0.232  -0.234  -0.234  -0.234  -0.234  -0.233  -0.232  -0.231  -0.23  -0.229</f>
        <v>-2.5530000000000004</v>
      </c>
    </row>
    <row r="1830" spans="1:1" x14ac:dyDescent="0.3">
      <c r="A1830">
        <f>-1.229  -1.229  -1.229  -1.229  -1.229  -1.23  -1.23  -1.231  -1.231  -1.232  -1.232</f>
        <v>-13.530999999999999</v>
      </c>
    </row>
    <row r="1831" spans="1:1" x14ac:dyDescent="0.3">
      <c r="A1831">
        <f>-2.225  -2.224  -2.224  -2.225  -2.225  -2.225  -2.225  -2.225  -2.224  -2.225  -2.225</f>
        <v>-24.472000000000001</v>
      </c>
    </row>
    <row r="1832" spans="1:1" x14ac:dyDescent="0.3">
      <c r="A1832">
        <f>-2.999  -2.999  -2.998  -2.998  -2.998  -2.997  -2.997  -2.997  -2.997  -2.997  -2.997</f>
        <v>-32.974000000000004</v>
      </c>
    </row>
    <row r="1833" spans="1:1" x14ac:dyDescent="0.3">
      <c r="A1833">
        <f>-3.16  -3.16  -3.16  -3.16  -3.16  -3.16  -3.16  -3.16  -3.16  -3.16  -3.16</f>
        <v>-34.760000000000005</v>
      </c>
    </row>
    <row r="1835" spans="1:1" x14ac:dyDescent="0.3">
      <c r="A1835" t="s">
        <v>847</v>
      </c>
    </row>
    <row r="1836" spans="1:1" x14ac:dyDescent="0.3">
      <c r="A1836" t="s">
        <v>2976</v>
      </c>
    </row>
    <row r="1837" spans="1:1" x14ac:dyDescent="0.3">
      <c r="A1837" t="s">
        <v>2986</v>
      </c>
    </row>
    <row r="1838" spans="1:1" x14ac:dyDescent="0.3">
      <c r="A1838" t="s">
        <v>3009</v>
      </c>
    </row>
    <row r="1839" spans="1:1" x14ac:dyDescent="0.3">
      <c r="A1839" t="s">
        <v>2923</v>
      </c>
    </row>
    <row r="1840" spans="1:1" x14ac:dyDescent="0.3">
      <c r="A1840" t="s">
        <v>3010</v>
      </c>
    </row>
    <row r="1842" spans="1:1" x14ac:dyDescent="0.3">
      <c r="A1842" t="s">
        <v>848</v>
      </c>
    </row>
    <row r="1843" spans="1:1" x14ac:dyDescent="0.3">
      <c r="A1843" t="s">
        <v>3011</v>
      </c>
    </row>
    <row r="1844" spans="1:1" x14ac:dyDescent="0.3">
      <c r="A1844" t="s">
        <v>2940</v>
      </c>
    </row>
    <row r="1845" spans="1:1" x14ac:dyDescent="0.3">
      <c r="A1845" t="s">
        <v>2970</v>
      </c>
    </row>
    <row r="1846" spans="1:1" x14ac:dyDescent="0.3">
      <c r="A1846" t="s">
        <v>2926</v>
      </c>
    </row>
    <row r="1847" spans="1:1" x14ac:dyDescent="0.3">
      <c r="A1847" t="s">
        <v>2927</v>
      </c>
    </row>
    <row r="1849" spans="1:1" x14ac:dyDescent="0.3">
      <c r="A1849" t="s">
        <v>771</v>
      </c>
    </row>
    <row r="1850" spans="1:1" x14ac:dyDescent="0.3">
      <c r="A1850" t="s">
        <v>897</v>
      </c>
    </row>
    <row r="1851" spans="1:1" x14ac:dyDescent="0.3">
      <c r="A1851" t="s">
        <v>897</v>
      </c>
    </row>
    <row r="1852" spans="1:1" x14ac:dyDescent="0.3">
      <c r="A1852" t="s">
        <v>897</v>
      </c>
    </row>
    <row r="1853" spans="1:1" x14ac:dyDescent="0.3">
      <c r="A1853" t="s">
        <v>897</v>
      </c>
    </row>
    <row r="1854" spans="1:1" x14ac:dyDescent="0.3">
      <c r="A1854" t="s">
        <v>897</v>
      </c>
    </row>
    <row r="1856" spans="1:1" x14ac:dyDescent="0.3">
      <c r="A1856" t="s">
        <v>486</v>
      </c>
    </row>
    <row r="1857" spans="1:1" x14ac:dyDescent="0.3">
      <c r="A1857" t="s">
        <v>757</v>
      </c>
    </row>
    <row r="1858" spans="1:1" x14ac:dyDescent="0.3">
      <c r="A1858" t="s">
        <v>2974</v>
      </c>
    </row>
    <row r="1859" spans="1:1" x14ac:dyDescent="0.3">
      <c r="A1859" t="s">
        <v>2975</v>
      </c>
    </row>
    <row r="1860" spans="1:1" x14ac:dyDescent="0.3">
      <c r="A1860" t="s">
        <v>760</v>
      </c>
    </row>
    <row r="1861" spans="1:1" x14ac:dyDescent="0.3">
      <c r="A1861" t="s">
        <v>790</v>
      </c>
    </row>
    <row r="1862" spans="1:1" x14ac:dyDescent="0.3">
      <c r="A1862">
        <f>-3.16 -3.157 -3.154 -3.151 -3.148 -3.145 -3.142 -3.139 -3.136 -3.133 -3.13</f>
        <v>-34.594999999999999</v>
      </c>
    </row>
    <row r="1863" spans="1:1" x14ac:dyDescent="0.3">
      <c r="A1863" t="s">
        <v>846</v>
      </c>
    </row>
    <row r="1864" spans="1:1" x14ac:dyDescent="0.3">
      <c r="A1864">
        <f>-0.23  -0.233  -0.234  -0.234  -0.234  -0.233  -0.233  -0.232  -0.231  -0.23  -0.229</f>
        <v>-2.5530000000000004</v>
      </c>
    </row>
    <row r="1865" spans="1:1" x14ac:dyDescent="0.3">
      <c r="A1865">
        <f>-1.229  -1.229  -1.229  -1.229  -1.229  -1.23  -1.23  -1.231  -1.231  -1.232  -1.232</f>
        <v>-13.530999999999999</v>
      </c>
    </row>
    <row r="1866" spans="1:1" x14ac:dyDescent="0.3">
      <c r="A1866">
        <f>-2.225  -2.224  -2.224  -2.225  -2.225  -2.225  -2.225  -2.225  -2.225  -2.224  -2.225</f>
        <v>-24.472000000000001</v>
      </c>
    </row>
    <row r="1867" spans="1:1" x14ac:dyDescent="0.3">
      <c r="A1867">
        <f>-2.999  -2.999  -2.998  -2.998  -2.998  -2.998  -2.997  -2.996  -2.994  -2.993  -2.99</f>
        <v>-32.96</v>
      </c>
    </row>
    <row r="1868" spans="1:1" x14ac:dyDescent="0.3">
      <c r="A1868">
        <f>-3.16  -3.157  -3.154  -3.151  -3.148  -3.145  -3.142  -3.139  -3.136  -3.133  -3.13</f>
        <v>-34.594999999999999</v>
      </c>
    </row>
    <row r="1870" spans="1:1" x14ac:dyDescent="0.3">
      <c r="A1870" t="s">
        <v>847</v>
      </c>
    </row>
    <row r="1871" spans="1:1" x14ac:dyDescent="0.3">
      <c r="A1871" t="s">
        <v>2976</v>
      </c>
    </row>
    <row r="1872" spans="1:1" x14ac:dyDescent="0.3">
      <c r="A1872" t="s">
        <v>3012</v>
      </c>
    </row>
    <row r="1873" spans="1:1" x14ac:dyDescent="0.3">
      <c r="A1873" t="s">
        <v>3013</v>
      </c>
    </row>
    <row r="1874" spans="1:1" x14ac:dyDescent="0.3">
      <c r="A1874" t="s">
        <v>2930</v>
      </c>
    </row>
    <row r="1875" spans="1:1" x14ac:dyDescent="0.3">
      <c r="A1875" t="s">
        <v>3014</v>
      </c>
    </row>
    <row r="1877" spans="1:1" x14ac:dyDescent="0.3">
      <c r="A1877" t="s">
        <v>848</v>
      </c>
    </row>
    <row r="1878" spans="1:1" x14ac:dyDescent="0.3">
      <c r="A1878" t="s">
        <v>2980</v>
      </c>
    </row>
    <row r="1879" spans="1:1" x14ac:dyDescent="0.3">
      <c r="A1879" t="s">
        <v>2940</v>
      </c>
    </row>
    <row r="1880" spans="1:1" x14ac:dyDescent="0.3">
      <c r="A1880" t="s">
        <v>2925</v>
      </c>
    </row>
    <row r="1881" spans="1:1" x14ac:dyDescent="0.3">
      <c r="A1881" t="s">
        <v>2932</v>
      </c>
    </row>
    <row r="1882" spans="1:1" x14ac:dyDescent="0.3">
      <c r="A1882" t="s">
        <v>2933</v>
      </c>
    </row>
    <row r="1884" spans="1:1" x14ac:dyDescent="0.3">
      <c r="A1884" t="s">
        <v>771</v>
      </c>
    </row>
    <row r="1885" spans="1:1" x14ac:dyDescent="0.3">
      <c r="A1885" t="s">
        <v>2555</v>
      </c>
    </row>
    <row r="1886" spans="1:1" x14ac:dyDescent="0.3">
      <c r="A1886" t="s">
        <v>2555</v>
      </c>
    </row>
    <row r="1887" spans="1:1" x14ac:dyDescent="0.3">
      <c r="A1887" t="s">
        <v>2555</v>
      </c>
    </row>
    <row r="1888" spans="1:1" x14ac:dyDescent="0.3">
      <c r="A1888" t="s">
        <v>2555</v>
      </c>
    </row>
    <row r="1889" spans="1:1" x14ac:dyDescent="0.3">
      <c r="A1889" t="s">
        <v>2555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5EBE50-5242-4796-8831-D5945728FAD5}">
  <dimension ref="A1:S2105"/>
  <sheetViews>
    <sheetView topLeftCell="A2073" workbookViewId="0">
      <selection activeCell="J2093" sqref="J2093"/>
    </sheetView>
  </sheetViews>
  <sheetFormatPr defaultRowHeight="14" x14ac:dyDescent="0.3"/>
  <sheetData>
    <row r="1" spans="1:19" x14ac:dyDescent="0.3">
      <c r="A1" t="s">
        <v>0</v>
      </c>
      <c r="B1" t="s">
        <v>1</v>
      </c>
    </row>
    <row r="2" spans="1:19" x14ac:dyDescent="0.3">
      <c r="A2">
        <v>0</v>
      </c>
      <c r="B2">
        <v>-0.68500000000000005</v>
      </c>
      <c r="C2">
        <v>-1.6859999999999999</v>
      </c>
      <c r="D2">
        <v>-2.681</v>
      </c>
      <c r="E2">
        <v>-3.21</v>
      </c>
      <c r="F2">
        <v>-3.24</v>
      </c>
      <c r="G2">
        <v>1.3</v>
      </c>
      <c r="H2">
        <v>-0.01</v>
      </c>
      <c r="I2">
        <v>1.5569999999999999</v>
      </c>
      <c r="J2">
        <v>-0.68500000000000005</v>
      </c>
      <c r="K2">
        <v>-1.6859999999999999</v>
      </c>
      <c r="L2">
        <v>-2.681</v>
      </c>
      <c r="M2">
        <v>-3.21</v>
      </c>
      <c r="N2">
        <v>-3.24</v>
      </c>
      <c r="O2">
        <v>0.878</v>
      </c>
      <c r="P2">
        <v>0.878</v>
      </c>
      <c r="Q2">
        <v>0.871</v>
      </c>
      <c r="R2">
        <v>0.39200000000000002</v>
      </c>
      <c r="S2">
        <v>0.14199999999999999</v>
      </c>
    </row>
    <row r="3" spans="1:19" x14ac:dyDescent="0.3">
      <c r="A3">
        <v>60</v>
      </c>
      <c r="B3">
        <v>-0.68500000000000005</v>
      </c>
      <c r="C3">
        <v>-1.6859999999999999</v>
      </c>
      <c r="D3">
        <v>-2.681</v>
      </c>
      <c r="E3">
        <v>-3.21</v>
      </c>
      <c r="F3">
        <v>-3.24</v>
      </c>
      <c r="G3">
        <v>1.3</v>
      </c>
      <c r="H3">
        <v>-0.01</v>
      </c>
      <c r="I3">
        <v>1.5569999999999999</v>
      </c>
      <c r="J3">
        <v>-0.68799999999999994</v>
      </c>
      <c r="K3">
        <v>-1.6859999999999999</v>
      </c>
      <c r="L3">
        <v>-2.681</v>
      </c>
      <c r="M3">
        <v>-3.21</v>
      </c>
      <c r="N3">
        <v>-3.2429999999999999</v>
      </c>
      <c r="O3">
        <v>0.877</v>
      </c>
      <c r="P3">
        <v>0.88500000000000001</v>
      </c>
      <c r="Q3">
        <v>0.873</v>
      </c>
      <c r="R3">
        <v>0.39</v>
      </c>
      <c r="S3">
        <v>0.15</v>
      </c>
    </row>
    <row r="4" spans="1:19" x14ac:dyDescent="0.3">
      <c r="A4">
        <v>120</v>
      </c>
      <c r="B4">
        <v>-0.68500000000000005</v>
      </c>
      <c r="C4">
        <v>-1.6859999999999999</v>
      </c>
      <c r="D4">
        <v>-2.681</v>
      </c>
      <c r="E4">
        <v>-3.21</v>
      </c>
      <c r="F4">
        <v>-3.24</v>
      </c>
      <c r="G4">
        <v>1.3</v>
      </c>
      <c r="H4">
        <v>-0.01</v>
      </c>
      <c r="I4">
        <v>1.5569999999999999</v>
      </c>
      <c r="J4">
        <v>-0.69099999999999995</v>
      </c>
      <c r="K4">
        <v>-1.6859999999999999</v>
      </c>
      <c r="L4">
        <v>-2.681</v>
      </c>
      <c r="M4">
        <v>-3.21</v>
      </c>
      <c r="N4">
        <v>-3.246</v>
      </c>
      <c r="O4">
        <v>0.874</v>
      </c>
      <c r="P4">
        <v>0.88500000000000001</v>
      </c>
      <c r="Q4">
        <v>0.875</v>
      </c>
      <c r="R4">
        <v>0.39300000000000002</v>
      </c>
      <c r="S4">
        <v>0.158</v>
      </c>
    </row>
    <row r="5" spans="1:19" x14ac:dyDescent="0.3">
      <c r="A5">
        <v>180</v>
      </c>
      <c r="B5">
        <v>-0.68500000000000005</v>
      </c>
      <c r="C5">
        <v>-1.6859999999999999</v>
      </c>
      <c r="D5">
        <v>-2.681</v>
      </c>
      <c r="E5">
        <v>-3.21</v>
      </c>
      <c r="F5">
        <v>-3.24</v>
      </c>
      <c r="G5">
        <v>1.3</v>
      </c>
      <c r="H5">
        <v>-0.01</v>
      </c>
      <c r="I5">
        <v>1.5569999999999999</v>
      </c>
      <c r="J5">
        <v>-0.69299999999999995</v>
      </c>
      <c r="K5">
        <v>-1.6859999999999999</v>
      </c>
      <c r="L5">
        <v>-2.68</v>
      </c>
      <c r="M5">
        <v>-3.21</v>
      </c>
      <c r="N5">
        <v>-3.2490000000000001</v>
      </c>
      <c r="O5">
        <v>0.873</v>
      </c>
      <c r="P5">
        <v>0.88600000000000001</v>
      </c>
      <c r="Q5">
        <v>0.874</v>
      </c>
      <c r="R5">
        <v>0.39400000000000002</v>
      </c>
      <c r="S5">
        <v>0.16500000000000001</v>
      </c>
    </row>
    <row r="6" spans="1:19" x14ac:dyDescent="0.3">
      <c r="A6">
        <v>240</v>
      </c>
      <c r="B6">
        <v>-0.68500000000000005</v>
      </c>
      <c r="C6">
        <v>-1.6859999999999999</v>
      </c>
      <c r="D6">
        <v>-2.681</v>
      </c>
      <c r="E6">
        <v>-3.21</v>
      </c>
      <c r="F6">
        <v>-3.24</v>
      </c>
      <c r="G6">
        <v>1.3</v>
      </c>
      <c r="H6">
        <v>-0.01</v>
      </c>
      <c r="I6">
        <v>1.5569999999999999</v>
      </c>
      <c r="J6">
        <v>-0.69599999999999995</v>
      </c>
      <c r="K6">
        <v>-1.6850000000000001</v>
      </c>
      <c r="L6">
        <v>-2.68</v>
      </c>
      <c r="M6">
        <v>-3.2080000000000002</v>
      </c>
      <c r="N6">
        <v>-3.2519999999999998</v>
      </c>
      <c r="O6">
        <v>0.871</v>
      </c>
      <c r="P6">
        <v>0.88700000000000001</v>
      </c>
      <c r="Q6">
        <v>0.876</v>
      </c>
      <c r="R6">
        <v>0.39100000000000001</v>
      </c>
      <c r="S6">
        <v>0.17100000000000001</v>
      </c>
    </row>
    <row r="7" spans="1:19" x14ac:dyDescent="0.3">
      <c r="A7">
        <v>300</v>
      </c>
      <c r="B7">
        <v>-0.68500000000000005</v>
      </c>
      <c r="C7">
        <v>-1.6859999999999999</v>
      </c>
      <c r="D7">
        <v>-2.681</v>
      </c>
      <c r="E7">
        <v>-3.21</v>
      </c>
      <c r="F7">
        <v>-3.24</v>
      </c>
      <c r="G7">
        <v>1.3</v>
      </c>
      <c r="H7">
        <v>-0.01</v>
      </c>
      <c r="I7">
        <v>1.5569999999999999</v>
      </c>
      <c r="J7">
        <v>-0.69899999999999995</v>
      </c>
      <c r="K7">
        <v>-1.6850000000000001</v>
      </c>
      <c r="L7">
        <v>-2.681</v>
      </c>
      <c r="M7">
        <v>-3.2090000000000001</v>
      </c>
      <c r="N7">
        <v>-3.2549999999999999</v>
      </c>
      <c r="O7">
        <v>0.87</v>
      </c>
      <c r="P7">
        <v>0.88700000000000001</v>
      </c>
      <c r="Q7">
        <v>0.878</v>
      </c>
      <c r="R7">
        <v>0.39300000000000002</v>
      </c>
      <c r="S7">
        <v>0.17499999999999999</v>
      </c>
    </row>
    <row r="8" spans="1:19" x14ac:dyDescent="0.3">
      <c r="A8">
        <v>360</v>
      </c>
      <c r="B8">
        <v>-0.68500000000000005</v>
      </c>
      <c r="C8">
        <v>-1.6859999999999999</v>
      </c>
      <c r="D8">
        <v>-2.681</v>
      </c>
      <c r="E8">
        <v>-3.21</v>
      </c>
      <c r="F8">
        <v>-3.24</v>
      </c>
      <c r="G8">
        <v>1.3</v>
      </c>
      <c r="H8">
        <v>-0.01</v>
      </c>
      <c r="I8">
        <v>1.5569999999999999</v>
      </c>
      <c r="J8">
        <v>-0.70199999999999996</v>
      </c>
      <c r="K8">
        <v>-1.6850000000000001</v>
      </c>
      <c r="L8">
        <v>-2.68</v>
      </c>
      <c r="M8">
        <v>-3.21</v>
      </c>
      <c r="N8">
        <v>-3.258</v>
      </c>
      <c r="O8">
        <v>0.86799999999999999</v>
      </c>
      <c r="P8">
        <v>0.88500000000000001</v>
      </c>
      <c r="Q8">
        <v>0.876</v>
      </c>
      <c r="R8">
        <v>0.4</v>
      </c>
      <c r="S8">
        <v>0.17899999999999999</v>
      </c>
    </row>
    <row r="9" spans="1:19" x14ac:dyDescent="0.3">
      <c r="A9">
        <v>420</v>
      </c>
      <c r="B9">
        <v>-0.68500000000000005</v>
      </c>
      <c r="C9">
        <v>-1.6859999999999999</v>
      </c>
      <c r="D9">
        <v>-2.681</v>
      </c>
      <c r="E9">
        <v>-3.21</v>
      </c>
      <c r="F9">
        <v>-3.24</v>
      </c>
      <c r="G9">
        <v>1.3</v>
      </c>
      <c r="H9">
        <v>-0.01</v>
      </c>
      <c r="I9">
        <v>1.5569999999999999</v>
      </c>
      <c r="J9">
        <v>-0.70499999999999996</v>
      </c>
      <c r="K9">
        <v>-1.6859999999999999</v>
      </c>
      <c r="L9">
        <v>-2.68</v>
      </c>
      <c r="M9">
        <v>-3.2130000000000001</v>
      </c>
      <c r="N9">
        <v>-3.2610000000000001</v>
      </c>
      <c r="O9">
        <v>0.86699999999999999</v>
      </c>
      <c r="P9">
        <v>0.88600000000000001</v>
      </c>
      <c r="Q9">
        <v>0.876</v>
      </c>
      <c r="R9">
        <v>0.40799999999999997</v>
      </c>
      <c r="S9">
        <v>0.184</v>
      </c>
    </row>
    <row r="10" spans="1:19" x14ac:dyDescent="0.3">
      <c r="A10">
        <v>480</v>
      </c>
      <c r="B10">
        <v>-0.68500000000000005</v>
      </c>
      <c r="C10">
        <v>-1.6859999999999999</v>
      </c>
      <c r="D10">
        <v>-2.681</v>
      </c>
      <c r="E10">
        <v>-3.21</v>
      </c>
      <c r="F10">
        <v>-3.24</v>
      </c>
      <c r="G10">
        <v>1.3</v>
      </c>
      <c r="H10">
        <v>-0.01</v>
      </c>
      <c r="I10">
        <v>1.5569999999999999</v>
      </c>
      <c r="J10">
        <v>-0.70799999999999996</v>
      </c>
      <c r="K10">
        <v>-1.6859999999999999</v>
      </c>
      <c r="L10">
        <v>-2.68</v>
      </c>
      <c r="M10">
        <v>-3.2160000000000002</v>
      </c>
      <c r="N10">
        <v>-3.2639999999999998</v>
      </c>
      <c r="O10">
        <v>0.86499999999999999</v>
      </c>
      <c r="P10">
        <v>0.88500000000000001</v>
      </c>
      <c r="Q10">
        <v>0.876</v>
      </c>
      <c r="R10">
        <v>0.41499999999999998</v>
      </c>
      <c r="S10">
        <v>0.188</v>
      </c>
    </row>
    <row r="11" spans="1:19" x14ac:dyDescent="0.3">
      <c r="A11">
        <v>540</v>
      </c>
      <c r="B11">
        <v>-0.68500000000000005</v>
      </c>
      <c r="C11">
        <v>-1.6859999999999999</v>
      </c>
      <c r="D11">
        <v>-2.681</v>
      </c>
      <c r="E11">
        <v>-3.21</v>
      </c>
      <c r="F11">
        <v>-3.24</v>
      </c>
      <c r="G11">
        <v>1.3</v>
      </c>
      <c r="H11">
        <v>-0.01</v>
      </c>
      <c r="I11">
        <v>1.5569999999999999</v>
      </c>
      <c r="J11">
        <v>-0.71099999999999997</v>
      </c>
      <c r="K11">
        <v>-1.6870000000000001</v>
      </c>
      <c r="L11">
        <v>-2.681</v>
      </c>
      <c r="M11">
        <v>-3.2189999999999999</v>
      </c>
      <c r="N11">
        <v>-3.2669999999999999</v>
      </c>
      <c r="O11">
        <v>0.86399999999999999</v>
      </c>
      <c r="P11">
        <v>0.88300000000000001</v>
      </c>
      <c r="Q11">
        <v>0.877</v>
      </c>
      <c r="R11">
        <v>0.42099999999999999</v>
      </c>
      <c r="S11">
        <v>0.191</v>
      </c>
    </row>
    <row r="12" spans="1:19" x14ac:dyDescent="0.3">
      <c r="A12">
        <v>600</v>
      </c>
      <c r="B12">
        <v>-0.68500000000000005</v>
      </c>
      <c r="C12">
        <v>-1.6859999999999999</v>
      </c>
      <c r="D12">
        <v>-2.681</v>
      </c>
      <c r="E12">
        <v>-3.21</v>
      </c>
      <c r="F12">
        <v>-3.24</v>
      </c>
      <c r="G12">
        <v>1.3</v>
      </c>
      <c r="H12">
        <v>-0.01</v>
      </c>
      <c r="I12">
        <v>1.5569999999999999</v>
      </c>
      <c r="J12">
        <v>-0.71399999999999997</v>
      </c>
      <c r="K12">
        <v>-1.6879999999999999</v>
      </c>
      <c r="L12">
        <v>-2.681</v>
      </c>
      <c r="M12">
        <v>-3.222</v>
      </c>
      <c r="N12">
        <v>-3.27</v>
      </c>
      <c r="O12">
        <v>0.86299999999999999</v>
      </c>
      <c r="P12">
        <v>0.88200000000000001</v>
      </c>
      <c r="Q12">
        <v>0.878</v>
      </c>
      <c r="R12">
        <v>0.42599999999999999</v>
      </c>
      <c r="S12">
        <v>0.192</v>
      </c>
    </row>
    <row r="14" spans="1:19" x14ac:dyDescent="0.3">
      <c r="A14" t="s">
        <v>0</v>
      </c>
      <c r="B14" t="s">
        <v>2</v>
      </c>
    </row>
    <row r="15" spans="1:19" x14ac:dyDescent="0.3">
      <c r="A15">
        <v>0</v>
      </c>
      <c r="B15">
        <v>-0.68500000000000005</v>
      </c>
      <c r="C15">
        <v>-1.6859999999999999</v>
      </c>
      <c r="D15">
        <v>-2.681</v>
      </c>
      <c r="E15">
        <v>-3.21</v>
      </c>
      <c r="F15">
        <v>-3.24</v>
      </c>
      <c r="G15">
        <v>1.3</v>
      </c>
      <c r="H15">
        <v>-0.01</v>
      </c>
      <c r="I15">
        <v>1.306</v>
      </c>
      <c r="J15">
        <v>-0.68500000000000005</v>
      </c>
      <c r="K15">
        <v>-1.6859999999999999</v>
      </c>
      <c r="L15">
        <v>-2.681</v>
      </c>
      <c r="M15">
        <v>-3.21</v>
      </c>
      <c r="N15">
        <v>-3.24</v>
      </c>
      <c r="O15">
        <v>0.878</v>
      </c>
      <c r="P15">
        <v>0.878</v>
      </c>
      <c r="Q15">
        <v>0.871</v>
      </c>
      <c r="R15">
        <v>0.39200000000000002</v>
      </c>
      <c r="S15">
        <v>0.14199999999999999</v>
      </c>
    </row>
    <row r="16" spans="1:19" x14ac:dyDescent="0.3">
      <c r="A16">
        <v>60</v>
      </c>
      <c r="B16">
        <v>-0.68500000000000005</v>
      </c>
      <c r="C16">
        <v>-1.6859999999999999</v>
      </c>
      <c r="D16">
        <v>-2.681</v>
      </c>
      <c r="E16">
        <v>-3.21</v>
      </c>
      <c r="F16">
        <v>-3.24</v>
      </c>
      <c r="G16">
        <v>1.3</v>
      </c>
      <c r="H16">
        <v>-0.01</v>
      </c>
      <c r="I16">
        <v>1.306</v>
      </c>
      <c r="J16">
        <v>-0.68799999999999994</v>
      </c>
      <c r="K16">
        <v>-1.6859999999999999</v>
      </c>
      <c r="L16">
        <v>-2.681</v>
      </c>
      <c r="M16">
        <v>-3.21</v>
      </c>
      <c r="N16">
        <v>-3.24</v>
      </c>
      <c r="O16">
        <v>0.877</v>
      </c>
      <c r="P16">
        <v>0.88500000000000001</v>
      </c>
      <c r="Q16">
        <v>0.873</v>
      </c>
      <c r="R16">
        <v>0.39100000000000001</v>
      </c>
      <c r="S16">
        <v>0.14199999999999999</v>
      </c>
    </row>
    <row r="17" spans="1:19" x14ac:dyDescent="0.3">
      <c r="A17">
        <v>120</v>
      </c>
      <c r="B17">
        <v>-0.68500000000000005</v>
      </c>
      <c r="C17">
        <v>-1.6859999999999999</v>
      </c>
      <c r="D17">
        <v>-2.681</v>
      </c>
      <c r="E17">
        <v>-3.21</v>
      </c>
      <c r="F17">
        <v>-3.24</v>
      </c>
      <c r="G17">
        <v>1.3</v>
      </c>
      <c r="H17">
        <v>-0.01</v>
      </c>
      <c r="I17">
        <v>1.306</v>
      </c>
      <c r="J17">
        <v>-0.69099999999999995</v>
      </c>
      <c r="K17">
        <v>-1.6859999999999999</v>
      </c>
      <c r="L17">
        <v>-2.68</v>
      </c>
      <c r="M17">
        <v>-3.21</v>
      </c>
      <c r="N17">
        <v>-3.24</v>
      </c>
      <c r="O17">
        <v>0.874</v>
      </c>
      <c r="P17">
        <v>0.88500000000000001</v>
      </c>
      <c r="Q17">
        <v>0.874</v>
      </c>
      <c r="R17">
        <v>0.39200000000000002</v>
      </c>
      <c r="S17">
        <v>0.14199999999999999</v>
      </c>
    </row>
    <row r="18" spans="1:19" x14ac:dyDescent="0.3">
      <c r="A18">
        <v>180</v>
      </c>
      <c r="B18">
        <v>-0.68500000000000005</v>
      </c>
      <c r="C18">
        <v>-1.6859999999999999</v>
      </c>
      <c r="D18">
        <v>-2.681</v>
      </c>
      <c r="E18">
        <v>-3.21</v>
      </c>
      <c r="F18">
        <v>-3.24</v>
      </c>
      <c r="G18">
        <v>1.3</v>
      </c>
      <c r="H18">
        <v>-0.01</v>
      </c>
      <c r="I18">
        <v>1.306</v>
      </c>
      <c r="J18">
        <v>-0.69299999999999995</v>
      </c>
      <c r="K18">
        <v>-1.6859999999999999</v>
      </c>
      <c r="L18">
        <v>-2.68</v>
      </c>
      <c r="M18">
        <v>-3.21</v>
      </c>
      <c r="N18">
        <v>-3.24</v>
      </c>
      <c r="O18">
        <v>0.873</v>
      </c>
      <c r="P18">
        <v>0.88700000000000001</v>
      </c>
      <c r="Q18">
        <v>0.875</v>
      </c>
      <c r="R18">
        <v>0.39400000000000002</v>
      </c>
      <c r="S18">
        <v>0.14299999999999999</v>
      </c>
    </row>
    <row r="19" spans="1:19" x14ac:dyDescent="0.3">
      <c r="A19">
        <v>240</v>
      </c>
      <c r="B19">
        <v>-0.68500000000000005</v>
      </c>
      <c r="C19">
        <v>-1.6859999999999999</v>
      </c>
      <c r="D19">
        <v>-2.681</v>
      </c>
      <c r="E19">
        <v>-3.21</v>
      </c>
      <c r="F19">
        <v>-3.24</v>
      </c>
      <c r="G19">
        <v>1.3</v>
      </c>
      <c r="H19">
        <v>-0.01</v>
      </c>
      <c r="I19">
        <v>1.306</v>
      </c>
      <c r="J19">
        <v>-0.69599999999999995</v>
      </c>
      <c r="K19">
        <v>-1.6850000000000001</v>
      </c>
      <c r="L19">
        <v>-2.68</v>
      </c>
      <c r="M19">
        <v>-3.2090000000000001</v>
      </c>
      <c r="N19">
        <v>-3.24</v>
      </c>
      <c r="O19">
        <v>0.871</v>
      </c>
      <c r="P19">
        <v>0.88700000000000001</v>
      </c>
      <c r="Q19">
        <v>0.876</v>
      </c>
      <c r="R19">
        <v>0.39500000000000002</v>
      </c>
      <c r="S19">
        <v>0.14299999999999999</v>
      </c>
    </row>
    <row r="20" spans="1:19" x14ac:dyDescent="0.3">
      <c r="A20">
        <v>300</v>
      </c>
      <c r="B20">
        <v>-0.68500000000000005</v>
      </c>
      <c r="C20">
        <v>-1.6859999999999999</v>
      </c>
      <c r="D20">
        <v>-2.681</v>
      </c>
      <c r="E20">
        <v>-3.21</v>
      </c>
      <c r="F20">
        <v>-3.24</v>
      </c>
      <c r="G20">
        <v>1.3</v>
      </c>
      <c r="H20">
        <v>-0.01</v>
      </c>
      <c r="I20">
        <v>1.306</v>
      </c>
      <c r="J20">
        <v>-0.69899999999999995</v>
      </c>
      <c r="K20">
        <v>-1.6850000000000001</v>
      </c>
      <c r="L20">
        <v>-2.681</v>
      </c>
      <c r="M20">
        <v>-3.21</v>
      </c>
      <c r="N20">
        <v>-3.24</v>
      </c>
      <c r="O20">
        <v>0.87</v>
      </c>
      <c r="P20">
        <v>0.88700000000000001</v>
      </c>
      <c r="Q20">
        <v>0.877</v>
      </c>
      <c r="R20">
        <v>0.39500000000000002</v>
      </c>
      <c r="S20">
        <v>0.14199999999999999</v>
      </c>
    </row>
    <row r="21" spans="1:19" x14ac:dyDescent="0.3">
      <c r="A21">
        <v>360</v>
      </c>
      <c r="B21">
        <v>-0.68500000000000005</v>
      </c>
      <c r="C21">
        <v>-1.6859999999999999</v>
      </c>
      <c r="D21">
        <v>-2.681</v>
      </c>
      <c r="E21">
        <v>-3.21</v>
      </c>
      <c r="F21">
        <v>-3.24</v>
      </c>
      <c r="G21">
        <v>1.3</v>
      </c>
      <c r="H21">
        <v>-0.01</v>
      </c>
      <c r="I21">
        <v>1.306</v>
      </c>
      <c r="J21">
        <v>-0.70199999999999996</v>
      </c>
      <c r="K21">
        <v>-1.6859999999999999</v>
      </c>
      <c r="L21">
        <v>-2.68</v>
      </c>
      <c r="M21">
        <v>-3.2090000000000001</v>
      </c>
      <c r="N21">
        <v>-3.24</v>
      </c>
      <c r="O21">
        <v>0.86799999999999999</v>
      </c>
      <c r="P21">
        <v>0.88600000000000001</v>
      </c>
      <c r="Q21">
        <v>0.876</v>
      </c>
      <c r="R21">
        <v>0.39500000000000002</v>
      </c>
      <c r="S21">
        <v>0.14199999999999999</v>
      </c>
    </row>
    <row r="22" spans="1:19" x14ac:dyDescent="0.3">
      <c r="A22">
        <v>420</v>
      </c>
      <c r="B22">
        <v>-0.68500000000000005</v>
      </c>
      <c r="C22">
        <v>-1.6859999999999999</v>
      </c>
      <c r="D22">
        <v>-2.681</v>
      </c>
      <c r="E22">
        <v>-3.21</v>
      </c>
      <c r="F22">
        <v>-3.24</v>
      </c>
      <c r="G22">
        <v>1.3</v>
      </c>
      <c r="H22">
        <v>-0.01</v>
      </c>
      <c r="I22">
        <v>1.306</v>
      </c>
      <c r="J22">
        <v>-0.70499999999999996</v>
      </c>
      <c r="K22">
        <v>-1.6859999999999999</v>
      </c>
      <c r="L22">
        <v>-2.681</v>
      </c>
      <c r="M22">
        <v>-3.21</v>
      </c>
      <c r="N22">
        <v>-3.24</v>
      </c>
      <c r="O22">
        <v>0.86699999999999999</v>
      </c>
      <c r="P22">
        <v>0.88600000000000001</v>
      </c>
      <c r="Q22">
        <v>0.877</v>
      </c>
      <c r="R22">
        <v>0.39500000000000002</v>
      </c>
      <c r="S22">
        <v>0.14299999999999999</v>
      </c>
    </row>
    <row r="23" spans="1:19" x14ac:dyDescent="0.3">
      <c r="A23">
        <v>480</v>
      </c>
      <c r="B23">
        <v>-0.68500000000000005</v>
      </c>
      <c r="C23">
        <v>-1.6859999999999999</v>
      </c>
      <c r="D23">
        <v>-2.681</v>
      </c>
      <c r="E23">
        <v>-3.21</v>
      </c>
      <c r="F23">
        <v>-3.24</v>
      </c>
      <c r="G23">
        <v>1.3</v>
      </c>
      <c r="H23">
        <v>-0.01</v>
      </c>
      <c r="I23">
        <v>1.306</v>
      </c>
      <c r="J23">
        <v>-0.70799999999999996</v>
      </c>
      <c r="K23">
        <v>-1.6859999999999999</v>
      </c>
      <c r="L23">
        <v>-2.68</v>
      </c>
      <c r="M23">
        <v>-3.21</v>
      </c>
      <c r="N23">
        <v>-3.24</v>
      </c>
      <c r="O23">
        <v>0.86499999999999999</v>
      </c>
      <c r="P23">
        <v>0.88400000000000001</v>
      </c>
      <c r="Q23">
        <v>0.876</v>
      </c>
      <c r="R23">
        <v>0.39600000000000002</v>
      </c>
      <c r="S23">
        <v>0.14299999999999999</v>
      </c>
    </row>
    <row r="24" spans="1:19" x14ac:dyDescent="0.3">
      <c r="A24">
        <v>540</v>
      </c>
      <c r="B24">
        <v>-0.68500000000000005</v>
      </c>
      <c r="C24">
        <v>-1.6859999999999999</v>
      </c>
      <c r="D24">
        <v>-2.681</v>
      </c>
      <c r="E24">
        <v>-3.21</v>
      </c>
      <c r="F24">
        <v>-3.24</v>
      </c>
      <c r="G24">
        <v>1.3</v>
      </c>
      <c r="H24">
        <v>-0.01</v>
      </c>
      <c r="I24">
        <v>1.306</v>
      </c>
      <c r="J24">
        <v>-0.71099999999999997</v>
      </c>
      <c r="K24">
        <v>-1.6870000000000001</v>
      </c>
      <c r="L24">
        <v>-2.68</v>
      </c>
      <c r="M24">
        <v>-3.21</v>
      </c>
      <c r="N24">
        <v>-3.24</v>
      </c>
      <c r="O24">
        <v>0.86399999999999999</v>
      </c>
      <c r="P24">
        <v>0.88300000000000001</v>
      </c>
      <c r="Q24">
        <v>0.876</v>
      </c>
      <c r="R24">
        <v>0.39500000000000002</v>
      </c>
      <c r="S24">
        <v>0.14399999999999999</v>
      </c>
    </row>
    <row r="25" spans="1:19" x14ac:dyDescent="0.3">
      <c r="A25">
        <v>600</v>
      </c>
      <c r="B25">
        <v>-0.68500000000000005</v>
      </c>
      <c r="C25">
        <v>-1.6859999999999999</v>
      </c>
      <c r="D25">
        <v>-2.681</v>
      </c>
      <c r="E25">
        <v>-3.21</v>
      </c>
      <c r="F25">
        <v>-3.24</v>
      </c>
      <c r="G25">
        <v>1.3</v>
      </c>
      <c r="H25">
        <v>-0.01</v>
      </c>
      <c r="I25">
        <v>1.306</v>
      </c>
      <c r="J25">
        <v>-0.71399999999999997</v>
      </c>
      <c r="K25">
        <v>-1.6879999999999999</v>
      </c>
      <c r="L25">
        <v>-2.68</v>
      </c>
      <c r="M25">
        <v>-3.2090000000000001</v>
      </c>
      <c r="N25">
        <v>-3.24</v>
      </c>
      <c r="O25">
        <v>0.86299999999999999</v>
      </c>
      <c r="P25">
        <v>0.88200000000000001</v>
      </c>
      <c r="Q25">
        <v>0.877</v>
      </c>
      <c r="R25">
        <v>0.39500000000000002</v>
      </c>
      <c r="S25">
        <v>0.14399999999999999</v>
      </c>
    </row>
    <row r="27" spans="1:19" x14ac:dyDescent="0.3">
      <c r="A27" t="s">
        <v>0</v>
      </c>
      <c r="B27" t="s">
        <v>3</v>
      </c>
    </row>
    <row r="28" spans="1:19" x14ac:dyDescent="0.3">
      <c r="A28">
        <v>0</v>
      </c>
      <c r="B28">
        <v>-0.68500000000000005</v>
      </c>
      <c r="C28">
        <v>-1.6859999999999999</v>
      </c>
      <c r="D28">
        <v>-2.681</v>
      </c>
      <c r="E28">
        <v>-3.21</v>
      </c>
      <c r="F28">
        <v>-3.24</v>
      </c>
      <c r="G28">
        <v>1.3</v>
      </c>
      <c r="H28">
        <v>-0.01</v>
      </c>
      <c r="I28">
        <v>1.042</v>
      </c>
      <c r="J28">
        <v>-0.68500000000000005</v>
      </c>
      <c r="K28">
        <v>-1.6859999999999999</v>
      </c>
      <c r="L28">
        <v>-2.681</v>
      </c>
      <c r="M28">
        <v>-3.21</v>
      </c>
      <c r="N28">
        <v>-3.24</v>
      </c>
      <c r="O28">
        <v>0.878</v>
      </c>
      <c r="P28">
        <v>0.878</v>
      </c>
      <c r="Q28">
        <v>0.871</v>
      </c>
      <c r="R28">
        <v>0.39200000000000002</v>
      </c>
      <c r="S28">
        <v>0.14199999999999999</v>
      </c>
    </row>
    <row r="29" spans="1:19" x14ac:dyDescent="0.3">
      <c r="A29">
        <v>60</v>
      </c>
      <c r="B29">
        <v>-0.68500000000000005</v>
      </c>
      <c r="C29">
        <v>-1.6859999999999999</v>
      </c>
      <c r="D29">
        <v>-2.681</v>
      </c>
      <c r="E29">
        <v>-3.21</v>
      </c>
      <c r="F29">
        <v>-3.24</v>
      </c>
      <c r="G29">
        <v>1.3</v>
      </c>
      <c r="H29">
        <v>-0.01</v>
      </c>
      <c r="I29">
        <v>1.042</v>
      </c>
      <c r="J29">
        <v>-0.68799999999999994</v>
      </c>
      <c r="K29">
        <v>-1.6850000000000001</v>
      </c>
      <c r="L29">
        <v>-2.681</v>
      </c>
      <c r="M29">
        <v>-3.21</v>
      </c>
      <c r="N29">
        <v>-3.2370000000000001</v>
      </c>
      <c r="O29">
        <v>0.877</v>
      </c>
      <c r="P29">
        <v>0.88400000000000001</v>
      </c>
      <c r="Q29">
        <v>0.873</v>
      </c>
      <c r="R29">
        <v>0.39200000000000002</v>
      </c>
      <c r="S29">
        <v>0.13400000000000001</v>
      </c>
    </row>
    <row r="30" spans="1:19" x14ac:dyDescent="0.3">
      <c r="A30">
        <v>120</v>
      </c>
      <c r="B30">
        <v>-0.68500000000000005</v>
      </c>
      <c r="C30">
        <v>-1.6859999999999999</v>
      </c>
      <c r="D30">
        <v>-2.681</v>
      </c>
      <c r="E30">
        <v>-3.21</v>
      </c>
      <c r="F30">
        <v>-3.24</v>
      </c>
      <c r="G30">
        <v>1.3</v>
      </c>
      <c r="H30">
        <v>-0.01</v>
      </c>
      <c r="I30">
        <v>1.042</v>
      </c>
      <c r="J30">
        <v>-0.69099999999999995</v>
      </c>
      <c r="K30">
        <v>-1.6859999999999999</v>
      </c>
      <c r="L30">
        <v>-2.68</v>
      </c>
      <c r="M30">
        <v>-3.21</v>
      </c>
      <c r="N30">
        <v>-3.234</v>
      </c>
      <c r="O30">
        <v>0.875</v>
      </c>
      <c r="P30">
        <v>0.88500000000000001</v>
      </c>
      <c r="Q30">
        <v>0.872</v>
      </c>
      <c r="R30">
        <v>0.39</v>
      </c>
      <c r="S30">
        <v>0.127</v>
      </c>
    </row>
    <row r="31" spans="1:19" x14ac:dyDescent="0.3">
      <c r="A31">
        <v>180</v>
      </c>
      <c r="B31">
        <v>-0.68500000000000005</v>
      </c>
      <c r="C31">
        <v>-1.6859999999999999</v>
      </c>
      <c r="D31">
        <v>-2.681</v>
      </c>
      <c r="E31">
        <v>-3.21</v>
      </c>
      <c r="F31">
        <v>-3.24</v>
      </c>
      <c r="G31">
        <v>1.3</v>
      </c>
      <c r="H31">
        <v>-0.01</v>
      </c>
      <c r="I31">
        <v>1.042</v>
      </c>
      <c r="J31">
        <v>-0.69299999999999995</v>
      </c>
      <c r="K31">
        <v>-1.6859999999999999</v>
      </c>
      <c r="L31">
        <v>-2.681</v>
      </c>
      <c r="M31">
        <v>-3.21</v>
      </c>
      <c r="N31">
        <v>-3.2309999999999999</v>
      </c>
      <c r="O31">
        <v>0.873</v>
      </c>
      <c r="P31">
        <v>0.88700000000000001</v>
      </c>
      <c r="Q31">
        <v>0.877</v>
      </c>
      <c r="R31">
        <v>0.39400000000000002</v>
      </c>
      <c r="S31">
        <v>0.12</v>
      </c>
    </row>
    <row r="32" spans="1:19" x14ac:dyDescent="0.3">
      <c r="A32">
        <v>240</v>
      </c>
      <c r="B32">
        <v>-0.68500000000000005</v>
      </c>
      <c r="C32">
        <v>-1.6859999999999999</v>
      </c>
      <c r="D32">
        <v>-2.681</v>
      </c>
      <c r="E32">
        <v>-3.21</v>
      </c>
      <c r="F32">
        <v>-3.24</v>
      </c>
      <c r="G32">
        <v>1.3</v>
      </c>
      <c r="H32">
        <v>-0.01</v>
      </c>
      <c r="I32">
        <v>1.042</v>
      </c>
      <c r="J32">
        <v>-0.69599999999999995</v>
      </c>
      <c r="K32">
        <v>-1.6850000000000001</v>
      </c>
      <c r="L32">
        <v>-2.68</v>
      </c>
      <c r="M32">
        <v>-3.21</v>
      </c>
      <c r="N32">
        <v>-3.2280000000000002</v>
      </c>
      <c r="O32">
        <v>0.871</v>
      </c>
      <c r="P32">
        <v>0.88700000000000001</v>
      </c>
      <c r="Q32">
        <v>0.876</v>
      </c>
      <c r="R32">
        <v>0.39800000000000002</v>
      </c>
      <c r="S32">
        <v>0.115</v>
      </c>
    </row>
    <row r="33" spans="1:19" x14ac:dyDescent="0.3">
      <c r="A33">
        <v>300</v>
      </c>
      <c r="B33">
        <v>-0.68500000000000005</v>
      </c>
      <c r="C33">
        <v>-1.6859999999999999</v>
      </c>
      <c r="D33">
        <v>-2.681</v>
      </c>
      <c r="E33">
        <v>-3.21</v>
      </c>
      <c r="F33">
        <v>-3.24</v>
      </c>
      <c r="G33">
        <v>1.3</v>
      </c>
      <c r="H33">
        <v>-0.01</v>
      </c>
      <c r="I33">
        <v>1.042</v>
      </c>
      <c r="J33">
        <v>-0.69899999999999995</v>
      </c>
      <c r="K33">
        <v>-1.6850000000000001</v>
      </c>
      <c r="L33">
        <v>-2.68</v>
      </c>
      <c r="M33">
        <v>-3.21</v>
      </c>
      <c r="N33">
        <v>-3.2250000000000001</v>
      </c>
      <c r="O33">
        <v>0.86899999999999999</v>
      </c>
      <c r="P33">
        <v>0.88600000000000001</v>
      </c>
      <c r="Q33">
        <v>0.876</v>
      </c>
      <c r="R33">
        <v>0.39700000000000002</v>
      </c>
      <c r="S33">
        <v>0.109</v>
      </c>
    </row>
    <row r="34" spans="1:19" x14ac:dyDescent="0.3">
      <c r="A34">
        <v>360</v>
      </c>
      <c r="B34">
        <v>-0.68500000000000005</v>
      </c>
      <c r="C34">
        <v>-1.6859999999999999</v>
      </c>
      <c r="D34">
        <v>-2.681</v>
      </c>
      <c r="E34">
        <v>-3.21</v>
      </c>
      <c r="F34">
        <v>-3.24</v>
      </c>
      <c r="G34">
        <v>1.3</v>
      </c>
      <c r="H34">
        <v>-0.01</v>
      </c>
      <c r="I34">
        <v>1.042</v>
      </c>
      <c r="J34">
        <v>-0.70199999999999996</v>
      </c>
      <c r="K34">
        <v>-1.6859999999999999</v>
      </c>
      <c r="L34">
        <v>-2.681</v>
      </c>
      <c r="M34">
        <v>-3.2080000000000002</v>
      </c>
      <c r="N34">
        <v>-3.222</v>
      </c>
      <c r="O34">
        <v>0.86799999999999999</v>
      </c>
      <c r="P34">
        <v>0.88600000000000001</v>
      </c>
      <c r="Q34">
        <v>0.877</v>
      </c>
      <c r="R34">
        <v>0.39</v>
      </c>
      <c r="S34">
        <v>0.104</v>
      </c>
    </row>
    <row r="35" spans="1:19" x14ac:dyDescent="0.3">
      <c r="A35">
        <v>420</v>
      </c>
      <c r="B35">
        <v>-0.68500000000000005</v>
      </c>
      <c r="C35">
        <v>-1.6859999999999999</v>
      </c>
      <c r="D35">
        <v>-2.681</v>
      </c>
      <c r="E35">
        <v>-3.21</v>
      </c>
      <c r="F35">
        <v>-3.24</v>
      </c>
      <c r="G35">
        <v>1.3</v>
      </c>
      <c r="H35">
        <v>-0.01</v>
      </c>
      <c r="I35">
        <v>1.042</v>
      </c>
      <c r="J35">
        <v>-0.70499999999999996</v>
      </c>
      <c r="K35">
        <v>-1.6859999999999999</v>
      </c>
      <c r="L35">
        <v>-2.681</v>
      </c>
      <c r="M35">
        <v>-3.2050000000000001</v>
      </c>
      <c r="N35">
        <v>-3.2189999999999999</v>
      </c>
      <c r="O35">
        <v>0.86699999999999999</v>
      </c>
      <c r="P35">
        <v>0.88600000000000001</v>
      </c>
      <c r="Q35">
        <v>0.878</v>
      </c>
      <c r="R35">
        <v>0.38100000000000001</v>
      </c>
      <c r="S35">
        <v>0.1</v>
      </c>
    </row>
    <row r="36" spans="1:19" x14ac:dyDescent="0.3">
      <c r="A36">
        <v>480</v>
      </c>
      <c r="B36">
        <v>-0.68500000000000005</v>
      </c>
      <c r="C36">
        <v>-1.6859999999999999</v>
      </c>
      <c r="D36">
        <v>-2.681</v>
      </c>
      <c r="E36">
        <v>-3.21</v>
      </c>
      <c r="F36">
        <v>-3.24</v>
      </c>
      <c r="G36">
        <v>1.3</v>
      </c>
      <c r="H36">
        <v>-0.01</v>
      </c>
      <c r="I36">
        <v>1.042</v>
      </c>
      <c r="J36">
        <v>-0.70799999999999996</v>
      </c>
      <c r="K36">
        <v>-1.6859999999999999</v>
      </c>
      <c r="L36">
        <v>-2.681</v>
      </c>
      <c r="M36">
        <v>-3.202</v>
      </c>
      <c r="N36">
        <v>-3.2160000000000002</v>
      </c>
      <c r="O36">
        <v>0.86499999999999999</v>
      </c>
      <c r="P36">
        <v>0.88400000000000001</v>
      </c>
      <c r="Q36">
        <v>0.877</v>
      </c>
      <c r="R36">
        <v>0.374</v>
      </c>
      <c r="S36">
        <v>9.8000000000000004E-2</v>
      </c>
    </row>
    <row r="37" spans="1:19" x14ac:dyDescent="0.3">
      <c r="A37">
        <v>540</v>
      </c>
      <c r="B37">
        <v>-0.68500000000000005</v>
      </c>
      <c r="C37">
        <v>-1.6859999999999999</v>
      </c>
      <c r="D37">
        <v>-2.681</v>
      </c>
      <c r="E37">
        <v>-3.21</v>
      </c>
      <c r="F37">
        <v>-3.24</v>
      </c>
      <c r="G37">
        <v>1.3</v>
      </c>
      <c r="H37">
        <v>-0.01</v>
      </c>
      <c r="I37">
        <v>1.042</v>
      </c>
      <c r="J37">
        <v>-0.71099999999999997</v>
      </c>
      <c r="K37">
        <v>-1.6870000000000001</v>
      </c>
      <c r="L37">
        <v>-2.68</v>
      </c>
      <c r="M37">
        <v>-3.1989999999999998</v>
      </c>
      <c r="N37">
        <v>-3.2130000000000001</v>
      </c>
      <c r="O37">
        <v>0.86399999999999999</v>
      </c>
      <c r="P37">
        <v>0.88300000000000001</v>
      </c>
      <c r="Q37">
        <v>0.876</v>
      </c>
      <c r="R37">
        <v>0.36599999999999999</v>
      </c>
      <c r="S37">
        <v>9.5000000000000001E-2</v>
      </c>
    </row>
    <row r="38" spans="1:19" x14ac:dyDescent="0.3">
      <c r="A38">
        <v>600</v>
      </c>
      <c r="B38">
        <v>-0.68500000000000005</v>
      </c>
      <c r="C38">
        <v>-1.6859999999999999</v>
      </c>
      <c r="D38">
        <v>-2.681</v>
      </c>
      <c r="E38">
        <v>-3.21</v>
      </c>
      <c r="F38">
        <v>-3.24</v>
      </c>
      <c r="G38">
        <v>1.3</v>
      </c>
      <c r="H38">
        <v>-0.01</v>
      </c>
      <c r="I38">
        <v>1.042</v>
      </c>
      <c r="J38">
        <v>-0.71399999999999997</v>
      </c>
      <c r="K38">
        <v>-1.6879999999999999</v>
      </c>
      <c r="L38">
        <v>-2.68</v>
      </c>
      <c r="M38">
        <v>-3.1949999999999998</v>
      </c>
      <c r="N38">
        <v>-3.21</v>
      </c>
      <c r="O38">
        <v>0.86299999999999999</v>
      </c>
      <c r="P38">
        <v>0.88200000000000001</v>
      </c>
      <c r="Q38">
        <v>0.876</v>
      </c>
      <c r="R38">
        <v>0.35899999999999999</v>
      </c>
      <c r="S38">
        <v>9.2999999999999999E-2</v>
      </c>
    </row>
    <row r="40" spans="1:19" x14ac:dyDescent="0.3">
      <c r="A40" t="s">
        <v>0</v>
      </c>
      <c r="B40" t="s">
        <v>4</v>
      </c>
    </row>
    <row r="41" spans="1:19" x14ac:dyDescent="0.3">
      <c r="A41">
        <v>0</v>
      </c>
      <c r="B41">
        <v>-0.68500000000000005</v>
      </c>
      <c r="C41">
        <v>-1.6859999999999999</v>
      </c>
      <c r="D41">
        <v>-2.681</v>
      </c>
      <c r="E41">
        <v>-3.2010000000000001</v>
      </c>
      <c r="F41">
        <v>-3.23</v>
      </c>
      <c r="G41">
        <v>1.3</v>
      </c>
      <c r="H41">
        <v>-0.01</v>
      </c>
      <c r="I41">
        <v>1.5580000000000001</v>
      </c>
      <c r="J41">
        <v>-0.68500000000000005</v>
      </c>
      <c r="K41">
        <v>-1.6859999999999999</v>
      </c>
      <c r="L41">
        <v>-2.681</v>
      </c>
      <c r="M41">
        <v>-3.2010000000000001</v>
      </c>
      <c r="N41">
        <v>-3.23</v>
      </c>
      <c r="O41">
        <v>0.878</v>
      </c>
      <c r="P41">
        <v>0.878</v>
      </c>
      <c r="Q41">
        <v>0.871</v>
      </c>
      <c r="R41">
        <v>0.38700000000000001</v>
      </c>
      <c r="S41">
        <v>0.14099999999999999</v>
      </c>
    </row>
    <row r="42" spans="1:19" x14ac:dyDescent="0.3">
      <c r="A42">
        <v>60</v>
      </c>
      <c r="B42">
        <v>-0.68500000000000005</v>
      </c>
      <c r="C42">
        <v>-1.6859999999999999</v>
      </c>
      <c r="D42">
        <v>-2.681</v>
      </c>
      <c r="E42">
        <v>-3.2010000000000001</v>
      </c>
      <c r="F42">
        <v>-3.23</v>
      </c>
      <c r="G42">
        <v>1.3</v>
      </c>
      <c r="H42">
        <v>-0.01</v>
      </c>
      <c r="I42">
        <v>1.5580000000000001</v>
      </c>
      <c r="J42">
        <v>-0.68799999999999994</v>
      </c>
      <c r="K42">
        <v>-1.6859999999999999</v>
      </c>
      <c r="L42">
        <v>-2.68</v>
      </c>
      <c r="M42">
        <v>-3.2010000000000001</v>
      </c>
      <c r="N42">
        <v>-3.2330000000000001</v>
      </c>
      <c r="O42">
        <v>0.877</v>
      </c>
      <c r="P42">
        <v>0.88500000000000001</v>
      </c>
      <c r="Q42">
        <v>0.872</v>
      </c>
      <c r="R42">
        <v>0.38500000000000001</v>
      </c>
      <c r="S42">
        <v>0.14899999999999999</v>
      </c>
    </row>
    <row r="43" spans="1:19" x14ac:dyDescent="0.3">
      <c r="A43">
        <v>120</v>
      </c>
      <c r="B43">
        <v>-0.68500000000000005</v>
      </c>
      <c r="C43">
        <v>-1.6859999999999999</v>
      </c>
      <c r="D43">
        <v>-2.681</v>
      </c>
      <c r="E43">
        <v>-3.2010000000000001</v>
      </c>
      <c r="F43">
        <v>-3.23</v>
      </c>
      <c r="G43">
        <v>1.3</v>
      </c>
      <c r="H43">
        <v>-0.01</v>
      </c>
      <c r="I43">
        <v>1.5580000000000001</v>
      </c>
      <c r="J43">
        <v>-0.69099999999999995</v>
      </c>
      <c r="K43">
        <v>-1.6859999999999999</v>
      </c>
      <c r="L43">
        <v>-2.68</v>
      </c>
      <c r="M43">
        <v>-3.2010000000000001</v>
      </c>
      <c r="N43">
        <v>-3.2360000000000002</v>
      </c>
      <c r="O43">
        <v>0.874</v>
      </c>
      <c r="P43">
        <v>0.88500000000000001</v>
      </c>
      <c r="Q43">
        <v>0.875</v>
      </c>
      <c r="R43">
        <v>0.38800000000000001</v>
      </c>
      <c r="S43">
        <v>0.156</v>
      </c>
    </row>
    <row r="44" spans="1:19" x14ac:dyDescent="0.3">
      <c r="A44">
        <v>180</v>
      </c>
      <c r="B44">
        <v>-0.68500000000000005</v>
      </c>
      <c r="C44">
        <v>-1.6859999999999999</v>
      </c>
      <c r="D44">
        <v>-2.681</v>
      </c>
      <c r="E44">
        <v>-3.2010000000000001</v>
      </c>
      <c r="F44">
        <v>-3.23</v>
      </c>
      <c r="G44">
        <v>1.3</v>
      </c>
      <c r="H44">
        <v>-0.01</v>
      </c>
      <c r="I44">
        <v>1.5580000000000001</v>
      </c>
      <c r="J44">
        <v>-0.69299999999999995</v>
      </c>
      <c r="K44">
        <v>-1.6859999999999999</v>
      </c>
      <c r="L44">
        <v>-2.68</v>
      </c>
      <c r="M44">
        <v>-3.2010000000000001</v>
      </c>
      <c r="N44">
        <v>-3.2389999999999999</v>
      </c>
      <c r="O44">
        <v>0.873</v>
      </c>
      <c r="P44">
        <v>0.88600000000000001</v>
      </c>
      <c r="Q44">
        <v>0.874</v>
      </c>
      <c r="R44">
        <v>0.38900000000000001</v>
      </c>
      <c r="S44">
        <v>0.16400000000000001</v>
      </c>
    </row>
    <row r="45" spans="1:19" x14ac:dyDescent="0.3">
      <c r="A45">
        <v>240</v>
      </c>
      <c r="B45">
        <v>-0.68500000000000005</v>
      </c>
      <c r="C45">
        <v>-1.6859999999999999</v>
      </c>
      <c r="D45">
        <v>-2.681</v>
      </c>
      <c r="E45">
        <v>-3.2010000000000001</v>
      </c>
      <c r="F45">
        <v>-3.23</v>
      </c>
      <c r="G45">
        <v>1.3</v>
      </c>
      <c r="H45">
        <v>-0.01</v>
      </c>
      <c r="I45">
        <v>1.5580000000000001</v>
      </c>
      <c r="J45">
        <v>-0.69599999999999995</v>
      </c>
      <c r="K45">
        <v>-1.6850000000000001</v>
      </c>
      <c r="L45">
        <v>-2.68</v>
      </c>
      <c r="M45">
        <v>-3.1989999999999998</v>
      </c>
      <c r="N45">
        <v>-3.242</v>
      </c>
      <c r="O45">
        <v>0.871</v>
      </c>
      <c r="P45">
        <v>0.88600000000000001</v>
      </c>
      <c r="Q45">
        <v>0.876</v>
      </c>
      <c r="R45">
        <v>0.38600000000000001</v>
      </c>
      <c r="S45">
        <v>0.16900000000000001</v>
      </c>
    </row>
    <row r="46" spans="1:19" x14ac:dyDescent="0.3">
      <c r="A46">
        <v>300</v>
      </c>
      <c r="B46">
        <v>-0.68500000000000005</v>
      </c>
      <c r="C46">
        <v>-1.6859999999999999</v>
      </c>
      <c r="D46">
        <v>-2.681</v>
      </c>
      <c r="E46">
        <v>-3.2010000000000001</v>
      </c>
      <c r="F46">
        <v>-3.23</v>
      </c>
      <c r="G46">
        <v>1.3</v>
      </c>
      <c r="H46">
        <v>-0.01</v>
      </c>
      <c r="I46">
        <v>1.5580000000000001</v>
      </c>
      <c r="J46">
        <v>-0.69899999999999995</v>
      </c>
      <c r="K46">
        <v>-1.6850000000000001</v>
      </c>
      <c r="L46">
        <v>-2.681</v>
      </c>
      <c r="M46">
        <v>-3.2</v>
      </c>
      <c r="N46">
        <v>-3.2450000000000001</v>
      </c>
      <c r="O46">
        <v>0.87</v>
      </c>
      <c r="P46">
        <v>0.88700000000000001</v>
      </c>
      <c r="Q46">
        <v>0.878</v>
      </c>
      <c r="R46">
        <v>0.38800000000000001</v>
      </c>
      <c r="S46">
        <v>0.17299999999999999</v>
      </c>
    </row>
    <row r="47" spans="1:19" x14ac:dyDescent="0.3">
      <c r="A47">
        <v>360</v>
      </c>
      <c r="B47">
        <v>-0.68500000000000005</v>
      </c>
      <c r="C47">
        <v>-1.6859999999999999</v>
      </c>
      <c r="D47">
        <v>-2.681</v>
      </c>
      <c r="E47">
        <v>-3.2010000000000001</v>
      </c>
      <c r="F47">
        <v>-3.23</v>
      </c>
      <c r="G47">
        <v>1.3</v>
      </c>
      <c r="H47">
        <v>-0.01</v>
      </c>
      <c r="I47">
        <v>1.5580000000000001</v>
      </c>
      <c r="J47">
        <v>-0.70199999999999996</v>
      </c>
      <c r="K47">
        <v>-1.6850000000000001</v>
      </c>
      <c r="L47">
        <v>-2.68</v>
      </c>
      <c r="M47">
        <v>-3.2010000000000001</v>
      </c>
      <c r="N47">
        <v>-3.2480000000000002</v>
      </c>
      <c r="O47">
        <v>0.86799999999999999</v>
      </c>
      <c r="P47">
        <v>0.88500000000000001</v>
      </c>
      <c r="Q47">
        <v>0.876</v>
      </c>
      <c r="R47">
        <v>0.39500000000000002</v>
      </c>
      <c r="S47">
        <v>0.17699999999999999</v>
      </c>
    </row>
    <row r="48" spans="1:19" x14ac:dyDescent="0.3">
      <c r="A48">
        <v>420</v>
      </c>
      <c r="B48">
        <v>-0.68500000000000005</v>
      </c>
      <c r="C48">
        <v>-1.6859999999999999</v>
      </c>
      <c r="D48">
        <v>-2.681</v>
      </c>
      <c r="E48">
        <v>-3.2010000000000001</v>
      </c>
      <c r="F48">
        <v>-3.23</v>
      </c>
      <c r="G48">
        <v>1.3</v>
      </c>
      <c r="H48">
        <v>-0.01</v>
      </c>
      <c r="I48">
        <v>1.5580000000000001</v>
      </c>
      <c r="J48">
        <v>-0.70499999999999996</v>
      </c>
      <c r="K48">
        <v>-1.6859999999999999</v>
      </c>
      <c r="L48">
        <v>-2.68</v>
      </c>
      <c r="M48">
        <v>-3.2040000000000002</v>
      </c>
      <c r="N48">
        <v>-3.2509999999999999</v>
      </c>
      <c r="O48">
        <v>0.86699999999999999</v>
      </c>
      <c r="P48">
        <v>0.88600000000000001</v>
      </c>
      <c r="Q48">
        <v>0.875</v>
      </c>
      <c r="R48">
        <v>0.40300000000000002</v>
      </c>
      <c r="S48">
        <v>0.182</v>
      </c>
    </row>
    <row r="49" spans="1:19" x14ac:dyDescent="0.3">
      <c r="A49">
        <v>480</v>
      </c>
      <c r="B49">
        <v>-0.68500000000000005</v>
      </c>
      <c r="C49">
        <v>-1.6859999999999999</v>
      </c>
      <c r="D49">
        <v>-2.681</v>
      </c>
      <c r="E49">
        <v>-3.2010000000000001</v>
      </c>
      <c r="F49">
        <v>-3.23</v>
      </c>
      <c r="G49">
        <v>1.3</v>
      </c>
      <c r="H49">
        <v>-0.01</v>
      </c>
      <c r="I49">
        <v>1.5580000000000001</v>
      </c>
      <c r="J49">
        <v>-0.70799999999999996</v>
      </c>
      <c r="K49">
        <v>-1.6859999999999999</v>
      </c>
      <c r="L49">
        <v>-2.68</v>
      </c>
      <c r="M49">
        <v>-3.2069999999999999</v>
      </c>
      <c r="N49">
        <v>-3.254</v>
      </c>
      <c r="O49">
        <v>0.86499999999999999</v>
      </c>
      <c r="P49">
        <v>0.88500000000000001</v>
      </c>
      <c r="Q49">
        <v>0.876</v>
      </c>
      <c r="R49">
        <v>0.41099999999999998</v>
      </c>
      <c r="S49">
        <v>0.187</v>
      </c>
    </row>
    <row r="50" spans="1:19" x14ac:dyDescent="0.3">
      <c r="A50">
        <v>540</v>
      </c>
      <c r="B50">
        <v>-0.68500000000000005</v>
      </c>
      <c r="C50">
        <v>-1.6859999999999999</v>
      </c>
      <c r="D50">
        <v>-2.681</v>
      </c>
      <c r="E50">
        <v>-3.2010000000000001</v>
      </c>
      <c r="F50">
        <v>-3.23</v>
      </c>
      <c r="G50">
        <v>1.3</v>
      </c>
      <c r="H50">
        <v>-0.01</v>
      </c>
      <c r="I50">
        <v>1.5580000000000001</v>
      </c>
      <c r="J50">
        <v>-0.71099999999999997</v>
      </c>
      <c r="K50">
        <v>-1.6870000000000001</v>
      </c>
      <c r="L50">
        <v>-2.68</v>
      </c>
      <c r="M50">
        <v>-3.21</v>
      </c>
      <c r="N50">
        <v>-3.2570000000000001</v>
      </c>
      <c r="O50">
        <v>0.86399999999999999</v>
      </c>
      <c r="P50">
        <v>0.88300000000000001</v>
      </c>
      <c r="Q50">
        <v>0.877</v>
      </c>
      <c r="R50">
        <v>0.41699999999999998</v>
      </c>
      <c r="S50">
        <v>0.19</v>
      </c>
    </row>
    <row r="51" spans="1:19" x14ac:dyDescent="0.3">
      <c r="A51">
        <v>600</v>
      </c>
      <c r="B51">
        <v>-0.68500000000000005</v>
      </c>
      <c r="C51">
        <v>-1.6859999999999999</v>
      </c>
      <c r="D51">
        <v>-2.681</v>
      </c>
      <c r="E51">
        <v>-3.2010000000000001</v>
      </c>
      <c r="F51">
        <v>-3.23</v>
      </c>
      <c r="G51">
        <v>1.3</v>
      </c>
      <c r="H51">
        <v>-0.01</v>
      </c>
      <c r="I51">
        <v>1.5580000000000001</v>
      </c>
      <c r="J51">
        <v>-0.71399999999999997</v>
      </c>
      <c r="K51">
        <v>-1.6879999999999999</v>
      </c>
      <c r="L51">
        <v>-2.681</v>
      </c>
      <c r="M51">
        <v>-3.2130000000000001</v>
      </c>
      <c r="N51">
        <v>-3.26</v>
      </c>
      <c r="O51">
        <v>0.86299999999999999</v>
      </c>
      <c r="P51">
        <v>0.88200000000000001</v>
      </c>
      <c r="Q51">
        <v>0.878</v>
      </c>
      <c r="R51">
        <v>0.42199999999999999</v>
      </c>
      <c r="S51">
        <v>0.192</v>
      </c>
    </row>
    <row r="53" spans="1:19" x14ac:dyDescent="0.3">
      <c r="A53" t="s">
        <v>0</v>
      </c>
      <c r="B53" t="s">
        <v>5</v>
      </c>
    </row>
    <row r="54" spans="1:19" x14ac:dyDescent="0.3">
      <c r="A54">
        <v>0</v>
      </c>
      <c r="B54">
        <v>-0.68500000000000005</v>
      </c>
      <c r="C54">
        <v>-1.6859999999999999</v>
      </c>
      <c r="D54">
        <v>-2.681</v>
      </c>
      <c r="E54">
        <v>-3.2010000000000001</v>
      </c>
      <c r="F54">
        <v>-3.23</v>
      </c>
      <c r="G54">
        <v>1.3</v>
      </c>
      <c r="H54">
        <v>-0.01</v>
      </c>
      <c r="I54">
        <v>1.3049999999999999</v>
      </c>
      <c r="J54">
        <v>-0.68500000000000005</v>
      </c>
      <c r="K54">
        <v>-1.6859999999999999</v>
      </c>
      <c r="L54">
        <v>-2.681</v>
      </c>
      <c r="M54">
        <v>-3.2010000000000001</v>
      </c>
      <c r="N54">
        <v>-3.23</v>
      </c>
      <c r="O54">
        <v>0.878</v>
      </c>
      <c r="P54">
        <v>0.878</v>
      </c>
      <c r="Q54">
        <v>0.871</v>
      </c>
      <c r="R54">
        <v>0.38700000000000001</v>
      </c>
      <c r="S54">
        <v>0.14099999999999999</v>
      </c>
    </row>
    <row r="55" spans="1:19" x14ac:dyDescent="0.3">
      <c r="A55">
        <v>60</v>
      </c>
      <c r="B55">
        <v>-0.68500000000000005</v>
      </c>
      <c r="C55">
        <v>-1.6859999999999999</v>
      </c>
      <c r="D55">
        <v>-2.681</v>
      </c>
      <c r="E55">
        <v>-3.2010000000000001</v>
      </c>
      <c r="F55">
        <v>-3.23</v>
      </c>
      <c r="G55">
        <v>1.3</v>
      </c>
      <c r="H55">
        <v>-0.01</v>
      </c>
      <c r="I55">
        <v>1.3049999999999999</v>
      </c>
      <c r="J55">
        <v>-0.68799999999999994</v>
      </c>
      <c r="K55">
        <v>-1.6859999999999999</v>
      </c>
      <c r="L55">
        <v>-2.68</v>
      </c>
      <c r="M55">
        <v>-3.2010000000000001</v>
      </c>
      <c r="N55">
        <v>-3.23</v>
      </c>
      <c r="O55">
        <v>0.877</v>
      </c>
      <c r="P55">
        <v>0.88500000000000001</v>
      </c>
      <c r="Q55">
        <v>0.872</v>
      </c>
      <c r="R55">
        <v>0.38600000000000001</v>
      </c>
      <c r="S55">
        <v>0.14099999999999999</v>
      </c>
    </row>
    <row r="56" spans="1:19" x14ac:dyDescent="0.3">
      <c r="A56">
        <v>120</v>
      </c>
      <c r="B56">
        <v>-0.68500000000000005</v>
      </c>
      <c r="C56">
        <v>-1.6859999999999999</v>
      </c>
      <c r="D56">
        <v>-2.681</v>
      </c>
      <c r="E56">
        <v>-3.2010000000000001</v>
      </c>
      <c r="F56">
        <v>-3.23</v>
      </c>
      <c r="G56">
        <v>1.3</v>
      </c>
      <c r="H56">
        <v>-0.01</v>
      </c>
      <c r="I56">
        <v>1.3049999999999999</v>
      </c>
      <c r="J56">
        <v>-0.69099999999999995</v>
      </c>
      <c r="K56">
        <v>-1.6859999999999999</v>
      </c>
      <c r="L56">
        <v>-2.68</v>
      </c>
      <c r="M56">
        <v>-3.2010000000000001</v>
      </c>
      <c r="N56">
        <v>-3.23</v>
      </c>
      <c r="O56">
        <v>0.875</v>
      </c>
      <c r="P56">
        <v>0.88500000000000001</v>
      </c>
      <c r="Q56">
        <v>0.873</v>
      </c>
      <c r="R56">
        <v>0.38700000000000001</v>
      </c>
      <c r="S56">
        <v>0.14099999999999999</v>
      </c>
    </row>
    <row r="57" spans="1:19" x14ac:dyDescent="0.3">
      <c r="A57">
        <v>180</v>
      </c>
      <c r="B57">
        <v>-0.68500000000000005</v>
      </c>
      <c r="C57">
        <v>-1.6859999999999999</v>
      </c>
      <c r="D57">
        <v>-2.681</v>
      </c>
      <c r="E57">
        <v>-3.2010000000000001</v>
      </c>
      <c r="F57">
        <v>-3.23</v>
      </c>
      <c r="G57">
        <v>1.3</v>
      </c>
      <c r="H57">
        <v>-0.01</v>
      </c>
      <c r="I57">
        <v>1.3049999999999999</v>
      </c>
      <c r="J57">
        <v>-0.69299999999999995</v>
      </c>
      <c r="K57">
        <v>-1.6859999999999999</v>
      </c>
      <c r="L57">
        <v>-2.68</v>
      </c>
      <c r="M57">
        <v>-3.2010000000000001</v>
      </c>
      <c r="N57">
        <v>-3.23</v>
      </c>
      <c r="O57">
        <v>0.873</v>
      </c>
      <c r="P57">
        <v>0.88700000000000001</v>
      </c>
      <c r="Q57">
        <v>0.876</v>
      </c>
      <c r="R57">
        <v>0.38900000000000001</v>
      </c>
      <c r="S57">
        <v>0.14099999999999999</v>
      </c>
    </row>
    <row r="58" spans="1:19" x14ac:dyDescent="0.3">
      <c r="A58">
        <v>240</v>
      </c>
      <c r="B58">
        <v>-0.68500000000000005</v>
      </c>
      <c r="C58">
        <v>-1.6859999999999999</v>
      </c>
      <c r="D58">
        <v>-2.681</v>
      </c>
      <c r="E58">
        <v>-3.2010000000000001</v>
      </c>
      <c r="F58">
        <v>-3.23</v>
      </c>
      <c r="G58">
        <v>1.3</v>
      </c>
      <c r="H58">
        <v>-0.01</v>
      </c>
      <c r="I58">
        <v>1.3049999999999999</v>
      </c>
      <c r="J58">
        <v>-0.69599999999999995</v>
      </c>
      <c r="K58">
        <v>-1.6850000000000001</v>
      </c>
      <c r="L58">
        <v>-2.68</v>
      </c>
      <c r="M58">
        <v>-3.2</v>
      </c>
      <c r="N58">
        <v>-3.23</v>
      </c>
      <c r="O58">
        <v>0.871</v>
      </c>
      <c r="P58">
        <v>0.88700000000000001</v>
      </c>
      <c r="Q58">
        <v>0.876</v>
      </c>
      <c r="R58">
        <v>0.39</v>
      </c>
      <c r="S58">
        <v>0.14199999999999999</v>
      </c>
    </row>
    <row r="59" spans="1:19" x14ac:dyDescent="0.3">
      <c r="A59">
        <v>300</v>
      </c>
      <c r="B59">
        <v>-0.68500000000000005</v>
      </c>
      <c r="C59">
        <v>-1.6859999999999999</v>
      </c>
      <c r="D59">
        <v>-2.681</v>
      </c>
      <c r="E59">
        <v>-3.2010000000000001</v>
      </c>
      <c r="F59">
        <v>-3.23</v>
      </c>
      <c r="G59">
        <v>1.3</v>
      </c>
      <c r="H59">
        <v>-0.01</v>
      </c>
      <c r="I59">
        <v>1.3049999999999999</v>
      </c>
      <c r="J59">
        <v>-0.69899999999999995</v>
      </c>
      <c r="K59">
        <v>-1.6850000000000001</v>
      </c>
      <c r="L59">
        <v>-2.68</v>
      </c>
      <c r="M59">
        <v>-3.2</v>
      </c>
      <c r="N59">
        <v>-3.23</v>
      </c>
      <c r="O59">
        <v>0.87</v>
      </c>
      <c r="P59">
        <v>0.88700000000000001</v>
      </c>
      <c r="Q59">
        <v>0.877</v>
      </c>
      <c r="R59">
        <v>0.39</v>
      </c>
      <c r="S59">
        <v>0.14000000000000001</v>
      </c>
    </row>
    <row r="60" spans="1:19" x14ac:dyDescent="0.3">
      <c r="A60">
        <v>360</v>
      </c>
      <c r="B60">
        <v>-0.68500000000000005</v>
      </c>
      <c r="C60">
        <v>-1.6859999999999999</v>
      </c>
      <c r="D60">
        <v>-2.681</v>
      </c>
      <c r="E60">
        <v>-3.2010000000000001</v>
      </c>
      <c r="F60">
        <v>-3.23</v>
      </c>
      <c r="G60">
        <v>1.3</v>
      </c>
      <c r="H60">
        <v>-0.01</v>
      </c>
      <c r="I60">
        <v>1.3049999999999999</v>
      </c>
      <c r="J60">
        <v>-0.70199999999999996</v>
      </c>
      <c r="K60">
        <v>-1.6850000000000001</v>
      </c>
      <c r="L60">
        <v>-2.68</v>
      </c>
      <c r="M60">
        <v>-3.2</v>
      </c>
      <c r="N60">
        <v>-3.23</v>
      </c>
      <c r="O60">
        <v>0.86799999999999999</v>
      </c>
      <c r="P60">
        <v>0.88600000000000001</v>
      </c>
      <c r="Q60">
        <v>0.876</v>
      </c>
      <c r="R60">
        <v>0.39</v>
      </c>
      <c r="S60">
        <v>0.14000000000000001</v>
      </c>
    </row>
    <row r="61" spans="1:19" x14ac:dyDescent="0.3">
      <c r="A61">
        <v>420</v>
      </c>
      <c r="B61">
        <v>-0.68500000000000005</v>
      </c>
      <c r="C61">
        <v>-1.6859999999999999</v>
      </c>
      <c r="D61">
        <v>-2.681</v>
      </c>
      <c r="E61">
        <v>-3.2010000000000001</v>
      </c>
      <c r="F61">
        <v>-3.23</v>
      </c>
      <c r="G61">
        <v>1.3</v>
      </c>
      <c r="H61">
        <v>-0.01</v>
      </c>
      <c r="I61">
        <v>1.3049999999999999</v>
      </c>
      <c r="J61">
        <v>-0.70499999999999996</v>
      </c>
      <c r="K61">
        <v>-1.6859999999999999</v>
      </c>
      <c r="L61">
        <v>-2.68</v>
      </c>
      <c r="M61">
        <v>-3.2</v>
      </c>
      <c r="N61">
        <v>-3.23</v>
      </c>
      <c r="O61">
        <v>0.86699999999999999</v>
      </c>
      <c r="P61">
        <v>0.88600000000000001</v>
      </c>
      <c r="Q61">
        <v>0.876</v>
      </c>
      <c r="R61">
        <v>0.39</v>
      </c>
      <c r="S61">
        <v>0.14099999999999999</v>
      </c>
    </row>
    <row r="62" spans="1:19" x14ac:dyDescent="0.3">
      <c r="A62">
        <v>480</v>
      </c>
      <c r="B62">
        <v>-0.68500000000000005</v>
      </c>
      <c r="C62">
        <v>-1.6859999999999999</v>
      </c>
      <c r="D62">
        <v>-2.681</v>
      </c>
      <c r="E62">
        <v>-3.2010000000000001</v>
      </c>
      <c r="F62">
        <v>-3.23</v>
      </c>
      <c r="G62">
        <v>1.3</v>
      </c>
      <c r="H62">
        <v>-0.01</v>
      </c>
      <c r="I62">
        <v>1.3049999999999999</v>
      </c>
      <c r="J62">
        <v>-0.70799999999999996</v>
      </c>
      <c r="K62">
        <v>-1.6859999999999999</v>
      </c>
      <c r="L62">
        <v>-2.68</v>
      </c>
      <c r="M62">
        <v>-3.2</v>
      </c>
      <c r="N62">
        <v>-3.23</v>
      </c>
      <c r="O62">
        <v>0.86499999999999999</v>
      </c>
      <c r="P62">
        <v>0.88500000000000001</v>
      </c>
      <c r="Q62">
        <v>0.876</v>
      </c>
      <c r="R62">
        <v>0.39100000000000001</v>
      </c>
      <c r="S62">
        <v>0.14199999999999999</v>
      </c>
    </row>
    <row r="63" spans="1:19" x14ac:dyDescent="0.3">
      <c r="A63">
        <v>540</v>
      </c>
      <c r="B63">
        <v>-0.68500000000000005</v>
      </c>
      <c r="C63">
        <v>-1.6859999999999999</v>
      </c>
      <c r="D63">
        <v>-2.681</v>
      </c>
      <c r="E63">
        <v>-3.2010000000000001</v>
      </c>
      <c r="F63">
        <v>-3.23</v>
      </c>
      <c r="G63">
        <v>1.3</v>
      </c>
      <c r="H63">
        <v>-0.01</v>
      </c>
      <c r="I63">
        <v>1.3049999999999999</v>
      </c>
      <c r="J63">
        <v>-0.71099999999999997</v>
      </c>
      <c r="K63">
        <v>-1.6870000000000001</v>
      </c>
      <c r="L63">
        <v>-2.68</v>
      </c>
      <c r="M63">
        <v>-3.2</v>
      </c>
      <c r="N63">
        <v>-3.23</v>
      </c>
      <c r="O63">
        <v>0.86399999999999999</v>
      </c>
      <c r="P63">
        <v>0.88300000000000001</v>
      </c>
      <c r="Q63">
        <v>0.876</v>
      </c>
      <c r="R63">
        <v>0.39</v>
      </c>
      <c r="S63">
        <v>0.14199999999999999</v>
      </c>
    </row>
    <row r="64" spans="1:19" x14ac:dyDescent="0.3">
      <c r="A64">
        <v>600</v>
      </c>
      <c r="B64">
        <v>-0.68500000000000005</v>
      </c>
      <c r="C64">
        <v>-1.6859999999999999</v>
      </c>
      <c r="D64">
        <v>-2.681</v>
      </c>
      <c r="E64">
        <v>-3.2010000000000001</v>
      </c>
      <c r="F64">
        <v>-3.23</v>
      </c>
      <c r="G64">
        <v>1.3</v>
      </c>
      <c r="H64">
        <v>-0.01</v>
      </c>
      <c r="I64">
        <v>1.3049999999999999</v>
      </c>
      <c r="J64">
        <v>-0.71399999999999997</v>
      </c>
      <c r="K64">
        <v>-1.6879999999999999</v>
      </c>
      <c r="L64">
        <v>-2.68</v>
      </c>
      <c r="M64">
        <v>-3.2</v>
      </c>
      <c r="N64">
        <v>-3.23</v>
      </c>
      <c r="O64">
        <v>0.86299999999999999</v>
      </c>
      <c r="P64">
        <v>0.88200000000000001</v>
      </c>
      <c r="Q64">
        <v>0.877</v>
      </c>
      <c r="R64">
        <v>0.39</v>
      </c>
      <c r="S64">
        <v>0.14299999999999999</v>
      </c>
    </row>
    <row r="66" spans="1:19" x14ac:dyDescent="0.3">
      <c r="A66" t="s">
        <v>0</v>
      </c>
      <c r="B66" t="s">
        <v>6</v>
      </c>
    </row>
    <row r="67" spans="1:19" x14ac:dyDescent="0.3">
      <c r="A67">
        <v>0</v>
      </c>
      <c r="B67">
        <v>-0.68500000000000005</v>
      </c>
      <c r="C67">
        <v>-1.6859999999999999</v>
      </c>
      <c r="D67">
        <v>-2.681</v>
      </c>
      <c r="E67">
        <v>-3.2010000000000001</v>
      </c>
      <c r="F67">
        <v>-3.23</v>
      </c>
      <c r="G67">
        <v>1.3</v>
      </c>
      <c r="H67">
        <v>-0.01</v>
      </c>
      <c r="I67">
        <v>1.0389999999999999</v>
      </c>
      <c r="J67">
        <v>-0.68500000000000005</v>
      </c>
      <c r="K67">
        <v>-1.6859999999999999</v>
      </c>
      <c r="L67">
        <v>-2.681</v>
      </c>
      <c r="M67">
        <v>-3.2010000000000001</v>
      </c>
      <c r="N67">
        <v>-3.23</v>
      </c>
      <c r="O67">
        <v>0.878</v>
      </c>
      <c r="P67">
        <v>0.878</v>
      </c>
      <c r="Q67">
        <v>0.871</v>
      </c>
      <c r="R67">
        <v>0.38700000000000001</v>
      </c>
      <c r="S67">
        <v>0.14099999999999999</v>
      </c>
    </row>
    <row r="68" spans="1:19" x14ac:dyDescent="0.3">
      <c r="A68">
        <v>60</v>
      </c>
      <c r="B68">
        <v>-0.68500000000000005</v>
      </c>
      <c r="C68">
        <v>-1.6859999999999999</v>
      </c>
      <c r="D68">
        <v>-2.681</v>
      </c>
      <c r="E68">
        <v>-3.2010000000000001</v>
      </c>
      <c r="F68">
        <v>-3.23</v>
      </c>
      <c r="G68">
        <v>1.3</v>
      </c>
      <c r="H68">
        <v>-0.01</v>
      </c>
      <c r="I68">
        <v>1.0389999999999999</v>
      </c>
      <c r="J68">
        <v>-0.68799999999999994</v>
      </c>
      <c r="K68">
        <v>-1.6850000000000001</v>
      </c>
      <c r="L68">
        <v>-2.68</v>
      </c>
      <c r="M68">
        <v>-3.2010000000000001</v>
      </c>
      <c r="N68">
        <v>-3.2269999999999999</v>
      </c>
      <c r="O68">
        <v>0.877</v>
      </c>
      <c r="P68">
        <v>0.88300000000000001</v>
      </c>
      <c r="Q68">
        <v>0.872</v>
      </c>
      <c r="R68">
        <v>0.38700000000000001</v>
      </c>
      <c r="S68">
        <v>0.13300000000000001</v>
      </c>
    </row>
    <row r="69" spans="1:19" x14ac:dyDescent="0.3">
      <c r="A69">
        <v>120</v>
      </c>
      <c r="B69">
        <v>-0.68500000000000005</v>
      </c>
      <c r="C69">
        <v>-1.6859999999999999</v>
      </c>
      <c r="D69">
        <v>-2.681</v>
      </c>
      <c r="E69">
        <v>-3.2010000000000001</v>
      </c>
      <c r="F69">
        <v>-3.23</v>
      </c>
      <c r="G69">
        <v>1.3</v>
      </c>
      <c r="H69">
        <v>-0.01</v>
      </c>
      <c r="I69">
        <v>1.0389999999999999</v>
      </c>
      <c r="J69">
        <v>-0.69099999999999995</v>
      </c>
      <c r="K69">
        <v>-1.6859999999999999</v>
      </c>
      <c r="L69">
        <v>-2.68</v>
      </c>
      <c r="M69">
        <v>-3.2</v>
      </c>
      <c r="N69">
        <v>-3.2240000000000002</v>
      </c>
      <c r="O69">
        <v>0.875</v>
      </c>
      <c r="P69">
        <v>0.88600000000000001</v>
      </c>
      <c r="Q69">
        <v>0.872</v>
      </c>
      <c r="R69">
        <v>0.38500000000000001</v>
      </c>
      <c r="S69">
        <v>0.125</v>
      </c>
    </row>
    <row r="70" spans="1:19" x14ac:dyDescent="0.3">
      <c r="A70">
        <v>180</v>
      </c>
      <c r="B70">
        <v>-0.68500000000000005</v>
      </c>
      <c r="C70">
        <v>-1.6859999999999999</v>
      </c>
      <c r="D70">
        <v>-2.681</v>
      </c>
      <c r="E70">
        <v>-3.2010000000000001</v>
      </c>
      <c r="F70">
        <v>-3.23</v>
      </c>
      <c r="G70">
        <v>1.3</v>
      </c>
      <c r="H70">
        <v>-0.01</v>
      </c>
      <c r="I70">
        <v>1.0389999999999999</v>
      </c>
      <c r="J70">
        <v>-0.69299999999999995</v>
      </c>
      <c r="K70">
        <v>-1.6859999999999999</v>
      </c>
      <c r="L70">
        <v>-2.681</v>
      </c>
      <c r="M70">
        <v>-3.2</v>
      </c>
      <c r="N70">
        <v>-3.2210000000000001</v>
      </c>
      <c r="O70">
        <v>0.873</v>
      </c>
      <c r="P70">
        <v>0.88700000000000001</v>
      </c>
      <c r="Q70">
        <v>0.877</v>
      </c>
      <c r="R70">
        <v>0.38900000000000001</v>
      </c>
      <c r="S70">
        <v>0.12</v>
      </c>
    </row>
    <row r="71" spans="1:19" x14ac:dyDescent="0.3">
      <c r="A71">
        <v>240</v>
      </c>
      <c r="B71">
        <v>-0.68500000000000005</v>
      </c>
      <c r="C71">
        <v>-1.6859999999999999</v>
      </c>
      <c r="D71">
        <v>-2.681</v>
      </c>
      <c r="E71">
        <v>-3.2010000000000001</v>
      </c>
      <c r="F71">
        <v>-3.23</v>
      </c>
      <c r="G71">
        <v>1.3</v>
      </c>
      <c r="H71">
        <v>-0.01</v>
      </c>
      <c r="I71">
        <v>1.0389999999999999</v>
      </c>
      <c r="J71">
        <v>-0.69599999999999995</v>
      </c>
      <c r="K71">
        <v>-1.6850000000000001</v>
      </c>
      <c r="L71">
        <v>-2.68</v>
      </c>
      <c r="M71">
        <v>-3.202</v>
      </c>
      <c r="N71">
        <v>-3.218</v>
      </c>
      <c r="O71">
        <v>0.871</v>
      </c>
      <c r="P71">
        <v>0.88600000000000001</v>
      </c>
      <c r="Q71">
        <v>0.876</v>
      </c>
      <c r="R71">
        <v>0.39400000000000002</v>
      </c>
      <c r="S71">
        <v>0.113</v>
      </c>
    </row>
    <row r="72" spans="1:19" x14ac:dyDescent="0.3">
      <c r="A72">
        <v>300</v>
      </c>
      <c r="B72">
        <v>-0.68500000000000005</v>
      </c>
      <c r="C72">
        <v>-1.6859999999999999</v>
      </c>
      <c r="D72">
        <v>-2.681</v>
      </c>
      <c r="E72">
        <v>-3.2010000000000001</v>
      </c>
      <c r="F72">
        <v>-3.23</v>
      </c>
      <c r="G72">
        <v>1.3</v>
      </c>
      <c r="H72">
        <v>-0.01</v>
      </c>
      <c r="I72">
        <v>1.0389999999999999</v>
      </c>
      <c r="J72">
        <v>-0.69899999999999995</v>
      </c>
      <c r="K72">
        <v>-1.6850000000000001</v>
      </c>
      <c r="L72">
        <v>-2.68</v>
      </c>
      <c r="M72">
        <v>-3.2010000000000001</v>
      </c>
      <c r="N72">
        <v>-3.2149999999999999</v>
      </c>
      <c r="O72">
        <v>0.87</v>
      </c>
      <c r="P72">
        <v>0.88600000000000001</v>
      </c>
      <c r="Q72">
        <v>0.875</v>
      </c>
      <c r="R72">
        <v>0.39200000000000002</v>
      </c>
      <c r="S72">
        <v>0.107</v>
      </c>
    </row>
    <row r="73" spans="1:19" x14ac:dyDescent="0.3">
      <c r="A73">
        <v>360</v>
      </c>
      <c r="B73">
        <v>-0.68500000000000005</v>
      </c>
      <c r="C73">
        <v>-1.6859999999999999</v>
      </c>
      <c r="D73">
        <v>-2.681</v>
      </c>
      <c r="E73">
        <v>-3.2010000000000001</v>
      </c>
      <c r="F73">
        <v>-3.23</v>
      </c>
      <c r="G73">
        <v>1.3</v>
      </c>
      <c r="H73">
        <v>-0.01</v>
      </c>
      <c r="I73">
        <v>1.0389999999999999</v>
      </c>
      <c r="J73">
        <v>-0.70199999999999996</v>
      </c>
      <c r="K73">
        <v>-1.6859999999999999</v>
      </c>
      <c r="L73">
        <v>-2.68</v>
      </c>
      <c r="M73">
        <v>-3.1989999999999998</v>
      </c>
      <c r="N73">
        <v>-3.2120000000000002</v>
      </c>
      <c r="O73">
        <v>0.86799999999999999</v>
      </c>
      <c r="P73">
        <v>0.88700000000000001</v>
      </c>
      <c r="Q73">
        <v>0.877</v>
      </c>
      <c r="R73">
        <v>0.38400000000000001</v>
      </c>
      <c r="S73">
        <v>0.10199999999999999</v>
      </c>
    </row>
    <row r="74" spans="1:19" x14ac:dyDescent="0.3">
      <c r="A74">
        <v>420</v>
      </c>
      <c r="B74">
        <v>-0.68500000000000005</v>
      </c>
      <c r="C74">
        <v>-1.6859999999999999</v>
      </c>
      <c r="D74">
        <v>-2.681</v>
      </c>
      <c r="E74">
        <v>-3.2010000000000001</v>
      </c>
      <c r="F74">
        <v>-3.23</v>
      </c>
      <c r="G74">
        <v>1.3</v>
      </c>
      <c r="H74">
        <v>-0.01</v>
      </c>
      <c r="I74">
        <v>1.0389999999999999</v>
      </c>
      <c r="J74">
        <v>-0.70499999999999996</v>
      </c>
      <c r="K74">
        <v>-1.6859999999999999</v>
      </c>
      <c r="L74">
        <v>-2.681</v>
      </c>
      <c r="M74">
        <v>-3.1960000000000002</v>
      </c>
      <c r="N74">
        <v>-3.2090000000000001</v>
      </c>
      <c r="O74">
        <v>0.86699999999999999</v>
      </c>
      <c r="P74">
        <v>0.88500000000000001</v>
      </c>
      <c r="Q74">
        <v>0.878</v>
      </c>
      <c r="R74">
        <v>0.376</v>
      </c>
      <c r="S74">
        <v>9.9000000000000005E-2</v>
      </c>
    </row>
    <row r="75" spans="1:19" x14ac:dyDescent="0.3">
      <c r="A75">
        <v>480</v>
      </c>
      <c r="B75">
        <v>-0.68500000000000005</v>
      </c>
      <c r="C75">
        <v>-1.6859999999999999</v>
      </c>
      <c r="D75">
        <v>-2.681</v>
      </c>
      <c r="E75">
        <v>-3.2010000000000001</v>
      </c>
      <c r="F75">
        <v>-3.23</v>
      </c>
      <c r="G75">
        <v>1.3</v>
      </c>
      <c r="H75">
        <v>-0.01</v>
      </c>
      <c r="I75">
        <v>1.0389999999999999</v>
      </c>
      <c r="J75">
        <v>-0.70799999999999996</v>
      </c>
      <c r="K75">
        <v>-1.6859999999999999</v>
      </c>
      <c r="L75">
        <v>-2.68</v>
      </c>
      <c r="M75">
        <v>-3.1930000000000001</v>
      </c>
      <c r="N75">
        <v>-3.206</v>
      </c>
      <c r="O75">
        <v>0.86499999999999999</v>
      </c>
      <c r="P75">
        <v>0.88400000000000001</v>
      </c>
      <c r="Q75">
        <v>0.876</v>
      </c>
      <c r="R75">
        <v>0.36899999999999999</v>
      </c>
      <c r="S75">
        <v>9.6000000000000002E-2</v>
      </c>
    </row>
    <row r="76" spans="1:19" x14ac:dyDescent="0.3">
      <c r="A76">
        <v>540</v>
      </c>
      <c r="B76">
        <v>-0.68500000000000005</v>
      </c>
      <c r="C76">
        <v>-1.6859999999999999</v>
      </c>
      <c r="D76">
        <v>-2.681</v>
      </c>
      <c r="E76">
        <v>-3.2010000000000001</v>
      </c>
      <c r="F76">
        <v>-3.23</v>
      </c>
      <c r="G76">
        <v>1.3</v>
      </c>
      <c r="H76">
        <v>-0.01</v>
      </c>
      <c r="I76">
        <v>1.0389999999999999</v>
      </c>
      <c r="J76">
        <v>-0.71099999999999997</v>
      </c>
      <c r="K76">
        <v>-1.6870000000000001</v>
      </c>
      <c r="L76">
        <v>-2.68</v>
      </c>
      <c r="M76">
        <v>-3.19</v>
      </c>
      <c r="N76">
        <v>-3.2029999999999998</v>
      </c>
      <c r="O76">
        <v>0.86399999999999999</v>
      </c>
      <c r="P76">
        <v>0.88400000000000001</v>
      </c>
      <c r="Q76">
        <v>0.875</v>
      </c>
      <c r="R76">
        <v>0.36099999999999999</v>
      </c>
      <c r="S76">
        <v>9.5000000000000001E-2</v>
      </c>
    </row>
    <row r="77" spans="1:19" x14ac:dyDescent="0.3">
      <c r="A77">
        <v>600</v>
      </c>
      <c r="B77">
        <v>-0.68500000000000005</v>
      </c>
      <c r="C77">
        <v>-1.6859999999999999</v>
      </c>
      <c r="D77">
        <v>-2.681</v>
      </c>
      <c r="E77">
        <v>-3.2010000000000001</v>
      </c>
      <c r="F77">
        <v>-3.23</v>
      </c>
      <c r="G77">
        <v>1.3</v>
      </c>
      <c r="H77">
        <v>-0.01</v>
      </c>
      <c r="I77">
        <v>1.0389999999999999</v>
      </c>
      <c r="J77">
        <v>-0.71399999999999997</v>
      </c>
      <c r="K77">
        <v>-1.6879999999999999</v>
      </c>
      <c r="L77">
        <v>-2.68</v>
      </c>
      <c r="M77">
        <v>-3.1859999999999999</v>
      </c>
      <c r="N77">
        <v>-3.2</v>
      </c>
      <c r="O77">
        <v>0.86299999999999999</v>
      </c>
      <c r="P77">
        <v>0.88200000000000001</v>
      </c>
      <c r="Q77">
        <v>0.876</v>
      </c>
      <c r="R77">
        <v>0.35399999999999998</v>
      </c>
      <c r="S77">
        <v>9.2999999999999999E-2</v>
      </c>
    </row>
    <row r="79" spans="1:19" x14ac:dyDescent="0.3">
      <c r="A79" t="s">
        <v>0</v>
      </c>
      <c r="B79" t="s">
        <v>7</v>
      </c>
    </row>
    <row r="80" spans="1:19" x14ac:dyDescent="0.3">
      <c r="A80">
        <v>0</v>
      </c>
      <c r="B80">
        <v>-0.68500000000000005</v>
      </c>
      <c r="C80">
        <v>-1.6859999999999999</v>
      </c>
      <c r="D80">
        <v>-2.681</v>
      </c>
      <c r="E80">
        <v>-3.1920000000000002</v>
      </c>
      <c r="F80">
        <v>-3.22</v>
      </c>
      <c r="G80">
        <v>1.3</v>
      </c>
      <c r="H80">
        <v>-0.01</v>
      </c>
      <c r="I80">
        <v>1.5609999999999999</v>
      </c>
      <c r="J80">
        <v>-0.68500000000000005</v>
      </c>
      <c r="K80">
        <v>-1.6859999999999999</v>
      </c>
      <c r="L80">
        <v>-2.681</v>
      </c>
      <c r="M80">
        <v>-3.1920000000000002</v>
      </c>
      <c r="N80">
        <v>-3.22</v>
      </c>
      <c r="O80">
        <v>0.878</v>
      </c>
      <c r="P80">
        <v>0.878</v>
      </c>
      <c r="Q80">
        <v>0.86899999999999999</v>
      </c>
      <c r="R80">
        <v>0.38200000000000001</v>
      </c>
      <c r="S80">
        <v>0.14000000000000001</v>
      </c>
    </row>
    <row r="81" spans="1:19" x14ac:dyDescent="0.3">
      <c r="A81">
        <v>60</v>
      </c>
      <c r="B81">
        <v>-0.68500000000000005</v>
      </c>
      <c r="C81">
        <v>-1.6859999999999999</v>
      </c>
      <c r="D81">
        <v>-2.681</v>
      </c>
      <c r="E81">
        <v>-3.1920000000000002</v>
      </c>
      <c r="F81">
        <v>-3.22</v>
      </c>
      <c r="G81">
        <v>1.3</v>
      </c>
      <c r="H81">
        <v>-0.01</v>
      </c>
      <c r="I81">
        <v>1.5609999999999999</v>
      </c>
      <c r="J81">
        <v>-0.68799999999999994</v>
      </c>
      <c r="K81">
        <v>-1.6859999999999999</v>
      </c>
      <c r="L81">
        <v>-2.68</v>
      </c>
      <c r="M81">
        <v>-3.1920000000000002</v>
      </c>
      <c r="N81">
        <v>-3.2229999999999999</v>
      </c>
      <c r="O81">
        <v>0.877</v>
      </c>
      <c r="P81">
        <v>0.88500000000000001</v>
      </c>
      <c r="Q81">
        <v>0.872</v>
      </c>
      <c r="R81">
        <v>0.38</v>
      </c>
      <c r="S81">
        <v>0.14799999999999999</v>
      </c>
    </row>
    <row r="82" spans="1:19" x14ac:dyDescent="0.3">
      <c r="A82">
        <v>120</v>
      </c>
      <c r="B82">
        <v>-0.68500000000000005</v>
      </c>
      <c r="C82">
        <v>-1.6859999999999999</v>
      </c>
      <c r="D82">
        <v>-2.681</v>
      </c>
      <c r="E82">
        <v>-3.1920000000000002</v>
      </c>
      <c r="F82">
        <v>-3.22</v>
      </c>
      <c r="G82">
        <v>1.3</v>
      </c>
      <c r="H82">
        <v>-0.01</v>
      </c>
      <c r="I82">
        <v>1.5609999999999999</v>
      </c>
      <c r="J82">
        <v>-0.69099999999999995</v>
      </c>
      <c r="K82">
        <v>-1.6859999999999999</v>
      </c>
      <c r="L82">
        <v>-2.68</v>
      </c>
      <c r="M82">
        <v>-3.1920000000000002</v>
      </c>
      <c r="N82">
        <v>-3.226</v>
      </c>
      <c r="O82">
        <v>0.874</v>
      </c>
      <c r="P82">
        <v>0.88500000000000001</v>
      </c>
      <c r="Q82">
        <v>0.875</v>
      </c>
      <c r="R82">
        <v>0.38400000000000001</v>
      </c>
      <c r="S82">
        <v>0.155</v>
      </c>
    </row>
    <row r="83" spans="1:19" x14ac:dyDescent="0.3">
      <c r="A83">
        <v>180</v>
      </c>
      <c r="B83">
        <v>-0.68500000000000005</v>
      </c>
      <c r="C83">
        <v>-1.6859999999999999</v>
      </c>
      <c r="D83">
        <v>-2.681</v>
      </c>
      <c r="E83">
        <v>-3.1920000000000002</v>
      </c>
      <c r="F83">
        <v>-3.22</v>
      </c>
      <c r="G83">
        <v>1.3</v>
      </c>
      <c r="H83">
        <v>-0.01</v>
      </c>
      <c r="I83">
        <v>1.5609999999999999</v>
      </c>
      <c r="J83">
        <v>-0.69299999999999995</v>
      </c>
      <c r="K83">
        <v>-1.6859999999999999</v>
      </c>
      <c r="L83">
        <v>-2.68</v>
      </c>
      <c r="M83">
        <v>-3.1909999999999998</v>
      </c>
      <c r="N83">
        <v>-3.2290000000000001</v>
      </c>
      <c r="O83">
        <v>0.873</v>
      </c>
      <c r="P83">
        <v>0.88600000000000001</v>
      </c>
      <c r="Q83">
        <v>0.874</v>
      </c>
      <c r="R83">
        <v>0.38400000000000001</v>
      </c>
      <c r="S83">
        <v>0.16300000000000001</v>
      </c>
    </row>
    <row r="84" spans="1:19" x14ac:dyDescent="0.3">
      <c r="A84">
        <v>240</v>
      </c>
      <c r="B84">
        <v>-0.68500000000000005</v>
      </c>
      <c r="C84">
        <v>-1.6859999999999999</v>
      </c>
      <c r="D84">
        <v>-2.681</v>
      </c>
      <c r="E84">
        <v>-3.1920000000000002</v>
      </c>
      <c r="F84">
        <v>-3.22</v>
      </c>
      <c r="G84">
        <v>1.3</v>
      </c>
      <c r="H84">
        <v>-0.01</v>
      </c>
      <c r="I84">
        <v>1.5609999999999999</v>
      </c>
      <c r="J84">
        <v>-0.69599999999999995</v>
      </c>
      <c r="K84">
        <v>-1.6850000000000001</v>
      </c>
      <c r="L84">
        <v>-2.68</v>
      </c>
      <c r="M84">
        <v>-3.19</v>
      </c>
      <c r="N84">
        <v>-3.2320000000000002</v>
      </c>
      <c r="O84">
        <v>0.871</v>
      </c>
      <c r="P84">
        <v>0.88700000000000001</v>
      </c>
      <c r="Q84">
        <v>0.876</v>
      </c>
      <c r="R84">
        <v>0.38100000000000001</v>
      </c>
      <c r="S84">
        <v>0.16900000000000001</v>
      </c>
    </row>
    <row r="85" spans="1:19" x14ac:dyDescent="0.3">
      <c r="A85">
        <v>300</v>
      </c>
      <c r="B85">
        <v>-0.68500000000000005</v>
      </c>
      <c r="C85">
        <v>-1.6859999999999999</v>
      </c>
      <c r="D85">
        <v>-2.681</v>
      </c>
      <c r="E85">
        <v>-3.1920000000000002</v>
      </c>
      <c r="F85">
        <v>-3.22</v>
      </c>
      <c r="G85">
        <v>1.3</v>
      </c>
      <c r="H85">
        <v>-0.01</v>
      </c>
      <c r="I85">
        <v>1.5609999999999999</v>
      </c>
      <c r="J85">
        <v>-0.69899999999999995</v>
      </c>
      <c r="K85">
        <v>-1.6850000000000001</v>
      </c>
      <c r="L85">
        <v>-2.68</v>
      </c>
      <c r="M85">
        <v>-3.19</v>
      </c>
      <c r="N85">
        <v>-3.2349999999999999</v>
      </c>
      <c r="O85">
        <v>0.87</v>
      </c>
      <c r="P85">
        <v>0.88700000000000001</v>
      </c>
      <c r="Q85">
        <v>0.877</v>
      </c>
      <c r="R85">
        <v>0.38400000000000001</v>
      </c>
      <c r="S85">
        <v>0.17299999999999999</v>
      </c>
    </row>
    <row r="86" spans="1:19" x14ac:dyDescent="0.3">
      <c r="A86">
        <v>360</v>
      </c>
      <c r="B86">
        <v>-0.68500000000000005</v>
      </c>
      <c r="C86">
        <v>-1.6859999999999999</v>
      </c>
      <c r="D86">
        <v>-2.681</v>
      </c>
      <c r="E86">
        <v>-3.1920000000000002</v>
      </c>
      <c r="F86">
        <v>-3.22</v>
      </c>
      <c r="G86">
        <v>1.3</v>
      </c>
      <c r="H86">
        <v>-0.01</v>
      </c>
      <c r="I86">
        <v>1.5609999999999999</v>
      </c>
      <c r="J86">
        <v>-0.70199999999999996</v>
      </c>
      <c r="K86">
        <v>-1.6850000000000001</v>
      </c>
      <c r="L86">
        <v>-2.68</v>
      </c>
      <c r="M86">
        <v>-3.1920000000000002</v>
      </c>
      <c r="N86">
        <v>-3.238</v>
      </c>
      <c r="O86">
        <v>0.86799999999999999</v>
      </c>
      <c r="P86">
        <v>0.88500000000000001</v>
      </c>
      <c r="Q86">
        <v>0.875</v>
      </c>
      <c r="R86">
        <v>0.39</v>
      </c>
      <c r="S86">
        <v>0.17599999999999999</v>
      </c>
    </row>
    <row r="87" spans="1:19" x14ac:dyDescent="0.3">
      <c r="A87">
        <v>420</v>
      </c>
      <c r="B87">
        <v>-0.68500000000000005</v>
      </c>
      <c r="C87">
        <v>-1.6859999999999999</v>
      </c>
      <c r="D87">
        <v>-2.681</v>
      </c>
      <c r="E87">
        <v>-3.1920000000000002</v>
      </c>
      <c r="F87">
        <v>-3.22</v>
      </c>
      <c r="G87">
        <v>1.3</v>
      </c>
      <c r="H87">
        <v>-0.01</v>
      </c>
      <c r="I87">
        <v>1.5609999999999999</v>
      </c>
      <c r="J87">
        <v>-0.70499999999999996</v>
      </c>
      <c r="K87">
        <v>-1.6859999999999999</v>
      </c>
      <c r="L87">
        <v>-2.68</v>
      </c>
      <c r="M87">
        <v>-3.1949999999999998</v>
      </c>
      <c r="N87">
        <v>-3.2410000000000001</v>
      </c>
      <c r="O87">
        <v>0.86699999999999999</v>
      </c>
      <c r="P87">
        <v>0.88600000000000001</v>
      </c>
      <c r="Q87">
        <v>0.875</v>
      </c>
      <c r="R87">
        <v>0.39800000000000002</v>
      </c>
      <c r="S87">
        <v>0.18099999999999999</v>
      </c>
    </row>
    <row r="88" spans="1:19" x14ac:dyDescent="0.3">
      <c r="A88">
        <v>480</v>
      </c>
      <c r="B88">
        <v>-0.68500000000000005</v>
      </c>
      <c r="C88">
        <v>-1.6859999999999999</v>
      </c>
      <c r="D88">
        <v>-2.681</v>
      </c>
      <c r="E88">
        <v>-3.1920000000000002</v>
      </c>
      <c r="F88">
        <v>-3.22</v>
      </c>
      <c r="G88">
        <v>1.3</v>
      </c>
      <c r="H88">
        <v>-0.01</v>
      </c>
      <c r="I88">
        <v>1.5609999999999999</v>
      </c>
      <c r="J88">
        <v>-0.70799999999999996</v>
      </c>
      <c r="K88">
        <v>-1.6859999999999999</v>
      </c>
      <c r="L88">
        <v>-2.68</v>
      </c>
      <c r="M88">
        <v>-3.198</v>
      </c>
      <c r="N88">
        <v>-3.2440000000000002</v>
      </c>
      <c r="O88">
        <v>0.86499999999999999</v>
      </c>
      <c r="P88">
        <v>0.88500000000000001</v>
      </c>
      <c r="Q88">
        <v>0.876</v>
      </c>
      <c r="R88">
        <v>0.40699999999999997</v>
      </c>
      <c r="S88">
        <v>0.185</v>
      </c>
    </row>
    <row r="89" spans="1:19" x14ac:dyDescent="0.3">
      <c r="A89">
        <v>540</v>
      </c>
      <c r="B89">
        <v>-0.68500000000000005</v>
      </c>
      <c r="C89">
        <v>-1.6859999999999999</v>
      </c>
      <c r="D89">
        <v>-2.681</v>
      </c>
      <c r="E89">
        <v>-3.1920000000000002</v>
      </c>
      <c r="F89">
        <v>-3.22</v>
      </c>
      <c r="G89">
        <v>1.3</v>
      </c>
      <c r="H89">
        <v>-0.01</v>
      </c>
      <c r="I89">
        <v>1.5609999999999999</v>
      </c>
      <c r="J89">
        <v>-0.71099999999999997</v>
      </c>
      <c r="K89">
        <v>-1.6870000000000001</v>
      </c>
      <c r="L89">
        <v>-2.68</v>
      </c>
      <c r="M89">
        <v>-3.2010000000000001</v>
      </c>
      <c r="N89">
        <v>-3.2469999999999999</v>
      </c>
      <c r="O89">
        <v>0.86399999999999999</v>
      </c>
      <c r="P89">
        <v>0.88300000000000001</v>
      </c>
      <c r="Q89">
        <v>0.876</v>
      </c>
      <c r="R89">
        <v>0.41399999999999998</v>
      </c>
      <c r="S89">
        <v>0.188</v>
      </c>
    </row>
    <row r="90" spans="1:19" x14ac:dyDescent="0.3">
      <c r="A90">
        <v>600</v>
      </c>
      <c r="B90">
        <v>-0.68500000000000005</v>
      </c>
      <c r="C90">
        <v>-1.6859999999999999</v>
      </c>
      <c r="D90">
        <v>-2.681</v>
      </c>
      <c r="E90">
        <v>-3.1920000000000002</v>
      </c>
      <c r="F90">
        <v>-3.22</v>
      </c>
      <c r="G90">
        <v>1.3</v>
      </c>
      <c r="H90">
        <v>-0.01</v>
      </c>
      <c r="I90">
        <v>1.5609999999999999</v>
      </c>
      <c r="J90">
        <v>-0.71399999999999997</v>
      </c>
      <c r="K90">
        <v>-1.6879999999999999</v>
      </c>
      <c r="L90">
        <v>-2.68</v>
      </c>
      <c r="M90">
        <v>-3.2040000000000002</v>
      </c>
      <c r="N90">
        <v>-3.25</v>
      </c>
      <c r="O90">
        <v>0.86299999999999999</v>
      </c>
      <c r="P90">
        <v>0.88200000000000001</v>
      </c>
      <c r="Q90">
        <v>0.877</v>
      </c>
      <c r="R90">
        <v>0.41799999999999998</v>
      </c>
      <c r="S90">
        <v>0.19</v>
      </c>
    </row>
    <row r="92" spans="1:19" x14ac:dyDescent="0.3">
      <c r="A92" t="s">
        <v>0</v>
      </c>
      <c r="B92" t="s">
        <v>8</v>
      </c>
    </row>
    <row r="93" spans="1:19" x14ac:dyDescent="0.3">
      <c r="A93">
        <v>0</v>
      </c>
      <c r="B93">
        <v>-0.68500000000000005</v>
      </c>
      <c r="C93">
        <v>-1.6859999999999999</v>
      </c>
      <c r="D93">
        <v>-2.681</v>
      </c>
      <c r="E93">
        <v>-3.1920000000000002</v>
      </c>
      <c r="F93">
        <v>-3.22</v>
      </c>
      <c r="G93">
        <v>1.3</v>
      </c>
      <c r="H93">
        <v>-0.01</v>
      </c>
      <c r="I93">
        <v>1.306</v>
      </c>
      <c r="J93">
        <v>-0.68500000000000005</v>
      </c>
      <c r="K93">
        <v>-1.6859999999999999</v>
      </c>
      <c r="L93">
        <v>-2.681</v>
      </c>
      <c r="M93">
        <v>-3.1920000000000002</v>
      </c>
      <c r="N93">
        <v>-3.22</v>
      </c>
      <c r="O93">
        <v>0.878</v>
      </c>
      <c r="P93">
        <v>0.878</v>
      </c>
      <c r="Q93">
        <v>0.86899999999999999</v>
      </c>
      <c r="R93">
        <v>0.38200000000000001</v>
      </c>
      <c r="S93">
        <v>0.14000000000000001</v>
      </c>
    </row>
    <row r="94" spans="1:19" x14ac:dyDescent="0.3">
      <c r="A94">
        <v>60</v>
      </c>
      <c r="B94">
        <v>-0.68500000000000005</v>
      </c>
      <c r="C94">
        <v>-1.6859999999999999</v>
      </c>
      <c r="D94">
        <v>-2.681</v>
      </c>
      <c r="E94">
        <v>-3.1920000000000002</v>
      </c>
      <c r="F94">
        <v>-3.22</v>
      </c>
      <c r="G94">
        <v>1.3</v>
      </c>
      <c r="H94">
        <v>-0.01</v>
      </c>
      <c r="I94">
        <v>1.306</v>
      </c>
      <c r="J94">
        <v>-0.68799999999999994</v>
      </c>
      <c r="K94">
        <v>-1.6859999999999999</v>
      </c>
      <c r="L94">
        <v>-2.68</v>
      </c>
      <c r="M94">
        <v>-3.1920000000000002</v>
      </c>
      <c r="N94">
        <v>-3.22</v>
      </c>
      <c r="O94">
        <v>0.877</v>
      </c>
      <c r="P94">
        <v>0.88500000000000001</v>
      </c>
      <c r="Q94">
        <v>0.872</v>
      </c>
      <c r="R94">
        <v>0.38100000000000001</v>
      </c>
      <c r="S94">
        <v>0.14000000000000001</v>
      </c>
    </row>
    <row r="95" spans="1:19" x14ac:dyDescent="0.3">
      <c r="A95">
        <v>120</v>
      </c>
      <c r="B95">
        <v>-0.68500000000000005</v>
      </c>
      <c r="C95">
        <v>-1.6859999999999999</v>
      </c>
      <c r="D95">
        <v>-2.681</v>
      </c>
      <c r="E95">
        <v>-3.1920000000000002</v>
      </c>
      <c r="F95">
        <v>-3.22</v>
      </c>
      <c r="G95">
        <v>1.3</v>
      </c>
      <c r="H95">
        <v>-0.01</v>
      </c>
      <c r="I95">
        <v>1.306</v>
      </c>
      <c r="J95">
        <v>-0.69099999999999995</v>
      </c>
      <c r="K95">
        <v>-1.6859999999999999</v>
      </c>
      <c r="L95">
        <v>-2.68</v>
      </c>
      <c r="M95">
        <v>-3.1920000000000002</v>
      </c>
      <c r="N95">
        <v>-3.22</v>
      </c>
      <c r="O95">
        <v>0.874</v>
      </c>
      <c r="P95">
        <v>0.88500000000000001</v>
      </c>
      <c r="Q95">
        <v>0.873</v>
      </c>
      <c r="R95">
        <v>0.38200000000000001</v>
      </c>
      <c r="S95">
        <v>0.14000000000000001</v>
      </c>
    </row>
    <row r="96" spans="1:19" x14ac:dyDescent="0.3">
      <c r="A96">
        <v>180</v>
      </c>
      <c r="B96">
        <v>-0.68500000000000005</v>
      </c>
      <c r="C96">
        <v>-1.6859999999999999</v>
      </c>
      <c r="D96">
        <v>-2.681</v>
      </c>
      <c r="E96">
        <v>-3.1920000000000002</v>
      </c>
      <c r="F96">
        <v>-3.22</v>
      </c>
      <c r="G96">
        <v>1.3</v>
      </c>
      <c r="H96">
        <v>-0.01</v>
      </c>
      <c r="I96">
        <v>1.306</v>
      </c>
      <c r="J96">
        <v>-0.69299999999999995</v>
      </c>
      <c r="K96">
        <v>-1.6859999999999999</v>
      </c>
      <c r="L96">
        <v>-2.68</v>
      </c>
      <c r="M96">
        <v>-3.1909999999999998</v>
      </c>
      <c r="N96">
        <v>-3.22</v>
      </c>
      <c r="O96">
        <v>0.873</v>
      </c>
      <c r="P96">
        <v>0.88600000000000001</v>
      </c>
      <c r="Q96">
        <v>0.875</v>
      </c>
      <c r="R96">
        <v>0.38400000000000001</v>
      </c>
      <c r="S96">
        <v>0.14000000000000001</v>
      </c>
    </row>
    <row r="97" spans="1:19" x14ac:dyDescent="0.3">
      <c r="A97">
        <v>240</v>
      </c>
      <c r="B97">
        <v>-0.68500000000000005</v>
      </c>
      <c r="C97">
        <v>-1.6859999999999999</v>
      </c>
      <c r="D97">
        <v>-2.681</v>
      </c>
      <c r="E97">
        <v>-3.1920000000000002</v>
      </c>
      <c r="F97">
        <v>-3.22</v>
      </c>
      <c r="G97">
        <v>1.3</v>
      </c>
      <c r="H97">
        <v>-0.01</v>
      </c>
      <c r="I97">
        <v>1.306</v>
      </c>
      <c r="J97">
        <v>-0.69599999999999995</v>
      </c>
      <c r="K97">
        <v>-1.6850000000000001</v>
      </c>
      <c r="L97">
        <v>-2.68</v>
      </c>
      <c r="M97">
        <v>-3.1909999999999998</v>
      </c>
      <c r="N97">
        <v>-3.22</v>
      </c>
      <c r="O97">
        <v>0.871</v>
      </c>
      <c r="P97">
        <v>0.88700000000000001</v>
      </c>
      <c r="Q97">
        <v>0.876</v>
      </c>
      <c r="R97">
        <v>0.38500000000000001</v>
      </c>
      <c r="S97">
        <v>0.14000000000000001</v>
      </c>
    </row>
    <row r="98" spans="1:19" x14ac:dyDescent="0.3">
      <c r="A98">
        <v>300</v>
      </c>
      <c r="B98">
        <v>-0.68500000000000005</v>
      </c>
      <c r="C98">
        <v>-1.6859999999999999</v>
      </c>
      <c r="D98">
        <v>-2.681</v>
      </c>
      <c r="E98">
        <v>-3.1920000000000002</v>
      </c>
      <c r="F98">
        <v>-3.22</v>
      </c>
      <c r="G98">
        <v>1.3</v>
      </c>
      <c r="H98">
        <v>-0.01</v>
      </c>
      <c r="I98">
        <v>1.306</v>
      </c>
      <c r="J98">
        <v>-0.69899999999999995</v>
      </c>
      <c r="K98">
        <v>-1.6850000000000001</v>
      </c>
      <c r="L98">
        <v>-2.68</v>
      </c>
      <c r="M98">
        <v>-3.1909999999999998</v>
      </c>
      <c r="N98">
        <v>-3.22</v>
      </c>
      <c r="O98">
        <v>0.87</v>
      </c>
      <c r="P98">
        <v>0.88700000000000001</v>
      </c>
      <c r="Q98">
        <v>0.876</v>
      </c>
      <c r="R98">
        <v>0.38500000000000001</v>
      </c>
      <c r="S98">
        <v>0.13900000000000001</v>
      </c>
    </row>
    <row r="99" spans="1:19" x14ac:dyDescent="0.3">
      <c r="A99">
        <v>360</v>
      </c>
      <c r="B99">
        <v>-0.68500000000000005</v>
      </c>
      <c r="C99">
        <v>-1.6859999999999999</v>
      </c>
      <c r="D99">
        <v>-2.681</v>
      </c>
      <c r="E99">
        <v>-3.1920000000000002</v>
      </c>
      <c r="F99">
        <v>-3.22</v>
      </c>
      <c r="G99">
        <v>1.3</v>
      </c>
      <c r="H99">
        <v>-0.01</v>
      </c>
      <c r="I99">
        <v>1.306</v>
      </c>
      <c r="J99">
        <v>-0.70199999999999996</v>
      </c>
      <c r="K99">
        <v>-1.6859999999999999</v>
      </c>
      <c r="L99">
        <v>-2.68</v>
      </c>
      <c r="M99">
        <v>-3.1909999999999998</v>
      </c>
      <c r="N99">
        <v>-3.22</v>
      </c>
      <c r="O99">
        <v>0.86799999999999999</v>
      </c>
      <c r="P99">
        <v>0.88600000000000001</v>
      </c>
      <c r="Q99">
        <v>0.876</v>
      </c>
      <c r="R99">
        <v>0.38500000000000001</v>
      </c>
      <c r="S99">
        <v>0.13900000000000001</v>
      </c>
    </row>
    <row r="100" spans="1:19" x14ac:dyDescent="0.3">
      <c r="A100">
        <v>420</v>
      </c>
      <c r="B100">
        <v>-0.68500000000000005</v>
      </c>
      <c r="C100">
        <v>-1.6859999999999999</v>
      </c>
      <c r="D100">
        <v>-2.681</v>
      </c>
      <c r="E100">
        <v>-3.1920000000000002</v>
      </c>
      <c r="F100">
        <v>-3.22</v>
      </c>
      <c r="G100">
        <v>1.3</v>
      </c>
      <c r="H100">
        <v>-0.01</v>
      </c>
      <c r="I100">
        <v>1.306</v>
      </c>
      <c r="J100">
        <v>-0.70499999999999996</v>
      </c>
      <c r="K100">
        <v>-1.6859999999999999</v>
      </c>
      <c r="L100">
        <v>-2.68</v>
      </c>
      <c r="M100">
        <v>-3.1909999999999998</v>
      </c>
      <c r="N100">
        <v>-3.22</v>
      </c>
      <c r="O100">
        <v>0.86699999999999999</v>
      </c>
      <c r="P100">
        <v>0.88600000000000001</v>
      </c>
      <c r="Q100">
        <v>0.876</v>
      </c>
      <c r="R100">
        <v>0.38500000000000001</v>
      </c>
      <c r="S100">
        <v>0.14000000000000001</v>
      </c>
    </row>
    <row r="101" spans="1:19" x14ac:dyDescent="0.3">
      <c r="A101">
        <v>480</v>
      </c>
      <c r="B101">
        <v>-0.68500000000000005</v>
      </c>
      <c r="C101">
        <v>-1.6859999999999999</v>
      </c>
      <c r="D101">
        <v>-2.681</v>
      </c>
      <c r="E101">
        <v>-3.1920000000000002</v>
      </c>
      <c r="F101">
        <v>-3.22</v>
      </c>
      <c r="G101">
        <v>1.3</v>
      </c>
      <c r="H101">
        <v>-0.01</v>
      </c>
      <c r="I101">
        <v>1.306</v>
      </c>
      <c r="J101">
        <v>-0.70799999999999996</v>
      </c>
      <c r="K101">
        <v>-1.6859999999999999</v>
      </c>
      <c r="L101">
        <v>-2.68</v>
      </c>
      <c r="M101">
        <v>-3.1909999999999998</v>
      </c>
      <c r="N101">
        <v>-3.22</v>
      </c>
      <c r="O101">
        <v>0.86499999999999999</v>
      </c>
      <c r="P101">
        <v>0.88500000000000001</v>
      </c>
      <c r="Q101">
        <v>0.876</v>
      </c>
      <c r="R101">
        <v>0.38600000000000001</v>
      </c>
      <c r="S101">
        <v>0.14099999999999999</v>
      </c>
    </row>
    <row r="102" spans="1:19" x14ac:dyDescent="0.3">
      <c r="A102">
        <v>540</v>
      </c>
      <c r="B102">
        <v>-0.68500000000000005</v>
      </c>
      <c r="C102">
        <v>-1.6859999999999999</v>
      </c>
      <c r="D102">
        <v>-2.681</v>
      </c>
      <c r="E102">
        <v>-3.1920000000000002</v>
      </c>
      <c r="F102">
        <v>-3.22</v>
      </c>
      <c r="G102">
        <v>1.3</v>
      </c>
      <c r="H102">
        <v>-0.01</v>
      </c>
      <c r="I102">
        <v>1.306</v>
      </c>
      <c r="J102">
        <v>-0.71099999999999997</v>
      </c>
      <c r="K102">
        <v>-1.6870000000000001</v>
      </c>
      <c r="L102">
        <v>-2.68</v>
      </c>
      <c r="M102">
        <v>-3.1909999999999998</v>
      </c>
      <c r="N102">
        <v>-3.22</v>
      </c>
      <c r="O102">
        <v>0.86399999999999999</v>
      </c>
      <c r="P102">
        <v>0.88300000000000001</v>
      </c>
      <c r="Q102">
        <v>0.876</v>
      </c>
      <c r="R102">
        <v>0.38600000000000001</v>
      </c>
      <c r="S102">
        <v>0.14099999999999999</v>
      </c>
    </row>
    <row r="103" spans="1:19" x14ac:dyDescent="0.3">
      <c r="A103">
        <v>600</v>
      </c>
      <c r="B103">
        <v>-0.68500000000000005</v>
      </c>
      <c r="C103">
        <v>-1.6859999999999999</v>
      </c>
      <c r="D103">
        <v>-2.681</v>
      </c>
      <c r="E103">
        <v>-3.1920000000000002</v>
      </c>
      <c r="F103">
        <v>-3.22</v>
      </c>
      <c r="G103">
        <v>1.3</v>
      </c>
      <c r="H103">
        <v>-0.01</v>
      </c>
      <c r="I103">
        <v>1.306</v>
      </c>
      <c r="J103">
        <v>-0.71399999999999997</v>
      </c>
      <c r="K103">
        <v>-1.6879999999999999</v>
      </c>
      <c r="L103">
        <v>-2.68</v>
      </c>
      <c r="M103">
        <v>-3.1909999999999998</v>
      </c>
      <c r="N103">
        <v>-3.22</v>
      </c>
      <c r="O103">
        <v>0.86299999999999999</v>
      </c>
      <c r="P103">
        <v>0.88200000000000001</v>
      </c>
      <c r="Q103">
        <v>0.876</v>
      </c>
      <c r="R103">
        <v>0.38500000000000001</v>
      </c>
      <c r="S103">
        <v>0.14199999999999999</v>
      </c>
    </row>
    <row r="105" spans="1:19" x14ac:dyDescent="0.3">
      <c r="A105" t="s">
        <v>0</v>
      </c>
      <c r="B105" t="s">
        <v>9</v>
      </c>
    </row>
    <row r="106" spans="1:19" x14ac:dyDescent="0.3">
      <c r="A106">
        <v>0</v>
      </c>
      <c r="B106">
        <v>-0.68500000000000005</v>
      </c>
      <c r="C106">
        <v>-1.6859999999999999</v>
      </c>
      <c r="D106">
        <v>-2.681</v>
      </c>
      <c r="E106">
        <v>-3.1920000000000002</v>
      </c>
      <c r="F106">
        <v>-3.22</v>
      </c>
      <c r="G106">
        <v>1.3</v>
      </c>
      <c r="H106">
        <v>-0.01</v>
      </c>
      <c r="I106">
        <v>1.0369999999999999</v>
      </c>
      <c r="J106">
        <v>-0.68500000000000005</v>
      </c>
      <c r="K106">
        <v>-1.6859999999999999</v>
      </c>
      <c r="L106">
        <v>-2.681</v>
      </c>
      <c r="M106">
        <v>-3.1920000000000002</v>
      </c>
      <c r="N106">
        <v>-3.22</v>
      </c>
      <c r="O106">
        <v>0.878</v>
      </c>
      <c r="P106">
        <v>0.878</v>
      </c>
      <c r="Q106">
        <v>0.86899999999999999</v>
      </c>
      <c r="R106">
        <v>0.38200000000000001</v>
      </c>
      <c r="S106">
        <v>0.14000000000000001</v>
      </c>
    </row>
    <row r="107" spans="1:19" x14ac:dyDescent="0.3">
      <c r="A107">
        <v>60</v>
      </c>
      <c r="B107">
        <v>-0.68500000000000005</v>
      </c>
      <c r="C107">
        <v>-1.6859999999999999</v>
      </c>
      <c r="D107">
        <v>-2.681</v>
      </c>
      <c r="E107">
        <v>-3.1920000000000002</v>
      </c>
      <c r="F107">
        <v>-3.22</v>
      </c>
      <c r="G107">
        <v>1.3</v>
      </c>
      <c r="H107">
        <v>-0.01</v>
      </c>
      <c r="I107">
        <v>1.0369999999999999</v>
      </c>
      <c r="J107">
        <v>-0.68799999999999994</v>
      </c>
      <c r="K107">
        <v>-1.6850000000000001</v>
      </c>
      <c r="L107">
        <v>-2.68</v>
      </c>
      <c r="M107">
        <v>-3.1920000000000002</v>
      </c>
      <c r="N107">
        <v>-3.2170000000000001</v>
      </c>
      <c r="O107">
        <v>0.877</v>
      </c>
      <c r="P107">
        <v>0.88400000000000001</v>
      </c>
      <c r="Q107">
        <v>0.872</v>
      </c>
      <c r="R107">
        <v>0.38300000000000001</v>
      </c>
      <c r="S107">
        <v>0.13100000000000001</v>
      </c>
    </row>
    <row r="108" spans="1:19" x14ac:dyDescent="0.3">
      <c r="A108">
        <v>120</v>
      </c>
      <c r="B108">
        <v>-0.68500000000000005</v>
      </c>
      <c r="C108">
        <v>-1.6859999999999999</v>
      </c>
      <c r="D108">
        <v>-2.681</v>
      </c>
      <c r="E108">
        <v>-3.1920000000000002</v>
      </c>
      <c r="F108">
        <v>-3.22</v>
      </c>
      <c r="G108">
        <v>1.3</v>
      </c>
      <c r="H108">
        <v>-0.01</v>
      </c>
      <c r="I108">
        <v>1.0369999999999999</v>
      </c>
      <c r="J108">
        <v>-0.69099999999999995</v>
      </c>
      <c r="K108">
        <v>-1.6859999999999999</v>
      </c>
      <c r="L108">
        <v>-2.6789999999999998</v>
      </c>
      <c r="M108">
        <v>-3.1909999999999998</v>
      </c>
      <c r="N108">
        <v>-3.214</v>
      </c>
      <c r="O108">
        <v>0.875</v>
      </c>
      <c r="P108">
        <v>0.88500000000000001</v>
      </c>
      <c r="Q108">
        <v>0.872</v>
      </c>
      <c r="R108">
        <v>0.38</v>
      </c>
      <c r="S108">
        <v>0.125</v>
      </c>
    </row>
    <row r="109" spans="1:19" x14ac:dyDescent="0.3">
      <c r="A109">
        <v>180</v>
      </c>
      <c r="B109">
        <v>-0.68500000000000005</v>
      </c>
      <c r="C109">
        <v>-1.6859999999999999</v>
      </c>
      <c r="D109">
        <v>-2.681</v>
      </c>
      <c r="E109">
        <v>-3.1920000000000002</v>
      </c>
      <c r="F109">
        <v>-3.22</v>
      </c>
      <c r="G109">
        <v>1.3</v>
      </c>
      <c r="H109">
        <v>-0.01</v>
      </c>
      <c r="I109">
        <v>1.0369999999999999</v>
      </c>
      <c r="J109">
        <v>-0.69299999999999995</v>
      </c>
      <c r="K109">
        <v>-1.6859999999999999</v>
      </c>
      <c r="L109">
        <v>-2.68</v>
      </c>
      <c r="M109">
        <v>-3.1909999999999998</v>
      </c>
      <c r="N109">
        <v>-3.2109999999999999</v>
      </c>
      <c r="O109">
        <v>0.873</v>
      </c>
      <c r="P109">
        <v>0.88700000000000001</v>
      </c>
      <c r="Q109">
        <v>0.876</v>
      </c>
      <c r="R109">
        <v>0.38400000000000001</v>
      </c>
      <c r="S109">
        <v>0.11799999999999999</v>
      </c>
    </row>
    <row r="110" spans="1:19" x14ac:dyDescent="0.3">
      <c r="A110">
        <v>240</v>
      </c>
      <c r="B110">
        <v>-0.68500000000000005</v>
      </c>
      <c r="C110">
        <v>-1.6859999999999999</v>
      </c>
      <c r="D110">
        <v>-2.681</v>
      </c>
      <c r="E110">
        <v>-3.1920000000000002</v>
      </c>
      <c r="F110">
        <v>-3.22</v>
      </c>
      <c r="G110">
        <v>1.3</v>
      </c>
      <c r="H110">
        <v>-0.01</v>
      </c>
      <c r="I110">
        <v>1.0369999999999999</v>
      </c>
      <c r="J110">
        <v>-0.69599999999999995</v>
      </c>
      <c r="K110">
        <v>-1.6850000000000001</v>
      </c>
      <c r="L110">
        <v>-2.68</v>
      </c>
      <c r="M110">
        <v>-3.1920000000000002</v>
      </c>
      <c r="N110">
        <v>-3.2080000000000002</v>
      </c>
      <c r="O110">
        <v>0.871</v>
      </c>
      <c r="P110">
        <v>0.88700000000000001</v>
      </c>
      <c r="Q110">
        <v>0.875</v>
      </c>
      <c r="R110">
        <v>0.38900000000000001</v>
      </c>
      <c r="S110">
        <v>0.112</v>
      </c>
    </row>
    <row r="111" spans="1:19" x14ac:dyDescent="0.3">
      <c r="A111">
        <v>300</v>
      </c>
      <c r="B111">
        <v>-0.68500000000000005</v>
      </c>
      <c r="C111">
        <v>-1.6859999999999999</v>
      </c>
      <c r="D111">
        <v>-2.681</v>
      </c>
      <c r="E111">
        <v>-3.1920000000000002</v>
      </c>
      <c r="F111">
        <v>-3.22</v>
      </c>
      <c r="G111">
        <v>1.3</v>
      </c>
      <c r="H111">
        <v>-0.01</v>
      </c>
      <c r="I111">
        <v>1.0369999999999999</v>
      </c>
      <c r="J111">
        <v>-0.69899999999999995</v>
      </c>
      <c r="K111">
        <v>-1.6850000000000001</v>
      </c>
      <c r="L111">
        <v>-2.68</v>
      </c>
      <c r="M111">
        <v>-3.1920000000000002</v>
      </c>
      <c r="N111">
        <v>-3.2050000000000001</v>
      </c>
      <c r="O111">
        <v>0.86899999999999999</v>
      </c>
      <c r="P111">
        <v>0.88600000000000001</v>
      </c>
      <c r="Q111">
        <v>0.875</v>
      </c>
      <c r="R111">
        <v>0.38700000000000001</v>
      </c>
      <c r="S111">
        <v>0.106</v>
      </c>
    </row>
    <row r="112" spans="1:19" x14ac:dyDescent="0.3">
      <c r="A112">
        <v>360</v>
      </c>
      <c r="B112">
        <v>-0.68500000000000005</v>
      </c>
      <c r="C112">
        <v>-1.6859999999999999</v>
      </c>
      <c r="D112">
        <v>-2.681</v>
      </c>
      <c r="E112">
        <v>-3.1920000000000002</v>
      </c>
      <c r="F112">
        <v>-3.22</v>
      </c>
      <c r="G112">
        <v>1.3</v>
      </c>
      <c r="H112">
        <v>-0.01</v>
      </c>
      <c r="I112">
        <v>1.0369999999999999</v>
      </c>
      <c r="J112">
        <v>-0.70199999999999996</v>
      </c>
      <c r="K112">
        <v>-1.6859999999999999</v>
      </c>
      <c r="L112">
        <v>-2.68</v>
      </c>
      <c r="M112">
        <v>-3.19</v>
      </c>
      <c r="N112">
        <v>-3.202</v>
      </c>
      <c r="O112">
        <v>0.86799999999999999</v>
      </c>
      <c r="P112">
        <v>0.88700000000000001</v>
      </c>
      <c r="Q112">
        <v>0.877</v>
      </c>
      <c r="R112">
        <v>0.38</v>
      </c>
      <c r="S112">
        <v>0.10100000000000001</v>
      </c>
    </row>
    <row r="113" spans="1:19" x14ac:dyDescent="0.3">
      <c r="A113">
        <v>420</v>
      </c>
      <c r="B113">
        <v>-0.68500000000000005</v>
      </c>
      <c r="C113">
        <v>-1.6859999999999999</v>
      </c>
      <c r="D113">
        <v>-2.681</v>
      </c>
      <c r="E113">
        <v>-3.1920000000000002</v>
      </c>
      <c r="F113">
        <v>-3.22</v>
      </c>
      <c r="G113">
        <v>1.3</v>
      </c>
      <c r="H113">
        <v>-0.01</v>
      </c>
      <c r="I113">
        <v>1.0369999999999999</v>
      </c>
      <c r="J113">
        <v>-0.70499999999999996</v>
      </c>
      <c r="K113">
        <v>-1.6859999999999999</v>
      </c>
      <c r="L113">
        <v>-2.68</v>
      </c>
      <c r="M113">
        <v>-3.1869999999999998</v>
      </c>
      <c r="N113">
        <v>-3.1989999999999998</v>
      </c>
      <c r="O113">
        <v>0.86699999999999999</v>
      </c>
      <c r="P113">
        <v>0.88500000000000001</v>
      </c>
      <c r="Q113">
        <v>0.877</v>
      </c>
      <c r="R113">
        <v>0.372</v>
      </c>
      <c r="S113">
        <v>9.8000000000000004E-2</v>
      </c>
    </row>
    <row r="114" spans="1:19" x14ac:dyDescent="0.3">
      <c r="A114">
        <v>480</v>
      </c>
      <c r="B114">
        <v>-0.68500000000000005</v>
      </c>
      <c r="C114">
        <v>-1.6859999999999999</v>
      </c>
      <c r="D114">
        <v>-2.681</v>
      </c>
      <c r="E114">
        <v>-3.1920000000000002</v>
      </c>
      <c r="F114">
        <v>-3.22</v>
      </c>
      <c r="G114">
        <v>1.3</v>
      </c>
      <c r="H114">
        <v>-0.01</v>
      </c>
      <c r="I114">
        <v>1.0369999999999999</v>
      </c>
      <c r="J114">
        <v>-0.70799999999999996</v>
      </c>
      <c r="K114">
        <v>-1.6859999999999999</v>
      </c>
      <c r="L114">
        <v>-2.68</v>
      </c>
      <c r="M114">
        <v>-3.1840000000000002</v>
      </c>
      <c r="N114">
        <v>-3.1960000000000002</v>
      </c>
      <c r="O114">
        <v>0.86499999999999999</v>
      </c>
      <c r="P114">
        <v>0.88400000000000001</v>
      </c>
      <c r="Q114">
        <v>0.876</v>
      </c>
      <c r="R114">
        <v>0.36399999999999999</v>
      </c>
      <c r="S114">
        <v>9.6000000000000002E-2</v>
      </c>
    </row>
    <row r="115" spans="1:19" x14ac:dyDescent="0.3">
      <c r="A115">
        <v>540</v>
      </c>
      <c r="B115">
        <v>-0.68500000000000005</v>
      </c>
      <c r="C115">
        <v>-1.6859999999999999</v>
      </c>
      <c r="D115">
        <v>-2.681</v>
      </c>
      <c r="E115">
        <v>-3.1920000000000002</v>
      </c>
      <c r="F115">
        <v>-3.22</v>
      </c>
      <c r="G115">
        <v>1.3</v>
      </c>
      <c r="H115">
        <v>-0.01</v>
      </c>
      <c r="I115">
        <v>1.0369999999999999</v>
      </c>
      <c r="J115">
        <v>-0.71099999999999997</v>
      </c>
      <c r="K115">
        <v>-1.6870000000000001</v>
      </c>
      <c r="L115">
        <v>-2.68</v>
      </c>
      <c r="M115">
        <v>-3.181</v>
      </c>
      <c r="N115">
        <v>-3.1930000000000001</v>
      </c>
      <c r="O115">
        <v>0.86399999999999999</v>
      </c>
      <c r="P115">
        <v>0.88300000000000001</v>
      </c>
      <c r="Q115">
        <v>0.876</v>
      </c>
      <c r="R115">
        <v>0.35699999999999998</v>
      </c>
      <c r="S115">
        <v>9.4E-2</v>
      </c>
    </row>
    <row r="116" spans="1:19" x14ac:dyDescent="0.3">
      <c r="A116">
        <v>600</v>
      </c>
      <c r="B116">
        <v>-0.68500000000000005</v>
      </c>
      <c r="C116">
        <v>-1.6859999999999999</v>
      </c>
      <c r="D116">
        <v>-2.681</v>
      </c>
      <c r="E116">
        <v>-3.1920000000000002</v>
      </c>
      <c r="F116">
        <v>-3.22</v>
      </c>
      <c r="G116">
        <v>1.3</v>
      </c>
      <c r="H116">
        <v>-0.01</v>
      </c>
      <c r="I116">
        <v>1.0369999999999999</v>
      </c>
      <c r="J116">
        <v>-0.71399999999999997</v>
      </c>
      <c r="K116">
        <v>-1.6879999999999999</v>
      </c>
      <c r="L116">
        <v>-2.68</v>
      </c>
      <c r="M116">
        <v>-3.177</v>
      </c>
      <c r="N116">
        <v>-3.19</v>
      </c>
      <c r="O116">
        <v>0.86299999999999999</v>
      </c>
      <c r="P116">
        <v>0.88200000000000001</v>
      </c>
      <c r="Q116">
        <v>0.875</v>
      </c>
      <c r="R116">
        <v>0.34899999999999998</v>
      </c>
      <c r="S116">
        <v>9.0999999999999998E-2</v>
      </c>
    </row>
    <row r="118" spans="1:19" x14ac:dyDescent="0.3">
      <c r="A118" t="s">
        <v>0</v>
      </c>
      <c r="B118" t="s">
        <v>10</v>
      </c>
    </row>
    <row r="119" spans="1:19" x14ac:dyDescent="0.3">
      <c r="A119">
        <v>0</v>
      </c>
      <c r="B119">
        <v>-0.68500000000000005</v>
      </c>
      <c r="C119">
        <v>-1.6859999999999999</v>
      </c>
      <c r="D119">
        <v>-2.68</v>
      </c>
      <c r="E119">
        <v>-3.1819999999999999</v>
      </c>
      <c r="F119">
        <v>-3.21</v>
      </c>
      <c r="G119">
        <v>1.3</v>
      </c>
      <c r="H119">
        <v>-0.01</v>
      </c>
      <c r="I119">
        <v>1.5640000000000001</v>
      </c>
      <c r="J119">
        <v>-0.68500000000000005</v>
      </c>
      <c r="K119">
        <v>-1.6859999999999999</v>
      </c>
      <c r="L119">
        <v>-2.68</v>
      </c>
      <c r="M119">
        <v>-3.1819999999999999</v>
      </c>
      <c r="N119">
        <v>-3.21</v>
      </c>
      <c r="O119">
        <v>0.878</v>
      </c>
      <c r="P119">
        <v>0.878</v>
      </c>
      <c r="Q119">
        <v>0.86899999999999999</v>
      </c>
      <c r="R119">
        <v>0.378</v>
      </c>
      <c r="S119">
        <v>0.13900000000000001</v>
      </c>
    </row>
    <row r="120" spans="1:19" x14ac:dyDescent="0.3">
      <c r="A120">
        <v>60</v>
      </c>
      <c r="B120">
        <v>-0.68500000000000005</v>
      </c>
      <c r="C120">
        <v>-1.6859999999999999</v>
      </c>
      <c r="D120">
        <v>-2.68</v>
      </c>
      <c r="E120">
        <v>-3.1819999999999999</v>
      </c>
      <c r="F120">
        <v>-3.21</v>
      </c>
      <c r="G120">
        <v>1.3</v>
      </c>
      <c r="H120">
        <v>-0.01</v>
      </c>
      <c r="I120">
        <v>1.5640000000000001</v>
      </c>
      <c r="J120">
        <v>-0.68799999999999994</v>
      </c>
      <c r="K120">
        <v>-1.6859999999999999</v>
      </c>
      <c r="L120">
        <v>-2.68</v>
      </c>
      <c r="M120">
        <v>-3.1819999999999999</v>
      </c>
      <c r="N120">
        <v>-3.2130000000000001</v>
      </c>
      <c r="O120">
        <v>0.877</v>
      </c>
      <c r="P120">
        <v>0.88500000000000001</v>
      </c>
      <c r="Q120">
        <v>0.871</v>
      </c>
      <c r="R120">
        <v>0.376</v>
      </c>
      <c r="S120">
        <v>0.14699999999999999</v>
      </c>
    </row>
    <row r="121" spans="1:19" x14ac:dyDescent="0.3">
      <c r="A121">
        <v>120</v>
      </c>
      <c r="B121">
        <v>-0.68500000000000005</v>
      </c>
      <c r="C121">
        <v>-1.6859999999999999</v>
      </c>
      <c r="D121">
        <v>-2.68</v>
      </c>
      <c r="E121">
        <v>-3.1819999999999999</v>
      </c>
      <c r="F121">
        <v>-3.21</v>
      </c>
      <c r="G121">
        <v>1.3</v>
      </c>
      <c r="H121">
        <v>-0.01</v>
      </c>
      <c r="I121">
        <v>1.5640000000000001</v>
      </c>
      <c r="J121">
        <v>-0.69099999999999995</v>
      </c>
      <c r="K121">
        <v>-1.6859999999999999</v>
      </c>
      <c r="L121">
        <v>-2.68</v>
      </c>
      <c r="M121">
        <v>-3.1829999999999998</v>
      </c>
      <c r="N121">
        <v>-3.2160000000000002</v>
      </c>
      <c r="O121">
        <v>0.874</v>
      </c>
      <c r="P121">
        <v>0.88500000000000001</v>
      </c>
      <c r="Q121">
        <v>0.875</v>
      </c>
      <c r="R121">
        <v>0.379</v>
      </c>
      <c r="S121">
        <v>0.155</v>
      </c>
    </row>
    <row r="122" spans="1:19" x14ac:dyDescent="0.3">
      <c r="A122">
        <v>180</v>
      </c>
      <c r="B122">
        <v>-0.68500000000000005</v>
      </c>
      <c r="C122">
        <v>-1.6859999999999999</v>
      </c>
      <c r="D122">
        <v>-2.68</v>
      </c>
      <c r="E122">
        <v>-3.1819999999999999</v>
      </c>
      <c r="F122">
        <v>-3.21</v>
      </c>
      <c r="G122">
        <v>1.3</v>
      </c>
      <c r="H122">
        <v>-0.01</v>
      </c>
      <c r="I122">
        <v>1.5640000000000001</v>
      </c>
      <c r="J122">
        <v>-0.69299999999999995</v>
      </c>
      <c r="K122">
        <v>-1.6859999999999999</v>
      </c>
      <c r="L122">
        <v>-2.6789999999999998</v>
      </c>
      <c r="M122">
        <v>-3.1819999999999999</v>
      </c>
      <c r="N122">
        <v>-3.2189999999999999</v>
      </c>
      <c r="O122">
        <v>0.873</v>
      </c>
      <c r="P122">
        <v>0.88600000000000001</v>
      </c>
      <c r="Q122">
        <v>0.873</v>
      </c>
      <c r="R122">
        <v>0.379</v>
      </c>
      <c r="S122">
        <v>0.16200000000000001</v>
      </c>
    </row>
    <row r="123" spans="1:19" x14ac:dyDescent="0.3">
      <c r="A123">
        <v>240</v>
      </c>
      <c r="B123">
        <v>-0.68500000000000005</v>
      </c>
      <c r="C123">
        <v>-1.6859999999999999</v>
      </c>
      <c r="D123">
        <v>-2.68</v>
      </c>
      <c r="E123">
        <v>-3.1819999999999999</v>
      </c>
      <c r="F123">
        <v>-3.21</v>
      </c>
      <c r="G123">
        <v>1.3</v>
      </c>
      <c r="H123">
        <v>-0.01</v>
      </c>
      <c r="I123">
        <v>1.5640000000000001</v>
      </c>
      <c r="J123">
        <v>-0.69599999999999995</v>
      </c>
      <c r="K123">
        <v>-1.6850000000000001</v>
      </c>
      <c r="L123">
        <v>-2.68</v>
      </c>
      <c r="M123">
        <v>-3.181</v>
      </c>
      <c r="N123">
        <v>-3.222</v>
      </c>
      <c r="O123">
        <v>0.871</v>
      </c>
      <c r="P123">
        <v>0.88700000000000001</v>
      </c>
      <c r="Q123">
        <v>0.875</v>
      </c>
      <c r="R123">
        <v>0.376</v>
      </c>
      <c r="S123">
        <v>0.16800000000000001</v>
      </c>
    </row>
    <row r="124" spans="1:19" x14ac:dyDescent="0.3">
      <c r="A124">
        <v>300</v>
      </c>
      <c r="B124">
        <v>-0.68500000000000005</v>
      </c>
      <c r="C124">
        <v>-1.6859999999999999</v>
      </c>
      <c r="D124">
        <v>-2.68</v>
      </c>
      <c r="E124">
        <v>-3.1819999999999999</v>
      </c>
      <c r="F124">
        <v>-3.21</v>
      </c>
      <c r="G124">
        <v>1.3</v>
      </c>
      <c r="H124">
        <v>-0.01</v>
      </c>
      <c r="I124">
        <v>1.5640000000000001</v>
      </c>
      <c r="J124">
        <v>-0.69899999999999995</v>
      </c>
      <c r="K124">
        <v>-1.6850000000000001</v>
      </c>
      <c r="L124">
        <v>-2.68</v>
      </c>
      <c r="M124">
        <v>-3.181</v>
      </c>
      <c r="N124">
        <v>-3.2250000000000001</v>
      </c>
      <c r="O124">
        <v>0.87</v>
      </c>
      <c r="P124">
        <v>0.88700000000000001</v>
      </c>
      <c r="Q124">
        <v>0.877</v>
      </c>
      <c r="R124">
        <v>0.379</v>
      </c>
      <c r="S124">
        <v>0.17199999999999999</v>
      </c>
    </row>
    <row r="125" spans="1:19" x14ac:dyDescent="0.3">
      <c r="A125">
        <v>360</v>
      </c>
      <c r="B125">
        <v>-0.68500000000000005</v>
      </c>
      <c r="C125">
        <v>-1.6859999999999999</v>
      </c>
      <c r="D125">
        <v>-2.68</v>
      </c>
      <c r="E125">
        <v>-3.1819999999999999</v>
      </c>
      <c r="F125">
        <v>-3.21</v>
      </c>
      <c r="G125">
        <v>1.3</v>
      </c>
      <c r="H125">
        <v>-0.01</v>
      </c>
      <c r="I125">
        <v>1.5640000000000001</v>
      </c>
      <c r="J125">
        <v>-0.70199999999999996</v>
      </c>
      <c r="K125">
        <v>-1.6850000000000001</v>
      </c>
      <c r="L125">
        <v>-2.68</v>
      </c>
      <c r="M125">
        <v>-3.1829999999999998</v>
      </c>
      <c r="N125">
        <v>-3.2280000000000002</v>
      </c>
      <c r="O125">
        <v>0.86799999999999999</v>
      </c>
      <c r="P125">
        <v>0.88500000000000001</v>
      </c>
      <c r="Q125">
        <v>0.874</v>
      </c>
      <c r="R125">
        <v>0.38600000000000001</v>
      </c>
      <c r="S125">
        <v>0.17599999999999999</v>
      </c>
    </row>
    <row r="126" spans="1:19" x14ac:dyDescent="0.3">
      <c r="A126">
        <v>420</v>
      </c>
      <c r="B126">
        <v>-0.68500000000000005</v>
      </c>
      <c r="C126">
        <v>-1.6859999999999999</v>
      </c>
      <c r="D126">
        <v>-2.68</v>
      </c>
      <c r="E126">
        <v>-3.1819999999999999</v>
      </c>
      <c r="F126">
        <v>-3.21</v>
      </c>
      <c r="G126">
        <v>1.3</v>
      </c>
      <c r="H126">
        <v>-0.01</v>
      </c>
      <c r="I126">
        <v>1.5640000000000001</v>
      </c>
      <c r="J126">
        <v>-0.70499999999999996</v>
      </c>
      <c r="K126">
        <v>-1.6859999999999999</v>
      </c>
      <c r="L126">
        <v>-2.68</v>
      </c>
      <c r="M126">
        <v>-3.1859999999999999</v>
      </c>
      <c r="N126">
        <v>-3.2309999999999999</v>
      </c>
      <c r="O126">
        <v>0.86699999999999999</v>
      </c>
      <c r="P126">
        <v>0.88600000000000001</v>
      </c>
      <c r="Q126">
        <v>0.875</v>
      </c>
      <c r="R126">
        <v>0.39400000000000002</v>
      </c>
      <c r="S126">
        <v>0.18</v>
      </c>
    </row>
    <row r="127" spans="1:19" x14ac:dyDescent="0.3">
      <c r="A127">
        <v>480</v>
      </c>
      <c r="B127">
        <v>-0.68500000000000005</v>
      </c>
      <c r="C127">
        <v>-1.6859999999999999</v>
      </c>
      <c r="D127">
        <v>-2.68</v>
      </c>
      <c r="E127">
        <v>-3.1819999999999999</v>
      </c>
      <c r="F127">
        <v>-3.21</v>
      </c>
      <c r="G127">
        <v>1.3</v>
      </c>
      <c r="H127">
        <v>-0.01</v>
      </c>
      <c r="I127">
        <v>1.5640000000000001</v>
      </c>
      <c r="J127">
        <v>-0.70799999999999996</v>
      </c>
      <c r="K127">
        <v>-1.6859999999999999</v>
      </c>
      <c r="L127">
        <v>-2.68</v>
      </c>
      <c r="M127">
        <v>-3.1890000000000001</v>
      </c>
      <c r="N127">
        <v>-3.234</v>
      </c>
      <c r="O127">
        <v>0.86499999999999999</v>
      </c>
      <c r="P127">
        <v>0.88500000000000001</v>
      </c>
      <c r="Q127">
        <v>0.875</v>
      </c>
      <c r="R127">
        <v>0.40300000000000002</v>
      </c>
      <c r="S127">
        <v>0.184</v>
      </c>
    </row>
    <row r="128" spans="1:19" x14ac:dyDescent="0.3">
      <c r="A128">
        <v>540</v>
      </c>
      <c r="B128">
        <v>-0.68500000000000005</v>
      </c>
      <c r="C128">
        <v>-1.6859999999999999</v>
      </c>
      <c r="D128">
        <v>-2.68</v>
      </c>
      <c r="E128">
        <v>-3.1819999999999999</v>
      </c>
      <c r="F128">
        <v>-3.21</v>
      </c>
      <c r="G128">
        <v>1.3</v>
      </c>
      <c r="H128">
        <v>-0.01</v>
      </c>
      <c r="I128">
        <v>1.5640000000000001</v>
      </c>
      <c r="J128">
        <v>-0.71099999999999997</v>
      </c>
      <c r="K128">
        <v>-1.6870000000000001</v>
      </c>
      <c r="L128">
        <v>-2.68</v>
      </c>
      <c r="M128">
        <v>-3.1920000000000002</v>
      </c>
      <c r="N128">
        <v>-3.2370000000000001</v>
      </c>
      <c r="O128">
        <v>0.86399999999999999</v>
      </c>
      <c r="P128">
        <v>0.88300000000000001</v>
      </c>
      <c r="Q128">
        <v>0.877</v>
      </c>
      <c r="R128">
        <v>0.40899999999999997</v>
      </c>
      <c r="S128">
        <v>0.187</v>
      </c>
    </row>
    <row r="129" spans="1:19" x14ac:dyDescent="0.3">
      <c r="A129">
        <v>600</v>
      </c>
      <c r="B129">
        <v>-0.68500000000000005</v>
      </c>
      <c r="C129">
        <v>-1.6859999999999999</v>
      </c>
      <c r="D129">
        <v>-2.68</v>
      </c>
      <c r="E129">
        <v>-3.1819999999999999</v>
      </c>
      <c r="F129">
        <v>-3.21</v>
      </c>
      <c r="G129">
        <v>1.3</v>
      </c>
      <c r="H129">
        <v>-0.01</v>
      </c>
      <c r="I129">
        <v>1.5640000000000001</v>
      </c>
      <c r="J129">
        <v>-0.71399999999999997</v>
      </c>
      <c r="K129">
        <v>-1.6879999999999999</v>
      </c>
      <c r="L129">
        <v>-2.68</v>
      </c>
      <c r="M129">
        <v>-3.1960000000000002</v>
      </c>
      <c r="N129">
        <v>-3.24</v>
      </c>
      <c r="O129">
        <v>0.86299999999999999</v>
      </c>
      <c r="P129">
        <v>0.88200000000000001</v>
      </c>
      <c r="Q129">
        <v>0.877</v>
      </c>
      <c r="R129">
        <v>0.41399999999999998</v>
      </c>
      <c r="S129">
        <v>0.189</v>
      </c>
    </row>
    <row r="131" spans="1:19" x14ac:dyDescent="0.3">
      <c r="A131" t="s">
        <v>0</v>
      </c>
      <c r="B131" t="s">
        <v>11</v>
      </c>
    </row>
    <row r="132" spans="1:19" x14ac:dyDescent="0.3">
      <c r="A132">
        <v>0</v>
      </c>
      <c r="B132">
        <v>-0.68500000000000005</v>
      </c>
      <c r="C132">
        <v>-1.6859999999999999</v>
      </c>
      <c r="D132">
        <v>-2.68</v>
      </c>
      <c r="E132">
        <v>-3.1819999999999999</v>
      </c>
      <c r="F132">
        <v>-3.21</v>
      </c>
      <c r="G132">
        <v>1.3</v>
      </c>
      <c r="H132">
        <v>-0.01</v>
      </c>
      <c r="I132">
        <v>1.306</v>
      </c>
      <c r="J132">
        <v>-0.68500000000000005</v>
      </c>
      <c r="K132">
        <v>-1.6859999999999999</v>
      </c>
      <c r="L132">
        <v>-2.68</v>
      </c>
      <c r="M132">
        <v>-3.1819999999999999</v>
      </c>
      <c r="N132">
        <v>-3.21</v>
      </c>
      <c r="O132">
        <v>0.878</v>
      </c>
      <c r="P132">
        <v>0.878</v>
      </c>
      <c r="Q132">
        <v>0.86899999999999999</v>
      </c>
      <c r="R132">
        <v>0.378</v>
      </c>
      <c r="S132">
        <v>0.13900000000000001</v>
      </c>
    </row>
    <row r="133" spans="1:19" x14ac:dyDescent="0.3">
      <c r="A133">
        <v>60</v>
      </c>
      <c r="B133">
        <v>-0.68500000000000005</v>
      </c>
      <c r="C133">
        <v>-1.6859999999999999</v>
      </c>
      <c r="D133">
        <v>-2.68</v>
      </c>
      <c r="E133">
        <v>-3.1819999999999999</v>
      </c>
      <c r="F133">
        <v>-3.21</v>
      </c>
      <c r="G133">
        <v>1.3</v>
      </c>
      <c r="H133">
        <v>-0.01</v>
      </c>
      <c r="I133">
        <v>1.306</v>
      </c>
      <c r="J133">
        <v>-0.68799999999999994</v>
      </c>
      <c r="K133">
        <v>-1.6859999999999999</v>
      </c>
      <c r="L133">
        <v>-2.68</v>
      </c>
      <c r="M133">
        <v>-3.1829999999999998</v>
      </c>
      <c r="N133">
        <v>-3.21</v>
      </c>
      <c r="O133">
        <v>0.877</v>
      </c>
      <c r="P133">
        <v>0.88500000000000001</v>
      </c>
      <c r="Q133">
        <v>0.871</v>
      </c>
      <c r="R133">
        <v>0.377</v>
      </c>
      <c r="S133">
        <v>0.13900000000000001</v>
      </c>
    </row>
    <row r="134" spans="1:19" x14ac:dyDescent="0.3">
      <c r="A134">
        <v>120</v>
      </c>
      <c r="B134">
        <v>-0.68500000000000005</v>
      </c>
      <c r="C134">
        <v>-1.6859999999999999</v>
      </c>
      <c r="D134">
        <v>-2.68</v>
      </c>
      <c r="E134">
        <v>-3.1819999999999999</v>
      </c>
      <c r="F134">
        <v>-3.21</v>
      </c>
      <c r="G134">
        <v>1.3</v>
      </c>
      <c r="H134">
        <v>-0.01</v>
      </c>
      <c r="I134">
        <v>1.306</v>
      </c>
      <c r="J134">
        <v>-0.69099999999999995</v>
      </c>
      <c r="K134">
        <v>-1.6859999999999999</v>
      </c>
      <c r="L134">
        <v>-2.6789999999999998</v>
      </c>
      <c r="M134">
        <v>-3.1819999999999999</v>
      </c>
      <c r="N134">
        <v>-3.21</v>
      </c>
      <c r="O134">
        <v>0.874</v>
      </c>
      <c r="P134">
        <v>0.88500000000000001</v>
      </c>
      <c r="Q134">
        <v>0.873</v>
      </c>
      <c r="R134">
        <v>0.377</v>
      </c>
      <c r="S134">
        <v>0.13900000000000001</v>
      </c>
    </row>
    <row r="135" spans="1:19" x14ac:dyDescent="0.3">
      <c r="A135">
        <v>180</v>
      </c>
      <c r="B135">
        <v>-0.68500000000000005</v>
      </c>
      <c r="C135">
        <v>-1.6859999999999999</v>
      </c>
      <c r="D135">
        <v>-2.68</v>
      </c>
      <c r="E135">
        <v>-3.1819999999999999</v>
      </c>
      <c r="F135">
        <v>-3.21</v>
      </c>
      <c r="G135">
        <v>1.3</v>
      </c>
      <c r="H135">
        <v>-0.01</v>
      </c>
      <c r="I135">
        <v>1.306</v>
      </c>
      <c r="J135">
        <v>-0.69299999999999995</v>
      </c>
      <c r="K135">
        <v>-1.6859999999999999</v>
      </c>
      <c r="L135">
        <v>-2.68</v>
      </c>
      <c r="M135">
        <v>-3.1819999999999999</v>
      </c>
      <c r="N135">
        <v>-3.21</v>
      </c>
      <c r="O135">
        <v>0.873</v>
      </c>
      <c r="P135">
        <v>0.88600000000000001</v>
      </c>
      <c r="Q135">
        <v>0.875</v>
      </c>
      <c r="R135">
        <v>0.379</v>
      </c>
      <c r="S135">
        <v>0.13900000000000001</v>
      </c>
    </row>
    <row r="136" spans="1:19" x14ac:dyDescent="0.3">
      <c r="A136">
        <v>240</v>
      </c>
      <c r="B136">
        <v>-0.68500000000000005</v>
      </c>
      <c r="C136">
        <v>-1.6859999999999999</v>
      </c>
      <c r="D136">
        <v>-2.68</v>
      </c>
      <c r="E136">
        <v>-3.1819999999999999</v>
      </c>
      <c r="F136">
        <v>-3.21</v>
      </c>
      <c r="G136">
        <v>1.3</v>
      </c>
      <c r="H136">
        <v>-0.01</v>
      </c>
      <c r="I136">
        <v>1.306</v>
      </c>
      <c r="J136">
        <v>-0.69599999999999995</v>
      </c>
      <c r="K136">
        <v>-1.6850000000000001</v>
      </c>
      <c r="L136">
        <v>-2.68</v>
      </c>
      <c r="M136">
        <v>-3.1819999999999999</v>
      </c>
      <c r="N136">
        <v>-3.21</v>
      </c>
      <c r="O136">
        <v>0.871</v>
      </c>
      <c r="P136">
        <v>0.88700000000000001</v>
      </c>
      <c r="Q136">
        <v>0.875</v>
      </c>
      <c r="R136">
        <v>0.38</v>
      </c>
      <c r="S136">
        <v>0.13900000000000001</v>
      </c>
    </row>
    <row r="137" spans="1:19" x14ac:dyDescent="0.3">
      <c r="A137">
        <v>300</v>
      </c>
      <c r="B137">
        <v>-0.68500000000000005</v>
      </c>
      <c r="C137">
        <v>-1.6859999999999999</v>
      </c>
      <c r="D137">
        <v>-2.68</v>
      </c>
      <c r="E137">
        <v>-3.1819999999999999</v>
      </c>
      <c r="F137">
        <v>-3.21</v>
      </c>
      <c r="G137">
        <v>1.3</v>
      </c>
      <c r="H137">
        <v>-0.01</v>
      </c>
      <c r="I137">
        <v>1.306</v>
      </c>
      <c r="J137">
        <v>-0.69899999999999995</v>
      </c>
      <c r="K137">
        <v>-1.6850000000000001</v>
      </c>
      <c r="L137">
        <v>-2.68</v>
      </c>
      <c r="M137">
        <v>-3.1819999999999999</v>
      </c>
      <c r="N137">
        <v>-3.21</v>
      </c>
      <c r="O137">
        <v>0.87</v>
      </c>
      <c r="P137">
        <v>0.88700000000000001</v>
      </c>
      <c r="Q137">
        <v>0.876</v>
      </c>
      <c r="R137">
        <v>0.38100000000000001</v>
      </c>
      <c r="S137">
        <v>0.13800000000000001</v>
      </c>
    </row>
    <row r="138" spans="1:19" x14ac:dyDescent="0.3">
      <c r="A138">
        <v>360</v>
      </c>
      <c r="B138">
        <v>-0.68500000000000005</v>
      </c>
      <c r="C138">
        <v>-1.6859999999999999</v>
      </c>
      <c r="D138">
        <v>-2.68</v>
      </c>
      <c r="E138">
        <v>-3.1819999999999999</v>
      </c>
      <c r="F138">
        <v>-3.21</v>
      </c>
      <c r="G138">
        <v>1.3</v>
      </c>
      <c r="H138">
        <v>-0.01</v>
      </c>
      <c r="I138">
        <v>1.306</v>
      </c>
      <c r="J138">
        <v>-0.70199999999999996</v>
      </c>
      <c r="K138">
        <v>-1.6859999999999999</v>
      </c>
      <c r="L138">
        <v>-2.68</v>
      </c>
      <c r="M138">
        <v>-3.1819999999999999</v>
      </c>
      <c r="N138">
        <v>-3.21</v>
      </c>
      <c r="O138">
        <v>0.86799999999999999</v>
      </c>
      <c r="P138">
        <v>0.88600000000000001</v>
      </c>
      <c r="Q138">
        <v>0.875</v>
      </c>
      <c r="R138">
        <v>0.38100000000000001</v>
      </c>
      <c r="S138">
        <v>0.13800000000000001</v>
      </c>
    </row>
    <row r="139" spans="1:19" x14ac:dyDescent="0.3">
      <c r="A139">
        <v>420</v>
      </c>
      <c r="B139">
        <v>-0.68500000000000005</v>
      </c>
      <c r="C139">
        <v>-1.6859999999999999</v>
      </c>
      <c r="D139">
        <v>-2.68</v>
      </c>
      <c r="E139">
        <v>-3.1819999999999999</v>
      </c>
      <c r="F139">
        <v>-3.21</v>
      </c>
      <c r="G139">
        <v>1.3</v>
      </c>
      <c r="H139">
        <v>-0.01</v>
      </c>
      <c r="I139">
        <v>1.306</v>
      </c>
      <c r="J139">
        <v>-0.70499999999999996</v>
      </c>
      <c r="K139">
        <v>-1.6859999999999999</v>
      </c>
      <c r="L139">
        <v>-2.68</v>
      </c>
      <c r="M139">
        <v>-3.1819999999999999</v>
      </c>
      <c r="N139">
        <v>-3.21</v>
      </c>
      <c r="O139">
        <v>0.86699999999999999</v>
      </c>
      <c r="P139">
        <v>0.88600000000000001</v>
      </c>
      <c r="Q139">
        <v>0.876</v>
      </c>
      <c r="R139">
        <v>0.38100000000000001</v>
      </c>
      <c r="S139">
        <v>0.13900000000000001</v>
      </c>
    </row>
    <row r="140" spans="1:19" x14ac:dyDescent="0.3">
      <c r="A140">
        <v>480</v>
      </c>
      <c r="B140">
        <v>-0.68500000000000005</v>
      </c>
      <c r="C140">
        <v>-1.6859999999999999</v>
      </c>
      <c r="D140">
        <v>-2.68</v>
      </c>
      <c r="E140">
        <v>-3.1819999999999999</v>
      </c>
      <c r="F140">
        <v>-3.21</v>
      </c>
      <c r="G140">
        <v>1.3</v>
      </c>
      <c r="H140">
        <v>-0.01</v>
      </c>
      <c r="I140">
        <v>1.306</v>
      </c>
      <c r="J140">
        <v>-0.70799999999999996</v>
      </c>
      <c r="K140">
        <v>-1.6859999999999999</v>
      </c>
      <c r="L140">
        <v>-2.68</v>
      </c>
      <c r="M140">
        <v>-3.1819999999999999</v>
      </c>
      <c r="N140">
        <v>-3.21</v>
      </c>
      <c r="O140">
        <v>0.86499999999999999</v>
      </c>
      <c r="P140">
        <v>0.88500000000000001</v>
      </c>
      <c r="Q140">
        <v>0.876</v>
      </c>
      <c r="R140">
        <v>0.38100000000000001</v>
      </c>
      <c r="S140">
        <v>0.14000000000000001</v>
      </c>
    </row>
    <row r="141" spans="1:19" x14ac:dyDescent="0.3">
      <c r="A141">
        <v>540</v>
      </c>
      <c r="B141">
        <v>-0.68500000000000005</v>
      </c>
      <c r="C141">
        <v>-1.6859999999999999</v>
      </c>
      <c r="D141">
        <v>-2.68</v>
      </c>
      <c r="E141">
        <v>-3.1819999999999999</v>
      </c>
      <c r="F141">
        <v>-3.21</v>
      </c>
      <c r="G141">
        <v>1.3</v>
      </c>
      <c r="H141">
        <v>-0.01</v>
      </c>
      <c r="I141">
        <v>1.306</v>
      </c>
      <c r="J141">
        <v>-0.71099999999999997</v>
      </c>
      <c r="K141">
        <v>-1.6870000000000001</v>
      </c>
      <c r="L141">
        <v>-2.68</v>
      </c>
      <c r="M141">
        <v>-3.1819999999999999</v>
      </c>
      <c r="N141">
        <v>-3.21</v>
      </c>
      <c r="O141">
        <v>0.86399999999999999</v>
      </c>
      <c r="P141">
        <v>0.88300000000000001</v>
      </c>
      <c r="Q141">
        <v>0.875</v>
      </c>
      <c r="R141">
        <v>0.38100000000000001</v>
      </c>
      <c r="S141">
        <v>0.14000000000000001</v>
      </c>
    </row>
    <row r="142" spans="1:19" x14ac:dyDescent="0.3">
      <c r="A142">
        <v>600</v>
      </c>
      <c r="B142">
        <v>-0.68500000000000005</v>
      </c>
      <c r="C142">
        <v>-1.6859999999999999</v>
      </c>
      <c r="D142">
        <v>-2.68</v>
      </c>
      <c r="E142">
        <v>-3.1819999999999999</v>
      </c>
      <c r="F142">
        <v>-3.21</v>
      </c>
      <c r="G142">
        <v>1.3</v>
      </c>
      <c r="H142">
        <v>-0.01</v>
      </c>
      <c r="I142">
        <v>1.306</v>
      </c>
      <c r="J142">
        <v>-0.71399999999999997</v>
      </c>
      <c r="K142">
        <v>-1.6879999999999999</v>
      </c>
      <c r="L142">
        <v>-2.68</v>
      </c>
      <c r="M142">
        <v>-3.1819999999999999</v>
      </c>
      <c r="N142">
        <v>-3.21</v>
      </c>
      <c r="O142">
        <v>0.86299999999999999</v>
      </c>
      <c r="P142">
        <v>0.88200000000000001</v>
      </c>
      <c r="Q142">
        <v>0.876</v>
      </c>
      <c r="R142">
        <v>0.38</v>
      </c>
      <c r="S142">
        <v>0.14099999999999999</v>
      </c>
    </row>
    <row r="144" spans="1:19" x14ac:dyDescent="0.3">
      <c r="A144" t="s">
        <v>0</v>
      </c>
      <c r="B144" t="s">
        <v>12</v>
      </c>
    </row>
    <row r="145" spans="1:19" x14ac:dyDescent="0.3">
      <c r="A145">
        <v>0</v>
      </c>
      <c r="B145">
        <v>-0.68500000000000005</v>
      </c>
      <c r="C145">
        <v>-1.6859999999999999</v>
      </c>
      <c r="D145">
        <v>-2.68</v>
      </c>
      <c r="E145">
        <v>-3.1819999999999999</v>
      </c>
      <c r="F145">
        <v>-3.21</v>
      </c>
      <c r="G145">
        <v>1.3</v>
      </c>
      <c r="H145">
        <v>-0.01</v>
      </c>
      <c r="I145">
        <v>1.034</v>
      </c>
      <c r="J145">
        <v>-0.68500000000000005</v>
      </c>
      <c r="K145">
        <v>-1.6859999999999999</v>
      </c>
      <c r="L145">
        <v>-2.68</v>
      </c>
      <c r="M145">
        <v>-3.1819999999999999</v>
      </c>
      <c r="N145">
        <v>-3.21</v>
      </c>
      <c r="O145">
        <v>0.878</v>
      </c>
      <c r="P145">
        <v>0.878</v>
      </c>
      <c r="Q145">
        <v>0.86899999999999999</v>
      </c>
      <c r="R145">
        <v>0.378</v>
      </c>
      <c r="S145">
        <v>0.13900000000000001</v>
      </c>
    </row>
    <row r="146" spans="1:19" x14ac:dyDescent="0.3">
      <c r="A146">
        <v>60</v>
      </c>
      <c r="B146">
        <v>-0.68500000000000005</v>
      </c>
      <c r="C146">
        <v>-1.6859999999999999</v>
      </c>
      <c r="D146">
        <v>-2.68</v>
      </c>
      <c r="E146">
        <v>-3.1819999999999999</v>
      </c>
      <c r="F146">
        <v>-3.21</v>
      </c>
      <c r="G146">
        <v>1.3</v>
      </c>
      <c r="H146">
        <v>-0.01</v>
      </c>
      <c r="I146">
        <v>1.034</v>
      </c>
      <c r="J146">
        <v>-0.68799999999999994</v>
      </c>
      <c r="K146">
        <v>-1.6850000000000001</v>
      </c>
      <c r="L146">
        <v>-2.68</v>
      </c>
      <c r="M146">
        <v>-3.1829999999999998</v>
      </c>
      <c r="N146">
        <v>-3.2069999999999999</v>
      </c>
      <c r="O146">
        <v>0.877</v>
      </c>
      <c r="P146">
        <v>0.88400000000000001</v>
      </c>
      <c r="Q146">
        <v>0.871</v>
      </c>
      <c r="R146">
        <v>0.378</v>
      </c>
      <c r="S146">
        <v>0.13100000000000001</v>
      </c>
    </row>
    <row r="147" spans="1:19" x14ac:dyDescent="0.3">
      <c r="A147">
        <v>120</v>
      </c>
      <c r="B147">
        <v>-0.68500000000000005</v>
      </c>
      <c r="C147">
        <v>-1.6859999999999999</v>
      </c>
      <c r="D147">
        <v>-2.68</v>
      </c>
      <c r="E147">
        <v>-3.1819999999999999</v>
      </c>
      <c r="F147">
        <v>-3.21</v>
      </c>
      <c r="G147">
        <v>1.3</v>
      </c>
      <c r="H147">
        <v>-0.01</v>
      </c>
      <c r="I147">
        <v>1.034</v>
      </c>
      <c r="J147">
        <v>-0.69099999999999995</v>
      </c>
      <c r="K147">
        <v>-1.6859999999999999</v>
      </c>
      <c r="L147">
        <v>-2.6789999999999998</v>
      </c>
      <c r="M147">
        <v>-3.1819999999999999</v>
      </c>
      <c r="N147">
        <v>-3.2040000000000002</v>
      </c>
      <c r="O147">
        <v>0.875</v>
      </c>
      <c r="P147">
        <v>0.88500000000000001</v>
      </c>
      <c r="Q147">
        <v>0.871</v>
      </c>
      <c r="R147">
        <v>0.376</v>
      </c>
      <c r="S147">
        <v>0.124</v>
      </c>
    </row>
    <row r="148" spans="1:19" x14ac:dyDescent="0.3">
      <c r="A148">
        <v>180</v>
      </c>
      <c r="B148">
        <v>-0.68500000000000005</v>
      </c>
      <c r="C148">
        <v>-1.6859999999999999</v>
      </c>
      <c r="D148">
        <v>-2.68</v>
      </c>
      <c r="E148">
        <v>-3.1819999999999999</v>
      </c>
      <c r="F148">
        <v>-3.21</v>
      </c>
      <c r="G148">
        <v>1.3</v>
      </c>
      <c r="H148">
        <v>-0.01</v>
      </c>
      <c r="I148">
        <v>1.034</v>
      </c>
      <c r="J148">
        <v>-0.69299999999999995</v>
      </c>
      <c r="K148">
        <v>-1.6859999999999999</v>
      </c>
      <c r="L148">
        <v>-2.68</v>
      </c>
      <c r="M148">
        <v>-3.1819999999999999</v>
      </c>
      <c r="N148">
        <v>-3.2010000000000001</v>
      </c>
      <c r="O148">
        <v>0.873</v>
      </c>
      <c r="P148">
        <v>0.88700000000000001</v>
      </c>
      <c r="Q148">
        <v>0.876</v>
      </c>
      <c r="R148">
        <v>0.379</v>
      </c>
      <c r="S148">
        <v>0.11700000000000001</v>
      </c>
    </row>
    <row r="149" spans="1:19" x14ac:dyDescent="0.3">
      <c r="A149">
        <v>240</v>
      </c>
      <c r="B149">
        <v>-0.68500000000000005</v>
      </c>
      <c r="C149">
        <v>-1.6859999999999999</v>
      </c>
      <c r="D149">
        <v>-2.68</v>
      </c>
      <c r="E149">
        <v>-3.1819999999999999</v>
      </c>
      <c r="F149">
        <v>-3.21</v>
      </c>
      <c r="G149">
        <v>1.3</v>
      </c>
      <c r="H149">
        <v>-0.01</v>
      </c>
      <c r="I149">
        <v>1.034</v>
      </c>
      <c r="J149">
        <v>-0.69599999999999995</v>
      </c>
      <c r="K149">
        <v>-1.6850000000000001</v>
      </c>
      <c r="L149">
        <v>-2.68</v>
      </c>
      <c r="M149">
        <v>-3.1829999999999998</v>
      </c>
      <c r="N149">
        <v>-3.198</v>
      </c>
      <c r="O149">
        <v>0.871</v>
      </c>
      <c r="P149">
        <v>0.88700000000000001</v>
      </c>
      <c r="Q149">
        <v>0.875</v>
      </c>
      <c r="R149">
        <v>0.38300000000000001</v>
      </c>
      <c r="S149">
        <v>0.111</v>
      </c>
    </row>
    <row r="150" spans="1:19" x14ac:dyDescent="0.3">
      <c r="A150">
        <v>300</v>
      </c>
      <c r="B150">
        <v>-0.68500000000000005</v>
      </c>
      <c r="C150">
        <v>-1.6859999999999999</v>
      </c>
      <c r="D150">
        <v>-2.68</v>
      </c>
      <c r="E150">
        <v>-3.1819999999999999</v>
      </c>
      <c r="F150">
        <v>-3.21</v>
      </c>
      <c r="G150">
        <v>1.3</v>
      </c>
      <c r="H150">
        <v>-0.01</v>
      </c>
      <c r="I150">
        <v>1.034</v>
      </c>
      <c r="J150">
        <v>-0.69899999999999995</v>
      </c>
      <c r="K150">
        <v>-1.6850000000000001</v>
      </c>
      <c r="L150">
        <v>-2.68</v>
      </c>
      <c r="M150">
        <v>-3.1819999999999999</v>
      </c>
      <c r="N150">
        <v>-3.1949999999999998</v>
      </c>
      <c r="O150">
        <v>0.86899999999999999</v>
      </c>
      <c r="P150">
        <v>0.88700000000000001</v>
      </c>
      <c r="Q150">
        <v>0.875</v>
      </c>
      <c r="R150">
        <v>0.38300000000000001</v>
      </c>
      <c r="S150">
        <v>0.105</v>
      </c>
    </row>
    <row r="151" spans="1:19" x14ac:dyDescent="0.3">
      <c r="A151">
        <v>360</v>
      </c>
      <c r="B151">
        <v>-0.68500000000000005</v>
      </c>
      <c r="C151">
        <v>-1.6859999999999999</v>
      </c>
      <c r="D151">
        <v>-2.68</v>
      </c>
      <c r="E151">
        <v>-3.1819999999999999</v>
      </c>
      <c r="F151">
        <v>-3.21</v>
      </c>
      <c r="G151">
        <v>1.3</v>
      </c>
      <c r="H151">
        <v>-0.01</v>
      </c>
      <c r="I151">
        <v>1.034</v>
      </c>
      <c r="J151">
        <v>-0.70199999999999996</v>
      </c>
      <c r="K151">
        <v>-1.6859999999999999</v>
      </c>
      <c r="L151">
        <v>-2.68</v>
      </c>
      <c r="M151">
        <v>-3.181</v>
      </c>
      <c r="N151">
        <v>-3.1920000000000002</v>
      </c>
      <c r="O151">
        <v>0.86799999999999999</v>
      </c>
      <c r="P151">
        <v>0.88600000000000001</v>
      </c>
      <c r="Q151">
        <v>0.876</v>
      </c>
      <c r="R151">
        <v>0.376</v>
      </c>
      <c r="S151">
        <v>0.1</v>
      </c>
    </row>
    <row r="152" spans="1:19" x14ac:dyDescent="0.3">
      <c r="A152">
        <v>420</v>
      </c>
      <c r="B152">
        <v>-0.68500000000000005</v>
      </c>
      <c r="C152">
        <v>-1.6859999999999999</v>
      </c>
      <c r="D152">
        <v>-2.68</v>
      </c>
      <c r="E152">
        <v>-3.1819999999999999</v>
      </c>
      <c r="F152">
        <v>-3.21</v>
      </c>
      <c r="G152">
        <v>1.3</v>
      </c>
      <c r="H152">
        <v>-0.01</v>
      </c>
      <c r="I152">
        <v>1.034</v>
      </c>
      <c r="J152">
        <v>-0.70499999999999996</v>
      </c>
      <c r="K152">
        <v>-1.6859999999999999</v>
      </c>
      <c r="L152">
        <v>-2.68</v>
      </c>
      <c r="M152">
        <v>-3.1779999999999999</v>
      </c>
      <c r="N152">
        <v>-3.1890000000000001</v>
      </c>
      <c r="O152">
        <v>0.86699999999999999</v>
      </c>
      <c r="P152">
        <v>0.88500000000000001</v>
      </c>
      <c r="Q152">
        <v>0.877</v>
      </c>
      <c r="R152">
        <v>0.36799999999999999</v>
      </c>
      <c r="S152">
        <v>9.7000000000000003E-2</v>
      </c>
    </row>
    <row r="153" spans="1:19" x14ac:dyDescent="0.3">
      <c r="A153">
        <v>480</v>
      </c>
      <c r="B153">
        <v>-0.68500000000000005</v>
      </c>
      <c r="C153">
        <v>-1.6859999999999999</v>
      </c>
      <c r="D153">
        <v>-2.68</v>
      </c>
      <c r="E153">
        <v>-3.1819999999999999</v>
      </c>
      <c r="F153">
        <v>-3.21</v>
      </c>
      <c r="G153">
        <v>1.3</v>
      </c>
      <c r="H153">
        <v>-0.01</v>
      </c>
      <c r="I153">
        <v>1.034</v>
      </c>
      <c r="J153">
        <v>-0.70799999999999996</v>
      </c>
      <c r="K153">
        <v>-1.6859999999999999</v>
      </c>
      <c r="L153">
        <v>-2.68</v>
      </c>
      <c r="M153">
        <v>-3.1749999999999998</v>
      </c>
      <c r="N153">
        <v>-3.1859999999999999</v>
      </c>
      <c r="O153">
        <v>0.86499999999999999</v>
      </c>
      <c r="P153">
        <v>0.88400000000000001</v>
      </c>
      <c r="Q153">
        <v>0.876</v>
      </c>
      <c r="R153">
        <v>0.36</v>
      </c>
      <c r="S153">
        <v>9.4E-2</v>
      </c>
    </row>
    <row r="154" spans="1:19" x14ac:dyDescent="0.3">
      <c r="A154">
        <v>540</v>
      </c>
      <c r="B154">
        <v>-0.68500000000000005</v>
      </c>
      <c r="C154">
        <v>-1.6859999999999999</v>
      </c>
      <c r="D154">
        <v>-2.68</v>
      </c>
      <c r="E154">
        <v>-3.1819999999999999</v>
      </c>
      <c r="F154">
        <v>-3.21</v>
      </c>
      <c r="G154">
        <v>1.3</v>
      </c>
      <c r="H154">
        <v>-0.01</v>
      </c>
      <c r="I154">
        <v>1.034</v>
      </c>
      <c r="J154">
        <v>-0.71099999999999997</v>
      </c>
      <c r="K154">
        <v>-1.6870000000000001</v>
      </c>
      <c r="L154">
        <v>-2.68</v>
      </c>
      <c r="M154">
        <v>-3.1709999999999998</v>
      </c>
      <c r="N154">
        <v>-3.1829999999999998</v>
      </c>
      <c r="O154">
        <v>0.86399999999999999</v>
      </c>
      <c r="P154">
        <v>0.88300000000000001</v>
      </c>
      <c r="Q154">
        <v>0.875</v>
      </c>
      <c r="R154">
        <v>0.35099999999999998</v>
      </c>
      <c r="S154">
        <v>9.1999999999999998E-2</v>
      </c>
    </row>
    <row r="155" spans="1:19" x14ac:dyDescent="0.3">
      <c r="A155">
        <v>600</v>
      </c>
      <c r="B155">
        <v>-0.68500000000000005</v>
      </c>
      <c r="C155">
        <v>-1.6859999999999999</v>
      </c>
      <c r="D155">
        <v>-2.68</v>
      </c>
      <c r="E155">
        <v>-3.1819999999999999</v>
      </c>
      <c r="F155">
        <v>-3.21</v>
      </c>
      <c r="G155">
        <v>1.3</v>
      </c>
      <c r="H155">
        <v>-0.01</v>
      </c>
      <c r="I155">
        <v>1.034</v>
      </c>
      <c r="J155">
        <v>-0.71399999999999997</v>
      </c>
      <c r="K155">
        <v>-1.6879999999999999</v>
      </c>
      <c r="L155">
        <v>-2.68</v>
      </c>
      <c r="M155">
        <v>-3.1669999999999998</v>
      </c>
      <c r="N155">
        <v>-3.18</v>
      </c>
      <c r="O155">
        <v>0.86299999999999999</v>
      </c>
      <c r="P155">
        <v>0.88200000000000001</v>
      </c>
      <c r="Q155">
        <v>0.875</v>
      </c>
      <c r="R155">
        <v>0.34399999999999997</v>
      </c>
      <c r="S155">
        <v>0.09</v>
      </c>
    </row>
    <row r="157" spans="1:19" x14ac:dyDescent="0.3">
      <c r="A157" t="s">
        <v>0</v>
      </c>
      <c r="B157" t="s">
        <v>13</v>
      </c>
    </row>
    <row r="158" spans="1:19" x14ac:dyDescent="0.3">
      <c r="A158">
        <v>0</v>
      </c>
      <c r="B158">
        <v>-0.68500000000000005</v>
      </c>
      <c r="C158">
        <v>-1.6859999999999999</v>
      </c>
      <c r="D158">
        <v>-2.68</v>
      </c>
      <c r="E158">
        <v>-3.173</v>
      </c>
      <c r="F158">
        <v>-3.2</v>
      </c>
      <c r="G158">
        <v>1.3</v>
      </c>
      <c r="H158">
        <v>-0.01</v>
      </c>
      <c r="I158">
        <v>1.5660000000000001</v>
      </c>
      <c r="J158">
        <v>-0.68500000000000005</v>
      </c>
      <c r="K158">
        <v>-1.6859999999999999</v>
      </c>
      <c r="L158">
        <v>-2.68</v>
      </c>
      <c r="M158">
        <v>-3.173</v>
      </c>
      <c r="N158">
        <v>-3.2</v>
      </c>
      <c r="O158">
        <v>0.878</v>
      </c>
      <c r="P158">
        <v>0.878</v>
      </c>
      <c r="Q158">
        <v>0.86799999999999999</v>
      </c>
      <c r="R158">
        <v>0.373</v>
      </c>
      <c r="S158">
        <v>0.13700000000000001</v>
      </c>
    </row>
    <row r="159" spans="1:19" x14ac:dyDescent="0.3">
      <c r="A159">
        <v>60</v>
      </c>
      <c r="B159">
        <v>-0.68500000000000005</v>
      </c>
      <c r="C159">
        <v>-1.6859999999999999</v>
      </c>
      <c r="D159">
        <v>-2.68</v>
      </c>
      <c r="E159">
        <v>-3.173</v>
      </c>
      <c r="F159">
        <v>-3.2</v>
      </c>
      <c r="G159">
        <v>1.3</v>
      </c>
      <c r="H159">
        <v>-0.01</v>
      </c>
      <c r="I159">
        <v>1.5660000000000001</v>
      </c>
      <c r="J159">
        <v>-0.68799999999999994</v>
      </c>
      <c r="K159">
        <v>-1.6859999999999999</v>
      </c>
      <c r="L159">
        <v>-2.6789999999999998</v>
      </c>
      <c r="M159">
        <v>-3.173</v>
      </c>
      <c r="N159">
        <v>-3.2029999999999998</v>
      </c>
      <c r="O159">
        <v>0.877</v>
      </c>
      <c r="P159">
        <v>0.88500000000000001</v>
      </c>
      <c r="Q159">
        <v>0.87</v>
      </c>
      <c r="R159">
        <v>0.371</v>
      </c>
      <c r="S159">
        <v>0.14599999999999999</v>
      </c>
    </row>
    <row r="160" spans="1:19" x14ac:dyDescent="0.3">
      <c r="A160">
        <v>120</v>
      </c>
      <c r="B160">
        <v>-0.68500000000000005</v>
      </c>
      <c r="C160">
        <v>-1.6859999999999999</v>
      </c>
      <c r="D160">
        <v>-2.68</v>
      </c>
      <c r="E160">
        <v>-3.173</v>
      </c>
      <c r="F160">
        <v>-3.2</v>
      </c>
      <c r="G160">
        <v>1.3</v>
      </c>
      <c r="H160">
        <v>-0.01</v>
      </c>
      <c r="I160">
        <v>1.5660000000000001</v>
      </c>
      <c r="J160">
        <v>-0.69099999999999995</v>
      </c>
      <c r="K160">
        <v>-1.6859999999999999</v>
      </c>
      <c r="L160">
        <v>-2.68</v>
      </c>
      <c r="M160">
        <v>-3.1739999999999999</v>
      </c>
      <c r="N160">
        <v>-3.206</v>
      </c>
      <c r="O160">
        <v>0.874</v>
      </c>
      <c r="P160">
        <v>0.88500000000000001</v>
      </c>
      <c r="Q160">
        <v>0.874</v>
      </c>
      <c r="R160">
        <v>0.375</v>
      </c>
      <c r="S160">
        <v>0.153</v>
      </c>
    </row>
    <row r="161" spans="1:19" x14ac:dyDescent="0.3">
      <c r="A161">
        <v>180</v>
      </c>
      <c r="B161">
        <v>-0.68500000000000005</v>
      </c>
      <c r="C161">
        <v>-1.6859999999999999</v>
      </c>
      <c r="D161">
        <v>-2.68</v>
      </c>
      <c r="E161">
        <v>-3.173</v>
      </c>
      <c r="F161">
        <v>-3.2</v>
      </c>
      <c r="G161">
        <v>1.3</v>
      </c>
      <c r="H161">
        <v>-0.01</v>
      </c>
      <c r="I161">
        <v>1.5660000000000001</v>
      </c>
      <c r="J161">
        <v>-0.69299999999999995</v>
      </c>
      <c r="K161">
        <v>-1.6859999999999999</v>
      </c>
      <c r="L161">
        <v>-2.6789999999999998</v>
      </c>
      <c r="M161">
        <v>-3.173</v>
      </c>
      <c r="N161">
        <v>-3.2090000000000001</v>
      </c>
      <c r="O161">
        <v>0.873</v>
      </c>
      <c r="P161">
        <v>0.88600000000000001</v>
      </c>
      <c r="Q161">
        <v>0.872</v>
      </c>
      <c r="R161">
        <v>0.375</v>
      </c>
      <c r="S161">
        <v>0.16</v>
      </c>
    </row>
    <row r="162" spans="1:19" x14ac:dyDescent="0.3">
      <c r="A162">
        <v>240</v>
      </c>
      <c r="B162">
        <v>-0.68500000000000005</v>
      </c>
      <c r="C162">
        <v>-1.6859999999999999</v>
      </c>
      <c r="D162">
        <v>-2.68</v>
      </c>
      <c r="E162">
        <v>-3.173</v>
      </c>
      <c r="F162">
        <v>-3.2</v>
      </c>
      <c r="G162">
        <v>1.3</v>
      </c>
      <c r="H162">
        <v>-0.01</v>
      </c>
      <c r="I162">
        <v>1.5660000000000001</v>
      </c>
      <c r="J162">
        <v>-0.69599999999999995</v>
      </c>
      <c r="K162">
        <v>-1.6850000000000001</v>
      </c>
      <c r="L162">
        <v>-2.68</v>
      </c>
      <c r="M162">
        <v>-3.1720000000000002</v>
      </c>
      <c r="N162">
        <v>-3.2120000000000002</v>
      </c>
      <c r="O162">
        <v>0.871</v>
      </c>
      <c r="P162">
        <v>0.88700000000000001</v>
      </c>
      <c r="Q162">
        <v>0.876</v>
      </c>
      <c r="R162">
        <v>0.372</v>
      </c>
      <c r="S162">
        <v>0.16600000000000001</v>
      </c>
    </row>
    <row r="163" spans="1:19" x14ac:dyDescent="0.3">
      <c r="A163">
        <v>300</v>
      </c>
      <c r="B163">
        <v>-0.68500000000000005</v>
      </c>
      <c r="C163">
        <v>-1.6859999999999999</v>
      </c>
      <c r="D163">
        <v>-2.68</v>
      </c>
      <c r="E163">
        <v>-3.173</v>
      </c>
      <c r="F163">
        <v>-3.2</v>
      </c>
      <c r="G163">
        <v>1.3</v>
      </c>
      <c r="H163">
        <v>-0.01</v>
      </c>
      <c r="I163">
        <v>1.5660000000000001</v>
      </c>
      <c r="J163">
        <v>-0.69899999999999995</v>
      </c>
      <c r="K163">
        <v>-1.6850000000000001</v>
      </c>
      <c r="L163">
        <v>-2.68</v>
      </c>
      <c r="M163">
        <v>-3.1720000000000002</v>
      </c>
      <c r="N163">
        <v>-3.2149999999999999</v>
      </c>
      <c r="O163">
        <v>0.87</v>
      </c>
      <c r="P163">
        <v>0.88700000000000001</v>
      </c>
      <c r="Q163">
        <v>0.876</v>
      </c>
      <c r="R163">
        <v>0.375</v>
      </c>
      <c r="S163">
        <v>0.17100000000000001</v>
      </c>
    </row>
    <row r="164" spans="1:19" x14ac:dyDescent="0.3">
      <c r="A164">
        <v>360</v>
      </c>
      <c r="B164">
        <v>-0.68500000000000005</v>
      </c>
      <c r="C164">
        <v>-1.6859999999999999</v>
      </c>
      <c r="D164">
        <v>-2.68</v>
      </c>
      <c r="E164">
        <v>-3.173</v>
      </c>
      <c r="F164">
        <v>-3.2</v>
      </c>
      <c r="G164">
        <v>1.3</v>
      </c>
      <c r="H164">
        <v>-0.01</v>
      </c>
      <c r="I164">
        <v>1.5660000000000001</v>
      </c>
      <c r="J164">
        <v>-0.70199999999999996</v>
      </c>
      <c r="K164">
        <v>-1.6850000000000001</v>
      </c>
      <c r="L164">
        <v>-2.6789999999999998</v>
      </c>
      <c r="M164">
        <v>-3.1739999999999999</v>
      </c>
      <c r="N164">
        <v>-3.218</v>
      </c>
      <c r="O164">
        <v>0.86799999999999999</v>
      </c>
      <c r="P164">
        <v>0.88500000000000001</v>
      </c>
      <c r="Q164">
        <v>0.874</v>
      </c>
      <c r="R164">
        <v>0.38100000000000001</v>
      </c>
      <c r="S164">
        <v>0.17499999999999999</v>
      </c>
    </row>
    <row r="165" spans="1:19" x14ac:dyDescent="0.3">
      <c r="A165">
        <v>420</v>
      </c>
      <c r="B165">
        <v>-0.68500000000000005</v>
      </c>
      <c r="C165">
        <v>-1.6859999999999999</v>
      </c>
      <c r="D165">
        <v>-2.68</v>
      </c>
      <c r="E165">
        <v>-3.173</v>
      </c>
      <c r="F165">
        <v>-3.2</v>
      </c>
      <c r="G165">
        <v>1.3</v>
      </c>
      <c r="H165">
        <v>-0.01</v>
      </c>
      <c r="I165">
        <v>1.5660000000000001</v>
      </c>
      <c r="J165">
        <v>-0.70499999999999996</v>
      </c>
      <c r="K165">
        <v>-1.6859999999999999</v>
      </c>
      <c r="L165">
        <v>-2.6789999999999998</v>
      </c>
      <c r="M165">
        <v>-3.1760000000000002</v>
      </c>
      <c r="N165">
        <v>-3.2210000000000001</v>
      </c>
      <c r="O165">
        <v>0.86699999999999999</v>
      </c>
      <c r="P165">
        <v>0.88600000000000001</v>
      </c>
      <c r="Q165">
        <v>0.874</v>
      </c>
      <c r="R165">
        <v>0.38800000000000001</v>
      </c>
      <c r="S165">
        <v>0.18</v>
      </c>
    </row>
    <row r="166" spans="1:19" x14ac:dyDescent="0.3">
      <c r="A166">
        <v>480</v>
      </c>
      <c r="B166">
        <v>-0.68500000000000005</v>
      </c>
      <c r="C166">
        <v>-1.6859999999999999</v>
      </c>
      <c r="D166">
        <v>-2.68</v>
      </c>
      <c r="E166">
        <v>-3.173</v>
      </c>
      <c r="F166">
        <v>-3.2</v>
      </c>
      <c r="G166">
        <v>1.3</v>
      </c>
      <c r="H166">
        <v>-0.01</v>
      </c>
      <c r="I166">
        <v>1.5660000000000001</v>
      </c>
      <c r="J166">
        <v>-0.70799999999999996</v>
      </c>
      <c r="K166">
        <v>-1.6859999999999999</v>
      </c>
      <c r="L166">
        <v>-2.68</v>
      </c>
      <c r="M166">
        <v>-3.18</v>
      </c>
      <c r="N166">
        <v>-3.2240000000000002</v>
      </c>
      <c r="O166">
        <v>0.86499999999999999</v>
      </c>
      <c r="P166">
        <v>0.88500000000000001</v>
      </c>
      <c r="Q166">
        <v>0.876</v>
      </c>
      <c r="R166">
        <v>0.39700000000000002</v>
      </c>
      <c r="S166">
        <v>0.183</v>
      </c>
    </row>
    <row r="167" spans="1:19" x14ac:dyDescent="0.3">
      <c r="A167">
        <v>540</v>
      </c>
      <c r="B167">
        <v>-0.68500000000000005</v>
      </c>
      <c r="C167">
        <v>-1.6859999999999999</v>
      </c>
      <c r="D167">
        <v>-2.68</v>
      </c>
      <c r="E167">
        <v>-3.173</v>
      </c>
      <c r="F167">
        <v>-3.2</v>
      </c>
      <c r="G167">
        <v>1.3</v>
      </c>
      <c r="H167">
        <v>-0.01</v>
      </c>
      <c r="I167">
        <v>1.5660000000000001</v>
      </c>
      <c r="J167">
        <v>-0.71099999999999997</v>
      </c>
      <c r="K167">
        <v>-1.6870000000000001</v>
      </c>
      <c r="L167">
        <v>-2.68</v>
      </c>
      <c r="M167">
        <v>-3.1829999999999998</v>
      </c>
      <c r="N167">
        <v>-3.2269999999999999</v>
      </c>
      <c r="O167">
        <v>0.86399999999999999</v>
      </c>
      <c r="P167">
        <v>0.88300000000000001</v>
      </c>
      <c r="Q167">
        <v>0.876</v>
      </c>
      <c r="R167">
        <v>0.40400000000000003</v>
      </c>
      <c r="S167">
        <v>0.186</v>
      </c>
    </row>
    <row r="168" spans="1:19" x14ac:dyDescent="0.3">
      <c r="A168">
        <v>600</v>
      </c>
      <c r="B168">
        <v>-0.68500000000000005</v>
      </c>
      <c r="C168">
        <v>-1.6859999999999999</v>
      </c>
      <c r="D168">
        <v>-2.68</v>
      </c>
      <c r="E168">
        <v>-3.173</v>
      </c>
      <c r="F168">
        <v>-3.2</v>
      </c>
      <c r="G168">
        <v>1.3</v>
      </c>
      <c r="H168">
        <v>-0.01</v>
      </c>
      <c r="I168">
        <v>1.5660000000000001</v>
      </c>
      <c r="J168">
        <v>-0.71399999999999997</v>
      </c>
      <c r="K168">
        <v>-1.6879999999999999</v>
      </c>
      <c r="L168">
        <v>-2.68</v>
      </c>
      <c r="M168">
        <v>-3.1859999999999999</v>
      </c>
      <c r="N168">
        <v>-3.23</v>
      </c>
      <c r="O168">
        <v>0.86299999999999999</v>
      </c>
      <c r="P168">
        <v>0.88200000000000001</v>
      </c>
      <c r="Q168">
        <v>0.877</v>
      </c>
      <c r="R168">
        <v>0.40899999999999997</v>
      </c>
      <c r="S168">
        <v>0.188</v>
      </c>
    </row>
    <row r="170" spans="1:19" x14ac:dyDescent="0.3">
      <c r="A170" t="s">
        <v>0</v>
      </c>
      <c r="B170" t="s">
        <v>14</v>
      </c>
    </row>
    <row r="171" spans="1:19" x14ac:dyDescent="0.3">
      <c r="A171">
        <v>0</v>
      </c>
      <c r="B171">
        <v>-0.68500000000000005</v>
      </c>
      <c r="C171">
        <v>-1.6859999999999999</v>
      </c>
      <c r="D171">
        <v>-2.68</v>
      </c>
      <c r="E171">
        <v>-3.173</v>
      </c>
      <c r="F171">
        <v>-3.2</v>
      </c>
      <c r="G171">
        <v>1.3</v>
      </c>
      <c r="H171">
        <v>-0.01</v>
      </c>
      <c r="I171">
        <v>1.306</v>
      </c>
      <c r="J171">
        <v>-0.68500000000000005</v>
      </c>
      <c r="K171">
        <v>-1.6859999999999999</v>
      </c>
      <c r="L171">
        <v>-2.68</v>
      </c>
      <c r="M171">
        <v>-3.173</v>
      </c>
      <c r="N171">
        <v>-3.2</v>
      </c>
      <c r="O171">
        <v>0.878</v>
      </c>
      <c r="P171">
        <v>0.878</v>
      </c>
      <c r="Q171">
        <v>0.86799999999999999</v>
      </c>
      <c r="R171">
        <v>0.373</v>
      </c>
      <c r="S171">
        <v>0.13700000000000001</v>
      </c>
    </row>
    <row r="172" spans="1:19" x14ac:dyDescent="0.3">
      <c r="A172">
        <v>60</v>
      </c>
      <c r="B172">
        <v>-0.68500000000000005</v>
      </c>
      <c r="C172">
        <v>-1.6859999999999999</v>
      </c>
      <c r="D172">
        <v>-2.68</v>
      </c>
      <c r="E172">
        <v>-3.173</v>
      </c>
      <c r="F172">
        <v>-3.2</v>
      </c>
      <c r="G172">
        <v>1.3</v>
      </c>
      <c r="H172">
        <v>-0.01</v>
      </c>
      <c r="I172">
        <v>1.306</v>
      </c>
      <c r="J172">
        <v>-0.68799999999999994</v>
      </c>
      <c r="K172">
        <v>-1.6859999999999999</v>
      </c>
      <c r="L172">
        <v>-2.6789999999999998</v>
      </c>
      <c r="M172">
        <v>-3.1739999999999999</v>
      </c>
      <c r="N172">
        <v>-3.2</v>
      </c>
      <c r="O172">
        <v>0.877</v>
      </c>
      <c r="P172">
        <v>0.88500000000000001</v>
      </c>
      <c r="Q172">
        <v>0.87</v>
      </c>
      <c r="R172">
        <v>0.372</v>
      </c>
      <c r="S172">
        <v>0.13800000000000001</v>
      </c>
    </row>
    <row r="173" spans="1:19" x14ac:dyDescent="0.3">
      <c r="A173">
        <v>120</v>
      </c>
      <c r="B173">
        <v>-0.68500000000000005</v>
      </c>
      <c r="C173">
        <v>-1.6859999999999999</v>
      </c>
      <c r="D173">
        <v>-2.68</v>
      </c>
      <c r="E173">
        <v>-3.173</v>
      </c>
      <c r="F173">
        <v>-3.2</v>
      </c>
      <c r="G173">
        <v>1.3</v>
      </c>
      <c r="H173">
        <v>-0.01</v>
      </c>
      <c r="I173">
        <v>1.306</v>
      </c>
      <c r="J173">
        <v>-0.69099999999999995</v>
      </c>
      <c r="K173">
        <v>-1.6859999999999999</v>
      </c>
      <c r="L173">
        <v>-2.6789999999999998</v>
      </c>
      <c r="M173">
        <v>-3.1739999999999999</v>
      </c>
      <c r="N173">
        <v>-3.2</v>
      </c>
      <c r="O173">
        <v>0.875</v>
      </c>
      <c r="P173">
        <v>0.88500000000000001</v>
      </c>
      <c r="Q173">
        <v>0.872</v>
      </c>
      <c r="R173">
        <v>0.373</v>
      </c>
      <c r="S173">
        <v>0.13800000000000001</v>
      </c>
    </row>
    <row r="174" spans="1:19" x14ac:dyDescent="0.3">
      <c r="A174">
        <v>180</v>
      </c>
      <c r="B174">
        <v>-0.68500000000000005</v>
      </c>
      <c r="C174">
        <v>-1.6859999999999999</v>
      </c>
      <c r="D174">
        <v>-2.68</v>
      </c>
      <c r="E174">
        <v>-3.173</v>
      </c>
      <c r="F174">
        <v>-3.2</v>
      </c>
      <c r="G174">
        <v>1.3</v>
      </c>
      <c r="H174">
        <v>-0.01</v>
      </c>
      <c r="I174">
        <v>1.306</v>
      </c>
      <c r="J174">
        <v>-0.69299999999999995</v>
      </c>
      <c r="K174">
        <v>-1.6859999999999999</v>
      </c>
      <c r="L174">
        <v>-2.6789999999999998</v>
      </c>
      <c r="M174">
        <v>-3.173</v>
      </c>
      <c r="N174">
        <v>-3.2</v>
      </c>
      <c r="O174">
        <v>0.873</v>
      </c>
      <c r="P174">
        <v>0.88600000000000001</v>
      </c>
      <c r="Q174">
        <v>0.874</v>
      </c>
      <c r="R174">
        <v>0.375</v>
      </c>
      <c r="S174">
        <v>0.13800000000000001</v>
      </c>
    </row>
    <row r="175" spans="1:19" x14ac:dyDescent="0.3">
      <c r="A175">
        <v>240</v>
      </c>
      <c r="B175">
        <v>-0.68500000000000005</v>
      </c>
      <c r="C175">
        <v>-1.6859999999999999</v>
      </c>
      <c r="D175">
        <v>-2.68</v>
      </c>
      <c r="E175">
        <v>-3.173</v>
      </c>
      <c r="F175">
        <v>-3.2</v>
      </c>
      <c r="G175">
        <v>1.3</v>
      </c>
      <c r="H175">
        <v>-0.01</v>
      </c>
      <c r="I175">
        <v>1.306</v>
      </c>
      <c r="J175">
        <v>-0.69599999999999995</v>
      </c>
      <c r="K175">
        <v>-1.6850000000000001</v>
      </c>
      <c r="L175">
        <v>-2.68</v>
      </c>
      <c r="M175">
        <v>-3.173</v>
      </c>
      <c r="N175">
        <v>-3.2</v>
      </c>
      <c r="O175">
        <v>0.871</v>
      </c>
      <c r="P175">
        <v>0.88700000000000001</v>
      </c>
      <c r="Q175">
        <v>0.875</v>
      </c>
      <c r="R175">
        <v>0.376</v>
      </c>
      <c r="S175">
        <v>0.13800000000000001</v>
      </c>
    </row>
    <row r="176" spans="1:19" x14ac:dyDescent="0.3">
      <c r="A176">
        <v>300</v>
      </c>
      <c r="B176">
        <v>-0.68500000000000005</v>
      </c>
      <c r="C176">
        <v>-1.6859999999999999</v>
      </c>
      <c r="D176">
        <v>-2.68</v>
      </c>
      <c r="E176">
        <v>-3.173</v>
      </c>
      <c r="F176">
        <v>-3.2</v>
      </c>
      <c r="G176">
        <v>1.3</v>
      </c>
      <c r="H176">
        <v>-0.01</v>
      </c>
      <c r="I176">
        <v>1.306</v>
      </c>
      <c r="J176">
        <v>-0.69899999999999995</v>
      </c>
      <c r="K176">
        <v>-1.6850000000000001</v>
      </c>
      <c r="L176">
        <v>-2.68</v>
      </c>
      <c r="M176">
        <v>-3.173</v>
      </c>
      <c r="N176">
        <v>-3.2</v>
      </c>
      <c r="O176">
        <v>0.87</v>
      </c>
      <c r="P176">
        <v>0.88700000000000001</v>
      </c>
      <c r="Q176">
        <v>0.875</v>
      </c>
      <c r="R176">
        <v>0.377</v>
      </c>
      <c r="S176">
        <v>0.13700000000000001</v>
      </c>
    </row>
    <row r="177" spans="1:19" x14ac:dyDescent="0.3">
      <c r="A177">
        <v>360</v>
      </c>
      <c r="B177">
        <v>-0.68500000000000005</v>
      </c>
      <c r="C177">
        <v>-1.6859999999999999</v>
      </c>
      <c r="D177">
        <v>-2.68</v>
      </c>
      <c r="E177">
        <v>-3.173</v>
      </c>
      <c r="F177">
        <v>-3.2</v>
      </c>
      <c r="G177">
        <v>1.3</v>
      </c>
      <c r="H177">
        <v>-0.01</v>
      </c>
      <c r="I177">
        <v>1.306</v>
      </c>
      <c r="J177">
        <v>-0.70199999999999996</v>
      </c>
      <c r="K177">
        <v>-1.6859999999999999</v>
      </c>
      <c r="L177">
        <v>-2.68</v>
      </c>
      <c r="M177">
        <v>-3.173</v>
      </c>
      <c r="N177">
        <v>-3.2</v>
      </c>
      <c r="O177">
        <v>0.86799999999999999</v>
      </c>
      <c r="P177">
        <v>0.88600000000000001</v>
      </c>
      <c r="Q177">
        <v>0.875</v>
      </c>
      <c r="R177">
        <v>0.376</v>
      </c>
      <c r="S177">
        <v>0.13700000000000001</v>
      </c>
    </row>
    <row r="178" spans="1:19" x14ac:dyDescent="0.3">
      <c r="A178">
        <v>420</v>
      </c>
      <c r="B178">
        <v>-0.68500000000000005</v>
      </c>
      <c r="C178">
        <v>-1.6859999999999999</v>
      </c>
      <c r="D178">
        <v>-2.68</v>
      </c>
      <c r="E178">
        <v>-3.173</v>
      </c>
      <c r="F178">
        <v>-3.2</v>
      </c>
      <c r="G178">
        <v>1.3</v>
      </c>
      <c r="H178">
        <v>-0.01</v>
      </c>
      <c r="I178">
        <v>1.306</v>
      </c>
      <c r="J178">
        <v>-0.70499999999999996</v>
      </c>
      <c r="K178">
        <v>-1.6859999999999999</v>
      </c>
      <c r="L178">
        <v>-2.68</v>
      </c>
      <c r="M178">
        <v>-3.173</v>
      </c>
      <c r="N178">
        <v>-3.2</v>
      </c>
      <c r="O178">
        <v>0.86699999999999999</v>
      </c>
      <c r="P178">
        <v>0.88600000000000001</v>
      </c>
      <c r="Q178">
        <v>0.875</v>
      </c>
      <c r="R178">
        <v>0.376</v>
      </c>
      <c r="S178">
        <v>0.13800000000000001</v>
      </c>
    </row>
    <row r="179" spans="1:19" x14ac:dyDescent="0.3">
      <c r="A179">
        <v>480</v>
      </c>
      <c r="B179">
        <v>-0.68500000000000005</v>
      </c>
      <c r="C179">
        <v>-1.6859999999999999</v>
      </c>
      <c r="D179">
        <v>-2.68</v>
      </c>
      <c r="E179">
        <v>-3.173</v>
      </c>
      <c r="F179">
        <v>-3.2</v>
      </c>
      <c r="G179">
        <v>1.3</v>
      </c>
      <c r="H179">
        <v>-0.01</v>
      </c>
      <c r="I179">
        <v>1.306</v>
      </c>
      <c r="J179">
        <v>-0.70799999999999996</v>
      </c>
      <c r="K179">
        <v>-1.6859999999999999</v>
      </c>
      <c r="L179">
        <v>-2.68</v>
      </c>
      <c r="M179">
        <v>-3.173</v>
      </c>
      <c r="N179">
        <v>-3.2</v>
      </c>
      <c r="O179">
        <v>0.86499999999999999</v>
      </c>
      <c r="P179">
        <v>0.88500000000000001</v>
      </c>
      <c r="Q179">
        <v>0.875</v>
      </c>
      <c r="R179">
        <v>0.377</v>
      </c>
      <c r="S179">
        <v>0.13900000000000001</v>
      </c>
    </row>
    <row r="180" spans="1:19" x14ac:dyDescent="0.3">
      <c r="A180">
        <v>540</v>
      </c>
      <c r="B180">
        <v>-0.68500000000000005</v>
      </c>
      <c r="C180">
        <v>-1.6859999999999999</v>
      </c>
      <c r="D180">
        <v>-2.68</v>
      </c>
      <c r="E180">
        <v>-3.173</v>
      </c>
      <c r="F180">
        <v>-3.2</v>
      </c>
      <c r="G180">
        <v>1.3</v>
      </c>
      <c r="H180">
        <v>-0.01</v>
      </c>
      <c r="I180">
        <v>1.306</v>
      </c>
      <c r="J180">
        <v>-0.71099999999999997</v>
      </c>
      <c r="K180">
        <v>-1.6870000000000001</v>
      </c>
      <c r="L180">
        <v>-2.68</v>
      </c>
      <c r="M180">
        <v>-3.173</v>
      </c>
      <c r="N180">
        <v>-3.2</v>
      </c>
      <c r="O180">
        <v>0.86399999999999999</v>
      </c>
      <c r="P180">
        <v>0.88300000000000001</v>
      </c>
      <c r="Q180">
        <v>0.875</v>
      </c>
      <c r="R180">
        <v>0.377</v>
      </c>
      <c r="S180">
        <v>0.13900000000000001</v>
      </c>
    </row>
    <row r="181" spans="1:19" x14ac:dyDescent="0.3">
      <c r="A181">
        <v>600</v>
      </c>
      <c r="B181">
        <v>-0.68500000000000005</v>
      </c>
      <c r="C181">
        <v>-1.6859999999999999</v>
      </c>
      <c r="D181">
        <v>-2.68</v>
      </c>
      <c r="E181">
        <v>-3.173</v>
      </c>
      <c r="F181">
        <v>-3.2</v>
      </c>
      <c r="G181">
        <v>1.3</v>
      </c>
      <c r="H181">
        <v>-0.01</v>
      </c>
      <c r="I181">
        <v>1.306</v>
      </c>
      <c r="J181">
        <v>-0.71399999999999997</v>
      </c>
      <c r="K181">
        <v>-1.6879999999999999</v>
      </c>
      <c r="L181">
        <v>-2.68</v>
      </c>
      <c r="M181">
        <v>-3.173</v>
      </c>
      <c r="N181">
        <v>-3.2</v>
      </c>
      <c r="O181">
        <v>0.86299999999999999</v>
      </c>
      <c r="P181">
        <v>0.88200000000000001</v>
      </c>
      <c r="Q181">
        <v>0.876</v>
      </c>
      <c r="R181">
        <v>0.376</v>
      </c>
      <c r="S181">
        <v>0.14000000000000001</v>
      </c>
    </row>
    <row r="183" spans="1:19" x14ac:dyDescent="0.3">
      <c r="A183" t="s">
        <v>0</v>
      </c>
      <c r="B183" t="s">
        <v>15</v>
      </c>
    </row>
    <row r="184" spans="1:19" x14ac:dyDescent="0.3">
      <c r="A184">
        <v>0</v>
      </c>
      <c r="B184">
        <v>-0.68500000000000005</v>
      </c>
      <c r="C184">
        <v>-1.6859999999999999</v>
      </c>
      <c r="D184">
        <v>-2.68</v>
      </c>
      <c r="E184">
        <v>-3.173</v>
      </c>
      <c r="F184">
        <v>-3.2</v>
      </c>
      <c r="G184">
        <v>1.3</v>
      </c>
      <c r="H184">
        <v>-0.01</v>
      </c>
      <c r="I184">
        <v>1.0289999999999999</v>
      </c>
      <c r="J184">
        <v>-0.68500000000000005</v>
      </c>
      <c r="K184">
        <v>-1.6859999999999999</v>
      </c>
      <c r="L184">
        <v>-2.68</v>
      </c>
      <c r="M184">
        <v>-3.173</v>
      </c>
      <c r="N184">
        <v>-3.2</v>
      </c>
      <c r="O184">
        <v>0.878</v>
      </c>
      <c r="P184">
        <v>0.878</v>
      </c>
      <c r="Q184">
        <v>0.86799999999999999</v>
      </c>
      <c r="R184">
        <v>0.373</v>
      </c>
      <c r="S184">
        <v>0.13700000000000001</v>
      </c>
    </row>
    <row r="185" spans="1:19" x14ac:dyDescent="0.3">
      <c r="A185">
        <v>60</v>
      </c>
      <c r="B185">
        <v>-0.68500000000000005</v>
      </c>
      <c r="C185">
        <v>-1.6859999999999999</v>
      </c>
      <c r="D185">
        <v>-2.68</v>
      </c>
      <c r="E185">
        <v>-3.173</v>
      </c>
      <c r="F185">
        <v>-3.2</v>
      </c>
      <c r="G185">
        <v>1.3</v>
      </c>
      <c r="H185">
        <v>-0.01</v>
      </c>
      <c r="I185">
        <v>1.0289999999999999</v>
      </c>
      <c r="J185">
        <v>-0.68799999999999994</v>
      </c>
      <c r="K185">
        <v>-1.6850000000000001</v>
      </c>
      <c r="L185">
        <v>-2.6789999999999998</v>
      </c>
      <c r="M185">
        <v>-3.1739999999999999</v>
      </c>
      <c r="N185">
        <v>-3.1970000000000001</v>
      </c>
      <c r="O185">
        <v>0.877</v>
      </c>
      <c r="P185">
        <v>0.88300000000000001</v>
      </c>
      <c r="Q185">
        <v>0.87</v>
      </c>
      <c r="R185">
        <v>0.374</v>
      </c>
      <c r="S185">
        <v>0.129</v>
      </c>
    </row>
    <row r="186" spans="1:19" x14ac:dyDescent="0.3">
      <c r="A186">
        <v>120</v>
      </c>
      <c r="B186">
        <v>-0.68500000000000005</v>
      </c>
      <c r="C186">
        <v>-1.6859999999999999</v>
      </c>
      <c r="D186">
        <v>-2.68</v>
      </c>
      <c r="E186">
        <v>-3.173</v>
      </c>
      <c r="F186">
        <v>-3.2</v>
      </c>
      <c r="G186">
        <v>1.3</v>
      </c>
      <c r="H186">
        <v>-0.01</v>
      </c>
      <c r="I186">
        <v>1.0289999999999999</v>
      </c>
      <c r="J186">
        <v>-0.69099999999999995</v>
      </c>
      <c r="K186">
        <v>-1.6859999999999999</v>
      </c>
      <c r="L186">
        <v>-2.6789999999999998</v>
      </c>
      <c r="M186">
        <v>-3.173</v>
      </c>
      <c r="N186">
        <v>-3.194</v>
      </c>
      <c r="O186">
        <v>0.875</v>
      </c>
      <c r="P186">
        <v>0.88500000000000001</v>
      </c>
      <c r="Q186">
        <v>0.87</v>
      </c>
      <c r="R186">
        <v>0.371</v>
      </c>
      <c r="S186">
        <v>0.122</v>
      </c>
    </row>
    <row r="187" spans="1:19" x14ac:dyDescent="0.3">
      <c r="A187">
        <v>180</v>
      </c>
      <c r="B187">
        <v>-0.68500000000000005</v>
      </c>
      <c r="C187">
        <v>-1.6859999999999999</v>
      </c>
      <c r="D187">
        <v>-2.68</v>
      </c>
      <c r="E187">
        <v>-3.173</v>
      </c>
      <c r="F187">
        <v>-3.2</v>
      </c>
      <c r="G187">
        <v>1.3</v>
      </c>
      <c r="H187">
        <v>-0.01</v>
      </c>
      <c r="I187">
        <v>1.0289999999999999</v>
      </c>
      <c r="J187">
        <v>-0.69299999999999995</v>
      </c>
      <c r="K187">
        <v>-1.6859999999999999</v>
      </c>
      <c r="L187">
        <v>-2.68</v>
      </c>
      <c r="M187">
        <v>-3.173</v>
      </c>
      <c r="N187">
        <v>-3.1909999999999998</v>
      </c>
      <c r="O187">
        <v>0.873</v>
      </c>
      <c r="P187">
        <v>0.88700000000000001</v>
      </c>
      <c r="Q187">
        <v>0.875</v>
      </c>
      <c r="R187">
        <v>0.375</v>
      </c>
      <c r="S187">
        <v>0.115</v>
      </c>
    </row>
    <row r="188" spans="1:19" x14ac:dyDescent="0.3">
      <c r="A188">
        <v>240</v>
      </c>
      <c r="B188">
        <v>-0.68500000000000005</v>
      </c>
      <c r="C188">
        <v>-1.6859999999999999</v>
      </c>
      <c r="D188">
        <v>-2.68</v>
      </c>
      <c r="E188">
        <v>-3.173</v>
      </c>
      <c r="F188">
        <v>-3.2</v>
      </c>
      <c r="G188">
        <v>1.3</v>
      </c>
      <c r="H188">
        <v>-0.01</v>
      </c>
      <c r="I188">
        <v>1.0289999999999999</v>
      </c>
      <c r="J188">
        <v>-0.69599999999999995</v>
      </c>
      <c r="K188">
        <v>-1.6850000000000001</v>
      </c>
      <c r="L188">
        <v>-2.6789999999999998</v>
      </c>
      <c r="M188">
        <v>-3.1739999999999999</v>
      </c>
      <c r="N188">
        <v>-3.1880000000000002</v>
      </c>
      <c r="O188">
        <v>0.871</v>
      </c>
      <c r="P188">
        <v>0.88700000000000001</v>
      </c>
      <c r="Q188">
        <v>0.874</v>
      </c>
      <c r="R188">
        <v>0.38</v>
      </c>
      <c r="S188">
        <v>0.11</v>
      </c>
    </row>
    <row r="189" spans="1:19" x14ac:dyDescent="0.3">
      <c r="A189">
        <v>300</v>
      </c>
      <c r="B189">
        <v>-0.68500000000000005</v>
      </c>
      <c r="C189">
        <v>-1.6859999999999999</v>
      </c>
      <c r="D189">
        <v>-2.68</v>
      </c>
      <c r="E189">
        <v>-3.173</v>
      </c>
      <c r="F189">
        <v>-3.2</v>
      </c>
      <c r="G189">
        <v>1.3</v>
      </c>
      <c r="H189">
        <v>-0.01</v>
      </c>
      <c r="I189">
        <v>1.0289999999999999</v>
      </c>
      <c r="J189">
        <v>-0.69899999999999995</v>
      </c>
      <c r="K189">
        <v>-1.6850000000000001</v>
      </c>
      <c r="L189">
        <v>-2.6789999999999998</v>
      </c>
      <c r="M189">
        <v>-3.1739999999999999</v>
      </c>
      <c r="N189">
        <v>-3.1850000000000001</v>
      </c>
      <c r="O189">
        <v>0.86899999999999999</v>
      </c>
      <c r="P189">
        <v>0.88600000000000001</v>
      </c>
      <c r="Q189">
        <v>0.874</v>
      </c>
      <c r="R189">
        <v>0.379</v>
      </c>
      <c r="S189">
        <v>0.10299999999999999</v>
      </c>
    </row>
    <row r="190" spans="1:19" x14ac:dyDescent="0.3">
      <c r="A190">
        <v>360</v>
      </c>
      <c r="B190">
        <v>-0.68500000000000005</v>
      </c>
      <c r="C190">
        <v>-1.6859999999999999</v>
      </c>
      <c r="D190">
        <v>-2.68</v>
      </c>
      <c r="E190">
        <v>-3.173</v>
      </c>
      <c r="F190">
        <v>-3.2</v>
      </c>
      <c r="G190">
        <v>1.3</v>
      </c>
      <c r="H190">
        <v>-0.01</v>
      </c>
      <c r="I190">
        <v>1.0289999999999999</v>
      </c>
      <c r="J190">
        <v>-0.70199999999999996</v>
      </c>
      <c r="K190">
        <v>-1.6859999999999999</v>
      </c>
      <c r="L190">
        <v>-2.68</v>
      </c>
      <c r="M190">
        <v>-3.1709999999999998</v>
      </c>
      <c r="N190">
        <v>-3.1819999999999999</v>
      </c>
      <c r="O190">
        <v>0.86799999999999999</v>
      </c>
      <c r="P190">
        <v>0.88700000000000001</v>
      </c>
      <c r="Q190">
        <v>0.876</v>
      </c>
      <c r="R190">
        <v>0.371</v>
      </c>
      <c r="S190">
        <v>9.9000000000000005E-2</v>
      </c>
    </row>
    <row r="191" spans="1:19" x14ac:dyDescent="0.3">
      <c r="A191">
        <v>420</v>
      </c>
      <c r="B191">
        <v>-0.68500000000000005</v>
      </c>
      <c r="C191">
        <v>-1.6859999999999999</v>
      </c>
      <c r="D191">
        <v>-2.68</v>
      </c>
      <c r="E191">
        <v>-3.173</v>
      </c>
      <c r="F191">
        <v>-3.2</v>
      </c>
      <c r="G191">
        <v>1.3</v>
      </c>
      <c r="H191">
        <v>-0.01</v>
      </c>
      <c r="I191">
        <v>1.0289999999999999</v>
      </c>
      <c r="J191">
        <v>-0.70499999999999996</v>
      </c>
      <c r="K191">
        <v>-1.6859999999999999</v>
      </c>
      <c r="L191">
        <v>-2.68</v>
      </c>
      <c r="M191">
        <v>-3.169</v>
      </c>
      <c r="N191">
        <v>-3.1789999999999998</v>
      </c>
      <c r="O191">
        <v>0.86699999999999999</v>
      </c>
      <c r="P191">
        <v>0.88500000000000001</v>
      </c>
      <c r="Q191">
        <v>0.877</v>
      </c>
      <c r="R191">
        <v>0.36299999999999999</v>
      </c>
      <c r="S191">
        <v>9.6000000000000002E-2</v>
      </c>
    </row>
    <row r="192" spans="1:19" x14ac:dyDescent="0.3">
      <c r="A192">
        <v>480</v>
      </c>
      <c r="B192">
        <v>-0.68500000000000005</v>
      </c>
      <c r="C192">
        <v>-1.6859999999999999</v>
      </c>
      <c r="D192">
        <v>-2.68</v>
      </c>
      <c r="E192">
        <v>-3.173</v>
      </c>
      <c r="F192">
        <v>-3.2</v>
      </c>
      <c r="G192">
        <v>1.3</v>
      </c>
      <c r="H192">
        <v>-0.01</v>
      </c>
      <c r="I192">
        <v>1.0289999999999999</v>
      </c>
      <c r="J192">
        <v>-0.70799999999999996</v>
      </c>
      <c r="K192">
        <v>-1.6859999999999999</v>
      </c>
      <c r="L192">
        <v>-2.68</v>
      </c>
      <c r="M192">
        <v>-3.165</v>
      </c>
      <c r="N192">
        <v>-3.1760000000000002</v>
      </c>
      <c r="O192">
        <v>0.86499999999999999</v>
      </c>
      <c r="P192">
        <v>0.88400000000000001</v>
      </c>
      <c r="Q192">
        <v>0.875</v>
      </c>
      <c r="R192">
        <v>0.35399999999999998</v>
      </c>
      <c r="S192">
        <v>9.2999999999999999E-2</v>
      </c>
    </row>
    <row r="193" spans="1:19" x14ac:dyDescent="0.3">
      <c r="A193">
        <v>540</v>
      </c>
      <c r="B193">
        <v>-0.68500000000000005</v>
      </c>
      <c r="C193">
        <v>-1.6859999999999999</v>
      </c>
      <c r="D193">
        <v>-2.68</v>
      </c>
      <c r="E193">
        <v>-3.173</v>
      </c>
      <c r="F193">
        <v>-3.2</v>
      </c>
      <c r="G193">
        <v>1.3</v>
      </c>
      <c r="H193">
        <v>-0.01</v>
      </c>
      <c r="I193">
        <v>1.0289999999999999</v>
      </c>
      <c r="J193">
        <v>-0.71099999999999997</v>
      </c>
      <c r="K193">
        <v>-1.6870000000000001</v>
      </c>
      <c r="L193">
        <v>-2.6789999999999998</v>
      </c>
      <c r="M193">
        <v>-3.1619999999999999</v>
      </c>
      <c r="N193">
        <v>-3.173</v>
      </c>
      <c r="O193">
        <v>0.86399999999999999</v>
      </c>
      <c r="P193">
        <v>0.88300000000000001</v>
      </c>
      <c r="Q193">
        <v>0.874</v>
      </c>
      <c r="R193">
        <v>0.34599999999999997</v>
      </c>
      <c r="S193">
        <v>9.0999999999999998E-2</v>
      </c>
    </row>
    <row r="194" spans="1:19" x14ac:dyDescent="0.3">
      <c r="A194">
        <v>600</v>
      </c>
      <c r="B194">
        <v>-0.68500000000000005</v>
      </c>
      <c r="C194">
        <v>-1.6859999999999999</v>
      </c>
      <c r="D194">
        <v>-2.68</v>
      </c>
      <c r="E194">
        <v>-3.173</v>
      </c>
      <c r="F194">
        <v>-3.2</v>
      </c>
      <c r="G194">
        <v>1.3</v>
      </c>
      <c r="H194">
        <v>-0.01</v>
      </c>
      <c r="I194">
        <v>1.0289999999999999</v>
      </c>
      <c r="J194">
        <v>-0.71399999999999997</v>
      </c>
      <c r="K194">
        <v>-1.6879999999999999</v>
      </c>
      <c r="L194">
        <v>-2.6789999999999998</v>
      </c>
      <c r="M194">
        <v>-3.1579999999999999</v>
      </c>
      <c r="N194">
        <v>-3.17</v>
      </c>
      <c r="O194">
        <v>0.86299999999999999</v>
      </c>
      <c r="P194">
        <v>0.88200000000000001</v>
      </c>
      <c r="Q194">
        <v>0.875</v>
      </c>
      <c r="R194">
        <v>0.33900000000000002</v>
      </c>
      <c r="S194">
        <v>8.8999999999999996E-2</v>
      </c>
    </row>
    <row r="196" spans="1:19" x14ac:dyDescent="0.3">
      <c r="A196" t="s">
        <v>0</v>
      </c>
      <c r="B196" t="s">
        <v>16</v>
      </c>
    </row>
    <row r="197" spans="1:19" x14ac:dyDescent="0.3">
      <c r="A197">
        <v>0</v>
      </c>
      <c r="B197">
        <v>-0.68500000000000005</v>
      </c>
      <c r="C197">
        <v>-1.6859999999999999</v>
      </c>
      <c r="D197">
        <v>-2.68</v>
      </c>
      <c r="E197">
        <v>-3.1640000000000001</v>
      </c>
      <c r="F197">
        <v>-3.19</v>
      </c>
      <c r="G197">
        <v>1.3</v>
      </c>
      <c r="H197">
        <v>-0.01</v>
      </c>
      <c r="I197">
        <v>1.5720000000000001</v>
      </c>
      <c r="J197">
        <v>-0.68500000000000005</v>
      </c>
      <c r="K197">
        <v>-1.6859999999999999</v>
      </c>
      <c r="L197">
        <v>-2.68</v>
      </c>
      <c r="M197">
        <v>-3.1640000000000001</v>
      </c>
      <c r="N197">
        <v>-3.19</v>
      </c>
      <c r="O197">
        <v>0.878</v>
      </c>
      <c r="P197">
        <v>0.878</v>
      </c>
      <c r="Q197">
        <v>0.86799999999999999</v>
      </c>
      <c r="R197">
        <v>0.36899999999999999</v>
      </c>
      <c r="S197">
        <v>0.13600000000000001</v>
      </c>
    </row>
    <row r="198" spans="1:19" x14ac:dyDescent="0.3">
      <c r="A198">
        <v>60</v>
      </c>
      <c r="B198">
        <v>-0.68500000000000005</v>
      </c>
      <c r="C198">
        <v>-1.6859999999999999</v>
      </c>
      <c r="D198">
        <v>-2.68</v>
      </c>
      <c r="E198">
        <v>-3.1640000000000001</v>
      </c>
      <c r="F198">
        <v>-3.19</v>
      </c>
      <c r="G198">
        <v>1.3</v>
      </c>
      <c r="H198">
        <v>-0.01</v>
      </c>
      <c r="I198">
        <v>1.5720000000000001</v>
      </c>
      <c r="J198">
        <v>-0.68799999999999994</v>
      </c>
      <c r="K198">
        <v>-1.6859999999999999</v>
      </c>
      <c r="L198">
        <v>-2.6789999999999998</v>
      </c>
      <c r="M198">
        <v>-3.1640000000000001</v>
      </c>
      <c r="N198">
        <v>-3.1930000000000001</v>
      </c>
      <c r="O198">
        <v>0.877</v>
      </c>
      <c r="P198">
        <v>0.88500000000000001</v>
      </c>
      <c r="Q198">
        <v>0.87</v>
      </c>
      <c r="R198">
        <v>0.36699999999999999</v>
      </c>
      <c r="S198">
        <v>0.14499999999999999</v>
      </c>
    </row>
    <row r="199" spans="1:19" x14ac:dyDescent="0.3">
      <c r="A199">
        <v>120</v>
      </c>
      <c r="B199">
        <v>-0.68500000000000005</v>
      </c>
      <c r="C199">
        <v>-1.6859999999999999</v>
      </c>
      <c r="D199">
        <v>-2.68</v>
      </c>
      <c r="E199">
        <v>-3.1640000000000001</v>
      </c>
      <c r="F199">
        <v>-3.19</v>
      </c>
      <c r="G199">
        <v>1.3</v>
      </c>
      <c r="H199">
        <v>-0.01</v>
      </c>
      <c r="I199">
        <v>1.5720000000000001</v>
      </c>
      <c r="J199">
        <v>-0.69099999999999995</v>
      </c>
      <c r="K199">
        <v>-1.6859999999999999</v>
      </c>
      <c r="L199">
        <v>-2.6789999999999998</v>
      </c>
      <c r="M199">
        <v>-3.165</v>
      </c>
      <c r="N199">
        <v>-3.1960000000000002</v>
      </c>
      <c r="O199">
        <v>0.874</v>
      </c>
      <c r="P199">
        <v>0.88600000000000001</v>
      </c>
      <c r="Q199">
        <v>0.874</v>
      </c>
      <c r="R199">
        <v>0.371</v>
      </c>
      <c r="S199">
        <v>0.152</v>
      </c>
    </row>
    <row r="200" spans="1:19" x14ac:dyDescent="0.3">
      <c r="A200">
        <v>180</v>
      </c>
      <c r="B200">
        <v>-0.68500000000000005</v>
      </c>
      <c r="C200">
        <v>-1.6859999999999999</v>
      </c>
      <c r="D200">
        <v>-2.68</v>
      </c>
      <c r="E200">
        <v>-3.1640000000000001</v>
      </c>
      <c r="F200">
        <v>-3.19</v>
      </c>
      <c r="G200">
        <v>1.3</v>
      </c>
      <c r="H200">
        <v>-0.01</v>
      </c>
      <c r="I200">
        <v>1.5720000000000001</v>
      </c>
      <c r="J200">
        <v>-0.69299999999999995</v>
      </c>
      <c r="K200">
        <v>-1.6850000000000001</v>
      </c>
      <c r="L200">
        <v>-2.6789999999999998</v>
      </c>
      <c r="M200">
        <v>-3.1640000000000001</v>
      </c>
      <c r="N200">
        <v>-3.1989999999999998</v>
      </c>
      <c r="O200">
        <v>0.873</v>
      </c>
      <c r="P200">
        <v>0.88500000000000001</v>
      </c>
      <c r="Q200">
        <v>0.872</v>
      </c>
      <c r="R200">
        <v>0.37</v>
      </c>
      <c r="S200">
        <v>0.159</v>
      </c>
    </row>
    <row r="201" spans="1:19" x14ac:dyDescent="0.3">
      <c r="A201">
        <v>240</v>
      </c>
      <c r="B201">
        <v>-0.68500000000000005</v>
      </c>
      <c r="C201">
        <v>-1.6859999999999999</v>
      </c>
      <c r="D201">
        <v>-2.68</v>
      </c>
      <c r="E201">
        <v>-3.1640000000000001</v>
      </c>
      <c r="F201">
        <v>-3.19</v>
      </c>
      <c r="G201">
        <v>1.3</v>
      </c>
      <c r="H201">
        <v>-0.01</v>
      </c>
      <c r="I201">
        <v>1.5720000000000001</v>
      </c>
      <c r="J201">
        <v>-0.69599999999999995</v>
      </c>
      <c r="K201">
        <v>-1.6850000000000001</v>
      </c>
      <c r="L201">
        <v>-2.6789999999999998</v>
      </c>
      <c r="M201">
        <v>-3.1619999999999999</v>
      </c>
      <c r="N201">
        <v>-3.202</v>
      </c>
      <c r="O201">
        <v>0.871</v>
      </c>
      <c r="P201">
        <v>0.88700000000000001</v>
      </c>
      <c r="Q201">
        <v>0.875</v>
      </c>
      <c r="R201">
        <v>0.36699999999999999</v>
      </c>
      <c r="S201">
        <v>0.16500000000000001</v>
      </c>
    </row>
    <row r="202" spans="1:19" x14ac:dyDescent="0.3">
      <c r="A202">
        <v>300</v>
      </c>
      <c r="B202">
        <v>-0.68500000000000005</v>
      </c>
      <c r="C202">
        <v>-1.6859999999999999</v>
      </c>
      <c r="D202">
        <v>-2.68</v>
      </c>
      <c r="E202">
        <v>-3.1640000000000001</v>
      </c>
      <c r="F202">
        <v>-3.19</v>
      </c>
      <c r="G202">
        <v>1.3</v>
      </c>
      <c r="H202">
        <v>-0.01</v>
      </c>
      <c r="I202">
        <v>1.5720000000000001</v>
      </c>
      <c r="J202">
        <v>-0.69899999999999995</v>
      </c>
      <c r="K202">
        <v>-1.6850000000000001</v>
      </c>
      <c r="L202">
        <v>-2.68</v>
      </c>
      <c r="M202">
        <v>-3.1629999999999998</v>
      </c>
      <c r="N202">
        <v>-3.2050000000000001</v>
      </c>
      <c r="O202">
        <v>0.87</v>
      </c>
      <c r="P202">
        <v>0.88700000000000001</v>
      </c>
      <c r="Q202">
        <v>0.876</v>
      </c>
      <c r="R202">
        <v>0.37</v>
      </c>
      <c r="S202">
        <v>0.16900000000000001</v>
      </c>
    </row>
    <row r="203" spans="1:19" x14ac:dyDescent="0.3">
      <c r="A203">
        <v>360</v>
      </c>
      <c r="B203">
        <v>-0.68500000000000005</v>
      </c>
      <c r="C203">
        <v>-1.6859999999999999</v>
      </c>
      <c r="D203">
        <v>-2.68</v>
      </c>
      <c r="E203">
        <v>-3.1640000000000001</v>
      </c>
      <c r="F203">
        <v>-3.19</v>
      </c>
      <c r="G203">
        <v>1.3</v>
      </c>
      <c r="H203">
        <v>-0.01</v>
      </c>
      <c r="I203">
        <v>1.5720000000000001</v>
      </c>
      <c r="J203">
        <v>-0.70199999999999996</v>
      </c>
      <c r="K203">
        <v>-1.6850000000000001</v>
      </c>
      <c r="L203">
        <v>-2.6789999999999998</v>
      </c>
      <c r="M203">
        <v>-3.165</v>
      </c>
      <c r="N203">
        <v>-3.2080000000000002</v>
      </c>
      <c r="O203">
        <v>0.86799999999999999</v>
      </c>
      <c r="P203">
        <v>0.88500000000000001</v>
      </c>
      <c r="Q203">
        <v>0.873</v>
      </c>
      <c r="R203">
        <v>0.377</v>
      </c>
      <c r="S203">
        <v>0.17399999999999999</v>
      </c>
    </row>
    <row r="204" spans="1:19" x14ac:dyDescent="0.3">
      <c r="A204">
        <v>420</v>
      </c>
      <c r="B204">
        <v>-0.68500000000000005</v>
      </c>
      <c r="C204">
        <v>-1.6859999999999999</v>
      </c>
      <c r="D204">
        <v>-2.68</v>
      </c>
      <c r="E204">
        <v>-3.1640000000000001</v>
      </c>
      <c r="F204">
        <v>-3.19</v>
      </c>
      <c r="G204">
        <v>1.3</v>
      </c>
      <c r="H204">
        <v>-0.01</v>
      </c>
      <c r="I204">
        <v>1.5720000000000001</v>
      </c>
      <c r="J204">
        <v>-0.70499999999999996</v>
      </c>
      <c r="K204">
        <v>-1.6859999999999999</v>
      </c>
      <c r="L204">
        <v>-2.6789999999999998</v>
      </c>
      <c r="M204">
        <v>-3.1669999999999998</v>
      </c>
      <c r="N204">
        <v>-3.2109999999999999</v>
      </c>
      <c r="O204">
        <v>0.86699999999999999</v>
      </c>
      <c r="P204">
        <v>0.88600000000000001</v>
      </c>
      <c r="Q204">
        <v>0.874</v>
      </c>
      <c r="R204">
        <v>0.38500000000000001</v>
      </c>
      <c r="S204">
        <v>0.17899999999999999</v>
      </c>
    </row>
    <row r="205" spans="1:19" x14ac:dyDescent="0.3">
      <c r="A205">
        <v>480</v>
      </c>
      <c r="B205">
        <v>-0.68500000000000005</v>
      </c>
      <c r="C205">
        <v>-1.6859999999999999</v>
      </c>
      <c r="D205">
        <v>-2.68</v>
      </c>
      <c r="E205">
        <v>-3.1640000000000001</v>
      </c>
      <c r="F205">
        <v>-3.19</v>
      </c>
      <c r="G205">
        <v>1.3</v>
      </c>
      <c r="H205">
        <v>-0.01</v>
      </c>
      <c r="I205">
        <v>1.5720000000000001</v>
      </c>
      <c r="J205">
        <v>-0.70799999999999996</v>
      </c>
      <c r="K205">
        <v>-1.6859999999999999</v>
      </c>
      <c r="L205">
        <v>-2.6789999999999998</v>
      </c>
      <c r="M205">
        <v>-3.1709999999999998</v>
      </c>
      <c r="N205">
        <v>-3.214</v>
      </c>
      <c r="O205">
        <v>0.86499999999999999</v>
      </c>
      <c r="P205">
        <v>0.88500000000000001</v>
      </c>
      <c r="Q205">
        <v>0.875</v>
      </c>
      <c r="R205">
        <v>0.39300000000000002</v>
      </c>
      <c r="S205">
        <v>0.183</v>
      </c>
    </row>
    <row r="206" spans="1:19" x14ac:dyDescent="0.3">
      <c r="A206">
        <v>540</v>
      </c>
      <c r="B206">
        <v>-0.68500000000000005</v>
      </c>
      <c r="C206">
        <v>-1.6859999999999999</v>
      </c>
      <c r="D206">
        <v>-2.68</v>
      </c>
      <c r="E206">
        <v>-3.1640000000000001</v>
      </c>
      <c r="F206">
        <v>-3.19</v>
      </c>
      <c r="G206">
        <v>1.3</v>
      </c>
      <c r="H206">
        <v>-0.01</v>
      </c>
      <c r="I206">
        <v>1.5720000000000001</v>
      </c>
      <c r="J206">
        <v>-0.71099999999999997</v>
      </c>
      <c r="K206">
        <v>-1.6870000000000001</v>
      </c>
      <c r="L206">
        <v>-2.68</v>
      </c>
      <c r="M206">
        <v>-3.1739999999999999</v>
      </c>
      <c r="N206">
        <v>-3.2170000000000001</v>
      </c>
      <c r="O206">
        <v>0.86399999999999999</v>
      </c>
      <c r="P206">
        <v>0.88300000000000001</v>
      </c>
      <c r="Q206">
        <v>0.876</v>
      </c>
      <c r="R206">
        <v>0.39900000000000002</v>
      </c>
      <c r="S206">
        <v>0.186</v>
      </c>
    </row>
    <row r="207" spans="1:19" x14ac:dyDescent="0.3">
      <c r="A207">
        <v>600</v>
      </c>
      <c r="B207">
        <v>-0.68500000000000005</v>
      </c>
      <c r="C207">
        <v>-1.6859999999999999</v>
      </c>
      <c r="D207">
        <v>-2.68</v>
      </c>
      <c r="E207">
        <v>-3.1640000000000001</v>
      </c>
      <c r="F207">
        <v>-3.19</v>
      </c>
      <c r="G207">
        <v>1.3</v>
      </c>
      <c r="H207">
        <v>-0.01</v>
      </c>
      <c r="I207">
        <v>1.5720000000000001</v>
      </c>
      <c r="J207">
        <v>-0.71399999999999997</v>
      </c>
      <c r="K207">
        <v>-1.6879999999999999</v>
      </c>
      <c r="L207">
        <v>-2.68</v>
      </c>
      <c r="M207">
        <v>-3.177</v>
      </c>
      <c r="N207">
        <v>-3.22</v>
      </c>
      <c r="O207">
        <v>0.86299999999999999</v>
      </c>
      <c r="P207">
        <v>0.88200000000000001</v>
      </c>
      <c r="Q207">
        <v>0.876</v>
      </c>
      <c r="R207">
        <v>0.40400000000000003</v>
      </c>
      <c r="S207">
        <v>0.188</v>
      </c>
    </row>
    <row r="209" spans="1:19" x14ac:dyDescent="0.3">
      <c r="A209" t="s">
        <v>0</v>
      </c>
      <c r="B209" t="s">
        <v>17</v>
      </c>
    </row>
    <row r="210" spans="1:19" x14ac:dyDescent="0.3">
      <c r="A210">
        <v>0</v>
      </c>
      <c r="B210">
        <v>-0.68500000000000005</v>
      </c>
      <c r="C210">
        <v>-1.6859999999999999</v>
      </c>
      <c r="D210">
        <v>-2.68</v>
      </c>
      <c r="E210">
        <v>-3.1640000000000001</v>
      </c>
      <c r="F210">
        <v>-3.19</v>
      </c>
      <c r="G210">
        <v>1.3</v>
      </c>
      <c r="H210">
        <v>-0.01</v>
      </c>
      <c r="I210">
        <v>1.3069999999999999</v>
      </c>
      <c r="J210">
        <v>-0.68500000000000005</v>
      </c>
      <c r="K210">
        <v>-1.6859999999999999</v>
      </c>
      <c r="L210">
        <v>-2.68</v>
      </c>
      <c r="M210">
        <v>-3.1640000000000001</v>
      </c>
      <c r="N210">
        <v>-3.19</v>
      </c>
      <c r="O210">
        <v>0.878</v>
      </c>
      <c r="P210">
        <v>0.878</v>
      </c>
      <c r="Q210">
        <v>0.86799999999999999</v>
      </c>
      <c r="R210">
        <v>0.36899999999999999</v>
      </c>
      <c r="S210">
        <v>0.13600000000000001</v>
      </c>
    </row>
    <row r="211" spans="1:19" x14ac:dyDescent="0.3">
      <c r="A211">
        <v>60</v>
      </c>
      <c r="B211">
        <v>-0.68500000000000005</v>
      </c>
      <c r="C211">
        <v>-1.6859999999999999</v>
      </c>
      <c r="D211">
        <v>-2.68</v>
      </c>
      <c r="E211">
        <v>-3.1640000000000001</v>
      </c>
      <c r="F211">
        <v>-3.19</v>
      </c>
      <c r="G211">
        <v>1.3</v>
      </c>
      <c r="H211">
        <v>-0.01</v>
      </c>
      <c r="I211">
        <v>1.3069999999999999</v>
      </c>
      <c r="J211">
        <v>-0.68799999999999994</v>
      </c>
      <c r="K211">
        <v>-1.6850000000000001</v>
      </c>
      <c r="L211">
        <v>-2.6789999999999998</v>
      </c>
      <c r="M211">
        <v>-3.1640000000000001</v>
      </c>
      <c r="N211">
        <v>-3.19</v>
      </c>
      <c r="O211">
        <v>0.877</v>
      </c>
      <c r="P211">
        <v>0.88400000000000001</v>
      </c>
      <c r="Q211">
        <v>0.87</v>
      </c>
      <c r="R211">
        <v>0.36799999999999999</v>
      </c>
      <c r="S211">
        <v>0.13700000000000001</v>
      </c>
    </row>
    <row r="212" spans="1:19" x14ac:dyDescent="0.3">
      <c r="A212">
        <v>120</v>
      </c>
      <c r="B212">
        <v>-0.68500000000000005</v>
      </c>
      <c r="C212">
        <v>-1.6859999999999999</v>
      </c>
      <c r="D212">
        <v>-2.68</v>
      </c>
      <c r="E212">
        <v>-3.1640000000000001</v>
      </c>
      <c r="F212">
        <v>-3.19</v>
      </c>
      <c r="G212">
        <v>1.3</v>
      </c>
      <c r="H212">
        <v>-0.01</v>
      </c>
      <c r="I212">
        <v>1.3069999999999999</v>
      </c>
      <c r="J212">
        <v>-0.69099999999999995</v>
      </c>
      <c r="K212">
        <v>-1.6859999999999999</v>
      </c>
      <c r="L212">
        <v>-2.6789999999999998</v>
      </c>
      <c r="M212">
        <v>-3.1640000000000001</v>
      </c>
      <c r="N212">
        <v>-3.19</v>
      </c>
      <c r="O212">
        <v>0.875</v>
      </c>
      <c r="P212">
        <v>0.88600000000000001</v>
      </c>
      <c r="Q212">
        <v>0.872</v>
      </c>
      <c r="R212">
        <v>0.36899999999999999</v>
      </c>
      <c r="S212">
        <v>0.13700000000000001</v>
      </c>
    </row>
    <row r="213" spans="1:19" x14ac:dyDescent="0.3">
      <c r="A213">
        <v>180</v>
      </c>
      <c r="B213">
        <v>-0.68500000000000005</v>
      </c>
      <c r="C213">
        <v>-1.6859999999999999</v>
      </c>
      <c r="D213">
        <v>-2.68</v>
      </c>
      <c r="E213">
        <v>-3.1640000000000001</v>
      </c>
      <c r="F213">
        <v>-3.19</v>
      </c>
      <c r="G213">
        <v>1.3</v>
      </c>
      <c r="H213">
        <v>-0.01</v>
      </c>
      <c r="I213">
        <v>1.3069999999999999</v>
      </c>
      <c r="J213">
        <v>-0.69299999999999995</v>
      </c>
      <c r="K213">
        <v>-1.6859999999999999</v>
      </c>
      <c r="L213">
        <v>-2.6789999999999998</v>
      </c>
      <c r="M213">
        <v>-3.1640000000000001</v>
      </c>
      <c r="N213">
        <v>-3.19</v>
      </c>
      <c r="O213">
        <v>0.873</v>
      </c>
      <c r="P213">
        <v>0.88600000000000001</v>
      </c>
      <c r="Q213">
        <v>0.873</v>
      </c>
      <c r="R213">
        <v>0.37</v>
      </c>
      <c r="S213">
        <v>0.13700000000000001</v>
      </c>
    </row>
    <row r="214" spans="1:19" x14ac:dyDescent="0.3">
      <c r="A214">
        <v>240</v>
      </c>
      <c r="B214">
        <v>-0.68500000000000005</v>
      </c>
      <c r="C214">
        <v>-1.6859999999999999</v>
      </c>
      <c r="D214">
        <v>-2.68</v>
      </c>
      <c r="E214">
        <v>-3.1640000000000001</v>
      </c>
      <c r="F214">
        <v>-3.19</v>
      </c>
      <c r="G214">
        <v>1.3</v>
      </c>
      <c r="H214">
        <v>-0.01</v>
      </c>
      <c r="I214">
        <v>1.3069999999999999</v>
      </c>
      <c r="J214">
        <v>-0.69599999999999995</v>
      </c>
      <c r="K214">
        <v>-1.6850000000000001</v>
      </c>
      <c r="L214">
        <v>-2.6789999999999998</v>
      </c>
      <c r="M214">
        <v>-3.1640000000000001</v>
      </c>
      <c r="N214">
        <v>-3.19</v>
      </c>
      <c r="O214">
        <v>0.871</v>
      </c>
      <c r="P214">
        <v>0.88700000000000001</v>
      </c>
      <c r="Q214">
        <v>0.875</v>
      </c>
      <c r="R214">
        <v>0.371</v>
      </c>
      <c r="S214">
        <v>0.13700000000000001</v>
      </c>
    </row>
    <row r="215" spans="1:19" x14ac:dyDescent="0.3">
      <c r="A215">
        <v>300</v>
      </c>
      <c r="B215">
        <v>-0.68500000000000005</v>
      </c>
      <c r="C215">
        <v>-1.6859999999999999</v>
      </c>
      <c r="D215">
        <v>-2.68</v>
      </c>
      <c r="E215">
        <v>-3.1640000000000001</v>
      </c>
      <c r="F215">
        <v>-3.19</v>
      </c>
      <c r="G215">
        <v>1.3</v>
      </c>
      <c r="H215">
        <v>-0.01</v>
      </c>
      <c r="I215">
        <v>1.3069999999999999</v>
      </c>
      <c r="J215">
        <v>-0.69899999999999995</v>
      </c>
      <c r="K215">
        <v>-1.6850000000000001</v>
      </c>
      <c r="L215">
        <v>-2.6789999999999998</v>
      </c>
      <c r="M215">
        <v>-3.1640000000000001</v>
      </c>
      <c r="N215">
        <v>-3.19</v>
      </c>
      <c r="O215">
        <v>0.87</v>
      </c>
      <c r="P215">
        <v>0.88700000000000001</v>
      </c>
      <c r="Q215">
        <v>0.875</v>
      </c>
      <c r="R215">
        <v>0.372</v>
      </c>
      <c r="S215">
        <v>0.13600000000000001</v>
      </c>
    </row>
    <row r="216" spans="1:19" x14ac:dyDescent="0.3">
      <c r="A216">
        <v>360</v>
      </c>
      <c r="B216">
        <v>-0.68500000000000005</v>
      </c>
      <c r="C216">
        <v>-1.6859999999999999</v>
      </c>
      <c r="D216">
        <v>-2.68</v>
      </c>
      <c r="E216">
        <v>-3.1640000000000001</v>
      </c>
      <c r="F216">
        <v>-3.19</v>
      </c>
      <c r="G216">
        <v>1.3</v>
      </c>
      <c r="H216">
        <v>-0.01</v>
      </c>
      <c r="I216">
        <v>1.3069999999999999</v>
      </c>
      <c r="J216">
        <v>-0.70199999999999996</v>
      </c>
      <c r="K216">
        <v>-1.6859999999999999</v>
      </c>
      <c r="L216">
        <v>-2.6789999999999998</v>
      </c>
      <c r="M216">
        <v>-3.1640000000000001</v>
      </c>
      <c r="N216">
        <v>-3.19</v>
      </c>
      <c r="O216">
        <v>0.86799999999999999</v>
      </c>
      <c r="P216">
        <v>0.88600000000000001</v>
      </c>
      <c r="Q216">
        <v>0.875</v>
      </c>
      <c r="R216">
        <v>0.372</v>
      </c>
      <c r="S216">
        <v>0.13600000000000001</v>
      </c>
    </row>
    <row r="217" spans="1:19" x14ac:dyDescent="0.3">
      <c r="A217">
        <v>420</v>
      </c>
      <c r="B217">
        <v>-0.68500000000000005</v>
      </c>
      <c r="C217">
        <v>-1.6859999999999999</v>
      </c>
      <c r="D217">
        <v>-2.68</v>
      </c>
      <c r="E217">
        <v>-3.1640000000000001</v>
      </c>
      <c r="F217">
        <v>-3.19</v>
      </c>
      <c r="G217">
        <v>1.3</v>
      </c>
      <c r="H217">
        <v>-0.01</v>
      </c>
      <c r="I217">
        <v>1.3069999999999999</v>
      </c>
      <c r="J217">
        <v>-0.70499999999999996</v>
      </c>
      <c r="K217">
        <v>-1.6859999999999999</v>
      </c>
      <c r="L217">
        <v>-2.6789999999999998</v>
      </c>
      <c r="M217">
        <v>-3.1640000000000001</v>
      </c>
      <c r="N217">
        <v>-3.19</v>
      </c>
      <c r="O217">
        <v>0.86699999999999999</v>
      </c>
      <c r="P217">
        <v>0.88600000000000001</v>
      </c>
      <c r="Q217">
        <v>0.875</v>
      </c>
      <c r="R217">
        <v>0.372</v>
      </c>
      <c r="S217">
        <v>0.13700000000000001</v>
      </c>
    </row>
    <row r="218" spans="1:19" x14ac:dyDescent="0.3">
      <c r="A218">
        <v>480</v>
      </c>
      <c r="B218">
        <v>-0.68500000000000005</v>
      </c>
      <c r="C218">
        <v>-1.6859999999999999</v>
      </c>
      <c r="D218">
        <v>-2.68</v>
      </c>
      <c r="E218">
        <v>-3.1640000000000001</v>
      </c>
      <c r="F218">
        <v>-3.19</v>
      </c>
      <c r="G218">
        <v>1.3</v>
      </c>
      <c r="H218">
        <v>-0.01</v>
      </c>
      <c r="I218">
        <v>1.3069999999999999</v>
      </c>
      <c r="J218">
        <v>-0.70799999999999996</v>
      </c>
      <c r="K218">
        <v>-1.6859999999999999</v>
      </c>
      <c r="L218">
        <v>-2.6789999999999998</v>
      </c>
      <c r="M218">
        <v>-3.1640000000000001</v>
      </c>
      <c r="N218">
        <v>-3.19</v>
      </c>
      <c r="O218">
        <v>0.86499999999999999</v>
      </c>
      <c r="P218">
        <v>0.88500000000000001</v>
      </c>
      <c r="Q218">
        <v>0.875</v>
      </c>
      <c r="R218">
        <v>0.372</v>
      </c>
      <c r="S218">
        <v>0.13800000000000001</v>
      </c>
    </row>
    <row r="219" spans="1:19" x14ac:dyDescent="0.3">
      <c r="A219">
        <v>540</v>
      </c>
      <c r="B219">
        <v>-0.68500000000000005</v>
      </c>
      <c r="C219">
        <v>-1.6859999999999999</v>
      </c>
      <c r="D219">
        <v>-2.68</v>
      </c>
      <c r="E219">
        <v>-3.1640000000000001</v>
      </c>
      <c r="F219">
        <v>-3.19</v>
      </c>
      <c r="G219">
        <v>1.3</v>
      </c>
      <c r="H219">
        <v>-0.01</v>
      </c>
      <c r="I219">
        <v>1.3069999999999999</v>
      </c>
      <c r="J219">
        <v>-0.71099999999999997</v>
      </c>
      <c r="K219">
        <v>-1.6870000000000001</v>
      </c>
      <c r="L219">
        <v>-2.6789999999999998</v>
      </c>
      <c r="M219">
        <v>-3.1640000000000001</v>
      </c>
      <c r="N219">
        <v>-3.19</v>
      </c>
      <c r="O219">
        <v>0.86399999999999999</v>
      </c>
      <c r="P219">
        <v>0.88300000000000001</v>
      </c>
      <c r="Q219">
        <v>0.875</v>
      </c>
      <c r="R219">
        <v>0.372</v>
      </c>
      <c r="S219">
        <v>0.13800000000000001</v>
      </c>
    </row>
    <row r="220" spans="1:19" x14ac:dyDescent="0.3">
      <c r="A220">
        <v>600</v>
      </c>
      <c r="B220">
        <v>-0.68500000000000005</v>
      </c>
      <c r="C220">
        <v>-1.6859999999999999</v>
      </c>
      <c r="D220">
        <v>-2.68</v>
      </c>
      <c r="E220">
        <v>-3.1640000000000001</v>
      </c>
      <c r="F220">
        <v>-3.19</v>
      </c>
      <c r="G220">
        <v>1.3</v>
      </c>
      <c r="H220">
        <v>-0.01</v>
      </c>
      <c r="I220">
        <v>1.3069999999999999</v>
      </c>
      <c r="J220">
        <v>-0.71399999999999997</v>
      </c>
      <c r="K220">
        <v>-1.6879999999999999</v>
      </c>
      <c r="L220">
        <v>-2.6789999999999998</v>
      </c>
      <c r="M220">
        <v>-3.1640000000000001</v>
      </c>
      <c r="N220">
        <v>-3.19</v>
      </c>
      <c r="O220">
        <v>0.86299999999999999</v>
      </c>
      <c r="P220">
        <v>0.88200000000000001</v>
      </c>
      <c r="Q220">
        <v>0.875</v>
      </c>
      <c r="R220">
        <v>0.371</v>
      </c>
      <c r="S220">
        <v>0.13800000000000001</v>
      </c>
    </row>
    <row r="222" spans="1:19" x14ac:dyDescent="0.3">
      <c r="A222" t="s">
        <v>0</v>
      </c>
      <c r="B222" t="s">
        <v>18</v>
      </c>
    </row>
    <row r="223" spans="1:19" x14ac:dyDescent="0.3">
      <c r="A223">
        <v>0</v>
      </c>
      <c r="B223">
        <v>-0.68500000000000005</v>
      </c>
      <c r="C223">
        <v>-1.6859999999999999</v>
      </c>
      <c r="D223">
        <v>-2.68</v>
      </c>
      <c r="E223">
        <v>-3.1640000000000001</v>
      </c>
      <c r="F223">
        <v>-3.19</v>
      </c>
      <c r="G223">
        <v>1.3</v>
      </c>
      <c r="H223">
        <v>-0.01</v>
      </c>
      <c r="I223">
        <v>1.028</v>
      </c>
      <c r="J223">
        <v>-0.68500000000000005</v>
      </c>
      <c r="K223">
        <v>-1.6859999999999999</v>
      </c>
      <c r="L223">
        <v>-2.68</v>
      </c>
      <c r="M223">
        <v>-3.1640000000000001</v>
      </c>
      <c r="N223">
        <v>-3.19</v>
      </c>
      <c r="O223">
        <v>0.878</v>
      </c>
      <c r="P223">
        <v>0.878</v>
      </c>
      <c r="Q223">
        <v>0.86799999999999999</v>
      </c>
      <c r="R223">
        <v>0.36899999999999999</v>
      </c>
      <c r="S223">
        <v>0.13600000000000001</v>
      </c>
    </row>
    <row r="224" spans="1:19" x14ac:dyDescent="0.3">
      <c r="A224">
        <v>60</v>
      </c>
      <c r="B224">
        <v>-0.68500000000000005</v>
      </c>
      <c r="C224">
        <v>-1.6859999999999999</v>
      </c>
      <c r="D224">
        <v>-2.68</v>
      </c>
      <c r="E224">
        <v>-3.1640000000000001</v>
      </c>
      <c r="F224">
        <v>-3.19</v>
      </c>
      <c r="G224">
        <v>1.3</v>
      </c>
      <c r="H224">
        <v>-0.01</v>
      </c>
      <c r="I224">
        <v>1.028</v>
      </c>
      <c r="J224">
        <v>-0.68799999999999994</v>
      </c>
      <c r="K224">
        <v>-1.6850000000000001</v>
      </c>
      <c r="L224">
        <v>-2.6789999999999998</v>
      </c>
      <c r="M224">
        <v>-3.165</v>
      </c>
      <c r="N224">
        <v>-3.1869999999999998</v>
      </c>
      <c r="O224">
        <v>0.877</v>
      </c>
      <c r="P224">
        <v>0.88300000000000001</v>
      </c>
      <c r="Q224">
        <v>0.87</v>
      </c>
      <c r="R224">
        <v>0.36899999999999999</v>
      </c>
      <c r="S224">
        <v>0.128</v>
      </c>
    </row>
    <row r="225" spans="1:19" x14ac:dyDescent="0.3">
      <c r="A225">
        <v>120</v>
      </c>
      <c r="B225">
        <v>-0.68500000000000005</v>
      </c>
      <c r="C225">
        <v>-1.6859999999999999</v>
      </c>
      <c r="D225">
        <v>-2.68</v>
      </c>
      <c r="E225">
        <v>-3.1640000000000001</v>
      </c>
      <c r="F225">
        <v>-3.19</v>
      </c>
      <c r="G225">
        <v>1.3</v>
      </c>
      <c r="H225">
        <v>-0.01</v>
      </c>
      <c r="I225">
        <v>1.028</v>
      </c>
      <c r="J225">
        <v>-0.69099999999999995</v>
      </c>
      <c r="K225">
        <v>-1.6859999999999999</v>
      </c>
      <c r="L225">
        <v>-2.6789999999999998</v>
      </c>
      <c r="M225">
        <v>-3.1640000000000001</v>
      </c>
      <c r="N225">
        <v>-3.1840000000000002</v>
      </c>
      <c r="O225">
        <v>0.875</v>
      </c>
      <c r="P225">
        <v>0.88500000000000001</v>
      </c>
      <c r="Q225">
        <v>0.871</v>
      </c>
      <c r="R225">
        <v>0.36699999999999999</v>
      </c>
      <c r="S225">
        <v>0.121</v>
      </c>
    </row>
    <row r="226" spans="1:19" x14ac:dyDescent="0.3">
      <c r="A226">
        <v>180</v>
      </c>
      <c r="B226">
        <v>-0.68500000000000005</v>
      </c>
      <c r="C226">
        <v>-1.6859999999999999</v>
      </c>
      <c r="D226">
        <v>-2.68</v>
      </c>
      <c r="E226">
        <v>-3.1640000000000001</v>
      </c>
      <c r="F226">
        <v>-3.19</v>
      </c>
      <c r="G226">
        <v>1.3</v>
      </c>
      <c r="H226">
        <v>-0.01</v>
      </c>
      <c r="I226">
        <v>1.028</v>
      </c>
      <c r="J226">
        <v>-0.69299999999999995</v>
      </c>
      <c r="K226">
        <v>-1.6859999999999999</v>
      </c>
      <c r="L226">
        <v>-2.6789999999999998</v>
      </c>
      <c r="M226">
        <v>-3.1640000000000001</v>
      </c>
      <c r="N226">
        <v>-3.181</v>
      </c>
      <c r="O226">
        <v>0.873</v>
      </c>
      <c r="P226">
        <v>0.88700000000000001</v>
      </c>
      <c r="Q226">
        <v>0.875</v>
      </c>
      <c r="R226">
        <v>0.37</v>
      </c>
      <c r="S226">
        <v>0.114</v>
      </c>
    </row>
    <row r="227" spans="1:19" x14ac:dyDescent="0.3">
      <c r="A227">
        <v>240</v>
      </c>
      <c r="B227">
        <v>-0.68500000000000005</v>
      </c>
      <c r="C227">
        <v>-1.6859999999999999</v>
      </c>
      <c r="D227">
        <v>-2.68</v>
      </c>
      <c r="E227">
        <v>-3.1640000000000001</v>
      </c>
      <c r="F227">
        <v>-3.19</v>
      </c>
      <c r="G227">
        <v>1.3</v>
      </c>
      <c r="H227">
        <v>-0.01</v>
      </c>
      <c r="I227">
        <v>1.028</v>
      </c>
      <c r="J227">
        <v>-0.69599999999999995</v>
      </c>
      <c r="K227">
        <v>-1.6850000000000001</v>
      </c>
      <c r="L227">
        <v>-2.6789999999999998</v>
      </c>
      <c r="M227">
        <v>-3.1640000000000001</v>
      </c>
      <c r="N227">
        <v>-3.1779999999999999</v>
      </c>
      <c r="O227">
        <v>0.871</v>
      </c>
      <c r="P227">
        <v>0.88700000000000001</v>
      </c>
      <c r="Q227">
        <v>0.874</v>
      </c>
      <c r="R227">
        <v>0.375</v>
      </c>
      <c r="S227">
        <v>0.109</v>
      </c>
    </row>
    <row r="228" spans="1:19" x14ac:dyDescent="0.3">
      <c r="A228">
        <v>300</v>
      </c>
      <c r="B228">
        <v>-0.68500000000000005</v>
      </c>
      <c r="C228">
        <v>-1.6859999999999999</v>
      </c>
      <c r="D228">
        <v>-2.68</v>
      </c>
      <c r="E228">
        <v>-3.1640000000000001</v>
      </c>
      <c r="F228">
        <v>-3.19</v>
      </c>
      <c r="G228">
        <v>1.3</v>
      </c>
      <c r="H228">
        <v>-0.01</v>
      </c>
      <c r="I228">
        <v>1.028</v>
      </c>
      <c r="J228">
        <v>-0.69899999999999995</v>
      </c>
      <c r="K228">
        <v>-1.6850000000000001</v>
      </c>
      <c r="L228">
        <v>-2.6789999999999998</v>
      </c>
      <c r="M228">
        <v>-3.1640000000000001</v>
      </c>
      <c r="N228">
        <v>-3.1749999999999998</v>
      </c>
      <c r="O228">
        <v>0.86899999999999999</v>
      </c>
      <c r="P228">
        <v>0.88600000000000001</v>
      </c>
      <c r="Q228">
        <v>0.874</v>
      </c>
      <c r="R228">
        <v>0.374</v>
      </c>
      <c r="S228">
        <v>0.10299999999999999</v>
      </c>
    </row>
    <row r="229" spans="1:19" x14ac:dyDescent="0.3">
      <c r="A229">
        <v>360</v>
      </c>
      <c r="B229">
        <v>-0.68500000000000005</v>
      </c>
      <c r="C229">
        <v>-1.6859999999999999</v>
      </c>
      <c r="D229">
        <v>-2.68</v>
      </c>
      <c r="E229">
        <v>-3.1640000000000001</v>
      </c>
      <c r="F229">
        <v>-3.19</v>
      </c>
      <c r="G229">
        <v>1.3</v>
      </c>
      <c r="H229">
        <v>-0.01</v>
      </c>
      <c r="I229">
        <v>1.028</v>
      </c>
      <c r="J229">
        <v>-0.70199999999999996</v>
      </c>
      <c r="K229">
        <v>-1.6859999999999999</v>
      </c>
      <c r="L229">
        <v>-2.6789999999999998</v>
      </c>
      <c r="M229">
        <v>-3.1619999999999999</v>
      </c>
      <c r="N229">
        <v>-3.1720000000000002</v>
      </c>
      <c r="O229">
        <v>0.86799999999999999</v>
      </c>
      <c r="P229">
        <v>0.88700000000000001</v>
      </c>
      <c r="Q229">
        <v>0.875</v>
      </c>
      <c r="R229">
        <v>0.36599999999999999</v>
      </c>
      <c r="S229">
        <v>9.8000000000000004E-2</v>
      </c>
    </row>
    <row r="230" spans="1:19" x14ac:dyDescent="0.3">
      <c r="A230">
        <v>420</v>
      </c>
      <c r="B230">
        <v>-0.68500000000000005</v>
      </c>
      <c r="C230">
        <v>-1.6859999999999999</v>
      </c>
      <c r="D230">
        <v>-2.68</v>
      </c>
      <c r="E230">
        <v>-3.1640000000000001</v>
      </c>
      <c r="F230">
        <v>-3.19</v>
      </c>
      <c r="G230">
        <v>1.3</v>
      </c>
      <c r="H230">
        <v>-0.01</v>
      </c>
      <c r="I230">
        <v>1.028</v>
      </c>
      <c r="J230">
        <v>-0.70499999999999996</v>
      </c>
      <c r="K230">
        <v>-1.6859999999999999</v>
      </c>
      <c r="L230">
        <v>-2.68</v>
      </c>
      <c r="M230">
        <v>-3.1589999999999998</v>
      </c>
      <c r="N230">
        <v>-3.169</v>
      </c>
      <c r="O230">
        <v>0.86699999999999999</v>
      </c>
      <c r="P230">
        <v>0.88500000000000001</v>
      </c>
      <c r="Q230">
        <v>0.876</v>
      </c>
      <c r="R230">
        <v>0.35699999999999998</v>
      </c>
      <c r="S230">
        <v>9.5000000000000001E-2</v>
      </c>
    </row>
    <row r="231" spans="1:19" x14ac:dyDescent="0.3">
      <c r="A231">
        <v>480</v>
      </c>
      <c r="B231">
        <v>-0.68500000000000005</v>
      </c>
      <c r="C231">
        <v>-1.6859999999999999</v>
      </c>
      <c r="D231">
        <v>-2.68</v>
      </c>
      <c r="E231">
        <v>-3.1640000000000001</v>
      </c>
      <c r="F231">
        <v>-3.19</v>
      </c>
      <c r="G231">
        <v>1.3</v>
      </c>
      <c r="H231">
        <v>-0.01</v>
      </c>
      <c r="I231">
        <v>1.028</v>
      </c>
      <c r="J231">
        <v>-0.70799999999999996</v>
      </c>
      <c r="K231">
        <v>-1.6859999999999999</v>
      </c>
      <c r="L231">
        <v>-2.6789999999999998</v>
      </c>
      <c r="M231">
        <v>-3.1560000000000001</v>
      </c>
      <c r="N231">
        <v>-3.1659999999999999</v>
      </c>
      <c r="O231">
        <v>0.86499999999999999</v>
      </c>
      <c r="P231">
        <v>0.88400000000000001</v>
      </c>
      <c r="Q231">
        <v>0.874</v>
      </c>
      <c r="R231">
        <v>0.34899999999999998</v>
      </c>
      <c r="S231">
        <v>9.1999999999999998E-2</v>
      </c>
    </row>
    <row r="232" spans="1:19" x14ac:dyDescent="0.3">
      <c r="A232">
        <v>540</v>
      </c>
      <c r="B232">
        <v>-0.68500000000000005</v>
      </c>
      <c r="C232">
        <v>-1.6859999999999999</v>
      </c>
      <c r="D232">
        <v>-2.68</v>
      </c>
      <c r="E232">
        <v>-3.1640000000000001</v>
      </c>
      <c r="F232">
        <v>-3.19</v>
      </c>
      <c r="G232">
        <v>1.3</v>
      </c>
      <c r="H232">
        <v>-0.01</v>
      </c>
      <c r="I232">
        <v>1.028</v>
      </c>
      <c r="J232">
        <v>-0.71099999999999997</v>
      </c>
      <c r="K232">
        <v>-1.6870000000000001</v>
      </c>
      <c r="L232">
        <v>-2.6789999999999998</v>
      </c>
      <c r="M232">
        <v>-3.153</v>
      </c>
      <c r="N232">
        <v>-3.1629999999999998</v>
      </c>
      <c r="O232">
        <v>0.86399999999999999</v>
      </c>
      <c r="P232">
        <v>0.88300000000000001</v>
      </c>
      <c r="Q232">
        <v>0.873</v>
      </c>
      <c r="R232">
        <v>0.34200000000000003</v>
      </c>
      <c r="S232">
        <v>0.09</v>
      </c>
    </row>
    <row r="233" spans="1:19" x14ac:dyDescent="0.3">
      <c r="A233">
        <v>600</v>
      </c>
      <c r="B233">
        <v>-0.68500000000000005</v>
      </c>
      <c r="C233">
        <v>-1.6859999999999999</v>
      </c>
      <c r="D233">
        <v>-2.68</v>
      </c>
      <c r="E233">
        <v>-3.1640000000000001</v>
      </c>
      <c r="F233">
        <v>-3.19</v>
      </c>
      <c r="G233">
        <v>1.3</v>
      </c>
      <c r="H233">
        <v>-0.01</v>
      </c>
      <c r="I233">
        <v>1.028</v>
      </c>
      <c r="J233">
        <v>-0.71399999999999997</v>
      </c>
      <c r="K233">
        <v>-1.6879999999999999</v>
      </c>
      <c r="L233">
        <v>-2.6789999999999998</v>
      </c>
      <c r="M233">
        <v>-3.149</v>
      </c>
      <c r="N233">
        <v>-3.16</v>
      </c>
      <c r="O233">
        <v>0.86299999999999999</v>
      </c>
      <c r="P233">
        <v>0.88200000000000001</v>
      </c>
      <c r="Q233">
        <v>0.874</v>
      </c>
      <c r="R233">
        <v>0.33500000000000002</v>
      </c>
      <c r="S233">
        <v>8.7999999999999995E-2</v>
      </c>
    </row>
    <row r="235" spans="1:19" x14ac:dyDescent="0.3">
      <c r="A235" t="s">
        <v>0</v>
      </c>
      <c r="B235" t="s">
        <v>19</v>
      </c>
    </row>
    <row r="236" spans="1:19" x14ac:dyDescent="0.3">
      <c r="A236">
        <v>0</v>
      </c>
      <c r="B236">
        <v>-0.68500000000000005</v>
      </c>
      <c r="C236">
        <v>-1.6859999999999999</v>
      </c>
      <c r="D236">
        <v>-2.6789999999999998</v>
      </c>
      <c r="E236">
        <v>-3.1549999999999998</v>
      </c>
      <c r="F236">
        <v>-3.18</v>
      </c>
      <c r="G236">
        <v>1.3</v>
      </c>
      <c r="H236">
        <v>-0.01</v>
      </c>
      <c r="I236">
        <v>1.575</v>
      </c>
      <c r="J236">
        <v>-0.68500000000000005</v>
      </c>
      <c r="K236">
        <v>-1.6859999999999999</v>
      </c>
      <c r="L236">
        <v>-2.6789999999999998</v>
      </c>
      <c r="M236">
        <v>-3.1549999999999998</v>
      </c>
      <c r="N236">
        <v>-3.18</v>
      </c>
      <c r="O236">
        <v>0.878</v>
      </c>
      <c r="P236">
        <v>0.878</v>
      </c>
      <c r="Q236">
        <v>0.86699999999999999</v>
      </c>
      <c r="R236">
        <v>0.36399999999999999</v>
      </c>
      <c r="S236">
        <v>0.13500000000000001</v>
      </c>
    </row>
    <row r="237" spans="1:19" x14ac:dyDescent="0.3">
      <c r="A237">
        <v>60</v>
      </c>
      <c r="B237">
        <v>-0.68500000000000005</v>
      </c>
      <c r="C237">
        <v>-1.6859999999999999</v>
      </c>
      <c r="D237">
        <v>-2.6789999999999998</v>
      </c>
      <c r="E237">
        <v>-3.1549999999999998</v>
      </c>
      <c r="F237">
        <v>-3.18</v>
      </c>
      <c r="G237">
        <v>1.3</v>
      </c>
      <c r="H237">
        <v>-0.01</v>
      </c>
      <c r="I237">
        <v>1.575</v>
      </c>
      <c r="J237">
        <v>-0.68799999999999994</v>
      </c>
      <c r="K237">
        <v>-1.6859999999999999</v>
      </c>
      <c r="L237">
        <v>-2.6789999999999998</v>
      </c>
      <c r="M237">
        <v>-3.1539999999999999</v>
      </c>
      <c r="N237">
        <v>-3.1829999999999998</v>
      </c>
      <c r="O237">
        <v>0.877</v>
      </c>
      <c r="P237">
        <v>0.88500000000000001</v>
      </c>
      <c r="Q237">
        <v>0.86899999999999999</v>
      </c>
      <c r="R237">
        <v>0.36199999999999999</v>
      </c>
      <c r="S237">
        <v>0.14399999999999999</v>
      </c>
    </row>
    <row r="238" spans="1:19" x14ac:dyDescent="0.3">
      <c r="A238">
        <v>120</v>
      </c>
      <c r="B238">
        <v>-0.68500000000000005</v>
      </c>
      <c r="C238">
        <v>-1.6859999999999999</v>
      </c>
      <c r="D238">
        <v>-2.6789999999999998</v>
      </c>
      <c r="E238">
        <v>-3.1549999999999998</v>
      </c>
      <c r="F238">
        <v>-3.18</v>
      </c>
      <c r="G238">
        <v>1.3</v>
      </c>
      <c r="H238">
        <v>-0.01</v>
      </c>
      <c r="I238">
        <v>1.575</v>
      </c>
      <c r="J238">
        <v>-0.69099999999999995</v>
      </c>
      <c r="K238">
        <v>-1.6859999999999999</v>
      </c>
      <c r="L238">
        <v>-2.6789999999999998</v>
      </c>
      <c r="M238">
        <v>-3.1549999999999998</v>
      </c>
      <c r="N238">
        <v>-3.1859999999999999</v>
      </c>
      <c r="O238">
        <v>0.874</v>
      </c>
      <c r="P238">
        <v>0.88600000000000001</v>
      </c>
      <c r="Q238">
        <v>0.873</v>
      </c>
      <c r="R238">
        <v>0.36599999999999999</v>
      </c>
      <c r="S238">
        <v>0.152</v>
      </c>
    </row>
    <row r="239" spans="1:19" x14ac:dyDescent="0.3">
      <c r="A239">
        <v>180</v>
      </c>
      <c r="B239">
        <v>-0.68500000000000005</v>
      </c>
      <c r="C239">
        <v>-1.6859999999999999</v>
      </c>
      <c r="D239">
        <v>-2.6789999999999998</v>
      </c>
      <c r="E239">
        <v>-3.1549999999999998</v>
      </c>
      <c r="F239">
        <v>-3.18</v>
      </c>
      <c r="G239">
        <v>1.3</v>
      </c>
      <c r="H239">
        <v>-0.01</v>
      </c>
      <c r="I239">
        <v>1.575</v>
      </c>
      <c r="J239">
        <v>-0.69299999999999995</v>
      </c>
      <c r="K239">
        <v>-1.6850000000000001</v>
      </c>
      <c r="L239">
        <v>-2.6789999999999998</v>
      </c>
      <c r="M239">
        <v>-3.1539999999999999</v>
      </c>
      <c r="N239">
        <v>-3.1890000000000001</v>
      </c>
      <c r="O239">
        <v>0.873</v>
      </c>
      <c r="P239">
        <v>0.88600000000000001</v>
      </c>
      <c r="Q239">
        <v>0.872</v>
      </c>
      <c r="R239">
        <v>0.36499999999999999</v>
      </c>
      <c r="S239">
        <v>0.158</v>
      </c>
    </row>
    <row r="240" spans="1:19" x14ac:dyDescent="0.3">
      <c r="A240">
        <v>240</v>
      </c>
      <c r="B240">
        <v>-0.68500000000000005</v>
      </c>
      <c r="C240">
        <v>-1.6859999999999999</v>
      </c>
      <c r="D240">
        <v>-2.6789999999999998</v>
      </c>
      <c r="E240">
        <v>-3.1549999999999998</v>
      </c>
      <c r="F240">
        <v>-3.18</v>
      </c>
      <c r="G240">
        <v>1.3</v>
      </c>
      <c r="H240">
        <v>-0.01</v>
      </c>
      <c r="I240">
        <v>1.575</v>
      </c>
      <c r="J240">
        <v>-0.69599999999999995</v>
      </c>
      <c r="K240">
        <v>-1.6850000000000001</v>
      </c>
      <c r="L240">
        <v>-2.6789999999999998</v>
      </c>
      <c r="M240">
        <v>-3.153</v>
      </c>
      <c r="N240">
        <v>-3.1920000000000002</v>
      </c>
      <c r="O240">
        <v>0.871</v>
      </c>
      <c r="P240">
        <v>0.88700000000000001</v>
      </c>
      <c r="Q240">
        <v>0.875</v>
      </c>
      <c r="R240">
        <v>0.36299999999999999</v>
      </c>
      <c r="S240">
        <v>0.16400000000000001</v>
      </c>
    </row>
    <row r="241" spans="1:19" x14ac:dyDescent="0.3">
      <c r="A241">
        <v>300</v>
      </c>
      <c r="B241">
        <v>-0.68500000000000005</v>
      </c>
      <c r="C241">
        <v>-1.6859999999999999</v>
      </c>
      <c r="D241">
        <v>-2.6789999999999998</v>
      </c>
      <c r="E241">
        <v>-3.1549999999999998</v>
      </c>
      <c r="F241">
        <v>-3.18</v>
      </c>
      <c r="G241">
        <v>1.3</v>
      </c>
      <c r="H241">
        <v>-0.01</v>
      </c>
      <c r="I241">
        <v>1.575</v>
      </c>
      <c r="J241">
        <v>-0.69899999999999995</v>
      </c>
      <c r="K241">
        <v>-1.6850000000000001</v>
      </c>
      <c r="L241">
        <v>-2.6789999999999998</v>
      </c>
      <c r="M241">
        <v>-3.153</v>
      </c>
      <c r="N241">
        <v>-3.1949999999999998</v>
      </c>
      <c r="O241">
        <v>0.87</v>
      </c>
      <c r="P241">
        <v>0.88700000000000001</v>
      </c>
      <c r="Q241">
        <v>0.875</v>
      </c>
      <c r="R241">
        <v>0.36499999999999999</v>
      </c>
      <c r="S241">
        <v>0.16800000000000001</v>
      </c>
    </row>
    <row r="242" spans="1:19" x14ac:dyDescent="0.3">
      <c r="A242">
        <v>360</v>
      </c>
      <c r="B242">
        <v>-0.68500000000000005</v>
      </c>
      <c r="C242">
        <v>-1.6859999999999999</v>
      </c>
      <c r="D242">
        <v>-2.6789999999999998</v>
      </c>
      <c r="E242">
        <v>-3.1549999999999998</v>
      </c>
      <c r="F242">
        <v>-3.18</v>
      </c>
      <c r="G242">
        <v>1.3</v>
      </c>
      <c r="H242">
        <v>-0.01</v>
      </c>
      <c r="I242">
        <v>1.575</v>
      </c>
      <c r="J242">
        <v>-0.70199999999999996</v>
      </c>
      <c r="K242">
        <v>-1.6850000000000001</v>
      </c>
      <c r="L242">
        <v>-2.6789999999999998</v>
      </c>
      <c r="M242">
        <v>-3.1560000000000001</v>
      </c>
      <c r="N242">
        <v>-3.198</v>
      </c>
      <c r="O242">
        <v>0.86799999999999999</v>
      </c>
      <c r="P242">
        <v>0.88500000000000001</v>
      </c>
      <c r="Q242">
        <v>0.873</v>
      </c>
      <c r="R242">
        <v>0.373</v>
      </c>
      <c r="S242">
        <v>0.17299999999999999</v>
      </c>
    </row>
    <row r="243" spans="1:19" x14ac:dyDescent="0.3">
      <c r="A243">
        <v>420</v>
      </c>
      <c r="B243">
        <v>-0.68500000000000005</v>
      </c>
      <c r="C243">
        <v>-1.6859999999999999</v>
      </c>
      <c r="D243">
        <v>-2.6789999999999998</v>
      </c>
      <c r="E243">
        <v>-3.1549999999999998</v>
      </c>
      <c r="F243">
        <v>-3.18</v>
      </c>
      <c r="G243">
        <v>1.3</v>
      </c>
      <c r="H243">
        <v>-0.01</v>
      </c>
      <c r="I243">
        <v>1.575</v>
      </c>
      <c r="J243">
        <v>-0.70499999999999996</v>
      </c>
      <c r="K243">
        <v>-1.6859999999999999</v>
      </c>
      <c r="L243">
        <v>-2.6789999999999998</v>
      </c>
      <c r="M243">
        <v>-3.1579999999999999</v>
      </c>
      <c r="N243">
        <v>-3.2010000000000001</v>
      </c>
      <c r="O243">
        <v>0.86699999999999999</v>
      </c>
      <c r="P243">
        <v>0.88600000000000001</v>
      </c>
      <c r="Q243">
        <v>0.873</v>
      </c>
      <c r="R243">
        <v>0.38100000000000001</v>
      </c>
      <c r="S243">
        <v>0.17799999999999999</v>
      </c>
    </row>
    <row r="244" spans="1:19" x14ac:dyDescent="0.3">
      <c r="A244">
        <v>480</v>
      </c>
      <c r="B244">
        <v>-0.68500000000000005</v>
      </c>
      <c r="C244">
        <v>-1.6859999999999999</v>
      </c>
      <c r="D244">
        <v>-2.6789999999999998</v>
      </c>
      <c r="E244">
        <v>-3.1549999999999998</v>
      </c>
      <c r="F244">
        <v>-3.18</v>
      </c>
      <c r="G244">
        <v>1.3</v>
      </c>
      <c r="H244">
        <v>-0.01</v>
      </c>
      <c r="I244">
        <v>1.575</v>
      </c>
      <c r="J244">
        <v>-0.70799999999999996</v>
      </c>
      <c r="K244">
        <v>-1.6859999999999999</v>
      </c>
      <c r="L244">
        <v>-2.6789999999999998</v>
      </c>
      <c r="M244">
        <v>-3.161</v>
      </c>
      <c r="N244">
        <v>-3.2040000000000002</v>
      </c>
      <c r="O244">
        <v>0.86499999999999999</v>
      </c>
      <c r="P244">
        <v>0.88500000000000001</v>
      </c>
      <c r="Q244">
        <v>0.875</v>
      </c>
      <c r="R244">
        <v>0.38900000000000001</v>
      </c>
      <c r="S244">
        <v>0.182</v>
      </c>
    </row>
    <row r="245" spans="1:19" x14ac:dyDescent="0.3">
      <c r="A245">
        <v>540</v>
      </c>
      <c r="B245">
        <v>-0.68500000000000005</v>
      </c>
      <c r="C245">
        <v>-1.6859999999999999</v>
      </c>
      <c r="D245">
        <v>-2.6789999999999998</v>
      </c>
      <c r="E245">
        <v>-3.1549999999999998</v>
      </c>
      <c r="F245">
        <v>-3.18</v>
      </c>
      <c r="G245">
        <v>1.3</v>
      </c>
      <c r="H245">
        <v>-0.01</v>
      </c>
      <c r="I245">
        <v>1.575</v>
      </c>
      <c r="J245">
        <v>-0.71099999999999997</v>
      </c>
      <c r="K245">
        <v>-1.6870000000000001</v>
      </c>
      <c r="L245">
        <v>-2.6789999999999998</v>
      </c>
      <c r="M245">
        <v>-3.165</v>
      </c>
      <c r="N245">
        <v>-3.2069999999999999</v>
      </c>
      <c r="O245">
        <v>0.86399999999999999</v>
      </c>
      <c r="P245">
        <v>0.88300000000000001</v>
      </c>
      <c r="Q245">
        <v>0.876</v>
      </c>
      <c r="R245">
        <v>0.39500000000000002</v>
      </c>
      <c r="S245">
        <v>0.185</v>
      </c>
    </row>
    <row r="246" spans="1:19" x14ac:dyDescent="0.3">
      <c r="A246">
        <v>600</v>
      </c>
      <c r="B246">
        <v>-0.68500000000000005</v>
      </c>
      <c r="C246">
        <v>-1.6859999999999999</v>
      </c>
      <c r="D246">
        <v>-2.6789999999999998</v>
      </c>
      <c r="E246">
        <v>-3.1549999999999998</v>
      </c>
      <c r="F246">
        <v>-3.18</v>
      </c>
      <c r="G246">
        <v>1.3</v>
      </c>
      <c r="H246">
        <v>-0.01</v>
      </c>
      <c r="I246">
        <v>1.575</v>
      </c>
      <c r="J246">
        <v>-0.71399999999999997</v>
      </c>
      <c r="K246">
        <v>-1.6879999999999999</v>
      </c>
      <c r="L246">
        <v>-2.6789999999999998</v>
      </c>
      <c r="M246">
        <v>-3.1680000000000001</v>
      </c>
      <c r="N246">
        <v>-3.21</v>
      </c>
      <c r="O246">
        <v>0.86299999999999999</v>
      </c>
      <c r="P246">
        <v>0.88200000000000001</v>
      </c>
      <c r="Q246">
        <v>0.876</v>
      </c>
      <c r="R246">
        <v>0.4</v>
      </c>
      <c r="S246">
        <v>0.186</v>
      </c>
    </row>
    <row r="248" spans="1:19" x14ac:dyDescent="0.3">
      <c r="A248" t="s">
        <v>0</v>
      </c>
      <c r="B248" t="s">
        <v>20</v>
      </c>
    </row>
    <row r="249" spans="1:19" x14ac:dyDescent="0.3">
      <c r="A249">
        <v>0</v>
      </c>
      <c r="B249">
        <v>-0.68500000000000005</v>
      </c>
      <c r="C249">
        <v>-1.6859999999999999</v>
      </c>
      <c r="D249">
        <v>-2.6789999999999998</v>
      </c>
      <c r="E249">
        <v>-3.1549999999999998</v>
      </c>
      <c r="F249">
        <v>-3.18</v>
      </c>
      <c r="G249">
        <v>1.3</v>
      </c>
      <c r="H249">
        <v>-0.01</v>
      </c>
      <c r="I249">
        <v>1.3080000000000001</v>
      </c>
      <c r="J249">
        <v>-0.68500000000000005</v>
      </c>
      <c r="K249">
        <v>-1.6859999999999999</v>
      </c>
      <c r="L249">
        <v>-2.6789999999999998</v>
      </c>
      <c r="M249">
        <v>-3.1549999999999998</v>
      </c>
      <c r="N249">
        <v>-3.18</v>
      </c>
      <c r="O249">
        <v>0.878</v>
      </c>
      <c r="P249">
        <v>0.878</v>
      </c>
      <c r="Q249">
        <v>0.86699999999999999</v>
      </c>
      <c r="R249">
        <v>0.36399999999999999</v>
      </c>
      <c r="S249">
        <v>0.13500000000000001</v>
      </c>
    </row>
    <row r="250" spans="1:19" x14ac:dyDescent="0.3">
      <c r="A250">
        <v>60</v>
      </c>
      <c r="B250">
        <v>-0.68500000000000005</v>
      </c>
      <c r="C250">
        <v>-1.6859999999999999</v>
      </c>
      <c r="D250">
        <v>-2.6789999999999998</v>
      </c>
      <c r="E250">
        <v>-3.1549999999999998</v>
      </c>
      <c r="F250">
        <v>-3.18</v>
      </c>
      <c r="G250">
        <v>1.3</v>
      </c>
      <c r="H250">
        <v>-0.01</v>
      </c>
      <c r="I250">
        <v>1.3080000000000001</v>
      </c>
      <c r="J250">
        <v>-0.68799999999999994</v>
      </c>
      <c r="K250">
        <v>-1.6859999999999999</v>
      </c>
      <c r="L250">
        <v>-2.6789999999999998</v>
      </c>
      <c r="M250">
        <v>-3.1549999999999998</v>
      </c>
      <c r="N250">
        <v>-3.18</v>
      </c>
      <c r="O250">
        <v>0.877</v>
      </c>
      <c r="P250">
        <v>0.88500000000000001</v>
      </c>
      <c r="Q250">
        <v>0.86899999999999999</v>
      </c>
      <c r="R250">
        <v>0.36299999999999999</v>
      </c>
      <c r="S250">
        <v>0.13600000000000001</v>
      </c>
    </row>
    <row r="251" spans="1:19" x14ac:dyDescent="0.3">
      <c r="A251">
        <v>120</v>
      </c>
      <c r="B251">
        <v>-0.68500000000000005</v>
      </c>
      <c r="C251">
        <v>-1.6859999999999999</v>
      </c>
      <c r="D251">
        <v>-2.6789999999999998</v>
      </c>
      <c r="E251">
        <v>-3.1549999999999998</v>
      </c>
      <c r="F251">
        <v>-3.18</v>
      </c>
      <c r="G251">
        <v>1.3</v>
      </c>
      <c r="H251">
        <v>-0.01</v>
      </c>
      <c r="I251">
        <v>1.3080000000000001</v>
      </c>
      <c r="J251">
        <v>-0.69099999999999995</v>
      </c>
      <c r="K251">
        <v>-1.6859999999999999</v>
      </c>
      <c r="L251">
        <v>-2.6789999999999998</v>
      </c>
      <c r="M251">
        <v>-3.1549999999999998</v>
      </c>
      <c r="N251">
        <v>-3.18</v>
      </c>
      <c r="O251">
        <v>0.875</v>
      </c>
      <c r="P251">
        <v>0.88500000000000001</v>
      </c>
      <c r="Q251">
        <v>0.871</v>
      </c>
      <c r="R251">
        <v>0.36399999999999999</v>
      </c>
      <c r="S251">
        <v>0.13600000000000001</v>
      </c>
    </row>
    <row r="252" spans="1:19" x14ac:dyDescent="0.3">
      <c r="A252">
        <v>180</v>
      </c>
      <c r="B252">
        <v>-0.68500000000000005</v>
      </c>
      <c r="C252">
        <v>-1.6859999999999999</v>
      </c>
      <c r="D252">
        <v>-2.6789999999999998</v>
      </c>
      <c r="E252">
        <v>-3.1549999999999998</v>
      </c>
      <c r="F252">
        <v>-3.18</v>
      </c>
      <c r="G252">
        <v>1.3</v>
      </c>
      <c r="H252">
        <v>-0.01</v>
      </c>
      <c r="I252">
        <v>1.3080000000000001</v>
      </c>
      <c r="J252">
        <v>-0.69299999999999995</v>
      </c>
      <c r="K252">
        <v>-1.6859999999999999</v>
      </c>
      <c r="L252">
        <v>-2.6789999999999998</v>
      </c>
      <c r="M252">
        <v>-3.1539999999999999</v>
      </c>
      <c r="N252">
        <v>-3.18</v>
      </c>
      <c r="O252">
        <v>0.873</v>
      </c>
      <c r="P252">
        <v>0.88600000000000001</v>
      </c>
      <c r="Q252">
        <v>0.873</v>
      </c>
      <c r="R252">
        <v>0.36499999999999999</v>
      </c>
      <c r="S252">
        <v>0.13600000000000001</v>
      </c>
    </row>
    <row r="253" spans="1:19" x14ac:dyDescent="0.3">
      <c r="A253">
        <v>240</v>
      </c>
      <c r="B253">
        <v>-0.68500000000000005</v>
      </c>
      <c r="C253">
        <v>-1.6859999999999999</v>
      </c>
      <c r="D253">
        <v>-2.6789999999999998</v>
      </c>
      <c r="E253">
        <v>-3.1549999999999998</v>
      </c>
      <c r="F253">
        <v>-3.18</v>
      </c>
      <c r="G253">
        <v>1.3</v>
      </c>
      <c r="H253">
        <v>-0.01</v>
      </c>
      <c r="I253">
        <v>1.3080000000000001</v>
      </c>
      <c r="J253">
        <v>-0.69599999999999995</v>
      </c>
      <c r="K253">
        <v>-1.6850000000000001</v>
      </c>
      <c r="L253">
        <v>-2.6789999999999998</v>
      </c>
      <c r="M253">
        <v>-3.1539999999999999</v>
      </c>
      <c r="N253">
        <v>-3.18</v>
      </c>
      <c r="O253">
        <v>0.871</v>
      </c>
      <c r="P253">
        <v>0.88700000000000001</v>
      </c>
      <c r="Q253">
        <v>0.874</v>
      </c>
      <c r="R253">
        <v>0.36699999999999999</v>
      </c>
      <c r="S253">
        <v>0.13600000000000001</v>
      </c>
    </row>
    <row r="254" spans="1:19" x14ac:dyDescent="0.3">
      <c r="A254">
        <v>300</v>
      </c>
      <c r="B254">
        <v>-0.68500000000000005</v>
      </c>
      <c r="C254">
        <v>-1.6859999999999999</v>
      </c>
      <c r="D254">
        <v>-2.6789999999999998</v>
      </c>
      <c r="E254">
        <v>-3.1549999999999998</v>
      </c>
      <c r="F254">
        <v>-3.18</v>
      </c>
      <c r="G254">
        <v>1.3</v>
      </c>
      <c r="H254">
        <v>-0.01</v>
      </c>
      <c r="I254">
        <v>1.3080000000000001</v>
      </c>
      <c r="J254">
        <v>-0.69899999999999995</v>
      </c>
      <c r="K254">
        <v>-1.6850000000000001</v>
      </c>
      <c r="L254">
        <v>-2.6789999999999998</v>
      </c>
      <c r="M254">
        <v>-3.1539999999999999</v>
      </c>
      <c r="N254">
        <v>-3.18</v>
      </c>
      <c r="O254">
        <v>0.87</v>
      </c>
      <c r="P254">
        <v>0.88700000000000001</v>
      </c>
      <c r="Q254">
        <v>0.874</v>
      </c>
      <c r="R254">
        <v>0.36699999999999999</v>
      </c>
      <c r="S254">
        <v>0.13500000000000001</v>
      </c>
    </row>
    <row r="255" spans="1:19" x14ac:dyDescent="0.3">
      <c r="A255">
        <v>360</v>
      </c>
      <c r="B255">
        <v>-0.68500000000000005</v>
      </c>
      <c r="C255">
        <v>-1.6859999999999999</v>
      </c>
      <c r="D255">
        <v>-2.6789999999999998</v>
      </c>
      <c r="E255">
        <v>-3.1549999999999998</v>
      </c>
      <c r="F255">
        <v>-3.18</v>
      </c>
      <c r="G255">
        <v>1.3</v>
      </c>
      <c r="H255">
        <v>-0.01</v>
      </c>
      <c r="I255">
        <v>1.3080000000000001</v>
      </c>
      <c r="J255">
        <v>-0.70199999999999996</v>
      </c>
      <c r="K255">
        <v>-1.6859999999999999</v>
      </c>
      <c r="L255">
        <v>-2.6789999999999998</v>
      </c>
      <c r="M255">
        <v>-3.1539999999999999</v>
      </c>
      <c r="N255">
        <v>-3.18</v>
      </c>
      <c r="O255">
        <v>0.86799999999999999</v>
      </c>
      <c r="P255">
        <v>0.88600000000000001</v>
      </c>
      <c r="Q255">
        <v>0.874</v>
      </c>
      <c r="R255">
        <v>0.36699999999999999</v>
      </c>
      <c r="S255">
        <v>0.13500000000000001</v>
      </c>
    </row>
    <row r="256" spans="1:19" x14ac:dyDescent="0.3">
      <c r="A256">
        <v>420</v>
      </c>
      <c r="B256">
        <v>-0.68500000000000005</v>
      </c>
      <c r="C256">
        <v>-1.6859999999999999</v>
      </c>
      <c r="D256">
        <v>-2.6789999999999998</v>
      </c>
      <c r="E256">
        <v>-3.1549999999999998</v>
      </c>
      <c r="F256">
        <v>-3.18</v>
      </c>
      <c r="G256">
        <v>1.3</v>
      </c>
      <c r="H256">
        <v>-0.01</v>
      </c>
      <c r="I256">
        <v>1.3080000000000001</v>
      </c>
      <c r="J256">
        <v>-0.70499999999999996</v>
      </c>
      <c r="K256">
        <v>-1.6859999999999999</v>
      </c>
      <c r="L256">
        <v>-2.6789999999999998</v>
      </c>
      <c r="M256">
        <v>-3.1539999999999999</v>
      </c>
      <c r="N256">
        <v>-3.18</v>
      </c>
      <c r="O256">
        <v>0.86699999999999999</v>
      </c>
      <c r="P256">
        <v>0.88600000000000001</v>
      </c>
      <c r="Q256">
        <v>0.874</v>
      </c>
      <c r="R256">
        <v>0.36699999999999999</v>
      </c>
      <c r="S256">
        <v>0.13600000000000001</v>
      </c>
    </row>
    <row r="257" spans="1:19" x14ac:dyDescent="0.3">
      <c r="A257">
        <v>480</v>
      </c>
      <c r="B257">
        <v>-0.68500000000000005</v>
      </c>
      <c r="C257">
        <v>-1.6859999999999999</v>
      </c>
      <c r="D257">
        <v>-2.6789999999999998</v>
      </c>
      <c r="E257">
        <v>-3.1549999999999998</v>
      </c>
      <c r="F257">
        <v>-3.18</v>
      </c>
      <c r="G257">
        <v>1.3</v>
      </c>
      <c r="H257">
        <v>-0.01</v>
      </c>
      <c r="I257">
        <v>1.3080000000000001</v>
      </c>
      <c r="J257">
        <v>-0.70799999999999996</v>
      </c>
      <c r="K257">
        <v>-1.6859999999999999</v>
      </c>
      <c r="L257">
        <v>-2.6789999999999998</v>
      </c>
      <c r="M257">
        <v>-3.1539999999999999</v>
      </c>
      <c r="N257">
        <v>-3.18</v>
      </c>
      <c r="O257">
        <v>0.86499999999999999</v>
      </c>
      <c r="P257">
        <v>0.88500000000000001</v>
      </c>
      <c r="Q257">
        <v>0.874</v>
      </c>
      <c r="R257">
        <v>0.36799999999999999</v>
      </c>
      <c r="S257">
        <v>0.13700000000000001</v>
      </c>
    </row>
    <row r="258" spans="1:19" x14ac:dyDescent="0.3">
      <c r="A258">
        <v>540</v>
      </c>
      <c r="B258">
        <v>-0.68500000000000005</v>
      </c>
      <c r="C258">
        <v>-1.6859999999999999</v>
      </c>
      <c r="D258">
        <v>-2.6789999999999998</v>
      </c>
      <c r="E258">
        <v>-3.1549999999999998</v>
      </c>
      <c r="F258">
        <v>-3.18</v>
      </c>
      <c r="G258">
        <v>1.3</v>
      </c>
      <c r="H258">
        <v>-0.01</v>
      </c>
      <c r="I258">
        <v>1.3080000000000001</v>
      </c>
      <c r="J258">
        <v>-0.71099999999999997</v>
      </c>
      <c r="K258">
        <v>-1.6870000000000001</v>
      </c>
      <c r="L258">
        <v>-2.6789999999999998</v>
      </c>
      <c r="M258">
        <v>-3.1539999999999999</v>
      </c>
      <c r="N258">
        <v>-3.18</v>
      </c>
      <c r="O258">
        <v>0.86399999999999999</v>
      </c>
      <c r="P258">
        <v>0.88300000000000001</v>
      </c>
      <c r="Q258">
        <v>0.874</v>
      </c>
      <c r="R258">
        <v>0.36799999999999999</v>
      </c>
      <c r="S258">
        <v>0.13700000000000001</v>
      </c>
    </row>
    <row r="259" spans="1:19" x14ac:dyDescent="0.3">
      <c r="A259">
        <v>600</v>
      </c>
      <c r="B259">
        <v>-0.68500000000000005</v>
      </c>
      <c r="C259">
        <v>-1.6859999999999999</v>
      </c>
      <c r="D259">
        <v>-2.6789999999999998</v>
      </c>
      <c r="E259">
        <v>-3.1549999999999998</v>
      </c>
      <c r="F259">
        <v>-3.18</v>
      </c>
      <c r="G259">
        <v>1.3</v>
      </c>
      <c r="H259">
        <v>-0.01</v>
      </c>
      <c r="I259">
        <v>1.3080000000000001</v>
      </c>
      <c r="J259">
        <v>-0.71399999999999997</v>
      </c>
      <c r="K259">
        <v>-1.6879999999999999</v>
      </c>
      <c r="L259">
        <v>-2.6789999999999998</v>
      </c>
      <c r="M259">
        <v>-3.1539999999999999</v>
      </c>
      <c r="N259">
        <v>-3.18</v>
      </c>
      <c r="O259">
        <v>0.86299999999999999</v>
      </c>
      <c r="P259">
        <v>0.88200000000000001</v>
      </c>
      <c r="Q259">
        <v>0.875</v>
      </c>
      <c r="R259">
        <v>0.36699999999999999</v>
      </c>
      <c r="S259">
        <v>0.13700000000000001</v>
      </c>
    </row>
    <row r="261" spans="1:19" x14ac:dyDescent="0.3">
      <c r="A261" t="s">
        <v>0</v>
      </c>
      <c r="B261" t="s">
        <v>21</v>
      </c>
    </row>
    <row r="262" spans="1:19" x14ac:dyDescent="0.3">
      <c r="A262">
        <v>0</v>
      </c>
      <c r="B262">
        <v>-0.68500000000000005</v>
      </c>
      <c r="C262">
        <v>-1.6859999999999999</v>
      </c>
      <c r="D262">
        <v>-2.6789999999999998</v>
      </c>
      <c r="E262">
        <v>-3.1549999999999998</v>
      </c>
      <c r="F262">
        <v>-3.18</v>
      </c>
      <c r="G262">
        <v>1.3</v>
      </c>
      <c r="H262">
        <v>-0.01</v>
      </c>
      <c r="I262">
        <v>1.0289999999999999</v>
      </c>
      <c r="J262">
        <v>-0.68500000000000005</v>
      </c>
      <c r="K262">
        <v>-1.6859999999999999</v>
      </c>
      <c r="L262">
        <v>-2.6789999999999998</v>
      </c>
      <c r="M262">
        <v>-3.1549999999999998</v>
      </c>
      <c r="N262">
        <v>-3.18</v>
      </c>
      <c r="O262">
        <v>0.878</v>
      </c>
      <c r="P262">
        <v>0.878</v>
      </c>
      <c r="Q262">
        <v>0.86699999999999999</v>
      </c>
      <c r="R262">
        <v>0.36399999999999999</v>
      </c>
      <c r="S262">
        <v>0.13500000000000001</v>
      </c>
    </row>
    <row r="263" spans="1:19" x14ac:dyDescent="0.3">
      <c r="A263">
        <v>60</v>
      </c>
      <c r="B263">
        <v>-0.68500000000000005</v>
      </c>
      <c r="C263">
        <v>-1.6859999999999999</v>
      </c>
      <c r="D263">
        <v>-2.6789999999999998</v>
      </c>
      <c r="E263">
        <v>-3.1549999999999998</v>
      </c>
      <c r="F263">
        <v>-3.18</v>
      </c>
      <c r="G263">
        <v>1.3</v>
      </c>
      <c r="H263">
        <v>-0.01</v>
      </c>
      <c r="I263">
        <v>1.0289999999999999</v>
      </c>
      <c r="J263">
        <v>-0.68799999999999994</v>
      </c>
      <c r="K263">
        <v>-1.6850000000000001</v>
      </c>
      <c r="L263">
        <v>-2.6789999999999998</v>
      </c>
      <c r="M263">
        <v>-3.1549999999999998</v>
      </c>
      <c r="N263">
        <v>-3.177</v>
      </c>
      <c r="O263">
        <v>0.877</v>
      </c>
      <c r="P263">
        <v>0.88400000000000001</v>
      </c>
      <c r="Q263">
        <v>0.86899999999999999</v>
      </c>
      <c r="R263">
        <v>0.36499999999999999</v>
      </c>
      <c r="S263">
        <v>0.127</v>
      </c>
    </row>
    <row r="264" spans="1:19" x14ac:dyDescent="0.3">
      <c r="A264">
        <v>120</v>
      </c>
      <c r="B264">
        <v>-0.68500000000000005</v>
      </c>
      <c r="C264">
        <v>-1.6859999999999999</v>
      </c>
      <c r="D264">
        <v>-2.6789999999999998</v>
      </c>
      <c r="E264">
        <v>-3.1549999999999998</v>
      </c>
      <c r="F264">
        <v>-3.18</v>
      </c>
      <c r="G264">
        <v>1.3</v>
      </c>
      <c r="H264">
        <v>-0.01</v>
      </c>
      <c r="I264">
        <v>1.0289999999999999</v>
      </c>
      <c r="J264">
        <v>-0.69099999999999995</v>
      </c>
      <c r="K264">
        <v>-1.6859999999999999</v>
      </c>
      <c r="L264">
        <v>-2.6779999999999999</v>
      </c>
      <c r="M264">
        <v>-3.1539999999999999</v>
      </c>
      <c r="N264">
        <v>-3.1739999999999999</v>
      </c>
      <c r="O264">
        <v>0.875</v>
      </c>
      <c r="P264">
        <v>0.88500000000000001</v>
      </c>
      <c r="Q264">
        <v>0.86899999999999999</v>
      </c>
      <c r="R264">
        <v>0.36199999999999999</v>
      </c>
      <c r="S264">
        <v>0.12</v>
      </c>
    </row>
    <row r="265" spans="1:19" x14ac:dyDescent="0.3">
      <c r="A265">
        <v>180</v>
      </c>
      <c r="B265">
        <v>-0.68500000000000005</v>
      </c>
      <c r="C265">
        <v>-1.6859999999999999</v>
      </c>
      <c r="D265">
        <v>-2.6789999999999998</v>
      </c>
      <c r="E265">
        <v>-3.1549999999999998</v>
      </c>
      <c r="F265">
        <v>-3.18</v>
      </c>
      <c r="G265">
        <v>1.3</v>
      </c>
      <c r="H265">
        <v>-0.01</v>
      </c>
      <c r="I265">
        <v>1.0289999999999999</v>
      </c>
      <c r="J265">
        <v>-0.69299999999999995</v>
      </c>
      <c r="K265">
        <v>-1.6859999999999999</v>
      </c>
      <c r="L265">
        <v>-2.6789999999999998</v>
      </c>
      <c r="M265">
        <v>-3.1539999999999999</v>
      </c>
      <c r="N265">
        <v>-3.1709999999999998</v>
      </c>
      <c r="O265">
        <v>0.873</v>
      </c>
      <c r="P265">
        <v>0.88700000000000001</v>
      </c>
      <c r="Q265">
        <v>0.874</v>
      </c>
      <c r="R265">
        <v>0.36499999999999999</v>
      </c>
      <c r="S265">
        <v>0.114</v>
      </c>
    </row>
    <row r="266" spans="1:19" x14ac:dyDescent="0.3">
      <c r="A266">
        <v>240</v>
      </c>
      <c r="B266">
        <v>-0.68500000000000005</v>
      </c>
      <c r="C266">
        <v>-1.6859999999999999</v>
      </c>
      <c r="D266">
        <v>-2.6789999999999998</v>
      </c>
      <c r="E266">
        <v>-3.1549999999999998</v>
      </c>
      <c r="F266">
        <v>-3.18</v>
      </c>
      <c r="G266">
        <v>1.3</v>
      </c>
      <c r="H266">
        <v>-0.01</v>
      </c>
      <c r="I266">
        <v>1.0289999999999999</v>
      </c>
      <c r="J266">
        <v>-0.69599999999999995</v>
      </c>
      <c r="K266">
        <v>-1.6850000000000001</v>
      </c>
      <c r="L266">
        <v>-2.6789999999999998</v>
      </c>
      <c r="M266">
        <v>-3.1549999999999998</v>
      </c>
      <c r="N266">
        <v>-3.1680000000000001</v>
      </c>
      <c r="O266">
        <v>0.871</v>
      </c>
      <c r="P266">
        <v>0.88700000000000001</v>
      </c>
      <c r="Q266">
        <v>0.873</v>
      </c>
      <c r="R266">
        <v>0.371</v>
      </c>
      <c r="S266">
        <v>0.109</v>
      </c>
    </row>
    <row r="267" spans="1:19" x14ac:dyDescent="0.3">
      <c r="A267">
        <v>300</v>
      </c>
      <c r="B267">
        <v>-0.68500000000000005</v>
      </c>
      <c r="C267">
        <v>-1.6859999999999999</v>
      </c>
      <c r="D267">
        <v>-2.6789999999999998</v>
      </c>
      <c r="E267">
        <v>-3.1549999999999998</v>
      </c>
      <c r="F267">
        <v>-3.18</v>
      </c>
      <c r="G267">
        <v>1.3</v>
      </c>
      <c r="H267">
        <v>-0.01</v>
      </c>
      <c r="I267">
        <v>1.0289999999999999</v>
      </c>
      <c r="J267">
        <v>-0.69899999999999995</v>
      </c>
      <c r="K267">
        <v>-1.6850000000000001</v>
      </c>
      <c r="L267">
        <v>-2.6789999999999998</v>
      </c>
      <c r="M267">
        <v>-3.1549999999999998</v>
      </c>
      <c r="N267">
        <v>-3.165</v>
      </c>
      <c r="O267">
        <v>0.86899999999999999</v>
      </c>
      <c r="P267">
        <v>0.88600000000000001</v>
      </c>
      <c r="Q267">
        <v>0.872</v>
      </c>
      <c r="R267">
        <v>0.36899999999999999</v>
      </c>
      <c r="S267">
        <v>0.10199999999999999</v>
      </c>
    </row>
    <row r="268" spans="1:19" x14ac:dyDescent="0.3">
      <c r="A268">
        <v>360</v>
      </c>
      <c r="B268">
        <v>-0.68500000000000005</v>
      </c>
      <c r="C268">
        <v>-1.6859999999999999</v>
      </c>
      <c r="D268">
        <v>-2.6789999999999998</v>
      </c>
      <c r="E268">
        <v>-3.1549999999999998</v>
      </c>
      <c r="F268">
        <v>-3.18</v>
      </c>
      <c r="G268">
        <v>1.3</v>
      </c>
      <c r="H268">
        <v>-0.01</v>
      </c>
      <c r="I268">
        <v>1.0289999999999999</v>
      </c>
      <c r="J268">
        <v>-0.70199999999999996</v>
      </c>
      <c r="K268">
        <v>-1.6859999999999999</v>
      </c>
      <c r="L268">
        <v>-2.6789999999999998</v>
      </c>
      <c r="M268">
        <v>-3.153</v>
      </c>
      <c r="N268">
        <v>-3.1619999999999999</v>
      </c>
      <c r="O268">
        <v>0.86799999999999999</v>
      </c>
      <c r="P268">
        <v>0.88700000000000001</v>
      </c>
      <c r="Q268">
        <v>0.875</v>
      </c>
      <c r="R268">
        <v>0.36099999999999999</v>
      </c>
      <c r="S268">
        <v>9.7000000000000003E-2</v>
      </c>
    </row>
    <row r="269" spans="1:19" x14ac:dyDescent="0.3">
      <c r="A269">
        <v>420</v>
      </c>
      <c r="B269">
        <v>-0.68500000000000005</v>
      </c>
      <c r="C269">
        <v>-1.6859999999999999</v>
      </c>
      <c r="D269">
        <v>-2.6789999999999998</v>
      </c>
      <c r="E269">
        <v>-3.1549999999999998</v>
      </c>
      <c r="F269">
        <v>-3.18</v>
      </c>
      <c r="G269">
        <v>1.3</v>
      </c>
      <c r="H269">
        <v>-0.01</v>
      </c>
      <c r="I269">
        <v>1.0289999999999999</v>
      </c>
      <c r="J269">
        <v>-0.70499999999999996</v>
      </c>
      <c r="K269">
        <v>-1.6859999999999999</v>
      </c>
      <c r="L269">
        <v>-2.6789999999999998</v>
      </c>
      <c r="M269">
        <v>-3.15</v>
      </c>
      <c r="N269">
        <v>-3.1589999999999998</v>
      </c>
      <c r="O269">
        <v>0.86699999999999999</v>
      </c>
      <c r="P269">
        <v>0.88500000000000001</v>
      </c>
      <c r="Q269">
        <v>0.875</v>
      </c>
      <c r="R269">
        <v>0.35299999999999998</v>
      </c>
      <c r="S269">
        <v>9.4E-2</v>
      </c>
    </row>
    <row r="270" spans="1:19" x14ac:dyDescent="0.3">
      <c r="A270">
        <v>480</v>
      </c>
      <c r="B270">
        <v>-0.68500000000000005</v>
      </c>
      <c r="C270">
        <v>-1.6859999999999999</v>
      </c>
      <c r="D270">
        <v>-2.6789999999999998</v>
      </c>
      <c r="E270">
        <v>-3.1549999999999998</v>
      </c>
      <c r="F270">
        <v>-3.18</v>
      </c>
      <c r="G270">
        <v>1.3</v>
      </c>
      <c r="H270">
        <v>-0.01</v>
      </c>
      <c r="I270">
        <v>1.0289999999999999</v>
      </c>
      <c r="J270">
        <v>-0.70799999999999996</v>
      </c>
      <c r="K270">
        <v>-1.6859999999999999</v>
      </c>
      <c r="L270">
        <v>-2.6789999999999998</v>
      </c>
      <c r="M270">
        <v>-3.1469999999999998</v>
      </c>
      <c r="N270">
        <v>-3.1560000000000001</v>
      </c>
      <c r="O270">
        <v>0.86499999999999999</v>
      </c>
      <c r="P270">
        <v>0.88400000000000001</v>
      </c>
      <c r="Q270">
        <v>0.874</v>
      </c>
      <c r="R270">
        <v>0.34499999999999997</v>
      </c>
      <c r="S270">
        <v>9.0999999999999998E-2</v>
      </c>
    </row>
    <row r="271" spans="1:19" x14ac:dyDescent="0.3">
      <c r="A271">
        <v>540</v>
      </c>
      <c r="B271">
        <v>-0.68500000000000005</v>
      </c>
      <c r="C271">
        <v>-1.6859999999999999</v>
      </c>
      <c r="D271">
        <v>-2.6789999999999998</v>
      </c>
      <c r="E271">
        <v>-3.1549999999999998</v>
      </c>
      <c r="F271">
        <v>-3.18</v>
      </c>
      <c r="G271">
        <v>1.3</v>
      </c>
      <c r="H271">
        <v>-0.01</v>
      </c>
      <c r="I271">
        <v>1.0289999999999999</v>
      </c>
      <c r="J271">
        <v>-0.71099999999999997</v>
      </c>
      <c r="K271">
        <v>-1.6870000000000001</v>
      </c>
      <c r="L271">
        <v>-2.6789999999999998</v>
      </c>
      <c r="M271">
        <v>-3.1429999999999998</v>
      </c>
      <c r="N271">
        <v>-3.153</v>
      </c>
      <c r="O271">
        <v>0.86399999999999999</v>
      </c>
      <c r="P271">
        <v>0.88300000000000001</v>
      </c>
      <c r="Q271">
        <v>0.873</v>
      </c>
      <c r="R271">
        <v>0.33700000000000002</v>
      </c>
      <c r="S271">
        <v>8.8999999999999996E-2</v>
      </c>
    </row>
    <row r="272" spans="1:19" x14ac:dyDescent="0.3">
      <c r="A272">
        <v>600</v>
      </c>
      <c r="B272">
        <v>-0.68500000000000005</v>
      </c>
      <c r="C272">
        <v>-1.6859999999999999</v>
      </c>
      <c r="D272">
        <v>-2.6789999999999998</v>
      </c>
      <c r="E272">
        <v>-3.1549999999999998</v>
      </c>
      <c r="F272">
        <v>-3.18</v>
      </c>
      <c r="G272">
        <v>1.3</v>
      </c>
      <c r="H272">
        <v>-0.01</v>
      </c>
      <c r="I272">
        <v>1.0289999999999999</v>
      </c>
      <c r="J272">
        <v>-0.71399999999999997</v>
      </c>
      <c r="K272">
        <v>-1.6879999999999999</v>
      </c>
      <c r="L272">
        <v>-2.6789999999999998</v>
      </c>
      <c r="M272">
        <v>-3.1389999999999998</v>
      </c>
      <c r="N272">
        <v>-3.15</v>
      </c>
      <c r="O272">
        <v>0.86299999999999999</v>
      </c>
      <c r="P272">
        <v>0.88200000000000001</v>
      </c>
      <c r="Q272">
        <v>0.874</v>
      </c>
      <c r="R272">
        <v>0.33</v>
      </c>
      <c r="S272">
        <v>8.6999999999999994E-2</v>
      </c>
    </row>
    <row r="274" spans="1:19" x14ac:dyDescent="0.3">
      <c r="A274" t="s">
        <v>0</v>
      </c>
      <c r="B274" t="s">
        <v>22</v>
      </c>
    </row>
    <row r="275" spans="1:19" x14ac:dyDescent="0.3">
      <c r="A275">
        <v>0</v>
      </c>
      <c r="B275">
        <v>-0.68500000000000005</v>
      </c>
      <c r="C275">
        <v>-1.6859999999999999</v>
      </c>
      <c r="D275">
        <v>-2.6789999999999998</v>
      </c>
      <c r="E275">
        <v>-3.145</v>
      </c>
      <c r="F275">
        <v>-3.17</v>
      </c>
      <c r="G275">
        <v>1.3</v>
      </c>
      <c r="H275">
        <v>-0.01</v>
      </c>
      <c r="I275">
        <v>1.5780000000000001</v>
      </c>
      <c r="J275">
        <v>-0.68500000000000005</v>
      </c>
      <c r="K275">
        <v>-1.6859999999999999</v>
      </c>
      <c r="L275">
        <v>-2.6789999999999998</v>
      </c>
      <c r="M275">
        <v>-3.145</v>
      </c>
      <c r="N275">
        <v>-3.17</v>
      </c>
      <c r="O275">
        <v>0.878</v>
      </c>
      <c r="P275">
        <v>0.878</v>
      </c>
      <c r="Q275">
        <v>0.86599999999999999</v>
      </c>
      <c r="R275">
        <v>0.35899999999999999</v>
      </c>
      <c r="S275">
        <v>0.13400000000000001</v>
      </c>
    </row>
    <row r="276" spans="1:19" x14ac:dyDescent="0.3">
      <c r="A276">
        <v>60</v>
      </c>
      <c r="B276">
        <v>-0.68500000000000005</v>
      </c>
      <c r="C276">
        <v>-1.6859999999999999</v>
      </c>
      <c r="D276">
        <v>-2.6789999999999998</v>
      </c>
      <c r="E276">
        <v>-3.145</v>
      </c>
      <c r="F276">
        <v>-3.17</v>
      </c>
      <c r="G276">
        <v>1.3</v>
      </c>
      <c r="H276">
        <v>-0.01</v>
      </c>
      <c r="I276">
        <v>1.5780000000000001</v>
      </c>
      <c r="J276">
        <v>-0.68799999999999994</v>
      </c>
      <c r="K276">
        <v>-1.6859999999999999</v>
      </c>
      <c r="L276">
        <v>-2.6779999999999999</v>
      </c>
      <c r="M276">
        <v>-3.145</v>
      </c>
      <c r="N276">
        <v>-3.173</v>
      </c>
      <c r="O276">
        <v>0.876</v>
      </c>
      <c r="P276">
        <v>0.88600000000000001</v>
      </c>
      <c r="Q276">
        <v>0.86899999999999999</v>
      </c>
      <c r="R276">
        <v>0.35799999999999998</v>
      </c>
      <c r="S276">
        <v>0.14299999999999999</v>
      </c>
    </row>
    <row r="277" spans="1:19" x14ac:dyDescent="0.3">
      <c r="A277">
        <v>120</v>
      </c>
      <c r="B277">
        <v>-0.68500000000000005</v>
      </c>
      <c r="C277">
        <v>-1.6859999999999999</v>
      </c>
      <c r="D277">
        <v>-2.6789999999999998</v>
      </c>
      <c r="E277">
        <v>-3.145</v>
      </c>
      <c r="F277">
        <v>-3.17</v>
      </c>
      <c r="G277">
        <v>1.3</v>
      </c>
      <c r="H277">
        <v>-0.01</v>
      </c>
      <c r="I277">
        <v>1.5780000000000001</v>
      </c>
      <c r="J277">
        <v>-0.69099999999999995</v>
      </c>
      <c r="K277">
        <v>-1.6859999999999999</v>
      </c>
      <c r="L277">
        <v>-2.6789999999999998</v>
      </c>
      <c r="M277">
        <v>-3.1459999999999999</v>
      </c>
      <c r="N277">
        <v>-3.1760000000000002</v>
      </c>
      <c r="O277">
        <v>0.874</v>
      </c>
      <c r="P277">
        <v>0.88500000000000001</v>
      </c>
      <c r="Q277">
        <v>0.873</v>
      </c>
      <c r="R277">
        <v>0.36099999999999999</v>
      </c>
      <c r="S277">
        <v>0.15</v>
      </c>
    </row>
    <row r="278" spans="1:19" x14ac:dyDescent="0.3">
      <c r="A278">
        <v>180</v>
      </c>
      <c r="B278">
        <v>-0.68500000000000005</v>
      </c>
      <c r="C278">
        <v>-1.6859999999999999</v>
      </c>
      <c r="D278">
        <v>-2.6789999999999998</v>
      </c>
      <c r="E278">
        <v>-3.145</v>
      </c>
      <c r="F278">
        <v>-3.17</v>
      </c>
      <c r="G278">
        <v>1.3</v>
      </c>
      <c r="H278">
        <v>-0.01</v>
      </c>
      <c r="I278">
        <v>1.5780000000000001</v>
      </c>
      <c r="J278">
        <v>-0.69299999999999995</v>
      </c>
      <c r="K278">
        <v>-1.6859999999999999</v>
      </c>
      <c r="L278">
        <v>-2.6779999999999999</v>
      </c>
      <c r="M278">
        <v>-3.145</v>
      </c>
      <c r="N278">
        <v>-3.1789999999999998</v>
      </c>
      <c r="O278">
        <v>0.873</v>
      </c>
      <c r="P278">
        <v>0.88600000000000001</v>
      </c>
      <c r="Q278">
        <v>0.871</v>
      </c>
      <c r="R278">
        <v>0.36099999999999999</v>
      </c>
      <c r="S278">
        <v>0.157</v>
      </c>
    </row>
    <row r="279" spans="1:19" x14ac:dyDescent="0.3">
      <c r="A279">
        <v>240</v>
      </c>
      <c r="B279">
        <v>-0.68500000000000005</v>
      </c>
      <c r="C279">
        <v>-1.6859999999999999</v>
      </c>
      <c r="D279">
        <v>-2.6789999999999998</v>
      </c>
      <c r="E279">
        <v>-3.145</v>
      </c>
      <c r="F279">
        <v>-3.17</v>
      </c>
      <c r="G279">
        <v>1.3</v>
      </c>
      <c r="H279">
        <v>-0.01</v>
      </c>
      <c r="I279">
        <v>1.5780000000000001</v>
      </c>
      <c r="J279">
        <v>-0.69599999999999995</v>
      </c>
      <c r="K279">
        <v>-1.6850000000000001</v>
      </c>
      <c r="L279">
        <v>-2.6789999999999998</v>
      </c>
      <c r="M279">
        <v>-3.1440000000000001</v>
      </c>
      <c r="N279">
        <v>-3.1819999999999999</v>
      </c>
      <c r="O279">
        <v>0.871</v>
      </c>
      <c r="P279">
        <v>0.88700000000000001</v>
      </c>
      <c r="Q279">
        <v>0.874</v>
      </c>
      <c r="R279">
        <v>0.35799999999999998</v>
      </c>
      <c r="S279">
        <v>0.16300000000000001</v>
      </c>
    </row>
    <row r="280" spans="1:19" x14ac:dyDescent="0.3">
      <c r="A280">
        <v>300</v>
      </c>
      <c r="B280">
        <v>-0.68500000000000005</v>
      </c>
      <c r="C280">
        <v>-1.6859999999999999</v>
      </c>
      <c r="D280">
        <v>-2.6789999999999998</v>
      </c>
      <c r="E280">
        <v>-3.145</v>
      </c>
      <c r="F280">
        <v>-3.17</v>
      </c>
      <c r="G280">
        <v>1.3</v>
      </c>
      <c r="H280">
        <v>-0.01</v>
      </c>
      <c r="I280">
        <v>1.5780000000000001</v>
      </c>
      <c r="J280">
        <v>-0.69899999999999995</v>
      </c>
      <c r="K280">
        <v>-1.6850000000000001</v>
      </c>
      <c r="L280">
        <v>-2.6789999999999998</v>
      </c>
      <c r="M280">
        <v>-3.1440000000000001</v>
      </c>
      <c r="N280">
        <v>-3.1850000000000001</v>
      </c>
      <c r="O280">
        <v>0.87</v>
      </c>
      <c r="P280">
        <v>0.88700000000000001</v>
      </c>
      <c r="Q280">
        <v>0.875</v>
      </c>
      <c r="R280">
        <v>0.36099999999999999</v>
      </c>
      <c r="S280">
        <v>0.16700000000000001</v>
      </c>
    </row>
    <row r="281" spans="1:19" x14ac:dyDescent="0.3">
      <c r="A281">
        <v>360</v>
      </c>
      <c r="B281">
        <v>-0.68500000000000005</v>
      </c>
      <c r="C281">
        <v>-1.6859999999999999</v>
      </c>
      <c r="D281">
        <v>-2.6789999999999998</v>
      </c>
      <c r="E281">
        <v>-3.145</v>
      </c>
      <c r="F281">
        <v>-3.17</v>
      </c>
      <c r="G281">
        <v>1.3</v>
      </c>
      <c r="H281">
        <v>-0.01</v>
      </c>
      <c r="I281">
        <v>1.5780000000000001</v>
      </c>
      <c r="J281">
        <v>-0.70199999999999996</v>
      </c>
      <c r="K281">
        <v>-1.6850000000000001</v>
      </c>
      <c r="L281">
        <v>-2.6789999999999998</v>
      </c>
      <c r="M281">
        <v>-3.1459999999999999</v>
      </c>
      <c r="N281">
        <v>-3.1880000000000002</v>
      </c>
      <c r="O281">
        <v>0.86799999999999999</v>
      </c>
      <c r="P281">
        <v>0.88500000000000001</v>
      </c>
      <c r="Q281">
        <v>0.872</v>
      </c>
      <c r="R281">
        <v>0.36799999999999999</v>
      </c>
      <c r="S281">
        <v>0.17199999999999999</v>
      </c>
    </row>
    <row r="282" spans="1:19" x14ac:dyDescent="0.3">
      <c r="A282">
        <v>420</v>
      </c>
      <c r="B282">
        <v>-0.68500000000000005</v>
      </c>
      <c r="C282">
        <v>-1.6859999999999999</v>
      </c>
      <c r="D282">
        <v>-2.6789999999999998</v>
      </c>
      <c r="E282">
        <v>-3.145</v>
      </c>
      <c r="F282">
        <v>-3.17</v>
      </c>
      <c r="G282">
        <v>1.3</v>
      </c>
      <c r="H282">
        <v>-0.01</v>
      </c>
      <c r="I282">
        <v>1.5780000000000001</v>
      </c>
      <c r="J282">
        <v>-0.70499999999999996</v>
      </c>
      <c r="K282">
        <v>-1.6859999999999999</v>
      </c>
      <c r="L282">
        <v>-2.6789999999999998</v>
      </c>
      <c r="M282">
        <v>-3.149</v>
      </c>
      <c r="N282">
        <v>-3.1909999999999998</v>
      </c>
      <c r="O282">
        <v>0.86699999999999999</v>
      </c>
      <c r="P282">
        <v>0.88600000000000001</v>
      </c>
      <c r="Q282">
        <v>0.873</v>
      </c>
      <c r="R282">
        <v>0.377</v>
      </c>
      <c r="S282">
        <v>0.17699999999999999</v>
      </c>
    </row>
    <row r="283" spans="1:19" x14ac:dyDescent="0.3">
      <c r="A283">
        <v>480</v>
      </c>
      <c r="B283">
        <v>-0.68500000000000005</v>
      </c>
      <c r="C283">
        <v>-1.6859999999999999</v>
      </c>
      <c r="D283">
        <v>-2.6789999999999998</v>
      </c>
      <c r="E283">
        <v>-3.145</v>
      </c>
      <c r="F283">
        <v>-3.17</v>
      </c>
      <c r="G283">
        <v>1.3</v>
      </c>
      <c r="H283">
        <v>-0.01</v>
      </c>
      <c r="I283">
        <v>1.5780000000000001</v>
      </c>
      <c r="J283">
        <v>-0.70799999999999996</v>
      </c>
      <c r="K283">
        <v>-1.6859999999999999</v>
      </c>
      <c r="L283">
        <v>-2.6789999999999998</v>
      </c>
      <c r="M283">
        <v>-3.153</v>
      </c>
      <c r="N283">
        <v>-3.194</v>
      </c>
      <c r="O283">
        <v>0.86499999999999999</v>
      </c>
      <c r="P283">
        <v>0.88500000000000001</v>
      </c>
      <c r="Q283">
        <v>0.874</v>
      </c>
      <c r="R283">
        <v>0.38500000000000001</v>
      </c>
      <c r="S283">
        <v>0.18099999999999999</v>
      </c>
    </row>
    <row r="284" spans="1:19" x14ac:dyDescent="0.3">
      <c r="A284">
        <v>540</v>
      </c>
      <c r="B284">
        <v>-0.68500000000000005</v>
      </c>
      <c r="C284">
        <v>-1.6859999999999999</v>
      </c>
      <c r="D284">
        <v>-2.6789999999999998</v>
      </c>
      <c r="E284">
        <v>-3.145</v>
      </c>
      <c r="F284">
        <v>-3.17</v>
      </c>
      <c r="G284">
        <v>1.3</v>
      </c>
      <c r="H284">
        <v>-0.01</v>
      </c>
      <c r="I284">
        <v>1.5780000000000001</v>
      </c>
      <c r="J284">
        <v>-0.71099999999999997</v>
      </c>
      <c r="K284">
        <v>-1.6870000000000001</v>
      </c>
      <c r="L284">
        <v>-2.6789999999999998</v>
      </c>
      <c r="M284">
        <v>-3.1560000000000001</v>
      </c>
      <c r="N284">
        <v>-3.1970000000000001</v>
      </c>
      <c r="O284">
        <v>0.86399999999999999</v>
      </c>
      <c r="P284">
        <v>0.88300000000000001</v>
      </c>
      <c r="Q284">
        <v>0.874</v>
      </c>
      <c r="R284">
        <v>0.39100000000000001</v>
      </c>
      <c r="S284">
        <v>0.184</v>
      </c>
    </row>
    <row r="285" spans="1:19" x14ac:dyDescent="0.3">
      <c r="A285">
        <v>600</v>
      </c>
      <c r="B285">
        <v>-0.68500000000000005</v>
      </c>
      <c r="C285">
        <v>-1.6859999999999999</v>
      </c>
      <c r="D285">
        <v>-2.6789999999999998</v>
      </c>
      <c r="E285">
        <v>-3.145</v>
      </c>
      <c r="F285">
        <v>-3.17</v>
      </c>
      <c r="G285">
        <v>1.3</v>
      </c>
      <c r="H285">
        <v>-0.01</v>
      </c>
      <c r="I285">
        <v>1.5780000000000001</v>
      </c>
      <c r="J285">
        <v>-0.71399999999999997</v>
      </c>
      <c r="K285">
        <v>-1.6879999999999999</v>
      </c>
      <c r="L285">
        <v>-2.6789999999999998</v>
      </c>
      <c r="M285">
        <v>-3.1589999999999998</v>
      </c>
      <c r="N285">
        <v>-3.2</v>
      </c>
      <c r="O285">
        <v>0.86299999999999999</v>
      </c>
      <c r="P285">
        <v>0.88200000000000001</v>
      </c>
      <c r="Q285">
        <v>0.875</v>
      </c>
      <c r="R285">
        <v>0.39600000000000002</v>
      </c>
      <c r="S285">
        <v>0.186</v>
      </c>
    </row>
    <row r="287" spans="1:19" x14ac:dyDescent="0.3">
      <c r="A287" t="s">
        <v>0</v>
      </c>
      <c r="B287" t="s">
        <v>23</v>
      </c>
    </row>
    <row r="288" spans="1:19" x14ac:dyDescent="0.3">
      <c r="A288">
        <v>0</v>
      </c>
      <c r="B288">
        <v>-0.68500000000000005</v>
      </c>
      <c r="C288">
        <v>-1.6859999999999999</v>
      </c>
      <c r="D288">
        <v>-2.6789999999999998</v>
      </c>
      <c r="E288">
        <v>-3.145</v>
      </c>
      <c r="F288">
        <v>-3.17</v>
      </c>
      <c r="G288">
        <v>1.3</v>
      </c>
      <c r="H288">
        <v>-0.01</v>
      </c>
      <c r="I288">
        <v>1.3080000000000001</v>
      </c>
      <c r="J288">
        <v>-0.68500000000000005</v>
      </c>
      <c r="K288">
        <v>-1.6859999999999999</v>
      </c>
      <c r="L288">
        <v>-2.6789999999999998</v>
      </c>
      <c r="M288">
        <v>-3.145</v>
      </c>
      <c r="N288">
        <v>-3.17</v>
      </c>
      <c r="O288">
        <v>0.878</v>
      </c>
      <c r="P288">
        <v>0.878</v>
      </c>
      <c r="Q288">
        <v>0.86599999999999999</v>
      </c>
      <c r="R288">
        <v>0.35899999999999999</v>
      </c>
      <c r="S288">
        <v>0.13400000000000001</v>
      </c>
    </row>
    <row r="289" spans="1:19" x14ac:dyDescent="0.3">
      <c r="A289">
        <v>60</v>
      </c>
      <c r="B289">
        <v>-0.68500000000000005</v>
      </c>
      <c r="C289">
        <v>-1.6859999999999999</v>
      </c>
      <c r="D289">
        <v>-2.6789999999999998</v>
      </c>
      <c r="E289">
        <v>-3.145</v>
      </c>
      <c r="F289">
        <v>-3.17</v>
      </c>
      <c r="G289">
        <v>1.3</v>
      </c>
      <c r="H289">
        <v>-0.01</v>
      </c>
      <c r="I289">
        <v>1.3080000000000001</v>
      </c>
      <c r="J289">
        <v>-0.68799999999999994</v>
      </c>
      <c r="K289">
        <v>-1.6859999999999999</v>
      </c>
      <c r="L289">
        <v>-2.6789999999999998</v>
      </c>
      <c r="M289">
        <v>-3.1459999999999999</v>
      </c>
      <c r="N289">
        <v>-3.17</v>
      </c>
      <c r="O289">
        <v>0.876</v>
      </c>
      <c r="P289">
        <v>0.88500000000000001</v>
      </c>
      <c r="Q289">
        <v>0.86899999999999999</v>
      </c>
      <c r="R289">
        <v>0.35899999999999999</v>
      </c>
      <c r="S289">
        <v>0.13400000000000001</v>
      </c>
    </row>
    <row r="290" spans="1:19" x14ac:dyDescent="0.3">
      <c r="A290">
        <v>120</v>
      </c>
      <c r="B290">
        <v>-0.68500000000000005</v>
      </c>
      <c r="C290">
        <v>-1.6859999999999999</v>
      </c>
      <c r="D290">
        <v>-2.6789999999999998</v>
      </c>
      <c r="E290">
        <v>-3.145</v>
      </c>
      <c r="F290">
        <v>-3.17</v>
      </c>
      <c r="G290">
        <v>1.3</v>
      </c>
      <c r="H290">
        <v>-0.01</v>
      </c>
      <c r="I290">
        <v>1.3080000000000001</v>
      </c>
      <c r="J290">
        <v>-0.69099999999999995</v>
      </c>
      <c r="K290">
        <v>-1.6859999999999999</v>
      </c>
      <c r="L290">
        <v>-2.6779999999999999</v>
      </c>
      <c r="M290">
        <v>-3.1459999999999999</v>
      </c>
      <c r="N290">
        <v>-3.17</v>
      </c>
      <c r="O290">
        <v>0.874</v>
      </c>
      <c r="P290">
        <v>0.88500000000000001</v>
      </c>
      <c r="Q290">
        <v>0.87</v>
      </c>
      <c r="R290">
        <v>0.35899999999999999</v>
      </c>
      <c r="S290">
        <v>0.13400000000000001</v>
      </c>
    </row>
    <row r="291" spans="1:19" x14ac:dyDescent="0.3">
      <c r="A291">
        <v>180</v>
      </c>
      <c r="B291">
        <v>-0.68500000000000005</v>
      </c>
      <c r="C291">
        <v>-1.6859999999999999</v>
      </c>
      <c r="D291">
        <v>-2.6789999999999998</v>
      </c>
      <c r="E291">
        <v>-3.145</v>
      </c>
      <c r="F291">
        <v>-3.17</v>
      </c>
      <c r="G291">
        <v>1.3</v>
      </c>
      <c r="H291">
        <v>-0.01</v>
      </c>
      <c r="I291">
        <v>1.3080000000000001</v>
      </c>
      <c r="J291">
        <v>-0.69299999999999995</v>
      </c>
      <c r="K291">
        <v>-1.6859999999999999</v>
      </c>
      <c r="L291">
        <v>-2.6789999999999998</v>
      </c>
      <c r="M291">
        <v>-3.145</v>
      </c>
      <c r="N291">
        <v>-3.17</v>
      </c>
      <c r="O291">
        <v>0.873</v>
      </c>
      <c r="P291">
        <v>0.88600000000000001</v>
      </c>
      <c r="Q291">
        <v>0.872</v>
      </c>
      <c r="R291">
        <v>0.36099999999999999</v>
      </c>
      <c r="S291">
        <v>0.13500000000000001</v>
      </c>
    </row>
    <row r="292" spans="1:19" x14ac:dyDescent="0.3">
      <c r="A292">
        <v>240</v>
      </c>
      <c r="B292">
        <v>-0.68500000000000005</v>
      </c>
      <c r="C292">
        <v>-1.6859999999999999</v>
      </c>
      <c r="D292">
        <v>-2.6789999999999998</v>
      </c>
      <c r="E292">
        <v>-3.145</v>
      </c>
      <c r="F292">
        <v>-3.17</v>
      </c>
      <c r="G292">
        <v>1.3</v>
      </c>
      <c r="H292">
        <v>-0.01</v>
      </c>
      <c r="I292">
        <v>1.3080000000000001</v>
      </c>
      <c r="J292">
        <v>-0.69599999999999995</v>
      </c>
      <c r="K292">
        <v>-1.6850000000000001</v>
      </c>
      <c r="L292">
        <v>-2.6789999999999998</v>
      </c>
      <c r="M292">
        <v>-3.145</v>
      </c>
      <c r="N292">
        <v>-3.17</v>
      </c>
      <c r="O292">
        <v>0.871</v>
      </c>
      <c r="P292">
        <v>0.88700000000000001</v>
      </c>
      <c r="Q292">
        <v>0.873</v>
      </c>
      <c r="R292">
        <v>0.36199999999999999</v>
      </c>
      <c r="S292">
        <v>0.13500000000000001</v>
      </c>
    </row>
    <row r="293" spans="1:19" x14ac:dyDescent="0.3">
      <c r="A293">
        <v>300</v>
      </c>
      <c r="B293">
        <v>-0.68500000000000005</v>
      </c>
      <c r="C293">
        <v>-1.6859999999999999</v>
      </c>
      <c r="D293">
        <v>-2.6789999999999998</v>
      </c>
      <c r="E293">
        <v>-3.145</v>
      </c>
      <c r="F293">
        <v>-3.17</v>
      </c>
      <c r="G293">
        <v>1.3</v>
      </c>
      <c r="H293">
        <v>-0.01</v>
      </c>
      <c r="I293">
        <v>1.3080000000000001</v>
      </c>
      <c r="J293">
        <v>-0.69899999999999995</v>
      </c>
      <c r="K293">
        <v>-1.6850000000000001</v>
      </c>
      <c r="L293">
        <v>-2.6789999999999998</v>
      </c>
      <c r="M293">
        <v>-3.145</v>
      </c>
      <c r="N293">
        <v>-3.17</v>
      </c>
      <c r="O293">
        <v>0.87</v>
      </c>
      <c r="P293">
        <v>0.88700000000000001</v>
      </c>
      <c r="Q293">
        <v>0.874</v>
      </c>
      <c r="R293">
        <v>0.36299999999999999</v>
      </c>
      <c r="S293">
        <v>0.13400000000000001</v>
      </c>
    </row>
    <row r="294" spans="1:19" x14ac:dyDescent="0.3">
      <c r="A294">
        <v>360</v>
      </c>
      <c r="B294">
        <v>-0.68500000000000005</v>
      </c>
      <c r="C294">
        <v>-1.6859999999999999</v>
      </c>
      <c r="D294">
        <v>-2.6789999999999998</v>
      </c>
      <c r="E294">
        <v>-3.145</v>
      </c>
      <c r="F294">
        <v>-3.17</v>
      </c>
      <c r="G294">
        <v>1.3</v>
      </c>
      <c r="H294">
        <v>-0.01</v>
      </c>
      <c r="I294">
        <v>1.3080000000000001</v>
      </c>
      <c r="J294">
        <v>-0.70199999999999996</v>
      </c>
      <c r="K294">
        <v>-1.6859999999999999</v>
      </c>
      <c r="L294">
        <v>-2.6789999999999998</v>
      </c>
      <c r="M294">
        <v>-3.145</v>
      </c>
      <c r="N294">
        <v>-3.17</v>
      </c>
      <c r="O294">
        <v>0.86799999999999999</v>
      </c>
      <c r="P294">
        <v>0.88600000000000001</v>
      </c>
      <c r="Q294">
        <v>0.873</v>
      </c>
      <c r="R294">
        <v>0.36299999999999999</v>
      </c>
      <c r="S294">
        <v>0.13400000000000001</v>
      </c>
    </row>
    <row r="295" spans="1:19" x14ac:dyDescent="0.3">
      <c r="A295">
        <v>420</v>
      </c>
      <c r="B295">
        <v>-0.68500000000000005</v>
      </c>
      <c r="C295">
        <v>-1.6859999999999999</v>
      </c>
      <c r="D295">
        <v>-2.6789999999999998</v>
      </c>
      <c r="E295">
        <v>-3.145</v>
      </c>
      <c r="F295">
        <v>-3.17</v>
      </c>
      <c r="G295">
        <v>1.3</v>
      </c>
      <c r="H295">
        <v>-0.01</v>
      </c>
      <c r="I295">
        <v>1.3080000000000001</v>
      </c>
      <c r="J295">
        <v>-0.70499999999999996</v>
      </c>
      <c r="K295">
        <v>-1.6859999999999999</v>
      </c>
      <c r="L295">
        <v>-2.6789999999999998</v>
      </c>
      <c r="M295">
        <v>-3.145</v>
      </c>
      <c r="N295">
        <v>-3.17</v>
      </c>
      <c r="O295">
        <v>0.86699999999999999</v>
      </c>
      <c r="P295">
        <v>0.88600000000000001</v>
      </c>
      <c r="Q295">
        <v>0.874</v>
      </c>
      <c r="R295">
        <v>0.36299999999999999</v>
      </c>
      <c r="S295">
        <v>0.13500000000000001</v>
      </c>
    </row>
    <row r="296" spans="1:19" x14ac:dyDescent="0.3">
      <c r="A296">
        <v>480</v>
      </c>
      <c r="B296">
        <v>-0.68500000000000005</v>
      </c>
      <c r="C296">
        <v>-1.6859999999999999</v>
      </c>
      <c r="D296">
        <v>-2.6789999999999998</v>
      </c>
      <c r="E296">
        <v>-3.145</v>
      </c>
      <c r="F296">
        <v>-3.17</v>
      </c>
      <c r="G296">
        <v>1.3</v>
      </c>
      <c r="H296">
        <v>-0.01</v>
      </c>
      <c r="I296">
        <v>1.3080000000000001</v>
      </c>
      <c r="J296">
        <v>-0.70799999999999996</v>
      </c>
      <c r="K296">
        <v>-1.6859999999999999</v>
      </c>
      <c r="L296">
        <v>-2.6789999999999998</v>
      </c>
      <c r="M296">
        <v>-3.145</v>
      </c>
      <c r="N296">
        <v>-3.17</v>
      </c>
      <c r="O296">
        <v>0.86499999999999999</v>
      </c>
      <c r="P296">
        <v>0.88500000000000001</v>
      </c>
      <c r="Q296">
        <v>0.874</v>
      </c>
      <c r="R296">
        <v>0.36299999999999999</v>
      </c>
      <c r="S296">
        <v>0.13600000000000001</v>
      </c>
    </row>
    <row r="297" spans="1:19" x14ac:dyDescent="0.3">
      <c r="A297">
        <v>540</v>
      </c>
      <c r="B297">
        <v>-0.68500000000000005</v>
      </c>
      <c r="C297">
        <v>-1.6859999999999999</v>
      </c>
      <c r="D297">
        <v>-2.6789999999999998</v>
      </c>
      <c r="E297">
        <v>-3.145</v>
      </c>
      <c r="F297">
        <v>-3.17</v>
      </c>
      <c r="G297">
        <v>1.3</v>
      </c>
      <c r="H297">
        <v>-0.01</v>
      </c>
      <c r="I297">
        <v>1.3080000000000001</v>
      </c>
      <c r="J297">
        <v>-0.71099999999999997</v>
      </c>
      <c r="K297">
        <v>-1.6870000000000001</v>
      </c>
      <c r="L297">
        <v>-2.6789999999999998</v>
      </c>
      <c r="M297">
        <v>-3.145</v>
      </c>
      <c r="N297">
        <v>-3.17</v>
      </c>
      <c r="O297">
        <v>0.86399999999999999</v>
      </c>
      <c r="P297">
        <v>0.88300000000000001</v>
      </c>
      <c r="Q297">
        <v>0.874</v>
      </c>
      <c r="R297">
        <v>0.36299999999999999</v>
      </c>
      <c r="S297">
        <v>0.13600000000000001</v>
      </c>
    </row>
    <row r="298" spans="1:19" x14ac:dyDescent="0.3">
      <c r="A298">
        <v>600</v>
      </c>
      <c r="B298">
        <v>-0.68500000000000005</v>
      </c>
      <c r="C298">
        <v>-1.6859999999999999</v>
      </c>
      <c r="D298">
        <v>-2.6789999999999998</v>
      </c>
      <c r="E298">
        <v>-3.145</v>
      </c>
      <c r="F298">
        <v>-3.17</v>
      </c>
      <c r="G298">
        <v>1.3</v>
      </c>
      <c r="H298">
        <v>-0.01</v>
      </c>
      <c r="I298">
        <v>1.3080000000000001</v>
      </c>
      <c r="J298">
        <v>-0.71399999999999997</v>
      </c>
      <c r="K298">
        <v>-1.6879999999999999</v>
      </c>
      <c r="L298">
        <v>-2.6789999999999998</v>
      </c>
      <c r="M298">
        <v>-3.145</v>
      </c>
      <c r="N298">
        <v>-3.17</v>
      </c>
      <c r="O298">
        <v>0.86299999999999999</v>
      </c>
      <c r="P298">
        <v>0.88200000000000001</v>
      </c>
      <c r="Q298">
        <v>0.874</v>
      </c>
      <c r="R298">
        <v>0.36199999999999999</v>
      </c>
      <c r="S298">
        <v>0.13600000000000001</v>
      </c>
    </row>
    <row r="300" spans="1:19" x14ac:dyDescent="0.3">
      <c r="A300" t="s">
        <v>0</v>
      </c>
      <c r="B300" t="s">
        <v>24</v>
      </c>
    </row>
    <row r="301" spans="1:19" x14ac:dyDescent="0.3">
      <c r="A301">
        <v>0</v>
      </c>
      <c r="B301">
        <v>-0.68500000000000005</v>
      </c>
      <c r="C301">
        <v>-1.6859999999999999</v>
      </c>
      <c r="D301">
        <v>-2.6789999999999998</v>
      </c>
      <c r="E301">
        <v>-3.145</v>
      </c>
      <c r="F301">
        <v>-3.17</v>
      </c>
      <c r="G301">
        <v>1.3</v>
      </c>
      <c r="H301">
        <v>-0.01</v>
      </c>
      <c r="I301">
        <v>1.0289999999999999</v>
      </c>
      <c r="J301">
        <v>-0.68500000000000005</v>
      </c>
      <c r="K301">
        <v>-1.6859999999999999</v>
      </c>
      <c r="L301">
        <v>-2.6789999999999998</v>
      </c>
      <c r="M301">
        <v>-3.145</v>
      </c>
      <c r="N301">
        <v>-3.17</v>
      </c>
      <c r="O301">
        <v>0.878</v>
      </c>
      <c r="P301">
        <v>0.878</v>
      </c>
      <c r="Q301">
        <v>0.86599999999999999</v>
      </c>
      <c r="R301">
        <v>0.35899999999999999</v>
      </c>
      <c r="S301">
        <v>0.13400000000000001</v>
      </c>
    </row>
    <row r="302" spans="1:19" x14ac:dyDescent="0.3">
      <c r="A302">
        <v>60</v>
      </c>
      <c r="B302">
        <v>-0.68500000000000005</v>
      </c>
      <c r="C302">
        <v>-1.6859999999999999</v>
      </c>
      <c r="D302">
        <v>-2.6789999999999998</v>
      </c>
      <c r="E302">
        <v>-3.145</v>
      </c>
      <c r="F302">
        <v>-3.17</v>
      </c>
      <c r="G302">
        <v>1.3</v>
      </c>
      <c r="H302">
        <v>-0.01</v>
      </c>
      <c r="I302">
        <v>1.0289999999999999</v>
      </c>
      <c r="J302">
        <v>-0.68799999999999994</v>
      </c>
      <c r="K302">
        <v>-1.6850000000000001</v>
      </c>
      <c r="L302">
        <v>-2.6789999999999998</v>
      </c>
      <c r="M302">
        <v>-3.1459999999999999</v>
      </c>
      <c r="N302">
        <v>-3.1669999999999998</v>
      </c>
      <c r="O302">
        <v>0.876</v>
      </c>
      <c r="P302">
        <v>0.88400000000000001</v>
      </c>
      <c r="Q302">
        <v>0.86899999999999999</v>
      </c>
      <c r="R302">
        <v>0.36</v>
      </c>
      <c r="S302">
        <v>0.126</v>
      </c>
    </row>
    <row r="303" spans="1:19" x14ac:dyDescent="0.3">
      <c r="A303">
        <v>120</v>
      </c>
      <c r="B303">
        <v>-0.68500000000000005</v>
      </c>
      <c r="C303">
        <v>-1.6859999999999999</v>
      </c>
      <c r="D303">
        <v>-2.6789999999999998</v>
      </c>
      <c r="E303">
        <v>-3.145</v>
      </c>
      <c r="F303">
        <v>-3.17</v>
      </c>
      <c r="G303">
        <v>1.3</v>
      </c>
      <c r="H303">
        <v>-0.01</v>
      </c>
      <c r="I303">
        <v>1.0289999999999999</v>
      </c>
      <c r="J303">
        <v>-0.69099999999999995</v>
      </c>
      <c r="K303">
        <v>-1.6859999999999999</v>
      </c>
      <c r="L303">
        <v>-2.6779999999999999</v>
      </c>
      <c r="M303">
        <v>-3.145</v>
      </c>
      <c r="N303">
        <v>-3.1640000000000001</v>
      </c>
      <c r="O303">
        <v>0.875</v>
      </c>
      <c r="P303">
        <v>0.88500000000000001</v>
      </c>
      <c r="Q303">
        <v>0.86899999999999999</v>
      </c>
      <c r="R303">
        <v>0.35699999999999998</v>
      </c>
      <c r="S303">
        <v>0.11899999999999999</v>
      </c>
    </row>
    <row r="304" spans="1:19" x14ac:dyDescent="0.3">
      <c r="A304">
        <v>180</v>
      </c>
      <c r="B304">
        <v>-0.68500000000000005</v>
      </c>
      <c r="C304">
        <v>-1.6859999999999999</v>
      </c>
      <c r="D304">
        <v>-2.6789999999999998</v>
      </c>
      <c r="E304">
        <v>-3.145</v>
      </c>
      <c r="F304">
        <v>-3.17</v>
      </c>
      <c r="G304">
        <v>1.3</v>
      </c>
      <c r="H304">
        <v>-0.01</v>
      </c>
      <c r="I304">
        <v>1.0289999999999999</v>
      </c>
      <c r="J304">
        <v>-0.69299999999999995</v>
      </c>
      <c r="K304">
        <v>-1.6859999999999999</v>
      </c>
      <c r="L304">
        <v>-2.6789999999999998</v>
      </c>
      <c r="M304">
        <v>-3.145</v>
      </c>
      <c r="N304">
        <v>-3.161</v>
      </c>
      <c r="O304">
        <v>0.873</v>
      </c>
      <c r="P304">
        <v>0.88700000000000001</v>
      </c>
      <c r="Q304">
        <v>0.875</v>
      </c>
      <c r="R304">
        <v>0.36199999999999999</v>
      </c>
      <c r="S304">
        <v>0.113</v>
      </c>
    </row>
    <row r="305" spans="1:19" x14ac:dyDescent="0.3">
      <c r="A305">
        <v>240</v>
      </c>
      <c r="B305">
        <v>-0.68500000000000005</v>
      </c>
      <c r="C305">
        <v>-1.6859999999999999</v>
      </c>
      <c r="D305">
        <v>-2.6789999999999998</v>
      </c>
      <c r="E305">
        <v>-3.145</v>
      </c>
      <c r="F305">
        <v>-3.17</v>
      </c>
      <c r="G305">
        <v>1.3</v>
      </c>
      <c r="H305">
        <v>-0.01</v>
      </c>
      <c r="I305">
        <v>1.0289999999999999</v>
      </c>
      <c r="J305">
        <v>-0.69599999999999995</v>
      </c>
      <c r="K305">
        <v>-1.6850000000000001</v>
      </c>
      <c r="L305">
        <v>-2.6789999999999998</v>
      </c>
      <c r="M305">
        <v>-3.1459999999999999</v>
      </c>
      <c r="N305">
        <v>-3.1579999999999999</v>
      </c>
      <c r="O305">
        <v>0.871</v>
      </c>
      <c r="P305">
        <v>0.88600000000000001</v>
      </c>
      <c r="Q305">
        <v>0.872</v>
      </c>
      <c r="R305">
        <v>0.36599999999999999</v>
      </c>
      <c r="S305">
        <v>0.107</v>
      </c>
    </row>
    <row r="306" spans="1:19" x14ac:dyDescent="0.3">
      <c r="A306">
        <v>300</v>
      </c>
      <c r="B306">
        <v>-0.68500000000000005</v>
      </c>
      <c r="C306">
        <v>-1.6859999999999999</v>
      </c>
      <c r="D306">
        <v>-2.6789999999999998</v>
      </c>
      <c r="E306">
        <v>-3.145</v>
      </c>
      <c r="F306">
        <v>-3.17</v>
      </c>
      <c r="G306">
        <v>1.3</v>
      </c>
      <c r="H306">
        <v>-0.01</v>
      </c>
      <c r="I306">
        <v>1.0289999999999999</v>
      </c>
      <c r="J306">
        <v>-0.69899999999999995</v>
      </c>
      <c r="K306">
        <v>-1.6850000000000001</v>
      </c>
      <c r="L306">
        <v>-2.6789999999999998</v>
      </c>
      <c r="M306">
        <v>-3.145</v>
      </c>
      <c r="N306">
        <v>-3.1549999999999998</v>
      </c>
      <c r="O306">
        <v>0.86899999999999999</v>
      </c>
      <c r="P306">
        <v>0.88700000000000001</v>
      </c>
      <c r="Q306">
        <v>0.873</v>
      </c>
      <c r="R306">
        <v>0.36399999999999999</v>
      </c>
      <c r="S306">
        <v>0.10100000000000001</v>
      </c>
    </row>
    <row r="307" spans="1:19" x14ac:dyDescent="0.3">
      <c r="A307">
        <v>360</v>
      </c>
      <c r="B307">
        <v>-0.68500000000000005</v>
      </c>
      <c r="C307">
        <v>-1.6859999999999999</v>
      </c>
      <c r="D307">
        <v>-2.6789999999999998</v>
      </c>
      <c r="E307">
        <v>-3.145</v>
      </c>
      <c r="F307">
        <v>-3.17</v>
      </c>
      <c r="G307">
        <v>1.3</v>
      </c>
      <c r="H307">
        <v>-0.01</v>
      </c>
      <c r="I307">
        <v>1.0289999999999999</v>
      </c>
      <c r="J307">
        <v>-0.70199999999999996</v>
      </c>
      <c r="K307">
        <v>-1.6859999999999999</v>
      </c>
      <c r="L307">
        <v>-2.6789999999999998</v>
      </c>
      <c r="M307">
        <v>-3.1429999999999998</v>
      </c>
      <c r="N307">
        <v>-3.1520000000000001</v>
      </c>
      <c r="O307">
        <v>0.86799999999999999</v>
      </c>
      <c r="P307">
        <v>0.88700000000000001</v>
      </c>
      <c r="Q307">
        <v>0.875</v>
      </c>
      <c r="R307">
        <v>0.35699999999999998</v>
      </c>
      <c r="S307">
        <v>9.6000000000000002E-2</v>
      </c>
    </row>
    <row r="308" spans="1:19" x14ac:dyDescent="0.3">
      <c r="A308">
        <v>420</v>
      </c>
      <c r="B308">
        <v>-0.68500000000000005</v>
      </c>
      <c r="C308">
        <v>-1.6859999999999999</v>
      </c>
      <c r="D308">
        <v>-2.6789999999999998</v>
      </c>
      <c r="E308">
        <v>-3.145</v>
      </c>
      <c r="F308">
        <v>-3.17</v>
      </c>
      <c r="G308">
        <v>1.3</v>
      </c>
      <c r="H308">
        <v>-0.01</v>
      </c>
      <c r="I308">
        <v>1.0289999999999999</v>
      </c>
      <c r="J308">
        <v>-0.70499999999999996</v>
      </c>
      <c r="K308">
        <v>-1.6859999999999999</v>
      </c>
      <c r="L308">
        <v>-2.6789999999999998</v>
      </c>
      <c r="M308">
        <v>-3.141</v>
      </c>
      <c r="N308">
        <v>-3.149</v>
      </c>
      <c r="O308">
        <v>0.86699999999999999</v>
      </c>
      <c r="P308">
        <v>0.88500000000000001</v>
      </c>
      <c r="Q308">
        <v>0.875</v>
      </c>
      <c r="R308">
        <v>0.34899999999999998</v>
      </c>
      <c r="S308">
        <v>9.2999999999999999E-2</v>
      </c>
    </row>
    <row r="309" spans="1:19" x14ac:dyDescent="0.3">
      <c r="A309">
        <v>480</v>
      </c>
      <c r="B309">
        <v>-0.68500000000000005</v>
      </c>
      <c r="C309">
        <v>-1.6859999999999999</v>
      </c>
      <c r="D309">
        <v>-2.6789999999999998</v>
      </c>
      <c r="E309">
        <v>-3.145</v>
      </c>
      <c r="F309">
        <v>-3.17</v>
      </c>
      <c r="G309">
        <v>1.3</v>
      </c>
      <c r="H309">
        <v>-0.01</v>
      </c>
      <c r="I309">
        <v>1.0289999999999999</v>
      </c>
      <c r="J309">
        <v>-0.70799999999999996</v>
      </c>
      <c r="K309">
        <v>-1.6859999999999999</v>
      </c>
      <c r="L309">
        <v>-2.6789999999999998</v>
      </c>
      <c r="M309">
        <v>-3.137</v>
      </c>
      <c r="N309">
        <v>-3.1459999999999999</v>
      </c>
      <c r="O309">
        <v>0.86499999999999999</v>
      </c>
      <c r="P309">
        <v>0.88400000000000001</v>
      </c>
      <c r="Q309">
        <v>0.873</v>
      </c>
      <c r="R309">
        <v>0.34</v>
      </c>
      <c r="S309">
        <v>9.0999999999999998E-2</v>
      </c>
    </row>
    <row r="310" spans="1:19" x14ac:dyDescent="0.3">
      <c r="A310">
        <v>540</v>
      </c>
      <c r="B310">
        <v>-0.68500000000000005</v>
      </c>
      <c r="C310">
        <v>-1.6859999999999999</v>
      </c>
      <c r="D310">
        <v>-2.6789999999999998</v>
      </c>
      <c r="E310">
        <v>-3.145</v>
      </c>
      <c r="F310">
        <v>-3.17</v>
      </c>
      <c r="G310">
        <v>1.3</v>
      </c>
      <c r="H310">
        <v>-0.01</v>
      </c>
      <c r="I310">
        <v>1.0289999999999999</v>
      </c>
      <c r="J310">
        <v>-0.71099999999999997</v>
      </c>
      <c r="K310">
        <v>-1.6870000000000001</v>
      </c>
      <c r="L310">
        <v>-2.6789999999999998</v>
      </c>
      <c r="M310">
        <v>-3.1339999999999999</v>
      </c>
      <c r="N310">
        <v>-3.1429999999999998</v>
      </c>
      <c r="O310">
        <v>0.86399999999999999</v>
      </c>
      <c r="P310">
        <v>0.88300000000000001</v>
      </c>
      <c r="Q310">
        <v>0.873</v>
      </c>
      <c r="R310">
        <v>0.33300000000000002</v>
      </c>
      <c r="S310">
        <v>8.7999999999999995E-2</v>
      </c>
    </row>
    <row r="311" spans="1:19" x14ac:dyDescent="0.3">
      <c r="A311">
        <v>600</v>
      </c>
      <c r="B311">
        <v>-0.68500000000000005</v>
      </c>
      <c r="C311">
        <v>-1.6859999999999999</v>
      </c>
      <c r="D311">
        <v>-2.6789999999999998</v>
      </c>
      <c r="E311">
        <v>-3.145</v>
      </c>
      <c r="F311">
        <v>-3.17</v>
      </c>
      <c r="G311">
        <v>1.3</v>
      </c>
      <c r="H311">
        <v>-0.01</v>
      </c>
      <c r="I311">
        <v>1.0289999999999999</v>
      </c>
      <c r="J311">
        <v>-0.71399999999999997</v>
      </c>
      <c r="K311">
        <v>-1.6879999999999999</v>
      </c>
      <c r="L311">
        <v>-2.6779999999999999</v>
      </c>
      <c r="M311">
        <v>-3.13</v>
      </c>
      <c r="N311">
        <v>-3.14</v>
      </c>
      <c r="O311">
        <v>0.86299999999999999</v>
      </c>
      <c r="P311">
        <v>0.88200000000000001</v>
      </c>
      <c r="Q311">
        <v>0.872</v>
      </c>
      <c r="R311">
        <v>0.32500000000000001</v>
      </c>
      <c r="S311">
        <v>8.5999999999999993E-2</v>
      </c>
    </row>
    <row r="313" spans="1:19" x14ac:dyDescent="0.3">
      <c r="A313" t="s">
        <v>0</v>
      </c>
      <c r="B313" t="s">
        <v>25</v>
      </c>
    </row>
    <row r="314" spans="1:19" x14ac:dyDescent="0.3">
      <c r="A314">
        <v>0</v>
      </c>
      <c r="B314">
        <v>-0.68500000000000005</v>
      </c>
      <c r="C314">
        <v>-1.6859999999999999</v>
      </c>
      <c r="D314">
        <v>-2.6779999999999999</v>
      </c>
      <c r="E314">
        <v>-3.1360000000000001</v>
      </c>
      <c r="F314">
        <v>-3.16</v>
      </c>
      <c r="G314">
        <v>1.3</v>
      </c>
      <c r="H314">
        <v>-0.01</v>
      </c>
      <c r="I314">
        <v>1.579</v>
      </c>
      <c r="J314">
        <v>-0.68500000000000005</v>
      </c>
      <c r="K314">
        <v>-1.6859999999999999</v>
      </c>
      <c r="L314">
        <v>-2.6779999999999999</v>
      </c>
      <c r="M314">
        <v>-3.1360000000000001</v>
      </c>
      <c r="N314">
        <v>-3.16</v>
      </c>
      <c r="O314">
        <v>0.878</v>
      </c>
      <c r="P314">
        <v>0.878</v>
      </c>
      <c r="Q314">
        <v>0.86499999999999999</v>
      </c>
      <c r="R314">
        <v>0.35499999999999998</v>
      </c>
      <c r="S314">
        <v>0.13300000000000001</v>
      </c>
    </row>
    <row r="315" spans="1:19" x14ac:dyDescent="0.3">
      <c r="A315">
        <v>60</v>
      </c>
      <c r="B315">
        <v>-0.68500000000000005</v>
      </c>
      <c r="C315">
        <v>-1.6859999999999999</v>
      </c>
      <c r="D315">
        <v>-2.6779999999999999</v>
      </c>
      <c r="E315">
        <v>-3.1360000000000001</v>
      </c>
      <c r="F315">
        <v>-3.16</v>
      </c>
      <c r="G315">
        <v>1.3</v>
      </c>
      <c r="H315">
        <v>-0.01</v>
      </c>
      <c r="I315">
        <v>1.579</v>
      </c>
      <c r="J315">
        <v>-0.68799999999999994</v>
      </c>
      <c r="K315">
        <v>-1.6859999999999999</v>
      </c>
      <c r="L315">
        <v>-2.6779999999999999</v>
      </c>
      <c r="M315">
        <v>-3.1360000000000001</v>
      </c>
      <c r="N315">
        <v>-3.1629999999999998</v>
      </c>
      <c r="O315">
        <v>0.877</v>
      </c>
      <c r="P315">
        <v>0.88500000000000001</v>
      </c>
      <c r="Q315">
        <v>0.86699999999999999</v>
      </c>
      <c r="R315">
        <v>0.35299999999999998</v>
      </c>
      <c r="S315">
        <v>0.14099999999999999</v>
      </c>
    </row>
    <row r="316" spans="1:19" x14ac:dyDescent="0.3">
      <c r="A316">
        <v>120</v>
      </c>
      <c r="B316">
        <v>-0.68500000000000005</v>
      </c>
      <c r="C316">
        <v>-1.6859999999999999</v>
      </c>
      <c r="D316">
        <v>-2.6779999999999999</v>
      </c>
      <c r="E316">
        <v>-3.1360000000000001</v>
      </c>
      <c r="F316">
        <v>-3.16</v>
      </c>
      <c r="G316">
        <v>1.3</v>
      </c>
      <c r="H316">
        <v>-0.01</v>
      </c>
      <c r="I316">
        <v>1.579</v>
      </c>
      <c r="J316">
        <v>-0.69099999999999995</v>
      </c>
      <c r="K316">
        <v>-1.6859999999999999</v>
      </c>
      <c r="L316">
        <v>-2.6779999999999999</v>
      </c>
      <c r="M316">
        <v>-3.137</v>
      </c>
      <c r="N316">
        <v>-3.1659999999999999</v>
      </c>
      <c r="O316">
        <v>0.874</v>
      </c>
      <c r="P316">
        <v>0.88600000000000001</v>
      </c>
      <c r="Q316">
        <v>0.872</v>
      </c>
      <c r="R316">
        <v>0.35699999999999998</v>
      </c>
      <c r="S316">
        <v>0.14899999999999999</v>
      </c>
    </row>
    <row r="317" spans="1:19" x14ac:dyDescent="0.3">
      <c r="A317">
        <v>180</v>
      </c>
      <c r="B317">
        <v>-0.68500000000000005</v>
      </c>
      <c r="C317">
        <v>-1.6859999999999999</v>
      </c>
      <c r="D317">
        <v>-2.6779999999999999</v>
      </c>
      <c r="E317">
        <v>-3.1360000000000001</v>
      </c>
      <c r="F317">
        <v>-3.16</v>
      </c>
      <c r="G317">
        <v>1.3</v>
      </c>
      <c r="H317">
        <v>-0.01</v>
      </c>
      <c r="I317">
        <v>1.579</v>
      </c>
      <c r="J317">
        <v>-0.69299999999999995</v>
      </c>
      <c r="K317">
        <v>-1.6850000000000001</v>
      </c>
      <c r="L317">
        <v>-2.6779999999999999</v>
      </c>
      <c r="M317">
        <v>-3.1360000000000001</v>
      </c>
      <c r="N317">
        <v>-3.169</v>
      </c>
      <c r="O317">
        <v>0.873</v>
      </c>
      <c r="P317">
        <v>0.88600000000000001</v>
      </c>
      <c r="Q317">
        <v>0.871</v>
      </c>
      <c r="R317">
        <v>0.35699999999999998</v>
      </c>
      <c r="S317">
        <v>0.156</v>
      </c>
    </row>
    <row r="318" spans="1:19" x14ac:dyDescent="0.3">
      <c r="A318">
        <v>240</v>
      </c>
      <c r="B318">
        <v>-0.68500000000000005</v>
      </c>
      <c r="C318">
        <v>-1.6859999999999999</v>
      </c>
      <c r="D318">
        <v>-2.6779999999999999</v>
      </c>
      <c r="E318">
        <v>-3.1360000000000001</v>
      </c>
      <c r="F318">
        <v>-3.16</v>
      </c>
      <c r="G318">
        <v>1.3</v>
      </c>
      <c r="H318">
        <v>-0.01</v>
      </c>
      <c r="I318">
        <v>1.579</v>
      </c>
      <c r="J318">
        <v>-0.69599999999999995</v>
      </c>
      <c r="K318">
        <v>-1.6850000000000001</v>
      </c>
      <c r="L318">
        <v>-2.6779999999999999</v>
      </c>
      <c r="M318">
        <v>-3.1339999999999999</v>
      </c>
      <c r="N318">
        <v>-3.1720000000000002</v>
      </c>
      <c r="O318">
        <v>0.871</v>
      </c>
      <c r="P318">
        <v>0.88700000000000001</v>
      </c>
      <c r="Q318">
        <v>0.873</v>
      </c>
      <c r="R318">
        <v>0.35399999999999998</v>
      </c>
      <c r="S318">
        <v>0.16200000000000001</v>
      </c>
    </row>
    <row r="319" spans="1:19" x14ac:dyDescent="0.3">
      <c r="A319">
        <v>300</v>
      </c>
      <c r="B319">
        <v>-0.68500000000000005</v>
      </c>
      <c r="C319">
        <v>-1.6859999999999999</v>
      </c>
      <c r="D319">
        <v>-2.6779999999999999</v>
      </c>
      <c r="E319">
        <v>-3.1360000000000001</v>
      </c>
      <c r="F319">
        <v>-3.16</v>
      </c>
      <c r="G319">
        <v>1.3</v>
      </c>
      <c r="H319">
        <v>-0.01</v>
      </c>
      <c r="I319">
        <v>1.579</v>
      </c>
      <c r="J319">
        <v>-0.69899999999999995</v>
      </c>
      <c r="K319">
        <v>-1.6850000000000001</v>
      </c>
      <c r="L319">
        <v>-2.6789999999999998</v>
      </c>
      <c r="M319">
        <v>-3.1349999999999998</v>
      </c>
      <c r="N319">
        <v>-3.1749999999999998</v>
      </c>
      <c r="O319">
        <v>0.87</v>
      </c>
      <c r="P319">
        <v>0.88700000000000001</v>
      </c>
      <c r="Q319">
        <v>0.874</v>
      </c>
      <c r="R319">
        <v>0.35699999999999998</v>
      </c>
      <c r="S319">
        <v>0.16700000000000001</v>
      </c>
    </row>
    <row r="320" spans="1:19" x14ac:dyDescent="0.3">
      <c r="A320">
        <v>360</v>
      </c>
      <c r="B320">
        <v>-0.68500000000000005</v>
      </c>
      <c r="C320">
        <v>-1.6859999999999999</v>
      </c>
      <c r="D320">
        <v>-2.6779999999999999</v>
      </c>
      <c r="E320">
        <v>-3.1360000000000001</v>
      </c>
      <c r="F320">
        <v>-3.16</v>
      </c>
      <c r="G320">
        <v>1.3</v>
      </c>
      <c r="H320">
        <v>-0.01</v>
      </c>
      <c r="I320">
        <v>1.579</v>
      </c>
      <c r="J320">
        <v>-0.70199999999999996</v>
      </c>
      <c r="K320">
        <v>-1.6850000000000001</v>
      </c>
      <c r="L320">
        <v>-2.6779999999999999</v>
      </c>
      <c r="M320">
        <v>-3.137</v>
      </c>
      <c r="N320">
        <v>-3.1779999999999999</v>
      </c>
      <c r="O320">
        <v>0.86799999999999999</v>
      </c>
      <c r="P320">
        <v>0.88500000000000001</v>
      </c>
      <c r="Q320">
        <v>0.872</v>
      </c>
      <c r="R320">
        <v>0.36399999999999999</v>
      </c>
      <c r="S320">
        <v>0.17100000000000001</v>
      </c>
    </row>
    <row r="321" spans="1:19" x14ac:dyDescent="0.3">
      <c r="A321">
        <v>420</v>
      </c>
      <c r="B321">
        <v>-0.68500000000000005</v>
      </c>
      <c r="C321">
        <v>-1.6859999999999999</v>
      </c>
      <c r="D321">
        <v>-2.6779999999999999</v>
      </c>
      <c r="E321">
        <v>-3.1360000000000001</v>
      </c>
      <c r="F321">
        <v>-3.16</v>
      </c>
      <c r="G321">
        <v>1.3</v>
      </c>
      <c r="H321">
        <v>-0.01</v>
      </c>
      <c r="I321">
        <v>1.579</v>
      </c>
      <c r="J321">
        <v>-0.70499999999999996</v>
      </c>
      <c r="K321">
        <v>-1.6859999999999999</v>
      </c>
      <c r="L321">
        <v>-2.6779999999999999</v>
      </c>
      <c r="M321">
        <v>-3.14</v>
      </c>
      <c r="N321">
        <v>-3.181</v>
      </c>
      <c r="O321">
        <v>0.86699999999999999</v>
      </c>
      <c r="P321">
        <v>0.88600000000000001</v>
      </c>
      <c r="Q321">
        <v>0.872</v>
      </c>
      <c r="R321">
        <v>0.373</v>
      </c>
      <c r="S321">
        <v>0.17499999999999999</v>
      </c>
    </row>
    <row r="322" spans="1:19" x14ac:dyDescent="0.3">
      <c r="A322">
        <v>480</v>
      </c>
      <c r="B322">
        <v>-0.68500000000000005</v>
      </c>
      <c r="C322">
        <v>-1.6859999999999999</v>
      </c>
      <c r="D322">
        <v>-2.6779999999999999</v>
      </c>
      <c r="E322">
        <v>-3.1360000000000001</v>
      </c>
      <c r="F322">
        <v>-3.16</v>
      </c>
      <c r="G322">
        <v>1.3</v>
      </c>
      <c r="H322">
        <v>-0.01</v>
      </c>
      <c r="I322">
        <v>1.579</v>
      </c>
      <c r="J322">
        <v>-0.70799999999999996</v>
      </c>
      <c r="K322">
        <v>-1.6859999999999999</v>
      </c>
      <c r="L322">
        <v>-2.6789999999999998</v>
      </c>
      <c r="M322">
        <v>-3.1429999999999998</v>
      </c>
      <c r="N322">
        <v>-3.1840000000000002</v>
      </c>
      <c r="O322">
        <v>0.86499999999999999</v>
      </c>
      <c r="P322">
        <v>0.88500000000000001</v>
      </c>
      <c r="Q322">
        <v>0.873</v>
      </c>
      <c r="R322">
        <v>0.38100000000000001</v>
      </c>
      <c r="S322">
        <v>0.18</v>
      </c>
    </row>
    <row r="323" spans="1:19" x14ac:dyDescent="0.3">
      <c r="A323">
        <v>540</v>
      </c>
      <c r="B323">
        <v>-0.68500000000000005</v>
      </c>
      <c r="C323">
        <v>-1.6859999999999999</v>
      </c>
      <c r="D323">
        <v>-2.6779999999999999</v>
      </c>
      <c r="E323">
        <v>-3.1360000000000001</v>
      </c>
      <c r="F323">
        <v>-3.16</v>
      </c>
      <c r="G323">
        <v>1.3</v>
      </c>
      <c r="H323">
        <v>-0.01</v>
      </c>
      <c r="I323">
        <v>1.579</v>
      </c>
      <c r="J323">
        <v>-0.71099999999999997</v>
      </c>
      <c r="K323">
        <v>-1.6870000000000001</v>
      </c>
      <c r="L323">
        <v>-2.6789999999999998</v>
      </c>
      <c r="M323">
        <v>-3.1459999999999999</v>
      </c>
      <c r="N323">
        <v>-3.1869999999999998</v>
      </c>
      <c r="O323">
        <v>0.86399999999999999</v>
      </c>
      <c r="P323">
        <v>0.88300000000000001</v>
      </c>
      <c r="Q323">
        <v>0.875</v>
      </c>
      <c r="R323">
        <v>0.38800000000000001</v>
      </c>
      <c r="S323">
        <v>0.183</v>
      </c>
    </row>
    <row r="324" spans="1:19" x14ac:dyDescent="0.3">
      <c r="A324">
        <v>600</v>
      </c>
      <c r="B324">
        <v>-0.68500000000000005</v>
      </c>
      <c r="C324">
        <v>-1.6859999999999999</v>
      </c>
      <c r="D324">
        <v>-2.6779999999999999</v>
      </c>
      <c r="E324">
        <v>-3.1360000000000001</v>
      </c>
      <c r="F324">
        <v>-3.16</v>
      </c>
      <c r="G324">
        <v>1.3</v>
      </c>
      <c r="H324">
        <v>-0.01</v>
      </c>
      <c r="I324">
        <v>1.579</v>
      </c>
      <c r="J324">
        <v>-0.71399999999999997</v>
      </c>
      <c r="K324">
        <v>-1.6879999999999999</v>
      </c>
      <c r="L324">
        <v>-2.6789999999999998</v>
      </c>
      <c r="M324">
        <v>-3.15</v>
      </c>
      <c r="N324">
        <v>-3.19</v>
      </c>
      <c r="O324">
        <v>0.86299999999999999</v>
      </c>
      <c r="P324">
        <v>0.88200000000000001</v>
      </c>
      <c r="Q324">
        <v>0.874</v>
      </c>
      <c r="R324">
        <v>0.39300000000000002</v>
      </c>
      <c r="S324">
        <v>0.185</v>
      </c>
    </row>
    <row r="326" spans="1:19" x14ac:dyDescent="0.3">
      <c r="A326" t="s">
        <v>0</v>
      </c>
      <c r="B326" t="s">
        <v>26</v>
      </c>
    </row>
    <row r="327" spans="1:19" x14ac:dyDescent="0.3">
      <c r="A327">
        <v>0</v>
      </c>
      <c r="B327">
        <v>-0.68500000000000005</v>
      </c>
      <c r="C327">
        <v>-1.6859999999999999</v>
      </c>
      <c r="D327">
        <v>-2.6779999999999999</v>
      </c>
      <c r="E327">
        <v>-3.1360000000000001</v>
      </c>
      <c r="F327">
        <v>-3.16</v>
      </c>
      <c r="G327">
        <v>1.3</v>
      </c>
      <c r="H327">
        <v>-0.01</v>
      </c>
      <c r="I327">
        <v>1.3069999999999999</v>
      </c>
      <c r="J327">
        <v>-0.68500000000000005</v>
      </c>
      <c r="K327">
        <v>-1.6859999999999999</v>
      </c>
      <c r="L327">
        <v>-2.6779999999999999</v>
      </c>
      <c r="M327">
        <v>-3.1360000000000001</v>
      </c>
      <c r="N327">
        <v>-3.16</v>
      </c>
      <c r="O327">
        <v>0.878</v>
      </c>
      <c r="P327">
        <v>0.878</v>
      </c>
      <c r="Q327">
        <v>0.86499999999999999</v>
      </c>
      <c r="R327">
        <v>0.35499999999999998</v>
      </c>
      <c r="S327">
        <v>0.13300000000000001</v>
      </c>
    </row>
    <row r="328" spans="1:19" x14ac:dyDescent="0.3">
      <c r="A328">
        <v>60</v>
      </c>
      <c r="B328">
        <v>-0.68500000000000005</v>
      </c>
      <c r="C328">
        <v>-1.6859999999999999</v>
      </c>
      <c r="D328">
        <v>-2.6779999999999999</v>
      </c>
      <c r="E328">
        <v>-3.1360000000000001</v>
      </c>
      <c r="F328">
        <v>-3.16</v>
      </c>
      <c r="G328">
        <v>1.3</v>
      </c>
      <c r="H328">
        <v>-0.01</v>
      </c>
      <c r="I328">
        <v>1.3069999999999999</v>
      </c>
      <c r="J328">
        <v>-0.68799999999999994</v>
      </c>
      <c r="K328">
        <v>-1.6859999999999999</v>
      </c>
      <c r="L328">
        <v>-2.6779999999999999</v>
      </c>
      <c r="M328">
        <v>-3.1360000000000001</v>
      </c>
      <c r="N328">
        <v>-3.16</v>
      </c>
      <c r="O328">
        <v>0.877</v>
      </c>
      <c r="P328">
        <v>0.88500000000000001</v>
      </c>
      <c r="Q328">
        <v>0.86799999999999999</v>
      </c>
      <c r="R328">
        <v>0.35499999999999998</v>
      </c>
      <c r="S328">
        <v>0.13300000000000001</v>
      </c>
    </row>
    <row r="329" spans="1:19" x14ac:dyDescent="0.3">
      <c r="A329">
        <v>120</v>
      </c>
      <c r="B329">
        <v>-0.68500000000000005</v>
      </c>
      <c r="C329">
        <v>-1.6859999999999999</v>
      </c>
      <c r="D329">
        <v>-2.6779999999999999</v>
      </c>
      <c r="E329">
        <v>-3.1360000000000001</v>
      </c>
      <c r="F329">
        <v>-3.16</v>
      </c>
      <c r="G329">
        <v>1.3</v>
      </c>
      <c r="H329">
        <v>-0.01</v>
      </c>
      <c r="I329">
        <v>1.3069999999999999</v>
      </c>
      <c r="J329">
        <v>-0.69099999999999995</v>
      </c>
      <c r="K329">
        <v>-1.6859999999999999</v>
      </c>
      <c r="L329">
        <v>-2.6779999999999999</v>
      </c>
      <c r="M329">
        <v>-3.1360000000000001</v>
      </c>
      <c r="N329">
        <v>-3.16</v>
      </c>
      <c r="O329">
        <v>0.874</v>
      </c>
      <c r="P329">
        <v>0.88500000000000001</v>
      </c>
      <c r="Q329">
        <v>0.87</v>
      </c>
      <c r="R329">
        <v>0.35499999999999998</v>
      </c>
      <c r="S329">
        <v>0.13300000000000001</v>
      </c>
    </row>
    <row r="330" spans="1:19" x14ac:dyDescent="0.3">
      <c r="A330">
        <v>180</v>
      </c>
      <c r="B330">
        <v>-0.68500000000000005</v>
      </c>
      <c r="C330">
        <v>-1.6859999999999999</v>
      </c>
      <c r="D330">
        <v>-2.6779999999999999</v>
      </c>
      <c r="E330">
        <v>-3.1360000000000001</v>
      </c>
      <c r="F330">
        <v>-3.16</v>
      </c>
      <c r="G330">
        <v>1.3</v>
      </c>
      <c r="H330">
        <v>-0.01</v>
      </c>
      <c r="I330">
        <v>1.3069999999999999</v>
      </c>
      <c r="J330">
        <v>-0.69299999999999995</v>
      </c>
      <c r="K330">
        <v>-1.6859999999999999</v>
      </c>
      <c r="L330">
        <v>-2.6779999999999999</v>
      </c>
      <c r="M330">
        <v>-3.1360000000000001</v>
      </c>
      <c r="N330">
        <v>-3.16</v>
      </c>
      <c r="O330">
        <v>0.873</v>
      </c>
      <c r="P330">
        <v>0.88600000000000001</v>
      </c>
      <c r="Q330">
        <v>0.872</v>
      </c>
      <c r="R330">
        <v>0.35699999999999998</v>
      </c>
      <c r="S330">
        <v>0.13400000000000001</v>
      </c>
    </row>
    <row r="331" spans="1:19" x14ac:dyDescent="0.3">
      <c r="A331">
        <v>240</v>
      </c>
      <c r="B331">
        <v>-0.68500000000000005</v>
      </c>
      <c r="C331">
        <v>-1.6859999999999999</v>
      </c>
      <c r="D331">
        <v>-2.6779999999999999</v>
      </c>
      <c r="E331">
        <v>-3.1360000000000001</v>
      </c>
      <c r="F331">
        <v>-3.16</v>
      </c>
      <c r="G331">
        <v>1.3</v>
      </c>
      <c r="H331">
        <v>-0.01</v>
      </c>
      <c r="I331">
        <v>1.3069999999999999</v>
      </c>
      <c r="J331">
        <v>-0.69599999999999995</v>
      </c>
      <c r="K331">
        <v>-1.6850000000000001</v>
      </c>
      <c r="L331">
        <v>-2.6779999999999999</v>
      </c>
      <c r="M331">
        <v>-3.1349999999999998</v>
      </c>
      <c r="N331">
        <v>-3.16</v>
      </c>
      <c r="O331">
        <v>0.871</v>
      </c>
      <c r="P331">
        <v>0.88700000000000001</v>
      </c>
      <c r="Q331">
        <v>0.872</v>
      </c>
      <c r="R331">
        <v>0.35799999999999998</v>
      </c>
      <c r="S331">
        <v>0.13400000000000001</v>
      </c>
    </row>
    <row r="332" spans="1:19" x14ac:dyDescent="0.3">
      <c r="A332">
        <v>300</v>
      </c>
      <c r="B332">
        <v>-0.68500000000000005</v>
      </c>
      <c r="C332">
        <v>-1.6859999999999999</v>
      </c>
      <c r="D332">
        <v>-2.6779999999999999</v>
      </c>
      <c r="E332">
        <v>-3.1360000000000001</v>
      </c>
      <c r="F332">
        <v>-3.16</v>
      </c>
      <c r="G332">
        <v>1.3</v>
      </c>
      <c r="H332">
        <v>-0.01</v>
      </c>
      <c r="I332">
        <v>1.3069999999999999</v>
      </c>
      <c r="J332">
        <v>-0.69899999999999995</v>
      </c>
      <c r="K332">
        <v>-1.6850000000000001</v>
      </c>
      <c r="L332">
        <v>-2.6779999999999999</v>
      </c>
      <c r="M332">
        <v>-3.1349999999999998</v>
      </c>
      <c r="N332">
        <v>-3.16</v>
      </c>
      <c r="O332">
        <v>0.87</v>
      </c>
      <c r="P332">
        <v>0.88700000000000001</v>
      </c>
      <c r="Q332">
        <v>0.873</v>
      </c>
      <c r="R332">
        <v>0.35799999999999998</v>
      </c>
      <c r="S332">
        <v>0.13300000000000001</v>
      </c>
    </row>
    <row r="333" spans="1:19" x14ac:dyDescent="0.3">
      <c r="A333">
        <v>360</v>
      </c>
      <c r="B333">
        <v>-0.68500000000000005</v>
      </c>
      <c r="C333">
        <v>-1.6859999999999999</v>
      </c>
      <c r="D333">
        <v>-2.6779999999999999</v>
      </c>
      <c r="E333">
        <v>-3.1360000000000001</v>
      </c>
      <c r="F333">
        <v>-3.16</v>
      </c>
      <c r="G333">
        <v>1.3</v>
      </c>
      <c r="H333">
        <v>-0.01</v>
      </c>
      <c r="I333">
        <v>1.3069999999999999</v>
      </c>
      <c r="J333">
        <v>-0.70199999999999996</v>
      </c>
      <c r="K333">
        <v>-1.6859999999999999</v>
      </c>
      <c r="L333">
        <v>-2.6779999999999999</v>
      </c>
      <c r="M333">
        <v>-3.1349999999999998</v>
      </c>
      <c r="N333">
        <v>-3.16</v>
      </c>
      <c r="O333">
        <v>0.86799999999999999</v>
      </c>
      <c r="P333">
        <v>0.88600000000000001</v>
      </c>
      <c r="Q333">
        <v>0.872</v>
      </c>
      <c r="R333">
        <v>0.35799999999999998</v>
      </c>
      <c r="S333">
        <v>0.13300000000000001</v>
      </c>
    </row>
    <row r="334" spans="1:19" x14ac:dyDescent="0.3">
      <c r="A334">
        <v>420</v>
      </c>
      <c r="B334">
        <v>-0.68500000000000005</v>
      </c>
      <c r="C334">
        <v>-1.6859999999999999</v>
      </c>
      <c r="D334">
        <v>-2.6779999999999999</v>
      </c>
      <c r="E334">
        <v>-3.1360000000000001</v>
      </c>
      <c r="F334">
        <v>-3.16</v>
      </c>
      <c r="G334">
        <v>1.3</v>
      </c>
      <c r="H334">
        <v>-0.01</v>
      </c>
      <c r="I334">
        <v>1.3069999999999999</v>
      </c>
      <c r="J334">
        <v>-0.70499999999999996</v>
      </c>
      <c r="K334">
        <v>-1.6859999999999999</v>
      </c>
      <c r="L334">
        <v>-2.6789999999999998</v>
      </c>
      <c r="M334">
        <v>-3.1349999999999998</v>
      </c>
      <c r="N334">
        <v>-3.16</v>
      </c>
      <c r="O334">
        <v>0.86699999999999999</v>
      </c>
      <c r="P334">
        <v>0.88500000000000001</v>
      </c>
      <c r="Q334">
        <v>0.873</v>
      </c>
      <c r="R334">
        <v>0.35799999999999998</v>
      </c>
      <c r="S334">
        <v>0.13400000000000001</v>
      </c>
    </row>
    <row r="335" spans="1:19" x14ac:dyDescent="0.3">
      <c r="A335">
        <v>480</v>
      </c>
      <c r="B335">
        <v>-0.68500000000000005</v>
      </c>
      <c r="C335">
        <v>-1.6859999999999999</v>
      </c>
      <c r="D335">
        <v>-2.6779999999999999</v>
      </c>
      <c r="E335">
        <v>-3.1360000000000001</v>
      </c>
      <c r="F335">
        <v>-3.16</v>
      </c>
      <c r="G335">
        <v>1.3</v>
      </c>
      <c r="H335">
        <v>-0.01</v>
      </c>
      <c r="I335">
        <v>1.3069999999999999</v>
      </c>
      <c r="J335">
        <v>-0.70799999999999996</v>
      </c>
      <c r="K335">
        <v>-1.6859999999999999</v>
      </c>
      <c r="L335">
        <v>-2.6789999999999998</v>
      </c>
      <c r="M335">
        <v>-3.1360000000000001</v>
      </c>
      <c r="N335">
        <v>-3.16</v>
      </c>
      <c r="O335">
        <v>0.86499999999999999</v>
      </c>
      <c r="P335">
        <v>0.88500000000000001</v>
      </c>
      <c r="Q335">
        <v>0.873</v>
      </c>
      <c r="R335">
        <v>0.35899999999999999</v>
      </c>
      <c r="S335">
        <v>0.13500000000000001</v>
      </c>
    </row>
    <row r="336" spans="1:19" x14ac:dyDescent="0.3">
      <c r="A336">
        <v>540</v>
      </c>
      <c r="B336">
        <v>-0.68500000000000005</v>
      </c>
      <c r="C336">
        <v>-1.6859999999999999</v>
      </c>
      <c r="D336">
        <v>-2.6779999999999999</v>
      </c>
      <c r="E336">
        <v>-3.1360000000000001</v>
      </c>
      <c r="F336">
        <v>-3.16</v>
      </c>
      <c r="G336">
        <v>1.3</v>
      </c>
      <c r="H336">
        <v>-0.01</v>
      </c>
      <c r="I336">
        <v>1.3069999999999999</v>
      </c>
      <c r="J336">
        <v>-0.71099999999999997</v>
      </c>
      <c r="K336">
        <v>-1.6870000000000001</v>
      </c>
      <c r="L336">
        <v>-2.6779999999999999</v>
      </c>
      <c r="M336">
        <v>-3.1360000000000001</v>
      </c>
      <c r="N336">
        <v>-3.16</v>
      </c>
      <c r="O336">
        <v>0.86399999999999999</v>
      </c>
      <c r="P336">
        <v>0.88300000000000001</v>
      </c>
      <c r="Q336">
        <v>0.873</v>
      </c>
      <c r="R336">
        <v>0.35899999999999999</v>
      </c>
      <c r="S336">
        <v>0.13500000000000001</v>
      </c>
    </row>
    <row r="337" spans="1:19" x14ac:dyDescent="0.3">
      <c r="A337">
        <v>600</v>
      </c>
      <c r="B337">
        <v>-0.68500000000000005</v>
      </c>
      <c r="C337">
        <v>-1.6859999999999999</v>
      </c>
      <c r="D337">
        <v>-2.6779999999999999</v>
      </c>
      <c r="E337">
        <v>-3.1360000000000001</v>
      </c>
      <c r="F337">
        <v>-3.16</v>
      </c>
      <c r="G337">
        <v>1.3</v>
      </c>
      <c r="H337">
        <v>-0.01</v>
      </c>
      <c r="I337">
        <v>1.3069999999999999</v>
      </c>
      <c r="J337">
        <v>-0.71399999999999997</v>
      </c>
      <c r="K337">
        <v>-1.6879999999999999</v>
      </c>
      <c r="L337">
        <v>-2.6779999999999999</v>
      </c>
      <c r="M337">
        <v>-3.1349999999999998</v>
      </c>
      <c r="N337">
        <v>-3.16</v>
      </c>
      <c r="O337">
        <v>0.86299999999999999</v>
      </c>
      <c r="P337">
        <v>0.88200000000000001</v>
      </c>
      <c r="Q337">
        <v>0.873</v>
      </c>
      <c r="R337">
        <v>0.35799999999999998</v>
      </c>
      <c r="S337">
        <v>0.13500000000000001</v>
      </c>
    </row>
    <row r="339" spans="1:19" x14ac:dyDescent="0.3">
      <c r="A339" t="s">
        <v>0</v>
      </c>
      <c r="B339" t="s">
        <v>27</v>
      </c>
    </row>
    <row r="340" spans="1:19" x14ac:dyDescent="0.3">
      <c r="A340">
        <v>0</v>
      </c>
      <c r="B340">
        <v>-0.68500000000000005</v>
      </c>
      <c r="C340">
        <v>-1.6859999999999999</v>
      </c>
      <c r="D340">
        <v>-2.6779999999999999</v>
      </c>
      <c r="E340">
        <v>-3.1360000000000001</v>
      </c>
      <c r="F340">
        <v>-3.16</v>
      </c>
      <c r="G340">
        <v>1.3</v>
      </c>
      <c r="H340">
        <v>-0.01</v>
      </c>
      <c r="I340">
        <v>1.0269999999999999</v>
      </c>
      <c r="J340">
        <v>-0.68500000000000005</v>
      </c>
      <c r="K340">
        <v>-1.6859999999999999</v>
      </c>
      <c r="L340">
        <v>-2.6779999999999999</v>
      </c>
      <c r="M340">
        <v>-3.1360000000000001</v>
      </c>
      <c r="N340">
        <v>-3.16</v>
      </c>
      <c r="O340">
        <v>0.878</v>
      </c>
      <c r="P340">
        <v>0.878</v>
      </c>
      <c r="Q340">
        <v>0.86499999999999999</v>
      </c>
      <c r="R340">
        <v>0.35499999999999998</v>
      </c>
      <c r="S340">
        <v>0.13300000000000001</v>
      </c>
    </row>
    <row r="341" spans="1:19" x14ac:dyDescent="0.3">
      <c r="A341">
        <v>60</v>
      </c>
      <c r="B341">
        <v>-0.68500000000000005</v>
      </c>
      <c r="C341">
        <v>-1.6859999999999999</v>
      </c>
      <c r="D341">
        <v>-2.6779999999999999</v>
      </c>
      <c r="E341">
        <v>-3.1360000000000001</v>
      </c>
      <c r="F341">
        <v>-3.16</v>
      </c>
      <c r="G341">
        <v>1.3</v>
      </c>
      <c r="H341">
        <v>-0.01</v>
      </c>
      <c r="I341">
        <v>1.0269999999999999</v>
      </c>
      <c r="J341">
        <v>-0.68799999999999994</v>
      </c>
      <c r="K341">
        <v>-1.6850000000000001</v>
      </c>
      <c r="L341">
        <v>-2.6779999999999999</v>
      </c>
      <c r="M341">
        <v>-3.137</v>
      </c>
      <c r="N341">
        <v>-3.157</v>
      </c>
      <c r="O341">
        <v>0.877</v>
      </c>
      <c r="P341">
        <v>0.88400000000000001</v>
      </c>
      <c r="Q341">
        <v>0.86799999999999999</v>
      </c>
      <c r="R341">
        <v>0.35599999999999998</v>
      </c>
      <c r="S341">
        <v>0.126</v>
      </c>
    </row>
    <row r="342" spans="1:19" x14ac:dyDescent="0.3">
      <c r="A342">
        <v>120</v>
      </c>
      <c r="B342">
        <v>-0.68500000000000005</v>
      </c>
      <c r="C342">
        <v>-1.6859999999999999</v>
      </c>
      <c r="D342">
        <v>-2.6779999999999999</v>
      </c>
      <c r="E342">
        <v>-3.1360000000000001</v>
      </c>
      <c r="F342">
        <v>-3.16</v>
      </c>
      <c r="G342">
        <v>1.3</v>
      </c>
      <c r="H342">
        <v>-0.01</v>
      </c>
      <c r="I342">
        <v>1.0269999999999999</v>
      </c>
      <c r="J342">
        <v>-0.69099999999999995</v>
      </c>
      <c r="K342">
        <v>-1.6859999999999999</v>
      </c>
      <c r="L342">
        <v>-2.6779999999999999</v>
      </c>
      <c r="M342">
        <v>-3.1360000000000001</v>
      </c>
      <c r="N342">
        <v>-3.1539999999999999</v>
      </c>
      <c r="O342">
        <v>0.875</v>
      </c>
      <c r="P342">
        <v>0.88500000000000001</v>
      </c>
      <c r="Q342">
        <v>0.86899999999999999</v>
      </c>
      <c r="R342">
        <v>0.35299999999999998</v>
      </c>
      <c r="S342">
        <v>0.11799999999999999</v>
      </c>
    </row>
    <row r="343" spans="1:19" x14ac:dyDescent="0.3">
      <c r="A343">
        <v>180</v>
      </c>
      <c r="B343">
        <v>-0.68500000000000005</v>
      </c>
      <c r="C343">
        <v>-1.6859999999999999</v>
      </c>
      <c r="D343">
        <v>-2.6779999999999999</v>
      </c>
      <c r="E343">
        <v>-3.1360000000000001</v>
      </c>
      <c r="F343">
        <v>-3.16</v>
      </c>
      <c r="G343">
        <v>1.3</v>
      </c>
      <c r="H343">
        <v>-0.01</v>
      </c>
      <c r="I343">
        <v>1.0269999999999999</v>
      </c>
      <c r="J343">
        <v>-0.69299999999999995</v>
      </c>
      <c r="K343">
        <v>-1.6859999999999999</v>
      </c>
      <c r="L343">
        <v>-2.6789999999999998</v>
      </c>
      <c r="M343">
        <v>-3.1360000000000001</v>
      </c>
      <c r="N343">
        <v>-3.1509999999999998</v>
      </c>
      <c r="O343">
        <v>0.873</v>
      </c>
      <c r="P343">
        <v>0.88700000000000001</v>
      </c>
      <c r="Q343">
        <v>0.873</v>
      </c>
      <c r="R343">
        <v>0.35699999999999998</v>
      </c>
      <c r="S343">
        <v>0.112</v>
      </c>
    </row>
    <row r="344" spans="1:19" x14ac:dyDescent="0.3">
      <c r="A344">
        <v>240</v>
      </c>
      <c r="B344">
        <v>-0.68500000000000005</v>
      </c>
      <c r="C344">
        <v>-1.6859999999999999</v>
      </c>
      <c r="D344">
        <v>-2.6779999999999999</v>
      </c>
      <c r="E344">
        <v>-3.1360000000000001</v>
      </c>
      <c r="F344">
        <v>-3.16</v>
      </c>
      <c r="G344">
        <v>1.3</v>
      </c>
      <c r="H344">
        <v>-0.01</v>
      </c>
      <c r="I344">
        <v>1.0269999999999999</v>
      </c>
      <c r="J344">
        <v>-0.69599999999999995</v>
      </c>
      <c r="K344">
        <v>-1.6850000000000001</v>
      </c>
      <c r="L344">
        <v>-2.6779999999999999</v>
      </c>
      <c r="M344">
        <v>-3.137</v>
      </c>
      <c r="N344">
        <v>-3.1480000000000001</v>
      </c>
      <c r="O344">
        <v>0.871</v>
      </c>
      <c r="P344">
        <v>0.88700000000000001</v>
      </c>
      <c r="Q344">
        <v>0.872</v>
      </c>
      <c r="R344">
        <v>0.36199999999999999</v>
      </c>
      <c r="S344">
        <v>0.106</v>
      </c>
    </row>
    <row r="345" spans="1:19" x14ac:dyDescent="0.3">
      <c r="A345">
        <v>300</v>
      </c>
      <c r="B345">
        <v>-0.68500000000000005</v>
      </c>
      <c r="C345">
        <v>-1.6859999999999999</v>
      </c>
      <c r="D345">
        <v>-2.6779999999999999</v>
      </c>
      <c r="E345">
        <v>-3.1360000000000001</v>
      </c>
      <c r="F345">
        <v>-3.16</v>
      </c>
      <c r="G345">
        <v>1.3</v>
      </c>
      <c r="H345">
        <v>-0.01</v>
      </c>
      <c r="I345">
        <v>1.0269999999999999</v>
      </c>
      <c r="J345">
        <v>-0.69899999999999995</v>
      </c>
      <c r="K345">
        <v>-1.6850000000000001</v>
      </c>
      <c r="L345">
        <v>-2.6779999999999999</v>
      </c>
      <c r="M345">
        <v>-3.1360000000000001</v>
      </c>
      <c r="N345">
        <v>-3.145</v>
      </c>
      <c r="O345">
        <v>0.86899999999999999</v>
      </c>
      <c r="P345">
        <v>0.88700000000000001</v>
      </c>
      <c r="Q345">
        <v>0.872</v>
      </c>
      <c r="R345">
        <v>0.36</v>
      </c>
      <c r="S345">
        <v>0.1</v>
      </c>
    </row>
    <row r="346" spans="1:19" x14ac:dyDescent="0.3">
      <c r="A346">
        <v>360</v>
      </c>
      <c r="B346">
        <v>-0.68500000000000005</v>
      </c>
      <c r="C346">
        <v>-1.6859999999999999</v>
      </c>
      <c r="D346">
        <v>-2.6779999999999999</v>
      </c>
      <c r="E346">
        <v>-3.1360000000000001</v>
      </c>
      <c r="F346">
        <v>-3.16</v>
      </c>
      <c r="G346">
        <v>1.3</v>
      </c>
      <c r="H346">
        <v>-0.01</v>
      </c>
      <c r="I346">
        <v>1.0269999999999999</v>
      </c>
      <c r="J346">
        <v>-0.70199999999999996</v>
      </c>
      <c r="K346">
        <v>-1.6859999999999999</v>
      </c>
      <c r="L346">
        <v>-2.6789999999999998</v>
      </c>
      <c r="M346">
        <v>-3.1339999999999999</v>
      </c>
      <c r="N346">
        <v>-3.1419999999999999</v>
      </c>
      <c r="O346">
        <v>0.86799999999999999</v>
      </c>
      <c r="P346">
        <v>0.88700000000000001</v>
      </c>
      <c r="Q346">
        <v>0.874</v>
      </c>
      <c r="R346">
        <v>0.35299999999999998</v>
      </c>
      <c r="S346">
        <v>9.5000000000000001E-2</v>
      </c>
    </row>
    <row r="347" spans="1:19" x14ac:dyDescent="0.3">
      <c r="A347">
        <v>420</v>
      </c>
      <c r="B347">
        <v>-0.68500000000000005</v>
      </c>
      <c r="C347">
        <v>-1.6859999999999999</v>
      </c>
      <c r="D347">
        <v>-2.6779999999999999</v>
      </c>
      <c r="E347">
        <v>-3.1360000000000001</v>
      </c>
      <c r="F347">
        <v>-3.16</v>
      </c>
      <c r="G347">
        <v>1.3</v>
      </c>
      <c r="H347">
        <v>-0.01</v>
      </c>
      <c r="I347">
        <v>1.0269999999999999</v>
      </c>
      <c r="J347">
        <v>-0.70499999999999996</v>
      </c>
      <c r="K347">
        <v>-1.6859999999999999</v>
      </c>
      <c r="L347">
        <v>-2.6789999999999998</v>
      </c>
      <c r="M347">
        <v>-3.1309999999999998</v>
      </c>
      <c r="N347">
        <v>-3.1389999999999998</v>
      </c>
      <c r="O347">
        <v>0.86699999999999999</v>
      </c>
      <c r="P347">
        <v>0.88500000000000001</v>
      </c>
      <c r="Q347">
        <v>0.874</v>
      </c>
      <c r="R347">
        <v>0.34399999999999997</v>
      </c>
      <c r="S347">
        <v>9.1999999999999998E-2</v>
      </c>
    </row>
    <row r="348" spans="1:19" x14ac:dyDescent="0.3">
      <c r="A348">
        <v>480</v>
      </c>
      <c r="B348">
        <v>-0.68500000000000005</v>
      </c>
      <c r="C348">
        <v>-1.6859999999999999</v>
      </c>
      <c r="D348">
        <v>-2.6779999999999999</v>
      </c>
      <c r="E348">
        <v>-3.1360000000000001</v>
      </c>
      <c r="F348">
        <v>-3.16</v>
      </c>
      <c r="G348">
        <v>1.3</v>
      </c>
      <c r="H348">
        <v>-0.01</v>
      </c>
      <c r="I348">
        <v>1.0269999999999999</v>
      </c>
      <c r="J348">
        <v>-0.70799999999999996</v>
      </c>
      <c r="K348">
        <v>-1.6859999999999999</v>
      </c>
      <c r="L348">
        <v>-2.6789999999999998</v>
      </c>
      <c r="M348">
        <v>-3.1280000000000001</v>
      </c>
      <c r="N348">
        <v>-3.1360000000000001</v>
      </c>
      <c r="O348">
        <v>0.86499999999999999</v>
      </c>
      <c r="P348">
        <v>0.88400000000000001</v>
      </c>
      <c r="Q348">
        <v>0.873</v>
      </c>
      <c r="R348">
        <v>0.33600000000000002</v>
      </c>
      <c r="S348">
        <v>0.09</v>
      </c>
    </row>
    <row r="349" spans="1:19" x14ac:dyDescent="0.3">
      <c r="A349">
        <v>540</v>
      </c>
      <c r="B349">
        <v>-0.68500000000000005</v>
      </c>
      <c r="C349">
        <v>-1.6859999999999999</v>
      </c>
      <c r="D349">
        <v>-2.6779999999999999</v>
      </c>
      <c r="E349">
        <v>-3.1360000000000001</v>
      </c>
      <c r="F349">
        <v>-3.16</v>
      </c>
      <c r="G349">
        <v>1.3</v>
      </c>
      <c r="H349">
        <v>-0.01</v>
      </c>
      <c r="I349">
        <v>1.0269999999999999</v>
      </c>
      <c r="J349">
        <v>-0.71099999999999997</v>
      </c>
      <c r="K349">
        <v>-1.6870000000000001</v>
      </c>
      <c r="L349">
        <v>-2.6779999999999999</v>
      </c>
      <c r="M349">
        <v>-3.1240000000000001</v>
      </c>
      <c r="N349">
        <v>-3.133</v>
      </c>
      <c r="O349">
        <v>0.86399999999999999</v>
      </c>
      <c r="P349">
        <v>0.88300000000000001</v>
      </c>
      <c r="Q349">
        <v>0.871</v>
      </c>
      <c r="R349">
        <v>0.32700000000000001</v>
      </c>
      <c r="S349">
        <v>8.6999999999999994E-2</v>
      </c>
    </row>
    <row r="350" spans="1:19" x14ac:dyDescent="0.3">
      <c r="A350">
        <v>600</v>
      </c>
      <c r="B350">
        <v>-0.68500000000000005</v>
      </c>
      <c r="C350">
        <v>-1.6859999999999999</v>
      </c>
      <c r="D350">
        <v>-2.6779999999999999</v>
      </c>
      <c r="E350">
        <v>-3.1360000000000001</v>
      </c>
      <c r="F350">
        <v>-3.16</v>
      </c>
      <c r="G350">
        <v>1.3</v>
      </c>
      <c r="H350">
        <v>-0.01</v>
      </c>
      <c r="I350">
        <v>1.0269999999999999</v>
      </c>
      <c r="J350">
        <v>-0.71399999999999997</v>
      </c>
      <c r="K350">
        <v>-1.6879999999999999</v>
      </c>
      <c r="L350">
        <v>-2.6779999999999999</v>
      </c>
      <c r="M350">
        <v>-3.12</v>
      </c>
      <c r="N350">
        <v>-3.13</v>
      </c>
      <c r="O350">
        <v>0.86299999999999999</v>
      </c>
      <c r="P350">
        <v>0.88200000000000001</v>
      </c>
      <c r="Q350">
        <v>0.873</v>
      </c>
      <c r="R350">
        <v>0.32</v>
      </c>
      <c r="S350">
        <v>8.5000000000000006E-2</v>
      </c>
    </row>
    <row r="352" spans="1:19" x14ac:dyDescent="0.3">
      <c r="A352" t="s">
        <v>0</v>
      </c>
      <c r="B352" t="s">
        <v>28</v>
      </c>
    </row>
    <row r="353" spans="1:19" x14ac:dyDescent="0.3">
      <c r="A353">
        <v>0</v>
      </c>
      <c r="B353">
        <v>-0.68500000000000005</v>
      </c>
      <c r="C353">
        <v>-1.6859999999999999</v>
      </c>
      <c r="D353">
        <v>-2.681</v>
      </c>
      <c r="E353">
        <v>-3.21</v>
      </c>
      <c r="F353">
        <v>-3.24</v>
      </c>
      <c r="G353">
        <v>1.3</v>
      </c>
      <c r="H353">
        <v>0</v>
      </c>
      <c r="I353">
        <v>1.5569999999999999</v>
      </c>
      <c r="J353">
        <v>-0.68500000000000005</v>
      </c>
      <c r="K353">
        <v>-1.6859999999999999</v>
      </c>
      <c r="L353">
        <v>-2.681</v>
      </c>
      <c r="M353">
        <v>-3.21</v>
      </c>
      <c r="N353">
        <v>-3.24</v>
      </c>
      <c r="O353">
        <v>0.878</v>
      </c>
      <c r="P353">
        <v>0.878</v>
      </c>
      <c r="Q353">
        <v>0.871</v>
      </c>
      <c r="R353">
        <v>0.39200000000000002</v>
      </c>
      <c r="S353">
        <v>0.14199999999999999</v>
      </c>
    </row>
    <row r="354" spans="1:19" x14ac:dyDescent="0.3">
      <c r="A354">
        <v>60</v>
      </c>
      <c r="B354">
        <v>-0.68500000000000005</v>
      </c>
      <c r="C354">
        <v>-1.6859999999999999</v>
      </c>
      <c r="D354">
        <v>-2.681</v>
      </c>
      <c r="E354">
        <v>-3.21</v>
      </c>
      <c r="F354">
        <v>-3.24</v>
      </c>
      <c r="G354">
        <v>1.3</v>
      </c>
      <c r="H354">
        <v>0</v>
      </c>
      <c r="I354">
        <v>1.5569999999999999</v>
      </c>
      <c r="J354">
        <v>-0.68700000000000006</v>
      </c>
      <c r="K354">
        <v>-1.6859999999999999</v>
      </c>
      <c r="L354">
        <v>-2.681</v>
      </c>
      <c r="M354">
        <v>-3.21</v>
      </c>
      <c r="N354">
        <v>-3.2429999999999999</v>
      </c>
      <c r="O354">
        <v>0.88100000000000001</v>
      </c>
      <c r="P354">
        <v>0.88500000000000001</v>
      </c>
      <c r="Q354">
        <v>0.873</v>
      </c>
      <c r="R354">
        <v>0.39</v>
      </c>
      <c r="S354">
        <v>0.15</v>
      </c>
    </row>
    <row r="355" spans="1:19" x14ac:dyDescent="0.3">
      <c r="A355">
        <v>120</v>
      </c>
      <c r="B355">
        <v>-0.68500000000000005</v>
      </c>
      <c r="C355">
        <v>-1.6859999999999999</v>
      </c>
      <c r="D355">
        <v>-2.681</v>
      </c>
      <c r="E355">
        <v>-3.21</v>
      </c>
      <c r="F355">
        <v>-3.24</v>
      </c>
      <c r="G355">
        <v>1.3</v>
      </c>
      <c r="H355">
        <v>0</v>
      </c>
      <c r="I355">
        <v>1.5569999999999999</v>
      </c>
      <c r="J355">
        <v>-0.68700000000000006</v>
      </c>
      <c r="K355">
        <v>-1.6859999999999999</v>
      </c>
      <c r="L355">
        <v>-2.681</v>
      </c>
      <c r="M355">
        <v>-3.21</v>
      </c>
      <c r="N355">
        <v>-3.246</v>
      </c>
      <c r="O355">
        <v>0.88200000000000001</v>
      </c>
      <c r="P355">
        <v>0.88600000000000001</v>
      </c>
      <c r="Q355">
        <v>0.875</v>
      </c>
      <c r="R355">
        <v>0.39300000000000002</v>
      </c>
      <c r="S355">
        <v>0.158</v>
      </c>
    </row>
    <row r="356" spans="1:19" x14ac:dyDescent="0.3">
      <c r="A356">
        <v>180</v>
      </c>
      <c r="B356">
        <v>-0.68500000000000005</v>
      </c>
      <c r="C356">
        <v>-1.6859999999999999</v>
      </c>
      <c r="D356">
        <v>-2.681</v>
      </c>
      <c r="E356">
        <v>-3.21</v>
      </c>
      <c r="F356">
        <v>-3.24</v>
      </c>
      <c r="G356">
        <v>1.3</v>
      </c>
      <c r="H356">
        <v>0</v>
      </c>
      <c r="I356">
        <v>1.5569999999999999</v>
      </c>
      <c r="J356">
        <v>-0.68799999999999994</v>
      </c>
      <c r="K356">
        <v>-1.6859999999999999</v>
      </c>
      <c r="L356">
        <v>-2.68</v>
      </c>
      <c r="M356">
        <v>-3.21</v>
      </c>
      <c r="N356">
        <v>-3.2490000000000001</v>
      </c>
      <c r="O356">
        <v>0.88300000000000001</v>
      </c>
      <c r="P356">
        <v>0.88600000000000001</v>
      </c>
      <c r="Q356">
        <v>0.874</v>
      </c>
      <c r="R356">
        <v>0.39400000000000002</v>
      </c>
      <c r="S356">
        <v>0.16500000000000001</v>
      </c>
    </row>
    <row r="357" spans="1:19" x14ac:dyDescent="0.3">
      <c r="A357">
        <v>240</v>
      </c>
      <c r="B357">
        <v>-0.68500000000000005</v>
      </c>
      <c r="C357">
        <v>-1.6859999999999999</v>
      </c>
      <c r="D357">
        <v>-2.681</v>
      </c>
      <c r="E357">
        <v>-3.21</v>
      </c>
      <c r="F357">
        <v>-3.24</v>
      </c>
      <c r="G357">
        <v>1.3</v>
      </c>
      <c r="H357">
        <v>0</v>
      </c>
      <c r="I357">
        <v>1.5569999999999999</v>
      </c>
      <c r="J357">
        <v>-0.68799999999999994</v>
      </c>
      <c r="K357">
        <v>-1.6850000000000001</v>
      </c>
      <c r="L357">
        <v>-2.68</v>
      </c>
      <c r="M357">
        <v>-3.2080000000000002</v>
      </c>
      <c r="N357">
        <v>-3.2519999999999998</v>
      </c>
      <c r="O357">
        <v>0.88400000000000001</v>
      </c>
      <c r="P357">
        <v>0.88600000000000001</v>
      </c>
      <c r="Q357">
        <v>0.876</v>
      </c>
      <c r="R357">
        <v>0.39100000000000001</v>
      </c>
      <c r="S357">
        <v>0.17100000000000001</v>
      </c>
    </row>
    <row r="358" spans="1:19" x14ac:dyDescent="0.3">
      <c r="A358">
        <v>300</v>
      </c>
      <c r="B358">
        <v>-0.68500000000000005</v>
      </c>
      <c r="C358">
        <v>-1.6859999999999999</v>
      </c>
      <c r="D358">
        <v>-2.681</v>
      </c>
      <c r="E358">
        <v>-3.21</v>
      </c>
      <c r="F358">
        <v>-3.24</v>
      </c>
      <c r="G358">
        <v>1.3</v>
      </c>
      <c r="H358">
        <v>0</v>
      </c>
      <c r="I358">
        <v>1.5569999999999999</v>
      </c>
      <c r="J358">
        <v>-0.68899999999999995</v>
      </c>
      <c r="K358">
        <v>-1.6859999999999999</v>
      </c>
      <c r="L358">
        <v>-2.681</v>
      </c>
      <c r="M358">
        <v>-3.2090000000000001</v>
      </c>
      <c r="N358">
        <v>-3.2549999999999999</v>
      </c>
      <c r="O358">
        <v>0.88400000000000001</v>
      </c>
      <c r="P358">
        <v>0.88700000000000001</v>
      </c>
      <c r="Q358">
        <v>0.878</v>
      </c>
      <c r="R358">
        <v>0.39300000000000002</v>
      </c>
      <c r="S358">
        <v>0.17499999999999999</v>
      </c>
    </row>
    <row r="359" spans="1:19" x14ac:dyDescent="0.3">
      <c r="A359">
        <v>360</v>
      </c>
      <c r="B359">
        <v>-0.68500000000000005</v>
      </c>
      <c r="C359">
        <v>-1.6859999999999999</v>
      </c>
      <c r="D359">
        <v>-2.681</v>
      </c>
      <c r="E359">
        <v>-3.21</v>
      </c>
      <c r="F359">
        <v>-3.24</v>
      </c>
      <c r="G359">
        <v>1.3</v>
      </c>
      <c r="H359">
        <v>0</v>
      </c>
      <c r="I359">
        <v>1.5569999999999999</v>
      </c>
      <c r="J359">
        <v>-0.68899999999999995</v>
      </c>
      <c r="K359">
        <v>-1.6850000000000001</v>
      </c>
      <c r="L359">
        <v>-2.68</v>
      </c>
      <c r="M359">
        <v>-3.21</v>
      </c>
      <c r="N359">
        <v>-3.258</v>
      </c>
      <c r="O359">
        <v>0.88400000000000001</v>
      </c>
      <c r="P359">
        <v>0.88500000000000001</v>
      </c>
      <c r="Q359">
        <v>0.876</v>
      </c>
      <c r="R359">
        <v>0.4</v>
      </c>
      <c r="S359">
        <v>0.17899999999999999</v>
      </c>
    </row>
    <row r="360" spans="1:19" x14ac:dyDescent="0.3">
      <c r="A360">
        <v>420</v>
      </c>
      <c r="B360">
        <v>-0.68500000000000005</v>
      </c>
      <c r="C360">
        <v>-1.6859999999999999</v>
      </c>
      <c r="D360">
        <v>-2.681</v>
      </c>
      <c r="E360">
        <v>-3.21</v>
      </c>
      <c r="F360">
        <v>-3.24</v>
      </c>
      <c r="G360">
        <v>1.3</v>
      </c>
      <c r="H360">
        <v>0</v>
      </c>
      <c r="I360">
        <v>1.5569999999999999</v>
      </c>
      <c r="J360">
        <v>-0.68899999999999995</v>
      </c>
      <c r="K360">
        <v>-1.6859999999999999</v>
      </c>
      <c r="L360">
        <v>-2.68</v>
      </c>
      <c r="M360">
        <v>-3.2130000000000001</v>
      </c>
      <c r="N360">
        <v>-3.2610000000000001</v>
      </c>
      <c r="O360">
        <v>0.88500000000000001</v>
      </c>
      <c r="P360">
        <v>0.88600000000000001</v>
      </c>
      <c r="Q360">
        <v>0.876</v>
      </c>
      <c r="R360">
        <v>0.40799999999999997</v>
      </c>
      <c r="S360">
        <v>0.184</v>
      </c>
    </row>
    <row r="361" spans="1:19" x14ac:dyDescent="0.3">
      <c r="A361">
        <v>480</v>
      </c>
      <c r="B361">
        <v>-0.68500000000000005</v>
      </c>
      <c r="C361">
        <v>-1.6859999999999999</v>
      </c>
      <c r="D361">
        <v>-2.681</v>
      </c>
      <c r="E361">
        <v>-3.21</v>
      </c>
      <c r="F361">
        <v>-3.24</v>
      </c>
      <c r="G361">
        <v>1.3</v>
      </c>
      <c r="H361">
        <v>0</v>
      </c>
      <c r="I361">
        <v>1.5569999999999999</v>
      </c>
      <c r="J361">
        <v>-0.68899999999999995</v>
      </c>
      <c r="K361">
        <v>-1.6859999999999999</v>
      </c>
      <c r="L361">
        <v>-2.68</v>
      </c>
      <c r="M361">
        <v>-3.2160000000000002</v>
      </c>
      <c r="N361">
        <v>-3.2639999999999998</v>
      </c>
      <c r="O361">
        <v>0.88500000000000001</v>
      </c>
      <c r="P361">
        <v>0.88600000000000001</v>
      </c>
      <c r="Q361">
        <v>0.876</v>
      </c>
      <c r="R361">
        <v>0.41499999999999998</v>
      </c>
      <c r="S361">
        <v>0.188</v>
      </c>
    </row>
    <row r="362" spans="1:19" x14ac:dyDescent="0.3">
      <c r="A362">
        <v>540</v>
      </c>
      <c r="B362">
        <v>-0.68500000000000005</v>
      </c>
      <c r="C362">
        <v>-1.6859999999999999</v>
      </c>
      <c r="D362">
        <v>-2.681</v>
      </c>
      <c r="E362">
        <v>-3.21</v>
      </c>
      <c r="F362">
        <v>-3.24</v>
      </c>
      <c r="G362">
        <v>1.3</v>
      </c>
      <c r="H362">
        <v>0</v>
      </c>
      <c r="I362">
        <v>1.5569999999999999</v>
      </c>
      <c r="J362">
        <v>-0.68899999999999995</v>
      </c>
      <c r="K362">
        <v>-1.6859999999999999</v>
      </c>
      <c r="L362">
        <v>-2.681</v>
      </c>
      <c r="M362">
        <v>-3.2189999999999999</v>
      </c>
      <c r="N362">
        <v>-3.2669999999999999</v>
      </c>
      <c r="O362">
        <v>0.88500000000000001</v>
      </c>
      <c r="P362">
        <v>0.88600000000000001</v>
      </c>
      <c r="Q362">
        <v>0.877</v>
      </c>
      <c r="R362">
        <v>0.42099999999999999</v>
      </c>
      <c r="S362">
        <v>0.191</v>
      </c>
    </row>
    <row r="363" spans="1:19" x14ac:dyDescent="0.3">
      <c r="A363">
        <v>600</v>
      </c>
      <c r="B363">
        <v>-0.68500000000000005</v>
      </c>
      <c r="C363">
        <v>-1.6859999999999999</v>
      </c>
      <c r="D363">
        <v>-2.681</v>
      </c>
      <c r="E363">
        <v>-3.21</v>
      </c>
      <c r="F363">
        <v>-3.24</v>
      </c>
      <c r="G363">
        <v>1.3</v>
      </c>
      <c r="H363">
        <v>0</v>
      </c>
      <c r="I363">
        <v>1.5569999999999999</v>
      </c>
      <c r="J363">
        <v>-0.68899999999999995</v>
      </c>
      <c r="K363">
        <v>-1.6859999999999999</v>
      </c>
      <c r="L363">
        <v>-2.681</v>
      </c>
      <c r="M363">
        <v>-3.222</v>
      </c>
      <c r="N363">
        <v>-3.27</v>
      </c>
      <c r="O363">
        <v>0.88500000000000001</v>
      </c>
      <c r="P363">
        <v>0.88500000000000001</v>
      </c>
      <c r="Q363">
        <v>0.878</v>
      </c>
      <c r="R363">
        <v>0.42599999999999999</v>
      </c>
      <c r="S363">
        <v>0.192</v>
      </c>
    </row>
    <row r="365" spans="1:19" x14ac:dyDescent="0.3">
      <c r="A365" t="s">
        <v>0</v>
      </c>
      <c r="B365" t="s">
        <v>29</v>
      </c>
    </row>
    <row r="366" spans="1:19" x14ac:dyDescent="0.3">
      <c r="A366">
        <v>0</v>
      </c>
      <c r="B366">
        <v>-0.68500000000000005</v>
      </c>
      <c r="C366">
        <v>-1.6859999999999999</v>
      </c>
      <c r="D366">
        <v>-2.681</v>
      </c>
      <c r="E366">
        <v>-3.21</v>
      </c>
      <c r="F366">
        <v>-3.24</v>
      </c>
      <c r="G366">
        <v>1.3</v>
      </c>
      <c r="H366">
        <v>0</v>
      </c>
      <c r="I366">
        <v>1.306</v>
      </c>
      <c r="J366">
        <v>-0.68500000000000005</v>
      </c>
      <c r="K366">
        <v>-1.6859999999999999</v>
      </c>
      <c r="L366">
        <v>-2.681</v>
      </c>
      <c r="M366">
        <v>-3.21</v>
      </c>
      <c r="N366">
        <v>-3.24</v>
      </c>
      <c r="O366">
        <v>0.878</v>
      </c>
      <c r="P366">
        <v>0.878</v>
      </c>
      <c r="Q366">
        <v>0.871</v>
      </c>
      <c r="R366">
        <v>0.39200000000000002</v>
      </c>
      <c r="S366">
        <v>0.14199999999999999</v>
      </c>
    </row>
    <row r="367" spans="1:19" x14ac:dyDescent="0.3">
      <c r="A367">
        <v>60</v>
      </c>
      <c r="B367">
        <v>-0.68500000000000005</v>
      </c>
      <c r="C367">
        <v>-1.6859999999999999</v>
      </c>
      <c r="D367">
        <v>-2.681</v>
      </c>
      <c r="E367">
        <v>-3.21</v>
      </c>
      <c r="F367">
        <v>-3.24</v>
      </c>
      <c r="G367">
        <v>1.3</v>
      </c>
      <c r="H367">
        <v>0</v>
      </c>
      <c r="I367">
        <v>1.306</v>
      </c>
      <c r="J367">
        <v>-0.68700000000000006</v>
      </c>
      <c r="K367">
        <v>-1.6859999999999999</v>
      </c>
      <c r="L367">
        <v>-2.681</v>
      </c>
      <c r="M367">
        <v>-3.21</v>
      </c>
      <c r="N367">
        <v>-3.24</v>
      </c>
      <c r="O367">
        <v>0.88100000000000001</v>
      </c>
      <c r="P367">
        <v>0.88500000000000001</v>
      </c>
      <c r="Q367">
        <v>0.873</v>
      </c>
      <c r="R367">
        <v>0.39100000000000001</v>
      </c>
      <c r="S367">
        <v>0.14199999999999999</v>
      </c>
    </row>
    <row r="368" spans="1:19" x14ac:dyDescent="0.3">
      <c r="A368">
        <v>120</v>
      </c>
      <c r="B368">
        <v>-0.68500000000000005</v>
      </c>
      <c r="C368">
        <v>-1.6859999999999999</v>
      </c>
      <c r="D368">
        <v>-2.681</v>
      </c>
      <c r="E368">
        <v>-3.21</v>
      </c>
      <c r="F368">
        <v>-3.24</v>
      </c>
      <c r="G368">
        <v>1.3</v>
      </c>
      <c r="H368">
        <v>0</v>
      </c>
      <c r="I368">
        <v>1.306</v>
      </c>
      <c r="J368">
        <v>-0.68700000000000006</v>
      </c>
      <c r="K368">
        <v>-1.6859999999999999</v>
      </c>
      <c r="L368">
        <v>-2.68</v>
      </c>
      <c r="M368">
        <v>-3.21</v>
      </c>
      <c r="N368">
        <v>-3.24</v>
      </c>
      <c r="O368">
        <v>0.88200000000000001</v>
      </c>
      <c r="P368">
        <v>0.88500000000000001</v>
      </c>
      <c r="Q368">
        <v>0.874</v>
      </c>
      <c r="R368">
        <v>0.39100000000000001</v>
      </c>
      <c r="S368">
        <v>0.14199999999999999</v>
      </c>
    </row>
    <row r="369" spans="1:19" x14ac:dyDescent="0.3">
      <c r="A369">
        <v>180</v>
      </c>
      <c r="B369">
        <v>-0.68500000000000005</v>
      </c>
      <c r="C369">
        <v>-1.6859999999999999</v>
      </c>
      <c r="D369">
        <v>-2.681</v>
      </c>
      <c r="E369">
        <v>-3.21</v>
      </c>
      <c r="F369">
        <v>-3.24</v>
      </c>
      <c r="G369">
        <v>1.3</v>
      </c>
      <c r="H369">
        <v>0</v>
      </c>
      <c r="I369">
        <v>1.306</v>
      </c>
      <c r="J369">
        <v>-0.68799999999999994</v>
      </c>
      <c r="K369">
        <v>-1.6859999999999999</v>
      </c>
      <c r="L369">
        <v>-2.68</v>
      </c>
      <c r="M369">
        <v>-3.21</v>
      </c>
      <c r="N369">
        <v>-3.24</v>
      </c>
      <c r="O369">
        <v>0.88300000000000001</v>
      </c>
      <c r="P369">
        <v>0.88700000000000001</v>
      </c>
      <c r="Q369">
        <v>0.875</v>
      </c>
      <c r="R369">
        <v>0.39400000000000002</v>
      </c>
      <c r="S369">
        <v>0.14299999999999999</v>
      </c>
    </row>
    <row r="370" spans="1:19" x14ac:dyDescent="0.3">
      <c r="A370">
        <v>240</v>
      </c>
      <c r="B370">
        <v>-0.68500000000000005</v>
      </c>
      <c r="C370">
        <v>-1.6859999999999999</v>
      </c>
      <c r="D370">
        <v>-2.681</v>
      </c>
      <c r="E370">
        <v>-3.21</v>
      </c>
      <c r="F370">
        <v>-3.24</v>
      </c>
      <c r="G370">
        <v>1.3</v>
      </c>
      <c r="H370">
        <v>0</v>
      </c>
      <c r="I370">
        <v>1.306</v>
      </c>
      <c r="J370">
        <v>-0.68799999999999994</v>
      </c>
      <c r="K370">
        <v>-1.6850000000000001</v>
      </c>
      <c r="L370">
        <v>-2.68</v>
      </c>
      <c r="M370">
        <v>-3.2090000000000001</v>
      </c>
      <c r="N370">
        <v>-3.24</v>
      </c>
      <c r="O370">
        <v>0.88400000000000001</v>
      </c>
      <c r="P370">
        <v>0.88600000000000001</v>
      </c>
      <c r="Q370">
        <v>0.876</v>
      </c>
      <c r="R370">
        <v>0.39500000000000002</v>
      </c>
      <c r="S370">
        <v>0.14299999999999999</v>
      </c>
    </row>
    <row r="371" spans="1:19" x14ac:dyDescent="0.3">
      <c r="A371">
        <v>300</v>
      </c>
      <c r="B371">
        <v>-0.68500000000000005</v>
      </c>
      <c r="C371">
        <v>-1.6859999999999999</v>
      </c>
      <c r="D371">
        <v>-2.681</v>
      </c>
      <c r="E371">
        <v>-3.21</v>
      </c>
      <c r="F371">
        <v>-3.24</v>
      </c>
      <c r="G371">
        <v>1.3</v>
      </c>
      <c r="H371">
        <v>0</v>
      </c>
      <c r="I371">
        <v>1.306</v>
      </c>
      <c r="J371">
        <v>-0.68899999999999995</v>
      </c>
      <c r="K371">
        <v>-1.6859999999999999</v>
      </c>
      <c r="L371">
        <v>-2.681</v>
      </c>
      <c r="M371">
        <v>-3.21</v>
      </c>
      <c r="N371">
        <v>-3.24</v>
      </c>
      <c r="O371">
        <v>0.88400000000000001</v>
      </c>
      <c r="P371">
        <v>0.88700000000000001</v>
      </c>
      <c r="Q371">
        <v>0.877</v>
      </c>
      <c r="R371">
        <v>0.39500000000000002</v>
      </c>
      <c r="S371">
        <v>0.14199999999999999</v>
      </c>
    </row>
    <row r="372" spans="1:19" x14ac:dyDescent="0.3">
      <c r="A372">
        <v>360</v>
      </c>
      <c r="B372">
        <v>-0.68500000000000005</v>
      </c>
      <c r="C372">
        <v>-1.6859999999999999</v>
      </c>
      <c r="D372">
        <v>-2.681</v>
      </c>
      <c r="E372">
        <v>-3.21</v>
      </c>
      <c r="F372">
        <v>-3.24</v>
      </c>
      <c r="G372">
        <v>1.3</v>
      </c>
      <c r="H372">
        <v>0</v>
      </c>
      <c r="I372">
        <v>1.306</v>
      </c>
      <c r="J372">
        <v>-0.68899999999999995</v>
      </c>
      <c r="K372">
        <v>-1.6859999999999999</v>
      </c>
      <c r="L372">
        <v>-2.68</v>
      </c>
      <c r="M372">
        <v>-3.2090000000000001</v>
      </c>
      <c r="N372">
        <v>-3.24</v>
      </c>
      <c r="O372">
        <v>0.88400000000000001</v>
      </c>
      <c r="P372">
        <v>0.88600000000000001</v>
      </c>
      <c r="Q372">
        <v>0.876</v>
      </c>
      <c r="R372">
        <v>0.39500000000000002</v>
      </c>
      <c r="S372">
        <v>0.14199999999999999</v>
      </c>
    </row>
    <row r="373" spans="1:19" x14ac:dyDescent="0.3">
      <c r="A373">
        <v>420</v>
      </c>
      <c r="B373">
        <v>-0.68500000000000005</v>
      </c>
      <c r="C373">
        <v>-1.6859999999999999</v>
      </c>
      <c r="D373">
        <v>-2.681</v>
      </c>
      <c r="E373">
        <v>-3.21</v>
      </c>
      <c r="F373">
        <v>-3.24</v>
      </c>
      <c r="G373">
        <v>1.3</v>
      </c>
      <c r="H373">
        <v>0</v>
      </c>
      <c r="I373">
        <v>1.306</v>
      </c>
      <c r="J373">
        <v>-0.68899999999999995</v>
      </c>
      <c r="K373">
        <v>-1.6859999999999999</v>
      </c>
      <c r="L373">
        <v>-2.681</v>
      </c>
      <c r="M373">
        <v>-3.21</v>
      </c>
      <c r="N373">
        <v>-3.24</v>
      </c>
      <c r="O373">
        <v>0.88500000000000001</v>
      </c>
      <c r="P373">
        <v>0.88600000000000001</v>
      </c>
      <c r="Q373">
        <v>0.877</v>
      </c>
      <c r="R373">
        <v>0.39500000000000002</v>
      </c>
      <c r="S373">
        <v>0.14199999999999999</v>
      </c>
    </row>
    <row r="374" spans="1:19" x14ac:dyDescent="0.3">
      <c r="A374">
        <v>480</v>
      </c>
      <c r="B374">
        <v>-0.68500000000000005</v>
      </c>
      <c r="C374">
        <v>-1.6859999999999999</v>
      </c>
      <c r="D374">
        <v>-2.681</v>
      </c>
      <c r="E374">
        <v>-3.21</v>
      </c>
      <c r="F374">
        <v>-3.24</v>
      </c>
      <c r="G374">
        <v>1.3</v>
      </c>
      <c r="H374">
        <v>0</v>
      </c>
      <c r="I374">
        <v>1.306</v>
      </c>
      <c r="J374">
        <v>-0.68899999999999995</v>
      </c>
      <c r="K374">
        <v>-1.6859999999999999</v>
      </c>
      <c r="L374">
        <v>-2.68</v>
      </c>
      <c r="M374">
        <v>-3.21</v>
      </c>
      <c r="N374">
        <v>-3.24</v>
      </c>
      <c r="O374">
        <v>0.88500000000000001</v>
      </c>
      <c r="P374">
        <v>0.88600000000000001</v>
      </c>
      <c r="Q374">
        <v>0.876</v>
      </c>
      <c r="R374">
        <v>0.39600000000000002</v>
      </c>
      <c r="S374">
        <v>0.14299999999999999</v>
      </c>
    </row>
    <row r="375" spans="1:19" x14ac:dyDescent="0.3">
      <c r="A375">
        <v>540</v>
      </c>
      <c r="B375">
        <v>-0.68500000000000005</v>
      </c>
      <c r="C375">
        <v>-1.6859999999999999</v>
      </c>
      <c r="D375">
        <v>-2.681</v>
      </c>
      <c r="E375">
        <v>-3.21</v>
      </c>
      <c r="F375">
        <v>-3.24</v>
      </c>
      <c r="G375">
        <v>1.3</v>
      </c>
      <c r="H375">
        <v>0</v>
      </c>
      <c r="I375">
        <v>1.306</v>
      </c>
      <c r="J375">
        <v>-0.68899999999999995</v>
      </c>
      <c r="K375">
        <v>-1.6859999999999999</v>
      </c>
      <c r="L375">
        <v>-2.68</v>
      </c>
      <c r="M375">
        <v>-3.21</v>
      </c>
      <c r="N375">
        <v>-3.24</v>
      </c>
      <c r="O375">
        <v>0.88500000000000001</v>
      </c>
      <c r="P375">
        <v>0.88600000000000001</v>
      </c>
      <c r="Q375">
        <v>0.876</v>
      </c>
      <c r="R375">
        <v>0.39500000000000002</v>
      </c>
      <c r="S375">
        <v>0.14399999999999999</v>
      </c>
    </row>
    <row r="376" spans="1:19" x14ac:dyDescent="0.3">
      <c r="A376">
        <v>600</v>
      </c>
      <c r="B376">
        <v>-0.68500000000000005</v>
      </c>
      <c r="C376">
        <v>-1.6859999999999999</v>
      </c>
      <c r="D376">
        <v>-2.681</v>
      </c>
      <c r="E376">
        <v>-3.21</v>
      </c>
      <c r="F376">
        <v>-3.24</v>
      </c>
      <c r="G376">
        <v>1.3</v>
      </c>
      <c r="H376">
        <v>0</v>
      </c>
      <c r="I376">
        <v>1.306</v>
      </c>
      <c r="J376">
        <v>-0.68899999999999995</v>
      </c>
      <c r="K376">
        <v>-1.6859999999999999</v>
      </c>
      <c r="L376">
        <v>-2.68</v>
      </c>
      <c r="M376">
        <v>-3.2090000000000001</v>
      </c>
      <c r="N376">
        <v>-3.24</v>
      </c>
      <c r="O376">
        <v>0.88500000000000001</v>
      </c>
      <c r="P376">
        <v>0.88500000000000001</v>
      </c>
      <c r="Q376">
        <v>0.877</v>
      </c>
      <c r="R376">
        <v>0.39500000000000002</v>
      </c>
      <c r="S376">
        <v>0.14399999999999999</v>
      </c>
    </row>
    <row r="378" spans="1:19" x14ac:dyDescent="0.3">
      <c r="A378" t="s">
        <v>0</v>
      </c>
      <c r="B378" t="s">
        <v>30</v>
      </c>
    </row>
    <row r="379" spans="1:19" x14ac:dyDescent="0.3">
      <c r="A379">
        <v>0</v>
      </c>
      <c r="B379">
        <v>-0.68500000000000005</v>
      </c>
      <c r="C379">
        <v>-1.6859999999999999</v>
      </c>
      <c r="D379">
        <v>-2.681</v>
      </c>
      <c r="E379">
        <v>-3.21</v>
      </c>
      <c r="F379">
        <v>-3.24</v>
      </c>
      <c r="G379">
        <v>1.3</v>
      </c>
      <c r="H379">
        <v>0</v>
      </c>
      <c r="I379">
        <v>1.042</v>
      </c>
      <c r="J379">
        <v>-0.68500000000000005</v>
      </c>
      <c r="K379">
        <v>-1.6859999999999999</v>
      </c>
      <c r="L379">
        <v>-2.681</v>
      </c>
      <c r="M379">
        <v>-3.21</v>
      </c>
      <c r="N379">
        <v>-3.24</v>
      </c>
      <c r="O379">
        <v>0.878</v>
      </c>
      <c r="P379">
        <v>0.878</v>
      </c>
      <c r="Q379">
        <v>0.871</v>
      </c>
      <c r="R379">
        <v>0.39200000000000002</v>
      </c>
      <c r="S379">
        <v>0.14199999999999999</v>
      </c>
    </row>
    <row r="380" spans="1:19" x14ac:dyDescent="0.3">
      <c r="A380">
        <v>60</v>
      </c>
      <c r="B380">
        <v>-0.68500000000000005</v>
      </c>
      <c r="C380">
        <v>-1.6859999999999999</v>
      </c>
      <c r="D380">
        <v>-2.681</v>
      </c>
      <c r="E380">
        <v>-3.21</v>
      </c>
      <c r="F380">
        <v>-3.24</v>
      </c>
      <c r="G380">
        <v>1.3</v>
      </c>
      <c r="H380">
        <v>0</v>
      </c>
      <c r="I380">
        <v>1.042</v>
      </c>
      <c r="J380">
        <v>-0.68700000000000006</v>
      </c>
      <c r="K380">
        <v>-1.6850000000000001</v>
      </c>
      <c r="L380">
        <v>-2.681</v>
      </c>
      <c r="M380">
        <v>-3.21</v>
      </c>
      <c r="N380">
        <v>-3.2370000000000001</v>
      </c>
      <c r="O380">
        <v>0.88100000000000001</v>
      </c>
      <c r="P380">
        <v>0.88300000000000001</v>
      </c>
      <c r="Q380">
        <v>0.873</v>
      </c>
      <c r="R380">
        <v>0.39200000000000002</v>
      </c>
      <c r="S380">
        <v>0.13400000000000001</v>
      </c>
    </row>
    <row r="381" spans="1:19" x14ac:dyDescent="0.3">
      <c r="A381">
        <v>120</v>
      </c>
      <c r="B381">
        <v>-0.68500000000000005</v>
      </c>
      <c r="C381">
        <v>-1.6859999999999999</v>
      </c>
      <c r="D381">
        <v>-2.681</v>
      </c>
      <c r="E381">
        <v>-3.21</v>
      </c>
      <c r="F381">
        <v>-3.24</v>
      </c>
      <c r="G381">
        <v>1.3</v>
      </c>
      <c r="H381">
        <v>0</v>
      </c>
      <c r="I381">
        <v>1.042</v>
      </c>
      <c r="J381">
        <v>-0.68799999999999994</v>
      </c>
      <c r="K381">
        <v>-1.6859999999999999</v>
      </c>
      <c r="L381">
        <v>-2.68</v>
      </c>
      <c r="M381">
        <v>-3.21</v>
      </c>
      <c r="N381">
        <v>-3.234</v>
      </c>
      <c r="O381">
        <v>0.88200000000000001</v>
      </c>
      <c r="P381">
        <v>0.88500000000000001</v>
      </c>
      <c r="Q381">
        <v>0.872</v>
      </c>
      <c r="R381">
        <v>0.39</v>
      </c>
      <c r="S381">
        <v>0.127</v>
      </c>
    </row>
    <row r="382" spans="1:19" x14ac:dyDescent="0.3">
      <c r="A382">
        <v>180</v>
      </c>
      <c r="B382">
        <v>-0.68500000000000005</v>
      </c>
      <c r="C382">
        <v>-1.6859999999999999</v>
      </c>
      <c r="D382">
        <v>-2.681</v>
      </c>
      <c r="E382">
        <v>-3.21</v>
      </c>
      <c r="F382">
        <v>-3.24</v>
      </c>
      <c r="G382">
        <v>1.3</v>
      </c>
      <c r="H382">
        <v>0</v>
      </c>
      <c r="I382">
        <v>1.042</v>
      </c>
      <c r="J382">
        <v>-0.68799999999999994</v>
      </c>
      <c r="K382">
        <v>-1.6859999999999999</v>
      </c>
      <c r="L382">
        <v>-2.681</v>
      </c>
      <c r="M382">
        <v>-3.21</v>
      </c>
      <c r="N382">
        <v>-3.2309999999999999</v>
      </c>
      <c r="O382">
        <v>0.88300000000000001</v>
      </c>
      <c r="P382">
        <v>0.88700000000000001</v>
      </c>
      <c r="Q382">
        <v>0.877</v>
      </c>
      <c r="R382">
        <v>0.39400000000000002</v>
      </c>
      <c r="S382">
        <v>0.12</v>
      </c>
    </row>
    <row r="383" spans="1:19" x14ac:dyDescent="0.3">
      <c r="A383">
        <v>240</v>
      </c>
      <c r="B383">
        <v>-0.68500000000000005</v>
      </c>
      <c r="C383">
        <v>-1.6859999999999999</v>
      </c>
      <c r="D383">
        <v>-2.681</v>
      </c>
      <c r="E383">
        <v>-3.21</v>
      </c>
      <c r="F383">
        <v>-3.24</v>
      </c>
      <c r="G383">
        <v>1.3</v>
      </c>
      <c r="H383">
        <v>0</v>
      </c>
      <c r="I383">
        <v>1.042</v>
      </c>
      <c r="J383">
        <v>-0.68799999999999994</v>
      </c>
      <c r="K383">
        <v>-1.6850000000000001</v>
      </c>
      <c r="L383">
        <v>-2.68</v>
      </c>
      <c r="M383">
        <v>-3.21</v>
      </c>
      <c r="N383">
        <v>-3.2280000000000002</v>
      </c>
      <c r="O383">
        <v>0.88400000000000001</v>
      </c>
      <c r="P383">
        <v>0.88600000000000001</v>
      </c>
      <c r="Q383">
        <v>0.876</v>
      </c>
      <c r="R383">
        <v>0.39800000000000002</v>
      </c>
      <c r="S383">
        <v>0.115</v>
      </c>
    </row>
    <row r="384" spans="1:19" x14ac:dyDescent="0.3">
      <c r="A384">
        <v>300</v>
      </c>
      <c r="B384">
        <v>-0.68500000000000005</v>
      </c>
      <c r="C384">
        <v>-1.6859999999999999</v>
      </c>
      <c r="D384">
        <v>-2.681</v>
      </c>
      <c r="E384">
        <v>-3.21</v>
      </c>
      <c r="F384">
        <v>-3.24</v>
      </c>
      <c r="G384">
        <v>1.3</v>
      </c>
      <c r="H384">
        <v>0</v>
      </c>
      <c r="I384">
        <v>1.042</v>
      </c>
      <c r="J384">
        <v>-0.68899999999999995</v>
      </c>
      <c r="K384">
        <v>-1.6850000000000001</v>
      </c>
      <c r="L384">
        <v>-2.68</v>
      </c>
      <c r="M384">
        <v>-3.21</v>
      </c>
      <c r="N384">
        <v>-3.2250000000000001</v>
      </c>
      <c r="O384">
        <v>0.88400000000000001</v>
      </c>
      <c r="P384">
        <v>0.88600000000000001</v>
      </c>
      <c r="Q384">
        <v>0.876</v>
      </c>
      <c r="R384">
        <v>0.39700000000000002</v>
      </c>
      <c r="S384">
        <v>0.109</v>
      </c>
    </row>
    <row r="385" spans="1:19" x14ac:dyDescent="0.3">
      <c r="A385">
        <v>360</v>
      </c>
      <c r="B385">
        <v>-0.68500000000000005</v>
      </c>
      <c r="C385">
        <v>-1.6859999999999999</v>
      </c>
      <c r="D385">
        <v>-2.681</v>
      </c>
      <c r="E385">
        <v>-3.21</v>
      </c>
      <c r="F385">
        <v>-3.24</v>
      </c>
      <c r="G385">
        <v>1.3</v>
      </c>
      <c r="H385">
        <v>0</v>
      </c>
      <c r="I385">
        <v>1.042</v>
      </c>
      <c r="J385">
        <v>-0.68899999999999995</v>
      </c>
      <c r="K385">
        <v>-1.6859999999999999</v>
      </c>
      <c r="L385">
        <v>-2.681</v>
      </c>
      <c r="M385">
        <v>-3.2080000000000002</v>
      </c>
      <c r="N385">
        <v>-3.222</v>
      </c>
      <c r="O385">
        <v>0.88500000000000001</v>
      </c>
      <c r="P385">
        <v>0.88600000000000001</v>
      </c>
      <c r="Q385">
        <v>0.877</v>
      </c>
      <c r="R385">
        <v>0.39</v>
      </c>
      <c r="S385">
        <v>0.104</v>
      </c>
    </row>
    <row r="386" spans="1:19" x14ac:dyDescent="0.3">
      <c r="A386">
        <v>420</v>
      </c>
      <c r="B386">
        <v>-0.68500000000000005</v>
      </c>
      <c r="C386">
        <v>-1.6859999999999999</v>
      </c>
      <c r="D386">
        <v>-2.681</v>
      </c>
      <c r="E386">
        <v>-3.21</v>
      </c>
      <c r="F386">
        <v>-3.24</v>
      </c>
      <c r="G386">
        <v>1.3</v>
      </c>
      <c r="H386">
        <v>0</v>
      </c>
      <c r="I386">
        <v>1.042</v>
      </c>
      <c r="J386">
        <v>-0.68899999999999995</v>
      </c>
      <c r="K386">
        <v>-1.6859999999999999</v>
      </c>
      <c r="L386">
        <v>-2.681</v>
      </c>
      <c r="M386">
        <v>-3.2050000000000001</v>
      </c>
      <c r="N386">
        <v>-3.2189999999999999</v>
      </c>
      <c r="O386">
        <v>0.88500000000000001</v>
      </c>
      <c r="P386">
        <v>0.88600000000000001</v>
      </c>
      <c r="Q386">
        <v>0.878</v>
      </c>
      <c r="R386">
        <v>0.38100000000000001</v>
      </c>
      <c r="S386">
        <v>0.1</v>
      </c>
    </row>
    <row r="387" spans="1:19" x14ac:dyDescent="0.3">
      <c r="A387">
        <v>480</v>
      </c>
      <c r="B387">
        <v>-0.68500000000000005</v>
      </c>
      <c r="C387">
        <v>-1.6859999999999999</v>
      </c>
      <c r="D387">
        <v>-2.681</v>
      </c>
      <c r="E387">
        <v>-3.21</v>
      </c>
      <c r="F387">
        <v>-3.24</v>
      </c>
      <c r="G387">
        <v>1.3</v>
      </c>
      <c r="H387">
        <v>0</v>
      </c>
      <c r="I387">
        <v>1.042</v>
      </c>
      <c r="J387">
        <v>-0.68899999999999995</v>
      </c>
      <c r="K387">
        <v>-1.6859999999999999</v>
      </c>
      <c r="L387">
        <v>-2.681</v>
      </c>
      <c r="M387">
        <v>-3.202</v>
      </c>
      <c r="N387">
        <v>-3.2160000000000002</v>
      </c>
      <c r="O387">
        <v>0.88500000000000001</v>
      </c>
      <c r="P387">
        <v>0.88600000000000001</v>
      </c>
      <c r="Q387">
        <v>0.877</v>
      </c>
      <c r="R387">
        <v>0.374</v>
      </c>
      <c r="S387">
        <v>9.8000000000000004E-2</v>
      </c>
    </row>
    <row r="388" spans="1:19" x14ac:dyDescent="0.3">
      <c r="A388">
        <v>540</v>
      </c>
      <c r="B388">
        <v>-0.68500000000000005</v>
      </c>
      <c r="C388">
        <v>-1.6859999999999999</v>
      </c>
      <c r="D388">
        <v>-2.681</v>
      </c>
      <c r="E388">
        <v>-3.21</v>
      </c>
      <c r="F388">
        <v>-3.24</v>
      </c>
      <c r="G388">
        <v>1.3</v>
      </c>
      <c r="H388">
        <v>0</v>
      </c>
      <c r="I388">
        <v>1.042</v>
      </c>
      <c r="J388">
        <v>-0.68899999999999995</v>
      </c>
      <c r="K388">
        <v>-1.6859999999999999</v>
      </c>
      <c r="L388">
        <v>-2.68</v>
      </c>
      <c r="M388">
        <v>-3.1989999999999998</v>
      </c>
      <c r="N388">
        <v>-3.2130000000000001</v>
      </c>
      <c r="O388">
        <v>0.88500000000000001</v>
      </c>
      <c r="P388">
        <v>0.88500000000000001</v>
      </c>
      <c r="Q388">
        <v>0.876</v>
      </c>
      <c r="R388">
        <v>0.36599999999999999</v>
      </c>
      <c r="S388">
        <v>9.5000000000000001E-2</v>
      </c>
    </row>
    <row r="389" spans="1:19" x14ac:dyDescent="0.3">
      <c r="A389">
        <v>600</v>
      </c>
      <c r="B389">
        <v>-0.68500000000000005</v>
      </c>
      <c r="C389">
        <v>-1.6859999999999999</v>
      </c>
      <c r="D389">
        <v>-2.681</v>
      </c>
      <c r="E389">
        <v>-3.21</v>
      </c>
      <c r="F389">
        <v>-3.24</v>
      </c>
      <c r="G389">
        <v>1.3</v>
      </c>
      <c r="H389">
        <v>0</v>
      </c>
      <c r="I389">
        <v>1.042</v>
      </c>
      <c r="J389">
        <v>-0.68899999999999995</v>
      </c>
      <c r="K389">
        <v>-1.6859999999999999</v>
      </c>
      <c r="L389">
        <v>-2.68</v>
      </c>
      <c r="M389">
        <v>-3.1949999999999998</v>
      </c>
      <c r="N389">
        <v>-3.21</v>
      </c>
      <c r="O389">
        <v>0.88500000000000001</v>
      </c>
      <c r="P389">
        <v>0.88500000000000001</v>
      </c>
      <c r="Q389">
        <v>0.876</v>
      </c>
      <c r="R389">
        <v>0.35899999999999999</v>
      </c>
      <c r="S389">
        <v>9.2999999999999999E-2</v>
      </c>
    </row>
    <row r="391" spans="1:19" x14ac:dyDescent="0.3">
      <c r="A391" t="s">
        <v>0</v>
      </c>
      <c r="B391" t="s">
        <v>31</v>
      </c>
    </row>
    <row r="392" spans="1:19" x14ac:dyDescent="0.3">
      <c r="A392">
        <v>0</v>
      </c>
      <c r="B392">
        <v>-0.68500000000000005</v>
      </c>
      <c r="C392">
        <v>-1.6859999999999999</v>
      </c>
      <c r="D392">
        <v>-2.681</v>
      </c>
      <c r="E392">
        <v>-3.2010000000000001</v>
      </c>
      <c r="F392">
        <v>-3.23</v>
      </c>
      <c r="G392">
        <v>1.3</v>
      </c>
      <c r="H392">
        <v>0</v>
      </c>
      <c r="I392">
        <v>1.5580000000000001</v>
      </c>
      <c r="J392">
        <v>-0.68500000000000005</v>
      </c>
      <c r="K392">
        <v>-1.6859999999999999</v>
      </c>
      <c r="L392">
        <v>-2.681</v>
      </c>
      <c r="M392">
        <v>-3.2010000000000001</v>
      </c>
      <c r="N392">
        <v>-3.23</v>
      </c>
      <c r="O392">
        <v>0.878</v>
      </c>
      <c r="P392">
        <v>0.878</v>
      </c>
      <c r="Q392">
        <v>0.871</v>
      </c>
      <c r="R392">
        <v>0.38700000000000001</v>
      </c>
      <c r="S392">
        <v>0.14099999999999999</v>
      </c>
    </row>
    <row r="393" spans="1:19" x14ac:dyDescent="0.3">
      <c r="A393">
        <v>60</v>
      </c>
      <c r="B393">
        <v>-0.68500000000000005</v>
      </c>
      <c r="C393">
        <v>-1.6859999999999999</v>
      </c>
      <c r="D393">
        <v>-2.681</v>
      </c>
      <c r="E393">
        <v>-3.2010000000000001</v>
      </c>
      <c r="F393">
        <v>-3.23</v>
      </c>
      <c r="G393">
        <v>1.3</v>
      </c>
      <c r="H393">
        <v>0</v>
      </c>
      <c r="I393">
        <v>1.5580000000000001</v>
      </c>
      <c r="J393">
        <v>-0.68700000000000006</v>
      </c>
      <c r="K393">
        <v>-1.6859999999999999</v>
      </c>
      <c r="L393">
        <v>-2.68</v>
      </c>
      <c r="M393">
        <v>-3.2010000000000001</v>
      </c>
      <c r="N393">
        <v>-3.2330000000000001</v>
      </c>
      <c r="O393">
        <v>0.88100000000000001</v>
      </c>
      <c r="P393">
        <v>0.88500000000000001</v>
      </c>
      <c r="Q393">
        <v>0.872</v>
      </c>
      <c r="R393">
        <v>0.38500000000000001</v>
      </c>
      <c r="S393">
        <v>0.14899999999999999</v>
      </c>
    </row>
    <row r="394" spans="1:19" x14ac:dyDescent="0.3">
      <c r="A394">
        <v>120</v>
      </c>
      <c r="B394">
        <v>-0.68500000000000005</v>
      </c>
      <c r="C394">
        <v>-1.6859999999999999</v>
      </c>
      <c r="D394">
        <v>-2.681</v>
      </c>
      <c r="E394">
        <v>-3.2010000000000001</v>
      </c>
      <c r="F394">
        <v>-3.23</v>
      </c>
      <c r="G394">
        <v>1.3</v>
      </c>
      <c r="H394">
        <v>0</v>
      </c>
      <c r="I394">
        <v>1.5580000000000001</v>
      </c>
      <c r="J394">
        <v>-0.68700000000000006</v>
      </c>
      <c r="K394">
        <v>-1.6859999999999999</v>
      </c>
      <c r="L394">
        <v>-2.68</v>
      </c>
      <c r="M394">
        <v>-3.2010000000000001</v>
      </c>
      <c r="N394">
        <v>-3.2360000000000002</v>
      </c>
      <c r="O394">
        <v>0.88200000000000001</v>
      </c>
      <c r="P394">
        <v>0.88600000000000001</v>
      </c>
      <c r="Q394">
        <v>0.875</v>
      </c>
      <c r="R394">
        <v>0.38800000000000001</v>
      </c>
      <c r="S394">
        <v>0.156</v>
      </c>
    </row>
    <row r="395" spans="1:19" x14ac:dyDescent="0.3">
      <c r="A395">
        <v>180</v>
      </c>
      <c r="B395">
        <v>-0.68500000000000005</v>
      </c>
      <c r="C395">
        <v>-1.6859999999999999</v>
      </c>
      <c r="D395">
        <v>-2.681</v>
      </c>
      <c r="E395">
        <v>-3.2010000000000001</v>
      </c>
      <c r="F395">
        <v>-3.23</v>
      </c>
      <c r="G395">
        <v>1.3</v>
      </c>
      <c r="H395">
        <v>0</v>
      </c>
      <c r="I395">
        <v>1.5580000000000001</v>
      </c>
      <c r="J395">
        <v>-0.68799999999999994</v>
      </c>
      <c r="K395">
        <v>-1.6859999999999999</v>
      </c>
      <c r="L395">
        <v>-2.68</v>
      </c>
      <c r="M395">
        <v>-3.2010000000000001</v>
      </c>
      <c r="N395">
        <v>-3.2389999999999999</v>
      </c>
      <c r="O395">
        <v>0.88300000000000001</v>
      </c>
      <c r="P395">
        <v>0.88600000000000001</v>
      </c>
      <c r="Q395">
        <v>0.874</v>
      </c>
      <c r="R395">
        <v>0.38900000000000001</v>
      </c>
      <c r="S395">
        <v>0.16400000000000001</v>
      </c>
    </row>
    <row r="396" spans="1:19" x14ac:dyDescent="0.3">
      <c r="A396">
        <v>240</v>
      </c>
      <c r="B396">
        <v>-0.68500000000000005</v>
      </c>
      <c r="C396">
        <v>-1.6859999999999999</v>
      </c>
      <c r="D396">
        <v>-2.681</v>
      </c>
      <c r="E396">
        <v>-3.2010000000000001</v>
      </c>
      <c r="F396">
        <v>-3.23</v>
      </c>
      <c r="G396">
        <v>1.3</v>
      </c>
      <c r="H396">
        <v>0</v>
      </c>
      <c r="I396">
        <v>1.5580000000000001</v>
      </c>
      <c r="J396">
        <v>-0.68799999999999994</v>
      </c>
      <c r="K396">
        <v>-1.6850000000000001</v>
      </c>
      <c r="L396">
        <v>-2.68</v>
      </c>
      <c r="M396">
        <v>-3.1989999999999998</v>
      </c>
      <c r="N396">
        <v>-3.242</v>
      </c>
      <c r="O396">
        <v>0.88400000000000001</v>
      </c>
      <c r="P396">
        <v>0.88600000000000001</v>
      </c>
      <c r="Q396">
        <v>0.876</v>
      </c>
      <c r="R396">
        <v>0.38600000000000001</v>
      </c>
      <c r="S396">
        <v>0.16900000000000001</v>
      </c>
    </row>
    <row r="397" spans="1:19" x14ac:dyDescent="0.3">
      <c r="A397">
        <v>300</v>
      </c>
      <c r="B397">
        <v>-0.68500000000000005</v>
      </c>
      <c r="C397">
        <v>-1.6859999999999999</v>
      </c>
      <c r="D397">
        <v>-2.681</v>
      </c>
      <c r="E397">
        <v>-3.2010000000000001</v>
      </c>
      <c r="F397">
        <v>-3.23</v>
      </c>
      <c r="G397">
        <v>1.3</v>
      </c>
      <c r="H397">
        <v>0</v>
      </c>
      <c r="I397">
        <v>1.5580000000000001</v>
      </c>
      <c r="J397">
        <v>-0.68899999999999995</v>
      </c>
      <c r="K397">
        <v>-1.6859999999999999</v>
      </c>
      <c r="L397">
        <v>-2.681</v>
      </c>
      <c r="M397">
        <v>-3.1989999999999998</v>
      </c>
      <c r="N397">
        <v>-3.2450000000000001</v>
      </c>
      <c r="O397">
        <v>0.88400000000000001</v>
      </c>
      <c r="P397">
        <v>0.88700000000000001</v>
      </c>
      <c r="Q397">
        <v>0.878</v>
      </c>
      <c r="R397">
        <v>0.38800000000000001</v>
      </c>
      <c r="S397">
        <v>0.17299999999999999</v>
      </c>
    </row>
    <row r="398" spans="1:19" x14ac:dyDescent="0.3">
      <c r="A398">
        <v>360</v>
      </c>
      <c r="B398">
        <v>-0.68500000000000005</v>
      </c>
      <c r="C398">
        <v>-1.6859999999999999</v>
      </c>
      <c r="D398">
        <v>-2.681</v>
      </c>
      <c r="E398">
        <v>-3.2010000000000001</v>
      </c>
      <c r="F398">
        <v>-3.23</v>
      </c>
      <c r="G398">
        <v>1.3</v>
      </c>
      <c r="H398">
        <v>0</v>
      </c>
      <c r="I398">
        <v>1.5580000000000001</v>
      </c>
      <c r="J398">
        <v>-0.68899999999999995</v>
      </c>
      <c r="K398">
        <v>-1.6859999999999999</v>
      </c>
      <c r="L398">
        <v>-2.68</v>
      </c>
      <c r="M398">
        <v>-3.2010000000000001</v>
      </c>
      <c r="N398">
        <v>-3.2480000000000002</v>
      </c>
      <c r="O398">
        <v>0.88400000000000001</v>
      </c>
      <c r="P398">
        <v>0.88600000000000001</v>
      </c>
      <c r="Q398">
        <v>0.876</v>
      </c>
      <c r="R398">
        <v>0.39500000000000002</v>
      </c>
      <c r="S398">
        <v>0.17699999999999999</v>
      </c>
    </row>
    <row r="399" spans="1:19" x14ac:dyDescent="0.3">
      <c r="A399">
        <v>420</v>
      </c>
      <c r="B399">
        <v>-0.68500000000000005</v>
      </c>
      <c r="C399">
        <v>-1.6859999999999999</v>
      </c>
      <c r="D399">
        <v>-2.681</v>
      </c>
      <c r="E399">
        <v>-3.2010000000000001</v>
      </c>
      <c r="F399">
        <v>-3.23</v>
      </c>
      <c r="G399">
        <v>1.3</v>
      </c>
      <c r="H399">
        <v>0</v>
      </c>
      <c r="I399">
        <v>1.5580000000000001</v>
      </c>
      <c r="J399">
        <v>-0.68899999999999995</v>
      </c>
      <c r="K399">
        <v>-1.6859999999999999</v>
      </c>
      <c r="L399">
        <v>-2.68</v>
      </c>
      <c r="M399">
        <v>-3.2040000000000002</v>
      </c>
      <c r="N399">
        <v>-3.2509999999999999</v>
      </c>
      <c r="O399">
        <v>0.88500000000000001</v>
      </c>
      <c r="P399">
        <v>0.88600000000000001</v>
      </c>
      <c r="Q399">
        <v>0.875</v>
      </c>
      <c r="R399">
        <v>0.40300000000000002</v>
      </c>
      <c r="S399">
        <v>0.182</v>
      </c>
    </row>
    <row r="400" spans="1:19" x14ac:dyDescent="0.3">
      <c r="A400">
        <v>480</v>
      </c>
      <c r="B400">
        <v>-0.68500000000000005</v>
      </c>
      <c r="C400">
        <v>-1.6859999999999999</v>
      </c>
      <c r="D400">
        <v>-2.681</v>
      </c>
      <c r="E400">
        <v>-3.2010000000000001</v>
      </c>
      <c r="F400">
        <v>-3.23</v>
      </c>
      <c r="G400">
        <v>1.3</v>
      </c>
      <c r="H400">
        <v>0</v>
      </c>
      <c r="I400">
        <v>1.5580000000000001</v>
      </c>
      <c r="J400">
        <v>-0.68899999999999995</v>
      </c>
      <c r="K400">
        <v>-1.6859999999999999</v>
      </c>
      <c r="L400">
        <v>-2.68</v>
      </c>
      <c r="M400">
        <v>-3.2069999999999999</v>
      </c>
      <c r="N400">
        <v>-3.254</v>
      </c>
      <c r="O400">
        <v>0.88500000000000001</v>
      </c>
      <c r="P400">
        <v>0.88600000000000001</v>
      </c>
      <c r="Q400">
        <v>0.876</v>
      </c>
      <c r="R400">
        <v>0.41099999999999998</v>
      </c>
      <c r="S400">
        <v>0.187</v>
      </c>
    </row>
    <row r="401" spans="1:19" x14ac:dyDescent="0.3">
      <c r="A401">
        <v>540</v>
      </c>
      <c r="B401">
        <v>-0.68500000000000005</v>
      </c>
      <c r="C401">
        <v>-1.6859999999999999</v>
      </c>
      <c r="D401">
        <v>-2.681</v>
      </c>
      <c r="E401">
        <v>-3.2010000000000001</v>
      </c>
      <c r="F401">
        <v>-3.23</v>
      </c>
      <c r="G401">
        <v>1.3</v>
      </c>
      <c r="H401">
        <v>0</v>
      </c>
      <c r="I401">
        <v>1.5580000000000001</v>
      </c>
      <c r="J401">
        <v>-0.68899999999999995</v>
      </c>
      <c r="K401">
        <v>-1.6859999999999999</v>
      </c>
      <c r="L401">
        <v>-2.68</v>
      </c>
      <c r="M401">
        <v>-3.21</v>
      </c>
      <c r="N401">
        <v>-3.2570000000000001</v>
      </c>
      <c r="O401">
        <v>0.88500000000000001</v>
      </c>
      <c r="P401">
        <v>0.88600000000000001</v>
      </c>
      <c r="Q401">
        <v>0.877</v>
      </c>
      <c r="R401">
        <v>0.41699999999999998</v>
      </c>
      <c r="S401">
        <v>0.19</v>
      </c>
    </row>
    <row r="402" spans="1:19" x14ac:dyDescent="0.3">
      <c r="A402">
        <v>600</v>
      </c>
      <c r="B402">
        <v>-0.68500000000000005</v>
      </c>
      <c r="C402">
        <v>-1.6859999999999999</v>
      </c>
      <c r="D402">
        <v>-2.681</v>
      </c>
      <c r="E402">
        <v>-3.2010000000000001</v>
      </c>
      <c r="F402">
        <v>-3.23</v>
      </c>
      <c r="G402">
        <v>1.3</v>
      </c>
      <c r="H402">
        <v>0</v>
      </c>
      <c r="I402">
        <v>1.5580000000000001</v>
      </c>
      <c r="J402">
        <v>-0.68899999999999995</v>
      </c>
      <c r="K402">
        <v>-1.6859999999999999</v>
      </c>
      <c r="L402">
        <v>-2.681</v>
      </c>
      <c r="M402">
        <v>-3.2130000000000001</v>
      </c>
      <c r="N402">
        <v>-3.26</v>
      </c>
      <c r="O402">
        <v>0.88500000000000001</v>
      </c>
      <c r="P402">
        <v>0.88500000000000001</v>
      </c>
      <c r="Q402">
        <v>0.878</v>
      </c>
      <c r="R402">
        <v>0.42199999999999999</v>
      </c>
      <c r="S402">
        <v>0.192</v>
      </c>
    </row>
    <row r="404" spans="1:19" x14ac:dyDescent="0.3">
      <c r="A404" t="s">
        <v>0</v>
      </c>
      <c r="B404" t="s">
        <v>32</v>
      </c>
    </row>
    <row r="405" spans="1:19" x14ac:dyDescent="0.3">
      <c r="A405">
        <v>0</v>
      </c>
      <c r="B405">
        <v>-0.68500000000000005</v>
      </c>
      <c r="C405">
        <v>-1.6859999999999999</v>
      </c>
      <c r="D405">
        <v>-2.681</v>
      </c>
      <c r="E405">
        <v>-3.2010000000000001</v>
      </c>
      <c r="F405">
        <v>-3.23</v>
      </c>
      <c r="G405">
        <v>1.3</v>
      </c>
      <c r="H405">
        <v>0</v>
      </c>
      <c r="I405">
        <v>1.3049999999999999</v>
      </c>
      <c r="J405">
        <v>-0.68500000000000005</v>
      </c>
      <c r="K405">
        <v>-1.6859999999999999</v>
      </c>
      <c r="L405">
        <v>-2.681</v>
      </c>
      <c r="M405">
        <v>-3.2010000000000001</v>
      </c>
      <c r="N405">
        <v>-3.23</v>
      </c>
      <c r="O405">
        <v>0.878</v>
      </c>
      <c r="P405">
        <v>0.878</v>
      </c>
      <c r="Q405">
        <v>0.871</v>
      </c>
      <c r="R405">
        <v>0.38700000000000001</v>
      </c>
      <c r="S405">
        <v>0.14099999999999999</v>
      </c>
    </row>
    <row r="406" spans="1:19" x14ac:dyDescent="0.3">
      <c r="A406">
        <v>60</v>
      </c>
      <c r="B406">
        <v>-0.68500000000000005</v>
      </c>
      <c r="C406">
        <v>-1.6859999999999999</v>
      </c>
      <c r="D406">
        <v>-2.681</v>
      </c>
      <c r="E406">
        <v>-3.2010000000000001</v>
      </c>
      <c r="F406">
        <v>-3.23</v>
      </c>
      <c r="G406">
        <v>1.3</v>
      </c>
      <c r="H406">
        <v>0</v>
      </c>
      <c r="I406">
        <v>1.3049999999999999</v>
      </c>
      <c r="J406">
        <v>-0.68700000000000006</v>
      </c>
      <c r="K406">
        <v>-1.6859999999999999</v>
      </c>
      <c r="L406">
        <v>-2.68</v>
      </c>
      <c r="M406">
        <v>-3.2010000000000001</v>
      </c>
      <c r="N406">
        <v>-3.23</v>
      </c>
      <c r="O406">
        <v>0.88100000000000001</v>
      </c>
      <c r="P406">
        <v>0.88400000000000001</v>
      </c>
      <c r="Q406">
        <v>0.872</v>
      </c>
      <c r="R406">
        <v>0.38600000000000001</v>
      </c>
      <c r="S406">
        <v>0.14099999999999999</v>
      </c>
    </row>
    <row r="407" spans="1:19" x14ac:dyDescent="0.3">
      <c r="A407">
        <v>120</v>
      </c>
      <c r="B407">
        <v>-0.68500000000000005</v>
      </c>
      <c r="C407">
        <v>-1.6859999999999999</v>
      </c>
      <c r="D407">
        <v>-2.681</v>
      </c>
      <c r="E407">
        <v>-3.2010000000000001</v>
      </c>
      <c r="F407">
        <v>-3.23</v>
      </c>
      <c r="G407">
        <v>1.3</v>
      </c>
      <c r="H407">
        <v>0</v>
      </c>
      <c r="I407">
        <v>1.3049999999999999</v>
      </c>
      <c r="J407">
        <v>-0.68700000000000006</v>
      </c>
      <c r="K407">
        <v>-1.6859999999999999</v>
      </c>
      <c r="L407">
        <v>-2.68</v>
      </c>
      <c r="M407">
        <v>-3.2010000000000001</v>
      </c>
      <c r="N407">
        <v>-3.23</v>
      </c>
      <c r="O407">
        <v>0.88200000000000001</v>
      </c>
      <c r="P407">
        <v>0.88500000000000001</v>
      </c>
      <c r="Q407">
        <v>0.874</v>
      </c>
      <c r="R407">
        <v>0.38700000000000001</v>
      </c>
      <c r="S407">
        <v>0.14099999999999999</v>
      </c>
    </row>
    <row r="408" spans="1:19" x14ac:dyDescent="0.3">
      <c r="A408">
        <v>180</v>
      </c>
      <c r="B408">
        <v>-0.68500000000000005</v>
      </c>
      <c r="C408">
        <v>-1.6859999999999999</v>
      </c>
      <c r="D408">
        <v>-2.681</v>
      </c>
      <c r="E408">
        <v>-3.2010000000000001</v>
      </c>
      <c r="F408">
        <v>-3.23</v>
      </c>
      <c r="G408">
        <v>1.3</v>
      </c>
      <c r="H408">
        <v>0</v>
      </c>
      <c r="I408">
        <v>1.3049999999999999</v>
      </c>
      <c r="J408">
        <v>-0.68799999999999994</v>
      </c>
      <c r="K408">
        <v>-1.6859999999999999</v>
      </c>
      <c r="L408">
        <v>-2.68</v>
      </c>
      <c r="M408">
        <v>-3.2010000000000001</v>
      </c>
      <c r="N408">
        <v>-3.23</v>
      </c>
      <c r="O408">
        <v>0.88300000000000001</v>
      </c>
      <c r="P408">
        <v>0.88700000000000001</v>
      </c>
      <c r="Q408">
        <v>0.876</v>
      </c>
      <c r="R408">
        <v>0.38900000000000001</v>
      </c>
      <c r="S408">
        <v>0.14099999999999999</v>
      </c>
    </row>
    <row r="409" spans="1:19" x14ac:dyDescent="0.3">
      <c r="A409">
        <v>240</v>
      </c>
      <c r="B409">
        <v>-0.68500000000000005</v>
      </c>
      <c r="C409">
        <v>-1.6859999999999999</v>
      </c>
      <c r="D409">
        <v>-2.681</v>
      </c>
      <c r="E409">
        <v>-3.2010000000000001</v>
      </c>
      <c r="F409">
        <v>-3.23</v>
      </c>
      <c r="G409">
        <v>1.3</v>
      </c>
      <c r="H409">
        <v>0</v>
      </c>
      <c r="I409">
        <v>1.3049999999999999</v>
      </c>
      <c r="J409">
        <v>-0.68799999999999994</v>
      </c>
      <c r="K409">
        <v>-1.6850000000000001</v>
      </c>
      <c r="L409">
        <v>-2.68</v>
      </c>
      <c r="M409">
        <v>-3.2</v>
      </c>
      <c r="N409">
        <v>-3.23</v>
      </c>
      <c r="O409">
        <v>0.88400000000000001</v>
      </c>
      <c r="P409">
        <v>0.88600000000000001</v>
      </c>
      <c r="Q409">
        <v>0.876</v>
      </c>
      <c r="R409">
        <v>0.39</v>
      </c>
      <c r="S409">
        <v>0.14199999999999999</v>
      </c>
    </row>
    <row r="410" spans="1:19" x14ac:dyDescent="0.3">
      <c r="A410">
        <v>300</v>
      </c>
      <c r="B410">
        <v>-0.68500000000000005</v>
      </c>
      <c r="C410">
        <v>-1.6859999999999999</v>
      </c>
      <c r="D410">
        <v>-2.681</v>
      </c>
      <c r="E410">
        <v>-3.2010000000000001</v>
      </c>
      <c r="F410">
        <v>-3.23</v>
      </c>
      <c r="G410">
        <v>1.3</v>
      </c>
      <c r="H410">
        <v>0</v>
      </c>
      <c r="I410">
        <v>1.3049999999999999</v>
      </c>
      <c r="J410">
        <v>-0.68899999999999995</v>
      </c>
      <c r="K410">
        <v>-1.6859999999999999</v>
      </c>
      <c r="L410">
        <v>-2.68</v>
      </c>
      <c r="M410">
        <v>-3.2</v>
      </c>
      <c r="N410">
        <v>-3.23</v>
      </c>
      <c r="O410">
        <v>0.88400000000000001</v>
      </c>
      <c r="P410">
        <v>0.88700000000000001</v>
      </c>
      <c r="Q410">
        <v>0.876</v>
      </c>
      <c r="R410">
        <v>0.39</v>
      </c>
      <c r="S410">
        <v>0.14000000000000001</v>
      </c>
    </row>
    <row r="411" spans="1:19" x14ac:dyDescent="0.3">
      <c r="A411">
        <v>360</v>
      </c>
      <c r="B411">
        <v>-0.68500000000000005</v>
      </c>
      <c r="C411">
        <v>-1.6859999999999999</v>
      </c>
      <c r="D411">
        <v>-2.681</v>
      </c>
      <c r="E411">
        <v>-3.2010000000000001</v>
      </c>
      <c r="F411">
        <v>-3.23</v>
      </c>
      <c r="G411">
        <v>1.3</v>
      </c>
      <c r="H411">
        <v>0</v>
      </c>
      <c r="I411">
        <v>1.3049999999999999</v>
      </c>
      <c r="J411">
        <v>-0.68899999999999995</v>
      </c>
      <c r="K411">
        <v>-1.6859999999999999</v>
      </c>
      <c r="L411">
        <v>-2.68</v>
      </c>
      <c r="M411">
        <v>-3.2</v>
      </c>
      <c r="N411">
        <v>-3.23</v>
      </c>
      <c r="O411">
        <v>0.88400000000000001</v>
      </c>
      <c r="P411">
        <v>0.88600000000000001</v>
      </c>
      <c r="Q411">
        <v>0.876</v>
      </c>
      <c r="R411">
        <v>0.39</v>
      </c>
      <c r="S411">
        <v>0.14000000000000001</v>
      </c>
    </row>
    <row r="412" spans="1:19" x14ac:dyDescent="0.3">
      <c r="A412">
        <v>420</v>
      </c>
      <c r="B412">
        <v>-0.68500000000000005</v>
      </c>
      <c r="C412">
        <v>-1.6859999999999999</v>
      </c>
      <c r="D412">
        <v>-2.681</v>
      </c>
      <c r="E412">
        <v>-3.2010000000000001</v>
      </c>
      <c r="F412">
        <v>-3.23</v>
      </c>
      <c r="G412">
        <v>1.3</v>
      </c>
      <c r="H412">
        <v>0</v>
      </c>
      <c r="I412">
        <v>1.3049999999999999</v>
      </c>
      <c r="J412">
        <v>-0.68899999999999995</v>
      </c>
      <c r="K412">
        <v>-1.6859999999999999</v>
      </c>
      <c r="L412">
        <v>-2.68</v>
      </c>
      <c r="M412">
        <v>-3.2</v>
      </c>
      <c r="N412">
        <v>-3.23</v>
      </c>
      <c r="O412">
        <v>0.88500000000000001</v>
      </c>
      <c r="P412">
        <v>0.88600000000000001</v>
      </c>
      <c r="Q412">
        <v>0.877</v>
      </c>
      <c r="R412">
        <v>0.39</v>
      </c>
      <c r="S412">
        <v>0.14099999999999999</v>
      </c>
    </row>
    <row r="413" spans="1:19" x14ac:dyDescent="0.3">
      <c r="A413">
        <v>480</v>
      </c>
      <c r="B413">
        <v>-0.68500000000000005</v>
      </c>
      <c r="C413">
        <v>-1.6859999999999999</v>
      </c>
      <c r="D413">
        <v>-2.681</v>
      </c>
      <c r="E413">
        <v>-3.2010000000000001</v>
      </c>
      <c r="F413">
        <v>-3.23</v>
      </c>
      <c r="G413">
        <v>1.3</v>
      </c>
      <c r="H413">
        <v>0</v>
      </c>
      <c r="I413">
        <v>1.3049999999999999</v>
      </c>
      <c r="J413">
        <v>-0.68899999999999995</v>
      </c>
      <c r="K413">
        <v>-1.6859999999999999</v>
      </c>
      <c r="L413">
        <v>-2.68</v>
      </c>
      <c r="M413">
        <v>-3.2</v>
      </c>
      <c r="N413">
        <v>-3.23</v>
      </c>
      <c r="O413">
        <v>0.88500000000000001</v>
      </c>
      <c r="P413">
        <v>0.88600000000000001</v>
      </c>
      <c r="Q413">
        <v>0.876</v>
      </c>
      <c r="R413">
        <v>0.39100000000000001</v>
      </c>
      <c r="S413">
        <v>0.14199999999999999</v>
      </c>
    </row>
    <row r="414" spans="1:19" x14ac:dyDescent="0.3">
      <c r="A414">
        <v>540</v>
      </c>
      <c r="B414">
        <v>-0.68500000000000005</v>
      </c>
      <c r="C414">
        <v>-1.6859999999999999</v>
      </c>
      <c r="D414">
        <v>-2.681</v>
      </c>
      <c r="E414">
        <v>-3.2010000000000001</v>
      </c>
      <c r="F414">
        <v>-3.23</v>
      </c>
      <c r="G414">
        <v>1.3</v>
      </c>
      <c r="H414">
        <v>0</v>
      </c>
      <c r="I414">
        <v>1.3049999999999999</v>
      </c>
      <c r="J414">
        <v>-0.68899999999999995</v>
      </c>
      <c r="K414">
        <v>-1.6859999999999999</v>
      </c>
      <c r="L414">
        <v>-2.68</v>
      </c>
      <c r="M414">
        <v>-3.2</v>
      </c>
      <c r="N414">
        <v>-3.23</v>
      </c>
      <c r="O414">
        <v>0.88500000000000001</v>
      </c>
      <c r="P414">
        <v>0.88600000000000001</v>
      </c>
      <c r="Q414">
        <v>0.876</v>
      </c>
      <c r="R414">
        <v>0.39</v>
      </c>
      <c r="S414">
        <v>0.14299999999999999</v>
      </c>
    </row>
    <row r="415" spans="1:19" x14ac:dyDescent="0.3">
      <c r="A415">
        <v>600</v>
      </c>
      <c r="B415">
        <v>-0.68500000000000005</v>
      </c>
      <c r="C415">
        <v>-1.6859999999999999</v>
      </c>
      <c r="D415">
        <v>-2.681</v>
      </c>
      <c r="E415">
        <v>-3.2010000000000001</v>
      </c>
      <c r="F415">
        <v>-3.23</v>
      </c>
      <c r="G415">
        <v>1.3</v>
      </c>
      <c r="H415">
        <v>0</v>
      </c>
      <c r="I415">
        <v>1.3049999999999999</v>
      </c>
      <c r="J415">
        <v>-0.68899999999999995</v>
      </c>
      <c r="K415">
        <v>-1.6859999999999999</v>
      </c>
      <c r="L415">
        <v>-2.68</v>
      </c>
      <c r="M415">
        <v>-3.2</v>
      </c>
      <c r="N415">
        <v>-3.23</v>
      </c>
      <c r="O415">
        <v>0.88500000000000001</v>
      </c>
      <c r="P415">
        <v>0.88500000000000001</v>
      </c>
      <c r="Q415">
        <v>0.877</v>
      </c>
      <c r="R415">
        <v>0.39</v>
      </c>
      <c r="S415">
        <v>0.14299999999999999</v>
      </c>
    </row>
    <row r="417" spans="1:19" x14ac:dyDescent="0.3">
      <c r="A417" t="s">
        <v>0</v>
      </c>
      <c r="B417" t="s">
        <v>33</v>
      </c>
    </row>
    <row r="418" spans="1:19" x14ac:dyDescent="0.3">
      <c r="A418">
        <v>0</v>
      </c>
      <c r="B418">
        <v>-0.68500000000000005</v>
      </c>
      <c r="C418">
        <v>-1.6859999999999999</v>
      </c>
      <c r="D418">
        <v>-2.681</v>
      </c>
      <c r="E418">
        <v>-3.2010000000000001</v>
      </c>
      <c r="F418">
        <v>-3.23</v>
      </c>
      <c r="G418">
        <v>1.3</v>
      </c>
      <c r="H418">
        <v>0</v>
      </c>
      <c r="I418">
        <v>1.0389999999999999</v>
      </c>
      <c r="J418">
        <v>-0.68500000000000005</v>
      </c>
      <c r="K418">
        <v>-1.6859999999999999</v>
      </c>
      <c r="L418">
        <v>-2.681</v>
      </c>
      <c r="M418">
        <v>-3.2010000000000001</v>
      </c>
      <c r="N418">
        <v>-3.23</v>
      </c>
      <c r="O418">
        <v>0.878</v>
      </c>
      <c r="P418">
        <v>0.878</v>
      </c>
      <c r="Q418">
        <v>0.871</v>
      </c>
      <c r="R418">
        <v>0.38700000000000001</v>
      </c>
      <c r="S418">
        <v>0.14099999999999999</v>
      </c>
    </row>
    <row r="419" spans="1:19" x14ac:dyDescent="0.3">
      <c r="A419">
        <v>60</v>
      </c>
      <c r="B419">
        <v>-0.68500000000000005</v>
      </c>
      <c r="C419">
        <v>-1.6859999999999999</v>
      </c>
      <c r="D419">
        <v>-2.681</v>
      </c>
      <c r="E419">
        <v>-3.2010000000000001</v>
      </c>
      <c r="F419">
        <v>-3.23</v>
      </c>
      <c r="G419">
        <v>1.3</v>
      </c>
      <c r="H419">
        <v>0</v>
      </c>
      <c r="I419">
        <v>1.0389999999999999</v>
      </c>
      <c r="J419">
        <v>-0.68700000000000006</v>
      </c>
      <c r="K419">
        <v>-1.6850000000000001</v>
      </c>
      <c r="L419">
        <v>-2.68</v>
      </c>
      <c r="M419">
        <v>-3.2010000000000001</v>
      </c>
      <c r="N419">
        <v>-3.2269999999999999</v>
      </c>
      <c r="O419">
        <v>0.88100000000000001</v>
      </c>
      <c r="P419">
        <v>0.88300000000000001</v>
      </c>
      <c r="Q419">
        <v>0.872</v>
      </c>
      <c r="R419">
        <v>0.38700000000000001</v>
      </c>
      <c r="S419">
        <v>0.13300000000000001</v>
      </c>
    </row>
    <row r="420" spans="1:19" x14ac:dyDescent="0.3">
      <c r="A420">
        <v>120</v>
      </c>
      <c r="B420">
        <v>-0.68500000000000005</v>
      </c>
      <c r="C420">
        <v>-1.6859999999999999</v>
      </c>
      <c r="D420">
        <v>-2.681</v>
      </c>
      <c r="E420">
        <v>-3.2010000000000001</v>
      </c>
      <c r="F420">
        <v>-3.23</v>
      </c>
      <c r="G420">
        <v>1.3</v>
      </c>
      <c r="H420">
        <v>0</v>
      </c>
      <c r="I420">
        <v>1.0389999999999999</v>
      </c>
      <c r="J420">
        <v>-0.68799999999999994</v>
      </c>
      <c r="K420">
        <v>-1.6859999999999999</v>
      </c>
      <c r="L420">
        <v>-2.68</v>
      </c>
      <c r="M420">
        <v>-3.2</v>
      </c>
      <c r="N420">
        <v>-3.2240000000000002</v>
      </c>
      <c r="O420">
        <v>0.88200000000000001</v>
      </c>
      <c r="P420">
        <v>0.88500000000000001</v>
      </c>
      <c r="Q420">
        <v>0.872</v>
      </c>
      <c r="R420">
        <v>0.38500000000000001</v>
      </c>
      <c r="S420">
        <v>0.125</v>
      </c>
    </row>
    <row r="421" spans="1:19" x14ac:dyDescent="0.3">
      <c r="A421">
        <v>180</v>
      </c>
      <c r="B421">
        <v>-0.68500000000000005</v>
      </c>
      <c r="C421">
        <v>-1.6859999999999999</v>
      </c>
      <c r="D421">
        <v>-2.681</v>
      </c>
      <c r="E421">
        <v>-3.2010000000000001</v>
      </c>
      <c r="F421">
        <v>-3.23</v>
      </c>
      <c r="G421">
        <v>1.3</v>
      </c>
      <c r="H421">
        <v>0</v>
      </c>
      <c r="I421">
        <v>1.0389999999999999</v>
      </c>
      <c r="J421">
        <v>-0.68799999999999994</v>
      </c>
      <c r="K421">
        <v>-1.6859999999999999</v>
      </c>
      <c r="L421">
        <v>-2.681</v>
      </c>
      <c r="M421">
        <v>-3.2</v>
      </c>
      <c r="N421">
        <v>-3.2210000000000001</v>
      </c>
      <c r="O421">
        <v>0.88300000000000001</v>
      </c>
      <c r="P421">
        <v>0.88700000000000001</v>
      </c>
      <c r="Q421">
        <v>0.877</v>
      </c>
      <c r="R421">
        <v>0.38900000000000001</v>
      </c>
      <c r="S421">
        <v>0.12</v>
      </c>
    </row>
    <row r="422" spans="1:19" x14ac:dyDescent="0.3">
      <c r="A422">
        <v>240</v>
      </c>
      <c r="B422">
        <v>-0.68500000000000005</v>
      </c>
      <c r="C422">
        <v>-1.6859999999999999</v>
      </c>
      <c r="D422">
        <v>-2.681</v>
      </c>
      <c r="E422">
        <v>-3.2010000000000001</v>
      </c>
      <c r="F422">
        <v>-3.23</v>
      </c>
      <c r="G422">
        <v>1.3</v>
      </c>
      <c r="H422">
        <v>0</v>
      </c>
      <c r="I422">
        <v>1.0389999999999999</v>
      </c>
      <c r="J422">
        <v>-0.68799999999999994</v>
      </c>
      <c r="K422">
        <v>-1.6850000000000001</v>
      </c>
      <c r="L422">
        <v>-2.68</v>
      </c>
      <c r="M422">
        <v>-3.202</v>
      </c>
      <c r="N422">
        <v>-3.218</v>
      </c>
      <c r="O422">
        <v>0.88400000000000001</v>
      </c>
      <c r="P422">
        <v>0.88600000000000001</v>
      </c>
      <c r="Q422">
        <v>0.876</v>
      </c>
      <c r="R422">
        <v>0.39400000000000002</v>
      </c>
      <c r="S422">
        <v>0.113</v>
      </c>
    </row>
    <row r="423" spans="1:19" x14ac:dyDescent="0.3">
      <c r="A423">
        <v>300</v>
      </c>
      <c r="B423">
        <v>-0.68500000000000005</v>
      </c>
      <c r="C423">
        <v>-1.6859999999999999</v>
      </c>
      <c r="D423">
        <v>-2.681</v>
      </c>
      <c r="E423">
        <v>-3.2010000000000001</v>
      </c>
      <c r="F423">
        <v>-3.23</v>
      </c>
      <c r="G423">
        <v>1.3</v>
      </c>
      <c r="H423">
        <v>0</v>
      </c>
      <c r="I423">
        <v>1.0389999999999999</v>
      </c>
      <c r="J423">
        <v>-0.68899999999999995</v>
      </c>
      <c r="K423">
        <v>-1.6850000000000001</v>
      </c>
      <c r="L423">
        <v>-2.68</v>
      </c>
      <c r="M423">
        <v>-3.2010000000000001</v>
      </c>
      <c r="N423">
        <v>-3.2149999999999999</v>
      </c>
      <c r="O423">
        <v>0.88400000000000001</v>
      </c>
      <c r="P423">
        <v>0.88600000000000001</v>
      </c>
      <c r="Q423">
        <v>0.875</v>
      </c>
      <c r="R423">
        <v>0.39200000000000002</v>
      </c>
      <c r="S423">
        <v>0.107</v>
      </c>
    </row>
    <row r="424" spans="1:19" x14ac:dyDescent="0.3">
      <c r="A424">
        <v>360</v>
      </c>
      <c r="B424">
        <v>-0.68500000000000005</v>
      </c>
      <c r="C424">
        <v>-1.6859999999999999</v>
      </c>
      <c r="D424">
        <v>-2.681</v>
      </c>
      <c r="E424">
        <v>-3.2010000000000001</v>
      </c>
      <c r="F424">
        <v>-3.23</v>
      </c>
      <c r="G424">
        <v>1.3</v>
      </c>
      <c r="H424">
        <v>0</v>
      </c>
      <c r="I424">
        <v>1.0389999999999999</v>
      </c>
      <c r="J424">
        <v>-0.68899999999999995</v>
      </c>
      <c r="K424">
        <v>-1.6859999999999999</v>
      </c>
      <c r="L424">
        <v>-2.68</v>
      </c>
      <c r="M424">
        <v>-3.1989999999999998</v>
      </c>
      <c r="N424">
        <v>-3.2120000000000002</v>
      </c>
      <c r="O424">
        <v>0.88400000000000001</v>
      </c>
      <c r="P424">
        <v>0.88600000000000001</v>
      </c>
      <c r="Q424">
        <v>0.877</v>
      </c>
      <c r="R424">
        <v>0.38400000000000001</v>
      </c>
      <c r="S424">
        <v>0.10199999999999999</v>
      </c>
    </row>
    <row r="425" spans="1:19" x14ac:dyDescent="0.3">
      <c r="A425">
        <v>420</v>
      </c>
      <c r="B425">
        <v>-0.68500000000000005</v>
      </c>
      <c r="C425">
        <v>-1.6859999999999999</v>
      </c>
      <c r="D425">
        <v>-2.681</v>
      </c>
      <c r="E425">
        <v>-3.2010000000000001</v>
      </c>
      <c r="F425">
        <v>-3.23</v>
      </c>
      <c r="G425">
        <v>1.3</v>
      </c>
      <c r="H425">
        <v>0</v>
      </c>
      <c r="I425">
        <v>1.0389999999999999</v>
      </c>
      <c r="J425">
        <v>-0.68899999999999995</v>
      </c>
      <c r="K425">
        <v>-1.6859999999999999</v>
      </c>
      <c r="L425">
        <v>-2.681</v>
      </c>
      <c r="M425">
        <v>-3.1960000000000002</v>
      </c>
      <c r="N425">
        <v>-3.2090000000000001</v>
      </c>
      <c r="O425">
        <v>0.88500000000000001</v>
      </c>
      <c r="P425">
        <v>0.88600000000000001</v>
      </c>
      <c r="Q425">
        <v>0.878</v>
      </c>
      <c r="R425">
        <v>0.376</v>
      </c>
      <c r="S425">
        <v>9.9000000000000005E-2</v>
      </c>
    </row>
    <row r="426" spans="1:19" x14ac:dyDescent="0.3">
      <c r="A426">
        <v>480</v>
      </c>
      <c r="B426">
        <v>-0.68500000000000005</v>
      </c>
      <c r="C426">
        <v>-1.6859999999999999</v>
      </c>
      <c r="D426">
        <v>-2.681</v>
      </c>
      <c r="E426">
        <v>-3.2010000000000001</v>
      </c>
      <c r="F426">
        <v>-3.23</v>
      </c>
      <c r="G426">
        <v>1.3</v>
      </c>
      <c r="H426">
        <v>0</v>
      </c>
      <c r="I426">
        <v>1.0389999999999999</v>
      </c>
      <c r="J426">
        <v>-0.68899999999999995</v>
      </c>
      <c r="K426">
        <v>-1.6859999999999999</v>
      </c>
      <c r="L426">
        <v>-2.68</v>
      </c>
      <c r="M426">
        <v>-3.1930000000000001</v>
      </c>
      <c r="N426">
        <v>-3.206</v>
      </c>
      <c r="O426">
        <v>0.88500000000000001</v>
      </c>
      <c r="P426">
        <v>0.88500000000000001</v>
      </c>
      <c r="Q426">
        <v>0.876</v>
      </c>
      <c r="R426">
        <v>0.36899999999999999</v>
      </c>
      <c r="S426">
        <v>9.6000000000000002E-2</v>
      </c>
    </row>
    <row r="427" spans="1:19" x14ac:dyDescent="0.3">
      <c r="A427">
        <v>540</v>
      </c>
      <c r="B427">
        <v>-0.68500000000000005</v>
      </c>
      <c r="C427">
        <v>-1.6859999999999999</v>
      </c>
      <c r="D427">
        <v>-2.681</v>
      </c>
      <c r="E427">
        <v>-3.2010000000000001</v>
      </c>
      <c r="F427">
        <v>-3.23</v>
      </c>
      <c r="G427">
        <v>1.3</v>
      </c>
      <c r="H427">
        <v>0</v>
      </c>
      <c r="I427">
        <v>1.0389999999999999</v>
      </c>
      <c r="J427">
        <v>-0.68899999999999995</v>
      </c>
      <c r="K427">
        <v>-1.6859999999999999</v>
      </c>
      <c r="L427">
        <v>-2.68</v>
      </c>
      <c r="M427">
        <v>-3.19</v>
      </c>
      <c r="N427">
        <v>-3.2029999999999998</v>
      </c>
      <c r="O427">
        <v>0.88500000000000001</v>
      </c>
      <c r="P427">
        <v>0.88600000000000001</v>
      </c>
      <c r="Q427">
        <v>0.875</v>
      </c>
      <c r="R427">
        <v>0.36099999999999999</v>
      </c>
      <c r="S427">
        <v>9.5000000000000001E-2</v>
      </c>
    </row>
    <row r="428" spans="1:19" x14ac:dyDescent="0.3">
      <c r="A428">
        <v>600</v>
      </c>
      <c r="B428">
        <v>-0.68500000000000005</v>
      </c>
      <c r="C428">
        <v>-1.6859999999999999</v>
      </c>
      <c r="D428">
        <v>-2.681</v>
      </c>
      <c r="E428">
        <v>-3.2010000000000001</v>
      </c>
      <c r="F428">
        <v>-3.23</v>
      </c>
      <c r="G428">
        <v>1.3</v>
      </c>
      <c r="H428">
        <v>0</v>
      </c>
      <c r="I428">
        <v>1.0389999999999999</v>
      </c>
      <c r="J428">
        <v>-0.68899999999999995</v>
      </c>
      <c r="K428">
        <v>-1.6859999999999999</v>
      </c>
      <c r="L428">
        <v>-2.68</v>
      </c>
      <c r="M428">
        <v>-3.1859999999999999</v>
      </c>
      <c r="N428">
        <v>-3.2</v>
      </c>
      <c r="O428">
        <v>0.88500000000000001</v>
      </c>
      <c r="P428">
        <v>0.88500000000000001</v>
      </c>
      <c r="Q428">
        <v>0.876</v>
      </c>
      <c r="R428">
        <v>0.35399999999999998</v>
      </c>
      <c r="S428">
        <v>9.2999999999999999E-2</v>
      </c>
    </row>
    <row r="430" spans="1:19" x14ac:dyDescent="0.3">
      <c r="A430" t="s">
        <v>0</v>
      </c>
      <c r="B430" t="s">
        <v>34</v>
      </c>
    </row>
    <row r="431" spans="1:19" x14ac:dyDescent="0.3">
      <c r="A431">
        <v>0</v>
      </c>
      <c r="B431">
        <v>-0.68500000000000005</v>
      </c>
      <c r="C431">
        <v>-1.6859999999999999</v>
      </c>
      <c r="D431">
        <v>-2.681</v>
      </c>
      <c r="E431">
        <v>-3.1920000000000002</v>
      </c>
      <c r="F431">
        <v>-3.22</v>
      </c>
      <c r="G431">
        <v>1.3</v>
      </c>
      <c r="H431">
        <v>0</v>
      </c>
      <c r="I431">
        <v>1.5609999999999999</v>
      </c>
      <c r="J431">
        <v>-0.68500000000000005</v>
      </c>
      <c r="K431">
        <v>-1.6859999999999999</v>
      </c>
      <c r="L431">
        <v>-2.681</v>
      </c>
      <c r="M431">
        <v>-3.1920000000000002</v>
      </c>
      <c r="N431">
        <v>-3.22</v>
      </c>
      <c r="O431">
        <v>0.878</v>
      </c>
      <c r="P431">
        <v>0.878</v>
      </c>
      <c r="Q431">
        <v>0.86899999999999999</v>
      </c>
      <c r="R431">
        <v>0.38200000000000001</v>
      </c>
      <c r="S431">
        <v>0.14000000000000001</v>
      </c>
    </row>
    <row r="432" spans="1:19" x14ac:dyDescent="0.3">
      <c r="A432">
        <v>60</v>
      </c>
      <c r="B432">
        <v>-0.68500000000000005</v>
      </c>
      <c r="C432">
        <v>-1.6859999999999999</v>
      </c>
      <c r="D432">
        <v>-2.681</v>
      </c>
      <c r="E432">
        <v>-3.1920000000000002</v>
      </c>
      <c r="F432">
        <v>-3.22</v>
      </c>
      <c r="G432">
        <v>1.3</v>
      </c>
      <c r="H432">
        <v>0</v>
      </c>
      <c r="I432">
        <v>1.5609999999999999</v>
      </c>
      <c r="J432">
        <v>-0.68700000000000006</v>
      </c>
      <c r="K432">
        <v>-1.6859999999999999</v>
      </c>
      <c r="L432">
        <v>-2.68</v>
      </c>
      <c r="M432">
        <v>-3.1920000000000002</v>
      </c>
      <c r="N432">
        <v>-3.2229999999999999</v>
      </c>
      <c r="O432">
        <v>0.88100000000000001</v>
      </c>
      <c r="P432">
        <v>0.88500000000000001</v>
      </c>
      <c r="Q432">
        <v>0.872</v>
      </c>
      <c r="R432">
        <v>0.38</v>
      </c>
      <c r="S432">
        <v>0.14799999999999999</v>
      </c>
    </row>
    <row r="433" spans="1:19" x14ac:dyDescent="0.3">
      <c r="A433">
        <v>120</v>
      </c>
      <c r="B433">
        <v>-0.68500000000000005</v>
      </c>
      <c r="C433">
        <v>-1.6859999999999999</v>
      </c>
      <c r="D433">
        <v>-2.681</v>
      </c>
      <c r="E433">
        <v>-3.1920000000000002</v>
      </c>
      <c r="F433">
        <v>-3.22</v>
      </c>
      <c r="G433">
        <v>1.3</v>
      </c>
      <c r="H433">
        <v>0</v>
      </c>
      <c r="I433">
        <v>1.5609999999999999</v>
      </c>
      <c r="J433">
        <v>-0.68700000000000006</v>
      </c>
      <c r="K433">
        <v>-1.6859999999999999</v>
      </c>
      <c r="L433">
        <v>-2.68</v>
      </c>
      <c r="M433">
        <v>-3.1920000000000002</v>
      </c>
      <c r="N433">
        <v>-3.226</v>
      </c>
      <c r="O433">
        <v>0.88200000000000001</v>
      </c>
      <c r="P433">
        <v>0.88600000000000001</v>
      </c>
      <c r="Q433">
        <v>0.875</v>
      </c>
      <c r="R433">
        <v>0.38400000000000001</v>
      </c>
      <c r="S433">
        <v>0.155</v>
      </c>
    </row>
    <row r="434" spans="1:19" x14ac:dyDescent="0.3">
      <c r="A434">
        <v>180</v>
      </c>
      <c r="B434">
        <v>-0.68500000000000005</v>
      </c>
      <c r="C434">
        <v>-1.6859999999999999</v>
      </c>
      <c r="D434">
        <v>-2.681</v>
      </c>
      <c r="E434">
        <v>-3.1920000000000002</v>
      </c>
      <c r="F434">
        <v>-3.22</v>
      </c>
      <c r="G434">
        <v>1.3</v>
      </c>
      <c r="H434">
        <v>0</v>
      </c>
      <c r="I434">
        <v>1.5609999999999999</v>
      </c>
      <c r="J434">
        <v>-0.68799999999999994</v>
      </c>
      <c r="K434">
        <v>-1.6859999999999999</v>
      </c>
      <c r="L434">
        <v>-2.68</v>
      </c>
      <c r="M434">
        <v>-3.1909999999999998</v>
      </c>
      <c r="N434">
        <v>-3.2290000000000001</v>
      </c>
      <c r="O434">
        <v>0.88300000000000001</v>
      </c>
      <c r="P434">
        <v>0.88600000000000001</v>
      </c>
      <c r="Q434">
        <v>0.874</v>
      </c>
      <c r="R434">
        <v>0.38400000000000001</v>
      </c>
      <c r="S434">
        <v>0.16300000000000001</v>
      </c>
    </row>
    <row r="435" spans="1:19" x14ac:dyDescent="0.3">
      <c r="A435">
        <v>240</v>
      </c>
      <c r="B435">
        <v>-0.68500000000000005</v>
      </c>
      <c r="C435">
        <v>-1.6859999999999999</v>
      </c>
      <c r="D435">
        <v>-2.681</v>
      </c>
      <c r="E435">
        <v>-3.1920000000000002</v>
      </c>
      <c r="F435">
        <v>-3.22</v>
      </c>
      <c r="G435">
        <v>1.3</v>
      </c>
      <c r="H435">
        <v>0</v>
      </c>
      <c r="I435">
        <v>1.5609999999999999</v>
      </c>
      <c r="J435">
        <v>-0.68799999999999994</v>
      </c>
      <c r="K435">
        <v>-1.6850000000000001</v>
      </c>
      <c r="L435">
        <v>-2.68</v>
      </c>
      <c r="M435">
        <v>-3.19</v>
      </c>
      <c r="N435">
        <v>-3.2320000000000002</v>
      </c>
      <c r="O435">
        <v>0.88400000000000001</v>
      </c>
      <c r="P435">
        <v>0.88600000000000001</v>
      </c>
      <c r="Q435">
        <v>0.876</v>
      </c>
      <c r="R435">
        <v>0.38100000000000001</v>
      </c>
      <c r="S435">
        <v>0.16900000000000001</v>
      </c>
    </row>
    <row r="436" spans="1:19" x14ac:dyDescent="0.3">
      <c r="A436">
        <v>300</v>
      </c>
      <c r="B436">
        <v>-0.68500000000000005</v>
      </c>
      <c r="C436">
        <v>-1.6859999999999999</v>
      </c>
      <c r="D436">
        <v>-2.681</v>
      </c>
      <c r="E436">
        <v>-3.1920000000000002</v>
      </c>
      <c r="F436">
        <v>-3.22</v>
      </c>
      <c r="G436">
        <v>1.3</v>
      </c>
      <c r="H436">
        <v>0</v>
      </c>
      <c r="I436">
        <v>1.5609999999999999</v>
      </c>
      <c r="J436">
        <v>-0.68899999999999995</v>
      </c>
      <c r="K436">
        <v>-1.6859999999999999</v>
      </c>
      <c r="L436">
        <v>-2.68</v>
      </c>
      <c r="M436">
        <v>-3.19</v>
      </c>
      <c r="N436">
        <v>-3.2349999999999999</v>
      </c>
      <c r="O436">
        <v>0.88400000000000001</v>
      </c>
      <c r="P436">
        <v>0.88700000000000001</v>
      </c>
      <c r="Q436">
        <v>0.877</v>
      </c>
      <c r="R436">
        <v>0.38400000000000001</v>
      </c>
      <c r="S436">
        <v>0.17299999999999999</v>
      </c>
    </row>
    <row r="437" spans="1:19" x14ac:dyDescent="0.3">
      <c r="A437">
        <v>360</v>
      </c>
      <c r="B437">
        <v>-0.68500000000000005</v>
      </c>
      <c r="C437">
        <v>-1.6859999999999999</v>
      </c>
      <c r="D437">
        <v>-2.681</v>
      </c>
      <c r="E437">
        <v>-3.1920000000000002</v>
      </c>
      <c r="F437">
        <v>-3.22</v>
      </c>
      <c r="G437">
        <v>1.3</v>
      </c>
      <c r="H437">
        <v>0</v>
      </c>
      <c r="I437">
        <v>1.5609999999999999</v>
      </c>
      <c r="J437">
        <v>-0.68899999999999995</v>
      </c>
      <c r="K437">
        <v>-1.6850000000000001</v>
      </c>
      <c r="L437">
        <v>-2.68</v>
      </c>
      <c r="M437">
        <v>-3.1920000000000002</v>
      </c>
      <c r="N437">
        <v>-3.238</v>
      </c>
      <c r="O437">
        <v>0.88400000000000001</v>
      </c>
      <c r="P437">
        <v>0.88500000000000001</v>
      </c>
      <c r="Q437">
        <v>0.875</v>
      </c>
      <c r="R437">
        <v>0.39</v>
      </c>
      <c r="S437">
        <v>0.17599999999999999</v>
      </c>
    </row>
    <row r="438" spans="1:19" x14ac:dyDescent="0.3">
      <c r="A438">
        <v>420</v>
      </c>
      <c r="B438">
        <v>-0.68500000000000005</v>
      </c>
      <c r="C438">
        <v>-1.6859999999999999</v>
      </c>
      <c r="D438">
        <v>-2.681</v>
      </c>
      <c r="E438">
        <v>-3.1920000000000002</v>
      </c>
      <c r="F438">
        <v>-3.22</v>
      </c>
      <c r="G438">
        <v>1.3</v>
      </c>
      <c r="H438">
        <v>0</v>
      </c>
      <c r="I438">
        <v>1.5609999999999999</v>
      </c>
      <c r="J438">
        <v>-0.68899999999999995</v>
      </c>
      <c r="K438">
        <v>-1.6859999999999999</v>
      </c>
      <c r="L438">
        <v>-2.68</v>
      </c>
      <c r="M438">
        <v>-3.1949999999999998</v>
      </c>
      <c r="N438">
        <v>-3.2410000000000001</v>
      </c>
      <c r="O438">
        <v>0.88500000000000001</v>
      </c>
      <c r="P438">
        <v>0.88600000000000001</v>
      </c>
      <c r="Q438">
        <v>0.875</v>
      </c>
      <c r="R438">
        <v>0.39800000000000002</v>
      </c>
      <c r="S438">
        <v>0.18099999999999999</v>
      </c>
    </row>
    <row r="439" spans="1:19" x14ac:dyDescent="0.3">
      <c r="A439">
        <v>480</v>
      </c>
      <c r="B439">
        <v>-0.68500000000000005</v>
      </c>
      <c r="C439">
        <v>-1.6859999999999999</v>
      </c>
      <c r="D439">
        <v>-2.681</v>
      </c>
      <c r="E439">
        <v>-3.1920000000000002</v>
      </c>
      <c r="F439">
        <v>-3.22</v>
      </c>
      <c r="G439">
        <v>1.3</v>
      </c>
      <c r="H439">
        <v>0</v>
      </c>
      <c r="I439">
        <v>1.5609999999999999</v>
      </c>
      <c r="J439">
        <v>-0.68899999999999995</v>
      </c>
      <c r="K439">
        <v>-1.6859999999999999</v>
      </c>
      <c r="L439">
        <v>-2.68</v>
      </c>
      <c r="M439">
        <v>-3.198</v>
      </c>
      <c r="N439">
        <v>-3.2440000000000002</v>
      </c>
      <c r="O439">
        <v>0.88500000000000001</v>
      </c>
      <c r="P439">
        <v>0.88600000000000001</v>
      </c>
      <c r="Q439">
        <v>0.876</v>
      </c>
      <c r="R439">
        <v>0.40699999999999997</v>
      </c>
      <c r="S439">
        <v>0.185</v>
      </c>
    </row>
    <row r="440" spans="1:19" x14ac:dyDescent="0.3">
      <c r="A440">
        <v>540</v>
      </c>
      <c r="B440">
        <v>-0.68500000000000005</v>
      </c>
      <c r="C440">
        <v>-1.6859999999999999</v>
      </c>
      <c r="D440">
        <v>-2.681</v>
      </c>
      <c r="E440">
        <v>-3.1920000000000002</v>
      </c>
      <c r="F440">
        <v>-3.22</v>
      </c>
      <c r="G440">
        <v>1.3</v>
      </c>
      <c r="H440">
        <v>0</v>
      </c>
      <c r="I440">
        <v>1.5609999999999999</v>
      </c>
      <c r="J440">
        <v>-0.68899999999999995</v>
      </c>
      <c r="K440">
        <v>-1.6859999999999999</v>
      </c>
      <c r="L440">
        <v>-2.68</v>
      </c>
      <c r="M440">
        <v>-3.2010000000000001</v>
      </c>
      <c r="N440">
        <v>-3.2469999999999999</v>
      </c>
      <c r="O440">
        <v>0.88500000000000001</v>
      </c>
      <c r="P440">
        <v>0.88600000000000001</v>
      </c>
      <c r="Q440">
        <v>0.876</v>
      </c>
      <c r="R440">
        <v>0.41399999999999998</v>
      </c>
      <c r="S440">
        <v>0.188</v>
      </c>
    </row>
    <row r="441" spans="1:19" x14ac:dyDescent="0.3">
      <c r="A441">
        <v>600</v>
      </c>
      <c r="B441">
        <v>-0.68500000000000005</v>
      </c>
      <c r="C441">
        <v>-1.6859999999999999</v>
      </c>
      <c r="D441">
        <v>-2.681</v>
      </c>
      <c r="E441">
        <v>-3.1920000000000002</v>
      </c>
      <c r="F441">
        <v>-3.22</v>
      </c>
      <c r="G441">
        <v>1.3</v>
      </c>
      <c r="H441">
        <v>0</v>
      </c>
      <c r="I441">
        <v>1.5609999999999999</v>
      </c>
      <c r="J441">
        <v>-0.68899999999999995</v>
      </c>
      <c r="K441">
        <v>-1.6859999999999999</v>
      </c>
      <c r="L441">
        <v>-2.68</v>
      </c>
      <c r="M441">
        <v>-3.2040000000000002</v>
      </c>
      <c r="N441">
        <v>-3.25</v>
      </c>
      <c r="O441">
        <v>0.88500000000000001</v>
      </c>
      <c r="P441">
        <v>0.88500000000000001</v>
      </c>
      <c r="Q441">
        <v>0.877</v>
      </c>
      <c r="R441">
        <v>0.41799999999999998</v>
      </c>
      <c r="S441">
        <v>0.19</v>
      </c>
    </row>
    <row r="443" spans="1:19" x14ac:dyDescent="0.3">
      <c r="A443" t="s">
        <v>0</v>
      </c>
      <c r="B443" t="s">
        <v>35</v>
      </c>
    </row>
    <row r="444" spans="1:19" x14ac:dyDescent="0.3">
      <c r="A444">
        <v>0</v>
      </c>
      <c r="B444">
        <v>-0.68500000000000005</v>
      </c>
      <c r="C444">
        <v>-1.6859999999999999</v>
      </c>
      <c r="D444">
        <v>-2.681</v>
      </c>
      <c r="E444">
        <v>-3.1920000000000002</v>
      </c>
      <c r="F444">
        <v>-3.22</v>
      </c>
      <c r="G444">
        <v>1.3</v>
      </c>
      <c r="H444">
        <v>0</v>
      </c>
      <c r="I444">
        <v>1.306</v>
      </c>
      <c r="J444">
        <v>-0.68500000000000005</v>
      </c>
      <c r="K444">
        <v>-1.6859999999999999</v>
      </c>
      <c r="L444">
        <v>-2.681</v>
      </c>
      <c r="M444">
        <v>-3.1920000000000002</v>
      </c>
      <c r="N444">
        <v>-3.22</v>
      </c>
      <c r="O444">
        <v>0.878</v>
      </c>
      <c r="P444">
        <v>0.878</v>
      </c>
      <c r="Q444">
        <v>0.86899999999999999</v>
      </c>
      <c r="R444">
        <v>0.38200000000000001</v>
      </c>
      <c r="S444">
        <v>0.14000000000000001</v>
      </c>
    </row>
    <row r="445" spans="1:19" x14ac:dyDescent="0.3">
      <c r="A445">
        <v>60</v>
      </c>
      <c r="B445">
        <v>-0.68500000000000005</v>
      </c>
      <c r="C445">
        <v>-1.6859999999999999</v>
      </c>
      <c r="D445">
        <v>-2.681</v>
      </c>
      <c r="E445">
        <v>-3.1920000000000002</v>
      </c>
      <c r="F445">
        <v>-3.22</v>
      </c>
      <c r="G445">
        <v>1.3</v>
      </c>
      <c r="H445">
        <v>0</v>
      </c>
      <c r="I445">
        <v>1.306</v>
      </c>
      <c r="J445">
        <v>-0.68700000000000006</v>
      </c>
      <c r="K445">
        <v>-1.6859999999999999</v>
      </c>
      <c r="L445">
        <v>-2.68</v>
      </c>
      <c r="M445">
        <v>-3.1920000000000002</v>
      </c>
      <c r="N445">
        <v>-3.22</v>
      </c>
      <c r="O445">
        <v>0.88100000000000001</v>
      </c>
      <c r="P445">
        <v>0.88400000000000001</v>
      </c>
      <c r="Q445">
        <v>0.872</v>
      </c>
      <c r="R445">
        <v>0.38100000000000001</v>
      </c>
      <c r="S445">
        <v>0.14000000000000001</v>
      </c>
    </row>
    <row r="446" spans="1:19" x14ac:dyDescent="0.3">
      <c r="A446">
        <v>120</v>
      </c>
      <c r="B446">
        <v>-0.68500000000000005</v>
      </c>
      <c r="C446">
        <v>-1.6859999999999999</v>
      </c>
      <c r="D446">
        <v>-2.681</v>
      </c>
      <c r="E446">
        <v>-3.1920000000000002</v>
      </c>
      <c r="F446">
        <v>-3.22</v>
      </c>
      <c r="G446">
        <v>1.3</v>
      </c>
      <c r="H446">
        <v>0</v>
      </c>
      <c r="I446">
        <v>1.306</v>
      </c>
      <c r="J446">
        <v>-0.68700000000000006</v>
      </c>
      <c r="K446">
        <v>-1.6859999999999999</v>
      </c>
      <c r="L446">
        <v>-2.68</v>
      </c>
      <c r="M446">
        <v>-3.1920000000000002</v>
      </c>
      <c r="N446">
        <v>-3.22</v>
      </c>
      <c r="O446">
        <v>0.88200000000000001</v>
      </c>
      <c r="P446">
        <v>0.88500000000000001</v>
      </c>
      <c r="Q446">
        <v>0.873</v>
      </c>
      <c r="R446">
        <v>0.38200000000000001</v>
      </c>
      <c r="S446">
        <v>0.14000000000000001</v>
      </c>
    </row>
    <row r="447" spans="1:19" x14ac:dyDescent="0.3">
      <c r="A447">
        <v>180</v>
      </c>
      <c r="B447">
        <v>-0.68500000000000005</v>
      </c>
      <c r="C447">
        <v>-1.6859999999999999</v>
      </c>
      <c r="D447">
        <v>-2.681</v>
      </c>
      <c r="E447">
        <v>-3.1920000000000002</v>
      </c>
      <c r="F447">
        <v>-3.22</v>
      </c>
      <c r="G447">
        <v>1.3</v>
      </c>
      <c r="H447">
        <v>0</v>
      </c>
      <c r="I447">
        <v>1.306</v>
      </c>
      <c r="J447">
        <v>-0.68799999999999994</v>
      </c>
      <c r="K447">
        <v>-1.6859999999999999</v>
      </c>
      <c r="L447">
        <v>-2.68</v>
      </c>
      <c r="M447">
        <v>-3.1909999999999998</v>
      </c>
      <c r="N447">
        <v>-3.22</v>
      </c>
      <c r="O447">
        <v>0.88300000000000001</v>
      </c>
      <c r="P447">
        <v>0.88700000000000001</v>
      </c>
      <c r="Q447">
        <v>0.875</v>
      </c>
      <c r="R447">
        <v>0.38400000000000001</v>
      </c>
      <c r="S447">
        <v>0.14000000000000001</v>
      </c>
    </row>
    <row r="448" spans="1:19" x14ac:dyDescent="0.3">
      <c r="A448">
        <v>240</v>
      </c>
      <c r="B448">
        <v>-0.68500000000000005</v>
      </c>
      <c r="C448">
        <v>-1.6859999999999999</v>
      </c>
      <c r="D448">
        <v>-2.681</v>
      </c>
      <c r="E448">
        <v>-3.1920000000000002</v>
      </c>
      <c r="F448">
        <v>-3.22</v>
      </c>
      <c r="G448">
        <v>1.3</v>
      </c>
      <c r="H448">
        <v>0</v>
      </c>
      <c r="I448">
        <v>1.306</v>
      </c>
      <c r="J448">
        <v>-0.68799999999999994</v>
      </c>
      <c r="K448">
        <v>-1.6850000000000001</v>
      </c>
      <c r="L448">
        <v>-2.68</v>
      </c>
      <c r="M448">
        <v>-3.1909999999999998</v>
      </c>
      <c r="N448">
        <v>-3.22</v>
      </c>
      <c r="O448">
        <v>0.88400000000000001</v>
      </c>
      <c r="P448">
        <v>0.88600000000000001</v>
      </c>
      <c r="Q448">
        <v>0.876</v>
      </c>
      <c r="R448">
        <v>0.38500000000000001</v>
      </c>
      <c r="S448">
        <v>0.14000000000000001</v>
      </c>
    </row>
    <row r="449" spans="1:19" x14ac:dyDescent="0.3">
      <c r="A449">
        <v>300</v>
      </c>
      <c r="B449">
        <v>-0.68500000000000005</v>
      </c>
      <c r="C449">
        <v>-1.6859999999999999</v>
      </c>
      <c r="D449">
        <v>-2.681</v>
      </c>
      <c r="E449">
        <v>-3.1920000000000002</v>
      </c>
      <c r="F449">
        <v>-3.22</v>
      </c>
      <c r="G449">
        <v>1.3</v>
      </c>
      <c r="H449">
        <v>0</v>
      </c>
      <c r="I449">
        <v>1.306</v>
      </c>
      <c r="J449">
        <v>-0.68899999999999995</v>
      </c>
      <c r="K449">
        <v>-1.6859999999999999</v>
      </c>
      <c r="L449">
        <v>-2.68</v>
      </c>
      <c r="M449">
        <v>-3.1909999999999998</v>
      </c>
      <c r="N449">
        <v>-3.22</v>
      </c>
      <c r="O449">
        <v>0.88400000000000001</v>
      </c>
      <c r="P449">
        <v>0.88700000000000001</v>
      </c>
      <c r="Q449">
        <v>0.876</v>
      </c>
      <c r="R449">
        <v>0.38500000000000001</v>
      </c>
      <c r="S449">
        <v>0.13900000000000001</v>
      </c>
    </row>
    <row r="450" spans="1:19" x14ac:dyDescent="0.3">
      <c r="A450">
        <v>360</v>
      </c>
      <c r="B450">
        <v>-0.68500000000000005</v>
      </c>
      <c r="C450">
        <v>-1.6859999999999999</v>
      </c>
      <c r="D450">
        <v>-2.681</v>
      </c>
      <c r="E450">
        <v>-3.1920000000000002</v>
      </c>
      <c r="F450">
        <v>-3.22</v>
      </c>
      <c r="G450">
        <v>1.3</v>
      </c>
      <c r="H450">
        <v>0</v>
      </c>
      <c r="I450">
        <v>1.306</v>
      </c>
      <c r="J450">
        <v>-0.68899999999999995</v>
      </c>
      <c r="K450">
        <v>-1.6859999999999999</v>
      </c>
      <c r="L450">
        <v>-2.68</v>
      </c>
      <c r="M450">
        <v>-3.1909999999999998</v>
      </c>
      <c r="N450">
        <v>-3.22</v>
      </c>
      <c r="O450">
        <v>0.88400000000000001</v>
      </c>
      <c r="P450">
        <v>0.88600000000000001</v>
      </c>
      <c r="Q450">
        <v>0.876</v>
      </c>
      <c r="R450">
        <v>0.38500000000000001</v>
      </c>
      <c r="S450">
        <v>0.13900000000000001</v>
      </c>
    </row>
    <row r="451" spans="1:19" x14ac:dyDescent="0.3">
      <c r="A451">
        <v>420</v>
      </c>
      <c r="B451">
        <v>-0.68500000000000005</v>
      </c>
      <c r="C451">
        <v>-1.6859999999999999</v>
      </c>
      <c r="D451">
        <v>-2.681</v>
      </c>
      <c r="E451">
        <v>-3.1920000000000002</v>
      </c>
      <c r="F451">
        <v>-3.22</v>
      </c>
      <c r="G451">
        <v>1.3</v>
      </c>
      <c r="H451">
        <v>0</v>
      </c>
      <c r="I451">
        <v>1.306</v>
      </c>
      <c r="J451">
        <v>-0.68899999999999995</v>
      </c>
      <c r="K451">
        <v>-1.6859999999999999</v>
      </c>
      <c r="L451">
        <v>-2.68</v>
      </c>
      <c r="M451">
        <v>-3.1909999999999998</v>
      </c>
      <c r="N451">
        <v>-3.22</v>
      </c>
      <c r="O451">
        <v>0.88500000000000001</v>
      </c>
      <c r="P451">
        <v>0.88600000000000001</v>
      </c>
      <c r="Q451">
        <v>0.876</v>
      </c>
      <c r="R451">
        <v>0.38500000000000001</v>
      </c>
      <c r="S451">
        <v>0.14000000000000001</v>
      </c>
    </row>
    <row r="452" spans="1:19" x14ac:dyDescent="0.3">
      <c r="A452">
        <v>480</v>
      </c>
      <c r="B452">
        <v>-0.68500000000000005</v>
      </c>
      <c r="C452">
        <v>-1.6859999999999999</v>
      </c>
      <c r="D452">
        <v>-2.681</v>
      </c>
      <c r="E452">
        <v>-3.1920000000000002</v>
      </c>
      <c r="F452">
        <v>-3.22</v>
      </c>
      <c r="G452">
        <v>1.3</v>
      </c>
      <c r="H452">
        <v>0</v>
      </c>
      <c r="I452">
        <v>1.306</v>
      </c>
      <c r="J452">
        <v>-0.68899999999999995</v>
      </c>
      <c r="K452">
        <v>-1.6859999999999999</v>
      </c>
      <c r="L452">
        <v>-2.68</v>
      </c>
      <c r="M452">
        <v>-3.1909999999999998</v>
      </c>
      <c r="N452">
        <v>-3.22</v>
      </c>
      <c r="O452">
        <v>0.88500000000000001</v>
      </c>
      <c r="P452">
        <v>0.88600000000000001</v>
      </c>
      <c r="Q452">
        <v>0.876</v>
      </c>
      <c r="R452">
        <v>0.38600000000000001</v>
      </c>
      <c r="S452">
        <v>0.14099999999999999</v>
      </c>
    </row>
    <row r="453" spans="1:19" x14ac:dyDescent="0.3">
      <c r="A453">
        <v>540</v>
      </c>
      <c r="B453">
        <v>-0.68500000000000005</v>
      </c>
      <c r="C453">
        <v>-1.6859999999999999</v>
      </c>
      <c r="D453">
        <v>-2.681</v>
      </c>
      <c r="E453">
        <v>-3.1920000000000002</v>
      </c>
      <c r="F453">
        <v>-3.22</v>
      </c>
      <c r="G453">
        <v>1.3</v>
      </c>
      <c r="H453">
        <v>0</v>
      </c>
      <c r="I453">
        <v>1.306</v>
      </c>
      <c r="J453">
        <v>-0.68899999999999995</v>
      </c>
      <c r="K453">
        <v>-1.6859999999999999</v>
      </c>
      <c r="L453">
        <v>-2.68</v>
      </c>
      <c r="M453">
        <v>-3.1909999999999998</v>
      </c>
      <c r="N453">
        <v>-3.22</v>
      </c>
      <c r="O453">
        <v>0.88500000000000001</v>
      </c>
      <c r="P453">
        <v>0.88600000000000001</v>
      </c>
      <c r="Q453">
        <v>0.876</v>
      </c>
      <c r="R453">
        <v>0.38600000000000001</v>
      </c>
      <c r="S453">
        <v>0.14099999999999999</v>
      </c>
    </row>
    <row r="454" spans="1:19" x14ac:dyDescent="0.3">
      <c r="A454">
        <v>600</v>
      </c>
      <c r="B454">
        <v>-0.68500000000000005</v>
      </c>
      <c r="C454">
        <v>-1.6859999999999999</v>
      </c>
      <c r="D454">
        <v>-2.681</v>
      </c>
      <c r="E454">
        <v>-3.1920000000000002</v>
      </c>
      <c r="F454">
        <v>-3.22</v>
      </c>
      <c r="G454">
        <v>1.3</v>
      </c>
      <c r="H454">
        <v>0</v>
      </c>
      <c r="I454">
        <v>1.306</v>
      </c>
      <c r="J454">
        <v>-0.68899999999999995</v>
      </c>
      <c r="K454">
        <v>-1.6859999999999999</v>
      </c>
      <c r="L454">
        <v>-2.68</v>
      </c>
      <c r="M454">
        <v>-3.1909999999999998</v>
      </c>
      <c r="N454">
        <v>-3.22</v>
      </c>
      <c r="O454">
        <v>0.88500000000000001</v>
      </c>
      <c r="P454">
        <v>0.88500000000000001</v>
      </c>
      <c r="Q454">
        <v>0.876</v>
      </c>
      <c r="R454">
        <v>0.38500000000000001</v>
      </c>
      <c r="S454">
        <v>0.14199999999999999</v>
      </c>
    </row>
    <row r="456" spans="1:19" x14ac:dyDescent="0.3">
      <c r="A456" t="s">
        <v>0</v>
      </c>
      <c r="B456" t="s">
        <v>36</v>
      </c>
    </row>
    <row r="457" spans="1:19" x14ac:dyDescent="0.3">
      <c r="A457">
        <v>0</v>
      </c>
      <c r="B457">
        <v>-0.68500000000000005</v>
      </c>
      <c r="C457">
        <v>-1.6859999999999999</v>
      </c>
      <c r="D457">
        <v>-2.681</v>
      </c>
      <c r="E457">
        <v>-3.1920000000000002</v>
      </c>
      <c r="F457">
        <v>-3.22</v>
      </c>
      <c r="G457">
        <v>1.3</v>
      </c>
      <c r="H457">
        <v>0</v>
      </c>
      <c r="I457">
        <v>1.0369999999999999</v>
      </c>
      <c r="J457">
        <v>-0.68500000000000005</v>
      </c>
      <c r="K457">
        <v>-1.6859999999999999</v>
      </c>
      <c r="L457">
        <v>-2.681</v>
      </c>
      <c r="M457">
        <v>-3.1920000000000002</v>
      </c>
      <c r="N457">
        <v>-3.22</v>
      </c>
      <c r="O457">
        <v>0.878</v>
      </c>
      <c r="P457">
        <v>0.878</v>
      </c>
      <c r="Q457">
        <v>0.86899999999999999</v>
      </c>
      <c r="R457">
        <v>0.38200000000000001</v>
      </c>
      <c r="S457">
        <v>0.14000000000000001</v>
      </c>
    </row>
    <row r="458" spans="1:19" x14ac:dyDescent="0.3">
      <c r="A458">
        <v>60</v>
      </c>
      <c r="B458">
        <v>-0.68500000000000005</v>
      </c>
      <c r="C458">
        <v>-1.6859999999999999</v>
      </c>
      <c r="D458">
        <v>-2.681</v>
      </c>
      <c r="E458">
        <v>-3.1920000000000002</v>
      </c>
      <c r="F458">
        <v>-3.22</v>
      </c>
      <c r="G458">
        <v>1.3</v>
      </c>
      <c r="H458">
        <v>0</v>
      </c>
      <c r="I458">
        <v>1.0369999999999999</v>
      </c>
      <c r="J458">
        <v>-0.68700000000000006</v>
      </c>
      <c r="K458">
        <v>-1.6850000000000001</v>
      </c>
      <c r="L458">
        <v>-2.68</v>
      </c>
      <c r="M458">
        <v>-3.1920000000000002</v>
      </c>
      <c r="N458">
        <v>-3.2170000000000001</v>
      </c>
      <c r="O458">
        <v>0.88100000000000001</v>
      </c>
      <c r="P458">
        <v>0.88300000000000001</v>
      </c>
      <c r="Q458">
        <v>0.872</v>
      </c>
      <c r="R458">
        <v>0.38300000000000001</v>
      </c>
      <c r="S458">
        <v>0.13100000000000001</v>
      </c>
    </row>
    <row r="459" spans="1:19" x14ac:dyDescent="0.3">
      <c r="A459">
        <v>120</v>
      </c>
      <c r="B459">
        <v>-0.68500000000000005</v>
      </c>
      <c r="C459">
        <v>-1.6859999999999999</v>
      </c>
      <c r="D459">
        <v>-2.681</v>
      </c>
      <c r="E459">
        <v>-3.1920000000000002</v>
      </c>
      <c r="F459">
        <v>-3.22</v>
      </c>
      <c r="G459">
        <v>1.3</v>
      </c>
      <c r="H459">
        <v>0</v>
      </c>
      <c r="I459">
        <v>1.0369999999999999</v>
      </c>
      <c r="J459">
        <v>-0.68799999999999994</v>
      </c>
      <c r="K459">
        <v>-1.6859999999999999</v>
      </c>
      <c r="L459">
        <v>-2.6789999999999998</v>
      </c>
      <c r="M459">
        <v>-3.1909999999999998</v>
      </c>
      <c r="N459">
        <v>-3.214</v>
      </c>
      <c r="O459">
        <v>0.88200000000000001</v>
      </c>
      <c r="P459">
        <v>0.88500000000000001</v>
      </c>
      <c r="Q459">
        <v>0.872</v>
      </c>
      <c r="R459">
        <v>0.38</v>
      </c>
      <c r="S459">
        <v>0.125</v>
      </c>
    </row>
    <row r="460" spans="1:19" x14ac:dyDescent="0.3">
      <c r="A460">
        <v>180</v>
      </c>
      <c r="B460">
        <v>-0.68500000000000005</v>
      </c>
      <c r="C460">
        <v>-1.6859999999999999</v>
      </c>
      <c r="D460">
        <v>-2.681</v>
      </c>
      <c r="E460">
        <v>-3.1920000000000002</v>
      </c>
      <c r="F460">
        <v>-3.22</v>
      </c>
      <c r="G460">
        <v>1.3</v>
      </c>
      <c r="H460">
        <v>0</v>
      </c>
      <c r="I460">
        <v>1.0369999999999999</v>
      </c>
      <c r="J460">
        <v>-0.68799999999999994</v>
      </c>
      <c r="K460">
        <v>-1.6859999999999999</v>
      </c>
      <c r="L460">
        <v>-2.68</v>
      </c>
      <c r="M460">
        <v>-3.1909999999999998</v>
      </c>
      <c r="N460">
        <v>-3.2109999999999999</v>
      </c>
      <c r="O460">
        <v>0.88300000000000001</v>
      </c>
      <c r="P460">
        <v>0.88700000000000001</v>
      </c>
      <c r="Q460">
        <v>0.876</v>
      </c>
      <c r="R460">
        <v>0.38400000000000001</v>
      </c>
      <c r="S460">
        <v>0.11799999999999999</v>
      </c>
    </row>
    <row r="461" spans="1:19" x14ac:dyDescent="0.3">
      <c r="A461">
        <v>240</v>
      </c>
      <c r="B461">
        <v>-0.68500000000000005</v>
      </c>
      <c r="C461">
        <v>-1.6859999999999999</v>
      </c>
      <c r="D461">
        <v>-2.681</v>
      </c>
      <c r="E461">
        <v>-3.1920000000000002</v>
      </c>
      <c r="F461">
        <v>-3.22</v>
      </c>
      <c r="G461">
        <v>1.3</v>
      </c>
      <c r="H461">
        <v>0</v>
      </c>
      <c r="I461">
        <v>1.0369999999999999</v>
      </c>
      <c r="J461">
        <v>-0.68799999999999994</v>
      </c>
      <c r="K461">
        <v>-1.6850000000000001</v>
      </c>
      <c r="L461">
        <v>-2.68</v>
      </c>
      <c r="M461">
        <v>-3.1920000000000002</v>
      </c>
      <c r="N461">
        <v>-3.2080000000000002</v>
      </c>
      <c r="O461">
        <v>0.88400000000000001</v>
      </c>
      <c r="P461">
        <v>0.88600000000000001</v>
      </c>
      <c r="Q461">
        <v>0.875</v>
      </c>
      <c r="R461">
        <v>0.38900000000000001</v>
      </c>
      <c r="S461">
        <v>0.112</v>
      </c>
    </row>
    <row r="462" spans="1:19" x14ac:dyDescent="0.3">
      <c r="A462">
        <v>300</v>
      </c>
      <c r="B462">
        <v>-0.68500000000000005</v>
      </c>
      <c r="C462">
        <v>-1.6859999999999999</v>
      </c>
      <c r="D462">
        <v>-2.681</v>
      </c>
      <c r="E462">
        <v>-3.1920000000000002</v>
      </c>
      <c r="F462">
        <v>-3.22</v>
      </c>
      <c r="G462">
        <v>1.3</v>
      </c>
      <c r="H462">
        <v>0</v>
      </c>
      <c r="I462">
        <v>1.0369999999999999</v>
      </c>
      <c r="J462">
        <v>-0.68899999999999995</v>
      </c>
      <c r="K462">
        <v>-1.6850000000000001</v>
      </c>
      <c r="L462">
        <v>-2.68</v>
      </c>
      <c r="M462">
        <v>-3.1920000000000002</v>
      </c>
      <c r="N462">
        <v>-3.2050000000000001</v>
      </c>
      <c r="O462">
        <v>0.88400000000000001</v>
      </c>
      <c r="P462">
        <v>0.88600000000000001</v>
      </c>
      <c r="Q462">
        <v>0.875</v>
      </c>
      <c r="R462">
        <v>0.38700000000000001</v>
      </c>
      <c r="S462">
        <v>0.106</v>
      </c>
    </row>
    <row r="463" spans="1:19" x14ac:dyDescent="0.3">
      <c r="A463">
        <v>360</v>
      </c>
      <c r="B463">
        <v>-0.68500000000000005</v>
      </c>
      <c r="C463">
        <v>-1.6859999999999999</v>
      </c>
      <c r="D463">
        <v>-2.681</v>
      </c>
      <c r="E463">
        <v>-3.1920000000000002</v>
      </c>
      <c r="F463">
        <v>-3.22</v>
      </c>
      <c r="G463">
        <v>1.3</v>
      </c>
      <c r="H463">
        <v>0</v>
      </c>
      <c r="I463">
        <v>1.0369999999999999</v>
      </c>
      <c r="J463">
        <v>-0.68899999999999995</v>
      </c>
      <c r="K463">
        <v>-1.6859999999999999</v>
      </c>
      <c r="L463">
        <v>-2.68</v>
      </c>
      <c r="M463">
        <v>-3.19</v>
      </c>
      <c r="N463">
        <v>-3.202</v>
      </c>
      <c r="O463">
        <v>0.88500000000000001</v>
      </c>
      <c r="P463">
        <v>0.88600000000000001</v>
      </c>
      <c r="Q463">
        <v>0.877</v>
      </c>
      <c r="R463">
        <v>0.38</v>
      </c>
      <c r="S463">
        <v>0.10100000000000001</v>
      </c>
    </row>
    <row r="464" spans="1:19" x14ac:dyDescent="0.3">
      <c r="A464">
        <v>420</v>
      </c>
      <c r="B464">
        <v>-0.68500000000000005</v>
      </c>
      <c r="C464">
        <v>-1.6859999999999999</v>
      </c>
      <c r="D464">
        <v>-2.681</v>
      </c>
      <c r="E464">
        <v>-3.1920000000000002</v>
      </c>
      <c r="F464">
        <v>-3.22</v>
      </c>
      <c r="G464">
        <v>1.3</v>
      </c>
      <c r="H464">
        <v>0</v>
      </c>
      <c r="I464">
        <v>1.0369999999999999</v>
      </c>
      <c r="J464">
        <v>-0.68899999999999995</v>
      </c>
      <c r="K464">
        <v>-1.6859999999999999</v>
      </c>
      <c r="L464">
        <v>-2.68</v>
      </c>
      <c r="M464">
        <v>-3.1869999999999998</v>
      </c>
      <c r="N464">
        <v>-3.1989999999999998</v>
      </c>
      <c r="O464">
        <v>0.88500000000000001</v>
      </c>
      <c r="P464">
        <v>0.88600000000000001</v>
      </c>
      <c r="Q464">
        <v>0.877</v>
      </c>
      <c r="R464">
        <v>0.372</v>
      </c>
      <c r="S464">
        <v>9.8000000000000004E-2</v>
      </c>
    </row>
    <row r="465" spans="1:19" x14ac:dyDescent="0.3">
      <c r="A465">
        <v>480</v>
      </c>
      <c r="B465">
        <v>-0.68500000000000005</v>
      </c>
      <c r="C465">
        <v>-1.6859999999999999</v>
      </c>
      <c r="D465">
        <v>-2.681</v>
      </c>
      <c r="E465">
        <v>-3.1920000000000002</v>
      </c>
      <c r="F465">
        <v>-3.22</v>
      </c>
      <c r="G465">
        <v>1.3</v>
      </c>
      <c r="H465">
        <v>0</v>
      </c>
      <c r="I465">
        <v>1.0369999999999999</v>
      </c>
      <c r="J465">
        <v>-0.68899999999999995</v>
      </c>
      <c r="K465">
        <v>-1.6859999999999999</v>
      </c>
      <c r="L465">
        <v>-2.68</v>
      </c>
      <c r="M465">
        <v>-3.1840000000000002</v>
      </c>
      <c r="N465">
        <v>-3.1960000000000002</v>
      </c>
      <c r="O465">
        <v>0.88500000000000001</v>
      </c>
      <c r="P465">
        <v>0.88600000000000001</v>
      </c>
      <c r="Q465">
        <v>0.876</v>
      </c>
      <c r="R465">
        <v>0.36399999999999999</v>
      </c>
      <c r="S465">
        <v>9.6000000000000002E-2</v>
      </c>
    </row>
    <row r="466" spans="1:19" x14ac:dyDescent="0.3">
      <c r="A466">
        <v>540</v>
      </c>
      <c r="B466">
        <v>-0.68500000000000005</v>
      </c>
      <c r="C466">
        <v>-1.6859999999999999</v>
      </c>
      <c r="D466">
        <v>-2.681</v>
      </c>
      <c r="E466">
        <v>-3.1920000000000002</v>
      </c>
      <c r="F466">
        <v>-3.22</v>
      </c>
      <c r="G466">
        <v>1.3</v>
      </c>
      <c r="H466">
        <v>0</v>
      </c>
      <c r="I466">
        <v>1.0369999999999999</v>
      </c>
      <c r="J466">
        <v>-0.68899999999999995</v>
      </c>
      <c r="K466">
        <v>-1.6859999999999999</v>
      </c>
      <c r="L466">
        <v>-2.68</v>
      </c>
      <c r="M466">
        <v>-3.181</v>
      </c>
      <c r="N466">
        <v>-3.1930000000000001</v>
      </c>
      <c r="O466">
        <v>0.88500000000000001</v>
      </c>
      <c r="P466">
        <v>0.88500000000000001</v>
      </c>
      <c r="Q466">
        <v>0.876</v>
      </c>
      <c r="R466">
        <v>0.35699999999999998</v>
      </c>
      <c r="S466">
        <v>9.4E-2</v>
      </c>
    </row>
    <row r="467" spans="1:19" x14ac:dyDescent="0.3">
      <c r="A467">
        <v>600</v>
      </c>
      <c r="B467">
        <v>-0.68500000000000005</v>
      </c>
      <c r="C467">
        <v>-1.6859999999999999</v>
      </c>
      <c r="D467">
        <v>-2.681</v>
      </c>
      <c r="E467">
        <v>-3.1920000000000002</v>
      </c>
      <c r="F467">
        <v>-3.22</v>
      </c>
      <c r="G467">
        <v>1.3</v>
      </c>
      <c r="H467">
        <v>0</v>
      </c>
      <c r="I467">
        <v>1.0369999999999999</v>
      </c>
      <c r="J467">
        <v>-0.68899999999999995</v>
      </c>
      <c r="K467">
        <v>-1.6859999999999999</v>
      </c>
      <c r="L467">
        <v>-2.68</v>
      </c>
      <c r="M467">
        <v>-3.177</v>
      </c>
      <c r="N467">
        <v>-3.19</v>
      </c>
      <c r="O467">
        <v>0.88500000000000001</v>
      </c>
      <c r="P467">
        <v>0.88500000000000001</v>
      </c>
      <c r="Q467">
        <v>0.875</v>
      </c>
      <c r="R467">
        <v>0.34899999999999998</v>
      </c>
      <c r="S467">
        <v>9.0999999999999998E-2</v>
      </c>
    </row>
    <row r="469" spans="1:19" x14ac:dyDescent="0.3">
      <c r="A469" t="s">
        <v>0</v>
      </c>
      <c r="B469" t="s">
        <v>37</v>
      </c>
    </row>
    <row r="470" spans="1:19" x14ac:dyDescent="0.3">
      <c r="A470">
        <v>0</v>
      </c>
      <c r="B470">
        <v>-0.68500000000000005</v>
      </c>
      <c r="C470">
        <v>-1.6859999999999999</v>
      </c>
      <c r="D470">
        <v>-2.68</v>
      </c>
      <c r="E470">
        <v>-3.1819999999999999</v>
      </c>
      <c r="F470">
        <v>-3.21</v>
      </c>
      <c r="G470">
        <v>1.3</v>
      </c>
      <c r="H470">
        <v>0</v>
      </c>
      <c r="I470">
        <v>1.5640000000000001</v>
      </c>
      <c r="J470">
        <v>-0.68500000000000005</v>
      </c>
      <c r="K470">
        <v>-1.6859999999999999</v>
      </c>
      <c r="L470">
        <v>-2.68</v>
      </c>
      <c r="M470">
        <v>-3.1819999999999999</v>
      </c>
      <c r="N470">
        <v>-3.21</v>
      </c>
      <c r="O470">
        <v>0.878</v>
      </c>
      <c r="P470">
        <v>0.878</v>
      </c>
      <c r="Q470">
        <v>0.86899999999999999</v>
      </c>
      <c r="R470">
        <v>0.378</v>
      </c>
      <c r="S470">
        <v>0.13900000000000001</v>
      </c>
    </row>
    <row r="471" spans="1:19" x14ac:dyDescent="0.3">
      <c r="A471">
        <v>60</v>
      </c>
      <c r="B471">
        <v>-0.68500000000000005</v>
      </c>
      <c r="C471">
        <v>-1.6859999999999999</v>
      </c>
      <c r="D471">
        <v>-2.68</v>
      </c>
      <c r="E471">
        <v>-3.1819999999999999</v>
      </c>
      <c r="F471">
        <v>-3.21</v>
      </c>
      <c r="G471">
        <v>1.3</v>
      </c>
      <c r="H471">
        <v>0</v>
      </c>
      <c r="I471">
        <v>1.5640000000000001</v>
      </c>
      <c r="J471">
        <v>-0.68700000000000006</v>
      </c>
      <c r="K471">
        <v>-1.6859999999999999</v>
      </c>
      <c r="L471">
        <v>-2.68</v>
      </c>
      <c r="M471">
        <v>-3.1819999999999999</v>
      </c>
      <c r="N471">
        <v>-3.2130000000000001</v>
      </c>
      <c r="O471">
        <v>0.88100000000000001</v>
      </c>
      <c r="P471">
        <v>0.88500000000000001</v>
      </c>
      <c r="Q471">
        <v>0.871</v>
      </c>
      <c r="R471">
        <v>0.376</v>
      </c>
      <c r="S471">
        <v>0.14699999999999999</v>
      </c>
    </row>
    <row r="472" spans="1:19" x14ac:dyDescent="0.3">
      <c r="A472">
        <v>120</v>
      </c>
      <c r="B472">
        <v>-0.68500000000000005</v>
      </c>
      <c r="C472">
        <v>-1.6859999999999999</v>
      </c>
      <c r="D472">
        <v>-2.68</v>
      </c>
      <c r="E472">
        <v>-3.1819999999999999</v>
      </c>
      <c r="F472">
        <v>-3.21</v>
      </c>
      <c r="G472">
        <v>1.3</v>
      </c>
      <c r="H472">
        <v>0</v>
      </c>
      <c r="I472">
        <v>1.5640000000000001</v>
      </c>
      <c r="J472">
        <v>-0.68700000000000006</v>
      </c>
      <c r="K472">
        <v>-1.6859999999999999</v>
      </c>
      <c r="L472">
        <v>-2.68</v>
      </c>
      <c r="M472">
        <v>-3.1829999999999998</v>
      </c>
      <c r="N472">
        <v>-3.2160000000000002</v>
      </c>
      <c r="O472">
        <v>0.88200000000000001</v>
      </c>
      <c r="P472">
        <v>0.88600000000000001</v>
      </c>
      <c r="Q472">
        <v>0.875</v>
      </c>
      <c r="R472">
        <v>0.379</v>
      </c>
      <c r="S472">
        <v>0.155</v>
      </c>
    </row>
    <row r="473" spans="1:19" x14ac:dyDescent="0.3">
      <c r="A473">
        <v>180</v>
      </c>
      <c r="B473">
        <v>-0.68500000000000005</v>
      </c>
      <c r="C473">
        <v>-1.6859999999999999</v>
      </c>
      <c r="D473">
        <v>-2.68</v>
      </c>
      <c r="E473">
        <v>-3.1819999999999999</v>
      </c>
      <c r="F473">
        <v>-3.21</v>
      </c>
      <c r="G473">
        <v>1.3</v>
      </c>
      <c r="H473">
        <v>0</v>
      </c>
      <c r="I473">
        <v>1.5640000000000001</v>
      </c>
      <c r="J473">
        <v>-0.68799999999999994</v>
      </c>
      <c r="K473">
        <v>-1.6859999999999999</v>
      </c>
      <c r="L473">
        <v>-2.6789999999999998</v>
      </c>
      <c r="M473">
        <v>-3.1819999999999999</v>
      </c>
      <c r="N473">
        <v>-3.2189999999999999</v>
      </c>
      <c r="O473">
        <v>0.88300000000000001</v>
      </c>
      <c r="P473">
        <v>0.88600000000000001</v>
      </c>
      <c r="Q473">
        <v>0.873</v>
      </c>
      <c r="R473">
        <v>0.379</v>
      </c>
      <c r="S473">
        <v>0.16200000000000001</v>
      </c>
    </row>
    <row r="474" spans="1:19" x14ac:dyDescent="0.3">
      <c r="A474">
        <v>240</v>
      </c>
      <c r="B474">
        <v>-0.68500000000000005</v>
      </c>
      <c r="C474">
        <v>-1.6859999999999999</v>
      </c>
      <c r="D474">
        <v>-2.68</v>
      </c>
      <c r="E474">
        <v>-3.1819999999999999</v>
      </c>
      <c r="F474">
        <v>-3.21</v>
      </c>
      <c r="G474">
        <v>1.3</v>
      </c>
      <c r="H474">
        <v>0</v>
      </c>
      <c r="I474">
        <v>1.5640000000000001</v>
      </c>
      <c r="J474">
        <v>-0.68799999999999994</v>
      </c>
      <c r="K474">
        <v>-1.6850000000000001</v>
      </c>
      <c r="L474">
        <v>-2.68</v>
      </c>
      <c r="M474">
        <v>-3.181</v>
      </c>
      <c r="N474">
        <v>-3.222</v>
      </c>
      <c r="O474">
        <v>0.88400000000000001</v>
      </c>
      <c r="P474">
        <v>0.88600000000000001</v>
      </c>
      <c r="Q474">
        <v>0.875</v>
      </c>
      <c r="R474">
        <v>0.376</v>
      </c>
      <c r="S474">
        <v>0.16800000000000001</v>
      </c>
    </row>
    <row r="475" spans="1:19" x14ac:dyDescent="0.3">
      <c r="A475">
        <v>300</v>
      </c>
      <c r="B475">
        <v>-0.68500000000000005</v>
      </c>
      <c r="C475">
        <v>-1.6859999999999999</v>
      </c>
      <c r="D475">
        <v>-2.68</v>
      </c>
      <c r="E475">
        <v>-3.1819999999999999</v>
      </c>
      <c r="F475">
        <v>-3.21</v>
      </c>
      <c r="G475">
        <v>1.3</v>
      </c>
      <c r="H475">
        <v>0</v>
      </c>
      <c r="I475">
        <v>1.5640000000000001</v>
      </c>
      <c r="J475">
        <v>-0.68899999999999995</v>
      </c>
      <c r="K475">
        <v>-1.6859999999999999</v>
      </c>
      <c r="L475">
        <v>-2.68</v>
      </c>
      <c r="M475">
        <v>-3.181</v>
      </c>
      <c r="N475">
        <v>-3.2250000000000001</v>
      </c>
      <c r="O475">
        <v>0.88400000000000001</v>
      </c>
      <c r="P475">
        <v>0.88700000000000001</v>
      </c>
      <c r="Q475">
        <v>0.877</v>
      </c>
      <c r="R475">
        <v>0.379</v>
      </c>
      <c r="S475">
        <v>0.17199999999999999</v>
      </c>
    </row>
    <row r="476" spans="1:19" x14ac:dyDescent="0.3">
      <c r="A476">
        <v>360</v>
      </c>
      <c r="B476">
        <v>-0.68500000000000005</v>
      </c>
      <c r="C476">
        <v>-1.6859999999999999</v>
      </c>
      <c r="D476">
        <v>-2.68</v>
      </c>
      <c r="E476">
        <v>-3.1819999999999999</v>
      </c>
      <c r="F476">
        <v>-3.21</v>
      </c>
      <c r="G476">
        <v>1.3</v>
      </c>
      <c r="H476">
        <v>0</v>
      </c>
      <c r="I476">
        <v>1.5640000000000001</v>
      </c>
      <c r="J476">
        <v>-0.68899999999999995</v>
      </c>
      <c r="K476">
        <v>-1.6850000000000001</v>
      </c>
      <c r="L476">
        <v>-2.68</v>
      </c>
      <c r="M476">
        <v>-3.1829999999999998</v>
      </c>
      <c r="N476">
        <v>-3.2280000000000002</v>
      </c>
      <c r="O476">
        <v>0.88400000000000001</v>
      </c>
      <c r="P476">
        <v>0.88500000000000001</v>
      </c>
      <c r="Q476">
        <v>0.874</v>
      </c>
      <c r="R476">
        <v>0.38600000000000001</v>
      </c>
      <c r="S476">
        <v>0.17599999999999999</v>
      </c>
    </row>
    <row r="477" spans="1:19" x14ac:dyDescent="0.3">
      <c r="A477">
        <v>420</v>
      </c>
      <c r="B477">
        <v>-0.68500000000000005</v>
      </c>
      <c r="C477">
        <v>-1.6859999999999999</v>
      </c>
      <c r="D477">
        <v>-2.68</v>
      </c>
      <c r="E477">
        <v>-3.1819999999999999</v>
      </c>
      <c r="F477">
        <v>-3.21</v>
      </c>
      <c r="G477">
        <v>1.3</v>
      </c>
      <c r="H477">
        <v>0</v>
      </c>
      <c r="I477">
        <v>1.5640000000000001</v>
      </c>
      <c r="J477">
        <v>-0.68899999999999995</v>
      </c>
      <c r="K477">
        <v>-1.6859999999999999</v>
      </c>
      <c r="L477">
        <v>-2.68</v>
      </c>
      <c r="M477">
        <v>-3.1859999999999999</v>
      </c>
      <c r="N477">
        <v>-3.2309999999999999</v>
      </c>
      <c r="O477">
        <v>0.88500000000000001</v>
      </c>
      <c r="P477">
        <v>0.88600000000000001</v>
      </c>
      <c r="Q477">
        <v>0.875</v>
      </c>
      <c r="R477">
        <v>0.39400000000000002</v>
      </c>
      <c r="S477">
        <v>0.18</v>
      </c>
    </row>
    <row r="478" spans="1:19" x14ac:dyDescent="0.3">
      <c r="A478">
        <v>480</v>
      </c>
      <c r="B478">
        <v>-0.68500000000000005</v>
      </c>
      <c r="C478">
        <v>-1.6859999999999999</v>
      </c>
      <c r="D478">
        <v>-2.68</v>
      </c>
      <c r="E478">
        <v>-3.1819999999999999</v>
      </c>
      <c r="F478">
        <v>-3.21</v>
      </c>
      <c r="G478">
        <v>1.3</v>
      </c>
      <c r="H478">
        <v>0</v>
      </c>
      <c r="I478">
        <v>1.5640000000000001</v>
      </c>
      <c r="J478">
        <v>-0.68899999999999995</v>
      </c>
      <c r="K478">
        <v>-1.6859999999999999</v>
      </c>
      <c r="L478">
        <v>-2.68</v>
      </c>
      <c r="M478">
        <v>-3.1890000000000001</v>
      </c>
      <c r="N478">
        <v>-3.234</v>
      </c>
      <c r="O478">
        <v>0.88500000000000001</v>
      </c>
      <c r="P478">
        <v>0.88600000000000001</v>
      </c>
      <c r="Q478">
        <v>0.875</v>
      </c>
      <c r="R478">
        <v>0.40300000000000002</v>
      </c>
      <c r="S478">
        <v>0.184</v>
      </c>
    </row>
    <row r="479" spans="1:19" x14ac:dyDescent="0.3">
      <c r="A479">
        <v>540</v>
      </c>
      <c r="B479">
        <v>-0.68500000000000005</v>
      </c>
      <c r="C479">
        <v>-1.6859999999999999</v>
      </c>
      <c r="D479">
        <v>-2.68</v>
      </c>
      <c r="E479">
        <v>-3.1819999999999999</v>
      </c>
      <c r="F479">
        <v>-3.21</v>
      </c>
      <c r="G479">
        <v>1.3</v>
      </c>
      <c r="H479">
        <v>0</v>
      </c>
      <c r="I479">
        <v>1.5640000000000001</v>
      </c>
      <c r="J479">
        <v>-0.68899999999999995</v>
      </c>
      <c r="K479">
        <v>-1.6859999999999999</v>
      </c>
      <c r="L479">
        <v>-2.68</v>
      </c>
      <c r="M479">
        <v>-3.1920000000000002</v>
      </c>
      <c r="N479">
        <v>-3.2370000000000001</v>
      </c>
      <c r="O479">
        <v>0.88500000000000001</v>
      </c>
      <c r="P479">
        <v>0.88600000000000001</v>
      </c>
      <c r="Q479">
        <v>0.877</v>
      </c>
      <c r="R479">
        <v>0.40899999999999997</v>
      </c>
      <c r="S479">
        <v>0.187</v>
      </c>
    </row>
    <row r="480" spans="1:19" x14ac:dyDescent="0.3">
      <c r="A480">
        <v>600</v>
      </c>
      <c r="B480">
        <v>-0.68500000000000005</v>
      </c>
      <c r="C480">
        <v>-1.6859999999999999</v>
      </c>
      <c r="D480">
        <v>-2.68</v>
      </c>
      <c r="E480">
        <v>-3.1819999999999999</v>
      </c>
      <c r="F480">
        <v>-3.21</v>
      </c>
      <c r="G480">
        <v>1.3</v>
      </c>
      <c r="H480">
        <v>0</v>
      </c>
      <c r="I480">
        <v>1.5640000000000001</v>
      </c>
      <c r="J480">
        <v>-0.68899999999999995</v>
      </c>
      <c r="K480">
        <v>-1.6859999999999999</v>
      </c>
      <c r="L480">
        <v>-2.68</v>
      </c>
      <c r="M480">
        <v>-3.1960000000000002</v>
      </c>
      <c r="N480">
        <v>-3.24</v>
      </c>
      <c r="O480">
        <v>0.88500000000000001</v>
      </c>
      <c r="P480">
        <v>0.88500000000000001</v>
      </c>
      <c r="Q480">
        <v>0.877</v>
      </c>
      <c r="R480">
        <v>0.41399999999999998</v>
      </c>
      <c r="S480">
        <v>0.189</v>
      </c>
    </row>
    <row r="482" spans="1:19" x14ac:dyDescent="0.3">
      <c r="A482" t="s">
        <v>0</v>
      </c>
      <c r="B482" t="s">
        <v>38</v>
      </c>
    </row>
    <row r="483" spans="1:19" x14ac:dyDescent="0.3">
      <c r="A483">
        <v>0</v>
      </c>
      <c r="B483">
        <v>-0.68500000000000005</v>
      </c>
      <c r="C483">
        <v>-1.6859999999999999</v>
      </c>
      <c r="D483">
        <v>-2.68</v>
      </c>
      <c r="E483">
        <v>-3.1819999999999999</v>
      </c>
      <c r="F483">
        <v>-3.21</v>
      </c>
      <c r="G483">
        <v>1.3</v>
      </c>
      <c r="H483">
        <v>0</v>
      </c>
      <c r="I483">
        <v>1.306</v>
      </c>
      <c r="J483">
        <v>-0.68500000000000005</v>
      </c>
      <c r="K483">
        <v>-1.6859999999999999</v>
      </c>
      <c r="L483">
        <v>-2.68</v>
      </c>
      <c r="M483">
        <v>-3.1819999999999999</v>
      </c>
      <c r="N483">
        <v>-3.21</v>
      </c>
      <c r="O483">
        <v>0.878</v>
      </c>
      <c r="P483">
        <v>0.878</v>
      </c>
      <c r="Q483">
        <v>0.86899999999999999</v>
      </c>
      <c r="R483">
        <v>0.378</v>
      </c>
      <c r="S483">
        <v>0.13900000000000001</v>
      </c>
    </row>
    <row r="484" spans="1:19" x14ac:dyDescent="0.3">
      <c r="A484">
        <v>60</v>
      </c>
      <c r="B484">
        <v>-0.68500000000000005</v>
      </c>
      <c r="C484">
        <v>-1.6859999999999999</v>
      </c>
      <c r="D484">
        <v>-2.68</v>
      </c>
      <c r="E484">
        <v>-3.1819999999999999</v>
      </c>
      <c r="F484">
        <v>-3.21</v>
      </c>
      <c r="G484">
        <v>1.3</v>
      </c>
      <c r="H484">
        <v>0</v>
      </c>
      <c r="I484">
        <v>1.306</v>
      </c>
      <c r="J484">
        <v>-0.68700000000000006</v>
      </c>
      <c r="K484">
        <v>-1.6859999999999999</v>
      </c>
      <c r="L484">
        <v>-2.68</v>
      </c>
      <c r="M484">
        <v>-3.1829999999999998</v>
      </c>
      <c r="N484">
        <v>-3.21</v>
      </c>
      <c r="O484">
        <v>0.88100000000000001</v>
      </c>
      <c r="P484">
        <v>0.88400000000000001</v>
      </c>
      <c r="Q484">
        <v>0.871</v>
      </c>
      <c r="R484">
        <v>0.377</v>
      </c>
      <c r="S484">
        <v>0.13900000000000001</v>
      </c>
    </row>
    <row r="485" spans="1:19" x14ac:dyDescent="0.3">
      <c r="A485">
        <v>120</v>
      </c>
      <c r="B485">
        <v>-0.68500000000000005</v>
      </c>
      <c r="C485">
        <v>-1.6859999999999999</v>
      </c>
      <c r="D485">
        <v>-2.68</v>
      </c>
      <c r="E485">
        <v>-3.1819999999999999</v>
      </c>
      <c r="F485">
        <v>-3.21</v>
      </c>
      <c r="G485">
        <v>1.3</v>
      </c>
      <c r="H485">
        <v>0</v>
      </c>
      <c r="I485">
        <v>1.306</v>
      </c>
      <c r="J485">
        <v>-0.68700000000000006</v>
      </c>
      <c r="K485">
        <v>-1.6859999999999999</v>
      </c>
      <c r="L485">
        <v>-2.6789999999999998</v>
      </c>
      <c r="M485">
        <v>-3.1819999999999999</v>
      </c>
      <c r="N485">
        <v>-3.21</v>
      </c>
      <c r="O485">
        <v>0.88200000000000001</v>
      </c>
      <c r="P485">
        <v>0.88500000000000001</v>
      </c>
      <c r="Q485">
        <v>0.873</v>
      </c>
      <c r="R485">
        <v>0.377</v>
      </c>
      <c r="S485">
        <v>0.13900000000000001</v>
      </c>
    </row>
    <row r="486" spans="1:19" x14ac:dyDescent="0.3">
      <c r="A486">
        <v>180</v>
      </c>
      <c r="B486">
        <v>-0.68500000000000005</v>
      </c>
      <c r="C486">
        <v>-1.6859999999999999</v>
      </c>
      <c r="D486">
        <v>-2.68</v>
      </c>
      <c r="E486">
        <v>-3.1819999999999999</v>
      </c>
      <c r="F486">
        <v>-3.21</v>
      </c>
      <c r="G486">
        <v>1.3</v>
      </c>
      <c r="H486">
        <v>0</v>
      </c>
      <c r="I486">
        <v>1.306</v>
      </c>
      <c r="J486">
        <v>-0.68799999999999994</v>
      </c>
      <c r="K486">
        <v>-1.6859999999999999</v>
      </c>
      <c r="L486">
        <v>-2.68</v>
      </c>
      <c r="M486">
        <v>-3.1819999999999999</v>
      </c>
      <c r="N486">
        <v>-3.21</v>
      </c>
      <c r="O486">
        <v>0.88300000000000001</v>
      </c>
      <c r="P486">
        <v>0.88700000000000001</v>
      </c>
      <c r="Q486">
        <v>0.875</v>
      </c>
      <c r="R486">
        <v>0.379</v>
      </c>
      <c r="S486">
        <v>0.13900000000000001</v>
      </c>
    </row>
    <row r="487" spans="1:19" x14ac:dyDescent="0.3">
      <c r="A487">
        <v>240</v>
      </c>
      <c r="B487">
        <v>-0.68500000000000005</v>
      </c>
      <c r="C487">
        <v>-1.6859999999999999</v>
      </c>
      <c r="D487">
        <v>-2.68</v>
      </c>
      <c r="E487">
        <v>-3.1819999999999999</v>
      </c>
      <c r="F487">
        <v>-3.21</v>
      </c>
      <c r="G487">
        <v>1.3</v>
      </c>
      <c r="H487">
        <v>0</v>
      </c>
      <c r="I487">
        <v>1.306</v>
      </c>
      <c r="J487">
        <v>-0.68799999999999994</v>
      </c>
      <c r="K487">
        <v>-1.6850000000000001</v>
      </c>
      <c r="L487">
        <v>-2.68</v>
      </c>
      <c r="M487">
        <v>-3.1819999999999999</v>
      </c>
      <c r="N487">
        <v>-3.21</v>
      </c>
      <c r="O487">
        <v>0.88400000000000001</v>
      </c>
      <c r="P487">
        <v>0.88600000000000001</v>
      </c>
      <c r="Q487">
        <v>0.875</v>
      </c>
      <c r="R487">
        <v>0.38</v>
      </c>
      <c r="S487">
        <v>0.13900000000000001</v>
      </c>
    </row>
    <row r="488" spans="1:19" x14ac:dyDescent="0.3">
      <c r="A488">
        <v>300</v>
      </c>
      <c r="B488">
        <v>-0.68500000000000005</v>
      </c>
      <c r="C488">
        <v>-1.6859999999999999</v>
      </c>
      <c r="D488">
        <v>-2.68</v>
      </c>
      <c r="E488">
        <v>-3.1819999999999999</v>
      </c>
      <c r="F488">
        <v>-3.21</v>
      </c>
      <c r="G488">
        <v>1.3</v>
      </c>
      <c r="H488">
        <v>0</v>
      </c>
      <c r="I488">
        <v>1.306</v>
      </c>
      <c r="J488">
        <v>-0.68899999999999995</v>
      </c>
      <c r="K488">
        <v>-1.6859999999999999</v>
      </c>
      <c r="L488">
        <v>-2.68</v>
      </c>
      <c r="M488">
        <v>-3.1819999999999999</v>
      </c>
      <c r="N488">
        <v>-3.21</v>
      </c>
      <c r="O488">
        <v>0.88400000000000001</v>
      </c>
      <c r="P488">
        <v>0.88700000000000001</v>
      </c>
      <c r="Q488">
        <v>0.876</v>
      </c>
      <c r="R488">
        <v>0.38100000000000001</v>
      </c>
      <c r="S488">
        <v>0.13800000000000001</v>
      </c>
    </row>
    <row r="489" spans="1:19" x14ac:dyDescent="0.3">
      <c r="A489">
        <v>360</v>
      </c>
      <c r="B489">
        <v>-0.68500000000000005</v>
      </c>
      <c r="C489">
        <v>-1.6859999999999999</v>
      </c>
      <c r="D489">
        <v>-2.68</v>
      </c>
      <c r="E489">
        <v>-3.1819999999999999</v>
      </c>
      <c r="F489">
        <v>-3.21</v>
      </c>
      <c r="G489">
        <v>1.3</v>
      </c>
      <c r="H489">
        <v>0</v>
      </c>
      <c r="I489">
        <v>1.306</v>
      </c>
      <c r="J489">
        <v>-0.68899999999999995</v>
      </c>
      <c r="K489">
        <v>-1.6859999999999999</v>
      </c>
      <c r="L489">
        <v>-2.68</v>
      </c>
      <c r="M489">
        <v>-3.1819999999999999</v>
      </c>
      <c r="N489">
        <v>-3.21</v>
      </c>
      <c r="O489">
        <v>0.88400000000000001</v>
      </c>
      <c r="P489">
        <v>0.88600000000000001</v>
      </c>
      <c r="Q489">
        <v>0.875</v>
      </c>
      <c r="R489">
        <v>0.38100000000000001</v>
      </c>
      <c r="S489">
        <v>0.13800000000000001</v>
      </c>
    </row>
    <row r="490" spans="1:19" x14ac:dyDescent="0.3">
      <c r="A490">
        <v>420</v>
      </c>
      <c r="B490">
        <v>-0.68500000000000005</v>
      </c>
      <c r="C490">
        <v>-1.6859999999999999</v>
      </c>
      <c r="D490">
        <v>-2.68</v>
      </c>
      <c r="E490">
        <v>-3.1819999999999999</v>
      </c>
      <c r="F490">
        <v>-3.21</v>
      </c>
      <c r="G490">
        <v>1.3</v>
      </c>
      <c r="H490">
        <v>0</v>
      </c>
      <c r="I490">
        <v>1.306</v>
      </c>
      <c r="J490">
        <v>-0.68899999999999995</v>
      </c>
      <c r="K490">
        <v>-1.6859999999999999</v>
      </c>
      <c r="L490">
        <v>-2.68</v>
      </c>
      <c r="M490">
        <v>-3.1819999999999999</v>
      </c>
      <c r="N490">
        <v>-3.21</v>
      </c>
      <c r="O490">
        <v>0.88500000000000001</v>
      </c>
      <c r="P490">
        <v>0.88600000000000001</v>
      </c>
      <c r="Q490">
        <v>0.876</v>
      </c>
      <c r="R490">
        <v>0.38100000000000001</v>
      </c>
      <c r="S490">
        <v>0.13900000000000001</v>
      </c>
    </row>
    <row r="491" spans="1:19" x14ac:dyDescent="0.3">
      <c r="A491">
        <v>480</v>
      </c>
      <c r="B491">
        <v>-0.68500000000000005</v>
      </c>
      <c r="C491">
        <v>-1.6859999999999999</v>
      </c>
      <c r="D491">
        <v>-2.68</v>
      </c>
      <c r="E491">
        <v>-3.1819999999999999</v>
      </c>
      <c r="F491">
        <v>-3.21</v>
      </c>
      <c r="G491">
        <v>1.3</v>
      </c>
      <c r="H491">
        <v>0</v>
      </c>
      <c r="I491">
        <v>1.306</v>
      </c>
      <c r="J491">
        <v>-0.68899999999999995</v>
      </c>
      <c r="K491">
        <v>-1.6859999999999999</v>
      </c>
      <c r="L491">
        <v>-2.68</v>
      </c>
      <c r="M491">
        <v>-3.1819999999999999</v>
      </c>
      <c r="N491">
        <v>-3.21</v>
      </c>
      <c r="O491">
        <v>0.88500000000000001</v>
      </c>
      <c r="P491">
        <v>0.88600000000000001</v>
      </c>
      <c r="Q491">
        <v>0.876</v>
      </c>
      <c r="R491">
        <v>0.38100000000000001</v>
      </c>
      <c r="S491">
        <v>0.14000000000000001</v>
      </c>
    </row>
    <row r="492" spans="1:19" x14ac:dyDescent="0.3">
      <c r="A492">
        <v>540</v>
      </c>
      <c r="B492">
        <v>-0.68500000000000005</v>
      </c>
      <c r="C492">
        <v>-1.6859999999999999</v>
      </c>
      <c r="D492">
        <v>-2.68</v>
      </c>
      <c r="E492">
        <v>-3.1819999999999999</v>
      </c>
      <c r="F492">
        <v>-3.21</v>
      </c>
      <c r="G492">
        <v>1.3</v>
      </c>
      <c r="H492">
        <v>0</v>
      </c>
      <c r="I492">
        <v>1.306</v>
      </c>
      <c r="J492">
        <v>-0.68899999999999995</v>
      </c>
      <c r="K492">
        <v>-1.6859999999999999</v>
      </c>
      <c r="L492">
        <v>-2.68</v>
      </c>
      <c r="M492">
        <v>-3.1819999999999999</v>
      </c>
      <c r="N492">
        <v>-3.21</v>
      </c>
      <c r="O492">
        <v>0.88500000000000001</v>
      </c>
      <c r="P492">
        <v>0.88600000000000001</v>
      </c>
      <c r="Q492">
        <v>0.875</v>
      </c>
      <c r="R492">
        <v>0.38100000000000001</v>
      </c>
      <c r="S492">
        <v>0.14000000000000001</v>
      </c>
    </row>
    <row r="493" spans="1:19" x14ac:dyDescent="0.3">
      <c r="A493">
        <v>600</v>
      </c>
      <c r="B493">
        <v>-0.68500000000000005</v>
      </c>
      <c r="C493">
        <v>-1.6859999999999999</v>
      </c>
      <c r="D493">
        <v>-2.68</v>
      </c>
      <c r="E493">
        <v>-3.1819999999999999</v>
      </c>
      <c r="F493">
        <v>-3.21</v>
      </c>
      <c r="G493">
        <v>1.3</v>
      </c>
      <c r="H493">
        <v>0</v>
      </c>
      <c r="I493">
        <v>1.306</v>
      </c>
      <c r="J493">
        <v>-0.68899999999999995</v>
      </c>
      <c r="K493">
        <v>-1.6859999999999999</v>
      </c>
      <c r="L493">
        <v>-2.68</v>
      </c>
      <c r="M493">
        <v>-3.1819999999999999</v>
      </c>
      <c r="N493">
        <v>-3.21</v>
      </c>
      <c r="O493">
        <v>0.88500000000000001</v>
      </c>
      <c r="P493">
        <v>0.88500000000000001</v>
      </c>
      <c r="Q493">
        <v>0.876</v>
      </c>
      <c r="R493">
        <v>0.38</v>
      </c>
      <c r="S493">
        <v>0.14099999999999999</v>
      </c>
    </row>
    <row r="495" spans="1:19" x14ac:dyDescent="0.3">
      <c r="A495" t="s">
        <v>0</v>
      </c>
      <c r="B495" t="s">
        <v>39</v>
      </c>
    </row>
    <row r="496" spans="1:19" x14ac:dyDescent="0.3">
      <c r="A496">
        <v>0</v>
      </c>
      <c r="B496">
        <v>-0.68500000000000005</v>
      </c>
      <c r="C496">
        <v>-1.6859999999999999</v>
      </c>
      <c r="D496">
        <v>-2.68</v>
      </c>
      <c r="E496">
        <v>-3.1819999999999999</v>
      </c>
      <c r="F496">
        <v>-3.21</v>
      </c>
      <c r="G496">
        <v>1.3</v>
      </c>
      <c r="H496">
        <v>0</v>
      </c>
      <c r="I496">
        <v>1.034</v>
      </c>
      <c r="J496">
        <v>-0.68500000000000005</v>
      </c>
      <c r="K496">
        <v>-1.6859999999999999</v>
      </c>
      <c r="L496">
        <v>-2.68</v>
      </c>
      <c r="M496">
        <v>-3.1819999999999999</v>
      </c>
      <c r="N496">
        <v>-3.21</v>
      </c>
      <c r="O496">
        <v>0.878</v>
      </c>
      <c r="P496">
        <v>0.878</v>
      </c>
      <c r="Q496">
        <v>0.86899999999999999</v>
      </c>
      <c r="R496">
        <v>0.378</v>
      </c>
      <c r="S496">
        <v>0.13900000000000001</v>
      </c>
    </row>
    <row r="497" spans="1:19" x14ac:dyDescent="0.3">
      <c r="A497">
        <v>60</v>
      </c>
      <c r="B497">
        <v>-0.68500000000000005</v>
      </c>
      <c r="C497">
        <v>-1.6859999999999999</v>
      </c>
      <c r="D497">
        <v>-2.68</v>
      </c>
      <c r="E497">
        <v>-3.1819999999999999</v>
      </c>
      <c r="F497">
        <v>-3.21</v>
      </c>
      <c r="G497">
        <v>1.3</v>
      </c>
      <c r="H497">
        <v>0</v>
      </c>
      <c r="I497">
        <v>1.034</v>
      </c>
      <c r="J497">
        <v>-0.68700000000000006</v>
      </c>
      <c r="K497">
        <v>-1.6850000000000001</v>
      </c>
      <c r="L497">
        <v>-2.68</v>
      </c>
      <c r="M497">
        <v>-3.1829999999999998</v>
      </c>
      <c r="N497">
        <v>-3.2069999999999999</v>
      </c>
      <c r="O497">
        <v>0.88100000000000001</v>
      </c>
      <c r="P497">
        <v>0.88300000000000001</v>
      </c>
      <c r="Q497">
        <v>0.871</v>
      </c>
      <c r="R497">
        <v>0.378</v>
      </c>
      <c r="S497">
        <v>0.13100000000000001</v>
      </c>
    </row>
    <row r="498" spans="1:19" x14ac:dyDescent="0.3">
      <c r="A498">
        <v>120</v>
      </c>
      <c r="B498">
        <v>-0.68500000000000005</v>
      </c>
      <c r="C498">
        <v>-1.6859999999999999</v>
      </c>
      <c r="D498">
        <v>-2.68</v>
      </c>
      <c r="E498">
        <v>-3.1819999999999999</v>
      </c>
      <c r="F498">
        <v>-3.21</v>
      </c>
      <c r="G498">
        <v>1.3</v>
      </c>
      <c r="H498">
        <v>0</v>
      </c>
      <c r="I498">
        <v>1.034</v>
      </c>
      <c r="J498">
        <v>-0.68799999999999994</v>
      </c>
      <c r="K498">
        <v>-1.6859999999999999</v>
      </c>
      <c r="L498">
        <v>-2.6789999999999998</v>
      </c>
      <c r="M498">
        <v>-3.1819999999999999</v>
      </c>
      <c r="N498">
        <v>-3.2040000000000002</v>
      </c>
      <c r="O498">
        <v>0.88200000000000001</v>
      </c>
      <c r="P498">
        <v>0.88500000000000001</v>
      </c>
      <c r="Q498">
        <v>0.871</v>
      </c>
      <c r="R498">
        <v>0.376</v>
      </c>
      <c r="S498">
        <v>0.124</v>
      </c>
    </row>
    <row r="499" spans="1:19" x14ac:dyDescent="0.3">
      <c r="A499">
        <v>180</v>
      </c>
      <c r="B499">
        <v>-0.68500000000000005</v>
      </c>
      <c r="C499">
        <v>-1.6859999999999999</v>
      </c>
      <c r="D499">
        <v>-2.68</v>
      </c>
      <c r="E499">
        <v>-3.1819999999999999</v>
      </c>
      <c r="F499">
        <v>-3.21</v>
      </c>
      <c r="G499">
        <v>1.3</v>
      </c>
      <c r="H499">
        <v>0</v>
      </c>
      <c r="I499">
        <v>1.034</v>
      </c>
      <c r="J499">
        <v>-0.68799999999999994</v>
      </c>
      <c r="K499">
        <v>-1.6859999999999999</v>
      </c>
      <c r="L499">
        <v>-2.68</v>
      </c>
      <c r="M499">
        <v>-3.1819999999999999</v>
      </c>
      <c r="N499">
        <v>-3.2010000000000001</v>
      </c>
      <c r="O499">
        <v>0.88300000000000001</v>
      </c>
      <c r="P499">
        <v>0.88700000000000001</v>
      </c>
      <c r="Q499">
        <v>0.876</v>
      </c>
      <c r="R499">
        <v>0.379</v>
      </c>
      <c r="S499">
        <v>0.11700000000000001</v>
      </c>
    </row>
    <row r="500" spans="1:19" x14ac:dyDescent="0.3">
      <c r="A500">
        <v>240</v>
      </c>
      <c r="B500">
        <v>-0.68500000000000005</v>
      </c>
      <c r="C500">
        <v>-1.6859999999999999</v>
      </c>
      <c r="D500">
        <v>-2.68</v>
      </c>
      <c r="E500">
        <v>-3.1819999999999999</v>
      </c>
      <c r="F500">
        <v>-3.21</v>
      </c>
      <c r="G500">
        <v>1.3</v>
      </c>
      <c r="H500">
        <v>0</v>
      </c>
      <c r="I500">
        <v>1.034</v>
      </c>
      <c r="J500">
        <v>-0.68799999999999994</v>
      </c>
      <c r="K500">
        <v>-1.6850000000000001</v>
      </c>
      <c r="L500">
        <v>-2.68</v>
      </c>
      <c r="M500">
        <v>-3.1829999999999998</v>
      </c>
      <c r="N500">
        <v>-3.198</v>
      </c>
      <c r="O500">
        <v>0.88400000000000001</v>
      </c>
      <c r="P500">
        <v>0.88600000000000001</v>
      </c>
      <c r="Q500">
        <v>0.875</v>
      </c>
      <c r="R500">
        <v>0.38300000000000001</v>
      </c>
      <c r="S500">
        <v>0.111</v>
      </c>
    </row>
    <row r="501" spans="1:19" x14ac:dyDescent="0.3">
      <c r="A501">
        <v>300</v>
      </c>
      <c r="B501">
        <v>-0.68500000000000005</v>
      </c>
      <c r="C501">
        <v>-1.6859999999999999</v>
      </c>
      <c r="D501">
        <v>-2.68</v>
      </c>
      <c r="E501">
        <v>-3.1819999999999999</v>
      </c>
      <c r="F501">
        <v>-3.21</v>
      </c>
      <c r="G501">
        <v>1.3</v>
      </c>
      <c r="H501">
        <v>0</v>
      </c>
      <c r="I501">
        <v>1.034</v>
      </c>
      <c r="J501">
        <v>-0.68899999999999995</v>
      </c>
      <c r="K501">
        <v>-1.6850000000000001</v>
      </c>
      <c r="L501">
        <v>-2.68</v>
      </c>
      <c r="M501">
        <v>-3.1819999999999999</v>
      </c>
      <c r="N501">
        <v>-3.1949999999999998</v>
      </c>
      <c r="O501">
        <v>0.88400000000000001</v>
      </c>
      <c r="P501">
        <v>0.88600000000000001</v>
      </c>
      <c r="Q501">
        <v>0.875</v>
      </c>
      <c r="R501">
        <v>0.38300000000000001</v>
      </c>
      <c r="S501">
        <v>0.105</v>
      </c>
    </row>
    <row r="502" spans="1:19" x14ac:dyDescent="0.3">
      <c r="A502">
        <v>360</v>
      </c>
      <c r="B502">
        <v>-0.68500000000000005</v>
      </c>
      <c r="C502">
        <v>-1.6859999999999999</v>
      </c>
      <c r="D502">
        <v>-2.68</v>
      </c>
      <c r="E502">
        <v>-3.1819999999999999</v>
      </c>
      <c r="F502">
        <v>-3.21</v>
      </c>
      <c r="G502">
        <v>1.3</v>
      </c>
      <c r="H502">
        <v>0</v>
      </c>
      <c r="I502">
        <v>1.034</v>
      </c>
      <c r="J502">
        <v>-0.68899999999999995</v>
      </c>
      <c r="K502">
        <v>-1.6859999999999999</v>
      </c>
      <c r="L502">
        <v>-2.68</v>
      </c>
      <c r="M502">
        <v>-3.181</v>
      </c>
      <c r="N502">
        <v>-3.1920000000000002</v>
      </c>
      <c r="O502">
        <v>0.88400000000000001</v>
      </c>
      <c r="P502">
        <v>0.88600000000000001</v>
      </c>
      <c r="Q502">
        <v>0.876</v>
      </c>
      <c r="R502">
        <v>0.376</v>
      </c>
      <c r="S502">
        <v>0.1</v>
      </c>
    </row>
    <row r="503" spans="1:19" x14ac:dyDescent="0.3">
      <c r="A503">
        <v>420</v>
      </c>
      <c r="B503">
        <v>-0.68500000000000005</v>
      </c>
      <c r="C503">
        <v>-1.6859999999999999</v>
      </c>
      <c r="D503">
        <v>-2.68</v>
      </c>
      <c r="E503">
        <v>-3.1819999999999999</v>
      </c>
      <c r="F503">
        <v>-3.21</v>
      </c>
      <c r="G503">
        <v>1.3</v>
      </c>
      <c r="H503">
        <v>0</v>
      </c>
      <c r="I503">
        <v>1.034</v>
      </c>
      <c r="J503">
        <v>-0.68899999999999995</v>
      </c>
      <c r="K503">
        <v>-1.6859999999999999</v>
      </c>
      <c r="L503">
        <v>-2.68</v>
      </c>
      <c r="M503">
        <v>-3.1779999999999999</v>
      </c>
      <c r="N503">
        <v>-3.1890000000000001</v>
      </c>
      <c r="O503">
        <v>0.88500000000000001</v>
      </c>
      <c r="P503">
        <v>0.88600000000000001</v>
      </c>
      <c r="Q503">
        <v>0.877</v>
      </c>
      <c r="R503">
        <v>0.36799999999999999</v>
      </c>
      <c r="S503">
        <v>9.7000000000000003E-2</v>
      </c>
    </row>
    <row r="504" spans="1:19" x14ac:dyDescent="0.3">
      <c r="A504">
        <v>480</v>
      </c>
      <c r="B504">
        <v>-0.68500000000000005</v>
      </c>
      <c r="C504">
        <v>-1.6859999999999999</v>
      </c>
      <c r="D504">
        <v>-2.68</v>
      </c>
      <c r="E504">
        <v>-3.1819999999999999</v>
      </c>
      <c r="F504">
        <v>-3.21</v>
      </c>
      <c r="G504">
        <v>1.3</v>
      </c>
      <c r="H504">
        <v>0</v>
      </c>
      <c r="I504">
        <v>1.034</v>
      </c>
      <c r="J504">
        <v>-0.68899999999999995</v>
      </c>
      <c r="K504">
        <v>-1.6859999999999999</v>
      </c>
      <c r="L504">
        <v>-2.68</v>
      </c>
      <c r="M504">
        <v>-3.1749999999999998</v>
      </c>
      <c r="N504">
        <v>-3.1859999999999999</v>
      </c>
      <c r="O504">
        <v>0.88500000000000001</v>
      </c>
      <c r="P504">
        <v>0.88600000000000001</v>
      </c>
      <c r="Q504">
        <v>0.876</v>
      </c>
      <c r="R504">
        <v>0.36</v>
      </c>
      <c r="S504">
        <v>9.4E-2</v>
      </c>
    </row>
    <row r="505" spans="1:19" x14ac:dyDescent="0.3">
      <c r="A505">
        <v>540</v>
      </c>
      <c r="B505">
        <v>-0.68500000000000005</v>
      </c>
      <c r="C505">
        <v>-1.6859999999999999</v>
      </c>
      <c r="D505">
        <v>-2.68</v>
      </c>
      <c r="E505">
        <v>-3.1819999999999999</v>
      </c>
      <c r="F505">
        <v>-3.21</v>
      </c>
      <c r="G505">
        <v>1.3</v>
      </c>
      <c r="H505">
        <v>0</v>
      </c>
      <c r="I505">
        <v>1.034</v>
      </c>
      <c r="J505">
        <v>-0.68899999999999995</v>
      </c>
      <c r="K505">
        <v>-1.6859999999999999</v>
      </c>
      <c r="L505">
        <v>-2.68</v>
      </c>
      <c r="M505">
        <v>-3.1709999999999998</v>
      </c>
      <c r="N505">
        <v>-3.1829999999999998</v>
      </c>
      <c r="O505">
        <v>0.88500000000000001</v>
      </c>
      <c r="P505">
        <v>0.88600000000000001</v>
      </c>
      <c r="Q505">
        <v>0.875</v>
      </c>
      <c r="R505">
        <v>0.35099999999999998</v>
      </c>
      <c r="S505">
        <v>9.1999999999999998E-2</v>
      </c>
    </row>
    <row r="506" spans="1:19" x14ac:dyDescent="0.3">
      <c r="A506">
        <v>600</v>
      </c>
      <c r="B506">
        <v>-0.68500000000000005</v>
      </c>
      <c r="C506">
        <v>-1.6859999999999999</v>
      </c>
      <c r="D506">
        <v>-2.68</v>
      </c>
      <c r="E506">
        <v>-3.1819999999999999</v>
      </c>
      <c r="F506">
        <v>-3.21</v>
      </c>
      <c r="G506">
        <v>1.3</v>
      </c>
      <c r="H506">
        <v>0</v>
      </c>
      <c r="I506">
        <v>1.034</v>
      </c>
      <c r="J506">
        <v>-0.68899999999999995</v>
      </c>
      <c r="K506">
        <v>-1.6859999999999999</v>
      </c>
      <c r="L506">
        <v>-2.68</v>
      </c>
      <c r="M506">
        <v>-3.1669999999999998</v>
      </c>
      <c r="N506">
        <v>-3.18</v>
      </c>
      <c r="O506">
        <v>0.88500000000000001</v>
      </c>
      <c r="P506">
        <v>0.88500000000000001</v>
      </c>
      <c r="Q506">
        <v>0.875</v>
      </c>
      <c r="R506">
        <v>0.34399999999999997</v>
      </c>
      <c r="S506">
        <v>0.09</v>
      </c>
    </row>
    <row r="508" spans="1:19" x14ac:dyDescent="0.3">
      <c r="A508" t="s">
        <v>0</v>
      </c>
      <c r="B508" t="s">
        <v>40</v>
      </c>
    </row>
    <row r="509" spans="1:19" x14ac:dyDescent="0.3">
      <c r="A509">
        <v>0</v>
      </c>
      <c r="B509">
        <v>-0.68500000000000005</v>
      </c>
      <c r="C509">
        <v>-1.6859999999999999</v>
      </c>
      <c r="D509">
        <v>-2.68</v>
      </c>
      <c r="E509">
        <v>-3.173</v>
      </c>
      <c r="F509">
        <v>-3.2</v>
      </c>
      <c r="G509">
        <v>1.3</v>
      </c>
      <c r="H509">
        <v>0</v>
      </c>
      <c r="I509">
        <v>1.5660000000000001</v>
      </c>
      <c r="J509">
        <v>-0.68500000000000005</v>
      </c>
      <c r="K509">
        <v>-1.6859999999999999</v>
      </c>
      <c r="L509">
        <v>-2.68</v>
      </c>
      <c r="M509">
        <v>-3.173</v>
      </c>
      <c r="N509">
        <v>-3.2</v>
      </c>
      <c r="O509">
        <v>0.878</v>
      </c>
      <c r="P509">
        <v>0.878</v>
      </c>
      <c r="Q509">
        <v>0.86799999999999999</v>
      </c>
      <c r="R509">
        <v>0.373</v>
      </c>
      <c r="S509">
        <v>0.13700000000000001</v>
      </c>
    </row>
    <row r="510" spans="1:19" x14ac:dyDescent="0.3">
      <c r="A510">
        <v>60</v>
      </c>
      <c r="B510">
        <v>-0.68500000000000005</v>
      </c>
      <c r="C510">
        <v>-1.6859999999999999</v>
      </c>
      <c r="D510">
        <v>-2.68</v>
      </c>
      <c r="E510">
        <v>-3.173</v>
      </c>
      <c r="F510">
        <v>-3.2</v>
      </c>
      <c r="G510">
        <v>1.3</v>
      </c>
      <c r="H510">
        <v>0</v>
      </c>
      <c r="I510">
        <v>1.5660000000000001</v>
      </c>
      <c r="J510">
        <v>-0.68700000000000006</v>
      </c>
      <c r="K510">
        <v>-1.6859999999999999</v>
      </c>
      <c r="L510">
        <v>-2.6789999999999998</v>
      </c>
      <c r="M510">
        <v>-3.173</v>
      </c>
      <c r="N510">
        <v>-3.2029999999999998</v>
      </c>
      <c r="O510">
        <v>0.88100000000000001</v>
      </c>
      <c r="P510">
        <v>0.88500000000000001</v>
      </c>
      <c r="Q510">
        <v>0.87</v>
      </c>
      <c r="R510">
        <v>0.371</v>
      </c>
      <c r="S510">
        <v>0.14599999999999999</v>
      </c>
    </row>
    <row r="511" spans="1:19" x14ac:dyDescent="0.3">
      <c r="A511">
        <v>120</v>
      </c>
      <c r="B511">
        <v>-0.68500000000000005</v>
      </c>
      <c r="C511">
        <v>-1.6859999999999999</v>
      </c>
      <c r="D511">
        <v>-2.68</v>
      </c>
      <c r="E511">
        <v>-3.173</v>
      </c>
      <c r="F511">
        <v>-3.2</v>
      </c>
      <c r="G511">
        <v>1.3</v>
      </c>
      <c r="H511">
        <v>0</v>
      </c>
      <c r="I511">
        <v>1.5660000000000001</v>
      </c>
      <c r="J511">
        <v>-0.68700000000000006</v>
      </c>
      <c r="K511">
        <v>-1.6859999999999999</v>
      </c>
      <c r="L511">
        <v>-2.68</v>
      </c>
      <c r="M511">
        <v>-3.1739999999999999</v>
      </c>
      <c r="N511">
        <v>-3.206</v>
      </c>
      <c r="O511">
        <v>0.88200000000000001</v>
      </c>
      <c r="P511">
        <v>0.88600000000000001</v>
      </c>
      <c r="Q511">
        <v>0.874</v>
      </c>
      <c r="R511">
        <v>0.375</v>
      </c>
      <c r="S511">
        <v>0.153</v>
      </c>
    </row>
    <row r="512" spans="1:19" x14ac:dyDescent="0.3">
      <c r="A512">
        <v>180</v>
      </c>
      <c r="B512">
        <v>-0.68500000000000005</v>
      </c>
      <c r="C512">
        <v>-1.6859999999999999</v>
      </c>
      <c r="D512">
        <v>-2.68</v>
      </c>
      <c r="E512">
        <v>-3.173</v>
      </c>
      <c r="F512">
        <v>-3.2</v>
      </c>
      <c r="G512">
        <v>1.3</v>
      </c>
      <c r="H512">
        <v>0</v>
      </c>
      <c r="I512">
        <v>1.5660000000000001</v>
      </c>
      <c r="J512">
        <v>-0.68799999999999994</v>
      </c>
      <c r="K512">
        <v>-1.6859999999999999</v>
      </c>
      <c r="L512">
        <v>-2.6789999999999998</v>
      </c>
      <c r="M512">
        <v>-3.173</v>
      </c>
      <c r="N512">
        <v>-3.2090000000000001</v>
      </c>
      <c r="O512">
        <v>0.88300000000000001</v>
      </c>
      <c r="P512">
        <v>0.88600000000000001</v>
      </c>
      <c r="Q512">
        <v>0.872</v>
      </c>
      <c r="R512">
        <v>0.375</v>
      </c>
      <c r="S512">
        <v>0.16</v>
      </c>
    </row>
    <row r="513" spans="1:19" x14ac:dyDescent="0.3">
      <c r="A513">
        <v>240</v>
      </c>
      <c r="B513">
        <v>-0.68500000000000005</v>
      </c>
      <c r="C513">
        <v>-1.6859999999999999</v>
      </c>
      <c r="D513">
        <v>-2.68</v>
      </c>
      <c r="E513">
        <v>-3.173</v>
      </c>
      <c r="F513">
        <v>-3.2</v>
      </c>
      <c r="G513">
        <v>1.3</v>
      </c>
      <c r="H513">
        <v>0</v>
      </c>
      <c r="I513">
        <v>1.5660000000000001</v>
      </c>
      <c r="J513">
        <v>-0.68799999999999994</v>
      </c>
      <c r="K513">
        <v>-1.6850000000000001</v>
      </c>
      <c r="L513">
        <v>-2.68</v>
      </c>
      <c r="M513">
        <v>-3.1720000000000002</v>
      </c>
      <c r="N513">
        <v>-3.2120000000000002</v>
      </c>
      <c r="O513">
        <v>0.88400000000000001</v>
      </c>
      <c r="P513">
        <v>0.88600000000000001</v>
      </c>
      <c r="Q513">
        <v>0.876</v>
      </c>
      <c r="R513">
        <v>0.372</v>
      </c>
      <c r="S513">
        <v>0.16600000000000001</v>
      </c>
    </row>
    <row r="514" spans="1:19" x14ac:dyDescent="0.3">
      <c r="A514">
        <v>300</v>
      </c>
      <c r="B514">
        <v>-0.68500000000000005</v>
      </c>
      <c r="C514">
        <v>-1.6859999999999999</v>
      </c>
      <c r="D514">
        <v>-2.68</v>
      </c>
      <c r="E514">
        <v>-3.173</v>
      </c>
      <c r="F514">
        <v>-3.2</v>
      </c>
      <c r="G514">
        <v>1.3</v>
      </c>
      <c r="H514">
        <v>0</v>
      </c>
      <c r="I514">
        <v>1.5660000000000001</v>
      </c>
      <c r="J514">
        <v>-0.68899999999999995</v>
      </c>
      <c r="K514">
        <v>-1.6859999999999999</v>
      </c>
      <c r="L514">
        <v>-2.68</v>
      </c>
      <c r="M514">
        <v>-3.1720000000000002</v>
      </c>
      <c r="N514">
        <v>-3.2149999999999999</v>
      </c>
      <c r="O514">
        <v>0.88400000000000001</v>
      </c>
      <c r="P514">
        <v>0.88700000000000001</v>
      </c>
      <c r="Q514">
        <v>0.876</v>
      </c>
      <c r="R514">
        <v>0.375</v>
      </c>
      <c r="S514">
        <v>0.17100000000000001</v>
      </c>
    </row>
    <row r="515" spans="1:19" x14ac:dyDescent="0.3">
      <c r="A515">
        <v>360</v>
      </c>
      <c r="B515">
        <v>-0.68500000000000005</v>
      </c>
      <c r="C515">
        <v>-1.6859999999999999</v>
      </c>
      <c r="D515">
        <v>-2.68</v>
      </c>
      <c r="E515">
        <v>-3.173</v>
      </c>
      <c r="F515">
        <v>-3.2</v>
      </c>
      <c r="G515">
        <v>1.3</v>
      </c>
      <c r="H515">
        <v>0</v>
      </c>
      <c r="I515">
        <v>1.5660000000000001</v>
      </c>
      <c r="J515">
        <v>-0.68899999999999995</v>
      </c>
      <c r="K515">
        <v>-1.6850000000000001</v>
      </c>
      <c r="L515">
        <v>-2.6789999999999998</v>
      </c>
      <c r="M515">
        <v>-3.1739999999999999</v>
      </c>
      <c r="N515">
        <v>-3.218</v>
      </c>
      <c r="O515">
        <v>0.88400000000000001</v>
      </c>
      <c r="P515">
        <v>0.88500000000000001</v>
      </c>
      <c r="Q515">
        <v>0.874</v>
      </c>
      <c r="R515">
        <v>0.38100000000000001</v>
      </c>
      <c r="S515">
        <v>0.17499999999999999</v>
      </c>
    </row>
    <row r="516" spans="1:19" x14ac:dyDescent="0.3">
      <c r="A516">
        <v>420</v>
      </c>
      <c r="B516">
        <v>-0.68500000000000005</v>
      </c>
      <c r="C516">
        <v>-1.6859999999999999</v>
      </c>
      <c r="D516">
        <v>-2.68</v>
      </c>
      <c r="E516">
        <v>-3.173</v>
      </c>
      <c r="F516">
        <v>-3.2</v>
      </c>
      <c r="G516">
        <v>1.3</v>
      </c>
      <c r="H516">
        <v>0</v>
      </c>
      <c r="I516">
        <v>1.5660000000000001</v>
      </c>
      <c r="J516">
        <v>-0.68899999999999995</v>
      </c>
      <c r="K516">
        <v>-1.6859999999999999</v>
      </c>
      <c r="L516">
        <v>-2.6789999999999998</v>
      </c>
      <c r="M516">
        <v>-3.1760000000000002</v>
      </c>
      <c r="N516">
        <v>-3.2210000000000001</v>
      </c>
      <c r="O516">
        <v>0.88500000000000001</v>
      </c>
      <c r="P516">
        <v>0.88600000000000001</v>
      </c>
      <c r="Q516">
        <v>0.874</v>
      </c>
      <c r="R516">
        <v>0.38800000000000001</v>
      </c>
      <c r="S516">
        <v>0.18</v>
      </c>
    </row>
    <row r="517" spans="1:19" x14ac:dyDescent="0.3">
      <c r="A517">
        <v>480</v>
      </c>
      <c r="B517">
        <v>-0.68500000000000005</v>
      </c>
      <c r="C517">
        <v>-1.6859999999999999</v>
      </c>
      <c r="D517">
        <v>-2.68</v>
      </c>
      <c r="E517">
        <v>-3.173</v>
      </c>
      <c r="F517">
        <v>-3.2</v>
      </c>
      <c r="G517">
        <v>1.3</v>
      </c>
      <c r="H517">
        <v>0</v>
      </c>
      <c r="I517">
        <v>1.5660000000000001</v>
      </c>
      <c r="J517">
        <v>-0.68899999999999995</v>
      </c>
      <c r="K517">
        <v>-1.6859999999999999</v>
      </c>
      <c r="L517">
        <v>-2.68</v>
      </c>
      <c r="M517">
        <v>-3.18</v>
      </c>
      <c r="N517">
        <v>-3.2240000000000002</v>
      </c>
      <c r="O517">
        <v>0.88500000000000001</v>
      </c>
      <c r="P517">
        <v>0.88600000000000001</v>
      </c>
      <c r="Q517">
        <v>0.876</v>
      </c>
      <c r="R517">
        <v>0.39800000000000002</v>
      </c>
      <c r="S517">
        <v>0.183</v>
      </c>
    </row>
    <row r="518" spans="1:19" x14ac:dyDescent="0.3">
      <c r="A518">
        <v>540</v>
      </c>
      <c r="B518">
        <v>-0.68500000000000005</v>
      </c>
      <c r="C518">
        <v>-1.6859999999999999</v>
      </c>
      <c r="D518">
        <v>-2.68</v>
      </c>
      <c r="E518">
        <v>-3.173</v>
      </c>
      <c r="F518">
        <v>-3.2</v>
      </c>
      <c r="G518">
        <v>1.3</v>
      </c>
      <c r="H518">
        <v>0</v>
      </c>
      <c r="I518">
        <v>1.5660000000000001</v>
      </c>
      <c r="J518">
        <v>-0.68899999999999995</v>
      </c>
      <c r="K518">
        <v>-1.6859999999999999</v>
      </c>
      <c r="L518">
        <v>-2.68</v>
      </c>
      <c r="M518">
        <v>-3.1829999999999998</v>
      </c>
      <c r="N518">
        <v>-3.2269999999999999</v>
      </c>
      <c r="O518">
        <v>0.88500000000000001</v>
      </c>
      <c r="P518">
        <v>0.88600000000000001</v>
      </c>
      <c r="Q518">
        <v>0.876</v>
      </c>
      <c r="R518">
        <v>0.40400000000000003</v>
      </c>
      <c r="S518">
        <v>0.186</v>
      </c>
    </row>
    <row r="519" spans="1:19" x14ac:dyDescent="0.3">
      <c r="A519">
        <v>600</v>
      </c>
      <c r="B519">
        <v>-0.68500000000000005</v>
      </c>
      <c r="C519">
        <v>-1.6859999999999999</v>
      </c>
      <c r="D519">
        <v>-2.68</v>
      </c>
      <c r="E519">
        <v>-3.173</v>
      </c>
      <c r="F519">
        <v>-3.2</v>
      </c>
      <c r="G519">
        <v>1.3</v>
      </c>
      <c r="H519">
        <v>0</v>
      </c>
      <c r="I519">
        <v>1.5660000000000001</v>
      </c>
      <c r="J519">
        <v>-0.68899999999999995</v>
      </c>
      <c r="K519">
        <v>-1.6859999999999999</v>
      </c>
      <c r="L519">
        <v>-2.68</v>
      </c>
      <c r="M519">
        <v>-3.1859999999999999</v>
      </c>
      <c r="N519">
        <v>-3.23</v>
      </c>
      <c r="O519">
        <v>0.88500000000000001</v>
      </c>
      <c r="P519">
        <v>0.88500000000000001</v>
      </c>
      <c r="Q519">
        <v>0.877</v>
      </c>
      <c r="R519">
        <v>0.40899999999999997</v>
      </c>
      <c r="S519">
        <v>0.188</v>
      </c>
    </row>
    <row r="521" spans="1:19" x14ac:dyDescent="0.3">
      <c r="A521" t="s">
        <v>0</v>
      </c>
      <c r="B521" t="s">
        <v>41</v>
      </c>
    </row>
    <row r="522" spans="1:19" x14ac:dyDescent="0.3">
      <c r="A522">
        <v>0</v>
      </c>
      <c r="B522">
        <v>-0.68500000000000005</v>
      </c>
      <c r="C522">
        <v>-1.6859999999999999</v>
      </c>
      <c r="D522">
        <v>-2.68</v>
      </c>
      <c r="E522">
        <v>-3.173</v>
      </c>
      <c r="F522">
        <v>-3.2</v>
      </c>
      <c r="G522">
        <v>1.3</v>
      </c>
      <c r="H522">
        <v>0</v>
      </c>
      <c r="I522">
        <v>1.306</v>
      </c>
      <c r="J522">
        <v>-0.68500000000000005</v>
      </c>
      <c r="K522">
        <v>-1.6859999999999999</v>
      </c>
      <c r="L522">
        <v>-2.68</v>
      </c>
      <c r="M522">
        <v>-3.173</v>
      </c>
      <c r="N522">
        <v>-3.2</v>
      </c>
      <c r="O522">
        <v>0.878</v>
      </c>
      <c r="P522">
        <v>0.878</v>
      </c>
      <c r="Q522">
        <v>0.86799999999999999</v>
      </c>
      <c r="R522">
        <v>0.373</v>
      </c>
      <c r="S522">
        <v>0.13700000000000001</v>
      </c>
    </row>
    <row r="523" spans="1:19" x14ac:dyDescent="0.3">
      <c r="A523">
        <v>60</v>
      </c>
      <c r="B523">
        <v>-0.68500000000000005</v>
      </c>
      <c r="C523">
        <v>-1.6859999999999999</v>
      </c>
      <c r="D523">
        <v>-2.68</v>
      </c>
      <c r="E523">
        <v>-3.173</v>
      </c>
      <c r="F523">
        <v>-3.2</v>
      </c>
      <c r="G523">
        <v>1.3</v>
      </c>
      <c r="H523">
        <v>0</v>
      </c>
      <c r="I523">
        <v>1.306</v>
      </c>
      <c r="J523">
        <v>-0.68700000000000006</v>
      </c>
      <c r="K523">
        <v>-1.6859999999999999</v>
      </c>
      <c r="L523">
        <v>-2.6789999999999998</v>
      </c>
      <c r="M523">
        <v>-3.1739999999999999</v>
      </c>
      <c r="N523">
        <v>-3.2</v>
      </c>
      <c r="O523">
        <v>0.88100000000000001</v>
      </c>
      <c r="P523">
        <v>0.88400000000000001</v>
      </c>
      <c r="Q523">
        <v>0.87</v>
      </c>
      <c r="R523">
        <v>0.372</v>
      </c>
      <c r="S523">
        <v>0.13800000000000001</v>
      </c>
    </row>
    <row r="524" spans="1:19" x14ac:dyDescent="0.3">
      <c r="A524">
        <v>120</v>
      </c>
      <c r="B524">
        <v>-0.68500000000000005</v>
      </c>
      <c r="C524">
        <v>-1.6859999999999999</v>
      </c>
      <c r="D524">
        <v>-2.68</v>
      </c>
      <c r="E524">
        <v>-3.173</v>
      </c>
      <c r="F524">
        <v>-3.2</v>
      </c>
      <c r="G524">
        <v>1.3</v>
      </c>
      <c r="H524">
        <v>0</v>
      </c>
      <c r="I524">
        <v>1.306</v>
      </c>
      <c r="J524">
        <v>-0.68700000000000006</v>
      </c>
      <c r="K524">
        <v>-1.6859999999999999</v>
      </c>
      <c r="L524">
        <v>-2.6789999999999998</v>
      </c>
      <c r="M524">
        <v>-3.1739999999999999</v>
      </c>
      <c r="N524">
        <v>-3.2</v>
      </c>
      <c r="O524">
        <v>0.88200000000000001</v>
      </c>
      <c r="P524">
        <v>0.88500000000000001</v>
      </c>
      <c r="Q524">
        <v>0.873</v>
      </c>
      <c r="R524">
        <v>0.373</v>
      </c>
      <c r="S524">
        <v>0.13800000000000001</v>
      </c>
    </row>
    <row r="525" spans="1:19" x14ac:dyDescent="0.3">
      <c r="A525">
        <v>180</v>
      </c>
      <c r="B525">
        <v>-0.68500000000000005</v>
      </c>
      <c r="C525">
        <v>-1.6859999999999999</v>
      </c>
      <c r="D525">
        <v>-2.68</v>
      </c>
      <c r="E525">
        <v>-3.173</v>
      </c>
      <c r="F525">
        <v>-3.2</v>
      </c>
      <c r="G525">
        <v>1.3</v>
      </c>
      <c r="H525">
        <v>0</v>
      </c>
      <c r="I525">
        <v>1.306</v>
      </c>
      <c r="J525">
        <v>-0.68799999999999994</v>
      </c>
      <c r="K525">
        <v>-1.6859999999999999</v>
      </c>
      <c r="L525">
        <v>-2.6789999999999998</v>
      </c>
      <c r="M525">
        <v>-3.173</v>
      </c>
      <c r="N525">
        <v>-3.2</v>
      </c>
      <c r="O525">
        <v>0.88300000000000001</v>
      </c>
      <c r="P525">
        <v>0.88700000000000001</v>
      </c>
      <c r="Q525">
        <v>0.874</v>
      </c>
      <c r="R525">
        <v>0.375</v>
      </c>
      <c r="S525">
        <v>0.13800000000000001</v>
      </c>
    </row>
    <row r="526" spans="1:19" x14ac:dyDescent="0.3">
      <c r="A526">
        <v>240</v>
      </c>
      <c r="B526">
        <v>-0.68500000000000005</v>
      </c>
      <c r="C526">
        <v>-1.6859999999999999</v>
      </c>
      <c r="D526">
        <v>-2.68</v>
      </c>
      <c r="E526">
        <v>-3.173</v>
      </c>
      <c r="F526">
        <v>-3.2</v>
      </c>
      <c r="G526">
        <v>1.3</v>
      </c>
      <c r="H526">
        <v>0</v>
      </c>
      <c r="I526">
        <v>1.306</v>
      </c>
      <c r="J526">
        <v>-0.68799999999999994</v>
      </c>
      <c r="K526">
        <v>-1.6850000000000001</v>
      </c>
      <c r="L526">
        <v>-2.6789999999999998</v>
      </c>
      <c r="M526">
        <v>-3.173</v>
      </c>
      <c r="N526">
        <v>-3.2</v>
      </c>
      <c r="O526">
        <v>0.88400000000000001</v>
      </c>
      <c r="P526">
        <v>0.88600000000000001</v>
      </c>
      <c r="Q526">
        <v>0.874</v>
      </c>
      <c r="R526">
        <v>0.376</v>
      </c>
      <c r="S526">
        <v>0.13800000000000001</v>
      </c>
    </row>
    <row r="527" spans="1:19" x14ac:dyDescent="0.3">
      <c r="A527">
        <v>300</v>
      </c>
      <c r="B527">
        <v>-0.68500000000000005</v>
      </c>
      <c r="C527">
        <v>-1.6859999999999999</v>
      </c>
      <c r="D527">
        <v>-2.68</v>
      </c>
      <c r="E527">
        <v>-3.173</v>
      </c>
      <c r="F527">
        <v>-3.2</v>
      </c>
      <c r="G527">
        <v>1.3</v>
      </c>
      <c r="H527">
        <v>0</v>
      </c>
      <c r="I527">
        <v>1.306</v>
      </c>
      <c r="J527">
        <v>-0.68899999999999995</v>
      </c>
      <c r="K527">
        <v>-1.6859999999999999</v>
      </c>
      <c r="L527">
        <v>-2.68</v>
      </c>
      <c r="M527">
        <v>-3.173</v>
      </c>
      <c r="N527">
        <v>-3.2</v>
      </c>
      <c r="O527">
        <v>0.88400000000000001</v>
      </c>
      <c r="P527">
        <v>0.88700000000000001</v>
      </c>
      <c r="Q527">
        <v>0.875</v>
      </c>
      <c r="R527">
        <v>0.377</v>
      </c>
      <c r="S527">
        <v>0.13700000000000001</v>
      </c>
    </row>
    <row r="528" spans="1:19" x14ac:dyDescent="0.3">
      <c r="A528">
        <v>360</v>
      </c>
      <c r="B528">
        <v>-0.68500000000000005</v>
      </c>
      <c r="C528">
        <v>-1.6859999999999999</v>
      </c>
      <c r="D528">
        <v>-2.68</v>
      </c>
      <c r="E528">
        <v>-3.173</v>
      </c>
      <c r="F528">
        <v>-3.2</v>
      </c>
      <c r="G528">
        <v>1.3</v>
      </c>
      <c r="H528">
        <v>0</v>
      </c>
      <c r="I528">
        <v>1.306</v>
      </c>
      <c r="J528">
        <v>-0.68899999999999995</v>
      </c>
      <c r="K528">
        <v>-1.6859999999999999</v>
      </c>
      <c r="L528">
        <v>-2.68</v>
      </c>
      <c r="M528">
        <v>-3.173</v>
      </c>
      <c r="N528">
        <v>-3.2</v>
      </c>
      <c r="O528">
        <v>0.88400000000000001</v>
      </c>
      <c r="P528">
        <v>0.88600000000000001</v>
      </c>
      <c r="Q528">
        <v>0.875</v>
      </c>
      <c r="R528">
        <v>0.376</v>
      </c>
      <c r="S528">
        <v>0.13700000000000001</v>
      </c>
    </row>
    <row r="529" spans="1:19" x14ac:dyDescent="0.3">
      <c r="A529">
        <v>420</v>
      </c>
      <c r="B529">
        <v>-0.68500000000000005</v>
      </c>
      <c r="C529">
        <v>-1.6859999999999999</v>
      </c>
      <c r="D529">
        <v>-2.68</v>
      </c>
      <c r="E529">
        <v>-3.173</v>
      </c>
      <c r="F529">
        <v>-3.2</v>
      </c>
      <c r="G529">
        <v>1.3</v>
      </c>
      <c r="H529">
        <v>0</v>
      </c>
      <c r="I529">
        <v>1.306</v>
      </c>
      <c r="J529">
        <v>-0.68899999999999995</v>
      </c>
      <c r="K529">
        <v>-1.6859999999999999</v>
      </c>
      <c r="L529">
        <v>-2.68</v>
      </c>
      <c r="M529">
        <v>-3.173</v>
      </c>
      <c r="N529">
        <v>-3.2</v>
      </c>
      <c r="O529">
        <v>0.88500000000000001</v>
      </c>
      <c r="P529">
        <v>0.88600000000000001</v>
      </c>
      <c r="Q529">
        <v>0.875</v>
      </c>
      <c r="R529">
        <v>0.376</v>
      </c>
      <c r="S529">
        <v>0.13800000000000001</v>
      </c>
    </row>
    <row r="530" spans="1:19" x14ac:dyDescent="0.3">
      <c r="A530">
        <v>480</v>
      </c>
      <c r="B530">
        <v>-0.68500000000000005</v>
      </c>
      <c r="C530">
        <v>-1.6859999999999999</v>
      </c>
      <c r="D530">
        <v>-2.68</v>
      </c>
      <c r="E530">
        <v>-3.173</v>
      </c>
      <c r="F530">
        <v>-3.2</v>
      </c>
      <c r="G530">
        <v>1.3</v>
      </c>
      <c r="H530">
        <v>0</v>
      </c>
      <c r="I530">
        <v>1.306</v>
      </c>
      <c r="J530">
        <v>-0.68899999999999995</v>
      </c>
      <c r="K530">
        <v>-1.6859999999999999</v>
      </c>
      <c r="L530">
        <v>-2.68</v>
      </c>
      <c r="M530">
        <v>-3.173</v>
      </c>
      <c r="N530">
        <v>-3.2</v>
      </c>
      <c r="O530">
        <v>0.88500000000000001</v>
      </c>
      <c r="P530">
        <v>0.88600000000000001</v>
      </c>
      <c r="Q530">
        <v>0.875</v>
      </c>
      <c r="R530">
        <v>0.377</v>
      </c>
      <c r="S530">
        <v>0.13900000000000001</v>
      </c>
    </row>
    <row r="531" spans="1:19" x14ac:dyDescent="0.3">
      <c r="A531">
        <v>540</v>
      </c>
      <c r="B531">
        <v>-0.68500000000000005</v>
      </c>
      <c r="C531">
        <v>-1.6859999999999999</v>
      </c>
      <c r="D531">
        <v>-2.68</v>
      </c>
      <c r="E531">
        <v>-3.173</v>
      </c>
      <c r="F531">
        <v>-3.2</v>
      </c>
      <c r="G531">
        <v>1.3</v>
      </c>
      <c r="H531">
        <v>0</v>
      </c>
      <c r="I531">
        <v>1.306</v>
      </c>
      <c r="J531">
        <v>-0.68899999999999995</v>
      </c>
      <c r="K531">
        <v>-1.6859999999999999</v>
      </c>
      <c r="L531">
        <v>-2.68</v>
      </c>
      <c r="M531">
        <v>-3.173</v>
      </c>
      <c r="N531">
        <v>-3.2</v>
      </c>
      <c r="O531">
        <v>0.88500000000000001</v>
      </c>
      <c r="P531">
        <v>0.88600000000000001</v>
      </c>
      <c r="Q531">
        <v>0.875</v>
      </c>
      <c r="R531">
        <v>0.377</v>
      </c>
      <c r="S531">
        <v>0.13900000000000001</v>
      </c>
    </row>
    <row r="532" spans="1:19" x14ac:dyDescent="0.3">
      <c r="A532">
        <v>600</v>
      </c>
      <c r="B532">
        <v>-0.68500000000000005</v>
      </c>
      <c r="C532">
        <v>-1.6859999999999999</v>
      </c>
      <c r="D532">
        <v>-2.68</v>
      </c>
      <c r="E532">
        <v>-3.173</v>
      </c>
      <c r="F532">
        <v>-3.2</v>
      </c>
      <c r="G532">
        <v>1.3</v>
      </c>
      <c r="H532">
        <v>0</v>
      </c>
      <c r="I532">
        <v>1.306</v>
      </c>
      <c r="J532">
        <v>-0.68899999999999995</v>
      </c>
      <c r="K532">
        <v>-1.6859999999999999</v>
      </c>
      <c r="L532">
        <v>-2.68</v>
      </c>
      <c r="M532">
        <v>-3.173</v>
      </c>
      <c r="N532">
        <v>-3.2</v>
      </c>
      <c r="O532">
        <v>0.88500000000000001</v>
      </c>
      <c r="P532">
        <v>0.88500000000000001</v>
      </c>
      <c r="Q532">
        <v>0.876</v>
      </c>
      <c r="R532">
        <v>0.376</v>
      </c>
      <c r="S532">
        <v>0.14000000000000001</v>
      </c>
    </row>
    <row r="534" spans="1:19" x14ac:dyDescent="0.3">
      <c r="A534" t="s">
        <v>0</v>
      </c>
      <c r="B534" t="s">
        <v>42</v>
      </c>
    </row>
    <row r="535" spans="1:19" x14ac:dyDescent="0.3">
      <c r="A535">
        <v>0</v>
      </c>
      <c r="B535">
        <v>-0.68500000000000005</v>
      </c>
      <c r="C535">
        <v>-1.6859999999999999</v>
      </c>
      <c r="D535">
        <v>-2.68</v>
      </c>
      <c r="E535">
        <v>-3.173</v>
      </c>
      <c r="F535">
        <v>-3.2</v>
      </c>
      <c r="G535">
        <v>1.3</v>
      </c>
      <c r="H535">
        <v>0</v>
      </c>
      <c r="I535">
        <v>1.0289999999999999</v>
      </c>
      <c r="J535">
        <v>-0.68500000000000005</v>
      </c>
      <c r="K535">
        <v>-1.6859999999999999</v>
      </c>
      <c r="L535">
        <v>-2.68</v>
      </c>
      <c r="M535">
        <v>-3.173</v>
      </c>
      <c r="N535">
        <v>-3.2</v>
      </c>
      <c r="O535">
        <v>0.878</v>
      </c>
      <c r="P535">
        <v>0.878</v>
      </c>
      <c r="Q535">
        <v>0.86799999999999999</v>
      </c>
      <c r="R535">
        <v>0.373</v>
      </c>
      <c r="S535">
        <v>0.13700000000000001</v>
      </c>
    </row>
    <row r="536" spans="1:19" x14ac:dyDescent="0.3">
      <c r="A536">
        <v>60</v>
      </c>
      <c r="B536">
        <v>-0.68500000000000005</v>
      </c>
      <c r="C536">
        <v>-1.6859999999999999</v>
      </c>
      <c r="D536">
        <v>-2.68</v>
      </c>
      <c r="E536">
        <v>-3.173</v>
      </c>
      <c r="F536">
        <v>-3.2</v>
      </c>
      <c r="G536">
        <v>1.3</v>
      </c>
      <c r="H536">
        <v>0</v>
      </c>
      <c r="I536">
        <v>1.0289999999999999</v>
      </c>
      <c r="J536">
        <v>-0.68700000000000006</v>
      </c>
      <c r="K536">
        <v>-1.6850000000000001</v>
      </c>
      <c r="L536">
        <v>-2.6789999999999998</v>
      </c>
      <c r="M536">
        <v>-3.1739999999999999</v>
      </c>
      <c r="N536">
        <v>-3.1970000000000001</v>
      </c>
      <c r="O536">
        <v>0.88100000000000001</v>
      </c>
      <c r="P536">
        <v>0.88300000000000001</v>
      </c>
      <c r="Q536">
        <v>0.87</v>
      </c>
      <c r="R536">
        <v>0.374</v>
      </c>
      <c r="S536">
        <v>0.129</v>
      </c>
    </row>
    <row r="537" spans="1:19" x14ac:dyDescent="0.3">
      <c r="A537">
        <v>120</v>
      </c>
      <c r="B537">
        <v>-0.68500000000000005</v>
      </c>
      <c r="C537">
        <v>-1.6859999999999999</v>
      </c>
      <c r="D537">
        <v>-2.68</v>
      </c>
      <c r="E537">
        <v>-3.173</v>
      </c>
      <c r="F537">
        <v>-3.2</v>
      </c>
      <c r="G537">
        <v>1.3</v>
      </c>
      <c r="H537">
        <v>0</v>
      </c>
      <c r="I537">
        <v>1.0289999999999999</v>
      </c>
      <c r="J537">
        <v>-0.68799999999999994</v>
      </c>
      <c r="K537">
        <v>-1.6859999999999999</v>
      </c>
      <c r="L537">
        <v>-2.6789999999999998</v>
      </c>
      <c r="M537">
        <v>-3.173</v>
      </c>
      <c r="N537">
        <v>-3.194</v>
      </c>
      <c r="O537">
        <v>0.88200000000000001</v>
      </c>
      <c r="P537">
        <v>0.88500000000000001</v>
      </c>
      <c r="Q537">
        <v>0.87</v>
      </c>
      <c r="R537">
        <v>0.371</v>
      </c>
      <c r="S537">
        <v>0.121</v>
      </c>
    </row>
    <row r="538" spans="1:19" x14ac:dyDescent="0.3">
      <c r="A538">
        <v>180</v>
      </c>
      <c r="B538">
        <v>-0.68500000000000005</v>
      </c>
      <c r="C538">
        <v>-1.6859999999999999</v>
      </c>
      <c r="D538">
        <v>-2.68</v>
      </c>
      <c r="E538">
        <v>-3.173</v>
      </c>
      <c r="F538">
        <v>-3.2</v>
      </c>
      <c r="G538">
        <v>1.3</v>
      </c>
      <c r="H538">
        <v>0</v>
      </c>
      <c r="I538">
        <v>1.0289999999999999</v>
      </c>
      <c r="J538">
        <v>-0.68799999999999994</v>
      </c>
      <c r="K538">
        <v>-1.6859999999999999</v>
      </c>
      <c r="L538">
        <v>-2.68</v>
      </c>
      <c r="M538">
        <v>-3.173</v>
      </c>
      <c r="N538">
        <v>-3.1909999999999998</v>
      </c>
      <c r="O538">
        <v>0.88300000000000001</v>
      </c>
      <c r="P538">
        <v>0.88700000000000001</v>
      </c>
      <c r="Q538">
        <v>0.875</v>
      </c>
      <c r="R538">
        <v>0.375</v>
      </c>
      <c r="S538">
        <v>0.115</v>
      </c>
    </row>
    <row r="539" spans="1:19" x14ac:dyDescent="0.3">
      <c r="A539">
        <v>240</v>
      </c>
      <c r="B539">
        <v>-0.68500000000000005</v>
      </c>
      <c r="C539">
        <v>-1.6859999999999999</v>
      </c>
      <c r="D539">
        <v>-2.68</v>
      </c>
      <c r="E539">
        <v>-3.173</v>
      </c>
      <c r="F539">
        <v>-3.2</v>
      </c>
      <c r="G539">
        <v>1.3</v>
      </c>
      <c r="H539">
        <v>0</v>
      </c>
      <c r="I539">
        <v>1.0289999999999999</v>
      </c>
      <c r="J539">
        <v>-0.68799999999999994</v>
      </c>
      <c r="K539">
        <v>-1.6850000000000001</v>
      </c>
      <c r="L539">
        <v>-2.6789999999999998</v>
      </c>
      <c r="M539">
        <v>-3.1739999999999999</v>
      </c>
      <c r="N539">
        <v>-3.1880000000000002</v>
      </c>
      <c r="O539">
        <v>0.88400000000000001</v>
      </c>
      <c r="P539">
        <v>0.88600000000000001</v>
      </c>
      <c r="Q539">
        <v>0.874</v>
      </c>
      <c r="R539">
        <v>0.38</v>
      </c>
      <c r="S539">
        <v>0.11</v>
      </c>
    </row>
    <row r="540" spans="1:19" x14ac:dyDescent="0.3">
      <c r="A540">
        <v>300</v>
      </c>
      <c r="B540">
        <v>-0.68500000000000005</v>
      </c>
      <c r="C540">
        <v>-1.6859999999999999</v>
      </c>
      <c r="D540">
        <v>-2.68</v>
      </c>
      <c r="E540">
        <v>-3.173</v>
      </c>
      <c r="F540">
        <v>-3.2</v>
      </c>
      <c r="G540">
        <v>1.3</v>
      </c>
      <c r="H540">
        <v>0</v>
      </c>
      <c r="I540">
        <v>1.0289999999999999</v>
      </c>
      <c r="J540">
        <v>-0.68899999999999995</v>
      </c>
      <c r="K540">
        <v>-1.6850000000000001</v>
      </c>
      <c r="L540">
        <v>-2.6789999999999998</v>
      </c>
      <c r="M540">
        <v>-3.1739999999999999</v>
      </c>
      <c r="N540">
        <v>-3.1850000000000001</v>
      </c>
      <c r="O540">
        <v>0.88400000000000001</v>
      </c>
      <c r="P540">
        <v>0.88600000000000001</v>
      </c>
      <c r="Q540">
        <v>0.874</v>
      </c>
      <c r="R540">
        <v>0.379</v>
      </c>
      <c r="S540">
        <v>0.10299999999999999</v>
      </c>
    </row>
    <row r="541" spans="1:19" x14ac:dyDescent="0.3">
      <c r="A541">
        <v>360</v>
      </c>
      <c r="B541">
        <v>-0.68500000000000005</v>
      </c>
      <c r="C541">
        <v>-1.6859999999999999</v>
      </c>
      <c r="D541">
        <v>-2.68</v>
      </c>
      <c r="E541">
        <v>-3.173</v>
      </c>
      <c r="F541">
        <v>-3.2</v>
      </c>
      <c r="G541">
        <v>1.3</v>
      </c>
      <c r="H541">
        <v>0</v>
      </c>
      <c r="I541">
        <v>1.0289999999999999</v>
      </c>
      <c r="J541">
        <v>-0.68899999999999995</v>
      </c>
      <c r="K541">
        <v>-1.6859999999999999</v>
      </c>
      <c r="L541">
        <v>-2.68</v>
      </c>
      <c r="M541">
        <v>-3.1709999999999998</v>
      </c>
      <c r="N541">
        <v>-3.1819999999999999</v>
      </c>
      <c r="O541">
        <v>0.88400000000000001</v>
      </c>
      <c r="P541">
        <v>0.88700000000000001</v>
      </c>
      <c r="Q541">
        <v>0.876</v>
      </c>
      <c r="R541">
        <v>0.371</v>
      </c>
      <c r="S541">
        <v>9.9000000000000005E-2</v>
      </c>
    </row>
    <row r="542" spans="1:19" x14ac:dyDescent="0.3">
      <c r="A542">
        <v>420</v>
      </c>
      <c r="B542">
        <v>-0.68500000000000005</v>
      </c>
      <c r="C542">
        <v>-1.6859999999999999</v>
      </c>
      <c r="D542">
        <v>-2.68</v>
      </c>
      <c r="E542">
        <v>-3.173</v>
      </c>
      <c r="F542">
        <v>-3.2</v>
      </c>
      <c r="G542">
        <v>1.3</v>
      </c>
      <c r="H542">
        <v>0</v>
      </c>
      <c r="I542">
        <v>1.0289999999999999</v>
      </c>
      <c r="J542">
        <v>-0.68899999999999995</v>
      </c>
      <c r="K542">
        <v>-1.6859999999999999</v>
      </c>
      <c r="L542">
        <v>-2.68</v>
      </c>
      <c r="M542">
        <v>-3.169</v>
      </c>
      <c r="N542">
        <v>-3.1789999999999998</v>
      </c>
      <c r="O542">
        <v>0.88500000000000001</v>
      </c>
      <c r="P542">
        <v>0.88600000000000001</v>
      </c>
      <c r="Q542">
        <v>0.877</v>
      </c>
      <c r="R542">
        <v>0.36299999999999999</v>
      </c>
      <c r="S542">
        <v>9.6000000000000002E-2</v>
      </c>
    </row>
    <row r="543" spans="1:19" x14ac:dyDescent="0.3">
      <c r="A543">
        <v>480</v>
      </c>
      <c r="B543">
        <v>-0.68500000000000005</v>
      </c>
      <c r="C543">
        <v>-1.6859999999999999</v>
      </c>
      <c r="D543">
        <v>-2.68</v>
      </c>
      <c r="E543">
        <v>-3.173</v>
      </c>
      <c r="F543">
        <v>-3.2</v>
      </c>
      <c r="G543">
        <v>1.3</v>
      </c>
      <c r="H543">
        <v>0</v>
      </c>
      <c r="I543">
        <v>1.0289999999999999</v>
      </c>
      <c r="J543">
        <v>-0.68899999999999995</v>
      </c>
      <c r="K543">
        <v>-1.6859999999999999</v>
      </c>
      <c r="L543">
        <v>-2.68</v>
      </c>
      <c r="M543">
        <v>-3.165</v>
      </c>
      <c r="N543">
        <v>-3.1760000000000002</v>
      </c>
      <c r="O543">
        <v>0.88500000000000001</v>
      </c>
      <c r="P543">
        <v>0.88500000000000001</v>
      </c>
      <c r="Q543">
        <v>0.875</v>
      </c>
      <c r="R543">
        <v>0.35399999999999998</v>
      </c>
      <c r="S543">
        <v>9.2999999999999999E-2</v>
      </c>
    </row>
    <row r="544" spans="1:19" x14ac:dyDescent="0.3">
      <c r="A544">
        <v>540</v>
      </c>
      <c r="B544">
        <v>-0.68500000000000005</v>
      </c>
      <c r="C544">
        <v>-1.6859999999999999</v>
      </c>
      <c r="D544">
        <v>-2.68</v>
      </c>
      <c r="E544">
        <v>-3.173</v>
      </c>
      <c r="F544">
        <v>-3.2</v>
      </c>
      <c r="G544">
        <v>1.3</v>
      </c>
      <c r="H544">
        <v>0</v>
      </c>
      <c r="I544">
        <v>1.0289999999999999</v>
      </c>
      <c r="J544">
        <v>-0.68899999999999995</v>
      </c>
      <c r="K544">
        <v>-1.6859999999999999</v>
      </c>
      <c r="L544">
        <v>-2.6789999999999998</v>
      </c>
      <c r="M544">
        <v>-3.1619999999999999</v>
      </c>
      <c r="N544">
        <v>-3.173</v>
      </c>
      <c r="O544">
        <v>0.88500000000000001</v>
      </c>
      <c r="P544">
        <v>0.88600000000000001</v>
      </c>
      <c r="Q544">
        <v>0.874</v>
      </c>
      <c r="R544">
        <v>0.34599999999999997</v>
      </c>
      <c r="S544">
        <v>9.0999999999999998E-2</v>
      </c>
    </row>
    <row r="545" spans="1:19" x14ac:dyDescent="0.3">
      <c r="A545">
        <v>600</v>
      </c>
      <c r="B545">
        <v>-0.68500000000000005</v>
      </c>
      <c r="C545">
        <v>-1.6859999999999999</v>
      </c>
      <c r="D545">
        <v>-2.68</v>
      </c>
      <c r="E545">
        <v>-3.173</v>
      </c>
      <c r="F545">
        <v>-3.2</v>
      </c>
      <c r="G545">
        <v>1.3</v>
      </c>
      <c r="H545">
        <v>0</v>
      </c>
      <c r="I545">
        <v>1.0289999999999999</v>
      </c>
      <c r="J545">
        <v>-0.68899999999999995</v>
      </c>
      <c r="K545">
        <v>-1.6859999999999999</v>
      </c>
      <c r="L545">
        <v>-2.6789999999999998</v>
      </c>
      <c r="M545">
        <v>-3.1579999999999999</v>
      </c>
      <c r="N545">
        <v>-3.17</v>
      </c>
      <c r="O545">
        <v>0.88500000000000001</v>
      </c>
      <c r="P545">
        <v>0.88500000000000001</v>
      </c>
      <c r="Q545">
        <v>0.875</v>
      </c>
      <c r="R545">
        <v>0.33900000000000002</v>
      </c>
      <c r="S545">
        <v>8.8999999999999996E-2</v>
      </c>
    </row>
    <row r="547" spans="1:19" x14ac:dyDescent="0.3">
      <c r="A547" t="s">
        <v>0</v>
      </c>
      <c r="B547" t="s">
        <v>43</v>
      </c>
    </row>
    <row r="548" spans="1:19" x14ac:dyDescent="0.3">
      <c r="A548">
        <v>0</v>
      </c>
      <c r="B548">
        <v>-0.68500000000000005</v>
      </c>
      <c r="C548">
        <v>-1.6859999999999999</v>
      </c>
      <c r="D548">
        <v>-2.68</v>
      </c>
      <c r="E548">
        <v>-3.1640000000000001</v>
      </c>
      <c r="F548">
        <v>-3.19</v>
      </c>
      <c r="G548">
        <v>1.3</v>
      </c>
      <c r="H548">
        <v>0</v>
      </c>
      <c r="I548">
        <v>1.5720000000000001</v>
      </c>
      <c r="J548">
        <v>-0.68500000000000005</v>
      </c>
      <c r="K548">
        <v>-1.6859999999999999</v>
      </c>
      <c r="L548">
        <v>-2.68</v>
      </c>
      <c r="M548">
        <v>-3.1640000000000001</v>
      </c>
      <c r="N548">
        <v>-3.19</v>
      </c>
      <c r="O548">
        <v>0.878</v>
      </c>
      <c r="P548">
        <v>0.878</v>
      </c>
      <c r="Q548">
        <v>0.86799999999999999</v>
      </c>
      <c r="R548">
        <v>0.36899999999999999</v>
      </c>
      <c r="S548">
        <v>0.13600000000000001</v>
      </c>
    </row>
    <row r="549" spans="1:19" x14ac:dyDescent="0.3">
      <c r="A549">
        <v>60</v>
      </c>
      <c r="B549">
        <v>-0.68500000000000005</v>
      </c>
      <c r="C549">
        <v>-1.6859999999999999</v>
      </c>
      <c r="D549">
        <v>-2.68</v>
      </c>
      <c r="E549">
        <v>-3.1640000000000001</v>
      </c>
      <c r="F549">
        <v>-3.19</v>
      </c>
      <c r="G549">
        <v>1.3</v>
      </c>
      <c r="H549">
        <v>0</v>
      </c>
      <c r="I549">
        <v>1.5720000000000001</v>
      </c>
      <c r="J549">
        <v>-0.68700000000000006</v>
      </c>
      <c r="K549">
        <v>-1.6859999999999999</v>
      </c>
      <c r="L549">
        <v>-2.6789999999999998</v>
      </c>
      <c r="M549">
        <v>-3.1640000000000001</v>
      </c>
      <c r="N549">
        <v>-3.1930000000000001</v>
      </c>
      <c r="O549">
        <v>0.88100000000000001</v>
      </c>
      <c r="P549">
        <v>0.88500000000000001</v>
      </c>
      <c r="Q549">
        <v>0.87</v>
      </c>
      <c r="R549">
        <v>0.36699999999999999</v>
      </c>
      <c r="S549">
        <v>0.14499999999999999</v>
      </c>
    </row>
    <row r="550" spans="1:19" x14ac:dyDescent="0.3">
      <c r="A550">
        <v>120</v>
      </c>
      <c r="B550">
        <v>-0.68500000000000005</v>
      </c>
      <c r="C550">
        <v>-1.6859999999999999</v>
      </c>
      <c r="D550">
        <v>-2.68</v>
      </c>
      <c r="E550">
        <v>-3.1640000000000001</v>
      </c>
      <c r="F550">
        <v>-3.19</v>
      </c>
      <c r="G550">
        <v>1.3</v>
      </c>
      <c r="H550">
        <v>0</v>
      </c>
      <c r="I550">
        <v>1.5720000000000001</v>
      </c>
      <c r="J550">
        <v>-0.68700000000000006</v>
      </c>
      <c r="K550">
        <v>-1.6859999999999999</v>
      </c>
      <c r="L550">
        <v>-2.6789999999999998</v>
      </c>
      <c r="M550">
        <v>-3.165</v>
      </c>
      <c r="N550">
        <v>-3.1960000000000002</v>
      </c>
      <c r="O550">
        <v>0.88200000000000001</v>
      </c>
      <c r="P550">
        <v>0.88600000000000001</v>
      </c>
      <c r="Q550">
        <v>0.874</v>
      </c>
      <c r="R550">
        <v>0.371</v>
      </c>
      <c r="S550">
        <v>0.152</v>
      </c>
    </row>
    <row r="551" spans="1:19" x14ac:dyDescent="0.3">
      <c r="A551">
        <v>180</v>
      </c>
      <c r="B551">
        <v>-0.68500000000000005</v>
      </c>
      <c r="C551">
        <v>-1.6859999999999999</v>
      </c>
      <c r="D551">
        <v>-2.68</v>
      </c>
      <c r="E551">
        <v>-3.1640000000000001</v>
      </c>
      <c r="F551">
        <v>-3.19</v>
      </c>
      <c r="G551">
        <v>1.3</v>
      </c>
      <c r="H551">
        <v>0</v>
      </c>
      <c r="I551">
        <v>1.5720000000000001</v>
      </c>
      <c r="J551">
        <v>-0.68799999999999994</v>
      </c>
      <c r="K551">
        <v>-1.6850000000000001</v>
      </c>
      <c r="L551">
        <v>-2.6789999999999998</v>
      </c>
      <c r="M551">
        <v>-3.1640000000000001</v>
      </c>
      <c r="N551">
        <v>-3.1989999999999998</v>
      </c>
      <c r="O551">
        <v>0.88300000000000001</v>
      </c>
      <c r="P551">
        <v>0.88600000000000001</v>
      </c>
      <c r="Q551">
        <v>0.872</v>
      </c>
      <c r="R551">
        <v>0.37</v>
      </c>
      <c r="S551">
        <v>0.159</v>
      </c>
    </row>
    <row r="552" spans="1:19" x14ac:dyDescent="0.3">
      <c r="A552">
        <v>240</v>
      </c>
      <c r="B552">
        <v>-0.68500000000000005</v>
      </c>
      <c r="C552">
        <v>-1.6859999999999999</v>
      </c>
      <c r="D552">
        <v>-2.68</v>
      </c>
      <c r="E552">
        <v>-3.1640000000000001</v>
      </c>
      <c r="F552">
        <v>-3.19</v>
      </c>
      <c r="G552">
        <v>1.3</v>
      </c>
      <c r="H552">
        <v>0</v>
      </c>
      <c r="I552">
        <v>1.5720000000000001</v>
      </c>
      <c r="J552">
        <v>-0.68799999999999994</v>
      </c>
      <c r="K552">
        <v>-1.6859999999999999</v>
      </c>
      <c r="L552">
        <v>-2.6789999999999998</v>
      </c>
      <c r="M552">
        <v>-3.1619999999999999</v>
      </c>
      <c r="N552">
        <v>-3.202</v>
      </c>
      <c r="O552">
        <v>0.88400000000000001</v>
      </c>
      <c r="P552">
        <v>0.88700000000000001</v>
      </c>
      <c r="Q552">
        <v>0.875</v>
      </c>
      <c r="R552">
        <v>0.36699999999999999</v>
      </c>
      <c r="S552">
        <v>0.16500000000000001</v>
      </c>
    </row>
    <row r="553" spans="1:19" x14ac:dyDescent="0.3">
      <c r="A553">
        <v>300</v>
      </c>
      <c r="B553">
        <v>-0.68500000000000005</v>
      </c>
      <c r="C553">
        <v>-1.6859999999999999</v>
      </c>
      <c r="D553">
        <v>-2.68</v>
      </c>
      <c r="E553">
        <v>-3.1640000000000001</v>
      </c>
      <c r="F553">
        <v>-3.19</v>
      </c>
      <c r="G553">
        <v>1.3</v>
      </c>
      <c r="H553">
        <v>0</v>
      </c>
      <c r="I553">
        <v>1.5720000000000001</v>
      </c>
      <c r="J553">
        <v>-0.68899999999999995</v>
      </c>
      <c r="K553">
        <v>-1.6859999999999999</v>
      </c>
      <c r="L553">
        <v>-2.68</v>
      </c>
      <c r="M553">
        <v>-3.1629999999999998</v>
      </c>
      <c r="N553">
        <v>-3.2050000000000001</v>
      </c>
      <c r="O553">
        <v>0.88400000000000001</v>
      </c>
      <c r="P553">
        <v>0.88700000000000001</v>
      </c>
      <c r="Q553">
        <v>0.876</v>
      </c>
      <c r="R553">
        <v>0.37</v>
      </c>
      <c r="S553">
        <v>0.16900000000000001</v>
      </c>
    </row>
    <row r="554" spans="1:19" x14ac:dyDescent="0.3">
      <c r="A554">
        <v>360</v>
      </c>
      <c r="B554">
        <v>-0.68500000000000005</v>
      </c>
      <c r="C554">
        <v>-1.6859999999999999</v>
      </c>
      <c r="D554">
        <v>-2.68</v>
      </c>
      <c r="E554">
        <v>-3.1640000000000001</v>
      </c>
      <c r="F554">
        <v>-3.19</v>
      </c>
      <c r="G554">
        <v>1.3</v>
      </c>
      <c r="H554">
        <v>0</v>
      </c>
      <c r="I554">
        <v>1.5720000000000001</v>
      </c>
      <c r="J554">
        <v>-0.68899999999999995</v>
      </c>
      <c r="K554">
        <v>-1.6850000000000001</v>
      </c>
      <c r="L554">
        <v>-2.6789999999999998</v>
      </c>
      <c r="M554">
        <v>-3.165</v>
      </c>
      <c r="N554">
        <v>-3.2080000000000002</v>
      </c>
      <c r="O554">
        <v>0.88400000000000001</v>
      </c>
      <c r="P554">
        <v>0.88500000000000001</v>
      </c>
      <c r="Q554">
        <v>0.873</v>
      </c>
      <c r="R554">
        <v>0.377</v>
      </c>
      <c r="S554">
        <v>0.17399999999999999</v>
      </c>
    </row>
    <row r="555" spans="1:19" x14ac:dyDescent="0.3">
      <c r="A555">
        <v>420</v>
      </c>
      <c r="B555">
        <v>-0.68500000000000005</v>
      </c>
      <c r="C555">
        <v>-1.6859999999999999</v>
      </c>
      <c r="D555">
        <v>-2.68</v>
      </c>
      <c r="E555">
        <v>-3.1640000000000001</v>
      </c>
      <c r="F555">
        <v>-3.19</v>
      </c>
      <c r="G555">
        <v>1.3</v>
      </c>
      <c r="H555">
        <v>0</v>
      </c>
      <c r="I555">
        <v>1.5720000000000001</v>
      </c>
      <c r="J555">
        <v>-0.68899999999999995</v>
      </c>
      <c r="K555">
        <v>-1.6859999999999999</v>
      </c>
      <c r="L555">
        <v>-2.6789999999999998</v>
      </c>
      <c r="M555">
        <v>-3.1669999999999998</v>
      </c>
      <c r="N555">
        <v>-3.2109999999999999</v>
      </c>
      <c r="O555">
        <v>0.88500000000000001</v>
      </c>
      <c r="P555">
        <v>0.88600000000000001</v>
      </c>
      <c r="Q555">
        <v>0.874</v>
      </c>
      <c r="R555">
        <v>0.38500000000000001</v>
      </c>
      <c r="S555">
        <v>0.17899999999999999</v>
      </c>
    </row>
    <row r="556" spans="1:19" x14ac:dyDescent="0.3">
      <c r="A556">
        <v>480</v>
      </c>
      <c r="B556">
        <v>-0.68500000000000005</v>
      </c>
      <c r="C556">
        <v>-1.6859999999999999</v>
      </c>
      <c r="D556">
        <v>-2.68</v>
      </c>
      <c r="E556">
        <v>-3.1640000000000001</v>
      </c>
      <c r="F556">
        <v>-3.19</v>
      </c>
      <c r="G556">
        <v>1.3</v>
      </c>
      <c r="H556">
        <v>0</v>
      </c>
      <c r="I556">
        <v>1.5720000000000001</v>
      </c>
      <c r="J556">
        <v>-0.68899999999999995</v>
      </c>
      <c r="K556">
        <v>-1.6859999999999999</v>
      </c>
      <c r="L556">
        <v>-2.6789999999999998</v>
      </c>
      <c r="M556">
        <v>-3.1709999999999998</v>
      </c>
      <c r="N556">
        <v>-3.214</v>
      </c>
      <c r="O556">
        <v>0.88500000000000001</v>
      </c>
      <c r="P556">
        <v>0.88600000000000001</v>
      </c>
      <c r="Q556">
        <v>0.875</v>
      </c>
      <c r="R556">
        <v>0.39300000000000002</v>
      </c>
      <c r="S556">
        <v>0.183</v>
      </c>
    </row>
    <row r="557" spans="1:19" x14ac:dyDescent="0.3">
      <c r="A557">
        <v>540</v>
      </c>
      <c r="B557">
        <v>-0.68500000000000005</v>
      </c>
      <c r="C557">
        <v>-1.6859999999999999</v>
      </c>
      <c r="D557">
        <v>-2.68</v>
      </c>
      <c r="E557">
        <v>-3.1640000000000001</v>
      </c>
      <c r="F557">
        <v>-3.19</v>
      </c>
      <c r="G557">
        <v>1.3</v>
      </c>
      <c r="H557">
        <v>0</v>
      </c>
      <c r="I557">
        <v>1.5720000000000001</v>
      </c>
      <c r="J557">
        <v>-0.68899999999999995</v>
      </c>
      <c r="K557">
        <v>-1.6859999999999999</v>
      </c>
      <c r="L557">
        <v>-2.68</v>
      </c>
      <c r="M557">
        <v>-3.1739999999999999</v>
      </c>
      <c r="N557">
        <v>-3.2170000000000001</v>
      </c>
      <c r="O557">
        <v>0.88500000000000001</v>
      </c>
      <c r="P557">
        <v>0.88500000000000001</v>
      </c>
      <c r="Q557">
        <v>0.876</v>
      </c>
      <c r="R557">
        <v>0.39900000000000002</v>
      </c>
      <c r="S557">
        <v>0.186</v>
      </c>
    </row>
    <row r="558" spans="1:19" x14ac:dyDescent="0.3">
      <c r="A558">
        <v>600</v>
      </c>
      <c r="B558">
        <v>-0.68500000000000005</v>
      </c>
      <c r="C558">
        <v>-1.6859999999999999</v>
      </c>
      <c r="D558">
        <v>-2.68</v>
      </c>
      <c r="E558">
        <v>-3.1640000000000001</v>
      </c>
      <c r="F558">
        <v>-3.19</v>
      </c>
      <c r="G558">
        <v>1.3</v>
      </c>
      <c r="H558">
        <v>0</v>
      </c>
      <c r="I558">
        <v>1.5720000000000001</v>
      </c>
      <c r="J558">
        <v>-0.68899999999999995</v>
      </c>
      <c r="K558">
        <v>-1.6859999999999999</v>
      </c>
      <c r="L558">
        <v>-2.68</v>
      </c>
      <c r="M558">
        <v>-3.177</v>
      </c>
      <c r="N558">
        <v>-3.22</v>
      </c>
      <c r="O558">
        <v>0.88500000000000001</v>
      </c>
      <c r="P558">
        <v>0.88500000000000001</v>
      </c>
      <c r="Q558">
        <v>0.876</v>
      </c>
      <c r="R558">
        <v>0.40400000000000003</v>
      </c>
      <c r="S558">
        <v>0.188</v>
      </c>
    </row>
    <row r="560" spans="1:19" x14ac:dyDescent="0.3">
      <c r="A560" t="s">
        <v>0</v>
      </c>
      <c r="B560" t="s">
        <v>44</v>
      </c>
    </row>
    <row r="561" spans="1:19" x14ac:dyDescent="0.3">
      <c r="A561">
        <v>0</v>
      </c>
      <c r="B561">
        <v>-0.68500000000000005</v>
      </c>
      <c r="C561">
        <v>-1.6859999999999999</v>
      </c>
      <c r="D561">
        <v>-2.68</v>
      </c>
      <c r="E561">
        <v>-3.1640000000000001</v>
      </c>
      <c r="F561">
        <v>-3.19</v>
      </c>
      <c r="G561">
        <v>1.3</v>
      </c>
      <c r="H561">
        <v>0</v>
      </c>
      <c r="I561">
        <v>1.3069999999999999</v>
      </c>
      <c r="J561">
        <v>-0.68500000000000005</v>
      </c>
      <c r="K561">
        <v>-1.6859999999999999</v>
      </c>
      <c r="L561">
        <v>-2.68</v>
      </c>
      <c r="M561">
        <v>-3.1640000000000001</v>
      </c>
      <c r="N561">
        <v>-3.19</v>
      </c>
      <c r="O561">
        <v>0.878</v>
      </c>
      <c r="P561">
        <v>0.878</v>
      </c>
      <c r="Q561">
        <v>0.86799999999999999</v>
      </c>
      <c r="R561">
        <v>0.36899999999999999</v>
      </c>
      <c r="S561">
        <v>0.13600000000000001</v>
      </c>
    </row>
    <row r="562" spans="1:19" x14ac:dyDescent="0.3">
      <c r="A562">
        <v>60</v>
      </c>
      <c r="B562">
        <v>-0.68500000000000005</v>
      </c>
      <c r="C562">
        <v>-1.6859999999999999</v>
      </c>
      <c r="D562">
        <v>-2.68</v>
      </c>
      <c r="E562">
        <v>-3.1640000000000001</v>
      </c>
      <c r="F562">
        <v>-3.19</v>
      </c>
      <c r="G562">
        <v>1.3</v>
      </c>
      <c r="H562">
        <v>0</v>
      </c>
      <c r="I562">
        <v>1.3069999999999999</v>
      </c>
      <c r="J562">
        <v>-0.68700000000000006</v>
      </c>
      <c r="K562">
        <v>-1.6859999999999999</v>
      </c>
      <c r="L562">
        <v>-2.6789999999999998</v>
      </c>
      <c r="M562">
        <v>-3.1640000000000001</v>
      </c>
      <c r="N562">
        <v>-3.19</v>
      </c>
      <c r="O562">
        <v>0.88100000000000001</v>
      </c>
      <c r="P562">
        <v>0.88400000000000001</v>
      </c>
      <c r="Q562">
        <v>0.87</v>
      </c>
      <c r="R562">
        <v>0.36799999999999999</v>
      </c>
      <c r="S562">
        <v>0.13700000000000001</v>
      </c>
    </row>
    <row r="563" spans="1:19" x14ac:dyDescent="0.3">
      <c r="A563">
        <v>120</v>
      </c>
      <c r="B563">
        <v>-0.68500000000000005</v>
      </c>
      <c r="C563">
        <v>-1.6859999999999999</v>
      </c>
      <c r="D563">
        <v>-2.68</v>
      </c>
      <c r="E563">
        <v>-3.1640000000000001</v>
      </c>
      <c r="F563">
        <v>-3.19</v>
      </c>
      <c r="G563">
        <v>1.3</v>
      </c>
      <c r="H563">
        <v>0</v>
      </c>
      <c r="I563">
        <v>1.3069999999999999</v>
      </c>
      <c r="J563">
        <v>-0.68799999999999994</v>
      </c>
      <c r="K563">
        <v>-1.6859999999999999</v>
      </c>
      <c r="L563">
        <v>-2.6789999999999998</v>
      </c>
      <c r="M563">
        <v>-3.1640000000000001</v>
      </c>
      <c r="N563">
        <v>-3.19</v>
      </c>
      <c r="O563">
        <v>0.88200000000000001</v>
      </c>
      <c r="P563">
        <v>0.88600000000000001</v>
      </c>
      <c r="Q563">
        <v>0.872</v>
      </c>
      <c r="R563">
        <v>0.36899999999999999</v>
      </c>
      <c r="S563">
        <v>0.13700000000000001</v>
      </c>
    </row>
    <row r="564" spans="1:19" x14ac:dyDescent="0.3">
      <c r="A564">
        <v>180</v>
      </c>
      <c r="B564">
        <v>-0.68500000000000005</v>
      </c>
      <c r="C564">
        <v>-1.6859999999999999</v>
      </c>
      <c r="D564">
        <v>-2.68</v>
      </c>
      <c r="E564">
        <v>-3.1640000000000001</v>
      </c>
      <c r="F564">
        <v>-3.19</v>
      </c>
      <c r="G564">
        <v>1.3</v>
      </c>
      <c r="H564">
        <v>0</v>
      </c>
      <c r="I564">
        <v>1.3069999999999999</v>
      </c>
      <c r="J564">
        <v>-0.68799999999999994</v>
      </c>
      <c r="K564">
        <v>-1.6859999999999999</v>
      </c>
      <c r="L564">
        <v>-2.6789999999999998</v>
      </c>
      <c r="M564">
        <v>-3.1640000000000001</v>
      </c>
      <c r="N564">
        <v>-3.19</v>
      </c>
      <c r="O564">
        <v>0.88300000000000001</v>
      </c>
      <c r="P564">
        <v>0.88600000000000001</v>
      </c>
      <c r="Q564">
        <v>0.873</v>
      </c>
      <c r="R564">
        <v>0.37</v>
      </c>
      <c r="S564">
        <v>0.13700000000000001</v>
      </c>
    </row>
    <row r="565" spans="1:19" x14ac:dyDescent="0.3">
      <c r="A565">
        <v>240</v>
      </c>
      <c r="B565">
        <v>-0.68500000000000005</v>
      </c>
      <c r="C565">
        <v>-1.6859999999999999</v>
      </c>
      <c r="D565">
        <v>-2.68</v>
      </c>
      <c r="E565">
        <v>-3.1640000000000001</v>
      </c>
      <c r="F565">
        <v>-3.19</v>
      </c>
      <c r="G565">
        <v>1.3</v>
      </c>
      <c r="H565">
        <v>0</v>
      </c>
      <c r="I565">
        <v>1.3069999999999999</v>
      </c>
      <c r="J565">
        <v>-0.68799999999999994</v>
      </c>
      <c r="K565">
        <v>-1.6850000000000001</v>
      </c>
      <c r="L565">
        <v>-2.6789999999999998</v>
      </c>
      <c r="M565">
        <v>-3.1640000000000001</v>
      </c>
      <c r="N565">
        <v>-3.19</v>
      </c>
      <c r="O565">
        <v>0.88400000000000001</v>
      </c>
      <c r="P565">
        <v>0.88600000000000001</v>
      </c>
      <c r="Q565">
        <v>0.875</v>
      </c>
      <c r="R565">
        <v>0.371</v>
      </c>
      <c r="S565">
        <v>0.13700000000000001</v>
      </c>
    </row>
    <row r="566" spans="1:19" x14ac:dyDescent="0.3">
      <c r="A566">
        <v>300</v>
      </c>
      <c r="B566">
        <v>-0.68500000000000005</v>
      </c>
      <c r="C566">
        <v>-1.6859999999999999</v>
      </c>
      <c r="D566">
        <v>-2.68</v>
      </c>
      <c r="E566">
        <v>-3.1640000000000001</v>
      </c>
      <c r="F566">
        <v>-3.19</v>
      </c>
      <c r="G566">
        <v>1.3</v>
      </c>
      <c r="H566">
        <v>0</v>
      </c>
      <c r="I566">
        <v>1.3069999999999999</v>
      </c>
      <c r="J566">
        <v>-0.68899999999999995</v>
      </c>
      <c r="K566">
        <v>-1.6859999999999999</v>
      </c>
      <c r="L566">
        <v>-2.6789999999999998</v>
      </c>
      <c r="M566">
        <v>-3.1640000000000001</v>
      </c>
      <c r="N566">
        <v>-3.19</v>
      </c>
      <c r="O566">
        <v>0.88400000000000001</v>
      </c>
      <c r="P566">
        <v>0.88700000000000001</v>
      </c>
      <c r="Q566">
        <v>0.875</v>
      </c>
      <c r="R566">
        <v>0.372</v>
      </c>
      <c r="S566">
        <v>0.13600000000000001</v>
      </c>
    </row>
    <row r="567" spans="1:19" x14ac:dyDescent="0.3">
      <c r="A567">
        <v>360</v>
      </c>
      <c r="B567">
        <v>-0.68500000000000005</v>
      </c>
      <c r="C567">
        <v>-1.6859999999999999</v>
      </c>
      <c r="D567">
        <v>-2.68</v>
      </c>
      <c r="E567">
        <v>-3.1640000000000001</v>
      </c>
      <c r="F567">
        <v>-3.19</v>
      </c>
      <c r="G567">
        <v>1.3</v>
      </c>
      <c r="H567">
        <v>0</v>
      </c>
      <c r="I567">
        <v>1.3069999999999999</v>
      </c>
      <c r="J567">
        <v>-0.68899999999999995</v>
      </c>
      <c r="K567">
        <v>-1.6859999999999999</v>
      </c>
      <c r="L567">
        <v>-2.6789999999999998</v>
      </c>
      <c r="M567">
        <v>-3.1640000000000001</v>
      </c>
      <c r="N567">
        <v>-3.19</v>
      </c>
      <c r="O567">
        <v>0.88400000000000001</v>
      </c>
      <c r="P567">
        <v>0.88600000000000001</v>
      </c>
      <c r="Q567">
        <v>0.875</v>
      </c>
      <c r="R567">
        <v>0.372</v>
      </c>
      <c r="S567">
        <v>0.13600000000000001</v>
      </c>
    </row>
    <row r="568" spans="1:19" x14ac:dyDescent="0.3">
      <c r="A568">
        <v>420</v>
      </c>
      <c r="B568">
        <v>-0.68500000000000005</v>
      </c>
      <c r="C568">
        <v>-1.6859999999999999</v>
      </c>
      <c r="D568">
        <v>-2.68</v>
      </c>
      <c r="E568">
        <v>-3.1640000000000001</v>
      </c>
      <c r="F568">
        <v>-3.19</v>
      </c>
      <c r="G568">
        <v>1.3</v>
      </c>
      <c r="H568">
        <v>0</v>
      </c>
      <c r="I568">
        <v>1.3069999999999999</v>
      </c>
      <c r="J568">
        <v>-0.68899999999999995</v>
      </c>
      <c r="K568">
        <v>-1.6859999999999999</v>
      </c>
      <c r="L568">
        <v>-2.6789999999999998</v>
      </c>
      <c r="M568">
        <v>-3.1640000000000001</v>
      </c>
      <c r="N568">
        <v>-3.19</v>
      </c>
      <c r="O568">
        <v>0.88500000000000001</v>
      </c>
      <c r="P568">
        <v>0.88600000000000001</v>
      </c>
      <c r="Q568">
        <v>0.875</v>
      </c>
      <c r="R568">
        <v>0.372</v>
      </c>
      <c r="S568">
        <v>0.13700000000000001</v>
      </c>
    </row>
    <row r="569" spans="1:19" x14ac:dyDescent="0.3">
      <c r="A569">
        <v>480</v>
      </c>
      <c r="B569">
        <v>-0.68500000000000005</v>
      </c>
      <c r="C569">
        <v>-1.6859999999999999</v>
      </c>
      <c r="D569">
        <v>-2.68</v>
      </c>
      <c r="E569">
        <v>-3.1640000000000001</v>
      </c>
      <c r="F569">
        <v>-3.19</v>
      </c>
      <c r="G569">
        <v>1.3</v>
      </c>
      <c r="H569">
        <v>0</v>
      </c>
      <c r="I569">
        <v>1.3069999999999999</v>
      </c>
      <c r="J569">
        <v>-0.68899999999999995</v>
      </c>
      <c r="K569">
        <v>-1.6859999999999999</v>
      </c>
      <c r="L569">
        <v>-2.6789999999999998</v>
      </c>
      <c r="M569">
        <v>-3.1640000000000001</v>
      </c>
      <c r="N569">
        <v>-3.19</v>
      </c>
      <c r="O569">
        <v>0.88500000000000001</v>
      </c>
      <c r="P569">
        <v>0.88600000000000001</v>
      </c>
      <c r="Q569">
        <v>0.875</v>
      </c>
      <c r="R569">
        <v>0.372</v>
      </c>
      <c r="S569">
        <v>0.13800000000000001</v>
      </c>
    </row>
    <row r="570" spans="1:19" x14ac:dyDescent="0.3">
      <c r="A570">
        <v>540</v>
      </c>
      <c r="B570">
        <v>-0.68500000000000005</v>
      </c>
      <c r="C570">
        <v>-1.6859999999999999</v>
      </c>
      <c r="D570">
        <v>-2.68</v>
      </c>
      <c r="E570">
        <v>-3.1640000000000001</v>
      </c>
      <c r="F570">
        <v>-3.19</v>
      </c>
      <c r="G570">
        <v>1.3</v>
      </c>
      <c r="H570">
        <v>0</v>
      </c>
      <c r="I570">
        <v>1.3069999999999999</v>
      </c>
      <c r="J570">
        <v>-0.68899999999999995</v>
      </c>
      <c r="K570">
        <v>-1.6859999999999999</v>
      </c>
      <c r="L570">
        <v>-2.6789999999999998</v>
      </c>
      <c r="M570">
        <v>-3.1640000000000001</v>
      </c>
      <c r="N570">
        <v>-3.19</v>
      </c>
      <c r="O570">
        <v>0.88500000000000001</v>
      </c>
      <c r="P570">
        <v>0.88600000000000001</v>
      </c>
      <c r="Q570">
        <v>0.875</v>
      </c>
      <c r="R570">
        <v>0.372</v>
      </c>
      <c r="S570">
        <v>0.13800000000000001</v>
      </c>
    </row>
    <row r="571" spans="1:19" x14ac:dyDescent="0.3">
      <c r="A571">
        <v>600</v>
      </c>
      <c r="B571">
        <v>-0.68500000000000005</v>
      </c>
      <c r="C571">
        <v>-1.6859999999999999</v>
      </c>
      <c r="D571">
        <v>-2.68</v>
      </c>
      <c r="E571">
        <v>-3.1640000000000001</v>
      </c>
      <c r="F571">
        <v>-3.19</v>
      </c>
      <c r="G571">
        <v>1.3</v>
      </c>
      <c r="H571">
        <v>0</v>
      </c>
      <c r="I571">
        <v>1.3069999999999999</v>
      </c>
      <c r="J571">
        <v>-0.68899999999999995</v>
      </c>
      <c r="K571">
        <v>-1.6859999999999999</v>
      </c>
      <c r="L571">
        <v>-2.6789999999999998</v>
      </c>
      <c r="M571">
        <v>-3.1640000000000001</v>
      </c>
      <c r="N571">
        <v>-3.19</v>
      </c>
      <c r="O571">
        <v>0.88500000000000001</v>
      </c>
      <c r="P571">
        <v>0.88500000000000001</v>
      </c>
      <c r="Q571">
        <v>0.875</v>
      </c>
      <c r="R571">
        <v>0.371</v>
      </c>
      <c r="S571">
        <v>0.13800000000000001</v>
      </c>
    </row>
    <row r="573" spans="1:19" x14ac:dyDescent="0.3">
      <c r="A573" t="s">
        <v>0</v>
      </c>
      <c r="B573" t="s">
        <v>45</v>
      </c>
    </row>
    <row r="574" spans="1:19" x14ac:dyDescent="0.3">
      <c r="A574">
        <v>0</v>
      </c>
      <c r="B574">
        <v>-0.68500000000000005</v>
      </c>
      <c r="C574">
        <v>-1.6859999999999999</v>
      </c>
      <c r="D574">
        <v>-2.68</v>
      </c>
      <c r="E574">
        <v>-3.1640000000000001</v>
      </c>
      <c r="F574">
        <v>-3.19</v>
      </c>
      <c r="G574">
        <v>1.3</v>
      </c>
      <c r="H574">
        <v>0</v>
      </c>
      <c r="I574">
        <v>1.028</v>
      </c>
      <c r="J574">
        <v>-0.68500000000000005</v>
      </c>
      <c r="K574">
        <v>-1.6859999999999999</v>
      </c>
      <c r="L574">
        <v>-2.68</v>
      </c>
      <c r="M574">
        <v>-3.1640000000000001</v>
      </c>
      <c r="N574">
        <v>-3.19</v>
      </c>
      <c r="O574">
        <v>0.878</v>
      </c>
      <c r="P574">
        <v>0.878</v>
      </c>
      <c r="Q574">
        <v>0.86799999999999999</v>
      </c>
      <c r="R574">
        <v>0.36899999999999999</v>
      </c>
      <c r="S574">
        <v>0.13600000000000001</v>
      </c>
    </row>
    <row r="575" spans="1:19" x14ac:dyDescent="0.3">
      <c r="A575">
        <v>60</v>
      </c>
      <c r="B575">
        <v>-0.68500000000000005</v>
      </c>
      <c r="C575">
        <v>-1.6859999999999999</v>
      </c>
      <c r="D575">
        <v>-2.68</v>
      </c>
      <c r="E575">
        <v>-3.1640000000000001</v>
      </c>
      <c r="F575">
        <v>-3.19</v>
      </c>
      <c r="G575">
        <v>1.3</v>
      </c>
      <c r="H575">
        <v>0</v>
      </c>
      <c r="I575">
        <v>1.028</v>
      </c>
      <c r="J575">
        <v>-0.68700000000000006</v>
      </c>
      <c r="K575">
        <v>-1.6850000000000001</v>
      </c>
      <c r="L575">
        <v>-2.6789999999999998</v>
      </c>
      <c r="M575">
        <v>-3.165</v>
      </c>
      <c r="N575">
        <v>-3.1869999999999998</v>
      </c>
      <c r="O575">
        <v>0.88100000000000001</v>
      </c>
      <c r="P575">
        <v>0.88300000000000001</v>
      </c>
      <c r="Q575">
        <v>0.87</v>
      </c>
      <c r="R575">
        <v>0.36899999999999999</v>
      </c>
      <c r="S575">
        <v>0.128</v>
      </c>
    </row>
    <row r="576" spans="1:19" x14ac:dyDescent="0.3">
      <c r="A576">
        <v>120</v>
      </c>
      <c r="B576">
        <v>-0.68500000000000005</v>
      </c>
      <c r="C576">
        <v>-1.6859999999999999</v>
      </c>
      <c r="D576">
        <v>-2.68</v>
      </c>
      <c r="E576">
        <v>-3.1640000000000001</v>
      </c>
      <c r="F576">
        <v>-3.19</v>
      </c>
      <c r="G576">
        <v>1.3</v>
      </c>
      <c r="H576">
        <v>0</v>
      </c>
      <c r="I576">
        <v>1.028</v>
      </c>
      <c r="J576">
        <v>-0.68799999999999994</v>
      </c>
      <c r="K576">
        <v>-1.6859999999999999</v>
      </c>
      <c r="L576">
        <v>-2.6789999999999998</v>
      </c>
      <c r="M576">
        <v>-3.1640000000000001</v>
      </c>
      <c r="N576">
        <v>-3.1840000000000002</v>
      </c>
      <c r="O576">
        <v>0.88200000000000001</v>
      </c>
      <c r="P576">
        <v>0.88500000000000001</v>
      </c>
      <c r="Q576">
        <v>0.871</v>
      </c>
      <c r="R576">
        <v>0.36699999999999999</v>
      </c>
      <c r="S576">
        <v>0.121</v>
      </c>
    </row>
    <row r="577" spans="1:19" x14ac:dyDescent="0.3">
      <c r="A577">
        <v>180</v>
      </c>
      <c r="B577">
        <v>-0.68500000000000005</v>
      </c>
      <c r="C577">
        <v>-1.6859999999999999</v>
      </c>
      <c r="D577">
        <v>-2.68</v>
      </c>
      <c r="E577">
        <v>-3.1640000000000001</v>
      </c>
      <c r="F577">
        <v>-3.19</v>
      </c>
      <c r="G577">
        <v>1.3</v>
      </c>
      <c r="H577">
        <v>0</v>
      </c>
      <c r="I577">
        <v>1.028</v>
      </c>
      <c r="J577">
        <v>-0.68799999999999994</v>
      </c>
      <c r="K577">
        <v>-1.6859999999999999</v>
      </c>
      <c r="L577">
        <v>-2.6789999999999998</v>
      </c>
      <c r="M577">
        <v>-3.1640000000000001</v>
      </c>
      <c r="N577">
        <v>-3.181</v>
      </c>
      <c r="O577">
        <v>0.88300000000000001</v>
      </c>
      <c r="P577">
        <v>0.88700000000000001</v>
      </c>
      <c r="Q577">
        <v>0.875</v>
      </c>
      <c r="R577">
        <v>0.37</v>
      </c>
      <c r="S577">
        <v>0.114</v>
      </c>
    </row>
    <row r="578" spans="1:19" x14ac:dyDescent="0.3">
      <c r="A578">
        <v>240</v>
      </c>
      <c r="B578">
        <v>-0.68500000000000005</v>
      </c>
      <c r="C578">
        <v>-1.6859999999999999</v>
      </c>
      <c r="D578">
        <v>-2.68</v>
      </c>
      <c r="E578">
        <v>-3.1640000000000001</v>
      </c>
      <c r="F578">
        <v>-3.19</v>
      </c>
      <c r="G578">
        <v>1.3</v>
      </c>
      <c r="H578">
        <v>0</v>
      </c>
      <c r="I578">
        <v>1.028</v>
      </c>
      <c r="J578">
        <v>-0.68799999999999994</v>
      </c>
      <c r="K578">
        <v>-1.6850000000000001</v>
      </c>
      <c r="L578">
        <v>-2.6789999999999998</v>
      </c>
      <c r="M578">
        <v>-3.165</v>
      </c>
      <c r="N578">
        <v>-3.1779999999999999</v>
      </c>
      <c r="O578">
        <v>0.88400000000000001</v>
      </c>
      <c r="P578">
        <v>0.88600000000000001</v>
      </c>
      <c r="Q578">
        <v>0.874</v>
      </c>
      <c r="R578">
        <v>0.375</v>
      </c>
      <c r="S578">
        <v>0.109</v>
      </c>
    </row>
    <row r="579" spans="1:19" x14ac:dyDescent="0.3">
      <c r="A579">
        <v>300</v>
      </c>
      <c r="B579">
        <v>-0.68500000000000005</v>
      </c>
      <c r="C579">
        <v>-1.6859999999999999</v>
      </c>
      <c r="D579">
        <v>-2.68</v>
      </c>
      <c r="E579">
        <v>-3.1640000000000001</v>
      </c>
      <c r="F579">
        <v>-3.19</v>
      </c>
      <c r="G579">
        <v>1.3</v>
      </c>
      <c r="H579">
        <v>0</v>
      </c>
      <c r="I579">
        <v>1.028</v>
      </c>
      <c r="J579">
        <v>-0.68899999999999995</v>
      </c>
      <c r="K579">
        <v>-1.6850000000000001</v>
      </c>
      <c r="L579">
        <v>-2.6789999999999998</v>
      </c>
      <c r="M579">
        <v>-3.1640000000000001</v>
      </c>
      <c r="N579">
        <v>-3.1749999999999998</v>
      </c>
      <c r="O579">
        <v>0.88400000000000001</v>
      </c>
      <c r="P579">
        <v>0.88600000000000001</v>
      </c>
      <c r="Q579">
        <v>0.874</v>
      </c>
      <c r="R579">
        <v>0.374</v>
      </c>
      <c r="S579">
        <v>0.10299999999999999</v>
      </c>
    </row>
    <row r="580" spans="1:19" x14ac:dyDescent="0.3">
      <c r="A580">
        <v>360</v>
      </c>
      <c r="B580">
        <v>-0.68500000000000005</v>
      </c>
      <c r="C580">
        <v>-1.6859999999999999</v>
      </c>
      <c r="D580">
        <v>-2.68</v>
      </c>
      <c r="E580">
        <v>-3.1640000000000001</v>
      </c>
      <c r="F580">
        <v>-3.19</v>
      </c>
      <c r="G580">
        <v>1.3</v>
      </c>
      <c r="H580">
        <v>0</v>
      </c>
      <c r="I580">
        <v>1.028</v>
      </c>
      <c r="J580">
        <v>-0.68899999999999995</v>
      </c>
      <c r="K580">
        <v>-1.6859999999999999</v>
      </c>
      <c r="L580">
        <v>-2.6789999999999998</v>
      </c>
      <c r="M580">
        <v>-3.1619999999999999</v>
      </c>
      <c r="N580">
        <v>-3.1720000000000002</v>
      </c>
      <c r="O580">
        <v>0.88500000000000001</v>
      </c>
      <c r="P580">
        <v>0.88600000000000001</v>
      </c>
      <c r="Q580">
        <v>0.875</v>
      </c>
      <c r="R580">
        <v>0.36599999999999999</v>
      </c>
      <c r="S580">
        <v>9.8000000000000004E-2</v>
      </c>
    </row>
    <row r="581" spans="1:19" x14ac:dyDescent="0.3">
      <c r="A581">
        <v>420</v>
      </c>
      <c r="B581">
        <v>-0.68500000000000005</v>
      </c>
      <c r="C581">
        <v>-1.6859999999999999</v>
      </c>
      <c r="D581">
        <v>-2.68</v>
      </c>
      <c r="E581">
        <v>-3.1640000000000001</v>
      </c>
      <c r="F581">
        <v>-3.19</v>
      </c>
      <c r="G581">
        <v>1.3</v>
      </c>
      <c r="H581">
        <v>0</v>
      </c>
      <c r="I581">
        <v>1.028</v>
      </c>
      <c r="J581">
        <v>-0.68899999999999995</v>
      </c>
      <c r="K581">
        <v>-1.6859999999999999</v>
      </c>
      <c r="L581">
        <v>-2.68</v>
      </c>
      <c r="M581">
        <v>-3.1589999999999998</v>
      </c>
      <c r="N581">
        <v>-3.169</v>
      </c>
      <c r="O581">
        <v>0.88500000000000001</v>
      </c>
      <c r="P581">
        <v>0.88600000000000001</v>
      </c>
      <c r="Q581">
        <v>0.876</v>
      </c>
      <c r="R581">
        <v>0.35699999999999998</v>
      </c>
      <c r="S581">
        <v>9.5000000000000001E-2</v>
      </c>
    </row>
    <row r="582" spans="1:19" x14ac:dyDescent="0.3">
      <c r="A582">
        <v>480</v>
      </c>
      <c r="B582">
        <v>-0.68500000000000005</v>
      </c>
      <c r="C582">
        <v>-1.6859999999999999</v>
      </c>
      <c r="D582">
        <v>-2.68</v>
      </c>
      <c r="E582">
        <v>-3.1640000000000001</v>
      </c>
      <c r="F582">
        <v>-3.19</v>
      </c>
      <c r="G582">
        <v>1.3</v>
      </c>
      <c r="H582">
        <v>0</v>
      </c>
      <c r="I582">
        <v>1.028</v>
      </c>
      <c r="J582">
        <v>-0.68899999999999995</v>
      </c>
      <c r="K582">
        <v>-1.6859999999999999</v>
      </c>
      <c r="L582">
        <v>-2.6789999999999998</v>
      </c>
      <c r="M582">
        <v>-3.1560000000000001</v>
      </c>
      <c r="N582">
        <v>-3.1659999999999999</v>
      </c>
      <c r="O582">
        <v>0.88500000000000001</v>
      </c>
      <c r="P582">
        <v>0.88600000000000001</v>
      </c>
      <c r="Q582">
        <v>0.874</v>
      </c>
      <c r="R582">
        <v>0.34899999999999998</v>
      </c>
      <c r="S582">
        <v>9.1999999999999998E-2</v>
      </c>
    </row>
    <row r="583" spans="1:19" x14ac:dyDescent="0.3">
      <c r="A583">
        <v>540</v>
      </c>
      <c r="B583">
        <v>-0.68500000000000005</v>
      </c>
      <c r="C583">
        <v>-1.6859999999999999</v>
      </c>
      <c r="D583">
        <v>-2.68</v>
      </c>
      <c r="E583">
        <v>-3.1640000000000001</v>
      </c>
      <c r="F583">
        <v>-3.19</v>
      </c>
      <c r="G583">
        <v>1.3</v>
      </c>
      <c r="H583">
        <v>0</v>
      </c>
      <c r="I583">
        <v>1.028</v>
      </c>
      <c r="J583">
        <v>-0.68899999999999995</v>
      </c>
      <c r="K583">
        <v>-1.6859999999999999</v>
      </c>
      <c r="L583">
        <v>-2.6789999999999998</v>
      </c>
      <c r="M583">
        <v>-3.153</v>
      </c>
      <c r="N583">
        <v>-3.1629999999999998</v>
      </c>
      <c r="O583">
        <v>0.88500000000000001</v>
      </c>
      <c r="P583">
        <v>0.88600000000000001</v>
      </c>
      <c r="Q583">
        <v>0.873</v>
      </c>
      <c r="R583">
        <v>0.34200000000000003</v>
      </c>
      <c r="S583">
        <v>0.09</v>
      </c>
    </row>
    <row r="584" spans="1:19" x14ac:dyDescent="0.3">
      <c r="A584">
        <v>600</v>
      </c>
      <c r="B584">
        <v>-0.68500000000000005</v>
      </c>
      <c r="C584">
        <v>-1.6859999999999999</v>
      </c>
      <c r="D584">
        <v>-2.68</v>
      </c>
      <c r="E584">
        <v>-3.1640000000000001</v>
      </c>
      <c r="F584">
        <v>-3.19</v>
      </c>
      <c r="G584">
        <v>1.3</v>
      </c>
      <c r="H584">
        <v>0</v>
      </c>
      <c r="I584">
        <v>1.028</v>
      </c>
      <c r="J584">
        <v>-0.68899999999999995</v>
      </c>
      <c r="K584">
        <v>-1.6859999999999999</v>
      </c>
      <c r="L584">
        <v>-2.6789999999999998</v>
      </c>
      <c r="M584">
        <v>-3.149</v>
      </c>
      <c r="N584">
        <v>-3.16</v>
      </c>
      <c r="O584">
        <v>0.88500000000000001</v>
      </c>
      <c r="P584">
        <v>0.88500000000000001</v>
      </c>
      <c r="Q584">
        <v>0.874</v>
      </c>
      <c r="R584">
        <v>0.33500000000000002</v>
      </c>
      <c r="S584">
        <v>8.7999999999999995E-2</v>
      </c>
    </row>
    <row r="586" spans="1:19" x14ac:dyDescent="0.3">
      <c r="A586" t="s">
        <v>0</v>
      </c>
      <c r="B586" t="s">
        <v>46</v>
      </c>
    </row>
    <row r="587" spans="1:19" x14ac:dyDescent="0.3">
      <c r="A587">
        <v>0</v>
      </c>
      <c r="B587">
        <v>-0.68500000000000005</v>
      </c>
      <c r="C587">
        <v>-1.6859999999999999</v>
      </c>
      <c r="D587">
        <v>-2.6789999999999998</v>
      </c>
      <c r="E587">
        <v>-3.1549999999999998</v>
      </c>
      <c r="F587">
        <v>-3.18</v>
      </c>
      <c r="G587">
        <v>1.3</v>
      </c>
      <c r="H587">
        <v>0</v>
      </c>
      <c r="I587">
        <v>1.575</v>
      </c>
      <c r="J587">
        <v>-0.68500000000000005</v>
      </c>
      <c r="K587">
        <v>-1.6859999999999999</v>
      </c>
      <c r="L587">
        <v>-2.6789999999999998</v>
      </c>
      <c r="M587">
        <v>-3.1549999999999998</v>
      </c>
      <c r="N587">
        <v>-3.18</v>
      </c>
      <c r="O587">
        <v>0.878</v>
      </c>
      <c r="P587">
        <v>0.878</v>
      </c>
      <c r="Q587">
        <v>0.86699999999999999</v>
      </c>
      <c r="R587">
        <v>0.36399999999999999</v>
      </c>
      <c r="S587">
        <v>0.13500000000000001</v>
      </c>
    </row>
    <row r="588" spans="1:19" x14ac:dyDescent="0.3">
      <c r="A588">
        <v>60</v>
      </c>
      <c r="B588">
        <v>-0.68500000000000005</v>
      </c>
      <c r="C588">
        <v>-1.6859999999999999</v>
      </c>
      <c r="D588">
        <v>-2.6789999999999998</v>
      </c>
      <c r="E588">
        <v>-3.1549999999999998</v>
      </c>
      <c r="F588">
        <v>-3.18</v>
      </c>
      <c r="G588">
        <v>1.3</v>
      </c>
      <c r="H588">
        <v>0</v>
      </c>
      <c r="I588">
        <v>1.575</v>
      </c>
      <c r="J588">
        <v>-0.68700000000000006</v>
      </c>
      <c r="K588">
        <v>-1.6859999999999999</v>
      </c>
      <c r="L588">
        <v>-2.6789999999999998</v>
      </c>
      <c r="M588">
        <v>-3.1539999999999999</v>
      </c>
      <c r="N588">
        <v>-3.1829999999999998</v>
      </c>
      <c r="O588">
        <v>0.88100000000000001</v>
      </c>
      <c r="P588">
        <v>0.88500000000000001</v>
      </c>
      <c r="Q588">
        <v>0.86899999999999999</v>
      </c>
      <c r="R588">
        <v>0.36199999999999999</v>
      </c>
      <c r="S588">
        <v>0.14399999999999999</v>
      </c>
    </row>
    <row r="589" spans="1:19" x14ac:dyDescent="0.3">
      <c r="A589">
        <v>120</v>
      </c>
      <c r="B589">
        <v>-0.68500000000000005</v>
      </c>
      <c r="C589">
        <v>-1.6859999999999999</v>
      </c>
      <c r="D589">
        <v>-2.6789999999999998</v>
      </c>
      <c r="E589">
        <v>-3.1549999999999998</v>
      </c>
      <c r="F589">
        <v>-3.18</v>
      </c>
      <c r="G589">
        <v>1.3</v>
      </c>
      <c r="H589">
        <v>0</v>
      </c>
      <c r="I589">
        <v>1.575</v>
      </c>
      <c r="J589">
        <v>-0.68700000000000006</v>
      </c>
      <c r="K589">
        <v>-1.6859999999999999</v>
      </c>
      <c r="L589">
        <v>-2.6789999999999998</v>
      </c>
      <c r="M589">
        <v>-3.1549999999999998</v>
      </c>
      <c r="N589">
        <v>-3.1859999999999999</v>
      </c>
      <c r="O589">
        <v>0.88200000000000001</v>
      </c>
      <c r="P589">
        <v>0.88600000000000001</v>
      </c>
      <c r="Q589">
        <v>0.874</v>
      </c>
      <c r="R589">
        <v>0.36599999999999999</v>
      </c>
      <c r="S589">
        <v>0.152</v>
      </c>
    </row>
    <row r="590" spans="1:19" x14ac:dyDescent="0.3">
      <c r="A590">
        <v>180</v>
      </c>
      <c r="B590">
        <v>-0.68500000000000005</v>
      </c>
      <c r="C590">
        <v>-1.6859999999999999</v>
      </c>
      <c r="D590">
        <v>-2.6789999999999998</v>
      </c>
      <c r="E590">
        <v>-3.1549999999999998</v>
      </c>
      <c r="F590">
        <v>-3.18</v>
      </c>
      <c r="G590">
        <v>1.3</v>
      </c>
      <c r="H590">
        <v>0</v>
      </c>
      <c r="I590">
        <v>1.575</v>
      </c>
      <c r="J590">
        <v>-0.68799999999999994</v>
      </c>
      <c r="K590">
        <v>-1.6850000000000001</v>
      </c>
      <c r="L590">
        <v>-2.6789999999999998</v>
      </c>
      <c r="M590">
        <v>-3.1539999999999999</v>
      </c>
      <c r="N590">
        <v>-3.1890000000000001</v>
      </c>
      <c r="O590">
        <v>0.88300000000000001</v>
      </c>
      <c r="P590">
        <v>0.88600000000000001</v>
      </c>
      <c r="Q590">
        <v>0.872</v>
      </c>
      <c r="R590">
        <v>0.36499999999999999</v>
      </c>
      <c r="S590">
        <v>0.158</v>
      </c>
    </row>
    <row r="591" spans="1:19" x14ac:dyDescent="0.3">
      <c r="A591">
        <v>240</v>
      </c>
      <c r="B591">
        <v>-0.68500000000000005</v>
      </c>
      <c r="C591">
        <v>-1.6859999999999999</v>
      </c>
      <c r="D591">
        <v>-2.6789999999999998</v>
      </c>
      <c r="E591">
        <v>-3.1549999999999998</v>
      </c>
      <c r="F591">
        <v>-3.18</v>
      </c>
      <c r="G591">
        <v>1.3</v>
      </c>
      <c r="H591">
        <v>0</v>
      </c>
      <c r="I591">
        <v>1.575</v>
      </c>
      <c r="J591">
        <v>-0.68799999999999994</v>
      </c>
      <c r="K591">
        <v>-1.6850000000000001</v>
      </c>
      <c r="L591">
        <v>-2.6789999999999998</v>
      </c>
      <c r="M591">
        <v>-3.153</v>
      </c>
      <c r="N591">
        <v>-3.1920000000000002</v>
      </c>
      <c r="O591">
        <v>0.88400000000000001</v>
      </c>
      <c r="P591">
        <v>0.88600000000000001</v>
      </c>
      <c r="Q591">
        <v>0.875</v>
      </c>
      <c r="R591">
        <v>0.36299999999999999</v>
      </c>
      <c r="S591">
        <v>0.16400000000000001</v>
      </c>
    </row>
    <row r="592" spans="1:19" x14ac:dyDescent="0.3">
      <c r="A592">
        <v>300</v>
      </c>
      <c r="B592">
        <v>-0.68500000000000005</v>
      </c>
      <c r="C592">
        <v>-1.6859999999999999</v>
      </c>
      <c r="D592">
        <v>-2.6789999999999998</v>
      </c>
      <c r="E592">
        <v>-3.1549999999999998</v>
      </c>
      <c r="F592">
        <v>-3.18</v>
      </c>
      <c r="G592">
        <v>1.3</v>
      </c>
      <c r="H592">
        <v>0</v>
      </c>
      <c r="I592">
        <v>1.575</v>
      </c>
      <c r="J592">
        <v>-0.68899999999999995</v>
      </c>
      <c r="K592">
        <v>-1.6859999999999999</v>
      </c>
      <c r="L592">
        <v>-2.6789999999999998</v>
      </c>
      <c r="M592">
        <v>-3.153</v>
      </c>
      <c r="N592">
        <v>-3.1949999999999998</v>
      </c>
      <c r="O592">
        <v>0.88400000000000001</v>
      </c>
      <c r="P592">
        <v>0.88700000000000001</v>
      </c>
      <c r="Q592">
        <v>0.875</v>
      </c>
      <c r="R592">
        <v>0.36499999999999999</v>
      </c>
      <c r="S592">
        <v>0.16800000000000001</v>
      </c>
    </row>
    <row r="593" spans="1:19" x14ac:dyDescent="0.3">
      <c r="A593">
        <v>360</v>
      </c>
      <c r="B593">
        <v>-0.68500000000000005</v>
      </c>
      <c r="C593">
        <v>-1.6859999999999999</v>
      </c>
      <c r="D593">
        <v>-2.6789999999999998</v>
      </c>
      <c r="E593">
        <v>-3.1549999999999998</v>
      </c>
      <c r="F593">
        <v>-3.18</v>
      </c>
      <c r="G593">
        <v>1.3</v>
      </c>
      <c r="H593">
        <v>0</v>
      </c>
      <c r="I593">
        <v>1.575</v>
      </c>
      <c r="J593">
        <v>-0.68899999999999995</v>
      </c>
      <c r="K593">
        <v>-1.6859999999999999</v>
      </c>
      <c r="L593">
        <v>-2.6789999999999998</v>
      </c>
      <c r="M593">
        <v>-3.1560000000000001</v>
      </c>
      <c r="N593">
        <v>-3.198</v>
      </c>
      <c r="O593">
        <v>0.88400000000000001</v>
      </c>
      <c r="P593">
        <v>0.88600000000000001</v>
      </c>
      <c r="Q593">
        <v>0.873</v>
      </c>
      <c r="R593">
        <v>0.373</v>
      </c>
      <c r="S593">
        <v>0.17299999999999999</v>
      </c>
    </row>
    <row r="594" spans="1:19" x14ac:dyDescent="0.3">
      <c r="A594">
        <v>420</v>
      </c>
      <c r="B594">
        <v>-0.68500000000000005</v>
      </c>
      <c r="C594">
        <v>-1.6859999999999999</v>
      </c>
      <c r="D594">
        <v>-2.6789999999999998</v>
      </c>
      <c r="E594">
        <v>-3.1549999999999998</v>
      </c>
      <c r="F594">
        <v>-3.18</v>
      </c>
      <c r="G594">
        <v>1.3</v>
      </c>
      <c r="H594">
        <v>0</v>
      </c>
      <c r="I594">
        <v>1.575</v>
      </c>
      <c r="J594">
        <v>-0.68899999999999995</v>
      </c>
      <c r="K594">
        <v>-1.6859999999999999</v>
      </c>
      <c r="L594">
        <v>-2.6789999999999998</v>
      </c>
      <c r="M594">
        <v>-3.1579999999999999</v>
      </c>
      <c r="N594">
        <v>-3.2010000000000001</v>
      </c>
      <c r="O594">
        <v>0.88500000000000001</v>
      </c>
      <c r="P594">
        <v>0.88600000000000001</v>
      </c>
      <c r="Q594">
        <v>0.873</v>
      </c>
      <c r="R594">
        <v>0.38100000000000001</v>
      </c>
      <c r="S594">
        <v>0.17799999999999999</v>
      </c>
    </row>
    <row r="595" spans="1:19" x14ac:dyDescent="0.3">
      <c r="A595">
        <v>480</v>
      </c>
      <c r="B595">
        <v>-0.68500000000000005</v>
      </c>
      <c r="C595">
        <v>-1.6859999999999999</v>
      </c>
      <c r="D595">
        <v>-2.6789999999999998</v>
      </c>
      <c r="E595">
        <v>-3.1549999999999998</v>
      </c>
      <c r="F595">
        <v>-3.18</v>
      </c>
      <c r="G595">
        <v>1.3</v>
      </c>
      <c r="H595">
        <v>0</v>
      </c>
      <c r="I595">
        <v>1.575</v>
      </c>
      <c r="J595">
        <v>-0.68899999999999995</v>
      </c>
      <c r="K595">
        <v>-1.6859999999999999</v>
      </c>
      <c r="L595">
        <v>-2.6789999999999998</v>
      </c>
      <c r="M595">
        <v>-3.161</v>
      </c>
      <c r="N595">
        <v>-3.2040000000000002</v>
      </c>
      <c r="O595">
        <v>0.88500000000000001</v>
      </c>
      <c r="P595">
        <v>0.88600000000000001</v>
      </c>
      <c r="Q595">
        <v>0.875</v>
      </c>
      <c r="R595">
        <v>0.38900000000000001</v>
      </c>
      <c r="S595">
        <v>0.182</v>
      </c>
    </row>
    <row r="596" spans="1:19" x14ac:dyDescent="0.3">
      <c r="A596">
        <v>540</v>
      </c>
      <c r="B596">
        <v>-0.68500000000000005</v>
      </c>
      <c r="C596">
        <v>-1.6859999999999999</v>
      </c>
      <c r="D596">
        <v>-2.6789999999999998</v>
      </c>
      <c r="E596">
        <v>-3.1549999999999998</v>
      </c>
      <c r="F596">
        <v>-3.18</v>
      </c>
      <c r="G596">
        <v>1.3</v>
      </c>
      <c r="H596">
        <v>0</v>
      </c>
      <c r="I596">
        <v>1.575</v>
      </c>
      <c r="J596">
        <v>-0.68899999999999995</v>
      </c>
      <c r="K596">
        <v>-1.6859999999999999</v>
      </c>
      <c r="L596">
        <v>-2.6789999999999998</v>
      </c>
      <c r="M596">
        <v>-3.165</v>
      </c>
      <c r="N596">
        <v>-3.2069999999999999</v>
      </c>
      <c r="O596">
        <v>0.88500000000000001</v>
      </c>
      <c r="P596">
        <v>0.88600000000000001</v>
      </c>
      <c r="Q596">
        <v>0.876</v>
      </c>
      <c r="R596">
        <v>0.39500000000000002</v>
      </c>
      <c r="S596">
        <v>0.185</v>
      </c>
    </row>
    <row r="597" spans="1:19" x14ac:dyDescent="0.3">
      <c r="A597">
        <v>600</v>
      </c>
      <c r="B597">
        <v>-0.68500000000000005</v>
      </c>
      <c r="C597">
        <v>-1.6859999999999999</v>
      </c>
      <c r="D597">
        <v>-2.6789999999999998</v>
      </c>
      <c r="E597">
        <v>-3.1549999999999998</v>
      </c>
      <c r="F597">
        <v>-3.18</v>
      </c>
      <c r="G597">
        <v>1.3</v>
      </c>
      <c r="H597">
        <v>0</v>
      </c>
      <c r="I597">
        <v>1.575</v>
      </c>
      <c r="J597">
        <v>-0.68899999999999995</v>
      </c>
      <c r="K597">
        <v>-1.6859999999999999</v>
      </c>
      <c r="L597">
        <v>-2.6789999999999998</v>
      </c>
      <c r="M597">
        <v>-3.1680000000000001</v>
      </c>
      <c r="N597">
        <v>-3.21</v>
      </c>
      <c r="O597">
        <v>0.88500000000000001</v>
      </c>
      <c r="P597">
        <v>0.88500000000000001</v>
      </c>
      <c r="Q597">
        <v>0.875</v>
      </c>
      <c r="R597">
        <v>0.4</v>
      </c>
      <c r="S597">
        <v>0.186</v>
      </c>
    </row>
    <row r="599" spans="1:19" x14ac:dyDescent="0.3">
      <c r="A599" t="s">
        <v>0</v>
      </c>
      <c r="B599" t="s">
        <v>47</v>
      </c>
    </row>
    <row r="600" spans="1:19" x14ac:dyDescent="0.3">
      <c r="A600">
        <v>0</v>
      </c>
      <c r="B600">
        <v>-0.68500000000000005</v>
      </c>
      <c r="C600">
        <v>-1.6859999999999999</v>
      </c>
      <c r="D600">
        <v>-2.6789999999999998</v>
      </c>
      <c r="E600">
        <v>-3.1549999999999998</v>
      </c>
      <c r="F600">
        <v>-3.18</v>
      </c>
      <c r="G600">
        <v>1.3</v>
      </c>
      <c r="H600">
        <v>0</v>
      </c>
      <c r="I600">
        <v>1.3080000000000001</v>
      </c>
      <c r="J600">
        <v>-0.68500000000000005</v>
      </c>
      <c r="K600">
        <v>-1.6859999999999999</v>
      </c>
      <c r="L600">
        <v>-2.6789999999999998</v>
      </c>
      <c r="M600">
        <v>-3.1549999999999998</v>
      </c>
      <c r="N600">
        <v>-3.18</v>
      </c>
      <c r="O600">
        <v>0.878</v>
      </c>
      <c r="P600">
        <v>0.878</v>
      </c>
      <c r="Q600">
        <v>0.86699999999999999</v>
      </c>
      <c r="R600">
        <v>0.36399999999999999</v>
      </c>
      <c r="S600">
        <v>0.13500000000000001</v>
      </c>
    </row>
    <row r="601" spans="1:19" x14ac:dyDescent="0.3">
      <c r="A601">
        <v>60</v>
      </c>
      <c r="B601">
        <v>-0.68500000000000005</v>
      </c>
      <c r="C601">
        <v>-1.6859999999999999</v>
      </c>
      <c r="D601">
        <v>-2.6789999999999998</v>
      </c>
      <c r="E601">
        <v>-3.1549999999999998</v>
      </c>
      <c r="F601">
        <v>-3.18</v>
      </c>
      <c r="G601">
        <v>1.3</v>
      </c>
      <c r="H601">
        <v>0</v>
      </c>
      <c r="I601">
        <v>1.3080000000000001</v>
      </c>
      <c r="J601">
        <v>-0.68700000000000006</v>
      </c>
      <c r="K601">
        <v>-1.6859999999999999</v>
      </c>
      <c r="L601">
        <v>-2.6789999999999998</v>
      </c>
      <c r="M601">
        <v>-3.1549999999999998</v>
      </c>
      <c r="N601">
        <v>-3.18</v>
      </c>
      <c r="O601">
        <v>0.88100000000000001</v>
      </c>
      <c r="P601">
        <v>0.88400000000000001</v>
      </c>
      <c r="Q601">
        <v>0.86899999999999999</v>
      </c>
      <c r="R601">
        <v>0.36299999999999999</v>
      </c>
      <c r="S601">
        <v>0.13600000000000001</v>
      </c>
    </row>
    <row r="602" spans="1:19" x14ac:dyDescent="0.3">
      <c r="A602">
        <v>120</v>
      </c>
      <c r="B602">
        <v>-0.68500000000000005</v>
      </c>
      <c r="C602">
        <v>-1.6859999999999999</v>
      </c>
      <c r="D602">
        <v>-2.6789999999999998</v>
      </c>
      <c r="E602">
        <v>-3.1549999999999998</v>
      </c>
      <c r="F602">
        <v>-3.18</v>
      </c>
      <c r="G602">
        <v>1.3</v>
      </c>
      <c r="H602">
        <v>0</v>
      </c>
      <c r="I602">
        <v>1.3080000000000001</v>
      </c>
      <c r="J602">
        <v>-0.68799999999999994</v>
      </c>
      <c r="K602">
        <v>-1.6859999999999999</v>
      </c>
      <c r="L602">
        <v>-2.6789999999999998</v>
      </c>
      <c r="M602">
        <v>-3.1549999999999998</v>
      </c>
      <c r="N602">
        <v>-3.18</v>
      </c>
      <c r="O602">
        <v>0.88200000000000001</v>
      </c>
      <c r="P602">
        <v>0.88600000000000001</v>
      </c>
      <c r="Q602">
        <v>0.871</v>
      </c>
      <c r="R602">
        <v>0.36399999999999999</v>
      </c>
      <c r="S602">
        <v>0.13600000000000001</v>
      </c>
    </row>
    <row r="603" spans="1:19" x14ac:dyDescent="0.3">
      <c r="A603">
        <v>180</v>
      </c>
      <c r="B603">
        <v>-0.68500000000000005</v>
      </c>
      <c r="C603">
        <v>-1.6859999999999999</v>
      </c>
      <c r="D603">
        <v>-2.6789999999999998</v>
      </c>
      <c r="E603">
        <v>-3.1549999999999998</v>
      </c>
      <c r="F603">
        <v>-3.18</v>
      </c>
      <c r="G603">
        <v>1.3</v>
      </c>
      <c r="H603">
        <v>0</v>
      </c>
      <c r="I603">
        <v>1.3080000000000001</v>
      </c>
      <c r="J603">
        <v>-0.68799999999999994</v>
      </c>
      <c r="K603">
        <v>-1.6859999999999999</v>
      </c>
      <c r="L603">
        <v>-2.6789999999999998</v>
      </c>
      <c r="M603">
        <v>-3.1539999999999999</v>
      </c>
      <c r="N603">
        <v>-3.18</v>
      </c>
      <c r="O603">
        <v>0.88300000000000001</v>
      </c>
      <c r="P603">
        <v>0.88600000000000001</v>
      </c>
      <c r="Q603">
        <v>0.873</v>
      </c>
      <c r="R603">
        <v>0.36499999999999999</v>
      </c>
      <c r="S603">
        <v>0.13600000000000001</v>
      </c>
    </row>
    <row r="604" spans="1:19" x14ac:dyDescent="0.3">
      <c r="A604">
        <v>240</v>
      </c>
      <c r="B604">
        <v>-0.68500000000000005</v>
      </c>
      <c r="C604">
        <v>-1.6859999999999999</v>
      </c>
      <c r="D604">
        <v>-2.6789999999999998</v>
      </c>
      <c r="E604">
        <v>-3.1549999999999998</v>
      </c>
      <c r="F604">
        <v>-3.18</v>
      </c>
      <c r="G604">
        <v>1.3</v>
      </c>
      <c r="H604">
        <v>0</v>
      </c>
      <c r="I604">
        <v>1.3080000000000001</v>
      </c>
      <c r="J604">
        <v>-0.68799999999999994</v>
      </c>
      <c r="K604">
        <v>-1.6850000000000001</v>
      </c>
      <c r="L604">
        <v>-2.6789999999999998</v>
      </c>
      <c r="M604">
        <v>-3.1539999999999999</v>
      </c>
      <c r="N604">
        <v>-3.18</v>
      </c>
      <c r="O604">
        <v>0.88400000000000001</v>
      </c>
      <c r="P604">
        <v>0.88600000000000001</v>
      </c>
      <c r="Q604">
        <v>0.874</v>
      </c>
      <c r="R604">
        <v>0.36699999999999999</v>
      </c>
      <c r="S604">
        <v>0.13600000000000001</v>
      </c>
    </row>
    <row r="605" spans="1:19" x14ac:dyDescent="0.3">
      <c r="A605">
        <v>300</v>
      </c>
      <c r="B605">
        <v>-0.68500000000000005</v>
      </c>
      <c r="C605">
        <v>-1.6859999999999999</v>
      </c>
      <c r="D605">
        <v>-2.6789999999999998</v>
      </c>
      <c r="E605">
        <v>-3.1549999999999998</v>
      </c>
      <c r="F605">
        <v>-3.18</v>
      </c>
      <c r="G605">
        <v>1.3</v>
      </c>
      <c r="H605">
        <v>0</v>
      </c>
      <c r="I605">
        <v>1.3080000000000001</v>
      </c>
      <c r="J605">
        <v>-0.68899999999999995</v>
      </c>
      <c r="K605">
        <v>-1.6859999999999999</v>
      </c>
      <c r="L605">
        <v>-2.6789999999999998</v>
      </c>
      <c r="M605">
        <v>-3.1539999999999999</v>
      </c>
      <c r="N605">
        <v>-3.18</v>
      </c>
      <c r="O605">
        <v>0.88400000000000001</v>
      </c>
      <c r="P605">
        <v>0.88700000000000001</v>
      </c>
      <c r="Q605">
        <v>0.874</v>
      </c>
      <c r="R605">
        <v>0.36699999999999999</v>
      </c>
      <c r="S605">
        <v>0.13500000000000001</v>
      </c>
    </row>
    <row r="606" spans="1:19" x14ac:dyDescent="0.3">
      <c r="A606">
        <v>360</v>
      </c>
      <c r="B606">
        <v>-0.68500000000000005</v>
      </c>
      <c r="C606">
        <v>-1.6859999999999999</v>
      </c>
      <c r="D606">
        <v>-2.6789999999999998</v>
      </c>
      <c r="E606">
        <v>-3.1549999999999998</v>
      </c>
      <c r="F606">
        <v>-3.18</v>
      </c>
      <c r="G606">
        <v>1.3</v>
      </c>
      <c r="H606">
        <v>0</v>
      </c>
      <c r="I606">
        <v>1.3080000000000001</v>
      </c>
      <c r="J606">
        <v>-0.68899999999999995</v>
      </c>
      <c r="K606">
        <v>-1.6859999999999999</v>
      </c>
      <c r="L606">
        <v>-2.6789999999999998</v>
      </c>
      <c r="M606">
        <v>-3.1539999999999999</v>
      </c>
      <c r="N606">
        <v>-3.18</v>
      </c>
      <c r="O606">
        <v>0.88400000000000001</v>
      </c>
      <c r="P606">
        <v>0.88600000000000001</v>
      </c>
      <c r="Q606">
        <v>0.874</v>
      </c>
      <c r="R606">
        <v>0.36699999999999999</v>
      </c>
      <c r="S606">
        <v>0.13500000000000001</v>
      </c>
    </row>
    <row r="607" spans="1:19" x14ac:dyDescent="0.3">
      <c r="A607">
        <v>420</v>
      </c>
      <c r="B607">
        <v>-0.68500000000000005</v>
      </c>
      <c r="C607">
        <v>-1.6859999999999999</v>
      </c>
      <c r="D607">
        <v>-2.6789999999999998</v>
      </c>
      <c r="E607">
        <v>-3.1549999999999998</v>
      </c>
      <c r="F607">
        <v>-3.18</v>
      </c>
      <c r="G607">
        <v>1.3</v>
      </c>
      <c r="H607">
        <v>0</v>
      </c>
      <c r="I607">
        <v>1.3080000000000001</v>
      </c>
      <c r="J607">
        <v>-0.68899999999999995</v>
      </c>
      <c r="K607">
        <v>-1.6859999999999999</v>
      </c>
      <c r="L607">
        <v>-2.6789999999999998</v>
      </c>
      <c r="M607">
        <v>-3.1539999999999999</v>
      </c>
      <c r="N607">
        <v>-3.18</v>
      </c>
      <c r="O607">
        <v>0.88500000000000001</v>
      </c>
      <c r="P607">
        <v>0.88600000000000001</v>
      </c>
      <c r="Q607">
        <v>0.874</v>
      </c>
      <c r="R607">
        <v>0.36699999999999999</v>
      </c>
      <c r="S607">
        <v>0.13600000000000001</v>
      </c>
    </row>
    <row r="608" spans="1:19" x14ac:dyDescent="0.3">
      <c r="A608">
        <v>480</v>
      </c>
      <c r="B608">
        <v>-0.68500000000000005</v>
      </c>
      <c r="C608">
        <v>-1.6859999999999999</v>
      </c>
      <c r="D608">
        <v>-2.6789999999999998</v>
      </c>
      <c r="E608">
        <v>-3.1549999999999998</v>
      </c>
      <c r="F608">
        <v>-3.18</v>
      </c>
      <c r="G608">
        <v>1.3</v>
      </c>
      <c r="H608">
        <v>0</v>
      </c>
      <c r="I608">
        <v>1.3080000000000001</v>
      </c>
      <c r="J608">
        <v>-0.68899999999999995</v>
      </c>
      <c r="K608">
        <v>-1.6859999999999999</v>
      </c>
      <c r="L608">
        <v>-2.6789999999999998</v>
      </c>
      <c r="M608">
        <v>-3.1539999999999999</v>
      </c>
      <c r="N608">
        <v>-3.18</v>
      </c>
      <c r="O608">
        <v>0.88500000000000001</v>
      </c>
      <c r="P608">
        <v>0.88600000000000001</v>
      </c>
      <c r="Q608">
        <v>0.874</v>
      </c>
      <c r="R608">
        <v>0.36799999999999999</v>
      </c>
      <c r="S608">
        <v>0.13700000000000001</v>
      </c>
    </row>
    <row r="609" spans="1:19" x14ac:dyDescent="0.3">
      <c r="A609">
        <v>540</v>
      </c>
      <c r="B609">
        <v>-0.68500000000000005</v>
      </c>
      <c r="C609">
        <v>-1.6859999999999999</v>
      </c>
      <c r="D609">
        <v>-2.6789999999999998</v>
      </c>
      <c r="E609">
        <v>-3.1549999999999998</v>
      </c>
      <c r="F609">
        <v>-3.18</v>
      </c>
      <c r="G609">
        <v>1.3</v>
      </c>
      <c r="H609">
        <v>0</v>
      </c>
      <c r="I609">
        <v>1.3080000000000001</v>
      </c>
      <c r="J609">
        <v>-0.68899999999999995</v>
      </c>
      <c r="K609">
        <v>-1.6859999999999999</v>
      </c>
      <c r="L609">
        <v>-2.6789999999999998</v>
      </c>
      <c r="M609">
        <v>-3.1539999999999999</v>
      </c>
      <c r="N609">
        <v>-3.18</v>
      </c>
      <c r="O609">
        <v>0.88500000000000001</v>
      </c>
      <c r="P609">
        <v>0.88600000000000001</v>
      </c>
      <c r="Q609">
        <v>0.874</v>
      </c>
      <c r="R609">
        <v>0.36799999999999999</v>
      </c>
      <c r="S609">
        <v>0.13700000000000001</v>
      </c>
    </row>
    <row r="610" spans="1:19" x14ac:dyDescent="0.3">
      <c r="A610">
        <v>600</v>
      </c>
      <c r="B610">
        <v>-0.68500000000000005</v>
      </c>
      <c r="C610">
        <v>-1.6859999999999999</v>
      </c>
      <c r="D610">
        <v>-2.6789999999999998</v>
      </c>
      <c r="E610">
        <v>-3.1549999999999998</v>
      </c>
      <c r="F610">
        <v>-3.18</v>
      </c>
      <c r="G610">
        <v>1.3</v>
      </c>
      <c r="H610">
        <v>0</v>
      </c>
      <c r="I610">
        <v>1.3080000000000001</v>
      </c>
      <c r="J610">
        <v>-0.68899999999999995</v>
      </c>
      <c r="K610">
        <v>-1.6859999999999999</v>
      </c>
      <c r="L610">
        <v>-2.6789999999999998</v>
      </c>
      <c r="M610">
        <v>-3.1539999999999999</v>
      </c>
      <c r="N610">
        <v>-3.18</v>
      </c>
      <c r="O610">
        <v>0.88500000000000001</v>
      </c>
      <c r="P610">
        <v>0.88500000000000001</v>
      </c>
      <c r="Q610">
        <v>0.874</v>
      </c>
      <c r="R610">
        <v>0.36699999999999999</v>
      </c>
      <c r="S610">
        <v>0.13700000000000001</v>
      </c>
    </row>
    <row r="612" spans="1:19" x14ac:dyDescent="0.3">
      <c r="A612" t="s">
        <v>0</v>
      </c>
      <c r="B612" t="s">
        <v>48</v>
      </c>
    </row>
    <row r="613" spans="1:19" x14ac:dyDescent="0.3">
      <c r="A613">
        <v>0</v>
      </c>
      <c r="B613">
        <v>-0.68500000000000005</v>
      </c>
      <c r="C613">
        <v>-1.6859999999999999</v>
      </c>
      <c r="D613">
        <v>-2.6789999999999998</v>
      </c>
      <c r="E613">
        <v>-3.1549999999999998</v>
      </c>
      <c r="F613">
        <v>-3.18</v>
      </c>
      <c r="G613">
        <v>1.3</v>
      </c>
      <c r="H613">
        <v>0</v>
      </c>
      <c r="I613">
        <v>1.0289999999999999</v>
      </c>
      <c r="J613">
        <v>-0.68500000000000005</v>
      </c>
      <c r="K613">
        <v>-1.6859999999999999</v>
      </c>
      <c r="L613">
        <v>-2.6789999999999998</v>
      </c>
      <c r="M613">
        <v>-3.1549999999999998</v>
      </c>
      <c r="N613">
        <v>-3.18</v>
      </c>
      <c r="O613">
        <v>0.878</v>
      </c>
      <c r="P613">
        <v>0.878</v>
      </c>
      <c r="Q613">
        <v>0.86699999999999999</v>
      </c>
      <c r="R613">
        <v>0.36399999999999999</v>
      </c>
      <c r="S613">
        <v>0.13500000000000001</v>
      </c>
    </row>
    <row r="614" spans="1:19" x14ac:dyDescent="0.3">
      <c r="A614">
        <v>60</v>
      </c>
      <c r="B614">
        <v>-0.68500000000000005</v>
      </c>
      <c r="C614">
        <v>-1.6859999999999999</v>
      </c>
      <c r="D614">
        <v>-2.6789999999999998</v>
      </c>
      <c r="E614">
        <v>-3.1549999999999998</v>
      </c>
      <c r="F614">
        <v>-3.18</v>
      </c>
      <c r="G614">
        <v>1.3</v>
      </c>
      <c r="H614">
        <v>0</v>
      </c>
      <c r="I614">
        <v>1.0289999999999999</v>
      </c>
      <c r="J614">
        <v>-0.68700000000000006</v>
      </c>
      <c r="K614">
        <v>-1.6850000000000001</v>
      </c>
      <c r="L614">
        <v>-2.6789999999999998</v>
      </c>
      <c r="M614">
        <v>-3.1549999999999998</v>
      </c>
      <c r="N614">
        <v>-3.177</v>
      </c>
      <c r="O614">
        <v>0.88100000000000001</v>
      </c>
      <c r="P614">
        <v>0.88300000000000001</v>
      </c>
      <c r="Q614">
        <v>0.86899999999999999</v>
      </c>
      <c r="R614">
        <v>0.36499999999999999</v>
      </c>
      <c r="S614">
        <v>0.127</v>
      </c>
    </row>
    <row r="615" spans="1:19" x14ac:dyDescent="0.3">
      <c r="A615">
        <v>120</v>
      </c>
      <c r="B615">
        <v>-0.68500000000000005</v>
      </c>
      <c r="C615">
        <v>-1.6859999999999999</v>
      </c>
      <c r="D615">
        <v>-2.6789999999999998</v>
      </c>
      <c r="E615">
        <v>-3.1549999999999998</v>
      </c>
      <c r="F615">
        <v>-3.18</v>
      </c>
      <c r="G615">
        <v>1.3</v>
      </c>
      <c r="H615">
        <v>0</v>
      </c>
      <c r="I615">
        <v>1.0289999999999999</v>
      </c>
      <c r="J615">
        <v>-0.68799999999999994</v>
      </c>
      <c r="K615">
        <v>-1.6859999999999999</v>
      </c>
      <c r="L615">
        <v>-2.6779999999999999</v>
      </c>
      <c r="M615">
        <v>-3.1539999999999999</v>
      </c>
      <c r="N615">
        <v>-3.1739999999999999</v>
      </c>
      <c r="O615">
        <v>0.88200000000000001</v>
      </c>
      <c r="P615">
        <v>0.88500000000000001</v>
      </c>
      <c r="Q615">
        <v>0.86899999999999999</v>
      </c>
      <c r="R615">
        <v>0.36199999999999999</v>
      </c>
      <c r="S615">
        <v>0.12</v>
      </c>
    </row>
    <row r="616" spans="1:19" x14ac:dyDescent="0.3">
      <c r="A616">
        <v>180</v>
      </c>
      <c r="B616">
        <v>-0.68500000000000005</v>
      </c>
      <c r="C616">
        <v>-1.6859999999999999</v>
      </c>
      <c r="D616">
        <v>-2.6789999999999998</v>
      </c>
      <c r="E616">
        <v>-3.1549999999999998</v>
      </c>
      <c r="F616">
        <v>-3.18</v>
      </c>
      <c r="G616">
        <v>1.3</v>
      </c>
      <c r="H616">
        <v>0</v>
      </c>
      <c r="I616">
        <v>1.0289999999999999</v>
      </c>
      <c r="J616">
        <v>-0.68799999999999994</v>
      </c>
      <c r="K616">
        <v>-1.6859999999999999</v>
      </c>
      <c r="L616">
        <v>-2.6789999999999998</v>
      </c>
      <c r="M616">
        <v>-3.1539999999999999</v>
      </c>
      <c r="N616">
        <v>-3.1709999999999998</v>
      </c>
      <c r="O616">
        <v>0.88300000000000001</v>
      </c>
      <c r="P616">
        <v>0.88700000000000001</v>
      </c>
      <c r="Q616">
        <v>0.874</v>
      </c>
      <c r="R616">
        <v>0.36499999999999999</v>
      </c>
      <c r="S616">
        <v>0.114</v>
      </c>
    </row>
    <row r="617" spans="1:19" x14ac:dyDescent="0.3">
      <c r="A617">
        <v>240</v>
      </c>
      <c r="B617">
        <v>-0.68500000000000005</v>
      </c>
      <c r="C617">
        <v>-1.6859999999999999</v>
      </c>
      <c r="D617">
        <v>-2.6789999999999998</v>
      </c>
      <c r="E617">
        <v>-3.1549999999999998</v>
      </c>
      <c r="F617">
        <v>-3.18</v>
      </c>
      <c r="G617">
        <v>1.3</v>
      </c>
      <c r="H617">
        <v>0</v>
      </c>
      <c r="I617">
        <v>1.0289999999999999</v>
      </c>
      <c r="J617">
        <v>-0.68799999999999994</v>
      </c>
      <c r="K617">
        <v>-1.6850000000000001</v>
      </c>
      <c r="L617">
        <v>-2.6789999999999998</v>
      </c>
      <c r="M617">
        <v>-3.1549999999999998</v>
      </c>
      <c r="N617">
        <v>-3.1680000000000001</v>
      </c>
      <c r="O617">
        <v>0.88400000000000001</v>
      </c>
      <c r="P617">
        <v>0.88600000000000001</v>
      </c>
      <c r="Q617">
        <v>0.873</v>
      </c>
      <c r="R617">
        <v>0.371</v>
      </c>
      <c r="S617">
        <v>0.109</v>
      </c>
    </row>
    <row r="618" spans="1:19" x14ac:dyDescent="0.3">
      <c r="A618">
        <v>300</v>
      </c>
      <c r="B618">
        <v>-0.68500000000000005</v>
      </c>
      <c r="C618">
        <v>-1.6859999999999999</v>
      </c>
      <c r="D618">
        <v>-2.6789999999999998</v>
      </c>
      <c r="E618">
        <v>-3.1549999999999998</v>
      </c>
      <c r="F618">
        <v>-3.18</v>
      </c>
      <c r="G618">
        <v>1.3</v>
      </c>
      <c r="H618">
        <v>0</v>
      </c>
      <c r="I618">
        <v>1.0289999999999999</v>
      </c>
      <c r="J618">
        <v>-0.68899999999999995</v>
      </c>
      <c r="K618">
        <v>-1.6850000000000001</v>
      </c>
      <c r="L618">
        <v>-2.6789999999999998</v>
      </c>
      <c r="M618">
        <v>-3.1549999999999998</v>
      </c>
      <c r="N618">
        <v>-3.165</v>
      </c>
      <c r="O618">
        <v>0.88400000000000001</v>
      </c>
      <c r="P618">
        <v>0.88600000000000001</v>
      </c>
      <c r="Q618">
        <v>0.872</v>
      </c>
      <c r="R618">
        <v>0.36899999999999999</v>
      </c>
      <c r="S618">
        <v>0.10199999999999999</v>
      </c>
    </row>
    <row r="619" spans="1:19" x14ac:dyDescent="0.3">
      <c r="A619">
        <v>360</v>
      </c>
      <c r="B619">
        <v>-0.68500000000000005</v>
      </c>
      <c r="C619">
        <v>-1.6859999999999999</v>
      </c>
      <c r="D619">
        <v>-2.6789999999999998</v>
      </c>
      <c r="E619">
        <v>-3.1549999999999998</v>
      </c>
      <c r="F619">
        <v>-3.18</v>
      </c>
      <c r="G619">
        <v>1.3</v>
      </c>
      <c r="H619">
        <v>0</v>
      </c>
      <c r="I619">
        <v>1.0289999999999999</v>
      </c>
      <c r="J619">
        <v>-0.68899999999999995</v>
      </c>
      <c r="K619">
        <v>-1.6859999999999999</v>
      </c>
      <c r="L619">
        <v>-2.6789999999999998</v>
      </c>
      <c r="M619">
        <v>-3.153</v>
      </c>
      <c r="N619">
        <v>-3.1619999999999999</v>
      </c>
      <c r="O619">
        <v>0.88400000000000001</v>
      </c>
      <c r="P619">
        <v>0.88700000000000001</v>
      </c>
      <c r="Q619">
        <v>0.875</v>
      </c>
      <c r="R619">
        <v>0.36099999999999999</v>
      </c>
      <c r="S619">
        <v>9.7000000000000003E-2</v>
      </c>
    </row>
    <row r="620" spans="1:19" x14ac:dyDescent="0.3">
      <c r="A620">
        <v>420</v>
      </c>
      <c r="B620">
        <v>-0.68500000000000005</v>
      </c>
      <c r="C620">
        <v>-1.6859999999999999</v>
      </c>
      <c r="D620">
        <v>-2.6789999999999998</v>
      </c>
      <c r="E620">
        <v>-3.1549999999999998</v>
      </c>
      <c r="F620">
        <v>-3.18</v>
      </c>
      <c r="G620">
        <v>1.3</v>
      </c>
      <c r="H620">
        <v>0</v>
      </c>
      <c r="I620">
        <v>1.0289999999999999</v>
      </c>
      <c r="J620">
        <v>-0.68899999999999995</v>
      </c>
      <c r="K620">
        <v>-1.6859999999999999</v>
      </c>
      <c r="L620">
        <v>-2.6789999999999998</v>
      </c>
      <c r="M620">
        <v>-3.15</v>
      </c>
      <c r="N620">
        <v>-3.1589999999999998</v>
      </c>
      <c r="O620">
        <v>0.88500000000000001</v>
      </c>
      <c r="P620">
        <v>0.88600000000000001</v>
      </c>
      <c r="Q620">
        <v>0.876</v>
      </c>
      <c r="R620">
        <v>0.35299999999999998</v>
      </c>
      <c r="S620">
        <v>9.2999999999999999E-2</v>
      </c>
    </row>
    <row r="621" spans="1:19" x14ac:dyDescent="0.3">
      <c r="A621">
        <v>480</v>
      </c>
      <c r="B621">
        <v>-0.68500000000000005</v>
      </c>
      <c r="C621">
        <v>-1.6859999999999999</v>
      </c>
      <c r="D621">
        <v>-2.6789999999999998</v>
      </c>
      <c r="E621">
        <v>-3.1549999999999998</v>
      </c>
      <c r="F621">
        <v>-3.18</v>
      </c>
      <c r="G621">
        <v>1.3</v>
      </c>
      <c r="H621">
        <v>0</v>
      </c>
      <c r="I621">
        <v>1.0289999999999999</v>
      </c>
      <c r="J621">
        <v>-0.68899999999999995</v>
      </c>
      <c r="K621">
        <v>-1.6859999999999999</v>
      </c>
      <c r="L621">
        <v>-2.6789999999999998</v>
      </c>
      <c r="M621">
        <v>-3.1469999999999998</v>
      </c>
      <c r="N621">
        <v>-3.1560000000000001</v>
      </c>
      <c r="O621">
        <v>0.88500000000000001</v>
      </c>
      <c r="P621">
        <v>0.88500000000000001</v>
      </c>
      <c r="Q621">
        <v>0.874</v>
      </c>
      <c r="R621">
        <v>0.34499999999999997</v>
      </c>
      <c r="S621">
        <v>9.0999999999999998E-2</v>
      </c>
    </row>
    <row r="622" spans="1:19" x14ac:dyDescent="0.3">
      <c r="A622">
        <v>540</v>
      </c>
      <c r="B622">
        <v>-0.68500000000000005</v>
      </c>
      <c r="C622">
        <v>-1.6859999999999999</v>
      </c>
      <c r="D622">
        <v>-2.6789999999999998</v>
      </c>
      <c r="E622">
        <v>-3.1549999999999998</v>
      </c>
      <c r="F622">
        <v>-3.18</v>
      </c>
      <c r="G622">
        <v>1.3</v>
      </c>
      <c r="H622">
        <v>0</v>
      </c>
      <c r="I622">
        <v>1.0289999999999999</v>
      </c>
      <c r="J622">
        <v>-0.68899999999999995</v>
      </c>
      <c r="K622">
        <v>-1.6859999999999999</v>
      </c>
      <c r="L622">
        <v>-2.6789999999999998</v>
      </c>
      <c r="M622">
        <v>-3.1429999999999998</v>
      </c>
      <c r="N622">
        <v>-3.153</v>
      </c>
      <c r="O622">
        <v>0.88500000000000001</v>
      </c>
      <c r="P622">
        <v>0.88600000000000001</v>
      </c>
      <c r="Q622">
        <v>0.873</v>
      </c>
      <c r="R622">
        <v>0.33700000000000002</v>
      </c>
      <c r="S622">
        <v>8.8999999999999996E-2</v>
      </c>
    </row>
    <row r="623" spans="1:19" x14ac:dyDescent="0.3">
      <c r="A623">
        <v>600</v>
      </c>
      <c r="B623">
        <v>-0.68500000000000005</v>
      </c>
      <c r="C623">
        <v>-1.6859999999999999</v>
      </c>
      <c r="D623">
        <v>-2.6789999999999998</v>
      </c>
      <c r="E623">
        <v>-3.1549999999999998</v>
      </c>
      <c r="F623">
        <v>-3.18</v>
      </c>
      <c r="G623">
        <v>1.3</v>
      </c>
      <c r="H623">
        <v>0</v>
      </c>
      <c r="I623">
        <v>1.0289999999999999</v>
      </c>
      <c r="J623">
        <v>-0.68899999999999995</v>
      </c>
      <c r="K623">
        <v>-1.6859999999999999</v>
      </c>
      <c r="L623">
        <v>-2.6789999999999998</v>
      </c>
      <c r="M623">
        <v>-3.1389999999999998</v>
      </c>
      <c r="N623">
        <v>-3.15</v>
      </c>
      <c r="O623">
        <v>0.88500000000000001</v>
      </c>
      <c r="P623">
        <v>0.88500000000000001</v>
      </c>
      <c r="Q623">
        <v>0.874</v>
      </c>
      <c r="R623">
        <v>0.33</v>
      </c>
      <c r="S623">
        <v>8.6999999999999994E-2</v>
      </c>
    </row>
    <row r="625" spans="1:19" x14ac:dyDescent="0.3">
      <c r="A625" t="s">
        <v>0</v>
      </c>
      <c r="B625" t="s">
        <v>49</v>
      </c>
    </row>
    <row r="626" spans="1:19" x14ac:dyDescent="0.3">
      <c r="A626">
        <v>0</v>
      </c>
      <c r="B626">
        <v>-0.68500000000000005</v>
      </c>
      <c r="C626">
        <v>-1.6859999999999999</v>
      </c>
      <c r="D626">
        <v>-2.6789999999999998</v>
      </c>
      <c r="E626">
        <v>-3.145</v>
      </c>
      <c r="F626">
        <v>-3.17</v>
      </c>
      <c r="G626">
        <v>1.3</v>
      </c>
      <c r="H626">
        <v>0</v>
      </c>
      <c r="I626">
        <v>1.5780000000000001</v>
      </c>
      <c r="J626">
        <v>-0.68500000000000005</v>
      </c>
      <c r="K626">
        <v>-1.6859999999999999</v>
      </c>
      <c r="L626">
        <v>-2.6789999999999998</v>
      </c>
      <c r="M626">
        <v>-3.145</v>
      </c>
      <c r="N626">
        <v>-3.17</v>
      </c>
      <c r="O626">
        <v>0.878</v>
      </c>
      <c r="P626">
        <v>0.878</v>
      </c>
      <c r="Q626">
        <v>0.86599999999999999</v>
      </c>
      <c r="R626">
        <v>0.35899999999999999</v>
      </c>
      <c r="S626">
        <v>0.13400000000000001</v>
      </c>
    </row>
    <row r="627" spans="1:19" x14ac:dyDescent="0.3">
      <c r="A627">
        <v>60</v>
      </c>
      <c r="B627">
        <v>-0.68500000000000005</v>
      </c>
      <c r="C627">
        <v>-1.6859999999999999</v>
      </c>
      <c r="D627">
        <v>-2.6789999999999998</v>
      </c>
      <c r="E627">
        <v>-3.145</v>
      </c>
      <c r="F627">
        <v>-3.17</v>
      </c>
      <c r="G627">
        <v>1.3</v>
      </c>
      <c r="H627">
        <v>0</v>
      </c>
      <c r="I627">
        <v>1.5780000000000001</v>
      </c>
      <c r="J627">
        <v>-0.68700000000000006</v>
      </c>
      <c r="K627">
        <v>-1.6859999999999999</v>
      </c>
      <c r="L627">
        <v>-2.6779999999999999</v>
      </c>
      <c r="M627">
        <v>-3.145</v>
      </c>
      <c r="N627">
        <v>-3.173</v>
      </c>
      <c r="O627">
        <v>0.88100000000000001</v>
      </c>
      <c r="P627">
        <v>0.88500000000000001</v>
      </c>
      <c r="Q627">
        <v>0.86899999999999999</v>
      </c>
      <c r="R627">
        <v>0.35799999999999998</v>
      </c>
      <c r="S627">
        <v>0.14199999999999999</v>
      </c>
    </row>
    <row r="628" spans="1:19" x14ac:dyDescent="0.3">
      <c r="A628">
        <v>120</v>
      </c>
      <c r="B628">
        <v>-0.68500000000000005</v>
      </c>
      <c r="C628">
        <v>-1.6859999999999999</v>
      </c>
      <c r="D628">
        <v>-2.6789999999999998</v>
      </c>
      <c r="E628">
        <v>-3.145</v>
      </c>
      <c r="F628">
        <v>-3.17</v>
      </c>
      <c r="G628">
        <v>1.3</v>
      </c>
      <c r="H628">
        <v>0</v>
      </c>
      <c r="I628">
        <v>1.5780000000000001</v>
      </c>
      <c r="J628">
        <v>-0.68700000000000006</v>
      </c>
      <c r="K628">
        <v>-1.6859999999999999</v>
      </c>
      <c r="L628">
        <v>-2.6789999999999998</v>
      </c>
      <c r="M628">
        <v>-3.1459999999999999</v>
      </c>
      <c r="N628">
        <v>-3.1760000000000002</v>
      </c>
      <c r="O628">
        <v>0.88200000000000001</v>
      </c>
      <c r="P628">
        <v>0.88600000000000001</v>
      </c>
      <c r="Q628">
        <v>0.873</v>
      </c>
      <c r="R628">
        <v>0.36099999999999999</v>
      </c>
      <c r="S628">
        <v>0.15</v>
      </c>
    </row>
    <row r="629" spans="1:19" x14ac:dyDescent="0.3">
      <c r="A629">
        <v>180</v>
      </c>
      <c r="B629">
        <v>-0.68500000000000005</v>
      </c>
      <c r="C629">
        <v>-1.6859999999999999</v>
      </c>
      <c r="D629">
        <v>-2.6789999999999998</v>
      </c>
      <c r="E629">
        <v>-3.145</v>
      </c>
      <c r="F629">
        <v>-3.17</v>
      </c>
      <c r="G629">
        <v>1.3</v>
      </c>
      <c r="H629">
        <v>0</v>
      </c>
      <c r="I629">
        <v>1.5780000000000001</v>
      </c>
      <c r="J629">
        <v>-0.68799999999999994</v>
      </c>
      <c r="K629">
        <v>-1.6850000000000001</v>
      </c>
      <c r="L629">
        <v>-2.6779999999999999</v>
      </c>
      <c r="M629">
        <v>-3.145</v>
      </c>
      <c r="N629">
        <v>-3.1789999999999998</v>
      </c>
      <c r="O629">
        <v>0.88300000000000001</v>
      </c>
      <c r="P629">
        <v>0.88600000000000001</v>
      </c>
      <c r="Q629">
        <v>0.871</v>
      </c>
      <c r="R629">
        <v>0.36099999999999999</v>
      </c>
      <c r="S629">
        <v>0.157</v>
      </c>
    </row>
    <row r="630" spans="1:19" x14ac:dyDescent="0.3">
      <c r="A630">
        <v>240</v>
      </c>
      <c r="B630">
        <v>-0.68500000000000005</v>
      </c>
      <c r="C630">
        <v>-1.6859999999999999</v>
      </c>
      <c r="D630">
        <v>-2.6789999999999998</v>
      </c>
      <c r="E630">
        <v>-3.145</v>
      </c>
      <c r="F630">
        <v>-3.17</v>
      </c>
      <c r="G630">
        <v>1.3</v>
      </c>
      <c r="H630">
        <v>0</v>
      </c>
      <c r="I630">
        <v>1.5780000000000001</v>
      </c>
      <c r="J630">
        <v>-0.68799999999999994</v>
      </c>
      <c r="K630">
        <v>-1.6859999999999999</v>
      </c>
      <c r="L630">
        <v>-2.6789999999999998</v>
      </c>
      <c r="M630">
        <v>-3.1440000000000001</v>
      </c>
      <c r="N630">
        <v>-3.1819999999999999</v>
      </c>
      <c r="O630">
        <v>0.88400000000000001</v>
      </c>
      <c r="P630">
        <v>0.88700000000000001</v>
      </c>
      <c r="Q630">
        <v>0.874</v>
      </c>
      <c r="R630">
        <v>0.35799999999999998</v>
      </c>
      <c r="S630">
        <v>0.16300000000000001</v>
      </c>
    </row>
    <row r="631" spans="1:19" x14ac:dyDescent="0.3">
      <c r="A631">
        <v>300</v>
      </c>
      <c r="B631">
        <v>-0.68500000000000005</v>
      </c>
      <c r="C631">
        <v>-1.6859999999999999</v>
      </c>
      <c r="D631">
        <v>-2.6789999999999998</v>
      </c>
      <c r="E631">
        <v>-3.145</v>
      </c>
      <c r="F631">
        <v>-3.17</v>
      </c>
      <c r="G631">
        <v>1.3</v>
      </c>
      <c r="H631">
        <v>0</v>
      </c>
      <c r="I631">
        <v>1.5780000000000001</v>
      </c>
      <c r="J631">
        <v>-0.68899999999999995</v>
      </c>
      <c r="K631">
        <v>-1.6859999999999999</v>
      </c>
      <c r="L631">
        <v>-2.6789999999999998</v>
      </c>
      <c r="M631">
        <v>-3.1440000000000001</v>
      </c>
      <c r="N631">
        <v>-3.1850000000000001</v>
      </c>
      <c r="O631">
        <v>0.88400000000000001</v>
      </c>
      <c r="P631">
        <v>0.88700000000000001</v>
      </c>
      <c r="Q631">
        <v>0.875</v>
      </c>
      <c r="R631">
        <v>0.36099999999999999</v>
      </c>
      <c r="S631">
        <v>0.16700000000000001</v>
      </c>
    </row>
    <row r="632" spans="1:19" x14ac:dyDescent="0.3">
      <c r="A632">
        <v>360</v>
      </c>
      <c r="B632">
        <v>-0.68500000000000005</v>
      </c>
      <c r="C632">
        <v>-1.6859999999999999</v>
      </c>
      <c r="D632">
        <v>-2.6789999999999998</v>
      </c>
      <c r="E632">
        <v>-3.145</v>
      </c>
      <c r="F632">
        <v>-3.17</v>
      </c>
      <c r="G632">
        <v>1.3</v>
      </c>
      <c r="H632">
        <v>0</v>
      </c>
      <c r="I632">
        <v>1.5780000000000001</v>
      </c>
      <c r="J632">
        <v>-0.68899999999999995</v>
      </c>
      <c r="K632">
        <v>-1.6859999999999999</v>
      </c>
      <c r="L632">
        <v>-2.6789999999999998</v>
      </c>
      <c r="M632">
        <v>-3.1459999999999999</v>
      </c>
      <c r="N632">
        <v>-3.1880000000000002</v>
      </c>
      <c r="O632">
        <v>0.88400000000000001</v>
      </c>
      <c r="P632">
        <v>0.88600000000000001</v>
      </c>
      <c r="Q632">
        <v>0.872</v>
      </c>
      <c r="R632">
        <v>0.36799999999999999</v>
      </c>
      <c r="S632">
        <v>0.17199999999999999</v>
      </c>
    </row>
    <row r="633" spans="1:19" x14ac:dyDescent="0.3">
      <c r="A633">
        <v>420</v>
      </c>
      <c r="B633">
        <v>-0.68500000000000005</v>
      </c>
      <c r="C633">
        <v>-1.6859999999999999</v>
      </c>
      <c r="D633">
        <v>-2.6789999999999998</v>
      </c>
      <c r="E633">
        <v>-3.145</v>
      </c>
      <c r="F633">
        <v>-3.17</v>
      </c>
      <c r="G633">
        <v>1.3</v>
      </c>
      <c r="H633">
        <v>0</v>
      </c>
      <c r="I633">
        <v>1.5780000000000001</v>
      </c>
      <c r="J633">
        <v>-0.68899999999999995</v>
      </c>
      <c r="K633">
        <v>-1.6859999999999999</v>
      </c>
      <c r="L633">
        <v>-2.6789999999999998</v>
      </c>
      <c r="M633">
        <v>-3.149</v>
      </c>
      <c r="N633">
        <v>-3.1909999999999998</v>
      </c>
      <c r="O633">
        <v>0.88500000000000001</v>
      </c>
      <c r="P633">
        <v>0.88600000000000001</v>
      </c>
      <c r="Q633">
        <v>0.873</v>
      </c>
      <c r="R633">
        <v>0.377</v>
      </c>
      <c r="S633">
        <v>0.17699999999999999</v>
      </c>
    </row>
    <row r="634" spans="1:19" x14ac:dyDescent="0.3">
      <c r="A634">
        <v>480</v>
      </c>
      <c r="B634">
        <v>-0.68500000000000005</v>
      </c>
      <c r="C634">
        <v>-1.6859999999999999</v>
      </c>
      <c r="D634">
        <v>-2.6789999999999998</v>
      </c>
      <c r="E634">
        <v>-3.145</v>
      </c>
      <c r="F634">
        <v>-3.17</v>
      </c>
      <c r="G634">
        <v>1.3</v>
      </c>
      <c r="H634">
        <v>0</v>
      </c>
      <c r="I634">
        <v>1.5780000000000001</v>
      </c>
      <c r="J634">
        <v>-0.68899999999999995</v>
      </c>
      <c r="K634">
        <v>-1.6859999999999999</v>
      </c>
      <c r="L634">
        <v>-2.6789999999999998</v>
      </c>
      <c r="M634">
        <v>-3.153</v>
      </c>
      <c r="N634">
        <v>-3.194</v>
      </c>
      <c r="O634">
        <v>0.88500000000000001</v>
      </c>
      <c r="P634">
        <v>0.88600000000000001</v>
      </c>
      <c r="Q634">
        <v>0.874</v>
      </c>
      <c r="R634">
        <v>0.38500000000000001</v>
      </c>
      <c r="S634">
        <v>0.18099999999999999</v>
      </c>
    </row>
    <row r="635" spans="1:19" x14ac:dyDescent="0.3">
      <c r="A635">
        <v>540</v>
      </c>
      <c r="B635">
        <v>-0.68500000000000005</v>
      </c>
      <c r="C635">
        <v>-1.6859999999999999</v>
      </c>
      <c r="D635">
        <v>-2.6789999999999998</v>
      </c>
      <c r="E635">
        <v>-3.145</v>
      </c>
      <c r="F635">
        <v>-3.17</v>
      </c>
      <c r="G635">
        <v>1.3</v>
      </c>
      <c r="H635">
        <v>0</v>
      </c>
      <c r="I635">
        <v>1.5780000000000001</v>
      </c>
      <c r="J635">
        <v>-0.68899999999999995</v>
      </c>
      <c r="K635">
        <v>-1.6859999999999999</v>
      </c>
      <c r="L635">
        <v>-2.6789999999999998</v>
      </c>
      <c r="M635">
        <v>-3.1560000000000001</v>
      </c>
      <c r="N635">
        <v>-3.1970000000000001</v>
      </c>
      <c r="O635">
        <v>0.88500000000000001</v>
      </c>
      <c r="P635">
        <v>0.88600000000000001</v>
      </c>
      <c r="Q635">
        <v>0.874</v>
      </c>
      <c r="R635">
        <v>0.39100000000000001</v>
      </c>
      <c r="S635">
        <v>0.184</v>
      </c>
    </row>
    <row r="636" spans="1:19" x14ac:dyDescent="0.3">
      <c r="A636">
        <v>600</v>
      </c>
      <c r="B636">
        <v>-0.68500000000000005</v>
      </c>
      <c r="C636">
        <v>-1.6859999999999999</v>
      </c>
      <c r="D636">
        <v>-2.6789999999999998</v>
      </c>
      <c r="E636">
        <v>-3.145</v>
      </c>
      <c r="F636">
        <v>-3.17</v>
      </c>
      <c r="G636">
        <v>1.3</v>
      </c>
      <c r="H636">
        <v>0</v>
      </c>
      <c r="I636">
        <v>1.5780000000000001</v>
      </c>
      <c r="J636">
        <v>-0.68899999999999995</v>
      </c>
      <c r="K636">
        <v>-1.6859999999999999</v>
      </c>
      <c r="L636">
        <v>-2.6789999999999998</v>
      </c>
      <c r="M636">
        <v>-3.1589999999999998</v>
      </c>
      <c r="N636">
        <v>-3.2</v>
      </c>
      <c r="O636">
        <v>0.88500000000000001</v>
      </c>
      <c r="P636">
        <v>0.88500000000000001</v>
      </c>
      <c r="Q636">
        <v>0.875</v>
      </c>
      <c r="R636">
        <v>0.39600000000000002</v>
      </c>
      <c r="S636">
        <v>0.186</v>
      </c>
    </row>
    <row r="638" spans="1:19" x14ac:dyDescent="0.3">
      <c r="A638" t="s">
        <v>0</v>
      </c>
      <c r="B638" t="s">
        <v>50</v>
      </c>
    </row>
    <row r="639" spans="1:19" x14ac:dyDescent="0.3">
      <c r="A639">
        <v>0</v>
      </c>
      <c r="B639">
        <v>-0.68500000000000005</v>
      </c>
      <c r="C639">
        <v>-1.6859999999999999</v>
      </c>
      <c r="D639">
        <v>-2.6789999999999998</v>
      </c>
      <c r="E639">
        <v>-3.145</v>
      </c>
      <c r="F639">
        <v>-3.17</v>
      </c>
      <c r="G639">
        <v>1.3</v>
      </c>
      <c r="H639">
        <v>0</v>
      </c>
      <c r="I639">
        <v>1.3080000000000001</v>
      </c>
      <c r="J639">
        <v>-0.68500000000000005</v>
      </c>
      <c r="K639">
        <v>-1.6859999999999999</v>
      </c>
      <c r="L639">
        <v>-2.6789999999999998</v>
      </c>
      <c r="M639">
        <v>-3.145</v>
      </c>
      <c r="N639">
        <v>-3.17</v>
      </c>
      <c r="O639">
        <v>0.878</v>
      </c>
      <c r="P639">
        <v>0.878</v>
      </c>
      <c r="Q639">
        <v>0.86599999999999999</v>
      </c>
      <c r="R639">
        <v>0.35899999999999999</v>
      </c>
      <c r="S639">
        <v>0.13400000000000001</v>
      </c>
    </row>
    <row r="640" spans="1:19" x14ac:dyDescent="0.3">
      <c r="A640">
        <v>60</v>
      </c>
      <c r="B640">
        <v>-0.68500000000000005</v>
      </c>
      <c r="C640">
        <v>-1.6859999999999999</v>
      </c>
      <c r="D640">
        <v>-2.6789999999999998</v>
      </c>
      <c r="E640">
        <v>-3.145</v>
      </c>
      <c r="F640">
        <v>-3.17</v>
      </c>
      <c r="G640">
        <v>1.3</v>
      </c>
      <c r="H640">
        <v>0</v>
      </c>
      <c r="I640">
        <v>1.3080000000000001</v>
      </c>
      <c r="J640">
        <v>-0.68700000000000006</v>
      </c>
      <c r="K640">
        <v>-1.6859999999999999</v>
      </c>
      <c r="L640">
        <v>-2.6789999999999998</v>
      </c>
      <c r="M640">
        <v>-3.1459999999999999</v>
      </c>
      <c r="N640">
        <v>-3.17</v>
      </c>
      <c r="O640">
        <v>0.88100000000000001</v>
      </c>
      <c r="P640">
        <v>0.88500000000000001</v>
      </c>
      <c r="Q640">
        <v>0.86899999999999999</v>
      </c>
      <c r="R640">
        <v>0.35899999999999999</v>
      </c>
      <c r="S640">
        <v>0.13400000000000001</v>
      </c>
    </row>
    <row r="641" spans="1:19" x14ac:dyDescent="0.3">
      <c r="A641">
        <v>120</v>
      </c>
      <c r="B641">
        <v>-0.68500000000000005</v>
      </c>
      <c r="C641">
        <v>-1.6859999999999999</v>
      </c>
      <c r="D641">
        <v>-2.6789999999999998</v>
      </c>
      <c r="E641">
        <v>-3.145</v>
      </c>
      <c r="F641">
        <v>-3.17</v>
      </c>
      <c r="G641">
        <v>1.3</v>
      </c>
      <c r="H641">
        <v>0</v>
      </c>
      <c r="I641">
        <v>1.3080000000000001</v>
      </c>
      <c r="J641">
        <v>-0.68700000000000006</v>
      </c>
      <c r="K641">
        <v>-1.6859999999999999</v>
      </c>
      <c r="L641">
        <v>-2.6779999999999999</v>
      </c>
      <c r="M641">
        <v>-3.1459999999999999</v>
      </c>
      <c r="N641">
        <v>-3.17</v>
      </c>
      <c r="O641">
        <v>0.88200000000000001</v>
      </c>
      <c r="P641">
        <v>0.88500000000000001</v>
      </c>
      <c r="Q641">
        <v>0.87</v>
      </c>
      <c r="R641">
        <v>0.35899999999999999</v>
      </c>
      <c r="S641">
        <v>0.13400000000000001</v>
      </c>
    </row>
    <row r="642" spans="1:19" x14ac:dyDescent="0.3">
      <c r="A642">
        <v>180</v>
      </c>
      <c r="B642">
        <v>-0.68500000000000005</v>
      </c>
      <c r="C642">
        <v>-1.6859999999999999</v>
      </c>
      <c r="D642">
        <v>-2.6789999999999998</v>
      </c>
      <c r="E642">
        <v>-3.145</v>
      </c>
      <c r="F642">
        <v>-3.17</v>
      </c>
      <c r="G642">
        <v>1.3</v>
      </c>
      <c r="H642">
        <v>0</v>
      </c>
      <c r="I642">
        <v>1.3080000000000001</v>
      </c>
      <c r="J642">
        <v>-0.68799999999999994</v>
      </c>
      <c r="K642">
        <v>-1.6859999999999999</v>
      </c>
      <c r="L642">
        <v>-2.6789999999999998</v>
      </c>
      <c r="M642">
        <v>-3.145</v>
      </c>
      <c r="N642">
        <v>-3.17</v>
      </c>
      <c r="O642">
        <v>0.88300000000000001</v>
      </c>
      <c r="P642">
        <v>0.88700000000000001</v>
      </c>
      <c r="Q642">
        <v>0.872</v>
      </c>
      <c r="R642">
        <v>0.36099999999999999</v>
      </c>
      <c r="S642">
        <v>0.13500000000000001</v>
      </c>
    </row>
    <row r="643" spans="1:19" x14ac:dyDescent="0.3">
      <c r="A643">
        <v>240</v>
      </c>
      <c r="B643">
        <v>-0.68500000000000005</v>
      </c>
      <c r="C643">
        <v>-1.6859999999999999</v>
      </c>
      <c r="D643">
        <v>-2.6789999999999998</v>
      </c>
      <c r="E643">
        <v>-3.145</v>
      </c>
      <c r="F643">
        <v>-3.17</v>
      </c>
      <c r="G643">
        <v>1.3</v>
      </c>
      <c r="H643">
        <v>0</v>
      </c>
      <c r="I643">
        <v>1.3080000000000001</v>
      </c>
      <c r="J643">
        <v>-0.68799999999999994</v>
      </c>
      <c r="K643">
        <v>-1.6850000000000001</v>
      </c>
      <c r="L643">
        <v>-2.6789999999999998</v>
      </c>
      <c r="M643">
        <v>-3.145</v>
      </c>
      <c r="N643">
        <v>-3.17</v>
      </c>
      <c r="O643">
        <v>0.88400000000000001</v>
      </c>
      <c r="P643">
        <v>0.88600000000000001</v>
      </c>
      <c r="Q643">
        <v>0.873</v>
      </c>
      <c r="R643">
        <v>0.36199999999999999</v>
      </c>
      <c r="S643">
        <v>0.13500000000000001</v>
      </c>
    </row>
    <row r="644" spans="1:19" x14ac:dyDescent="0.3">
      <c r="A644">
        <v>300</v>
      </c>
      <c r="B644">
        <v>-0.68500000000000005</v>
      </c>
      <c r="C644">
        <v>-1.6859999999999999</v>
      </c>
      <c r="D644">
        <v>-2.6789999999999998</v>
      </c>
      <c r="E644">
        <v>-3.145</v>
      </c>
      <c r="F644">
        <v>-3.17</v>
      </c>
      <c r="G644">
        <v>1.3</v>
      </c>
      <c r="H644">
        <v>0</v>
      </c>
      <c r="I644">
        <v>1.3080000000000001</v>
      </c>
      <c r="J644">
        <v>-0.68899999999999995</v>
      </c>
      <c r="K644">
        <v>-1.6859999999999999</v>
      </c>
      <c r="L644">
        <v>-2.6789999999999998</v>
      </c>
      <c r="M644">
        <v>-3.145</v>
      </c>
      <c r="N644">
        <v>-3.17</v>
      </c>
      <c r="O644">
        <v>0.88400000000000001</v>
      </c>
      <c r="P644">
        <v>0.88700000000000001</v>
      </c>
      <c r="Q644">
        <v>0.874</v>
      </c>
      <c r="R644">
        <v>0.36299999999999999</v>
      </c>
      <c r="S644">
        <v>0.13400000000000001</v>
      </c>
    </row>
    <row r="645" spans="1:19" x14ac:dyDescent="0.3">
      <c r="A645">
        <v>360</v>
      </c>
      <c r="B645">
        <v>-0.68500000000000005</v>
      </c>
      <c r="C645">
        <v>-1.6859999999999999</v>
      </c>
      <c r="D645">
        <v>-2.6789999999999998</v>
      </c>
      <c r="E645">
        <v>-3.145</v>
      </c>
      <c r="F645">
        <v>-3.17</v>
      </c>
      <c r="G645">
        <v>1.3</v>
      </c>
      <c r="H645">
        <v>0</v>
      </c>
      <c r="I645">
        <v>1.3080000000000001</v>
      </c>
      <c r="J645">
        <v>-0.68899999999999995</v>
      </c>
      <c r="K645">
        <v>-1.6859999999999999</v>
      </c>
      <c r="L645">
        <v>-2.6789999999999998</v>
      </c>
      <c r="M645">
        <v>-3.145</v>
      </c>
      <c r="N645">
        <v>-3.17</v>
      </c>
      <c r="O645">
        <v>0.88400000000000001</v>
      </c>
      <c r="P645">
        <v>0.88600000000000001</v>
      </c>
      <c r="Q645">
        <v>0.873</v>
      </c>
      <c r="R645">
        <v>0.36299999999999999</v>
      </c>
      <c r="S645">
        <v>0.13400000000000001</v>
      </c>
    </row>
    <row r="646" spans="1:19" x14ac:dyDescent="0.3">
      <c r="A646">
        <v>420</v>
      </c>
      <c r="B646">
        <v>-0.68500000000000005</v>
      </c>
      <c r="C646">
        <v>-1.6859999999999999</v>
      </c>
      <c r="D646">
        <v>-2.6789999999999998</v>
      </c>
      <c r="E646">
        <v>-3.145</v>
      </c>
      <c r="F646">
        <v>-3.17</v>
      </c>
      <c r="G646">
        <v>1.3</v>
      </c>
      <c r="H646">
        <v>0</v>
      </c>
      <c r="I646">
        <v>1.3080000000000001</v>
      </c>
      <c r="J646">
        <v>-0.68899999999999995</v>
      </c>
      <c r="K646">
        <v>-1.6859999999999999</v>
      </c>
      <c r="L646">
        <v>-2.6789999999999998</v>
      </c>
      <c r="M646">
        <v>-3.145</v>
      </c>
      <c r="N646">
        <v>-3.17</v>
      </c>
      <c r="O646">
        <v>0.88500000000000001</v>
      </c>
      <c r="P646">
        <v>0.88600000000000001</v>
      </c>
      <c r="Q646">
        <v>0.874</v>
      </c>
      <c r="R646">
        <v>0.36299999999999999</v>
      </c>
      <c r="S646">
        <v>0.13500000000000001</v>
      </c>
    </row>
    <row r="647" spans="1:19" x14ac:dyDescent="0.3">
      <c r="A647">
        <v>480</v>
      </c>
      <c r="B647">
        <v>-0.68500000000000005</v>
      </c>
      <c r="C647">
        <v>-1.6859999999999999</v>
      </c>
      <c r="D647">
        <v>-2.6789999999999998</v>
      </c>
      <c r="E647">
        <v>-3.145</v>
      </c>
      <c r="F647">
        <v>-3.17</v>
      </c>
      <c r="G647">
        <v>1.3</v>
      </c>
      <c r="H647">
        <v>0</v>
      </c>
      <c r="I647">
        <v>1.3080000000000001</v>
      </c>
      <c r="J647">
        <v>-0.68899999999999995</v>
      </c>
      <c r="K647">
        <v>-1.6859999999999999</v>
      </c>
      <c r="L647">
        <v>-2.6789999999999998</v>
      </c>
      <c r="M647">
        <v>-3.145</v>
      </c>
      <c r="N647">
        <v>-3.17</v>
      </c>
      <c r="O647">
        <v>0.88500000000000001</v>
      </c>
      <c r="P647">
        <v>0.88600000000000001</v>
      </c>
      <c r="Q647">
        <v>0.874</v>
      </c>
      <c r="R647">
        <v>0.36299999999999999</v>
      </c>
      <c r="S647">
        <v>0.13600000000000001</v>
      </c>
    </row>
    <row r="648" spans="1:19" x14ac:dyDescent="0.3">
      <c r="A648">
        <v>540</v>
      </c>
      <c r="B648">
        <v>-0.68500000000000005</v>
      </c>
      <c r="C648">
        <v>-1.6859999999999999</v>
      </c>
      <c r="D648">
        <v>-2.6789999999999998</v>
      </c>
      <c r="E648">
        <v>-3.145</v>
      </c>
      <c r="F648">
        <v>-3.17</v>
      </c>
      <c r="G648">
        <v>1.3</v>
      </c>
      <c r="H648">
        <v>0</v>
      </c>
      <c r="I648">
        <v>1.3080000000000001</v>
      </c>
      <c r="J648">
        <v>-0.68899999999999995</v>
      </c>
      <c r="K648">
        <v>-1.6859999999999999</v>
      </c>
      <c r="L648">
        <v>-2.6789999999999998</v>
      </c>
      <c r="M648">
        <v>-3.145</v>
      </c>
      <c r="N648">
        <v>-3.17</v>
      </c>
      <c r="O648">
        <v>0.88500000000000001</v>
      </c>
      <c r="P648">
        <v>0.88600000000000001</v>
      </c>
      <c r="Q648">
        <v>0.874</v>
      </c>
      <c r="R648">
        <v>0.36299999999999999</v>
      </c>
      <c r="S648">
        <v>0.13600000000000001</v>
      </c>
    </row>
    <row r="649" spans="1:19" x14ac:dyDescent="0.3">
      <c r="A649">
        <v>600</v>
      </c>
      <c r="B649">
        <v>-0.68500000000000005</v>
      </c>
      <c r="C649">
        <v>-1.6859999999999999</v>
      </c>
      <c r="D649">
        <v>-2.6789999999999998</v>
      </c>
      <c r="E649">
        <v>-3.145</v>
      </c>
      <c r="F649">
        <v>-3.17</v>
      </c>
      <c r="G649">
        <v>1.3</v>
      </c>
      <c r="H649">
        <v>0</v>
      </c>
      <c r="I649">
        <v>1.3080000000000001</v>
      </c>
      <c r="J649">
        <v>-0.68899999999999995</v>
      </c>
      <c r="K649">
        <v>-1.6859999999999999</v>
      </c>
      <c r="L649">
        <v>-2.6789999999999998</v>
      </c>
      <c r="M649">
        <v>-3.145</v>
      </c>
      <c r="N649">
        <v>-3.17</v>
      </c>
      <c r="O649">
        <v>0.88500000000000001</v>
      </c>
      <c r="P649">
        <v>0.88500000000000001</v>
      </c>
      <c r="Q649">
        <v>0.874</v>
      </c>
      <c r="R649">
        <v>0.36199999999999999</v>
      </c>
      <c r="S649">
        <v>0.13600000000000001</v>
      </c>
    </row>
    <row r="651" spans="1:19" x14ac:dyDescent="0.3">
      <c r="A651" t="s">
        <v>0</v>
      </c>
      <c r="B651" t="s">
        <v>51</v>
      </c>
    </row>
    <row r="652" spans="1:19" x14ac:dyDescent="0.3">
      <c r="A652">
        <v>0</v>
      </c>
      <c r="B652">
        <v>-0.68500000000000005</v>
      </c>
      <c r="C652">
        <v>-1.6859999999999999</v>
      </c>
      <c r="D652">
        <v>-2.6789999999999998</v>
      </c>
      <c r="E652">
        <v>-3.145</v>
      </c>
      <c r="F652">
        <v>-3.17</v>
      </c>
      <c r="G652">
        <v>1.3</v>
      </c>
      <c r="H652">
        <v>0</v>
      </c>
      <c r="I652">
        <v>1.0289999999999999</v>
      </c>
      <c r="J652">
        <v>-0.68500000000000005</v>
      </c>
      <c r="K652">
        <v>-1.6859999999999999</v>
      </c>
      <c r="L652">
        <v>-2.6789999999999998</v>
      </c>
      <c r="M652">
        <v>-3.145</v>
      </c>
      <c r="N652">
        <v>-3.17</v>
      </c>
      <c r="O652">
        <v>0.878</v>
      </c>
      <c r="P652">
        <v>0.878</v>
      </c>
      <c r="Q652">
        <v>0.86599999999999999</v>
      </c>
      <c r="R652">
        <v>0.35899999999999999</v>
      </c>
      <c r="S652">
        <v>0.13400000000000001</v>
      </c>
    </row>
    <row r="653" spans="1:19" x14ac:dyDescent="0.3">
      <c r="A653">
        <v>60</v>
      </c>
      <c r="B653">
        <v>-0.68500000000000005</v>
      </c>
      <c r="C653">
        <v>-1.6859999999999999</v>
      </c>
      <c r="D653">
        <v>-2.6789999999999998</v>
      </c>
      <c r="E653">
        <v>-3.145</v>
      </c>
      <c r="F653">
        <v>-3.17</v>
      </c>
      <c r="G653">
        <v>1.3</v>
      </c>
      <c r="H653">
        <v>0</v>
      </c>
      <c r="I653">
        <v>1.0289999999999999</v>
      </c>
      <c r="J653">
        <v>-0.68700000000000006</v>
      </c>
      <c r="K653">
        <v>-1.6850000000000001</v>
      </c>
      <c r="L653">
        <v>-2.6789999999999998</v>
      </c>
      <c r="M653">
        <v>-3.1459999999999999</v>
      </c>
      <c r="N653">
        <v>-3.1669999999999998</v>
      </c>
      <c r="O653">
        <v>0.88100000000000001</v>
      </c>
      <c r="P653">
        <v>0.88300000000000001</v>
      </c>
      <c r="Q653">
        <v>0.86899999999999999</v>
      </c>
      <c r="R653">
        <v>0.36</v>
      </c>
      <c r="S653">
        <v>0.126</v>
      </c>
    </row>
    <row r="654" spans="1:19" x14ac:dyDescent="0.3">
      <c r="A654">
        <v>120</v>
      </c>
      <c r="B654">
        <v>-0.68500000000000005</v>
      </c>
      <c r="C654">
        <v>-1.6859999999999999</v>
      </c>
      <c r="D654">
        <v>-2.6789999999999998</v>
      </c>
      <c r="E654">
        <v>-3.145</v>
      </c>
      <c r="F654">
        <v>-3.17</v>
      </c>
      <c r="G654">
        <v>1.3</v>
      </c>
      <c r="H654">
        <v>0</v>
      </c>
      <c r="I654">
        <v>1.0289999999999999</v>
      </c>
      <c r="J654">
        <v>-0.68799999999999994</v>
      </c>
      <c r="K654">
        <v>-1.6859999999999999</v>
      </c>
      <c r="L654">
        <v>-2.6779999999999999</v>
      </c>
      <c r="M654">
        <v>-3.145</v>
      </c>
      <c r="N654">
        <v>-3.1640000000000001</v>
      </c>
      <c r="O654">
        <v>0.88200000000000001</v>
      </c>
      <c r="P654">
        <v>0.88500000000000001</v>
      </c>
      <c r="Q654">
        <v>0.86899999999999999</v>
      </c>
      <c r="R654">
        <v>0.35699999999999998</v>
      </c>
      <c r="S654">
        <v>0.11899999999999999</v>
      </c>
    </row>
    <row r="655" spans="1:19" x14ac:dyDescent="0.3">
      <c r="A655">
        <v>180</v>
      </c>
      <c r="B655">
        <v>-0.68500000000000005</v>
      </c>
      <c r="C655">
        <v>-1.6859999999999999</v>
      </c>
      <c r="D655">
        <v>-2.6789999999999998</v>
      </c>
      <c r="E655">
        <v>-3.145</v>
      </c>
      <c r="F655">
        <v>-3.17</v>
      </c>
      <c r="G655">
        <v>1.3</v>
      </c>
      <c r="H655">
        <v>0</v>
      </c>
      <c r="I655">
        <v>1.0289999999999999</v>
      </c>
      <c r="J655">
        <v>-0.68799999999999994</v>
      </c>
      <c r="K655">
        <v>-1.6859999999999999</v>
      </c>
      <c r="L655">
        <v>-2.6789999999999998</v>
      </c>
      <c r="M655">
        <v>-3.145</v>
      </c>
      <c r="N655">
        <v>-3.161</v>
      </c>
      <c r="O655">
        <v>0.88300000000000001</v>
      </c>
      <c r="P655">
        <v>0.88700000000000001</v>
      </c>
      <c r="Q655">
        <v>0.875</v>
      </c>
      <c r="R655">
        <v>0.36199999999999999</v>
      </c>
      <c r="S655">
        <v>0.113</v>
      </c>
    </row>
    <row r="656" spans="1:19" x14ac:dyDescent="0.3">
      <c r="A656">
        <v>240</v>
      </c>
      <c r="B656">
        <v>-0.68500000000000005</v>
      </c>
      <c r="C656">
        <v>-1.6859999999999999</v>
      </c>
      <c r="D656">
        <v>-2.6789999999999998</v>
      </c>
      <c r="E656">
        <v>-3.145</v>
      </c>
      <c r="F656">
        <v>-3.17</v>
      </c>
      <c r="G656">
        <v>1.3</v>
      </c>
      <c r="H656">
        <v>0</v>
      </c>
      <c r="I656">
        <v>1.0289999999999999</v>
      </c>
      <c r="J656">
        <v>-0.68799999999999994</v>
      </c>
      <c r="K656">
        <v>-1.6850000000000001</v>
      </c>
      <c r="L656">
        <v>-2.6789999999999998</v>
      </c>
      <c r="M656">
        <v>-3.1459999999999999</v>
      </c>
      <c r="N656">
        <v>-3.1579999999999999</v>
      </c>
      <c r="O656">
        <v>0.88400000000000001</v>
      </c>
      <c r="P656">
        <v>0.88600000000000001</v>
      </c>
      <c r="Q656">
        <v>0.872</v>
      </c>
      <c r="R656">
        <v>0.36599999999999999</v>
      </c>
      <c r="S656">
        <v>0.107</v>
      </c>
    </row>
    <row r="657" spans="1:19" x14ac:dyDescent="0.3">
      <c r="A657">
        <v>300</v>
      </c>
      <c r="B657">
        <v>-0.68500000000000005</v>
      </c>
      <c r="C657">
        <v>-1.6859999999999999</v>
      </c>
      <c r="D657">
        <v>-2.6789999999999998</v>
      </c>
      <c r="E657">
        <v>-3.145</v>
      </c>
      <c r="F657">
        <v>-3.17</v>
      </c>
      <c r="G657">
        <v>1.3</v>
      </c>
      <c r="H657">
        <v>0</v>
      </c>
      <c r="I657">
        <v>1.0289999999999999</v>
      </c>
      <c r="J657">
        <v>-0.68899999999999995</v>
      </c>
      <c r="K657">
        <v>-1.6859999999999999</v>
      </c>
      <c r="L657">
        <v>-2.6789999999999998</v>
      </c>
      <c r="M657">
        <v>-3.145</v>
      </c>
      <c r="N657">
        <v>-3.1549999999999998</v>
      </c>
      <c r="O657">
        <v>0.88400000000000001</v>
      </c>
      <c r="P657">
        <v>0.88700000000000001</v>
      </c>
      <c r="Q657">
        <v>0.873</v>
      </c>
      <c r="R657">
        <v>0.36399999999999999</v>
      </c>
      <c r="S657">
        <v>0.10100000000000001</v>
      </c>
    </row>
    <row r="658" spans="1:19" x14ac:dyDescent="0.3">
      <c r="A658">
        <v>360</v>
      </c>
      <c r="B658">
        <v>-0.68500000000000005</v>
      </c>
      <c r="C658">
        <v>-1.6859999999999999</v>
      </c>
      <c r="D658">
        <v>-2.6789999999999998</v>
      </c>
      <c r="E658">
        <v>-3.145</v>
      </c>
      <c r="F658">
        <v>-3.17</v>
      </c>
      <c r="G658">
        <v>1.3</v>
      </c>
      <c r="H658">
        <v>0</v>
      </c>
      <c r="I658">
        <v>1.0289999999999999</v>
      </c>
      <c r="J658">
        <v>-0.68899999999999995</v>
      </c>
      <c r="K658">
        <v>-1.6859999999999999</v>
      </c>
      <c r="L658">
        <v>-2.6789999999999998</v>
      </c>
      <c r="M658">
        <v>-3.1429999999999998</v>
      </c>
      <c r="N658">
        <v>-3.1520000000000001</v>
      </c>
      <c r="O658">
        <v>0.88400000000000001</v>
      </c>
      <c r="P658">
        <v>0.88600000000000001</v>
      </c>
      <c r="Q658">
        <v>0.875</v>
      </c>
      <c r="R658">
        <v>0.35699999999999998</v>
      </c>
      <c r="S658">
        <v>9.6000000000000002E-2</v>
      </c>
    </row>
    <row r="659" spans="1:19" x14ac:dyDescent="0.3">
      <c r="A659">
        <v>420</v>
      </c>
      <c r="B659">
        <v>-0.68500000000000005</v>
      </c>
      <c r="C659">
        <v>-1.6859999999999999</v>
      </c>
      <c r="D659">
        <v>-2.6789999999999998</v>
      </c>
      <c r="E659">
        <v>-3.145</v>
      </c>
      <c r="F659">
        <v>-3.17</v>
      </c>
      <c r="G659">
        <v>1.3</v>
      </c>
      <c r="H659">
        <v>0</v>
      </c>
      <c r="I659">
        <v>1.0289999999999999</v>
      </c>
      <c r="J659">
        <v>-0.68899999999999995</v>
      </c>
      <c r="K659">
        <v>-1.6859999999999999</v>
      </c>
      <c r="L659">
        <v>-2.6789999999999998</v>
      </c>
      <c r="M659">
        <v>-3.141</v>
      </c>
      <c r="N659">
        <v>-3.149</v>
      </c>
      <c r="O659">
        <v>0.88500000000000001</v>
      </c>
      <c r="P659">
        <v>0.88600000000000001</v>
      </c>
      <c r="Q659">
        <v>0.875</v>
      </c>
      <c r="R659">
        <v>0.34899999999999998</v>
      </c>
      <c r="S659">
        <v>9.2999999999999999E-2</v>
      </c>
    </row>
    <row r="660" spans="1:19" x14ac:dyDescent="0.3">
      <c r="A660">
        <v>480</v>
      </c>
      <c r="B660">
        <v>-0.68500000000000005</v>
      </c>
      <c r="C660">
        <v>-1.6859999999999999</v>
      </c>
      <c r="D660">
        <v>-2.6789999999999998</v>
      </c>
      <c r="E660">
        <v>-3.145</v>
      </c>
      <c r="F660">
        <v>-3.17</v>
      </c>
      <c r="G660">
        <v>1.3</v>
      </c>
      <c r="H660">
        <v>0</v>
      </c>
      <c r="I660">
        <v>1.0289999999999999</v>
      </c>
      <c r="J660">
        <v>-0.68899999999999995</v>
      </c>
      <c r="K660">
        <v>-1.6859999999999999</v>
      </c>
      <c r="L660">
        <v>-2.6789999999999998</v>
      </c>
      <c r="M660">
        <v>-3.137</v>
      </c>
      <c r="N660">
        <v>-3.1459999999999999</v>
      </c>
      <c r="O660">
        <v>0.88500000000000001</v>
      </c>
      <c r="P660">
        <v>0.88600000000000001</v>
      </c>
      <c r="Q660">
        <v>0.873</v>
      </c>
      <c r="R660">
        <v>0.34</v>
      </c>
      <c r="S660">
        <v>9.0999999999999998E-2</v>
      </c>
    </row>
    <row r="661" spans="1:19" x14ac:dyDescent="0.3">
      <c r="A661">
        <v>540</v>
      </c>
      <c r="B661">
        <v>-0.68500000000000005</v>
      </c>
      <c r="C661">
        <v>-1.6859999999999999</v>
      </c>
      <c r="D661">
        <v>-2.6789999999999998</v>
      </c>
      <c r="E661">
        <v>-3.145</v>
      </c>
      <c r="F661">
        <v>-3.17</v>
      </c>
      <c r="G661">
        <v>1.3</v>
      </c>
      <c r="H661">
        <v>0</v>
      </c>
      <c r="I661">
        <v>1.0289999999999999</v>
      </c>
      <c r="J661">
        <v>-0.68899999999999995</v>
      </c>
      <c r="K661">
        <v>-1.6859999999999999</v>
      </c>
      <c r="L661">
        <v>-2.6789999999999998</v>
      </c>
      <c r="M661">
        <v>-3.1339999999999999</v>
      </c>
      <c r="N661">
        <v>-3.1429999999999998</v>
      </c>
      <c r="O661">
        <v>0.88500000000000001</v>
      </c>
      <c r="P661">
        <v>0.88600000000000001</v>
      </c>
      <c r="Q661">
        <v>0.873</v>
      </c>
      <c r="R661">
        <v>0.33300000000000002</v>
      </c>
      <c r="S661">
        <v>8.7999999999999995E-2</v>
      </c>
    </row>
    <row r="662" spans="1:19" x14ac:dyDescent="0.3">
      <c r="A662">
        <v>600</v>
      </c>
      <c r="B662">
        <v>-0.68500000000000005</v>
      </c>
      <c r="C662">
        <v>-1.6859999999999999</v>
      </c>
      <c r="D662">
        <v>-2.6789999999999998</v>
      </c>
      <c r="E662">
        <v>-3.145</v>
      </c>
      <c r="F662">
        <v>-3.17</v>
      </c>
      <c r="G662">
        <v>1.3</v>
      </c>
      <c r="H662">
        <v>0</v>
      </c>
      <c r="I662">
        <v>1.0289999999999999</v>
      </c>
      <c r="J662">
        <v>-0.68899999999999995</v>
      </c>
      <c r="K662">
        <v>-1.6859999999999999</v>
      </c>
      <c r="L662">
        <v>-2.6789999999999998</v>
      </c>
      <c r="M662">
        <v>-3.13</v>
      </c>
      <c r="N662">
        <v>-3.14</v>
      </c>
      <c r="O662">
        <v>0.88500000000000001</v>
      </c>
      <c r="P662">
        <v>0.88500000000000001</v>
      </c>
      <c r="Q662">
        <v>0.873</v>
      </c>
      <c r="R662">
        <v>0.32500000000000001</v>
      </c>
      <c r="S662">
        <v>8.5999999999999993E-2</v>
      </c>
    </row>
    <row r="664" spans="1:19" x14ac:dyDescent="0.3">
      <c r="A664" t="s">
        <v>0</v>
      </c>
      <c r="B664" t="s">
        <v>52</v>
      </c>
    </row>
    <row r="665" spans="1:19" x14ac:dyDescent="0.3">
      <c r="A665">
        <v>0</v>
      </c>
      <c r="B665">
        <v>-0.68500000000000005</v>
      </c>
      <c r="C665">
        <v>-1.6859999999999999</v>
      </c>
      <c r="D665">
        <v>-2.6779999999999999</v>
      </c>
      <c r="E665">
        <v>-3.1360000000000001</v>
      </c>
      <c r="F665">
        <v>-3.16</v>
      </c>
      <c r="G665">
        <v>1.3</v>
      </c>
      <c r="H665">
        <v>0</v>
      </c>
      <c r="I665">
        <v>1.579</v>
      </c>
      <c r="J665">
        <v>-0.68500000000000005</v>
      </c>
      <c r="K665">
        <v>-1.6859999999999999</v>
      </c>
      <c r="L665">
        <v>-2.6779999999999999</v>
      </c>
      <c r="M665">
        <v>-3.1360000000000001</v>
      </c>
      <c r="N665">
        <v>-3.16</v>
      </c>
      <c r="O665">
        <v>0.878</v>
      </c>
      <c r="P665">
        <v>0.878</v>
      </c>
      <c r="Q665">
        <v>0.86499999999999999</v>
      </c>
      <c r="R665">
        <v>0.35499999999999998</v>
      </c>
      <c r="S665">
        <v>0.13300000000000001</v>
      </c>
    </row>
    <row r="666" spans="1:19" x14ac:dyDescent="0.3">
      <c r="A666">
        <v>60</v>
      </c>
      <c r="B666">
        <v>-0.68500000000000005</v>
      </c>
      <c r="C666">
        <v>-1.6859999999999999</v>
      </c>
      <c r="D666">
        <v>-2.6779999999999999</v>
      </c>
      <c r="E666">
        <v>-3.1360000000000001</v>
      </c>
      <c r="F666">
        <v>-3.16</v>
      </c>
      <c r="G666">
        <v>1.3</v>
      </c>
      <c r="H666">
        <v>0</v>
      </c>
      <c r="I666">
        <v>1.579</v>
      </c>
      <c r="J666">
        <v>-0.68700000000000006</v>
      </c>
      <c r="K666">
        <v>-1.6859999999999999</v>
      </c>
      <c r="L666">
        <v>-2.6779999999999999</v>
      </c>
      <c r="M666">
        <v>-3.1360000000000001</v>
      </c>
      <c r="N666">
        <v>-3.1629999999999998</v>
      </c>
      <c r="O666">
        <v>0.88100000000000001</v>
      </c>
      <c r="P666">
        <v>0.88500000000000001</v>
      </c>
      <c r="Q666">
        <v>0.86699999999999999</v>
      </c>
      <c r="R666">
        <v>0.35299999999999998</v>
      </c>
      <c r="S666">
        <v>0.14099999999999999</v>
      </c>
    </row>
    <row r="667" spans="1:19" x14ac:dyDescent="0.3">
      <c r="A667">
        <v>120</v>
      </c>
      <c r="B667">
        <v>-0.68500000000000005</v>
      </c>
      <c r="C667">
        <v>-1.6859999999999999</v>
      </c>
      <c r="D667">
        <v>-2.6779999999999999</v>
      </c>
      <c r="E667">
        <v>-3.1360000000000001</v>
      </c>
      <c r="F667">
        <v>-3.16</v>
      </c>
      <c r="G667">
        <v>1.3</v>
      </c>
      <c r="H667">
        <v>0</v>
      </c>
      <c r="I667">
        <v>1.579</v>
      </c>
      <c r="J667">
        <v>-0.68700000000000006</v>
      </c>
      <c r="K667">
        <v>-1.6859999999999999</v>
      </c>
      <c r="L667">
        <v>-2.6779999999999999</v>
      </c>
      <c r="M667">
        <v>-3.137</v>
      </c>
      <c r="N667">
        <v>-3.1659999999999999</v>
      </c>
      <c r="O667">
        <v>0.88200000000000001</v>
      </c>
      <c r="P667">
        <v>0.88600000000000001</v>
      </c>
      <c r="Q667">
        <v>0.872</v>
      </c>
      <c r="R667">
        <v>0.35699999999999998</v>
      </c>
      <c r="S667">
        <v>0.14899999999999999</v>
      </c>
    </row>
    <row r="668" spans="1:19" x14ac:dyDescent="0.3">
      <c r="A668">
        <v>180</v>
      </c>
      <c r="B668">
        <v>-0.68500000000000005</v>
      </c>
      <c r="C668">
        <v>-1.6859999999999999</v>
      </c>
      <c r="D668">
        <v>-2.6779999999999999</v>
      </c>
      <c r="E668">
        <v>-3.1360000000000001</v>
      </c>
      <c r="F668">
        <v>-3.16</v>
      </c>
      <c r="G668">
        <v>1.3</v>
      </c>
      <c r="H668">
        <v>0</v>
      </c>
      <c r="I668">
        <v>1.579</v>
      </c>
      <c r="J668">
        <v>-0.68799999999999994</v>
      </c>
      <c r="K668">
        <v>-1.6850000000000001</v>
      </c>
      <c r="L668">
        <v>-2.6779999999999999</v>
      </c>
      <c r="M668">
        <v>-3.1360000000000001</v>
      </c>
      <c r="N668">
        <v>-3.169</v>
      </c>
      <c r="O668">
        <v>0.88300000000000001</v>
      </c>
      <c r="P668">
        <v>0.88600000000000001</v>
      </c>
      <c r="Q668">
        <v>0.871</v>
      </c>
      <c r="R668">
        <v>0.35699999999999998</v>
      </c>
      <c r="S668">
        <v>0.156</v>
      </c>
    </row>
    <row r="669" spans="1:19" x14ac:dyDescent="0.3">
      <c r="A669">
        <v>240</v>
      </c>
      <c r="B669">
        <v>-0.68500000000000005</v>
      </c>
      <c r="C669">
        <v>-1.6859999999999999</v>
      </c>
      <c r="D669">
        <v>-2.6779999999999999</v>
      </c>
      <c r="E669">
        <v>-3.1360000000000001</v>
      </c>
      <c r="F669">
        <v>-3.16</v>
      </c>
      <c r="G669">
        <v>1.3</v>
      </c>
      <c r="H669">
        <v>0</v>
      </c>
      <c r="I669">
        <v>1.579</v>
      </c>
      <c r="J669">
        <v>-0.68799999999999994</v>
      </c>
      <c r="K669">
        <v>-1.6859999999999999</v>
      </c>
      <c r="L669">
        <v>-2.6779999999999999</v>
      </c>
      <c r="M669">
        <v>-3.1339999999999999</v>
      </c>
      <c r="N669">
        <v>-3.1720000000000002</v>
      </c>
      <c r="O669">
        <v>0.88400000000000001</v>
      </c>
      <c r="P669">
        <v>0.88700000000000001</v>
      </c>
      <c r="Q669">
        <v>0.873</v>
      </c>
      <c r="R669">
        <v>0.35399999999999998</v>
      </c>
      <c r="S669">
        <v>0.16200000000000001</v>
      </c>
    </row>
    <row r="670" spans="1:19" x14ac:dyDescent="0.3">
      <c r="A670">
        <v>300</v>
      </c>
      <c r="B670">
        <v>-0.68500000000000005</v>
      </c>
      <c r="C670">
        <v>-1.6859999999999999</v>
      </c>
      <c r="D670">
        <v>-2.6779999999999999</v>
      </c>
      <c r="E670">
        <v>-3.1360000000000001</v>
      </c>
      <c r="F670">
        <v>-3.16</v>
      </c>
      <c r="G670">
        <v>1.3</v>
      </c>
      <c r="H670">
        <v>0</v>
      </c>
      <c r="I670">
        <v>1.579</v>
      </c>
      <c r="J670">
        <v>-0.68899999999999995</v>
      </c>
      <c r="K670">
        <v>-1.6859999999999999</v>
      </c>
      <c r="L670">
        <v>-2.6789999999999998</v>
      </c>
      <c r="M670">
        <v>-3.1349999999999998</v>
      </c>
      <c r="N670">
        <v>-3.1749999999999998</v>
      </c>
      <c r="O670">
        <v>0.88400000000000001</v>
      </c>
      <c r="P670">
        <v>0.88700000000000001</v>
      </c>
      <c r="Q670">
        <v>0.874</v>
      </c>
      <c r="R670">
        <v>0.35699999999999998</v>
      </c>
      <c r="S670">
        <v>0.16700000000000001</v>
      </c>
    </row>
    <row r="671" spans="1:19" x14ac:dyDescent="0.3">
      <c r="A671">
        <v>360</v>
      </c>
      <c r="B671">
        <v>-0.68500000000000005</v>
      </c>
      <c r="C671">
        <v>-1.6859999999999999</v>
      </c>
      <c r="D671">
        <v>-2.6779999999999999</v>
      </c>
      <c r="E671">
        <v>-3.1360000000000001</v>
      </c>
      <c r="F671">
        <v>-3.16</v>
      </c>
      <c r="G671">
        <v>1.3</v>
      </c>
      <c r="H671">
        <v>0</v>
      </c>
      <c r="I671">
        <v>1.579</v>
      </c>
      <c r="J671">
        <v>-0.68899999999999995</v>
      </c>
      <c r="K671">
        <v>-1.6859999999999999</v>
      </c>
      <c r="L671">
        <v>-2.6779999999999999</v>
      </c>
      <c r="M671">
        <v>-3.137</v>
      </c>
      <c r="N671">
        <v>-3.1779999999999999</v>
      </c>
      <c r="O671">
        <v>0.88400000000000001</v>
      </c>
      <c r="P671">
        <v>0.88600000000000001</v>
      </c>
      <c r="Q671">
        <v>0.872</v>
      </c>
      <c r="R671">
        <v>0.36399999999999999</v>
      </c>
      <c r="S671">
        <v>0.17100000000000001</v>
      </c>
    </row>
    <row r="672" spans="1:19" x14ac:dyDescent="0.3">
      <c r="A672">
        <v>420</v>
      </c>
      <c r="B672">
        <v>-0.68500000000000005</v>
      </c>
      <c r="C672">
        <v>-1.6859999999999999</v>
      </c>
      <c r="D672">
        <v>-2.6779999999999999</v>
      </c>
      <c r="E672">
        <v>-3.1360000000000001</v>
      </c>
      <c r="F672">
        <v>-3.16</v>
      </c>
      <c r="G672">
        <v>1.3</v>
      </c>
      <c r="H672">
        <v>0</v>
      </c>
      <c r="I672">
        <v>1.579</v>
      </c>
      <c r="J672">
        <v>-0.68899999999999995</v>
      </c>
      <c r="K672">
        <v>-1.6859999999999999</v>
      </c>
      <c r="L672">
        <v>-2.6779999999999999</v>
      </c>
      <c r="M672">
        <v>-3.14</v>
      </c>
      <c r="N672">
        <v>-3.181</v>
      </c>
      <c r="O672">
        <v>0.88500000000000001</v>
      </c>
      <c r="P672">
        <v>0.88600000000000001</v>
      </c>
      <c r="Q672">
        <v>0.872</v>
      </c>
      <c r="R672">
        <v>0.373</v>
      </c>
      <c r="S672">
        <v>0.17499999999999999</v>
      </c>
    </row>
    <row r="673" spans="1:19" x14ac:dyDescent="0.3">
      <c r="A673">
        <v>480</v>
      </c>
      <c r="B673">
        <v>-0.68500000000000005</v>
      </c>
      <c r="C673">
        <v>-1.6859999999999999</v>
      </c>
      <c r="D673">
        <v>-2.6779999999999999</v>
      </c>
      <c r="E673">
        <v>-3.1360000000000001</v>
      </c>
      <c r="F673">
        <v>-3.16</v>
      </c>
      <c r="G673">
        <v>1.3</v>
      </c>
      <c r="H673">
        <v>0</v>
      </c>
      <c r="I673">
        <v>1.579</v>
      </c>
      <c r="J673">
        <v>-0.68899999999999995</v>
      </c>
      <c r="K673">
        <v>-1.6859999999999999</v>
      </c>
      <c r="L673">
        <v>-2.6789999999999998</v>
      </c>
      <c r="M673">
        <v>-3.1429999999999998</v>
      </c>
      <c r="N673">
        <v>-3.1840000000000002</v>
      </c>
      <c r="O673">
        <v>0.88500000000000001</v>
      </c>
      <c r="P673">
        <v>0.88600000000000001</v>
      </c>
      <c r="Q673">
        <v>0.874</v>
      </c>
      <c r="R673">
        <v>0.38100000000000001</v>
      </c>
      <c r="S673">
        <v>0.18</v>
      </c>
    </row>
    <row r="674" spans="1:19" x14ac:dyDescent="0.3">
      <c r="A674">
        <v>540</v>
      </c>
      <c r="B674">
        <v>-0.68500000000000005</v>
      </c>
      <c r="C674">
        <v>-1.6859999999999999</v>
      </c>
      <c r="D674">
        <v>-2.6779999999999999</v>
      </c>
      <c r="E674">
        <v>-3.1360000000000001</v>
      </c>
      <c r="F674">
        <v>-3.16</v>
      </c>
      <c r="G674">
        <v>1.3</v>
      </c>
      <c r="H674">
        <v>0</v>
      </c>
      <c r="I674">
        <v>1.579</v>
      </c>
      <c r="J674">
        <v>-0.68899999999999995</v>
      </c>
      <c r="K674">
        <v>-1.6859999999999999</v>
      </c>
      <c r="L674">
        <v>-2.6789999999999998</v>
      </c>
      <c r="M674">
        <v>-3.1459999999999999</v>
      </c>
      <c r="N674">
        <v>-3.1869999999999998</v>
      </c>
      <c r="O674">
        <v>0.88500000000000001</v>
      </c>
      <c r="P674">
        <v>0.88600000000000001</v>
      </c>
      <c r="Q674">
        <v>0.875</v>
      </c>
      <c r="R674">
        <v>0.38800000000000001</v>
      </c>
      <c r="S674">
        <v>0.183</v>
      </c>
    </row>
    <row r="675" spans="1:19" x14ac:dyDescent="0.3">
      <c r="A675">
        <v>600</v>
      </c>
      <c r="B675">
        <v>-0.68500000000000005</v>
      </c>
      <c r="C675">
        <v>-1.6859999999999999</v>
      </c>
      <c r="D675">
        <v>-2.6779999999999999</v>
      </c>
      <c r="E675">
        <v>-3.1360000000000001</v>
      </c>
      <c r="F675">
        <v>-3.16</v>
      </c>
      <c r="G675">
        <v>1.3</v>
      </c>
      <c r="H675">
        <v>0</v>
      </c>
      <c r="I675">
        <v>1.579</v>
      </c>
      <c r="J675">
        <v>-0.68899999999999995</v>
      </c>
      <c r="K675">
        <v>-1.6859999999999999</v>
      </c>
      <c r="L675">
        <v>-2.6789999999999998</v>
      </c>
      <c r="M675">
        <v>-3.15</v>
      </c>
      <c r="N675">
        <v>-3.19</v>
      </c>
      <c r="O675">
        <v>0.88500000000000001</v>
      </c>
      <c r="P675">
        <v>0.88500000000000001</v>
      </c>
      <c r="Q675">
        <v>0.874</v>
      </c>
      <c r="R675">
        <v>0.39300000000000002</v>
      </c>
      <c r="S675">
        <v>0.185</v>
      </c>
    </row>
    <row r="677" spans="1:19" x14ac:dyDescent="0.3">
      <c r="A677" t="s">
        <v>0</v>
      </c>
      <c r="B677" t="s">
        <v>53</v>
      </c>
    </row>
    <row r="678" spans="1:19" x14ac:dyDescent="0.3">
      <c r="A678">
        <v>0</v>
      </c>
      <c r="B678">
        <v>-0.68500000000000005</v>
      </c>
      <c r="C678">
        <v>-1.6859999999999999</v>
      </c>
      <c r="D678">
        <v>-2.6779999999999999</v>
      </c>
      <c r="E678">
        <v>-3.1360000000000001</v>
      </c>
      <c r="F678">
        <v>-3.16</v>
      </c>
      <c r="G678">
        <v>1.3</v>
      </c>
      <c r="H678">
        <v>0</v>
      </c>
      <c r="I678">
        <v>1.3069999999999999</v>
      </c>
      <c r="J678">
        <v>-0.68500000000000005</v>
      </c>
      <c r="K678">
        <v>-1.6859999999999999</v>
      </c>
      <c r="L678">
        <v>-2.6779999999999999</v>
      </c>
      <c r="M678">
        <v>-3.1360000000000001</v>
      </c>
      <c r="N678">
        <v>-3.16</v>
      </c>
      <c r="O678">
        <v>0.878</v>
      </c>
      <c r="P678">
        <v>0.878</v>
      </c>
      <c r="Q678">
        <v>0.86499999999999999</v>
      </c>
      <c r="R678">
        <v>0.35499999999999998</v>
      </c>
      <c r="S678">
        <v>0.13300000000000001</v>
      </c>
    </row>
    <row r="679" spans="1:19" x14ac:dyDescent="0.3">
      <c r="A679">
        <v>60</v>
      </c>
      <c r="B679">
        <v>-0.68500000000000005</v>
      </c>
      <c r="C679">
        <v>-1.6859999999999999</v>
      </c>
      <c r="D679">
        <v>-2.6779999999999999</v>
      </c>
      <c r="E679">
        <v>-3.1360000000000001</v>
      </c>
      <c r="F679">
        <v>-3.16</v>
      </c>
      <c r="G679">
        <v>1.3</v>
      </c>
      <c r="H679">
        <v>0</v>
      </c>
      <c r="I679">
        <v>1.3069999999999999</v>
      </c>
      <c r="J679">
        <v>-0.68700000000000006</v>
      </c>
      <c r="K679">
        <v>-1.6859999999999999</v>
      </c>
      <c r="L679">
        <v>-2.6779999999999999</v>
      </c>
      <c r="M679">
        <v>-3.1360000000000001</v>
      </c>
      <c r="N679">
        <v>-3.16</v>
      </c>
      <c r="O679">
        <v>0.88100000000000001</v>
      </c>
      <c r="P679">
        <v>0.88400000000000001</v>
      </c>
      <c r="Q679">
        <v>0.86699999999999999</v>
      </c>
      <c r="R679">
        <v>0.35499999999999998</v>
      </c>
      <c r="S679">
        <v>0.13300000000000001</v>
      </c>
    </row>
    <row r="680" spans="1:19" x14ac:dyDescent="0.3">
      <c r="A680">
        <v>120</v>
      </c>
      <c r="B680">
        <v>-0.68500000000000005</v>
      </c>
      <c r="C680">
        <v>-1.6859999999999999</v>
      </c>
      <c r="D680">
        <v>-2.6779999999999999</v>
      </c>
      <c r="E680">
        <v>-3.1360000000000001</v>
      </c>
      <c r="F680">
        <v>-3.16</v>
      </c>
      <c r="G680">
        <v>1.3</v>
      </c>
      <c r="H680">
        <v>0</v>
      </c>
      <c r="I680">
        <v>1.3069999999999999</v>
      </c>
      <c r="J680">
        <v>-0.68700000000000006</v>
      </c>
      <c r="K680">
        <v>-1.6859999999999999</v>
      </c>
      <c r="L680">
        <v>-2.6779999999999999</v>
      </c>
      <c r="M680">
        <v>-3.1360000000000001</v>
      </c>
      <c r="N680">
        <v>-3.16</v>
      </c>
      <c r="O680">
        <v>0.88200000000000001</v>
      </c>
      <c r="P680">
        <v>0.88500000000000001</v>
      </c>
      <c r="Q680">
        <v>0.87</v>
      </c>
      <c r="R680">
        <v>0.35499999999999998</v>
      </c>
      <c r="S680">
        <v>0.13300000000000001</v>
      </c>
    </row>
    <row r="681" spans="1:19" x14ac:dyDescent="0.3">
      <c r="A681">
        <v>180</v>
      </c>
      <c r="B681">
        <v>-0.68500000000000005</v>
      </c>
      <c r="C681">
        <v>-1.6859999999999999</v>
      </c>
      <c r="D681">
        <v>-2.6779999999999999</v>
      </c>
      <c r="E681">
        <v>-3.1360000000000001</v>
      </c>
      <c r="F681">
        <v>-3.16</v>
      </c>
      <c r="G681">
        <v>1.3</v>
      </c>
      <c r="H681">
        <v>0</v>
      </c>
      <c r="I681">
        <v>1.3069999999999999</v>
      </c>
      <c r="J681">
        <v>-0.68799999999999994</v>
      </c>
      <c r="K681">
        <v>-1.6859999999999999</v>
      </c>
      <c r="L681">
        <v>-2.6779999999999999</v>
      </c>
      <c r="M681">
        <v>-3.1360000000000001</v>
      </c>
      <c r="N681">
        <v>-3.16</v>
      </c>
      <c r="O681">
        <v>0.88300000000000001</v>
      </c>
      <c r="P681">
        <v>0.88600000000000001</v>
      </c>
      <c r="Q681">
        <v>0.872</v>
      </c>
      <c r="R681">
        <v>0.35699999999999998</v>
      </c>
      <c r="S681">
        <v>0.13400000000000001</v>
      </c>
    </row>
    <row r="682" spans="1:19" x14ac:dyDescent="0.3">
      <c r="A682">
        <v>240</v>
      </c>
      <c r="B682">
        <v>-0.68500000000000005</v>
      </c>
      <c r="C682">
        <v>-1.6859999999999999</v>
      </c>
      <c r="D682">
        <v>-2.6779999999999999</v>
      </c>
      <c r="E682">
        <v>-3.1360000000000001</v>
      </c>
      <c r="F682">
        <v>-3.16</v>
      </c>
      <c r="G682">
        <v>1.3</v>
      </c>
      <c r="H682">
        <v>0</v>
      </c>
      <c r="I682">
        <v>1.3069999999999999</v>
      </c>
      <c r="J682">
        <v>-0.68799999999999994</v>
      </c>
      <c r="K682">
        <v>-1.6850000000000001</v>
      </c>
      <c r="L682">
        <v>-2.6779999999999999</v>
      </c>
      <c r="M682">
        <v>-3.1349999999999998</v>
      </c>
      <c r="N682">
        <v>-3.16</v>
      </c>
      <c r="O682">
        <v>0.88400000000000001</v>
      </c>
      <c r="P682">
        <v>0.88600000000000001</v>
      </c>
      <c r="Q682">
        <v>0.872</v>
      </c>
      <c r="R682">
        <v>0.35799999999999998</v>
      </c>
      <c r="S682">
        <v>0.13400000000000001</v>
      </c>
    </row>
    <row r="683" spans="1:19" x14ac:dyDescent="0.3">
      <c r="A683">
        <v>300</v>
      </c>
      <c r="B683">
        <v>-0.68500000000000005</v>
      </c>
      <c r="C683">
        <v>-1.6859999999999999</v>
      </c>
      <c r="D683">
        <v>-2.6779999999999999</v>
      </c>
      <c r="E683">
        <v>-3.1360000000000001</v>
      </c>
      <c r="F683">
        <v>-3.16</v>
      </c>
      <c r="G683">
        <v>1.3</v>
      </c>
      <c r="H683">
        <v>0</v>
      </c>
      <c r="I683">
        <v>1.3069999999999999</v>
      </c>
      <c r="J683">
        <v>-0.68899999999999995</v>
      </c>
      <c r="K683">
        <v>-1.6859999999999999</v>
      </c>
      <c r="L683">
        <v>-2.6779999999999999</v>
      </c>
      <c r="M683">
        <v>-3.1349999999999998</v>
      </c>
      <c r="N683">
        <v>-3.16</v>
      </c>
      <c r="O683">
        <v>0.88400000000000001</v>
      </c>
      <c r="P683">
        <v>0.88700000000000001</v>
      </c>
      <c r="Q683">
        <v>0.873</v>
      </c>
      <c r="R683">
        <v>0.35799999999999998</v>
      </c>
      <c r="S683">
        <v>0.13300000000000001</v>
      </c>
    </row>
    <row r="684" spans="1:19" x14ac:dyDescent="0.3">
      <c r="A684">
        <v>360</v>
      </c>
      <c r="B684">
        <v>-0.68500000000000005</v>
      </c>
      <c r="C684">
        <v>-1.6859999999999999</v>
      </c>
      <c r="D684">
        <v>-2.6779999999999999</v>
      </c>
      <c r="E684">
        <v>-3.1360000000000001</v>
      </c>
      <c r="F684">
        <v>-3.16</v>
      </c>
      <c r="G684">
        <v>1.3</v>
      </c>
      <c r="H684">
        <v>0</v>
      </c>
      <c r="I684">
        <v>1.3069999999999999</v>
      </c>
      <c r="J684">
        <v>-0.68899999999999995</v>
      </c>
      <c r="K684">
        <v>-1.6859999999999999</v>
      </c>
      <c r="L684">
        <v>-2.6779999999999999</v>
      </c>
      <c r="M684">
        <v>-3.1349999999999998</v>
      </c>
      <c r="N684">
        <v>-3.16</v>
      </c>
      <c r="O684">
        <v>0.88400000000000001</v>
      </c>
      <c r="P684">
        <v>0.88600000000000001</v>
      </c>
      <c r="Q684">
        <v>0.872</v>
      </c>
      <c r="R684">
        <v>0.35799999999999998</v>
      </c>
      <c r="S684">
        <v>0.13300000000000001</v>
      </c>
    </row>
    <row r="685" spans="1:19" x14ac:dyDescent="0.3">
      <c r="A685">
        <v>420</v>
      </c>
      <c r="B685">
        <v>-0.68500000000000005</v>
      </c>
      <c r="C685">
        <v>-1.6859999999999999</v>
      </c>
      <c r="D685">
        <v>-2.6779999999999999</v>
      </c>
      <c r="E685">
        <v>-3.1360000000000001</v>
      </c>
      <c r="F685">
        <v>-3.16</v>
      </c>
      <c r="G685">
        <v>1.3</v>
      </c>
      <c r="H685">
        <v>0</v>
      </c>
      <c r="I685">
        <v>1.3069999999999999</v>
      </c>
      <c r="J685">
        <v>-0.68899999999999995</v>
      </c>
      <c r="K685">
        <v>-1.6859999999999999</v>
      </c>
      <c r="L685">
        <v>-2.6789999999999998</v>
      </c>
      <c r="M685">
        <v>-3.1349999999999998</v>
      </c>
      <c r="N685">
        <v>-3.16</v>
      </c>
      <c r="O685">
        <v>0.88500000000000001</v>
      </c>
      <c r="P685">
        <v>0.88600000000000001</v>
      </c>
      <c r="Q685">
        <v>0.873</v>
      </c>
      <c r="R685">
        <v>0.35799999999999998</v>
      </c>
      <c r="S685">
        <v>0.13400000000000001</v>
      </c>
    </row>
    <row r="686" spans="1:19" x14ac:dyDescent="0.3">
      <c r="A686">
        <v>480</v>
      </c>
      <c r="B686">
        <v>-0.68500000000000005</v>
      </c>
      <c r="C686">
        <v>-1.6859999999999999</v>
      </c>
      <c r="D686">
        <v>-2.6779999999999999</v>
      </c>
      <c r="E686">
        <v>-3.1360000000000001</v>
      </c>
      <c r="F686">
        <v>-3.16</v>
      </c>
      <c r="G686">
        <v>1.3</v>
      </c>
      <c r="H686">
        <v>0</v>
      </c>
      <c r="I686">
        <v>1.3069999999999999</v>
      </c>
      <c r="J686">
        <v>-0.68899999999999995</v>
      </c>
      <c r="K686">
        <v>-1.6859999999999999</v>
      </c>
      <c r="L686">
        <v>-2.6779999999999999</v>
      </c>
      <c r="M686">
        <v>-3.1360000000000001</v>
      </c>
      <c r="N686">
        <v>-3.16</v>
      </c>
      <c r="O686">
        <v>0.88500000000000001</v>
      </c>
      <c r="P686">
        <v>0.88600000000000001</v>
      </c>
      <c r="Q686">
        <v>0.873</v>
      </c>
      <c r="R686">
        <v>0.35899999999999999</v>
      </c>
      <c r="S686">
        <v>0.13500000000000001</v>
      </c>
    </row>
    <row r="687" spans="1:19" x14ac:dyDescent="0.3">
      <c r="A687">
        <v>540</v>
      </c>
      <c r="B687">
        <v>-0.68500000000000005</v>
      </c>
      <c r="C687">
        <v>-1.6859999999999999</v>
      </c>
      <c r="D687">
        <v>-2.6779999999999999</v>
      </c>
      <c r="E687">
        <v>-3.1360000000000001</v>
      </c>
      <c r="F687">
        <v>-3.16</v>
      </c>
      <c r="G687">
        <v>1.3</v>
      </c>
      <c r="H687">
        <v>0</v>
      </c>
      <c r="I687">
        <v>1.3069999999999999</v>
      </c>
      <c r="J687">
        <v>-0.68899999999999995</v>
      </c>
      <c r="K687">
        <v>-1.6859999999999999</v>
      </c>
      <c r="L687">
        <v>-2.6779999999999999</v>
      </c>
      <c r="M687">
        <v>-3.1360000000000001</v>
      </c>
      <c r="N687">
        <v>-3.16</v>
      </c>
      <c r="O687">
        <v>0.88500000000000001</v>
      </c>
      <c r="P687">
        <v>0.88600000000000001</v>
      </c>
      <c r="Q687">
        <v>0.873</v>
      </c>
      <c r="R687">
        <v>0.35899999999999999</v>
      </c>
      <c r="S687">
        <v>0.13500000000000001</v>
      </c>
    </row>
    <row r="688" spans="1:19" x14ac:dyDescent="0.3">
      <c r="A688">
        <v>600</v>
      </c>
      <c r="B688">
        <v>-0.68500000000000005</v>
      </c>
      <c r="C688">
        <v>-1.6859999999999999</v>
      </c>
      <c r="D688">
        <v>-2.6779999999999999</v>
      </c>
      <c r="E688">
        <v>-3.1360000000000001</v>
      </c>
      <c r="F688">
        <v>-3.16</v>
      </c>
      <c r="G688">
        <v>1.3</v>
      </c>
      <c r="H688">
        <v>0</v>
      </c>
      <c r="I688">
        <v>1.3069999999999999</v>
      </c>
      <c r="J688">
        <v>-0.68899999999999995</v>
      </c>
      <c r="K688">
        <v>-1.6859999999999999</v>
      </c>
      <c r="L688">
        <v>-2.6789999999999998</v>
      </c>
      <c r="M688">
        <v>-3.1349999999999998</v>
      </c>
      <c r="N688">
        <v>-3.16</v>
      </c>
      <c r="O688">
        <v>0.88500000000000001</v>
      </c>
      <c r="P688">
        <v>0.88500000000000001</v>
      </c>
      <c r="Q688">
        <v>0.873</v>
      </c>
      <c r="R688">
        <v>0.35799999999999998</v>
      </c>
      <c r="S688">
        <v>0.13500000000000001</v>
      </c>
    </row>
    <row r="690" spans="1:19" x14ac:dyDescent="0.3">
      <c r="A690" t="s">
        <v>0</v>
      </c>
      <c r="B690" t="s">
        <v>54</v>
      </c>
    </row>
    <row r="691" spans="1:19" x14ac:dyDescent="0.3">
      <c r="A691">
        <v>0</v>
      </c>
      <c r="B691">
        <v>-0.68500000000000005</v>
      </c>
      <c r="C691">
        <v>-1.6859999999999999</v>
      </c>
      <c r="D691">
        <v>-2.6779999999999999</v>
      </c>
      <c r="E691">
        <v>-3.1360000000000001</v>
      </c>
      <c r="F691">
        <v>-3.16</v>
      </c>
      <c r="G691">
        <v>1.3</v>
      </c>
      <c r="H691">
        <v>0</v>
      </c>
      <c r="I691">
        <v>1.0269999999999999</v>
      </c>
      <c r="J691">
        <v>-0.68500000000000005</v>
      </c>
      <c r="K691">
        <v>-1.6859999999999999</v>
      </c>
      <c r="L691">
        <v>-2.6779999999999999</v>
      </c>
      <c r="M691">
        <v>-3.1360000000000001</v>
      </c>
      <c r="N691">
        <v>-3.16</v>
      </c>
      <c r="O691">
        <v>0.878</v>
      </c>
      <c r="P691">
        <v>0.878</v>
      </c>
      <c r="Q691">
        <v>0.86499999999999999</v>
      </c>
      <c r="R691">
        <v>0.35499999999999998</v>
      </c>
      <c r="S691">
        <v>0.13300000000000001</v>
      </c>
    </row>
    <row r="692" spans="1:19" x14ac:dyDescent="0.3">
      <c r="A692">
        <v>60</v>
      </c>
      <c r="B692">
        <v>-0.68500000000000005</v>
      </c>
      <c r="C692">
        <v>-1.6859999999999999</v>
      </c>
      <c r="D692">
        <v>-2.6779999999999999</v>
      </c>
      <c r="E692">
        <v>-3.1360000000000001</v>
      </c>
      <c r="F692">
        <v>-3.16</v>
      </c>
      <c r="G692">
        <v>1.3</v>
      </c>
      <c r="H692">
        <v>0</v>
      </c>
      <c r="I692">
        <v>1.0269999999999999</v>
      </c>
      <c r="J692">
        <v>-0.68700000000000006</v>
      </c>
      <c r="K692">
        <v>-1.6850000000000001</v>
      </c>
      <c r="L692">
        <v>-2.6779999999999999</v>
      </c>
      <c r="M692">
        <v>-3.137</v>
      </c>
      <c r="N692">
        <v>-3.157</v>
      </c>
      <c r="O692">
        <v>0.88100000000000001</v>
      </c>
      <c r="P692">
        <v>0.88300000000000001</v>
      </c>
      <c r="Q692">
        <v>0.86799999999999999</v>
      </c>
      <c r="R692">
        <v>0.35599999999999998</v>
      </c>
      <c r="S692">
        <v>0.126</v>
      </c>
    </row>
    <row r="693" spans="1:19" x14ac:dyDescent="0.3">
      <c r="A693">
        <v>120</v>
      </c>
      <c r="B693">
        <v>-0.68500000000000005</v>
      </c>
      <c r="C693">
        <v>-1.6859999999999999</v>
      </c>
      <c r="D693">
        <v>-2.6779999999999999</v>
      </c>
      <c r="E693">
        <v>-3.1360000000000001</v>
      </c>
      <c r="F693">
        <v>-3.16</v>
      </c>
      <c r="G693">
        <v>1.3</v>
      </c>
      <c r="H693">
        <v>0</v>
      </c>
      <c r="I693">
        <v>1.0269999999999999</v>
      </c>
      <c r="J693">
        <v>-0.68799999999999994</v>
      </c>
      <c r="K693">
        <v>-1.6859999999999999</v>
      </c>
      <c r="L693">
        <v>-2.6779999999999999</v>
      </c>
      <c r="M693">
        <v>-3.1360000000000001</v>
      </c>
      <c r="N693">
        <v>-3.1539999999999999</v>
      </c>
      <c r="O693">
        <v>0.88200000000000001</v>
      </c>
      <c r="P693">
        <v>0.88500000000000001</v>
      </c>
      <c r="Q693">
        <v>0.86899999999999999</v>
      </c>
      <c r="R693">
        <v>0.35299999999999998</v>
      </c>
      <c r="S693">
        <v>0.11799999999999999</v>
      </c>
    </row>
    <row r="694" spans="1:19" x14ac:dyDescent="0.3">
      <c r="A694">
        <v>180</v>
      </c>
      <c r="B694">
        <v>-0.68500000000000005</v>
      </c>
      <c r="C694">
        <v>-1.6859999999999999</v>
      </c>
      <c r="D694">
        <v>-2.6779999999999999</v>
      </c>
      <c r="E694">
        <v>-3.1360000000000001</v>
      </c>
      <c r="F694">
        <v>-3.16</v>
      </c>
      <c r="G694">
        <v>1.3</v>
      </c>
      <c r="H694">
        <v>0</v>
      </c>
      <c r="I694">
        <v>1.0269999999999999</v>
      </c>
      <c r="J694">
        <v>-0.68799999999999994</v>
      </c>
      <c r="K694">
        <v>-1.6859999999999999</v>
      </c>
      <c r="L694">
        <v>-2.6789999999999998</v>
      </c>
      <c r="M694">
        <v>-3.1360000000000001</v>
      </c>
      <c r="N694">
        <v>-3.1509999999999998</v>
      </c>
      <c r="O694">
        <v>0.88300000000000001</v>
      </c>
      <c r="P694">
        <v>0.88700000000000001</v>
      </c>
      <c r="Q694">
        <v>0.873</v>
      </c>
      <c r="R694">
        <v>0.35699999999999998</v>
      </c>
      <c r="S694">
        <v>0.112</v>
      </c>
    </row>
    <row r="695" spans="1:19" x14ac:dyDescent="0.3">
      <c r="A695">
        <v>240</v>
      </c>
      <c r="B695">
        <v>-0.68500000000000005</v>
      </c>
      <c r="C695">
        <v>-1.6859999999999999</v>
      </c>
      <c r="D695">
        <v>-2.6779999999999999</v>
      </c>
      <c r="E695">
        <v>-3.1360000000000001</v>
      </c>
      <c r="F695">
        <v>-3.16</v>
      </c>
      <c r="G695">
        <v>1.3</v>
      </c>
      <c r="H695">
        <v>0</v>
      </c>
      <c r="I695">
        <v>1.0269999999999999</v>
      </c>
      <c r="J695">
        <v>-0.68799999999999994</v>
      </c>
      <c r="K695">
        <v>-1.6850000000000001</v>
      </c>
      <c r="L695">
        <v>-2.6779999999999999</v>
      </c>
      <c r="M695">
        <v>-3.137</v>
      </c>
      <c r="N695">
        <v>-3.1480000000000001</v>
      </c>
      <c r="O695">
        <v>0.88400000000000001</v>
      </c>
      <c r="P695">
        <v>0.88600000000000001</v>
      </c>
      <c r="Q695">
        <v>0.872</v>
      </c>
      <c r="R695">
        <v>0.36199999999999999</v>
      </c>
      <c r="S695">
        <v>0.106</v>
      </c>
    </row>
    <row r="696" spans="1:19" x14ac:dyDescent="0.3">
      <c r="A696">
        <v>300</v>
      </c>
      <c r="B696">
        <v>-0.68500000000000005</v>
      </c>
      <c r="C696">
        <v>-1.6859999999999999</v>
      </c>
      <c r="D696">
        <v>-2.6779999999999999</v>
      </c>
      <c r="E696">
        <v>-3.1360000000000001</v>
      </c>
      <c r="F696">
        <v>-3.16</v>
      </c>
      <c r="G696">
        <v>1.3</v>
      </c>
      <c r="H696">
        <v>0</v>
      </c>
      <c r="I696">
        <v>1.0269999999999999</v>
      </c>
      <c r="J696">
        <v>-0.68899999999999995</v>
      </c>
      <c r="K696">
        <v>-1.6859999999999999</v>
      </c>
      <c r="L696">
        <v>-2.6779999999999999</v>
      </c>
      <c r="M696">
        <v>-3.1360000000000001</v>
      </c>
      <c r="N696">
        <v>-3.145</v>
      </c>
      <c r="O696">
        <v>0.88400000000000001</v>
      </c>
      <c r="P696">
        <v>0.88700000000000001</v>
      </c>
      <c r="Q696">
        <v>0.872</v>
      </c>
      <c r="R696">
        <v>0.36</v>
      </c>
      <c r="S696">
        <v>0.1</v>
      </c>
    </row>
    <row r="697" spans="1:19" x14ac:dyDescent="0.3">
      <c r="A697">
        <v>360</v>
      </c>
      <c r="B697">
        <v>-0.68500000000000005</v>
      </c>
      <c r="C697">
        <v>-1.6859999999999999</v>
      </c>
      <c r="D697">
        <v>-2.6779999999999999</v>
      </c>
      <c r="E697">
        <v>-3.1360000000000001</v>
      </c>
      <c r="F697">
        <v>-3.16</v>
      </c>
      <c r="G697">
        <v>1.3</v>
      </c>
      <c r="H697">
        <v>0</v>
      </c>
      <c r="I697">
        <v>1.0269999999999999</v>
      </c>
      <c r="J697">
        <v>-0.68899999999999995</v>
      </c>
      <c r="K697">
        <v>-1.6859999999999999</v>
      </c>
      <c r="L697">
        <v>-2.6789999999999998</v>
      </c>
      <c r="M697">
        <v>-3.1339999999999999</v>
      </c>
      <c r="N697">
        <v>-3.1419999999999999</v>
      </c>
      <c r="O697">
        <v>0.88400000000000001</v>
      </c>
      <c r="P697">
        <v>0.88600000000000001</v>
      </c>
      <c r="Q697">
        <v>0.874</v>
      </c>
      <c r="R697">
        <v>0.35299999999999998</v>
      </c>
      <c r="S697">
        <v>9.5000000000000001E-2</v>
      </c>
    </row>
    <row r="698" spans="1:19" x14ac:dyDescent="0.3">
      <c r="A698">
        <v>420</v>
      </c>
      <c r="B698">
        <v>-0.68500000000000005</v>
      </c>
      <c r="C698">
        <v>-1.6859999999999999</v>
      </c>
      <c r="D698">
        <v>-2.6779999999999999</v>
      </c>
      <c r="E698">
        <v>-3.1360000000000001</v>
      </c>
      <c r="F698">
        <v>-3.16</v>
      </c>
      <c r="G698">
        <v>1.3</v>
      </c>
      <c r="H698">
        <v>0</v>
      </c>
      <c r="I698">
        <v>1.0269999999999999</v>
      </c>
      <c r="J698">
        <v>-0.68899999999999995</v>
      </c>
      <c r="K698">
        <v>-1.6859999999999999</v>
      </c>
      <c r="L698">
        <v>-2.6789999999999998</v>
      </c>
      <c r="M698">
        <v>-3.1309999999999998</v>
      </c>
      <c r="N698">
        <v>-3.1389999999999998</v>
      </c>
      <c r="O698">
        <v>0.88500000000000001</v>
      </c>
      <c r="P698">
        <v>0.88600000000000001</v>
      </c>
      <c r="Q698">
        <v>0.874</v>
      </c>
      <c r="R698">
        <v>0.34399999999999997</v>
      </c>
      <c r="S698">
        <v>9.1999999999999998E-2</v>
      </c>
    </row>
    <row r="699" spans="1:19" x14ac:dyDescent="0.3">
      <c r="A699">
        <v>480</v>
      </c>
      <c r="B699">
        <v>-0.68500000000000005</v>
      </c>
      <c r="C699">
        <v>-1.6859999999999999</v>
      </c>
      <c r="D699">
        <v>-2.6779999999999999</v>
      </c>
      <c r="E699">
        <v>-3.1360000000000001</v>
      </c>
      <c r="F699">
        <v>-3.16</v>
      </c>
      <c r="G699">
        <v>1.3</v>
      </c>
      <c r="H699">
        <v>0</v>
      </c>
      <c r="I699">
        <v>1.0269999999999999</v>
      </c>
      <c r="J699">
        <v>-0.68899999999999995</v>
      </c>
      <c r="K699">
        <v>-1.6859999999999999</v>
      </c>
      <c r="L699">
        <v>-2.6789999999999998</v>
      </c>
      <c r="M699">
        <v>-3.1280000000000001</v>
      </c>
      <c r="N699">
        <v>-3.1360000000000001</v>
      </c>
      <c r="O699">
        <v>0.88500000000000001</v>
      </c>
      <c r="P699">
        <v>0.88600000000000001</v>
      </c>
      <c r="Q699">
        <v>0.873</v>
      </c>
      <c r="R699">
        <v>0.33600000000000002</v>
      </c>
      <c r="S699">
        <v>0.09</v>
      </c>
    </row>
    <row r="700" spans="1:19" x14ac:dyDescent="0.3">
      <c r="A700">
        <v>540</v>
      </c>
      <c r="B700">
        <v>-0.68500000000000005</v>
      </c>
      <c r="C700">
        <v>-1.6859999999999999</v>
      </c>
      <c r="D700">
        <v>-2.6779999999999999</v>
      </c>
      <c r="E700">
        <v>-3.1360000000000001</v>
      </c>
      <c r="F700">
        <v>-3.16</v>
      </c>
      <c r="G700">
        <v>1.3</v>
      </c>
      <c r="H700">
        <v>0</v>
      </c>
      <c r="I700">
        <v>1.0269999999999999</v>
      </c>
      <c r="J700">
        <v>-0.68899999999999995</v>
      </c>
      <c r="K700">
        <v>-1.6859999999999999</v>
      </c>
      <c r="L700">
        <v>-2.6779999999999999</v>
      </c>
      <c r="M700">
        <v>-3.1240000000000001</v>
      </c>
      <c r="N700">
        <v>-3.133</v>
      </c>
      <c r="O700">
        <v>0.88500000000000001</v>
      </c>
      <c r="P700">
        <v>0.88600000000000001</v>
      </c>
      <c r="Q700">
        <v>0.871</v>
      </c>
      <c r="R700">
        <v>0.32700000000000001</v>
      </c>
      <c r="S700">
        <v>8.6999999999999994E-2</v>
      </c>
    </row>
    <row r="701" spans="1:19" x14ac:dyDescent="0.3">
      <c r="A701">
        <v>600</v>
      </c>
      <c r="B701">
        <v>-0.68500000000000005</v>
      </c>
      <c r="C701">
        <v>-1.6859999999999999</v>
      </c>
      <c r="D701">
        <v>-2.6779999999999999</v>
      </c>
      <c r="E701">
        <v>-3.1360000000000001</v>
      </c>
      <c r="F701">
        <v>-3.16</v>
      </c>
      <c r="G701">
        <v>1.3</v>
      </c>
      <c r="H701">
        <v>0</v>
      </c>
      <c r="I701">
        <v>1.0269999999999999</v>
      </c>
      <c r="J701">
        <v>-0.68899999999999995</v>
      </c>
      <c r="K701">
        <v>-1.6859999999999999</v>
      </c>
      <c r="L701">
        <v>-2.6779999999999999</v>
      </c>
      <c r="M701">
        <v>-3.12</v>
      </c>
      <c r="N701">
        <v>-3.13</v>
      </c>
      <c r="O701">
        <v>0.88500000000000001</v>
      </c>
      <c r="P701">
        <v>0.88500000000000001</v>
      </c>
      <c r="Q701">
        <v>0.873</v>
      </c>
      <c r="R701">
        <v>0.32</v>
      </c>
      <c r="S701">
        <v>8.5000000000000006E-2</v>
      </c>
    </row>
    <row r="703" spans="1:19" x14ac:dyDescent="0.3">
      <c r="A703" t="s">
        <v>0</v>
      </c>
      <c r="B703" t="s">
        <v>55</v>
      </c>
    </row>
    <row r="704" spans="1:19" x14ac:dyDescent="0.3">
      <c r="A704">
        <v>0</v>
      </c>
      <c r="B704">
        <v>-0.68500000000000005</v>
      </c>
      <c r="C704">
        <v>-1.6859999999999999</v>
      </c>
      <c r="D704">
        <v>-2.681</v>
      </c>
      <c r="E704">
        <v>-3.21</v>
      </c>
      <c r="F704">
        <v>-3.24</v>
      </c>
      <c r="G704">
        <v>1.3</v>
      </c>
      <c r="H704">
        <v>0.01</v>
      </c>
      <c r="I704">
        <v>1.5569999999999999</v>
      </c>
      <c r="J704">
        <v>-0.68500000000000005</v>
      </c>
      <c r="K704">
        <v>-1.6859999999999999</v>
      </c>
      <c r="L704">
        <v>-2.681</v>
      </c>
      <c r="M704">
        <v>-3.21</v>
      </c>
      <c r="N704">
        <v>-3.24</v>
      </c>
      <c r="O704">
        <v>0.878</v>
      </c>
      <c r="P704">
        <v>0.878</v>
      </c>
      <c r="Q704">
        <v>0.871</v>
      </c>
      <c r="R704">
        <v>0.39200000000000002</v>
      </c>
      <c r="S704">
        <v>0.14199999999999999</v>
      </c>
    </row>
    <row r="705" spans="1:19" x14ac:dyDescent="0.3">
      <c r="A705">
        <v>60</v>
      </c>
      <c r="B705">
        <v>-0.68500000000000005</v>
      </c>
      <c r="C705">
        <v>-1.6859999999999999</v>
      </c>
      <c r="D705">
        <v>-2.681</v>
      </c>
      <c r="E705">
        <v>-3.21</v>
      </c>
      <c r="F705">
        <v>-3.24</v>
      </c>
      <c r="G705">
        <v>1.3</v>
      </c>
      <c r="H705">
        <v>0.01</v>
      </c>
      <c r="I705">
        <v>1.5569999999999999</v>
      </c>
      <c r="J705">
        <v>-0.68500000000000005</v>
      </c>
      <c r="K705">
        <v>-1.6859999999999999</v>
      </c>
      <c r="L705">
        <v>-2.681</v>
      </c>
      <c r="M705">
        <v>-3.21</v>
      </c>
      <c r="N705">
        <v>-3.2429999999999999</v>
      </c>
      <c r="O705">
        <v>0.88500000000000001</v>
      </c>
      <c r="P705">
        <v>0.88500000000000001</v>
      </c>
      <c r="Q705">
        <v>0.873</v>
      </c>
      <c r="R705">
        <v>0.38900000000000001</v>
      </c>
      <c r="S705">
        <v>0.15</v>
      </c>
    </row>
    <row r="706" spans="1:19" x14ac:dyDescent="0.3">
      <c r="A706">
        <v>120</v>
      </c>
      <c r="B706">
        <v>-0.68500000000000005</v>
      </c>
      <c r="C706">
        <v>-1.6859999999999999</v>
      </c>
      <c r="D706">
        <v>-2.681</v>
      </c>
      <c r="E706">
        <v>-3.21</v>
      </c>
      <c r="F706">
        <v>-3.24</v>
      </c>
      <c r="G706">
        <v>1.3</v>
      </c>
      <c r="H706">
        <v>0.01</v>
      </c>
      <c r="I706">
        <v>1.5569999999999999</v>
      </c>
      <c r="J706">
        <v>-0.68400000000000005</v>
      </c>
      <c r="K706">
        <v>-1.6859999999999999</v>
      </c>
      <c r="L706">
        <v>-2.681</v>
      </c>
      <c r="M706">
        <v>-3.21</v>
      </c>
      <c r="N706">
        <v>-3.246</v>
      </c>
      <c r="O706">
        <v>0.88900000000000001</v>
      </c>
      <c r="P706">
        <v>0.88600000000000001</v>
      </c>
      <c r="Q706">
        <v>0.875</v>
      </c>
      <c r="R706">
        <v>0.39300000000000002</v>
      </c>
      <c r="S706">
        <v>0.158</v>
      </c>
    </row>
    <row r="707" spans="1:19" x14ac:dyDescent="0.3">
      <c r="A707">
        <v>180</v>
      </c>
      <c r="B707">
        <v>-0.68500000000000005</v>
      </c>
      <c r="C707">
        <v>-1.6859999999999999</v>
      </c>
      <c r="D707">
        <v>-2.681</v>
      </c>
      <c r="E707">
        <v>-3.21</v>
      </c>
      <c r="F707">
        <v>-3.24</v>
      </c>
      <c r="G707">
        <v>1.3</v>
      </c>
      <c r="H707">
        <v>0.01</v>
      </c>
      <c r="I707">
        <v>1.5569999999999999</v>
      </c>
      <c r="J707">
        <v>-0.68200000000000005</v>
      </c>
      <c r="K707">
        <v>-1.6859999999999999</v>
      </c>
      <c r="L707">
        <v>-2.68</v>
      </c>
      <c r="M707">
        <v>-3.21</v>
      </c>
      <c r="N707">
        <v>-3.2490000000000001</v>
      </c>
      <c r="O707">
        <v>0.89300000000000002</v>
      </c>
      <c r="P707">
        <v>0.88700000000000001</v>
      </c>
      <c r="Q707">
        <v>0.874</v>
      </c>
      <c r="R707">
        <v>0.39400000000000002</v>
      </c>
      <c r="S707">
        <v>0.16500000000000001</v>
      </c>
    </row>
    <row r="708" spans="1:19" x14ac:dyDescent="0.3">
      <c r="A708">
        <v>240</v>
      </c>
      <c r="B708">
        <v>-0.68500000000000005</v>
      </c>
      <c r="C708">
        <v>-1.6859999999999999</v>
      </c>
      <c r="D708">
        <v>-2.681</v>
      </c>
      <c r="E708">
        <v>-3.21</v>
      </c>
      <c r="F708">
        <v>-3.24</v>
      </c>
      <c r="G708">
        <v>1.3</v>
      </c>
      <c r="H708">
        <v>0.01</v>
      </c>
      <c r="I708">
        <v>1.5569999999999999</v>
      </c>
      <c r="J708">
        <v>-0.68</v>
      </c>
      <c r="K708">
        <v>-1.6859999999999999</v>
      </c>
      <c r="L708">
        <v>-2.68</v>
      </c>
      <c r="M708">
        <v>-3.2080000000000002</v>
      </c>
      <c r="N708">
        <v>-3.2519999999999998</v>
      </c>
      <c r="O708">
        <v>0.89600000000000002</v>
      </c>
      <c r="P708">
        <v>0.88600000000000001</v>
      </c>
      <c r="Q708">
        <v>0.876</v>
      </c>
      <c r="R708">
        <v>0.39100000000000001</v>
      </c>
      <c r="S708">
        <v>0.17100000000000001</v>
      </c>
    </row>
    <row r="709" spans="1:19" x14ac:dyDescent="0.3">
      <c r="A709">
        <v>300</v>
      </c>
      <c r="B709">
        <v>-0.68500000000000005</v>
      </c>
      <c r="C709">
        <v>-1.6859999999999999</v>
      </c>
      <c r="D709">
        <v>-2.681</v>
      </c>
      <c r="E709">
        <v>-3.21</v>
      </c>
      <c r="F709">
        <v>-3.24</v>
      </c>
      <c r="G709">
        <v>1.3</v>
      </c>
      <c r="H709">
        <v>0.01</v>
      </c>
      <c r="I709">
        <v>1.5569999999999999</v>
      </c>
      <c r="J709">
        <v>-0.67800000000000005</v>
      </c>
      <c r="K709">
        <v>-1.6859999999999999</v>
      </c>
      <c r="L709">
        <v>-2.681</v>
      </c>
      <c r="M709">
        <v>-3.2090000000000001</v>
      </c>
      <c r="N709">
        <v>-3.2549999999999999</v>
      </c>
      <c r="O709">
        <v>0.89800000000000002</v>
      </c>
      <c r="P709">
        <v>0.88600000000000001</v>
      </c>
      <c r="Q709">
        <v>0.878</v>
      </c>
      <c r="R709">
        <v>0.39300000000000002</v>
      </c>
      <c r="S709">
        <v>0.17499999999999999</v>
      </c>
    </row>
    <row r="710" spans="1:19" x14ac:dyDescent="0.3">
      <c r="A710">
        <v>360</v>
      </c>
      <c r="B710">
        <v>-0.68500000000000005</v>
      </c>
      <c r="C710">
        <v>-1.6859999999999999</v>
      </c>
      <c r="D710">
        <v>-2.681</v>
      </c>
      <c r="E710">
        <v>-3.21</v>
      </c>
      <c r="F710">
        <v>-3.24</v>
      </c>
      <c r="G710">
        <v>1.3</v>
      </c>
      <c r="H710">
        <v>0.01</v>
      </c>
      <c r="I710">
        <v>1.5569999999999999</v>
      </c>
      <c r="J710">
        <v>-0.67500000000000004</v>
      </c>
      <c r="K710">
        <v>-1.6859999999999999</v>
      </c>
      <c r="L710">
        <v>-2.68</v>
      </c>
      <c r="M710">
        <v>-3.21</v>
      </c>
      <c r="N710">
        <v>-3.258</v>
      </c>
      <c r="O710">
        <v>0.9</v>
      </c>
      <c r="P710">
        <v>0.88600000000000001</v>
      </c>
      <c r="Q710">
        <v>0.876</v>
      </c>
      <c r="R710">
        <v>0.4</v>
      </c>
      <c r="S710">
        <v>0.17899999999999999</v>
      </c>
    </row>
    <row r="711" spans="1:19" x14ac:dyDescent="0.3">
      <c r="A711">
        <v>420</v>
      </c>
      <c r="B711">
        <v>-0.68500000000000005</v>
      </c>
      <c r="C711">
        <v>-1.6859999999999999</v>
      </c>
      <c r="D711">
        <v>-2.681</v>
      </c>
      <c r="E711">
        <v>-3.21</v>
      </c>
      <c r="F711">
        <v>-3.24</v>
      </c>
      <c r="G711">
        <v>1.3</v>
      </c>
      <c r="H711">
        <v>0.01</v>
      </c>
      <c r="I711">
        <v>1.5569999999999999</v>
      </c>
      <c r="J711">
        <v>-0.67300000000000004</v>
      </c>
      <c r="K711">
        <v>-1.6859999999999999</v>
      </c>
      <c r="L711">
        <v>-2.68</v>
      </c>
      <c r="M711">
        <v>-3.2130000000000001</v>
      </c>
      <c r="N711">
        <v>-3.2610000000000001</v>
      </c>
      <c r="O711">
        <v>0.90100000000000002</v>
      </c>
      <c r="P711">
        <v>0.88700000000000001</v>
      </c>
      <c r="Q711">
        <v>0.876</v>
      </c>
      <c r="R711">
        <v>0.40799999999999997</v>
      </c>
      <c r="S711">
        <v>0.184</v>
      </c>
    </row>
    <row r="712" spans="1:19" x14ac:dyDescent="0.3">
      <c r="A712">
        <v>480</v>
      </c>
      <c r="B712">
        <v>-0.68500000000000005</v>
      </c>
      <c r="C712">
        <v>-1.6859999999999999</v>
      </c>
      <c r="D712">
        <v>-2.681</v>
      </c>
      <c r="E712">
        <v>-3.21</v>
      </c>
      <c r="F712">
        <v>-3.24</v>
      </c>
      <c r="G712">
        <v>1.3</v>
      </c>
      <c r="H712">
        <v>0.01</v>
      </c>
      <c r="I712">
        <v>1.5569999999999999</v>
      </c>
      <c r="J712">
        <v>-0.67</v>
      </c>
      <c r="K712">
        <v>-1.6850000000000001</v>
      </c>
      <c r="L712">
        <v>-2.68</v>
      </c>
      <c r="M712">
        <v>-3.2160000000000002</v>
      </c>
      <c r="N712">
        <v>-3.2639999999999998</v>
      </c>
      <c r="O712">
        <v>0.90200000000000002</v>
      </c>
      <c r="P712">
        <v>0.88700000000000001</v>
      </c>
      <c r="Q712">
        <v>0.877</v>
      </c>
      <c r="R712">
        <v>0.41499999999999998</v>
      </c>
      <c r="S712">
        <v>0.188</v>
      </c>
    </row>
    <row r="713" spans="1:19" x14ac:dyDescent="0.3">
      <c r="A713">
        <v>540</v>
      </c>
      <c r="B713">
        <v>-0.68500000000000005</v>
      </c>
      <c r="C713">
        <v>-1.6859999999999999</v>
      </c>
      <c r="D713">
        <v>-2.681</v>
      </c>
      <c r="E713">
        <v>-3.21</v>
      </c>
      <c r="F713">
        <v>-3.24</v>
      </c>
      <c r="G713">
        <v>1.3</v>
      </c>
      <c r="H713">
        <v>0.01</v>
      </c>
      <c r="I713">
        <v>1.5569999999999999</v>
      </c>
      <c r="J713">
        <v>-0.66800000000000004</v>
      </c>
      <c r="K713">
        <v>-1.6850000000000001</v>
      </c>
      <c r="L713">
        <v>-2.681</v>
      </c>
      <c r="M713">
        <v>-3.2189999999999999</v>
      </c>
      <c r="N713">
        <v>-3.2669999999999999</v>
      </c>
      <c r="O713">
        <v>0.90500000000000003</v>
      </c>
      <c r="P713">
        <v>0.88700000000000001</v>
      </c>
      <c r="Q713">
        <v>0.877</v>
      </c>
      <c r="R713">
        <v>0.42099999999999999</v>
      </c>
      <c r="S713">
        <v>0.191</v>
      </c>
    </row>
    <row r="714" spans="1:19" x14ac:dyDescent="0.3">
      <c r="A714">
        <v>600</v>
      </c>
      <c r="B714">
        <v>-0.68500000000000005</v>
      </c>
      <c r="C714">
        <v>-1.6859999999999999</v>
      </c>
      <c r="D714">
        <v>-2.681</v>
      </c>
      <c r="E714">
        <v>-3.21</v>
      </c>
      <c r="F714">
        <v>-3.24</v>
      </c>
      <c r="G714">
        <v>1.3</v>
      </c>
      <c r="H714">
        <v>0.01</v>
      </c>
      <c r="I714">
        <v>1.5569999999999999</v>
      </c>
      <c r="J714">
        <v>-0.66500000000000004</v>
      </c>
      <c r="K714">
        <v>-1.6839999999999999</v>
      </c>
      <c r="L714">
        <v>-2.681</v>
      </c>
      <c r="M714">
        <v>-3.222</v>
      </c>
      <c r="N714">
        <v>-3.27</v>
      </c>
      <c r="O714">
        <v>0.90700000000000003</v>
      </c>
      <c r="P714">
        <v>0.88800000000000001</v>
      </c>
      <c r="Q714">
        <v>0.878</v>
      </c>
      <c r="R714">
        <v>0.42599999999999999</v>
      </c>
      <c r="S714">
        <v>0.192</v>
      </c>
    </row>
    <row r="716" spans="1:19" x14ac:dyDescent="0.3">
      <c r="A716" t="s">
        <v>0</v>
      </c>
      <c r="B716" t="s">
        <v>56</v>
      </c>
    </row>
    <row r="717" spans="1:19" x14ac:dyDescent="0.3">
      <c r="A717">
        <v>0</v>
      </c>
      <c r="B717">
        <v>-0.68500000000000005</v>
      </c>
      <c r="C717">
        <v>-1.6859999999999999</v>
      </c>
      <c r="D717">
        <v>-2.681</v>
      </c>
      <c r="E717">
        <v>-3.21</v>
      </c>
      <c r="F717">
        <v>-3.24</v>
      </c>
      <c r="G717">
        <v>1.3</v>
      </c>
      <c r="H717">
        <v>0.01</v>
      </c>
      <c r="I717">
        <v>1.306</v>
      </c>
      <c r="J717">
        <v>-0.68500000000000005</v>
      </c>
      <c r="K717">
        <v>-1.6859999999999999</v>
      </c>
      <c r="L717">
        <v>-2.681</v>
      </c>
      <c r="M717">
        <v>-3.21</v>
      </c>
      <c r="N717">
        <v>-3.24</v>
      </c>
      <c r="O717">
        <v>0.878</v>
      </c>
      <c r="P717">
        <v>0.878</v>
      </c>
      <c r="Q717">
        <v>0.871</v>
      </c>
      <c r="R717">
        <v>0.39200000000000002</v>
      </c>
      <c r="S717">
        <v>0.14199999999999999</v>
      </c>
    </row>
    <row r="718" spans="1:19" x14ac:dyDescent="0.3">
      <c r="A718">
        <v>60</v>
      </c>
      <c r="B718">
        <v>-0.68500000000000005</v>
      </c>
      <c r="C718">
        <v>-1.6859999999999999</v>
      </c>
      <c r="D718">
        <v>-2.681</v>
      </c>
      <c r="E718">
        <v>-3.21</v>
      </c>
      <c r="F718">
        <v>-3.24</v>
      </c>
      <c r="G718">
        <v>1.3</v>
      </c>
      <c r="H718">
        <v>0.01</v>
      </c>
      <c r="I718">
        <v>1.306</v>
      </c>
      <c r="J718">
        <v>-0.68500000000000005</v>
      </c>
      <c r="K718">
        <v>-1.6859999999999999</v>
      </c>
      <c r="L718">
        <v>-2.681</v>
      </c>
      <c r="M718">
        <v>-3.21</v>
      </c>
      <c r="N718">
        <v>-3.24</v>
      </c>
      <c r="O718">
        <v>0.88500000000000001</v>
      </c>
      <c r="P718">
        <v>0.88400000000000001</v>
      </c>
      <c r="Q718">
        <v>0.873</v>
      </c>
      <c r="R718">
        <v>0.39100000000000001</v>
      </c>
      <c r="S718">
        <v>0.14199999999999999</v>
      </c>
    </row>
    <row r="719" spans="1:19" x14ac:dyDescent="0.3">
      <c r="A719">
        <v>120</v>
      </c>
      <c r="B719">
        <v>-0.68500000000000005</v>
      </c>
      <c r="C719">
        <v>-1.6859999999999999</v>
      </c>
      <c r="D719">
        <v>-2.681</v>
      </c>
      <c r="E719">
        <v>-3.21</v>
      </c>
      <c r="F719">
        <v>-3.24</v>
      </c>
      <c r="G719">
        <v>1.3</v>
      </c>
      <c r="H719">
        <v>0.01</v>
      </c>
      <c r="I719">
        <v>1.306</v>
      </c>
      <c r="J719">
        <v>-0.68400000000000005</v>
      </c>
      <c r="K719">
        <v>-1.6859999999999999</v>
      </c>
      <c r="L719">
        <v>-2.68</v>
      </c>
      <c r="M719">
        <v>-3.21</v>
      </c>
      <c r="N719">
        <v>-3.24</v>
      </c>
      <c r="O719">
        <v>0.88900000000000001</v>
      </c>
      <c r="P719">
        <v>0.88600000000000001</v>
      </c>
      <c r="Q719">
        <v>0.874</v>
      </c>
      <c r="R719">
        <v>0.39100000000000001</v>
      </c>
      <c r="S719">
        <v>0.14199999999999999</v>
      </c>
    </row>
    <row r="720" spans="1:19" x14ac:dyDescent="0.3">
      <c r="A720">
        <v>180</v>
      </c>
      <c r="B720">
        <v>-0.68500000000000005</v>
      </c>
      <c r="C720">
        <v>-1.6859999999999999</v>
      </c>
      <c r="D720">
        <v>-2.681</v>
      </c>
      <c r="E720">
        <v>-3.21</v>
      </c>
      <c r="F720">
        <v>-3.24</v>
      </c>
      <c r="G720">
        <v>1.3</v>
      </c>
      <c r="H720">
        <v>0.01</v>
      </c>
      <c r="I720">
        <v>1.306</v>
      </c>
      <c r="J720">
        <v>-0.68200000000000005</v>
      </c>
      <c r="K720">
        <v>-1.6859999999999999</v>
      </c>
      <c r="L720">
        <v>-2.68</v>
      </c>
      <c r="M720">
        <v>-3.21</v>
      </c>
      <c r="N720">
        <v>-3.24</v>
      </c>
      <c r="O720">
        <v>0.89300000000000002</v>
      </c>
      <c r="P720">
        <v>0.88700000000000001</v>
      </c>
      <c r="Q720">
        <v>0.875</v>
      </c>
      <c r="R720">
        <v>0.39400000000000002</v>
      </c>
      <c r="S720">
        <v>0.14299999999999999</v>
      </c>
    </row>
    <row r="721" spans="1:19" x14ac:dyDescent="0.3">
      <c r="A721">
        <v>240</v>
      </c>
      <c r="B721">
        <v>-0.68500000000000005</v>
      </c>
      <c r="C721">
        <v>-1.6859999999999999</v>
      </c>
      <c r="D721">
        <v>-2.681</v>
      </c>
      <c r="E721">
        <v>-3.21</v>
      </c>
      <c r="F721">
        <v>-3.24</v>
      </c>
      <c r="G721">
        <v>1.3</v>
      </c>
      <c r="H721">
        <v>0.01</v>
      </c>
      <c r="I721">
        <v>1.306</v>
      </c>
      <c r="J721">
        <v>-0.68</v>
      </c>
      <c r="K721">
        <v>-1.6859999999999999</v>
      </c>
      <c r="L721">
        <v>-2.68</v>
      </c>
      <c r="M721">
        <v>-3.2090000000000001</v>
      </c>
      <c r="N721">
        <v>-3.24</v>
      </c>
      <c r="O721">
        <v>0.89600000000000002</v>
      </c>
      <c r="P721">
        <v>0.88600000000000001</v>
      </c>
      <c r="Q721">
        <v>0.876</v>
      </c>
      <c r="R721">
        <v>0.39500000000000002</v>
      </c>
      <c r="S721">
        <v>0.14299999999999999</v>
      </c>
    </row>
    <row r="722" spans="1:19" x14ac:dyDescent="0.3">
      <c r="A722">
        <v>300</v>
      </c>
      <c r="B722">
        <v>-0.68500000000000005</v>
      </c>
      <c r="C722">
        <v>-1.6859999999999999</v>
      </c>
      <c r="D722">
        <v>-2.681</v>
      </c>
      <c r="E722">
        <v>-3.21</v>
      </c>
      <c r="F722">
        <v>-3.24</v>
      </c>
      <c r="G722">
        <v>1.3</v>
      </c>
      <c r="H722">
        <v>0.01</v>
      </c>
      <c r="I722">
        <v>1.306</v>
      </c>
      <c r="J722">
        <v>-0.67800000000000005</v>
      </c>
      <c r="K722">
        <v>-1.6859999999999999</v>
      </c>
      <c r="L722">
        <v>-2.681</v>
      </c>
      <c r="M722">
        <v>-3.21</v>
      </c>
      <c r="N722">
        <v>-3.24</v>
      </c>
      <c r="O722">
        <v>0.89800000000000002</v>
      </c>
      <c r="P722">
        <v>0.88600000000000001</v>
      </c>
      <c r="Q722">
        <v>0.877</v>
      </c>
      <c r="R722">
        <v>0.39500000000000002</v>
      </c>
      <c r="S722">
        <v>0.14199999999999999</v>
      </c>
    </row>
    <row r="723" spans="1:19" x14ac:dyDescent="0.3">
      <c r="A723">
        <v>360</v>
      </c>
      <c r="B723">
        <v>-0.68500000000000005</v>
      </c>
      <c r="C723">
        <v>-1.6859999999999999</v>
      </c>
      <c r="D723">
        <v>-2.681</v>
      </c>
      <c r="E723">
        <v>-3.21</v>
      </c>
      <c r="F723">
        <v>-3.24</v>
      </c>
      <c r="G723">
        <v>1.3</v>
      </c>
      <c r="H723">
        <v>0.01</v>
      </c>
      <c r="I723">
        <v>1.306</v>
      </c>
      <c r="J723">
        <v>-0.67500000000000004</v>
      </c>
      <c r="K723">
        <v>-1.6859999999999999</v>
      </c>
      <c r="L723">
        <v>-2.68</v>
      </c>
      <c r="M723">
        <v>-3.2090000000000001</v>
      </c>
      <c r="N723">
        <v>-3.24</v>
      </c>
      <c r="O723">
        <v>0.9</v>
      </c>
      <c r="P723">
        <v>0.88600000000000001</v>
      </c>
      <c r="Q723">
        <v>0.876</v>
      </c>
      <c r="R723">
        <v>0.39500000000000002</v>
      </c>
      <c r="S723">
        <v>0.14199999999999999</v>
      </c>
    </row>
    <row r="724" spans="1:19" x14ac:dyDescent="0.3">
      <c r="A724">
        <v>420</v>
      </c>
      <c r="B724">
        <v>-0.68500000000000005</v>
      </c>
      <c r="C724">
        <v>-1.6859999999999999</v>
      </c>
      <c r="D724">
        <v>-2.681</v>
      </c>
      <c r="E724">
        <v>-3.21</v>
      </c>
      <c r="F724">
        <v>-3.24</v>
      </c>
      <c r="G724">
        <v>1.3</v>
      </c>
      <c r="H724">
        <v>0.01</v>
      </c>
      <c r="I724">
        <v>1.306</v>
      </c>
      <c r="J724">
        <v>-0.67300000000000004</v>
      </c>
      <c r="K724">
        <v>-1.6859999999999999</v>
      </c>
      <c r="L724">
        <v>-2.681</v>
      </c>
      <c r="M724">
        <v>-3.21</v>
      </c>
      <c r="N724">
        <v>-3.24</v>
      </c>
      <c r="O724">
        <v>0.90100000000000002</v>
      </c>
      <c r="P724">
        <v>0.88700000000000001</v>
      </c>
      <c r="Q724">
        <v>0.877</v>
      </c>
      <c r="R724">
        <v>0.39500000000000002</v>
      </c>
      <c r="S724">
        <v>0.14199999999999999</v>
      </c>
    </row>
    <row r="725" spans="1:19" x14ac:dyDescent="0.3">
      <c r="A725">
        <v>480</v>
      </c>
      <c r="B725">
        <v>-0.68500000000000005</v>
      </c>
      <c r="C725">
        <v>-1.6859999999999999</v>
      </c>
      <c r="D725">
        <v>-2.681</v>
      </c>
      <c r="E725">
        <v>-3.21</v>
      </c>
      <c r="F725">
        <v>-3.24</v>
      </c>
      <c r="G725">
        <v>1.3</v>
      </c>
      <c r="H725">
        <v>0.01</v>
      </c>
      <c r="I725">
        <v>1.306</v>
      </c>
      <c r="J725">
        <v>-0.67</v>
      </c>
      <c r="K725">
        <v>-1.6850000000000001</v>
      </c>
      <c r="L725">
        <v>-2.68</v>
      </c>
      <c r="M725">
        <v>-3.21</v>
      </c>
      <c r="N725">
        <v>-3.24</v>
      </c>
      <c r="O725">
        <v>0.90200000000000002</v>
      </c>
      <c r="P725">
        <v>0.88700000000000001</v>
      </c>
      <c r="Q725">
        <v>0.876</v>
      </c>
      <c r="R725">
        <v>0.39600000000000002</v>
      </c>
      <c r="S725">
        <v>0.14299999999999999</v>
      </c>
    </row>
    <row r="726" spans="1:19" x14ac:dyDescent="0.3">
      <c r="A726">
        <v>540</v>
      </c>
      <c r="B726">
        <v>-0.68500000000000005</v>
      </c>
      <c r="C726">
        <v>-1.6859999999999999</v>
      </c>
      <c r="D726">
        <v>-2.681</v>
      </c>
      <c r="E726">
        <v>-3.21</v>
      </c>
      <c r="F726">
        <v>-3.24</v>
      </c>
      <c r="G726">
        <v>1.3</v>
      </c>
      <c r="H726">
        <v>0.01</v>
      </c>
      <c r="I726">
        <v>1.306</v>
      </c>
      <c r="J726">
        <v>-0.66800000000000004</v>
      </c>
      <c r="K726">
        <v>-1.6850000000000001</v>
      </c>
      <c r="L726">
        <v>-2.68</v>
      </c>
      <c r="M726">
        <v>-3.21</v>
      </c>
      <c r="N726">
        <v>-3.24</v>
      </c>
      <c r="O726">
        <v>0.90500000000000003</v>
      </c>
      <c r="P726">
        <v>0.88700000000000001</v>
      </c>
      <c r="Q726">
        <v>0.876</v>
      </c>
      <c r="R726">
        <v>0.39500000000000002</v>
      </c>
      <c r="S726">
        <v>0.14399999999999999</v>
      </c>
    </row>
    <row r="727" spans="1:19" x14ac:dyDescent="0.3">
      <c r="A727">
        <v>600</v>
      </c>
      <c r="B727">
        <v>-0.68500000000000005</v>
      </c>
      <c r="C727">
        <v>-1.6859999999999999</v>
      </c>
      <c r="D727">
        <v>-2.681</v>
      </c>
      <c r="E727">
        <v>-3.21</v>
      </c>
      <c r="F727">
        <v>-3.24</v>
      </c>
      <c r="G727">
        <v>1.3</v>
      </c>
      <c r="H727">
        <v>0.01</v>
      </c>
      <c r="I727">
        <v>1.306</v>
      </c>
      <c r="J727">
        <v>-0.66500000000000004</v>
      </c>
      <c r="K727">
        <v>-1.6850000000000001</v>
      </c>
      <c r="L727">
        <v>-2.68</v>
      </c>
      <c r="M727">
        <v>-3.2090000000000001</v>
      </c>
      <c r="N727">
        <v>-3.24</v>
      </c>
      <c r="O727">
        <v>0.90700000000000003</v>
      </c>
      <c r="P727">
        <v>0.88900000000000001</v>
      </c>
      <c r="Q727">
        <v>0.877</v>
      </c>
      <c r="R727">
        <v>0.39500000000000002</v>
      </c>
      <c r="S727">
        <v>0.14399999999999999</v>
      </c>
    </row>
    <row r="729" spans="1:19" x14ac:dyDescent="0.3">
      <c r="A729" t="s">
        <v>0</v>
      </c>
      <c r="B729" t="s">
        <v>57</v>
      </c>
    </row>
    <row r="730" spans="1:19" x14ac:dyDescent="0.3">
      <c r="A730">
        <v>0</v>
      </c>
      <c r="B730">
        <v>-0.68500000000000005</v>
      </c>
      <c r="C730">
        <v>-1.6859999999999999</v>
      </c>
      <c r="D730">
        <v>-2.681</v>
      </c>
      <c r="E730">
        <v>-3.21</v>
      </c>
      <c r="F730">
        <v>-3.24</v>
      </c>
      <c r="G730">
        <v>1.3</v>
      </c>
      <c r="H730">
        <v>0.01</v>
      </c>
      <c r="I730">
        <v>1.042</v>
      </c>
      <c r="J730">
        <v>-0.68500000000000005</v>
      </c>
      <c r="K730">
        <v>-1.6859999999999999</v>
      </c>
      <c r="L730">
        <v>-2.681</v>
      </c>
      <c r="M730">
        <v>-3.21</v>
      </c>
      <c r="N730">
        <v>-3.24</v>
      </c>
      <c r="O730">
        <v>0.878</v>
      </c>
      <c r="P730">
        <v>0.878</v>
      </c>
      <c r="Q730">
        <v>0.871</v>
      </c>
      <c r="R730">
        <v>0.39200000000000002</v>
      </c>
      <c r="S730">
        <v>0.14199999999999999</v>
      </c>
    </row>
    <row r="731" spans="1:19" x14ac:dyDescent="0.3">
      <c r="A731">
        <v>60</v>
      </c>
      <c r="B731">
        <v>-0.68500000000000005</v>
      </c>
      <c r="C731">
        <v>-1.6859999999999999</v>
      </c>
      <c r="D731">
        <v>-2.681</v>
      </c>
      <c r="E731">
        <v>-3.21</v>
      </c>
      <c r="F731">
        <v>-3.24</v>
      </c>
      <c r="G731">
        <v>1.3</v>
      </c>
      <c r="H731">
        <v>0.01</v>
      </c>
      <c r="I731">
        <v>1.042</v>
      </c>
      <c r="J731">
        <v>-0.68500000000000005</v>
      </c>
      <c r="K731">
        <v>-1.6850000000000001</v>
      </c>
      <c r="L731">
        <v>-2.681</v>
      </c>
      <c r="M731">
        <v>-3.21</v>
      </c>
      <c r="N731">
        <v>-3.2370000000000001</v>
      </c>
      <c r="O731">
        <v>0.88500000000000001</v>
      </c>
      <c r="P731">
        <v>0.88300000000000001</v>
      </c>
      <c r="Q731">
        <v>0.873</v>
      </c>
      <c r="R731">
        <v>0.39200000000000002</v>
      </c>
      <c r="S731">
        <v>0.13400000000000001</v>
      </c>
    </row>
    <row r="732" spans="1:19" x14ac:dyDescent="0.3">
      <c r="A732">
        <v>120</v>
      </c>
      <c r="B732">
        <v>-0.68500000000000005</v>
      </c>
      <c r="C732">
        <v>-1.6859999999999999</v>
      </c>
      <c r="D732">
        <v>-2.681</v>
      </c>
      <c r="E732">
        <v>-3.21</v>
      </c>
      <c r="F732">
        <v>-3.24</v>
      </c>
      <c r="G732">
        <v>1.3</v>
      </c>
      <c r="H732">
        <v>0.01</v>
      </c>
      <c r="I732">
        <v>1.042</v>
      </c>
      <c r="J732">
        <v>-0.68400000000000005</v>
      </c>
      <c r="K732">
        <v>-1.6859999999999999</v>
      </c>
      <c r="L732">
        <v>-2.68</v>
      </c>
      <c r="M732">
        <v>-3.21</v>
      </c>
      <c r="N732">
        <v>-3.234</v>
      </c>
      <c r="O732">
        <v>0.89</v>
      </c>
      <c r="P732">
        <v>0.88500000000000001</v>
      </c>
      <c r="Q732">
        <v>0.872</v>
      </c>
      <c r="R732">
        <v>0.39</v>
      </c>
      <c r="S732">
        <v>0.127</v>
      </c>
    </row>
    <row r="733" spans="1:19" x14ac:dyDescent="0.3">
      <c r="A733">
        <v>180</v>
      </c>
      <c r="B733">
        <v>-0.68500000000000005</v>
      </c>
      <c r="C733">
        <v>-1.6859999999999999</v>
      </c>
      <c r="D733">
        <v>-2.681</v>
      </c>
      <c r="E733">
        <v>-3.21</v>
      </c>
      <c r="F733">
        <v>-3.24</v>
      </c>
      <c r="G733">
        <v>1.3</v>
      </c>
      <c r="H733">
        <v>0.01</v>
      </c>
      <c r="I733">
        <v>1.042</v>
      </c>
      <c r="J733">
        <v>-0.68200000000000005</v>
      </c>
      <c r="K733">
        <v>-1.6859999999999999</v>
      </c>
      <c r="L733">
        <v>-2.681</v>
      </c>
      <c r="M733">
        <v>-3.21</v>
      </c>
      <c r="N733">
        <v>-3.2309999999999999</v>
      </c>
      <c r="O733">
        <v>0.89300000000000002</v>
      </c>
      <c r="P733">
        <v>0.88700000000000001</v>
      </c>
      <c r="Q733">
        <v>0.877</v>
      </c>
      <c r="R733">
        <v>0.39400000000000002</v>
      </c>
      <c r="S733">
        <v>0.12</v>
      </c>
    </row>
    <row r="734" spans="1:19" x14ac:dyDescent="0.3">
      <c r="A734">
        <v>240</v>
      </c>
      <c r="B734">
        <v>-0.68500000000000005</v>
      </c>
      <c r="C734">
        <v>-1.6859999999999999</v>
      </c>
      <c r="D734">
        <v>-2.681</v>
      </c>
      <c r="E734">
        <v>-3.21</v>
      </c>
      <c r="F734">
        <v>-3.24</v>
      </c>
      <c r="G734">
        <v>1.3</v>
      </c>
      <c r="H734">
        <v>0.01</v>
      </c>
      <c r="I734">
        <v>1.042</v>
      </c>
      <c r="J734">
        <v>-0.68</v>
      </c>
      <c r="K734">
        <v>-1.6859999999999999</v>
      </c>
      <c r="L734">
        <v>-2.68</v>
      </c>
      <c r="M734">
        <v>-3.21</v>
      </c>
      <c r="N734">
        <v>-3.2280000000000002</v>
      </c>
      <c r="O734">
        <v>0.89600000000000002</v>
      </c>
      <c r="P734">
        <v>0.88700000000000001</v>
      </c>
      <c r="Q734">
        <v>0.876</v>
      </c>
      <c r="R734">
        <v>0.39800000000000002</v>
      </c>
      <c r="S734">
        <v>0.115</v>
      </c>
    </row>
    <row r="735" spans="1:19" x14ac:dyDescent="0.3">
      <c r="A735">
        <v>300</v>
      </c>
      <c r="B735">
        <v>-0.68500000000000005</v>
      </c>
      <c r="C735">
        <v>-1.6859999999999999</v>
      </c>
      <c r="D735">
        <v>-2.681</v>
      </c>
      <c r="E735">
        <v>-3.21</v>
      </c>
      <c r="F735">
        <v>-3.24</v>
      </c>
      <c r="G735">
        <v>1.3</v>
      </c>
      <c r="H735">
        <v>0.01</v>
      </c>
      <c r="I735">
        <v>1.042</v>
      </c>
      <c r="J735">
        <v>-0.67800000000000005</v>
      </c>
      <c r="K735">
        <v>-1.6859999999999999</v>
      </c>
      <c r="L735">
        <v>-2.68</v>
      </c>
      <c r="M735">
        <v>-3.21</v>
      </c>
      <c r="N735">
        <v>-3.2250000000000001</v>
      </c>
      <c r="O735">
        <v>0.89800000000000002</v>
      </c>
      <c r="P735">
        <v>0.88600000000000001</v>
      </c>
      <c r="Q735">
        <v>0.876</v>
      </c>
      <c r="R735">
        <v>0.39700000000000002</v>
      </c>
      <c r="S735">
        <v>0.109</v>
      </c>
    </row>
    <row r="736" spans="1:19" x14ac:dyDescent="0.3">
      <c r="A736">
        <v>360</v>
      </c>
      <c r="B736">
        <v>-0.68500000000000005</v>
      </c>
      <c r="C736">
        <v>-1.6859999999999999</v>
      </c>
      <c r="D736">
        <v>-2.681</v>
      </c>
      <c r="E736">
        <v>-3.21</v>
      </c>
      <c r="F736">
        <v>-3.24</v>
      </c>
      <c r="G736">
        <v>1.3</v>
      </c>
      <c r="H736">
        <v>0.01</v>
      </c>
      <c r="I736">
        <v>1.042</v>
      </c>
      <c r="J736">
        <v>-0.67500000000000004</v>
      </c>
      <c r="K736">
        <v>-1.6859999999999999</v>
      </c>
      <c r="L736">
        <v>-2.681</v>
      </c>
      <c r="M736">
        <v>-3.2080000000000002</v>
      </c>
      <c r="N736">
        <v>-3.222</v>
      </c>
      <c r="O736">
        <v>0.9</v>
      </c>
      <c r="P736">
        <v>0.88600000000000001</v>
      </c>
      <c r="Q736">
        <v>0.877</v>
      </c>
      <c r="R736">
        <v>0.39</v>
      </c>
      <c r="S736">
        <v>0.104</v>
      </c>
    </row>
    <row r="737" spans="1:19" x14ac:dyDescent="0.3">
      <c r="A737">
        <v>420</v>
      </c>
      <c r="B737">
        <v>-0.68500000000000005</v>
      </c>
      <c r="C737">
        <v>-1.6859999999999999</v>
      </c>
      <c r="D737">
        <v>-2.681</v>
      </c>
      <c r="E737">
        <v>-3.21</v>
      </c>
      <c r="F737">
        <v>-3.24</v>
      </c>
      <c r="G737">
        <v>1.3</v>
      </c>
      <c r="H737">
        <v>0.01</v>
      </c>
      <c r="I737">
        <v>1.042</v>
      </c>
      <c r="J737">
        <v>-0.67300000000000004</v>
      </c>
      <c r="K737">
        <v>-1.6859999999999999</v>
      </c>
      <c r="L737">
        <v>-2.681</v>
      </c>
      <c r="M737">
        <v>-3.2050000000000001</v>
      </c>
      <c r="N737">
        <v>-3.2189999999999999</v>
      </c>
      <c r="O737">
        <v>0.90100000000000002</v>
      </c>
      <c r="P737">
        <v>0.88700000000000001</v>
      </c>
      <c r="Q737">
        <v>0.878</v>
      </c>
      <c r="R737">
        <v>0.38100000000000001</v>
      </c>
      <c r="S737">
        <v>0.1</v>
      </c>
    </row>
    <row r="738" spans="1:19" x14ac:dyDescent="0.3">
      <c r="A738">
        <v>480</v>
      </c>
      <c r="B738">
        <v>-0.68500000000000005</v>
      </c>
      <c r="C738">
        <v>-1.6859999999999999</v>
      </c>
      <c r="D738">
        <v>-2.681</v>
      </c>
      <c r="E738">
        <v>-3.21</v>
      </c>
      <c r="F738">
        <v>-3.24</v>
      </c>
      <c r="G738">
        <v>1.3</v>
      </c>
      <c r="H738">
        <v>0.01</v>
      </c>
      <c r="I738">
        <v>1.042</v>
      </c>
      <c r="J738">
        <v>-0.67</v>
      </c>
      <c r="K738">
        <v>-1.6850000000000001</v>
      </c>
      <c r="L738">
        <v>-2.681</v>
      </c>
      <c r="M738">
        <v>-3.202</v>
      </c>
      <c r="N738">
        <v>-3.2160000000000002</v>
      </c>
      <c r="O738">
        <v>0.90200000000000002</v>
      </c>
      <c r="P738">
        <v>0.88700000000000001</v>
      </c>
      <c r="Q738">
        <v>0.877</v>
      </c>
      <c r="R738">
        <v>0.374</v>
      </c>
      <c r="S738">
        <v>9.8000000000000004E-2</v>
      </c>
    </row>
    <row r="739" spans="1:19" x14ac:dyDescent="0.3">
      <c r="A739">
        <v>540</v>
      </c>
      <c r="B739">
        <v>-0.68500000000000005</v>
      </c>
      <c r="C739">
        <v>-1.6859999999999999</v>
      </c>
      <c r="D739">
        <v>-2.681</v>
      </c>
      <c r="E739">
        <v>-3.21</v>
      </c>
      <c r="F739">
        <v>-3.24</v>
      </c>
      <c r="G739">
        <v>1.3</v>
      </c>
      <c r="H739">
        <v>0.01</v>
      </c>
      <c r="I739">
        <v>1.042</v>
      </c>
      <c r="J739">
        <v>-0.66800000000000004</v>
      </c>
      <c r="K739">
        <v>-1.6850000000000001</v>
      </c>
      <c r="L739">
        <v>-2.68</v>
      </c>
      <c r="M739">
        <v>-3.1989999999999998</v>
      </c>
      <c r="N739">
        <v>-3.2130000000000001</v>
      </c>
      <c r="O739">
        <v>0.90500000000000003</v>
      </c>
      <c r="P739">
        <v>0.88700000000000001</v>
      </c>
      <c r="Q739">
        <v>0.876</v>
      </c>
      <c r="R739">
        <v>0.36599999999999999</v>
      </c>
      <c r="S739">
        <v>9.5000000000000001E-2</v>
      </c>
    </row>
    <row r="740" spans="1:19" x14ac:dyDescent="0.3">
      <c r="A740">
        <v>600</v>
      </c>
      <c r="B740">
        <v>-0.68500000000000005</v>
      </c>
      <c r="C740">
        <v>-1.6859999999999999</v>
      </c>
      <c r="D740">
        <v>-2.681</v>
      </c>
      <c r="E740">
        <v>-3.21</v>
      </c>
      <c r="F740">
        <v>-3.24</v>
      </c>
      <c r="G740">
        <v>1.3</v>
      </c>
      <c r="H740">
        <v>0.01</v>
      </c>
      <c r="I740">
        <v>1.042</v>
      </c>
      <c r="J740">
        <v>-0.66500000000000004</v>
      </c>
      <c r="K740">
        <v>-1.6850000000000001</v>
      </c>
      <c r="L740">
        <v>-2.68</v>
      </c>
      <c r="M740">
        <v>-3.1949999999999998</v>
      </c>
      <c r="N740">
        <v>-3.21</v>
      </c>
      <c r="O740">
        <v>0.90700000000000003</v>
      </c>
      <c r="P740">
        <v>0.88900000000000001</v>
      </c>
      <c r="Q740">
        <v>0.876</v>
      </c>
      <c r="R740">
        <v>0.35899999999999999</v>
      </c>
      <c r="S740">
        <v>9.2999999999999999E-2</v>
      </c>
    </row>
    <row r="742" spans="1:19" x14ac:dyDescent="0.3">
      <c r="A742" t="s">
        <v>0</v>
      </c>
      <c r="B742" t="s">
        <v>58</v>
      </c>
    </row>
    <row r="743" spans="1:19" x14ac:dyDescent="0.3">
      <c r="A743">
        <v>0</v>
      </c>
      <c r="B743">
        <v>-0.68500000000000005</v>
      </c>
      <c r="C743">
        <v>-1.6859999999999999</v>
      </c>
      <c r="D743">
        <v>-2.681</v>
      </c>
      <c r="E743">
        <v>-3.2010000000000001</v>
      </c>
      <c r="F743">
        <v>-3.23</v>
      </c>
      <c r="G743">
        <v>1.3</v>
      </c>
      <c r="H743">
        <v>0.01</v>
      </c>
      <c r="I743">
        <v>1.5580000000000001</v>
      </c>
      <c r="J743">
        <v>-0.68500000000000005</v>
      </c>
      <c r="K743">
        <v>-1.6859999999999999</v>
      </c>
      <c r="L743">
        <v>-2.681</v>
      </c>
      <c r="M743">
        <v>-3.2010000000000001</v>
      </c>
      <c r="N743">
        <v>-3.23</v>
      </c>
      <c r="O743">
        <v>0.878</v>
      </c>
      <c r="P743">
        <v>0.878</v>
      </c>
      <c r="Q743">
        <v>0.871</v>
      </c>
      <c r="R743">
        <v>0.38700000000000001</v>
      </c>
      <c r="S743">
        <v>0.14099999999999999</v>
      </c>
    </row>
    <row r="744" spans="1:19" x14ac:dyDescent="0.3">
      <c r="A744">
        <v>60</v>
      </c>
      <c r="B744">
        <v>-0.68500000000000005</v>
      </c>
      <c r="C744">
        <v>-1.6859999999999999</v>
      </c>
      <c r="D744">
        <v>-2.681</v>
      </c>
      <c r="E744">
        <v>-3.2010000000000001</v>
      </c>
      <c r="F744">
        <v>-3.23</v>
      </c>
      <c r="G744">
        <v>1.3</v>
      </c>
      <c r="H744">
        <v>0.01</v>
      </c>
      <c r="I744">
        <v>1.5580000000000001</v>
      </c>
      <c r="J744">
        <v>-0.68500000000000005</v>
      </c>
      <c r="K744">
        <v>-1.6859999999999999</v>
      </c>
      <c r="L744">
        <v>-2.68</v>
      </c>
      <c r="M744">
        <v>-3.2010000000000001</v>
      </c>
      <c r="N744">
        <v>-3.2330000000000001</v>
      </c>
      <c r="O744">
        <v>0.88500000000000001</v>
      </c>
      <c r="P744">
        <v>0.88500000000000001</v>
      </c>
      <c r="Q744">
        <v>0.872</v>
      </c>
      <c r="R744">
        <v>0.38500000000000001</v>
      </c>
      <c r="S744">
        <v>0.14899999999999999</v>
      </c>
    </row>
    <row r="745" spans="1:19" x14ac:dyDescent="0.3">
      <c r="A745">
        <v>120</v>
      </c>
      <c r="B745">
        <v>-0.68500000000000005</v>
      </c>
      <c r="C745">
        <v>-1.6859999999999999</v>
      </c>
      <c r="D745">
        <v>-2.681</v>
      </c>
      <c r="E745">
        <v>-3.2010000000000001</v>
      </c>
      <c r="F745">
        <v>-3.23</v>
      </c>
      <c r="G745">
        <v>1.3</v>
      </c>
      <c r="H745">
        <v>0.01</v>
      </c>
      <c r="I745">
        <v>1.5580000000000001</v>
      </c>
      <c r="J745">
        <v>-0.68400000000000005</v>
      </c>
      <c r="K745">
        <v>-1.6859999999999999</v>
      </c>
      <c r="L745">
        <v>-2.68</v>
      </c>
      <c r="M745">
        <v>-3.2010000000000001</v>
      </c>
      <c r="N745">
        <v>-3.2360000000000002</v>
      </c>
      <c r="O745">
        <v>0.88900000000000001</v>
      </c>
      <c r="P745">
        <v>0.88600000000000001</v>
      </c>
      <c r="Q745">
        <v>0.875</v>
      </c>
      <c r="R745">
        <v>0.38800000000000001</v>
      </c>
      <c r="S745">
        <v>0.156</v>
      </c>
    </row>
    <row r="746" spans="1:19" x14ac:dyDescent="0.3">
      <c r="A746">
        <v>180</v>
      </c>
      <c r="B746">
        <v>-0.68500000000000005</v>
      </c>
      <c r="C746">
        <v>-1.6859999999999999</v>
      </c>
      <c r="D746">
        <v>-2.681</v>
      </c>
      <c r="E746">
        <v>-3.2010000000000001</v>
      </c>
      <c r="F746">
        <v>-3.23</v>
      </c>
      <c r="G746">
        <v>1.3</v>
      </c>
      <c r="H746">
        <v>0.01</v>
      </c>
      <c r="I746">
        <v>1.5580000000000001</v>
      </c>
      <c r="J746">
        <v>-0.68200000000000005</v>
      </c>
      <c r="K746">
        <v>-1.6859999999999999</v>
      </c>
      <c r="L746">
        <v>-2.68</v>
      </c>
      <c r="M746">
        <v>-3.2010000000000001</v>
      </c>
      <c r="N746">
        <v>-3.2389999999999999</v>
      </c>
      <c r="O746">
        <v>0.89300000000000002</v>
      </c>
      <c r="P746">
        <v>0.88700000000000001</v>
      </c>
      <c r="Q746">
        <v>0.874</v>
      </c>
      <c r="R746">
        <v>0.38900000000000001</v>
      </c>
      <c r="S746">
        <v>0.16400000000000001</v>
      </c>
    </row>
    <row r="747" spans="1:19" x14ac:dyDescent="0.3">
      <c r="A747">
        <v>240</v>
      </c>
      <c r="B747">
        <v>-0.68500000000000005</v>
      </c>
      <c r="C747">
        <v>-1.6859999999999999</v>
      </c>
      <c r="D747">
        <v>-2.681</v>
      </c>
      <c r="E747">
        <v>-3.2010000000000001</v>
      </c>
      <c r="F747">
        <v>-3.23</v>
      </c>
      <c r="G747">
        <v>1.3</v>
      </c>
      <c r="H747">
        <v>0.01</v>
      </c>
      <c r="I747">
        <v>1.5580000000000001</v>
      </c>
      <c r="J747">
        <v>-0.68</v>
      </c>
      <c r="K747">
        <v>-1.6850000000000001</v>
      </c>
      <c r="L747">
        <v>-2.68</v>
      </c>
      <c r="M747">
        <v>-3.1989999999999998</v>
      </c>
      <c r="N747">
        <v>-3.242</v>
      </c>
      <c r="O747">
        <v>0.89600000000000002</v>
      </c>
      <c r="P747">
        <v>0.88600000000000001</v>
      </c>
      <c r="Q747">
        <v>0.876</v>
      </c>
      <c r="R747">
        <v>0.38600000000000001</v>
      </c>
      <c r="S747">
        <v>0.16900000000000001</v>
      </c>
    </row>
    <row r="748" spans="1:19" x14ac:dyDescent="0.3">
      <c r="A748">
        <v>300</v>
      </c>
      <c r="B748">
        <v>-0.68500000000000005</v>
      </c>
      <c r="C748">
        <v>-1.6859999999999999</v>
      </c>
      <c r="D748">
        <v>-2.681</v>
      </c>
      <c r="E748">
        <v>-3.2010000000000001</v>
      </c>
      <c r="F748">
        <v>-3.23</v>
      </c>
      <c r="G748">
        <v>1.3</v>
      </c>
      <c r="H748">
        <v>0.01</v>
      </c>
      <c r="I748">
        <v>1.5580000000000001</v>
      </c>
      <c r="J748">
        <v>-0.67800000000000005</v>
      </c>
      <c r="K748">
        <v>-1.6859999999999999</v>
      </c>
      <c r="L748">
        <v>-2.681</v>
      </c>
      <c r="M748">
        <v>-3.1989999999999998</v>
      </c>
      <c r="N748">
        <v>-3.2450000000000001</v>
      </c>
      <c r="O748">
        <v>0.89800000000000002</v>
      </c>
      <c r="P748">
        <v>0.88700000000000001</v>
      </c>
      <c r="Q748">
        <v>0.878</v>
      </c>
      <c r="R748">
        <v>0.38800000000000001</v>
      </c>
      <c r="S748">
        <v>0.17299999999999999</v>
      </c>
    </row>
    <row r="749" spans="1:19" x14ac:dyDescent="0.3">
      <c r="A749">
        <v>360</v>
      </c>
      <c r="B749">
        <v>-0.68500000000000005</v>
      </c>
      <c r="C749">
        <v>-1.6859999999999999</v>
      </c>
      <c r="D749">
        <v>-2.681</v>
      </c>
      <c r="E749">
        <v>-3.2010000000000001</v>
      </c>
      <c r="F749">
        <v>-3.23</v>
      </c>
      <c r="G749">
        <v>1.3</v>
      </c>
      <c r="H749">
        <v>0.01</v>
      </c>
      <c r="I749">
        <v>1.5580000000000001</v>
      </c>
      <c r="J749">
        <v>-0.67500000000000004</v>
      </c>
      <c r="K749">
        <v>-1.6859999999999999</v>
      </c>
      <c r="L749">
        <v>-2.68</v>
      </c>
      <c r="M749">
        <v>-3.2010000000000001</v>
      </c>
      <c r="N749">
        <v>-3.2480000000000002</v>
      </c>
      <c r="O749">
        <v>0.9</v>
      </c>
      <c r="P749">
        <v>0.88600000000000001</v>
      </c>
      <c r="Q749">
        <v>0.876</v>
      </c>
      <c r="R749">
        <v>0.39500000000000002</v>
      </c>
      <c r="S749">
        <v>0.17799999999999999</v>
      </c>
    </row>
    <row r="750" spans="1:19" x14ac:dyDescent="0.3">
      <c r="A750">
        <v>420</v>
      </c>
      <c r="B750">
        <v>-0.68500000000000005</v>
      </c>
      <c r="C750">
        <v>-1.6859999999999999</v>
      </c>
      <c r="D750">
        <v>-2.681</v>
      </c>
      <c r="E750">
        <v>-3.2010000000000001</v>
      </c>
      <c r="F750">
        <v>-3.23</v>
      </c>
      <c r="G750">
        <v>1.3</v>
      </c>
      <c r="H750">
        <v>0.01</v>
      </c>
      <c r="I750">
        <v>1.5580000000000001</v>
      </c>
      <c r="J750">
        <v>-0.67300000000000004</v>
      </c>
      <c r="K750">
        <v>-1.6859999999999999</v>
      </c>
      <c r="L750">
        <v>-2.68</v>
      </c>
      <c r="M750">
        <v>-3.2040000000000002</v>
      </c>
      <c r="N750">
        <v>-3.2509999999999999</v>
      </c>
      <c r="O750">
        <v>0.90100000000000002</v>
      </c>
      <c r="P750">
        <v>0.88700000000000001</v>
      </c>
      <c r="Q750">
        <v>0.875</v>
      </c>
      <c r="R750">
        <v>0.40300000000000002</v>
      </c>
      <c r="S750">
        <v>0.182</v>
      </c>
    </row>
    <row r="751" spans="1:19" x14ac:dyDescent="0.3">
      <c r="A751">
        <v>480</v>
      </c>
      <c r="B751">
        <v>-0.68500000000000005</v>
      </c>
      <c r="C751">
        <v>-1.6859999999999999</v>
      </c>
      <c r="D751">
        <v>-2.681</v>
      </c>
      <c r="E751">
        <v>-3.2010000000000001</v>
      </c>
      <c r="F751">
        <v>-3.23</v>
      </c>
      <c r="G751">
        <v>1.3</v>
      </c>
      <c r="H751">
        <v>0.01</v>
      </c>
      <c r="I751">
        <v>1.5580000000000001</v>
      </c>
      <c r="J751">
        <v>-0.67</v>
      </c>
      <c r="K751">
        <v>-1.6850000000000001</v>
      </c>
      <c r="L751">
        <v>-2.68</v>
      </c>
      <c r="M751">
        <v>-3.2069999999999999</v>
      </c>
      <c r="N751">
        <v>-3.254</v>
      </c>
      <c r="O751">
        <v>0.90200000000000002</v>
      </c>
      <c r="P751">
        <v>0.88700000000000001</v>
      </c>
      <c r="Q751">
        <v>0.876</v>
      </c>
      <c r="R751">
        <v>0.41099999999999998</v>
      </c>
      <c r="S751">
        <v>0.187</v>
      </c>
    </row>
    <row r="752" spans="1:19" x14ac:dyDescent="0.3">
      <c r="A752">
        <v>540</v>
      </c>
      <c r="B752">
        <v>-0.68500000000000005</v>
      </c>
      <c r="C752">
        <v>-1.6859999999999999</v>
      </c>
      <c r="D752">
        <v>-2.681</v>
      </c>
      <c r="E752">
        <v>-3.2010000000000001</v>
      </c>
      <c r="F752">
        <v>-3.23</v>
      </c>
      <c r="G752">
        <v>1.3</v>
      </c>
      <c r="H752">
        <v>0.01</v>
      </c>
      <c r="I752">
        <v>1.5580000000000001</v>
      </c>
      <c r="J752">
        <v>-0.66800000000000004</v>
      </c>
      <c r="K752">
        <v>-1.6850000000000001</v>
      </c>
      <c r="L752">
        <v>-2.68</v>
      </c>
      <c r="M752">
        <v>-3.21</v>
      </c>
      <c r="N752">
        <v>-3.2570000000000001</v>
      </c>
      <c r="O752">
        <v>0.90500000000000003</v>
      </c>
      <c r="P752">
        <v>0.88700000000000001</v>
      </c>
      <c r="Q752">
        <v>0.877</v>
      </c>
      <c r="R752">
        <v>0.41699999999999998</v>
      </c>
      <c r="S752">
        <v>0.19</v>
      </c>
    </row>
    <row r="753" spans="1:19" x14ac:dyDescent="0.3">
      <c r="A753">
        <v>600</v>
      </c>
      <c r="B753">
        <v>-0.68500000000000005</v>
      </c>
      <c r="C753">
        <v>-1.6859999999999999</v>
      </c>
      <c r="D753">
        <v>-2.681</v>
      </c>
      <c r="E753">
        <v>-3.2010000000000001</v>
      </c>
      <c r="F753">
        <v>-3.23</v>
      </c>
      <c r="G753">
        <v>1.3</v>
      </c>
      <c r="H753">
        <v>0.01</v>
      </c>
      <c r="I753">
        <v>1.5580000000000001</v>
      </c>
      <c r="J753">
        <v>-0.66500000000000004</v>
      </c>
      <c r="K753">
        <v>-1.6850000000000001</v>
      </c>
      <c r="L753">
        <v>-2.681</v>
      </c>
      <c r="M753">
        <v>-3.2130000000000001</v>
      </c>
      <c r="N753">
        <v>-3.26</v>
      </c>
      <c r="O753">
        <v>0.90700000000000003</v>
      </c>
      <c r="P753">
        <v>0.88900000000000001</v>
      </c>
      <c r="Q753">
        <v>0.878</v>
      </c>
      <c r="R753">
        <v>0.42199999999999999</v>
      </c>
      <c r="S753">
        <v>0.192</v>
      </c>
    </row>
    <row r="755" spans="1:19" x14ac:dyDescent="0.3">
      <c r="A755" t="s">
        <v>0</v>
      </c>
      <c r="B755" t="s">
        <v>59</v>
      </c>
    </row>
    <row r="756" spans="1:19" x14ac:dyDescent="0.3">
      <c r="A756">
        <v>0</v>
      </c>
      <c r="B756">
        <v>-0.68500000000000005</v>
      </c>
      <c r="C756">
        <v>-1.6859999999999999</v>
      </c>
      <c r="D756">
        <v>-2.681</v>
      </c>
      <c r="E756">
        <v>-3.2010000000000001</v>
      </c>
      <c r="F756">
        <v>-3.23</v>
      </c>
      <c r="G756">
        <v>1.3</v>
      </c>
      <c r="H756">
        <v>0.01</v>
      </c>
      <c r="I756">
        <v>1.3049999999999999</v>
      </c>
      <c r="J756">
        <v>-0.68500000000000005</v>
      </c>
      <c r="K756">
        <v>-1.6859999999999999</v>
      </c>
      <c r="L756">
        <v>-2.681</v>
      </c>
      <c r="M756">
        <v>-3.2010000000000001</v>
      </c>
      <c r="N756">
        <v>-3.23</v>
      </c>
      <c r="O756">
        <v>0.878</v>
      </c>
      <c r="P756">
        <v>0.878</v>
      </c>
      <c r="Q756">
        <v>0.871</v>
      </c>
      <c r="R756">
        <v>0.38700000000000001</v>
      </c>
      <c r="S756">
        <v>0.14099999999999999</v>
      </c>
    </row>
    <row r="757" spans="1:19" x14ac:dyDescent="0.3">
      <c r="A757">
        <v>60</v>
      </c>
      <c r="B757">
        <v>-0.68500000000000005</v>
      </c>
      <c r="C757">
        <v>-1.6859999999999999</v>
      </c>
      <c r="D757">
        <v>-2.681</v>
      </c>
      <c r="E757">
        <v>-3.2010000000000001</v>
      </c>
      <c r="F757">
        <v>-3.23</v>
      </c>
      <c r="G757">
        <v>1.3</v>
      </c>
      <c r="H757">
        <v>0.01</v>
      </c>
      <c r="I757">
        <v>1.3049999999999999</v>
      </c>
      <c r="J757">
        <v>-0.68500000000000005</v>
      </c>
      <c r="K757">
        <v>-1.6859999999999999</v>
      </c>
      <c r="L757">
        <v>-2.68</v>
      </c>
      <c r="M757">
        <v>-3.2010000000000001</v>
      </c>
      <c r="N757">
        <v>-3.23</v>
      </c>
      <c r="O757">
        <v>0.88500000000000001</v>
      </c>
      <c r="P757">
        <v>0.88400000000000001</v>
      </c>
      <c r="Q757">
        <v>0.872</v>
      </c>
      <c r="R757">
        <v>0.38600000000000001</v>
      </c>
      <c r="S757">
        <v>0.14099999999999999</v>
      </c>
    </row>
    <row r="758" spans="1:19" x14ac:dyDescent="0.3">
      <c r="A758">
        <v>120</v>
      </c>
      <c r="B758">
        <v>-0.68500000000000005</v>
      </c>
      <c r="C758">
        <v>-1.6859999999999999</v>
      </c>
      <c r="D758">
        <v>-2.681</v>
      </c>
      <c r="E758">
        <v>-3.2010000000000001</v>
      </c>
      <c r="F758">
        <v>-3.23</v>
      </c>
      <c r="G758">
        <v>1.3</v>
      </c>
      <c r="H758">
        <v>0.01</v>
      </c>
      <c r="I758">
        <v>1.3049999999999999</v>
      </c>
      <c r="J758">
        <v>-0.68400000000000005</v>
      </c>
      <c r="K758">
        <v>-1.6859999999999999</v>
      </c>
      <c r="L758">
        <v>-2.68</v>
      </c>
      <c r="M758">
        <v>-3.2010000000000001</v>
      </c>
      <c r="N758">
        <v>-3.23</v>
      </c>
      <c r="O758">
        <v>0.89</v>
      </c>
      <c r="P758">
        <v>0.88600000000000001</v>
      </c>
      <c r="Q758">
        <v>0.874</v>
      </c>
      <c r="R758">
        <v>0.38700000000000001</v>
      </c>
      <c r="S758">
        <v>0.14099999999999999</v>
      </c>
    </row>
    <row r="759" spans="1:19" x14ac:dyDescent="0.3">
      <c r="A759">
        <v>180</v>
      </c>
      <c r="B759">
        <v>-0.68500000000000005</v>
      </c>
      <c r="C759">
        <v>-1.6859999999999999</v>
      </c>
      <c r="D759">
        <v>-2.681</v>
      </c>
      <c r="E759">
        <v>-3.2010000000000001</v>
      </c>
      <c r="F759">
        <v>-3.23</v>
      </c>
      <c r="G759">
        <v>1.3</v>
      </c>
      <c r="H759">
        <v>0.01</v>
      </c>
      <c r="I759">
        <v>1.3049999999999999</v>
      </c>
      <c r="J759">
        <v>-0.68200000000000005</v>
      </c>
      <c r="K759">
        <v>-1.6859999999999999</v>
      </c>
      <c r="L759">
        <v>-2.68</v>
      </c>
      <c r="M759">
        <v>-3.2010000000000001</v>
      </c>
      <c r="N759">
        <v>-3.23</v>
      </c>
      <c r="O759">
        <v>0.89300000000000002</v>
      </c>
      <c r="P759">
        <v>0.88700000000000001</v>
      </c>
      <c r="Q759">
        <v>0.876</v>
      </c>
      <c r="R759">
        <v>0.38900000000000001</v>
      </c>
      <c r="S759">
        <v>0.14099999999999999</v>
      </c>
    </row>
    <row r="760" spans="1:19" x14ac:dyDescent="0.3">
      <c r="A760">
        <v>240</v>
      </c>
      <c r="B760">
        <v>-0.68500000000000005</v>
      </c>
      <c r="C760">
        <v>-1.6859999999999999</v>
      </c>
      <c r="D760">
        <v>-2.681</v>
      </c>
      <c r="E760">
        <v>-3.2010000000000001</v>
      </c>
      <c r="F760">
        <v>-3.23</v>
      </c>
      <c r="G760">
        <v>1.3</v>
      </c>
      <c r="H760">
        <v>0.01</v>
      </c>
      <c r="I760">
        <v>1.3049999999999999</v>
      </c>
      <c r="J760">
        <v>-0.68</v>
      </c>
      <c r="K760">
        <v>-1.6859999999999999</v>
      </c>
      <c r="L760">
        <v>-2.68</v>
      </c>
      <c r="M760">
        <v>-3.2</v>
      </c>
      <c r="N760">
        <v>-3.23</v>
      </c>
      <c r="O760">
        <v>0.89600000000000002</v>
      </c>
      <c r="P760">
        <v>0.88600000000000001</v>
      </c>
      <c r="Q760">
        <v>0.876</v>
      </c>
      <c r="R760">
        <v>0.39</v>
      </c>
      <c r="S760">
        <v>0.14199999999999999</v>
      </c>
    </row>
    <row r="761" spans="1:19" x14ac:dyDescent="0.3">
      <c r="A761">
        <v>300</v>
      </c>
      <c r="B761">
        <v>-0.68500000000000005</v>
      </c>
      <c r="C761">
        <v>-1.6859999999999999</v>
      </c>
      <c r="D761">
        <v>-2.681</v>
      </c>
      <c r="E761">
        <v>-3.2010000000000001</v>
      </c>
      <c r="F761">
        <v>-3.23</v>
      </c>
      <c r="G761">
        <v>1.3</v>
      </c>
      <c r="H761">
        <v>0.01</v>
      </c>
      <c r="I761">
        <v>1.3049999999999999</v>
      </c>
      <c r="J761">
        <v>-0.67800000000000005</v>
      </c>
      <c r="K761">
        <v>-1.6859999999999999</v>
      </c>
      <c r="L761">
        <v>-2.68</v>
      </c>
      <c r="M761">
        <v>-3.2</v>
      </c>
      <c r="N761">
        <v>-3.23</v>
      </c>
      <c r="O761">
        <v>0.89800000000000002</v>
      </c>
      <c r="P761">
        <v>0.88600000000000001</v>
      </c>
      <c r="Q761">
        <v>0.876</v>
      </c>
      <c r="R761">
        <v>0.39</v>
      </c>
      <c r="S761">
        <v>0.14000000000000001</v>
      </c>
    </row>
    <row r="762" spans="1:19" x14ac:dyDescent="0.3">
      <c r="A762">
        <v>360</v>
      </c>
      <c r="B762">
        <v>-0.68500000000000005</v>
      </c>
      <c r="C762">
        <v>-1.6859999999999999</v>
      </c>
      <c r="D762">
        <v>-2.681</v>
      </c>
      <c r="E762">
        <v>-3.2010000000000001</v>
      </c>
      <c r="F762">
        <v>-3.23</v>
      </c>
      <c r="G762">
        <v>1.3</v>
      </c>
      <c r="H762">
        <v>0.01</v>
      </c>
      <c r="I762">
        <v>1.3049999999999999</v>
      </c>
      <c r="J762">
        <v>-0.67500000000000004</v>
      </c>
      <c r="K762">
        <v>-1.6859999999999999</v>
      </c>
      <c r="L762">
        <v>-2.68</v>
      </c>
      <c r="M762">
        <v>-3.2</v>
      </c>
      <c r="N762">
        <v>-3.23</v>
      </c>
      <c r="O762">
        <v>0.9</v>
      </c>
      <c r="P762">
        <v>0.88600000000000001</v>
      </c>
      <c r="Q762">
        <v>0.876</v>
      </c>
      <c r="R762">
        <v>0.39</v>
      </c>
      <c r="S762">
        <v>0.14000000000000001</v>
      </c>
    </row>
    <row r="763" spans="1:19" x14ac:dyDescent="0.3">
      <c r="A763">
        <v>420</v>
      </c>
      <c r="B763">
        <v>-0.68500000000000005</v>
      </c>
      <c r="C763">
        <v>-1.6859999999999999</v>
      </c>
      <c r="D763">
        <v>-2.681</v>
      </c>
      <c r="E763">
        <v>-3.2010000000000001</v>
      </c>
      <c r="F763">
        <v>-3.23</v>
      </c>
      <c r="G763">
        <v>1.3</v>
      </c>
      <c r="H763">
        <v>0.01</v>
      </c>
      <c r="I763">
        <v>1.3049999999999999</v>
      </c>
      <c r="J763">
        <v>-0.67300000000000004</v>
      </c>
      <c r="K763">
        <v>-1.6859999999999999</v>
      </c>
      <c r="L763">
        <v>-2.68</v>
      </c>
      <c r="M763">
        <v>-3.2</v>
      </c>
      <c r="N763">
        <v>-3.23</v>
      </c>
      <c r="O763">
        <v>0.90100000000000002</v>
      </c>
      <c r="P763">
        <v>0.88700000000000001</v>
      </c>
      <c r="Q763">
        <v>0.877</v>
      </c>
      <c r="R763">
        <v>0.39</v>
      </c>
      <c r="S763">
        <v>0.14099999999999999</v>
      </c>
    </row>
    <row r="764" spans="1:19" x14ac:dyDescent="0.3">
      <c r="A764">
        <v>480</v>
      </c>
      <c r="B764">
        <v>-0.68500000000000005</v>
      </c>
      <c r="C764">
        <v>-1.6859999999999999</v>
      </c>
      <c r="D764">
        <v>-2.681</v>
      </c>
      <c r="E764">
        <v>-3.2010000000000001</v>
      </c>
      <c r="F764">
        <v>-3.23</v>
      </c>
      <c r="G764">
        <v>1.3</v>
      </c>
      <c r="H764">
        <v>0.01</v>
      </c>
      <c r="I764">
        <v>1.3049999999999999</v>
      </c>
      <c r="J764">
        <v>-0.67</v>
      </c>
      <c r="K764">
        <v>-1.6850000000000001</v>
      </c>
      <c r="L764">
        <v>-2.68</v>
      </c>
      <c r="M764">
        <v>-3.2</v>
      </c>
      <c r="N764">
        <v>-3.23</v>
      </c>
      <c r="O764">
        <v>0.90200000000000002</v>
      </c>
      <c r="P764">
        <v>0.88700000000000001</v>
      </c>
      <c r="Q764">
        <v>0.876</v>
      </c>
      <c r="R764">
        <v>0.39100000000000001</v>
      </c>
      <c r="S764">
        <v>0.14199999999999999</v>
      </c>
    </row>
    <row r="765" spans="1:19" x14ac:dyDescent="0.3">
      <c r="A765">
        <v>540</v>
      </c>
      <c r="B765">
        <v>-0.68500000000000005</v>
      </c>
      <c r="C765">
        <v>-1.6859999999999999</v>
      </c>
      <c r="D765">
        <v>-2.681</v>
      </c>
      <c r="E765">
        <v>-3.2010000000000001</v>
      </c>
      <c r="F765">
        <v>-3.23</v>
      </c>
      <c r="G765">
        <v>1.3</v>
      </c>
      <c r="H765">
        <v>0.01</v>
      </c>
      <c r="I765">
        <v>1.3049999999999999</v>
      </c>
      <c r="J765">
        <v>-0.66800000000000004</v>
      </c>
      <c r="K765">
        <v>-1.6850000000000001</v>
      </c>
      <c r="L765">
        <v>-2.68</v>
      </c>
      <c r="M765">
        <v>-3.2</v>
      </c>
      <c r="N765">
        <v>-3.23</v>
      </c>
      <c r="O765">
        <v>0.90500000000000003</v>
      </c>
      <c r="P765">
        <v>0.88700000000000001</v>
      </c>
      <c r="Q765">
        <v>0.876</v>
      </c>
      <c r="R765">
        <v>0.39</v>
      </c>
      <c r="S765">
        <v>0.14299999999999999</v>
      </c>
    </row>
    <row r="766" spans="1:19" x14ac:dyDescent="0.3">
      <c r="A766">
        <v>600</v>
      </c>
      <c r="B766">
        <v>-0.68500000000000005</v>
      </c>
      <c r="C766">
        <v>-1.6859999999999999</v>
      </c>
      <c r="D766">
        <v>-2.681</v>
      </c>
      <c r="E766">
        <v>-3.2010000000000001</v>
      </c>
      <c r="F766">
        <v>-3.23</v>
      </c>
      <c r="G766">
        <v>1.3</v>
      </c>
      <c r="H766">
        <v>0.01</v>
      </c>
      <c r="I766">
        <v>1.3049999999999999</v>
      </c>
      <c r="J766">
        <v>-0.66500000000000004</v>
      </c>
      <c r="K766">
        <v>-1.6850000000000001</v>
      </c>
      <c r="L766">
        <v>-2.68</v>
      </c>
      <c r="M766">
        <v>-3.2</v>
      </c>
      <c r="N766">
        <v>-3.23</v>
      </c>
      <c r="O766">
        <v>0.90700000000000003</v>
      </c>
      <c r="P766">
        <v>0.88900000000000001</v>
      </c>
      <c r="Q766">
        <v>0.877</v>
      </c>
      <c r="R766">
        <v>0.39</v>
      </c>
      <c r="S766">
        <v>0.14299999999999999</v>
      </c>
    </row>
    <row r="768" spans="1:19" x14ac:dyDescent="0.3">
      <c r="A768" t="s">
        <v>0</v>
      </c>
      <c r="B768" t="s">
        <v>60</v>
      </c>
    </row>
    <row r="769" spans="1:19" x14ac:dyDescent="0.3">
      <c r="A769">
        <v>0</v>
      </c>
      <c r="B769">
        <v>-0.68500000000000005</v>
      </c>
      <c r="C769">
        <v>-1.6859999999999999</v>
      </c>
      <c r="D769">
        <v>-2.681</v>
      </c>
      <c r="E769">
        <v>-3.2010000000000001</v>
      </c>
      <c r="F769">
        <v>-3.23</v>
      </c>
      <c r="G769">
        <v>1.3</v>
      </c>
      <c r="H769">
        <v>0.01</v>
      </c>
      <c r="I769">
        <v>1.0389999999999999</v>
      </c>
      <c r="J769">
        <v>-0.68500000000000005</v>
      </c>
      <c r="K769">
        <v>-1.6859999999999999</v>
      </c>
      <c r="L769">
        <v>-2.681</v>
      </c>
      <c r="M769">
        <v>-3.2010000000000001</v>
      </c>
      <c r="N769">
        <v>-3.23</v>
      </c>
      <c r="O769">
        <v>0.878</v>
      </c>
      <c r="P769">
        <v>0.878</v>
      </c>
      <c r="Q769">
        <v>0.871</v>
      </c>
      <c r="R769">
        <v>0.38700000000000001</v>
      </c>
      <c r="S769">
        <v>0.14099999999999999</v>
      </c>
    </row>
    <row r="770" spans="1:19" x14ac:dyDescent="0.3">
      <c r="A770">
        <v>60</v>
      </c>
      <c r="B770">
        <v>-0.68500000000000005</v>
      </c>
      <c r="C770">
        <v>-1.6859999999999999</v>
      </c>
      <c r="D770">
        <v>-2.681</v>
      </c>
      <c r="E770">
        <v>-3.2010000000000001</v>
      </c>
      <c r="F770">
        <v>-3.23</v>
      </c>
      <c r="G770">
        <v>1.3</v>
      </c>
      <c r="H770">
        <v>0.01</v>
      </c>
      <c r="I770">
        <v>1.0389999999999999</v>
      </c>
      <c r="J770">
        <v>-0.68500000000000005</v>
      </c>
      <c r="K770">
        <v>-1.6850000000000001</v>
      </c>
      <c r="L770">
        <v>-2.68</v>
      </c>
      <c r="M770">
        <v>-3.2010000000000001</v>
      </c>
      <c r="N770">
        <v>-3.2269999999999999</v>
      </c>
      <c r="O770">
        <v>0.88500000000000001</v>
      </c>
      <c r="P770">
        <v>0.88300000000000001</v>
      </c>
      <c r="Q770">
        <v>0.872</v>
      </c>
      <c r="R770">
        <v>0.38700000000000001</v>
      </c>
      <c r="S770">
        <v>0.13300000000000001</v>
      </c>
    </row>
    <row r="771" spans="1:19" x14ac:dyDescent="0.3">
      <c r="A771">
        <v>120</v>
      </c>
      <c r="B771">
        <v>-0.68500000000000005</v>
      </c>
      <c r="C771">
        <v>-1.6859999999999999</v>
      </c>
      <c r="D771">
        <v>-2.681</v>
      </c>
      <c r="E771">
        <v>-3.2010000000000001</v>
      </c>
      <c r="F771">
        <v>-3.23</v>
      </c>
      <c r="G771">
        <v>1.3</v>
      </c>
      <c r="H771">
        <v>0.01</v>
      </c>
      <c r="I771">
        <v>1.0389999999999999</v>
      </c>
      <c r="J771">
        <v>-0.68400000000000005</v>
      </c>
      <c r="K771">
        <v>-1.6859999999999999</v>
      </c>
      <c r="L771">
        <v>-2.68</v>
      </c>
      <c r="M771">
        <v>-3.2</v>
      </c>
      <c r="N771">
        <v>-3.2240000000000002</v>
      </c>
      <c r="O771">
        <v>0.89</v>
      </c>
      <c r="P771">
        <v>0.88600000000000001</v>
      </c>
      <c r="Q771">
        <v>0.872</v>
      </c>
      <c r="R771">
        <v>0.38500000000000001</v>
      </c>
      <c r="S771">
        <v>0.125</v>
      </c>
    </row>
    <row r="772" spans="1:19" x14ac:dyDescent="0.3">
      <c r="A772">
        <v>180</v>
      </c>
      <c r="B772">
        <v>-0.68500000000000005</v>
      </c>
      <c r="C772">
        <v>-1.6859999999999999</v>
      </c>
      <c r="D772">
        <v>-2.681</v>
      </c>
      <c r="E772">
        <v>-3.2010000000000001</v>
      </c>
      <c r="F772">
        <v>-3.23</v>
      </c>
      <c r="G772">
        <v>1.3</v>
      </c>
      <c r="H772">
        <v>0.01</v>
      </c>
      <c r="I772">
        <v>1.0389999999999999</v>
      </c>
      <c r="J772">
        <v>-0.68200000000000005</v>
      </c>
      <c r="K772">
        <v>-1.6859999999999999</v>
      </c>
      <c r="L772">
        <v>-2.681</v>
      </c>
      <c r="M772">
        <v>-3.2</v>
      </c>
      <c r="N772">
        <v>-3.2210000000000001</v>
      </c>
      <c r="O772">
        <v>0.89300000000000002</v>
      </c>
      <c r="P772">
        <v>0.88700000000000001</v>
      </c>
      <c r="Q772">
        <v>0.877</v>
      </c>
      <c r="R772">
        <v>0.38900000000000001</v>
      </c>
      <c r="S772">
        <v>0.12</v>
      </c>
    </row>
    <row r="773" spans="1:19" x14ac:dyDescent="0.3">
      <c r="A773">
        <v>240</v>
      </c>
      <c r="B773">
        <v>-0.68500000000000005</v>
      </c>
      <c r="C773">
        <v>-1.6859999999999999</v>
      </c>
      <c r="D773">
        <v>-2.681</v>
      </c>
      <c r="E773">
        <v>-3.2010000000000001</v>
      </c>
      <c r="F773">
        <v>-3.23</v>
      </c>
      <c r="G773">
        <v>1.3</v>
      </c>
      <c r="H773">
        <v>0.01</v>
      </c>
      <c r="I773">
        <v>1.0389999999999999</v>
      </c>
      <c r="J773">
        <v>-0.68</v>
      </c>
      <c r="K773">
        <v>-1.6850000000000001</v>
      </c>
      <c r="L773">
        <v>-2.68</v>
      </c>
      <c r="M773">
        <v>-3.202</v>
      </c>
      <c r="N773">
        <v>-3.218</v>
      </c>
      <c r="O773">
        <v>0.89600000000000002</v>
      </c>
      <c r="P773">
        <v>0.88600000000000001</v>
      </c>
      <c r="Q773">
        <v>0.876</v>
      </c>
      <c r="R773">
        <v>0.39400000000000002</v>
      </c>
      <c r="S773">
        <v>0.113</v>
      </c>
    </row>
    <row r="774" spans="1:19" x14ac:dyDescent="0.3">
      <c r="A774">
        <v>300</v>
      </c>
      <c r="B774">
        <v>-0.68500000000000005</v>
      </c>
      <c r="C774">
        <v>-1.6859999999999999</v>
      </c>
      <c r="D774">
        <v>-2.681</v>
      </c>
      <c r="E774">
        <v>-3.2010000000000001</v>
      </c>
      <c r="F774">
        <v>-3.23</v>
      </c>
      <c r="G774">
        <v>1.3</v>
      </c>
      <c r="H774">
        <v>0.01</v>
      </c>
      <c r="I774">
        <v>1.0389999999999999</v>
      </c>
      <c r="J774">
        <v>-0.67800000000000005</v>
      </c>
      <c r="K774">
        <v>-1.6859999999999999</v>
      </c>
      <c r="L774">
        <v>-2.68</v>
      </c>
      <c r="M774">
        <v>-3.2010000000000001</v>
      </c>
      <c r="N774">
        <v>-3.2149999999999999</v>
      </c>
      <c r="O774">
        <v>0.89800000000000002</v>
      </c>
      <c r="P774">
        <v>0.88600000000000001</v>
      </c>
      <c r="Q774">
        <v>0.875</v>
      </c>
      <c r="R774">
        <v>0.39200000000000002</v>
      </c>
      <c r="S774">
        <v>0.107</v>
      </c>
    </row>
    <row r="775" spans="1:19" x14ac:dyDescent="0.3">
      <c r="A775">
        <v>360</v>
      </c>
      <c r="B775">
        <v>-0.68500000000000005</v>
      </c>
      <c r="C775">
        <v>-1.6859999999999999</v>
      </c>
      <c r="D775">
        <v>-2.681</v>
      </c>
      <c r="E775">
        <v>-3.2010000000000001</v>
      </c>
      <c r="F775">
        <v>-3.23</v>
      </c>
      <c r="G775">
        <v>1.3</v>
      </c>
      <c r="H775">
        <v>0.01</v>
      </c>
      <c r="I775">
        <v>1.0389999999999999</v>
      </c>
      <c r="J775">
        <v>-0.67500000000000004</v>
      </c>
      <c r="K775">
        <v>-1.6859999999999999</v>
      </c>
      <c r="L775">
        <v>-2.68</v>
      </c>
      <c r="M775">
        <v>-3.1989999999999998</v>
      </c>
      <c r="N775">
        <v>-3.2120000000000002</v>
      </c>
      <c r="O775">
        <v>0.9</v>
      </c>
      <c r="P775">
        <v>0.88600000000000001</v>
      </c>
      <c r="Q775">
        <v>0.877</v>
      </c>
      <c r="R775">
        <v>0.38400000000000001</v>
      </c>
      <c r="S775">
        <v>0.10199999999999999</v>
      </c>
    </row>
    <row r="776" spans="1:19" x14ac:dyDescent="0.3">
      <c r="A776">
        <v>420</v>
      </c>
      <c r="B776">
        <v>-0.68500000000000005</v>
      </c>
      <c r="C776">
        <v>-1.6859999999999999</v>
      </c>
      <c r="D776">
        <v>-2.681</v>
      </c>
      <c r="E776">
        <v>-3.2010000000000001</v>
      </c>
      <c r="F776">
        <v>-3.23</v>
      </c>
      <c r="G776">
        <v>1.3</v>
      </c>
      <c r="H776">
        <v>0.01</v>
      </c>
      <c r="I776">
        <v>1.0389999999999999</v>
      </c>
      <c r="J776">
        <v>-0.67300000000000004</v>
      </c>
      <c r="K776">
        <v>-1.6859999999999999</v>
      </c>
      <c r="L776">
        <v>-2.681</v>
      </c>
      <c r="M776">
        <v>-3.1960000000000002</v>
      </c>
      <c r="N776">
        <v>-3.2090000000000001</v>
      </c>
      <c r="O776">
        <v>0.90100000000000002</v>
      </c>
      <c r="P776">
        <v>0.88700000000000001</v>
      </c>
      <c r="Q776">
        <v>0.878</v>
      </c>
      <c r="R776">
        <v>0.376</v>
      </c>
      <c r="S776">
        <v>9.9000000000000005E-2</v>
      </c>
    </row>
    <row r="777" spans="1:19" x14ac:dyDescent="0.3">
      <c r="A777">
        <v>480</v>
      </c>
      <c r="B777">
        <v>-0.68500000000000005</v>
      </c>
      <c r="C777">
        <v>-1.6859999999999999</v>
      </c>
      <c r="D777">
        <v>-2.681</v>
      </c>
      <c r="E777">
        <v>-3.2010000000000001</v>
      </c>
      <c r="F777">
        <v>-3.23</v>
      </c>
      <c r="G777">
        <v>1.3</v>
      </c>
      <c r="H777">
        <v>0.01</v>
      </c>
      <c r="I777">
        <v>1.0389999999999999</v>
      </c>
      <c r="J777">
        <v>-0.67</v>
      </c>
      <c r="K777">
        <v>-1.6850000000000001</v>
      </c>
      <c r="L777">
        <v>-2.68</v>
      </c>
      <c r="M777">
        <v>-3.1930000000000001</v>
      </c>
      <c r="N777">
        <v>-3.206</v>
      </c>
      <c r="O777">
        <v>0.90200000000000002</v>
      </c>
      <c r="P777">
        <v>0.88700000000000001</v>
      </c>
      <c r="Q777">
        <v>0.876</v>
      </c>
      <c r="R777">
        <v>0.36899999999999999</v>
      </c>
      <c r="S777">
        <v>9.6000000000000002E-2</v>
      </c>
    </row>
    <row r="778" spans="1:19" x14ac:dyDescent="0.3">
      <c r="A778">
        <v>540</v>
      </c>
      <c r="B778">
        <v>-0.68500000000000005</v>
      </c>
      <c r="C778">
        <v>-1.6859999999999999</v>
      </c>
      <c r="D778">
        <v>-2.681</v>
      </c>
      <c r="E778">
        <v>-3.2010000000000001</v>
      </c>
      <c r="F778">
        <v>-3.23</v>
      </c>
      <c r="G778">
        <v>1.3</v>
      </c>
      <c r="H778">
        <v>0.01</v>
      </c>
      <c r="I778">
        <v>1.0389999999999999</v>
      </c>
      <c r="J778">
        <v>-0.66800000000000004</v>
      </c>
      <c r="K778">
        <v>-1.6850000000000001</v>
      </c>
      <c r="L778">
        <v>-2.68</v>
      </c>
      <c r="M778">
        <v>-3.19</v>
      </c>
      <c r="N778">
        <v>-3.2029999999999998</v>
      </c>
      <c r="O778">
        <v>0.90500000000000003</v>
      </c>
      <c r="P778">
        <v>0.88800000000000001</v>
      </c>
      <c r="Q778">
        <v>0.875</v>
      </c>
      <c r="R778">
        <v>0.36099999999999999</v>
      </c>
      <c r="S778">
        <v>9.5000000000000001E-2</v>
      </c>
    </row>
    <row r="779" spans="1:19" x14ac:dyDescent="0.3">
      <c r="A779">
        <v>600</v>
      </c>
      <c r="B779">
        <v>-0.68500000000000005</v>
      </c>
      <c r="C779">
        <v>-1.6859999999999999</v>
      </c>
      <c r="D779">
        <v>-2.681</v>
      </c>
      <c r="E779">
        <v>-3.2010000000000001</v>
      </c>
      <c r="F779">
        <v>-3.23</v>
      </c>
      <c r="G779">
        <v>1.3</v>
      </c>
      <c r="H779">
        <v>0.01</v>
      </c>
      <c r="I779">
        <v>1.0389999999999999</v>
      </c>
      <c r="J779">
        <v>-0.66500000000000004</v>
      </c>
      <c r="K779">
        <v>-1.6850000000000001</v>
      </c>
      <c r="L779">
        <v>-2.68</v>
      </c>
      <c r="M779">
        <v>-3.1859999999999999</v>
      </c>
      <c r="N779">
        <v>-3.2</v>
      </c>
      <c r="O779">
        <v>0.90700000000000003</v>
      </c>
      <c r="P779">
        <v>0.88900000000000001</v>
      </c>
      <c r="Q779">
        <v>0.876</v>
      </c>
      <c r="R779">
        <v>0.35399999999999998</v>
      </c>
      <c r="S779">
        <v>9.2999999999999999E-2</v>
      </c>
    </row>
    <row r="781" spans="1:19" x14ac:dyDescent="0.3">
      <c r="A781" t="s">
        <v>0</v>
      </c>
      <c r="B781" t="s">
        <v>61</v>
      </c>
    </row>
    <row r="782" spans="1:19" x14ac:dyDescent="0.3">
      <c r="A782">
        <v>0</v>
      </c>
      <c r="B782">
        <v>-0.68500000000000005</v>
      </c>
      <c r="C782">
        <v>-1.6859999999999999</v>
      </c>
      <c r="D782">
        <v>-2.681</v>
      </c>
      <c r="E782">
        <v>-3.1920000000000002</v>
      </c>
      <c r="F782">
        <v>-3.22</v>
      </c>
      <c r="G782">
        <v>1.3</v>
      </c>
      <c r="H782">
        <v>0.01</v>
      </c>
      <c r="I782">
        <v>1.5609999999999999</v>
      </c>
      <c r="J782">
        <v>-0.68500000000000005</v>
      </c>
      <c r="K782">
        <v>-1.6859999999999999</v>
      </c>
      <c r="L782">
        <v>-2.681</v>
      </c>
      <c r="M782">
        <v>-3.1920000000000002</v>
      </c>
      <c r="N782">
        <v>-3.22</v>
      </c>
      <c r="O782">
        <v>0.878</v>
      </c>
      <c r="P782">
        <v>0.878</v>
      </c>
      <c r="Q782">
        <v>0.86899999999999999</v>
      </c>
      <c r="R782">
        <v>0.38200000000000001</v>
      </c>
      <c r="S782">
        <v>0.14000000000000001</v>
      </c>
    </row>
    <row r="783" spans="1:19" x14ac:dyDescent="0.3">
      <c r="A783">
        <v>60</v>
      </c>
      <c r="B783">
        <v>-0.68500000000000005</v>
      </c>
      <c r="C783">
        <v>-1.6859999999999999</v>
      </c>
      <c r="D783">
        <v>-2.681</v>
      </c>
      <c r="E783">
        <v>-3.1920000000000002</v>
      </c>
      <c r="F783">
        <v>-3.22</v>
      </c>
      <c r="G783">
        <v>1.3</v>
      </c>
      <c r="H783">
        <v>0.01</v>
      </c>
      <c r="I783">
        <v>1.5609999999999999</v>
      </c>
      <c r="J783">
        <v>-0.68500000000000005</v>
      </c>
      <c r="K783">
        <v>-1.6859999999999999</v>
      </c>
      <c r="L783">
        <v>-2.68</v>
      </c>
      <c r="M783">
        <v>-3.1920000000000002</v>
      </c>
      <c r="N783">
        <v>-3.2229999999999999</v>
      </c>
      <c r="O783">
        <v>0.88500000000000001</v>
      </c>
      <c r="P783">
        <v>0.88500000000000001</v>
      </c>
      <c r="Q783">
        <v>0.872</v>
      </c>
      <c r="R783">
        <v>0.38</v>
      </c>
      <c r="S783">
        <v>0.14799999999999999</v>
      </c>
    </row>
    <row r="784" spans="1:19" x14ac:dyDescent="0.3">
      <c r="A784">
        <v>120</v>
      </c>
      <c r="B784">
        <v>-0.68500000000000005</v>
      </c>
      <c r="C784">
        <v>-1.6859999999999999</v>
      </c>
      <c r="D784">
        <v>-2.681</v>
      </c>
      <c r="E784">
        <v>-3.1920000000000002</v>
      </c>
      <c r="F784">
        <v>-3.22</v>
      </c>
      <c r="G784">
        <v>1.3</v>
      </c>
      <c r="H784">
        <v>0.01</v>
      </c>
      <c r="I784">
        <v>1.5609999999999999</v>
      </c>
      <c r="J784">
        <v>-0.68400000000000005</v>
      </c>
      <c r="K784">
        <v>-1.6859999999999999</v>
      </c>
      <c r="L784">
        <v>-2.68</v>
      </c>
      <c r="M784">
        <v>-3.1920000000000002</v>
      </c>
      <c r="N784">
        <v>-3.226</v>
      </c>
      <c r="O784">
        <v>0.88900000000000001</v>
      </c>
      <c r="P784">
        <v>0.88600000000000001</v>
      </c>
      <c r="Q784">
        <v>0.875</v>
      </c>
      <c r="R784">
        <v>0.38400000000000001</v>
      </c>
      <c r="S784">
        <v>0.155</v>
      </c>
    </row>
    <row r="785" spans="1:19" x14ac:dyDescent="0.3">
      <c r="A785">
        <v>180</v>
      </c>
      <c r="B785">
        <v>-0.68500000000000005</v>
      </c>
      <c r="C785">
        <v>-1.6859999999999999</v>
      </c>
      <c r="D785">
        <v>-2.681</v>
      </c>
      <c r="E785">
        <v>-3.1920000000000002</v>
      </c>
      <c r="F785">
        <v>-3.22</v>
      </c>
      <c r="G785">
        <v>1.3</v>
      </c>
      <c r="H785">
        <v>0.01</v>
      </c>
      <c r="I785">
        <v>1.5609999999999999</v>
      </c>
      <c r="J785">
        <v>-0.68200000000000005</v>
      </c>
      <c r="K785">
        <v>-1.6850000000000001</v>
      </c>
      <c r="L785">
        <v>-2.68</v>
      </c>
      <c r="M785">
        <v>-3.1909999999999998</v>
      </c>
      <c r="N785">
        <v>-3.2290000000000001</v>
      </c>
      <c r="O785">
        <v>0.89300000000000002</v>
      </c>
      <c r="P785">
        <v>0.88600000000000001</v>
      </c>
      <c r="Q785">
        <v>0.874</v>
      </c>
      <c r="R785">
        <v>0.38400000000000001</v>
      </c>
      <c r="S785">
        <v>0.16300000000000001</v>
      </c>
    </row>
    <row r="786" spans="1:19" x14ac:dyDescent="0.3">
      <c r="A786">
        <v>240</v>
      </c>
      <c r="B786">
        <v>-0.68500000000000005</v>
      </c>
      <c r="C786">
        <v>-1.6859999999999999</v>
      </c>
      <c r="D786">
        <v>-2.681</v>
      </c>
      <c r="E786">
        <v>-3.1920000000000002</v>
      </c>
      <c r="F786">
        <v>-3.22</v>
      </c>
      <c r="G786">
        <v>1.3</v>
      </c>
      <c r="H786">
        <v>0.01</v>
      </c>
      <c r="I786">
        <v>1.5609999999999999</v>
      </c>
      <c r="J786">
        <v>-0.68</v>
      </c>
      <c r="K786">
        <v>-1.6859999999999999</v>
      </c>
      <c r="L786">
        <v>-2.68</v>
      </c>
      <c r="M786">
        <v>-3.19</v>
      </c>
      <c r="N786">
        <v>-3.2320000000000002</v>
      </c>
      <c r="O786">
        <v>0.89600000000000002</v>
      </c>
      <c r="P786">
        <v>0.88600000000000001</v>
      </c>
      <c r="Q786">
        <v>0.876</v>
      </c>
      <c r="R786">
        <v>0.38100000000000001</v>
      </c>
      <c r="S786">
        <v>0.16900000000000001</v>
      </c>
    </row>
    <row r="787" spans="1:19" x14ac:dyDescent="0.3">
      <c r="A787">
        <v>300</v>
      </c>
      <c r="B787">
        <v>-0.68500000000000005</v>
      </c>
      <c r="C787">
        <v>-1.6859999999999999</v>
      </c>
      <c r="D787">
        <v>-2.681</v>
      </c>
      <c r="E787">
        <v>-3.1920000000000002</v>
      </c>
      <c r="F787">
        <v>-3.22</v>
      </c>
      <c r="G787">
        <v>1.3</v>
      </c>
      <c r="H787">
        <v>0.01</v>
      </c>
      <c r="I787">
        <v>1.5609999999999999</v>
      </c>
      <c r="J787">
        <v>-0.67800000000000005</v>
      </c>
      <c r="K787">
        <v>-1.6859999999999999</v>
      </c>
      <c r="L787">
        <v>-2.68</v>
      </c>
      <c r="M787">
        <v>-3.19</v>
      </c>
      <c r="N787">
        <v>-3.2349999999999999</v>
      </c>
      <c r="O787">
        <v>0.89800000000000002</v>
      </c>
      <c r="P787">
        <v>0.88600000000000001</v>
      </c>
      <c r="Q787">
        <v>0.877</v>
      </c>
      <c r="R787">
        <v>0.38400000000000001</v>
      </c>
      <c r="S787">
        <v>0.17299999999999999</v>
      </c>
    </row>
    <row r="788" spans="1:19" x14ac:dyDescent="0.3">
      <c r="A788">
        <v>360</v>
      </c>
      <c r="B788">
        <v>-0.68500000000000005</v>
      </c>
      <c r="C788">
        <v>-1.6859999999999999</v>
      </c>
      <c r="D788">
        <v>-2.681</v>
      </c>
      <c r="E788">
        <v>-3.1920000000000002</v>
      </c>
      <c r="F788">
        <v>-3.22</v>
      </c>
      <c r="G788">
        <v>1.3</v>
      </c>
      <c r="H788">
        <v>0.01</v>
      </c>
      <c r="I788">
        <v>1.5609999999999999</v>
      </c>
      <c r="J788">
        <v>-0.67500000000000004</v>
      </c>
      <c r="K788">
        <v>-1.6859999999999999</v>
      </c>
      <c r="L788">
        <v>-2.68</v>
      </c>
      <c r="M788">
        <v>-3.1920000000000002</v>
      </c>
      <c r="N788">
        <v>-3.238</v>
      </c>
      <c r="O788">
        <v>0.9</v>
      </c>
      <c r="P788">
        <v>0.88600000000000001</v>
      </c>
      <c r="Q788">
        <v>0.875</v>
      </c>
      <c r="R788">
        <v>0.39</v>
      </c>
      <c r="S788">
        <v>0.17599999999999999</v>
      </c>
    </row>
    <row r="789" spans="1:19" x14ac:dyDescent="0.3">
      <c r="A789">
        <v>420</v>
      </c>
      <c r="B789">
        <v>-0.68500000000000005</v>
      </c>
      <c r="C789">
        <v>-1.6859999999999999</v>
      </c>
      <c r="D789">
        <v>-2.681</v>
      </c>
      <c r="E789">
        <v>-3.1920000000000002</v>
      </c>
      <c r="F789">
        <v>-3.22</v>
      </c>
      <c r="G789">
        <v>1.3</v>
      </c>
      <c r="H789">
        <v>0.01</v>
      </c>
      <c r="I789">
        <v>1.5609999999999999</v>
      </c>
      <c r="J789">
        <v>-0.67300000000000004</v>
      </c>
      <c r="K789">
        <v>-1.6859999999999999</v>
      </c>
      <c r="L789">
        <v>-2.68</v>
      </c>
      <c r="M789">
        <v>-3.1949999999999998</v>
      </c>
      <c r="N789">
        <v>-3.2410000000000001</v>
      </c>
      <c r="O789">
        <v>0.90200000000000002</v>
      </c>
      <c r="P789">
        <v>0.88700000000000001</v>
      </c>
      <c r="Q789">
        <v>0.875</v>
      </c>
      <c r="R789">
        <v>0.39800000000000002</v>
      </c>
      <c r="S789">
        <v>0.18099999999999999</v>
      </c>
    </row>
    <row r="790" spans="1:19" x14ac:dyDescent="0.3">
      <c r="A790">
        <v>480</v>
      </c>
      <c r="B790">
        <v>-0.68500000000000005</v>
      </c>
      <c r="C790">
        <v>-1.6859999999999999</v>
      </c>
      <c r="D790">
        <v>-2.681</v>
      </c>
      <c r="E790">
        <v>-3.1920000000000002</v>
      </c>
      <c r="F790">
        <v>-3.22</v>
      </c>
      <c r="G790">
        <v>1.3</v>
      </c>
      <c r="H790">
        <v>0.01</v>
      </c>
      <c r="I790">
        <v>1.5609999999999999</v>
      </c>
      <c r="J790">
        <v>-0.67</v>
      </c>
      <c r="K790">
        <v>-1.6850000000000001</v>
      </c>
      <c r="L790">
        <v>-2.68</v>
      </c>
      <c r="M790">
        <v>-3.198</v>
      </c>
      <c r="N790">
        <v>-3.2440000000000002</v>
      </c>
      <c r="O790">
        <v>0.90200000000000002</v>
      </c>
      <c r="P790">
        <v>0.88700000000000001</v>
      </c>
      <c r="Q790">
        <v>0.876</v>
      </c>
      <c r="R790">
        <v>0.40699999999999997</v>
      </c>
      <c r="S790">
        <v>0.185</v>
      </c>
    </row>
    <row r="791" spans="1:19" x14ac:dyDescent="0.3">
      <c r="A791">
        <v>540</v>
      </c>
      <c r="B791">
        <v>-0.68500000000000005</v>
      </c>
      <c r="C791">
        <v>-1.6859999999999999</v>
      </c>
      <c r="D791">
        <v>-2.681</v>
      </c>
      <c r="E791">
        <v>-3.1920000000000002</v>
      </c>
      <c r="F791">
        <v>-3.22</v>
      </c>
      <c r="G791">
        <v>1.3</v>
      </c>
      <c r="H791">
        <v>0.01</v>
      </c>
      <c r="I791">
        <v>1.5609999999999999</v>
      </c>
      <c r="J791">
        <v>-0.66800000000000004</v>
      </c>
      <c r="K791">
        <v>-1.6850000000000001</v>
      </c>
      <c r="L791">
        <v>-2.68</v>
      </c>
      <c r="M791">
        <v>-3.2010000000000001</v>
      </c>
      <c r="N791">
        <v>-3.2469999999999999</v>
      </c>
      <c r="O791">
        <v>0.90500000000000003</v>
      </c>
      <c r="P791">
        <v>0.88700000000000001</v>
      </c>
      <c r="Q791">
        <v>0.876</v>
      </c>
      <c r="R791">
        <v>0.41399999999999998</v>
      </c>
      <c r="S791">
        <v>0.188</v>
      </c>
    </row>
    <row r="792" spans="1:19" x14ac:dyDescent="0.3">
      <c r="A792">
        <v>600</v>
      </c>
      <c r="B792">
        <v>-0.68500000000000005</v>
      </c>
      <c r="C792">
        <v>-1.6859999999999999</v>
      </c>
      <c r="D792">
        <v>-2.681</v>
      </c>
      <c r="E792">
        <v>-3.1920000000000002</v>
      </c>
      <c r="F792">
        <v>-3.22</v>
      </c>
      <c r="G792">
        <v>1.3</v>
      </c>
      <c r="H792">
        <v>0.01</v>
      </c>
      <c r="I792">
        <v>1.5609999999999999</v>
      </c>
      <c r="J792">
        <v>-0.66500000000000004</v>
      </c>
      <c r="K792">
        <v>-1.6850000000000001</v>
      </c>
      <c r="L792">
        <v>-2.68</v>
      </c>
      <c r="M792">
        <v>-3.2040000000000002</v>
      </c>
      <c r="N792">
        <v>-3.25</v>
      </c>
      <c r="O792">
        <v>0.90700000000000003</v>
      </c>
      <c r="P792">
        <v>0.88900000000000001</v>
      </c>
      <c r="Q792">
        <v>0.877</v>
      </c>
      <c r="R792">
        <v>0.41799999999999998</v>
      </c>
      <c r="S792">
        <v>0.19</v>
      </c>
    </row>
    <row r="794" spans="1:19" x14ac:dyDescent="0.3">
      <c r="A794" t="s">
        <v>0</v>
      </c>
      <c r="B794" t="s">
        <v>62</v>
      </c>
    </row>
    <row r="795" spans="1:19" x14ac:dyDescent="0.3">
      <c r="A795">
        <v>0</v>
      </c>
      <c r="B795">
        <v>-0.68500000000000005</v>
      </c>
      <c r="C795">
        <v>-1.6859999999999999</v>
      </c>
      <c r="D795">
        <v>-2.681</v>
      </c>
      <c r="E795">
        <v>-3.1920000000000002</v>
      </c>
      <c r="F795">
        <v>-3.22</v>
      </c>
      <c r="G795">
        <v>1.3</v>
      </c>
      <c r="H795">
        <v>0.01</v>
      </c>
      <c r="I795">
        <v>1.306</v>
      </c>
      <c r="J795">
        <v>-0.68500000000000005</v>
      </c>
      <c r="K795">
        <v>-1.6859999999999999</v>
      </c>
      <c r="L795">
        <v>-2.681</v>
      </c>
      <c r="M795">
        <v>-3.1920000000000002</v>
      </c>
      <c r="N795">
        <v>-3.22</v>
      </c>
      <c r="O795">
        <v>0.878</v>
      </c>
      <c r="P795">
        <v>0.878</v>
      </c>
      <c r="Q795">
        <v>0.86899999999999999</v>
      </c>
      <c r="R795">
        <v>0.38200000000000001</v>
      </c>
      <c r="S795">
        <v>0.14000000000000001</v>
      </c>
    </row>
    <row r="796" spans="1:19" x14ac:dyDescent="0.3">
      <c r="A796">
        <v>60</v>
      </c>
      <c r="B796">
        <v>-0.68500000000000005</v>
      </c>
      <c r="C796">
        <v>-1.6859999999999999</v>
      </c>
      <c r="D796">
        <v>-2.681</v>
      </c>
      <c r="E796">
        <v>-3.1920000000000002</v>
      </c>
      <c r="F796">
        <v>-3.22</v>
      </c>
      <c r="G796">
        <v>1.3</v>
      </c>
      <c r="H796">
        <v>0.01</v>
      </c>
      <c r="I796">
        <v>1.306</v>
      </c>
      <c r="J796">
        <v>-0.68500000000000005</v>
      </c>
      <c r="K796">
        <v>-1.6859999999999999</v>
      </c>
      <c r="L796">
        <v>-2.68</v>
      </c>
      <c r="M796">
        <v>-3.1920000000000002</v>
      </c>
      <c r="N796">
        <v>-3.22</v>
      </c>
      <c r="O796">
        <v>0.88500000000000001</v>
      </c>
      <c r="P796">
        <v>0.88400000000000001</v>
      </c>
      <c r="Q796">
        <v>0.872</v>
      </c>
      <c r="R796">
        <v>0.38100000000000001</v>
      </c>
      <c r="S796">
        <v>0.14000000000000001</v>
      </c>
    </row>
    <row r="797" spans="1:19" x14ac:dyDescent="0.3">
      <c r="A797">
        <v>120</v>
      </c>
      <c r="B797">
        <v>-0.68500000000000005</v>
      </c>
      <c r="C797">
        <v>-1.6859999999999999</v>
      </c>
      <c r="D797">
        <v>-2.681</v>
      </c>
      <c r="E797">
        <v>-3.1920000000000002</v>
      </c>
      <c r="F797">
        <v>-3.22</v>
      </c>
      <c r="G797">
        <v>1.3</v>
      </c>
      <c r="H797">
        <v>0.01</v>
      </c>
      <c r="I797">
        <v>1.306</v>
      </c>
      <c r="J797">
        <v>-0.68400000000000005</v>
      </c>
      <c r="K797">
        <v>-1.6859999999999999</v>
      </c>
      <c r="L797">
        <v>-2.68</v>
      </c>
      <c r="M797">
        <v>-3.1920000000000002</v>
      </c>
      <c r="N797">
        <v>-3.22</v>
      </c>
      <c r="O797">
        <v>0.88900000000000001</v>
      </c>
      <c r="P797">
        <v>0.88600000000000001</v>
      </c>
      <c r="Q797">
        <v>0.873</v>
      </c>
      <c r="R797">
        <v>0.38200000000000001</v>
      </c>
      <c r="S797">
        <v>0.14000000000000001</v>
      </c>
    </row>
    <row r="798" spans="1:19" x14ac:dyDescent="0.3">
      <c r="A798">
        <v>180</v>
      </c>
      <c r="B798">
        <v>-0.68500000000000005</v>
      </c>
      <c r="C798">
        <v>-1.6859999999999999</v>
      </c>
      <c r="D798">
        <v>-2.681</v>
      </c>
      <c r="E798">
        <v>-3.1920000000000002</v>
      </c>
      <c r="F798">
        <v>-3.22</v>
      </c>
      <c r="G798">
        <v>1.3</v>
      </c>
      <c r="H798">
        <v>0.01</v>
      </c>
      <c r="I798">
        <v>1.306</v>
      </c>
      <c r="J798">
        <v>-0.68200000000000005</v>
      </c>
      <c r="K798">
        <v>-1.6859999999999999</v>
      </c>
      <c r="L798">
        <v>-2.68</v>
      </c>
      <c r="M798">
        <v>-3.1909999999999998</v>
      </c>
      <c r="N798">
        <v>-3.22</v>
      </c>
      <c r="O798">
        <v>0.89300000000000002</v>
      </c>
      <c r="P798">
        <v>0.88700000000000001</v>
      </c>
      <c r="Q798">
        <v>0.875</v>
      </c>
      <c r="R798">
        <v>0.38400000000000001</v>
      </c>
      <c r="S798">
        <v>0.14000000000000001</v>
      </c>
    </row>
    <row r="799" spans="1:19" x14ac:dyDescent="0.3">
      <c r="A799">
        <v>240</v>
      </c>
      <c r="B799">
        <v>-0.68500000000000005</v>
      </c>
      <c r="C799">
        <v>-1.6859999999999999</v>
      </c>
      <c r="D799">
        <v>-2.681</v>
      </c>
      <c r="E799">
        <v>-3.1920000000000002</v>
      </c>
      <c r="F799">
        <v>-3.22</v>
      </c>
      <c r="G799">
        <v>1.3</v>
      </c>
      <c r="H799">
        <v>0.01</v>
      </c>
      <c r="I799">
        <v>1.306</v>
      </c>
      <c r="J799">
        <v>-0.68</v>
      </c>
      <c r="K799">
        <v>-1.6859999999999999</v>
      </c>
      <c r="L799">
        <v>-2.68</v>
      </c>
      <c r="M799">
        <v>-3.1909999999999998</v>
      </c>
      <c r="N799">
        <v>-3.22</v>
      </c>
      <c r="O799">
        <v>0.89600000000000002</v>
      </c>
      <c r="P799">
        <v>0.88600000000000001</v>
      </c>
      <c r="Q799">
        <v>0.876</v>
      </c>
      <c r="R799">
        <v>0.38500000000000001</v>
      </c>
      <c r="S799">
        <v>0.14000000000000001</v>
      </c>
    </row>
    <row r="800" spans="1:19" x14ac:dyDescent="0.3">
      <c r="A800">
        <v>300</v>
      </c>
      <c r="B800">
        <v>-0.68500000000000005</v>
      </c>
      <c r="C800">
        <v>-1.6859999999999999</v>
      </c>
      <c r="D800">
        <v>-2.681</v>
      </c>
      <c r="E800">
        <v>-3.1920000000000002</v>
      </c>
      <c r="F800">
        <v>-3.22</v>
      </c>
      <c r="G800">
        <v>1.3</v>
      </c>
      <c r="H800">
        <v>0.01</v>
      </c>
      <c r="I800">
        <v>1.306</v>
      </c>
      <c r="J800">
        <v>-0.67800000000000005</v>
      </c>
      <c r="K800">
        <v>-1.6859999999999999</v>
      </c>
      <c r="L800">
        <v>-2.68</v>
      </c>
      <c r="M800">
        <v>-3.1909999999999998</v>
      </c>
      <c r="N800">
        <v>-3.22</v>
      </c>
      <c r="O800">
        <v>0.89800000000000002</v>
      </c>
      <c r="P800">
        <v>0.88600000000000001</v>
      </c>
      <c r="Q800">
        <v>0.876</v>
      </c>
      <c r="R800">
        <v>0.38500000000000001</v>
      </c>
      <c r="S800">
        <v>0.13900000000000001</v>
      </c>
    </row>
    <row r="801" spans="1:19" x14ac:dyDescent="0.3">
      <c r="A801">
        <v>360</v>
      </c>
      <c r="B801">
        <v>-0.68500000000000005</v>
      </c>
      <c r="C801">
        <v>-1.6859999999999999</v>
      </c>
      <c r="D801">
        <v>-2.681</v>
      </c>
      <c r="E801">
        <v>-3.1920000000000002</v>
      </c>
      <c r="F801">
        <v>-3.22</v>
      </c>
      <c r="G801">
        <v>1.3</v>
      </c>
      <c r="H801">
        <v>0.01</v>
      </c>
      <c r="I801">
        <v>1.306</v>
      </c>
      <c r="J801">
        <v>-0.67500000000000004</v>
      </c>
      <c r="K801">
        <v>-1.6859999999999999</v>
      </c>
      <c r="L801">
        <v>-2.68</v>
      </c>
      <c r="M801">
        <v>-3.1909999999999998</v>
      </c>
      <c r="N801">
        <v>-3.22</v>
      </c>
      <c r="O801">
        <v>0.9</v>
      </c>
      <c r="P801">
        <v>0.88600000000000001</v>
      </c>
      <c r="Q801">
        <v>0.876</v>
      </c>
      <c r="R801">
        <v>0.38500000000000001</v>
      </c>
      <c r="S801">
        <v>0.13900000000000001</v>
      </c>
    </row>
    <row r="802" spans="1:19" x14ac:dyDescent="0.3">
      <c r="A802">
        <v>420</v>
      </c>
      <c r="B802">
        <v>-0.68500000000000005</v>
      </c>
      <c r="C802">
        <v>-1.6859999999999999</v>
      </c>
      <c r="D802">
        <v>-2.681</v>
      </c>
      <c r="E802">
        <v>-3.1920000000000002</v>
      </c>
      <c r="F802">
        <v>-3.22</v>
      </c>
      <c r="G802">
        <v>1.3</v>
      </c>
      <c r="H802">
        <v>0.01</v>
      </c>
      <c r="I802">
        <v>1.306</v>
      </c>
      <c r="J802">
        <v>-0.67300000000000004</v>
      </c>
      <c r="K802">
        <v>-1.6859999999999999</v>
      </c>
      <c r="L802">
        <v>-2.68</v>
      </c>
      <c r="M802">
        <v>-3.1909999999999998</v>
      </c>
      <c r="N802">
        <v>-3.22</v>
      </c>
      <c r="O802">
        <v>0.90100000000000002</v>
      </c>
      <c r="P802">
        <v>0.88700000000000001</v>
      </c>
      <c r="Q802">
        <v>0.876</v>
      </c>
      <c r="R802">
        <v>0.38500000000000001</v>
      </c>
      <c r="S802">
        <v>0.14000000000000001</v>
      </c>
    </row>
    <row r="803" spans="1:19" x14ac:dyDescent="0.3">
      <c r="A803">
        <v>480</v>
      </c>
      <c r="B803">
        <v>-0.68500000000000005</v>
      </c>
      <c r="C803">
        <v>-1.6859999999999999</v>
      </c>
      <c r="D803">
        <v>-2.681</v>
      </c>
      <c r="E803">
        <v>-3.1920000000000002</v>
      </c>
      <c r="F803">
        <v>-3.22</v>
      </c>
      <c r="G803">
        <v>1.3</v>
      </c>
      <c r="H803">
        <v>0.01</v>
      </c>
      <c r="I803">
        <v>1.306</v>
      </c>
      <c r="J803">
        <v>-0.67</v>
      </c>
      <c r="K803">
        <v>-1.6850000000000001</v>
      </c>
      <c r="L803">
        <v>-2.68</v>
      </c>
      <c r="M803">
        <v>-3.1909999999999998</v>
      </c>
      <c r="N803">
        <v>-3.22</v>
      </c>
      <c r="O803">
        <v>0.90200000000000002</v>
      </c>
      <c r="P803">
        <v>0.88700000000000001</v>
      </c>
      <c r="Q803">
        <v>0.876</v>
      </c>
      <c r="R803">
        <v>0.38600000000000001</v>
      </c>
      <c r="S803">
        <v>0.14099999999999999</v>
      </c>
    </row>
    <row r="804" spans="1:19" x14ac:dyDescent="0.3">
      <c r="A804">
        <v>540</v>
      </c>
      <c r="B804">
        <v>-0.68500000000000005</v>
      </c>
      <c r="C804">
        <v>-1.6859999999999999</v>
      </c>
      <c r="D804">
        <v>-2.681</v>
      </c>
      <c r="E804">
        <v>-3.1920000000000002</v>
      </c>
      <c r="F804">
        <v>-3.22</v>
      </c>
      <c r="G804">
        <v>1.3</v>
      </c>
      <c r="H804">
        <v>0.01</v>
      </c>
      <c r="I804">
        <v>1.306</v>
      </c>
      <c r="J804">
        <v>-0.66800000000000004</v>
      </c>
      <c r="K804">
        <v>-1.6850000000000001</v>
      </c>
      <c r="L804">
        <v>-2.68</v>
      </c>
      <c r="M804">
        <v>-3.1909999999999998</v>
      </c>
      <c r="N804">
        <v>-3.22</v>
      </c>
      <c r="O804">
        <v>0.90500000000000003</v>
      </c>
      <c r="P804">
        <v>0.88700000000000001</v>
      </c>
      <c r="Q804">
        <v>0.876</v>
      </c>
      <c r="R804">
        <v>0.38600000000000001</v>
      </c>
      <c r="S804">
        <v>0.14199999999999999</v>
      </c>
    </row>
    <row r="805" spans="1:19" x14ac:dyDescent="0.3">
      <c r="A805">
        <v>600</v>
      </c>
      <c r="B805">
        <v>-0.68500000000000005</v>
      </c>
      <c r="C805">
        <v>-1.6859999999999999</v>
      </c>
      <c r="D805">
        <v>-2.681</v>
      </c>
      <c r="E805">
        <v>-3.1920000000000002</v>
      </c>
      <c r="F805">
        <v>-3.22</v>
      </c>
      <c r="G805">
        <v>1.3</v>
      </c>
      <c r="H805">
        <v>0.01</v>
      </c>
      <c r="I805">
        <v>1.306</v>
      </c>
      <c r="J805">
        <v>-0.66500000000000004</v>
      </c>
      <c r="K805">
        <v>-1.6850000000000001</v>
      </c>
      <c r="L805">
        <v>-2.68</v>
      </c>
      <c r="M805">
        <v>-3.1909999999999998</v>
      </c>
      <c r="N805">
        <v>-3.22</v>
      </c>
      <c r="O805">
        <v>0.90700000000000003</v>
      </c>
      <c r="P805">
        <v>0.88900000000000001</v>
      </c>
      <c r="Q805">
        <v>0.876</v>
      </c>
      <c r="R805">
        <v>0.38500000000000001</v>
      </c>
      <c r="S805">
        <v>0.14199999999999999</v>
      </c>
    </row>
    <row r="807" spans="1:19" x14ac:dyDescent="0.3">
      <c r="A807" t="s">
        <v>0</v>
      </c>
      <c r="B807" t="s">
        <v>63</v>
      </c>
    </row>
    <row r="808" spans="1:19" x14ac:dyDescent="0.3">
      <c r="A808">
        <v>0</v>
      </c>
      <c r="B808">
        <v>-0.68500000000000005</v>
      </c>
      <c r="C808">
        <v>-1.6859999999999999</v>
      </c>
      <c r="D808">
        <v>-2.681</v>
      </c>
      <c r="E808">
        <v>-3.1920000000000002</v>
      </c>
      <c r="F808">
        <v>-3.22</v>
      </c>
      <c r="G808">
        <v>1.3</v>
      </c>
      <c r="H808">
        <v>0.01</v>
      </c>
      <c r="I808">
        <v>1.0369999999999999</v>
      </c>
      <c r="J808">
        <v>-0.68500000000000005</v>
      </c>
      <c r="K808">
        <v>-1.6859999999999999</v>
      </c>
      <c r="L808">
        <v>-2.681</v>
      </c>
      <c r="M808">
        <v>-3.1920000000000002</v>
      </c>
      <c r="N808">
        <v>-3.22</v>
      </c>
      <c r="O808">
        <v>0.878</v>
      </c>
      <c r="P808">
        <v>0.878</v>
      </c>
      <c r="Q808">
        <v>0.86899999999999999</v>
      </c>
      <c r="R808">
        <v>0.38200000000000001</v>
      </c>
      <c r="S808">
        <v>0.14000000000000001</v>
      </c>
    </row>
    <row r="809" spans="1:19" x14ac:dyDescent="0.3">
      <c r="A809">
        <v>60</v>
      </c>
      <c r="B809">
        <v>-0.68500000000000005</v>
      </c>
      <c r="C809">
        <v>-1.6859999999999999</v>
      </c>
      <c r="D809">
        <v>-2.681</v>
      </c>
      <c r="E809">
        <v>-3.1920000000000002</v>
      </c>
      <c r="F809">
        <v>-3.22</v>
      </c>
      <c r="G809">
        <v>1.3</v>
      </c>
      <c r="H809">
        <v>0.01</v>
      </c>
      <c r="I809">
        <v>1.0369999999999999</v>
      </c>
      <c r="J809">
        <v>-0.68500000000000005</v>
      </c>
      <c r="K809">
        <v>-1.6850000000000001</v>
      </c>
      <c r="L809">
        <v>-2.68</v>
      </c>
      <c r="M809">
        <v>-3.1920000000000002</v>
      </c>
      <c r="N809">
        <v>-3.2170000000000001</v>
      </c>
      <c r="O809">
        <v>0.88500000000000001</v>
      </c>
      <c r="P809">
        <v>0.88300000000000001</v>
      </c>
      <c r="Q809">
        <v>0.872</v>
      </c>
      <c r="R809">
        <v>0.38300000000000001</v>
      </c>
      <c r="S809">
        <v>0.13100000000000001</v>
      </c>
    </row>
    <row r="810" spans="1:19" x14ac:dyDescent="0.3">
      <c r="A810">
        <v>120</v>
      </c>
      <c r="B810">
        <v>-0.68500000000000005</v>
      </c>
      <c r="C810">
        <v>-1.6859999999999999</v>
      </c>
      <c r="D810">
        <v>-2.681</v>
      </c>
      <c r="E810">
        <v>-3.1920000000000002</v>
      </c>
      <c r="F810">
        <v>-3.22</v>
      </c>
      <c r="G810">
        <v>1.3</v>
      </c>
      <c r="H810">
        <v>0.01</v>
      </c>
      <c r="I810">
        <v>1.0369999999999999</v>
      </c>
      <c r="J810">
        <v>-0.68400000000000005</v>
      </c>
      <c r="K810">
        <v>-1.6859999999999999</v>
      </c>
      <c r="L810">
        <v>-2.6789999999999998</v>
      </c>
      <c r="M810">
        <v>-3.1909999999999998</v>
      </c>
      <c r="N810">
        <v>-3.214</v>
      </c>
      <c r="O810">
        <v>0.89</v>
      </c>
      <c r="P810">
        <v>0.88600000000000001</v>
      </c>
      <c r="Q810">
        <v>0.872</v>
      </c>
      <c r="R810">
        <v>0.38</v>
      </c>
      <c r="S810">
        <v>0.125</v>
      </c>
    </row>
    <row r="811" spans="1:19" x14ac:dyDescent="0.3">
      <c r="A811">
        <v>180</v>
      </c>
      <c r="B811">
        <v>-0.68500000000000005</v>
      </c>
      <c r="C811">
        <v>-1.6859999999999999</v>
      </c>
      <c r="D811">
        <v>-2.681</v>
      </c>
      <c r="E811">
        <v>-3.1920000000000002</v>
      </c>
      <c r="F811">
        <v>-3.22</v>
      </c>
      <c r="G811">
        <v>1.3</v>
      </c>
      <c r="H811">
        <v>0.01</v>
      </c>
      <c r="I811">
        <v>1.0369999999999999</v>
      </c>
      <c r="J811">
        <v>-0.68200000000000005</v>
      </c>
      <c r="K811">
        <v>-1.6859999999999999</v>
      </c>
      <c r="L811">
        <v>-2.68</v>
      </c>
      <c r="M811">
        <v>-3.1909999999999998</v>
      </c>
      <c r="N811">
        <v>-3.2109999999999999</v>
      </c>
      <c r="O811">
        <v>0.89300000000000002</v>
      </c>
      <c r="P811">
        <v>0.88700000000000001</v>
      </c>
      <c r="Q811">
        <v>0.877</v>
      </c>
      <c r="R811">
        <v>0.38400000000000001</v>
      </c>
      <c r="S811">
        <v>0.11799999999999999</v>
      </c>
    </row>
    <row r="812" spans="1:19" x14ac:dyDescent="0.3">
      <c r="A812">
        <v>240</v>
      </c>
      <c r="B812">
        <v>-0.68500000000000005</v>
      </c>
      <c r="C812">
        <v>-1.6859999999999999</v>
      </c>
      <c r="D812">
        <v>-2.681</v>
      </c>
      <c r="E812">
        <v>-3.1920000000000002</v>
      </c>
      <c r="F812">
        <v>-3.22</v>
      </c>
      <c r="G812">
        <v>1.3</v>
      </c>
      <c r="H812">
        <v>0.01</v>
      </c>
      <c r="I812">
        <v>1.0369999999999999</v>
      </c>
      <c r="J812">
        <v>-0.68</v>
      </c>
      <c r="K812">
        <v>-1.6859999999999999</v>
      </c>
      <c r="L812">
        <v>-2.68</v>
      </c>
      <c r="M812">
        <v>-3.1920000000000002</v>
      </c>
      <c r="N812">
        <v>-3.2080000000000002</v>
      </c>
      <c r="O812">
        <v>0.89600000000000002</v>
      </c>
      <c r="P812">
        <v>0.88600000000000001</v>
      </c>
      <c r="Q812">
        <v>0.875</v>
      </c>
      <c r="R812">
        <v>0.38900000000000001</v>
      </c>
      <c r="S812">
        <v>0.112</v>
      </c>
    </row>
    <row r="813" spans="1:19" x14ac:dyDescent="0.3">
      <c r="A813">
        <v>300</v>
      </c>
      <c r="B813">
        <v>-0.68500000000000005</v>
      </c>
      <c r="C813">
        <v>-1.6859999999999999</v>
      </c>
      <c r="D813">
        <v>-2.681</v>
      </c>
      <c r="E813">
        <v>-3.1920000000000002</v>
      </c>
      <c r="F813">
        <v>-3.22</v>
      </c>
      <c r="G813">
        <v>1.3</v>
      </c>
      <c r="H813">
        <v>0.01</v>
      </c>
      <c r="I813">
        <v>1.0369999999999999</v>
      </c>
      <c r="J813">
        <v>-0.67800000000000005</v>
      </c>
      <c r="K813">
        <v>-1.6859999999999999</v>
      </c>
      <c r="L813">
        <v>-2.68</v>
      </c>
      <c r="M813">
        <v>-3.1920000000000002</v>
      </c>
      <c r="N813">
        <v>-3.2050000000000001</v>
      </c>
      <c r="O813">
        <v>0.89800000000000002</v>
      </c>
      <c r="P813">
        <v>0.88600000000000001</v>
      </c>
      <c r="Q813">
        <v>0.875</v>
      </c>
      <c r="R813">
        <v>0.38700000000000001</v>
      </c>
      <c r="S813">
        <v>0.106</v>
      </c>
    </row>
    <row r="814" spans="1:19" x14ac:dyDescent="0.3">
      <c r="A814">
        <v>360</v>
      </c>
      <c r="B814">
        <v>-0.68500000000000005</v>
      </c>
      <c r="C814">
        <v>-1.6859999999999999</v>
      </c>
      <c r="D814">
        <v>-2.681</v>
      </c>
      <c r="E814">
        <v>-3.1920000000000002</v>
      </c>
      <c r="F814">
        <v>-3.22</v>
      </c>
      <c r="G814">
        <v>1.3</v>
      </c>
      <c r="H814">
        <v>0.01</v>
      </c>
      <c r="I814">
        <v>1.0369999999999999</v>
      </c>
      <c r="J814">
        <v>-0.67500000000000004</v>
      </c>
      <c r="K814">
        <v>-1.6859999999999999</v>
      </c>
      <c r="L814">
        <v>-2.68</v>
      </c>
      <c r="M814">
        <v>-3.19</v>
      </c>
      <c r="N814">
        <v>-3.202</v>
      </c>
      <c r="O814">
        <v>0.9</v>
      </c>
      <c r="P814">
        <v>0.88600000000000001</v>
      </c>
      <c r="Q814">
        <v>0.877</v>
      </c>
      <c r="R814">
        <v>0.38</v>
      </c>
      <c r="S814">
        <v>0.10100000000000001</v>
      </c>
    </row>
    <row r="815" spans="1:19" x14ac:dyDescent="0.3">
      <c r="A815">
        <v>420</v>
      </c>
      <c r="B815">
        <v>-0.68500000000000005</v>
      </c>
      <c r="C815">
        <v>-1.6859999999999999</v>
      </c>
      <c r="D815">
        <v>-2.681</v>
      </c>
      <c r="E815">
        <v>-3.1920000000000002</v>
      </c>
      <c r="F815">
        <v>-3.22</v>
      </c>
      <c r="G815">
        <v>1.3</v>
      </c>
      <c r="H815">
        <v>0.01</v>
      </c>
      <c r="I815">
        <v>1.0369999999999999</v>
      </c>
      <c r="J815">
        <v>-0.67300000000000004</v>
      </c>
      <c r="K815">
        <v>-1.6859999999999999</v>
      </c>
      <c r="L815">
        <v>-2.68</v>
      </c>
      <c r="M815">
        <v>-3.1869999999999998</v>
      </c>
      <c r="N815">
        <v>-3.1989999999999998</v>
      </c>
      <c r="O815">
        <v>0.90100000000000002</v>
      </c>
      <c r="P815">
        <v>0.88600000000000001</v>
      </c>
      <c r="Q815">
        <v>0.877</v>
      </c>
      <c r="R815">
        <v>0.372</v>
      </c>
      <c r="S815">
        <v>9.8000000000000004E-2</v>
      </c>
    </row>
    <row r="816" spans="1:19" x14ac:dyDescent="0.3">
      <c r="A816">
        <v>480</v>
      </c>
      <c r="B816">
        <v>-0.68500000000000005</v>
      </c>
      <c r="C816">
        <v>-1.6859999999999999</v>
      </c>
      <c r="D816">
        <v>-2.681</v>
      </c>
      <c r="E816">
        <v>-3.1920000000000002</v>
      </c>
      <c r="F816">
        <v>-3.22</v>
      </c>
      <c r="G816">
        <v>1.3</v>
      </c>
      <c r="H816">
        <v>0.01</v>
      </c>
      <c r="I816">
        <v>1.0369999999999999</v>
      </c>
      <c r="J816">
        <v>-0.67</v>
      </c>
      <c r="K816">
        <v>-1.6850000000000001</v>
      </c>
      <c r="L816">
        <v>-2.68</v>
      </c>
      <c r="M816">
        <v>-3.1840000000000002</v>
      </c>
      <c r="N816">
        <v>-3.1960000000000002</v>
      </c>
      <c r="O816">
        <v>0.90200000000000002</v>
      </c>
      <c r="P816">
        <v>0.88700000000000001</v>
      </c>
      <c r="Q816">
        <v>0.876</v>
      </c>
      <c r="R816">
        <v>0.36399999999999999</v>
      </c>
      <c r="S816">
        <v>9.6000000000000002E-2</v>
      </c>
    </row>
    <row r="817" spans="1:19" x14ac:dyDescent="0.3">
      <c r="A817">
        <v>540</v>
      </c>
      <c r="B817">
        <v>-0.68500000000000005</v>
      </c>
      <c r="C817">
        <v>-1.6859999999999999</v>
      </c>
      <c r="D817">
        <v>-2.681</v>
      </c>
      <c r="E817">
        <v>-3.1920000000000002</v>
      </c>
      <c r="F817">
        <v>-3.22</v>
      </c>
      <c r="G817">
        <v>1.3</v>
      </c>
      <c r="H817">
        <v>0.01</v>
      </c>
      <c r="I817">
        <v>1.0369999999999999</v>
      </c>
      <c r="J817">
        <v>-0.66800000000000004</v>
      </c>
      <c r="K817">
        <v>-1.6850000000000001</v>
      </c>
      <c r="L817">
        <v>-2.68</v>
      </c>
      <c r="M817">
        <v>-3.181</v>
      </c>
      <c r="N817">
        <v>-3.1930000000000001</v>
      </c>
      <c r="O817">
        <v>0.90500000000000003</v>
      </c>
      <c r="P817">
        <v>0.88700000000000001</v>
      </c>
      <c r="Q817">
        <v>0.876</v>
      </c>
      <c r="R817">
        <v>0.35699999999999998</v>
      </c>
      <c r="S817">
        <v>9.4E-2</v>
      </c>
    </row>
    <row r="818" spans="1:19" x14ac:dyDescent="0.3">
      <c r="A818">
        <v>600</v>
      </c>
      <c r="B818">
        <v>-0.68500000000000005</v>
      </c>
      <c r="C818">
        <v>-1.6859999999999999</v>
      </c>
      <c r="D818">
        <v>-2.681</v>
      </c>
      <c r="E818">
        <v>-3.1920000000000002</v>
      </c>
      <c r="F818">
        <v>-3.22</v>
      </c>
      <c r="G818">
        <v>1.3</v>
      </c>
      <c r="H818">
        <v>0.01</v>
      </c>
      <c r="I818">
        <v>1.0369999999999999</v>
      </c>
      <c r="J818">
        <v>-0.66500000000000004</v>
      </c>
      <c r="K818">
        <v>-1.6850000000000001</v>
      </c>
      <c r="L818">
        <v>-2.68</v>
      </c>
      <c r="M818">
        <v>-3.177</v>
      </c>
      <c r="N818">
        <v>-3.19</v>
      </c>
      <c r="O818">
        <v>0.90700000000000003</v>
      </c>
      <c r="P818">
        <v>0.88900000000000001</v>
      </c>
      <c r="Q818">
        <v>0.875</v>
      </c>
      <c r="R818">
        <v>0.34899999999999998</v>
      </c>
      <c r="S818">
        <v>9.0999999999999998E-2</v>
      </c>
    </row>
    <row r="820" spans="1:19" x14ac:dyDescent="0.3">
      <c r="A820" t="s">
        <v>0</v>
      </c>
      <c r="B820" t="s">
        <v>64</v>
      </c>
    </row>
    <row r="821" spans="1:19" x14ac:dyDescent="0.3">
      <c r="A821">
        <v>0</v>
      </c>
      <c r="B821">
        <v>-0.68500000000000005</v>
      </c>
      <c r="C821">
        <v>-1.6859999999999999</v>
      </c>
      <c r="D821">
        <v>-2.68</v>
      </c>
      <c r="E821">
        <v>-3.1819999999999999</v>
      </c>
      <c r="F821">
        <v>-3.21</v>
      </c>
      <c r="G821">
        <v>1.3</v>
      </c>
      <c r="H821">
        <v>0.01</v>
      </c>
      <c r="I821">
        <v>1.5640000000000001</v>
      </c>
      <c r="J821">
        <v>-0.68500000000000005</v>
      </c>
      <c r="K821">
        <v>-1.6859999999999999</v>
      </c>
      <c r="L821">
        <v>-2.68</v>
      </c>
      <c r="M821">
        <v>-3.1819999999999999</v>
      </c>
      <c r="N821">
        <v>-3.21</v>
      </c>
      <c r="O821">
        <v>0.878</v>
      </c>
      <c r="P821">
        <v>0.878</v>
      </c>
      <c r="Q821">
        <v>0.86899999999999999</v>
      </c>
      <c r="R821">
        <v>0.378</v>
      </c>
      <c r="S821">
        <v>0.13900000000000001</v>
      </c>
    </row>
    <row r="822" spans="1:19" x14ac:dyDescent="0.3">
      <c r="A822">
        <v>60</v>
      </c>
      <c r="B822">
        <v>-0.68500000000000005</v>
      </c>
      <c r="C822">
        <v>-1.6859999999999999</v>
      </c>
      <c r="D822">
        <v>-2.68</v>
      </c>
      <c r="E822">
        <v>-3.1819999999999999</v>
      </c>
      <c r="F822">
        <v>-3.21</v>
      </c>
      <c r="G822">
        <v>1.3</v>
      </c>
      <c r="H822">
        <v>0.01</v>
      </c>
      <c r="I822">
        <v>1.5640000000000001</v>
      </c>
      <c r="J822">
        <v>-0.68500000000000005</v>
      </c>
      <c r="K822">
        <v>-1.6859999999999999</v>
      </c>
      <c r="L822">
        <v>-2.68</v>
      </c>
      <c r="M822">
        <v>-3.1819999999999999</v>
      </c>
      <c r="N822">
        <v>-3.2130000000000001</v>
      </c>
      <c r="O822">
        <v>0.88500000000000001</v>
      </c>
      <c r="P822">
        <v>0.88500000000000001</v>
      </c>
      <c r="Q822">
        <v>0.871</v>
      </c>
      <c r="R822">
        <v>0.376</v>
      </c>
      <c r="S822">
        <v>0.14699999999999999</v>
      </c>
    </row>
    <row r="823" spans="1:19" x14ac:dyDescent="0.3">
      <c r="A823">
        <v>120</v>
      </c>
      <c r="B823">
        <v>-0.68500000000000005</v>
      </c>
      <c r="C823">
        <v>-1.6859999999999999</v>
      </c>
      <c r="D823">
        <v>-2.68</v>
      </c>
      <c r="E823">
        <v>-3.1819999999999999</v>
      </c>
      <c r="F823">
        <v>-3.21</v>
      </c>
      <c r="G823">
        <v>1.3</v>
      </c>
      <c r="H823">
        <v>0.01</v>
      </c>
      <c r="I823">
        <v>1.5640000000000001</v>
      </c>
      <c r="J823">
        <v>-0.68400000000000005</v>
      </c>
      <c r="K823">
        <v>-1.6859999999999999</v>
      </c>
      <c r="L823">
        <v>-2.68</v>
      </c>
      <c r="M823">
        <v>-3.1829999999999998</v>
      </c>
      <c r="N823">
        <v>-3.2160000000000002</v>
      </c>
      <c r="O823">
        <v>0.88900000000000001</v>
      </c>
      <c r="P823">
        <v>0.88600000000000001</v>
      </c>
      <c r="Q823">
        <v>0.875</v>
      </c>
      <c r="R823">
        <v>0.379</v>
      </c>
      <c r="S823">
        <v>0.155</v>
      </c>
    </row>
    <row r="824" spans="1:19" x14ac:dyDescent="0.3">
      <c r="A824">
        <v>180</v>
      </c>
      <c r="B824">
        <v>-0.68500000000000005</v>
      </c>
      <c r="C824">
        <v>-1.6859999999999999</v>
      </c>
      <c r="D824">
        <v>-2.68</v>
      </c>
      <c r="E824">
        <v>-3.1819999999999999</v>
      </c>
      <c r="F824">
        <v>-3.21</v>
      </c>
      <c r="G824">
        <v>1.3</v>
      </c>
      <c r="H824">
        <v>0.01</v>
      </c>
      <c r="I824">
        <v>1.5640000000000001</v>
      </c>
      <c r="J824">
        <v>-0.68200000000000005</v>
      </c>
      <c r="K824">
        <v>-1.6859999999999999</v>
      </c>
      <c r="L824">
        <v>-2.6789999999999998</v>
      </c>
      <c r="M824">
        <v>-3.1819999999999999</v>
      </c>
      <c r="N824">
        <v>-3.2189999999999999</v>
      </c>
      <c r="O824">
        <v>0.89300000000000002</v>
      </c>
      <c r="P824">
        <v>0.88700000000000001</v>
      </c>
      <c r="Q824">
        <v>0.873</v>
      </c>
      <c r="R824">
        <v>0.379</v>
      </c>
      <c r="S824">
        <v>0.16200000000000001</v>
      </c>
    </row>
    <row r="825" spans="1:19" x14ac:dyDescent="0.3">
      <c r="A825">
        <v>240</v>
      </c>
      <c r="B825">
        <v>-0.68500000000000005</v>
      </c>
      <c r="C825">
        <v>-1.6859999999999999</v>
      </c>
      <c r="D825">
        <v>-2.68</v>
      </c>
      <c r="E825">
        <v>-3.1819999999999999</v>
      </c>
      <c r="F825">
        <v>-3.21</v>
      </c>
      <c r="G825">
        <v>1.3</v>
      </c>
      <c r="H825">
        <v>0.01</v>
      </c>
      <c r="I825">
        <v>1.5640000000000001</v>
      </c>
      <c r="J825">
        <v>-0.68</v>
      </c>
      <c r="K825">
        <v>-1.6859999999999999</v>
      </c>
      <c r="L825">
        <v>-2.68</v>
      </c>
      <c r="M825">
        <v>-3.181</v>
      </c>
      <c r="N825">
        <v>-3.222</v>
      </c>
      <c r="O825">
        <v>0.89600000000000002</v>
      </c>
      <c r="P825">
        <v>0.88600000000000001</v>
      </c>
      <c r="Q825">
        <v>0.875</v>
      </c>
      <c r="R825">
        <v>0.376</v>
      </c>
      <c r="S825">
        <v>0.16800000000000001</v>
      </c>
    </row>
    <row r="826" spans="1:19" x14ac:dyDescent="0.3">
      <c r="A826">
        <v>300</v>
      </c>
      <c r="B826">
        <v>-0.68500000000000005</v>
      </c>
      <c r="C826">
        <v>-1.6859999999999999</v>
      </c>
      <c r="D826">
        <v>-2.68</v>
      </c>
      <c r="E826">
        <v>-3.1819999999999999</v>
      </c>
      <c r="F826">
        <v>-3.21</v>
      </c>
      <c r="G826">
        <v>1.3</v>
      </c>
      <c r="H826">
        <v>0.01</v>
      </c>
      <c r="I826">
        <v>1.5640000000000001</v>
      </c>
      <c r="J826">
        <v>-0.67800000000000005</v>
      </c>
      <c r="K826">
        <v>-1.6859999999999999</v>
      </c>
      <c r="L826">
        <v>-2.68</v>
      </c>
      <c r="M826">
        <v>-3.181</v>
      </c>
      <c r="N826">
        <v>-3.2250000000000001</v>
      </c>
      <c r="O826">
        <v>0.89800000000000002</v>
      </c>
      <c r="P826">
        <v>0.88700000000000001</v>
      </c>
      <c r="Q826">
        <v>0.877</v>
      </c>
      <c r="R826">
        <v>0.379</v>
      </c>
      <c r="S826">
        <v>0.17199999999999999</v>
      </c>
    </row>
    <row r="827" spans="1:19" x14ac:dyDescent="0.3">
      <c r="A827">
        <v>360</v>
      </c>
      <c r="B827">
        <v>-0.68500000000000005</v>
      </c>
      <c r="C827">
        <v>-1.6859999999999999</v>
      </c>
      <c r="D827">
        <v>-2.68</v>
      </c>
      <c r="E827">
        <v>-3.1819999999999999</v>
      </c>
      <c r="F827">
        <v>-3.21</v>
      </c>
      <c r="G827">
        <v>1.3</v>
      </c>
      <c r="H827">
        <v>0.01</v>
      </c>
      <c r="I827">
        <v>1.5640000000000001</v>
      </c>
      <c r="J827">
        <v>-0.67500000000000004</v>
      </c>
      <c r="K827">
        <v>-1.6859999999999999</v>
      </c>
      <c r="L827">
        <v>-2.68</v>
      </c>
      <c r="M827">
        <v>-3.1829999999999998</v>
      </c>
      <c r="N827">
        <v>-3.2280000000000002</v>
      </c>
      <c r="O827">
        <v>0.9</v>
      </c>
      <c r="P827">
        <v>0.88600000000000001</v>
      </c>
      <c r="Q827">
        <v>0.874</v>
      </c>
      <c r="R827">
        <v>0.38600000000000001</v>
      </c>
      <c r="S827">
        <v>0.17599999999999999</v>
      </c>
    </row>
    <row r="828" spans="1:19" x14ac:dyDescent="0.3">
      <c r="A828">
        <v>420</v>
      </c>
      <c r="B828">
        <v>-0.68500000000000005</v>
      </c>
      <c r="C828">
        <v>-1.6859999999999999</v>
      </c>
      <c r="D828">
        <v>-2.68</v>
      </c>
      <c r="E828">
        <v>-3.1819999999999999</v>
      </c>
      <c r="F828">
        <v>-3.21</v>
      </c>
      <c r="G828">
        <v>1.3</v>
      </c>
      <c r="H828">
        <v>0.01</v>
      </c>
      <c r="I828">
        <v>1.5640000000000001</v>
      </c>
      <c r="J828">
        <v>-0.67300000000000004</v>
      </c>
      <c r="K828">
        <v>-1.6859999999999999</v>
      </c>
      <c r="L828">
        <v>-2.68</v>
      </c>
      <c r="M828">
        <v>-3.1859999999999999</v>
      </c>
      <c r="N828">
        <v>-3.2309999999999999</v>
      </c>
      <c r="O828">
        <v>0.90100000000000002</v>
      </c>
      <c r="P828">
        <v>0.88700000000000001</v>
      </c>
      <c r="Q828">
        <v>0.875</v>
      </c>
      <c r="R828">
        <v>0.39400000000000002</v>
      </c>
      <c r="S828">
        <v>0.18</v>
      </c>
    </row>
    <row r="829" spans="1:19" x14ac:dyDescent="0.3">
      <c r="A829">
        <v>480</v>
      </c>
      <c r="B829">
        <v>-0.68500000000000005</v>
      </c>
      <c r="C829">
        <v>-1.6859999999999999</v>
      </c>
      <c r="D829">
        <v>-2.68</v>
      </c>
      <c r="E829">
        <v>-3.1819999999999999</v>
      </c>
      <c r="F829">
        <v>-3.21</v>
      </c>
      <c r="G829">
        <v>1.3</v>
      </c>
      <c r="H829">
        <v>0.01</v>
      </c>
      <c r="I829">
        <v>1.5640000000000001</v>
      </c>
      <c r="J829">
        <v>-0.67</v>
      </c>
      <c r="K829">
        <v>-1.6859999999999999</v>
      </c>
      <c r="L829">
        <v>-2.68</v>
      </c>
      <c r="M829">
        <v>-3.1890000000000001</v>
      </c>
      <c r="N829">
        <v>-3.234</v>
      </c>
      <c r="O829">
        <v>0.90200000000000002</v>
      </c>
      <c r="P829">
        <v>0.88700000000000001</v>
      </c>
      <c r="Q829">
        <v>0.875</v>
      </c>
      <c r="R829">
        <v>0.40300000000000002</v>
      </c>
      <c r="S829">
        <v>0.184</v>
      </c>
    </row>
    <row r="830" spans="1:19" x14ac:dyDescent="0.3">
      <c r="A830">
        <v>540</v>
      </c>
      <c r="B830">
        <v>-0.68500000000000005</v>
      </c>
      <c r="C830">
        <v>-1.6859999999999999</v>
      </c>
      <c r="D830">
        <v>-2.68</v>
      </c>
      <c r="E830">
        <v>-3.1819999999999999</v>
      </c>
      <c r="F830">
        <v>-3.21</v>
      </c>
      <c r="G830">
        <v>1.3</v>
      </c>
      <c r="H830">
        <v>0.01</v>
      </c>
      <c r="I830">
        <v>1.5640000000000001</v>
      </c>
      <c r="J830">
        <v>-0.66800000000000004</v>
      </c>
      <c r="K830">
        <v>-1.6850000000000001</v>
      </c>
      <c r="L830">
        <v>-2.68</v>
      </c>
      <c r="M830">
        <v>-3.1920000000000002</v>
      </c>
      <c r="N830">
        <v>-3.2370000000000001</v>
      </c>
      <c r="O830">
        <v>0.90500000000000003</v>
      </c>
      <c r="P830">
        <v>0.88700000000000001</v>
      </c>
      <c r="Q830">
        <v>0.877</v>
      </c>
      <c r="R830">
        <v>0.40899999999999997</v>
      </c>
      <c r="S830">
        <v>0.187</v>
      </c>
    </row>
    <row r="831" spans="1:19" x14ac:dyDescent="0.3">
      <c r="A831">
        <v>600</v>
      </c>
      <c r="B831">
        <v>-0.68500000000000005</v>
      </c>
      <c r="C831">
        <v>-1.6859999999999999</v>
      </c>
      <c r="D831">
        <v>-2.68</v>
      </c>
      <c r="E831">
        <v>-3.1819999999999999</v>
      </c>
      <c r="F831">
        <v>-3.21</v>
      </c>
      <c r="G831">
        <v>1.3</v>
      </c>
      <c r="H831">
        <v>0.01</v>
      </c>
      <c r="I831">
        <v>1.5640000000000001</v>
      </c>
      <c r="J831">
        <v>-0.66500000000000004</v>
      </c>
      <c r="K831">
        <v>-1.6850000000000001</v>
      </c>
      <c r="L831">
        <v>-2.68</v>
      </c>
      <c r="M831">
        <v>-3.1960000000000002</v>
      </c>
      <c r="N831">
        <v>-3.24</v>
      </c>
      <c r="O831">
        <v>0.90700000000000003</v>
      </c>
      <c r="P831">
        <v>0.88900000000000001</v>
      </c>
      <c r="Q831">
        <v>0.876</v>
      </c>
      <c r="R831">
        <v>0.41399999999999998</v>
      </c>
      <c r="S831">
        <v>0.189</v>
      </c>
    </row>
    <row r="833" spans="1:19" x14ac:dyDescent="0.3">
      <c r="A833" t="s">
        <v>0</v>
      </c>
      <c r="B833" t="s">
        <v>65</v>
      </c>
    </row>
    <row r="834" spans="1:19" x14ac:dyDescent="0.3">
      <c r="A834">
        <v>0</v>
      </c>
      <c r="B834">
        <v>-0.68500000000000005</v>
      </c>
      <c r="C834">
        <v>-1.6859999999999999</v>
      </c>
      <c r="D834">
        <v>-2.68</v>
      </c>
      <c r="E834">
        <v>-3.1819999999999999</v>
      </c>
      <c r="F834">
        <v>-3.21</v>
      </c>
      <c r="G834">
        <v>1.3</v>
      </c>
      <c r="H834">
        <v>0.01</v>
      </c>
      <c r="I834">
        <v>1.306</v>
      </c>
      <c r="J834">
        <v>-0.68500000000000005</v>
      </c>
      <c r="K834">
        <v>-1.6859999999999999</v>
      </c>
      <c r="L834">
        <v>-2.68</v>
      </c>
      <c r="M834">
        <v>-3.1819999999999999</v>
      </c>
      <c r="N834">
        <v>-3.21</v>
      </c>
      <c r="O834">
        <v>0.878</v>
      </c>
      <c r="P834">
        <v>0.878</v>
      </c>
      <c r="Q834">
        <v>0.86899999999999999</v>
      </c>
      <c r="R834">
        <v>0.378</v>
      </c>
      <c r="S834">
        <v>0.13900000000000001</v>
      </c>
    </row>
    <row r="835" spans="1:19" x14ac:dyDescent="0.3">
      <c r="A835">
        <v>60</v>
      </c>
      <c r="B835">
        <v>-0.68500000000000005</v>
      </c>
      <c r="C835">
        <v>-1.6859999999999999</v>
      </c>
      <c r="D835">
        <v>-2.68</v>
      </c>
      <c r="E835">
        <v>-3.1819999999999999</v>
      </c>
      <c r="F835">
        <v>-3.21</v>
      </c>
      <c r="G835">
        <v>1.3</v>
      </c>
      <c r="H835">
        <v>0.01</v>
      </c>
      <c r="I835">
        <v>1.306</v>
      </c>
      <c r="J835">
        <v>-0.68500000000000005</v>
      </c>
      <c r="K835">
        <v>-1.6859999999999999</v>
      </c>
      <c r="L835">
        <v>-2.68</v>
      </c>
      <c r="M835">
        <v>-3.1829999999999998</v>
      </c>
      <c r="N835">
        <v>-3.21</v>
      </c>
      <c r="O835">
        <v>0.88500000000000001</v>
      </c>
      <c r="P835">
        <v>0.88400000000000001</v>
      </c>
      <c r="Q835">
        <v>0.871</v>
      </c>
      <c r="R835">
        <v>0.377</v>
      </c>
      <c r="S835">
        <v>0.13900000000000001</v>
      </c>
    </row>
    <row r="836" spans="1:19" x14ac:dyDescent="0.3">
      <c r="A836">
        <v>120</v>
      </c>
      <c r="B836">
        <v>-0.68500000000000005</v>
      </c>
      <c r="C836">
        <v>-1.6859999999999999</v>
      </c>
      <c r="D836">
        <v>-2.68</v>
      </c>
      <c r="E836">
        <v>-3.1819999999999999</v>
      </c>
      <c r="F836">
        <v>-3.21</v>
      </c>
      <c r="G836">
        <v>1.3</v>
      </c>
      <c r="H836">
        <v>0.01</v>
      </c>
      <c r="I836">
        <v>1.306</v>
      </c>
      <c r="J836">
        <v>-0.68400000000000005</v>
      </c>
      <c r="K836">
        <v>-1.6859999999999999</v>
      </c>
      <c r="L836">
        <v>-2.6789999999999998</v>
      </c>
      <c r="M836">
        <v>-3.1819999999999999</v>
      </c>
      <c r="N836">
        <v>-3.21</v>
      </c>
      <c r="O836">
        <v>0.88900000000000001</v>
      </c>
      <c r="P836">
        <v>0.88600000000000001</v>
      </c>
      <c r="Q836">
        <v>0.873</v>
      </c>
      <c r="R836">
        <v>0.377</v>
      </c>
      <c r="S836">
        <v>0.13900000000000001</v>
      </c>
    </row>
    <row r="837" spans="1:19" x14ac:dyDescent="0.3">
      <c r="A837">
        <v>180</v>
      </c>
      <c r="B837">
        <v>-0.68500000000000005</v>
      </c>
      <c r="C837">
        <v>-1.6859999999999999</v>
      </c>
      <c r="D837">
        <v>-2.68</v>
      </c>
      <c r="E837">
        <v>-3.1819999999999999</v>
      </c>
      <c r="F837">
        <v>-3.21</v>
      </c>
      <c r="G837">
        <v>1.3</v>
      </c>
      <c r="H837">
        <v>0.01</v>
      </c>
      <c r="I837">
        <v>1.306</v>
      </c>
      <c r="J837">
        <v>-0.68200000000000005</v>
      </c>
      <c r="K837">
        <v>-1.6859999999999999</v>
      </c>
      <c r="L837">
        <v>-2.68</v>
      </c>
      <c r="M837">
        <v>-3.1819999999999999</v>
      </c>
      <c r="N837">
        <v>-3.21</v>
      </c>
      <c r="O837">
        <v>0.89300000000000002</v>
      </c>
      <c r="P837">
        <v>0.88700000000000001</v>
      </c>
      <c r="Q837">
        <v>0.875</v>
      </c>
      <c r="R837">
        <v>0.379</v>
      </c>
      <c r="S837">
        <v>0.13900000000000001</v>
      </c>
    </row>
    <row r="838" spans="1:19" x14ac:dyDescent="0.3">
      <c r="A838">
        <v>240</v>
      </c>
      <c r="B838">
        <v>-0.68500000000000005</v>
      </c>
      <c r="C838">
        <v>-1.6859999999999999</v>
      </c>
      <c r="D838">
        <v>-2.68</v>
      </c>
      <c r="E838">
        <v>-3.1819999999999999</v>
      </c>
      <c r="F838">
        <v>-3.21</v>
      </c>
      <c r="G838">
        <v>1.3</v>
      </c>
      <c r="H838">
        <v>0.01</v>
      </c>
      <c r="I838">
        <v>1.306</v>
      </c>
      <c r="J838">
        <v>-0.68</v>
      </c>
      <c r="K838">
        <v>-1.6859999999999999</v>
      </c>
      <c r="L838">
        <v>-2.68</v>
      </c>
      <c r="M838">
        <v>-3.1819999999999999</v>
      </c>
      <c r="N838">
        <v>-3.21</v>
      </c>
      <c r="O838">
        <v>0.89600000000000002</v>
      </c>
      <c r="P838">
        <v>0.88600000000000001</v>
      </c>
      <c r="Q838">
        <v>0.875</v>
      </c>
      <c r="R838">
        <v>0.38</v>
      </c>
      <c r="S838">
        <v>0.13900000000000001</v>
      </c>
    </row>
    <row r="839" spans="1:19" x14ac:dyDescent="0.3">
      <c r="A839">
        <v>300</v>
      </c>
      <c r="B839">
        <v>-0.68500000000000005</v>
      </c>
      <c r="C839">
        <v>-1.6859999999999999</v>
      </c>
      <c r="D839">
        <v>-2.68</v>
      </c>
      <c r="E839">
        <v>-3.1819999999999999</v>
      </c>
      <c r="F839">
        <v>-3.21</v>
      </c>
      <c r="G839">
        <v>1.3</v>
      </c>
      <c r="H839">
        <v>0.01</v>
      </c>
      <c r="I839">
        <v>1.306</v>
      </c>
      <c r="J839">
        <v>-0.67800000000000005</v>
      </c>
      <c r="K839">
        <v>-1.6859999999999999</v>
      </c>
      <c r="L839">
        <v>-2.68</v>
      </c>
      <c r="M839">
        <v>-3.1819999999999999</v>
      </c>
      <c r="N839">
        <v>-3.21</v>
      </c>
      <c r="O839">
        <v>0.89800000000000002</v>
      </c>
      <c r="P839">
        <v>0.88600000000000001</v>
      </c>
      <c r="Q839">
        <v>0.876</v>
      </c>
      <c r="R839">
        <v>0.38100000000000001</v>
      </c>
      <c r="S839">
        <v>0.13800000000000001</v>
      </c>
    </row>
    <row r="840" spans="1:19" x14ac:dyDescent="0.3">
      <c r="A840">
        <v>360</v>
      </c>
      <c r="B840">
        <v>-0.68500000000000005</v>
      </c>
      <c r="C840">
        <v>-1.6859999999999999</v>
      </c>
      <c r="D840">
        <v>-2.68</v>
      </c>
      <c r="E840">
        <v>-3.1819999999999999</v>
      </c>
      <c r="F840">
        <v>-3.21</v>
      </c>
      <c r="G840">
        <v>1.3</v>
      </c>
      <c r="H840">
        <v>0.01</v>
      </c>
      <c r="I840">
        <v>1.306</v>
      </c>
      <c r="J840">
        <v>-0.67500000000000004</v>
      </c>
      <c r="K840">
        <v>-1.6859999999999999</v>
      </c>
      <c r="L840">
        <v>-2.68</v>
      </c>
      <c r="M840">
        <v>-3.1819999999999999</v>
      </c>
      <c r="N840">
        <v>-3.21</v>
      </c>
      <c r="O840">
        <v>0.9</v>
      </c>
      <c r="P840">
        <v>0.88600000000000001</v>
      </c>
      <c r="Q840">
        <v>0.875</v>
      </c>
      <c r="R840">
        <v>0.38100000000000001</v>
      </c>
      <c r="S840">
        <v>0.13800000000000001</v>
      </c>
    </row>
    <row r="841" spans="1:19" x14ac:dyDescent="0.3">
      <c r="A841">
        <v>420</v>
      </c>
      <c r="B841">
        <v>-0.68500000000000005</v>
      </c>
      <c r="C841">
        <v>-1.6859999999999999</v>
      </c>
      <c r="D841">
        <v>-2.68</v>
      </c>
      <c r="E841">
        <v>-3.1819999999999999</v>
      </c>
      <c r="F841">
        <v>-3.21</v>
      </c>
      <c r="G841">
        <v>1.3</v>
      </c>
      <c r="H841">
        <v>0.01</v>
      </c>
      <c r="I841">
        <v>1.306</v>
      </c>
      <c r="J841">
        <v>-0.67300000000000004</v>
      </c>
      <c r="K841">
        <v>-1.6859999999999999</v>
      </c>
      <c r="L841">
        <v>-2.68</v>
      </c>
      <c r="M841">
        <v>-3.1819999999999999</v>
      </c>
      <c r="N841">
        <v>-3.21</v>
      </c>
      <c r="O841">
        <v>0.90100000000000002</v>
      </c>
      <c r="P841">
        <v>0.88700000000000001</v>
      </c>
      <c r="Q841">
        <v>0.876</v>
      </c>
      <c r="R841">
        <v>0.38100000000000001</v>
      </c>
      <c r="S841">
        <v>0.13900000000000001</v>
      </c>
    </row>
    <row r="842" spans="1:19" x14ac:dyDescent="0.3">
      <c r="A842">
        <v>480</v>
      </c>
      <c r="B842">
        <v>-0.68500000000000005</v>
      </c>
      <c r="C842">
        <v>-1.6859999999999999</v>
      </c>
      <c r="D842">
        <v>-2.68</v>
      </c>
      <c r="E842">
        <v>-3.1819999999999999</v>
      </c>
      <c r="F842">
        <v>-3.21</v>
      </c>
      <c r="G842">
        <v>1.3</v>
      </c>
      <c r="H842">
        <v>0.01</v>
      </c>
      <c r="I842">
        <v>1.306</v>
      </c>
      <c r="J842">
        <v>-0.67</v>
      </c>
      <c r="K842">
        <v>-1.6850000000000001</v>
      </c>
      <c r="L842">
        <v>-2.68</v>
      </c>
      <c r="M842">
        <v>-3.1819999999999999</v>
      </c>
      <c r="N842">
        <v>-3.21</v>
      </c>
      <c r="O842">
        <v>0.90200000000000002</v>
      </c>
      <c r="P842">
        <v>0.88700000000000001</v>
      </c>
      <c r="Q842">
        <v>0.876</v>
      </c>
      <c r="R842">
        <v>0.38100000000000001</v>
      </c>
      <c r="S842">
        <v>0.14000000000000001</v>
      </c>
    </row>
    <row r="843" spans="1:19" x14ac:dyDescent="0.3">
      <c r="A843">
        <v>540</v>
      </c>
      <c r="B843">
        <v>-0.68500000000000005</v>
      </c>
      <c r="C843">
        <v>-1.6859999999999999</v>
      </c>
      <c r="D843">
        <v>-2.68</v>
      </c>
      <c r="E843">
        <v>-3.1819999999999999</v>
      </c>
      <c r="F843">
        <v>-3.21</v>
      </c>
      <c r="G843">
        <v>1.3</v>
      </c>
      <c r="H843">
        <v>0.01</v>
      </c>
      <c r="I843">
        <v>1.306</v>
      </c>
      <c r="J843">
        <v>-0.66800000000000004</v>
      </c>
      <c r="K843">
        <v>-1.6850000000000001</v>
      </c>
      <c r="L843">
        <v>-2.68</v>
      </c>
      <c r="M843">
        <v>-3.1819999999999999</v>
      </c>
      <c r="N843">
        <v>-3.21</v>
      </c>
      <c r="O843">
        <v>0.90500000000000003</v>
      </c>
      <c r="P843">
        <v>0.88700000000000001</v>
      </c>
      <c r="Q843">
        <v>0.875</v>
      </c>
      <c r="R843">
        <v>0.38100000000000001</v>
      </c>
      <c r="S843">
        <v>0.14000000000000001</v>
      </c>
    </row>
    <row r="844" spans="1:19" x14ac:dyDescent="0.3">
      <c r="A844">
        <v>600</v>
      </c>
      <c r="B844">
        <v>-0.68500000000000005</v>
      </c>
      <c r="C844">
        <v>-1.6859999999999999</v>
      </c>
      <c r="D844">
        <v>-2.68</v>
      </c>
      <c r="E844">
        <v>-3.1819999999999999</v>
      </c>
      <c r="F844">
        <v>-3.21</v>
      </c>
      <c r="G844">
        <v>1.3</v>
      </c>
      <c r="H844">
        <v>0.01</v>
      </c>
      <c r="I844">
        <v>1.306</v>
      </c>
      <c r="J844">
        <v>-0.66500000000000004</v>
      </c>
      <c r="K844">
        <v>-1.6850000000000001</v>
      </c>
      <c r="L844">
        <v>-2.68</v>
      </c>
      <c r="M844">
        <v>-3.1819999999999999</v>
      </c>
      <c r="N844">
        <v>-3.21</v>
      </c>
      <c r="O844">
        <v>0.90700000000000003</v>
      </c>
      <c r="P844">
        <v>0.88900000000000001</v>
      </c>
      <c r="Q844">
        <v>0.876</v>
      </c>
      <c r="R844">
        <v>0.38</v>
      </c>
      <c r="S844">
        <v>0.14099999999999999</v>
      </c>
    </row>
    <row r="846" spans="1:19" x14ac:dyDescent="0.3">
      <c r="A846" t="s">
        <v>0</v>
      </c>
      <c r="B846" t="s">
        <v>66</v>
      </c>
    </row>
    <row r="847" spans="1:19" x14ac:dyDescent="0.3">
      <c r="A847">
        <v>0</v>
      </c>
      <c r="B847">
        <v>-0.68500000000000005</v>
      </c>
      <c r="C847">
        <v>-1.6859999999999999</v>
      </c>
      <c r="D847">
        <v>-2.68</v>
      </c>
      <c r="E847">
        <v>-3.1819999999999999</v>
      </c>
      <c r="F847">
        <v>-3.21</v>
      </c>
      <c r="G847">
        <v>1.3</v>
      </c>
      <c r="H847">
        <v>0.01</v>
      </c>
      <c r="I847">
        <v>1.034</v>
      </c>
      <c r="J847">
        <v>-0.68500000000000005</v>
      </c>
      <c r="K847">
        <v>-1.6859999999999999</v>
      </c>
      <c r="L847">
        <v>-2.68</v>
      </c>
      <c r="M847">
        <v>-3.1819999999999999</v>
      </c>
      <c r="N847">
        <v>-3.21</v>
      </c>
      <c r="O847">
        <v>0.878</v>
      </c>
      <c r="P847">
        <v>0.878</v>
      </c>
      <c r="Q847">
        <v>0.86899999999999999</v>
      </c>
      <c r="R847">
        <v>0.378</v>
      </c>
      <c r="S847">
        <v>0.13900000000000001</v>
      </c>
    </row>
    <row r="848" spans="1:19" x14ac:dyDescent="0.3">
      <c r="A848">
        <v>60</v>
      </c>
      <c r="B848">
        <v>-0.68500000000000005</v>
      </c>
      <c r="C848">
        <v>-1.6859999999999999</v>
      </c>
      <c r="D848">
        <v>-2.68</v>
      </c>
      <c r="E848">
        <v>-3.1819999999999999</v>
      </c>
      <c r="F848">
        <v>-3.21</v>
      </c>
      <c r="G848">
        <v>1.3</v>
      </c>
      <c r="H848">
        <v>0.01</v>
      </c>
      <c r="I848">
        <v>1.034</v>
      </c>
      <c r="J848">
        <v>-0.68500000000000005</v>
      </c>
      <c r="K848">
        <v>-1.6850000000000001</v>
      </c>
      <c r="L848">
        <v>-2.68</v>
      </c>
      <c r="M848">
        <v>-3.1829999999999998</v>
      </c>
      <c r="N848">
        <v>-3.2069999999999999</v>
      </c>
      <c r="O848">
        <v>0.88500000000000001</v>
      </c>
      <c r="P848">
        <v>0.88300000000000001</v>
      </c>
      <c r="Q848">
        <v>0.871</v>
      </c>
      <c r="R848">
        <v>0.378</v>
      </c>
      <c r="S848">
        <v>0.13100000000000001</v>
      </c>
    </row>
    <row r="849" spans="1:19" x14ac:dyDescent="0.3">
      <c r="A849">
        <v>120</v>
      </c>
      <c r="B849">
        <v>-0.68500000000000005</v>
      </c>
      <c r="C849">
        <v>-1.6859999999999999</v>
      </c>
      <c r="D849">
        <v>-2.68</v>
      </c>
      <c r="E849">
        <v>-3.1819999999999999</v>
      </c>
      <c r="F849">
        <v>-3.21</v>
      </c>
      <c r="G849">
        <v>1.3</v>
      </c>
      <c r="H849">
        <v>0.01</v>
      </c>
      <c r="I849">
        <v>1.034</v>
      </c>
      <c r="J849">
        <v>-0.68400000000000005</v>
      </c>
      <c r="K849">
        <v>-1.6859999999999999</v>
      </c>
      <c r="L849">
        <v>-2.6789999999999998</v>
      </c>
      <c r="M849">
        <v>-3.1819999999999999</v>
      </c>
      <c r="N849">
        <v>-3.2040000000000002</v>
      </c>
      <c r="O849">
        <v>0.89</v>
      </c>
      <c r="P849">
        <v>0.88500000000000001</v>
      </c>
      <c r="Q849">
        <v>0.871</v>
      </c>
      <c r="R849">
        <v>0.376</v>
      </c>
      <c r="S849">
        <v>0.124</v>
      </c>
    </row>
    <row r="850" spans="1:19" x14ac:dyDescent="0.3">
      <c r="A850">
        <v>180</v>
      </c>
      <c r="B850">
        <v>-0.68500000000000005</v>
      </c>
      <c r="C850">
        <v>-1.6859999999999999</v>
      </c>
      <c r="D850">
        <v>-2.68</v>
      </c>
      <c r="E850">
        <v>-3.1819999999999999</v>
      </c>
      <c r="F850">
        <v>-3.21</v>
      </c>
      <c r="G850">
        <v>1.3</v>
      </c>
      <c r="H850">
        <v>0.01</v>
      </c>
      <c r="I850">
        <v>1.034</v>
      </c>
      <c r="J850">
        <v>-0.68200000000000005</v>
      </c>
      <c r="K850">
        <v>-1.6859999999999999</v>
      </c>
      <c r="L850">
        <v>-2.68</v>
      </c>
      <c r="M850">
        <v>-3.1819999999999999</v>
      </c>
      <c r="N850">
        <v>-3.2010000000000001</v>
      </c>
      <c r="O850">
        <v>0.89300000000000002</v>
      </c>
      <c r="P850">
        <v>0.88700000000000001</v>
      </c>
      <c r="Q850">
        <v>0.876</v>
      </c>
      <c r="R850">
        <v>0.379</v>
      </c>
      <c r="S850">
        <v>0.11700000000000001</v>
      </c>
    </row>
    <row r="851" spans="1:19" x14ac:dyDescent="0.3">
      <c r="A851">
        <v>240</v>
      </c>
      <c r="B851">
        <v>-0.68500000000000005</v>
      </c>
      <c r="C851">
        <v>-1.6859999999999999</v>
      </c>
      <c r="D851">
        <v>-2.68</v>
      </c>
      <c r="E851">
        <v>-3.1819999999999999</v>
      </c>
      <c r="F851">
        <v>-3.21</v>
      </c>
      <c r="G851">
        <v>1.3</v>
      </c>
      <c r="H851">
        <v>0.01</v>
      </c>
      <c r="I851">
        <v>1.034</v>
      </c>
      <c r="J851">
        <v>-0.68</v>
      </c>
      <c r="K851">
        <v>-1.6859999999999999</v>
      </c>
      <c r="L851">
        <v>-2.68</v>
      </c>
      <c r="M851">
        <v>-3.1829999999999998</v>
      </c>
      <c r="N851">
        <v>-3.198</v>
      </c>
      <c r="O851">
        <v>0.89600000000000002</v>
      </c>
      <c r="P851">
        <v>0.88600000000000001</v>
      </c>
      <c r="Q851">
        <v>0.875</v>
      </c>
      <c r="R851">
        <v>0.38300000000000001</v>
      </c>
      <c r="S851">
        <v>0.111</v>
      </c>
    </row>
    <row r="852" spans="1:19" x14ac:dyDescent="0.3">
      <c r="A852">
        <v>300</v>
      </c>
      <c r="B852">
        <v>-0.68500000000000005</v>
      </c>
      <c r="C852">
        <v>-1.6859999999999999</v>
      </c>
      <c r="D852">
        <v>-2.68</v>
      </c>
      <c r="E852">
        <v>-3.1819999999999999</v>
      </c>
      <c r="F852">
        <v>-3.21</v>
      </c>
      <c r="G852">
        <v>1.3</v>
      </c>
      <c r="H852">
        <v>0.01</v>
      </c>
      <c r="I852">
        <v>1.034</v>
      </c>
      <c r="J852">
        <v>-0.67800000000000005</v>
      </c>
      <c r="K852">
        <v>-1.6859999999999999</v>
      </c>
      <c r="L852">
        <v>-2.68</v>
      </c>
      <c r="M852">
        <v>-3.1819999999999999</v>
      </c>
      <c r="N852">
        <v>-3.1949999999999998</v>
      </c>
      <c r="O852">
        <v>0.89800000000000002</v>
      </c>
      <c r="P852">
        <v>0.88600000000000001</v>
      </c>
      <c r="Q852">
        <v>0.875</v>
      </c>
      <c r="R852">
        <v>0.38300000000000001</v>
      </c>
      <c r="S852">
        <v>0.105</v>
      </c>
    </row>
    <row r="853" spans="1:19" x14ac:dyDescent="0.3">
      <c r="A853">
        <v>360</v>
      </c>
      <c r="B853">
        <v>-0.68500000000000005</v>
      </c>
      <c r="C853">
        <v>-1.6859999999999999</v>
      </c>
      <c r="D853">
        <v>-2.68</v>
      </c>
      <c r="E853">
        <v>-3.1819999999999999</v>
      </c>
      <c r="F853">
        <v>-3.21</v>
      </c>
      <c r="G853">
        <v>1.3</v>
      </c>
      <c r="H853">
        <v>0.01</v>
      </c>
      <c r="I853">
        <v>1.034</v>
      </c>
      <c r="J853">
        <v>-0.67500000000000004</v>
      </c>
      <c r="K853">
        <v>-1.6859999999999999</v>
      </c>
      <c r="L853">
        <v>-2.68</v>
      </c>
      <c r="M853">
        <v>-3.181</v>
      </c>
      <c r="N853">
        <v>-3.1920000000000002</v>
      </c>
      <c r="O853">
        <v>0.9</v>
      </c>
      <c r="P853">
        <v>0.88600000000000001</v>
      </c>
      <c r="Q853">
        <v>0.876</v>
      </c>
      <c r="R853">
        <v>0.376</v>
      </c>
      <c r="S853">
        <v>0.1</v>
      </c>
    </row>
    <row r="854" spans="1:19" x14ac:dyDescent="0.3">
      <c r="A854">
        <v>420</v>
      </c>
      <c r="B854">
        <v>-0.68500000000000005</v>
      </c>
      <c r="C854">
        <v>-1.6859999999999999</v>
      </c>
      <c r="D854">
        <v>-2.68</v>
      </c>
      <c r="E854">
        <v>-3.1819999999999999</v>
      </c>
      <c r="F854">
        <v>-3.21</v>
      </c>
      <c r="G854">
        <v>1.3</v>
      </c>
      <c r="H854">
        <v>0.01</v>
      </c>
      <c r="I854">
        <v>1.034</v>
      </c>
      <c r="J854">
        <v>-0.67300000000000004</v>
      </c>
      <c r="K854">
        <v>-1.6859999999999999</v>
      </c>
      <c r="L854">
        <v>-2.68</v>
      </c>
      <c r="M854">
        <v>-3.1779999999999999</v>
      </c>
      <c r="N854">
        <v>-3.1890000000000001</v>
      </c>
      <c r="O854">
        <v>0.90100000000000002</v>
      </c>
      <c r="P854">
        <v>0.88700000000000001</v>
      </c>
      <c r="Q854">
        <v>0.877</v>
      </c>
      <c r="R854">
        <v>0.36799999999999999</v>
      </c>
      <c r="S854">
        <v>9.7000000000000003E-2</v>
      </c>
    </row>
    <row r="855" spans="1:19" x14ac:dyDescent="0.3">
      <c r="A855">
        <v>480</v>
      </c>
      <c r="B855">
        <v>-0.68500000000000005</v>
      </c>
      <c r="C855">
        <v>-1.6859999999999999</v>
      </c>
      <c r="D855">
        <v>-2.68</v>
      </c>
      <c r="E855">
        <v>-3.1819999999999999</v>
      </c>
      <c r="F855">
        <v>-3.21</v>
      </c>
      <c r="G855">
        <v>1.3</v>
      </c>
      <c r="H855">
        <v>0.01</v>
      </c>
      <c r="I855">
        <v>1.034</v>
      </c>
      <c r="J855">
        <v>-0.67</v>
      </c>
      <c r="K855">
        <v>-1.6850000000000001</v>
      </c>
      <c r="L855">
        <v>-2.68</v>
      </c>
      <c r="M855">
        <v>-3.1749999999999998</v>
      </c>
      <c r="N855">
        <v>-3.1859999999999999</v>
      </c>
      <c r="O855">
        <v>0.90200000000000002</v>
      </c>
      <c r="P855">
        <v>0.88700000000000001</v>
      </c>
      <c r="Q855">
        <v>0.876</v>
      </c>
      <c r="R855">
        <v>0.36</v>
      </c>
      <c r="S855">
        <v>9.4E-2</v>
      </c>
    </row>
    <row r="856" spans="1:19" x14ac:dyDescent="0.3">
      <c r="A856">
        <v>540</v>
      </c>
      <c r="B856">
        <v>-0.68500000000000005</v>
      </c>
      <c r="C856">
        <v>-1.6859999999999999</v>
      </c>
      <c r="D856">
        <v>-2.68</v>
      </c>
      <c r="E856">
        <v>-3.1819999999999999</v>
      </c>
      <c r="F856">
        <v>-3.21</v>
      </c>
      <c r="G856">
        <v>1.3</v>
      </c>
      <c r="H856">
        <v>0.01</v>
      </c>
      <c r="I856">
        <v>1.034</v>
      </c>
      <c r="J856">
        <v>-0.66800000000000004</v>
      </c>
      <c r="K856">
        <v>-1.6850000000000001</v>
      </c>
      <c r="L856">
        <v>-2.68</v>
      </c>
      <c r="M856">
        <v>-3.1709999999999998</v>
      </c>
      <c r="N856">
        <v>-3.1829999999999998</v>
      </c>
      <c r="O856">
        <v>0.90500000000000003</v>
      </c>
      <c r="P856">
        <v>0.88700000000000001</v>
      </c>
      <c r="Q856">
        <v>0.875</v>
      </c>
      <c r="R856">
        <v>0.35099999999999998</v>
      </c>
      <c r="S856">
        <v>9.1999999999999998E-2</v>
      </c>
    </row>
    <row r="857" spans="1:19" x14ac:dyDescent="0.3">
      <c r="A857">
        <v>600</v>
      </c>
      <c r="B857">
        <v>-0.68500000000000005</v>
      </c>
      <c r="C857">
        <v>-1.6859999999999999</v>
      </c>
      <c r="D857">
        <v>-2.68</v>
      </c>
      <c r="E857">
        <v>-3.1819999999999999</v>
      </c>
      <c r="F857">
        <v>-3.21</v>
      </c>
      <c r="G857">
        <v>1.3</v>
      </c>
      <c r="H857">
        <v>0.01</v>
      </c>
      <c r="I857">
        <v>1.034</v>
      </c>
      <c r="J857">
        <v>-0.66500000000000004</v>
      </c>
      <c r="K857">
        <v>-1.6850000000000001</v>
      </c>
      <c r="L857">
        <v>-2.68</v>
      </c>
      <c r="M857">
        <v>-3.1669999999999998</v>
      </c>
      <c r="N857">
        <v>-3.18</v>
      </c>
      <c r="O857">
        <v>0.90700000000000003</v>
      </c>
      <c r="P857">
        <v>0.88900000000000001</v>
      </c>
      <c r="Q857">
        <v>0.875</v>
      </c>
      <c r="R857">
        <v>0.34399999999999997</v>
      </c>
      <c r="S857">
        <v>0.09</v>
      </c>
    </row>
    <row r="859" spans="1:19" x14ac:dyDescent="0.3">
      <c r="A859" t="s">
        <v>0</v>
      </c>
      <c r="B859" t="s">
        <v>67</v>
      </c>
    </row>
    <row r="860" spans="1:19" x14ac:dyDescent="0.3">
      <c r="A860">
        <v>0</v>
      </c>
      <c r="B860">
        <v>-0.68500000000000005</v>
      </c>
      <c r="C860">
        <v>-1.6859999999999999</v>
      </c>
      <c r="D860">
        <v>-2.68</v>
      </c>
      <c r="E860">
        <v>-3.173</v>
      </c>
      <c r="F860">
        <v>-3.2</v>
      </c>
      <c r="G860">
        <v>1.3</v>
      </c>
      <c r="H860">
        <v>0.01</v>
      </c>
      <c r="I860">
        <v>1.5660000000000001</v>
      </c>
      <c r="J860">
        <v>-0.68500000000000005</v>
      </c>
      <c r="K860">
        <v>-1.6859999999999999</v>
      </c>
      <c r="L860">
        <v>-2.68</v>
      </c>
      <c r="M860">
        <v>-3.173</v>
      </c>
      <c r="N860">
        <v>-3.2</v>
      </c>
      <c r="O860">
        <v>0.878</v>
      </c>
      <c r="P860">
        <v>0.878</v>
      </c>
      <c r="Q860">
        <v>0.86799999999999999</v>
      </c>
      <c r="R860">
        <v>0.373</v>
      </c>
      <c r="S860">
        <v>0.13700000000000001</v>
      </c>
    </row>
    <row r="861" spans="1:19" x14ac:dyDescent="0.3">
      <c r="A861">
        <v>60</v>
      </c>
      <c r="B861">
        <v>-0.68500000000000005</v>
      </c>
      <c r="C861">
        <v>-1.6859999999999999</v>
      </c>
      <c r="D861">
        <v>-2.68</v>
      </c>
      <c r="E861">
        <v>-3.173</v>
      </c>
      <c r="F861">
        <v>-3.2</v>
      </c>
      <c r="G861">
        <v>1.3</v>
      </c>
      <c r="H861">
        <v>0.01</v>
      </c>
      <c r="I861">
        <v>1.5660000000000001</v>
      </c>
      <c r="J861">
        <v>-0.68500000000000005</v>
      </c>
      <c r="K861">
        <v>-1.6859999999999999</v>
      </c>
      <c r="L861">
        <v>-2.6789999999999998</v>
      </c>
      <c r="M861">
        <v>-3.173</v>
      </c>
      <c r="N861">
        <v>-3.2029999999999998</v>
      </c>
      <c r="O861">
        <v>0.88500000000000001</v>
      </c>
      <c r="P861">
        <v>0.88500000000000001</v>
      </c>
      <c r="Q861">
        <v>0.87</v>
      </c>
      <c r="R861">
        <v>0.371</v>
      </c>
      <c r="S861">
        <v>0.14599999999999999</v>
      </c>
    </row>
    <row r="862" spans="1:19" x14ac:dyDescent="0.3">
      <c r="A862">
        <v>120</v>
      </c>
      <c r="B862">
        <v>-0.68500000000000005</v>
      </c>
      <c r="C862">
        <v>-1.6859999999999999</v>
      </c>
      <c r="D862">
        <v>-2.68</v>
      </c>
      <c r="E862">
        <v>-3.173</v>
      </c>
      <c r="F862">
        <v>-3.2</v>
      </c>
      <c r="G862">
        <v>1.3</v>
      </c>
      <c r="H862">
        <v>0.01</v>
      </c>
      <c r="I862">
        <v>1.5660000000000001</v>
      </c>
      <c r="J862">
        <v>-0.68400000000000005</v>
      </c>
      <c r="K862">
        <v>-1.6859999999999999</v>
      </c>
      <c r="L862">
        <v>-2.68</v>
      </c>
      <c r="M862">
        <v>-3.1739999999999999</v>
      </c>
      <c r="N862">
        <v>-3.206</v>
      </c>
      <c r="O862">
        <v>0.88900000000000001</v>
      </c>
      <c r="P862">
        <v>0.88600000000000001</v>
      </c>
      <c r="Q862">
        <v>0.874</v>
      </c>
      <c r="R862">
        <v>0.375</v>
      </c>
      <c r="S862">
        <v>0.153</v>
      </c>
    </row>
    <row r="863" spans="1:19" x14ac:dyDescent="0.3">
      <c r="A863">
        <v>180</v>
      </c>
      <c r="B863">
        <v>-0.68500000000000005</v>
      </c>
      <c r="C863">
        <v>-1.6859999999999999</v>
      </c>
      <c r="D863">
        <v>-2.68</v>
      </c>
      <c r="E863">
        <v>-3.173</v>
      </c>
      <c r="F863">
        <v>-3.2</v>
      </c>
      <c r="G863">
        <v>1.3</v>
      </c>
      <c r="H863">
        <v>0.01</v>
      </c>
      <c r="I863">
        <v>1.5660000000000001</v>
      </c>
      <c r="J863">
        <v>-0.68200000000000005</v>
      </c>
      <c r="K863">
        <v>-1.6850000000000001</v>
      </c>
      <c r="L863">
        <v>-2.6789999999999998</v>
      </c>
      <c r="M863">
        <v>-3.173</v>
      </c>
      <c r="N863">
        <v>-3.2090000000000001</v>
      </c>
      <c r="O863">
        <v>0.89300000000000002</v>
      </c>
      <c r="P863">
        <v>0.88600000000000001</v>
      </c>
      <c r="Q863">
        <v>0.872</v>
      </c>
      <c r="R863">
        <v>0.375</v>
      </c>
      <c r="S863">
        <v>0.16</v>
      </c>
    </row>
    <row r="864" spans="1:19" x14ac:dyDescent="0.3">
      <c r="A864">
        <v>240</v>
      </c>
      <c r="B864">
        <v>-0.68500000000000005</v>
      </c>
      <c r="C864">
        <v>-1.6859999999999999</v>
      </c>
      <c r="D864">
        <v>-2.68</v>
      </c>
      <c r="E864">
        <v>-3.173</v>
      </c>
      <c r="F864">
        <v>-3.2</v>
      </c>
      <c r="G864">
        <v>1.3</v>
      </c>
      <c r="H864">
        <v>0.01</v>
      </c>
      <c r="I864">
        <v>1.5660000000000001</v>
      </c>
      <c r="J864">
        <v>-0.68</v>
      </c>
      <c r="K864">
        <v>-1.6859999999999999</v>
      </c>
      <c r="L864">
        <v>-2.68</v>
      </c>
      <c r="M864">
        <v>-3.1720000000000002</v>
      </c>
      <c r="N864">
        <v>-3.2120000000000002</v>
      </c>
      <c r="O864">
        <v>0.89600000000000002</v>
      </c>
      <c r="P864">
        <v>0.88600000000000001</v>
      </c>
      <c r="Q864">
        <v>0.876</v>
      </c>
      <c r="R864">
        <v>0.372</v>
      </c>
      <c r="S864">
        <v>0.16600000000000001</v>
      </c>
    </row>
    <row r="865" spans="1:19" x14ac:dyDescent="0.3">
      <c r="A865">
        <v>300</v>
      </c>
      <c r="B865">
        <v>-0.68500000000000005</v>
      </c>
      <c r="C865">
        <v>-1.6859999999999999</v>
      </c>
      <c r="D865">
        <v>-2.68</v>
      </c>
      <c r="E865">
        <v>-3.173</v>
      </c>
      <c r="F865">
        <v>-3.2</v>
      </c>
      <c r="G865">
        <v>1.3</v>
      </c>
      <c r="H865">
        <v>0.01</v>
      </c>
      <c r="I865">
        <v>1.5660000000000001</v>
      </c>
      <c r="J865">
        <v>-0.67800000000000005</v>
      </c>
      <c r="K865">
        <v>-1.6859999999999999</v>
      </c>
      <c r="L865">
        <v>-2.68</v>
      </c>
      <c r="M865">
        <v>-3.1720000000000002</v>
      </c>
      <c r="N865">
        <v>-3.2149999999999999</v>
      </c>
      <c r="O865">
        <v>0.89800000000000002</v>
      </c>
      <c r="P865">
        <v>0.88600000000000001</v>
      </c>
      <c r="Q865">
        <v>0.876</v>
      </c>
      <c r="R865">
        <v>0.375</v>
      </c>
      <c r="S865">
        <v>0.17100000000000001</v>
      </c>
    </row>
    <row r="866" spans="1:19" x14ac:dyDescent="0.3">
      <c r="A866">
        <v>360</v>
      </c>
      <c r="B866">
        <v>-0.68500000000000005</v>
      </c>
      <c r="C866">
        <v>-1.6859999999999999</v>
      </c>
      <c r="D866">
        <v>-2.68</v>
      </c>
      <c r="E866">
        <v>-3.173</v>
      </c>
      <c r="F866">
        <v>-3.2</v>
      </c>
      <c r="G866">
        <v>1.3</v>
      </c>
      <c r="H866">
        <v>0.01</v>
      </c>
      <c r="I866">
        <v>1.5660000000000001</v>
      </c>
      <c r="J866">
        <v>-0.67500000000000004</v>
      </c>
      <c r="K866">
        <v>-1.6859999999999999</v>
      </c>
      <c r="L866">
        <v>-2.6789999999999998</v>
      </c>
      <c r="M866">
        <v>-3.1739999999999999</v>
      </c>
      <c r="N866">
        <v>-3.218</v>
      </c>
      <c r="O866">
        <v>0.9</v>
      </c>
      <c r="P866">
        <v>0.88600000000000001</v>
      </c>
      <c r="Q866">
        <v>0.874</v>
      </c>
      <c r="R866">
        <v>0.38100000000000001</v>
      </c>
      <c r="S866">
        <v>0.17499999999999999</v>
      </c>
    </row>
    <row r="867" spans="1:19" x14ac:dyDescent="0.3">
      <c r="A867">
        <v>420</v>
      </c>
      <c r="B867">
        <v>-0.68500000000000005</v>
      </c>
      <c r="C867">
        <v>-1.6859999999999999</v>
      </c>
      <c r="D867">
        <v>-2.68</v>
      </c>
      <c r="E867">
        <v>-3.173</v>
      </c>
      <c r="F867">
        <v>-3.2</v>
      </c>
      <c r="G867">
        <v>1.3</v>
      </c>
      <c r="H867">
        <v>0.01</v>
      </c>
      <c r="I867">
        <v>1.5660000000000001</v>
      </c>
      <c r="J867">
        <v>-0.67300000000000004</v>
      </c>
      <c r="K867">
        <v>-1.6859999999999999</v>
      </c>
      <c r="L867">
        <v>-2.6789999999999998</v>
      </c>
      <c r="M867">
        <v>-3.1760000000000002</v>
      </c>
      <c r="N867">
        <v>-3.2210000000000001</v>
      </c>
      <c r="O867">
        <v>0.90100000000000002</v>
      </c>
      <c r="P867">
        <v>0.88700000000000001</v>
      </c>
      <c r="Q867">
        <v>0.874</v>
      </c>
      <c r="R867">
        <v>0.38800000000000001</v>
      </c>
      <c r="S867">
        <v>0.18</v>
      </c>
    </row>
    <row r="868" spans="1:19" x14ac:dyDescent="0.3">
      <c r="A868">
        <v>480</v>
      </c>
      <c r="B868">
        <v>-0.68500000000000005</v>
      </c>
      <c r="C868">
        <v>-1.6859999999999999</v>
      </c>
      <c r="D868">
        <v>-2.68</v>
      </c>
      <c r="E868">
        <v>-3.173</v>
      </c>
      <c r="F868">
        <v>-3.2</v>
      </c>
      <c r="G868">
        <v>1.3</v>
      </c>
      <c r="H868">
        <v>0.01</v>
      </c>
      <c r="I868">
        <v>1.5660000000000001</v>
      </c>
      <c r="J868">
        <v>-0.67</v>
      </c>
      <c r="K868">
        <v>-1.6850000000000001</v>
      </c>
      <c r="L868">
        <v>-2.68</v>
      </c>
      <c r="M868">
        <v>-3.18</v>
      </c>
      <c r="N868">
        <v>-3.2240000000000002</v>
      </c>
      <c r="O868">
        <v>0.90200000000000002</v>
      </c>
      <c r="P868">
        <v>0.88700000000000001</v>
      </c>
      <c r="Q868">
        <v>0.876</v>
      </c>
      <c r="R868">
        <v>0.39800000000000002</v>
      </c>
      <c r="S868">
        <v>0.183</v>
      </c>
    </row>
    <row r="869" spans="1:19" x14ac:dyDescent="0.3">
      <c r="A869">
        <v>540</v>
      </c>
      <c r="B869">
        <v>-0.68500000000000005</v>
      </c>
      <c r="C869">
        <v>-1.6859999999999999</v>
      </c>
      <c r="D869">
        <v>-2.68</v>
      </c>
      <c r="E869">
        <v>-3.173</v>
      </c>
      <c r="F869">
        <v>-3.2</v>
      </c>
      <c r="G869">
        <v>1.3</v>
      </c>
      <c r="H869">
        <v>0.01</v>
      </c>
      <c r="I869">
        <v>1.5660000000000001</v>
      </c>
      <c r="J869">
        <v>-0.66800000000000004</v>
      </c>
      <c r="K869">
        <v>-1.6850000000000001</v>
      </c>
      <c r="L869">
        <v>-2.68</v>
      </c>
      <c r="M869">
        <v>-3.1829999999999998</v>
      </c>
      <c r="N869">
        <v>-3.2269999999999999</v>
      </c>
      <c r="O869">
        <v>0.90500000000000003</v>
      </c>
      <c r="P869">
        <v>0.88700000000000001</v>
      </c>
      <c r="Q869">
        <v>0.875</v>
      </c>
      <c r="R869">
        <v>0.40400000000000003</v>
      </c>
      <c r="S869">
        <v>0.186</v>
      </c>
    </row>
    <row r="870" spans="1:19" x14ac:dyDescent="0.3">
      <c r="A870">
        <v>600</v>
      </c>
      <c r="B870">
        <v>-0.68500000000000005</v>
      </c>
      <c r="C870">
        <v>-1.6859999999999999</v>
      </c>
      <c r="D870">
        <v>-2.68</v>
      </c>
      <c r="E870">
        <v>-3.173</v>
      </c>
      <c r="F870">
        <v>-3.2</v>
      </c>
      <c r="G870">
        <v>1.3</v>
      </c>
      <c r="H870">
        <v>0.01</v>
      </c>
      <c r="I870">
        <v>1.5660000000000001</v>
      </c>
      <c r="J870">
        <v>-0.66500000000000004</v>
      </c>
      <c r="K870">
        <v>-1.6850000000000001</v>
      </c>
      <c r="L870">
        <v>-2.68</v>
      </c>
      <c r="M870">
        <v>-3.1859999999999999</v>
      </c>
      <c r="N870">
        <v>-3.23</v>
      </c>
      <c r="O870">
        <v>0.90700000000000003</v>
      </c>
      <c r="P870">
        <v>0.88900000000000001</v>
      </c>
      <c r="Q870">
        <v>0.877</v>
      </c>
      <c r="R870">
        <v>0.40899999999999997</v>
      </c>
      <c r="S870">
        <v>0.188</v>
      </c>
    </row>
    <row r="872" spans="1:19" x14ac:dyDescent="0.3">
      <c r="A872" t="s">
        <v>0</v>
      </c>
      <c r="B872" t="s">
        <v>68</v>
      </c>
    </row>
    <row r="873" spans="1:19" x14ac:dyDescent="0.3">
      <c r="A873">
        <v>0</v>
      </c>
      <c r="B873">
        <v>-0.68500000000000005</v>
      </c>
      <c r="C873">
        <v>-1.6859999999999999</v>
      </c>
      <c r="D873">
        <v>-2.68</v>
      </c>
      <c r="E873">
        <v>-3.173</v>
      </c>
      <c r="F873">
        <v>-3.2</v>
      </c>
      <c r="G873">
        <v>1.3</v>
      </c>
      <c r="H873">
        <v>0.01</v>
      </c>
      <c r="I873">
        <v>1.306</v>
      </c>
      <c r="J873">
        <v>-0.68500000000000005</v>
      </c>
      <c r="K873">
        <v>-1.6859999999999999</v>
      </c>
      <c r="L873">
        <v>-2.68</v>
      </c>
      <c r="M873">
        <v>-3.173</v>
      </c>
      <c r="N873">
        <v>-3.2</v>
      </c>
      <c r="O873">
        <v>0.878</v>
      </c>
      <c r="P873">
        <v>0.878</v>
      </c>
      <c r="Q873">
        <v>0.86799999999999999</v>
      </c>
      <c r="R873">
        <v>0.373</v>
      </c>
      <c r="S873">
        <v>0.13700000000000001</v>
      </c>
    </row>
    <row r="874" spans="1:19" x14ac:dyDescent="0.3">
      <c r="A874">
        <v>60</v>
      </c>
      <c r="B874">
        <v>-0.68500000000000005</v>
      </c>
      <c r="C874">
        <v>-1.6859999999999999</v>
      </c>
      <c r="D874">
        <v>-2.68</v>
      </c>
      <c r="E874">
        <v>-3.173</v>
      </c>
      <c r="F874">
        <v>-3.2</v>
      </c>
      <c r="G874">
        <v>1.3</v>
      </c>
      <c r="H874">
        <v>0.01</v>
      </c>
      <c r="I874">
        <v>1.306</v>
      </c>
      <c r="J874">
        <v>-0.68500000000000005</v>
      </c>
      <c r="K874">
        <v>-1.6859999999999999</v>
      </c>
      <c r="L874">
        <v>-2.6789999999999998</v>
      </c>
      <c r="M874">
        <v>-3.1739999999999999</v>
      </c>
      <c r="N874">
        <v>-3.2</v>
      </c>
      <c r="O874">
        <v>0.88500000000000001</v>
      </c>
      <c r="P874">
        <v>0.88400000000000001</v>
      </c>
      <c r="Q874">
        <v>0.87</v>
      </c>
      <c r="R874">
        <v>0.372</v>
      </c>
      <c r="S874">
        <v>0.13800000000000001</v>
      </c>
    </row>
    <row r="875" spans="1:19" x14ac:dyDescent="0.3">
      <c r="A875">
        <v>120</v>
      </c>
      <c r="B875">
        <v>-0.68500000000000005</v>
      </c>
      <c r="C875">
        <v>-1.6859999999999999</v>
      </c>
      <c r="D875">
        <v>-2.68</v>
      </c>
      <c r="E875">
        <v>-3.173</v>
      </c>
      <c r="F875">
        <v>-3.2</v>
      </c>
      <c r="G875">
        <v>1.3</v>
      </c>
      <c r="H875">
        <v>0.01</v>
      </c>
      <c r="I875">
        <v>1.306</v>
      </c>
      <c r="J875">
        <v>-0.68400000000000005</v>
      </c>
      <c r="K875">
        <v>-1.6859999999999999</v>
      </c>
      <c r="L875">
        <v>-2.6789999999999998</v>
      </c>
      <c r="M875">
        <v>-3.1739999999999999</v>
      </c>
      <c r="N875">
        <v>-3.2</v>
      </c>
      <c r="O875">
        <v>0.89</v>
      </c>
      <c r="P875">
        <v>0.88600000000000001</v>
      </c>
      <c r="Q875">
        <v>0.873</v>
      </c>
      <c r="R875">
        <v>0.373</v>
      </c>
      <c r="S875">
        <v>0.13700000000000001</v>
      </c>
    </row>
    <row r="876" spans="1:19" x14ac:dyDescent="0.3">
      <c r="A876">
        <v>180</v>
      </c>
      <c r="B876">
        <v>-0.68500000000000005</v>
      </c>
      <c r="C876">
        <v>-1.6859999999999999</v>
      </c>
      <c r="D876">
        <v>-2.68</v>
      </c>
      <c r="E876">
        <v>-3.173</v>
      </c>
      <c r="F876">
        <v>-3.2</v>
      </c>
      <c r="G876">
        <v>1.3</v>
      </c>
      <c r="H876">
        <v>0.01</v>
      </c>
      <c r="I876">
        <v>1.306</v>
      </c>
      <c r="J876">
        <v>-0.68200000000000005</v>
      </c>
      <c r="K876">
        <v>-1.6859999999999999</v>
      </c>
      <c r="L876">
        <v>-2.6789999999999998</v>
      </c>
      <c r="M876">
        <v>-3.173</v>
      </c>
      <c r="N876">
        <v>-3.2</v>
      </c>
      <c r="O876">
        <v>0.89300000000000002</v>
      </c>
      <c r="P876">
        <v>0.88700000000000001</v>
      </c>
      <c r="Q876">
        <v>0.874</v>
      </c>
      <c r="R876">
        <v>0.375</v>
      </c>
      <c r="S876">
        <v>0.13800000000000001</v>
      </c>
    </row>
    <row r="877" spans="1:19" x14ac:dyDescent="0.3">
      <c r="A877">
        <v>240</v>
      </c>
      <c r="B877">
        <v>-0.68500000000000005</v>
      </c>
      <c r="C877">
        <v>-1.6859999999999999</v>
      </c>
      <c r="D877">
        <v>-2.68</v>
      </c>
      <c r="E877">
        <v>-3.173</v>
      </c>
      <c r="F877">
        <v>-3.2</v>
      </c>
      <c r="G877">
        <v>1.3</v>
      </c>
      <c r="H877">
        <v>0.01</v>
      </c>
      <c r="I877">
        <v>1.306</v>
      </c>
      <c r="J877">
        <v>-0.68</v>
      </c>
      <c r="K877">
        <v>-1.6859999999999999</v>
      </c>
      <c r="L877">
        <v>-2.6789999999999998</v>
      </c>
      <c r="M877">
        <v>-3.173</v>
      </c>
      <c r="N877">
        <v>-3.2</v>
      </c>
      <c r="O877">
        <v>0.89600000000000002</v>
      </c>
      <c r="P877">
        <v>0.88600000000000001</v>
      </c>
      <c r="Q877">
        <v>0.875</v>
      </c>
      <c r="R877">
        <v>0.376</v>
      </c>
      <c r="S877">
        <v>0.13800000000000001</v>
      </c>
    </row>
    <row r="878" spans="1:19" x14ac:dyDescent="0.3">
      <c r="A878">
        <v>300</v>
      </c>
      <c r="B878">
        <v>-0.68500000000000005</v>
      </c>
      <c r="C878">
        <v>-1.6859999999999999</v>
      </c>
      <c r="D878">
        <v>-2.68</v>
      </c>
      <c r="E878">
        <v>-3.173</v>
      </c>
      <c r="F878">
        <v>-3.2</v>
      </c>
      <c r="G878">
        <v>1.3</v>
      </c>
      <c r="H878">
        <v>0.01</v>
      </c>
      <c r="I878">
        <v>1.306</v>
      </c>
      <c r="J878">
        <v>-0.67800000000000005</v>
      </c>
      <c r="K878">
        <v>-1.6859999999999999</v>
      </c>
      <c r="L878">
        <v>-2.68</v>
      </c>
      <c r="M878">
        <v>-3.173</v>
      </c>
      <c r="N878">
        <v>-3.2</v>
      </c>
      <c r="O878">
        <v>0.89800000000000002</v>
      </c>
      <c r="P878">
        <v>0.88600000000000001</v>
      </c>
      <c r="Q878">
        <v>0.875</v>
      </c>
      <c r="R878">
        <v>0.377</v>
      </c>
      <c r="S878">
        <v>0.13700000000000001</v>
      </c>
    </row>
    <row r="879" spans="1:19" x14ac:dyDescent="0.3">
      <c r="A879">
        <v>360</v>
      </c>
      <c r="B879">
        <v>-0.68500000000000005</v>
      </c>
      <c r="C879">
        <v>-1.6859999999999999</v>
      </c>
      <c r="D879">
        <v>-2.68</v>
      </c>
      <c r="E879">
        <v>-3.173</v>
      </c>
      <c r="F879">
        <v>-3.2</v>
      </c>
      <c r="G879">
        <v>1.3</v>
      </c>
      <c r="H879">
        <v>0.01</v>
      </c>
      <c r="I879">
        <v>1.306</v>
      </c>
      <c r="J879">
        <v>-0.67500000000000004</v>
      </c>
      <c r="K879">
        <v>-1.6859999999999999</v>
      </c>
      <c r="L879">
        <v>-2.68</v>
      </c>
      <c r="M879">
        <v>-3.173</v>
      </c>
      <c r="N879">
        <v>-3.2</v>
      </c>
      <c r="O879">
        <v>0.9</v>
      </c>
      <c r="P879">
        <v>0.88600000000000001</v>
      </c>
      <c r="Q879">
        <v>0.875</v>
      </c>
      <c r="R879">
        <v>0.376</v>
      </c>
      <c r="S879">
        <v>0.13700000000000001</v>
      </c>
    </row>
    <row r="880" spans="1:19" x14ac:dyDescent="0.3">
      <c r="A880">
        <v>420</v>
      </c>
      <c r="B880">
        <v>-0.68500000000000005</v>
      </c>
      <c r="C880">
        <v>-1.6859999999999999</v>
      </c>
      <c r="D880">
        <v>-2.68</v>
      </c>
      <c r="E880">
        <v>-3.173</v>
      </c>
      <c r="F880">
        <v>-3.2</v>
      </c>
      <c r="G880">
        <v>1.3</v>
      </c>
      <c r="H880">
        <v>0.01</v>
      </c>
      <c r="I880">
        <v>1.306</v>
      </c>
      <c r="J880">
        <v>-0.67300000000000004</v>
      </c>
      <c r="K880">
        <v>-1.6859999999999999</v>
      </c>
      <c r="L880">
        <v>-2.68</v>
      </c>
      <c r="M880">
        <v>-3.173</v>
      </c>
      <c r="N880">
        <v>-3.2</v>
      </c>
      <c r="O880">
        <v>0.90100000000000002</v>
      </c>
      <c r="P880">
        <v>0.88700000000000001</v>
      </c>
      <c r="Q880">
        <v>0.875</v>
      </c>
      <c r="R880">
        <v>0.376</v>
      </c>
      <c r="S880">
        <v>0.13800000000000001</v>
      </c>
    </row>
    <row r="881" spans="1:19" x14ac:dyDescent="0.3">
      <c r="A881">
        <v>480</v>
      </c>
      <c r="B881">
        <v>-0.68500000000000005</v>
      </c>
      <c r="C881">
        <v>-1.6859999999999999</v>
      </c>
      <c r="D881">
        <v>-2.68</v>
      </c>
      <c r="E881">
        <v>-3.173</v>
      </c>
      <c r="F881">
        <v>-3.2</v>
      </c>
      <c r="G881">
        <v>1.3</v>
      </c>
      <c r="H881">
        <v>0.01</v>
      </c>
      <c r="I881">
        <v>1.306</v>
      </c>
      <c r="J881">
        <v>-0.67</v>
      </c>
      <c r="K881">
        <v>-1.6850000000000001</v>
      </c>
      <c r="L881">
        <v>-2.68</v>
      </c>
      <c r="M881">
        <v>-3.173</v>
      </c>
      <c r="N881">
        <v>-3.2</v>
      </c>
      <c r="O881">
        <v>0.90200000000000002</v>
      </c>
      <c r="P881">
        <v>0.88700000000000001</v>
      </c>
      <c r="Q881">
        <v>0.875</v>
      </c>
      <c r="R881">
        <v>0.377</v>
      </c>
      <c r="S881">
        <v>0.13900000000000001</v>
      </c>
    </row>
    <row r="882" spans="1:19" x14ac:dyDescent="0.3">
      <c r="A882">
        <v>540</v>
      </c>
      <c r="B882">
        <v>-0.68500000000000005</v>
      </c>
      <c r="C882">
        <v>-1.6859999999999999</v>
      </c>
      <c r="D882">
        <v>-2.68</v>
      </c>
      <c r="E882">
        <v>-3.173</v>
      </c>
      <c r="F882">
        <v>-3.2</v>
      </c>
      <c r="G882">
        <v>1.3</v>
      </c>
      <c r="H882">
        <v>0.01</v>
      </c>
      <c r="I882">
        <v>1.306</v>
      </c>
      <c r="J882">
        <v>-0.66800000000000004</v>
      </c>
      <c r="K882">
        <v>-1.6850000000000001</v>
      </c>
      <c r="L882">
        <v>-2.68</v>
      </c>
      <c r="M882">
        <v>-3.173</v>
      </c>
      <c r="N882">
        <v>-3.2</v>
      </c>
      <c r="O882">
        <v>0.90500000000000003</v>
      </c>
      <c r="P882">
        <v>0.88700000000000001</v>
      </c>
      <c r="Q882">
        <v>0.875</v>
      </c>
      <c r="R882">
        <v>0.377</v>
      </c>
      <c r="S882">
        <v>0.13900000000000001</v>
      </c>
    </row>
    <row r="883" spans="1:19" x14ac:dyDescent="0.3">
      <c r="A883">
        <v>600</v>
      </c>
      <c r="B883">
        <v>-0.68500000000000005</v>
      </c>
      <c r="C883">
        <v>-1.6859999999999999</v>
      </c>
      <c r="D883">
        <v>-2.68</v>
      </c>
      <c r="E883">
        <v>-3.173</v>
      </c>
      <c r="F883">
        <v>-3.2</v>
      </c>
      <c r="G883">
        <v>1.3</v>
      </c>
      <c r="H883">
        <v>0.01</v>
      </c>
      <c r="I883">
        <v>1.306</v>
      </c>
      <c r="J883">
        <v>-0.66500000000000004</v>
      </c>
      <c r="K883">
        <v>-1.6850000000000001</v>
      </c>
      <c r="L883">
        <v>-2.68</v>
      </c>
      <c r="M883">
        <v>-3.173</v>
      </c>
      <c r="N883">
        <v>-3.2</v>
      </c>
      <c r="O883">
        <v>0.90700000000000003</v>
      </c>
      <c r="P883">
        <v>0.88900000000000001</v>
      </c>
      <c r="Q883">
        <v>0.876</v>
      </c>
      <c r="R883">
        <v>0.376</v>
      </c>
      <c r="S883">
        <v>0.14000000000000001</v>
      </c>
    </row>
    <row r="885" spans="1:19" x14ac:dyDescent="0.3">
      <c r="A885" t="s">
        <v>0</v>
      </c>
      <c r="B885" t="s">
        <v>69</v>
      </c>
    </row>
    <row r="886" spans="1:19" x14ac:dyDescent="0.3">
      <c r="A886">
        <v>0</v>
      </c>
      <c r="B886">
        <v>-0.68500000000000005</v>
      </c>
      <c r="C886">
        <v>-1.6859999999999999</v>
      </c>
      <c r="D886">
        <v>-2.68</v>
      </c>
      <c r="E886">
        <v>-3.173</v>
      </c>
      <c r="F886">
        <v>-3.2</v>
      </c>
      <c r="G886">
        <v>1.3</v>
      </c>
      <c r="H886">
        <v>0.01</v>
      </c>
      <c r="I886">
        <v>1.0289999999999999</v>
      </c>
      <c r="J886">
        <v>-0.68500000000000005</v>
      </c>
      <c r="K886">
        <v>-1.6859999999999999</v>
      </c>
      <c r="L886">
        <v>-2.68</v>
      </c>
      <c r="M886">
        <v>-3.173</v>
      </c>
      <c r="N886">
        <v>-3.2</v>
      </c>
      <c r="O886">
        <v>0.878</v>
      </c>
      <c r="P886">
        <v>0.878</v>
      </c>
      <c r="Q886">
        <v>0.86799999999999999</v>
      </c>
      <c r="R886">
        <v>0.373</v>
      </c>
      <c r="S886">
        <v>0.13700000000000001</v>
      </c>
    </row>
    <row r="887" spans="1:19" x14ac:dyDescent="0.3">
      <c r="A887">
        <v>60</v>
      </c>
      <c r="B887">
        <v>-0.68500000000000005</v>
      </c>
      <c r="C887">
        <v>-1.6859999999999999</v>
      </c>
      <c r="D887">
        <v>-2.68</v>
      </c>
      <c r="E887">
        <v>-3.173</v>
      </c>
      <c r="F887">
        <v>-3.2</v>
      </c>
      <c r="G887">
        <v>1.3</v>
      </c>
      <c r="H887">
        <v>0.01</v>
      </c>
      <c r="I887">
        <v>1.0289999999999999</v>
      </c>
      <c r="J887">
        <v>-0.68500000000000005</v>
      </c>
      <c r="K887">
        <v>-1.6850000000000001</v>
      </c>
      <c r="L887">
        <v>-2.6789999999999998</v>
      </c>
      <c r="M887">
        <v>-3.1739999999999999</v>
      </c>
      <c r="N887">
        <v>-3.1970000000000001</v>
      </c>
      <c r="O887">
        <v>0.88500000000000001</v>
      </c>
      <c r="P887">
        <v>0.88300000000000001</v>
      </c>
      <c r="Q887">
        <v>0.87</v>
      </c>
      <c r="R887">
        <v>0.374</v>
      </c>
      <c r="S887">
        <v>0.129</v>
      </c>
    </row>
    <row r="888" spans="1:19" x14ac:dyDescent="0.3">
      <c r="A888">
        <v>120</v>
      </c>
      <c r="B888">
        <v>-0.68500000000000005</v>
      </c>
      <c r="C888">
        <v>-1.6859999999999999</v>
      </c>
      <c r="D888">
        <v>-2.68</v>
      </c>
      <c r="E888">
        <v>-3.173</v>
      </c>
      <c r="F888">
        <v>-3.2</v>
      </c>
      <c r="G888">
        <v>1.3</v>
      </c>
      <c r="H888">
        <v>0.01</v>
      </c>
      <c r="I888">
        <v>1.0289999999999999</v>
      </c>
      <c r="J888">
        <v>-0.68400000000000005</v>
      </c>
      <c r="K888">
        <v>-1.6859999999999999</v>
      </c>
      <c r="L888">
        <v>-2.6789999999999998</v>
      </c>
      <c r="M888">
        <v>-3.173</v>
      </c>
      <c r="N888">
        <v>-3.194</v>
      </c>
      <c r="O888">
        <v>0.89</v>
      </c>
      <c r="P888">
        <v>0.88500000000000001</v>
      </c>
      <c r="Q888">
        <v>0.87</v>
      </c>
      <c r="R888">
        <v>0.371</v>
      </c>
      <c r="S888">
        <v>0.121</v>
      </c>
    </row>
    <row r="889" spans="1:19" x14ac:dyDescent="0.3">
      <c r="A889">
        <v>180</v>
      </c>
      <c r="B889">
        <v>-0.68500000000000005</v>
      </c>
      <c r="C889">
        <v>-1.6859999999999999</v>
      </c>
      <c r="D889">
        <v>-2.68</v>
      </c>
      <c r="E889">
        <v>-3.173</v>
      </c>
      <c r="F889">
        <v>-3.2</v>
      </c>
      <c r="G889">
        <v>1.3</v>
      </c>
      <c r="H889">
        <v>0.01</v>
      </c>
      <c r="I889">
        <v>1.0289999999999999</v>
      </c>
      <c r="J889">
        <v>-0.68200000000000005</v>
      </c>
      <c r="K889">
        <v>-1.6859999999999999</v>
      </c>
      <c r="L889">
        <v>-2.68</v>
      </c>
      <c r="M889">
        <v>-3.173</v>
      </c>
      <c r="N889">
        <v>-3.1909999999999998</v>
      </c>
      <c r="O889">
        <v>0.89300000000000002</v>
      </c>
      <c r="P889">
        <v>0.88700000000000001</v>
      </c>
      <c r="Q889">
        <v>0.875</v>
      </c>
      <c r="R889">
        <v>0.375</v>
      </c>
      <c r="S889">
        <v>0.115</v>
      </c>
    </row>
    <row r="890" spans="1:19" x14ac:dyDescent="0.3">
      <c r="A890">
        <v>240</v>
      </c>
      <c r="B890">
        <v>-0.68500000000000005</v>
      </c>
      <c r="C890">
        <v>-1.6859999999999999</v>
      </c>
      <c r="D890">
        <v>-2.68</v>
      </c>
      <c r="E890">
        <v>-3.173</v>
      </c>
      <c r="F890">
        <v>-3.2</v>
      </c>
      <c r="G890">
        <v>1.3</v>
      </c>
      <c r="H890">
        <v>0.01</v>
      </c>
      <c r="I890">
        <v>1.0289999999999999</v>
      </c>
      <c r="J890">
        <v>-0.68</v>
      </c>
      <c r="K890">
        <v>-1.6850000000000001</v>
      </c>
      <c r="L890">
        <v>-2.6789999999999998</v>
      </c>
      <c r="M890">
        <v>-3.1739999999999999</v>
      </c>
      <c r="N890">
        <v>-3.1880000000000002</v>
      </c>
      <c r="O890">
        <v>0.89600000000000002</v>
      </c>
      <c r="P890">
        <v>0.88600000000000001</v>
      </c>
      <c r="Q890">
        <v>0.874</v>
      </c>
      <c r="R890">
        <v>0.38</v>
      </c>
      <c r="S890">
        <v>0.11</v>
      </c>
    </row>
    <row r="891" spans="1:19" x14ac:dyDescent="0.3">
      <c r="A891">
        <v>300</v>
      </c>
      <c r="B891">
        <v>-0.68500000000000005</v>
      </c>
      <c r="C891">
        <v>-1.6859999999999999</v>
      </c>
      <c r="D891">
        <v>-2.68</v>
      </c>
      <c r="E891">
        <v>-3.173</v>
      </c>
      <c r="F891">
        <v>-3.2</v>
      </c>
      <c r="G891">
        <v>1.3</v>
      </c>
      <c r="H891">
        <v>0.01</v>
      </c>
      <c r="I891">
        <v>1.0289999999999999</v>
      </c>
      <c r="J891">
        <v>-0.67800000000000005</v>
      </c>
      <c r="K891">
        <v>-1.6859999999999999</v>
      </c>
      <c r="L891">
        <v>-2.6789999999999998</v>
      </c>
      <c r="M891">
        <v>-3.1739999999999999</v>
      </c>
      <c r="N891">
        <v>-3.1850000000000001</v>
      </c>
      <c r="O891">
        <v>0.89800000000000002</v>
      </c>
      <c r="P891">
        <v>0.88600000000000001</v>
      </c>
      <c r="Q891">
        <v>0.874</v>
      </c>
      <c r="R891">
        <v>0.379</v>
      </c>
      <c r="S891">
        <v>0.10299999999999999</v>
      </c>
    </row>
    <row r="892" spans="1:19" x14ac:dyDescent="0.3">
      <c r="A892">
        <v>360</v>
      </c>
      <c r="B892">
        <v>-0.68500000000000005</v>
      </c>
      <c r="C892">
        <v>-1.6859999999999999</v>
      </c>
      <c r="D892">
        <v>-2.68</v>
      </c>
      <c r="E892">
        <v>-3.173</v>
      </c>
      <c r="F892">
        <v>-3.2</v>
      </c>
      <c r="G892">
        <v>1.3</v>
      </c>
      <c r="H892">
        <v>0.01</v>
      </c>
      <c r="I892">
        <v>1.0289999999999999</v>
      </c>
      <c r="J892">
        <v>-0.67500000000000004</v>
      </c>
      <c r="K892">
        <v>-1.6859999999999999</v>
      </c>
      <c r="L892">
        <v>-2.68</v>
      </c>
      <c r="M892">
        <v>-3.1709999999999998</v>
      </c>
      <c r="N892">
        <v>-3.1819999999999999</v>
      </c>
      <c r="O892">
        <v>0.9</v>
      </c>
      <c r="P892">
        <v>0.88600000000000001</v>
      </c>
      <c r="Q892">
        <v>0.876</v>
      </c>
      <c r="R892">
        <v>0.371</v>
      </c>
      <c r="S892">
        <v>9.9000000000000005E-2</v>
      </c>
    </row>
    <row r="893" spans="1:19" x14ac:dyDescent="0.3">
      <c r="A893">
        <v>420</v>
      </c>
      <c r="B893">
        <v>-0.68500000000000005</v>
      </c>
      <c r="C893">
        <v>-1.6859999999999999</v>
      </c>
      <c r="D893">
        <v>-2.68</v>
      </c>
      <c r="E893">
        <v>-3.173</v>
      </c>
      <c r="F893">
        <v>-3.2</v>
      </c>
      <c r="G893">
        <v>1.3</v>
      </c>
      <c r="H893">
        <v>0.01</v>
      </c>
      <c r="I893">
        <v>1.0289999999999999</v>
      </c>
      <c r="J893">
        <v>-0.67300000000000004</v>
      </c>
      <c r="K893">
        <v>-1.6859999999999999</v>
      </c>
      <c r="L893">
        <v>-2.68</v>
      </c>
      <c r="M893">
        <v>-3.169</v>
      </c>
      <c r="N893">
        <v>-3.1789999999999998</v>
      </c>
      <c r="O893">
        <v>0.90100000000000002</v>
      </c>
      <c r="P893">
        <v>0.88600000000000001</v>
      </c>
      <c r="Q893">
        <v>0.877</v>
      </c>
      <c r="R893">
        <v>0.36299999999999999</v>
      </c>
      <c r="S893">
        <v>9.6000000000000002E-2</v>
      </c>
    </row>
    <row r="894" spans="1:19" x14ac:dyDescent="0.3">
      <c r="A894">
        <v>480</v>
      </c>
      <c r="B894">
        <v>-0.68500000000000005</v>
      </c>
      <c r="C894">
        <v>-1.6859999999999999</v>
      </c>
      <c r="D894">
        <v>-2.68</v>
      </c>
      <c r="E894">
        <v>-3.173</v>
      </c>
      <c r="F894">
        <v>-3.2</v>
      </c>
      <c r="G894">
        <v>1.3</v>
      </c>
      <c r="H894">
        <v>0.01</v>
      </c>
      <c r="I894">
        <v>1.0289999999999999</v>
      </c>
      <c r="J894">
        <v>-0.67</v>
      </c>
      <c r="K894">
        <v>-1.6850000000000001</v>
      </c>
      <c r="L894">
        <v>-2.68</v>
      </c>
      <c r="M894">
        <v>-3.165</v>
      </c>
      <c r="N894">
        <v>-3.1760000000000002</v>
      </c>
      <c r="O894">
        <v>0.90200000000000002</v>
      </c>
      <c r="P894">
        <v>0.88700000000000001</v>
      </c>
      <c r="Q894">
        <v>0.875</v>
      </c>
      <c r="R894">
        <v>0.35399999999999998</v>
      </c>
      <c r="S894">
        <v>9.2999999999999999E-2</v>
      </c>
    </row>
    <row r="895" spans="1:19" x14ac:dyDescent="0.3">
      <c r="A895">
        <v>540</v>
      </c>
      <c r="B895">
        <v>-0.68500000000000005</v>
      </c>
      <c r="C895">
        <v>-1.6859999999999999</v>
      </c>
      <c r="D895">
        <v>-2.68</v>
      </c>
      <c r="E895">
        <v>-3.173</v>
      </c>
      <c r="F895">
        <v>-3.2</v>
      </c>
      <c r="G895">
        <v>1.3</v>
      </c>
      <c r="H895">
        <v>0.01</v>
      </c>
      <c r="I895">
        <v>1.0289999999999999</v>
      </c>
      <c r="J895">
        <v>-0.66800000000000004</v>
      </c>
      <c r="K895">
        <v>-1.6850000000000001</v>
      </c>
      <c r="L895">
        <v>-2.6789999999999998</v>
      </c>
      <c r="M895">
        <v>-3.1619999999999999</v>
      </c>
      <c r="N895">
        <v>-3.173</v>
      </c>
      <c r="O895">
        <v>0.90500000000000003</v>
      </c>
      <c r="P895">
        <v>0.88800000000000001</v>
      </c>
      <c r="Q895">
        <v>0.874</v>
      </c>
      <c r="R895">
        <v>0.34599999999999997</v>
      </c>
      <c r="S895">
        <v>9.0999999999999998E-2</v>
      </c>
    </row>
    <row r="896" spans="1:19" x14ac:dyDescent="0.3">
      <c r="A896">
        <v>600</v>
      </c>
      <c r="B896">
        <v>-0.68500000000000005</v>
      </c>
      <c r="C896">
        <v>-1.6859999999999999</v>
      </c>
      <c r="D896">
        <v>-2.68</v>
      </c>
      <c r="E896">
        <v>-3.173</v>
      </c>
      <c r="F896">
        <v>-3.2</v>
      </c>
      <c r="G896">
        <v>1.3</v>
      </c>
      <c r="H896">
        <v>0.01</v>
      </c>
      <c r="I896">
        <v>1.0289999999999999</v>
      </c>
      <c r="J896">
        <v>-0.66500000000000004</v>
      </c>
      <c r="K896">
        <v>-1.6850000000000001</v>
      </c>
      <c r="L896">
        <v>-2.6789999999999998</v>
      </c>
      <c r="M896">
        <v>-3.1579999999999999</v>
      </c>
      <c r="N896">
        <v>-3.17</v>
      </c>
      <c r="O896">
        <v>0.90700000000000003</v>
      </c>
      <c r="P896">
        <v>0.88900000000000001</v>
      </c>
      <c r="Q896">
        <v>0.874</v>
      </c>
      <c r="R896">
        <v>0.33900000000000002</v>
      </c>
      <c r="S896">
        <v>8.8999999999999996E-2</v>
      </c>
    </row>
    <row r="898" spans="1:19" x14ac:dyDescent="0.3">
      <c r="A898" t="s">
        <v>0</v>
      </c>
      <c r="B898" t="s">
        <v>70</v>
      </c>
    </row>
    <row r="899" spans="1:19" x14ac:dyDescent="0.3">
      <c r="A899">
        <v>0</v>
      </c>
      <c r="B899">
        <v>-0.68500000000000005</v>
      </c>
      <c r="C899">
        <v>-1.6859999999999999</v>
      </c>
      <c r="D899">
        <v>-2.68</v>
      </c>
      <c r="E899">
        <v>-3.1640000000000001</v>
      </c>
      <c r="F899">
        <v>-3.19</v>
      </c>
      <c r="G899">
        <v>1.3</v>
      </c>
      <c r="H899">
        <v>0.01</v>
      </c>
      <c r="I899">
        <v>1.5720000000000001</v>
      </c>
      <c r="J899">
        <v>-0.68500000000000005</v>
      </c>
      <c r="K899">
        <v>-1.6859999999999999</v>
      </c>
      <c r="L899">
        <v>-2.68</v>
      </c>
      <c r="M899">
        <v>-3.1640000000000001</v>
      </c>
      <c r="N899">
        <v>-3.19</v>
      </c>
      <c r="O899">
        <v>0.878</v>
      </c>
      <c r="P899">
        <v>0.878</v>
      </c>
      <c r="Q899">
        <v>0.86799999999999999</v>
      </c>
      <c r="R899">
        <v>0.36899999999999999</v>
      </c>
      <c r="S899">
        <v>0.13600000000000001</v>
      </c>
    </row>
    <row r="900" spans="1:19" x14ac:dyDescent="0.3">
      <c r="A900">
        <v>60</v>
      </c>
      <c r="B900">
        <v>-0.68500000000000005</v>
      </c>
      <c r="C900">
        <v>-1.6859999999999999</v>
      </c>
      <c r="D900">
        <v>-2.68</v>
      </c>
      <c r="E900">
        <v>-3.1640000000000001</v>
      </c>
      <c r="F900">
        <v>-3.19</v>
      </c>
      <c r="G900">
        <v>1.3</v>
      </c>
      <c r="H900">
        <v>0.01</v>
      </c>
      <c r="I900">
        <v>1.5720000000000001</v>
      </c>
      <c r="J900">
        <v>-0.68500000000000005</v>
      </c>
      <c r="K900">
        <v>-1.6859999999999999</v>
      </c>
      <c r="L900">
        <v>-2.6789999999999998</v>
      </c>
      <c r="M900">
        <v>-3.1640000000000001</v>
      </c>
      <c r="N900">
        <v>-3.1930000000000001</v>
      </c>
      <c r="O900">
        <v>0.88500000000000001</v>
      </c>
      <c r="P900">
        <v>0.88500000000000001</v>
      </c>
      <c r="Q900">
        <v>0.87</v>
      </c>
      <c r="R900">
        <v>0.36699999999999999</v>
      </c>
      <c r="S900">
        <v>0.14499999999999999</v>
      </c>
    </row>
    <row r="901" spans="1:19" x14ac:dyDescent="0.3">
      <c r="A901">
        <v>120</v>
      </c>
      <c r="B901">
        <v>-0.68500000000000005</v>
      </c>
      <c r="C901">
        <v>-1.6859999999999999</v>
      </c>
      <c r="D901">
        <v>-2.68</v>
      </c>
      <c r="E901">
        <v>-3.1640000000000001</v>
      </c>
      <c r="F901">
        <v>-3.19</v>
      </c>
      <c r="G901">
        <v>1.3</v>
      </c>
      <c r="H901">
        <v>0.01</v>
      </c>
      <c r="I901">
        <v>1.5720000000000001</v>
      </c>
      <c r="J901">
        <v>-0.68400000000000005</v>
      </c>
      <c r="K901">
        <v>-1.6859999999999999</v>
      </c>
      <c r="L901">
        <v>-2.6789999999999998</v>
      </c>
      <c r="M901">
        <v>-3.165</v>
      </c>
      <c r="N901">
        <v>-3.1960000000000002</v>
      </c>
      <c r="O901">
        <v>0.88900000000000001</v>
      </c>
      <c r="P901">
        <v>0.88600000000000001</v>
      </c>
      <c r="Q901">
        <v>0.874</v>
      </c>
      <c r="R901">
        <v>0.371</v>
      </c>
      <c r="S901">
        <v>0.152</v>
      </c>
    </row>
    <row r="902" spans="1:19" x14ac:dyDescent="0.3">
      <c r="A902">
        <v>180</v>
      </c>
      <c r="B902">
        <v>-0.68500000000000005</v>
      </c>
      <c r="C902">
        <v>-1.6859999999999999</v>
      </c>
      <c r="D902">
        <v>-2.68</v>
      </c>
      <c r="E902">
        <v>-3.1640000000000001</v>
      </c>
      <c r="F902">
        <v>-3.19</v>
      </c>
      <c r="G902">
        <v>1.3</v>
      </c>
      <c r="H902">
        <v>0.01</v>
      </c>
      <c r="I902">
        <v>1.5720000000000001</v>
      </c>
      <c r="J902">
        <v>-0.68200000000000005</v>
      </c>
      <c r="K902">
        <v>-1.6850000000000001</v>
      </c>
      <c r="L902">
        <v>-2.6789999999999998</v>
      </c>
      <c r="M902">
        <v>-3.1640000000000001</v>
      </c>
      <c r="N902">
        <v>-3.1989999999999998</v>
      </c>
      <c r="O902">
        <v>0.89300000000000002</v>
      </c>
      <c r="P902">
        <v>0.88600000000000001</v>
      </c>
      <c r="Q902">
        <v>0.872</v>
      </c>
      <c r="R902">
        <v>0.37</v>
      </c>
      <c r="S902">
        <v>0.159</v>
      </c>
    </row>
    <row r="903" spans="1:19" x14ac:dyDescent="0.3">
      <c r="A903">
        <v>240</v>
      </c>
      <c r="B903">
        <v>-0.68500000000000005</v>
      </c>
      <c r="C903">
        <v>-1.6859999999999999</v>
      </c>
      <c r="D903">
        <v>-2.68</v>
      </c>
      <c r="E903">
        <v>-3.1640000000000001</v>
      </c>
      <c r="F903">
        <v>-3.19</v>
      </c>
      <c r="G903">
        <v>1.3</v>
      </c>
      <c r="H903">
        <v>0.01</v>
      </c>
      <c r="I903">
        <v>1.5720000000000001</v>
      </c>
      <c r="J903">
        <v>-0.68</v>
      </c>
      <c r="K903">
        <v>-1.6859999999999999</v>
      </c>
      <c r="L903">
        <v>-2.6789999999999998</v>
      </c>
      <c r="M903">
        <v>-3.1619999999999999</v>
      </c>
      <c r="N903">
        <v>-3.202</v>
      </c>
      <c r="O903">
        <v>0.89600000000000002</v>
      </c>
      <c r="P903">
        <v>0.88700000000000001</v>
      </c>
      <c r="Q903">
        <v>0.875</v>
      </c>
      <c r="R903">
        <v>0.36699999999999999</v>
      </c>
      <c r="S903">
        <v>0.16500000000000001</v>
      </c>
    </row>
    <row r="904" spans="1:19" x14ac:dyDescent="0.3">
      <c r="A904">
        <v>300</v>
      </c>
      <c r="B904">
        <v>-0.68500000000000005</v>
      </c>
      <c r="C904">
        <v>-1.6859999999999999</v>
      </c>
      <c r="D904">
        <v>-2.68</v>
      </c>
      <c r="E904">
        <v>-3.1640000000000001</v>
      </c>
      <c r="F904">
        <v>-3.19</v>
      </c>
      <c r="G904">
        <v>1.3</v>
      </c>
      <c r="H904">
        <v>0.01</v>
      </c>
      <c r="I904">
        <v>1.5720000000000001</v>
      </c>
      <c r="J904">
        <v>-0.67800000000000005</v>
      </c>
      <c r="K904">
        <v>-1.6859999999999999</v>
      </c>
      <c r="L904">
        <v>-2.68</v>
      </c>
      <c r="M904">
        <v>-3.1629999999999998</v>
      </c>
      <c r="N904">
        <v>-3.2050000000000001</v>
      </c>
      <c r="O904">
        <v>0.89800000000000002</v>
      </c>
      <c r="P904">
        <v>0.88600000000000001</v>
      </c>
      <c r="Q904">
        <v>0.876</v>
      </c>
      <c r="R904">
        <v>0.37</v>
      </c>
      <c r="S904">
        <v>0.16900000000000001</v>
      </c>
    </row>
    <row r="905" spans="1:19" x14ac:dyDescent="0.3">
      <c r="A905">
        <v>360</v>
      </c>
      <c r="B905">
        <v>-0.68500000000000005</v>
      </c>
      <c r="C905">
        <v>-1.6859999999999999</v>
      </c>
      <c r="D905">
        <v>-2.68</v>
      </c>
      <c r="E905">
        <v>-3.1640000000000001</v>
      </c>
      <c r="F905">
        <v>-3.19</v>
      </c>
      <c r="G905">
        <v>1.3</v>
      </c>
      <c r="H905">
        <v>0.01</v>
      </c>
      <c r="I905">
        <v>1.5720000000000001</v>
      </c>
      <c r="J905">
        <v>-0.67500000000000004</v>
      </c>
      <c r="K905">
        <v>-1.6859999999999999</v>
      </c>
      <c r="L905">
        <v>-2.6789999999999998</v>
      </c>
      <c r="M905">
        <v>-3.165</v>
      </c>
      <c r="N905">
        <v>-3.2080000000000002</v>
      </c>
      <c r="O905">
        <v>0.9</v>
      </c>
      <c r="P905">
        <v>0.88600000000000001</v>
      </c>
      <c r="Q905">
        <v>0.873</v>
      </c>
      <c r="R905">
        <v>0.377</v>
      </c>
      <c r="S905">
        <v>0.17399999999999999</v>
      </c>
    </row>
    <row r="906" spans="1:19" x14ac:dyDescent="0.3">
      <c r="A906">
        <v>420</v>
      </c>
      <c r="B906">
        <v>-0.68500000000000005</v>
      </c>
      <c r="C906">
        <v>-1.6859999999999999</v>
      </c>
      <c r="D906">
        <v>-2.68</v>
      </c>
      <c r="E906">
        <v>-3.1640000000000001</v>
      </c>
      <c r="F906">
        <v>-3.19</v>
      </c>
      <c r="G906">
        <v>1.3</v>
      </c>
      <c r="H906">
        <v>0.01</v>
      </c>
      <c r="I906">
        <v>1.5720000000000001</v>
      </c>
      <c r="J906">
        <v>-0.67300000000000004</v>
      </c>
      <c r="K906">
        <v>-1.6859999999999999</v>
      </c>
      <c r="L906">
        <v>-2.6789999999999998</v>
      </c>
      <c r="M906">
        <v>-3.1669999999999998</v>
      </c>
      <c r="N906">
        <v>-3.2109999999999999</v>
      </c>
      <c r="O906">
        <v>0.90100000000000002</v>
      </c>
      <c r="P906">
        <v>0.88700000000000001</v>
      </c>
      <c r="Q906">
        <v>0.874</v>
      </c>
      <c r="R906">
        <v>0.38500000000000001</v>
      </c>
      <c r="S906">
        <v>0.17899999999999999</v>
      </c>
    </row>
    <row r="907" spans="1:19" x14ac:dyDescent="0.3">
      <c r="A907">
        <v>480</v>
      </c>
      <c r="B907">
        <v>-0.68500000000000005</v>
      </c>
      <c r="C907">
        <v>-1.6859999999999999</v>
      </c>
      <c r="D907">
        <v>-2.68</v>
      </c>
      <c r="E907">
        <v>-3.1640000000000001</v>
      </c>
      <c r="F907">
        <v>-3.19</v>
      </c>
      <c r="G907">
        <v>1.3</v>
      </c>
      <c r="H907">
        <v>0.01</v>
      </c>
      <c r="I907">
        <v>1.5720000000000001</v>
      </c>
      <c r="J907">
        <v>-0.67</v>
      </c>
      <c r="K907">
        <v>-1.6859999999999999</v>
      </c>
      <c r="L907">
        <v>-2.6789999999999998</v>
      </c>
      <c r="M907">
        <v>-3.1709999999999998</v>
      </c>
      <c r="N907">
        <v>-3.214</v>
      </c>
      <c r="O907">
        <v>0.90200000000000002</v>
      </c>
      <c r="P907">
        <v>0.88700000000000001</v>
      </c>
      <c r="Q907">
        <v>0.875</v>
      </c>
      <c r="R907">
        <v>0.39300000000000002</v>
      </c>
      <c r="S907">
        <v>0.183</v>
      </c>
    </row>
    <row r="908" spans="1:19" x14ac:dyDescent="0.3">
      <c r="A908">
        <v>540</v>
      </c>
      <c r="B908">
        <v>-0.68500000000000005</v>
      </c>
      <c r="C908">
        <v>-1.6859999999999999</v>
      </c>
      <c r="D908">
        <v>-2.68</v>
      </c>
      <c r="E908">
        <v>-3.1640000000000001</v>
      </c>
      <c r="F908">
        <v>-3.19</v>
      </c>
      <c r="G908">
        <v>1.3</v>
      </c>
      <c r="H908">
        <v>0.01</v>
      </c>
      <c r="I908">
        <v>1.5720000000000001</v>
      </c>
      <c r="J908">
        <v>-0.66800000000000004</v>
      </c>
      <c r="K908">
        <v>-1.6850000000000001</v>
      </c>
      <c r="L908">
        <v>-2.68</v>
      </c>
      <c r="M908">
        <v>-3.1739999999999999</v>
      </c>
      <c r="N908">
        <v>-3.2170000000000001</v>
      </c>
      <c r="O908">
        <v>0.90500000000000003</v>
      </c>
      <c r="P908">
        <v>0.88700000000000001</v>
      </c>
      <c r="Q908">
        <v>0.876</v>
      </c>
      <c r="R908">
        <v>0.39900000000000002</v>
      </c>
      <c r="S908">
        <v>0.186</v>
      </c>
    </row>
    <row r="909" spans="1:19" x14ac:dyDescent="0.3">
      <c r="A909">
        <v>600</v>
      </c>
      <c r="B909">
        <v>-0.68500000000000005</v>
      </c>
      <c r="C909">
        <v>-1.6859999999999999</v>
      </c>
      <c r="D909">
        <v>-2.68</v>
      </c>
      <c r="E909">
        <v>-3.1640000000000001</v>
      </c>
      <c r="F909">
        <v>-3.19</v>
      </c>
      <c r="G909">
        <v>1.3</v>
      </c>
      <c r="H909">
        <v>0.01</v>
      </c>
      <c r="I909">
        <v>1.5720000000000001</v>
      </c>
      <c r="J909">
        <v>-0.66500000000000004</v>
      </c>
      <c r="K909">
        <v>-1.6839999999999999</v>
      </c>
      <c r="L909">
        <v>-2.68</v>
      </c>
      <c r="M909">
        <v>-3.177</v>
      </c>
      <c r="N909">
        <v>-3.22</v>
      </c>
      <c r="O909">
        <v>0.90700000000000003</v>
      </c>
      <c r="P909">
        <v>0.88800000000000001</v>
      </c>
      <c r="Q909">
        <v>0.876</v>
      </c>
      <c r="R909">
        <v>0.40400000000000003</v>
      </c>
      <c r="S909">
        <v>0.188</v>
      </c>
    </row>
    <row r="911" spans="1:19" x14ac:dyDescent="0.3">
      <c r="A911" t="s">
        <v>0</v>
      </c>
      <c r="B911" t="s">
        <v>71</v>
      </c>
    </row>
    <row r="912" spans="1:19" x14ac:dyDescent="0.3">
      <c r="A912">
        <v>0</v>
      </c>
      <c r="B912">
        <v>-0.68500000000000005</v>
      </c>
      <c r="C912">
        <v>-1.6859999999999999</v>
      </c>
      <c r="D912">
        <v>-2.68</v>
      </c>
      <c r="E912">
        <v>-3.1640000000000001</v>
      </c>
      <c r="F912">
        <v>-3.19</v>
      </c>
      <c r="G912">
        <v>1.3</v>
      </c>
      <c r="H912">
        <v>0.01</v>
      </c>
      <c r="I912">
        <v>1.3069999999999999</v>
      </c>
      <c r="J912">
        <v>-0.68500000000000005</v>
      </c>
      <c r="K912">
        <v>-1.6859999999999999</v>
      </c>
      <c r="L912">
        <v>-2.68</v>
      </c>
      <c r="M912">
        <v>-3.1640000000000001</v>
      </c>
      <c r="N912">
        <v>-3.19</v>
      </c>
      <c r="O912">
        <v>0.878</v>
      </c>
      <c r="P912">
        <v>0.878</v>
      </c>
      <c r="Q912">
        <v>0.86799999999999999</v>
      </c>
      <c r="R912">
        <v>0.36899999999999999</v>
      </c>
      <c r="S912">
        <v>0.13600000000000001</v>
      </c>
    </row>
    <row r="913" spans="1:19" x14ac:dyDescent="0.3">
      <c r="A913">
        <v>60</v>
      </c>
      <c r="B913">
        <v>-0.68500000000000005</v>
      </c>
      <c r="C913">
        <v>-1.6859999999999999</v>
      </c>
      <c r="D913">
        <v>-2.68</v>
      </c>
      <c r="E913">
        <v>-3.1640000000000001</v>
      </c>
      <c r="F913">
        <v>-3.19</v>
      </c>
      <c r="G913">
        <v>1.3</v>
      </c>
      <c r="H913">
        <v>0.01</v>
      </c>
      <c r="I913">
        <v>1.3069999999999999</v>
      </c>
      <c r="J913">
        <v>-0.68500000000000005</v>
      </c>
      <c r="K913">
        <v>-1.6859999999999999</v>
      </c>
      <c r="L913">
        <v>-2.6789999999999998</v>
      </c>
      <c r="M913">
        <v>-3.1640000000000001</v>
      </c>
      <c r="N913">
        <v>-3.19</v>
      </c>
      <c r="O913">
        <v>0.88500000000000001</v>
      </c>
      <c r="P913">
        <v>0.88400000000000001</v>
      </c>
      <c r="Q913">
        <v>0.87</v>
      </c>
      <c r="R913">
        <v>0.36799999999999999</v>
      </c>
      <c r="S913">
        <v>0.13700000000000001</v>
      </c>
    </row>
    <row r="914" spans="1:19" x14ac:dyDescent="0.3">
      <c r="A914">
        <v>120</v>
      </c>
      <c r="B914">
        <v>-0.68500000000000005</v>
      </c>
      <c r="C914">
        <v>-1.6859999999999999</v>
      </c>
      <c r="D914">
        <v>-2.68</v>
      </c>
      <c r="E914">
        <v>-3.1640000000000001</v>
      </c>
      <c r="F914">
        <v>-3.19</v>
      </c>
      <c r="G914">
        <v>1.3</v>
      </c>
      <c r="H914">
        <v>0.01</v>
      </c>
      <c r="I914">
        <v>1.3069999999999999</v>
      </c>
      <c r="J914">
        <v>-0.68400000000000005</v>
      </c>
      <c r="K914">
        <v>-1.6859999999999999</v>
      </c>
      <c r="L914">
        <v>-2.6789999999999998</v>
      </c>
      <c r="M914">
        <v>-3.1640000000000001</v>
      </c>
      <c r="N914">
        <v>-3.19</v>
      </c>
      <c r="O914">
        <v>0.89</v>
      </c>
      <c r="P914">
        <v>0.88600000000000001</v>
      </c>
      <c r="Q914">
        <v>0.872</v>
      </c>
      <c r="R914">
        <v>0.36899999999999999</v>
      </c>
      <c r="S914">
        <v>0.13600000000000001</v>
      </c>
    </row>
    <row r="915" spans="1:19" x14ac:dyDescent="0.3">
      <c r="A915">
        <v>180</v>
      </c>
      <c r="B915">
        <v>-0.68500000000000005</v>
      </c>
      <c r="C915">
        <v>-1.6859999999999999</v>
      </c>
      <c r="D915">
        <v>-2.68</v>
      </c>
      <c r="E915">
        <v>-3.1640000000000001</v>
      </c>
      <c r="F915">
        <v>-3.19</v>
      </c>
      <c r="G915">
        <v>1.3</v>
      </c>
      <c r="H915">
        <v>0.01</v>
      </c>
      <c r="I915">
        <v>1.3069999999999999</v>
      </c>
      <c r="J915">
        <v>-0.68200000000000005</v>
      </c>
      <c r="K915">
        <v>-1.6859999999999999</v>
      </c>
      <c r="L915">
        <v>-2.6789999999999998</v>
      </c>
      <c r="M915">
        <v>-3.1640000000000001</v>
      </c>
      <c r="N915">
        <v>-3.19</v>
      </c>
      <c r="O915">
        <v>0.89300000000000002</v>
      </c>
      <c r="P915">
        <v>0.88700000000000001</v>
      </c>
      <c r="Q915">
        <v>0.874</v>
      </c>
      <c r="R915">
        <v>0.37</v>
      </c>
      <c r="S915">
        <v>0.13700000000000001</v>
      </c>
    </row>
    <row r="916" spans="1:19" x14ac:dyDescent="0.3">
      <c r="A916">
        <v>240</v>
      </c>
      <c r="B916">
        <v>-0.68500000000000005</v>
      </c>
      <c r="C916">
        <v>-1.6859999999999999</v>
      </c>
      <c r="D916">
        <v>-2.68</v>
      </c>
      <c r="E916">
        <v>-3.1640000000000001</v>
      </c>
      <c r="F916">
        <v>-3.19</v>
      </c>
      <c r="G916">
        <v>1.3</v>
      </c>
      <c r="H916">
        <v>0.01</v>
      </c>
      <c r="I916">
        <v>1.3069999999999999</v>
      </c>
      <c r="J916">
        <v>-0.68</v>
      </c>
      <c r="K916">
        <v>-1.6859999999999999</v>
      </c>
      <c r="L916">
        <v>-2.6789999999999998</v>
      </c>
      <c r="M916">
        <v>-3.1640000000000001</v>
      </c>
      <c r="N916">
        <v>-3.19</v>
      </c>
      <c r="O916">
        <v>0.89600000000000002</v>
      </c>
      <c r="P916">
        <v>0.88600000000000001</v>
      </c>
      <c r="Q916">
        <v>0.875</v>
      </c>
      <c r="R916">
        <v>0.371</v>
      </c>
      <c r="S916">
        <v>0.13700000000000001</v>
      </c>
    </row>
    <row r="917" spans="1:19" x14ac:dyDescent="0.3">
      <c r="A917">
        <v>300</v>
      </c>
      <c r="B917">
        <v>-0.68500000000000005</v>
      </c>
      <c r="C917">
        <v>-1.6859999999999999</v>
      </c>
      <c r="D917">
        <v>-2.68</v>
      </c>
      <c r="E917">
        <v>-3.1640000000000001</v>
      </c>
      <c r="F917">
        <v>-3.19</v>
      </c>
      <c r="G917">
        <v>1.3</v>
      </c>
      <c r="H917">
        <v>0.01</v>
      </c>
      <c r="I917">
        <v>1.3069999999999999</v>
      </c>
      <c r="J917">
        <v>-0.67800000000000005</v>
      </c>
      <c r="K917">
        <v>-1.6859999999999999</v>
      </c>
      <c r="L917">
        <v>-2.6789999999999998</v>
      </c>
      <c r="M917">
        <v>-3.1640000000000001</v>
      </c>
      <c r="N917">
        <v>-3.19</v>
      </c>
      <c r="O917">
        <v>0.89800000000000002</v>
      </c>
      <c r="P917">
        <v>0.88600000000000001</v>
      </c>
      <c r="Q917">
        <v>0.875</v>
      </c>
      <c r="R917">
        <v>0.372</v>
      </c>
      <c r="S917">
        <v>0.13600000000000001</v>
      </c>
    </row>
    <row r="918" spans="1:19" x14ac:dyDescent="0.3">
      <c r="A918">
        <v>360</v>
      </c>
      <c r="B918">
        <v>-0.68500000000000005</v>
      </c>
      <c r="C918">
        <v>-1.6859999999999999</v>
      </c>
      <c r="D918">
        <v>-2.68</v>
      </c>
      <c r="E918">
        <v>-3.1640000000000001</v>
      </c>
      <c r="F918">
        <v>-3.19</v>
      </c>
      <c r="G918">
        <v>1.3</v>
      </c>
      <c r="H918">
        <v>0.01</v>
      </c>
      <c r="I918">
        <v>1.3069999999999999</v>
      </c>
      <c r="J918">
        <v>-0.67500000000000004</v>
      </c>
      <c r="K918">
        <v>-1.6859999999999999</v>
      </c>
      <c r="L918">
        <v>-2.6789999999999998</v>
      </c>
      <c r="M918">
        <v>-3.1640000000000001</v>
      </c>
      <c r="N918">
        <v>-3.19</v>
      </c>
      <c r="O918">
        <v>0.9</v>
      </c>
      <c r="P918">
        <v>0.88600000000000001</v>
      </c>
      <c r="Q918">
        <v>0.875</v>
      </c>
      <c r="R918">
        <v>0.372</v>
      </c>
      <c r="S918">
        <v>0.13600000000000001</v>
      </c>
    </row>
    <row r="919" spans="1:19" x14ac:dyDescent="0.3">
      <c r="A919">
        <v>420</v>
      </c>
      <c r="B919">
        <v>-0.68500000000000005</v>
      </c>
      <c r="C919">
        <v>-1.6859999999999999</v>
      </c>
      <c r="D919">
        <v>-2.68</v>
      </c>
      <c r="E919">
        <v>-3.1640000000000001</v>
      </c>
      <c r="F919">
        <v>-3.19</v>
      </c>
      <c r="G919">
        <v>1.3</v>
      </c>
      <c r="H919">
        <v>0.01</v>
      </c>
      <c r="I919">
        <v>1.3069999999999999</v>
      </c>
      <c r="J919">
        <v>-0.67300000000000004</v>
      </c>
      <c r="K919">
        <v>-1.6859999999999999</v>
      </c>
      <c r="L919">
        <v>-2.6789999999999998</v>
      </c>
      <c r="M919">
        <v>-3.1640000000000001</v>
      </c>
      <c r="N919">
        <v>-3.19</v>
      </c>
      <c r="O919">
        <v>0.90100000000000002</v>
      </c>
      <c r="P919">
        <v>0.88700000000000001</v>
      </c>
      <c r="Q919">
        <v>0.875</v>
      </c>
      <c r="R919">
        <v>0.372</v>
      </c>
      <c r="S919">
        <v>0.13700000000000001</v>
      </c>
    </row>
    <row r="920" spans="1:19" x14ac:dyDescent="0.3">
      <c r="A920">
        <v>480</v>
      </c>
      <c r="B920">
        <v>-0.68500000000000005</v>
      </c>
      <c r="C920">
        <v>-1.6859999999999999</v>
      </c>
      <c r="D920">
        <v>-2.68</v>
      </c>
      <c r="E920">
        <v>-3.1640000000000001</v>
      </c>
      <c r="F920">
        <v>-3.19</v>
      </c>
      <c r="G920">
        <v>1.3</v>
      </c>
      <c r="H920">
        <v>0.01</v>
      </c>
      <c r="I920">
        <v>1.3069999999999999</v>
      </c>
      <c r="J920">
        <v>-0.67</v>
      </c>
      <c r="K920">
        <v>-1.6850000000000001</v>
      </c>
      <c r="L920">
        <v>-2.6789999999999998</v>
      </c>
      <c r="M920">
        <v>-3.1640000000000001</v>
      </c>
      <c r="N920">
        <v>-3.19</v>
      </c>
      <c r="O920">
        <v>0.90200000000000002</v>
      </c>
      <c r="P920">
        <v>0.88700000000000001</v>
      </c>
      <c r="Q920">
        <v>0.875</v>
      </c>
      <c r="R920">
        <v>0.372</v>
      </c>
      <c r="S920">
        <v>0.13800000000000001</v>
      </c>
    </row>
    <row r="921" spans="1:19" x14ac:dyDescent="0.3">
      <c r="A921">
        <v>540</v>
      </c>
      <c r="B921">
        <v>-0.68500000000000005</v>
      </c>
      <c r="C921">
        <v>-1.6859999999999999</v>
      </c>
      <c r="D921">
        <v>-2.68</v>
      </c>
      <c r="E921">
        <v>-3.1640000000000001</v>
      </c>
      <c r="F921">
        <v>-3.19</v>
      </c>
      <c r="G921">
        <v>1.3</v>
      </c>
      <c r="H921">
        <v>0.01</v>
      </c>
      <c r="I921">
        <v>1.3069999999999999</v>
      </c>
      <c r="J921">
        <v>-0.66800000000000004</v>
      </c>
      <c r="K921">
        <v>-1.6850000000000001</v>
      </c>
      <c r="L921">
        <v>-2.6789999999999998</v>
      </c>
      <c r="M921">
        <v>-3.1640000000000001</v>
      </c>
      <c r="N921">
        <v>-3.19</v>
      </c>
      <c r="O921">
        <v>0.90500000000000003</v>
      </c>
      <c r="P921">
        <v>0.88700000000000001</v>
      </c>
      <c r="Q921">
        <v>0.875</v>
      </c>
      <c r="R921">
        <v>0.372</v>
      </c>
      <c r="S921">
        <v>0.13800000000000001</v>
      </c>
    </row>
    <row r="922" spans="1:19" x14ac:dyDescent="0.3">
      <c r="A922">
        <v>600</v>
      </c>
      <c r="B922">
        <v>-0.68500000000000005</v>
      </c>
      <c r="C922">
        <v>-1.6859999999999999</v>
      </c>
      <c r="D922">
        <v>-2.68</v>
      </c>
      <c r="E922">
        <v>-3.1640000000000001</v>
      </c>
      <c r="F922">
        <v>-3.19</v>
      </c>
      <c r="G922">
        <v>1.3</v>
      </c>
      <c r="H922">
        <v>0.01</v>
      </c>
      <c r="I922">
        <v>1.3069999999999999</v>
      </c>
      <c r="J922">
        <v>-0.66500000000000004</v>
      </c>
      <c r="K922">
        <v>-1.6850000000000001</v>
      </c>
      <c r="L922">
        <v>-2.6789999999999998</v>
      </c>
      <c r="M922">
        <v>-3.1640000000000001</v>
      </c>
      <c r="N922">
        <v>-3.19</v>
      </c>
      <c r="O922">
        <v>0.90700000000000003</v>
      </c>
      <c r="P922">
        <v>0.88900000000000001</v>
      </c>
      <c r="Q922">
        <v>0.875</v>
      </c>
      <c r="R922">
        <v>0.371</v>
      </c>
      <c r="S922">
        <v>0.13800000000000001</v>
      </c>
    </row>
    <row r="924" spans="1:19" x14ac:dyDescent="0.3">
      <c r="A924" t="s">
        <v>0</v>
      </c>
      <c r="B924" t="s">
        <v>72</v>
      </c>
    </row>
    <row r="925" spans="1:19" x14ac:dyDescent="0.3">
      <c r="A925">
        <v>0</v>
      </c>
      <c r="B925">
        <v>-0.68500000000000005</v>
      </c>
      <c r="C925">
        <v>-1.6859999999999999</v>
      </c>
      <c r="D925">
        <v>-2.68</v>
      </c>
      <c r="E925">
        <v>-3.1640000000000001</v>
      </c>
      <c r="F925">
        <v>-3.19</v>
      </c>
      <c r="G925">
        <v>1.3</v>
      </c>
      <c r="H925">
        <v>0.01</v>
      </c>
      <c r="I925">
        <v>1.028</v>
      </c>
      <c r="J925">
        <v>-0.68500000000000005</v>
      </c>
      <c r="K925">
        <v>-1.6859999999999999</v>
      </c>
      <c r="L925">
        <v>-2.68</v>
      </c>
      <c r="M925">
        <v>-3.1640000000000001</v>
      </c>
      <c r="N925">
        <v>-3.19</v>
      </c>
      <c r="O925">
        <v>0.878</v>
      </c>
      <c r="P925">
        <v>0.878</v>
      </c>
      <c r="Q925">
        <v>0.86799999999999999</v>
      </c>
      <c r="R925">
        <v>0.36899999999999999</v>
      </c>
      <c r="S925">
        <v>0.13600000000000001</v>
      </c>
    </row>
    <row r="926" spans="1:19" x14ac:dyDescent="0.3">
      <c r="A926">
        <v>60</v>
      </c>
      <c r="B926">
        <v>-0.68500000000000005</v>
      </c>
      <c r="C926">
        <v>-1.6859999999999999</v>
      </c>
      <c r="D926">
        <v>-2.68</v>
      </c>
      <c r="E926">
        <v>-3.1640000000000001</v>
      </c>
      <c r="F926">
        <v>-3.19</v>
      </c>
      <c r="G926">
        <v>1.3</v>
      </c>
      <c r="H926">
        <v>0.01</v>
      </c>
      <c r="I926">
        <v>1.028</v>
      </c>
      <c r="J926">
        <v>-0.68500000000000005</v>
      </c>
      <c r="K926">
        <v>-1.6850000000000001</v>
      </c>
      <c r="L926">
        <v>-2.6789999999999998</v>
      </c>
      <c r="M926">
        <v>-3.165</v>
      </c>
      <c r="N926">
        <v>-3.1869999999999998</v>
      </c>
      <c r="O926">
        <v>0.88500000000000001</v>
      </c>
      <c r="P926">
        <v>0.88300000000000001</v>
      </c>
      <c r="Q926">
        <v>0.87</v>
      </c>
      <c r="R926">
        <v>0.36899999999999999</v>
      </c>
      <c r="S926">
        <v>0.128</v>
      </c>
    </row>
    <row r="927" spans="1:19" x14ac:dyDescent="0.3">
      <c r="A927">
        <v>120</v>
      </c>
      <c r="B927">
        <v>-0.68500000000000005</v>
      </c>
      <c r="C927">
        <v>-1.6859999999999999</v>
      </c>
      <c r="D927">
        <v>-2.68</v>
      </c>
      <c r="E927">
        <v>-3.1640000000000001</v>
      </c>
      <c r="F927">
        <v>-3.19</v>
      </c>
      <c r="G927">
        <v>1.3</v>
      </c>
      <c r="H927">
        <v>0.01</v>
      </c>
      <c r="I927">
        <v>1.028</v>
      </c>
      <c r="J927">
        <v>-0.68400000000000005</v>
      </c>
      <c r="K927">
        <v>-1.6859999999999999</v>
      </c>
      <c r="L927">
        <v>-2.6789999999999998</v>
      </c>
      <c r="M927">
        <v>-3.1640000000000001</v>
      </c>
      <c r="N927">
        <v>-3.1840000000000002</v>
      </c>
      <c r="O927">
        <v>0.89</v>
      </c>
      <c r="P927">
        <v>0.88600000000000001</v>
      </c>
      <c r="Q927">
        <v>0.871</v>
      </c>
      <c r="R927">
        <v>0.36699999999999999</v>
      </c>
      <c r="S927">
        <v>0.121</v>
      </c>
    </row>
    <row r="928" spans="1:19" x14ac:dyDescent="0.3">
      <c r="A928">
        <v>180</v>
      </c>
      <c r="B928">
        <v>-0.68500000000000005</v>
      </c>
      <c r="C928">
        <v>-1.6859999999999999</v>
      </c>
      <c r="D928">
        <v>-2.68</v>
      </c>
      <c r="E928">
        <v>-3.1640000000000001</v>
      </c>
      <c r="F928">
        <v>-3.19</v>
      </c>
      <c r="G928">
        <v>1.3</v>
      </c>
      <c r="H928">
        <v>0.01</v>
      </c>
      <c r="I928">
        <v>1.028</v>
      </c>
      <c r="J928">
        <v>-0.68200000000000005</v>
      </c>
      <c r="K928">
        <v>-1.6859999999999999</v>
      </c>
      <c r="L928">
        <v>-2.68</v>
      </c>
      <c r="M928">
        <v>-3.1640000000000001</v>
      </c>
      <c r="N928">
        <v>-3.181</v>
      </c>
      <c r="O928">
        <v>0.89300000000000002</v>
      </c>
      <c r="P928">
        <v>0.88700000000000001</v>
      </c>
      <c r="Q928">
        <v>0.875</v>
      </c>
      <c r="R928">
        <v>0.37</v>
      </c>
      <c r="S928">
        <v>0.114</v>
      </c>
    </row>
    <row r="929" spans="1:19" x14ac:dyDescent="0.3">
      <c r="A929">
        <v>240</v>
      </c>
      <c r="B929">
        <v>-0.68500000000000005</v>
      </c>
      <c r="C929">
        <v>-1.6859999999999999</v>
      </c>
      <c r="D929">
        <v>-2.68</v>
      </c>
      <c r="E929">
        <v>-3.1640000000000001</v>
      </c>
      <c r="F929">
        <v>-3.19</v>
      </c>
      <c r="G929">
        <v>1.3</v>
      </c>
      <c r="H929">
        <v>0.01</v>
      </c>
      <c r="I929">
        <v>1.028</v>
      </c>
      <c r="J929">
        <v>-0.68</v>
      </c>
      <c r="K929">
        <v>-1.6859999999999999</v>
      </c>
      <c r="L929">
        <v>-2.6789999999999998</v>
      </c>
      <c r="M929">
        <v>-3.165</v>
      </c>
      <c r="N929">
        <v>-3.1779999999999999</v>
      </c>
      <c r="O929">
        <v>0.89600000000000002</v>
      </c>
      <c r="P929">
        <v>0.88700000000000001</v>
      </c>
      <c r="Q929">
        <v>0.874</v>
      </c>
      <c r="R929">
        <v>0.375</v>
      </c>
      <c r="S929">
        <v>0.109</v>
      </c>
    </row>
    <row r="930" spans="1:19" x14ac:dyDescent="0.3">
      <c r="A930">
        <v>300</v>
      </c>
      <c r="B930">
        <v>-0.68500000000000005</v>
      </c>
      <c r="C930">
        <v>-1.6859999999999999</v>
      </c>
      <c r="D930">
        <v>-2.68</v>
      </c>
      <c r="E930">
        <v>-3.1640000000000001</v>
      </c>
      <c r="F930">
        <v>-3.19</v>
      </c>
      <c r="G930">
        <v>1.3</v>
      </c>
      <c r="H930">
        <v>0.01</v>
      </c>
      <c r="I930">
        <v>1.028</v>
      </c>
      <c r="J930">
        <v>-0.67800000000000005</v>
      </c>
      <c r="K930">
        <v>-1.6859999999999999</v>
      </c>
      <c r="L930">
        <v>-2.6789999999999998</v>
      </c>
      <c r="M930">
        <v>-3.1640000000000001</v>
      </c>
      <c r="N930">
        <v>-3.1749999999999998</v>
      </c>
      <c r="O930">
        <v>0.89800000000000002</v>
      </c>
      <c r="P930">
        <v>0.88600000000000001</v>
      </c>
      <c r="Q930">
        <v>0.874</v>
      </c>
      <c r="R930">
        <v>0.374</v>
      </c>
      <c r="S930">
        <v>0.10299999999999999</v>
      </c>
    </row>
    <row r="931" spans="1:19" x14ac:dyDescent="0.3">
      <c r="A931">
        <v>360</v>
      </c>
      <c r="B931">
        <v>-0.68500000000000005</v>
      </c>
      <c r="C931">
        <v>-1.6859999999999999</v>
      </c>
      <c r="D931">
        <v>-2.68</v>
      </c>
      <c r="E931">
        <v>-3.1640000000000001</v>
      </c>
      <c r="F931">
        <v>-3.19</v>
      </c>
      <c r="G931">
        <v>1.3</v>
      </c>
      <c r="H931">
        <v>0.01</v>
      </c>
      <c r="I931">
        <v>1.028</v>
      </c>
      <c r="J931">
        <v>-0.67500000000000004</v>
      </c>
      <c r="K931">
        <v>-1.6859999999999999</v>
      </c>
      <c r="L931">
        <v>-2.6789999999999998</v>
      </c>
      <c r="M931">
        <v>-3.1619999999999999</v>
      </c>
      <c r="N931">
        <v>-3.1720000000000002</v>
      </c>
      <c r="O931">
        <v>0.9</v>
      </c>
      <c r="P931">
        <v>0.88600000000000001</v>
      </c>
      <c r="Q931">
        <v>0.875</v>
      </c>
      <c r="R931">
        <v>0.36599999999999999</v>
      </c>
      <c r="S931">
        <v>9.8000000000000004E-2</v>
      </c>
    </row>
    <row r="932" spans="1:19" x14ac:dyDescent="0.3">
      <c r="A932">
        <v>420</v>
      </c>
      <c r="B932">
        <v>-0.68500000000000005</v>
      </c>
      <c r="C932">
        <v>-1.6859999999999999</v>
      </c>
      <c r="D932">
        <v>-2.68</v>
      </c>
      <c r="E932">
        <v>-3.1640000000000001</v>
      </c>
      <c r="F932">
        <v>-3.19</v>
      </c>
      <c r="G932">
        <v>1.3</v>
      </c>
      <c r="H932">
        <v>0.01</v>
      </c>
      <c r="I932">
        <v>1.028</v>
      </c>
      <c r="J932">
        <v>-0.67300000000000004</v>
      </c>
      <c r="K932">
        <v>-1.6859999999999999</v>
      </c>
      <c r="L932">
        <v>-2.68</v>
      </c>
      <c r="M932">
        <v>-3.1589999999999998</v>
      </c>
      <c r="N932">
        <v>-3.169</v>
      </c>
      <c r="O932">
        <v>0.90100000000000002</v>
      </c>
      <c r="P932">
        <v>0.88600000000000001</v>
      </c>
      <c r="Q932">
        <v>0.876</v>
      </c>
      <c r="R932">
        <v>0.35699999999999998</v>
      </c>
      <c r="S932">
        <v>9.5000000000000001E-2</v>
      </c>
    </row>
    <row r="933" spans="1:19" x14ac:dyDescent="0.3">
      <c r="A933">
        <v>480</v>
      </c>
      <c r="B933">
        <v>-0.68500000000000005</v>
      </c>
      <c r="C933">
        <v>-1.6859999999999999</v>
      </c>
      <c r="D933">
        <v>-2.68</v>
      </c>
      <c r="E933">
        <v>-3.1640000000000001</v>
      </c>
      <c r="F933">
        <v>-3.19</v>
      </c>
      <c r="G933">
        <v>1.3</v>
      </c>
      <c r="H933">
        <v>0.01</v>
      </c>
      <c r="I933">
        <v>1.028</v>
      </c>
      <c r="J933">
        <v>-0.67</v>
      </c>
      <c r="K933">
        <v>-1.6850000000000001</v>
      </c>
      <c r="L933">
        <v>-2.6789999999999998</v>
      </c>
      <c r="M933">
        <v>-3.1560000000000001</v>
      </c>
      <c r="N933">
        <v>-3.1659999999999999</v>
      </c>
      <c r="O933">
        <v>0.90200000000000002</v>
      </c>
      <c r="P933">
        <v>0.88700000000000001</v>
      </c>
      <c r="Q933">
        <v>0.875</v>
      </c>
      <c r="R933">
        <v>0.34899999999999998</v>
      </c>
      <c r="S933">
        <v>9.1999999999999998E-2</v>
      </c>
    </row>
    <row r="934" spans="1:19" x14ac:dyDescent="0.3">
      <c r="A934">
        <v>540</v>
      </c>
      <c r="B934">
        <v>-0.68500000000000005</v>
      </c>
      <c r="C934">
        <v>-1.6859999999999999</v>
      </c>
      <c r="D934">
        <v>-2.68</v>
      </c>
      <c r="E934">
        <v>-3.1640000000000001</v>
      </c>
      <c r="F934">
        <v>-3.19</v>
      </c>
      <c r="G934">
        <v>1.3</v>
      </c>
      <c r="H934">
        <v>0.01</v>
      </c>
      <c r="I934">
        <v>1.028</v>
      </c>
      <c r="J934">
        <v>-0.66800000000000004</v>
      </c>
      <c r="K934">
        <v>-1.6850000000000001</v>
      </c>
      <c r="L934">
        <v>-2.6789999999999998</v>
      </c>
      <c r="M934">
        <v>-3.153</v>
      </c>
      <c r="N934">
        <v>-3.1629999999999998</v>
      </c>
      <c r="O934">
        <v>0.90500000000000003</v>
      </c>
      <c r="P934">
        <v>0.88700000000000001</v>
      </c>
      <c r="Q934">
        <v>0.873</v>
      </c>
      <c r="R934">
        <v>0.34200000000000003</v>
      </c>
      <c r="S934">
        <v>0.09</v>
      </c>
    </row>
    <row r="935" spans="1:19" x14ac:dyDescent="0.3">
      <c r="A935">
        <v>600</v>
      </c>
      <c r="B935">
        <v>-0.68500000000000005</v>
      </c>
      <c r="C935">
        <v>-1.6859999999999999</v>
      </c>
      <c r="D935">
        <v>-2.68</v>
      </c>
      <c r="E935">
        <v>-3.1640000000000001</v>
      </c>
      <c r="F935">
        <v>-3.19</v>
      </c>
      <c r="G935">
        <v>1.3</v>
      </c>
      <c r="H935">
        <v>0.01</v>
      </c>
      <c r="I935">
        <v>1.028</v>
      </c>
      <c r="J935">
        <v>-0.66500000000000004</v>
      </c>
      <c r="K935">
        <v>-1.6850000000000001</v>
      </c>
      <c r="L935">
        <v>-2.6789999999999998</v>
      </c>
      <c r="M935">
        <v>-3.149</v>
      </c>
      <c r="N935">
        <v>-3.16</v>
      </c>
      <c r="O935">
        <v>0.90700000000000003</v>
      </c>
      <c r="P935">
        <v>0.88900000000000001</v>
      </c>
      <c r="Q935">
        <v>0.874</v>
      </c>
      <c r="R935">
        <v>0.33500000000000002</v>
      </c>
      <c r="S935">
        <v>8.7999999999999995E-2</v>
      </c>
    </row>
    <row r="937" spans="1:19" x14ac:dyDescent="0.3">
      <c r="A937" t="s">
        <v>0</v>
      </c>
      <c r="B937" t="s">
        <v>73</v>
      </c>
    </row>
    <row r="938" spans="1:19" x14ac:dyDescent="0.3">
      <c r="A938">
        <v>0</v>
      </c>
      <c r="B938">
        <v>-0.68500000000000005</v>
      </c>
      <c r="C938">
        <v>-1.6859999999999999</v>
      </c>
      <c r="D938">
        <v>-2.6789999999999998</v>
      </c>
      <c r="E938">
        <v>-3.1549999999999998</v>
      </c>
      <c r="F938">
        <v>-3.18</v>
      </c>
      <c r="G938">
        <v>1.3</v>
      </c>
      <c r="H938">
        <v>0.01</v>
      </c>
      <c r="I938">
        <v>1.575</v>
      </c>
      <c r="J938">
        <v>-0.68500000000000005</v>
      </c>
      <c r="K938">
        <v>-1.6859999999999999</v>
      </c>
      <c r="L938">
        <v>-2.6789999999999998</v>
      </c>
      <c r="M938">
        <v>-3.1549999999999998</v>
      </c>
      <c r="N938">
        <v>-3.18</v>
      </c>
      <c r="O938">
        <v>0.878</v>
      </c>
      <c r="P938">
        <v>0.878</v>
      </c>
      <c r="Q938">
        <v>0.86699999999999999</v>
      </c>
      <c r="R938">
        <v>0.36399999999999999</v>
      </c>
      <c r="S938">
        <v>0.13500000000000001</v>
      </c>
    </row>
    <row r="939" spans="1:19" x14ac:dyDescent="0.3">
      <c r="A939">
        <v>60</v>
      </c>
      <c r="B939">
        <v>-0.68500000000000005</v>
      </c>
      <c r="C939">
        <v>-1.6859999999999999</v>
      </c>
      <c r="D939">
        <v>-2.6789999999999998</v>
      </c>
      <c r="E939">
        <v>-3.1549999999999998</v>
      </c>
      <c r="F939">
        <v>-3.18</v>
      </c>
      <c r="G939">
        <v>1.3</v>
      </c>
      <c r="H939">
        <v>0.01</v>
      </c>
      <c r="I939">
        <v>1.575</v>
      </c>
      <c r="J939">
        <v>-0.68500000000000005</v>
      </c>
      <c r="K939">
        <v>-1.6859999999999999</v>
      </c>
      <c r="L939">
        <v>-2.6789999999999998</v>
      </c>
      <c r="M939">
        <v>-3.1539999999999999</v>
      </c>
      <c r="N939">
        <v>-3.1829999999999998</v>
      </c>
      <c r="O939">
        <v>0.88500000000000001</v>
      </c>
      <c r="P939">
        <v>0.88500000000000001</v>
      </c>
      <c r="Q939">
        <v>0.86899999999999999</v>
      </c>
      <c r="R939">
        <v>0.36199999999999999</v>
      </c>
      <c r="S939">
        <v>0.14399999999999999</v>
      </c>
    </row>
    <row r="940" spans="1:19" x14ac:dyDescent="0.3">
      <c r="A940">
        <v>120</v>
      </c>
      <c r="B940">
        <v>-0.68500000000000005</v>
      </c>
      <c r="C940">
        <v>-1.6859999999999999</v>
      </c>
      <c r="D940">
        <v>-2.6789999999999998</v>
      </c>
      <c r="E940">
        <v>-3.1549999999999998</v>
      </c>
      <c r="F940">
        <v>-3.18</v>
      </c>
      <c r="G940">
        <v>1.3</v>
      </c>
      <c r="H940">
        <v>0.01</v>
      </c>
      <c r="I940">
        <v>1.575</v>
      </c>
      <c r="J940">
        <v>-0.68400000000000005</v>
      </c>
      <c r="K940">
        <v>-1.6859999999999999</v>
      </c>
      <c r="L940">
        <v>-2.6789999999999998</v>
      </c>
      <c r="M940">
        <v>-3.1549999999999998</v>
      </c>
      <c r="N940">
        <v>-3.1859999999999999</v>
      </c>
      <c r="O940">
        <v>0.88900000000000001</v>
      </c>
      <c r="P940">
        <v>0.88600000000000001</v>
      </c>
      <c r="Q940">
        <v>0.874</v>
      </c>
      <c r="R940">
        <v>0.36599999999999999</v>
      </c>
      <c r="S940">
        <v>0.152</v>
      </c>
    </row>
    <row r="941" spans="1:19" x14ac:dyDescent="0.3">
      <c r="A941">
        <v>180</v>
      </c>
      <c r="B941">
        <v>-0.68500000000000005</v>
      </c>
      <c r="C941">
        <v>-1.6859999999999999</v>
      </c>
      <c r="D941">
        <v>-2.6789999999999998</v>
      </c>
      <c r="E941">
        <v>-3.1549999999999998</v>
      </c>
      <c r="F941">
        <v>-3.18</v>
      </c>
      <c r="G941">
        <v>1.3</v>
      </c>
      <c r="H941">
        <v>0.01</v>
      </c>
      <c r="I941">
        <v>1.575</v>
      </c>
      <c r="J941">
        <v>-0.68200000000000005</v>
      </c>
      <c r="K941">
        <v>-1.6850000000000001</v>
      </c>
      <c r="L941">
        <v>-2.6789999999999998</v>
      </c>
      <c r="M941">
        <v>-3.1539999999999999</v>
      </c>
      <c r="N941">
        <v>-3.1890000000000001</v>
      </c>
      <c r="O941">
        <v>0.89300000000000002</v>
      </c>
      <c r="P941">
        <v>0.88600000000000001</v>
      </c>
      <c r="Q941">
        <v>0.872</v>
      </c>
      <c r="R941">
        <v>0.36499999999999999</v>
      </c>
      <c r="S941">
        <v>0.158</v>
      </c>
    </row>
    <row r="942" spans="1:19" x14ac:dyDescent="0.3">
      <c r="A942">
        <v>240</v>
      </c>
      <c r="B942">
        <v>-0.68500000000000005</v>
      </c>
      <c r="C942">
        <v>-1.6859999999999999</v>
      </c>
      <c r="D942">
        <v>-2.6789999999999998</v>
      </c>
      <c r="E942">
        <v>-3.1549999999999998</v>
      </c>
      <c r="F942">
        <v>-3.18</v>
      </c>
      <c r="G942">
        <v>1.3</v>
      </c>
      <c r="H942">
        <v>0.01</v>
      </c>
      <c r="I942">
        <v>1.575</v>
      </c>
      <c r="J942">
        <v>-0.68</v>
      </c>
      <c r="K942">
        <v>-1.6859999999999999</v>
      </c>
      <c r="L942">
        <v>-2.6789999999999998</v>
      </c>
      <c r="M942">
        <v>-3.153</v>
      </c>
      <c r="N942">
        <v>-3.1920000000000002</v>
      </c>
      <c r="O942">
        <v>0.89600000000000002</v>
      </c>
      <c r="P942">
        <v>0.88600000000000001</v>
      </c>
      <c r="Q942">
        <v>0.875</v>
      </c>
      <c r="R942">
        <v>0.36299999999999999</v>
      </c>
      <c r="S942">
        <v>0.16400000000000001</v>
      </c>
    </row>
    <row r="943" spans="1:19" x14ac:dyDescent="0.3">
      <c r="A943">
        <v>300</v>
      </c>
      <c r="B943">
        <v>-0.68500000000000005</v>
      </c>
      <c r="C943">
        <v>-1.6859999999999999</v>
      </c>
      <c r="D943">
        <v>-2.6789999999999998</v>
      </c>
      <c r="E943">
        <v>-3.1549999999999998</v>
      </c>
      <c r="F943">
        <v>-3.18</v>
      </c>
      <c r="G943">
        <v>1.3</v>
      </c>
      <c r="H943">
        <v>0.01</v>
      </c>
      <c r="I943">
        <v>1.575</v>
      </c>
      <c r="J943">
        <v>-0.67800000000000005</v>
      </c>
      <c r="K943">
        <v>-1.6859999999999999</v>
      </c>
      <c r="L943">
        <v>-2.6789999999999998</v>
      </c>
      <c r="M943">
        <v>-3.153</v>
      </c>
      <c r="N943">
        <v>-3.1949999999999998</v>
      </c>
      <c r="O943">
        <v>0.89800000000000002</v>
      </c>
      <c r="P943">
        <v>0.88600000000000001</v>
      </c>
      <c r="Q943">
        <v>0.875</v>
      </c>
      <c r="R943">
        <v>0.36499999999999999</v>
      </c>
      <c r="S943">
        <v>0.16800000000000001</v>
      </c>
    </row>
    <row r="944" spans="1:19" x14ac:dyDescent="0.3">
      <c r="A944">
        <v>360</v>
      </c>
      <c r="B944">
        <v>-0.68500000000000005</v>
      </c>
      <c r="C944">
        <v>-1.6859999999999999</v>
      </c>
      <c r="D944">
        <v>-2.6789999999999998</v>
      </c>
      <c r="E944">
        <v>-3.1549999999999998</v>
      </c>
      <c r="F944">
        <v>-3.18</v>
      </c>
      <c r="G944">
        <v>1.3</v>
      </c>
      <c r="H944">
        <v>0.01</v>
      </c>
      <c r="I944">
        <v>1.575</v>
      </c>
      <c r="J944">
        <v>-0.67500000000000004</v>
      </c>
      <c r="K944">
        <v>-1.6859999999999999</v>
      </c>
      <c r="L944">
        <v>-2.6789999999999998</v>
      </c>
      <c r="M944">
        <v>-3.1560000000000001</v>
      </c>
      <c r="N944">
        <v>-3.198</v>
      </c>
      <c r="O944">
        <v>0.9</v>
      </c>
      <c r="P944">
        <v>0.88600000000000001</v>
      </c>
      <c r="Q944">
        <v>0.873</v>
      </c>
      <c r="R944">
        <v>0.373</v>
      </c>
      <c r="S944">
        <v>0.17299999999999999</v>
      </c>
    </row>
    <row r="945" spans="1:19" x14ac:dyDescent="0.3">
      <c r="A945">
        <v>420</v>
      </c>
      <c r="B945">
        <v>-0.68500000000000005</v>
      </c>
      <c r="C945">
        <v>-1.6859999999999999</v>
      </c>
      <c r="D945">
        <v>-2.6789999999999998</v>
      </c>
      <c r="E945">
        <v>-3.1549999999999998</v>
      </c>
      <c r="F945">
        <v>-3.18</v>
      </c>
      <c r="G945">
        <v>1.3</v>
      </c>
      <c r="H945">
        <v>0.01</v>
      </c>
      <c r="I945">
        <v>1.575</v>
      </c>
      <c r="J945">
        <v>-0.67300000000000004</v>
      </c>
      <c r="K945">
        <v>-1.6859999999999999</v>
      </c>
      <c r="L945">
        <v>-2.6789999999999998</v>
      </c>
      <c r="M945">
        <v>-3.1579999999999999</v>
      </c>
      <c r="N945">
        <v>-3.2010000000000001</v>
      </c>
      <c r="O945">
        <v>0.90100000000000002</v>
      </c>
      <c r="P945">
        <v>0.88700000000000001</v>
      </c>
      <c r="Q945">
        <v>0.873</v>
      </c>
      <c r="R945">
        <v>0.38100000000000001</v>
      </c>
      <c r="S945">
        <v>0.17799999999999999</v>
      </c>
    </row>
    <row r="946" spans="1:19" x14ac:dyDescent="0.3">
      <c r="A946">
        <v>480</v>
      </c>
      <c r="B946">
        <v>-0.68500000000000005</v>
      </c>
      <c r="C946">
        <v>-1.6859999999999999</v>
      </c>
      <c r="D946">
        <v>-2.6789999999999998</v>
      </c>
      <c r="E946">
        <v>-3.1549999999999998</v>
      </c>
      <c r="F946">
        <v>-3.18</v>
      </c>
      <c r="G946">
        <v>1.3</v>
      </c>
      <c r="H946">
        <v>0.01</v>
      </c>
      <c r="I946">
        <v>1.575</v>
      </c>
      <c r="J946">
        <v>-0.67</v>
      </c>
      <c r="K946">
        <v>-1.6859999999999999</v>
      </c>
      <c r="L946">
        <v>-2.6789999999999998</v>
      </c>
      <c r="M946">
        <v>-3.161</v>
      </c>
      <c r="N946">
        <v>-3.2040000000000002</v>
      </c>
      <c r="O946">
        <v>0.90200000000000002</v>
      </c>
      <c r="P946">
        <v>0.88700000000000001</v>
      </c>
      <c r="Q946">
        <v>0.875</v>
      </c>
      <c r="R946">
        <v>0.38900000000000001</v>
      </c>
      <c r="S946">
        <v>0.182</v>
      </c>
    </row>
    <row r="947" spans="1:19" x14ac:dyDescent="0.3">
      <c r="A947">
        <v>540</v>
      </c>
      <c r="B947">
        <v>-0.68500000000000005</v>
      </c>
      <c r="C947">
        <v>-1.6859999999999999</v>
      </c>
      <c r="D947">
        <v>-2.6789999999999998</v>
      </c>
      <c r="E947">
        <v>-3.1549999999999998</v>
      </c>
      <c r="F947">
        <v>-3.18</v>
      </c>
      <c r="G947">
        <v>1.3</v>
      </c>
      <c r="H947">
        <v>0.01</v>
      </c>
      <c r="I947">
        <v>1.575</v>
      </c>
      <c r="J947">
        <v>-0.66800000000000004</v>
      </c>
      <c r="K947">
        <v>-1.6850000000000001</v>
      </c>
      <c r="L947">
        <v>-2.6789999999999998</v>
      </c>
      <c r="M947">
        <v>-3.165</v>
      </c>
      <c r="N947">
        <v>-3.2069999999999999</v>
      </c>
      <c r="O947">
        <v>0.90500000000000003</v>
      </c>
      <c r="P947">
        <v>0.88700000000000001</v>
      </c>
      <c r="Q947">
        <v>0.876</v>
      </c>
      <c r="R947">
        <v>0.39500000000000002</v>
      </c>
      <c r="S947">
        <v>0.185</v>
      </c>
    </row>
    <row r="948" spans="1:19" x14ac:dyDescent="0.3">
      <c r="A948">
        <v>600</v>
      </c>
      <c r="B948">
        <v>-0.68500000000000005</v>
      </c>
      <c r="C948">
        <v>-1.6859999999999999</v>
      </c>
      <c r="D948">
        <v>-2.6789999999999998</v>
      </c>
      <c r="E948">
        <v>-3.1549999999999998</v>
      </c>
      <c r="F948">
        <v>-3.18</v>
      </c>
      <c r="G948">
        <v>1.3</v>
      </c>
      <c r="H948">
        <v>0.01</v>
      </c>
      <c r="I948">
        <v>1.575</v>
      </c>
      <c r="J948">
        <v>-0.66500000000000004</v>
      </c>
      <c r="K948">
        <v>-1.6839999999999999</v>
      </c>
      <c r="L948">
        <v>-2.6789999999999998</v>
      </c>
      <c r="M948">
        <v>-3.1680000000000001</v>
      </c>
      <c r="N948">
        <v>-3.21</v>
      </c>
      <c r="O948">
        <v>0.90700000000000003</v>
      </c>
      <c r="P948">
        <v>0.88800000000000001</v>
      </c>
      <c r="Q948">
        <v>0.875</v>
      </c>
      <c r="R948">
        <v>0.4</v>
      </c>
      <c r="S948">
        <v>0.186</v>
      </c>
    </row>
    <row r="950" spans="1:19" x14ac:dyDescent="0.3">
      <c r="A950" t="s">
        <v>0</v>
      </c>
      <c r="B950" t="s">
        <v>74</v>
      </c>
    </row>
    <row r="951" spans="1:19" x14ac:dyDescent="0.3">
      <c r="A951">
        <v>0</v>
      </c>
      <c r="B951">
        <v>-0.68500000000000005</v>
      </c>
      <c r="C951">
        <v>-1.6859999999999999</v>
      </c>
      <c r="D951">
        <v>-2.6789999999999998</v>
      </c>
      <c r="E951">
        <v>-3.1549999999999998</v>
      </c>
      <c r="F951">
        <v>-3.18</v>
      </c>
      <c r="G951">
        <v>1.3</v>
      </c>
      <c r="H951">
        <v>0.01</v>
      </c>
      <c r="I951">
        <v>1.3080000000000001</v>
      </c>
      <c r="J951">
        <v>-0.68500000000000005</v>
      </c>
      <c r="K951">
        <v>-1.6859999999999999</v>
      </c>
      <c r="L951">
        <v>-2.6789999999999998</v>
      </c>
      <c r="M951">
        <v>-3.1549999999999998</v>
      </c>
      <c r="N951">
        <v>-3.18</v>
      </c>
      <c r="O951">
        <v>0.878</v>
      </c>
      <c r="P951">
        <v>0.878</v>
      </c>
      <c r="Q951">
        <v>0.86699999999999999</v>
      </c>
      <c r="R951">
        <v>0.36399999999999999</v>
      </c>
      <c r="S951">
        <v>0.13500000000000001</v>
      </c>
    </row>
    <row r="952" spans="1:19" x14ac:dyDescent="0.3">
      <c r="A952">
        <v>60</v>
      </c>
      <c r="B952">
        <v>-0.68500000000000005</v>
      </c>
      <c r="C952">
        <v>-1.6859999999999999</v>
      </c>
      <c r="D952">
        <v>-2.6789999999999998</v>
      </c>
      <c r="E952">
        <v>-3.1549999999999998</v>
      </c>
      <c r="F952">
        <v>-3.18</v>
      </c>
      <c r="G952">
        <v>1.3</v>
      </c>
      <c r="H952">
        <v>0.01</v>
      </c>
      <c r="I952">
        <v>1.3080000000000001</v>
      </c>
      <c r="J952">
        <v>-0.68500000000000005</v>
      </c>
      <c r="K952">
        <v>-1.6859999999999999</v>
      </c>
      <c r="L952">
        <v>-2.6789999999999998</v>
      </c>
      <c r="M952">
        <v>-3.1549999999999998</v>
      </c>
      <c r="N952">
        <v>-3.18</v>
      </c>
      <c r="O952">
        <v>0.88500000000000001</v>
      </c>
      <c r="P952">
        <v>0.88400000000000001</v>
      </c>
      <c r="Q952">
        <v>0.86899999999999999</v>
      </c>
      <c r="R952">
        <v>0.36299999999999999</v>
      </c>
      <c r="S952">
        <v>0.13600000000000001</v>
      </c>
    </row>
    <row r="953" spans="1:19" x14ac:dyDescent="0.3">
      <c r="A953">
        <v>120</v>
      </c>
      <c r="B953">
        <v>-0.68500000000000005</v>
      </c>
      <c r="C953">
        <v>-1.6859999999999999</v>
      </c>
      <c r="D953">
        <v>-2.6789999999999998</v>
      </c>
      <c r="E953">
        <v>-3.1549999999999998</v>
      </c>
      <c r="F953">
        <v>-3.18</v>
      </c>
      <c r="G953">
        <v>1.3</v>
      </c>
      <c r="H953">
        <v>0.01</v>
      </c>
      <c r="I953">
        <v>1.3080000000000001</v>
      </c>
      <c r="J953">
        <v>-0.68400000000000005</v>
      </c>
      <c r="K953">
        <v>-1.6859999999999999</v>
      </c>
      <c r="L953">
        <v>-2.6789999999999998</v>
      </c>
      <c r="M953">
        <v>-3.1549999999999998</v>
      </c>
      <c r="N953">
        <v>-3.18</v>
      </c>
      <c r="O953">
        <v>0.89</v>
      </c>
      <c r="P953">
        <v>0.88600000000000001</v>
      </c>
      <c r="Q953">
        <v>0.871</v>
      </c>
      <c r="R953">
        <v>0.36399999999999999</v>
      </c>
      <c r="S953">
        <v>0.13600000000000001</v>
      </c>
    </row>
    <row r="954" spans="1:19" x14ac:dyDescent="0.3">
      <c r="A954">
        <v>180</v>
      </c>
      <c r="B954">
        <v>-0.68500000000000005</v>
      </c>
      <c r="C954">
        <v>-1.6859999999999999</v>
      </c>
      <c r="D954">
        <v>-2.6789999999999998</v>
      </c>
      <c r="E954">
        <v>-3.1549999999999998</v>
      </c>
      <c r="F954">
        <v>-3.18</v>
      </c>
      <c r="G954">
        <v>1.3</v>
      </c>
      <c r="H954">
        <v>0.01</v>
      </c>
      <c r="I954">
        <v>1.3080000000000001</v>
      </c>
      <c r="J954">
        <v>-0.68200000000000005</v>
      </c>
      <c r="K954">
        <v>-1.6859999999999999</v>
      </c>
      <c r="L954">
        <v>-2.6789999999999998</v>
      </c>
      <c r="M954">
        <v>-3.1539999999999999</v>
      </c>
      <c r="N954">
        <v>-3.18</v>
      </c>
      <c r="O954">
        <v>0.89300000000000002</v>
      </c>
      <c r="P954">
        <v>0.88700000000000001</v>
      </c>
      <c r="Q954">
        <v>0.873</v>
      </c>
      <c r="R954">
        <v>0.36599999999999999</v>
      </c>
      <c r="S954">
        <v>0.13600000000000001</v>
      </c>
    </row>
    <row r="955" spans="1:19" x14ac:dyDescent="0.3">
      <c r="A955">
        <v>240</v>
      </c>
      <c r="B955">
        <v>-0.68500000000000005</v>
      </c>
      <c r="C955">
        <v>-1.6859999999999999</v>
      </c>
      <c r="D955">
        <v>-2.6789999999999998</v>
      </c>
      <c r="E955">
        <v>-3.1549999999999998</v>
      </c>
      <c r="F955">
        <v>-3.18</v>
      </c>
      <c r="G955">
        <v>1.3</v>
      </c>
      <c r="H955">
        <v>0.01</v>
      </c>
      <c r="I955">
        <v>1.3080000000000001</v>
      </c>
      <c r="J955">
        <v>-0.68</v>
      </c>
      <c r="K955">
        <v>-1.6859999999999999</v>
      </c>
      <c r="L955">
        <v>-2.6789999999999998</v>
      </c>
      <c r="M955">
        <v>-3.1539999999999999</v>
      </c>
      <c r="N955">
        <v>-3.18</v>
      </c>
      <c r="O955">
        <v>0.89600000000000002</v>
      </c>
      <c r="P955">
        <v>0.88600000000000001</v>
      </c>
      <c r="Q955">
        <v>0.874</v>
      </c>
      <c r="R955">
        <v>0.36699999999999999</v>
      </c>
      <c r="S955">
        <v>0.13600000000000001</v>
      </c>
    </row>
    <row r="956" spans="1:19" x14ac:dyDescent="0.3">
      <c r="A956">
        <v>300</v>
      </c>
      <c r="B956">
        <v>-0.68500000000000005</v>
      </c>
      <c r="C956">
        <v>-1.6859999999999999</v>
      </c>
      <c r="D956">
        <v>-2.6789999999999998</v>
      </c>
      <c r="E956">
        <v>-3.1549999999999998</v>
      </c>
      <c r="F956">
        <v>-3.18</v>
      </c>
      <c r="G956">
        <v>1.3</v>
      </c>
      <c r="H956">
        <v>0.01</v>
      </c>
      <c r="I956">
        <v>1.3080000000000001</v>
      </c>
      <c r="J956">
        <v>-0.67800000000000005</v>
      </c>
      <c r="K956">
        <v>-1.6859999999999999</v>
      </c>
      <c r="L956">
        <v>-2.6789999999999998</v>
      </c>
      <c r="M956">
        <v>-3.1539999999999999</v>
      </c>
      <c r="N956">
        <v>-3.18</v>
      </c>
      <c r="O956">
        <v>0.89800000000000002</v>
      </c>
      <c r="P956">
        <v>0.88600000000000001</v>
      </c>
      <c r="Q956">
        <v>0.874</v>
      </c>
      <c r="R956">
        <v>0.36699999999999999</v>
      </c>
      <c r="S956">
        <v>0.13500000000000001</v>
      </c>
    </row>
    <row r="957" spans="1:19" x14ac:dyDescent="0.3">
      <c r="A957">
        <v>360</v>
      </c>
      <c r="B957">
        <v>-0.68500000000000005</v>
      </c>
      <c r="C957">
        <v>-1.6859999999999999</v>
      </c>
      <c r="D957">
        <v>-2.6789999999999998</v>
      </c>
      <c r="E957">
        <v>-3.1549999999999998</v>
      </c>
      <c r="F957">
        <v>-3.18</v>
      </c>
      <c r="G957">
        <v>1.3</v>
      </c>
      <c r="H957">
        <v>0.01</v>
      </c>
      <c r="I957">
        <v>1.3080000000000001</v>
      </c>
      <c r="J957">
        <v>-0.67500000000000004</v>
      </c>
      <c r="K957">
        <v>-1.6859999999999999</v>
      </c>
      <c r="L957">
        <v>-2.6789999999999998</v>
      </c>
      <c r="M957">
        <v>-3.1539999999999999</v>
      </c>
      <c r="N957">
        <v>-3.18</v>
      </c>
      <c r="O957">
        <v>0.9</v>
      </c>
      <c r="P957">
        <v>0.88600000000000001</v>
      </c>
      <c r="Q957">
        <v>0.874</v>
      </c>
      <c r="R957">
        <v>0.36699999999999999</v>
      </c>
      <c r="S957">
        <v>0.13500000000000001</v>
      </c>
    </row>
    <row r="958" spans="1:19" x14ac:dyDescent="0.3">
      <c r="A958">
        <v>420</v>
      </c>
      <c r="B958">
        <v>-0.68500000000000005</v>
      </c>
      <c r="C958">
        <v>-1.6859999999999999</v>
      </c>
      <c r="D958">
        <v>-2.6789999999999998</v>
      </c>
      <c r="E958">
        <v>-3.1549999999999998</v>
      </c>
      <c r="F958">
        <v>-3.18</v>
      </c>
      <c r="G958">
        <v>1.3</v>
      </c>
      <c r="H958">
        <v>0.01</v>
      </c>
      <c r="I958">
        <v>1.3080000000000001</v>
      </c>
      <c r="J958">
        <v>-0.67300000000000004</v>
      </c>
      <c r="K958">
        <v>-1.6859999999999999</v>
      </c>
      <c r="L958">
        <v>-2.6789999999999998</v>
      </c>
      <c r="M958">
        <v>-3.1539999999999999</v>
      </c>
      <c r="N958">
        <v>-3.18</v>
      </c>
      <c r="O958">
        <v>0.90100000000000002</v>
      </c>
      <c r="P958">
        <v>0.88700000000000001</v>
      </c>
      <c r="Q958">
        <v>0.874</v>
      </c>
      <c r="R958">
        <v>0.36699999999999999</v>
      </c>
      <c r="S958">
        <v>0.13600000000000001</v>
      </c>
    </row>
    <row r="959" spans="1:19" x14ac:dyDescent="0.3">
      <c r="A959">
        <v>480</v>
      </c>
      <c r="B959">
        <v>-0.68500000000000005</v>
      </c>
      <c r="C959">
        <v>-1.6859999999999999</v>
      </c>
      <c r="D959">
        <v>-2.6789999999999998</v>
      </c>
      <c r="E959">
        <v>-3.1549999999999998</v>
      </c>
      <c r="F959">
        <v>-3.18</v>
      </c>
      <c r="G959">
        <v>1.3</v>
      </c>
      <c r="H959">
        <v>0.01</v>
      </c>
      <c r="I959">
        <v>1.3080000000000001</v>
      </c>
      <c r="J959">
        <v>-0.67</v>
      </c>
      <c r="K959">
        <v>-1.6850000000000001</v>
      </c>
      <c r="L959">
        <v>-2.6789999999999998</v>
      </c>
      <c r="M959">
        <v>-3.1539999999999999</v>
      </c>
      <c r="N959">
        <v>-3.18</v>
      </c>
      <c r="O959">
        <v>0.90200000000000002</v>
      </c>
      <c r="P959">
        <v>0.88700000000000001</v>
      </c>
      <c r="Q959">
        <v>0.874</v>
      </c>
      <c r="R959">
        <v>0.36799999999999999</v>
      </c>
      <c r="S959">
        <v>0.13700000000000001</v>
      </c>
    </row>
    <row r="960" spans="1:19" x14ac:dyDescent="0.3">
      <c r="A960">
        <v>540</v>
      </c>
      <c r="B960">
        <v>-0.68500000000000005</v>
      </c>
      <c r="C960">
        <v>-1.6859999999999999</v>
      </c>
      <c r="D960">
        <v>-2.6789999999999998</v>
      </c>
      <c r="E960">
        <v>-3.1549999999999998</v>
      </c>
      <c r="F960">
        <v>-3.18</v>
      </c>
      <c r="G960">
        <v>1.3</v>
      </c>
      <c r="H960">
        <v>0.01</v>
      </c>
      <c r="I960">
        <v>1.3080000000000001</v>
      </c>
      <c r="J960">
        <v>-0.66800000000000004</v>
      </c>
      <c r="K960">
        <v>-1.6850000000000001</v>
      </c>
      <c r="L960">
        <v>-2.6789999999999998</v>
      </c>
      <c r="M960">
        <v>-3.1539999999999999</v>
      </c>
      <c r="N960">
        <v>-3.18</v>
      </c>
      <c r="O960">
        <v>0.90500000000000003</v>
      </c>
      <c r="P960">
        <v>0.88700000000000001</v>
      </c>
      <c r="Q960">
        <v>0.874</v>
      </c>
      <c r="R960">
        <v>0.36799999999999999</v>
      </c>
      <c r="S960">
        <v>0.13700000000000001</v>
      </c>
    </row>
    <row r="961" spans="1:19" x14ac:dyDescent="0.3">
      <c r="A961">
        <v>600</v>
      </c>
      <c r="B961">
        <v>-0.68500000000000005</v>
      </c>
      <c r="C961">
        <v>-1.6859999999999999</v>
      </c>
      <c r="D961">
        <v>-2.6789999999999998</v>
      </c>
      <c r="E961">
        <v>-3.1549999999999998</v>
      </c>
      <c r="F961">
        <v>-3.18</v>
      </c>
      <c r="G961">
        <v>1.3</v>
      </c>
      <c r="H961">
        <v>0.01</v>
      </c>
      <c r="I961">
        <v>1.3080000000000001</v>
      </c>
      <c r="J961">
        <v>-0.66500000000000004</v>
      </c>
      <c r="K961">
        <v>-1.6850000000000001</v>
      </c>
      <c r="L961">
        <v>-2.6789999999999998</v>
      </c>
      <c r="M961">
        <v>-3.1539999999999999</v>
      </c>
      <c r="N961">
        <v>-3.18</v>
      </c>
      <c r="O961">
        <v>0.90700000000000003</v>
      </c>
      <c r="P961">
        <v>0.88900000000000001</v>
      </c>
      <c r="Q961">
        <v>0.874</v>
      </c>
      <c r="R961">
        <v>0.36699999999999999</v>
      </c>
      <c r="S961">
        <v>0.13700000000000001</v>
      </c>
    </row>
    <row r="963" spans="1:19" x14ac:dyDescent="0.3">
      <c r="A963" t="s">
        <v>0</v>
      </c>
      <c r="B963" t="s">
        <v>75</v>
      </c>
    </row>
    <row r="964" spans="1:19" x14ac:dyDescent="0.3">
      <c r="A964">
        <v>0</v>
      </c>
      <c r="B964">
        <v>-0.68500000000000005</v>
      </c>
      <c r="C964">
        <v>-1.6859999999999999</v>
      </c>
      <c r="D964">
        <v>-2.6789999999999998</v>
      </c>
      <c r="E964">
        <v>-3.1549999999999998</v>
      </c>
      <c r="F964">
        <v>-3.18</v>
      </c>
      <c r="G964">
        <v>1.3</v>
      </c>
      <c r="H964">
        <v>0.01</v>
      </c>
      <c r="I964">
        <v>1.0289999999999999</v>
      </c>
      <c r="J964">
        <v>-0.68500000000000005</v>
      </c>
      <c r="K964">
        <v>-1.6859999999999999</v>
      </c>
      <c r="L964">
        <v>-2.6789999999999998</v>
      </c>
      <c r="M964">
        <v>-3.1549999999999998</v>
      </c>
      <c r="N964">
        <v>-3.18</v>
      </c>
      <c r="O964">
        <v>0.878</v>
      </c>
      <c r="P964">
        <v>0.878</v>
      </c>
      <c r="Q964">
        <v>0.86699999999999999</v>
      </c>
      <c r="R964">
        <v>0.36399999999999999</v>
      </c>
      <c r="S964">
        <v>0.13500000000000001</v>
      </c>
    </row>
    <row r="965" spans="1:19" x14ac:dyDescent="0.3">
      <c r="A965">
        <v>60</v>
      </c>
      <c r="B965">
        <v>-0.68500000000000005</v>
      </c>
      <c r="C965">
        <v>-1.6859999999999999</v>
      </c>
      <c r="D965">
        <v>-2.6789999999999998</v>
      </c>
      <c r="E965">
        <v>-3.1549999999999998</v>
      </c>
      <c r="F965">
        <v>-3.18</v>
      </c>
      <c r="G965">
        <v>1.3</v>
      </c>
      <c r="H965">
        <v>0.01</v>
      </c>
      <c r="I965">
        <v>1.0289999999999999</v>
      </c>
      <c r="J965">
        <v>-0.68500000000000005</v>
      </c>
      <c r="K965">
        <v>-1.6850000000000001</v>
      </c>
      <c r="L965">
        <v>-2.6789999999999998</v>
      </c>
      <c r="M965">
        <v>-3.1549999999999998</v>
      </c>
      <c r="N965">
        <v>-3.177</v>
      </c>
      <c r="O965">
        <v>0.88500000000000001</v>
      </c>
      <c r="P965">
        <v>0.88300000000000001</v>
      </c>
      <c r="Q965">
        <v>0.86899999999999999</v>
      </c>
      <c r="R965">
        <v>0.36499999999999999</v>
      </c>
      <c r="S965">
        <v>0.127</v>
      </c>
    </row>
    <row r="966" spans="1:19" x14ac:dyDescent="0.3">
      <c r="A966">
        <v>120</v>
      </c>
      <c r="B966">
        <v>-0.68500000000000005</v>
      </c>
      <c r="C966">
        <v>-1.6859999999999999</v>
      </c>
      <c r="D966">
        <v>-2.6789999999999998</v>
      </c>
      <c r="E966">
        <v>-3.1549999999999998</v>
      </c>
      <c r="F966">
        <v>-3.18</v>
      </c>
      <c r="G966">
        <v>1.3</v>
      </c>
      <c r="H966">
        <v>0.01</v>
      </c>
      <c r="I966">
        <v>1.0289999999999999</v>
      </c>
      <c r="J966">
        <v>-0.68400000000000005</v>
      </c>
      <c r="K966">
        <v>-1.6859999999999999</v>
      </c>
      <c r="L966">
        <v>-2.6779999999999999</v>
      </c>
      <c r="M966">
        <v>-3.1539999999999999</v>
      </c>
      <c r="N966">
        <v>-3.1739999999999999</v>
      </c>
      <c r="O966">
        <v>0.89</v>
      </c>
      <c r="P966">
        <v>0.88500000000000001</v>
      </c>
      <c r="Q966">
        <v>0.86899999999999999</v>
      </c>
      <c r="R966">
        <v>0.36199999999999999</v>
      </c>
      <c r="S966">
        <v>0.12</v>
      </c>
    </row>
    <row r="967" spans="1:19" x14ac:dyDescent="0.3">
      <c r="A967">
        <v>180</v>
      </c>
      <c r="B967">
        <v>-0.68500000000000005</v>
      </c>
      <c r="C967">
        <v>-1.6859999999999999</v>
      </c>
      <c r="D967">
        <v>-2.6789999999999998</v>
      </c>
      <c r="E967">
        <v>-3.1549999999999998</v>
      </c>
      <c r="F967">
        <v>-3.18</v>
      </c>
      <c r="G967">
        <v>1.3</v>
      </c>
      <c r="H967">
        <v>0.01</v>
      </c>
      <c r="I967">
        <v>1.0289999999999999</v>
      </c>
      <c r="J967">
        <v>-0.68200000000000005</v>
      </c>
      <c r="K967">
        <v>-1.6859999999999999</v>
      </c>
      <c r="L967">
        <v>-2.6789999999999998</v>
      </c>
      <c r="M967">
        <v>-3.1539999999999999</v>
      </c>
      <c r="N967">
        <v>-3.1709999999999998</v>
      </c>
      <c r="O967">
        <v>0.89300000000000002</v>
      </c>
      <c r="P967">
        <v>0.88700000000000001</v>
      </c>
      <c r="Q967">
        <v>0.874</v>
      </c>
      <c r="R967">
        <v>0.36499999999999999</v>
      </c>
      <c r="S967">
        <v>0.114</v>
      </c>
    </row>
    <row r="968" spans="1:19" x14ac:dyDescent="0.3">
      <c r="A968">
        <v>240</v>
      </c>
      <c r="B968">
        <v>-0.68500000000000005</v>
      </c>
      <c r="C968">
        <v>-1.6859999999999999</v>
      </c>
      <c r="D968">
        <v>-2.6789999999999998</v>
      </c>
      <c r="E968">
        <v>-3.1549999999999998</v>
      </c>
      <c r="F968">
        <v>-3.18</v>
      </c>
      <c r="G968">
        <v>1.3</v>
      </c>
      <c r="H968">
        <v>0.01</v>
      </c>
      <c r="I968">
        <v>1.0289999999999999</v>
      </c>
      <c r="J968">
        <v>-0.68</v>
      </c>
      <c r="K968">
        <v>-1.6850000000000001</v>
      </c>
      <c r="L968">
        <v>-2.6789999999999998</v>
      </c>
      <c r="M968">
        <v>-3.1549999999999998</v>
      </c>
      <c r="N968">
        <v>-3.1680000000000001</v>
      </c>
      <c r="O968">
        <v>0.89600000000000002</v>
      </c>
      <c r="P968">
        <v>0.88600000000000001</v>
      </c>
      <c r="Q968">
        <v>0.873</v>
      </c>
      <c r="R968">
        <v>0.371</v>
      </c>
      <c r="S968">
        <v>0.109</v>
      </c>
    </row>
    <row r="969" spans="1:19" x14ac:dyDescent="0.3">
      <c r="A969">
        <v>300</v>
      </c>
      <c r="B969">
        <v>-0.68500000000000005</v>
      </c>
      <c r="C969">
        <v>-1.6859999999999999</v>
      </c>
      <c r="D969">
        <v>-2.6789999999999998</v>
      </c>
      <c r="E969">
        <v>-3.1549999999999998</v>
      </c>
      <c r="F969">
        <v>-3.18</v>
      </c>
      <c r="G969">
        <v>1.3</v>
      </c>
      <c r="H969">
        <v>0.01</v>
      </c>
      <c r="I969">
        <v>1.0289999999999999</v>
      </c>
      <c r="J969">
        <v>-0.67800000000000005</v>
      </c>
      <c r="K969">
        <v>-1.6859999999999999</v>
      </c>
      <c r="L969">
        <v>-2.6789999999999998</v>
      </c>
      <c r="M969">
        <v>-3.1549999999999998</v>
      </c>
      <c r="N969">
        <v>-3.165</v>
      </c>
      <c r="O969">
        <v>0.89800000000000002</v>
      </c>
      <c r="P969">
        <v>0.88600000000000001</v>
      </c>
      <c r="Q969">
        <v>0.872</v>
      </c>
      <c r="R969">
        <v>0.36899999999999999</v>
      </c>
      <c r="S969">
        <v>0.10199999999999999</v>
      </c>
    </row>
    <row r="970" spans="1:19" x14ac:dyDescent="0.3">
      <c r="A970">
        <v>360</v>
      </c>
      <c r="B970">
        <v>-0.68500000000000005</v>
      </c>
      <c r="C970">
        <v>-1.6859999999999999</v>
      </c>
      <c r="D970">
        <v>-2.6789999999999998</v>
      </c>
      <c r="E970">
        <v>-3.1549999999999998</v>
      </c>
      <c r="F970">
        <v>-3.18</v>
      </c>
      <c r="G970">
        <v>1.3</v>
      </c>
      <c r="H970">
        <v>0.01</v>
      </c>
      <c r="I970">
        <v>1.0289999999999999</v>
      </c>
      <c r="J970">
        <v>-0.67500000000000004</v>
      </c>
      <c r="K970">
        <v>-1.6859999999999999</v>
      </c>
      <c r="L970">
        <v>-2.6789999999999998</v>
      </c>
      <c r="M970">
        <v>-3.153</v>
      </c>
      <c r="N970">
        <v>-3.1619999999999999</v>
      </c>
      <c r="O970">
        <v>0.9</v>
      </c>
      <c r="P970">
        <v>0.88600000000000001</v>
      </c>
      <c r="Q970">
        <v>0.875</v>
      </c>
      <c r="R970">
        <v>0.36099999999999999</v>
      </c>
      <c r="S970">
        <v>9.7000000000000003E-2</v>
      </c>
    </row>
    <row r="971" spans="1:19" x14ac:dyDescent="0.3">
      <c r="A971">
        <v>420</v>
      </c>
      <c r="B971">
        <v>-0.68500000000000005</v>
      </c>
      <c r="C971">
        <v>-1.6859999999999999</v>
      </c>
      <c r="D971">
        <v>-2.6789999999999998</v>
      </c>
      <c r="E971">
        <v>-3.1549999999999998</v>
      </c>
      <c r="F971">
        <v>-3.18</v>
      </c>
      <c r="G971">
        <v>1.3</v>
      </c>
      <c r="H971">
        <v>0.01</v>
      </c>
      <c r="I971">
        <v>1.0289999999999999</v>
      </c>
      <c r="J971">
        <v>-0.67300000000000004</v>
      </c>
      <c r="K971">
        <v>-1.6859999999999999</v>
      </c>
      <c r="L971">
        <v>-2.6789999999999998</v>
      </c>
      <c r="M971">
        <v>-3.15</v>
      </c>
      <c r="N971">
        <v>-3.1589999999999998</v>
      </c>
      <c r="O971">
        <v>0.90100000000000002</v>
      </c>
      <c r="P971">
        <v>0.88600000000000001</v>
      </c>
      <c r="Q971">
        <v>0.876</v>
      </c>
      <c r="R971">
        <v>0.35299999999999998</v>
      </c>
      <c r="S971">
        <v>9.2999999999999999E-2</v>
      </c>
    </row>
    <row r="972" spans="1:19" x14ac:dyDescent="0.3">
      <c r="A972">
        <v>480</v>
      </c>
      <c r="B972">
        <v>-0.68500000000000005</v>
      </c>
      <c r="C972">
        <v>-1.6859999999999999</v>
      </c>
      <c r="D972">
        <v>-2.6789999999999998</v>
      </c>
      <c r="E972">
        <v>-3.1549999999999998</v>
      </c>
      <c r="F972">
        <v>-3.18</v>
      </c>
      <c r="G972">
        <v>1.3</v>
      </c>
      <c r="H972">
        <v>0.01</v>
      </c>
      <c r="I972">
        <v>1.0289999999999999</v>
      </c>
      <c r="J972">
        <v>-0.67</v>
      </c>
      <c r="K972">
        <v>-1.6850000000000001</v>
      </c>
      <c r="L972">
        <v>-2.6789999999999998</v>
      </c>
      <c r="M972">
        <v>-3.1469999999999998</v>
      </c>
      <c r="N972">
        <v>-3.1560000000000001</v>
      </c>
      <c r="O972">
        <v>0.90200000000000002</v>
      </c>
      <c r="P972">
        <v>0.88700000000000001</v>
      </c>
      <c r="Q972">
        <v>0.874</v>
      </c>
      <c r="R972">
        <v>0.34499999999999997</v>
      </c>
      <c r="S972">
        <v>9.0999999999999998E-2</v>
      </c>
    </row>
    <row r="973" spans="1:19" x14ac:dyDescent="0.3">
      <c r="A973">
        <v>540</v>
      </c>
      <c r="B973">
        <v>-0.68500000000000005</v>
      </c>
      <c r="C973">
        <v>-1.6859999999999999</v>
      </c>
      <c r="D973">
        <v>-2.6789999999999998</v>
      </c>
      <c r="E973">
        <v>-3.1549999999999998</v>
      </c>
      <c r="F973">
        <v>-3.18</v>
      </c>
      <c r="G973">
        <v>1.3</v>
      </c>
      <c r="H973">
        <v>0.01</v>
      </c>
      <c r="I973">
        <v>1.0289999999999999</v>
      </c>
      <c r="J973">
        <v>-0.66800000000000004</v>
      </c>
      <c r="K973">
        <v>-1.6850000000000001</v>
      </c>
      <c r="L973">
        <v>-2.6789999999999998</v>
      </c>
      <c r="M973">
        <v>-3.1429999999999998</v>
      </c>
      <c r="N973">
        <v>-3.153</v>
      </c>
      <c r="O973">
        <v>0.90500000000000003</v>
      </c>
      <c r="P973">
        <v>0.88800000000000001</v>
      </c>
      <c r="Q973">
        <v>0.873</v>
      </c>
      <c r="R973">
        <v>0.33700000000000002</v>
      </c>
      <c r="S973">
        <v>8.8999999999999996E-2</v>
      </c>
    </row>
    <row r="974" spans="1:19" x14ac:dyDescent="0.3">
      <c r="A974">
        <v>600</v>
      </c>
      <c r="B974">
        <v>-0.68500000000000005</v>
      </c>
      <c r="C974">
        <v>-1.6859999999999999</v>
      </c>
      <c r="D974">
        <v>-2.6789999999999998</v>
      </c>
      <c r="E974">
        <v>-3.1549999999999998</v>
      </c>
      <c r="F974">
        <v>-3.18</v>
      </c>
      <c r="G974">
        <v>1.3</v>
      </c>
      <c r="H974">
        <v>0.01</v>
      </c>
      <c r="I974">
        <v>1.0289999999999999</v>
      </c>
      <c r="J974">
        <v>-0.66500000000000004</v>
      </c>
      <c r="K974">
        <v>-1.6850000000000001</v>
      </c>
      <c r="L974">
        <v>-2.6789999999999998</v>
      </c>
      <c r="M974">
        <v>-3.1389999999999998</v>
      </c>
      <c r="N974">
        <v>-3.15</v>
      </c>
      <c r="O974">
        <v>0.90700000000000003</v>
      </c>
      <c r="P974">
        <v>0.88900000000000001</v>
      </c>
      <c r="Q974">
        <v>0.873</v>
      </c>
      <c r="R974">
        <v>0.33</v>
      </c>
      <c r="S974">
        <v>8.6999999999999994E-2</v>
      </c>
    </row>
    <row r="976" spans="1:19" x14ac:dyDescent="0.3">
      <c r="A976" t="s">
        <v>0</v>
      </c>
      <c r="B976" t="s">
        <v>76</v>
      </c>
    </row>
    <row r="977" spans="1:19" x14ac:dyDescent="0.3">
      <c r="A977">
        <v>0</v>
      </c>
      <c r="B977">
        <v>-0.68500000000000005</v>
      </c>
      <c r="C977">
        <v>-1.6859999999999999</v>
      </c>
      <c r="D977">
        <v>-2.6789999999999998</v>
      </c>
      <c r="E977">
        <v>-3.145</v>
      </c>
      <c r="F977">
        <v>-3.17</v>
      </c>
      <c r="G977">
        <v>1.3</v>
      </c>
      <c r="H977">
        <v>0.01</v>
      </c>
      <c r="I977">
        <v>1.5780000000000001</v>
      </c>
      <c r="J977">
        <v>-0.68500000000000005</v>
      </c>
      <c r="K977">
        <v>-1.6859999999999999</v>
      </c>
      <c r="L977">
        <v>-2.6789999999999998</v>
      </c>
      <c r="M977">
        <v>-3.145</v>
      </c>
      <c r="N977">
        <v>-3.17</v>
      </c>
      <c r="O977">
        <v>0.878</v>
      </c>
      <c r="P977">
        <v>0.878</v>
      </c>
      <c r="Q977">
        <v>0.86599999999999999</v>
      </c>
      <c r="R977">
        <v>0.35899999999999999</v>
      </c>
      <c r="S977">
        <v>0.13400000000000001</v>
      </c>
    </row>
    <row r="978" spans="1:19" x14ac:dyDescent="0.3">
      <c r="A978">
        <v>60</v>
      </c>
      <c r="B978">
        <v>-0.68500000000000005</v>
      </c>
      <c r="C978">
        <v>-1.6859999999999999</v>
      </c>
      <c r="D978">
        <v>-2.6789999999999998</v>
      </c>
      <c r="E978">
        <v>-3.145</v>
      </c>
      <c r="F978">
        <v>-3.17</v>
      </c>
      <c r="G978">
        <v>1.3</v>
      </c>
      <c r="H978">
        <v>0.01</v>
      </c>
      <c r="I978">
        <v>1.5780000000000001</v>
      </c>
      <c r="J978">
        <v>-0.68500000000000005</v>
      </c>
      <c r="K978">
        <v>-1.6859999999999999</v>
      </c>
      <c r="L978">
        <v>-2.6789999999999998</v>
      </c>
      <c r="M978">
        <v>-3.145</v>
      </c>
      <c r="N978">
        <v>-3.173</v>
      </c>
      <c r="O978">
        <v>0.88500000000000001</v>
      </c>
      <c r="P978">
        <v>0.88600000000000001</v>
      </c>
      <c r="Q978">
        <v>0.86899999999999999</v>
      </c>
      <c r="R978">
        <v>0.35799999999999998</v>
      </c>
      <c r="S978">
        <v>0.14199999999999999</v>
      </c>
    </row>
    <row r="979" spans="1:19" x14ac:dyDescent="0.3">
      <c r="A979">
        <v>120</v>
      </c>
      <c r="B979">
        <v>-0.68500000000000005</v>
      </c>
      <c r="C979">
        <v>-1.6859999999999999</v>
      </c>
      <c r="D979">
        <v>-2.6789999999999998</v>
      </c>
      <c r="E979">
        <v>-3.145</v>
      </c>
      <c r="F979">
        <v>-3.17</v>
      </c>
      <c r="G979">
        <v>1.3</v>
      </c>
      <c r="H979">
        <v>0.01</v>
      </c>
      <c r="I979">
        <v>1.5780000000000001</v>
      </c>
      <c r="J979">
        <v>-0.68400000000000005</v>
      </c>
      <c r="K979">
        <v>-1.6859999999999999</v>
      </c>
      <c r="L979">
        <v>-2.6789999999999998</v>
      </c>
      <c r="M979">
        <v>-3.1459999999999999</v>
      </c>
      <c r="N979">
        <v>-3.1760000000000002</v>
      </c>
      <c r="O979">
        <v>0.88900000000000001</v>
      </c>
      <c r="P979">
        <v>0.88600000000000001</v>
      </c>
      <c r="Q979">
        <v>0.873</v>
      </c>
      <c r="R979">
        <v>0.36099999999999999</v>
      </c>
      <c r="S979">
        <v>0.15</v>
      </c>
    </row>
    <row r="980" spans="1:19" x14ac:dyDescent="0.3">
      <c r="A980">
        <v>180</v>
      </c>
      <c r="B980">
        <v>-0.68500000000000005</v>
      </c>
      <c r="C980">
        <v>-1.6859999999999999</v>
      </c>
      <c r="D980">
        <v>-2.6789999999999998</v>
      </c>
      <c r="E980">
        <v>-3.145</v>
      </c>
      <c r="F980">
        <v>-3.17</v>
      </c>
      <c r="G980">
        <v>1.3</v>
      </c>
      <c r="H980">
        <v>0.01</v>
      </c>
      <c r="I980">
        <v>1.5780000000000001</v>
      </c>
      <c r="J980">
        <v>-0.68200000000000005</v>
      </c>
      <c r="K980">
        <v>-1.6850000000000001</v>
      </c>
      <c r="L980">
        <v>-2.6779999999999999</v>
      </c>
      <c r="M980">
        <v>-3.145</v>
      </c>
      <c r="N980">
        <v>-3.1789999999999998</v>
      </c>
      <c r="O980">
        <v>0.89300000000000002</v>
      </c>
      <c r="P980">
        <v>0.88600000000000001</v>
      </c>
      <c r="Q980">
        <v>0.871</v>
      </c>
      <c r="R980">
        <v>0.36099999999999999</v>
      </c>
      <c r="S980">
        <v>0.157</v>
      </c>
    </row>
    <row r="981" spans="1:19" x14ac:dyDescent="0.3">
      <c r="A981">
        <v>240</v>
      </c>
      <c r="B981">
        <v>-0.68500000000000005</v>
      </c>
      <c r="C981">
        <v>-1.6859999999999999</v>
      </c>
      <c r="D981">
        <v>-2.6789999999999998</v>
      </c>
      <c r="E981">
        <v>-3.145</v>
      </c>
      <c r="F981">
        <v>-3.17</v>
      </c>
      <c r="G981">
        <v>1.3</v>
      </c>
      <c r="H981">
        <v>0.01</v>
      </c>
      <c r="I981">
        <v>1.5780000000000001</v>
      </c>
      <c r="J981">
        <v>-0.68</v>
      </c>
      <c r="K981">
        <v>-1.6859999999999999</v>
      </c>
      <c r="L981">
        <v>-2.6789999999999998</v>
      </c>
      <c r="M981">
        <v>-3.1440000000000001</v>
      </c>
      <c r="N981">
        <v>-3.1819999999999999</v>
      </c>
      <c r="O981">
        <v>0.89600000000000002</v>
      </c>
      <c r="P981">
        <v>0.88600000000000001</v>
      </c>
      <c r="Q981">
        <v>0.874</v>
      </c>
      <c r="R981">
        <v>0.35799999999999998</v>
      </c>
      <c r="S981">
        <v>0.16400000000000001</v>
      </c>
    </row>
    <row r="982" spans="1:19" x14ac:dyDescent="0.3">
      <c r="A982">
        <v>300</v>
      </c>
      <c r="B982">
        <v>-0.68500000000000005</v>
      </c>
      <c r="C982">
        <v>-1.6859999999999999</v>
      </c>
      <c r="D982">
        <v>-2.6789999999999998</v>
      </c>
      <c r="E982">
        <v>-3.145</v>
      </c>
      <c r="F982">
        <v>-3.17</v>
      </c>
      <c r="G982">
        <v>1.3</v>
      </c>
      <c r="H982">
        <v>0.01</v>
      </c>
      <c r="I982">
        <v>1.5780000000000001</v>
      </c>
      <c r="J982">
        <v>-0.67800000000000005</v>
      </c>
      <c r="K982">
        <v>-1.6859999999999999</v>
      </c>
      <c r="L982">
        <v>-2.6789999999999998</v>
      </c>
      <c r="M982">
        <v>-3.1440000000000001</v>
      </c>
      <c r="N982">
        <v>-3.1850000000000001</v>
      </c>
      <c r="O982">
        <v>0.89800000000000002</v>
      </c>
      <c r="P982">
        <v>0.88600000000000001</v>
      </c>
      <c r="Q982">
        <v>0.875</v>
      </c>
      <c r="R982">
        <v>0.36099999999999999</v>
      </c>
      <c r="S982">
        <v>0.16700000000000001</v>
      </c>
    </row>
    <row r="983" spans="1:19" x14ac:dyDescent="0.3">
      <c r="A983">
        <v>360</v>
      </c>
      <c r="B983">
        <v>-0.68500000000000005</v>
      </c>
      <c r="C983">
        <v>-1.6859999999999999</v>
      </c>
      <c r="D983">
        <v>-2.6789999999999998</v>
      </c>
      <c r="E983">
        <v>-3.145</v>
      </c>
      <c r="F983">
        <v>-3.17</v>
      </c>
      <c r="G983">
        <v>1.3</v>
      </c>
      <c r="H983">
        <v>0.01</v>
      </c>
      <c r="I983">
        <v>1.5780000000000001</v>
      </c>
      <c r="J983">
        <v>-0.67500000000000004</v>
      </c>
      <c r="K983">
        <v>-1.6859999999999999</v>
      </c>
      <c r="L983">
        <v>-2.6789999999999998</v>
      </c>
      <c r="M983">
        <v>-3.1459999999999999</v>
      </c>
      <c r="N983">
        <v>-3.1880000000000002</v>
      </c>
      <c r="O983">
        <v>0.9</v>
      </c>
      <c r="P983">
        <v>0.88600000000000001</v>
      </c>
      <c r="Q983">
        <v>0.872</v>
      </c>
      <c r="R983">
        <v>0.36799999999999999</v>
      </c>
      <c r="S983">
        <v>0.17199999999999999</v>
      </c>
    </row>
    <row r="984" spans="1:19" x14ac:dyDescent="0.3">
      <c r="A984">
        <v>420</v>
      </c>
      <c r="B984">
        <v>-0.68500000000000005</v>
      </c>
      <c r="C984">
        <v>-1.6859999999999999</v>
      </c>
      <c r="D984">
        <v>-2.6789999999999998</v>
      </c>
      <c r="E984">
        <v>-3.145</v>
      </c>
      <c r="F984">
        <v>-3.17</v>
      </c>
      <c r="G984">
        <v>1.3</v>
      </c>
      <c r="H984">
        <v>0.01</v>
      </c>
      <c r="I984">
        <v>1.5780000000000001</v>
      </c>
      <c r="J984">
        <v>-0.67300000000000004</v>
      </c>
      <c r="K984">
        <v>-1.6859999999999999</v>
      </c>
      <c r="L984">
        <v>-2.6789999999999998</v>
      </c>
      <c r="M984">
        <v>-3.149</v>
      </c>
      <c r="N984">
        <v>-3.1909999999999998</v>
      </c>
      <c r="O984">
        <v>0.90100000000000002</v>
      </c>
      <c r="P984">
        <v>0.88700000000000001</v>
      </c>
      <c r="Q984">
        <v>0.873</v>
      </c>
      <c r="R984">
        <v>0.377</v>
      </c>
      <c r="S984">
        <v>0.17699999999999999</v>
      </c>
    </row>
    <row r="985" spans="1:19" x14ac:dyDescent="0.3">
      <c r="A985">
        <v>480</v>
      </c>
      <c r="B985">
        <v>-0.68500000000000005</v>
      </c>
      <c r="C985">
        <v>-1.6859999999999999</v>
      </c>
      <c r="D985">
        <v>-2.6789999999999998</v>
      </c>
      <c r="E985">
        <v>-3.145</v>
      </c>
      <c r="F985">
        <v>-3.17</v>
      </c>
      <c r="G985">
        <v>1.3</v>
      </c>
      <c r="H985">
        <v>0.01</v>
      </c>
      <c r="I985">
        <v>1.5780000000000001</v>
      </c>
      <c r="J985">
        <v>-0.67</v>
      </c>
      <c r="K985">
        <v>-1.6850000000000001</v>
      </c>
      <c r="L985">
        <v>-2.6789999999999998</v>
      </c>
      <c r="M985">
        <v>-3.153</v>
      </c>
      <c r="N985">
        <v>-3.194</v>
      </c>
      <c r="O985">
        <v>0.90200000000000002</v>
      </c>
      <c r="P985">
        <v>0.88700000000000001</v>
      </c>
      <c r="Q985">
        <v>0.874</v>
      </c>
      <c r="R985">
        <v>0.38600000000000001</v>
      </c>
      <c r="S985">
        <v>0.18099999999999999</v>
      </c>
    </row>
    <row r="986" spans="1:19" x14ac:dyDescent="0.3">
      <c r="A986">
        <v>540</v>
      </c>
      <c r="B986">
        <v>-0.68500000000000005</v>
      </c>
      <c r="C986">
        <v>-1.6859999999999999</v>
      </c>
      <c r="D986">
        <v>-2.6789999999999998</v>
      </c>
      <c r="E986">
        <v>-3.145</v>
      </c>
      <c r="F986">
        <v>-3.17</v>
      </c>
      <c r="G986">
        <v>1.3</v>
      </c>
      <c r="H986">
        <v>0.01</v>
      </c>
      <c r="I986">
        <v>1.5780000000000001</v>
      </c>
      <c r="J986">
        <v>-0.66800000000000004</v>
      </c>
      <c r="K986">
        <v>-1.6850000000000001</v>
      </c>
      <c r="L986">
        <v>-2.6789999999999998</v>
      </c>
      <c r="M986">
        <v>-3.1560000000000001</v>
      </c>
      <c r="N986">
        <v>-3.1970000000000001</v>
      </c>
      <c r="O986">
        <v>0.90500000000000003</v>
      </c>
      <c r="P986">
        <v>0.88700000000000001</v>
      </c>
      <c r="Q986">
        <v>0.874</v>
      </c>
      <c r="R986">
        <v>0.39100000000000001</v>
      </c>
      <c r="S986">
        <v>0.184</v>
      </c>
    </row>
    <row r="987" spans="1:19" x14ac:dyDescent="0.3">
      <c r="A987">
        <v>600</v>
      </c>
      <c r="B987">
        <v>-0.68500000000000005</v>
      </c>
      <c r="C987">
        <v>-1.6859999999999999</v>
      </c>
      <c r="D987">
        <v>-2.6789999999999998</v>
      </c>
      <c r="E987">
        <v>-3.145</v>
      </c>
      <c r="F987">
        <v>-3.17</v>
      </c>
      <c r="G987">
        <v>1.3</v>
      </c>
      <c r="H987">
        <v>0.01</v>
      </c>
      <c r="I987">
        <v>1.5780000000000001</v>
      </c>
      <c r="J987">
        <v>-0.66500000000000004</v>
      </c>
      <c r="K987">
        <v>-1.6850000000000001</v>
      </c>
      <c r="L987">
        <v>-2.6789999999999998</v>
      </c>
      <c r="M987">
        <v>-3.1589999999999998</v>
      </c>
      <c r="N987">
        <v>-3.2</v>
      </c>
      <c r="O987">
        <v>0.90700000000000003</v>
      </c>
      <c r="P987">
        <v>0.88900000000000001</v>
      </c>
      <c r="Q987">
        <v>0.875</v>
      </c>
      <c r="R987">
        <v>0.39600000000000002</v>
      </c>
      <c r="S987">
        <v>0.186</v>
      </c>
    </row>
    <row r="989" spans="1:19" x14ac:dyDescent="0.3">
      <c r="A989" t="s">
        <v>0</v>
      </c>
      <c r="B989" t="s">
        <v>77</v>
      </c>
    </row>
    <row r="990" spans="1:19" x14ac:dyDescent="0.3">
      <c r="A990">
        <v>0</v>
      </c>
      <c r="B990">
        <v>-0.68500000000000005</v>
      </c>
      <c r="C990">
        <v>-1.6859999999999999</v>
      </c>
      <c r="D990">
        <v>-2.6789999999999998</v>
      </c>
      <c r="E990">
        <v>-3.145</v>
      </c>
      <c r="F990">
        <v>-3.17</v>
      </c>
      <c r="G990">
        <v>1.3</v>
      </c>
      <c r="H990">
        <v>0.01</v>
      </c>
      <c r="I990">
        <v>1.3080000000000001</v>
      </c>
      <c r="J990">
        <v>-0.68500000000000005</v>
      </c>
      <c r="K990">
        <v>-1.6859999999999999</v>
      </c>
      <c r="L990">
        <v>-2.6789999999999998</v>
      </c>
      <c r="M990">
        <v>-3.145</v>
      </c>
      <c r="N990">
        <v>-3.17</v>
      </c>
      <c r="O990">
        <v>0.878</v>
      </c>
      <c r="P990">
        <v>0.878</v>
      </c>
      <c r="Q990">
        <v>0.86599999999999999</v>
      </c>
      <c r="R990">
        <v>0.35899999999999999</v>
      </c>
      <c r="S990">
        <v>0.13400000000000001</v>
      </c>
    </row>
    <row r="991" spans="1:19" x14ac:dyDescent="0.3">
      <c r="A991">
        <v>60</v>
      </c>
      <c r="B991">
        <v>-0.68500000000000005</v>
      </c>
      <c r="C991">
        <v>-1.6859999999999999</v>
      </c>
      <c r="D991">
        <v>-2.6789999999999998</v>
      </c>
      <c r="E991">
        <v>-3.145</v>
      </c>
      <c r="F991">
        <v>-3.17</v>
      </c>
      <c r="G991">
        <v>1.3</v>
      </c>
      <c r="H991">
        <v>0.01</v>
      </c>
      <c r="I991">
        <v>1.3080000000000001</v>
      </c>
      <c r="J991">
        <v>-0.68500000000000005</v>
      </c>
      <c r="K991">
        <v>-1.6859999999999999</v>
      </c>
      <c r="L991">
        <v>-2.6789999999999998</v>
      </c>
      <c r="M991">
        <v>-3.1459999999999999</v>
      </c>
      <c r="N991">
        <v>-3.17</v>
      </c>
      <c r="O991">
        <v>0.88500000000000001</v>
      </c>
      <c r="P991">
        <v>0.88400000000000001</v>
      </c>
      <c r="Q991">
        <v>0.86899999999999999</v>
      </c>
      <c r="R991">
        <v>0.35899999999999999</v>
      </c>
      <c r="S991">
        <v>0.13400000000000001</v>
      </c>
    </row>
    <row r="992" spans="1:19" x14ac:dyDescent="0.3">
      <c r="A992">
        <v>120</v>
      </c>
      <c r="B992">
        <v>-0.68500000000000005</v>
      </c>
      <c r="C992">
        <v>-1.6859999999999999</v>
      </c>
      <c r="D992">
        <v>-2.6789999999999998</v>
      </c>
      <c r="E992">
        <v>-3.145</v>
      </c>
      <c r="F992">
        <v>-3.17</v>
      </c>
      <c r="G992">
        <v>1.3</v>
      </c>
      <c r="H992">
        <v>0.01</v>
      </c>
      <c r="I992">
        <v>1.3080000000000001</v>
      </c>
      <c r="J992">
        <v>-0.68400000000000005</v>
      </c>
      <c r="K992">
        <v>-1.6859999999999999</v>
      </c>
      <c r="L992">
        <v>-2.6779999999999999</v>
      </c>
      <c r="M992">
        <v>-3.1459999999999999</v>
      </c>
      <c r="N992">
        <v>-3.17</v>
      </c>
      <c r="O992">
        <v>0.88900000000000001</v>
      </c>
      <c r="P992">
        <v>0.88600000000000001</v>
      </c>
      <c r="Q992">
        <v>0.87</v>
      </c>
      <c r="R992">
        <v>0.35899999999999999</v>
      </c>
      <c r="S992">
        <v>0.13400000000000001</v>
      </c>
    </row>
    <row r="993" spans="1:19" x14ac:dyDescent="0.3">
      <c r="A993">
        <v>180</v>
      </c>
      <c r="B993">
        <v>-0.68500000000000005</v>
      </c>
      <c r="C993">
        <v>-1.6859999999999999</v>
      </c>
      <c r="D993">
        <v>-2.6789999999999998</v>
      </c>
      <c r="E993">
        <v>-3.145</v>
      </c>
      <c r="F993">
        <v>-3.17</v>
      </c>
      <c r="G993">
        <v>1.3</v>
      </c>
      <c r="H993">
        <v>0.01</v>
      </c>
      <c r="I993">
        <v>1.3080000000000001</v>
      </c>
      <c r="J993">
        <v>-0.68200000000000005</v>
      </c>
      <c r="K993">
        <v>-1.6859999999999999</v>
      </c>
      <c r="L993">
        <v>-2.6789999999999998</v>
      </c>
      <c r="M993">
        <v>-3.145</v>
      </c>
      <c r="N993">
        <v>-3.17</v>
      </c>
      <c r="O993">
        <v>0.89300000000000002</v>
      </c>
      <c r="P993">
        <v>0.88700000000000001</v>
      </c>
      <c r="Q993">
        <v>0.872</v>
      </c>
      <c r="R993">
        <v>0.36099999999999999</v>
      </c>
      <c r="S993">
        <v>0.13500000000000001</v>
      </c>
    </row>
    <row r="994" spans="1:19" x14ac:dyDescent="0.3">
      <c r="A994">
        <v>240</v>
      </c>
      <c r="B994">
        <v>-0.68500000000000005</v>
      </c>
      <c r="C994">
        <v>-1.6859999999999999</v>
      </c>
      <c r="D994">
        <v>-2.6789999999999998</v>
      </c>
      <c r="E994">
        <v>-3.145</v>
      </c>
      <c r="F994">
        <v>-3.17</v>
      </c>
      <c r="G994">
        <v>1.3</v>
      </c>
      <c r="H994">
        <v>0.01</v>
      </c>
      <c r="I994">
        <v>1.3080000000000001</v>
      </c>
      <c r="J994">
        <v>-0.68</v>
      </c>
      <c r="K994">
        <v>-1.6859999999999999</v>
      </c>
      <c r="L994">
        <v>-2.6789999999999998</v>
      </c>
      <c r="M994">
        <v>-3.145</v>
      </c>
      <c r="N994">
        <v>-3.17</v>
      </c>
      <c r="O994">
        <v>0.89600000000000002</v>
      </c>
      <c r="P994">
        <v>0.88600000000000001</v>
      </c>
      <c r="Q994">
        <v>0.873</v>
      </c>
      <c r="R994">
        <v>0.36199999999999999</v>
      </c>
      <c r="S994">
        <v>0.13500000000000001</v>
      </c>
    </row>
    <row r="995" spans="1:19" x14ac:dyDescent="0.3">
      <c r="A995">
        <v>300</v>
      </c>
      <c r="B995">
        <v>-0.68500000000000005</v>
      </c>
      <c r="C995">
        <v>-1.6859999999999999</v>
      </c>
      <c r="D995">
        <v>-2.6789999999999998</v>
      </c>
      <c r="E995">
        <v>-3.145</v>
      </c>
      <c r="F995">
        <v>-3.17</v>
      </c>
      <c r="G995">
        <v>1.3</v>
      </c>
      <c r="H995">
        <v>0.01</v>
      </c>
      <c r="I995">
        <v>1.3080000000000001</v>
      </c>
      <c r="J995">
        <v>-0.67800000000000005</v>
      </c>
      <c r="K995">
        <v>-1.6859999999999999</v>
      </c>
      <c r="L995">
        <v>-2.6789999999999998</v>
      </c>
      <c r="M995">
        <v>-3.145</v>
      </c>
      <c r="N995">
        <v>-3.17</v>
      </c>
      <c r="O995">
        <v>0.89800000000000002</v>
      </c>
      <c r="P995">
        <v>0.88600000000000001</v>
      </c>
      <c r="Q995">
        <v>0.874</v>
      </c>
      <c r="R995">
        <v>0.36299999999999999</v>
      </c>
      <c r="S995">
        <v>0.13400000000000001</v>
      </c>
    </row>
    <row r="996" spans="1:19" x14ac:dyDescent="0.3">
      <c r="A996">
        <v>360</v>
      </c>
      <c r="B996">
        <v>-0.68500000000000005</v>
      </c>
      <c r="C996">
        <v>-1.6859999999999999</v>
      </c>
      <c r="D996">
        <v>-2.6789999999999998</v>
      </c>
      <c r="E996">
        <v>-3.145</v>
      </c>
      <c r="F996">
        <v>-3.17</v>
      </c>
      <c r="G996">
        <v>1.3</v>
      </c>
      <c r="H996">
        <v>0.01</v>
      </c>
      <c r="I996">
        <v>1.3080000000000001</v>
      </c>
      <c r="J996">
        <v>-0.67500000000000004</v>
      </c>
      <c r="K996">
        <v>-1.6859999999999999</v>
      </c>
      <c r="L996">
        <v>-2.6789999999999998</v>
      </c>
      <c r="M996">
        <v>-3.145</v>
      </c>
      <c r="N996">
        <v>-3.17</v>
      </c>
      <c r="O996">
        <v>0.9</v>
      </c>
      <c r="P996">
        <v>0.88600000000000001</v>
      </c>
      <c r="Q996">
        <v>0.873</v>
      </c>
      <c r="R996">
        <v>0.36299999999999999</v>
      </c>
      <c r="S996">
        <v>0.13400000000000001</v>
      </c>
    </row>
    <row r="997" spans="1:19" x14ac:dyDescent="0.3">
      <c r="A997">
        <v>420</v>
      </c>
      <c r="B997">
        <v>-0.68500000000000005</v>
      </c>
      <c r="C997">
        <v>-1.6859999999999999</v>
      </c>
      <c r="D997">
        <v>-2.6789999999999998</v>
      </c>
      <c r="E997">
        <v>-3.145</v>
      </c>
      <c r="F997">
        <v>-3.17</v>
      </c>
      <c r="G997">
        <v>1.3</v>
      </c>
      <c r="H997">
        <v>0.01</v>
      </c>
      <c r="I997">
        <v>1.3080000000000001</v>
      </c>
      <c r="J997">
        <v>-0.67300000000000004</v>
      </c>
      <c r="K997">
        <v>-1.6859999999999999</v>
      </c>
      <c r="L997">
        <v>-2.6789999999999998</v>
      </c>
      <c r="M997">
        <v>-3.145</v>
      </c>
      <c r="N997">
        <v>-3.17</v>
      </c>
      <c r="O997">
        <v>0.90100000000000002</v>
      </c>
      <c r="P997">
        <v>0.88700000000000001</v>
      </c>
      <c r="Q997">
        <v>0.874</v>
      </c>
      <c r="R997">
        <v>0.36299999999999999</v>
      </c>
      <c r="S997">
        <v>0.13500000000000001</v>
      </c>
    </row>
    <row r="998" spans="1:19" x14ac:dyDescent="0.3">
      <c r="A998">
        <v>480</v>
      </c>
      <c r="B998">
        <v>-0.68500000000000005</v>
      </c>
      <c r="C998">
        <v>-1.6859999999999999</v>
      </c>
      <c r="D998">
        <v>-2.6789999999999998</v>
      </c>
      <c r="E998">
        <v>-3.145</v>
      </c>
      <c r="F998">
        <v>-3.17</v>
      </c>
      <c r="G998">
        <v>1.3</v>
      </c>
      <c r="H998">
        <v>0.01</v>
      </c>
      <c r="I998">
        <v>1.3080000000000001</v>
      </c>
      <c r="J998">
        <v>-0.67</v>
      </c>
      <c r="K998">
        <v>-1.6850000000000001</v>
      </c>
      <c r="L998">
        <v>-2.6789999999999998</v>
      </c>
      <c r="M998">
        <v>-3.145</v>
      </c>
      <c r="N998">
        <v>-3.17</v>
      </c>
      <c r="O998">
        <v>0.90200000000000002</v>
      </c>
      <c r="P998">
        <v>0.88700000000000001</v>
      </c>
      <c r="Q998">
        <v>0.874</v>
      </c>
      <c r="R998">
        <v>0.36299999999999999</v>
      </c>
      <c r="S998">
        <v>0.13600000000000001</v>
      </c>
    </row>
    <row r="999" spans="1:19" x14ac:dyDescent="0.3">
      <c r="A999">
        <v>540</v>
      </c>
      <c r="B999">
        <v>-0.68500000000000005</v>
      </c>
      <c r="C999">
        <v>-1.6859999999999999</v>
      </c>
      <c r="D999">
        <v>-2.6789999999999998</v>
      </c>
      <c r="E999">
        <v>-3.145</v>
      </c>
      <c r="F999">
        <v>-3.17</v>
      </c>
      <c r="G999">
        <v>1.3</v>
      </c>
      <c r="H999">
        <v>0.01</v>
      </c>
      <c r="I999">
        <v>1.3080000000000001</v>
      </c>
      <c r="J999">
        <v>-0.66800000000000004</v>
      </c>
      <c r="K999">
        <v>-1.6850000000000001</v>
      </c>
      <c r="L999">
        <v>-2.6789999999999998</v>
      </c>
      <c r="M999">
        <v>-3.145</v>
      </c>
      <c r="N999">
        <v>-3.17</v>
      </c>
      <c r="O999">
        <v>0.90500000000000003</v>
      </c>
      <c r="P999">
        <v>0.88700000000000001</v>
      </c>
      <c r="Q999">
        <v>0.874</v>
      </c>
      <c r="R999">
        <v>0.36299999999999999</v>
      </c>
      <c r="S999">
        <v>0.13600000000000001</v>
      </c>
    </row>
    <row r="1000" spans="1:19" x14ac:dyDescent="0.3">
      <c r="A1000">
        <v>600</v>
      </c>
      <c r="B1000">
        <v>-0.68500000000000005</v>
      </c>
      <c r="C1000">
        <v>-1.6859999999999999</v>
      </c>
      <c r="D1000">
        <v>-2.6789999999999998</v>
      </c>
      <c r="E1000">
        <v>-3.145</v>
      </c>
      <c r="F1000">
        <v>-3.17</v>
      </c>
      <c r="G1000">
        <v>1.3</v>
      </c>
      <c r="H1000">
        <v>0.01</v>
      </c>
      <c r="I1000">
        <v>1.3080000000000001</v>
      </c>
      <c r="J1000">
        <v>-0.66500000000000004</v>
      </c>
      <c r="K1000">
        <v>-1.6850000000000001</v>
      </c>
      <c r="L1000">
        <v>-2.6789999999999998</v>
      </c>
      <c r="M1000">
        <v>-3.145</v>
      </c>
      <c r="N1000">
        <v>-3.17</v>
      </c>
      <c r="O1000">
        <v>0.90700000000000003</v>
      </c>
      <c r="P1000">
        <v>0.88900000000000001</v>
      </c>
      <c r="Q1000">
        <v>0.874</v>
      </c>
      <c r="R1000">
        <v>0.36199999999999999</v>
      </c>
      <c r="S1000">
        <v>0.13600000000000001</v>
      </c>
    </row>
    <row r="1002" spans="1:19" x14ac:dyDescent="0.3">
      <c r="A1002" t="s">
        <v>0</v>
      </c>
      <c r="B1002" t="s">
        <v>78</v>
      </c>
    </row>
    <row r="1003" spans="1:19" x14ac:dyDescent="0.3">
      <c r="A1003">
        <v>0</v>
      </c>
      <c r="B1003">
        <v>-0.68500000000000005</v>
      </c>
      <c r="C1003">
        <v>-1.6859999999999999</v>
      </c>
      <c r="D1003">
        <v>-2.6789999999999998</v>
      </c>
      <c r="E1003">
        <v>-3.145</v>
      </c>
      <c r="F1003">
        <v>-3.17</v>
      </c>
      <c r="G1003">
        <v>1.3</v>
      </c>
      <c r="H1003">
        <v>0.01</v>
      </c>
      <c r="I1003">
        <v>1.0289999999999999</v>
      </c>
      <c r="J1003">
        <v>-0.68500000000000005</v>
      </c>
      <c r="K1003">
        <v>-1.6859999999999999</v>
      </c>
      <c r="L1003">
        <v>-2.6789999999999998</v>
      </c>
      <c r="M1003">
        <v>-3.145</v>
      </c>
      <c r="N1003">
        <v>-3.17</v>
      </c>
      <c r="O1003">
        <v>0.878</v>
      </c>
      <c r="P1003">
        <v>0.878</v>
      </c>
      <c r="Q1003">
        <v>0.86599999999999999</v>
      </c>
      <c r="R1003">
        <v>0.35899999999999999</v>
      </c>
      <c r="S1003">
        <v>0.13400000000000001</v>
      </c>
    </row>
    <row r="1004" spans="1:19" x14ac:dyDescent="0.3">
      <c r="A1004">
        <v>60</v>
      </c>
      <c r="B1004">
        <v>-0.68500000000000005</v>
      </c>
      <c r="C1004">
        <v>-1.6859999999999999</v>
      </c>
      <c r="D1004">
        <v>-2.6789999999999998</v>
      </c>
      <c r="E1004">
        <v>-3.145</v>
      </c>
      <c r="F1004">
        <v>-3.17</v>
      </c>
      <c r="G1004">
        <v>1.3</v>
      </c>
      <c r="H1004">
        <v>0.01</v>
      </c>
      <c r="I1004">
        <v>1.0289999999999999</v>
      </c>
      <c r="J1004">
        <v>-0.68500000000000005</v>
      </c>
      <c r="K1004">
        <v>-1.6850000000000001</v>
      </c>
      <c r="L1004">
        <v>-2.6789999999999998</v>
      </c>
      <c r="M1004">
        <v>-3.1459999999999999</v>
      </c>
      <c r="N1004">
        <v>-3.1669999999999998</v>
      </c>
      <c r="O1004">
        <v>0.88500000000000001</v>
      </c>
      <c r="P1004">
        <v>0.88300000000000001</v>
      </c>
      <c r="Q1004">
        <v>0.86899999999999999</v>
      </c>
      <c r="R1004">
        <v>0.36</v>
      </c>
      <c r="S1004">
        <v>0.126</v>
      </c>
    </row>
    <row r="1005" spans="1:19" x14ac:dyDescent="0.3">
      <c r="A1005">
        <v>120</v>
      </c>
      <c r="B1005">
        <v>-0.68500000000000005</v>
      </c>
      <c r="C1005">
        <v>-1.6859999999999999</v>
      </c>
      <c r="D1005">
        <v>-2.6789999999999998</v>
      </c>
      <c r="E1005">
        <v>-3.145</v>
      </c>
      <c r="F1005">
        <v>-3.17</v>
      </c>
      <c r="G1005">
        <v>1.3</v>
      </c>
      <c r="H1005">
        <v>0.01</v>
      </c>
      <c r="I1005">
        <v>1.0289999999999999</v>
      </c>
      <c r="J1005">
        <v>-0.68400000000000005</v>
      </c>
      <c r="K1005">
        <v>-1.6859999999999999</v>
      </c>
      <c r="L1005">
        <v>-2.6779999999999999</v>
      </c>
      <c r="M1005">
        <v>-3.145</v>
      </c>
      <c r="N1005">
        <v>-3.1640000000000001</v>
      </c>
      <c r="O1005">
        <v>0.89</v>
      </c>
      <c r="P1005">
        <v>0.88500000000000001</v>
      </c>
      <c r="Q1005">
        <v>0.86899999999999999</v>
      </c>
      <c r="R1005">
        <v>0.35699999999999998</v>
      </c>
      <c r="S1005">
        <v>0.11899999999999999</v>
      </c>
    </row>
    <row r="1006" spans="1:19" x14ac:dyDescent="0.3">
      <c r="A1006">
        <v>180</v>
      </c>
      <c r="B1006">
        <v>-0.68500000000000005</v>
      </c>
      <c r="C1006">
        <v>-1.6859999999999999</v>
      </c>
      <c r="D1006">
        <v>-2.6789999999999998</v>
      </c>
      <c r="E1006">
        <v>-3.145</v>
      </c>
      <c r="F1006">
        <v>-3.17</v>
      </c>
      <c r="G1006">
        <v>1.3</v>
      </c>
      <c r="H1006">
        <v>0.01</v>
      </c>
      <c r="I1006">
        <v>1.0289999999999999</v>
      </c>
      <c r="J1006">
        <v>-0.68200000000000005</v>
      </c>
      <c r="K1006">
        <v>-1.6859999999999999</v>
      </c>
      <c r="L1006">
        <v>-2.6789999999999998</v>
      </c>
      <c r="M1006">
        <v>-3.145</v>
      </c>
      <c r="N1006">
        <v>-3.161</v>
      </c>
      <c r="O1006">
        <v>0.89300000000000002</v>
      </c>
      <c r="P1006">
        <v>0.88700000000000001</v>
      </c>
      <c r="Q1006">
        <v>0.875</v>
      </c>
      <c r="R1006">
        <v>0.36199999999999999</v>
      </c>
      <c r="S1006">
        <v>0.113</v>
      </c>
    </row>
    <row r="1007" spans="1:19" x14ac:dyDescent="0.3">
      <c r="A1007">
        <v>240</v>
      </c>
      <c r="B1007">
        <v>-0.68500000000000005</v>
      </c>
      <c r="C1007">
        <v>-1.6859999999999999</v>
      </c>
      <c r="D1007">
        <v>-2.6789999999999998</v>
      </c>
      <c r="E1007">
        <v>-3.145</v>
      </c>
      <c r="F1007">
        <v>-3.17</v>
      </c>
      <c r="G1007">
        <v>1.3</v>
      </c>
      <c r="H1007">
        <v>0.01</v>
      </c>
      <c r="I1007">
        <v>1.0289999999999999</v>
      </c>
      <c r="J1007">
        <v>-0.68</v>
      </c>
      <c r="K1007">
        <v>-1.6850000000000001</v>
      </c>
      <c r="L1007">
        <v>-2.6789999999999998</v>
      </c>
      <c r="M1007">
        <v>-3.1459999999999999</v>
      </c>
      <c r="N1007">
        <v>-3.1579999999999999</v>
      </c>
      <c r="O1007">
        <v>0.89600000000000002</v>
      </c>
      <c r="P1007">
        <v>0.88600000000000001</v>
      </c>
      <c r="Q1007">
        <v>0.872</v>
      </c>
      <c r="R1007">
        <v>0.36599999999999999</v>
      </c>
      <c r="S1007">
        <v>0.107</v>
      </c>
    </row>
    <row r="1008" spans="1:19" x14ac:dyDescent="0.3">
      <c r="A1008">
        <v>300</v>
      </c>
      <c r="B1008">
        <v>-0.68500000000000005</v>
      </c>
      <c r="C1008">
        <v>-1.6859999999999999</v>
      </c>
      <c r="D1008">
        <v>-2.6789999999999998</v>
      </c>
      <c r="E1008">
        <v>-3.145</v>
      </c>
      <c r="F1008">
        <v>-3.17</v>
      </c>
      <c r="G1008">
        <v>1.3</v>
      </c>
      <c r="H1008">
        <v>0.01</v>
      </c>
      <c r="I1008">
        <v>1.0289999999999999</v>
      </c>
      <c r="J1008">
        <v>-0.67800000000000005</v>
      </c>
      <c r="K1008">
        <v>-1.6859999999999999</v>
      </c>
      <c r="L1008">
        <v>-2.6789999999999998</v>
      </c>
      <c r="M1008">
        <v>-3.145</v>
      </c>
      <c r="N1008">
        <v>-3.1549999999999998</v>
      </c>
      <c r="O1008">
        <v>0.89800000000000002</v>
      </c>
      <c r="P1008">
        <v>0.88600000000000001</v>
      </c>
      <c r="Q1008">
        <v>0.873</v>
      </c>
      <c r="R1008">
        <v>0.36399999999999999</v>
      </c>
      <c r="S1008">
        <v>0.10100000000000001</v>
      </c>
    </row>
    <row r="1009" spans="1:19" x14ac:dyDescent="0.3">
      <c r="A1009">
        <v>360</v>
      </c>
      <c r="B1009">
        <v>-0.68500000000000005</v>
      </c>
      <c r="C1009">
        <v>-1.6859999999999999</v>
      </c>
      <c r="D1009">
        <v>-2.6789999999999998</v>
      </c>
      <c r="E1009">
        <v>-3.145</v>
      </c>
      <c r="F1009">
        <v>-3.17</v>
      </c>
      <c r="G1009">
        <v>1.3</v>
      </c>
      <c r="H1009">
        <v>0.01</v>
      </c>
      <c r="I1009">
        <v>1.0289999999999999</v>
      </c>
      <c r="J1009">
        <v>-0.67500000000000004</v>
      </c>
      <c r="K1009">
        <v>-1.6859999999999999</v>
      </c>
      <c r="L1009">
        <v>-2.6789999999999998</v>
      </c>
      <c r="M1009">
        <v>-3.1429999999999998</v>
      </c>
      <c r="N1009">
        <v>-3.1520000000000001</v>
      </c>
      <c r="O1009">
        <v>0.9</v>
      </c>
      <c r="P1009">
        <v>0.88600000000000001</v>
      </c>
      <c r="Q1009">
        <v>0.875</v>
      </c>
      <c r="R1009">
        <v>0.35699999999999998</v>
      </c>
      <c r="S1009">
        <v>9.6000000000000002E-2</v>
      </c>
    </row>
    <row r="1010" spans="1:19" x14ac:dyDescent="0.3">
      <c r="A1010">
        <v>420</v>
      </c>
      <c r="B1010">
        <v>-0.68500000000000005</v>
      </c>
      <c r="C1010">
        <v>-1.6859999999999999</v>
      </c>
      <c r="D1010">
        <v>-2.6789999999999998</v>
      </c>
      <c r="E1010">
        <v>-3.145</v>
      </c>
      <c r="F1010">
        <v>-3.17</v>
      </c>
      <c r="G1010">
        <v>1.3</v>
      </c>
      <c r="H1010">
        <v>0.01</v>
      </c>
      <c r="I1010">
        <v>1.0289999999999999</v>
      </c>
      <c r="J1010">
        <v>-0.67300000000000004</v>
      </c>
      <c r="K1010">
        <v>-1.6859999999999999</v>
      </c>
      <c r="L1010">
        <v>-2.6789999999999998</v>
      </c>
      <c r="M1010">
        <v>-3.141</v>
      </c>
      <c r="N1010">
        <v>-3.149</v>
      </c>
      <c r="O1010">
        <v>0.90100000000000002</v>
      </c>
      <c r="P1010">
        <v>0.88600000000000001</v>
      </c>
      <c r="Q1010">
        <v>0.875</v>
      </c>
      <c r="R1010">
        <v>0.34899999999999998</v>
      </c>
      <c r="S1010">
        <v>9.2999999999999999E-2</v>
      </c>
    </row>
    <row r="1011" spans="1:19" x14ac:dyDescent="0.3">
      <c r="A1011">
        <v>480</v>
      </c>
      <c r="B1011">
        <v>-0.68500000000000005</v>
      </c>
      <c r="C1011">
        <v>-1.6859999999999999</v>
      </c>
      <c r="D1011">
        <v>-2.6789999999999998</v>
      </c>
      <c r="E1011">
        <v>-3.145</v>
      </c>
      <c r="F1011">
        <v>-3.17</v>
      </c>
      <c r="G1011">
        <v>1.3</v>
      </c>
      <c r="H1011">
        <v>0.01</v>
      </c>
      <c r="I1011">
        <v>1.0289999999999999</v>
      </c>
      <c r="J1011">
        <v>-0.67</v>
      </c>
      <c r="K1011">
        <v>-1.6850000000000001</v>
      </c>
      <c r="L1011">
        <v>-2.6789999999999998</v>
      </c>
      <c r="M1011">
        <v>-3.137</v>
      </c>
      <c r="N1011">
        <v>-3.1459999999999999</v>
      </c>
      <c r="O1011">
        <v>0.90200000000000002</v>
      </c>
      <c r="P1011">
        <v>0.88700000000000001</v>
      </c>
      <c r="Q1011">
        <v>0.873</v>
      </c>
      <c r="R1011">
        <v>0.34</v>
      </c>
      <c r="S1011">
        <v>9.0999999999999998E-2</v>
      </c>
    </row>
    <row r="1012" spans="1:19" x14ac:dyDescent="0.3">
      <c r="A1012">
        <v>540</v>
      </c>
      <c r="B1012">
        <v>-0.68500000000000005</v>
      </c>
      <c r="C1012">
        <v>-1.6859999999999999</v>
      </c>
      <c r="D1012">
        <v>-2.6789999999999998</v>
      </c>
      <c r="E1012">
        <v>-3.145</v>
      </c>
      <c r="F1012">
        <v>-3.17</v>
      </c>
      <c r="G1012">
        <v>1.3</v>
      </c>
      <c r="H1012">
        <v>0.01</v>
      </c>
      <c r="I1012">
        <v>1.0289999999999999</v>
      </c>
      <c r="J1012">
        <v>-0.66800000000000004</v>
      </c>
      <c r="K1012">
        <v>-1.6850000000000001</v>
      </c>
      <c r="L1012">
        <v>-2.6789999999999998</v>
      </c>
      <c r="M1012">
        <v>-3.1339999999999999</v>
      </c>
      <c r="N1012">
        <v>-3.1429999999999998</v>
      </c>
      <c r="O1012">
        <v>0.90500000000000003</v>
      </c>
      <c r="P1012">
        <v>0.88700000000000001</v>
      </c>
      <c r="Q1012">
        <v>0.873</v>
      </c>
      <c r="R1012">
        <v>0.33300000000000002</v>
      </c>
      <c r="S1012">
        <v>8.7999999999999995E-2</v>
      </c>
    </row>
    <row r="1013" spans="1:19" x14ac:dyDescent="0.3">
      <c r="A1013">
        <v>600</v>
      </c>
      <c r="B1013">
        <v>-0.68500000000000005</v>
      </c>
      <c r="C1013">
        <v>-1.6859999999999999</v>
      </c>
      <c r="D1013">
        <v>-2.6789999999999998</v>
      </c>
      <c r="E1013">
        <v>-3.145</v>
      </c>
      <c r="F1013">
        <v>-3.17</v>
      </c>
      <c r="G1013">
        <v>1.3</v>
      </c>
      <c r="H1013">
        <v>0.01</v>
      </c>
      <c r="I1013">
        <v>1.0289999999999999</v>
      </c>
      <c r="J1013">
        <v>-0.66500000000000004</v>
      </c>
      <c r="K1013">
        <v>-1.6850000000000001</v>
      </c>
      <c r="L1013">
        <v>-2.6789999999999998</v>
      </c>
      <c r="M1013">
        <v>-3.13</v>
      </c>
      <c r="N1013">
        <v>-3.14</v>
      </c>
      <c r="O1013">
        <v>0.90700000000000003</v>
      </c>
      <c r="P1013">
        <v>0.88900000000000001</v>
      </c>
      <c r="Q1013">
        <v>0.873</v>
      </c>
      <c r="R1013">
        <v>0.32500000000000001</v>
      </c>
      <c r="S1013">
        <v>8.5999999999999993E-2</v>
      </c>
    </row>
    <row r="1015" spans="1:19" x14ac:dyDescent="0.3">
      <c r="A1015" t="s">
        <v>0</v>
      </c>
      <c r="B1015" t="s">
        <v>79</v>
      </c>
    </row>
    <row r="1016" spans="1:19" x14ac:dyDescent="0.3">
      <c r="A1016">
        <v>0</v>
      </c>
      <c r="B1016">
        <v>-0.68500000000000005</v>
      </c>
      <c r="C1016">
        <v>-1.6859999999999999</v>
      </c>
      <c r="D1016">
        <v>-2.6779999999999999</v>
      </c>
      <c r="E1016">
        <v>-3.1360000000000001</v>
      </c>
      <c r="F1016">
        <v>-3.16</v>
      </c>
      <c r="G1016">
        <v>1.3</v>
      </c>
      <c r="H1016">
        <v>0.01</v>
      </c>
      <c r="I1016">
        <v>1.579</v>
      </c>
      <c r="J1016">
        <v>-0.68500000000000005</v>
      </c>
      <c r="K1016">
        <v>-1.6859999999999999</v>
      </c>
      <c r="L1016">
        <v>-2.6779999999999999</v>
      </c>
      <c r="M1016">
        <v>-3.1360000000000001</v>
      </c>
      <c r="N1016">
        <v>-3.16</v>
      </c>
      <c r="O1016">
        <v>0.878</v>
      </c>
      <c r="P1016">
        <v>0.878</v>
      </c>
      <c r="Q1016">
        <v>0.86499999999999999</v>
      </c>
      <c r="R1016">
        <v>0.35499999999999998</v>
      </c>
      <c r="S1016">
        <v>0.13300000000000001</v>
      </c>
    </row>
    <row r="1017" spans="1:19" x14ac:dyDescent="0.3">
      <c r="A1017">
        <v>60</v>
      </c>
      <c r="B1017">
        <v>-0.68500000000000005</v>
      </c>
      <c r="C1017">
        <v>-1.6859999999999999</v>
      </c>
      <c r="D1017">
        <v>-2.6779999999999999</v>
      </c>
      <c r="E1017">
        <v>-3.1360000000000001</v>
      </c>
      <c r="F1017">
        <v>-3.16</v>
      </c>
      <c r="G1017">
        <v>1.3</v>
      </c>
      <c r="H1017">
        <v>0.01</v>
      </c>
      <c r="I1017">
        <v>1.579</v>
      </c>
      <c r="J1017">
        <v>-0.68500000000000005</v>
      </c>
      <c r="K1017">
        <v>-1.6859999999999999</v>
      </c>
      <c r="L1017">
        <v>-2.6779999999999999</v>
      </c>
      <c r="M1017">
        <v>-3.1360000000000001</v>
      </c>
      <c r="N1017">
        <v>-3.1629999999999998</v>
      </c>
      <c r="O1017">
        <v>0.88500000000000001</v>
      </c>
      <c r="P1017">
        <v>0.88500000000000001</v>
      </c>
      <c r="Q1017">
        <v>0.86699999999999999</v>
      </c>
      <c r="R1017">
        <v>0.35299999999999998</v>
      </c>
      <c r="S1017">
        <v>0.14099999999999999</v>
      </c>
    </row>
    <row r="1018" spans="1:19" x14ac:dyDescent="0.3">
      <c r="A1018">
        <v>120</v>
      </c>
      <c r="B1018">
        <v>-0.68500000000000005</v>
      </c>
      <c r="C1018">
        <v>-1.6859999999999999</v>
      </c>
      <c r="D1018">
        <v>-2.6779999999999999</v>
      </c>
      <c r="E1018">
        <v>-3.1360000000000001</v>
      </c>
      <c r="F1018">
        <v>-3.16</v>
      </c>
      <c r="G1018">
        <v>1.3</v>
      </c>
      <c r="H1018">
        <v>0.01</v>
      </c>
      <c r="I1018">
        <v>1.579</v>
      </c>
      <c r="J1018">
        <v>-0.68400000000000005</v>
      </c>
      <c r="K1018">
        <v>-1.6859999999999999</v>
      </c>
      <c r="L1018">
        <v>-2.6779999999999999</v>
      </c>
      <c r="M1018">
        <v>-3.137</v>
      </c>
      <c r="N1018">
        <v>-3.1659999999999999</v>
      </c>
      <c r="O1018">
        <v>0.88900000000000001</v>
      </c>
      <c r="P1018">
        <v>0.88600000000000001</v>
      </c>
      <c r="Q1018">
        <v>0.872</v>
      </c>
      <c r="R1018">
        <v>0.35699999999999998</v>
      </c>
      <c r="S1018">
        <v>0.14899999999999999</v>
      </c>
    </row>
    <row r="1019" spans="1:19" x14ac:dyDescent="0.3">
      <c r="A1019">
        <v>180</v>
      </c>
      <c r="B1019">
        <v>-0.68500000000000005</v>
      </c>
      <c r="C1019">
        <v>-1.6859999999999999</v>
      </c>
      <c r="D1019">
        <v>-2.6779999999999999</v>
      </c>
      <c r="E1019">
        <v>-3.1360000000000001</v>
      </c>
      <c r="F1019">
        <v>-3.16</v>
      </c>
      <c r="G1019">
        <v>1.3</v>
      </c>
      <c r="H1019">
        <v>0.01</v>
      </c>
      <c r="I1019">
        <v>1.579</v>
      </c>
      <c r="J1019">
        <v>-0.68200000000000005</v>
      </c>
      <c r="K1019">
        <v>-1.6850000000000001</v>
      </c>
      <c r="L1019">
        <v>-2.6779999999999999</v>
      </c>
      <c r="M1019">
        <v>-3.1360000000000001</v>
      </c>
      <c r="N1019">
        <v>-3.169</v>
      </c>
      <c r="O1019">
        <v>0.89300000000000002</v>
      </c>
      <c r="P1019">
        <v>0.88600000000000001</v>
      </c>
      <c r="Q1019">
        <v>0.871</v>
      </c>
      <c r="R1019">
        <v>0.35699999999999998</v>
      </c>
      <c r="S1019">
        <v>0.156</v>
      </c>
    </row>
    <row r="1020" spans="1:19" x14ac:dyDescent="0.3">
      <c r="A1020">
        <v>240</v>
      </c>
      <c r="B1020">
        <v>-0.68500000000000005</v>
      </c>
      <c r="C1020">
        <v>-1.6859999999999999</v>
      </c>
      <c r="D1020">
        <v>-2.6779999999999999</v>
      </c>
      <c r="E1020">
        <v>-3.1360000000000001</v>
      </c>
      <c r="F1020">
        <v>-3.16</v>
      </c>
      <c r="G1020">
        <v>1.3</v>
      </c>
      <c r="H1020">
        <v>0.01</v>
      </c>
      <c r="I1020">
        <v>1.579</v>
      </c>
      <c r="J1020">
        <v>-0.68</v>
      </c>
      <c r="K1020">
        <v>-1.6859999999999999</v>
      </c>
      <c r="L1020">
        <v>-2.6779999999999999</v>
      </c>
      <c r="M1020">
        <v>-3.1339999999999999</v>
      </c>
      <c r="N1020">
        <v>-3.1720000000000002</v>
      </c>
      <c r="O1020">
        <v>0.89600000000000002</v>
      </c>
      <c r="P1020">
        <v>0.88700000000000001</v>
      </c>
      <c r="Q1020">
        <v>0.873</v>
      </c>
      <c r="R1020">
        <v>0.35399999999999998</v>
      </c>
      <c r="S1020">
        <v>0.16200000000000001</v>
      </c>
    </row>
    <row r="1021" spans="1:19" x14ac:dyDescent="0.3">
      <c r="A1021">
        <v>300</v>
      </c>
      <c r="B1021">
        <v>-0.68500000000000005</v>
      </c>
      <c r="C1021">
        <v>-1.6859999999999999</v>
      </c>
      <c r="D1021">
        <v>-2.6779999999999999</v>
      </c>
      <c r="E1021">
        <v>-3.1360000000000001</v>
      </c>
      <c r="F1021">
        <v>-3.16</v>
      </c>
      <c r="G1021">
        <v>1.3</v>
      </c>
      <c r="H1021">
        <v>0.01</v>
      </c>
      <c r="I1021">
        <v>1.579</v>
      </c>
      <c r="J1021">
        <v>-0.67800000000000005</v>
      </c>
      <c r="K1021">
        <v>-1.6859999999999999</v>
      </c>
      <c r="L1021">
        <v>-2.6789999999999998</v>
      </c>
      <c r="M1021">
        <v>-3.1349999999999998</v>
      </c>
      <c r="N1021">
        <v>-3.1749999999999998</v>
      </c>
      <c r="O1021">
        <v>0.89800000000000002</v>
      </c>
      <c r="P1021">
        <v>0.88600000000000001</v>
      </c>
      <c r="Q1021">
        <v>0.874</v>
      </c>
      <c r="R1021">
        <v>0.35699999999999998</v>
      </c>
      <c r="S1021">
        <v>0.16700000000000001</v>
      </c>
    </row>
    <row r="1022" spans="1:19" x14ac:dyDescent="0.3">
      <c r="A1022">
        <v>360</v>
      </c>
      <c r="B1022">
        <v>-0.68500000000000005</v>
      </c>
      <c r="C1022">
        <v>-1.6859999999999999</v>
      </c>
      <c r="D1022">
        <v>-2.6779999999999999</v>
      </c>
      <c r="E1022">
        <v>-3.1360000000000001</v>
      </c>
      <c r="F1022">
        <v>-3.16</v>
      </c>
      <c r="G1022">
        <v>1.3</v>
      </c>
      <c r="H1022">
        <v>0.01</v>
      </c>
      <c r="I1022">
        <v>1.579</v>
      </c>
      <c r="J1022">
        <v>-0.67500000000000004</v>
      </c>
      <c r="K1022">
        <v>-1.6859999999999999</v>
      </c>
      <c r="L1022">
        <v>-2.6779999999999999</v>
      </c>
      <c r="M1022">
        <v>-3.137</v>
      </c>
      <c r="N1022">
        <v>-3.1779999999999999</v>
      </c>
      <c r="O1022">
        <v>0.9</v>
      </c>
      <c r="P1022">
        <v>0.88600000000000001</v>
      </c>
      <c r="Q1022">
        <v>0.872</v>
      </c>
      <c r="R1022">
        <v>0.36399999999999999</v>
      </c>
      <c r="S1022">
        <v>0.17100000000000001</v>
      </c>
    </row>
    <row r="1023" spans="1:19" x14ac:dyDescent="0.3">
      <c r="A1023">
        <v>420</v>
      </c>
      <c r="B1023">
        <v>-0.68500000000000005</v>
      </c>
      <c r="C1023">
        <v>-1.6859999999999999</v>
      </c>
      <c r="D1023">
        <v>-2.6779999999999999</v>
      </c>
      <c r="E1023">
        <v>-3.1360000000000001</v>
      </c>
      <c r="F1023">
        <v>-3.16</v>
      </c>
      <c r="G1023">
        <v>1.3</v>
      </c>
      <c r="H1023">
        <v>0.01</v>
      </c>
      <c r="I1023">
        <v>1.579</v>
      </c>
      <c r="J1023">
        <v>-0.67300000000000004</v>
      </c>
      <c r="K1023">
        <v>-1.6859999999999999</v>
      </c>
      <c r="L1023">
        <v>-2.6779999999999999</v>
      </c>
      <c r="M1023">
        <v>-3.14</v>
      </c>
      <c r="N1023">
        <v>-3.181</v>
      </c>
      <c r="O1023">
        <v>0.90100000000000002</v>
      </c>
      <c r="P1023">
        <v>0.88700000000000001</v>
      </c>
      <c r="Q1023">
        <v>0.872</v>
      </c>
      <c r="R1023">
        <v>0.373</v>
      </c>
      <c r="S1023">
        <v>0.17499999999999999</v>
      </c>
    </row>
    <row r="1024" spans="1:19" x14ac:dyDescent="0.3">
      <c r="A1024">
        <v>480</v>
      </c>
      <c r="B1024">
        <v>-0.68500000000000005</v>
      </c>
      <c r="C1024">
        <v>-1.6859999999999999</v>
      </c>
      <c r="D1024">
        <v>-2.6779999999999999</v>
      </c>
      <c r="E1024">
        <v>-3.1360000000000001</v>
      </c>
      <c r="F1024">
        <v>-3.16</v>
      </c>
      <c r="G1024">
        <v>1.3</v>
      </c>
      <c r="H1024">
        <v>0.01</v>
      </c>
      <c r="I1024">
        <v>1.579</v>
      </c>
      <c r="J1024">
        <v>-0.67</v>
      </c>
      <c r="K1024">
        <v>-1.6859999999999999</v>
      </c>
      <c r="L1024">
        <v>-2.6789999999999998</v>
      </c>
      <c r="M1024">
        <v>-3.1429999999999998</v>
      </c>
      <c r="N1024">
        <v>-3.1840000000000002</v>
      </c>
      <c r="O1024">
        <v>0.90300000000000002</v>
      </c>
      <c r="P1024">
        <v>0.88700000000000001</v>
      </c>
      <c r="Q1024">
        <v>0.874</v>
      </c>
      <c r="R1024">
        <v>0.38100000000000001</v>
      </c>
      <c r="S1024">
        <v>0.18</v>
      </c>
    </row>
    <row r="1025" spans="1:19" x14ac:dyDescent="0.3">
      <c r="A1025">
        <v>540</v>
      </c>
      <c r="B1025">
        <v>-0.68500000000000005</v>
      </c>
      <c r="C1025">
        <v>-1.6859999999999999</v>
      </c>
      <c r="D1025">
        <v>-2.6779999999999999</v>
      </c>
      <c r="E1025">
        <v>-3.1360000000000001</v>
      </c>
      <c r="F1025">
        <v>-3.16</v>
      </c>
      <c r="G1025">
        <v>1.3</v>
      </c>
      <c r="H1025">
        <v>0.01</v>
      </c>
      <c r="I1025">
        <v>1.579</v>
      </c>
      <c r="J1025">
        <v>-0.66800000000000004</v>
      </c>
      <c r="K1025">
        <v>-1.6850000000000001</v>
      </c>
      <c r="L1025">
        <v>-2.6789999999999998</v>
      </c>
      <c r="M1025">
        <v>-3.1459999999999999</v>
      </c>
      <c r="N1025">
        <v>-3.1869999999999998</v>
      </c>
      <c r="O1025">
        <v>0.90500000000000003</v>
      </c>
      <c r="P1025">
        <v>0.88700000000000001</v>
      </c>
      <c r="Q1025">
        <v>0.875</v>
      </c>
      <c r="R1025">
        <v>0.38800000000000001</v>
      </c>
      <c r="S1025">
        <v>0.183</v>
      </c>
    </row>
    <row r="1026" spans="1:19" x14ac:dyDescent="0.3">
      <c r="A1026">
        <v>600</v>
      </c>
      <c r="B1026">
        <v>-0.68500000000000005</v>
      </c>
      <c r="C1026">
        <v>-1.6859999999999999</v>
      </c>
      <c r="D1026">
        <v>-2.6779999999999999</v>
      </c>
      <c r="E1026">
        <v>-3.1360000000000001</v>
      </c>
      <c r="F1026">
        <v>-3.16</v>
      </c>
      <c r="G1026">
        <v>1.3</v>
      </c>
      <c r="H1026">
        <v>0.01</v>
      </c>
      <c r="I1026">
        <v>1.579</v>
      </c>
      <c r="J1026">
        <v>-0.66500000000000004</v>
      </c>
      <c r="K1026">
        <v>-1.6839999999999999</v>
      </c>
      <c r="L1026">
        <v>-2.6789999999999998</v>
      </c>
      <c r="M1026">
        <v>-3.15</v>
      </c>
      <c r="N1026">
        <v>-3.19</v>
      </c>
      <c r="O1026">
        <v>0.90700000000000003</v>
      </c>
      <c r="P1026">
        <v>0.88800000000000001</v>
      </c>
      <c r="Q1026">
        <v>0.874</v>
      </c>
      <c r="R1026">
        <v>0.39300000000000002</v>
      </c>
      <c r="S1026">
        <v>0.185</v>
      </c>
    </row>
    <row r="1028" spans="1:19" x14ac:dyDescent="0.3">
      <c r="A1028" t="s">
        <v>0</v>
      </c>
      <c r="B1028" t="s">
        <v>80</v>
      </c>
    </row>
    <row r="1029" spans="1:19" x14ac:dyDescent="0.3">
      <c r="A1029">
        <v>0</v>
      </c>
      <c r="B1029">
        <v>-0.68500000000000005</v>
      </c>
      <c r="C1029">
        <v>-1.6859999999999999</v>
      </c>
      <c r="D1029">
        <v>-2.6779999999999999</v>
      </c>
      <c r="E1029">
        <v>-3.1360000000000001</v>
      </c>
      <c r="F1029">
        <v>-3.16</v>
      </c>
      <c r="G1029">
        <v>1.3</v>
      </c>
      <c r="H1029">
        <v>0.01</v>
      </c>
      <c r="I1029">
        <v>1.3069999999999999</v>
      </c>
      <c r="J1029">
        <v>-0.68500000000000005</v>
      </c>
      <c r="K1029">
        <v>-1.6859999999999999</v>
      </c>
      <c r="L1029">
        <v>-2.6779999999999999</v>
      </c>
      <c r="M1029">
        <v>-3.1360000000000001</v>
      </c>
      <c r="N1029">
        <v>-3.16</v>
      </c>
      <c r="O1029">
        <v>0.878</v>
      </c>
      <c r="P1029">
        <v>0.878</v>
      </c>
      <c r="Q1029">
        <v>0.86499999999999999</v>
      </c>
      <c r="R1029">
        <v>0.35499999999999998</v>
      </c>
      <c r="S1029">
        <v>0.13300000000000001</v>
      </c>
    </row>
    <row r="1030" spans="1:19" x14ac:dyDescent="0.3">
      <c r="A1030">
        <v>60</v>
      </c>
      <c r="B1030">
        <v>-0.68500000000000005</v>
      </c>
      <c r="C1030">
        <v>-1.6859999999999999</v>
      </c>
      <c r="D1030">
        <v>-2.6779999999999999</v>
      </c>
      <c r="E1030">
        <v>-3.1360000000000001</v>
      </c>
      <c r="F1030">
        <v>-3.16</v>
      </c>
      <c r="G1030">
        <v>1.3</v>
      </c>
      <c r="H1030">
        <v>0.01</v>
      </c>
      <c r="I1030">
        <v>1.3069999999999999</v>
      </c>
      <c r="J1030">
        <v>-0.68500000000000005</v>
      </c>
      <c r="K1030">
        <v>-1.6859999999999999</v>
      </c>
      <c r="L1030">
        <v>-2.6779999999999999</v>
      </c>
      <c r="M1030">
        <v>-3.1360000000000001</v>
      </c>
      <c r="N1030">
        <v>-3.16</v>
      </c>
      <c r="O1030">
        <v>0.88500000000000001</v>
      </c>
      <c r="P1030">
        <v>0.88400000000000001</v>
      </c>
      <c r="Q1030">
        <v>0.86799999999999999</v>
      </c>
      <c r="R1030">
        <v>0.35499999999999998</v>
      </c>
      <c r="S1030">
        <v>0.13300000000000001</v>
      </c>
    </row>
    <row r="1031" spans="1:19" x14ac:dyDescent="0.3">
      <c r="A1031">
        <v>120</v>
      </c>
      <c r="B1031">
        <v>-0.68500000000000005</v>
      </c>
      <c r="C1031">
        <v>-1.6859999999999999</v>
      </c>
      <c r="D1031">
        <v>-2.6779999999999999</v>
      </c>
      <c r="E1031">
        <v>-3.1360000000000001</v>
      </c>
      <c r="F1031">
        <v>-3.16</v>
      </c>
      <c r="G1031">
        <v>1.3</v>
      </c>
      <c r="H1031">
        <v>0.01</v>
      </c>
      <c r="I1031">
        <v>1.3069999999999999</v>
      </c>
      <c r="J1031">
        <v>-0.68400000000000005</v>
      </c>
      <c r="K1031">
        <v>-1.6859999999999999</v>
      </c>
      <c r="L1031">
        <v>-2.6779999999999999</v>
      </c>
      <c r="M1031">
        <v>-3.1360000000000001</v>
      </c>
      <c r="N1031">
        <v>-3.16</v>
      </c>
      <c r="O1031">
        <v>0.88900000000000001</v>
      </c>
      <c r="P1031">
        <v>0.88600000000000001</v>
      </c>
      <c r="Q1031">
        <v>0.87</v>
      </c>
      <c r="R1031">
        <v>0.35499999999999998</v>
      </c>
      <c r="S1031">
        <v>0.13300000000000001</v>
      </c>
    </row>
    <row r="1032" spans="1:19" x14ac:dyDescent="0.3">
      <c r="A1032">
        <v>180</v>
      </c>
      <c r="B1032">
        <v>-0.68500000000000005</v>
      </c>
      <c r="C1032">
        <v>-1.6859999999999999</v>
      </c>
      <c r="D1032">
        <v>-2.6779999999999999</v>
      </c>
      <c r="E1032">
        <v>-3.1360000000000001</v>
      </c>
      <c r="F1032">
        <v>-3.16</v>
      </c>
      <c r="G1032">
        <v>1.3</v>
      </c>
      <c r="H1032">
        <v>0.01</v>
      </c>
      <c r="I1032">
        <v>1.3069999999999999</v>
      </c>
      <c r="J1032">
        <v>-0.68200000000000005</v>
      </c>
      <c r="K1032">
        <v>-1.6859999999999999</v>
      </c>
      <c r="L1032">
        <v>-2.6779999999999999</v>
      </c>
      <c r="M1032">
        <v>-3.1360000000000001</v>
      </c>
      <c r="N1032">
        <v>-3.16</v>
      </c>
      <c r="O1032">
        <v>0.89300000000000002</v>
      </c>
      <c r="P1032">
        <v>0.88700000000000001</v>
      </c>
      <c r="Q1032">
        <v>0.872</v>
      </c>
      <c r="R1032">
        <v>0.35699999999999998</v>
      </c>
      <c r="S1032">
        <v>0.13400000000000001</v>
      </c>
    </row>
    <row r="1033" spans="1:19" x14ac:dyDescent="0.3">
      <c r="A1033">
        <v>240</v>
      </c>
      <c r="B1033">
        <v>-0.68500000000000005</v>
      </c>
      <c r="C1033">
        <v>-1.6859999999999999</v>
      </c>
      <c r="D1033">
        <v>-2.6779999999999999</v>
      </c>
      <c r="E1033">
        <v>-3.1360000000000001</v>
      </c>
      <c r="F1033">
        <v>-3.16</v>
      </c>
      <c r="G1033">
        <v>1.3</v>
      </c>
      <c r="H1033">
        <v>0.01</v>
      </c>
      <c r="I1033">
        <v>1.3069999999999999</v>
      </c>
      <c r="J1033">
        <v>-0.68</v>
      </c>
      <c r="K1033">
        <v>-1.6859999999999999</v>
      </c>
      <c r="L1033">
        <v>-2.6779999999999999</v>
      </c>
      <c r="M1033">
        <v>-3.1349999999999998</v>
      </c>
      <c r="N1033">
        <v>-3.16</v>
      </c>
      <c r="O1033">
        <v>0.89600000000000002</v>
      </c>
      <c r="P1033">
        <v>0.88600000000000001</v>
      </c>
      <c r="Q1033">
        <v>0.872</v>
      </c>
      <c r="R1033">
        <v>0.35799999999999998</v>
      </c>
      <c r="S1033">
        <v>0.13400000000000001</v>
      </c>
    </row>
    <row r="1034" spans="1:19" x14ac:dyDescent="0.3">
      <c r="A1034">
        <v>300</v>
      </c>
      <c r="B1034">
        <v>-0.68500000000000005</v>
      </c>
      <c r="C1034">
        <v>-1.6859999999999999</v>
      </c>
      <c r="D1034">
        <v>-2.6779999999999999</v>
      </c>
      <c r="E1034">
        <v>-3.1360000000000001</v>
      </c>
      <c r="F1034">
        <v>-3.16</v>
      </c>
      <c r="G1034">
        <v>1.3</v>
      </c>
      <c r="H1034">
        <v>0.01</v>
      </c>
      <c r="I1034">
        <v>1.3069999999999999</v>
      </c>
      <c r="J1034">
        <v>-0.67800000000000005</v>
      </c>
      <c r="K1034">
        <v>-1.6859999999999999</v>
      </c>
      <c r="L1034">
        <v>-2.6789999999999998</v>
      </c>
      <c r="M1034">
        <v>-3.1349999999999998</v>
      </c>
      <c r="N1034">
        <v>-3.16</v>
      </c>
      <c r="O1034">
        <v>0.89800000000000002</v>
      </c>
      <c r="P1034">
        <v>0.88600000000000001</v>
      </c>
      <c r="Q1034">
        <v>0.873</v>
      </c>
      <c r="R1034">
        <v>0.35799999999999998</v>
      </c>
      <c r="S1034">
        <v>0.13300000000000001</v>
      </c>
    </row>
    <row r="1035" spans="1:19" x14ac:dyDescent="0.3">
      <c r="A1035">
        <v>360</v>
      </c>
      <c r="B1035">
        <v>-0.68500000000000005</v>
      </c>
      <c r="C1035">
        <v>-1.6859999999999999</v>
      </c>
      <c r="D1035">
        <v>-2.6779999999999999</v>
      </c>
      <c r="E1035">
        <v>-3.1360000000000001</v>
      </c>
      <c r="F1035">
        <v>-3.16</v>
      </c>
      <c r="G1035">
        <v>1.3</v>
      </c>
      <c r="H1035">
        <v>0.01</v>
      </c>
      <c r="I1035">
        <v>1.3069999999999999</v>
      </c>
      <c r="J1035">
        <v>-0.67500000000000004</v>
      </c>
      <c r="K1035">
        <v>-1.6859999999999999</v>
      </c>
      <c r="L1035">
        <v>-2.6779999999999999</v>
      </c>
      <c r="M1035">
        <v>-3.1349999999999998</v>
      </c>
      <c r="N1035">
        <v>-3.16</v>
      </c>
      <c r="O1035">
        <v>0.9</v>
      </c>
      <c r="P1035">
        <v>0.88600000000000001</v>
      </c>
      <c r="Q1035">
        <v>0.872</v>
      </c>
      <c r="R1035">
        <v>0.35799999999999998</v>
      </c>
      <c r="S1035">
        <v>0.13300000000000001</v>
      </c>
    </row>
    <row r="1036" spans="1:19" x14ac:dyDescent="0.3">
      <c r="A1036">
        <v>420</v>
      </c>
      <c r="B1036">
        <v>-0.68500000000000005</v>
      </c>
      <c r="C1036">
        <v>-1.6859999999999999</v>
      </c>
      <c r="D1036">
        <v>-2.6779999999999999</v>
      </c>
      <c r="E1036">
        <v>-3.1360000000000001</v>
      </c>
      <c r="F1036">
        <v>-3.16</v>
      </c>
      <c r="G1036">
        <v>1.3</v>
      </c>
      <c r="H1036">
        <v>0.01</v>
      </c>
      <c r="I1036">
        <v>1.3069999999999999</v>
      </c>
      <c r="J1036">
        <v>-0.67300000000000004</v>
      </c>
      <c r="K1036">
        <v>-1.6859999999999999</v>
      </c>
      <c r="L1036">
        <v>-2.6789999999999998</v>
      </c>
      <c r="M1036">
        <v>-3.1349999999999998</v>
      </c>
      <c r="N1036">
        <v>-3.16</v>
      </c>
      <c r="O1036">
        <v>0.90100000000000002</v>
      </c>
      <c r="P1036">
        <v>0.88700000000000001</v>
      </c>
      <c r="Q1036">
        <v>0.873</v>
      </c>
      <c r="R1036">
        <v>0.35799999999999998</v>
      </c>
      <c r="S1036">
        <v>0.13400000000000001</v>
      </c>
    </row>
    <row r="1037" spans="1:19" x14ac:dyDescent="0.3">
      <c r="A1037">
        <v>480</v>
      </c>
      <c r="B1037">
        <v>-0.68500000000000005</v>
      </c>
      <c r="C1037">
        <v>-1.6859999999999999</v>
      </c>
      <c r="D1037">
        <v>-2.6779999999999999</v>
      </c>
      <c r="E1037">
        <v>-3.1360000000000001</v>
      </c>
      <c r="F1037">
        <v>-3.16</v>
      </c>
      <c r="G1037">
        <v>1.3</v>
      </c>
      <c r="H1037">
        <v>0.01</v>
      </c>
      <c r="I1037">
        <v>1.3069999999999999</v>
      </c>
      <c r="J1037">
        <v>-0.67</v>
      </c>
      <c r="K1037">
        <v>-1.6850000000000001</v>
      </c>
      <c r="L1037">
        <v>-2.6779999999999999</v>
      </c>
      <c r="M1037">
        <v>-3.1360000000000001</v>
      </c>
      <c r="N1037">
        <v>-3.16</v>
      </c>
      <c r="O1037">
        <v>0.90200000000000002</v>
      </c>
      <c r="P1037">
        <v>0.88700000000000001</v>
      </c>
      <c r="Q1037">
        <v>0.873</v>
      </c>
      <c r="R1037">
        <v>0.35899999999999999</v>
      </c>
      <c r="S1037">
        <v>0.13500000000000001</v>
      </c>
    </row>
    <row r="1038" spans="1:19" x14ac:dyDescent="0.3">
      <c r="A1038">
        <v>540</v>
      </c>
      <c r="B1038">
        <v>-0.68500000000000005</v>
      </c>
      <c r="C1038">
        <v>-1.6859999999999999</v>
      </c>
      <c r="D1038">
        <v>-2.6779999999999999</v>
      </c>
      <c r="E1038">
        <v>-3.1360000000000001</v>
      </c>
      <c r="F1038">
        <v>-3.16</v>
      </c>
      <c r="G1038">
        <v>1.3</v>
      </c>
      <c r="H1038">
        <v>0.01</v>
      </c>
      <c r="I1038">
        <v>1.3069999999999999</v>
      </c>
      <c r="J1038">
        <v>-0.66800000000000004</v>
      </c>
      <c r="K1038">
        <v>-1.6850000000000001</v>
      </c>
      <c r="L1038">
        <v>-2.6779999999999999</v>
      </c>
      <c r="M1038">
        <v>-3.1360000000000001</v>
      </c>
      <c r="N1038">
        <v>-3.16</v>
      </c>
      <c r="O1038">
        <v>0.90500000000000003</v>
      </c>
      <c r="P1038">
        <v>0.88700000000000001</v>
      </c>
      <c r="Q1038">
        <v>0.873</v>
      </c>
      <c r="R1038">
        <v>0.35899999999999999</v>
      </c>
      <c r="S1038">
        <v>0.13500000000000001</v>
      </c>
    </row>
    <row r="1039" spans="1:19" x14ac:dyDescent="0.3">
      <c r="A1039">
        <v>600</v>
      </c>
      <c r="B1039">
        <v>-0.68500000000000005</v>
      </c>
      <c r="C1039">
        <v>-1.6859999999999999</v>
      </c>
      <c r="D1039">
        <v>-2.6779999999999999</v>
      </c>
      <c r="E1039">
        <v>-3.1360000000000001</v>
      </c>
      <c r="F1039">
        <v>-3.16</v>
      </c>
      <c r="G1039">
        <v>1.3</v>
      </c>
      <c r="H1039">
        <v>0.01</v>
      </c>
      <c r="I1039">
        <v>1.3069999999999999</v>
      </c>
      <c r="J1039">
        <v>-0.66500000000000004</v>
      </c>
      <c r="K1039">
        <v>-1.6850000000000001</v>
      </c>
      <c r="L1039">
        <v>-2.6789999999999998</v>
      </c>
      <c r="M1039">
        <v>-3.1349999999999998</v>
      </c>
      <c r="N1039">
        <v>-3.16</v>
      </c>
      <c r="O1039">
        <v>0.90700000000000003</v>
      </c>
      <c r="P1039">
        <v>0.88900000000000001</v>
      </c>
      <c r="Q1039">
        <v>0.873</v>
      </c>
      <c r="R1039">
        <v>0.35799999999999998</v>
      </c>
      <c r="S1039">
        <v>0.13500000000000001</v>
      </c>
    </row>
    <row r="1041" spans="1:19" x14ac:dyDescent="0.3">
      <c r="A1041" t="s">
        <v>0</v>
      </c>
      <c r="B1041" t="s">
        <v>81</v>
      </c>
    </row>
    <row r="1042" spans="1:19" x14ac:dyDescent="0.3">
      <c r="A1042">
        <v>0</v>
      </c>
      <c r="B1042">
        <v>-0.68500000000000005</v>
      </c>
      <c r="C1042">
        <v>-1.6859999999999999</v>
      </c>
      <c r="D1042">
        <v>-2.6779999999999999</v>
      </c>
      <c r="E1042">
        <v>-3.1360000000000001</v>
      </c>
      <c r="F1042">
        <v>-3.16</v>
      </c>
      <c r="G1042">
        <v>1.3</v>
      </c>
      <c r="H1042">
        <v>0.01</v>
      </c>
      <c r="I1042">
        <v>1.0269999999999999</v>
      </c>
      <c r="J1042">
        <v>-0.68500000000000005</v>
      </c>
      <c r="K1042">
        <v>-1.6859999999999999</v>
      </c>
      <c r="L1042">
        <v>-2.6779999999999999</v>
      </c>
      <c r="M1042">
        <v>-3.1360000000000001</v>
      </c>
      <c r="N1042">
        <v>-3.16</v>
      </c>
      <c r="O1042">
        <v>0.878</v>
      </c>
      <c r="P1042">
        <v>0.878</v>
      </c>
      <c r="Q1042">
        <v>0.86499999999999999</v>
      </c>
      <c r="R1042">
        <v>0.35499999999999998</v>
      </c>
      <c r="S1042">
        <v>0.13300000000000001</v>
      </c>
    </row>
    <row r="1043" spans="1:19" x14ac:dyDescent="0.3">
      <c r="A1043">
        <v>60</v>
      </c>
      <c r="B1043">
        <v>-0.68500000000000005</v>
      </c>
      <c r="C1043">
        <v>-1.6859999999999999</v>
      </c>
      <c r="D1043">
        <v>-2.6779999999999999</v>
      </c>
      <c r="E1043">
        <v>-3.1360000000000001</v>
      </c>
      <c r="F1043">
        <v>-3.16</v>
      </c>
      <c r="G1043">
        <v>1.3</v>
      </c>
      <c r="H1043">
        <v>0.01</v>
      </c>
      <c r="I1043">
        <v>1.0269999999999999</v>
      </c>
      <c r="J1043">
        <v>-0.68500000000000005</v>
      </c>
      <c r="K1043">
        <v>-1.6850000000000001</v>
      </c>
      <c r="L1043">
        <v>-2.6779999999999999</v>
      </c>
      <c r="M1043">
        <v>-3.137</v>
      </c>
      <c r="N1043">
        <v>-3.157</v>
      </c>
      <c r="O1043">
        <v>0.88500000000000001</v>
      </c>
      <c r="P1043">
        <v>0.88300000000000001</v>
      </c>
      <c r="Q1043">
        <v>0.86799999999999999</v>
      </c>
      <c r="R1043">
        <v>0.35599999999999998</v>
      </c>
      <c r="S1043">
        <v>0.126</v>
      </c>
    </row>
    <row r="1044" spans="1:19" x14ac:dyDescent="0.3">
      <c r="A1044">
        <v>120</v>
      </c>
      <c r="B1044">
        <v>-0.68500000000000005</v>
      </c>
      <c r="C1044">
        <v>-1.6859999999999999</v>
      </c>
      <c r="D1044">
        <v>-2.6779999999999999</v>
      </c>
      <c r="E1044">
        <v>-3.1360000000000001</v>
      </c>
      <c r="F1044">
        <v>-3.16</v>
      </c>
      <c r="G1044">
        <v>1.3</v>
      </c>
      <c r="H1044">
        <v>0.01</v>
      </c>
      <c r="I1044">
        <v>1.0269999999999999</v>
      </c>
      <c r="J1044">
        <v>-0.68400000000000005</v>
      </c>
      <c r="K1044">
        <v>-1.6859999999999999</v>
      </c>
      <c r="L1044">
        <v>-2.6779999999999999</v>
      </c>
      <c r="M1044">
        <v>-3.1360000000000001</v>
      </c>
      <c r="N1044">
        <v>-3.1539999999999999</v>
      </c>
      <c r="O1044">
        <v>0.89</v>
      </c>
      <c r="P1044">
        <v>0.88500000000000001</v>
      </c>
      <c r="Q1044">
        <v>0.86899999999999999</v>
      </c>
      <c r="R1044">
        <v>0.35299999999999998</v>
      </c>
      <c r="S1044">
        <v>0.11799999999999999</v>
      </c>
    </row>
    <row r="1045" spans="1:19" x14ac:dyDescent="0.3">
      <c r="A1045">
        <v>180</v>
      </c>
      <c r="B1045">
        <v>-0.68500000000000005</v>
      </c>
      <c r="C1045">
        <v>-1.6859999999999999</v>
      </c>
      <c r="D1045">
        <v>-2.6779999999999999</v>
      </c>
      <c r="E1045">
        <v>-3.1360000000000001</v>
      </c>
      <c r="F1045">
        <v>-3.16</v>
      </c>
      <c r="G1045">
        <v>1.3</v>
      </c>
      <c r="H1045">
        <v>0.01</v>
      </c>
      <c r="I1045">
        <v>1.0269999999999999</v>
      </c>
      <c r="J1045">
        <v>-0.68200000000000005</v>
      </c>
      <c r="K1045">
        <v>-1.6859999999999999</v>
      </c>
      <c r="L1045">
        <v>-2.6789999999999998</v>
      </c>
      <c r="M1045">
        <v>-3.1360000000000001</v>
      </c>
      <c r="N1045">
        <v>-3.1509999999999998</v>
      </c>
      <c r="O1045">
        <v>0.89300000000000002</v>
      </c>
      <c r="P1045">
        <v>0.88700000000000001</v>
      </c>
      <c r="Q1045">
        <v>0.873</v>
      </c>
      <c r="R1045">
        <v>0.35699999999999998</v>
      </c>
      <c r="S1045">
        <v>0.112</v>
      </c>
    </row>
    <row r="1046" spans="1:19" x14ac:dyDescent="0.3">
      <c r="A1046">
        <v>240</v>
      </c>
      <c r="B1046">
        <v>-0.68500000000000005</v>
      </c>
      <c r="C1046">
        <v>-1.6859999999999999</v>
      </c>
      <c r="D1046">
        <v>-2.6779999999999999</v>
      </c>
      <c r="E1046">
        <v>-3.1360000000000001</v>
      </c>
      <c r="F1046">
        <v>-3.16</v>
      </c>
      <c r="G1046">
        <v>1.3</v>
      </c>
      <c r="H1046">
        <v>0.01</v>
      </c>
      <c r="I1046">
        <v>1.0269999999999999</v>
      </c>
      <c r="J1046">
        <v>-0.68</v>
      </c>
      <c r="K1046">
        <v>-1.6850000000000001</v>
      </c>
      <c r="L1046">
        <v>-2.6779999999999999</v>
      </c>
      <c r="M1046">
        <v>-3.137</v>
      </c>
      <c r="N1046">
        <v>-3.1480000000000001</v>
      </c>
      <c r="O1046">
        <v>0.89600000000000002</v>
      </c>
      <c r="P1046">
        <v>0.88600000000000001</v>
      </c>
      <c r="Q1046">
        <v>0.872</v>
      </c>
      <c r="R1046">
        <v>0.36199999999999999</v>
      </c>
      <c r="S1046">
        <v>0.106</v>
      </c>
    </row>
    <row r="1047" spans="1:19" x14ac:dyDescent="0.3">
      <c r="A1047">
        <v>300</v>
      </c>
      <c r="B1047">
        <v>-0.68500000000000005</v>
      </c>
      <c r="C1047">
        <v>-1.6859999999999999</v>
      </c>
      <c r="D1047">
        <v>-2.6779999999999999</v>
      </c>
      <c r="E1047">
        <v>-3.1360000000000001</v>
      </c>
      <c r="F1047">
        <v>-3.16</v>
      </c>
      <c r="G1047">
        <v>1.3</v>
      </c>
      <c r="H1047">
        <v>0.01</v>
      </c>
      <c r="I1047">
        <v>1.0269999999999999</v>
      </c>
      <c r="J1047">
        <v>-0.67800000000000005</v>
      </c>
      <c r="K1047">
        <v>-1.6859999999999999</v>
      </c>
      <c r="L1047">
        <v>-2.6779999999999999</v>
      </c>
      <c r="M1047">
        <v>-3.1360000000000001</v>
      </c>
      <c r="N1047">
        <v>-3.145</v>
      </c>
      <c r="O1047">
        <v>0.89800000000000002</v>
      </c>
      <c r="P1047">
        <v>0.88600000000000001</v>
      </c>
      <c r="Q1047">
        <v>0.872</v>
      </c>
      <c r="R1047">
        <v>0.36</v>
      </c>
      <c r="S1047">
        <v>0.1</v>
      </c>
    </row>
    <row r="1048" spans="1:19" x14ac:dyDescent="0.3">
      <c r="A1048">
        <v>360</v>
      </c>
      <c r="B1048">
        <v>-0.68500000000000005</v>
      </c>
      <c r="C1048">
        <v>-1.6859999999999999</v>
      </c>
      <c r="D1048">
        <v>-2.6779999999999999</v>
      </c>
      <c r="E1048">
        <v>-3.1360000000000001</v>
      </c>
      <c r="F1048">
        <v>-3.16</v>
      </c>
      <c r="G1048">
        <v>1.3</v>
      </c>
      <c r="H1048">
        <v>0.01</v>
      </c>
      <c r="I1048">
        <v>1.0269999999999999</v>
      </c>
      <c r="J1048">
        <v>-0.67500000000000004</v>
      </c>
      <c r="K1048">
        <v>-1.6859999999999999</v>
      </c>
      <c r="L1048">
        <v>-2.6789999999999998</v>
      </c>
      <c r="M1048">
        <v>-3.1339999999999999</v>
      </c>
      <c r="N1048">
        <v>-3.1419999999999999</v>
      </c>
      <c r="O1048">
        <v>0.9</v>
      </c>
      <c r="P1048">
        <v>0.88600000000000001</v>
      </c>
      <c r="Q1048">
        <v>0.874</v>
      </c>
      <c r="R1048">
        <v>0.35299999999999998</v>
      </c>
      <c r="S1048">
        <v>9.5000000000000001E-2</v>
      </c>
    </row>
    <row r="1049" spans="1:19" x14ac:dyDescent="0.3">
      <c r="A1049">
        <v>420</v>
      </c>
      <c r="B1049">
        <v>-0.68500000000000005</v>
      </c>
      <c r="C1049">
        <v>-1.6859999999999999</v>
      </c>
      <c r="D1049">
        <v>-2.6779999999999999</v>
      </c>
      <c r="E1049">
        <v>-3.1360000000000001</v>
      </c>
      <c r="F1049">
        <v>-3.16</v>
      </c>
      <c r="G1049">
        <v>1.3</v>
      </c>
      <c r="H1049">
        <v>0.01</v>
      </c>
      <c r="I1049">
        <v>1.0269999999999999</v>
      </c>
      <c r="J1049">
        <v>-0.67300000000000004</v>
      </c>
      <c r="K1049">
        <v>-1.6859999999999999</v>
      </c>
      <c r="L1049">
        <v>-2.6789999999999998</v>
      </c>
      <c r="M1049">
        <v>-3.1309999999999998</v>
      </c>
      <c r="N1049">
        <v>-3.1389999999999998</v>
      </c>
      <c r="O1049">
        <v>0.90100000000000002</v>
      </c>
      <c r="P1049">
        <v>0.88600000000000001</v>
      </c>
      <c r="Q1049">
        <v>0.874</v>
      </c>
      <c r="R1049">
        <v>0.34399999999999997</v>
      </c>
      <c r="S1049">
        <v>9.1999999999999998E-2</v>
      </c>
    </row>
    <row r="1050" spans="1:19" x14ac:dyDescent="0.3">
      <c r="A1050">
        <v>480</v>
      </c>
      <c r="B1050">
        <v>-0.68500000000000005</v>
      </c>
      <c r="C1050">
        <v>-1.6859999999999999</v>
      </c>
      <c r="D1050">
        <v>-2.6779999999999999</v>
      </c>
      <c r="E1050">
        <v>-3.1360000000000001</v>
      </c>
      <c r="F1050">
        <v>-3.16</v>
      </c>
      <c r="G1050">
        <v>1.3</v>
      </c>
      <c r="H1050">
        <v>0.01</v>
      </c>
      <c r="I1050">
        <v>1.0269999999999999</v>
      </c>
      <c r="J1050">
        <v>-0.67</v>
      </c>
      <c r="K1050">
        <v>-1.6850000000000001</v>
      </c>
      <c r="L1050">
        <v>-2.6789999999999998</v>
      </c>
      <c r="M1050">
        <v>-3.1280000000000001</v>
      </c>
      <c r="N1050">
        <v>-3.1360000000000001</v>
      </c>
      <c r="O1050">
        <v>0.90200000000000002</v>
      </c>
      <c r="P1050">
        <v>0.88700000000000001</v>
      </c>
      <c r="Q1050">
        <v>0.873</v>
      </c>
      <c r="R1050">
        <v>0.33600000000000002</v>
      </c>
      <c r="S1050">
        <v>0.09</v>
      </c>
    </row>
    <row r="1051" spans="1:19" x14ac:dyDescent="0.3">
      <c r="A1051">
        <v>540</v>
      </c>
      <c r="B1051">
        <v>-0.68500000000000005</v>
      </c>
      <c r="C1051">
        <v>-1.6859999999999999</v>
      </c>
      <c r="D1051">
        <v>-2.6779999999999999</v>
      </c>
      <c r="E1051">
        <v>-3.1360000000000001</v>
      </c>
      <c r="F1051">
        <v>-3.16</v>
      </c>
      <c r="G1051">
        <v>1.3</v>
      </c>
      <c r="H1051">
        <v>0.01</v>
      </c>
      <c r="I1051">
        <v>1.0269999999999999</v>
      </c>
      <c r="J1051">
        <v>-0.66800000000000004</v>
      </c>
      <c r="K1051">
        <v>-1.6850000000000001</v>
      </c>
      <c r="L1051">
        <v>-2.6779999999999999</v>
      </c>
      <c r="M1051">
        <v>-3.1240000000000001</v>
      </c>
      <c r="N1051">
        <v>-3.133</v>
      </c>
      <c r="O1051">
        <v>0.90500000000000003</v>
      </c>
      <c r="P1051">
        <v>0.88700000000000001</v>
      </c>
      <c r="Q1051">
        <v>0.871</v>
      </c>
      <c r="R1051">
        <v>0.32700000000000001</v>
      </c>
      <c r="S1051">
        <v>8.6999999999999994E-2</v>
      </c>
    </row>
    <row r="1052" spans="1:19" x14ac:dyDescent="0.3">
      <c r="A1052">
        <v>600</v>
      </c>
      <c r="B1052">
        <v>-0.68500000000000005</v>
      </c>
      <c r="C1052">
        <v>-1.6859999999999999</v>
      </c>
      <c r="D1052">
        <v>-2.6779999999999999</v>
      </c>
      <c r="E1052">
        <v>-3.1360000000000001</v>
      </c>
      <c r="F1052">
        <v>-3.16</v>
      </c>
      <c r="G1052">
        <v>1.3</v>
      </c>
      <c r="H1052">
        <v>0.01</v>
      </c>
      <c r="I1052">
        <v>1.0269999999999999</v>
      </c>
      <c r="J1052">
        <v>-0.66500000000000004</v>
      </c>
      <c r="K1052">
        <v>-1.6850000000000001</v>
      </c>
      <c r="L1052">
        <v>-2.6779999999999999</v>
      </c>
      <c r="M1052">
        <v>-3.12</v>
      </c>
      <c r="N1052">
        <v>-3.13</v>
      </c>
      <c r="O1052">
        <v>0.90700000000000003</v>
      </c>
      <c r="P1052">
        <v>0.88900000000000001</v>
      </c>
      <c r="Q1052">
        <v>0.872</v>
      </c>
      <c r="R1052">
        <v>0.32</v>
      </c>
      <c r="S1052">
        <v>8.5000000000000006E-2</v>
      </c>
    </row>
    <row r="1054" spans="1:19" x14ac:dyDescent="0.3">
      <c r="A1054" t="s">
        <v>0</v>
      </c>
      <c r="B1054" t="s">
        <v>82</v>
      </c>
    </row>
    <row r="1055" spans="1:19" x14ac:dyDescent="0.3">
      <c r="A1055">
        <v>0</v>
      </c>
      <c r="B1055">
        <v>-0.63400000000000001</v>
      </c>
      <c r="C1055">
        <v>-1.6339999999999999</v>
      </c>
      <c r="D1055">
        <v>-2.63</v>
      </c>
      <c r="E1055">
        <v>-3.2</v>
      </c>
      <c r="F1055">
        <v>-3.24</v>
      </c>
      <c r="G1055">
        <v>1.5</v>
      </c>
      <c r="H1055">
        <v>-0.01</v>
      </c>
      <c r="I1055">
        <v>1.758</v>
      </c>
      <c r="J1055">
        <v>-0.63400000000000001</v>
      </c>
      <c r="K1055">
        <v>-1.6339999999999999</v>
      </c>
      <c r="L1055">
        <v>-2.63</v>
      </c>
      <c r="M1055">
        <v>-3.2</v>
      </c>
      <c r="N1055">
        <v>-3.24</v>
      </c>
      <c r="O1055">
        <v>0.91100000000000003</v>
      </c>
      <c r="P1055">
        <v>0.91100000000000003</v>
      </c>
      <c r="Q1055">
        <v>0.90400000000000003</v>
      </c>
      <c r="R1055">
        <v>0.44700000000000001</v>
      </c>
      <c r="S1055">
        <v>0.16400000000000001</v>
      </c>
    </row>
    <row r="1056" spans="1:19" x14ac:dyDescent="0.3">
      <c r="A1056">
        <v>60</v>
      </c>
      <c r="B1056">
        <v>-0.63400000000000001</v>
      </c>
      <c r="C1056">
        <v>-1.6339999999999999</v>
      </c>
      <c r="D1056">
        <v>-2.63</v>
      </c>
      <c r="E1056">
        <v>-3.2</v>
      </c>
      <c r="F1056">
        <v>-3.24</v>
      </c>
      <c r="G1056">
        <v>1.5</v>
      </c>
      <c r="H1056">
        <v>-0.01</v>
      </c>
      <c r="I1056">
        <v>1.758</v>
      </c>
      <c r="J1056">
        <v>-0.63800000000000001</v>
      </c>
      <c r="K1056">
        <v>-1.6339999999999999</v>
      </c>
      <c r="L1056">
        <v>-2.63</v>
      </c>
      <c r="M1056">
        <v>-3.2</v>
      </c>
      <c r="N1056">
        <v>-3.2429999999999999</v>
      </c>
      <c r="O1056">
        <v>0.91200000000000003</v>
      </c>
      <c r="P1056">
        <v>0.92600000000000005</v>
      </c>
      <c r="Q1056">
        <v>0.91800000000000004</v>
      </c>
      <c r="R1056">
        <v>0.44500000000000001</v>
      </c>
      <c r="S1056">
        <v>0.17199999999999999</v>
      </c>
    </row>
    <row r="1057" spans="1:19" x14ac:dyDescent="0.3">
      <c r="A1057">
        <v>120</v>
      </c>
      <c r="B1057">
        <v>-0.63400000000000001</v>
      </c>
      <c r="C1057">
        <v>-1.6339999999999999</v>
      </c>
      <c r="D1057">
        <v>-2.63</v>
      </c>
      <c r="E1057">
        <v>-3.2</v>
      </c>
      <c r="F1057">
        <v>-3.24</v>
      </c>
      <c r="G1057">
        <v>1.5</v>
      </c>
      <c r="H1057">
        <v>-0.01</v>
      </c>
      <c r="I1057">
        <v>1.758</v>
      </c>
      <c r="J1057">
        <v>-0.64</v>
      </c>
      <c r="K1057">
        <v>-1.6339999999999999</v>
      </c>
      <c r="L1057">
        <v>-2.6309999999999998</v>
      </c>
      <c r="M1057">
        <v>-3.2010000000000001</v>
      </c>
      <c r="N1057">
        <v>-3.246</v>
      </c>
      <c r="O1057">
        <v>0.91</v>
      </c>
      <c r="P1057">
        <v>0.92700000000000005</v>
      </c>
      <c r="Q1057">
        <v>0.92400000000000004</v>
      </c>
      <c r="R1057">
        <v>0.44900000000000001</v>
      </c>
      <c r="S1057">
        <v>0.18</v>
      </c>
    </row>
    <row r="1058" spans="1:19" x14ac:dyDescent="0.3">
      <c r="A1058">
        <v>180</v>
      </c>
      <c r="B1058">
        <v>-0.63400000000000001</v>
      </c>
      <c r="C1058">
        <v>-1.6339999999999999</v>
      </c>
      <c r="D1058">
        <v>-2.63</v>
      </c>
      <c r="E1058">
        <v>-3.2</v>
      </c>
      <c r="F1058">
        <v>-3.24</v>
      </c>
      <c r="G1058">
        <v>1.5</v>
      </c>
      <c r="H1058">
        <v>-0.01</v>
      </c>
      <c r="I1058">
        <v>1.758</v>
      </c>
      <c r="J1058">
        <v>-0.64300000000000002</v>
      </c>
      <c r="K1058">
        <v>-1.6339999999999999</v>
      </c>
      <c r="L1058">
        <v>-2.6309999999999998</v>
      </c>
      <c r="M1058">
        <v>-3.2</v>
      </c>
      <c r="N1058">
        <v>-3.2490000000000001</v>
      </c>
      <c r="O1058">
        <v>0.90900000000000003</v>
      </c>
      <c r="P1058">
        <v>0.92900000000000005</v>
      </c>
      <c r="Q1058">
        <v>0.92400000000000004</v>
      </c>
      <c r="R1058">
        <v>0.45100000000000001</v>
      </c>
      <c r="S1058">
        <v>0.186</v>
      </c>
    </row>
    <row r="1059" spans="1:19" x14ac:dyDescent="0.3">
      <c r="A1059">
        <v>240</v>
      </c>
      <c r="B1059">
        <v>-0.63400000000000001</v>
      </c>
      <c r="C1059">
        <v>-1.6339999999999999</v>
      </c>
      <c r="D1059">
        <v>-2.63</v>
      </c>
      <c r="E1059">
        <v>-3.2</v>
      </c>
      <c r="F1059">
        <v>-3.24</v>
      </c>
      <c r="G1059">
        <v>1.5</v>
      </c>
      <c r="H1059">
        <v>-0.01</v>
      </c>
      <c r="I1059">
        <v>1.758</v>
      </c>
      <c r="J1059">
        <v>-0.64500000000000002</v>
      </c>
      <c r="K1059">
        <v>-1.6339999999999999</v>
      </c>
      <c r="L1059">
        <v>-2.6309999999999998</v>
      </c>
      <c r="M1059">
        <v>-3.198</v>
      </c>
      <c r="N1059">
        <v>-3.2519999999999998</v>
      </c>
      <c r="O1059">
        <v>0.90700000000000003</v>
      </c>
      <c r="P1059">
        <v>0.93</v>
      </c>
      <c r="Q1059">
        <v>0.92500000000000004</v>
      </c>
      <c r="R1059">
        <v>0.44900000000000001</v>
      </c>
      <c r="S1059">
        <v>0.193</v>
      </c>
    </row>
    <row r="1060" spans="1:19" x14ac:dyDescent="0.3">
      <c r="A1060">
        <v>300</v>
      </c>
      <c r="B1060">
        <v>-0.63400000000000001</v>
      </c>
      <c r="C1060">
        <v>-1.6339999999999999</v>
      </c>
      <c r="D1060">
        <v>-2.63</v>
      </c>
      <c r="E1060">
        <v>-3.2</v>
      </c>
      <c r="F1060">
        <v>-3.24</v>
      </c>
      <c r="G1060">
        <v>1.5</v>
      </c>
      <c r="H1060">
        <v>-0.01</v>
      </c>
      <c r="I1060">
        <v>1.758</v>
      </c>
      <c r="J1060">
        <v>-0.64700000000000002</v>
      </c>
      <c r="K1060">
        <v>-1.6339999999999999</v>
      </c>
      <c r="L1060">
        <v>-2.6320000000000001</v>
      </c>
      <c r="M1060">
        <v>-3.198</v>
      </c>
      <c r="N1060">
        <v>-3.2549999999999999</v>
      </c>
      <c r="O1060">
        <v>0.90500000000000003</v>
      </c>
      <c r="P1060">
        <v>0.93</v>
      </c>
      <c r="Q1060">
        <v>0.92700000000000005</v>
      </c>
      <c r="R1060">
        <v>0.45200000000000001</v>
      </c>
      <c r="S1060">
        <v>0.19600000000000001</v>
      </c>
    </row>
    <row r="1061" spans="1:19" x14ac:dyDescent="0.3">
      <c r="A1061">
        <v>360</v>
      </c>
      <c r="B1061">
        <v>-0.63400000000000001</v>
      </c>
      <c r="C1061">
        <v>-1.6339999999999999</v>
      </c>
      <c r="D1061">
        <v>-2.63</v>
      </c>
      <c r="E1061">
        <v>-3.2</v>
      </c>
      <c r="F1061">
        <v>-3.24</v>
      </c>
      <c r="G1061">
        <v>1.5</v>
      </c>
      <c r="H1061">
        <v>-0.01</v>
      </c>
      <c r="I1061">
        <v>1.758</v>
      </c>
      <c r="J1061">
        <v>-0.64900000000000002</v>
      </c>
      <c r="K1061">
        <v>-1.6339999999999999</v>
      </c>
      <c r="L1061">
        <v>-2.6309999999999998</v>
      </c>
      <c r="M1061">
        <v>-3.1989999999999998</v>
      </c>
      <c r="N1061">
        <v>-3.258</v>
      </c>
      <c r="O1061">
        <v>0.90200000000000002</v>
      </c>
      <c r="P1061">
        <v>0.92900000000000005</v>
      </c>
      <c r="Q1061">
        <v>0.92500000000000004</v>
      </c>
      <c r="R1061">
        <v>0.45800000000000002</v>
      </c>
      <c r="S1061">
        <v>0.20100000000000001</v>
      </c>
    </row>
    <row r="1062" spans="1:19" x14ac:dyDescent="0.3">
      <c r="A1062">
        <v>420</v>
      </c>
      <c r="B1062">
        <v>-0.63400000000000001</v>
      </c>
      <c r="C1062">
        <v>-1.6339999999999999</v>
      </c>
      <c r="D1062">
        <v>-2.63</v>
      </c>
      <c r="E1062">
        <v>-3.2</v>
      </c>
      <c r="F1062">
        <v>-3.24</v>
      </c>
      <c r="G1062">
        <v>1.5</v>
      </c>
      <c r="H1062">
        <v>-0.01</v>
      </c>
      <c r="I1062">
        <v>1.758</v>
      </c>
      <c r="J1062">
        <v>-0.65100000000000002</v>
      </c>
      <c r="K1062">
        <v>-1.635</v>
      </c>
      <c r="L1062">
        <v>-2.6320000000000001</v>
      </c>
      <c r="M1062">
        <v>-3.202</v>
      </c>
      <c r="N1062">
        <v>-3.2610000000000001</v>
      </c>
      <c r="O1062">
        <v>0.89900000000000002</v>
      </c>
      <c r="P1062">
        <v>0.92700000000000005</v>
      </c>
      <c r="Q1062">
        <v>0.92500000000000004</v>
      </c>
      <c r="R1062">
        <v>0.46600000000000003</v>
      </c>
      <c r="S1062">
        <v>0.20599999999999999</v>
      </c>
    </row>
    <row r="1063" spans="1:19" x14ac:dyDescent="0.3">
      <c r="A1063">
        <v>480</v>
      </c>
      <c r="B1063">
        <v>-0.63400000000000001</v>
      </c>
      <c r="C1063">
        <v>-1.6339999999999999</v>
      </c>
      <c r="D1063">
        <v>-2.63</v>
      </c>
      <c r="E1063">
        <v>-3.2</v>
      </c>
      <c r="F1063">
        <v>-3.24</v>
      </c>
      <c r="G1063">
        <v>1.5</v>
      </c>
      <c r="H1063">
        <v>-0.01</v>
      </c>
      <c r="I1063">
        <v>1.758</v>
      </c>
      <c r="J1063">
        <v>-0.65300000000000002</v>
      </c>
      <c r="K1063">
        <v>-1.6359999999999999</v>
      </c>
      <c r="L1063">
        <v>-2.6320000000000001</v>
      </c>
      <c r="M1063">
        <v>-3.2040000000000002</v>
      </c>
      <c r="N1063">
        <v>-3.2639999999999998</v>
      </c>
      <c r="O1063">
        <v>0.89800000000000002</v>
      </c>
      <c r="P1063">
        <v>0.92600000000000005</v>
      </c>
      <c r="Q1063">
        <v>0.92600000000000005</v>
      </c>
      <c r="R1063">
        <v>0.47299999999999998</v>
      </c>
      <c r="S1063">
        <v>0.21099999999999999</v>
      </c>
    </row>
    <row r="1064" spans="1:19" x14ac:dyDescent="0.3">
      <c r="A1064">
        <v>540</v>
      </c>
      <c r="B1064">
        <v>-0.63400000000000001</v>
      </c>
      <c r="C1064">
        <v>-1.6339999999999999</v>
      </c>
      <c r="D1064">
        <v>-2.63</v>
      </c>
      <c r="E1064">
        <v>-3.2</v>
      </c>
      <c r="F1064">
        <v>-3.24</v>
      </c>
      <c r="G1064">
        <v>1.5</v>
      </c>
      <c r="H1064">
        <v>-0.01</v>
      </c>
      <c r="I1064">
        <v>1.758</v>
      </c>
      <c r="J1064">
        <v>-0.65500000000000003</v>
      </c>
      <c r="K1064">
        <v>-1.6359999999999999</v>
      </c>
      <c r="L1064">
        <v>-2.6320000000000001</v>
      </c>
      <c r="M1064">
        <v>-3.2069999999999999</v>
      </c>
      <c r="N1064">
        <v>-3.2669999999999999</v>
      </c>
      <c r="O1064">
        <v>0.89500000000000002</v>
      </c>
      <c r="P1064">
        <v>0.92400000000000004</v>
      </c>
      <c r="Q1064">
        <v>0.92700000000000005</v>
      </c>
      <c r="R1064">
        <v>0.47899999999999998</v>
      </c>
      <c r="S1064">
        <v>0.215</v>
      </c>
    </row>
    <row r="1065" spans="1:19" x14ac:dyDescent="0.3">
      <c r="A1065">
        <v>600</v>
      </c>
      <c r="B1065">
        <v>-0.63400000000000001</v>
      </c>
      <c r="C1065">
        <v>-1.6339999999999999</v>
      </c>
      <c r="D1065">
        <v>-2.63</v>
      </c>
      <c r="E1065">
        <v>-3.2</v>
      </c>
      <c r="F1065">
        <v>-3.24</v>
      </c>
      <c r="G1065">
        <v>1.5</v>
      </c>
      <c r="H1065">
        <v>-0.01</v>
      </c>
      <c r="I1065">
        <v>1.758</v>
      </c>
      <c r="J1065">
        <v>-0.65700000000000003</v>
      </c>
      <c r="K1065">
        <v>-1.637</v>
      </c>
      <c r="L1065">
        <v>-2.6320000000000001</v>
      </c>
      <c r="M1065">
        <v>-3.21</v>
      </c>
      <c r="N1065">
        <v>-3.27</v>
      </c>
      <c r="O1065">
        <v>0.89200000000000002</v>
      </c>
      <c r="P1065">
        <v>0.92100000000000004</v>
      </c>
      <c r="Q1065">
        <v>0.92700000000000005</v>
      </c>
      <c r="R1065">
        <v>0.48399999999999999</v>
      </c>
      <c r="S1065">
        <v>0.216</v>
      </c>
    </row>
    <row r="1067" spans="1:19" x14ac:dyDescent="0.3">
      <c r="A1067" t="s">
        <v>0</v>
      </c>
      <c r="B1067" t="s">
        <v>83</v>
      </c>
    </row>
    <row r="1068" spans="1:19" x14ac:dyDescent="0.3">
      <c r="A1068">
        <v>0</v>
      </c>
      <c r="B1068">
        <v>-0.63400000000000001</v>
      </c>
      <c r="C1068">
        <v>-1.6339999999999999</v>
      </c>
      <c r="D1068">
        <v>-2.63</v>
      </c>
      <c r="E1068">
        <v>-3.2</v>
      </c>
      <c r="F1068">
        <v>-3.24</v>
      </c>
      <c r="G1068">
        <v>1.5</v>
      </c>
      <c r="H1068">
        <v>-0.01</v>
      </c>
      <c r="I1068">
        <v>1.514</v>
      </c>
      <c r="J1068">
        <v>-0.63400000000000001</v>
      </c>
      <c r="K1068">
        <v>-1.6339999999999999</v>
      </c>
      <c r="L1068">
        <v>-2.63</v>
      </c>
      <c r="M1068">
        <v>-3.2</v>
      </c>
      <c r="N1068">
        <v>-3.24</v>
      </c>
      <c r="O1068">
        <v>0.91100000000000003</v>
      </c>
      <c r="P1068">
        <v>0.91100000000000003</v>
      </c>
      <c r="Q1068">
        <v>0.90400000000000003</v>
      </c>
      <c r="R1068">
        <v>0.44700000000000001</v>
      </c>
      <c r="S1068">
        <v>0.16400000000000001</v>
      </c>
    </row>
    <row r="1069" spans="1:19" x14ac:dyDescent="0.3">
      <c r="A1069">
        <v>60</v>
      </c>
      <c r="B1069">
        <v>-0.63400000000000001</v>
      </c>
      <c r="C1069">
        <v>-1.6339999999999999</v>
      </c>
      <c r="D1069">
        <v>-2.63</v>
      </c>
      <c r="E1069">
        <v>-3.2</v>
      </c>
      <c r="F1069">
        <v>-3.24</v>
      </c>
      <c r="G1069">
        <v>1.5</v>
      </c>
      <c r="H1069">
        <v>-0.01</v>
      </c>
      <c r="I1069">
        <v>1.514</v>
      </c>
      <c r="J1069">
        <v>-0.63800000000000001</v>
      </c>
      <c r="K1069">
        <v>-1.6339999999999999</v>
      </c>
      <c r="L1069">
        <v>-2.63</v>
      </c>
      <c r="M1069">
        <v>-3.2010000000000001</v>
      </c>
      <c r="N1069">
        <v>-3.24</v>
      </c>
      <c r="O1069">
        <v>0.91200000000000003</v>
      </c>
      <c r="P1069">
        <v>0.92500000000000004</v>
      </c>
      <c r="Q1069">
        <v>0.91800000000000004</v>
      </c>
      <c r="R1069">
        <v>0.44600000000000001</v>
      </c>
      <c r="S1069">
        <v>0.16400000000000001</v>
      </c>
    </row>
    <row r="1070" spans="1:19" x14ac:dyDescent="0.3">
      <c r="A1070">
        <v>120</v>
      </c>
      <c r="B1070">
        <v>-0.63400000000000001</v>
      </c>
      <c r="C1070">
        <v>-1.6339999999999999</v>
      </c>
      <c r="D1070">
        <v>-2.63</v>
      </c>
      <c r="E1070">
        <v>-3.2</v>
      </c>
      <c r="F1070">
        <v>-3.24</v>
      </c>
      <c r="G1070">
        <v>1.5</v>
      </c>
      <c r="H1070">
        <v>-0.01</v>
      </c>
      <c r="I1070">
        <v>1.514</v>
      </c>
      <c r="J1070">
        <v>-0.64</v>
      </c>
      <c r="K1070">
        <v>-1.6339999999999999</v>
      </c>
      <c r="L1070">
        <v>-2.63</v>
      </c>
      <c r="M1070">
        <v>-3.2</v>
      </c>
      <c r="N1070">
        <v>-3.24</v>
      </c>
      <c r="O1070">
        <v>0.91100000000000003</v>
      </c>
      <c r="P1070">
        <v>0.92800000000000005</v>
      </c>
      <c r="Q1070">
        <v>0.92200000000000004</v>
      </c>
      <c r="R1070">
        <v>0.44700000000000001</v>
      </c>
      <c r="S1070">
        <v>0.16400000000000001</v>
      </c>
    </row>
    <row r="1071" spans="1:19" x14ac:dyDescent="0.3">
      <c r="A1071">
        <v>180</v>
      </c>
      <c r="B1071">
        <v>-0.63400000000000001</v>
      </c>
      <c r="C1071">
        <v>-1.6339999999999999</v>
      </c>
      <c r="D1071">
        <v>-2.63</v>
      </c>
      <c r="E1071">
        <v>-3.2</v>
      </c>
      <c r="F1071">
        <v>-3.24</v>
      </c>
      <c r="G1071">
        <v>1.5</v>
      </c>
      <c r="H1071">
        <v>-0.01</v>
      </c>
      <c r="I1071">
        <v>1.514</v>
      </c>
      <c r="J1071">
        <v>-0.64300000000000002</v>
      </c>
      <c r="K1071">
        <v>-1.6339999999999999</v>
      </c>
      <c r="L1071">
        <v>-2.6309999999999998</v>
      </c>
      <c r="M1071">
        <v>-3.2</v>
      </c>
      <c r="N1071">
        <v>-3.24</v>
      </c>
      <c r="O1071">
        <v>0.90900000000000003</v>
      </c>
      <c r="P1071">
        <v>0.92900000000000005</v>
      </c>
      <c r="Q1071">
        <v>0.92400000000000004</v>
      </c>
      <c r="R1071">
        <v>0.45</v>
      </c>
      <c r="S1071">
        <v>0.16500000000000001</v>
      </c>
    </row>
    <row r="1072" spans="1:19" x14ac:dyDescent="0.3">
      <c r="A1072">
        <v>240</v>
      </c>
      <c r="B1072">
        <v>-0.63400000000000001</v>
      </c>
      <c r="C1072">
        <v>-1.6339999999999999</v>
      </c>
      <c r="D1072">
        <v>-2.63</v>
      </c>
      <c r="E1072">
        <v>-3.2</v>
      </c>
      <c r="F1072">
        <v>-3.24</v>
      </c>
      <c r="G1072">
        <v>1.5</v>
      </c>
      <c r="H1072">
        <v>-0.01</v>
      </c>
      <c r="I1072">
        <v>1.514</v>
      </c>
      <c r="J1072">
        <v>-0.64500000000000002</v>
      </c>
      <c r="K1072">
        <v>-1.6339999999999999</v>
      </c>
      <c r="L1072">
        <v>-2.6309999999999998</v>
      </c>
      <c r="M1072">
        <v>-3.1989999999999998</v>
      </c>
      <c r="N1072">
        <v>-3.24</v>
      </c>
      <c r="O1072">
        <v>0.90700000000000003</v>
      </c>
      <c r="P1072">
        <v>0.93</v>
      </c>
      <c r="Q1072">
        <v>0.92600000000000005</v>
      </c>
      <c r="R1072">
        <v>0.45300000000000001</v>
      </c>
      <c r="S1072">
        <v>0.16500000000000001</v>
      </c>
    </row>
    <row r="1073" spans="1:19" x14ac:dyDescent="0.3">
      <c r="A1073">
        <v>300</v>
      </c>
      <c r="B1073">
        <v>-0.63400000000000001</v>
      </c>
      <c r="C1073">
        <v>-1.6339999999999999</v>
      </c>
      <c r="D1073">
        <v>-2.63</v>
      </c>
      <c r="E1073">
        <v>-3.2</v>
      </c>
      <c r="F1073">
        <v>-3.24</v>
      </c>
      <c r="G1073">
        <v>1.5</v>
      </c>
      <c r="H1073">
        <v>-0.01</v>
      </c>
      <c r="I1073">
        <v>1.514</v>
      </c>
      <c r="J1073">
        <v>-0.64700000000000002</v>
      </c>
      <c r="K1073">
        <v>-1.6339999999999999</v>
      </c>
      <c r="L1073">
        <v>-2.6309999999999998</v>
      </c>
      <c r="M1073">
        <v>-3.1989999999999998</v>
      </c>
      <c r="N1073">
        <v>-3.24</v>
      </c>
      <c r="O1073">
        <v>0.90500000000000003</v>
      </c>
      <c r="P1073">
        <v>0.93</v>
      </c>
      <c r="Q1073">
        <v>0.92600000000000005</v>
      </c>
      <c r="R1073">
        <v>0.45400000000000001</v>
      </c>
      <c r="S1073">
        <v>0.16400000000000001</v>
      </c>
    </row>
    <row r="1074" spans="1:19" x14ac:dyDescent="0.3">
      <c r="A1074">
        <v>360</v>
      </c>
      <c r="B1074">
        <v>-0.63400000000000001</v>
      </c>
      <c r="C1074">
        <v>-1.6339999999999999</v>
      </c>
      <c r="D1074">
        <v>-2.63</v>
      </c>
      <c r="E1074">
        <v>-3.2</v>
      </c>
      <c r="F1074">
        <v>-3.24</v>
      </c>
      <c r="G1074">
        <v>1.5</v>
      </c>
      <c r="H1074">
        <v>-0.01</v>
      </c>
      <c r="I1074">
        <v>1.514</v>
      </c>
      <c r="J1074">
        <v>-0.64900000000000002</v>
      </c>
      <c r="K1074">
        <v>-1.6339999999999999</v>
      </c>
      <c r="L1074">
        <v>-2.6320000000000001</v>
      </c>
      <c r="M1074">
        <v>-3.198</v>
      </c>
      <c r="N1074">
        <v>-3.24</v>
      </c>
      <c r="O1074">
        <v>0.90200000000000002</v>
      </c>
      <c r="P1074">
        <v>0.92900000000000005</v>
      </c>
      <c r="Q1074">
        <v>0.92600000000000005</v>
      </c>
      <c r="R1074">
        <v>0.45400000000000001</v>
      </c>
      <c r="S1074">
        <v>0.16400000000000001</v>
      </c>
    </row>
    <row r="1075" spans="1:19" x14ac:dyDescent="0.3">
      <c r="A1075">
        <v>420</v>
      </c>
      <c r="B1075">
        <v>-0.63400000000000001</v>
      </c>
      <c r="C1075">
        <v>-1.6339999999999999</v>
      </c>
      <c r="D1075">
        <v>-2.63</v>
      </c>
      <c r="E1075">
        <v>-3.2</v>
      </c>
      <c r="F1075">
        <v>-3.24</v>
      </c>
      <c r="G1075">
        <v>1.5</v>
      </c>
      <c r="H1075">
        <v>-0.01</v>
      </c>
      <c r="I1075">
        <v>1.514</v>
      </c>
      <c r="J1075">
        <v>-0.65100000000000002</v>
      </c>
      <c r="K1075">
        <v>-1.635</v>
      </c>
      <c r="L1075">
        <v>-2.6320000000000001</v>
      </c>
      <c r="M1075">
        <v>-3.198</v>
      </c>
      <c r="N1075">
        <v>-3.24</v>
      </c>
      <c r="O1075">
        <v>0.9</v>
      </c>
      <c r="P1075">
        <v>0.92700000000000005</v>
      </c>
      <c r="Q1075">
        <v>0.92600000000000005</v>
      </c>
      <c r="R1075">
        <v>0.45400000000000001</v>
      </c>
      <c r="S1075">
        <v>0.16500000000000001</v>
      </c>
    </row>
    <row r="1076" spans="1:19" x14ac:dyDescent="0.3">
      <c r="A1076">
        <v>480</v>
      </c>
      <c r="B1076">
        <v>-0.63400000000000001</v>
      </c>
      <c r="C1076">
        <v>-1.6339999999999999</v>
      </c>
      <c r="D1076">
        <v>-2.63</v>
      </c>
      <c r="E1076">
        <v>-3.2</v>
      </c>
      <c r="F1076">
        <v>-3.24</v>
      </c>
      <c r="G1076">
        <v>1.5</v>
      </c>
      <c r="H1076">
        <v>-0.01</v>
      </c>
      <c r="I1076">
        <v>1.514</v>
      </c>
      <c r="J1076">
        <v>-0.65300000000000002</v>
      </c>
      <c r="K1076">
        <v>-1.635</v>
      </c>
      <c r="L1076">
        <v>-2.6320000000000001</v>
      </c>
      <c r="M1076">
        <v>-3.1989999999999998</v>
      </c>
      <c r="N1076">
        <v>-3.24</v>
      </c>
      <c r="O1076">
        <v>0.89700000000000002</v>
      </c>
      <c r="P1076">
        <v>0.92500000000000004</v>
      </c>
      <c r="Q1076">
        <v>0.92600000000000005</v>
      </c>
      <c r="R1076">
        <v>0.45500000000000002</v>
      </c>
      <c r="S1076">
        <v>0.16700000000000001</v>
      </c>
    </row>
    <row r="1077" spans="1:19" x14ac:dyDescent="0.3">
      <c r="A1077">
        <v>540</v>
      </c>
      <c r="B1077">
        <v>-0.63400000000000001</v>
      </c>
      <c r="C1077">
        <v>-1.6339999999999999</v>
      </c>
      <c r="D1077">
        <v>-2.63</v>
      </c>
      <c r="E1077">
        <v>-3.2</v>
      </c>
      <c r="F1077">
        <v>-3.24</v>
      </c>
      <c r="G1077">
        <v>1.5</v>
      </c>
      <c r="H1077">
        <v>-0.01</v>
      </c>
      <c r="I1077">
        <v>1.514</v>
      </c>
      <c r="J1077">
        <v>-0.65500000000000003</v>
      </c>
      <c r="K1077">
        <v>-1.6359999999999999</v>
      </c>
      <c r="L1077">
        <v>-2.6320000000000001</v>
      </c>
      <c r="M1077">
        <v>-3.1989999999999998</v>
      </c>
      <c r="N1077">
        <v>-3.24</v>
      </c>
      <c r="O1077">
        <v>0.89500000000000002</v>
      </c>
      <c r="P1077">
        <v>0.92300000000000004</v>
      </c>
      <c r="Q1077">
        <v>0.92600000000000005</v>
      </c>
      <c r="R1077">
        <v>0.45500000000000002</v>
      </c>
      <c r="S1077">
        <v>0.16800000000000001</v>
      </c>
    </row>
    <row r="1078" spans="1:19" x14ac:dyDescent="0.3">
      <c r="A1078">
        <v>600</v>
      </c>
      <c r="B1078">
        <v>-0.63400000000000001</v>
      </c>
      <c r="C1078">
        <v>-1.6339999999999999</v>
      </c>
      <c r="D1078">
        <v>-2.63</v>
      </c>
      <c r="E1078">
        <v>-3.2</v>
      </c>
      <c r="F1078">
        <v>-3.24</v>
      </c>
      <c r="G1078">
        <v>1.5</v>
      </c>
      <c r="H1078">
        <v>-0.01</v>
      </c>
      <c r="I1078">
        <v>1.514</v>
      </c>
      <c r="J1078">
        <v>-0.65700000000000003</v>
      </c>
      <c r="K1078">
        <v>-1.637</v>
      </c>
      <c r="L1078">
        <v>-2.6320000000000001</v>
      </c>
      <c r="M1078">
        <v>-3.198</v>
      </c>
      <c r="N1078">
        <v>-3.24</v>
      </c>
      <c r="O1078">
        <v>0.89200000000000002</v>
      </c>
      <c r="P1078">
        <v>0.92200000000000004</v>
      </c>
      <c r="Q1078">
        <v>0.92600000000000005</v>
      </c>
      <c r="R1078">
        <v>0.45400000000000001</v>
      </c>
      <c r="S1078">
        <v>0.16900000000000001</v>
      </c>
    </row>
    <row r="1080" spans="1:19" x14ac:dyDescent="0.3">
      <c r="A1080" t="s">
        <v>0</v>
      </c>
      <c r="B1080" t="s">
        <v>84</v>
      </c>
    </row>
    <row r="1081" spans="1:19" x14ac:dyDescent="0.3">
      <c r="A1081">
        <v>0</v>
      </c>
      <c r="B1081">
        <v>-0.63400000000000001</v>
      </c>
      <c r="C1081">
        <v>-1.6339999999999999</v>
      </c>
      <c r="D1081">
        <v>-2.63</v>
      </c>
      <c r="E1081">
        <v>-3.2</v>
      </c>
      <c r="F1081">
        <v>-3.24</v>
      </c>
      <c r="G1081">
        <v>1.5</v>
      </c>
      <c r="H1081">
        <v>-0.01</v>
      </c>
      <c r="I1081">
        <v>1.256</v>
      </c>
      <c r="J1081">
        <v>-0.63400000000000001</v>
      </c>
      <c r="K1081">
        <v>-1.6339999999999999</v>
      </c>
      <c r="L1081">
        <v>-2.63</v>
      </c>
      <c r="M1081">
        <v>-3.2</v>
      </c>
      <c r="N1081">
        <v>-3.24</v>
      </c>
      <c r="O1081">
        <v>0.91100000000000003</v>
      </c>
      <c r="P1081">
        <v>0.91100000000000003</v>
      </c>
      <c r="Q1081">
        <v>0.90400000000000003</v>
      </c>
      <c r="R1081">
        <v>0.44700000000000001</v>
      </c>
      <c r="S1081">
        <v>0.16400000000000001</v>
      </c>
    </row>
    <row r="1082" spans="1:19" x14ac:dyDescent="0.3">
      <c r="A1082">
        <v>60</v>
      </c>
      <c r="B1082">
        <v>-0.63400000000000001</v>
      </c>
      <c r="C1082">
        <v>-1.6339999999999999</v>
      </c>
      <c r="D1082">
        <v>-2.63</v>
      </c>
      <c r="E1082">
        <v>-3.2</v>
      </c>
      <c r="F1082">
        <v>-3.24</v>
      </c>
      <c r="G1082">
        <v>1.5</v>
      </c>
      <c r="H1082">
        <v>-0.01</v>
      </c>
      <c r="I1082">
        <v>1.256</v>
      </c>
      <c r="J1082">
        <v>-0.63800000000000001</v>
      </c>
      <c r="K1082">
        <v>-1.6339999999999999</v>
      </c>
      <c r="L1082">
        <v>-2.63</v>
      </c>
      <c r="M1082">
        <v>-3.2010000000000001</v>
      </c>
      <c r="N1082">
        <v>-3.2370000000000001</v>
      </c>
      <c r="O1082">
        <v>0.91200000000000003</v>
      </c>
      <c r="P1082">
        <v>0.92500000000000004</v>
      </c>
      <c r="Q1082">
        <v>0.91800000000000004</v>
      </c>
      <c r="R1082">
        <v>0.44700000000000001</v>
      </c>
      <c r="S1082">
        <v>0.156</v>
      </c>
    </row>
    <row r="1083" spans="1:19" x14ac:dyDescent="0.3">
      <c r="A1083">
        <v>120</v>
      </c>
      <c r="B1083">
        <v>-0.63400000000000001</v>
      </c>
      <c r="C1083">
        <v>-1.6339999999999999</v>
      </c>
      <c r="D1083">
        <v>-2.63</v>
      </c>
      <c r="E1083">
        <v>-3.2</v>
      </c>
      <c r="F1083">
        <v>-3.24</v>
      </c>
      <c r="G1083">
        <v>1.5</v>
      </c>
      <c r="H1083">
        <v>-0.01</v>
      </c>
      <c r="I1083">
        <v>1.256</v>
      </c>
      <c r="J1083">
        <v>-0.64</v>
      </c>
      <c r="K1083">
        <v>-1.6339999999999999</v>
      </c>
      <c r="L1083">
        <v>-2.63</v>
      </c>
      <c r="M1083">
        <v>-3.2</v>
      </c>
      <c r="N1083">
        <v>-3.234</v>
      </c>
      <c r="O1083">
        <v>0.91100000000000003</v>
      </c>
      <c r="P1083">
        <v>0.92700000000000005</v>
      </c>
      <c r="Q1083">
        <v>0.92100000000000004</v>
      </c>
      <c r="R1083">
        <v>0.44600000000000001</v>
      </c>
      <c r="S1083">
        <v>0.14899999999999999</v>
      </c>
    </row>
    <row r="1084" spans="1:19" x14ac:dyDescent="0.3">
      <c r="A1084">
        <v>180</v>
      </c>
      <c r="B1084">
        <v>-0.63400000000000001</v>
      </c>
      <c r="C1084">
        <v>-1.6339999999999999</v>
      </c>
      <c r="D1084">
        <v>-2.63</v>
      </c>
      <c r="E1084">
        <v>-3.2</v>
      </c>
      <c r="F1084">
        <v>-3.24</v>
      </c>
      <c r="G1084">
        <v>1.5</v>
      </c>
      <c r="H1084">
        <v>-0.01</v>
      </c>
      <c r="I1084">
        <v>1.256</v>
      </c>
      <c r="J1084">
        <v>-0.64300000000000002</v>
      </c>
      <c r="K1084">
        <v>-1.6339999999999999</v>
      </c>
      <c r="L1084">
        <v>-2.6309999999999998</v>
      </c>
      <c r="M1084">
        <v>-3.1989999999999998</v>
      </c>
      <c r="N1084">
        <v>-3.2309999999999999</v>
      </c>
      <c r="O1084">
        <v>0.90900000000000003</v>
      </c>
      <c r="P1084">
        <v>0.92900000000000005</v>
      </c>
      <c r="Q1084">
        <v>0.92500000000000004</v>
      </c>
      <c r="R1084">
        <v>0.45</v>
      </c>
      <c r="S1084">
        <v>0.14199999999999999</v>
      </c>
    </row>
    <row r="1085" spans="1:19" x14ac:dyDescent="0.3">
      <c r="A1085">
        <v>240</v>
      </c>
      <c r="B1085">
        <v>-0.63400000000000001</v>
      </c>
      <c r="C1085">
        <v>-1.6339999999999999</v>
      </c>
      <c r="D1085">
        <v>-2.63</v>
      </c>
      <c r="E1085">
        <v>-3.2</v>
      </c>
      <c r="F1085">
        <v>-3.24</v>
      </c>
      <c r="G1085">
        <v>1.5</v>
      </c>
      <c r="H1085">
        <v>-0.01</v>
      </c>
      <c r="I1085">
        <v>1.256</v>
      </c>
      <c r="J1085">
        <v>-0.64500000000000002</v>
      </c>
      <c r="K1085">
        <v>-1.6339999999999999</v>
      </c>
      <c r="L1085">
        <v>-2.6309999999999998</v>
      </c>
      <c r="M1085">
        <v>-3.2</v>
      </c>
      <c r="N1085">
        <v>-3.2280000000000002</v>
      </c>
      <c r="O1085">
        <v>0.90700000000000003</v>
      </c>
      <c r="P1085">
        <v>0.93100000000000005</v>
      </c>
      <c r="Q1085">
        <v>0.92600000000000005</v>
      </c>
      <c r="R1085">
        <v>0.45600000000000002</v>
      </c>
      <c r="S1085">
        <v>0.13700000000000001</v>
      </c>
    </row>
    <row r="1086" spans="1:19" x14ac:dyDescent="0.3">
      <c r="A1086">
        <v>300</v>
      </c>
      <c r="B1086">
        <v>-0.63400000000000001</v>
      </c>
      <c r="C1086">
        <v>-1.6339999999999999</v>
      </c>
      <c r="D1086">
        <v>-2.63</v>
      </c>
      <c r="E1086">
        <v>-3.2</v>
      </c>
      <c r="F1086">
        <v>-3.24</v>
      </c>
      <c r="G1086">
        <v>1.5</v>
      </c>
      <c r="H1086">
        <v>-0.01</v>
      </c>
      <c r="I1086">
        <v>1.256</v>
      </c>
      <c r="J1086">
        <v>-0.64700000000000002</v>
      </c>
      <c r="K1086">
        <v>-1.6339999999999999</v>
      </c>
      <c r="L1086">
        <v>-2.6309999999999998</v>
      </c>
      <c r="M1086">
        <v>-3.1989999999999998</v>
      </c>
      <c r="N1086">
        <v>-3.2250000000000001</v>
      </c>
      <c r="O1086">
        <v>0.90400000000000003</v>
      </c>
      <c r="P1086">
        <v>0.93</v>
      </c>
      <c r="Q1086">
        <v>0.92600000000000005</v>
      </c>
      <c r="R1086">
        <v>0.45700000000000002</v>
      </c>
      <c r="S1086">
        <v>0.13100000000000001</v>
      </c>
    </row>
    <row r="1087" spans="1:19" x14ac:dyDescent="0.3">
      <c r="A1087">
        <v>360</v>
      </c>
      <c r="B1087">
        <v>-0.63400000000000001</v>
      </c>
      <c r="C1087">
        <v>-1.6339999999999999</v>
      </c>
      <c r="D1087">
        <v>-2.63</v>
      </c>
      <c r="E1087">
        <v>-3.2</v>
      </c>
      <c r="F1087">
        <v>-3.24</v>
      </c>
      <c r="G1087">
        <v>1.5</v>
      </c>
      <c r="H1087">
        <v>-0.01</v>
      </c>
      <c r="I1087">
        <v>1.256</v>
      </c>
      <c r="J1087">
        <v>-0.64900000000000002</v>
      </c>
      <c r="K1087">
        <v>-1.6339999999999999</v>
      </c>
      <c r="L1087">
        <v>-2.6320000000000001</v>
      </c>
      <c r="M1087">
        <v>-3.1970000000000001</v>
      </c>
      <c r="N1087">
        <v>-3.222</v>
      </c>
      <c r="O1087">
        <v>0.90200000000000002</v>
      </c>
      <c r="P1087">
        <v>0.92900000000000005</v>
      </c>
      <c r="Q1087">
        <v>0.92600000000000005</v>
      </c>
      <c r="R1087">
        <v>0.45</v>
      </c>
      <c r="S1087">
        <v>0.126</v>
      </c>
    </row>
    <row r="1088" spans="1:19" x14ac:dyDescent="0.3">
      <c r="A1088">
        <v>420</v>
      </c>
      <c r="B1088">
        <v>-0.63400000000000001</v>
      </c>
      <c r="C1088">
        <v>-1.6339999999999999</v>
      </c>
      <c r="D1088">
        <v>-2.63</v>
      </c>
      <c r="E1088">
        <v>-3.2</v>
      </c>
      <c r="F1088">
        <v>-3.24</v>
      </c>
      <c r="G1088">
        <v>1.5</v>
      </c>
      <c r="H1088">
        <v>-0.01</v>
      </c>
      <c r="I1088">
        <v>1.256</v>
      </c>
      <c r="J1088">
        <v>-0.65100000000000002</v>
      </c>
      <c r="K1088">
        <v>-1.635</v>
      </c>
      <c r="L1088">
        <v>-2.6320000000000001</v>
      </c>
      <c r="M1088">
        <v>-3.1949999999999998</v>
      </c>
      <c r="N1088">
        <v>-3.2189999999999999</v>
      </c>
      <c r="O1088">
        <v>0.9</v>
      </c>
      <c r="P1088">
        <v>0.92800000000000005</v>
      </c>
      <c r="Q1088">
        <v>0.92700000000000005</v>
      </c>
      <c r="R1088">
        <v>0.442</v>
      </c>
      <c r="S1088">
        <v>0.124</v>
      </c>
    </row>
    <row r="1089" spans="1:19" x14ac:dyDescent="0.3">
      <c r="A1089">
        <v>480</v>
      </c>
      <c r="B1089">
        <v>-0.63400000000000001</v>
      </c>
      <c r="C1089">
        <v>-1.6339999999999999</v>
      </c>
      <c r="D1089">
        <v>-2.63</v>
      </c>
      <c r="E1089">
        <v>-3.2</v>
      </c>
      <c r="F1089">
        <v>-3.24</v>
      </c>
      <c r="G1089">
        <v>1.5</v>
      </c>
      <c r="H1089">
        <v>-0.01</v>
      </c>
      <c r="I1089">
        <v>1.256</v>
      </c>
      <c r="J1089">
        <v>-0.65300000000000002</v>
      </c>
      <c r="K1089">
        <v>-1.635</v>
      </c>
      <c r="L1089">
        <v>-2.6320000000000001</v>
      </c>
      <c r="M1089">
        <v>-3.1920000000000002</v>
      </c>
      <c r="N1089">
        <v>-3.2160000000000002</v>
      </c>
      <c r="O1089">
        <v>0.89700000000000002</v>
      </c>
      <c r="P1089">
        <v>0.92500000000000004</v>
      </c>
      <c r="Q1089">
        <v>0.92600000000000005</v>
      </c>
      <c r="R1089">
        <v>0.435</v>
      </c>
      <c r="S1089">
        <v>0.122</v>
      </c>
    </row>
    <row r="1090" spans="1:19" x14ac:dyDescent="0.3">
      <c r="A1090">
        <v>540</v>
      </c>
      <c r="B1090">
        <v>-0.63400000000000001</v>
      </c>
      <c r="C1090">
        <v>-1.6339999999999999</v>
      </c>
      <c r="D1090">
        <v>-2.63</v>
      </c>
      <c r="E1090">
        <v>-3.2</v>
      </c>
      <c r="F1090">
        <v>-3.24</v>
      </c>
      <c r="G1090">
        <v>1.5</v>
      </c>
      <c r="H1090">
        <v>-0.01</v>
      </c>
      <c r="I1090">
        <v>1.256</v>
      </c>
      <c r="J1090">
        <v>-0.65500000000000003</v>
      </c>
      <c r="K1090">
        <v>-1.6359999999999999</v>
      </c>
      <c r="L1090">
        <v>-2.6320000000000001</v>
      </c>
      <c r="M1090">
        <v>-3.1890000000000001</v>
      </c>
      <c r="N1090">
        <v>-3.2130000000000001</v>
      </c>
      <c r="O1090">
        <v>0.89500000000000002</v>
      </c>
      <c r="P1090">
        <v>0.92300000000000004</v>
      </c>
      <c r="Q1090">
        <v>0.92500000000000004</v>
      </c>
      <c r="R1090">
        <v>0.42799999999999999</v>
      </c>
      <c r="S1090">
        <v>0.121</v>
      </c>
    </row>
    <row r="1091" spans="1:19" x14ac:dyDescent="0.3">
      <c r="A1091">
        <v>600</v>
      </c>
      <c r="B1091">
        <v>-0.63400000000000001</v>
      </c>
      <c r="C1091">
        <v>-1.6339999999999999</v>
      </c>
      <c r="D1091">
        <v>-2.63</v>
      </c>
      <c r="E1091">
        <v>-3.2</v>
      </c>
      <c r="F1091">
        <v>-3.24</v>
      </c>
      <c r="G1091">
        <v>1.5</v>
      </c>
      <c r="H1091">
        <v>-0.01</v>
      </c>
      <c r="I1091">
        <v>1.256</v>
      </c>
      <c r="J1091">
        <v>-0.65700000000000003</v>
      </c>
      <c r="K1091">
        <v>-1.637</v>
      </c>
      <c r="L1091">
        <v>-2.6320000000000001</v>
      </c>
      <c r="M1091">
        <v>-3.1850000000000001</v>
      </c>
      <c r="N1091">
        <v>-3.21</v>
      </c>
      <c r="O1091">
        <v>0.89200000000000002</v>
      </c>
      <c r="P1091">
        <v>0.92200000000000004</v>
      </c>
      <c r="Q1091">
        <v>0.92600000000000005</v>
      </c>
      <c r="R1091">
        <v>0.42199999999999999</v>
      </c>
      <c r="S1091">
        <v>0.12</v>
      </c>
    </row>
    <row r="1093" spans="1:19" x14ac:dyDescent="0.3">
      <c r="A1093" t="s">
        <v>0</v>
      </c>
      <c r="B1093" t="s">
        <v>85</v>
      </c>
    </row>
    <row r="1094" spans="1:19" x14ac:dyDescent="0.3">
      <c r="A1094">
        <v>0</v>
      </c>
      <c r="B1094">
        <v>-0.63400000000000001</v>
      </c>
      <c r="C1094">
        <v>-1.6339999999999999</v>
      </c>
      <c r="D1094">
        <v>-2.63</v>
      </c>
      <c r="E1094">
        <v>-3.1920000000000002</v>
      </c>
      <c r="F1094">
        <v>-3.23</v>
      </c>
      <c r="G1094">
        <v>1.5</v>
      </c>
      <c r="H1094">
        <v>-0.01</v>
      </c>
      <c r="I1094">
        <v>1.7609999999999999</v>
      </c>
      <c r="J1094">
        <v>-0.63400000000000001</v>
      </c>
      <c r="K1094">
        <v>-1.6339999999999999</v>
      </c>
      <c r="L1094">
        <v>-2.63</v>
      </c>
      <c r="M1094">
        <v>-3.1920000000000002</v>
      </c>
      <c r="N1094">
        <v>-3.23</v>
      </c>
      <c r="O1094">
        <v>0.91100000000000003</v>
      </c>
      <c r="P1094">
        <v>0.91100000000000003</v>
      </c>
      <c r="Q1094">
        <v>0.90400000000000003</v>
      </c>
      <c r="R1094">
        <v>0.441</v>
      </c>
      <c r="S1094">
        <v>0.16200000000000001</v>
      </c>
    </row>
    <row r="1095" spans="1:19" x14ac:dyDescent="0.3">
      <c r="A1095">
        <v>60</v>
      </c>
      <c r="B1095">
        <v>-0.63400000000000001</v>
      </c>
      <c r="C1095">
        <v>-1.6339999999999999</v>
      </c>
      <c r="D1095">
        <v>-2.63</v>
      </c>
      <c r="E1095">
        <v>-3.1920000000000002</v>
      </c>
      <c r="F1095">
        <v>-3.23</v>
      </c>
      <c r="G1095">
        <v>1.5</v>
      </c>
      <c r="H1095">
        <v>-0.01</v>
      </c>
      <c r="I1095">
        <v>1.7609999999999999</v>
      </c>
      <c r="J1095">
        <v>-0.63800000000000001</v>
      </c>
      <c r="K1095">
        <v>-1.6339999999999999</v>
      </c>
      <c r="L1095">
        <v>-2.63</v>
      </c>
      <c r="M1095">
        <v>-3.1920000000000002</v>
      </c>
      <c r="N1095">
        <v>-3.2330000000000001</v>
      </c>
      <c r="O1095">
        <v>0.91200000000000003</v>
      </c>
      <c r="P1095">
        <v>0.92600000000000005</v>
      </c>
      <c r="Q1095">
        <v>0.91800000000000004</v>
      </c>
      <c r="R1095">
        <v>0.439</v>
      </c>
      <c r="S1095">
        <v>0.17100000000000001</v>
      </c>
    </row>
    <row r="1096" spans="1:19" x14ac:dyDescent="0.3">
      <c r="A1096">
        <v>120</v>
      </c>
      <c r="B1096">
        <v>-0.63400000000000001</v>
      </c>
      <c r="C1096">
        <v>-1.6339999999999999</v>
      </c>
      <c r="D1096">
        <v>-2.63</v>
      </c>
      <c r="E1096">
        <v>-3.1920000000000002</v>
      </c>
      <c r="F1096">
        <v>-3.23</v>
      </c>
      <c r="G1096">
        <v>1.5</v>
      </c>
      <c r="H1096">
        <v>-0.01</v>
      </c>
      <c r="I1096">
        <v>1.7609999999999999</v>
      </c>
      <c r="J1096">
        <v>-0.64</v>
      </c>
      <c r="K1096">
        <v>-1.6339999999999999</v>
      </c>
      <c r="L1096">
        <v>-2.63</v>
      </c>
      <c r="M1096">
        <v>-3.1920000000000002</v>
      </c>
      <c r="N1096">
        <v>-3.2360000000000002</v>
      </c>
      <c r="O1096">
        <v>0.91</v>
      </c>
      <c r="P1096">
        <v>0.92700000000000005</v>
      </c>
      <c r="Q1096">
        <v>0.92300000000000004</v>
      </c>
      <c r="R1096">
        <v>0.443</v>
      </c>
      <c r="S1096">
        <v>0.17899999999999999</v>
      </c>
    </row>
    <row r="1097" spans="1:19" x14ac:dyDescent="0.3">
      <c r="A1097">
        <v>180</v>
      </c>
      <c r="B1097">
        <v>-0.63400000000000001</v>
      </c>
      <c r="C1097">
        <v>-1.6339999999999999</v>
      </c>
      <c r="D1097">
        <v>-2.63</v>
      </c>
      <c r="E1097">
        <v>-3.1920000000000002</v>
      </c>
      <c r="F1097">
        <v>-3.23</v>
      </c>
      <c r="G1097">
        <v>1.5</v>
      </c>
      <c r="H1097">
        <v>-0.01</v>
      </c>
      <c r="I1097">
        <v>1.7609999999999999</v>
      </c>
      <c r="J1097">
        <v>-0.64300000000000002</v>
      </c>
      <c r="K1097">
        <v>-1.6339999999999999</v>
      </c>
      <c r="L1097">
        <v>-2.63</v>
      </c>
      <c r="M1097">
        <v>-3.1909999999999998</v>
      </c>
      <c r="N1097">
        <v>-3.2389999999999999</v>
      </c>
      <c r="O1097">
        <v>0.90900000000000003</v>
      </c>
      <c r="P1097">
        <v>0.92900000000000005</v>
      </c>
      <c r="Q1097">
        <v>0.92400000000000004</v>
      </c>
      <c r="R1097">
        <v>0.44500000000000001</v>
      </c>
      <c r="S1097">
        <v>0.186</v>
      </c>
    </row>
    <row r="1098" spans="1:19" x14ac:dyDescent="0.3">
      <c r="A1098">
        <v>240</v>
      </c>
      <c r="B1098">
        <v>-0.63400000000000001</v>
      </c>
      <c r="C1098">
        <v>-1.6339999999999999</v>
      </c>
      <c r="D1098">
        <v>-2.63</v>
      </c>
      <c r="E1098">
        <v>-3.1920000000000002</v>
      </c>
      <c r="F1098">
        <v>-3.23</v>
      </c>
      <c r="G1098">
        <v>1.5</v>
      </c>
      <c r="H1098">
        <v>-0.01</v>
      </c>
      <c r="I1098">
        <v>1.7609999999999999</v>
      </c>
      <c r="J1098">
        <v>-0.64500000000000002</v>
      </c>
      <c r="K1098">
        <v>-1.6339999999999999</v>
      </c>
      <c r="L1098">
        <v>-2.6309999999999998</v>
      </c>
      <c r="M1098">
        <v>-3.1890000000000001</v>
      </c>
      <c r="N1098">
        <v>-3.242</v>
      </c>
      <c r="O1098">
        <v>0.90700000000000003</v>
      </c>
      <c r="P1098">
        <v>0.93</v>
      </c>
      <c r="Q1098">
        <v>0.92500000000000004</v>
      </c>
      <c r="R1098">
        <v>0.44400000000000001</v>
      </c>
      <c r="S1098">
        <v>0.191</v>
      </c>
    </row>
    <row r="1099" spans="1:19" x14ac:dyDescent="0.3">
      <c r="A1099">
        <v>300</v>
      </c>
      <c r="B1099">
        <v>-0.63400000000000001</v>
      </c>
      <c r="C1099">
        <v>-1.6339999999999999</v>
      </c>
      <c r="D1099">
        <v>-2.63</v>
      </c>
      <c r="E1099">
        <v>-3.1920000000000002</v>
      </c>
      <c r="F1099">
        <v>-3.23</v>
      </c>
      <c r="G1099">
        <v>1.5</v>
      </c>
      <c r="H1099">
        <v>-0.01</v>
      </c>
      <c r="I1099">
        <v>1.7609999999999999</v>
      </c>
      <c r="J1099">
        <v>-0.64700000000000002</v>
      </c>
      <c r="K1099">
        <v>-1.6339999999999999</v>
      </c>
      <c r="L1099">
        <v>-2.6309999999999998</v>
      </c>
      <c r="M1099">
        <v>-3.1890000000000001</v>
      </c>
      <c r="N1099">
        <v>-3.2450000000000001</v>
      </c>
      <c r="O1099">
        <v>0.90500000000000003</v>
      </c>
      <c r="P1099">
        <v>0.93100000000000005</v>
      </c>
      <c r="Q1099">
        <v>0.92700000000000005</v>
      </c>
      <c r="R1099">
        <v>0.44600000000000001</v>
      </c>
      <c r="S1099">
        <v>0.19500000000000001</v>
      </c>
    </row>
    <row r="1100" spans="1:19" x14ac:dyDescent="0.3">
      <c r="A1100">
        <v>360</v>
      </c>
      <c r="B1100">
        <v>-0.63400000000000001</v>
      </c>
      <c r="C1100">
        <v>-1.6339999999999999</v>
      </c>
      <c r="D1100">
        <v>-2.63</v>
      </c>
      <c r="E1100">
        <v>-3.1920000000000002</v>
      </c>
      <c r="F1100">
        <v>-3.23</v>
      </c>
      <c r="G1100">
        <v>1.5</v>
      </c>
      <c r="H1100">
        <v>-0.01</v>
      </c>
      <c r="I1100">
        <v>1.7609999999999999</v>
      </c>
      <c r="J1100">
        <v>-0.64900000000000002</v>
      </c>
      <c r="K1100">
        <v>-1.6339999999999999</v>
      </c>
      <c r="L1100">
        <v>-2.6309999999999998</v>
      </c>
      <c r="M1100">
        <v>-3.19</v>
      </c>
      <c r="N1100">
        <v>-3.2480000000000002</v>
      </c>
      <c r="O1100">
        <v>0.90200000000000002</v>
      </c>
      <c r="P1100">
        <v>0.92900000000000005</v>
      </c>
      <c r="Q1100">
        <v>0.92500000000000004</v>
      </c>
      <c r="R1100">
        <v>0.45300000000000001</v>
      </c>
      <c r="S1100">
        <v>0.19900000000000001</v>
      </c>
    </row>
    <row r="1101" spans="1:19" x14ac:dyDescent="0.3">
      <c r="A1101">
        <v>420</v>
      </c>
      <c r="B1101">
        <v>-0.63400000000000001</v>
      </c>
      <c r="C1101">
        <v>-1.6339999999999999</v>
      </c>
      <c r="D1101">
        <v>-2.63</v>
      </c>
      <c r="E1101">
        <v>-3.1920000000000002</v>
      </c>
      <c r="F1101">
        <v>-3.23</v>
      </c>
      <c r="G1101">
        <v>1.5</v>
      </c>
      <c r="H1101">
        <v>-0.01</v>
      </c>
      <c r="I1101">
        <v>1.7609999999999999</v>
      </c>
      <c r="J1101">
        <v>-0.65100000000000002</v>
      </c>
      <c r="K1101">
        <v>-1.635</v>
      </c>
      <c r="L1101">
        <v>-2.6309999999999998</v>
      </c>
      <c r="M1101">
        <v>-3.1930000000000001</v>
      </c>
      <c r="N1101">
        <v>-3.2509999999999999</v>
      </c>
      <c r="O1101">
        <v>0.9</v>
      </c>
      <c r="P1101">
        <v>0.92700000000000005</v>
      </c>
      <c r="Q1101">
        <v>0.92500000000000004</v>
      </c>
      <c r="R1101">
        <v>0.46100000000000002</v>
      </c>
      <c r="S1101">
        <v>0.20399999999999999</v>
      </c>
    </row>
    <row r="1102" spans="1:19" x14ac:dyDescent="0.3">
      <c r="A1102">
        <v>480</v>
      </c>
      <c r="B1102">
        <v>-0.63400000000000001</v>
      </c>
      <c r="C1102">
        <v>-1.6339999999999999</v>
      </c>
      <c r="D1102">
        <v>-2.63</v>
      </c>
      <c r="E1102">
        <v>-3.1920000000000002</v>
      </c>
      <c r="F1102">
        <v>-3.23</v>
      </c>
      <c r="G1102">
        <v>1.5</v>
      </c>
      <c r="H1102">
        <v>-0.01</v>
      </c>
      <c r="I1102">
        <v>1.7609999999999999</v>
      </c>
      <c r="J1102">
        <v>-0.65300000000000002</v>
      </c>
      <c r="K1102">
        <v>-1.635</v>
      </c>
      <c r="L1102">
        <v>-2.6309999999999998</v>
      </c>
      <c r="M1102">
        <v>-3.1960000000000002</v>
      </c>
      <c r="N1102">
        <v>-3.254</v>
      </c>
      <c r="O1102">
        <v>0.89700000000000002</v>
      </c>
      <c r="P1102">
        <v>0.92500000000000004</v>
      </c>
      <c r="Q1102">
        <v>0.92500000000000004</v>
      </c>
      <c r="R1102">
        <v>0.46899999999999997</v>
      </c>
      <c r="S1102">
        <v>0.20899999999999999</v>
      </c>
    </row>
    <row r="1103" spans="1:19" x14ac:dyDescent="0.3">
      <c r="A1103">
        <v>540</v>
      </c>
      <c r="B1103">
        <v>-0.63400000000000001</v>
      </c>
      <c r="C1103">
        <v>-1.6339999999999999</v>
      </c>
      <c r="D1103">
        <v>-2.63</v>
      </c>
      <c r="E1103">
        <v>-3.1920000000000002</v>
      </c>
      <c r="F1103">
        <v>-3.23</v>
      </c>
      <c r="G1103">
        <v>1.5</v>
      </c>
      <c r="H1103">
        <v>-0.01</v>
      </c>
      <c r="I1103">
        <v>1.7609999999999999</v>
      </c>
      <c r="J1103">
        <v>-0.65500000000000003</v>
      </c>
      <c r="K1103">
        <v>-1.6359999999999999</v>
      </c>
      <c r="L1103">
        <v>-2.6320000000000001</v>
      </c>
      <c r="M1103">
        <v>-3.1989999999999998</v>
      </c>
      <c r="N1103">
        <v>-3.2570000000000001</v>
      </c>
      <c r="O1103">
        <v>0.89500000000000002</v>
      </c>
      <c r="P1103">
        <v>0.92400000000000004</v>
      </c>
      <c r="Q1103">
        <v>0.92600000000000005</v>
      </c>
      <c r="R1103">
        <v>0.47399999999999998</v>
      </c>
      <c r="S1103">
        <v>0.21299999999999999</v>
      </c>
    </row>
    <row r="1104" spans="1:19" x14ac:dyDescent="0.3">
      <c r="A1104">
        <v>600</v>
      </c>
      <c r="B1104">
        <v>-0.63400000000000001</v>
      </c>
      <c r="C1104">
        <v>-1.6339999999999999</v>
      </c>
      <c r="D1104">
        <v>-2.63</v>
      </c>
      <c r="E1104">
        <v>-3.1920000000000002</v>
      </c>
      <c r="F1104">
        <v>-3.23</v>
      </c>
      <c r="G1104">
        <v>1.5</v>
      </c>
      <c r="H1104">
        <v>-0.01</v>
      </c>
      <c r="I1104">
        <v>1.7609999999999999</v>
      </c>
      <c r="J1104">
        <v>-0.65700000000000003</v>
      </c>
      <c r="K1104">
        <v>-1.637</v>
      </c>
      <c r="L1104">
        <v>-2.6320000000000001</v>
      </c>
      <c r="M1104">
        <v>-3.2010000000000001</v>
      </c>
      <c r="N1104">
        <v>-3.26</v>
      </c>
      <c r="O1104">
        <v>0.89200000000000002</v>
      </c>
      <c r="P1104">
        <v>0.92200000000000004</v>
      </c>
      <c r="Q1104">
        <v>0.92600000000000005</v>
      </c>
      <c r="R1104">
        <v>0.47799999999999998</v>
      </c>
      <c r="S1104">
        <v>0.216</v>
      </c>
    </row>
    <row r="1106" spans="1:19" x14ac:dyDescent="0.3">
      <c r="A1106" t="s">
        <v>0</v>
      </c>
      <c r="B1106" t="s">
        <v>86</v>
      </c>
    </row>
    <row r="1107" spans="1:19" x14ac:dyDescent="0.3">
      <c r="A1107">
        <v>0</v>
      </c>
      <c r="B1107">
        <v>-0.63400000000000001</v>
      </c>
      <c r="C1107">
        <v>-1.6339999999999999</v>
      </c>
      <c r="D1107">
        <v>-2.63</v>
      </c>
      <c r="E1107">
        <v>-3.1920000000000002</v>
      </c>
      <c r="F1107">
        <v>-3.23</v>
      </c>
      <c r="G1107">
        <v>1.5</v>
      </c>
      <c r="H1107">
        <v>-0.01</v>
      </c>
      <c r="I1107">
        <v>1.514</v>
      </c>
      <c r="J1107">
        <v>-0.63400000000000001</v>
      </c>
      <c r="K1107">
        <v>-1.6339999999999999</v>
      </c>
      <c r="L1107">
        <v>-2.63</v>
      </c>
      <c r="M1107">
        <v>-3.1920000000000002</v>
      </c>
      <c r="N1107">
        <v>-3.23</v>
      </c>
      <c r="O1107">
        <v>0.91100000000000003</v>
      </c>
      <c r="P1107">
        <v>0.91100000000000003</v>
      </c>
      <c r="Q1107">
        <v>0.90400000000000003</v>
      </c>
      <c r="R1107">
        <v>0.441</v>
      </c>
      <c r="S1107">
        <v>0.16200000000000001</v>
      </c>
    </row>
    <row r="1108" spans="1:19" x14ac:dyDescent="0.3">
      <c r="A1108">
        <v>60</v>
      </c>
      <c r="B1108">
        <v>-0.63400000000000001</v>
      </c>
      <c r="C1108">
        <v>-1.6339999999999999</v>
      </c>
      <c r="D1108">
        <v>-2.63</v>
      </c>
      <c r="E1108">
        <v>-3.1920000000000002</v>
      </c>
      <c r="F1108">
        <v>-3.23</v>
      </c>
      <c r="G1108">
        <v>1.5</v>
      </c>
      <c r="H1108">
        <v>-0.01</v>
      </c>
      <c r="I1108">
        <v>1.514</v>
      </c>
      <c r="J1108">
        <v>-0.63800000000000001</v>
      </c>
      <c r="K1108">
        <v>-1.6339999999999999</v>
      </c>
      <c r="L1108">
        <v>-2.63</v>
      </c>
      <c r="M1108">
        <v>-3.1920000000000002</v>
      </c>
      <c r="N1108">
        <v>-3.23</v>
      </c>
      <c r="O1108">
        <v>0.91200000000000003</v>
      </c>
      <c r="P1108">
        <v>0.92500000000000004</v>
      </c>
      <c r="Q1108">
        <v>0.91800000000000004</v>
      </c>
      <c r="R1108">
        <v>0.44</v>
      </c>
      <c r="S1108">
        <v>0.16300000000000001</v>
      </c>
    </row>
    <row r="1109" spans="1:19" x14ac:dyDescent="0.3">
      <c r="A1109">
        <v>120</v>
      </c>
      <c r="B1109">
        <v>-0.63400000000000001</v>
      </c>
      <c r="C1109">
        <v>-1.6339999999999999</v>
      </c>
      <c r="D1109">
        <v>-2.63</v>
      </c>
      <c r="E1109">
        <v>-3.1920000000000002</v>
      </c>
      <c r="F1109">
        <v>-3.23</v>
      </c>
      <c r="G1109">
        <v>1.5</v>
      </c>
      <c r="H1109">
        <v>-0.01</v>
      </c>
      <c r="I1109">
        <v>1.514</v>
      </c>
      <c r="J1109">
        <v>-0.64</v>
      </c>
      <c r="K1109">
        <v>-1.6339999999999999</v>
      </c>
      <c r="L1109">
        <v>-2.63</v>
      </c>
      <c r="M1109">
        <v>-3.1920000000000002</v>
      </c>
      <c r="N1109">
        <v>-3.23</v>
      </c>
      <c r="O1109">
        <v>0.91100000000000003</v>
      </c>
      <c r="P1109">
        <v>0.92800000000000005</v>
      </c>
      <c r="Q1109">
        <v>0.92200000000000004</v>
      </c>
      <c r="R1109">
        <v>0.442</v>
      </c>
      <c r="S1109">
        <v>0.16300000000000001</v>
      </c>
    </row>
    <row r="1110" spans="1:19" x14ac:dyDescent="0.3">
      <c r="A1110">
        <v>180</v>
      </c>
      <c r="B1110">
        <v>-0.63400000000000001</v>
      </c>
      <c r="C1110">
        <v>-1.6339999999999999</v>
      </c>
      <c r="D1110">
        <v>-2.63</v>
      </c>
      <c r="E1110">
        <v>-3.1920000000000002</v>
      </c>
      <c r="F1110">
        <v>-3.23</v>
      </c>
      <c r="G1110">
        <v>1.5</v>
      </c>
      <c r="H1110">
        <v>-0.01</v>
      </c>
      <c r="I1110">
        <v>1.514</v>
      </c>
      <c r="J1110">
        <v>-0.64300000000000002</v>
      </c>
      <c r="K1110">
        <v>-1.6339999999999999</v>
      </c>
      <c r="L1110">
        <v>-2.63</v>
      </c>
      <c r="M1110">
        <v>-3.1909999999999998</v>
      </c>
      <c r="N1110">
        <v>-3.23</v>
      </c>
      <c r="O1110">
        <v>0.90900000000000003</v>
      </c>
      <c r="P1110">
        <v>0.92900000000000005</v>
      </c>
      <c r="Q1110">
        <v>0.92400000000000004</v>
      </c>
      <c r="R1110">
        <v>0.44500000000000001</v>
      </c>
      <c r="S1110">
        <v>0.16300000000000001</v>
      </c>
    </row>
    <row r="1111" spans="1:19" x14ac:dyDescent="0.3">
      <c r="A1111">
        <v>240</v>
      </c>
      <c r="B1111">
        <v>-0.63400000000000001</v>
      </c>
      <c r="C1111">
        <v>-1.6339999999999999</v>
      </c>
      <c r="D1111">
        <v>-2.63</v>
      </c>
      <c r="E1111">
        <v>-3.1920000000000002</v>
      </c>
      <c r="F1111">
        <v>-3.23</v>
      </c>
      <c r="G1111">
        <v>1.5</v>
      </c>
      <c r="H1111">
        <v>-0.01</v>
      </c>
      <c r="I1111">
        <v>1.514</v>
      </c>
      <c r="J1111">
        <v>-0.64500000000000002</v>
      </c>
      <c r="K1111">
        <v>-1.6339999999999999</v>
      </c>
      <c r="L1111">
        <v>-2.6309999999999998</v>
      </c>
      <c r="M1111">
        <v>-3.19</v>
      </c>
      <c r="N1111">
        <v>-3.23</v>
      </c>
      <c r="O1111">
        <v>0.90700000000000003</v>
      </c>
      <c r="P1111">
        <v>0.93</v>
      </c>
      <c r="Q1111">
        <v>0.92500000000000004</v>
      </c>
      <c r="R1111">
        <v>0.44700000000000001</v>
      </c>
      <c r="S1111">
        <v>0.16300000000000001</v>
      </c>
    </row>
    <row r="1112" spans="1:19" x14ac:dyDescent="0.3">
      <c r="A1112">
        <v>300</v>
      </c>
      <c r="B1112">
        <v>-0.63400000000000001</v>
      </c>
      <c r="C1112">
        <v>-1.6339999999999999</v>
      </c>
      <c r="D1112">
        <v>-2.63</v>
      </c>
      <c r="E1112">
        <v>-3.1920000000000002</v>
      </c>
      <c r="F1112">
        <v>-3.23</v>
      </c>
      <c r="G1112">
        <v>1.5</v>
      </c>
      <c r="H1112">
        <v>-0.01</v>
      </c>
      <c r="I1112">
        <v>1.514</v>
      </c>
      <c r="J1112">
        <v>-0.64700000000000002</v>
      </c>
      <c r="K1112">
        <v>-1.6339999999999999</v>
      </c>
      <c r="L1112">
        <v>-2.6309999999999998</v>
      </c>
      <c r="M1112">
        <v>-3.19</v>
      </c>
      <c r="N1112">
        <v>-3.23</v>
      </c>
      <c r="O1112">
        <v>0.90500000000000003</v>
      </c>
      <c r="P1112">
        <v>0.93</v>
      </c>
      <c r="Q1112">
        <v>0.92600000000000005</v>
      </c>
      <c r="R1112">
        <v>0.44900000000000001</v>
      </c>
      <c r="S1112">
        <v>0.16200000000000001</v>
      </c>
    </row>
    <row r="1113" spans="1:19" x14ac:dyDescent="0.3">
      <c r="A1113">
        <v>360</v>
      </c>
      <c r="B1113">
        <v>-0.63400000000000001</v>
      </c>
      <c r="C1113">
        <v>-1.6339999999999999</v>
      </c>
      <c r="D1113">
        <v>-2.63</v>
      </c>
      <c r="E1113">
        <v>-3.1920000000000002</v>
      </c>
      <c r="F1113">
        <v>-3.23</v>
      </c>
      <c r="G1113">
        <v>1.5</v>
      </c>
      <c r="H1113">
        <v>-0.01</v>
      </c>
      <c r="I1113">
        <v>1.514</v>
      </c>
      <c r="J1113">
        <v>-0.64900000000000002</v>
      </c>
      <c r="K1113">
        <v>-1.6339999999999999</v>
      </c>
      <c r="L1113">
        <v>-2.6309999999999998</v>
      </c>
      <c r="M1113">
        <v>-3.1890000000000001</v>
      </c>
      <c r="N1113">
        <v>-3.23</v>
      </c>
      <c r="O1113">
        <v>0.90200000000000002</v>
      </c>
      <c r="P1113">
        <v>0.92900000000000005</v>
      </c>
      <c r="Q1113">
        <v>0.92600000000000005</v>
      </c>
      <c r="R1113">
        <v>0.44900000000000001</v>
      </c>
      <c r="S1113">
        <v>0.16200000000000001</v>
      </c>
    </row>
    <row r="1114" spans="1:19" x14ac:dyDescent="0.3">
      <c r="A1114">
        <v>420</v>
      </c>
      <c r="B1114">
        <v>-0.63400000000000001</v>
      </c>
      <c r="C1114">
        <v>-1.6339999999999999</v>
      </c>
      <c r="D1114">
        <v>-2.63</v>
      </c>
      <c r="E1114">
        <v>-3.1920000000000002</v>
      </c>
      <c r="F1114">
        <v>-3.23</v>
      </c>
      <c r="G1114">
        <v>1.5</v>
      </c>
      <c r="H1114">
        <v>-0.01</v>
      </c>
      <c r="I1114">
        <v>1.514</v>
      </c>
      <c r="J1114">
        <v>-0.65100000000000002</v>
      </c>
      <c r="K1114">
        <v>-1.635</v>
      </c>
      <c r="L1114">
        <v>-2.6320000000000001</v>
      </c>
      <c r="M1114">
        <v>-3.1890000000000001</v>
      </c>
      <c r="N1114">
        <v>-3.23</v>
      </c>
      <c r="O1114">
        <v>0.9</v>
      </c>
      <c r="P1114">
        <v>0.92700000000000005</v>
      </c>
      <c r="Q1114">
        <v>0.92600000000000005</v>
      </c>
      <c r="R1114">
        <v>0.44900000000000001</v>
      </c>
      <c r="S1114">
        <v>0.16400000000000001</v>
      </c>
    </row>
    <row r="1115" spans="1:19" x14ac:dyDescent="0.3">
      <c r="A1115">
        <v>480</v>
      </c>
      <c r="B1115">
        <v>-0.63400000000000001</v>
      </c>
      <c r="C1115">
        <v>-1.6339999999999999</v>
      </c>
      <c r="D1115">
        <v>-2.63</v>
      </c>
      <c r="E1115">
        <v>-3.1920000000000002</v>
      </c>
      <c r="F1115">
        <v>-3.23</v>
      </c>
      <c r="G1115">
        <v>1.5</v>
      </c>
      <c r="H1115">
        <v>-0.01</v>
      </c>
      <c r="I1115">
        <v>1.514</v>
      </c>
      <c r="J1115">
        <v>-0.65300000000000002</v>
      </c>
      <c r="K1115">
        <v>-1.635</v>
      </c>
      <c r="L1115">
        <v>-2.6320000000000001</v>
      </c>
      <c r="M1115">
        <v>-3.19</v>
      </c>
      <c r="N1115">
        <v>-3.23</v>
      </c>
      <c r="O1115">
        <v>0.89700000000000002</v>
      </c>
      <c r="P1115">
        <v>0.92500000000000004</v>
      </c>
      <c r="Q1115">
        <v>0.92600000000000005</v>
      </c>
      <c r="R1115">
        <v>0.45</v>
      </c>
      <c r="S1115">
        <v>0.16600000000000001</v>
      </c>
    </row>
    <row r="1116" spans="1:19" x14ac:dyDescent="0.3">
      <c r="A1116">
        <v>540</v>
      </c>
      <c r="B1116">
        <v>-0.63400000000000001</v>
      </c>
      <c r="C1116">
        <v>-1.6339999999999999</v>
      </c>
      <c r="D1116">
        <v>-2.63</v>
      </c>
      <c r="E1116">
        <v>-3.1920000000000002</v>
      </c>
      <c r="F1116">
        <v>-3.23</v>
      </c>
      <c r="G1116">
        <v>1.5</v>
      </c>
      <c r="H1116">
        <v>-0.01</v>
      </c>
      <c r="I1116">
        <v>1.514</v>
      </c>
      <c r="J1116">
        <v>-0.65500000000000003</v>
      </c>
      <c r="K1116">
        <v>-1.6359999999999999</v>
      </c>
      <c r="L1116">
        <v>-2.6309999999999998</v>
      </c>
      <c r="M1116">
        <v>-3.1890000000000001</v>
      </c>
      <c r="N1116">
        <v>-3.23</v>
      </c>
      <c r="O1116">
        <v>0.89500000000000002</v>
      </c>
      <c r="P1116">
        <v>0.92300000000000004</v>
      </c>
      <c r="Q1116">
        <v>0.92500000000000004</v>
      </c>
      <c r="R1116">
        <v>0.45</v>
      </c>
      <c r="S1116">
        <v>0.16700000000000001</v>
      </c>
    </row>
    <row r="1117" spans="1:19" x14ac:dyDescent="0.3">
      <c r="A1117">
        <v>600</v>
      </c>
      <c r="B1117">
        <v>-0.63400000000000001</v>
      </c>
      <c r="C1117">
        <v>-1.6339999999999999</v>
      </c>
      <c r="D1117">
        <v>-2.63</v>
      </c>
      <c r="E1117">
        <v>-3.1920000000000002</v>
      </c>
      <c r="F1117">
        <v>-3.23</v>
      </c>
      <c r="G1117">
        <v>1.5</v>
      </c>
      <c r="H1117">
        <v>-0.01</v>
      </c>
      <c r="I1117">
        <v>1.514</v>
      </c>
      <c r="J1117">
        <v>-0.65700000000000003</v>
      </c>
      <c r="K1117">
        <v>-1.637</v>
      </c>
      <c r="L1117">
        <v>-2.6320000000000001</v>
      </c>
      <c r="M1117">
        <v>-3.1890000000000001</v>
      </c>
      <c r="N1117">
        <v>-3.23</v>
      </c>
      <c r="O1117">
        <v>0.89200000000000002</v>
      </c>
      <c r="P1117">
        <v>0.92200000000000004</v>
      </c>
      <c r="Q1117">
        <v>0.92600000000000005</v>
      </c>
      <c r="R1117">
        <v>0.44900000000000001</v>
      </c>
      <c r="S1117">
        <v>0.16800000000000001</v>
      </c>
    </row>
    <row r="1119" spans="1:19" x14ac:dyDescent="0.3">
      <c r="A1119" t="s">
        <v>0</v>
      </c>
      <c r="B1119" t="s">
        <v>87</v>
      </c>
    </row>
    <row r="1120" spans="1:19" x14ac:dyDescent="0.3">
      <c r="A1120">
        <v>0</v>
      </c>
      <c r="B1120">
        <v>-0.63400000000000001</v>
      </c>
      <c r="C1120">
        <v>-1.6339999999999999</v>
      </c>
      <c r="D1120">
        <v>-2.63</v>
      </c>
      <c r="E1120">
        <v>-3.1920000000000002</v>
      </c>
      <c r="F1120">
        <v>-3.23</v>
      </c>
      <c r="G1120">
        <v>1.5</v>
      </c>
      <c r="H1120">
        <v>-0.01</v>
      </c>
      <c r="I1120">
        <v>1.2549999999999999</v>
      </c>
      <c r="J1120">
        <v>-0.63400000000000001</v>
      </c>
      <c r="K1120">
        <v>-1.6339999999999999</v>
      </c>
      <c r="L1120">
        <v>-2.63</v>
      </c>
      <c r="M1120">
        <v>-3.1920000000000002</v>
      </c>
      <c r="N1120">
        <v>-3.23</v>
      </c>
      <c r="O1120">
        <v>0.91100000000000003</v>
      </c>
      <c r="P1120">
        <v>0.91100000000000003</v>
      </c>
      <c r="Q1120">
        <v>0.90400000000000003</v>
      </c>
      <c r="R1120">
        <v>0.441</v>
      </c>
      <c r="S1120">
        <v>0.16200000000000001</v>
      </c>
    </row>
    <row r="1121" spans="1:19" x14ac:dyDescent="0.3">
      <c r="A1121">
        <v>60</v>
      </c>
      <c r="B1121">
        <v>-0.63400000000000001</v>
      </c>
      <c r="C1121">
        <v>-1.6339999999999999</v>
      </c>
      <c r="D1121">
        <v>-2.63</v>
      </c>
      <c r="E1121">
        <v>-3.1920000000000002</v>
      </c>
      <c r="F1121">
        <v>-3.23</v>
      </c>
      <c r="G1121">
        <v>1.5</v>
      </c>
      <c r="H1121">
        <v>-0.01</v>
      </c>
      <c r="I1121">
        <v>1.2549999999999999</v>
      </c>
      <c r="J1121">
        <v>-0.63800000000000001</v>
      </c>
      <c r="K1121">
        <v>-1.6339999999999999</v>
      </c>
      <c r="L1121">
        <v>-2.63</v>
      </c>
      <c r="M1121">
        <v>-3.1920000000000002</v>
      </c>
      <c r="N1121">
        <v>-3.2269999999999999</v>
      </c>
      <c r="O1121">
        <v>0.91200000000000003</v>
      </c>
      <c r="P1121">
        <v>0.92500000000000004</v>
      </c>
      <c r="Q1121">
        <v>0.91800000000000004</v>
      </c>
      <c r="R1121">
        <v>0.442</v>
      </c>
      <c r="S1121">
        <v>0.155</v>
      </c>
    </row>
    <row r="1122" spans="1:19" x14ac:dyDescent="0.3">
      <c r="A1122">
        <v>120</v>
      </c>
      <c r="B1122">
        <v>-0.63400000000000001</v>
      </c>
      <c r="C1122">
        <v>-1.6339999999999999</v>
      </c>
      <c r="D1122">
        <v>-2.63</v>
      </c>
      <c r="E1122">
        <v>-3.1920000000000002</v>
      </c>
      <c r="F1122">
        <v>-3.23</v>
      </c>
      <c r="G1122">
        <v>1.5</v>
      </c>
      <c r="H1122">
        <v>-0.01</v>
      </c>
      <c r="I1122">
        <v>1.2549999999999999</v>
      </c>
      <c r="J1122">
        <v>-0.64</v>
      </c>
      <c r="K1122">
        <v>-1.6339999999999999</v>
      </c>
      <c r="L1122">
        <v>-2.63</v>
      </c>
      <c r="M1122">
        <v>-3.1909999999999998</v>
      </c>
      <c r="N1122">
        <v>-3.2240000000000002</v>
      </c>
      <c r="O1122">
        <v>0.91100000000000003</v>
      </c>
      <c r="P1122">
        <v>0.92700000000000005</v>
      </c>
      <c r="Q1122">
        <v>0.92100000000000004</v>
      </c>
      <c r="R1122">
        <v>0.44</v>
      </c>
      <c r="S1122">
        <v>0.14699999999999999</v>
      </c>
    </row>
    <row r="1123" spans="1:19" x14ac:dyDescent="0.3">
      <c r="A1123">
        <v>180</v>
      </c>
      <c r="B1123">
        <v>-0.63400000000000001</v>
      </c>
      <c r="C1123">
        <v>-1.6339999999999999</v>
      </c>
      <c r="D1123">
        <v>-2.63</v>
      </c>
      <c r="E1123">
        <v>-3.1920000000000002</v>
      </c>
      <c r="F1123">
        <v>-3.23</v>
      </c>
      <c r="G1123">
        <v>1.5</v>
      </c>
      <c r="H1123">
        <v>-0.01</v>
      </c>
      <c r="I1123">
        <v>1.2549999999999999</v>
      </c>
      <c r="J1123">
        <v>-0.64300000000000002</v>
      </c>
      <c r="K1123">
        <v>-1.6339999999999999</v>
      </c>
      <c r="L1123">
        <v>-2.6309999999999998</v>
      </c>
      <c r="M1123">
        <v>-3.1909999999999998</v>
      </c>
      <c r="N1123">
        <v>-3.2210000000000001</v>
      </c>
      <c r="O1123">
        <v>0.90900000000000003</v>
      </c>
      <c r="P1123">
        <v>0.92900000000000005</v>
      </c>
      <c r="Q1123">
        <v>0.92500000000000004</v>
      </c>
      <c r="R1123">
        <v>0.44400000000000001</v>
      </c>
      <c r="S1123">
        <v>0.14199999999999999</v>
      </c>
    </row>
    <row r="1124" spans="1:19" x14ac:dyDescent="0.3">
      <c r="A1124">
        <v>240</v>
      </c>
      <c r="B1124">
        <v>-0.63400000000000001</v>
      </c>
      <c r="C1124">
        <v>-1.6339999999999999</v>
      </c>
      <c r="D1124">
        <v>-2.63</v>
      </c>
      <c r="E1124">
        <v>-3.1920000000000002</v>
      </c>
      <c r="F1124">
        <v>-3.23</v>
      </c>
      <c r="G1124">
        <v>1.5</v>
      </c>
      <c r="H1124">
        <v>-0.01</v>
      </c>
      <c r="I1124">
        <v>1.2549999999999999</v>
      </c>
      <c r="J1124">
        <v>-0.64500000000000002</v>
      </c>
      <c r="K1124">
        <v>-1.6339999999999999</v>
      </c>
      <c r="L1124">
        <v>-2.6309999999999998</v>
      </c>
      <c r="M1124">
        <v>-3.1909999999999998</v>
      </c>
      <c r="N1124">
        <v>-3.218</v>
      </c>
      <c r="O1124">
        <v>0.90700000000000003</v>
      </c>
      <c r="P1124">
        <v>0.93100000000000005</v>
      </c>
      <c r="Q1124">
        <v>0.92500000000000004</v>
      </c>
      <c r="R1124">
        <v>0.45100000000000001</v>
      </c>
      <c r="S1124">
        <v>0.13500000000000001</v>
      </c>
    </row>
    <row r="1125" spans="1:19" x14ac:dyDescent="0.3">
      <c r="A1125">
        <v>300</v>
      </c>
      <c r="B1125">
        <v>-0.63400000000000001</v>
      </c>
      <c r="C1125">
        <v>-1.6339999999999999</v>
      </c>
      <c r="D1125">
        <v>-2.63</v>
      </c>
      <c r="E1125">
        <v>-3.1920000000000002</v>
      </c>
      <c r="F1125">
        <v>-3.23</v>
      </c>
      <c r="G1125">
        <v>1.5</v>
      </c>
      <c r="H1125">
        <v>-0.01</v>
      </c>
      <c r="I1125">
        <v>1.2549999999999999</v>
      </c>
      <c r="J1125">
        <v>-0.64700000000000002</v>
      </c>
      <c r="K1125">
        <v>-1.6339999999999999</v>
      </c>
      <c r="L1125">
        <v>-2.6309999999999998</v>
      </c>
      <c r="M1125">
        <v>-3.1909999999999998</v>
      </c>
      <c r="N1125">
        <v>-3.2149999999999999</v>
      </c>
      <c r="O1125">
        <v>0.90500000000000003</v>
      </c>
      <c r="P1125">
        <v>0.93</v>
      </c>
      <c r="Q1125">
        <v>0.92400000000000004</v>
      </c>
      <c r="R1125">
        <v>0.45100000000000001</v>
      </c>
      <c r="S1125">
        <v>0.129</v>
      </c>
    </row>
    <row r="1126" spans="1:19" x14ac:dyDescent="0.3">
      <c r="A1126">
        <v>360</v>
      </c>
      <c r="B1126">
        <v>-0.63400000000000001</v>
      </c>
      <c r="C1126">
        <v>-1.6339999999999999</v>
      </c>
      <c r="D1126">
        <v>-2.63</v>
      </c>
      <c r="E1126">
        <v>-3.1920000000000002</v>
      </c>
      <c r="F1126">
        <v>-3.23</v>
      </c>
      <c r="G1126">
        <v>1.5</v>
      </c>
      <c r="H1126">
        <v>-0.01</v>
      </c>
      <c r="I1126">
        <v>1.2549999999999999</v>
      </c>
      <c r="J1126">
        <v>-0.64900000000000002</v>
      </c>
      <c r="K1126">
        <v>-1.6339999999999999</v>
      </c>
      <c r="L1126">
        <v>-2.6309999999999998</v>
      </c>
      <c r="M1126">
        <v>-3.1890000000000001</v>
      </c>
      <c r="N1126">
        <v>-3.2120000000000002</v>
      </c>
      <c r="O1126">
        <v>0.90200000000000002</v>
      </c>
      <c r="P1126">
        <v>0.92900000000000005</v>
      </c>
      <c r="Q1126">
        <v>0.92600000000000005</v>
      </c>
      <c r="R1126">
        <v>0.44400000000000001</v>
      </c>
      <c r="S1126">
        <v>0.125</v>
      </c>
    </row>
    <row r="1127" spans="1:19" x14ac:dyDescent="0.3">
      <c r="A1127">
        <v>420</v>
      </c>
      <c r="B1127">
        <v>-0.63400000000000001</v>
      </c>
      <c r="C1127">
        <v>-1.6339999999999999</v>
      </c>
      <c r="D1127">
        <v>-2.63</v>
      </c>
      <c r="E1127">
        <v>-3.1920000000000002</v>
      </c>
      <c r="F1127">
        <v>-3.23</v>
      </c>
      <c r="G1127">
        <v>1.5</v>
      </c>
      <c r="H1127">
        <v>-0.01</v>
      </c>
      <c r="I1127">
        <v>1.2549999999999999</v>
      </c>
      <c r="J1127">
        <v>-0.65100000000000002</v>
      </c>
      <c r="K1127">
        <v>-1.635</v>
      </c>
      <c r="L1127">
        <v>-2.6320000000000001</v>
      </c>
      <c r="M1127">
        <v>-3.1859999999999999</v>
      </c>
      <c r="N1127">
        <v>-3.2090000000000001</v>
      </c>
      <c r="O1127">
        <v>0.9</v>
      </c>
      <c r="P1127">
        <v>0.92800000000000005</v>
      </c>
      <c r="Q1127">
        <v>0.92600000000000005</v>
      </c>
      <c r="R1127">
        <v>0.437</v>
      </c>
      <c r="S1127">
        <v>0.122</v>
      </c>
    </row>
    <row r="1128" spans="1:19" x14ac:dyDescent="0.3">
      <c r="A1128">
        <v>480</v>
      </c>
      <c r="B1128">
        <v>-0.63400000000000001</v>
      </c>
      <c r="C1128">
        <v>-1.6339999999999999</v>
      </c>
      <c r="D1128">
        <v>-2.63</v>
      </c>
      <c r="E1128">
        <v>-3.1920000000000002</v>
      </c>
      <c r="F1128">
        <v>-3.23</v>
      </c>
      <c r="G1128">
        <v>1.5</v>
      </c>
      <c r="H1128">
        <v>-0.01</v>
      </c>
      <c r="I1128">
        <v>1.2549999999999999</v>
      </c>
      <c r="J1128">
        <v>-0.65300000000000002</v>
      </c>
      <c r="K1128">
        <v>-1.635</v>
      </c>
      <c r="L1128">
        <v>-2.6320000000000001</v>
      </c>
      <c r="M1128">
        <v>-3.1829999999999998</v>
      </c>
      <c r="N1128">
        <v>-3.206</v>
      </c>
      <c r="O1128">
        <v>0.89700000000000002</v>
      </c>
      <c r="P1128">
        <v>0.92500000000000004</v>
      </c>
      <c r="Q1128">
        <v>0.92600000000000005</v>
      </c>
      <c r="R1128">
        <v>0.43</v>
      </c>
      <c r="S1128">
        <v>0.121</v>
      </c>
    </row>
    <row r="1129" spans="1:19" x14ac:dyDescent="0.3">
      <c r="A1129">
        <v>540</v>
      </c>
      <c r="B1129">
        <v>-0.63400000000000001</v>
      </c>
      <c r="C1129">
        <v>-1.6339999999999999</v>
      </c>
      <c r="D1129">
        <v>-2.63</v>
      </c>
      <c r="E1129">
        <v>-3.1920000000000002</v>
      </c>
      <c r="F1129">
        <v>-3.23</v>
      </c>
      <c r="G1129">
        <v>1.5</v>
      </c>
      <c r="H1129">
        <v>-0.01</v>
      </c>
      <c r="I1129">
        <v>1.2549999999999999</v>
      </c>
      <c r="J1129">
        <v>-0.65500000000000003</v>
      </c>
      <c r="K1129">
        <v>-1.6359999999999999</v>
      </c>
      <c r="L1129">
        <v>-2.6309999999999998</v>
      </c>
      <c r="M1129">
        <v>-3.18</v>
      </c>
      <c r="N1129">
        <v>-3.2029999999999998</v>
      </c>
      <c r="O1129">
        <v>0.89500000000000002</v>
      </c>
      <c r="P1129">
        <v>0.92300000000000004</v>
      </c>
      <c r="Q1129">
        <v>0.92500000000000004</v>
      </c>
      <c r="R1129">
        <v>0.42199999999999999</v>
      </c>
      <c r="S1129">
        <v>0.121</v>
      </c>
    </row>
    <row r="1130" spans="1:19" x14ac:dyDescent="0.3">
      <c r="A1130">
        <v>600</v>
      </c>
      <c r="B1130">
        <v>-0.63400000000000001</v>
      </c>
      <c r="C1130">
        <v>-1.6339999999999999</v>
      </c>
      <c r="D1130">
        <v>-2.63</v>
      </c>
      <c r="E1130">
        <v>-3.1920000000000002</v>
      </c>
      <c r="F1130">
        <v>-3.23</v>
      </c>
      <c r="G1130">
        <v>1.5</v>
      </c>
      <c r="H1130">
        <v>-0.01</v>
      </c>
      <c r="I1130">
        <v>1.2549999999999999</v>
      </c>
      <c r="J1130">
        <v>-0.65700000000000003</v>
      </c>
      <c r="K1130">
        <v>-1.637</v>
      </c>
      <c r="L1130">
        <v>-2.6309999999999998</v>
      </c>
      <c r="M1130">
        <v>-3.1760000000000002</v>
      </c>
      <c r="N1130">
        <v>-3.2</v>
      </c>
      <c r="O1130">
        <v>0.89200000000000002</v>
      </c>
      <c r="P1130">
        <v>0.92200000000000004</v>
      </c>
      <c r="Q1130">
        <v>0.92500000000000004</v>
      </c>
      <c r="R1130">
        <v>0.41699999999999998</v>
      </c>
      <c r="S1130">
        <v>0.11899999999999999</v>
      </c>
    </row>
    <row r="1132" spans="1:19" x14ac:dyDescent="0.3">
      <c r="A1132" t="s">
        <v>0</v>
      </c>
      <c r="B1132" t="s">
        <v>88</v>
      </c>
    </row>
    <row r="1133" spans="1:19" x14ac:dyDescent="0.3">
      <c r="A1133">
        <v>0</v>
      </c>
      <c r="B1133">
        <v>-0.63400000000000001</v>
      </c>
      <c r="C1133">
        <v>-1.6339999999999999</v>
      </c>
      <c r="D1133">
        <v>-2.63</v>
      </c>
      <c r="E1133">
        <v>-3.1819999999999999</v>
      </c>
      <c r="F1133">
        <v>-3.22</v>
      </c>
      <c r="G1133">
        <v>1.5</v>
      </c>
      <c r="H1133">
        <v>-0.01</v>
      </c>
      <c r="I1133">
        <v>1.7629999999999999</v>
      </c>
      <c r="J1133">
        <v>-0.63400000000000001</v>
      </c>
      <c r="K1133">
        <v>-1.6339999999999999</v>
      </c>
      <c r="L1133">
        <v>-2.63</v>
      </c>
      <c r="M1133">
        <v>-3.1819999999999999</v>
      </c>
      <c r="N1133">
        <v>-3.22</v>
      </c>
      <c r="O1133">
        <v>0.91100000000000003</v>
      </c>
      <c r="P1133">
        <v>0.91100000000000003</v>
      </c>
      <c r="Q1133">
        <v>0.90300000000000002</v>
      </c>
      <c r="R1133">
        <v>0.436</v>
      </c>
      <c r="S1133">
        <v>0.161</v>
      </c>
    </row>
    <row r="1134" spans="1:19" x14ac:dyDescent="0.3">
      <c r="A1134">
        <v>60</v>
      </c>
      <c r="B1134">
        <v>-0.63400000000000001</v>
      </c>
      <c r="C1134">
        <v>-1.6339999999999999</v>
      </c>
      <c r="D1134">
        <v>-2.63</v>
      </c>
      <c r="E1134">
        <v>-3.1819999999999999</v>
      </c>
      <c r="F1134">
        <v>-3.22</v>
      </c>
      <c r="G1134">
        <v>1.5</v>
      </c>
      <c r="H1134">
        <v>-0.01</v>
      </c>
      <c r="I1134">
        <v>1.7629999999999999</v>
      </c>
      <c r="J1134">
        <v>-0.63800000000000001</v>
      </c>
      <c r="K1134">
        <v>-1.6339999999999999</v>
      </c>
      <c r="L1134">
        <v>-2.629</v>
      </c>
      <c r="M1134">
        <v>-3.1819999999999999</v>
      </c>
      <c r="N1134">
        <v>-3.2229999999999999</v>
      </c>
      <c r="O1134">
        <v>0.91200000000000003</v>
      </c>
      <c r="P1134">
        <v>0.92700000000000005</v>
      </c>
      <c r="Q1134">
        <v>0.91700000000000004</v>
      </c>
      <c r="R1134">
        <v>0.434</v>
      </c>
      <c r="S1134">
        <v>0.17</v>
      </c>
    </row>
    <row r="1135" spans="1:19" x14ac:dyDescent="0.3">
      <c r="A1135">
        <v>120</v>
      </c>
      <c r="B1135">
        <v>-0.63400000000000001</v>
      </c>
      <c r="C1135">
        <v>-1.6339999999999999</v>
      </c>
      <c r="D1135">
        <v>-2.63</v>
      </c>
      <c r="E1135">
        <v>-3.1819999999999999</v>
      </c>
      <c r="F1135">
        <v>-3.22</v>
      </c>
      <c r="G1135">
        <v>1.5</v>
      </c>
      <c r="H1135">
        <v>-0.01</v>
      </c>
      <c r="I1135">
        <v>1.7629999999999999</v>
      </c>
      <c r="J1135">
        <v>-0.64</v>
      </c>
      <c r="K1135">
        <v>-1.6339999999999999</v>
      </c>
      <c r="L1135">
        <v>-2.63</v>
      </c>
      <c r="M1135">
        <v>-3.1829999999999998</v>
      </c>
      <c r="N1135">
        <v>-3.226</v>
      </c>
      <c r="O1135">
        <v>0.91</v>
      </c>
      <c r="P1135">
        <v>0.92700000000000005</v>
      </c>
      <c r="Q1135">
        <v>0.92300000000000004</v>
      </c>
      <c r="R1135">
        <v>0.438</v>
      </c>
      <c r="S1135">
        <v>0.17699999999999999</v>
      </c>
    </row>
    <row r="1136" spans="1:19" x14ac:dyDescent="0.3">
      <c r="A1136">
        <v>180</v>
      </c>
      <c r="B1136">
        <v>-0.63400000000000001</v>
      </c>
      <c r="C1136">
        <v>-1.6339999999999999</v>
      </c>
      <c r="D1136">
        <v>-2.63</v>
      </c>
      <c r="E1136">
        <v>-3.1819999999999999</v>
      </c>
      <c r="F1136">
        <v>-3.22</v>
      </c>
      <c r="G1136">
        <v>1.5</v>
      </c>
      <c r="H1136">
        <v>-0.01</v>
      </c>
      <c r="I1136">
        <v>1.7629999999999999</v>
      </c>
      <c r="J1136">
        <v>-0.64300000000000002</v>
      </c>
      <c r="K1136">
        <v>-1.6339999999999999</v>
      </c>
      <c r="L1136">
        <v>-2.63</v>
      </c>
      <c r="M1136">
        <v>-3.1819999999999999</v>
      </c>
      <c r="N1136">
        <v>-3.2290000000000001</v>
      </c>
      <c r="O1136">
        <v>0.90900000000000003</v>
      </c>
      <c r="P1136">
        <v>0.92900000000000005</v>
      </c>
      <c r="Q1136">
        <v>0.92300000000000004</v>
      </c>
      <c r="R1136">
        <v>0.439</v>
      </c>
      <c r="S1136">
        <v>0.184</v>
      </c>
    </row>
    <row r="1137" spans="1:19" x14ac:dyDescent="0.3">
      <c r="A1137">
        <v>240</v>
      </c>
      <c r="B1137">
        <v>-0.63400000000000001</v>
      </c>
      <c r="C1137">
        <v>-1.6339999999999999</v>
      </c>
      <c r="D1137">
        <v>-2.63</v>
      </c>
      <c r="E1137">
        <v>-3.1819999999999999</v>
      </c>
      <c r="F1137">
        <v>-3.22</v>
      </c>
      <c r="G1137">
        <v>1.5</v>
      </c>
      <c r="H1137">
        <v>-0.01</v>
      </c>
      <c r="I1137">
        <v>1.7629999999999999</v>
      </c>
      <c r="J1137">
        <v>-0.64500000000000002</v>
      </c>
      <c r="K1137">
        <v>-1.6339999999999999</v>
      </c>
      <c r="L1137">
        <v>-2.6309999999999998</v>
      </c>
      <c r="M1137">
        <v>-3.18</v>
      </c>
      <c r="N1137">
        <v>-3.2320000000000002</v>
      </c>
      <c r="O1137">
        <v>0.90700000000000003</v>
      </c>
      <c r="P1137">
        <v>0.93</v>
      </c>
      <c r="Q1137">
        <v>0.92500000000000004</v>
      </c>
      <c r="R1137">
        <v>0.438</v>
      </c>
      <c r="S1137">
        <v>0.19</v>
      </c>
    </row>
    <row r="1138" spans="1:19" x14ac:dyDescent="0.3">
      <c r="A1138">
        <v>300</v>
      </c>
      <c r="B1138">
        <v>-0.63400000000000001</v>
      </c>
      <c r="C1138">
        <v>-1.6339999999999999</v>
      </c>
      <c r="D1138">
        <v>-2.63</v>
      </c>
      <c r="E1138">
        <v>-3.1819999999999999</v>
      </c>
      <c r="F1138">
        <v>-3.22</v>
      </c>
      <c r="G1138">
        <v>1.5</v>
      </c>
      <c r="H1138">
        <v>-0.01</v>
      </c>
      <c r="I1138">
        <v>1.7629999999999999</v>
      </c>
      <c r="J1138">
        <v>-0.64700000000000002</v>
      </c>
      <c r="K1138">
        <v>-1.6339999999999999</v>
      </c>
      <c r="L1138">
        <v>-2.6309999999999998</v>
      </c>
      <c r="M1138">
        <v>-3.18</v>
      </c>
      <c r="N1138">
        <v>-3.2349999999999999</v>
      </c>
      <c r="O1138">
        <v>0.90500000000000003</v>
      </c>
      <c r="P1138">
        <v>0.93</v>
      </c>
      <c r="Q1138">
        <v>0.92700000000000005</v>
      </c>
      <c r="R1138">
        <v>0.441</v>
      </c>
      <c r="S1138">
        <v>0.19400000000000001</v>
      </c>
    </row>
    <row r="1139" spans="1:19" x14ac:dyDescent="0.3">
      <c r="A1139">
        <v>360</v>
      </c>
      <c r="B1139">
        <v>-0.63400000000000001</v>
      </c>
      <c r="C1139">
        <v>-1.6339999999999999</v>
      </c>
      <c r="D1139">
        <v>-2.63</v>
      </c>
      <c r="E1139">
        <v>-3.1819999999999999</v>
      </c>
      <c r="F1139">
        <v>-3.22</v>
      </c>
      <c r="G1139">
        <v>1.5</v>
      </c>
      <c r="H1139">
        <v>-0.01</v>
      </c>
      <c r="I1139">
        <v>1.7629999999999999</v>
      </c>
      <c r="J1139">
        <v>-0.64900000000000002</v>
      </c>
      <c r="K1139">
        <v>-1.6339999999999999</v>
      </c>
      <c r="L1139">
        <v>-2.6309999999999998</v>
      </c>
      <c r="M1139">
        <v>-3.1819999999999999</v>
      </c>
      <c r="N1139">
        <v>-3.238</v>
      </c>
      <c r="O1139">
        <v>0.90200000000000002</v>
      </c>
      <c r="P1139">
        <v>0.92900000000000005</v>
      </c>
      <c r="Q1139">
        <v>0.92500000000000004</v>
      </c>
      <c r="R1139">
        <v>0.44800000000000001</v>
      </c>
      <c r="S1139">
        <v>0.19800000000000001</v>
      </c>
    </row>
    <row r="1140" spans="1:19" x14ac:dyDescent="0.3">
      <c r="A1140">
        <v>420</v>
      </c>
      <c r="B1140">
        <v>-0.63400000000000001</v>
      </c>
      <c r="C1140">
        <v>-1.6339999999999999</v>
      </c>
      <c r="D1140">
        <v>-2.63</v>
      </c>
      <c r="E1140">
        <v>-3.1819999999999999</v>
      </c>
      <c r="F1140">
        <v>-3.22</v>
      </c>
      <c r="G1140">
        <v>1.5</v>
      </c>
      <c r="H1140">
        <v>-0.01</v>
      </c>
      <c r="I1140">
        <v>1.7629999999999999</v>
      </c>
      <c r="J1140">
        <v>-0.65100000000000002</v>
      </c>
      <c r="K1140">
        <v>-1.635</v>
      </c>
      <c r="L1140">
        <v>-2.6309999999999998</v>
      </c>
      <c r="M1140">
        <v>-3.1840000000000002</v>
      </c>
      <c r="N1140">
        <v>-3.2410000000000001</v>
      </c>
      <c r="O1140">
        <v>0.9</v>
      </c>
      <c r="P1140">
        <v>0.92800000000000005</v>
      </c>
      <c r="Q1140">
        <v>0.92400000000000004</v>
      </c>
      <c r="R1140">
        <v>0.45500000000000002</v>
      </c>
      <c r="S1140">
        <v>0.20300000000000001</v>
      </c>
    </row>
    <row r="1141" spans="1:19" x14ac:dyDescent="0.3">
      <c r="A1141">
        <v>480</v>
      </c>
      <c r="B1141">
        <v>-0.63400000000000001</v>
      </c>
      <c r="C1141">
        <v>-1.6339999999999999</v>
      </c>
      <c r="D1141">
        <v>-2.63</v>
      </c>
      <c r="E1141">
        <v>-3.1819999999999999</v>
      </c>
      <c r="F1141">
        <v>-3.22</v>
      </c>
      <c r="G1141">
        <v>1.5</v>
      </c>
      <c r="H1141">
        <v>-0.01</v>
      </c>
      <c r="I1141">
        <v>1.7629999999999999</v>
      </c>
      <c r="J1141">
        <v>-0.65300000000000002</v>
      </c>
      <c r="K1141">
        <v>-1.6359999999999999</v>
      </c>
      <c r="L1141">
        <v>-2.6309999999999998</v>
      </c>
      <c r="M1141">
        <v>-3.1869999999999998</v>
      </c>
      <c r="N1141">
        <v>-3.2440000000000002</v>
      </c>
      <c r="O1141">
        <v>0.89700000000000002</v>
      </c>
      <c r="P1141">
        <v>0.92600000000000005</v>
      </c>
      <c r="Q1141">
        <v>0.92500000000000004</v>
      </c>
      <c r="R1141">
        <v>0.46400000000000002</v>
      </c>
      <c r="S1141">
        <v>0.20799999999999999</v>
      </c>
    </row>
    <row r="1142" spans="1:19" x14ac:dyDescent="0.3">
      <c r="A1142">
        <v>540</v>
      </c>
      <c r="B1142">
        <v>-0.63400000000000001</v>
      </c>
      <c r="C1142">
        <v>-1.6339999999999999</v>
      </c>
      <c r="D1142">
        <v>-2.63</v>
      </c>
      <c r="E1142">
        <v>-3.1819999999999999</v>
      </c>
      <c r="F1142">
        <v>-3.22</v>
      </c>
      <c r="G1142">
        <v>1.5</v>
      </c>
      <c r="H1142">
        <v>-0.01</v>
      </c>
      <c r="I1142">
        <v>1.7629999999999999</v>
      </c>
      <c r="J1142">
        <v>-0.65500000000000003</v>
      </c>
      <c r="K1142">
        <v>-1.6359999999999999</v>
      </c>
      <c r="L1142">
        <v>-2.6309999999999998</v>
      </c>
      <c r="M1142">
        <v>-3.19</v>
      </c>
      <c r="N1142">
        <v>-3.2469999999999999</v>
      </c>
      <c r="O1142">
        <v>0.89500000000000002</v>
      </c>
      <c r="P1142">
        <v>0.92400000000000004</v>
      </c>
      <c r="Q1142">
        <v>0.92500000000000004</v>
      </c>
      <c r="R1142">
        <v>0.47</v>
      </c>
      <c r="S1142">
        <v>0.21099999999999999</v>
      </c>
    </row>
    <row r="1143" spans="1:19" x14ac:dyDescent="0.3">
      <c r="A1143">
        <v>600</v>
      </c>
      <c r="B1143">
        <v>-0.63400000000000001</v>
      </c>
      <c r="C1143">
        <v>-1.6339999999999999</v>
      </c>
      <c r="D1143">
        <v>-2.63</v>
      </c>
      <c r="E1143">
        <v>-3.1819999999999999</v>
      </c>
      <c r="F1143">
        <v>-3.22</v>
      </c>
      <c r="G1143">
        <v>1.5</v>
      </c>
      <c r="H1143">
        <v>-0.01</v>
      </c>
      <c r="I1143">
        <v>1.7629999999999999</v>
      </c>
      <c r="J1143">
        <v>-0.65700000000000003</v>
      </c>
      <c r="K1143">
        <v>-1.637</v>
      </c>
      <c r="L1143">
        <v>-2.6309999999999998</v>
      </c>
      <c r="M1143">
        <v>-3.1930000000000001</v>
      </c>
      <c r="N1143">
        <v>-3.25</v>
      </c>
      <c r="O1143">
        <v>0.89200000000000002</v>
      </c>
      <c r="P1143">
        <v>0.92200000000000004</v>
      </c>
      <c r="Q1143">
        <v>0.92600000000000005</v>
      </c>
      <c r="R1143">
        <v>0.47399999999999998</v>
      </c>
      <c r="S1143">
        <v>0.214</v>
      </c>
    </row>
    <row r="1145" spans="1:19" x14ac:dyDescent="0.3">
      <c r="A1145" t="s">
        <v>0</v>
      </c>
      <c r="B1145" t="s">
        <v>89</v>
      </c>
    </row>
    <row r="1146" spans="1:19" x14ac:dyDescent="0.3">
      <c r="A1146">
        <v>0</v>
      </c>
      <c r="B1146">
        <v>-0.63400000000000001</v>
      </c>
      <c r="C1146">
        <v>-1.6339999999999999</v>
      </c>
      <c r="D1146">
        <v>-2.63</v>
      </c>
      <c r="E1146">
        <v>-3.1819999999999999</v>
      </c>
      <c r="F1146">
        <v>-3.22</v>
      </c>
      <c r="G1146">
        <v>1.5</v>
      </c>
      <c r="H1146">
        <v>-0.01</v>
      </c>
      <c r="I1146">
        <v>1.514</v>
      </c>
      <c r="J1146">
        <v>-0.63400000000000001</v>
      </c>
      <c r="K1146">
        <v>-1.6339999999999999</v>
      </c>
      <c r="L1146">
        <v>-2.63</v>
      </c>
      <c r="M1146">
        <v>-3.1819999999999999</v>
      </c>
      <c r="N1146">
        <v>-3.22</v>
      </c>
      <c r="O1146">
        <v>0.91100000000000003</v>
      </c>
      <c r="P1146">
        <v>0.91100000000000003</v>
      </c>
      <c r="Q1146">
        <v>0.90300000000000002</v>
      </c>
      <c r="R1146">
        <v>0.436</v>
      </c>
      <c r="S1146">
        <v>0.161</v>
      </c>
    </row>
    <row r="1147" spans="1:19" x14ac:dyDescent="0.3">
      <c r="A1147">
        <v>60</v>
      </c>
      <c r="B1147">
        <v>-0.63400000000000001</v>
      </c>
      <c r="C1147">
        <v>-1.6339999999999999</v>
      </c>
      <c r="D1147">
        <v>-2.63</v>
      </c>
      <c r="E1147">
        <v>-3.1819999999999999</v>
      </c>
      <c r="F1147">
        <v>-3.22</v>
      </c>
      <c r="G1147">
        <v>1.5</v>
      </c>
      <c r="H1147">
        <v>-0.01</v>
      </c>
      <c r="I1147">
        <v>1.514</v>
      </c>
      <c r="J1147">
        <v>-0.63800000000000001</v>
      </c>
      <c r="K1147">
        <v>-1.6339999999999999</v>
      </c>
      <c r="L1147">
        <v>-2.629</v>
      </c>
      <c r="M1147">
        <v>-3.1829999999999998</v>
      </c>
      <c r="N1147">
        <v>-3.22</v>
      </c>
      <c r="O1147">
        <v>0.91200000000000003</v>
      </c>
      <c r="P1147">
        <v>0.92500000000000004</v>
      </c>
      <c r="Q1147">
        <v>0.91700000000000004</v>
      </c>
      <c r="R1147">
        <v>0.435</v>
      </c>
      <c r="S1147">
        <v>0.16200000000000001</v>
      </c>
    </row>
    <row r="1148" spans="1:19" x14ac:dyDescent="0.3">
      <c r="A1148">
        <v>120</v>
      </c>
      <c r="B1148">
        <v>-0.63400000000000001</v>
      </c>
      <c r="C1148">
        <v>-1.6339999999999999</v>
      </c>
      <c r="D1148">
        <v>-2.63</v>
      </c>
      <c r="E1148">
        <v>-3.1819999999999999</v>
      </c>
      <c r="F1148">
        <v>-3.22</v>
      </c>
      <c r="G1148">
        <v>1.5</v>
      </c>
      <c r="H1148">
        <v>-0.01</v>
      </c>
      <c r="I1148">
        <v>1.514</v>
      </c>
      <c r="J1148">
        <v>-0.64</v>
      </c>
      <c r="K1148">
        <v>-1.6339999999999999</v>
      </c>
      <c r="L1148">
        <v>-2.63</v>
      </c>
      <c r="M1148">
        <v>-3.1829999999999998</v>
      </c>
      <c r="N1148">
        <v>-3.22</v>
      </c>
      <c r="O1148">
        <v>0.91100000000000003</v>
      </c>
      <c r="P1148">
        <v>0.92800000000000005</v>
      </c>
      <c r="Q1148">
        <v>0.92200000000000004</v>
      </c>
      <c r="R1148">
        <v>0.437</v>
      </c>
      <c r="S1148">
        <v>0.161</v>
      </c>
    </row>
    <row r="1149" spans="1:19" x14ac:dyDescent="0.3">
      <c r="A1149">
        <v>180</v>
      </c>
      <c r="B1149">
        <v>-0.63400000000000001</v>
      </c>
      <c r="C1149">
        <v>-1.6339999999999999</v>
      </c>
      <c r="D1149">
        <v>-2.63</v>
      </c>
      <c r="E1149">
        <v>-3.1819999999999999</v>
      </c>
      <c r="F1149">
        <v>-3.22</v>
      </c>
      <c r="G1149">
        <v>1.5</v>
      </c>
      <c r="H1149">
        <v>-0.01</v>
      </c>
      <c r="I1149">
        <v>1.514</v>
      </c>
      <c r="J1149">
        <v>-0.64300000000000002</v>
      </c>
      <c r="K1149">
        <v>-1.6339999999999999</v>
      </c>
      <c r="L1149">
        <v>-2.63</v>
      </c>
      <c r="M1149">
        <v>-3.1819999999999999</v>
      </c>
      <c r="N1149">
        <v>-3.22</v>
      </c>
      <c r="O1149">
        <v>0.90900000000000003</v>
      </c>
      <c r="P1149">
        <v>0.92900000000000005</v>
      </c>
      <c r="Q1149">
        <v>0.92400000000000004</v>
      </c>
      <c r="R1149">
        <v>0.439</v>
      </c>
      <c r="S1149">
        <v>0.16200000000000001</v>
      </c>
    </row>
    <row r="1150" spans="1:19" x14ac:dyDescent="0.3">
      <c r="A1150">
        <v>240</v>
      </c>
      <c r="B1150">
        <v>-0.63400000000000001</v>
      </c>
      <c r="C1150">
        <v>-1.6339999999999999</v>
      </c>
      <c r="D1150">
        <v>-2.63</v>
      </c>
      <c r="E1150">
        <v>-3.1819999999999999</v>
      </c>
      <c r="F1150">
        <v>-3.22</v>
      </c>
      <c r="G1150">
        <v>1.5</v>
      </c>
      <c r="H1150">
        <v>-0.01</v>
      </c>
      <c r="I1150">
        <v>1.514</v>
      </c>
      <c r="J1150">
        <v>-0.64500000000000002</v>
      </c>
      <c r="K1150">
        <v>-1.6339999999999999</v>
      </c>
      <c r="L1150">
        <v>-2.6309999999999998</v>
      </c>
      <c r="M1150">
        <v>-3.181</v>
      </c>
      <c r="N1150">
        <v>-3.22</v>
      </c>
      <c r="O1150">
        <v>0.90700000000000003</v>
      </c>
      <c r="P1150">
        <v>0.93100000000000005</v>
      </c>
      <c r="Q1150">
        <v>0.92500000000000004</v>
      </c>
      <c r="R1150">
        <v>0.442</v>
      </c>
      <c r="S1150">
        <v>0.16200000000000001</v>
      </c>
    </row>
    <row r="1151" spans="1:19" x14ac:dyDescent="0.3">
      <c r="A1151">
        <v>300</v>
      </c>
      <c r="B1151">
        <v>-0.63400000000000001</v>
      </c>
      <c r="C1151">
        <v>-1.6339999999999999</v>
      </c>
      <c r="D1151">
        <v>-2.63</v>
      </c>
      <c r="E1151">
        <v>-3.1819999999999999</v>
      </c>
      <c r="F1151">
        <v>-3.22</v>
      </c>
      <c r="G1151">
        <v>1.5</v>
      </c>
      <c r="H1151">
        <v>-0.01</v>
      </c>
      <c r="I1151">
        <v>1.514</v>
      </c>
      <c r="J1151">
        <v>-0.64700000000000002</v>
      </c>
      <c r="K1151">
        <v>-1.6339999999999999</v>
      </c>
      <c r="L1151">
        <v>-2.6309999999999998</v>
      </c>
      <c r="M1151">
        <v>-3.181</v>
      </c>
      <c r="N1151">
        <v>-3.22</v>
      </c>
      <c r="O1151">
        <v>0.90500000000000003</v>
      </c>
      <c r="P1151">
        <v>0.93</v>
      </c>
      <c r="Q1151">
        <v>0.92600000000000005</v>
      </c>
      <c r="R1151">
        <v>0.443</v>
      </c>
      <c r="S1151">
        <v>0.161</v>
      </c>
    </row>
    <row r="1152" spans="1:19" x14ac:dyDescent="0.3">
      <c r="A1152">
        <v>360</v>
      </c>
      <c r="B1152">
        <v>-0.63400000000000001</v>
      </c>
      <c r="C1152">
        <v>-1.6339999999999999</v>
      </c>
      <c r="D1152">
        <v>-2.63</v>
      </c>
      <c r="E1152">
        <v>-3.1819999999999999</v>
      </c>
      <c r="F1152">
        <v>-3.22</v>
      </c>
      <c r="G1152">
        <v>1.5</v>
      </c>
      <c r="H1152">
        <v>-0.01</v>
      </c>
      <c r="I1152">
        <v>1.514</v>
      </c>
      <c r="J1152">
        <v>-0.64900000000000002</v>
      </c>
      <c r="K1152">
        <v>-1.6339999999999999</v>
      </c>
      <c r="L1152">
        <v>-2.6309999999999998</v>
      </c>
      <c r="M1152">
        <v>-3.181</v>
      </c>
      <c r="N1152">
        <v>-3.22</v>
      </c>
      <c r="O1152">
        <v>0.90200000000000002</v>
      </c>
      <c r="P1152">
        <v>0.92900000000000005</v>
      </c>
      <c r="Q1152">
        <v>0.92500000000000004</v>
      </c>
      <c r="R1152">
        <v>0.443</v>
      </c>
      <c r="S1152">
        <v>0.161</v>
      </c>
    </row>
    <row r="1153" spans="1:19" x14ac:dyDescent="0.3">
      <c r="A1153">
        <v>420</v>
      </c>
      <c r="B1153">
        <v>-0.63400000000000001</v>
      </c>
      <c r="C1153">
        <v>-1.6339999999999999</v>
      </c>
      <c r="D1153">
        <v>-2.63</v>
      </c>
      <c r="E1153">
        <v>-3.1819999999999999</v>
      </c>
      <c r="F1153">
        <v>-3.22</v>
      </c>
      <c r="G1153">
        <v>1.5</v>
      </c>
      <c r="H1153">
        <v>-0.01</v>
      </c>
      <c r="I1153">
        <v>1.514</v>
      </c>
      <c r="J1153">
        <v>-0.65100000000000002</v>
      </c>
      <c r="K1153">
        <v>-1.635</v>
      </c>
      <c r="L1153">
        <v>-2.6309999999999998</v>
      </c>
      <c r="M1153">
        <v>-3.181</v>
      </c>
      <c r="N1153">
        <v>-3.22</v>
      </c>
      <c r="O1153">
        <v>0.9</v>
      </c>
      <c r="P1153">
        <v>0.92700000000000005</v>
      </c>
      <c r="Q1153">
        <v>0.92500000000000004</v>
      </c>
      <c r="R1153">
        <v>0.44400000000000001</v>
      </c>
      <c r="S1153">
        <v>0.16300000000000001</v>
      </c>
    </row>
    <row r="1154" spans="1:19" x14ac:dyDescent="0.3">
      <c r="A1154">
        <v>480</v>
      </c>
      <c r="B1154">
        <v>-0.63400000000000001</v>
      </c>
      <c r="C1154">
        <v>-1.6339999999999999</v>
      </c>
      <c r="D1154">
        <v>-2.63</v>
      </c>
      <c r="E1154">
        <v>-3.1819999999999999</v>
      </c>
      <c r="F1154">
        <v>-3.22</v>
      </c>
      <c r="G1154">
        <v>1.5</v>
      </c>
      <c r="H1154">
        <v>-0.01</v>
      </c>
      <c r="I1154">
        <v>1.514</v>
      </c>
      <c r="J1154">
        <v>-0.65300000000000002</v>
      </c>
      <c r="K1154">
        <v>-1.635</v>
      </c>
      <c r="L1154">
        <v>-2.6309999999999998</v>
      </c>
      <c r="M1154">
        <v>-3.181</v>
      </c>
      <c r="N1154">
        <v>-3.22</v>
      </c>
      <c r="O1154">
        <v>0.89700000000000002</v>
      </c>
      <c r="P1154">
        <v>0.92500000000000004</v>
      </c>
      <c r="Q1154">
        <v>0.92500000000000004</v>
      </c>
      <c r="R1154">
        <v>0.44400000000000001</v>
      </c>
      <c r="S1154">
        <v>0.16400000000000001</v>
      </c>
    </row>
    <row r="1155" spans="1:19" x14ac:dyDescent="0.3">
      <c r="A1155">
        <v>540</v>
      </c>
      <c r="B1155">
        <v>-0.63400000000000001</v>
      </c>
      <c r="C1155">
        <v>-1.6339999999999999</v>
      </c>
      <c r="D1155">
        <v>-2.63</v>
      </c>
      <c r="E1155">
        <v>-3.1819999999999999</v>
      </c>
      <c r="F1155">
        <v>-3.22</v>
      </c>
      <c r="G1155">
        <v>1.5</v>
      </c>
      <c r="H1155">
        <v>-0.01</v>
      </c>
      <c r="I1155">
        <v>1.514</v>
      </c>
      <c r="J1155">
        <v>-0.65500000000000003</v>
      </c>
      <c r="K1155">
        <v>-1.6359999999999999</v>
      </c>
      <c r="L1155">
        <v>-2.6309999999999998</v>
      </c>
      <c r="M1155">
        <v>-3.181</v>
      </c>
      <c r="N1155">
        <v>-3.22</v>
      </c>
      <c r="O1155">
        <v>0.89500000000000002</v>
      </c>
      <c r="P1155">
        <v>0.92300000000000004</v>
      </c>
      <c r="Q1155">
        <v>0.92500000000000004</v>
      </c>
      <c r="R1155">
        <v>0.44400000000000001</v>
      </c>
      <c r="S1155">
        <v>0.16600000000000001</v>
      </c>
    </row>
    <row r="1156" spans="1:19" x14ac:dyDescent="0.3">
      <c r="A1156">
        <v>600</v>
      </c>
      <c r="B1156">
        <v>-0.63400000000000001</v>
      </c>
      <c r="C1156">
        <v>-1.6339999999999999</v>
      </c>
      <c r="D1156">
        <v>-2.63</v>
      </c>
      <c r="E1156">
        <v>-3.1819999999999999</v>
      </c>
      <c r="F1156">
        <v>-3.22</v>
      </c>
      <c r="G1156">
        <v>1.5</v>
      </c>
      <c r="H1156">
        <v>-0.01</v>
      </c>
      <c r="I1156">
        <v>1.514</v>
      </c>
      <c r="J1156">
        <v>-0.65700000000000003</v>
      </c>
      <c r="K1156">
        <v>-1.637</v>
      </c>
      <c r="L1156">
        <v>-2.6309999999999998</v>
      </c>
      <c r="M1156">
        <v>-3.18</v>
      </c>
      <c r="N1156">
        <v>-3.22</v>
      </c>
      <c r="O1156">
        <v>0.89200000000000002</v>
      </c>
      <c r="P1156">
        <v>0.92200000000000004</v>
      </c>
      <c r="Q1156">
        <v>0.92500000000000004</v>
      </c>
      <c r="R1156">
        <v>0.443</v>
      </c>
      <c r="S1156">
        <v>0.16600000000000001</v>
      </c>
    </row>
    <row r="1158" spans="1:19" x14ac:dyDescent="0.3">
      <c r="A1158" t="s">
        <v>0</v>
      </c>
      <c r="B1158" t="s">
        <v>90</v>
      </c>
    </row>
    <row r="1159" spans="1:19" x14ac:dyDescent="0.3">
      <c r="A1159">
        <v>0</v>
      </c>
      <c r="B1159">
        <v>-0.63400000000000001</v>
      </c>
      <c r="C1159">
        <v>-1.6339999999999999</v>
      </c>
      <c r="D1159">
        <v>-2.63</v>
      </c>
      <c r="E1159">
        <v>-3.1819999999999999</v>
      </c>
      <c r="F1159">
        <v>-3.22</v>
      </c>
      <c r="G1159">
        <v>1.5</v>
      </c>
      <c r="H1159">
        <v>-0.01</v>
      </c>
      <c r="I1159">
        <v>1.2509999999999999</v>
      </c>
      <c r="J1159">
        <v>-0.63400000000000001</v>
      </c>
      <c r="K1159">
        <v>-1.6339999999999999</v>
      </c>
      <c r="L1159">
        <v>-2.63</v>
      </c>
      <c r="M1159">
        <v>-3.1819999999999999</v>
      </c>
      <c r="N1159">
        <v>-3.22</v>
      </c>
      <c r="O1159">
        <v>0.91100000000000003</v>
      </c>
      <c r="P1159">
        <v>0.91100000000000003</v>
      </c>
      <c r="Q1159">
        <v>0.90300000000000002</v>
      </c>
      <c r="R1159">
        <v>0.436</v>
      </c>
      <c r="S1159">
        <v>0.161</v>
      </c>
    </row>
    <row r="1160" spans="1:19" x14ac:dyDescent="0.3">
      <c r="A1160">
        <v>60</v>
      </c>
      <c r="B1160">
        <v>-0.63400000000000001</v>
      </c>
      <c r="C1160">
        <v>-1.6339999999999999</v>
      </c>
      <c r="D1160">
        <v>-2.63</v>
      </c>
      <c r="E1160">
        <v>-3.1819999999999999</v>
      </c>
      <c r="F1160">
        <v>-3.22</v>
      </c>
      <c r="G1160">
        <v>1.5</v>
      </c>
      <c r="H1160">
        <v>-0.01</v>
      </c>
      <c r="I1160">
        <v>1.2509999999999999</v>
      </c>
      <c r="J1160">
        <v>-0.63800000000000001</v>
      </c>
      <c r="K1160">
        <v>-1.6339999999999999</v>
      </c>
      <c r="L1160">
        <v>-2.63</v>
      </c>
      <c r="M1160">
        <v>-3.1829999999999998</v>
      </c>
      <c r="N1160">
        <v>-3.2170000000000001</v>
      </c>
      <c r="O1160">
        <v>0.91200000000000003</v>
      </c>
      <c r="P1160">
        <v>0.92500000000000004</v>
      </c>
      <c r="Q1160">
        <v>0.91800000000000004</v>
      </c>
      <c r="R1160">
        <v>0.437</v>
      </c>
      <c r="S1160">
        <v>0.153</v>
      </c>
    </row>
    <row r="1161" spans="1:19" x14ac:dyDescent="0.3">
      <c r="A1161">
        <v>120</v>
      </c>
      <c r="B1161">
        <v>-0.63400000000000001</v>
      </c>
      <c r="C1161">
        <v>-1.6339999999999999</v>
      </c>
      <c r="D1161">
        <v>-2.63</v>
      </c>
      <c r="E1161">
        <v>-3.1819999999999999</v>
      </c>
      <c r="F1161">
        <v>-3.22</v>
      </c>
      <c r="G1161">
        <v>1.5</v>
      </c>
      <c r="H1161">
        <v>-0.01</v>
      </c>
      <c r="I1161">
        <v>1.2509999999999999</v>
      </c>
      <c r="J1161">
        <v>-0.64</v>
      </c>
      <c r="K1161">
        <v>-1.6339999999999999</v>
      </c>
      <c r="L1161">
        <v>-2.63</v>
      </c>
      <c r="M1161">
        <v>-3.1819999999999999</v>
      </c>
      <c r="N1161">
        <v>-3.214</v>
      </c>
      <c r="O1161">
        <v>0.91100000000000003</v>
      </c>
      <c r="P1161">
        <v>0.92700000000000005</v>
      </c>
      <c r="Q1161">
        <v>0.92</v>
      </c>
      <c r="R1161">
        <v>0.435</v>
      </c>
      <c r="S1161">
        <v>0.14599999999999999</v>
      </c>
    </row>
    <row r="1162" spans="1:19" x14ac:dyDescent="0.3">
      <c r="A1162">
        <v>180</v>
      </c>
      <c r="B1162">
        <v>-0.63400000000000001</v>
      </c>
      <c r="C1162">
        <v>-1.6339999999999999</v>
      </c>
      <c r="D1162">
        <v>-2.63</v>
      </c>
      <c r="E1162">
        <v>-3.1819999999999999</v>
      </c>
      <c r="F1162">
        <v>-3.22</v>
      </c>
      <c r="G1162">
        <v>1.5</v>
      </c>
      <c r="H1162">
        <v>-0.01</v>
      </c>
      <c r="I1162">
        <v>1.2509999999999999</v>
      </c>
      <c r="J1162">
        <v>-0.64300000000000002</v>
      </c>
      <c r="K1162">
        <v>-1.6339999999999999</v>
      </c>
      <c r="L1162">
        <v>-2.6309999999999998</v>
      </c>
      <c r="M1162">
        <v>-3.1819999999999999</v>
      </c>
      <c r="N1162">
        <v>-3.2109999999999999</v>
      </c>
      <c r="O1162">
        <v>0.90900000000000003</v>
      </c>
      <c r="P1162">
        <v>0.92900000000000005</v>
      </c>
      <c r="Q1162">
        <v>0.92500000000000004</v>
      </c>
      <c r="R1162">
        <v>0.439</v>
      </c>
      <c r="S1162">
        <v>0.14000000000000001</v>
      </c>
    </row>
    <row r="1163" spans="1:19" x14ac:dyDescent="0.3">
      <c r="A1163">
        <v>240</v>
      </c>
      <c r="B1163">
        <v>-0.63400000000000001</v>
      </c>
      <c r="C1163">
        <v>-1.6339999999999999</v>
      </c>
      <c r="D1163">
        <v>-2.63</v>
      </c>
      <c r="E1163">
        <v>-3.1819999999999999</v>
      </c>
      <c r="F1163">
        <v>-3.22</v>
      </c>
      <c r="G1163">
        <v>1.5</v>
      </c>
      <c r="H1163">
        <v>-0.01</v>
      </c>
      <c r="I1163">
        <v>1.2509999999999999</v>
      </c>
      <c r="J1163">
        <v>-0.64500000000000002</v>
      </c>
      <c r="K1163">
        <v>-1.6339999999999999</v>
      </c>
      <c r="L1163">
        <v>-2.6309999999999998</v>
      </c>
      <c r="M1163">
        <v>-3.1819999999999999</v>
      </c>
      <c r="N1163">
        <v>-3.2080000000000002</v>
      </c>
      <c r="O1163">
        <v>0.90700000000000003</v>
      </c>
      <c r="P1163">
        <v>0.93100000000000005</v>
      </c>
      <c r="Q1163">
        <v>0.92400000000000004</v>
      </c>
      <c r="R1163">
        <v>0.44500000000000001</v>
      </c>
      <c r="S1163">
        <v>0.13400000000000001</v>
      </c>
    </row>
    <row r="1164" spans="1:19" x14ac:dyDescent="0.3">
      <c r="A1164">
        <v>300</v>
      </c>
      <c r="B1164">
        <v>-0.63400000000000001</v>
      </c>
      <c r="C1164">
        <v>-1.6339999999999999</v>
      </c>
      <c r="D1164">
        <v>-2.63</v>
      </c>
      <c r="E1164">
        <v>-3.1819999999999999</v>
      </c>
      <c r="F1164">
        <v>-3.22</v>
      </c>
      <c r="G1164">
        <v>1.5</v>
      </c>
      <c r="H1164">
        <v>-0.01</v>
      </c>
      <c r="I1164">
        <v>1.2509999999999999</v>
      </c>
      <c r="J1164">
        <v>-0.64700000000000002</v>
      </c>
      <c r="K1164">
        <v>-1.6339999999999999</v>
      </c>
      <c r="L1164">
        <v>-2.6309999999999998</v>
      </c>
      <c r="M1164">
        <v>-3.1819999999999999</v>
      </c>
      <c r="N1164">
        <v>-3.2050000000000001</v>
      </c>
      <c r="O1164">
        <v>0.90400000000000003</v>
      </c>
      <c r="P1164">
        <v>0.93</v>
      </c>
      <c r="Q1164">
        <v>0.92500000000000004</v>
      </c>
      <c r="R1164">
        <v>0.44500000000000001</v>
      </c>
      <c r="S1164">
        <v>0.128</v>
      </c>
    </row>
    <row r="1165" spans="1:19" x14ac:dyDescent="0.3">
      <c r="A1165">
        <v>360</v>
      </c>
      <c r="B1165">
        <v>-0.63400000000000001</v>
      </c>
      <c r="C1165">
        <v>-1.6339999999999999</v>
      </c>
      <c r="D1165">
        <v>-2.63</v>
      </c>
      <c r="E1165">
        <v>-3.1819999999999999</v>
      </c>
      <c r="F1165">
        <v>-3.22</v>
      </c>
      <c r="G1165">
        <v>1.5</v>
      </c>
      <c r="H1165">
        <v>-0.01</v>
      </c>
      <c r="I1165">
        <v>1.2509999999999999</v>
      </c>
      <c r="J1165">
        <v>-0.64900000000000002</v>
      </c>
      <c r="K1165">
        <v>-1.6339999999999999</v>
      </c>
      <c r="L1165">
        <v>-2.6309999999999998</v>
      </c>
      <c r="M1165">
        <v>-3.18</v>
      </c>
      <c r="N1165">
        <v>-3.202</v>
      </c>
      <c r="O1165">
        <v>0.90200000000000002</v>
      </c>
      <c r="P1165">
        <v>0.92900000000000005</v>
      </c>
      <c r="Q1165">
        <v>0.92500000000000004</v>
      </c>
      <c r="R1165">
        <v>0.439</v>
      </c>
      <c r="S1165">
        <v>0.123</v>
      </c>
    </row>
    <row r="1166" spans="1:19" x14ac:dyDescent="0.3">
      <c r="A1166">
        <v>420</v>
      </c>
      <c r="B1166">
        <v>-0.63400000000000001</v>
      </c>
      <c r="C1166">
        <v>-1.6339999999999999</v>
      </c>
      <c r="D1166">
        <v>-2.63</v>
      </c>
      <c r="E1166">
        <v>-3.1819999999999999</v>
      </c>
      <c r="F1166">
        <v>-3.22</v>
      </c>
      <c r="G1166">
        <v>1.5</v>
      </c>
      <c r="H1166">
        <v>-0.01</v>
      </c>
      <c r="I1166">
        <v>1.2509999999999999</v>
      </c>
      <c r="J1166">
        <v>-0.65100000000000002</v>
      </c>
      <c r="K1166">
        <v>-1.635</v>
      </c>
      <c r="L1166">
        <v>-2.6320000000000001</v>
      </c>
      <c r="M1166">
        <v>-3.177</v>
      </c>
      <c r="N1166">
        <v>-3.1989999999999998</v>
      </c>
      <c r="O1166">
        <v>0.9</v>
      </c>
      <c r="P1166">
        <v>0.92700000000000005</v>
      </c>
      <c r="Q1166">
        <v>0.92600000000000005</v>
      </c>
      <c r="R1166">
        <v>0.432</v>
      </c>
      <c r="S1166">
        <v>0.121</v>
      </c>
    </row>
    <row r="1167" spans="1:19" x14ac:dyDescent="0.3">
      <c r="A1167">
        <v>480</v>
      </c>
      <c r="B1167">
        <v>-0.63400000000000001</v>
      </c>
      <c r="C1167">
        <v>-1.6339999999999999</v>
      </c>
      <c r="D1167">
        <v>-2.63</v>
      </c>
      <c r="E1167">
        <v>-3.1819999999999999</v>
      </c>
      <c r="F1167">
        <v>-3.22</v>
      </c>
      <c r="G1167">
        <v>1.5</v>
      </c>
      <c r="H1167">
        <v>-0.01</v>
      </c>
      <c r="I1167">
        <v>1.2509999999999999</v>
      </c>
      <c r="J1167">
        <v>-0.65300000000000002</v>
      </c>
      <c r="K1167">
        <v>-1.635</v>
      </c>
      <c r="L1167">
        <v>-2.6309999999999998</v>
      </c>
      <c r="M1167">
        <v>-3.1739999999999999</v>
      </c>
      <c r="N1167">
        <v>-3.1960000000000002</v>
      </c>
      <c r="O1167">
        <v>0.89700000000000002</v>
      </c>
      <c r="P1167">
        <v>0.92500000000000004</v>
      </c>
      <c r="Q1167">
        <v>0.92500000000000004</v>
      </c>
      <c r="R1167">
        <v>0.42499999999999999</v>
      </c>
      <c r="S1167">
        <v>0.12</v>
      </c>
    </row>
    <row r="1168" spans="1:19" x14ac:dyDescent="0.3">
      <c r="A1168">
        <v>540</v>
      </c>
      <c r="B1168">
        <v>-0.63400000000000001</v>
      </c>
      <c r="C1168">
        <v>-1.6339999999999999</v>
      </c>
      <c r="D1168">
        <v>-2.63</v>
      </c>
      <c r="E1168">
        <v>-3.1819999999999999</v>
      </c>
      <c r="F1168">
        <v>-3.22</v>
      </c>
      <c r="G1168">
        <v>1.5</v>
      </c>
      <c r="H1168">
        <v>-0.01</v>
      </c>
      <c r="I1168">
        <v>1.2509999999999999</v>
      </c>
      <c r="J1168">
        <v>-0.65500000000000003</v>
      </c>
      <c r="K1168">
        <v>-1.6359999999999999</v>
      </c>
      <c r="L1168">
        <v>-2.6309999999999998</v>
      </c>
      <c r="M1168">
        <v>-3.1709999999999998</v>
      </c>
      <c r="N1168">
        <v>-3.1930000000000001</v>
      </c>
      <c r="O1168">
        <v>0.89500000000000002</v>
      </c>
      <c r="P1168">
        <v>0.92300000000000004</v>
      </c>
      <c r="Q1168">
        <v>0.92400000000000004</v>
      </c>
      <c r="R1168">
        <v>0.41799999999999998</v>
      </c>
      <c r="S1168">
        <v>0.11799999999999999</v>
      </c>
    </row>
    <row r="1169" spans="1:19" x14ac:dyDescent="0.3">
      <c r="A1169">
        <v>600</v>
      </c>
      <c r="B1169">
        <v>-0.63400000000000001</v>
      </c>
      <c r="C1169">
        <v>-1.6339999999999999</v>
      </c>
      <c r="D1169">
        <v>-2.63</v>
      </c>
      <c r="E1169">
        <v>-3.1819999999999999</v>
      </c>
      <c r="F1169">
        <v>-3.22</v>
      </c>
      <c r="G1169">
        <v>1.5</v>
      </c>
      <c r="H1169">
        <v>-0.01</v>
      </c>
      <c r="I1169">
        <v>1.2509999999999999</v>
      </c>
      <c r="J1169">
        <v>-0.65700000000000003</v>
      </c>
      <c r="K1169">
        <v>-1.637</v>
      </c>
      <c r="L1169">
        <v>-2.6309999999999998</v>
      </c>
      <c r="M1169">
        <v>-3.1669999999999998</v>
      </c>
      <c r="N1169">
        <v>-3.19</v>
      </c>
      <c r="O1169">
        <v>0.89200000000000002</v>
      </c>
      <c r="P1169">
        <v>0.92200000000000004</v>
      </c>
      <c r="Q1169">
        <v>0.92400000000000004</v>
      </c>
      <c r="R1169">
        <v>0.41099999999999998</v>
      </c>
      <c r="S1169">
        <v>0.11700000000000001</v>
      </c>
    </row>
    <row r="1171" spans="1:19" x14ac:dyDescent="0.3">
      <c r="A1171" t="s">
        <v>0</v>
      </c>
      <c r="B1171" t="s">
        <v>91</v>
      </c>
    </row>
    <row r="1172" spans="1:19" x14ac:dyDescent="0.3">
      <c r="A1172">
        <v>0</v>
      </c>
      <c r="B1172">
        <v>-0.63400000000000001</v>
      </c>
      <c r="C1172">
        <v>-1.6339999999999999</v>
      </c>
      <c r="D1172">
        <v>-2.629</v>
      </c>
      <c r="E1172">
        <v>-3.1739999999999999</v>
      </c>
      <c r="F1172">
        <v>-3.21</v>
      </c>
      <c r="G1172">
        <v>1.5</v>
      </c>
      <c r="H1172">
        <v>-0.01</v>
      </c>
      <c r="I1172">
        <v>1.7669999999999999</v>
      </c>
      <c r="J1172">
        <v>-0.63400000000000001</v>
      </c>
      <c r="K1172">
        <v>-1.6339999999999999</v>
      </c>
      <c r="L1172">
        <v>-2.629</v>
      </c>
      <c r="M1172">
        <v>-3.1739999999999999</v>
      </c>
      <c r="N1172">
        <v>-3.21</v>
      </c>
      <c r="O1172">
        <v>0.91100000000000003</v>
      </c>
      <c r="P1172">
        <v>0.91100000000000003</v>
      </c>
      <c r="Q1172">
        <v>0.90300000000000002</v>
      </c>
      <c r="R1172">
        <v>0.43099999999999999</v>
      </c>
      <c r="S1172">
        <v>0.16</v>
      </c>
    </row>
    <row r="1173" spans="1:19" x14ac:dyDescent="0.3">
      <c r="A1173">
        <v>60</v>
      </c>
      <c r="B1173">
        <v>-0.63400000000000001</v>
      </c>
      <c r="C1173">
        <v>-1.6339999999999999</v>
      </c>
      <c r="D1173">
        <v>-2.629</v>
      </c>
      <c r="E1173">
        <v>-3.1739999999999999</v>
      </c>
      <c r="F1173">
        <v>-3.21</v>
      </c>
      <c r="G1173">
        <v>1.5</v>
      </c>
      <c r="H1173">
        <v>-0.01</v>
      </c>
      <c r="I1173">
        <v>1.7669999999999999</v>
      </c>
      <c r="J1173">
        <v>-0.63800000000000001</v>
      </c>
      <c r="K1173">
        <v>-1.6339999999999999</v>
      </c>
      <c r="L1173">
        <v>-2.629</v>
      </c>
      <c r="M1173">
        <v>-3.173</v>
      </c>
      <c r="N1173">
        <v>-3.2130000000000001</v>
      </c>
      <c r="O1173">
        <v>0.91200000000000003</v>
      </c>
      <c r="P1173">
        <v>0.92700000000000005</v>
      </c>
      <c r="Q1173">
        <v>0.91700000000000004</v>
      </c>
      <c r="R1173">
        <v>0.42899999999999999</v>
      </c>
      <c r="S1173">
        <v>0.16900000000000001</v>
      </c>
    </row>
    <row r="1174" spans="1:19" x14ac:dyDescent="0.3">
      <c r="A1174">
        <v>120</v>
      </c>
      <c r="B1174">
        <v>-0.63400000000000001</v>
      </c>
      <c r="C1174">
        <v>-1.6339999999999999</v>
      </c>
      <c r="D1174">
        <v>-2.629</v>
      </c>
      <c r="E1174">
        <v>-3.1739999999999999</v>
      </c>
      <c r="F1174">
        <v>-3.21</v>
      </c>
      <c r="G1174">
        <v>1.5</v>
      </c>
      <c r="H1174">
        <v>-0.01</v>
      </c>
      <c r="I1174">
        <v>1.7669999999999999</v>
      </c>
      <c r="J1174">
        <v>-0.64</v>
      </c>
      <c r="K1174">
        <v>-1.6339999999999999</v>
      </c>
      <c r="L1174">
        <v>-2.63</v>
      </c>
      <c r="M1174">
        <v>-3.1739999999999999</v>
      </c>
      <c r="N1174">
        <v>-3.2160000000000002</v>
      </c>
      <c r="O1174">
        <v>0.91</v>
      </c>
      <c r="P1174">
        <v>0.92700000000000005</v>
      </c>
      <c r="Q1174">
        <v>0.92300000000000004</v>
      </c>
      <c r="R1174">
        <v>0.433</v>
      </c>
      <c r="S1174">
        <v>0.17599999999999999</v>
      </c>
    </row>
    <row r="1175" spans="1:19" x14ac:dyDescent="0.3">
      <c r="A1175">
        <v>180</v>
      </c>
      <c r="B1175">
        <v>-0.63400000000000001</v>
      </c>
      <c r="C1175">
        <v>-1.6339999999999999</v>
      </c>
      <c r="D1175">
        <v>-2.629</v>
      </c>
      <c r="E1175">
        <v>-3.1739999999999999</v>
      </c>
      <c r="F1175">
        <v>-3.21</v>
      </c>
      <c r="G1175">
        <v>1.5</v>
      </c>
      <c r="H1175">
        <v>-0.01</v>
      </c>
      <c r="I1175">
        <v>1.7669999999999999</v>
      </c>
      <c r="J1175">
        <v>-0.64300000000000002</v>
      </c>
      <c r="K1175">
        <v>-1.6339999999999999</v>
      </c>
      <c r="L1175">
        <v>-2.63</v>
      </c>
      <c r="M1175">
        <v>-3.173</v>
      </c>
      <c r="N1175">
        <v>-3.2189999999999999</v>
      </c>
      <c r="O1175">
        <v>0.90900000000000003</v>
      </c>
      <c r="P1175">
        <v>0.92900000000000005</v>
      </c>
      <c r="Q1175">
        <v>0.92200000000000004</v>
      </c>
      <c r="R1175">
        <v>0.434</v>
      </c>
      <c r="S1175">
        <v>0.183</v>
      </c>
    </row>
    <row r="1176" spans="1:19" x14ac:dyDescent="0.3">
      <c r="A1176">
        <v>240</v>
      </c>
      <c r="B1176">
        <v>-0.63400000000000001</v>
      </c>
      <c r="C1176">
        <v>-1.6339999999999999</v>
      </c>
      <c r="D1176">
        <v>-2.629</v>
      </c>
      <c r="E1176">
        <v>-3.1739999999999999</v>
      </c>
      <c r="F1176">
        <v>-3.21</v>
      </c>
      <c r="G1176">
        <v>1.5</v>
      </c>
      <c r="H1176">
        <v>-0.01</v>
      </c>
      <c r="I1176">
        <v>1.7669999999999999</v>
      </c>
      <c r="J1176">
        <v>-0.64500000000000002</v>
      </c>
      <c r="K1176">
        <v>-1.6339999999999999</v>
      </c>
      <c r="L1176">
        <v>-2.63</v>
      </c>
      <c r="M1176">
        <v>-3.1709999999999998</v>
      </c>
      <c r="N1176">
        <v>-3.222</v>
      </c>
      <c r="O1176">
        <v>0.90600000000000003</v>
      </c>
      <c r="P1176">
        <v>0.93</v>
      </c>
      <c r="Q1176">
        <v>0.92400000000000004</v>
      </c>
      <c r="R1176">
        <v>0.432</v>
      </c>
      <c r="S1176">
        <v>0.189</v>
      </c>
    </row>
    <row r="1177" spans="1:19" x14ac:dyDescent="0.3">
      <c r="A1177">
        <v>300</v>
      </c>
      <c r="B1177">
        <v>-0.63400000000000001</v>
      </c>
      <c r="C1177">
        <v>-1.6339999999999999</v>
      </c>
      <c r="D1177">
        <v>-2.629</v>
      </c>
      <c r="E1177">
        <v>-3.1739999999999999</v>
      </c>
      <c r="F1177">
        <v>-3.21</v>
      </c>
      <c r="G1177">
        <v>1.5</v>
      </c>
      <c r="H1177">
        <v>-0.01</v>
      </c>
      <c r="I1177">
        <v>1.7669999999999999</v>
      </c>
      <c r="J1177">
        <v>-0.64700000000000002</v>
      </c>
      <c r="K1177">
        <v>-1.6339999999999999</v>
      </c>
      <c r="L1177">
        <v>-2.6309999999999998</v>
      </c>
      <c r="M1177">
        <v>-3.1709999999999998</v>
      </c>
      <c r="N1177">
        <v>-3.2250000000000001</v>
      </c>
      <c r="O1177">
        <v>0.90500000000000003</v>
      </c>
      <c r="P1177">
        <v>0.93100000000000005</v>
      </c>
      <c r="Q1177">
        <v>0.92600000000000005</v>
      </c>
      <c r="R1177">
        <v>0.436</v>
      </c>
      <c r="S1177">
        <v>0.193</v>
      </c>
    </row>
    <row r="1178" spans="1:19" x14ac:dyDescent="0.3">
      <c r="A1178">
        <v>360</v>
      </c>
      <c r="B1178">
        <v>-0.63400000000000001</v>
      </c>
      <c r="C1178">
        <v>-1.6339999999999999</v>
      </c>
      <c r="D1178">
        <v>-2.629</v>
      </c>
      <c r="E1178">
        <v>-3.1739999999999999</v>
      </c>
      <c r="F1178">
        <v>-3.21</v>
      </c>
      <c r="G1178">
        <v>1.5</v>
      </c>
      <c r="H1178">
        <v>-0.01</v>
      </c>
      <c r="I1178">
        <v>1.7669999999999999</v>
      </c>
      <c r="J1178">
        <v>-0.64900000000000002</v>
      </c>
      <c r="K1178">
        <v>-1.6339999999999999</v>
      </c>
      <c r="L1178">
        <v>-2.6309999999999998</v>
      </c>
      <c r="M1178">
        <v>-3.173</v>
      </c>
      <c r="N1178">
        <v>-3.2280000000000002</v>
      </c>
      <c r="O1178">
        <v>0.90200000000000002</v>
      </c>
      <c r="P1178">
        <v>0.92900000000000005</v>
      </c>
      <c r="Q1178">
        <v>0.92400000000000004</v>
      </c>
      <c r="R1178">
        <v>0.443</v>
      </c>
      <c r="S1178">
        <v>0.19700000000000001</v>
      </c>
    </row>
    <row r="1179" spans="1:19" x14ac:dyDescent="0.3">
      <c r="A1179">
        <v>420</v>
      </c>
      <c r="B1179">
        <v>-0.63400000000000001</v>
      </c>
      <c r="C1179">
        <v>-1.6339999999999999</v>
      </c>
      <c r="D1179">
        <v>-2.629</v>
      </c>
      <c r="E1179">
        <v>-3.1739999999999999</v>
      </c>
      <c r="F1179">
        <v>-3.21</v>
      </c>
      <c r="G1179">
        <v>1.5</v>
      </c>
      <c r="H1179">
        <v>-0.01</v>
      </c>
      <c r="I1179">
        <v>1.7669999999999999</v>
      </c>
      <c r="J1179">
        <v>-0.65100000000000002</v>
      </c>
      <c r="K1179">
        <v>-1.635</v>
      </c>
      <c r="L1179">
        <v>-2.6309999999999998</v>
      </c>
      <c r="M1179">
        <v>-3.1749999999999998</v>
      </c>
      <c r="N1179">
        <v>-3.2309999999999999</v>
      </c>
      <c r="O1179">
        <v>0.9</v>
      </c>
      <c r="P1179">
        <v>0.92700000000000005</v>
      </c>
      <c r="Q1179">
        <v>0.92400000000000004</v>
      </c>
      <c r="R1179">
        <v>0.45100000000000001</v>
      </c>
      <c r="S1179">
        <v>0.20200000000000001</v>
      </c>
    </row>
    <row r="1180" spans="1:19" x14ac:dyDescent="0.3">
      <c r="A1180">
        <v>480</v>
      </c>
      <c r="B1180">
        <v>-0.63400000000000001</v>
      </c>
      <c r="C1180">
        <v>-1.6339999999999999</v>
      </c>
      <c r="D1180">
        <v>-2.629</v>
      </c>
      <c r="E1180">
        <v>-3.1739999999999999</v>
      </c>
      <c r="F1180">
        <v>-3.21</v>
      </c>
      <c r="G1180">
        <v>1.5</v>
      </c>
      <c r="H1180">
        <v>-0.01</v>
      </c>
      <c r="I1180">
        <v>1.7669999999999999</v>
      </c>
      <c r="J1180">
        <v>-0.65300000000000002</v>
      </c>
      <c r="K1180">
        <v>-1.6359999999999999</v>
      </c>
      <c r="L1180">
        <v>-2.6309999999999998</v>
      </c>
      <c r="M1180">
        <v>-3.1779999999999999</v>
      </c>
      <c r="N1180">
        <v>-3.234</v>
      </c>
      <c r="O1180">
        <v>0.89800000000000002</v>
      </c>
      <c r="P1180">
        <v>0.92600000000000005</v>
      </c>
      <c r="Q1180">
        <v>0.92500000000000004</v>
      </c>
      <c r="R1180">
        <v>0.45800000000000002</v>
      </c>
      <c r="S1180">
        <v>0.20599999999999999</v>
      </c>
    </row>
    <row r="1181" spans="1:19" x14ac:dyDescent="0.3">
      <c r="A1181">
        <v>540</v>
      </c>
      <c r="B1181">
        <v>-0.63400000000000001</v>
      </c>
      <c r="C1181">
        <v>-1.6339999999999999</v>
      </c>
      <c r="D1181">
        <v>-2.629</v>
      </c>
      <c r="E1181">
        <v>-3.1739999999999999</v>
      </c>
      <c r="F1181">
        <v>-3.21</v>
      </c>
      <c r="G1181">
        <v>1.5</v>
      </c>
      <c r="H1181">
        <v>-0.01</v>
      </c>
      <c r="I1181">
        <v>1.7669999999999999</v>
      </c>
      <c r="J1181">
        <v>-0.65500000000000003</v>
      </c>
      <c r="K1181">
        <v>-1.6359999999999999</v>
      </c>
      <c r="L1181">
        <v>-2.6309999999999998</v>
      </c>
      <c r="M1181">
        <v>-3.181</v>
      </c>
      <c r="N1181">
        <v>-3.2370000000000001</v>
      </c>
      <c r="O1181">
        <v>0.89500000000000002</v>
      </c>
      <c r="P1181">
        <v>0.92400000000000004</v>
      </c>
      <c r="Q1181">
        <v>0.92600000000000005</v>
      </c>
      <c r="R1181">
        <v>0.46500000000000002</v>
      </c>
      <c r="S1181">
        <v>0.21</v>
      </c>
    </row>
    <row r="1182" spans="1:19" x14ac:dyDescent="0.3">
      <c r="A1182">
        <v>600</v>
      </c>
      <c r="B1182">
        <v>-0.63400000000000001</v>
      </c>
      <c r="C1182">
        <v>-1.6339999999999999</v>
      </c>
      <c r="D1182">
        <v>-2.629</v>
      </c>
      <c r="E1182">
        <v>-3.1739999999999999</v>
      </c>
      <c r="F1182">
        <v>-3.21</v>
      </c>
      <c r="G1182">
        <v>1.5</v>
      </c>
      <c r="H1182">
        <v>-0.01</v>
      </c>
      <c r="I1182">
        <v>1.7669999999999999</v>
      </c>
      <c r="J1182">
        <v>-0.65700000000000003</v>
      </c>
      <c r="K1182">
        <v>-1.637</v>
      </c>
      <c r="L1182">
        <v>-2.6309999999999998</v>
      </c>
      <c r="M1182">
        <v>-3.1840000000000002</v>
      </c>
      <c r="N1182">
        <v>-3.24</v>
      </c>
      <c r="O1182">
        <v>0.89200000000000002</v>
      </c>
      <c r="P1182">
        <v>0.92200000000000004</v>
      </c>
      <c r="Q1182">
        <v>0.92600000000000005</v>
      </c>
      <c r="R1182">
        <v>0.47</v>
      </c>
      <c r="S1182">
        <v>0.21299999999999999</v>
      </c>
    </row>
    <row r="1184" spans="1:19" x14ac:dyDescent="0.3">
      <c r="A1184" t="s">
        <v>0</v>
      </c>
      <c r="B1184" t="s">
        <v>92</v>
      </c>
    </row>
    <row r="1185" spans="1:19" x14ac:dyDescent="0.3">
      <c r="A1185">
        <v>0</v>
      </c>
      <c r="B1185">
        <v>-0.63400000000000001</v>
      </c>
      <c r="C1185">
        <v>-1.6339999999999999</v>
      </c>
      <c r="D1185">
        <v>-2.629</v>
      </c>
      <c r="E1185">
        <v>-3.1739999999999999</v>
      </c>
      <c r="F1185">
        <v>-3.21</v>
      </c>
      <c r="G1185">
        <v>1.5</v>
      </c>
      <c r="H1185">
        <v>-0.01</v>
      </c>
      <c r="I1185">
        <v>1.514</v>
      </c>
      <c r="J1185">
        <v>-0.63400000000000001</v>
      </c>
      <c r="K1185">
        <v>-1.6339999999999999</v>
      </c>
      <c r="L1185">
        <v>-2.629</v>
      </c>
      <c r="M1185">
        <v>-3.1739999999999999</v>
      </c>
      <c r="N1185">
        <v>-3.21</v>
      </c>
      <c r="O1185">
        <v>0.91100000000000003</v>
      </c>
      <c r="P1185">
        <v>0.91100000000000003</v>
      </c>
      <c r="Q1185">
        <v>0.90300000000000002</v>
      </c>
      <c r="R1185">
        <v>0.43099999999999999</v>
      </c>
      <c r="S1185">
        <v>0.16</v>
      </c>
    </row>
    <row r="1186" spans="1:19" x14ac:dyDescent="0.3">
      <c r="A1186">
        <v>60</v>
      </c>
      <c r="B1186">
        <v>-0.63400000000000001</v>
      </c>
      <c r="C1186">
        <v>-1.6339999999999999</v>
      </c>
      <c r="D1186">
        <v>-2.629</v>
      </c>
      <c r="E1186">
        <v>-3.1739999999999999</v>
      </c>
      <c r="F1186">
        <v>-3.21</v>
      </c>
      <c r="G1186">
        <v>1.5</v>
      </c>
      <c r="H1186">
        <v>-0.01</v>
      </c>
      <c r="I1186">
        <v>1.514</v>
      </c>
      <c r="J1186">
        <v>-0.63800000000000001</v>
      </c>
      <c r="K1186">
        <v>-1.6339999999999999</v>
      </c>
      <c r="L1186">
        <v>-2.629</v>
      </c>
      <c r="M1186">
        <v>-3.1739999999999999</v>
      </c>
      <c r="N1186">
        <v>-3.21</v>
      </c>
      <c r="O1186">
        <v>0.91200000000000003</v>
      </c>
      <c r="P1186">
        <v>0.92500000000000004</v>
      </c>
      <c r="Q1186">
        <v>0.91700000000000004</v>
      </c>
      <c r="R1186">
        <v>0.43</v>
      </c>
      <c r="S1186">
        <v>0.16</v>
      </c>
    </row>
    <row r="1187" spans="1:19" x14ac:dyDescent="0.3">
      <c r="A1187">
        <v>120</v>
      </c>
      <c r="B1187">
        <v>-0.63400000000000001</v>
      </c>
      <c r="C1187">
        <v>-1.6339999999999999</v>
      </c>
      <c r="D1187">
        <v>-2.629</v>
      </c>
      <c r="E1187">
        <v>-3.1739999999999999</v>
      </c>
      <c r="F1187">
        <v>-3.21</v>
      </c>
      <c r="G1187">
        <v>1.5</v>
      </c>
      <c r="H1187">
        <v>-0.01</v>
      </c>
      <c r="I1187">
        <v>1.514</v>
      </c>
      <c r="J1187">
        <v>-0.64</v>
      </c>
      <c r="K1187">
        <v>-1.6339999999999999</v>
      </c>
      <c r="L1187">
        <v>-2.63</v>
      </c>
      <c r="M1187">
        <v>-3.1739999999999999</v>
      </c>
      <c r="N1187">
        <v>-3.21</v>
      </c>
      <c r="O1187">
        <v>0.91100000000000003</v>
      </c>
      <c r="P1187">
        <v>0.92800000000000005</v>
      </c>
      <c r="Q1187">
        <v>0.92100000000000004</v>
      </c>
      <c r="R1187">
        <v>0.432</v>
      </c>
      <c r="S1187">
        <v>0.16</v>
      </c>
    </row>
    <row r="1188" spans="1:19" x14ac:dyDescent="0.3">
      <c r="A1188">
        <v>180</v>
      </c>
      <c r="B1188">
        <v>-0.63400000000000001</v>
      </c>
      <c r="C1188">
        <v>-1.6339999999999999</v>
      </c>
      <c r="D1188">
        <v>-2.629</v>
      </c>
      <c r="E1188">
        <v>-3.1739999999999999</v>
      </c>
      <c r="F1188">
        <v>-3.21</v>
      </c>
      <c r="G1188">
        <v>1.5</v>
      </c>
      <c r="H1188">
        <v>-0.01</v>
      </c>
      <c r="I1188">
        <v>1.514</v>
      </c>
      <c r="J1188">
        <v>-0.64300000000000002</v>
      </c>
      <c r="K1188">
        <v>-1.6339999999999999</v>
      </c>
      <c r="L1188">
        <v>-2.63</v>
      </c>
      <c r="M1188">
        <v>-3.173</v>
      </c>
      <c r="N1188">
        <v>-3.21</v>
      </c>
      <c r="O1188">
        <v>0.90900000000000003</v>
      </c>
      <c r="P1188">
        <v>0.92900000000000005</v>
      </c>
      <c r="Q1188">
        <v>0.92400000000000004</v>
      </c>
      <c r="R1188">
        <v>0.434</v>
      </c>
      <c r="S1188">
        <v>0.16</v>
      </c>
    </row>
    <row r="1189" spans="1:19" x14ac:dyDescent="0.3">
      <c r="A1189">
        <v>240</v>
      </c>
      <c r="B1189">
        <v>-0.63400000000000001</v>
      </c>
      <c r="C1189">
        <v>-1.6339999999999999</v>
      </c>
      <c r="D1189">
        <v>-2.629</v>
      </c>
      <c r="E1189">
        <v>-3.1739999999999999</v>
      </c>
      <c r="F1189">
        <v>-3.21</v>
      </c>
      <c r="G1189">
        <v>1.5</v>
      </c>
      <c r="H1189">
        <v>-0.01</v>
      </c>
      <c r="I1189">
        <v>1.514</v>
      </c>
      <c r="J1189">
        <v>-0.64500000000000002</v>
      </c>
      <c r="K1189">
        <v>-1.6339999999999999</v>
      </c>
      <c r="L1189">
        <v>-2.63</v>
      </c>
      <c r="M1189">
        <v>-3.1720000000000002</v>
      </c>
      <c r="N1189">
        <v>-3.21</v>
      </c>
      <c r="O1189">
        <v>0.90700000000000003</v>
      </c>
      <c r="P1189">
        <v>0.93100000000000005</v>
      </c>
      <c r="Q1189">
        <v>0.92400000000000004</v>
      </c>
      <c r="R1189">
        <v>0.436</v>
      </c>
      <c r="S1189">
        <v>0.161</v>
      </c>
    </row>
    <row r="1190" spans="1:19" x14ac:dyDescent="0.3">
      <c r="A1190">
        <v>300</v>
      </c>
      <c r="B1190">
        <v>-0.63400000000000001</v>
      </c>
      <c r="C1190">
        <v>-1.6339999999999999</v>
      </c>
      <c r="D1190">
        <v>-2.629</v>
      </c>
      <c r="E1190">
        <v>-3.1739999999999999</v>
      </c>
      <c r="F1190">
        <v>-3.21</v>
      </c>
      <c r="G1190">
        <v>1.5</v>
      </c>
      <c r="H1190">
        <v>-0.01</v>
      </c>
      <c r="I1190">
        <v>1.514</v>
      </c>
      <c r="J1190">
        <v>-0.64700000000000002</v>
      </c>
      <c r="K1190">
        <v>-1.6339999999999999</v>
      </c>
      <c r="L1190">
        <v>-2.6309999999999998</v>
      </c>
      <c r="M1190">
        <v>-3.1720000000000002</v>
      </c>
      <c r="N1190">
        <v>-3.21</v>
      </c>
      <c r="O1190">
        <v>0.90500000000000003</v>
      </c>
      <c r="P1190">
        <v>0.93</v>
      </c>
      <c r="Q1190">
        <v>0.92500000000000004</v>
      </c>
      <c r="R1190">
        <v>0.438</v>
      </c>
      <c r="S1190">
        <v>0.16</v>
      </c>
    </row>
    <row r="1191" spans="1:19" x14ac:dyDescent="0.3">
      <c r="A1191">
        <v>360</v>
      </c>
      <c r="B1191">
        <v>-0.63400000000000001</v>
      </c>
      <c r="C1191">
        <v>-1.6339999999999999</v>
      </c>
      <c r="D1191">
        <v>-2.629</v>
      </c>
      <c r="E1191">
        <v>-3.1739999999999999</v>
      </c>
      <c r="F1191">
        <v>-3.21</v>
      </c>
      <c r="G1191">
        <v>1.5</v>
      </c>
      <c r="H1191">
        <v>-0.01</v>
      </c>
      <c r="I1191">
        <v>1.514</v>
      </c>
      <c r="J1191">
        <v>-0.64900000000000002</v>
      </c>
      <c r="K1191">
        <v>-1.6339999999999999</v>
      </c>
      <c r="L1191">
        <v>-2.6309999999999998</v>
      </c>
      <c r="M1191">
        <v>-3.1720000000000002</v>
      </c>
      <c r="N1191">
        <v>-3.21</v>
      </c>
      <c r="O1191">
        <v>0.90200000000000002</v>
      </c>
      <c r="P1191">
        <v>0.92900000000000005</v>
      </c>
      <c r="Q1191">
        <v>0.92400000000000004</v>
      </c>
      <c r="R1191">
        <v>0.438</v>
      </c>
      <c r="S1191">
        <v>0.16</v>
      </c>
    </row>
    <row r="1192" spans="1:19" x14ac:dyDescent="0.3">
      <c r="A1192">
        <v>420</v>
      </c>
      <c r="B1192">
        <v>-0.63400000000000001</v>
      </c>
      <c r="C1192">
        <v>-1.6339999999999999</v>
      </c>
      <c r="D1192">
        <v>-2.629</v>
      </c>
      <c r="E1192">
        <v>-3.1739999999999999</v>
      </c>
      <c r="F1192">
        <v>-3.21</v>
      </c>
      <c r="G1192">
        <v>1.5</v>
      </c>
      <c r="H1192">
        <v>-0.01</v>
      </c>
      <c r="I1192">
        <v>1.514</v>
      </c>
      <c r="J1192">
        <v>-0.65100000000000002</v>
      </c>
      <c r="K1192">
        <v>-1.635</v>
      </c>
      <c r="L1192">
        <v>-2.6309999999999998</v>
      </c>
      <c r="M1192">
        <v>-3.1720000000000002</v>
      </c>
      <c r="N1192">
        <v>-3.21</v>
      </c>
      <c r="O1192">
        <v>0.9</v>
      </c>
      <c r="P1192">
        <v>0.92700000000000005</v>
      </c>
      <c r="Q1192">
        <v>0.92500000000000004</v>
      </c>
      <c r="R1192">
        <v>0.439</v>
      </c>
      <c r="S1192">
        <v>0.161</v>
      </c>
    </row>
    <row r="1193" spans="1:19" x14ac:dyDescent="0.3">
      <c r="A1193">
        <v>480</v>
      </c>
      <c r="B1193">
        <v>-0.63400000000000001</v>
      </c>
      <c r="C1193">
        <v>-1.6339999999999999</v>
      </c>
      <c r="D1193">
        <v>-2.629</v>
      </c>
      <c r="E1193">
        <v>-3.1739999999999999</v>
      </c>
      <c r="F1193">
        <v>-3.21</v>
      </c>
      <c r="G1193">
        <v>1.5</v>
      </c>
      <c r="H1193">
        <v>-0.01</v>
      </c>
      <c r="I1193">
        <v>1.514</v>
      </c>
      <c r="J1193">
        <v>-0.65300000000000002</v>
      </c>
      <c r="K1193">
        <v>-1.635</v>
      </c>
      <c r="L1193">
        <v>-2.6309999999999998</v>
      </c>
      <c r="M1193">
        <v>-3.1720000000000002</v>
      </c>
      <c r="N1193">
        <v>-3.21</v>
      </c>
      <c r="O1193">
        <v>0.89700000000000002</v>
      </c>
      <c r="P1193">
        <v>0.92500000000000004</v>
      </c>
      <c r="Q1193">
        <v>0.92500000000000004</v>
      </c>
      <c r="R1193">
        <v>0.439</v>
      </c>
      <c r="S1193">
        <v>0.16300000000000001</v>
      </c>
    </row>
    <row r="1194" spans="1:19" x14ac:dyDescent="0.3">
      <c r="A1194">
        <v>540</v>
      </c>
      <c r="B1194">
        <v>-0.63400000000000001</v>
      </c>
      <c r="C1194">
        <v>-1.6339999999999999</v>
      </c>
      <c r="D1194">
        <v>-2.629</v>
      </c>
      <c r="E1194">
        <v>-3.1739999999999999</v>
      </c>
      <c r="F1194">
        <v>-3.21</v>
      </c>
      <c r="G1194">
        <v>1.5</v>
      </c>
      <c r="H1194">
        <v>-0.01</v>
      </c>
      <c r="I1194">
        <v>1.514</v>
      </c>
      <c r="J1194">
        <v>-0.65500000000000003</v>
      </c>
      <c r="K1194">
        <v>-1.6359999999999999</v>
      </c>
      <c r="L1194">
        <v>-2.6309999999999998</v>
      </c>
      <c r="M1194">
        <v>-3.1720000000000002</v>
      </c>
      <c r="N1194">
        <v>-3.21</v>
      </c>
      <c r="O1194">
        <v>0.89500000000000002</v>
      </c>
      <c r="P1194">
        <v>0.92300000000000004</v>
      </c>
      <c r="Q1194">
        <v>0.92500000000000004</v>
      </c>
      <c r="R1194">
        <v>0.439</v>
      </c>
      <c r="S1194">
        <v>0.16400000000000001</v>
      </c>
    </row>
    <row r="1195" spans="1:19" x14ac:dyDescent="0.3">
      <c r="A1195">
        <v>600</v>
      </c>
      <c r="B1195">
        <v>-0.63400000000000001</v>
      </c>
      <c r="C1195">
        <v>-1.6339999999999999</v>
      </c>
      <c r="D1195">
        <v>-2.629</v>
      </c>
      <c r="E1195">
        <v>-3.1739999999999999</v>
      </c>
      <c r="F1195">
        <v>-3.21</v>
      </c>
      <c r="G1195">
        <v>1.5</v>
      </c>
      <c r="H1195">
        <v>-0.01</v>
      </c>
      <c r="I1195">
        <v>1.514</v>
      </c>
      <c r="J1195">
        <v>-0.65700000000000003</v>
      </c>
      <c r="K1195">
        <v>-1.637</v>
      </c>
      <c r="L1195">
        <v>-2.6309999999999998</v>
      </c>
      <c r="M1195">
        <v>-3.1709999999999998</v>
      </c>
      <c r="N1195">
        <v>-3.21</v>
      </c>
      <c r="O1195">
        <v>0.89200000000000002</v>
      </c>
      <c r="P1195">
        <v>0.92200000000000004</v>
      </c>
      <c r="Q1195">
        <v>0.92500000000000004</v>
      </c>
      <c r="R1195">
        <v>0.438</v>
      </c>
      <c r="S1195">
        <v>0.16500000000000001</v>
      </c>
    </row>
    <row r="1197" spans="1:19" x14ac:dyDescent="0.3">
      <c r="A1197" t="s">
        <v>0</v>
      </c>
      <c r="B1197" t="s">
        <v>93</v>
      </c>
    </row>
    <row r="1198" spans="1:19" x14ac:dyDescent="0.3">
      <c r="A1198">
        <v>0</v>
      </c>
      <c r="B1198">
        <v>-0.63400000000000001</v>
      </c>
      <c r="C1198">
        <v>-1.6339999999999999</v>
      </c>
      <c r="D1198">
        <v>-2.629</v>
      </c>
      <c r="E1198">
        <v>-3.1739999999999999</v>
      </c>
      <c r="F1198">
        <v>-3.21</v>
      </c>
      <c r="G1198">
        <v>1.5</v>
      </c>
      <c r="H1198">
        <v>-0.01</v>
      </c>
      <c r="I1198">
        <v>1.2490000000000001</v>
      </c>
      <c r="J1198">
        <v>-0.63400000000000001</v>
      </c>
      <c r="K1198">
        <v>-1.6339999999999999</v>
      </c>
      <c r="L1198">
        <v>-2.629</v>
      </c>
      <c r="M1198">
        <v>-3.1739999999999999</v>
      </c>
      <c r="N1198">
        <v>-3.21</v>
      </c>
      <c r="O1198">
        <v>0.91100000000000003</v>
      </c>
      <c r="P1198">
        <v>0.91100000000000003</v>
      </c>
      <c r="Q1198">
        <v>0.90300000000000002</v>
      </c>
      <c r="R1198">
        <v>0.43099999999999999</v>
      </c>
      <c r="S1198">
        <v>0.16</v>
      </c>
    </row>
    <row r="1199" spans="1:19" x14ac:dyDescent="0.3">
      <c r="A1199">
        <v>60</v>
      </c>
      <c r="B1199">
        <v>-0.63400000000000001</v>
      </c>
      <c r="C1199">
        <v>-1.6339999999999999</v>
      </c>
      <c r="D1199">
        <v>-2.629</v>
      </c>
      <c r="E1199">
        <v>-3.1739999999999999</v>
      </c>
      <c r="F1199">
        <v>-3.21</v>
      </c>
      <c r="G1199">
        <v>1.5</v>
      </c>
      <c r="H1199">
        <v>-0.01</v>
      </c>
      <c r="I1199">
        <v>1.2490000000000001</v>
      </c>
      <c r="J1199">
        <v>-0.63800000000000001</v>
      </c>
      <c r="K1199">
        <v>-1.6339999999999999</v>
      </c>
      <c r="L1199">
        <v>-2.629</v>
      </c>
      <c r="M1199">
        <v>-3.1739999999999999</v>
      </c>
      <c r="N1199">
        <v>-3.2069999999999999</v>
      </c>
      <c r="O1199">
        <v>0.91200000000000003</v>
      </c>
      <c r="P1199">
        <v>0.92500000000000004</v>
      </c>
      <c r="Q1199">
        <v>0.91700000000000004</v>
      </c>
      <c r="R1199">
        <v>0.432</v>
      </c>
      <c r="S1199">
        <v>0.153</v>
      </c>
    </row>
    <row r="1200" spans="1:19" x14ac:dyDescent="0.3">
      <c r="A1200">
        <v>120</v>
      </c>
      <c r="B1200">
        <v>-0.63400000000000001</v>
      </c>
      <c r="C1200">
        <v>-1.6339999999999999</v>
      </c>
      <c r="D1200">
        <v>-2.629</v>
      </c>
      <c r="E1200">
        <v>-3.1739999999999999</v>
      </c>
      <c r="F1200">
        <v>-3.21</v>
      </c>
      <c r="G1200">
        <v>1.5</v>
      </c>
      <c r="H1200">
        <v>-0.01</v>
      </c>
      <c r="I1200">
        <v>1.2490000000000001</v>
      </c>
      <c r="J1200">
        <v>-0.64</v>
      </c>
      <c r="K1200">
        <v>-1.6339999999999999</v>
      </c>
      <c r="L1200">
        <v>-2.63</v>
      </c>
      <c r="M1200">
        <v>-3.173</v>
      </c>
      <c r="N1200">
        <v>-3.2040000000000002</v>
      </c>
      <c r="O1200">
        <v>0.91100000000000003</v>
      </c>
      <c r="P1200">
        <v>0.92700000000000005</v>
      </c>
      <c r="Q1200">
        <v>0.92</v>
      </c>
      <c r="R1200">
        <v>0.43</v>
      </c>
      <c r="S1200">
        <v>0.14499999999999999</v>
      </c>
    </row>
    <row r="1201" spans="1:19" x14ac:dyDescent="0.3">
      <c r="A1201">
        <v>180</v>
      </c>
      <c r="B1201">
        <v>-0.63400000000000001</v>
      </c>
      <c r="C1201">
        <v>-1.6339999999999999</v>
      </c>
      <c r="D1201">
        <v>-2.629</v>
      </c>
      <c r="E1201">
        <v>-3.1739999999999999</v>
      </c>
      <c r="F1201">
        <v>-3.21</v>
      </c>
      <c r="G1201">
        <v>1.5</v>
      </c>
      <c r="H1201">
        <v>-0.01</v>
      </c>
      <c r="I1201">
        <v>1.2490000000000001</v>
      </c>
      <c r="J1201">
        <v>-0.64300000000000002</v>
      </c>
      <c r="K1201">
        <v>-1.6339999999999999</v>
      </c>
      <c r="L1201">
        <v>-2.63</v>
      </c>
      <c r="M1201">
        <v>-3.173</v>
      </c>
      <c r="N1201">
        <v>-3.2010000000000001</v>
      </c>
      <c r="O1201">
        <v>0.90900000000000003</v>
      </c>
      <c r="P1201">
        <v>0.92900000000000005</v>
      </c>
      <c r="Q1201">
        <v>0.92500000000000004</v>
      </c>
      <c r="R1201">
        <v>0.433</v>
      </c>
      <c r="S1201">
        <v>0.13900000000000001</v>
      </c>
    </row>
    <row r="1202" spans="1:19" x14ac:dyDescent="0.3">
      <c r="A1202">
        <v>240</v>
      </c>
      <c r="B1202">
        <v>-0.63400000000000001</v>
      </c>
      <c r="C1202">
        <v>-1.6339999999999999</v>
      </c>
      <c r="D1202">
        <v>-2.629</v>
      </c>
      <c r="E1202">
        <v>-3.1739999999999999</v>
      </c>
      <c r="F1202">
        <v>-3.21</v>
      </c>
      <c r="G1202">
        <v>1.5</v>
      </c>
      <c r="H1202">
        <v>-0.01</v>
      </c>
      <c r="I1202">
        <v>1.2490000000000001</v>
      </c>
      <c r="J1202">
        <v>-0.64500000000000002</v>
      </c>
      <c r="K1202">
        <v>-1.6339999999999999</v>
      </c>
      <c r="L1202">
        <v>-2.63</v>
      </c>
      <c r="M1202">
        <v>-3.173</v>
      </c>
      <c r="N1202">
        <v>-3.198</v>
      </c>
      <c r="O1202">
        <v>0.90700000000000003</v>
      </c>
      <c r="P1202">
        <v>0.93100000000000005</v>
      </c>
      <c r="Q1202">
        <v>0.92400000000000004</v>
      </c>
      <c r="R1202">
        <v>0.44</v>
      </c>
      <c r="S1202">
        <v>0.13300000000000001</v>
      </c>
    </row>
    <row r="1203" spans="1:19" x14ac:dyDescent="0.3">
      <c r="A1203">
        <v>300</v>
      </c>
      <c r="B1203">
        <v>-0.63400000000000001</v>
      </c>
      <c r="C1203">
        <v>-1.6339999999999999</v>
      </c>
      <c r="D1203">
        <v>-2.629</v>
      </c>
      <c r="E1203">
        <v>-3.1739999999999999</v>
      </c>
      <c r="F1203">
        <v>-3.21</v>
      </c>
      <c r="G1203">
        <v>1.5</v>
      </c>
      <c r="H1203">
        <v>-0.01</v>
      </c>
      <c r="I1203">
        <v>1.2490000000000001</v>
      </c>
      <c r="J1203">
        <v>-0.64700000000000002</v>
      </c>
      <c r="K1203">
        <v>-1.6339999999999999</v>
      </c>
      <c r="L1203">
        <v>-2.63</v>
      </c>
      <c r="M1203">
        <v>-3.173</v>
      </c>
      <c r="N1203">
        <v>-3.1949999999999998</v>
      </c>
      <c r="O1203">
        <v>0.90500000000000003</v>
      </c>
      <c r="P1203">
        <v>0.93</v>
      </c>
      <c r="Q1203">
        <v>0.92400000000000004</v>
      </c>
      <c r="R1203">
        <v>0.441</v>
      </c>
      <c r="S1203">
        <v>0.127</v>
      </c>
    </row>
    <row r="1204" spans="1:19" x14ac:dyDescent="0.3">
      <c r="A1204">
        <v>360</v>
      </c>
      <c r="B1204">
        <v>-0.63400000000000001</v>
      </c>
      <c r="C1204">
        <v>-1.6339999999999999</v>
      </c>
      <c r="D1204">
        <v>-2.629</v>
      </c>
      <c r="E1204">
        <v>-3.1739999999999999</v>
      </c>
      <c r="F1204">
        <v>-3.21</v>
      </c>
      <c r="G1204">
        <v>1.5</v>
      </c>
      <c r="H1204">
        <v>-0.01</v>
      </c>
      <c r="I1204">
        <v>1.2490000000000001</v>
      </c>
      <c r="J1204">
        <v>-0.64900000000000002</v>
      </c>
      <c r="K1204">
        <v>-1.6339999999999999</v>
      </c>
      <c r="L1204">
        <v>-2.6309999999999998</v>
      </c>
      <c r="M1204">
        <v>-3.1709999999999998</v>
      </c>
      <c r="N1204">
        <v>-3.1920000000000002</v>
      </c>
      <c r="O1204">
        <v>0.90200000000000002</v>
      </c>
      <c r="P1204">
        <v>0.92900000000000005</v>
      </c>
      <c r="Q1204">
        <v>0.92500000000000004</v>
      </c>
      <c r="R1204">
        <v>0.435</v>
      </c>
      <c r="S1204">
        <v>0.122</v>
      </c>
    </row>
    <row r="1205" spans="1:19" x14ac:dyDescent="0.3">
      <c r="A1205">
        <v>420</v>
      </c>
      <c r="B1205">
        <v>-0.63400000000000001</v>
      </c>
      <c r="C1205">
        <v>-1.6339999999999999</v>
      </c>
      <c r="D1205">
        <v>-2.629</v>
      </c>
      <c r="E1205">
        <v>-3.1739999999999999</v>
      </c>
      <c r="F1205">
        <v>-3.21</v>
      </c>
      <c r="G1205">
        <v>1.5</v>
      </c>
      <c r="H1205">
        <v>-0.01</v>
      </c>
      <c r="I1205">
        <v>1.2490000000000001</v>
      </c>
      <c r="J1205">
        <v>-0.65100000000000002</v>
      </c>
      <c r="K1205">
        <v>-1.635</v>
      </c>
      <c r="L1205">
        <v>-2.6309999999999998</v>
      </c>
      <c r="M1205">
        <v>-3.1680000000000001</v>
      </c>
      <c r="N1205">
        <v>-3.1890000000000001</v>
      </c>
      <c r="O1205">
        <v>0.9</v>
      </c>
      <c r="P1205">
        <v>0.92800000000000005</v>
      </c>
      <c r="Q1205">
        <v>0.92600000000000005</v>
      </c>
      <c r="R1205">
        <v>0.42699999999999999</v>
      </c>
      <c r="S1205">
        <v>0.12</v>
      </c>
    </row>
    <row r="1206" spans="1:19" x14ac:dyDescent="0.3">
      <c r="A1206">
        <v>480</v>
      </c>
      <c r="B1206">
        <v>-0.63400000000000001</v>
      </c>
      <c r="C1206">
        <v>-1.6339999999999999</v>
      </c>
      <c r="D1206">
        <v>-2.629</v>
      </c>
      <c r="E1206">
        <v>-3.1739999999999999</v>
      </c>
      <c r="F1206">
        <v>-3.21</v>
      </c>
      <c r="G1206">
        <v>1.5</v>
      </c>
      <c r="H1206">
        <v>-0.01</v>
      </c>
      <c r="I1206">
        <v>1.2490000000000001</v>
      </c>
      <c r="J1206">
        <v>-0.65300000000000002</v>
      </c>
      <c r="K1206">
        <v>-1.635</v>
      </c>
      <c r="L1206">
        <v>-2.6309999999999998</v>
      </c>
      <c r="M1206">
        <v>-3.1659999999999999</v>
      </c>
      <c r="N1206">
        <v>-3.1859999999999999</v>
      </c>
      <c r="O1206">
        <v>0.89700000000000002</v>
      </c>
      <c r="P1206">
        <v>0.92500000000000004</v>
      </c>
      <c r="Q1206">
        <v>0.92500000000000004</v>
      </c>
      <c r="R1206">
        <v>0.42</v>
      </c>
      <c r="S1206">
        <v>0.11799999999999999</v>
      </c>
    </row>
    <row r="1207" spans="1:19" x14ac:dyDescent="0.3">
      <c r="A1207">
        <v>540</v>
      </c>
      <c r="B1207">
        <v>-0.63400000000000001</v>
      </c>
      <c r="C1207">
        <v>-1.6339999999999999</v>
      </c>
      <c r="D1207">
        <v>-2.629</v>
      </c>
      <c r="E1207">
        <v>-3.1739999999999999</v>
      </c>
      <c r="F1207">
        <v>-3.21</v>
      </c>
      <c r="G1207">
        <v>1.5</v>
      </c>
      <c r="H1207">
        <v>-0.01</v>
      </c>
      <c r="I1207">
        <v>1.2490000000000001</v>
      </c>
      <c r="J1207">
        <v>-0.65500000000000003</v>
      </c>
      <c r="K1207">
        <v>-1.6359999999999999</v>
      </c>
      <c r="L1207">
        <v>-2.6309999999999998</v>
      </c>
      <c r="M1207">
        <v>-3.1619999999999999</v>
      </c>
      <c r="N1207">
        <v>-3.1829999999999998</v>
      </c>
      <c r="O1207">
        <v>0.89500000000000002</v>
      </c>
      <c r="P1207">
        <v>0.92300000000000004</v>
      </c>
      <c r="Q1207">
        <v>0.92300000000000004</v>
      </c>
      <c r="R1207">
        <v>0.41199999999999998</v>
      </c>
      <c r="S1207">
        <v>0.11700000000000001</v>
      </c>
    </row>
    <row r="1208" spans="1:19" x14ac:dyDescent="0.3">
      <c r="A1208">
        <v>600</v>
      </c>
      <c r="B1208">
        <v>-0.63400000000000001</v>
      </c>
      <c r="C1208">
        <v>-1.6339999999999999</v>
      </c>
      <c r="D1208">
        <v>-2.629</v>
      </c>
      <c r="E1208">
        <v>-3.1739999999999999</v>
      </c>
      <c r="F1208">
        <v>-3.21</v>
      </c>
      <c r="G1208">
        <v>1.5</v>
      </c>
      <c r="H1208">
        <v>-0.01</v>
      </c>
      <c r="I1208">
        <v>1.2490000000000001</v>
      </c>
      <c r="J1208">
        <v>-0.65700000000000003</v>
      </c>
      <c r="K1208">
        <v>-1.637</v>
      </c>
      <c r="L1208">
        <v>-2.6309999999999998</v>
      </c>
      <c r="M1208">
        <v>-3.1579999999999999</v>
      </c>
      <c r="N1208">
        <v>-3.18</v>
      </c>
      <c r="O1208">
        <v>0.89200000000000002</v>
      </c>
      <c r="P1208">
        <v>0.92200000000000004</v>
      </c>
      <c r="Q1208">
        <v>0.92400000000000004</v>
      </c>
      <c r="R1208">
        <v>0.40500000000000003</v>
      </c>
      <c r="S1208">
        <v>0.115</v>
      </c>
    </row>
    <row r="1210" spans="1:19" x14ac:dyDescent="0.3">
      <c r="A1210" t="s">
        <v>0</v>
      </c>
      <c r="B1210" t="s">
        <v>94</v>
      </c>
    </row>
    <row r="1211" spans="1:19" x14ac:dyDescent="0.3">
      <c r="A1211">
        <v>0</v>
      </c>
      <c r="B1211">
        <v>-0.63400000000000001</v>
      </c>
      <c r="C1211">
        <v>-1.6339999999999999</v>
      </c>
      <c r="D1211">
        <v>-2.629</v>
      </c>
      <c r="E1211">
        <v>-3.165</v>
      </c>
      <c r="F1211">
        <v>-3.2</v>
      </c>
      <c r="G1211">
        <v>1.5</v>
      </c>
      <c r="H1211">
        <v>-0.01</v>
      </c>
      <c r="I1211">
        <v>1.7689999999999999</v>
      </c>
      <c r="J1211">
        <v>-0.63400000000000001</v>
      </c>
      <c r="K1211">
        <v>-1.6339999999999999</v>
      </c>
      <c r="L1211">
        <v>-2.629</v>
      </c>
      <c r="M1211">
        <v>-3.165</v>
      </c>
      <c r="N1211">
        <v>-3.2</v>
      </c>
      <c r="O1211">
        <v>0.91100000000000003</v>
      </c>
      <c r="P1211">
        <v>0.91100000000000003</v>
      </c>
      <c r="Q1211">
        <v>0.90200000000000002</v>
      </c>
      <c r="R1211">
        <v>0.42599999999999999</v>
      </c>
      <c r="S1211">
        <v>0.159</v>
      </c>
    </row>
    <row r="1212" spans="1:19" x14ac:dyDescent="0.3">
      <c r="A1212">
        <v>60</v>
      </c>
      <c r="B1212">
        <v>-0.63400000000000001</v>
      </c>
      <c r="C1212">
        <v>-1.6339999999999999</v>
      </c>
      <c r="D1212">
        <v>-2.629</v>
      </c>
      <c r="E1212">
        <v>-3.165</v>
      </c>
      <c r="F1212">
        <v>-3.2</v>
      </c>
      <c r="G1212">
        <v>1.5</v>
      </c>
      <c r="H1212">
        <v>-0.01</v>
      </c>
      <c r="I1212">
        <v>1.7689999999999999</v>
      </c>
      <c r="J1212">
        <v>-0.63700000000000001</v>
      </c>
      <c r="K1212">
        <v>-1.6339999999999999</v>
      </c>
      <c r="L1212">
        <v>-2.629</v>
      </c>
      <c r="M1212">
        <v>-3.165</v>
      </c>
      <c r="N1212">
        <v>-3.2029999999999998</v>
      </c>
      <c r="O1212">
        <v>0.91100000000000003</v>
      </c>
      <c r="P1212">
        <v>0.92700000000000005</v>
      </c>
      <c r="Q1212">
        <v>0.91700000000000004</v>
      </c>
      <c r="R1212">
        <v>0.42399999999999999</v>
      </c>
      <c r="S1212">
        <v>0.16700000000000001</v>
      </c>
    </row>
    <row r="1213" spans="1:19" x14ac:dyDescent="0.3">
      <c r="A1213">
        <v>120</v>
      </c>
      <c r="B1213">
        <v>-0.63400000000000001</v>
      </c>
      <c r="C1213">
        <v>-1.6339999999999999</v>
      </c>
      <c r="D1213">
        <v>-2.629</v>
      </c>
      <c r="E1213">
        <v>-3.165</v>
      </c>
      <c r="F1213">
        <v>-3.2</v>
      </c>
      <c r="G1213">
        <v>1.5</v>
      </c>
      <c r="H1213">
        <v>-0.01</v>
      </c>
      <c r="I1213">
        <v>1.7689999999999999</v>
      </c>
      <c r="J1213">
        <v>-0.64</v>
      </c>
      <c r="K1213">
        <v>-1.6339999999999999</v>
      </c>
      <c r="L1213">
        <v>-2.63</v>
      </c>
      <c r="M1213">
        <v>-3.165</v>
      </c>
      <c r="N1213">
        <v>-3.206</v>
      </c>
      <c r="O1213">
        <v>0.91</v>
      </c>
      <c r="P1213">
        <v>0.92700000000000005</v>
      </c>
      <c r="Q1213">
        <v>0.92200000000000004</v>
      </c>
      <c r="R1213">
        <v>0.42799999999999999</v>
      </c>
      <c r="S1213">
        <v>0.17399999999999999</v>
      </c>
    </row>
    <row r="1214" spans="1:19" x14ac:dyDescent="0.3">
      <c r="A1214">
        <v>180</v>
      </c>
      <c r="B1214">
        <v>-0.63400000000000001</v>
      </c>
      <c r="C1214">
        <v>-1.6339999999999999</v>
      </c>
      <c r="D1214">
        <v>-2.629</v>
      </c>
      <c r="E1214">
        <v>-3.165</v>
      </c>
      <c r="F1214">
        <v>-3.2</v>
      </c>
      <c r="G1214">
        <v>1.5</v>
      </c>
      <c r="H1214">
        <v>-0.01</v>
      </c>
      <c r="I1214">
        <v>1.7689999999999999</v>
      </c>
      <c r="J1214">
        <v>-0.64300000000000002</v>
      </c>
      <c r="K1214">
        <v>-1.6339999999999999</v>
      </c>
      <c r="L1214">
        <v>-2.63</v>
      </c>
      <c r="M1214">
        <v>-3.1640000000000001</v>
      </c>
      <c r="N1214">
        <v>-3.2090000000000001</v>
      </c>
      <c r="O1214">
        <v>0.90900000000000003</v>
      </c>
      <c r="P1214">
        <v>0.92900000000000005</v>
      </c>
      <c r="Q1214">
        <v>0.92200000000000004</v>
      </c>
      <c r="R1214">
        <v>0.42899999999999999</v>
      </c>
      <c r="S1214">
        <v>0.18099999999999999</v>
      </c>
    </row>
    <row r="1215" spans="1:19" x14ac:dyDescent="0.3">
      <c r="A1215">
        <v>240</v>
      </c>
      <c r="B1215">
        <v>-0.63400000000000001</v>
      </c>
      <c r="C1215">
        <v>-1.6339999999999999</v>
      </c>
      <c r="D1215">
        <v>-2.629</v>
      </c>
      <c r="E1215">
        <v>-3.165</v>
      </c>
      <c r="F1215">
        <v>-3.2</v>
      </c>
      <c r="G1215">
        <v>1.5</v>
      </c>
      <c r="H1215">
        <v>-0.01</v>
      </c>
      <c r="I1215">
        <v>1.7689999999999999</v>
      </c>
      <c r="J1215">
        <v>-0.64500000000000002</v>
      </c>
      <c r="K1215">
        <v>-1.6339999999999999</v>
      </c>
      <c r="L1215">
        <v>-2.63</v>
      </c>
      <c r="M1215">
        <v>-3.1619999999999999</v>
      </c>
      <c r="N1215">
        <v>-3.2120000000000002</v>
      </c>
      <c r="O1215">
        <v>0.90600000000000003</v>
      </c>
      <c r="P1215">
        <v>0.93</v>
      </c>
      <c r="Q1215">
        <v>0.92400000000000004</v>
      </c>
      <c r="R1215">
        <v>0.42799999999999999</v>
      </c>
      <c r="S1215">
        <v>0.187</v>
      </c>
    </row>
    <row r="1216" spans="1:19" x14ac:dyDescent="0.3">
      <c r="A1216">
        <v>300</v>
      </c>
      <c r="B1216">
        <v>-0.63400000000000001</v>
      </c>
      <c r="C1216">
        <v>-1.6339999999999999</v>
      </c>
      <c r="D1216">
        <v>-2.629</v>
      </c>
      <c r="E1216">
        <v>-3.165</v>
      </c>
      <c r="F1216">
        <v>-3.2</v>
      </c>
      <c r="G1216">
        <v>1.5</v>
      </c>
      <c r="H1216">
        <v>-0.01</v>
      </c>
      <c r="I1216">
        <v>1.7689999999999999</v>
      </c>
      <c r="J1216">
        <v>-0.64700000000000002</v>
      </c>
      <c r="K1216">
        <v>-1.6339999999999999</v>
      </c>
      <c r="L1216">
        <v>-2.6309999999999998</v>
      </c>
      <c r="M1216">
        <v>-3.1629999999999998</v>
      </c>
      <c r="N1216">
        <v>-3.2149999999999999</v>
      </c>
      <c r="O1216">
        <v>0.90500000000000003</v>
      </c>
      <c r="P1216">
        <v>0.93100000000000005</v>
      </c>
      <c r="Q1216">
        <v>0.92600000000000005</v>
      </c>
      <c r="R1216">
        <v>0.43099999999999999</v>
      </c>
      <c r="S1216">
        <v>0.192</v>
      </c>
    </row>
    <row r="1217" spans="1:19" x14ac:dyDescent="0.3">
      <c r="A1217">
        <v>360</v>
      </c>
      <c r="B1217">
        <v>-0.63400000000000001</v>
      </c>
      <c r="C1217">
        <v>-1.6339999999999999</v>
      </c>
      <c r="D1217">
        <v>-2.629</v>
      </c>
      <c r="E1217">
        <v>-3.165</v>
      </c>
      <c r="F1217">
        <v>-3.2</v>
      </c>
      <c r="G1217">
        <v>1.5</v>
      </c>
      <c r="H1217">
        <v>-0.01</v>
      </c>
      <c r="I1217">
        <v>1.7689999999999999</v>
      </c>
      <c r="J1217">
        <v>-0.64900000000000002</v>
      </c>
      <c r="K1217">
        <v>-1.6339999999999999</v>
      </c>
      <c r="L1217">
        <v>-2.63</v>
      </c>
      <c r="M1217">
        <v>-3.1640000000000001</v>
      </c>
      <c r="N1217">
        <v>-3.218</v>
      </c>
      <c r="O1217">
        <v>0.90200000000000002</v>
      </c>
      <c r="P1217">
        <v>0.92900000000000005</v>
      </c>
      <c r="Q1217">
        <v>0.92300000000000004</v>
      </c>
      <c r="R1217">
        <v>0.437</v>
      </c>
      <c r="S1217">
        <v>0.19600000000000001</v>
      </c>
    </row>
    <row r="1218" spans="1:19" x14ac:dyDescent="0.3">
      <c r="A1218">
        <v>420</v>
      </c>
      <c r="B1218">
        <v>-0.63400000000000001</v>
      </c>
      <c r="C1218">
        <v>-1.6339999999999999</v>
      </c>
      <c r="D1218">
        <v>-2.629</v>
      </c>
      <c r="E1218">
        <v>-3.165</v>
      </c>
      <c r="F1218">
        <v>-3.2</v>
      </c>
      <c r="G1218">
        <v>1.5</v>
      </c>
      <c r="H1218">
        <v>-0.01</v>
      </c>
      <c r="I1218">
        <v>1.7689999999999999</v>
      </c>
      <c r="J1218">
        <v>-0.65100000000000002</v>
      </c>
      <c r="K1218">
        <v>-1.635</v>
      </c>
      <c r="L1218">
        <v>-2.63</v>
      </c>
      <c r="M1218">
        <v>-3.1659999999999999</v>
      </c>
      <c r="N1218">
        <v>-3.2210000000000001</v>
      </c>
      <c r="O1218">
        <v>0.9</v>
      </c>
      <c r="P1218">
        <v>0.92700000000000005</v>
      </c>
      <c r="Q1218">
        <v>0.92300000000000004</v>
      </c>
      <c r="R1218">
        <v>0.44500000000000001</v>
      </c>
      <c r="S1218">
        <v>0.20200000000000001</v>
      </c>
    </row>
    <row r="1219" spans="1:19" x14ac:dyDescent="0.3">
      <c r="A1219">
        <v>480</v>
      </c>
      <c r="B1219">
        <v>-0.63400000000000001</v>
      </c>
      <c r="C1219">
        <v>-1.6339999999999999</v>
      </c>
      <c r="D1219">
        <v>-2.629</v>
      </c>
      <c r="E1219">
        <v>-3.165</v>
      </c>
      <c r="F1219">
        <v>-3.2</v>
      </c>
      <c r="G1219">
        <v>1.5</v>
      </c>
      <c r="H1219">
        <v>-0.01</v>
      </c>
      <c r="I1219">
        <v>1.7689999999999999</v>
      </c>
      <c r="J1219">
        <v>-0.65300000000000002</v>
      </c>
      <c r="K1219">
        <v>-1.635</v>
      </c>
      <c r="L1219">
        <v>-2.6309999999999998</v>
      </c>
      <c r="M1219">
        <v>-3.169</v>
      </c>
      <c r="N1219">
        <v>-3.2240000000000002</v>
      </c>
      <c r="O1219">
        <v>0.89800000000000002</v>
      </c>
      <c r="P1219">
        <v>0.92500000000000004</v>
      </c>
      <c r="Q1219">
        <v>0.92400000000000004</v>
      </c>
      <c r="R1219">
        <v>0.45300000000000001</v>
      </c>
      <c r="S1219">
        <v>0.20499999999999999</v>
      </c>
    </row>
    <row r="1220" spans="1:19" x14ac:dyDescent="0.3">
      <c r="A1220">
        <v>540</v>
      </c>
      <c r="B1220">
        <v>-0.63400000000000001</v>
      </c>
      <c r="C1220">
        <v>-1.6339999999999999</v>
      </c>
      <c r="D1220">
        <v>-2.629</v>
      </c>
      <c r="E1220">
        <v>-3.165</v>
      </c>
      <c r="F1220">
        <v>-3.2</v>
      </c>
      <c r="G1220">
        <v>1.5</v>
      </c>
      <c r="H1220">
        <v>-0.01</v>
      </c>
      <c r="I1220">
        <v>1.7689999999999999</v>
      </c>
      <c r="J1220">
        <v>-0.65500000000000003</v>
      </c>
      <c r="K1220">
        <v>-1.6359999999999999</v>
      </c>
      <c r="L1220">
        <v>-2.6309999999999998</v>
      </c>
      <c r="M1220">
        <v>-3.1720000000000002</v>
      </c>
      <c r="N1220">
        <v>-3.2269999999999999</v>
      </c>
      <c r="O1220">
        <v>0.89500000000000002</v>
      </c>
      <c r="P1220">
        <v>0.92400000000000004</v>
      </c>
      <c r="Q1220">
        <v>0.92400000000000004</v>
      </c>
      <c r="R1220">
        <v>0.45900000000000002</v>
      </c>
      <c r="S1220">
        <v>0.20899999999999999</v>
      </c>
    </row>
    <row r="1221" spans="1:19" x14ac:dyDescent="0.3">
      <c r="A1221">
        <v>600</v>
      </c>
      <c r="B1221">
        <v>-0.63400000000000001</v>
      </c>
      <c r="C1221">
        <v>-1.6339999999999999</v>
      </c>
      <c r="D1221">
        <v>-2.629</v>
      </c>
      <c r="E1221">
        <v>-3.165</v>
      </c>
      <c r="F1221">
        <v>-3.2</v>
      </c>
      <c r="G1221">
        <v>1.5</v>
      </c>
      <c r="H1221">
        <v>-0.01</v>
      </c>
      <c r="I1221">
        <v>1.7689999999999999</v>
      </c>
      <c r="J1221">
        <v>-0.65700000000000003</v>
      </c>
      <c r="K1221">
        <v>-1.637</v>
      </c>
      <c r="L1221">
        <v>-2.6309999999999998</v>
      </c>
      <c r="M1221">
        <v>-3.1749999999999998</v>
      </c>
      <c r="N1221">
        <v>-3.23</v>
      </c>
      <c r="O1221">
        <v>0.89200000000000002</v>
      </c>
      <c r="P1221">
        <v>0.92200000000000004</v>
      </c>
      <c r="Q1221">
        <v>0.92500000000000004</v>
      </c>
      <c r="R1221">
        <v>0.46400000000000002</v>
      </c>
      <c r="S1221">
        <v>0.21099999999999999</v>
      </c>
    </row>
    <row r="1223" spans="1:19" x14ac:dyDescent="0.3">
      <c r="A1223" t="s">
        <v>0</v>
      </c>
      <c r="B1223" t="s">
        <v>95</v>
      </c>
    </row>
    <row r="1224" spans="1:19" x14ac:dyDescent="0.3">
      <c r="A1224">
        <v>0</v>
      </c>
      <c r="B1224">
        <v>-0.63400000000000001</v>
      </c>
      <c r="C1224">
        <v>-1.6339999999999999</v>
      </c>
      <c r="D1224">
        <v>-2.629</v>
      </c>
      <c r="E1224">
        <v>-3.165</v>
      </c>
      <c r="F1224">
        <v>-3.2</v>
      </c>
      <c r="G1224">
        <v>1.5</v>
      </c>
      <c r="H1224">
        <v>-0.01</v>
      </c>
      <c r="I1224">
        <v>1.514</v>
      </c>
      <c r="J1224">
        <v>-0.63400000000000001</v>
      </c>
      <c r="K1224">
        <v>-1.6339999999999999</v>
      </c>
      <c r="L1224">
        <v>-2.629</v>
      </c>
      <c r="M1224">
        <v>-3.165</v>
      </c>
      <c r="N1224">
        <v>-3.2</v>
      </c>
      <c r="O1224">
        <v>0.91100000000000003</v>
      </c>
      <c r="P1224">
        <v>0.91100000000000003</v>
      </c>
      <c r="Q1224">
        <v>0.90200000000000002</v>
      </c>
      <c r="R1224">
        <v>0.42599999999999999</v>
      </c>
      <c r="S1224">
        <v>0.159</v>
      </c>
    </row>
    <row r="1225" spans="1:19" x14ac:dyDescent="0.3">
      <c r="A1225">
        <v>60</v>
      </c>
      <c r="B1225">
        <v>-0.63400000000000001</v>
      </c>
      <c r="C1225">
        <v>-1.6339999999999999</v>
      </c>
      <c r="D1225">
        <v>-2.629</v>
      </c>
      <c r="E1225">
        <v>-3.165</v>
      </c>
      <c r="F1225">
        <v>-3.2</v>
      </c>
      <c r="G1225">
        <v>1.5</v>
      </c>
      <c r="H1225">
        <v>-0.01</v>
      </c>
      <c r="I1225">
        <v>1.514</v>
      </c>
      <c r="J1225">
        <v>-0.63800000000000001</v>
      </c>
      <c r="K1225">
        <v>-1.6339999999999999</v>
      </c>
      <c r="L1225">
        <v>-2.629</v>
      </c>
      <c r="M1225">
        <v>-3.165</v>
      </c>
      <c r="N1225">
        <v>-3.2</v>
      </c>
      <c r="O1225">
        <v>0.91200000000000003</v>
      </c>
      <c r="P1225">
        <v>0.92500000000000004</v>
      </c>
      <c r="Q1225">
        <v>0.91700000000000004</v>
      </c>
      <c r="R1225">
        <v>0.42499999999999999</v>
      </c>
      <c r="S1225">
        <v>0.159</v>
      </c>
    </row>
    <row r="1226" spans="1:19" x14ac:dyDescent="0.3">
      <c r="A1226">
        <v>120</v>
      </c>
      <c r="B1226">
        <v>-0.63400000000000001</v>
      </c>
      <c r="C1226">
        <v>-1.6339999999999999</v>
      </c>
      <c r="D1226">
        <v>-2.629</v>
      </c>
      <c r="E1226">
        <v>-3.165</v>
      </c>
      <c r="F1226">
        <v>-3.2</v>
      </c>
      <c r="G1226">
        <v>1.5</v>
      </c>
      <c r="H1226">
        <v>-0.01</v>
      </c>
      <c r="I1226">
        <v>1.514</v>
      </c>
      <c r="J1226">
        <v>-0.64</v>
      </c>
      <c r="K1226">
        <v>-1.6339999999999999</v>
      </c>
      <c r="L1226">
        <v>-2.63</v>
      </c>
      <c r="M1226">
        <v>-3.165</v>
      </c>
      <c r="N1226">
        <v>-3.2</v>
      </c>
      <c r="O1226">
        <v>0.91100000000000003</v>
      </c>
      <c r="P1226">
        <v>0.92700000000000005</v>
      </c>
      <c r="Q1226">
        <v>0.92100000000000004</v>
      </c>
      <c r="R1226">
        <v>0.42599999999999999</v>
      </c>
      <c r="S1226">
        <v>0.159</v>
      </c>
    </row>
    <row r="1227" spans="1:19" x14ac:dyDescent="0.3">
      <c r="A1227">
        <v>180</v>
      </c>
      <c r="B1227">
        <v>-0.63400000000000001</v>
      </c>
      <c r="C1227">
        <v>-1.6339999999999999</v>
      </c>
      <c r="D1227">
        <v>-2.629</v>
      </c>
      <c r="E1227">
        <v>-3.165</v>
      </c>
      <c r="F1227">
        <v>-3.2</v>
      </c>
      <c r="G1227">
        <v>1.5</v>
      </c>
      <c r="H1227">
        <v>-0.01</v>
      </c>
      <c r="I1227">
        <v>1.514</v>
      </c>
      <c r="J1227">
        <v>-0.64300000000000002</v>
      </c>
      <c r="K1227">
        <v>-1.6339999999999999</v>
      </c>
      <c r="L1227">
        <v>-2.63</v>
      </c>
      <c r="M1227">
        <v>-3.1640000000000001</v>
      </c>
      <c r="N1227">
        <v>-3.2</v>
      </c>
      <c r="O1227">
        <v>0.90900000000000003</v>
      </c>
      <c r="P1227">
        <v>0.92900000000000005</v>
      </c>
      <c r="Q1227">
        <v>0.92300000000000004</v>
      </c>
      <c r="R1227">
        <v>0.42899999999999999</v>
      </c>
      <c r="S1227">
        <v>0.159</v>
      </c>
    </row>
    <row r="1228" spans="1:19" x14ac:dyDescent="0.3">
      <c r="A1228">
        <v>240</v>
      </c>
      <c r="B1228">
        <v>-0.63400000000000001</v>
      </c>
      <c r="C1228">
        <v>-1.6339999999999999</v>
      </c>
      <c r="D1228">
        <v>-2.629</v>
      </c>
      <c r="E1228">
        <v>-3.165</v>
      </c>
      <c r="F1228">
        <v>-3.2</v>
      </c>
      <c r="G1228">
        <v>1.5</v>
      </c>
      <c r="H1228">
        <v>-0.01</v>
      </c>
      <c r="I1228">
        <v>1.514</v>
      </c>
      <c r="J1228">
        <v>-0.64500000000000002</v>
      </c>
      <c r="K1228">
        <v>-1.6339999999999999</v>
      </c>
      <c r="L1228">
        <v>-2.63</v>
      </c>
      <c r="M1228">
        <v>-3.1640000000000001</v>
      </c>
      <c r="N1228">
        <v>-3.2</v>
      </c>
      <c r="O1228">
        <v>0.90700000000000003</v>
      </c>
      <c r="P1228">
        <v>0.93</v>
      </c>
      <c r="Q1228">
        <v>0.92300000000000004</v>
      </c>
      <c r="R1228">
        <v>0.43099999999999999</v>
      </c>
      <c r="S1228">
        <v>0.16</v>
      </c>
    </row>
    <row r="1229" spans="1:19" x14ac:dyDescent="0.3">
      <c r="A1229">
        <v>300</v>
      </c>
      <c r="B1229">
        <v>-0.63400000000000001</v>
      </c>
      <c r="C1229">
        <v>-1.6339999999999999</v>
      </c>
      <c r="D1229">
        <v>-2.629</v>
      </c>
      <c r="E1229">
        <v>-3.165</v>
      </c>
      <c r="F1229">
        <v>-3.2</v>
      </c>
      <c r="G1229">
        <v>1.5</v>
      </c>
      <c r="H1229">
        <v>-0.01</v>
      </c>
      <c r="I1229">
        <v>1.514</v>
      </c>
      <c r="J1229">
        <v>-0.64700000000000002</v>
      </c>
      <c r="K1229">
        <v>-1.6339999999999999</v>
      </c>
      <c r="L1229">
        <v>-2.63</v>
      </c>
      <c r="M1229">
        <v>-3.1629999999999998</v>
      </c>
      <c r="N1229">
        <v>-3.2</v>
      </c>
      <c r="O1229">
        <v>0.90500000000000003</v>
      </c>
      <c r="P1229">
        <v>0.93</v>
      </c>
      <c r="Q1229">
        <v>0.92500000000000004</v>
      </c>
      <c r="R1229">
        <v>0.433</v>
      </c>
      <c r="S1229">
        <v>0.159</v>
      </c>
    </row>
    <row r="1230" spans="1:19" x14ac:dyDescent="0.3">
      <c r="A1230">
        <v>360</v>
      </c>
      <c r="B1230">
        <v>-0.63400000000000001</v>
      </c>
      <c r="C1230">
        <v>-1.6339999999999999</v>
      </c>
      <c r="D1230">
        <v>-2.629</v>
      </c>
      <c r="E1230">
        <v>-3.165</v>
      </c>
      <c r="F1230">
        <v>-3.2</v>
      </c>
      <c r="G1230">
        <v>1.5</v>
      </c>
      <c r="H1230">
        <v>-0.01</v>
      </c>
      <c r="I1230">
        <v>1.514</v>
      </c>
      <c r="J1230">
        <v>-0.64900000000000002</v>
      </c>
      <c r="K1230">
        <v>-1.6339999999999999</v>
      </c>
      <c r="L1230">
        <v>-2.63</v>
      </c>
      <c r="M1230">
        <v>-3.1629999999999998</v>
      </c>
      <c r="N1230">
        <v>-3.2</v>
      </c>
      <c r="O1230">
        <v>0.90200000000000002</v>
      </c>
      <c r="P1230">
        <v>0.92900000000000005</v>
      </c>
      <c r="Q1230">
        <v>0.92400000000000004</v>
      </c>
      <c r="R1230">
        <v>0.433</v>
      </c>
      <c r="S1230">
        <v>0.158</v>
      </c>
    </row>
    <row r="1231" spans="1:19" x14ac:dyDescent="0.3">
      <c r="A1231">
        <v>420</v>
      </c>
      <c r="B1231">
        <v>-0.63400000000000001</v>
      </c>
      <c r="C1231">
        <v>-1.6339999999999999</v>
      </c>
      <c r="D1231">
        <v>-2.629</v>
      </c>
      <c r="E1231">
        <v>-3.165</v>
      </c>
      <c r="F1231">
        <v>-3.2</v>
      </c>
      <c r="G1231">
        <v>1.5</v>
      </c>
      <c r="H1231">
        <v>-0.01</v>
      </c>
      <c r="I1231">
        <v>1.514</v>
      </c>
      <c r="J1231">
        <v>-0.65100000000000002</v>
      </c>
      <c r="K1231">
        <v>-1.635</v>
      </c>
      <c r="L1231">
        <v>-2.6309999999999998</v>
      </c>
      <c r="M1231">
        <v>-3.1629999999999998</v>
      </c>
      <c r="N1231">
        <v>-3.2</v>
      </c>
      <c r="O1231">
        <v>0.9</v>
      </c>
      <c r="P1231">
        <v>0.92700000000000005</v>
      </c>
      <c r="Q1231">
        <v>0.92400000000000004</v>
      </c>
      <c r="R1231">
        <v>0.433</v>
      </c>
      <c r="S1231">
        <v>0.16</v>
      </c>
    </row>
    <row r="1232" spans="1:19" x14ac:dyDescent="0.3">
      <c r="A1232">
        <v>480</v>
      </c>
      <c r="B1232">
        <v>-0.63400000000000001</v>
      </c>
      <c r="C1232">
        <v>-1.6339999999999999</v>
      </c>
      <c r="D1232">
        <v>-2.629</v>
      </c>
      <c r="E1232">
        <v>-3.165</v>
      </c>
      <c r="F1232">
        <v>-3.2</v>
      </c>
      <c r="G1232">
        <v>1.5</v>
      </c>
      <c r="H1232">
        <v>-0.01</v>
      </c>
      <c r="I1232">
        <v>1.514</v>
      </c>
      <c r="J1232">
        <v>-0.65300000000000002</v>
      </c>
      <c r="K1232">
        <v>-1.635</v>
      </c>
      <c r="L1232">
        <v>-2.6309999999999998</v>
      </c>
      <c r="M1232">
        <v>-3.1629999999999998</v>
      </c>
      <c r="N1232">
        <v>-3.2</v>
      </c>
      <c r="O1232">
        <v>0.89700000000000002</v>
      </c>
      <c r="P1232">
        <v>0.92500000000000004</v>
      </c>
      <c r="Q1232">
        <v>0.92400000000000004</v>
      </c>
      <c r="R1232">
        <v>0.434</v>
      </c>
      <c r="S1232">
        <v>0.16200000000000001</v>
      </c>
    </row>
    <row r="1233" spans="1:19" x14ac:dyDescent="0.3">
      <c r="A1233">
        <v>540</v>
      </c>
      <c r="B1233">
        <v>-0.63400000000000001</v>
      </c>
      <c r="C1233">
        <v>-1.6339999999999999</v>
      </c>
      <c r="D1233">
        <v>-2.629</v>
      </c>
      <c r="E1233">
        <v>-3.165</v>
      </c>
      <c r="F1233">
        <v>-3.2</v>
      </c>
      <c r="G1233">
        <v>1.5</v>
      </c>
      <c r="H1233">
        <v>-0.01</v>
      </c>
      <c r="I1233">
        <v>1.514</v>
      </c>
      <c r="J1233">
        <v>-0.65500000000000003</v>
      </c>
      <c r="K1233">
        <v>-1.6359999999999999</v>
      </c>
      <c r="L1233">
        <v>-2.6309999999999998</v>
      </c>
      <c r="M1233">
        <v>-3.1629999999999998</v>
      </c>
      <c r="N1233">
        <v>-3.2</v>
      </c>
      <c r="O1233">
        <v>0.89500000000000002</v>
      </c>
      <c r="P1233">
        <v>0.92300000000000004</v>
      </c>
      <c r="Q1233">
        <v>0.92400000000000004</v>
      </c>
      <c r="R1233">
        <v>0.434</v>
      </c>
      <c r="S1233">
        <v>0.16300000000000001</v>
      </c>
    </row>
    <row r="1234" spans="1:19" x14ac:dyDescent="0.3">
      <c r="A1234">
        <v>600</v>
      </c>
      <c r="B1234">
        <v>-0.63400000000000001</v>
      </c>
      <c r="C1234">
        <v>-1.6339999999999999</v>
      </c>
      <c r="D1234">
        <v>-2.629</v>
      </c>
      <c r="E1234">
        <v>-3.165</v>
      </c>
      <c r="F1234">
        <v>-3.2</v>
      </c>
      <c r="G1234">
        <v>1.5</v>
      </c>
      <c r="H1234">
        <v>-0.01</v>
      </c>
      <c r="I1234">
        <v>1.514</v>
      </c>
      <c r="J1234">
        <v>-0.65700000000000003</v>
      </c>
      <c r="K1234">
        <v>-1.637</v>
      </c>
      <c r="L1234">
        <v>-2.6309999999999998</v>
      </c>
      <c r="M1234">
        <v>-3.1629999999999998</v>
      </c>
      <c r="N1234">
        <v>-3.2</v>
      </c>
      <c r="O1234">
        <v>0.89200000000000002</v>
      </c>
      <c r="P1234">
        <v>0.92200000000000004</v>
      </c>
      <c r="Q1234">
        <v>0.92400000000000004</v>
      </c>
      <c r="R1234">
        <v>0.433</v>
      </c>
      <c r="S1234">
        <v>0.16400000000000001</v>
      </c>
    </row>
    <row r="1236" spans="1:19" x14ac:dyDescent="0.3">
      <c r="A1236" t="s">
        <v>0</v>
      </c>
      <c r="B1236" t="s">
        <v>96</v>
      </c>
    </row>
    <row r="1237" spans="1:19" x14ac:dyDescent="0.3">
      <c r="A1237">
        <v>0</v>
      </c>
      <c r="B1237">
        <v>-0.63400000000000001</v>
      </c>
      <c r="C1237">
        <v>-1.6339999999999999</v>
      </c>
      <c r="D1237">
        <v>-2.629</v>
      </c>
      <c r="E1237">
        <v>-3.165</v>
      </c>
      <c r="F1237">
        <v>-3.2</v>
      </c>
      <c r="G1237">
        <v>1.5</v>
      </c>
      <c r="H1237">
        <v>-0.01</v>
      </c>
      <c r="I1237">
        <v>1.244</v>
      </c>
      <c r="J1237">
        <v>-0.63400000000000001</v>
      </c>
      <c r="K1237">
        <v>-1.6339999999999999</v>
      </c>
      <c r="L1237">
        <v>-2.629</v>
      </c>
      <c r="M1237">
        <v>-3.165</v>
      </c>
      <c r="N1237">
        <v>-3.2</v>
      </c>
      <c r="O1237">
        <v>0.91100000000000003</v>
      </c>
      <c r="P1237">
        <v>0.91100000000000003</v>
      </c>
      <c r="Q1237">
        <v>0.90200000000000002</v>
      </c>
      <c r="R1237">
        <v>0.42599999999999999</v>
      </c>
      <c r="S1237">
        <v>0.159</v>
      </c>
    </row>
    <row r="1238" spans="1:19" x14ac:dyDescent="0.3">
      <c r="A1238">
        <v>60</v>
      </c>
      <c r="B1238">
        <v>-0.63400000000000001</v>
      </c>
      <c r="C1238">
        <v>-1.6339999999999999</v>
      </c>
      <c r="D1238">
        <v>-2.629</v>
      </c>
      <c r="E1238">
        <v>-3.165</v>
      </c>
      <c r="F1238">
        <v>-3.2</v>
      </c>
      <c r="G1238">
        <v>1.5</v>
      </c>
      <c r="H1238">
        <v>-0.01</v>
      </c>
      <c r="I1238">
        <v>1.244</v>
      </c>
      <c r="J1238">
        <v>-0.63800000000000001</v>
      </c>
      <c r="K1238">
        <v>-1.6339999999999999</v>
      </c>
      <c r="L1238">
        <v>-2.629</v>
      </c>
      <c r="M1238">
        <v>-3.165</v>
      </c>
      <c r="N1238">
        <v>-3.1970000000000001</v>
      </c>
      <c r="O1238">
        <v>0.91200000000000003</v>
      </c>
      <c r="P1238">
        <v>0.92500000000000004</v>
      </c>
      <c r="Q1238">
        <v>0.91700000000000004</v>
      </c>
      <c r="R1238">
        <v>0.42699999999999999</v>
      </c>
      <c r="S1238">
        <v>0.151</v>
      </c>
    </row>
    <row r="1239" spans="1:19" x14ac:dyDescent="0.3">
      <c r="A1239">
        <v>120</v>
      </c>
      <c r="B1239">
        <v>-0.63400000000000001</v>
      </c>
      <c r="C1239">
        <v>-1.6339999999999999</v>
      </c>
      <c r="D1239">
        <v>-2.629</v>
      </c>
      <c r="E1239">
        <v>-3.165</v>
      </c>
      <c r="F1239">
        <v>-3.2</v>
      </c>
      <c r="G1239">
        <v>1.5</v>
      </c>
      <c r="H1239">
        <v>-0.01</v>
      </c>
      <c r="I1239">
        <v>1.244</v>
      </c>
      <c r="J1239">
        <v>-0.64100000000000001</v>
      </c>
      <c r="K1239">
        <v>-1.6339999999999999</v>
      </c>
      <c r="L1239">
        <v>-2.629</v>
      </c>
      <c r="M1239">
        <v>-3.1640000000000001</v>
      </c>
      <c r="N1239">
        <v>-3.194</v>
      </c>
      <c r="O1239">
        <v>0.91100000000000003</v>
      </c>
      <c r="P1239">
        <v>0.92700000000000005</v>
      </c>
      <c r="Q1239">
        <v>0.92</v>
      </c>
      <c r="R1239">
        <v>0.42399999999999999</v>
      </c>
      <c r="S1239">
        <v>0.14299999999999999</v>
      </c>
    </row>
    <row r="1240" spans="1:19" x14ac:dyDescent="0.3">
      <c r="A1240">
        <v>180</v>
      </c>
      <c r="B1240">
        <v>-0.63400000000000001</v>
      </c>
      <c r="C1240">
        <v>-1.6339999999999999</v>
      </c>
      <c r="D1240">
        <v>-2.629</v>
      </c>
      <c r="E1240">
        <v>-3.165</v>
      </c>
      <c r="F1240">
        <v>-3.2</v>
      </c>
      <c r="G1240">
        <v>1.5</v>
      </c>
      <c r="H1240">
        <v>-0.01</v>
      </c>
      <c r="I1240">
        <v>1.244</v>
      </c>
      <c r="J1240">
        <v>-0.64300000000000002</v>
      </c>
      <c r="K1240">
        <v>-1.6339999999999999</v>
      </c>
      <c r="L1240">
        <v>-2.63</v>
      </c>
      <c r="M1240">
        <v>-3.1640000000000001</v>
      </c>
      <c r="N1240">
        <v>-3.1909999999999998</v>
      </c>
      <c r="O1240">
        <v>0.90900000000000003</v>
      </c>
      <c r="P1240">
        <v>0.92900000000000005</v>
      </c>
      <c r="Q1240">
        <v>0.92400000000000004</v>
      </c>
      <c r="R1240">
        <v>0.42899999999999999</v>
      </c>
      <c r="S1240">
        <v>0.13700000000000001</v>
      </c>
    </row>
    <row r="1241" spans="1:19" x14ac:dyDescent="0.3">
      <c r="A1241">
        <v>240</v>
      </c>
      <c r="B1241">
        <v>-0.63400000000000001</v>
      </c>
      <c r="C1241">
        <v>-1.6339999999999999</v>
      </c>
      <c r="D1241">
        <v>-2.629</v>
      </c>
      <c r="E1241">
        <v>-3.165</v>
      </c>
      <c r="F1241">
        <v>-3.2</v>
      </c>
      <c r="G1241">
        <v>1.5</v>
      </c>
      <c r="H1241">
        <v>-0.01</v>
      </c>
      <c r="I1241">
        <v>1.244</v>
      </c>
      <c r="J1241">
        <v>-0.64500000000000002</v>
      </c>
      <c r="K1241">
        <v>-1.6339999999999999</v>
      </c>
      <c r="L1241">
        <v>-2.63</v>
      </c>
      <c r="M1241">
        <v>-3.1640000000000001</v>
      </c>
      <c r="N1241">
        <v>-3.1880000000000002</v>
      </c>
      <c r="O1241">
        <v>0.90700000000000003</v>
      </c>
      <c r="P1241">
        <v>0.93100000000000005</v>
      </c>
      <c r="Q1241">
        <v>0.92300000000000004</v>
      </c>
      <c r="R1241">
        <v>0.435</v>
      </c>
      <c r="S1241">
        <v>0.13100000000000001</v>
      </c>
    </row>
    <row r="1242" spans="1:19" x14ac:dyDescent="0.3">
      <c r="A1242">
        <v>300</v>
      </c>
      <c r="B1242">
        <v>-0.63400000000000001</v>
      </c>
      <c r="C1242">
        <v>-1.6339999999999999</v>
      </c>
      <c r="D1242">
        <v>-2.629</v>
      </c>
      <c r="E1242">
        <v>-3.165</v>
      </c>
      <c r="F1242">
        <v>-3.2</v>
      </c>
      <c r="G1242">
        <v>1.5</v>
      </c>
      <c r="H1242">
        <v>-0.01</v>
      </c>
      <c r="I1242">
        <v>1.244</v>
      </c>
      <c r="J1242">
        <v>-0.64700000000000002</v>
      </c>
      <c r="K1242">
        <v>-1.6339999999999999</v>
      </c>
      <c r="L1242">
        <v>-2.63</v>
      </c>
      <c r="M1242">
        <v>-3.1640000000000001</v>
      </c>
      <c r="N1242">
        <v>-3.1850000000000001</v>
      </c>
      <c r="O1242">
        <v>0.90400000000000003</v>
      </c>
      <c r="P1242">
        <v>0.93</v>
      </c>
      <c r="Q1242">
        <v>0.92300000000000004</v>
      </c>
      <c r="R1242">
        <v>0.435</v>
      </c>
      <c r="S1242">
        <v>0.125</v>
      </c>
    </row>
    <row r="1243" spans="1:19" x14ac:dyDescent="0.3">
      <c r="A1243">
        <v>360</v>
      </c>
      <c r="B1243">
        <v>-0.63400000000000001</v>
      </c>
      <c r="C1243">
        <v>-1.6339999999999999</v>
      </c>
      <c r="D1243">
        <v>-2.629</v>
      </c>
      <c r="E1243">
        <v>-3.165</v>
      </c>
      <c r="F1243">
        <v>-3.2</v>
      </c>
      <c r="G1243">
        <v>1.5</v>
      </c>
      <c r="H1243">
        <v>-0.01</v>
      </c>
      <c r="I1243">
        <v>1.244</v>
      </c>
      <c r="J1243">
        <v>-0.64900000000000002</v>
      </c>
      <c r="K1243">
        <v>-1.6339999999999999</v>
      </c>
      <c r="L1243">
        <v>-2.6309999999999998</v>
      </c>
      <c r="M1243">
        <v>-3.1619999999999999</v>
      </c>
      <c r="N1243">
        <v>-3.1819999999999999</v>
      </c>
      <c r="O1243">
        <v>0.90200000000000002</v>
      </c>
      <c r="P1243">
        <v>0.92900000000000005</v>
      </c>
      <c r="Q1243">
        <v>0.92500000000000004</v>
      </c>
      <c r="R1243">
        <v>0.42899999999999999</v>
      </c>
      <c r="S1243">
        <v>0.121</v>
      </c>
    </row>
    <row r="1244" spans="1:19" x14ac:dyDescent="0.3">
      <c r="A1244">
        <v>420</v>
      </c>
      <c r="B1244">
        <v>-0.63400000000000001</v>
      </c>
      <c r="C1244">
        <v>-1.6339999999999999</v>
      </c>
      <c r="D1244">
        <v>-2.629</v>
      </c>
      <c r="E1244">
        <v>-3.165</v>
      </c>
      <c r="F1244">
        <v>-3.2</v>
      </c>
      <c r="G1244">
        <v>1.5</v>
      </c>
      <c r="H1244">
        <v>-0.01</v>
      </c>
      <c r="I1244">
        <v>1.244</v>
      </c>
      <c r="J1244">
        <v>-0.65100000000000002</v>
      </c>
      <c r="K1244">
        <v>-1.635</v>
      </c>
      <c r="L1244">
        <v>-2.6309999999999998</v>
      </c>
      <c r="M1244">
        <v>-3.1589999999999998</v>
      </c>
      <c r="N1244">
        <v>-3.1789999999999998</v>
      </c>
      <c r="O1244">
        <v>0.9</v>
      </c>
      <c r="P1244">
        <v>0.92700000000000005</v>
      </c>
      <c r="Q1244">
        <v>0.92500000000000004</v>
      </c>
      <c r="R1244">
        <v>0.42099999999999999</v>
      </c>
      <c r="S1244">
        <v>0.11799999999999999</v>
      </c>
    </row>
    <row r="1245" spans="1:19" x14ac:dyDescent="0.3">
      <c r="A1245">
        <v>480</v>
      </c>
      <c r="B1245">
        <v>-0.63400000000000001</v>
      </c>
      <c r="C1245">
        <v>-1.6339999999999999</v>
      </c>
      <c r="D1245">
        <v>-2.629</v>
      </c>
      <c r="E1245">
        <v>-3.165</v>
      </c>
      <c r="F1245">
        <v>-3.2</v>
      </c>
      <c r="G1245">
        <v>1.5</v>
      </c>
      <c r="H1245">
        <v>-0.01</v>
      </c>
      <c r="I1245">
        <v>1.244</v>
      </c>
      <c r="J1245">
        <v>-0.65300000000000002</v>
      </c>
      <c r="K1245">
        <v>-1.635</v>
      </c>
      <c r="L1245">
        <v>-2.6309999999999998</v>
      </c>
      <c r="M1245">
        <v>-3.1560000000000001</v>
      </c>
      <c r="N1245">
        <v>-3.1760000000000002</v>
      </c>
      <c r="O1245">
        <v>0.89700000000000002</v>
      </c>
      <c r="P1245">
        <v>0.92500000000000004</v>
      </c>
      <c r="Q1245">
        <v>0.92400000000000004</v>
      </c>
      <c r="R1245">
        <v>0.41299999999999998</v>
      </c>
      <c r="S1245">
        <v>0.11600000000000001</v>
      </c>
    </row>
    <row r="1246" spans="1:19" x14ac:dyDescent="0.3">
      <c r="A1246">
        <v>540</v>
      </c>
      <c r="B1246">
        <v>-0.63400000000000001</v>
      </c>
      <c r="C1246">
        <v>-1.6339999999999999</v>
      </c>
      <c r="D1246">
        <v>-2.629</v>
      </c>
      <c r="E1246">
        <v>-3.165</v>
      </c>
      <c r="F1246">
        <v>-3.2</v>
      </c>
      <c r="G1246">
        <v>1.5</v>
      </c>
      <c r="H1246">
        <v>-0.01</v>
      </c>
      <c r="I1246">
        <v>1.244</v>
      </c>
      <c r="J1246">
        <v>-0.65500000000000003</v>
      </c>
      <c r="K1246">
        <v>-1.6359999999999999</v>
      </c>
      <c r="L1246">
        <v>-2.6309999999999998</v>
      </c>
      <c r="M1246">
        <v>-3.153</v>
      </c>
      <c r="N1246">
        <v>-3.173</v>
      </c>
      <c r="O1246">
        <v>0.89500000000000002</v>
      </c>
      <c r="P1246">
        <v>0.92300000000000004</v>
      </c>
      <c r="Q1246">
        <v>0.92400000000000004</v>
      </c>
      <c r="R1246">
        <v>0.40600000000000003</v>
      </c>
      <c r="S1246">
        <v>0.115</v>
      </c>
    </row>
    <row r="1247" spans="1:19" x14ac:dyDescent="0.3">
      <c r="A1247">
        <v>600</v>
      </c>
      <c r="B1247">
        <v>-0.63400000000000001</v>
      </c>
      <c r="C1247">
        <v>-1.6339999999999999</v>
      </c>
      <c r="D1247">
        <v>-2.629</v>
      </c>
      <c r="E1247">
        <v>-3.165</v>
      </c>
      <c r="F1247">
        <v>-3.2</v>
      </c>
      <c r="G1247">
        <v>1.5</v>
      </c>
      <c r="H1247">
        <v>-0.01</v>
      </c>
      <c r="I1247">
        <v>1.244</v>
      </c>
      <c r="J1247">
        <v>-0.65700000000000003</v>
      </c>
      <c r="K1247">
        <v>-1.637</v>
      </c>
      <c r="L1247">
        <v>-2.6309999999999998</v>
      </c>
      <c r="M1247">
        <v>-3.149</v>
      </c>
      <c r="N1247">
        <v>-3.17</v>
      </c>
      <c r="O1247">
        <v>0.89200000000000002</v>
      </c>
      <c r="P1247">
        <v>0.92200000000000004</v>
      </c>
      <c r="Q1247">
        <v>0.92400000000000004</v>
      </c>
      <c r="R1247">
        <v>0.39900000000000002</v>
      </c>
      <c r="S1247">
        <v>0.114</v>
      </c>
    </row>
    <row r="1249" spans="1:19" x14ac:dyDescent="0.3">
      <c r="A1249" t="s">
        <v>0</v>
      </c>
      <c r="B1249" t="s">
        <v>97</v>
      </c>
    </row>
    <row r="1250" spans="1:19" x14ac:dyDescent="0.3">
      <c r="A1250">
        <v>0</v>
      </c>
      <c r="B1250">
        <v>-0.63400000000000001</v>
      </c>
      <c r="C1250">
        <v>-1.6339999999999999</v>
      </c>
      <c r="D1250">
        <v>-2.629</v>
      </c>
      <c r="E1250">
        <v>-3.1560000000000001</v>
      </c>
      <c r="F1250">
        <v>-3.19</v>
      </c>
      <c r="G1250">
        <v>1.5</v>
      </c>
      <c r="H1250">
        <v>-0.01</v>
      </c>
      <c r="I1250">
        <v>1.7729999999999999</v>
      </c>
      <c r="J1250">
        <v>-0.63400000000000001</v>
      </c>
      <c r="K1250">
        <v>-1.6339999999999999</v>
      </c>
      <c r="L1250">
        <v>-2.629</v>
      </c>
      <c r="M1250">
        <v>-3.1560000000000001</v>
      </c>
      <c r="N1250">
        <v>-3.19</v>
      </c>
      <c r="O1250">
        <v>0.91100000000000003</v>
      </c>
      <c r="P1250">
        <v>0.91100000000000003</v>
      </c>
      <c r="Q1250">
        <v>0.90100000000000002</v>
      </c>
      <c r="R1250">
        <v>0.42099999999999999</v>
      </c>
      <c r="S1250">
        <v>0.157</v>
      </c>
    </row>
    <row r="1251" spans="1:19" x14ac:dyDescent="0.3">
      <c r="A1251">
        <v>60</v>
      </c>
      <c r="B1251">
        <v>-0.63400000000000001</v>
      </c>
      <c r="C1251">
        <v>-1.6339999999999999</v>
      </c>
      <c r="D1251">
        <v>-2.629</v>
      </c>
      <c r="E1251">
        <v>-3.1560000000000001</v>
      </c>
      <c r="F1251">
        <v>-3.19</v>
      </c>
      <c r="G1251">
        <v>1.5</v>
      </c>
      <c r="H1251">
        <v>-0.01</v>
      </c>
      <c r="I1251">
        <v>1.7729999999999999</v>
      </c>
      <c r="J1251">
        <v>-0.63800000000000001</v>
      </c>
      <c r="K1251">
        <v>-1.6339999999999999</v>
      </c>
      <c r="L1251">
        <v>-2.6280000000000001</v>
      </c>
      <c r="M1251">
        <v>-3.1560000000000001</v>
      </c>
      <c r="N1251">
        <v>-3.1930000000000001</v>
      </c>
      <c r="O1251">
        <v>0.91200000000000003</v>
      </c>
      <c r="P1251">
        <v>0.92600000000000005</v>
      </c>
      <c r="Q1251">
        <v>0.91600000000000004</v>
      </c>
      <c r="R1251">
        <v>0.41899999999999998</v>
      </c>
      <c r="S1251">
        <v>0.16600000000000001</v>
      </c>
    </row>
    <row r="1252" spans="1:19" x14ac:dyDescent="0.3">
      <c r="A1252">
        <v>120</v>
      </c>
      <c r="B1252">
        <v>-0.63400000000000001</v>
      </c>
      <c r="C1252">
        <v>-1.6339999999999999</v>
      </c>
      <c r="D1252">
        <v>-2.629</v>
      </c>
      <c r="E1252">
        <v>-3.1560000000000001</v>
      </c>
      <c r="F1252">
        <v>-3.19</v>
      </c>
      <c r="G1252">
        <v>1.5</v>
      </c>
      <c r="H1252">
        <v>-0.01</v>
      </c>
      <c r="I1252">
        <v>1.7729999999999999</v>
      </c>
      <c r="J1252">
        <v>-0.64</v>
      </c>
      <c r="K1252">
        <v>-1.6339999999999999</v>
      </c>
      <c r="L1252">
        <v>-2.629</v>
      </c>
      <c r="M1252">
        <v>-3.1560000000000001</v>
      </c>
      <c r="N1252">
        <v>-3.1960000000000002</v>
      </c>
      <c r="O1252">
        <v>0.91</v>
      </c>
      <c r="P1252">
        <v>0.92700000000000005</v>
      </c>
      <c r="Q1252">
        <v>0.92200000000000004</v>
      </c>
      <c r="R1252">
        <v>0.42199999999999999</v>
      </c>
      <c r="S1252">
        <v>0.17399999999999999</v>
      </c>
    </row>
    <row r="1253" spans="1:19" x14ac:dyDescent="0.3">
      <c r="A1253">
        <v>180</v>
      </c>
      <c r="B1253">
        <v>-0.63400000000000001</v>
      </c>
      <c r="C1253">
        <v>-1.6339999999999999</v>
      </c>
      <c r="D1253">
        <v>-2.629</v>
      </c>
      <c r="E1253">
        <v>-3.1560000000000001</v>
      </c>
      <c r="F1253">
        <v>-3.19</v>
      </c>
      <c r="G1253">
        <v>1.5</v>
      </c>
      <c r="H1253">
        <v>-0.01</v>
      </c>
      <c r="I1253">
        <v>1.7729999999999999</v>
      </c>
      <c r="J1253">
        <v>-0.64300000000000002</v>
      </c>
      <c r="K1253">
        <v>-1.6339999999999999</v>
      </c>
      <c r="L1253">
        <v>-2.629</v>
      </c>
      <c r="M1253">
        <v>-3.1549999999999998</v>
      </c>
      <c r="N1253">
        <v>-3.1989999999999998</v>
      </c>
      <c r="O1253">
        <v>0.90900000000000003</v>
      </c>
      <c r="P1253">
        <v>0.92900000000000005</v>
      </c>
      <c r="Q1253">
        <v>0.92100000000000004</v>
      </c>
      <c r="R1253">
        <v>0.42399999999999999</v>
      </c>
      <c r="S1253">
        <v>0.18</v>
      </c>
    </row>
    <row r="1254" spans="1:19" x14ac:dyDescent="0.3">
      <c r="A1254">
        <v>240</v>
      </c>
      <c r="B1254">
        <v>-0.63400000000000001</v>
      </c>
      <c r="C1254">
        <v>-1.6339999999999999</v>
      </c>
      <c r="D1254">
        <v>-2.629</v>
      </c>
      <c r="E1254">
        <v>-3.1560000000000001</v>
      </c>
      <c r="F1254">
        <v>-3.19</v>
      </c>
      <c r="G1254">
        <v>1.5</v>
      </c>
      <c r="H1254">
        <v>-0.01</v>
      </c>
      <c r="I1254">
        <v>1.7729999999999999</v>
      </c>
      <c r="J1254">
        <v>-0.64500000000000002</v>
      </c>
      <c r="K1254">
        <v>-1.6339999999999999</v>
      </c>
      <c r="L1254">
        <v>-2.63</v>
      </c>
      <c r="M1254">
        <v>-3.153</v>
      </c>
      <c r="N1254">
        <v>-3.202</v>
      </c>
      <c r="O1254">
        <v>0.90700000000000003</v>
      </c>
      <c r="P1254">
        <v>0.93</v>
      </c>
      <c r="Q1254">
        <v>0.92300000000000004</v>
      </c>
      <c r="R1254">
        <v>0.42199999999999999</v>
      </c>
      <c r="S1254">
        <v>0.186</v>
      </c>
    </row>
    <row r="1255" spans="1:19" x14ac:dyDescent="0.3">
      <c r="A1255">
        <v>300</v>
      </c>
      <c r="B1255">
        <v>-0.63400000000000001</v>
      </c>
      <c r="C1255">
        <v>-1.6339999999999999</v>
      </c>
      <c r="D1255">
        <v>-2.629</v>
      </c>
      <c r="E1255">
        <v>-3.1560000000000001</v>
      </c>
      <c r="F1255">
        <v>-3.19</v>
      </c>
      <c r="G1255">
        <v>1.5</v>
      </c>
      <c r="H1255">
        <v>-0.01</v>
      </c>
      <c r="I1255">
        <v>1.7729999999999999</v>
      </c>
      <c r="J1255">
        <v>-0.64700000000000002</v>
      </c>
      <c r="K1255">
        <v>-1.6339999999999999</v>
      </c>
      <c r="L1255">
        <v>-2.63</v>
      </c>
      <c r="M1255">
        <v>-3.153</v>
      </c>
      <c r="N1255">
        <v>-3.2050000000000001</v>
      </c>
      <c r="O1255">
        <v>0.90500000000000003</v>
      </c>
      <c r="P1255">
        <v>0.93100000000000005</v>
      </c>
      <c r="Q1255">
        <v>0.92500000000000004</v>
      </c>
      <c r="R1255">
        <v>0.42599999999999999</v>
      </c>
      <c r="S1255">
        <v>0.19</v>
      </c>
    </row>
    <row r="1256" spans="1:19" x14ac:dyDescent="0.3">
      <c r="A1256">
        <v>360</v>
      </c>
      <c r="B1256">
        <v>-0.63400000000000001</v>
      </c>
      <c r="C1256">
        <v>-1.6339999999999999</v>
      </c>
      <c r="D1256">
        <v>-2.629</v>
      </c>
      <c r="E1256">
        <v>-3.1560000000000001</v>
      </c>
      <c r="F1256">
        <v>-3.19</v>
      </c>
      <c r="G1256">
        <v>1.5</v>
      </c>
      <c r="H1256">
        <v>-0.01</v>
      </c>
      <c r="I1256">
        <v>1.7729999999999999</v>
      </c>
      <c r="J1256">
        <v>-0.64900000000000002</v>
      </c>
      <c r="K1256">
        <v>-1.6339999999999999</v>
      </c>
      <c r="L1256">
        <v>-2.63</v>
      </c>
      <c r="M1256">
        <v>-3.1549999999999998</v>
      </c>
      <c r="N1256">
        <v>-3.2080000000000002</v>
      </c>
      <c r="O1256">
        <v>0.90200000000000002</v>
      </c>
      <c r="P1256">
        <v>0.92900000000000005</v>
      </c>
      <c r="Q1256">
        <v>0.92300000000000004</v>
      </c>
      <c r="R1256">
        <v>0.433</v>
      </c>
      <c r="S1256">
        <v>0.19500000000000001</v>
      </c>
    </row>
    <row r="1257" spans="1:19" x14ac:dyDescent="0.3">
      <c r="A1257">
        <v>420</v>
      </c>
      <c r="B1257">
        <v>-0.63400000000000001</v>
      </c>
      <c r="C1257">
        <v>-1.6339999999999999</v>
      </c>
      <c r="D1257">
        <v>-2.629</v>
      </c>
      <c r="E1257">
        <v>-3.1560000000000001</v>
      </c>
      <c r="F1257">
        <v>-3.19</v>
      </c>
      <c r="G1257">
        <v>1.5</v>
      </c>
      <c r="H1257">
        <v>-0.01</v>
      </c>
      <c r="I1257">
        <v>1.7729999999999999</v>
      </c>
      <c r="J1257">
        <v>-0.65100000000000002</v>
      </c>
      <c r="K1257">
        <v>-1.635</v>
      </c>
      <c r="L1257">
        <v>-2.63</v>
      </c>
      <c r="M1257">
        <v>-3.157</v>
      </c>
      <c r="N1257">
        <v>-3.2109999999999999</v>
      </c>
      <c r="O1257">
        <v>0.89900000000000002</v>
      </c>
      <c r="P1257">
        <v>0.92700000000000005</v>
      </c>
      <c r="Q1257">
        <v>0.92300000000000004</v>
      </c>
      <c r="R1257">
        <v>0.44</v>
      </c>
      <c r="S1257">
        <v>0.2</v>
      </c>
    </row>
    <row r="1258" spans="1:19" x14ac:dyDescent="0.3">
      <c r="A1258">
        <v>480</v>
      </c>
      <c r="B1258">
        <v>-0.63400000000000001</v>
      </c>
      <c r="C1258">
        <v>-1.6339999999999999</v>
      </c>
      <c r="D1258">
        <v>-2.629</v>
      </c>
      <c r="E1258">
        <v>-3.1560000000000001</v>
      </c>
      <c r="F1258">
        <v>-3.19</v>
      </c>
      <c r="G1258">
        <v>1.5</v>
      </c>
      <c r="H1258">
        <v>-0.01</v>
      </c>
      <c r="I1258">
        <v>1.7729999999999999</v>
      </c>
      <c r="J1258">
        <v>-0.65300000000000002</v>
      </c>
      <c r="K1258">
        <v>-1.6359999999999999</v>
      </c>
      <c r="L1258">
        <v>-2.63</v>
      </c>
      <c r="M1258">
        <v>-3.16</v>
      </c>
      <c r="N1258">
        <v>-3.214</v>
      </c>
      <c r="O1258">
        <v>0.89800000000000002</v>
      </c>
      <c r="P1258">
        <v>0.92600000000000005</v>
      </c>
      <c r="Q1258">
        <v>0.92400000000000004</v>
      </c>
      <c r="R1258">
        <v>0.44800000000000001</v>
      </c>
      <c r="S1258">
        <v>0.20499999999999999</v>
      </c>
    </row>
    <row r="1259" spans="1:19" x14ac:dyDescent="0.3">
      <c r="A1259">
        <v>540</v>
      </c>
      <c r="B1259">
        <v>-0.63400000000000001</v>
      </c>
      <c r="C1259">
        <v>-1.6339999999999999</v>
      </c>
      <c r="D1259">
        <v>-2.629</v>
      </c>
      <c r="E1259">
        <v>-3.1560000000000001</v>
      </c>
      <c r="F1259">
        <v>-3.19</v>
      </c>
      <c r="G1259">
        <v>1.5</v>
      </c>
      <c r="H1259">
        <v>-0.01</v>
      </c>
      <c r="I1259">
        <v>1.7729999999999999</v>
      </c>
      <c r="J1259">
        <v>-0.65500000000000003</v>
      </c>
      <c r="K1259">
        <v>-1.6359999999999999</v>
      </c>
      <c r="L1259">
        <v>-2.6309999999999998</v>
      </c>
      <c r="M1259">
        <v>-3.1629999999999998</v>
      </c>
      <c r="N1259">
        <v>-3.2170000000000001</v>
      </c>
      <c r="O1259">
        <v>0.89500000000000002</v>
      </c>
      <c r="P1259">
        <v>0.92400000000000004</v>
      </c>
      <c r="Q1259">
        <v>0.92500000000000004</v>
      </c>
      <c r="R1259">
        <v>0.45400000000000001</v>
      </c>
      <c r="S1259">
        <v>0.20799999999999999</v>
      </c>
    </row>
    <row r="1260" spans="1:19" x14ac:dyDescent="0.3">
      <c r="A1260">
        <v>600</v>
      </c>
      <c r="B1260">
        <v>-0.63400000000000001</v>
      </c>
      <c r="C1260">
        <v>-1.6339999999999999</v>
      </c>
      <c r="D1260">
        <v>-2.629</v>
      </c>
      <c r="E1260">
        <v>-3.1560000000000001</v>
      </c>
      <c r="F1260">
        <v>-3.19</v>
      </c>
      <c r="G1260">
        <v>1.5</v>
      </c>
      <c r="H1260">
        <v>-0.01</v>
      </c>
      <c r="I1260">
        <v>1.7729999999999999</v>
      </c>
      <c r="J1260">
        <v>-0.65700000000000003</v>
      </c>
      <c r="K1260">
        <v>-1.637</v>
      </c>
      <c r="L1260">
        <v>-2.6309999999999998</v>
      </c>
      <c r="M1260">
        <v>-3.1659999999999999</v>
      </c>
      <c r="N1260">
        <v>-3.22</v>
      </c>
      <c r="O1260">
        <v>0.89200000000000002</v>
      </c>
      <c r="P1260">
        <v>0.92200000000000004</v>
      </c>
      <c r="Q1260">
        <v>0.92500000000000004</v>
      </c>
      <c r="R1260">
        <v>0.45800000000000002</v>
      </c>
      <c r="S1260">
        <v>0.21099999999999999</v>
      </c>
    </row>
    <row r="1262" spans="1:19" x14ac:dyDescent="0.3">
      <c r="A1262" t="s">
        <v>0</v>
      </c>
      <c r="B1262" t="s">
        <v>98</v>
      </c>
    </row>
    <row r="1263" spans="1:19" x14ac:dyDescent="0.3">
      <c r="A1263">
        <v>0</v>
      </c>
      <c r="B1263">
        <v>-0.63400000000000001</v>
      </c>
      <c r="C1263">
        <v>-1.6339999999999999</v>
      </c>
      <c r="D1263">
        <v>-2.629</v>
      </c>
      <c r="E1263">
        <v>-3.1560000000000001</v>
      </c>
      <c r="F1263">
        <v>-3.19</v>
      </c>
      <c r="G1263">
        <v>1.5</v>
      </c>
      <c r="H1263">
        <v>-0.01</v>
      </c>
      <c r="I1263">
        <v>1.514</v>
      </c>
      <c r="J1263">
        <v>-0.63400000000000001</v>
      </c>
      <c r="K1263">
        <v>-1.6339999999999999</v>
      </c>
      <c r="L1263">
        <v>-2.629</v>
      </c>
      <c r="M1263">
        <v>-3.1560000000000001</v>
      </c>
      <c r="N1263">
        <v>-3.19</v>
      </c>
      <c r="O1263">
        <v>0.91100000000000003</v>
      </c>
      <c r="P1263">
        <v>0.91100000000000003</v>
      </c>
      <c r="Q1263">
        <v>0.90100000000000002</v>
      </c>
      <c r="R1263">
        <v>0.42099999999999999</v>
      </c>
      <c r="S1263">
        <v>0.157</v>
      </c>
    </row>
    <row r="1264" spans="1:19" x14ac:dyDescent="0.3">
      <c r="A1264">
        <v>60</v>
      </c>
      <c r="B1264">
        <v>-0.63400000000000001</v>
      </c>
      <c r="C1264">
        <v>-1.6339999999999999</v>
      </c>
      <c r="D1264">
        <v>-2.629</v>
      </c>
      <c r="E1264">
        <v>-3.1560000000000001</v>
      </c>
      <c r="F1264">
        <v>-3.19</v>
      </c>
      <c r="G1264">
        <v>1.5</v>
      </c>
      <c r="H1264">
        <v>-0.01</v>
      </c>
      <c r="I1264">
        <v>1.514</v>
      </c>
      <c r="J1264">
        <v>-0.63800000000000001</v>
      </c>
      <c r="K1264">
        <v>-1.6339999999999999</v>
      </c>
      <c r="L1264">
        <v>-2.6280000000000001</v>
      </c>
      <c r="M1264">
        <v>-3.1560000000000001</v>
      </c>
      <c r="N1264">
        <v>-3.19</v>
      </c>
      <c r="O1264">
        <v>0.91200000000000003</v>
      </c>
      <c r="P1264">
        <v>0.92500000000000004</v>
      </c>
      <c r="Q1264">
        <v>0.91600000000000004</v>
      </c>
      <c r="R1264">
        <v>0.42</v>
      </c>
      <c r="S1264">
        <v>0.157</v>
      </c>
    </row>
    <row r="1265" spans="1:19" x14ac:dyDescent="0.3">
      <c r="A1265">
        <v>120</v>
      </c>
      <c r="B1265">
        <v>-0.63400000000000001</v>
      </c>
      <c r="C1265">
        <v>-1.6339999999999999</v>
      </c>
      <c r="D1265">
        <v>-2.629</v>
      </c>
      <c r="E1265">
        <v>-3.1560000000000001</v>
      </c>
      <c r="F1265">
        <v>-3.19</v>
      </c>
      <c r="G1265">
        <v>1.5</v>
      </c>
      <c r="H1265">
        <v>-0.01</v>
      </c>
      <c r="I1265">
        <v>1.514</v>
      </c>
      <c r="J1265">
        <v>-0.64</v>
      </c>
      <c r="K1265">
        <v>-1.6339999999999999</v>
      </c>
      <c r="L1265">
        <v>-2.629</v>
      </c>
      <c r="M1265">
        <v>-3.1560000000000001</v>
      </c>
      <c r="N1265">
        <v>-3.19</v>
      </c>
      <c r="O1265">
        <v>0.91100000000000003</v>
      </c>
      <c r="P1265">
        <v>0.92800000000000005</v>
      </c>
      <c r="Q1265">
        <v>0.92</v>
      </c>
      <c r="R1265">
        <v>0.42099999999999999</v>
      </c>
      <c r="S1265">
        <v>0.158</v>
      </c>
    </row>
    <row r="1266" spans="1:19" x14ac:dyDescent="0.3">
      <c r="A1266">
        <v>180</v>
      </c>
      <c r="B1266">
        <v>-0.63400000000000001</v>
      </c>
      <c r="C1266">
        <v>-1.6339999999999999</v>
      </c>
      <c r="D1266">
        <v>-2.629</v>
      </c>
      <c r="E1266">
        <v>-3.1560000000000001</v>
      </c>
      <c r="F1266">
        <v>-3.19</v>
      </c>
      <c r="G1266">
        <v>1.5</v>
      </c>
      <c r="H1266">
        <v>-0.01</v>
      </c>
      <c r="I1266">
        <v>1.514</v>
      </c>
      <c r="J1266">
        <v>-0.64300000000000002</v>
      </c>
      <c r="K1266">
        <v>-1.6339999999999999</v>
      </c>
      <c r="L1266">
        <v>-2.63</v>
      </c>
      <c r="M1266">
        <v>-3.1549999999999998</v>
      </c>
      <c r="N1266">
        <v>-3.19</v>
      </c>
      <c r="O1266">
        <v>0.90900000000000003</v>
      </c>
      <c r="P1266">
        <v>0.92900000000000005</v>
      </c>
      <c r="Q1266">
        <v>0.92300000000000004</v>
      </c>
      <c r="R1266">
        <v>0.42399999999999999</v>
      </c>
      <c r="S1266">
        <v>0.158</v>
      </c>
    </row>
    <row r="1267" spans="1:19" x14ac:dyDescent="0.3">
      <c r="A1267">
        <v>240</v>
      </c>
      <c r="B1267">
        <v>-0.63400000000000001</v>
      </c>
      <c r="C1267">
        <v>-1.6339999999999999</v>
      </c>
      <c r="D1267">
        <v>-2.629</v>
      </c>
      <c r="E1267">
        <v>-3.1560000000000001</v>
      </c>
      <c r="F1267">
        <v>-3.19</v>
      </c>
      <c r="G1267">
        <v>1.5</v>
      </c>
      <c r="H1267">
        <v>-0.01</v>
      </c>
      <c r="I1267">
        <v>1.514</v>
      </c>
      <c r="J1267">
        <v>-0.64500000000000002</v>
      </c>
      <c r="K1267">
        <v>-1.6339999999999999</v>
      </c>
      <c r="L1267">
        <v>-2.63</v>
      </c>
      <c r="M1267">
        <v>-3.1539999999999999</v>
      </c>
      <c r="N1267">
        <v>-3.19</v>
      </c>
      <c r="O1267">
        <v>0.90700000000000003</v>
      </c>
      <c r="P1267">
        <v>0.93</v>
      </c>
      <c r="Q1267">
        <v>0.92300000000000004</v>
      </c>
      <c r="R1267">
        <v>0.42599999999999999</v>
      </c>
      <c r="S1267">
        <v>0.158</v>
      </c>
    </row>
    <row r="1268" spans="1:19" x14ac:dyDescent="0.3">
      <c r="A1268">
        <v>300</v>
      </c>
      <c r="B1268">
        <v>-0.63400000000000001</v>
      </c>
      <c r="C1268">
        <v>-1.6339999999999999</v>
      </c>
      <c r="D1268">
        <v>-2.629</v>
      </c>
      <c r="E1268">
        <v>-3.1560000000000001</v>
      </c>
      <c r="F1268">
        <v>-3.19</v>
      </c>
      <c r="G1268">
        <v>1.5</v>
      </c>
      <c r="H1268">
        <v>-0.01</v>
      </c>
      <c r="I1268">
        <v>1.514</v>
      </c>
      <c r="J1268">
        <v>-0.64700000000000002</v>
      </c>
      <c r="K1268">
        <v>-1.6339999999999999</v>
      </c>
      <c r="L1268">
        <v>-2.63</v>
      </c>
      <c r="M1268">
        <v>-3.1539999999999999</v>
      </c>
      <c r="N1268">
        <v>-3.19</v>
      </c>
      <c r="O1268">
        <v>0.90500000000000003</v>
      </c>
      <c r="P1268">
        <v>0.93</v>
      </c>
      <c r="Q1268">
        <v>0.92400000000000004</v>
      </c>
      <c r="R1268">
        <v>0.42799999999999999</v>
      </c>
      <c r="S1268">
        <v>0.157</v>
      </c>
    </row>
    <row r="1269" spans="1:19" x14ac:dyDescent="0.3">
      <c r="A1269">
        <v>360</v>
      </c>
      <c r="B1269">
        <v>-0.63400000000000001</v>
      </c>
      <c r="C1269">
        <v>-1.6339999999999999</v>
      </c>
      <c r="D1269">
        <v>-2.629</v>
      </c>
      <c r="E1269">
        <v>-3.1560000000000001</v>
      </c>
      <c r="F1269">
        <v>-3.19</v>
      </c>
      <c r="G1269">
        <v>1.5</v>
      </c>
      <c r="H1269">
        <v>-0.01</v>
      </c>
      <c r="I1269">
        <v>1.514</v>
      </c>
      <c r="J1269">
        <v>-0.64900000000000002</v>
      </c>
      <c r="K1269">
        <v>-1.6339999999999999</v>
      </c>
      <c r="L1269">
        <v>-2.63</v>
      </c>
      <c r="M1269">
        <v>-3.1539999999999999</v>
      </c>
      <c r="N1269">
        <v>-3.19</v>
      </c>
      <c r="O1269">
        <v>0.90200000000000002</v>
      </c>
      <c r="P1269">
        <v>0.92900000000000005</v>
      </c>
      <c r="Q1269">
        <v>0.92300000000000004</v>
      </c>
      <c r="R1269">
        <v>0.42799999999999999</v>
      </c>
      <c r="S1269">
        <v>0.157</v>
      </c>
    </row>
    <row r="1270" spans="1:19" x14ac:dyDescent="0.3">
      <c r="A1270">
        <v>420</v>
      </c>
      <c r="B1270">
        <v>-0.63400000000000001</v>
      </c>
      <c r="C1270">
        <v>-1.6339999999999999</v>
      </c>
      <c r="D1270">
        <v>-2.629</v>
      </c>
      <c r="E1270">
        <v>-3.1560000000000001</v>
      </c>
      <c r="F1270">
        <v>-3.19</v>
      </c>
      <c r="G1270">
        <v>1.5</v>
      </c>
      <c r="H1270">
        <v>-0.01</v>
      </c>
      <c r="I1270">
        <v>1.514</v>
      </c>
      <c r="J1270">
        <v>-0.65100000000000002</v>
      </c>
      <c r="K1270">
        <v>-1.635</v>
      </c>
      <c r="L1270">
        <v>-2.63</v>
      </c>
      <c r="M1270">
        <v>-3.1539999999999999</v>
      </c>
      <c r="N1270">
        <v>-3.19</v>
      </c>
      <c r="O1270">
        <v>0.9</v>
      </c>
      <c r="P1270">
        <v>0.92700000000000005</v>
      </c>
      <c r="Q1270">
        <v>0.92400000000000004</v>
      </c>
      <c r="R1270">
        <v>0.42899999999999999</v>
      </c>
      <c r="S1270">
        <v>0.159</v>
      </c>
    </row>
    <row r="1271" spans="1:19" x14ac:dyDescent="0.3">
      <c r="A1271">
        <v>480</v>
      </c>
      <c r="B1271">
        <v>-0.63400000000000001</v>
      </c>
      <c r="C1271">
        <v>-1.6339999999999999</v>
      </c>
      <c r="D1271">
        <v>-2.629</v>
      </c>
      <c r="E1271">
        <v>-3.1560000000000001</v>
      </c>
      <c r="F1271">
        <v>-3.19</v>
      </c>
      <c r="G1271">
        <v>1.5</v>
      </c>
      <c r="H1271">
        <v>-0.01</v>
      </c>
      <c r="I1271">
        <v>1.514</v>
      </c>
      <c r="J1271">
        <v>-0.65300000000000002</v>
      </c>
      <c r="K1271">
        <v>-1.635</v>
      </c>
      <c r="L1271">
        <v>-2.63</v>
      </c>
      <c r="M1271">
        <v>-3.1539999999999999</v>
      </c>
      <c r="N1271">
        <v>-3.19</v>
      </c>
      <c r="O1271">
        <v>0.89700000000000002</v>
      </c>
      <c r="P1271">
        <v>0.92500000000000004</v>
      </c>
      <c r="Q1271">
        <v>0.92300000000000004</v>
      </c>
      <c r="R1271">
        <v>0.42899999999999999</v>
      </c>
      <c r="S1271">
        <v>0.16</v>
      </c>
    </row>
    <row r="1272" spans="1:19" x14ac:dyDescent="0.3">
      <c r="A1272">
        <v>540</v>
      </c>
      <c r="B1272">
        <v>-0.63400000000000001</v>
      </c>
      <c r="C1272">
        <v>-1.6339999999999999</v>
      </c>
      <c r="D1272">
        <v>-2.629</v>
      </c>
      <c r="E1272">
        <v>-3.1560000000000001</v>
      </c>
      <c r="F1272">
        <v>-3.19</v>
      </c>
      <c r="G1272">
        <v>1.5</v>
      </c>
      <c r="H1272">
        <v>-0.01</v>
      </c>
      <c r="I1272">
        <v>1.514</v>
      </c>
      <c r="J1272">
        <v>-0.65500000000000003</v>
      </c>
      <c r="K1272">
        <v>-1.6359999999999999</v>
      </c>
      <c r="L1272">
        <v>-2.63</v>
      </c>
      <c r="M1272">
        <v>-3.1539999999999999</v>
      </c>
      <c r="N1272">
        <v>-3.19</v>
      </c>
      <c r="O1272">
        <v>0.89500000000000002</v>
      </c>
      <c r="P1272">
        <v>0.92400000000000004</v>
      </c>
      <c r="Q1272">
        <v>0.92400000000000004</v>
      </c>
      <c r="R1272">
        <v>0.42899999999999999</v>
      </c>
      <c r="S1272">
        <v>0.16200000000000001</v>
      </c>
    </row>
    <row r="1273" spans="1:19" x14ac:dyDescent="0.3">
      <c r="A1273">
        <v>600</v>
      </c>
      <c r="B1273">
        <v>-0.63400000000000001</v>
      </c>
      <c r="C1273">
        <v>-1.6339999999999999</v>
      </c>
      <c r="D1273">
        <v>-2.629</v>
      </c>
      <c r="E1273">
        <v>-3.1560000000000001</v>
      </c>
      <c r="F1273">
        <v>-3.19</v>
      </c>
      <c r="G1273">
        <v>1.5</v>
      </c>
      <c r="H1273">
        <v>-0.01</v>
      </c>
      <c r="I1273">
        <v>1.514</v>
      </c>
      <c r="J1273">
        <v>-0.65700000000000003</v>
      </c>
      <c r="K1273">
        <v>-1.637</v>
      </c>
      <c r="L1273">
        <v>-2.63</v>
      </c>
      <c r="M1273">
        <v>-3.1539999999999999</v>
      </c>
      <c r="N1273">
        <v>-3.19</v>
      </c>
      <c r="O1273">
        <v>0.89200000000000002</v>
      </c>
      <c r="P1273">
        <v>0.92200000000000004</v>
      </c>
      <c r="Q1273">
        <v>0.92400000000000004</v>
      </c>
      <c r="R1273">
        <v>0.42799999999999999</v>
      </c>
      <c r="S1273">
        <v>0.16200000000000001</v>
      </c>
    </row>
    <row r="1275" spans="1:19" x14ac:dyDescent="0.3">
      <c r="A1275" t="s">
        <v>0</v>
      </c>
      <c r="B1275" t="s">
        <v>99</v>
      </c>
    </row>
    <row r="1276" spans="1:19" x14ac:dyDescent="0.3">
      <c r="A1276">
        <v>0</v>
      </c>
      <c r="B1276">
        <v>-0.63400000000000001</v>
      </c>
      <c r="C1276">
        <v>-1.6339999999999999</v>
      </c>
      <c r="D1276">
        <v>-2.629</v>
      </c>
      <c r="E1276">
        <v>-3.1560000000000001</v>
      </c>
      <c r="F1276">
        <v>-3.19</v>
      </c>
      <c r="G1276">
        <v>1.5</v>
      </c>
      <c r="H1276">
        <v>-0.01</v>
      </c>
      <c r="I1276">
        <v>1.242</v>
      </c>
      <c r="J1276">
        <v>-0.63400000000000001</v>
      </c>
      <c r="K1276">
        <v>-1.6339999999999999</v>
      </c>
      <c r="L1276">
        <v>-2.629</v>
      </c>
      <c r="M1276">
        <v>-3.1560000000000001</v>
      </c>
      <c r="N1276">
        <v>-3.19</v>
      </c>
      <c r="O1276">
        <v>0.91100000000000003</v>
      </c>
      <c r="P1276">
        <v>0.91100000000000003</v>
      </c>
      <c r="Q1276">
        <v>0.90100000000000002</v>
      </c>
      <c r="R1276">
        <v>0.42099999999999999</v>
      </c>
      <c r="S1276">
        <v>0.157</v>
      </c>
    </row>
    <row r="1277" spans="1:19" x14ac:dyDescent="0.3">
      <c r="A1277">
        <v>60</v>
      </c>
      <c r="B1277">
        <v>-0.63400000000000001</v>
      </c>
      <c r="C1277">
        <v>-1.6339999999999999</v>
      </c>
      <c r="D1277">
        <v>-2.629</v>
      </c>
      <c r="E1277">
        <v>-3.1560000000000001</v>
      </c>
      <c r="F1277">
        <v>-3.19</v>
      </c>
      <c r="G1277">
        <v>1.5</v>
      </c>
      <c r="H1277">
        <v>-0.01</v>
      </c>
      <c r="I1277">
        <v>1.242</v>
      </c>
      <c r="J1277">
        <v>-0.63800000000000001</v>
      </c>
      <c r="K1277">
        <v>-1.6339999999999999</v>
      </c>
      <c r="L1277">
        <v>-2.6280000000000001</v>
      </c>
      <c r="M1277">
        <v>-3.1560000000000001</v>
      </c>
      <c r="N1277">
        <v>-3.1869999999999998</v>
      </c>
      <c r="O1277">
        <v>0.91200000000000003</v>
      </c>
      <c r="P1277">
        <v>0.92500000000000004</v>
      </c>
      <c r="Q1277">
        <v>0.91600000000000004</v>
      </c>
      <c r="R1277">
        <v>0.42099999999999999</v>
      </c>
      <c r="S1277">
        <v>0.14899999999999999</v>
      </c>
    </row>
    <row r="1278" spans="1:19" x14ac:dyDescent="0.3">
      <c r="A1278">
        <v>120</v>
      </c>
      <c r="B1278">
        <v>-0.63400000000000001</v>
      </c>
      <c r="C1278">
        <v>-1.6339999999999999</v>
      </c>
      <c r="D1278">
        <v>-2.629</v>
      </c>
      <c r="E1278">
        <v>-3.1560000000000001</v>
      </c>
      <c r="F1278">
        <v>-3.19</v>
      </c>
      <c r="G1278">
        <v>1.5</v>
      </c>
      <c r="H1278">
        <v>-0.01</v>
      </c>
      <c r="I1278">
        <v>1.242</v>
      </c>
      <c r="J1278">
        <v>-0.64</v>
      </c>
      <c r="K1278">
        <v>-1.6339999999999999</v>
      </c>
      <c r="L1278">
        <v>-2.629</v>
      </c>
      <c r="M1278">
        <v>-3.1549999999999998</v>
      </c>
      <c r="N1278">
        <v>-3.1840000000000002</v>
      </c>
      <c r="O1278">
        <v>0.91100000000000003</v>
      </c>
      <c r="P1278">
        <v>0.92700000000000005</v>
      </c>
      <c r="Q1278">
        <v>0.91900000000000004</v>
      </c>
      <c r="R1278">
        <v>0.41899999999999998</v>
      </c>
      <c r="S1278">
        <v>0.14199999999999999</v>
      </c>
    </row>
    <row r="1279" spans="1:19" x14ac:dyDescent="0.3">
      <c r="A1279">
        <v>180</v>
      </c>
      <c r="B1279">
        <v>-0.63400000000000001</v>
      </c>
      <c r="C1279">
        <v>-1.6339999999999999</v>
      </c>
      <c r="D1279">
        <v>-2.629</v>
      </c>
      <c r="E1279">
        <v>-3.1560000000000001</v>
      </c>
      <c r="F1279">
        <v>-3.19</v>
      </c>
      <c r="G1279">
        <v>1.5</v>
      </c>
      <c r="H1279">
        <v>-0.01</v>
      </c>
      <c r="I1279">
        <v>1.242</v>
      </c>
      <c r="J1279">
        <v>-0.64300000000000002</v>
      </c>
      <c r="K1279">
        <v>-1.6339999999999999</v>
      </c>
      <c r="L1279">
        <v>-2.63</v>
      </c>
      <c r="M1279">
        <v>-3.1549999999999998</v>
      </c>
      <c r="N1279">
        <v>-3.181</v>
      </c>
      <c r="O1279">
        <v>0.90900000000000003</v>
      </c>
      <c r="P1279">
        <v>0.92900000000000005</v>
      </c>
      <c r="Q1279">
        <v>0.92400000000000004</v>
      </c>
      <c r="R1279">
        <v>0.42399999999999999</v>
      </c>
      <c r="S1279">
        <v>0.13600000000000001</v>
      </c>
    </row>
    <row r="1280" spans="1:19" x14ac:dyDescent="0.3">
      <c r="A1280">
        <v>240</v>
      </c>
      <c r="B1280">
        <v>-0.63400000000000001</v>
      </c>
      <c r="C1280">
        <v>-1.6339999999999999</v>
      </c>
      <c r="D1280">
        <v>-2.629</v>
      </c>
      <c r="E1280">
        <v>-3.1560000000000001</v>
      </c>
      <c r="F1280">
        <v>-3.19</v>
      </c>
      <c r="G1280">
        <v>1.5</v>
      </c>
      <c r="H1280">
        <v>-0.01</v>
      </c>
      <c r="I1280">
        <v>1.242</v>
      </c>
      <c r="J1280">
        <v>-0.64500000000000002</v>
      </c>
      <c r="K1280">
        <v>-1.6339999999999999</v>
      </c>
      <c r="L1280">
        <v>-2.63</v>
      </c>
      <c r="M1280">
        <v>-3.1560000000000001</v>
      </c>
      <c r="N1280">
        <v>-3.1779999999999999</v>
      </c>
      <c r="O1280">
        <v>0.90700000000000003</v>
      </c>
      <c r="P1280">
        <v>0.93100000000000005</v>
      </c>
      <c r="Q1280">
        <v>0.92300000000000004</v>
      </c>
      <c r="R1280">
        <v>0.43</v>
      </c>
      <c r="S1280">
        <v>0.13100000000000001</v>
      </c>
    </row>
    <row r="1281" spans="1:19" x14ac:dyDescent="0.3">
      <c r="A1281">
        <v>300</v>
      </c>
      <c r="B1281">
        <v>-0.63400000000000001</v>
      </c>
      <c r="C1281">
        <v>-1.6339999999999999</v>
      </c>
      <c r="D1281">
        <v>-2.629</v>
      </c>
      <c r="E1281">
        <v>-3.1560000000000001</v>
      </c>
      <c r="F1281">
        <v>-3.19</v>
      </c>
      <c r="G1281">
        <v>1.5</v>
      </c>
      <c r="H1281">
        <v>-0.01</v>
      </c>
      <c r="I1281">
        <v>1.242</v>
      </c>
      <c r="J1281">
        <v>-0.64700000000000002</v>
      </c>
      <c r="K1281">
        <v>-1.6339999999999999</v>
      </c>
      <c r="L1281">
        <v>-2.63</v>
      </c>
      <c r="M1281">
        <v>-3.1549999999999998</v>
      </c>
      <c r="N1281">
        <v>-3.1749999999999998</v>
      </c>
      <c r="O1281">
        <v>0.90400000000000003</v>
      </c>
      <c r="P1281">
        <v>0.93</v>
      </c>
      <c r="Q1281">
        <v>0.92300000000000004</v>
      </c>
      <c r="R1281">
        <v>0.43</v>
      </c>
      <c r="S1281">
        <v>0.125</v>
      </c>
    </row>
    <row r="1282" spans="1:19" x14ac:dyDescent="0.3">
      <c r="A1282">
        <v>360</v>
      </c>
      <c r="B1282">
        <v>-0.63400000000000001</v>
      </c>
      <c r="C1282">
        <v>-1.6339999999999999</v>
      </c>
      <c r="D1282">
        <v>-2.629</v>
      </c>
      <c r="E1282">
        <v>-3.1560000000000001</v>
      </c>
      <c r="F1282">
        <v>-3.19</v>
      </c>
      <c r="G1282">
        <v>1.5</v>
      </c>
      <c r="H1282">
        <v>-0.01</v>
      </c>
      <c r="I1282">
        <v>1.242</v>
      </c>
      <c r="J1282">
        <v>-0.64900000000000002</v>
      </c>
      <c r="K1282">
        <v>-1.6339999999999999</v>
      </c>
      <c r="L1282">
        <v>-2.63</v>
      </c>
      <c r="M1282">
        <v>-3.153</v>
      </c>
      <c r="N1282">
        <v>-3.1720000000000002</v>
      </c>
      <c r="O1282">
        <v>0.90200000000000002</v>
      </c>
      <c r="P1282">
        <v>0.92900000000000005</v>
      </c>
      <c r="Q1282">
        <v>0.92400000000000004</v>
      </c>
      <c r="R1282">
        <v>0.42299999999999999</v>
      </c>
      <c r="S1282">
        <v>0.11899999999999999</v>
      </c>
    </row>
    <row r="1283" spans="1:19" x14ac:dyDescent="0.3">
      <c r="A1283">
        <v>420</v>
      </c>
      <c r="B1283">
        <v>-0.63400000000000001</v>
      </c>
      <c r="C1283">
        <v>-1.6339999999999999</v>
      </c>
      <c r="D1283">
        <v>-2.629</v>
      </c>
      <c r="E1283">
        <v>-3.1560000000000001</v>
      </c>
      <c r="F1283">
        <v>-3.19</v>
      </c>
      <c r="G1283">
        <v>1.5</v>
      </c>
      <c r="H1283">
        <v>-0.01</v>
      </c>
      <c r="I1283">
        <v>1.242</v>
      </c>
      <c r="J1283">
        <v>-0.65100000000000002</v>
      </c>
      <c r="K1283">
        <v>-1.635</v>
      </c>
      <c r="L1283">
        <v>-2.6309999999999998</v>
      </c>
      <c r="M1283">
        <v>-3.15</v>
      </c>
      <c r="N1283">
        <v>-3.169</v>
      </c>
      <c r="O1283">
        <v>0.9</v>
      </c>
      <c r="P1283">
        <v>0.92700000000000005</v>
      </c>
      <c r="Q1283">
        <v>0.92500000000000004</v>
      </c>
      <c r="R1283">
        <v>0.41499999999999998</v>
      </c>
      <c r="S1283">
        <v>0.11700000000000001</v>
      </c>
    </row>
    <row r="1284" spans="1:19" x14ac:dyDescent="0.3">
      <c r="A1284">
        <v>480</v>
      </c>
      <c r="B1284">
        <v>-0.63400000000000001</v>
      </c>
      <c r="C1284">
        <v>-1.6339999999999999</v>
      </c>
      <c r="D1284">
        <v>-2.629</v>
      </c>
      <c r="E1284">
        <v>-3.1560000000000001</v>
      </c>
      <c r="F1284">
        <v>-3.19</v>
      </c>
      <c r="G1284">
        <v>1.5</v>
      </c>
      <c r="H1284">
        <v>-0.01</v>
      </c>
      <c r="I1284">
        <v>1.242</v>
      </c>
      <c r="J1284">
        <v>-0.65300000000000002</v>
      </c>
      <c r="K1284">
        <v>-1.635</v>
      </c>
      <c r="L1284">
        <v>-2.63</v>
      </c>
      <c r="M1284">
        <v>-3.1469999999999998</v>
      </c>
      <c r="N1284">
        <v>-3.1659999999999999</v>
      </c>
      <c r="O1284">
        <v>0.89700000000000002</v>
      </c>
      <c r="P1284">
        <v>0.92500000000000004</v>
      </c>
      <c r="Q1284">
        <v>0.92300000000000004</v>
      </c>
      <c r="R1284">
        <v>0.40799999999999997</v>
      </c>
      <c r="S1284">
        <v>0.115</v>
      </c>
    </row>
    <row r="1285" spans="1:19" x14ac:dyDescent="0.3">
      <c r="A1285">
        <v>540</v>
      </c>
      <c r="B1285">
        <v>-0.63400000000000001</v>
      </c>
      <c r="C1285">
        <v>-1.6339999999999999</v>
      </c>
      <c r="D1285">
        <v>-2.629</v>
      </c>
      <c r="E1285">
        <v>-3.1560000000000001</v>
      </c>
      <c r="F1285">
        <v>-3.19</v>
      </c>
      <c r="G1285">
        <v>1.5</v>
      </c>
      <c r="H1285">
        <v>-0.01</v>
      </c>
      <c r="I1285">
        <v>1.242</v>
      </c>
      <c r="J1285">
        <v>-0.65500000000000003</v>
      </c>
      <c r="K1285">
        <v>-1.6359999999999999</v>
      </c>
      <c r="L1285">
        <v>-2.63</v>
      </c>
      <c r="M1285">
        <v>-3.1440000000000001</v>
      </c>
      <c r="N1285">
        <v>-3.1629999999999998</v>
      </c>
      <c r="O1285">
        <v>0.89500000000000002</v>
      </c>
      <c r="P1285">
        <v>0.92300000000000004</v>
      </c>
      <c r="Q1285">
        <v>0.92200000000000004</v>
      </c>
      <c r="R1285">
        <v>0.40100000000000002</v>
      </c>
      <c r="S1285">
        <v>0.114</v>
      </c>
    </row>
    <row r="1286" spans="1:19" x14ac:dyDescent="0.3">
      <c r="A1286">
        <v>600</v>
      </c>
      <c r="B1286">
        <v>-0.63400000000000001</v>
      </c>
      <c r="C1286">
        <v>-1.6339999999999999</v>
      </c>
      <c r="D1286">
        <v>-2.629</v>
      </c>
      <c r="E1286">
        <v>-3.1560000000000001</v>
      </c>
      <c r="F1286">
        <v>-3.19</v>
      </c>
      <c r="G1286">
        <v>1.5</v>
      </c>
      <c r="H1286">
        <v>-0.01</v>
      </c>
      <c r="I1286">
        <v>1.242</v>
      </c>
      <c r="J1286">
        <v>-0.65700000000000003</v>
      </c>
      <c r="K1286">
        <v>-1.637</v>
      </c>
      <c r="L1286">
        <v>-2.63</v>
      </c>
      <c r="M1286">
        <v>-3.14</v>
      </c>
      <c r="N1286">
        <v>-3.16</v>
      </c>
      <c r="O1286">
        <v>0.89200000000000002</v>
      </c>
      <c r="P1286">
        <v>0.92200000000000004</v>
      </c>
      <c r="Q1286">
        <v>0.92300000000000004</v>
      </c>
      <c r="R1286">
        <v>0.39400000000000002</v>
      </c>
      <c r="S1286">
        <v>0.113</v>
      </c>
    </row>
    <row r="1288" spans="1:19" x14ac:dyDescent="0.3">
      <c r="A1288" t="s">
        <v>0</v>
      </c>
      <c r="B1288" t="s">
        <v>100</v>
      </c>
    </row>
    <row r="1289" spans="1:19" x14ac:dyDescent="0.3">
      <c r="A1289">
        <v>0</v>
      </c>
      <c r="B1289">
        <v>-0.63400000000000001</v>
      </c>
      <c r="C1289">
        <v>-1.6339999999999999</v>
      </c>
      <c r="D1289">
        <v>-2.6280000000000001</v>
      </c>
      <c r="E1289">
        <v>-3.1469999999999998</v>
      </c>
      <c r="F1289">
        <v>-3.18</v>
      </c>
      <c r="G1289">
        <v>1.5</v>
      </c>
      <c r="H1289">
        <v>-0.01</v>
      </c>
      <c r="I1289">
        <v>1.776</v>
      </c>
      <c r="J1289">
        <v>-0.63400000000000001</v>
      </c>
      <c r="K1289">
        <v>-1.6339999999999999</v>
      </c>
      <c r="L1289">
        <v>-2.6280000000000001</v>
      </c>
      <c r="M1289">
        <v>-3.1469999999999998</v>
      </c>
      <c r="N1289">
        <v>-3.18</v>
      </c>
      <c r="O1289">
        <v>0.91100000000000003</v>
      </c>
      <c r="P1289">
        <v>0.91100000000000003</v>
      </c>
      <c r="Q1289">
        <v>0.90100000000000002</v>
      </c>
      <c r="R1289">
        <v>0.41599999999999998</v>
      </c>
      <c r="S1289">
        <v>0.156</v>
      </c>
    </row>
    <row r="1290" spans="1:19" x14ac:dyDescent="0.3">
      <c r="A1290">
        <v>60</v>
      </c>
      <c r="B1290">
        <v>-0.63400000000000001</v>
      </c>
      <c r="C1290">
        <v>-1.6339999999999999</v>
      </c>
      <c r="D1290">
        <v>-2.6280000000000001</v>
      </c>
      <c r="E1290">
        <v>-3.1469999999999998</v>
      </c>
      <c r="F1290">
        <v>-3.18</v>
      </c>
      <c r="G1290">
        <v>1.5</v>
      </c>
      <c r="H1290">
        <v>-0.01</v>
      </c>
      <c r="I1290">
        <v>1.776</v>
      </c>
      <c r="J1290">
        <v>-0.63700000000000001</v>
      </c>
      <c r="K1290">
        <v>-1.6339999999999999</v>
      </c>
      <c r="L1290">
        <v>-2.6280000000000001</v>
      </c>
      <c r="M1290">
        <v>-3.1459999999999999</v>
      </c>
      <c r="N1290">
        <v>-3.1829999999999998</v>
      </c>
      <c r="O1290">
        <v>0.91100000000000003</v>
      </c>
      <c r="P1290">
        <v>0.92600000000000005</v>
      </c>
      <c r="Q1290">
        <v>0.91500000000000004</v>
      </c>
      <c r="R1290">
        <v>0.41399999999999998</v>
      </c>
      <c r="S1290">
        <v>0.16500000000000001</v>
      </c>
    </row>
    <row r="1291" spans="1:19" x14ac:dyDescent="0.3">
      <c r="A1291">
        <v>120</v>
      </c>
      <c r="B1291">
        <v>-0.63400000000000001</v>
      </c>
      <c r="C1291">
        <v>-1.6339999999999999</v>
      </c>
      <c r="D1291">
        <v>-2.6280000000000001</v>
      </c>
      <c r="E1291">
        <v>-3.1469999999999998</v>
      </c>
      <c r="F1291">
        <v>-3.18</v>
      </c>
      <c r="G1291">
        <v>1.5</v>
      </c>
      <c r="H1291">
        <v>-0.01</v>
      </c>
      <c r="I1291">
        <v>1.776</v>
      </c>
      <c r="J1291">
        <v>-0.64</v>
      </c>
      <c r="K1291">
        <v>-1.6339999999999999</v>
      </c>
      <c r="L1291">
        <v>-2.629</v>
      </c>
      <c r="M1291">
        <v>-3.1469999999999998</v>
      </c>
      <c r="N1291">
        <v>-3.1859999999999999</v>
      </c>
      <c r="O1291">
        <v>0.91</v>
      </c>
      <c r="P1291">
        <v>0.92700000000000005</v>
      </c>
      <c r="Q1291">
        <v>0.92100000000000004</v>
      </c>
      <c r="R1291">
        <v>0.41799999999999998</v>
      </c>
      <c r="S1291">
        <v>0.17299999999999999</v>
      </c>
    </row>
    <row r="1292" spans="1:19" x14ac:dyDescent="0.3">
      <c r="A1292">
        <v>180</v>
      </c>
      <c r="B1292">
        <v>-0.63400000000000001</v>
      </c>
      <c r="C1292">
        <v>-1.6339999999999999</v>
      </c>
      <c r="D1292">
        <v>-2.6280000000000001</v>
      </c>
      <c r="E1292">
        <v>-3.1469999999999998</v>
      </c>
      <c r="F1292">
        <v>-3.18</v>
      </c>
      <c r="G1292">
        <v>1.5</v>
      </c>
      <c r="H1292">
        <v>-0.01</v>
      </c>
      <c r="I1292">
        <v>1.776</v>
      </c>
      <c r="J1292">
        <v>-0.64300000000000002</v>
      </c>
      <c r="K1292">
        <v>-1.6339999999999999</v>
      </c>
      <c r="L1292">
        <v>-2.629</v>
      </c>
      <c r="M1292">
        <v>-3.1459999999999999</v>
      </c>
      <c r="N1292">
        <v>-3.1890000000000001</v>
      </c>
      <c r="O1292">
        <v>0.90900000000000003</v>
      </c>
      <c r="P1292">
        <v>0.92900000000000005</v>
      </c>
      <c r="Q1292">
        <v>0.92100000000000004</v>
      </c>
      <c r="R1292">
        <v>0.41899999999999998</v>
      </c>
      <c r="S1292">
        <v>0.17899999999999999</v>
      </c>
    </row>
    <row r="1293" spans="1:19" x14ac:dyDescent="0.3">
      <c r="A1293">
        <v>240</v>
      </c>
      <c r="B1293">
        <v>-0.63400000000000001</v>
      </c>
      <c r="C1293">
        <v>-1.6339999999999999</v>
      </c>
      <c r="D1293">
        <v>-2.6280000000000001</v>
      </c>
      <c r="E1293">
        <v>-3.1469999999999998</v>
      </c>
      <c r="F1293">
        <v>-3.18</v>
      </c>
      <c r="G1293">
        <v>1.5</v>
      </c>
      <c r="H1293">
        <v>-0.01</v>
      </c>
      <c r="I1293">
        <v>1.776</v>
      </c>
      <c r="J1293">
        <v>-0.64500000000000002</v>
      </c>
      <c r="K1293">
        <v>-1.6339999999999999</v>
      </c>
      <c r="L1293">
        <v>-2.63</v>
      </c>
      <c r="M1293">
        <v>-3.1440000000000001</v>
      </c>
      <c r="N1293">
        <v>-3.1920000000000002</v>
      </c>
      <c r="O1293">
        <v>0.90700000000000003</v>
      </c>
      <c r="P1293">
        <v>0.93</v>
      </c>
      <c r="Q1293">
        <v>0.92300000000000004</v>
      </c>
      <c r="R1293">
        <v>0.41699999999999998</v>
      </c>
      <c r="S1293">
        <v>0.184</v>
      </c>
    </row>
    <row r="1294" spans="1:19" x14ac:dyDescent="0.3">
      <c r="A1294">
        <v>300</v>
      </c>
      <c r="B1294">
        <v>-0.63400000000000001</v>
      </c>
      <c r="C1294">
        <v>-1.6339999999999999</v>
      </c>
      <c r="D1294">
        <v>-2.6280000000000001</v>
      </c>
      <c r="E1294">
        <v>-3.1469999999999998</v>
      </c>
      <c r="F1294">
        <v>-3.18</v>
      </c>
      <c r="G1294">
        <v>1.5</v>
      </c>
      <c r="H1294">
        <v>-0.01</v>
      </c>
      <c r="I1294">
        <v>1.776</v>
      </c>
      <c r="J1294">
        <v>-0.64700000000000002</v>
      </c>
      <c r="K1294">
        <v>-1.6339999999999999</v>
      </c>
      <c r="L1294">
        <v>-2.63</v>
      </c>
      <c r="M1294">
        <v>-3.1440000000000001</v>
      </c>
      <c r="N1294">
        <v>-3.1949999999999998</v>
      </c>
      <c r="O1294">
        <v>0.90500000000000003</v>
      </c>
      <c r="P1294">
        <v>0.93100000000000005</v>
      </c>
      <c r="Q1294">
        <v>0.92400000000000004</v>
      </c>
      <c r="R1294">
        <v>0.42</v>
      </c>
      <c r="S1294">
        <v>0.189</v>
      </c>
    </row>
    <row r="1295" spans="1:19" x14ac:dyDescent="0.3">
      <c r="A1295">
        <v>360</v>
      </c>
      <c r="B1295">
        <v>-0.63400000000000001</v>
      </c>
      <c r="C1295">
        <v>-1.6339999999999999</v>
      </c>
      <c r="D1295">
        <v>-2.6280000000000001</v>
      </c>
      <c r="E1295">
        <v>-3.1469999999999998</v>
      </c>
      <c r="F1295">
        <v>-3.18</v>
      </c>
      <c r="G1295">
        <v>1.5</v>
      </c>
      <c r="H1295">
        <v>-0.01</v>
      </c>
      <c r="I1295">
        <v>1.776</v>
      </c>
      <c r="J1295">
        <v>-0.64900000000000002</v>
      </c>
      <c r="K1295">
        <v>-1.6339999999999999</v>
      </c>
      <c r="L1295">
        <v>-2.63</v>
      </c>
      <c r="M1295">
        <v>-3.1459999999999999</v>
      </c>
      <c r="N1295">
        <v>-3.198</v>
      </c>
      <c r="O1295">
        <v>0.90200000000000002</v>
      </c>
      <c r="P1295">
        <v>0.92900000000000005</v>
      </c>
      <c r="Q1295">
        <v>0.92200000000000004</v>
      </c>
      <c r="R1295">
        <v>0.42799999999999999</v>
      </c>
      <c r="S1295">
        <v>0.193</v>
      </c>
    </row>
    <row r="1296" spans="1:19" x14ac:dyDescent="0.3">
      <c r="A1296">
        <v>420</v>
      </c>
      <c r="B1296">
        <v>-0.63400000000000001</v>
      </c>
      <c r="C1296">
        <v>-1.6339999999999999</v>
      </c>
      <c r="D1296">
        <v>-2.6280000000000001</v>
      </c>
      <c r="E1296">
        <v>-3.1469999999999998</v>
      </c>
      <c r="F1296">
        <v>-3.18</v>
      </c>
      <c r="G1296">
        <v>1.5</v>
      </c>
      <c r="H1296">
        <v>-0.01</v>
      </c>
      <c r="I1296">
        <v>1.776</v>
      </c>
      <c r="J1296">
        <v>-0.65100000000000002</v>
      </c>
      <c r="K1296">
        <v>-1.635</v>
      </c>
      <c r="L1296">
        <v>-2.63</v>
      </c>
      <c r="M1296">
        <v>-3.149</v>
      </c>
      <c r="N1296">
        <v>-3.2010000000000001</v>
      </c>
      <c r="O1296">
        <v>0.9</v>
      </c>
      <c r="P1296">
        <v>0.92700000000000005</v>
      </c>
      <c r="Q1296">
        <v>0.92200000000000004</v>
      </c>
      <c r="R1296">
        <v>0.436</v>
      </c>
      <c r="S1296">
        <v>0.19900000000000001</v>
      </c>
    </row>
    <row r="1297" spans="1:19" x14ac:dyDescent="0.3">
      <c r="A1297">
        <v>480</v>
      </c>
      <c r="B1297">
        <v>-0.63400000000000001</v>
      </c>
      <c r="C1297">
        <v>-1.6339999999999999</v>
      </c>
      <c r="D1297">
        <v>-2.6280000000000001</v>
      </c>
      <c r="E1297">
        <v>-3.1469999999999998</v>
      </c>
      <c r="F1297">
        <v>-3.18</v>
      </c>
      <c r="G1297">
        <v>1.5</v>
      </c>
      <c r="H1297">
        <v>-0.01</v>
      </c>
      <c r="I1297">
        <v>1.776</v>
      </c>
      <c r="J1297">
        <v>-0.65300000000000002</v>
      </c>
      <c r="K1297">
        <v>-1.6359999999999999</v>
      </c>
      <c r="L1297">
        <v>-2.63</v>
      </c>
      <c r="M1297">
        <v>-3.1520000000000001</v>
      </c>
      <c r="N1297">
        <v>-3.2040000000000002</v>
      </c>
      <c r="O1297">
        <v>0.89700000000000002</v>
      </c>
      <c r="P1297">
        <v>0.92600000000000005</v>
      </c>
      <c r="Q1297">
        <v>0.92300000000000004</v>
      </c>
      <c r="R1297">
        <v>0.443</v>
      </c>
      <c r="S1297">
        <v>0.20399999999999999</v>
      </c>
    </row>
    <row r="1298" spans="1:19" x14ac:dyDescent="0.3">
      <c r="A1298">
        <v>540</v>
      </c>
      <c r="B1298">
        <v>-0.63400000000000001</v>
      </c>
      <c r="C1298">
        <v>-1.6339999999999999</v>
      </c>
      <c r="D1298">
        <v>-2.6280000000000001</v>
      </c>
      <c r="E1298">
        <v>-3.1469999999999998</v>
      </c>
      <c r="F1298">
        <v>-3.18</v>
      </c>
      <c r="G1298">
        <v>1.5</v>
      </c>
      <c r="H1298">
        <v>-0.01</v>
      </c>
      <c r="I1298">
        <v>1.776</v>
      </c>
      <c r="J1298">
        <v>-0.65500000000000003</v>
      </c>
      <c r="K1298">
        <v>-1.6359999999999999</v>
      </c>
      <c r="L1298">
        <v>-2.63</v>
      </c>
      <c r="M1298">
        <v>-3.1539999999999999</v>
      </c>
      <c r="N1298">
        <v>-3.2069999999999999</v>
      </c>
      <c r="O1298">
        <v>0.89500000000000002</v>
      </c>
      <c r="P1298">
        <v>0.92400000000000004</v>
      </c>
      <c r="Q1298">
        <v>0.92400000000000004</v>
      </c>
      <c r="R1298">
        <v>0.44900000000000001</v>
      </c>
      <c r="S1298">
        <v>0.20699999999999999</v>
      </c>
    </row>
    <row r="1299" spans="1:19" x14ac:dyDescent="0.3">
      <c r="A1299">
        <v>600</v>
      </c>
      <c r="B1299">
        <v>-0.63400000000000001</v>
      </c>
      <c r="C1299">
        <v>-1.6339999999999999</v>
      </c>
      <c r="D1299">
        <v>-2.6280000000000001</v>
      </c>
      <c r="E1299">
        <v>-3.1469999999999998</v>
      </c>
      <c r="F1299">
        <v>-3.18</v>
      </c>
      <c r="G1299">
        <v>1.5</v>
      </c>
      <c r="H1299">
        <v>-0.01</v>
      </c>
      <c r="I1299">
        <v>1.776</v>
      </c>
      <c r="J1299">
        <v>-0.65700000000000003</v>
      </c>
      <c r="K1299">
        <v>-1.637</v>
      </c>
      <c r="L1299">
        <v>-2.63</v>
      </c>
      <c r="M1299">
        <v>-3.157</v>
      </c>
      <c r="N1299">
        <v>-3.21</v>
      </c>
      <c r="O1299">
        <v>0.89200000000000002</v>
      </c>
      <c r="P1299">
        <v>0.92100000000000004</v>
      </c>
      <c r="Q1299">
        <v>0.92400000000000004</v>
      </c>
      <c r="R1299">
        <v>0.45400000000000001</v>
      </c>
      <c r="S1299">
        <v>0.20899999999999999</v>
      </c>
    </row>
    <row r="1301" spans="1:19" x14ac:dyDescent="0.3">
      <c r="A1301" t="s">
        <v>0</v>
      </c>
      <c r="B1301" t="s">
        <v>101</v>
      </c>
    </row>
    <row r="1302" spans="1:19" x14ac:dyDescent="0.3">
      <c r="A1302">
        <v>0</v>
      </c>
      <c r="B1302">
        <v>-0.63400000000000001</v>
      </c>
      <c r="C1302">
        <v>-1.6339999999999999</v>
      </c>
      <c r="D1302">
        <v>-2.6280000000000001</v>
      </c>
      <c r="E1302">
        <v>-3.1469999999999998</v>
      </c>
      <c r="F1302">
        <v>-3.18</v>
      </c>
      <c r="G1302">
        <v>1.5</v>
      </c>
      <c r="H1302">
        <v>-0.01</v>
      </c>
      <c r="I1302">
        <v>1.514</v>
      </c>
      <c r="J1302">
        <v>-0.63400000000000001</v>
      </c>
      <c r="K1302">
        <v>-1.6339999999999999</v>
      </c>
      <c r="L1302">
        <v>-2.6280000000000001</v>
      </c>
      <c r="M1302">
        <v>-3.1469999999999998</v>
      </c>
      <c r="N1302">
        <v>-3.18</v>
      </c>
      <c r="O1302">
        <v>0.91100000000000003</v>
      </c>
      <c r="P1302">
        <v>0.91100000000000003</v>
      </c>
      <c r="Q1302">
        <v>0.90100000000000002</v>
      </c>
      <c r="R1302">
        <v>0.41599999999999998</v>
      </c>
      <c r="S1302">
        <v>0.156</v>
      </c>
    </row>
    <row r="1303" spans="1:19" x14ac:dyDescent="0.3">
      <c r="A1303">
        <v>60</v>
      </c>
      <c r="B1303">
        <v>-0.63400000000000001</v>
      </c>
      <c r="C1303">
        <v>-1.6339999999999999</v>
      </c>
      <c r="D1303">
        <v>-2.6280000000000001</v>
      </c>
      <c r="E1303">
        <v>-3.1469999999999998</v>
      </c>
      <c r="F1303">
        <v>-3.18</v>
      </c>
      <c r="G1303">
        <v>1.5</v>
      </c>
      <c r="H1303">
        <v>-0.01</v>
      </c>
      <c r="I1303">
        <v>1.514</v>
      </c>
      <c r="J1303">
        <v>-0.63800000000000001</v>
      </c>
      <c r="K1303">
        <v>-1.6339999999999999</v>
      </c>
      <c r="L1303">
        <v>-2.6280000000000001</v>
      </c>
      <c r="M1303">
        <v>-3.1469999999999998</v>
      </c>
      <c r="N1303">
        <v>-3.18</v>
      </c>
      <c r="O1303">
        <v>0.91200000000000003</v>
      </c>
      <c r="P1303">
        <v>0.92500000000000004</v>
      </c>
      <c r="Q1303">
        <v>0.91600000000000004</v>
      </c>
      <c r="R1303">
        <v>0.41499999999999998</v>
      </c>
      <c r="S1303">
        <v>0.156</v>
      </c>
    </row>
    <row r="1304" spans="1:19" x14ac:dyDescent="0.3">
      <c r="A1304">
        <v>120</v>
      </c>
      <c r="B1304">
        <v>-0.63400000000000001</v>
      </c>
      <c r="C1304">
        <v>-1.6339999999999999</v>
      </c>
      <c r="D1304">
        <v>-2.6280000000000001</v>
      </c>
      <c r="E1304">
        <v>-3.1469999999999998</v>
      </c>
      <c r="F1304">
        <v>-3.18</v>
      </c>
      <c r="G1304">
        <v>1.5</v>
      </c>
      <c r="H1304">
        <v>-0.01</v>
      </c>
      <c r="I1304">
        <v>1.514</v>
      </c>
      <c r="J1304">
        <v>-0.64</v>
      </c>
      <c r="K1304">
        <v>-1.6339999999999999</v>
      </c>
      <c r="L1304">
        <v>-2.629</v>
      </c>
      <c r="M1304">
        <v>-3.1469999999999998</v>
      </c>
      <c r="N1304">
        <v>-3.18</v>
      </c>
      <c r="O1304">
        <v>0.91100000000000003</v>
      </c>
      <c r="P1304">
        <v>0.92800000000000005</v>
      </c>
      <c r="Q1304">
        <v>0.92</v>
      </c>
      <c r="R1304">
        <v>0.41599999999999998</v>
      </c>
      <c r="S1304">
        <v>0.157</v>
      </c>
    </row>
    <row r="1305" spans="1:19" x14ac:dyDescent="0.3">
      <c r="A1305">
        <v>180</v>
      </c>
      <c r="B1305">
        <v>-0.63400000000000001</v>
      </c>
      <c r="C1305">
        <v>-1.6339999999999999</v>
      </c>
      <c r="D1305">
        <v>-2.6280000000000001</v>
      </c>
      <c r="E1305">
        <v>-3.1469999999999998</v>
      </c>
      <c r="F1305">
        <v>-3.18</v>
      </c>
      <c r="G1305">
        <v>1.5</v>
      </c>
      <c r="H1305">
        <v>-0.01</v>
      </c>
      <c r="I1305">
        <v>1.514</v>
      </c>
      <c r="J1305">
        <v>-0.64300000000000002</v>
      </c>
      <c r="K1305">
        <v>-1.6339999999999999</v>
      </c>
      <c r="L1305">
        <v>-2.629</v>
      </c>
      <c r="M1305">
        <v>-3.1459999999999999</v>
      </c>
      <c r="N1305">
        <v>-3.18</v>
      </c>
      <c r="O1305">
        <v>0.90900000000000003</v>
      </c>
      <c r="P1305">
        <v>0.92900000000000005</v>
      </c>
      <c r="Q1305">
        <v>0.92200000000000004</v>
      </c>
      <c r="R1305">
        <v>0.41899999999999998</v>
      </c>
      <c r="S1305">
        <v>0.157</v>
      </c>
    </row>
    <row r="1306" spans="1:19" x14ac:dyDescent="0.3">
      <c r="A1306">
        <v>240</v>
      </c>
      <c r="B1306">
        <v>-0.63400000000000001</v>
      </c>
      <c r="C1306">
        <v>-1.6339999999999999</v>
      </c>
      <c r="D1306">
        <v>-2.6280000000000001</v>
      </c>
      <c r="E1306">
        <v>-3.1469999999999998</v>
      </c>
      <c r="F1306">
        <v>-3.18</v>
      </c>
      <c r="G1306">
        <v>1.5</v>
      </c>
      <c r="H1306">
        <v>-0.01</v>
      </c>
      <c r="I1306">
        <v>1.514</v>
      </c>
      <c r="J1306">
        <v>-0.64500000000000002</v>
      </c>
      <c r="K1306">
        <v>-1.6339999999999999</v>
      </c>
      <c r="L1306">
        <v>-2.63</v>
      </c>
      <c r="M1306">
        <v>-3.145</v>
      </c>
      <c r="N1306">
        <v>-3.18</v>
      </c>
      <c r="O1306">
        <v>0.90700000000000003</v>
      </c>
      <c r="P1306">
        <v>0.93</v>
      </c>
      <c r="Q1306">
        <v>0.92200000000000004</v>
      </c>
      <c r="R1306">
        <v>0.42099999999999999</v>
      </c>
      <c r="S1306">
        <v>0.157</v>
      </c>
    </row>
    <row r="1307" spans="1:19" x14ac:dyDescent="0.3">
      <c r="A1307">
        <v>300</v>
      </c>
      <c r="B1307">
        <v>-0.63400000000000001</v>
      </c>
      <c r="C1307">
        <v>-1.6339999999999999</v>
      </c>
      <c r="D1307">
        <v>-2.6280000000000001</v>
      </c>
      <c r="E1307">
        <v>-3.1469999999999998</v>
      </c>
      <c r="F1307">
        <v>-3.18</v>
      </c>
      <c r="G1307">
        <v>1.5</v>
      </c>
      <c r="H1307">
        <v>-0.01</v>
      </c>
      <c r="I1307">
        <v>1.514</v>
      </c>
      <c r="J1307">
        <v>-0.64700000000000002</v>
      </c>
      <c r="K1307">
        <v>-1.6339999999999999</v>
      </c>
      <c r="L1307">
        <v>-2.63</v>
      </c>
      <c r="M1307">
        <v>-3.145</v>
      </c>
      <c r="N1307">
        <v>-3.18</v>
      </c>
      <c r="O1307">
        <v>0.90500000000000003</v>
      </c>
      <c r="P1307">
        <v>0.93</v>
      </c>
      <c r="Q1307">
        <v>0.92300000000000004</v>
      </c>
      <c r="R1307">
        <v>0.42199999999999999</v>
      </c>
      <c r="S1307">
        <v>0.156</v>
      </c>
    </row>
    <row r="1308" spans="1:19" x14ac:dyDescent="0.3">
      <c r="A1308">
        <v>360</v>
      </c>
      <c r="B1308">
        <v>-0.63400000000000001</v>
      </c>
      <c r="C1308">
        <v>-1.6339999999999999</v>
      </c>
      <c r="D1308">
        <v>-2.6280000000000001</v>
      </c>
      <c r="E1308">
        <v>-3.1469999999999998</v>
      </c>
      <c r="F1308">
        <v>-3.18</v>
      </c>
      <c r="G1308">
        <v>1.5</v>
      </c>
      <c r="H1308">
        <v>-0.01</v>
      </c>
      <c r="I1308">
        <v>1.514</v>
      </c>
      <c r="J1308">
        <v>-0.64900000000000002</v>
      </c>
      <c r="K1308">
        <v>-1.6339999999999999</v>
      </c>
      <c r="L1308">
        <v>-2.63</v>
      </c>
      <c r="M1308">
        <v>-3.145</v>
      </c>
      <c r="N1308">
        <v>-3.18</v>
      </c>
      <c r="O1308">
        <v>0.90200000000000002</v>
      </c>
      <c r="P1308">
        <v>0.92900000000000005</v>
      </c>
      <c r="Q1308">
        <v>0.92300000000000004</v>
      </c>
      <c r="R1308">
        <v>0.42299999999999999</v>
      </c>
      <c r="S1308">
        <v>0.156</v>
      </c>
    </row>
    <row r="1309" spans="1:19" x14ac:dyDescent="0.3">
      <c r="A1309">
        <v>420</v>
      </c>
      <c r="B1309">
        <v>-0.63400000000000001</v>
      </c>
      <c r="C1309">
        <v>-1.6339999999999999</v>
      </c>
      <c r="D1309">
        <v>-2.6280000000000001</v>
      </c>
      <c r="E1309">
        <v>-3.1469999999999998</v>
      </c>
      <c r="F1309">
        <v>-3.18</v>
      </c>
      <c r="G1309">
        <v>1.5</v>
      </c>
      <c r="H1309">
        <v>-0.01</v>
      </c>
      <c r="I1309">
        <v>1.514</v>
      </c>
      <c r="J1309">
        <v>-0.65100000000000002</v>
      </c>
      <c r="K1309">
        <v>-1.635</v>
      </c>
      <c r="L1309">
        <v>-2.63</v>
      </c>
      <c r="M1309">
        <v>-3.145</v>
      </c>
      <c r="N1309">
        <v>-3.18</v>
      </c>
      <c r="O1309">
        <v>0.9</v>
      </c>
      <c r="P1309">
        <v>0.92700000000000005</v>
      </c>
      <c r="Q1309">
        <v>0.92300000000000004</v>
      </c>
      <c r="R1309">
        <v>0.42299999999999999</v>
      </c>
      <c r="S1309">
        <v>0.157</v>
      </c>
    </row>
    <row r="1310" spans="1:19" x14ac:dyDescent="0.3">
      <c r="A1310">
        <v>480</v>
      </c>
      <c r="B1310">
        <v>-0.63400000000000001</v>
      </c>
      <c r="C1310">
        <v>-1.6339999999999999</v>
      </c>
      <c r="D1310">
        <v>-2.6280000000000001</v>
      </c>
      <c r="E1310">
        <v>-3.1469999999999998</v>
      </c>
      <c r="F1310">
        <v>-3.18</v>
      </c>
      <c r="G1310">
        <v>1.5</v>
      </c>
      <c r="H1310">
        <v>-0.01</v>
      </c>
      <c r="I1310">
        <v>1.514</v>
      </c>
      <c r="J1310">
        <v>-0.65300000000000002</v>
      </c>
      <c r="K1310">
        <v>-1.635</v>
      </c>
      <c r="L1310">
        <v>-2.63</v>
      </c>
      <c r="M1310">
        <v>-3.145</v>
      </c>
      <c r="N1310">
        <v>-3.18</v>
      </c>
      <c r="O1310">
        <v>0.89700000000000002</v>
      </c>
      <c r="P1310">
        <v>0.92500000000000004</v>
      </c>
      <c r="Q1310">
        <v>0.92300000000000004</v>
      </c>
      <c r="R1310">
        <v>0.42399999999999999</v>
      </c>
      <c r="S1310">
        <v>0.159</v>
      </c>
    </row>
    <row r="1311" spans="1:19" x14ac:dyDescent="0.3">
      <c r="A1311">
        <v>540</v>
      </c>
      <c r="B1311">
        <v>-0.63400000000000001</v>
      </c>
      <c r="C1311">
        <v>-1.6339999999999999</v>
      </c>
      <c r="D1311">
        <v>-2.6280000000000001</v>
      </c>
      <c r="E1311">
        <v>-3.1469999999999998</v>
      </c>
      <c r="F1311">
        <v>-3.18</v>
      </c>
      <c r="G1311">
        <v>1.5</v>
      </c>
      <c r="H1311">
        <v>-0.01</v>
      </c>
      <c r="I1311">
        <v>1.514</v>
      </c>
      <c r="J1311">
        <v>-0.65500000000000003</v>
      </c>
      <c r="K1311">
        <v>-1.6359999999999999</v>
      </c>
      <c r="L1311">
        <v>-2.63</v>
      </c>
      <c r="M1311">
        <v>-3.145</v>
      </c>
      <c r="N1311">
        <v>-3.18</v>
      </c>
      <c r="O1311">
        <v>0.89500000000000002</v>
      </c>
      <c r="P1311">
        <v>0.92300000000000004</v>
      </c>
      <c r="Q1311">
        <v>0.92300000000000004</v>
      </c>
      <c r="R1311">
        <v>0.42399999999999999</v>
      </c>
      <c r="S1311">
        <v>0.16</v>
      </c>
    </row>
    <row r="1312" spans="1:19" x14ac:dyDescent="0.3">
      <c r="A1312">
        <v>600</v>
      </c>
      <c r="B1312">
        <v>-0.63400000000000001</v>
      </c>
      <c r="C1312">
        <v>-1.6339999999999999</v>
      </c>
      <c r="D1312">
        <v>-2.6280000000000001</v>
      </c>
      <c r="E1312">
        <v>-3.1469999999999998</v>
      </c>
      <c r="F1312">
        <v>-3.18</v>
      </c>
      <c r="G1312">
        <v>1.5</v>
      </c>
      <c r="H1312">
        <v>-0.01</v>
      </c>
      <c r="I1312">
        <v>1.514</v>
      </c>
      <c r="J1312">
        <v>-0.65700000000000003</v>
      </c>
      <c r="K1312">
        <v>-1.637</v>
      </c>
      <c r="L1312">
        <v>-2.63</v>
      </c>
      <c r="M1312">
        <v>-3.145</v>
      </c>
      <c r="N1312">
        <v>-3.18</v>
      </c>
      <c r="O1312">
        <v>0.89200000000000002</v>
      </c>
      <c r="P1312">
        <v>0.92200000000000004</v>
      </c>
      <c r="Q1312">
        <v>0.92300000000000004</v>
      </c>
      <c r="R1312">
        <v>0.42299999999999999</v>
      </c>
      <c r="S1312">
        <v>0.161</v>
      </c>
    </row>
    <row r="1314" spans="1:19" x14ac:dyDescent="0.3">
      <c r="A1314" t="s">
        <v>0</v>
      </c>
      <c r="B1314" t="s">
        <v>102</v>
      </c>
    </row>
    <row r="1315" spans="1:19" x14ac:dyDescent="0.3">
      <c r="A1315">
        <v>0</v>
      </c>
      <c r="B1315">
        <v>-0.63400000000000001</v>
      </c>
      <c r="C1315">
        <v>-1.6339999999999999</v>
      </c>
      <c r="D1315">
        <v>-2.6280000000000001</v>
      </c>
      <c r="E1315">
        <v>-3.1469999999999998</v>
      </c>
      <c r="F1315">
        <v>-3.18</v>
      </c>
      <c r="G1315">
        <v>1.5</v>
      </c>
      <c r="H1315">
        <v>-0.01</v>
      </c>
      <c r="I1315">
        <v>1.242</v>
      </c>
      <c r="J1315">
        <v>-0.63400000000000001</v>
      </c>
      <c r="K1315">
        <v>-1.6339999999999999</v>
      </c>
      <c r="L1315">
        <v>-2.6280000000000001</v>
      </c>
      <c r="M1315">
        <v>-3.1469999999999998</v>
      </c>
      <c r="N1315">
        <v>-3.18</v>
      </c>
      <c r="O1315">
        <v>0.91100000000000003</v>
      </c>
      <c r="P1315">
        <v>0.91100000000000003</v>
      </c>
      <c r="Q1315">
        <v>0.90100000000000002</v>
      </c>
      <c r="R1315">
        <v>0.41599999999999998</v>
      </c>
      <c r="S1315">
        <v>0.156</v>
      </c>
    </row>
    <row r="1316" spans="1:19" x14ac:dyDescent="0.3">
      <c r="A1316">
        <v>60</v>
      </c>
      <c r="B1316">
        <v>-0.63400000000000001</v>
      </c>
      <c r="C1316">
        <v>-1.6339999999999999</v>
      </c>
      <c r="D1316">
        <v>-2.6280000000000001</v>
      </c>
      <c r="E1316">
        <v>-3.1469999999999998</v>
      </c>
      <c r="F1316">
        <v>-3.18</v>
      </c>
      <c r="G1316">
        <v>1.5</v>
      </c>
      <c r="H1316">
        <v>-0.01</v>
      </c>
      <c r="I1316">
        <v>1.242</v>
      </c>
      <c r="J1316">
        <v>-0.63800000000000001</v>
      </c>
      <c r="K1316">
        <v>-1.6339999999999999</v>
      </c>
      <c r="L1316">
        <v>-2.6280000000000001</v>
      </c>
      <c r="M1316">
        <v>-3.1469999999999998</v>
      </c>
      <c r="N1316">
        <v>-3.177</v>
      </c>
      <c r="O1316">
        <v>0.91200000000000003</v>
      </c>
      <c r="P1316">
        <v>0.92500000000000004</v>
      </c>
      <c r="Q1316">
        <v>0.91600000000000004</v>
      </c>
      <c r="R1316">
        <v>0.41699999999999998</v>
      </c>
      <c r="S1316">
        <v>0.14799999999999999</v>
      </c>
    </row>
    <row r="1317" spans="1:19" x14ac:dyDescent="0.3">
      <c r="A1317">
        <v>120</v>
      </c>
      <c r="B1317">
        <v>-0.63400000000000001</v>
      </c>
      <c r="C1317">
        <v>-1.6339999999999999</v>
      </c>
      <c r="D1317">
        <v>-2.6280000000000001</v>
      </c>
      <c r="E1317">
        <v>-3.1469999999999998</v>
      </c>
      <c r="F1317">
        <v>-3.18</v>
      </c>
      <c r="G1317">
        <v>1.5</v>
      </c>
      <c r="H1317">
        <v>-0.01</v>
      </c>
      <c r="I1317">
        <v>1.242</v>
      </c>
      <c r="J1317">
        <v>-0.64100000000000001</v>
      </c>
      <c r="K1317">
        <v>-1.6339999999999999</v>
      </c>
      <c r="L1317">
        <v>-2.629</v>
      </c>
      <c r="M1317">
        <v>-3.1459999999999999</v>
      </c>
      <c r="N1317">
        <v>-3.1739999999999999</v>
      </c>
      <c r="O1317">
        <v>0.91100000000000003</v>
      </c>
      <c r="P1317">
        <v>0.92700000000000005</v>
      </c>
      <c r="Q1317">
        <v>0.91900000000000004</v>
      </c>
      <c r="R1317">
        <v>0.41399999999999998</v>
      </c>
      <c r="S1317">
        <v>0.14099999999999999</v>
      </c>
    </row>
    <row r="1318" spans="1:19" x14ac:dyDescent="0.3">
      <c r="A1318">
        <v>180</v>
      </c>
      <c r="B1318">
        <v>-0.63400000000000001</v>
      </c>
      <c r="C1318">
        <v>-1.6339999999999999</v>
      </c>
      <c r="D1318">
        <v>-2.6280000000000001</v>
      </c>
      <c r="E1318">
        <v>-3.1469999999999998</v>
      </c>
      <c r="F1318">
        <v>-3.18</v>
      </c>
      <c r="G1318">
        <v>1.5</v>
      </c>
      <c r="H1318">
        <v>-0.01</v>
      </c>
      <c r="I1318">
        <v>1.242</v>
      </c>
      <c r="J1318">
        <v>-0.64300000000000002</v>
      </c>
      <c r="K1318">
        <v>-1.6339999999999999</v>
      </c>
      <c r="L1318">
        <v>-2.63</v>
      </c>
      <c r="M1318">
        <v>-3.1459999999999999</v>
      </c>
      <c r="N1318">
        <v>-3.1709999999999998</v>
      </c>
      <c r="O1318">
        <v>0.90900000000000003</v>
      </c>
      <c r="P1318">
        <v>0.92900000000000005</v>
      </c>
      <c r="Q1318">
        <v>0.92300000000000004</v>
      </c>
      <c r="R1318">
        <v>0.41899999999999998</v>
      </c>
      <c r="S1318">
        <v>0.13500000000000001</v>
      </c>
    </row>
    <row r="1319" spans="1:19" x14ac:dyDescent="0.3">
      <c r="A1319">
        <v>240</v>
      </c>
      <c r="B1319">
        <v>-0.63400000000000001</v>
      </c>
      <c r="C1319">
        <v>-1.6339999999999999</v>
      </c>
      <c r="D1319">
        <v>-2.6280000000000001</v>
      </c>
      <c r="E1319">
        <v>-3.1469999999999998</v>
      </c>
      <c r="F1319">
        <v>-3.18</v>
      </c>
      <c r="G1319">
        <v>1.5</v>
      </c>
      <c r="H1319">
        <v>-0.01</v>
      </c>
      <c r="I1319">
        <v>1.242</v>
      </c>
      <c r="J1319">
        <v>-0.64500000000000002</v>
      </c>
      <c r="K1319">
        <v>-1.6339999999999999</v>
      </c>
      <c r="L1319">
        <v>-2.63</v>
      </c>
      <c r="M1319">
        <v>-3.1459999999999999</v>
      </c>
      <c r="N1319">
        <v>-3.1680000000000001</v>
      </c>
      <c r="O1319">
        <v>0.90700000000000003</v>
      </c>
      <c r="P1319">
        <v>0.93100000000000005</v>
      </c>
      <c r="Q1319">
        <v>0.92200000000000004</v>
      </c>
      <c r="R1319">
        <v>0.42499999999999999</v>
      </c>
      <c r="S1319">
        <v>0.129</v>
      </c>
    </row>
    <row r="1320" spans="1:19" x14ac:dyDescent="0.3">
      <c r="A1320">
        <v>300</v>
      </c>
      <c r="B1320">
        <v>-0.63400000000000001</v>
      </c>
      <c r="C1320">
        <v>-1.6339999999999999</v>
      </c>
      <c r="D1320">
        <v>-2.6280000000000001</v>
      </c>
      <c r="E1320">
        <v>-3.1469999999999998</v>
      </c>
      <c r="F1320">
        <v>-3.18</v>
      </c>
      <c r="G1320">
        <v>1.5</v>
      </c>
      <c r="H1320">
        <v>-0.01</v>
      </c>
      <c r="I1320">
        <v>1.242</v>
      </c>
      <c r="J1320">
        <v>-0.64700000000000002</v>
      </c>
      <c r="K1320">
        <v>-1.6339999999999999</v>
      </c>
      <c r="L1320">
        <v>-2.63</v>
      </c>
      <c r="M1320">
        <v>-3.1459999999999999</v>
      </c>
      <c r="N1320">
        <v>-3.165</v>
      </c>
      <c r="O1320">
        <v>0.90500000000000003</v>
      </c>
      <c r="P1320">
        <v>0.93</v>
      </c>
      <c r="Q1320">
        <v>0.92200000000000004</v>
      </c>
      <c r="R1320">
        <v>0.42399999999999999</v>
      </c>
      <c r="S1320">
        <v>0.123</v>
      </c>
    </row>
    <row r="1321" spans="1:19" x14ac:dyDescent="0.3">
      <c r="A1321">
        <v>360</v>
      </c>
      <c r="B1321">
        <v>-0.63400000000000001</v>
      </c>
      <c r="C1321">
        <v>-1.6339999999999999</v>
      </c>
      <c r="D1321">
        <v>-2.6280000000000001</v>
      </c>
      <c r="E1321">
        <v>-3.1469999999999998</v>
      </c>
      <c r="F1321">
        <v>-3.18</v>
      </c>
      <c r="G1321">
        <v>1.5</v>
      </c>
      <c r="H1321">
        <v>-0.01</v>
      </c>
      <c r="I1321">
        <v>1.242</v>
      </c>
      <c r="J1321">
        <v>-0.64900000000000002</v>
      </c>
      <c r="K1321">
        <v>-1.6339999999999999</v>
      </c>
      <c r="L1321">
        <v>-2.63</v>
      </c>
      <c r="M1321">
        <v>-3.1440000000000001</v>
      </c>
      <c r="N1321">
        <v>-3.1619999999999999</v>
      </c>
      <c r="O1321">
        <v>0.90200000000000002</v>
      </c>
      <c r="P1321">
        <v>0.92900000000000005</v>
      </c>
      <c r="Q1321">
        <v>0.92400000000000004</v>
      </c>
      <c r="R1321">
        <v>0.41799999999999998</v>
      </c>
      <c r="S1321">
        <v>0.11799999999999999</v>
      </c>
    </row>
    <row r="1322" spans="1:19" x14ac:dyDescent="0.3">
      <c r="A1322">
        <v>420</v>
      </c>
      <c r="B1322">
        <v>-0.63400000000000001</v>
      </c>
      <c r="C1322">
        <v>-1.6339999999999999</v>
      </c>
      <c r="D1322">
        <v>-2.6280000000000001</v>
      </c>
      <c r="E1322">
        <v>-3.1469999999999998</v>
      </c>
      <c r="F1322">
        <v>-3.18</v>
      </c>
      <c r="G1322">
        <v>1.5</v>
      </c>
      <c r="H1322">
        <v>-0.01</v>
      </c>
      <c r="I1322">
        <v>1.242</v>
      </c>
      <c r="J1322">
        <v>-0.65100000000000002</v>
      </c>
      <c r="K1322">
        <v>-1.635</v>
      </c>
      <c r="L1322">
        <v>-2.63</v>
      </c>
      <c r="M1322">
        <v>-3.141</v>
      </c>
      <c r="N1322">
        <v>-3.1589999999999998</v>
      </c>
      <c r="O1322">
        <v>0.9</v>
      </c>
      <c r="P1322">
        <v>0.92800000000000005</v>
      </c>
      <c r="Q1322">
        <v>0.92400000000000004</v>
      </c>
      <c r="R1322">
        <v>0.41</v>
      </c>
      <c r="S1322">
        <v>0.11600000000000001</v>
      </c>
    </row>
    <row r="1323" spans="1:19" x14ac:dyDescent="0.3">
      <c r="A1323">
        <v>480</v>
      </c>
      <c r="B1323">
        <v>-0.63400000000000001</v>
      </c>
      <c r="C1323">
        <v>-1.6339999999999999</v>
      </c>
      <c r="D1323">
        <v>-2.6280000000000001</v>
      </c>
      <c r="E1323">
        <v>-3.1469999999999998</v>
      </c>
      <c r="F1323">
        <v>-3.18</v>
      </c>
      <c r="G1323">
        <v>1.5</v>
      </c>
      <c r="H1323">
        <v>-0.01</v>
      </c>
      <c r="I1323">
        <v>1.242</v>
      </c>
      <c r="J1323">
        <v>-0.65300000000000002</v>
      </c>
      <c r="K1323">
        <v>-1.635</v>
      </c>
      <c r="L1323">
        <v>-2.63</v>
      </c>
      <c r="M1323">
        <v>-3.1379999999999999</v>
      </c>
      <c r="N1323">
        <v>-3.1560000000000001</v>
      </c>
      <c r="O1323">
        <v>0.89700000000000002</v>
      </c>
      <c r="P1323">
        <v>0.92500000000000004</v>
      </c>
      <c r="Q1323">
        <v>0.92300000000000004</v>
      </c>
      <c r="R1323">
        <v>0.40300000000000002</v>
      </c>
      <c r="S1323">
        <v>0.114</v>
      </c>
    </row>
    <row r="1324" spans="1:19" x14ac:dyDescent="0.3">
      <c r="A1324">
        <v>540</v>
      </c>
      <c r="B1324">
        <v>-0.63400000000000001</v>
      </c>
      <c r="C1324">
        <v>-1.6339999999999999</v>
      </c>
      <c r="D1324">
        <v>-2.6280000000000001</v>
      </c>
      <c r="E1324">
        <v>-3.1469999999999998</v>
      </c>
      <c r="F1324">
        <v>-3.18</v>
      </c>
      <c r="G1324">
        <v>1.5</v>
      </c>
      <c r="H1324">
        <v>-0.01</v>
      </c>
      <c r="I1324">
        <v>1.242</v>
      </c>
      <c r="J1324">
        <v>-0.65500000000000003</v>
      </c>
      <c r="K1324">
        <v>-1.6359999999999999</v>
      </c>
      <c r="L1324">
        <v>-2.63</v>
      </c>
      <c r="M1324">
        <v>-3.1349999999999998</v>
      </c>
      <c r="N1324">
        <v>-3.153</v>
      </c>
      <c r="O1324">
        <v>0.89500000000000002</v>
      </c>
      <c r="P1324">
        <v>0.92300000000000004</v>
      </c>
      <c r="Q1324">
        <v>0.92200000000000004</v>
      </c>
      <c r="R1324">
        <v>0.39600000000000002</v>
      </c>
      <c r="S1324">
        <v>0.113</v>
      </c>
    </row>
    <row r="1325" spans="1:19" x14ac:dyDescent="0.3">
      <c r="A1325">
        <v>600</v>
      </c>
      <c r="B1325">
        <v>-0.63400000000000001</v>
      </c>
      <c r="C1325">
        <v>-1.6339999999999999</v>
      </c>
      <c r="D1325">
        <v>-2.6280000000000001</v>
      </c>
      <c r="E1325">
        <v>-3.1469999999999998</v>
      </c>
      <c r="F1325">
        <v>-3.18</v>
      </c>
      <c r="G1325">
        <v>1.5</v>
      </c>
      <c r="H1325">
        <v>-0.01</v>
      </c>
      <c r="I1325">
        <v>1.242</v>
      </c>
      <c r="J1325">
        <v>-0.65700000000000003</v>
      </c>
      <c r="K1325">
        <v>-1.637</v>
      </c>
      <c r="L1325">
        <v>-2.63</v>
      </c>
      <c r="M1325">
        <v>-3.1309999999999998</v>
      </c>
      <c r="N1325">
        <v>-3.15</v>
      </c>
      <c r="O1325">
        <v>0.89200000000000002</v>
      </c>
      <c r="P1325">
        <v>0.92200000000000004</v>
      </c>
      <c r="Q1325">
        <v>0.92200000000000004</v>
      </c>
      <c r="R1325">
        <v>0.38900000000000001</v>
      </c>
      <c r="S1325">
        <v>0.112</v>
      </c>
    </row>
    <row r="1327" spans="1:19" x14ac:dyDescent="0.3">
      <c r="A1327" t="s">
        <v>0</v>
      </c>
      <c r="B1327" t="s">
        <v>103</v>
      </c>
    </row>
    <row r="1328" spans="1:19" x14ac:dyDescent="0.3">
      <c r="A1328">
        <v>0</v>
      </c>
      <c r="B1328">
        <v>-0.63400000000000001</v>
      </c>
      <c r="C1328">
        <v>-1.6339999999999999</v>
      </c>
      <c r="D1328">
        <v>-2.6280000000000001</v>
      </c>
      <c r="E1328">
        <v>-3.1379999999999999</v>
      </c>
      <c r="F1328">
        <v>-3.17</v>
      </c>
      <c r="G1328">
        <v>1.5</v>
      </c>
      <c r="H1328">
        <v>-0.01</v>
      </c>
      <c r="I1328">
        <v>1.778</v>
      </c>
      <c r="J1328">
        <v>-0.63400000000000001</v>
      </c>
      <c r="K1328">
        <v>-1.6339999999999999</v>
      </c>
      <c r="L1328">
        <v>-2.6280000000000001</v>
      </c>
      <c r="M1328">
        <v>-3.1379999999999999</v>
      </c>
      <c r="N1328">
        <v>-3.17</v>
      </c>
      <c r="O1328">
        <v>0.91100000000000003</v>
      </c>
      <c r="P1328">
        <v>0.91100000000000003</v>
      </c>
      <c r="Q1328">
        <v>0.9</v>
      </c>
      <c r="R1328">
        <v>0.41099999999999998</v>
      </c>
      <c r="S1328">
        <v>0.155</v>
      </c>
    </row>
    <row r="1329" spans="1:19" x14ac:dyDescent="0.3">
      <c r="A1329">
        <v>60</v>
      </c>
      <c r="B1329">
        <v>-0.63400000000000001</v>
      </c>
      <c r="C1329">
        <v>-1.6339999999999999</v>
      </c>
      <c r="D1329">
        <v>-2.6280000000000001</v>
      </c>
      <c r="E1329">
        <v>-3.1379999999999999</v>
      </c>
      <c r="F1329">
        <v>-3.17</v>
      </c>
      <c r="G1329">
        <v>1.5</v>
      </c>
      <c r="H1329">
        <v>-0.01</v>
      </c>
      <c r="I1329">
        <v>1.778</v>
      </c>
      <c r="J1329">
        <v>-0.63800000000000001</v>
      </c>
      <c r="K1329">
        <v>-1.6339999999999999</v>
      </c>
      <c r="L1329">
        <v>-2.6280000000000001</v>
      </c>
      <c r="M1329">
        <v>-3.137</v>
      </c>
      <c r="N1329">
        <v>-3.173</v>
      </c>
      <c r="O1329">
        <v>0.91200000000000003</v>
      </c>
      <c r="P1329">
        <v>0.92600000000000005</v>
      </c>
      <c r="Q1329">
        <v>0.91500000000000004</v>
      </c>
      <c r="R1329">
        <v>0.40899999999999997</v>
      </c>
      <c r="S1329">
        <v>0.16300000000000001</v>
      </c>
    </row>
    <row r="1330" spans="1:19" x14ac:dyDescent="0.3">
      <c r="A1330">
        <v>120</v>
      </c>
      <c r="B1330">
        <v>-0.63400000000000001</v>
      </c>
      <c r="C1330">
        <v>-1.6339999999999999</v>
      </c>
      <c r="D1330">
        <v>-2.6280000000000001</v>
      </c>
      <c r="E1330">
        <v>-3.1379999999999999</v>
      </c>
      <c r="F1330">
        <v>-3.17</v>
      </c>
      <c r="G1330">
        <v>1.5</v>
      </c>
      <c r="H1330">
        <v>-0.01</v>
      </c>
      <c r="I1330">
        <v>1.778</v>
      </c>
      <c r="J1330">
        <v>-0.64</v>
      </c>
      <c r="K1330">
        <v>-1.6339999999999999</v>
      </c>
      <c r="L1330">
        <v>-2.629</v>
      </c>
      <c r="M1330">
        <v>-3.1379999999999999</v>
      </c>
      <c r="N1330">
        <v>-3.1760000000000002</v>
      </c>
      <c r="O1330">
        <v>0.91</v>
      </c>
      <c r="P1330">
        <v>0.92800000000000005</v>
      </c>
      <c r="Q1330">
        <v>0.92100000000000004</v>
      </c>
      <c r="R1330">
        <v>0.41299999999999998</v>
      </c>
      <c r="S1330">
        <v>0.17100000000000001</v>
      </c>
    </row>
    <row r="1331" spans="1:19" x14ac:dyDescent="0.3">
      <c r="A1331">
        <v>180</v>
      </c>
      <c r="B1331">
        <v>-0.63400000000000001</v>
      </c>
      <c r="C1331">
        <v>-1.6339999999999999</v>
      </c>
      <c r="D1331">
        <v>-2.6280000000000001</v>
      </c>
      <c r="E1331">
        <v>-3.1379999999999999</v>
      </c>
      <c r="F1331">
        <v>-3.17</v>
      </c>
      <c r="G1331">
        <v>1.5</v>
      </c>
      <c r="H1331">
        <v>-0.01</v>
      </c>
      <c r="I1331">
        <v>1.778</v>
      </c>
      <c r="J1331">
        <v>-0.64300000000000002</v>
      </c>
      <c r="K1331">
        <v>-1.6339999999999999</v>
      </c>
      <c r="L1331">
        <v>-2.629</v>
      </c>
      <c r="M1331">
        <v>-3.137</v>
      </c>
      <c r="N1331">
        <v>-3.1789999999999998</v>
      </c>
      <c r="O1331">
        <v>0.90900000000000003</v>
      </c>
      <c r="P1331">
        <v>0.92900000000000005</v>
      </c>
      <c r="Q1331">
        <v>0.92</v>
      </c>
      <c r="R1331">
        <v>0.41399999999999998</v>
      </c>
      <c r="S1331">
        <v>0.17799999999999999</v>
      </c>
    </row>
    <row r="1332" spans="1:19" x14ac:dyDescent="0.3">
      <c r="A1332">
        <v>240</v>
      </c>
      <c r="B1332">
        <v>-0.63400000000000001</v>
      </c>
      <c r="C1332">
        <v>-1.6339999999999999</v>
      </c>
      <c r="D1332">
        <v>-2.6280000000000001</v>
      </c>
      <c r="E1332">
        <v>-3.1379999999999999</v>
      </c>
      <c r="F1332">
        <v>-3.17</v>
      </c>
      <c r="G1332">
        <v>1.5</v>
      </c>
      <c r="H1332">
        <v>-0.01</v>
      </c>
      <c r="I1332">
        <v>1.778</v>
      </c>
      <c r="J1332">
        <v>-0.64500000000000002</v>
      </c>
      <c r="K1332">
        <v>-1.6339999999999999</v>
      </c>
      <c r="L1332">
        <v>-2.629</v>
      </c>
      <c r="M1332">
        <v>-3.1349999999999998</v>
      </c>
      <c r="N1332">
        <v>-3.1819999999999999</v>
      </c>
      <c r="O1332">
        <v>0.90700000000000003</v>
      </c>
      <c r="P1332">
        <v>0.93</v>
      </c>
      <c r="Q1332">
        <v>0.92200000000000004</v>
      </c>
      <c r="R1332">
        <v>0.41199999999999998</v>
      </c>
      <c r="S1332">
        <v>0.184</v>
      </c>
    </row>
    <row r="1333" spans="1:19" x14ac:dyDescent="0.3">
      <c r="A1333">
        <v>300</v>
      </c>
      <c r="B1333">
        <v>-0.63400000000000001</v>
      </c>
      <c r="C1333">
        <v>-1.6339999999999999</v>
      </c>
      <c r="D1333">
        <v>-2.6280000000000001</v>
      </c>
      <c r="E1333">
        <v>-3.1379999999999999</v>
      </c>
      <c r="F1333">
        <v>-3.17</v>
      </c>
      <c r="G1333">
        <v>1.5</v>
      </c>
      <c r="H1333">
        <v>-0.01</v>
      </c>
      <c r="I1333">
        <v>1.778</v>
      </c>
      <c r="J1333">
        <v>-0.64700000000000002</v>
      </c>
      <c r="K1333">
        <v>-1.6339999999999999</v>
      </c>
      <c r="L1333">
        <v>-2.63</v>
      </c>
      <c r="M1333">
        <v>-3.1349999999999998</v>
      </c>
      <c r="N1333">
        <v>-3.1850000000000001</v>
      </c>
      <c r="O1333">
        <v>0.90500000000000003</v>
      </c>
      <c r="P1333">
        <v>0.93</v>
      </c>
      <c r="Q1333">
        <v>0.92400000000000004</v>
      </c>
      <c r="R1333">
        <v>0.41599999999999998</v>
      </c>
      <c r="S1333">
        <v>0.188</v>
      </c>
    </row>
    <row r="1334" spans="1:19" x14ac:dyDescent="0.3">
      <c r="A1334">
        <v>360</v>
      </c>
      <c r="B1334">
        <v>-0.63400000000000001</v>
      </c>
      <c r="C1334">
        <v>-1.6339999999999999</v>
      </c>
      <c r="D1334">
        <v>-2.6280000000000001</v>
      </c>
      <c r="E1334">
        <v>-3.1379999999999999</v>
      </c>
      <c r="F1334">
        <v>-3.17</v>
      </c>
      <c r="G1334">
        <v>1.5</v>
      </c>
      <c r="H1334">
        <v>-0.01</v>
      </c>
      <c r="I1334">
        <v>1.778</v>
      </c>
      <c r="J1334">
        <v>-0.64900000000000002</v>
      </c>
      <c r="K1334">
        <v>-1.6339999999999999</v>
      </c>
      <c r="L1334">
        <v>-2.63</v>
      </c>
      <c r="M1334">
        <v>-3.137</v>
      </c>
      <c r="N1334">
        <v>-3.1880000000000002</v>
      </c>
      <c r="O1334">
        <v>0.90200000000000002</v>
      </c>
      <c r="P1334">
        <v>0.92900000000000005</v>
      </c>
      <c r="Q1334">
        <v>0.92200000000000004</v>
      </c>
      <c r="R1334">
        <v>0.42199999999999999</v>
      </c>
      <c r="S1334">
        <v>0.192</v>
      </c>
    </row>
    <row r="1335" spans="1:19" x14ac:dyDescent="0.3">
      <c r="A1335">
        <v>420</v>
      </c>
      <c r="B1335">
        <v>-0.63400000000000001</v>
      </c>
      <c r="C1335">
        <v>-1.6339999999999999</v>
      </c>
      <c r="D1335">
        <v>-2.6280000000000001</v>
      </c>
      <c r="E1335">
        <v>-3.1379999999999999</v>
      </c>
      <c r="F1335">
        <v>-3.17</v>
      </c>
      <c r="G1335">
        <v>1.5</v>
      </c>
      <c r="H1335">
        <v>-0.01</v>
      </c>
      <c r="I1335">
        <v>1.778</v>
      </c>
      <c r="J1335">
        <v>-0.65100000000000002</v>
      </c>
      <c r="K1335">
        <v>-1.635</v>
      </c>
      <c r="L1335">
        <v>-2.63</v>
      </c>
      <c r="M1335">
        <v>-3.14</v>
      </c>
      <c r="N1335">
        <v>-3.1909999999999998</v>
      </c>
      <c r="O1335">
        <v>0.89900000000000002</v>
      </c>
      <c r="P1335">
        <v>0.92700000000000005</v>
      </c>
      <c r="Q1335">
        <v>0.92200000000000004</v>
      </c>
      <c r="R1335">
        <v>0.43099999999999999</v>
      </c>
      <c r="S1335">
        <v>0.19700000000000001</v>
      </c>
    </row>
    <row r="1336" spans="1:19" x14ac:dyDescent="0.3">
      <c r="A1336">
        <v>480</v>
      </c>
      <c r="B1336">
        <v>-0.63400000000000001</v>
      </c>
      <c r="C1336">
        <v>-1.6339999999999999</v>
      </c>
      <c r="D1336">
        <v>-2.6280000000000001</v>
      </c>
      <c r="E1336">
        <v>-3.1379999999999999</v>
      </c>
      <c r="F1336">
        <v>-3.17</v>
      </c>
      <c r="G1336">
        <v>1.5</v>
      </c>
      <c r="H1336">
        <v>-0.01</v>
      </c>
      <c r="I1336">
        <v>1.778</v>
      </c>
      <c r="J1336">
        <v>-0.65300000000000002</v>
      </c>
      <c r="K1336">
        <v>-1.6359999999999999</v>
      </c>
      <c r="L1336">
        <v>-2.63</v>
      </c>
      <c r="M1336">
        <v>-3.1429999999999998</v>
      </c>
      <c r="N1336">
        <v>-3.194</v>
      </c>
      <c r="O1336">
        <v>0.89800000000000002</v>
      </c>
      <c r="P1336">
        <v>0.92600000000000005</v>
      </c>
      <c r="Q1336">
        <v>0.92300000000000004</v>
      </c>
      <c r="R1336">
        <v>0.439</v>
      </c>
      <c r="S1336">
        <v>0.20200000000000001</v>
      </c>
    </row>
    <row r="1337" spans="1:19" x14ac:dyDescent="0.3">
      <c r="A1337">
        <v>540</v>
      </c>
      <c r="B1337">
        <v>-0.63400000000000001</v>
      </c>
      <c r="C1337">
        <v>-1.6339999999999999</v>
      </c>
      <c r="D1337">
        <v>-2.6280000000000001</v>
      </c>
      <c r="E1337">
        <v>-3.1379999999999999</v>
      </c>
      <c r="F1337">
        <v>-3.17</v>
      </c>
      <c r="G1337">
        <v>1.5</v>
      </c>
      <c r="H1337">
        <v>-0.01</v>
      </c>
      <c r="I1337">
        <v>1.778</v>
      </c>
      <c r="J1337">
        <v>-0.65500000000000003</v>
      </c>
      <c r="K1337">
        <v>-1.6359999999999999</v>
      </c>
      <c r="L1337">
        <v>-2.63</v>
      </c>
      <c r="M1337">
        <v>-3.1459999999999999</v>
      </c>
      <c r="N1337">
        <v>-3.1970000000000001</v>
      </c>
      <c r="O1337">
        <v>0.89500000000000002</v>
      </c>
      <c r="P1337">
        <v>0.92400000000000004</v>
      </c>
      <c r="Q1337">
        <v>0.92300000000000004</v>
      </c>
      <c r="R1337">
        <v>0.44500000000000001</v>
      </c>
      <c r="S1337">
        <v>0.20599999999999999</v>
      </c>
    </row>
    <row r="1338" spans="1:19" x14ac:dyDescent="0.3">
      <c r="A1338">
        <v>600</v>
      </c>
      <c r="B1338">
        <v>-0.63400000000000001</v>
      </c>
      <c r="C1338">
        <v>-1.6339999999999999</v>
      </c>
      <c r="D1338">
        <v>-2.6280000000000001</v>
      </c>
      <c r="E1338">
        <v>-3.1379999999999999</v>
      </c>
      <c r="F1338">
        <v>-3.17</v>
      </c>
      <c r="G1338">
        <v>1.5</v>
      </c>
      <c r="H1338">
        <v>-0.01</v>
      </c>
      <c r="I1338">
        <v>1.778</v>
      </c>
      <c r="J1338">
        <v>-0.65700000000000003</v>
      </c>
      <c r="K1338">
        <v>-1.637</v>
      </c>
      <c r="L1338">
        <v>-2.63</v>
      </c>
      <c r="M1338">
        <v>-3.149</v>
      </c>
      <c r="N1338">
        <v>-3.2</v>
      </c>
      <c r="O1338">
        <v>0.89200000000000002</v>
      </c>
      <c r="P1338">
        <v>0.92200000000000004</v>
      </c>
      <c r="Q1338">
        <v>0.92400000000000004</v>
      </c>
      <c r="R1338">
        <v>0.44900000000000001</v>
      </c>
      <c r="S1338">
        <v>0.20799999999999999</v>
      </c>
    </row>
    <row r="1340" spans="1:19" x14ac:dyDescent="0.3">
      <c r="A1340" t="s">
        <v>0</v>
      </c>
      <c r="B1340" t="s">
        <v>104</v>
      </c>
    </row>
    <row r="1341" spans="1:19" x14ac:dyDescent="0.3">
      <c r="A1341">
        <v>0</v>
      </c>
      <c r="B1341">
        <v>-0.63400000000000001</v>
      </c>
      <c r="C1341">
        <v>-1.6339999999999999</v>
      </c>
      <c r="D1341">
        <v>-2.6280000000000001</v>
      </c>
      <c r="E1341">
        <v>-3.1379999999999999</v>
      </c>
      <c r="F1341">
        <v>-3.17</v>
      </c>
      <c r="G1341">
        <v>1.5</v>
      </c>
      <c r="H1341">
        <v>-0.01</v>
      </c>
      <c r="I1341">
        <v>1.514</v>
      </c>
      <c r="J1341">
        <v>-0.63400000000000001</v>
      </c>
      <c r="K1341">
        <v>-1.6339999999999999</v>
      </c>
      <c r="L1341">
        <v>-2.6280000000000001</v>
      </c>
      <c r="M1341">
        <v>-3.1379999999999999</v>
      </c>
      <c r="N1341">
        <v>-3.17</v>
      </c>
      <c r="O1341">
        <v>0.91100000000000003</v>
      </c>
      <c r="P1341">
        <v>0.91100000000000003</v>
      </c>
      <c r="Q1341">
        <v>0.9</v>
      </c>
      <c r="R1341">
        <v>0.41099999999999998</v>
      </c>
      <c r="S1341">
        <v>0.155</v>
      </c>
    </row>
    <row r="1342" spans="1:19" x14ac:dyDescent="0.3">
      <c r="A1342">
        <v>60</v>
      </c>
      <c r="B1342">
        <v>-0.63400000000000001</v>
      </c>
      <c r="C1342">
        <v>-1.6339999999999999</v>
      </c>
      <c r="D1342">
        <v>-2.6280000000000001</v>
      </c>
      <c r="E1342">
        <v>-3.1379999999999999</v>
      </c>
      <c r="F1342">
        <v>-3.17</v>
      </c>
      <c r="G1342">
        <v>1.5</v>
      </c>
      <c r="H1342">
        <v>-0.01</v>
      </c>
      <c r="I1342">
        <v>1.514</v>
      </c>
      <c r="J1342">
        <v>-0.63800000000000001</v>
      </c>
      <c r="K1342">
        <v>-1.6339999999999999</v>
      </c>
      <c r="L1342">
        <v>-2.6280000000000001</v>
      </c>
      <c r="M1342">
        <v>-3.1379999999999999</v>
      </c>
      <c r="N1342">
        <v>-3.17</v>
      </c>
      <c r="O1342">
        <v>0.91200000000000003</v>
      </c>
      <c r="P1342">
        <v>0.92500000000000004</v>
      </c>
      <c r="Q1342">
        <v>0.91500000000000004</v>
      </c>
      <c r="R1342">
        <v>0.41</v>
      </c>
      <c r="S1342">
        <v>0.155</v>
      </c>
    </row>
    <row r="1343" spans="1:19" x14ac:dyDescent="0.3">
      <c r="A1343">
        <v>120</v>
      </c>
      <c r="B1343">
        <v>-0.63400000000000001</v>
      </c>
      <c r="C1343">
        <v>-1.6339999999999999</v>
      </c>
      <c r="D1343">
        <v>-2.6280000000000001</v>
      </c>
      <c r="E1343">
        <v>-3.1379999999999999</v>
      </c>
      <c r="F1343">
        <v>-3.17</v>
      </c>
      <c r="G1343">
        <v>1.5</v>
      </c>
      <c r="H1343">
        <v>-0.01</v>
      </c>
      <c r="I1343">
        <v>1.514</v>
      </c>
      <c r="J1343">
        <v>-0.64</v>
      </c>
      <c r="K1343">
        <v>-1.6339999999999999</v>
      </c>
      <c r="L1343">
        <v>-2.6280000000000001</v>
      </c>
      <c r="M1343">
        <v>-3.1379999999999999</v>
      </c>
      <c r="N1343">
        <v>-3.17</v>
      </c>
      <c r="O1343">
        <v>0.91100000000000003</v>
      </c>
      <c r="P1343">
        <v>0.92800000000000005</v>
      </c>
      <c r="Q1343">
        <v>0.91900000000000004</v>
      </c>
      <c r="R1343">
        <v>0.41099999999999998</v>
      </c>
      <c r="S1343">
        <v>0.155</v>
      </c>
    </row>
    <row r="1344" spans="1:19" x14ac:dyDescent="0.3">
      <c r="A1344">
        <v>180</v>
      </c>
      <c r="B1344">
        <v>-0.63400000000000001</v>
      </c>
      <c r="C1344">
        <v>-1.6339999999999999</v>
      </c>
      <c r="D1344">
        <v>-2.6280000000000001</v>
      </c>
      <c r="E1344">
        <v>-3.1379999999999999</v>
      </c>
      <c r="F1344">
        <v>-3.17</v>
      </c>
      <c r="G1344">
        <v>1.5</v>
      </c>
      <c r="H1344">
        <v>-0.01</v>
      </c>
      <c r="I1344">
        <v>1.514</v>
      </c>
      <c r="J1344">
        <v>-0.64300000000000002</v>
      </c>
      <c r="K1344">
        <v>-1.6339999999999999</v>
      </c>
      <c r="L1344">
        <v>-2.629</v>
      </c>
      <c r="M1344">
        <v>-3.137</v>
      </c>
      <c r="N1344">
        <v>-3.17</v>
      </c>
      <c r="O1344">
        <v>0.90900000000000003</v>
      </c>
      <c r="P1344">
        <v>0.92900000000000005</v>
      </c>
      <c r="Q1344">
        <v>0.92200000000000004</v>
      </c>
      <c r="R1344">
        <v>0.41399999999999998</v>
      </c>
      <c r="S1344">
        <v>0.156</v>
      </c>
    </row>
    <row r="1345" spans="1:19" x14ac:dyDescent="0.3">
      <c r="A1345">
        <v>240</v>
      </c>
      <c r="B1345">
        <v>-0.63400000000000001</v>
      </c>
      <c r="C1345">
        <v>-1.6339999999999999</v>
      </c>
      <c r="D1345">
        <v>-2.6280000000000001</v>
      </c>
      <c r="E1345">
        <v>-3.1379999999999999</v>
      </c>
      <c r="F1345">
        <v>-3.17</v>
      </c>
      <c r="G1345">
        <v>1.5</v>
      </c>
      <c r="H1345">
        <v>-0.01</v>
      </c>
      <c r="I1345">
        <v>1.514</v>
      </c>
      <c r="J1345">
        <v>-0.64500000000000002</v>
      </c>
      <c r="K1345">
        <v>-1.6339999999999999</v>
      </c>
      <c r="L1345">
        <v>-2.629</v>
      </c>
      <c r="M1345">
        <v>-3.1360000000000001</v>
      </c>
      <c r="N1345">
        <v>-3.17</v>
      </c>
      <c r="O1345">
        <v>0.90700000000000003</v>
      </c>
      <c r="P1345">
        <v>0.93</v>
      </c>
      <c r="Q1345">
        <v>0.92200000000000004</v>
      </c>
      <c r="R1345">
        <v>0.41599999999999998</v>
      </c>
      <c r="S1345">
        <v>0.156</v>
      </c>
    </row>
    <row r="1346" spans="1:19" x14ac:dyDescent="0.3">
      <c r="A1346">
        <v>300</v>
      </c>
      <c r="B1346">
        <v>-0.63400000000000001</v>
      </c>
      <c r="C1346">
        <v>-1.6339999999999999</v>
      </c>
      <c r="D1346">
        <v>-2.6280000000000001</v>
      </c>
      <c r="E1346">
        <v>-3.1379999999999999</v>
      </c>
      <c r="F1346">
        <v>-3.17</v>
      </c>
      <c r="G1346">
        <v>1.5</v>
      </c>
      <c r="H1346">
        <v>-0.01</v>
      </c>
      <c r="I1346">
        <v>1.514</v>
      </c>
      <c r="J1346">
        <v>-0.64700000000000002</v>
      </c>
      <c r="K1346">
        <v>-1.6339999999999999</v>
      </c>
      <c r="L1346">
        <v>-2.63</v>
      </c>
      <c r="M1346">
        <v>-3.1360000000000001</v>
      </c>
      <c r="N1346">
        <v>-3.17</v>
      </c>
      <c r="O1346">
        <v>0.90500000000000003</v>
      </c>
      <c r="P1346">
        <v>0.93</v>
      </c>
      <c r="Q1346">
        <v>0.92300000000000004</v>
      </c>
      <c r="R1346">
        <v>0.41699999999999998</v>
      </c>
      <c r="S1346">
        <v>0.155</v>
      </c>
    </row>
    <row r="1347" spans="1:19" x14ac:dyDescent="0.3">
      <c r="A1347">
        <v>360</v>
      </c>
      <c r="B1347">
        <v>-0.63400000000000001</v>
      </c>
      <c r="C1347">
        <v>-1.6339999999999999</v>
      </c>
      <c r="D1347">
        <v>-2.6280000000000001</v>
      </c>
      <c r="E1347">
        <v>-3.1379999999999999</v>
      </c>
      <c r="F1347">
        <v>-3.17</v>
      </c>
      <c r="G1347">
        <v>1.5</v>
      </c>
      <c r="H1347">
        <v>-0.01</v>
      </c>
      <c r="I1347">
        <v>1.514</v>
      </c>
      <c r="J1347">
        <v>-0.64900000000000002</v>
      </c>
      <c r="K1347">
        <v>-1.6339999999999999</v>
      </c>
      <c r="L1347">
        <v>-2.63</v>
      </c>
      <c r="M1347">
        <v>-3.1360000000000001</v>
      </c>
      <c r="N1347">
        <v>-3.17</v>
      </c>
      <c r="O1347">
        <v>0.90200000000000002</v>
      </c>
      <c r="P1347">
        <v>0.92900000000000005</v>
      </c>
      <c r="Q1347">
        <v>0.92200000000000004</v>
      </c>
      <c r="R1347">
        <v>0.41799999999999998</v>
      </c>
      <c r="S1347">
        <v>0.155</v>
      </c>
    </row>
    <row r="1348" spans="1:19" x14ac:dyDescent="0.3">
      <c r="A1348">
        <v>420</v>
      </c>
      <c r="B1348">
        <v>-0.63400000000000001</v>
      </c>
      <c r="C1348">
        <v>-1.6339999999999999</v>
      </c>
      <c r="D1348">
        <v>-2.6280000000000001</v>
      </c>
      <c r="E1348">
        <v>-3.1379999999999999</v>
      </c>
      <c r="F1348">
        <v>-3.17</v>
      </c>
      <c r="G1348">
        <v>1.5</v>
      </c>
      <c r="H1348">
        <v>-0.01</v>
      </c>
      <c r="I1348">
        <v>1.514</v>
      </c>
      <c r="J1348">
        <v>-0.65100000000000002</v>
      </c>
      <c r="K1348">
        <v>-1.635</v>
      </c>
      <c r="L1348">
        <v>-2.63</v>
      </c>
      <c r="M1348">
        <v>-3.1360000000000001</v>
      </c>
      <c r="N1348">
        <v>-3.17</v>
      </c>
      <c r="O1348">
        <v>0.9</v>
      </c>
      <c r="P1348">
        <v>0.92700000000000005</v>
      </c>
      <c r="Q1348">
        <v>0.92200000000000004</v>
      </c>
      <c r="R1348">
        <v>0.41799999999999998</v>
      </c>
      <c r="S1348">
        <v>0.156</v>
      </c>
    </row>
    <row r="1349" spans="1:19" x14ac:dyDescent="0.3">
      <c r="A1349">
        <v>480</v>
      </c>
      <c r="B1349">
        <v>-0.63400000000000001</v>
      </c>
      <c r="C1349">
        <v>-1.6339999999999999</v>
      </c>
      <c r="D1349">
        <v>-2.6280000000000001</v>
      </c>
      <c r="E1349">
        <v>-3.1379999999999999</v>
      </c>
      <c r="F1349">
        <v>-3.17</v>
      </c>
      <c r="G1349">
        <v>1.5</v>
      </c>
      <c r="H1349">
        <v>-0.01</v>
      </c>
      <c r="I1349">
        <v>1.514</v>
      </c>
      <c r="J1349">
        <v>-0.65300000000000002</v>
      </c>
      <c r="K1349">
        <v>-1.635</v>
      </c>
      <c r="L1349">
        <v>-2.63</v>
      </c>
      <c r="M1349">
        <v>-3.1360000000000001</v>
      </c>
      <c r="N1349">
        <v>-3.17</v>
      </c>
      <c r="O1349">
        <v>0.89700000000000002</v>
      </c>
      <c r="P1349">
        <v>0.92500000000000004</v>
      </c>
      <c r="Q1349">
        <v>0.92200000000000004</v>
      </c>
      <c r="R1349">
        <v>0.41899999999999998</v>
      </c>
      <c r="S1349">
        <v>0.158</v>
      </c>
    </row>
    <row r="1350" spans="1:19" x14ac:dyDescent="0.3">
      <c r="A1350">
        <v>540</v>
      </c>
      <c r="B1350">
        <v>-0.63400000000000001</v>
      </c>
      <c r="C1350">
        <v>-1.6339999999999999</v>
      </c>
      <c r="D1350">
        <v>-2.6280000000000001</v>
      </c>
      <c r="E1350">
        <v>-3.1379999999999999</v>
      </c>
      <c r="F1350">
        <v>-3.17</v>
      </c>
      <c r="G1350">
        <v>1.5</v>
      </c>
      <c r="H1350">
        <v>-0.01</v>
      </c>
      <c r="I1350">
        <v>1.514</v>
      </c>
      <c r="J1350">
        <v>-0.65500000000000003</v>
      </c>
      <c r="K1350">
        <v>-1.6359999999999999</v>
      </c>
      <c r="L1350">
        <v>-2.63</v>
      </c>
      <c r="M1350">
        <v>-3.1360000000000001</v>
      </c>
      <c r="N1350">
        <v>-3.17</v>
      </c>
      <c r="O1350">
        <v>0.89500000000000002</v>
      </c>
      <c r="P1350">
        <v>0.92300000000000004</v>
      </c>
      <c r="Q1350">
        <v>0.92200000000000004</v>
      </c>
      <c r="R1350">
        <v>0.41899999999999998</v>
      </c>
      <c r="S1350">
        <v>0.159</v>
      </c>
    </row>
    <row r="1351" spans="1:19" x14ac:dyDescent="0.3">
      <c r="A1351">
        <v>600</v>
      </c>
      <c r="B1351">
        <v>-0.63400000000000001</v>
      </c>
      <c r="C1351">
        <v>-1.6339999999999999</v>
      </c>
      <c r="D1351">
        <v>-2.6280000000000001</v>
      </c>
      <c r="E1351">
        <v>-3.1379999999999999</v>
      </c>
      <c r="F1351">
        <v>-3.17</v>
      </c>
      <c r="G1351">
        <v>1.5</v>
      </c>
      <c r="H1351">
        <v>-0.01</v>
      </c>
      <c r="I1351">
        <v>1.514</v>
      </c>
      <c r="J1351">
        <v>-0.65700000000000003</v>
      </c>
      <c r="K1351">
        <v>-1.637</v>
      </c>
      <c r="L1351">
        <v>-2.63</v>
      </c>
      <c r="M1351">
        <v>-3.1360000000000001</v>
      </c>
      <c r="N1351">
        <v>-3.17</v>
      </c>
      <c r="O1351">
        <v>0.89200000000000002</v>
      </c>
      <c r="P1351">
        <v>0.92200000000000004</v>
      </c>
      <c r="Q1351">
        <v>0.92300000000000004</v>
      </c>
      <c r="R1351">
        <v>0.41799999999999998</v>
      </c>
      <c r="S1351">
        <v>0.16</v>
      </c>
    </row>
    <row r="1353" spans="1:19" x14ac:dyDescent="0.3">
      <c r="A1353" t="s">
        <v>0</v>
      </c>
      <c r="B1353" t="s">
        <v>105</v>
      </c>
    </row>
    <row r="1354" spans="1:19" x14ac:dyDescent="0.3">
      <c r="A1354">
        <v>0</v>
      </c>
      <c r="B1354">
        <v>-0.63400000000000001</v>
      </c>
      <c r="C1354">
        <v>-1.6339999999999999</v>
      </c>
      <c r="D1354">
        <v>-2.6280000000000001</v>
      </c>
      <c r="E1354">
        <v>-3.1379999999999999</v>
      </c>
      <c r="F1354">
        <v>-3.17</v>
      </c>
      <c r="G1354">
        <v>1.5</v>
      </c>
      <c r="H1354">
        <v>-0.01</v>
      </c>
      <c r="I1354">
        <v>1.242</v>
      </c>
      <c r="J1354">
        <v>-0.63400000000000001</v>
      </c>
      <c r="K1354">
        <v>-1.6339999999999999</v>
      </c>
      <c r="L1354">
        <v>-2.6280000000000001</v>
      </c>
      <c r="M1354">
        <v>-3.1379999999999999</v>
      </c>
      <c r="N1354">
        <v>-3.17</v>
      </c>
      <c r="O1354">
        <v>0.91100000000000003</v>
      </c>
      <c r="P1354">
        <v>0.91100000000000003</v>
      </c>
      <c r="Q1354">
        <v>0.9</v>
      </c>
      <c r="R1354">
        <v>0.41099999999999998</v>
      </c>
      <c r="S1354">
        <v>0.155</v>
      </c>
    </row>
    <row r="1355" spans="1:19" x14ac:dyDescent="0.3">
      <c r="A1355">
        <v>60</v>
      </c>
      <c r="B1355">
        <v>-0.63400000000000001</v>
      </c>
      <c r="C1355">
        <v>-1.6339999999999999</v>
      </c>
      <c r="D1355">
        <v>-2.6280000000000001</v>
      </c>
      <c r="E1355">
        <v>-3.1379999999999999</v>
      </c>
      <c r="F1355">
        <v>-3.17</v>
      </c>
      <c r="G1355">
        <v>1.5</v>
      </c>
      <c r="H1355">
        <v>-0.01</v>
      </c>
      <c r="I1355">
        <v>1.242</v>
      </c>
      <c r="J1355">
        <v>-0.63800000000000001</v>
      </c>
      <c r="K1355">
        <v>-1.6339999999999999</v>
      </c>
      <c r="L1355">
        <v>-2.6280000000000001</v>
      </c>
      <c r="M1355">
        <v>-3.1379999999999999</v>
      </c>
      <c r="N1355">
        <v>-3.1669999999999998</v>
      </c>
      <c r="O1355">
        <v>0.91200000000000003</v>
      </c>
      <c r="P1355">
        <v>0.92500000000000004</v>
      </c>
      <c r="Q1355">
        <v>0.91500000000000004</v>
      </c>
      <c r="R1355">
        <v>0.41199999999999998</v>
      </c>
      <c r="S1355">
        <v>0.14699999999999999</v>
      </c>
    </row>
    <row r="1356" spans="1:19" x14ac:dyDescent="0.3">
      <c r="A1356">
        <v>120</v>
      </c>
      <c r="B1356">
        <v>-0.63400000000000001</v>
      </c>
      <c r="C1356">
        <v>-1.6339999999999999</v>
      </c>
      <c r="D1356">
        <v>-2.6280000000000001</v>
      </c>
      <c r="E1356">
        <v>-3.1379999999999999</v>
      </c>
      <c r="F1356">
        <v>-3.17</v>
      </c>
      <c r="G1356">
        <v>1.5</v>
      </c>
      <c r="H1356">
        <v>-0.01</v>
      </c>
      <c r="I1356">
        <v>1.242</v>
      </c>
      <c r="J1356">
        <v>-0.64</v>
      </c>
      <c r="K1356">
        <v>-1.6339999999999999</v>
      </c>
      <c r="L1356">
        <v>-2.6280000000000001</v>
      </c>
      <c r="M1356">
        <v>-3.137</v>
      </c>
      <c r="N1356">
        <v>-3.1640000000000001</v>
      </c>
      <c r="O1356">
        <v>0.91100000000000003</v>
      </c>
      <c r="P1356">
        <v>0.92800000000000005</v>
      </c>
      <c r="Q1356">
        <v>0.91800000000000004</v>
      </c>
      <c r="R1356">
        <v>0.40899999999999997</v>
      </c>
      <c r="S1356">
        <v>0.14000000000000001</v>
      </c>
    </row>
    <row r="1357" spans="1:19" x14ac:dyDescent="0.3">
      <c r="A1357">
        <v>180</v>
      </c>
      <c r="B1357">
        <v>-0.63400000000000001</v>
      </c>
      <c r="C1357">
        <v>-1.6339999999999999</v>
      </c>
      <c r="D1357">
        <v>-2.6280000000000001</v>
      </c>
      <c r="E1357">
        <v>-3.1379999999999999</v>
      </c>
      <c r="F1357">
        <v>-3.17</v>
      </c>
      <c r="G1357">
        <v>1.5</v>
      </c>
      <c r="H1357">
        <v>-0.01</v>
      </c>
      <c r="I1357">
        <v>1.242</v>
      </c>
      <c r="J1357">
        <v>-0.64300000000000002</v>
      </c>
      <c r="K1357">
        <v>-1.6339999999999999</v>
      </c>
      <c r="L1357">
        <v>-2.629</v>
      </c>
      <c r="M1357">
        <v>-3.137</v>
      </c>
      <c r="N1357">
        <v>-3.161</v>
      </c>
      <c r="O1357">
        <v>0.90900000000000003</v>
      </c>
      <c r="P1357">
        <v>0.92900000000000005</v>
      </c>
      <c r="Q1357">
        <v>0.92300000000000004</v>
      </c>
      <c r="R1357">
        <v>0.41399999999999998</v>
      </c>
      <c r="S1357">
        <v>0.13400000000000001</v>
      </c>
    </row>
    <row r="1358" spans="1:19" x14ac:dyDescent="0.3">
      <c r="A1358">
        <v>240</v>
      </c>
      <c r="B1358">
        <v>-0.63400000000000001</v>
      </c>
      <c r="C1358">
        <v>-1.6339999999999999</v>
      </c>
      <c r="D1358">
        <v>-2.6280000000000001</v>
      </c>
      <c r="E1358">
        <v>-3.1379999999999999</v>
      </c>
      <c r="F1358">
        <v>-3.17</v>
      </c>
      <c r="G1358">
        <v>1.5</v>
      </c>
      <c r="H1358">
        <v>-0.01</v>
      </c>
      <c r="I1358">
        <v>1.242</v>
      </c>
      <c r="J1358">
        <v>-0.64500000000000002</v>
      </c>
      <c r="K1358">
        <v>-1.6339999999999999</v>
      </c>
      <c r="L1358">
        <v>-2.629</v>
      </c>
      <c r="M1358">
        <v>-3.137</v>
      </c>
      <c r="N1358">
        <v>-3.1579999999999999</v>
      </c>
      <c r="O1358">
        <v>0.90700000000000003</v>
      </c>
      <c r="P1358">
        <v>0.93100000000000005</v>
      </c>
      <c r="Q1358">
        <v>0.92200000000000004</v>
      </c>
      <c r="R1358">
        <v>0.42</v>
      </c>
      <c r="S1358">
        <v>0.128</v>
      </c>
    </row>
    <row r="1359" spans="1:19" x14ac:dyDescent="0.3">
      <c r="A1359">
        <v>300</v>
      </c>
      <c r="B1359">
        <v>-0.63400000000000001</v>
      </c>
      <c r="C1359">
        <v>-1.6339999999999999</v>
      </c>
      <c r="D1359">
        <v>-2.6280000000000001</v>
      </c>
      <c r="E1359">
        <v>-3.1379999999999999</v>
      </c>
      <c r="F1359">
        <v>-3.17</v>
      </c>
      <c r="G1359">
        <v>1.5</v>
      </c>
      <c r="H1359">
        <v>-0.01</v>
      </c>
      <c r="I1359">
        <v>1.242</v>
      </c>
      <c r="J1359">
        <v>-0.64700000000000002</v>
      </c>
      <c r="K1359">
        <v>-1.6339999999999999</v>
      </c>
      <c r="L1359">
        <v>-2.629</v>
      </c>
      <c r="M1359">
        <v>-3.137</v>
      </c>
      <c r="N1359">
        <v>-3.1549999999999998</v>
      </c>
      <c r="O1359">
        <v>0.90400000000000003</v>
      </c>
      <c r="P1359">
        <v>0.93</v>
      </c>
      <c r="Q1359">
        <v>0.92200000000000004</v>
      </c>
      <c r="R1359">
        <v>0.41899999999999998</v>
      </c>
      <c r="S1359">
        <v>0.122</v>
      </c>
    </row>
    <row r="1360" spans="1:19" x14ac:dyDescent="0.3">
      <c r="A1360">
        <v>360</v>
      </c>
      <c r="B1360">
        <v>-0.63400000000000001</v>
      </c>
      <c r="C1360">
        <v>-1.6339999999999999</v>
      </c>
      <c r="D1360">
        <v>-2.6280000000000001</v>
      </c>
      <c r="E1360">
        <v>-3.1379999999999999</v>
      </c>
      <c r="F1360">
        <v>-3.17</v>
      </c>
      <c r="G1360">
        <v>1.5</v>
      </c>
      <c r="H1360">
        <v>-0.01</v>
      </c>
      <c r="I1360">
        <v>1.242</v>
      </c>
      <c r="J1360">
        <v>-0.64900000000000002</v>
      </c>
      <c r="K1360">
        <v>-1.6339999999999999</v>
      </c>
      <c r="L1360">
        <v>-2.63</v>
      </c>
      <c r="M1360">
        <v>-3.1349999999999998</v>
      </c>
      <c r="N1360">
        <v>-3.1520000000000001</v>
      </c>
      <c r="O1360">
        <v>0.90200000000000002</v>
      </c>
      <c r="P1360">
        <v>0.92900000000000005</v>
      </c>
      <c r="Q1360">
        <v>0.92300000000000004</v>
      </c>
      <c r="R1360">
        <v>0.41299999999999998</v>
      </c>
      <c r="S1360">
        <v>0.11700000000000001</v>
      </c>
    </row>
    <row r="1361" spans="1:19" x14ac:dyDescent="0.3">
      <c r="A1361">
        <v>420</v>
      </c>
      <c r="B1361">
        <v>-0.63400000000000001</v>
      </c>
      <c r="C1361">
        <v>-1.6339999999999999</v>
      </c>
      <c r="D1361">
        <v>-2.6280000000000001</v>
      </c>
      <c r="E1361">
        <v>-3.1379999999999999</v>
      </c>
      <c r="F1361">
        <v>-3.17</v>
      </c>
      <c r="G1361">
        <v>1.5</v>
      </c>
      <c r="H1361">
        <v>-0.01</v>
      </c>
      <c r="I1361">
        <v>1.242</v>
      </c>
      <c r="J1361">
        <v>-0.65100000000000002</v>
      </c>
      <c r="K1361">
        <v>-1.635</v>
      </c>
      <c r="L1361">
        <v>-2.63</v>
      </c>
      <c r="M1361">
        <v>-3.1320000000000001</v>
      </c>
      <c r="N1361">
        <v>-3.149</v>
      </c>
      <c r="O1361">
        <v>0.9</v>
      </c>
      <c r="P1361">
        <v>0.92700000000000005</v>
      </c>
      <c r="Q1361">
        <v>0.92300000000000004</v>
      </c>
      <c r="R1361">
        <v>0.40500000000000003</v>
      </c>
      <c r="S1361">
        <v>0.114</v>
      </c>
    </row>
    <row r="1362" spans="1:19" x14ac:dyDescent="0.3">
      <c r="A1362">
        <v>480</v>
      </c>
      <c r="B1362">
        <v>-0.63400000000000001</v>
      </c>
      <c r="C1362">
        <v>-1.6339999999999999</v>
      </c>
      <c r="D1362">
        <v>-2.6280000000000001</v>
      </c>
      <c r="E1362">
        <v>-3.1379999999999999</v>
      </c>
      <c r="F1362">
        <v>-3.17</v>
      </c>
      <c r="G1362">
        <v>1.5</v>
      </c>
      <c r="H1362">
        <v>-0.01</v>
      </c>
      <c r="I1362">
        <v>1.242</v>
      </c>
      <c r="J1362">
        <v>-0.65300000000000002</v>
      </c>
      <c r="K1362">
        <v>-1.635</v>
      </c>
      <c r="L1362">
        <v>-2.63</v>
      </c>
      <c r="M1362">
        <v>-3.129</v>
      </c>
      <c r="N1362">
        <v>-3.1459999999999999</v>
      </c>
      <c r="O1362">
        <v>0.89700000000000002</v>
      </c>
      <c r="P1362">
        <v>0.92500000000000004</v>
      </c>
      <c r="Q1362">
        <v>0.92200000000000004</v>
      </c>
      <c r="R1362">
        <v>0.39800000000000002</v>
      </c>
      <c r="S1362">
        <v>0.113</v>
      </c>
    </row>
    <row r="1363" spans="1:19" x14ac:dyDescent="0.3">
      <c r="A1363">
        <v>540</v>
      </c>
      <c r="B1363">
        <v>-0.63400000000000001</v>
      </c>
      <c r="C1363">
        <v>-1.6339999999999999</v>
      </c>
      <c r="D1363">
        <v>-2.6280000000000001</v>
      </c>
      <c r="E1363">
        <v>-3.1379999999999999</v>
      </c>
      <c r="F1363">
        <v>-3.17</v>
      </c>
      <c r="G1363">
        <v>1.5</v>
      </c>
      <c r="H1363">
        <v>-0.01</v>
      </c>
      <c r="I1363">
        <v>1.242</v>
      </c>
      <c r="J1363">
        <v>-0.65500000000000003</v>
      </c>
      <c r="K1363">
        <v>-1.6359999999999999</v>
      </c>
      <c r="L1363">
        <v>-2.63</v>
      </c>
      <c r="M1363">
        <v>-3.125</v>
      </c>
      <c r="N1363">
        <v>-3.1429999999999998</v>
      </c>
      <c r="O1363">
        <v>0.89500000000000002</v>
      </c>
      <c r="P1363">
        <v>0.92300000000000004</v>
      </c>
      <c r="Q1363">
        <v>0.92100000000000004</v>
      </c>
      <c r="R1363">
        <v>0.39100000000000001</v>
      </c>
      <c r="S1363">
        <v>0.112</v>
      </c>
    </row>
    <row r="1364" spans="1:19" x14ac:dyDescent="0.3">
      <c r="A1364">
        <v>600</v>
      </c>
      <c r="B1364">
        <v>-0.63400000000000001</v>
      </c>
      <c r="C1364">
        <v>-1.6339999999999999</v>
      </c>
      <c r="D1364">
        <v>-2.6280000000000001</v>
      </c>
      <c r="E1364">
        <v>-3.1379999999999999</v>
      </c>
      <c r="F1364">
        <v>-3.17</v>
      </c>
      <c r="G1364">
        <v>1.5</v>
      </c>
      <c r="H1364">
        <v>-0.01</v>
      </c>
      <c r="I1364">
        <v>1.242</v>
      </c>
      <c r="J1364">
        <v>-0.65700000000000003</v>
      </c>
      <c r="K1364">
        <v>-1.637</v>
      </c>
      <c r="L1364">
        <v>-2.63</v>
      </c>
      <c r="M1364">
        <v>-3.121</v>
      </c>
      <c r="N1364">
        <v>-3.14</v>
      </c>
      <c r="O1364">
        <v>0.89200000000000002</v>
      </c>
      <c r="P1364">
        <v>0.92200000000000004</v>
      </c>
      <c r="Q1364">
        <v>0.92200000000000004</v>
      </c>
      <c r="R1364">
        <v>0.38300000000000001</v>
      </c>
      <c r="S1364">
        <v>0.111</v>
      </c>
    </row>
    <row r="1366" spans="1:19" x14ac:dyDescent="0.3">
      <c r="A1366" t="s">
        <v>0</v>
      </c>
      <c r="B1366" t="s">
        <v>106</v>
      </c>
    </row>
    <row r="1367" spans="1:19" x14ac:dyDescent="0.3">
      <c r="A1367">
        <v>0</v>
      </c>
      <c r="B1367">
        <v>-0.63400000000000001</v>
      </c>
      <c r="C1367">
        <v>-1.6339999999999999</v>
      </c>
      <c r="D1367">
        <v>-2.6269999999999998</v>
      </c>
      <c r="E1367">
        <v>-3.1280000000000001</v>
      </c>
      <c r="F1367">
        <v>-3.16</v>
      </c>
      <c r="G1367">
        <v>1.5</v>
      </c>
      <c r="H1367">
        <v>-0.01</v>
      </c>
      <c r="I1367">
        <v>1.78</v>
      </c>
      <c r="J1367">
        <v>-0.63400000000000001</v>
      </c>
      <c r="K1367">
        <v>-1.6339999999999999</v>
      </c>
      <c r="L1367">
        <v>-2.6269999999999998</v>
      </c>
      <c r="M1367">
        <v>-3.1280000000000001</v>
      </c>
      <c r="N1367">
        <v>-3.16</v>
      </c>
      <c r="O1367">
        <v>0.91100000000000003</v>
      </c>
      <c r="P1367">
        <v>0.91100000000000003</v>
      </c>
      <c r="Q1367">
        <v>0.89900000000000002</v>
      </c>
      <c r="R1367">
        <v>0.40600000000000003</v>
      </c>
      <c r="S1367">
        <v>0.154</v>
      </c>
    </row>
    <row r="1368" spans="1:19" x14ac:dyDescent="0.3">
      <c r="A1368">
        <v>60</v>
      </c>
      <c r="B1368">
        <v>-0.63400000000000001</v>
      </c>
      <c r="C1368">
        <v>-1.6339999999999999</v>
      </c>
      <c r="D1368">
        <v>-2.6269999999999998</v>
      </c>
      <c r="E1368">
        <v>-3.1280000000000001</v>
      </c>
      <c r="F1368">
        <v>-3.16</v>
      </c>
      <c r="G1368">
        <v>1.5</v>
      </c>
      <c r="H1368">
        <v>-0.01</v>
      </c>
      <c r="I1368">
        <v>1.78</v>
      </c>
      <c r="J1368">
        <v>-0.63700000000000001</v>
      </c>
      <c r="K1368">
        <v>-1.6339999999999999</v>
      </c>
      <c r="L1368">
        <v>-2.6269999999999998</v>
      </c>
      <c r="M1368">
        <v>-3.1280000000000001</v>
      </c>
      <c r="N1368">
        <v>-3.1629999999999998</v>
      </c>
      <c r="O1368">
        <v>0.91100000000000003</v>
      </c>
      <c r="P1368">
        <v>0.92600000000000005</v>
      </c>
      <c r="Q1368">
        <v>0.91400000000000003</v>
      </c>
      <c r="R1368">
        <v>0.40400000000000003</v>
      </c>
      <c r="S1368">
        <v>0.16200000000000001</v>
      </c>
    </row>
    <row r="1369" spans="1:19" x14ac:dyDescent="0.3">
      <c r="A1369">
        <v>120</v>
      </c>
      <c r="B1369">
        <v>-0.63400000000000001</v>
      </c>
      <c r="C1369">
        <v>-1.6339999999999999</v>
      </c>
      <c r="D1369">
        <v>-2.6269999999999998</v>
      </c>
      <c r="E1369">
        <v>-3.1280000000000001</v>
      </c>
      <c r="F1369">
        <v>-3.16</v>
      </c>
      <c r="G1369">
        <v>1.5</v>
      </c>
      <c r="H1369">
        <v>-0.01</v>
      </c>
      <c r="I1369">
        <v>1.78</v>
      </c>
      <c r="J1369">
        <v>-0.64</v>
      </c>
      <c r="K1369">
        <v>-1.6339999999999999</v>
      </c>
      <c r="L1369">
        <v>-2.6280000000000001</v>
      </c>
      <c r="M1369">
        <v>-3.129</v>
      </c>
      <c r="N1369">
        <v>-3.1659999999999999</v>
      </c>
      <c r="O1369">
        <v>0.91</v>
      </c>
      <c r="P1369">
        <v>0.92800000000000005</v>
      </c>
      <c r="Q1369">
        <v>0.92100000000000004</v>
      </c>
      <c r="R1369">
        <v>0.40799999999999997</v>
      </c>
      <c r="S1369">
        <v>0.17</v>
      </c>
    </row>
    <row r="1370" spans="1:19" x14ac:dyDescent="0.3">
      <c r="A1370">
        <v>180</v>
      </c>
      <c r="B1370">
        <v>-0.63400000000000001</v>
      </c>
      <c r="C1370">
        <v>-1.6339999999999999</v>
      </c>
      <c r="D1370">
        <v>-2.6269999999999998</v>
      </c>
      <c r="E1370">
        <v>-3.1280000000000001</v>
      </c>
      <c r="F1370">
        <v>-3.16</v>
      </c>
      <c r="G1370">
        <v>1.5</v>
      </c>
      <c r="H1370">
        <v>-0.01</v>
      </c>
      <c r="I1370">
        <v>1.78</v>
      </c>
      <c r="J1370">
        <v>-0.64300000000000002</v>
      </c>
      <c r="K1370">
        <v>-1.6339999999999999</v>
      </c>
      <c r="L1370">
        <v>-2.6280000000000001</v>
      </c>
      <c r="M1370">
        <v>-3.1280000000000001</v>
      </c>
      <c r="N1370">
        <v>-3.169</v>
      </c>
      <c r="O1370">
        <v>0.90900000000000003</v>
      </c>
      <c r="P1370">
        <v>0.92900000000000005</v>
      </c>
      <c r="Q1370">
        <v>0.92</v>
      </c>
      <c r="R1370">
        <v>0.40799999999999997</v>
      </c>
      <c r="S1370">
        <v>0.17599999999999999</v>
      </c>
    </row>
    <row r="1371" spans="1:19" x14ac:dyDescent="0.3">
      <c r="A1371">
        <v>240</v>
      </c>
      <c r="B1371">
        <v>-0.63400000000000001</v>
      </c>
      <c r="C1371">
        <v>-1.6339999999999999</v>
      </c>
      <c r="D1371">
        <v>-2.6269999999999998</v>
      </c>
      <c r="E1371">
        <v>-3.1280000000000001</v>
      </c>
      <c r="F1371">
        <v>-3.16</v>
      </c>
      <c r="G1371">
        <v>1.5</v>
      </c>
      <c r="H1371">
        <v>-0.01</v>
      </c>
      <c r="I1371">
        <v>1.78</v>
      </c>
      <c r="J1371">
        <v>-0.64500000000000002</v>
      </c>
      <c r="K1371">
        <v>-1.6339999999999999</v>
      </c>
      <c r="L1371">
        <v>-2.629</v>
      </c>
      <c r="M1371">
        <v>-3.1259999999999999</v>
      </c>
      <c r="N1371">
        <v>-3.1720000000000002</v>
      </c>
      <c r="O1371">
        <v>0.90700000000000003</v>
      </c>
      <c r="P1371">
        <v>0.93</v>
      </c>
      <c r="Q1371">
        <v>0.92200000000000004</v>
      </c>
      <c r="R1371">
        <v>0.40699999999999997</v>
      </c>
      <c r="S1371">
        <v>0.183</v>
      </c>
    </row>
    <row r="1372" spans="1:19" x14ac:dyDescent="0.3">
      <c r="A1372">
        <v>300</v>
      </c>
      <c r="B1372">
        <v>-0.63400000000000001</v>
      </c>
      <c r="C1372">
        <v>-1.6339999999999999</v>
      </c>
      <c r="D1372">
        <v>-2.6269999999999998</v>
      </c>
      <c r="E1372">
        <v>-3.1280000000000001</v>
      </c>
      <c r="F1372">
        <v>-3.16</v>
      </c>
      <c r="G1372">
        <v>1.5</v>
      </c>
      <c r="H1372">
        <v>-0.01</v>
      </c>
      <c r="I1372">
        <v>1.78</v>
      </c>
      <c r="J1372">
        <v>-0.64700000000000002</v>
      </c>
      <c r="K1372">
        <v>-1.6339999999999999</v>
      </c>
      <c r="L1372">
        <v>-2.629</v>
      </c>
      <c r="M1372">
        <v>-3.1259999999999999</v>
      </c>
      <c r="N1372">
        <v>-3.1749999999999998</v>
      </c>
      <c r="O1372">
        <v>0.90500000000000003</v>
      </c>
      <c r="P1372">
        <v>0.93</v>
      </c>
      <c r="Q1372">
        <v>0.92300000000000004</v>
      </c>
      <c r="R1372">
        <v>0.41099999999999998</v>
      </c>
      <c r="S1372">
        <v>0.187</v>
      </c>
    </row>
    <row r="1373" spans="1:19" x14ac:dyDescent="0.3">
      <c r="A1373">
        <v>360</v>
      </c>
      <c r="B1373">
        <v>-0.63400000000000001</v>
      </c>
      <c r="C1373">
        <v>-1.6339999999999999</v>
      </c>
      <c r="D1373">
        <v>-2.6269999999999998</v>
      </c>
      <c r="E1373">
        <v>-3.1280000000000001</v>
      </c>
      <c r="F1373">
        <v>-3.16</v>
      </c>
      <c r="G1373">
        <v>1.5</v>
      </c>
      <c r="H1373">
        <v>-0.01</v>
      </c>
      <c r="I1373">
        <v>1.78</v>
      </c>
      <c r="J1373">
        <v>-0.64900000000000002</v>
      </c>
      <c r="K1373">
        <v>-1.6339999999999999</v>
      </c>
      <c r="L1373">
        <v>-2.629</v>
      </c>
      <c r="M1373">
        <v>-3.1280000000000001</v>
      </c>
      <c r="N1373">
        <v>-3.1779999999999999</v>
      </c>
      <c r="O1373">
        <v>0.90200000000000002</v>
      </c>
      <c r="P1373">
        <v>0.92900000000000005</v>
      </c>
      <c r="Q1373">
        <v>0.92100000000000004</v>
      </c>
      <c r="R1373">
        <v>0.41799999999999998</v>
      </c>
      <c r="S1373">
        <v>0.191</v>
      </c>
    </row>
    <row r="1374" spans="1:19" x14ac:dyDescent="0.3">
      <c r="A1374">
        <v>420</v>
      </c>
      <c r="B1374">
        <v>-0.63400000000000001</v>
      </c>
      <c r="C1374">
        <v>-1.6339999999999999</v>
      </c>
      <c r="D1374">
        <v>-2.6269999999999998</v>
      </c>
      <c r="E1374">
        <v>-3.1280000000000001</v>
      </c>
      <c r="F1374">
        <v>-3.16</v>
      </c>
      <c r="G1374">
        <v>1.5</v>
      </c>
      <c r="H1374">
        <v>-0.01</v>
      </c>
      <c r="I1374">
        <v>1.78</v>
      </c>
      <c r="J1374">
        <v>-0.65100000000000002</v>
      </c>
      <c r="K1374">
        <v>-1.635</v>
      </c>
      <c r="L1374">
        <v>-2.629</v>
      </c>
      <c r="M1374">
        <v>-3.1309999999999998</v>
      </c>
      <c r="N1374">
        <v>-3.181</v>
      </c>
      <c r="O1374">
        <v>0.9</v>
      </c>
      <c r="P1374">
        <v>0.92700000000000005</v>
      </c>
      <c r="Q1374">
        <v>0.92100000000000004</v>
      </c>
      <c r="R1374">
        <v>0.42599999999999999</v>
      </c>
      <c r="S1374">
        <v>0.19600000000000001</v>
      </c>
    </row>
    <row r="1375" spans="1:19" x14ac:dyDescent="0.3">
      <c r="A1375">
        <v>480</v>
      </c>
      <c r="B1375">
        <v>-0.63400000000000001</v>
      </c>
      <c r="C1375">
        <v>-1.6339999999999999</v>
      </c>
      <c r="D1375">
        <v>-2.6269999999999998</v>
      </c>
      <c r="E1375">
        <v>-3.1280000000000001</v>
      </c>
      <c r="F1375">
        <v>-3.16</v>
      </c>
      <c r="G1375">
        <v>1.5</v>
      </c>
      <c r="H1375">
        <v>-0.01</v>
      </c>
      <c r="I1375">
        <v>1.78</v>
      </c>
      <c r="J1375">
        <v>-0.65300000000000002</v>
      </c>
      <c r="K1375">
        <v>-1.6359999999999999</v>
      </c>
      <c r="L1375">
        <v>-2.63</v>
      </c>
      <c r="M1375">
        <v>-3.1339999999999999</v>
      </c>
      <c r="N1375">
        <v>-3.1840000000000002</v>
      </c>
      <c r="O1375">
        <v>0.89800000000000002</v>
      </c>
      <c r="P1375">
        <v>0.92600000000000005</v>
      </c>
      <c r="Q1375">
        <v>0.92200000000000004</v>
      </c>
      <c r="R1375">
        <v>0.434</v>
      </c>
      <c r="S1375">
        <v>0.20100000000000001</v>
      </c>
    </row>
    <row r="1376" spans="1:19" x14ac:dyDescent="0.3">
      <c r="A1376">
        <v>540</v>
      </c>
      <c r="B1376">
        <v>-0.63400000000000001</v>
      </c>
      <c r="C1376">
        <v>-1.6339999999999999</v>
      </c>
      <c r="D1376">
        <v>-2.6269999999999998</v>
      </c>
      <c r="E1376">
        <v>-3.1280000000000001</v>
      </c>
      <c r="F1376">
        <v>-3.16</v>
      </c>
      <c r="G1376">
        <v>1.5</v>
      </c>
      <c r="H1376">
        <v>-0.01</v>
      </c>
      <c r="I1376">
        <v>1.78</v>
      </c>
      <c r="J1376">
        <v>-0.65500000000000003</v>
      </c>
      <c r="K1376">
        <v>-1.6359999999999999</v>
      </c>
      <c r="L1376">
        <v>-2.63</v>
      </c>
      <c r="M1376">
        <v>-3.137</v>
      </c>
      <c r="N1376">
        <v>-3.1869999999999998</v>
      </c>
      <c r="O1376">
        <v>0.89500000000000002</v>
      </c>
      <c r="P1376">
        <v>0.92400000000000004</v>
      </c>
      <c r="Q1376">
        <v>0.92300000000000004</v>
      </c>
      <c r="R1376">
        <v>0.441</v>
      </c>
      <c r="S1376">
        <v>0.20399999999999999</v>
      </c>
    </row>
    <row r="1377" spans="1:19" x14ac:dyDescent="0.3">
      <c r="A1377">
        <v>600</v>
      </c>
      <c r="B1377">
        <v>-0.63400000000000001</v>
      </c>
      <c r="C1377">
        <v>-1.6339999999999999</v>
      </c>
      <c r="D1377">
        <v>-2.6269999999999998</v>
      </c>
      <c r="E1377">
        <v>-3.1280000000000001</v>
      </c>
      <c r="F1377">
        <v>-3.16</v>
      </c>
      <c r="G1377">
        <v>1.5</v>
      </c>
      <c r="H1377">
        <v>-0.01</v>
      </c>
      <c r="I1377">
        <v>1.78</v>
      </c>
      <c r="J1377">
        <v>-0.65700000000000003</v>
      </c>
      <c r="K1377">
        <v>-1.637</v>
      </c>
      <c r="L1377">
        <v>-2.63</v>
      </c>
      <c r="M1377">
        <v>-3.14</v>
      </c>
      <c r="N1377">
        <v>-3.19</v>
      </c>
      <c r="O1377">
        <v>0.89200000000000002</v>
      </c>
      <c r="P1377">
        <v>0.92200000000000004</v>
      </c>
      <c r="Q1377">
        <v>0.92200000000000004</v>
      </c>
      <c r="R1377">
        <v>0.44600000000000001</v>
      </c>
      <c r="S1377">
        <v>0.20699999999999999</v>
      </c>
    </row>
    <row r="1379" spans="1:19" x14ac:dyDescent="0.3">
      <c r="A1379" t="s">
        <v>0</v>
      </c>
      <c r="B1379" t="s">
        <v>107</v>
      </c>
    </row>
    <row r="1380" spans="1:19" x14ac:dyDescent="0.3">
      <c r="A1380">
        <v>0</v>
      </c>
      <c r="B1380">
        <v>-0.63400000000000001</v>
      </c>
      <c r="C1380">
        <v>-1.6339999999999999</v>
      </c>
      <c r="D1380">
        <v>-2.6269999999999998</v>
      </c>
      <c r="E1380">
        <v>-3.1280000000000001</v>
      </c>
      <c r="F1380">
        <v>-3.16</v>
      </c>
      <c r="G1380">
        <v>1.5</v>
      </c>
      <c r="H1380">
        <v>-0.01</v>
      </c>
      <c r="I1380">
        <v>1.514</v>
      </c>
      <c r="J1380">
        <v>-0.63400000000000001</v>
      </c>
      <c r="K1380">
        <v>-1.6339999999999999</v>
      </c>
      <c r="L1380">
        <v>-2.6269999999999998</v>
      </c>
      <c r="M1380">
        <v>-3.1280000000000001</v>
      </c>
      <c r="N1380">
        <v>-3.16</v>
      </c>
      <c r="O1380">
        <v>0.91100000000000003</v>
      </c>
      <c r="P1380">
        <v>0.91100000000000003</v>
      </c>
      <c r="Q1380">
        <v>0.89900000000000002</v>
      </c>
      <c r="R1380">
        <v>0.40600000000000003</v>
      </c>
      <c r="S1380">
        <v>0.154</v>
      </c>
    </row>
    <row r="1381" spans="1:19" x14ac:dyDescent="0.3">
      <c r="A1381">
        <v>60</v>
      </c>
      <c r="B1381">
        <v>-0.63400000000000001</v>
      </c>
      <c r="C1381">
        <v>-1.6339999999999999</v>
      </c>
      <c r="D1381">
        <v>-2.6269999999999998</v>
      </c>
      <c r="E1381">
        <v>-3.1280000000000001</v>
      </c>
      <c r="F1381">
        <v>-3.16</v>
      </c>
      <c r="G1381">
        <v>1.5</v>
      </c>
      <c r="H1381">
        <v>-0.01</v>
      </c>
      <c r="I1381">
        <v>1.514</v>
      </c>
      <c r="J1381">
        <v>-0.63800000000000001</v>
      </c>
      <c r="K1381">
        <v>-1.6339999999999999</v>
      </c>
      <c r="L1381">
        <v>-2.6269999999999998</v>
      </c>
      <c r="M1381">
        <v>-3.1280000000000001</v>
      </c>
      <c r="N1381">
        <v>-3.16</v>
      </c>
      <c r="O1381">
        <v>0.91200000000000003</v>
      </c>
      <c r="P1381">
        <v>0.92500000000000004</v>
      </c>
      <c r="Q1381">
        <v>0.91400000000000003</v>
      </c>
      <c r="R1381">
        <v>0.40600000000000003</v>
      </c>
      <c r="S1381">
        <v>0.154</v>
      </c>
    </row>
    <row r="1382" spans="1:19" x14ac:dyDescent="0.3">
      <c r="A1382">
        <v>120</v>
      </c>
      <c r="B1382">
        <v>-0.63400000000000001</v>
      </c>
      <c r="C1382">
        <v>-1.6339999999999999</v>
      </c>
      <c r="D1382">
        <v>-2.6269999999999998</v>
      </c>
      <c r="E1382">
        <v>-3.1280000000000001</v>
      </c>
      <c r="F1382">
        <v>-3.16</v>
      </c>
      <c r="G1382">
        <v>1.5</v>
      </c>
      <c r="H1382">
        <v>-0.01</v>
      </c>
      <c r="I1382">
        <v>1.514</v>
      </c>
      <c r="J1382">
        <v>-0.64</v>
      </c>
      <c r="K1382">
        <v>-1.6339999999999999</v>
      </c>
      <c r="L1382">
        <v>-2.6280000000000001</v>
      </c>
      <c r="M1382">
        <v>-3.1280000000000001</v>
      </c>
      <c r="N1382">
        <v>-3.16</v>
      </c>
      <c r="O1382">
        <v>0.91100000000000003</v>
      </c>
      <c r="P1382">
        <v>0.92800000000000005</v>
      </c>
      <c r="Q1382">
        <v>0.91900000000000004</v>
      </c>
      <c r="R1382">
        <v>0.40600000000000003</v>
      </c>
      <c r="S1382">
        <v>0.154</v>
      </c>
    </row>
    <row r="1383" spans="1:19" x14ac:dyDescent="0.3">
      <c r="A1383">
        <v>180</v>
      </c>
      <c r="B1383">
        <v>-0.63400000000000001</v>
      </c>
      <c r="C1383">
        <v>-1.6339999999999999</v>
      </c>
      <c r="D1383">
        <v>-2.6269999999999998</v>
      </c>
      <c r="E1383">
        <v>-3.1280000000000001</v>
      </c>
      <c r="F1383">
        <v>-3.16</v>
      </c>
      <c r="G1383">
        <v>1.5</v>
      </c>
      <c r="H1383">
        <v>-0.01</v>
      </c>
      <c r="I1383">
        <v>1.514</v>
      </c>
      <c r="J1383">
        <v>-0.64300000000000002</v>
      </c>
      <c r="K1383">
        <v>-1.6339999999999999</v>
      </c>
      <c r="L1383">
        <v>-2.629</v>
      </c>
      <c r="M1383">
        <v>-3.1280000000000001</v>
      </c>
      <c r="N1383">
        <v>-3.16</v>
      </c>
      <c r="O1383">
        <v>0.90900000000000003</v>
      </c>
      <c r="P1383">
        <v>0.92900000000000005</v>
      </c>
      <c r="Q1383">
        <v>0.92100000000000004</v>
      </c>
      <c r="R1383">
        <v>0.40799999999999997</v>
      </c>
      <c r="S1383">
        <v>0.154</v>
      </c>
    </row>
    <row r="1384" spans="1:19" x14ac:dyDescent="0.3">
      <c r="A1384">
        <v>240</v>
      </c>
      <c r="B1384">
        <v>-0.63400000000000001</v>
      </c>
      <c r="C1384">
        <v>-1.6339999999999999</v>
      </c>
      <c r="D1384">
        <v>-2.6269999999999998</v>
      </c>
      <c r="E1384">
        <v>-3.1280000000000001</v>
      </c>
      <c r="F1384">
        <v>-3.16</v>
      </c>
      <c r="G1384">
        <v>1.5</v>
      </c>
      <c r="H1384">
        <v>-0.01</v>
      </c>
      <c r="I1384">
        <v>1.514</v>
      </c>
      <c r="J1384">
        <v>-0.64500000000000002</v>
      </c>
      <c r="K1384">
        <v>-1.6339999999999999</v>
      </c>
      <c r="L1384">
        <v>-2.629</v>
      </c>
      <c r="M1384">
        <v>-3.1269999999999998</v>
      </c>
      <c r="N1384">
        <v>-3.16</v>
      </c>
      <c r="O1384">
        <v>0.90700000000000003</v>
      </c>
      <c r="P1384">
        <v>0.93</v>
      </c>
      <c r="Q1384">
        <v>0.92200000000000004</v>
      </c>
      <c r="R1384">
        <v>0.41099999999999998</v>
      </c>
      <c r="S1384">
        <v>0.155</v>
      </c>
    </row>
    <row r="1385" spans="1:19" x14ac:dyDescent="0.3">
      <c r="A1385">
        <v>300</v>
      </c>
      <c r="B1385">
        <v>-0.63400000000000001</v>
      </c>
      <c r="C1385">
        <v>-1.6339999999999999</v>
      </c>
      <c r="D1385">
        <v>-2.6269999999999998</v>
      </c>
      <c r="E1385">
        <v>-3.1280000000000001</v>
      </c>
      <c r="F1385">
        <v>-3.16</v>
      </c>
      <c r="G1385">
        <v>1.5</v>
      </c>
      <c r="H1385">
        <v>-0.01</v>
      </c>
      <c r="I1385">
        <v>1.514</v>
      </c>
      <c r="J1385">
        <v>-0.64700000000000002</v>
      </c>
      <c r="K1385">
        <v>-1.6339999999999999</v>
      </c>
      <c r="L1385">
        <v>-2.629</v>
      </c>
      <c r="M1385">
        <v>-3.1269999999999998</v>
      </c>
      <c r="N1385">
        <v>-3.16</v>
      </c>
      <c r="O1385">
        <v>0.90500000000000003</v>
      </c>
      <c r="P1385">
        <v>0.93</v>
      </c>
      <c r="Q1385">
        <v>0.92200000000000004</v>
      </c>
      <c r="R1385">
        <v>0.41199999999999998</v>
      </c>
      <c r="S1385">
        <v>0.154</v>
      </c>
    </row>
    <row r="1386" spans="1:19" x14ac:dyDescent="0.3">
      <c r="A1386">
        <v>360</v>
      </c>
      <c r="B1386">
        <v>-0.63400000000000001</v>
      </c>
      <c r="C1386">
        <v>-1.6339999999999999</v>
      </c>
      <c r="D1386">
        <v>-2.6269999999999998</v>
      </c>
      <c r="E1386">
        <v>-3.1280000000000001</v>
      </c>
      <c r="F1386">
        <v>-3.16</v>
      </c>
      <c r="G1386">
        <v>1.5</v>
      </c>
      <c r="H1386">
        <v>-0.01</v>
      </c>
      <c r="I1386">
        <v>1.514</v>
      </c>
      <c r="J1386">
        <v>-0.64900000000000002</v>
      </c>
      <c r="K1386">
        <v>-1.6339999999999999</v>
      </c>
      <c r="L1386">
        <v>-2.629</v>
      </c>
      <c r="M1386">
        <v>-3.1269999999999998</v>
      </c>
      <c r="N1386">
        <v>-3.16</v>
      </c>
      <c r="O1386">
        <v>0.90200000000000002</v>
      </c>
      <c r="P1386">
        <v>0.92900000000000005</v>
      </c>
      <c r="Q1386">
        <v>0.92200000000000004</v>
      </c>
      <c r="R1386">
        <v>0.41299999999999998</v>
      </c>
      <c r="S1386">
        <v>0.153</v>
      </c>
    </row>
    <row r="1387" spans="1:19" x14ac:dyDescent="0.3">
      <c r="A1387">
        <v>420</v>
      </c>
      <c r="B1387">
        <v>-0.63400000000000001</v>
      </c>
      <c r="C1387">
        <v>-1.6339999999999999</v>
      </c>
      <c r="D1387">
        <v>-2.6269999999999998</v>
      </c>
      <c r="E1387">
        <v>-3.1280000000000001</v>
      </c>
      <c r="F1387">
        <v>-3.16</v>
      </c>
      <c r="G1387">
        <v>1.5</v>
      </c>
      <c r="H1387">
        <v>-0.01</v>
      </c>
      <c r="I1387">
        <v>1.514</v>
      </c>
      <c r="J1387">
        <v>-0.65100000000000002</v>
      </c>
      <c r="K1387">
        <v>-1.635</v>
      </c>
      <c r="L1387">
        <v>-2.629</v>
      </c>
      <c r="M1387">
        <v>-3.1269999999999998</v>
      </c>
      <c r="N1387">
        <v>-3.16</v>
      </c>
      <c r="O1387">
        <v>0.9</v>
      </c>
      <c r="P1387">
        <v>0.92700000000000005</v>
      </c>
      <c r="Q1387">
        <v>0.92100000000000004</v>
      </c>
      <c r="R1387">
        <v>0.41299999999999998</v>
      </c>
      <c r="S1387">
        <v>0.155</v>
      </c>
    </row>
    <row r="1388" spans="1:19" x14ac:dyDescent="0.3">
      <c r="A1388">
        <v>480</v>
      </c>
      <c r="B1388">
        <v>-0.63400000000000001</v>
      </c>
      <c r="C1388">
        <v>-1.6339999999999999</v>
      </c>
      <c r="D1388">
        <v>-2.6269999999999998</v>
      </c>
      <c r="E1388">
        <v>-3.1280000000000001</v>
      </c>
      <c r="F1388">
        <v>-3.16</v>
      </c>
      <c r="G1388">
        <v>1.5</v>
      </c>
      <c r="H1388">
        <v>-0.01</v>
      </c>
      <c r="I1388">
        <v>1.514</v>
      </c>
      <c r="J1388">
        <v>-0.65300000000000002</v>
      </c>
      <c r="K1388">
        <v>-1.635</v>
      </c>
      <c r="L1388">
        <v>-2.63</v>
      </c>
      <c r="M1388">
        <v>-3.1269999999999998</v>
      </c>
      <c r="N1388">
        <v>-3.16</v>
      </c>
      <c r="O1388">
        <v>0.89700000000000002</v>
      </c>
      <c r="P1388">
        <v>0.92500000000000004</v>
      </c>
      <c r="Q1388">
        <v>0.92200000000000004</v>
      </c>
      <c r="R1388">
        <v>0.41399999999999998</v>
      </c>
      <c r="S1388">
        <v>0.156</v>
      </c>
    </row>
    <row r="1389" spans="1:19" x14ac:dyDescent="0.3">
      <c r="A1389">
        <v>540</v>
      </c>
      <c r="B1389">
        <v>-0.63400000000000001</v>
      </c>
      <c r="C1389">
        <v>-1.6339999999999999</v>
      </c>
      <c r="D1389">
        <v>-2.6269999999999998</v>
      </c>
      <c r="E1389">
        <v>-3.1280000000000001</v>
      </c>
      <c r="F1389">
        <v>-3.16</v>
      </c>
      <c r="G1389">
        <v>1.5</v>
      </c>
      <c r="H1389">
        <v>-0.01</v>
      </c>
      <c r="I1389">
        <v>1.514</v>
      </c>
      <c r="J1389">
        <v>-0.65500000000000003</v>
      </c>
      <c r="K1389">
        <v>-1.6359999999999999</v>
      </c>
      <c r="L1389">
        <v>-2.629</v>
      </c>
      <c r="M1389">
        <v>-3.1269999999999998</v>
      </c>
      <c r="N1389">
        <v>-3.16</v>
      </c>
      <c r="O1389">
        <v>0.89500000000000002</v>
      </c>
      <c r="P1389">
        <v>0.92300000000000004</v>
      </c>
      <c r="Q1389">
        <v>0.92100000000000004</v>
      </c>
      <c r="R1389">
        <v>0.41399999999999998</v>
      </c>
      <c r="S1389">
        <v>0.158</v>
      </c>
    </row>
    <row r="1390" spans="1:19" x14ac:dyDescent="0.3">
      <c r="A1390">
        <v>600</v>
      </c>
      <c r="B1390">
        <v>-0.63400000000000001</v>
      </c>
      <c r="C1390">
        <v>-1.6339999999999999</v>
      </c>
      <c r="D1390">
        <v>-2.6269999999999998</v>
      </c>
      <c r="E1390">
        <v>-3.1280000000000001</v>
      </c>
      <c r="F1390">
        <v>-3.16</v>
      </c>
      <c r="G1390">
        <v>1.5</v>
      </c>
      <c r="H1390">
        <v>-0.01</v>
      </c>
      <c r="I1390">
        <v>1.514</v>
      </c>
      <c r="J1390">
        <v>-0.65700000000000003</v>
      </c>
      <c r="K1390">
        <v>-1.637</v>
      </c>
      <c r="L1390">
        <v>-2.629</v>
      </c>
      <c r="M1390">
        <v>-3.1269999999999998</v>
      </c>
      <c r="N1390">
        <v>-3.16</v>
      </c>
      <c r="O1390">
        <v>0.89200000000000002</v>
      </c>
      <c r="P1390">
        <v>0.92200000000000004</v>
      </c>
      <c r="Q1390">
        <v>0.92200000000000004</v>
      </c>
      <c r="R1390">
        <v>0.41299999999999998</v>
      </c>
      <c r="S1390">
        <v>0.159</v>
      </c>
    </row>
    <row r="1392" spans="1:19" x14ac:dyDescent="0.3">
      <c r="A1392" t="s">
        <v>0</v>
      </c>
      <c r="B1392" t="s">
        <v>108</v>
      </c>
    </row>
    <row r="1393" spans="1:19" x14ac:dyDescent="0.3">
      <c r="A1393">
        <v>0</v>
      </c>
      <c r="B1393">
        <v>-0.63400000000000001</v>
      </c>
      <c r="C1393">
        <v>-1.6339999999999999</v>
      </c>
      <c r="D1393">
        <v>-2.6269999999999998</v>
      </c>
      <c r="E1393">
        <v>-3.1280000000000001</v>
      </c>
      <c r="F1393">
        <v>-3.16</v>
      </c>
      <c r="G1393">
        <v>1.5</v>
      </c>
      <c r="H1393">
        <v>-0.01</v>
      </c>
      <c r="I1393">
        <v>1.2410000000000001</v>
      </c>
      <c r="J1393">
        <v>-0.63400000000000001</v>
      </c>
      <c r="K1393">
        <v>-1.6339999999999999</v>
      </c>
      <c r="L1393">
        <v>-2.6269999999999998</v>
      </c>
      <c r="M1393">
        <v>-3.1280000000000001</v>
      </c>
      <c r="N1393">
        <v>-3.16</v>
      </c>
      <c r="O1393">
        <v>0.91100000000000003</v>
      </c>
      <c r="P1393">
        <v>0.91100000000000003</v>
      </c>
      <c r="Q1393">
        <v>0.89900000000000002</v>
      </c>
      <c r="R1393">
        <v>0.40600000000000003</v>
      </c>
      <c r="S1393">
        <v>0.154</v>
      </c>
    </row>
    <row r="1394" spans="1:19" x14ac:dyDescent="0.3">
      <c r="A1394">
        <v>60</v>
      </c>
      <c r="B1394">
        <v>-0.63400000000000001</v>
      </c>
      <c r="C1394">
        <v>-1.6339999999999999</v>
      </c>
      <c r="D1394">
        <v>-2.6269999999999998</v>
      </c>
      <c r="E1394">
        <v>-3.1280000000000001</v>
      </c>
      <c r="F1394">
        <v>-3.16</v>
      </c>
      <c r="G1394">
        <v>1.5</v>
      </c>
      <c r="H1394">
        <v>-0.01</v>
      </c>
      <c r="I1394">
        <v>1.2410000000000001</v>
      </c>
      <c r="J1394">
        <v>-0.63800000000000001</v>
      </c>
      <c r="K1394">
        <v>-1.6339999999999999</v>
      </c>
      <c r="L1394">
        <v>-2.6269999999999998</v>
      </c>
      <c r="M1394">
        <v>-3.129</v>
      </c>
      <c r="N1394">
        <v>-3.157</v>
      </c>
      <c r="O1394">
        <v>0.91200000000000003</v>
      </c>
      <c r="P1394">
        <v>0.92500000000000004</v>
      </c>
      <c r="Q1394">
        <v>0.91400000000000003</v>
      </c>
      <c r="R1394">
        <v>0.40699999999999997</v>
      </c>
      <c r="S1394">
        <v>0.14699999999999999</v>
      </c>
    </row>
    <row r="1395" spans="1:19" x14ac:dyDescent="0.3">
      <c r="A1395">
        <v>120</v>
      </c>
      <c r="B1395">
        <v>-0.63400000000000001</v>
      </c>
      <c r="C1395">
        <v>-1.6339999999999999</v>
      </c>
      <c r="D1395">
        <v>-2.6269999999999998</v>
      </c>
      <c r="E1395">
        <v>-3.1280000000000001</v>
      </c>
      <c r="F1395">
        <v>-3.16</v>
      </c>
      <c r="G1395">
        <v>1.5</v>
      </c>
      <c r="H1395">
        <v>-0.01</v>
      </c>
      <c r="I1395">
        <v>1.2410000000000001</v>
      </c>
      <c r="J1395">
        <v>-0.64</v>
      </c>
      <c r="K1395">
        <v>-1.6339999999999999</v>
      </c>
      <c r="L1395">
        <v>-2.6280000000000001</v>
      </c>
      <c r="M1395">
        <v>-3.1280000000000001</v>
      </c>
      <c r="N1395">
        <v>-3.1539999999999999</v>
      </c>
      <c r="O1395">
        <v>0.91100000000000003</v>
      </c>
      <c r="P1395">
        <v>0.92700000000000005</v>
      </c>
      <c r="Q1395">
        <v>0.91800000000000004</v>
      </c>
      <c r="R1395">
        <v>0.40500000000000003</v>
      </c>
      <c r="S1395">
        <v>0.13900000000000001</v>
      </c>
    </row>
    <row r="1396" spans="1:19" x14ac:dyDescent="0.3">
      <c r="A1396">
        <v>180</v>
      </c>
      <c r="B1396">
        <v>-0.63400000000000001</v>
      </c>
      <c r="C1396">
        <v>-1.6339999999999999</v>
      </c>
      <c r="D1396">
        <v>-2.6269999999999998</v>
      </c>
      <c r="E1396">
        <v>-3.1280000000000001</v>
      </c>
      <c r="F1396">
        <v>-3.16</v>
      </c>
      <c r="G1396">
        <v>1.5</v>
      </c>
      <c r="H1396">
        <v>-0.01</v>
      </c>
      <c r="I1396">
        <v>1.2410000000000001</v>
      </c>
      <c r="J1396">
        <v>-0.64300000000000002</v>
      </c>
      <c r="K1396">
        <v>-1.6339999999999999</v>
      </c>
      <c r="L1396">
        <v>-2.629</v>
      </c>
      <c r="M1396">
        <v>-3.1280000000000001</v>
      </c>
      <c r="N1396">
        <v>-3.1509999999999998</v>
      </c>
      <c r="O1396">
        <v>0.90900000000000003</v>
      </c>
      <c r="P1396">
        <v>0.92900000000000005</v>
      </c>
      <c r="Q1396">
        <v>0.92200000000000004</v>
      </c>
      <c r="R1396">
        <v>0.40799999999999997</v>
      </c>
      <c r="S1396">
        <v>0.13300000000000001</v>
      </c>
    </row>
    <row r="1397" spans="1:19" x14ac:dyDescent="0.3">
      <c r="A1397">
        <v>240</v>
      </c>
      <c r="B1397">
        <v>-0.63400000000000001</v>
      </c>
      <c r="C1397">
        <v>-1.6339999999999999</v>
      </c>
      <c r="D1397">
        <v>-2.6269999999999998</v>
      </c>
      <c r="E1397">
        <v>-3.1280000000000001</v>
      </c>
      <c r="F1397">
        <v>-3.16</v>
      </c>
      <c r="G1397">
        <v>1.5</v>
      </c>
      <c r="H1397">
        <v>-0.01</v>
      </c>
      <c r="I1397">
        <v>1.2410000000000001</v>
      </c>
      <c r="J1397">
        <v>-0.64500000000000002</v>
      </c>
      <c r="K1397">
        <v>-1.6339999999999999</v>
      </c>
      <c r="L1397">
        <v>-2.629</v>
      </c>
      <c r="M1397">
        <v>-3.1280000000000001</v>
      </c>
      <c r="N1397">
        <v>-3.1480000000000001</v>
      </c>
      <c r="O1397">
        <v>0.90700000000000003</v>
      </c>
      <c r="P1397">
        <v>0.93100000000000005</v>
      </c>
      <c r="Q1397">
        <v>0.92100000000000004</v>
      </c>
      <c r="R1397">
        <v>0.41399999999999998</v>
      </c>
      <c r="S1397">
        <v>0.127</v>
      </c>
    </row>
    <row r="1398" spans="1:19" x14ac:dyDescent="0.3">
      <c r="A1398">
        <v>300</v>
      </c>
      <c r="B1398">
        <v>-0.63400000000000001</v>
      </c>
      <c r="C1398">
        <v>-1.6339999999999999</v>
      </c>
      <c r="D1398">
        <v>-2.6269999999999998</v>
      </c>
      <c r="E1398">
        <v>-3.1280000000000001</v>
      </c>
      <c r="F1398">
        <v>-3.16</v>
      </c>
      <c r="G1398">
        <v>1.5</v>
      </c>
      <c r="H1398">
        <v>-0.01</v>
      </c>
      <c r="I1398">
        <v>1.2410000000000001</v>
      </c>
      <c r="J1398">
        <v>-0.64700000000000002</v>
      </c>
      <c r="K1398">
        <v>-1.6339999999999999</v>
      </c>
      <c r="L1398">
        <v>-2.629</v>
      </c>
      <c r="M1398">
        <v>-3.1280000000000001</v>
      </c>
      <c r="N1398">
        <v>-3.145</v>
      </c>
      <c r="O1398">
        <v>0.90400000000000003</v>
      </c>
      <c r="P1398">
        <v>0.93</v>
      </c>
      <c r="Q1398">
        <v>0.92100000000000004</v>
      </c>
      <c r="R1398">
        <v>0.41399999999999998</v>
      </c>
      <c r="S1398">
        <v>0.121</v>
      </c>
    </row>
    <row r="1399" spans="1:19" x14ac:dyDescent="0.3">
      <c r="A1399">
        <v>360</v>
      </c>
      <c r="B1399">
        <v>-0.63400000000000001</v>
      </c>
      <c r="C1399">
        <v>-1.6339999999999999</v>
      </c>
      <c r="D1399">
        <v>-2.6269999999999998</v>
      </c>
      <c r="E1399">
        <v>-3.1280000000000001</v>
      </c>
      <c r="F1399">
        <v>-3.16</v>
      </c>
      <c r="G1399">
        <v>1.5</v>
      </c>
      <c r="H1399">
        <v>-0.01</v>
      </c>
      <c r="I1399">
        <v>1.2410000000000001</v>
      </c>
      <c r="J1399">
        <v>-0.64900000000000002</v>
      </c>
      <c r="K1399">
        <v>-1.6339999999999999</v>
      </c>
      <c r="L1399">
        <v>-2.629</v>
      </c>
      <c r="M1399">
        <v>-3.125</v>
      </c>
      <c r="N1399">
        <v>-3.1419999999999999</v>
      </c>
      <c r="O1399">
        <v>0.90200000000000002</v>
      </c>
      <c r="P1399">
        <v>0.92900000000000005</v>
      </c>
      <c r="Q1399">
        <v>0.92200000000000004</v>
      </c>
      <c r="R1399">
        <v>0.40799999999999997</v>
      </c>
      <c r="S1399">
        <v>0.11600000000000001</v>
      </c>
    </row>
    <row r="1400" spans="1:19" x14ac:dyDescent="0.3">
      <c r="A1400">
        <v>420</v>
      </c>
      <c r="B1400">
        <v>-0.63400000000000001</v>
      </c>
      <c r="C1400">
        <v>-1.6339999999999999</v>
      </c>
      <c r="D1400">
        <v>-2.6269999999999998</v>
      </c>
      <c r="E1400">
        <v>-3.1280000000000001</v>
      </c>
      <c r="F1400">
        <v>-3.16</v>
      </c>
      <c r="G1400">
        <v>1.5</v>
      </c>
      <c r="H1400">
        <v>-0.01</v>
      </c>
      <c r="I1400">
        <v>1.2410000000000001</v>
      </c>
      <c r="J1400">
        <v>-0.65100000000000002</v>
      </c>
      <c r="K1400">
        <v>-1.635</v>
      </c>
      <c r="L1400">
        <v>-2.63</v>
      </c>
      <c r="M1400">
        <v>-3.1230000000000002</v>
      </c>
      <c r="N1400">
        <v>-3.1389999999999998</v>
      </c>
      <c r="O1400">
        <v>0.9</v>
      </c>
      <c r="P1400">
        <v>0.92800000000000005</v>
      </c>
      <c r="Q1400">
        <v>0.92200000000000004</v>
      </c>
      <c r="R1400">
        <v>0.4</v>
      </c>
      <c r="S1400">
        <v>0.114</v>
      </c>
    </row>
    <row r="1401" spans="1:19" x14ac:dyDescent="0.3">
      <c r="A1401">
        <v>480</v>
      </c>
      <c r="B1401">
        <v>-0.63400000000000001</v>
      </c>
      <c r="C1401">
        <v>-1.6339999999999999</v>
      </c>
      <c r="D1401">
        <v>-2.6269999999999998</v>
      </c>
      <c r="E1401">
        <v>-3.1280000000000001</v>
      </c>
      <c r="F1401">
        <v>-3.16</v>
      </c>
      <c r="G1401">
        <v>1.5</v>
      </c>
      <c r="H1401">
        <v>-0.01</v>
      </c>
      <c r="I1401">
        <v>1.2410000000000001</v>
      </c>
      <c r="J1401">
        <v>-0.65300000000000002</v>
      </c>
      <c r="K1401">
        <v>-1.635</v>
      </c>
      <c r="L1401">
        <v>-2.63</v>
      </c>
      <c r="M1401">
        <v>-3.12</v>
      </c>
      <c r="N1401">
        <v>-3.1360000000000001</v>
      </c>
      <c r="O1401">
        <v>0.89700000000000002</v>
      </c>
      <c r="P1401">
        <v>0.92500000000000004</v>
      </c>
      <c r="Q1401">
        <v>0.92200000000000004</v>
      </c>
      <c r="R1401">
        <v>0.39300000000000002</v>
      </c>
      <c r="S1401">
        <v>0.112</v>
      </c>
    </row>
    <row r="1402" spans="1:19" x14ac:dyDescent="0.3">
      <c r="A1402">
        <v>540</v>
      </c>
      <c r="B1402">
        <v>-0.63400000000000001</v>
      </c>
      <c r="C1402">
        <v>-1.6339999999999999</v>
      </c>
      <c r="D1402">
        <v>-2.6269999999999998</v>
      </c>
      <c r="E1402">
        <v>-3.1280000000000001</v>
      </c>
      <c r="F1402">
        <v>-3.16</v>
      </c>
      <c r="G1402">
        <v>1.5</v>
      </c>
      <c r="H1402">
        <v>-0.01</v>
      </c>
      <c r="I1402">
        <v>1.2410000000000001</v>
      </c>
      <c r="J1402">
        <v>-0.65500000000000003</v>
      </c>
      <c r="K1402">
        <v>-1.6359999999999999</v>
      </c>
      <c r="L1402">
        <v>-2.629</v>
      </c>
      <c r="M1402">
        <v>-3.1160000000000001</v>
      </c>
      <c r="N1402">
        <v>-3.133</v>
      </c>
      <c r="O1402">
        <v>0.89500000000000002</v>
      </c>
      <c r="P1402">
        <v>0.92300000000000004</v>
      </c>
      <c r="Q1402">
        <v>0.92</v>
      </c>
      <c r="R1402">
        <v>0.38500000000000001</v>
      </c>
      <c r="S1402">
        <v>0.111</v>
      </c>
    </row>
    <row r="1403" spans="1:19" x14ac:dyDescent="0.3">
      <c r="A1403">
        <v>600</v>
      </c>
      <c r="B1403">
        <v>-0.63400000000000001</v>
      </c>
      <c r="C1403">
        <v>-1.6339999999999999</v>
      </c>
      <c r="D1403">
        <v>-2.6269999999999998</v>
      </c>
      <c r="E1403">
        <v>-3.1280000000000001</v>
      </c>
      <c r="F1403">
        <v>-3.16</v>
      </c>
      <c r="G1403">
        <v>1.5</v>
      </c>
      <c r="H1403">
        <v>-0.01</v>
      </c>
      <c r="I1403">
        <v>1.2410000000000001</v>
      </c>
      <c r="J1403">
        <v>-0.65700000000000003</v>
      </c>
      <c r="K1403">
        <v>-1.637</v>
      </c>
      <c r="L1403">
        <v>-2.629</v>
      </c>
      <c r="M1403">
        <v>-3.1120000000000001</v>
      </c>
      <c r="N1403">
        <v>-3.13</v>
      </c>
      <c r="O1403">
        <v>0.89200000000000002</v>
      </c>
      <c r="P1403">
        <v>0.92200000000000004</v>
      </c>
      <c r="Q1403">
        <v>0.92100000000000004</v>
      </c>
      <c r="R1403">
        <v>0.378</v>
      </c>
      <c r="S1403">
        <v>0.11</v>
      </c>
    </row>
    <row r="1405" spans="1:19" x14ac:dyDescent="0.3">
      <c r="A1405" t="s">
        <v>0</v>
      </c>
      <c r="B1405" t="s">
        <v>109</v>
      </c>
    </row>
    <row r="1406" spans="1:19" x14ac:dyDescent="0.3">
      <c r="A1406">
        <v>0</v>
      </c>
      <c r="B1406">
        <v>-0.63400000000000001</v>
      </c>
      <c r="C1406">
        <v>-1.6339999999999999</v>
      </c>
      <c r="D1406">
        <v>-2.63</v>
      </c>
      <c r="E1406">
        <v>-3.2</v>
      </c>
      <c r="F1406">
        <v>-3.24</v>
      </c>
      <c r="G1406">
        <v>1.5</v>
      </c>
      <c r="H1406">
        <v>0</v>
      </c>
      <c r="I1406">
        <v>1.758</v>
      </c>
      <c r="J1406">
        <v>-0.63400000000000001</v>
      </c>
      <c r="K1406">
        <v>-1.6339999999999999</v>
      </c>
      <c r="L1406">
        <v>-2.63</v>
      </c>
      <c r="M1406">
        <v>-3.2</v>
      </c>
      <c r="N1406">
        <v>-3.24</v>
      </c>
      <c r="O1406">
        <v>0.91100000000000003</v>
      </c>
      <c r="P1406">
        <v>0.91100000000000003</v>
      </c>
      <c r="Q1406">
        <v>0.90400000000000003</v>
      </c>
      <c r="R1406">
        <v>0.44700000000000001</v>
      </c>
      <c r="S1406">
        <v>0.16400000000000001</v>
      </c>
    </row>
    <row r="1407" spans="1:19" x14ac:dyDescent="0.3">
      <c r="A1407">
        <v>60</v>
      </c>
      <c r="B1407">
        <v>-0.63400000000000001</v>
      </c>
      <c r="C1407">
        <v>-1.6339999999999999</v>
      </c>
      <c r="D1407">
        <v>-2.63</v>
      </c>
      <c r="E1407">
        <v>-3.2</v>
      </c>
      <c r="F1407">
        <v>-3.24</v>
      </c>
      <c r="G1407">
        <v>1.5</v>
      </c>
      <c r="H1407">
        <v>0</v>
      </c>
      <c r="I1407">
        <v>1.758</v>
      </c>
      <c r="J1407">
        <v>-0.63600000000000001</v>
      </c>
      <c r="K1407">
        <v>-1.6339999999999999</v>
      </c>
      <c r="L1407">
        <v>-2.63</v>
      </c>
      <c r="M1407">
        <v>-3.2</v>
      </c>
      <c r="N1407">
        <v>-3.2429999999999999</v>
      </c>
      <c r="O1407">
        <v>0.91600000000000004</v>
      </c>
      <c r="P1407">
        <v>0.92600000000000005</v>
      </c>
      <c r="Q1407">
        <v>0.91800000000000004</v>
      </c>
      <c r="R1407">
        <v>0.44500000000000001</v>
      </c>
      <c r="S1407">
        <v>0.17199999999999999</v>
      </c>
    </row>
    <row r="1408" spans="1:19" x14ac:dyDescent="0.3">
      <c r="A1408">
        <v>120</v>
      </c>
      <c r="B1408">
        <v>-0.63400000000000001</v>
      </c>
      <c r="C1408">
        <v>-1.6339999999999999</v>
      </c>
      <c r="D1408">
        <v>-2.63</v>
      </c>
      <c r="E1408">
        <v>-3.2</v>
      </c>
      <c r="F1408">
        <v>-3.24</v>
      </c>
      <c r="G1408">
        <v>1.5</v>
      </c>
      <c r="H1408">
        <v>0</v>
      </c>
      <c r="I1408">
        <v>1.758</v>
      </c>
      <c r="J1408">
        <v>-0.63800000000000001</v>
      </c>
      <c r="K1408">
        <v>-1.6339999999999999</v>
      </c>
      <c r="L1408">
        <v>-2.6309999999999998</v>
      </c>
      <c r="M1408">
        <v>-3.2010000000000001</v>
      </c>
      <c r="N1408">
        <v>-3.246</v>
      </c>
      <c r="O1408">
        <v>0.91800000000000004</v>
      </c>
      <c r="P1408">
        <v>0.92700000000000005</v>
      </c>
      <c r="Q1408">
        <v>0.92400000000000004</v>
      </c>
      <c r="R1408">
        <v>0.44900000000000001</v>
      </c>
      <c r="S1408">
        <v>0.18</v>
      </c>
    </row>
    <row r="1409" spans="1:19" x14ac:dyDescent="0.3">
      <c r="A1409">
        <v>180</v>
      </c>
      <c r="B1409">
        <v>-0.63400000000000001</v>
      </c>
      <c r="C1409">
        <v>-1.6339999999999999</v>
      </c>
      <c r="D1409">
        <v>-2.63</v>
      </c>
      <c r="E1409">
        <v>-3.2</v>
      </c>
      <c r="F1409">
        <v>-3.24</v>
      </c>
      <c r="G1409">
        <v>1.5</v>
      </c>
      <c r="H1409">
        <v>0</v>
      </c>
      <c r="I1409">
        <v>1.758</v>
      </c>
      <c r="J1409">
        <v>-0.63900000000000001</v>
      </c>
      <c r="K1409">
        <v>-1.6339999999999999</v>
      </c>
      <c r="L1409">
        <v>-2.6309999999999998</v>
      </c>
      <c r="M1409">
        <v>-3.2</v>
      </c>
      <c r="N1409">
        <v>-3.2490000000000001</v>
      </c>
      <c r="O1409">
        <v>0.92</v>
      </c>
      <c r="P1409">
        <v>0.92900000000000005</v>
      </c>
      <c r="Q1409">
        <v>0.92400000000000004</v>
      </c>
      <c r="R1409">
        <v>0.45100000000000001</v>
      </c>
      <c r="S1409">
        <v>0.186</v>
      </c>
    </row>
    <row r="1410" spans="1:19" x14ac:dyDescent="0.3">
      <c r="A1410">
        <v>240</v>
      </c>
      <c r="B1410">
        <v>-0.63400000000000001</v>
      </c>
      <c r="C1410">
        <v>-1.6339999999999999</v>
      </c>
      <c r="D1410">
        <v>-2.63</v>
      </c>
      <c r="E1410">
        <v>-3.2</v>
      </c>
      <c r="F1410">
        <v>-3.24</v>
      </c>
      <c r="G1410">
        <v>1.5</v>
      </c>
      <c r="H1410">
        <v>0</v>
      </c>
      <c r="I1410">
        <v>1.758</v>
      </c>
      <c r="J1410">
        <v>-0.63900000000000001</v>
      </c>
      <c r="K1410">
        <v>-1.6339999999999999</v>
      </c>
      <c r="L1410">
        <v>-2.6309999999999998</v>
      </c>
      <c r="M1410">
        <v>-3.198</v>
      </c>
      <c r="N1410">
        <v>-3.2519999999999998</v>
      </c>
      <c r="O1410">
        <v>0.92</v>
      </c>
      <c r="P1410">
        <v>0.93</v>
      </c>
      <c r="Q1410">
        <v>0.92500000000000004</v>
      </c>
      <c r="R1410">
        <v>0.44900000000000001</v>
      </c>
      <c r="S1410">
        <v>0.193</v>
      </c>
    </row>
    <row r="1411" spans="1:19" x14ac:dyDescent="0.3">
      <c r="A1411">
        <v>300</v>
      </c>
      <c r="B1411">
        <v>-0.63400000000000001</v>
      </c>
      <c r="C1411">
        <v>-1.6339999999999999</v>
      </c>
      <c r="D1411">
        <v>-2.63</v>
      </c>
      <c r="E1411">
        <v>-3.2</v>
      </c>
      <c r="F1411">
        <v>-3.24</v>
      </c>
      <c r="G1411">
        <v>1.5</v>
      </c>
      <c r="H1411">
        <v>0</v>
      </c>
      <c r="I1411">
        <v>1.758</v>
      </c>
      <c r="J1411">
        <v>-0.63900000000000001</v>
      </c>
      <c r="K1411">
        <v>-1.6339999999999999</v>
      </c>
      <c r="L1411">
        <v>-2.6320000000000001</v>
      </c>
      <c r="M1411">
        <v>-3.198</v>
      </c>
      <c r="N1411">
        <v>-3.2549999999999999</v>
      </c>
      <c r="O1411">
        <v>0.92100000000000004</v>
      </c>
      <c r="P1411">
        <v>0.93</v>
      </c>
      <c r="Q1411">
        <v>0.92700000000000005</v>
      </c>
      <c r="R1411">
        <v>0.45200000000000001</v>
      </c>
      <c r="S1411">
        <v>0.19600000000000001</v>
      </c>
    </row>
    <row r="1412" spans="1:19" x14ac:dyDescent="0.3">
      <c r="A1412">
        <v>360</v>
      </c>
      <c r="B1412">
        <v>-0.63400000000000001</v>
      </c>
      <c r="C1412">
        <v>-1.6339999999999999</v>
      </c>
      <c r="D1412">
        <v>-2.63</v>
      </c>
      <c r="E1412">
        <v>-3.2</v>
      </c>
      <c r="F1412">
        <v>-3.24</v>
      </c>
      <c r="G1412">
        <v>1.5</v>
      </c>
      <c r="H1412">
        <v>0</v>
      </c>
      <c r="I1412">
        <v>1.758</v>
      </c>
      <c r="J1412">
        <v>-0.63900000000000001</v>
      </c>
      <c r="K1412">
        <v>-1.6339999999999999</v>
      </c>
      <c r="L1412">
        <v>-2.6309999999999998</v>
      </c>
      <c r="M1412">
        <v>-3.1989999999999998</v>
      </c>
      <c r="N1412">
        <v>-3.258</v>
      </c>
      <c r="O1412">
        <v>0.92100000000000004</v>
      </c>
      <c r="P1412">
        <v>0.92900000000000005</v>
      </c>
      <c r="Q1412">
        <v>0.92500000000000004</v>
      </c>
      <c r="R1412">
        <v>0.45800000000000002</v>
      </c>
      <c r="S1412">
        <v>0.20100000000000001</v>
      </c>
    </row>
    <row r="1413" spans="1:19" x14ac:dyDescent="0.3">
      <c r="A1413">
        <v>420</v>
      </c>
      <c r="B1413">
        <v>-0.63400000000000001</v>
      </c>
      <c r="C1413">
        <v>-1.6339999999999999</v>
      </c>
      <c r="D1413">
        <v>-2.63</v>
      </c>
      <c r="E1413">
        <v>-3.2</v>
      </c>
      <c r="F1413">
        <v>-3.24</v>
      </c>
      <c r="G1413">
        <v>1.5</v>
      </c>
      <c r="H1413">
        <v>0</v>
      </c>
      <c r="I1413">
        <v>1.758</v>
      </c>
      <c r="J1413">
        <v>-0.64</v>
      </c>
      <c r="K1413">
        <v>-1.6339999999999999</v>
      </c>
      <c r="L1413">
        <v>-2.6309999999999998</v>
      </c>
      <c r="M1413">
        <v>-3.202</v>
      </c>
      <c r="N1413">
        <v>-3.2610000000000001</v>
      </c>
      <c r="O1413">
        <v>0.92200000000000004</v>
      </c>
      <c r="P1413">
        <v>0.92800000000000005</v>
      </c>
      <c r="Q1413">
        <v>0.92500000000000004</v>
      </c>
      <c r="R1413">
        <v>0.46600000000000003</v>
      </c>
      <c r="S1413">
        <v>0.20599999999999999</v>
      </c>
    </row>
    <row r="1414" spans="1:19" x14ac:dyDescent="0.3">
      <c r="A1414">
        <v>480</v>
      </c>
      <c r="B1414">
        <v>-0.63400000000000001</v>
      </c>
      <c r="C1414">
        <v>-1.6339999999999999</v>
      </c>
      <c r="D1414">
        <v>-2.63</v>
      </c>
      <c r="E1414">
        <v>-3.2</v>
      </c>
      <c r="F1414">
        <v>-3.24</v>
      </c>
      <c r="G1414">
        <v>1.5</v>
      </c>
      <c r="H1414">
        <v>0</v>
      </c>
      <c r="I1414">
        <v>1.758</v>
      </c>
      <c r="J1414">
        <v>-0.64</v>
      </c>
      <c r="K1414">
        <v>-1.635</v>
      </c>
      <c r="L1414">
        <v>-2.6320000000000001</v>
      </c>
      <c r="M1414">
        <v>-3.2040000000000002</v>
      </c>
      <c r="N1414">
        <v>-3.2639999999999998</v>
      </c>
      <c r="O1414">
        <v>0.92200000000000004</v>
      </c>
      <c r="P1414">
        <v>0.92700000000000005</v>
      </c>
      <c r="Q1414">
        <v>0.92600000000000005</v>
      </c>
      <c r="R1414">
        <v>0.47299999999999998</v>
      </c>
      <c r="S1414">
        <v>0.21099999999999999</v>
      </c>
    </row>
    <row r="1415" spans="1:19" x14ac:dyDescent="0.3">
      <c r="A1415">
        <v>540</v>
      </c>
      <c r="B1415">
        <v>-0.63400000000000001</v>
      </c>
      <c r="C1415">
        <v>-1.6339999999999999</v>
      </c>
      <c r="D1415">
        <v>-2.63</v>
      </c>
      <c r="E1415">
        <v>-3.2</v>
      </c>
      <c r="F1415">
        <v>-3.24</v>
      </c>
      <c r="G1415">
        <v>1.5</v>
      </c>
      <c r="H1415">
        <v>0</v>
      </c>
      <c r="I1415">
        <v>1.758</v>
      </c>
      <c r="J1415">
        <v>-0.64</v>
      </c>
      <c r="K1415">
        <v>-1.6359999999999999</v>
      </c>
      <c r="L1415">
        <v>-2.6320000000000001</v>
      </c>
      <c r="M1415">
        <v>-3.2069999999999999</v>
      </c>
      <c r="N1415">
        <v>-3.2669999999999999</v>
      </c>
      <c r="O1415">
        <v>0.92300000000000004</v>
      </c>
      <c r="P1415">
        <v>0.92700000000000005</v>
      </c>
      <c r="Q1415">
        <v>0.92700000000000005</v>
      </c>
      <c r="R1415">
        <v>0.47899999999999998</v>
      </c>
      <c r="S1415">
        <v>0.215</v>
      </c>
    </row>
    <row r="1416" spans="1:19" x14ac:dyDescent="0.3">
      <c r="A1416">
        <v>600</v>
      </c>
      <c r="B1416">
        <v>-0.63400000000000001</v>
      </c>
      <c r="C1416">
        <v>-1.6339999999999999</v>
      </c>
      <c r="D1416">
        <v>-2.63</v>
      </c>
      <c r="E1416">
        <v>-3.2</v>
      </c>
      <c r="F1416">
        <v>-3.24</v>
      </c>
      <c r="G1416">
        <v>1.5</v>
      </c>
      <c r="H1416">
        <v>0</v>
      </c>
      <c r="I1416">
        <v>1.758</v>
      </c>
      <c r="J1416">
        <v>-0.64</v>
      </c>
      <c r="K1416">
        <v>-1.6359999999999999</v>
      </c>
      <c r="L1416">
        <v>-2.6320000000000001</v>
      </c>
      <c r="M1416">
        <v>-3.21</v>
      </c>
      <c r="N1416">
        <v>-3.27</v>
      </c>
      <c r="O1416">
        <v>0.92300000000000004</v>
      </c>
      <c r="P1416">
        <v>0.92600000000000005</v>
      </c>
      <c r="Q1416">
        <v>0.92700000000000005</v>
      </c>
      <c r="R1416">
        <v>0.48399999999999999</v>
      </c>
      <c r="S1416">
        <v>0.216</v>
      </c>
    </row>
    <row r="1418" spans="1:19" x14ac:dyDescent="0.3">
      <c r="A1418" t="s">
        <v>0</v>
      </c>
      <c r="B1418" t="s">
        <v>110</v>
      </c>
    </row>
    <row r="1419" spans="1:19" x14ac:dyDescent="0.3">
      <c r="A1419">
        <v>0</v>
      </c>
      <c r="B1419">
        <v>-0.63400000000000001</v>
      </c>
      <c r="C1419">
        <v>-1.6339999999999999</v>
      </c>
      <c r="D1419">
        <v>-2.63</v>
      </c>
      <c r="E1419">
        <v>-3.2</v>
      </c>
      <c r="F1419">
        <v>-3.24</v>
      </c>
      <c r="G1419">
        <v>1.5</v>
      </c>
      <c r="H1419">
        <v>0</v>
      </c>
      <c r="I1419">
        <v>1.514</v>
      </c>
      <c r="J1419">
        <v>-0.63400000000000001</v>
      </c>
      <c r="K1419">
        <v>-1.6339999999999999</v>
      </c>
      <c r="L1419">
        <v>-2.63</v>
      </c>
      <c r="M1419">
        <v>-3.2</v>
      </c>
      <c r="N1419">
        <v>-3.24</v>
      </c>
      <c r="O1419">
        <v>0.91100000000000003</v>
      </c>
      <c r="P1419">
        <v>0.91100000000000003</v>
      </c>
      <c r="Q1419">
        <v>0.90400000000000003</v>
      </c>
      <c r="R1419">
        <v>0.44700000000000001</v>
      </c>
      <c r="S1419">
        <v>0.16400000000000001</v>
      </c>
    </row>
    <row r="1420" spans="1:19" x14ac:dyDescent="0.3">
      <c r="A1420">
        <v>60</v>
      </c>
      <c r="B1420">
        <v>-0.63400000000000001</v>
      </c>
      <c r="C1420">
        <v>-1.6339999999999999</v>
      </c>
      <c r="D1420">
        <v>-2.63</v>
      </c>
      <c r="E1420">
        <v>-3.2</v>
      </c>
      <c r="F1420">
        <v>-3.24</v>
      </c>
      <c r="G1420">
        <v>1.5</v>
      </c>
      <c r="H1420">
        <v>0</v>
      </c>
      <c r="I1420">
        <v>1.514</v>
      </c>
      <c r="J1420">
        <v>-0.63600000000000001</v>
      </c>
      <c r="K1420">
        <v>-1.6339999999999999</v>
      </c>
      <c r="L1420">
        <v>-2.63</v>
      </c>
      <c r="M1420">
        <v>-3.2010000000000001</v>
      </c>
      <c r="N1420">
        <v>-3.24</v>
      </c>
      <c r="O1420">
        <v>0.91600000000000004</v>
      </c>
      <c r="P1420">
        <v>0.92600000000000005</v>
      </c>
      <c r="Q1420">
        <v>0.91800000000000004</v>
      </c>
      <c r="R1420">
        <v>0.44600000000000001</v>
      </c>
      <c r="S1420">
        <v>0.16400000000000001</v>
      </c>
    </row>
    <row r="1421" spans="1:19" x14ac:dyDescent="0.3">
      <c r="A1421">
        <v>120</v>
      </c>
      <c r="B1421">
        <v>-0.63400000000000001</v>
      </c>
      <c r="C1421">
        <v>-1.6339999999999999</v>
      </c>
      <c r="D1421">
        <v>-2.63</v>
      </c>
      <c r="E1421">
        <v>-3.2</v>
      </c>
      <c r="F1421">
        <v>-3.24</v>
      </c>
      <c r="G1421">
        <v>1.5</v>
      </c>
      <c r="H1421">
        <v>0</v>
      </c>
      <c r="I1421">
        <v>1.514</v>
      </c>
      <c r="J1421">
        <v>-0.63800000000000001</v>
      </c>
      <c r="K1421">
        <v>-1.6339999999999999</v>
      </c>
      <c r="L1421">
        <v>-2.63</v>
      </c>
      <c r="M1421">
        <v>-3.2</v>
      </c>
      <c r="N1421">
        <v>-3.24</v>
      </c>
      <c r="O1421">
        <v>0.91900000000000004</v>
      </c>
      <c r="P1421">
        <v>0.92700000000000005</v>
      </c>
      <c r="Q1421">
        <v>0.92200000000000004</v>
      </c>
      <c r="R1421">
        <v>0.44700000000000001</v>
      </c>
      <c r="S1421">
        <v>0.16400000000000001</v>
      </c>
    </row>
    <row r="1422" spans="1:19" x14ac:dyDescent="0.3">
      <c r="A1422">
        <v>180</v>
      </c>
      <c r="B1422">
        <v>-0.63400000000000001</v>
      </c>
      <c r="C1422">
        <v>-1.6339999999999999</v>
      </c>
      <c r="D1422">
        <v>-2.63</v>
      </c>
      <c r="E1422">
        <v>-3.2</v>
      </c>
      <c r="F1422">
        <v>-3.24</v>
      </c>
      <c r="G1422">
        <v>1.5</v>
      </c>
      <c r="H1422">
        <v>0</v>
      </c>
      <c r="I1422">
        <v>1.514</v>
      </c>
      <c r="J1422">
        <v>-0.63900000000000001</v>
      </c>
      <c r="K1422">
        <v>-1.6339999999999999</v>
      </c>
      <c r="L1422">
        <v>-2.6309999999999998</v>
      </c>
      <c r="M1422">
        <v>-3.2</v>
      </c>
      <c r="N1422">
        <v>-3.24</v>
      </c>
      <c r="O1422">
        <v>0.92</v>
      </c>
      <c r="P1422">
        <v>0.92900000000000005</v>
      </c>
      <c r="Q1422">
        <v>0.92500000000000004</v>
      </c>
      <c r="R1422">
        <v>0.45</v>
      </c>
      <c r="S1422">
        <v>0.16500000000000001</v>
      </c>
    </row>
    <row r="1423" spans="1:19" x14ac:dyDescent="0.3">
      <c r="A1423">
        <v>240</v>
      </c>
      <c r="B1423">
        <v>-0.63400000000000001</v>
      </c>
      <c r="C1423">
        <v>-1.6339999999999999</v>
      </c>
      <c r="D1423">
        <v>-2.63</v>
      </c>
      <c r="E1423">
        <v>-3.2</v>
      </c>
      <c r="F1423">
        <v>-3.24</v>
      </c>
      <c r="G1423">
        <v>1.5</v>
      </c>
      <c r="H1423">
        <v>0</v>
      </c>
      <c r="I1423">
        <v>1.514</v>
      </c>
      <c r="J1423">
        <v>-0.63900000000000001</v>
      </c>
      <c r="K1423">
        <v>-1.6339999999999999</v>
      </c>
      <c r="L1423">
        <v>-2.6309999999999998</v>
      </c>
      <c r="M1423">
        <v>-3.1989999999999998</v>
      </c>
      <c r="N1423">
        <v>-3.24</v>
      </c>
      <c r="O1423">
        <v>0.92100000000000004</v>
      </c>
      <c r="P1423">
        <v>0.93</v>
      </c>
      <c r="Q1423">
        <v>0.92600000000000005</v>
      </c>
      <c r="R1423">
        <v>0.45300000000000001</v>
      </c>
      <c r="S1423">
        <v>0.16500000000000001</v>
      </c>
    </row>
    <row r="1424" spans="1:19" x14ac:dyDescent="0.3">
      <c r="A1424">
        <v>300</v>
      </c>
      <c r="B1424">
        <v>-0.63400000000000001</v>
      </c>
      <c r="C1424">
        <v>-1.6339999999999999</v>
      </c>
      <c r="D1424">
        <v>-2.63</v>
      </c>
      <c r="E1424">
        <v>-3.2</v>
      </c>
      <c r="F1424">
        <v>-3.24</v>
      </c>
      <c r="G1424">
        <v>1.5</v>
      </c>
      <c r="H1424">
        <v>0</v>
      </c>
      <c r="I1424">
        <v>1.514</v>
      </c>
      <c r="J1424">
        <v>-0.63900000000000001</v>
      </c>
      <c r="K1424">
        <v>-1.6339999999999999</v>
      </c>
      <c r="L1424">
        <v>-2.6309999999999998</v>
      </c>
      <c r="M1424">
        <v>-3.1989999999999998</v>
      </c>
      <c r="N1424">
        <v>-3.24</v>
      </c>
      <c r="O1424">
        <v>0.92100000000000004</v>
      </c>
      <c r="P1424">
        <v>0.93</v>
      </c>
      <c r="Q1424">
        <v>0.92600000000000005</v>
      </c>
      <c r="R1424">
        <v>0.45400000000000001</v>
      </c>
      <c r="S1424">
        <v>0.16400000000000001</v>
      </c>
    </row>
    <row r="1425" spans="1:19" x14ac:dyDescent="0.3">
      <c r="A1425">
        <v>360</v>
      </c>
      <c r="B1425">
        <v>-0.63400000000000001</v>
      </c>
      <c r="C1425">
        <v>-1.6339999999999999</v>
      </c>
      <c r="D1425">
        <v>-2.63</v>
      </c>
      <c r="E1425">
        <v>-3.2</v>
      </c>
      <c r="F1425">
        <v>-3.24</v>
      </c>
      <c r="G1425">
        <v>1.5</v>
      </c>
      <c r="H1425">
        <v>0</v>
      </c>
      <c r="I1425">
        <v>1.514</v>
      </c>
      <c r="J1425">
        <v>-0.63900000000000001</v>
      </c>
      <c r="K1425">
        <v>-1.6339999999999999</v>
      </c>
      <c r="L1425">
        <v>-2.6320000000000001</v>
      </c>
      <c r="M1425">
        <v>-3.198</v>
      </c>
      <c r="N1425">
        <v>-3.24</v>
      </c>
      <c r="O1425">
        <v>0.92100000000000004</v>
      </c>
      <c r="P1425">
        <v>0.92900000000000005</v>
      </c>
      <c r="Q1425">
        <v>0.92600000000000005</v>
      </c>
      <c r="R1425">
        <v>0.45400000000000001</v>
      </c>
      <c r="S1425">
        <v>0.16400000000000001</v>
      </c>
    </row>
    <row r="1426" spans="1:19" x14ac:dyDescent="0.3">
      <c r="A1426">
        <v>420</v>
      </c>
      <c r="B1426">
        <v>-0.63400000000000001</v>
      </c>
      <c r="C1426">
        <v>-1.6339999999999999</v>
      </c>
      <c r="D1426">
        <v>-2.63</v>
      </c>
      <c r="E1426">
        <v>-3.2</v>
      </c>
      <c r="F1426">
        <v>-3.24</v>
      </c>
      <c r="G1426">
        <v>1.5</v>
      </c>
      <c r="H1426">
        <v>0</v>
      </c>
      <c r="I1426">
        <v>1.514</v>
      </c>
      <c r="J1426">
        <v>-0.64</v>
      </c>
      <c r="K1426">
        <v>-1.635</v>
      </c>
      <c r="L1426">
        <v>-2.6320000000000001</v>
      </c>
      <c r="M1426">
        <v>-3.198</v>
      </c>
      <c r="N1426">
        <v>-3.24</v>
      </c>
      <c r="O1426">
        <v>0.92200000000000004</v>
      </c>
      <c r="P1426">
        <v>0.92800000000000005</v>
      </c>
      <c r="Q1426">
        <v>0.92600000000000005</v>
      </c>
      <c r="R1426">
        <v>0.45400000000000001</v>
      </c>
      <c r="S1426">
        <v>0.16500000000000001</v>
      </c>
    </row>
    <row r="1427" spans="1:19" x14ac:dyDescent="0.3">
      <c r="A1427">
        <v>480</v>
      </c>
      <c r="B1427">
        <v>-0.63400000000000001</v>
      </c>
      <c r="C1427">
        <v>-1.6339999999999999</v>
      </c>
      <c r="D1427">
        <v>-2.63</v>
      </c>
      <c r="E1427">
        <v>-3.2</v>
      </c>
      <c r="F1427">
        <v>-3.24</v>
      </c>
      <c r="G1427">
        <v>1.5</v>
      </c>
      <c r="H1427">
        <v>0</v>
      </c>
      <c r="I1427">
        <v>1.514</v>
      </c>
      <c r="J1427">
        <v>-0.64</v>
      </c>
      <c r="K1427">
        <v>-1.635</v>
      </c>
      <c r="L1427">
        <v>-2.6320000000000001</v>
      </c>
      <c r="M1427">
        <v>-3.1989999999999998</v>
      </c>
      <c r="N1427">
        <v>-3.24</v>
      </c>
      <c r="O1427">
        <v>0.92200000000000004</v>
      </c>
      <c r="P1427">
        <v>0.92700000000000005</v>
      </c>
      <c r="Q1427">
        <v>0.92600000000000005</v>
      </c>
      <c r="R1427">
        <v>0.45500000000000002</v>
      </c>
      <c r="S1427">
        <v>0.16700000000000001</v>
      </c>
    </row>
    <row r="1428" spans="1:19" x14ac:dyDescent="0.3">
      <c r="A1428">
        <v>540</v>
      </c>
      <c r="B1428">
        <v>-0.63400000000000001</v>
      </c>
      <c r="C1428">
        <v>-1.6339999999999999</v>
      </c>
      <c r="D1428">
        <v>-2.63</v>
      </c>
      <c r="E1428">
        <v>-3.2</v>
      </c>
      <c r="F1428">
        <v>-3.24</v>
      </c>
      <c r="G1428">
        <v>1.5</v>
      </c>
      <c r="H1428">
        <v>0</v>
      </c>
      <c r="I1428">
        <v>1.514</v>
      </c>
      <c r="J1428">
        <v>-0.64</v>
      </c>
      <c r="K1428">
        <v>-1.635</v>
      </c>
      <c r="L1428">
        <v>-2.6320000000000001</v>
      </c>
      <c r="M1428">
        <v>-3.1989999999999998</v>
      </c>
      <c r="N1428">
        <v>-3.24</v>
      </c>
      <c r="O1428">
        <v>0.92300000000000004</v>
      </c>
      <c r="P1428">
        <v>0.92600000000000005</v>
      </c>
      <c r="Q1428">
        <v>0.92600000000000005</v>
      </c>
      <c r="R1428">
        <v>0.45500000000000002</v>
      </c>
      <c r="S1428">
        <v>0.16800000000000001</v>
      </c>
    </row>
    <row r="1429" spans="1:19" x14ac:dyDescent="0.3">
      <c r="A1429">
        <v>600</v>
      </c>
      <c r="B1429">
        <v>-0.63400000000000001</v>
      </c>
      <c r="C1429">
        <v>-1.6339999999999999</v>
      </c>
      <c r="D1429">
        <v>-2.63</v>
      </c>
      <c r="E1429">
        <v>-3.2</v>
      </c>
      <c r="F1429">
        <v>-3.24</v>
      </c>
      <c r="G1429">
        <v>1.5</v>
      </c>
      <c r="H1429">
        <v>0</v>
      </c>
      <c r="I1429">
        <v>1.514</v>
      </c>
      <c r="J1429">
        <v>-0.64</v>
      </c>
      <c r="K1429">
        <v>-1.6359999999999999</v>
      </c>
      <c r="L1429">
        <v>-2.6320000000000001</v>
      </c>
      <c r="M1429">
        <v>-3.198</v>
      </c>
      <c r="N1429">
        <v>-3.24</v>
      </c>
      <c r="O1429">
        <v>0.92300000000000004</v>
      </c>
      <c r="P1429">
        <v>0.92600000000000005</v>
      </c>
      <c r="Q1429">
        <v>0.92600000000000005</v>
      </c>
      <c r="R1429">
        <v>0.45400000000000001</v>
      </c>
      <c r="S1429">
        <v>0.16900000000000001</v>
      </c>
    </row>
    <row r="1431" spans="1:19" x14ac:dyDescent="0.3">
      <c r="A1431" t="s">
        <v>0</v>
      </c>
      <c r="B1431" t="s">
        <v>111</v>
      </c>
    </row>
    <row r="1432" spans="1:19" x14ac:dyDescent="0.3">
      <c r="A1432">
        <v>0</v>
      </c>
      <c r="B1432">
        <v>-0.63400000000000001</v>
      </c>
      <c r="C1432">
        <v>-1.6339999999999999</v>
      </c>
      <c r="D1432">
        <v>-2.63</v>
      </c>
      <c r="E1432">
        <v>-3.2</v>
      </c>
      <c r="F1432">
        <v>-3.24</v>
      </c>
      <c r="G1432">
        <v>1.5</v>
      </c>
      <c r="H1432">
        <v>0</v>
      </c>
      <c r="I1432">
        <v>1.256</v>
      </c>
      <c r="J1432">
        <v>-0.63400000000000001</v>
      </c>
      <c r="K1432">
        <v>-1.6339999999999999</v>
      </c>
      <c r="L1432">
        <v>-2.63</v>
      </c>
      <c r="M1432">
        <v>-3.2</v>
      </c>
      <c r="N1432">
        <v>-3.24</v>
      </c>
      <c r="O1432">
        <v>0.91100000000000003</v>
      </c>
      <c r="P1432">
        <v>0.91100000000000003</v>
      </c>
      <c r="Q1432">
        <v>0.90400000000000003</v>
      </c>
      <c r="R1432">
        <v>0.44700000000000001</v>
      </c>
      <c r="S1432">
        <v>0.16400000000000001</v>
      </c>
    </row>
    <row r="1433" spans="1:19" x14ac:dyDescent="0.3">
      <c r="A1433">
        <v>60</v>
      </c>
      <c r="B1433">
        <v>-0.63400000000000001</v>
      </c>
      <c r="C1433">
        <v>-1.6339999999999999</v>
      </c>
      <c r="D1433">
        <v>-2.63</v>
      </c>
      <c r="E1433">
        <v>-3.2</v>
      </c>
      <c r="F1433">
        <v>-3.24</v>
      </c>
      <c r="G1433">
        <v>1.5</v>
      </c>
      <c r="H1433">
        <v>0</v>
      </c>
      <c r="I1433">
        <v>1.256</v>
      </c>
      <c r="J1433">
        <v>-0.63700000000000001</v>
      </c>
      <c r="K1433">
        <v>-1.6339999999999999</v>
      </c>
      <c r="L1433">
        <v>-2.63</v>
      </c>
      <c r="M1433">
        <v>-3.2010000000000001</v>
      </c>
      <c r="N1433">
        <v>-3.2370000000000001</v>
      </c>
      <c r="O1433">
        <v>0.91600000000000004</v>
      </c>
      <c r="P1433">
        <v>0.92400000000000004</v>
      </c>
      <c r="Q1433">
        <v>0.91800000000000004</v>
      </c>
      <c r="R1433">
        <v>0.44700000000000001</v>
      </c>
      <c r="S1433">
        <v>0.156</v>
      </c>
    </row>
    <row r="1434" spans="1:19" x14ac:dyDescent="0.3">
      <c r="A1434">
        <v>120</v>
      </c>
      <c r="B1434">
        <v>-0.63400000000000001</v>
      </c>
      <c r="C1434">
        <v>-1.6339999999999999</v>
      </c>
      <c r="D1434">
        <v>-2.63</v>
      </c>
      <c r="E1434">
        <v>-3.2</v>
      </c>
      <c r="F1434">
        <v>-3.24</v>
      </c>
      <c r="G1434">
        <v>1.5</v>
      </c>
      <c r="H1434">
        <v>0</v>
      </c>
      <c r="I1434">
        <v>1.256</v>
      </c>
      <c r="J1434">
        <v>-0.63800000000000001</v>
      </c>
      <c r="K1434">
        <v>-1.6339999999999999</v>
      </c>
      <c r="L1434">
        <v>-2.63</v>
      </c>
      <c r="M1434">
        <v>-3.2</v>
      </c>
      <c r="N1434">
        <v>-3.234</v>
      </c>
      <c r="O1434">
        <v>0.91900000000000004</v>
      </c>
      <c r="P1434">
        <v>0.92800000000000005</v>
      </c>
      <c r="Q1434">
        <v>0.92100000000000004</v>
      </c>
      <c r="R1434">
        <v>0.44600000000000001</v>
      </c>
      <c r="S1434">
        <v>0.14899999999999999</v>
      </c>
    </row>
    <row r="1435" spans="1:19" x14ac:dyDescent="0.3">
      <c r="A1435">
        <v>180</v>
      </c>
      <c r="B1435">
        <v>-0.63400000000000001</v>
      </c>
      <c r="C1435">
        <v>-1.6339999999999999</v>
      </c>
      <c r="D1435">
        <v>-2.63</v>
      </c>
      <c r="E1435">
        <v>-3.2</v>
      </c>
      <c r="F1435">
        <v>-3.24</v>
      </c>
      <c r="G1435">
        <v>1.5</v>
      </c>
      <c r="H1435">
        <v>0</v>
      </c>
      <c r="I1435">
        <v>1.256</v>
      </c>
      <c r="J1435">
        <v>-0.63900000000000001</v>
      </c>
      <c r="K1435">
        <v>-1.6339999999999999</v>
      </c>
      <c r="L1435">
        <v>-2.6309999999999998</v>
      </c>
      <c r="M1435">
        <v>-3.1989999999999998</v>
      </c>
      <c r="N1435">
        <v>-3.2309999999999999</v>
      </c>
      <c r="O1435">
        <v>0.92</v>
      </c>
      <c r="P1435">
        <v>0.92900000000000005</v>
      </c>
      <c r="Q1435">
        <v>0.92500000000000004</v>
      </c>
      <c r="R1435">
        <v>0.45</v>
      </c>
      <c r="S1435">
        <v>0.14199999999999999</v>
      </c>
    </row>
    <row r="1436" spans="1:19" x14ac:dyDescent="0.3">
      <c r="A1436">
        <v>240</v>
      </c>
      <c r="B1436">
        <v>-0.63400000000000001</v>
      </c>
      <c r="C1436">
        <v>-1.6339999999999999</v>
      </c>
      <c r="D1436">
        <v>-2.63</v>
      </c>
      <c r="E1436">
        <v>-3.2</v>
      </c>
      <c r="F1436">
        <v>-3.24</v>
      </c>
      <c r="G1436">
        <v>1.5</v>
      </c>
      <c r="H1436">
        <v>0</v>
      </c>
      <c r="I1436">
        <v>1.256</v>
      </c>
      <c r="J1436">
        <v>-0.63900000000000001</v>
      </c>
      <c r="K1436">
        <v>-1.6339999999999999</v>
      </c>
      <c r="L1436">
        <v>-2.6309999999999998</v>
      </c>
      <c r="M1436">
        <v>-3.2</v>
      </c>
      <c r="N1436">
        <v>-3.2280000000000002</v>
      </c>
      <c r="O1436">
        <v>0.92100000000000004</v>
      </c>
      <c r="P1436">
        <v>0.93100000000000005</v>
      </c>
      <c r="Q1436">
        <v>0.92600000000000005</v>
      </c>
      <c r="R1436">
        <v>0.45600000000000002</v>
      </c>
      <c r="S1436">
        <v>0.13700000000000001</v>
      </c>
    </row>
    <row r="1437" spans="1:19" x14ac:dyDescent="0.3">
      <c r="A1437">
        <v>300</v>
      </c>
      <c r="B1437">
        <v>-0.63400000000000001</v>
      </c>
      <c r="C1437">
        <v>-1.6339999999999999</v>
      </c>
      <c r="D1437">
        <v>-2.63</v>
      </c>
      <c r="E1437">
        <v>-3.2</v>
      </c>
      <c r="F1437">
        <v>-3.24</v>
      </c>
      <c r="G1437">
        <v>1.5</v>
      </c>
      <c r="H1437">
        <v>0</v>
      </c>
      <c r="I1437">
        <v>1.256</v>
      </c>
      <c r="J1437">
        <v>-0.63900000000000001</v>
      </c>
      <c r="K1437">
        <v>-1.6339999999999999</v>
      </c>
      <c r="L1437">
        <v>-2.6309999999999998</v>
      </c>
      <c r="M1437">
        <v>-3.1989999999999998</v>
      </c>
      <c r="N1437">
        <v>-3.2250000000000001</v>
      </c>
      <c r="O1437">
        <v>0.92100000000000004</v>
      </c>
      <c r="P1437">
        <v>0.92900000000000005</v>
      </c>
      <c r="Q1437">
        <v>0.92600000000000005</v>
      </c>
      <c r="R1437">
        <v>0.45700000000000002</v>
      </c>
      <c r="S1437">
        <v>0.13100000000000001</v>
      </c>
    </row>
    <row r="1438" spans="1:19" x14ac:dyDescent="0.3">
      <c r="A1438">
        <v>360</v>
      </c>
      <c r="B1438">
        <v>-0.63400000000000001</v>
      </c>
      <c r="C1438">
        <v>-1.6339999999999999</v>
      </c>
      <c r="D1438">
        <v>-2.63</v>
      </c>
      <c r="E1438">
        <v>-3.2</v>
      </c>
      <c r="F1438">
        <v>-3.24</v>
      </c>
      <c r="G1438">
        <v>1.5</v>
      </c>
      <c r="H1438">
        <v>0</v>
      </c>
      <c r="I1438">
        <v>1.256</v>
      </c>
      <c r="J1438">
        <v>-0.63900000000000001</v>
      </c>
      <c r="K1438">
        <v>-1.6339999999999999</v>
      </c>
      <c r="L1438">
        <v>-2.6320000000000001</v>
      </c>
      <c r="M1438">
        <v>-3.1970000000000001</v>
      </c>
      <c r="N1438">
        <v>-3.222</v>
      </c>
      <c r="O1438">
        <v>0.92100000000000004</v>
      </c>
      <c r="P1438">
        <v>0.92900000000000005</v>
      </c>
      <c r="Q1438">
        <v>0.92600000000000005</v>
      </c>
      <c r="R1438">
        <v>0.45</v>
      </c>
      <c r="S1438">
        <v>0.126</v>
      </c>
    </row>
    <row r="1439" spans="1:19" x14ac:dyDescent="0.3">
      <c r="A1439">
        <v>420</v>
      </c>
      <c r="B1439">
        <v>-0.63400000000000001</v>
      </c>
      <c r="C1439">
        <v>-1.6339999999999999</v>
      </c>
      <c r="D1439">
        <v>-2.63</v>
      </c>
      <c r="E1439">
        <v>-3.2</v>
      </c>
      <c r="F1439">
        <v>-3.24</v>
      </c>
      <c r="G1439">
        <v>1.5</v>
      </c>
      <c r="H1439">
        <v>0</v>
      </c>
      <c r="I1439">
        <v>1.256</v>
      </c>
      <c r="J1439">
        <v>-0.64</v>
      </c>
      <c r="K1439">
        <v>-1.635</v>
      </c>
      <c r="L1439">
        <v>-2.6320000000000001</v>
      </c>
      <c r="M1439">
        <v>-3.1949999999999998</v>
      </c>
      <c r="N1439">
        <v>-3.2189999999999999</v>
      </c>
      <c r="O1439">
        <v>0.92200000000000004</v>
      </c>
      <c r="P1439">
        <v>0.92800000000000005</v>
      </c>
      <c r="Q1439">
        <v>0.92700000000000005</v>
      </c>
      <c r="R1439">
        <v>0.442</v>
      </c>
      <c r="S1439">
        <v>0.124</v>
      </c>
    </row>
    <row r="1440" spans="1:19" x14ac:dyDescent="0.3">
      <c r="A1440">
        <v>480</v>
      </c>
      <c r="B1440">
        <v>-0.63400000000000001</v>
      </c>
      <c r="C1440">
        <v>-1.6339999999999999</v>
      </c>
      <c r="D1440">
        <v>-2.63</v>
      </c>
      <c r="E1440">
        <v>-3.2</v>
      </c>
      <c r="F1440">
        <v>-3.24</v>
      </c>
      <c r="G1440">
        <v>1.5</v>
      </c>
      <c r="H1440">
        <v>0</v>
      </c>
      <c r="I1440">
        <v>1.256</v>
      </c>
      <c r="J1440">
        <v>-0.64</v>
      </c>
      <c r="K1440">
        <v>-1.635</v>
      </c>
      <c r="L1440">
        <v>-2.6320000000000001</v>
      </c>
      <c r="M1440">
        <v>-3.1920000000000002</v>
      </c>
      <c r="N1440">
        <v>-3.2160000000000002</v>
      </c>
      <c r="O1440">
        <v>0.92200000000000004</v>
      </c>
      <c r="P1440">
        <v>0.92700000000000005</v>
      </c>
      <c r="Q1440">
        <v>0.92600000000000005</v>
      </c>
      <c r="R1440">
        <v>0.435</v>
      </c>
      <c r="S1440">
        <v>0.122</v>
      </c>
    </row>
    <row r="1441" spans="1:19" x14ac:dyDescent="0.3">
      <c r="A1441">
        <v>540</v>
      </c>
      <c r="B1441">
        <v>-0.63400000000000001</v>
      </c>
      <c r="C1441">
        <v>-1.6339999999999999</v>
      </c>
      <c r="D1441">
        <v>-2.63</v>
      </c>
      <c r="E1441">
        <v>-3.2</v>
      </c>
      <c r="F1441">
        <v>-3.24</v>
      </c>
      <c r="G1441">
        <v>1.5</v>
      </c>
      <c r="H1441">
        <v>0</v>
      </c>
      <c r="I1441">
        <v>1.256</v>
      </c>
      <c r="J1441">
        <v>-0.64</v>
      </c>
      <c r="K1441">
        <v>-1.635</v>
      </c>
      <c r="L1441">
        <v>-2.6320000000000001</v>
      </c>
      <c r="M1441">
        <v>-3.1890000000000001</v>
      </c>
      <c r="N1441">
        <v>-3.2130000000000001</v>
      </c>
      <c r="O1441">
        <v>0.92200000000000004</v>
      </c>
      <c r="P1441">
        <v>0.92600000000000005</v>
      </c>
      <c r="Q1441">
        <v>0.92500000000000004</v>
      </c>
      <c r="R1441">
        <v>0.42799999999999999</v>
      </c>
      <c r="S1441">
        <v>0.121</v>
      </c>
    </row>
    <row r="1442" spans="1:19" x14ac:dyDescent="0.3">
      <c r="A1442">
        <v>600</v>
      </c>
      <c r="B1442">
        <v>-0.63400000000000001</v>
      </c>
      <c r="C1442">
        <v>-1.6339999999999999</v>
      </c>
      <c r="D1442">
        <v>-2.63</v>
      </c>
      <c r="E1442">
        <v>-3.2</v>
      </c>
      <c r="F1442">
        <v>-3.24</v>
      </c>
      <c r="G1442">
        <v>1.5</v>
      </c>
      <c r="H1442">
        <v>0</v>
      </c>
      <c r="I1442">
        <v>1.256</v>
      </c>
      <c r="J1442">
        <v>-0.64</v>
      </c>
      <c r="K1442">
        <v>-1.6359999999999999</v>
      </c>
      <c r="L1442">
        <v>-2.6320000000000001</v>
      </c>
      <c r="M1442">
        <v>-3.1850000000000001</v>
      </c>
      <c r="N1442">
        <v>-3.21</v>
      </c>
      <c r="O1442">
        <v>0.92300000000000004</v>
      </c>
      <c r="P1442">
        <v>0.92600000000000005</v>
      </c>
      <c r="Q1442">
        <v>0.92600000000000005</v>
      </c>
      <c r="R1442">
        <v>0.42199999999999999</v>
      </c>
      <c r="S1442">
        <v>0.12</v>
      </c>
    </row>
    <row r="1444" spans="1:19" x14ac:dyDescent="0.3">
      <c r="A1444" t="s">
        <v>0</v>
      </c>
      <c r="B1444" t="s">
        <v>112</v>
      </c>
    </row>
    <row r="1445" spans="1:19" x14ac:dyDescent="0.3">
      <c r="A1445">
        <v>0</v>
      </c>
      <c r="B1445">
        <v>-0.63400000000000001</v>
      </c>
      <c r="C1445">
        <v>-1.6339999999999999</v>
      </c>
      <c r="D1445">
        <v>-2.63</v>
      </c>
      <c r="E1445">
        <v>-3.1920000000000002</v>
      </c>
      <c r="F1445">
        <v>-3.23</v>
      </c>
      <c r="G1445">
        <v>1.5</v>
      </c>
      <c r="H1445">
        <v>0</v>
      </c>
      <c r="I1445">
        <v>1.7609999999999999</v>
      </c>
      <c r="J1445">
        <v>-0.63400000000000001</v>
      </c>
      <c r="K1445">
        <v>-1.6339999999999999</v>
      </c>
      <c r="L1445">
        <v>-2.63</v>
      </c>
      <c r="M1445">
        <v>-3.1920000000000002</v>
      </c>
      <c r="N1445">
        <v>-3.23</v>
      </c>
      <c r="O1445">
        <v>0.91100000000000003</v>
      </c>
      <c r="P1445">
        <v>0.91100000000000003</v>
      </c>
      <c r="Q1445">
        <v>0.90400000000000003</v>
      </c>
      <c r="R1445">
        <v>0.441</v>
      </c>
      <c r="S1445">
        <v>0.16200000000000001</v>
      </c>
    </row>
    <row r="1446" spans="1:19" x14ac:dyDescent="0.3">
      <c r="A1446">
        <v>60</v>
      </c>
      <c r="B1446">
        <v>-0.63400000000000001</v>
      </c>
      <c r="C1446">
        <v>-1.6339999999999999</v>
      </c>
      <c r="D1446">
        <v>-2.63</v>
      </c>
      <c r="E1446">
        <v>-3.1920000000000002</v>
      </c>
      <c r="F1446">
        <v>-3.23</v>
      </c>
      <c r="G1446">
        <v>1.5</v>
      </c>
      <c r="H1446">
        <v>0</v>
      </c>
      <c r="I1446">
        <v>1.7609999999999999</v>
      </c>
      <c r="J1446">
        <v>-0.63600000000000001</v>
      </c>
      <c r="K1446">
        <v>-1.6339999999999999</v>
      </c>
      <c r="L1446">
        <v>-2.63</v>
      </c>
      <c r="M1446">
        <v>-3.1920000000000002</v>
      </c>
      <c r="N1446">
        <v>-3.2330000000000001</v>
      </c>
      <c r="O1446">
        <v>0.91600000000000004</v>
      </c>
      <c r="P1446">
        <v>0.92600000000000005</v>
      </c>
      <c r="Q1446">
        <v>0.91800000000000004</v>
      </c>
      <c r="R1446">
        <v>0.439</v>
      </c>
      <c r="S1446">
        <v>0.17100000000000001</v>
      </c>
    </row>
    <row r="1447" spans="1:19" x14ac:dyDescent="0.3">
      <c r="A1447">
        <v>120</v>
      </c>
      <c r="B1447">
        <v>-0.63400000000000001</v>
      </c>
      <c r="C1447">
        <v>-1.6339999999999999</v>
      </c>
      <c r="D1447">
        <v>-2.63</v>
      </c>
      <c r="E1447">
        <v>-3.1920000000000002</v>
      </c>
      <c r="F1447">
        <v>-3.23</v>
      </c>
      <c r="G1447">
        <v>1.5</v>
      </c>
      <c r="H1447">
        <v>0</v>
      </c>
      <c r="I1447">
        <v>1.7609999999999999</v>
      </c>
      <c r="J1447">
        <v>-0.63800000000000001</v>
      </c>
      <c r="K1447">
        <v>-1.6339999999999999</v>
      </c>
      <c r="L1447">
        <v>-2.63</v>
      </c>
      <c r="M1447">
        <v>-3.1920000000000002</v>
      </c>
      <c r="N1447">
        <v>-3.2360000000000002</v>
      </c>
      <c r="O1447">
        <v>0.91800000000000004</v>
      </c>
      <c r="P1447">
        <v>0.92700000000000005</v>
      </c>
      <c r="Q1447">
        <v>0.92300000000000004</v>
      </c>
      <c r="R1447">
        <v>0.443</v>
      </c>
      <c r="S1447">
        <v>0.17899999999999999</v>
      </c>
    </row>
    <row r="1448" spans="1:19" x14ac:dyDescent="0.3">
      <c r="A1448">
        <v>180</v>
      </c>
      <c r="B1448">
        <v>-0.63400000000000001</v>
      </c>
      <c r="C1448">
        <v>-1.6339999999999999</v>
      </c>
      <c r="D1448">
        <v>-2.63</v>
      </c>
      <c r="E1448">
        <v>-3.1920000000000002</v>
      </c>
      <c r="F1448">
        <v>-3.23</v>
      </c>
      <c r="G1448">
        <v>1.5</v>
      </c>
      <c r="H1448">
        <v>0</v>
      </c>
      <c r="I1448">
        <v>1.7609999999999999</v>
      </c>
      <c r="J1448">
        <v>-0.63900000000000001</v>
      </c>
      <c r="K1448">
        <v>-1.6339999999999999</v>
      </c>
      <c r="L1448">
        <v>-2.63</v>
      </c>
      <c r="M1448">
        <v>-3.1909999999999998</v>
      </c>
      <c r="N1448">
        <v>-3.2389999999999999</v>
      </c>
      <c r="O1448">
        <v>0.92</v>
      </c>
      <c r="P1448">
        <v>0.92900000000000005</v>
      </c>
      <c r="Q1448">
        <v>0.92400000000000004</v>
      </c>
      <c r="R1448">
        <v>0.44500000000000001</v>
      </c>
      <c r="S1448">
        <v>0.186</v>
      </c>
    </row>
    <row r="1449" spans="1:19" x14ac:dyDescent="0.3">
      <c r="A1449">
        <v>240</v>
      </c>
      <c r="B1449">
        <v>-0.63400000000000001</v>
      </c>
      <c r="C1449">
        <v>-1.6339999999999999</v>
      </c>
      <c r="D1449">
        <v>-2.63</v>
      </c>
      <c r="E1449">
        <v>-3.1920000000000002</v>
      </c>
      <c r="F1449">
        <v>-3.23</v>
      </c>
      <c r="G1449">
        <v>1.5</v>
      </c>
      <c r="H1449">
        <v>0</v>
      </c>
      <c r="I1449">
        <v>1.7609999999999999</v>
      </c>
      <c r="J1449">
        <v>-0.63900000000000001</v>
      </c>
      <c r="K1449">
        <v>-1.6339999999999999</v>
      </c>
      <c r="L1449">
        <v>-2.6309999999999998</v>
      </c>
      <c r="M1449">
        <v>-3.1890000000000001</v>
      </c>
      <c r="N1449">
        <v>-3.242</v>
      </c>
      <c r="O1449">
        <v>0.92</v>
      </c>
      <c r="P1449">
        <v>0.93</v>
      </c>
      <c r="Q1449">
        <v>0.92500000000000004</v>
      </c>
      <c r="R1449">
        <v>0.44400000000000001</v>
      </c>
      <c r="S1449">
        <v>0.191</v>
      </c>
    </row>
    <row r="1450" spans="1:19" x14ac:dyDescent="0.3">
      <c r="A1450">
        <v>300</v>
      </c>
      <c r="B1450">
        <v>-0.63400000000000001</v>
      </c>
      <c r="C1450">
        <v>-1.6339999999999999</v>
      </c>
      <c r="D1450">
        <v>-2.63</v>
      </c>
      <c r="E1450">
        <v>-3.1920000000000002</v>
      </c>
      <c r="F1450">
        <v>-3.23</v>
      </c>
      <c r="G1450">
        <v>1.5</v>
      </c>
      <c r="H1450">
        <v>0</v>
      </c>
      <c r="I1450">
        <v>1.7609999999999999</v>
      </c>
      <c r="J1450">
        <v>-0.63900000000000001</v>
      </c>
      <c r="K1450">
        <v>-1.6339999999999999</v>
      </c>
      <c r="L1450">
        <v>-2.6309999999999998</v>
      </c>
      <c r="M1450">
        <v>-3.1890000000000001</v>
      </c>
      <c r="N1450">
        <v>-3.2450000000000001</v>
      </c>
      <c r="O1450">
        <v>0.92100000000000004</v>
      </c>
      <c r="P1450">
        <v>0.93100000000000005</v>
      </c>
      <c r="Q1450">
        <v>0.92700000000000005</v>
      </c>
      <c r="R1450">
        <v>0.44600000000000001</v>
      </c>
      <c r="S1450">
        <v>0.19500000000000001</v>
      </c>
    </row>
    <row r="1451" spans="1:19" x14ac:dyDescent="0.3">
      <c r="A1451">
        <v>360</v>
      </c>
      <c r="B1451">
        <v>-0.63400000000000001</v>
      </c>
      <c r="C1451">
        <v>-1.6339999999999999</v>
      </c>
      <c r="D1451">
        <v>-2.63</v>
      </c>
      <c r="E1451">
        <v>-3.1920000000000002</v>
      </c>
      <c r="F1451">
        <v>-3.23</v>
      </c>
      <c r="G1451">
        <v>1.5</v>
      </c>
      <c r="H1451">
        <v>0</v>
      </c>
      <c r="I1451">
        <v>1.7609999999999999</v>
      </c>
      <c r="J1451">
        <v>-0.63900000000000001</v>
      </c>
      <c r="K1451">
        <v>-1.6339999999999999</v>
      </c>
      <c r="L1451">
        <v>-2.6309999999999998</v>
      </c>
      <c r="M1451">
        <v>-3.19</v>
      </c>
      <c r="N1451">
        <v>-3.2480000000000002</v>
      </c>
      <c r="O1451">
        <v>0.92100000000000004</v>
      </c>
      <c r="P1451">
        <v>0.92900000000000005</v>
      </c>
      <c r="Q1451">
        <v>0.92500000000000004</v>
      </c>
      <c r="R1451">
        <v>0.45300000000000001</v>
      </c>
      <c r="S1451">
        <v>0.19900000000000001</v>
      </c>
    </row>
    <row r="1452" spans="1:19" x14ac:dyDescent="0.3">
      <c r="A1452">
        <v>420</v>
      </c>
      <c r="B1452">
        <v>-0.63400000000000001</v>
      </c>
      <c r="C1452">
        <v>-1.6339999999999999</v>
      </c>
      <c r="D1452">
        <v>-2.63</v>
      </c>
      <c r="E1452">
        <v>-3.1920000000000002</v>
      </c>
      <c r="F1452">
        <v>-3.23</v>
      </c>
      <c r="G1452">
        <v>1.5</v>
      </c>
      <c r="H1452">
        <v>0</v>
      </c>
      <c r="I1452">
        <v>1.7609999999999999</v>
      </c>
      <c r="J1452">
        <v>-0.64</v>
      </c>
      <c r="K1452">
        <v>-1.635</v>
      </c>
      <c r="L1452">
        <v>-2.6309999999999998</v>
      </c>
      <c r="M1452">
        <v>-3.1930000000000001</v>
      </c>
      <c r="N1452">
        <v>-3.2509999999999999</v>
      </c>
      <c r="O1452">
        <v>0.92200000000000004</v>
      </c>
      <c r="P1452">
        <v>0.92800000000000005</v>
      </c>
      <c r="Q1452">
        <v>0.92500000000000004</v>
      </c>
      <c r="R1452">
        <v>0.46100000000000002</v>
      </c>
      <c r="S1452">
        <v>0.20399999999999999</v>
      </c>
    </row>
    <row r="1453" spans="1:19" x14ac:dyDescent="0.3">
      <c r="A1453">
        <v>480</v>
      </c>
      <c r="B1453">
        <v>-0.63400000000000001</v>
      </c>
      <c r="C1453">
        <v>-1.6339999999999999</v>
      </c>
      <c r="D1453">
        <v>-2.63</v>
      </c>
      <c r="E1453">
        <v>-3.1920000000000002</v>
      </c>
      <c r="F1453">
        <v>-3.23</v>
      </c>
      <c r="G1453">
        <v>1.5</v>
      </c>
      <c r="H1453">
        <v>0</v>
      </c>
      <c r="I1453">
        <v>1.7609999999999999</v>
      </c>
      <c r="J1453">
        <v>-0.64</v>
      </c>
      <c r="K1453">
        <v>-1.635</v>
      </c>
      <c r="L1453">
        <v>-2.6309999999999998</v>
      </c>
      <c r="M1453">
        <v>-3.1960000000000002</v>
      </c>
      <c r="N1453">
        <v>-3.254</v>
      </c>
      <c r="O1453">
        <v>0.92200000000000004</v>
      </c>
      <c r="P1453">
        <v>0.92700000000000005</v>
      </c>
      <c r="Q1453">
        <v>0.92500000000000004</v>
      </c>
      <c r="R1453">
        <v>0.46899999999999997</v>
      </c>
      <c r="S1453">
        <v>0.20899999999999999</v>
      </c>
    </row>
    <row r="1454" spans="1:19" x14ac:dyDescent="0.3">
      <c r="A1454">
        <v>540</v>
      </c>
      <c r="B1454">
        <v>-0.63400000000000001</v>
      </c>
      <c r="C1454">
        <v>-1.6339999999999999</v>
      </c>
      <c r="D1454">
        <v>-2.63</v>
      </c>
      <c r="E1454">
        <v>-3.1920000000000002</v>
      </c>
      <c r="F1454">
        <v>-3.23</v>
      </c>
      <c r="G1454">
        <v>1.5</v>
      </c>
      <c r="H1454">
        <v>0</v>
      </c>
      <c r="I1454">
        <v>1.7609999999999999</v>
      </c>
      <c r="J1454">
        <v>-0.64</v>
      </c>
      <c r="K1454">
        <v>-1.6359999999999999</v>
      </c>
      <c r="L1454">
        <v>-2.6320000000000001</v>
      </c>
      <c r="M1454">
        <v>-3.1989999999999998</v>
      </c>
      <c r="N1454">
        <v>-3.2570000000000001</v>
      </c>
      <c r="O1454">
        <v>0.92300000000000004</v>
      </c>
      <c r="P1454">
        <v>0.92700000000000005</v>
      </c>
      <c r="Q1454">
        <v>0.92600000000000005</v>
      </c>
      <c r="R1454">
        <v>0.47399999999999998</v>
      </c>
      <c r="S1454">
        <v>0.21299999999999999</v>
      </c>
    </row>
    <row r="1455" spans="1:19" x14ac:dyDescent="0.3">
      <c r="A1455">
        <v>600</v>
      </c>
      <c r="B1455">
        <v>-0.63400000000000001</v>
      </c>
      <c r="C1455">
        <v>-1.6339999999999999</v>
      </c>
      <c r="D1455">
        <v>-2.63</v>
      </c>
      <c r="E1455">
        <v>-3.1920000000000002</v>
      </c>
      <c r="F1455">
        <v>-3.23</v>
      </c>
      <c r="G1455">
        <v>1.5</v>
      </c>
      <c r="H1455">
        <v>0</v>
      </c>
      <c r="I1455">
        <v>1.7609999999999999</v>
      </c>
      <c r="J1455">
        <v>-0.64</v>
      </c>
      <c r="K1455">
        <v>-1.6359999999999999</v>
      </c>
      <c r="L1455">
        <v>-2.6320000000000001</v>
      </c>
      <c r="M1455">
        <v>-3.2010000000000001</v>
      </c>
      <c r="N1455">
        <v>-3.26</v>
      </c>
      <c r="O1455">
        <v>0.92300000000000004</v>
      </c>
      <c r="P1455">
        <v>0.92600000000000005</v>
      </c>
      <c r="Q1455">
        <v>0.92600000000000005</v>
      </c>
      <c r="R1455">
        <v>0.47799999999999998</v>
      </c>
      <c r="S1455">
        <v>0.216</v>
      </c>
    </row>
    <row r="1457" spans="1:19" x14ac:dyDescent="0.3">
      <c r="A1457" t="s">
        <v>0</v>
      </c>
      <c r="B1457" t="s">
        <v>113</v>
      </c>
    </row>
    <row r="1458" spans="1:19" x14ac:dyDescent="0.3">
      <c r="A1458">
        <v>0</v>
      </c>
      <c r="B1458">
        <v>-0.63400000000000001</v>
      </c>
      <c r="C1458">
        <v>-1.6339999999999999</v>
      </c>
      <c r="D1458">
        <v>-2.63</v>
      </c>
      <c r="E1458">
        <v>-3.1920000000000002</v>
      </c>
      <c r="F1458">
        <v>-3.23</v>
      </c>
      <c r="G1458">
        <v>1.5</v>
      </c>
      <c r="H1458">
        <v>0</v>
      </c>
      <c r="I1458">
        <v>1.514</v>
      </c>
      <c r="J1458">
        <v>-0.63400000000000001</v>
      </c>
      <c r="K1458">
        <v>-1.6339999999999999</v>
      </c>
      <c r="L1458">
        <v>-2.63</v>
      </c>
      <c r="M1458">
        <v>-3.1920000000000002</v>
      </c>
      <c r="N1458">
        <v>-3.23</v>
      </c>
      <c r="O1458">
        <v>0.91100000000000003</v>
      </c>
      <c r="P1458">
        <v>0.91100000000000003</v>
      </c>
      <c r="Q1458">
        <v>0.90400000000000003</v>
      </c>
      <c r="R1458">
        <v>0.441</v>
      </c>
      <c r="S1458">
        <v>0.16200000000000001</v>
      </c>
    </row>
    <row r="1459" spans="1:19" x14ac:dyDescent="0.3">
      <c r="A1459">
        <v>60</v>
      </c>
      <c r="B1459">
        <v>-0.63400000000000001</v>
      </c>
      <c r="C1459">
        <v>-1.6339999999999999</v>
      </c>
      <c r="D1459">
        <v>-2.63</v>
      </c>
      <c r="E1459">
        <v>-3.1920000000000002</v>
      </c>
      <c r="F1459">
        <v>-3.23</v>
      </c>
      <c r="G1459">
        <v>1.5</v>
      </c>
      <c r="H1459">
        <v>0</v>
      </c>
      <c r="I1459">
        <v>1.514</v>
      </c>
      <c r="J1459">
        <v>-0.63600000000000001</v>
      </c>
      <c r="K1459">
        <v>-1.6339999999999999</v>
      </c>
      <c r="L1459">
        <v>-2.63</v>
      </c>
      <c r="M1459">
        <v>-3.1920000000000002</v>
      </c>
      <c r="N1459">
        <v>-3.23</v>
      </c>
      <c r="O1459">
        <v>0.91600000000000004</v>
      </c>
      <c r="P1459">
        <v>0.92500000000000004</v>
      </c>
      <c r="Q1459">
        <v>0.91800000000000004</v>
      </c>
      <c r="R1459">
        <v>0.44</v>
      </c>
      <c r="S1459">
        <v>0.16300000000000001</v>
      </c>
    </row>
    <row r="1460" spans="1:19" x14ac:dyDescent="0.3">
      <c r="A1460">
        <v>120</v>
      </c>
      <c r="B1460">
        <v>-0.63400000000000001</v>
      </c>
      <c r="C1460">
        <v>-1.6339999999999999</v>
      </c>
      <c r="D1460">
        <v>-2.63</v>
      </c>
      <c r="E1460">
        <v>-3.1920000000000002</v>
      </c>
      <c r="F1460">
        <v>-3.23</v>
      </c>
      <c r="G1460">
        <v>1.5</v>
      </c>
      <c r="H1460">
        <v>0</v>
      </c>
      <c r="I1460">
        <v>1.514</v>
      </c>
      <c r="J1460">
        <v>-0.63800000000000001</v>
      </c>
      <c r="K1460">
        <v>-1.6339999999999999</v>
      </c>
      <c r="L1460">
        <v>-2.63</v>
      </c>
      <c r="M1460">
        <v>-3.1920000000000002</v>
      </c>
      <c r="N1460">
        <v>-3.23</v>
      </c>
      <c r="O1460">
        <v>0.91900000000000004</v>
      </c>
      <c r="P1460">
        <v>0.92700000000000005</v>
      </c>
      <c r="Q1460">
        <v>0.92200000000000004</v>
      </c>
      <c r="R1460">
        <v>0.442</v>
      </c>
      <c r="S1460">
        <v>0.16300000000000001</v>
      </c>
    </row>
    <row r="1461" spans="1:19" x14ac:dyDescent="0.3">
      <c r="A1461">
        <v>180</v>
      </c>
      <c r="B1461">
        <v>-0.63400000000000001</v>
      </c>
      <c r="C1461">
        <v>-1.6339999999999999</v>
      </c>
      <c r="D1461">
        <v>-2.63</v>
      </c>
      <c r="E1461">
        <v>-3.1920000000000002</v>
      </c>
      <c r="F1461">
        <v>-3.23</v>
      </c>
      <c r="G1461">
        <v>1.5</v>
      </c>
      <c r="H1461">
        <v>0</v>
      </c>
      <c r="I1461">
        <v>1.514</v>
      </c>
      <c r="J1461">
        <v>-0.63900000000000001</v>
      </c>
      <c r="K1461">
        <v>-1.6339999999999999</v>
      </c>
      <c r="L1461">
        <v>-2.6309999999999998</v>
      </c>
      <c r="M1461">
        <v>-3.1909999999999998</v>
      </c>
      <c r="N1461">
        <v>-3.23</v>
      </c>
      <c r="O1461">
        <v>0.92</v>
      </c>
      <c r="P1461">
        <v>0.93</v>
      </c>
      <c r="Q1461">
        <v>0.92500000000000004</v>
      </c>
      <c r="R1461">
        <v>0.44500000000000001</v>
      </c>
      <c r="S1461">
        <v>0.16300000000000001</v>
      </c>
    </row>
    <row r="1462" spans="1:19" x14ac:dyDescent="0.3">
      <c r="A1462">
        <v>240</v>
      </c>
      <c r="B1462">
        <v>-0.63400000000000001</v>
      </c>
      <c r="C1462">
        <v>-1.6339999999999999</v>
      </c>
      <c r="D1462">
        <v>-2.63</v>
      </c>
      <c r="E1462">
        <v>-3.1920000000000002</v>
      </c>
      <c r="F1462">
        <v>-3.23</v>
      </c>
      <c r="G1462">
        <v>1.5</v>
      </c>
      <c r="H1462">
        <v>0</v>
      </c>
      <c r="I1462">
        <v>1.514</v>
      </c>
      <c r="J1462">
        <v>-0.63900000000000001</v>
      </c>
      <c r="K1462">
        <v>-1.6339999999999999</v>
      </c>
      <c r="L1462">
        <v>-2.6309999999999998</v>
      </c>
      <c r="M1462">
        <v>-3.19</v>
      </c>
      <c r="N1462">
        <v>-3.23</v>
      </c>
      <c r="O1462">
        <v>0.92100000000000004</v>
      </c>
      <c r="P1462">
        <v>0.93</v>
      </c>
      <c r="Q1462">
        <v>0.92500000000000004</v>
      </c>
      <c r="R1462">
        <v>0.44700000000000001</v>
      </c>
      <c r="S1462">
        <v>0.16300000000000001</v>
      </c>
    </row>
    <row r="1463" spans="1:19" x14ac:dyDescent="0.3">
      <c r="A1463">
        <v>300</v>
      </c>
      <c r="B1463">
        <v>-0.63400000000000001</v>
      </c>
      <c r="C1463">
        <v>-1.6339999999999999</v>
      </c>
      <c r="D1463">
        <v>-2.63</v>
      </c>
      <c r="E1463">
        <v>-3.1920000000000002</v>
      </c>
      <c r="F1463">
        <v>-3.23</v>
      </c>
      <c r="G1463">
        <v>1.5</v>
      </c>
      <c r="H1463">
        <v>0</v>
      </c>
      <c r="I1463">
        <v>1.514</v>
      </c>
      <c r="J1463">
        <v>-0.63900000000000001</v>
      </c>
      <c r="K1463">
        <v>-1.6339999999999999</v>
      </c>
      <c r="L1463">
        <v>-2.6309999999999998</v>
      </c>
      <c r="M1463">
        <v>-3.19</v>
      </c>
      <c r="N1463">
        <v>-3.23</v>
      </c>
      <c r="O1463">
        <v>0.92100000000000004</v>
      </c>
      <c r="P1463">
        <v>0.93</v>
      </c>
      <c r="Q1463">
        <v>0.92600000000000005</v>
      </c>
      <c r="R1463">
        <v>0.44900000000000001</v>
      </c>
      <c r="S1463">
        <v>0.16200000000000001</v>
      </c>
    </row>
    <row r="1464" spans="1:19" x14ac:dyDescent="0.3">
      <c r="A1464">
        <v>360</v>
      </c>
      <c r="B1464">
        <v>-0.63400000000000001</v>
      </c>
      <c r="C1464">
        <v>-1.6339999999999999</v>
      </c>
      <c r="D1464">
        <v>-2.63</v>
      </c>
      <c r="E1464">
        <v>-3.1920000000000002</v>
      </c>
      <c r="F1464">
        <v>-3.23</v>
      </c>
      <c r="G1464">
        <v>1.5</v>
      </c>
      <c r="H1464">
        <v>0</v>
      </c>
      <c r="I1464">
        <v>1.514</v>
      </c>
      <c r="J1464">
        <v>-0.63900000000000001</v>
      </c>
      <c r="K1464">
        <v>-1.6339999999999999</v>
      </c>
      <c r="L1464">
        <v>-2.6309999999999998</v>
      </c>
      <c r="M1464">
        <v>-3.1890000000000001</v>
      </c>
      <c r="N1464">
        <v>-3.23</v>
      </c>
      <c r="O1464">
        <v>0.92100000000000004</v>
      </c>
      <c r="P1464">
        <v>0.92900000000000005</v>
      </c>
      <c r="Q1464">
        <v>0.92600000000000005</v>
      </c>
      <c r="R1464">
        <v>0.44900000000000001</v>
      </c>
      <c r="S1464">
        <v>0.16200000000000001</v>
      </c>
    </row>
    <row r="1465" spans="1:19" x14ac:dyDescent="0.3">
      <c r="A1465">
        <v>420</v>
      </c>
      <c r="B1465">
        <v>-0.63400000000000001</v>
      </c>
      <c r="C1465">
        <v>-1.6339999999999999</v>
      </c>
      <c r="D1465">
        <v>-2.63</v>
      </c>
      <c r="E1465">
        <v>-3.1920000000000002</v>
      </c>
      <c r="F1465">
        <v>-3.23</v>
      </c>
      <c r="G1465">
        <v>1.5</v>
      </c>
      <c r="H1465">
        <v>0</v>
      </c>
      <c r="I1465">
        <v>1.514</v>
      </c>
      <c r="J1465">
        <v>-0.64</v>
      </c>
      <c r="K1465">
        <v>-1.635</v>
      </c>
      <c r="L1465">
        <v>-2.6309999999999998</v>
      </c>
      <c r="M1465">
        <v>-3.1890000000000001</v>
      </c>
      <c r="N1465">
        <v>-3.23</v>
      </c>
      <c r="O1465">
        <v>0.92200000000000004</v>
      </c>
      <c r="P1465">
        <v>0.92800000000000005</v>
      </c>
      <c r="Q1465">
        <v>0.92500000000000004</v>
      </c>
      <c r="R1465">
        <v>0.44900000000000001</v>
      </c>
      <c r="S1465">
        <v>0.16400000000000001</v>
      </c>
    </row>
    <row r="1466" spans="1:19" x14ac:dyDescent="0.3">
      <c r="A1466">
        <v>480</v>
      </c>
      <c r="B1466">
        <v>-0.63400000000000001</v>
      </c>
      <c r="C1466">
        <v>-1.6339999999999999</v>
      </c>
      <c r="D1466">
        <v>-2.63</v>
      </c>
      <c r="E1466">
        <v>-3.1920000000000002</v>
      </c>
      <c r="F1466">
        <v>-3.23</v>
      </c>
      <c r="G1466">
        <v>1.5</v>
      </c>
      <c r="H1466">
        <v>0</v>
      </c>
      <c r="I1466">
        <v>1.514</v>
      </c>
      <c r="J1466">
        <v>-0.64</v>
      </c>
      <c r="K1466">
        <v>-1.635</v>
      </c>
      <c r="L1466">
        <v>-2.6320000000000001</v>
      </c>
      <c r="M1466">
        <v>-3.19</v>
      </c>
      <c r="N1466">
        <v>-3.23</v>
      </c>
      <c r="O1466">
        <v>0.92200000000000004</v>
      </c>
      <c r="P1466">
        <v>0.92700000000000005</v>
      </c>
      <c r="Q1466">
        <v>0.92600000000000005</v>
      </c>
      <c r="R1466">
        <v>0.45</v>
      </c>
      <c r="S1466">
        <v>0.16600000000000001</v>
      </c>
    </row>
    <row r="1467" spans="1:19" x14ac:dyDescent="0.3">
      <c r="A1467">
        <v>540</v>
      </c>
      <c r="B1467">
        <v>-0.63400000000000001</v>
      </c>
      <c r="C1467">
        <v>-1.6339999999999999</v>
      </c>
      <c r="D1467">
        <v>-2.63</v>
      </c>
      <c r="E1467">
        <v>-3.1920000000000002</v>
      </c>
      <c r="F1467">
        <v>-3.23</v>
      </c>
      <c r="G1467">
        <v>1.5</v>
      </c>
      <c r="H1467">
        <v>0</v>
      </c>
      <c r="I1467">
        <v>1.514</v>
      </c>
      <c r="J1467">
        <v>-0.64</v>
      </c>
      <c r="K1467">
        <v>-1.635</v>
      </c>
      <c r="L1467">
        <v>-2.6309999999999998</v>
      </c>
      <c r="M1467">
        <v>-3.1890000000000001</v>
      </c>
      <c r="N1467">
        <v>-3.23</v>
      </c>
      <c r="O1467">
        <v>0.92300000000000004</v>
      </c>
      <c r="P1467">
        <v>0.92600000000000005</v>
      </c>
      <c r="Q1467">
        <v>0.92500000000000004</v>
      </c>
      <c r="R1467">
        <v>0.45</v>
      </c>
      <c r="S1467">
        <v>0.16700000000000001</v>
      </c>
    </row>
    <row r="1468" spans="1:19" x14ac:dyDescent="0.3">
      <c r="A1468">
        <v>600</v>
      </c>
      <c r="B1468">
        <v>-0.63400000000000001</v>
      </c>
      <c r="C1468">
        <v>-1.6339999999999999</v>
      </c>
      <c r="D1468">
        <v>-2.63</v>
      </c>
      <c r="E1468">
        <v>-3.1920000000000002</v>
      </c>
      <c r="F1468">
        <v>-3.23</v>
      </c>
      <c r="G1468">
        <v>1.5</v>
      </c>
      <c r="H1468">
        <v>0</v>
      </c>
      <c r="I1468">
        <v>1.514</v>
      </c>
      <c r="J1468">
        <v>-0.64</v>
      </c>
      <c r="K1468">
        <v>-1.6359999999999999</v>
      </c>
      <c r="L1468">
        <v>-2.6320000000000001</v>
      </c>
      <c r="M1468">
        <v>-3.1890000000000001</v>
      </c>
      <c r="N1468">
        <v>-3.23</v>
      </c>
      <c r="O1468">
        <v>0.92300000000000004</v>
      </c>
      <c r="P1468">
        <v>0.92600000000000005</v>
      </c>
      <c r="Q1468">
        <v>0.92600000000000005</v>
      </c>
      <c r="R1468">
        <v>0.44900000000000001</v>
      </c>
      <c r="S1468">
        <v>0.16800000000000001</v>
      </c>
    </row>
    <row r="1470" spans="1:19" x14ac:dyDescent="0.3">
      <c r="A1470" t="s">
        <v>0</v>
      </c>
      <c r="B1470" t="s">
        <v>114</v>
      </c>
    </row>
    <row r="1471" spans="1:19" x14ac:dyDescent="0.3">
      <c r="A1471">
        <v>0</v>
      </c>
      <c r="B1471">
        <v>-0.63400000000000001</v>
      </c>
      <c r="C1471">
        <v>-1.6339999999999999</v>
      </c>
      <c r="D1471">
        <v>-2.63</v>
      </c>
      <c r="E1471">
        <v>-3.1920000000000002</v>
      </c>
      <c r="F1471">
        <v>-3.23</v>
      </c>
      <c r="G1471">
        <v>1.5</v>
      </c>
      <c r="H1471">
        <v>0</v>
      </c>
      <c r="I1471">
        <v>1.2549999999999999</v>
      </c>
      <c r="J1471">
        <v>-0.63400000000000001</v>
      </c>
      <c r="K1471">
        <v>-1.6339999999999999</v>
      </c>
      <c r="L1471">
        <v>-2.63</v>
      </c>
      <c r="M1471">
        <v>-3.1920000000000002</v>
      </c>
      <c r="N1471">
        <v>-3.23</v>
      </c>
      <c r="O1471">
        <v>0.91100000000000003</v>
      </c>
      <c r="P1471">
        <v>0.91100000000000003</v>
      </c>
      <c r="Q1471">
        <v>0.90400000000000003</v>
      </c>
      <c r="R1471">
        <v>0.441</v>
      </c>
      <c r="S1471">
        <v>0.16200000000000001</v>
      </c>
    </row>
    <row r="1472" spans="1:19" x14ac:dyDescent="0.3">
      <c r="A1472">
        <v>60</v>
      </c>
      <c r="B1472">
        <v>-0.63400000000000001</v>
      </c>
      <c r="C1472">
        <v>-1.6339999999999999</v>
      </c>
      <c r="D1472">
        <v>-2.63</v>
      </c>
      <c r="E1472">
        <v>-3.1920000000000002</v>
      </c>
      <c r="F1472">
        <v>-3.23</v>
      </c>
      <c r="G1472">
        <v>1.5</v>
      </c>
      <c r="H1472">
        <v>0</v>
      </c>
      <c r="I1472">
        <v>1.2549999999999999</v>
      </c>
      <c r="J1472">
        <v>-0.63700000000000001</v>
      </c>
      <c r="K1472">
        <v>-1.6339999999999999</v>
      </c>
      <c r="L1472">
        <v>-2.63</v>
      </c>
      <c r="M1472">
        <v>-3.1920000000000002</v>
      </c>
      <c r="N1472">
        <v>-3.2269999999999999</v>
      </c>
      <c r="O1472">
        <v>0.91600000000000004</v>
      </c>
      <c r="P1472">
        <v>0.92400000000000004</v>
      </c>
      <c r="Q1472">
        <v>0.91700000000000004</v>
      </c>
      <c r="R1472">
        <v>0.442</v>
      </c>
      <c r="S1472">
        <v>0.155</v>
      </c>
    </row>
    <row r="1473" spans="1:19" x14ac:dyDescent="0.3">
      <c r="A1473">
        <v>120</v>
      </c>
      <c r="B1473">
        <v>-0.63400000000000001</v>
      </c>
      <c r="C1473">
        <v>-1.6339999999999999</v>
      </c>
      <c r="D1473">
        <v>-2.63</v>
      </c>
      <c r="E1473">
        <v>-3.1920000000000002</v>
      </c>
      <c r="F1473">
        <v>-3.23</v>
      </c>
      <c r="G1473">
        <v>1.5</v>
      </c>
      <c r="H1473">
        <v>0</v>
      </c>
      <c r="I1473">
        <v>1.2549999999999999</v>
      </c>
      <c r="J1473">
        <v>-0.63800000000000001</v>
      </c>
      <c r="K1473">
        <v>-1.6339999999999999</v>
      </c>
      <c r="L1473">
        <v>-2.63</v>
      </c>
      <c r="M1473">
        <v>-3.1909999999999998</v>
      </c>
      <c r="N1473">
        <v>-3.2240000000000002</v>
      </c>
      <c r="O1473">
        <v>0.91900000000000004</v>
      </c>
      <c r="P1473">
        <v>0.92800000000000005</v>
      </c>
      <c r="Q1473">
        <v>0.92100000000000004</v>
      </c>
      <c r="R1473">
        <v>0.44</v>
      </c>
      <c r="S1473">
        <v>0.14699999999999999</v>
      </c>
    </row>
    <row r="1474" spans="1:19" x14ac:dyDescent="0.3">
      <c r="A1474">
        <v>180</v>
      </c>
      <c r="B1474">
        <v>-0.63400000000000001</v>
      </c>
      <c r="C1474">
        <v>-1.6339999999999999</v>
      </c>
      <c r="D1474">
        <v>-2.63</v>
      </c>
      <c r="E1474">
        <v>-3.1920000000000002</v>
      </c>
      <c r="F1474">
        <v>-3.23</v>
      </c>
      <c r="G1474">
        <v>1.5</v>
      </c>
      <c r="H1474">
        <v>0</v>
      </c>
      <c r="I1474">
        <v>1.2549999999999999</v>
      </c>
      <c r="J1474">
        <v>-0.63900000000000001</v>
      </c>
      <c r="K1474">
        <v>-1.6339999999999999</v>
      </c>
      <c r="L1474">
        <v>-2.6309999999999998</v>
      </c>
      <c r="M1474">
        <v>-3.1909999999999998</v>
      </c>
      <c r="N1474">
        <v>-3.2210000000000001</v>
      </c>
      <c r="O1474">
        <v>0.92</v>
      </c>
      <c r="P1474">
        <v>0.93</v>
      </c>
      <c r="Q1474">
        <v>0.92500000000000004</v>
      </c>
      <c r="R1474">
        <v>0.44400000000000001</v>
      </c>
      <c r="S1474">
        <v>0.14199999999999999</v>
      </c>
    </row>
    <row r="1475" spans="1:19" x14ac:dyDescent="0.3">
      <c r="A1475">
        <v>240</v>
      </c>
      <c r="B1475">
        <v>-0.63400000000000001</v>
      </c>
      <c r="C1475">
        <v>-1.6339999999999999</v>
      </c>
      <c r="D1475">
        <v>-2.63</v>
      </c>
      <c r="E1475">
        <v>-3.1920000000000002</v>
      </c>
      <c r="F1475">
        <v>-3.23</v>
      </c>
      <c r="G1475">
        <v>1.5</v>
      </c>
      <c r="H1475">
        <v>0</v>
      </c>
      <c r="I1475">
        <v>1.2549999999999999</v>
      </c>
      <c r="J1475">
        <v>-0.63900000000000001</v>
      </c>
      <c r="K1475">
        <v>-1.6339999999999999</v>
      </c>
      <c r="L1475">
        <v>-2.6309999999999998</v>
      </c>
      <c r="M1475">
        <v>-3.1909999999999998</v>
      </c>
      <c r="N1475">
        <v>-3.218</v>
      </c>
      <c r="O1475">
        <v>0.92100000000000004</v>
      </c>
      <c r="P1475">
        <v>0.93</v>
      </c>
      <c r="Q1475">
        <v>0.92500000000000004</v>
      </c>
      <c r="R1475">
        <v>0.45100000000000001</v>
      </c>
      <c r="S1475">
        <v>0.13500000000000001</v>
      </c>
    </row>
    <row r="1476" spans="1:19" x14ac:dyDescent="0.3">
      <c r="A1476">
        <v>300</v>
      </c>
      <c r="B1476">
        <v>-0.63400000000000001</v>
      </c>
      <c r="C1476">
        <v>-1.6339999999999999</v>
      </c>
      <c r="D1476">
        <v>-2.63</v>
      </c>
      <c r="E1476">
        <v>-3.1920000000000002</v>
      </c>
      <c r="F1476">
        <v>-3.23</v>
      </c>
      <c r="G1476">
        <v>1.5</v>
      </c>
      <c r="H1476">
        <v>0</v>
      </c>
      <c r="I1476">
        <v>1.2549999999999999</v>
      </c>
      <c r="J1476">
        <v>-0.63900000000000001</v>
      </c>
      <c r="K1476">
        <v>-1.6339999999999999</v>
      </c>
      <c r="L1476">
        <v>-2.6309999999999998</v>
      </c>
      <c r="M1476">
        <v>-3.1909999999999998</v>
      </c>
      <c r="N1476">
        <v>-3.2149999999999999</v>
      </c>
      <c r="O1476">
        <v>0.92100000000000004</v>
      </c>
      <c r="P1476">
        <v>0.92900000000000005</v>
      </c>
      <c r="Q1476">
        <v>0.92400000000000004</v>
      </c>
      <c r="R1476">
        <v>0.45100000000000001</v>
      </c>
      <c r="S1476">
        <v>0.129</v>
      </c>
    </row>
    <row r="1477" spans="1:19" x14ac:dyDescent="0.3">
      <c r="A1477">
        <v>360</v>
      </c>
      <c r="B1477">
        <v>-0.63400000000000001</v>
      </c>
      <c r="C1477">
        <v>-1.6339999999999999</v>
      </c>
      <c r="D1477">
        <v>-2.63</v>
      </c>
      <c r="E1477">
        <v>-3.1920000000000002</v>
      </c>
      <c r="F1477">
        <v>-3.23</v>
      </c>
      <c r="G1477">
        <v>1.5</v>
      </c>
      <c r="H1477">
        <v>0</v>
      </c>
      <c r="I1477">
        <v>1.2549999999999999</v>
      </c>
      <c r="J1477">
        <v>-0.63900000000000001</v>
      </c>
      <c r="K1477">
        <v>-1.6339999999999999</v>
      </c>
      <c r="L1477">
        <v>-2.6309999999999998</v>
      </c>
      <c r="M1477">
        <v>-3.1890000000000001</v>
      </c>
      <c r="N1477">
        <v>-3.2120000000000002</v>
      </c>
      <c r="O1477">
        <v>0.92100000000000004</v>
      </c>
      <c r="P1477">
        <v>0.92900000000000005</v>
      </c>
      <c r="Q1477">
        <v>0.92600000000000005</v>
      </c>
      <c r="R1477">
        <v>0.44400000000000001</v>
      </c>
      <c r="S1477">
        <v>0.125</v>
      </c>
    </row>
    <row r="1478" spans="1:19" x14ac:dyDescent="0.3">
      <c r="A1478">
        <v>420</v>
      </c>
      <c r="B1478">
        <v>-0.63400000000000001</v>
      </c>
      <c r="C1478">
        <v>-1.6339999999999999</v>
      </c>
      <c r="D1478">
        <v>-2.63</v>
      </c>
      <c r="E1478">
        <v>-3.1920000000000002</v>
      </c>
      <c r="F1478">
        <v>-3.23</v>
      </c>
      <c r="G1478">
        <v>1.5</v>
      </c>
      <c r="H1478">
        <v>0</v>
      </c>
      <c r="I1478">
        <v>1.2549999999999999</v>
      </c>
      <c r="J1478">
        <v>-0.64</v>
      </c>
      <c r="K1478">
        <v>-1.635</v>
      </c>
      <c r="L1478">
        <v>-2.6320000000000001</v>
      </c>
      <c r="M1478">
        <v>-3.1859999999999999</v>
      </c>
      <c r="N1478">
        <v>-3.2090000000000001</v>
      </c>
      <c r="O1478">
        <v>0.92200000000000004</v>
      </c>
      <c r="P1478">
        <v>0.92800000000000005</v>
      </c>
      <c r="Q1478">
        <v>0.92600000000000005</v>
      </c>
      <c r="R1478">
        <v>0.437</v>
      </c>
      <c r="S1478">
        <v>0.122</v>
      </c>
    </row>
    <row r="1479" spans="1:19" x14ac:dyDescent="0.3">
      <c r="A1479">
        <v>480</v>
      </c>
      <c r="B1479">
        <v>-0.63400000000000001</v>
      </c>
      <c r="C1479">
        <v>-1.6339999999999999</v>
      </c>
      <c r="D1479">
        <v>-2.63</v>
      </c>
      <c r="E1479">
        <v>-3.1920000000000002</v>
      </c>
      <c r="F1479">
        <v>-3.23</v>
      </c>
      <c r="G1479">
        <v>1.5</v>
      </c>
      <c r="H1479">
        <v>0</v>
      </c>
      <c r="I1479">
        <v>1.2549999999999999</v>
      </c>
      <c r="J1479">
        <v>-0.64</v>
      </c>
      <c r="K1479">
        <v>-1.635</v>
      </c>
      <c r="L1479">
        <v>-2.6320000000000001</v>
      </c>
      <c r="M1479">
        <v>-3.1829999999999998</v>
      </c>
      <c r="N1479">
        <v>-3.206</v>
      </c>
      <c r="O1479">
        <v>0.92200000000000004</v>
      </c>
      <c r="P1479">
        <v>0.92700000000000005</v>
      </c>
      <c r="Q1479">
        <v>0.92600000000000005</v>
      </c>
      <c r="R1479">
        <v>0.43</v>
      </c>
      <c r="S1479">
        <v>0.121</v>
      </c>
    </row>
    <row r="1480" spans="1:19" x14ac:dyDescent="0.3">
      <c r="A1480">
        <v>540</v>
      </c>
      <c r="B1480">
        <v>-0.63400000000000001</v>
      </c>
      <c r="C1480">
        <v>-1.6339999999999999</v>
      </c>
      <c r="D1480">
        <v>-2.63</v>
      </c>
      <c r="E1480">
        <v>-3.1920000000000002</v>
      </c>
      <c r="F1480">
        <v>-3.23</v>
      </c>
      <c r="G1480">
        <v>1.5</v>
      </c>
      <c r="H1480">
        <v>0</v>
      </c>
      <c r="I1480">
        <v>1.2549999999999999</v>
      </c>
      <c r="J1480">
        <v>-0.64</v>
      </c>
      <c r="K1480">
        <v>-1.635</v>
      </c>
      <c r="L1480">
        <v>-2.6309999999999998</v>
      </c>
      <c r="M1480">
        <v>-3.18</v>
      </c>
      <c r="N1480">
        <v>-3.2029999999999998</v>
      </c>
      <c r="O1480">
        <v>0.92300000000000004</v>
      </c>
      <c r="P1480">
        <v>0.92600000000000005</v>
      </c>
      <c r="Q1480">
        <v>0.92500000000000004</v>
      </c>
      <c r="R1480">
        <v>0.42199999999999999</v>
      </c>
      <c r="S1480">
        <v>0.121</v>
      </c>
    </row>
    <row r="1481" spans="1:19" x14ac:dyDescent="0.3">
      <c r="A1481">
        <v>600</v>
      </c>
      <c r="B1481">
        <v>-0.63400000000000001</v>
      </c>
      <c r="C1481">
        <v>-1.6339999999999999</v>
      </c>
      <c r="D1481">
        <v>-2.63</v>
      </c>
      <c r="E1481">
        <v>-3.1920000000000002</v>
      </c>
      <c r="F1481">
        <v>-3.23</v>
      </c>
      <c r="G1481">
        <v>1.5</v>
      </c>
      <c r="H1481">
        <v>0</v>
      </c>
      <c r="I1481">
        <v>1.2549999999999999</v>
      </c>
      <c r="J1481">
        <v>-0.64</v>
      </c>
      <c r="K1481">
        <v>-1.6359999999999999</v>
      </c>
      <c r="L1481">
        <v>-2.6309999999999998</v>
      </c>
      <c r="M1481">
        <v>-3.1760000000000002</v>
      </c>
      <c r="N1481">
        <v>-3.2</v>
      </c>
      <c r="O1481">
        <v>0.92300000000000004</v>
      </c>
      <c r="P1481">
        <v>0.92600000000000005</v>
      </c>
      <c r="Q1481">
        <v>0.92500000000000004</v>
      </c>
      <c r="R1481">
        <v>0.41699999999999998</v>
      </c>
      <c r="S1481">
        <v>0.11899999999999999</v>
      </c>
    </row>
    <row r="1483" spans="1:19" x14ac:dyDescent="0.3">
      <c r="A1483" t="s">
        <v>0</v>
      </c>
      <c r="B1483" t="s">
        <v>115</v>
      </c>
    </row>
    <row r="1484" spans="1:19" x14ac:dyDescent="0.3">
      <c r="A1484">
        <v>0</v>
      </c>
      <c r="B1484">
        <v>-0.63400000000000001</v>
      </c>
      <c r="C1484">
        <v>-1.6339999999999999</v>
      </c>
      <c r="D1484">
        <v>-2.63</v>
      </c>
      <c r="E1484">
        <v>-3.1819999999999999</v>
      </c>
      <c r="F1484">
        <v>-3.22</v>
      </c>
      <c r="G1484">
        <v>1.5</v>
      </c>
      <c r="H1484">
        <v>0</v>
      </c>
      <c r="I1484">
        <v>1.7629999999999999</v>
      </c>
      <c r="J1484">
        <v>-0.63400000000000001</v>
      </c>
      <c r="K1484">
        <v>-1.6339999999999999</v>
      </c>
      <c r="L1484">
        <v>-2.63</v>
      </c>
      <c r="M1484">
        <v>-3.1819999999999999</v>
      </c>
      <c r="N1484">
        <v>-3.22</v>
      </c>
      <c r="O1484">
        <v>0.91100000000000003</v>
      </c>
      <c r="P1484">
        <v>0.91100000000000003</v>
      </c>
      <c r="Q1484">
        <v>0.90300000000000002</v>
      </c>
      <c r="R1484">
        <v>0.436</v>
      </c>
      <c r="S1484">
        <v>0.161</v>
      </c>
    </row>
    <row r="1485" spans="1:19" x14ac:dyDescent="0.3">
      <c r="A1485">
        <v>60</v>
      </c>
      <c r="B1485">
        <v>-0.63400000000000001</v>
      </c>
      <c r="C1485">
        <v>-1.6339999999999999</v>
      </c>
      <c r="D1485">
        <v>-2.63</v>
      </c>
      <c r="E1485">
        <v>-3.1819999999999999</v>
      </c>
      <c r="F1485">
        <v>-3.22</v>
      </c>
      <c r="G1485">
        <v>1.5</v>
      </c>
      <c r="H1485">
        <v>0</v>
      </c>
      <c r="I1485">
        <v>1.7629999999999999</v>
      </c>
      <c r="J1485">
        <v>-0.63600000000000001</v>
      </c>
      <c r="K1485">
        <v>-1.6339999999999999</v>
      </c>
      <c r="L1485">
        <v>-2.629</v>
      </c>
      <c r="M1485">
        <v>-3.1819999999999999</v>
      </c>
      <c r="N1485">
        <v>-3.2229999999999999</v>
      </c>
      <c r="O1485">
        <v>0.91600000000000004</v>
      </c>
      <c r="P1485">
        <v>0.92600000000000005</v>
      </c>
      <c r="Q1485">
        <v>0.91700000000000004</v>
      </c>
      <c r="R1485">
        <v>0.434</v>
      </c>
      <c r="S1485">
        <v>0.17</v>
      </c>
    </row>
    <row r="1486" spans="1:19" x14ac:dyDescent="0.3">
      <c r="A1486">
        <v>120</v>
      </c>
      <c r="B1486">
        <v>-0.63400000000000001</v>
      </c>
      <c r="C1486">
        <v>-1.6339999999999999</v>
      </c>
      <c r="D1486">
        <v>-2.63</v>
      </c>
      <c r="E1486">
        <v>-3.1819999999999999</v>
      </c>
      <c r="F1486">
        <v>-3.22</v>
      </c>
      <c r="G1486">
        <v>1.5</v>
      </c>
      <c r="H1486">
        <v>0</v>
      </c>
      <c r="I1486">
        <v>1.7629999999999999</v>
      </c>
      <c r="J1486">
        <v>-0.63800000000000001</v>
      </c>
      <c r="K1486">
        <v>-1.6339999999999999</v>
      </c>
      <c r="L1486">
        <v>-2.63</v>
      </c>
      <c r="M1486">
        <v>-3.1829999999999998</v>
      </c>
      <c r="N1486">
        <v>-3.226</v>
      </c>
      <c r="O1486">
        <v>0.91800000000000004</v>
      </c>
      <c r="P1486">
        <v>0.92700000000000005</v>
      </c>
      <c r="Q1486">
        <v>0.92300000000000004</v>
      </c>
      <c r="R1486">
        <v>0.438</v>
      </c>
      <c r="S1486">
        <v>0.17699999999999999</v>
      </c>
    </row>
    <row r="1487" spans="1:19" x14ac:dyDescent="0.3">
      <c r="A1487">
        <v>180</v>
      </c>
      <c r="B1487">
        <v>-0.63400000000000001</v>
      </c>
      <c r="C1487">
        <v>-1.6339999999999999</v>
      </c>
      <c r="D1487">
        <v>-2.63</v>
      </c>
      <c r="E1487">
        <v>-3.1819999999999999</v>
      </c>
      <c r="F1487">
        <v>-3.22</v>
      </c>
      <c r="G1487">
        <v>1.5</v>
      </c>
      <c r="H1487">
        <v>0</v>
      </c>
      <c r="I1487">
        <v>1.7629999999999999</v>
      </c>
      <c r="J1487">
        <v>-0.63900000000000001</v>
      </c>
      <c r="K1487">
        <v>-1.6339999999999999</v>
      </c>
      <c r="L1487">
        <v>-2.63</v>
      </c>
      <c r="M1487">
        <v>-3.1819999999999999</v>
      </c>
      <c r="N1487">
        <v>-3.2290000000000001</v>
      </c>
      <c r="O1487">
        <v>0.92</v>
      </c>
      <c r="P1487">
        <v>0.92900000000000005</v>
      </c>
      <c r="Q1487">
        <v>0.92300000000000004</v>
      </c>
      <c r="R1487">
        <v>0.439</v>
      </c>
      <c r="S1487">
        <v>0.184</v>
      </c>
    </row>
    <row r="1488" spans="1:19" x14ac:dyDescent="0.3">
      <c r="A1488">
        <v>240</v>
      </c>
      <c r="B1488">
        <v>-0.63400000000000001</v>
      </c>
      <c r="C1488">
        <v>-1.6339999999999999</v>
      </c>
      <c r="D1488">
        <v>-2.63</v>
      </c>
      <c r="E1488">
        <v>-3.1819999999999999</v>
      </c>
      <c r="F1488">
        <v>-3.22</v>
      </c>
      <c r="G1488">
        <v>1.5</v>
      </c>
      <c r="H1488">
        <v>0</v>
      </c>
      <c r="I1488">
        <v>1.7629999999999999</v>
      </c>
      <c r="J1488">
        <v>-0.63900000000000001</v>
      </c>
      <c r="K1488">
        <v>-1.6339999999999999</v>
      </c>
      <c r="L1488">
        <v>-2.6309999999999998</v>
      </c>
      <c r="M1488">
        <v>-3.18</v>
      </c>
      <c r="N1488">
        <v>-3.2320000000000002</v>
      </c>
      <c r="O1488">
        <v>0.92</v>
      </c>
      <c r="P1488">
        <v>0.93</v>
      </c>
      <c r="Q1488">
        <v>0.92500000000000004</v>
      </c>
      <c r="R1488">
        <v>0.438</v>
      </c>
      <c r="S1488">
        <v>0.19</v>
      </c>
    </row>
    <row r="1489" spans="1:19" x14ac:dyDescent="0.3">
      <c r="A1489">
        <v>300</v>
      </c>
      <c r="B1489">
        <v>-0.63400000000000001</v>
      </c>
      <c r="C1489">
        <v>-1.6339999999999999</v>
      </c>
      <c r="D1489">
        <v>-2.63</v>
      </c>
      <c r="E1489">
        <v>-3.1819999999999999</v>
      </c>
      <c r="F1489">
        <v>-3.22</v>
      </c>
      <c r="G1489">
        <v>1.5</v>
      </c>
      <c r="H1489">
        <v>0</v>
      </c>
      <c r="I1489">
        <v>1.7629999999999999</v>
      </c>
      <c r="J1489">
        <v>-0.63900000000000001</v>
      </c>
      <c r="K1489">
        <v>-1.6339999999999999</v>
      </c>
      <c r="L1489">
        <v>-2.6309999999999998</v>
      </c>
      <c r="M1489">
        <v>-3.18</v>
      </c>
      <c r="N1489">
        <v>-3.2349999999999999</v>
      </c>
      <c r="O1489">
        <v>0.92100000000000004</v>
      </c>
      <c r="P1489">
        <v>0.93</v>
      </c>
      <c r="Q1489">
        <v>0.92700000000000005</v>
      </c>
      <c r="R1489">
        <v>0.441</v>
      </c>
      <c r="S1489">
        <v>0.19400000000000001</v>
      </c>
    </row>
    <row r="1490" spans="1:19" x14ac:dyDescent="0.3">
      <c r="A1490">
        <v>360</v>
      </c>
      <c r="B1490">
        <v>-0.63400000000000001</v>
      </c>
      <c r="C1490">
        <v>-1.6339999999999999</v>
      </c>
      <c r="D1490">
        <v>-2.63</v>
      </c>
      <c r="E1490">
        <v>-3.1819999999999999</v>
      </c>
      <c r="F1490">
        <v>-3.22</v>
      </c>
      <c r="G1490">
        <v>1.5</v>
      </c>
      <c r="H1490">
        <v>0</v>
      </c>
      <c r="I1490">
        <v>1.7629999999999999</v>
      </c>
      <c r="J1490">
        <v>-0.63900000000000001</v>
      </c>
      <c r="K1490">
        <v>-1.6339999999999999</v>
      </c>
      <c r="L1490">
        <v>-2.6309999999999998</v>
      </c>
      <c r="M1490">
        <v>-3.1819999999999999</v>
      </c>
      <c r="N1490">
        <v>-3.238</v>
      </c>
      <c r="O1490">
        <v>0.92100000000000004</v>
      </c>
      <c r="P1490">
        <v>0.92800000000000005</v>
      </c>
      <c r="Q1490">
        <v>0.92400000000000004</v>
      </c>
      <c r="R1490">
        <v>0.44800000000000001</v>
      </c>
      <c r="S1490">
        <v>0.19800000000000001</v>
      </c>
    </row>
    <row r="1491" spans="1:19" x14ac:dyDescent="0.3">
      <c r="A1491">
        <v>420</v>
      </c>
      <c r="B1491">
        <v>-0.63400000000000001</v>
      </c>
      <c r="C1491">
        <v>-1.6339999999999999</v>
      </c>
      <c r="D1491">
        <v>-2.63</v>
      </c>
      <c r="E1491">
        <v>-3.1819999999999999</v>
      </c>
      <c r="F1491">
        <v>-3.22</v>
      </c>
      <c r="G1491">
        <v>1.5</v>
      </c>
      <c r="H1491">
        <v>0</v>
      </c>
      <c r="I1491">
        <v>1.7629999999999999</v>
      </c>
      <c r="J1491">
        <v>-0.64</v>
      </c>
      <c r="K1491">
        <v>-1.635</v>
      </c>
      <c r="L1491">
        <v>-2.6309999999999998</v>
      </c>
      <c r="M1491">
        <v>-3.1840000000000002</v>
      </c>
      <c r="N1491">
        <v>-3.2410000000000001</v>
      </c>
      <c r="O1491">
        <v>0.92200000000000004</v>
      </c>
      <c r="P1491">
        <v>0.92800000000000005</v>
      </c>
      <c r="Q1491">
        <v>0.92400000000000004</v>
      </c>
      <c r="R1491">
        <v>0.45500000000000002</v>
      </c>
      <c r="S1491">
        <v>0.20300000000000001</v>
      </c>
    </row>
    <row r="1492" spans="1:19" x14ac:dyDescent="0.3">
      <c r="A1492">
        <v>480</v>
      </c>
      <c r="B1492">
        <v>-0.63400000000000001</v>
      </c>
      <c r="C1492">
        <v>-1.6339999999999999</v>
      </c>
      <c r="D1492">
        <v>-2.63</v>
      </c>
      <c r="E1492">
        <v>-3.1819999999999999</v>
      </c>
      <c r="F1492">
        <v>-3.22</v>
      </c>
      <c r="G1492">
        <v>1.5</v>
      </c>
      <c r="H1492">
        <v>0</v>
      </c>
      <c r="I1492">
        <v>1.7629999999999999</v>
      </c>
      <c r="J1492">
        <v>-0.64</v>
      </c>
      <c r="K1492">
        <v>-1.635</v>
      </c>
      <c r="L1492">
        <v>-2.6309999999999998</v>
      </c>
      <c r="M1492">
        <v>-3.1869999999999998</v>
      </c>
      <c r="N1492">
        <v>-3.2440000000000002</v>
      </c>
      <c r="O1492">
        <v>0.92200000000000004</v>
      </c>
      <c r="P1492">
        <v>0.92700000000000005</v>
      </c>
      <c r="Q1492">
        <v>0.92500000000000004</v>
      </c>
      <c r="R1492">
        <v>0.46400000000000002</v>
      </c>
      <c r="S1492">
        <v>0.20799999999999999</v>
      </c>
    </row>
    <row r="1493" spans="1:19" x14ac:dyDescent="0.3">
      <c r="A1493">
        <v>540</v>
      </c>
      <c r="B1493">
        <v>-0.63400000000000001</v>
      </c>
      <c r="C1493">
        <v>-1.6339999999999999</v>
      </c>
      <c r="D1493">
        <v>-2.63</v>
      </c>
      <c r="E1493">
        <v>-3.1819999999999999</v>
      </c>
      <c r="F1493">
        <v>-3.22</v>
      </c>
      <c r="G1493">
        <v>1.5</v>
      </c>
      <c r="H1493">
        <v>0</v>
      </c>
      <c r="I1493">
        <v>1.7629999999999999</v>
      </c>
      <c r="J1493">
        <v>-0.64</v>
      </c>
      <c r="K1493">
        <v>-1.6359999999999999</v>
      </c>
      <c r="L1493">
        <v>-2.6309999999999998</v>
      </c>
      <c r="M1493">
        <v>-3.19</v>
      </c>
      <c r="N1493">
        <v>-3.2469999999999999</v>
      </c>
      <c r="O1493">
        <v>0.92300000000000004</v>
      </c>
      <c r="P1493">
        <v>0.92700000000000005</v>
      </c>
      <c r="Q1493">
        <v>0.92500000000000004</v>
      </c>
      <c r="R1493">
        <v>0.47</v>
      </c>
      <c r="S1493">
        <v>0.21099999999999999</v>
      </c>
    </row>
    <row r="1494" spans="1:19" x14ac:dyDescent="0.3">
      <c r="A1494">
        <v>600</v>
      </c>
      <c r="B1494">
        <v>-0.63400000000000001</v>
      </c>
      <c r="C1494">
        <v>-1.6339999999999999</v>
      </c>
      <c r="D1494">
        <v>-2.63</v>
      </c>
      <c r="E1494">
        <v>-3.1819999999999999</v>
      </c>
      <c r="F1494">
        <v>-3.22</v>
      </c>
      <c r="G1494">
        <v>1.5</v>
      </c>
      <c r="H1494">
        <v>0</v>
      </c>
      <c r="I1494">
        <v>1.7629999999999999</v>
      </c>
      <c r="J1494">
        <v>-0.64</v>
      </c>
      <c r="K1494">
        <v>-1.6359999999999999</v>
      </c>
      <c r="L1494">
        <v>-2.6309999999999998</v>
      </c>
      <c r="M1494">
        <v>-3.1930000000000001</v>
      </c>
      <c r="N1494">
        <v>-3.25</v>
      </c>
      <c r="O1494">
        <v>0.92300000000000004</v>
      </c>
      <c r="P1494">
        <v>0.92600000000000005</v>
      </c>
      <c r="Q1494">
        <v>0.92600000000000005</v>
      </c>
      <c r="R1494">
        <v>0.47399999999999998</v>
      </c>
      <c r="S1494">
        <v>0.214</v>
      </c>
    </row>
    <row r="1496" spans="1:19" x14ac:dyDescent="0.3">
      <c r="A1496" t="s">
        <v>0</v>
      </c>
      <c r="B1496" t="s">
        <v>116</v>
      </c>
    </row>
    <row r="1497" spans="1:19" x14ac:dyDescent="0.3">
      <c r="A1497">
        <v>0</v>
      </c>
      <c r="B1497">
        <v>-0.63400000000000001</v>
      </c>
      <c r="C1497">
        <v>-1.6339999999999999</v>
      </c>
      <c r="D1497">
        <v>-2.63</v>
      </c>
      <c r="E1497">
        <v>-3.1819999999999999</v>
      </c>
      <c r="F1497">
        <v>-3.22</v>
      </c>
      <c r="G1497">
        <v>1.5</v>
      </c>
      <c r="H1497">
        <v>0</v>
      </c>
      <c r="I1497">
        <v>1.514</v>
      </c>
      <c r="J1497">
        <v>-0.63400000000000001</v>
      </c>
      <c r="K1497">
        <v>-1.6339999999999999</v>
      </c>
      <c r="L1497">
        <v>-2.63</v>
      </c>
      <c r="M1497">
        <v>-3.1819999999999999</v>
      </c>
      <c r="N1497">
        <v>-3.22</v>
      </c>
      <c r="O1497">
        <v>0.91100000000000003</v>
      </c>
      <c r="P1497">
        <v>0.91100000000000003</v>
      </c>
      <c r="Q1497">
        <v>0.90300000000000002</v>
      </c>
      <c r="R1497">
        <v>0.436</v>
      </c>
      <c r="S1497">
        <v>0.161</v>
      </c>
    </row>
    <row r="1498" spans="1:19" x14ac:dyDescent="0.3">
      <c r="A1498">
        <v>60</v>
      </c>
      <c r="B1498">
        <v>-0.63400000000000001</v>
      </c>
      <c r="C1498">
        <v>-1.6339999999999999</v>
      </c>
      <c r="D1498">
        <v>-2.63</v>
      </c>
      <c r="E1498">
        <v>-3.1819999999999999</v>
      </c>
      <c r="F1498">
        <v>-3.22</v>
      </c>
      <c r="G1498">
        <v>1.5</v>
      </c>
      <c r="H1498">
        <v>0</v>
      </c>
      <c r="I1498">
        <v>1.514</v>
      </c>
      <c r="J1498">
        <v>-0.63600000000000001</v>
      </c>
      <c r="K1498">
        <v>-1.6339999999999999</v>
      </c>
      <c r="L1498">
        <v>-2.63</v>
      </c>
      <c r="M1498">
        <v>-3.1829999999999998</v>
      </c>
      <c r="N1498">
        <v>-3.22</v>
      </c>
      <c r="O1498">
        <v>0.91600000000000004</v>
      </c>
      <c r="P1498">
        <v>0.92600000000000005</v>
      </c>
      <c r="Q1498">
        <v>0.91700000000000004</v>
      </c>
      <c r="R1498">
        <v>0.435</v>
      </c>
      <c r="S1498">
        <v>0.161</v>
      </c>
    </row>
    <row r="1499" spans="1:19" x14ac:dyDescent="0.3">
      <c r="A1499">
        <v>120</v>
      </c>
      <c r="B1499">
        <v>-0.63400000000000001</v>
      </c>
      <c r="C1499">
        <v>-1.6339999999999999</v>
      </c>
      <c r="D1499">
        <v>-2.63</v>
      </c>
      <c r="E1499">
        <v>-3.1819999999999999</v>
      </c>
      <c r="F1499">
        <v>-3.22</v>
      </c>
      <c r="G1499">
        <v>1.5</v>
      </c>
      <c r="H1499">
        <v>0</v>
      </c>
      <c r="I1499">
        <v>1.514</v>
      </c>
      <c r="J1499">
        <v>-0.63800000000000001</v>
      </c>
      <c r="K1499">
        <v>-1.6339999999999999</v>
      </c>
      <c r="L1499">
        <v>-2.63</v>
      </c>
      <c r="M1499">
        <v>-3.1829999999999998</v>
      </c>
      <c r="N1499">
        <v>-3.22</v>
      </c>
      <c r="O1499">
        <v>0.91900000000000004</v>
      </c>
      <c r="P1499">
        <v>0.92700000000000005</v>
      </c>
      <c r="Q1499">
        <v>0.92200000000000004</v>
      </c>
      <c r="R1499">
        <v>0.437</v>
      </c>
      <c r="S1499">
        <v>0.161</v>
      </c>
    </row>
    <row r="1500" spans="1:19" x14ac:dyDescent="0.3">
      <c r="A1500">
        <v>180</v>
      </c>
      <c r="B1500">
        <v>-0.63400000000000001</v>
      </c>
      <c r="C1500">
        <v>-1.6339999999999999</v>
      </c>
      <c r="D1500">
        <v>-2.63</v>
      </c>
      <c r="E1500">
        <v>-3.1819999999999999</v>
      </c>
      <c r="F1500">
        <v>-3.22</v>
      </c>
      <c r="G1500">
        <v>1.5</v>
      </c>
      <c r="H1500">
        <v>0</v>
      </c>
      <c r="I1500">
        <v>1.514</v>
      </c>
      <c r="J1500">
        <v>-0.63900000000000001</v>
      </c>
      <c r="K1500">
        <v>-1.6339999999999999</v>
      </c>
      <c r="L1500">
        <v>-2.63</v>
      </c>
      <c r="M1500">
        <v>-3.1819999999999999</v>
      </c>
      <c r="N1500">
        <v>-3.22</v>
      </c>
      <c r="O1500">
        <v>0.92</v>
      </c>
      <c r="P1500">
        <v>0.92900000000000005</v>
      </c>
      <c r="Q1500">
        <v>0.92400000000000004</v>
      </c>
      <c r="R1500">
        <v>0.439</v>
      </c>
      <c r="S1500">
        <v>0.16200000000000001</v>
      </c>
    </row>
    <row r="1501" spans="1:19" x14ac:dyDescent="0.3">
      <c r="A1501">
        <v>240</v>
      </c>
      <c r="B1501">
        <v>-0.63400000000000001</v>
      </c>
      <c r="C1501">
        <v>-1.6339999999999999</v>
      </c>
      <c r="D1501">
        <v>-2.63</v>
      </c>
      <c r="E1501">
        <v>-3.1819999999999999</v>
      </c>
      <c r="F1501">
        <v>-3.22</v>
      </c>
      <c r="G1501">
        <v>1.5</v>
      </c>
      <c r="H1501">
        <v>0</v>
      </c>
      <c r="I1501">
        <v>1.514</v>
      </c>
      <c r="J1501">
        <v>-0.63900000000000001</v>
      </c>
      <c r="K1501">
        <v>-1.6339999999999999</v>
      </c>
      <c r="L1501">
        <v>-2.6309999999999998</v>
      </c>
      <c r="M1501">
        <v>-3.181</v>
      </c>
      <c r="N1501">
        <v>-3.22</v>
      </c>
      <c r="O1501">
        <v>0.92100000000000004</v>
      </c>
      <c r="P1501">
        <v>0.93</v>
      </c>
      <c r="Q1501">
        <v>0.92500000000000004</v>
      </c>
      <c r="R1501">
        <v>0.442</v>
      </c>
      <c r="S1501">
        <v>0.16200000000000001</v>
      </c>
    </row>
    <row r="1502" spans="1:19" x14ac:dyDescent="0.3">
      <c r="A1502">
        <v>300</v>
      </c>
      <c r="B1502">
        <v>-0.63400000000000001</v>
      </c>
      <c r="C1502">
        <v>-1.6339999999999999</v>
      </c>
      <c r="D1502">
        <v>-2.63</v>
      </c>
      <c r="E1502">
        <v>-3.1819999999999999</v>
      </c>
      <c r="F1502">
        <v>-3.22</v>
      </c>
      <c r="G1502">
        <v>1.5</v>
      </c>
      <c r="H1502">
        <v>0</v>
      </c>
      <c r="I1502">
        <v>1.514</v>
      </c>
      <c r="J1502">
        <v>-0.63900000000000001</v>
      </c>
      <c r="K1502">
        <v>-1.6339999999999999</v>
      </c>
      <c r="L1502">
        <v>-2.6309999999999998</v>
      </c>
      <c r="M1502">
        <v>-3.181</v>
      </c>
      <c r="N1502">
        <v>-3.22</v>
      </c>
      <c r="O1502">
        <v>0.92100000000000004</v>
      </c>
      <c r="P1502">
        <v>0.93</v>
      </c>
      <c r="Q1502">
        <v>0.92600000000000005</v>
      </c>
      <c r="R1502">
        <v>0.443</v>
      </c>
      <c r="S1502">
        <v>0.161</v>
      </c>
    </row>
    <row r="1503" spans="1:19" x14ac:dyDescent="0.3">
      <c r="A1503">
        <v>360</v>
      </c>
      <c r="B1503">
        <v>-0.63400000000000001</v>
      </c>
      <c r="C1503">
        <v>-1.6339999999999999</v>
      </c>
      <c r="D1503">
        <v>-2.63</v>
      </c>
      <c r="E1503">
        <v>-3.1819999999999999</v>
      </c>
      <c r="F1503">
        <v>-3.22</v>
      </c>
      <c r="G1503">
        <v>1.5</v>
      </c>
      <c r="H1503">
        <v>0</v>
      </c>
      <c r="I1503">
        <v>1.514</v>
      </c>
      <c r="J1503">
        <v>-0.63900000000000001</v>
      </c>
      <c r="K1503">
        <v>-1.6339999999999999</v>
      </c>
      <c r="L1503">
        <v>-2.6309999999999998</v>
      </c>
      <c r="M1503">
        <v>-3.181</v>
      </c>
      <c r="N1503">
        <v>-3.22</v>
      </c>
      <c r="O1503">
        <v>0.92100000000000004</v>
      </c>
      <c r="P1503">
        <v>0.92900000000000005</v>
      </c>
      <c r="Q1503">
        <v>0.92500000000000004</v>
      </c>
      <c r="R1503">
        <v>0.443</v>
      </c>
      <c r="S1503">
        <v>0.161</v>
      </c>
    </row>
    <row r="1504" spans="1:19" x14ac:dyDescent="0.3">
      <c r="A1504">
        <v>420</v>
      </c>
      <c r="B1504">
        <v>-0.63400000000000001</v>
      </c>
      <c r="C1504">
        <v>-1.6339999999999999</v>
      </c>
      <c r="D1504">
        <v>-2.63</v>
      </c>
      <c r="E1504">
        <v>-3.1819999999999999</v>
      </c>
      <c r="F1504">
        <v>-3.22</v>
      </c>
      <c r="G1504">
        <v>1.5</v>
      </c>
      <c r="H1504">
        <v>0</v>
      </c>
      <c r="I1504">
        <v>1.514</v>
      </c>
      <c r="J1504">
        <v>-0.64</v>
      </c>
      <c r="K1504">
        <v>-1.635</v>
      </c>
      <c r="L1504">
        <v>-2.6309999999999998</v>
      </c>
      <c r="M1504">
        <v>-3.181</v>
      </c>
      <c r="N1504">
        <v>-3.22</v>
      </c>
      <c r="O1504">
        <v>0.92200000000000004</v>
      </c>
      <c r="P1504">
        <v>0.92800000000000005</v>
      </c>
      <c r="Q1504">
        <v>0.92500000000000004</v>
      </c>
      <c r="R1504">
        <v>0.44400000000000001</v>
      </c>
      <c r="S1504">
        <v>0.16300000000000001</v>
      </c>
    </row>
    <row r="1505" spans="1:19" x14ac:dyDescent="0.3">
      <c r="A1505">
        <v>480</v>
      </c>
      <c r="B1505">
        <v>-0.63400000000000001</v>
      </c>
      <c r="C1505">
        <v>-1.6339999999999999</v>
      </c>
      <c r="D1505">
        <v>-2.63</v>
      </c>
      <c r="E1505">
        <v>-3.1819999999999999</v>
      </c>
      <c r="F1505">
        <v>-3.22</v>
      </c>
      <c r="G1505">
        <v>1.5</v>
      </c>
      <c r="H1505">
        <v>0</v>
      </c>
      <c r="I1505">
        <v>1.514</v>
      </c>
      <c r="J1505">
        <v>-0.64</v>
      </c>
      <c r="K1505">
        <v>-1.635</v>
      </c>
      <c r="L1505">
        <v>-2.6309999999999998</v>
      </c>
      <c r="M1505">
        <v>-3.181</v>
      </c>
      <c r="N1505">
        <v>-3.22</v>
      </c>
      <c r="O1505">
        <v>0.92200000000000004</v>
      </c>
      <c r="P1505">
        <v>0.92700000000000005</v>
      </c>
      <c r="Q1505">
        <v>0.92500000000000004</v>
      </c>
      <c r="R1505">
        <v>0.44400000000000001</v>
      </c>
      <c r="S1505">
        <v>0.16400000000000001</v>
      </c>
    </row>
    <row r="1506" spans="1:19" x14ac:dyDescent="0.3">
      <c r="A1506">
        <v>540</v>
      </c>
      <c r="B1506">
        <v>-0.63400000000000001</v>
      </c>
      <c r="C1506">
        <v>-1.6339999999999999</v>
      </c>
      <c r="D1506">
        <v>-2.63</v>
      </c>
      <c r="E1506">
        <v>-3.1819999999999999</v>
      </c>
      <c r="F1506">
        <v>-3.22</v>
      </c>
      <c r="G1506">
        <v>1.5</v>
      </c>
      <c r="H1506">
        <v>0</v>
      </c>
      <c r="I1506">
        <v>1.514</v>
      </c>
      <c r="J1506">
        <v>-0.64</v>
      </c>
      <c r="K1506">
        <v>-1.635</v>
      </c>
      <c r="L1506">
        <v>-2.6309999999999998</v>
      </c>
      <c r="M1506">
        <v>-3.181</v>
      </c>
      <c r="N1506">
        <v>-3.22</v>
      </c>
      <c r="O1506">
        <v>0.92300000000000004</v>
      </c>
      <c r="P1506">
        <v>0.92600000000000005</v>
      </c>
      <c r="Q1506">
        <v>0.92500000000000004</v>
      </c>
      <c r="R1506">
        <v>0.44400000000000001</v>
      </c>
      <c r="S1506">
        <v>0.16600000000000001</v>
      </c>
    </row>
    <row r="1507" spans="1:19" x14ac:dyDescent="0.3">
      <c r="A1507">
        <v>600</v>
      </c>
      <c r="B1507">
        <v>-0.63400000000000001</v>
      </c>
      <c r="C1507">
        <v>-1.6339999999999999</v>
      </c>
      <c r="D1507">
        <v>-2.63</v>
      </c>
      <c r="E1507">
        <v>-3.1819999999999999</v>
      </c>
      <c r="F1507">
        <v>-3.22</v>
      </c>
      <c r="G1507">
        <v>1.5</v>
      </c>
      <c r="H1507">
        <v>0</v>
      </c>
      <c r="I1507">
        <v>1.514</v>
      </c>
      <c r="J1507">
        <v>-0.64</v>
      </c>
      <c r="K1507">
        <v>-1.6359999999999999</v>
      </c>
      <c r="L1507">
        <v>-2.6309999999999998</v>
      </c>
      <c r="M1507">
        <v>-3.181</v>
      </c>
      <c r="N1507">
        <v>-3.22</v>
      </c>
      <c r="O1507">
        <v>0.92300000000000004</v>
      </c>
      <c r="P1507">
        <v>0.92600000000000005</v>
      </c>
      <c r="Q1507">
        <v>0.92500000000000004</v>
      </c>
      <c r="R1507">
        <v>0.44400000000000001</v>
      </c>
      <c r="S1507">
        <v>0.16600000000000001</v>
      </c>
    </row>
    <row r="1509" spans="1:19" x14ac:dyDescent="0.3">
      <c r="A1509" t="s">
        <v>0</v>
      </c>
      <c r="B1509" t="s">
        <v>117</v>
      </c>
    </row>
    <row r="1510" spans="1:19" x14ac:dyDescent="0.3">
      <c r="A1510">
        <v>0</v>
      </c>
      <c r="B1510">
        <v>-0.63400000000000001</v>
      </c>
      <c r="C1510">
        <v>-1.6339999999999999</v>
      </c>
      <c r="D1510">
        <v>-2.63</v>
      </c>
      <c r="E1510">
        <v>-3.1819999999999999</v>
      </c>
      <c r="F1510">
        <v>-3.22</v>
      </c>
      <c r="G1510">
        <v>1.5</v>
      </c>
      <c r="H1510">
        <v>0</v>
      </c>
      <c r="I1510">
        <v>1.2509999999999999</v>
      </c>
      <c r="J1510">
        <v>-0.63400000000000001</v>
      </c>
      <c r="K1510">
        <v>-1.6339999999999999</v>
      </c>
      <c r="L1510">
        <v>-2.63</v>
      </c>
      <c r="M1510">
        <v>-3.1819999999999999</v>
      </c>
      <c r="N1510">
        <v>-3.22</v>
      </c>
      <c r="O1510">
        <v>0.91100000000000003</v>
      </c>
      <c r="P1510">
        <v>0.91100000000000003</v>
      </c>
      <c r="Q1510">
        <v>0.90300000000000002</v>
      </c>
      <c r="R1510">
        <v>0.436</v>
      </c>
      <c r="S1510">
        <v>0.161</v>
      </c>
    </row>
    <row r="1511" spans="1:19" x14ac:dyDescent="0.3">
      <c r="A1511">
        <v>60</v>
      </c>
      <c r="B1511">
        <v>-0.63400000000000001</v>
      </c>
      <c r="C1511">
        <v>-1.6339999999999999</v>
      </c>
      <c r="D1511">
        <v>-2.63</v>
      </c>
      <c r="E1511">
        <v>-3.1819999999999999</v>
      </c>
      <c r="F1511">
        <v>-3.22</v>
      </c>
      <c r="G1511">
        <v>1.5</v>
      </c>
      <c r="H1511">
        <v>0</v>
      </c>
      <c r="I1511">
        <v>1.2509999999999999</v>
      </c>
      <c r="J1511">
        <v>-0.63700000000000001</v>
      </c>
      <c r="K1511">
        <v>-1.6339999999999999</v>
      </c>
      <c r="L1511">
        <v>-2.63</v>
      </c>
      <c r="M1511">
        <v>-3.1829999999999998</v>
      </c>
      <c r="N1511">
        <v>-3.2170000000000001</v>
      </c>
      <c r="O1511">
        <v>0.91600000000000004</v>
      </c>
      <c r="P1511">
        <v>0.92400000000000004</v>
      </c>
      <c r="Q1511">
        <v>0.91700000000000004</v>
      </c>
      <c r="R1511">
        <v>0.437</v>
      </c>
      <c r="S1511">
        <v>0.153</v>
      </c>
    </row>
    <row r="1512" spans="1:19" x14ac:dyDescent="0.3">
      <c r="A1512">
        <v>120</v>
      </c>
      <c r="B1512">
        <v>-0.63400000000000001</v>
      </c>
      <c r="C1512">
        <v>-1.6339999999999999</v>
      </c>
      <c r="D1512">
        <v>-2.63</v>
      </c>
      <c r="E1512">
        <v>-3.1819999999999999</v>
      </c>
      <c r="F1512">
        <v>-3.22</v>
      </c>
      <c r="G1512">
        <v>1.5</v>
      </c>
      <c r="H1512">
        <v>0</v>
      </c>
      <c r="I1512">
        <v>1.2509999999999999</v>
      </c>
      <c r="J1512">
        <v>-0.63800000000000001</v>
      </c>
      <c r="K1512">
        <v>-1.6339999999999999</v>
      </c>
      <c r="L1512">
        <v>-2.63</v>
      </c>
      <c r="M1512">
        <v>-3.1819999999999999</v>
      </c>
      <c r="N1512">
        <v>-3.214</v>
      </c>
      <c r="O1512">
        <v>0.91900000000000004</v>
      </c>
      <c r="P1512">
        <v>0.92800000000000005</v>
      </c>
      <c r="Q1512">
        <v>0.92</v>
      </c>
      <c r="R1512">
        <v>0.435</v>
      </c>
      <c r="S1512">
        <v>0.14599999999999999</v>
      </c>
    </row>
    <row r="1513" spans="1:19" x14ac:dyDescent="0.3">
      <c r="A1513">
        <v>180</v>
      </c>
      <c r="B1513">
        <v>-0.63400000000000001</v>
      </c>
      <c r="C1513">
        <v>-1.6339999999999999</v>
      </c>
      <c r="D1513">
        <v>-2.63</v>
      </c>
      <c r="E1513">
        <v>-3.1819999999999999</v>
      </c>
      <c r="F1513">
        <v>-3.22</v>
      </c>
      <c r="G1513">
        <v>1.5</v>
      </c>
      <c r="H1513">
        <v>0</v>
      </c>
      <c r="I1513">
        <v>1.2509999999999999</v>
      </c>
      <c r="J1513">
        <v>-0.63900000000000001</v>
      </c>
      <c r="K1513">
        <v>-1.6339999999999999</v>
      </c>
      <c r="L1513">
        <v>-2.6309999999999998</v>
      </c>
      <c r="M1513">
        <v>-3.1819999999999999</v>
      </c>
      <c r="N1513">
        <v>-3.2109999999999999</v>
      </c>
      <c r="O1513">
        <v>0.92</v>
      </c>
      <c r="P1513">
        <v>0.92900000000000005</v>
      </c>
      <c r="Q1513">
        <v>0.92500000000000004</v>
      </c>
      <c r="R1513">
        <v>0.439</v>
      </c>
      <c r="S1513">
        <v>0.14000000000000001</v>
      </c>
    </row>
    <row r="1514" spans="1:19" x14ac:dyDescent="0.3">
      <c r="A1514">
        <v>240</v>
      </c>
      <c r="B1514">
        <v>-0.63400000000000001</v>
      </c>
      <c r="C1514">
        <v>-1.6339999999999999</v>
      </c>
      <c r="D1514">
        <v>-2.63</v>
      </c>
      <c r="E1514">
        <v>-3.1819999999999999</v>
      </c>
      <c r="F1514">
        <v>-3.22</v>
      </c>
      <c r="G1514">
        <v>1.5</v>
      </c>
      <c r="H1514">
        <v>0</v>
      </c>
      <c r="I1514">
        <v>1.2509999999999999</v>
      </c>
      <c r="J1514">
        <v>-0.63900000000000001</v>
      </c>
      <c r="K1514">
        <v>-1.6339999999999999</v>
      </c>
      <c r="L1514">
        <v>-2.6309999999999998</v>
      </c>
      <c r="M1514">
        <v>-3.1819999999999999</v>
      </c>
      <c r="N1514">
        <v>-3.2080000000000002</v>
      </c>
      <c r="O1514">
        <v>0.92100000000000004</v>
      </c>
      <c r="P1514">
        <v>0.93100000000000005</v>
      </c>
      <c r="Q1514">
        <v>0.92500000000000004</v>
      </c>
      <c r="R1514">
        <v>0.44500000000000001</v>
      </c>
      <c r="S1514">
        <v>0.13400000000000001</v>
      </c>
    </row>
    <row r="1515" spans="1:19" x14ac:dyDescent="0.3">
      <c r="A1515">
        <v>300</v>
      </c>
      <c r="B1515">
        <v>-0.63400000000000001</v>
      </c>
      <c r="C1515">
        <v>-1.6339999999999999</v>
      </c>
      <c r="D1515">
        <v>-2.63</v>
      </c>
      <c r="E1515">
        <v>-3.1819999999999999</v>
      </c>
      <c r="F1515">
        <v>-3.22</v>
      </c>
      <c r="G1515">
        <v>1.5</v>
      </c>
      <c r="H1515">
        <v>0</v>
      </c>
      <c r="I1515">
        <v>1.2509999999999999</v>
      </c>
      <c r="J1515">
        <v>-0.63900000000000001</v>
      </c>
      <c r="K1515">
        <v>-1.6339999999999999</v>
      </c>
      <c r="L1515">
        <v>-2.6309999999999998</v>
      </c>
      <c r="M1515">
        <v>-3.1819999999999999</v>
      </c>
      <c r="N1515">
        <v>-3.2050000000000001</v>
      </c>
      <c r="O1515">
        <v>0.92100000000000004</v>
      </c>
      <c r="P1515">
        <v>0.92900000000000005</v>
      </c>
      <c r="Q1515">
        <v>0.92500000000000004</v>
      </c>
      <c r="R1515">
        <v>0.44500000000000001</v>
      </c>
      <c r="S1515">
        <v>0.128</v>
      </c>
    </row>
    <row r="1516" spans="1:19" x14ac:dyDescent="0.3">
      <c r="A1516">
        <v>360</v>
      </c>
      <c r="B1516">
        <v>-0.63400000000000001</v>
      </c>
      <c r="C1516">
        <v>-1.6339999999999999</v>
      </c>
      <c r="D1516">
        <v>-2.63</v>
      </c>
      <c r="E1516">
        <v>-3.1819999999999999</v>
      </c>
      <c r="F1516">
        <v>-3.22</v>
      </c>
      <c r="G1516">
        <v>1.5</v>
      </c>
      <c r="H1516">
        <v>0</v>
      </c>
      <c r="I1516">
        <v>1.2509999999999999</v>
      </c>
      <c r="J1516">
        <v>-0.63900000000000001</v>
      </c>
      <c r="K1516">
        <v>-1.6339999999999999</v>
      </c>
      <c r="L1516">
        <v>-2.6309999999999998</v>
      </c>
      <c r="M1516">
        <v>-3.18</v>
      </c>
      <c r="N1516">
        <v>-3.202</v>
      </c>
      <c r="O1516">
        <v>0.92100000000000004</v>
      </c>
      <c r="P1516">
        <v>0.92900000000000005</v>
      </c>
      <c r="Q1516">
        <v>0.92500000000000004</v>
      </c>
      <c r="R1516">
        <v>0.439</v>
      </c>
      <c r="S1516">
        <v>0.123</v>
      </c>
    </row>
    <row r="1517" spans="1:19" x14ac:dyDescent="0.3">
      <c r="A1517">
        <v>420</v>
      </c>
      <c r="B1517">
        <v>-0.63400000000000001</v>
      </c>
      <c r="C1517">
        <v>-1.6339999999999999</v>
      </c>
      <c r="D1517">
        <v>-2.63</v>
      </c>
      <c r="E1517">
        <v>-3.1819999999999999</v>
      </c>
      <c r="F1517">
        <v>-3.22</v>
      </c>
      <c r="G1517">
        <v>1.5</v>
      </c>
      <c r="H1517">
        <v>0</v>
      </c>
      <c r="I1517">
        <v>1.2509999999999999</v>
      </c>
      <c r="J1517">
        <v>-0.64</v>
      </c>
      <c r="K1517">
        <v>-1.635</v>
      </c>
      <c r="L1517">
        <v>-2.6320000000000001</v>
      </c>
      <c r="M1517">
        <v>-3.177</v>
      </c>
      <c r="N1517">
        <v>-3.1989999999999998</v>
      </c>
      <c r="O1517">
        <v>0.92200000000000004</v>
      </c>
      <c r="P1517">
        <v>0.92800000000000005</v>
      </c>
      <c r="Q1517">
        <v>0.92600000000000005</v>
      </c>
      <c r="R1517">
        <v>0.432</v>
      </c>
      <c r="S1517">
        <v>0.121</v>
      </c>
    </row>
    <row r="1518" spans="1:19" x14ac:dyDescent="0.3">
      <c r="A1518">
        <v>480</v>
      </c>
      <c r="B1518">
        <v>-0.63400000000000001</v>
      </c>
      <c r="C1518">
        <v>-1.6339999999999999</v>
      </c>
      <c r="D1518">
        <v>-2.63</v>
      </c>
      <c r="E1518">
        <v>-3.1819999999999999</v>
      </c>
      <c r="F1518">
        <v>-3.22</v>
      </c>
      <c r="G1518">
        <v>1.5</v>
      </c>
      <c r="H1518">
        <v>0</v>
      </c>
      <c r="I1518">
        <v>1.2509999999999999</v>
      </c>
      <c r="J1518">
        <v>-0.64</v>
      </c>
      <c r="K1518">
        <v>-1.635</v>
      </c>
      <c r="L1518">
        <v>-2.6309999999999998</v>
      </c>
      <c r="M1518">
        <v>-3.1739999999999999</v>
      </c>
      <c r="N1518">
        <v>-3.1960000000000002</v>
      </c>
      <c r="O1518">
        <v>0.92200000000000004</v>
      </c>
      <c r="P1518">
        <v>0.92700000000000005</v>
      </c>
      <c r="Q1518">
        <v>0.92500000000000004</v>
      </c>
      <c r="R1518">
        <v>0.42499999999999999</v>
      </c>
      <c r="S1518">
        <v>0.12</v>
      </c>
    </row>
    <row r="1519" spans="1:19" x14ac:dyDescent="0.3">
      <c r="A1519">
        <v>540</v>
      </c>
      <c r="B1519">
        <v>-0.63400000000000001</v>
      </c>
      <c r="C1519">
        <v>-1.6339999999999999</v>
      </c>
      <c r="D1519">
        <v>-2.63</v>
      </c>
      <c r="E1519">
        <v>-3.1819999999999999</v>
      </c>
      <c r="F1519">
        <v>-3.22</v>
      </c>
      <c r="G1519">
        <v>1.5</v>
      </c>
      <c r="H1519">
        <v>0</v>
      </c>
      <c r="I1519">
        <v>1.2509999999999999</v>
      </c>
      <c r="J1519">
        <v>-0.64</v>
      </c>
      <c r="K1519">
        <v>-1.635</v>
      </c>
      <c r="L1519">
        <v>-2.6309999999999998</v>
      </c>
      <c r="M1519">
        <v>-3.1709999999999998</v>
      </c>
      <c r="N1519">
        <v>-3.1930000000000001</v>
      </c>
      <c r="O1519">
        <v>0.92300000000000004</v>
      </c>
      <c r="P1519">
        <v>0.92600000000000005</v>
      </c>
      <c r="Q1519">
        <v>0.92400000000000004</v>
      </c>
      <c r="R1519">
        <v>0.41799999999999998</v>
      </c>
      <c r="S1519">
        <v>0.11799999999999999</v>
      </c>
    </row>
    <row r="1520" spans="1:19" x14ac:dyDescent="0.3">
      <c r="A1520">
        <v>600</v>
      </c>
      <c r="B1520">
        <v>-0.63400000000000001</v>
      </c>
      <c r="C1520">
        <v>-1.6339999999999999</v>
      </c>
      <c r="D1520">
        <v>-2.63</v>
      </c>
      <c r="E1520">
        <v>-3.1819999999999999</v>
      </c>
      <c r="F1520">
        <v>-3.22</v>
      </c>
      <c r="G1520">
        <v>1.5</v>
      </c>
      <c r="H1520">
        <v>0</v>
      </c>
      <c r="I1520">
        <v>1.2509999999999999</v>
      </c>
      <c r="J1520">
        <v>-0.64</v>
      </c>
      <c r="K1520">
        <v>-1.6359999999999999</v>
      </c>
      <c r="L1520">
        <v>-2.6309999999999998</v>
      </c>
      <c r="M1520">
        <v>-3.1669999999999998</v>
      </c>
      <c r="N1520">
        <v>-3.19</v>
      </c>
      <c r="O1520">
        <v>0.92300000000000004</v>
      </c>
      <c r="P1520">
        <v>0.92600000000000005</v>
      </c>
      <c r="Q1520">
        <v>0.92400000000000004</v>
      </c>
      <c r="R1520">
        <v>0.41099999999999998</v>
      </c>
      <c r="S1520">
        <v>0.11700000000000001</v>
      </c>
    </row>
    <row r="1522" spans="1:19" x14ac:dyDescent="0.3">
      <c r="A1522" t="s">
        <v>0</v>
      </c>
      <c r="B1522" t="s">
        <v>118</v>
      </c>
    </row>
    <row r="1523" spans="1:19" x14ac:dyDescent="0.3">
      <c r="A1523">
        <v>0</v>
      </c>
      <c r="B1523">
        <v>-0.63400000000000001</v>
      </c>
      <c r="C1523">
        <v>-1.6339999999999999</v>
      </c>
      <c r="D1523">
        <v>-2.629</v>
      </c>
      <c r="E1523">
        <v>-3.1739999999999999</v>
      </c>
      <c r="F1523">
        <v>-3.21</v>
      </c>
      <c r="G1523">
        <v>1.5</v>
      </c>
      <c r="H1523">
        <v>0</v>
      </c>
      <c r="I1523">
        <v>1.7669999999999999</v>
      </c>
      <c r="J1523">
        <v>-0.63400000000000001</v>
      </c>
      <c r="K1523">
        <v>-1.6339999999999999</v>
      </c>
      <c r="L1523">
        <v>-2.629</v>
      </c>
      <c r="M1523">
        <v>-3.1739999999999999</v>
      </c>
      <c r="N1523">
        <v>-3.21</v>
      </c>
      <c r="O1523">
        <v>0.91100000000000003</v>
      </c>
      <c r="P1523">
        <v>0.91100000000000003</v>
      </c>
      <c r="Q1523">
        <v>0.90300000000000002</v>
      </c>
      <c r="R1523">
        <v>0.43099999999999999</v>
      </c>
      <c r="S1523">
        <v>0.16</v>
      </c>
    </row>
    <row r="1524" spans="1:19" x14ac:dyDescent="0.3">
      <c r="A1524">
        <v>60</v>
      </c>
      <c r="B1524">
        <v>-0.63400000000000001</v>
      </c>
      <c r="C1524">
        <v>-1.6339999999999999</v>
      </c>
      <c r="D1524">
        <v>-2.629</v>
      </c>
      <c r="E1524">
        <v>-3.1739999999999999</v>
      </c>
      <c r="F1524">
        <v>-3.21</v>
      </c>
      <c r="G1524">
        <v>1.5</v>
      </c>
      <c r="H1524">
        <v>0</v>
      </c>
      <c r="I1524">
        <v>1.7669999999999999</v>
      </c>
      <c r="J1524">
        <v>-0.63600000000000001</v>
      </c>
      <c r="K1524">
        <v>-1.6339999999999999</v>
      </c>
      <c r="L1524">
        <v>-2.629</v>
      </c>
      <c r="M1524">
        <v>-3.173</v>
      </c>
      <c r="N1524">
        <v>-3.2130000000000001</v>
      </c>
      <c r="O1524">
        <v>0.91600000000000004</v>
      </c>
      <c r="P1524">
        <v>0.92600000000000005</v>
      </c>
      <c r="Q1524">
        <v>0.91700000000000004</v>
      </c>
      <c r="R1524">
        <v>0.42899999999999999</v>
      </c>
      <c r="S1524">
        <v>0.16900000000000001</v>
      </c>
    </row>
    <row r="1525" spans="1:19" x14ac:dyDescent="0.3">
      <c r="A1525">
        <v>120</v>
      </c>
      <c r="B1525">
        <v>-0.63400000000000001</v>
      </c>
      <c r="C1525">
        <v>-1.6339999999999999</v>
      </c>
      <c r="D1525">
        <v>-2.629</v>
      </c>
      <c r="E1525">
        <v>-3.1739999999999999</v>
      </c>
      <c r="F1525">
        <v>-3.21</v>
      </c>
      <c r="G1525">
        <v>1.5</v>
      </c>
      <c r="H1525">
        <v>0</v>
      </c>
      <c r="I1525">
        <v>1.7669999999999999</v>
      </c>
      <c r="J1525">
        <v>-0.63800000000000001</v>
      </c>
      <c r="K1525">
        <v>-1.6339999999999999</v>
      </c>
      <c r="L1525">
        <v>-2.63</v>
      </c>
      <c r="M1525">
        <v>-3.1739999999999999</v>
      </c>
      <c r="N1525">
        <v>-3.2160000000000002</v>
      </c>
      <c r="O1525">
        <v>0.91800000000000004</v>
      </c>
      <c r="P1525">
        <v>0.92700000000000005</v>
      </c>
      <c r="Q1525">
        <v>0.92300000000000004</v>
      </c>
      <c r="R1525">
        <v>0.433</v>
      </c>
      <c r="S1525">
        <v>0.17599999999999999</v>
      </c>
    </row>
    <row r="1526" spans="1:19" x14ac:dyDescent="0.3">
      <c r="A1526">
        <v>180</v>
      </c>
      <c r="B1526">
        <v>-0.63400000000000001</v>
      </c>
      <c r="C1526">
        <v>-1.6339999999999999</v>
      </c>
      <c r="D1526">
        <v>-2.629</v>
      </c>
      <c r="E1526">
        <v>-3.1739999999999999</v>
      </c>
      <c r="F1526">
        <v>-3.21</v>
      </c>
      <c r="G1526">
        <v>1.5</v>
      </c>
      <c r="H1526">
        <v>0</v>
      </c>
      <c r="I1526">
        <v>1.7669999999999999</v>
      </c>
      <c r="J1526">
        <v>-0.63900000000000001</v>
      </c>
      <c r="K1526">
        <v>-1.6339999999999999</v>
      </c>
      <c r="L1526">
        <v>-2.63</v>
      </c>
      <c r="M1526">
        <v>-3.173</v>
      </c>
      <c r="N1526">
        <v>-3.2189999999999999</v>
      </c>
      <c r="O1526">
        <v>0.92</v>
      </c>
      <c r="P1526">
        <v>0.92900000000000005</v>
      </c>
      <c r="Q1526">
        <v>0.92200000000000004</v>
      </c>
      <c r="R1526">
        <v>0.434</v>
      </c>
      <c r="S1526">
        <v>0.183</v>
      </c>
    </row>
    <row r="1527" spans="1:19" x14ac:dyDescent="0.3">
      <c r="A1527">
        <v>240</v>
      </c>
      <c r="B1527">
        <v>-0.63400000000000001</v>
      </c>
      <c r="C1527">
        <v>-1.6339999999999999</v>
      </c>
      <c r="D1527">
        <v>-2.629</v>
      </c>
      <c r="E1527">
        <v>-3.1739999999999999</v>
      </c>
      <c r="F1527">
        <v>-3.21</v>
      </c>
      <c r="G1527">
        <v>1.5</v>
      </c>
      <c r="H1527">
        <v>0</v>
      </c>
      <c r="I1527">
        <v>1.7669999999999999</v>
      </c>
      <c r="J1527">
        <v>-0.63900000000000001</v>
      </c>
      <c r="K1527">
        <v>-1.6339999999999999</v>
      </c>
      <c r="L1527">
        <v>-2.63</v>
      </c>
      <c r="M1527">
        <v>-3.1709999999999998</v>
      </c>
      <c r="N1527">
        <v>-3.222</v>
      </c>
      <c r="O1527">
        <v>0.92</v>
      </c>
      <c r="P1527">
        <v>0.93</v>
      </c>
      <c r="Q1527">
        <v>0.92400000000000004</v>
      </c>
      <c r="R1527">
        <v>0.432</v>
      </c>
      <c r="S1527">
        <v>0.189</v>
      </c>
    </row>
    <row r="1528" spans="1:19" x14ac:dyDescent="0.3">
      <c r="A1528">
        <v>300</v>
      </c>
      <c r="B1528">
        <v>-0.63400000000000001</v>
      </c>
      <c r="C1528">
        <v>-1.6339999999999999</v>
      </c>
      <c r="D1528">
        <v>-2.629</v>
      </c>
      <c r="E1528">
        <v>-3.1739999999999999</v>
      </c>
      <c r="F1528">
        <v>-3.21</v>
      </c>
      <c r="G1528">
        <v>1.5</v>
      </c>
      <c r="H1528">
        <v>0</v>
      </c>
      <c r="I1528">
        <v>1.7669999999999999</v>
      </c>
      <c r="J1528">
        <v>-0.63900000000000001</v>
      </c>
      <c r="K1528">
        <v>-1.6339999999999999</v>
      </c>
      <c r="L1528">
        <v>-2.6309999999999998</v>
      </c>
      <c r="M1528">
        <v>-3.1709999999999998</v>
      </c>
      <c r="N1528">
        <v>-3.2250000000000001</v>
      </c>
      <c r="O1528">
        <v>0.92100000000000004</v>
      </c>
      <c r="P1528">
        <v>0.93100000000000005</v>
      </c>
      <c r="Q1528">
        <v>0.92600000000000005</v>
      </c>
      <c r="R1528">
        <v>0.436</v>
      </c>
      <c r="S1528">
        <v>0.193</v>
      </c>
    </row>
    <row r="1529" spans="1:19" x14ac:dyDescent="0.3">
      <c r="A1529">
        <v>360</v>
      </c>
      <c r="B1529">
        <v>-0.63400000000000001</v>
      </c>
      <c r="C1529">
        <v>-1.6339999999999999</v>
      </c>
      <c r="D1529">
        <v>-2.629</v>
      </c>
      <c r="E1529">
        <v>-3.1739999999999999</v>
      </c>
      <c r="F1529">
        <v>-3.21</v>
      </c>
      <c r="G1529">
        <v>1.5</v>
      </c>
      <c r="H1529">
        <v>0</v>
      </c>
      <c r="I1529">
        <v>1.7669999999999999</v>
      </c>
      <c r="J1529">
        <v>-0.63900000000000001</v>
      </c>
      <c r="K1529">
        <v>-1.6339999999999999</v>
      </c>
      <c r="L1529">
        <v>-2.6309999999999998</v>
      </c>
      <c r="M1529">
        <v>-3.173</v>
      </c>
      <c r="N1529">
        <v>-3.2280000000000002</v>
      </c>
      <c r="O1529">
        <v>0.92100000000000004</v>
      </c>
      <c r="P1529">
        <v>0.92900000000000005</v>
      </c>
      <c r="Q1529">
        <v>0.92400000000000004</v>
      </c>
      <c r="R1529">
        <v>0.443</v>
      </c>
      <c r="S1529">
        <v>0.19700000000000001</v>
      </c>
    </row>
    <row r="1530" spans="1:19" x14ac:dyDescent="0.3">
      <c r="A1530">
        <v>420</v>
      </c>
      <c r="B1530">
        <v>-0.63400000000000001</v>
      </c>
      <c r="C1530">
        <v>-1.6339999999999999</v>
      </c>
      <c r="D1530">
        <v>-2.629</v>
      </c>
      <c r="E1530">
        <v>-3.1739999999999999</v>
      </c>
      <c r="F1530">
        <v>-3.21</v>
      </c>
      <c r="G1530">
        <v>1.5</v>
      </c>
      <c r="H1530">
        <v>0</v>
      </c>
      <c r="I1530">
        <v>1.7669999999999999</v>
      </c>
      <c r="J1530">
        <v>-0.64</v>
      </c>
      <c r="K1530">
        <v>-1.6339999999999999</v>
      </c>
      <c r="L1530">
        <v>-2.6309999999999998</v>
      </c>
      <c r="M1530">
        <v>-3.1749999999999998</v>
      </c>
      <c r="N1530">
        <v>-3.2309999999999999</v>
      </c>
      <c r="O1530">
        <v>0.92200000000000004</v>
      </c>
      <c r="P1530">
        <v>0.92800000000000005</v>
      </c>
      <c r="Q1530">
        <v>0.92400000000000004</v>
      </c>
      <c r="R1530">
        <v>0.45100000000000001</v>
      </c>
      <c r="S1530">
        <v>0.20200000000000001</v>
      </c>
    </row>
    <row r="1531" spans="1:19" x14ac:dyDescent="0.3">
      <c r="A1531">
        <v>480</v>
      </c>
      <c r="B1531">
        <v>-0.63400000000000001</v>
      </c>
      <c r="C1531">
        <v>-1.6339999999999999</v>
      </c>
      <c r="D1531">
        <v>-2.629</v>
      </c>
      <c r="E1531">
        <v>-3.1739999999999999</v>
      </c>
      <c r="F1531">
        <v>-3.21</v>
      </c>
      <c r="G1531">
        <v>1.5</v>
      </c>
      <c r="H1531">
        <v>0</v>
      </c>
      <c r="I1531">
        <v>1.7669999999999999</v>
      </c>
      <c r="J1531">
        <v>-0.64</v>
      </c>
      <c r="K1531">
        <v>-1.635</v>
      </c>
      <c r="L1531">
        <v>-2.6309999999999998</v>
      </c>
      <c r="M1531">
        <v>-3.1779999999999999</v>
      </c>
      <c r="N1531">
        <v>-3.234</v>
      </c>
      <c r="O1531">
        <v>0.92200000000000004</v>
      </c>
      <c r="P1531">
        <v>0.92700000000000005</v>
      </c>
      <c r="Q1531">
        <v>0.92500000000000004</v>
      </c>
      <c r="R1531">
        <v>0.45800000000000002</v>
      </c>
      <c r="S1531">
        <v>0.20599999999999999</v>
      </c>
    </row>
    <row r="1532" spans="1:19" x14ac:dyDescent="0.3">
      <c r="A1532">
        <v>540</v>
      </c>
      <c r="B1532">
        <v>-0.63400000000000001</v>
      </c>
      <c r="C1532">
        <v>-1.6339999999999999</v>
      </c>
      <c r="D1532">
        <v>-2.629</v>
      </c>
      <c r="E1532">
        <v>-3.1739999999999999</v>
      </c>
      <c r="F1532">
        <v>-3.21</v>
      </c>
      <c r="G1532">
        <v>1.5</v>
      </c>
      <c r="H1532">
        <v>0</v>
      </c>
      <c r="I1532">
        <v>1.7669999999999999</v>
      </c>
      <c r="J1532">
        <v>-0.64</v>
      </c>
      <c r="K1532">
        <v>-1.6359999999999999</v>
      </c>
      <c r="L1532">
        <v>-2.6309999999999998</v>
      </c>
      <c r="M1532">
        <v>-3.181</v>
      </c>
      <c r="N1532">
        <v>-3.2370000000000001</v>
      </c>
      <c r="O1532">
        <v>0.92200000000000004</v>
      </c>
      <c r="P1532">
        <v>0.92700000000000005</v>
      </c>
      <c r="Q1532">
        <v>0.92600000000000005</v>
      </c>
      <c r="R1532">
        <v>0.46500000000000002</v>
      </c>
      <c r="S1532">
        <v>0.21</v>
      </c>
    </row>
    <row r="1533" spans="1:19" x14ac:dyDescent="0.3">
      <c r="A1533">
        <v>600</v>
      </c>
      <c r="B1533">
        <v>-0.63400000000000001</v>
      </c>
      <c r="C1533">
        <v>-1.6339999999999999</v>
      </c>
      <c r="D1533">
        <v>-2.629</v>
      </c>
      <c r="E1533">
        <v>-3.1739999999999999</v>
      </c>
      <c r="F1533">
        <v>-3.21</v>
      </c>
      <c r="G1533">
        <v>1.5</v>
      </c>
      <c r="H1533">
        <v>0</v>
      </c>
      <c r="I1533">
        <v>1.7669999999999999</v>
      </c>
      <c r="J1533">
        <v>-0.64</v>
      </c>
      <c r="K1533">
        <v>-1.6359999999999999</v>
      </c>
      <c r="L1533">
        <v>-2.6309999999999998</v>
      </c>
      <c r="M1533">
        <v>-3.1840000000000002</v>
      </c>
      <c r="N1533">
        <v>-3.24</v>
      </c>
      <c r="O1533">
        <v>0.92300000000000004</v>
      </c>
      <c r="P1533">
        <v>0.92600000000000005</v>
      </c>
      <c r="Q1533">
        <v>0.92600000000000005</v>
      </c>
      <c r="R1533">
        <v>0.47</v>
      </c>
      <c r="S1533">
        <v>0.21299999999999999</v>
      </c>
    </row>
    <row r="1535" spans="1:19" x14ac:dyDescent="0.3">
      <c r="A1535" t="s">
        <v>0</v>
      </c>
      <c r="B1535" t="s">
        <v>119</v>
      </c>
    </row>
    <row r="1536" spans="1:19" x14ac:dyDescent="0.3">
      <c r="A1536">
        <v>0</v>
      </c>
      <c r="B1536">
        <v>-0.63400000000000001</v>
      </c>
      <c r="C1536">
        <v>-1.6339999999999999</v>
      </c>
      <c r="D1536">
        <v>-2.629</v>
      </c>
      <c r="E1536">
        <v>-3.1739999999999999</v>
      </c>
      <c r="F1536">
        <v>-3.21</v>
      </c>
      <c r="G1536">
        <v>1.5</v>
      </c>
      <c r="H1536">
        <v>0</v>
      </c>
      <c r="I1536">
        <v>1.514</v>
      </c>
      <c r="J1536">
        <v>-0.63400000000000001</v>
      </c>
      <c r="K1536">
        <v>-1.6339999999999999</v>
      </c>
      <c r="L1536">
        <v>-2.629</v>
      </c>
      <c r="M1536">
        <v>-3.1739999999999999</v>
      </c>
      <c r="N1536">
        <v>-3.21</v>
      </c>
      <c r="O1536">
        <v>0.91100000000000003</v>
      </c>
      <c r="P1536">
        <v>0.91100000000000003</v>
      </c>
      <c r="Q1536">
        <v>0.90300000000000002</v>
      </c>
      <c r="R1536">
        <v>0.43099999999999999</v>
      </c>
      <c r="S1536">
        <v>0.16</v>
      </c>
    </row>
    <row r="1537" spans="1:19" x14ac:dyDescent="0.3">
      <c r="A1537">
        <v>60</v>
      </c>
      <c r="B1537">
        <v>-0.63400000000000001</v>
      </c>
      <c r="C1537">
        <v>-1.6339999999999999</v>
      </c>
      <c r="D1537">
        <v>-2.629</v>
      </c>
      <c r="E1537">
        <v>-3.1739999999999999</v>
      </c>
      <c r="F1537">
        <v>-3.21</v>
      </c>
      <c r="G1537">
        <v>1.5</v>
      </c>
      <c r="H1537">
        <v>0</v>
      </c>
      <c r="I1537">
        <v>1.514</v>
      </c>
      <c r="J1537">
        <v>-0.63600000000000001</v>
      </c>
      <c r="K1537">
        <v>-1.6339999999999999</v>
      </c>
      <c r="L1537">
        <v>-2.629</v>
      </c>
      <c r="M1537">
        <v>-3.1739999999999999</v>
      </c>
      <c r="N1537">
        <v>-3.21</v>
      </c>
      <c r="O1537">
        <v>0.91600000000000004</v>
      </c>
      <c r="P1537">
        <v>0.92500000000000004</v>
      </c>
      <c r="Q1537">
        <v>0.91700000000000004</v>
      </c>
      <c r="R1537">
        <v>0.43</v>
      </c>
      <c r="S1537">
        <v>0.16</v>
      </c>
    </row>
    <row r="1538" spans="1:19" x14ac:dyDescent="0.3">
      <c r="A1538">
        <v>120</v>
      </c>
      <c r="B1538">
        <v>-0.63400000000000001</v>
      </c>
      <c r="C1538">
        <v>-1.6339999999999999</v>
      </c>
      <c r="D1538">
        <v>-2.629</v>
      </c>
      <c r="E1538">
        <v>-3.1739999999999999</v>
      </c>
      <c r="F1538">
        <v>-3.21</v>
      </c>
      <c r="G1538">
        <v>1.5</v>
      </c>
      <c r="H1538">
        <v>0</v>
      </c>
      <c r="I1538">
        <v>1.514</v>
      </c>
      <c r="J1538">
        <v>-0.63800000000000001</v>
      </c>
      <c r="K1538">
        <v>-1.6339999999999999</v>
      </c>
      <c r="L1538">
        <v>-2.63</v>
      </c>
      <c r="M1538">
        <v>-3.1739999999999999</v>
      </c>
      <c r="N1538">
        <v>-3.21</v>
      </c>
      <c r="O1538">
        <v>0.91900000000000004</v>
      </c>
      <c r="P1538">
        <v>0.92700000000000005</v>
      </c>
      <c r="Q1538">
        <v>0.92100000000000004</v>
      </c>
      <c r="R1538">
        <v>0.43099999999999999</v>
      </c>
      <c r="S1538">
        <v>0.16</v>
      </c>
    </row>
    <row r="1539" spans="1:19" x14ac:dyDescent="0.3">
      <c r="A1539">
        <v>180</v>
      </c>
      <c r="B1539">
        <v>-0.63400000000000001</v>
      </c>
      <c r="C1539">
        <v>-1.6339999999999999</v>
      </c>
      <c r="D1539">
        <v>-2.629</v>
      </c>
      <c r="E1539">
        <v>-3.1739999999999999</v>
      </c>
      <c r="F1539">
        <v>-3.21</v>
      </c>
      <c r="G1539">
        <v>1.5</v>
      </c>
      <c r="H1539">
        <v>0</v>
      </c>
      <c r="I1539">
        <v>1.514</v>
      </c>
      <c r="J1539">
        <v>-0.63900000000000001</v>
      </c>
      <c r="K1539">
        <v>-1.6339999999999999</v>
      </c>
      <c r="L1539">
        <v>-2.63</v>
      </c>
      <c r="M1539">
        <v>-3.173</v>
      </c>
      <c r="N1539">
        <v>-3.21</v>
      </c>
      <c r="O1539">
        <v>0.92</v>
      </c>
      <c r="P1539">
        <v>0.92900000000000005</v>
      </c>
      <c r="Q1539">
        <v>0.92400000000000004</v>
      </c>
      <c r="R1539">
        <v>0.434</v>
      </c>
      <c r="S1539">
        <v>0.16</v>
      </c>
    </row>
    <row r="1540" spans="1:19" x14ac:dyDescent="0.3">
      <c r="A1540">
        <v>240</v>
      </c>
      <c r="B1540">
        <v>-0.63400000000000001</v>
      </c>
      <c r="C1540">
        <v>-1.6339999999999999</v>
      </c>
      <c r="D1540">
        <v>-2.629</v>
      </c>
      <c r="E1540">
        <v>-3.1739999999999999</v>
      </c>
      <c r="F1540">
        <v>-3.21</v>
      </c>
      <c r="G1540">
        <v>1.5</v>
      </c>
      <c r="H1540">
        <v>0</v>
      </c>
      <c r="I1540">
        <v>1.514</v>
      </c>
      <c r="J1540">
        <v>-0.63900000000000001</v>
      </c>
      <c r="K1540">
        <v>-1.6339999999999999</v>
      </c>
      <c r="L1540">
        <v>-2.63</v>
      </c>
      <c r="M1540">
        <v>-3.1720000000000002</v>
      </c>
      <c r="N1540">
        <v>-3.21</v>
      </c>
      <c r="O1540">
        <v>0.92100000000000004</v>
      </c>
      <c r="P1540">
        <v>0.93</v>
      </c>
      <c r="Q1540">
        <v>0.92400000000000004</v>
      </c>
      <c r="R1540">
        <v>0.436</v>
      </c>
      <c r="S1540">
        <v>0.161</v>
      </c>
    </row>
    <row r="1541" spans="1:19" x14ac:dyDescent="0.3">
      <c r="A1541">
        <v>300</v>
      </c>
      <c r="B1541">
        <v>-0.63400000000000001</v>
      </c>
      <c r="C1541">
        <v>-1.6339999999999999</v>
      </c>
      <c r="D1541">
        <v>-2.629</v>
      </c>
      <c r="E1541">
        <v>-3.1739999999999999</v>
      </c>
      <c r="F1541">
        <v>-3.21</v>
      </c>
      <c r="G1541">
        <v>1.5</v>
      </c>
      <c r="H1541">
        <v>0</v>
      </c>
      <c r="I1541">
        <v>1.514</v>
      </c>
      <c r="J1541">
        <v>-0.63900000000000001</v>
      </c>
      <c r="K1541">
        <v>-1.6339999999999999</v>
      </c>
      <c r="L1541">
        <v>-2.6309999999999998</v>
      </c>
      <c r="M1541">
        <v>-3.1720000000000002</v>
      </c>
      <c r="N1541">
        <v>-3.21</v>
      </c>
      <c r="O1541">
        <v>0.92100000000000004</v>
      </c>
      <c r="P1541">
        <v>0.93</v>
      </c>
      <c r="Q1541">
        <v>0.92500000000000004</v>
      </c>
      <c r="R1541">
        <v>0.438</v>
      </c>
      <c r="S1541">
        <v>0.16</v>
      </c>
    </row>
    <row r="1542" spans="1:19" x14ac:dyDescent="0.3">
      <c r="A1542">
        <v>360</v>
      </c>
      <c r="B1542">
        <v>-0.63400000000000001</v>
      </c>
      <c r="C1542">
        <v>-1.6339999999999999</v>
      </c>
      <c r="D1542">
        <v>-2.629</v>
      </c>
      <c r="E1542">
        <v>-3.1739999999999999</v>
      </c>
      <c r="F1542">
        <v>-3.21</v>
      </c>
      <c r="G1542">
        <v>1.5</v>
      </c>
      <c r="H1542">
        <v>0</v>
      </c>
      <c r="I1542">
        <v>1.514</v>
      </c>
      <c r="J1542">
        <v>-0.63900000000000001</v>
      </c>
      <c r="K1542">
        <v>-1.6339999999999999</v>
      </c>
      <c r="L1542">
        <v>-2.6309999999999998</v>
      </c>
      <c r="M1542">
        <v>-3.1720000000000002</v>
      </c>
      <c r="N1542">
        <v>-3.21</v>
      </c>
      <c r="O1542">
        <v>0.92100000000000004</v>
      </c>
      <c r="P1542">
        <v>0.92900000000000005</v>
      </c>
      <c r="Q1542">
        <v>0.92400000000000004</v>
      </c>
      <c r="R1542">
        <v>0.438</v>
      </c>
      <c r="S1542">
        <v>0.16</v>
      </c>
    </row>
    <row r="1543" spans="1:19" x14ac:dyDescent="0.3">
      <c r="A1543">
        <v>420</v>
      </c>
      <c r="B1543">
        <v>-0.63400000000000001</v>
      </c>
      <c r="C1543">
        <v>-1.6339999999999999</v>
      </c>
      <c r="D1543">
        <v>-2.629</v>
      </c>
      <c r="E1543">
        <v>-3.1739999999999999</v>
      </c>
      <c r="F1543">
        <v>-3.21</v>
      </c>
      <c r="G1543">
        <v>1.5</v>
      </c>
      <c r="H1543">
        <v>0</v>
      </c>
      <c r="I1543">
        <v>1.514</v>
      </c>
      <c r="J1543">
        <v>-0.64</v>
      </c>
      <c r="K1543">
        <v>-1.635</v>
      </c>
      <c r="L1543">
        <v>-2.6309999999999998</v>
      </c>
      <c r="M1543">
        <v>-3.1720000000000002</v>
      </c>
      <c r="N1543">
        <v>-3.21</v>
      </c>
      <c r="O1543">
        <v>0.92200000000000004</v>
      </c>
      <c r="P1543">
        <v>0.92800000000000005</v>
      </c>
      <c r="Q1543">
        <v>0.92500000000000004</v>
      </c>
      <c r="R1543">
        <v>0.439</v>
      </c>
      <c r="S1543">
        <v>0.161</v>
      </c>
    </row>
    <row r="1544" spans="1:19" x14ac:dyDescent="0.3">
      <c r="A1544">
        <v>480</v>
      </c>
      <c r="B1544">
        <v>-0.63400000000000001</v>
      </c>
      <c r="C1544">
        <v>-1.6339999999999999</v>
      </c>
      <c r="D1544">
        <v>-2.629</v>
      </c>
      <c r="E1544">
        <v>-3.1739999999999999</v>
      </c>
      <c r="F1544">
        <v>-3.21</v>
      </c>
      <c r="G1544">
        <v>1.5</v>
      </c>
      <c r="H1544">
        <v>0</v>
      </c>
      <c r="I1544">
        <v>1.514</v>
      </c>
      <c r="J1544">
        <v>-0.64</v>
      </c>
      <c r="K1544">
        <v>-1.635</v>
      </c>
      <c r="L1544">
        <v>-2.6309999999999998</v>
      </c>
      <c r="M1544">
        <v>-3.1720000000000002</v>
      </c>
      <c r="N1544">
        <v>-3.21</v>
      </c>
      <c r="O1544">
        <v>0.92200000000000004</v>
      </c>
      <c r="P1544">
        <v>0.92700000000000005</v>
      </c>
      <c r="Q1544">
        <v>0.92500000000000004</v>
      </c>
      <c r="R1544">
        <v>0.439</v>
      </c>
      <c r="S1544">
        <v>0.16300000000000001</v>
      </c>
    </row>
    <row r="1545" spans="1:19" x14ac:dyDescent="0.3">
      <c r="A1545">
        <v>540</v>
      </c>
      <c r="B1545">
        <v>-0.63400000000000001</v>
      </c>
      <c r="C1545">
        <v>-1.6339999999999999</v>
      </c>
      <c r="D1545">
        <v>-2.629</v>
      </c>
      <c r="E1545">
        <v>-3.1739999999999999</v>
      </c>
      <c r="F1545">
        <v>-3.21</v>
      </c>
      <c r="G1545">
        <v>1.5</v>
      </c>
      <c r="H1545">
        <v>0</v>
      </c>
      <c r="I1545">
        <v>1.514</v>
      </c>
      <c r="J1545">
        <v>-0.64</v>
      </c>
      <c r="K1545">
        <v>-1.635</v>
      </c>
      <c r="L1545">
        <v>-2.6309999999999998</v>
      </c>
      <c r="M1545">
        <v>-3.1720000000000002</v>
      </c>
      <c r="N1545">
        <v>-3.21</v>
      </c>
      <c r="O1545">
        <v>0.92300000000000004</v>
      </c>
      <c r="P1545">
        <v>0.92600000000000005</v>
      </c>
      <c r="Q1545">
        <v>0.92500000000000004</v>
      </c>
      <c r="R1545">
        <v>0.439</v>
      </c>
      <c r="S1545">
        <v>0.16400000000000001</v>
      </c>
    </row>
    <row r="1546" spans="1:19" x14ac:dyDescent="0.3">
      <c r="A1546">
        <v>600</v>
      </c>
      <c r="B1546">
        <v>-0.63400000000000001</v>
      </c>
      <c r="C1546">
        <v>-1.6339999999999999</v>
      </c>
      <c r="D1546">
        <v>-2.629</v>
      </c>
      <c r="E1546">
        <v>-3.1739999999999999</v>
      </c>
      <c r="F1546">
        <v>-3.21</v>
      </c>
      <c r="G1546">
        <v>1.5</v>
      </c>
      <c r="H1546">
        <v>0</v>
      </c>
      <c r="I1546">
        <v>1.514</v>
      </c>
      <c r="J1546">
        <v>-0.64</v>
      </c>
      <c r="K1546">
        <v>-1.6359999999999999</v>
      </c>
      <c r="L1546">
        <v>-2.6309999999999998</v>
      </c>
      <c r="M1546">
        <v>-3.1709999999999998</v>
      </c>
      <c r="N1546">
        <v>-3.21</v>
      </c>
      <c r="O1546">
        <v>0.92300000000000004</v>
      </c>
      <c r="P1546">
        <v>0.92600000000000005</v>
      </c>
      <c r="Q1546">
        <v>0.92500000000000004</v>
      </c>
      <c r="R1546">
        <v>0.438</v>
      </c>
      <c r="S1546">
        <v>0.16500000000000001</v>
      </c>
    </row>
    <row r="1548" spans="1:19" x14ac:dyDescent="0.3">
      <c r="A1548" t="s">
        <v>0</v>
      </c>
      <c r="B1548" t="s">
        <v>120</v>
      </c>
    </row>
    <row r="1549" spans="1:19" x14ac:dyDescent="0.3">
      <c r="A1549">
        <v>0</v>
      </c>
      <c r="B1549">
        <v>-0.63400000000000001</v>
      </c>
      <c r="C1549">
        <v>-1.6339999999999999</v>
      </c>
      <c r="D1549">
        <v>-2.629</v>
      </c>
      <c r="E1549">
        <v>-3.1739999999999999</v>
      </c>
      <c r="F1549">
        <v>-3.21</v>
      </c>
      <c r="G1549">
        <v>1.5</v>
      </c>
      <c r="H1549">
        <v>0</v>
      </c>
      <c r="I1549">
        <v>1.2490000000000001</v>
      </c>
      <c r="J1549">
        <v>-0.63400000000000001</v>
      </c>
      <c r="K1549">
        <v>-1.6339999999999999</v>
      </c>
      <c r="L1549">
        <v>-2.629</v>
      </c>
      <c r="M1549">
        <v>-3.1739999999999999</v>
      </c>
      <c r="N1549">
        <v>-3.21</v>
      </c>
      <c r="O1549">
        <v>0.91100000000000003</v>
      </c>
      <c r="P1549">
        <v>0.91100000000000003</v>
      </c>
      <c r="Q1549">
        <v>0.90300000000000002</v>
      </c>
      <c r="R1549">
        <v>0.43099999999999999</v>
      </c>
      <c r="S1549">
        <v>0.16</v>
      </c>
    </row>
    <row r="1550" spans="1:19" x14ac:dyDescent="0.3">
      <c r="A1550">
        <v>60</v>
      </c>
      <c r="B1550">
        <v>-0.63400000000000001</v>
      </c>
      <c r="C1550">
        <v>-1.6339999999999999</v>
      </c>
      <c r="D1550">
        <v>-2.629</v>
      </c>
      <c r="E1550">
        <v>-3.1739999999999999</v>
      </c>
      <c r="F1550">
        <v>-3.21</v>
      </c>
      <c r="G1550">
        <v>1.5</v>
      </c>
      <c r="H1550">
        <v>0</v>
      </c>
      <c r="I1550">
        <v>1.2490000000000001</v>
      </c>
      <c r="J1550">
        <v>-0.63700000000000001</v>
      </c>
      <c r="K1550">
        <v>-1.6339999999999999</v>
      </c>
      <c r="L1550">
        <v>-2.629</v>
      </c>
      <c r="M1550">
        <v>-3.1739999999999999</v>
      </c>
      <c r="N1550">
        <v>-3.2069999999999999</v>
      </c>
      <c r="O1550">
        <v>0.91600000000000004</v>
      </c>
      <c r="P1550">
        <v>0.92400000000000004</v>
      </c>
      <c r="Q1550">
        <v>0.91700000000000004</v>
      </c>
      <c r="R1550">
        <v>0.432</v>
      </c>
      <c r="S1550">
        <v>0.153</v>
      </c>
    </row>
    <row r="1551" spans="1:19" x14ac:dyDescent="0.3">
      <c r="A1551">
        <v>120</v>
      </c>
      <c r="B1551">
        <v>-0.63400000000000001</v>
      </c>
      <c r="C1551">
        <v>-1.6339999999999999</v>
      </c>
      <c r="D1551">
        <v>-2.629</v>
      </c>
      <c r="E1551">
        <v>-3.1739999999999999</v>
      </c>
      <c r="F1551">
        <v>-3.21</v>
      </c>
      <c r="G1551">
        <v>1.5</v>
      </c>
      <c r="H1551">
        <v>0</v>
      </c>
      <c r="I1551">
        <v>1.2490000000000001</v>
      </c>
      <c r="J1551">
        <v>-0.63800000000000001</v>
      </c>
      <c r="K1551">
        <v>-1.6339999999999999</v>
      </c>
      <c r="L1551">
        <v>-2.63</v>
      </c>
      <c r="M1551">
        <v>-3.173</v>
      </c>
      <c r="N1551">
        <v>-3.2040000000000002</v>
      </c>
      <c r="O1551">
        <v>0.91900000000000004</v>
      </c>
      <c r="P1551">
        <v>0.92800000000000005</v>
      </c>
      <c r="Q1551">
        <v>0.92</v>
      </c>
      <c r="R1551">
        <v>0.43</v>
      </c>
      <c r="S1551">
        <v>0.14499999999999999</v>
      </c>
    </row>
    <row r="1552" spans="1:19" x14ac:dyDescent="0.3">
      <c r="A1552">
        <v>180</v>
      </c>
      <c r="B1552">
        <v>-0.63400000000000001</v>
      </c>
      <c r="C1552">
        <v>-1.6339999999999999</v>
      </c>
      <c r="D1552">
        <v>-2.629</v>
      </c>
      <c r="E1552">
        <v>-3.1739999999999999</v>
      </c>
      <c r="F1552">
        <v>-3.21</v>
      </c>
      <c r="G1552">
        <v>1.5</v>
      </c>
      <c r="H1552">
        <v>0</v>
      </c>
      <c r="I1552">
        <v>1.2490000000000001</v>
      </c>
      <c r="J1552">
        <v>-0.63900000000000001</v>
      </c>
      <c r="K1552">
        <v>-1.6339999999999999</v>
      </c>
      <c r="L1552">
        <v>-2.63</v>
      </c>
      <c r="M1552">
        <v>-3.173</v>
      </c>
      <c r="N1552">
        <v>-3.2010000000000001</v>
      </c>
      <c r="O1552">
        <v>0.92</v>
      </c>
      <c r="P1552">
        <v>0.92900000000000005</v>
      </c>
      <c r="Q1552">
        <v>0.92500000000000004</v>
      </c>
      <c r="R1552">
        <v>0.434</v>
      </c>
      <c r="S1552">
        <v>0.13900000000000001</v>
      </c>
    </row>
    <row r="1553" spans="1:19" x14ac:dyDescent="0.3">
      <c r="A1553">
        <v>240</v>
      </c>
      <c r="B1553">
        <v>-0.63400000000000001</v>
      </c>
      <c r="C1553">
        <v>-1.6339999999999999</v>
      </c>
      <c r="D1553">
        <v>-2.629</v>
      </c>
      <c r="E1553">
        <v>-3.1739999999999999</v>
      </c>
      <c r="F1553">
        <v>-3.21</v>
      </c>
      <c r="G1553">
        <v>1.5</v>
      </c>
      <c r="H1553">
        <v>0</v>
      </c>
      <c r="I1553">
        <v>1.2490000000000001</v>
      </c>
      <c r="J1553">
        <v>-0.63900000000000001</v>
      </c>
      <c r="K1553">
        <v>-1.6339999999999999</v>
      </c>
      <c r="L1553">
        <v>-2.63</v>
      </c>
      <c r="M1553">
        <v>-3.173</v>
      </c>
      <c r="N1553">
        <v>-3.198</v>
      </c>
      <c r="O1553">
        <v>0.92100000000000004</v>
      </c>
      <c r="P1553">
        <v>0.93100000000000005</v>
      </c>
      <c r="Q1553">
        <v>0.92400000000000004</v>
      </c>
      <c r="R1553">
        <v>0.44</v>
      </c>
      <c r="S1553">
        <v>0.13300000000000001</v>
      </c>
    </row>
    <row r="1554" spans="1:19" x14ac:dyDescent="0.3">
      <c r="A1554">
        <v>300</v>
      </c>
      <c r="B1554">
        <v>-0.63400000000000001</v>
      </c>
      <c r="C1554">
        <v>-1.6339999999999999</v>
      </c>
      <c r="D1554">
        <v>-2.629</v>
      </c>
      <c r="E1554">
        <v>-3.1739999999999999</v>
      </c>
      <c r="F1554">
        <v>-3.21</v>
      </c>
      <c r="G1554">
        <v>1.5</v>
      </c>
      <c r="H1554">
        <v>0</v>
      </c>
      <c r="I1554">
        <v>1.2490000000000001</v>
      </c>
      <c r="J1554">
        <v>-0.63900000000000001</v>
      </c>
      <c r="K1554">
        <v>-1.6339999999999999</v>
      </c>
      <c r="L1554">
        <v>-2.63</v>
      </c>
      <c r="M1554">
        <v>-3.173</v>
      </c>
      <c r="N1554">
        <v>-3.1949999999999998</v>
      </c>
      <c r="O1554">
        <v>0.92100000000000004</v>
      </c>
      <c r="P1554">
        <v>0.92900000000000005</v>
      </c>
      <c r="Q1554">
        <v>0.92400000000000004</v>
      </c>
      <c r="R1554">
        <v>0.441</v>
      </c>
      <c r="S1554">
        <v>0.127</v>
      </c>
    </row>
    <row r="1555" spans="1:19" x14ac:dyDescent="0.3">
      <c r="A1555">
        <v>360</v>
      </c>
      <c r="B1555">
        <v>-0.63400000000000001</v>
      </c>
      <c r="C1555">
        <v>-1.6339999999999999</v>
      </c>
      <c r="D1555">
        <v>-2.629</v>
      </c>
      <c r="E1555">
        <v>-3.1739999999999999</v>
      </c>
      <c r="F1555">
        <v>-3.21</v>
      </c>
      <c r="G1555">
        <v>1.5</v>
      </c>
      <c r="H1555">
        <v>0</v>
      </c>
      <c r="I1555">
        <v>1.2490000000000001</v>
      </c>
      <c r="J1555">
        <v>-0.63900000000000001</v>
      </c>
      <c r="K1555">
        <v>-1.6339999999999999</v>
      </c>
      <c r="L1555">
        <v>-2.6309999999999998</v>
      </c>
      <c r="M1555">
        <v>-3.1709999999999998</v>
      </c>
      <c r="N1555">
        <v>-3.1920000000000002</v>
      </c>
      <c r="O1555">
        <v>0.92100000000000004</v>
      </c>
      <c r="P1555">
        <v>0.92900000000000005</v>
      </c>
      <c r="Q1555">
        <v>0.92500000000000004</v>
      </c>
      <c r="R1555">
        <v>0.435</v>
      </c>
      <c r="S1555">
        <v>0.122</v>
      </c>
    </row>
    <row r="1556" spans="1:19" x14ac:dyDescent="0.3">
      <c r="A1556">
        <v>420</v>
      </c>
      <c r="B1556">
        <v>-0.63400000000000001</v>
      </c>
      <c r="C1556">
        <v>-1.6339999999999999</v>
      </c>
      <c r="D1556">
        <v>-2.629</v>
      </c>
      <c r="E1556">
        <v>-3.1739999999999999</v>
      </c>
      <c r="F1556">
        <v>-3.21</v>
      </c>
      <c r="G1556">
        <v>1.5</v>
      </c>
      <c r="H1556">
        <v>0</v>
      </c>
      <c r="I1556">
        <v>1.2490000000000001</v>
      </c>
      <c r="J1556">
        <v>-0.64</v>
      </c>
      <c r="K1556">
        <v>-1.635</v>
      </c>
      <c r="L1556">
        <v>-2.6309999999999998</v>
      </c>
      <c r="M1556">
        <v>-3.1680000000000001</v>
      </c>
      <c r="N1556">
        <v>-3.1890000000000001</v>
      </c>
      <c r="O1556">
        <v>0.92200000000000004</v>
      </c>
      <c r="P1556">
        <v>0.92800000000000005</v>
      </c>
      <c r="Q1556">
        <v>0.92600000000000005</v>
      </c>
      <c r="R1556">
        <v>0.42699999999999999</v>
      </c>
      <c r="S1556">
        <v>0.12</v>
      </c>
    </row>
    <row r="1557" spans="1:19" x14ac:dyDescent="0.3">
      <c r="A1557">
        <v>480</v>
      </c>
      <c r="B1557">
        <v>-0.63400000000000001</v>
      </c>
      <c r="C1557">
        <v>-1.6339999999999999</v>
      </c>
      <c r="D1557">
        <v>-2.629</v>
      </c>
      <c r="E1557">
        <v>-3.1739999999999999</v>
      </c>
      <c r="F1557">
        <v>-3.21</v>
      </c>
      <c r="G1557">
        <v>1.5</v>
      </c>
      <c r="H1557">
        <v>0</v>
      </c>
      <c r="I1557">
        <v>1.2490000000000001</v>
      </c>
      <c r="J1557">
        <v>-0.64</v>
      </c>
      <c r="K1557">
        <v>-1.635</v>
      </c>
      <c r="L1557">
        <v>-2.6309999999999998</v>
      </c>
      <c r="M1557">
        <v>-3.1659999999999999</v>
      </c>
      <c r="N1557">
        <v>-3.1859999999999999</v>
      </c>
      <c r="O1557">
        <v>0.92200000000000004</v>
      </c>
      <c r="P1557">
        <v>0.92700000000000005</v>
      </c>
      <c r="Q1557">
        <v>0.92500000000000004</v>
      </c>
      <c r="R1557">
        <v>0.42</v>
      </c>
      <c r="S1557">
        <v>0.11799999999999999</v>
      </c>
    </row>
    <row r="1558" spans="1:19" x14ac:dyDescent="0.3">
      <c r="A1558">
        <v>540</v>
      </c>
      <c r="B1558">
        <v>-0.63400000000000001</v>
      </c>
      <c r="C1558">
        <v>-1.6339999999999999</v>
      </c>
      <c r="D1558">
        <v>-2.629</v>
      </c>
      <c r="E1558">
        <v>-3.1739999999999999</v>
      </c>
      <c r="F1558">
        <v>-3.21</v>
      </c>
      <c r="G1558">
        <v>1.5</v>
      </c>
      <c r="H1558">
        <v>0</v>
      </c>
      <c r="I1558">
        <v>1.2490000000000001</v>
      </c>
      <c r="J1558">
        <v>-0.64</v>
      </c>
      <c r="K1558">
        <v>-1.635</v>
      </c>
      <c r="L1558">
        <v>-2.6309999999999998</v>
      </c>
      <c r="M1558">
        <v>-3.1619999999999999</v>
      </c>
      <c r="N1558">
        <v>-3.1829999999999998</v>
      </c>
      <c r="O1558">
        <v>0.92300000000000004</v>
      </c>
      <c r="P1558">
        <v>0.92600000000000005</v>
      </c>
      <c r="Q1558">
        <v>0.92300000000000004</v>
      </c>
      <c r="R1558">
        <v>0.41199999999999998</v>
      </c>
      <c r="S1558">
        <v>0.11700000000000001</v>
      </c>
    </row>
    <row r="1559" spans="1:19" x14ac:dyDescent="0.3">
      <c r="A1559">
        <v>600</v>
      </c>
      <c r="B1559">
        <v>-0.63400000000000001</v>
      </c>
      <c r="C1559">
        <v>-1.6339999999999999</v>
      </c>
      <c r="D1559">
        <v>-2.629</v>
      </c>
      <c r="E1559">
        <v>-3.1739999999999999</v>
      </c>
      <c r="F1559">
        <v>-3.21</v>
      </c>
      <c r="G1559">
        <v>1.5</v>
      </c>
      <c r="H1559">
        <v>0</v>
      </c>
      <c r="I1559">
        <v>1.2490000000000001</v>
      </c>
      <c r="J1559">
        <v>-0.64</v>
      </c>
      <c r="K1559">
        <v>-1.6359999999999999</v>
      </c>
      <c r="L1559">
        <v>-2.6309999999999998</v>
      </c>
      <c r="M1559">
        <v>-3.1579999999999999</v>
      </c>
      <c r="N1559">
        <v>-3.18</v>
      </c>
      <c r="O1559">
        <v>0.92300000000000004</v>
      </c>
      <c r="P1559">
        <v>0.92600000000000005</v>
      </c>
      <c r="Q1559">
        <v>0.92400000000000004</v>
      </c>
      <c r="R1559">
        <v>0.40500000000000003</v>
      </c>
      <c r="S1559">
        <v>0.115</v>
      </c>
    </row>
    <row r="1561" spans="1:19" x14ac:dyDescent="0.3">
      <c r="A1561" t="s">
        <v>0</v>
      </c>
      <c r="B1561" t="s">
        <v>121</v>
      </c>
    </row>
    <row r="1562" spans="1:19" x14ac:dyDescent="0.3">
      <c r="A1562">
        <v>0</v>
      </c>
      <c r="B1562">
        <v>-0.63400000000000001</v>
      </c>
      <c r="C1562">
        <v>-1.6339999999999999</v>
      </c>
      <c r="D1562">
        <v>-2.629</v>
      </c>
      <c r="E1562">
        <v>-3.165</v>
      </c>
      <c r="F1562">
        <v>-3.2</v>
      </c>
      <c r="G1562">
        <v>1.5</v>
      </c>
      <c r="H1562">
        <v>0</v>
      </c>
      <c r="I1562">
        <v>1.7689999999999999</v>
      </c>
      <c r="J1562">
        <v>-0.63400000000000001</v>
      </c>
      <c r="K1562">
        <v>-1.6339999999999999</v>
      </c>
      <c r="L1562">
        <v>-2.629</v>
      </c>
      <c r="M1562">
        <v>-3.165</v>
      </c>
      <c r="N1562">
        <v>-3.2</v>
      </c>
      <c r="O1562">
        <v>0.91100000000000003</v>
      </c>
      <c r="P1562">
        <v>0.91100000000000003</v>
      </c>
      <c r="Q1562">
        <v>0.90200000000000002</v>
      </c>
      <c r="R1562">
        <v>0.42599999999999999</v>
      </c>
      <c r="S1562">
        <v>0.159</v>
      </c>
    </row>
    <row r="1563" spans="1:19" x14ac:dyDescent="0.3">
      <c r="A1563">
        <v>60</v>
      </c>
      <c r="B1563">
        <v>-0.63400000000000001</v>
      </c>
      <c r="C1563">
        <v>-1.6339999999999999</v>
      </c>
      <c r="D1563">
        <v>-2.629</v>
      </c>
      <c r="E1563">
        <v>-3.165</v>
      </c>
      <c r="F1563">
        <v>-3.2</v>
      </c>
      <c r="G1563">
        <v>1.5</v>
      </c>
      <c r="H1563">
        <v>0</v>
      </c>
      <c r="I1563">
        <v>1.7689999999999999</v>
      </c>
      <c r="J1563">
        <v>-0.63600000000000001</v>
      </c>
      <c r="K1563">
        <v>-1.6339999999999999</v>
      </c>
      <c r="L1563">
        <v>-2.629</v>
      </c>
      <c r="M1563">
        <v>-3.165</v>
      </c>
      <c r="N1563">
        <v>-3.2029999999999998</v>
      </c>
      <c r="O1563">
        <v>0.91600000000000004</v>
      </c>
      <c r="P1563">
        <v>0.92600000000000005</v>
      </c>
      <c r="Q1563">
        <v>0.91700000000000004</v>
      </c>
      <c r="R1563">
        <v>0.42399999999999999</v>
      </c>
      <c r="S1563">
        <v>0.16700000000000001</v>
      </c>
    </row>
    <row r="1564" spans="1:19" x14ac:dyDescent="0.3">
      <c r="A1564">
        <v>120</v>
      </c>
      <c r="B1564">
        <v>-0.63400000000000001</v>
      </c>
      <c r="C1564">
        <v>-1.6339999999999999</v>
      </c>
      <c r="D1564">
        <v>-2.629</v>
      </c>
      <c r="E1564">
        <v>-3.165</v>
      </c>
      <c r="F1564">
        <v>-3.2</v>
      </c>
      <c r="G1564">
        <v>1.5</v>
      </c>
      <c r="H1564">
        <v>0</v>
      </c>
      <c r="I1564">
        <v>1.7689999999999999</v>
      </c>
      <c r="J1564">
        <v>-0.63800000000000001</v>
      </c>
      <c r="K1564">
        <v>-1.6339999999999999</v>
      </c>
      <c r="L1564">
        <v>-2.63</v>
      </c>
      <c r="M1564">
        <v>-3.165</v>
      </c>
      <c r="N1564">
        <v>-3.206</v>
      </c>
      <c r="O1564">
        <v>0.91800000000000004</v>
      </c>
      <c r="P1564">
        <v>0.92700000000000005</v>
      </c>
      <c r="Q1564">
        <v>0.92200000000000004</v>
      </c>
      <c r="R1564">
        <v>0.42799999999999999</v>
      </c>
      <c r="S1564">
        <v>0.17399999999999999</v>
      </c>
    </row>
    <row r="1565" spans="1:19" x14ac:dyDescent="0.3">
      <c r="A1565">
        <v>180</v>
      </c>
      <c r="B1565">
        <v>-0.63400000000000001</v>
      </c>
      <c r="C1565">
        <v>-1.6339999999999999</v>
      </c>
      <c r="D1565">
        <v>-2.629</v>
      </c>
      <c r="E1565">
        <v>-3.165</v>
      </c>
      <c r="F1565">
        <v>-3.2</v>
      </c>
      <c r="G1565">
        <v>1.5</v>
      </c>
      <c r="H1565">
        <v>0</v>
      </c>
      <c r="I1565">
        <v>1.7689999999999999</v>
      </c>
      <c r="J1565">
        <v>-0.63900000000000001</v>
      </c>
      <c r="K1565">
        <v>-1.6339999999999999</v>
      </c>
      <c r="L1565">
        <v>-2.63</v>
      </c>
      <c r="M1565">
        <v>-3.1640000000000001</v>
      </c>
      <c r="N1565">
        <v>-3.2090000000000001</v>
      </c>
      <c r="O1565">
        <v>0.92</v>
      </c>
      <c r="P1565">
        <v>0.92900000000000005</v>
      </c>
      <c r="Q1565">
        <v>0.92200000000000004</v>
      </c>
      <c r="R1565">
        <v>0.42899999999999999</v>
      </c>
      <c r="S1565">
        <v>0.18099999999999999</v>
      </c>
    </row>
    <row r="1566" spans="1:19" x14ac:dyDescent="0.3">
      <c r="A1566">
        <v>240</v>
      </c>
      <c r="B1566">
        <v>-0.63400000000000001</v>
      </c>
      <c r="C1566">
        <v>-1.6339999999999999</v>
      </c>
      <c r="D1566">
        <v>-2.629</v>
      </c>
      <c r="E1566">
        <v>-3.165</v>
      </c>
      <c r="F1566">
        <v>-3.2</v>
      </c>
      <c r="G1566">
        <v>1.5</v>
      </c>
      <c r="H1566">
        <v>0</v>
      </c>
      <c r="I1566">
        <v>1.7689999999999999</v>
      </c>
      <c r="J1566">
        <v>-0.63900000000000001</v>
      </c>
      <c r="K1566">
        <v>-1.6339999999999999</v>
      </c>
      <c r="L1566">
        <v>-2.63</v>
      </c>
      <c r="M1566">
        <v>-3.1619999999999999</v>
      </c>
      <c r="N1566">
        <v>-3.2120000000000002</v>
      </c>
      <c r="O1566">
        <v>0.92</v>
      </c>
      <c r="P1566">
        <v>0.93</v>
      </c>
      <c r="Q1566">
        <v>0.92400000000000004</v>
      </c>
      <c r="R1566">
        <v>0.42799999999999999</v>
      </c>
      <c r="S1566">
        <v>0.187</v>
      </c>
    </row>
    <row r="1567" spans="1:19" x14ac:dyDescent="0.3">
      <c r="A1567">
        <v>300</v>
      </c>
      <c r="B1567">
        <v>-0.63400000000000001</v>
      </c>
      <c r="C1567">
        <v>-1.6339999999999999</v>
      </c>
      <c r="D1567">
        <v>-2.629</v>
      </c>
      <c r="E1567">
        <v>-3.165</v>
      </c>
      <c r="F1567">
        <v>-3.2</v>
      </c>
      <c r="G1567">
        <v>1.5</v>
      </c>
      <c r="H1567">
        <v>0</v>
      </c>
      <c r="I1567">
        <v>1.7689999999999999</v>
      </c>
      <c r="J1567">
        <v>-0.63900000000000001</v>
      </c>
      <c r="K1567">
        <v>-1.6339999999999999</v>
      </c>
      <c r="L1567">
        <v>-2.6309999999999998</v>
      </c>
      <c r="M1567">
        <v>-3.1629999999999998</v>
      </c>
      <c r="N1567">
        <v>-3.2149999999999999</v>
      </c>
      <c r="O1567">
        <v>0.92100000000000004</v>
      </c>
      <c r="P1567">
        <v>0.93100000000000005</v>
      </c>
      <c r="Q1567">
        <v>0.92600000000000005</v>
      </c>
      <c r="R1567">
        <v>0.43099999999999999</v>
      </c>
      <c r="S1567">
        <v>0.192</v>
      </c>
    </row>
    <row r="1568" spans="1:19" x14ac:dyDescent="0.3">
      <c r="A1568">
        <v>360</v>
      </c>
      <c r="B1568">
        <v>-0.63400000000000001</v>
      </c>
      <c r="C1568">
        <v>-1.6339999999999999</v>
      </c>
      <c r="D1568">
        <v>-2.629</v>
      </c>
      <c r="E1568">
        <v>-3.165</v>
      </c>
      <c r="F1568">
        <v>-3.2</v>
      </c>
      <c r="G1568">
        <v>1.5</v>
      </c>
      <c r="H1568">
        <v>0</v>
      </c>
      <c r="I1568">
        <v>1.7689999999999999</v>
      </c>
      <c r="J1568">
        <v>-0.63900000000000001</v>
      </c>
      <c r="K1568">
        <v>-1.6339999999999999</v>
      </c>
      <c r="L1568">
        <v>-2.63</v>
      </c>
      <c r="M1568">
        <v>-3.1640000000000001</v>
      </c>
      <c r="N1568">
        <v>-3.218</v>
      </c>
      <c r="O1568">
        <v>0.92100000000000004</v>
      </c>
      <c r="P1568">
        <v>0.92900000000000005</v>
      </c>
      <c r="Q1568">
        <v>0.92300000000000004</v>
      </c>
      <c r="R1568">
        <v>0.437</v>
      </c>
      <c r="S1568">
        <v>0.19600000000000001</v>
      </c>
    </row>
    <row r="1569" spans="1:19" x14ac:dyDescent="0.3">
      <c r="A1569">
        <v>420</v>
      </c>
      <c r="B1569">
        <v>-0.63400000000000001</v>
      </c>
      <c r="C1569">
        <v>-1.6339999999999999</v>
      </c>
      <c r="D1569">
        <v>-2.629</v>
      </c>
      <c r="E1569">
        <v>-3.165</v>
      </c>
      <c r="F1569">
        <v>-3.2</v>
      </c>
      <c r="G1569">
        <v>1.5</v>
      </c>
      <c r="H1569">
        <v>0</v>
      </c>
      <c r="I1569">
        <v>1.7689999999999999</v>
      </c>
      <c r="J1569">
        <v>-0.64</v>
      </c>
      <c r="K1569">
        <v>-1.635</v>
      </c>
      <c r="L1569">
        <v>-2.63</v>
      </c>
      <c r="M1569">
        <v>-3.1659999999999999</v>
      </c>
      <c r="N1569">
        <v>-3.2210000000000001</v>
      </c>
      <c r="O1569">
        <v>0.92200000000000004</v>
      </c>
      <c r="P1569">
        <v>0.92800000000000005</v>
      </c>
      <c r="Q1569">
        <v>0.92300000000000004</v>
      </c>
      <c r="R1569">
        <v>0.44500000000000001</v>
      </c>
      <c r="S1569">
        <v>0.20200000000000001</v>
      </c>
    </row>
    <row r="1570" spans="1:19" x14ac:dyDescent="0.3">
      <c r="A1570">
        <v>480</v>
      </c>
      <c r="B1570">
        <v>-0.63400000000000001</v>
      </c>
      <c r="C1570">
        <v>-1.6339999999999999</v>
      </c>
      <c r="D1570">
        <v>-2.629</v>
      </c>
      <c r="E1570">
        <v>-3.165</v>
      </c>
      <c r="F1570">
        <v>-3.2</v>
      </c>
      <c r="G1570">
        <v>1.5</v>
      </c>
      <c r="H1570">
        <v>0</v>
      </c>
      <c r="I1570">
        <v>1.7689999999999999</v>
      </c>
      <c r="J1570">
        <v>-0.64</v>
      </c>
      <c r="K1570">
        <v>-1.635</v>
      </c>
      <c r="L1570">
        <v>-2.6309999999999998</v>
      </c>
      <c r="M1570">
        <v>-3.169</v>
      </c>
      <c r="N1570">
        <v>-3.2240000000000002</v>
      </c>
      <c r="O1570">
        <v>0.92200000000000004</v>
      </c>
      <c r="P1570">
        <v>0.92700000000000005</v>
      </c>
      <c r="Q1570">
        <v>0.92400000000000004</v>
      </c>
      <c r="R1570">
        <v>0.45300000000000001</v>
      </c>
      <c r="S1570">
        <v>0.20499999999999999</v>
      </c>
    </row>
    <row r="1571" spans="1:19" x14ac:dyDescent="0.3">
      <c r="A1571">
        <v>540</v>
      </c>
      <c r="B1571">
        <v>-0.63400000000000001</v>
      </c>
      <c r="C1571">
        <v>-1.6339999999999999</v>
      </c>
      <c r="D1571">
        <v>-2.629</v>
      </c>
      <c r="E1571">
        <v>-3.165</v>
      </c>
      <c r="F1571">
        <v>-3.2</v>
      </c>
      <c r="G1571">
        <v>1.5</v>
      </c>
      <c r="H1571">
        <v>0</v>
      </c>
      <c r="I1571">
        <v>1.7689999999999999</v>
      </c>
      <c r="J1571">
        <v>-0.64</v>
      </c>
      <c r="K1571">
        <v>-1.6359999999999999</v>
      </c>
      <c r="L1571">
        <v>-2.6309999999999998</v>
      </c>
      <c r="M1571">
        <v>-3.1720000000000002</v>
      </c>
      <c r="N1571">
        <v>-3.2269999999999999</v>
      </c>
      <c r="O1571">
        <v>0.92300000000000004</v>
      </c>
      <c r="P1571">
        <v>0.92700000000000005</v>
      </c>
      <c r="Q1571">
        <v>0.92400000000000004</v>
      </c>
      <c r="R1571">
        <v>0.45900000000000002</v>
      </c>
      <c r="S1571">
        <v>0.20899999999999999</v>
      </c>
    </row>
    <row r="1572" spans="1:19" x14ac:dyDescent="0.3">
      <c r="A1572">
        <v>600</v>
      </c>
      <c r="B1572">
        <v>-0.63400000000000001</v>
      </c>
      <c r="C1572">
        <v>-1.6339999999999999</v>
      </c>
      <c r="D1572">
        <v>-2.629</v>
      </c>
      <c r="E1572">
        <v>-3.165</v>
      </c>
      <c r="F1572">
        <v>-3.2</v>
      </c>
      <c r="G1572">
        <v>1.5</v>
      </c>
      <c r="H1572">
        <v>0</v>
      </c>
      <c r="I1572">
        <v>1.7689999999999999</v>
      </c>
      <c r="J1572">
        <v>-0.64</v>
      </c>
      <c r="K1572">
        <v>-1.6359999999999999</v>
      </c>
      <c r="L1572">
        <v>-2.6309999999999998</v>
      </c>
      <c r="M1572">
        <v>-3.1749999999999998</v>
      </c>
      <c r="N1572">
        <v>-3.23</v>
      </c>
      <c r="O1572">
        <v>0.92300000000000004</v>
      </c>
      <c r="P1572">
        <v>0.92600000000000005</v>
      </c>
      <c r="Q1572">
        <v>0.92500000000000004</v>
      </c>
      <c r="R1572">
        <v>0.46400000000000002</v>
      </c>
      <c r="S1572">
        <v>0.21099999999999999</v>
      </c>
    </row>
    <row r="1574" spans="1:19" x14ac:dyDescent="0.3">
      <c r="A1574" t="s">
        <v>0</v>
      </c>
      <c r="B1574" t="s">
        <v>122</v>
      </c>
    </row>
    <row r="1575" spans="1:19" x14ac:dyDescent="0.3">
      <c r="A1575">
        <v>0</v>
      </c>
      <c r="B1575">
        <v>-0.63400000000000001</v>
      </c>
      <c r="C1575">
        <v>-1.6339999999999999</v>
      </c>
      <c r="D1575">
        <v>-2.629</v>
      </c>
      <c r="E1575">
        <v>-3.165</v>
      </c>
      <c r="F1575">
        <v>-3.2</v>
      </c>
      <c r="G1575">
        <v>1.5</v>
      </c>
      <c r="H1575">
        <v>0</v>
      </c>
      <c r="I1575">
        <v>1.514</v>
      </c>
      <c r="J1575">
        <v>-0.63400000000000001</v>
      </c>
      <c r="K1575">
        <v>-1.6339999999999999</v>
      </c>
      <c r="L1575">
        <v>-2.629</v>
      </c>
      <c r="M1575">
        <v>-3.165</v>
      </c>
      <c r="N1575">
        <v>-3.2</v>
      </c>
      <c r="O1575">
        <v>0.91100000000000003</v>
      </c>
      <c r="P1575">
        <v>0.91100000000000003</v>
      </c>
      <c r="Q1575">
        <v>0.90200000000000002</v>
      </c>
      <c r="R1575">
        <v>0.42599999999999999</v>
      </c>
      <c r="S1575">
        <v>0.159</v>
      </c>
    </row>
    <row r="1576" spans="1:19" x14ac:dyDescent="0.3">
      <c r="A1576">
        <v>60</v>
      </c>
      <c r="B1576">
        <v>-0.63400000000000001</v>
      </c>
      <c r="C1576">
        <v>-1.6339999999999999</v>
      </c>
      <c r="D1576">
        <v>-2.629</v>
      </c>
      <c r="E1576">
        <v>-3.165</v>
      </c>
      <c r="F1576">
        <v>-3.2</v>
      </c>
      <c r="G1576">
        <v>1.5</v>
      </c>
      <c r="H1576">
        <v>0</v>
      </c>
      <c r="I1576">
        <v>1.514</v>
      </c>
      <c r="J1576">
        <v>-0.63600000000000001</v>
      </c>
      <c r="K1576">
        <v>-1.6339999999999999</v>
      </c>
      <c r="L1576">
        <v>-2.629</v>
      </c>
      <c r="M1576">
        <v>-3.165</v>
      </c>
      <c r="N1576">
        <v>-3.2</v>
      </c>
      <c r="O1576">
        <v>0.91600000000000004</v>
      </c>
      <c r="P1576">
        <v>0.92500000000000004</v>
      </c>
      <c r="Q1576">
        <v>0.91700000000000004</v>
      </c>
      <c r="R1576">
        <v>0.42499999999999999</v>
      </c>
      <c r="S1576">
        <v>0.159</v>
      </c>
    </row>
    <row r="1577" spans="1:19" x14ac:dyDescent="0.3">
      <c r="A1577">
        <v>120</v>
      </c>
      <c r="B1577">
        <v>-0.63400000000000001</v>
      </c>
      <c r="C1577">
        <v>-1.6339999999999999</v>
      </c>
      <c r="D1577">
        <v>-2.629</v>
      </c>
      <c r="E1577">
        <v>-3.165</v>
      </c>
      <c r="F1577">
        <v>-3.2</v>
      </c>
      <c r="G1577">
        <v>1.5</v>
      </c>
      <c r="H1577">
        <v>0</v>
      </c>
      <c r="I1577">
        <v>1.514</v>
      </c>
      <c r="J1577">
        <v>-0.63800000000000001</v>
      </c>
      <c r="K1577">
        <v>-1.6339999999999999</v>
      </c>
      <c r="L1577">
        <v>-2.63</v>
      </c>
      <c r="M1577">
        <v>-3.165</v>
      </c>
      <c r="N1577">
        <v>-3.2</v>
      </c>
      <c r="O1577">
        <v>0.91900000000000004</v>
      </c>
      <c r="P1577">
        <v>0.92700000000000005</v>
      </c>
      <c r="Q1577">
        <v>0.92100000000000004</v>
      </c>
      <c r="R1577">
        <v>0.42599999999999999</v>
      </c>
      <c r="S1577">
        <v>0.159</v>
      </c>
    </row>
    <row r="1578" spans="1:19" x14ac:dyDescent="0.3">
      <c r="A1578">
        <v>180</v>
      </c>
      <c r="B1578">
        <v>-0.63400000000000001</v>
      </c>
      <c r="C1578">
        <v>-1.6339999999999999</v>
      </c>
      <c r="D1578">
        <v>-2.629</v>
      </c>
      <c r="E1578">
        <v>-3.165</v>
      </c>
      <c r="F1578">
        <v>-3.2</v>
      </c>
      <c r="G1578">
        <v>1.5</v>
      </c>
      <c r="H1578">
        <v>0</v>
      </c>
      <c r="I1578">
        <v>1.514</v>
      </c>
      <c r="J1578">
        <v>-0.63900000000000001</v>
      </c>
      <c r="K1578">
        <v>-1.6339999999999999</v>
      </c>
      <c r="L1578">
        <v>-2.63</v>
      </c>
      <c r="M1578">
        <v>-3.1640000000000001</v>
      </c>
      <c r="N1578">
        <v>-3.2</v>
      </c>
      <c r="O1578">
        <v>0.92</v>
      </c>
      <c r="P1578">
        <v>0.92900000000000005</v>
      </c>
      <c r="Q1578">
        <v>0.92300000000000004</v>
      </c>
      <c r="R1578">
        <v>0.42899999999999999</v>
      </c>
      <c r="S1578">
        <v>0.159</v>
      </c>
    </row>
    <row r="1579" spans="1:19" x14ac:dyDescent="0.3">
      <c r="A1579">
        <v>240</v>
      </c>
      <c r="B1579">
        <v>-0.63400000000000001</v>
      </c>
      <c r="C1579">
        <v>-1.6339999999999999</v>
      </c>
      <c r="D1579">
        <v>-2.629</v>
      </c>
      <c r="E1579">
        <v>-3.165</v>
      </c>
      <c r="F1579">
        <v>-3.2</v>
      </c>
      <c r="G1579">
        <v>1.5</v>
      </c>
      <c r="H1579">
        <v>0</v>
      </c>
      <c r="I1579">
        <v>1.514</v>
      </c>
      <c r="J1579">
        <v>-0.63900000000000001</v>
      </c>
      <c r="K1579">
        <v>-1.6339999999999999</v>
      </c>
      <c r="L1579">
        <v>-2.63</v>
      </c>
      <c r="M1579">
        <v>-3.1640000000000001</v>
      </c>
      <c r="N1579">
        <v>-3.2</v>
      </c>
      <c r="O1579">
        <v>0.92100000000000004</v>
      </c>
      <c r="P1579">
        <v>0.93</v>
      </c>
      <c r="Q1579">
        <v>0.92400000000000004</v>
      </c>
      <c r="R1579">
        <v>0.43099999999999999</v>
      </c>
      <c r="S1579">
        <v>0.16</v>
      </c>
    </row>
    <row r="1580" spans="1:19" x14ac:dyDescent="0.3">
      <c r="A1580">
        <v>300</v>
      </c>
      <c r="B1580">
        <v>-0.63400000000000001</v>
      </c>
      <c r="C1580">
        <v>-1.6339999999999999</v>
      </c>
      <c r="D1580">
        <v>-2.629</v>
      </c>
      <c r="E1580">
        <v>-3.165</v>
      </c>
      <c r="F1580">
        <v>-3.2</v>
      </c>
      <c r="G1580">
        <v>1.5</v>
      </c>
      <c r="H1580">
        <v>0</v>
      </c>
      <c r="I1580">
        <v>1.514</v>
      </c>
      <c r="J1580">
        <v>-0.63900000000000001</v>
      </c>
      <c r="K1580">
        <v>-1.6339999999999999</v>
      </c>
      <c r="L1580">
        <v>-2.63</v>
      </c>
      <c r="M1580">
        <v>-3.1629999999999998</v>
      </c>
      <c r="N1580">
        <v>-3.2</v>
      </c>
      <c r="O1580">
        <v>0.92100000000000004</v>
      </c>
      <c r="P1580">
        <v>0.93</v>
      </c>
      <c r="Q1580">
        <v>0.92400000000000004</v>
      </c>
      <c r="R1580">
        <v>0.433</v>
      </c>
      <c r="S1580">
        <v>0.159</v>
      </c>
    </row>
    <row r="1581" spans="1:19" x14ac:dyDescent="0.3">
      <c r="A1581">
        <v>360</v>
      </c>
      <c r="B1581">
        <v>-0.63400000000000001</v>
      </c>
      <c r="C1581">
        <v>-1.6339999999999999</v>
      </c>
      <c r="D1581">
        <v>-2.629</v>
      </c>
      <c r="E1581">
        <v>-3.165</v>
      </c>
      <c r="F1581">
        <v>-3.2</v>
      </c>
      <c r="G1581">
        <v>1.5</v>
      </c>
      <c r="H1581">
        <v>0</v>
      </c>
      <c r="I1581">
        <v>1.514</v>
      </c>
      <c r="J1581">
        <v>-0.63900000000000001</v>
      </c>
      <c r="K1581">
        <v>-1.6339999999999999</v>
      </c>
      <c r="L1581">
        <v>-2.63</v>
      </c>
      <c r="M1581">
        <v>-3.1629999999999998</v>
      </c>
      <c r="N1581">
        <v>-3.2</v>
      </c>
      <c r="O1581">
        <v>0.92100000000000004</v>
      </c>
      <c r="P1581">
        <v>0.92900000000000005</v>
      </c>
      <c r="Q1581">
        <v>0.92400000000000004</v>
      </c>
      <c r="R1581">
        <v>0.433</v>
      </c>
      <c r="S1581">
        <v>0.158</v>
      </c>
    </row>
    <row r="1582" spans="1:19" x14ac:dyDescent="0.3">
      <c r="A1582">
        <v>420</v>
      </c>
      <c r="B1582">
        <v>-0.63400000000000001</v>
      </c>
      <c r="C1582">
        <v>-1.6339999999999999</v>
      </c>
      <c r="D1582">
        <v>-2.629</v>
      </c>
      <c r="E1582">
        <v>-3.165</v>
      </c>
      <c r="F1582">
        <v>-3.2</v>
      </c>
      <c r="G1582">
        <v>1.5</v>
      </c>
      <c r="H1582">
        <v>0</v>
      </c>
      <c r="I1582">
        <v>1.514</v>
      </c>
      <c r="J1582">
        <v>-0.64</v>
      </c>
      <c r="K1582">
        <v>-1.635</v>
      </c>
      <c r="L1582">
        <v>-2.6309999999999998</v>
      </c>
      <c r="M1582">
        <v>-3.1629999999999998</v>
      </c>
      <c r="N1582">
        <v>-3.2</v>
      </c>
      <c r="O1582">
        <v>0.92200000000000004</v>
      </c>
      <c r="P1582">
        <v>0.92800000000000005</v>
      </c>
      <c r="Q1582">
        <v>0.92400000000000004</v>
      </c>
      <c r="R1582">
        <v>0.433</v>
      </c>
      <c r="S1582">
        <v>0.16</v>
      </c>
    </row>
    <row r="1583" spans="1:19" x14ac:dyDescent="0.3">
      <c r="A1583">
        <v>480</v>
      </c>
      <c r="B1583">
        <v>-0.63400000000000001</v>
      </c>
      <c r="C1583">
        <v>-1.6339999999999999</v>
      </c>
      <c r="D1583">
        <v>-2.629</v>
      </c>
      <c r="E1583">
        <v>-3.165</v>
      </c>
      <c r="F1583">
        <v>-3.2</v>
      </c>
      <c r="G1583">
        <v>1.5</v>
      </c>
      <c r="H1583">
        <v>0</v>
      </c>
      <c r="I1583">
        <v>1.514</v>
      </c>
      <c r="J1583">
        <v>-0.64</v>
      </c>
      <c r="K1583">
        <v>-1.635</v>
      </c>
      <c r="L1583">
        <v>-2.6309999999999998</v>
      </c>
      <c r="M1583">
        <v>-3.1629999999999998</v>
      </c>
      <c r="N1583">
        <v>-3.2</v>
      </c>
      <c r="O1583">
        <v>0.92200000000000004</v>
      </c>
      <c r="P1583">
        <v>0.92700000000000005</v>
      </c>
      <c r="Q1583">
        <v>0.92400000000000004</v>
      </c>
      <c r="R1583">
        <v>0.434</v>
      </c>
      <c r="S1583">
        <v>0.16200000000000001</v>
      </c>
    </row>
    <row r="1584" spans="1:19" x14ac:dyDescent="0.3">
      <c r="A1584">
        <v>540</v>
      </c>
      <c r="B1584">
        <v>-0.63400000000000001</v>
      </c>
      <c r="C1584">
        <v>-1.6339999999999999</v>
      </c>
      <c r="D1584">
        <v>-2.629</v>
      </c>
      <c r="E1584">
        <v>-3.165</v>
      </c>
      <c r="F1584">
        <v>-3.2</v>
      </c>
      <c r="G1584">
        <v>1.5</v>
      </c>
      <c r="H1584">
        <v>0</v>
      </c>
      <c r="I1584">
        <v>1.514</v>
      </c>
      <c r="J1584">
        <v>-0.64</v>
      </c>
      <c r="K1584">
        <v>-1.635</v>
      </c>
      <c r="L1584">
        <v>-2.6309999999999998</v>
      </c>
      <c r="M1584">
        <v>-3.1629999999999998</v>
      </c>
      <c r="N1584">
        <v>-3.2</v>
      </c>
      <c r="O1584">
        <v>0.92300000000000004</v>
      </c>
      <c r="P1584">
        <v>0.92600000000000005</v>
      </c>
      <c r="Q1584">
        <v>0.92400000000000004</v>
      </c>
      <c r="R1584">
        <v>0.434</v>
      </c>
      <c r="S1584">
        <v>0.16300000000000001</v>
      </c>
    </row>
    <row r="1585" spans="1:19" x14ac:dyDescent="0.3">
      <c r="A1585">
        <v>600</v>
      </c>
      <c r="B1585">
        <v>-0.63400000000000001</v>
      </c>
      <c r="C1585">
        <v>-1.6339999999999999</v>
      </c>
      <c r="D1585">
        <v>-2.629</v>
      </c>
      <c r="E1585">
        <v>-3.165</v>
      </c>
      <c r="F1585">
        <v>-3.2</v>
      </c>
      <c r="G1585">
        <v>1.5</v>
      </c>
      <c r="H1585">
        <v>0</v>
      </c>
      <c r="I1585">
        <v>1.514</v>
      </c>
      <c r="J1585">
        <v>-0.64</v>
      </c>
      <c r="K1585">
        <v>-1.6359999999999999</v>
      </c>
      <c r="L1585">
        <v>-2.6309999999999998</v>
      </c>
      <c r="M1585">
        <v>-3.1629999999999998</v>
      </c>
      <c r="N1585">
        <v>-3.2</v>
      </c>
      <c r="O1585">
        <v>0.92300000000000004</v>
      </c>
      <c r="P1585">
        <v>0.92600000000000005</v>
      </c>
      <c r="Q1585">
        <v>0.92400000000000004</v>
      </c>
      <c r="R1585">
        <v>0.433</v>
      </c>
      <c r="S1585">
        <v>0.16400000000000001</v>
      </c>
    </row>
    <row r="1587" spans="1:19" x14ac:dyDescent="0.3">
      <c r="A1587" t="s">
        <v>0</v>
      </c>
      <c r="B1587" t="s">
        <v>123</v>
      </c>
    </row>
    <row r="1588" spans="1:19" x14ac:dyDescent="0.3">
      <c r="A1588">
        <v>0</v>
      </c>
      <c r="B1588">
        <v>-0.63400000000000001</v>
      </c>
      <c r="C1588">
        <v>-1.6339999999999999</v>
      </c>
      <c r="D1588">
        <v>-2.629</v>
      </c>
      <c r="E1588">
        <v>-3.165</v>
      </c>
      <c r="F1588">
        <v>-3.2</v>
      </c>
      <c r="G1588">
        <v>1.5</v>
      </c>
      <c r="H1588">
        <v>0</v>
      </c>
      <c r="I1588">
        <v>1.244</v>
      </c>
      <c r="J1588">
        <v>-0.63400000000000001</v>
      </c>
      <c r="K1588">
        <v>-1.6339999999999999</v>
      </c>
      <c r="L1588">
        <v>-2.629</v>
      </c>
      <c r="M1588">
        <v>-3.165</v>
      </c>
      <c r="N1588">
        <v>-3.2</v>
      </c>
      <c r="O1588">
        <v>0.91100000000000003</v>
      </c>
      <c r="P1588">
        <v>0.91100000000000003</v>
      </c>
      <c r="Q1588">
        <v>0.90200000000000002</v>
      </c>
      <c r="R1588">
        <v>0.42599999999999999</v>
      </c>
      <c r="S1588">
        <v>0.159</v>
      </c>
    </row>
    <row r="1589" spans="1:19" x14ac:dyDescent="0.3">
      <c r="A1589">
        <v>60</v>
      </c>
      <c r="B1589">
        <v>-0.63400000000000001</v>
      </c>
      <c r="C1589">
        <v>-1.6339999999999999</v>
      </c>
      <c r="D1589">
        <v>-2.629</v>
      </c>
      <c r="E1589">
        <v>-3.165</v>
      </c>
      <c r="F1589">
        <v>-3.2</v>
      </c>
      <c r="G1589">
        <v>1.5</v>
      </c>
      <c r="H1589">
        <v>0</v>
      </c>
      <c r="I1589">
        <v>1.244</v>
      </c>
      <c r="J1589">
        <v>-0.63600000000000001</v>
      </c>
      <c r="K1589">
        <v>-1.6339999999999999</v>
      </c>
      <c r="L1589">
        <v>-2.629</v>
      </c>
      <c r="M1589">
        <v>-3.165</v>
      </c>
      <c r="N1589">
        <v>-3.1970000000000001</v>
      </c>
      <c r="O1589">
        <v>0.91600000000000004</v>
      </c>
      <c r="P1589">
        <v>0.92400000000000004</v>
      </c>
      <c r="Q1589">
        <v>0.91700000000000004</v>
      </c>
      <c r="R1589">
        <v>0.42699999999999999</v>
      </c>
      <c r="S1589">
        <v>0.151</v>
      </c>
    </row>
    <row r="1590" spans="1:19" x14ac:dyDescent="0.3">
      <c r="A1590">
        <v>120</v>
      </c>
      <c r="B1590">
        <v>-0.63400000000000001</v>
      </c>
      <c r="C1590">
        <v>-1.6339999999999999</v>
      </c>
      <c r="D1590">
        <v>-2.629</v>
      </c>
      <c r="E1590">
        <v>-3.165</v>
      </c>
      <c r="F1590">
        <v>-3.2</v>
      </c>
      <c r="G1590">
        <v>1.5</v>
      </c>
      <c r="H1590">
        <v>0</v>
      </c>
      <c r="I1590">
        <v>1.244</v>
      </c>
      <c r="J1590">
        <v>-0.63800000000000001</v>
      </c>
      <c r="K1590">
        <v>-1.6339999999999999</v>
      </c>
      <c r="L1590">
        <v>-2.629</v>
      </c>
      <c r="M1590">
        <v>-3.1640000000000001</v>
      </c>
      <c r="N1590">
        <v>-3.194</v>
      </c>
      <c r="O1590">
        <v>0.91900000000000004</v>
      </c>
      <c r="P1590">
        <v>0.92800000000000005</v>
      </c>
      <c r="Q1590">
        <v>0.92</v>
      </c>
      <c r="R1590">
        <v>0.42399999999999999</v>
      </c>
      <c r="S1590">
        <v>0.14299999999999999</v>
      </c>
    </row>
    <row r="1591" spans="1:19" x14ac:dyDescent="0.3">
      <c r="A1591">
        <v>180</v>
      </c>
      <c r="B1591">
        <v>-0.63400000000000001</v>
      </c>
      <c r="C1591">
        <v>-1.6339999999999999</v>
      </c>
      <c r="D1591">
        <v>-2.629</v>
      </c>
      <c r="E1591">
        <v>-3.165</v>
      </c>
      <c r="F1591">
        <v>-3.2</v>
      </c>
      <c r="G1591">
        <v>1.5</v>
      </c>
      <c r="H1591">
        <v>0</v>
      </c>
      <c r="I1591">
        <v>1.244</v>
      </c>
      <c r="J1591">
        <v>-0.63900000000000001</v>
      </c>
      <c r="K1591">
        <v>-1.6339999999999999</v>
      </c>
      <c r="L1591">
        <v>-2.63</v>
      </c>
      <c r="M1591">
        <v>-3.1640000000000001</v>
      </c>
      <c r="N1591">
        <v>-3.1909999999999998</v>
      </c>
      <c r="O1591">
        <v>0.92</v>
      </c>
      <c r="P1591">
        <v>0.92900000000000005</v>
      </c>
      <c r="Q1591">
        <v>0.92400000000000004</v>
      </c>
      <c r="R1591">
        <v>0.42899999999999999</v>
      </c>
      <c r="S1591">
        <v>0.13700000000000001</v>
      </c>
    </row>
    <row r="1592" spans="1:19" x14ac:dyDescent="0.3">
      <c r="A1592">
        <v>240</v>
      </c>
      <c r="B1592">
        <v>-0.63400000000000001</v>
      </c>
      <c r="C1592">
        <v>-1.6339999999999999</v>
      </c>
      <c r="D1592">
        <v>-2.629</v>
      </c>
      <c r="E1592">
        <v>-3.165</v>
      </c>
      <c r="F1592">
        <v>-3.2</v>
      </c>
      <c r="G1592">
        <v>1.5</v>
      </c>
      <c r="H1592">
        <v>0</v>
      </c>
      <c r="I1592">
        <v>1.244</v>
      </c>
      <c r="J1592">
        <v>-0.63900000000000001</v>
      </c>
      <c r="K1592">
        <v>-1.6339999999999999</v>
      </c>
      <c r="L1592">
        <v>-2.63</v>
      </c>
      <c r="M1592">
        <v>-3.1640000000000001</v>
      </c>
      <c r="N1592">
        <v>-3.1880000000000002</v>
      </c>
      <c r="O1592">
        <v>0.92100000000000004</v>
      </c>
      <c r="P1592">
        <v>0.93100000000000005</v>
      </c>
      <c r="Q1592">
        <v>0.92300000000000004</v>
      </c>
      <c r="R1592">
        <v>0.435</v>
      </c>
      <c r="S1592">
        <v>0.13100000000000001</v>
      </c>
    </row>
    <row r="1593" spans="1:19" x14ac:dyDescent="0.3">
      <c r="A1593">
        <v>300</v>
      </c>
      <c r="B1593">
        <v>-0.63400000000000001</v>
      </c>
      <c r="C1593">
        <v>-1.6339999999999999</v>
      </c>
      <c r="D1593">
        <v>-2.629</v>
      </c>
      <c r="E1593">
        <v>-3.165</v>
      </c>
      <c r="F1593">
        <v>-3.2</v>
      </c>
      <c r="G1593">
        <v>1.5</v>
      </c>
      <c r="H1593">
        <v>0</v>
      </c>
      <c r="I1593">
        <v>1.244</v>
      </c>
      <c r="J1593">
        <v>-0.63900000000000001</v>
      </c>
      <c r="K1593">
        <v>-1.6339999999999999</v>
      </c>
      <c r="L1593">
        <v>-2.63</v>
      </c>
      <c r="M1593">
        <v>-3.1640000000000001</v>
      </c>
      <c r="N1593">
        <v>-3.1850000000000001</v>
      </c>
      <c r="O1593">
        <v>0.92100000000000004</v>
      </c>
      <c r="P1593">
        <v>0.92900000000000005</v>
      </c>
      <c r="Q1593">
        <v>0.92300000000000004</v>
      </c>
      <c r="R1593">
        <v>0.435</v>
      </c>
      <c r="S1593">
        <v>0.125</v>
      </c>
    </row>
    <row r="1594" spans="1:19" x14ac:dyDescent="0.3">
      <c r="A1594">
        <v>360</v>
      </c>
      <c r="B1594">
        <v>-0.63400000000000001</v>
      </c>
      <c r="C1594">
        <v>-1.6339999999999999</v>
      </c>
      <c r="D1594">
        <v>-2.629</v>
      </c>
      <c r="E1594">
        <v>-3.165</v>
      </c>
      <c r="F1594">
        <v>-3.2</v>
      </c>
      <c r="G1594">
        <v>1.5</v>
      </c>
      <c r="H1594">
        <v>0</v>
      </c>
      <c r="I1594">
        <v>1.244</v>
      </c>
      <c r="J1594">
        <v>-0.63900000000000001</v>
      </c>
      <c r="K1594">
        <v>-1.6339999999999999</v>
      </c>
      <c r="L1594">
        <v>-2.6309999999999998</v>
      </c>
      <c r="M1594">
        <v>-3.1619999999999999</v>
      </c>
      <c r="N1594">
        <v>-3.1819999999999999</v>
      </c>
      <c r="O1594">
        <v>0.92100000000000004</v>
      </c>
      <c r="P1594">
        <v>0.92900000000000005</v>
      </c>
      <c r="Q1594">
        <v>0.92500000000000004</v>
      </c>
      <c r="R1594">
        <v>0.42899999999999999</v>
      </c>
      <c r="S1594">
        <v>0.121</v>
      </c>
    </row>
    <row r="1595" spans="1:19" x14ac:dyDescent="0.3">
      <c r="A1595">
        <v>420</v>
      </c>
      <c r="B1595">
        <v>-0.63400000000000001</v>
      </c>
      <c r="C1595">
        <v>-1.6339999999999999</v>
      </c>
      <c r="D1595">
        <v>-2.629</v>
      </c>
      <c r="E1595">
        <v>-3.165</v>
      </c>
      <c r="F1595">
        <v>-3.2</v>
      </c>
      <c r="G1595">
        <v>1.5</v>
      </c>
      <c r="H1595">
        <v>0</v>
      </c>
      <c r="I1595">
        <v>1.244</v>
      </c>
      <c r="J1595">
        <v>-0.64</v>
      </c>
      <c r="K1595">
        <v>-1.635</v>
      </c>
      <c r="L1595">
        <v>-2.6309999999999998</v>
      </c>
      <c r="M1595">
        <v>-3.1589999999999998</v>
      </c>
      <c r="N1595">
        <v>-3.1789999999999998</v>
      </c>
      <c r="O1595">
        <v>0.92200000000000004</v>
      </c>
      <c r="P1595">
        <v>0.92800000000000005</v>
      </c>
      <c r="Q1595">
        <v>0.92500000000000004</v>
      </c>
      <c r="R1595">
        <v>0.42099999999999999</v>
      </c>
      <c r="S1595">
        <v>0.11799999999999999</v>
      </c>
    </row>
    <row r="1596" spans="1:19" x14ac:dyDescent="0.3">
      <c r="A1596">
        <v>480</v>
      </c>
      <c r="B1596">
        <v>-0.63400000000000001</v>
      </c>
      <c r="C1596">
        <v>-1.6339999999999999</v>
      </c>
      <c r="D1596">
        <v>-2.629</v>
      </c>
      <c r="E1596">
        <v>-3.165</v>
      </c>
      <c r="F1596">
        <v>-3.2</v>
      </c>
      <c r="G1596">
        <v>1.5</v>
      </c>
      <c r="H1596">
        <v>0</v>
      </c>
      <c r="I1596">
        <v>1.244</v>
      </c>
      <c r="J1596">
        <v>-0.64</v>
      </c>
      <c r="K1596">
        <v>-1.635</v>
      </c>
      <c r="L1596">
        <v>-2.6309999999999998</v>
      </c>
      <c r="M1596">
        <v>-3.1560000000000001</v>
      </c>
      <c r="N1596">
        <v>-3.1760000000000002</v>
      </c>
      <c r="O1596">
        <v>0.92200000000000004</v>
      </c>
      <c r="P1596">
        <v>0.92700000000000005</v>
      </c>
      <c r="Q1596">
        <v>0.92400000000000004</v>
      </c>
      <c r="R1596">
        <v>0.41299999999999998</v>
      </c>
      <c r="S1596">
        <v>0.11600000000000001</v>
      </c>
    </row>
    <row r="1597" spans="1:19" x14ac:dyDescent="0.3">
      <c r="A1597">
        <v>540</v>
      </c>
      <c r="B1597">
        <v>-0.63400000000000001</v>
      </c>
      <c r="C1597">
        <v>-1.6339999999999999</v>
      </c>
      <c r="D1597">
        <v>-2.629</v>
      </c>
      <c r="E1597">
        <v>-3.165</v>
      </c>
      <c r="F1597">
        <v>-3.2</v>
      </c>
      <c r="G1597">
        <v>1.5</v>
      </c>
      <c r="H1597">
        <v>0</v>
      </c>
      <c r="I1597">
        <v>1.244</v>
      </c>
      <c r="J1597">
        <v>-0.64</v>
      </c>
      <c r="K1597">
        <v>-1.635</v>
      </c>
      <c r="L1597">
        <v>-2.6309999999999998</v>
      </c>
      <c r="M1597">
        <v>-3.153</v>
      </c>
      <c r="N1597">
        <v>-3.173</v>
      </c>
      <c r="O1597">
        <v>0.92200000000000004</v>
      </c>
      <c r="P1597">
        <v>0.92600000000000005</v>
      </c>
      <c r="Q1597">
        <v>0.92400000000000004</v>
      </c>
      <c r="R1597">
        <v>0.40600000000000003</v>
      </c>
      <c r="S1597">
        <v>0.115</v>
      </c>
    </row>
    <row r="1598" spans="1:19" x14ac:dyDescent="0.3">
      <c r="A1598">
        <v>600</v>
      </c>
      <c r="B1598">
        <v>-0.63400000000000001</v>
      </c>
      <c r="C1598">
        <v>-1.6339999999999999</v>
      </c>
      <c r="D1598">
        <v>-2.629</v>
      </c>
      <c r="E1598">
        <v>-3.165</v>
      </c>
      <c r="F1598">
        <v>-3.2</v>
      </c>
      <c r="G1598">
        <v>1.5</v>
      </c>
      <c r="H1598">
        <v>0</v>
      </c>
      <c r="I1598">
        <v>1.244</v>
      </c>
      <c r="J1598">
        <v>-0.64</v>
      </c>
      <c r="K1598">
        <v>-1.6359999999999999</v>
      </c>
      <c r="L1598">
        <v>-2.6309999999999998</v>
      </c>
      <c r="M1598">
        <v>-3.149</v>
      </c>
      <c r="N1598">
        <v>-3.17</v>
      </c>
      <c r="O1598">
        <v>0.92300000000000004</v>
      </c>
      <c r="P1598">
        <v>0.92600000000000005</v>
      </c>
      <c r="Q1598">
        <v>0.92400000000000004</v>
      </c>
      <c r="R1598">
        <v>0.39900000000000002</v>
      </c>
      <c r="S1598">
        <v>0.114</v>
      </c>
    </row>
    <row r="1600" spans="1:19" x14ac:dyDescent="0.3">
      <c r="A1600" t="s">
        <v>0</v>
      </c>
      <c r="B1600" t="s">
        <v>124</v>
      </c>
    </row>
    <row r="1601" spans="1:19" x14ac:dyDescent="0.3">
      <c r="A1601">
        <v>0</v>
      </c>
      <c r="B1601">
        <v>-0.63400000000000001</v>
      </c>
      <c r="C1601">
        <v>-1.6339999999999999</v>
      </c>
      <c r="D1601">
        <v>-2.629</v>
      </c>
      <c r="E1601">
        <v>-3.1560000000000001</v>
      </c>
      <c r="F1601">
        <v>-3.19</v>
      </c>
      <c r="G1601">
        <v>1.5</v>
      </c>
      <c r="H1601">
        <v>0</v>
      </c>
      <c r="I1601">
        <v>1.7729999999999999</v>
      </c>
      <c r="J1601">
        <v>-0.63400000000000001</v>
      </c>
      <c r="K1601">
        <v>-1.6339999999999999</v>
      </c>
      <c r="L1601">
        <v>-2.629</v>
      </c>
      <c r="M1601">
        <v>-3.1560000000000001</v>
      </c>
      <c r="N1601">
        <v>-3.19</v>
      </c>
      <c r="O1601">
        <v>0.91100000000000003</v>
      </c>
      <c r="P1601">
        <v>0.91100000000000003</v>
      </c>
      <c r="Q1601">
        <v>0.90100000000000002</v>
      </c>
      <c r="R1601">
        <v>0.42099999999999999</v>
      </c>
      <c r="S1601">
        <v>0.157</v>
      </c>
    </row>
    <row r="1602" spans="1:19" x14ac:dyDescent="0.3">
      <c r="A1602">
        <v>60</v>
      </c>
      <c r="B1602">
        <v>-0.63400000000000001</v>
      </c>
      <c r="C1602">
        <v>-1.6339999999999999</v>
      </c>
      <c r="D1602">
        <v>-2.629</v>
      </c>
      <c r="E1602">
        <v>-3.1560000000000001</v>
      </c>
      <c r="F1602">
        <v>-3.19</v>
      </c>
      <c r="G1602">
        <v>1.5</v>
      </c>
      <c r="H1602">
        <v>0</v>
      </c>
      <c r="I1602">
        <v>1.7729999999999999</v>
      </c>
      <c r="J1602">
        <v>-0.63600000000000001</v>
      </c>
      <c r="K1602">
        <v>-1.6339999999999999</v>
      </c>
      <c r="L1602">
        <v>-2.6280000000000001</v>
      </c>
      <c r="M1602">
        <v>-3.1560000000000001</v>
      </c>
      <c r="N1602">
        <v>-3.1930000000000001</v>
      </c>
      <c r="O1602">
        <v>0.91600000000000004</v>
      </c>
      <c r="P1602">
        <v>0.92600000000000005</v>
      </c>
      <c r="Q1602">
        <v>0.91600000000000004</v>
      </c>
      <c r="R1602">
        <v>0.41899999999999998</v>
      </c>
      <c r="S1602">
        <v>0.16600000000000001</v>
      </c>
    </row>
    <row r="1603" spans="1:19" x14ac:dyDescent="0.3">
      <c r="A1603">
        <v>120</v>
      </c>
      <c r="B1603">
        <v>-0.63400000000000001</v>
      </c>
      <c r="C1603">
        <v>-1.6339999999999999</v>
      </c>
      <c r="D1603">
        <v>-2.629</v>
      </c>
      <c r="E1603">
        <v>-3.1560000000000001</v>
      </c>
      <c r="F1603">
        <v>-3.19</v>
      </c>
      <c r="G1603">
        <v>1.5</v>
      </c>
      <c r="H1603">
        <v>0</v>
      </c>
      <c r="I1603">
        <v>1.7729999999999999</v>
      </c>
      <c r="J1603">
        <v>-0.63800000000000001</v>
      </c>
      <c r="K1603">
        <v>-1.6339999999999999</v>
      </c>
      <c r="L1603">
        <v>-2.629</v>
      </c>
      <c r="M1603">
        <v>-3.1560000000000001</v>
      </c>
      <c r="N1603">
        <v>-3.1960000000000002</v>
      </c>
      <c r="O1603">
        <v>0.91800000000000004</v>
      </c>
      <c r="P1603">
        <v>0.92800000000000005</v>
      </c>
      <c r="Q1603">
        <v>0.92200000000000004</v>
      </c>
      <c r="R1603">
        <v>0.42199999999999999</v>
      </c>
      <c r="S1603">
        <v>0.17399999999999999</v>
      </c>
    </row>
    <row r="1604" spans="1:19" x14ac:dyDescent="0.3">
      <c r="A1604">
        <v>180</v>
      </c>
      <c r="B1604">
        <v>-0.63400000000000001</v>
      </c>
      <c r="C1604">
        <v>-1.6339999999999999</v>
      </c>
      <c r="D1604">
        <v>-2.629</v>
      </c>
      <c r="E1604">
        <v>-3.1560000000000001</v>
      </c>
      <c r="F1604">
        <v>-3.19</v>
      </c>
      <c r="G1604">
        <v>1.5</v>
      </c>
      <c r="H1604">
        <v>0</v>
      </c>
      <c r="I1604">
        <v>1.7729999999999999</v>
      </c>
      <c r="J1604">
        <v>-0.63900000000000001</v>
      </c>
      <c r="K1604">
        <v>-1.6339999999999999</v>
      </c>
      <c r="L1604">
        <v>-2.629</v>
      </c>
      <c r="M1604">
        <v>-3.1549999999999998</v>
      </c>
      <c r="N1604">
        <v>-3.1989999999999998</v>
      </c>
      <c r="O1604">
        <v>0.92</v>
      </c>
      <c r="P1604">
        <v>0.92900000000000005</v>
      </c>
      <c r="Q1604">
        <v>0.92100000000000004</v>
      </c>
      <c r="R1604">
        <v>0.42399999999999999</v>
      </c>
      <c r="S1604">
        <v>0.18</v>
      </c>
    </row>
    <row r="1605" spans="1:19" x14ac:dyDescent="0.3">
      <c r="A1605">
        <v>240</v>
      </c>
      <c r="B1605">
        <v>-0.63400000000000001</v>
      </c>
      <c r="C1605">
        <v>-1.6339999999999999</v>
      </c>
      <c r="D1605">
        <v>-2.629</v>
      </c>
      <c r="E1605">
        <v>-3.1560000000000001</v>
      </c>
      <c r="F1605">
        <v>-3.19</v>
      </c>
      <c r="G1605">
        <v>1.5</v>
      </c>
      <c r="H1605">
        <v>0</v>
      </c>
      <c r="I1605">
        <v>1.7729999999999999</v>
      </c>
      <c r="J1605">
        <v>-0.63900000000000001</v>
      </c>
      <c r="K1605">
        <v>-1.6339999999999999</v>
      </c>
      <c r="L1605">
        <v>-2.63</v>
      </c>
      <c r="M1605">
        <v>-3.153</v>
      </c>
      <c r="N1605">
        <v>-3.202</v>
      </c>
      <c r="O1605">
        <v>0.92</v>
      </c>
      <c r="P1605">
        <v>0.93</v>
      </c>
      <c r="Q1605">
        <v>0.92300000000000004</v>
      </c>
      <c r="R1605">
        <v>0.42199999999999999</v>
      </c>
      <c r="S1605">
        <v>0.186</v>
      </c>
    </row>
    <row r="1606" spans="1:19" x14ac:dyDescent="0.3">
      <c r="A1606">
        <v>300</v>
      </c>
      <c r="B1606">
        <v>-0.63400000000000001</v>
      </c>
      <c r="C1606">
        <v>-1.6339999999999999</v>
      </c>
      <c r="D1606">
        <v>-2.629</v>
      </c>
      <c r="E1606">
        <v>-3.1560000000000001</v>
      </c>
      <c r="F1606">
        <v>-3.19</v>
      </c>
      <c r="G1606">
        <v>1.5</v>
      </c>
      <c r="H1606">
        <v>0</v>
      </c>
      <c r="I1606">
        <v>1.7729999999999999</v>
      </c>
      <c r="J1606">
        <v>-0.63900000000000001</v>
      </c>
      <c r="K1606">
        <v>-1.6339999999999999</v>
      </c>
      <c r="L1606">
        <v>-2.63</v>
      </c>
      <c r="M1606">
        <v>-3.153</v>
      </c>
      <c r="N1606">
        <v>-3.2050000000000001</v>
      </c>
      <c r="O1606">
        <v>0.92100000000000004</v>
      </c>
      <c r="P1606">
        <v>0.93100000000000005</v>
      </c>
      <c r="Q1606">
        <v>0.92500000000000004</v>
      </c>
      <c r="R1606">
        <v>0.42599999999999999</v>
      </c>
      <c r="S1606">
        <v>0.19</v>
      </c>
    </row>
    <row r="1607" spans="1:19" x14ac:dyDescent="0.3">
      <c r="A1607">
        <v>360</v>
      </c>
      <c r="B1607">
        <v>-0.63400000000000001</v>
      </c>
      <c r="C1607">
        <v>-1.6339999999999999</v>
      </c>
      <c r="D1607">
        <v>-2.629</v>
      </c>
      <c r="E1607">
        <v>-3.1560000000000001</v>
      </c>
      <c r="F1607">
        <v>-3.19</v>
      </c>
      <c r="G1607">
        <v>1.5</v>
      </c>
      <c r="H1607">
        <v>0</v>
      </c>
      <c r="I1607">
        <v>1.7729999999999999</v>
      </c>
      <c r="J1607">
        <v>-0.63900000000000001</v>
      </c>
      <c r="K1607">
        <v>-1.6339999999999999</v>
      </c>
      <c r="L1607">
        <v>-2.63</v>
      </c>
      <c r="M1607">
        <v>-3.1549999999999998</v>
      </c>
      <c r="N1607">
        <v>-3.2080000000000002</v>
      </c>
      <c r="O1607">
        <v>0.92100000000000004</v>
      </c>
      <c r="P1607">
        <v>0.92900000000000005</v>
      </c>
      <c r="Q1607">
        <v>0.92300000000000004</v>
      </c>
      <c r="R1607">
        <v>0.433</v>
      </c>
      <c r="S1607">
        <v>0.19500000000000001</v>
      </c>
    </row>
    <row r="1608" spans="1:19" x14ac:dyDescent="0.3">
      <c r="A1608">
        <v>420</v>
      </c>
      <c r="B1608">
        <v>-0.63400000000000001</v>
      </c>
      <c r="C1608">
        <v>-1.6339999999999999</v>
      </c>
      <c r="D1608">
        <v>-2.629</v>
      </c>
      <c r="E1608">
        <v>-3.1560000000000001</v>
      </c>
      <c r="F1608">
        <v>-3.19</v>
      </c>
      <c r="G1608">
        <v>1.5</v>
      </c>
      <c r="H1608">
        <v>0</v>
      </c>
      <c r="I1608">
        <v>1.7729999999999999</v>
      </c>
      <c r="J1608">
        <v>-0.64</v>
      </c>
      <c r="K1608">
        <v>-1.6339999999999999</v>
      </c>
      <c r="L1608">
        <v>-2.63</v>
      </c>
      <c r="M1608">
        <v>-3.157</v>
      </c>
      <c r="N1608">
        <v>-3.2109999999999999</v>
      </c>
      <c r="O1608">
        <v>0.92200000000000004</v>
      </c>
      <c r="P1608">
        <v>0.92800000000000005</v>
      </c>
      <c r="Q1608">
        <v>0.92300000000000004</v>
      </c>
      <c r="R1608">
        <v>0.44</v>
      </c>
      <c r="S1608">
        <v>0.2</v>
      </c>
    </row>
    <row r="1609" spans="1:19" x14ac:dyDescent="0.3">
      <c r="A1609">
        <v>480</v>
      </c>
      <c r="B1609">
        <v>-0.63400000000000001</v>
      </c>
      <c r="C1609">
        <v>-1.6339999999999999</v>
      </c>
      <c r="D1609">
        <v>-2.629</v>
      </c>
      <c r="E1609">
        <v>-3.1560000000000001</v>
      </c>
      <c r="F1609">
        <v>-3.19</v>
      </c>
      <c r="G1609">
        <v>1.5</v>
      </c>
      <c r="H1609">
        <v>0</v>
      </c>
      <c r="I1609">
        <v>1.7729999999999999</v>
      </c>
      <c r="J1609">
        <v>-0.64</v>
      </c>
      <c r="K1609">
        <v>-1.635</v>
      </c>
      <c r="L1609">
        <v>-2.63</v>
      </c>
      <c r="M1609">
        <v>-3.16</v>
      </c>
      <c r="N1609">
        <v>-3.214</v>
      </c>
      <c r="O1609">
        <v>0.92200000000000004</v>
      </c>
      <c r="P1609">
        <v>0.92700000000000005</v>
      </c>
      <c r="Q1609">
        <v>0.92400000000000004</v>
      </c>
      <c r="R1609">
        <v>0.44800000000000001</v>
      </c>
      <c r="S1609">
        <v>0.20499999999999999</v>
      </c>
    </row>
    <row r="1610" spans="1:19" x14ac:dyDescent="0.3">
      <c r="A1610">
        <v>540</v>
      </c>
      <c r="B1610">
        <v>-0.63400000000000001</v>
      </c>
      <c r="C1610">
        <v>-1.6339999999999999</v>
      </c>
      <c r="D1610">
        <v>-2.629</v>
      </c>
      <c r="E1610">
        <v>-3.1560000000000001</v>
      </c>
      <c r="F1610">
        <v>-3.19</v>
      </c>
      <c r="G1610">
        <v>1.5</v>
      </c>
      <c r="H1610">
        <v>0</v>
      </c>
      <c r="I1610">
        <v>1.7729999999999999</v>
      </c>
      <c r="J1610">
        <v>-0.64</v>
      </c>
      <c r="K1610">
        <v>-1.6359999999999999</v>
      </c>
      <c r="L1610">
        <v>-2.6309999999999998</v>
      </c>
      <c r="M1610">
        <v>-3.1629999999999998</v>
      </c>
      <c r="N1610">
        <v>-3.2170000000000001</v>
      </c>
      <c r="O1610">
        <v>0.92300000000000004</v>
      </c>
      <c r="P1610">
        <v>0.92700000000000005</v>
      </c>
      <c r="Q1610">
        <v>0.92500000000000004</v>
      </c>
      <c r="R1610">
        <v>0.45400000000000001</v>
      </c>
      <c r="S1610">
        <v>0.20799999999999999</v>
      </c>
    </row>
    <row r="1611" spans="1:19" x14ac:dyDescent="0.3">
      <c r="A1611">
        <v>600</v>
      </c>
      <c r="B1611">
        <v>-0.63400000000000001</v>
      </c>
      <c r="C1611">
        <v>-1.6339999999999999</v>
      </c>
      <c r="D1611">
        <v>-2.629</v>
      </c>
      <c r="E1611">
        <v>-3.1560000000000001</v>
      </c>
      <c r="F1611">
        <v>-3.19</v>
      </c>
      <c r="G1611">
        <v>1.5</v>
      </c>
      <c r="H1611">
        <v>0</v>
      </c>
      <c r="I1611">
        <v>1.7729999999999999</v>
      </c>
      <c r="J1611">
        <v>-0.64</v>
      </c>
      <c r="K1611">
        <v>-1.6359999999999999</v>
      </c>
      <c r="L1611">
        <v>-2.6309999999999998</v>
      </c>
      <c r="M1611">
        <v>-3.1659999999999999</v>
      </c>
      <c r="N1611">
        <v>-3.22</v>
      </c>
      <c r="O1611">
        <v>0.92300000000000004</v>
      </c>
      <c r="P1611">
        <v>0.92600000000000005</v>
      </c>
      <c r="Q1611">
        <v>0.92400000000000004</v>
      </c>
      <c r="R1611">
        <v>0.45800000000000002</v>
      </c>
      <c r="S1611">
        <v>0.21099999999999999</v>
      </c>
    </row>
    <row r="1613" spans="1:19" x14ac:dyDescent="0.3">
      <c r="A1613" t="s">
        <v>0</v>
      </c>
      <c r="B1613" t="s">
        <v>125</v>
      </c>
    </row>
    <row r="1614" spans="1:19" x14ac:dyDescent="0.3">
      <c r="A1614">
        <v>0</v>
      </c>
      <c r="B1614">
        <v>-0.63400000000000001</v>
      </c>
      <c r="C1614">
        <v>-1.6339999999999999</v>
      </c>
      <c r="D1614">
        <v>-2.629</v>
      </c>
      <c r="E1614">
        <v>-3.1560000000000001</v>
      </c>
      <c r="F1614">
        <v>-3.19</v>
      </c>
      <c r="G1614">
        <v>1.5</v>
      </c>
      <c r="H1614">
        <v>0</v>
      </c>
      <c r="I1614">
        <v>1.514</v>
      </c>
      <c r="J1614">
        <v>-0.63400000000000001</v>
      </c>
      <c r="K1614">
        <v>-1.6339999999999999</v>
      </c>
      <c r="L1614">
        <v>-2.629</v>
      </c>
      <c r="M1614">
        <v>-3.1560000000000001</v>
      </c>
      <c r="N1614">
        <v>-3.19</v>
      </c>
      <c r="O1614">
        <v>0.91100000000000003</v>
      </c>
      <c r="P1614">
        <v>0.91100000000000003</v>
      </c>
      <c r="Q1614">
        <v>0.90100000000000002</v>
      </c>
      <c r="R1614">
        <v>0.42099999999999999</v>
      </c>
      <c r="S1614">
        <v>0.157</v>
      </c>
    </row>
    <row r="1615" spans="1:19" x14ac:dyDescent="0.3">
      <c r="A1615">
        <v>60</v>
      </c>
      <c r="B1615">
        <v>-0.63400000000000001</v>
      </c>
      <c r="C1615">
        <v>-1.6339999999999999</v>
      </c>
      <c r="D1615">
        <v>-2.629</v>
      </c>
      <c r="E1615">
        <v>-3.1560000000000001</v>
      </c>
      <c r="F1615">
        <v>-3.19</v>
      </c>
      <c r="G1615">
        <v>1.5</v>
      </c>
      <c r="H1615">
        <v>0</v>
      </c>
      <c r="I1615">
        <v>1.514</v>
      </c>
      <c r="J1615">
        <v>-0.63600000000000001</v>
      </c>
      <c r="K1615">
        <v>-1.6339999999999999</v>
      </c>
      <c r="L1615">
        <v>-2.6280000000000001</v>
      </c>
      <c r="M1615">
        <v>-3.1560000000000001</v>
      </c>
      <c r="N1615">
        <v>-3.19</v>
      </c>
      <c r="O1615">
        <v>0.91600000000000004</v>
      </c>
      <c r="P1615">
        <v>0.92500000000000004</v>
      </c>
      <c r="Q1615">
        <v>0.91600000000000004</v>
      </c>
      <c r="R1615">
        <v>0.42</v>
      </c>
      <c r="S1615">
        <v>0.157</v>
      </c>
    </row>
    <row r="1616" spans="1:19" x14ac:dyDescent="0.3">
      <c r="A1616">
        <v>120</v>
      </c>
      <c r="B1616">
        <v>-0.63400000000000001</v>
      </c>
      <c r="C1616">
        <v>-1.6339999999999999</v>
      </c>
      <c r="D1616">
        <v>-2.629</v>
      </c>
      <c r="E1616">
        <v>-3.1560000000000001</v>
      </c>
      <c r="F1616">
        <v>-3.19</v>
      </c>
      <c r="G1616">
        <v>1.5</v>
      </c>
      <c r="H1616">
        <v>0</v>
      </c>
      <c r="I1616">
        <v>1.514</v>
      </c>
      <c r="J1616">
        <v>-0.63800000000000001</v>
      </c>
      <c r="K1616">
        <v>-1.6339999999999999</v>
      </c>
      <c r="L1616">
        <v>-2.629</v>
      </c>
      <c r="M1616">
        <v>-3.1560000000000001</v>
      </c>
      <c r="N1616">
        <v>-3.19</v>
      </c>
      <c r="O1616">
        <v>0.91900000000000004</v>
      </c>
      <c r="P1616">
        <v>0.92800000000000005</v>
      </c>
      <c r="Q1616">
        <v>0.92</v>
      </c>
      <c r="R1616">
        <v>0.42099999999999999</v>
      </c>
      <c r="S1616">
        <v>0.158</v>
      </c>
    </row>
    <row r="1617" spans="1:19" x14ac:dyDescent="0.3">
      <c r="A1617">
        <v>180</v>
      </c>
      <c r="B1617">
        <v>-0.63400000000000001</v>
      </c>
      <c r="C1617">
        <v>-1.6339999999999999</v>
      </c>
      <c r="D1617">
        <v>-2.629</v>
      </c>
      <c r="E1617">
        <v>-3.1560000000000001</v>
      </c>
      <c r="F1617">
        <v>-3.19</v>
      </c>
      <c r="G1617">
        <v>1.5</v>
      </c>
      <c r="H1617">
        <v>0</v>
      </c>
      <c r="I1617">
        <v>1.514</v>
      </c>
      <c r="J1617">
        <v>-0.63900000000000001</v>
      </c>
      <c r="K1617">
        <v>-1.6339999999999999</v>
      </c>
      <c r="L1617">
        <v>-2.63</v>
      </c>
      <c r="M1617">
        <v>-3.1549999999999998</v>
      </c>
      <c r="N1617">
        <v>-3.19</v>
      </c>
      <c r="O1617">
        <v>0.92</v>
      </c>
      <c r="P1617">
        <v>0.92900000000000005</v>
      </c>
      <c r="Q1617">
        <v>0.92300000000000004</v>
      </c>
      <c r="R1617">
        <v>0.42399999999999999</v>
      </c>
      <c r="S1617">
        <v>0.158</v>
      </c>
    </row>
    <row r="1618" spans="1:19" x14ac:dyDescent="0.3">
      <c r="A1618">
        <v>240</v>
      </c>
      <c r="B1618">
        <v>-0.63400000000000001</v>
      </c>
      <c r="C1618">
        <v>-1.6339999999999999</v>
      </c>
      <c r="D1618">
        <v>-2.629</v>
      </c>
      <c r="E1618">
        <v>-3.1560000000000001</v>
      </c>
      <c r="F1618">
        <v>-3.19</v>
      </c>
      <c r="G1618">
        <v>1.5</v>
      </c>
      <c r="H1618">
        <v>0</v>
      </c>
      <c r="I1618">
        <v>1.514</v>
      </c>
      <c r="J1618">
        <v>-0.63900000000000001</v>
      </c>
      <c r="K1618">
        <v>-1.6339999999999999</v>
      </c>
      <c r="L1618">
        <v>-2.63</v>
      </c>
      <c r="M1618">
        <v>-3.1539999999999999</v>
      </c>
      <c r="N1618">
        <v>-3.19</v>
      </c>
      <c r="O1618">
        <v>0.92100000000000004</v>
      </c>
      <c r="P1618">
        <v>0.93</v>
      </c>
      <c r="Q1618">
        <v>0.92300000000000004</v>
      </c>
      <c r="R1618">
        <v>0.42599999999999999</v>
      </c>
      <c r="S1618">
        <v>0.158</v>
      </c>
    </row>
    <row r="1619" spans="1:19" x14ac:dyDescent="0.3">
      <c r="A1619">
        <v>300</v>
      </c>
      <c r="B1619">
        <v>-0.63400000000000001</v>
      </c>
      <c r="C1619">
        <v>-1.6339999999999999</v>
      </c>
      <c r="D1619">
        <v>-2.629</v>
      </c>
      <c r="E1619">
        <v>-3.1560000000000001</v>
      </c>
      <c r="F1619">
        <v>-3.19</v>
      </c>
      <c r="G1619">
        <v>1.5</v>
      </c>
      <c r="H1619">
        <v>0</v>
      </c>
      <c r="I1619">
        <v>1.514</v>
      </c>
      <c r="J1619">
        <v>-0.63900000000000001</v>
      </c>
      <c r="K1619">
        <v>-1.6339999999999999</v>
      </c>
      <c r="L1619">
        <v>-2.63</v>
      </c>
      <c r="M1619">
        <v>-3.1539999999999999</v>
      </c>
      <c r="N1619">
        <v>-3.19</v>
      </c>
      <c r="O1619">
        <v>0.92100000000000004</v>
      </c>
      <c r="P1619">
        <v>0.93</v>
      </c>
      <c r="Q1619">
        <v>0.92400000000000004</v>
      </c>
      <c r="R1619">
        <v>0.42799999999999999</v>
      </c>
      <c r="S1619">
        <v>0.157</v>
      </c>
    </row>
    <row r="1620" spans="1:19" x14ac:dyDescent="0.3">
      <c r="A1620">
        <v>360</v>
      </c>
      <c r="B1620">
        <v>-0.63400000000000001</v>
      </c>
      <c r="C1620">
        <v>-1.6339999999999999</v>
      </c>
      <c r="D1620">
        <v>-2.629</v>
      </c>
      <c r="E1620">
        <v>-3.1560000000000001</v>
      </c>
      <c r="F1620">
        <v>-3.19</v>
      </c>
      <c r="G1620">
        <v>1.5</v>
      </c>
      <c r="H1620">
        <v>0</v>
      </c>
      <c r="I1620">
        <v>1.514</v>
      </c>
      <c r="J1620">
        <v>-0.63900000000000001</v>
      </c>
      <c r="K1620">
        <v>-1.6339999999999999</v>
      </c>
      <c r="L1620">
        <v>-2.63</v>
      </c>
      <c r="M1620">
        <v>-3.1539999999999999</v>
      </c>
      <c r="N1620">
        <v>-3.19</v>
      </c>
      <c r="O1620">
        <v>0.92100000000000004</v>
      </c>
      <c r="P1620">
        <v>0.92900000000000005</v>
      </c>
      <c r="Q1620">
        <v>0.92300000000000004</v>
      </c>
      <c r="R1620">
        <v>0.42799999999999999</v>
      </c>
      <c r="S1620">
        <v>0.157</v>
      </c>
    </row>
    <row r="1621" spans="1:19" x14ac:dyDescent="0.3">
      <c r="A1621">
        <v>420</v>
      </c>
      <c r="B1621">
        <v>-0.63400000000000001</v>
      </c>
      <c r="C1621">
        <v>-1.6339999999999999</v>
      </c>
      <c r="D1621">
        <v>-2.629</v>
      </c>
      <c r="E1621">
        <v>-3.1560000000000001</v>
      </c>
      <c r="F1621">
        <v>-3.19</v>
      </c>
      <c r="G1621">
        <v>1.5</v>
      </c>
      <c r="H1621">
        <v>0</v>
      </c>
      <c r="I1621">
        <v>1.514</v>
      </c>
      <c r="J1621">
        <v>-0.64</v>
      </c>
      <c r="K1621">
        <v>-1.635</v>
      </c>
      <c r="L1621">
        <v>-2.63</v>
      </c>
      <c r="M1621">
        <v>-3.1539999999999999</v>
      </c>
      <c r="N1621">
        <v>-3.19</v>
      </c>
      <c r="O1621">
        <v>0.92200000000000004</v>
      </c>
      <c r="P1621">
        <v>0.92800000000000005</v>
      </c>
      <c r="Q1621">
        <v>0.92400000000000004</v>
      </c>
      <c r="R1621">
        <v>0.42899999999999999</v>
      </c>
      <c r="S1621">
        <v>0.159</v>
      </c>
    </row>
    <row r="1622" spans="1:19" x14ac:dyDescent="0.3">
      <c r="A1622">
        <v>480</v>
      </c>
      <c r="B1622">
        <v>-0.63400000000000001</v>
      </c>
      <c r="C1622">
        <v>-1.6339999999999999</v>
      </c>
      <c r="D1622">
        <v>-2.629</v>
      </c>
      <c r="E1622">
        <v>-3.1560000000000001</v>
      </c>
      <c r="F1622">
        <v>-3.19</v>
      </c>
      <c r="G1622">
        <v>1.5</v>
      </c>
      <c r="H1622">
        <v>0</v>
      </c>
      <c r="I1622">
        <v>1.514</v>
      </c>
      <c r="J1622">
        <v>-0.64</v>
      </c>
      <c r="K1622">
        <v>-1.635</v>
      </c>
      <c r="L1622">
        <v>-2.63</v>
      </c>
      <c r="M1622">
        <v>-3.1539999999999999</v>
      </c>
      <c r="N1622">
        <v>-3.19</v>
      </c>
      <c r="O1622">
        <v>0.92200000000000004</v>
      </c>
      <c r="P1622">
        <v>0.92700000000000005</v>
      </c>
      <c r="Q1622">
        <v>0.92400000000000004</v>
      </c>
      <c r="R1622">
        <v>0.42899999999999999</v>
      </c>
      <c r="S1622">
        <v>0.16</v>
      </c>
    </row>
    <row r="1623" spans="1:19" x14ac:dyDescent="0.3">
      <c r="A1623">
        <v>540</v>
      </c>
      <c r="B1623">
        <v>-0.63400000000000001</v>
      </c>
      <c r="C1623">
        <v>-1.6339999999999999</v>
      </c>
      <c r="D1623">
        <v>-2.629</v>
      </c>
      <c r="E1623">
        <v>-3.1560000000000001</v>
      </c>
      <c r="F1623">
        <v>-3.19</v>
      </c>
      <c r="G1623">
        <v>1.5</v>
      </c>
      <c r="H1623">
        <v>0</v>
      </c>
      <c r="I1623">
        <v>1.514</v>
      </c>
      <c r="J1623">
        <v>-0.64</v>
      </c>
      <c r="K1623">
        <v>-1.635</v>
      </c>
      <c r="L1623">
        <v>-2.63</v>
      </c>
      <c r="M1623">
        <v>-3.1539999999999999</v>
      </c>
      <c r="N1623">
        <v>-3.19</v>
      </c>
      <c r="O1623">
        <v>0.92300000000000004</v>
      </c>
      <c r="P1623">
        <v>0.92600000000000005</v>
      </c>
      <c r="Q1623">
        <v>0.92400000000000004</v>
      </c>
      <c r="R1623">
        <v>0.42899999999999999</v>
      </c>
      <c r="S1623">
        <v>0.16200000000000001</v>
      </c>
    </row>
    <row r="1624" spans="1:19" x14ac:dyDescent="0.3">
      <c r="A1624">
        <v>600</v>
      </c>
      <c r="B1624">
        <v>-0.63400000000000001</v>
      </c>
      <c r="C1624">
        <v>-1.6339999999999999</v>
      </c>
      <c r="D1624">
        <v>-2.629</v>
      </c>
      <c r="E1624">
        <v>-3.1560000000000001</v>
      </c>
      <c r="F1624">
        <v>-3.19</v>
      </c>
      <c r="G1624">
        <v>1.5</v>
      </c>
      <c r="H1624">
        <v>0</v>
      </c>
      <c r="I1624">
        <v>1.514</v>
      </c>
      <c r="J1624">
        <v>-0.64</v>
      </c>
      <c r="K1624">
        <v>-1.6359999999999999</v>
      </c>
      <c r="L1624">
        <v>-2.63</v>
      </c>
      <c r="M1624">
        <v>-3.1539999999999999</v>
      </c>
      <c r="N1624">
        <v>-3.19</v>
      </c>
      <c r="O1624">
        <v>0.92300000000000004</v>
      </c>
      <c r="P1624">
        <v>0.92600000000000005</v>
      </c>
      <c r="Q1624">
        <v>0.92400000000000004</v>
      </c>
      <c r="R1624">
        <v>0.42799999999999999</v>
      </c>
      <c r="S1624">
        <v>0.16200000000000001</v>
      </c>
    </row>
    <row r="1626" spans="1:19" x14ac:dyDescent="0.3">
      <c r="A1626" t="s">
        <v>0</v>
      </c>
      <c r="B1626" t="s">
        <v>126</v>
      </c>
    </row>
    <row r="1627" spans="1:19" x14ac:dyDescent="0.3">
      <c r="A1627">
        <v>0</v>
      </c>
      <c r="B1627">
        <v>-0.63400000000000001</v>
      </c>
      <c r="C1627">
        <v>-1.6339999999999999</v>
      </c>
      <c r="D1627">
        <v>-2.629</v>
      </c>
      <c r="E1627">
        <v>-3.1560000000000001</v>
      </c>
      <c r="F1627">
        <v>-3.19</v>
      </c>
      <c r="G1627">
        <v>1.5</v>
      </c>
      <c r="H1627">
        <v>0</v>
      </c>
      <c r="I1627">
        <v>1.242</v>
      </c>
      <c r="J1627">
        <v>-0.63400000000000001</v>
      </c>
      <c r="K1627">
        <v>-1.6339999999999999</v>
      </c>
      <c r="L1627">
        <v>-2.629</v>
      </c>
      <c r="M1627">
        <v>-3.1560000000000001</v>
      </c>
      <c r="N1627">
        <v>-3.19</v>
      </c>
      <c r="O1627">
        <v>0.91100000000000003</v>
      </c>
      <c r="P1627">
        <v>0.91100000000000003</v>
      </c>
      <c r="Q1627">
        <v>0.90100000000000002</v>
      </c>
      <c r="R1627">
        <v>0.42099999999999999</v>
      </c>
      <c r="S1627">
        <v>0.157</v>
      </c>
    </row>
    <row r="1628" spans="1:19" x14ac:dyDescent="0.3">
      <c r="A1628">
        <v>60</v>
      </c>
      <c r="B1628">
        <v>-0.63400000000000001</v>
      </c>
      <c r="C1628">
        <v>-1.6339999999999999</v>
      </c>
      <c r="D1628">
        <v>-2.629</v>
      </c>
      <c r="E1628">
        <v>-3.1560000000000001</v>
      </c>
      <c r="F1628">
        <v>-3.19</v>
      </c>
      <c r="G1628">
        <v>1.5</v>
      </c>
      <c r="H1628">
        <v>0</v>
      </c>
      <c r="I1628">
        <v>1.242</v>
      </c>
      <c r="J1628">
        <v>-0.63600000000000001</v>
      </c>
      <c r="K1628">
        <v>-1.6339999999999999</v>
      </c>
      <c r="L1628">
        <v>-2.629</v>
      </c>
      <c r="M1628">
        <v>-3.1560000000000001</v>
      </c>
      <c r="N1628">
        <v>-3.1869999999999998</v>
      </c>
      <c r="O1628">
        <v>0.91600000000000004</v>
      </c>
      <c r="P1628">
        <v>0.92400000000000004</v>
      </c>
      <c r="Q1628">
        <v>0.91600000000000004</v>
      </c>
      <c r="R1628">
        <v>0.42099999999999999</v>
      </c>
      <c r="S1628">
        <v>0.14899999999999999</v>
      </c>
    </row>
    <row r="1629" spans="1:19" x14ac:dyDescent="0.3">
      <c r="A1629">
        <v>120</v>
      </c>
      <c r="B1629">
        <v>-0.63400000000000001</v>
      </c>
      <c r="C1629">
        <v>-1.6339999999999999</v>
      </c>
      <c r="D1629">
        <v>-2.629</v>
      </c>
      <c r="E1629">
        <v>-3.1560000000000001</v>
      </c>
      <c r="F1629">
        <v>-3.19</v>
      </c>
      <c r="G1629">
        <v>1.5</v>
      </c>
      <c r="H1629">
        <v>0</v>
      </c>
      <c r="I1629">
        <v>1.242</v>
      </c>
      <c r="J1629">
        <v>-0.63800000000000001</v>
      </c>
      <c r="K1629">
        <v>-1.6339999999999999</v>
      </c>
      <c r="L1629">
        <v>-2.629</v>
      </c>
      <c r="M1629">
        <v>-3.1549999999999998</v>
      </c>
      <c r="N1629">
        <v>-3.1840000000000002</v>
      </c>
      <c r="O1629">
        <v>0.91900000000000004</v>
      </c>
      <c r="P1629">
        <v>0.92800000000000005</v>
      </c>
      <c r="Q1629">
        <v>0.91900000000000004</v>
      </c>
      <c r="R1629">
        <v>0.41899999999999998</v>
      </c>
      <c r="S1629">
        <v>0.14199999999999999</v>
      </c>
    </row>
    <row r="1630" spans="1:19" x14ac:dyDescent="0.3">
      <c r="A1630">
        <v>180</v>
      </c>
      <c r="B1630">
        <v>-0.63400000000000001</v>
      </c>
      <c r="C1630">
        <v>-1.6339999999999999</v>
      </c>
      <c r="D1630">
        <v>-2.629</v>
      </c>
      <c r="E1630">
        <v>-3.1560000000000001</v>
      </c>
      <c r="F1630">
        <v>-3.19</v>
      </c>
      <c r="G1630">
        <v>1.5</v>
      </c>
      <c r="H1630">
        <v>0</v>
      </c>
      <c r="I1630">
        <v>1.242</v>
      </c>
      <c r="J1630">
        <v>-0.63900000000000001</v>
      </c>
      <c r="K1630">
        <v>-1.6339999999999999</v>
      </c>
      <c r="L1630">
        <v>-2.63</v>
      </c>
      <c r="M1630">
        <v>-3.1549999999999998</v>
      </c>
      <c r="N1630">
        <v>-3.181</v>
      </c>
      <c r="O1630">
        <v>0.92</v>
      </c>
      <c r="P1630">
        <v>0.93</v>
      </c>
      <c r="Q1630">
        <v>0.92400000000000004</v>
      </c>
      <c r="R1630">
        <v>0.42399999999999999</v>
      </c>
      <c r="S1630">
        <v>0.13600000000000001</v>
      </c>
    </row>
    <row r="1631" spans="1:19" x14ac:dyDescent="0.3">
      <c r="A1631">
        <v>240</v>
      </c>
      <c r="B1631">
        <v>-0.63400000000000001</v>
      </c>
      <c r="C1631">
        <v>-1.6339999999999999</v>
      </c>
      <c r="D1631">
        <v>-2.629</v>
      </c>
      <c r="E1631">
        <v>-3.1560000000000001</v>
      </c>
      <c r="F1631">
        <v>-3.19</v>
      </c>
      <c r="G1631">
        <v>1.5</v>
      </c>
      <c r="H1631">
        <v>0</v>
      </c>
      <c r="I1631">
        <v>1.242</v>
      </c>
      <c r="J1631">
        <v>-0.63900000000000001</v>
      </c>
      <c r="K1631">
        <v>-1.6339999999999999</v>
      </c>
      <c r="L1631">
        <v>-2.63</v>
      </c>
      <c r="M1631">
        <v>-3.1560000000000001</v>
      </c>
      <c r="N1631">
        <v>-3.1779999999999999</v>
      </c>
      <c r="O1631">
        <v>0.92100000000000004</v>
      </c>
      <c r="P1631">
        <v>0.93100000000000005</v>
      </c>
      <c r="Q1631">
        <v>0.92300000000000004</v>
      </c>
      <c r="R1631">
        <v>0.43</v>
      </c>
      <c r="S1631">
        <v>0.13100000000000001</v>
      </c>
    </row>
    <row r="1632" spans="1:19" x14ac:dyDescent="0.3">
      <c r="A1632">
        <v>300</v>
      </c>
      <c r="B1632">
        <v>-0.63400000000000001</v>
      </c>
      <c r="C1632">
        <v>-1.6339999999999999</v>
      </c>
      <c r="D1632">
        <v>-2.629</v>
      </c>
      <c r="E1632">
        <v>-3.1560000000000001</v>
      </c>
      <c r="F1632">
        <v>-3.19</v>
      </c>
      <c r="G1632">
        <v>1.5</v>
      </c>
      <c r="H1632">
        <v>0</v>
      </c>
      <c r="I1632">
        <v>1.242</v>
      </c>
      <c r="J1632">
        <v>-0.63900000000000001</v>
      </c>
      <c r="K1632">
        <v>-1.6339999999999999</v>
      </c>
      <c r="L1632">
        <v>-2.63</v>
      </c>
      <c r="M1632">
        <v>-3.1549999999999998</v>
      </c>
      <c r="N1632">
        <v>-3.1749999999999998</v>
      </c>
      <c r="O1632">
        <v>0.92100000000000004</v>
      </c>
      <c r="P1632">
        <v>0.92900000000000005</v>
      </c>
      <c r="Q1632">
        <v>0.92300000000000004</v>
      </c>
      <c r="R1632">
        <v>0.43</v>
      </c>
      <c r="S1632">
        <v>0.125</v>
      </c>
    </row>
    <row r="1633" spans="1:19" x14ac:dyDescent="0.3">
      <c r="A1633">
        <v>360</v>
      </c>
      <c r="B1633">
        <v>-0.63400000000000001</v>
      </c>
      <c r="C1633">
        <v>-1.6339999999999999</v>
      </c>
      <c r="D1633">
        <v>-2.629</v>
      </c>
      <c r="E1633">
        <v>-3.1560000000000001</v>
      </c>
      <c r="F1633">
        <v>-3.19</v>
      </c>
      <c r="G1633">
        <v>1.5</v>
      </c>
      <c r="H1633">
        <v>0</v>
      </c>
      <c r="I1633">
        <v>1.242</v>
      </c>
      <c r="J1633">
        <v>-0.64</v>
      </c>
      <c r="K1633">
        <v>-1.6339999999999999</v>
      </c>
      <c r="L1633">
        <v>-2.63</v>
      </c>
      <c r="M1633">
        <v>-3.153</v>
      </c>
      <c r="N1633">
        <v>-3.1720000000000002</v>
      </c>
      <c r="O1633">
        <v>0.92200000000000004</v>
      </c>
      <c r="P1633">
        <v>0.92900000000000005</v>
      </c>
      <c r="Q1633">
        <v>0.92400000000000004</v>
      </c>
      <c r="R1633">
        <v>0.42299999999999999</v>
      </c>
      <c r="S1633">
        <v>0.11899999999999999</v>
      </c>
    </row>
    <row r="1634" spans="1:19" x14ac:dyDescent="0.3">
      <c r="A1634">
        <v>420</v>
      </c>
      <c r="B1634">
        <v>-0.63400000000000001</v>
      </c>
      <c r="C1634">
        <v>-1.6339999999999999</v>
      </c>
      <c r="D1634">
        <v>-2.629</v>
      </c>
      <c r="E1634">
        <v>-3.1560000000000001</v>
      </c>
      <c r="F1634">
        <v>-3.19</v>
      </c>
      <c r="G1634">
        <v>1.5</v>
      </c>
      <c r="H1634">
        <v>0</v>
      </c>
      <c r="I1634">
        <v>1.242</v>
      </c>
      <c r="J1634">
        <v>-0.64</v>
      </c>
      <c r="K1634">
        <v>-1.635</v>
      </c>
      <c r="L1634">
        <v>-2.6309999999999998</v>
      </c>
      <c r="M1634">
        <v>-3.15</v>
      </c>
      <c r="N1634">
        <v>-3.169</v>
      </c>
      <c r="O1634">
        <v>0.92200000000000004</v>
      </c>
      <c r="P1634">
        <v>0.92800000000000005</v>
      </c>
      <c r="Q1634">
        <v>0.92500000000000004</v>
      </c>
      <c r="R1634">
        <v>0.41499999999999998</v>
      </c>
      <c r="S1634">
        <v>0.11700000000000001</v>
      </c>
    </row>
    <row r="1635" spans="1:19" x14ac:dyDescent="0.3">
      <c r="A1635">
        <v>480</v>
      </c>
      <c r="B1635">
        <v>-0.63400000000000001</v>
      </c>
      <c r="C1635">
        <v>-1.6339999999999999</v>
      </c>
      <c r="D1635">
        <v>-2.629</v>
      </c>
      <c r="E1635">
        <v>-3.1560000000000001</v>
      </c>
      <c r="F1635">
        <v>-3.19</v>
      </c>
      <c r="G1635">
        <v>1.5</v>
      </c>
      <c r="H1635">
        <v>0</v>
      </c>
      <c r="I1635">
        <v>1.242</v>
      </c>
      <c r="J1635">
        <v>-0.64</v>
      </c>
      <c r="K1635">
        <v>-1.635</v>
      </c>
      <c r="L1635">
        <v>-2.63</v>
      </c>
      <c r="M1635">
        <v>-3.1469999999999998</v>
      </c>
      <c r="N1635">
        <v>-3.1659999999999999</v>
      </c>
      <c r="O1635">
        <v>0.92200000000000004</v>
      </c>
      <c r="P1635">
        <v>0.92700000000000005</v>
      </c>
      <c r="Q1635">
        <v>0.92300000000000004</v>
      </c>
      <c r="R1635">
        <v>0.40799999999999997</v>
      </c>
      <c r="S1635">
        <v>0.115</v>
      </c>
    </row>
    <row r="1636" spans="1:19" x14ac:dyDescent="0.3">
      <c r="A1636">
        <v>540</v>
      </c>
      <c r="B1636">
        <v>-0.63400000000000001</v>
      </c>
      <c r="C1636">
        <v>-1.6339999999999999</v>
      </c>
      <c r="D1636">
        <v>-2.629</v>
      </c>
      <c r="E1636">
        <v>-3.1560000000000001</v>
      </c>
      <c r="F1636">
        <v>-3.19</v>
      </c>
      <c r="G1636">
        <v>1.5</v>
      </c>
      <c r="H1636">
        <v>0</v>
      </c>
      <c r="I1636">
        <v>1.242</v>
      </c>
      <c r="J1636">
        <v>-0.64</v>
      </c>
      <c r="K1636">
        <v>-1.635</v>
      </c>
      <c r="L1636">
        <v>-2.63</v>
      </c>
      <c r="M1636">
        <v>-3.1440000000000001</v>
      </c>
      <c r="N1636">
        <v>-3.1629999999999998</v>
      </c>
      <c r="O1636">
        <v>0.92300000000000004</v>
      </c>
      <c r="P1636">
        <v>0.92600000000000005</v>
      </c>
      <c r="Q1636">
        <v>0.92200000000000004</v>
      </c>
      <c r="R1636">
        <v>0.40100000000000002</v>
      </c>
      <c r="S1636">
        <v>0.114</v>
      </c>
    </row>
    <row r="1637" spans="1:19" x14ac:dyDescent="0.3">
      <c r="A1637">
        <v>600</v>
      </c>
      <c r="B1637">
        <v>-0.63400000000000001</v>
      </c>
      <c r="C1637">
        <v>-1.6339999999999999</v>
      </c>
      <c r="D1637">
        <v>-2.629</v>
      </c>
      <c r="E1637">
        <v>-3.1560000000000001</v>
      </c>
      <c r="F1637">
        <v>-3.19</v>
      </c>
      <c r="G1637">
        <v>1.5</v>
      </c>
      <c r="H1637">
        <v>0</v>
      </c>
      <c r="I1637">
        <v>1.242</v>
      </c>
      <c r="J1637">
        <v>-0.64</v>
      </c>
      <c r="K1637">
        <v>-1.6359999999999999</v>
      </c>
      <c r="L1637">
        <v>-2.63</v>
      </c>
      <c r="M1637">
        <v>-3.14</v>
      </c>
      <c r="N1637">
        <v>-3.16</v>
      </c>
      <c r="O1637">
        <v>0.92300000000000004</v>
      </c>
      <c r="P1637">
        <v>0.92600000000000005</v>
      </c>
      <c r="Q1637">
        <v>0.92300000000000004</v>
      </c>
      <c r="R1637">
        <v>0.39400000000000002</v>
      </c>
      <c r="S1637">
        <v>0.113</v>
      </c>
    </row>
    <row r="1639" spans="1:19" x14ac:dyDescent="0.3">
      <c r="A1639" t="s">
        <v>0</v>
      </c>
      <c r="B1639" t="s">
        <v>127</v>
      </c>
    </row>
    <row r="1640" spans="1:19" x14ac:dyDescent="0.3">
      <c r="A1640">
        <v>0</v>
      </c>
      <c r="B1640">
        <v>-0.63400000000000001</v>
      </c>
      <c r="C1640">
        <v>-1.6339999999999999</v>
      </c>
      <c r="D1640">
        <v>-2.6280000000000001</v>
      </c>
      <c r="E1640">
        <v>-3.1469999999999998</v>
      </c>
      <c r="F1640">
        <v>-3.18</v>
      </c>
      <c r="G1640">
        <v>1.5</v>
      </c>
      <c r="H1640">
        <v>0</v>
      </c>
      <c r="I1640">
        <v>1.7749999999999999</v>
      </c>
      <c r="J1640">
        <v>-0.63400000000000001</v>
      </c>
      <c r="K1640">
        <v>-1.6339999999999999</v>
      </c>
      <c r="L1640">
        <v>-2.6280000000000001</v>
      </c>
      <c r="M1640">
        <v>-3.1469999999999998</v>
      </c>
      <c r="N1640">
        <v>-3.18</v>
      </c>
      <c r="O1640">
        <v>0.91100000000000003</v>
      </c>
      <c r="P1640">
        <v>0.91100000000000003</v>
      </c>
      <c r="Q1640">
        <v>0.90100000000000002</v>
      </c>
      <c r="R1640">
        <v>0.41599999999999998</v>
      </c>
      <c r="S1640">
        <v>0.156</v>
      </c>
    </row>
    <row r="1641" spans="1:19" x14ac:dyDescent="0.3">
      <c r="A1641">
        <v>60</v>
      </c>
      <c r="B1641">
        <v>-0.63400000000000001</v>
      </c>
      <c r="C1641">
        <v>-1.6339999999999999</v>
      </c>
      <c r="D1641">
        <v>-2.6280000000000001</v>
      </c>
      <c r="E1641">
        <v>-3.1469999999999998</v>
      </c>
      <c r="F1641">
        <v>-3.18</v>
      </c>
      <c r="G1641">
        <v>1.5</v>
      </c>
      <c r="H1641">
        <v>0</v>
      </c>
      <c r="I1641">
        <v>1.7749999999999999</v>
      </c>
      <c r="J1641">
        <v>-0.63600000000000001</v>
      </c>
      <c r="K1641">
        <v>-1.6339999999999999</v>
      </c>
      <c r="L1641">
        <v>-2.6280000000000001</v>
      </c>
      <c r="M1641">
        <v>-3.1459999999999999</v>
      </c>
      <c r="N1641">
        <v>-3.1829999999999998</v>
      </c>
      <c r="O1641">
        <v>0.91600000000000004</v>
      </c>
      <c r="P1641">
        <v>0.92600000000000005</v>
      </c>
      <c r="Q1641">
        <v>0.91500000000000004</v>
      </c>
      <c r="R1641">
        <v>0.41399999999999998</v>
      </c>
      <c r="S1641">
        <v>0.16500000000000001</v>
      </c>
    </row>
    <row r="1642" spans="1:19" x14ac:dyDescent="0.3">
      <c r="A1642">
        <v>120</v>
      </c>
      <c r="B1642">
        <v>-0.63400000000000001</v>
      </c>
      <c r="C1642">
        <v>-1.6339999999999999</v>
      </c>
      <c r="D1642">
        <v>-2.6280000000000001</v>
      </c>
      <c r="E1642">
        <v>-3.1469999999999998</v>
      </c>
      <c r="F1642">
        <v>-3.18</v>
      </c>
      <c r="G1642">
        <v>1.5</v>
      </c>
      <c r="H1642">
        <v>0</v>
      </c>
      <c r="I1642">
        <v>1.7749999999999999</v>
      </c>
      <c r="J1642">
        <v>-0.63800000000000001</v>
      </c>
      <c r="K1642">
        <v>-1.6339999999999999</v>
      </c>
      <c r="L1642">
        <v>-2.629</v>
      </c>
      <c r="M1642">
        <v>-3.1469999999999998</v>
      </c>
      <c r="N1642">
        <v>-3.1859999999999999</v>
      </c>
      <c r="O1642">
        <v>0.91800000000000004</v>
      </c>
      <c r="P1642">
        <v>0.92700000000000005</v>
      </c>
      <c r="Q1642">
        <v>0.92100000000000004</v>
      </c>
      <c r="R1642">
        <v>0.41799999999999998</v>
      </c>
      <c r="S1642">
        <v>0.17299999999999999</v>
      </c>
    </row>
    <row r="1643" spans="1:19" x14ac:dyDescent="0.3">
      <c r="A1643">
        <v>180</v>
      </c>
      <c r="B1643">
        <v>-0.63400000000000001</v>
      </c>
      <c r="C1643">
        <v>-1.6339999999999999</v>
      </c>
      <c r="D1643">
        <v>-2.6280000000000001</v>
      </c>
      <c r="E1643">
        <v>-3.1469999999999998</v>
      </c>
      <c r="F1643">
        <v>-3.18</v>
      </c>
      <c r="G1643">
        <v>1.5</v>
      </c>
      <c r="H1643">
        <v>0</v>
      </c>
      <c r="I1643">
        <v>1.7749999999999999</v>
      </c>
      <c r="J1643">
        <v>-0.63900000000000001</v>
      </c>
      <c r="K1643">
        <v>-1.6339999999999999</v>
      </c>
      <c r="L1643">
        <v>-2.629</v>
      </c>
      <c r="M1643">
        <v>-3.1459999999999999</v>
      </c>
      <c r="N1643">
        <v>-3.1890000000000001</v>
      </c>
      <c r="O1643">
        <v>0.92</v>
      </c>
      <c r="P1643">
        <v>0.92900000000000005</v>
      </c>
      <c r="Q1643">
        <v>0.92100000000000004</v>
      </c>
      <c r="R1643">
        <v>0.41899999999999998</v>
      </c>
      <c r="S1643">
        <v>0.17899999999999999</v>
      </c>
    </row>
    <row r="1644" spans="1:19" x14ac:dyDescent="0.3">
      <c r="A1644">
        <v>240</v>
      </c>
      <c r="B1644">
        <v>-0.63400000000000001</v>
      </c>
      <c r="C1644">
        <v>-1.6339999999999999</v>
      </c>
      <c r="D1644">
        <v>-2.6280000000000001</v>
      </c>
      <c r="E1644">
        <v>-3.1469999999999998</v>
      </c>
      <c r="F1644">
        <v>-3.18</v>
      </c>
      <c r="G1644">
        <v>1.5</v>
      </c>
      <c r="H1644">
        <v>0</v>
      </c>
      <c r="I1644">
        <v>1.7749999999999999</v>
      </c>
      <c r="J1644">
        <v>-0.63900000000000001</v>
      </c>
      <c r="K1644">
        <v>-1.6339999999999999</v>
      </c>
      <c r="L1644">
        <v>-2.63</v>
      </c>
      <c r="M1644">
        <v>-3.1440000000000001</v>
      </c>
      <c r="N1644">
        <v>-3.1920000000000002</v>
      </c>
      <c r="O1644">
        <v>0.92</v>
      </c>
      <c r="P1644">
        <v>0.93</v>
      </c>
      <c r="Q1644">
        <v>0.92300000000000004</v>
      </c>
      <c r="R1644">
        <v>0.41699999999999998</v>
      </c>
      <c r="S1644">
        <v>0.184</v>
      </c>
    </row>
    <row r="1645" spans="1:19" x14ac:dyDescent="0.3">
      <c r="A1645">
        <v>300</v>
      </c>
      <c r="B1645">
        <v>-0.63400000000000001</v>
      </c>
      <c r="C1645">
        <v>-1.6339999999999999</v>
      </c>
      <c r="D1645">
        <v>-2.6280000000000001</v>
      </c>
      <c r="E1645">
        <v>-3.1469999999999998</v>
      </c>
      <c r="F1645">
        <v>-3.18</v>
      </c>
      <c r="G1645">
        <v>1.5</v>
      </c>
      <c r="H1645">
        <v>0</v>
      </c>
      <c r="I1645">
        <v>1.7749999999999999</v>
      </c>
      <c r="J1645">
        <v>-0.63900000000000001</v>
      </c>
      <c r="K1645">
        <v>-1.6339999999999999</v>
      </c>
      <c r="L1645">
        <v>-2.63</v>
      </c>
      <c r="M1645">
        <v>-3.1440000000000001</v>
      </c>
      <c r="N1645">
        <v>-3.1949999999999998</v>
      </c>
      <c r="O1645">
        <v>0.92100000000000004</v>
      </c>
      <c r="P1645">
        <v>0.93100000000000005</v>
      </c>
      <c r="Q1645">
        <v>0.92400000000000004</v>
      </c>
      <c r="R1645">
        <v>0.42</v>
      </c>
      <c r="S1645">
        <v>0.189</v>
      </c>
    </row>
    <row r="1646" spans="1:19" x14ac:dyDescent="0.3">
      <c r="A1646">
        <v>360</v>
      </c>
      <c r="B1646">
        <v>-0.63400000000000001</v>
      </c>
      <c r="C1646">
        <v>-1.6339999999999999</v>
      </c>
      <c r="D1646">
        <v>-2.6280000000000001</v>
      </c>
      <c r="E1646">
        <v>-3.1469999999999998</v>
      </c>
      <c r="F1646">
        <v>-3.18</v>
      </c>
      <c r="G1646">
        <v>1.5</v>
      </c>
      <c r="H1646">
        <v>0</v>
      </c>
      <c r="I1646">
        <v>1.7749999999999999</v>
      </c>
      <c r="J1646">
        <v>-0.63900000000000001</v>
      </c>
      <c r="K1646">
        <v>-1.6339999999999999</v>
      </c>
      <c r="L1646">
        <v>-2.63</v>
      </c>
      <c r="M1646">
        <v>-3.1459999999999999</v>
      </c>
      <c r="N1646">
        <v>-3.198</v>
      </c>
      <c r="O1646">
        <v>0.92100000000000004</v>
      </c>
      <c r="P1646">
        <v>0.92900000000000005</v>
      </c>
      <c r="Q1646">
        <v>0.92200000000000004</v>
      </c>
      <c r="R1646">
        <v>0.42799999999999999</v>
      </c>
      <c r="S1646">
        <v>0.193</v>
      </c>
    </row>
    <row r="1647" spans="1:19" x14ac:dyDescent="0.3">
      <c r="A1647">
        <v>420</v>
      </c>
      <c r="B1647">
        <v>-0.63400000000000001</v>
      </c>
      <c r="C1647">
        <v>-1.6339999999999999</v>
      </c>
      <c r="D1647">
        <v>-2.6280000000000001</v>
      </c>
      <c r="E1647">
        <v>-3.1469999999999998</v>
      </c>
      <c r="F1647">
        <v>-3.18</v>
      </c>
      <c r="G1647">
        <v>1.5</v>
      </c>
      <c r="H1647">
        <v>0</v>
      </c>
      <c r="I1647">
        <v>1.7749999999999999</v>
      </c>
      <c r="J1647">
        <v>-0.64</v>
      </c>
      <c r="K1647">
        <v>-1.635</v>
      </c>
      <c r="L1647">
        <v>-2.63</v>
      </c>
      <c r="M1647">
        <v>-3.149</v>
      </c>
      <c r="N1647">
        <v>-3.2010000000000001</v>
      </c>
      <c r="O1647">
        <v>0.92200000000000004</v>
      </c>
      <c r="P1647">
        <v>0.92800000000000005</v>
      </c>
      <c r="Q1647">
        <v>0.92200000000000004</v>
      </c>
      <c r="R1647">
        <v>0.436</v>
      </c>
      <c r="S1647">
        <v>0.19900000000000001</v>
      </c>
    </row>
    <row r="1648" spans="1:19" x14ac:dyDescent="0.3">
      <c r="A1648">
        <v>480</v>
      </c>
      <c r="B1648">
        <v>-0.63400000000000001</v>
      </c>
      <c r="C1648">
        <v>-1.6339999999999999</v>
      </c>
      <c r="D1648">
        <v>-2.6280000000000001</v>
      </c>
      <c r="E1648">
        <v>-3.1469999999999998</v>
      </c>
      <c r="F1648">
        <v>-3.18</v>
      </c>
      <c r="G1648">
        <v>1.5</v>
      </c>
      <c r="H1648">
        <v>0</v>
      </c>
      <c r="I1648">
        <v>1.7749999999999999</v>
      </c>
      <c r="J1648">
        <v>-0.64</v>
      </c>
      <c r="K1648">
        <v>-1.635</v>
      </c>
      <c r="L1648">
        <v>-2.63</v>
      </c>
      <c r="M1648">
        <v>-3.1520000000000001</v>
      </c>
      <c r="N1648">
        <v>-3.2040000000000002</v>
      </c>
      <c r="O1648">
        <v>0.92200000000000004</v>
      </c>
      <c r="P1648">
        <v>0.92700000000000005</v>
      </c>
      <c r="Q1648">
        <v>0.92300000000000004</v>
      </c>
      <c r="R1648">
        <v>0.443</v>
      </c>
      <c r="S1648">
        <v>0.20399999999999999</v>
      </c>
    </row>
    <row r="1649" spans="1:19" x14ac:dyDescent="0.3">
      <c r="A1649">
        <v>540</v>
      </c>
      <c r="B1649">
        <v>-0.63400000000000001</v>
      </c>
      <c r="C1649">
        <v>-1.6339999999999999</v>
      </c>
      <c r="D1649">
        <v>-2.6280000000000001</v>
      </c>
      <c r="E1649">
        <v>-3.1469999999999998</v>
      </c>
      <c r="F1649">
        <v>-3.18</v>
      </c>
      <c r="G1649">
        <v>1.5</v>
      </c>
      <c r="H1649">
        <v>0</v>
      </c>
      <c r="I1649">
        <v>1.7749999999999999</v>
      </c>
      <c r="J1649">
        <v>-0.64</v>
      </c>
      <c r="K1649">
        <v>-1.6359999999999999</v>
      </c>
      <c r="L1649">
        <v>-2.63</v>
      </c>
      <c r="M1649">
        <v>-3.1539999999999999</v>
      </c>
      <c r="N1649">
        <v>-3.2069999999999999</v>
      </c>
      <c r="O1649">
        <v>0.92300000000000004</v>
      </c>
      <c r="P1649">
        <v>0.92700000000000005</v>
      </c>
      <c r="Q1649">
        <v>0.92400000000000004</v>
      </c>
      <c r="R1649">
        <v>0.44900000000000001</v>
      </c>
      <c r="S1649">
        <v>0.20699999999999999</v>
      </c>
    </row>
    <row r="1650" spans="1:19" x14ac:dyDescent="0.3">
      <c r="A1650">
        <v>600</v>
      </c>
      <c r="B1650">
        <v>-0.63400000000000001</v>
      </c>
      <c r="C1650">
        <v>-1.6339999999999999</v>
      </c>
      <c r="D1650">
        <v>-2.6280000000000001</v>
      </c>
      <c r="E1650">
        <v>-3.1469999999999998</v>
      </c>
      <c r="F1650">
        <v>-3.18</v>
      </c>
      <c r="G1650">
        <v>1.5</v>
      </c>
      <c r="H1650">
        <v>0</v>
      </c>
      <c r="I1650">
        <v>1.7749999999999999</v>
      </c>
      <c r="J1650">
        <v>-0.64</v>
      </c>
      <c r="K1650">
        <v>-1.6359999999999999</v>
      </c>
      <c r="L1650">
        <v>-2.63</v>
      </c>
      <c r="M1650">
        <v>-3.157</v>
      </c>
      <c r="N1650">
        <v>-3.21</v>
      </c>
      <c r="O1650">
        <v>0.92300000000000004</v>
      </c>
      <c r="P1650">
        <v>0.92600000000000005</v>
      </c>
      <c r="Q1650">
        <v>0.92400000000000004</v>
      </c>
      <c r="R1650">
        <v>0.45400000000000001</v>
      </c>
      <c r="S1650">
        <v>0.20899999999999999</v>
      </c>
    </row>
    <row r="1652" spans="1:19" x14ac:dyDescent="0.3">
      <c r="A1652" t="s">
        <v>0</v>
      </c>
      <c r="B1652" t="s">
        <v>128</v>
      </c>
    </row>
    <row r="1653" spans="1:19" x14ac:dyDescent="0.3">
      <c r="A1653">
        <v>0</v>
      </c>
      <c r="B1653">
        <v>-0.63400000000000001</v>
      </c>
      <c r="C1653">
        <v>-1.6339999999999999</v>
      </c>
      <c r="D1653">
        <v>-2.6280000000000001</v>
      </c>
      <c r="E1653">
        <v>-3.1469999999999998</v>
      </c>
      <c r="F1653">
        <v>-3.18</v>
      </c>
      <c r="G1653">
        <v>1.5</v>
      </c>
      <c r="H1653">
        <v>0</v>
      </c>
      <c r="I1653">
        <v>1.514</v>
      </c>
      <c r="J1653">
        <v>-0.63400000000000001</v>
      </c>
      <c r="K1653">
        <v>-1.6339999999999999</v>
      </c>
      <c r="L1653">
        <v>-2.6280000000000001</v>
      </c>
      <c r="M1653">
        <v>-3.1469999999999998</v>
      </c>
      <c r="N1653">
        <v>-3.18</v>
      </c>
      <c r="O1653">
        <v>0.91100000000000003</v>
      </c>
      <c r="P1653">
        <v>0.91100000000000003</v>
      </c>
      <c r="Q1653">
        <v>0.90100000000000002</v>
      </c>
      <c r="R1653">
        <v>0.41599999999999998</v>
      </c>
      <c r="S1653">
        <v>0.156</v>
      </c>
    </row>
    <row r="1654" spans="1:19" x14ac:dyDescent="0.3">
      <c r="A1654">
        <v>60</v>
      </c>
      <c r="B1654">
        <v>-0.63400000000000001</v>
      </c>
      <c r="C1654">
        <v>-1.6339999999999999</v>
      </c>
      <c r="D1654">
        <v>-2.6280000000000001</v>
      </c>
      <c r="E1654">
        <v>-3.1469999999999998</v>
      </c>
      <c r="F1654">
        <v>-3.18</v>
      </c>
      <c r="G1654">
        <v>1.5</v>
      </c>
      <c r="H1654">
        <v>0</v>
      </c>
      <c r="I1654">
        <v>1.514</v>
      </c>
      <c r="J1654">
        <v>-0.63600000000000001</v>
      </c>
      <c r="K1654">
        <v>-1.6339999999999999</v>
      </c>
      <c r="L1654">
        <v>-2.6280000000000001</v>
      </c>
      <c r="M1654">
        <v>-3.1469999999999998</v>
      </c>
      <c r="N1654">
        <v>-3.18</v>
      </c>
      <c r="O1654">
        <v>0.91600000000000004</v>
      </c>
      <c r="P1654">
        <v>0.92500000000000004</v>
      </c>
      <c r="Q1654">
        <v>0.91600000000000004</v>
      </c>
      <c r="R1654">
        <v>0.41499999999999998</v>
      </c>
      <c r="S1654">
        <v>0.156</v>
      </c>
    </row>
    <row r="1655" spans="1:19" x14ac:dyDescent="0.3">
      <c r="A1655">
        <v>120</v>
      </c>
      <c r="B1655">
        <v>-0.63400000000000001</v>
      </c>
      <c r="C1655">
        <v>-1.6339999999999999</v>
      </c>
      <c r="D1655">
        <v>-2.6280000000000001</v>
      </c>
      <c r="E1655">
        <v>-3.1469999999999998</v>
      </c>
      <c r="F1655">
        <v>-3.18</v>
      </c>
      <c r="G1655">
        <v>1.5</v>
      </c>
      <c r="H1655">
        <v>0</v>
      </c>
      <c r="I1655">
        <v>1.514</v>
      </c>
      <c r="J1655">
        <v>-0.63800000000000001</v>
      </c>
      <c r="K1655">
        <v>-1.6339999999999999</v>
      </c>
      <c r="L1655">
        <v>-2.629</v>
      </c>
      <c r="M1655">
        <v>-3.1469999999999998</v>
      </c>
      <c r="N1655">
        <v>-3.18</v>
      </c>
      <c r="O1655">
        <v>0.91900000000000004</v>
      </c>
      <c r="P1655">
        <v>0.92700000000000005</v>
      </c>
      <c r="Q1655">
        <v>0.92</v>
      </c>
      <c r="R1655">
        <v>0.41599999999999998</v>
      </c>
      <c r="S1655">
        <v>0.157</v>
      </c>
    </row>
    <row r="1656" spans="1:19" x14ac:dyDescent="0.3">
      <c r="A1656">
        <v>180</v>
      </c>
      <c r="B1656">
        <v>-0.63400000000000001</v>
      </c>
      <c r="C1656">
        <v>-1.6339999999999999</v>
      </c>
      <c r="D1656">
        <v>-2.6280000000000001</v>
      </c>
      <c r="E1656">
        <v>-3.1469999999999998</v>
      </c>
      <c r="F1656">
        <v>-3.18</v>
      </c>
      <c r="G1656">
        <v>1.5</v>
      </c>
      <c r="H1656">
        <v>0</v>
      </c>
      <c r="I1656">
        <v>1.514</v>
      </c>
      <c r="J1656">
        <v>-0.63900000000000001</v>
      </c>
      <c r="K1656">
        <v>-1.6339999999999999</v>
      </c>
      <c r="L1656">
        <v>-2.629</v>
      </c>
      <c r="M1656">
        <v>-3.1459999999999999</v>
      </c>
      <c r="N1656">
        <v>-3.18</v>
      </c>
      <c r="O1656">
        <v>0.92</v>
      </c>
      <c r="P1656">
        <v>0.92900000000000005</v>
      </c>
      <c r="Q1656">
        <v>0.92200000000000004</v>
      </c>
      <c r="R1656">
        <v>0.41899999999999998</v>
      </c>
      <c r="S1656">
        <v>0.157</v>
      </c>
    </row>
    <row r="1657" spans="1:19" x14ac:dyDescent="0.3">
      <c r="A1657">
        <v>240</v>
      </c>
      <c r="B1657">
        <v>-0.63400000000000001</v>
      </c>
      <c r="C1657">
        <v>-1.6339999999999999</v>
      </c>
      <c r="D1657">
        <v>-2.6280000000000001</v>
      </c>
      <c r="E1657">
        <v>-3.1469999999999998</v>
      </c>
      <c r="F1657">
        <v>-3.18</v>
      </c>
      <c r="G1657">
        <v>1.5</v>
      </c>
      <c r="H1657">
        <v>0</v>
      </c>
      <c r="I1657">
        <v>1.514</v>
      </c>
      <c r="J1657">
        <v>-0.63900000000000001</v>
      </c>
      <c r="K1657">
        <v>-1.6339999999999999</v>
      </c>
      <c r="L1657">
        <v>-2.63</v>
      </c>
      <c r="M1657">
        <v>-3.145</v>
      </c>
      <c r="N1657">
        <v>-3.18</v>
      </c>
      <c r="O1657">
        <v>0.92100000000000004</v>
      </c>
      <c r="P1657">
        <v>0.93</v>
      </c>
      <c r="Q1657">
        <v>0.92200000000000004</v>
      </c>
      <c r="R1657">
        <v>0.42099999999999999</v>
      </c>
      <c r="S1657">
        <v>0.157</v>
      </c>
    </row>
    <row r="1658" spans="1:19" x14ac:dyDescent="0.3">
      <c r="A1658">
        <v>300</v>
      </c>
      <c r="B1658">
        <v>-0.63400000000000001</v>
      </c>
      <c r="C1658">
        <v>-1.6339999999999999</v>
      </c>
      <c r="D1658">
        <v>-2.6280000000000001</v>
      </c>
      <c r="E1658">
        <v>-3.1469999999999998</v>
      </c>
      <c r="F1658">
        <v>-3.18</v>
      </c>
      <c r="G1658">
        <v>1.5</v>
      </c>
      <c r="H1658">
        <v>0</v>
      </c>
      <c r="I1658">
        <v>1.514</v>
      </c>
      <c r="J1658">
        <v>-0.63900000000000001</v>
      </c>
      <c r="K1658">
        <v>-1.6339999999999999</v>
      </c>
      <c r="L1658">
        <v>-2.63</v>
      </c>
      <c r="M1658">
        <v>-3.145</v>
      </c>
      <c r="N1658">
        <v>-3.18</v>
      </c>
      <c r="O1658">
        <v>0.92100000000000004</v>
      </c>
      <c r="P1658">
        <v>0.93</v>
      </c>
      <c r="Q1658">
        <v>0.92300000000000004</v>
      </c>
      <c r="R1658">
        <v>0.42299999999999999</v>
      </c>
      <c r="S1658">
        <v>0.156</v>
      </c>
    </row>
    <row r="1659" spans="1:19" x14ac:dyDescent="0.3">
      <c r="A1659">
        <v>360</v>
      </c>
      <c r="B1659">
        <v>-0.63400000000000001</v>
      </c>
      <c r="C1659">
        <v>-1.6339999999999999</v>
      </c>
      <c r="D1659">
        <v>-2.6280000000000001</v>
      </c>
      <c r="E1659">
        <v>-3.1469999999999998</v>
      </c>
      <c r="F1659">
        <v>-3.18</v>
      </c>
      <c r="G1659">
        <v>1.5</v>
      </c>
      <c r="H1659">
        <v>0</v>
      </c>
      <c r="I1659">
        <v>1.514</v>
      </c>
      <c r="J1659">
        <v>-0.63900000000000001</v>
      </c>
      <c r="K1659">
        <v>-1.6339999999999999</v>
      </c>
      <c r="L1659">
        <v>-2.63</v>
      </c>
      <c r="M1659">
        <v>-3.145</v>
      </c>
      <c r="N1659">
        <v>-3.18</v>
      </c>
      <c r="O1659">
        <v>0.92100000000000004</v>
      </c>
      <c r="P1659">
        <v>0.92900000000000005</v>
      </c>
      <c r="Q1659">
        <v>0.92300000000000004</v>
      </c>
      <c r="R1659">
        <v>0.42299999999999999</v>
      </c>
      <c r="S1659">
        <v>0.156</v>
      </c>
    </row>
    <row r="1660" spans="1:19" x14ac:dyDescent="0.3">
      <c r="A1660">
        <v>420</v>
      </c>
      <c r="B1660">
        <v>-0.63400000000000001</v>
      </c>
      <c r="C1660">
        <v>-1.6339999999999999</v>
      </c>
      <c r="D1660">
        <v>-2.6280000000000001</v>
      </c>
      <c r="E1660">
        <v>-3.1469999999999998</v>
      </c>
      <c r="F1660">
        <v>-3.18</v>
      </c>
      <c r="G1660">
        <v>1.5</v>
      </c>
      <c r="H1660">
        <v>0</v>
      </c>
      <c r="I1660">
        <v>1.514</v>
      </c>
      <c r="J1660">
        <v>-0.64</v>
      </c>
      <c r="K1660">
        <v>-1.635</v>
      </c>
      <c r="L1660">
        <v>-2.63</v>
      </c>
      <c r="M1660">
        <v>-3.145</v>
      </c>
      <c r="N1660">
        <v>-3.18</v>
      </c>
      <c r="O1660">
        <v>0.92200000000000004</v>
      </c>
      <c r="P1660">
        <v>0.92800000000000005</v>
      </c>
      <c r="Q1660">
        <v>0.92300000000000004</v>
      </c>
      <c r="R1660">
        <v>0.42299999999999999</v>
      </c>
      <c r="S1660">
        <v>0.157</v>
      </c>
    </row>
    <row r="1661" spans="1:19" x14ac:dyDescent="0.3">
      <c r="A1661">
        <v>480</v>
      </c>
      <c r="B1661">
        <v>-0.63400000000000001</v>
      </c>
      <c r="C1661">
        <v>-1.6339999999999999</v>
      </c>
      <c r="D1661">
        <v>-2.6280000000000001</v>
      </c>
      <c r="E1661">
        <v>-3.1469999999999998</v>
      </c>
      <c r="F1661">
        <v>-3.18</v>
      </c>
      <c r="G1661">
        <v>1.5</v>
      </c>
      <c r="H1661">
        <v>0</v>
      </c>
      <c r="I1661">
        <v>1.514</v>
      </c>
      <c r="J1661">
        <v>-0.64</v>
      </c>
      <c r="K1661">
        <v>-1.635</v>
      </c>
      <c r="L1661">
        <v>-2.63</v>
      </c>
      <c r="M1661">
        <v>-3.145</v>
      </c>
      <c r="N1661">
        <v>-3.18</v>
      </c>
      <c r="O1661">
        <v>0.92200000000000004</v>
      </c>
      <c r="P1661">
        <v>0.92700000000000005</v>
      </c>
      <c r="Q1661">
        <v>0.92300000000000004</v>
      </c>
      <c r="R1661">
        <v>0.42399999999999999</v>
      </c>
      <c r="S1661">
        <v>0.159</v>
      </c>
    </row>
    <row r="1662" spans="1:19" x14ac:dyDescent="0.3">
      <c r="A1662">
        <v>540</v>
      </c>
      <c r="B1662">
        <v>-0.63400000000000001</v>
      </c>
      <c r="C1662">
        <v>-1.6339999999999999</v>
      </c>
      <c r="D1662">
        <v>-2.6280000000000001</v>
      </c>
      <c r="E1662">
        <v>-3.1469999999999998</v>
      </c>
      <c r="F1662">
        <v>-3.18</v>
      </c>
      <c r="G1662">
        <v>1.5</v>
      </c>
      <c r="H1662">
        <v>0</v>
      </c>
      <c r="I1662">
        <v>1.514</v>
      </c>
      <c r="J1662">
        <v>-0.64</v>
      </c>
      <c r="K1662">
        <v>-1.635</v>
      </c>
      <c r="L1662">
        <v>-2.63</v>
      </c>
      <c r="M1662">
        <v>-3.145</v>
      </c>
      <c r="N1662">
        <v>-3.18</v>
      </c>
      <c r="O1662">
        <v>0.92300000000000004</v>
      </c>
      <c r="P1662">
        <v>0.92600000000000005</v>
      </c>
      <c r="Q1662">
        <v>0.92300000000000004</v>
      </c>
      <c r="R1662">
        <v>0.42399999999999999</v>
      </c>
      <c r="S1662">
        <v>0.16</v>
      </c>
    </row>
    <row r="1663" spans="1:19" x14ac:dyDescent="0.3">
      <c r="A1663">
        <v>600</v>
      </c>
      <c r="B1663">
        <v>-0.63400000000000001</v>
      </c>
      <c r="C1663">
        <v>-1.6339999999999999</v>
      </c>
      <c r="D1663">
        <v>-2.6280000000000001</v>
      </c>
      <c r="E1663">
        <v>-3.1469999999999998</v>
      </c>
      <c r="F1663">
        <v>-3.18</v>
      </c>
      <c r="G1663">
        <v>1.5</v>
      </c>
      <c r="H1663">
        <v>0</v>
      </c>
      <c r="I1663">
        <v>1.514</v>
      </c>
      <c r="J1663">
        <v>-0.64</v>
      </c>
      <c r="K1663">
        <v>-1.6359999999999999</v>
      </c>
      <c r="L1663">
        <v>-2.63</v>
      </c>
      <c r="M1663">
        <v>-3.145</v>
      </c>
      <c r="N1663">
        <v>-3.18</v>
      </c>
      <c r="O1663">
        <v>0.92300000000000004</v>
      </c>
      <c r="P1663">
        <v>0.92600000000000005</v>
      </c>
      <c r="Q1663">
        <v>0.92300000000000004</v>
      </c>
      <c r="R1663">
        <v>0.42299999999999999</v>
      </c>
      <c r="S1663">
        <v>0.161</v>
      </c>
    </row>
    <row r="1665" spans="1:19" x14ac:dyDescent="0.3">
      <c r="A1665" t="s">
        <v>0</v>
      </c>
      <c r="B1665" t="s">
        <v>129</v>
      </c>
    </row>
    <row r="1666" spans="1:19" x14ac:dyDescent="0.3">
      <c r="A1666">
        <v>0</v>
      </c>
      <c r="B1666">
        <v>-0.63400000000000001</v>
      </c>
      <c r="C1666">
        <v>-1.6339999999999999</v>
      </c>
      <c r="D1666">
        <v>-2.6280000000000001</v>
      </c>
      <c r="E1666">
        <v>-3.1469999999999998</v>
      </c>
      <c r="F1666">
        <v>-3.18</v>
      </c>
      <c r="G1666">
        <v>1.5</v>
      </c>
      <c r="H1666">
        <v>0</v>
      </c>
      <c r="I1666">
        <v>1.242</v>
      </c>
      <c r="J1666">
        <v>-0.63400000000000001</v>
      </c>
      <c r="K1666">
        <v>-1.6339999999999999</v>
      </c>
      <c r="L1666">
        <v>-2.6280000000000001</v>
      </c>
      <c r="M1666">
        <v>-3.1469999999999998</v>
      </c>
      <c r="N1666">
        <v>-3.18</v>
      </c>
      <c r="O1666">
        <v>0.91100000000000003</v>
      </c>
      <c r="P1666">
        <v>0.91100000000000003</v>
      </c>
      <c r="Q1666">
        <v>0.90100000000000002</v>
      </c>
      <c r="R1666">
        <v>0.41599999999999998</v>
      </c>
      <c r="S1666">
        <v>0.156</v>
      </c>
    </row>
    <row r="1667" spans="1:19" x14ac:dyDescent="0.3">
      <c r="A1667">
        <v>60</v>
      </c>
      <c r="B1667">
        <v>-0.63400000000000001</v>
      </c>
      <c r="C1667">
        <v>-1.6339999999999999</v>
      </c>
      <c r="D1667">
        <v>-2.6280000000000001</v>
      </c>
      <c r="E1667">
        <v>-3.1469999999999998</v>
      </c>
      <c r="F1667">
        <v>-3.18</v>
      </c>
      <c r="G1667">
        <v>1.5</v>
      </c>
      <c r="H1667">
        <v>0</v>
      </c>
      <c r="I1667">
        <v>1.242</v>
      </c>
      <c r="J1667">
        <v>-0.63600000000000001</v>
      </c>
      <c r="K1667">
        <v>-1.6339999999999999</v>
      </c>
      <c r="L1667">
        <v>-2.6280000000000001</v>
      </c>
      <c r="M1667">
        <v>-3.1469999999999998</v>
      </c>
      <c r="N1667">
        <v>-3.177</v>
      </c>
      <c r="O1667">
        <v>0.91600000000000004</v>
      </c>
      <c r="P1667">
        <v>0.92400000000000004</v>
      </c>
      <c r="Q1667">
        <v>0.91600000000000004</v>
      </c>
      <c r="R1667">
        <v>0.41699999999999998</v>
      </c>
      <c r="S1667">
        <v>0.14799999999999999</v>
      </c>
    </row>
    <row r="1668" spans="1:19" x14ac:dyDescent="0.3">
      <c r="A1668">
        <v>120</v>
      </c>
      <c r="B1668">
        <v>-0.63400000000000001</v>
      </c>
      <c r="C1668">
        <v>-1.6339999999999999</v>
      </c>
      <c r="D1668">
        <v>-2.6280000000000001</v>
      </c>
      <c r="E1668">
        <v>-3.1469999999999998</v>
      </c>
      <c r="F1668">
        <v>-3.18</v>
      </c>
      <c r="G1668">
        <v>1.5</v>
      </c>
      <c r="H1668">
        <v>0</v>
      </c>
      <c r="I1668">
        <v>1.242</v>
      </c>
      <c r="J1668">
        <v>-0.63800000000000001</v>
      </c>
      <c r="K1668">
        <v>-1.6339999999999999</v>
      </c>
      <c r="L1668">
        <v>-2.629</v>
      </c>
      <c r="M1668">
        <v>-3.1459999999999999</v>
      </c>
      <c r="N1668">
        <v>-3.1739999999999999</v>
      </c>
      <c r="O1668">
        <v>0.91900000000000004</v>
      </c>
      <c r="P1668">
        <v>0.92800000000000005</v>
      </c>
      <c r="Q1668">
        <v>0.91900000000000004</v>
      </c>
      <c r="R1668">
        <v>0.41399999999999998</v>
      </c>
      <c r="S1668">
        <v>0.14099999999999999</v>
      </c>
    </row>
    <row r="1669" spans="1:19" x14ac:dyDescent="0.3">
      <c r="A1669">
        <v>180</v>
      </c>
      <c r="B1669">
        <v>-0.63400000000000001</v>
      </c>
      <c r="C1669">
        <v>-1.6339999999999999</v>
      </c>
      <c r="D1669">
        <v>-2.6280000000000001</v>
      </c>
      <c r="E1669">
        <v>-3.1469999999999998</v>
      </c>
      <c r="F1669">
        <v>-3.18</v>
      </c>
      <c r="G1669">
        <v>1.5</v>
      </c>
      <c r="H1669">
        <v>0</v>
      </c>
      <c r="I1669">
        <v>1.242</v>
      </c>
      <c r="J1669">
        <v>-0.63900000000000001</v>
      </c>
      <c r="K1669">
        <v>-1.6339999999999999</v>
      </c>
      <c r="L1669">
        <v>-2.63</v>
      </c>
      <c r="M1669">
        <v>-3.1459999999999999</v>
      </c>
      <c r="N1669">
        <v>-3.1709999999999998</v>
      </c>
      <c r="O1669">
        <v>0.92</v>
      </c>
      <c r="P1669">
        <v>0.93</v>
      </c>
      <c r="Q1669">
        <v>0.92300000000000004</v>
      </c>
      <c r="R1669">
        <v>0.41899999999999998</v>
      </c>
      <c r="S1669">
        <v>0.13500000000000001</v>
      </c>
    </row>
    <row r="1670" spans="1:19" x14ac:dyDescent="0.3">
      <c r="A1670">
        <v>240</v>
      </c>
      <c r="B1670">
        <v>-0.63400000000000001</v>
      </c>
      <c r="C1670">
        <v>-1.6339999999999999</v>
      </c>
      <c r="D1670">
        <v>-2.6280000000000001</v>
      </c>
      <c r="E1670">
        <v>-3.1469999999999998</v>
      </c>
      <c r="F1670">
        <v>-3.18</v>
      </c>
      <c r="G1670">
        <v>1.5</v>
      </c>
      <c r="H1670">
        <v>0</v>
      </c>
      <c r="I1670">
        <v>1.242</v>
      </c>
      <c r="J1670">
        <v>-0.63900000000000001</v>
      </c>
      <c r="K1670">
        <v>-1.6339999999999999</v>
      </c>
      <c r="L1670">
        <v>-2.63</v>
      </c>
      <c r="M1670">
        <v>-3.1459999999999999</v>
      </c>
      <c r="N1670">
        <v>-3.1680000000000001</v>
      </c>
      <c r="O1670">
        <v>0.92100000000000004</v>
      </c>
      <c r="P1670">
        <v>0.93</v>
      </c>
      <c r="Q1670">
        <v>0.92200000000000004</v>
      </c>
      <c r="R1670">
        <v>0.42499999999999999</v>
      </c>
      <c r="S1670">
        <v>0.129</v>
      </c>
    </row>
    <row r="1671" spans="1:19" x14ac:dyDescent="0.3">
      <c r="A1671">
        <v>300</v>
      </c>
      <c r="B1671">
        <v>-0.63400000000000001</v>
      </c>
      <c r="C1671">
        <v>-1.6339999999999999</v>
      </c>
      <c r="D1671">
        <v>-2.6280000000000001</v>
      </c>
      <c r="E1671">
        <v>-3.1469999999999998</v>
      </c>
      <c r="F1671">
        <v>-3.18</v>
      </c>
      <c r="G1671">
        <v>1.5</v>
      </c>
      <c r="H1671">
        <v>0</v>
      </c>
      <c r="I1671">
        <v>1.242</v>
      </c>
      <c r="J1671">
        <v>-0.63900000000000001</v>
      </c>
      <c r="K1671">
        <v>-1.6339999999999999</v>
      </c>
      <c r="L1671">
        <v>-2.63</v>
      </c>
      <c r="M1671">
        <v>-3.1459999999999999</v>
      </c>
      <c r="N1671">
        <v>-3.165</v>
      </c>
      <c r="O1671">
        <v>0.92100000000000004</v>
      </c>
      <c r="P1671">
        <v>0.92900000000000005</v>
      </c>
      <c r="Q1671">
        <v>0.92200000000000004</v>
      </c>
      <c r="R1671">
        <v>0.42399999999999999</v>
      </c>
      <c r="S1671">
        <v>0.123</v>
      </c>
    </row>
    <row r="1672" spans="1:19" x14ac:dyDescent="0.3">
      <c r="A1672">
        <v>360</v>
      </c>
      <c r="B1672">
        <v>-0.63400000000000001</v>
      </c>
      <c r="C1672">
        <v>-1.6339999999999999</v>
      </c>
      <c r="D1672">
        <v>-2.6280000000000001</v>
      </c>
      <c r="E1672">
        <v>-3.1469999999999998</v>
      </c>
      <c r="F1672">
        <v>-3.18</v>
      </c>
      <c r="G1672">
        <v>1.5</v>
      </c>
      <c r="H1672">
        <v>0</v>
      </c>
      <c r="I1672">
        <v>1.242</v>
      </c>
      <c r="J1672">
        <v>-0.63900000000000001</v>
      </c>
      <c r="K1672">
        <v>-1.6339999999999999</v>
      </c>
      <c r="L1672">
        <v>-2.63</v>
      </c>
      <c r="M1672">
        <v>-3.1440000000000001</v>
      </c>
      <c r="N1672">
        <v>-3.1619999999999999</v>
      </c>
      <c r="O1672">
        <v>0.92100000000000004</v>
      </c>
      <c r="P1672">
        <v>0.92900000000000005</v>
      </c>
      <c r="Q1672">
        <v>0.92400000000000004</v>
      </c>
      <c r="R1672">
        <v>0.41799999999999998</v>
      </c>
      <c r="S1672">
        <v>0.11799999999999999</v>
      </c>
    </row>
    <row r="1673" spans="1:19" x14ac:dyDescent="0.3">
      <c r="A1673">
        <v>420</v>
      </c>
      <c r="B1673">
        <v>-0.63400000000000001</v>
      </c>
      <c r="C1673">
        <v>-1.6339999999999999</v>
      </c>
      <c r="D1673">
        <v>-2.6280000000000001</v>
      </c>
      <c r="E1673">
        <v>-3.1469999999999998</v>
      </c>
      <c r="F1673">
        <v>-3.18</v>
      </c>
      <c r="G1673">
        <v>1.5</v>
      </c>
      <c r="H1673">
        <v>0</v>
      </c>
      <c r="I1673">
        <v>1.242</v>
      </c>
      <c r="J1673">
        <v>-0.64</v>
      </c>
      <c r="K1673">
        <v>-1.635</v>
      </c>
      <c r="L1673">
        <v>-2.63</v>
      </c>
      <c r="M1673">
        <v>-3.141</v>
      </c>
      <c r="N1673">
        <v>-3.1589999999999998</v>
      </c>
      <c r="O1673">
        <v>0.92200000000000004</v>
      </c>
      <c r="P1673">
        <v>0.92800000000000005</v>
      </c>
      <c r="Q1673">
        <v>0.92400000000000004</v>
      </c>
      <c r="R1673">
        <v>0.41</v>
      </c>
      <c r="S1673">
        <v>0.11600000000000001</v>
      </c>
    </row>
    <row r="1674" spans="1:19" x14ac:dyDescent="0.3">
      <c r="A1674">
        <v>480</v>
      </c>
      <c r="B1674">
        <v>-0.63400000000000001</v>
      </c>
      <c r="C1674">
        <v>-1.6339999999999999</v>
      </c>
      <c r="D1674">
        <v>-2.6280000000000001</v>
      </c>
      <c r="E1674">
        <v>-3.1469999999999998</v>
      </c>
      <c r="F1674">
        <v>-3.18</v>
      </c>
      <c r="G1674">
        <v>1.5</v>
      </c>
      <c r="H1674">
        <v>0</v>
      </c>
      <c r="I1674">
        <v>1.242</v>
      </c>
      <c r="J1674">
        <v>-0.64</v>
      </c>
      <c r="K1674">
        <v>-1.635</v>
      </c>
      <c r="L1674">
        <v>-2.63</v>
      </c>
      <c r="M1674">
        <v>-3.1379999999999999</v>
      </c>
      <c r="N1674">
        <v>-3.1560000000000001</v>
      </c>
      <c r="O1674">
        <v>0.92200000000000004</v>
      </c>
      <c r="P1674">
        <v>0.92700000000000005</v>
      </c>
      <c r="Q1674">
        <v>0.92300000000000004</v>
      </c>
      <c r="R1674">
        <v>0.40300000000000002</v>
      </c>
      <c r="S1674">
        <v>0.114</v>
      </c>
    </row>
    <row r="1675" spans="1:19" x14ac:dyDescent="0.3">
      <c r="A1675">
        <v>540</v>
      </c>
      <c r="B1675">
        <v>-0.63400000000000001</v>
      </c>
      <c r="C1675">
        <v>-1.6339999999999999</v>
      </c>
      <c r="D1675">
        <v>-2.6280000000000001</v>
      </c>
      <c r="E1675">
        <v>-3.1469999999999998</v>
      </c>
      <c r="F1675">
        <v>-3.18</v>
      </c>
      <c r="G1675">
        <v>1.5</v>
      </c>
      <c r="H1675">
        <v>0</v>
      </c>
      <c r="I1675">
        <v>1.242</v>
      </c>
      <c r="J1675">
        <v>-0.64</v>
      </c>
      <c r="K1675">
        <v>-1.635</v>
      </c>
      <c r="L1675">
        <v>-2.63</v>
      </c>
      <c r="M1675">
        <v>-3.1349999999999998</v>
      </c>
      <c r="N1675">
        <v>-3.153</v>
      </c>
      <c r="O1675">
        <v>0.92300000000000004</v>
      </c>
      <c r="P1675">
        <v>0.92600000000000005</v>
      </c>
      <c r="Q1675">
        <v>0.92200000000000004</v>
      </c>
      <c r="R1675">
        <v>0.39600000000000002</v>
      </c>
      <c r="S1675">
        <v>0.113</v>
      </c>
    </row>
    <row r="1676" spans="1:19" x14ac:dyDescent="0.3">
      <c r="A1676">
        <v>600</v>
      </c>
      <c r="B1676">
        <v>-0.63400000000000001</v>
      </c>
      <c r="C1676">
        <v>-1.6339999999999999</v>
      </c>
      <c r="D1676">
        <v>-2.6280000000000001</v>
      </c>
      <c r="E1676">
        <v>-3.1469999999999998</v>
      </c>
      <c r="F1676">
        <v>-3.18</v>
      </c>
      <c r="G1676">
        <v>1.5</v>
      </c>
      <c r="H1676">
        <v>0</v>
      </c>
      <c r="I1676">
        <v>1.242</v>
      </c>
      <c r="J1676">
        <v>-0.64</v>
      </c>
      <c r="K1676">
        <v>-1.6359999999999999</v>
      </c>
      <c r="L1676">
        <v>-2.63</v>
      </c>
      <c r="M1676">
        <v>-3.1309999999999998</v>
      </c>
      <c r="N1676">
        <v>-3.15</v>
      </c>
      <c r="O1676">
        <v>0.92300000000000004</v>
      </c>
      <c r="P1676">
        <v>0.92600000000000005</v>
      </c>
      <c r="Q1676">
        <v>0.92200000000000004</v>
      </c>
      <c r="R1676">
        <v>0.38900000000000001</v>
      </c>
      <c r="S1676">
        <v>0.112</v>
      </c>
    </row>
    <row r="1678" spans="1:19" x14ac:dyDescent="0.3">
      <c r="A1678" t="s">
        <v>0</v>
      </c>
      <c r="B1678" t="s">
        <v>130</v>
      </c>
    </row>
    <row r="1679" spans="1:19" x14ac:dyDescent="0.3">
      <c r="A1679">
        <v>0</v>
      </c>
      <c r="B1679">
        <v>-0.63400000000000001</v>
      </c>
      <c r="C1679">
        <v>-1.6339999999999999</v>
      </c>
      <c r="D1679">
        <v>-2.6280000000000001</v>
      </c>
      <c r="E1679">
        <v>-3.1379999999999999</v>
      </c>
      <c r="F1679">
        <v>-3.17</v>
      </c>
      <c r="G1679">
        <v>1.5</v>
      </c>
      <c r="H1679">
        <v>0</v>
      </c>
      <c r="I1679">
        <v>1.778</v>
      </c>
      <c r="J1679">
        <v>-0.63400000000000001</v>
      </c>
      <c r="K1679">
        <v>-1.6339999999999999</v>
      </c>
      <c r="L1679">
        <v>-2.6280000000000001</v>
      </c>
      <c r="M1679">
        <v>-3.1379999999999999</v>
      </c>
      <c r="N1679">
        <v>-3.17</v>
      </c>
      <c r="O1679">
        <v>0.91100000000000003</v>
      </c>
      <c r="P1679">
        <v>0.91100000000000003</v>
      </c>
      <c r="Q1679">
        <v>0.9</v>
      </c>
      <c r="R1679">
        <v>0.41099999999999998</v>
      </c>
      <c r="S1679">
        <v>0.155</v>
      </c>
    </row>
    <row r="1680" spans="1:19" x14ac:dyDescent="0.3">
      <c r="A1680">
        <v>60</v>
      </c>
      <c r="B1680">
        <v>-0.63400000000000001</v>
      </c>
      <c r="C1680">
        <v>-1.6339999999999999</v>
      </c>
      <c r="D1680">
        <v>-2.6280000000000001</v>
      </c>
      <c r="E1680">
        <v>-3.1379999999999999</v>
      </c>
      <c r="F1680">
        <v>-3.17</v>
      </c>
      <c r="G1680">
        <v>1.5</v>
      </c>
      <c r="H1680">
        <v>0</v>
      </c>
      <c r="I1680">
        <v>1.778</v>
      </c>
      <c r="J1680">
        <v>-0.63600000000000001</v>
      </c>
      <c r="K1680">
        <v>-1.6339999999999999</v>
      </c>
      <c r="L1680">
        <v>-2.6280000000000001</v>
      </c>
      <c r="M1680">
        <v>-3.137</v>
      </c>
      <c r="N1680">
        <v>-3.173</v>
      </c>
      <c r="O1680">
        <v>0.91600000000000004</v>
      </c>
      <c r="P1680">
        <v>0.92600000000000005</v>
      </c>
      <c r="Q1680">
        <v>0.91400000000000003</v>
      </c>
      <c r="R1680">
        <v>0.40899999999999997</v>
      </c>
      <c r="S1680">
        <v>0.16300000000000001</v>
      </c>
    </row>
    <row r="1681" spans="1:19" x14ac:dyDescent="0.3">
      <c r="A1681">
        <v>120</v>
      </c>
      <c r="B1681">
        <v>-0.63400000000000001</v>
      </c>
      <c r="C1681">
        <v>-1.6339999999999999</v>
      </c>
      <c r="D1681">
        <v>-2.6280000000000001</v>
      </c>
      <c r="E1681">
        <v>-3.1379999999999999</v>
      </c>
      <c r="F1681">
        <v>-3.17</v>
      </c>
      <c r="G1681">
        <v>1.5</v>
      </c>
      <c r="H1681">
        <v>0</v>
      </c>
      <c r="I1681">
        <v>1.778</v>
      </c>
      <c r="J1681">
        <v>-0.63800000000000001</v>
      </c>
      <c r="K1681">
        <v>-1.6339999999999999</v>
      </c>
      <c r="L1681">
        <v>-2.629</v>
      </c>
      <c r="M1681">
        <v>-3.1379999999999999</v>
      </c>
      <c r="N1681">
        <v>-3.1760000000000002</v>
      </c>
      <c r="O1681">
        <v>0.91800000000000004</v>
      </c>
      <c r="P1681">
        <v>0.92800000000000005</v>
      </c>
      <c r="Q1681">
        <v>0.92100000000000004</v>
      </c>
      <c r="R1681">
        <v>0.41299999999999998</v>
      </c>
      <c r="S1681">
        <v>0.17100000000000001</v>
      </c>
    </row>
    <row r="1682" spans="1:19" x14ac:dyDescent="0.3">
      <c r="A1682">
        <v>180</v>
      </c>
      <c r="B1682">
        <v>-0.63400000000000001</v>
      </c>
      <c r="C1682">
        <v>-1.6339999999999999</v>
      </c>
      <c r="D1682">
        <v>-2.6280000000000001</v>
      </c>
      <c r="E1682">
        <v>-3.1379999999999999</v>
      </c>
      <c r="F1682">
        <v>-3.17</v>
      </c>
      <c r="G1682">
        <v>1.5</v>
      </c>
      <c r="H1682">
        <v>0</v>
      </c>
      <c r="I1682">
        <v>1.778</v>
      </c>
      <c r="J1682">
        <v>-0.63900000000000001</v>
      </c>
      <c r="K1682">
        <v>-1.6339999999999999</v>
      </c>
      <c r="L1682">
        <v>-2.629</v>
      </c>
      <c r="M1682">
        <v>-3.137</v>
      </c>
      <c r="N1682">
        <v>-3.1789999999999998</v>
      </c>
      <c r="O1682">
        <v>0.92</v>
      </c>
      <c r="P1682">
        <v>0.92900000000000005</v>
      </c>
      <c r="Q1682">
        <v>0.92</v>
      </c>
      <c r="R1682">
        <v>0.41399999999999998</v>
      </c>
      <c r="S1682">
        <v>0.17799999999999999</v>
      </c>
    </row>
    <row r="1683" spans="1:19" x14ac:dyDescent="0.3">
      <c r="A1683">
        <v>240</v>
      </c>
      <c r="B1683">
        <v>-0.63400000000000001</v>
      </c>
      <c r="C1683">
        <v>-1.6339999999999999</v>
      </c>
      <c r="D1683">
        <v>-2.6280000000000001</v>
      </c>
      <c r="E1683">
        <v>-3.1379999999999999</v>
      </c>
      <c r="F1683">
        <v>-3.17</v>
      </c>
      <c r="G1683">
        <v>1.5</v>
      </c>
      <c r="H1683">
        <v>0</v>
      </c>
      <c r="I1683">
        <v>1.778</v>
      </c>
      <c r="J1683">
        <v>-0.63900000000000001</v>
      </c>
      <c r="K1683">
        <v>-1.6339999999999999</v>
      </c>
      <c r="L1683">
        <v>-2.629</v>
      </c>
      <c r="M1683">
        <v>-3.1349999999999998</v>
      </c>
      <c r="N1683">
        <v>-3.1819999999999999</v>
      </c>
      <c r="O1683">
        <v>0.92</v>
      </c>
      <c r="P1683">
        <v>0.93</v>
      </c>
      <c r="Q1683">
        <v>0.92200000000000004</v>
      </c>
      <c r="R1683">
        <v>0.41199999999999998</v>
      </c>
      <c r="S1683">
        <v>0.184</v>
      </c>
    </row>
    <row r="1684" spans="1:19" x14ac:dyDescent="0.3">
      <c r="A1684">
        <v>300</v>
      </c>
      <c r="B1684">
        <v>-0.63400000000000001</v>
      </c>
      <c r="C1684">
        <v>-1.6339999999999999</v>
      </c>
      <c r="D1684">
        <v>-2.6280000000000001</v>
      </c>
      <c r="E1684">
        <v>-3.1379999999999999</v>
      </c>
      <c r="F1684">
        <v>-3.17</v>
      </c>
      <c r="G1684">
        <v>1.5</v>
      </c>
      <c r="H1684">
        <v>0</v>
      </c>
      <c r="I1684">
        <v>1.778</v>
      </c>
      <c r="J1684">
        <v>-0.63900000000000001</v>
      </c>
      <c r="K1684">
        <v>-1.6339999999999999</v>
      </c>
      <c r="L1684">
        <v>-2.63</v>
      </c>
      <c r="M1684">
        <v>-3.1349999999999998</v>
      </c>
      <c r="N1684">
        <v>-3.1850000000000001</v>
      </c>
      <c r="O1684">
        <v>0.92100000000000004</v>
      </c>
      <c r="P1684">
        <v>0.93</v>
      </c>
      <c r="Q1684">
        <v>0.92400000000000004</v>
      </c>
      <c r="R1684">
        <v>0.41599999999999998</v>
      </c>
      <c r="S1684">
        <v>0.188</v>
      </c>
    </row>
    <row r="1685" spans="1:19" x14ac:dyDescent="0.3">
      <c r="A1685">
        <v>360</v>
      </c>
      <c r="B1685">
        <v>-0.63400000000000001</v>
      </c>
      <c r="C1685">
        <v>-1.6339999999999999</v>
      </c>
      <c r="D1685">
        <v>-2.6280000000000001</v>
      </c>
      <c r="E1685">
        <v>-3.1379999999999999</v>
      </c>
      <c r="F1685">
        <v>-3.17</v>
      </c>
      <c r="G1685">
        <v>1.5</v>
      </c>
      <c r="H1685">
        <v>0</v>
      </c>
      <c r="I1685">
        <v>1.778</v>
      </c>
      <c r="J1685">
        <v>-0.63900000000000001</v>
      </c>
      <c r="K1685">
        <v>-1.6339999999999999</v>
      </c>
      <c r="L1685">
        <v>-2.63</v>
      </c>
      <c r="M1685">
        <v>-3.137</v>
      </c>
      <c r="N1685">
        <v>-3.1880000000000002</v>
      </c>
      <c r="O1685">
        <v>0.92100000000000004</v>
      </c>
      <c r="P1685">
        <v>0.92900000000000005</v>
      </c>
      <c r="Q1685">
        <v>0.92200000000000004</v>
      </c>
      <c r="R1685">
        <v>0.42199999999999999</v>
      </c>
      <c r="S1685">
        <v>0.192</v>
      </c>
    </row>
    <row r="1686" spans="1:19" x14ac:dyDescent="0.3">
      <c r="A1686">
        <v>420</v>
      </c>
      <c r="B1686">
        <v>-0.63400000000000001</v>
      </c>
      <c r="C1686">
        <v>-1.6339999999999999</v>
      </c>
      <c r="D1686">
        <v>-2.6280000000000001</v>
      </c>
      <c r="E1686">
        <v>-3.1379999999999999</v>
      </c>
      <c r="F1686">
        <v>-3.17</v>
      </c>
      <c r="G1686">
        <v>1.5</v>
      </c>
      <c r="H1686">
        <v>0</v>
      </c>
      <c r="I1686">
        <v>1.778</v>
      </c>
      <c r="J1686">
        <v>-0.64</v>
      </c>
      <c r="K1686">
        <v>-1.6339999999999999</v>
      </c>
      <c r="L1686">
        <v>-2.63</v>
      </c>
      <c r="M1686">
        <v>-3.14</v>
      </c>
      <c r="N1686">
        <v>-3.1909999999999998</v>
      </c>
      <c r="O1686">
        <v>0.92200000000000004</v>
      </c>
      <c r="P1686">
        <v>0.92800000000000005</v>
      </c>
      <c r="Q1686">
        <v>0.92200000000000004</v>
      </c>
      <c r="R1686">
        <v>0.43099999999999999</v>
      </c>
      <c r="S1686">
        <v>0.19700000000000001</v>
      </c>
    </row>
    <row r="1687" spans="1:19" x14ac:dyDescent="0.3">
      <c r="A1687">
        <v>480</v>
      </c>
      <c r="B1687">
        <v>-0.63400000000000001</v>
      </c>
      <c r="C1687">
        <v>-1.6339999999999999</v>
      </c>
      <c r="D1687">
        <v>-2.6280000000000001</v>
      </c>
      <c r="E1687">
        <v>-3.1379999999999999</v>
      </c>
      <c r="F1687">
        <v>-3.17</v>
      </c>
      <c r="G1687">
        <v>1.5</v>
      </c>
      <c r="H1687">
        <v>0</v>
      </c>
      <c r="I1687">
        <v>1.778</v>
      </c>
      <c r="J1687">
        <v>-0.64</v>
      </c>
      <c r="K1687">
        <v>-1.635</v>
      </c>
      <c r="L1687">
        <v>-2.63</v>
      </c>
      <c r="M1687">
        <v>-3.1429999999999998</v>
      </c>
      <c r="N1687">
        <v>-3.194</v>
      </c>
      <c r="O1687">
        <v>0.92200000000000004</v>
      </c>
      <c r="P1687">
        <v>0.92700000000000005</v>
      </c>
      <c r="Q1687">
        <v>0.92300000000000004</v>
      </c>
      <c r="R1687">
        <v>0.439</v>
      </c>
      <c r="S1687">
        <v>0.20200000000000001</v>
      </c>
    </row>
    <row r="1688" spans="1:19" x14ac:dyDescent="0.3">
      <c r="A1688">
        <v>540</v>
      </c>
      <c r="B1688">
        <v>-0.63400000000000001</v>
      </c>
      <c r="C1688">
        <v>-1.6339999999999999</v>
      </c>
      <c r="D1688">
        <v>-2.6280000000000001</v>
      </c>
      <c r="E1688">
        <v>-3.1379999999999999</v>
      </c>
      <c r="F1688">
        <v>-3.17</v>
      </c>
      <c r="G1688">
        <v>1.5</v>
      </c>
      <c r="H1688">
        <v>0</v>
      </c>
      <c r="I1688">
        <v>1.778</v>
      </c>
      <c r="J1688">
        <v>-0.64</v>
      </c>
      <c r="K1688">
        <v>-1.6359999999999999</v>
      </c>
      <c r="L1688">
        <v>-2.63</v>
      </c>
      <c r="M1688">
        <v>-3.1459999999999999</v>
      </c>
      <c r="N1688">
        <v>-3.1970000000000001</v>
      </c>
      <c r="O1688">
        <v>0.92300000000000004</v>
      </c>
      <c r="P1688">
        <v>0.92700000000000005</v>
      </c>
      <c r="Q1688">
        <v>0.92300000000000004</v>
      </c>
      <c r="R1688">
        <v>0.44500000000000001</v>
      </c>
      <c r="S1688">
        <v>0.20599999999999999</v>
      </c>
    </row>
    <row r="1689" spans="1:19" x14ac:dyDescent="0.3">
      <c r="A1689">
        <v>600</v>
      </c>
      <c r="B1689">
        <v>-0.63400000000000001</v>
      </c>
      <c r="C1689">
        <v>-1.6339999999999999</v>
      </c>
      <c r="D1689">
        <v>-2.6280000000000001</v>
      </c>
      <c r="E1689">
        <v>-3.1379999999999999</v>
      </c>
      <c r="F1689">
        <v>-3.17</v>
      </c>
      <c r="G1689">
        <v>1.5</v>
      </c>
      <c r="H1689">
        <v>0</v>
      </c>
      <c r="I1689">
        <v>1.778</v>
      </c>
      <c r="J1689">
        <v>-0.64</v>
      </c>
      <c r="K1689">
        <v>-1.6359999999999999</v>
      </c>
      <c r="L1689">
        <v>-2.63</v>
      </c>
      <c r="M1689">
        <v>-3.149</v>
      </c>
      <c r="N1689">
        <v>-3.2</v>
      </c>
      <c r="O1689">
        <v>0.92300000000000004</v>
      </c>
      <c r="P1689">
        <v>0.92600000000000005</v>
      </c>
      <c r="Q1689">
        <v>0.92300000000000004</v>
      </c>
      <c r="R1689">
        <v>0.44900000000000001</v>
      </c>
      <c r="S1689">
        <v>0.20799999999999999</v>
      </c>
    </row>
    <row r="1691" spans="1:19" x14ac:dyDescent="0.3">
      <c r="A1691" t="s">
        <v>0</v>
      </c>
      <c r="B1691" t="s">
        <v>131</v>
      </c>
    </row>
    <row r="1692" spans="1:19" x14ac:dyDescent="0.3">
      <c r="A1692">
        <v>0</v>
      </c>
      <c r="B1692">
        <v>-0.63400000000000001</v>
      </c>
      <c r="C1692">
        <v>-1.6339999999999999</v>
      </c>
      <c r="D1692">
        <v>-2.6280000000000001</v>
      </c>
      <c r="E1692">
        <v>-3.1379999999999999</v>
      </c>
      <c r="F1692">
        <v>-3.17</v>
      </c>
      <c r="G1692">
        <v>1.5</v>
      </c>
      <c r="H1692">
        <v>0</v>
      </c>
      <c r="I1692">
        <v>1.514</v>
      </c>
      <c r="J1692">
        <v>-0.63400000000000001</v>
      </c>
      <c r="K1692">
        <v>-1.6339999999999999</v>
      </c>
      <c r="L1692">
        <v>-2.6280000000000001</v>
      </c>
      <c r="M1692">
        <v>-3.1379999999999999</v>
      </c>
      <c r="N1692">
        <v>-3.17</v>
      </c>
      <c r="O1692">
        <v>0.91100000000000003</v>
      </c>
      <c r="P1692">
        <v>0.91100000000000003</v>
      </c>
      <c r="Q1692">
        <v>0.9</v>
      </c>
      <c r="R1692">
        <v>0.41099999999999998</v>
      </c>
      <c r="S1692">
        <v>0.155</v>
      </c>
    </row>
    <row r="1693" spans="1:19" x14ac:dyDescent="0.3">
      <c r="A1693">
        <v>60</v>
      </c>
      <c r="B1693">
        <v>-0.63400000000000001</v>
      </c>
      <c r="C1693">
        <v>-1.6339999999999999</v>
      </c>
      <c r="D1693">
        <v>-2.6280000000000001</v>
      </c>
      <c r="E1693">
        <v>-3.1379999999999999</v>
      </c>
      <c r="F1693">
        <v>-3.17</v>
      </c>
      <c r="G1693">
        <v>1.5</v>
      </c>
      <c r="H1693">
        <v>0</v>
      </c>
      <c r="I1693">
        <v>1.514</v>
      </c>
      <c r="J1693">
        <v>-0.63600000000000001</v>
      </c>
      <c r="K1693">
        <v>-1.6339999999999999</v>
      </c>
      <c r="L1693">
        <v>-2.6280000000000001</v>
      </c>
      <c r="M1693">
        <v>-3.1379999999999999</v>
      </c>
      <c r="N1693">
        <v>-3.17</v>
      </c>
      <c r="O1693">
        <v>0.91600000000000004</v>
      </c>
      <c r="P1693">
        <v>0.92500000000000004</v>
      </c>
      <c r="Q1693">
        <v>0.91500000000000004</v>
      </c>
      <c r="R1693">
        <v>0.41</v>
      </c>
      <c r="S1693">
        <v>0.155</v>
      </c>
    </row>
    <row r="1694" spans="1:19" x14ac:dyDescent="0.3">
      <c r="A1694">
        <v>120</v>
      </c>
      <c r="B1694">
        <v>-0.63400000000000001</v>
      </c>
      <c r="C1694">
        <v>-1.6339999999999999</v>
      </c>
      <c r="D1694">
        <v>-2.6280000000000001</v>
      </c>
      <c r="E1694">
        <v>-3.1379999999999999</v>
      </c>
      <c r="F1694">
        <v>-3.17</v>
      </c>
      <c r="G1694">
        <v>1.5</v>
      </c>
      <c r="H1694">
        <v>0</v>
      </c>
      <c r="I1694">
        <v>1.514</v>
      </c>
      <c r="J1694">
        <v>-0.63800000000000001</v>
      </c>
      <c r="K1694">
        <v>-1.6339999999999999</v>
      </c>
      <c r="L1694">
        <v>-2.6280000000000001</v>
      </c>
      <c r="M1694">
        <v>-3.1379999999999999</v>
      </c>
      <c r="N1694">
        <v>-3.17</v>
      </c>
      <c r="O1694">
        <v>0.91900000000000004</v>
      </c>
      <c r="P1694">
        <v>0.92800000000000005</v>
      </c>
      <c r="Q1694">
        <v>0.91900000000000004</v>
      </c>
      <c r="R1694">
        <v>0.41099999999999998</v>
      </c>
      <c r="S1694">
        <v>0.155</v>
      </c>
    </row>
    <row r="1695" spans="1:19" x14ac:dyDescent="0.3">
      <c r="A1695">
        <v>180</v>
      </c>
      <c r="B1695">
        <v>-0.63400000000000001</v>
      </c>
      <c r="C1695">
        <v>-1.6339999999999999</v>
      </c>
      <c r="D1695">
        <v>-2.6280000000000001</v>
      </c>
      <c r="E1695">
        <v>-3.1379999999999999</v>
      </c>
      <c r="F1695">
        <v>-3.17</v>
      </c>
      <c r="G1695">
        <v>1.5</v>
      </c>
      <c r="H1695">
        <v>0</v>
      </c>
      <c r="I1695">
        <v>1.514</v>
      </c>
      <c r="J1695">
        <v>-0.63900000000000001</v>
      </c>
      <c r="K1695">
        <v>-1.6339999999999999</v>
      </c>
      <c r="L1695">
        <v>-2.629</v>
      </c>
      <c r="M1695">
        <v>-3.137</v>
      </c>
      <c r="N1695">
        <v>-3.17</v>
      </c>
      <c r="O1695">
        <v>0.92</v>
      </c>
      <c r="P1695">
        <v>0.92900000000000005</v>
      </c>
      <c r="Q1695">
        <v>0.92200000000000004</v>
      </c>
      <c r="R1695">
        <v>0.41399999999999998</v>
      </c>
      <c r="S1695">
        <v>0.156</v>
      </c>
    </row>
    <row r="1696" spans="1:19" x14ac:dyDescent="0.3">
      <c r="A1696">
        <v>240</v>
      </c>
      <c r="B1696">
        <v>-0.63400000000000001</v>
      </c>
      <c r="C1696">
        <v>-1.6339999999999999</v>
      </c>
      <c r="D1696">
        <v>-2.6280000000000001</v>
      </c>
      <c r="E1696">
        <v>-3.1379999999999999</v>
      </c>
      <c r="F1696">
        <v>-3.17</v>
      </c>
      <c r="G1696">
        <v>1.5</v>
      </c>
      <c r="H1696">
        <v>0</v>
      </c>
      <c r="I1696">
        <v>1.514</v>
      </c>
      <c r="J1696">
        <v>-0.63900000000000001</v>
      </c>
      <c r="K1696">
        <v>-1.6339999999999999</v>
      </c>
      <c r="L1696">
        <v>-2.629</v>
      </c>
      <c r="M1696">
        <v>-3.1360000000000001</v>
      </c>
      <c r="N1696">
        <v>-3.17</v>
      </c>
      <c r="O1696">
        <v>0.92100000000000004</v>
      </c>
      <c r="P1696">
        <v>0.93</v>
      </c>
      <c r="Q1696">
        <v>0.92200000000000004</v>
      </c>
      <c r="R1696">
        <v>0.41599999999999998</v>
      </c>
      <c r="S1696">
        <v>0.156</v>
      </c>
    </row>
    <row r="1697" spans="1:19" x14ac:dyDescent="0.3">
      <c r="A1697">
        <v>300</v>
      </c>
      <c r="B1697">
        <v>-0.63400000000000001</v>
      </c>
      <c r="C1697">
        <v>-1.6339999999999999</v>
      </c>
      <c r="D1697">
        <v>-2.6280000000000001</v>
      </c>
      <c r="E1697">
        <v>-3.1379999999999999</v>
      </c>
      <c r="F1697">
        <v>-3.17</v>
      </c>
      <c r="G1697">
        <v>1.5</v>
      </c>
      <c r="H1697">
        <v>0</v>
      </c>
      <c r="I1697">
        <v>1.514</v>
      </c>
      <c r="J1697">
        <v>-0.63900000000000001</v>
      </c>
      <c r="K1697">
        <v>-1.6339999999999999</v>
      </c>
      <c r="L1697">
        <v>-2.63</v>
      </c>
      <c r="M1697">
        <v>-3.1360000000000001</v>
      </c>
      <c r="N1697">
        <v>-3.17</v>
      </c>
      <c r="O1697">
        <v>0.92100000000000004</v>
      </c>
      <c r="P1697">
        <v>0.93</v>
      </c>
      <c r="Q1697">
        <v>0.92300000000000004</v>
      </c>
      <c r="R1697">
        <v>0.41699999999999998</v>
      </c>
      <c r="S1697">
        <v>0.155</v>
      </c>
    </row>
    <row r="1698" spans="1:19" x14ac:dyDescent="0.3">
      <c r="A1698">
        <v>360</v>
      </c>
      <c r="B1698">
        <v>-0.63400000000000001</v>
      </c>
      <c r="C1698">
        <v>-1.6339999999999999</v>
      </c>
      <c r="D1698">
        <v>-2.6280000000000001</v>
      </c>
      <c r="E1698">
        <v>-3.1379999999999999</v>
      </c>
      <c r="F1698">
        <v>-3.17</v>
      </c>
      <c r="G1698">
        <v>1.5</v>
      </c>
      <c r="H1698">
        <v>0</v>
      </c>
      <c r="I1698">
        <v>1.514</v>
      </c>
      <c r="J1698">
        <v>-0.63900000000000001</v>
      </c>
      <c r="K1698">
        <v>-1.6339999999999999</v>
      </c>
      <c r="L1698">
        <v>-2.63</v>
      </c>
      <c r="M1698">
        <v>-3.1360000000000001</v>
      </c>
      <c r="N1698">
        <v>-3.17</v>
      </c>
      <c r="O1698">
        <v>0.92100000000000004</v>
      </c>
      <c r="P1698">
        <v>0.92900000000000005</v>
      </c>
      <c r="Q1698">
        <v>0.92200000000000004</v>
      </c>
      <c r="R1698">
        <v>0.41799999999999998</v>
      </c>
      <c r="S1698">
        <v>0.155</v>
      </c>
    </row>
    <row r="1699" spans="1:19" x14ac:dyDescent="0.3">
      <c r="A1699">
        <v>420</v>
      </c>
      <c r="B1699">
        <v>-0.63400000000000001</v>
      </c>
      <c r="C1699">
        <v>-1.6339999999999999</v>
      </c>
      <c r="D1699">
        <v>-2.6280000000000001</v>
      </c>
      <c r="E1699">
        <v>-3.1379999999999999</v>
      </c>
      <c r="F1699">
        <v>-3.17</v>
      </c>
      <c r="G1699">
        <v>1.5</v>
      </c>
      <c r="H1699">
        <v>0</v>
      </c>
      <c r="I1699">
        <v>1.514</v>
      </c>
      <c r="J1699">
        <v>-0.64</v>
      </c>
      <c r="K1699">
        <v>-1.635</v>
      </c>
      <c r="L1699">
        <v>-2.63</v>
      </c>
      <c r="M1699">
        <v>-3.1360000000000001</v>
      </c>
      <c r="N1699">
        <v>-3.17</v>
      </c>
      <c r="O1699">
        <v>0.92200000000000004</v>
      </c>
      <c r="P1699">
        <v>0.92800000000000005</v>
      </c>
      <c r="Q1699">
        <v>0.92200000000000004</v>
      </c>
      <c r="R1699">
        <v>0.41799999999999998</v>
      </c>
      <c r="S1699">
        <v>0.156</v>
      </c>
    </row>
    <row r="1700" spans="1:19" x14ac:dyDescent="0.3">
      <c r="A1700">
        <v>480</v>
      </c>
      <c r="B1700">
        <v>-0.63400000000000001</v>
      </c>
      <c r="C1700">
        <v>-1.6339999999999999</v>
      </c>
      <c r="D1700">
        <v>-2.6280000000000001</v>
      </c>
      <c r="E1700">
        <v>-3.1379999999999999</v>
      </c>
      <c r="F1700">
        <v>-3.17</v>
      </c>
      <c r="G1700">
        <v>1.5</v>
      </c>
      <c r="H1700">
        <v>0</v>
      </c>
      <c r="I1700">
        <v>1.514</v>
      </c>
      <c r="J1700">
        <v>-0.64</v>
      </c>
      <c r="K1700">
        <v>-1.635</v>
      </c>
      <c r="L1700">
        <v>-2.63</v>
      </c>
      <c r="M1700">
        <v>-3.1360000000000001</v>
      </c>
      <c r="N1700">
        <v>-3.17</v>
      </c>
      <c r="O1700">
        <v>0.92200000000000004</v>
      </c>
      <c r="P1700">
        <v>0.92700000000000005</v>
      </c>
      <c r="Q1700">
        <v>0.92200000000000004</v>
      </c>
      <c r="R1700">
        <v>0.41899999999999998</v>
      </c>
      <c r="S1700">
        <v>0.158</v>
      </c>
    </row>
    <row r="1701" spans="1:19" x14ac:dyDescent="0.3">
      <c r="A1701">
        <v>540</v>
      </c>
      <c r="B1701">
        <v>-0.63400000000000001</v>
      </c>
      <c r="C1701">
        <v>-1.6339999999999999</v>
      </c>
      <c r="D1701">
        <v>-2.6280000000000001</v>
      </c>
      <c r="E1701">
        <v>-3.1379999999999999</v>
      </c>
      <c r="F1701">
        <v>-3.17</v>
      </c>
      <c r="G1701">
        <v>1.5</v>
      </c>
      <c r="H1701">
        <v>0</v>
      </c>
      <c r="I1701">
        <v>1.514</v>
      </c>
      <c r="J1701">
        <v>-0.64</v>
      </c>
      <c r="K1701">
        <v>-1.635</v>
      </c>
      <c r="L1701">
        <v>-2.63</v>
      </c>
      <c r="M1701">
        <v>-3.1360000000000001</v>
      </c>
      <c r="N1701">
        <v>-3.17</v>
      </c>
      <c r="O1701">
        <v>0.92300000000000004</v>
      </c>
      <c r="P1701">
        <v>0.92600000000000005</v>
      </c>
      <c r="Q1701">
        <v>0.92200000000000004</v>
      </c>
      <c r="R1701">
        <v>0.41899999999999998</v>
      </c>
      <c r="S1701">
        <v>0.159</v>
      </c>
    </row>
    <row r="1702" spans="1:19" x14ac:dyDescent="0.3">
      <c r="A1702">
        <v>600</v>
      </c>
      <c r="B1702">
        <v>-0.63400000000000001</v>
      </c>
      <c r="C1702">
        <v>-1.6339999999999999</v>
      </c>
      <c r="D1702">
        <v>-2.6280000000000001</v>
      </c>
      <c r="E1702">
        <v>-3.1379999999999999</v>
      </c>
      <c r="F1702">
        <v>-3.17</v>
      </c>
      <c r="G1702">
        <v>1.5</v>
      </c>
      <c r="H1702">
        <v>0</v>
      </c>
      <c r="I1702">
        <v>1.514</v>
      </c>
      <c r="J1702">
        <v>-0.64</v>
      </c>
      <c r="K1702">
        <v>-1.6359999999999999</v>
      </c>
      <c r="L1702">
        <v>-2.63</v>
      </c>
      <c r="M1702">
        <v>-3.1360000000000001</v>
      </c>
      <c r="N1702">
        <v>-3.17</v>
      </c>
      <c r="O1702">
        <v>0.92300000000000004</v>
      </c>
      <c r="P1702">
        <v>0.92600000000000005</v>
      </c>
      <c r="Q1702">
        <v>0.92300000000000004</v>
      </c>
      <c r="R1702">
        <v>0.41799999999999998</v>
      </c>
      <c r="S1702">
        <v>0.16</v>
      </c>
    </row>
    <row r="1704" spans="1:19" x14ac:dyDescent="0.3">
      <c r="A1704" t="s">
        <v>0</v>
      </c>
      <c r="B1704" t="s">
        <v>132</v>
      </c>
    </row>
    <row r="1705" spans="1:19" x14ac:dyDescent="0.3">
      <c r="A1705">
        <v>0</v>
      </c>
      <c r="B1705">
        <v>-0.63400000000000001</v>
      </c>
      <c r="C1705">
        <v>-1.6339999999999999</v>
      </c>
      <c r="D1705">
        <v>-2.6280000000000001</v>
      </c>
      <c r="E1705">
        <v>-3.1379999999999999</v>
      </c>
      <c r="F1705">
        <v>-3.17</v>
      </c>
      <c r="G1705">
        <v>1.5</v>
      </c>
      <c r="H1705">
        <v>0</v>
      </c>
      <c r="I1705">
        <v>1.242</v>
      </c>
      <c r="J1705">
        <v>-0.63400000000000001</v>
      </c>
      <c r="K1705">
        <v>-1.6339999999999999</v>
      </c>
      <c r="L1705">
        <v>-2.6280000000000001</v>
      </c>
      <c r="M1705">
        <v>-3.1379999999999999</v>
      </c>
      <c r="N1705">
        <v>-3.17</v>
      </c>
      <c r="O1705">
        <v>0.91100000000000003</v>
      </c>
      <c r="P1705">
        <v>0.91100000000000003</v>
      </c>
      <c r="Q1705">
        <v>0.9</v>
      </c>
      <c r="R1705">
        <v>0.41099999999999998</v>
      </c>
      <c r="S1705">
        <v>0.155</v>
      </c>
    </row>
    <row r="1706" spans="1:19" x14ac:dyDescent="0.3">
      <c r="A1706">
        <v>60</v>
      </c>
      <c r="B1706">
        <v>-0.63400000000000001</v>
      </c>
      <c r="C1706">
        <v>-1.6339999999999999</v>
      </c>
      <c r="D1706">
        <v>-2.6280000000000001</v>
      </c>
      <c r="E1706">
        <v>-3.1379999999999999</v>
      </c>
      <c r="F1706">
        <v>-3.17</v>
      </c>
      <c r="G1706">
        <v>1.5</v>
      </c>
      <c r="H1706">
        <v>0</v>
      </c>
      <c r="I1706">
        <v>1.242</v>
      </c>
      <c r="J1706">
        <v>-0.63600000000000001</v>
      </c>
      <c r="K1706">
        <v>-1.6339999999999999</v>
      </c>
      <c r="L1706">
        <v>-2.6280000000000001</v>
      </c>
      <c r="M1706">
        <v>-3.1379999999999999</v>
      </c>
      <c r="N1706">
        <v>-3.1669999999999998</v>
      </c>
      <c r="O1706">
        <v>0.91600000000000004</v>
      </c>
      <c r="P1706">
        <v>0.92400000000000004</v>
      </c>
      <c r="Q1706">
        <v>0.91500000000000004</v>
      </c>
      <c r="R1706">
        <v>0.41199999999999998</v>
      </c>
      <c r="S1706">
        <v>0.14699999999999999</v>
      </c>
    </row>
    <row r="1707" spans="1:19" x14ac:dyDescent="0.3">
      <c r="A1707">
        <v>120</v>
      </c>
      <c r="B1707">
        <v>-0.63400000000000001</v>
      </c>
      <c r="C1707">
        <v>-1.6339999999999999</v>
      </c>
      <c r="D1707">
        <v>-2.6280000000000001</v>
      </c>
      <c r="E1707">
        <v>-3.1379999999999999</v>
      </c>
      <c r="F1707">
        <v>-3.17</v>
      </c>
      <c r="G1707">
        <v>1.5</v>
      </c>
      <c r="H1707">
        <v>0</v>
      </c>
      <c r="I1707">
        <v>1.242</v>
      </c>
      <c r="J1707">
        <v>-0.63800000000000001</v>
      </c>
      <c r="K1707">
        <v>-1.6339999999999999</v>
      </c>
      <c r="L1707">
        <v>-2.6280000000000001</v>
      </c>
      <c r="M1707">
        <v>-3.137</v>
      </c>
      <c r="N1707">
        <v>-3.1640000000000001</v>
      </c>
      <c r="O1707">
        <v>0.91900000000000004</v>
      </c>
      <c r="P1707">
        <v>0.92800000000000005</v>
      </c>
      <c r="Q1707">
        <v>0.91800000000000004</v>
      </c>
      <c r="R1707">
        <v>0.40899999999999997</v>
      </c>
      <c r="S1707">
        <v>0.14000000000000001</v>
      </c>
    </row>
    <row r="1708" spans="1:19" x14ac:dyDescent="0.3">
      <c r="A1708">
        <v>180</v>
      </c>
      <c r="B1708">
        <v>-0.63400000000000001</v>
      </c>
      <c r="C1708">
        <v>-1.6339999999999999</v>
      </c>
      <c r="D1708">
        <v>-2.6280000000000001</v>
      </c>
      <c r="E1708">
        <v>-3.1379999999999999</v>
      </c>
      <c r="F1708">
        <v>-3.17</v>
      </c>
      <c r="G1708">
        <v>1.5</v>
      </c>
      <c r="H1708">
        <v>0</v>
      </c>
      <c r="I1708">
        <v>1.242</v>
      </c>
      <c r="J1708">
        <v>-0.63900000000000001</v>
      </c>
      <c r="K1708">
        <v>-1.6339999999999999</v>
      </c>
      <c r="L1708">
        <v>-2.629</v>
      </c>
      <c r="M1708">
        <v>-3.137</v>
      </c>
      <c r="N1708">
        <v>-3.161</v>
      </c>
      <c r="O1708">
        <v>0.92</v>
      </c>
      <c r="P1708">
        <v>0.92900000000000005</v>
      </c>
      <c r="Q1708">
        <v>0.92300000000000004</v>
      </c>
      <c r="R1708">
        <v>0.41399999999999998</v>
      </c>
      <c r="S1708">
        <v>0.13400000000000001</v>
      </c>
    </row>
    <row r="1709" spans="1:19" x14ac:dyDescent="0.3">
      <c r="A1709">
        <v>240</v>
      </c>
      <c r="B1709">
        <v>-0.63400000000000001</v>
      </c>
      <c r="C1709">
        <v>-1.6339999999999999</v>
      </c>
      <c r="D1709">
        <v>-2.6280000000000001</v>
      </c>
      <c r="E1709">
        <v>-3.1379999999999999</v>
      </c>
      <c r="F1709">
        <v>-3.17</v>
      </c>
      <c r="G1709">
        <v>1.5</v>
      </c>
      <c r="H1709">
        <v>0</v>
      </c>
      <c r="I1709">
        <v>1.242</v>
      </c>
      <c r="J1709">
        <v>-0.63900000000000001</v>
      </c>
      <c r="K1709">
        <v>-1.6339999999999999</v>
      </c>
      <c r="L1709">
        <v>-2.629</v>
      </c>
      <c r="M1709">
        <v>-3.137</v>
      </c>
      <c r="N1709">
        <v>-3.1579999999999999</v>
      </c>
      <c r="O1709">
        <v>0.92100000000000004</v>
      </c>
      <c r="P1709">
        <v>0.93</v>
      </c>
      <c r="Q1709">
        <v>0.92200000000000004</v>
      </c>
      <c r="R1709">
        <v>0.42</v>
      </c>
      <c r="S1709">
        <v>0.128</v>
      </c>
    </row>
    <row r="1710" spans="1:19" x14ac:dyDescent="0.3">
      <c r="A1710">
        <v>300</v>
      </c>
      <c r="B1710">
        <v>-0.63400000000000001</v>
      </c>
      <c r="C1710">
        <v>-1.6339999999999999</v>
      </c>
      <c r="D1710">
        <v>-2.6280000000000001</v>
      </c>
      <c r="E1710">
        <v>-3.1379999999999999</v>
      </c>
      <c r="F1710">
        <v>-3.17</v>
      </c>
      <c r="G1710">
        <v>1.5</v>
      </c>
      <c r="H1710">
        <v>0</v>
      </c>
      <c r="I1710">
        <v>1.242</v>
      </c>
      <c r="J1710">
        <v>-0.63900000000000001</v>
      </c>
      <c r="K1710">
        <v>-1.6339999999999999</v>
      </c>
      <c r="L1710">
        <v>-2.629</v>
      </c>
      <c r="M1710">
        <v>-3.137</v>
      </c>
      <c r="N1710">
        <v>-3.1549999999999998</v>
      </c>
      <c r="O1710">
        <v>0.92100000000000004</v>
      </c>
      <c r="P1710">
        <v>0.92900000000000005</v>
      </c>
      <c r="Q1710">
        <v>0.92200000000000004</v>
      </c>
      <c r="R1710">
        <v>0.41899999999999998</v>
      </c>
      <c r="S1710">
        <v>0.122</v>
      </c>
    </row>
    <row r="1711" spans="1:19" x14ac:dyDescent="0.3">
      <c r="A1711">
        <v>360</v>
      </c>
      <c r="B1711">
        <v>-0.63400000000000001</v>
      </c>
      <c r="C1711">
        <v>-1.6339999999999999</v>
      </c>
      <c r="D1711">
        <v>-2.6280000000000001</v>
      </c>
      <c r="E1711">
        <v>-3.1379999999999999</v>
      </c>
      <c r="F1711">
        <v>-3.17</v>
      </c>
      <c r="G1711">
        <v>1.5</v>
      </c>
      <c r="H1711">
        <v>0</v>
      </c>
      <c r="I1711">
        <v>1.242</v>
      </c>
      <c r="J1711">
        <v>-0.63900000000000001</v>
      </c>
      <c r="K1711">
        <v>-1.6339999999999999</v>
      </c>
      <c r="L1711">
        <v>-2.63</v>
      </c>
      <c r="M1711">
        <v>-3.1349999999999998</v>
      </c>
      <c r="N1711">
        <v>-3.1520000000000001</v>
      </c>
      <c r="O1711">
        <v>0.92100000000000004</v>
      </c>
      <c r="P1711">
        <v>0.92900000000000005</v>
      </c>
      <c r="Q1711">
        <v>0.92300000000000004</v>
      </c>
      <c r="R1711">
        <v>0.41299999999999998</v>
      </c>
      <c r="S1711">
        <v>0.11700000000000001</v>
      </c>
    </row>
    <row r="1712" spans="1:19" x14ac:dyDescent="0.3">
      <c r="A1712">
        <v>420</v>
      </c>
      <c r="B1712">
        <v>-0.63400000000000001</v>
      </c>
      <c r="C1712">
        <v>-1.6339999999999999</v>
      </c>
      <c r="D1712">
        <v>-2.6280000000000001</v>
      </c>
      <c r="E1712">
        <v>-3.1379999999999999</v>
      </c>
      <c r="F1712">
        <v>-3.17</v>
      </c>
      <c r="G1712">
        <v>1.5</v>
      </c>
      <c r="H1712">
        <v>0</v>
      </c>
      <c r="I1712">
        <v>1.242</v>
      </c>
      <c r="J1712">
        <v>-0.64</v>
      </c>
      <c r="K1712">
        <v>-1.635</v>
      </c>
      <c r="L1712">
        <v>-2.63</v>
      </c>
      <c r="M1712">
        <v>-3.1320000000000001</v>
      </c>
      <c r="N1712">
        <v>-3.149</v>
      </c>
      <c r="O1712">
        <v>0.92200000000000004</v>
      </c>
      <c r="P1712">
        <v>0.92800000000000005</v>
      </c>
      <c r="Q1712">
        <v>0.92300000000000004</v>
      </c>
      <c r="R1712">
        <v>0.40500000000000003</v>
      </c>
      <c r="S1712">
        <v>0.114</v>
      </c>
    </row>
    <row r="1713" spans="1:19" x14ac:dyDescent="0.3">
      <c r="A1713">
        <v>480</v>
      </c>
      <c r="B1713">
        <v>-0.63400000000000001</v>
      </c>
      <c r="C1713">
        <v>-1.6339999999999999</v>
      </c>
      <c r="D1713">
        <v>-2.6280000000000001</v>
      </c>
      <c r="E1713">
        <v>-3.1379999999999999</v>
      </c>
      <c r="F1713">
        <v>-3.17</v>
      </c>
      <c r="G1713">
        <v>1.5</v>
      </c>
      <c r="H1713">
        <v>0</v>
      </c>
      <c r="I1713">
        <v>1.242</v>
      </c>
      <c r="J1713">
        <v>-0.64</v>
      </c>
      <c r="K1713">
        <v>-1.635</v>
      </c>
      <c r="L1713">
        <v>-2.63</v>
      </c>
      <c r="M1713">
        <v>-3.129</v>
      </c>
      <c r="N1713">
        <v>-3.1459999999999999</v>
      </c>
      <c r="O1713">
        <v>0.92200000000000004</v>
      </c>
      <c r="P1713">
        <v>0.92700000000000005</v>
      </c>
      <c r="Q1713">
        <v>0.92200000000000004</v>
      </c>
      <c r="R1713">
        <v>0.39800000000000002</v>
      </c>
      <c r="S1713">
        <v>0.113</v>
      </c>
    </row>
    <row r="1714" spans="1:19" x14ac:dyDescent="0.3">
      <c r="A1714">
        <v>540</v>
      </c>
      <c r="B1714">
        <v>-0.63400000000000001</v>
      </c>
      <c r="C1714">
        <v>-1.6339999999999999</v>
      </c>
      <c r="D1714">
        <v>-2.6280000000000001</v>
      </c>
      <c r="E1714">
        <v>-3.1379999999999999</v>
      </c>
      <c r="F1714">
        <v>-3.17</v>
      </c>
      <c r="G1714">
        <v>1.5</v>
      </c>
      <c r="H1714">
        <v>0</v>
      </c>
      <c r="I1714">
        <v>1.242</v>
      </c>
      <c r="J1714">
        <v>-0.64</v>
      </c>
      <c r="K1714">
        <v>-1.635</v>
      </c>
      <c r="L1714">
        <v>-2.63</v>
      </c>
      <c r="M1714">
        <v>-3.125</v>
      </c>
      <c r="N1714">
        <v>-3.1429999999999998</v>
      </c>
      <c r="O1714">
        <v>0.92300000000000004</v>
      </c>
      <c r="P1714">
        <v>0.92600000000000005</v>
      </c>
      <c r="Q1714">
        <v>0.92100000000000004</v>
      </c>
      <c r="R1714">
        <v>0.39100000000000001</v>
      </c>
      <c r="S1714">
        <v>0.112</v>
      </c>
    </row>
    <row r="1715" spans="1:19" x14ac:dyDescent="0.3">
      <c r="A1715">
        <v>600</v>
      </c>
      <c r="B1715">
        <v>-0.63400000000000001</v>
      </c>
      <c r="C1715">
        <v>-1.6339999999999999</v>
      </c>
      <c r="D1715">
        <v>-2.6280000000000001</v>
      </c>
      <c r="E1715">
        <v>-3.1379999999999999</v>
      </c>
      <c r="F1715">
        <v>-3.17</v>
      </c>
      <c r="G1715">
        <v>1.5</v>
      </c>
      <c r="H1715">
        <v>0</v>
      </c>
      <c r="I1715">
        <v>1.242</v>
      </c>
      <c r="J1715">
        <v>-0.64</v>
      </c>
      <c r="K1715">
        <v>-1.6359999999999999</v>
      </c>
      <c r="L1715">
        <v>-2.63</v>
      </c>
      <c r="M1715">
        <v>-3.121</v>
      </c>
      <c r="N1715">
        <v>-3.14</v>
      </c>
      <c r="O1715">
        <v>0.92300000000000004</v>
      </c>
      <c r="P1715">
        <v>0.92600000000000005</v>
      </c>
      <c r="Q1715">
        <v>0.92200000000000004</v>
      </c>
      <c r="R1715">
        <v>0.38300000000000001</v>
      </c>
      <c r="S1715">
        <v>0.111</v>
      </c>
    </row>
    <row r="1717" spans="1:19" x14ac:dyDescent="0.3">
      <c r="A1717" t="s">
        <v>0</v>
      </c>
      <c r="B1717" t="s">
        <v>133</v>
      </c>
    </row>
    <row r="1718" spans="1:19" x14ac:dyDescent="0.3">
      <c r="A1718">
        <v>0</v>
      </c>
      <c r="B1718">
        <v>-0.63400000000000001</v>
      </c>
      <c r="C1718">
        <v>-1.6339999999999999</v>
      </c>
      <c r="D1718">
        <v>-2.6269999999999998</v>
      </c>
      <c r="E1718">
        <v>-3.1280000000000001</v>
      </c>
      <c r="F1718">
        <v>-3.16</v>
      </c>
      <c r="G1718">
        <v>1.5</v>
      </c>
      <c r="H1718">
        <v>0</v>
      </c>
      <c r="I1718">
        <v>1.78</v>
      </c>
      <c r="J1718">
        <v>-0.63400000000000001</v>
      </c>
      <c r="K1718">
        <v>-1.6339999999999999</v>
      </c>
      <c r="L1718">
        <v>-2.6269999999999998</v>
      </c>
      <c r="M1718">
        <v>-3.1280000000000001</v>
      </c>
      <c r="N1718">
        <v>-3.16</v>
      </c>
      <c r="O1718">
        <v>0.91100000000000003</v>
      </c>
      <c r="P1718">
        <v>0.91100000000000003</v>
      </c>
      <c r="Q1718">
        <v>0.89900000000000002</v>
      </c>
      <c r="R1718">
        <v>0.40600000000000003</v>
      </c>
      <c r="S1718">
        <v>0.154</v>
      </c>
    </row>
    <row r="1719" spans="1:19" x14ac:dyDescent="0.3">
      <c r="A1719">
        <v>60</v>
      </c>
      <c r="B1719">
        <v>-0.63400000000000001</v>
      </c>
      <c r="C1719">
        <v>-1.6339999999999999</v>
      </c>
      <c r="D1719">
        <v>-2.6269999999999998</v>
      </c>
      <c r="E1719">
        <v>-3.1280000000000001</v>
      </c>
      <c r="F1719">
        <v>-3.16</v>
      </c>
      <c r="G1719">
        <v>1.5</v>
      </c>
      <c r="H1719">
        <v>0</v>
      </c>
      <c r="I1719">
        <v>1.78</v>
      </c>
      <c r="J1719">
        <v>-0.63600000000000001</v>
      </c>
      <c r="K1719">
        <v>-1.6339999999999999</v>
      </c>
      <c r="L1719">
        <v>-2.6269999999999998</v>
      </c>
      <c r="M1719">
        <v>-3.1280000000000001</v>
      </c>
      <c r="N1719">
        <v>-3.1629999999999998</v>
      </c>
      <c r="O1719">
        <v>0.91600000000000004</v>
      </c>
      <c r="P1719">
        <v>0.92600000000000005</v>
      </c>
      <c r="Q1719">
        <v>0.91400000000000003</v>
      </c>
      <c r="R1719">
        <v>0.40400000000000003</v>
      </c>
      <c r="S1719">
        <v>0.16200000000000001</v>
      </c>
    </row>
    <row r="1720" spans="1:19" x14ac:dyDescent="0.3">
      <c r="A1720">
        <v>120</v>
      </c>
      <c r="B1720">
        <v>-0.63400000000000001</v>
      </c>
      <c r="C1720">
        <v>-1.6339999999999999</v>
      </c>
      <c r="D1720">
        <v>-2.6269999999999998</v>
      </c>
      <c r="E1720">
        <v>-3.1280000000000001</v>
      </c>
      <c r="F1720">
        <v>-3.16</v>
      </c>
      <c r="G1720">
        <v>1.5</v>
      </c>
      <c r="H1720">
        <v>0</v>
      </c>
      <c r="I1720">
        <v>1.78</v>
      </c>
      <c r="J1720">
        <v>-0.63800000000000001</v>
      </c>
      <c r="K1720">
        <v>-1.6339999999999999</v>
      </c>
      <c r="L1720">
        <v>-2.6280000000000001</v>
      </c>
      <c r="M1720">
        <v>-3.129</v>
      </c>
      <c r="N1720">
        <v>-3.1659999999999999</v>
      </c>
      <c r="O1720">
        <v>0.91800000000000004</v>
      </c>
      <c r="P1720">
        <v>0.92800000000000005</v>
      </c>
      <c r="Q1720">
        <v>0.92100000000000004</v>
      </c>
      <c r="R1720">
        <v>0.40799999999999997</v>
      </c>
      <c r="S1720">
        <v>0.17</v>
      </c>
    </row>
    <row r="1721" spans="1:19" x14ac:dyDescent="0.3">
      <c r="A1721">
        <v>180</v>
      </c>
      <c r="B1721">
        <v>-0.63400000000000001</v>
      </c>
      <c r="C1721">
        <v>-1.6339999999999999</v>
      </c>
      <c r="D1721">
        <v>-2.6269999999999998</v>
      </c>
      <c r="E1721">
        <v>-3.1280000000000001</v>
      </c>
      <c r="F1721">
        <v>-3.16</v>
      </c>
      <c r="G1721">
        <v>1.5</v>
      </c>
      <c r="H1721">
        <v>0</v>
      </c>
      <c r="I1721">
        <v>1.78</v>
      </c>
      <c r="J1721">
        <v>-0.63900000000000001</v>
      </c>
      <c r="K1721">
        <v>-1.6339999999999999</v>
      </c>
      <c r="L1721">
        <v>-2.6280000000000001</v>
      </c>
      <c r="M1721">
        <v>-3.1280000000000001</v>
      </c>
      <c r="N1721">
        <v>-3.169</v>
      </c>
      <c r="O1721">
        <v>0.92</v>
      </c>
      <c r="P1721">
        <v>0.92900000000000005</v>
      </c>
      <c r="Q1721">
        <v>0.92</v>
      </c>
      <c r="R1721">
        <v>0.40799999999999997</v>
      </c>
      <c r="S1721">
        <v>0.17599999999999999</v>
      </c>
    </row>
    <row r="1722" spans="1:19" x14ac:dyDescent="0.3">
      <c r="A1722">
        <v>240</v>
      </c>
      <c r="B1722">
        <v>-0.63400000000000001</v>
      </c>
      <c r="C1722">
        <v>-1.6339999999999999</v>
      </c>
      <c r="D1722">
        <v>-2.6269999999999998</v>
      </c>
      <c r="E1722">
        <v>-3.1280000000000001</v>
      </c>
      <c r="F1722">
        <v>-3.16</v>
      </c>
      <c r="G1722">
        <v>1.5</v>
      </c>
      <c r="H1722">
        <v>0</v>
      </c>
      <c r="I1722">
        <v>1.78</v>
      </c>
      <c r="J1722">
        <v>-0.63900000000000001</v>
      </c>
      <c r="K1722">
        <v>-1.6339999999999999</v>
      </c>
      <c r="L1722">
        <v>-2.629</v>
      </c>
      <c r="M1722">
        <v>-3.1259999999999999</v>
      </c>
      <c r="N1722">
        <v>-3.1720000000000002</v>
      </c>
      <c r="O1722">
        <v>0.92</v>
      </c>
      <c r="P1722">
        <v>0.93</v>
      </c>
      <c r="Q1722">
        <v>0.92200000000000004</v>
      </c>
      <c r="R1722">
        <v>0.40699999999999997</v>
      </c>
      <c r="S1722">
        <v>0.183</v>
      </c>
    </row>
    <row r="1723" spans="1:19" x14ac:dyDescent="0.3">
      <c r="A1723">
        <v>300</v>
      </c>
      <c r="B1723">
        <v>-0.63400000000000001</v>
      </c>
      <c r="C1723">
        <v>-1.6339999999999999</v>
      </c>
      <c r="D1723">
        <v>-2.6269999999999998</v>
      </c>
      <c r="E1723">
        <v>-3.1280000000000001</v>
      </c>
      <c r="F1723">
        <v>-3.16</v>
      </c>
      <c r="G1723">
        <v>1.5</v>
      </c>
      <c r="H1723">
        <v>0</v>
      </c>
      <c r="I1723">
        <v>1.78</v>
      </c>
      <c r="J1723">
        <v>-0.63900000000000001</v>
      </c>
      <c r="K1723">
        <v>-1.6339999999999999</v>
      </c>
      <c r="L1723">
        <v>-2.629</v>
      </c>
      <c r="M1723">
        <v>-3.1259999999999999</v>
      </c>
      <c r="N1723">
        <v>-3.1749999999999998</v>
      </c>
      <c r="O1723">
        <v>0.92100000000000004</v>
      </c>
      <c r="P1723">
        <v>0.93</v>
      </c>
      <c r="Q1723">
        <v>0.92300000000000004</v>
      </c>
      <c r="R1723">
        <v>0.41099999999999998</v>
      </c>
      <c r="S1723">
        <v>0.187</v>
      </c>
    </row>
    <row r="1724" spans="1:19" x14ac:dyDescent="0.3">
      <c r="A1724">
        <v>360</v>
      </c>
      <c r="B1724">
        <v>-0.63400000000000001</v>
      </c>
      <c r="C1724">
        <v>-1.6339999999999999</v>
      </c>
      <c r="D1724">
        <v>-2.6269999999999998</v>
      </c>
      <c r="E1724">
        <v>-3.1280000000000001</v>
      </c>
      <c r="F1724">
        <v>-3.16</v>
      </c>
      <c r="G1724">
        <v>1.5</v>
      </c>
      <c r="H1724">
        <v>0</v>
      </c>
      <c r="I1724">
        <v>1.78</v>
      </c>
      <c r="J1724">
        <v>-0.63900000000000001</v>
      </c>
      <c r="K1724">
        <v>-1.6339999999999999</v>
      </c>
      <c r="L1724">
        <v>-2.629</v>
      </c>
      <c r="M1724">
        <v>-3.1280000000000001</v>
      </c>
      <c r="N1724">
        <v>-3.1779999999999999</v>
      </c>
      <c r="O1724">
        <v>0.92100000000000004</v>
      </c>
      <c r="P1724">
        <v>0.92900000000000005</v>
      </c>
      <c r="Q1724">
        <v>0.92</v>
      </c>
      <c r="R1724">
        <v>0.41799999999999998</v>
      </c>
      <c r="S1724">
        <v>0.191</v>
      </c>
    </row>
    <row r="1725" spans="1:19" x14ac:dyDescent="0.3">
      <c r="A1725">
        <v>420</v>
      </c>
      <c r="B1725">
        <v>-0.63400000000000001</v>
      </c>
      <c r="C1725">
        <v>-1.6339999999999999</v>
      </c>
      <c r="D1725">
        <v>-2.6269999999999998</v>
      </c>
      <c r="E1725">
        <v>-3.1280000000000001</v>
      </c>
      <c r="F1725">
        <v>-3.16</v>
      </c>
      <c r="G1725">
        <v>1.5</v>
      </c>
      <c r="H1725">
        <v>0</v>
      </c>
      <c r="I1725">
        <v>1.78</v>
      </c>
      <c r="J1725">
        <v>-0.64</v>
      </c>
      <c r="K1725">
        <v>-1.6339999999999999</v>
      </c>
      <c r="L1725">
        <v>-2.629</v>
      </c>
      <c r="M1725">
        <v>-3.1309999999999998</v>
      </c>
      <c r="N1725">
        <v>-3.181</v>
      </c>
      <c r="O1725">
        <v>0.92200000000000004</v>
      </c>
      <c r="P1725">
        <v>0.92800000000000005</v>
      </c>
      <c r="Q1725">
        <v>0.92100000000000004</v>
      </c>
      <c r="R1725">
        <v>0.42599999999999999</v>
      </c>
      <c r="S1725">
        <v>0.19600000000000001</v>
      </c>
    </row>
    <row r="1726" spans="1:19" x14ac:dyDescent="0.3">
      <c r="A1726">
        <v>480</v>
      </c>
      <c r="B1726">
        <v>-0.63400000000000001</v>
      </c>
      <c r="C1726">
        <v>-1.6339999999999999</v>
      </c>
      <c r="D1726">
        <v>-2.6269999999999998</v>
      </c>
      <c r="E1726">
        <v>-3.1280000000000001</v>
      </c>
      <c r="F1726">
        <v>-3.16</v>
      </c>
      <c r="G1726">
        <v>1.5</v>
      </c>
      <c r="H1726">
        <v>0</v>
      </c>
      <c r="I1726">
        <v>1.78</v>
      </c>
      <c r="J1726">
        <v>-0.64</v>
      </c>
      <c r="K1726">
        <v>-1.635</v>
      </c>
      <c r="L1726">
        <v>-2.63</v>
      </c>
      <c r="M1726">
        <v>-3.1339999999999999</v>
      </c>
      <c r="N1726">
        <v>-3.1840000000000002</v>
      </c>
      <c r="O1726">
        <v>0.92200000000000004</v>
      </c>
      <c r="P1726">
        <v>0.92700000000000005</v>
      </c>
      <c r="Q1726">
        <v>0.92200000000000004</v>
      </c>
      <c r="R1726">
        <v>0.434</v>
      </c>
      <c r="S1726">
        <v>0.20100000000000001</v>
      </c>
    </row>
    <row r="1727" spans="1:19" x14ac:dyDescent="0.3">
      <c r="A1727">
        <v>540</v>
      </c>
      <c r="B1727">
        <v>-0.63400000000000001</v>
      </c>
      <c r="C1727">
        <v>-1.6339999999999999</v>
      </c>
      <c r="D1727">
        <v>-2.6269999999999998</v>
      </c>
      <c r="E1727">
        <v>-3.1280000000000001</v>
      </c>
      <c r="F1727">
        <v>-3.16</v>
      </c>
      <c r="G1727">
        <v>1.5</v>
      </c>
      <c r="H1727">
        <v>0</v>
      </c>
      <c r="I1727">
        <v>1.78</v>
      </c>
      <c r="J1727">
        <v>-0.64</v>
      </c>
      <c r="K1727">
        <v>-1.6359999999999999</v>
      </c>
      <c r="L1727">
        <v>-2.63</v>
      </c>
      <c r="M1727">
        <v>-3.137</v>
      </c>
      <c r="N1727">
        <v>-3.1869999999999998</v>
      </c>
      <c r="O1727">
        <v>0.92200000000000004</v>
      </c>
      <c r="P1727">
        <v>0.92700000000000005</v>
      </c>
      <c r="Q1727">
        <v>0.92300000000000004</v>
      </c>
      <c r="R1727">
        <v>0.441</v>
      </c>
      <c r="S1727">
        <v>0.20399999999999999</v>
      </c>
    </row>
    <row r="1728" spans="1:19" x14ac:dyDescent="0.3">
      <c r="A1728">
        <v>600</v>
      </c>
      <c r="B1728">
        <v>-0.63400000000000001</v>
      </c>
      <c r="C1728">
        <v>-1.6339999999999999</v>
      </c>
      <c r="D1728">
        <v>-2.6269999999999998</v>
      </c>
      <c r="E1728">
        <v>-3.1280000000000001</v>
      </c>
      <c r="F1728">
        <v>-3.16</v>
      </c>
      <c r="G1728">
        <v>1.5</v>
      </c>
      <c r="H1728">
        <v>0</v>
      </c>
      <c r="I1728">
        <v>1.78</v>
      </c>
      <c r="J1728">
        <v>-0.64</v>
      </c>
      <c r="K1728">
        <v>-1.6359999999999999</v>
      </c>
      <c r="L1728">
        <v>-2.63</v>
      </c>
      <c r="M1728">
        <v>-3.14</v>
      </c>
      <c r="N1728">
        <v>-3.19</v>
      </c>
      <c r="O1728">
        <v>0.92300000000000004</v>
      </c>
      <c r="P1728">
        <v>0.92600000000000005</v>
      </c>
      <c r="Q1728">
        <v>0.92200000000000004</v>
      </c>
      <c r="R1728">
        <v>0.44600000000000001</v>
      </c>
      <c r="S1728">
        <v>0.20699999999999999</v>
      </c>
    </row>
    <row r="1730" spans="1:19" x14ac:dyDescent="0.3">
      <c r="A1730" t="s">
        <v>0</v>
      </c>
      <c r="B1730" t="s">
        <v>134</v>
      </c>
    </row>
    <row r="1731" spans="1:19" x14ac:dyDescent="0.3">
      <c r="A1731">
        <v>0</v>
      </c>
      <c r="B1731">
        <v>-0.63400000000000001</v>
      </c>
      <c r="C1731">
        <v>-1.6339999999999999</v>
      </c>
      <c r="D1731">
        <v>-2.6269999999999998</v>
      </c>
      <c r="E1731">
        <v>-3.1280000000000001</v>
      </c>
      <c r="F1731">
        <v>-3.16</v>
      </c>
      <c r="G1731">
        <v>1.5</v>
      </c>
      <c r="H1731">
        <v>0</v>
      </c>
      <c r="I1731">
        <v>1.514</v>
      </c>
      <c r="J1731">
        <v>-0.63400000000000001</v>
      </c>
      <c r="K1731">
        <v>-1.6339999999999999</v>
      </c>
      <c r="L1731">
        <v>-2.6269999999999998</v>
      </c>
      <c r="M1731">
        <v>-3.1280000000000001</v>
      </c>
      <c r="N1731">
        <v>-3.16</v>
      </c>
      <c r="O1731">
        <v>0.91100000000000003</v>
      </c>
      <c r="P1731">
        <v>0.91100000000000003</v>
      </c>
      <c r="Q1731">
        <v>0.89900000000000002</v>
      </c>
      <c r="R1731">
        <v>0.40600000000000003</v>
      </c>
      <c r="S1731">
        <v>0.154</v>
      </c>
    </row>
    <row r="1732" spans="1:19" x14ac:dyDescent="0.3">
      <c r="A1732">
        <v>60</v>
      </c>
      <c r="B1732">
        <v>-0.63400000000000001</v>
      </c>
      <c r="C1732">
        <v>-1.6339999999999999</v>
      </c>
      <c r="D1732">
        <v>-2.6269999999999998</v>
      </c>
      <c r="E1732">
        <v>-3.1280000000000001</v>
      </c>
      <c r="F1732">
        <v>-3.16</v>
      </c>
      <c r="G1732">
        <v>1.5</v>
      </c>
      <c r="H1732">
        <v>0</v>
      </c>
      <c r="I1732">
        <v>1.514</v>
      </c>
      <c r="J1732">
        <v>-0.63600000000000001</v>
      </c>
      <c r="K1732">
        <v>-1.6339999999999999</v>
      </c>
      <c r="L1732">
        <v>-2.6269999999999998</v>
      </c>
      <c r="M1732">
        <v>-3.1280000000000001</v>
      </c>
      <c r="N1732">
        <v>-3.16</v>
      </c>
      <c r="O1732">
        <v>0.91600000000000004</v>
      </c>
      <c r="P1732">
        <v>0.92500000000000004</v>
      </c>
      <c r="Q1732">
        <v>0.91400000000000003</v>
      </c>
      <c r="R1732">
        <v>0.40600000000000003</v>
      </c>
      <c r="S1732">
        <v>0.154</v>
      </c>
    </row>
    <row r="1733" spans="1:19" x14ac:dyDescent="0.3">
      <c r="A1733">
        <v>120</v>
      </c>
      <c r="B1733">
        <v>-0.63400000000000001</v>
      </c>
      <c r="C1733">
        <v>-1.6339999999999999</v>
      </c>
      <c r="D1733">
        <v>-2.6269999999999998</v>
      </c>
      <c r="E1733">
        <v>-3.1280000000000001</v>
      </c>
      <c r="F1733">
        <v>-3.16</v>
      </c>
      <c r="G1733">
        <v>1.5</v>
      </c>
      <c r="H1733">
        <v>0</v>
      </c>
      <c r="I1733">
        <v>1.514</v>
      </c>
      <c r="J1733">
        <v>-0.63800000000000001</v>
      </c>
      <c r="K1733">
        <v>-1.6339999999999999</v>
      </c>
      <c r="L1733">
        <v>-2.6280000000000001</v>
      </c>
      <c r="M1733">
        <v>-3.1280000000000001</v>
      </c>
      <c r="N1733">
        <v>-3.16</v>
      </c>
      <c r="O1733">
        <v>0.91900000000000004</v>
      </c>
      <c r="P1733">
        <v>0.92800000000000005</v>
      </c>
      <c r="Q1733">
        <v>0.91900000000000004</v>
      </c>
      <c r="R1733">
        <v>0.40600000000000003</v>
      </c>
      <c r="S1733">
        <v>0.154</v>
      </c>
    </row>
    <row r="1734" spans="1:19" x14ac:dyDescent="0.3">
      <c r="A1734">
        <v>180</v>
      </c>
      <c r="B1734">
        <v>-0.63400000000000001</v>
      </c>
      <c r="C1734">
        <v>-1.6339999999999999</v>
      </c>
      <c r="D1734">
        <v>-2.6269999999999998</v>
      </c>
      <c r="E1734">
        <v>-3.1280000000000001</v>
      </c>
      <c r="F1734">
        <v>-3.16</v>
      </c>
      <c r="G1734">
        <v>1.5</v>
      </c>
      <c r="H1734">
        <v>0</v>
      </c>
      <c r="I1734">
        <v>1.514</v>
      </c>
      <c r="J1734">
        <v>-0.63900000000000001</v>
      </c>
      <c r="K1734">
        <v>-1.6339999999999999</v>
      </c>
      <c r="L1734">
        <v>-2.629</v>
      </c>
      <c r="M1734">
        <v>-3.1280000000000001</v>
      </c>
      <c r="N1734">
        <v>-3.16</v>
      </c>
      <c r="O1734">
        <v>0.92</v>
      </c>
      <c r="P1734">
        <v>0.92900000000000005</v>
      </c>
      <c r="Q1734">
        <v>0.92100000000000004</v>
      </c>
      <c r="R1734">
        <v>0.40799999999999997</v>
      </c>
      <c r="S1734">
        <v>0.154</v>
      </c>
    </row>
    <row r="1735" spans="1:19" x14ac:dyDescent="0.3">
      <c r="A1735">
        <v>240</v>
      </c>
      <c r="B1735">
        <v>-0.63400000000000001</v>
      </c>
      <c r="C1735">
        <v>-1.6339999999999999</v>
      </c>
      <c r="D1735">
        <v>-2.6269999999999998</v>
      </c>
      <c r="E1735">
        <v>-3.1280000000000001</v>
      </c>
      <c r="F1735">
        <v>-3.16</v>
      </c>
      <c r="G1735">
        <v>1.5</v>
      </c>
      <c r="H1735">
        <v>0</v>
      </c>
      <c r="I1735">
        <v>1.514</v>
      </c>
      <c r="J1735">
        <v>-0.63900000000000001</v>
      </c>
      <c r="K1735">
        <v>-1.6339999999999999</v>
      </c>
      <c r="L1735">
        <v>-2.629</v>
      </c>
      <c r="M1735">
        <v>-3.1269999999999998</v>
      </c>
      <c r="N1735">
        <v>-3.16</v>
      </c>
      <c r="O1735">
        <v>0.92100000000000004</v>
      </c>
      <c r="P1735">
        <v>0.93</v>
      </c>
      <c r="Q1735">
        <v>0.92200000000000004</v>
      </c>
      <c r="R1735">
        <v>0.41099999999999998</v>
      </c>
      <c r="S1735">
        <v>0.155</v>
      </c>
    </row>
    <row r="1736" spans="1:19" x14ac:dyDescent="0.3">
      <c r="A1736">
        <v>300</v>
      </c>
      <c r="B1736">
        <v>-0.63400000000000001</v>
      </c>
      <c r="C1736">
        <v>-1.6339999999999999</v>
      </c>
      <c r="D1736">
        <v>-2.6269999999999998</v>
      </c>
      <c r="E1736">
        <v>-3.1280000000000001</v>
      </c>
      <c r="F1736">
        <v>-3.16</v>
      </c>
      <c r="G1736">
        <v>1.5</v>
      </c>
      <c r="H1736">
        <v>0</v>
      </c>
      <c r="I1736">
        <v>1.514</v>
      </c>
      <c r="J1736">
        <v>-0.63900000000000001</v>
      </c>
      <c r="K1736">
        <v>-1.6339999999999999</v>
      </c>
      <c r="L1736">
        <v>-2.629</v>
      </c>
      <c r="M1736">
        <v>-3.1269999999999998</v>
      </c>
      <c r="N1736">
        <v>-3.16</v>
      </c>
      <c r="O1736">
        <v>0.92100000000000004</v>
      </c>
      <c r="P1736">
        <v>0.93</v>
      </c>
      <c r="Q1736">
        <v>0.92200000000000004</v>
      </c>
      <c r="R1736">
        <v>0.41199999999999998</v>
      </c>
      <c r="S1736">
        <v>0.154</v>
      </c>
    </row>
    <row r="1737" spans="1:19" x14ac:dyDescent="0.3">
      <c r="A1737">
        <v>360</v>
      </c>
      <c r="B1737">
        <v>-0.63400000000000001</v>
      </c>
      <c r="C1737">
        <v>-1.6339999999999999</v>
      </c>
      <c r="D1737">
        <v>-2.6269999999999998</v>
      </c>
      <c r="E1737">
        <v>-3.1280000000000001</v>
      </c>
      <c r="F1737">
        <v>-3.16</v>
      </c>
      <c r="G1737">
        <v>1.5</v>
      </c>
      <c r="H1737">
        <v>0</v>
      </c>
      <c r="I1737">
        <v>1.514</v>
      </c>
      <c r="J1737">
        <v>-0.63900000000000001</v>
      </c>
      <c r="K1737">
        <v>-1.6339999999999999</v>
      </c>
      <c r="L1737">
        <v>-2.629</v>
      </c>
      <c r="M1737">
        <v>-3.1269999999999998</v>
      </c>
      <c r="N1737">
        <v>-3.16</v>
      </c>
      <c r="O1737">
        <v>0.92100000000000004</v>
      </c>
      <c r="P1737">
        <v>0.92900000000000005</v>
      </c>
      <c r="Q1737">
        <v>0.92200000000000004</v>
      </c>
      <c r="R1737">
        <v>0.41299999999999998</v>
      </c>
      <c r="S1737">
        <v>0.153</v>
      </c>
    </row>
    <row r="1738" spans="1:19" x14ac:dyDescent="0.3">
      <c r="A1738">
        <v>420</v>
      </c>
      <c r="B1738">
        <v>-0.63400000000000001</v>
      </c>
      <c r="C1738">
        <v>-1.6339999999999999</v>
      </c>
      <c r="D1738">
        <v>-2.6269999999999998</v>
      </c>
      <c r="E1738">
        <v>-3.1280000000000001</v>
      </c>
      <c r="F1738">
        <v>-3.16</v>
      </c>
      <c r="G1738">
        <v>1.5</v>
      </c>
      <c r="H1738">
        <v>0</v>
      </c>
      <c r="I1738">
        <v>1.514</v>
      </c>
      <c r="J1738">
        <v>-0.64</v>
      </c>
      <c r="K1738">
        <v>-1.635</v>
      </c>
      <c r="L1738">
        <v>-2.629</v>
      </c>
      <c r="M1738">
        <v>-3.1269999999999998</v>
      </c>
      <c r="N1738">
        <v>-3.16</v>
      </c>
      <c r="O1738">
        <v>0.92200000000000004</v>
      </c>
      <c r="P1738">
        <v>0.92800000000000005</v>
      </c>
      <c r="Q1738">
        <v>0.92100000000000004</v>
      </c>
      <c r="R1738">
        <v>0.41299999999999998</v>
      </c>
      <c r="S1738">
        <v>0.155</v>
      </c>
    </row>
    <row r="1739" spans="1:19" x14ac:dyDescent="0.3">
      <c r="A1739">
        <v>480</v>
      </c>
      <c r="B1739">
        <v>-0.63400000000000001</v>
      </c>
      <c r="C1739">
        <v>-1.6339999999999999</v>
      </c>
      <c r="D1739">
        <v>-2.6269999999999998</v>
      </c>
      <c r="E1739">
        <v>-3.1280000000000001</v>
      </c>
      <c r="F1739">
        <v>-3.16</v>
      </c>
      <c r="G1739">
        <v>1.5</v>
      </c>
      <c r="H1739">
        <v>0</v>
      </c>
      <c r="I1739">
        <v>1.514</v>
      </c>
      <c r="J1739">
        <v>-0.64</v>
      </c>
      <c r="K1739">
        <v>-1.635</v>
      </c>
      <c r="L1739">
        <v>-2.63</v>
      </c>
      <c r="M1739">
        <v>-3.1269999999999998</v>
      </c>
      <c r="N1739">
        <v>-3.16</v>
      </c>
      <c r="O1739">
        <v>0.92200000000000004</v>
      </c>
      <c r="P1739">
        <v>0.92700000000000005</v>
      </c>
      <c r="Q1739">
        <v>0.92200000000000004</v>
      </c>
      <c r="R1739">
        <v>0.41399999999999998</v>
      </c>
      <c r="S1739">
        <v>0.156</v>
      </c>
    </row>
    <row r="1740" spans="1:19" x14ac:dyDescent="0.3">
      <c r="A1740">
        <v>540</v>
      </c>
      <c r="B1740">
        <v>-0.63400000000000001</v>
      </c>
      <c r="C1740">
        <v>-1.6339999999999999</v>
      </c>
      <c r="D1740">
        <v>-2.6269999999999998</v>
      </c>
      <c r="E1740">
        <v>-3.1280000000000001</v>
      </c>
      <c r="F1740">
        <v>-3.16</v>
      </c>
      <c r="G1740">
        <v>1.5</v>
      </c>
      <c r="H1740">
        <v>0</v>
      </c>
      <c r="I1740">
        <v>1.514</v>
      </c>
      <c r="J1740">
        <v>-0.64</v>
      </c>
      <c r="K1740">
        <v>-1.635</v>
      </c>
      <c r="L1740">
        <v>-2.629</v>
      </c>
      <c r="M1740">
        <v>-3.1269999999999998</v>
      </c>
      <c r="N1740">
        <v>-3.16</v>
      </c>
      <c r="O1740">
        <v>0.92300000000000004</v>
      </c>
      <c r="P1740">
        <v>0.92600000000000005</v>
      </c>
      <c r="Q1740">
        <v>0.92100000000000004</v>
      </c>
      <c r="R1740">
        <v>0.41399999999999998</v>
      </c>
      <c r="S1740">
        <v>0.158</v>
      </c>
    </row>
    <row r="1741" spans="1:19" x14ac:dyDescent="0.3">
      <c r="A1741">
        <v>600</v>
      </c>
      <c r="B1741">
        <v>-0.63400000000000001</v>
      </c>
      <c r="C1741">
        <v>-1.6339999999999999</v>
      </c>
      <c r="D1741">
        <v>-2.6269999999999998</v>
      </c>
      <c r="E1741">
        <v>-3.1280000000000001</v>
      </c>
      <c r="F1741">
        <v>-3.16</v>
      </c>
      <c r="G1741">
        <v>1.5</v>
      </c>
      <c r="H1741">
        <v>0</v>
      </c>
      <c r="I1741">
        <v>1.514</v>
      </c>
      <c r="J1741">
        <v>-0.64</v>
      </c>
      <c r="K1741">
        <v>-1.6359999999999999</v>
      </c>
      <c r="L1741">
        <v>-2.63</v>
      </c>
      <c r="M1741">
        <v>-3.1269999999999998</v>
      </c>
      <c r="N1741">
        <v>-3.16</v>
      </c>
      <c r="O1741">
        <v>0.92300000000000004</v>
      </c>
      <c r="P1741">
        <v>0.92600000000000005</v>
      </c>
      <c r="Q1741">
        <v>0.92200000000000004</v>
      </c>
      <c r="R1741">
        <v>0.41299999999999998</v>
      </c>
      <c r="S1741">
        <v>0.159</v>
      </c>
    </row>
    <row r="1743" spans="1:19" x14ac:dyDescent="0.3">
      <c r="A1743" t="s">
        <v>0</v>
      </c>
      <c r="B1743" t="s">
        <v>135</v>
      </c>
    </row>
    <row r="1744" spans="1:19" x14ac:dyDescent="0.3">
      <c r="A1744">
        <v>0</v>
      </c>
      <c r="B1744">
        <v>-0.63400000000000001</v>
      </c>
      <c r="C1744">
        <v>-1.6339999999999999</v>
      </c>
      <c r="D1744">
        <v>-2.6269999999999998</v>
      </c>
      <c r="E1744">
        <v>-3.1280000000000001</v>
      </c>
      <c r="F1744">
        <v>-3.16</v>
      </c>
      <c r="G1744">
        <v>1.5</v>
      </c>
      <c r="H1744">
        <v>0</v>
      </c>
      <c r="I1744">
        <v>1.2410000000000001</v>
      </c>
      <c r="J1744">
        <v>-0.63400000000000001</v>
      </c>
      <c r="K1744">
        <v>-1.6339999999999999</v>
      </c>
      <c r="L1744">
        <v>-2.6269999999999998</v>
      </c>
      <c r="M1744">
        <v>-3.1280000000000001</v>
      </c>
      <c r="N1744">
        <v>-3.16</v>
      </c>
      <c r="O1744">
        <v>0.91100000000000003</v>
      </c>
      <c r="P1744">
        <v>0.91100000000000003</v>
      </c>
      <c r="Q1744">
        <v>0.89900000000000002</v>
      </c>
      <c r="R1744">
        <v>0.40600000000000003</v>
      </c>
      <c r="S1744">
        <v>0.154</v>
      </c>
    </row>
    <row r="1745" spans="1:19" x14ac:dyDescent="0.3">
      <c r="A1745">
        <v>60</v>
      </c>
      <c r="B1745">
        <v>-0.63400000000000001</v>
      </c>
      <c r="C1745">
        <v>-1.6339999999999999</v>
      </c>
      <c r="D1745">
        <v>-2.6269999999999998</v>
      </c>
      <c r="E1745">
        <v>-3.1280000000000001</v>
      </c>
      <c r="F1745">
        <v>-3.16</v>
      </c>
      <c r="G1745">
        <v>1.5</v>
      </c>
      <c r="H1745">
        <v>0</v>
      </c>
      <c r="I1745">
        <v>1.2410000000000001</v>
      </c>
      <c r="J1745">
        <v>-0.63600000000000001</v>
      </c>
      <c r="K1745">
        <v>-1.6339999999999999</v>
      </c>
      <c r="L1745">
        <v>-2.6269999999999998</v>
      </c>
      <c r="M1745">
        <v>-3.129</v>
      </c>
      <c r="N1745">
        <v>-3.157</v>
      </c>
      <c r="O1745">
        <v>0.91600000000000004</v>
      </c>
      <c r="P1745">
        <v>0.92400000000000004</v>
      </c>
      <c r="Q1745">
        <v>0.91400000000000003</v>
      </c>
      <c r="R1745">
        <v>0.40699999999999997</v>
      </c>
      <c r="S1745">
        <v>0.14699999999999999</v>
      </c>
    </row>
    <row r="1746" spans="1:19" x14ac:dyDescent="0.3">
      <c r="A1746">
        <v>120</v>
      </c>
      <c r="B1746">
        <v>-0.63400000000000001</v>
      </c>
      <c r="C1746">
        <v>-1.6339999999999999</v>
      </c>
      <c r="D1746">
        <v>-2.6269999999999998</v>
      </c>
      <c r="E1746">
        <v>-3.1280000000000001</v>
      </c>
      <c r="F1746">
        <v>-3.16</v>
      </c>
      <c r="G1746">
        <v>1.5</v>
      </c>
      <c r="H1746">
        <v>0</v>
      </c>
      <c r="I1746">
        <v>1.2410000000000001</v>
      </c>
      <c r="J1746">
        <v>-0.63800000000000001</v>
      </c>
      <c r="K1746">
        <v>-1.6339999999999999</v>
      </c>
      <c r="L1746">
        <v>-2.6280000000000001</v>
      </c>
      <c r="M1746">
        <v>-3.1280000000000001</v>
      </c>
      <c r="N1746">
        <v>-3.1539999999999999</v>
      </c>
      <c r="O1746">
        <v>0.91900000000000004</v>
      </c>
      <c r="P1746">
        <v>0.92800000000000005</v>
      </c>
      <c r="Q1746">
        <v>0.91800000000000004</v>
      </c>
      <c r="R1746">
        <v>0.40500000000000003</v>
      </c>
      <c r="S1746">
        <v>0.13900000000000001</v>
      </c>
    </row>
    <row r="1747" spans="1:19" x14ac:dyDescent="0.3">
      <c r="A1747">
        <v>180</v>
      </c>
      <c r="B1747">
        <v>-0.63400000000000001</v>
      </c>
      <c r="C1747">
        <v>-1.6339999999999999</v>
      </c>
      <c r="D1747">
        <v>-2.6269999999999998</v>
      </c>
      <c r="E1747">
        <v>-3.1280000000000001</v>
      </c>
      <c r="F1747">
        <v>-3.16</v>
      </c>
      <c r="G1747">
        <v>1.5</v>
      </c>
      <c r="H1747">
        <v>0</v>
      </c>
      <c r="I1747">
        <v>1.2410000000000001</v>
      </c>
      <c r="J1747">
        <v>-0.63900000000000001</v>
      </c>
      <c r="K1747">
        <v>-1.6339999999999999</v>
      </c>
      <c r="L1747">
        <v>-2.629</v>
      </c>
      <c r="M1747">
        <v>-3.1280000000000001</v>
      </c>
      <c r="N1747">
        <v>-3.1509999999999998</v>
      </c>
      <c r="O1747">
        <v>0.92</v>
      </c>
      <c r="P1747">
        <v>0.92900000000000005</v>
      </c>
      <c r="Q1747">
        <v>0.92200000000000004</v>
      </c>
      <c r="R1747">
        <v>0.40799999999999997</v>
      </c>
      <c r="S1747">
        <v>0.13300000000000001</v>
      </c>
    </row>
    <row r="1748" spans="1:19" x14ac:dyDescent="0.3">
      <c r="A1748">
        <v>240</v>
      </c>
      <c r="B1748">
        <v>-0.63400000000000001</v>
      </c>
      <c r="C1748">
        <v>-1.6339999999999999</v>
      </c>
      <c r="D1748">
        <v>-2.6269999999999998</v>
      </c>
      <c r="E1748">
        <v>-3.1280000000000001</v>
      </c>
      <c r="F1748">
        <v>-3.16</v>
      </c>
      <c r="G1748">
        <v>1.5</v>
      </c>
      <c r="H1748">
        <v>0</v>
      </c>
      <c r="I1748">
        <v>1.2410000000000001</v>
      </c>
      <c r="J1748">
        <v>-0.63900000000000001</v>
      </c>
      <c r="K1748">
        <v>-1.6339999999999999</v>
      </c>
      <c r="L1748">
        <v>-2.629</v>
      </c>
      <c r="M1748">
        <v>-3.1280000000000001</v>
      </c>
      <c r="N1748">
        <v>-3.1480000000000001</v>
      </c>
      <c r="O1748">
        <v>0.92100000000000004</v>
      </c>
      <c r="P1748">
        <v>0.93</v>
      </c>
      <c r="Q1748">
        <v>0.92100000000000004</v>
      </c>
      <c r="R1748">
        <v>0.41399999999999998</v>
      </c>
      <c r="S1748">
        <v>0.127</v>
      </c>
    </row>
    <row r="1749" spans="1:19" x14ac:dyDescent="0.3">
      <c r="A1749">
        <v>300</v>
      </c>
      <c r="B1749">
        <v>-0.63400000000000001</v>
      </c>
      <c r="C1749">
        <v>-1.6339999999999999</v>
      </c>
      <c r="D1749">
        <v>-2.6269999999999998</v>
      </c>
      <c r="E1749">
        <v>-3.1280000000000001</v>
      </c>
      <c r="F1749">
        <v>-3.16</v>
      </c>
      <c r="G1749">
        <v>1.5</v>
      </c>
      <c r="H1749">
        <v>0</v>
      </c>
      <c r="I1749">
        <v>1.2410000000000001</v>
      </c>
      <c r="J1749">
        <v>-0.63900000000000001</v>
      </c>
      <c r="K1749">
        <v>-1.6339999999999999</v>
      </c>
      <c r="L1749">
        <v>-2.629</v>
      </c>
      <c r="M1749">
        <v>-3.1280000000000001</v>
      </c>
      <c r="N1749">
        <v>-3.145</v>
      </c>
      <c r="O1749">
        <v>0.92100000000000004</v>
      </c>
      <c r="P1749">
        <v>0.92900000000000005</v>
      </c>
      <c r="Q1749">
        <v>0.92100000000000004</v>
      </c>
      <c r="R1749">
        <v>0.41399999999999998</v>
      </c>
      <c r="S1749">
        <v>0.121</v>
      </c>
    </row>
    <row r="1750" spans="1:19" x14ac:dyDescent="0.3">
      <c r="A1750">
        <v>360</v>
      </c>
      <c r="B1750">
        <v>-0.63400000000000001</v>
      </c>
      <c r="C1750">
        <v>-1.6339999999999999</v>
      </c>
      <c r="D1750">
        <v>-2.6269999999999998</v>
      </c>
      <c r="E1750">
        <v>-3.1280000000000001</v>
      </c>
      <c r="F1750">
        <v>-3.16</v>
      </c>
      <c r="G1750">
        <v>1.5</v>
      </c>
      <c r="H1750">
        <v>0</v>
      </c>
      <c r="I1750">
        <v>1.2410000000000001</v>
      </c>
      <c r="J1750">
        <v>-0.63900000000000001</v>
      </c>
      <c r="K1750">
        <v>-1.6339999999999999</v>
      </c>
      <c r="L1750">
        <v>-2.629</v>
      </c>
      <c r="M1750">
        <v>-3.125</v>
      </c>
      <c r="N1750">
        <v>-3.1419999999999999</v>
      </c>
      <c r="O1750">
        <v>0.92100000000000004</v>
      </c>
      <c r="P1750">
        <v>0.92900000000000005</v>
      </c>
      <c r="Q1750">
        <v>0.92200000000000004</v>
      </c>
      <c r="R1750">
        <v>0.40799999999999997</v>
      </c>
      <c r="S1750">
        <v>0.11600000000000001</v>
      </c>
    </row>
    <row r="1751" spans="1:19" x14ac:dyDescent="0.3">
      <c r="A1751">
        <v>420</v>
      </c>
      <c r="B1751">
        <v>-0.63400000000000001</v>
      </c>
      <c r="C1751">
        <v>-1.6339999999999999</v>
      </c>
      <c r="D1751">
        <v>-2.6269999999999998</v>
      </c>
      <c r="E1751">
        <v>-3.1280000000000001</v>
      </c>
      <c r="F1751">
        <v>-3.16</v>
      </c>
      <c r="G1751">
        <v>1.5</v>
      </c>
      <c r="H1751">
        <v>0</v>
      </c>
      <c r="I1751">
        <v>1.2410000000000001</v>
      </c>
      <c r="J1751">
        <v>-0.64</v>
      </c>
      <c r="K1751">
        <v>-1.635</v>
      </c>
      <c r="L1751">
        <v>-2.63</v>
      </c>
      <c r="M1751">
        <v>-3.1230000000000002</v>
      </c>
      <c r="N1751">
        <v>-3.1389999999999998</v>
      </c>
      <c r="O1751">
        <v>0.92200000000000004</v>
      </c>
      <c r="P1751">
        <v>0.92800000000000005</v>
      </c>
      <c r="Q1751">
        <v>0.92200000000000004</v>
      </c>
      <c r="R1751">
        <v>0.4</v>
      </c>
      <c r="S1751">
        <v>0.114</v>
      </c>
    </row>
    <row r="1752" spans="1:19" x14ac:dyDescent="0.3">
      <c r="A1752">
        <v>480</v>
      </c>
      <c r="B1752">
        <v>-0.63400000000000001</v>
      </c>
      <c r="C1752">
        <v>-1.6339999999999999</v>
      </c>
      <c r="D1752">
        <v>-2.6269999999999998</v>
      </c>
      <c r="E1752">
        <v>-3.1280000000000001</v>
      </c>
      <c r="F1752">
        <v>-3.16</v>
      </c>
      <c r="G1752">
        <v>1.5</v>
      </c>
      <c r="H1752">
        <v>0</v>
      </c>
      <c r="I1752">
        <v>1.2410000000000001</v>
      </c>
      <c r="J1752">
        <v>-0.64</v>
      </c>
      <c r="K1752">
        <v>-1.635</v>
      </c>
      <c r="L1752">
        <v>-2.63</v>
      </c>
      <c r="M1752">
        <v>-3.12</v>
      </c>
      <c r="N1752">
        <v>-3.1360000000000001</v>
      </c>
      <c r="O1752">
        <v>0.92200000000000004</v>
      </c>
      <c r="P1752">
        <v>0.92700000000000005</v>
      </c>
      <c r="Q1752">
        <v>0.92200000000000004</v>
      </c>
      <c r="R1752">
        <v>0.39300000000000002</v>
      </c>
      <c r="S1752">
        <v>0.112</v>
      </c>
    </row>
    <row r="1753" spans="1:19" x14ac:dyDescent="0.3">
      <c r="A1753">
        <v>540</v>
      </c>
      <c r="B1753">
        <v>-0.63400000000000001</v>
      </c>
      <c r="C1753">
        <v>-1.6339999999999999</v>
      </c>
      <c r="D1753">
        <v>-2.6269999999999998</v>
      </c>
      <c r="E1753">
        <v>-3.1280000000000001</v>
      </c>
      <c r="F1753">
        <v>-3.16</v>
      </c>
      <c r="G1753">
        <v>1.5</v>
      </c>
      <c r="H1753">
        <v>0</v>
      </c>
      <c r="I1753">
        <v>1.2410000000000001</v>
      </c>
      <c r="J1753">
        <v>-0.64</v>
      </c>
      <c r="K1753">
        <v>-1.635</v>
      </c>
      <c r="L1753">
        <v>-2.629</v>
      </c>
      <c r="M1753">
        <v>-3.1160000000000001</v>
      </c>
      <c r="N1753">
        <v>-3.133</v>
      </c>
      <c r="O1753">
        <v>0.92300000000000004</v>
      </c>
      <c r="P1753">
        <v>0.92600000000000005</v>
      </c>
      <c r="Q1753">
        <v>0.92</v>
      </c>
      <c r="R1753">
        <v>0.38500000000000001</v>
      </c>
      <c r="S1753">
        <v>0.111</v>
      </c>
    </row>
    <row r="1754" spans="1:19" x14ac:dyDescent="0.3">
      <c r="A1754">
        <v>600</v>
      </c>
      <c r="B1754">
        <v>-0.63400000000000001</v>
      </c>
      <c r="C1754">
        <v>-1.6339999999999999</v>
      </c>
      <c r="D1754">
        <v>-2.6269999999999998</v>
      </c>
      <c r="E1754">
        <v>-3.1280000000000001</v>
      </c>
      <c r="F1754">
        <v>-3.16</v>
      </c>
      <c r="G1754">
        <v>1.5</v>
      </c>
      <c r="H1754">
        <v>0</v>
      </c>
      <c r="I1754">
        <v>1.2410000000000001</v>
      </c>
      <c r="J1754">
        <v>-0.64</v>
      </c>
      <c r="K1754">
        <v>-1.6359999999999999</v>
      </c>
      <c r="L1754">
        <v>-2.629</v>
      </c>
      <c r="M1754">
        <v>-3.1120000000000001</v>
      </c>
      <c r="N1754">
        <v>-3.13</v>
      </c>
      <c r="O1754">
        <v>0.92300000000000004</v>
      </c>
      <c r="P1754">
        <v>0.92600000000000005</v>
      </c>
      <c r="Q1754">
        <v>0.92100000000000004</v>
      </c>
      <c r="R1754">
        <v>0.378</v>
      </c>
      <c r="S1754">
        <v>0.11</v>
      </c>
    </row>
    <row r="1756" spans="1:19" x14ac:dyDescent="0.3">
      <c r="A1756" t="s">
        <v>0</v>
      </c>
      <c r="B1756" t="s">
        <v>136</v>
      </c>
    </row>
    <row r="1757" spans="1:19" x14ac:dyDescent="0.3">
      <c r="A1757">
        <v>0</v>
      </c>
      <c r="B1757">
        <v>-0.63400000000000001</v>
      </c>
      <c r="C1757">
        <v>-1.6339999999999999</v>
      </c>
      <c r="D1757">
        <v>-2.63</v>
      </c>
      <c r="E1757">
        <v>-3.2</v>
      </c>
      <c r="F1757">
        <v>-3.24</v>
      </c>
      <c r="G1757">
        <v>1.5</v>
      </c>
      <c r="H1757">
        <v>0.01</v>
      </c>
      <c r="I1757">
        <v>1.758</v>
      </c>
      <c r="J1757">
        <v>-0.63400000000000001</v>
      </c>
      <c r="K1757">
        <v>-1.6339999999999999</v>
      </c>
      <c r="L1757">
        <v>-2.63</v>
      </c>
      <c r="M1757">
        <v>-3.2</v>
      </c>
      <c r="N1757">
        <v>-3.24</v>
      </c>
      <c r="O1757">
        <v>0.91100000000000003</v>
      </c>
      <c r="P1757">
        <v>0.91100000000000003</v>
      </c>
      <c r="Q1757">
        <v>0.90400000000000003</v>
      </c>
      <c r="R1757">
        <v>0.44700000000000001</v>
      </c>
      <c r="S1757">
        <v>0.16400000000000001</v>
      </c>
    </row>
    <row r="1758" spans="1:19" x14ac:dyDescent="0.3">
      <c r="A1758">
        <v>60</v>
      </c>
      <c r="B1758">
        <v>-0.63400000000000001</v>
      </c>
      <c r="C1758">
        <v>-1.6339999999999999</v>
      </c>
      <c r="D1758">
        <v>-2.63</v>
      </c>
      <c r="E1758">
        <v>-3.2</v>
      </c>
      <c r="F1758">
        <v>-3.24</v>
      </c>
      <c r="G1758">
        <v>1.5</v>
      </c>
      <c r="H1758">
        <v>0.01</v>
      </c>
      <c r="I1758">
        <v>1.758</v>
      </c>
      <c r="J1758">
        <v>-0.63500000000000001</v>
      </c>
      <c r="K1758">
        <v>-1.6339999999999999</v>
      </c>
      <c r="L1758">
        <v>-2.63</v>
      </c>
      <c r="M1758">
        <v>-3.2</v>
      </c>
      <c r="N1758">
        <v>-3.2429999999999999</v>
      </c>
      <c r="O1758">
        <v>0.92</v>
      </c>
      <c r="P1758">
        <v>0.92600000000000005</v>
      </c>
      <c r="Q1758">
        <v>0.91800000000000004</v>
      </c>
      <c r="R1758">
        <v>0.44400000000000001</v>
      </c>
      <c r="S1758">
        <v>0.17199999999999999</v>
      </c>
    </row>
    <row r="1759" spans="1:19" x14ac:dyDescent="0.3">
      <c r="A1759">
        <v>120</v>
      </c>
      <c r="B1759">
        <v>-0.63400000000000001</v>
      </c>
      <c r="C1759">
        <v>-1.6339999999999999</v>
      </c>
      <c r="D1759">
        <v>-2.63</v>
      </c>
      <c r="E1759">
        <v>-3.2</v>
      </c>
      <c r="F1759">
        <v>-3.24</v>
      </c>
      <c r="G1759">
        <v>1.5</v>
      </c>
      <c r="H1759">
        <v>0.01</v>
      </c>
      <c r="I1759">
        <v>1.758</v>
      </c>
      <c r="J1759">
        <v>-0.63500000000000001</v>
      </c>
      <c r="K1759">
        <v>-1.6339999999999999</v>
      </c>
      <c r="L1759">
        <v>-2.6309999999999998</v>
      </c>
      <c r="M1759">
        <v>-3.2010000000000001</v>
      </c>
      <c r="N1759">
        <v>-3.246</v>
      </c>
      <c r="O1759">
        <v>0.92600000000000005</v>
      </c>
      <c r="P1759">
        <v>0.92800000000000005</v>
      </c>
      <c r="Q1759">
        <v>0.92400000000000004</v>
      </c>
      <c r="R1759">
        <v>0.44900000000000001</v>
      </c>
      <c r="S1759">
        <v>0.18</v>
      </c>
    </row>
    <row r="1760" spans="1:19" x14ac:dyDescent="0.3">
      <c r="A1760">
        <v>180</v>
      </c>
      <c r="B1760">
        <v>-0.63400000000000001</v>
      </c>
      <c r="C1760">
        <v>-1.6339999999999999</v>
      </c>
      <c r="D1760">
        <v>-2.63</v>
      </c>
      <c r="E1760">
        <v>-3.2</v>
      </c>
      <c r="F1760">
        <v>-3.24</v>
      </c>
      <c r="G1760">
        <v>1.5</v>
      </c>
      <c r="H1760">
        <v>0.01</v>
      </c>
      <c r="I1760">
        <v>1.758</v>
      </c>
      <c r="J1760">
        <v>-0.63500000000000001</v>
      </c>
      <c r="K1760">
        <v>-1.6339999999999999</v>
      </c>
      <c r="L1760">
        <v>-2.6309999999999998</v>
      </c>
      <c r="M1760">
        <v>-3.2</v>
      </c>
      <c r="N1760">
        <v>-3.2490000000000001</v>
      </c>
      <c r="O1760">
        <v>0.93100000000000005</v>
      </c>
      <c r="P1760">
        <v>0.93</v>
      </c>
      <c r="Q1760">
        <v>0.92400000000000004</v>
      </c>
      <c r="R1760">
        <v>0.45100000000000001</v>
      </c>
      <c r="S1760">
        <v>0.186</v>
      </c>
    </row>
    <row r="1761" spans="1:19" x14ac:dyDescent="0.3">
      <c r="A1761">
        <v>240</v>
      </c>
      <c r="B1761">
        <v>-0.63400000000000001</v>
      </c>
      <c r="C1761">
        <v>-1.6339999999999999</v>
      </c>
      <c r="D1761">
        <v>-2.63</v>
      </c>
      <c r="E1761">
        <v>-3.2</v>
      </c>
      <c r="F1761">
        <v>-3.24</v>
      </c>
      <c r="G1761">
        <v>1.5</v>
      </c>
      <c r="H1761">
        <v>0.01</v>
      </c>
      <c r="I1761">
        <v>1.758</v>
      </c>
      <c r="J1761">
        <v>-0.63300000000000001</v>
      </c>
      <c r="K1761">
        <v>-1.6339999999999999</v>
      </c>
      <c r="L1761">
        <v>-2.6309999999999998</v>
      </c>
      <c r="M1761">
        <v>-3.198</v>
      </c>
      <c r="N1761">
        <v>-3.2519999999999998</v>
      </c>
      <c r="O1761">
        <v>0.93400000000000005</v>
      </c>
      <c r="P1761">
        <v>0.93</v>
      </c>
      <c r="Q1761">
        <v>0.92500000000000004</v>
      </c>
      <c r="R1761">
        <v>0.44900000000000001</v>
      </c>
      <c r="S1761">
        <v>0.193</v>
      </c>
    </row>
    <row r="1762" spans="1:19" x14ac:dyDescent="0.3">
      <c r="A1762">
        <v>300</v>
      </c>
      <c r="B1762">
        <v>-0.63400000000000001</v>
      </c>
      <c r="C1762">
        <v>-1.6339999999999999</v>
      </c>
      <c r="D1762">
        <v>-2.63</v>
      </c>
      <c r="E1762">
        <v>-3.2</v>
      </c>
      <c r="F1762">
        <v>-3.24</v>
      </c>
      <c r="G1762">
        <v>1.5</v>
      </c>
      <c r="H1762">
        <v>0.01</v>
      </c>
      <c r="I1762">
        <v>1.758</v>
      </c>
      <c r="J1762">
        <v>-0.63200000000000001</v>
      </c>
      <c r="K1762">
        <v>-1.6339999999999999</v>
      </c>
      <c r="L1762">
        <v>-2.6320000000000001</v>
      </c>
      <c r="M1762">
        <v>-3.198</v>
      </c>
      <c r="N1762">
        <v>-3.2549999999999999</v>
      </c>
      <c r="O1762">
        <v>0.93799999999999994</v>
      </c>
      <c r="P1762">
        <v>0.93</v>
      </c>
      <c r="Q1762">
        <v>0.92700000000000005</v>
      </c>
      <c r="R1762">
        <v>0.45200000000000001</v>
      </c>
      <c r="S1762">
        <v>0.19600000000000001</v>
      </c>
    </row>
    <row r="1763" spans="1:19" x14ac:dyDescent="0.3">
      <c r="A1763">
        <v>360</v>
      </c>
      <c r="B1763">
        <v>-0.63400000000000001</v>
      </c>
      <c r="C1763">
        <v>-1.6339999999999999</v>
      </c>
      <c r="D1763">
        <v>-2.63</v>
      </c>
      <c r="E1763">
        <v>-3.2</v>
      </c>
      <c r="F1763">
        <v>-3.24</v>
      </c>
      <c r="G1763">
        <v>1.5</v>
      </c>
      <c r="H1763">
        <v>0.01</v>
      </c>
      <c r="I1763">
        <v>1.758</v>
      </c>
      <c r="J1763">
        <v>-0.63</v>
      </c>
      <c r="K1763">
        <v>-1.6339999999999999</v>
      </c>
      <c r="L1763">
        <v>-2.6320000000000001</v>
      </c>
      <c r="M1763">
        <v>-3.1989999999999998</v>
      </c>
      <c r="N1763">
        <v>-3.258</v>
      </c>
      <c r="O1763">
        <v>0.94</v>
      </c>
      <c r="P1763">
        <v>0.92800000000000005</v>
      </c>
      <c r="Q1763">
        <v>0.92600000000000005</v>
      </c>
      <c r="R1763">
        <v>0.45800000000000002</v>
      </c>
      <c r="S1763">
        <v>0.20100000000000001</v>
      </c>
    </row>
    <row r="1764" spans="1:19" x14ac:dyDescent="0.3">
      <c r="A1764">
        <v>420</v>
      </c>
      <c r="B1764">
        <v>-0.63400000000000001</v>
      </c>
      <c r="C1764">
        <v>-1.6339999999999999</v>
      </c>
      <c r="D1764">
        <v>-2.63</v>
      </c>
      <c r="E1764">
        <v>-3.2</v>
      </c>
      <c r="F1764">
        <v>-3.24</v>
      </c>
      <c r="G1764">
        <v>1.5</v>
      </c>
      <c r="H1764">
        <v>0.01</v>
      </c>
      <c r="I1764">
        <v>1.758</v>
      </c>
      <c r="J1764">
        <v>-0.628</v>
      </c>
      <c r="K1764">
        <v>-1.6339999999999999</v>
      </c>
      <c r="L1764">
        <v>-2.6309999999999998</v>
      </c>
      <c r="M1764">
        <v>-3.202</v>
      </c>
      <c r="N1764">
        <v>-3.2610000000000001</v>
      </c>
      <c r="O1764">
        <v>0.94299999999999995</v>
      </c>
      <c r="P1764">
        <v>0.92800000000000005</v>
      </c>
      <c r="Q1764">
        <v>0.92500000000000004</v>
      </c>
      <c r="R1764">
        <v>0.46600000000000003</v>
      </c>
      <c r="S1764">
        <v>0.20599999999999999</v>
      </c>
    </row>
    <row r="1765" spans="1:19" x14ac:dyDescent="0.3">
      <c r="A1765">
        <v>480</v>
      </c>
      <c r="B1765">
        <v>-0.63400000000000001</v>
      </c>
      <c r="C1765">
        <v>-1.6339999999999999</v>
      </c>
      <c r="D1765">
        <v>-2.63</v>
      </c>
      <c r="E1765">
        <v>-3.2</v>
      </c>
      <c r="F1765">
        <v>-3.24</v>
      </c>
      <c r="G1765">
        <v>1.5</v>
      </c>
      <c r="H1765">
        <v>0.01</v>
      </c>
      <c r="I1765">
        <v>1.758</v>
      </c>
      <c r="J1765">
        <v>-0.627</v>
      </c>
      <c r="K1765">
        <v>-1.635</v>
      </c>
      <c r="L1765">
        <v>-2.6320000000000001</v>
      </c>
      <c r="M1765">
        <v>-3.2040000000000002</v>
      </c>
      <c r="N1765">
        <v>-3.2639999999999998</v>
      </c>
      <c r="O1765">
        <v>0.94599999999999995</v>
      </c>
      <c r="P1765">
        <v>0.92900000000000005</v>
      </c>
      <c r="Q1765">
        <v>0.92600000000000005</v>
      </c>
      <c r="R1765">
        <v>0.47299999999999998</v>
      </c>
      <c r="S1765">
        <v>0.21099999999999999</v>
      </c>
    </row>
    <row r="1766" spans="1:19" x14ac:dyDescent="0.3">
      <c r="A1766">
        <v>540</v>
      </c>
      <c r="B1766">
        <v>-0.63400000000000001</v>
      </c>
      <c r="C1766">
        <v>-1.6339999999999999</v>
      </c>
      <c r="D1766">
        <v>-2.63</v>
      </c>
      <c r="E1766">
        <v>-3.2</v>
      </c>
      <c r="F1766">
        <v>-3.24</v>
      </c>
      <c r="G1766">
        <v>1.5</v>
      </c>
      <c r="H1766">
        <v>0.01</v>
      </c>
      <c r="I1766">
        <v>1.758</v>
      </c>
      <c r="J1766">
        <v>-0.625</v>
      </c>
      <c r="K1766">
        <v>-1.6339999999999999</v>
      </c>
      <c r="L1766">
        <v>-2.6320000000000001</v>
      </c>
      <c r="M1766">
        <v>-3.2069999999999999</v>
      </c>
      <c r="N1766">
        <v>-3.2669999999999999</v>
      </c>
      <c r="O1766">
        <v>0.94799999999999995</v>
      </c>
      <c r="P1766">
        <v>0.92900000000000005</v>
      </c>
      <c r="Q1766">
        <v>0.92700000000000005</v>
      </c>
      <c r="R1766">
        <v>0.47899999999999998</v>
      </c>
      <c r="S1766">
        <v>0.215</v>
      </c>
    </row>
    <row r="1767" spans="1:19" x14ac:dyDescent="0.3">
      <c r="A1767">
        <v>600</v>
      </c>
      <c r="B1767">
        <v>-0.63400000000000001</v>
      </c>
      <c r="C1767">
        <v>-1.6339999999999999</v>
      </c>
      <c r="D1767">
        <v>-2.63</v>
      </c>
      <c r="E1767">
        <v>-3.2</v>
      </c>
      <c r="F1767">
        <v>-3.24</v>
      </c>
      <c r="G1767">
        <v>1.5</v>
      </c>
      <c r="H1767">
        <v>0.01</v>
      </c>
      <c r="I1767">
        <v>1.758</v>
      </c>
      <c r="J1767">
        <v>-0.623</v>
      </c>
      <c r="K1767">
        <v>-1.6339999999999999</v>
      </c>
      <c r="L1767">
        <v>-2.6320000000000001</v>
      </c>
      <c r="M1767">
        <v>-3.21</v>
      </c>
      <c r="N1767">
        <v>-3.27</v>
      </c>
      <c r="O1767">
        <v>0.95099999999999996</v>
      </c>
      <c r="P1767">
        <v>0.93</v>
      </c>
      <c r="Q1767">
        <v>0.92700000000000005</v>
      </c>
      <c r="R1767">
        <v>0.48399999999999999</v>
      </c>
      <c r="S1767">
        <v>0.216</v>
      </c>
    </row>
    <row r="1769" spans="1:19" x14ac:dyDescent="0.3">
      <c r="A1769" t="s">
        <v>0</v>
      </c>
      <c r="B1769" t="s">
        <v>137</v>
      </c>
    </row>
    <row r="1770" spans="1:19" x14ac:dyDescent="0.3">
      <c r="A1770">
        <v>0</v>
      </c>
      <c r="B1770">
        <v>-0.63400000000000001</v>
      </c>
      <c r="C1770">
        <v>-1.6339999999999999</v>
      </c>
      <c r="D1770">
        <v>-2.63</v>
      </c>
      <c r="E1770">
        <v>-3.2</v>
      </c>
      <c r="F1770">
        <v>-3.24</v>
      </c>
      <c r="G1770">
        <v>1.5</v>
      </c>
      <c r="H1770">
        <v>0.01</v>
      </c>
      <c r="I1770">
        <v>1.514</v>
      </c>
      <c r="J1770">
        <v>-0.63400000000000001</v>
      </c>
      <c r="K1770">
        <v>-1.6339999999999999</v>
      </c>
      <c r="L1770">
        <v>-2.63</v>
      </c>
      <c r="M1770">
        <v>-3.2</v>
      </c>
      <c r="N1770">
        <v>-3.24</v>
      </c>
      <c r="O1770">
        <v>0.91100000000000003</v>
      </c>
      <c r="P1770">
        <v>0.91100000000000003</v>
      </c>
      <c r="Q1770">
        <v>0.90400000000000003</v>
      </c>
      <c r="R1770">
        <v>0.44700000000000001</v>
      </c>
      <c r="S1770">
        <v>0.16400000000000001</v>
      </c>
    </row>
    <row r="1771" spans="1:19" x14ac:dyDescent="0.3">
      <c r="A1771">
        <v>60</v>
      </c>
      <c r="B1771">
        <v>-0.63400000000000001</v>
      </c>
      <c r="C1771">
        <v>-1.6339999999999999</v>
      </c>
      <c r="D1771">
        <v>-2.63</v>
      </c>
      <c r="E1771">
        <v>-3.2</v>
      </c>
      <c r="F1771">
        <v>-3.24</v>
      </c>
      <c r="G1771">
        <v>1.5</v>
      </c>
      <c r="H1771">
        <v>0.01</v>
      </c>
      <c r="I1771">
        <v>1.514</v>
      </c>
      <c r="J1771">
        <v>-0.63600000000000001</v>
      </c>
      <c r="K1771">
        <v>-1.6339999999999999</v>
      </c>
      <c r="L1771">
        <v>-2.63</v>
      </c>
      <c r="M1771">
        <v>-3.2010000000000001</v>
      </c>
      <c r="N1771">
        <v>-3.24</v>
      </c>
      <c r="O1771">
        <v>0.92</v>
      </c>
      <c r="P1771">
        <v>0.92500000000000004</v>
      </c>
      <c r="Q1771">
        <v>0.91800000000000004</v>
      </c>
      <c r="R1771">
        <v>0.44600000000000001</v>
      </c>
      <c r="S1771">
        <v>0.16400000000000001</v>
      </c>
    </row>
    <row r="1772" spans="1:19" x14ac:dyDescent="0.3">
      <c r="A1772">
        <v>120</v>
      </c>
      <c r="B1772">
        <v>-0.63400000000000001</v>
      </c>
      <c r="C1772">
        <v>-1.6339999999999999</v>
      </c>
      <c r="D1772">
        <v>-2.63</v>
      </c>
      <c r="E1772">
        <v>-3.2</v>
      </c>
      <c r="F1772">
        <v>-3.24</v>
      </c>
      <c r="G1772">
        <v>1.5</v>
      </c>
      <c r="H1772">
        <v>0.01</v>
      </c>
      <c r="I1772">
        <v>1.514</v>
      </c>
      <c r="J1772">
        <v>-0.63500000000000001</v>
      </c>
      <c r="K1772">
        <v>-1.6339999999999999</v>
      </c>
      <c r="L1772">
        <v>-2.63</v>
      </c>
      <c r="M1772">
        <v>-3.2</v>
      </c>
      <c r="N1772">
        <v>-3.24</v>
      </c>
      <c r="O1772">
        <v>0.92600000000000005</v>
      </c>
      <c r="P1772">
        <v>0.92800000000000005</v>
      </c>
      <c r="Q1772">
        <v>0.92200000000000004</v>
      </c>
      <c r="R1772">
        <v>0.44700000000000001</v>
      </c>
      <c r="S1772">
        <v>0.16400000000000001</v>
      </c>
    </row>
    <row r="1773" spans="1:19" x14ac:dyDescent="0.3">
      <c r="A1773">
        <v>180</v>
      </c>
      <c r="B1773">
        <v>-0.63400000000000001</v>
      </c>
      <c r="C1773">
        <v>-1.6339999999999999</v>
      </c>
      <c r="D1773">
        <v>-2.63</v>
      </c>
      <c r="E1773">
        <v>-3.2</v>
      </c>
      <c r="F1773">
        <v>-3.24</v>
      </c>
      <c r="G1773">
        <v>1.5</v>
      </c>
      <c r="H1773">
        <v>0.01</v>
      </c>
      <c r="I1773">
        <v>1.514</v>
      </c>
      <c r="J1773">
        <v>-0.63500000000000001</v>
      </c>
      <c r="K1773">
        <v>-1.6339999999999999</v>
      </c>
      <c r="L1773">
        <v>-2.6309999999999998</v>
      </c>
      <c r="M1773">
        <v>-3.2</v>
      </c>
      <c r="N1773">
        <v>-3.24</v>
      </c>
      <c r="O1773">
        <v>0.93100000000000005</v>
      </c>
      <c r="P1773">
        <v>0.93</v>
      </c>
      <c r="Q1773">
        <v>0.92500000000000004</v>
      </c>
      <c r="R1773">
        <v>0.45</v>
      </c>
      <c r="S1773">
        <v>0.16500000000000001</v>
      </c>
    </row>
    <row r="1774" spans="1:19" x14ac:dyDescent="0.3">
      <c r="A1774">
        <v>240</v>
      </c>
      <c r="B1774">
        <v>-0.63400000000000001</v>
      </c>
      <c r="C1774">
        <v>-1.6339999999999999</v>
      </c>
      <c r="D1774">
        <v>-2.63</v>
      </c>
      <c r="E1774">
        <v>-3.2</v>
      </c>
      <c r="F1774">
        <v>-3.24</v>
      </c>
      <c r="G1774">
        <v>1.5</v>
      </c>
      <c r="H1774">
        <v>0.01</v>
      </c>
      <c r="I1774">
        <v>1.514</v>
      </c>
      <c r="J1774">
        <v>-0.63300000000000001</v>
      </c>
      <c r="K1774">
        <v>-1.6339999999999999</v>
      </c>
      <c r="L1774">
        <v>-2.6309999999999998</v>
      </c>
      <c r="M1774">
        <v>-3.1989999999999998</v>
      </c>
      <c r="N1774">
        <v>-3.24</v>
      </c>
      <c r="O1774">
        <v>0.93400000000000005</v>
      </c>
      <c r="P1774">
        <v>0.93</v>
      </c>
      <c r="Q1774">
        <v>0.92600000000000005</v>
      </c>
      <c r="R1774">
        <v>0.45300000000000001</v>
      </c>
      <c r="S1774">
        <v>0.16500000000000001</v>
      </c>
    </row>
    <row r="1775" spans="1:19" x14ac:dyDescent="0.3">
      <c r="A1775">
        <v>300</v>
      </c>
      <c r="B1775">
        <v>-0.63400000000000001</v>
      </c>
      <c r="C1775">
        <v>-1.6339999999999999</v>
      </c>
      <c r="D1775">
        <v>-2.63</v>
      </c>
      <c r="E1775">
        <v>-3.2</v>
      </c>
      <c r="F1775">
        <v>-3.24</v>
      </c>
      <c r="G1775">
        <v>1.5</v>
      </c>
      <c r="H1775">
        <v>0.01</v>
      </c>
      <c r="I1775">
        <v>1.514</v>
      </c>
      <c r="J1775">
        <v>-0.63200000000000001</v>
      </c>
      <c r="K1775">
        <v>-1.6339999999999999</v>
      </c>
      <c r="L1775">
        <v>-2.6309999999999998</v>
      </c>
      <c r="M1775">
        <v>-3.1989999999999998</v>
      </c>
      <c r="N1775">
        <v>-3.24</v>
      </c>
      <c r="O1775">
        <v>0.93799999999999994</v>
      </c>
      <c r="P1775">
        <v>0.93</v>
      </c>
      <c r="Q1775">
        <v>0.92600000000000005</v>
      </c>
      <c r="R1775">
        <v>0.45400000000000001</v>
      </c>
      <c r="S1775">
        <v>0.16400000000000001</v>
      </c>
    </row>
    <row r="1776" spans="1:19" x14ac:dyDescent="0.3">
      <c r="A1776">
        <v>360</v>
      </c>
      <c r="B1776">
        <v>-0.63400000000000001</v>
      </c>
      <c r="C1776">
        <v>-1.6339999999999999</v>
      </c>
      <c r="D1776">
        <v>-2.63</v>
      </c>
      <c r="E1776">
        <v>-3.2</v>
      </c>
      <c r="F1776">
        <v>-3.24</v>
      </c>
      <c r="G1776">
        <v>1.5</v>
      </c>
      <c r="H1776">
        <v>0.01</v>
      </c>
      <c r="I1776">
        <v>1.514</v>
      </c>
      <c r="J1776">
        <v>-0.63</v>
      </c>
      <c r="K1776">
        <v>-1.6339999999999999</v>
      </c>
      <c r="L1776">
        <v>-2.6320000000000001</v>
      </c>
      <c r="M1776">
        <v>-3.198</v>
      </c>
      <c r="N1776">
        <v>-3.24</v>
      </c>
      <c r="O1776">
        <v>0.94</v>
      </c>
      <c r="P1776">
        <v>0.92900000000000005</v>
      </c>
      <c r="Q1776">
        <v>0.92600000000000005</v>
      </c>
      <c r="R1776">
        <v>0.45400000000000001</v>
      </c>
      <c r="S1776">
        <v>0.16400000000000001</v>
      </c>
    </row>
    <row r="1777" spans="1:19" x14ac:dyDescent="0.3">
      <c r="A1777">
        <v>420</v>
      </c>
      <c r="B1777">
        <v>-0.63400000000000001</v>
      </c>
      <c r="C1777">
        <v>-1.6339999999999999</v>
      </c>
      <c r="D1777">
        <v>-2.63</v>
      </c>
      <c r="E1777">
        <v>-3.2</v>
      </c>
      <c r="F1777">
        <v>-3.24</v>
      </c>
      <c r="G1777">
        <v>1.5</v>
      </c>
      <c r="H1777">
        <v>0.01</v>
      </c>
      <c r="I1777">
        <v>1.514</v>
      </c>
      <c r="J1777">
        <v>-0.628</v>
      </c>
      <c r="K1777">
        <v>-1.6339999999999999</v>
      </c>
      <c r="L1777">
        <v>-2.6320000000000001</v>
      </c>
      <c r="M1777">
        <v>-3.198</v>
      </c>
      <c r="N1777">
        <v>-3.24</v>
      </c>
      <c r="O1777">
        <v>0.94399999999999995</v>
      </c>
      <c r="P1777">
        <v>0.92900000000000005</v>
      </c>
      <c r="Q1777">
        <v>0.92600000000000005</v>
      </c>
      <c r="R1777">
        <v>0.45400000000000001</v>
      </c>
      <c r="S1777">
        <v>0.16500000000000001</v>
      </c>
    </row>
    <row r="1778" spans="1:19" x14ac:dyDescent="0.3">
      <c r="A1778">
        <v>480</v>
      </c>
      <c r="B1778">
        <v>-0.63400000000000001</v>
      </c>
      <c r="C1778">
        <v>-1.6339999999999999</v>
      </c>
      <c r="D1778">
        <v>-2.63</v>
      </c>
      <c r="E1778">
        <v>-3.2</v>
      </c>
      <c r="F1778">
        <v>-3.24</v>
      </c>
      <c r="G1778">
        <v>1.5</v>
      </c>
      <c r="H1778">
        <v>0.01</v>
      </c>
      <c r="I1778">
        <v>1.514</v>
      </c>
      <c r="J1778">
        <v>-0.627</v>
      </c>
      <c r="K1778">
        <v>-1.635</v>
      </c>
      <c r="L1778">
        <v>-2.6320000000000001</v>
      </c>
      <c r="M1778">
        <v>-3.1989999999999998</v>
      </c>
      <c r="N1778">
        <v>-3.24</v>
      </c>
      <c r="O1778">
        <v>0.94599999999999995</v>
      </c>
      <c r="P1778">
        <v>0.92900000000000005</v>
      </c>
      <c r="Q1778">
        <v>0.92600000000000005</v>
      </c>
      <c r="R1778">
        <v>0.45500000000000002</v>
      </c>
      <c r="S1778">
        <v>0.16700000000000001</v>
      </c>
    </row>
    <row r="1779" spans="1:19" x14ac:dyDescent="0.3">
      <c r="A1779">
        <v>540</v>
      </c>
      <c r="B1779">
        <v>-0.63400000000000001</v>
      </c>
      <c r="C1779">
        <v>-1.6339999999999999</v>
      </c>
      <c r="D1779">
        <v>-2.63</v>
      </c>
      <c r="E1779">
        <v>-3.2</v>
      </c>
      <c r="F1779">
        <v>-3.24</v>
      </c>
      <c r="G1779">
        <v>1.5</v>
      </c>
      <c r="H1779">
        <v>0.01</v>
      </c>
      <c r="I1779">
        <v>1.514</v>
      </c>
      <c r="J1779">
        <v>-0.625</v>
      </c>
      <c r="K1779">
        <v>-1.6339999999999999</v>
      </c>
      <c r="L1779">
        <v>-2.6320000000000001</v>
      </c>
      <c r="M1779">
        <v>-3.1989999999999998</v>
      </c>
      <c r="N1779">
        <v>-3.24</v>
      </c>
      <c r="O1779">
        <v>0.94799999999999995</v>
      </c>
      <c r="P1779">
        <v>0.92900000000000005</v>
      </c>
      <c r="Q1779">
        <v>0.92600000000000005</v>
      </c>
      <c r="R1779">
        <v>0.45500000000000002</v>
      </c>
      <c r="S1779">
        <v>0.16800000000000001</v>
      </c>
    </row>
    <row r="1780" spans="1:19" x14ac:dyDescent="0.3">
      <c r="A1780">
        <v>600</v>
      </c>
      <c r="B1780">
        <v>-0.63400000000000001</v>
      </c>
      <c r="C1780">
        <v>-1.6339999999999999</v>
      </c>
      <c r="D1780">
        <v>-2.63</v>
      </c>
      <c r="E1780">
        <v>-3.2</v>
      </c>
      <c r="F1780">
        <v>-3.24</v>
      </c>
      <c r="G1780">
        <v>1.5</v>
      </c>
      <c r="H1780">
        <v>0.01</v>
      </c>
      <c r="I1780">
        <v>1.514</v>
      </c>
      <c r="J1780">
        <v>-0.623</v>
      </c>
      <c r="K1780">
        <v>-1.6339999999999999</v>
      </c>
      <c r="L1780">
        <v>-2.6320000000000001</v>
      </c>
      <c r="M1780">
        <v>-3.198</v>
      </c>
      <c r="N1780">
        <v>-3.24</v>
      </c>
      <c r="O1780">
        <v>0.95099999999999996</v>
      </c>
      <c r="P1780">
        <v>0.93</v>
      </c>
      <c r="Q1780">
        <v>0.92600000000000005</v>
      </c>
      <c r="R1780">
        <v>0.45400000000000001</v>
      </c>
      <c r="S1780">
        <v>0.16900000000000001</v>
      </c>
    </row>
    <row r="1782" spans="1:19" x14ac:dyDescent="0.3">
      <c r="A1782" t="s">
        <v>0</v>
      </c>
      <c r="B1782" t="s">
        <v>138</v>
      </c>
    </row>
    <row r="1783" spans="1:19" x14ac:dyDescent="0.3">
      <c r="A1783">
        <v>0</v>
      </c>
      <c r="B1783">
        <v>-0.63400000000000001</v>
      </c>
      <c r="C1783">
        <v>-1.6339999999999999</v>
      </c>
      <c r="D1783">
        <v>-2.63</v>
      </c>
      <c r="E1783">
        <v>-3.2</v>
      </c>
      <c r="F1783">
        <v>-3.24</v>
      </c>
      <c r="G1783">
        <v>1.5</v>
      </c>
      <c r="H1783">
        <v>0.01</v>
      </c>
      <c r="I1783">
        <v>1.256</v>
      </c>
      <c r="J1783">
        <v>-0.63400000000000001</v>
      </c>
      <c r="K1783">
        <v>-1.6339999999999999</v>
      </c>
      <c r="L1783">
        <v>-2.63</v>
      </c>
      <c r="M1783">
        <v>-3.2</v>
      </c>
      <c r="N1783">
        <v>-3.24</v>
      </c>
      <c r="O1783">
        <v>0.91100000000000003</v>
      </c>
      <c r="P1783">
        <v>0.91100000000000003</v>
      </c>
      <c r="Q1783">
        <v>0.90400000000000003</v>
      </c>
      <c r="R1783">
        <v>0.44700000000000001</v>
      </c>
      <c r="S1783">
        <v>0.16400000000000001</v>
      </c>
    </row>
    <row r="1784" spans="1:19" x14ac:dyDescent="0.3">
      <c r="A1784">
        <v>60</v>
      </c>
      <c r="B1784">
        <v>-0.63400000000000001</v>
      </c>
      <c r="C1784">
        <v>-1.6339999999999999</v>
      </c>
      <c r="D1784">
        <v>-2.63</v>
      </c>
      <c r="E1784">
        <v>-3.2</v>
      </c>
      <c r="F1784">
        <v>-3.24</v>
      </c>
      <c r="G1784">
        <v>1.5</v>
      </c>
      <c r="H1784">
        <v>0.01</v>
      </c>
      <c r="I1784">
        <v>1.256</v>
      </c>
      <c r="J1784">
        <v>-0.63600000000000001</v>
      </c>
      <c r="K1784">
        <v>-1.6339999999999999</v>
      </c>
      <c r="L1784">
        <v>-2.63</v>
      </c>
      <c r="M1784">
        <v>-3.2010000000000001</v>
      </c>
      <c r="N1784">
        <v>-3.2370000000000001</v>
      </c>
      <c r="O1784">
        <v>0.92</v>
      </c>
      <c r="P1784">
        <v>0.92400000000000004</v>
      </c>
      <c r="Q1784">
        <v>0.91800000000000004</v>
      </c>
      <c r="R1784">
        <v>0.44700000000000001</v>
      </c>
      <c r="S1784">
        <v>0.156</v>
      </c>
    </row>
    <row r="1785" spans="1:19" x14ac:dyDescent="0.3">
      <c r="A1785">
        <v>120</v>
      </c>
      <c r="B1785">
        <v>-0.63400000000000001</v>
      </c>
      <c r="C1785">
        <v>-1.6339999999999999</v>
      </c>
      <c r="D1785">
        <v>-2.63</v>
      </c>
      <c r="E1785">
        <v>-3.2</v>
      </c>
      <c r="F1785">
        <v>-3.24</v>
      </c>
      <c r="G1785">
        <v>1.5</v>
      </c>
      <c r="H1785">
        <v>0.01</v>
      </c>
      <c r="I1785">
        <v>1.256</v>
      </c>
      <c r="J1785">
        <v>-0.63600000000000001</v>
      </c>
      <c r="K1785">
        <v>-1.6339999999999999</v>
      </c>
      <c r="L1785">
        <v>-2.63</v>
      </c>
      <c r="M1785">
        <v>-3.2</v>
      </c>
      <c r="N1785">
        <v>-3.234</v>
      </c>
      <c r="O1785">
        <v>0.92600000000000005</v>
      </c>
      <c r="P1785">
        <v>0.92800000000000005</v>
      </c>
      <c r="Q1785">
        <v>0.92100000000000004</v>
      </c>
      <c r="R1785">
        <v>0.44500000000000001</v>
      </c>
      <c r="S1785">
        <v>0.14799999999999999</v>
      </c>
    </row>
    <row r="1786" spans="1:19" x14ac:dyDescent="0.3">
      <c r="A1786">
        <v>180</v>
      </c>
      <c r="B1786">
        <v>-0.63400000000000001</v>
      </c>
      <c r="C1786">
        <v>-1.6339999999999999</v>
      </c>
      <c r="D1786">
        <v>-2.63</v>
      </c>
      <c r="E1786">
        <v>-3.2</v>
      </c>
      <c r="F1786">
        <v>-3.24</v>
      </c>
      <c r="G1786">
        <v>1.5</v>
      </c>
      <c r="H1786">
        <v>0.01</v>
      </c>
      <c r="I1786">
        <v>1.256</v>
      </c>
      <c r="J1786">
        <v>-0.63400000000000001</v>
      </c>
      <c r="K1786">
        <v>-1.6339999999999999</v>
      </c>
      <c r="L1786">
        <v>-2.6309999999999998</v>
      </c>
      <c r="M1786">
        <v>-3.1989999999999998</v>
      </c>
      <c r="N1786">
        <v>-3.2309999999999999</v>
      </c>
      <c r="O1786">
        <v>0.93</v>
      </c>
      <c r="P1786">
        <v>0.93</v>
      </c>
      <c r="Q1786">
        <v>0.92500000000000004</v>
      </c>
      <c r="R1786">
        <v>0.45</v>
      </c>
      <c r="S1786">
        <v>0.14199999999999999</v>
      </c>
    </row>
    <row r="1787" spans="1:19" x14ac:dyDescent="0.3">
      <c r="A1787">
        <v>240</v>
      </c>
      <c r="B1787">
        <v>-0.63400000000000001</v>
      </c>
      <c r="C1787">
        <v>-1.6339999999999999</v>
      </c>
      <c r="D1787">
        <v>-2.63</v>
      </c>
      <c r="E1787">
        <v>-3.2</v>
      </c>
      <c r="F1787">
        <v>-3.24</v>
      </c>
      <c r="G1787">
        <v>1.5</v>
      </c>
      <c r="H1787">
        <v>0.01</v>
      </c>
      <c r="I1787">
        <v>1.256</v>
      </c>
      <c r="J1787">
        <v>-0.63300000000000001</v>
      </c>
      <c r="K1787">
        <v>-1.6339999999999999</v>
      </c>
      <c r="L1787">
        <v>-2.6309999999999998</v>
      </c>
      <c r="M1787">
        <v>-3.2</v>
      </c>
      <c r="N1787">
        <v>-3.2280000000000002</v>
      </c>
      <c r="O1787">
        <v>0.93500000000000005</v>
      </c>
      <c r="P1787">
        <v>0.93100000000000005</v>
      </c>
      <c r="Q1787">
        <v>0.92600000000000005</v>
      </c>
      <c r="R1787">
        <v>0.45600000000000002</v>
      </c>
      <c r="S1787">
        <v>0.13700000000000001</v>
      </c>
    </row>
    <row r="1788" spans="1:19" x14ac:dyDescent="0.3">
      <c r="A1788">
        <v>300</v>
      </c>
      <c r="B1788">
        <v>-0.63400000000000001</v>
      </c>
      <c r="C1788">
        <v>-1.6339999999999999</v>
      </c>
      <c r="D1788">
        <v>-2.63</v>
      </c>
      <c r="E1788">
        <v>-3.2</v>
      </c>
      <c r="F1788">
        <v>-3.24</v>
      </c>
      <c r="G1788">
        <v>1.5</v>
      </c>
      <c r="H1788">
        <v>0.01</v>
      </c>
      <c r="I1788">
        <v>1.256</v>
      </c>
      <c r="J1788">
        <v>-0.63200000000000001</v>
      </c>
      <c r="K1788">
        <v>-1.6339999999999999</v>
      </c>
      <c r="L1788">
        <v>-2.6309999999999998</v>
      </c>
      <c r="M1788">
        <v>-3.1989999999999998</v>
      </c>
      <c r="N1788">
        <v>-3.2250000000000001</v>
      </c>
      <c r="O1788">
        <v>0.93700000000000006</v>
      </c>
      <c r="P1788">
        <v>0.92900000000000005</v>
      </c>
      <c r="Q1788">
        <v>0.92500000000000004</v>
      </c>
      <c r="R1788">
        <v>0.45700000000000002</v>
      </c>
      <c r="S1788">
        <v>0.13100000000000001</v>
      </c>
    </row>
    <row r="1789" spans="1:19" x14ac:dyDescent="0.3">
      <c r="A1789">
        <v>360</v>
      </c>
      <c r="B1789">
        <v>-0.63400000000000001</v>
      </c>
      <c r="C1789">
        <v>-1.6339999999999999</v>
      </c>
      <c r="D1789">
        <v>-2.63</v>
      </c>
      <c r="E1789">
        <v>-3.2</v>
      </c>
      <c r="F1789">
        <v>-3.24</v>
      </c>
      <c r="G1789">
        <v>1.5</v>
      </c>
      <c r="H1789">
        <v>0.01</v>
      </c>
      <c r="I1789">
        <v>1.256</v>
      </c>
      <c r="J1789">
        <v>-0.63</v>
      </c>
      <c r="K1789">
        <v>-1.6339999999999999</v>
      </c>
      <c r="L1789">
        <v>-2.6320000000000001</v>
      </c>
      <c r="M1789">
        <v>-3.1970000000000001</v>
      </c>
      <c r="N1789">
        <v>-3.222</v>
      </c>
      <c r="O1789">
        <v>0.94</v>
      </c>
      <c r="P1789">
        <v>0.92900000000000005</v>
      </c>
      <c r="Q1789">
        <v>0.92600000000000005</v>
      </c>
      <c r="R1789">
        <v>0.45</v>
      </c>
      <c r="S1789">
        <v>0.126</v>
      </c>
    </row>
    <row r="1790" spans="1:19" x14ac:dyDescent="0.3">
      <c r="A1790">
        <v>420</v>
      </c>
      <c r="B1790">
        <v>-0.63400000000000001</v>
      </c>
      <c r="C1790">
        <v>-1.6339999999999999</v>
      </c>
      <c r="D1790">
        <v>-2.63</v>
      </c>
      <c r="E1790">
        <v>-3.2</v>
      </c>
      <c r="F1790">
        <v>-3.24</v>
      </c>
      <c r="G1790">
        <v>1.5</v>
      </c>
      <c r="H1790">
        <v>0.01</v>
      </c>
      <c r="I1790">
        <v>1.256</v>
      </c>
      <c r="J1790">
        <v>-0.628</v>
      </c>
      <c r="K1790">
        <v>-1.6339999999999999</v>
      </c>
      <c r="L1790">
        <v>-2.6320000000000001</v>
      </c>
      <c r="M1790">
        <v>-3.1949999999999998</v>
      </c>
      <c r="N1790">
        <v>-3.2189999999999999</v>
      </c>
      <c r="O1790">
        <v>0.94399999999999995</v>
      </c>
      <c r="P1790">
        <v>0.92900000000000005</v>
      </c>
      <c r="Q1790">
        <v>0.92700000000000005</v>
      </c>
      <c r="R1790">
        <v>0.442</v>
      </c>
      <c r="S1790">
        <v>0.124</v>
      </c>
    </row>
    <row r="1791" spans="1:19" x14ac:dyDescent="0.3">
      <c r="A1791">
        <v>480</v>
      </c>
      <c r="B1791">
        <v>-0.63400000000000001</v>
      </c>
      <c r="C1791">
        <v>-1.6339999999999999</v>
      </c>
      <c r="D1791">
        <v>-2.63</v>
      </c>
      <c r="E1791">
        <v>-3.2</v>
      </c>
      <c r="F1791">
        <v>-3.24</v>
      </c>
      <c r="G1791">
        <v>1.5</v>
      </c>
      <c r="H1791">
        <v>0.01</v>
      </c>
      <c r="I1791">
        <v>1.256</v>
      </c>
      <c r="J1791">
        <v>-0.627</v>
      </c>
      <c r="K1791">
        <v>-1.635</v>
      </c>
      <c r="L1791">
        <v>-2.6320000000000001</v>
      </c>
      <c r="M1791">
        <v>-3.1920000000000002</v>
      </c>
      <c r="N1791">
        <v>-3.2160000000000002</v>
      </c>
      <c r="O1791">
        <v>0.94599999999999995</v>
      </c>
      <c r="P1791">
        <v>0.92900000000000005</v>
      </c>
      <c r="Q1791">
        <v>0.92600000000000005</v>
      </c>
      <c r="R1791">
        <v>0.435</v>
      </c>
      <c r="S1791">
        <v>0.122</v>
      </c>
    </row>
    <row r="1792" spans="1:19" x14ac:dyDescent="0.3">
      <c r="A1792">
        <v>540</v>
      </c>
      <c r="B1792">
        <v>-0.63400000000000001</v>
      </c>
      <c r="C1792">
        <v>-1.6339999999999999</v>
      </c>
      <c r="D1792">
        <v>-2.63</v>
      </c>
      <c r="E1792">
        <v>-3.2</v>
      </c>
      <c r="F1792">
        <v>-3.24</v>
      </c>
      <c r="G1792">
        <v>1.5</v>
      </c>
      <c r="H1792">
        <v>0.01</v>
      </c>
      <c r="I1792">
        <v>1.256</v>
      </c>
      <c r="J1792">
        <v>-0.625</v>
      </c>
      <c r="K1792">
        <v>-1.6339999999999999</v>
      </c>
      <c r="L1792">
        <v>-2.6320000000000001</v>
      </c>
      <c r="M1792">
        <v>-3.1890000000000001</v>
      </c>
      <c r="N1792">
        <v>-3.2130000000000001</v>
      </c>
      <c r="O1792">
        <v>0.94799999999999995</v>
      </c>
      <c r="P1792">
        <v>0.92900000000000005</v>
      </c>
      <c r="Q1792">
        <v>0.92500000000000004</v>
      </c>
      <c r="R1792">
        <v>0.42799999999999999</v>
      </c>
      <c r="S1792">
        <v>0.121</v>
      </c>
    </row>
    <row r="1793" spans="1:19" x14ac:dyDescent="0.3">
      <c r="A1793">
        <v>600</v>
      </c>
      <c r="B1793">
        <v>-0.63400000000000001</v>
      </c>
      <c r="C1793">
        <v>-1.6339999999999999</v>
      </c>
      <c r="D1793">
        <v>-2.63</v>
      </c>
      <c r="E1793">
        <v>-3.2</v>
      </c>
      <c r="F1793">
        <v>-3.24</v>
      </c>
      <c r="G1793">
        <v>1.5</v>
      </c>
      <c r="H1793">
        <v>0.01</v>
      </c>
      <c r="I1793">
        <v>1.256</v>
      </c>
      <c r="J1793">
        <v>-0.623</v>
      </c>
      <c r="K1793">
        <v>-1.6339999999999999</v>
      </c>
      <c r="L1793">
        <v>-2.6320000000000001</v>
      </c>
      <c r="M1793">
        <v>-3.1850000000000001</v>
      </c>
      <c r="N1793">
        <v>-3.21</v>
      </c>
      <c r="O1793">
        <v>0.95099999999999996</v>
      </c>
      <c r="P1793">
        <v>0.93</v>
      </c>
      <c r="Q1793">
        <v>0.92500000000000004</v>
      </c>
      <c r="R1793">
        <v>0.42199999999999999</v>
      </c>
      <c r="S1793">
        <v>0.12</v>
      </c>
    </row>
    <row r="1795" spans="1:19" x14ac:dyDescent="0.3">
      <c r="A1795" t="s">
        <v>0</v>
      </c>
      <c r="B1795" t="s">
        <v>139</v>
      </c>
    </row>
    <row r="1796" spans="1:19" x14ac:dyDescent="0.3">
      <c r="A1796">
        <v>0</v>
      </c>
      <c r="B1796">
        <v>-0.63400000000000001</v>
      </c>
      <c r="C1796">
        <v>-1.6339999999999999</v>
      </c>
      <c r="D1796">
        <v>-2.63</v>
      </c>
      <c r="E1796">
        <v>-3.1920000000000002</v>
      </c>
      <c r="F1796">
        <v>-3.23</v>
      </c>
      <c r="G1796">
        <v>1.5</v>
      </c>
      <c r="H1796">
        <v>0.01</v>
      </c>
      <c r="I1796">
        <v>1.7609999999999999</v>
      </c>
      <c r="J1796">
        <v>-0.63400000000000001</v>
      </c>
      <c r="K1796">
        <v>-1.6339999999999999</v>
      </c>
      <c r="L1796">
        <v>-2.63</v>
      </c>
      <c r="M1796">
        <v>-3.1920000000000002</v>
      </c>
      <c r="N1796">
        <v>-3.23</v>
      </c>
      <c r="O1796">
        <v>0.91100000000000003</v>
      </c>
      <c r="P1796">
        <v>0.91100000000000003</v>
      </c>
      <c r="Q1796">
        <v>0.90400000000000003</v>
      </c>
      <c r="R1796">
        <v>0.441</v>
      </c>
      <c r="S1796">
        <v>0.16200000000000001</v>
      </c>
    </row>
    <row r="1797" spans="1:19" x14ac:dyDescent="0.3">
      <c r="A1797">
        <v>60</v>
      </c>
      <c r="B1797">
        <v>-0.63400000000000001</v>
      </c>
      <c r="C1797">
        <v>-1.6339999999999999</v>
      </c>
      <c r="D1797">
        <v>-2.63</v>
      </c>
      <c r="E1797">
        <v>-3.1920000000000002</v>
      </c>
      <c r="F1797">
        <v>-3.23</v>
      </c>
      <c r="G1797">
        <v>1.5</v>
      </c>
      <c r="H1797">
        <v>0.01</v>
      </c>
      <c r="I1797">
        <v>1.7609999999999999</v>
      </c>
      <c r="J1797">
        <v>-0.63500000000000001</v>
      </c>
      <c r="K1797">
        <v>-1.6339999999999999</v>
      </c>
      <c r="L1797">
        <v>-2.63</v>
      </c>
      <c r="M1797">
        <v>-3.1920000000000002</v>
      </c>
      <c r="N1797">
        <v>-3.2330000000000001</v>
      </c>
      <c r="O1797">
        <v>0.92</v>
      </c>
      <c r="P1797">
        <v>0.92600000000000005</v>
      </c>
      <c r="Q1797">
        <v>0.91700000000000004</v>
      </c>
      <c r="R1797">
        <v>0.439</v>
      </c>
      <c r="S1797">
        <v>0.17100000000000001</v>
      </c>
    </row>
    <row r="1798" spans="1:19" x14ac:dyDescent="0.3">
      <c r="A1798">
        <v>120</v>
      </c>
      <c r="B1798">
        <v>-0.63400000000000001</v>
      </c>
      <c r="C1798">
        <v>-1.6339999999999999</v>
      </c>
      <c r="D1798">
        <v>-2.63</v>
      </c>
      <c r="E1798">
        <v>-3.1920000000000002</v>
      </c>
      <c r="F1798">
        <v>-3.23</v>
      </c>
      <c r="G1798">
        <v>1.5</v>
      </c>
      <c r="H1798">
        <v>0.01</v>
      </c>
      <c r="I1798">
        <v>1.7609999999999999</v>
      </c>
      <c r="J1798">
        <v>-0.63500000000000001</v>
      </c>
      <c r="K1798">
        <v>-1.6339999999999999</v>
      </c>
      <c r="L1798">
        <v>-2.63</v>
      </c>
      <c r="M1798">
        <v>-3.1920000000000002</v>
      </c>
      <c r="N1798">
        <v>-3.2360000000000002</v>
      </c>
      <c r="O1798">
        <v>0.92600000000000005</v>
      </c>
      <c r="P1798">
        <v>0.92800000000000005</v>
      </c>
      <c r="Q1798">
        <v>0.92300000000000004</v>
      </c>
      <c r="R1798">
        <v>0.443</v>
      </c>
      <c r="S1798">
        <v>0.17899999999999999</v>
      </c>
    </row>
    <row r="1799" spans="1:19" x14ac:dyDescent="0.3">
      <c r="A1799">
        <v>180</v>
      </c>
      <c r="B1799">
        <v>-0.63400000000000001</v>
      </c>
      <c r="C1799">
        <v>-1.6339999999999999</v>
      </c>
      <c r="D1799">
        <v>-2.63</v>
      </c>
      <c r="E1799">
        <v>-3.1920000000000002</v>
      </c>
      <c r="F1799">
        <v>-3.23</v>
      </c>
      <c r="G1799">
        <v>1.5</v>
      </c>
      <c r="H1799">
        <v>0.01</v>
      </c>
      <c r="I1799">
        <v>1.7609999999999999</v>
      </c>
      <c r="J1799">
        <v>-0.63500000000000001</v>
      </c>
      <c r="K1799">
        <v>-1.6339999999999999</v>
      </c>
      <c r="L1799">
        <v>-2.63</v>
      </c>
      <c r="M1799">
        <v>-3.1909999999999998</v>
      </c>
      <c r="N1799">
        <v>-3.2389999999999999</v>
      </c>
      <c r="O1799">
        <v>0.93100000000000005</v>
      </c>
      <c r="P1799">
        <v>0.93</v>
      </c>
      <c r="Q1799">
        <v>0.92400000000000004</v>
      </c>
      <c r="R1799">
        <v>0.44500000000000001</v>
      </c>
      <c r="S1799">
        <v>0.186</v>
      </c>
    </row>
    <row r="1800" spans="1:19" x14ac:dyDescent="0.3">
      <c r="A1800">
        <v>240</v>
      </c>
      <c r="B1800">
        <v>-0.63400000000000001</v>
      </c>
      <c r="C1800">
        <v>-1.6339999999999999</v>
      </c>
      <c r="D1800">
        <v>-2.63</v>
      </c>
      <c r="E1800">
        <v>-3.1920000000000002</v>
      </c>
      <c r="F1800">
        <v>-3.23</v>
      </c>
      <c r="G1800">
        <v>1.5</v>
      </c>
      <c r="H1800">
        <v>0.01</v>
      </c>
      <c r="I1800">
        <v>1.7609999999999999</v>
      </c>
      <c r="J1800">
        <v>-0.63300000000000001</v>
      </c>
      <c r="K1800">
        <v>-1.6339999999999999</v>
      </c>
      <c r="L1800">
        <v>-2.6309999999999998</v>
      </c>
      <c r="M1800">
        <v>-3.1890000000000001</v>
      </c>
      <c r="N1800">
        <v>-3.242</v>
      </c>
      <c r="O1800">
        <v>0.93400000000000005</v>
      </c>
      <c r="P1800">
        <v>0.92900000000000005</v>
      </c>
      <c r="Q1800">
        <v>0.92500000000000004</v>
      </c>
      <c r="R1800">
        <v>0.44400000000000001</v>
      </c>
      <c r="S1800">
        <v>0.191</v>
      </c>
    </row>
    <row r="1801" spans="1:19" x14ac:dyDescent="0.3">
      <c r="A1801">
        <v>300</v>
      </c>
      <c r="B1801">
        <v>-0.63400000000000001</v>
      </c>
      <c r="C1801">
        <v>-1.6339999999999999</v>
      </c>
      <c r="D1801">
        <v>-2.63</v>
      </c>
      <c r="E1801">
        <v>-3.1920000000000002</v>
      </c>
      <c r="F1801">
        <v>-3.23</v>
      </c>
      <c r="G1801">
        <v>1.5</v>
      </c>
      <c r="H1801">
        <v>0.01</v>
      </c>
      <c r="I1801">
        <v>1.7609999999999999</v>
      </c>
      <c r="J1801">
        <v>-0.63200000000000001</v>
      </c>
      <c r="K1801">
        <v>-1.6339999999999999</v>
      </c>
      <c r="L1801">
        <v>-2.6309999999999998</v>
      </c>
      <c r="M1801">
        <v>-3.1890000000000001</v>
      </c>
      <c r="N1801">
        <v>-3.2450000000000001</v>
      </c>
      <c r="O1801">
        <v>0.93799999999999994</v>
      </c>
      <c r="P1801">
        <v>0.93</v>
      </c>
      <c r="Q1801">
        <v>0.92700000000000005</v>
      </c>
      <c r="R1801">
        <v>0.44600000000000001</v>
      </c>
      <c r="S1801">
        <v>0.19500000000000001</v>
      </c>
    </row>
    <row r="1802" spans="1:19" x14ac:dyDescent="0.3">
      <c r="A1802">
        <v>360</v>
      </c>
      <c r="B1802">
        <v>-0.63400000000000001</v>
      </c>
      <c r="C1802">
        <v>-1.6339999999999999</v>
      </c>
      <c r="D1802">
        <v>-2.63</v>
      </c>
      <c r="E1802">
        <v>-3.1920000000000002</v>
      </c>
      <c r="F1802">
        <v>-3.23</v>
      </c>
      <c r="G1802">
        <v>1.5</v>
      </c>
      <c r="H1802">
        <v>0.01</v>
      </c>
      <c r="I1802">
        <v>1.7609999999999999</v>
      </c>
      <c r="J1802">
        <v>-0.63</v>
      </c>
      <c r="K1802">
        <v>-1.6339999999999999</v>
      </c>
      <c r="L1802">
        <v>-2.6309999999999998</v>
      </c>
      <c r="M1802">
        <v>-3.19</v>
      </c>
      <c r="N1802">
        <v>-3.2480000000000002</v>
      </c>
      <c r="O1802">
        <v>0.94</v>
      </c>
      <c r="P1802">
        <v>0.92800000000000005</v>
      </c>
      <c r="Q1802">
        <v>0.92500000000000004</v>
      </c>
      <c r="R1802">
        <v>0.45300000000000001</v>
      </c>
      <c r="S1802">
        <v>0.19900000000000001</v>
      </c>
    </row>
    <row r="1803" spans="1:19" x14ac:dyDescent="0.3">
      <c r="A1803">
        <v>420</v>
      </c>
      <c r="B1803">
        <v>-0.63400000000000001</v>
      </c>
      <c r="C1803">
        <v>-1.6339999999999999</v>
      </c>
      <c r="D1803">
        <v>-2.63</v>
      </c>
      <c r="E1803">
        <v>-3.1920000000000002</v>
      </c>
      <c r="F1803">
        <v>-3.23</v>
      </c>
      <c r="G1803">
        <v>1.5</v>
      </c>
      <c r="H1803">
        <v>0.01</v>
      </c>
      <c r="I1803">
        <v>1.7609999999999999</v>
      </c>
      <c r="J1803">
        <v>-0.628</v>
      </c>
      <c r="K1803">
        <v>-1.6339999999999999</v>
      </c>
      <c r="L1803">
        <v>-2.6309999999999998</v>
      </c>
      <c r="M1803">
        <v>-3.1930000000000001</v>
      </c>
      <c r="N1803">
        <v>-3.2509999999999999</v>
      </c>
      <c r="O1803">
        <v>0.94399999999999995</v>
      </c>
      <c r="P1803">
        <v>0.92900000000000005</v>
      </c>
      <c r="Q1803">
        <v>0.92500000000000004</v>
      </c>
      <c r="R1803">
        <v>0.46100000000000002</v>
      </c>
      <c r="S1803">
        <v>0.20399999999999999</v>
      </c>
    </row>
    <row r="1804" spans="1:19" x14ac:dyDescent="0.3">
      <c r="A1804">
        <v>480</v>
      </c>
      <c r="B1804">
        <v>-0.63400000000000001</v>
      </c>
      <c r="C1804">
        <v>-1.6339999999999999</v>
      </c>
      <c r="D1804">
        <v>-2.63</v>
      </c>
      <c r="E1804">
        <v>-3.1920000000000002</v>
      </c>
      <c r="F1804">
        <v>-3.23</v>
      </c>
      <c r="G1804">
        <v>1.5</v>
      </c>
      <c r="H1804">
        <v>0.01</v>
      </c>
      <c r="I1804">
        <v>1.7609999999999999</v>
      </c>
      <c r="J1804">
        <v>-0.627</v>
      </c>
      <c r="K1804">
        <v>-1.635</v>
      </c>
      <c r="L1804">
        <v>-2.6309999999999998</v>
      </c>
      <c r="M1804">
        <v>-3.1960000000000002</v>
      </c>
      <c r="N1804">
        <v>-3.254</v>
      </c>
      <c r="O1804">
        <v>0.94599999999999995</v>
      </c>
      <c r="P1804">
        <v>0.92900000000000005</v>
      </c>
      <c r="Q1804">
        <v>0.92500000000000004</v>
      </c>
      <c r="R1804">
        <v>0.46899999999999997</v>
      </c>
      <c r="S1804">
        <v>0.20899999999999999</v>
      </c>
    </row>
    <row r="1805" spans="1:19" x14ac:dyDescent="0.3">
      <c r="A1805">
        <v>540</v>
      </c>
      <c r="B1805">
        <v>-0.63400000000000001</v>
      </c>
      <c r="C1805">
        <v>-1.6339999999999999</v>
      </c>
      <c r="D1805">
        <v>-2.63</v>
      </c>
      <c r="E1805">
        <v>-3.1920000000000002</v>
      </c>
      <c r="F1805">
        <v>-3.23</v>
      </c>
      <c r="G1805">
        <v>1.5</v>
      </c>
      <c r="H1805">
        <v>0.01</v>
      </c>
      <c r="I1805">
        <v>1.7609999999999999</v>
      </c>
      <c r="J1805">
        <v>-0.625</v>
      </c>
      <c r="K1805">
        <v>-1.6339999999999999</v>
      </c>
      <c r="L1805">
        <v>-2.6320000000000001</v>
      </c>
      <c r="M1805">
        <v>-3.1989999999999998</v>
      </c>
      <c r="N1805">
        <v>-3.2570000000000001</v>
      </c>
      <c r="O1805">
        <v>0.94799999999999995</v>
      </c>
      <c r="P1805">
        <v>0.92900000000000005</v>
      </c>
      <c r="Q1805">
        <v>0.92600000000000005</v>
      </c>
      <c r="R1805">
        <v>0.47399999999999998</v>
      </c>
      <c r="S1805">
        <v>0.21299999999999999</v>
      </c>
    </row>
    <row r="1806" spans="1:19" x14ac:dyDescent="0.3">
      <c r="A1806">
        <v>600</v>
      </c>
      <c r="B1806">
        <v>-0.63400000000000001</v>
      </c>
      <c r="C1806">
        <v>-1.6339999999999999</v>
      </c>
      <c r="D1806">
        <v>-2.63</v>
      </c>
      <c r="E1806">
        <v>-3.1920000000000002</v>
      </c>
      <c r="F1806">
        <v>-3.23</v>
      </c>
      <c r="G1806">
        <v>1.5</v>
      </c>
      <c r="H1806">
        <v>0.01</v>
      </c>
      <c r="I1806">
        <v>1.7609999999999999</v>
      </c>
      <c r="J1806">
        <v>-0.623</v>
      </c>
      <c r="K1806">
        <v>-1.6339999999999999</v>
      </c>
      <c r="L1806">
        <v>-2.6320000000000001</v>
      </c>
      <c r="M1806">
        <v>-3.2010000000000001</v>
      </c>
      <c r="N1806">
        <v>-3.26</v>
      </c>
      <c r="O1806">
        <v>0.95099999999999996</v>
      </c>
      <c r="P1806">
        <v>0.93</v>
      </c>
      <c r="Q1806">
        <v>0.92600000000000005</v>
      </c>
      <c r="R1806">
        <v>0.47799999999999998</v>
      </c>
      <c r="S1806">
        <v>0.216</v>
      </c>
    </row>
    <row r="1808" spans="1:19" x14ac:dyDescent="0.3">
      <c r="A1808" t="s">
        <v>0</v>
      </c>
      <c r="B1808" t="s">
        <v>140</v>
      </c>
    </row>
    <row r="1809" spans="1:19" x14ac:dyDescent="0.3">
      <c r="A1809">
        <v>0</v>
      </c>
      <c r="B1809">
        <v>-0.63400000000000001</v>
      </c>
      <c r="C1809">
        <v>-1.6339999999999999</v>
      </c>
      <c r="D1809">
        <v>-2.63</v>
      </c>
      <c r="E1809">
        <v>-3.1920000000000002</v>
      </c>
      <c r="F1809">
        <v>-3.23</v>
      </c>
      <c r="G1809">
        <v>1.5</v>
      </c>
      <c r="H1809">
        <v>0.01</v>
      </c>
      <c r="I1809">
        <v>1.514</v>
      </c>
      <c r="J1809">
        <v>-0.63400000000000001</v>
      </c>
      <c r="K1809">
        <v>-1.6339999999999999</v>
      </c>
      <c r="L1809">
        <v>-2.63</v>
      </c>
      <c r="M1809">
        <v>-3.1920000000000002</v>
      </c>
      <c r="N1809">
        <v>-3.23</v>
      </c>
      <c r="O1809">
        <v>0.91100000000000003</v>
      </c>
      <c r="P1809">
        <v>0.91100000000000003</v>
      </c>
      <c r="Q1809">
        <v>0.90400000000000003</v>
      </c>
      <c r="R1809">
        <v>0.441</v>
      </c>
      <c r="S1809">
        <v>0.16200000000000001</v>
      </c>
    </row>
    <row r="1810" spans="1:19" x14ac:dyDescent="0.3">
      <c r="A1810">
        <v>60</v>
      </c>
      <c r="B1810">
        <v>-0.63400000000000001</v>
      </c>
      <c r="C1810">
        <v>-1.6339999999999999</v>
      </c>
      <c r="D1810">
        <v>-2.63</v>
      </c>
      <c r="E1810">
        <v>-3.1920000000000002</v>
      </c>
      <c r="F1810">
        <v>-3.23</v>
      </c>
      <c r="G1810">
        <v>1.5</v>
      </c>
      <c r="H1810">
        <v>0.01</v>
      </c>
      <c r="I1810">
        <v>1.514</v>
      </c>
      <c r="J1810">
        <v>-0.63600000000000001</v>
      </c>
      <c r="K1810">
        <v>-1.6339999999999999</v>
      </c>
      <c r="L1810">
        <v>-2.63</v>
      </c>
      <c r="M1810">
        <v>-3.1920000000000002</v>
      </c>
      <c r="N1810">
        <v>-3.23</v>
      </c>
      <c r="O1810">
        <v>0.92</v>
      </c>
      <c r="P1810">
        <v>0.92500000000000004</v>
      </c>
      <c r="Q1810">
        <v>0.91700000000000004</v>
      </c>
      <c r="R1810">
        <v>0.44</v>
      </c>
      <c r="S1810">
        <v>0.16300000000000001</v>
      </c>
    </row>
    <row r="1811" spans="1:19" x14ac:dyDescent="0.3">
      <c r="A1811">
        <v>120</v>
      </c>
      <c r="B1811">
        <v>-0.63400000000000001</v>
      </c>
      <c r="C1811">
        <v>-1.6339999999999999</v>
      </c>
      <c r="D1811">
        <v>-2.63</v>
      </c>
      <c r="E1811">
        <v>-3.1920000000000002</v>
      </c>
      <c r="F1811">
        <v>-3.23</v>
      </c>
      <c r="G1811">
        <v>1.5</v>
      </c>
      <c r="H1811">
        <v>0.01</v>
      </c>
      <c r="I1811">
        <v>1.514</v>
      </c>
      <c r="J1811">
        <v>-0.63500000000000001</v>
      </c>
      <c r="K1811">
        <v>-1.6339999999999999</v>
      </c>
      <c r="L1811">
        <v>-2.63</v>
      </c>
      <c r="M1811">
        <v>-3.1920000000000002</v>
      </c>
      <c r="N1811">
        <v>-3.23</v>
      </c>
      <c r="O1811">
        <v>0.92600000000000005</v>
      </c>
      <c r="P1811">
        <v>0.92700000000000005</v>
      </c>
      <c r="Q1811">
        <v>0.92200000000000004</v>
      </c>
      <c r="R1811">
        <v>0.442</v>
      </c>
      <c r="S1811">
        <v>0.16300000000000001</v>
      </c>
    </row>
    <row r="1812" spans="1:19" x14ac:dyDescent="0.3">
      <c r="A1812">
        <v>180</v>
      </c>
      <c r="B1812">
        <v>-0.63400000000000001</v>
      </c>
      <c r="C1812">
        <v>-1.6339999999999999</v>
      </c>
      <c r="D1812">
        <v>-2.63</v>
      </c>
      <c r="E1812">
        <v>-3.1920000000000002</v>
      </c>
      <c r="F1812">
        <v>-3.23</v>
      </c>
      <c r="G1812">
        <v>1.5</v>
      </c>
      <c r="H1812">
        <v>0.01</v>
      </c>
      <c r="I1812">
        <v>1.514</v>
      </c>
      <c r="J1812">
        <v>-0.63500000000000001</v>
      </c>
      <c r="K1812">
        <v>-1.6339999999999999</v>
      </c>
      <c r="L1812">
        <v>-2.6309999999999998</v>
      </c>
      <c r="M1812">
        <v>-3.1909999999999998</v>
      </c>
      <c r="N1812">
        <v>-3.23</v>
      </c>
      <c r="O1812">
        <v>0.93100000000000005</v>
      </c>
      <c r="P1812">
        <v>0.93</v>
      </c>
      <c r="Q1812">
        <v>0.92500000000000004</v>
      </c>
      <c r="R1812">
        <v>0.44500000000000001</v>
      </c>
      <c r="S1812">
        <v>0.16300000000000001</v>
      </c>
    </row>
    <row r="1813" spans="1:19" x14ac:dyDescent="0.3">
      <c r="A1813">
        <v>240</v>
      </c>
      <c r="B1813">
        <v>-0.63400000000000001</v>
      </c>
      <c r="C1813">
        <v>-1.6339999999999999</v>
      </c>
      <c r="D1813">
        <v>-2.63</v>
      </c>
      <c r="E1813">
        <v>-3.1920000000000002</v>
      </c>
      <c r="F1813">
        <v>-3.23</v>
      </c>
      <c r="G1813">
        <v>1.5</v>
      </c>
      <c r="H1813">
        <v>0.01</v>
      </c>
      <c r="I1813">
        <v>1.514</v>
      </c>
      <c r="J1813">
        <v>-0.63300000000000001</v>
      </c>
      <c r="K1813">
        <v>-1.6339999999999999</v>
      </c>
      <c r="L1813">
        <v>-2.6309999999999998</v>
      </c>
      <c r="M1813">
        <v>-3.19</v>
      </c>
      <c r="N1813">
        <v>-3.23</v>
      </c>
      <c r="O1813">
        <v>0.93400000000000005</v>
      </c>
      <c r="P1813">
        <v>0.93</v>
      </c>
      <c r="Q1813">
        <v>0.92500000000000004</v>
      </c>
      <c r="R1813">
        <v>0.44700000000000001</v>
      </c>
      <c r="S1813">
        <v>0.16300000000000001</v>
      </c>
    </row>
    <row r="1814" spans="1:19" x14ac:dyDescent="0.3">
      <c r="A1814">
        <v>300</v>
      </c>
      <c r="B1814">
        <v>-0.63400000000000001</v>
      </c>
      <c r="C1814">
        <v>-1.6339999999999999</v>
      </c>
      <c r="D1814">
        <v>-2.63</v>
      </c>
      <c r="E1814">
        <v>-3.1920000000000002</v>
      </c>
      <c r="F1814">
        <v>-3.23</v>
      </c>
      <c r="G1814">
        <v>1.5</v>
      </c>
      <c r="H1814">
        <v>0.01</v>
      </c>
      <c r="I1814">
        <v>1.514</v>
      </c>
      <c r="J1814">
        <v>-0.63200000000000001</v>
      </c>
      <c r="K1814">
        <v>-1.6339999999999999</v>
      </c>
      <c r="L1814">
        <v>-2.6309999999999998</v>
      </c>
      <c r="M1814">
        <v>-3.19</v>
      </c>
      <c r="N1814">
        <v>-3.23</v>
      </c>
      <c r="O1814">
        <v>0.93799999999999994</v>
      </c>
      <c r="P1814">
        <v>0.93</v>
      </c>
      <c r="Q1814">
        <v>0.92600000000000005</v>
      </c>
      <c r="R1814">
        <v>0.44900000000000001</v>
      </c>
      <c r="S1814">
        <v>0.16200000000000001</v>
      </c>
    </row>
    <row r="1815" spans="1:19" x14ac:dyDescent="0.3">
      <c r="A1815">
        <v>360</v>
      </c>
      <c r="B1815">
        <v>-0.63400000000000001</v>
      </c>
      <c r="C1815">
        <v>-1.6339999999999999</v>
      </c>
      <c r="D1815">
        <v>-2.63</v>
      </c>
      <c r="E1815">
        <v>-3.1920000000000002</v>
      </c>
      <c r="F1815">
        <v>-3.23</v>
      </c>
      <c r="G1815">
        <v>1.5</v>
      </c>
      <c r="H1815">
        <v>0.01</v>
      </c>
      <c r="I1815">
        <v>1.514</v>
      </c>
      <c r="J1815">
        <v>-0.63</v>
      </c>
      <c r="K1815">
        <v>-1.6339999999999999</v>
      </c>
      <c r="L1815">
        <v>-2.6309999999999998</v>
      </c>
      <c r="M1815">
        <v>-3.1890000000000001</v>
      </c>
      <c r="N1815">
        <v>-3.23</v>
      </c>
      <c r="O1815">
        <v>0.94</v>
      </c>
      <c r="P1815">
        <v>0.92900000000000005</v>
      </c>
      <c r="Q1815">
        <v>0.92500000000000004</v>
      </c>
      <c r="R1815">
        <v>0.44900000000000001</v>
      </c>
      <c r="S1815">
        <v>0.16200000000000001</v>
      </c>
    </row>
    <row r="1816" spans="1:19" x14ac:dyDescent="0.3">
      <c r="A1816">
        <v>420</v>
      </c>
      <c r="B1816">
        <v>-0.63400000000000001</v>
      </c>
      <c r="C1816">
        <v>-1.6339999999999999</v>
      </c>
      <c r="D1816">
        <v>-2.63</v>
      </c>
      <c r="E1816">
        <v>-3.1920000000000002</v>
      </c>
      <c r="F1816">
        <v>-3.23</v>
      </c>
      <c r="G1816">
        <v>1.5</v>
      </c>
      <c r="H1816">
        <v>0.01</v>
      </c>
      <c r="I1816">
        <v>1.514</v>
      </c>
      <c r="J1816">
        <v>-0.628</v>
      </c>
      <c r="K1816">
        <v>-1.6339999999999999</v>
      </c>
      <c r="L1816">
        <v>-2.6309999999999998</v>
      </c>
      <c r="M1816">
        <v>-3.1890000000000001</v>
      </c>
      <c r="N1816">
        <v>-3.23</v>
      </c>
      <c r="O1816">
        <v>0.94399999999999995</v>
      </c>
      <c r="P1816">
        <v>0.92900000000000005</v>
      </c>
      <c r="Q1816">
        <v>0.92500000000000004</v>
      </c>
      <c r="R1816">
        <v>0.44900000000000001</v>
      </c>
      <c r="S1816">
        <v>0.16400000000000001</v>
      </c>
    </row>
    <row r="1817" spans="1:19" x14ac:dyDescent="0.3">
      <c r="A1817">
        <v>480</v>
      </c>
      <c r="B1817">
        <v>-0.63400000000000001</v>
      </c>
      <c r="C1817">
        <v>-1.6339999999999999</v>
      </c>
      <c r="D1817">
        <v>-2.63</v>
      </c>
      <c r="E1817">
        <v>-3.1920000000000002</v>
      </c>
      <c r="F1817">
        <v>-3.23</v>
      </c>
      <c r="G1817">
        <v>1.5</v>
      </c>
      <c r="H1817">
        <v>0.01</v>
      </c>
      <c r="I1817">
        <v>1.514</v>
      </c>
      <c r="J1817">
        <v>-0.627</v>
      </c>
      <c r="K1817">
        <v>-1.635</v>
      </c>
      <c r="L1817">
        <v>-2.6320000000000001</v>
      </c>
      <c r="M1817">
        <v>-3.19</v>
      </c>
      <c r="N1817">
        <v>-3.23</v>
      </c>
      <c r="O1817">
        <v>0.94599999999999995</v>
      </c>
      <c r="P1817">
        <v>0.92900000000000005</v>
      </c>
      <c r="Q1817">
        <v>0.92600000000000005</v>
      </c>
      <c r="R1817">
        <v>0.45</v>
      </c>
      <c r="S1817">
        <v>0.16600000000000001</v>
      </c>
    </row>
    <row r="1818" spans="1:19" x14ac:dyDescent="0.3">
      <c r="A1818">
        <v>540</v>
      </c>
      <c r="B1818">
        <v>-0.63400000000000001</v>
      </c>
      <c r="C1818">
        <v>-1.6339999999999999</v>
      </c>
      <c r="D1818">
        <v>-2.63</v>
      </c>
      <c r="E1818">
        <v>-3.1920000000000002</v>
      </c>
      <c r="F1818">
        <v>-3.23</v>
      </c>
      <c r="G1818">
        <v>1.5</v>
      </c>
      <c r="H1818">
        <v>0.01</v>
      </c>
      <c r="I1818">
        <v>1.514</v>
      </c>
      <c r="J1818">
        <v>-0.625</v>
      </c>
      <c r="K1818">
        <v>-1.6339999999999999</v>
      </c>
      <c r="L1818">
        <v>-2.6309999999999998</v>
      </c>
      <c r="M1818">
        <v>-3.1890000000000001</v>
      </c>
      <c r="N1818">
        <v>-3.23</v>
      </c>
      <c r="O1818">
        <v>0.94799999999999995</v>
      </c>
      <c r="P1818">
        <v>0.92900000000000005</v>
      </c>
      <c r="Q1818">
        <v>0.92500000000000004</v>
      </c>
      <c r="R1818">
        <v>0.45</v>
      </c>
      <c r="S1818">
        <v>0.16700000000000001</v>
      </c>
    </row>
    <row r="1819" spans="1:19" x14ac:dyDescent="0.3">
      <c r="A1819">
        <v>600</v>
      </c>
      <c r="B1819">
        <v>-0.63400000000000001</v>
      </c>
      <c r="C1819">
        <v>-1.6339999999999999</v>
      </c>
      <c r="D1819">
        <v>-2.63</v>
      </c>
      <c r="E1819">
        <v>-3.1920000000000002</v>
      </c>
      <c r="F1819">
        <v>-3.23</v>
      </c>
      <c r="G1819">
        <v>1.5</v>
      </c>
      <c r="H1819">
        <v>0.01</v>
      </c>
      <c r="I1819">
        <v>1.514</v>
      </c>
      <c r="J1819">
        <v>-0.623</v>
      </c>
      <c r="K1819">
        <v>-1.6339999999999999</v>
      </c>
      <c r="L1819">
        <v>-2.6320000000000001</v>
      </c>
      <c r="M1819">
        <v>-3.1890000000000001</v>
      </c>
      <c r="N1819">
        <v>-3.23</v>
      </c>
      <c r="O1819">
        <v>0.95099999999999996</v>
      </c>
      <c r="P1819">
        <v>0.93</v>
      </c>
      <c r="Q1819">
        <v>0.92600000000000005</v>
      </c>
      <c r="R1819">
        <v>0.44900000000000001</v>
      </c>
      <c r="S1819">
        <v>0.16800000000000001</v>
      </c>
    </row>
    <row r="1821" spans="1:19" x14ac:dyDescent="0.3">
      <c r="A1821" t="s">
        <v>0</v>
      </c>
      <c r="B1821" t="s">
        <v>141</v>
      </c>
    </row>
    <row r="1822" spans="1:19" x14ac:dyDescent="0.3">
      <c r="A1822">
        <v>0</v>
      </c>
      <c r="B1822">
        <v>-0.63400000000000001</v>
      </c>
      <c r="C1822">
        <v>-1.6339999999999999</v>
      </c>
      <c r="D1822">
        <v>-2.63</v>
      </c>
      <c r="E1822">
        <v>-3.1920000000000002</v>
      </c>
      <c r="F1822">
        <v>-3.23</v>
      </c>
      <c r="G1822">
        <v>1.5</v>
      </c>
      <c r="H1822">
        <v>0.01</v>
      </c>
      <c r="I1822">
        <v>1.2549999999999999</v>
      </c>
      <c r="J1822">
        <v>-0.63400000000000001</v>
      </c>
      <c r="K1822">
        <v>-1.6339999999999999</v>
      </c>
      <c r="L1822">
        <v>-2.63</v>
      </c>
      <c r="M1822">
        <v>-3.1920000000000002</v>
      </c>
      <c r="N1822">
        <v>-3.23</v>
      </c>
      <c r="O1822">
        <v>0.91100000000000003</v>
      </c>
      <c r="P1822">
        <v>0.91100000000000003</v>
      </c>
      <c r="Q1822">
        <v>0.90400000000000003</v>
      </c>
      <c r="R1822">
        <v>0.441</v>
      </c>
      <c r="S1822">
        <v>0.16200000000000001</v>
      </c>
    </row>
    <row r="1823" spans="1:19" x14ac:dyDescent="0.3">
      <c r="A1823">
        <v>60</v>
      </c>
      <c r="B1823">
        <v>-0.63400000000000001</v>
      </c>
      <c r="C1823">
        <v>-1.6339999999999999</v>
      </c>
      <c r="D1823">
        <v>-2.63</v>
      </c>
      <c r="E1823">
        <v>-3.1920000000000002</v>
      </c>
      <c r="F1823">
        <v>-3.23</v>
      </c>
      <c r="G1823">
        <v>1.5</v>
      </c>
      <c r="H1823">
        <v>0.01</v>
      </c>
      <c r="I1823">
        <v>1.2549999999999999</v>
      </c>
      <c r="J1823">
        <v>-0.63600000000000001</v>
      </c>
      <c r="K1823">
        <v>-1.6339999999999999</v>
      </c>
      <c r="L1823">
        <v>-2.63</v>
      </c>
      <c r="M1823">
        <v>-3.1920000000000002</v>
      </c>
      <c r="N1823">
        <v>-3.2269999999999999</v>
      </c>
      <c r="O1823">
        <v>0.92</v>
      </c>
      <c r="P1823">
        <v>0.92400000000000004</v>
      </c>
      <c r="Q1823">
        <v>0.91800000000000004</v>
      </c>
      <c r="R1823">
        <v>0.442</v>
      </c>
      <c r="S1823">
        <v>0.155</v>
      </c>
    </row>
    <row r="1824" spans="1:19" x14ac:dyDescent="0.3">
      <c r="A1824">
        <v>120</v>
      </c>
      <c r="B1824">
        <v>-0.63400000000000001</v>
      </c>
      <c r="C1824">
        <v>-1.6339999999999999</v>
      </c>
      <c r="D1824">
        <v>-2.63</v>
      </c>
      <c r="E1824">
        <v>-3.1920000000000002</v>
      </c>
      <c r="F1824">
        <v>-3.23</v>
      </c>
      <c r="G1824">
        <v>1.5</v>
      </c>
      <c r="H1824">
        <v>0.01</v>
      </c>
      <c r="I1824">
        <v>1.2549999999999999</v>
      </c>
      <c r="J1824">
        <v>-0.63600000000000001</v>
      </c>
      <c r="K1824">
        <v>-1.6339999999999999</v>
      </c>
      <c r="L1824">
        <v>-2.63</v>
      </c>
      <c r="M1824">
        <v>-3.1909999999999998</v>
      </c>
      <c r="N1824">
        <v>-3.2240000000000002</v>
      </c>
      <c r="O1824">
        <v>0.92600000000000005</v>
      </c>
      <c r="P1824">
        <v>0.92800000000000005</v>
      </c>
      <c r="Q1824">
        <v>0.92100000000000004</v>
      </c>
      <c r="R1824">
        <v>0.44</v>
      </c>
      <c r="S1824">
        <v>0.14699999999999999</v>
      </c>
    </row>
    <row r="1825" spans="1:19" x14ac:dyDescent="0.3">
      <c r="A1825">
        <v>180</v>
      </c>
      <c r="B1825">
        <v>-0.63400000000000001</v>
      </c>
      <c r="C1825">
        <v>-1.6339999999999999</v>
      </c>
      <c r="D1825">
        <v>-2.63</v>
      </c>
      <c r="E1825">
        <v>-3.1920000000000002</v>
      </c>
      <c r="F1825">
        <v>-3.23</v>
      </c>
      <c r="G1825">
        <v>1.5</v>
      </c>
      <c r="H1825">
        <v>0.01</v>
      </c>
      <c r="I1825">
        <v>1.2549999999999999</v>
      </c>
      <c r="J1825">
        <v>-0.63400000000000001</v>
      </c>
      <c r="K1825">
        <v>-1.6339999999999999</v>
      </c>
      <c r="L1825">
        <v>-2.6309999999999998</v>
      </c>
      <c r="M1825">
        <v>-3.1909999999999998</v>
      </c>
      <c r="N1825">
        <v>-3.2210000000000001</v>
      </c>
      <c r="O1825">
        <v>0.93</v>
      </c>
      <c r="P1825">
        <v>0.93</v>
      </c>
      <c r="Q1825">
        <v>0.92500000000000004</v>
      </c>
      <c r="R1825">
        <v>0.44400000000000001</v>
      </c>
      <c r="S1825">
        <v>0.14199999999999999</v>
      </c>
    </row>
    <row r="1826" spans="1:19" x14ac:dyDescent="0.3">
      <c r="A1826">
        <v>240</v>
      </c>
      <c r="B1826">
        <v>-0.63400000000000001</v>
      </c>
      <c r="C1826">
        <v>-1.6339999999999999</v>
      </c>
      <c r="D1826">
        <v>-2.63</v>
      </c>
      <c r="E1826">
        <v>-3.1920000000000002</v>
      </c>
      <c r="F1826">
        <v>-3.23</v>
      </c>
      <c r="G1826">
        <v>1.5</v>
      </c>
      <c r="H1826">
        <v>0.01</v>
      </c>
      <c r="I1826">
        <v>1.2549999999999999</v>
      </c>
      <c r="J1826">
        <v>-0.63300000000000001</v>
      </c>
      <c r="K1826">
        <v>-1.6339999999999999</v>
      </c>
      <c r="L1826">
        <v>-2.6309999999999998</v>
      </c>
      <c r="M1826">
        <v>-3.1909999999999998</v>
      </c>
      <c r="N1826">
        <v>-3.218</v>
      </c>
      <c r="O1826">
        <v>0.93500000000000005</v>
      </c>
      <c r="P1826">
        <v>0.93</v>
      </c>
      <c r="Q1826">
        <v>0.92500000000000004</v>
      </c>
      <c r="R1826">
        <v>0.45100000000000001</v>
      </c>
      <c r="S1826">
        <v>0.13500000000000001</v>
      </c>
    </row>
    <row r="1827" spans="1:19" x14ac:dyDescent="0.3">
      <c r="A1827">
        <v>300</v>
      </c>
      <c r="B1827">
        <v>-0.63400000000000001</v>
      </c>
      <c r="C1827">
        <v>-1.6339999999999999</v>
      </c>
      <c r="D1827">
        <v>-2.63</v>
      </c>
      <c r="E1827">
        <v>-3.1920000000000002</v>
      </c>
      <c r="F1827">
        <v>-3.23</v>
      </c>
      <c r="G1827">
        <v>1.5</v>
      </c>
      <c r="H1827">
        <v>0.01</v>
      </c>
      <c r="I1827">
        <v>1.2549999999999999</v>
      </c>
      <c r="J1827">
        <v>-0.63200000000000001</v>
      </c>
      <c r="K1827">
        <v>-1.6339999999999999</v>
      </c>
      <c r="L1827">
        <v>-2.6309999999999998</v>
      </c>
      <c r="M1827">
        <v>-3.1909999999999998</v>
      </c>
      <c r="N1827">
        <v>-3.2149999999999999</v>
      </c>
      <c r="O1827">
        <v>0.93700000000000006</v>
      </c>
      <c r="P1827">
        <v>0.92900000000000005</v>
      </c>
      <c r="Q1827">
        <v>0.92400000000000004</v>
      </c>
      <c r="R1827">
        <v>0.45100000000000001</v>
      </c>
      <c r="S1827">
        <v>0.129</v>
      </c>
    </row>
    <row r="1828" spans="1:19" x14ac:dyDescent="0.3">
      <c r="A1828">
        <v>360</v>
      </c>
      <c r="B1828">
        <v>-0.63400000000000001</v>
      </c>
      <c r="C1828">
        <v>-1.6339999999999999</v>
      </c>
      <c r="D1828">
        <v>-2.63</v>
      </c>
      <c r="E1828">
        <v>-3.1920000000000002</v>
      </c>
      <c r="F1828">
        <v>-3.23</v>
      </c>
      <c r="G1828">
        <v>1.5</v>
      </c>
      <c r="H1828">
        <v>0.01</v>
      </c>
      <c r="I1828">
        <v>1.2549999999999999</v>
      </c>
      <c r="J1828">
        <v>-0.63</v>
      </c>
      <c r="K1828">
        <v>-1.6339999999999999</v>
      </c>
      <c r="L1828">
        <v>-2.6309999999999998</v>
      </c>
      <c r="M1828">
        <v>-3.1890000000000001</v>
      </c>
      <c r="N1828">
        <v>-3.2120000000000002</v>
      </c>
      <c r="O1828">
        <v>0.94</v>
      </c>
      <c r="P1828">
        <v>0.92900000000000005</v>
      </c>
      <c r="Q1828">
        <v>0.92600000000000005</v>
      </c>
      <c r="R1828">
        <v>0.44400000000000001</v>
      </c>
      <c r="S1828">
        <v>0.125</v>
      </c>
    </row>
    <row r="1829" spans="1:19" x14ac:dyDescent="0.3">
      <c r="A1829">
        <v>420</v>
      </c>
      <c r="B1829">
        <v>-0.63400000000000001</v>
      </c>
      <c r="C1829">
        <v>-1.6339999999999999</v>
      </c>
      <c r="D1829">
        <v>-2.63</v>
      </c>
      <c r="E1829">
        <v>-3.1920000000000002</v>
      </c>
      <c r="F1829">
        <v>-3.23</v>
      </c>
      <c r="G1829">
        <v>1.5</v>
      </c>
      <c r="H1829">
        <v>0.01</v>
      </c>
      <c r="I1829">
        <v>1.2549999999999999</v>
      </c>
      <c r="J1829">
        <v>-0.628</v>
      </c>
      <c r="K1829">
        <v>-1.6339999999999999</v>
      </c>
      <c r="L1829">
        <v>-2.6320000000000001</v>
      </c>
      <c r="M1829">
        <v>-3.1859999999999999</v>
      </c>
      <c r="N1829">
        <v>-3.2090000000000001</v>
      </c>
      <c r="O1829">
        <v>0.94399999999999995</v>
      </c>
      <c r="P1829">
        <v>0.92900000000000005</v>
      </c>
      <c r="Q1829">
        <v>0.92700000000000005</v>
      </c>
      <c r="R1829">
        <v>0.437</v>
      </c>
      <c r="S1829">
        <v>0.122</v>
      </c>
    </row>
    <row r="1830" spans="1:19" x14ac:dyDescent="0.3">
      <c r="A1830">
        <v>480</v>
      </c>
      <c r="B1830">
        <v>-0.63400000000000001</v>
      </c>
      <c r="C1830">
        <v>-1.6339999999999999</v>
      </c>
      <c r="D1830">
        <v>-2.63</v>
      </c>
      <c r="E1830">
        <v>-3.1920000000000002</v>
      </c>
      <c r="F1830">
        <v>-3.23</v>
      </c>
      <c r="G1830">
        <v>1.5</v>
      </c>
      <c r="H1830">
        <v>0.01</v>
      </c>
      <c r="I1830">
        <v>1.2549999999999999</v>
      </c>
      <c r="J1830">
        <v>-0.626</v>
      </c>
      <c r="K1830">
        <v>-1.6339999999999999</v>
      </c>
      <c r="L1830">
        <v>-2.6320000000000001</v>
      </c>
      <c r="M1830">
        <v>-3.1829999999999998</v>
      </c>
      <c r="N1830">
        <v>-3.206</v>
      </c>
      <c r="O1830">
        <v>0.94599999999999995</v>
      </c>
      <c r="P1830">
        <v>0.92800000000000005</v>
      </c>
      <c r="Q1830">
        <v>0.92600000000000005</v>
      </c>
      <c r="R1830">
        <v>0.43</v>
      </c>
      <c r="S1830">
        <v>0.121</v>
      </c>
    </row>
    <row r="1831" spans="1:19" x14ac:dyDescent="0.3">
      <c r="A1831">
        <v>540</v>
      </c>
      <c r="B1831">
        <v>-0.63400000000000001</v>
      </c>
      <c r="C1831">
        <v>-1.6339999999999999</v>
      </c>
      <c r="D1831">
        <v>-2.63</v>
      </c>
      <c r="E1831">
        <v>-3.1920000000000002</v>
      </c>
      <c r="F1831">
        <v>-3.23</v>
      </c>
      <c r="G1831">
        <v>1.5</v>
      </c>
      <c r="H1831">
        <v>0.01</v>
      </c>
      <c r="I1831">
        <v>1.2549999999999999</v>
      </c>
      <c r="J1831">
        <v>-0.625</v>
      </c>
      <c r="K1831">
        <v>-1.6339999999999999</v>
      </c>
      <c r="L1831">
        <v>-2.6309999999999998</v>
      </c>
      <c r="M1831">
        <v>-3.18</v>
      </c>
      <c r="N1831">
        <v>-3.2029999999999998</v>
      </c>
      <c r="O1831">
        <v>0.94799999999999995</v>
      </c>
      <c r="P1831">
        <v>0.92900000000000005</v>
      </c>
      <c r="Q1831">
        <v>0.92500000000000004</v>
      </c>
      <c r="R1831">
        <v>0.42199999999999999</v>
      </c>
      <c r="S1831">
        <v>0.121</v>
      </c>
    </row>
    <row r="1832" spans="1:19" x14ac:dyDescent="0.3">
      <c r="A1832">
        <v>600</v>
      </c>
      <c r="B1832">
        <v>-0.63400000000000001</v>
      </c>
      <c r="C1832">
        <v>-1.6339999999999999</v>
      </c>
      <c r="D1832">
        <v>-2.63</v>
      </c>
      <c r="E1832">
        <v>-3.1920000000000002</v>
      </c>
      <c r="F1832">
        <v>-3.23</v>
      </c>
      <c r="G1832">
        <v>1.5</v>
      </c>
      <c r="H1832">
        <v>0.01</v>
      </c>
      <c r="I1832">
        <v>1.2549999999999999</v>
      </c>
      <c r="J1832">
        <v>-0.623</v>
      </c>
      <c r="K1832">
        <v>-1.6339999999999999</v>
      </c>
      <c r="L1832">
        <v>-2.6309999999999998</v>
      </c>
      <c r="M1832">
        <v>-3.1760000000000002</v>
      </c>
      <c r="N1832">
        <v>-3.2</v>
      </c>
      <c r="O1832">
        <v>0.95099999999999996</v>
      </c>
      <c r="P1832">
        <v>0.93</v>
      </c>
      <c r="Q1832">
        <v>0.92500000000000004</v>
      </c>
      <c r="R1832">
        <v>0.41699999999999998</v>
      </c>
      <c r="S1832">
        <v>0.11899999999999999</v>
      </c>
    </row>
    <row r="1834" spans="1:19" x14ac:dyDescent="0.3">
      <c r="A1834" t="s">
        <v>0</v>
      </c>
      <c r="B1834" t="s">
        <v>142</v>
      </c>
    </row>
    <row r="1835" spans="1:19" x14ac:dyDescent="0.3">
      <c r="A1835">
        <v>0</v>
      </c>
      <c r="B1835">
        <v>-0.63400000000000001</v>
      </c>
      <c r="C1835">
        <v>-1.6339999999999999</v>
      </c>
      <c r="D1835">
        <v>-2.63</v>
      </c>
      <c r="E1835">
        <v>-3.1819999999999999</v>
      </c>
      <c r="F1835">
        <v>-3.22</v>
      </c>
      <c r="G1835">
        <v>1.5</v>
      </c>
      <c r="H1835">
        <v>0.01</v>
      </c>
      <c r="I1835">
        <v>1.7629999999999999</v>
      </c>
      <c r="J1835">
        <v>-0.63400000000000001</v>
      </c>
      <c r="K1835">
        <v>-1.6339999999999999</v>
      </c>
      <c r="L1835">
        <v>-2.63</v>
      </c>
      <c r="M1835">
        <v>-3.1819999999999999</v>
      </c>
      <c r="N1835">
        <v>-3.22</v>
      </c>
      <c r="O1835">
        <v>0.91100000000000003</v>
      </c>
      <c r="P1835">
        <v>0.91100000000000003</v>
      </c>
      <c r="Q1835">
        <v>0.90300000000000002</v>
      </c>
      <c r="R1835">
        <v>0.436</v>
      </c>
      <c r="S1835">
        <v>0.161</v>
      </c>
    </row>
    <row r="1836" spans="1:19" x14ac:dyDescent="0.3">
      <c r="A1836">
        <v>60</v>
      </c>
      <c r="B1836">
        <v>-0.63400000000000001</v>
      </c>
      <c r="C1836">
        <v>-1.6339999999999999</v>
      </c>
      <c r="D1836">
        <v>-2.63</v>
      </c>
      <c r="E1836">
        <v>-3.1819999999999999</v>
      </c>
      <c r="F1836">
        <v>-3.22</v>
      </c>
      <c r="G1836">
        <v>1.5</v>
      </c>
      <c r="H1836">
        <v>0.01</v>
      </c>
      <c r="I1836">
        <v>1.7629999999999999</v>
      </c>
      <c r="J1836">
        <v>-0.63500000000000001</v>
      </c>
      <c r="K1836">
        <v>-1.6339999999999999</v>
      </c>
      <c r="L1836">
        <v>-2.629</v>
      </c>
      <c r="M1836">
        <v>-3.1819999999999999</v>
      </c>
      <c r="N1836">
        <v>-3.2229999999999999</v>
      </c>
      <c r="O1836">
        <v>0.92</v>
      </c>
      <c r="P1836">
        <v>0.92600000000000005</v>
      </c>
      <c r="Q1836">
        <v>0.91700000000000004</v>
      </c>
      <c r="R1836">
        <v>0.434</v>
      </c>
      <c r="S1836">
        <v>0.16900000000000001</v>
      </c>
    </row>
    <row r="1837" spans="1:19" x14ac:dyDescent="0.3">
      <c r="A1837">
        <v>120</v>
      </c>
      <c r="B1837">
        <v>-0.63400000000000001</v>
      </c>
      <c r="C1837">
        <v>-1.6339999999999999</v>
      </c>
      <c r="D1837">
        <v>-2.63</v>
      </c>
      <c r="E1837">
        <v>-3.1819999999999999</v>
      </c>
      <c r="F1837">
        <v>-3.22</v>
      </c>
      <c r="G1837">
        <v>1.5</v>
      </c>
      <c r="H1837">
        <v>0.01</v>
      </c>
      <c r="I1837">
        <v>1.7629999999999999</v>
      </c>
      <c r="J1837">
        <v>-0.63500000000000001</v>
      </c>
      <c r="K1837">
        <v>-1.6339999999999999</v>
      </c>
      <c r="L1837">
        <v>-2.63</v>
      </c>
      <c r="M1837">
        <v>-3.1829999999999998</v>
      </c>
      <c r="N1837">
        <v>-3.226</v>
      </c>
      <c r="O1837">
        <v>0.92600000000000005</v>
      </c>
      <c r="P1837">
        <v>0.92800000000000005</v>
      </c>
      <c r="Q1837">
        <v>0.92300000000000004</v>
      </c>
      <c r="R1837">
        <v>0.438</v>
      </c>
      <c r="S1837">
        <v>0.17699999999999999</v>
      </c>
    </row>
    <row r="1838" spans="1:19" x14ac:dyDescent="0.3">
      <c r="A1838">
        <v>180</v>
      </c>
      <c r="B1838">
        <v>-0.63400000000000001</v>
      </c>
      <c r="C1838">
        <v>-1.6339999999999999</v>
      </c>
      <c r="D1838">
        <v>-2.63</v>
      </c>
      <c r="E1838">
        <v>-3.1819999999999999</v>
      </c>
      <c r="F1838">
        <v>-3.22</v>
      </c>
      <c r="G1838">
        <v>1.5</v>
      </c>
      <c r="H1838">
        <v>0.01</v>
      </c>
      <c r="I1838">
        <v>1.7629999999999999</v>
      </c>
      <c r="J1838">
        <v>-0.63500000000000001</v>
      </c>
      <c r="K1838">
        <v>-1.6339999999999999</v>
      </c>
      <c r="L1838">
        <v>-2.63</v>
      </c>
      <c r="M1838">
        <v>-3.1819999999999999</v>
      </c>
      <c r="N1838">
        <v>-3.2290000000000001</v>
      </c>
      <c r="O1838">
        <v>0.93100000000000005</v>
      </c>
      <c r="P1838">
        <v>0.93</v>
      </c>
      <c r="Q1838">
        <v>0.92300000000000004</v>
      </c>
      <c r="R1838">
        <v>0.439</v>
      </c>
      <c r="S1838">
        <v>0.184</v>
      </c>
    </row>
    <row r="1839" spans="1:19" x14ac:dyDescent="0.3">
      <c r="A1839">
        <v>240</v>
      </c>
      <c r="B1839">
        <v>-0.63400000000000001</v>
      </c>
      <c r="C1839">
        <v>-1.6339999999999999</v>
      </c>
      <c r="D1839">
        <v>-2.63</v>
      </c>
      <c r="E1839">
        <v>-3.1819999999999999</v>
      </c>
      <c r="F1839">
        <v>-3.22</v>
      </c>
      <c r="G1839">
        <v>1.5</v>
      </c>
      <c r="H1839">
        <v>0.01</v>
      </c>
      <c r="I1839">
        <v>1.7629999999999999</v>
      </c>
      <c r="J1839">
        <v>-0.63300000000000001</v>
      </c>
      <c r="K1839">
        <v>-1.6339999999999999</v>
      </c>
      <c r="L1839">
        <v>-2.6309999999999998</v>
      </c>
      <c r="M1839">
        <v>-3.18</v>
      </c>
      <c r="N1839">
        <v>-3.2320000000000002</v>
      </c>
      <c r="O1839">
        <v>0.93400000000000005</v>
      </c>
      <c r="P1839">
        <v>0.93</v>
      </c>
      <c r="Q1839">
        <v>0.92500000000000004</v>
      </c>
      <c r="R1839">
        <v>0.438</v>
      </c>
      <c r="S1839">
        <v>0.19</v>
      </c>
    </row>
    <row r="1840" spans="1:19" x14ac:dyDescent="0.3">
      <c r="A1840">
        <v>300</v>
      </c>
      <c r="B1840">
        <v>-0.63400000000000001</v>
      </c>
      <c r="C1840">
        <v>-1.6339999999999999</v>
      </c>
      <c r="D1840">
        <v>-2.63</v>
      </c>
      <c r="E1840">
        <v>-3.1819999999999999</v>
      </c>
      <c r="F1840">
        <v>-3.22</v>
      </c>
      <c r="G1840">
        <v>1.5</v>
      </c>
      <c r="H1840">
        <v>0.01</v>
      </c>
      <c r="I1840">
        <v>1.7629999999999999</v>
      </c>
      <c r="J1840">
        <v>-0.63200000000000001</v>
      </c>
      <c r="K1840">
        <v>-1.6339999999999999</v>
      </c>
      <c r="L1840">
        <v>-2.6309999999999998</v>
      </c>
      <c r="M1840">
        <v>-3.18</v>
      </c>
      <c r="N1840">
        <v>-3.2349999999999999</v>
      </c>
      <c r="O1840">
        <v>0.93799999999999994</v>
      </c>
      <c r="P1840">
        <v>0.93</v>
      </c>
      <c r="Q1840">
        <v>0.92700000000000005</v>
      </c>
      <c r="R1840">
        <v>0.441</v>
      </c>
      <c r="S1840">
        <v>0.19400000000000001</v>
      </c>
    </row>
    <row r="1841" spans="1:19" x14ac:dyDescent="0.3">
      <c r="A1841">
        <v>360</v>
      </c>
      <c r="B1841">
        <v>-0.63400000000000001</v>
      </c>
      <c r="C1841">
        <v>-1.6339999999999999</v>
      </c>
      <c r="D1841">
        <v>-2.63</v>
      </c>
      <c r="E1841">
        <v>-3.1819999999999999</v>
      </c>
      <c r="F1841">
        <v>-3.22</v>
      </c>
      <c r="G1841">
        <v>1.5</v>
      </c>
      <c r="H1841">
        <v>0.01</v>
      </c>
      <c r="I1841">
        <v>1.7629999999999999</v>
      </c>
      <c r="J1841">
        <v>-0.63</v>
      </c>
      <c r="K1841">
        <v>-1.6339999999999999</v>
      </c>
      <c r="L1841">
        <v>-2.6309999999999998</v>
      </c>
      <c r="M1841">
        <v>-3.1819999999999999</v>
      </c>
      <c r="N1841">
        <v>-3.238</v>
      </c>
      <c r="O1841">
        <v>0.94</v>
      </c>
      <c r="P1841">
        <v>0.92800000000000005</v>
      </c>
      <c r="Q1841">
        <v>0.92400000000000004</v>
      </c>
      <c r="R1841">
        <v>0.44800000000000001</v>
      </c>
      <c r="S1841">
        <v>0.19800000000000001</v>
      </c>
    </row>
    <row r="1842" spans="1:19" x14ac:dyDescent="0.3">
      <c r="A1842">
        <v>420</v>
      </c>
      <c r="B1842">
        <v>-0.63400000000000001</v>
      </c>
      <c r="C1842">
        <v>-1.6339999999999999</v>
      </c>
      <c r="D1842">
        <v>-2.63</v>
      </c>
      <c r="E1842">
        <v>-3.1819999999999999</v>
      </c>
      <c r="F1842">
        <v>-3.22</v>
      </c>
      <c r="G1842">
        <v>1.5</v>
      </c>
      <c r="H1842">
        <v>0.01</v>
      </c>
      <c r="I1842">
        <v>1.7629999999999999</v>
      </c>
      <c r="J1842">
        <v>-0.628</v>
      </c>
      <c r="K1842">
        <v>-1.6339999999999999</v>
      </c>
      <c r="L1842">
        <v>-2.6309999999999998</v>
      </c>
      <c r="M1842">
        <v>-3.1840000000000002</v>
      </c>
      <c r="N1842">
        <v>-3.2410000000000001</v>
      </c>
      <c r="O1842">
        <v>0.94399999999999995</v>
      </c>
      <c r="P1842">
        <v>0.92900000000000005</v>
      </c>
      <c r="Q1842">
        <v>0.92400000000000004</v>
      </c>
      <c r="R1842">
        <v>0.45500000000000002</v>
      </c>
      <c r="S1842">
        <v>0.20300000000000001</v>
      </c>
    </row>
    <row r="1843" spans="1:19" x14ac:dyDescent="0.3">
      <c r="A1843">
        <v>480</v>
      </c>
      <c r="B1843">
        <v>-0.63400000000000001</v>
      </c>
      <c r="C1843">
        <v>-1.6339999999999999</v>
      </c>
      <c r="D1843">
        <v>-2.63</v>
      </c>
      <c r="E1843">
        <v>-3.1819999999999999</v>
      </c>
      <c r="F1843">
        <v>-3.22</v>
      </c>
      <c r="G1843">
        <v>1.5</v>
      </c>
      <c r="H1843">
        <v>0.01</v>
      </c>
      <c r="I1843">
        <v>1.7629999999999999</v>
      </c>
      <c r="J1843">
        <v>-0.627</v>
      </c>
      <c r="K1843">
        <v>-1.635</v>
      </c>
      <c r="L1843">
        <v>-2.6309999999999998</v>
      </c>
      <c r="M1843">
        <v>-3.1869999999999998</v>
      </c>
      <c r="N1843">
        <v>-3.2440000000000002</v>
      </c>
      <c r="O1843">
        <v>0.94599999999999995</v>
      </c>
      <c r="P1843">
        <v>0.92900000000000005</v>
      </c>
      <c r="Q1843">
        <v>0.92500000000000004</v>
      </c>
      <c r="R1843">
        <v>0.46400000000000002</v>
      </c>
      <c r="S1843">
        <v>0.20799999999999999</v>
      </c>
    </row>
    <row r="1844" spans="1:19" x14ac:dyDescent="0.3">
      <c r="A1844">
        <v>540</v>
      </c>
      <c r="B1844">
        <v>-0.63400000000000001</v>
      </c>
      <c r="C1844">
        <v>-1.6339999999999999</v>
      </c>
      <c r="D1844">
        <v>-2.63</v>
      </c>
      <c r="E1844">
        <v>-3.1819999999999999</v>
      </c>
      <c r="F1844">
        <v>-3.22</v>
      </c>
      <c r="G1844">
        <v>1.5</v>
      </c>
      <c r="H1844">
        <v>0.01</v>
      </c>
      <c r="I1844">
        <v>1.7629999999999999</v>
      </c>
      <c r="J1844">
        <v>-0.625</v>
      </c>
      <c r="K1844">
        <v>-1.6339999999999999</v>
      </c>
      <c r="L1844">
        <v>-2.6309999999999998</v>
      </c>
      <c r="M1844">
        <v>-3.19</v>
      </c>
      <c r="N1844">
        <v>-3.2469999999999999</v>
      </c>
      <c r="O1844">
        <v>0.94899999999999995</v>
      </c>
      <c r="P1844">
        <v>0.92900000000000005</v>
      </c>
      <c r="Q1844">
        <v>0.92500000000000004</v>
      </c>
      <c r="R1844">
        <v>0.47</v>
      </c>
      <c r="S1844">
        <v>0.21099999999999999</v>
      </c>
    </row>
    <row r="1845" spans="1:19" x14ac:dyDescent="0.3">
      <c r="A1845">
        <v>600</v>
      </c>
      <c r="B1845">
        <v>-0.63400000000000001</v>
      </c>
      <c r="C1845">
        <v>-1.6339999999999999</v>
      </c>
      <c r="D1845">
        <v>-2.63</v>
      </c>
      <c r="E1845">
        <v>-3.1819999999999999</v>
      </c>
      <c r="F1845">
        <v>-3.22</v>
      </c>
      <c r="G1845">
        <v>1.5</v>
      </c>
      <c r="H1845">
        <v>0.01</v>
      </c>
      <c r="I1845">
        <v>1.7629999999999999</v>
      </c>
      <c r="J1845">
        <v>-0.623</v>
      </c>
      <c r="K1845">
        <v>-1.6339999999999999</v>
      </c>
      <c r="L1845">
        <v>-2.6320000000000001</v>
      </c>
      <c r="M1845">
        <v>-3.1930000000000001</v>
      </c>
      <c r="N1845">
        <v>-3.25</v>
      </c>
      <c r="O1845">
        <v>0.95099999999999996</v>
      </c>
      <c r="P1845">
        <v>0.93</v>
      </c>
      <c r="Q1845">
        <v>0.92600000000000005</v>
      </c>
      <c r="R1845">
        <v>0.47399999999999998</v>
      </c>
      <c r="S1845">
        <v>0.214</v>
      </c>
    </row>
    <row r="1847" spans="1:19" x14ac:dyDescent="0.3">
      <c r="A1847" t="s">
        <v>0</v>
      </c>
      <c r="B1847" t="s">
        <v>143</v>
      </c>
    </row>
    <row r="1848" spans="1:19" x14ac:dyDescent="0.3">
      <c r="A1848">
        <v>0</v>
      </c>
      <c r="B1848">
        <v>-0.63400000000000001</v>
      </c>
      <c r="C1848">
        <v>-1.6339999999999999</v>
      </c>
      <c r="D1848">
        <v>-2.63</v>
      </c>
      <c r="E1848">
        <v>-3.1819999999999999</v>
      </c>
      <c r="F1848">
        <v>-3.22</v>
      </c>
      <c r="G1848">
        <v>1.5</v>
      </c>
      <c r="H1848">
        <v>0.01</v>
      </c>
      <c r="I1848">
        <v>1.514</v>
      </c>
      <c r="J1848">
        <v>-0.63400000000000001</v>
      </c>
      <c r="K1848">
        <v>-1.6339999999999999</v>
      </c>
      <c r="L1848">
        <v>-2.63</v>
      </c>
      <c r="M1848">
        <v>-3.1819999999999999</v>
      </c>
      <c r="N1848">
        <v>-3.22</v>
      </c>
      <c r="O1848">
        <v>0.91100000000000003</v>
      </c>
      <c r="P1848">
        <v>0.91100000000000003</v>
      </c>
      <c r="Q1848">
        <v>0.90300000000000002</v>
      </c>
      <c r="R1848">
        <v>0.436</v>
      </c>
      <c r="S1848">
        <v>0.161</v>
      </c>
    </row>
    <row r="1849" spans="1:19" x14ac:dyDescent="0.3">
      <c r="A1849">
        <v>60</v>
      </c>
      <c r="B1849">
        <v>-0.63400000000000001</v>
      </c>
      <c r="C1849">
        <v>-1.6339999999999999</v>
      </c>
      <c r="D1849">
        <v>-2.63</v>
      </c>
      <c r="E1849">
        <v>-3.1819999999999999</v>
      </c>
      <c r="F1849">
        <v>-3.22</v>
      </c>
      <c r="G1849">
        <v>1.5</v>
      </c>
      <c r="H1849">
        <v>0.01</v>
      </c>
      <c r="I1849">
        <v>1.514</v>
      </c>
      <c r="J1849">
        <v>-0.63600000000000001</v>
      </c>
      <c r="K1849">
        <v>-1.6339999999999999</v>
      </c>
      <c r="L1849">
        <v>-2.63</v>
      </c>
      <c r="M1849">
        <v>-3.1829999999999998</v>
      </c>
      <c r="N1849">
        <v>-3.22</v>
      </c>
      <c r="O1849">
        <v>0.92</v>
      </c>
      <c r="P1849">
        <v>0.92500000000000004</v>
      </c>
      <c r="Q1849">
        <v>0.91700000000000004</v>
      </c>
      <c r="R1849">
        <v>0.435</v>
      </c>
      <c r="S1849">
        <v>0.161</v>
      </c>
    </row>
    <row r="1850" spans="1:19" x14ac:dyDescent="0.3">
      <c r="A1850">
        <v>120</v>
      </c>
      <c r="B1850">
        <v>-0.63400000000000001</v>
      </c>
      <c r="C1850">
        <v>-1.6339999999999999</v>
      </c>
      <c r="D1850">
        <v>-2.63</v>
      </c>
      <c r="E1850">
        <v>-3.1819999999999999</v>
      </c>
      <c r="F1850">
        <v>-3.22</v>
      </c>
      <c r="G1850">
        <v>1.5</v>
      </c>
      <c r="H1850">
        <v>0.01</v>
      </c>
      <c r="I1850">
        <v>1.514</v>
      </c>
      <c r="J1850">
        <v>-0.63500000000000001</v>
      </c>
      <c r="K1850">
        <v>-1.6339999999999999</v>
      </c>
      <c r="L1850">
        <v>-2.63</v>
      </c>
      <c r="M1850">
        <v>-3.1829999999999998</v>
      </c>
      <c r="N1850">
        <v>-3.22</v>
      </c>
      <c r="O1850">
        <v>0.92600000000000005</v>
      </c>
      <c r="P1850">
        <v>0.92800000000000005</v>
      </c>
      <c r="Q1850">
        <v>0.92200000000000004</v>
      </c>
      <c r="R1850">
        <v>0.437</v>
      </c>
      <c r="S1850">
        <v>0.161</v>
      </c>
    </row>
    <row r="1851" spans="1:19" x14ac:dyDescent="0.3">
      <c r="A1851">
        <v>180</v>
      </c>
      <c r="B1851">
        <v>-0.63400000000000001</v>
      </c>
      <c r="C1851">
        <v>-1.6339999999999999</v>
      </c>
      <c r="D1851">
        <v>-2.63</v>
      </c>
      <c r="E1851">
        <v>-3.1819999999999999</v>
      </c>
      <c r="F1851">
        <v>-3.22</v>
      </c>
      <c r="G1851">
        <v>1.5</v>
      </c>
      <c r="H1851">
        <v>0.01</v>
      </c>
      <c r="I1851">
        <v>1.514</v>
      </c>
      <c r="J1851">
        <v>-0.63500000000000001</v>
      </c>
      <c r="K1851">
        <v>-1.6339999999999999</v>
      </c>
      <c r="L1851">
        <v>-2.63</v>
      </c>
      <c r="M1851">
        <v>-3.1819999999999999</v>
      </c>
      <c r="N1851">
        <v>-3.22</v>
      </c>
      <c r="O1851">
        <v>0.93100000000000005</v>
      </c>
      <c r="P1851">
        <v>0.93</v>
      </c>
      <c r="Q1851">
        <v>0.92400000000000004</v>
      </c>
      <c r="R1851">
        <v>0.439</v>
      </c>
      <c r="S1851">
        <v>0.16200000000000001</v>
      </c>
    </row>
    <row r="1852" spans="1:19" x14ac:dyDescent="0.3">
      <c r="A1852">
        <v>240</v>
      </c>
      <c r="B1852">
        <v>-0.63400000000000001</v>
      </c>
      <c r="C1852">
        <v>-1.6339999999999999</v>
      </c>
      <c r="D1852">
        <v>-2.63</v>
      </c>
      <c r="E1852">
        <v>-3.1819999999999999</v>
      </c>
      <c r="F1852">
        <v>-3.22</v>
      </c>
      <c r="G1852">
        <v>1.5</v>
      </c>
      <c r="H1852">
        <v>0.01</v>
      </c>
      <c r="I1852">
        <v>1.514</v>
      </c>
      <c r="J1852">
        <v>-0.63300000000000001</v>
      </c>
      <c r="K1852">
        <v>-1.6339999999999999</v>
      </c>
      <c r="L1852">
        <v>-2.6309999999999998</v>
      </c>
      <c r="M1852">
        <v>-3.181</v>
      </c>
      <c r="N1852">
        <v>-3.22</v>
      </c>
      <c r="O1852">
        <v>0.93400000000000005</v>
      </c>
      <c r="P1852">
        <v>0.93</v>
      </c>
      <c r="Q1852">
        <v>0.92500000000000004</v>
      </c>
      <c r="R1852">
        <v>0.442</v>
      </c>
      <c r="S1852">
        <v>0.16200000000000001</v>
      </c>
    </row>
    <row r="1853" spans="1:19" x14ac:dyDescent="0.3">
      <c r="A1853">
        <v>300</v>
      </c>
      <c r="B1853">
        <v>-0.63400000000000001</v>
      </c>
      <c r="C1853">
        <v>-1.6339999999999999</v>
      </c>
      <c r="D1853">
        <v>-2.63</v>
      </c>
      <c r="E1853">
        <v>-3.1819999999999999</v>
      </c>
      <c r="F1853">
        <v>-3.22</v>
      </c>
      <c r="G1853">
        <v>1.5</v>
      </c>
      <c r="H1853">
        <v>0.01</v>
      </c>
      <c r="I1853">
        <v>1.514</v>
      </c>
      <c r="J1853">
        <v>-0.63200000000000001</v>
      </c>
      <c r="K1853">
        <v>-1.6339999999999999</v>
      </c>
      <c r="L1853">
        <v>-2.6309999999999998</v>
      </c>
      <c r="M1853">
        <v>-3.181</v>
      </c>
      <c r="N1853">
        <v>-3.22</v>
      </c>
      <c r="O1853">
        <v>0.93799999999999994</v>
      </c>
      <c r="P1853">
        <v>0.93</v>
      </c>
      <c r="Q1853">
        <v>0.92600000000000005</v>
      </c>
      <c r="R1853">
        <v>0.443</v>
      </c>
      <c r="S1853">
        <v>0.161</v>
      </c>
    </row>
    <row r="1854" spans="1:19" x14ac:dyDescent="0.3">
      <c r="A1854">
        <v>360</v>
      </c>
      <c r="B1854">
        <v>-0.63400000000000001</v>
      </c>
      <c r="C1854">
        <v>-1.6339999999999999</v>
      </c>
      <c r="D1854">
        <v>-2.63</v>
      </c>
      <c r="E1854">
        <v>-3.1819999999999999</v>
      </c>
      <c r="F1854">
        <v>-3.22</v>
      </c>
      <c r="G1854">
        <v>1.5</v>
      </c>
      <c r="H1854">
        <v>0.01</v>
      </c>
      <c r="I1854">
        <v>1.514</v>
      </c>
      <c r="J1854">
        <v>-0.63</v>
      </c>
      <c r="K1854">
        <v>-1.6339999999999999</v>
      </c>
      <c r="L1854">
        <v>-2.6309999999999998</v>
      </c>
      <c r="M1854">
        <v>-3.181</v>
      </c>
      <c r="N1854">
        <v>-3.22</v>
      </c>
      <c r="O1854">
        <v>0.94</v>
      </c>
      <c r="P1854">
        <v>0.92900000000000005</v>
      </c>
      <c r="Q1854">
        <v>0.92500000000000004</v>
      </c>
      <c r="R1854">
        <v>0.443</v>
      </c>
      <c r="S1854">
        <v>0.161</v>
      </c>
    </row>
    <row r="1855" spans="1:19" x14ac:dyDescent="0.3">
      <c r="A1855">
        <v>420</v>
      </c>
      <c r="B1855">
        <v>-0.63400000000000001</v>
      </c>
      <c r="C1855">
        <v>-1.6339999999999999</v>
      </c>
      <c r="D1855">
        <v>-2.63</v>
      </c>
      <c r="E1855">
        <v>-3.1819999999999999</v>
      </c>
      <c r="F1855">
        <v>-3.22</v>
      </c>
      <c r="G1855">
        <v>1.5</v>
      </c>
      <c r="H1855">
        <v>0.01</v>
      </c>
      <c r="I1855">
        <v>1.514</v>
      </c>
      <c r="J1855">
        <v>-0.628</v>
      </c>
      <c r="K1855">
        <v>-1.6339999999999999</v>
      </c>
      <c r="L1855">
        <v>-2.6309999999999998</v>
      </c>
      <c r="M1855">
        <v>-3.181</v>
      </c>
      <c r="N1855">
        <v>-3.22</v>
      </c>
      <c r="O1855">
        <v>0.94399999999999995</v>
      </c>
      <c r="P1855">
        <v>0.92900000000000005</v>
      </c>
      <c r="Q1855">
        <v>0.92500000000000004</v>
      </c>
      <c r="R1855">
        <v>0.44400000000000001</v>
      </c>
      <c r="S1855">
        <v>0.16200000000000001</v>
      </c>
    </row>
    <row r="1856" spans="1:19" x14ac:dyDescent="0.3">
      <c r="A1856">
        <v>480</v>
      </c>
      <c r="B1856">
        <v>-0.63400000000000001</v>
      </c>
      <c r="C1856">
        <v>-1.6339999999999999</v>
      </c>
      <c r="D1856">
        <v>-2.63</v>
      </c>
      <c r="E1856">
        <v>-3.1819999999999999</v>
      </c>
      <c r="F1856">
        <v>-3.22</v>
      </c>
      <c r="G1856">
        <v>1.5</v>
      </c>
      <c r="H1856">
        <v>0.01</v>
      </c>
      <c r="I1856">
        <v>1.514</v>
      </c>
      <c r="J1856">
        <v>-0.627</v>
      </c>
      <c r="K1856">
        <v>-1.635</v>
      </c>
      <c r="L1856">
        <v>-2.6309999999999998</v>
      </c>
      <c r="M1856">
        <v>-3.181</v>
      </c>
      <c r="N1856">
        <v>-3.22</v>
      </c>
      <c r="O1856">
        <v>0.94599999999999995</v>
      </c>
      <c r="P1856">
        <v>0.92900000000000005</v>
      </c>
      <c r="Q1856">
        <v>0.92500000000000004</v>
      </c>
      <c r="R1856">
        <v>0.44400000000000001</v>
      </c>
      <c r="S1856">
        <v>0.16400000000000001</v>
      </c>
    </row>
    <row r="1857" spans="1:19" x14ac:dyDescent="0.3">
      <c r="A1857">
        <v>540</v>
      </c>
      <c r="B1857">
        <v>-0.63400000000000001</v>
      </c>
      <c r="C1857">
        <v>-1.6339999999999999</v>
      </c>
      <c r="D1857">
        <v>-2.63</v>
      </c>
      <c r="E1857">
        <v>-3.1819999999999999</v>
      </c>
      <c r="F1857">
        <v>-3.22</v>
      </c>
      <c r="G1857">
        <v>1.5</v>
      </c>
      <c r="H1857">
        <v>0.01</v>
      </c>
      <c r="I1857">
        <v>1.514</v>
      </c>
      <c r="J1857">
        <v>-0.625</v>
      </c>
      <c r="K1857">
        <v>-1.6339999999999999</v>
      </c>
      <c r="L1857">
        <v>-2.6309999999999998</v>
      </c>
      <c r="M1857">
        <v>-3.181</v>
      </c>
      <c r="N1857">
        <v>-3.22</v>
      </c>
      <c r="O1857">
        <v>0.94799999999999995</v>
      </c>
      <c r="P1857">
        <v>0.92900000000000005</v>
      </c>
      <c r="Q1857">
        <v>0.92500000000000004</v>
      </c>
      <c r="R1857">
        <v>0.44400000000000001</v>
      </c>
      <c r="S1857">
        <v>0.16600000000000001</v>
      </c>
    </row>
    <row r="1858" spans="1:19" x14ac:dyDescent="0.3">
      <c r="A1858">
        <v>600</v>
      </c>
      <c r="B1858">
        <v>-0.63400000000000001</v>
      </c>
      <c r="C1858">
        <v>-1.6339999999999999</v>
      </c>
      <c r="D1858">
        <v>-2.63</v>
      </c>
      <c r="E1858">
        <v>-3.1819999999999999</v>
      </c>
      <c r="F1858">
        <v>-3.22</v>
      </c>
      <c r="G1858">
        <v>1.5</v>
      </c>
      <c r="H1858">
        <v>0.01</v>
      </c>
      <c r="I1858">
        <v>1.514</v>
      </c>
      <c r="J1858">
        <v>-0.623</v>
      </c>
      <c r="K1858">
        <v>-1.6339999999999999</v>
      </c>
      <c r="L1858">
        <v>-2.6309999999999998</v>
      </c>
      <c r="M1858">
        <v>-3.181</v>
      </c>
      <c r="N1858">
        <v>-3.22</v>
      </c>
      <c r="O1858">
        <v>0.95099999999999996</v>
      </c>
      <c r="P1858">
        <v>0.93</v>
      </c>
      <c r="Q1858">
        <v>0.92500000000000004</v>
      </c>
      <c r="R1858">
        <v>0.44400000000000001</v>
      </c>
      <c r="S1858">
        <v>0.16600000000000001</v>
      </c>
    </row>
    <row r="1860" spans="1:19" x14ac:dyDescent="0.3">
      <c r="A1860" t="s">
        <v>0</v>
      </c>
      <c r="B1860" t="s">
        <v>144</v>
      </c>
    </row>
    <row r="1861" spans="1:19" x14ac:dyDescent="0.3">
      <c r="A1861">
        <v>0</v>
      </c>
      <c r="B1861">
        <v>-0.63400000000000001</v>
      </c>
      <c r="C1861">
        <v>-1.6339999999999999</v>
      </c>
      <c r="D1861">
        <v>-2.63</v>
      </c>
      <c r="E1861">
        <v>-3.1819999999999999</v>
      </c>
      <c r="F1861">
        <v>-3.22</v>
      </c>
      <c r="G1861">
        <v>1.5</v>
      </c>
      <c r="H1861">
        <v>0.01</v>
      </c>
      <c r="I1861">
        <v>1.2509999999999999</v>
      </c>
      <c r="J1861">
        <v>-0.63400000000000001</v>
      </c>
      <c r="K1861">
        <v>-1.6339999999999999</v>
      </c>
      <c r="L1861">
        <v>-2.63</v>
      </c>
      <c r="M1861">
        <v>-3.1819999999999999</v>
      </c>
      <c r="N1861">
        <v>-3.22</v>
      </c>
      <c r="O1861">
        <v>0.91100000000000003</v>
      </c>
      <c r="P1861">
        <v>0.91100000000000003</v>
      </c>
      <c r="Q1861">
        <v>0.90300000000000002</v>
      </c>
      <c r="R1861">
        <v>0.436</v>
      </c>
      <c r="S1861">
        <v>0.161</v>
      </c>
    </row>
    <row r="1862" spans="1:19" x14ac:dyDescent="0.3">
      <c r="A1862">
        <v>60</v>
      </c>
      <c r="B1862">
        <v>-0.63400000000000001</v>
      </c>
      <c r="C1862">
        <v>-1.6339999999999999</v>
      </c>
      <c r="D1862">
        <v>-2.63</v>
      </c>
      <c r="E1862">
        <v>-3.1819999999999999</v>
      </c>
      <c r="F1862">
        <v>-3.22</v>
      </c>
      <c r="G1862">
        <v>1.5</v>
      </c>
      <c r="H1862">
        <v>0.01</v>
      </c>
      <c r="I1862">
        <v>1.2509999999999999</v>
      </c>
      <c r="J1862">
        <v>-0.63600000000000001</v>
      </c>
      <c r="K1862">
        <v>-1.6339999999999999</v>
      </c>
      <c r="L1862">
        <v>-2.63</v>
      </c>
      <c r="M1862">
        <v>-3.1829999999999998</v>
      </c>
      <c r="N1862">
        <v>-3.2170000000000001</v>
      </c>
      <c r="O1862">
        <v>0.92</v>
      </c>
      <c r="P1862">
        <v>0.92400000000000004</v>
      </c>
      <c r="Q1862">
        <v>0.91700000000000004</v>
      </c>
      <c r="R1862">
        <v>0.437</v>
      </c>
      <c r="S1862">
        <v>0.153</v>
      </c>
    </row>
    <row r="1863" spans="1:19" x14ac:dyDescent="0.3">
      <c r="A1863">
        <v>120</v>
      </c>
      <c r="B1863">
        <v>-0.63400000000000001</v>
      </c>
      <c r="C1863">
        <v>-1.6339999999999999</v>
      </c>
      <c r="D1863">
        <v>-2.63</v>
      </c>
      <c r="E1863">
        <v>-3.1819999999999999</v>
      </c>
      <c r="F1863">
        <v>-3.22</v>
      </c>
      <c r="G1863">
        <v>1.5</v>
      </c>
      <c r="H1863">
        <v>0.01</v>
      </c>
      <c r="I1863">
        <v>1.2509999999999999</v>
      </c>
      <c r="J1863">
        <v>-0.63600000000000001</v>
      </c>
      <c r="K1863">
        <v>-1.6339999999999999</v>
      </c>
      <c r="L1863">
        <v>-2.63</v>
      </c>
      <c r="M1863">
        <v>-3.1819999999999999</v>
      </c>
      <c r="N1863">
        <v>-3.214</v>
      </c>
      <c r="O1863">
        <v>0.92600000000000005</v>
      </c>
      <c r="P1863">
        <v>0.92800000000000005</v>
      </c>
      <c r="Q1863">
        <v>0.92</v>
      </c>
      <c r="R1863">
        <v>0.435</v>
      </c>
      <c r="S1863">
        <v>0.14599999999999999</v>
      </c>
    </row>
    <row r="1864" spans="1:19" x14ac:dyDescent="0.3">
      <c r="A1864">
        <v>180</v>
      </c>
      <c r="B1864">
        <v>-0.63400000000000001</v>
      </c>
      <c r="C1864">
        <v>-1.6339999999999999</v>
      </c>
      <c r="D1864">
        <v>-2.63</v>
      </c>
      <c r="E1864">
        <v>-3.1819999999999999</v>
      </c>
      <c r="F1864">
        <v>-3.22</v>
      </c>
      <c r="G1864">
        <v>1.5</v>
      </c>
      <c r="H1864">
        <v>0.01</v>
      </c>
      <c r="I1864">
        <v>1.2509999999999999</v>
      </c>
      <c r="J1864">
        <v>-0.63400000000000001</v>
      </c>
      <c r="K1864">
        <v>-1.6339999999999999</v>
      </c>
      <c r="L1864">
        <v>-2.6309999999999998</v>
      </c>
      <c r="M1864">
        <v>-3.1819999999999999</v>
      </c>
      <c r="N1864">
        <v>-3.2109999999999999</v>
      </c>
      <c r="O1864">
        <v>0.93</v>
      </c>
      <c r="P1864">
        <v>0.93</v>
      </c>
      <c r="Q1864">
        <v>0.92500000000000004</v>
      </c>
      <c r="R1864">
        <v>0.439</v>
      </c>
      <c r="S1864">
        <v>0.14000000000000001</v>
      </c>
    </row>
    <row r="1865" spans="1:19" x14ac:dyDescent="0.3">
      <c r="A1865">
        <v>240</v>
      </c>
      <c r="B1865">
        <v>-0.63400000000000001</v>
      </c>
      <c r="C1865">
        <v>-1.6339999999999999</v>
      </c>
      <c r="D1865">
        <v>-2.63</v>
      </c>
      <c r="E1865">
        <v>-3.1819999999999999</v>
      </c>
      <c r="F1865">
        <v>-3.22</v>
      </c>
      <c r="G1865">
        <v>1.5</v>
      </c>
      <c r="H1865">
        <v>0.01</v>
      </c>
      <c r="I1865">
        <v>1.2509999999999999</v>
      </c>
      <c r="J1865">
        <v>-0.63300000000000001</v>
      </c>
      <c r="K1865">
        <v>-1.6339999999999999</v>
      </c>
      <c r="L1865">
        <v>-2.6309999999999998</v>
      </c>
      <c r="M1865">
        <v>-3.1819999999999999</v>
      </c>
      <c r="N1865">
        <v>-3.2080000000000002</v>
      </c>
      <c r="O1865">
        <v>0.93500000000000005</v>
      </c>
      <c r="P1865">
        <v>0.93</v>
      </c>
      <c r="Q1865">
        <v>0.92500000000000004</v>
      </c>
      <c r="R1865">
        <v>0.44500000000000001</v>
      </c>
      <c r="S1865">
        <v>0.13400000000000001</v>
      </c>
    </row>
    <row r="1866" spans="1:19" x14ac:dyDescent="0.3">
      <c r="A1866">
        <v>300</v>
      </c>
      <c r="B1866">
        <v>-0.63400000000000001</v>
      </c>
      <c r="C1866">
        <v>-1.6339999999999999</v>
      </c>
      <c r="D1866">
        <v>-2.63</v>
      </c>
      <c r="E1866">
        <v>-3.1819999999999999</v>
      </c>
      <c r="F1866">
        <v>-3.22</v>
      </c>
      <c r="G1866">
        <v>1.5</v>
      </c>
      <c r="H1866">
        <v>0.01</v>
      </c>
      <c r="I1866">
        <v>1.2509999999999999</v>
      </c>
      <c r="J1866">
        <v>-0.63200000000000001</v>
      </c>
      <c r="K1866">
        <v>-1.6339999999999999</v>
      </c>
      <c r="L1866">
        <v>-2.6309999999999998</v>
      </c>
      <c r="M1866">
        <v>-3.1819999999999999</v>
      </c>
      <c r="N1866">
        <v>-3.2050000000000001</v>
      </c>
      <c r="O1866">
        <v>0.93700000000000006</v>
      </c>
      <c r="P1866">
        <v>0.92900000000000005</v>
      </c>
      <c r="Q1866">
        <v>0.92400000000000004</v>
      </c>
      <c r="R1866">
        <v>0.44500000000000001</v>
      </c>
      <c r="S1866">
        <v>0.128</v>
      </c>
    </row>
    <row r="1867" spans="1:19" x14ac:dyDescent="0.3">
      <c r="A1867">
        <v>360</v>
      </c>
      <c r="B1867">
        <v>-0.63400000000000001</v>
      </c>
      <c r="C1867">
        <v>-1.6339999999999999</v>
      </c>
      <c r="D1867">
        <v>-2.63</v>
      </c>
      <c r="E1867">
        <v>-3.1819999999999999</v>
      </c>
      <c r="F1867">
        <v>-3.22</v>
      </c>
      <c r="G1867">
        <v>1.5</v>
      </c>
      <c r="H1867">
        <v>0.01</v>
      </c>
      <c r="I1867">
        <v>1.2509999999999999</v>
      </c>
      <c r="J1867">
        <v>-0.63</v>
      </c>
      <c r="K1867">
        <v>-1.6339999999999999</v>
      </c>
      <c r="L1867">
        <v>-2.6309999999999998</v>
      </c>
      <c r="M1867">
        <v>-3.18</v>
      </c>
      <c r="N1867">
        <v>-3.202</v>
      </c>
      <c r="O1867">
        <v>0.94</v>
      </c>
      <c r="P1867">
        <v>0.92900000000000005</v>
      </c>
      <c r="Q1867">
        <v>0.92500000000000004</v>
      </c>
      <c r="R1867">
        <v>0.439</v>
      </c>
      <c r="S1867">
        <v>0.123</v>
      </c>
    </row>
    <row r="1868" spans="1:19" x14ac:dyDescent="0.3">
      <c r="A1868">
        <v>420</v>
      </c>
      <c r="B1868">
        <v>-0.63400000000000001</v>
      </c>
      <c r="C1868">
        <v>-1.6339999999999999</v>
      </c>
      <c r="D1868">
        <v>-2.63</v>
      </c>
      <c r="E1868">
        <v>-3.1819999999999999</v>
      </c>
      <c r="F1868">
        <v>-3.22</v>
      </c>
      <c r="G1868">
        <v>1.5</v>
      </c>
      <c r="H1868">
        <v>0.01</v>
      </c>
      <c r="I1868">
        <v>1.2509999999999999</v>
      </c>
      <c r="J1868">
        <v>-0.628</v>
      </c>
      <c r="K1868">
        <v>-1.6339999999999999</v>
      </c>
      <c r="L1868">
        <v>-2.6320000000000001</v>
      </c>
      <c r="M1868">
        <v>-3.177</v>
      </c>
      <c r="N1868">
        <v>-3.1989999999999998</v>
      </c>
      <c r="O1868">
        <v>0.94399999999999995</v>
      </c>
      <c r="P1868">
        <v>0.92900000000000005</v>
      </c>
      <c r="Q1868">
        <v>0.92600000000000005</v>
      </c>
      <c r="R1868">
        <v>0.432</v>
      </c>
      <c r="S1868">
        <v>0.121</v>
      </c>
    </row>
    <row r="1869" spans="1:19" x14ac:dyDescent="0.3">
      <c r="A1869">
        <v>480</v>
      </c>
      <c r="B1869">
        <v>-0.63400000000000001</v>
      </c>
      <c r="C1869">
        <v>-1.6339999999999999</v>
      </c>
      <c r="D1869">
        <v>-2.63</v>
      </c>
      <c r="E1869">
        <v>-3.1819999999999999</v>
      </c>
      <c r="F1869">
        <v>-3.22</v>
      </c>
      <c r="G1869">
        <v>1.5</v>
      </c>
      <c r="H1869">
        <v>0.01</v>
      </c>
      <c r="I1869">
        <v>1.2509999999999999</v>
      </c>
      <c r="J1869">
        <v>-0.627</v>
      </c>
      <c r="K1869">
        <v>-1.6339999999999999</v>
      </c>
      <c r="L1869">
        <v>-2.6309999999999998</v>
      </c>
      <c r="M1869">
        <v>-3.1739999999999999</v>
      </c>
      <c r="N1869">
        <v>-3.1960000000000002</v>
      </c>
      <c r="O1869">
        <v>0.94599999999999995</v>
      </c>
      <c r="P1869">
        <v>0.92800000000000005</v>
      </c>
      <c r="Q1869">
        <v>0.92500000000000004</v>
      </c>
      <c r="R1869">
        <v>0.42499999999999999</v>
      </c>
      <c r="S1869">
        <v>0.12</v>
      </c>
    </row>
    <row r="1870" spans="1:19" x14ac:dyDescent="0.3">
      <c r="A1870">
        <v>540</v>
      </c>
      <c r="B1870">
        <v>-0.63400000000000001</v>
      </c>
      <c r="C1870">
        <v>-1.6339999999999999</v>
      </c>
      <c r="D1870">
        <v>-2.63</v>
      </c>
      <c r="E1870">
        <v>-3.1819999999999999</v>
      </c>
      <c r="F1870">
        <v>-3.22</v>
      </c>
      <c r="G1870">
        <v>1.5</v>
      </c>
      <c r="H1870">
        <v>0.01</v>
      </c>
      <c r="I1870">
        <v>1.2509999999999999</v>
      </c>
      <c r="J1870">
        <v>-0.625</v>
      </c>
      <c r="K1870">
        <v>-1.6339999999999999</v>
      </c>
      <c r="L1870">
        <v>-2.6309999999999998</v>
      </c>
      <c r="M1870">
        <v>-3.1709999999999998</v>
      </c>
      <c r="N1870">
        <v>-3.1930000000000001</v>
      </c>
      <c r="O1870">
        <v>0.94799999999999995</v>
      </c>
      <c r="P1870">
        <v>0.92900000000000005</v>
      </c>
      <c r="Q1870">
        <v>0.92400000000000004</v>
      </c>
      <c r="R1870">
        <v>0.41799999999999998</v>
      </c>
      <c r="S1870">
        <v>0.11799999999999999</v>
      </c>
    </row>
    <row r="1871" spans="1:19" x14ac:dyDescent="0.3">
      <c r="A1871">
        <v>600</v>
      </c>
      <c r="B1871">
        <v>-0.63400000000000001</v>
      </c>
      <c r="C1871">
        <v>-1.6339999999999999</v>
      </c>
      <c r="D1871">
        <v>-2.63</v>
      </c>
      <c r="E1871">
        <v>-3.1819999999999999</v>
      </c>
      <c r="F1871">
        <v>-3.22</v>
      </c>
      <c r="G1871">
        <v>1.5</v>
      </c>
      <c r="H1871">
        <v>0.01</v>
      </c>
      <c r="I1871">
        <v>1.2509999999999999</v>
      </c>
      <c r="J1871">
        <v>-0.623</v>
      </c>
      <c r="K1871">
        <v>-1.6339999999999999</v>
      </c>
      <c r="L1871">
        <v>-2.6309999999999998</v>
      </c>
      <c r="M1871">
        <v>-3.1669999999999998</v>
      </c>
      <c r="N1871">
        <v>-3.19</v>
      </c>
      <c r="O1871">
        <v>0.95099999999999996</v>
      </c>
      <c r="P1871">
        <v>0.93</v>
      </c>
      <c r="Q1871">
        <v>0.92400000000000004</v>
      </c>
      <c r="R1871">
        <v>0.41099999999999998</v>
      </c>
      <c r="S1871">
        <v>0.11700000000000001</v>
      </c>
    </row>
    <row r="1873" spans="1:19" x14ac:dyDescent="0.3">
      <c r="A1873" t="s">
        <v>0</v>
      </c>
      <c r="B1873" t="s">
        <v>145</v>
      </c>
    </row>
    <row r="1874" spans="1:19" x14ac:dyDescent="0.3">
      <c r="A1874">
        <v>0</v>
      </c>
      <c r="B1874">
        <v>-0.63400000000000001</v>
      </c>
      <c r="C1874">
        <v>-1.6339999999999999</v>
      </c>
      <c r="D1874">
        <v>-2.629</v>
      </c>
      <c r="E1874">
        <v>-3.1739999999999999</v>
      </c>
      <c r="F1874">
        <v>-3.21</v>
      </c>
      <c r="G1874">
        <v>1.5</v>
      </c>
      <c r="H1874">
        <v>0.01</v>
      </c>
      <c r="I1874">
        <v>1.7669999999999999</v>
      </c>
      <c r="J1874">
        <v>-0.63400000000000001</v>
      </c>
      <c r="K1874">
        <v>-1.6339999999999999</v>
      </c>
      <c r="L1874">
        <v>-2.629</v>
      </c>
      <c r="M1874">
        <v>-3.1739999999999999</v>
      </c>
      <c r="N1874">
        <v>-3.21</v>
      </c>
      <c r="O1874">
        <v>0.91100000000000003</v>
      </c>
      <c r="P1874">
        <v>0.91100000000000003</v>
      </c>
      <c r="Q1874">
        <v>0.90300000000000002</v>
      </c>
      <c r="R1874">
        <v>0.43099999999999999</v>
      </c>
      <c r="S1874">
        <v>0.16</v>
      </c>
    </row>
    <row r="1875" spans="1:19" x14ac:dyDescent="0.3">
      <c r="A1875">
        <v>60</v>
      </c>
      <c r="B1875">
        <v>-0.63400000000000001</v>
      </c>
      <c r="C1875">
        <v>-1.6339999999999999</v>
      </c>
      <c r="D1875">
        <v>-2.629</v>
      </c>
      <c r="E1875">
        <v>-3.1739999999999999</v>
      </c>
      <c r="F1875">
        <v>-3.21</v>
      </c>
      <c r="G1875">
        <v>1.5</v>
      </c>
      <c r="H1875">
        <v>0.01</v>
      </c>
      <c r="I1875">
        <v>1.7669999999999999</v>
      </c>
      <c r="J1875">
        <v>-0.63500000000000001</v>
      </c>
      <c r="K1875">
        <v>-1.6339999999999999</v>
      </c>
      <c r="L1875">
        <v>-2.629</v>
      </c>
      <c r="M1875">
        <v>-3.1739999999999999</v>
      </c>
      <c r="N1875">
        <v>-3.2130000000000001</v>
      </c>
      <c r="O1875">
        <v>0.92</v>
      </c>
      <c r="P1875">
        <v>0.92600000000000005</v>
      </c>
      <c r="Q1875">
        <v>0.91700000000000004</v>
      </c>
      <c r="R1875">
        <v>0.42899999999999999</v>
      </c>
      <c r="S1875">
        <v>0.16900000000000001</v>
      </c>
    </row>
    <row r="1876" spans="1:19" x14ac:dyDescent="0.3">
      <c r="A1876">
        <v>120</v>
      </c>
      <c r="B1876">
        <v>-0.63400000000000001</v>
      </c>
      <c r="C1876">
        <v>-1.6339999999999999</v>
      </c>
      <c r="D1876">
        <v>-2.629</v>
      </c>
      <c r="E1876">
        <v>-3.1739999999999999</v>
      </c>
      <c r="F1876">
        <v>-3.21</v>
      </c>
      <c r="G1876">
        <v>1.5</v>
      </c>
      <c r="H1876">
        <v>0.01</v>
      </c>
      <c r="I1876">
        <v>1.7669999999999999</v>
      </c>
      <c r="J1876">
        <v>-0.63500000000000001</v>
      </c>
      <c r="K1876">
        <v>-1.6339999999999999</v>
      </c>
      <c r="L1876">
        <v>-2.63</v>
      </c>
      <c r="M1876">
        <v>-3.1739999999999999</v>
      </c>
      <c r="N1876">
        <v>-3.2160000000000002</v>
      </c>
      <c r="O1876">
        <v>0.92600000000000005</v>
      </c>
      <c r="P1876">
        <v>0.92800000000000005</v>
      </c>
      <c r="Q1876">
        <v>0.92300000000000004</v>
      </c>
      <c r="R1876">
        <v>0.433</v>
      </c>
      <c r="S1876">
        <v>0.17599999999999999</v>
      </c>
    </row>
    <row r="1877" spans="1:19" x14ac:dyDescent="0.3">
      <c r="A1877">
        <v>180</v>
      </c>
      <c r="B1877">
        <v>-0.63400000000000001</v>
      </c>
      <c r="C1877">
        <v>-1.6339999999999999</v>
      </c>
      <c r="D1877">
        <v>-2.629</v>
      </c>
      <c r="E1877">
        <v>-3.1739999999999999</v>
      </c>
      <c r="F1877">
        <v>-3.21</v>
      </c>
      <c r="G1877">
        <v>1.5</v>
      </c>
      <c r="H1877">
        <v>0.01</v>
      </c>
      <c r="I1877">
        <v>1.7669999999999999</v>
      </c>
      <c r="J1877">
        <v>-0.63500000000000001</v>
      </c>
      <c r="K1877">
        <v>-1.6339999999999999</v>
      </c>
      <c r="L1877">
        <v>-2.63</v>
      </c>
      <c r="M1877">
        <v>-3.173</v>
      </c>
      <c r="N1877">
        <v>-3.2189999999999999</v>
      </c>
      <c r="O1877">
        <v>0.93100000000000005</v>
      </c>
      <c r="P1877">
        <v>0.93</v>
      </c>
      <c r="Q1877">
        <v>0.92200000000000004</v>
      </c>
      <c r="R1877">
        <v>0.434</v>
      </c>
      <c r="S1877">
        <v>0.183</v>
      </c>
    </row>
    <row r="1878" spans="1:19" x14ac:dyDescent="0.3">
      <c r="A1878">
        <v>240</v>
      </c>
      <c r="B1878">
        <v>-0.63400000000000001</v>
      </c>
      <c r="C1878">
        <v>-1.6339999999999999</v>
      </c>
      <c r="D1878">
        <v>-2.629</v>
      </c>
      <c r="E1878">
        <v>-3.1739999999999999</v>
      </c>
      <c r="F1878">
        <v>-3.21</v>
      </c>
      <c r="G1878">
        <v>1.5</v>
      </c>
      <c r="H1878">
        <v>0.01</v>
      </c>
      <c r="I1878">
        <v>1.7669999999999999</v>
      </c>
      <c r="J1878">
        <v>-0.63300000000000001</v>
      </c>
      <c r="K1878">
        <v>-1.6339999999999999</v>
      </c>
      <c r="L1878">
        <v>-2.63</v>
      </c>
      <c r="M1878">
        <v>-3.1709999999999998</v>
      </c>
      <c r="N1878">
        <v>-3.222</v>
      </c>
      <c r="O1878">
        <v>0.93400000000000005</v>
      </c>
      <c r="P1878">
        <v>0.93</v>
      </c>
      <c r="Q1878">
        <v>0.92400000000000004</v>
      </c>
      <c r="R1878">
        <v>0.432</v>
      </c>
      <c r="S1878">
        <v>0.189</v>
      </c>
    </row>
    <row r="1879" spans="1:19" x14ac:dyDescent="0.3">
      <c r="A1879">
        <v>300</v>
      </c>
      <c r="B1879">
        <v>-0.63400000000000001</v>
      </c>
      <c r="C1879">
        <v>-1.6339999999999999</v>
      </c>
      <c r="D1879">
        <v>-2.629</v>
      </c>
      <c r="E1879">
        <v>-3.1739999999999999</v>
      </c>
      <c r="F1879">
        <v>-3.21</v>
      </c>
      <c r="G1879">
        <v>1.5</v>
      </c>
      <c r="H1879">
        <v>0.01</v>
      </c>
      <c r="I1879">
        <v>1.7669999999999999</v>
      </c>
      <c r="J1879">
        <v>-0.63200000000000001</v>
      </c>
      <c r="K1879">
        <v>-1.6339999999999999</v>
      </c>
      <c r="L1879">
        <v>-2.6309999999999998</v>
      </c>
      <c r="M1879">
        <v>-3.1709999999999998</v>
      </c>
      <c r="N1879">
        <v>-3.2250000000000001</v>
      </c>
      <c r="O1879">
        <v>0.93799999999999994</v>
      </c>
      <c r="P1879">
        <v>0.93</v>
      </c>
      <c r="Q1879">
        <v>0.92600000000000005</v>
      </c>
      <c r="R1879">
        <v>0.436</v>
      </c>
      <c r="S1879">
        <v>0.193</v>
      </c>
    </row>
    <row r="1880" spans="1:19" x14ac:dyDescent="0.3">
      <c r="A1880">
        <v>360</v>
      </c>
      <c r="B1880">
        <v>-0.63400000000000001</v>
      </c>
      <c r="C1880">
        <v>-1.6339999999999999</v>
      </c>
      <c r="D1880">
        <v>-2.629</v>
      </c>
      <c r="E1880">
        <v>-3.1739999999999999</v>
      </c>
      <c r="F1880">
        <v>-3.21</v>
      </c>
      <c r="G1880">
        <v>1.5</v>
      </c>
      <c r="H1880">
        <v>0.01</v>
      </c>
      <c r="I1880">
        <v>1.7669999999999999</v>
      </c>
      <c r="J1880">
        <v>-0.63</v>
      </c>
      <c r="K1880">
        <v>-1.6339999999999999</v>
      </c>
      <c r="L1880">
        <v>-2.6309999999999998</v>
      </c>
      <c r="M1880">
        <v>-3.173</v>
      </c>
      <c r="N1880">
        <v>-3.2280000000000002</v>
      </c>
      <c r="O1880">
        <v>0.94</v>
      </c>
      <c r="P1880">
        <v>0.92800000000000005</v>
      </c>
      <c r="Q1880">
        <v>0.92400000000000004</v>
      </c>
      <c r="R1880">
        <v>0.443</v>
      </c>
      <c r="S1880">
        <v>0.19700000000000001</v>
      </c>
    </row>
    <row r="1881" spans="1:19" x14ac:dyDescent="0.3">
      <c r="A1881">
        <v>420</v>
      </c>
      <c r="B1881">
        <v>-0.63400000000000001</v>
      </c>
      <c r="C1881">
        <v>-1.6339999999999999</v>
      </c>
      <c r="D1881">
        <v>-2.629</v>
      </c>
      <c r="E1881">
        <v>-3.1739999999999999</v>
      </c>
      <c r="F1881">
        <v>-3.21</v>
      </c>
      <c r="G1881">
        <v>1.5</v>
      </c>
      <c r="H1881">
        <v>0.01</v>
      </c>
      <c r="I1881">
        <v>1.7669999999999999</v>
      </c>
      <c r="J1881">
        <v>-0.628</v>
      </c>
      <c r="K1881">
        <v>-1.6339999999999999</v>
      </c>
      <c r="L1881">
        <v>-2.6309999999999998</v>
      </c>
      <c r="M1881">
        <v>-3.1749999999999998</v>
      </c>
      <c r="N1881">
        <v>-3.2309999999999999</v>
      </c>
      <c r="O1881">
        <v>0.94399999999999995</v>
      </c>
      <c r="P1881">
        <v>0.92800000000000005</v>
      </c>
      <c r="Q1881">
        <v>0.92400000000000004</v>
      </c>
      <c r="R1881">
        <v>0.45100000000000001</v>
      </c>
      <c r="S1881">
        <v>0.20200000000000001</v>
      </c>
    </row>
    <row r="1882" spans="1:19" x14ac:dyDescent="0.3">
      <c r="A1882">
        <v>480</v>
      </c>
      <c r="B1882">
        <v>-0.63400000000000001</v>
      </c>
      <c r="C1882">
        <v>-1.6339999999999999</v>
      </c>
      <c r="D1882">
        <v>-2.629</v>
      </c>
      <c r="E1882">
        <v>-3.1739999999999999</v>
      </c>
      <c r="F1882">
        <v>-3.21</v>
      </c>
      <c r="G1882">
        <v>1.5</v>
      </c>
      <c r="H1882">
        <v>0.01</v>
      </c>
      <c r="I1882">
        <v>1.7669999999999999</v>
      </c>
      <c r="J1882">
        <v>-0.627</v>
      </c>
      <c r="K1882">
        <v>-1.635</v>
      </c>
      <c r="L1882">
        <v>-2.6309999999999998</v>
      </c>
      <c r="M1882">
        <v>-3.1779999999999999</v>
      </c>
      <c r="N1882">
        <v>-3.234</v>
      </c>
      <c r="O1882">
        <v>0.94599999999999995</v>
      </c>
      <c r="P1882">
        <v>0.92900000000000005</v>
      </c>
      <c r="Q1882">
        <v>0.92500000000000004</v>
      </c>
      <c r="R1882">
        <v>0.45800000000000002</v>
      </c>
      <c r="S1882">
        <v>0.20599999999999999</v>
      </c>
    </row>
    <row r="1883" spans="1:19" x14ac:dyDescent="0.3">
      <c r="A1883">
        <v>540</v>
      </c>
      <c r="B1883">
        <v>-0.63400000000000001</v>
      </c>
      <c r="C1883">
        <v>-1.6339999999999999</v>
      </c>
      <c r="D1883">
        <v>-2.629</v>
      </c>
      <c r="E1883">
        <v>-3.1739999999999999</v>
      </c>
      <c r="F1883">
        <v>-3.21</v>
      </c>
      <c r="G1883">
        <v>1.5</v>
      </c>
      <c r="H1883">
        <v>0.01</v>
      </c>
      <c r="I1883">
        <v>1.7669999999999999</v>
      </c>
      <c r="J1883">
        <v>-0.625</v>
      </c>
      <c r="K1883">
        <v>-1.6339999999999999</v>
      </c>
      <c r="L1883">
        <v>-2.6309999999999998</v>
      </c>
      <c r="M1883">
        <v>-3.181</v>
      </c>
      <c r="N1883">
        <v>-3.2370000000000001</v>
      </c>
      <c r="O1883">
        <v>0.94799999999999995</v>
      </c>
      <c r="P1883">
        <v>0.92900000000000005</v>
      </c>
      <c r="Q1883">
        <v>0.92500000000000004</v>
      </c>
      <c r="R1883">
        <v>0.46500000000000002</v>
      </c>
      <c r="S1883">
        <v>0.21</v>
      </c>
    </row>
    <row r="1884" spans="1:19" x14ac:dyDescent="0.3">
      <c r="A1884">
        <v>600</v>
      </c>
      <c r="B1884">
        <v>-0.63400000000000001</v>
      </c>
      <c r="C1884">
        <v>-1.6339999999999999</v>
      </c>
      <c r="D1884">
        <v>-2.629</v>
      </c>
      <c r="E1884">
        <v>-3.1739999999999999</v>
      </c>
      <c r="F1884">
        <v>-3.21</v>
      </c>
      <c r="G1884">
        <v>1.5</v>
      </c>
      <c r="H1884">
        <v>0.01</v>
      </c>
      <c r="I1884">
        <v>1.7669999999999999</v>
      </c>
      <c r="J1884">
        <v>-0.623</v>
      </c>
      <c r="K1884">
        <v>-1.6339999999999999</v>
      </c>
      <c r="L1884">
        <v>-2.6309999999999998</v>
      </c>
      <c r="M1884">
        <v>-3.1840000000000002</v>
      </c>
      <c r="N1884">
        <v>-3.24</v>
      </c>
      <c r="O1884">
        <v>0.95099999999999996</v>
      </c>
      <c r="P1884">
        <v>0.93</v>
      </c>
      <c r="Q1884">
        <v>0.92600000000000005</v>
      </c>
      <c r="R1884">
        <v>0.47</v>
      </c>
      <c r="S1884">
        <v>0.21299999999999999</v>
      </c>
    </row>
    <row r="1886" spans="1:19" x14ac:dyDescent="0.3">
      <c r="A1886" t="s">
        <v>0</v>
      </c>
      <c r="B1886" t="s">
        <v>146</v>
      </c>
    </row>
    <row r="1887" spans="1:19" x14ac:dyDescent="0.3">
      <c r="A1887">
        <v>0</v>
      </c>
      <c r="B1887">
        <v>-0.63400000000000001</v>
      </c>
      <c r="C1887">
        <v>-1.6339999999999999</v>
      </c>
      <c r="D1887">
        <v>-2.629</v>
      </c>
      <c r="E1887">
        <v>-3.1739999999999999</v>
      </c>
      <c r="F1887">
        <v>-3.21</v>
      </c>
      <c r="G1887">
        <v>1.5</v>
      </c>
      <c r="H1887">
        <v>0.01</v>
      </c>
      <c r="I1887">
        <v>1.514</v>
      </c>
      <c r="J1887">
        <v>-0.63400000000000001</v>
      </c>
      <c r="K1887">
        <v>-1.6339999999999999</v>
      </c>
      <c r="L1887">
        <v>-2.629</v>
      </c>
      <c r="M1887">
        <v>-3.1739999999999999</v>
      </c>
      <c r="N1887">
        <v>-3.21</v>
      </c>
      <c r="O1887">
        <v>0.91100000000000003</v>
      </c>
      <c r="P1887">
        <v>0.91100000000000003</v>
      </c>
      <c r="Q1887">
        <v>0.90300000000000002</v>
      </c>
      <c r="R1887">
        <v>0.43099999999999999</v>
      </c>
      <c r="S1887">
        <v>0.16</v>
      </c>
    </row>
    <row r="1888" spans="1:19" x14ac:dyDescent="0.3">
      <c r="A1888">
        <v>60</v>
      </c>
      <c r="B1888">
        <v>-0.63400000000000001</v>
      </c>
      <c r="C1888">
        <v>-1.6339999999999999</v>
      </c>
      <c r="D1888">
        <v>-2.629</v>
      </c>
      <c r="E1888">
        <v>-3.1739999999999999</v>
      </c>
      <c r="F1888">
        <v>-3.21</v>
      </c>
      <c r="G1888">
        <v>1.5</v>
      </c>
      <c r="H1888">
        <v>0.01</v>
      </c>
      <c r="I1888">
        <v>1.514</v>
      </c>
      <c r="J1888">
        <v>-0.63600000000000001</v>
      </c>
      <c r="K1888">
        <v>-1.6339999999999999</v>
      </c>
      <c r="L1888">
        <v>-2.629</v>
      </c>
      <c r="M1888">
        <v>-3.1739999999999999</v>
      </c>
      <c r="N1888">
        <v>-3.21</v>
      </c>
      <c r="O1888">
        <v>0.92</v>
      </c>
      <c r="P1888">
        <v>0.92500000000000004</v>
      </c>
      <c r="Q1888">
        <v>0.91700000000000004</v>
      </c>
      <c r="R1888">
        <v>0.43</v>
      </c>
      <c r="S1888">
        <v>0.16</v>
      </c>
    </row>
    <row r="1889" spans="1:19" x14ac:dyDescent="0.3">
      <c r="A1889">
        <v>120</v>
      </c>
      <c r="B1889">
        <v>-0.63400000000000001</v>
      </c>
      <c r="C1889">
        <v>-1.6339999999999999</v>
      </c>
      <c r="D1889">
        <v>-2.629</v>
      </c>
      <c r="E1889">
        <v>-3.1739999999999999</v>
      </c>
      <c r="F1889">
        <v>-3.21</v>
      </c>
      <c r="G1889">
        <v>1.5</v>
      </c>
      <c r="H1889">
        <v>0.01</v>
      </c>
      <c r="I1889">
        <v>1.514</v>
      </c>
      <c r="J1889">
        <v>-0.63500000000000001</v>
      </c>
      <c r="K1889">
        <v>-1.6339999999999999</v>
      </c>
      <c r="L1889">
        <v>-2.63</v>
      </c>
      <c r="M1889">
        <v>-3.1739999999999999</v>
      </c>
      <c r="N1889">
        <v>-3.21</v>
      </c>
      <c r="O1889">
        <v>0.92600000000000005</v>
      </c>
      <c r="P1889">
        <v>0.92800000000000005</v>
      </c>
      <c r="Q1889">
        <v>0.92100000000000004</v>
      </c>
      <c r="R1889">
        <v>0.43099999999999999</v>
      </c>
      <c r="S1889">
        <v>0.16</v>
      </c>
    </row>
    <row r="1890" spans="1:19" x14ac:dyDescent="0.3">
      <c r="A1890">
        <v>180</v>
      </c>
      <c r="B1890">
        <v>-0.63400000000000001</v>
      </c>
      <c r="C1890">
        <v>-1.6339999999999999</v>
      </c>
      <c r="D1890">
        <v>-2.629</v>
      </c>
      <c r="E1890">
        <v>-3.1739999999999999</v>
      </c>
      <c r="F1890">
        <v>-3.21</v>
      </c>
      <c r="G1890">
        <v>1.5</v>
      </c>
      <c r="H1890">
        <v>0.01</v>
      </c>
      <c r="I1890">
        <v>1.514</v>
      </c>
      <c r="J1890">
        <v>-0.63500000000000001</v>
      </c>
      <c r="K1890">
        <v>-1.6339999999999999</v>
      </c>
      <c r="L1890">
        <v>-2.63</v>
      </c>
      <c r="M1890">
        <v>-3.173</v>
      </c>
      <c r="N1890">
        <v>-3.21</v>
      </c>
      <c r="O1890">
        <v>0.93100000000000005</v>
      </c>
      <c r="P1890">
        <v>0.93</v>
      </c>
      <c r="Q1890">
        <v>0.92400000000000004</v>
      </c>
      <c r="R1890">
        <v>0.434</v>
      </c>
      <c r="S1890">
        <v>0.16</v>
      </c>
    </row>
    <row r="1891" spans="1:19" x14ac:dyDescent="0.3">
      <c r="A1891">
        <v>240</v>
      </c>
      <c r="B1891">
        <v>-0.63400000000000001</v>
      </c>
      <c r="C1891">
        <v>-1.6339999999999999</v>
      </c>
      <c r="D1891">
        <v>-2.629</v>
      </c>
      <c r="E1891">
        <v>-3.1739999999999999</v>
      </c>
      <c r="F1891">
        <v>-3.21</v>
      </c>
      <c r="G1891">
        <v>1.5</v>
      </c>
      <c r="H1891">
        <v>0.01</v>
      </c>
      <c r="I1891">
        <v>1.514</v>
      </c>
      <c r="J1891">
        <v>-0.63300000000000001</v>
      </c>
      <c r="K1891">
        <v>-1.6339999999999999</v>
      </c>
      <c r="L1891">
        <v>-2.63</v>
      </c>
      <c r="M1891">
        <v>-3.1720000000000002</v>
      </c>
      <c r="N1891">
        <v>-3.21</v>
      </c>
      <c r="O1891">
        <v>0.93400000000000005</v>
      </c>
      <c r="P1891">
        <v>0.93</v>
      </c>
      <c r="Q1891">
        <v>0.92400000000000004</v>
      </c>
      <c r="R1891">
        <v>0.436</v>
      </c>
      <c r="S1891">
        <v>0.161</v>
      </c>
    </row>
    <row r="1892" spans="1:19" x14ac:dyDescent="0.3">
      <c r="A1892">
        <v>300</v>
      </c>
      <c r="B1892">
        <v>-0.63400000000000001</v>
      </c>
      <c r="C1892">
        <v>-1.6339999999999999</v>
      </c>
      <c r="D1892">
        <v>-2.629</v>
      </c>
      <c r="E1892">
        <v>-3.1739999999999999</v>
      </c>
      <c r="F1892">
        <v>-3.21</v>
      </c>
      <c r="G1892">
        <v>1.5</v>
      </c>
      <c r="H1892">
        <v>0.01</v>
      </c>
      <c r="I1892">
        <v>1.514</v>
      </c>
      <c r="J1892">
        <v>-0.63200000000000001</v>
      </c>
      <c r="K1892">
        <v>-1.6339999999999999</v>
      </c>
      <c r="L1892">
        <v>-2.6309999999999998</v>
      </c>
      <c r="M1892">
        <v>-3.1720000000000002</v>
      </c>
      <c r="N1892">
        <v>-3.21</v>
      </c>
      <c r="O1892">
        <v>0.93799999999999994</v>
      </c>
      <c r="P1892">
        <v>0.93</v>
      </c>
      <c r="Q1892">
        <v>0.92500000000000004</v>
      </c>
      <c r="R1892">
        <v>0.438</v>
      </c>
      <c r="S1892">
        <v>0.16</v>
      </c>
    </row>
    <row r="1893" spans="1:19" x14ac:dyDescent="0.3">
      <c r="A1893">
        <v>360</v>
      </c>
      <c r="B1893">
        <v>-0.63400000000000001</v>
      </c>
      <c r="C1893">
        <v>-1.6339999999999999</v>
      </c>
      <c r="D1893">
        <v>-2.629</v>
      </c>
      <c r="E1893">
        <v>-3.1739999999999999</v>
      </c>
      <c r="F1893">
        <v>-3.21</v>
      </c>
      <c r="G1893">
        <v>1.5</v>
      </c>
      <c r="H1893">
        <v>0.01</v>
      </c>
      <c r="I1893">
        <v>1.514</v>
      </c>
      <c r="J1893">
        <v>-0.63</v>
      </c>
      <c r="K1893">
        <v>-1.6339999999999999</v>
      </c>
      <c r="L1893">
        <v>-2.6309999999999998</v>
      </c>
      <c r="M1893">
        <v>-3.1720000000000002</v>
      </c>
      <c r="N1893">
        <v>-3.21</v>
      </c>
      <c r="O1893">
        <v>0.94</v>
      </c>
      <c r="P1893">
        <v>0.92900000000000005</v>
      </c>
      <c r="Q1893">
        <v>0.92400000000000004</v>
      </c>
      <c r="R1893">
        <v>0.438</v>
      </c>
      <c r="S1893">
        <v>0.16</v>
      </c>
    </row>
    <row r="1894" spans="1:19" x14ac:dyDescent="0.3">
      <c r="A1894">
        <v>420</v>
      </c>
      <c r="B1894">
        <v>-0.63400000000000001</v>
      </c>
      <c r="C1894">
        <v>-1.6339999999999999</v>
      </c>
      <c r="D1894">
        <v>-2.629</v>
      </c>
      <c r="E1894">
        <v>-3.1739999999999999</v>
      </c>
      <c r="F1894">
        <v>-3.21</v>
      </c>
      <c r="G1894">
        <v>1.5</v>
      </c>
      <c r="H1894">
        <v>0.01</v>
      </c>
      <c r="I1894">
        <v>1.514</v>
      </c>
      <c r="J1894">
        <v>-0.628</v>
      </c>
      <c r="K1894">
        <v>-1.6339999999999999</v>
      </c>
      <c r="L1894">
        <v>-2.6309999999999998</v>
      </c>
      <c r="M1894">
        <v>-3.1720000000000002</v>
      </c>
      <c r="N1894">
        <v>-3.21</v>
      </c>
      <c r="O1894">
        <v>0.94399999999999995</v>
      </c>
      <c r="P1894">
        <v>0.92900000000000005</v>
      </c>
      <c r="Q1894">
        <v>0.92500000000000004</v>
      </c>
      <c r="R1894">
        <v>0.439</v>
      </c>
      <c r="S1894">
        <v>0.161</v>
      </c>
    </row>
    <row r="1895" spans="1:19" x14ac:dyDescent="0.3">
      <c r="A1895">
        <v>480</v>
      </c>
      <c r="B1895">
        <v>-0.63400000000000001</v>
      </c>
      <c r="C1895">
        <v>-1.6339999999999999</v>
      </c>
      <c r="D1895">
        <v>-2.629</v>
      </c>
      <c r="E1895">
        <v>-3.1739999999999999</v>
      </c>
      <c r="F1895">
        <v>-3.21</v>
      </c>
      <c r="G1895">
        <v>1.5</v>
      </c>
      <c r="H1895">
        <v>0.01</v>
      </c>
      <c r="I1895">
        <v>1.514</v>
      </c>
      <c r="J1895">
        <v>-0.627</v>
      </c>
      <c r="K1895">
        <v>-1.635</v>
      </c>
      <c r="L1895">
        <v>-2.6309999999999998</v>
      </c>
      <c r="M1895">
        <v>-3.1720000000000002</v>
      </c>
      <c r="N1895">
        <v>-3.21</v>
      </c>
      <c r="O1895">
        <v>0.94599999999999995</v>
      </c>
      <c r="P1895">
        <v>0.92900000000000005</v>
      </c>
      <c r="Q1895">
        <v>0.92500000000000004</v>
      </c>
      <c r="R1895">
        <v>0.439</v>
      </c>
      <c r="S1895">
        <v>0.16300000000000001</v>
      </c>
    </row>
    <row r="1896" spans="1:19" x14ac:dyDescent="0.3">
      <c r="A1896">
        <v>540</v>
      </c>
      <c r="B1896">
        <v>-0.63400000000000001</v>
      </c>
      <c r="C1896">
        <v>-1.6339999999999999</v>
      </c>
      <c r="D1896">
        <v>-2.629</v>
      </c>
      <c r="E1896">
        <v>-3.1739999999999999</v>
      </c>
      <c r="F1896">
        <v>-3.21</v>
      </c>
      <c r="G1896">
        <v>1.5</v>
      </c>
      <c r="H1896">
        <v>0.01</v>
      </c>
      <c r="I1896">
        <v>1.514</v>
      </c>
      <c r="J1896">
        <v>-0.625</v>
      </c>
      <c r="K1896">
        <v>-1.6339999999999999</v>
      </c>
      <c r="L1896">
        <v>-2.6309999999999998</v>
      </c>
      <c r="M1896">
        <v>-3.1720000000000002</v>
      </c>
      <c r="N1896">
        <v>-3.21</v>
      </c>
      <c r="O1896">
        <v>0.94799999999999995</v>
      </c>
      <c r="P1896">
        <v>0.92900000000000005</v>
      </c>
      <c r="Q1896">
        <v>0.92500000000000004</v>
      </c>
      <c r="R1896">
        <v>0.439</v>
      </c>
      <c r="S1896">
        <v>0.16400000000000001</v>
      </c>
    </row>
    <row r="1897" spans="1:19" x14ac:dyDescent="0.3">
      <c r="A1897">
        <v>600</v>
      </c>
      <c r="B1897">
        <v>-0.63400000000000001</v>
      </c>
      <c r="C1897">
        <v>-1.6339999999999999</v>
      </c>
      <c r="D1897">
        <v>-2.629</v>
      </c>
      <c r="E1897">
        <v>-3.1739999999999999</v>
      </c>
      <c r="F1897">
        <v>-3.21</v>
      </c>
      <c r="G1897">
        <v>1.5</v>
      </c>
      <c r="H1897">
        <v>0.01</v>
      </c>
      <c r="I1897">
        <v>1.514</v>
      </c>
      <c r="J1897">
        <v>-0.623</v>
      </c>
      <c r="K1897">
        <v>-1.6339999999999999</v>
      </c>
      <c r="L1897">
        <v>-2.6309999999999998</v>
      </c>
      <c r="M1897">
        <v>-3.1709999999999998</v>
      </c>
      <c r="N1897">
        <v>-3.21</v>
      </c>
      <c r="O1897">
        <v>0.95099999999999996</v>
      </c>
      <c r="P1897">
        <v>0.93</v>
      </c>
      <c r="Q1897">
        <v>0.92500000000000004</v>
      </c>
      <c r="R1897">
        <v>0.438</v>
      </c>
      <c r="S1897">
        <v>0.16500000000000001</v>
      </c>
    </row>
    <row r="1899" spans="1:19" x14ac:dyDescent="0.3">
      <c r="A1899" t="s">
        <v>0</v>
      </c>
      <c r="B1899" t="s">
        <v>147</v>
      </c>
    </row>
    <row r="1900" spans="1:19" x14ac:dyDescent="0.3">
      <c r="A1900">
        <v>0</v>
      </c>
      <c r="B1900">
        <v>-0.63400000000000001</v>
      </c>
      <c r="C1900">
        <v>-1.6339999999999999</v>
      </c>
      <c r="D1900">
        <v>-2.629</v>
      </c>
      <c r="E1900">
        <v>-3.1739999999999999</v>
      </c>
      <c r="F1900">
        <v>-3.21</v>
      </c>
      <c r="G1900">
        <v>1.5</v>
      </c>
      <c r="H1900">
        <v>0.01</v>
      </c>
      <c r="I1900">
        <v>1.2490000000000001</v>
      </c>
      <c r="J1900">
        <v>-0.63400000000000001</v>
      </c>
      <c r="K1900">
        <v>-1.6339999999999999</v>
      </c>
      <c r="L1900">
        <v>-2.629</v>
      </c>
      <c r="M1900">
        <v>-3.1739999999999999</v>
      </c>
      <c r="N1900">
        <v>-3.21</v>
      </c>
      <c r="O1900">
        <v>0.91100000000000003</v>
      </c>
      <c r="P1900">
        <v>0.91100000000000003</v>
      </c>
      <c r="Q1900">
        <v>0.90300000000000002</v>
      </c>
      <c r="R1900">
        <v>0.43099999999999999</v>
      </c>
      <c r="S1900">
        <v>0.16</v>
      </c>
    </row>
    <row r="1901" spans="1:19" x14ac:dyDescent="0.3">
      <c r="A1901">
        <v>60</v>
      </c>
      <c r="B1901">
        <v>-0.63400000000000001</v>
      </c>
      <c r="C1901">
        <v>-1.6339999999999999</v>
      </c>
      <c r="D1901">
        <v>-2.629</v>
      </c>
      <c r="E1901">
        <v>-3.1739999999999999</v>
      </c>
      <c r="F1901">
        <v>-3.21</v>
      </c>
      <c r="G1901">
        <v>1.5</v>
      </c>
      <c r="H1901">
        <v>0.01</v>
      </c>
      <c r="I1901">
        <v>1.2490000000000001</v>
      </c>
      <c r="J1901">
        <v>-0.63600000000000001</v>
      </c>
      <c r="K1901">
        <v>-1.6339999999999999</v>
      </c>
      <c r="L1901">
        <v>-2.629</v>
      </c>
      <c r="M1901">
        <v>-3.1739999999999999</v>
      </c>
      <c r="N1901">
        <v>-3.2069999999999999</v>
      </c>
      <c r="O1901">
        <v>0.92</v>
      </c>
      <c r="P1901">
        <v>0.92400000000000004</v>
      </c>
      <c r="Q1901">
        <v>0.91700000000000004</v>
      </c>
      <c r="R1901">
        <v>0.432</v>
      </c>
      <c r="S1901">
        <v>0.153</v>
      </c>
    </row>
    <row r="1902" spans="1:19" x14ac:dyDescent="0.3">
      <c r="A1902">
        <v>120</v>
      </c>
      <c r="B1902">
        <v>-0.63400000000000001</v>
      </c>
      <c r="C1902">
        <v>-1.6339999999999999</v>
      </c>
      <c r="D1902">
        <v>-2.629</v>
      </c>
      <c r="E1902">
        <v>-3.1739999999999999</v>
      </c>
      <c r="F1902">
        <v>-3.21</v>
      </c>
      <c r="G1902">
        <v>1.5</v>
      </c>
      <c r="H1902">
        <v>0.01</v>
      </c>
      <c r="I1902">
        <v>1.2490000000000001</v>
      </c>
      <c r="J1902">
        <v>-0.63600000000000001</v>
      </c>
      <c r="K1902">
        <v>-1.6339999999999999</v>
      </c>
      <c r="L1902">
        <v>-2.63</v>
      </c>
      <c r="M1902">
        <v>-3.173</v>
      </c>
      <c r="N1902">
        <v>-3.2040000000000002</v>
      </c>
      <c r="O1902">
        <v>0.92600000000000005</v>
      </c>
      <c r="P1902">
        <v>0.92800000000000005</v>
      </c>
      <c r="Q1902">
        <v>0.92</v>
      </c>
      <c r="R1902">
        <v>0.43</v>
      </c>
      <c r="S1902">
        <v>0.14499999999999999</v>
      </c>
    </row>
    <row r="1903" spans="1:19" x14ac:dyDescent="0.3">
      <c r="A1903">
        <v>180</v>
      </c>
      <c r="B1903">
        <v>-0.63400000000000001</v>
      </c>
      <c r="C1903">
        <v>-1.6339999999999999</v>
      </c>
      <c r="D1903">
        <v>-2.629</v>
      </c>
      <c r="E1903">
        <v>-3.1739999999999999</v>
      </c>
      <c r="F1903">
        <v>-3.21</v>
      </c>
      <c r="G1903">
        <v>1.5</v>
      </c>
      <c r="H1903">
        <v>0.01</v>
      </c>
      <c r="I1903">
        <v>1.2490000000000001</v>
      </c>
      <c r="J1903">
        <v>-0.63400000000000001</v>
      </c>
      <c r="K1903">
        <v>-1.6339999999999999</v>
      </c>
      <c r="L1903">
        <v>-2.63</v>
      </c>
      <c r="M1903">
        <v>-3.173</v>
      </c>
      <c r="N1903">
        <v>-3.2010000000000001</v>
      </c>
      <c r="O1903">
        <v>0.93</v>
      </c>
      <c r="P1903">
        <v>0.93</v>
      </c>
      <c r="Q1903">
        <v>0.92500000000000004</v>
      </c>
      <c r="R1903">
        <v>0.434</v>
      </c>
      <c r="S1903">
        <v>0.13900000000000001</v>
      </c>
    </row>
    <row r="1904" spans="1:19" x14ac:dyDescent="0.3">
      <c r="A1904">
        <v>240</v>
      </c>
      <c r="B1904">
        <v>-0.63400000000000001</v>
      </c>
      <c r="C1904">
        <v>-1.6339999999999999</v>
      </c>
      <c r="D1904">
        <v>-2.629</v>
      </c>
      <c r="E1904">
        <v>-3.1739999999999999</v>
      </c>
      <c r="F1904">
        <v>-3.21</v>
      </c>
      <c r="G1904">
        <v>1.5</v>
      </c>
      <c r="H1904">
        <v>0.01</v>
      </c>
      <c r="I1904">
        <v>1.2490000000000001</v>
      </c>
      <c r="J1904">
        <v>-0.63300000000000001</v>
      </c>
      <c r="K1904">
        <v>-1.6339999999999999</v>
      </c>
      <c r="L1904">
        <v>-2.63</v>
      </c>
      <c r="M1904">
        <v>-3.173</v>
      </c>
      <c r="N1904">
        <v>-3.198</v>
      </c>
      <c r="O1904">
        <v>0.93500000000000005</v>
      </c>
      <c r="P1904">
        <v>0.93</v>
      </c>
      <c r="Q1904">
        <v>0.92400000000000004</v>
      </c>
      <c r="R1904">
        <v>0.44</v>
      </c>
      <c r="S1904">
        <v>0.13300000000000001</v>
      </c>
    </row>
    <row r="1905" spans="1:19" x14ac:dyDescent="0.3">
      <c r="A1905">
        <v>300</v>
      </c>
      <c r="B1905">
        <v>-0.63400000000000001</v>
      </c>
      <c r="C1905">
        <v>-1.6339999999999999</v>
      </c>
      <c r="D1905">
        <v>-2.629</v>
      </c>
      <c r="E1905">
        <v>-3.1739999999999999</v>
      </c>
      <c r="F1905">
        <v>-3.21</v>
      </c>
      <c r="G1905">
        <v>1.5</v>
      </c>
      <c r="H1905">
        <v>0.01</v>
      </c>
      <c r="I1905">
        <v>1.2490000000000001</v>
      </c>
      <c r="J1905">
        <v>-0.63200000000000001</v>
      </c>
      <c r="K1905">
        <v>-1.6339999999999999</v>
      </c>
      <c r="L1905">
        <v>-2.63</v>
      </c>
      <c r="M1905">
        <v>-3.173</v>
      </c>
      <c r="N1905">
        <v>-3.1949999999999998</v>
      </c>
      <c r="O1905">
        <v>0.93700000000000006</v>
      </c>
      <c r="P1905">
        <v>0.92900000000000005</v>
      </c>
      <c r="Q1905">
        <v>0.92400000000000004</v>
      </c>
      <c r="R1905">
        <v>0.441</v>
      </c>
      <c r="S1905">
        <v>0.127</v>
      </c>
    </row>
    <row r="1906" spans="1:19" x14ac:dyDescent="0.3">
      <c r="A1906">
        <v>360</v>
      </c>
      <c r="B1906">
        <v>-0.63400000000000001</v>
      </c>
      <c r="C1906">
        <v>-1.6339999999999999</v>
      </c>
      <c r="D1906">
        <v>-2.629</v>
      </c>
      <c r="E1906">
        <v>-3.1739999999999999</v>
      </c>
      <c r="F1906">
        <v>-3.21</v>
      </c>
      <c r="G1906">
        <v>1.5</v>
      </c>
      <c r="H1906">
        <v>0.01</v>
      </c>
      <c r="I1906">
        <v>1.2490000000000001</v>
      </c>
      <c r="J1906">
        <v>-0.63</v>
      </c>
      <c r="K1906">
        <v>-1.6339999999999999</v>
      </c>
      <c r="L1906">
        <v>-2.6309999999999998</v>
      </c>
      <c r="M1906">
        <v>-3.1709999999999998</v>
      </c>
      <c r="N1906">
        <v>-3.1920000000000002</v>
      </c>
      <c r="O1906">
        <v>0.94</v>
      </c>
      <c r="P1906">
        <v>0.92900000000000005</v>
      </c>
      <c r="Q1906">
        <v>0.92500000000000004</v>
      </c>
      <c r="R1906">
        <v>0.435</v>
      </c>
      <c r="S1906">
        <v>0.122</v>
      </c>
    </row>
    <row r="1907" spans="1:19" x14ac:dyDescent="0.3">
      <c r="A1907">
        <v>420</v>
      </c>
      <c r="B1907">
        <v>-0.63400000000000001</v>
      </c>
      <c r="C1907">
        <v>-1.6339999999999999</v>
      </c>
      <c r="D1907">
        <v>-2.629</v>
      </c>
      <c r="E1907">
        <v>-3.1739999999999999</v>
      </c>
      <c r="F1907">
        <v>-3.21</v>
      </c>
      <c r="G1907">
        <v>1.5</v>
      </c>
      <c r="H1907">
        <v>0.01</v>
      </c>
      <c r="I1907">
        <v>1.2490000000000001</v>
      </c>
      <c r="J1907">
        <v>-0.628</v>
      </c>
      <c r="K1907">
        <v>-1.6339999999999999</v>
      </c>
      <c r="L1907">
        <v>-2.6309999999999998</v>
      </c>
      <c r="M1907">
        <v>-3.1680000000000001</v>
      </c>
      <c r="N1907">
        <v>-3.1890000000000001</v>
      </c>
      <c r="O1907">
        <v>0.94399999999999995</v>
      </c>
      <c r="P1907">
        <v>0.92900000000000005</v>
      </c>
      <c r="Q1907">
        <v>0.92600000000000005</v>
      </c>
      <c r="R1907">
        <v>0.42699999999999999</v>
      </c>
      <c r="S1907">
        <v>0.12</v>
      </c>
    </row>
    <row r="1908" spans="1:19" x14ac:dyDescent="0.3">
      <c r="A1908">
        <v>480</v>
      </c>
      <c r="B1908">
        <v>-0.63400000000000001</v>
      </c>
      <c r="C1908">
        <v>-1.6339999999999999</v>
      </c>
      <c r="D1908">
        <v>-2.629</v>
      </c>
      <c r="E1908">
        <v>-3.1739999999999999</v>
      </c>
      <c r="F1908">
        <v>-3.21</v>
      </c>
      <c r="G1908">
        <v>1.5</v>
      </c>
      <c r="H1908">
        <v>0.01</v>
      </c>
      <c r="I1908">
        <v>1.2490000000000001</v>
      </c>
      <c r="J1908">
        <v>-0.627</v>
      </c>
      <c r="K1908">
        <v>-1.6339999999999999</v>
      </c>
      <c r="L1908">
        <v>-2.6309999999999998</v>
      </c>
      <c r="M1908">
        <v>-3.1659999999999999</v>
      </c>
      <c r="N1908">
        <v>-3.1859999999999999</v>
      </c>
      <c r="O1908">
        <v>0.94599999999999995</v>
      </c>
      <c r="P1908">
        <v>0.92800000000000005</v>
      </c>
      <c r="Q1908">
        <v>0.92500000000000004</v>
      </c>
      <c r="R1908">
        <v>0.42</v>
      </c>
      <c r="S1908">
        <v>0.11799999999999999</v>
      </c>
    </row>
    <row r="1909" spans="1:19" x14ac:dyDescent="0.3">
      <c r="A1909">
        <v>540</v>
      </c>
      <c r="B1909">
        <v>-0.63400000000000001</v>
      </c>
      <c r="C1909">
        <v>-1.6339999999999999</v>
      </c>
      <c r="D1909">
        <v>-2.629</v>
      </c>
      <c r="E1909">
        <v>-3.1739999999999999</v>
      </c>
      <c r="F1909">
        <v>-3.21</v>
      </c>
      <c r="G1909">
        <v>1.5</v>
      </c>
      <c r="H1909">
        <v>0.01</v>
      </c>
      <c r="I1909">
        <v>1.2490000000000001</v>
      </c>
      <c r="J1909">
        <v>-0.625</v>
      </c>
      <c r="K1909">
        <v>-1.6339999999999999</v>
      </c>
      <c r="L1909">
        <v>-2.6309999999999998</v>
      </c>
      <c r="M1909">
        <v>-3.1619999999999999</v>
      </c>
      <c r="N1909">
        <v>-3.1829999999999998</v>
      </c>
      <c r="O1909">
        <v>0.94899999999999995</v>
      </c>
      <c r="P1909">
        <v>0.92900000000000005</v>
      </c>
      <c r="Q1909">
        <v>0.92300000000000004</v>
      </c>
      <c r="R1909">
        <v>0.41199999999999998</v>
      </c>
      <c r="S1909">
        <v>0.11700000000000001</v>
      </c>
    </row>
    <row r="1910" spans="1:19" x14ac:dyDescent="0.3">
      <c r="A1910">
        <v>600</v>
      </c>
      <c r="B1910">
        <v>-0.63400000000000001</v>
      </c>
      <c r="C1910">
        <v>-1.6339999999999999</v>
      </c>
      <c r="D1910">
        <v>-2.629</v>
      </c>
      <c r="E1910">
        <v>-3.1739999999999999</v>
      </c>
      <c r="F1910">
        <v>-3.21</v>
      </c>
      <c r="G1910">
        <v>1.5</v>
      </c>
      <c r="H1910">
        <v>0.01</v>
      </c>
      <c r="I1910">
        <v>1.2490000000000001</v>
      </c>
      <c r="J1910">
        <v>-0.623</v>
      </c>
      <c r="K1910">
        <v>-1.6339999999999999</v>
      </c>
      <c r="L1910">
        <v>-2.6309999999999998</v>
      </c>
      <c r="M1910">
        <v>-3.1579999999999999</v>
      </c>
      <c r="N1910">
        <v>-3.18</v>
      </c>
      <c r="O1910">
        <v>0.95099999999999996</v>
      </c>
      <c r="P1910">
        <v>0.93</v>
      </c>
      <c r="Q1910">
        <v>0.92400000000000004</v>
      </c>
      <c r="R1910">
        <v>0.40500000000000003</v>
      </c>
      <c r="S1910">
        <v>0.115</v>
      </c>
    </row>
    <row r="1912" spans="1:19" x14ac:dyDescent="0.3">
      <c r="A1912" t="s">
        <v>0</v>
      </c>
      <c r="B1912" t="s">
        <v>148</v>
      </c>
    </row>
    <row r="1913" spans="1:19" x14ac:dyDescent="0.3">
      <c r="A1913">
        <v>0</v>
      </c>
      <c r="B1913">
        <v>-0.63400000000000001</v>
      </c>
      <c r="C1913">
        <v>-1.6339999999999999</v>
      </c>
      <c r="D1913">
        <v>-2.629</v>
      </c>
      <c r="E1913">
        <v>-3.165</v>
      </c>
      <c r="F1913">
        <v>-3.2</v>
      </c>
      <c r="G1913">
        <v>1.5</v>
      </c>
      <c r="H1913">
        <v>0.01</v>
      </c>
      <c r="I1913">
        <v>1.7689999999999999</v>
      </c>
      <c r="J1913">
        <v>-0.63400000000000001</v>
      </c>
      <c r="K1913">
        <v>-1.6339999999999999</v>
      </c>
      <c r="L1913">
        <v>-2.629</v>
      </c>
      <c r="M1913">
        <v>-3.165</v>
      </c>
      <c r="N1913">
        <v>-3.2</v>
      </c>
      <c r="O1913">
        <v>0.91100000000000003</v>
      </c>
      <c r="P1913">
        <v>0.91100000000000003</v>
      </c>
      <c r="Q1913">
        <v>0.90200000000000002</v>
      </c>
      <c r="R1913">
        <v>0.42599999999999999</v>
      </c>
      <c r="S1913">
        <v>0.159</v>
      </c>
    </row>
    <row r="1914" spans="1:19" x14ac:dyDescent="0.3">
      <c r="A1914">
        <v>60</v>
      </c>
      <c r="B1914">
        <v>-0.63400000000000001</v>
      </c>
      <c r="C1914">
        <v>-1.6339999999999999</v>
      </c>
      <c r="D1914">
        <v>-2.629</v>
      </c>
      <c r="E1914">
        <v>-3.165</v>
      </c>
      <c r="F1914">
        <v>-3.2</v>
      </c>
      <c r="G1914">
        <v>1.5</v>
      </c>
      <c r="H1914">
        <v>0.01</v>
      </c>
      <c r="I1914">
        <v>1.7689999999999999</v>
      </c>
      <c r="J1914">
        <v>-0.63500000000000001</v>
      </c>
      <c r="K1914">
        <v>-1.6339999999999999</v>
      </c>
      <c r="L1914">
        <v>-2.629</v>
      </c>
      <c r="M1914">
        <v>-3.165</v>
      </c>
      <c r="N1914">
        <v>-3.2029999999999998</v>
      </c>
      <c r="O1914">
        <v>0.92</v>
      </c>
      <c r="P1914">
        <v>0.92600000000000005</v>
      </c>
      <c r="Q1914">
        <v>0.91700000000000004</v>
      </c>
      <c r="R1914">
        <v>0.42399999999999999</v>
      </c>
      <c r="S1914">
        <v>0.16700000000000001</v>
      </c>
    </row>
    <row r="1915" spans="1:19" x14ac:dyDescent="0.3">
      <c r="A1915">
        <v>120</v>
      </c>
      <c r="B1915">
        <v>-0.63400000000000001</v>
      </c>
      <c r="C1915">
        <v>-1.6339999999999999</v>
      </c>
      <c r="D1915">
        <v>-2.629</v>
      </c>
      <c r="E1915">
        <v>-3.165</v>
      </c>
      <c r="F1915">
        <v>-3.2</v>
      </c>
      <c r="G1915">
        <v>1.5</v>
      </c>
      <c r="H1915">
        <v>0.01</v>
      </c>
      <c r="I1915">
        <v>1.7689999999999999</v>
      </c>
      <c r="J1915">
        <v>-0.63500000000000001</v>
      </c>
      <c r="K1915">
        <v>-1.6339999999999999</v>
      </c>
      <c r="L1915">
        <v>-2.63</v>
      </c>
      <c r="M1915">
        <v>-3.165</v>
      </c>
      <c r="N1915">
        <v>-3.206</v>
      </c>
      <c r="O1915">
        <v>0.92600000000000005</v>
      </c>
      <c r="P1915">
        <v>0.92800000000000005</v>
      </c>
      <c r="Q1915">
        <v>0.92200000000000004</v>
      </c>
      <c r="R1915">
        <v>0.42799999999999999</v>
      </c>
      <c r="S1915">
        <v>0.17399999999999999</v>
      </c>
    </row>
    <row r="1916" spans="1:19" x14ac:dyDescent="0.3">
      <c r="A1916">
        <v>180</v>
      </c>
      <c r="B1916">
        <v>-0.63400000000000001</v>
      </c>
      <c r="C1916">
        <v>-1.6339999999999999</v>
      </c>
      <c r="D1916">
        <v>-2.629</v>
      </c>
      <c r="E1916">
        <v>-3.165</v>
      </c>
      <c r="F1916">
        <v>-3.2</v>
      </c>
      <c r="G1916">
        <v>1.5</v>
      </c>
      <c r="H1916">
        <v>0.01</v>
      </c>
      <c r="I1916">
        <v>1.7689999999999999</v>
      </c>
      <c r="J1916">
        <v>-0.63500000000000001</v>
      </c>
      <c r="K1916">
        <v>-1.6339999999999999</v>
      </c>
      <c r="L1916">
        <v>-2.63</v>
      </c>
      <c r="M1916">
        <v>-3.1640000000000001</v>
      </c>
      <c r="N1916">
        <v>-3.2090000000000001</v>
      </c>
      <c r="O1916">
        <v>0.93100000000000005</v>
      </c>
      <c r="P1916">
        <v>0.93</v>
      </c>
      <c r="Q1916">
        <v>0.92200000000000004</v>
      </c>
      <c r="R1916">
        <v>0.42899999999999999</v>
      </c>
      <c r="S1916">
        <v>0.18099999999999999</v>
      </c>
    </row>
    <row r="1917" spans="1:19" x14ac:dyDescent="0.3">
      <c r="A1917">
        <v>240</v>
      </c>
      <c r="B1917">
        <v>-0.63400000000000001</v>
      </c>
      <c r="C1917">
        <v>-1.6339999999999999</v>
      </c>
      <c r="D1917">
        <v>-2.629</v>
      </c>
      <c r="E1917">
        <v>-3.165</v>
      </c>
      <c r="F1917">
        <v>-3.2</v>
      </c>
      <c r="G1917">
        <v>1.5</v>
      </c>
      <c r="H1917">
        <v>0.01</v>
      </c>
      <c r="I1917">
        <v>1.7689999999999999</v>
      </c>
      <c r="J1917">
        <v>-0.63300000000000001</v>
      </c>
      <c r="K1917">
        <v>-1.6339999999999999</v>
      </c>
      <c r="L1917">
        <v>-2.63</v>
      </c>
      <c r="M1917">
        <v>-3.1619999999999999</v>
      </c>
      <c r="N1917">
        <v>-3.2120000000000002</v>
      </c>
      <c r="O1917">
        <v>0.93400000000000005</v>
      </c>
      <c r="P1917">
        <v>0.93</v>
      </c>
      <c r="Q1917">
        <v>0.92400000000000004</v>
      </c>
      <c r="R1917">
        <v>0.42799999999999999</v>
      </c>
      <c r="S1917">
        <v>0.187</v>
      </c>
    </row>
    <row r="1918" spans="1:19" x14ac:dyDescent="0.3">
      <c r="A1918">
        <v>300</v>
      </c>
      <c r="B1918">
        <v>-0.63400000000000001</v>
      </c>
      <c r="C1918">
        <v>-1.6339999999999999</v>
      </c>
      <c r="D1918">
        <v>-2.629</v>
      </c>
      <c r="E1918">
        <v>-3.165</v>
      </c>
      <c r="F1918">
        <v>-3.2</v>
      </c>
      <c r="G1918">
        <v>1.5</v>
      </c>
      <c r="H1918">
        <v>0.01</v>
      </c>
      <c r="I1918">
        <v>1.7689999999999999</v>
      </c>
      <c r="J1918">
        <v>-0.63200000000000001</v>
      </c>
      <c r="K1918">
        <v>-1.6339999999999999</v>
      </c>
      <c r="L1918">
        <v>-2.6309999999999998</v>
      </c>
      <c r="M1918">
        <v>-3.1629999999999998</v>
      </c>
      <c r="N1918">
        <v>-3.2149999999999999</v>
      </c>
      <c r="O1918">
        <v>0.93799999999999994</v>
      </c>
      <c r="P1918">
        <v>0.93</v>
      </c>
      <c r="Q1918">
        <v>0.92500000000000004</v>
      </c>
      <c r="R1918">
        <v>0.43099999999999999</v>
      </c>
      <c r="S1918">
        <v>0.192</v>
      </c>
    </row>
    <row r="1919" spans="1:19" x14ac:dyDescent="0.3">
      <c r="A1919">
        <v>360</v>
      </c>
      <c r="B1919">
        <v>-0.63400000000000001</v>
      </c>
      <c r="C1919">
        <v>-1.6339999999999999</v>
      </c>
      <c r="D1919">
        <v>-2.629</v>
      </c>
      <c r="E1919">
        <v>-3.165</v>
      </c>
      <c r="F1919">
        <v>-3.2</v>
      </c>
      <c r="G1919">
        <v>1.5</v>
      </c>
      <c r="H1919">
        <v>0.01</v>
      </c>
      <c r="I1919">
        <v>1.7689999999999999</v>
      </c>
      <c r="J1919">
        <v>-0.63</v>
      </c>
      <c r="K1919">
        <v>-1.6339999999999999</v>
      </c>
      <c r="L1919">
        <v>-2.63</v>
      </c>
      <c r="M1919">
        <v>-3.1640000000000001</v>
      </c>
      <c r="N1919">
        <v>-3.218</v>
      </c>
      <c r="O1919">
        <v>0.94</v>
      </c>
      <c r="P1919">
        <v>0.92800000000000005</v>
      </c>
      <c r="Q1919">
        <v>0.92300000000000004</v>
      </c>
      <c r="R1919">
        <v>0.437</v>
      </c>
      <c r="S1919">
        <v>0.19600000000000001</v>
      </c>
    </row>
    <row r="1920" spans="1:19" x14ac:dyDescent="0.3">
      <c r="A1920">
        <v>420</v>
      </c>
      <c r="B1920">
        <v>-0.63400000000000001</v>
      </c>
      <c r="C1920">
        <v>-1.6339999999999999</v>
      </c>
      <c r="D1920">
        <v>-2.629</v>
      </c>
      <c r="E1920">
        <v>-3.165</v>
      </c>
      <c r="F1920">
        <v>-3.2</v>
      </c>
      <c r="G1920">
        <v>1.5</v>
      </c>
      <c r="H1920">
        <v>0.01</v>
      </c>
      <c r="I1920">
        <v>1.7689999999999999</v>
      </c>
      <c r="J1920">
        <v>-0.628</v>
      </c>
      <c r="K1920">
        <v>-1.6339999999999999</v>
      </c>
      <c r="L1920">
        <v>-2.63</v>
      </c>
      <c r="M1920">
        <v>-3.1659999999999999</v>
      </c>
      <c r="N1920">
        <v>-3.2210000000000001</v>
      </c>
      <c r="O1920">
        <v>0.94399999999999995</v>
      </c>
      <c r="P1920">
        <v>0.92900000000000005</v>
      </c>
      <c r="Q1920">
        <v>0.92300000000000004</v>
      </c>
      <c r="R1920">
        <v>0.44500000000000001</v>
      </c>
      <c r="S1920">
        <v>0.20200000000000001</v>
      </c>
    </row>
    <row r="1921" spans="1:19" x14ac:dyDescent="0.3">
      <c r="A1921">
        <v>480</v>
      </c>
      <c r="B1921">
        <v>-0.63400000000000001</v>
      </c>
      <c r="C1921">
        <v>-1.6339999999999999</v>
      </c>
      <c r="D1921">
        <v>-2.629</v>
      </c>
      <c r="E1921">
        <v>-3.165</v>
      </c>
      <c r="F1921">
        <v>-3.2</v>
      </c>
      <c r="G1921">
        <v>1.5</v>
      </c>
      <c r="H1921">
        <v>0.01</v>
      </c>
      <c r="I1921">
        <v>1.7689999999999999</v>
      </c>
      <c r="J1921">
        <v>-0.627</v>
      </c>
      <c r="K1921">
        <v>-1.635</v>
      </c>
      <c r="L1921">
        <v>-2.6309999999999998</v>
      </c>
      <c r="M1921">
        <v>-3.169</v>
      </c>
      <c r="N1921">
        <v>-3.2240000000000002</v>
      </c>
      <c r="O1921">
        <v>0.94599999999999995</v>
      </c>
      <c r="P1921">
        <v>0.92900000000000005</v>
      </c>
      <c r="Q1921">
        <v>0.92400000000000004</v>
      </c>
      <c r="R1921">
        <v>0.45200000000000001</v>
      </c>
      <c r="S1921">
        <v>0.20499999999999999</v>
      </c>
    </row>
    <row r="1922" spans="1:19" x14ac:dyDescent="0.3">
      <c r="A1922">
        <v>540</v>
      </c>
      <c r="B1922">
        <v>-0.63400000000000001</v>
      </c>
      <c r="C1922">
        <v>-1.6339999999999999</v>
      </c>
      <c r="D1922">
        <v>-2.629</v>
      </c>
      <c r="E1922">
        <v>-3.165</v>
      </c>
      <c r="F1922">
        <v>-3.2</v>
      </c>
      <c r="G1922">
        <v>1.5</v>
      </c>
      <c r="H1922">
        <v>0.01</v>
      </c>
      <c r="I1922">
        <v>1.7689999999999999</v>
      </c>
      <c r="J1922">
        <v>-0.625</v>
      </c>
      <c r="K1922">
        <v>-1.635</v>
      </c>
      <c r="L1922">
        <v>-2.6309999999999998</v>
      </c>
      <c r="M1922">
        <v>-3.1720000000000002</v>
      </c>
      <c r="N1922">
        <v>-3.2269999999999999</v>
      </c>
      <c r="O1922">
        <v>0.94899999999999995</v>
      </c>
      <c r="P1922">
        <v>0.92900000000000005</v>
      </c>
      <c r="Q1922">
        <v>0.92400000000000004</v>
      </c>
      <c r="R1922">
        <v>0.45900000000000002</v>
      </c>
      <c r="S1922">
        <v>0.20899999999999999</v>
      </c>
    </row>
    <row r="1923" spans="1:19" x14ac:dyDescent="0.3">
      <c r="A1923">
        <v>600</v>
      </c>
      <c r="B1923">
        <v>-0.63400000000000001</v>
      </c>
      <c r="C1923">
        <v>-1.6339999999999999</v>
      </c>
      <c r="D1923">
        <v>-2.629</v>
      </c>
      <c r="E1923">
        <v>-3.165</v>
      </c>
      <c r="F1923">
        <v>-3.2</v>
      </c>
      <c r="G1923">
        <v>1.5</v>
      </c>
      <c r="H1923">
        <v>0.01</v>
      </c>
      <c r="I1923">
        <v>1.7689999999999999</v>
      </c>
      <c r="J1923">
        <v>-0.623</v>
      </c>
      <c r="K1923">
        <v>-1.6339999999999999</v>
      </c>
      <c r="L1923">
        <v>-2.6309999999999998</v>
      </c>
      <c r="M1923">
        <v>-3.1749999999999998</v>
      </c>
      <c r="N1923">
        <v>-3.23</v>
      </c>
      <c r="O1923">
        <v>0.95099999999999996</v>
      </c>
      <c r="P1923">
        <v>0.93</v>
      </c>
      <c r="Q1923">
        <v>0.92500000000000004</v>
      </c>
      <c r="R1923">
        <v>0.46400000000000002</v>
      </c>
      <c r="S1923">
        <v>0.21099999999999999</v>
      </c>
    </row>
    <row r="1925" spans="1:19" x14ac:dyDescent="0.3">
      <c r="A1925" t="s">
        <v>0</v>
      </c>
      <c r="B1925" t="s">
        <v>149</v>
      </c>
    </row>
    <row r="1926" spans="1:19" x14ac:dyDescent="0.3">
      <c r="A1926">
        <v>0</v>
      </c>
      <c r="B1926">
        <v>-0.63400000000000001</v>
      </c>
      <c r="C1926">
        <v>-1.6339999999999999</v>
      </c>
      <c r="D1926">
        <v>-2.629</v>
      </c>
      <c r="E1926">
        <v>-3.165</v>
      </c>
      <c r="F1926">
        <v>-3.2</v>
      </c>
      <c r="G1926">
        <v>1.5</v>
      </c>
      <c r="H1926">
        <v>0.01</v>
      </c>
      <c r="I1926">
        <v>1.514</v>
      </c>
      <c r="J1926">
        <v>-0.63400000000000001</v>
      </c>
      <c r="K1926">
        <v>-1.6339999999999999</v>
      </c>
      <c r="L1926">
        <v>-2.629</v>
      </c>
      <c r="M1926">
        <v>-3.165</v>
      </c>
      <c r="N1926">
        <v>-3.2</v>
      </c>
      <c r="O1926">
        <v>0.91100000000000003</v>
      </c>
      <c r="P1926">
        <v>0.91100000000000003</v>
      </c>
      <c r="Q1926">
        <v>0.90200000000000002</v>
      </c>
      <c r="R1926">
        <v>0.42599999999999999</v>
      </c>
      <c r="S1926">
        <v>0.159</v>
      </c>
    </row>
    <row r="1927" spans="1:19" x14ac:dyDescent="0.3">
      <c r="A1927">
        <v>60</v>
      </c>
      <c r="B1927">
        <v>-0.63400000000000001</v>
      </c>
      <c r="C1927">
        <v>-1.6339999999999999</v>
      </c>
      <c r="D1927">
        <v>-2.629</v>
      </c>
      <c r="E1927">
        <v>-3.165</v>
      </c>
      <c r="F1927">
        <v>-3.2</v>
      </c>
      <c r="G1927">
        <v>1.5</v>
      </c>
      <c r="H1927">
        <v>0.01</v>
      </c>
      <c r="I1927">
        <v>1.514</v>
      </c>
      <c r="J1927">
        <v>-0.63500000000000001</v>
      </c>
      <c r="K1927">
        <v>-1.6339999999999999</v>
      </c>
      <c r="L1927">
        <v>-2.629</v>
      </c>
      <c r="M1927">
        <v>-3.165</v>
      </c>
      <c r="N1927">
        <v>-3.2</v>
      </c>
      <c r="O1927">
        <v>0.92</v>
      </c>
      <c r="P1927">
        <v>0.92500000000000004</v>
      </c>
      <c r="Q1927">
        <v>0.91700000000000004</v>
      </c>
      <c r="R1927">
        <v>0.42499999999999999</v>
      </c>
      <c r="S1927">
        <v>0.159</v>
      </c>
    </row>
    <row r="1928" spans="1:19" x14ac:dyDescent="0.3">
      <c r="A1928">
        <v>120</v>
      </c>
      <c r="B1928">
        <v>-0.63400000000000001</v>
      </c>
      <c r="C1928">
        <v>-1.6339999999999999</v>
      </c>
      <c r="D1928">
        <v>-2.629</v>
      </c>
      <c r="E1928">
        <v>-3.165</v>
      </c>
      <c r="F1928">
        <v>-3.2</v>
      </c>
      <c r="G1928">
        <v>1.5</v>
      </c>
      <c r="H1928">
        <v>0.01</v>
      </c>
      <c r="I1928">
        <v>1.514</v>
      </c>
      <c r="J1928">
        <v>-0.63500000000000001</v>
      </c>
      <c r="K1928">
        <v>-1.6339999999999999</v>
      </c>
      <c r="L1928">
        <v>-2.63</v>
      </c>
      <c r="M1928">
        <v>-3.165</v>
      </c>
      <c r="N1928">
        <v>-3.2</v>
      </c>
      <c r="O1928">
        <v>0.92600000000000005</v>
      </c>
      <c r="P1928">
        <v>0.92700000000000005</v>
      </c>
      <c r="Q1928">
        <v>0.92100000000000004</v>
      </c>
      <c r="R1928">
        <v>0.42599999999999999</v>
      </c>
      <c r="S1928">
        <v>0.159</v>
      </c>
    </row>
    <row r="1929" spans="1:19" x14ac:dyDescent="0.3">
      <c r="A1929">
        <v>180</v>
      </c>
      <c r="B1929">
        <v>-0.63400000000000001</v>
      </c>
      <c r="C1929">
        <v>-1.6339999999999999</v>
      </c>
      <c r="D1929">
        <v>-2.629</v>
      </c>
      <c r="E1929">
        <v>-3.165</v>
      </c>
      <c r="F1929">
        <v>-3.2</v>
      </c>
      <c r="G1929">
        <v>1.5</v>
      </c>
      <c r="H1929">
        <v>0.01</v>
      </c>
      <c r="I1929">
        <v>1.514</v>
      </c>
      <c r="J1929">
        <v>-0.63500000000000001</v>
      </c>
      <c r="K1929">
        <v>-1.6339999999999999</v>
      </c>
      <c r="L1929">
        <v>-2.63</v>
      </c>
      <c r="M1929">
        <v>-3.1640000000000001</v>
      </c>
      <c r="N1929">
        <v>-3.2</v>
      </c>
      <c r="O1929">
        <v>0.93100000000000005</v>
      </c>
      <c r="P1929">
        <v>0.93</v>
      </c>
      <c r="Q1929">
        <v>0.92300000000000004</v>
      </c>
      <c r="R1929">
        <v>0.42899999999999999</v>
      </c>
      <c r="S1929">
        <v>0.159</v>
      </c>
    </row>
    <row r="1930" spans="1:19" x14ac:dyDescent="0.3">
      <c r="A1930">
        <v>240</v>
      </c>
      <c r="B1930">
        <v>-0.63400000000000001</v>
      </c>
      <c r="C1930">
        <v>-1.6339999999999999</v>
      </c>
      <c r="D1930">
        <v>-2.629</v>
      </c>
      <c r="E1930">
        <v>-3.165</v>
      </c>
      <c r="F1930">
        <v>-3.2</v>
      </c>
      <c r="G1930">
        <v>1.5</v>
      </c>
      <c r="H1930">
        <v>0.01</v>
      </c>
      <c r="I1930">
        <v>1.514</v>
      </c>
      <c r="J1930">
        <v>-0.63300000000000001</v>
      </c>
      <c r="K1930">
        <v>-1.6339999999999999</v>
      </c>
      <c r="L1930">
        <v>-2.63</v>
      </c>
      <c r="M1930">
        <v>-3.1640000000000001</v>
      </c>
      <c r="N1930">
        <v>-3.2</v>
      </c>
      <c r="O1930">
        <v>0.93400000000000005</v>
      </c>
      <c r="P1930">
        <v>0.93</v>
      </c>
      <c r="Q1930">
        <v>0.92400000000000004</v>
      </c>
      <c r="R1930">
        <v>0.43099999999999999</v>
      </c>
      <c r="S1930">
        <v>0.16</v>
      </c>
    </row>
    <row r="1931" spans="1:19" x14ac:dyDescent="0.3">
      <c r="A1931">
        <v>300</v>
      </c>
      <c r="B1931">
        <v>-0.63400000000000001</v>
      </c>
      <c r="C1931">
        <v>-1.6339999999999999</v>
      </c>
      <c r="D1931">
        <v>-2.629</v>
      </c>
      <c r="E1931">
        <v>-3.165</v>
      </c>
      <c r="F1931">
        <v>-3.2</v>
      </c>
      <c r="G1931">
        <v>1.5</v>
      </c>
      <c r="H1931">
        <v>0.01</v>
      </c>
      <c r="I1931">
        <v>1.514</v>
      </c>
      <c r="J1931">
        <v>-0.63200000000000001</v>
      </c>
      <c r="K1931">
        <v>-1.6339999999999999</v>
      </c>
      <c r="L1931">
        <v>-2.63</v>
      </c>
      <c r="M1931">
        <v>-3.1629999999999998</v>
      </c>
      <c r="N1931">
        <v>-3.2</v>
      </c>
      <c r="O1931">
        <v>0.93799999999999994</v>
      </c>
      <c r="P1931">
        <v>0.93</v>
      </c>
      <c r="Q1931">
        <v>0.92400000000000004</v>
      </c>
      <c r="R1931">
        <v>0.433</v>
      </c>
      <c r="S1931">
        <v>0.159</v>
      </c>
    </row>
    <row r="1932" spans="1:19" x14ac:dyDescent="0.3">
      <c r="A1932">
        <v>360</v>
      </c>
      <c r="B1932">
        <v>-0.63400000000000001</v>
      </c>
      <c r="C1932">
        <v>-1.6339999999999999</v>
      </c>
      <c r="D1932">
        <v>-2.629</v>
      </c>
      <c r="E1932">
        <v>-3.165</v>
      </c>
      <c r="F1932">
        <v>-3.2</v>
      </c>
      <c r="G1932">
        <v>1.5</v>
      </c>
      <c r="H1932">
        <v>0.01</v>
      </c>
      <c r="I1932">
        <v>1.514</v>
      </c>
      <c r="J1932">
        <v>-0.63</v>
      </c>
      <c r="K1932">
        <v>-1.6339999999999999</v>
      </c>
      <c r="L1932">
        <v>-2.6309999999999998</v>
      </c>
      <c r="M1932">
        <v>-3.1629999999999998</v>
      </c>
      <c r="N1932">
        <v>-3.2</v>
      </c>
      <c r="O1932">
        <v>0.94</v>
      </c>
      <c r="P1932">
        <v>0.92900000000000005</v>
      </c>
      <c r="Q1932">
        <v>0.92400000000000004</v>
      </c>
      <c r="R1932">
        <v>0.433</v>
      </c>
      <c r="S1932">
        <v>0.158</v>
      </c>
    </row>
    <row r="1933" spans="1:19" x14ac:dyDescent="0.3">
      <c r="A1933">
        <v>420</v>
      </c>
      <c r="B1933">
        <v>-0.63400000000000001</v>
      </c>
      <c r="C1933">
        <v>-1.6339999999999999</v>
      </c>
      <c r="D1933">
        <v>-2.629</v>
      </c>
      <c r="E1933">
        <v>-3.165</v>
      </c>
      <c r="F1933">
        <v>-3.2</v>
      </c>
      <c r="G1933">
        <v>1.5</v>
      </c>
      <c r="H1933">
        <v>0.01</v>
      </c>
      <c r="I1933">
        <v>1.514</v>
      </c>
      <c r="J1933">
        <v>-0.628</v>
      </c>
      <c r="K1933">
        <v>-1.6339999999999999</v>
      </c>
      <c r="L1933">
        <v>-2.6309999999999998</v>
      </c>
      <c r="M1933">
        <v>-3.1629999999999998</v>
      </c>
      <c r="N1933">
        <v>-3.2</v>
      </c>
      <c r="O1933">
        <v>0.94399999999999995</v>
      </c>
      <c r="P1933">
        <v>0.92900000000000005</v>
      </c>
      <c r="Q1933">
        <v>0.92400000000000004</v>
      </c>
      <c r="R1933">
        <v>0.433</v>
      </c>
      <c r="S1933">
        <v>0.16</v>
      </c>
    </row>
    <row r="1934" spans="1:19" x14ac:dyDescent="0.3">
      <c r="A1934">
        <v>480</v>
      </c>
      <c r="B1934">
        <v>-0.63400000000000001</v>
      </c>
      <c r="C1934">
        <v>-1.6339999999999999</v>
      </c>
      <c r="D1934">
        <v>-2.629</v>
      </c>
      <c r="E1934">
        <v>-3.165</v>
      </c>
      <c r="F1934">
        <v>-3.2</v>
      </c>
      <c r="G1934">
        <v>1.5</v>
      </c>
      <c r="H1934">
        <v>0.01</v>
      </c>
      <c r="I1934">
        <v>1.514</v>
      </c>
      <c r="J1934">
        <v>-0.627</v>
      </c>
      <c r="K1934">
        <v>-1.635</v>
      </c>
      <c r="L1934">
        <v>-2.6309999999999998</v>
      </c>
      <c r="M1934">
        <v>-3.1629999999999998</v>
      </c>
      <c r="N1934">
        <v>-3.2</v>
      </c>
      <c r="O1934">
        <v>0.94599999999999995</v>
      </c>
      <c r="P1934">
        <v>0.92900000000000005</v>
      </c>
      <c r="Q1934">
        <v>0.92400000000000004</v>
      </c>
      <c r="R1934">
        <v>0.434</v>
      </c>
      <c r="S1934">
        <v>0.16200000000000001</v>
      </c>
    </row>
    <row r="1935" spans="1:19" x14ac:dyDescent="0.3">
      <c r="A1935">
        <v>540</v>
      </c>
      <c r="B1935">
        <v>-0.63400000000000001</v>
      </c>
      <c r="C1935">
        <v>-1.6339999999999999</v>
      </c>
      <c r="D1935">
        <v>-2.629</v>
      </c>
      <c r="E1935">
        <v>-3.165</v>
      </c>
      <c r="F1935">
        <v>-3.2</v>
      </c>
      <c r="G1935">
        <v>1.5</v>
      </c>
      <c r="H1935">
        <v>0.01</v>
      </c>
      <c r="I1935">
        <v>1.514</v>
      </c>
      <c r="J1935">
        <v>-0.625</v>
      </c>
      <c r="K1935">
        <v>-1.6339999999999999</v>
      </c>
      <c r="L1935">
        <v>-2.6309999999999998</v>
      </c>
      <c r="M1935">
        <v>-3.1629999999999998</v>
      </c>
      <c r="N1935">
        <v>-3.2</v>
      </c>
      <c r="O1935">
        <v>0.94799999999999995</v>
      </c>
      <c r="P1935">
        <v>0.92900000000000005</v>
      </c>
      <c r="Q1935">
        <v>0.92400000000000004</v>
      </c>
      <c r="R1935">
        <v>0.434</v>
      </c>
      <c r="S1935">
        <v>0.16300000000000001</v>
      </c>
    </row>
    <row r="1936" spans="1:19" x14ac:dyDescent="0.3">
      <c r="A1936">
        <v>600</v>
      </c>
      <c r="B1936">
        <v>-0.63400000000000001</v>
      </c>
      <c r="C1936">
        <v>-1.6339999999999999</v>
      </c>
      <c r="D1936">
        <v>-2.629</v>
      </c>
      <c r="E1936">
        <v>-3.165</v>
      </c>
      <c r="F1936">
        <v>-3.2</v>
      </c>
      <c r="G1936">
        <v>1.5</v>
      </c>
      <c r="H1936">
        <v>0.01</v>
      </c>
      <c r="I1936">
        <v>1.514</v>
      </c>
      <c r="J1936">
        <v>-0.623</v>
      </c>
      <c r="K1936">
        <v>-1.6339999999999999</v>
      </c>
      <c r="L1936">
        <v>-2.6309999999999998</v>
      </c>
      <c r="M1936">
        <v>-3.1629999999999998</v>
      </c>
      <c r="N1936">
        <v>-3.2</v>
      </c>
      <c r="O1936">
        <v>0.95099999999999996</v>
      </c>
      <c r="P1936">
        <v>0.93</v>
      </c>
      <c r="Q1936">
        <v>0.92400000000000004</v>
      </c>
      <c r="R1936">
        <v>0.433</v>
      </c>
      <c r="S1936">
        <v>0.16400000000000001</v>
      </c>
    </row>
    <row r="1938" spans="1:19" x14ac:dyDescent="0.3">
      <c r="A1938" t="s">
        <v>0</v>
      </c>
      <c r="B1938" t="s">
        <v>150</v>
      </c>
    </row>
    <row r="1939" spans="1:19" x14ac:dyDescent="0.3">
      <c r="A1939">
        <v>0</v>
      </c>
      <c r="B1939">
        <v>-0.63400000000000001</v>
      </c>
      <c r="C1939">
        <v>-1.6339999999999999</v>
      </c>
      <c r="D1939">
        <v>-2.629</v>
      </c>
      <c r="E1939">
        <v>-3.165</v>
      </c>
      <c r="F1939">
        <v>-3.2</v>
      </c>
      <c r="G1939">
        <v>1.5</v>
      </c>
      <c r="H1939">
        <v>0.01</v>
      </c>
      <c r="I1939">
        <v>1.244</v>
      </c>
      <c r="J1939">
        <v>-0.63400000000000001</v>
      </c>
      <c r="K1939">
        <v>-1.6339999999999999</v>
      </c>
      <c r="L1939">
        <v>-2.629</v>
      </c>
      <c r="M1939">
        <v>-3.165</v>
      </c>
      <c r="N1939">
        <v>-3.2</v>
      </c>
      <c r="O1939">
        <v>0.91100000000000003</v>
      </c>
      <c r="P1939">
        <v>0.91100000000000003</v>
      </c>
      <c r="Q1939">
        <v>0.90200000000000002</v>
      </c>
      <c r="R1939">
        <v>0.42599999999999999</v>
      </c>
      <c r="S1939">
        <v>0.159</v>
      </c>
    </row>
    <row r="1940" spans="1:19" x14ac:dyDescent="0.3">
      <c r="A1940">
        <v>60</v>
      </c>
      <c r="B1940">
        <v>-0.63400000000000001</v>
      </c>
      <c r="C1940">
        <v>-1.6339999999999999</v>
      </c>
      <c r="D1940">
        <v>-2.629</v>
      </c>
      <c r="E1940">
        <v>-3.165</v>
      </c>
      <c r="F1940">
        <v>-3.2</v>
      </c>
      <c r="G1940">
        <v>1.5</v>
      </c>
      <c r="H1940">
        <v>0.01</v>
      </c>
      <c r="I1940">
        <v>1.244</v>
      </c>
      <c r="J1940">
        <v>-0.63600000000000001</v>
      </c>
      <c r="K1940">
        <v>-1.6339999999999999</v>
      </c>
      <c r="L1940">
        <v>-2.629</v>
      </c>
      <c r="M1940">
        <v>-3.165</v>
      </c>
      <c r="N1940">
        <v>-3.1970000000000001</v>
      </c>
      <c r="O1940">
        <v>0.92</v>
      </c>
      <c r="P1940">
        <v>0.92400000000000004</v>
      </c>
      <c r="Q1940">
        <v>0.91700000000000004</v>
      </c>
      <c r="R1940">
        <v>0.42699999999999999</v>
      </c>
      <c r="S1940">
        <v>0.151</v>
      </c>
    </row>
    <row r="1941" spans="1:19" x14ac:dyDescent="0.3">
      <c r="A1941">
        <v>120</v>
      </c>
      <c r="B1941">
        <v>-0.63400000000000001</v>
      </c>
      <c r="C1941">
        <v>-1.6339999999999999</v>
      </c>
      <c r="D1941">
        <v>-2.629</v>
      </c>
      <c r="E1941">
        <v>-3.165</v>
      </c>
      <c r="F1941">
        <v>-3.2</v>
      </c>
      <c r="G1941">
        <v>1.5</v>
      </c>
      <c r="H1941">
        <v>0.01</v>
      </c>
      <c r="I1941">
        <v>1.244</v>
      </c>
      <c r="J1941">
        <v>-0.63600000000000001</v>
      </c>
      <c r="K1941">
        <v>-1.6339999999999999</v>
      </c>
      <c r="L1941">
        <v>-2.629</v>
      </c>
      <c r="M1941">
        <v>-3.1640000000000001</v>
      </c>
      <c r="N1941">
        <v>-3.194</v>
      </c>
      <c r="O1941">
        <v>0.92600000000000005</v>
      </c>
      <c r="P1941">
        <v>0.92800000000000005</v>
      </c>
      <c r="Q1941">
        <v>0.92</v>
      </c>
      <c r="R1941">
        <v>0.42399999999999999</v>
      </c>
      <c r="S1941">
        <v>0.14299999999999999</v>
      </c>
    </row>
    <row r="1942" spans="1:19" x14ac:dyDescent="0.3">
      <c r="A1942">
        <v>180</v>
      </c>
      <c r="B1942">
        <v>-0.63400000000000001</v>
      </c>
      <c r="C1942">
        <v>-1.6339999999999999</v>
      </c>
      <c r="D1942">
        <v>-2.629</v>
      </c>
      <c r="E1942">
        <v>-3.165</v>
      </c>
      <c r="F1942">
        <v>-3.2</v>
      </c>
      <c r="G1942">
        <v>1.5</v>
      </c>
      <c r="H1942">
        <v>0.01</v>
      </c>
      <c r="I1942">
        <v>1.244</v>
      </c>
      <c r="J1942">
        <v>-0.63400000000000001</v>
      </c>
      <c r="K1942">
        <v>-1.6339999999999999</v>
      </c>
      <c r="L1942">
        <v>-2.63</v>
      </c>
      <c r="M1942">
        <v>-3.1640000000000001</v>
      </c>
      <c r="N1942">
        <v>-3.1909999999999998</v>
      </c>
      <c r="O1942">
        <v>0.93</v>
      </c>
      <c r="P1942">
        <v>0.93</v>
      </c>
      <c r="Q1942">
        <v>0.92400000000000004</v>
      </c>
      <c r="R1942">
        <v>0.42899999999999999</v>
      </c>
      <c r="S1942">
        <v>0.13700000000000001</v>
      </c>
    </row>
    <row r="1943" spans="1:19" x14ac:dyDescent="0.3">
      <c r="A1943">
        <v>240</v>
      </c>
      <c r="B1943">
        <v>-0.63400000000000001</v>
      </c>
      <c r="C1943">
        <v>-1.6339999999999999</v>
      </c>
      <c r="D1943">
        <v>-2.629</v>
      </c>
      <c r="E1943">
        <v>-3.165</v>
      </c>
      <c r="F1943">
        <v>-3.2</v>
      </c>
      <c r="G1943">
        <v>1.5</v>
      </c>
      <c r="H1943">
        <v>0.01</v>
      </c>
      <c r="I1943">
        <v>1.244</v>
      </c>
      <c r="J1943">
        <v>-0.63300000000000001</v>
      </c>
      <c r="K1943">
        <v>-1.6339999999999999</v>
      </c>
      <c r="L1943">
        <v>-2.63</v>
      </c>
      <c r="M1943">
        <v>-3.1640000000000001</v>
      </c>
      <c r="N1943">
        <v>-3.1880000000000002</v>
      </c>
      <c r="O1943">
        <v>0.93500000000000005</v>
      </c>
      <c r="P1943">
        <v>0.93</v>
      </c>
      <c r="Q1943">
        <v>0.92300000000000004</v>
      </c>
      <c r="R1943">
        <v>0.435</v>
      </c>
      <c r="S1943">
        <v>0.13100000000000001</v>
      </c>
    </row>
    <row r="1944" spans="1:19" x14ac:dyDescent="0.3">
      <c r="A1944">
        <v>300</v>
      </c>
      <c r="B1944">
        <v>-0.63400000000000001</v>
      </c>
      <c r="C1944">
        <v>-1.6339999999999999</v>
      </c>
      <c r="D1944">
        <v>-2.629</v>
      </c>
      <c r="E1944">
        <v>-3.165</v>
      </c>
      <c r="F1944">
        <v>-3.2</v>
      </c>
      <c r="G1944">
        <v>1.5</v>
      </c>
      <c r="H1944">
        <v>0.01</v>
      </c>
      <c r="I1944">
        <v>1.244</v>
      </c>
      <c r="J1944">
        <v>-0.63200000000000001</v>
      </c>
      <c r="K1944">
        <v>-1.6339999999999999</v>
      </c>
      <c r="L1944">
        <v>-2.63</v>
      </c>
      <c r="M1944">
        <v>-3.1640000000000001</v>
      </c>
      <c r="N1944">
        <v>-3.1850000000000001</v>
      </c>
      <c r="O1944">
        <v>0.93700000000000006</v>
      </c>
      <c r="P1944">
        <v>0.92900000000000005</v>
      </c>
      <c r="Q1944">
        <v>0.92300000000000004</v>
      </c>
      <c r="R1944">
        <v>0.435</v>
      </c>
      <c r="S1944">
        <v>0.125</v>
      </c>
    </row>
    <row r="1945" spans="1:19" x14ac:dyDescent="0.3">
      <c r="A1945">
        <v>360</v>
      </c>
      <c r="B1945">
        <v>-0.63400000000000001</v>
      </c>
      <c r="C1945">
        <v>-1.6339999999999999</v>
      </c>
      <c r="D1945">
        <v>-2.629</v>
      </c>
      <c r="E1945">
        <v>-3.165</v>
      </c>
      <c r="F1945">
        <v>-3.2</v>
      </c>
      <c r="G1945">
        <v>1.5</v>
      </c>
      <c r="H1945">
        <v>0.01</v>
      </c>
      <c r="I1945">
        <v>1.244</v>
      </c>
      <c r="J1945">
        <v>-0.63</v>
      </c>
      <c r="K1945">
        <v>-1.6339999999999999</v>
      </c>
      <c r="L1945">
        <v>-2.6309999999999998</v>
      </c>
      <c r="M1945">
        <v>-3.1619999999999999</v>
      </c>
      <c r="N1945">
        <v>-3.1819999999999999</v>
      </c>
      <c r="O1945">
        <v>0.94</v>
      </c>
      <c r="P1945">
        <v>0.92900000000000005</v>
      </c>
      <c r="Q1945">
        <v>0.92500000000000004</v>
      </c>
      <c r="R1945">
        <v>0.42899999999999999</v>
      </c>
      <c r="S1945">
        <v>0.121</v>
      </c>
    </row>
    <row r="1946" spans="1:19" x14ac:dyDescent="0.3">
      <c r="A1946">
        <v>420</v>
      </c>
      <c r="B1946">
        <v>-0.63400000000000001</v>
      </c>
      <c r="C1946">
        <v>-1.6339999999999999</v>
      </c>
      <c r="D1946">
        <v>-2.629</v>
      </c>
      <c r="E1946">
        <v>-3.165</v>
      </c>
      <c r="F1946">
        <v>-3.2</v>
      </c>
      <c r="G1946">
        <v>1.5</v>
      </c>
      <c r="H1946">
        <v>0.01</v>
      </c>
      <c r="I1946">
        <v>1.244</v>
      </c>
      <c r="J1946">
        <v>-0.628</v>
      </c>
      <c r="K1946">
        <v>-1.6339999999999999</v>
      </c>
      <c r="L1946">
        <v>-2.6309999999999998</v>
      </c>
      <c r="M1946">
        <v>-3.1589999999999998</v>
      </c>
      <c r="N1946">
        <v>-3.1789999999999998</v>
      </c>
      <c r="O1946">
        <v>0.94399999999999995</v>
      </c>
      <c r="P1946">
        <v>0.92900000000000005</v>
      </c>
      <c r="Q1946">
        <v>0.92500000000000004</v>
      </c>
      <c r="R1946">
        <v>0.42099999999999999</v>
      </c>
      <c r="S1946">
        <v>0.11799999999999999</v>
      </c>
    </row>
    <row r="1947" spans="1:19" x14ac:dyDescent="0.3">
      <c r="A1947">
        <v>480</v>
      </c>
      <c r="B1947">
        <v>-0.63400000000000001</v>
      </c>
      <c r="C1947">
        <v>-1.6339999999999999</v>
      </c>
      <c r="D1947">
        <v>-2.629</v>
      </c>
      <c r="E1947">
        <v>-3.165</v>
      </c>
      <c r="F1947">
        <v>-3.2</v>
      </c>
      <c r="G1947">
        <v>1.5</v>
      </c>
      <c r="H1947">
        <v>0.01</v>
      </c>
      <c r="I1947">
        <v>1.244</v>
      </c>
      <c r="J1947">
        <v>-0.627</v>
      </c>
      <c r="K1947">
        <v>-1.6339999999999999</v>
      </c>
      <c r="L1947">
        <v>-2.6309999999999998</v>
      </c>
      <c r="M1947">
        <v>-3.1560000000000001</v>
      </c>
      <c r="N1947">
        <v>-3.1760000000000002</v>
      </c>
      <c r="O1947">
        <v>0.94599999999999995</v>
      </c>
      <c r="P1947">
        <v>0.92800000000000005</v>
      </c>
      <c r="Q1947">
        <v>0.92400000000000004</v>
      </c>
      <c r="R1947">
        <v>0.41299999999999998</v>
      </c>
      <c r="S1947">
        <v>0.11600000000000001</v>
      </c>
    </row>
    <row r="1948" spans="1:19" x14ac:dyDescent="0.3">
      <c r="A1948">
        <v>540</v>
      </c>
      <c r="B1948">
        <v>-0.63400000000000001</v>
      </c>
      <c r="C1948">
        <v>-1.6339999999999999</v>
      </c>
      <c r="D1948">
        <v>-2.629</v>
      </c>
      <c r="E1948">
        <v>-3.165</v>
      </c>
      <c r="F1948">
        <v>-3.2</v>
      </c>
      <c r="G1948">
        <v>1.5</v>
      </c>
      <c r="H1948">
        <v>0.01</v>
      </c>
      <c r="I1948">
        <v>1.244</v>
      </c>
      <c r="J1948">
        <v>-0.625</v>
      </c>
      <c r="K1948">
        <v>-1.6339999999999999</v>
      </c>
      <c r="L1948">
        <v>-2.6309999999999998</v>
      </c>
      <c r="M1948">
        <v>-3.153</v>
      </c>
      <c r="N1948">
        <v>-3.173</v>
      </c>
      <c r="O1948">
        <v>0.94799999999999995</v>
      </c>
      <c r="P1948">
        <v>0.92900000000000005</v>
      </c>
      <c r="Q1948">
        <v>0.92400000000000004</v>
      </c>
      <c r="R1948">
        <v>0.40600000000000003</v>
      </c>
      <c r="S1948">
        <v>0.115</v>
      </c>
    </row>
    <row r="1949" spans="1:19" x14ac:dyDescent="0.3">
      <c r="A1949">
        <v>600</v>
      </c>
      <c r="B1949">
        <v>-0.63400000000000001</v>
      </c>
      <c r="C1949">
        <v>-1.6339999999999999</v>
      </c>
      <c r="D1949">
        <v>-2.629</v>
      </c>
      <c r="E1949">
        <v>-3.165</v>
      </c>
      <c r="F1949">
        <v>-3.2</v>
      </c>
      <c r="G1949">
        <v>1.5</v>
      </c>
      <c r="H1949">
        <v>0.01</v>
      </c>
      <c r="I1949">
        <v>1.244</v>
      </c>
      <c r="J1949">
        <v>-0.623</v>
      </c>
      <c r="K1949">
        <v>-1.6339999999999999</v>
      </c>
      <c r="L1949">
        <v>-2.6309999999999998</v>
      </c>
      <c r="M1949">
        <v>-3.149</v>
      </c>
      <c r="N1949">
        <v>-3.17</v>
      </c>
      <c r="O1949">
        <v>0.95099999999999996</v>
      </c>
      <c r="P1949">
        <v>0.93</v>
      </c>
      <c r="Q1949">
        <v>0.92400000000000004</v>
      </c>
      <c r="R1949">
        <v>0.39900000000000002</v>
      </c>
      <c r="S1949">
        <v>0.114</v>
      </c>
    </row>
    <row r="1951" spans="1:19" x14ac:dyDescent="0.3">
      <c r="A1951" t="s">
        <v>0</v>
      </c>
      <c r="B1951" t="s">
        <v>151</v>
      </c>
    </row>
    <row r="1952" spans="1:19" x14ac:dyDescent="0.3">
      <c r="A1952">
        <v>0</v>
      </c>
      <c r="B1952">
        <v>-0.63400000000000001</v>
      </c>
      <c r="C1952">
        <v>-1.6339999999999999</v>
      </c>
      <c r="D1952">
        <v>-2.629</v>
      </c>
      <c r="E1952">
        <v>-3.1560000000000001</v>
      </c>
      <c r="F1952">
        <v>-3.19</v>
      </c>
      <c r="G1952">
        <v>1.5</v>
      </c>
      <c r="H1952">
        <v>0.01</v>
      </c>
      <c r="I1952">
        <v>1.7729999999999999</v>
      </c>
      <c r="J1952">
        <v>-0.63400000000000001</v>
      </c>
      <c r="K1952">
        <v>-1.6339999999999999</v>
      </c>
      <c r="L1952">
        <v>-2.629</v>
      </c>
      <c r="M1952">
        <v>-3.1560000000000001</v>
      </c>
      <c r="N1952">
        <v>-3.19</v>
      </c>
      <c r="O1952">
        <v>0.91100000000000003</v>
      </c>
      <c r="P1952">
        <v>0.91100000000000003</v>
      </c>
      <c r="Q1952">
        <v>0.90100000000000002</v>
      </c>
      <c r="R1952">
        <v>0.42099999999999999</v>
      </c>
      <c r="S1952">
        <v>0.157</v>
      </c>
    </row>
    <row r="1953" spans="1:19" x14ac:dyDescent="0.3">
      <c r="A1953">
        <v>60</v>
      </c>
      <c r="B1953">
        <v>-0.63400000000000001</v>
      </c>
      <c r="C1953">
        <v>-1.6339999999999999</v>
      </c>
      <c r="D1953">
        <v>-2.629</v>
      </c>
      <c r="E1953">
        <v>-3.1560000000000001</v>
      </c>
      <c r="F1953">
        <v>-3.19</v>
      </c>
      <c r="G1953">
        <v>1.5</v>
      </c>
      <c r="H1953">
        <v>0.01</v>
      </c>
      <c r="I1953">
        <v>1.7729999999999999</v>
      </c>
      <c r="J1953">
        <v>-0.63500000000000001</v>
      </c>
      <c r="K1953">
        <v>-1.6339999999999999</v>
      </c>
      <c r="L1953">
        <v>-2.6280000000000001</v>
      </c>
      <c r="M1953">
        <v>-3.1560000000000001</v>
      </c>
      <c r="N1953">
        <v>-3.1930000000000001</v>
      </c>
      <c r="O1953">
        <v>0.92</v>
      </c>
      <c r="P1953">
        <v>0.92600000000000005</v>
      </c>
      <c r="Q1953">
        <v>0.91500000000000004</v>
      </c>
      <c r="R1953">
        <v>0.41899999999999998</v>
      </c>
      <c r="S1953">
        <v>0.16600000000000001</v>
      </c>
    </row>
    <row r="1954" spans="1:19" x14ac:dyDescent="0.3">
      <c r="A1954">
        <v>120</v>
      </c>
      <c r="B1954">
        <v>-0.63400000000000001</v>
      </c>
      <c r="C1954">
        <v>-1.6339999999999999</v>
      </c>
      <c r="D1954">
        <v>-2.629</v>
      </c>
      <c r="E1954">
        <v>-3.1560000000000001</v>
      </c>
      <c r="F1954">
        <v>-3.19</v>
      </c>
      <c r="G1954">
        <v>1.5</v>
      </c>
      <c r="H1954">
        <v>0.01</v>
      </c>
      <c r="I1954">
        <v>1.7729999999999999</v>
      </c>
      <c r="J1954">
        <v>-0.63500000000000001</v>
      </c>
      <c r="K1954">
        <v>-1.6339999999999999</v>
      </c>
      <c r="L1954">
        <v>-2.629</v>
      </c>
      <c r="M1954">
        <v>-3.1560000000000001</v>
      </c>
      <c r="N1954">
        <v>-3.1960000000000002</v>
      </c>
      <c r="O1954">
        <v>0.92600000000000005</v>
      </c>
      <c r="P1954">
        <v>0.92800000000000005</v>
      </c>
      <c r="Q1954">
        <v>0.92200000000000004</v>
      </c>
      <c r="R1954">
        <v>0.42199999999999999</v>
      </c>
      <c r="S1954">
        <v>0.17399999999999999</v>
      </c>
    </row>
    <row r="1955" spans="1:19" x14ac:dyDescent="0.3">
      <c r="A1955">
        <v>180</v>
      </c>
      <c r="B1955">
        <v>-0.63400000000000001</v>
      </c>
      <c r="C1955">
        <v>-1.6339999999999999</v>
      </c>
      <c r="D1955">
        <v>-2.629</v>
      </c>
      <c r="E1955">
        <v>-3.1560000000000001</v>
      </c>
      <c r="F1955">
        <v>-3.19</v>
      </c>
      <c r="G1955">
        <v>1.5</v>
      </c>
      <c r="H1955">
        <v>0.01</v>
      </c>
      <c r="I1955">
        <v>1.7729999999999999</v>
      </c>
      <c r="J1955">
        <v>-0.63500000000000001</v>
      </c>
      <c r="K1955">
        <v>-1.6339999999999999</v>
      </c>
      <c r="L1955">
        <v>-2.629</v>
      </c>
      <c r="M1955">
        <v>-3.1549999999999998</v>
      </c>
      <c r="N1955">
        <v>-3.1989999999999998</v>
      </c>
      <c r="O1955">
        <v>0.93100000000000005</v>
      </c>
      <c r="P1955">
        <v>0.92900000000000005</v>
      </c>
      <c r="Q1955">
        <v>0.92100000000000004</v>
      </c>
      <c r="R1955">
        <v>0.42399999999999999</v>
      </c>
      <c r="S1955">
        <v>0.18</v>
      </c>
    </row>
    <row r="1956" spans="1:19" x14ac:dyDescent="0.3">
      <c r="A1956">
        <v>240</v>
      </c>
      <c r="B1956">
        <v>-0.63400000000000001</v>
      </c>
      <c r="C1956">
        <v>-1.6339999999999999</v>
      </c>
      <c r="D1956">
        <v>-2.629</v>
      </c>
      <c r="E1956">
        <v>-3.1560000000000001</v>
      </c>
      <c r="F1956">
        <v>-3.19</v>
      </c>
      <c r="G1956">
        <v>1.5</v>
      </c>
      <c r="H1956">
        <v>0.01</v>
      </c>
      <c r="I1956">
        <v>1.7729999999999999</v>
      </c>
      <c r="J1956">
        <v>-0.63300000000000001</v>
      </c>
      <c r="K1956">
        <v>-1.6339999999999999</v>
      </c>
      <c r="L1956">
        <v>-2.63</v>
      </c>
      <c r="M1956">
        <v>-3.153</v>
      </c>
      <c r="N1956">
        <v>-3.202</v>
      </c>
      <c r="O1956">
        <v>0.93400000000000005</v>
      </c>
      <c r="P1956">
        <v>0.93</v>
      </c>
      <c r="Q1956">
        <v>0.92300000000000004</v>
      </c>
      <c r="R1956">
        <v>0.42199999999999999</v>
      </c>
      <c r="S1956">
        <v>0.186</v>
      </c>
    </row>
    <row r="1957" spans="1:19" x14ac:dyDescent="0.3">
      <c r="A1957">
        <v>300</v>
      </c>
      <c r="B1957">
        <v>-0.63400000000000001</v>
      </c>
      <c r="C1957">
        <v>-1.6339999999999999</v>
      </c>
      <c r="D1957">
        <v>-2.629</v>
      </c>
      <c r="E1957">
        <v>-3.1560000000000001</v>
      </c>
      <c r="F1957">
        <v>-3.19</v>
      </c>
      <c r="G1957">
        <v>1.5</v>
      </c>
      <c r="H1957">
        <v>0.01</v>
      </c>
      <c r="I1957">
        <v>1.7729999999999999</v>
      </c>
      <c r="J1957">
        <v>-0.63200000000000001</v>
      </c>
      <c r="K1957">
        <v>-1.6339999999999999</v>
      </c>
      <c r="L1957">
        <v>-2.63</v>
      </c>
      <c r="M1957">
        <v>-3.153</v>
      </c>
      <c r="N1957">
        <v>-3.2050000000000001</v>
      </c>
      <c r="O1957">
        <v>0.93799999999999994</v>
      </c>
      <c r="P1957">
        <v>0.93</v>
      </c>
      <c r="Q1957">
        <v>0.92500000000000004</v>
      </c>
      <c r="R1957">
        <v>0.42599999999999999</v>
      </c>
      <c r="S1957">
        <v>0.19</v>
      </c>
    </row>
    <row r="1958" spans="1:19" x14ac:dyDescent="0.3">
      <c r="A1958">
        <v>360</v>
      </c>
      <c r="B1958">
        <v>-0.63400000000000001</v>
      </c>
      <c r="C1958">
        <v>-1.6339999999999999</v>
      </c>
      <c r="D1958">
        <v>-2.629</v>
      </c>
      <c r="E1958">
        <v>-3.1560000000000001</v>
      </c>
      <c r="F1958">
        <v>-3.19</v>
      </c>
      <c r="G1958">
        <v>1.5</v>
      </c>
      <c r="H1958">
        <v>0.01</v>
      </c>
      <c r="I1958">
        <v>1.7729999999999999</v>
      </c>
      <c r="J1958">
        <v>-0.63</v>
      </c>
      <c r="K1958">
        <v>-1.6339999999999999</v>
      </c>
      <c r="L1958">
        <v>-2.63</v>
      </c>
      <c r="M1958">
        <v>-3.1549999999999998</v>
      </c>
      <c r="N1958">
        <v>-3.2080000000000002</v>
      </c>
      <c r="O1958">
        <v>0.94</v>
      </c>
      <c r="P1958">
        <v>0.92800000000000005</v>
      </c>
      <c r="Q1958">
        <v>0.92300000000000004</v>
      </c>
      <c r="R1958">
        <v>0.433</v>
      </c>
      <c r="S1958">
        <v>0.19500000000000001</v>
      </c>
    </row>
    <row r="1959" spans="1:19" x14ac:dyDescent="0.3">
      <c r="A1959">
        <v>420</v>
      </c>
      <c r="B1959">
        <v>-0.63400000000000001</v>
      </c>
      <c r="C1959">
        <v>-1.6339999999999999</v>
      </c>
      <c r="D1959">
        <v>-2.629</v>
      </c>
      <c r="E1959">
        <v>-3.1560000000000001</v>
      </c>
      <c r="F1959">
        <v>-3.19</v>
      </c>
      <c r="G1959">
        <v>1.5</v>
      </c>
      <c r="H1959">
        <v>0.01</v>
      </c>
      <c r="I1959">
        <v>1.7729999999999999</v>
      </c>
      <c r="J1959">
        <v>-0.628</v>
      </c>
      <c r="K1959">
        <v>-1.6339999999999999</v>
      </c>
      <c r="L1959">
        <v>-2.63</v>
      </c>
      <c r="M1959">
        <v>-3.157</v>
      </c>
      <c r="N1959">
        <v>-3.2109999999999999</v>
      </c>
      <c r="O1959">
        <v>0.94299999999999995</v>
      </c>
      <c r="P1959">
        <v>0.92800000000000005</v>
      </c>
      <c r="Q1959">
        <v>0.92300000000000004</v>
      </c>
      <c r="R1959">
        <v>0.44</v>
      </c>
      <c r="S1959">
        <v>0.2</v>
      </c>
    </row>
    <row r="1960" spans="1:19" x14ac:dyDescent="0.3">
      <c r="A1960">
        <v>480</v>
      </c>
      <c r="B1960">
        <v>-0.63400000000000001</v>
      </c>
      <c r="C1960">
        <v>-1.6339999999999999</v>
      </c>
      <c r="D1960">
        <v>-2.629</v>
      </c>
      <c r="E1960">
        <v>-3.1560000000000001</v>
      </c>
      <c r="F1960">
        <v>-3.19</v>
      </c>
      <c r="G1960">
        <v>1.5</v>
      </c>
      <c r="H1960">
        <v>0.01</v>
      </c>
      <c r="I1960">
        <v>1.7729999999999999</v>
      </c>
      <c r="J1960">
        <v>-0.627</v>
      </c>
      <c r="K1960">
        <v>-1.635</v>
      </c>
      <c r="L1960">
        <v>-2.63</v>
      </c>
      <c r="M1960">
        <v>-3.16</v>
      </c>
      <c r="N1960">
        <v>-3.214</v>
      </c>
      <c r="O1960">
        <v>0.94599999999999995</v>
      </c>
      <c r="P1960">
        <v>0.92900000000000005</v>
      </c>
      <c r="Q1960">
        <v>0.92400000000000004</v>
      </c>
      <c r="R1960">
        <v>0.44800000000000001</v>
      </c>
      <c r="S1960">
        <v>0.20499999999999999</v>
      </c>
    </row>
    <row r="1961" spans="1:19" x14ac:dyDescent="0.3">
      <c r="A1961">
        <v>540</v>
      </c>
      <c r="B1961">
        <v>-0.63400000000000001</v>
      </c>
      <c r="C1961">
        <v>-1.6339999999999999</v>
      </c>
      <c r="D1961">
        <v>-2.629</v>
      </c>
      <c r="E1961">
        <v>-3.1560000000000001</v>
      </c>
      <c r="F1961">
        <v>-3.19</v>
      </c>
      <c r="G1961">
        <v>1.5</v>
      </c>
      <c r="H1961">
        <v>0.01</v>
      </c>
      <c r="I1961">
        <v>1.7729999999999999</v>
      </c>
      <c r="J1961">
        <v>-0.625</v>
      </c>
      <c r="K1961">
        <v>-1.6339999999999999</v>
      </c>
      <c r="L1961">
        <v>-2.6309999999999998</v>
      </c>
      <c r="M1961">
        <v>-3.1629999999999998</v>
      </c>
      <c r="N1961">
        <v>-3.2170000000000001</v>
      </c>
      <c r="O1961">
        <v>0.94899999999999995</v>
      </c>
      <c r="P1961">
        <v>0.92900000000000005</v>
      </c>
      <c r="Q1961">
        <v>0.92500000000000004</v>
      </c>
      <c r="R1961">
        <v>0.45400000000000001</v>
      </c>
      <c r="S1961">
        <v>0.20799999999999999</v>
      </c>
    </row>
    <row r="1962" spans="1:19" x14ac:dyDescent="0.3">
      <c r="A1962">
        <v>600</v>
      </c>
      <c r="B1962">
        <v>-0.63400000000000001</v>
      </c>
      <c r="C1962">
        <v>-1.6339999999999999</v>
      </c>
      <c r="D1962">
        <v>-2.629</v>
      </c>
      <c r="E1962">
        <v>-3.1560000000000001</v>
      </c>
      <c r="F1962">
        <v>-3.19</v>
      </c>
      <c r="G1962">
        <v>1.5</v>
      </c>
      <c r="H1962">
        <v>0.01</v>
      </c>
      <c r="I1962">
        <v>1.7729999999999999</v>
      </c>
      <c r="J1962">
        <v>-0.623</v>
      </c>
      <c r="K1962">
        <v>-1.6339999999999999</v>
      </c>
      <c r="L1962">
        <v>-2.6309999999999998</v>
      </c>
      <c r="M1962">
        <v>-3.1659999999999999</v>
      </c>
      <c r="N1962">
        <v>-3.22</v>
      </c>
      <c r="O1962">
        <v>0.95099999999999996</v>
      </c>
      <c r="P1962">
        <v>0.93</v>
      </c>
      <c r="Q1962">
        <v>0.92400000000000004</v>
      </c>
      <c r="R1962">
        <v>0.45800000000000002</v>
      </c>
      <c r="S1962">
        <v>0.21099999999999999</v>
      </c>
    </row>
    <row r="1964" spans="1:19" x14ac:dyDescent="0.3">
      <c r="A1964" t="s">
        <v>0</v>
      </c>
      <c r="B1964" t="s">
        <v>152</v>
      </c>
    </row>
    <row r="1965" spans="1:19" x14ac:dyDescent="0.3">
      <c r="A1965">
        <v>0</v>
      </c>
      <c r="B1965">
        <v>-0.63400000000000001</v>
      </c>
      <c r="C1965">
        <v>-1.6339999999999999</v>
      </c>
      <c r="D1965">
        <v>-2.629</v>
      </c>
      <c r="E1965">
        <v>-3.1560000000000001</v>
      </c>
      <c r="F1965">
        <v>-3.19</v>
      </c>
      <c r="G1965">
        <v>1.5</v>
      </c>
      <c r="H1965">
        <v>0.01</v>
      </c>
      <c r="I1965">
        <v>1.514</v>
      </c>
      <c r="J1965">
        <v>-0.63400000000000001</v>
      </c>
      <c r="K1965">
        <v>-1.6339999999999999</v>
      </c>
      <c r="L1965">
        <v>-2.629</v>
      </c>
      <c r="M1965">
        <v>-3.1560000000000001</v>
      </c>
      <c r="N1965">
        <v>-3.19</v>
      </c>
      <c r="O1965">
        <v>0.91100000000000003</v>
      </c>
      <c r="P1965">
        <v>0.91100000000000003</v>
      </c>
      <c r="Q1965">
        <v>0.90100000000000002</v>
      </c>
      <c r="R1965">
        <v>0.42099999999999999</v>
      </c>
      <c r="S1965">
        <v>0.157</v>
      </c>
    </row>
    <row r="1966" spans="1:19" x14ac:dyDescent="0.3">
      <c r="A1966">
        <v>60</v>
      </c>
      <c r="B1966">
        <v>-0.63400000000000001</v>
      </c>
      <c r="C1966">
        <v>-1.6339999999999999</v>
      </c>
      <c r="D1966">
        <v>-2.629</v>
      </c>
      <c r="E1966">
        <v>-3.1560000000000001</v>
      </c>
      <c r="F1966">
        <v>-3.19</v>
      </c>
      <c r="G1966">
        <v>1.5</v>
      </c>
      <c r="H1966">
        <v>0.01</v>
      </c>
      <c r="I1966">
        <v>1.514</v>
      </c>
      <c r="J1966">
        <v>-0.63600000000000001</v>
      </c>
      <c r="K1966">
        <v>-1.6339999999999999</v>
      </c>
      <c r="L1966">
        <v>-2.6280000000000001</v>
      </c>
      <c r="M1966">
        <v>-3.1560000000000001</v>
      </c>
      <c r="N1966">
        <v>-3.19</v>
      </c>
      <c r="O1966">
        <v>0.92</v>
      </c>
      <c r="P1966">
        <v>0.92500000000000004</v>
      </c>
      <c r="Q1966">
        <v>0.91500000000000004</v>
      </c>
      <c r="R1966">
        <v>0.42</v>
      </c>
      <c r="S1966">
        <v>0.157</v>
      </c>
    </row>
    <row r="1967" spans="1:19" x14ac:dyDescent="0.3">
      <c r="A1967">
        <v>120</v>
      </c>
      <c r="B1967">
        <v>-0.63400000000000001</v>
      </c>
      <c r="C1967">
        <v>-1.6339999999999999</v>
      </c>
      <c r="D1967">
        <v>-2.629</v>
      </c>
      <c r="E1967">
        <v>-3.1560000000000001</v>
      </c>
      <c r="F1967">
        <v>-3.19</v>
      </c>
      <c r="G1967">
        <v>1.5</v>
      </c>
      <c r="H1967">
        <v>0.01</v>
      </c>
      <c r="I1967">
        <v>1.514</v>
      </c>
      <c r="J1967">
        <v>-0.63500000000000001</v>
      </c>
      <c r="K1967">
        <v>-1.6339999999999999</v>
      </c>
      <c r="L1967">
        <v>-2.629</v>
      </c>
      <c r="M1967">
        <v>-3.1560000000000001</v>
      </c>
      <c r="N1967">
        <v>-3.19</v>
      </c>
      <c r="O1967">
        <v>0.92600000000000005</v>
      </c>
      <c r="P1967">
        <v>0.92800000000000005</v>
      </c>
      <c r="Q1967">
        <v>0.92</v>
      </c>
      <c r="R1967">
        <v>0.42099999999999999</v>
      </c>
      <c r="S1967">
        <v>0.158</v>
      </c>
    </row>
    <row r="1968" spans="1:19" x14ac:dyDescent="0.3">
      <c r="A1968">
        <v>180</v>
      </c>
      <c r="B1968">
        <v>-0.63400000000000001</v>
      </c>
      <c r="C1968">
        <v>-1.6339999999999999</v>
      </c>
      <c r="D1968">
        <v>-2.629</v>
      </c>
      <c r="E1968">
        <v>-3.1560000000000001</v>
      </c>
      <c r="F1968">
        <v>-3.19</v>
      </c>
      <c r="G1968">
        <v>1.5</v>
      </c>
      <c r="H1968">
        <v>0.01</v>
      </c>
      <c r="I1968">
        <v>1.514</v>
      </c>
      <c r="J1968">
        <v>-0.63500000000000001</v>
      </c>
      <c r="K1968">
        <v>-1.6339999999999999</v>
      </c>
      <c r="L1968">
        <v>-2.63</v>
      </c>
      <c r="M1968">
        <v>-3.1549999999999998</v>
      </c>
      <c r="N1968">
        <v>-3.19</v>
      </c>
      <c r="O1968">
        <v>0.93100000000000005</v>
      </c>
      <c r="P1968">
        <v>0.93</v>
      </c>
      <c r="Q1968">
        <v>0.92300000000000004</v>
      </c>
      <c r="R1968">
        <v>0.42399999999999999</v>
      </c>
      <c r="S1968">
        <v>0.158</v>
      </c>
    </row>
    <row r="1969" spans="1:19" x14ac:dyDescent="0.3">
      <c r="A1969">
        <v>240</v>
      </c>
      <c r="B1969">
        <v>-0.63400000000000001</v>
      </c>
      <c r="C1969">
        <v>-1.6339999999999999</v>
      </c>
      <c r="D1969">
        <v>-2.629</v>
      </c>
      <c r="E1969">
        <v>-3.1560000000000001</v>
      </c>
      <c r="F1969">
        <v>-3.19</v>
      </c>
      <c r="G1969">
        <v>1.5</v>
      </c>
      <c r="H1969">
        <v>0.01</v>
      </c>
      <c r="I1969">
        <v>1.514</v>
      </c>
      <c r="J1969">
        <v>-0.63300000000000001</v>
      </c>
      <c r="K1969">
        <v>-1.6339999999999999</v>
      </c>
      <c r="L1969">
        <v>-2.63</v>
      </c>
      <c r="M1969">
        <v>-3.1539999999999999</v>
      </c>
      <c r="N1969">
        <v>-3.19</v>
      </c>
      <c r="O1969">
        <v>0.93400000000000005</v>
      </c>
      <c r="P1969">
        <v>0.93</v>
      </c>
      <c r="Q1969">
        <v>0.92300000000000004</v>
      </c>
      <c r="R1969">
        <v>0.42599999999999999</v>
      </c>
      <c r="S1969">
        <v>0.158</v>
      </c>
    </row>
    <row r="1970" spans="1:19" x14ac:dyDescent="0.3">
      <c r="A1970">
        <v>300</v>
      </c>
      <c r="B1970">
        <v>-0.63400000000000001</v>
      </c>
      <c r="C1970">
        <v>-1.6339999999999999</v>
      </c>
      <c r="D1970">
        <v>-2.629</v>
      </c>
      <c r="E1970">
        <v>-3.1560000000000001</v>
      </c>
      <c r="F1970">
        <v>-3.19</v>
      </c>
      <c r="G1970">
        <v>1.5</v>
      </c>
      <c r="H1970">
        <v>0.01</v>
      </c>
      <c r="I1970">
        <v>1.514</v>
      </c>
      <c r="J1970">
        <v>-0.63200000000000001</v>
      </c>
      <c r="K1970">
        <v>-1.6339999999999999</v>
      </c>
      <c r="L1970">
        <v>-2.63</v>
      </c>
      <c r="M1970">
        <v>-3.1539999999999999</v>
      </c>
      <c r="N1970">
        <v>-3.19</v>
      </c>
      <c r="O1970">
        <v>0.93799999999999994</v>
      </c>
      <c r="P1970">
        <v>0.93</v>
      </c>
      <c r="Q1970">
        <v>0.92400000000000004</v>
      </c>
      <c r="R1970">
        <v>0.42799999999999999</v>
      </c>
      <c r="S1970">
        <v>0.157</v>
      </c>
    </row>
    <row r="1971" spans="1:19" x14ac:dyDescent="0.3">
      <c r="A1971">
        <v>360</v>
      </c>
      <c r="B1971">
        <v>-0.63400000000000001</v>
      </c>
      <c r="C1971">
        <v>-1.6339999999999999</v>
      </c>
      <c r="D1971">
        <v>-2.629</v>
      </c>
      <c r="E1971">
        <v>-3.1560000000000001</v>
      </c>
      <c r="F1971">
        <v>-3.19</v>
      </c>
      <c r="G1971">
        <v>1.5</v>
      </c>
      <c r="H1971">
        <v>0.01</v>
      </c>
      <c r="I1971">
        <v>1.514</v>
      </c>
      <c r="J1971">
        <v>-0.63</v>
      </c>
      <c r="K1971">
        <v>-1.6339999999999999</v>
      </c>
      <c r="L1971">
        <v>-2.63</v>
      </c>
      <c r="M1971">
        <v>-3.1539999999999999</v>
      </c>
      <c r="N1971">
        <v>-3.19</v>
      </c>
      <c r="O1971">
        <v>0.94</v>
      </c>
      <c r="P1971">
        <v>0.92900000000000005</v>
      </c>
      <c r="Q1971">
        <v>0.92300000000000004</v>
      </c>
      <c r="R1971">
        <v>0.42799999999999999</v>
      </c>
      <c r="S1971">
        <v>0.157</v>
      </c>
    </row>
    <row r="1972" spans="1:19" x14ac:dyDescent="0.3">
      <c r="A1972">
        <v>420</v>
      </c>
      <c r="B1972">
        <v>-0.63400000000000001</v>
      </c>
      <c r="C1972">
        <v>-1.6339999999999999</v>
      </c>
      <c r="D1972">
        <v>-2.629</v>
      </c>
      <c r="E1972">
        <v>-3.1560000000000001</v>
      </c>
      <c r="F1972">
        <v>-3.19</v>
      </c>
      <c r="G1972">
        <v>1.5</v>
      </c>
      <c r="H1972">
        <v>0.01</v>
      </c>
      <c r="I1972">
        <v>1.514</v>
      </c>
      <c r="J1972">
        <v>-0.628</v>
      </c>
      <c r="K1972">
        <v>-1.6339999999999999</v>
      </c>
      <c r="L1972">
        <v>-2.63</v>
      </c>
      <c r="M1972">
        <v>-3.1539999999999999</v>
      </c>
      <c r="N1972">
        <v>-3.19</v>
      </c>
      <c r="O1972">
        <v>0.94399999999999995</v>
      </c>
      <c r="P1972">
        <v>0.92900000000000005</v>
      </c>
      <c r="Q1972">
        <v>0.92400000000000004</v>
      </c>
      <c r="R1972">
        <v>0.42899999999999999</v>
      </c>
      <c r="S1972">
        <v>0.159</v>
      </c>
    </row>
    <row r="1973" spans="1:19" x14ac:dyDescent="0.3">
      <c r="A1973">
        <v>480</v>
      </c>
      <c r="B1973">
        <v>-0.63400000000000001</v>
      </c>
      <c r="C1973">
        <v>-1.6339999999999999</v>
      </c>
      <c r="D1973">
        <v>-2.629</v>
      </c>
      <c r="E1973">
        <v>-3.1560000000000001</v>
      </c>
      <c r="F1973">
        <v>-3.19</v>
      </c>
      <c r="G1973">
        <v>1.5</v>
      </c>
      <c r="H1973">
        <v>0.01</v>
      </c>
      <c r="I1973">
        <v>1.514</v>
      </c>
      <c r="J1973">
        <v>-0.627</v>
      </c>
      <c r="K1973">
        <v>-1.635</v>
      </c>
      <c r="L1973">
        <v>-2.63</v>
      </c>
      <c r="M1973">
        <v>-3.1539999999999999</v>
      </c>
      <c r="N1973">
        <v>-3.19</v>
      </c>
      <c r="O1973">
        <v>0.94599999999999995</v>
      </c>
      <c r="P1973">
        <v>0.92900000000000005</v>
      </c>
      <c r="Q1973">
        <v>0.92400000000000004</v>
      </c>
      <c r="R1973">
        <v>0.42899999999999999</v>
      </c>
      <c r="S1973">
        <v>0.16</v>
      </c>
    </row>
    <row r="1974" spans="1:19" x14ac:dyDescent="0.3">
      <c r="A1974">
        <v>540</v>
      </c>
      <c r="B1974">
        <v>-0.63400000000000001</v>
      </c>
      <c r="C1974">
        <v>-1.6339999999999999</v>
      </c>
      <c r="D1974">
        <v>-2.629</v>
      </c>
      <c r="E1974">
        <v>-3.1560000000000001</v>
      </c>
      <c r="F1974">
        <v>-3.19</v>
      </c>
      <c r="G1974">
        <v>1.5</v>
      </c>
      <c r="H1974">
        <v>0.01</v>
      </c>
      <c r="I1974">
        <v>1.514</v>
      </c>
      <c r="J1974">
        <v>-0.625</v>
      </c>
      <c r="K1974">
        <v>-1.6339999999999999</v>
      </c>
      <c r="L1974">
        <v>-2.63</v>
      </c>
      <c r="M1974">
        <v>-3.1539999999999999</v>
      </c>
      <c r="N1974">
        <v>-3.19</v>
      </c>
      <c r="O1974">
        <v>0.94799999999999995</v>
      </c>
      <c r="P1974">
        <v>0.92900000000000005</v>
      </c>
      <c r="Q1974">
        <v>0.92400000000000004</v>
      </c>
      <c r="R1974">
        <v>0.42899999999999999</v>
      </c>
      <c r="S1974">
        <v>0.16200000000000001</v>
      </c>
    </row>
    <row r="1975" spans="1:19" x14ac:dyDescent="0.3">
      <c r="A1975">
        <v>600</v>
      </c>
      <c r="B1975">
        <v>-0.63400000000000001</v>
      </c>
      <c r="C1975">
        <v>-1.6339999999999999</v>
      </c>
      <c r="D1975">
        <v>-2.629</v>
      </c>
      <c r="E1975">
        <v>-3.1560000000000001</v>
      </c>
      <c r="F1975">
        <v>-3.19</v>
      </c>
      <c r="G1975">
        <v>1.5</v>
      </c>
      <c r="H1975">
        <v>0.01</v>
      </c>
      <c r="I1975">
        <v>1.514</v>
      </c>
      <c r="J1975">
        <v>-0.623</v>
      </c>
      <c r="K1975">
        <v>-1.6339999999999999</v>
      </c>
      <c r="L1975">
        <v>-2.63</v>
      </c>
      <c r="M1975">
        <v>-3.1539999999999999</v>
      </c>
      <c r="N1975">
        <v>-3.19</v>
      </c>
      <c r="O1975">
        <v>0.95099999999999996</v>
      </c>
      <c r="P1975">
        <v>0.93</v>
      </c>
      <c r="Q1975">
        <v>0.92400000000000004</v>
      </c>
      <c r="R1975">
        <v>0.42799999999999999</v>
      </c>
      <c r="S1975">
        <v>0.16200000000000001</v>
      </c>
    </row>
    <row r="1977" spans="1:19" x14ac:dyDescent="0.3">
      <c r="A1977" t="s">
        <v>0</v>
      </c>
      <c r="B1977" t="s">
        <v>153</v>
      </c>
    </row>
    <row r="1978" spans="1:19" x14ac:dyDescent="0.3">
      <c r="A1978">
        <v>0</v>
      </c>
      <c r="B1978">
        <v>-0.63400000000000001</v>
      </c>
      <c r="C1978">
        <v>-1.6339999999999999</v>
      </c>
      <c r="D1978">
        <v>-2.629</v>
      </c>
      <c r="E1978">
        <v>-3.1560000000000001</v>
      </c>
      <c r="F1978">
        <v>-3.19</v>
      </c>
      <c r="G1978">
        <v>1.5</v>
      </c>
      <c r="H1978">
        <v>0.01</v>
      </c>
      <c r="I1978">
        <v>1.242</v>
      </c>
      <c r="J1978">
        <v>-0.63400000000000001</v>
      </c>
      <c r="K1978">
        <v>-1.6339999999999999</v>
      </c>
      <c r="L1978">
        <v>-2.629</v>
      </c>
      <c r="M1978">
        <v>-3.1560000000000001</v>
      </c>
      <c r="N1978">
        <v>-3.19</v>
      </c>
      <c r="O1978">
        <v>0.91100000000000003</v>
      </c>
      <c r="P1978">
        <v>0.91100000000000003</v>
      </c>
      <c r="Q1978">
        <v>0.90100000000000002</v>
      </c>
      <c r="R1978">
        <v>0.42099999999999999</v>
      </c>
      <c r="S1978">
        <v>0.157</v>
      </c>
    </row>
    <row r="1979" spans="1:19" x14ac:dyDescent="0.3">
      <c r="A1979">
        <v>60</v>
      </c>
      <c r="B1979">
        <v>-0.63400000000000001</v>
      </c>
      <c r="C1979">
        <v>-1.6339999999999999</v>
      </c>
      <c r="D1979">
        <v>-2.629</v>
      </c>
      <c r="E1979">
        <v>-3.1560000000000001</v>
      </c>
      <c r="F1979">
        <v>-3.19</v>
      </c>
      <c r="G1979">
        <v>1.5</v>
      </c>
      <c r="H1979">
        <v>0.01</v>
      </c>
      <c r="I1979">
        <v>1.242</v>
      </c>
      <c r="J1979">
        <v>-0.63600000000000001</v>
      </c>
      <c r="K1979">
        <v>-1.6339999999999999</v>
      </c>
      <c r="L1979">
        <v>-2.629</v>
      </c>
      <c r="M1979">
        <v>-3.1560000000000001</v>
      </c>
      <c r="N1979">
        <v>-3.1869999999999998</v>
      </c>
      <c r="O1979">
        <v>0.92</v>
      </c>
      <c r="P1979">
        <v>0.92400000000000004</v>
      </c>
      <c r="Q1979">
        <v>0.91600000000000004</v>
      </c>
      <c r="R1979">
        <v>0.42099999999999999</v>
      </c>
      <c r="S1979">
        <v>0.14899999999999999</v>
      </c>
    </row>
    <row r="1980" spans="1:19" x14ac:dyDescent="0.3">
      <c r="A1980">
        <v>120</v>
      </c>
      <c r="B1980">
        <v>-0.63400000000000001</v>
      </c>
      <c r="C1980">
        <v>-1.6339999999999999</v>
      </c>
      <c r="D1980">
        <v>-2.629</v>
      </c>
      <c r="E1980">
        <v>-3.1560000000000001</v>
      </c>
      <c r="F1980">
        <v>-3.19</v>
      </c>
      <c r="G1980">
        <v>1.5</v>
      </c>
      <c r="H1980">
        <v>0.01</v>
      </c>
      <c r="I1980">
        <v>1.242</v>
      </c>
      <c r="J1980">
        <v>-0.63600000000000001</v>
      </c>
      <c r="K1980">
        <v>-1.6339999999999999</v>
      </c>
      <c r="L1980">
        <v>-2.629</v>
      </c>
      <c r="M1980">
        <v>-3.1549999999999998</v>
      </c>
      <c r="N1980">
        <v>-3.1840000000000002</v>
      </c>
      <c r="O1980">
        <v>0.92600000000000005</v>
      </c>
      <c r="P1980">
        <v>0.92800000000000005</v>
      </c>
      <c r="Q1980">
        <v>0.91900000000000004</v>
      </c>
      <c r="R1980">
        <v>0.41899999999999998</v>
      </c>
      <c r="S1980">
        <v>0.14199999999999999</v>
      </c>
    </row>
    <row r="1981" spans="1:19" x14ac:dyDescent="0.3">
      <c r="A1981">
        <v>180</v>
      </c>
      <c r="B1981">
        <v>-0.63400000000000001</v>
      </c>
      <c r="C1981">
        <v>-1.6339999999999999</v>
      </c>
      <c r="D1981">
        <v>-2.629</v>
      </c>
      <c r="E1981">
        <v>-3.1560000000000001</v>
      </c>
      <c r="F1981">
        <v>-3.19</v>
      </c>
      <c r="G1981">
        <v>1.5</v>
      </c>
      <c r="H1981">
        <v>0.01</v>
      </c>
      <c r="I1981">
        <v>1.242</v>
      </c>
      <c r="J1981">
        <v>-0.63400000000000001</v>
      </c>
      <c r="K1981">
        <v>-1.6339999999999999</v>
      </c>
      <c r="L1981">
        <v>-2.63</v>
      </c>
      <c r="M1981">
        <v>-3.1549999999999998</v>
      </c>
      <c r="N1981">
        <v>-3.181</v>
      </c>
      <c r="O1981">
        <v>0.93</v>
      </c>
      <c r="P1981">
        <v>0.93</v>
      </c>
      <c r="Q1981">
        <v>0.92400000000000004</v>
      </c>
      <c r="R1981">
        <v>0.42399999999999999</v>
      </c>
      <c r="S1981">
        <v>0.13600000000000001</v>
      </c>
    </row>
    <row r="1982" spans="1:19" x14ac:dyDescent="0.3">
      <c r="A1982">
        <v>240</v>
      </c>
      <c r="B1982">
        <v>-0.63400000000000001</v>
      </c>
      <c r="C1982">
        <v>-1.6339999999999999</v>
      </c>
      <c r="D1982">
        <v>-2.629</v>
      </c>
      <c r="E1982">
        <v>-3.1560000000000001</v>
      </c>
      <c r="F1982">
        <v>-3.19</v>
      </c>
      <c r="G1982">
        <v>1.5</v>
      </c>
      <c r="H1982">
        <v>0.01</v>
      </c>
      <c r="I1982">
        <v>1.242</v>
      </c>
      <c r="J1982">
        <v>-0.63300000000000001</v>
      </c>
      <c r="K1982">
        <v>-1.6339999999999999</v>
      </c>
      <c r="L1982">
        <v>-2.63</v>
      </c>
      <c r="M1982">
        <v>-3.1560000000000001</v>
      </c>
      <c r="N1982">
        <v>-3.1779999999999999</v>
      </c>
      <c r="O1982">
        <v>0.93500000000000005</v>
      </c>
      <c r="P1982">
        <v>0.93</v>
      </c>
      <c r="Q1982">
        <v>0.92300000000000004</v>
      </c>
      <c r="R1982">
        <v>0.43</v>
      </c>
      <c r="S1982">
        <v>0.13100000000000001</v>
      </c>
    </row>
    <row r="1983" spans="1:19" x14ac:dyDescent="0.3">
      <c r="A1983">
        <v>300</v>
      </c>
      <c r="B1983">
        <v>-0.63400000000000001</v>
      </c>
      <c r="C1983">
        <v>-1.6339999999999999</v>
      </c>
      <c r="D1983">
        <v>-2.629</v>
      </c>
      <c r="E1983">
        <v>-3.1560000000000001</v>
      </c>
      <c r="F1983">
        <v>-3.19</v>
      </c>
      <c r="G1983">
        <v>1.5</v>
      </c>
      <c r="H1983">
        <v>0.01</v>
      </c>
      <c r="I1983">
        <v>1.242</v>
      </c>
      <c r="J1983">
        <v>-0.63200000000000001</v>
      </c>
      <c r="K1983">
        <v>-1.6339999999999999</v>
      </c>
      <c r="L1983">
        <v>-2.63</v>
      </c>
      <c r="M1983">
        <v>-3.1549999999999998</v>
      </c>
      <c r="N1983">
        <v>-3.1749999999999998</v>
      </c>
      <c r="O1983">
        <v>0.93700000000000006</v>
      </c>
      <c r="P1983">
        <v>0.92900000000000005</v>
      </c>
      <c r="Q1983">
        <v>0.92300000000000004</v>
      </c>
      <c r="R1983">
        <v>0.43</v>
      </c>
      <c r="S1983">
        <v>0.125</v>
      </c>
    </row>
    <row r="1984" spans="1:19" x14ac:dyDescent="0.3">
      <c r="A1984">
        <v>360</v>
      </c>
      <c r="B1984">
        <v>-0.63400000000000001</v>
      </c>
      <c r="C1984">
        <v>-1.6339999999999999</v>
      </c>
      <c r="D1984">
        <v>-2.629</v>
      </c>
      <c r="E1984">
        <v>-3.1560000000000001</v>
      </c>
      <c r="F1984">
        <v>-3.19</v>
      </c>
      <c r="G1984">
        <v>1.5</v>
      </c>
      <c r="H1984">
        <v>0.01</v>
      </c>
      <c r="I1984">
        <v>1.242</v>
      </c>
      <c r="J1984">
        <v>-0.63</v>
      </c>
      <c r="K1984">
        <v>-1.6339999999999999</v>
      </c>
      <c r="L1984">
        <v>-2.63</v>
      </c>
      <c r="M1984">
        <v>-3.153</v>
      </c>
      <c r="N1984">
        <v>-3.1720000000000002</v>
      </c>
      <c r="O1984">
        <v>0.94</v>
      </c>
      <c r="P1984">
        <v>0.92900000000000005</v>
      </c>
      <c r="Q1984">
        <v>0.92400000000000004</v>
      </c>
      <c r="R1984">
        <v>0.42299999999999999</v>
      </c>
      <c r="S1984">
        <v>0.11899999999999999</v>
      </c>
    </row>
    <row r="1985" spans="1:19" x14ac:dyDescent="0.3">
      <c r="A1985">
        <v>420</v>
      </c>
      <c r="B1985">
        <v>-0.63400000000000001</v>
      </c>
      <c r="C1985">
        <v>-1.6339999999999999</v>
      </c>
      <c r="D1985">
        <v>-2.629</v>
      </c>
      <c r="E1985">
        <v>-3.1560000000000001</v>
      </c>
      <c r="F1985">
        <v>-3.19</v>
      </c>
      <c r="G1985">
        <v>1.5</v>
      </c>
      <c r="H1985">
        <v>0.01</v>
      </c>
      <c r="I1985">
        <v>1.242</v>
      </c>
      <c r="J1985">
        <v>-0.628</v>
      </c>
      <c r="K1985">
        <v>-1.6339999999999999</v>
      </c>
      <c r="L1985">
        <v>-2.6309999999999998</v>
      </c>
      <c r="M1985">
        <v>-3.15</v>
      </c>
      <c r="N1985">
        <v>-3.169</v>
      </c>
      <c r="O1985">
        <v>0.94399999999999995</v>
      </c>
      <c r="P1985">
        <v>0.92900000000000005</v>
      </c>
      <c r="Q1985">
        <v>0.92500000000000004</v>
      </c>
      <c r="R1985">
        <v>0.41499999999999998</v>
      </c>
      <c r="S1985">
        <v>0.11700000000000001</v>
      </c>
    </row>
    <row r="1986" spans="1:19" x14ac:dyDescent="0.3">
      <c r="A1986">
        <v>480</v>
      </c>
      <c r="B1986">
        <v>-0.63400000000000001</v>
      </c>
      <c r="C1986">
        <v>-1.6339999999999999</v>
      </c>
      <c r="D1986">
        <v>-2.629</v>
      </c>
      <c r="E1986">
        <v>-3.1560000000000001</v>
      </c>
      <c r="F1986">
        <v>-3.19</v>
      </c>
      <c r="G1986">
        <v>1.5</v>
      </c>
      <c r="H1986">
        <v>0.01</v>
      </c>
      <c r="I1986">
        <v>1.242</v>
      </c>
      <c r="J1986">
        <v>-0.627</v>
      </c>
      <c r="K1986">
        <v>-1.6339999999999999</v>
      </c>
      <c r="L1986">
        <v>-2.63</v>
      </c>
      <c r="M1986">
        <v>-3.1469999999999998</v>
      </c>
      <c r="N1986">
        <v>-3.1659999999999999</v>
      </c>
      <c r="O1986">
        <v>0.94599999999999995</v>
      </c>
      <c r="P1986">
        <v>0.92800000000000005</v>
      </c>
      <c r="Q1986">
        <v>0.92300000000000004</v>
      </c>
      <c r="R1986">
        <v>0.40799999999999997</v>
      </c>
      <c r="S1986">
        <v>0.115</v>
      </c>
    </row>
    <row r="1987" spans="1:19" x14ac:dyDescent="0.3">
      <c r="A1987">
        <v>540</v>
      </c>
      <c r="B1987">
        <v>-0.63400000000000001</v>
      </c>
      <c r="C1987">
        <v>-1.6339999999999999</v>
      </c>
      <c r="D1987">
        <v>-2.629</v>
      </c>
      <c r="E1987">
        <v>-3.1560000000000001</v>
      </c>
      <c r="F1987">
        <v>-3.19</v>
      </c>
      <c r="G1987">
        <v>1.5</v>
      </c>
      <c r="H1987">
        <v>0.01</v>
      </c>
      <c r="I1987">
        <v>1.242</v>
      </c>
      <c r="J1987">
        <v>-0.625</v>
      </c>
      <c r="K1987">
        <v>-1.6339999999999999</v>
      </c>
      <c r="L1987">
        <v>-2.63</v>
      </c>
      <c r="M1987">
        <v>-3.1440000000000001</v>
      </c>
      <c r="N1987">
        <v>-3.1629999999999998</v>
      </c>
      <c r="O1987">
        <v>0.94799999999999995</v>
      </c>
      <c r="P1987">
        <v>0.92900000000000005</v>
      </c>
      <c r="Q1987">
        <v>0.92200000000000004</v>
      </c>
      <c r="R1987">
        <v>0.40100000000000002</v>
      </c>
      <c r="S1987">
        <v>0.114</v>
      </c>
    </row>
    <row r="1988" spans="1:19" x14ac:dyDescent="0.3">
      <c r="A1988">
        <v>600</v>
      </c>
      <c r="B1988">
        <v>-0.63400000000000001</v>
      </c>
      <c r="C1988">
        <v>-1.6339999999999999</v>
      </c>
      <c r="D1988">
        <v>-2.629</v>
      </c>
      <c r="E1988">
        <v>-3.1560000000000001</v>
      </c>
      <c r="F1988">
        <v>-3.19</v>
      </c>
      <c r="G1988">
        <v>1.5</v>
      </c>
      <c r="H1988">
        <v>0.01</v>
      </c>
      <c r="I1988">
        <v>1.242</v>
      </c>
      <c r="J1988">
        <v>-0.623</v>
      </c>
      <c r="K1988">
        <v>-1.6339999999999999</v>
      </c>
      <c r="L1988">
        <v>-2.63</v>
      </c>
      <c r="M1988">
        <v>-3.14</v>
      </c>
      <c r="N1988">
        <v>-3.16</v>
      </c>
      <c r="O1988">
        <v>0.95099999999999996</v>
      </c>
      <c r="P1988">
        <v>0.93</v>
      </c>
      <c r="Q1988">
        <v>0.92300000000000004</v>
      </c>
      <c r="R1988">
        <v>0.39400000000000002</v>
      </c>
      <c r="S1988">
        <v>0.113</v>
      </c>
    </row>
    <row r="1990" spans="1:19" x14ac:dyDescent="0.3">
      <c r="A1990" t="s">
        <v>0</v>
      </c>
      <c r="B1990" t="s">
        <v>154</v>
      </c>
    </row>
    <row r="1991" spans="1:19" x14ac:dyDescent="0.3">
      <c r="A1991">
        <v>0</v>
      </c>
      <c r="B1991">
        <v>-0.63400000000000001</v>
      </c>
      <c r="C1991">
        <v>-1.6339999999999999</v>
      </c>
      <c r="D1991">
        <v>-2.6280000000000001</v>
      </c>
      <c r="E1991">
        <v>-3.1469999999999998</v>
      </c>
      <c r="F1991">
        <v>-3.18</v>
      </c>
      <c r="G1991">
        <v>1.5</v>
      </c>
      <c r="H1991">
        <v>0.01</v>
      </c>
      <c r="I1991">
        <v>1.7749999999999999</v>
      </c>
      <c r="J1991">
        <v>-0.63400000000000001</v>
      </c>
      <c r="K1991">
        <v>-1.6339999999999999</v>
      </c>
      <c r="L1991">
        <v>-2.6280000000000001</v>
      </c>
      <c r="M1991">
        <v>-3.1469999999999998</v>
      </c>
      <c r="N1991">
        <v>-3.18</v>
      </c>
      <c r="O1991">
        <v>0.91100000000000003</v>
      </c>
      <c r="P1991">
        <v>0.91100000000000003</v>
      </c>
      <c r="Q1991">
        <v>0.90100000000000002</v>
      </c>
      <c r="R1991">
        <v>0.41599999999999998</v>
      </c>
      <c r="S1991">
        <v>0.156</v>
      </c>
    </row>
    <row r="1992" spans="1:19" x14ac:dyDescent="0.3">
      <c r="A1992">
        <v>60</v>
      </c>
      <c r="B1992">
        <v>-0.63400000000000001</v>
      </c>
      <c r="C1992">
        <v>-1.6339999999999999</v>
      </c>
      <c r="D1992">
        <v>-2.6280000000000001</v>
      </c>
      <c r="E1992">
        <v>-3.1469999999999998</v>
      </c>
      <c r="F1992">
        <v>-3.18</v>
      </c>
      <c r="G1992">
        <v>1.5</v>
      </c>
      <c r="H1992">
        <v>0.01</v>
      </c>
      <c r="I1992">
        <v>1.7749999999999999</v>
      </c>
      <c r="J1992">
        <v>-0.63500000000000001</v>
      </c>
      <c r="K1992">
        <v>-1.6339999999999999</v>
      </c>
      <c r="L1992">
        <v>-2.6280000000000001</v>
      </c>
      <c r="M1992">
        <v>-3.1459999999999999</v>
      </c>
      <c r="N1992">
        <v>-3.1829999999999998</v>
      </c>
      <c r="O1992">
        <v>0.92</v>
      </c>
      <c r="P1992">
        <v>0.92600000000000005</v>
      </c>
      <c r="Q1992">
        <v>0.91500000000000004</v>
      </c>
      <c r="R1992">
        <v>0.41399999999999998</v>
      </c>
      <c r="S1992">
        <v>0.16500000000000001</v>
      </c>
    </row>
    <row r="1993" spans="1:19" x14ac:dyDescent="0.3">
      <c r="A1993">
        <v>120</v>
      </c>
      <c r="B1993">
        <v>-0.63400000000000001</v>
      </c>
      <c r="C1993">
        <v>-1.6339999999999999</v>
      </c>
      <c r="D1993">
        <v>-2.6280000000000001</v>
      </c>
      <c r="E1993">
        <v>-3.1469999999999998</v>
      </c>
      <c r="F1993">
        <v>-3.18</v>
      </c>
      <c r="G1993">
        <v>1.5</v>
      </c>
      <c r="H1993">
        <v>0.01</v>
      </c>
      <c r="I1993">
        <v>1.7749999999999999</v>
      </c>
      <c r="J1993">
        <v>-0.63500000000000001</v>
      </c>
      <c r="K1993">
        <v>-1.6339999999999999</v>
      </c>
      <c r="L1993">
        <v>-2.629</v>
      </c>
      <c r="M1993">
        <v>-3.1469999999999998</v>
      </c>
      <c r="N1993">
        <v>-3.1859999999999999</v>
      </c>
      <c r="O1993">
        <v>0.92600000000000005</v>
      </c>
      <c r="P1993">
        <v>0.92800000000000005</v>
      </c>
      <c r="Q1993">
        <v>0.92100000000000004</v>
      </c>
      <c r="R1993">
        <v>0.41799999999999998</v>
      </c>
      <c r="S1993">
        <v>0.17299999999999999</v>
      </c>
    </row>
    <row r="1994" spans="1:19" x14ac:dyDescent="0.3">
      <c r="A1994">
        <v>180</v>
      </c>
      <c r="B1994">
        <v>-0.63400000000000001</v>
      </c>
      <c r="C1994">
        <v>-1.6339999999999999</v>
      </c>
      <c r="D1994">
        <v>-2.6280000000000001</v>
      </c>
      <c r="E1994">
        <v>-3.1469999999999998</v>
      </c>
      <c r="F1994">
        <v>-3.18</v>
      </c>
      <c r="G1994">
        <v>1.5</v>
      </c>
      <c r="H1994">
        <v>0.01</v>
      </c>
      <c r="I1994">
        <v>1.7749999999999999</v>
      </c>
      <c r="J1994">
        <v>-0.63500000000000001</v>
      </c>
      <c r="K1994">
        <v>-1.6339999999999999</v>
      </c>
      <c r="L1994">
        <v>-2.629</v>
      </c>
      <c r="M1994">
        <v>-3.1459999999999999</v>
      </c>
      <c r="N1994">
        <v>-3.1890000000000001</v>
      </c>
      <c r="O1994">
        <v>0.93100000000000005</v>
      </c>
      <c r="P1994">
        <v>0.93</v>
      </c>
      <c r="Q1994">
        <v>0.92100000000000004</v>
      </c>
      <c r="R1994">
        <v>0.41899999999999998</v>
      </c>
      <c r="S1994">
        <v>0.17899999999999999</v>
      </c>
    </row>
    <row r="1995" spans="1:19" x14ac:dyDescent="0.3">
      <c r="A1995">
        <v>240</v>
      </c>
      <c r="B1995">
        <v>-0.63400000000000001</v>
      </c>
      <c r="C1995">
        <v>-1.6339999999999999</v>
      </c>
      <c r="D1995">
        <v>-2.6280000000000001</v>
      </c>
      <c r="E1995">
        <v>-3.1469999999999998</v>
      </c>
      <c r="F1995">
        <v>-3.18</v>
      </c>
      <c r="G1995">
        <v>1.5</v>
      </c>
      <c r="H1995">
        <v>0.01</v>
      </c>
      <c r="I1995">
        <v>1.7749999999999999</v>
      </c>
      <c r="J1995">
        <v>-0.63300000000000001</v>
      </c>
      <c r="K1995">
        <v>-1.6339999999999999</v>
      </c>
      <c r="L1995">
        <v>-2.63</v>
      </c>
      <c r="M1995">
        <v>-3.1440000000000001</v>
      </c>
      <c r="N1995">
        <v>-3.1920000000000002</v>
      </c>
      <c r="O1995">
        <v>0.93400000000000005</v>
      </c>
      <c r="P1995">
        <v>0.92900000000000005</v>
      </c>
      <c r="Q1995">
        <v>0.92300000000000004</v>
      </c>
      <c r="R1995">
        <v>0.41699999999999998</v>
      </c>
      <c r="S1995">
        <v>0.184</v>
      </c>
    </row>
    <row r="1996" spans="1:19" x14ac:dyDescent="0.3">
      <c r="A1996">
        <v>300</v>
      </c>
      <c r="B1996">
        <v>-0.63400000000000001</v>
      </c>
      <c r="C1996">
        <v>-1.6339999999999999</v>
      </c>
      <c r="D1996">
        <v>-2.6280000000000001</v>
      </c>
      <c r="E1996">
        <v>-3.1469999999999998</v>
      </c>
      <c r="F1996">
        <v>-3.18</v>
      </c>
      <c r="G1996">
        <v>1.5</v>
      </c>
      <c r="H1996">
        <v>0.01</v>
      </c>
      <c r="I1996">
        <v>1.7749999999999999</v>
      </c>
      <c r="J1996">
        <v>-0.63200000000000001</v>
      </c>
      <c r="K1996">
        <v>-1.6339999999999999</v>
      </c>
      <c r="L1996">
        <v>-2.63</v>
      </c>
      <c r="M1996">
        <v>-3.1440000000000001</v>
      </c>
      <c r="N1996">
        <v>-3.1949999999999998</v>
      </c>
      <c r="O1996">
        <v>0.93799999999999994</v>
      </c>
      <c r="P1996">
        <v>0.93</v>
      </c>
      <c r="Q1996">
        <v>0.92400000000000004</v>
      </c>
      <c r="R1996">
        <v>0.42</v>
      </c>
      <c r="S1996">
        <v>0.189</v>
      </c>
    </row>
    <row r="1997" spans="1:19" x14ac:dyDescent="0.3">
      <c r="A1997">
        <v>360</v>
      </c>
      <c r="B1997">
        <v>-0.63400000000000001</v>
      </c>
      <c r="C1997">
        <v>-1.6339999999999999</v>
      </c>
      <c r="D1997">
        <v>-2.6280000000000001</v>
      </c>
      <c r="E1997">
        <v>-3.1469999999999998</v>
      </c>
      <c r="F1997">
        <v>-3.18</v>
      </c>
      <c r="G1997">
        <v>1.5</v>
      </c>
      <c r="H1997">
        <v>0.01</v>
      </c>
      <c r="I1997">
        <v>1.7749999999999999</v>
      </c>
      <c r="J1997">
        <v>-0.63</v>
      </c>
      <c r="K1997">
        <v>-1.6339999999999999</v>
      </c>
      <c r="L1997">
        <v>-2.63</v>
      </c>
      <c r="M1997">
        <v>-3.1459999999999999</v>
      </c>
      <c r="N1997">
        <v>-3.198</v>
      </c>
      <c r="O1997">
        <v>0.94</v>
      </c>
      <c r="P1997">
        <v>0.92800000000000005</v>
      </c>
      <c r="Q1997">
        <v>0.92200000000000004</v>
      </c>
      <c r="R1997">
        <v>0.42799999999999999</v>
      </c>
      <c r="S1997">
        <v>0.193</v>
      </c>
    </row>
    <row r="1998" spans="1:19" x14ac:dyDescent="0.3">
      <c r="A1998">
        <v>420</v>
      </c>
      <c r="B1998">
        <v>-0.63400000000000001</v>
      </c>
      <c r="C1998">
        <v>-1.6339999999999999</v>
      </c>
      <c r="D1998">
        <v>-2.6280000000000001</v>
      </c>
      <c r="E1998">
        <v>-3.1469999999999998</v>
      </c>
      <c r="F1998">
        <v>-3.18</v>
      </c>
      <c r="G1998">
        <v>1.5</v>
      </c>
      <c r="H1998">
        <v>0.01</v>
      </c>
      <c r="I1998">
        <v>1.7749999999999999</v>
      </c>
      <c r="J1998">
        <v>-0.628</v>
      </c>
      <c r="K1998">
        <v>-1.6339999999999999</v>
      </c>
      <c r="L1998">
        <v>-2.63</v>
      </c>
      <c r="M1998">
        <v>-3.149</v>
      </c>
      <c r="N1998">
        <v>-3.2010000000000001</v>
      </c>
      <c r="O1998">
        <v>0.94399999999999995</v>
      </c>
      <c r="P1998">
        <v>0.92900000000000005</v>
      </c>
      <c r="Q1998">
        <v>0.92200000000000004</v>
      </c>
      <c r="R1998">
        <v>0.436</v>
      </c>
      <c r="S1998">
        <v>0.19900000000000001</v>
      </c>
    </row>
    <row r="1999" spans="1:19" x14ac:dyDescent="0.3">
      <c r="A1999">
        <v>480</v>
      </c>
      <c r="B1999">
        <v>-0.63400000000000001</v>
      </c>
      <c r="C1999">
        <v>-1.6339999999999999</v>
      </c>
      <c r="D1999">
        <v>-2.6280000000000001</v>
      </c>
      <c r="E1999">
        <v>-3.1469999999999998</v>
      </c>
      <c r="F1999">
        <v>-3.18</v>
      </c>
      <c r="G1999">
        <v>1.5</v>
      </c>
      <c r="H1999">
        <v>0.01</v>
      </c>
      <c r="I1999">
        <v>1.7749999999999999</v>
      </c>
      <c r="J1999">
        <v>-0.627</v>
      </c>
      <c r="K1999">
        <v>-1.635</v>
      </c>
      <c r="L1999">
        <v>-2.63</v>
      </c>
      <c r="M1999">
        <v>-3.1520000000000001</v>
      </c>
      <c r="N1999">
        <v>-3.2040000000000002</v>
      </c>
      <c r="O1999">
        <v>0.94599999999999995</v>
      </c>
      <c r="P1999">
        <v>0.92900000000000005</v>
      </c>
      <c r="Q1999">
        <v>0.92300000000000004</v>
      </c>
      <c r="R1999">
        <v>0.443</v>
      </c>
      <c r="S1999">
        <v>0.20399999999999999</v>
      </c>
    </row>
    <row r="2000" spans="1:19" x14ac:dyDescent="0.3">
      <c r="A2000">
        <v>540</v>
      </c>
      <c r="B2000">
        <v>-0.63400000000000001</v>
      </c>
      <c r="C2000">
        <v>-1.6339999999999999</v>
      </c>
      <c r="D2000">
        <v>-2.6280000000000001</v>
      </c>
      <c r="E2000">
        <v>-3.1469999999999998</v>
      </c>
      <c r="F2000">
        <v>-3.18</v>
      </c>
      <c r="G2000">
        <v>1.5</v>
      </c>
      <c r="H2000">
        <v>0.01</v>
      </c>
      <c r="I2000">
        <v>1.7749999999999999</v>
      </c>
      <c r="J2000">
        <v>-0.625</v>
      </c>
      <c r="K2000">
        <v>-1.6339999999999999</v>
      </c>
      <c r="L2000">
        <v>-2.63</v>
      </c>
      <c r="M2000">
        <v>-3.1539999999999999</v>
      </c>
      <c r="N2000">
        <v>-3.2069999999999999</v>
      </c>
      <c r="O2000">
        <v>0.94799999999999995</v>
      </c>
      <c r="P2000">
        <v>0.92900000000000005</v>
      </c>
      <c r="Q2000">
        <v>0.92400000000000004</v>
      </c>
      <c r="R2000">
        <v>0.44900000000000001</v>
      </c>
      <c r="S2000">
        <v>0.20699999999999999</v>
      </c>
    </row>
    <row r="2001" spans="1:19" x14ac:dyDescent="0.3">
      <c r="A2001">
        <v>600</v>
      </c>
      <c r="B2001">
        <v>-0.63400000000000001</v>
      </c>
      <c r="C2001">
        <v>-1.6339999999999999</v>
      </c>
      <c r="D2001">
        <v>-2.6280000000000001</v>
      </c>
      <c r="E2001">
        <v>-3.1469999999999998</v>
      </c>
      <c r="F2001">
        <v>-3.18</v>
      </c>
      <c r="G2001">
        <v>1.5</v>
      </c>
      <c r="H2001">
        <v>0.01</v>
      </c>
      <c r="I2001">
        <v>1.7749999999999999</v>
      </c>
      <c r="J2001">
        <v>-0.623</v>
      </c>
      <c r="K2001">
        <v>-1.6339999999999999</v>
      </c>
      <c r="L2001">
        <v>-2.63</v>
      </c>
      <c r="M2001">
        <v>-3.157</v>
      </c>
      <c r="N2001">
        <v>-3.21</v>
      </c>
      <c r="O2001">
        <v>0.95099999999999996</v>
      </c>
      <c r="P2001">
        <v>0.93</v>
      </c>
      <c r="Q2001">
        <v>0.92400000000000004</v>
      </c>
      <c r="R2001">
        <v>0.45400000000000001</v>
      </c>
      <c r="S2001">
        <v>0.20899999999999999</v>
      </c>
    </row>
    <row r="2003" spans="1:19" x14ac:dyDescent="0.3">
      <c r="A2003" t="s">
        <v>0</v>
      </c>
      <c r="B2003" t="s">
        <v>155</v>
      </c>
    </row>
    <row r="2004" spans="1:19" x14ac:dyDescent="0.3">
      <c r="A2004">
        <v>0</v>
      </c>
      <c r="B2004">
        <v>-0.63400000000000001</v>
      </c>
      <c r="C2004">
        <v>-1.6339999999999999</v>
      </c>
      <c r="D2004">
        <v>-2.6280000000000001</v>
      </c>
      <c r="E2004">
        <v>-3.1469999999999998</v>
      </c>
      <c r="F2004">
        <v>-3.18</v>
      </c>
      <c r="G2004">
        <v>1.5</v>
      </c>
      <c r="H2004">
        <v>0.01</v>
      </c>
      <c r="I2004">
        <v>1.514</v>
      </c>
      <c r="J2004">
        <v>-0.63400000000000001</v>
      </c>
      <c r="K2004">
        <v>-1.6339999999999999</v>
      </c>
      <c r="L2004">
        <v>-2.6280000000000001</v>
      </c>
      <c r="M2004">
        <v>-3.1469999999999998</v>
      </c>
      <c r="N2004">
        <v>-3.18</v>
      </c>
      <c r="O2004">
        <v>0.91100000000000003</v>
      </c>
      <c r="P2004">
        <v>0.91100000000000003</v>
      </c>
      <c r="Q2004">
        <v>0.90100000000000002</v>
      </c>
      <c r="R2004">
        <v>0.41599999999999998</v>
      </c>
      <c r="S2004">
        <v>0.156</v>
      </c>
    </row>
    <row r="2005" spans="1:19" x14ac:dyDescent="0.3">
      <c r="A2005">
        <v>60</v>
      </c>
      <c r="B2005">
        <v>-0.63400000000000001</v>
      </c>
      <c r="C2005">
        <v>-1.6339999999999999</v>
      </c>
      <c r="D2005">
        <v>-2.6280000000000001</v>
      </c>
      <c r="E2005">
        <v>-3.1469999999999998</v>
      </c>
      <c r="F2005">
        <v>-3.18</v>
      </c>
      <c r="G2005">
        <v>1.5</v>
      </c>
      <c r="H2005">
        <v>0.01</v>
      </c>
      <c r="I2005">
        <v>1.514</v>
      </c>
      <c r="J2005">
        <v>-0.63500000000000001</v>
      </c>
      <c r="K2005">
        <v>-1.6339999999999999</v>
      </c>
      <c r="L2005">
        <v>-2.6280000000000001</v>
      </c>
      <c r="M2005">
        <v>-3.1469999999999998</v>
      </c>
      <c r="N2005">
        <v>-3.18</v>
      </c>
      <c r="O2005">
        <v>0.92</v>
      </c>
      <c r="P2005">
        <v>0.92500000000000004</v>
      </c>
      <c r="Q2005">
        <v>0.91600000000000004</v>
      </c>
      <c r="R2005">
        <v>0.41499999999999998</v>
      </c>
      <c r="S2005">
        <v>0.156</v>
      </c>
    </row>
    <row r="2006" spans="1:19" x14ac:dyDescent="0.3">
      <c r="A2006">
        <v>120</v>
      </c>
      <c r="B2006">
        <v>-0.63400000000000001</v>
      </c>
      <c r="C2006">
        <v>-1.6339999999999999</v>
      </c>
      <c r="D2006">
        <v>-2.6280000000000001</v>
      </c>
      <c r="E2006">
        <v>-3.1469999999999998</v>
      </c>
      <c r="F2006">
        <v>-3.18</v>
      </c>
      <c r="G2006">
        <v>1.5</v>
      </c>
      <c r="H2006">
        <v>0.01</v>
      </c>
      <c r="I2006">
        <v>1.514</v>
      </c>
      <c r="J2006">
        <v>-0.63500000000000001</v>
      </c>
      <c r="K2006">
        <v>-1.6339999999999999</v>
      </c>
      <c r="L2006">
        <v>-2.629</v>
      </c>
      <c r="M2006">
        <v>-3.1469999999999998</v>
      </c>
      <c r="N2006">
        <v>-3.18</v>
      </c>
      <c r="O2006">
        <v>0.92600000000000005</v>
      </c>
      <c r="P2006">
        <v>0.92800000000000005</v>
      </c>
      <c r="Q2006">
        <v>0.92</v>
      </c>
      <c r="R2006">
        <v>0.41599999999999998</v>
      </c>
      <c r="S2006">
        <v>0.157</v>
      </c>
    </row>
    <row r="2007" spans="1:19" x14ac:dyDescent="0.3">
      <c r="A2007">
        <v>180</v>
      </c>
      <c r="B2007">
        <v>-0.63400000000000001</v>
      </c>
      <c r="C2007">
        <v>-1.6339999999999999</v>
      </c>
      <c r="D2007">
        <v>-2.6280000000000001</v>
      </c>
      <c r="E2007">
        <v>-3.1469999999999998</v>
      </c>
      <c r="F2007">
        <v>-3.18</v>
      </c>
      <c r="G2007">
        <v>1.5</v>
      </c>
      <c r="H2007">
        <v>0.01</v>
      </c>
      <c r="I2007">
        <v>1.514</v>
      </c>
      <c r="J2007">
        <v>-0.63500000000000001</v>
      </c>
      <c r="K2007">
        <v>-1.6339999999999999</v>
      </c>
      <c r="L2007">
        <v>-2.629</v>
      </c>
      <c r="M2007">
        <v>-3.1459999999999999</v>
      </c>
      <c r="N2007">
        <v>-3.18</v>
      </c>
      <c r="O2007">
        <v>0.93100000000000005</v>
      </c>
      <c r="P2007">
        <v>0.93</v>
      </c>
      <c r="Q2007">
        <v>0.92200000000000004</v>
      </c>
      <c r="R2007">
        <v>0.41899999999999998</v>
      </c>
      <c r="S2007">
        <v>0.157</v>
      </c>
    </row>
    <row r="2008" spans="1:19" x14ac:dyDescent="0.3">
      <c r="A2008">
        <v>240</v>
      </c>
      <c r="B2008">
        <v>-0.63400000000000001</v>
      </c>
      <c r="C2008">
        <v>-1.6339999999999999</v>
      </c>
      <c r="D2008">
        <v>-2.6280000000000001</v>
      </c>
      <c r="E2008">
        <v>-3.1469999999999998</v>
      </c>
      <c r="F2008">
        <v>-3.18</v>
      </c>
      <c r="G2008">
        <v>1.5</v>
      </c>
      <c r="H2008">
        <v>0.01</v>
      </c>
      <c r="I2008">
        <v>1.514</v>
      </c>
      <c r="J2008">
        <v>-0.63300000000000001</v>
      </c>
      <c r="K2008">
        <v>-1.6339999999999999</v>
      </c>
      <c r="L2008">
        <v>-2.63</v>
      </c>
      <c r="M2008">
        <v>-3.145</v>
      </c>
      <c r="N2008">
        <v>-3.18</v>
      </c>
      <c r="O2008">
        <v>0.93400000000000005</v>
      </c>
      <c r="P2008">
        <v>0.93</v>
      </c>
      <c r="Q2008">
        <v>0.92300000000000004</v>
      </c>
      <c r="R2008">
        <v>0.42099999999999999</v>
      </c>
      <c r="S2008">
        <v>0.157</v>
      </c>
    </row>
    <row r="2009" spans="1:19" x14ac:dyDescent="0.3">
      <c r="A2009">
        <v>300</v>
      </c>
      <c r="B2009">
        <v>-0.63400000000000001</v>
      </c>
      <c r="C2009">
        <v>-1.6339999999999999</v>
      </c>
      <c r="D2009">
        <v>-2.6280000000000001</v>
      </c>
      <c r="E2009">
        <v>-3.1469999999999998</v>
      </c>
      <c r="F2009">
        <v>-3.18</v>
      </c>
      <c r="G2009">
        <v>1.5</v>
      </c>
      <c r="H2009">
        <v>0.01</v>
      </c>
      <c r="I2009">
        <v>1.514</v>
      </c>
      <c r="J2009">
        <v>-0.63200000000000001</v>
      </c>
      <c r="K2009">
        <v>-1.6339999999999999</v>
      </c>
      <c r="L2009">
        <v>-2.63</v>
      </c>
      <c r="M2009">
        <v>-3.145</v>
      </c>
      <c r="N2009">
        <v>-3.18</v>
      </c>
      <c r="O2009">
        <v>0.93799999999999994</v>
      </c>
      <c r="P2009">
        <v>0.93</v>
      </c>
      <c r="Q2009">
        <v>0.92300000000000004</v>
      </c>
      <c r="R2009">
        <v>0.42299999999999999</v>
      </c>
      <c r="S2009">
        <v>0.156</v>
      </c>
    </row>
    <row r="2010" spans="1:19" x14ac:dyDescent="0.3">
      <c r="A2010">
        <v>360</v>
      </c>
      <c r="B2010">
        <v>-0.63400000000000001</v>
      </c>
      <c r="C2010">
        <v>-1.6339999999999999</v>
      </c>
      <c r="D2010">
        <v>-2.6280000000000001</v>
      </c>
      <c r="E2010">
        <v>-3.1469999999999998</v>
      </c>
      <c r="F2010">
        <v>-3.18</v>
      </c>
      <c r="G2010">
        <v>1.5</v>
      </c>
      <c r="H2010">
        <v>0.01</v>
      </c>
      <c r="I2010">
        <v>1.514</v>
      </c>
      <c r="J2010">
        <v>-0.63</v>
      </c>
      <c r="K2010">
        <v>-1.6339999999999999</v>
      </c>
      <c r="L2010">
        <v>-2.63</v>
      </c>
      <c r="M2010">
        <v>-3.145</v>
      </c>
      <c r="N2010">
        <v>-3.18</v>
      </c>
      <c r="O2010">
        <v>0.94</v>
      </c>
      <c r="P2010">
        <v>0.92900000000000005</v>
      </c>
      <c r="Q2010">
        <v>0.92300000000000004</v>
      </c>
      <c r="R2010">
        <v>0.42299999999999999</v>
      </c>
      <c r="S2010">
        <v>0.156</v>
      </c>
    </row>
    <row r="2011" spans="1:19" x14ac:dyDescent="0.3">
      <c r="A2011">
        <v>420</v>
      </c>
      <c r="B2011">
        <v>-0.63400000000000001</v>
      </c>
      <c r="C2011">
        <v>-1.6339999999999999</v>
      </c>
      <c r="D2011">
        <v>-2.6280000000000001</v>
      </c>
      <c r="E2011">
        <v>-3.1469999999999998</v>
      </c>
      <c r="F2011">
        <v>-3.18</v>
      </c>
      <c r="G2011">
        <v>1.5</v>
      </c>
      <c r="H2011">
        <v>0.01</v>
      </c>
      <c r="I2011">
        <v>1.514</v>
      </c>
      <c r="J2011">
        <v>-0.628</v>
      </c>
      <c r="K2011">
        <v>-1.6339999999999999</v>
      </c>
      <c r="L2011">
        <v>-2.63</v>
      </c>
      <c r="M2011">
        <v>-3.145</v>
      </c>
      <c r="N2011">
        <v>-3.18</v>
      </c>
      <c r="O2011">
        <v>0.94399999999999995</v>
      </c>
      <c r="P2011">
        <v>0.92900000000000005</v>
      </c>
      <c r="Q2011">
        <v>0.92300000000000004</v>
      </c>
      <c r="R2011">
        <v>0.42299999999999999</v>
      </c>
      <c r="S2011">
        <v>0.157</v>
      </c>
    </row>
    <row r="2012" spans="1:19" x14ac:dyDescent="0.3">
      <c r="A2012">
        <v>480</v>
      </c>
      <c r="B2012">
        <v>-0.63400000000000001</v>
      </c>
      <c r="C2012">
        <v>-1.6339999999999999</v>
      </c>
      <c r="D2012">
        <v>-2.6280000000000001</v>
      </c>
      <c r="E2012">
        <v>-3.1469999999999998</v>
      </c>
      <c r="F2012">
        <v>-3.18</v>
      </c>
      <c r="G2012">
        <v>1.5</v>
      </c>
      <c r="H2012">
        <v>0.01</v>
      </c>
      <c r="I2012">
        <v>1.514</v>
      </c>
      <c r="J2012">
        <v>-0.627</v>
      </c>
      <c r="K2012">
        <v>-1.635</v>
      </c>
      <c r="L2012">
        <v>-2.63</v>
      </c>
      <c r="M2012">
        <v>-3.145</v>
      </c>
      <c r="N2012">
        <v>-3.18</v>
      </c>
      <c r="O2012">
        <v>0.94599999999999995</v>
      </c>
      <c r="P2012">
        <v>0.92900000000000005</v>
      </c>
      <c r="Q2012">
        <v>0.92300000000000004</v>
      </c>
      <c r="R2012">
        <v>0.42399999999999999</v>
      </c>
      <c r="S2012">
        <v>0.159</v>
      </c>
    </row>
    <row r="2013" spans="1:19" x14ac:dyDescent="0.3">
      <c r="A2013">
        <v>540</v>
      </c>
      <c r="B2013">
        <v>-0.63400000000000001</v>
      </c>
      <c r="C2013">
        <v>-1.6339999999999999</v>
      </c>
      <c r="D2013">
        <v>-2.6280000000000001</v>
      </c>
      <c r="E2013">
        <v>-3.1469999999999998</v>
      </c>
      <c r="F2013">
        <v>-3.18</v>
      </c>
      <c r="G2013">
        <v>1.5</v>
      </c>
      <c r="H2013">
        <v>0.01</v>
      </c>
      <c r="I2013">
        <v>1.514</v>
      </c>
      <c r="J2013">
        <v>-0.625</v>
      </c>
      <c r="K2013">
        <v>-1.6339999999999999</v>
      </c>
      <c r="L2013">
        <v>-2.63</v>
      </c>
      <c r="M2013">
        <v>-3.145</v>
      </c>
      <c r="N2013">
        <v>-3.18</v>
      </c>
      <c r="O2013">
        <v>0.94799999999999995</v>
      </c>
      <c r="P2013">
        <v>0.92900000000000005</v>
      </c>
      <c r="Q2013">
        <v>0.92300000000000004</v>
      </c>
      <c r="R2013">
        <v>0.42399999999999999</v>
      </c>
      <c r="S2013">
        <v>0.16</v>
      </c>
    </row>
    <row r="2014" spans="1:19" x14ac:dyDescent="0.3">
      <c r="A2014">
        <v>600</v>
      </c>
      <c r="B2014">
        <v>-0.63400000000000001</v>
      </c>
      <c r="C2014">
        <v>-1.6339999999999999</v>
      </c>
      <c r="D2014">
        <v>-2.6280000000000001</v>
      </c>
      <c r="E2014">
        <v>-3.1469999999999998</v>
      </c>
      <c r="F2014">
        <v>-3.18</v>
      </c>
      <c r="G2014">
        <v>1.5</v>
      </c>
      <c r="H2014">
        <v>0.01</v>
      </c>
      <c r="I2014">
        <v>1.514</v>
      </c>
      <c r="J2014">
        <v>-0.623</v>
      </c>
      <c r="K2014">
        <v>-1.6339999999999999</v>
      </c>
      <c r="L2014">
        <v>-2.63</v>
      </c>
      <c r="M2014">
        <v>-3.145</v>
      </c>
      <c r="N2014">
        <v>-3.18</v>
      </c>
      <c r="O2014">
        <v>0.95099999999999996</v>
      </c>
      <c r="P2014">
        <v>0.93</v>
      </c>
      <c r="Q2014">
        <v>0.92300000000000004</v>
      </c>
      <c r="R2014">
        <v>0.42299999999999999</v>
      </c>
      <c r="S2014">
        <v>0.161</v>
      </c>
    </row>
    <row r="2016" spans="1:19" x14ac:dyDescent="0.3">
      <c r="A2016" t="s">
        <v>0</v>
      </c>
      <c r="B2016" t="s">
        <v>156</v>
      </c>
    </row>
    <row r="2017" spans="1:19" x14ac:dyDescent="0.3">
      <c r="A2017">
        <v>0</v>
      </c>
      <c r="B2017">
        <v>-0.63400000000000001</v>
      </c>
      <c r="C2017">
        <v>-1.6339999999999999</v>
      </c>
      <c r="D2017">
        <v>-2.6280000000000001</v>
      </c>
      <c r="E2017">
        <v>-3.1469999999999998</v>
      </c>
      <c r="F2017">
        <v>-3.18</v>
      </c>
      <c r="G2017">
        <v>1.5</v>
      </c>
      <c r="H2017">
        <v>0.01</v>
      </c>
      <c r="I2017">
        <v>1.242</v>
      </c>
      <c r="J2017">
        <v>-0.63400000000000001</v>
      </c>
      <c r="K2017">
        <v>-1.6339999999999999</v>
      </c>
      <c r="L2017">
        <v>-2.6280000000000001</v>
      </c>
      <c r="M2017">
        <v>-3.1469999999999998</v>
      </c>
      <c r="N2017">
        <v>-3.18</v>
      </c>
      <c r="O2017">
        <v>0.91100000000000003</v>
      </c>
      <c r="P2017">
        <v>0.91100000000000003</v>
      </c>
      <c r="Q2017">
        <v>0.90100000000000002</v>
      </c>
      <c r="R2017">
        <v>0.41599999999999998</v>
      </c>
      <c r="S2017">
        <v>0.156</v>
      </c>
    </row>
    <row r="2018" spans="1:19" x14ac:dyDescent="0.3">
      <c r="A2018">
        <v>60</v>
      </c>
      <c r="B2018">
        <v>-0.63400000000000001</v>
      </c>
      <c r="C2018">
        <v>-1.6339999999999999</v>
      </c>
      <c r="D2018">
        <v>-2.6280000000000001</v>
      </c>
      <c r="E2018">
        <v>-3.1469999999999998</v>
      </c>
      <c r="F2018">
        <v>-3.18</v>
      </c>
      <c r="G2018">
        <v>1.5</v>
      </c>
      <c r="H2018">
        <v>0.01</v>
      </c>
      <c r="I2018">
        <v>1.242</v>
      </c>
      <c r="J2018">
        <v>-0.63600000000000001</v>
      </c>
      <c r="K2018">
        <v>-1.6339999999999999</v>
      </c>
      <c r="L2018">
        <v>-2.6280000000000001</v>
      </c>
      <c r="M2018">
        <v>-3.1469999999999998</v>
      </c>
      <c r="N2018">
        <v>-3.177</v>
      </c>
      <c r="O2018">
        <v>0.92</v>
      </c>
      <c r="P2018">
        <v>0.92400000000000004</v>
      </c>
      <c r="Q2018">
        <v>0.91600000000000004</v>
      </c>
      <c r="R2018">
        <v>0.41699999999999998</v>
      </c>
      <c r="S2018">
        <v>0.14799999999999999</v>
      </c>
    </row>
    <row r="2019" spans="1:19" x14ac:dyDescent="0.3">
      <c r="A2019">
        <v>120</v>
      </c>
      <c r="B2019">
        <v>-0.63400000000000001</v>
      </c>
      <c r="C2019">
        <v>-1.6339999999999999</v>
      </c>
      <c r="D2019">
        <v>-2.6280000000000001</v>
      </c>
      <c r="E2019">
        <v>-3.1469999999999998</v>
      </c>
      <c r="F2019">
        <v>-3.18</v>
      </c>
      <c r="G2019">
        <v>1.5</v>
      </c>
      <c r="H2019">
        <v>0.01</v>
      </c>
      <c r="I2019">
        <v>1.242</v>
      </c>
      <c r="J2019">
        <v>-0.63600000000000001</v>
      </c>
      <c r="K2019">
        <v>-1.6339999999999999</v>
      </c>
      <c r="L2019">
        <v>-2.629</v>
      </c>
      <c r="M2019">
        <v>-3.1459999999999999</v>
      </c>
      <c r="N2019">
        <v>-3.1739999999999999</v>
      </c>
      <c r="O2019">
        <v>0.92600000000000005</v>
      </c>
      <c r="P2019">
        <v>0.92800000000000005</v>
      </c>
      <c r="Q2019">
        <v>0.91900000000000004</v>
      </c>
      <c r="R2019">
        <v>0.41399999999999998</v>
      </c>
      <c r="S2019">
        <v>0.14099999999999999</v>
      </c>
    </row>
    <row r="2020" spans="1:19" x14ac:dyDescent="0.3">
      <c r="A2020">
        <v>180</v>
      </c>
      <c r="B2020">
        <v>-0.63400000000000001</v>
      </c>
      <c r="C2020">
        <v>-1.6339999999999999</v>
      </c>
      <c r="D2020">
        <v>-2.6280000000000001</v>
      </c>
      <c r="E2020">
        <v>-3.1469999999999998</v>
      </c>
      <c r="F2020">
        <v>-3.18</v>
      </c>
      <c r="G2020">
        <v>1.5</v>
      </c>
      <c r="H2020">
        <v>0.01</v>
      </c>
      <c r="I2020">
        <v>1.242</v>
      </c>
      <c r="J2020">
        <v>-0.63400000000000001</v>
      </c>
      <c r="K2020">
        <v>-1.6339999999999999</v>
      </c>
      <c r="L2020">
        <v>-2.63</v>
      </c>
      <c r="M2020">
        <v>-3.1459999999999999</v>
      </c>
      <c r="N2020">
        <v>-3.1709999999999998</v>
      </c>
      <c r="O2020">
        <v>0.93</v>
      </c>
      <c r="P2020">
        <v>0.93</v>
      </c>
      <c r="Q2020">
        <v>0.92300000000000004</v>
      </c>
      <c r="R2020">
        <v>0.41899999999999998</v>
      </c>
      <c r="S2020">
        <v>0.13500000000000001</v>
      </c>
    </row>
    <row r="2021" spans="1:19" x14ac:dyDescent="0.3">
      <c r="A2021">
        <v>240</v>
      </c>
      <c r="B2021">
        <v>-0.63400000000000001</v>
      </c>
      <c r="C2021">
        <v>-1.6339999999999999</v>
      </c>
      <c r="D2021">
        <v>-2.6280000000000001</v>
      </c>
      <c r="E2021">
        <v>-3.1469999999999998</v>
      </c>
      <c r="F2021">
        <v>-3.18</v>
      </c>
      <c r="G2021">
        <v>1.5</v>
      </c>
      <c r="H2021">
        <v>0.01</v>
      </c>
      <c r="I2021">
        <v>1.242</v>
      </c>
      <c r="J2021">
        <v>-0.63300000000000001</v>
      </c>
      <c r="K2021">
        <v>-1.6339999999999999</v>
      </c>
      <c r="L2021">
        <v>-2.63</v>
      </c>
      <c r="M2021">
        <v>-3.1459999999999999</v>
      </c>
      <c r="N2021">
        <v>-3.1680000000000001</v>
      </c>
      <c r="O2021">
        <v>0.93500000000000005</v>
      </c>
      <c r="P2021">
        <v>0.93</v>
      </c>
      <c r="Q2021">
        <v>0.92200000000000004</v>
      </c>
      <c r="R2021">
        <v>0.42499999999999999</v>
      </c>
      <c r="S2021">
        <v>0.129</v>
      </c>
    </row>
    <row r="2022" spans="1:19" x14ac:dyDescent="0.3">
      <c r="A2022">
        <v>300</v>
      </c>
      <c r="B2022">
        <v>-0.63400000000000001</v>
      </c>
      <c r="C2022">
        <v>-1.6339999999999999</v>
      </c>
      <c r="D2022">
        <v>-2.6280000000000001</v>
      </c>
      <c r="E2022">
        <v>-3.1469999999999998</v>
      </c>
      <c r="F2022">
        <v>-3.18</v>
      </c>
      <c r="G2022">
        <v>1.5</v>
      </c>
      <c r="H2022">
        <v>0.01</v>
      </c>
      <c r="I2022">
        <v>1.242</v>
      </c>
      <c r="J2022">
        <v>-0.63200000000000001</v>
      </c>
      <c r="K2022">
        <v>-1.6339999999999999</v>
      </c>
      <c r="L2022">
        <v>-2.63</v>
      </c>
      <c r="M2022">
        <v>-3.1459999999999999</v>
      </c>
      <c r="N2022">
        <v>-3.165</v>
      </c>
      <c r="O2022">
        <v>0.93700000000000006</v>
      </c>
      <c r="P2022">
        <v>0.92900000000000005</v>
      </c>
      <c r="Q2022">
        <v>0.92200000000000004</v>
      </c>
      <c r="R2022">
        <v>0.42399999999999999</v>
      </c>
      <c r="S2022">
        <v>0.123</v>
      </c>
    </row>
    <row r="2023" spans="1:19" x14ac:dyDescent="0.3">
      <c r="A2023">
        <v>360</v>
      </c>
      <c r="B2023">
        <v>-0.63400000000000001</v>
      </c>
      <c r="C2023">
        <v>-1.6339999999999999</v>
      </c>
      <c r="D2023">
        <v>-2.6280000000000001</v>
      </c>
      <c r="E2023">
        <v>-3.1469999999999998</v>
      </c>
      <c r="F2023">
        <v>-3.18</v>
      </c>
      <c r="G2023">
        <v>1.5</v>
      </c>
      <c r="H2023">
        <v>0.01</v>
      </c>
      <c r="I2023">
        <v>1.242</v>
      </c>
      <c r="J2023">
        <v>-0.63</v>
      </c>
      <c r="K2023">
        <v>-1.6339999999999999</v>
      </c>
      <c r="L2023">
        <v>-2.63</v>
      </c>
      <c r="M2023">
        <v>-3.1440000000000001</v>
      </c>
      <c r="N2023">
        <v>-3.1619999999999999</v>
      </c>
      <c r="O2023">
        <v>0.94</v>
      </c>
      <c r="P2023">
        <v>0.92900000000000005</v>
      </c>
      <c r="Q2023">
        <v>0.92400000000000004</v>
      </c>
      <c r="R2023">
        <v>0.41799999999999998</v>
      </c>
      <c r="S2023">
        <v>0.11799999999999999</v>
      </c>
    </row>
    <row r="2024" spans="1:19" x14ac:dyDescent="0.3">
      <c r="A2024">
        <v>420</v>
      </c>
      <c r="B2024">
        <v>-0.63400000000000001</v>
      </c>
      <c r="C2024">
        <v>-1.6339999999999999</v>
      </c>
      <c r="D2024">
        <v>-2.6280000000000001</v>
      </c>
      <c r="E2024">
        <v>-3.1469999999999998</v>
      </c>
      <c r="F2024">
        <v>-3.18</v>
      </c>
      <c r="G2024">
        <v>1.5</v>
      </c>
      <c r="H2024">
        <v>0.01</v>
      </c>
      <c r="I2024">
        <v>1.242</v>
      </c>
      <c r="J2024">
        <v>-0.628</v>
      </c>
      <c r="K2024">
        <v>-1.6339999999999999</v>
      </c>
      <c r="L2024">
        <v>-2.63</v>
      </c>
      <c r="M2024">
        <v>-3.141</v>
      </c>
      <c r="N2024">
        <v>-3.1589999999999998</v>
      </c>
      <c r="O2024">
        <v>0.94399999999999995</v>
      </c>
      <c r="P2024">
        <v>0.92900000000000005</v>
      </c>
      <c r="Q2024">
        <v>0.92400000000000004</v>
      </c>
      <c r="R2024">
        <v>0.41</v>
      </c>
      <c r="S2024">
        <v>0.11600000000000001</v>
      </c>
    </row>
    <row r="2025" spans="1:19" x14ac:dyDescent="0.3">
      <c r="A2025">
        <v>480</v>
      </c>
      <c r="B2025">
        <v>-0.63400000000000001</v>
      </c>
      <c r="C2025">
        <v>-1.6339999999999999</v>
      </c>
      <c r="D2025">
        <v>-2.6280000000000001</v>
      </c>
      <c r="E2025">
        <v>-3.1469999999999998</v>
      </c>
      <c r="F2025">
        <v>-3.18</v>
      </c>
      <c r="G2025">
        <v>1.5</v>
      </c>
      <c r="H2025">
        <v>0.01</v>
      </c>
      <c r="I2025">
        <v>1.242</v>
      </c>
      <c r="J2025">
        <v>-0.626</v>
      </c>
      <c r="K2025">
        <v>-1.6339999999999999</v>
      </c>
      <c r="L2025">
        <v>-2.63</v>
      </c>
      <c r="M2025">
        <v>-3.1379999999999999</v>
      </c>
      <c r="N2025">
        <v>-3.1560000000000001</v>
      </c>
      <c r="O2025">
        <v>0.94599999999999995</v>
      </c>
      <c r="P2025">
        <v>0.92800000000000005</v>
      </c>
      <c r="Q2025">
        <v>0.92300000000000004</v>
      </c>
      <c r="R2025">
        <v>0.40300000000000002</v>
      </c>
      <c r="S2025">
        <v>0.114</v>
      </c>
    </row>
    <row r="2026" spans="1:19" x14ac:dyDescent="0.3">
      <c r="A2026">
        <v>540</v>
      </c>
      <c r="B2026">
        <v>-0.63400000000000001</v>
      </c>
      <c r="C2026">
        <v>-1.6339999999999999</v>
      </c>
      <c r="D2026">
        <v>-2.6280000000000001</v>
      </c>
      <c r="E2026">
        <v>-3.1469999999999998</v>
      </c>
      <c r="F2026">
        <v>-3.18</v>
      </c>
      <c r="G2026">
        <v>1.5</v>
      </c>
      <c r="H2026">
        <v>0.01</v>
      </c>
      <c r="I2026">
        <v>1.242</v>
      </c>
      <c r="J2026">
        <v>-0.625</v>
      </c>
      <c r="K2026">
        <v>-1.6339999999999999</v>
      </c>
      <c r="L2026">
        <v>-2.63</v>
      </c>
      <c r="M2026">
        <v>-3.1349999999999998</v>
      </c>
      <c r="N2026">
        <v>-3.153</v>
      </c>
      <c r="O2026">
        <v>0.94799999999999995</v>
      </c>
      <c r="P2026">
        <v>0.92900000000000005</v>
      </c>
      <c r="Q2026">
        <v>0.92200000000000004</v>
      </c>
      <c r="R2026">
        <v>0.39600000000000002</v>
      </c>
      <c r="S2026">
        <v>0.113</v>
      </c>
    </row>
    <row r="2027" spans="1:19" x14ac:dyDescent="0.3">
      <c r="A2027">
        <v>600</v>
      </c>
      <c r="B2027">
        <v>-0.63400000000000001</v>
      </c>
      <c r="C2027">
        <v>-1.6339999999999999</v>
      </c>
      <c r="D2027">
        <v>-2.6280000000000001</v>
      </c>
      <c r="E2027">
        <v>-3.1469999999999998</v>
      </c>
      <c r="F2027">
        <v>-3.18</v>
      </c>
      <c r="G2027">
        <v>1.5</v>
      </c>
      <c r="H2027">
        <v>0.01</v>
      </c>
      <c r="I2027">
        <v>1.242</v>
      </c>
      <c r="J2027">
        <v>-0.623</v>
      </c>
      <c r="K2027">
        <v>-1.6339999999999999</v>
      </c>
      <c r="L2027">
        <v>-2.63</v>
      </c>
      <c r="M2027">
        <v>-3.1309999999999998</v>
      </c>
      <c r="N2027">
        <v>-3.15</v>
      </c>
      <c r="O2027">
        <v>0.95099999999999996</v>
      </c>
      <c r="P2027">
        <v>0.93</v>
      </c>
      <c r="Q2027">
        <v>0.92200000000000004</v>
      </c>
      <c r="R2027">
        <v>0.38900000000000001</v>
      </c>
      <c r="S2027">
        <v>0.112</v>
      </c>
    </row>
    <row r="2029" spans="1:19" x14ac:dyDescent="0.3">
      <c r="A2029" t="s">
        <v>0</v>
      </c>
      <c r="B2029" t="s">
        <v>157</v>
      </c>
    </row>
    <row r="2030" spans="1:19" x14ac:dyDescent="0.3">
      <c r="A2030">
        <v>0</v>
      </c>
      <c r="B2030">
        <v>-0.63400000000000001</v>
      </c>
      <c r="C2030">
        <v>-1.6339999999999999</v>
      </c>
      <c r="D2030">
        <v>-2.6280000000000001</v>
      </c>
      <c r="E2030">
        <v>-3.1379999999999999</v>
      </c>
      <c r="F2030">
        <v>-3.17</v>
      </c>
      <c r="G2030">
        <v>1.5</v>
      </c>
      <c r="H2030">
        <v>0.01</v>
      </c>
      <c r="I2030">
        <v>1.778</v>
      </c>
      <c r="J2030">
        <v>-0.63400000000000001</v>
      </c>
      <c r="K2030">
        <v>-1.6339999999999999</v>
      </c>
      <c r="L2030">
        <v>-2.6280000000000001</v>
      </c>
      <c r="M2030">
        <v>-3.1379999999999999</v>
      </c>
      <c r="N2030">
        <v>-3.17</v>
      </c>
      <c r="O2030">
        <v>0.91100000000000003</v>
      </c>
      <c r="P2030">
        <v>0.91100000000000003</v>
      </c>
      <c r="Q2030">
        <v>0.9</v>
      </c>
      <c r="R2030">
        <v>0.41099999999999998</v>
      </c>
      <c r="S2030">
        <v>0.155</v>
      </c>
    </row>
    <row r="2031" spans="1:19" x14ac:dyDescent="0.3">
      <c r="A2031">
        <v>60</v>
      </c>
      <c r="B2031">
        <v>-0.63400000000000001</v>
      </c>
      <c r="C2031">
        <v>-1.6339999999999999</v>
      </c>
      <c r="D2031">
        <v>-2.6280000000000001</v>
      </c>
      <c r="E2031">
        <v>-3.1379999999999999</v>
      </c>
      <c r="F2031">
        <v>-3.17</v>
      </c>
      <c r="G2031">
        <v>1.5</v>
      </c>
      <c r="H2031">
        <v>0.01</v>
      </c>
      <c r="I2031">
        <v>1.778</v>
      </c>
      <c r="J2031">
        <v>-0.63500000000000001</v>
      </c>
      <c r="K2031">
        <v>-1.6339999999999999</v>
      </c>
      <c r="L2031">
        <v>-2.6280000000000001</v>
      </c>
      <c r="M2031">
        <v>-3.137</v>
      </c>
      <c r="N2031">
        <v>-3.173</v>
      </c>
      <c r="O2031">
        <v>0.92</v>
      </c>
      <c r="P2031">
        <v>0.92600000000000005</v>
      </c>
      <c r="Q2031">
        <v>0.91400000000000003</v>
      </c>
      <c r="R2031">
        <v>0.40899999999999997</v>
      </c>
      <c r="S2031">
        <v>0.16300000000000001</v>
      </c>
    </row>
    <row r="2032" spans="1:19" x14ac:dyDescent="0.3">
      <c r="A2032">
        <v>120</v>
      </c>
      <c r="B2032">
        <v>-0.63400000000000001</v>
      </c>
      <c r="C2032">
        <v>-1.6339999999999999</v>
      </c>
      <c r="D2032">
        <v>-2.6280000000000001</v>
      </c>
      <c r="E2032">
        <v>-3.1379999999999999</v>
      </c>
      <c r="F2032">
        <v>-3.17</v>
      </c>
      <c r="G2032">
        <v>1.5</v>
      </c>
      <c r="H2032">
        <v>0.01</v>
      </c>
      <c r="I2032">
        <v>1.778</v>
      </c>
      <c r="J2032">
        <v>-0.63500000000000001</v>
      </c>
      <c r="K2032">
        <v>-1.6339999999999999</v>
      </c>
      <c r="L2032">
        <v>-2.629</v>
      </c>
      <c r="M2032">
        <v>-3.1379999999999999</v>
      </c>
      <c r="N2032">
        <v>-3.1760000000000002</v>
      </c>
      <c r="O2032">
        <v>0.92600000000000005</v>
      </c>
      <c r="P2032">
        <v>0.92800000000000005</v>
      </c>
      <c r="Q2032">
        <v>0.92100000000000004</v>
      </c>
      <c r="R2032">
        <v>0.41299999999999998</v>
      </c>
      <c r="S2032">
        <v>0.17100000000000001</v>
      </c>
    </row>
    <row r="2033" spans="1:19" x14ac:dyDescent="0.3">
      <c r="A2033">
        <v>180</v>
      </c>
      <c r="B2033">
        <v>-0.63400000000000001</v>
      </c>
      <c r="C2033">
        <v>-1.6339999999999999</v>
      </c>
      <c r="D2033">
        <v>-2.6280000000000001</v>
      </c>
      <c r="E2033">
        <v>-3.1379999999999999</v>
      </c>
      <c r="F2033">
        <v>-3.17</v>
      </c>
      <c r="G2033">
        <v>1.5</v>
      </c>
      <c r="H2033">
        <v>0.01</v>
      </c>
      <c r="I2033">
        <v>1.778</v>
      </c>
      <c r="J2033">
        <v>-0.63500000000000001</v>
      </c>
      <c r="K2033">
        <v>-1.6339999999999999</v>
      </c>
      <c r="L2033">
        <v>-2.629</v>
      </c>
      <c r="M2033">
        <v>-3.137</v>
      </c>
      <c r="N2033">
        <v>-3.1789999999999998</v>
      </c>
      <c r="O2033">
        <v>0.93100000000000005</v>
      </c>
      <c r="P2033">
        <v>0.92900000000000005</v>
      </c>
      <c r="Q2033">
        <v>0.92</v>
      </c>
      <c r="R2033">
        <v>0.41399999999999998</v>
      </c>
      <c r="S2033">
        <v>0.17799999999999999</v>
      </c>
    </row>
    <row r="2034" spans="1:19" x14ac:dyDescent="0.3">
      <c r="A2034">
        <v>240</v>
      </c>
      <c r="B2034">
        <v>-0.63400000000000001</v>
      </c>
      <c r="C2034">
        <v>-1.6339999999999999</v>
      </c>
      <c r="D2034">
        <v>-2.6280000000000001</v>
      </c>
      <c r="E2034">
        <v>-3.1379999999999999</v>
      </c>
      <c r="F2034">
        <v>-3.17</v>
      </c>
      <c r="G2034">
        <v>1.5</v>
      </c>
      <c r="H2034">
        <v>0.01</v>
      </c>
      <c r="I2034">
        <v>1.778</v>
      </c>
      <c r="J2034">
        <v>-0.63300000000000001</v>
      </c>
      <c r="K2034">
        <v>-1.6339999999999999</v>
      </c>
      <c r="L2034">
        <v>-2.629</v>
      </c>
      <c r="M2034">
        <v>-3.1349999999999998</v>
      </c>
      <c r="N2034">
        <v>-3.1819999999999999</v>
      </c>
      <c r="O2034">
        <v>0.93400000000000005</v>
      </c>
      <c r="P2034">
        <v>0.93</v>
      </c>
      <c r="Q2034">
        <v>0.92200000000000004</v>
      </c>
      <c r="R2034">
        <v>0.41199999999999998</v>
      </c>
      <c r="S2034">
        <v>0.184</v>
      </c>
    </row>
    <row r="2035" spans="1:19" x14ac:dyDescent="0.3">
      <c r="A2035">
        <v>300</v>
      </c>
      <c r="B2035">
        <v>-0.63400000000000001</v>
      </c>
      <c r="C2035">
        <v>-1.6339999999999999</v>
      </c>
      <c r="D2035">
        <v>-2.6280000000000001</v>
      </c>
      <c r="E2035">
        <v>-3.1379999999999999</v>
      </c>
      <c r="F2035">
        <v>-3.17</v>
      </c>
      <c r="G2035">
        <v>1.5</v>
      </c>
      <c r="H2035">
        <v>0.01</v>
      </c>
      <c r="I2035">
        <v>1.778</v>
      </c>
      <c r="J2035">
        <v>-0.63200000000000001</v>
      </c>
      <c r="K2035">
        <v>-1.6339999999999999</v>
      </c>
      <c r="L2035">
        <v>-2.63</v>
      </c>
      <c r="M2035">
        <v>-3.1349999999999998</v>
      </c>
      <c r="N2035">
        <v>-3.1850000000000001</v>
      </c>
      <c r="O2035">
        <v>0.93799999999999994</v>
      </c>
      <c r="P2035">
        <v>0.93</v>
      </c>
      <c r="Q2035">
        <v>0.92400000000000004</v>
      </c>
      <c r="R2035">
        <v>0.41599999999999998</v>
      </c>
      <c r="S2035">
        <v>0.188</v>
      </c>
    </row>
    <row r="2036" spans="1:19" x14ac:dyDescent="0.3">
      <c r="A2036">
        <v>360</v>
      </c>
      <c r="B2036">
        <v>-0.63400000000000001</v>
      </c>
      <c r="C2036">
        <v>-1.6339999999999999</v>
      </c>
      <c r="D2036">
        <v>-2.6280000000000001</v>
      </c>
      <c r="E2036">
        <v>-3.1379999999999999</v>
      </c>
      <c r="F2036">
        <v>-3.17</v>
      </c>
      <c r="G2036">
        <v>1.5</v>
      </c>
      <c r="H2036">
        <v>0.01</v>
      </c>
      <c r="I2036">
        <v>1.778</v>
      </c>
      <c r="J2036">
        <v>-0.63</v>
      </c>
      <c r="K2036">
        <v>-1.6339999999999999</v>
      </c>
      <c r="L2036">
        <v>-2.63</v>
      </c>
      <c r="M2036">
        <v>-3.137</v>
      </c>
      <c r="N2036">
        <v>-3.1880000000000002</v>
      </c>
      <c r="O2036">
        <v>0.94</v>
      </c>
      <c r="P2036">
        <v>0.92800000000000005</v>
      </c>
      <c r="Q2036">
        <v>0.92100000000000004</v>
      </c>
      <c r="R2036">
        <v>0.42199999999999999</v>
      </c>
      <c r="S2036">
        <v>0.192</v>
      </c>
    </row>
    <row r="2037" spans="1:19" x14ac:dyDescent="0.3">
      <c r="A2037">
        <v>420</v>
      </c>
      <c r="B2037">
        <v>-0.63400000000000001</v>
      </c>
      <c r="C2037">
        <v>-1.6339999999999999</v>
      </c>
      <c r="D2037">
        <v>-2.6280000000000001</v>
      </c>
      <c r="E2037">
        <v>-3.1379999999999999</v>
      </c>
      <c r="F2037">
        <v>-3.17</v>
      </c>
      <c r="G2037">
        <v>1.5</v>
      </c>
      <c r="H2037">
        <v>0.01</v>
      </c>
      <c r="I2037">
        <v>1.778</v>
      </c>
      <c r="J2037">
        <v>-0.628</v>
      </c>
      <c r="K2037">
        <v>-1.6339999999999999</v>
      </c>
      <c r="L2037">
        <v>-2.63</v>
      </c>
      <c r="M2037">
        <v>-3.14</v>
      </c>
      <c r="N2037">
        <v>-3.1909999999999998</v>
      </c>
      <c r="O2037">
        <v>0.94299999999999995</v>
      </c>
      <c r="P2037">
        <v>0.92900000000000005</v>
      </c>
      <c r="Q2037">
        <v>0.92200000000000004</v>
      </c>
      <c r="R2037">
        <v>0.43099999999999999</v>
      </c>
      <c r="S2037">
        <v>0.19700000000000001</v>
      </c>
    </row>
    <row r="2038" spans="1:19" x14ac:dyDescent="0.3">
      <c r="A2038">
        <v>480</v>
      </c>
      <c r="B2038">
        <v>-0.63400000000000001</v>
      </c>
      <c r="C2038">
        <v>-1.6339999999999999</v>
      </c>
      <c r="D2038">
        <v>-2.6280000000000001</v>
      </c>
      <c r="E2038">
        <v>-3.1379999999999999</v>
      </c>
      <c r="F2038">
        <v>-3.17</v>
      </c>
      <c r="G2038">
        <v>1.5</v>
      </c>
      <c r="H2038">
        <v>0.01</v>
      </c>
      <c r="I2038">
        <v>1.778</v>
      </c>
      <c r="J2038">
        <v>-0.627</v>
      </c>
      <c r="K2038">
        <v>-1.635</v>
      </c>
      <c r="L2038">
        <v>-2.63</v>
      </c>
      <c r="M2038">
        <v>-3.1429999999999998</v>
      </c>
      <c r="N2038">
        <v>-3.194</v>
      </c>
      <c r="O2038">
        <v>0.94599999999999995</v>
      </c>
      <c r="P2038">
        <v>0.92900000000000005</v>
      </c>
      <c r="Q2038">
        <v>0.92300000000000004</v>
      </c>
      <c r="R2038">
        <v>0.439</v>
      </c>
      <c r="S2038">
        <v>0.20200000000000001</v>
      </c>
    </row>
    <row r="2039" spans="1:19" x14ac:dyDescent="0.3">
      <c r="A2039">
        <v>540</v>
      </c>
      <c r="B2039">
        <v>-0.63400000000000001</v>
      </c>
      <c r="C2039">
        <v>-1.6339999999999999</v>
      </c>
      <c r="D2039">
        <v>-2.6280000000000001</v>
      </c>
      <c r="E2039">
        <v>-3.1379999999999999</v>
      </c>
      <c r="F2039">
        <v>-3.17</v>
      </c>
      <c r="G2039">
        <v>1.5</v>
      </c>
      <c r="H2039">
        <v>0.01</v>
      </c>
      <c r="I2039">
        <v>1.778</v>
      </c>
      <c r="J2039">
        <v>-0.625</v>
      </c>
      <c r="K2039">
        <v>-1.6339999999999999</v>
      </c>
      <c r="L2039">
        <v>-2.63</v>
      </c>
      <c r="M2039">
        <v>-3.1459999999999999</v>
      </c>
      <c r="N2039">
        <v>-3.1970000000000001</v>
      </c>
      <c r="O2039">
        <v>0.94799999999999995</v>
      </c>
      <c r="P2039">
        <v>0.92900000000000005</v>
      </c>
      <c r="Q2039">
        <v>0.92300000000000004</v>
      </c>
      <c r="R2039">
        <v>0.44500000000000001</v>
      </c>
      <c r="S2039">
        <v>0.20599999999999999</v>
      </c>
    </row>
    <row r="2040" spans="1:19" x14ac:dyDescent="0.3">
      <c r="A2040">
        <v>600</v>
      </c>
      <c r="B2040">
        <v>-0.63400000000000001</v>
      </c>
      <c r="C2040">
        <v>-1.6339999999999999</v>
      </c>
      <c r="D2040">
        <v>-2.6280000000000001</v>
      </c>
      <c r="E2040">
        <v>-3.1379999999999999</v>
      </c>
      <c r="F2040">
        <v>-3.17</v>
      </c>
      <c r="G2040">
        <v>1.5</v>
      </c>
      <c r="H2040">
        <v>0.01</v>
      </c>
      <c r="I2040">
        <v>1.778</v>
      </c>
      <c r="J2040">
        <v>-0.623</v>
      </c>
      <c r="K2040">
        <v>-1.6339999999999999</v>
      </c>
      <c r="L2040">
        <v>-2.63</v>
      </c>
      <c r="M2040">
        <v>-3.149</v>
      </c>
      <c r="N2040">
        <v>-3.2</v>
      </c>
      <c r="O2040">
        <v>0.95099999999999996</v>
      </c>
      <c r="P2040">
        <v>0.93</v>
      </c>
      <c r="Q2040">
        <v>0.92300000000000004</v>
      </c>
      <c r="R2040">
        <v>0.44900000000000001</v>
      </c>
      <c r="S2040">
        <v>0.20799999999999999</v>
      </c>
    </row>
    <row r="2042" spans="1:19" x14ac:dyDescent="0.3">
      <c r="A2042" t="s">
        <v>0</v>
      </c>
      <c r="B2042" t="s">
        <v>158</v>
      </c>
    </row>
    <row r="2043" spans="1:19" x14ac:dyDescent="0.3">
      <c r="A2043">
        <v>0</v>
      </c>
      <c r="B2043">
        <v>-0.63400000000000001</v>
      </c>
      <c r="C2043">
        <v>-1.6339999999999999</v>
      </c>
      <c r="D2043">
        <v>-2.6280000000000001</v>
      </c>
      <c r="E2043">
        <v>-3.1379999999999999</v>
      </c>
      <c r="F2043">
        <v>-3.17</v>
      </c>
      <c r="G2043">
        <v>1.5</v>
      </c>
      <c r="H2043">
        <v>0.01</v>
      </c>
      <c r="I2043">
        <v>1.514</v>
      </c>
      <c r="J2043">
        <v>-0.63400000000000001</v>
      </c>
      <c r="K2043">
        <v>-1.6339999999999999</v>
      </c>
      <c r="L2043">
        <v>-2.6280000000000001</v>
      </c>
      <c r="M2043">
        <v>-3.1379999999999999</v>
      </c>
      <c r="N2043">
        <v>-3.17</v>
      </c>
      <c r="O2043">
        <v>0.91100000000000003</v>
      </c>
      <c r="P2043">
        <v>0.91100000000000003</v>
      </c>
      <c r="Q2043">
        <v>0.9</v>
      </c>
      <c r="R2043">
        <v>0.41099999999999998</v>
      </c>
      <c r="S2043">
        <v>0.155</v>
      </c>
    </row>
    <row r="2044" spans="1:19" x14ac:dyDescent="0.3">
      <c r="A2044">
        <v>60</v>
      </c>
      <c r="B2044">
        <v>-0.63400000000000001</v>
      </c>
      <c r="C2044">
        <v>-1.6339999999999999</v>
      </c>
      <c r="D2044">
        <v>-2.6280000000000001</v>
      </c>
      <c r="E2044">
        <v>-3.1379999999999999</v>
      </c>
      <c r="F2044">
        <v>-3.17</v>
      </c>
      <c r="G2044">
        <v>1.5</v>
      </c>
      <c r="H2044">
        <v>0.01</v>
      </c>
      <c r="I2044">
        <v>1.514</v>
      </c>
      <c r="J2044">
        <v>-0.63600000000000001</v>
      </c>
      <c r="K2044">
        <v>-1.6339999999999999</v>
      </c>
      <c r="L2044">
        <v>-2.6280000000000001</v>
      </c>
      <c r="M2044">
        <v>-3.1379999999999999</v>
      </c>
      <c r="N2044">
        <v>-3.17</v>
      </c>
      <c r="O2044">
        <v>0.92</v>
      </c>
      <c r="P2044">
        <v>0.92500000000000004</v>
      </c>
      <c r="Q2044">
        <v>0.91400000000000003</v>
      </c>
      <c r="R2044">
        <v>0.41</v>
      </c>
      <c r="S2044">
        <v>0.155</v>
      </c>
    </row>
    <row r="2045" spans="1:19" x14ac:dyDescent="0.3">
      <c r="A2045">
        <v>120</v>
      </c>
      <c r="B2045">
        <v>-0.63400000000000001</v>
      </c>
      <c r="C2045">
        <v>-1.6339999999999999</v>
      </c>
      <c r="D2045">
        <v>-2.6280000000000001</v>
      </c>
      <c r="E2045">
        <v>-3.1379999999999999</v>
      </c>
      <c r="F2045">
        <v>-3.17</v>
      </c>
      <c r="G2045">
        <v>1.5</v>
      </c>
      <c r="H2045">
        <v>0.01</v>
      </c>
      <c r="I2045">
        <v>1.514</v>
      </c>
      <c r="J2045">
        <v>-0.63500000000000001</v>
      </c>
      <c r="K2045">
        <v>-1.6339999999999999</v>
      </c>
      <c r="L2045">
        <v>-2.6280000000000001</v>
      </c>
      <c r="M2045">
        <v>-3.1379999999999999</v>
      </c>
      <c r="N2045">
        <v>-3.17</v>
      </c>
      <c r="O2045">
        <v>0.92600000000000005</v>
      </c>
      <c r="P2045">
        <v>0.92800000000000005</v>
      </c>
      <c r="Q2045">
        <v>0.92</v>
      </c>
      <c r="R2045">
        <v>0.41099999999999998</v>
      </c>
      <c r="S2045">
        <v>0.155</v>
      </c>
    </row>
    <row r="2046" spans="1:19" x14ac:dyDescent="0.3">
      <c r="A2046">
        <v>180</v>
      </c>
      <c r="B2046">
        <v>-0.63400000000000001</v>
      </c>
      <c r="C2046">
        <v>-1.6339999999999999</v>
      </c>
      <c r="D2046">
        <v>-2.6280000000000001</v>
      </c>
      <c r="E2046">
        <v>-3.1379999999999999</v>
      </c>
      <c r="F2046">
        <v>-3.17</v>
      </c>
      <c r="G2046">
        <v>1.5</v>
      </c>
      <c r="H2046">
        <v>0.01</v>
      </c>
      <c r="I2046">
        <v>1.514</v>
      </c>
      <c r="J2046">
        <v>-0.63500000000000001</v>
      </c>
      <c r="K2046">
        <v>-1.6339999999999999</v>
      </c>
      <c r="L2046">
        <v>-2.629</v>
      </c>
      <c r="M2046">
        <v>-3.137</v>
      </c>
      <c r="N2046">
        <v>-3.17</v>
      </c>
      <c r="O2046">
        <v>0.93100000000000005</v>
      </c>
      <c r="P2046">
        <v>0.93</v>
      </c>
      <c r="Q2046">
        <v>0.92200000000000004</v>
      </c>
      <c r="R2046">
        <v>0.41399999999999998</v>
      </c>
      <c r="S2046">
        <v>0.156</v>
      </c>
    </row>
    <row r="2047" spans="1:19" x14ac:dyDescent="0.3">
      <c r="A2047">
        <v>240</v>
      </c>
      <c r="B2047">
        <v>-0.63400000000000001</v>
      </c>
      <c r="C2047">
        <v>-1.6339999999999999</v>
      </c>
      <c r="D2047">
        <v>-2.6280000000000001</v>
      </c>
      <c r="E2047">
        <v>-3.1379999999999999</v>
      </c>
      <c r="F2047">
        <v>-3.17</v>
      </c>
      <c r="G2047">
        <v>1.5</v>
      </c>
      <c r="H2047">
        <v>0.01</v>
      </c>
      <c r="I2047">
        <v>1.514</v>
      </c>
      <c r="J2047">
        <v>-0.63300000000000001</v>
      </c>
      <c r="K2047">
        <v>-1.6339999999999999</v>
      </c>
      <c r="L2047">
        <v>-2.629</v>
      </c>
      <c r="M2047">
        <v>-3.1360000000000001</v>
      </c>
      <c r="N2047">
        <v>-3.17</v>
      </c>
      <c r="O2047">
        <v>0.93500000000000005</v>
      </c>
      <c r="P2047">
        <v>0.93</v>
      </c>
      <c r="Q2047">
        <v>0.92200000000000004</v>
      </c>
      <c r="R2047">
        <v>0.41599999999999998</v>
      </c>
      <c r="S2047">
        <v>0.156</v>
      </c>
    </row>
    <row r="2048" spans="1:19" x14ac:dyDescent="0.3">
      <c r="A2048">
        <v>300</v>
      </c>
      <c r="B2048">
        <v>-0.63400000000000001</v>
      </c>
      <c r="C2048">
        <v>-1.6339999999999999</v>
      </c>
      <c r="D2048">
        <v>-2.6280000000000001</v>
      </c>
      <c r="E2048">
        <v>-3.1379999999999999</v>
      </c>
      <c r="F2048">
        <v>-3.17</v>
      </c>
      <c r="G2048">
        <v>1.5</v>
      </c>
      <c r="H2048">
        <v>0.01</v>
      </c>
      <c r="I2048">
        <v>1.514</v>
      </c>
      <c r="J2048">
        <v>-0.63200000000000001</v>
      </c>
      <c r="K2048">
        <v>-1.6339999999999999</v>
      </c>
      <c r="L2048">
        <v>-2.63</v>
      </c>
      <c r="M2048">
        <v>-3.1360000000000001</v>
      </c>
      <c r="N2048">
        <v>-3.17</v>
      </c>
      <c r="O2048">
        <v>0.93799999999999994</v>
      </c>
      <c r="P2048">
        <v>0.93</v>
      </c>
      <c r="Q2048">
        <v>0.92300000000000004</v>
      </c>
      <c r="R2048">
        <v>0.41699999999999998</v>
      </c>
      <c r="S2048">
        <v>0.155</v>
      </c>
    </row>
    <row r="2049" spans="1:19" x14ac:dyDescent="0.3">
      <c r="A2049">
        <v>360</v>
      </c>
      <c r="B2049">
        <v>-0.63400000000000001</v>
      </c>
      <c r="C2049">
        <v>-1.6339999999999999</v>
      </c>
      <c r="D2049">
        <v>-2.6280000000000001</v>
      </c>
      <c r="E2049">
        <v>-3.1379999999999999</v>
      </c>
      <c r="F2049">
        <v>-3.17</v>
      </c>
      <c r="G2049">
        <v>1.5</v>
      </c>
      <c r="H2049">
        <v>0.01</v>
      </c>
      <c r="I2049">
        <v>1.514</v>
      </c>
      <c r="J2049">
        <v>-0.63</v>
      </c>
      <c r="K2049">
        <v>-1.6339999999999999</v>
      </c>
      <c r="L2049">
        <v>-2.63</v>
      </c>
      <c r="M2049">
        <v>-3.1360000000000001</v>
      </c>
      <c r="N2049">
        <v>-3.17</v>
      </c>
      <c r="O2049">
        <v>0.94</v>
      </c>
      <c r="P2049">
        <v>0.92900000000000005</v>
      </c>
      <c r="Q2049">
        <v>0.92200000000000004</v>
      </c>
      <c r="R2049">
        <v>0.41799999999999998</v>
      </c>
      <c r="S2049">
        <v>0.155</v>
      </c>
    </row>
    <row r="2050" spans="1:19" x14ac:dyDescent="0.3">
      <c r="A2050">
        <v>420</v>
      </c>
      <c r="B2050">
        <v>-0.63400000000000001</v>
      </c>
      <c r="C2050">
        <v>-1.6339999999999999</v>
      </c>
      <c r="D2050">
        <v>-2.6280000000000001</v>
      </c>
      <c r="E2050">
        <v>-3.1379999999999999</v>
      </c>
      <c r="F2050">
        <v>-3.17</v>
      </c>
      <c r="G2050">
        <v>1.5</v>
      </c>
      <c r="H2050">
        <v>0.01</v>
      </c>
      <c r="I2050">
        <v>1.514</v>
      </c>
      <c r="J2050">
        <v>-0.628</v>
      </c>
      <c r="K2050">
        <v>-1.6339999999999999</v>
      </c>
      <c r="L2050">
        <v>-2.63</v>
      </c>
      <c r="M2050">
        <v>-3.1360000000000001</v>
      </c>
      <c r="N2050">
        <v>-3.17</v>
      </c>
      <c r="O2050">
        <v>0.94399999999999995</v>
      </c>
      <c r="P2050">
        <v>0.92900000000000005</v>
      </c>
      <c r="Q2050">
        <v>0.92300000000000004</v>
      </c>
      <c r="R2050">
        <v>0.41799999999999998</v>
      </c>
      <c r="S2050">
        <v>0.156</v>
      </c>
    </row>
    <row r="2051" spans="1:19" x14ac:dyDescent="0.3">
      <c r="A2051">
        <v>480</v>
      </c>
      <c r="B2051">
        <v>-0.63400000000000001</v>
      </c>
      <c r="C2051">
        <v>-1.6339999999999999</v>
      </c>
      <c r="D2051">
        <v>-2.6280000000000001</v>
      </c>
      <c r="E2051">
        <v>-3.1379999999999999</v>
      </c>
      <c r="F2051">
        <v>-3.17</v>
      </c>
      <c r="G2051">
        <v>1.5</v>
      </c>
      <c r="H2051">
        <v>0.01</v>
      </c>
      <c r="I2051">
        <v>1.514</v>
      </c>
      <c r="J2051">
        <v>-0.627</v>
      </c>
      <c r="K2051">
        <v>-1.635</v>
      </c>
      <c r="L2051">
        <v>-2.63</v>
      </c>
      <c r="M2051">
        <v>-3.1360000000000001</v>
      </c>
      <c r="N2051">
        <v>-3.17</v>
      </c>
      <c r="O2051">
        <v>0.94599999999999995</v>
      </c>
      <c r="P2051">
        <v>0.92900000000000005</v>
      </c>
      <c r="Q2051">
        <v>0.92200000000000004</v>
      </c>
      <c r="R2051">
        <v>0.41899999999999998</v>
      </c>
      <c r="S2051">
        <v>0.158</v>
      </c>
    </row>
    <row r="2052" spans="1:19" x14ac:dyDescent="0.3">
      <c r="A2052">
        <v>540</v>
      </c>
      <c r="B2052">
        <v>-0.63400000000000001</v>
      </c>
      <c r="C2052">
        <v>-1.6339999999999999</v>
      </c>
      <c r="D2052">
        <v>-2.6280000000000001</v>
      </c>
      <c r="E2052">
        <v>-3.1379999999999999</v>
      </c>
      <c r="F2052">
        <v>-3.17</v>
      </c>
      <c r="G2052">
        <v>1.5</v>
      </c>
      <c r="H2052">
        <v>0.01</v>
      </c>
      <c r="I2052">
        <v>1.514</v>
      </c>
      <c r="J2052">
        <v>-0.625</v>
      </c>
      <c r="K2052">
        <v>-1.6339999999999999</v>
      </c>
      <c r="L2052">
        <v>-2.63</v>
      </c>
      <c r="M2052">
        <v>-3.1360000000000001</v>
      </c>
      <c r="N2052">
        <v>-3.17</v>
      </c>
      <c r="O2052">
        <v>0.94799999999999995</v>
      </c>
      <c r="P2052">
        <v>0.92900000000000005</v>
      </c>
      <c r="Q2052">
        <v>0.92200000000000004</v>
      </c>
      <c r="R2052">
        <v>0.41899999999999998</v>
      </c>
      <c r="S2052">
        <v>0.159</v>
      </c>
    </row>
    <row r="2053" spans="1:19" x14ac:dyDescent="0.3">
      <c r="A2053">
        <v>600</v>
      </c>
      <c r="B2053">
        <v>-0.63400000000000001</v>
      </c>
      <c r="C2053">
        <v>-1.6339999999999999</v>
      </c>
      <c r="D2053">
        <v>-2.6280000000000001</v>
      </c>
      <c r="E2053">
        <v>-3.1379999999999999</v>
      </c>
      <c r="F2053">
        <v>-3.17</v>
      </c>
      <c r="G2053">
        <v>1.5</v>
      </c>
      <c r="H2053">
        <v>0.01</v>
      </c>
      <c r="I2053">
        <v>1.514</v>
      </c>
      <c r="J2053">
        <v>-0.623</v>
      </c>
      <c r="K2053">
        <v>-1.6339999999999999</v>
      </c>
      <c r="L2053">
        <v>-2.63</v>
      </c>
      <c r="M2053">
        <v>-3.1360000000000001</v>
      </c>
      <c r="N2053">
        <v>-3.17</v>
      </c>
      <c r="O2053">
        <v>0.95099999999999996</v>
      </c>
      <c r="P2053">
        <v>0.93</v>
      </c>
      <c r="Q2053">
        <v>0.92200000000000004</v>
      </c>
      <c r="R2053">
        <v>0.41799999999999998</v>
      </c>
      <c r="S2053">
        <v>0.16</v>
      </c>
    </row>
    <row r="2055" spans="1:19" x14ac:dyDescent="0.3">
      <c r="A2055" t="s">
        <v>0</v>
      </c>
      <c r="B2055" t="s">
        <v>159</v>
      </c>
    </row>
    <row r="2056" spans="1:19" x14ac:dyDescent="0.3">
      <c r="A2056">
        <v>0</v>
      </c>
      <c r="B2056">
        <v>-0.63400000000000001</v>
      </c>
      <c r="C2056">
        <v>-1.6339999999999999</v>
      </c>
      <c r="D2056">
        <v>-2.6280000000000001</v>
      </c>
      <c r="E2056">
        <v>-3.1379999999999999</v>
      </c>
      <c r="F2056">
        <v>-3.17</v>
      </c>
      <c r="G2056">
        <v>1.5</v>
      </c>
      <c r="H2056">
        <v>0.01</v>
      </c>
      <c r="I2056">
        <v>1.242</v>
      </c>
      <c r="J2056">
        <v>-0.63400000000000001</v>
      </c>
      <c r="K2056">
        <v>-1.6339999999999999</v>
      </c>
      <c r="L2056">
        <v>-2.6280000000000001</v>
      </c>
      <c r="M2056">
        <v>-3.1379999999999999</v>
      </c>
      <c r="N2056">
        <v>-3.17</v>
      </c>
      <c r="O2056">
        <v>0.91100000000000003</v>
      </c>
      <c r="P2056">
        <v>0.91100000000000003</v>
      </c>
      <c r="Q2056">
        <v>0.9</v>
      </c>
      <c r="R2056">
        <v>0.41099999999999998</v>
      </c>
      <c r="S2056">
        <v>0.155</v>
      </c>
    </row>
    <row r="2057" spans="1:19" x14ac:dyDescent="0.3">
      <c r="A2057">
        <v>60</v>
      </c>
      <c r="B2057">
        <v>-0.63400000000000001</v>
      </c>
      <c r="C2057">
        <v>-1.6339999999999999</v>
      </c>
      <c r="D2057">
        <v>-2.6280000000000001</v>
      </c>
      <c r="E2057">
        <v>-3.1379999999999999</v>
      </c>
      <c r="F2057">
        <v>-3.17</v>
      </c>
      <c r="G2057">
        <v>1.5</v>
      </c>
      <c r="H2057">
        <v>0.01</v>
      </c>
      <c r="I2057">
        <v>1.242</v>
      </c>
      <c r="J2057">
        <v>-0.63600000000000001</v>
      </c>
      <c r="K2057">
        <v>-1.6339999999999999</v>
      </c>
      <c r="L2057">
        <v>-2.6280000000000001</v>
      </c>
      <c r="M2057">
        <v>-3.1379999999999999</v>
      </c>
      <c r="N2057">
        <v>-3.1669999999999998</v>
      </c>
      <c r="O2057">
        <v>0.92</v>
      </c>
      <c r="P2057">
        <v>0.92400000000000004</v>
      </c>
      <c r="Q2057">
        <v>0.91400000000000003</v>
      </c>
      <c r="R2057">
        <v>0.41199999999999998</v>
      </c>
      <c r="S2057">
        <v>0.14699999999999999</v>
      </c>
    </row>
    <row r="2058" spans="1:19" x14ac:dyDescent="0.3">
      <c r="A2058">
        <v>120</v>
      </c>
      <c r="B2058">
        <v>-0.63400000000000001</v>
      </c>
      <c r="C2058">
        <v>-1.6339999999999999</v>
      </c>
      <c r="D2058">
        <v>-2.6280000000000001</v>
      </c>
      <c r="E2058">
        <v>-3.1379999999999999</v>
      </c>
      <c r="F2058">
        <v>-3.17</v>
      </c>
      <c r="G2058">
        <v>1.5</v>
      </c>
      <c r="H2058">
        <v>0.01</v>
      </c>
      <c r="I2058">
        <v>1.242</v>
      </c>
      <c r="J2058">
        <v>-0.63600000000000001</v>
      </c>
      <c r="K2058">
        <v>-1.6339999999999999</v>
      </c>
      <c r="L2058">
        <v>-2.6280000000000001</v>
      </c>
      <c r="M2058">
        <v>-3.137</v>
      </c>
      <c r="N2058">
        <v>-3.1640000000000001</v>
      </c>
      <c r="O2058">
        <v>0.92600000000000005</v>
      </c>
      <c r="P2058">
        <v>0.92800000000000005</v>
      </c>
      <c r="Q2058">
        <v>0.91800000000000004</v>
      </c>
      <c r="R2058">
        <v>0.40899999999999997</v>
      </c>
      <c r="S2058">
        <v>0.14000000000000001</v>
      </c>
    </row>
    <row r="2059" spans="1:19" x14ac:dyDescent="0.3">
      <c r="A2059">
        <v>180</v>
      </c>
      <c r="B2059">
        <v>-0.63400000000000001</v>
      </c>
      <c r="C2059">
        <v>-1.6339999999999999</v>
      </c>
      <c r="D2059">
        <v>-2.6280000000000001</v>
      </c>
      <c r="E2059">
        <v>-3.1379999999999999</v>
      </c>
      <c r="F2059">
        <v>-3.17</v>
      </c>
      <c r="G2059">
        <v>1.5</v>
      </c>
      <c r="H2059">
        <v>0.01</v>
      </c>
      <c r="I2059">
        <v>1.242</v>
      </c>
      <c r="J2059">
        <v>-0.63400000000000001</v>
      </c>
      <c r="K2059">
        <v>-1.6339999999999999</v>
      </c>
      <c r="L2059">
        <v>-2.629</v>
      </c>
      <c r="M2059">
        <v>-3.137</v>
      </c>
      <c r="N2059">
        <v>-3.161</v>
      </c>
      <c r="O2059">
        <v>0.93</v>
      </c>
      <c r="P2059">
        <v>0.93</v>
      </c>
      <c r="Q2059">
        <v>0.92300000000000004</v>
      </c>
      <c r="R2059">
        <v>0.41399999999999998</v>
      </c>
      <c r="S2059">
        <v>0.13400000000000001</v>
      </c>
    </row>
    <row r="2060" spans="1:19" x14ac:dyDescent="0.3">
      <c r="A2060">
        <v>240</v>
      </c>
      <c r="B2060">
        <v>-0.63400000000000001</v>
      </c>
      <c r="C2060">
        <v>-1.6339999999999999</v>
      </c>
      <c r="D2060">
        <v>-2.6280000000000001</v>
      </c>
      <c r="E2060">
        <v>-3.1379999999999999</v>
      </c>
      <c r="F2060">
        <v>-3.17</v>
      </c>
      <c r="G2060">
        <v>1.5</v>
      </c>
      <c r="H2060">
        <v>0.01</v>
      </c>
      <c r="I2060">
        <v>1.242</v>
      </c>
      <c r="J2060">
        <v>-0.63300000000000001</v>
      </c>
      <c r="K2060">
        <v>-1.6339999999999999</v>
      </c>
      <c r="L2060">
        <v>-2.629</v>
      </c>
      <c r="M2060">
        <v>-3.137</v>
      </c>
      <c r="N2060">
        <v>-3.1579999999999999</v>
      </c>
      <c r="O2060">
        <v>0.93500000000000005</v>
      </c>
      <c r="P2060">
        <v>0.93</v>
      </c>
      <c r="Q2060">
        <v>0.92200000000000004</v>
      </c>
      <c r="R2060">
        <v>0.42</v>
      </c>
      <c r="S2060">
        <v>0.128</v>
      </c>
    </row>
    <row r="2061" spans="1:19" x14ac:dyDescent="0.3">
      <c r="A2061">
        <v>300</v>
      </c>
      <c r="B2061">
        <v>-0.63400000000000001</v>
      </c>
      <c r="C2061">
        <v>-1.6339999999999999</v>
      </c>
      <c r="D2061">
        <v>-2.6280000000000001</v>
      </c>
      <c r="E2061">
        <v>-3.1379999999999999</v>
      </c>
      <c r="F2061">
        <v>-3.17</v>
      </c>
      <c r="G2061">
        <v>1.5</v>
      </c>
      <c r="H2061">
        <v>0.01</v>
      </c>
      <c r="I2061">
        <v>1.242</v>
      </c>
      <c r="J2061">
        <v>-0.63200000000000001</v>
      </c>
      <c r="K2061">
        <v>-1.6339999999999999</v>
      </c>
      <c r="L2061">
        <v>-2.629</v>
      </c>
      <c r="M2061">
        <v>-3.137</v>
      </c>
      <c r="N2061">
        <v>-3.1549999999999998</v>
      </c>
      <c r="O2061">
        <v>0.93700000000000006</v>
      </c>
      <c r="P2061">
        <v>0.92900000000000005</v>
      </c>
      <c r="Q2061">
        <v>0.92200000000000004</v>
      </c>
      <c r="R2061">
        <v>0.41899999999999998</v>
      </c>
      <c r="S2061">
        <v>0.122</v>
      </c>
    </row>
    <row r="2062" spans="1:19" x14ac:dyDescent="0.3">
      <c r="A2062">
        <v>360</v>
      </c>
      <c r="B2062">
        <v>-0.63400000000000001</v>
      </c>
      <c r="C2062">
        <v>-1.6339999999999999</v>
      </c>
      <c r="D2062">
        <v>-2.6280000000000001</v>
      </c>
      <c r="E2062">
        <v>-3.1379999999999999</v>
      </c>
      <c r="F2062">
        <v>-3.17</v>
      </c>
      <c r="G2062">
        <v>1.5</v>
      </c>
      <c r="H2062">
        <v>0.01</v>
      </c>
      <c r="I2062">
        <v>1.242</v>
      </c>
      <c r="J2062">
        <v>-0.63</v>
      </c>
      <c r="K2062">
        <v>-1.6339999999999999</v>
      </c>
      <c r="L2062">
        <v>-2.63</v>
      </c>
      <c r="M2062">
        <v>-3.1349999999999998</v>
      </c>
      <c r="N2062">
        <v>-3.1520000000000001</v>
      </c>
      <c r="O2062">
        <v>0.94</v>
      </c>
      <c r="P2062">
        <v>0.92900000000000005</v>
      </c>
      <c r="Q2062">
        <v>0.92300000000000004</v>
      </c>
      <c r="R2062">
        <v>0.41299999999999998</v>
      </c>
      <c r="S2062">
        <v>0.11700000000000001</v>
      </c>
    </row>
    <row r="2063" spans="1:19" x14ac:dyDescent="0.3">
      <c r="A2063">
        <v>420</v>
      </c>
      <c r="B2063">
        <v>-0.63400000000000001</v>
      </c>
      <c r="C2063">
        <v>-1.6339999999999999</v>
      </c>
      <c r="D2063">
        <v>-2.6280000000000001</v>
      </c>
      <c r="E2063">
        <v>-3.1379999999999999</v>
      </c>
      <c r="F2063">
        <v>-3.17</v>
      </c>
      <c r="G2063">
        <v>1.5</v>
      </c>
      <c r="H2063">
        <v>0.01</v>
      </c>
      <c r="I2063">
        <v>1.242</v>
      </c>
      <c r="J2063">
        <v>-0.628</v>
      </c>
      <c r="K2063">
        <v>-1.6339999999999999</v>
      </c>
      <c r="L2063">
        <v>-2.63</v>
      </c>
      <c r="M2063">
        <v>-3.1320000000000001</v>
      </c>
      <c r="N2063">
        <v>-3.149</v>
      </c>
      <c r="O2063">
        <v>0.94399999999999995</v>
      </c>
      <c r="P2063">
        <v>0.92800000000000005</v>
      </c>
      <c r="Q2063">
        <v>0.92300000000000004</v>
      </c>
      <c r="R2063">
        <v>0.40500000000000003</v>
      </c>
      <c r="S2063">
        <v>0.114</v>
      </c>
    </row>
    <row r="2064" spans="1:19" x14ac:dyDescent="0.3">
      <c r="A2064">
        <v>480</v>
      </c>
      <c r="B2064">
        <v>-0.63400000000000001</v>
      </c>
      <c r="C2064">
        <v>-1.6339999999999999</v>
      </c>
      <c r="D2064">
        <v>-2.6280000000000001</v>
      </c>
      <c r="E2064">
        <v>-3.1379999999999999</v>
      </c>
      <c r="F2064">
        <v>-3.17</v>
      </c>
      <c r="G2064">
        <v>1.5</v>
      </c>
      <c r="H2064">
        <v>0.01</v>
      </c>
      <c r="I2064">
        <v>1.242</v>
      </c>
      <c r="J2064">
        <v>-0.627</v>
      </c>
      <c r="K2064">
        <v>-1.6339999999999999</v>
      </c>
      <c r="L2064">
        <v>-2.63</v>
      </c>
      <c r="M2064">
        <v>-3.129</v>
      </c>
      <c r="N2064">
        <v>-3.1459999999999999</v>
      </c>
      <c r="O2064">
        <v>0.94599999999999995</v>
      </c>
      <c r="P2064">
        <v>0.92800000000000005</v>
      </c>
      <c r="Q2064">
        <v>0.92200000000000004</v>
      </c>
      <c r="R2064">
        <v>0.39800000000000002</v>
      </c>
      <c r="S2064">
        <v>0.113</v>
      </c>
    </row>
    <row r="2065" spans="1:19" x14ac:dyDescent="0.3">
      <c r="A2065">
        <v>540</v>
      </c>
      <c r="B2065">
        <v>-0.63400000000000001</v>
      </c>
      <c r="C2065">
        <v>-1.6339999999999999</v>
      </c>
      <c r="D2065">
        <v>-2.6280000000000001</v>
      </c>
      <c r="E2065">
        <v>-3.1379999999999999</v>
      </c>
      <c r="F2065">
        <v>-3.17</v>
      </c>
      <c r="G2065">
        <v>1.5</v>
      </c>
      <c r="H2065">
        <v>0.01</v>
      </c>
      <c r="I2065">
        <v>1.242</v>
      </c>
      <c r="J2065">
        <v>-0.625</v>
      </c>
      <c r="K2065">
        <v>-1.6339999999999999</v>
      </c>
      <c r="L2065">
        <v>-2.63</v>
      </c>
      <c r="M2065">
        <v>-3.125</v>
      </c>
      <c r="N2065">
        <v>-3.1429999999999998</v>
      </c>
      <c r="O2065">
        <v>0.94799999999999995</v>
      </c>
      <c r="P2065">
        <v>0.92900000000000005</v>
      </c>
      <c r="Q2065">
        <v>0.92100000000000004</v>
      </c>
      <c r="R2065">
        <v>0.39100000000000001</v>
      </c>
      <c r="S2065">
        <v>0.112</v>
      </c>
    </row>
    <row r="2066" spans="1:19" x14ac:dyDescent="0.3">
      <c r="A2066">
        <v>600</v>
      </c>
      <c r="B2066">
        <v>-0.63400000000000001</v>
      </c>
      <c r="C2066">
        <v>-1.6339999999999999</v>
      </c>
      <c r="D2066">
        <v>-2.6280000000000001</v>
      </c>
      <c r="E2066">
        <v>-3.1379999999999999</v>
      </c>
      <c r="F2066">
        <v>-3.17</v>
      </c>
      <c r="G2066">
        <v>1.5</v>
      </c>
      <c r="H2066">
        <v>0.01</v>
      </c>
      <c r="I2066">
        <v>1.242</v>
      </c>
      <c r="J2066">
        <v>-0.623</v>
      </c>
      <c r="K2066">
        <v>-1.6339999999999999</v>
      </c>
      <c r="L2066">
        <v>-2.63</v>
      </c>
      <c r="M2066">
        <v>-3.121</v>
      </c>
      <c r="N2066">
        <v>-3.14</v>
      </c>
      <c r="O2066">
        <v>0.95099999999999996</v>
      </c>
      <c r="P2066">
        <v>0.93</v>
      </c>
      <c r="Q2066">
        <v>0.92100000000000004</v>
      </c>
      <c r="R2066">
        <v>0.38300000000000001</v>
      </c>
      <c r="S2066">
        <v>0.111</v>
      </c>
    </row>
    <row r="2068" spans="1:19" x14ac:dyDescent="0.3">
      <c r="A2068" t="s">
        <v>0</v>
      </c>
      <c r="B2068" t="s">
        <v>160</v>
      </c>
    </row>
    <row r="2069" spans="1:19" x14ac:dyDescent="0.3">
      <c r="A2069">
        <v>0</v>
      </c>
      <c r="B2069">
        <v>-0.63400000000000001</v>
      </c>
      <c r="C2069">
        <v>-1.6339999999999999</v>
      </c>
      <c r="D2069">
        <v>-2.6269999999999998</v>
      </c>
      <c r="E2069">
        <v>-3.1280000000000001</v>
      </c>
      <c r="F2069">
        <v>-3.16</v>
      </c>
      <c r="G2069">
        <v>1.5</v>
      </c>
      <c r="H2069">
        <v>0.01</v>
      </c>
      <c r="I2069">
        <v>1.78</v>
      </c>
      <c r="J2069">
        <v>-0.63400000000000001</v>
      </c>
      <c r="K2069">
        <v>-1.6339999999999999</v>
      </c>
      <c r="L2069">
        <v>-2.6269999999999998</v>
      </c>
      <c r="M2069">
        <v>-3.1280000000000001</v>
      </c>
      <c r="N2069">
        <v>-3.16</v>
      </c>
      <c r="O2069">
        <v>0.91100000000000003</v>
      </c>
      <c r="P2069">
        <v>0.91100000000000003</v>
      </c>
      <c r="Q2069">
        <v>0.89900000000000002</v>
      </c>
      <c r="R2069">
        <v>0.40600000000000003</v>
      </c>
      <c r="S2069">
        <v>0.154</v>
      </c>
    </row>
    <row r="2070" spans="1:19" x14ac:dyDescent="0.3">
      <c r="A2070">
        <v>60</v>
      </c>
      <c r="B2070">
        <v>-0.63400000000000001</v>
      </c>
      <c r="C2070">
        <v>-1.6339999999999999</v>
      </c>
      <c r="D2070">
        <v>-2.6269999999999998</v>
      </c>
      <c r="E2070">
        <v>-3.1280000000000001</v>
      </c>
      <c r="F2070">
        <v>-3.16</v>
      </c>
      <c r="G2070">
        <v>1.5</v>
      </c>
      <c r="H2070">
        <v>0.01</v>
      </c>
      <c r="I2070">
        <v>1.78</v>
      </c>
      <c r="J2070">
        <v>-0.63500000000000001</v>
      </c>
      <c r="K2070">
        <v>-1.6339999999999999</v>
      </c>
      <c r="L2070">
        <v>-2.6269999999999998</v>
      </c>
      <c r="M2070">
        <v>-3.1280000000000001</v>
      </c>
      <c r="N2070">
        <v>-3.1629999999999998</v>
      </c>
      <c r="O2070">
        <v>0.92</v>
      </c>
      <c r="P2070">
        <v>0.92600000000000005</v>
      </c>
      <c r="Q2070">
        <v>0.91300000000000003</v>
      </c>
      <c r="R2070">
        <v>0.40400000000000003</v>
      </c>
      <c r="S2070">
        <v>0.16200000000000001</v>
      </c>
    </row>
    <row r="2071" spans="1:19" x14ac:dyDescent="0.3">
      <c r="A2071">
        <v>120</v>
      </c>
      <c r="B2071">
        <v>-0.63400000000000001</v>
      </c>
      <c r="C2071">
        <v>-1.6339999999999999</v>
      </c>
      <c r="D2071">
        <v>-2.6269999999999998</v>
      </c>
      <c r="E2071">
        <v>-3.1280000000000001</v>
      </c>
      <c r="F2071">
        <v>-3.16</v>
      </c>
      <c r="G2071">
        <v>1.5</v>
      </c>
      <c r="H2071">
        <v>0.01</v>
      </c>
      <c r="I2071">
        <v>1.78</v>
      </c>
      <c r="J2071">
        <v>-0.63500000000000001</v>
      </c>
      <c r="K2071">
        <v>-1.6339999999999999</v>
      </c>
      <c r="L2071">
        <v>-2.6280000000000001</v>
      </c>
      <c r="M2071">
        <v>-3.129</v>
      </c>
      <c r="N2071">
        <v>-3.1659999999999999</v>
      </c>
      <c r="O2071">
        <v>0.92600000000000005</v>
      </c>
      <c r="P2071">
        <v>0.92800000000000005</v>
      </c>
      <c r="Q2071">
        <v>0.92100000000000004</v>
      </c>
      <c r="R2071">
        <v>0.40799999999999997</v>
      </c>
      <c r="S2071">
        <v>0.17</v>
      </c>
    </row>
    <row r="2072" spans="1:19" x14ac:dyDescent="0.3">
      <c r="A2072">
        <v>180</v>
      </c>
      <c r="B2072">
        <v>-0.63400000000000001</v>
      </c>
      <c r="C2072">
        <v>-1.6339999999999999</v>
      </c>
      <c r="D2072">
        <v>-2.6269999999999998</v>
      </c>
      <c r="E2072">
        <v>-3.1280000000000001</v>
      </c>
      <c r="F2072">
        <v>-3.16</v>
      </c>
      <c r="G2072">
        <v>1.5</v>
      </c>
      <c r="H2072">
        <v>0.01</v>
      </c>
      <c r="I2072">
        <v>1.78</v>
      </c>
      <c r="J2072">
        <v>-0.63500000000000001</v>
      </c>
      <c r="K2072">
        <v>-1.6339999999999999</v>
      </c>
      <c r="L2072">
        <v>-2.6280000000000001</v>
      </c>
      <c r="M2072">
        <v>-3.1280000000000001</v>
      </c>
      <c r="N2072">
        <v>-3.169</v>
      </c>
      <c r="O2072">
        <v>0.93100000000000005</v>
      </c>
      <c r="P2072">
        <v>0.92900000000000005</v>
      </c>
      <c r="Q2072">
        <v>0.92</v>
      </c>
      <c r="R2072">
        <v>0.40799999999999997</v>
      </c>
      <c r="S2072">
        <v>0.17599999999999999</v>
      </c>
    </row>
    <row r="2073" spans="1:19" x14ac:dyDescent="0.3">
      <c r="A2073">
        <v>240</v>
      </c>
      <c r="B2073">
        <v>-0.63400000000000001</v>
      </c>
      <c r="C2073">
        <v>-1.6339999999999999</v>
      </c>
      <c r="D2073">
        <v>-2.6269999999999998</v>
      </c>
      <c r="E2073">
        <v>-3.1280000000000001</v>
      </c>
      <c r="F2073">
        <v>-3.16</v>
      </c>
      <c r="G2073">
        <v>1.5</v>
      </c>
      <c r="H2073">
        <v>0.01</v>
      </c>
      <c r="I2073">
        <v>1.78</v>
      </c>
      <c r="J2073">
        <v>-0.63300000000000001</v>
      </c>
      <c r="K2073">
        <v>-1.6339999999999999</v>
      </c>
      <c r="L2073">
        <v>-2.629</v>
      </c>
      <c r="M2073">
        <v>-3.1259999999999999</v>
      </c>
      <c r="N2073">
        <v>-3.1720000000000002</v>
      </c>
      <c r="O2073">
        <v>0.93400000000000005</v>
      </c>
      <c r="P2073">
        <v>0.93</v>
      </c>
      <c r="Q2073">
        <v>0.92200000000000004</v>
      </c>
      <c r="R2073">
        <v>0.40699999999999997</v>
      </c>
      <c r="S2073">
        <v>0.183</v>
      </c>
    </row>
    <row r="2074" spans="1:19" x14ac:dyDescent="0.3">
      <c r="A2074">
        <v>300</v>
      </c>
      <c r="B2074">
        <v>-0.63400000000000001</v>
      </c>
      <c r="C2074">
        <v>-1.6339999999999999</v>
      </c>
      <c r="D2074">
        <v>-2.6269999999999998</v>
      </c>
      <c r="E2074">
        <v>-3.1280000000000001</v>
      </c>
      <c r="F2074">
        <v>-3.16</v>
      </c>
      <c r="G2074">
        <v>1.5</v>
      </c>
      <c r="H2074">
        <v>0.01</v>
      </c>
      <c r="I2074">
        <v>1.78</v>
      </c>
      <c r="J2074">
        <v>-0.63200000000000001</v>
      </c>
      <c r="K2074">
        <v>-1.6339999999999999</v>
      </c>
      <c r="L2074">
        <v>-2.629</v>
      </c>
      <c r="M2074">
        <v>-3.1259999999999999</v>
      </c>
      <c r="N2074">
        <v>-3.1749999999999998</v>
      </c>
      <c r="O2074">
        <v>0.93799999999999994</v>
      </c>
      <c r="P2074">
        <v>0.93</v>
      </c>
      <c r="Q2074">
        <v>0.92300000000000004</v>
      </c>
      <c r="R2074">
        <v>0.41099999999999998</v>
      </c>
      <c r="S2074">
        <v>0.187</v>
      </c>
    </row>
    <row r="2075" spans="1:19" x14ac:dyDescent="0.3">
      <c r="A2075">
        <v>360</v>
      </c>
      <c r="B2075">
        <v>-0.63400000000000001</v>
      </c>
      <c r="C2075">
        <v>-1.6339999999999999</v>
      </c>
      <c r="D2075">
        <v>-2.6269999999999998</v>
      </c>
      <c r="E2075">
        <v>-3.1280000000000001</v>
      </c>
      <c r="F2075">
        <v>-3.16</v>
      </c>
      <c r="G2075">
        <v>1.5</v>
      </c>
      <c r="H2075">
        <v>0.01</v>
      </c>
      <c r="I2075">
        <v>1.78</v>
      </c>
      <c r="J2075">
        <v>-0.63</v>
      </c>
      <c r="K2075">
        <v>-1.6339999999999999</v>
      </c>
      <c r="L2075">
        <v>-2.629</v>
      </c>
      <c r="M2075">
        <v>-3.1280000000000001</v>
      </c>
      <c r="N2075">
        <v>-3.1779999999999999</v>
      </c>
      <c r="O2075">
        <v>0.94</v>
      </c>
      <c r="P2075">
        <v>0.92800000000000005</v>
      </c>
      <c r="Q2075">
        <v>0.92</v>
      </c>
      <c r="R2075">
        <v>0.41799999999999998</v>
      </c>
      <c r="S2075">
        <v>0.191</v>
      </c>
    </row>
    <row r="2076" spans="1:19" x14ac:dyDescent="0.3">
      <c r="A2076">
        <v>420</v>
      </c>
      <c r="B2076">
        <v>-0.63400000000000001</v>
      </c>
      <c r="C2076">
        <v>-1.6339999999999999</v>
      </c>
      <c r="D2076">
        <v>-2.6269999999999998</v>
      </c>
      <c r="E2076">
        <v>-3.1280000000000001</v>
      </c>
      <c r="F2076">
        <v>-3.16</v>
      </c>
      <c r="G2076">
        <v>1.5</v>
      </c>
      <c r="H2076">
        <v>0.01</v>
      </c>
      <c r="I2076">
        <v>1.78</v>
      </c>
      <c r="J2076">
        <v>-0.628</v>
      </c>
      <c r="K2076">
        <v>-1.6339999999999999</v>
      </c>
      <c r="L2076">
        <v>-2.629</v>
      </c>
      <c r="M2076">
        <v>-3.1309999999999998</v>
      </c>
      <c r="N2076">
        <v>-3.181</v>
      </c>
      <c r="O2076">
        <v>0.94399999999999995</v>
      </c>
      <c r="P2076">
        <v>0.92900000000000005</v>
      </c>
      <c r="Q2076">
        <v>0.92100000000000004</v>
      </c>
      <c r="R2076">
        <v>0.42599999999999999</v>
      </c>
      <c r="S2076">
        <v>0.19600000000000001</v>
      </c>
    </row>
    <row r="2077" spans="1:19" x14ac:dyDescent="0.3">
      <c r="A2077">
        <v>480</v>
      </c>
      <c r="B2077">
        <v>-0.63400000000000001</v>
      </c>
      <c r="C2077">
        <v>-1.6339999999999999</v>
      </c>
      <c r="D2077">
        <v>-2.6269999999999998</v>
      </c>
      <c r="E2077">
        <v>-3.1280000000000001</v>
      </c>
      <c r="F2077">
        <v>-3.16</v>
      </c>
      <c r="G2077">
        <v>1.5</v>
      </c>
      <c r="H2077">
        <v>0.01</v>
      </c>
      <c r="I2077">
        <v>1.78</v>
      </c>
      <c r="J2077">
        <v>-0.627</v>
      </c>
      <c r="K2077">
        <v>-1.635</v>
      </c>
      <c r="L2077">
        <v>-2.629</v>
      </c>
      <c r="M2077">
        <v>-3.1339999999999999</v>
      </c>
      <c r="N2077">
        <v>-3.1840000000000002</v>
      </c>
      <c r="O2077">
        <v>0.94599999999999995</v>
      </c>
      <c r="P2077">
        <v>0.92900000000000005</v>
      </c>
      <c r="Q2077">
        <v>0.92200000000000004</v>
      </c>
      <c r="R2077">
        <v>0.434</v>
      </c>
      <c r="S2077">
        <v>0.20100000000000001</v>
      </c>
    </row>
    <row r="2078" spans="1:19" x14ac:dyDescent="0.3">
      <c r="A2078">
        <v>540</v>
      </c>
      <c r="B2078">
        <v>-0.63400000000000001</v>
      </c>
      <c r="C2078">
        <v>-1.6339999999999999</v>
      </c>
      <c r="D2078">
        <v>-2.6269999999999998</v>
      </c>
      <c r="E2078">
        <v>-3.1280000000000001</v>
      </c>
      <c r="F2078">
        <v>-3.16</v>
      </c>
      <c r="G2078">
        <v>1.5</v>
      </c>
      <c r="H2078">
        <v>0.01</v>
      </c>
      <c r="I2078">
        <v>1.78</v>
      </c>
      <c r="J2078">
        <v>-0.625</v>
      </c>
      <c r="K2078">
        <v>-1.6339999999999999</v>
      </c>
      <c r="L2078">
        <v>-2.63</v>
      </c>
      <c r="M2078">
        <v>-3.137</v>
      </c>
      <c r="N2078">
        <v>-3.1869999999999998</v>
      </c>
      <c r="O2078">
        <v>0.94799999999999995</v>
      </c>
      <c r="P2078">
        <v>0.92900000000000005</v>
      </c>
      <c r="Q2078">
        <v>0.92300000000000004</v>
      </c>
      <c r="R2078">
        <v>0.441</v>
      </c>
      <c r="S2078">
        <v>0.20399999999999999</v>
      </c>
    </row>
    <row r="2079" spans="1:19" x14ac:dyDescent="0.3">
      <c r="A2079">
        <v>600</v>
      </c>
      <c r="B2079">
        <v>-0.63400000000000001</v>
      </c>
      <c r="C2079">
        <v>-1.6339999999999999</v>
      </c>
      <c r="D2079">
        <v>-2.6269999999999998</v>
      </c>
      <c r="E2079">
        <v>-3.1280000000000001</v>
      </c>
      <c r="F2079">
        <v>-3.16</v>
      </c>
      <c r="G2079">
        <v>1.5</v>
      </c>
      <c r="H2079">
        <v>0.01</v>
      </c>
      <c r="I2079">
        <v>1.78</v>
      </c>
      <c r="J2079">
        <v>-0.623</v>
      </c>
      <c r="K2079">
        <v>-1.6339999999999999</v>
      </c>
      <c r="L2079">
        <v>-2.63</v>
      </c>
      <c r="M2079">
        <v>-3.14</v>
      </c>
      <c r="N2079">
        <v>-3.19</v>
      </c>
      <c r="O2079">
        <v>0.95099999999999996</v>
      </c>
      <c r="P2079">
        <v>0.93</v>
      </c>
      <c r="Q2079">
        <v>0.92200000000000004</v>
      </c>
      <c r="R2079">
        <v>0.44600000000000001</v>
      </c>
      <c r="S2079">
        <v>0.20699999999999999</v>
      </c>
    </row>
    <row r="2081" spans="1:19" x14ac:dyDescent="0.3">
      <c r="A2081" t="s">
        <v>0</v>
      </c>
      <c r="B2081" t="s">
        <v>161</v>
      </c>
    </row>
    <row r="2082" spans="1:19" x14ac:dyDescent="0.3">
      <c r="A2082">
        <v>0</v>
      </c>
      <c r="B2082">
        <v>-0.63400000000000001</v>
      </c>
      <c r="C2082">
        <v>-1.6339999999999999</v>
      </c>
      <c r="D2082">
        <v>-2.6269999999999998</v>
      </c>
      <c r="E2082">
        <v>-3.1280000000000001</v>
      </c>
      <c r="F2082">
        <v>-3.16</v>
      </c>
      <c r="G2082">
        <v>1.5</v>
      </c>
      <c r="H2082">
        <v>0.01</v>
      </c>
      <c r="I2082">
        <v>1.514</v>
      </c>
      <c r="J2082">
        <v>-0.63400000000000001</v>
      </c>
      <c r="K2082">
        <v>-1.6339999999999999</v>
      </c>
      <c r="L2082">
        <v>-2.6269999999999998</v>
      </c>
      <c r="M2082">
        <v>-3.1280000000000001</v>
      </c>
      <c r="N2082">
        <v>-3.16</v>
      </c>
      <c r="O2082">
        <v>0.91100000000000003</v>
      </c>
      <c r="P2082">
        <v>0.91100000000000003</v>
      </c>
      <c r="Q2082">
        <v>0.89900000000000002</v>
      </c>
      <c r="R2082">
        <v>0.40600000000000003</v>
      </c>
      <c r="S2082">
        <v>0.154</v>
      </c>
    </row>
    <row r="2083" spans="1:19" x14ac:dyDescent="0.3">
      <c r="A2083">
        <v>60</v>
      </c>
      <c r="B2083">
        <v>-0.63400000000000001</v>
      </c>
      <c r="C2083">
        <v>-1.6339999999999999</v>
      </c>
      <c r="D2083">
        <v>-2.6269999999999998</v>
      </c>
      <c r="E2083">
        <v>-3.1280000000000001</v>
      </c>
      <c r="F2083">
        <v>-3.16</v>
      </c>
      <c r="G2083">
        <v>1.5</v>
      </c>
      <c r="H2083">
        <v>0.01</v>
      </c>
      <c r="I2083">
        <v>1.514</v>
      </c>
      <c r="J2083">
        <v>-0.63500000000000001</v>
      </c>
      <c r="K2083">
        <v>-1.6339999999999999</v>
      </c>
      <c r="L2083">
        <v>-2.6269999999999998</v>
      </c>
      <c r="M2083">
        <v>-3.1280000000000001</v>
      </c>
      <c r="N2083">
        <v>-3.16</v>
      </c>
      <c r="O2083">
        <v>0.92</v>
      </c>
      <c r="P2083">
        <v>0.92500000000000004</v>
      </c>
      <c r="Q2083">
        <v>0.91400000000000003</v>
      </c>
      <c r="R2083">
        <v>0.40600000000000003</v>
      </c>
      <c r="S2083">
        <v>0.154</v>
      </c>
    </row>
    <row r="2084" spans="1:19" x14ac:dyDescent="0.3">
      <c r="A2084">
        <v>120</v>
      </c>
      <c r="B2084">
        <v>-0.63400000000000001</v>
      </c>
      <c r="C2084">
        <v>-1.6339999999999999</v>
      </c>
      <c r="D2084">
        <v>-2.6269999999999998</v>
      </c>
      <c r="E2084">
        <v>-3.1280000000000001</v>
      </c>
      <c r="F2084">
        <v>-3.16</v>
      </c>
      <c r="G2084">
        <v>1.5</v>
      </c>
      <c r="H2084">
        <v>0.01</v>
      </c>
      <c r="I2084">
        <v>1.514</v>
      </c>
      <c r="J2084">
        <v>-0.63500000000000001</v>
      </c>
      <c r="K2084">
        <v>-1.6339999999999999</v>
      </c>
      <c r="L2084">
        <v>-2.6280000000000001</v>
      </c>
      <c r="M2084">
        <v>-3.1280000000000001</v>
      </c>
      <c r="N2084">
        <v>-3.16</v>
      </c>
      <c r="O2084">
        <v>0.92600000000000005</v>
      </c>
      <c r="P2084">
        <v>0.92800000000000005</v>
      </c>
      <c r="Q2084">
        <v>0.91900000000000004</v>
      </c>
      <c r="R2084">
        <v>0.40600000000000003</v>
      </c>
      <c r="S2084">
        <v>0.154</v>
      </c>
    </row>
    <row r="2085" spans="1:19" x14ac:dyDescent="0.3">
      <c r="A2085">
        <v>180</v>
      </c>
      <c r="B2085">
        <v>-0.63400000000000001</v>
      </c>
      <c r="C2085">
        <v>-1.6339999999999999</v>
      </c>
      <c r="D2085">
        <v>-2.6269999999999998</v>
      </c>
      <c r="E2085">
        <v>-3.1280000000000001</v>
      </c>
      <c r="F2085">
        <v>-3.16</v>
      </c>
      <c r="G2085">
        <v>1.5</v>
      </c>
      <c r="H2085">
        <v>0.01</v>
      </c>
      <c r="I2085">
        <v>1.514</v>
      </c>
      <c r="J2085">
        <v>-0.63500000000000001</v>
      </c>
      <c r="K2085">
        <v>-1.6339999999999999</v>
      </c>
      <c r="L2085">
        <v>-2.629</v>
      </c>
      <c r="M2085">
        <v>-3.1280000000000001</v>
      </c>
      <c r="N2085">
        <v>-3.16</v>
      </c>
      <c r="O2085">
        <v>0.93100000000000005</v>
      </c>
      <c r="P2085">
        <v>0.93</v>
      </c>
      <c r="Q2085">
        <v>0.92100000000000004</v>
      </c>
      <c r="R2085">
        <v>0.40799999999999997</v>
      </c>
      <c r="S2085">
        <v>0.154</v>
      </c>
    </row>
    <row r="2086" spans="1:19" x14ac:dyDescent="0.3">
      <c r="A2086">
        <v>240</v>
      </c>
      <c r="B2086">
        <v>-0.63400000000000001</v>
      </c>
      <c r="C2086">
        <v>-1.6339999999999999</v>
      </c>
      <c r="D2086">
        <v>-2.6269999999999998</v>
      </c>
      <c r="E2086">
        <v>-3.1280000000000001</v>
      </c>
      <c r="F2086">
        <v>-3.16</v>
      </c>
      <c r="G2086">
        <v>1.5</v>
      </c>
      <c r="H2086">
        <v>0.01</v>
      </c>
      <c r="I2086">
        <v>1.514</v>
      </c>
      <c r="J2086">
        <v>-0.63300000000000001</v>
      </c>
      <c r="K2086">
        <v>-1.6339999999999999</v>
      </c>
      <c r="L2086">
        <v>-2.629</v>
      </c>
      <c r="M2086">
        <v>-3.1269999999999998</v>
      </c>
      <c r="N2086">
        <v>-3.16</v>
      </c>
      <c r="O2086">
        <v>0.93500000000000005</v>
      </c>
      <c r="P2086">
        <v>0.93</v>
      </c>
      <c r="Q2086">
        <v>0.92200000000000004</v>
      </c>
      <c r="R2086">
        <v>0.41099999999999998</v>
      </c>
      <c r="S2086">
        <v>0.155</v>
      </c>
    </row>
    <row r="2087" spans="1:19" x14ac:dyDescent="0.3">
      <c r="A2087">
        <v>300</v>
      </c>
      <c r="B2087">
        <v>-0.63400000000000001</v>
      </c>
      <c r="C2087">
        <v>-1.6339999999999999</v>
      </c>
      <c r="D2087">
        <v>-2.6269999999999998</v>
      </c>
      <c r="E2087">
        <v>-3.1280000000000001</v>
      </c>
      <c r="F2087">
        <v>-3.16</v>
      </c>
      <c r="G2087">
        <v>1.5</v>
      </c>
      <c r="H2087">
        <v>0.01</v>
      </c>
      <c r="I2087">
        <v>1.514</v>
      </c>
      <c r="J2087">
        <v>-0.63200000000000001</v>
      </c>
      <c r="K2087">
        <v>-1.6339999999999999</v>
      </c>
      <c r="L2087">
        <v>-2.629</v>
      </c>
      <c r="M2087">
        <v>-3.1269999999999998</v>
      </c>
      <c r="N2087">
        <v>-3.16</v>
      </c>
      <c r="O2087">
        <v>0.93799999999999994</v>
      </c>
      <c r="P2087">
        <v>0.93</v>
      </c>
      <c r="Q2087">
        <v>0.92200000000000004</v>
      </c>
      <c r="R2087">
        <v>0.41199999999999998</v>
      </c>
      <c r="S2087">
        <v>0.154</v>
      </c>
    </row>
    <row r="2088" spans="1:19" x14ac:dyDescent="0.3">
      <c r="A2088">
        <v>360</v>
      </c>
      <c r="B2088">
        <v>-0.63400000000000001</v>
      </c>
      <c r="C2088">
        <v>-1.6339999999999999</v>
      </c>
      <c r="D2088">
        <v>-2.6269999999999998</v>
      </c>
      <c r="E2088">
        <v>-3.1280000000000001</v>
      </c>
      <c r="F2088">
        <v>-3.16</v>
      </c>
      <c r="G2088">
        <v>1.5</v>
      </c>
      <c r="H2088">
        <v>0.01</v>
      </c>
      <c r="I2088">
        <v>1.514</v>
      </c>
      <c r="J2088">
        <v>-0.63</v>
      </c>
      <c r="K2088">
        <v>-1.6339999999999999</v>
      </c>
      <c r="L2088">
        <v>-2.629</v>
      </c>
      <c r="M2088">
        <v>-3.1269999999999998</v>
      </c>
      <c r="N2088">
        <v>-3.16</v>
      </c>
      <c r="O2088">
        <v>0.94</v>
      </c>
      <c r="P2088">
        <v>0.92900000000000005</v>
      </c>
      <c r="Q2088">
        <v>0.92200000000000004</v>
      </c>
      <c r="R2088">
        <v>0.41299999999999998</v>
      </c>
      <c r="S2088">
        <v>0.153</v>
      </c>
    </row>
    <row r="2089" spans="1:19" x14ac:dyDescent="0.3">
      <c r="A2089">
        <v>420</v>
      </c>
      <c r="B2089">
        <v>-0.63400000000000001</v>
      </c>
      <c r="C2089">
        <v>-1.6339999999999999</v>
      </c>
      <c r="D2089">
        <v>-2.6269999999999998</v>
      </c>
      <c r="E2089">
        <v>-3.1280000000000001</v>
      </c>
      <c r="F2089">
        <v>-3.16</v>
      </c>
      <c r="G2089">
        <v>1.5</v>
      </c>
      <c r="H2089">
        <v>0.01</v>
      </c>
      <c r="I2089">
        <v>1.514</v>
      </c>
      <c r="J2089">
        <v>-0.628</v>
      </c>
      <c r="K2089">
        <v>-1.6339999999999999</v>
      </c>
      <c r="L2089">
        <v>-2.629</v>
      </c>
      <c r="M2089">
        <v>-3.1269999999999998</v>
      </c>
      <c r="N2089">
        <v>-3.16</v>
      </c>
      <c r="O2089">
        <v>0.94399999999999995</v>
      </c>
      <c r="P2089">
        <v>0.92900000000000005</v>
      </c>
      <c r="Q2089">
        <v>0.92200000000000004</v>
      </c>
      <c r="R2089">
        <v>0.41299999999999998</v>
      </c>
      <c r="S2089">
        <v>0.155</v>
      </c>
    </row>
    <row r="2090" spans="1:19" x14ac:dyDescent="0.3">
      <c r="A2090">
        <v>480</v>
      </c>
      <c r="B2090">
        <v>-0.63400000000000001</v>
      </c>
      <c r="C2090">
        <v>-1.6339999999999999</v>
      </c>
      <c r="D2090">
        <v>-2.6269999999999998</v>
      </c>
      <c r="E2090">
        <v>-3.1280000000000001</v>
      </c>
      <c r="F2090">
        <v>-3.16</v>
      </c>
      <c r="G2090">
        <v>1.5</v>
      </c>
      <c r="H2090">
        <v>0.01</v>
      </c>
      <c r="I2090">
        <v>1.514</v>
      </c>
      <c r="J2090">
        <v>-0.627</v>
      </c>
      <c r="K2090">
        <v>-1.635</v>
      </c>
      <c r="L2090">
        <v>-2.629</v>
      </c>
      <c r="M2090">
        <v>-3.1269999999999998</v>
      </c>
      <c r="N2090">
        <v>-3.16</v>
      </c>
      <c r="O2090">
        <v>0.94599999999999995</v>
      </c>
      <c r="P2090">
        <v>0.92900000000000005</v>
      </c>
      <c r="Q2090">
        <v>0.92100000000000004</v>
      </c>
      <c r="R2090">
        <v>0.41399999999999998</v>
      </c>
      <c r="S2090">
        <v>0.156</v>
      </c>
    </row>
    <row r="2091" spans="1:19" x14ac:dyDescent="0.3">
      <c r="A2091">
        <v>540</v>
      </c>
      <c r="B2091">
        <v>-0.63400000000000001</v>
      </c>
      <c r="C2091">
        <v>-1.6339999999999999</v>
      </c>
      <c r="D2091">
        <v>-2.6269999999999998</v>
      </c>
      <c r="E2091">
        <v>-3.1280000000000001</v>
      </c>
      <c r="F2091">
        <v>-3.16</v>
      </c>
      <c r="G2091">
        <v>1.5</v>
      </c>
      <c r="H2091">
        <v>0.01</v>
      </c>
      <c r="I2091">
        <v>1.514</v>
      </c>
      <c r="J2091">
        <v>-0.625</v>
      </c>
      <c r="K2091">
        <v>-1.6339999999999999</v>
      </c>
      <c r="L2091">
        <v>-2.629</v>
      </c>
      <c r="M2091">
        <v>-3.1269999999999998</v>
      </c>
      <c r="N2091">
        <v>-3.16</v>
      </c>
      <c r="O2091">
        <v>0.94799999999999995</v>
      </c>
      <c r="P2091">
        <v>0.92900000000000005</v>
      </c>
      <c r="Q2091">
        <v>0.92100000000000004</v>
      </c>
      <c r="R2091">
        <v>0.41399999999999998</v>
      </c>
      <c r="S2091">
        <v>0.158</v>
      </c>
    </row>
    <row r="2092" spans="1:19" x14ac:dyDescent="0.3">
      <c r="A2092">
        <v>600</v>
      </c>
      <c r="B2092">
        <v>-0.63400000000000001</v>
      </c>
      <c r="C2092">
        <v>-1.6339999999999999</v>
      </c>
      <c r="D2092">
        <v>-2.6269999999999998</v>
      </c>
      <c r="E2092">
        <v>-3.1280000000000001</v>
      </c>
      <c r="F2092">
        <v>-3.16</v>
      </c>
      <c r="G2092">
        <v>1.5</v>
      </c>
      <c r="H2092">
        <v>0.01</v>
      </c>
      <c r="I2092">
        <v>1.514</v>
      </c>
      <c r="J2092">
        <v>-0.623</v>
      </c>
      <c r="K2092">
        <v>-1.6339999999999999</v>
      </c>
      <c r="L2092">
        <v>-2.63</v>
      </c>
      <c r="M2092">
        <v>-3.1269999999999998</v>
      </c>
      <c r="N2092">
        <v>-3.16</v>
      </c>
      <c r="O2092">
        <v>0.95099999999999996</v>
      </c>
      <c r="P2092">
        <v>0.93</v>
      </c>
      <c r="Q2092">
        <v>0.92200000000000004</v>
      </c>
      <c r="R2092">
        <v>0.41299999999999998</v>
      </c>
      <c r="S2092">
        <v>0.158</v>
      </c>
    </row>
    <row r="2094" spans="1:19" x14ac:dyDescent="0.3">
      <c r="A2094" t="s">
        <v>0</v>
      </c>
      <c r="B2094" t="s">
        <v>162</v>
      </c>
    </row>
    <row r="2095" spans="1:19" x14ac:dyDescent="0.3">
      <c r="A2095">
        <v>0</v>
      </c>
      <c r="B2095">
        <v>-0.63400000000000001</v>
      </c>
      <c r="C2095">
        <v>-1.6339999999999999</v>
      </c>
      <c r="D2095">
        <v>-2.6269999999999998</v>
      </c>
      <c r="E2095">
        <v>-3.1280000000000001</v>
      </c>
      <c r="F2095">
        <v>-3.16</v>
      </c>
      <c r="G2095">
        <v>1.5</v>
      </c>
      <c r="H2095">
        <v>0.01</v>
      </c>
      <c r="I2095">
        <v>1.2410000000000001</v>
      </c>
      <c r="J2095">
        <v>-0.63400000000000001</v>
      </c>
      <c r="K2095">
        <v>-1.6339999999999999</v>
      </c>
      <c r="L2095">
        <v>-2.6269999999999998</v>
      </c>
      <c r="M2095">
        <v>-3.1280000000000001</v>
      </c>
      <c r="N2095">
        <v>-3.16</v>
      </c>
      <c r="O2095">
        <v>0.91100000000000003</v>
      </c>
      <c r="P2095">
        <v>0.91100000000000003</v>
      </c>
      <c r="Q2095">
        <v>0.89900000000000002</v>
      </c>
      <c r="R2095">
        <v>0.40600000000000003</v>
      </c>
      <c r="S2095">
        <v>0.154</v>
      </c>
    </row>
    <row r="2096" spans="1:19" x14ac:dyDescent="0.3">
      <c r="A2096">
        <v>60</v>
      </c>
      <c r="B2096">
        <v>-0.63400000000000001</v>
      </c>
      <c r="C2096">
        <v>-1.6339999999999999</v>
      </c>
      <c r="D2096">
        <v>-2.6269999999999998</v>
      </c>
      <c r="E2096">
        <v>-3.1280000000000001</v>
      </c>
      <c r="F2096">
        <v>-3.16</v>
      </c>
      <c r="G2096">
        <v>1.5</v>
      </c>
      <c r="H2096">
        <v>0.01</v>
      </c>
      <c r="I2096">
        <v>1.2410000000000001</v>
      </c>
      <c r="J2096">
        <v>-0.63600000000000001</v>
      </c>
      <c r="K2096">
        <v>-1.6339999999999999</v>
      </c>
      <c r="L2096">
        <v>-2.6269999999999998</v>
      </c>
      <c r="M2096">
        <v>-3.129</v>
      </c>
      <c r="N2096">
        <v>-3.157</v>
      </c>
      <c r="O2096">
        <v>0.92</v>
      </c>
      <c r="P2096">
        <v>0.92400000000000004</v>
      </c>
      <c r="Q2096">
        <v>0.91400000000000003</v>
      </c>
      <c r="R2096">
        <v>0.40699999999999997</v>
      </c>
      <c r="S2096">
        <v>0.14699999999999999</v>
      </c>
    </row>
    <row r="2097" spans="1:19" x14ac:dyDescent="0.3">
      <c r="A2097">
        <v>120</v>
      </c>
      <c r="B2097">
        <v>-0.63400000000000001</v>
      </c>
      <c r="C2097">
        <v>-1.6339999999999999</v>
      </c>
      <c r="D2097">
        <v>-2.6269999999999998</v>
      </c>
      <c r="E2097">
        <v>-3.1280000000000001</v>
      </c>
      <c r="F2097">
        <v>-3.16</v>
      </c>
      <c r="G2097">
        <v>1.5</v>
      </c>
      <c r="H2097">
        <v>0.01</v>
      </c>
      <c r="I2097">
        <v>1.2410000000000001</v>
      </c>
      <c r="J2097">
        <v>-0.63600000000000001</v>
      </c>
      <c r="K2097">
        <v>-1.6339999999999999</v>
      </c>
      <c r="L2097">
        <v>-2.6280000000000001</v>
      </c>
      <c r="M2097">
        <v>-3.1280000000000001</v>
      </c>
      <c r="N2097">
        <v>-3.1539999999999999</v>
      </c>
      <c r="O2097">
        <v>0.92600000000000005</v>
      </c>
      <c r="P2097">
        <v>0.92800000000000005</v>
      </c>
      <c r="Q2097">
        <v>0.91800000000000004</v>
      </c>
      <c r="R2097">
        <v>0.40500000000000003</v>
      </c>
      <c r="S2097">
        <v>0.13900000000000001</v>
      </c>
    </row>
    <row r="2098" spans="1:19" x14ac:dyDescent="0.3">
      <c r="A2098">
        <v>180</v>
      </c>
      <c r="B2098">
        <v>-0.63400000000000001</v>
      </c>
      <c r="C2098">
        <v>-1.6339999999999999</v>
      </c>
      <c r="D2098">
        <v>-2.6269999999999998</v>
      </c>
      <c r="E2098">
        <v>-3.1280000000000001</v>
      </c>
      <c r="F2098">
        <v>-3.16</v>
      </c>
      <c r="G2098">
        <v>1.5</v>
      </c>
      <c r="H2098">
        <v>0.01</v>
      </c>
      <c r="I2098">
        <v>1.2410000000000001</v>
      </c>
      <c r="J2098">
        <v>-0.63400000000000001</v>
      </c>
      <c r="K2098">
        <v>-1.6339999999999999</v>
      </c>
      <c r="L2098">
        <v>-2.629</v>
      </c>
      <c r="M2098">
        <v>-3.1280000000000001</v>
      </c>
      <c r="N2098">
        <v>-3.1509999999999998</v>
      </c>
      <c r="O2098">
        <v>0.93</v>
      </c>
      <c r="P2098">
        <v>0.93</v>
      </c>
      <c r="Q2098">
        <v>0.92200000000000004</v>
      </c>
      <c r="R2098">
        <v>0.40799999999999997</v>
      </c>
      <c r="S2098">
        <v>0.13300000000000001</v>
      </c>
    </row>
    <row r="2099" spans="1:19" x14ac:dyDescent="0.3">
      <c r="A2099">
        <v>240</v>
      </c>
      <c r="B2099">
        <v>-0.63400000000000001</v>
      </c>
      <c r="C2099">
        <v>-1.6339999999999999</v>
      </c>
      <c r="D2099">
        <v>-2.6269999999999998</v>
      </c>
      <c r="E2099">
        <v>-3.1280000000000001</v>
      </c>
      <c r="F2099">
        <v>-3.16</v>
      </c>
      <c r="G2099">
        <v>1.5</v>
      </c>
      <c r="H2099">
        <v>0.01</v>
      </c>
      <c r="I2099">
        <v>1.2410000000000001</v>
      </c>
      <c r="J2099">
        <v>-0.63300000000000001</v>
      </c>
      <c r="K2099">
        <v>-1.6339999999999999</v>
      </c>
      <c r="L2099">
        <v>-2.629</v>
      </c>
      <c r="M2099">
        <v>-3.1280000000000001</v>
      </c>
      <c r="N2099">
        <v>-3.1480000000000001</v>
      </c>
      <c r="O2099">
        <v>0.93500000000000005</v>
      </c>
      <c r="P2099">
        <v>0.93</v>
      </c>
      <c r="Q2099">
        <v>0.92100000000000004</v>
      </c>
      <c r="R2099">
        <v>0.41399999999999998</v>
      </c>
      <c r="S2099">
        <v>0.127</v>
      </c>
    </row>
    <row r="2100" spans="1:19" x14ac:dyDescent="0.3">
      <c r="A2100">
        <v>300</v>
      </c>
      <c r="B2100">
        <v>-0.63400000000000001</v>
      </c>
      <c r="C2100">
        <v>-1.6339999999999999</v>
      </c>
      <c r="D2100">
        <v>-2.6269999999999998</v>
      </c>
      <c r="E2100">
        <v>-3.1280000000000001</v>
      </c>
      <c r="F2100">
        <v>-3.16</v>
      </c>
      <c r="G2100">
        <v>1.5</v>
      </c>
      <c r="H2100">
        <v>0.01</v>
      </c>
      <c r="I2100">
        <v>1.2410000000000001</v>
      </c>
      <c r="J2100">
        <v>-0.63200000000000001</v>
      </c>
      <c r="K2100">
        <v>-1.6339999999999999</v>
      </c>
      <c r="L2100">
        <v>-2.629</v>
      </c>
      <c r="M2100">
        <v>-3.1280000000000001</v>
      </c>
      <c r="N2100">
        <v>-3.145</v>
      </c>
      <c r="O2100">
        <v>0.93700000000000006</v>
      </c>
      <c r="P2100">
        <v>0.92900000000000005</v>
      </c>
      <c r="Q2100">
        <v>0.92100000000000004</v>
      </c>
      <c r="R2100">
        <v>0.41399999999999998</v>
      </c>
      <c r="S2100">
        <v>0.121</v>
      </c>
    </row>
    <row r="2101" spans="1:19" x14ac:dyDescent="0.3">
      <c r="A2101">
        <v>360</v>
      </c>
      <c r="B2101">
        <v>-0.63400000000000001</v>
      </c>
      <c r="C2101">
        <v>-1.6339999999999999</v>
      </c>
      <c r="D2101">
        <v>-2.6269999999999998</v>
      </c>
      <c r="E2101">
        <v>-3.1280000000000001</v>
      </c>
      <c r="F2101">
        <v>-3.16</v>
      </c>
      <c r="G2101">
        <v>1.5</v>
      </c>
      <c r="H2101">
        <v>0.01</v>
      </c>
      <c r="I2101">
        <v>1.2410000000000001</v>
      </c>
      <c r="J2101">
        <v>-0.63</v>
      </c>
      <c r="K2101">
        <v>-1.6339999999999999</v>
      </c>
      <c r="L2101">
        <v>-2.629</v>
      </c>
      <c r="M2101">
        <v>-3.125</v>
      </c>
      <c r="N2101">
        <v>-3.1419999999999999</v>
      </c>
      <c r="O2101">
        <v>0.94</v>
      </c>
      <c r="P2101">
        <v>0.92900000000000005</v>
      </c>
      <c r="Q2101">
        <v>0.92200000000000004</v>
      </c>
      <c r="R2101">
        <v>0.40799999999999997</v>
      </c>
      <c r="S2101">
        <v>0.11600000000000001</v>
      </c>
    </row>
    <row r="2102" spans="1:19" x14ac:dyDescent="0.3">
      <c r="A2102">
        <v>420</v>
      </c>
      <c r="B2102">
        <v>-0.63400000000000001</v>
      </c>
      <c r="C2102">
        <v>-1.6339999999999999</v>
      </c>
      <c r="D2102">
        <v>-2.6269999999999998</v>
      </c>
      <c r="E2102">
        <v>-3.1280000000000001</v>
      </c>
      <c r="F2102">
        <v>-3.16</v>
      </c>
      <c r="G2102">
        <v>1.5</v>
      </c>
      <c r="H2102">
        <v>0.01</v>
      </c>
      <c r="I2102">
        <v>1.2410000000000001</v>
      </c>
      <c r="J2102">
        <v>-0.628</v>
      </c>
      <c r="K2102">
        <v>-1.6339999999999999</v>
      </c>
      <c r="L2102">
        <v>-2.63</v>
      </c>
      <c r="M2102">
        <v>-3.1230000000000002</v>
      </c>
      <c r="N2102">
        <v>-3.1389999999999998</v>
      </c>
      <c r="O2102">
        <v>0.94399999999999995</v>
      </c>
      <c r="P2102">
        <v>0.92900000000000005</v>
      </c>
      <c r="Q2102">
        <v>0.92200000000000004</v>
      </c>
      <c r="R2102">
        <v>0.4</v>
      </c>
      <c r="S2102">
        <v>0.114</v>
      </c>
    </row>
    <row r="2103" spans="1:19" x14ac:dyDescent="0.3">
      <c r="A2103">
        <v>480</v>
      </c>
      <c r="B2103">
        <v>-0.63400000000000001</v>
      </c>
      <c r="C2103">
        <v>-1.6339999999999999</v>
      </c>
      <c r="D2103">
        <v>-2.6269999999999998</v>
      </c>
      <c r="E2103">
        <v>-3.1280000000000001</v>
      </c>
      <c r="F2103">
        <v>-3.16</v>
      </c>
      <c r="G2103">
        <v>1.5</v>
      </c>
      <c r="H2103">
        <v>0.01</v>
      </c>
      <c r="I2103">
        <v>1.2410000000000001</v>
      </c>
      <c r="J2103">
        <v>-0.627</v>
      </c>
      <c r="K2103">
        <v>-1.6339999999999999</v>
      </c>
      <c r="L2103">
        <v>-2.63</v>
      </c>
      <c r="M2103">
        <v>-3.12</v>
      </c>
      <c r="N2103">
        <v>-3.1360000000000001</v>
      </c>
      <c r="O2103">
        <v>0.94599999999999995</v>
      </c>
      <c r="P2103">
        <v>0.92800000000000005</v>
      </c>
      <c r="Q2103">
        <v>0.92200000000000004</v>
      </c>
      <c r="R2103">
        <v>0.39300000000000002</v>
      </c>
      <c r="S2103">
        <v>0.112</v>
      </c>
    </row>
    <row r="2104" spans="1:19" x14ac:dyDescent="0.3">
      <c r="A2104">
        <v>540</v>
      </c>
      <c r="B2104">
        <v>-0.63400000000000001</v>
      </c>
      <c r="C2104">
        <v>-1.6339999999999999</v>
      </c>
      <c r="D2104">
        <v>-2.6269999999999998</v>
      </c>
      <c r="E2104">
        <v>-3.1280000000000001</v>
      </c>
      <c r="F2104">
        <v>-3.16</v>
      </c>
      <c r="G2104">
        <v>1.5</v>
      </c>
      <c r="H2104">
        <v>0.01</v>
      </c>
      <c r="I2104">
        <v>1.2410000000000001</v>
      </c>
      <c r="J2104">
        <v>-0.625</v>
      </c>
      <c r="K2104">
        <v>-1.6339999999999999</v>
      </c>
      <c r="L2104">
        <v>-2.629</v>
      </c>
      <c r="M2104">
        <v>-3.1160000000000001</v>
      </c>
      <c r="N2104">
        <v>-3.133</v>
      </c>
      <c r="O2104">
        <v>0.94899999999999995</v>
      </c>
      <c r="P2104">
        <v>0.92900000000000005</v>
      </c>
      <c r="Q2104">
        <v>0.92</v>
      </c>
      <c r="R2104">
        <v>0.38500000000000001</v>
      </c>
      <c r="S2104">
        <v>0.111</v>
      </c>
    </row>
    <row r="2105" spans="1:19" x14ac:dyDescent="0.3">
      <c r="A2105">
        <v>600</v>
      </c>
      <c r="B2105">
        <v>-0.63400000000000001</v>
      </c>
      <c r="C2105">
        <v>-1.6339999999999999</v>
      </c>
      <c r="D2105">
        <v>-2.6269999999999998</v>
      </c>
      <c r="E2105">
        <v>-3.1280000000000001</v>
      </c>
      <c r="F2105">
        <v>-3.16</v>
      </c>
      <c r="G2105">
        <v>1.5</v>
      </c>
      <c r="H2105">
        <v>0.01</v>
      </c>
      <c r="I2105">
        <v>1.2410000000000001</v>
      </c>
      <c r="J2105">
        <v>-0.623</v>
      </c>
      <c r="K2105">
        <v>-1.6339999999999999</v>
      </c>
      <c r="L2105">
        <v>-2.629</v>
      </c>
      <c r="M2105">
        <v>-3.1120000000000001</v>
      </c>
      <c r="N2105">
        <v>-3.13</v>
      </c>
      <c r="O2105">
        <v>0.95099999999999996</v>
      </c>
      <c r="P2105">
        <v>0.93</v>
      </c>
      <c r="Q2105">
        <v>0.92100000000000004</v>
      </c>
      <c r="R2105">
        <v>0.378</v>
      </c>
      <c r="S2105">
        <v>0.109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430EC9-8112-4347-BB13-85DE56B3812A}">
  <dimension ref="A1:S2807"/>
  <sheetViews>
    <sheetView workbookViewId="0">
      <selection activeCell="M2813" sqref="M2813"/>
    </sheetView>
  </sheetViews>
  <sheetFormatPr defaultRowHeight="14" x14ac:dyDescent="0.3"/>
  <sheetData>
    <row r="1" spans="1:19" x14ac:dyDescent="0.3">
      <c r="A1" t="s">
        <v>0</v>
      </c>
      <c r="B1" t="s">
        <v>1</v>
      </c>
    </row>
    <row r="2" spans="1:19" x14ac:dyDescent="0.3">
      <c r="A2">
        <v>0</v>
      </c>
      <c r="B2">
        <v>-0.68500000000000005</v>
      </c>
      <c r="C2">
        <v>-1.6859999999999999</v>
      </c>
      <c r="D2">
        <v>-2.6819999999999999</v>
      </c>
      <c r="E2">
        <v>-3.2280000000000002</v>
      </c>
      <c r="F2">
        <v>-3.26</v>
      </c>
      <c r="G2">
        <v>1.3</v>
      </c>
      <c r="H2">
        <v>-0.01</v>
      </c>
      <c r="I2">
        <v>1.552</v>
      </c>
      <c r="J2">
        <v>-0.68500000000000005</v>
      </c>
      <c r="K2">
        <v>-1.6859999999999999</v>
      </c>
      <c r="L2">
        <v>-2.6819999999999999</v>
      </c>
      <c r="M2">
        <v>-3.2280000000000002</v>
      </c>
      <c r="N2">
        <v>-3.26</v>
      </c>
      <c r="O2">
        <v>0.878</v>
      </c>
      <c r="P2">
        <v>0.878</v>
      </c>
      <c r="Q2">
        <v>0.872</v>
      </c>
      <c r="R2">
        <v>0.40200000000000002</v>
      </c>
      <c r="S2">
        <v>0.14399999999999999</v>
      </c>
    </row>
    <row r="3" spans="1:19" x14ac:dyDescent="0.3">
      <c r="A3">
        <v>60</v>
      </c>
      <c r="B3">
        <v>-0.68500000000000005</v>
      </c>
      <c r="C3">
        <v>-1.6859999999999999</v>
      </c>
      <c r="D3">
        <v>-2.6819999999999999</v>
      </c>
      <c r="E3">
        <v>-3.2280000000000002</v>
      </c>
      <c r="F3">
        <v>-3.26</v>
      </c>
      <c r="G3">
        <v>1.3</v>
      </c>
      <c r="H3">
        <v>-0.01</v>
      </c>
      <c r="I3">
        <v>1.552</v>
      </c>
      <c r="J3">
        <v>-0.68799999999999994</v>
      </c>
      <c r="K3">
        <v>-1.6859999999999999</v>
      </c>
      <c r="L3">
        <v>-2.681</v>
      </c>
      <c r="M3">
        <v>-3.2280000000000002</v>
      </c>
      <c r="N3">
        <v>-3.2629999999999999</v>
      </c>
      <c r="O3">
        <v>0.877</v>
      </c>
      <c r="P3">
        <v>0.88500000000000001</v>
      </c>
      <c r="Q3">
        <v>0.874</v>
      </c>
      <c r="R3">
        <v>0.4</v>
      </c>
      <c r="S3">
        <v>0.151</v>
      </c>
    </row>
    <row r="4" spans="1:19" x14ac:dyDescent="0.3">
      <c r="A4">
        <v>120</v>
      </c>
      <c r="B4">
        <v>-0.68500000000000005</v>
      </c>
      <c r="C4">
        <v>-1.6859999999999999</v>
      </c>
      <c r="D4">
        <v>-2.6819999999999999</v>
      </c>
      <c r="E4">
        <v>-3.2280000000000002</v>
      </c>
      <c r="F4">
        <v>-3.26</v>
      </c>
      <c r="G4">
        <v>1.3</v>
      </c>
      <c r="H4">
        <v>-0.01</v>
      </c>
      <c r="I4">
        <v>1.552</v>
      </c>
      <c r="J4">
        <v>-0.69099999999999995</v>
      </c>
      <c r="K4">
        <v>-1.6859999999999999</v>
      </c>
      <c r="L4">
        <v>-2.681</v>
      </c>
      <c r="M4">
        <v>-3.2280000000000002</v>
      </c>
      <c r="N4">
        <v>-3.266</v>
      </c>
      <c r="O4">
        <v>0.874</v>
      </c>
      <c r="P4">
        <v>0.88500000000000001</v>
      </c>
      <c r="Q4">
        <v>0.876</v>
      </c>
      <c r="R4">
        <v>0.40400000000000003</v>
      </c>
      <c r="S4">
        <v>0.159</v>
      </c>
    </row>
    <row r="5" spans="1:19" x14ac:dyDescent="0.3">
      <c r="A5">
        <v>180</v>
      </c>
      <c r="B5">
        <v>-0.68500000000000005</v>
      </c>
      <c r="C5">
        <v>-1.6859999999999999</v>
      </c>
      <c r="D5">
        <v>-2.6819999999999999</v>
      </c>
      <c r="E5">
        <v>-3.2280000000000002</v>
      </c>
      <c r="F5">
        <v>-3.26</v>
      </c>
      <c r="G5">
        <v>1.3</v>
      </c>
      <c r="H5">
        <v>-0.01</v>
      </c>
      <c r="I5">
        <v>1.552</v>
      </c>
      <c r="J5">
        <v>-0.69299999999999995</v>
      </c>
      <c r="K5">
        <v>-1.6859999999999999</v>
      </c>
      <c r="L5">
        <v>-2.681</v>
      </c>
      <c r="M5">
        <v>-3.2280000000000002</v>
      </c>
      <c r="N5">
        <v>-3.2690000000000001</v>
      </c>
      <c r="O5">
        <v>0.873</v>
      </c>
      <c r="P5">
        <v>0.88600000000000001</v>
      </c>
      <c r="Q5">
        <v>0.876</v>
      </c>
      <c r="R5">
        <v>0.40500000000000003</v>
      </c>
      <c r="S5">
        <v>0.16700000000000001</v>
      </c>
    </row>
    <row r="6" spans="1:19" x14ac:dyDescent="0.3">
      <c r="A6">
        <v>240</v>
      </c>
      <c r="B6">
        <v>-0.68500000000000005</v>
      </c>
      <c r="C6">
        <v>-1.6859999999999999</v>
      </c>
      <c r="D6">
        <v>-2.6819999999999999</v>
      </c>
      <c r="E6">
        <v>-3.2280000000000002</v>
      </c>
      <c r="F6">
        <v>-3.26</v>
      </c>
      <c r="G6">
        <v>1.3</v>
      </c>
      <c r="H6">
        <v>-0.01</v>
      </c>
      <c r="I6">
        <v>1.552</v>
      </c>
      <c r="J6">
        <v>-0.69599999999999995</v>
      </c>
      <c r="K6">
        <v>-1.6850000000000001</v>
      </c>
      <c r="L6">
        <v>-2.681</v>
      </c>
      <c r="M6">
        <v>-3.2269999999999999</v>
      </c>
      <c r="N6">
        <v>-3.2719999999999998</v>
      </c>
      <c r="O6">
        <v>0.871</v>
      </c>
      <c r="P6">
        <v>0.88700000000000001</v>
      </c>
      <c r="Q6">
        <v>0.877</v>
      </c>
      <c r="R6">
        <v>0.40200000000000002</v>
      </c>
      <c r="S6">
        <v>0.17299999999999999</v>
      </c>
    </row>
    <row r="7" spans="1:19" x14ac:dyDescent="0.3">
      <c r="A7">
        <v>300</v>
      </c>
      <c r="B7">
        <v>-0.68500000000000005</v>
      </c>
      <c r="C7">
        <v>-1.6859999999999999</v>
      </c>
      <c r="D7">
        <v>-2.6819999999999999</v>
      </c>
      <c r="E7">
        <v>-3.2280000000000002</v>
      </c>
      <c r="F7">
        <v>-3.26</v>
      </c>
      <c r="G7">
        <v>1.3</v>
      </c>
      <c r="H7">
        <v>-0.01</v>
      </c>
      <c r="I7">
        <v>1.552</v>
      </c>
      <c r="J7">
        <v>-0.69899999999999995</v>
      </c>
      <c r="K7">
        <v>-1.6850000000000001</v>
      </c>
      <c r="L7">
        <v>-2.681</v>
      </c>
      <c r="M7">
        <v>-3.2269999999999999</v>
      </c>
      <c r="N7">
        <v>-3.2749999999999999</v>
      </c>
      <c r="O7">
        <v>0.87</v>
      </c>
      <c r="P7">
        <v>0.88700000000000001</v>
      </c>
      <c r="Q7">
        <v>0.879</v>
      </c>
      <c r="R7">
        <v>0.40300000000000002</v>
      </c>
      <c r="S7">
        <v>0.17699999999999999</v>
      </c>
    </row>
    <row r="8" spans="1:19" x14ac:dyDescent="0.3">
      <c r="A8">
        <v>360</v>
      </c>
      <c r="B8">
        <v>-0.68500000000000005</v>
      </c>
      <c r="C8">
        <v>-1.6859999999999999</v>
      </c>
      <c r="D8">
        <v>-2.6819999999999999</v>
      </c>
      <c r="E8">
        <v>-3.2280000000000002</v>
      </c>
      <c r="F8">
        <v>-3.26</v>
      </c>
      <c r="G8">
        <v>1.3</v>
      </c>
      <c r="H8">
        <v>-0.01</v>
      </c>
      <c r="I8">
        <v>1.552</v>
      </c>
      <c r="J8">
        <v>-0.70199999999999996</v>
      </c>
      <c r="K8">
        <v>-1.6850000000000001</v>
      </c>
      <c r="L8">
        <v>-2.681</v>
      </c>
      <c r="M8">
        <v>-3.2280000000000002</v>
      </c>
      <c r="N8">
        <v>-3.278</v>
      </c>
      <c r="O8">
        <v>0.86799999999999999</v>
      </c>
      <c r="P8">
        <v>0.88500000000000001</v>
      </c>
      <c r="Q8">
        <v>0.877</v>
      </c>
      <c r="R8">
        <v>0.40799999999999997</v>
      </c>
      <c r="S8">
        <v>0.182</v>
      </c>
    </row>
    <row r="9" spans="1:19" x14ac:dyDescent="0.3">
      <c r="A9">
        <v>420</v>
      </c>
      <c r="B9">
        <v>-0.68500000000000005</v>
      </c>
      <c r="C9">
        <v>-1.6859999999999999</v>
      </c>
      <c r="D9">
        <v>-2.6819999999999999</v>
      </c>
      <c r="E9">
        <v>-3.2280000000000002</v>
      </c>
      <c r="F9">
        <v>-3.26</v>
      </c>
      <c r="G9">
        <v>1.3</v>
      </c>
      <c r="H9">
        <v>-0.01</v>
      </c>
      <c r="I9">
        <v>1.552</v>
      </c>
      <c r="J9">
        <v>-0.70499999999999996</v>
      </c>
      <c r="K9">
        <v>-1.6859999999999999</v>
      </c>
      <c r="L9">
        <v>-2.681</v>
      </c>
      <c r="M9">
        <v>-3.2309999999999999</v>
      </c>
      <c r="N9">
        <v>-3.2810000000000001</v>
      </c>
      <c r="O9">
        <v>0.86699999999999999</v>
      </c>
      <c r="P9">
        <v>0.88600000000000001</v>
      </c>
      <c r="Q9">
        <v>0.877</v>
      </c>
      <c r="R9">
        <v>0.41599999999999998</v>
      </c>
      <c r="S9">
        <v>0.186</v>
      </c>
    </row>
    <row r="10" spans="1:19" x14ac:dyDescent="0.3">
      <c r="A10">
        <v>480</v>
      </c>
      <c r="B10">
        <v>-0.68500000000000005</v>
      </c>
      <c r="C10">
        <v>-1.6859999999999999</v>
      </c>
      <c r="D10">
        <v>-2.6819999999999999</v>
      </c>
      <c r="E10">
        <v>-3.2280000000000002</v>
      </c>
      <c r="F10">
        <v>-3.26</v>
      </c>
      <c r="G10">
        <v>1.3</v>
      </c>
      <c r="H10">
        <v>-0.01</v>
      </c>
      <c r="I10">
        <v>1.552</v>
      </c>
      <c r="J10">
        <v>-0.70799999999999996</v>
      </c>
      <c r="K10">
        <v>-1.6859999999999999</v>
      </c>
      <c r="L10">
        <v>-2.681</v>
      </c>
      <c r="M10">
        <v>-3.234</v>
      </c>
      <c r="N10">
        <v>-3.2839999999999998</v>
      </c>
      <c r="O10">
        <v>0.86499999999999999</v>
      </c>
      <c r="P10">
        <v>0.88500000000000001</v>
      </c>
      <c r="Q10">
        <v>0.877</v>
      </c>
      <c r="R10">
        <v>0.42399999999999999</v>
      </c>
      <c r="S10">
        <v>0.19</v>
      </c>
    </row>
    <row r="11" spans="1:19" x14ac:dyDescent="0.3">
      <c r="A11">
        <v>540</v>
      </c>
      <c r="B11">
        <v>-0.68500000000000005</v>
      </c>
      <c r="C11">
        <v>-1.6859999999999999</v>
      </c>
      <c r="D11">
        <v>-2.6819999999999999</v>
      </c>
      <c r="E11">
        <v>-3.2280000000000002</v>
      </c>
      <c r="F11">
        <v>-3.26</v>
      </c>
      <c r="G11">
        <v>1.3</v>
      </c>
      <c r="H11">
        <v>-0.01</v>
      </c>
      <c r="I11">
        <v>1.552</v>
      </c>
      <c r="J11">
        <v>-0.71099999999999997</v>
      </c>
      <c r="K11">
        <v>-1.6870000000000001</v>
      </c>
      <c r="L11">
        <v>-2.681</v>
      </c>
      <c r="M11">
        <v>-3.2370000000000001</v>
      </c>
      <c r="N11">
        <v>-3.2869999999999999</v>
      </c>
      <c r="O11">
        <v>0.86399999999999999</v>
      </c>
      <c r="P11">
        <v>0.88300000000000001</v>
      </c>
      <c r="Q11">
        <v>0.879</v>
      </c>
      <c r="R11">
        <v>0.43099999999999999</v>
      </c>
      <c r="S11">
        <v>0.193</v>
      </c>
    </row>
    <row r="12" spans="1:19" x14ac:dyDescent="0.3">
      <c r="A12">
        <v>600</v>
      </c>
      <c r="B12">
        <v>-0.68500000000000005</v>
      </c>
      <c r="C12">
        <v>-1.6859999999999999</v>
      </c>
      <c r="D12">
        <v>-2.6819999999999999</v>
      </c>
      <c r="E12">
        <v>-3.2280000000000002</v>
      </c>
      <c r="F12">
        <v>-3.26</v>
      </c>
      <c r="G12">
        <v>1.3</v>
      </c>
      <c r="H12">
        <v>-0.01</v>
      </c>
      <c r="I12">
        <v>1.552</v>
      </c>
      <c r="J12">
        <v>-0.71399999999999997</v>
      </c>
      <c r="K12">
        <v>-1.6879999999999999</v>
      </c>
      <c r="L12">
        <v>-2.681</v>
      </c>
      <c r="M12">
        <v>-3.24</v>
      </c>
      <c r="N12">
        <v>-3.29</v>
      </c>
      <c r="O12">
        <v>0.86299999999999999</v>
      </c>
      <c r="P12">
        <v>0.88200000000000001</v>
      </c>
      <c r="Q12">
        <v>0.879</v>
      </c>
      <c r="R12">
        <v>0.436</v>
      </c>
      <c r="S12">
        <v>0.19500000000000001</v>
      </c>
    </row>
    <row r="14" spans="1:19" x14ac:dyDescent="0.3">
      <c r="A14" t="s">
        <v>0</v>
      </c>
      <c r="B14" t="s">
        <v>2</v>
      </c>
    </row>
    <row r="15" spans="1:19" x14ac:dyDescent="0.3">
      <c r="A15">
        <v>0</v>
      </c>
      <c r="B15">
        <v>-0.68500000000000005</v>
      </c>
      <c r="C15">
        <v>-1.6859999999999999</v>
      </c>
      <c r="D15">
        <v>-2.6819999999999999</v>
      </c>
      <c r="E15">
        <v>-3.2280000000000002</v>
      </c>
      <c r="F15">
        <v>-3.26</v>
      </c>
      <c r="G15">
        <v>1.3</v>
      </c>
      <c r="H15">
        <v>-0.01</v>
      </c>
      <c r="I15">
        <v>1.306</v>
      </c>
      <c r="J15">
        <v>-0.68500000000000005</v>
      </c>
      <c r="K15">
        <v>-1.6859999999999999</v>
      </c>
      <c r="L15">
        <v>-2.6819999999999999</v>
      </c>
      <c r="M15">
        <v>-3.2280000000000002</v>
      </c>
      <c r="N15">
        <v>-3.26</v>
      </c>
      <c r="O15">
        <v>0.878</v>
      </c>
      <c r="P15">
        <v>0.878</v>
      </c>
      <c r="Q15">
        <v>0.872</v>
      </c>
      <c r="R15">
        <v>0.40200000000000002</v>
      </c>
      <c r="S15">
        <v>0.14399999999999999</v>
      </c>
    </row>
    <row r="16" spans="1:19" x14ac:dyDescent="0.3">
      <c r="A16">
        <v>60</v>
      </c>
      <c r="B16">
        <v>-0.68500000000000005</v>
      </c>
      <c r="C16">
        <v>-1.6859999999999999</v>
      </c>
      <c r="D16">
        <v>-2.6819999999999999</v>
      </c>
      <c r="E16">
        <v>-3.2280000000000002</v>
      </c>
      <c r="F16">
        <v>-3.26</v>
      </c>
      <c r="G16">
        <v>1.3</v>
      </c>
      <c r="H16">
        <v>-0.01</v>
      </c>
      <c r="I16">
        <v>1.306</v>
      </c>
      <c r="J16">
        <v>-0.68799999999999994</v>
      </c>
      <c r="K16">
        <v>-1.6859999999999999</v>
      </c>
      <c r="L16">
        <v>-2.681</v>
      </c>
      <c r="M16">
        <v>-3.2280000000000002</v>
      </c>
      <c r="N16">
        <v>-3.26</v>
      </c>
      <c r="O16">
        <v>0.877</v>
      </c>
      <c r="P16">
        <v>0.88500000000000001</v>
      </c>
      <c r="Q16">
        <v>0.874</v>
      </c>
      <c r="R16">
        <v>0.40100000000000002</v>
      </c>
      <c r="S16">
        <v>0.14399999999999999</v>
      </c>
    </row>
    <row r="17" spans="1:19" x14ac:dyDescent="0.3">
      <c r="A17">
        <v>120</v>
      </c>
      <c r="B17">
        <v>-0.68500000000000005</v>
      </c>
      <c r="C17">
        <v>-1.6859999999999999</v>
      </c>
      <c r="D17">
        <v>-2.6819999999999999</v>
      </c>
      <c r="E17">
        <v>-3.2280000000000002</v>
      </c>
      <c r="F17">
        <v>-3.26</v>
      </c>
      <c r="G17">
        <v>1.3</v>
      </c>
      <c r="H17">
        <v>-0.01</v>
      </c>
      <c r="I17">
        <v>1.306</v>
      </c>
      <c r="J17">
        <v>-0.69099999999999995</v>
      </c>
      <c r="K17">
        <v>-1.6859999999999999</v>
      </c>
      <c r="L17">
        <v>-2.681</v>
      </c>
      <c r="M17">
        <v>-3.2280000000000002</v>
      </c>
      <c r="N17">
        <v>-3.26</v>
      </c>
      <c r="O17">
        <v>0.874</v>
      </c>
      <c r="P17">
        <v>0.88500000000000001</v>
      </c>
      <c r="Q17">
        <v>0.875</v>
      </c>
      <c r="R17">
        <v>0.40200000000000002</v>
      </c>
      <c r="S17">
        <v>0.14399999999999999</v>
      </c>
    </row>
    <row r="18" spans="1:19" x14ac:dyDescent="0.3">
      <c r="A18">
        <v>180</v>
      </c>
      <c r="B18">
        <v>-0.68500000000000005</v>
      </c>
      <c r="C18">
        <v>-1.6859999999999999</v>
      </c>
      <c r="D18">
        <v>-2.6819999999999999</v>
      </c>
      <c r="E18">
        <v>-3.2280000000000002</v>
      </c>
      <c r="F18">
        <v>-3.26</v>
      </c>
      <c r="G18">
        <v>1.3</v>
      </c>
      <c r="H18">
        <v>-0.01</v>
      </c>
      <c r="I18">
        <v>1.306</v>
      </c>
      <c r="J18">
        <v>-0.69299999999999995</v>
      </c>
      <c r="K18">
        <v>-1.6859999999999999</v>
      </c>
      <c r="L18">
        <v>-2.681</v>
      </c>
      <c r="M18">
        <v>-3.2280000000000002</v>
      </c>
      <c r="N18">
        <v>-3.26</v>
      </c>
      <c r="O18">
        <v>0.873</v>
      </c>
      <c r="P18">
        <v>0.88700000000000001</v>
      </c>
      <c r="Q18">
        <v>0.877</v>
      </c>
      <c r="R18">
        <v>0.40500000000000003</v>
      </c>
      <c r="S18">
        <v>0.14499999999999999</v>
      </c>
    </row>
    <row r="19" spans="1:19" x14ac:dyDescent="0.3">
      <c r="A19">
        <v>240</v>
      </c>
      <c r="B19">
        <v>-0.68500000000000005</v>
      </c>
      <c r="C19">
        <v>-1.6859999999999999</v>
      </c>
      <c r="D19">
        <v>-2.6819999999999999</v>
      </c>
      <c r="E19">
        <v>-3.2280000000000002</v>
      </c>
      <c r="F19">
        <v>-3.26</v>
      </c>
      <c r="G19">
        <v>1.3</v>
      </c>
      <c r="H19">
        <v>-0.01</v>
      </c>
      <c r="I19">
        <v>1.306</v>
      </c>
      <c r="J19">
        <v>-0.69599999999999995</v>
      </c>
      <c r="K19">
        <v>-1.6850000000000001</v>
      </c>
      <c r="L19">
        <v>-2.681</v>
      </c>
      <c r="M19">
        <v>-3.2280000000000002</v>
      </c>
      <c r="N19">
        <v>-3.26</v>
      </c>
      <c r="O19">
        <v>0.871</v>
      </c>
      <c r="P19">
        <v>0.88700000000000001</v>
      </c>
      <c r="Q19">
        <v>0.877</v>
      </c>
      <c r="R19">
        <v>0.40500000000000003</v>
      </c>
      <c r="S19">
        <v>0.14499999999999999</v>
      </c>
    </row>
    <row r="20" spans="1:19" x14ac:dyDescent="0.3">
      <c r="A20">
        <v>300</v>
      </c>
      <c r="B20">
        <v>-0.68500000000000005</v>
      </c>
      <c r="C20">
        <v>-1.6859999999999999</v>
      </c>
      <c r="D20">
        <v>-2.6819999999999999</v>
      </c>
      <c r="E20">
        <v>-3.2280000000000002</v>
      </c>
      <c r="F20">
        <v>-3.26</v>
      </c>
      <c r="G20">
        <v>1.3</v>
      </c>
      <c r="H20">
        <v>-0.01</v>
      </c>
      <c r="I20">
        <v>1.306</v>
      </c>
      <c r="J20">
        <v>-0.69899999999999995</v>
      </c>
      <c r="K20">
        <v>-1.6850000000000001</v>
      </c>
      <c r="L20">
        <v>-2.681</v>
      </c>
      <c r="M20">
        <v>-3.2280000000000002</v>
      </c>
      <c r="N20">
        <v>-3.26</v>
      </c>
      <c r="O20">
        <v>0.87</v>
      </c>
      <c r="P20">
        <v>0.88700000000000001</v>
      </c>
      <c r="Q20">
        <v>0.878</v>
      </c>
      <c r="R20">
        <v>0.40500000000000003</v>
      </c>
      <c r="S20">
        <v>0.14399999999999999</v>
      </c>
    </row>
    <row r="21" spans="1:19" x14ac:dyDescent="0.3">
      <c r="A21">
        <v>360</v>
      </c>
      <c r="B21">
        <v>-0.68500000000000005</v>
      </c>
      <c r="C21">
        <v>-1.6859999999999999</v>
      </c>
      <c r="D21">
        <v>-2.6819999999999999</v>
      </c>
      <c r="E21">
        <v>-3.2280000000000002</v>
      </c>
      <c r="F21">
        <v>-3.26</v>
      </c>
      <c r="G21">
        <v>1.3</v>
      </c>
      <c r="H21">
        <v>-0.01</v>
      </c>
      <c r="I21">
        <v>1.306</v>
      </c>
      <c r="J21">
        <v>-0.70199999999999996</v>
      </c>
      <c r="K21">
        <v>-1.6859999999999999</v>
      </c>
      <c r="L21">
        <v>-2.681</v>
      </c>
      <c r="M21">
        <v>-3.2280000000000002</v>
      </c>
      <c r="N21">
        <v>-3.26</v>
      </c>
      <c r="O21">
        <v>0.86799999999999999</v>
      </c>
      <c r="P21">
        <v>0.88600000000000001</v>
      </c>
      <c r="Q21">
        <v>0.877</v>
      </c>
      <c r="R21">
        <v>0.40500000000000003</v>
      </c>
      <c r="S21">
        <v>0.14399999999999999</v>
      </c>
    </row>
    <row r="22" spans="1:19" x14ac:dyDescent="0.3">
      <c r="A22">
        <v>420</v>
      </c>
      <c r="B22">
        <v>-0.68500000000000005</v>
      </c>
      <c r="C22">
        <v>-1.6859999999999999</v>
      </c>
      <c r="D22">
        <v>-2.6819999999999999</v>
      </c>
      <c r="E22">
        <v>-3.2280000000000002</v>
      </c>
      <c r="F22">
        <v>-3.26</v>
      </c>
      <c r="G22">
        <v>1.3</v>
      </c>
      <c r="H22">
        <v>-0.01</v>
      </c>
      <c r="I22">
        <v>1.306</v>
      </c>
      <c r="J22">
        <v>-0.70499999999999996</v>
      </c>
      <c r="K22">
        <v>-1.6859999999999999</v>
      </c>
      <c r="L22">
        <v>-2.681</v>
      </c>
      <c r="M22">
        <v>-3.2280000000000002</v>
      </c>
      <c r="N22">
        <v>-3.26</v>
      </c>
      <c r="O22">
        <v>0.86699999999999999</v>
      </c>
      <c r="P22">
        <v>0.88600000000000001</v>
      </c>
      <c r="Q22">
        <v>0.878</v>
      </c>
      <c r="R22">
        <v>0.40500000000000003</v>
      </c>
      <c r="S22">
        <v>0.14499999999999999</v>
      </c>
    </row>
    <row r="23" spans="1:19" x14ac:dyDescent="0.3">
      <c r="A23">
        <v>480</v>
      </c>
      <c r="B23">
        <v>-0.68500000000000005</v>
      </c>
      <c r="C23">
        <v>-1.6859999999999999</v>
      </c>
      <c r="D23">
        <v>-2.6819999999999999</v>
      </c>
      <c r="E23">
        <v>-3.2280000000000002</v>
      </c>
      <c r="F23">
        <v>-3.26</v>
      </c>
      <c r="G23">
        <v>1.3</v>
      </c>
      <c r="H23">
        <v>-0.01</v>
      </c>
      <c r="I23">
        <v>1.306</v>
      </c>
      <c r="J23">
        <v>-0.70799999999999996</v>
      </c>
      <c r="K23">
        <v>-1.6859999999999999</v>
      </c>
      <c r="L23">
        <v>-2.681</v>
      </c>
      <c r="M23">
        <v>-3.2280000000000002</v>
      </c>
      <c r="N23">
        <v>-3.26</v>
      </c>
      <c r="O23">
        <v>0.86499999999999999</v>
      </c>
      <c r="P23">
        <v>0.88400000000000001</v>
      </c>
      <c r="Q23">
        <v>0.877</v>
      </c>
      <c r="R23">
        <v>0.40600000000000003</v>
      </c>
      <c r="S23">
        <v>0.14599999999999999</v>
      </c>
    </row>
    <row r="24" spans="1:19" x14ac:dyDescent="0.3">
      <c r="A24">
        <v>540</v>
      </c>
      <c r="B24">
        <v>-0.68500000000000005</v>
      </c>
      <c r="C24">
        <v>-1.6859999999999999</v>
      </c>
      <c r="D24">
        <v>-2.6819999999999999</v>
      </c>
      <c r="E24">
        <v>-3.2280000000000002</v>
      </c>
      <c r="F24">
        <v>-3.26</v>
      </c>
      <c r="G24">
        <v>1.3</v>
      </c>
      <c r="H24">
        <v>-0.01</v>
      </c>
      <c r="I24">
        <v>1.306</v>
      </c>
      <c r="J24">
        <v>-0.71099999999999997</v>
      </c>
      <c r="K24">
        <v>-1.6870000000000001</v>
      </c>
      <c r="L24">
        <v>-2.681</v>
      </c>
      <c r="M24">
        <v>-3.2280000000000002</v>
      </c>
      <c r="N24">
        <v>-3.26</v>
      </c>
      <c r="O24">
        <v>0.86399999999999999</v>
      </c>
      <c r="P24">
        <v>0.88300000000000001</v>
      </c>
      <c r="Q24">
        <v>0.878</v>
      </c>
      <c r="R24">
        <v>0.40500000000000003</v>
      </c>
      <c r="S24">
        <v>0.14599999999999999</v>
      </c>
    </row>
    <row r="25" spans="1:19" x14ac:dyDescent="0.3">
      <c r="A25">
        <v>600</v>
      </c>
      <c r="B25">
        <v>-0.68500000000000005</v>
      </c>
      <c r="C25">
        <v>-1.6859999999999999</v>
      </c>
      <c r="D25">
        <v>-2.6819999999999999</v>
      </c>
      <c r="E25">
        <v>-3.2280000000000002</v>
      </c>
      <c r="F25">
        <v>-3.26</v>
      </c>
      <c r="G25">
        <v>1.3</v>
      </c>
      <c r="H25">
        <v>-0.01</v>
      </c>
      <c r="I25">
        <v>1.306</v>
      </c>
      <c r="J25">
        <v>-0.71399999999999997</v>
      </c>
      <c r="K25">
        <v>-1.6879999999999999</v>
      </c>
      <c r="L25">
        <v>-2.681</v>
      </c>
      <c r="M25">
        <v>-3.2280000000000002</v>
      </c>
      <c r="N25">
        <v>-3.26</v>
      </c>
      <c r="O25">
        <v>0.86299999999999999</v>
      </c>
      <c r="P25">
        <v>0.88200000000000001</v>
      </c>
      <c r="Q25">
        <v>0.878</v>
      </c>
      <c r="R25">
        <v>0.40500000000000003</v>
      </c>
      <c r="S25">
        <v>0.14599999999999999</v>
      </c>
    </row>
    <row r="27" spans="1:19" x14ac:dyDescent="0.3">
      <c r="A27" t="s">
        <v>0</v>
      </c>
      <c r="B27" t="s">
        <v>3</v>
      </c>
    </row>
    <row r="28" spans="1:19" x14ac:dyDescent="0.3">
      <c r="A28">
        <v>0</v>
      </c>
      <c r="B28">
        <v>-0.68500000000000005</v>
      </c>
      <c r="C28">
        <v>-1.6859999999999999</v>
      </c>
      <c r="D28">
        <v>-2.6819999999999999</v>
      </c>
      <c r="E28">
        <v>-3.2280000000000002</v>
      </c>
      <c r="F28">
        <v>-3.26</v>
      </c>
      <c r="G28">
        <v>1.3</v>
      </c>
      <c r="H28">
        <v>-0.01</v>
      </c>
      <c r="I28">
        <v>1.0449999999999999</v>
      </c>
      <c r="J28">
        <v>-0.68500000000000005</v>
      </c>
      <c r="K28">
        <v>-1.6859999999999999</v>
      </c>
      <c r="L28">
        <v>-2.6819999999999999</v>
      </c>
      <c r="M28">
        <v>-3.2280000000000002</v>
      </c>
      <c r="N28">
        <v>-3.26</v>
      </c>
      <c r="O28">
        <v>0.878</v>
      </c>
      <c r="P28">
        <v>0.878</v>
      </c>
      <c r="Q28">
        <v>0.872</v>
      </c>
      <c r="R28">
        <v>0.40200000000000002</v>
      </c>
      <c r="S28">
        <v>0.14399999999999999</v>
      </c>
    </row>
    <row r="29" spans="1:19" x14ac:dyDescent="0.3">
      <c r="A29">
        <v>60</v>
      </c>
      <c r="B29">
        <v>-0.68500000000000005</v>
      </c>
      <c r="C29">
        <v>-1.6859999999999999</v>
      </c>
      <c r="D29">
        <v>-2.6819999999999999</v>
      </c>
      <c r="E29">
        <v>-3.2280000000000002</v>
      </c>
      <c r="F29">
        <v>-3.26</v>
      </c>
      <c r="G29">
        <v>1.3</v>
      </c>
      <c r="H29">
        <v>-0.01</v>
      </c>
      <c r="I29">
        <v>1.0449999999999999</v>
      </c>
      <c r="J29">
        <v>-0.68799999999999994</v>
      </c>
      <c r="K29">
        <v>-1.6850000000000001</v>
      </c>
      <c r="L29">
        <v>-2.681</v>
      </c>
      <c r="M29">
        <v>-3.2290000000000001</v>
      </c>
      <c r="N29">
        <v>-3.2570000000000001</v>
      </c>
      <c r="O29">
        <v>0.877</v>
      </c>
      <c r="P29">
        <v>0.88400000000000001</v>
      </c>
      <c r="Q29">
        <v>0.874</v>
      </c>
      <c r="R29">
        <v>0.40200000000000002</v>
      </c>
      <c r="S29">
        <v>0.13600000000000001</v>
      </c>
    </row>
    <row r="30" spans="1:19" x14ac:dyDescent="0.3">
      <c r="A30">
        <v>120</v>
      </c>
      <c r="B30">
        <v>-0.68500000000000005</v>
      </c>
      <c r="C30">
        <v>-1.6859999999999999</v>
      </c>
      <c r="D30">
        <v>-2.6819999999999999</v>
      </c>
      <c r="E30">
        <v>-3.2280000000000002</v>
      </c>
      <c r="F30">
        <v>-3.26</v>
      </c>
      <c r="G30">
        <v>1.3</v>
      </c>
      <c r="H30">
        <v>-0.01</v>
      </c>
      <c r="I30">
        <v>1.0449999999999999</v>
      </c>
      <c r="J30">
        <v>-0.69099999999999995</v>
      </c>
      <c r="K30">
        <v>-1.6859999999999999</v>
      </c>
      <c r="L30">
        <v>-2.681</v>
      </c>
      <c r="M30">
        <v>-3.2280000000000002</v>
      </c>
      <c r="N30">
        <v>-3.254</v>
      </c>
      <c r="O30">
        <v>0.875</v>
      </c>
      <c r="P30">
        <v>0.88500000000000001</v>
      </c>
      <c r="Q30">
        <v>0.874</v>
      </c>
      <c r="R30">
        <v>0.4</v>
      </c>
      <c r="S30">
        <v>0.128</v>
      </c>
    </row>
    <row r="31" spans="1:19" x14ac:dyDescent="0.3">
      <c r="A31">
        <v>180</v>
      </c>
      <c r="B31">
        <v>-0.68500000000000005</v>
      </c>
      <c r="C31">
        <v>-1.6859999999999999</v>
      </c>
      <c r="D31">
        <v>-2.6819999999999999</v>
      </c>
      <c r="E31">
        <v>-3.2280000000000002</v>
      </c>
      <c r="F31">
        <v>-3.26</v>
      </c>
      <c r="G31">
        <v>1.3</v>
      </c>
      <c r="H31">
        <v>-0.01</v>
      </c>
      <c r="I31">
        <v>1.0449999999999999</v>
      </c>
      <c r="J31">
        <v>-0.69299999999999995</v>
      </c>
      <c r="K31">
        <v>-1.6859999999999999</v>
      </c>
      <c r="L31">
        <v>-2.681</v>
      </c>
      <c r="M31">
        <v>-3.2280000000000002</v>
      </c>
      <c r="N31">
        <v>-3.2509999999999999</v>
      </c>
      <c r="O31">
        <v>0.873</v>
      </c>
      <c r="P31">
        <v>0.88700000000000001</v>
      </c>
      <c r="Q31">
        <v>0.878</v>
      </c>
      <c r="R31">
        <v>0.40400000000000003</v>
      </c>
      <c r="S31">
        <v>0.122</v>
      </c>
    </row>
    <row r="32" spans="1:19" x14ac:dyDescent="0.3">
      <c r="A32">
        <v>240</v>
      </c>
      <c r="B32">
        <v>-0.68500000000000005</v>
      </c>
      <c r="C32">
        <v>-1.6859999999999999</v>
      </c>
      <c r="D32">
        <v>-2.6819999999999999</v>
      </c>
      <c r="E32">
        <v>-3.2280000000000002</v>
      </c>
      <c r="F32">
        <v>-3.26</v>
      </c>
      <c r="G32">
        <v>1.3</v>
      </c>
      <c r="H32">
        <v>-0.01</v>
      </c>
      <c r="I32">
        <v>1.0449999999999999</v>
      </c>
      <c r="J32">
        <v>-0.69599999999999995</v>
      </c>
      <c r="K32">
        <v>-1.6850000000000001</v>
      </c>
      <c r="L32">
        <v>-2.681</v>
      </c>
      <c r="M32">
        <v>-3.2290000000000001</v>
      </c>
      <c r="N32">
        <v>-3.2480000000000002</v>
      </c>
      <c r="O32">
        <v>0.871</v>
      </c>
      <c r="P32">
        <v>0.88700000000000001</v>
      </c>
      <c r="Q32">
        <v>0.877</v>
      </c>
      <c r="R32">
        <v>0.40899999999999997</v>
      </c>
      <c r="S32">
        <v>0.11600000000000001</v>
      </c>
    </row>
    <row r="33" spans="1:19" x14ac:dyDescent="0.3">
      <c r="A33">
        <v>300</v>
      </c>
      <c r="B33">
        <v>-0.68500000000000005</v>
      </c>
      <c r="C33">
        <v>-1.6859999999999999</v>
      </c>
      <c r="D33">
        <v>-2.6819999999999999</v>
      </c>
      <c r="E33">
        <v>-3.2280000000000002</v>
      </c>
      <c r="F33">
        <v>-3.26</v>
      </c>
      <c r="G33">
        <v>1.3</v>
      </c>
      <c r="H33">
        <v>-0.01</v>
      </c>
      <c r="I33">
        <v>1.0449999999999999</v>
      </c>
      <c r="J33">
        <v>-0.69899999999999995</v>
      </c>
      <c r="K33">
        <v>-1.6850000000000001</v>
      </c>
      <c r="L33">
        <v>-2.681</v>
      </c>
      <c r="M33">
        <v>-3.2280000000000002</v>
      </c>
      <c r="N33">
        <v>-3.2450000000000001</v>
      </c>
      <c r="O33">
        <v>0.86899999999999999</v>
      </c>
      <c r="P33">
        <v>0.88600000000000001</v>
      </c>
      <c r="Q33">
        <v>0.877</v>
      </c>
      <c r="R33">
        <v>0.40699999999999997</v>
      </c>
      <c r="S33">
        <v>0.11</v>
      </c>
    </row>
    <row r="34" spans="1:19" x14ac:dyDescent="0.3">
      <c r="A34">
        <v>360</v>
      </c>
      <c r="B34">
        <v>-0.68500000000000005</v>
      </c>
      <c r="C34">
        <v>-1.6859999999999999</v>
      </c>
      <c r="D34">
        <v>-2.6819999999999999</v>
      </c>
      <c r="E34">
        <v>-3.2280000000000002</v>
      </c>
      <c r="F34">
        <v>-3.26</v>
      </c>
      <c r="G34">
        <v>1.3</v>
      </c>
      <c r="H34">
        <v>-0.01</v>
      </c>
      <c r="I34">
        <v>1.0449999999999999</v>
      </c>
      <c r="J34">
        <v>-0.70199999999999996</v>
      </c>
      <c r="K34">
        <v>-1.6859999999999999</v>
      </c>
      <c r="L34">
        <v>-2.681</v>
      </c>
      <c r="M34">
        <v>-3.2269999999999999</v>
      </c>
      <c r="N34">
        <v>-3.242</v>
      </c>
      <c r="O34">
        <v>0.86799999999999999</v>
      </c>
      <c r="P34">
        <v>0.88700000000000001</v>
      </c>
      <c r="Q34">
        <v>0.879</v>
      </c>
      <c r="R34">
        <v>0.4</v>
      </c>
      <c r="S34">
        <v>0.106</v>
      </c>
    </row>
    <row r="35" spans="1:19" x14ac:dyDescent="0.3">
      <c r="A35">
        <v>420</v>
      </c>
      <c r="B35">
        <v>-0.68500000000000005</v>
      </c>
      <c r="C35">
        <v>-1.6859999999999999</v>
      </c>
      <c r="D35">
        <v>-2.6819999999999999</v>
      </c>
      <c r="E35">
        <v>-3.2280000000000002</v>
      </c>
      <c r="F35">
        <v>-3.26</v>
      </c>
      <c r="G35">
        <v>1.3</v>
      </c>
      <c r="H35">
        <v>-0.01</v>
      </c>
      <c r="I35">
        <v>1.0449999999999999</v>
      </c>
      <c r="J35">
        <v>-0.70499999999999996</v>
      </c>
      <c r="K35">
        <v>-1.6859999999999999</v>
      </c>
      <c r="L35">
        <v>-2.681</v>
      </c>
      <c r="M35">
        <v>-3.2240000000000002</v>
      </c>
      <c r="N35">
        <v>-3.2389999999999999</v>
      </c>
      <c r="O35">
        <v>0.86699999999999999</v>
      </c>
      <c r="P35">
        <v>0.88500000000000001</v>
      </c>
      <c r="Q35">
        <v>0.879</v>
      </c>
      <c r="R35">
        <v>0.39200000000000002</v>
      </c>
      <c r="S35">
        <v>0.10299999999999999</v>
      </c>
    </row>
    <row r="36" spans="1:19" x14ac:dyDescent="0.3">
      <c r="A36">
        <v>480</v>
      </c>
      <c r="B36">
        <v>-0.68500000000000005</v>
      </c>
      <c r="C36">
        <v>-1.6859999999999999</v>
      </c>
      <c r="D36">
        <v>-2.6819999999999999</v>
      </c>
      <c r="E36">
        <v>-3.2280000000000002</v>
      </c>
      <c r="F36">
        <v>-3.26</v>
      </c>
      <c r="G36">
        <v>1.3</v>
      </c>
      <c r="H36">
        <v>-0.01</v>
      </c>
      <c r="I36">
        <v>1.0449999999999999</v>
      </c>
      <c r="J36">
        <v>-0.70799999999999996</v>
      </c>
      <c r="K36">
        <v>-1.6859999999999999</v>
      </c>
      <c r="L36">
        <v>-2.681</v>
      </c>
      <c r="M36">
        <v>-3.2210000000000001</v>
      </c>
      <c r="N36">
        <v>-3.2360000000000002</v>
      </c>
      <c r="O36">
        <v>0.86499999999999999</v>
      </c>
      <c r="P36">
        <v>0.88400000000000001</v>
      </c>
      <c r="Q36">
        <v>0.878</v>
      </c>
      <c r="R36">
        <v>0.38500000000000001</v>
      </c>
      <c r="S36">
        <v>0.10100000000000001</v>
      </c>
    </row>
    <row r="37" spans="1:19" x14ac:dyDescent="0.3">
      <c r="A37">
        <v>540</v>
      </c>
      <c r="B37">
        <v>-0.68500000000000005</v>
      </c>
      <c r="C37">
        <v>-1.6859999999999999</v>
      </c>
      <c r="D37">
        <v>-2.6819999999999999</v>
      </c>
      <c r="E37">
        <v>-3.2280000000000002</v>
      </c>
      <c r="F37">
        <v>-3.26</v>
      </c>
      <c r="G37">
        <v>1.3</v>
      </c>
      <c r="H37">
        <v>-0.01</v>
      </c>
      <c r="I37">
        <v>1.0449999999999999</v>
      </c>
      <c r="J37">
        <v>-0.71099999999999997</v>
      </c>
      <c r="K37">
        <v>-1.6870000000000001</v>
      </c>
      <c r="L37">
        <v>-2.681</v>
      </c>
      <c r="M37">
        <v>-3.2170000000000001</v>
      </c>
      <c r="N37">
        <v>-3.2330000000000001</v>
      </c>
      <c r="O37">
        <v>0.86399999999999999</v>
      </c>
      <c r="P37">
        <v>0.88300000000000001</v>
      </c>
      <c r="Q37">
        <v>0.876</v>
      </c>
      <c r="R37">
        <v>0.377</v>
      </c>
      <c r="S37">
        <v>9.8000000000000004E-2</v>
      </c>
    </row>
    <row r="38" spans="1:19" x14ac:dyDescent="0.3">
      <c r="A38">
        <v>600</v>
      </c>
      <c r="B38">
        <v>-0.68500000000000005</v>
      </c>
      <c r="C38">
        <v>-1.6859999999999999</v>
      </c>
      <c r="D38">
        <v>-2.6819999999999999</v>
      </c>
      <c r="E38">
        <v>-3.2280000000000002</v>
      </c>
      <c r="F38">
        <v>-3.26</v>
      </c>
      <c r="G38">
        <v>1.3</v>
      </c>
      <c r="H38">
        <v>-0.01</v>
      </c>
      <c r="I38">
        <v>1.0449999999999999</v>
      </c>
      <c r="J38">
        <v>-0.71399999999999997</v>
      </c>
      <c r="K38">
        <v>-1.6879999999999999</v>
      </c>
      <c r="L38">
        <v>-2.681</v>
      </c>
      <c r="M38">
        <v>-3.2130000000000001</v>
      </c>
      <c r="N38">
        <v>-3.23</v>
      </c>
      <c r="O38">
        <v>0.86299999999999999</v>
      </c>
      <c r="P38">
        <v>0.88200000000000001</v>
      </c>
      <c r="Q38">
        <v>0.877</v>
      </c>
      <c r="R38">
        <v>0.37</v>
      </c>
      <c r="S38">
        <v>9.6000000000000002E-2</v>
      </c>
    </row>
    <row r="40" spans="1:19" x14ac:dyDescent="0.3">
      <c r="A40" t="s">
        <v>0</v>
      </c>
      <c r="B40" t="s">
        <v>4</v>
      </c>
    </row>
    <row r="41" spans="1:19" x14ac:dyDescent="0.3">
      <c r="A41">
        <v>0</v>
      </c>
      <c r="B41">
        <v>-0.68500000000000005</v>
      </c>
      <c r="C41">
        <v>-1.6859999999999999</v>
      </c>
      <c r="D41">
        <v>-2.6819999999999999</v>
      </c>
      <c r="E41">
        <v>-3.2189999999999999</v>
      </c>
      <c r="F41">
        <v>-3.25</v>
      </c>
      <c r="G41">
        <v>1.3</v>
      </c>
      <c r="H41">
        <v>-0.01</v>
      </c>
      <c r="I41">
        <v>1.554</v>
      </c>
      <c r="J41">
        <v>-0.68500000000000005</v>
      </c>
      <c r="K41">
        <v>-1.6859999999999999</v>
      </c>
      <c r="L41">
        <v>-2.6819999999999999</v>
      </c>
      <c r="M41">
        <v>-3.2189999999999999</v>
      </c>
      <c r="N41">
        <v>-3.25</v>
      </c>
      <c r="O41">
        <v>0.878</v>
      </c>
      <c r="P41">
        <v>0.878</v>
      </c>
      <c r="Q41">
        <v>0.871</v>
      </c>
      <c r="R41">
        <v>0.39700000000000002</v>
      </c>
      <c r="S41">
        <v>0.14299999999999999</v>
      </c>
    </row>
    <row r="42" spans="1:19" x14ac:dyDescent="0.3">
      <c r="A42">
        <v>60</v>
      </c>
      <c r="B42">
        <v>-0.68500000000000005</v>
      </c>
      <c r="C42">
        <v>-1.6859999999999999</v>
      </c>
      <c r="D42">
        <v>-2.6819999999999999</v>
      </c>
      <c r="E42">
        <v>-3.2189999999999999</v>
      </c>
      <c r="F42">
        <v>-3.25</v>
      </c>
      <c r="G42">
        <v>1.3</v>
      </c>
      <c r="H42">
        <v>-0.01</v>
      </c>
      <c r="I42">
        <v>1.554</v>
      </c>
      <c r="J42">
        <v>-0.68799999999999994</v>
      </c>
      <c r="K42">
        <v>-1.6859999999999999</v>
      </c>
      <c r="L42">
        <v>-2.681</v>
      </c>
      <c r="M42">
        <v>-3.2189999999999999</v>
      </c>
      <c r="N42">
        <v>-3.2530000000000001</v>
      </c>
      <c r="O42">
        <v>0.877</v>
      </c>
      <c r="P42">
        <v>0.88500000000000001</v>
      </c>
      <c r="Q42">
        <v>0.873</v>
      </c>
      <c r="R42">
        <v>0.39500000000000002</v>
      </c>
      <c r="S42">
        <v>0.151</v>
      </c>
    </row>
    <row r="43" spans="1:19" x14ac:dyDescent="0.3">
      <c r="A43">
        <v>120</v>
      </c>
      <c r="B43">
        <v>-0.68500000000000005</v>
      </c>
      <c r="C43">
        <v>-1.6859999999999999</v>
      </c>
      <c r="D43">
        <v>-2.6819999999999999</v>
      </c>
      <c r="E43">
        <v>-3.2189999999999999</v>
      </c>
      <c r="F43">
        <v>-3.25</v>
      </c>
      <c r="G43">
        <v>1.3</v>
      </c>
      <c r="H43">
        <v>-0.01</v>
      </c>
      <c r="I43">
        <v>1.554</v>
      </c>
      <c r="J43">
        <v>-0.69099999999999995</v>
      </c>
      <c r="K43">
        <v>-1.6859999999999999</v>
      </c>
      <c r="L43">
        <v>-2.681</v>
      </c>
      <c r="M43">
        <v>-3.2189999999999999</v>
      </c>
      <c r="N43">
        <v>-3.2559999999999998</v>
      </c>
      <c r="O43">
        <v>0.874</v>
      </c>
      <c r="P43">
        <v>0.88500000000000001</v>
      </c>
      <c r="Q43">
        <v>0.875</v>
      </c>
      <c r="R43">
        <v>0.39800000000000002</v>
      </c>
      <c r="S43">
        <v>0.158</v>
      </c>
    </row>
    <row r="44" spans="1:19" x14ac:dyDescent="0.3">
      <c r="A44">
        <v>180</v>
      </c>
      <c r="B44">
        <v>-0.68500000000000005</v>
      </c>
      <c r="C44">
        <v>-1.6859999999999999</v>
      </c>
      <c r="D44">
        <v>-2.6819999999999999</v>
      </c>
      <c r="E44">
        <v>-3.2189999999999999</v>
      </c>
      <c r="F44">
        <v>-3.25</v>
      </c>
      <c r="G44">
        <v>1.3</v>
      </c>
      <c r="H44">
        <v>-0.01</v>
      </c>
      <c r="I44">
        <v>1.554</v>
      </c>
      <c r="J44">
        <v>-0.69399999999999995</v>
      </c>
      <c r="K44">
        <v>-1.6859999999999999</v>
      </c>
      <c r="L44">
        <v>-2.68</v>
      </c>
      <c r="M44">
        <v>-3.2189999999999999</v>
      </c>
      <c r="N44">
        <v>-3.2589999999999999</v>
      </c>
      <c r="O44">
        <v>0.873</v>
      </c>
      <c r="P44">
        <v>0.88600000000000001</v>
      </c>
      <c r="Q44">
        <v>0.875</v>
      </c>
      <c r="R44">
        <v>0.39900000000000002</v>
      </c>
      <c r="S44">
        <v>0.16600000000000001</v>
      </c>
    </row>
    <row r="45" spans="1:19" x14ac:dyDescent="0.3">
      <c r="A45">
        <v>240</v>
      </c>
      <c r="B45">
        <v>-0.68500000000000005</v>
      </c>
      <c r="C45">
        <v>-1.6859999999999999</v>
      </c>
      <c r="D45">
        <v>-2.6819999999999999</v>
      </c>
      <c r="E45">
        <v>-3.2189999999999999</v>
      </c>
      <c r="F45">
        <v>-3.25</v>
      </c>
      <c r="G45">
        <v>1.3</v>
      </c>
      <c r="H45">
        <v>-0.01</v>
      </c>
      <c r="I45">
        <v>1.554</v>
      </c>
      <c r="J45">
        <v>-0.69599999999999995</v>
      </c>
      <c r="K45">
        <v>-1.6850000000000001</v>
      </c>
      <c r="L45">
        <v>-2.681</v>
      </c>
      <c r="M45">
        <v>-3.2170000000000001</v>
      </c>
      <c r="N45">
        <v>-3.262</v>
      </c>
      <c r="O45">
        <v>0.871</v>
      </c>
      <c r="P45">
        <v>0.88700000000000001</v>
      </c>
      <c r="Q45">
        <v>0.877</v>
      </c>
      <c r="R45">
        <v>0.39600000000000002</v>
      </c>
      <c r="S45">
        <v>0.17199999999999999</v>
      </c>
    </row>
    <row r="46" spans="1:19" x14ac:dyDescent="0.3">
      <c r="A46">
        <v>300</v>
      </c>
      <c r="B46">
        <v>-0.68500000000000005</v>
      </c>
      <c r="C46">
        <v>-1.6859999999999999</v>
      </c>
      <c r="D46">
        <v>-2.6819999999999999</v>
      </c>
      <c r="E46">
        <v>-3.2189999999999999</v>
      </c>
      <c r="F46">
        <v>-3.25</v>
      </c>
      <c r="G46">
        <v>1.3</v>
      </c>
      <c r="H46">
        <v>-0.01</v>
      </c>
      <c r="I46">
        <v>1.554</v>
      </c>
      <c r="J46">
        <v>-0.69899999999999995</v>
      </c>
      <c r="K46">
        <v>-1.6850000000000001</v>
      </c>
      <c r="L46">
        <v>-2.681</v>
      </c>
      <c r="M46">
        <v>-3.218</v>
      </c>
      <c r="N46">
        <v>-3.2650000000000001</v>
      </c>
      <c r="O46">
        <v>0.87</v>
      </c>
      <c r="P46">
        <v>0.88700000000000001</v>
      </c>
      <c r="Q46">
        <v>0.878</v>
      </c>
      <c r="R46">
        <v>0.39800000000000002</v>
      </c>
      <c r="S46">
        <v>0.17599999999999999</v>
      </c>
    </row>
    <row r="47" spans="1:19" x14ac:dyDescent="0.3">
      <c r="A47">
        <v>360</v>
      </c>
      <c r="B47">
        <v>-0.68500000000000005</v>
      </c>
      <c r="C47">
        <v>-1.6859999999999999</v>
      </c>
      <c r="D47">
        <v>-2.6819999999999999</v>
      </c>
      <c r="E47">
        <v>-3.2189999999999999</v>
      </c>
      <c r="F47">
        <v>-3.25</v>
      </c>
      <c r="G47">
        <v>1.3</v>
      </c>
      <c r="H47">
        <v>-0.01</v>
      </c>
      <c r="I47">
        <v>1.554</v>
      </c>
      <c r="J47">
        <v>-0.70199999999999996</v>
      </c>
      <c r="K47">
        <v>-1.6850000000000001</v>
      </c>
      <c r="L47">
        <v>-2.681</v>
      </c>
      <c r="M47">
        <v>-3.2189999999999999</v>
      </c>
      <c r="N47">
        <v>-3.2679999999999998</v>
      </c>
      <c r="O47">
        <v>0.86799999999999999</v>
      </c>
      <c r="P47">
        <v>0.88500000000000001</v>
      </c>
      <c r="Q47">
        <v>0.876</v>
      </c>
      <c r="R47">
        <v>0.40400000000000003</v>
      </c>
      <c r="S47">
        <v>0.18</v>
      </c>
    </row>
    <row r="48" spans="1:19" x14ac:dyDescent="0.3">
      <c r="A48">
        <v>420</v>
      </c>
      <c r="B48">
        <v>-0.68500000000000005</v>
      </c>
      <c r="C48">
        <v>-1.6859999999999999</v>
      </c>
      <c r="D48">
        <v>-2.6819999999999999</v>
      </c>
      <c r="E48">
        <v>-3.2189999999999999</v>
      </c>
      <c r="F48">
        <v>-3.25</v>
      </c>
      <c r="G48">
        <v>1.3</v>
      </c>
      <c r="H48">
        <v>-0.01</v>
      </c>
      <c r="I48">
        <v>1.554</v>
      </c>
      <c r="J48">
        <v>-0.70499999999999996</v>
      </c>
      <c r="K48">
        <v>-1.6859999999999999</v>
      </c>
      <c r="L48">
        <v>-2.681</v>
      </c>
      <c r="M48">
        <v>-3.222</v>
      </c>
      <c r="N48">
        <v>-3.2709999999999999</v>
      </c>
      <c r="O48">
        <v>0.86699999999999999</v>
      </c>
      <c r="P48">
        <v>0.88600000000000001</v>
      </c>
      <c r="Q48">
        <v>0.877</v>
      </c>
      <c r="R48">
        <v>0.41199999999999998</v>
      </c>
      <c r="S48">
        <v>0.185</v>
      </c>
    </row>
    <row r="49" spans="1:19" x14ac:dyDescent="0.3">
      <c r="A49">
        <v>480</v>
      </c>
      <c r="B49">
        <v>-0.68500000000000005</v>
      </c>
      <c r="C49">
        <v>-1.6859999999999999</v>
      </c>
      <c r="D49">
        <v>-2.6819999999999999</v>
      </c>
      <c r="E49">
        <v>-3.2189999999999999</v>
      </c>
      <c r="F49">
        <v>-3.25</v>
      </c>
      <c r="G49">
        <v>1.3</v>
      </c>
      <c r="H49">
        <v>-0.01</v>
      </c>
      <c r="I49">
        <v>1.554</v>
      </c>
      <c r="J49">
        <v>-0.70799999999999996</v>
      </c>
      <c r="K49">
        <v>-1.6859999999999999</v>
      </c>
      <c r="L49">
        <v>-2.681</v>
      </c>
      <c r="M49">
        <v>-3.2250000000000001</v>
      </c>
      <c r="N49">
        <v>-3.274</v>
      </c>
      <c r="O49">
        <v>0.86499999999999999</v>
      </c>
      <c r="P49">
        <v>0.88500000000000001</v>
      </c>
      <c r="Q49">
        <v>0.877</v>
      </c>
      <c r="R49">
        <v>0.42</v>
      </c>
      <c r="S49">
        <v>0.188</v>
      </c>
    </row>
    <row r="50" spans="1:19" x14ac:dyDescent="0.3">
      <c r="A50">
        <v>540</v>
      </c>
      <c r="B50">
        <v>-0.68500000000000005</v>
      </c>
      <c r="C50">
        <v>-1.6859999999999999</v>
      </c>
      <c r="D50">
        <v>-2.6819999999999999</v>
      </c>
      <c r="E50">
        <v>-3.2189999999999999</v>
      </c>
      <c r="F50">
        <v>-3.25</v>
      </c>
      <c r="G50">
        <v>1.3</v>
      </c>
      <c r="H50">
        <v>-0.01</v>
      </c>
      <c r="I50">
        <v>1.554</v>
      </c>
      <c r="J50">
        <v>-0.71099999999999997</v>
      </c>
      <c r="K50">
        <v>-1.6870000000000001</v>
      </c>
      <c r="L50">
        <v>-2.681</v>
      </c>
      <c r="M50">
        <v>-3.2280000000000002</v>
      </c>
      <c r="N50">
        <v>-3.2770000000000001</v>
      </c>
      <c r="O50">
        <v>0.86399999999999999</v>
      </c>
      <c r="P50">
        <v>0.88300000000000001</v>
      </c>
      <c r="Q50">
        <v>0.877</v>
      </c>
      <c r="R50">
        <v>0.42599999999999999</v>
      </c>
      <c r="S50">
        <v>0.192</v>
      </c>
    </row>
    <row r="51" spans="1:19" x14ac:dyDescent="0.3">
      <c r="A51">
        <v>600</v>
      </c>
      <c r="B51">
        <v>-0.68500000000000005</v>
      </c>
      <c r="C51">
        <v>-1.6859999999999999</v>
      </c>
      <c r="D51">
        <v>-2.6819999999999999</v>
      </c>
      <c r="E51">
        <v>-3.2189999999999999</v>
      </c>
      <c r="F51">
        <v>-3.25</v>
      </c>
      <c r="G51">
        <v>1.3</v>
      </c>
      <c r="H51">
        <v>-0.01</v>
      </c>
      <c r="I51">
        <v>1.554</v>
      </c>
      <c r="J51">
        <v>-0.71399999999999997</v>
      </c>
      <c r="K51">
        <v>-1.6879999999999999</v>
      </c>
      <c r="L51">
        <v>-2.681</v>
      </c>
      <c r="M51">
        <v>-3.2309999999999999</v>
      </c>
      <c r="N51">
        <v>-3.28</v>
      </c>
      <c r="O51">
        <v>0.86299999999999999</v>
      </c>
      <c r="P51">
        <v>0.88200000000000001</v>
      </c>
      <c r="Q51">
        <v>0.878</v>
      </c>
      <c r="R51">
        <v>0.43099999999999999</v>
      </c>
      <c r="S51">
        <v>0.19400000000000001</v>
      </c>
    </row>
    <row r="53" spans="1:19" x14ac:dyDescent="0.3">
      <c r="A53" t="s">
        <v>0</v>
      </c>
      <c r="B53" t="s">
        <v>5</v>
      </c>
    </row>
    <row r="54" spans="1:19" x14ac:dyDescent="0.3">
      <c r="A54">
        <v>0</v>
      </c>
      <c r="B54">
        <v>-0.68500000000000005</v>
      </c>
      <c r="C54">
        <v>-1.6859999999999999</v>
      </c>
      <c r="D54">
        <v>-2.6819999999999999</v>
      </c>
      <c r="E54">
        <v>-3.2189999999999999</v>
      </c>
      <c r="F54">
        <v>-3.25</v>
      </c>
      <c r="G54">
        <v>1.3</v>
      </c>
      <c r="H54">
        <v>-0.01</v>
      </c>
      <c r="I54">
        <v>1.306</v>
      </c>
      <c r="J54">
        <v>-0.68500000000000005</v>
      </c>
      <c r="K54">
        <v>-1.6859999999999999</v>
      </c>
      <c r="L54">
        <v>-2.6819999999999999</v>
      </c>
      <c r="M54">
        <v>-3.2189999999999999</v>
      </c>
      <c r="N54">
        <v>-3.25</v>
      </c>
      <c r="O54">
        <v>0.878</v>
      </c>
      <c r="P54">
        <v>0.878</v>
      </c>
      <c r="Q54">
        <v>0.871</v>
      </c>
      <c r="R54">
        <v>0.39700000000000002</v>
      </c>
      <c r="S54">
        <v>0.14299999999999999</v>
      </c>
    </row>
    <row r="55" spans="1:19" x14ac:dyDescent="0.3">
      <c r="A55">
        <v>60</v>
      </c>
      <c r="B55">
        <v>-0.68500000000000005</v>
      </c>
      <c r="C55">
        <v>-1.6859999999999999</v>
      </c>
      <c r="D55">
        <v>-2.6819999999999999</v>
      </c>
      <c r="E55">
        <v>-3.2189999999999999</v>
      </c>
      <c r="F55">
        <v>-3.25</v>
      </c>
      <c r="G55">
        <v>1.3</v>
      </c>
      <c r="H55">
        <v>-0.01</v>
      </c>
      <c r="I55">
        <v>1.306</v>
      </c>
      <c r="J55">
        <v>-0.68799999999999994</v>
      </c>
      <c r="K55">
        <v>-1.6859999999999999</v>
      </c>
      <c r="L55">
        <v>-2.681</v>
      </c>
      <c r="M55">
        <v>-3.2189999999999999</v>
      </c>
      <c r="N55">
        <v>-3.25</v>
      </c>
      <c r="O55">
        <v>0.877</v>
      </c>
      <c r="P55">
        <v>0.88500000000000001</v>
      </c>
      <c r="Q55">
        <v>0.874</v>
      </c>
      <c r="R55">
        <v>0.39600000000000002</v>
      </c>
      <c r="S55">
        <v>0.14299999999999999</v>
      </c>
    </row>
    <row r="56" spans="1:19" x14ac:dyDescent="0.3">
      <c r="A56">
        <v>120</v>
      </c>
      <c r="B56">
        <v>-0.68500000000000005</v>
      </c>
      <c r="C56">
        <v>-1.6859999999999999</v>
      </c>
      <c r="D56">
        <v>-2.6819999999999999</v>
      </c>
      <c r="E56">
        <v>-3.2189999999999999</v>
      </c>
      <c r="F56">
        <v>-3.25</v>
      </c>
      <c r="G56">
        <v>1.3</v>
      </c>
      <c r="H56">
        <v>-0.01</v>
      </c>
      <c r="I56">
        <v>1.306</v>
      </c>
      <c r="J56">
        <v>-0.69099999999999995</v>
      </c>
      <c r="K56">
        <v>-1.6859999999999999</v>
      </c>
      <c r="L56">
        <v>-2.68</v>
      </c>
      <c r="M56">
        <v>-3.2189999999999999</v>
      </c>
      <c r="N56">
        <v>-3.25</v>
      </c>
      <c r="O56">
        <v>0.874</v>
      </c>
      <c r="P56">
        <v>0.88500000000000001</v>
      </c>
      <c r="Q56">
        <v>0.874</v>
      </c>
      <c r="R56">
        <v>0.39600000000000002</v>
      </c>
      <c r="S56">
        <v>0.14299999999999999</v>
      </c>
    </row>
    <row r="57" spans="1:19" x14ac:dyDescent="0.3">
      <c r="A57">
        <v>180</v>
      </c>
      <c r="B57">
        <v>-0.68500000000000005</v>
      </c>
      <c r="C57">
        <v>-1.6859999999999999</v>
      </c>
      <c r="D57">
        <v>-2.6819999999999999</v>
      </c>
      <c r="E57">
        <v>-3.2189999999999999</v>
      </c>
      <c r="F57">
        <v>-3.25</v>
      </c>
      <c r="G57">
        <v>1.3</v>
      </c>
      <c r="H57">
        <v>-0.01</v>
      </c>
      <c r="I57">
        <v>1.306</v>
      </c>
      <c r="J57">
        <v>-0.69299999999999995</v>
      </c>
      <c r="K57">
        <v>-1.6859999999999999</v>
      </c>
      <c r="L57">
        <v>-2.681</v>
      </c>
      <c r="M57">
        <v>-3.2189999999999999</v>
      </c>
      <c r="N57">
        <v>-3.25</v>
      </c>
      <c r="O57">
        <v>0.873</v>
      </c>
      <c r="P57">
        <v>0.88700000000000001</v>
      </c>
      <c r="Q57">
        <v>0.876</v>
      </c>
      <c r="R57">
        <v>0.39900000000000002</v>
      </c>
      <c r="S57">
        <v>0.14399999999999999</v>
      </c>
    </row>
    <row r="58" spans="1:19" x14ac:dyDescent="0.3">
      <c r="A58">
        <v>240</v>
      </c>
      <c r="B58">
        <v>-0.68500000000000005</v>
      </c>
      <c r="C58">
        <v>-1.6859999999999999</v>
      </c>
      <c r="D58">
        <v>-2.6819999999999999</v>
      </c>
      <c r="E58">
        <v>-3.2189999999999999</v>
      </c>
      <c r="F58">
        <v>-3.25</v>
      </c>
      <c r="G58">
        <v>1.3</v>
      </c>
      <c r="H58">
        <v>-0.01</v>
      </c>
      <c r="I58">
        <v>1.306</v>
      </c>
      <c r="J58">
        <v>-0.69599999999999995</v>
      </c>
      <c r="K58">
        <v>-1.6850000000000001</v>
      </c>
      <c r="L58">
        <v>-2.681</v>
      </c>
      <c r="M58">
        <v>-3.218</v>
      </c>
      <c r="N58">
        <v>-3.25</v>
      </c>
      <c r="O58">
        <v>0.871</v>
      </c>
      <c r="P58">
        <v>0.88700000000000001</v>
      </c>
      <c r="Q58">
        <v>0.876</v>
      </c>
      <c r="R58">
        <v>0.4</v>
      </c>
      <c r="S58">
        <v>0.14399999999999999</v>
      </c>
    </row>
    <row r="59" spans="1:19" x14ac:dyDescent="0.3">
      <c r="A59">
        <v>300</v>
      </c>
      <c r="B59">
        <v>-0.68500000000000005</v>
      </c>
      <c r="C59">
        <v>-1.6859999999999999</v>
      </c>
      <c r="D59">
        <v>-2.6819999999999999</v>
      </c>
      <c r="E59">
        <v>-3.2189999999999999</v>
      </c>
      <c r="F59">
        <v>-3.25</v>
      </c>
      <c r="G59">
        <v>1.3</v>
      </c>
      <c r="H59">
        <v>-0.01</v>
      </c>
      <c r="I59">
        <v>1.306</v>
      </c>
      <c r="J59">
        <v>-0.69899999999999995</v>
      </c>
      <c r="K59">
        <v>-1.6850000000000001</v>
      </c>
      <c r="L59">
        <v>-2.681</v>
      </c>
      <c r="M59">
        <v>-3.2189999999999999</v>
      </c>
      <c r="N59">
        <v>-3.25</v>
      </c>
      <c r="O59">
        <v>0.87</v>
      </c>
      <c r="P59">
        <v>0.88700000000000001</v>
      </c>
      <c r="Q59">
        <v>0.877</v>
      </c>
      <c r="R59">
        <v>0.4</v>
      </c>
      <c r="S59">
        <v>0.14299999999999999</v>
      </c>
    </row>
    <row r="60" spans="1:19" x14ac:dyDescent="0.3">
      <c r="A60">
        <v>360</v>
      </c>
      <c r="B60">
        <v>-0.68500000000000005</v>
      </c>
      <c r="C60">
        <v>-1.6859999999999999</v>
      </c>
      <c r="D60">
        <v>-2.6819999999999999</v>
      </c>
      <c r="E60">
        <v>-3.2189999999999999</v>
      </c>
      <c r="F60">
        <v>-3.25</v>
      </c>
      <c r="G60">
        <v>1.3</v>
      </c>
      <c r="H60">
        <v>-0.01</v>
      </c>
      <c r="I60">
        <v>1.306</v>
      </c>
      <c r="J60">
        <v>-0.70199999999999996</v>
      </c>
      <c r="K60">
        <v>-1.6850000000000001</v>
      </c>
      <c r="L60">
        <v>-2.681</v>
      </c>
      <c r="M60">
        <v>-3.218</v>
      </c>
      <c r="N60">
        <v>-3.25</v>
      </c>
      <c r="O60">
        <v>0.86799999999999999</v>
      </c>
      <c r="P60">
        <v>0.88600000000000001</v>
      </c>
      <c r="Q60">
        <v>0.877</v>
      </c>
      <c r="R60">
        <v>0.4</v>
      </c>
      <c r="S60">
        <v>0.14299999999999999</v>
      </c>
    </row>
    <row r="61" spans="1:19" x14ac:dyDescent="0.3">
      <c r="A61">
        <v>420</v>
      </c>
      <c r="B61">
        <v>-0.68500000000000005</v>
      </c>
      <c r="C61">
        <v>-1.6859999999999999</v>
      </c>
      <c r="D61">
        <v>-2.6819999999999999</v>
      </c>
      <c r="E61">
        <v>-3.2189999999999999</v>
      </c>
      <c r="F61">
        <v>-3.25</v>
      </c>
      <c r="G61">
        <v>1.3</v>
      </c>
      <c r="H61">
        <v>-0.01</v>
      </c>
      <c r="I61">
        <v>1.306</v>
      </c>
      <c r="J61">
        <v>-0.70499999999999996</v>
      </c>
      <c r="K61">
        <v>-1.6859999999999999</v>
      </c>
      <c r="L61">
        <v>-2.681</v>
      </c>
      <c r="M61">
        <v>-3.218</v>
      </c>
      <c r="N61">
        <v>-3.25</v>
      </c>
      <c r="O61">
        <v>0.86699999999999999</v>
      </c>
      <c r="P61">
        <v>0.88600000000000001</v>
      </c>
      <c r="Q61">
        <v>0.877</v>
      </c>
      <c r="R61">
        <v>0.4</v>
      </c>
      <c r="S61">
        <v>0.14399999999999999</v>
      </c>
    </row>
    <row r="62" spans="1:19" x14ac:dyDescent="0.3">
      <c r="A62">
        <v>480</v>
      </c>
      <c r="B62">
        <v>-0.68500000000000005</v>
      </c>
      <c r="C62">
        <v>-1.6859999999999999</v>
      </c>
      <c r="D62">
        <v>-2.6819999999999999</v>
      </c>
      <c r="E62">
        <v>-3.2189999999999999</v>
      </c>
      <c r="F62">
        <v>-3.25</v>
      </c>
      <c r="G62">
        <v>1.3</v>
      </c>
      <c r="H62">
        <v>-0.01</v>
      </c>
      <c r="I62">
        <v>1.306</v>
      </c>
      <c r="J62">
        <v>-0.70799999999999996</v>
      </c>
      <c r="K62">
        <v>-1.6859999999999999</v>
      </c>
      <c r="L62">
        <v>-2.681</v>
      </c>
      <c r="M62">
        <v>-3.2189999999999999</v>
      </c>
      <c r="N62">
        <v>-3.25</v>
      </c>
      <c r="O62">
        <v>0.86499999999999999</v>
      </c>
      <c r="P62">
        <v>0.88400000000000001</v>
      </c>
      <c r="Q62">
        <v>0.877</v>
      </c>
      <c r="R62">
        <v>0.40100000000000002</v>
      </c>
      <c r="S62">
        <v>0.14399999999999999</v>
      </c>
    </row>
    <row r="63" spans="1:19" x14ac:dyDescent="0.3">
      <c r="A63">
        <v>540</v>
      </c>
      <c r="B63">
        <v>-0.68500000000000005</v>
      </c>
      <c r="C63">
        <v>-1.6859999999999999</v>
      </c>
      <c r="D63">
        <v>-2.6819999999999999</v>
      </c>
      <c r="E63">
        <v>-3.2189999999999999</v>
      </c>
      <c r="F63">
        <v>-3.25</v>
      </c>
      <c r="G63">
        <v>1.3</v>
      </c>
      <c r="H63">
        <v>-0.01</v>
      </c>
      <c r="I63">
        <v>1.306</v>
      </c>
      <c r="J63">
        <v>-0.71099999999999997</v>
      </c>
      <c r="K63">
        <v>-1.6870000000000001</v>
      </c>
      <c r="L63">
        <v>-2.681</v>
      </c>
      <c r="M63">
        <v>-3.2189999999999999</v>
      </c>
      <c r="N63">
        <v>-3.25</v>
      </c>
      <c r="O63">
        <v>0.86399999999999999</v>
      </c>
      <c r="P63">
        <v>0.88300000000000001</v>
      </c>
      <c r="Q63">
        <v>0.877</v>
      </c>
      <c r="R63">
        <v>0.4</v>
      </c>
      <c r="S63">
        <v>0.14499999999999999</v>
      </c>
    </row>
    <row r="64" spans="1:19" x14ac:dyDescent="0.3">
      <c r="A64">
        <v>600</v>
      </c>
      <c r="B64">
        <v>-0.68500000000000005</v>
      </c>
      <c r="C64">
        <v>-1.6859999999999999</v>
      </c>
      <c r="D64">
        <v>-2.6819999999999999</v>
      </c>
      <c r="E64">
        <v>-3.2189999999999999</v>
      </c>
      <c r="F64">
        <v>-3.25</v>
      </c>
      <c r="G64">
        <v>1.3</v>
      </c>
      <c r="H64">
        <v>-0.01</v>
      </c>
      <c r="I64">
        <v>1.306</v>
      </c>
      <c r="J64">
        <v>-0.71399999999999997</v>
      </c>
      <c r="K64">
        <v>-1.6879999999999999</v>
      </c>
      <c r="L64">
        <v>-2.681</v>
      </c>
      <c r="M64">
        <v>-3.218</v>
      </c>
      <c r="N64">
        <v>-3.25</v>
      </c>
      <c r="O64">
        <v>0.86299999999999999</v>
      </c>
      <c r="P64">
        <v>0.88200000000000001</v>
      </c>
      <c r="Q64">
        <v>0.877</v>
      </c>
      <c r="R64">
        <v>0.4</v>
      </c>
      <c r="S64">
        <v>0.14499999999999999</v>
      </c>
    </row>
    <row r="66" spans="1:19" x14ac:dyDescent="0.3">
      <c r="A66" t="s">
        <v>0</v>
      </c>
      <c r="B66" t="s">
        <v>6</v>
      </c>
    </row>
    <row r="67" spans="1:19" x14ac:dyDescent="0.3">
      <c r="A67">
        <v>0</v>
      </c>
      <c r="B67">
        <v>-0.68500000000000005</v>
      </c>
      <c r="C67">
        <v>-1.6859999999999999</v>
      </c>
      <c r="D67">
        <v>-2.6819999999999999</v>
      </c>
      <c r="E67">
        <v>-3.2189999999999999</v>
      </c>
      <c r="F67">
        <v>-3.25</v>
      </c>
      <c r="G67">
        <v>1.3</v>
      </c>
      <c r="H67">
        <v>-0.01</v>
      </c>
      <c r="I67">
        <v>1.044</v>
      </c>
      <c r="J67">
        <v>-0.68500000000000005</v>
      </c>
      <c r="K67">
        <v>-1.6859999999999999</v>
      </c>
      <c r="L67">
        <v>-2.6819999999999999</v>
      </c>
      <c r="M67">
        <v>-3.2189999999999999</v>
      </c>
      <c r="N67">
        <v>-3.25</v>
      </c>
      <c r="O67">
        <v>0.878</v>
      </c>
      <c r="P67">
        <v>0.878</v>
      </c>
      <c r="Q67">
        <v>0.871</v>
      </c>
      <c r="R67">
        <v>0.39700000000000002</v>
      </c>
      <c r="S67">
        <v>0.14299999999999999</v>
      </c>
    </row>
    <row r="68" spans="1:19" x14ac:dyDescent="0.3">
      <c r="A68">
        <v>60</v>
      </c>
      <c r="B68">
        <v>-0.68500000000000005</v>
      </c>
      <c r="C68">
        <v>-1.6859999999999999</v>
      </c>
      <c r="D68">
        <v>-2.6819999999999999</v>
      </c>
      <c r="E68">
        <v>-3.2189999999999999</v>
      </c>
      <c r="F68">
        <v>-3.25</v>
      </c>
      <c r="G68">
        <v>1.3</v>
      </c>
      <c r="H68">
        <v>-0.01</v>
      </c>
      <c r="I68">
        <v>1.044</v>
      </c>
      <c r="J68">
        <v>-0.68799999999999994</v>
      </c>
      <c r="K68">
        <v>-1.6850000000000001</v>
      </c>
      <c r="L68">
        <v>-2.681</v>
      </c>
      <c r="M68">
        <v>-3.22</v>
      </c>
      <c r="N68">
        <v>-3.2469999999999999</v>
      </c>
      <c r="O68">
        <v>0.877</v>
      </c>
      <c r="P68">
        <v>0.88400000000000001</v>
      </c>
      <c r="Q68">
        <v>0.874</v>
      </c>
      <c r="R68">
        <v>0.39700000000000002</v>
      </c>
      <c r="S68">
        <v>0.13500000000000001</v>
      </c>
    </row>
    <row r="69" spans="1:19" x14ac:dyDescent="0.3">
      <c r="A69">
        <v>120</v>
      </c>
      <c r="B69">
        <v>-0.68500000000000005</v>
      </c>
      <c r="C69">
        <v>-1.6859999999999999</v>
      </c>
      <c r="D69">
        <v>-2.6819999999999999</v>
      </c>
      <c r="E69">
        <v>-3.2189999999999999</v>
      </c>
      <c r="F69">
        <v>-3.25</v>
      </c>
      <c r="G69">
        <v>1.3</v>
      </c>
      <c r="H69">
        <v>-0.01</v>
      </c>
      <c r="I69">
        <v>1.044</v>
      </c>
      <c r="J69">
        <v>-0.69099999999999995</v>
      </c>
      <c r="K69">
        <v>-1.6859999999999999</v>
      </c>
      <c r="L69">
        <v>-2.68</v>
      </c>
      <c r="M69">
        <v>-3.2189999999999999</v>
      </c>
      <c r="N69">
        <v>-3.2440000000000002</v>
      </c>
      <c r="O69">
        <v>0.875</v>
      </c>
      <c r="P69">
        <v>0.88500000000000001</v>
      </c>
      <c r="Q69">
        <v>0.872</v>
      </c>
      <c r="R69">
        <v>0.39500000000000002</v>
      </c>
      <c r="S69">
        <v>0.128</v>
      </c>
    </row>
    <row r="70" spans="1:19" x14ac:dyDescent="0.3">
      <c r="A70">
        <v>180</v>
      </c>
      <c r="B70">
        <v>-0.68500000000000005</v>
      </c>
      <c r="C70">
        <v>-1.6859999999999999</v>
      </c>
      <c r="D70">
        <v>-2.6819999999999999</v>
      </c>
      <c r="E70">
        <v>-3.2189999999999999</v>
      </c>
      <c r="F70">
        <v>-3.25</v>
      </c>
      <c r="G70">
        <v>1.3</v>
      </c>
      <c r="H70">
        <v>-0.01</v>
      </c>
      <c r="I70">
        <v>1.044</v>
      </c>
      <c r="J70">
        <v>-0.69299999999999995</v>
      </c>
      <c r="K70">
        <v>-1.6859999999999999</v>
      </c>
      <c r="L70">
        <v>-2.681</v>
      </c>
      <c r="M70">
        <v>-3.2189999999999999</v>
      </c>
      <c r="N70">
        <v>-3.2410000000000001</v>
      </c>
      <c r="O70">
        <v>0.873</v>
      </c>
      <c r="P70">
        <v>0.88700000000000001</v>
      </c>
      <c r="Q70">
        <v>0.877</v>
      </c>
      <c r="R70">
        <v>0.39900000000000002</v>
      </c>
      <c r="S70">
        <v>0.121</v>
      </c>
    </row>
    <row r="71" spans="1:19" x14ac:dyDescent="0.3">
      <c r="A71">
        <v>240</v>
      </c>
      <c r="B71">
        <v>-0.68500000000000005</v>
      </c>
      <c r="C71">
        <v>-1.6859999999999999</v>
      </c>
      <c r="D71">
        <v>-2.6819999999999999</v>
      </c>
      <c r="E71">
        <v>-3.2189999999999999</v>
      </c>
      <c r="F71">
        <v>-3.25</v>
      </c>
      <c r="G71">
        <v>1.3</v>
      </c>
      <c r="H71">
        <v>-0.01</v>
      </c>
      <c r="I71">
        <v>1.044</v>
      </c>
      <c r="J71">
        <v>-0.69599999999999995</v>
      </c>
      <c r="K71">
        <v>-1.6850000000000001</v>
      </c>
      <c r="L71">
        <v>-2.681</v>
      </c>
      <c r="M71">
        <v>-3.22</v>
      </c>
      <c r="N71">
        <v>-3.238</v>
      </c>
      <c r="O71">
        <v>0.871</v>
      </c>
      <c r="P71">
        <v>0.88700000000000001</v>
      </c>
      <c r="Q71">
        <v>0.876</v>
      </c>
      <c r="R71">
        <v>0.40400000000000003</v>
      </c>
      <c r="S71">
        <v>0.115</v>
      </c>
    </row>
    <row r="72" spans="1:19" x14ac:dyDescent="0.3">
      <c r="A72">
        <v>300</v>
      </c>
      <c r="B72">
        <v>-0.68500000000000005</v>
      </c>
      <c r="C72">
        <v>-1.6859999999999999</v>
      </c>
      <c r="D72">
        <v>-2.6819999999999999</v>
      </c>
      <c r="E72">
        <v>-3.2189999999999999</v>
      </c>
      <c r="F72">
        <v>-3.25</v>
      </c>
      <c r="G72">
        <v>1.3</v>
      </c>
      <c r="H72">
        <v>-0.01</v>
      </c>
      <c r="I72">
        <v>1.044</v>
      </c>
      <c r="J72">
        <v>-0.69899999999999995</v>
      </c>
      <c r="K72">
        <v>-1.6850000000000001</v>
      </c>
      <c r="L72">
        <v>-2.68</v>
      </c>
      <c r="M72">
        <v>-3.2189999999999999</v>
      </c>
      <c r="N72">
        <v>-3.2349999999999999</v>
      </c>
      <c r="O72">
        <v>0.86899999999999999</v>
      </c>
      <c r="P72">
        <v>0.88700000000000001</v>
      </c>
      <c r="Q72">
        <v>0.876</v>
      </c>
      <c r="R72">
        <v>0.40200000000000002</v>
      </c>
      <c r="S72">
        <v>0.11</v>
      </c>
    </row>
    <row r="73" spans="1:19" x14ac:dyDescent="0.3">
      <c r="A73">
        <v>360</v>
      </c>
      <c r="B73">
        <v>-0.68500000000000005</v>
      </c>
      <c r="C73">
        <v>-1.6859999999999999</v>
      </c>
      <c r="D73">
        <v>-2.6819999999999999</v>
      </c>
      <c r="E73">
        <v>-3.2189999999999999</v>
      </c>
      <c r="F73">
        <v>-3.25</v>
      </c>
      <c r="G73">
        <v>1.3</v>
      </c>
      <c r="H73">
        <v>-0.01</v>
      </c>
      <c r="I73">
        <v>1.044</v>
      </c>
      <c r="J73">
        <v>-0.70199999999999996</v>
      </c>
      <c r="K73">
        <v>-1.6859999999999999</v>
      </c>
      <c r="L73">
        <v>-2.681</v>
      </c>
      <c r="M73">
        <v>-3.2170000000000001</v>
      </c>
      <c r="N73">
        <v>-3.2320000000000002</v>
      </c>
      <c r="O73">
        <v>0.86799999999999999</v>
      </c>
      <c r="P73">
        <v>0.88600000000000001</v>
      </c>
      <c r="Q73">
        <v>0.878</v>
      </c>
      <c r="R73">
        <v>0.39500000000000002</v>
      </c>
      <c r="S73">
        <v>0.105</v>
      </c>
    </row>
    <row r="74" spans="1:19" x14ac:dyDescent="0.3">
      <c r="A74">
        <v>420</v>
      </c>
      <c r="B74">
        <v>-0.68500000000000005</v>
      </c>
      <c r="C74">
        <v>-1.6859999999999999</v>
      </c>
      <c r="D74">
        <v>-2.6819999999999999</v>
      </c>
      <c r="E74">
        <v>-3.2189999999999999</v>
      </c>
      <c r="F74">
        <v>-3.25</v>
      </c>
      <c r="G74">
        <v>1.3</v>
      </c>
      <c r="H74">
        <v>-0.01</v>
      </c>
      <c r="I74">
        <v>1.044</v>
      </c>
      <c r="J74">
        <v>-0.70499999999999996</v>
      </c>
      <c r="K74">
        <v>-1.6859999999999999</v>
      </c>
      <c r="L74">
        <v>-2.681</v>
      </c>
      <c r="M74">
        <v>-3.2149999999999999</v>
      </c>
      <c r="N74">
        <v>-3.2290000000000001</v>
      </c>
      <c r="O74">
        <v>0.86699999999999999</v>
      </c>
      <c r="P74">
        <v>0.88500000000000001</v>
      </c>
      <c r="Q74">
        <v>0.878</v>
      </c>
      <c r="R74">
        <v>0.38700000000000001</v>
      </c>
      <c r="S74">
        <v>0.10199999999999999</v>
      </c>
    </row>
    <row r="75" spans="1:19" x14ac:dyDescent="0.3">
      <c r="A75">
        <v>480</v>
      </c>
      <c r="B75">
        <v>-0.68500000000000005</v>
      </c>
      <c r="C75">
        <v>-1.6859999999999999</v>
      </c>
      <c r="D75">
        <v>-2.6819999999999999</v>
      </c>
      <c r="E75">
        <v>-3.2189999999999999</v>
      </c>
      <c r="F75">
        <v>-3.25</v>
      </c>
      <c r="G75">
        <v>1.3</v>
      </c>
      <c r="H75">
        <v>-0.01</v>
      </c>
      <c r="I75">
        <v>1.044</v>
      </c>
      <c r="J75">
        <v>-0.70799999999999996</v>
      </c>
      <c r="K75">
        <v>-1.6859999999999999</v>
      </c>
      <c r="L75">
        <v>-2.681</v>
      </c>
      <c r="M75">
        <v>-3.2109999999999999</v>
      </c>
      <c r="N75">
        <v>-3.226</v>
      </c>
      <c r="O75">
        <v>0.86499999999999999</v>
      </c>
      <c r="P75">
        <v>0.88400000000000001</v>
      </c>
      <c r="Q75">
        <v>0.877</v>
      </c>
      <c r="R75">
        <v>0.379</v>
      </c>
      <c r="S75">
        <v>9.9000000000000005E-2</v>
      </c>
    </row>
    <row r="76" spans="1:19" x14ac:dyDescent="0.3">
      <c r="A76">
        <v>540</v>
      </c>
      <c r="B76">
        <v>-0.68500000000000005</v>
      </c>
      <c r="C76">
        <v>-1.6859999999999999</v>
      </c>
      <c r="D76">
        <v>-2.6819999999999999</v>
      </c>
      <c r="E76">
        <v>-3.2189999999999999</v>
      </c>
      <c r="F76">
        <v>-3.25</v>
      </c>
      <c r="G76">
        <v>1.3</v>
      </c>
      <c r="H76">
        <v>-0.01</v>
      </c>
      <c r="I76">
        <v>1.044</v>
      </c>
      <c r="J76">
        <v>-0.71099999999999997</v>
      </c>
      <c r="K76">
        <v>-1.6870000000000001</v>
      </c>
      <c r="L76">
        <v>-2.68</v>
      </c>
      <c r="M76">
        <v>-3.2080000000000002</v>
      </c>
      <c r="N76">
        <v>-3.2229999999999999</v>
      </c>
      <c r="O76">
        <v>0.86399999999999999</v>
      </c>
      <c r="P76">
        <v>0.88300000000000001</v>
      </c>
      <c r="Q76">
        <v>0.876</v>
      </c>
      <c r="R76">
        <v>0.372</v>
      </c>
      <c r="S76">
        <v>9.7000000000000003E-2</v>
      </c>
    </row>
    <row r="77" spans="1:19" x14ac:dyDescent="0.3">
      <c r="A77">
        <v>600</v>
      </c>
      <c r="B77">
        <v>-0.68500000000000005</v>
      </c>
      <c r="C77">
        <v>-1.6859999999999999</v>
      </c>
      <c r="D77">
        <v>-2.6819999999999999</v>
      </c>
      <c r="E77">
        <v>-3.2189999999999999</v>
      </c>
      <c r="F77">
        <v>-3.25</v>
      </c>
      <c r="G77">
        <v>1.3</v>
      </c>
      <c r="H77">
        <v>-0.01</v>
      </c>
      <c r="I77">
        <v>1.044</v>
      </c>
      <c r="J77">
        <v>-0.71399999999999997</v>
      </c>
      <c r="K77">
        <v>-1.6879999999999999</v>
      </c>
      <c r="L77">
        <v>-2.68</v>
      </c>
      <c r="M77">
        <v>-3.2040000000000002</v>
      </c>
      <c r="N77">
        <v>-3.22</v>
      </c>
      <c r="O77">
        <v>0.86299999999999999</v>
      </c>
      <c r="P77">
        <v>0.88200000000000001</v>
      </c>
      <c r="Q77">
        <v>0.876</v>
      </c>
      <c r="R77">
        <v>0.36499999999999999</v>
      </c>
      <c r="S77">
        <v>9.5000000000000001E-2</v>
      </c>
    </row>
    <row r="79" spans="1:19" x14ac:dyDescent="0.3">
      <c r="A79" t="s">
        <v>0</v>
      </c>
      <c r="B79" t="s">
        <v>7</v>
      </c>
    </row>
    <row r="80" spans="1:19" x14ac:dyDescent="0.3">
      <c r="A80">
        <v>0</v>
      </c>
      <c r="B80">
        <v>-0.68500000000000005</v>
      </c>
      <c r="C80">
        <v>-1.6859999999999999</v>
      </c>
      <c r="D80">
        <v>-2.6819999999999999</v>
      </c>
      <c r="E80">
        <v>-3.2280000000000002</v>
      </c>
      <c r="F80">
        <v>-3.26</v>
      </c>
      <c r="G80">
        <v>1.3</v>
      </c>
      <c r="H80">
        <v>0</v>
      </c>
      <c r="I80">
        <v>1.552</v>
      </c>
      <c r="J80">
        <v>-0.68500000000000005</v>
      </c>
      <c r="K80">
        <v>-1.6859999999999999</v>
      </c>
      <c r="L80">
        <v>-2.6819999999999999</v>
      </c>
      <c r="M80">
        <v>-3.2280000000000002</v>
      </c>
      <c r="N80">
        <v>-3.26</v>
      </c>
      <c r="O80">
        <v>0.878</v>
      </c>
      <c r="P80">
        <v>0.878</v>
      </c>
      <c r="Q80">
        <v>0.872</v>
      </c>
      <c r="R80">
        <v>0.40200000000000002</v>
      </c>
      <c r="S80">
        <v>0.14399999999999999</v>
      </c>
    </row>
    <row r="81" spans="1:19" x14ac:dyDescent="0.3">
      <c r="A81">
        <v>60</v>
      </c>
      <c r="B81">
        <v>-0.68500000000000005</v>
      </c>
      <c r="C81">
        <v>-1.6859999999999999</v>
      </c>
      <c r="D81">
        <v>-2.6819999999999999</v>
      </c>
      <c r="E81">
        <v>-3.2280000000000002</v>
      </c>
      <c r="F81">
        <v>-3.26</v>
      </c>
      <c r="G81">
        <v>1.3</v>
      </c>
      <c r="H81">
        <v>0</v>
      </c>
      <c r="I81">
        <v>1.552</v>
      </c>
      <c r="J81">
        <v>-0.68700000000000006</v>
      </c>
      <c r="K81">
        <v>-1.6859999999999999</v>
      </c>
      <c r="L81">
        <v>-2.681</v>
      </c>
      <c r="M81">
        <v>-3.2280000000000002</v>
      </c>
      <c r="N81">
        <v>-3.2629999999999999</v>
      </c>
      <c r="O81">
        <v>0.88100000000000001</v>
      </c>
      <c r="P81">
        <v>0.88500000000000001</v>
      </c>
      <c r="Q81">
        <v>0.874</v>
      </c>
      <c r="R81">
        <v>0.4</v>
      </c>
      <c r="S81">
        <v>0.151</v>
      </c>
    </row>
    <row r="82" spans="1:19" x14ac:dyDescent="0.3">
      <c r="A82">
        <v>120</v>
      </c>
      <c r="B82">
        <v>-0.68500000000000005</v>
      </c>
      <c r="C82">
        <v>-1.6859999999999999</v>
      </c>
      <c r="D82">
        <v>-2.6819999999999999</v>
      </c>
      <c r="E82">
        <v>-3.2280000000000002</v>
      </c>
      <c r="F82">
        <v>-3.26</v>
      </c>
      <c r="G82">
        <v>1.3</v>
      </c>
      <c r="H82">
        <v>0</v>
      </c>
      <c r="I82">
        <v>1.552</v>
      </c>
      <c r="J82">
        <v>-0.68700000000000006</v>
      </c>
      <c r="K82">
        <v>-1.6859999999999999</v>
      </c>
      <c r="L82">
        <v>-2.681</v>
      </c>
      <c r="M82">
        <v>-3.2280000000000002</v>
      </c>
      <c r="N82">
        <v>-3.266</v>
      </c>
      <c r="O82">
        <v>0.88200000000000001</v>
      </c>
      <c r="P82">
        <v>0.88600000000000001</v>
      </c>
      <c r="Q82">
        <v>0.876</v>
      </c>
      <c r="R82">
        <v>0.40400000000000003</v>
      </c>
      <c r="S82">
        <v>0.159</v>
      </c>
    </row>
    <row r="83" spans="1:19" x14ac:dyDescent="0.3">
      <c r="A83">
        <v>180</v>
      </c>
      <c r="B83">
        <v>-0.68500000000000005</v>
      </c>
      <c r="C83">
        <v>-1.6859999999999999</v>
      </c>
      <c r="D83">
        <v>-2.6819999999999999</v>
      </c>
      <c r="E83">
        <v>-3.2280000000000002</v>
      </c>
      <c r="F83">
        <v>-3.26</v>
      </c>
      <c r="G83">
        <v>1.3</v>
      </c>
      <c r="H83">
        <v>0</v>
      </c>
      <c r="I83">
        <v>1.552</v>
      </c>
      <c r="J83">
        <v>-0.68799999999999994</v>
      </c>
      <c r="K83">
        <v>-1.6859999999999999</v>
      </c>
      <c r="L83">
        <v>-2.681</v>
      </c>
      <c r="M83">
        <v>-3.2280000000000002</v>
      </c>
      <c r="N83">
        <v>-3.2690000000000001</v>
      </c>
      <c r="O83">
        <v>0.88300000000000001</v>
      </c>
      <c r="P83">
        <v>0.88700000000000001</v>
      </c>
      <c r="Q83">
        <v>0.876</v>
      </c>
      <c r="R83">
        <v>0.40500000000000003</v>
      </c>
      <c r="S83">
        <v>0.16700000000000001</v>
      </c>
    </row>
    <row r="84" spans="1:19" x14ac:dyDescent="0.3">
      <c r="A84">
        <v>240</v>
      </c>
      <c r="B84">
        <v>-0.68500000000000005</v>
      </c>
      <c r="C84">
        <v>-1.6859999999999999</v>
      </c>
      <c r="D84">
        <v>-2.6819999999999999</v>
      </c>
      <c r="E84">
        <v>-3.2280000000000002</v>
      </c>
      <c r="F84">
        <v>-3.26</v>
      </c>
      <c r="G84">
        <v>1.3</v>
      </c>
      <c r="H84">
        <v>0</v>
      </c>
      <c r="I84">
        <v>1.552</v>
      </c>
      <c r="J84">
        <v>-0.68799999999999994</v>
      </c>
      <c r="K84">
        <v>-1.6850000000000001</v>
      </c>
      <c r="L84">
        <v>-2.681</v>
      </c>
      <c r="M84">
        <v>-3.2269999999999999</v>
      </c>
      <c r="N84">
        <v>-3.2719999999999998</v>
      </c>
      <c r="O84">
        <v>0.88400000000000001</v>
      </c>
      <c r="P84">
        <v>0.88600000000000001</v>
      </c>
      <c r="Q84">
        <v>0.877</v>
      </c>
      <c r="R84">
        <v>0.40200000000000002</v>
      </c>
      <c r="S84">
        <v>0.17299999999999999</v>
      </c>
    </row>
    <row r="85" spans="1:19" x14ac:dyDescent="0.3">
      <c r="A85">
        <v>300</v>
      </c>
      <c r="B85">
        <v>-0.68500000000000005</v>
      </c>
      <c r="C85">
        <v>-1.6859999999999999</v>
      </c>
      <c r="D85">
        <v>-2.6819999999999999</v>
      </c>
      <c r="E85">
        <v>-3.2280000000000002</v>
      </c>
      <c r="F85">
        <v>-3.26</v>
      </c>
      <c r="G85">
        <v>1.3</v>
      </c>
      <c r="H85">
        <v>0</v>
      </c>
      <c r="I85">
        <v>1.552</v>
      </c>
      <c r="J85">
        <v>-0.68899999999999995</v>
      </c>
      <c r="K85">
        <v>-1.6859999999999999</v>
      </c>
      <c r="L85">
        <v>-2.681</v>
      </c>
      <c r="M85">
        <v>-3.2269999999999999</v>
      </c>
      <c r="N85">
        <v>-3.2749999999999999</v>
      </c>
      <c r="O85">
        <v>0.88400000000000001</v>
      </c>
      <c r="P85">
        <v>0.88700000000000001</v>
      </c>
      <c r="Q85">
        <v>0.879</v>
      </c>
      <c r="R85">
        <v>0.40300000000000002</v>
      </c>
      <c r="S85">
        <v>0.17699999999999999</v>
      </c>
    </row>
    <row r="86" spans="1:19" x14ac:dyDescent="0.3">
      <c r="A86">
        <v>360</v>
      </c>
      <c r="B86">
        <v>-0.68500000000000005</v>
      </c>
      <c r="C86">
        <v>-1.6859999999999999</v>
      </c>
      <c r="D86">
        <v>-2.6819999999999999</v>
      </c>
      <c r="E86">
        <v>-3.2280000000000002</v>
      </c>
      <c r="F86">
        <v>-3.26</v>
      </c>
      <c r="G86">
        <v>1.3</v>
      </c>
      <c r="H86">
        <v>0</v>
      </c>
      <c r="I86">
        <v>1.552</v>
      </c>
      <c r="J86">
        <v>-0.68899999999999995</v>
      </c>
      <c r="K86">
        <v>-1.6859999999999999</v>
      </c>
      <c r="L86">
        <v>-2.681</v>
      </c>
      <c r="M86">
        <v>-3.2280000000000002</v>
      </c>
      <c r="N86">
        <v>-3.278</v>
      </c>
      <c r="O86">
        <v>0.88400000000000001</v>
      </c>
      <c r="P86">
        <v>0.88600000000000001</v>
      </c>
      <c r="Q86">
        <v>0.877</v>
      </c>
      <c r="R86">
        <v>0.40799999999999997</v>
      </c>
      <c r="S86">
        <v>0.182</v>
      </c>
    </row>
    <row r="87" spans="1:19" x14ac:dyDescent="0.3">
      <c r="A87">
        <v>420</v>
      </c>
      <c r="B87">
        <v>-0.68500000000000005</v>
      </c>
      <c r="C87">
        <v>-1.6859999999999999</v>
      </c>
      <c r="D87">
        <v>-2.6819999999999999</v>
      </c>
      <c r="E87">
        <v>-3.2280000000000002</v>
      </c>
      <c r="F87">
        <v>-3.26</v>
      </c>
      <c r="G87">
        <v>1.3</v>
      </c>
      <c r="H87">
        <v>0</v>
      </c>
      <c r="I87">
        <v>1.552</v>
      </c>
      <c r="J87">
        <v>-0.68899999999999995</v>
      </c>
      <c r="K87">
        <v>-1.6859999999999999</v>
      </c>
      <c r="L87">
        <v>-2.681</v>
      </c>
      <c r="M87">
        <v>-3.2309999999999999</v>
      </c>
      <c r="N87">
        <v>-3.2810000000000001</v>
      </c>
      <c r="O87">
        <v>0.88500000000000001</v>
      </c>
      <c r="P87">
        <v>0.88600000000000001</v>
      </c>
      <c r="Q87">
        <v>0.877</v>
      </c>
      <c r="R87">
        <v>0.41599999999999998</v>
      </c>
      <c r="S87">
        <v>0.186</v>
      </c>
    </row>
    <row r="88" spans="1:19" x14ac:dyDescent="0.3">
      <c r="A88">
        <v>480</v>
      </c>
      <c r="B88">
        <v>-0.68500000000000005</v>
      </c>
      <c r="C88">
        <v>-1.6859999999999999</v>
      </c>
      <c r="D88">
        <v>-2.6819999999999999</v>
      </c>
      <c r="E88">
        <v>-3.2280000000000002</v>
      </c>
      <c r="F88">
        <v>-3.26</v>
      </c>
      <c r="G88">
        <v>1.3</v>
      </c>
      <c r="H88">
        <v>0</v>
      </c>
      <c r="I88">
        <v>1.552</v>
      </c>
      <c r="J88">
        <v>-0.68899999999999995</v>
      </c>
      <c r="K88">
        <v>-1.6859999999999999</v>
      </c>
      <c r="L88">
        <v>-2.681</v>
      </c>
      <c r="M88">
        <v>-3.234</v>
      </c>
      <c r="N88">
        <v>-3.2839999999999998</v>
      </c>
      <c r="O88">
        <v>0.88500000000000001</v>
      </c>
      <c r="P88">
        <v>0.88600000000000001</v>
      </c>
      <c r="Q88">
        <v>0.877</v>
      </c>
      <c r="R88">
        <v>0.42399999999999999</v>
      </c>
      <c r="S88">
        <v>0.19</v>
      </c>
    </row>
    <row r="89" spans="1:19" x14ac:dyDescent="0.3">
      <c r="A89">
        <v>540</v>
      </c>
      <c r="B89">
        <v>-0.68500000000000005</v>
      </c>
      <c r="C89">
        <v>-1.6859999999999999</v>
      </c>
      <c r="D89">
        <v>-2.6819999999999999</v>
      </c>
      <c r="E89">
        <v>-3.2280000000000002</v>
      </c>
      <c r="F89">
        <v>-3.26</v>
      </c>
      <c r="G89">
        <v>1.3</v>
      </c>
      <c r="H89">
        <v>0</v>
      </c>
      <c r="I89">
        <v>1.552</v>
      </c>
      <c r="J89">
        <v>-0.68899999999999995</v>
      </c>
      <c r="K89">
        <v>-1.6859999999999999</v>
      </c>
      <c r="L89">
        <v>-2.681</v>
      </c>
      <c r="M89">
        <v>-3.2370000000000001</v>
      </c>
      <c r="N89">
        <v>-3.2869999999999999</v>
      </c>
      <c r="O89">
        <v>0.88500000000000001</v>
      </c>
      <c r="P89">
        <v>0.88600000000000001</v>
      </c>
      <c r="Q89">
        <v>0.879</v>
      </c>
      <c r="R89">
        <v>0.43099999999999999</v>
      </c>
      <c r="S89">
        <v>0.193</v>
      </c>
    </row>
    <row r="90" spans="1:19" x14ac:dyDescent="0.3">
      <c r="A90">
        <v>600</v>
      </c>
      <c r="B90">
        <v>-0.68500000000000005</v>
      </c>
      <c r="C90">
        <v>-1.6859999999999999</v>
      </c>
      <c r="D90">
        <v>-2.6819999999999999</v>
      </c>
      <c r="E90">
        <v>-3.2280000000000002</v>
      </c>
      <c r="F90">
        <v>-3.26</v>
      </c>
      <c r="G90">
        <v>1.3</v>
      </c>
      <c r="H90">
        <v>0</v>
      </c>
      <c r="I90">
        <v>1.552</v>
      </c>
      <c r="J90">
        <v>-0.68899999999999995</v>
      </c>
      <c r="K90">
        <v>-1.6859999999999999</v>
      </c>
      <c r="L90">
        <v>-2.681</v>
      </c>
      <c r="M90">
        <v>-3.24</v>
      </c>
      <c r="N90">
        <v>-3.29</v>
      </c>
      <c r="O90">
        <v>0.88500000000000001</v>
      </c>
      <c r="P90">
        <v>0.88500000000000001</v>
      </c>
      <c r="Q90">
        <v>0.879</v>
      </c>
      <c r="R90">
        <v>0.436</v>
      </c>
      <c r="S90">
        <v>0.19500000000000001</v>
      </c>
    </row>
    <row r="92" spans="1:19" x14ac:dyDescent="0.3">
      <c r="A92" t="s">
        <v>0</v>
      </c>
      <c r="B92" t="s">
        <v>8</v>
      </c>
    </row>
    <row r="93" spans="1:19" x14ac:dyDescent="0.3">
      <c r="A93">
        <v>0</v>
      </c>
      <c r="B93">
        <v>-0.68500000000000005</v>
      </c>
      <c r="C93">
        <v>-1.6859999999999999</v>
      </c>
      <c r="D93">
        <v>-2.6819999999999999</v>
      </c>
      <c r="E93">
        <v>-3.2280000000000002</v>
      </c>
      <c r="F93">
        <v>-3.26</v>
      </c>
      <c r="G93">
        <v>1.3</v>
      </c>
      <c r="H93">
        <v>0</v>
      </c>
      <c r="I93">
        <v>1.306</v>
      </c>
      <c r="J93">
        <v>-0.68500000000000005</v>
      </c>
      <c r="K93">
        <v>-1.6859999999999999</v>
      </c>
      <c r="L93">
        <v>-2.6819999999999999</v>
      </c>
      <c r="M93">
        <v>-3.2280000000000002</v>
      </c>
      <c r="N93">
        <v>-3.26</v>
      </c>
      <c r="O93">
        <v>0.878</v>
      </c>
      <c r="P93">
        <v>0.878</v>
      </c>
      <c r="Q93">
        <v>0.872</v>
      </c>
      <c r="R93">
        <v>0.40200000000000002</v>
      </c>
      <c r="S93">
        <v>0.14399999999999999</v>
      </c>
    </row>
    <row r="94" spans="1:19" x14ac:dyDescent="0.3">
      <c r="A94">
        <v>60</v>
      </c>
      <c r="B94">
        <v>-0.68500000000000005</v>
      </c>
      <c r="C94">
        <v>-1.6859999999999999</v>
      </c>
      <c r="D94">
        <v>-2.6819999999999999</v>
      </c>
      <c r="E94">
        <v>-3.2280000000000002</v>
      </c>
      <c r="F94">
        <v>-3.26</v>
      </c>
      <c r="G94">
        <v>1.3</v>
      </c>
      <c r="H94">
        <v>0</v>
      </c>
      <c r="I94">
        <v>1.306</v>
      </c>
      <c r="J94">
        <v>-0.68700000000000006</v>
      </c>
      <c r="K94">
        <v>-1.6859999999999999</v>
      </c>
      <c r="L94">
        <v>-2.681</v>
      </c>
      <c r="M94">
        <v>-3.2280000000000002</v>
      </c>
      <c r="N94">
        <v>-3.26</v>
      </c>
      <c r="O94">
        <v>0.88100000000000001</v>
      </c>
      <c r="P94">
        <v>0.88400000000000001</v>
      </c>
      <c r="Q94">
        <v>0.874</v>
      </c>
      <c r="R94">
        <v>0.40100000000000002</v>
      </c>
      <c r="S94">
        <v>0.14399999999999999</v>
      </c>
    </row>
    <row r="95" spans="1:19" x14ac:dyDescent="0.3">
      <c r="A95">
        <v>120</v>
      </c>
      <c r="B95">
        <v>-0.68500000000000005</v>
      </c>
      <c r="C95">
        <v>-1.6859999999999999</v>
      </c>
      <c r="D95">
        <v>-2.6819999999999999</v>
      </c>
      <c r="E95">
        <v>-3.2280000000000002</v>
      </c>
      <c r="F95">
        <v>-3.26</v>
      </c>
      <c r="G95">
        <v>1.3</v>
      </c>
      <c r="H95">
        <v>0</v>
      </c>
      <c r="I95">
        <v>1.306</v>
      </c>
      <c r="J95">
        <v>-0.68700000000000006</v>
      </c>
      <c r="K95">
        <v>-1.6859999999999999</v>
      </c>
      <c r="L95">
        <v>-2.681</v>
      </c>
      <c r="M95">
        <v>-3.2280000000000002</v>
      </c>
      <c r="N95">
        <v>-3.26</v>
      </c>
      <c r="O95">
        <v>0.88200000000000001</v>
      </c>
      <c r="P95">
        <v>0.88500000000000001</v>
      </c>
      <c r="Q95">
        <v>0.875</v>
      </c>
      <c r="R95">
        <v>0.40200000000000002</v>
      </c>
      <c r="S95">
        <v>0.14399999999999999</v>
      </c>
    </row>
    <row r="96" spans="1:19" x14ac:dyDescent="0.3">
      <c r="A96">
        <v>180</v>
      </c>
      <c r="B96">
        <v>-0.68500000000000005</v>
      </c>
      <c r="C96">
        <v>-1.6859999999999999</v>
      </c>
      <c r="D96">
        <v>-2.6819999999999999</v>
      </c>
      <c r="E96">
        <v>-3.2280000000000002</v>
      </c>
      <c r="F96">
        <v>-3.26</v>
      </c>
      <c r="G96">
        <v>1.3</v>
      </c>
      <c r="H96">
        <v>0</v>
      </c>
      <c r="I96">
        <v>1.306</v>
      </c>
      <c r="J96">
        <v>-0.68799999999999994</v>
      </c>
      <c r="K96">
        <v>-1.6859999999999999</v>
      </c>
      <c r="L96">
        <v>-2.681</v>
      </c>
      <c r="M96">
        <v>-3.2280000000000002</v>
      </c>
      <c r="N96">
        <v>-3.26</v>
      </c>
      <c r="O96">
        <v>0.88300000000000001</v>
      </c>
      <c r="P96">
        <v>0.88700000000000001</v>
      </c>
      <c r="Q96">
        <v>0.877</v>
      </c>
      <c r="R96">
        <v>0.40500000000000003</v>
      </c>
      <c r="S96">
        <v>0.14499999999999999</v>
      </c>
    </row>
    <row r="97" spans="1:19" x14ac:dyDescent="0.3">
      <c r="A97">
        <v>240</v>
      </c>
      <c r="B97">
        <v>-0.68500000000000005</v>
      </c>
      <c r="C97">
        <v>-1.6859999999999999</v>
      </c>
      <c r="D97">
        <v>-2.6819999999999999</v>
      </c>
      <c r="E97">
        <v>-3.2280000000000002</v>
      </c>
      <c r="F97">
        <v>-3.26</v>
      </c>
      <c r="G97">
        <v>1.3</v>
      </c>
      <c r="H97">
        <v>0</v>
      </c>
      <c r="I97">
        <v>1.306</v>
      </c>
      <c r="J97">
        <v>-0.68799999999999994</v>
      </c>
      <c r="K97">
        <v>-1.6850000000000001</v>
      </c>
      <c r="L97">
        <v>-2.681</v>
      </c>
      <c r="M97">
        <v>-3.2280000000000002</v>
      </c>
      <c r="N97">
        <v>-3.26</v>
      </c>
      <c r="O97">
        <v>0.88400000000000001</v>
      </c>
      <c r="P97">
        <v>0.88600000000000001</v>
      </c>
      <c r="Q97">
        <v>0.877</v>
      </c>
      <c r="R97">
        <v>0.40500000000000003</v>
      </c>
      <c r="S97">
        <v>0.14499999999999999</v>
      </c>
    </row>
    <row r="98" spans="1:19" x14ac:dyDescent="0.3">
      <c r="A98">
        <v>300</v>
      </c>
      <c r="B98">
        <v>-0.68500000000000005</v>
      </c>
      <c r="C98">
        <v>-1.6859999999999999</v>
      </c>
      <c r="D98">
        <v>-2.6819999999999999</v>
      </c>
      <c r="E98">
        <v>-3.2280000000000002</v>
      </c>
      <c r="F98">
        <v>-3.26</v>
      </c>
      <c r="G98">
        <v>1.3</v>
      </c>
      <c r="H98">
        <v>0</v>
      </c>
      <c r="I98">
        <v>1.306</v>
      </c>
      <c r="J98">
        <v>-0.68899999999999995</v>
      </c>
      <c r="K98">
        <v>-1.6859999999999999</v>
      </c>
      <c r="L98">
        <v>-2.681</v>
      </c>
      <c r="M98">
        <v>-3.2280000000000002</v>
      </c>
      <c r="N98">
        <v>-3.26</v>
      </c>
      <c r="O98">
        <v>0.88400000000000001</v>
      </c>
      <c r="P98">
        <v>0.88700000000000001</v>
      </c>
      <c r="Q98">
        <v>0.878</v>
      </c>
      <c r="R98">
        <v>0.40500000000000003</v>
      </c>
      <c r="S98">
        <v>0.14399999999999999</v>
      </c>
    </row>
    <row r="99" spans="1:19" x14ac:dyDescent="0.3">
      <c r="A99">
        <v>360</v>
      </c>
      <c r="B99">
        <v>-0.68500000000000005</v>
      </c>
      <c r="C99">
        <v>-1.6859999999999999</v>
      </c>
      <c r="D99">
        <v>-2.6819999999999999</v>
      </c>
      <c r="E99">
        <v>-3.2280000000000002</v>
      </c>
      <c r="F99">
        <v>-3.26</v>
      </c>
      <c r="G99">
        <v>1.3</v>
      </c>
      <c r="H99">
        <v>0</v>
      </c>
      <c r="I99">
        <v>1.306</v>
      </c>
      <c r="J99">
        <v>-0.68899999999999995</v>
      </c>
      <c r="K99">
        <v>-1.6859999999999999</v>
      </c>
      <c r="L99">
        <v>-2.681</v>
      </c>
      <c r="M99">
        <v>-3.2280000000000002</v>
      </c>
      <c r="N99">
        <v>-3.26</v>
      </c>
      <c r="O99">
        <v>0.88400000000000001</v>
      </c>
      <c r="P99">
        <v>0.88600000000000001</v>
      </c>
      <c r="Q99">
        <v>0.877</v>
      </c>
      <c r="R99">
        <v>0.40500000000000003</v>
      </c>
      <c r="S99">
        <v>0.14399999999999999</v>
      </c>
    </row>
    <row r="100" spans="1:19" x14ac:dyDescent="0.3">
      <c r="A100">
        <v>420</v>
      </c>
      <c r="B100">
        <v>-0.68500000000000005</v>
      </c>
      <c r="C100">
        <v>-1.6859999999999999</v>
      </c>
      <c r="D100">
        <v>-2.6819999999999999</v>
      </c>
      <c r="E100">
        <v>-3.2280000000000002</v>
      </c>
      <c r="F100">
        <v>-3.26</v>
      </c>
      <c r="G100">
        <v>1.3</v>
      </c>
      <c r="H100">
        <v>0</v>
      </c>
      <c r="I100">
        <v>1.306</v>
      </c>
      <c r="J100">
        <v>-0.68899999999999995</v>
      </c>
      <c r="K100">
        <v>-1.6859999999999999</v>
      </c>
      <c r="L100">
        <v>-2.681</v>
      </c>
      <c r="M100">
        <v>-3.2280000000000002</v>
      </c>
      <c r="N100">
        <v>-3.26</v>
      </c>
      <c r="O100">
        <v>0.88500000000000001</v>
      </c>
      <c r="P100">
        <v>0.88600000000000001</v>
      </c>
      <c r="Q100">
        <v>0.878</v>
      </c>
      <c r="R100">
        <v>0.40500000000000003</v>
      </c>
      <c r="S100">
        <v>0.14499999999999999</v>
      </c>
    </row>
    <row r="101" spans="1:19" x14ac:dyDescent="0.3">
      <c r="A101">
        <v>480</v>
      </c>
      <c r="B101">
        <v>-0.68500000000000005</v>
      </c>
      <c r="C101">
        <v>-1.6859999999999999</v>
      </c>
      <c r="D101">
        <v>-2.6819999999999999</v>
      </c>
      <c r="E101">
        <v>-3.2280000000000002</v>
      </c>
      <c r="F101">
        <v>-3.26</v>
      </c>
      <c r="G101">
        <v>1.3</v>
      </c>
      <c r="H101">
        <v>0</v>
      </c>
      <c r="I101">
        <v>1.306</v>
      </c>
      <c r="J101">
        <v>-0.68899999999999995</v>
      </c>
      <c r="K101">
        <v>-1.6859999999999999</v>
      </c>
      <c r="L101">
        <v>-2.681</v>
      </c>
      <c r="M101">
        <v>-3.2280000000000002</v>
      </c>
      <c r="N101">
        <v>-3.26</v>
      </c>
      <c r="O101">
        <v>0.88500000000000001</v>
      </c>
      <c r="P101">
        <v>0.88600000000000001</v>
      </c>
      <c r="Q101">
        <v>0.877</v>
      </c>
      <c r="R101">
        <v>0.40600000000000003</v>
      </c>
      <c r="S101">
        <v>0.14599999999999999</v>
      </c>
    </row>
    <row r="102" spans="1:19" x14ac:dyDescent="0.3">
      <c r="A102">
        <v>540</v>
      </c>
      <c r="B102">
        <v>-0.68500000000000005</v>
      </c>
      <c r="C102">
        <v>-1.6859999999999999</v>
      </c>
      <c r="D102">
        <v>-2.6819999999999999</v>
      </c>
      <c r="E102">
        <v>-3.2280000000000002</v>
      </c>
      <c r="F102">
        <v>-3.26</v>
      </c>
      <c r="G102">
        <v>1.3</v>
      </c>
      <c r="H102">
        <v>0</v>
      </c>
      <c r="I102">
        <v>1.306</v>
      </c>
      <c r="J102">
        <v>-0.68899999999999995</v>
      </c>
      <c r="K102">
        <v>-1.6859999999999999</v>
      </c>
      <c r="L102">
        <v>-2.681</v>
      </c>
      <c r="M102">
        <v>-3.2280000000000002</v>
      </c>
      <c r="N102">
        <v>-3.26</v>
      </c>
      <c r="O102">
        <v>0.88500000000000001</v>
      </c>
      <c r="P102">
        <v>0.88600000000000001</v>
      </c>
      <c r="Q102">
        <v>0.878</v>
      </c>
      <c r="R102">
        <v>0.40500000000000003</v>
      </c>
      <c r="S102">
        <v>0.14599999999999999</v>
      </c>
    </row>
    <row r="103" spans="1:19" x14ac:dyDescent="0.3">
      <c r="A103">
        <v>600</v>
      </c>
      <c r="B103">
        <v>-0.68500000000000005</v>
      </c>
      <c r="C103">
        <v>-1.6859999999999999</v>
      </c>
      <c r="D103">
        <v>-2.6819999999999999</v>
      </c>
      <c r="E103">
        <v>-3.2280000000000002</v>
      </c>
      <c r="F103">
        <v>-3.26</v>
      </c>
      <c r="G103">
        <v>1.3</v>
      </c>
      <c r="H103">
        <v>0</v>
      </c>
      <c r="I103">
        <v>1.306</v>
      </c>
      <c r="J103">
        <v>-0.68899999999999995</v>
      </c>
      <c r="K103">
        <v>-1.6859999999999999</v>
      </c>
      <c r="L103">
        <v>-2.681</v>
      </c>
      <c r="M103">
        <v>-3.2280000000000002</v>
      </c>
      <c r="N103">
        <v>-3.26</v>
      </c>
      <c r="O103">
        <v>0.88500000000000001</v>
      </c>
      <c r="P103">
        <v>0.88500000000000001</v>
      </c>
      <c r="Q103">
        <v>0.878</v>
      </c>
      <c r="R103">
        <v>0.40500000000000003</v>
      </c>
      <c r="S103">
        <v>0.14599999999999999</v>
      </c>
    </row>
    <row r="105" spans="1:19" x14ac:dyDescent="0.3">
      <c r="A105" t="s">
        <v>0</v>
      </c>
      <c r="B105" t="s">
        <v>9</v>
      </c>
    </row>
    <row r="106" spans="1:19" x14ac:dyDescent="0.3">
      <c r="A106">
        <v>0</v>
      </c>
      <c r="B106">
        <v>-0.68500000000000005</v>
      </c>
      <c r="C106">
        <v>-1.6859999999999999</v>
      </c>
      <c r="D106">
        <v>-2.6819999999999999</v>
      </c>
      <c r="E106">
        <v>-3.2280000000000002</v>
      </c>
      <c r="F106">
        <v>-3.26</v>
      </c>
      <c r="G106">
        <v>1.3</v>
      </c>
      <c r="H106">
        <v>0</v>
      </c>
      <c r="I106">
        <v>1.0449999999999999</v>
      </c>
      <c r="J106">
        <v>-0.68500000000000005</v>
      </c>
      <c r="K106">
        <v>-1.6859999999999999</v>
      </c>
      <c r="L106">
        <v>-2.6819999999999999</v>
      </c>
      <c r="M106">
        <v>-3.2280000000000002</v>
      </c>
      <c r="N106">
        <v>-3.26</v>
      </c>
      <c r="O106">
        <v>0.878</v>
      </c>
      <c r="P106">
        <v>0.878</v>
      </c>
      <c r="Q106">
        <v>0.872</v>
      </c>
      <c r="R106">
        <v>0.40200000000000002</v>
      </c>
      <c r="S106">
        <v>0.14399999999999999</v>
      </c>
    </row>
    <row r="107" spans="1:19" x14ac:dyDescent="0.3">
      <c r="A107">
        <v>60</v>
      </c>
      <c r="B107">
        <v>-0.68500000000000005</v>
      </c>
      <c r="C107">
        <v>-1.6859999999999999</v>
      </c>
      <c r="D107">
        <v>-2.6819999999999999</v>
      </c>
      <c r="E107">
        <v>-3.2280000000000002</v>
      </c>
      <c r="F107">
        <v>-3.26</v>
      </c>
      <c r="G107">
        <v>1.3</v>
      </c>
      <c r="H107">
        <v>0</v>
      </c>
      <c r="I107">
        <v>1.0449999999999999</v>
      </c>
      <c r="J107">
        <v>-0.68700000000000006</v>
      </c>
      <c r="K107">
        <v>-1.6850000000000001</v>
      </c>
      <c r="L107">
        <v>-2.681</v>
      </c>
      <c r="M107">
        <v>-3.2290000000000001</v>
      </c>
      <c r="N107">
        <v>-3.2570000000000001</v>
      </c>
      <c r="O107">
        <v>0.88100000000000001</v>
      </c>
      <c r="P107">
        <v>0.88300000000000001</v>
      </c>
      <c r="Q107">
        <v>0.874</v>
      </c>
      <c r="R107">
        <v>0.40200000000000002</v>
      </c>
      <c r="S107">
        <v>0.13600000000000001</v>
      </c>
    </row>
    <row r="108" spans="1:19" x14ac:dyDescent="0.3">
      <c r="A108">
        <v>120</v>
      </c>
      <c r="B108">
        <v>-0.68500000000000005</v>
      </c>
      <c r="C108">
        <v>-1.6859999999999999</v>
      </c>
      <c r="D108">
        <v>-2.6819999999999999</v>
      </c>
      <c r="E108">
        <v>-3.2280000000000002</v>
      </c>
      <c r="F108">
        <v>-3.26</v>
      </c>
      <c r="G108">
        <v>1.3</v>
      </c>
      <c r="H108">
        <v>0</v>
      </c>
      <c r="I108">
        <v>1.0449999999999999</v>
      </c>
      <c r="J108">
        <v>-0.68799999999999994</v>
      </c>
      <c r="K108">
        <v>-1.6859999999999999</v>
      </c>
      <c r="L108">
        <v>-2.681</v>
      </c>
      <c r="M108">
        <v>-3.2280000000000002</v>
      </c>
      <c r="N108">
        <v>-3.254</v>
      </c>
      <c r="O108">
        <v>0.88200000000000001</v>
      </c>
      <c r="P108">
        <v>0.88500000000000001</v>
      </c>
      <c r="Q108">
        <v>0.874</v>
      </c>
      <c r="R108">
        <v>0.4</v>
      </c>
      <c r="S108">
        <v>0.128</v>
      </c>
    </row>
    <row r="109" spans="1:19" x14ac:dyDescent="0.3">
      <c r="A109">
        <v>180</v>
      </c>
      <c r="B109">
        <v>-0.68500000000000005</v>
      </c>
      <c r="C109">
        <v>-1.6859999999999999</v>
      </c>
      <c r="D109">
        <v>-2.6819999999999999</v>
      </c>
      <c r="E109">
        <v>-3.2280000000000002</v>
      </c>
      <c r="F109">
        <v>-3.26</v>
      </c>
      <c r="G109">
        <v>1.3</v>
      </c>
      <c r="H109">
        <v>0</v>
      </c>
      <c r="I109">
        <v>1.0449999999999999</v>
      </c>
      <c r="J109">
        <v>-0.68799999999999994</v>
      </c>
      <c r="K109">
        <v>-1.6859999999999999</v>
      </c>
      <c r="L109">
        <v>-2.681</v>
      </c>
      <c r="M109">
        <v>-3.2280000000000002</v>
      </c>
      <c r="N109">
        <v>-3.2509999999999999</v>
      </c>
      <c r="O109">
        <v>0.88300000000000001</v>
      </c>
      <c r="P109">
        <v>0.88700000000000001</v>
      </c>
      <c r="Q109">
        <v>0.878</v>
      </c>
      <c r="R109">
        <v>0.40400000000000003</v>
      </c>
      <c r="S109">
        <v>0.122</v>
      </c>
    </row>
    <row r="110" spans="1:19" x14ac:dyDescent="0.3">
      <c r="A110">
        <v>240</v>
      </c>
      <c r="B110">
        <v>-0.68500000000000005</v>
      </c>
      <c r="C110">
        <v>-1.6859999999999999</v>
      </c>
      <c r="D110">
        <v>-2.6819999999999999</v>
      </c>
      <c r="E110">
        <v>-3.2280000000000002</v>
      </c>
      <c r="F110">
        <v>-3.26</v>
      </c>
      <c r="G110">
        <v>1.3</v>
      </c>
      <c r="H110">
        <v>0</v>
      </c>
      <c r="I110">
        <v>1.0449999999999999</v>
      </c>
      <c r="J110">
        <v>-0.68799999999999994</v>
      </c>
      <c r="K110">
        <v>-1.6850000000000001</v>
      </c>
      <c r="L110">
        <v>-2.681</v>
      </c>
      <c r="M110">
        <v>-3.2290000000000001</v>
      </c>
      <c r="N110">
        <v>-3.2480000000000002</v>
      </c>
      <c r="O110">
        <v>0.88400000000000001</v>
      </c>
      <c r="P110">
        <v>0.88600000000000001</v>
      </c>
      <c r="Q110">
        <v>0.877</v>
      </c>
      <c r="R110">
        <v>0.40899999999999997</v>
      </c>
      <c r="S110">
        <v>0.11600000000000001</v>
      </c>
    </row>
    <row r="111" spans="1:19" x14ac:dyDescent="0.3">
      <c r="A111">
        <v>300</v>
      </c>
      <c r="B111">
        <v>-0.68500000000000005</v>
      </c>
      <c r="C111">
        <v>-1.6859999999999999</v>
      </c>
      <c r="D111">
        <v>-2.6819999999999999</v>
      </c>
      <c r="E111">
        <v>-3.2280000000000002</v>
      </c>
      <c r="F111">
        <v>-3.26</v>
      </c>
      <c r="G111">
        <v>1.3</v>
      </c>
      <c r="H111">
        <v>0</v>
      </c>
      <c r="I111">
        <v>1.0449999999999999</v>
      </c>
      <c r="J111">
        <v>-0.68899999999999995</v>
      </c>
      <c r="K111">
        <v>-1.6850000000000001</v>
      </c>
      <c r="L111">
        <v>-2.681</v>
      </c>
      <c r="M111">
        <v>-3.2280000000000002</v>
      </c>
      <c r="N111">
        <v>-3.2450000000000001</v>
      </c>
      <c r="O111">
        <v>0.88400000000000001</v>
      </c>
      <c r="P111">
        <v>0.88600000000000001</v>
      </c>
      <c r="Q111">
        <v>0.876</v>
      </c>
      <c r="R111">
        <v>0.40699999999999997</v>
      </c>
      <c r="S111">
        <v>0.11</v>
      </c>
    </row>
    <row r="112" spans="1:19" x14ac:dyDescent="0.3">
      <c r="A112">
        <v>360</v>
      </c>
      <c r="B112">
        <v>-0.68500000000000005</v>
      </c>
      <c r="C112">
        <v>-1.6859999999999999</v>
      </c>
      <c r="D112">
        <v>-2.6819999999999999</v>
      </c>
      <c r="E112">
        <v>-3.2280000000000002</v>
      </c>
      <c r="F112">
        <v>-3.26</v>
      </c>
      <c r="G112">
        <v>1.3</v>
      </c>
      <c r="H112">
        <v>0</v>
      </c>
      <c r="I112">
        <v>1.0449999999999999</v>
      </c>
      <c r="J112">
        <v>-0.68899999999999995</v>
      </c>
      <c r="K112">
        <v>-1.6859999999999999</v>
      </c>
      <c r="L112">
        <v>-2.681</v>
      </c>
      <c r="M112">
        <v>-3.2269999999999999</v>
      </c>
      <c r="N112">
        <v>-3.242</v>
      </c>
      <c r="O112">
        <v>0.88400000000000001</v>
      </c>
      <c r="P112">
        <v>0.88600000000000001</v>
      </c>
      <c r="Q112">
        <v>0.879</v>
      </c>
      <c r="R112">
        <v>0.4</v>
      </c>
      <c r="S112">
        <v>0.106</v>
      </c>
    </row>
    <row r="113" spans="1:19" x14ac:dyDescent="0.3">
      <c r="A113">
        <v>420</v>
      </c>
      <c r="B113">
        <v>-0.68500000000000005</v>
      </c>
      <c r="C113">
        <v>-1.6859999999999999</v>
      </c>
      <c r="D113">
        <v>-2.6819999999999999</v>
      </c>
      <c r="E113">
        <v>-3.2280000000000002</v>
      </c>
      <c r="F113">
        <v>-3.26</v>
      </c>
      <c r="G113">
        <v>1.3</v>
      </c>
      <c r="H113">
        <v>0</v>
      </c>
      <c r="I113">
        <v>1.0449999999999999</v>
      </c>
      <c r="J113">
        <v>-0.68899999999999995</v>
      </c>
      <c r="K113">
        <v>-1.6859999999999999</v>
      </c>
      <c r="L113">
        <v>-2.681</v>
      </c>
      <c r="M113">
        <v>-3.2240000000000002</v>
      </c>
      <c r="N113">
        <v>-3.2389999999999999</v>
      </c>
      <c r="O113">
        <v>0.88500000000000001</v>
      </c>
      <c r="P113">
        <v>0.88600000000000001</v>
      </c>
      <c r="Q113">
        <v>0.879</v>
      </c>
      <c r="R113">
        <v>0.39200000000000002</v>
      </c>
      <c r="S113">
        <v>0.10299999999999999</v>
      </c>
    </row>
    <row r="114" spans="1:19" x14ac:dyDescent="0.3">
      <c r="A114">
        <v>480</v>
      </c>
      <c r="B114">
        <v>-0.68500000000000005</v>
      </c>
      <c r="C114">
        <v>-1.6859999999999999</v>
      </c>
      <c r="D114">
        <v>-2.6819999999999999</v>
      </c>
      <c r="E114">
        <v>-3.2280000000000002</v>
      </c>
      <c r="F114">
        <v>-3.26</v>
      </c>
      <c r="G114">
        <v>1.3</v>
      </c>
      <c r="H114">
        <v>0</v>
      </c>
      <c r="I114">
        <v>1.0449999999999999</v>
      </c>
      <c r="J114">
        <v>-0.68899999999999995</v>
      </c>
      <c r="K114">
        <v>-1.6859999999999999</v>
      </c>
      <c r="L114">
        <v>-2.681</v>
      </c>
      <c r="M114">
        <v>-3.2210000000000001</v>
      </c>
      <c r="N114">
        <v>-3.2360000000000002</v>
      </c>
      <c r="O114">
        <v>0.88500000000000001</v>
      </c>
      <c r="P114">
        <v>0.88600000000000001</v>
      </c>
      <c r="Q114">
        <v>0.878</v>
      </c>
      <c r="R114">
        <v>0.38500000000000001</v>
      </c>
      <c r="S114">
        <v>0.10100000000000001</v>
      </c>
    </row>
    <row r="115" spans="1:19" x14ac:dyDescent="0.3">
      <c r="A115">
        <v>540</v>
      </c>
      <c r="B115">
        <v>-0.68500000000000005</v>
      </c>
      <c r="C115">
        <v>-1.6859999999999999</v>
      </c>
      <c r="D115">
        <v>-2.6819999999999999</v>
      </c>
      <c r="E115">
        <v>-3.2280000000000002</v>
      </c>
      <c r="F115">
        <v>-3.26</v>
      </c>
      <c r="G115">
        <v>1.3</v>
      </c>
      <c r="H115">
        <v>0</v>
      </c>
      <c r="I115">
        <v>1.0449999999999999</v>
      </c>
      <c r="J115">
        <v>-0.68899999999999995</v>
      </c>
      <c r="K115">
        <v>-1.6859999999999999</v>
      </c>
      <c r="L115">
        <v>-2.681</v>
      </c>
      <c r="M115">
        <v>-3.2170000000000001</v>
      </c>
      <c r="N115">
        <v>-3.2330000000000001</v>
      </c>
      <c r="O115">
        <v>0.88500000000000001</v>
      </c>
      <c r="P115">
        <v>0.88600000000000001</v>
      </c>
      <c r="Q115">
        <v>0.876</v>
      </c>
      <c r="R115">
        <v>0.377</v>
      </c>
      <c r="S115">
        <v>9.8000000000000004E-2</v>
      </c>
    </row>
    <row r="116" spans="1:19" x14ac:dyDescent="0.3">
      <c r="A116">
        <v>600</v>
      </c>
      <c r="B116">
        <v>-0.68500000000000005</v>
      </c>
      <c r="C116">
        <v>-1.6859999999999999</v>
      </c>
      <c r="D116">
        <v>-2.6819999999999999</v>
      </c>
      <c r="E116">
        <v>-3.2280000000000002</v>
      </c>
      <c r="F116">
        <v>-3.26</v>
      </c>
      <c r="G116">
        <v>1.3</v>
      </c>
      <c r="H116">
        <v>0</v>
      </c>
      <c r="I116">
        <v>1.0449999999999999</v>
      </c>
      <c r="J116">
        <v>-0.68899999999999995</v>
      </c>
      <c r="K116">
        <v>-1.6859999999999999</v>
      </c>
      <c r="L116">
        <v>-2.681</v>
      </c>
      <c r="M116">
        <v>-3.2130000000000001</v>
      </c>
      <c r="N116">
        <v>-3.23</v>
      </c>
      <c r="O116">
        <v>0.88500000000000001</v>
      </c>
      <c r="P116">
        <v>0.88500000000000001</v>
      </c>
      <c r="Q116">
        <v>0.877</v>
      </c>
      <c r="R116">
        <v>0.37</v>
      </c>
      <c r="S116">
        <v>9.6000000000000002E-2</v>
      </c>
    </row>
    <row r="118" spans="1:19" x14ac:dyDescent="0.3">
      <c r="A118" t="s">
        <v>0</v>
      </c>
      <c r="B118" t="s">
        <v>10</v>
      </c>
    </row>
    <row r="119" spans="1:19" x14ac:dyDescent="0.3">
      <c r="A119">
        <v>0</v>
      </c>
      <c r="B119">
        <v>-0.68500000000000005</v>
      </c>
      <c r="C119">
        <v>-1.6859999999999999</v>
      </c>
      <c r="D119">
        <v>-2.6819999999999999</v>
      </c>
      <c r="E119">
        <v>-3.2189999999999999</v>
      </c>
      <c r="F119">
        <v>-3.25</v>
      </c>
      <c r="G119">
        <v>1.3</v>
      </c>
      <c r="H119">
        <v>0</v>
      </c>
      <c r="I119">
        <v>1.554</v>
      </c>
      <c r="J119">
        <v>-0.68500000000000005</v>
      </c>
      <c r="K119">
        <v>-1.6859999999999999</v>
      </c>
      <c r="L119">
        <v>-2.6819999999999999</v>
      </c>
      <c r="M119">
        <v>-3.2189999999999999</v>
      </c>
      <c r="N119">
        <v>-3.25</v>
      </c>
      <c r="O119">
        <v>0.878</v>
      </c>
      <c r="P119">
        <v>0.878</v>
      </c>
      <c r="Q119">
        <v>0.871</v>
      </c>
      <c r="R119">
        <v>0.39700000000000002</v>
      </c>
      <c r="S119">
        <v>0.14299999999999999</v>
      </c>
    </row>
    <row r="120" spans="1:19" x14ac:dyDescent="0.3">
      <c r="A120">
        <v>60</v>
      </c>
      <c r="B120">
        <v>-0.68500000000000005</v>
      </c>
      <c r="C120">
        <v>-1.6859999999999999</v>
      </c>
      <c r="D120">
        <v>-2.6819999999999999</v>
      </c>
      <c r="E120">
        <v>-3.2189999999999999</v>
      </c>
      <c r="F120">
        <v>-3.25</v>
      </c>
      <c r="G120">
        <v>1.3</v>
      </c>
      <c r="H120">
        <v>0</v>
      </c>
      <c r="I120">
        <v>1.554</v>
      </c>
      <c r="J120">
        <v>-0.68700000000000006</v>
      </c>
      <c r="K120">
        <v>-1.6859999999999999</v>
      </c>
      <c r="L120">
        <v>-2.681</v>
      </c>
      <c r="M120">
        <v>-3.2189999999999999</v>
      </c>
      <c r="N120">
        <v>-3.2530000000000001</v>
      </c>
      <c r="O120">
        <v>0.88100000000000001</v>
      </c>
      <c r="P120">
        <v>0.88500000000000001</v>
      </c>
      <c r="Q120">
        <v>0.873</v>
      </c>
      <c r="R120">
        <v>0.39500000000000002</v>
      </c>
      <c r="S120">
        <v>0.151</v>
      </c>
    </row>
    <row r="121" spans="1:19" x14ac:dyDescent="0.3">
      <c r="A121">
        <v>120</v>
      </c>
      <c r="B121">
        <v>-0.68500000000000005</v>
      </c>
      <c r="C121">
        <v>-1.6859999999999999</v>
      </c>
      <c r="D121">
        <v>-2.6819999999999999</v>
      </c>
      <c r="E121">
        <v>-3.2189999999999999</v>
      </c>
      <c r="F121">
        <v>-3.25</v>
      </c>
      <c r="G121">
        <v>1.3</v>
      </c>
      <c r="H121">
        <v>0</v>
      </c>
      <c r="I121">
        <v>1.554</v>
      </c>
      <c r="J121">
        <v>-0.68700000000000006</v>
      </c>
      <c r="K121">
        <v>-1.6859999999999999</v>
      </c>
      <c r="L121">
        <v>-2.681</v>
      </c>
      <c r="M121">
        <v>-3.2189999999999999</v>
      </c>
      <c r="N121">
        <v>-3.2559999999999998</v>
      </c>
      <c r="O121">
        <v>0.88200000000000001</v>
      </c>
      <c r="P121">
        <v>0.88600000000000001</v>
      </c>
      <c r="Q121">
        <v>0.875</v>
      </c>
      <c r="R121">
        <v>0.39800000000000002</v>
      </c>
      <c r="S121">
        <v>0.158</v>
      </c>
    </row>
    <row r="122" spans="1:19" x14ac:dyDescent="0.3">
      <c r="A122">
        <v>180</v>
      </c>
      <c r="B122">
        <v>-0.68500000000000005</v>
      </c>
      <c r="C122">
        <v>-1.6859999999999999</v>
      </c>
      <c r="D122">
        <v>-2.6819999999999999</v>
      </c>
      <c r="E122">
        <v>-3.2189999999999999</v>
      </c>
      <c r="F122">
        <v>-3.25</v>
      </c>
      <c r="G122">
        <v>1.3</v>
      </c>
      <c r="H122">
        <v>0</v>
      </c>
      <c r="I122">
        <v>1.554</v>
      </c>
      <c r="J122">
        <v>-0.68799999999999994</v>
      </c>
      <c r="K122">
        <v>-1.6859999999999999</v>
      </c>
      <c r="L122">
        <v>-2.68</v>
      </c>
      <c r="M122">
        <v>-3.2189999999999999</v>
      </c>
      <c r="N122">
        <v>-3.2589999999999999</v>
      </c>
      <c r="O122">
        <v>0.88300000000000001</v>
      </c>
      <c r="P122">
        <v>0.88700000000000001</v>
      </c>
      <c r="Q122">
        <v>0.875</v>
      </c>
      <c r="R122">
        <v>0.39900000000000002</v>
      </c>
      <c r="S122">
        <v>0.16600000000000001</v>
      </c>
    </row>
    <row r="123" spans="1:19" x14ac:dyDescent="0.3">
      <c r="A123">
        <v>240</v>
      </c>
      <c r="B123">
        <v>-0.68500000000000005</v>
      </c>
      <c r="C123">
        <v>-1.6859999999999999</v>
      </c>
      <c r="D123">
        <v>-2.6819999999999999</v>
      </c>
      <c r="E123">
        <v>-3.2189999999999999</v>
      </c>
      <c r="F123">
        <v>-3.25</v>
      </c>
      <c r="G123">
        <v>1.3</v>
      </c>
      <c r="H123">
        <v>0</v>
      </c>
      <c r="I123">
        <v>1.554</v>
      </c>
      <c r="J123">
        <v>-0.68799999999999994</v>
      </c>
      <c r="K123">
        <v>-1.6850000000000001</v>
      </c>
      <c r="L123">
        <v>-2.681</v>
      </c>
      <c r="M123">
        <v>-3.2170000000000001</v>
      </c>
      <c r="N123">
        <v>-3.262</v>
      </c>
      <c r="O123">
        <v>0.88400000000000001</v>
      </c>
      <c r="P123">
        <v>0.88600000000000001</v>
      </c>
      <c r="Q123">
        <v>0.877</v>
      </c>
      <c r="R123">
        <v>0.39600000000000002</v>
      </c>
      <c r="S123">
        <v>0.17199999999999999</v>
      </c>
    </row>
    <row r="124" spans="1:19" x14ac:dyDescent="0.3">
      <c r="A124">
        <v>300</v>
      </c>
      <c r="B124">
        <v>-0.68500000000000005</v>
      </c>
      <c r="C124">
        <v>-1.6859999999999999</v>
      </c>
      <c r="D124">
        <v>-2.6819999999999999</v>
      </c>
      <c r="E124">
        <v>-3.2189999999999999</v>
      </c>
      <c r="F124">
        <v>-3.25</v>
      </c>
      <c r="G124">
        <v>1.3</v>
      </c>
      <c r="H124">
        <v>0</v>
      </c>
      <c r="I124">
        <v>1.554</v>
      </c>
      <c r="J124">
        <v>-0.68899999999999995</v>
      </c>
      <c r="K124">
        <v>-1.6859999999999999</v>
      </c>
      <c r="L124">
        <v>-2.681</v>
      </c>
      <c r="M124">
        <v>-3.218</v>
      </c>
      <c r="N124">
        <v>-3.2650000000000001</v>
      </c>
      <c r="O124">
        <v>0.88400000000000001</v>
      </c>
      <c r="P124">
        <v>0.88700000000000001</v>
      </c>
      <c r="Q124">
        <v>0.878</v>
      </c>
      <c r="R124">
        <v>0.39800000000000002</v>
      </c>
      <c r="S124">
        <v>0.17599999999999999</v>
      </c>
    </row>
    <row r="125" spans="1:19" x14ac:dyDescent="0.3">
      <c r="A125">
        <v>360</v>
      </c>
      <c r="B125">
        <v>-0.68500000000000005</v>
      </c>
      <c r="C125">
        <v>-1.6859999999999999</v>
      </c>
      <c r="D125">
        <v>-2.6819999999999999</v>
      </c>
      <c r="E125">
        <v>-3.2189999999999999</v>
      </c>
      <c r="F125">
        <v>-3.25</v>
      </c>
      <c r="G125">
        <v>1.3</v>
      </c>
      <c r="H125">
        <v>0</v>
      </c>
      <c r="I125">
        <v>1.554</v>
      </c>
      <c r="J125">
        <v>-0.68899999999999995</v>
      </c>
      <c r="K125">
        <v>-1.6850000000000001</v>
      </c>
      <c r="L125">
        <v>-2.681</v>
      </c>
      <c r="M125">
        <v>-3.2189999999999999</v>
      </c>
      <c r="N125">
        <v>-3.2679999999999998</v>
      </c>
      <c r="O125">
        <v>0.88400000000000001</v>
      </c>
      <c r="P125">
        <v>0.88500000000000001</v>
      </c>
      <c r="Q125">
        <v>0.876</v>
      </c>
      <c r="R125">
        <v>0.40400000000000003</v>
      </c>
      <c r="S125">
        <v>0.18</v>
      </c>
    </row>
    <row r="126" spans="1:19" x14ac:dyDescent="0.3">
      <c r="A126">
        <v>420</v>
      </c>
      <c r="B126">
        <v>-0.68500000000000005</v>
      </c>
      <c r="C126">
        <v>-1.6859999999999999</v>
      </c>
      <c r="D126">
        <v>-2.6819999999999999</v>
      </c>
      <c r="E126">
        <v>-3.2189999999999999</v>
      </c>
      <c r="F126">
        <v>-3.25</v>
      </c>
      <c r="G126">
        <v>1.3</v>
      </c>
      <c r="H126">
        <v>0</v>
      </c>
      <c r="I126">
        <v>1.554</v>
      </c>
      <c r="J126">
        <v>-0.68899999999999995</v>
      </c>
      <c r="K126">
        <v>-1.6859999999999999</v>
      </c>
      <c r="L126">
        <v>-2.681</v>
      </c>
      <c r="M126">
        <v>-3.222</v>
      </c>
      <c r="N126">
        <v>-3.2709999999999999</v>
      </c>
      <c r="O126">
        <v>0.88500000000000001</v>
      </c>
      <c r="P126">
        <v>0.88600000000000001</v>
      </c>
      <c r="Q126">
        <v>0.877</v>
      </c>
      <c r="R126">
        <v>0.41199999999999998</v>
      </c>
      <c r="S126">
        <v>0.185</v>
      </c>
    </row>
    <row r="127" spans="1:19" x14ac:dyDescent="0.3">
      <c r="A127">
        <v>480</v>
      </c>
      <c r="B127">
        <v>-0.68500000000000005</v>
      </c>
      <c r="C127">
        <v>-1.6859999999999999</v>
      </c>
      <c r="D127">
        <v>-2.6819999999999999</v>
      </c>
      <c r="E127">
        <v>-3.2189999999999999</v>
      </c>
      <c r="F127">
        <v>-3.25</v>
      </c>
      <c r="G127">
        <v>1.3</v>
      </c>
      <c r="H127">
        <v>0</v>
      </c>
      <c r="I127">
        <v>1.554</v>
      </c>
      <c r="J127">
        <v>-0.68899999999999995</v>
      </c>
      <c r="K127">
        <v>-1.6859999999999999</v>
      </c>
      <c r="L127">
        <v>-2.681</v>
      </c>
      <c r="M127">
        <v>-3.2250000000000001</v>
      </c>
      <c r="N127">
        <v>-3.274</v>
      </c>
      <c r="O127">
        <v>0.88500000000000001</v>
      </c>
      <c r="P127">
        <v>0.88600000000000001</v>
      </c>
      <c r="Q127">
        <v>0.877</v>
      </c>
      <c r="R127">
        <v>0.42</v>
      </c>
      <c r="S127">
        <v>0.188</v>
      </c>
    </row>
    <row r="128" spans="1:19" x14ac:dyDescent="0.3">
      <c r="A128">
        <v>540</v>
      </c>
      <c r="B128">
        <v>-0.68500000000000005</v>
      </c>
      <c r="C128">
        <v>-1.6859999999999999</v>
      </c>
      <c r="D128">
        <v>-2.6819999999999999</v>
      </c>
      <c r="E128">
        <v>-3.2189999999999999</v>
      </c>
      <c r="F128">
        <v>-3.25</v>
      </c>
      <c r="G128">
        <v>1.3</v>
      </c>
      <c r="H128">
        <v>0</v>
      </c>
      <c r="I128">
        <v>1.554</v>
      </c>
      <c r="J128">
        <v>-0.68899999999999995</v>
      </c>
      <c r="K128">
        <v>-1.6859999999999999</v>
      </c>
      <c r="L128">
        <v>-2.681</v>
      </c>
      <c r="M128">
        <v>-3.2280000000000002</v>
      </c>
      <c r="N128">
        <v>-3.2770000000000001</v>
      </c>
      <c r="O128">
        <v>0.88500000000000001</v>
      </c>
      <c r="P128">
        <v>0.88600000000000001</v>
      </c>
      <c r="Q128">
        <v>0.877</v>
      </c>
      <c r="R128">
        <v>0.42599999999999999</v>
      </c>
      <c r="S128">
        <v>0.192</v>
      </c>
    </row>
    <row r="129" spans="1:19" x14ac:dyDescent="0.3">
      <c r="A129">
        <v>600</v>
      </c>
      <c r="B129">
        <v>-0.68500000000000005</v>
      </c>
      <c r="C129">
        <v>-1.6859999999999999</v>
      </c>
      <c r="D129">
        <v>-2.6819999999999999</v>
      </c>
      <c r="E129">
        <v>-3.2189999999999999</v>
      </c>
      <c r="F129">
        <v>-3.25</v>
      </c>
      <c r="G129">
        <v>1.3</v>
      </c>
      <c r="H129">
        <v>0</v>
      </c>
      <c r="I129">
        <v>1.554</v>
      </c>
      <c r="J129">
        <v>-0.68899999999999995</v>
      </c>
      <c r="K129">
        <v>-1.6859999999999999</v>
      </c>
      <c r="L129">
        <v>-2.681</v>
      </c>
      <c r="M129">
        <v>-3.2309999999999999</v>
      </c>
      <c r="N129">
        <v>-3.28</v>
      </c>
      <c r="O129">
        <v>0.88500000000000001</v>
      </c>
      <c r="P129">
        <v>0.88500000000000001</v>
      </c>
      <c r="Q129">
        <v>0.878</v>
      </c>
      <c r="R129">
        <v>0.43099999999999999</v>
      </c>
      <c r="S129">
        <v>0.19400000000000001</v>
      </c>
    </row>
    <row r="131" spans="1:19" x14ac:dyDescent="0.3">
      <c r="A131" t="s">
        <v>0</v>
      </c>
      <c r="B131" t="s">
        <v>11</v>
      </c>
    </row>
    <row r="132" spans="1:19" x14ac:dyDescent="0.3">
      <c r="A132">
        <v>0</v>
      </c>
      <c r="B132">
        <v>-0.68500000000000005</v>
      </c>
      <c r="C132">
        <v>-1.6859999999999999</v>
      </c>
      <c r="D132">
        <v>-2.6819999999999999</v>
      </c>
      <c r="E132">
        <v>-3.2189999999999999</v>
      </c>
      <c r="F132">
        <v>-3.25</v>
      </c>
      <c r="G132">
        <v>1.3</v>
      </c>
      <c r="H132">
        <v>0</v>
      </c>
      <c r="I132">
        <v>1.306</v>
      </c>
      <c r="J132">
        <v>-0.68500000000000005</v>
      </c>
      <c r="K132">
        <v>-1.6859999999999999</v>
      </c>
      <c r="L132">
        <v>-2.6819999999999999</v>
      </c>
      <c r="M132">
        <v>-3.2189999999999999</v>
      </c>
      <c r="N132">
        <v>-3.25</v>
      </c>
      <c r="O132">
        <v>0.878</v>
      </c>
      <c r="P132">
        <v>0.878</v>
      </c>
      <c r="Q132">
        <v>0.871</v>
      </c>
      <c r="R132">
        <v>0.39700000000000002</v>
      </c>
      <c r="S132">
        <v>0.14299999999999999</v>
      </c>
    </row>
    <row r="133" spans="1:19" x14ac:dyDescent="0.3">
      <c r="A133">
        <v>60</v>
      </c>
      <c r="B133">
        <v>-0.68500000000000005</v>
      </c>
      <c r="C133">
        <v>-1.6859999999999999</v>
      </c>
      <c r="D133">
        <v>-2.6819999999999999</v>
      </c>
      <c r="E133">
        <v>-3.2189999999999999</v>
      </c>
      <c r="F133">
        <v>-3.25</v>
      </c>
      <c r="G133">
        <v>1.3</v>
      </c>
      <c r="H133">
        <v>0</v>
      </c>
      <c r="I133">
        <v>1.306</v>
      </c>
      <c r="J133">
        <v>-0.68700000000000006</v>
      </c>
      <c r="K133">
        <v>-1.6859999999999999</v>
      </c>
      <c r="L133">
        <v>-2.681</v>
      </c>
      <c r="M133">
        <v>-3.2189999999999999</v>
      </c>
      <c r="N133">
        <v>-3.25</v>
      </c>
      <c r="O133">
        <v>0.88100000000000001</v>
      </c>
      <c r="P133">
        <v>0.88400000000000001</v>
      </c>
      <c r="Q133">
        <v>0.874</v>
      </c>
      <c r="R133">
        <v>0.39600000000000002</v>
      </c>
      <c r="S133">
        <v>0.14299999999999999</v>
      </c>
    </row>
    <row r="134" spans="1:19" x14ac:dyDescent="0.3">
      <c r="A134">
        <v>120</v>
      </c>
      <c r="B134">
        <v>-0.68500000000000005</v>
      </c>
      <c r="C134">
        <v>-1.6859999999999999</v>
      </c>
      <c r="D134">
        <v>-2.6819999999999999</v>
      </c>
      <c r="E134">
        <v>-3.2189999999999999</v>
      </c>
      <c r="F134">
        <v>-3.25</v>
      </c>
      <c r="G134">
        <v>1.3</v>
      </c>
      <c r="H134">
        <v>0</v>
      </c>
      <c r="I134">
        <v>1.306</v>
      </c>
      <c r="J134">
        <v>-0.68700000000000006</v>
      </c>
      <c r="K134">
        <v>-1.6859999999999999</v>
      </c>
      <c r="L134">
        <v>-2.68</v>
      </c>
      <c r="M134">
        <v>-3.2189999999999999</v>
      </c>
      <c r="N134">
        <v>-3.25</v>
      </c>
      <c r="O134">
        <v>0.88200000000000001</v>
      </c>
      <c r="P134">
        <v>0.88500000000000001</v>
      </c>
      <c r="Q134">
        <v>0.874</v>
      </c>
      <c r="R134">
        <v>0.39600000000000002</v>
      </c>
      <c r="S134">
        <v>0.14299999999999999</v>
      </c>
    </row>
    <row r="135" spans="1:19" x14ac:dyDescent="0.3">
      <c r="A135">
        <v>180</v>
      </c>
      <c r="B135">
        <v>-0.68500000000000005</v>
      </c>
      <c r="C135">
        <v>-1.6859999999999999</v>
      </c>
      <c r="D135">
        <v>-2.6819999999999999</v>
      </c>
      <c r="E135">
        <v>-3.2189999999999999</v>
      </c>
      <c r="F135">
        <v>-3.25</v>
      </c>
      <c r="G135">
        <v>1.3</v>
      </c>
      <c r="H135">
        <v>0</v>
      </c>
      <c r="I135">
        <v>1.306</v>
      </c>
      <c r="J135">
        <v>-0.68799999999999994</v>
      </c>
      <c r="K135">
        <v>-1.6859999999999999</v>
      </c>
      <c r="L135">
        <v>-2.681</v>
      </c>
      <c r="M135">
        <v>-3.2189999999999999</v>
      </c>
      <c r="N135">
        <v>-3.25</v>
      </c>
      <c r="O135">
        <v>0.88300000000000001</v>
      </c>
      <c r="P135">
        <v>0.88700000000000001</v>
      </c>
      <c r="Q135">
        <v>0.876</v>
      </c>
      <c r="R135">
        <v>0.39900000000000002</v>
      </c>
      <c r="S135">
        <v>0.14399999999999999</v>
      </c>
    </row>
    <row r="136" spans="1:19" x14ac:dyDescent="0.3">
      <c r="A136">
        <v>240</v>
      </c>
      <c r="B136">
        <v>-0.68500000000000005</v>
      </c>
      <c r="C136">
        <v>-1.6859999999999999</v>
      </c>
      <c r="D136">
        <v>-2.6819999999999999</v>
      </c>
      <c r="E136">
        <v>-3.2189999999999999</v>
      </c>
      <c r="F136">
        <v>-3.25</v>
      </c>
      <c r="G136">
        <v>1.3</v>
      </c>
      <c r="H136">
        <v>0</v>
      </c>
      <c r="I136">
        <v>1.306</v>
      </c>
      <c r="J136">
        <v>-0.68799999999999994</v>
      </c>
      <c r="K136">
        <v>-1.6850000000000001</v>
      </c>
      <c r="L136">
        <v>-2.681</v>
      </c>
      <c r="M136">
        <v>-3.218</v>
      </c>
      <c r="N136">
        <v>-3.25</v>
      </c>
      <c r="O136">
        <v>0.88400000000000001</v>
      </c>
      <c r="P136">
        <v>0.88600000000000001</v>
      </c>
      <c r="Q136">
        <v>0.876</v>
      </c>
      <c r="R136">
        <v>0.4</v>
      </c>
      <c r="S136">
        <v>0.14399999999999999</v>
      </c>
    </row>
    <row r="137" spans="1:19" x14ac:dyDescent="0.3">
      <c r="A137">
        <v>300</v>
      </c>
      <c r="B137">
        <v>-0.68500000000000005</v>
      </c>
      <c r="C137">
        <v>-1.6859999999999999</v>
      </c>
      <c r="D137">
        <v>-2.6819999999999999</v>
      </c>
      <c r="E137">
        <v>-3.2189999999999999</v>
      </c>
      <c r="F137">
        <v>-3.25</v>
      </c>
      <c r="G137">
        <v>1.3</v>
      </c>
      <c r="H137">
        <v>0</v>
      </c>
      <c r="I137">
        <v>1.306</v>
      </c>
      <c r="J137">
        <v>-0.68899999999999995</v>
      </c>
      <c r="K137">
        <v>-1.6859999999999999</v>
      </c>
      <c r="L137">
        <v>-2.681</v>
      </c>
      <c r="M137">
        <v>-3.2189999999999999</v>
      </c>
      <c r="N137">
        <v>-3.25</v>
      </c>
      <c r="O137">
        <v>0.88400000000000001</v>
      </c>
      <c r="P137">
        <v>0.88700000000000001</v>
      </c>
      <c r="Q137">
        <v>0.877</v>
      </c>
      <c r="R137">
        <v>0.4</v>
      </c>
      <c r="S137">
        <v>0.14299999999999999</v>
      </c>
    </row>
    <row r="138" spans="1:19" x14ac:dyDescent="0.3">
      <c r="A138">
        <v>360</v>
      </c>
      <c r="B138">
        <v>-0.68500000000000005</v>
      </c>
      <c r="C138">
        <v>-1.6859999999999999</v>
      </c>
      <c r="D138">
        <v>-2.6819999999999999</v>
      </c>
      <c r="E138">
        <v>-3.2189999999999999</v>
      </c>
      <c r="F138">
        <v>-3.25</v>
      </c>
      <c r="G138">
        <v>1.3</v>
      </c>
      <c r="H138">
        <v>0</v>
      </c>
      <c r="I138">
        <v>1.306</v>
      </c>
      <c r="J138">
        <v>-0.68899999999999995</v>
      </c>
      <c r="K138">
        <v>-1.6859999999999999</v>
      </c>
      <c r="L138">
        <v>-2.681</v>
      </c>
      <c r="M138">
        <v>-3.218</v>
      </c>
      <c r="N138">
        <v>-3.25</v>
      </c>
      <c r="O138">
        <v>0.88400000000000001</v>
      </c>
      <c r="P138">
        <v>0.88600000000000001</v>
      </c>
      <c r="Q138">
        <v>0.877</v>
      </c>
      <c r="R138">
        <v>0.4</v>
      </c>
      <c r="S138">
        <v>0.14299999999999999</v>
      </c>
    </row>
    <row r="139" spans="1:19" x14ac:dyDescent="0.3">
      <c r="A139">
        <v>420</v>
      </c>
      <c r="B139">
        <v>-0.68500000000000005</v>
      </c>
      <c r="C139">
        <v>-1.6859999999999999</v>
      </c>
      <c r="D139">
        <v>-2.6819999999999999</v>
      </c>
      <c r="E139">
        <v>-3.2189999999999999</v>
      </c>
      <c r="F139">
        <v>-3.25</v>
      </c>
      <c r="G139">
        <v>1.3</v>
      </c>
      <c r="H139">
        <v>0</v>
      </c>
      <c r="I139">
        <v>1.306</v>
      </c>
      <c r="J139">
        <v>-0.68899999999999995</v>
      </c>
      <c r="K139">
        <v>-1.6859999999999999</v>
      </c>
      <c r="L139">
        <v>-2.681</v>
      </c>
      <c r="M139">
        <v>-3.218</v>
      </c>
      <c r="N139">
        <v>-3.25</v>
      </c>
      <c r="O139">
        <v>0.88500000000000001</v>
      </c>
      <c r="P139">
        <v>0.88600000000000001</v>
      </c>
      <c r="Q139">
        <v>0.877</v>
      </c>
      <c r="R139">
        <v>0.4</v>
      </c>
      <c r="S139">
        <v>0.14399999999999999</v>
      </c>
    </row>
    <row r="140" spans="1:19" x14ac:dyDescent="0.3">
      <c r="A140">
        <v>480</v>
      </c>
      <c r="B140">
        <v>-0.68500000000000005</v>
      </c>
      <c r="C140">
        <v>-1.6859999999999999</v>
      </c>
      <c r="D140">
        <v>-2.6819999999999999</v>
      </c>
      <c r="E140">
        <v>-3.2189999999999999</v>
      </c>
      <c r="F140">
        <v>-3.25</v>
      </c>
      <c r="G140">
        <v>1.3</v>
      </c>
      <c r="H140">
        <v>0</v>
      </c>
      <c r="I140">
        <v>1.306</v>
      </c>
      <c r="J140">
        <v>-0.68899999999999995</v>
      </c>
      <c r="K140">
        <v>-1.6859999999999999</v>
      </c>
      <c r="L140">
        <v>-2.681</v>
      </c>
      <c r="M140">
        <v>-3.2189999999999999</v>
      </c>
      <c r="N140">
        <v>-3.25</v>
      </c>
      <c r="O140">
        <v>0.88500000000000001</v>
      </c>
      <c r="P140">
        <v>0.88600000000000001</v>
      </c>
      <c r="Q140">
        <v>0.877</v>
      </c>
      <c r="R140">
        <v>0.40100000000000002</v>
      </c>
      <c r="S140">
        <v>0.14399999999999999</v>
      </c>
    </row>
    <row r="141" spans="1:19" x14ac:dyDescent="0.3">
      <c r="A141">
        <v>540</v>
      </c>
      <c r="B141">
        <v>-0.68500000000000005</v>
      </c>
      <c r="C141">
        <v>-1.6859999999999999</v>
      </c>
      <c r="D141">
        <v>-2.6819999999999999</v>
      </c>
      <c r="E141">
        <v>-3.2189999999999999</v>
      </c>
      <c r="F141">
        <v>-3.25</v>
      </c>
      <c r="G141">
        <v>1.3</v>
      </c>
      <c r="H141">
        <v>0</v>
      </c>
      <c r="I141">
        <v>1.306</v>
      </c>
      <c r="J141">
        <v>-0.68899999999999995</v>
      </c>
      <c r="K141">
        <v>-1.6859999999999999</v>
      </c>
      <c r="L141">
        <v>-2.681</v>
      </c>
      <c r="M141">
        <v>-3.2189999999999999</v>
      </c>
      <c r="N141">
        <v>-3.25</v>
      </c>
      <c r="O141">
        <v>0.88500000000000001</v>
      </c>
      <c r="P141">
        <v>0.88600000000000001</v>
      </c>
      <c r="Q141">
        <v>0.877</v>
      </c>
      <c r="R141">
        <v>0.4</v>
      </c>
      <c r="S141">
        <v>0.14499999999999999</v>
      </c>
    </row>
    <row r="142" spans="1:19" x14ac:dyDescent="0.3">
      <c r="A142">
        <v>600</v>
      </c>
      <c r="B142">
        <v>-0.68500000000000005</v>
      </c>
      <c r="C142">
        <v>-1.6859999999999999</v>
      </c>
      <c r="D142">
        <v>-2.6819999999999999</v>
      </c>
      <c r="E142">
        <v>-3.2189999999999999</v>
      </c>
      <c r="F142">
        <v>-3.25</v>
      </c>
      <c r="G142">
        <v>1.3</v>
      </c>
      <c r="H142">
        <v>0</v>
      </c>
      <c r="I142">
        <v>1.306</v>
      </c>
      <c r="J142">
        <v>-0.68899999999999995</v>
      </c>
      <c r="K142">
        <v>-1.6859999999999999</v>
      </c>
      <c r="L142">
        <v>-2.681</v>
      </c>
      <c r="M142">
        <v>-3.218</v>
      </c>
      <c r="N142">
        <v>-3.25</v>
      </c>
      <c r="O142">
        <v>0.88500000000000001</v>
      </c>
      <c r="P142">
        <v>0.88500000000000001</v>
      </c>
      <c r="Q142">
        <v>0.877</v>
      </c>
      <c r="R142">
        <v>0.4</v>
      </c>
      <c r="S142">
        <v>0.14499999999999999</v>
      </c>
    </row>
    <row r="144" spans="1:19" x14ac:dyDescent="0.3">
      <c r="A144" t="s">
        <v>0</v>
      </c>
      <c r="B144" t="s">
        <v>12</v>
      </c>
    </row>
    <row r="145" spans="1:19" x14ac:dyDescent="0.3">
      <c r="A145">
        <v>0</v>
      </c>
      <c r="B145">
        <v>-0.68500000000000005</v>
      </c>
      <c r="C145">
        <v>-1.6859999999999999</v>
      </c>
      <c r="D145">
        <v>-2.6819999999999999</v>
      </c>
      <c r="E145">
        <v>-3.2189999999999999</v>
      </c>
      <c r="F145">
        <v>-3.25</v>
      </c>
      <c r="G145">
        <v>1.3</v>
      </c>
      <c r="H145">
        <v>0</v>
      </c>
      <c r="I145">
        <v>1.044</v>
      </c>
      <c r="J145">
        <v>-0.68500000000000005</v>
      </c>
      <c r="K145">
        <v>-1.6859999999999999</v>
      </c>
      <c r="L145">
        <v>-2.6819999999999999</v>
      </c>
      <c r="M145">
        <v>-3.2189999999999999</v>
      </c>
      <c r="N145">
        <v>-3.25</v>
      </c>
      <c r="O145">
        <v>0.878</v>
      </c>
      <c r="P145">
        <v>0.878</v>
      </c>
      <c r="Q145">
        <v>0.871</v>
      </c>
      <c r="R145">
        <v>0.39700000000000002</v>
      </c>
      <c r="S145">
        <v>0.14299999999999999</v>
      </c>
    </row>
    <row r="146" spans="1:19" x14ac:dyDescent="0.3">
      <c r="A146">
        <v>60</v>
      </c>
      <c r="B146">
        <v>-0.68500000000000005</v>
      </c>
      <c r="C146">
        <v>-1.6859999999999999</v>
      </c>
      <c r="D146">
        <v>-2.6819999999999999</v>
      </c>
      <c r="E146">
        <v>-3.2189999999999999</v>
      </c>
      <c r="F146">
        <v>-3.25</v>
      </c>
      <c r="G146">
        <v>1.3</v>
      </c>
      <c r="H146">
        <v>0</v>
      </c>
      <c r="I146">
        <v>1.044</v>
      </c>
      <c r="J146">
        <v>-0.68700000000000006</v>
      </c>
      <c r="K146">
        <v>-1.6850000000000001</v>
      </c>
      <c r="L146">
        <v>-2.681</v>
      </c>
      <c r="M146">
        <v>-3.22</v>
      </c>
      <c r="N146">
        <v>-3.2469999999999999</v>
      </c>
      <c r="O146">
        <v>0.88100000000000001</v>
      </c>
      <c r="P146">
        <v>0.88300000000000001</v>
      </c>
      <c r="Q146">
        <v>0.873</v>
      </c>
      <c r="R146">
        <v>0.39700000000000002</v>
      </c>
      <c r="S146">
        <v>0.13500000000000001</v>
      </c>
    </row>
    <row r="147" spans="1:19" x14ac:dyDescent="0.3">
      <c r="A147">
        <v>120</v>
      </c>
      <c r="B147">
        <v>-0.68500000000000005</v>
      </c>
      <c r="C147">
        <v>-1.6859999999999999</v>
      </c>
      <c r="D147">
        <v>-2.6819999999999999</v>
      </c>
      <c r="E147">
        <v>-3.2189999999999999</v>
      </c>
      <c r="F147">
        <v>-3.25</v>
      </c>
      <c r="G147">
        <v>1.3</v>
      </c>
      <c r="H147">
        <v>0</v>
      </c>
      <c r="I147">
        <v>1.044</v>
      </c>
      <c r="J147">
        <v>-0.68799999999999994</v>
      </c>
      <c r="K147">
        <v>-1.6859999999999999</v>
      </c>
      <c r="L147">
        <v>-2.68</v>
      </c>
      <c r="M147">
        <v>-3.2189999999999999</v>
      </c>
      <c r="N147">
        <v>-3.2440000000000002</v>
      </c>
      <c r="O147">
        <v>0.88200000000000001</v>
      </c>
      <c r="P147">
        <v>0.88500000000000001</v>
      </c>
      <c r="Q147">
        <v>0.872</v>
      </c>
      <c r="R147">
        <v>0.39500000000000002</v>
      </c>
      <c r="S147">
        <v>0.128</v>
      </c>
    </row>
    <row r="148" spans="1:19" x14ac:dyDescent="0.3">
      <c r="A148">
        <v>180</v>
      </c>
      <c r="B148">
        <v>-0.68500000000000005</v>
      </c>
      <c r="C148">
        <v>-1.6859999999999999</v>
      </c>
      <c r="D148">
        <v>-2.6819999999999999</v>
      </c>
      <c r="E148">
        <v>-3.2189999999999999</v>
      </c>
      <c r="F148">
        <v>-3.25</v>
      </c>
      <c r="G148">
        <v>1.3</v>
      </c>
      <c r="H148">
        <v>0</v>
      </c>
      <c r="I148">
        <v>1.044</v>
      </c>
      <c r="J148">
        <v>-0.68799999999999994</v>
      </c>
      <c r="K148">
        <v>-1.6859999999999999</v>
      </c>
      <c r="L148">
        <v>-2.681</v>
      </c>
      <c r="M148">
        <v>-3.2189999999999999</v>
      </c>
      <c r="N148">
        <v>-3.2410000000000001</v>
      </c>
      <c r="O148">
        <v>0.88300000000000001</v>
      </c>
      <c r="P148">
        <v>0.88700000000000001</v>
      </c>
      <c r="Q148">
        <v>0.877</v>
      </c>
      <c r="R148">
        <v>0.39900000000000002</v>
      </c>
      <c r="S148">
        <v>0.121</v>
      </c>
    </row>
    <row r="149" spans="1:19" x14ac:dyDescent="0.3">
      <c r="A149">
        <v>240</v>
      </c>
      <c r="B149">
        <v>-0.68500000000000005</v>
      </c>
      <c r="C149">
        <v>-1.6859999999999999</v>
      </c>
      <c r="D149">
        <v>-2.6819999999999999</v>
      </c>
      <c r="E149">
        <v>-3.2189999999999999</v>
      </c>
      <c r="F149">
        <v>-3.25</v>
      </c>
      <c r="G149">
        <v>1.3</v>
      </c>
      <c r="H149">
        <v>0</v>
      </c>
      <c r="I149">
        <v>1.044</v>
      </c>
      <c r="J149">
        <v>-0.68799999999999994</v>
      </c>
      <c r="K149">
        <v>-1.6850000000000001</v>
      </c>
      <c r="L149">
        <v>-2.681</v>
      </c>
      <c r="M149">
        <v>-3.22</v>
      </c>
      <c r="N149">
        <v>-3.238</v>
      </c>
      <c r="O149">
        <v>0.88400000000000001</v>
      </c>
      <c r="P149">
        <v>0.88600000000000001</v>
      </c>
      <c r="Q149">
        <v>0.876</v>
      </c>
      <c r="R149">
        <v>0.40400000000000003</v>
      </c>
      <c r="S149">
        <v>0.115</v>
      </c>
    </row>
    <row r="150" spans="1:19" x14ac:dyDescent="0.3">
      <c r="A150">
        <v>300</v>
      </c>
      <c r="B150">
        <v>-0.68500000000000005</v>
      </c>
      <c r="C150">
        <v>-1.6859999999999999</v>
      </c>
      <c r="D150">
        <v>-2.6819999999999999</v>
      </c>
      <c r="E150">
        <v>-3.2189999999999999</v>
      </c>
      <c r="F150">
        <v>-3.25</v>
      </c>
      <c r="G150">
        <v>1.3</v>
      </c>
      <c r="H150">
        <v>0</v>
      </c>
      <c r="I150">
        <v>1.044</v>
      </c>
      <c r="J150">
        <v>-0.68899999999999995</v>
      </c>
      <c r="K150">
        <v>-1.6850000000000001</v>
      </c>
      <c r="L150">
        <v>-2.68</v>
      </c>
      <c r="M150">
        <v>-3.2189999999999999</v>
      </c>
      <c r="N150">
        <v>-3.2349999999999999</v>
      </c>
      <c r="O150">
        <v>0.88400000000000001</v>
      </c>
      <c r="P150">
        <v>0.88600000000000001</v>
      </c>
      <c r="Q150">
        <v>0.876</v>
      </c>
      <c r="R150">
        <v>0.40200000000000002</v>
      </c>
      <c r="S150">
        <v>0.11</v>
      </c>
    </row>
    <row r="151" spans="1:19" x14ac:dyDescent="0.3">
      <c r="A151">
        <v>360</v>
      </c>
      <c r="B151">
        <v>-0.68500000000000005</v>
      </c>
      <c r="C151">
        <v>-1.6859999999999999</v>
      </c>
      <c r="D151">
        <v>-2.6819999999999999</v>
      </c>
      <c r="E151">
        <v>-3.2189999999999999</v>
      </c>
      <c r="F151">
        <v>-3.25</v>
      </c>
      <c r="G151">
        <v>1.3</v>
      </c>
      <c r="H151">
        <v>0</v>
      </c>
      <c r="I151">
        <v>1.044</v>
      </c>
      <c r="J151">
        <v>-0.68899999999999995</v>
      </c>
      <c r="K151">
        <v>-1.6859999999999999</v>
      </c>
      <c r="L151">
        <v>-2.681</v>
      </c>
      <c r="M151">
        <v>-3.2170000000000001</v>
      </c>
      <c r="N151">
        <v>-3.2320000000000002</v>
      </c>
      <c r="O151">
        <v>0.88400000000000001</v>
      </c>
      <c r="P151">
        <v>0.88600000000000001</v>
      </c>
      <c r="Q151">
        <v>0.878</v>
      </c>
      <c r="R151">
        <v>0.39500000000000002</v>
      </c>
      <c r="S151">
        <v>0.105</v>
      </c>
    </row>
    <row r="152" spans="1:19" x14ac:dyDescent="0.3">
      <c r="A152">
        <v>420</v>
      </c>
      <c r="B152">
        <v>-0.68500000000000005</v>
      </c>
      <c r="C152">
        <v>-1.6859999999999999</v>
      </c>
      <c r="D152">
        <v>-2.6819999999999999</v>
      </c>
      <c r="E152">
        <v>-3.2189999999999999</v>
      </c>
      <c r="F152">
        <v>-3.25</v>
      </c>
      <c r="G152">
        <v>1.3</v>
      </c>
      <c r="H152">
        <v>0</v>
      </c>
      <c r="I152">
        <v>1.044</v>
      </c>
      <c r="J152">
        <v>-0.68899999999999995</v>
      </c>
      <c r="K152">
        <v>-1.6859999999999999</v>
      </c>
      <c r="L152">
        <v>-2.681</v>
      </c>
      <c r="M152">
        <v>-3.2149999999999999</v>
      </c>
      <c r="N152">
        <v>-3.2290000000000001</v>
      </c>
      <c r="O152">
        <v>0.88500000000000001</v>
      </c>
      <c r="P152">
        <v>0.88600000000000001</v>
      </c>
      <c r="Q152">
        <v>0.878</v>
      </c>
      <c r="R152">
        <v>0.38700000000000001</v>
      </c>
      <c r="S152">
        <v>0.10199999999999999</v>
      </c>
    </row>
    <row r="153" spans="1:19" x14ac:dyDescent="0.3">
      <c r="A153">
        <v>480</v>
      </c>
      <c r="B153">
        <v>-0.68500000000000005</v>
      </c>
      <c r="C153">
        <v>-1.6859999999999999</v>
      </c>
      <c r="D153">
        <v>-2.6819999999999999</v>
      </c>
      <c r="E153">
        <v>-3.2189999999999999</v>
      </c>
      <c r="F153">
        <v>-3.25</v>
      </c>
      <c r="G153">
        <v>1.3</v>
      </c>
      <c r="H153">
        <v>0</v>
      </c>
      <c r="I153">
        <v>1.044</v>
      </c>
      <c r="J153">
        <v>-0.68899999999999995</v>
      </c>
      <c r="K153">
        <v>-1.6859999999999999</v>
      </c>
      <c r="L153">
        <v>-2.681</v>
      </c>
      <c r="M153">
        <v>-3.2109999999999999</v>
      </c>
      <c r="N153">
        <v>-3.226</v>
      </c>
      <c r="O153">
        <v>0.88500000000000001</v>
      </c>
      <c r="P153">
        <v>0.88600000000000001</v>
      </c>
      <c r="Q153">
        <v>0.877</v>
      </c>
      <c r="R153">
        <v>0.379</v>
      </c>
      <c r="S153">
        <v>9.9000000000000005E-2</v>
      </c>
    </row>
    <row r="154" spans="1:19" x14ac:dyDescent="0.3">
      <c r="A154">
        <v>540</v>
      </c>
      <c r="B154">
        <v>-0.68500000000000005</v>
      </c>
      <c r="C154">
        <v>-1.6859999999999999</v>
      </c>
      <c r="D154">
        <v>-2.6819999999999999</v>
      </c>
      <c r="E154">
        <v>-3.2189999999999999</v>
      </c>
      <c r="F154">
        <v>-3.25</v>
      </c>
      <c r="G154">
        <v>1.3</v>
      </c>
      <c r="H154">
        <v>0</v>
      </c>
      <c r="I154">
        <v>1.044</v>
      </c>
      <c r="J154">
        <v>-0.68899999999999995</v>
      </c>
      <c r="K154">
        <v>-1.6859999999999999</v>
      </c>
      <c r="L154">
        <v>-2.68</v>
      </c>
      <c r="M154">
        <v>-3.2080000000000002</v>
      </c>
      <c r="N154">
        <v>-3.2229999999999999</v>
      </c>
      <c r="O154">
        <v>0.88500000000000001</v>
      </c>
      <c r="P154">
        <v>0.88600000000000001</v>
      </c>
      <c r="Q154">
        <v>0.876</v>
      </c>
      <c r="R154">
        <v>0.372</v>
      </c>
      <c r="S154">
        <v>9.7000000000000003E-2</v>
      </c>
    </row>
    <row r="155" spans="1:19" x14ac:dyDescent="0.3">
      <c r="A155">
        <v>600</v>
      </c>
      <c r="B155">
        <v>-0.68500000000000005</v>
      </c>
      <c r="C155">
        <v>-1.6859999999999999</v>
      </c>
      <c r="D155">
        <v>-2.6819999999999999</v>
      </c>
      <c r="E155">
        <v>-3.2189999999999999</v>
      </c>
      <c r="F155">
        <v>-3.25</v>
      </c>
      <c r="G155">
        <v>1.3</v>
      </c>
      <c r="H155">
        <v>0</v>
      </c>
      <c r="I155">
        <v>1.044</v>
      </c>
      <c r="J155">
        <v>-0.68899999999999995</v>
      </c>
      <c r="K155">
        <v>-1.6859999999999999</v>
      </c>
      <c r="L155">
        <v>-2.68</v>
      </c>
      <c r="M155">
        <v>-3.2040000000000002</v>
      </c>
      <c r="N155">
        <v>-3.22</v>
      </c>
      <c r="O155">
        <v>0.88500000000000001</v>
      </c>
      <c r="P155">
        <v>0.88500000000000001</v>
      </c>
      <c r="Q155">
        <v>0.876</v>
      </c>
      <c r="R155">
        <v>0.36499999999999999</v>
      </c>
      <c r="S155">
        <v>9.5000000000000001E-2</v>
      </c>
    </row>
    <row r="157" spans="1:19" x14ac:dyDescent="0.3">
      <c r="A157" t="s">
        <v>0</v>
      </c>
      <c r="B157" t="s">
        <v>13</v>
      </c>
    </row>
    <row r="158" spans="1:19" x14ac:dyDescent="0.3">
      <c r="A158">
        <v>0</v>
      </c>
      <c r="B158">
        <v>-0.68500000000000005</v>
      </c>
      <c r="C158">
        <v>-1.6859999999999999</v>
      </c>
      <c r="D158">
        <v>-2.6819999999999999</v>
      </c>
      <c r="E158">
        <v>-3.2280000000000002</v>
      </c>
      <c r="F158">
        <v>-3.26</v>
      </c>
      <c r="G158">
        <v>1.3</v>
      </c>
      <c r="H158">
        <v>0.01</v>
      </c>
      <c r="I158">
        <v>1.552</v>
      </c>
      <c r="J158">
        <v>-0.68500000000000005</v>
      </c>
      <c r="K158">
        <v>-1.6859999999999999</v>
      </c>
      <c r="L158">
        <v>-2.6819999999999999</v>
      </c>
      <c r="M158">
        <v>-3.2280000000000002</v>
      </c>
      <c r="N158">
        <v>-3.26</v>
      </c>
      <c r="O158">
        <v>0.878</v>
      </c>
      <c r="P158">
        <v>0.878</v>
      </c>
      <c r="Q158">
        <v>0.872</v>
      </c>
      <c r="R158">
        <v>0.40200000000000002</v>
      </c>
      <c r="S158">
        <v>0.14399999999999999</v>
      </c>
    </row>
    <row r="159" spans="1:19" x14ac:dyDescent="0.3">
      <c r="A159">
        <v>60</v>
      </c>
      <c r="B159">
        <v>-0.68500000000000005</v>
      </c>
      <c r="C159">
        <v>-1.6859999999999999</v>
      </c>
      <c r="D159">
        <v>-2.6819999999999999</v>
      </c>
      <c r="E159">
        <v>-3.2280000000000002</v>
      </c>
      <c r="F159">
        <v>-3.26</v>
      </c>
      <c r="G159">
        <v>1.3</v>
      </c>
      <c r="H159">
        <v>0.01</v>
      </c>
      <c r="I159">
        <v>1.552</v>
      </c>
      <c r="J159">
        <v>-0.68500000000000005</v>
      </c>
      <c r="K159">
        <v>-1.6859999999999999</v>
      </c>
      <c r="L159">
        <v>-2.681</v>
      </c>
      <c r="M159">
        <v>-3.2280000000000002</v>
      </c>
      <c r="N159">
        <v>-3.2629999999999999</v>
      </c>
      <c r="O159">
        <v>0.88500000000000001</v>
      </c>
      <c r="P159">
        <v>0.88500000000000001</v>
      </c>
      <c r="Q159">
        <v>0.874</v>
      </c>
      <c r="R159">
        <v>0.4</v>
      </c>
      <c r="S159">
        <v>0.151</v>
      </c>
    </row>
    <row r="160" spans="1:19" x14ac:dyDescent="0.3">
      <c r="A160">
        <v>120</v>
      </c>
      <c r="B160">
        <v>-0.68500000000000005</v>
      </c>
      <c r="C160">
        <v>-1.6859999999999999</v>
      </c>
      <c r="D160">
        <v>-2.6819999999999999</v>
      </c>
      <c r="E160">
        <v>-3.2280000000000002</v>
      </c>
      <c r="F160">
        <v>-3.26</v>
      </c>
      <c r="G160">
        <v>1.3</v>
      </c>
      <c r="H160">
        <v>0.01</v>
      </c>
      <c r="I160">
        <v>1.552</v>
      </c>
      <c r="J160">
        <v>-0.68400000000000005</v>
      </c>
      <c r="K160">
        <v>-1.6859999999999999</v>
      </c>
      <c r="L160">
        <v>-2.681</v>
      </c>
      <c r="M160">
        <v>-3.2280000000000002</v>
      </c>
      <c r="N160">
        <v>-3.266</v>
      </c>
      <c r="O160">
        <v>0.88900000000000001</v>
      </c>
      <c r="P160">
        <v>0.88600000000000001</v>
      </c>
      <c r="Q160">
        <v>0.876</v>
      </c>
      <c r="R160">
        <v>0.40400000000000003</v>
      </c>
      <c r="S160">
        <v>0.159</v>
      </c>
    </row>
    <row r="161" spans="1:19" x14ac:dyDescent="0.3">
      <c r="A161">
        <v>180</v>
      </c>
      <c r="B161">
        <v>-0.68500000000000005</v>
      </c>
      <c r="C161">
        <v>-1.6859999999999999</v>
      </c>
      <c r="D161">
        <v>-2.6819999999999999</v>
      </c>
      <c r="E161">
        <v>-3.2280000000000002</v>
      </c>
      <c r="F161">
        <v>-3.26</v>
      </c>
      <c r="G161">
        <v>1.3</v>
      </c>
      <c r="H161">
        <v>0.01</v>
      </c>
      <c r="I161">
        <v>1.552</v>
      </c>
      <c r="J161">
        <v>-0.68200000000000005</v>
      </c>
      <c r="K161">
        <v>-1.6859999999999999</v>
      </c>
      <c r="L161">
        <v>-2.681</v>
      </c>
      <c r="M161">
        <v>-3.2280000000000002</v>
      </c>
      <c r="N161">
        <v>-3.2690000000000001</v>
      </c>
      <c r="O161">
        <v>0.89300000000000002</v>
      </c>
      <c r="P161">
        <v>0.88700000000000001</v>
      </c>
      <c r="Q161">
        <v>0.876</v>
      </c>
      <c r="R161">
        <v>0.40500000000000003</v>
      </c>
      <c r="S161">
        <v>0.16700000000000001</v>
      </c>
    </row>
    <row r="162" spans="1:19" x14ac:dyDescent="0.3">
      <c r="A162">
        <v>240</v>
      </c>
      <c r="B162">
        <v>-0.68500000000000005</v>
      </c>
      <c r="C162">
        <v>-1.6859999999999999</v>
      </c>
      <c r="D162">
        <v>-2.6819999999999999</v>
      </c>
      <c r="E162">
        <v>-3.2280000000000002</v>
      </c>
      <c r="F162">
        <v>-3.26</v>
      </c>
      <c r="G162">
        <v>1.3</v>
      </c>
      <c r="H162">
        <v>0.01</v>
      </c>
      <c r="I162">
        <v>1.552</v>
      </c>
      <c r="J162">
        <v>-0.68</v>
      </c>
      <c r="K162">
        <v>-1.6859999999999999</v>
      </c>
      <c r="L162">
        <v>-2.681</v>
      </c>
      <c r="M162">
        <v>-3.2269999999999999</v>
      </c>
      <c r="N162">
        <v>-3.2719999999999998</v>
      </c>
      <c r="O162">
        <v>0.89600000000000002</v>
      </c>
      <c r="P162">
        <v>0.88600000000000001</v>
      </c>
      <c r="Q162">
        <v>0.877</v>
      </c>
      <c r="R162">
        <v>0.40200000000000002</v>
      </c>
      <c r="S162">
        <v>0.17299999999999999</v>
      </c>
    </row>
    <row r="163" spans="1:19" x14ac:dyDescent="0.3">
      <c r="A163">
        <v>300</v>
      </c>
      <c r="B163">
        <v>-0.68500000000000005</v>
      </c>
      <c r="C163">
        <v>-1.6859999999999999</v>
      </c>
      <c r="D163">
        <v>-2.6819999999999999</v>
      </c>
      <c r="E163">
        <v>-3.2280000000000002</v>
      </c>
      <c r="F163">
        <v>-3.26</v>
      </c>
      <c r="G163">
        <v>1.3</v>
      </c>
      <c r="H163">
        <v>0.01</v>
      </c>
      <c r="I163">
        <v>1.552</v>
      </c>
      <c r="J163">
        <v>-0.67800000000000005</v>
      </c>
      <c r="K163">
        <v>-1.6859999999999999</v>
      </c>
      <c r="L163">
        <v>-2.681</v>
      </c>
      <c r="M163">
        <v>-3.2269999999999999</v>
      </c>
      <c r="N163">
        <v>-3.2749999999999999</v>
      </c>
      <c r="O163">
        <v>0.89800000000000002</v>
      </c>
      <c r="P163">
        <v>0.88600000000000001</v>
      </c>
      <c r="Q163">
        <v>0.879</v>
      </c>
      <c r="R163">
        <v>0.40300000000000002</v>
      </c>
      <c r="S163">
        <v>0.17699999999999999</v>
      </c>
    </row>
    <row r="164" spans="1:19" x14ac:dyDescent="0.3">
      <c r="A164">
        <v>360</v>
      </c>
      <c r="B164">
        <v>-0.68500000000000005</v>
      </c>
      <c r="C164">
        <v>-1.6859999999999999</v>
      </c>
      <c r="D164">
        <v>-2.6819999999999999</v>
      </c>
      <c r="E164">
        <v>-3.2280000000000002</v>
      </c>
      <c r="F164">
        <v>-3.26</v>
      </c>
      <c r="G164">
        <v>1.3</v>
      </c>
      <c r="H164">
        <v>0.01</v>
      </c>
      <c r="I164">
        <v>1.552</v>
      </c>
      <c r="J164">
        <v>-0.67500000000000004</v>
      </c>
      <c r="K164">
        <v>-1.6859999999999999</v>
      </c>
      <c r="L164">
        <v>-2.681</v>
      </c>
      <c r="M164">
        <v>-3.2280000000000002</v>
      </c>
      <c r="N164">
        <v>-3.278</v>
      </c>
      <c r="O164">
        <v>0.9</v>
      </c>
      <c r="P164">
        <v>0.88600000000000001</v>
      </c>
      <c r="Q164">
        <v>0.877</v>
      </c>
      <c r="R164">
        <v>0.40799999999999997</v>
      </c>
      <c r="S164">
        <v>0.182</v>
      </c>
    </row>
    <row r="165" spans="1:19" x14ac:dyDescent="0.3">
      <c r="A165">
        <v>420</v>
      </c>
      <c r="B165">
        <v>-0.68500000000000005</v>
      </c>
      <c r="C165">
        <v>-1.6859999999999999</v>
      </c>
      <c r="D165">
        <v>-2.6819999999999999</v>
      </c>
      <c r="E165">
        <v>-3.2280000000000002</v>
      </c>
      <c r="F165">
        <v>-3.26</v>
      </c>
      <c r="G165">
        <v>1.3</v>
      </c>
      <c r="H165">
        <v>0.01</v>
      </c>
      <c r="I165">
        <v>1.552</v>
      </c>
      <c r="J165">
        <v>-0.67300000000000004</v>
      </c>
      <c r="K165">
        <v>-1.6859999999999999</v>
      </c>
      <c r="L165">
        <v>-2.681</v>
      </c>
      <c r="M165">
        <v>-3.2309999999999999</v>
      </c>
      <c r="N165">
        <v>-3.2810000000000001</v>
      </c>
      <c r="O165">
        <v>0.90100000000000002</v>
      </c>
      <c r="P165">
        <v>0.88700000000000001</v>
      </c>
      <c r="Q165">
        <v>0.877</v>
      </c>
      <c r="R165">
        <v>0.41599999999999998</v>
      </c>
      <c r="S165">
        <v>0.186</v>
      </c>
    </row>
    <row r="166" spans="1:19" x14ac:dyDescent="0.3">
      <c r="A166">
        <v>480</v>
      </c>
      <c r="B166">
        <v>-0.68500000000000005</v>
      </c>
      <c r="C166">
        <v>-1.6859999999999999</v>
      </c>
      <c r="D166">
        <v>-2.6819999999999999</v>
      </c>
      <c r="E166">
        <v>-3.2280000000000002</v>
      </c>
      <c r="F166">
        <v>-3.26</v>
      </c>
      <c r="G166">
        <v>1.3</v>
      </c>
      <c r="H166">
        <v>0.01</v>
      </c>
      <c r="I166">
        <v>1.552</v>
      </c>
      <c r="J166">
        <v>-0.67</v>
      </c>
      <c r="K166">
        <v>-1.6850000000000001</v>
      </c>
      <c r="L166">
        <v>-2.681</v>
      </c>
      <c r="M166">
        <v>-3.234</v>
      </c>
      <c r="N166">
        <v>-3.2839999999999998</v>
      </c>
      <c r="O166">
        <v>0.90200000000000002</v>
      </c>
      <c r="P166">
        <v>0.88700000000000001</v>
      </c>
      <c r="Q166">
        <v>0.877</v>
      </c>
      <c r="R166">
        <v>0.42399999999999999</v>
      </c>
      <c r="S166">
        <v>0.19</v>
      </c>
    </row>
    <row r="167" spans="1:19" x14ac:dyDescent="0.3">
      <c r="A167">
        <v>540</v>
      </c>
      <c r="B167">
        <v>-0.68500000000000005</v>
      </c>
      <c r="C167">
        <v>-1.6859999999999999</v>
      </c>
      <c r="D167">
        <v>-2.6819999999999999</v>
      </c>
      <c r="E167">
        <v>-3.2280000000000002</v>
      </c>
      <c r="F167">
        <v>-3.26</v>
      </c>
      <c r="G167">
        <v>1.3</v>
      </c>
      <c r="H167">
        <v>0.01</v>
      </c>
      <c r="I167">
        <v>1.552</v>
      </c>
      <c r="J167">
        <v>-0.66800000000000004</v>
      </c>
      <c r="K167">
        <v>-1.6850000000000001</v>
      </c>
      <c r="L167">
        <v>-2.681</v>
      </c>
      <c r="M167">
        <v>-3.2370000000000001</v>
      </c>
      <c r="N167">
        <v>-3.2869999999999999</v>
      </c>
      <c r="O167">
        <v>0.90500000000000003</v>
      </c>
      <c r="P167">
        <v>0.88700000000000001</v>
      </c>
      <c r="Q167">
        <v>0.879</v>
      </c>
      <c r="R167">
        <v>0.43099999999999999</v>
      </c>
      <c r="S167">
        <v>0.193</v>
      </c>
    </row>
    <row r="168" spans="1:19" x14ac:dyDescent="0.3">
      <c r="A168">
        <v>600</v>
      </c>
      <c r="B168">
        <v>-0.68500000000000005</v>
      </c>
      <c r="C168">
        <v>-1.6859999999999999</v>
      </c>
      <c r="D168">
        <v>-2.6819999999999999</v>
      </c>
      <c r="E168">
        <v>-3.2280000000000002</v>
      </c>
      <c r="F168">
        <v>-3.26</v>
      </c>
      <c r="G168">
        <v>1.3</v>
      </c>
      <c r="H168">
        <v>0.01</v>
      </c>
      <c r="I168">
        <v>1.552</v>
      </c>
      <c r="J168">
        <v>-0.66500000000000004</v>
      </c>
      <c r="K168">
        <v>-1.6850000000000001</v>
      </c>
      <c r="L168">
        <v>-2.681</v>
      </c>
      <c r="M168">
        <v>-3.24</v>
      </c>
      <c r="N168">
        <v>-3.29</v>
      </c>
      <c r="O168">
        <v>0.90700000000000003</v>
      </c>
      <c r="P168">
        <v>0.88900000000000001</v>
      </c>
      <c r="Q168">
        <v>0.879</v>
      </c>
      <c r="R168">
        <v>0.436</v>
      </c>
      <c r="S168">
        <v>0.19500000000000001</v>
      </c>
    </row>
    <row r="170" spans="1:19" x14ac:dyDescent="0.3">
      <c r="A170" t="s">
        <v>0</v>
      </c>
      <c r="B170" t="s">
        <v>14</v>
      </c>
    </row>
    <row r="171" spans="1:19" x14ac:dyDescent="0.3">
      <c r="A171">
        <v>0</v>
      </c>
      <c r="B171">
        <v>-0.68500000000000005</v>
      </c>
      <c r="C171">
        <v>-1.6859999999999999</v>
      </c>
      <c r="D171">
        <v>-2.6819999999999999</v>
      </c>
      <c r="E171">
        <v>-3.2280000000000002</v>
      </c>
      <c r="F171">
        <v>-3.26</v>
      </c>
      <c r="G171">
        <v>1.3</v>
      </c>
      <c r="H171">
        <v>0.01</v>
      </c>
      <c r="I171">
        <v>1.306</v>
      </c>
      <c r="J171">
        <v>-0.68500000000000005</v>
      </c>
      <c r="K171">
        <v>-1.6859999999999999</v>
      </c>
      <c r="L171">
        <v>-2.6819999999999999</v>
      </c>
      <c r="M171">
        <v>-3.2280000000000002</v>
      </c>
      <c r="N171">
        <v>-3.26</v>
      </c>
      <c r="O171">
        <v>0.878</v>
      </c>
      <c r="P171">
        <v>0.878</v>
      </c>
      <c r="Q171">
        <v>0.872</v>
      </c>
      <c r="R171">
        <v>0.40200000000000002</v>
      </c>
      <c r="S171">
        <v>0.14399999999999999</v>
      </c>
    </row>
    <row r="172" spans="1:19" x14ac:dyDescent="0.3">
      <c r="A172">
        <v>60</v>
      </c>
      <c r="B172">
        <v>-0.68500000000000005</v>
      </c>
      <c r="C172">
        <v>-1.6859999999999999</v>
      </c>
      <c r="D172">
        <v>-2.6819999999999999</v>
      </c>
      <c r="E172">
        <v>-3.2280000000000002</v>
      </c>
      <c r="F172">
        <v>-3.26</v>
      </c>
      <c r="G172">
        <v>1.3</v>
      </c>
      <c r="H172">
        <v>0.01</v>
      </c>
      <c r="I172">
        <v>1.306</v>
      </c>
      <c r="J172">
        <v>-0.68500000000000005</v>
      </c>
      <c r="K172">
        <v>-1.6859999999999999</v>
      </c>
      <c r="L172">
        <v>-2.681</v>
      </c>
      <c r="M172">
        <v>-3.2280000000000002</v>
      </c>
      <c r="N172">
        <v>-3.26</v>
      </c>
      <c r="O172">
        <v>0.88500000000000001</v>
      </c>
      <c r="P172">
        <v>0.88400000000000001</v>
      </c>
      <c r="Q172">
        <v>0.874</v>
      </c>
      <c r="R172">
        <v>0.40100000000000002</v>
      </c>
      <c r="S172">
        <v>0.14399999999999999</v>
      </c>
    </row>
    <row r="173" spans="1:19" x14ac:dyDescent="0.3">
      <c r="A173">
        <v>120</v>
      </c>
      <c r="B173">
        <v>-0.68500000000000005</v>
      </c>
      <c r="C173">
        <v>-1.6859999999999999</v>
      </c>
      <c r="D173">
        <v>-2.6819999999999999</v>
      </c>
      <c r="E173">
        <v>-3.2280000000000002</v>
      </c>
      <c r="F173">
        <v>-3.26</v>
      </c>
      <c r="G173">
        <v>1.3</v>
      </c>
      <c r="H173">
        <v>0.01</v>
      </c>
      <c r="I173">
        <v>1.306</v>
      </c>
      <c r="J173">
        <v>-0.68400000000000005</v>
      </c>
      <c r="K173">
        <v>-1.6859999999999999</v>
      </c>
      <c r="L173">
        <v>-2.681</v>
      </c>
      <c r="M173">
        <v>-3.2280000000000002</v>
      </c>
      <c r="N173">
        <v>-3.26</v>
      </c>
      <c r="O173">
        <v>0.88900000000000001</v>
      </c>
      <c r="P173">
        <v>0.88600000000000001</v>
      </c>
      <c r="Q173">
        <v>0.875</v>
      </c>
      <c r="R173">
        <v>0.40200000000000002</v>
      </c>
      <c r="S173">
        <v>0.14399999999999999</v>
      </c>
    </row>
    <row r="174" spans="1:19" x14ac:dyDescent="0.3">
      <c r="A174">
        <v>180</v>
      </c>
      <c r="B174">
        <v>-0.68500000000000005</v>
      </c>
      <c r="C174">
        <v>-1.6859999999999999</v>
      </c>
      <c r="D174">
        <v>-2.6819999999999999</v>
      </c>
      <c r="E174">
        <v>-3.2280000000000002</v>
      </c>
      <c r="F174">
        <v>-3.26</v>
      </c>
      <c r="G174">
        <v>1.3</v>
      </c>
      <c r="H174">
        <v>0.01</v>
      </c>
      <c r="I174">
        <v>1.306</v>
      </c>
      <c r="J174">
        <v>-0.68200000000000005</v>
      </c>
      <c r="K174">
        <v>-1.6859999999999999</v>
      </c>
      <c r="L174">
        <v>-2.681</v>
      </c>
      <c r="M174">
        <v>-3.2280000000000002</v>
      </c>
      <c r="N174">
        <v>-3.26</v>
      </c>
      <c r="O174">
        <v>0.89300000000000002</v>
      </c>
      <c r="P174">
        <v>0.88700000000000001</v>
      </c>
      <c r="Q174">
        <v>0.877</v>
      </c>
      <c r="R174">
        <v>0.40500000000000003</v>
      </c>
      <c r="S174">
        <v>0.14499999999999999</v>
      </c>
    </row>
    <row r="175" spans="1:19" x14ac:dyDescent="0.3">
      <c r="A175">
        <v>240</v>
      </c>
      <c r="B175">
        <v>-0.68500000000000005</v>
      </c>
      <c r="C175">
        <v>-1.6859999999999999</v>
      </c>
      <c r="D175">
        <v>-2.6819999999999999</v>
      </c>
      <c r="E175">
        <v>-3.2280000000000002</v>
      </c>
      <c r="F175">
        <v>-3.26</v>
      </c>
      <c r="G175">
        <v>1.3</v>
      </c>
      <c r="H175">
        <v>0.01</v>
      </c>
      <c r="I175">
        <v>1.306</v>
      </c>
      <c r="J175">
        <v>-0.68</v>
      </c>
      <c r="K175">
        <v>-1.6859999999999999</v>
      </c>
      <c r="L175">
        <v>-2.681</v>
      </c>
      <c r="M175">
        <v>-3.2280000000000002</v>
      </c>
      <c r="N175">
        <v>-3.26</v>
      </c>
      <c r="O175">
        <v>0.89600000000000002</v>
      </c>
      <c r="P175">
        <v>0.88600000000000001</v>
      </c>
      <c r="Q175">
        <v>0.877</v>
      </c>
      <c r="R175">
        <v>0.40500000000000003</v>
      </c>
      <c r="S175">
        <v>0.14499999999999999</v>
      </c>
    </row>
    <row r="176" spans="1:19" x14ac:dyDescent="0.3">
      <c r="A176">
        <v>300</v>
      </c>
      <c r="B176">
        <v>-0.68500000000000005</v>
      </c>
      <c r="C176">
        <v>-1.6859999999999999</v>
      </c>
      <c r="D176">
        <v>-2.6819999999999999</v>
      </c>
      <c r="E176">
        <v>-3.2280000000000002</v>
      </c>
      <c r="F176">
        <v>-3.26</v>
      </c>
      <c r="G176">
        <v>1.3</v>
      </c>
      <c r="H176">
        <v>0.01</v>
      </c>
      <c r="I176">
        <v>1.306</v>
      </c>
      <c r="J176">
        <v>-0.67800000000000005</v>
      </c>
      <c r="K176">
        <v>-1.6859999999999999</v>
      </c>
      <c r="L176">
        <v>-2.681</v>
      </c>
      <c r="M176">
        <v>-3.2280000000000002</v>
      </c>
      <c r="N176">
        <v>-3.26</v>
      </c>
      <c r="O176">
        <v>0.89800000000000002</v>
      </c>
      <c r="P176">
        <v>0.88600000000000001</v>
      </c>
      <c r="Q176">
        <v>0.878</v>
      </c>
      <c r="R176">
        <v>0.40500000000000003</v>
      </c>
      <c r="S176">
        <v>0.14399999999999999</v>
      </c>
    </row>
    <row r="177" spans="1:19" x14ac:dyDescent="0.3">
      <c r="A177">
        <v>360</v>
      </c>
      <c r="B177">
        <v>-0.68500000000000005</v>
      </c>
      <c r="C177">
        <v>-1.6859999999999999</v>
      </c>
      <c r="D177">
        <v>-2.6819999999999999</v>
      </c>
      <c r="E177">
        <v>-3.2280000000000002</v>
      </c>
      <c r="F177">
        <v>-3.26</v>
      </c>
      <c r="G177">
        <v>1.3</v>
      </c>
      <c r="H177">
        <v>0.01</v>
      </c>
      <c r="I177">
        <v>1.306</v>
      </c>
      <c r="J177">
        <v>-0.67500000000000004</v>
      </c>
      <c r="K177">
        <v>-1.6859999999999999</v>
      </c>
      <c r="L177">
        <v>-2.681</v>
      </c>
      <c r="M177">
        <v>-3.2280000000000002</v>
      </c>
      <c r="N177">
        <v>-3.26</v>
      </c>
      <c r="O177">
        <v>0.9</v>
      </c>
      <c r="P177">
        <v>0.88600000000000001</v>
      </c>
      <c r="Q177">
        <v>0.877</v>
      </c>
      <c r="R177">
        <v>0.40500000000000003</v>
      </c>
      <c r="S177">
        <v>0.14399999999999999</v>
      </c>
    </row>
    <row r="178" spans="1:19" x14ac:dyDescent="0.3">
      <c r="A178">
        <v>420</v>
      </c>
      <c r="B178">
        <v>-0.68500000000000005</v>
      </c>
      <c r="C178">
        <v>-1.6859999999999999</v>
      </c>
      <c r="D178">
        <v>-2.6819999999999999</v>
      </c>
      <c r="E178">
        <v>-3.2280000000000002</v>
      </c>
      <c r="F178">
        <v>-3.26</v>
      </c>
      <c r="G178">
        <v>1.3</v>
      </c>
      <c r="H178">
        <v>0.01</v>
      </c>
      <c r="I178">
        <v>1.306</v>
      </c>
      <c r="J178">
        <v>-0.67300000000000004</v>
      </c>
      <c r="K178">
        <v>-1.6859999999999999</v>
      </c>
      <c r="L178">
        <v>-2.681</v>
      </c>
      <c r="M178">
        <v>-3.2280000000000002</v>
      </c>
      <c r="N178">
        <v>-3.26</v>
      </c>
      <c r="O178">
        <v>0.90100000000000002</v>
      </c>
      <c r="P178">
        <v>0.88700000000000001</v>
      </c>
      <c r="Q178">
        <v>0.878</v>
      </c>
      <c r="R178">
        <v>0.40500000000000003</v>
      </c>
      <c r="S178">
        <v>0.14499999999999999</v>
      </c>
    </row>
    <row r="179" spans="1:19" x14ac:dyDescent="0.3">
      <c r="A179">
        <v>480</v>
      </c>
      <c r="B179">
        <v>-0.68500000000000005</v>
      </c>
      <c r="C179">
        <v>-1.6859999999999999</v>
      </c>
      <c r="D179">
        <v>-2.6819999999999999</v>
      </c>
      <c r="E179">
        <v>-3.2280000000000002</v>
      </c>
      <c r="F179">
        <v>-3.26</v>
      </c>
      <c r="G179">
        <v>1.3</v>
      </c>
      <c r="H179">
        <v>0.01</v>
      </c>
      <c r="I179">
        <v>1.306</v>
      </c>
      <c r="J179">
        <v>-0.67</v>
      </c>
      <c r="K179">
        <v>-1.6850000000000001</v>
      </c>
      <c r="L179">
        <v>-2.681</v>
      </c>
      <c r="M179">
        <v>-3.2280000000000002</v>
      </c>
      <c r="N179">
        <v>-3.26</v>
      </c>
      <c r="O179">
        <v>0.90200000000000002</v>
      </c>
      <c r="P179">
        <v>0.88700000000000001</v>
      </c>
      <c r="Q179">
        <v>0.877</v>
      </c>
      <c r="R179">
        <v>0.40600000000000003</v>
      </c>
      <c r="S179">
        <v>0.14599999999999999</v>
      </c>
    </row>
    <row r="180" spans="1:19" x14ac:dyDescent="0.3">
      <c r="A180">
        <v>540</v>
      </c>
      <c r="B180">
        <v>-0.68500000000000005</v>
      </c>
      <c r="C180">
        <v>-1.6859999999999999</v>
      </c>
      <c r="D180">
        <v>-2.6819999999999999</v>
      </c>
      <c r="E180">
        <v>-3.2280000000000002</v>
      </c>
      <c r="F180">
        <v>-3.26</v>
      </c>
      <c r="G180">
        <v>1.3</v>
      </c>
      <c r="H180">
        <v>0.01</v>
      </c>
      <c r="I180">
        <v>1.306</v>
      </c>
      <c r="J180">
        <v>-0.66800000000000004</v>
      </c>
      <c r="K180">
        <v>-1.6850000000000001</v>
      </c>
      <c r="L180">
        <v>-2.681</v>
      </c>
      <c r="M180">
        <v>-3.2280000000000002</v>
      </c>
      <c r="N180">
        <v>-3.26</v>
      </c>
      <c r="O180">
        <v>0.90500000000000003</v>
      </c>
      <c r="P180">
        <v>0.88700000000000001</v>
      </c>
      <c r="Q180">
        <v>0.878</v>
      </c>
      <c r="R180">
        <v>0.40500000000000003</v>
      </c>
      <c r="S180">
        <v>0.14599999999999999</v>
      </c>
    </row>
    <row r="181" spans="1:19" x14ac:dyDescent="0.3">
      <c r="A181">
        <v>600</v>
      </c>
      <c r="B181">
        <v>-0.68500000000000005</v>
      </c>
      <c r="C181">
        <v>-1.6859999999999999</v>
      </c>
      <c r="D181">
        <v>-2.6819999999999999</v>
      </c>
      <c r="E181">
        <v>-3.2280000000000002</v>
      </c>
      <c r="F181">
        <v>-3.26</v>
      </c>
      <c r="G181">
        <v>1.3</v>
      </c>
      <c r="H181">
        <v>0.01</v>
      </c>
      <c r="I181">
        <v>1.306</v>
      </c>
      <c r="J181">
        <v>-0.66500000000000004</v>
      </c>
      <c r="K181">
        <v>-1.6850000000000001</v>
      </c>
      <c r="L181">
        <v>-2.681</v>
      </c>
      <c r="M181">
        <v>-3.2280000000000002</v>
      </c>
      <c r="N181">
        <v>-3.26</v>
      </c>
      <c r="O181">
        <v>0.90700000000000003</v>
      </c>
      <c r="P181">
        <v>0.88900000000000001</v>
      </c>
      <c r="Q181">
        <v>0.878</v>
      </c>
      <c r="R181">
        <v>0.40500000000000003</v>
      </c>
      <c r="S181">
        <v>0.14599999999999999</v>
      </c>
    </row>
    <row r="183" spans="1:19" x14ac:dyDescent="0.3">
      <c r="A183" t="s">
        <v>0</v>
      </c>
      <c r="B183" t="s">
        <v>15</v>
      </c>
    </row>
    <row r="184" spans="1:19" x14ac:dyDescent="0.3">
      <c r="A184">
        <v>0</v>
      </c>
      <c r="B184">
        <v>-0.68500000000000005</v>
      </c>
      <c r="C184">
        <v>-1.6859999999999999</v>
      </c>
      <c r="D184">
        <v>-2.6819999999999999</v>
      </c>
      <c r="E184">
        <v>-3.2280000000000002</v>
      </c>
      <c r="F184">
        <v>-3.26</v>
      </c>
      <c r="G184">
        <v>1.3</v>
      </c>
      <c r="H184">
        <v>0.01</v>
      </c>
      <c r="I184">
        <v>1.0449999999999999</v>
      </c>
      <c r="J184">
        <v>-0.68500000000000005</v>
      </c>
      <c r="K184">
        <v>-1.6859999999999999</v>
      </c>
      <c r="L184">
        <v>-2.6819999999999999</v>
      </c>
      <c r="M184">
        <v>-3.2280000000000002</v>
      </c>
      <c r="N184">
        <v>-3.26</v>
      </c>
      <c r="O184">
        <v>0.878</v>
      </c>
      <c r="P184">
        <v>0.878</v>
      </c>
      <c r="Q184">
        <v>0.872</v>
      </c>
      <c r="R184">
        <v>0.40200000000000002</v>
      </c>
      <c r="S184">
        <v>0.14399999999999999</v>
      </c>
    </row>
    <row r="185" spans="1:19" x14ac:dyDescent="0.3">
      <c r="A185">
        <v>60</v>
      </c>
      <c r="B185">
        <v>-0.68500000000000005</v>
      </c>
      <c r="C185">
        <v>-1.6859999999999999</v>
      </c>
      <c r="D185">
        <v>-2.6819999999999999</v>
      </c>
      <c r="E185">
        <v>-3.2280000000000002</v>
      </c>
      <c r="F185">
        <v>-3.26</v>
      </c>
      <c r="G185">
        <v>1.3</v>
      </c>
      <c r="H185">
        <v>0.01</v>
      </c>
      <c r="I185">
        <v>1.0449999999999999</v>
      </c>
      <c r="J185">
        <v>-0.68500000000000005</v>
      </c>
      <c r="K185">
        <v>-1.6850000000000001</v>
      </c>
      <c r="L185">
        <v>-2.681</v>
      </c>
      <c r="M185">
        <v>-3.2290000000000001</v>
      </c>
      <c r="N185">
        <v>-3.2570000000000001</v>
      </c>
      <c r="O185">
        <v>0.88500000000000001</v>
      </c>
      <c r="P185">
        <v>0.88300000000000001</v>
      </c>
      <c r="Q185">
        <v>0.874</v>
      </c>
      <c r="R185">
        <v>0.40200000000000002</v>
      </c>
      <c r="S185">
        <v>0.13600000000000001</v>
      </c>
    </row>
    <row r="186" spans="1:19" x14ac:dyDescent="0.3">
      <c r="A186">
        <v>120</v>
      </c>
      <c r="B186">
        <v>-0.68500000000000005</v>
      </c>
      <c r="C186">
        <v>-1.6859999999999999</v>
      </c>
      <c r="D186">
        <v>-2.6819999999999999</v>
      </c>
      <c r="E186">
        <v>-3.2280000000000002</v>
      </c>
      <c r="F186">
        <v>-3.26</v>
      </c>
      <c r="G186">
        <v>1.3</v>
      </c>
      <c r="H186">
        <v>0.01</v>
      </c>
      <c r="I186">
        <v>1.0449999999999999</v>
      </c>
      <c r="J186">
        <v>-0.68400000000000005</v>
      </c>
      <c r="K186">
        <v>-1.6859999999999999</v>
      </c>
      <c r="L186">
        <v>-2.681</v>
      </c>
      <c r="M186">
        <v>-3.2280000000000002</v>
      </c>
      <c r="N186">
        <v>-3.254</v>
      </c>
      <c r="O186">
        <v>0.89</v>
      </c>
      <c r="P186">
        <v>0.88500000000000001</v>
      </c>
      <c r="Q186">
        <v>0.874</v>
      </c>
      <c r="R186">
        <v>0.4</v>
      </c>
      <c r="S186">
        <v>0.128</v>
      </c>
    </row>
    <row r="187" spans="1:19" x14ac:dyDescent="0.3">
      <c r="A187">
        <v>180</v>
      </c>
      <c r="B187">
        <v>-0.68500000000000005</v>
      </c>
      <c r="C187">
        <v>-1.6859999999999999</v>
      </c>
      <c r="D187">
        <v>-2.6819999999999999</v>
      </c>
      <c r="E187">
        <v>-3.2280000000000002</v>
      </c>
      <c r="F187">
        <v>-3.26</v>
      </c>
      <c r="G187">
        <v>1.3</v>
      </c>
      <c r="H187">
        <v>0.01</v>
      </c>
      <c r="I187">
        <v>1.0449999999999999</v>
      </c>
      <c r="J187">
        <v>-0.68200000000000005</v>
      </c>
      <c r="K187">
        <v>-1.6859999999999999</v>
      </c>
      <c r="L187">
        <v>-2.681</v>
      </c>
      <c r="M187">
        <v>-3.2280000000000002</v>
      </c>
      <c r="N187">
        <v>-3.2509999999999999</v>
      </c>
      <c r="O187">
        <v>0.89300000000000002</v>
      </c>
      <c r="P187">
        <v>0.88700000000000001</v>
      </c>
      <c r="Q187">
        <v>0.878</v>
      </c>
      <c r="R187">
        <v>0.40400000000000003</v>
      </c>
      <c r="S187">
        <v>0.122</v>
      </c>
    </row>
    <row r="188" spans="1:19" x14ac:dyDescent="0.3">
      <c r="A188">
        <v>240</v>
      </c>
      <c r="B188">
        <v>-0.68500000000000005</v>
      </c>
      <c r="C188">
        <v>-1.6859999999999999</v>
      </c>
      <c r="D188">
        <v>-2.6819999999999999</v>
      </c>
      <c r="E188">
        <v>-3.2280000000000002</v>
      </c>
      <c r="F188">
        <v>-3.26</v>
      </c>
      <c r="G188">
        <v>1.3</v>
      </c>
      <c r="H188">
        <v>0.01</v>
      </c>
      <c r="I188">
        <v>1.0449999999999999</v>
      </c>
      <c r="J188">
        <v>-0.68</v>
      </c>
      <c r="K188">
        <v>-1.6859999999999999</v>
      </c>
      <c r="L188">
        <v>-2.681</v>
      </c>
      <c r="M188">
        <v>-3.2290000000000001</v>
      </c>
      <c r="N188">
        <v>-3.2480000000000002</v>
      </c>
      <c r="O188">
        <v>0.89600000000000002</v>
      </c>
      <c r="P188">
        <v>0.88600000000000001</v>
      </c>
      <c r="Q188">
        <v>0.877</v>
      </c>
      <c r="R188">
        <v>0.40899999999999997</v>
      </c>
      <c r="S188">
        <v>0.11600000000000001</v>
      </c>
    </row>
    <row r="189" spans="1:19" x14ac:dyDescent="0.3">
      <c r="A189">
        <v>300</v>
      </c>
      <c r="B189">
        <v>-0.68500000000000005</v>
      </c>
      <c r="C189">
        <v>-1.6859999999999999</v>
      </c>
      <c r="D189">
        <v>-2.6819999999999999</v>
      </c>
      <c r="E189">
        <v>-3.2280000000000002</v>
      </c>
      <c r="F189">
        <v>-3.26</v>
      </c>
      <c r="G189">
        <v>1.3</v>
      </c>
      <c r="H189">
        <v>0.01</v>
      </c>
      <c r="I189">
        <v>1.0449999999999999</v>
      </c>
      <c r="J189">
        <v>-0.67800000000000005</v>
      </c>
      <c r="K189">
        <v>-1.6859999999999999</v>
      </c>
      <c r="L189">
        <v>-2.681</v>
      </c>
      <c r="M189">
        <v>-3.2280000000000002</v>
      </c>
      <c r="N189">
        <v>-3.2450000000000001</v>
      </c>
      <c r="O189">
        <v>0.89800000000000002</v>
      </c>
      <c r="P189">
        <v>0.88600000000000001</v>
      </c>
      <c r="Q189">
        <v>0.876</v>
      </c>
      <c r="R189">
        <v>0.40799999999999997</v>
      </c>
      <c r="S189">
        <v>0.11</v>
      </c>
    </row>
    <row r="190" spans="1:19" x14ac:dyDescent="0.3">
      <c r="A190">
        <v>360</v>
      </c>
      <c r="B190">
        <v>-0.68500000000000005</v>
      </c>
      <c r="C190">
        <v>-1.6859999999999999</v>
      </c>
      <c r="D190">
        <v>-2.6819999999999999</v>
      </c>
      <c r="E190">
        <v>-3.2280000000000002</v>
      </c>
      <c r="F190">
        <v>-3.26</v>
      </c>
      <c r="G190">
        <v>1.3</v>
      </c>
      <c r="H190">
        <v>0.01</v>
      </c>
      <c r="I190">
        <v>1.0449999999999999</v>
      </c>
      <c r="J190">
        <v>-0.67500000000000004</v>
      </c>
      <c r="K190">
        <v>-1.6859999999999999</v>
      </c>
      <c r="L190">
        <v>-2.681</v>
      </c>
      <c r="M190">
        <v>-3.2269999999999999</v>
      </c>
      <c r="N190">
        <v>-3.242</v>
      </c>
      <c r="O190">
        <v>0.9</v>
      </c>
      <c r="P190">
        <v>0.88600000000000001</v>
      </c>
      <c r="Q190">
        <v>0.879</v>
      </c>
      <c r="R190">
        <v>0.4</v>
      </c>
      <c r="S190">
        <v>0.106</v>
      </c>
    </row>
    <row r="191" spans="1:19" x14ac:dyDescent="0.3">
      <c r="A191">
        <v>420</v>
      </c>
      <c r="B191">
        <v>-0.68500000000000005</v>
      </c>
      <c r="C191">
        <v>-1.6859999999999999</v>
      </c>
      <c r="D191">
        <v>-2.6819999999999999</v>
      </c>
      <c r="E191">
        <v>-3.2280000000000002</v>
      </c>
      <c r="F191">
        <v>-3.26</v>
      </c>
      <c r="G191">
        <v>1.3</v>
      </c>
      <c r="H191">
        <v>0.01</v>
      </c>
      <c r="I191">
        <v>1.0449999999999999</v>
      </c>
      <c r="J191">
        <v>-0.67300000000000004</v>
      </c>
      <c r="K191">
        <v>-1.6859999999999999</v>
      </c>
      <c r="L191">
        <v>-2.681</v>
      </c>
      <c r="M191">
        <v>-3.2240000000000002</v>
      </c>
      <c r="N191">
        <v>-3.2389999999999999</v>
      </c>
      <c r="O191">
        <v>0.90100000000000002</v>
      </c>
      <c r="P191">
        <v>0.88700000000000001</v>
      </c>
      <c r="Q191">
        <v>0.879</v>
      </c>
      <c r="R191">
        <v>0.39200000000000002</v>
      </c>
      <c r="S191">
        <v>0.10299999999999999</v>
      </c>
    </row>
    <row r="192" spans="1:19" x14ac:dyDescent="0.3">
      <c r="A192">
        <v>480</v>
      </c>
      <c r="B192">
        <v>-0.68500000000000005</v>
      </c>
      <c r="C192">
        <v>-1.6859999999999999</v>
      </c>
      <c r="D192">
        <v>-2.6819999999999999</v>
      </c>
      <c r="E192">
        <v>-3.2280000000000002</v>
      </c>
      <c r="F192">
        <v>-3.26</v>
      </c>
      <c r="G192">
        <v>1.3</v>
      </c>
      <c r="H192">
        <v>0.01</v>
      </c>
      <c r="I192">
        <v>1.0449999999999999</v>
      </c>
      <c r="J192">
        <v>-0.67</v>
      </c>
      <c r="K192">
        <v>-1.6850000000000001</v>
      </c>
      <c r="L192">
        <v>-2.681</v>
      </c>
      <c r="M192">
        <v>-3.2210000000000001</v>
      </c>
      <c r="N192">
        <v>-3.2360000000000002</v>
      </c>
      <c r="O192">
        <v>0.90200000000000002</v>
      </c>
      <c r="P192">
        <v>0.88700000000000001</v>
      </c>
      <c r="Q192">
        <v>0.877</v>
      </c>
      <c r="R192">
        <v>0.38500000000000001</v>
      </c>
      <c r="S192">
        <v>0.10100000000000001</v>
      </c>
    </row>
    <row r="193" spans="1:19" x14ac:dyDescent="0.3">
      <c r="A193">
        <v>540</v>
      </c>
      <c r="B193">
        <v>-0.68500000000000005</v>
      </c>
      <c r="C193">
        <v>-1.6859999999999999</v>
      </c>
      <c r="D193">
        <v>-2.6819999999999999</v>
      </c>
      <c r="E193">
        <v>-3.2280000000000002</v>
      </c>
      <c r="F193">
        <v>-3.26</v>
      </c>
      <c r="G193">
        <v>1.3</v>
      </c>
      <c r="H193">
        <v>0.01</v>
      </c>
      <c r="I193">
        <v>1.0449999999999999</v>
      </c>
      <c r="J193">
        <v>-0.66800000000000004</v>
      </c>
      <c r="K193">
        <v>-1.6850000000000001</v>
      </c>
      <c r="L193">
        <v>-2.681</v>
      </c>
      <c r="M193">
        <v>-3.2170000000000001</v>
      </c>
      <c r="N193">
        <v>-3.2330000000000001</v>
      </c>
      <c r="O193">
        <v>0.90500000000000003</v>
      </c>
      <c r="P193">
        <v>0.88700000000000001</v>
      </c>
      <c r="Q193">
        <v>0.876</v>
      </c>
      <c r="R193">
        <v>0.377</v>
      </c>
      <c r="S193">
        <v>9.8000000000000004E-2</v>
      </c>
    </row>
    <row r="194" spans="1:19" x14ac:dyDescent="0.3">
      <c r="A194">
        <v>600</v>
      </c>
      <c r="B194">
        <v>-0.68500000000000005</v>
      </c>
      <c r="C194">
        <v>-1.6859999999999999</v>
      </c>
      <c r="D194">
        <v>-2.6819999999999999</v>
      </c>
      <c r="E194">
        <v>-3.2280000000000002</v>
      </c>
      <c r="F194">
        <v>-3.26</v>
      </c>
      <c r="G194">
        <v>1.3</v>
      </c>
      <c r="H194">
        <v>0.01</v>
      </c>
      <c r="I194">
        <v>1.0449999999999999</v>
      </c>
      <c r="J194">
        <v>-0.66500000000000004</v>
      </c>
      <c r="K194">
        <v>-1.6850000000000001</v>
      </c>
      <c r="L194">
        <v>-2.681</v>
      </c>
      <c r="M194">
        <v>-3.2130000000000001</v>
      </c>
      <c r="N194">
        <v>-3.23</v>
      </c>
      <c r="O194">
        <v>0.90700000000000003</v>
      </c>
      <c r="P194">
        <v>0.88900000000000001</v>
      </c>
      <c r="Q194">
        <v>0.877</v>
      </c>
      <c r="R194">
        <v>0.37</v>
      </c>
      <c r="S194">
        <v>9.6000000000000002E-2</v>
      </c>
    </row>
    <row r="196" spans="1:19" x14ac:dyDescent="0.3">
      <c r="A196" t="s">
        <v>0</v>
      </c>
      <c r="B196" t="s">
        <v>16</v>
      </c>
    </row>
    <row r="197" spans="1:19" x14ac:dyDescent="0.3">
      <c r="A197">
        <v>0</v>
      </c>
      <c r="B197">
        <v>-0.68500000000000005</v>
      </c>
      <c r="C197">
        <v>-1.6859999999999999</v>
      </c>
      <c r="D197">
        <v>-2.6819999999999999</v>
      </c>
      <c r="E197">
        <v>-3.2189999999999999</v>
      </c>
      <c r="F197">
        <v>-3.25</v>
      </c>
      <c r="G197">
        <v>1.3</v>
      </c>
      <c r="H197">
        <v>0.01</v>
      </c>
      <c r="I197">
        <v>1.554</v>
      </c>
      <c r="J197">
        <v>-0.68500000000000005</v>
      </c>
      <c r="K197">
        <v>-1.6859999999999999</v>
      </c>
      <c r="L197">
        <v>-2.6819999999999999</v>
      </c>
      <c r="M197">
        <v>-3.2189999999999999</v>
      </c>
      <c r="N197">
        <v>-3.25</v>
      </c>
      <c r="O197">
        <v>0.878</v>
      </c>
      <c r="P197">
        <v>0.878</v>
      </c>
      <c r="Q197">
        <v>0.871</v>
      </c>
      <c r="R197">
        <v>0.39700000000000002</v>
      </c>
      <c r="S197">
        <v>0.14299999999999999</v>
      </c>
    </row>
    <row r="198" spans="1:19" x14ac:dyDescent="0.3">
      <c r="A198">
        <v>60</v>
      </c>
      <c r="B198">
        <v>-0.68500000000000005</v>
      </c>
      <c r="C198">
        <v>-1.6859999999999999</v>
      </c>
      <c r="D198">
        <v>-2.6819999999999999</v>
      </c>
      <c r="E198">
        <v>-3.2189999999999999</v>
      </c>
      <c r="F198">
        <v>-3.25</v>
      </c>
      <c r="G198">
        <v>1.3</v>
      </c>
      <c r="H198">
        <v>0.01</v>
      </c>
      <c r="I198">
        <v>1.554</v>
      </c>
      <c r="J198">
        <v>-0.68500000000000005</v>
      </c>
      <c r="K198">
        <v>-1.6859999999999999</v>
      </c>
      <c r="L198">
        <v>-2.681</v>
      </c>
      <c r="M198">
        <v>-3.2189999999999999</v>
      </c>
      <c r="N198">
        <v>-3.2530000000000001</v>
      </c>
      <c r="O198">
        <v>0.88500000000000001</v>
      </c>
      <c r="P198">
        <v>0.88500000000000001</v>
      </c>
      <c r="Q198">
        <v>0.873</v>
      </c>
      <c r="R198">
        <v>0.39500000000000002</v>
      </c>
      <c r="S198">
        <v>0.151</v>
      </c>
    </row>
    <row r="199" spans="1:19" x14ac:dyDescent="0.3">
      <c r="A199">
        <v>120</v>
      </c>
      <c r="B199">
        <v>-0.68500000000000005</v>
      </c>
      <c r="C199">
        <v>-1.6859999999999999</v>
      </c>
      <c r="D199">
        <v>-2.6819999999999999</v>
      </c>
      <c r="E199">
        <v>-3.2189999999999999</v>
      </c>
      <c r="F199">
        <v>-3.25</v>
      </c>
      <c r="G199">
        <v>1.3</v>
      </c>
      <c r="H199">
        <v>0.01</v>
      </c>
      <c r="I199">
        <v>1.554</v>
      </c>
      <c r="J199">
        <v>-0.68400000000000005</v>
      </c>
      <c r="K199">
        <v>-1.6859999999999999</v>
      </c>
      <c r="L199">
        <v>-2.681</v>
      </c>
      <c r="M199">
        <v>-3.2189999999999999</v>
      </c>
      <c r="N199">
        <v>-3.2559999999999998</v>
      </c>
      <c r="O199">
        <v>0.88900000000000001</v>
      </c>
      <c r="P199">
        <v>0.88600000000000001</v>
      </c>
      <c r="Q199">
        <v>0.875</v>
      </c>
      <c r="R199">
        <v>0.39800000000000002</v>
      </c>
      <c r="S199">
        <v>0.158</v>
      </c>
    </row>
    <row r="200" spans="1:19" x14ac:dyDescent="0.3">
      <c r="A200">
        <v>180</v>
      </c>
      <c r="B200">
        <v>-0.68500000000000005</v>
      </c>
      <c r="C200">
        <v>-1.6859999999999999</v>
      </c>
      <c r="D200">
        <v>-2.6819999999999999</v>
      </c>
      <c r="E200">
        <v>-3.2189999999999999</v>
      </c>
      <c r="F200">
        <v>-3.25</v>
      </c>
      <c r="G200">
        <v>1.3</v>
      </c>
      <c r="H200">
        <v>0.01</v>
      </c>
      <c r="I200">
        <v>1.554</v>
      </c>
      <c r="J200">
        <v>-0.68200000000000005</v>
      </c>
      <c r="K200">
        <v>-1.6859999999999999</v>
      </c>
      <c r="L200">
        <v>-2.68</v>
      </c>
      <c r="M200">
        <v>-3.2189999999999999</v>
      </c>
      <c r="N200">
        <v>-3.2589999999999999</v>
      </c>
      <c r="O200">
        <v>0.89300000000000002</v>
      </c>
      <c r="P200">
        <v>0.88700000000000001</v>
      </c>
      <c r="Q200">
        <v>0.875</v>
      </c>
      <c r="R200">
        <v>0.39900000000000002</v>
      </c>
      <c r="S200">
        <v>0.16600000000000001</v>
      </c>
    </row>
    <row r="201" spans="1:19" x14ac:dyDescent="0.3">
      <c r="A201">
        <v>240</v>
      </c>
      <c r="B201">
        <v>-0.68500000000000005</v>
      </c>
      <c r="C201">
        <v>-1.6859999999999999</v>
      </c>
      <c r="D201">
        <v>-2.6819999999999999</v>
      </c>
      <c r="E201">
        <v>-3.2189999999999999</v>
      </c>
      <c r="F201">
        <v>-3.25</v>
      </c>
      <c r="G201">
        <v>1.3</v>
      </c>
      <c r="H201">
        <v>0.01</v>
      </c>
      <c r="I201">
        <v>1.554</v>
      </c>
      <c r="J201">
        <v>-0.68</v>
      </c>
      <c r="K201">
        <v>-1.6859999999999999</v>
      </c>
      <c r="L201">
        <v>-2.681</v>
      </c>
      <c r="M201">
        <v>-3.2170000000000001</v>
      </c>
      <c r="N201">
        <v>-3.262</v>
      </c>
      <c r="O201">
        <v>0.89600000000000002</v>
      </c>
      <c r="P201">
        <v>0.88600000000000001</v>
      </c>
      <c r="Q201">
        <v>0.877</v>
      </c>
      <c r="R201">
        <v>0.39600000000000002</v>
      </c>
      <c r="S201">
        <v>0.17199999999999999</v>
      </c>
    </row>
    <row r="202" spans="1:19" x14ac:dyDescent="0.3">
      <c r="A202">
        <v>300</v>
      </c>
      <c r="B202">
        <v>-0.68500000000000005</v>
      </c>
      <c r="C202">
        <v>-1.6859999999999999</v>
      </c>
      <c r="D202">
        <v>-2.6819999999999999</v>
      </c>
      <c r="E202">
        <v>-3.2189999999999999</v>
      </c>
      <c r="F202">
        <v>-3.25</v>
      </c>
      <c r="G202">
        <v>1.3</v>
      </c>
      <c r="H202">
        <v>0.01</v>
      </c>
      <c r="I202">
        <v>1.554</v>
      </c>
      <c r="J202">
        <v>-0.67800000000000005</v>
      </c>
      <c r="K202">
        <v>-1.6859999999999999</v>
      </c>
      <c r="L202">
        <v>-2.681</v>
      </c>
      <c r="M202">
        <v>-3.218</v>
      </c>
      <c r="N202">
        <v>-3.2650000000000001</v>
      </c>
      <c r="O202">
        <v>0.89800000000000002</v>
      </c>
      <c r="P202">
        <v>0.88600000000000001</v>
      </c>
      <c r="Q202">
        <v>0.878</v>
      </c>
      <c r="R202">
        <v>0.39800000000000002</v>
      </c>
      <c r="S202">
        <v>0.17599999999999999</v>
      </c>
    </row>
    <row r="203" spans="1:19" x14ac:dyDescent="0.3">
      <c r="A203">
        <v>360</v>
      </c>
      <c r="B203">
        <v>-0.68500000000000005</v>
      </c>
      <c r="C203">
        <v>-1.6859999999999999</v>
      </c>
      <c r="D203">
        <v>-2.6819999999999999</v>
      </c>
      <c r="E203">
        <v>-3.2189999999999999</v>
      </c>
      <c r="F203">
        <v>-3.25</v>
      </c>
      <c r="G203">
        <v>1.3</v>
      </c>
      <c r="H203">
        <v>0.01</v>
      </c>
      <c r="I203">
        <v>1.554</v>
      </c>
      <c r="J203">
        <v>-0.67500000000000004</v>
      </c>
      <c r="K203">
        <v>-1.6859999999999999</v>
      </c>
      <c r="L203">
        <v>-2.681</v>
      </c>
      <c r="M203">
        <v>-3.2189999999999999</v>
      </c>
      <c r="N203">
        <v>-3.2679999999999998</v>
      </c>
      <c r="O203">
        <v>0.9</v>
      </c>
      <c r="P203">
        <v>0.88600000000000001</v>
      </c>
      <c r="Q203">
        <v>0.876</v>
      </c>
      <c r="R203">
        <v>0.40400000000000003</v>
      </c>
      <c r="S203">
        <v>0.18</v>
      </c>
    </row>
    <row r="204" spans="1:19" x14ac:dyDescent="0.3">
      <c r="A204">
        <v>420</v>
      </c>
      <c r="B204">
        <v>-0.68500000000000005</v>
      </c>
      <c r="C204">
        <v>-1.6859999999999999</v>
      </c>
      <c r="D204">
        <v>-2.6819999999999999</v>
      </c>
      <c r="E204">
        <v>-3.2189999999999999</v>
      </c>
      <c r="F204">
        <v>-3.25</v>
      </c>
      <c r="G204">
        <v>1.3</v>
      </c>
      <c r="H204">
        <v>0.01</v>
      </c>
      <c r="I204">
        <v>1.554</v>
      </c>
      <c r="J204">
        <v>-0.67300000000000004</v>
      </c>
      <c r="K204">
        <v>-1.6859999999999999</v>
      </c>
      <c r="L204">
        <v>-2.681</v>
      </c>
      <c r="M204">
        <v>-3.222</v>
      </c>
      <c r="N204">
        <v>-3.2709999999999999</v>
      </c>
      <c r="O204">
        <v>0.90100000000000002</v>
      </c>
      <c r="P204">
        <v>0.88700000000000001</v>
      </c>
      <c r="Q204">
        <v>0.877</v>
      </c>
      <c r="R204">
        <v>0.41199999999999998</v>
      </c>
      <c r="S204">
        <v>0.185</v>
      </c>
    </row>
    <row r="205" spans="1:19" x14ac:dyDescent="0.3">
      <c r="A205">
        <v>480</v>
      </c>
      <c r="B205">
        <v>-0.68500000000000005</v>
      </c>
      <c r="C205">
        <v>-1.6859999999999999</v>
      </c>
      <c r="D205">
        <v>-2.6819999999999999</v>
      </c>
      <c r="E205">
        <v>-3.2189999999999999</v>
      </c>
      <c r="F205">
        <v>-3.25</v>
      </c>
      <c r="G205">
        <v>1.3</v>
      </c>
      <c r="H205">
        <v>0.01</v>
      </c>
      <c r="I205">
        <v>1.554</v>
      </c>
      <c r="J205">
        <v>-0.67</v>
      </c>
      <c r="K205">
        <v>-1.6850000000000001</v>
      </c>
      <c r="L205">
        <v>-2.681</v>
      </c>
      <c r="M205">
        <v>-3.2250000000000001</v>
      </c>
      <c r="N205">
        <v>-3.274</v>
      </c>
      <c r="O205">
        <v>0.90200000000000002</v>
      </c>
      <c r="P205">
        <v>0.88700000000000001</v>
      </c>
      <c r="Q205">
        <v>0.877</v>
      </c>
      <c r="R205">
        <v>0.42</v>
      </c>
      <c r="S205">
        <v>0.188</v>
      </c>
    </row>
    <row r="206" spans="1:19" x14ac:dyDescent="0.3">
      <c r="A206">
        <v>540</v>
      </c>
      <c r="B206">
        <v>-0.68500000000000005</v>
      </c>
      <c r="C206">
        <v>-1.6859999999999999</v>
      </c>
      <c r="D206">
        <v>-2.6819999999999999</v>
      </c>
      <c r="E206">
        <v>-3.2189999999999999</v>
      </c>
      <c r="F206">
        <v>-3.25</v>
      </c>
      <c r="G206">
        <v>1.3</v>
      </c>
      <c r="H206">
        <v>0.01</v>
      </c>
      <c r="I206">
        <v>1.554</v>
      </c>
      <c r="J206">
        <v>-0.66800000000000004</v>
      </c>
      <c r="K206">
        <v>-1.6850000000000001</v>
      </c>
      <c r="L206">
        <v>-2.681</v>
      </c>
      <c r="M206">
        <v>-3.2280000000000002</v>
      </c>
      <c r="N206">
        <v>-3.2770000000000001</v>
      </c>
      <c r="O206">
        <v>0.90500000000000003</v>
      </c>
      <c r="P206">
        <v>0.88700000000000001</v>
      </c>
      <c r="Q206">
        <v>0.877</v>
      </c>
      <c r="R206">
        <v>0.42599999999999999</v>
      </c>
      <c r="S206">
        <v>0.192</v>
      </c>
    </row>
    <row r="207" spans="1:19" x14ac:dyDescent="0.3">
      <c r="A207">
        <v>600</v>
      </c>
      <c r="B207">
        <v>-0.68500000000000005</v>
      </c>
      <c r="C207">
        <v>-1.6859999999999999</v>
      </c>
      <c r="D207">
        <v>-2.6819999999999999</v>
      </c>
      <c r="E207">
        <v>-3.2189999999999999</v>
      </c>
      <c r="F207">
        <v>-3.25</v>
      </c>
      <c r="G207">
        <v>1.3</v>
      </c>
      <c r="H207">
        <v>0.01</v>
      </c>
      <c r="I207">
        <v>1.554</v>
      </c>
      <c r="J207">
        <v>-0.66500000000000004</v>
      </c>
      <c r="K207">
        <v>-1.6850000000000001</v>
      </c>
      <c r="L207">
        <v>-2.681</v>
      </c>
      <c r="M207">
        <v>-3.2309999999999999</v>
      </c>
      <c r="N207">
        <v>-3.28</v>
      </c>
      <c r="O207">
        <v>0.90700000000000003</v>
      </c>
      <c r="P207">
        <v>0.88900000000000001</v>
      </c>
      <c r="Q207">
        <v>0.878</v>
      </c>
      <c r="R207">
        <v>0.43099999999999999</v>
      </c>
      <c r="S207">
        <v>0.19400000000000001</v>
      </c>
    </row>
    <row r="209" spans="1:19" x14ac:dyDescent="0.3">
      <c r="A209" t="s">
        <v>0</v>
      </c>
      <c r="B209" t="s">
        <v>17</v>
      </c>
    </row>
    <row r="210" spans="1:19" x14ac:dyDescent="0.3">
      <c r="A210">
        <v>0</v>
      </c>
      <c r="B210">
        <v>-0.68500000000000005</v>
      </c>
      <c r="C210">
        <v>-1.6859999999999999</v>
      </c>
      <c r="D210">
        <v>-2.6819999999999999</v>
      </c>
      <c r="E210">
        <v>-3.2189999999999999</v>
      </c>
      <c r="F210">
        <v>-3.25</v>
      </c>
      <c r="G210">
        <v>1.3</v>
      </c>
      <c r="H210">
        <v>0.01</v>
      </c>
      <c r="I210">
        <v>1.306</v>
      </c>
      <c r="J210">
        <v>-0.68500000000000005</v>
      </c>
      <c r="K210">
        <v>-1.6859999999999999</v>
      </c>
      <c r="L210">
        <v>-2.6819999999999999</v>
      </c>
      <c r="M210">
        <v>-3.2189999999999999</v>
      </c>
      <c r="N210">
        <v>-3.25</v>
      </c>
      <c r="O210">
        <v>0.878</v>
      </c>
      <c r="P210">
        <v>0.878</v>
      </c>
      <c r="Q210">
        <v>0.871</v>
      </c>
      <c r="R210">
        <v>0.39700000000000002</v>
      </c>
      <c r="S210">
        <v>0.14299999999999999</v>
      </c>
    </row>
    <row r="211" spans="1:19" x14ac:dyDescent="0.3">
      <c r="A211">
        <v>60</v>
      </c>
      <c r="B211">
        <v>-0.68500000000000005</v>
      </c>
      <c r="C211">
        <v>-1.6859999999999999</v>
      </c>
      <c r="D211">
        <v>-2.6819999999999999</v>
      </c>
      <c r="E211">
        <v>-3.2189999999999999</v>
      </c>
      <c r="F211">
        <v>-3.25</v>
      </c>
      <c r="G211">
        <v>1.3</v>
      </c>
      <c r="H211">
        <v>0.01</v>
      </c>
      <c r="I211">
        <v>1.306</v>
      </c>
      <c r="J211">
        <v>-0.68500000000000005</v>
      </c>
      <c r="K211">
        <v>-1.6859999999999999</v>
      </c>
      <c r="L211">
        <v>-2.681</v>
      </c>
      <c r="M211">
        <v>-3.2189999999999999</v>
      </c>
      <c r="N211">
        <v>-3.25</v>
      </c>
      <c r="O211">
        <v>0.88500000000000001</v>
      </c>
      <c r="P211">
        <v>0.88400000000000001</v>
      </c>
      <c r="Q211">
        <v>0.873</v>
      </c>
      <c r="R211">
        <v>0.39600000000000002</v>
      </c>
      <c r="S211">
        <v>0.14299999999999999</v>
      </c>
    </row>
    <row r="212" spans="1:19" x14ac:dyDescent="0.3">
      <c r="A212">
        <v>120</v>
      </c>
      <c r="B212">
        <v>-0.68500000000000005</v>
      </c>
      <c r="C212">
        <v>-1.6859999999999999</v>
      </c>
      <c r="D212">
        <v>-2.6819999999999999</v>
      </c>
      <c r="E212">
        <v>-3.2189999999999999</v>
      </c>
      <c r="F212">
        <v>-3.25</v>
      </c>
      <c r="G212">
        <v>1.3</v>
      </c>
      <c r="H212">
        <v>0.01</v>
      </c>
      <c r="I212">
        <v>1.306</v>
      </c>
      <c r="J212">
        <v>-0.68400000000000005</v>
      </c>
      <c r="K212">
        <v>-1.6859999999999999</v>
      </c>
      <c r="L212">
        <v>-2.68</v>
      </c>
      <c r="M212">
        <v>-3.2189999999999999</v>
      </c>
      <c r="N212">
        <v>-3.25</v>
      </c>
      <c r="O212">
        <v>0.88900000000000001</v>
      </c>
      <c r="P212">
        <v>0.88600000000000001</v>
      </c>
      <c r="Q212">
        <v>0.874</v>
      </c>
      <c r="R212">
        <v>0.39600000000000002</v>
      </c>
      <c r="S212">
        <v>0.14299999999999999</v>
      </c>
    </row>
    <row r="213" spans="1:19" x14ac:dyDescent="0.3">
      <c r="A213">
        <v>180</v>
      </c>
      <c r="B213">
        <v>-0.68500000000000005</v>
      </c>
      <c r="C213">
        <v>-1.6859999999999999</v>
      </c>
      <c r="D213">
        <v>-2.6819999999999999</v>
      </c>
      <c r="E213">
        <v>-3.2189999999999999</v>
      </c>
      <c r="F213">
        <v>-3.25</v>
      </c>
      <c r="G213">
        <v>1.3</v>
      </c>
      <c r="H213">
        <v>0.01</v>
      </c>
      <c r="I213">
        <v>1.306</v>
      </c>
      <c r="J213">
        <v>-0.68200000000000005</v>
      </c>
      <c r="K213">
        <v>-1.6859999999999999</v>
      </c>
      <c r="L213">
        <v>-2.681</v>
      </c>
      <c r="M213">
        <v>-3.2189999999999999</v>
      </c>
      <c r="N213">
        <v>-3.25</v>
      </c>
      <c r="O213">
        <v>0.89300000000000002</v>
      </c>
      <c r="P213">
        <v>0.88700000000000001</v>
      </c>
      <c r="Q213">
        <v>0.876</v>
      </c>
      <c r="R213">
        <v>0.39900000000000002</v>
      </c>
      <c r="S213">
        <v>0.14399999999999999</v>
      </c>
    </row>
    <row r="214" spans="1:19" x14ac:dyDescent="0.3">
      <c r="A214">
        <v>240</v>
      </c>
      <c r="B214">
        <v>-0.68500000000000005</v>
      </c>
      <c r="C214">
        <v>-1.6859999999999999</v>
      </c>
      <c r="D214">
        <v>-2.6819999999999999</v>
      </c>
      <c r="E214">
        <v>-3.2189999999999999</v>
      </c>
      <c r="F214">
        <v>-3.25</v>
      </c>
      <c r="G214">
        <v>1.3</v>
      </c>
      <c r="H214">
        <v>0.01</v>
      </c>
      <c r="I214">
        <v>1.306</v>
      </c>
      <c r="J214">
        <v>-0.68</v>
      </c>
      <c r="K214">
        <v>-1.6859999999999999</v>
      </c>
      <c r="L214">
        <v>-2.681</v>
      </c>
      <c r="M214">
        <v>-3.218</v>
      </c>
      <c r="N214">
        <v>-3.25</v>
      </c>
      <c r="O214">
        <v>0.89600000000000002</v>
      </c>
      <c r="P214">
        <v>0.88600000000000001</v>
      </c>
      <c r="Q214">
        <v>0.877</v>
      </c>
      <c r="R214">
        <v>0.4</v>
      </c>
      <c r="S214">
        <v>0.14399999999999999</v>
      </c>
    </row>
    <row r="215" spans="1:19" x14ac:dyDescent="0.3">
      <c r="A215">
        <v>300</v>
      </c>
      <c r="B215">
        <v>-0.68500000000000005</v>
      </c>
      <c r="C215">
        <v>-1.6859999999999999</v>
      </c>
      <c r="D215">
        <v>-2.6819999999999999</v>
      </c>
      <c r="E215">
        <v>-3.2189999999999999</v>
      </c>
      <c r="F215">
        <v>-3.25</v>
      </c>
      <c r="G215">
        <v>1.3</v>
      </c>
      <c r="H215">
        <v>0.01</v>
      </c>
      <c r="I215">
        <v>1.306</v>
      </c>
      <c r="J215">
        <v>-0.67800000000000005</v>
      </c>
      <c r="K215">
        <v>-1.6859999999999999</v>
      </c>
      <c r="L215">
        <v>-2.681</v>
      </c>
      <c r="M215">
        <v>-3.2189999999999999</v>
      </c>
      <c r="N215">
        <v>-3.25</v>
      </c>
      <c r="O215">
        <v>0.89800000000000002</v>
      </c>
      <c r="P215">
        <v>0.88600000000000001</v>
      </c>
      <c r="Q215">
        <v>0.877</v>
      </c>
      <c r="R215">
        <v>0.4</v>
      </c>
      <c r="S215">
        <v>0.14299999999999999</v>
      </c>
    </row>
    <row r="216" spans="1:19" x14ac:dyDescent="0.3">
      <c r="A216">
        <v>360</v>
      </c>
      <c r="B216">
        <v>-0.68500000000000005</v>
      </c>
      <c r="C216">
        <v>-1.6859999999999999</v>
      </c>
      <c r="D216">
        <v>-2.6819999999999999</v>
      </c>
      <c r="E216">
        <v>-3.2189999999999999</v>
      </c>
      <c r="F216">
        <v>-3.25</v>
      </c>
      <c r="G216">
        <v>1.3</v>
      </c>
      <c r="H216">
        <v>0.01</v>
      </c>
      <c r="I216">
        <v>1.306</v>
      </c>
      <c r="J216">
        <v>-0.67500000000000004</v>
      </c>
      <c r="K216">
        <v>-1.6859999999999999</v>
      </c>
      <c r="L216">
        <v>-2.681</v>
      </c>
      <c r="M216">
        <v>-3.218</v>
      </c>
      <c r="N216">
        <v>-3.25</v>
      </c>
      <c r="O216">
        <v>0.9</v>
      </c>
      <c r="P216">
        <v>0.88600000000000001</v>
      </c>
      <c r="Q216">
        <v>0.877</v>
      </c>
      <c r="R216">
        <v>0.4</v>
      </c>
      <c r="S216">
        <v>0.14299999999999999</v>
      </c>
    </row>
    <row r="217" spans="1:19" x14ac:dyDescent="0.3">
      <c r="A217">
        <v>420</v>
      </c>
      <c r="B217">
        <v>-0.68500000000000005</v>
      </c>
      <c r="C217">
        <v>-1.6859999999999999</v>
      </c>
      <c r="D217">
        <v>-2.6819999999999999</v>
      </c>
      <c r="E217">
        <v>-3.2189999999999999</v>
      </c>
      <c r="F217">
        <v>-3.25</v>
      </c>
      <c r="G217">
        <v>1.3</v>
      </c>
      <c r="H217">
        <v>0.01</v>
      </c>
      <c r="I217">
        <v>1.306</v>
      </c>
      <c r="J217">
        <v>-0.67300000000000004</v>
      </c>
      <c r="K217">
        <v>-1.6859999999999999</v>
      </c>
      <c r="L217">
        <v>-2.681</v>
      </c>
      <c r="M217">
        <v>-3.218</v>
      </c>
      <c r="N217">
        <v>-3.25</v>
      </c>
      <c r="O217">
        <v>0.90100000000000002</v>
      </c>
      <c r="P217">
        <v>0.88700000000000001</v>
      </c>
      <c r="Q217">
        <v>0.877</v>
      </c>
      <c r="R217">
        <v>0.4</v>
      </c>
      <c r="S217">
        <v>0.14399999999999999</v>
      </c>
    </row>
    <row r="218" spans="1:19" x14ac:dyDescent="0.3">
      <c r="A218">
        <v>480</v>
      </c>
      <c r="B218">
        <v>-0.68500000000000005</v>
      </c>
      <c r="C218">
        <v>-1.6859999999999999</v>
      </c>
      <c r="D218">
        <v>-2.6819999999999999</v>
      </c>
      <c r="E218">
        <v>-3.2189999999999999</v>
      </c>
      <c r="F218">
        <v>-3.25</v>
      </c>
      <c r="G218">
        <v>1.3</v>
      </c>
      <c r="H218">
        <v>0.01</v>
      </c>
      <c r="I218">
        <v>1.306</v>
      </c>
      <c r="J218">
        <v>-0.67</v>
      </c>
      <c r="K218">
        <v>-1.6850000000000001</v>
      </c>
      <c r="L218">
        <v>-2.681</v>
      </c>
      <c r="M218">
        <v>-3.2189999999999999</v>
      </c>
      <c r="N218">
        <v>-3.25</v>
      </c>
      <c r="O218">
        <v>0.90200000000000002</v>
      </c>
      <c r="P218">
        <v>0.88700000000000001</v>
      </c>
      <c r="Q218">
        <v>0.877</v>
      </c>
      <c r="R218">
        <v>0.40100000000000002</v>
      </c>
      <c r="S218">
        <v>0.14399999999999999</v>
      </c>
    </row>
    <row r="219" spans="1:19" x14ac:dyDescent="0.3">
      <c r="A219">
        <v>540</v>
      </c>
      <c r="B219">
        <v>-0.68500000000000005</v>
      </c>
      <c r="C219">
        <v>-1.6859999999999999</v>
      </c>
      <c r="D219">
        <v>-2.6819999999999999</v>
      </c>
      <c r="E219">
        <v>-3.2189999999999999</v>
      </c>
      <c r="F219">
        <v>-3.25</v>
      </c>
      <c r="G219">
        <v>1.3</v>
      </c>
      <c r="H219">
        <v>0.01</v>
      </c>
      <c r="I219">
        <v>1.306</v>
      </c>
      <c r="J219">
        <v>-0.66800000000000004</v>
      </c>
      <c r="K219">
        <v>-1.6850000000000001</v>
      </c>
      <c r="L219">
        <v>-2.681</v>
      </c>
      <c r="M219">
        <v>-3.2189999999999999</v>
      </c>
      <c r="N219">
        <v>-3.25</v>
      </c>
      <c r="O219">
        <v>0.90500000000000003</v>
      </c>
      <c r="P219">
        <v>0.88700000000000001</v>
      </c>
      <c r="Q219">
        <v>0.877</v>
      </c>
      <c r="R219">
        <v>0.4</v>
      </c>
      <c r="S219">
        <v>0.14499999999999999</v>
      </c>
    </row>
    <row r="220" spans="1:19" x14ac:dyDescent="0.3">
      <c r="A220">
        <v>600</v>
      </c>
      <c r="B220">
        <v>-0.68500000000000005</v>
      </c>
      <c r="C220">
        <v>-1.6859999999999999</v>
      </c>
      <c r="D220">
        <v>-2.6819999999999999</v>
      </c>
      <c r="E220">
        <v>-3.2189999999999999</v>
      </c>
      <c r="F220">
        <v>-3.25</v>
      </c>
      <c r="G220">
        <v>1.3</v>
      </c>
      <c r="H220">
        <v>0.01</v>
      </c>
      <c r="I220">
        <v>1.306</v>
      </c>
      <c r="J220">
        <v>-0.66500000000000004</v>
      </c>
      <c r="K220">
        <v>-1.6850000000000001</v>
      </c>
      <c r="L220">
        <v>-2.681</v>
      </c>
      <c r="M220">
        <v>-3.218</v>
      </c>
      <c r="N220">
        <v>-3.25</v>
      </c>
      <c r="O220">
        <v>0.90700000000000003</v>
      </c>
      <c r="P220">
        <v>0.88900000000000001</v>
      </c>
      <c r="Q220">
        <v>0.877</v>
      </c>
      <c r="R220">
        <v>0.4</v>
      </c>
      <c r="S220">
        <v>0.14499999999999999</v>
      </c>
    </row>
    <row r="222" spans="1:19" x14ac:dyDescent="0.3">
      <c r="A222" t="s">
        <v>0</v>
      </c>
      <c r="B222" t="s">
        <v>18</v>
      </c>
    </row>
    <row r="223" spans="1:19" x14ac:dyDescent="0.3">
      <c r="A223">
        <v>0</v>
      </c>
      <c r="B223">
        <v>-0.68500000000000005</v>
      </c>
      <c r="C223">
        <v>-1.6859999999999999</v>
      </c>
      <c r="D223">
        <v>-2.6819999999999999</v>
      </c>
      <c r="E223">
        <v>-3.2189999999999999</v>
      </c>
      <c r="F223">
        <v>-3.25</v>
      </c>
      <c r="G223">
        <v>1.3</v>
      </c>
      <c r="H223">
        <v>0.01</v>
      </c>
      <c r="I223">
        <v>1.044</v>
      </c>
      <c r="J223">
        <v>-0.68500000000000005</v>
      </c>
      <c r="K223">
        <v>-1.6859999999999999</v>
      </c>
      <c r="L223">
        <v>-2.6819999999999999</v>
      </c>
      <c r="M223">
        <v>-3.2189999999999999</v>
      </c>
      <c r="N223">
        <v>-3.25</v>
      </c>
      <c r="O223">
        <v>0.878</v>
      </c>
      <c r="P223">
        <v>0.878</v>
      </c>
      <c r="Q223">
        <v>0.871</v>
      </c>
      <c r="R223">
        <v>0.39700000000000002</v>
      </c>
      <c r="S223">
        <v>0.14299999999999999</v>
      </c>
    </row>
    <row r="224" spans="1:19" x14ac:dyDescent="0.3">
      <c r="A224">
        <v>60</v>
      </c>
      <c r="B224">
        <v>-0.68500000000000005</v>
      </c>
      <c r="C224">
        <v>-1.6859999999999999</v>
      </c>
      <c r="D224">
        <v>-2.6819999999999999</v>
      </c>
      <c r="E224">
        <v>-3.2189999999999999</v>
      </c>
      <c r="F224">
        <v>-3.25</v>
      </c>
      <c r="G224">
        <v>1.3</v>
      </c>
      <c r="H224">
        <v>0.01</v>
      </c>
      <c r="I224">
        <v>1.044</v>
      </c>
      <c r="J224">
        <v>-0.68500000000000005</v>
      </c>
      <c r="K224">
        <v>-1.6850000000000001</v>
      </c>
      <c r="L224">
        <v>-2.681</v>
      </c>
      <c r="M224">
        <v>-3.22</v>
      </c>
      <c r="N224">
        <v>-3.2469999999999999</v>
      </c>
      <c r="O224">
        <v>0.88500000000000001</v>
      </c>
      <c r="P224">
        <v>0.88300000000000001</v>
      </c>
      <c r="Q224">
        <v>0.873</v>
      </c>
      <c r="R224">
        <v>0.39700000000000002</v>
      </c>
      <c r="S224">
        <v>0.13500000000000001</v>
      </c>
    </row>
    <row r="225" spans="1:19" x14ac:dyDescent="0.3">
      <c r="A225">
        <v>120</v>
      </c>
      <c r="B225">
        <v>-0.68500000000000005</v>
      </c>
      <c r="C225">
        <v>-1.6859999999999999</v>
      </c>
      <c r="D225">
        <v>-2.6819999999999999</v>
      </c>
      <c r="E225">
        <v>-3.2189999999999999</v>
      </c>
      <c r="F225">
        <v>-3.25</v>
      </c>
      <c r="G225">
        <v>1.3</v>
      </c>
      <c r="H225">
        <v>0.01</v>
      </c>
      <c r="I225">
        <v>1.044</v>
      </c>
      <c r="J225">
        <v>-0.68400000000000005</v>
      </c>
      <c r="K225">
        <v>-1.6859999999999999</v>
      </c>
      <c r="L225">
        <v>-2.68</v>
      </c>
      <c r="M225">
        <v>-3.2189999999999999</v>
      </c>
      <c r="N225">
        <v>-3.2440000000000002</v>
      </c>
      <c r="O225">
        <v>0.89</v>
      </c>
      <c r="P225">
        <v>0.88500000000000001</v>
      </c>
      <c r="Q225">
        <v>0.872</v>
      </c>
      <c r="R225">
        <v>0.39500000000000002</v>
      </c>
      <c r="S225">
        <v>0.128</v>
      </c>
    </row>
    <row r="226" spans="1:19" x14ac:dyDescent="0.3">
      <c r="A226">
        <v>180</v>
      </c>
      <c r="B226">
        <v>-0.68500000000000005</v>
      </c>
      <c r="C226">
        <v>-1.6859999999999999</v>
      </c>
      <c r="D226">
        <v>-2.6819999999999999</v>
      </c>
      <c r="E226">
        <v>-3.2189999999999999</v>
      </c>
      <c r="F226">
        <v>-3.25</v>
      </c>
      <c r="G226">
        <v>1.3</v>
      </c>
      <c r="H226">
        <v>0.01</v>
      </c>
      <c r="I226">
        <v>1.044</v>
      </c>
      <c r="J226">
        <v>-0.68200000000000005</v>
      </c>
      <c r="K226">
        <v>-1.6859999999999999</v>
      </c>
      <c r="L226">
        <v>-2.681</v>
      </c>
      <c r="M226">
        <v>-3.2189999999999999</v>
      </c>
      <c r="N226">
        <v>-3.2410000000000001</v>
      </c>
      <c r="O226">
        <v>0.89300000000000002</v>
      </c>
      <c r="P226">
        <v>0.88700000000000001</v>
      </c>
      <c r="Q226">
        <v>0.877</v>
      </c>
      <c r="R226">
        <v>0.39900000000000002</v>
      </c>
      <c r="S226">
        <v>0.121</v>
      </c>
    </row>
    <row r="227" spans="1:19" x14ac:dyDescent="0.3">
      <c r="A227">
        <v>240</v>
      </c>
      <c r="B227">
        <v>-0.68500000000000005</v>
      </c>
      <c r="C227">
        <v>-1.6859999999999999</v>
      </c>
      <c r="D227">
        <v>-2.6819999999999999</v>
      </c>
      <c r="E227">
        <v>-3.2189999999999999</v>
      </c>
      <c r="F227">
        <v>-3.25</v>
      </c>
      <c r="G227">
        <v>1.3</v>
      </c>
      <c r="H227">
        <v>0.01</v>
      </c>
      <c r="I227">
        <v>1.044</v>
      </c>
      <c r="J227">
        <v>-0.68</v>
      </c>
      <c r="K227">
        <v>-1.6859999999999999</v>
      </c>
      <c r="L227">
        <v>-2.681</v>
      </c>
      <c r="M227">
        <v>-3.22</v>
      </c>
      <c r="N227">
        <v>-3.238</v>
      </c>
      <c r="O227">
        <v>0.89600000000000002</v>
      </c>
      <c r="P227">
        <v>0.88600000000000001</v>
      </c>
      <c r="Q227">
        <v>0.876</v>
      </c>
      <c r="R227">
        <v>0.40400000000000003</v>
      </c>
      <c r="S227">
        <v>0.115</v>
      </c>
    </row>
    <row r="228" spans="1:19" x14ac:dyDescent="0.3">
      <c r="A228">
        <v>300</v>
      </c>
      <c r="B228">
        <v>-0.68500000000000005</v>
      </c>
      <c r="C228">
        <v>-1.6859999999999999</v>
      </c>
      <c r="D228">
        <v>-2.6819999999999999</v>
      </c>
      <c r="E228">
        <v>-3.2189999999999999</v>
      </c>
      <c r="F228">
        <v>-3.25</v>
      </c>
      <c r="G228">
        <v>1.3</v>
      </c>
      <c r="H228">
        <v>0.01</v>
      </c>
      <c r="I228">
        <v>1.044</v>
      </c>
      <c r="J228">
        <v>-0.67800000000000005</v>
      </c>
      <c r="K228">
        <v>-1.6859999999999999</v>
      </c>
      <c r="L228">
        <v>-2.68</v>
      </c>
      <c r="M228">
        <v>-3.2189999999999999</v>
      </c>
      <c r="N228">
        <v>-3.2349999999999999</v>
      </c>
      <c r="O228">
        <v>0.89800000000000002</v>
      </c>
      <c r="P228">
        <v>0.88600000000000001</v>
      </c>
      <c r="Q228">
        <v>0.876</v>
      </c>
      <c r="R228">
        <v>0.40200000000000002</v>
      </c>
      <c r="S228">
        <v>0.11</v>
      </c>
    </row>
    <row r="229" spans="1:19" x14ac:dyDescent="0.3">
      <c r="A229">
        <v>360</v>
      </c>
      <c r="B229">
        <v>-0.68500000000000005</v>
      </c>
      <c r="C229">
        <v>-1.6859999999999999</v>
      </c>
      <c r="D229">
        <v>-2.6819999999999999</v>
      </c>
      <c r="E229">
        <v>-3.2189999999999999</v>
      </c>
      <c r="F229">
        <v>-3.25</v>
      </c>
      <c r="G229">
        <v>1.3</v>
      </c>
      <c r="H229">
        <v>0.01</v>
      </c>
      <c r="I229">
        <v>1.044</v>
      </c>
      <c r="J229">
        <v>-0.67500000000000004</v>
      </c>
      <c r="K229">
        <v>-1.6859999999999999</v>
      </c>
      <c r="L229">
        <v>-2.681</v>
      </c>
      <c r="M229">
        <v>-3.2170000000000001</v>
      </c>
      <c r="N229">
        <v>-3.2320000000000002</v>
      </c>
      <c r="O229">
        <v>0.9</v>
      </c>
      <c r="P229">
        <v>0.88600000000000001</v>
      </c>
      <c r="Q229">
        <v>0.878</v>
      </c>
      <c r="R229">
        <v>0.39500000000000002</v>
      </c>
      <c r="S229">
        <v>0.105</v>
      </c>
    </row>
    <row r="230" spans="1:19" x14ac:dyDescent="0.3">
      <c r="A230">
        <v>420</v>
      </c>
      <c r="B230">
        <v>-0.68500000000000005</v>
      </c>
      <c r="C230">
        <v>-1.6859999999999999</v>
      </c>
      <c r="D230">
        <v>-2.6819999999999999</v>
      </c>
      <c r="E230">
        <v>-3.2189999999999999</v>
      </c>
      <c r="F230">
        <v>-3.25</v>
      </c>
      <c r="G230">
        <v>1.3</v>
      </c>
      <c r="H230">
        <v>0.01</v>
      </c>
      <c r="I230">
        <v>1.044</v>
      </c>
      <c r="J230">
        <v>-0.67300000000000004</v>
      </c>
      <c r="K230">
        <v>-1.6859999999999999</v>
      </c>
      <c r="L230">
        <v>-2.681</v>
      </c>
      <c r="M230">
        <v>-3.2149999999999999</v>
      </c>
      <c r="N230">
        <v>-3.2290000000000001</v>
      </c>
      <c r="O230">
        <v>0.90100000000000002</v>
      </c>
      <c r="P230">
        <v>0.88600000000000001</v>
      </c>
      <c r="Q230">
        <v>0.878</v>
      </c>
      <c r="R230">
        <v>0.38700000000000001</v>
      </c>
      <c r="S230">
        <v>0.10199999999999999</v>
      </c>
    </row>
    <row r="231" spans="1:19" x14ac:dyDescent="0.3">
      <c r="A231">
        <v>480</v>
      </c>
      <c r="B231">
        <v>-0.68500000000000005</v>
      </c>
      <c r="C231">
        <v>-1.6859999999999999</v>
      </c>
      <c r="D231">
        <v>-2.6819999999999999</v>
      </c>
      <c r="E231">
        <v>-3.2189999999999999</v>
      </c>
      <c r="F231">
        <v>-3.25</v>
      </c>
      <c r="G231">
        <v>1.3</v>
      </c>
      <c r="H231">
        <v>0.01</v>
      </c>
      <c r="I231">
        <v>1.044</v>
      </c>
      <c r="J231">
        <v>-0.67</v>
      </c>
      <c r="K231">
        <v>-1.6850000000000001</v>
      </c>
      <c r="L231">
        <v>-2.681</v>
      </c>
      <c r="M231">
        <v>-3.2109999999999999</v>
      </c>
      <c r="N231">
        <v>-3.226</v>
      </c>
      <c r="O231">
        <v>0.90200000000000002</v>
      </c>
      <c r="P231">
        <v>0.88700000000000001</v>
      </c>
      <c r="Q231">
        <v>0.877</v>
      </c>
      <c r="R231">
        <v>0.379</v>
      </c>
      <c r="S231">
        <v>9.9000000000000005E-2</v>
      </c>
    </row>
    <row r="232" spans="1:19" x14ac:dyDescent="0.3">
      <c r="A232">
        <v>540</v>
      </c>
      <c r="B232">
        <v>-0.68500000000000005</v>
      </c>
      <c r="C232">
        <v>-1.6859999999999999</v>
      </c>
      <c r="D232">
        <v>-2.6819999999999999</v>
      </c>
      <c r="E232">
        <v>-3.2189999999999999</v>
      </c>
      <c r="F232">
        <v>-3.25</v>
      </c>
      <c r="G232">
        <v>1.3</v>
      </c>
      <c r="H232">
        <v>0.01</v>
      </c>
      <c r="I232">
        <v>1.044</v>
      </c>
      <c r="J232">
        <v>-0.66800000000000004</v>
      </c>
      <c r="K232">
        <v>-1.6850000000000001</v>
      </c>
      <c r="L232">
        <v>-2.68</v>
      </c>
      <c r="M232">
        <v>-3.2080000000000002</v>
      </c>
      <c r="N232">
        <v>-3.2229999999999999</v>
      </c>
      <c r="O232">
        <v>0.90500000000000003</v>
      </c>
      <c r="P232">
        <v>0.88800000000000001</v>
      </c>
      <c r="Q232">
        <v>0.876</v>
      </c>
      <c r="R232">
        <v>0.372</v>
      </c>
      <c r="S232">
        <v>9.7000000000000003E-2</v>
      </c>
    </row>
    <row r="233" spans="1:19" x14ac:dyDescent="0.3">
      <c r="A233">
        <v>600</v>
      </c>
      <c r="B233">
        <v>-0.68500000000000005</v>
      </c>
      <c r="C233">
        <v>-1.6859999999999999</v>
      </c>
      <c r="D233">
        <v>-2.6819999999999999</v>
      </c>
      <c r="E233">
        <v>-3.2189999999999999</v>
      </c>
      <c r="F233">
        <v>-3.25</v>
      </c>
      <c r="G233">
        <v>1.3</v>
      </c>
      <c r="H233">
        <v>0.01</v>
      </c>
      <c r="I233">
        <v>1.044</v>
      </c>
      <c r="J233">
        <v>-0.66500000000000004</v>
      </c>
      <c r="K233">
        <v>-1.6850000000000001</v>
      </c>
      <c r="L233">
        <v>-2.68</v>
      </c>
      <c r="M233">
        <v>-3.2040000000000002</v>
      </c>
      <c r="N233">
        <v>-3.22</v>
      </c>
      <c r="O233">
        <v>0.90700000000000003</v>
      </c>
      <c r="P233">
        <v>0.88900000000000001</v>
      </c>
      <c r="Q233">
        <v>0.876</v>
      </c>
      <c r="R233">
        <v>0.36499999999999999</v>
      </c>
      <c r="S233">
        <v>9.5000000000000001E-2</v>
      </c>
    </row>
    <row r="235" spans="1:19" x14ac:dyDescent="0.3">
      <c r="A235" t="s">
        <v>0</v>
      </c>
      <c r="B235" t="s">
        <v>19</v>
      </c>
    </row>
    <row r="236" spans="1:19" x14ac:dyDescent="0.3">
      <c r="A236">
        <v>0</v>
      </c>
      <c r="B236">
        <v>-0.63400000000000001</v>
      </c>
      <c r="C236">
        <v>-1.6339999999999999</v>
      </c>
      <c r="D236">
        <v>-2.6309999999999998</v>
      </c>
      <c r="E236">
        <v>-3.218</v>
      </c>
      <c r="F236">
        <v>-3.26</v>
      </c>
      <c r="G236">
        <v>1.5</v>
      </c>
      <c r="H236">
        <v>-0.01</v>
      </c>
      <c r="I236">
        <v>1.752</v>
      </c>
      <c r="J236">
        <v>-0.63400000000000001</v>
      </c>
      <c r="K236">
        <v>-1.6339999999999999</v>
      </c>
      <c r="L236">
        <v>-2.6309999999999998</v>
      </c>
      <c r="M236">
        <v>-3.218</v>
      </c>
      <c r="N236">
        <v>-3.26</v>
      </c>
      <c r="O236">
        <v>0.91100000000000003</v>
      </c>
      <c r="P236">
        <v>0.91100000000000003</v>
      </c>
      <c r="Q236">
        <v>0.90500000000000003</v>
      </c>
      <c r="R236">
        <v>0.45800000000000002</v>
      </c>
      <c r="S236">
        <v>0.16700000000000001</v>
      </c>
    </row>
    <row r="237" spans="1:19" x14ac:dyDescent="0.3">
      <c r="A237">
        <v>60</v>
      </c>
      <c r="B237">
        <v>-0.63400000000000001</v>
      </c>
      <c r="C237">
        <v>-1.6339999999999999</v>
      </c>
      <c r="D237">
        <v>-2.6309999999999998</v>
      </c>
      <c r="E237">
        <v>-3.218</v>
      </c>
      <c r="F237">
        <v>-3.26</v>
      </c>
      <c r="G237">
        <v>1.5</v>
      </c>
      <c r="H237">
        <v>-0.01</v>
      </c>
      <c r="I237">
        <v>1.752</v>
      </c>
      <c r="J237">
        <v>-0.63800000000000001</v>
      </c>
      <c r="K237">
        <v>-1.6339999999999999</v>
      </c>
      <c r="L237">
        <v>-2.63</v>
      </c>
      <c r="M237">
        <v>-3.218</v>
      </c>
      <c r="N237">
        <v>-3.2629999999999999</v>
      </c>
      <c r="O237">
        <v>0.91200000000000003</v>
      </c>
      <c r="P237">
        <v>0.92600000000000005</v>
      </c>
      <c r="Q237">
        <v>0.91900000000000004</v>
      </c>
      <c r="R237">
        <v>0.45500000000000002</v>
      </c>
      <c r="S237">
        <v>0.17399999999999999</v>
      </c>
    </row>
    <row r="238" spans="1:19" x14ac:dyDescent="0.3">
      <c r="A238">
        <v>120</v>
      </c>
      <c r="B238">
        <v>-0.63400000000000001</v>
      </c>
      <c r="C238">
        <v>-1.6339999999999999</v>
      </c>
      <c r="D238">
        <v>-2.6309999999999998</v>
      </c>
      <c r="E238">
        <v>-3.218</v>
      </c>
      <c r="F238">
        <v>-3.26</v>
      </c>
      <c r="G238">
        <v>1.5</v>
      </c>
      <c r="H238">
        <v>-0.01</v>
      </c>
      <c r="I238">
        <v>1.752</v>
      </c>
      <c r="J238">
        <v>-0.64</v>
      </c>
      <c r="K238">
        <v>-1.6339999999999999</v>
      </c>
      <c r="L238">
        <v>-2.6309999999999998</v>
      </c>
      <c r="M238">
        <v>-3.218</v>
      </c>
      <c r="N238">
        <v>-3.266</v>
      </c>
      <c r="O238">
        <v>0.91</v>
      </c>
      <c r="P238">
        <v>0.92700000000000005</v>
      </c>
      <c r="Q238">
        <v>0.92400000000000004</v>
      </c>
      <c r="R238">
        <v>0.45900000000000002</v>
      </c>
      <c r="S238">
        <v>0.182</v>
      </c>
    </row>
    <row r="239" spans="1:19" x14ac:dyDescent="0.3">
      <c r="A239">
        <v>180</v>
      </c>
      <c r="B239">
        <v>-0.63400000000000001</v>
      </c>
      <c r="C239">
        <v>-1.6339999999999999</v>
      </c>
      <c r="D239">
        <v>-2.6309999999999998</v>
      </c>
      <c r="E239">
        <v>-3.218</v>
      </c>
      <c r="F239">
        <v>-3.26</v>
      </c>
      <c r="G239">
        <v>1.5</v>
      </c>
      <c r="H239">
        <v>-0.01</v>
      </c>
      <c r="I239">
        <v>1.752</v>
      </c>
      <c r="J239">
        <v>-0.64300000000000002</v>
      </c>
      <c r="K239">
        <v>-1.6339999999999999</v>
      </c>
      <c r="L239">
        <v>-2.6309999999999998</v>
      </c>
      <c r="M239">
        <v>-3.2170000000000001</v>
      </c>
      <c r="N239">
        <v>-3.2690000000000001</v>
      </c>
      <c r="O239">
        <v>0.90900000000000003</v>
      </c>
      <c r="P239">
        <v>0.92900000000000005</v>
      </c>
      <c r="Q239">
        <v>0.92500000000000004</v>
      </c>
      <c r="R239">
        <v>0.46200000000000002</v>
      </c>
      <c r="S239">
        <v>0.19</v>
      </c>
    </row>
    <row r="240" spans="1:19" x14ac:dyDescent="0.3">
      <c r="A240">
        <v>240</v>
      </c>
      <c r="B240">
        <v>-0.63400000000000001</v>
      </c>
      <c r="C240">
        <v>-1.6339999999999999</v>
      </c>
      <c r="D240">
        <v>-2.6309999999999998</v>
      </c>
      <c r="E240">
        <v>-3.218</v>
      </c>
      <c r="F240">
        <v>-3.26</v>
      </c>
      <c r="G240">
        <v>1.5</v>
      </c>
      <c r="H240">
        <v>-0.01</v>
      </c>
      <c r="I240">
        <v>1.752</v>
      </c>
      <c r="J240">
        <v>-0.64500000000000002</v>
      </c>
      <c r="K240">
        <v>-1.6339999999999999</v>
      </c>
      <c r="L240">
        <v>-2.6309999999999998</v>
      </c>
      <c r="M240">
        <v>-3.2160000000000002</v>
      </c>
      <c r="N240">
        <v>-3.2719999999999998</v>
      </c>
      <c r="O240">
        <v>0.90700000000000003</v>
      </c>
      <c r="P240">
        <v>0.93</v>
      </c>
      <c r="Q240">
        <v>0.92500000000000004</v>
      </c>
      <c r="R240">
        <v>0.46</v>
      </c>
      <c r="S240">
        <v>0.19600000000000001</v>
      </c>
    </row>
    <row r="241" spans="1:19" x14ac:dyDescent="0.3">
      <c r="A241">
        <v>300</v>
      </c>
      <c r="B241">
        <v>-0.63400000000000001</v>
      </c>
      <c r="C241">
        <v>-1.6339999999999999</v>
      </c>
      <c r="D241">
        <v>-2.6309999999999998</v>
      </c>
      <c r="E241">
        <v>-3.218</v>
      </c>
      <c r="F241">
        <v>-3.26</v>
      </c>
      <c r="G241">
        <v>1.5</v>
      </c>
      <c r="H241">
        <v>-0.01</v>
      </c>
      <c r="I241">
        <v>1.752</v>
      </c>
      <c r="J241">
        <v>-0.64700000000000002</v>
      </c>
      <c r="K241">
        <v>-1.6339999999999999</v>
      </c>
      <c r="L241">
        <v>-2.6320000000000001</v>
      </c>
      <c r="M241">
        <v>-3.2160000000000002</v>
      </c>
      <c r="N241">
        <v>-3.2749999999999999</v>
      </c>
      <c r="O241">
        <v>0.90500000000000003</v>
      </c>
      <c r="P241">
        <v>0.93</v>
      </c>
      <c r="Q241">
        <v>0.92800000000000005</v>
      </c>
      <c r="R241">
        <v>0.46200000000000002</v>
      </c>
      <c r="S241">
        <v>0.19900000000000001</v>
      </c>
    </row>
    <row r="242" spans="1:19" x14ac:dyDescent="0.3">
      <c r="A242">
        <v>360</v>
      </c>
      <c r="B242">
        <v>-0.63400000000000001</v>
      </c>
      <c r="C242">
        <v>-1.6339999999999999</v>
      </c>
      <c r="D242">
        <v>-2.6309999999999998</v>
      </c>
      <c r="E242">
        <v>-3.218</v>
      </c>
      <c r="F242">
        <v>-3.26</v>
      </c>
      <c r="G242">
        <v>1.5</v>
      </c>
      <c r="H242">
        <v>-0.01</v>
      </c>
      <c r="I242">
        <v>1.752</v>
      </c>
      <c r="J242">
        <v>-0.64900000000000002</v>
      </c>
      <c r="K242">
        <v>-1.6339999999999999</v>
      </c>
      <c r="L242">
        <v>-2.6320000000000001</v>
      </c>
      <c r="M242">
        <v>-3.2170000000000001</v>
      </c>
      <c r="N242">
        <v>-3.278</v>
      </c>
      <c r="O242">
        <v>0.90200000000000002</v>
      </c>
      <c r="P242">
        <v>0.92900000000000005</v>
      </c>
      <c r="Q242">
        <v>0.92600000000000005</v>
      </c>
      <c r="R242">
        <v>0.46800000000000003</v>
      </c>
      <c r="S242">
        <v>0.20300000000000001</v>
      </c>
    </row>
    <row r="243" spans="1:19" x14ac:dyDescent="0.3">
      <c r="A243">
        <v>420</v>
      </c>
      <c r="B243">
        <v>-0.63400000000000001</v>
      </c>
      <c r="C243">
        <v>-1.6339999999999999</v>
      </c>
      <c r="D243">
        <v>-2.6309999999999998</v>
      </c>
      <c r="E243">
        <v>-3.218</v>
      </c>
      <c r="F243">
        <v>-3.26</v>
      </c>
      <c r="G243">
        <v>1.5</v>
      </c>
      <c r="H243">
        <v>-0.01</v>
      </c>
      <c r="I243">
        <v>1.752</v>
      </c>
      <c r="J243">
        <v>-0.65100000000000002</v>
      </c>
      <c r="K243">
        <v>-1.635</v>
      </c>
      <c r="L243">
        <v>-2.6320000000000001</v>
      </c>
      <c r="M243">
        <v>-3.2189999999999999</v>
      </c>
      <c r="N243">
        <v>-3.2810000000000001</v>
      </c>
      <c r="O243">
        <v>0.9</v>
      </c>
      <c r="P243">
        <v>0.92700000000000005</v>
      </c>
      <c r="Q243">
        <v>0.92600000000000005</v>
      </c>
      <c r="R243">
        <v>0.47499999999999998</v>
      </c>
      <c r="S243">
        <v>0.20799999999999999</v>
      </c>
    </row>
    <row r="244" spans="1:19" x14ac:dyDescent="0.3">
      <c r="A244">
        <v>480</v>
      </c>
      <c r="B244">
        <v>-0.63400000000000001</v>
      </c>
      <c r="C244">
        <v>-1.6339999999999999</v>
      </c>
      <c r="D244">
        <v>-2.6309999999999998</v>
      </c>
      <c r="E244">
        <v>-3.218</v>
      </c>
      <c r="F244">
        <v>-3.26</v>
      </c>
      <c r="G244">
        <v>1.5</v>
      </c>
      <c r="H244">
        <v>-0.01</v>
      </c>
      <c r="I244">
        <v>1.752</v>
      </c>
      <c r="J244">
        <v>-0.65300000000000002</v>
      </c>
      <c r="K244">
        <v>-1.6359999999999999</v>
      </c>
      <c r="L244">
        <v>-2.6320000000000001</v>
      </c>
      <c r="M244">
        <v>-3.2210000000000001</v>
      </c>
      <c r="N244">
        <v>-3.2839999999999998</v>
      </c>
      <c r="O244">
        <v>0.89700000000000002</v>
      </c>
      <c r="P244">
        <v>0.92600000000000005</v>
      </c>
      <c r="Q244">
        <v>0.92600000000000005</v>
      </c>
      <c r="R244">
        <v>0.48299999999999998</v>
      </c>
      <c r="S244">
        <v>0.21299999999999999</v>
      </c>
    </row>
    <row r="245" spans="1:19" x14ac:dyDescent="0.3">
      <c r="A245">
        <v>540</v>
      </c>
      <c r="B245">
        <v>-0.63400000000000001</v>
      </c>
      <c r="C245">
        <v>-1.6339999999999999</v>
      </c>
      <c r="D245">
        <v>-2.6309999999999998</v>
      </c>
      <c r="E245">
        <v>-3.218</v>
      </c>
      <c r="F245">
        <v>-3.26</v>
      </c>
      <c r="G245">
        <v>1.5</v>
      </c>
      <c r="H245">
        <v>-0.01</v>
      </c>
      <c r="I245">
        <v>1.752</v>
      </c>
      <c r="J245">
        <v>-0.65500000000000003</v>
      </c>
      <c r="K245">
        <v>-1.6359999999999999</v>
      </c>
      <c r="L245">
        <v>-2.6320000000000001</v>
      </c>
      <c r="M245">
        <v>-3.2240000000000002</v>
      </c>
      <c r="N245">
        <v>-3.2869999999999999</v>
      </c>
      <c r="O245">
        <v>0.89500000000000002</v>
      </c>
      <c r="P245">
        <v>0.92400000000000004</v>
      </c>
      <c r="Q245">
        <v>0.92700000000000005</v>
      </c>
      <c r="R245">
        <v>0.49</v>
      </c>
      <c r="S245">
        <v>0.217</v>
      </c>
    </row>
    <row r="246" spans="1:19" x14ac:dyDescent="0.3">
      <c r="A246">
        <v>600</v>
      </c>
      <c r="B246">
        <v>-0.63400000000000001</v>
      </c>
      <c r="C246">
        <v>-1.6339999999999999</v>
      </c>
      <c r="D246">
        <v>-2.6309999999999998</v>
      </c>
      <c r="E246">
        <v>-3.218</v>
      </c>
      <c r="F246">
        <v>-3.26</v>
      </c>
      <c r="G246">
        <v>1.5</v>
      </c>
      <c r="H246">
        <v>-0.01</v>
      </c>
      <c r="I246">
        <v>1.752</v>
      </c>
      <c r="J246">
        <v>-0.65700000000000003</v>
      </c>
      <c r="K246">
        <v>-1.637</v>
      </c>
      <c r="L246">
        <v>-2.6320000000000001</v>
      </c>
      <c r="M246">
        <v>-3.2269999999999999</v>
      </c>
      <c r="N246">
        <v>-3.29</v>
      </c>
      <c r="O246">
        <v>0.89200000000000002</v>
      </c>
      <c r="P246">
        <v>0.92200000000000004</v>
      </c>
      <c r="Q246">
        <v>0.92700000000000005</v>
      </c>
      <c r="R246">
        <v>0.49399999999999999</v>
      </c>
      <c r="S246">
        <v>0.219</v>
      </c>
    </row>
    <row r="248" spans="1:19" x14ac:dyDescent="0.3">
      <c r="A248" t="s">
        <v>0</v>
      </c>
      <c r="B248" t="s">
        <v>20</v>
      </c>
    </row>
    <row r="249" spans="1:19" x14ac:dyDescent="0.3">
      <c r="A249">
        <v>0</v>
      </c>
      <c r="B249">
        <v>-0.63400000000000001</v>
      </c>
      <c r="C249">
        <v>-1.6339999999999999</v>
      </c>
      <c r="D249">
        <v>-2.6309999999999998</v>
      </c>
      <c r="E249">
        <v>-3.218</v>
      </c>
      <c r="F249">
        <v>-3.26</v>
      </c>
      <c r="G249">
        <v>1.5</v>
      </c>
      <c r="H249">
        <v>-0.01</v>
      </c>
      <c r="I249">
        <v>1.5129999999999999</v>
      </c>
      <c r="J249">
        <v>-0.63400000000000001</v>
      </c>
      <c r="K249">
        <v>-1.6339999999999999</v>
      </c>
      <c r="L249">
        <v>-2.6309999999999998</v>
      </c>
      <c r="M249">
        <v>-3.218</v>
      </c>
      <c r="N249">
        <v>-3.26</v>
      </c>
      <c r="O249">
        <v>0.91100000000000003</v>
      </c>
      <c r="P249">
        <v>0.91100000000000003</v>
      </c>
      <c r="Q249">
        <v>0.90500000000000003</v>
      </c>
      <c r="R249">
        <v>0.45800000000000002</v>
      </c>
      <c r="S249">
        <v>0.16700000000000001</v>
      </c>
    </row>
    <row r="250" spans="1:19" x14ac:dyDescent="0.3">
      <c r="A250">
        <v>60</v>
      </c>
      <c r="B250">
        <v>-0.63400000000000001</v>
      </c>
      <c r="C250">
        <v>-1.6339999999999999</v>
      </c>
      <c r="D250">
        <v>-2.6309999999999998</v>
      </c>
      <c r="E250">
        <v>-3.218</v>
      </c>
      <c r="F250">
        <v>-3.26</v>
      </c>
      <c r="G250">
        <v>1.5</v>
      </c>
      <c r="H250">
        <v>-0.01</v>
      </c>
      <c r="I250">
        <v>1.5129999999999999</v>
      </c>
      <c r="J250">
        <v>-0.63800000000000001</v>
      </c>
      <c r="K250">
        <v>-1.6339999999999999</v>
      </c>
      <c r="L250">
        <v>-2.63</v>
      </c>
      <c r="M250">
        <v>-3.218</v>
      </c>
      <c r="N250">
        <v>-3.26</v>
      </c>
      <c r="O250">
        <v>0.91200000000000003</v>
      </c>
      <c r="P250">
        <v>0.92500000000000004</v>
      </c>
      <c r="Q250">
        <v>0.91900000000000004</v>
      </c>
      <c r="R250">
        <v>0.45600000000000002</v>
      </c>
      <c r="S250">
        <v>0.16700000000000001</v>
      </c>
    </row>
    <row r="251" spans="1:19" x14ac:dyDescent="0.3">
      <c r="A251">
        <v>120</v>
      </c>
      <c r="B251">
        <v>-0.63400000000000001</v>
      </c>
      <c r="C251">
        <v>-1.6339999999999999</v>
      </c>
      <c r="D251">
        <v>-2.6309999999999998</v>
      </c>
      <c r="E251">
        <v>-3.218</v>
      </c>
      <c r="F251">
        <v>-3.26</v>
      </c>
      <c r="G251">
        <v>1.5</v>
      </c>
      <c r="H251">
        <v>-0.01</v>
      </c>
      <c r="I251">
        <v>1.5129999999999999</v>
      </c>
      <c r="J251">
        <v>-0.64</v>
      </c>
      <c r="K251">
        <v>-1.6339999999999999</v>
      </c>
      <c r="L251">
        <v>-2.6309999999999998</v>
      </c>
      <c r="M251">
        <v>-3.218</v>
      </c>
      <c r="N251">
        <v>-3.26</v>
      </c>
      <c r="O251">
        <v>0.91100000000000003</v>
      </c>
      <c r="P251">
        <v>0.92800000000000005</v>
      </c>
      <c r="Q251">
        <v>0.92300000000000004</v>
      </c>
      <c r="R251">
        <v>0.45800000000000002</v>
      </c>
      <c r="S251">
        <v>0.16700000000000001</v>
      </c>
    </row>
    <row r="252" spans="1:19" x14ac:dyDescent="0.3">
      <c r="A252">
        <v>180</v>
      </c>
      <c r="B252">
        <v>-0.63400000000000001</v>
      </c>
      <c r="C252">
        <v>-1.6339999999999999</v>
      </c>
      <c r="D252">
        <v>-2.6309999999999998</v>
      </c>
      <c r="E252">
        <v>-3.218</v>
      </c>
      <c r="F252">
        <v>-3.26</v>
      </c>
      <c r="G252">
        <v>1.5</v>
      </c>
      <c r="H252">
        <v>-0.01</v>
      </c>
      <c r="I252">
        <v>1.5129999999999999</v>
      </c>
      <c r="J252">
        <v>-0.64300000000000002</v>
      </c>
      <c r="K252">
        <v>-1.6339999999999999</v>
      </c>
      <c r="L252">
        <v>-2.6309999999999998</v>
      </c>
      <c r="M252">
        <v>-3.2170000000000001</v>
      </c>
      <c r="N252">
        <v>-3.26</v>
      </c>
      <c r="O252">
        <v>0.90900000000000003</v>
      </c>
      <c r="P252">
        <v>0.92900000000000005</v>
      </c>
      <c r="Q252">
        <v>0.92500000000000004</v>
      </c>
      <c r="R252">
        <v>0.46100000000000002</v>
      </c>
      <c r="S252">
        <v>0.16800000000000001</v>
      </c>
    </row>
    <row r="253" spans="1:19" x14ac:dyDescent="0.3">
      <c r="A253">
        <v>240</v>
      </c>
      <c r="B253">
        <v>-0.63400000000000001</v>
      </c>
      <c r="C253">
        <v>-1.6339999999999999</v>
      </c>
      <c r="D253">
        <v>-2.6309999999999998</v>
      </c>
      <c r="E253">
        <v>-3.218</v>
      </c>
      <c r="F253">
        <v>-3.26</v>
      </c>
      <c r="G253">
        <v>1.5</v>
      </c>
      <c r="H253">
        <v>-0.01</v>
      </c>
      <c r="I253">
        <v>1.5129999999999999</v>
      </c>
      <c r="J253">
        <v>-0.64500000000000002</v>
      </c>
      <c r="K253">
        <v>-1.6339999999999999</v>
      </c>
      <c r="L253">
        <v>-2.6320000000000001</v>
      </c>
      <c r="M253">
        <v>-3.2170000000000001</v>
      </c>
      <c r="N253">
        <v>-3.26</v>
      </c>
      <c r="O253">
        <v>0.90700000000000003</v>
      </c>
      <c r="P253">
        <v>0.93</v>
      </c>
      <c r="Q253">
        <v>0.92600000000000005</v>
      </c>
      <c r="R253">
        <v>0.46400000000000002</v>
      </c>
      <c r="S253">
        <v>0.16800000000000001</v>
      </c>
    </row>
    <row r="254" spans="1:19" x14ac:dyDescent="0.3">
      <c r="A254">
        <v>300</v>
      </c>
      <c r="B254">
        <v>-0.63400000000000001</v>
      </c>
      <c r="C254">
        <v>-1.6339999999999999</v>
      </c>
      <c r="D254">
        <v>-2.6309999999999998</v>
      </c>
      <c r="E254">
        <v>-3.218</v>
      </c>
      <c r="F254">
        <v>-3.26</v>
      </c>
      <c r="G254">
        <v>1.5</v>
      </c>
      <c r="H254">
        <v>-0.01</v>
      </c>
      <c r="I254">
        <v>1.5129999999999999</v>
      </c>
      <c r="J254">
        <v>-0.64700000000000002</v>
      </c>
      <c r="K254">
        <v>-1.6339999999999999</v>
      </c>
      <c r="L254">
        <v>-2.6320000000000001</v>
      </c>
      <c r="M254">
        <v>-3.2170000000000001</v>
      </c>
      <c r="N254">
        <v>-3.26</v>
      </c>
      <c r="O254">
        <v>0.90500000000000003</v>
      </c>
      <c r="P254">
        <v>0.93</v>
      </c>
      <c r="Q254">
        <v>0.92700000000000005</v>
      </c>
      <c r="R254">
        <v>0.46500000000000002</v>
      </c>
      <c r="S254">
        <v>0.16600000000000001</v>
      </c>
    </row>
    <row r="255" spans="1:19" x14ac:dyDescent="0.3">
      <c r="A255">
        <v>360</v>
      </c>
      <c r="B255">
        <v>-0.63400000000000001</v>
      </c>
      <c r="C255">
        <v>-1.6339999999999999</v>
      </c>
      <c r="D255">
        <v>-2.6309999999999998</v>
      </c>
      <c r="E255">
        <v>-3.218</v>
      </c>
      <c r="F255">
        <v>-3.26</v>
      </c>
      <c r="G255">
        <v>1.5</v>
      </c>
      <c r="H255">
        <v>-0.01</v>
      </c>
      <c r="I255">
        <v>1.5129999999999999</v>
      </c>
      <c r="J255">
        <v>-0.64900000000000002</v>
      </c>
      <c r="K255">
        <v>-1.6339999999999999</v>
      </c>
      <c r="L255">
        <v>-2.6320000000000001</v>
      </c>
      <c r="M255">
        <v>-3.2160000000000002</v>
      </c>
      <c r="N255">
        <v>-3.26</v>
      </c>
      <c r="O255">
        <v>0.90200000000000002</v>
      </c>
      <c r="P255">
        <v>0.92900000000000005</v>
      </c>
      <c r="Q255">
        <v>0.92700000000000005</v>
      </c>
      <c r="R255">
        <v>0.46500000000000002</v>
      </c>
      <c r="S255">
        <v>0.16600000000000001</v>
      </c>
    </row>
    <row r="256" spans="1:19" x14ac:dyDescent="0.3">
      <c r="A256">
        <v>420</v>
      </c>
      <c r="B256">
        <v>-0.63400000000000001</v>
      </c>
      <c r="C256">
        <v>-1.6339999999999999</v>
      </c>
      <c r="D256">
        <v>-2.6309999999999998</v>
      </c>
      <c r="E256">
        <v>-3.218</v>
      </c>
      <c r="F256">
        <v>-3.26</v>
      </c>
      <c r="G256">
        <v>1.5</v>
      </c>
      <c r="H256">
        <v>-0.01</v>
      </c>
      <c r="I256">
        <v>1.5129999999999999</v>
      </c>
      <c r="J256">
        <v>-0.65100000000000002</v>
      </c>
      <c r="K256">
        <v>-1.635</v>
      </c>
      <c r="L256">
        <v>-2.6320000000000001</v>
      </c>
      <c r="M256">
        <v>-3.2160000000000002</v>
      </c>
      <c r="N256">
        <v>-3.26</v>
      </c>
      <c r="O256">
        <v>0.9</v>
      </c>
      <c r="P256">
        <v>0.92700000000000005</v>
      </c>
      <c r="Q256">
        <v>0.92700000000000005</v>
      </c>
      <c r="R256">
        <v>0.46500000000000002</v>
      </c>
      <c r="S256">
        <v>0.16800000000000001</v>
      </c>
    </row>
    <row r="257" spans="1:19" x14ac:dyDescent="0.3">
      <c r="A257">
        <v>480</v>
      </c>
      <c r="B257">
        <v>-0.63400000000000001</v>
      </c>
      <c r="C257">
        <v>-1.6339999999999999</v>
      </c>
      <c r="D257">
        <v>-2.6309999999999998</v>
      </c>
      <c r="E257">
        <v>-3.218</v>
      </c>
      <c r="F257">
        <v>-3.26</v>
      </c>
      <c r="G257">
        <v>1.5</v>
      </c>
      <c r="H257">
        <v>-0.01</v>
      </c>
      <c r="I257">
        <v>1.5129999999999999</v>
      </c>
      <c r="J257">
        <v>-0.65300000000000002</v>
      </c>
      <c r="K257">
        <v>-1.635</v>
      </c>
      <c r="L257">
        <v>-2.6320000000000001</v>
      </c>
      <c r="M257">
        <v>-3.2160000000000002</v>
      </c>
      <c r="N257">
        <v>-3.26</v>
      </c>
      <c r="O257">
        <v>0.89700000000000002</v>
      </c>
      <c r="P257">
        <v>0.92500000000000004</v>
      </c>
      <c r="Q257">
        <v>0.92700000000000005</v>
      </c>
      <c r="R257">
        <v>0.46600000000000003</v>
      </c>
      <c r="S257">
        <v>0.16900000000000001</v>
      </c>
    </row>
    <row r="258" spans="1:19" x14ac:dyDescent="0.3">
      <c r="A258">
        <v>540</v>
      </c>
      <c r="B258">
        <v>-0.63400000000000001</v>
      </c>
      <c r="C258">
        <v>-1.6339999999999999</v>
      </c>
      <c r="D258">
        <v>-2.6309999999999998</v>
      </c>
      <c r="E258">
        <v>-3.218</v>
      </c>
      <c r="F258">
        <v>-3.26</v>
      </c>
      <c r="G258">
        <v>1.5</v>
      </c>
      <c r="H258">
        <v>-0.01</v>
      </c>
      <c r="I258">
        <v>1.5129999999999999</v>
      </c>
      <c r="J258">
        <v>-0.65500000000000003</v>
      </c>
      <c r="K258">
        <v>-1.6359999999999999</v>
      </c>
      <c r="L258">
        <v>-2.6320000000000001</v>
      </c>
      <c r="M258">
        <v>-3.2160000000000002</v>
      </c>
      <c r="N258">
        <v>-3.26</v>
      </c>
      <c r="O258">
        <v>0.89500000000000002</v>
      </c>
      <c r="P258">
        <v>0.92300000000000004</v>
      </c>
      <c r="Q258">
        <v>0.92600000000000005</v>
      </c>
      <c r="R258">
        <v>0.46600000000000003</v>
      </c>
      <c r="S258">
        <v>0.17100000000000001</v>
      </c>
    </row>
    <row r="259" spans="1:19" x14ac:dyDescent="0.3">
      <c r="A259">
        <v>600</v>
      </c>
      <c r="B259">
        <v>-0.63400000000000001</v>
      </c>
      <c r="C259">
        <v>-1.6339999999999999</v>
      </c>
      <c r="D259">
        <v>-2.6309999999999998</v>
      </c>
      <c r="E259">
        <v>-3.218</v>
      </c>
      <c r="F259">
        <v>-3.26</v>
      </c>
      <c r="G259">
        <v>1.5</v>
      </c>
      <c r="H259">
        <v>-0.01</v>
      </c>
      <c r="I259">
        <v>1.5129999999999999</v>
      </c>
      <c r="J259">
        <v>-0.65700000000000003</v>
      </c>
      <c r="K259">
        <v>-1.637</v>
      </c>
      <c r="L259">
        <v>-2.6320000000000001</v>
      </c>
      <c r="M259">
        <v>-3.2160000000000002</v>
      </c>
      <c r="N259">
        <v>-3.26</v>
      </c>
      <c r="O259">
        <v>0.89200000000000002</v>
      </c>
      <c r="P259">
        <v>0.92200000000000004</v>
      </c>
      <c r="Q259">
        <v>0.92700000000000005</v>
      </c>
      <c r="R259">
        <v>0.46500000000000002</v>
      </c>
      <c r="S259">
        <v>0.17199999999999999</v>
      </c>
    </row>
    <row r="261" spans="1:19" x14ac:dyDescent="0.3">
      <c r="A261" t="s">
        <v>0</v>
      </c>
      <c r="B261" t="s">
        <v>21</v>
      </c>
    </row>
    <row r="262" spans="1:19" x14ac:dyDescent="0.3">
      <c r="A262">
        <v>0</v>
      </c>
      <c r="B262">
        <v>-0.63400000000000001</v>
      </c>
      <c r="C262">
        <v>-1.6339999999999999</v>
      </c>
      <c r="D262">
        <v>-2.6309999999999998</v>
      </c>
      <c r="E262">
        <v>-3.218</v>
      </c>
      <c r="F262">
        <v>-3.26</v>
      </c>
      <c r="G262">
        <v>1.5</v>
      </c>
      <c r="H262">
        <v>-0.01</v>
      </c>
      <c r="I262">
        <v>1.258</v>
      </c>
      <c r="J262">
        <v>-0.63400000000000001</v>
      </c>
      <c r="K262">
        <v>-1.6339999999999999</v>
      </c>
      <c r="L262">
        <v>-2.6309999999999998</v>
      </c>
      <c r="M262">
        <v>-3.218</v>
      </c>
      <c r="N262">
        <v>-3.26</v>
      </c>
      <c r="O262">
        <v>0.91100000000000003</v>
      </c>
      <c r="P262">
        <v>0.91100000000000003</v>
      </c>
      <c r="Q262">
        <v>0.90500000000000003</v>
      </c>
      <c r="R262">
        <v>0.45800000000000002</v>
      </c>
      <c r="S262">
        <v>0.16700000000000001</v>
      </c>
    </row>
    <row r="263" spans="1:19" x14ac:dyDescent="0.3">
      <c r="A263">
        <v>60</v>
      </c>
      <c r="B263">
        <v>-0.63400000000000001</v>
      </c>
      <c r="C263">
        <v>-1.6339999999999999</v>
      </c>
      <c r="D263">
        <v>-2.6309999999999998</v>
      </c>
      <c r="E263">
        <v>-3.218</v>
      </c>
      <c r="F263">
        <v>-3.26</v>
      </c>
      <c r="G263">
        <v>1.5</v>
      </c>
      <c r="H263">
        <v>-0.01</v>
      </c>
      <c r="I263">
        <v>1.258</v>
      </c>
      <c r="J263">
        <v>-0.63800000000000001</v>
      </c>
      <c r="K263">
        <v>-1.6339999999999999</v>
      </c>
      <c r="L263">
        <v>-2.63</v>
      </c>
      <c r="M263">
        <v>-3.2189999999999999</v>
      </c>
      <c r="N263">
        <v>-3.2570000000000001</v>
      </c>
      <c r="O263">
        <v>0.91200000000000003</v>
      </c>
      <c r="P263">
        <v>0.92500000000000004</v>
      </c>
      <c r="Q263">
        <v>0.91900000000000004</v>
      </c>
      <c r="R263">
        <v>0.45700000000000002</v>
      </c>
      <c r="S263">
        <v>0.159</v>
      </c>
    </row>
    <row r="264" spans="1:19" x14ac:dyDescent="0.3">
      <c r="A264">
        <v>120</v>
      </c>
      <c r="B264">
        <v>-0.63400000000000001</v>
      </c>
      <c r="C264">
        <v>-1.6339999999999999</v>
      </c>
      <c r="D264">
        <v>-2.6309999999999998</v>
      </c>
      <c r="E264">
        <v>-3.218</v>
      </c>
      <c r="F264">
        <v>-3.26</v>
      </c>
      <c r="G264">
        <v>1.5</v>
      </c>
      <c r="H264">
        <v>-0.01</v>
      </c>
      <c r="I264">
        <v>1.258</v>
      </c>
      <c r="J264">
        <v>-0.64</v>
      </c>
      <c r="K264">
        <v>-1.6339999999999999</v>
      </c>
      <c r="L264">
        <v>-2.63</v>
      </c>
      <c r="M264">
        <v>-3.218</v>
      </c>
      <c r="N264">
        <v>-3.254</v>
      </c>
      <c r="O264">
        <v>0.91100000000000003</v>
      </c>
      <c r="P264">
        <v>0.92700000000000005</v>
      </c>
      <c r="Q264">
        <v>0.92100000000000004</v>
      </c>
      <c r="R264">
        <v>0.45600000000000002</v>
      </c>
      <c r="S264">
        <v>0.151</v>
      </c>
    </row>
    <row r="265" spans="1:19" x14ac:dyDescent="0.3">
      <c r="A265">
        <v>180</v>
      </c>
      <c r="B265">
        <v>-0.63400000000000001</v>
      </c>
      <c r="C265">
        <v>-1.6339999999999999</v>
      </c>
      <c r="D265">
        <v>-2.6309999999999998</v>
      </c>
      <c r="E265">
        <v>-3.218</v>
      </c>
      <c r="F265">
        <v>-3.26</v>
      </c>
      <c r="G265">
        <v>1.5</v>
      </c>
      <c r="H265">
        <v>-0.01</v>
      </c>
      <c r="I265">
        <v>1.258</v>
      </c>
      <c r="J265">
        <v>-0.64300000000000002</v>
      </c>
      <c r="K265">
        <v>-1.6339999999999999</v>
      </c>
      <c r="L265">
        <v>-2.6309999999999998</v>
      </c>
      <c r="M265">
        <v>-3.2170000000000001</v>
      </c>
      <c r="N265">
        <v>-3.2509999999999999</v>
      </c>
      <c r="O265">
        <v>0.90900000000000003</v>
      </c>
      <c r="P265">
        <v>0.92900000000000005</v>
      </c>
      <c r="Q265">
        <v>0.92600000000000005</v>
      </c>
      <c r="R265">
        <v>0.46100000000000002</v>
      </c>
      <c r="S265">
        <v>0.14499999999999999</v>
      </c>
    </row>
    <row r="266" spans="1:19" x14ac:dyDescent="0.3">
      <c r="A266">
        <v>240</v>
      </c>
      <c r="B266">
        <v>-0.63400000000000001</v>
      </c>
      <c r="C266">
        <v>-1.6339999999999999</v>
      </c>
      <c r="D266">
        <v>-2.6309999999999998</v>
      </c>
      <c r="E266">
        <v>-3.218</v>
      </c>
      <c r="F266">
        <v>-3.26</v>
      </c>
      <c r="G266">
        <v>1.5</v>
      </c>
      <c r="H266">
        <v>-0.01</v>
      </c>
      <c r="I266">
        <v>1.258</v>
      </c>
      <c r="J266">
        <v>-0.64500000000000002</v>
      </c>
      <c r="K266">
        <v>-1.6339999999999999</v>
      </c>
      <c r="L266">
        <v>-2.6320000000000001</v>
      </c>
      <c r="M266">
        <v>-3.218</v>
      </c>
      <c r="N266">
        <v>-3.2480000000000002</v>
      </c>
      <c r="O266">
        <v>0.90700000000000003</v>
      </c>
      <c r="P266">
        <v>0.93100000000000005</v>
      </c>
      <c r="Q266">
        <v>0.92600000000000005</v>
      </c>
      <c r="R266">
        <v>0.46700000000000003</v>
      </c>
      <c r="S266">
        <v>0.13900000000000001</v>
      </c>
    </row>
    <row r="267" spans="1:19" x14ac:dyDescent="0.3">
      <c r="A267">
        <v>300</v>
      </c>
      <c r="B267">
        <v>-0.63400000000000001</v>
      </c>
      <c r="C267">
        <v>-1.6339999999999999</v>
      </c>
      <c r="D267">
        <v>-2.6309999999999998</v>
      </c>
      <c r="E267">
        <v>-3.218</v>
      </c>
      <c r="F267">
        <v>-3.26</v>
      </c>
      <c r="G267">
        <v>1.5</v>
      </c>
      <c r="H267">
        <v>-0.01</v>
      </c>
      <c r="I267">
        <v>1.258</v>
      </c>
      <c r="J267">
        <v>-0.64700000000000002</v>
      </c>
      <c r="K267">
        <v>-1.6339999999999999</v>
      </c>
      <c r="L267">
        <v>-2.6320000000000001</v>
      </c>
      <c r="M267">
        <v>-3.2170000000000001</v>
      </c>
      <c r="N267">
        <v>-3.2450000000000001</v>
      </c>
      <c r="O267">
        <v>0.90400000000000003</v>
      </c>
      <c r="P267">
        <v>0.93</v>
      </c>
      <c r="Q267">
        <v>0.92600000000000005</v>
      </c>
      <c r="R267">
        <v>0.46800000000000003</v>
      </c>
      <c r="S267">
        <v>0.13300000000000001</v>
      </c>
    </row>
    <row r="268" spans="1:19" x14ac:dyDescent="0.3">
      <c r="A268">
        <v>360</v>
      </c>
      <c r="B268">
        <v>-0.63400000000000001</v>
      </c>
      <c r="C268">
        <v>-1.6339999999999999</v>
      </c>
      <c r="D268">
        <v>-2.6309999999999998</v>
      </c>
      <c r="E268">
        <v>-3.218</v>
      </c>
      <c r="F268">
        <v>-3.26</v>
      </c>
      <c r="G268">
        <v>1.5</v>
      </c>
      <c r="H268">
        <v>-0.01</v>
      </c>
      <c r="I268">
        <v>1.258</v>
      </c>
      <c r="J268">
        <v>-0.64900000000000002</v>
      </c>
      <c r="K268">
        <v>-1.6339999999999999</v>
      </c>
      <c r="L268">
        <v>-2.6320000000000001</v>
      </c>
      <c r="M268">
        <v>-3.2149999999999999</v>
      </c>
      <c r="N268">
        <v>-3.242</v>
      </c>
      <c r="O268">
        <v>0.90200000000000002</v>
      </c>
      <c r="P268">
        <v>0.92900000000000005</v>
      </c>
      <c r="Q268">
        <v>0.92700000000000005</v>
      </c>
      <c r="R268">
        <v>0.46200000000000002</v>
      </c>
      <c r="S268">
        <v>0.128</v>
      </c>
    </row>
    <row r="269" spans="1:19" x14ac:dyDescent="0.3">
      <c r="A269">
        <v>420</v>
      </c>
      <c r="B269">
        <v>-0.63400000000000001</v>
      </c>
      <c r="C269">
        <v>-1.6339999999999999</v>
      </c>
      <c r="D269">
        <v>-2.6309999999999998</v>
      </c>
      <c r="E269">
        <v>-3.218</v>
      </c>
      <c r="F269">
        <v>-3.26</v>
      </c>
      <c r="G269">
        <v>1.5</v>
      </c>
      <c r="H269">
        <v>-0.01</v>
      </c>
      <c r="I269">
        <v>1.258</v>
      </c>
      <c r="J269">
        <v>-0.65100000000000002</v>
      </c>
      <c r="K269">
        <v>-1.635</v>
      </c>
      <c r="L269">
        <v>-2.6320000000000001</v>
      </c>
      <c r="M269">
        <v>-3.2130000000000001</v>
      </c>
      <c r="N269">
        <v>-3.2389999999999999</v>
      </c>
      <c r="O269">
        <v>0.9</v>
      </c>
      <c r="P269">
        <v>0.92800000000000005</v>
      </c>
      <c r="Q269">
        <v>0.92700000000000005</v>
      </c>
      <c r="R269">
        <v>0.45400000000000001</v>
      </c>
      <c r="S269">
        <v>0.126</v>
      </c>
    </row>
    <row r="270" spans="1:19" x14ac:dyDescent="0.3">
      <c r="A270">
        <v>480</v>
      </c>
      <c r="B270">
        <v>-0.63400000000000001</v>
      </c>
      <c r="C270">
        <v>-1.6339999999999999</v>
      </c>
      <c r="D270">
        <v>-2.6309999999999998</v>
      </c>
      <c r="E270">
        <v>-3.218</v>
      </c>
      <c r="F270">
        <v>-3.26</v>
      </c>
      <c r="G270">
        <v>1.5</v>
      </c>
      <c r="H270">
        <v>-0.01</v>
      </c>
      <c r="I270">
        <v>1.258</v>
      </c>
      <c r="J270">
        <v>-0.65300000000000002</v>
      </c>
      <c r="K270">
        <v>-1.635</v>
      </c>
      <c r="L270">
        <v>-2.6320000000000001</v>
      </c>
      <c r="M270">
        <v>-3.21</v>
      </c>
      <c r="N270">
        <v>-3.2360000000000002</v>
      </c>
      <c r="O270">
        <v>0.89700000000000002</v>
      </c>
      <c r="P270">
        <v>0.92500000000000004</v>
      </c>
      <c r="Q270">
        <v>0.92700000000000005</v>
      </c>
      <c r="R270">
        <v>0.44700000000000001</v>
      </c>
      <c r="S270">
        <v>0.125</v>
      </c>
    </row>
    <row r="271" spans="1:19" x14ac:dyDescent="0.3">
      <c r="A271">
        <v>540</v>
      </c>
      <c r="B271">
        <v>-0.63400000000000001</v>
      </c>
      <c r="C271">
        <v>-1.6339999999999999</v>
      </c>
      <c r="D271">
        <v>-2.6309999999999998</v>
      </c>
      <c r="E271">
        <v>-3.218</v>
      </c>
      <c r="F271">
        <v>-3.26</v>
      </c>
      <c r="G271">
        <v>1.5</v>
      </c>
      <c r="H271">
        <v>-0.01</v>
      </c>
      <c r="I271">
        <v>1.258</v>
      </c>
      <c r="J271">
        <v>-0.65500000000000003</v>
      </c>
      <c r="K271">
        <v>-1.6359999999999999</v>
      </c>
      <c r="L271">
        <v>-2.6320000000000001</v>
      </c>
      <c r="M271">
        <v>-3.206</v>
      </c>
      <c r="N271">
        <v>-3.2330000000000001</v>
      </c>
      <c r="O271">
        <v>0.89500000000000002</v>
      </c>
      <c r="P271">
        <v>0.92300000000000004</v>
      </c>
      <c r="Q271">
        <v>0.92600000000000005</v>
      </c>
      <c r="R271">
        <v>0.439</v>
      </c>
      <c r="S271">
        <v>0.124</v>
      </c>
    </row>
    <row r="272" spans="1:19" x14ac:dyDescent="0.3">
      <c r="A272">
        <v>600</v>
      </c>
      <c r="B272">
        <v>-0.63400000000000001</v>
      </c>
      <c r="C272">
        <v>-1.6339999999999999</v>
      </c>
      <c r="D272">
        <v>-2.6309999999999998</v>
      </c>
      <c r="E272">
        <v>-3.218</v>
      </c>
      <c r="F272">
        <v>-3.26</v>
      </c>
      <c r="G272">
        <v>1.5</v>
      </c>
      <c r="H272">
        <v>-0.01</v>
      </c>
      <c r="I272">
        <v>1.258</v>
      </c>
      <c r="J272">
        <v>-0.65700000000000003</v>
      </c>
      <c r="K272">
        <v>-1.637</v>
      </c>
      <c r="L272">
        <v>-2.6320000000000001</v>
      </c>
      <c r="M272">
        <v>-3.2029999999999998</v>
      </c>
      <c r="N272">
        <v>-3.23</v>
      </c>
      <c r="O272">
        <v>0.89200000000000002</v>
      </c>
      <c r="P272">
        <v>0.92200000000000004</v>
      </c>
      <c r="Q272">
        <v>0.92600000000000005</v>
      </c>
      <c r="R272">
        <v>0.432</v>
      </c>
      <c r="S272">
        <v>0.123</v>
      </c>
    </row>
    <row r="274" spans="1:19" x14ac:dyDescent="0.3">
      <c r="A274" t="s">
        <v>0</v>
      </c>
      <c r="B274" t="s">
        <v>22</v>
      </c>
    </row>
    <row r="275" spans="1:19" x14ac:dyDescent="0.3">
      <c r="A275">
        <v>0</v>
      </c>
      <c r="B275">
        <v>-0.63400000000000001</v>
      </c>
      <c r="C275">
        <v>-1.6339999999999999</v>
      </c>
      <c r="D275">
        <v>-2.63</v>
      </c>
      <c r="E275">
        <v>-3.2090000000000001</v>
      </c>
      <c r="F275">
        <v>-3.25</v>
      </c>
      <c r="G275">
        <v>1.5</v>
      </c>
      <c r="H275">
        <v>-0.01</v>
      </c>
      <c r="I275">
        <v>1.756</v>
      </c>
      <c r="J275">
        <v>-0.63400000000000001</v>
      </c>
      <c r="K275">
        <v>-1.6339999999999999</v>
      </c>
      <c r="L275">
        <v>-2.63</v>
      </c>
      <c r="M275">
        <v>-3.2090000000000001</v>
      </c>
      <c r="N275">
        <v>-3.25</v>
      </c>
      <c r="O275">
        <v>0.91100000000000003</v>
      </c>
      <c r="P275">
        <v>0.91100000000000003</v>
      </c>
      <c r="Q275">
        <v>0.90500000000000003</v>
      </c>
      <c r="R275">
        <v>0.45200000000000001</v>
      </c>
      <c r="S275">
        <v>0.16500000000000001</v>
      </c>
    </row>
    <row r="276" spans="1:19" x14ac:dyDescent="0.3">
      <c r="A276">
        <v>60</v>
      </c>
      <c r="B276">
        <v>-0.63400000000000001</v>
      </c>
      <c r="C276">
        <v>-1.6339999999999999</v>
      </c>
      <c r="D276">
        <v>-2.63</v>
      </c>
      <c r="E276">
        <v>-3.2090000000000001</v>
      </c>
      <c r="F276">
        <v>-3.25</v>
      </c>
      <c r="G276">
        <v>1.5</v>
      </c>
      <c r="H276">
        <v>-0.01</v>
      </c>
      <c r="I276">
        <v>1.756</v>
      </c>
      <c r="J276">
        <v>-0.63800000000000001</v>
      </c>
      <c r="K276">
        <v>-1.6339999999999999</v>
      </c>
      <c r="L276">
        <v>-2.63</v>
      </c>
      <c r="M276">
        <v>-3.2090000000000001</v>
      </c>
      <c r="N276">
        <v>-3.2530000000000001</v>
      </c>
      <c r="O276">
        <v>0.91200000000000003</v>
      </c>
      <c r="P276">
        <v>0.92600000000000005</v>
      </c>
      <c r="Q276">
        <v>0.91800000000000004</v>
      </c>
      <c r="R276">
        <v>0.45</v>
      </c>
      <c r="S276">
        <v>0.17399999999999999</v>
      </c>
    </row>
    <row r="277" spans="1:19" x14ac:dyDescent="0.3">
      <c r="A277">
        <v>120</v>
      </c>
      <c r="B277">
        <v>-0.63400000000000001</v>
      </c>
      <c r="C277">
        <v>-1.6339999999999999</v>
      </c>
      <c r="D277">
        <v>-2.63</v>
      </c>
      <c r="E277">
        <v>-3.2090000000000001</v>
      </c>
      <c r="F277">
        <v>-3.25</v>
      </c>
      <c r="G277">
        <v>1.5</v>
      </c>
      <c r="H277">
        <v>-0.01</v>
      </c>
      <c r="I277">
        <v>1.756</v>
      </c>
      <c r="J277">
        <v>-0.64</v>
      </c>
      <c r="K277">
        <v>-1.6339999999999999</v>
      </c>
      <c r="L277">
        <v>-2.6309999999999998</v>
      </c>
      <c r="M277">
        <v>-3.21</v>
      </c>
      <c r="N277">
        <v>-3.2559999999999998</v>
      </c>
      <c r="O277">
        <v>0.91</v>
      </c>
      <c r="P277">
        <v>0.92700000000000005</v>
      </c>
      <c r="Q277">
        <v>0.92300000000000004</v>
      </c>
      <c r="R277">
        <v>0.45400000000000001</v>
      </c>
      <c r="S277">
        <v>0.18099999999999999</v>
      </c>
    </row>
    <row r="278" spans="1:19" x14ac:dyDescent="0.3">
      <c r="A278">
        <v>180</v>
      </c>
      <c r="B278">
        <v>-0.63400000000000001</v>
      </c>
      <c r="C278">
        <v>-1.6339999999999999</v>
      </c>
      <c r="D278">
        <v>-2.63</v>
      </c>
      <c r="E278">
        <v>-3.2090000000000001</v>
      </c>
      <c r="F278">
        <v>-3.25</v>
      </c>
      <c r="G278">
        <v>1.5</v>
      </c>
      <c r="H278">
        <v>-0.01</v>
      </c>
      <c r="I278">
        <v>1.756</v>
      </c>
      <c r="J278">
        <v>-0.64300000000000002</v>
      </c>
      <c r="K278">
        <v>-1.6339999999999999</v>
      </c>
      <c r="L278">
        <v>-2.6309999999999998</v>
      </c>
      <c r="M278">
        <v>-3.2090000000000001</v>
      </c>
      <c r="N278">
        <v>-3.2589999999999999</v>
      </c>
      <c r="O278">
        <v>0.90900000000000003</v>
      </c>
      <c r="P278">
        <v>0.93</v>
      </c>
      <c r="Q278">
        <v>0.92400000000000004</v>
      </c>
      <c r="R278">
        <v>0.45600000000000002</v>
      </c>
      <c r="S278">
        <v>0.188</v>
      </c>
    </row>
    <row r="279" spans="1:19" x14ac:dyDescent="0.3">
      <c r="A279">
        <v>240</v>
      </c>
      <c r="B279">
        <v>-0.63400000000000001</v>
      </c>
      <c r="C279">
        <v>-1.6339999999999999</v>
      </c>
      <c r="D279">
        <v>-2.63</v>
      </c>
      <c r="E279">
        <v>-3.2090000000000001</v>
      </c>
      <c r="F279">
        <v>-3.25</v>
      </c>
      <c r="G279">
        <v>1.5</v>
      </c>
      <c r="H279">
        <v>-0.01</v>
      </c>
      <c r="I279">
        <v>1.756</v>
      </c>
      <c r="J279">
        <v>-0.64500000000000002</v>
      </c>
      <c r="K279">
        <v>-1.6339999999999999</v>
      </c>
      <c r="L279">
        <v>-2.6309999999999998</v>
      </c>
      <c r="M279">
        <v>-3.2069999999999999</v>
      </c>
      <c r="N279">
        <v>-3.262</v>
      </c>
      <c r="O279">
        <v>0.90600000000000003</v>
      </c>
      <c r="P279">
        <v>0.93</v>
      </c>
      <c r="Q279">
        <v>0.92600000000000005</v>
      </c>
      <c r="R279">
        <v>0.45500000000000002</v>
      </c>
      <c r="S279">
        <v>0.19400000000000001</v>
      </c>
    </row>
    <row r="280" spans="1:19" x14ac:dyDescent="0.3">
      <c r="A280">
        <v>300</v>
      </c>
      <c r="B280">
        <v>-0.63400000000000001</v>
      </c>
      <c r="C280">
        <v>-1.6339999999999999</v>
      </c>
      <c r="D280">
        <v>-2.63</v>
      </c>
      <c r="E280">
        <v>-3.2090000000000001</v>
      </c>
      <c r="F280">
        <v>-3.25</v>
      </c>
      <c r="G280">
        <v>1.5</v>
      </c>
      <c r="H280">
        <v>-0.01</v>
      </c>
      <c r="I280">
        <v>1.756</v>
      </c>
      <c r="J280">
        <v>-0.64700000000000002</v>
      </c>
      <c r="K280">
        <v>-1.6339999999999999</v>
      </c>
      <c r="L280">
        <v>-2.6320000000000001</v>
      </c>
      <c r="M280">
        <v>-3.2069999999999999</v>
      </c>
      <c r="N280">
        <v>-3.2650000000000001</v>
      </c>
      <c r="O280">
        <v>0.90500000000000003</v>
      </c>
      <c r="P280">
        <v>0.93100000000000005</v>
      </c>
      <c r="Q280">
        <v>0.92800000000000005</v>
      </c>
      <c r="R280">
        <v>0.45800000000000002</v>
      </c>
      <c r="S280">
        <v>0.19800000000000001</v>
      </c>
    </row>
    <row r="281" spans="1:19" x14ac:dyDescent="0.3">
      <c r="A281">
        <v>360</v>
      </c>
      <c r="B281">
        <v>-0.63400000000000001</v>
      </c>
      <c r="C281">
        <v>-1.6339999999999999</v>
      </c>
      <c r="D281">
        <v>-2.63</v>
      </c>
      <c r="E281">
        <v>-3.2090000000000001</v>
      </c>
      <c r="F281">
        <v>-3.25</v>
      </c>
      <c r="G281">
        <v>1.5</v>
      </c>
      <c r="H281">
        <v>-0.01</v>
      </c>
      <c r="I281">
        <v>1.756</v>
      </c>
      <c r="J281">
        <v>-0.64900000000000002</v>
      </c>
      <c r="K281">
        <v>-1.6339999999999999</v>
      </c>
      <c r="L281">
        <v>-2.6320000000000001</v>
      </c>
      <c r="M281">
        <v>-3.2080000000000002</v>
      </c>
      <c r="N281">
        <v>-3.2679999999999998</v>
      </c>
      <c r="O281">
        <v>0.90200000000000002</v>
      </c>
      <c r="P281">
        <v>0.92900000000000005</v>
      </c>
      <c r="Q281">
        <v>0.92600000000000005</v>
      </c>
      <c r="R281">
        <v>0.46300000000000002</v>
      </c>
      <c r="S281">
        <v>0.20200000000000001</v>
      </c>
    </row>
    <row r="282" spans="1:19" x14ac:dyDescent="0.3">
      <c r="A282">
        <v>420</v>
      </c>
      <c r="B282">
        <v>-0.63400000000000001</v>
      </c>
      <c r="C282">
        <v>-1.6339999999999999</v>
      </c>
      <c r="D282">
        <v>-2.63</v>
      </c>
      <c r="E282">
        <v>-3.2090000000000001</v>
      </c>
      <c r="F282">
        <v>-3.25</v>
      </c>
      <c r="G282">
        <v>1.5</v>
      </c>
      <c r="H282">
        <v>-0.01</v>
      </c>
      <c r="I282">
        <v>1.756</v>
      </c>
      <c r="J282">
        <v>-0.65100000000000002</v>
      </c>
      <c r="K282">
        <v>-1.635</v>
      </c>
      <c r="L282">
        <v>-2.6320000000000001</v>
      </c>
      <c r="M282">
        <v>-3.21</v>
      </c>
      <c r="N282">
        <v>-3.2709999999999999</v>
      </c>
      <c r="O282">
        <v>0.9</v>
      </c>
      <c r="P282">
        <v>0.92700000000000005</v>
      </c>
      <c r="Q282">
        <v>0.92500000000000004</v>
      </c>
      <c r="R282">
        <v>0.47</v>
      </c>
      <c r="S282">
        <v>0.20799999999999999</v>
      </c>
    </row>
    <row r="283" spans="1:19" x14ac:dyDescent="0.3">
      <c r="A283">
        <v>480</v>
      </c>
      <c r="B283">
        <v>-0.63400000000000001</v>
      </c>
      <c r="C283">
        <v>-1.6339999999999999</v>
      </c>
      <c r="D283">
        <v>-2.63</v>
      </c>
      <c r="E283">
        <v>-3.2090000000000001</v>
      </c>
      <c r="F283">
        <v>-3.25</v>
      </c>
      <c r="G283">
        <v>1.5</v>
      </c>
      <c r="H283">
        <v>-0.01</v>
      </c>
      <c r="I283">
        <v>1.756</v>
      </c>
      <c r="J283">
        <v>-0.65300000000000002</v>
      </c>
      <c r="K283">
        <v>-1.635</v>
      </c>
      <c r="L283">
        <v>-2.6320000000000001</v>
      </c>
      <c r="M283">
        <v>-3.2130000000000001</v>
      </c>
      <c r="N283">
        <v>-3.274</v>
      </c>
      <c r="O283">
        <v>0.89800000000000002</v>
      </c>
      <c r="P283">
        <v>0.92500000000000004</v>
      </c>
      <c r="Q283">
        <v>0.92600000000000005</v>
      </c>
      <c r="R283">
        <v>0.47799999999999998</v>
      </c>
      <c r="S283">
        <v>0.21199999999999999</v>
      </c>
    </row>
    <row r="284" spans="1:19" x14ac:dyDescent="0.3">
      <c r="A284">
        <v>540</v>
      </c>
      <c r="B284">
        <v>-0.63400000000000001</v>
      </c>
      <c r="C284">
        <v>-1.6339999999999999</v>
      </c>
      <c r="D284">
        <v>-2.63</v>
      </c>
      <c r="E284">
        <v>-3.2090000000000001</v>
      </c>
      <c r="F284">
        <v>-3.25</v>
      </c>
      <c r="G284">
        <v>1.5</v>
      </c>
      <c r="H284">
        <v>-0.01</v>
      </c>
      <c r="I284">
        <v>1.756</v>
      </c>
      <c r="J284">
        <v>-0.65500000000000003</v>
      </c>
      <c r="K284">
        <v>-1.6359999999999999</v>
      </c>
      <c r="L284">
        <v>-2.6320000000000001</v>
      </c>
      <c r="M284">
        <v>-3.2160000000000002</v>
      </c>
      <c r="N284">
        <v>-3.2770000000000001</v>
      </c>
      <c r="O284">
        <v>0.89500000000000002</v>
      </c>
      <c r="P284">
        <v>0.92400000000000004</v>
      </c>
      <c r="Q284">
        <v>0.92600000000000005</v>
      </c>
      <c r="R284">
        <v>0.48399999999999999</v>
      </c>
      <c r="S284">
        <v>0.215</v>
      </c>
    </row>
    <row r="285" spans="1:19" x14ac:dyDescent="0.3">
      <c r="A285">
        <v>600</v>
      </c>
      <c r="B285">
        <v>-0.63400000000000001</v>
      </c>
      <c r="C285">
        <v>-1.6339999999999999</v>
      </c>
      <c r="D285">
        <v>-2.63</v>
      </c>
      <c r="E285">
        <v>-3.2090000000000001</v>
      </c>
      <c r="F285">
        <v>-3.25</v>
      </c>
      <c r="G285">
        <v>1.5</v>
      </c>
      <c r="H285">
        <v>-0.01</v>
      </c>
      <c r="I285">
        <v>1.756</v>
      </c>
      <c r="J285">
        <v>-0.65700000000000003</v>
      </c>
      <c r="K285">
        <v>-1.637</v>
      </c>
      <c r="L285">
        <v>-2.6320000000000001</v>
      </c>
      <c r="M285">
        <v>-3.2189999999999999</v>
      </c>
      <c r="N285">
        <v>-3.28</v>
      </c>
      <c r="O285">
        <v>0.89200000000000002</v>
      </c>
      <c r="P285">
        <v>0.92200000000000004</v>
      </c>
      <c r="Q285">
        <v>0.92700000000000005</v>
      </c>
      <c r="R285">
        <v>0.48899999999999999</v>
      </c>
      <c r="S285">
        <v>0.218</v>
      </c>
    </row>
    <row r="287" spans="1:19" x14ac:dyDescent="0.3">
      <c r="A287" t="s">
        <v>0</v>
      </c>
      <c r="B287" t="s">
        <v>23</v>
      </c>
    </row>
    <row r="288" spans="1:19" x14ac:dyDescent="0.3">
      <c r="A288">
        <v>0</v>
      </c>
      <c r="B288">
        <v>-0.63400000000000001</v>
      </c>
      <c r="C288">
        <v>-1.6339999999999999</v>
      </c>
      <c r="D288">
        <v>-2.63</v>
      </c>
      <c r="E288">
        <v>-3.2090000000000001</v>
      </c>
      <c r="F288">
        <v>-3.25</v>
      </c>
      <c r="G288">
        <v>1.5</v>
      </c>
      <c r="H288">
        <v>-0.01</v>
      </c>
      <c r="I288">
        <v>1.514</v>
      </c>
      <c r="J288">
        <v>-0.63400000000000001</v>
      </c>
      <c r="K288">
        <v>-1.6339999999999999</v>
      </c>
      <c r="L288">
        <v>-2.63</v>
      </c>
      <c r="M288">
        <v>-3.2090000000000001</v>
      </c>
      <c r="N288">
        <v>-3.25</v>
      </c>
      <c r="O288">
        <v>0.91100000000000003</v>
      </c>
      <c r="P288">
        <v>0.91100000000000003</v>
      </c>
      <c r="Q288">
        <v>0.90500000000000003</v>
      </c>
      <c r="R288">
        <v>0.45200000000000001</v>
      </c>
      <c r="S288">
        <v>0.16500000000000001</v>
      </c>
    </row>
    <row r="289" spans="1:19" x14ac:dyDescent="0.3">
      <c r="A289">
        <v>60</v>
      </c>
      <c r="B289">
        <v>-0.63400000000000001</v>
      </c>
      <c r="C289">
        <v>-1.6339999999999999</v>
      </c>
      <c r="D289">
        <v>-2.63</v>
      </c>
      <c r="E289">
        <v>-3.2090000000000001</v>
      </c>
      <c r="F289">
        <v>-3.25</v>
      </c>
      <c r="G289">
        <v>1.5</v>
      </c>
      <c r="H289">
        <v>-0.01</v>
      </c>
      <c r="I289">
        <v>1.514</v>
      </c>
      <c r="J289">
        <v>-0.63800000000000001</v>
      </c>
      <c r="K289">
        <v>-1.6339999999999999</v>
      </c>
      <c r="L289">
        <v>-2.63</v>
      </c>
      <c r="M289">
        <v>-3.21</v>
      </c>
      <c r="N289">
        <v>-3.25</v>
      </c>
      <c r="O289">
        <v>0.91200000000000003</v>
      </c>
      <c r="P289">
        <v>0.92500000000000004</v>
      </c>
      <c r="Q289">
        <v>0.91800000000000004</v>
      </c>
      <c r="R289">
        <v>0.45100000000000001</v>
      </c>
      <c r="S289">
        <v>0.16600000000000001</v>
      </c>
    </row>
    <row r="290" spans="1:19" x14ac:dyDescent="0.3">
      <c r="A290">
        <v>120</v>
      </c>
      <c r="B290">
        <v>-0.63400000000000001</v>
      </c>
      <c r="C290">
        <v>-1.6339999999999999</v>
      </c>
      <c r="D290">
        <v>-2.63</v>
      </c>
      <c r="E290">
        <v>-3.2090000000000001</v>
      </c>
      <c r="F290">
        <v>-3.25</v>
      </c>
      <c r="G290">
        <v>1.5</v>
      </c>
      <c r="H290">
        <v>-0.01</v>
      </c>
      <c r="I290">
        <v>1.514</v>
      </c>
      <c r="J290">
        <v>-0.64</v>
      </c>
      <c r="K290">
        <v>-1.6339999999999999</v>
      </c>
      <c r="L290">
        <v>-2.63</v>
      </c>
      <c r="M290">
        <v>-3.2090000000000001</v>
      </c>
      <c r="N290">
        <v>-3.25</v>
      </c>
      <c r="O290">
        <v>0.91100000000000003</v>
      </c>
      <c r="P290">
        <v>0.92700000000000005</v>
      </c>
      <c r="Q290">
        <v>0.92200000000000004</v>
      </c>
      <c r="R290">
        <v>0.45200000000000001</v>
      </c>
      <c r="S290">
        <v>0.16600000000000001</v>
      </c>
    </row>
    <row r="291" spans="1:19" x14ac:dyDescent="0.3">
      <c r="A291">
        <v>180</v>
      </c>
      <c r="B291">
        <v>-0.63400000000000001</v>
      </c>
      <c r="C291">
        <v>-1.6339999999999999</v>
      </c>
      <c r="D291">
        <v>-2.63</v>
      </c>
      <c r="E291">
        <v>-3.2090000000000001</v>
      </c>
      <c r="F291">
        <v>-3.25</v>
      </c>
      <c r="G291">
        <v>1.5</v>
      </c>
      <c r="H291">
        <v>-0.01</v>
      </c>
      <c r="I291">
        <v>1.514</v>
      </c>
      <c r="J291">
        <v>-0.64300000000000002</v>
      </c>
      <c r="K291">
        <v>-1.6339999999999999</v>
      </c>
      <c r="L291">
        <v>-2.6309999999999998</v>
      </c>
      <c r="M291">
        <v>-3.2090000000000001</v>
      </c>
      <c r="N291">
        <v>-3.25</v>
      </c>
      <c r="O291">
        <v>0.90900000000000003</v>
      </c>
      <c r="P291">
        <v>0.92900000000000005</v>
      </c>
      <c r="Q291">
        <v>0.92500000000000004</v>
      </c>
      <c r="R291">
        <v>0.45600000000000002</v>
      </c>
      <c r="S291">
        <v>0.16600000000000001</v>
      </c>
    </row>
    <row r="292" spans="1:19" x14ac:dyDescent="0.3">
      <c r="A292">
        <v>240</v>
      </c>
      <c r="B292">
        <v>-0.63400000000000001</v>
      </c>
      <c r="C292">
        <v>-1.6339999999999999</v>
      </c>
      <c r="D292">
        <v>-2.63</v>
      </c>
      <c r="E292">
        <v>-3.2090000000000001</v>
      </c>
      <c r="F292">
        <v>-3.25</v>
      </c>
      <c r="G292">
        <v>1.5</v>
      </c>
      <c r="H292">
        <v>-0.01</v>
      </c>
      <c r="I292">
        <v>1.514</v>
      </c>
      <c r="J292">
        <v>-0.64500000000000002</v>
      </c>
      <c r="K292">
        <v>-1.6339999999999999</v>
      </c>
      <c r="L292">
        <v>-2.6309999999999998</v>
      </c>
      <c r="M292">
        <v>-3.2080000000000002</v>
      </c>
      <c r="N292">
        <v>-3.25</v>
      </c>
      <c r="O292">
        <v>0.90700000000000003</v>
      </c>
      <c r="P292">
        <v>0.93</v>
      </c>
      <c r="Q292">
        <v>0.92500000000000004</v>
      </c>
      <c r="R292">
        <v>0.45800000000000002</v>
      </c>
      <c r="S292">
        <v>0.16600000000000001</v>
      </c>
    </row>
    <row r="293" spans="1:19" x14ac:dyDescent="0.3">
      <c r="A293">
        <v>300</v>
      </c>
      <c r="B293">
        <v>-0.63400000000000001</v>
      </c>
      <c r="C293">
        <v>-1.6339999999999999</v>
      </c>
      <c r="D293">
        <v>-2.63</v>
      </c>
      <c r="E293">
        <v>-3.2090000000000001</v>
      </c>
      <c r="F293">
        <v>-3.25</v>
      </c>
      <c r="G293">
        <v>1.5</v>
      </c>
      <c r="H293">
        <v>-0.01</v>
      </c>
      <c r="I293">
        <v>1.514</v>
      </c>
      <c r="J293">
        <v>-0.64700000000000002</v>
      </c>
      <c r="K293">
        <v>-1.6339999999999999</v>
      </c>
      <c r="L293">
        <v>-2.6320000000000001</v>
      </c>
      <c r="M293">
        <v>-3.2080000000000002</v>
      </c>
      <c r="N293">
        <v>-3.25</v>
      </c>
      <c r="O293">
        <v>0.90500000000000003</v>
      </c>
      <c r="P293">
        <v>0.93</v>
      </c>
      <c r="Q293">
        <v>0.92700000000000005</v>
      </c>
      <c r="R293">
        <v>0.46</v>
      </c>
      <c r="S293">
        <v>0.16500000000000001</v>
      </c>
    </row>
    <row r="294" spans="1:19" x14ac:dyDescent="0.3">
      <c r="A294">
        <v>360</v>
      </c>
      <c r="B294">
        <v>-0.63400000000000001</v>
      </c>
      <c r="C294">
        <v>-1.6339999999999999</v>
      </c>
      <c r="D294">
        <v>-2.63</v>
      </c>
      <c r="E294">
        <v>-3.2090000000000001</v>
      </c>
      <c r="F294">
        <v>-3.25</v>
      </c>
      <c r="G294">
        <v>1.5</v>
      </c>
      <c r="H294">
        <v>-0.01</v>
      </c>
      <c r="I294">
        <v>1.514</v>
      </c>
      <c r="J294">
        <v>-0.64900000000000002</v>
      </c>
      <c r="K294">
        <v>-1.6339999999999999</v>
      </c>
      <c r="L294">
        <v>-2.6320000000000001</v>
      </c>
      <c r="M294">
        <v>-3.2069999999999999</v>
      </c>
      <c r="N294">
        <v>-3.25</v>
      </c>
      <c r="O294">
        <v>0.90200000000000002</v>
      </c>
      <c r="P294">
        <v>0.92900000000000005</v>
      </c>
      <c r="Q294">
        <v>0.92600000000000005</v>
      </c>
      <c r="R294">
        <v>0.46</v>
      </c>
      <c r="S294">
        <v>0.16500000000000001</v>
      </c>
    </row>
    <row r="295" spans="1:19" x14ac:dyDescent="0.3">
      <c r="A295">
        <v>420</v>
      </c>
      <c r="B295">
        <v>-0.63400000000000001</v>
      </c>
      <c r="C295">
        <v>-1.6339999999999999</v>
      </c>
      <c r="D295">
        <v>-2.63</v>
      </c>
      <c r="E295">
        <v>-3.2090000000000001</v>
      </c>
      <c r="F295">
        <v>-3.25</v>
      </c>
      <c r="G295">
        <v>1.5</v>
      </c>
      <c r="H295">
        <v>-0.01</v>
      </c>
      <c r="I295">
        <v>1.514</v>
      </c>
      <c r="J295">
        <v>-0.65100000000000002</v>
      </c>
      <c r="K295">
        <v>-1.635</v>
      </c>
      <c r="L295">
        <v>-2.6320000000000001</v>
      </c>
      <c r="M295">
        <v>-3.2069999999999999</v>
      </c>
      <c r="N295">
        <v>-3.25</v>
      </c>
      <c r="O295">
        <v>0.9</v>
      </c>
      <c r="P295">
        <v>0.92700000000000005</v>
      </c>
      <c r="Q295">
        <v>0.92600000000000005</v>
      </c>
      <c r="R295">
        <v>0.46</v>
      </c>
      <c r="S295">
        <v>0.16600000000000001</v>
      </c>
    </row>
    <row r="296" spans="1:19" x14ac:dyDescent="0.3">
      <c r="A296">
        <v>480</v>
      </c>
      <c r="B296">
        <v>-0.63400000000000001</v>
      </c>
      <c r="C296">
        <v>-1.6339999999999999</v>
      </c>
      <c r="D296">
        <v>-2.63</v>
      </c>
      <c r="E296">
        <v>-3.2090000000000001</v>
      </c>
      <c r="F296">
        <v>-3.25</v>
      </c>
      <c r="G296">
        <v>1.5</v>
      </c>
      <c r="H296">
        <v>-0.01</v>
      </c>
      <c r="I296">
        <v>1.514</v>
      </c>
      <c r="J296">
        <v>-0.65300000000000002</v>
      </c>
      <c r="K296">
        <v>-1.635</v>
      </c>
      <c r="L296">
        <v>-2.6320000000000001</v>
      </c>
      <c r="M296">
        <v>-3.2069999999999999</v>
      </c>
      <c r="N296">
        <v>-3.25</v>
      </c>
      <c r="O296">
        <v>0.89700000000000002</v>
      </c>
      <c r="P296">
        <v>0.92500000000000004</v>
      </c>
      <c r="Q296">
        <v>0.92600000000000005</v>
      </c>
      <c r="R296">
        <v>0.46100000000000002</v>
      </c>
      <c r="S296">
        <v>0.16800000000000001</v>
      </c>
    </row>
    <row r="297" spans="1:19" x14ac:dyDescent="0.3">
      <c r="A297">
        <v>540</v>
      </c>
      <c r="B297">
        <v>-0.63400000000000001</v>
      </c>
      <c r="C297">
        <v>-1.6339999999999999</v>
      </c>
      <c r="D297">
        <v>-2.63</v>
      </c>
      <c r="E297">
        <v>-3.2090000000000001</v>
      </c>
      <c r="F297">
        <v>-3.25</v>
      </c>
      <c r="G297">
        <v>1.5</v>
      </c>
      <c r="H297">
        <v>-0.01</v>
      </c>
      <c r="I297">
        <v>1.514</v>
      </c>
      <c r="J297">
        <v>-0.65500000000000003</v>
      </c>
      <c r="K297">
        <v>-1.6359999999999999</v>
      </c>
      <c r="L297">
        <v>-2.6320000000000001</v>
      </c>
      <c r="M297">
        <v>-3.2069999999999999</v>
      </c>
      <c r="N297">
        <v>-3.25</v>
      </c>
      <c r="O297">
        <v>0.89500000000000002</v>
      </c>
      <c r="P297">
        <v>0.92300000000000004</v>
      </c>
      <c r="Q297">
        <v>0.92600000000000005</v>
      </c>
      <c r="R297">
        <v>0.46100000000000002</v>
      </c>
      <c r="S297">
        <v>0.17</v>
      </c>
    </row>
    <row r="298" spans="1:19" x14ac:dyDescent="0.3">
      <c r="A298">
        <v>600</v>
      </c>
      <c r="B298">
        <v>-0.63400000000000001</v>
      </c>
      <c r="C298">
        <v>-1.6339999999999999</v>
      </c>
      <c r="D298">
        <v>-2.63</v>
      </c>
      <c r="E298">
        <v>-3.2090000000000001</v>
      </c>
      <c r="F298">
        <v>-3.25</v>
      </c>
      <c r="G298">
        <v>1.5</v>
      </c>
      <c r="H298">
        <v>-0.01</v>
      </c>
      <c r="I298">
        <v>1.514</v>
      </c>
      <c r="J298">
        <v>-0.65700000000000003</v>
      </c>
      <c r="K298">
        <v>-1.637</v>
      </c>
      <c r="L298">
        <v>-2.6320000000000001</v>
      </c>
      <c r="M298">
        <v>-3.2069999999999999</v>
      </c>
      <c r="N298">
        <v>-3.25</v>
      </c>
      <c r="O298">
        <v>0.89200000000000002</v>
      </c>
      <c r="P298">
        <v>0.92200000000000004</v>
      </c>
      <c r="Q298">
        <v>0.92700000000000005</v>
      </c>
      <c r="R298">
        <v>0.46</v>
      </c>
      <c r="S298">
        <v>0.17</v>
      </c>
    </row>
    <row r="300" spans="1:19" x14ac:dyDescent="0.3">
      <c r="A300" t="s">
        <v>0</v>
      </c>
      <c r="B300" t="s">
        <v>24</v>
      </c>
    </row>
    <row r="301" spans="1:19" x14ac:dyDescent="0.3">
      <c r="A301">
        <v>0</v>
      </c>
      <c r="B301">
        <v>-0.63400000000000001</v>
      </c>
      <c r="C301">
        <v>-1.6339999999999999</v>
      </c>
      <c r="D301">
        <v>-2.63</v>
      </c>
      <c r="E301">
        <v>-3.2090000000000001</v>
      </c>
      <c r="F301">
        <v>-3.25</v>
      </c>
      <c r="G301">
        <v>1.5</v>
      </c>
      <c r="H301">
        <v>-0.01</v>
      </c>
      <c r="I301">
        <v>1.2589999999999999</v>
      </c>
      <c r="J301">
        <v>-0.63400000000000001</v>
      </c>
      <c r="K301">
        <v>-1.6339999999999999</v>
      </c>
      <c r="L301">
        <v>-2.63</v>
      </c>
      <c r="M301">
        <v>-3.2090000000000001</v>
      </c>
      <c r="N301">
        <v>-3.25</v>
      </c>
      <c r="O301">
        <v>0.91100000000000003</v>
      </c>
      <c r="P301">
        <v>0.91100000000000003</v>
      </c>
      <c r="Q301">
        <v>0.90500000000000003</v>
      </c>
      <c r="R301">
        <v>0.45200000000000001</v>
      </c>
      <c r="S301">
        <v>0.16500000000000001</v>
      </c>
    </row>
    <row r="302" spans="1:19" x14ac:dyDescent="0.3">
      <c r="A302">
        <v>60</v>
      </c>
      <c r="B302">
        <v>-0.63400000000000001</v>
      </c>
      <c r="C302">
        <v>-1.6339999999999999</v>
      </c>
      <c r="D302">
        <v>-2.63</v>
      </c>
      <c r="E302">
        <v>-3.2090000000000001</v>
      </c>
      <c r="F302">
        <v>-3.25</v>
      </c>
      <c r="G302">
        <v>1.5</v>
      </c>
      <c r="H302">
        <v>-0.01</v>
      </c>
      <c r="I302">
        <v>1.2589999999999999</v>
      </c>
      <c r="J302">
        <v>-0.63800000000000001</v>
      </c>
      <c r="K302">
        <v>-1.6339999999999999</v>
      </c>
      <c r="L302">
        <v>-2.63</v>
      </c>
      <c r="M302">
        <v>-3.21</v>
      </c>
      <c r="N302">
        <v>-3.2469999999999999</v>
      </c>
      <c r="O302">
        <v>0.91200000000000003</v>
      </c>
      <c r="P302">
        <v>0.92500000000000004</v>
      </c>
      <c r="Q302">
        <v>0.91800000000000004</v>
      </c>
      <c r="R302">
        <v>0.45200000000000001</v>
      </c>
      <c r="S302">
        <v>0.157</v>
      </c>
    </row>
    <row r="303" spans="1:19" x14ac:dyDescent="0.3">
      <c r="A303">
        <v>120</v>
      </c>
      <c r="B303">
        <v>-0.63400000000000001</v>
      </c>
      <c r="C303">
        <v>-1.6339999999999999</v>
      </c>
      <c r="D303">
        <v>-2.63</v>
      </c>
      <c r="E303">
        <v>-3.2090000000000001</v>
      </c>
      <c r="F303">
        <v>-3.25</v>
      </c>
      <c r="G303">
        <v>1.5</v>
      </c>
      <c r="H303">
        <v>-0.01</v>
      </c>
      <c r="I303">
        <v>1.2589999999999999</v>
      </c>
      <c r="J303">
        <v>-0.64</v>
      </c>
      <c r="K303">
        <v>-1.6339999999999999</v>
      </c>
      <c r="L303">
        <v>-2.63</v>
      </c>
      <c r="M303">
        <v>-3.2090000000000001</v>
      </c>
      <c r="N303">
        <v>-3.2440000000000002</v>
      </c>
      <c r="O303">
        <v>0.91100000000000003</v>
      </c>
      <c r="P303">
        <v>0.92700000000000005</v>
      </c>
      <c r="Q303">
        <v>0.92100000000000004</v>
      </c>
      <c r="R303">
        <v>0.45100000000000001</v>
      </c>
      <c r="S303">
        <v>0.15</v>
      </c>
    </row>
    <row r="304" spans="1:19" x14ac:dyDescent="0.3">
      <c r="A304">
        <v>180</v>
      </c>
      <c r="B304">
        <v>-0.63400000000000001</v>
      </c>
      <c r="C304">
        <v>-1.6339999999999999</v>
      </c>
      <c r="D304">
        <v>-2.63</v>
      </c>
      <c r="E304">
        <v>-3.2090000000000001</v>
      </c>
      <c r="F304">
        <v>-3.25</v>
      </c>
      <c r="G304">
        <v>1.5</v>
      </c>
      <c r="H304">
        <v>-0.01</v>
      </c>
      <c r="I304">
        <v>1.2589999999999999</v>
      </c>
      <c r="J304">
        <v>-0.64300000000000002</v>
      </c>
      <c r="K304">
        <v>-1.6339999999999999</v>
      </c>
      <c r="L304">
        <v>-2.6309999999999998</v>
      </c>
      <c r="M304">
        <v>-3.2080000000000002</v>
      </c>
      <c r="N304">
        <v>-3.2410000000000001</v>
      </c>
      <c r="O304">
        <v>0.90900000000000003</v>
      </c>
      <c r="P304">
        <v>0.92900000000000005</v>
      </c>
      <c r="Q304">
        <v>0.92600000000000005</v>
      </c>
      <c r="R304">
        <v>0.45500000000000002</v>
      </c>
      <c r="S304">
        <v>0.14399999999999999</v>
      </c>
    </row>
    <row r="305" spans="1:19" x14ac:dyDescent="0.3">
      <c r="A305">
        <v>240</v>
      </c>
      <c r="B305">
        <v>-0.63400000000000001</v>
      </c>
      <c r="C305">
        <v>-1.6339999999999999</v>
      </c>
      <c r="D305">
        <v>-2.63</v>
      </c>
      <c r="E305">
        <v>-3.2090000000000001</v>
      </c>
      <c r="F305">
        <v>-3.25</v>
      </c>
      <c r="G305">
        <v>1.5</v>
      </c>
      <c r="H305">
        <v>-0.01</v>
      </c>
      <c r="I305">
        <v>1.2589999999999999</v>
      </c>
      <c r="J305">
        <v>-0.64500000000000002</v>
      </c>
      <c r="K305">
        <v>-1.6339999999999999</v>
      </c>
      <c r="L305">
        <v>-2.6309999999999998</v>
      </c>
      <c r="M305">
        <v>-3.2090000000000001</v>
      </c>
      <c r="N305">
        <v>-3.238</v>
      </c>
      <c r="O305">
        <v>0.90700000000000003</v>
      </c>
      <c r="P305">
        <v>0.93100000000000005</v>
      </c>
      <c r="Q305">
        <v>0.92600000000000005</v>
      </c>
      <c r="R305">
        <v>0.46200000000000002</v>
      </c>
      <c r="S305">
        <v>0.13800000000000001</v>
      </c>
    </row>
    <row r="306" spans="1:19" x14ac:dyDescent="0.3">
      <c r="A306">
        <v>300</v>
      </c>
      <c r="B306">
        <v>-0.63400000000000001</v>
      </c>
      <c r="C306">
        <v>-1.6339999999999999</v>
      </c>
      <c r="D306">
        <v>-2.63</v>
      </c>
      <c r="E306">
        <v>-3.2090000000000001</v>
      </c>
      <c r="F306">
        <v>-3.25</v>
      </c>
      <c r="G306">
        <v>1.5</v>
      </c>
      <c r="H306">
        <v>-0.01</v>
      </c>
      <c r="I306">
        <v>1.2589999999999999</v>
      </c>
      <c r="J306">
        <v>-0.64700000000000002</v>
      </c>
      <c r="K306">
        <v>-1.6339999999999999</v>
      </c>
      <c r="L306">
        <v>-2.6309999999999998</v>
      </c>
      <c r="M306">
        <v>-3.2080000000000002</v>
      </c>
      <c r="N306">
        <v>-3.2349999999999999</v>
      </c>
      <c r="O306">
        <v>0.90400000000000003</v>
      </c>
      <c r="P306">
        <v>0.93</v>
      </c>
      <c r="Q306">
        <v>0.92600000000000005</v>
      </c>
      <c r="R306">
        <v>0.46200000000000002</v>
      </c>
      <c r="S306">
        <v>0.13200000000000001</v>
      </c>
    </row>
    <row r="307" spans="1:19" x14ac:dyDescent="0.3">
      <c r="A307">
        <v>360</v>
      </c>
      <c r="B307">
        <v>-0.63400000000000001</v>
      </c>
      <c r="C307">
        <v>-1.6339999999999999</v>
      </c>
      <c r="D307">
        <v>-2.63</v>
      </c>
      <c r="E307">
        <v>-3.2090000000000001</v>
      </c>
      <c r="F307">
        <v>-3.25</v>
      </c>
      <c r="G307">
        <v>1.5</v>
      </c>
      <c r="H307">
        <v>-0.01</v>
      </c>
      <c r="I307">
        <v>1.2589999999999999</v>
      </c>
      <c r="J307">
        <v>-0.64900000000000002</v>
      </c>
      <c r="K307">
        <v>-1.6339999999999999</v>
      </c>
      <c r="L307">
        <v>-2.6320000000000001</v>
      </c>
      <c r="M307">
        <v>-3.206</v>
      </c>
      <c r="N307">
        <v>-3.2320000000000002</v>
      </c>
      <c r="O307">
        <v>0.90200000000000002</v>
      </c>
      <c r="P307">
        <v>0.92900000000000005</v>
      </c>
      <c r="Q307">
        <v>0.92600000000000005</v>
      </c>
      <c r="R307">
        <v>0.45600000000000002</v>
      </c>
      <c r="S307">
        <v>0.128</v>
      </c>
    </row>
    <row r="308" spans="1:19" x14ac:dyDescent="0.3">
      <c r="A308">
        <v>420</v>
      </c>
      <c r="B308">
        <v>-0.63400000000000001</v>
      </c>
      <c r="C308">
        <v>-1.6339999999999999</v>
      </c>
      <c r="D308">
        <v>-2.63</v>
      </c>
      <c r="E308">
        <v>-3.2090000000000001</v>
      </c>
      <c r="F308">
        <v>-3.25</v>
      </c>
      <c r="G308">
        <v>1.5</v>
      </c>
      <c r="H308">
        <v>-0.01</v>
      </c>
      <c r="I308">
        <v>1.2589999999999999</v>
      </c>
      <c r="J308">
        <v>-0.65100000000000002</v>
      </c>
      <c r="K308">
        <v>-1.635</v>
      </c>
      <c r="L308">
        <v>-2.6320000000000001</v>
      </c>
      <c r="M308">
        <v>-3.2040000000000002</v>
      </c>
      <c r="N308">
        <v>-3.2290000000000001</v>
      </c>
      <c r="O308">
        <v>0.9</v>
      </c>
      <c r="P308">
        <v>0.92800000000000005</v>
      </c>
      <c r="Q308">
        <v>0.92700000000000005</v>
      </c>
      <c r="R308">
        <v>0.44800000000000001</v>
      </c>
      <c r="S308">
        <v>0.125</v>
      </c>
    </row>
    <row r="309" spans="1:19" x14ac:dyDescent="0.3">
      <c r="A309">
        <v>480</v>
      </c>
      <c r="B309">
        <v>-0.63400000000000001</v>
      </c>
      <c r="C309">
        <v>-1.6339999999999999</v>
      </c>
      <c r="D309">
        <v>-2.63</v>
      </c>
      <c r="E309">
        <v>-3.2090000000000001</v>
      </c>
      <c r="F309">
        <v>-3.25</v>
      </c>
      <c r="G309">
        <v>1.5</v>
      </c>
      <c r="H309">
        <v>-0.01</v>
      </c>
      <c r="I309">
        <v>1.2589999999999999</v>
      </c>
      <c r="J309">
        <v>-0.65300000000000002</v>
      </c>
      <c r="K309">
        <v>-1.635</v>
      </c>
      <c r="L309">
        <v>-2.6320000000000001</v>
      </c>
      <c r="M309">
        <v>-3.2010000000000001</v>
      </c>
      <c r="N309">
        <v>-3.226</v>
      </c>
      <c r="O309">
        <v>0.89700000000000002</v>
      </c>
      <c r="P309">
        <v>0.92500000000000004</v>
      </c>
      <c r="Q309">
        <v>0.92600000000000005</v>
      </c>
      <c r="R309">
        <v>0.441</v>
      </c>
      <c r="S309">
        <v>0.124</v>
      </c>
    </row>
    <row r="310" spans="1:19" x14ac:dyDescent="0.3">
      <c r="A310">
        <v>540</v>
      </c>
      <c r="B310">
        <v>-0.63400000000000001</v>
      </c>
      <c r="C310">
        <v>-1.6339999999999999</v>
      </c>
      <c r="D310">
        <v>-2.63</v>
      </c>
      <c r="E310">
        <v>-3.2090000000000001</v>
      </c>
      <c r="F310">
        <v>-3.25</v>
      </c>
      <c r="G310">
        <v>1.5</v>
      </c>
      <c r="H310">
        <v>-0.01</v>
      </c>
      <c r="I310">
        <v>1.2589999999999999</v>
      </c>
      <c r="J310">
        <v>-0.65500000000000003</v>
      </c>
      <c r="K310">
        <v>-1.6359999999999999</v>
      </c>
      <c r="L310">
        <v>-2.6320000000000001</v>
      </c>
      <c r="M310">
        <v>-3.198</v>
      </c>
      <c r="N310">
        <v>-3.2229999999999999</v>
      </c>
      <c r="O310">
        <v>0.89500000000000002</v>
      </c>
      <c r="P310">
        <v>0.92300000000000004</v>
      </c>
      <c r="Q310">
        <v>0.92600000000000005</v>
      </c>
      <c r="R310">
        <v>0.434</v>
      </c>
      <c r="S310">
        <v>0.123</v>
      </c>
    </row>
    <row r="311" spans="1:19" x14ac:dyDescent="0.3">
      <c r="A311">
        <v>600</v>
      </c>
      <c r="B311">
        <v>-0.63400000000000001</v>
      </c>
      <c r="C311">
        <v>-1.6339999999999999</v>
      </c>
      <c r="D311">
        <v>-2.63</v>
      </c>
      <c r="E311">
        <v>-3.2090000000000001</v>
      </c>
      <c r="F311">
        <v>-3.25</v>
      </c>
      <c r="G311">
        <v>1.5</v>
      </c>
      <c r="H311">
        <v>-0.01</v>
      </c>
      <c r="I311">
        <v>1.2589999999999999</v>
      </c>
      <c r="J311">
        <v>-0.65700000000000003</v>
      </c>
      <c r="K311">
        <v>-1.637</v>
      </c>
      <c r="L311">
        <v>-2.6320000000000001</v>
      </c>
      <c r="M311">
        <v>-3.194</v>
      </c>
      <c r="N311">
        <v>-3.22</v>
      </c>
      <c r="O311">
        <v>0.89200000000000002</v>
      </c>
      <c r="P311">
        <v>0.92200000000000004</v>
      </c>
      <c r="Q311">
        <v>0.92600000000000005</v>
      </c>
      <c r="R311">
        <v>0.42699999999999999</v>
      </c>
      <c r="S311">
        <v>0.121</v>
      </c>
    </row>
    <row r="313" spans="1:19" x14ac:dyDescent="0.3">
      <c r="A313" t="s">
        <v>0</v>
      </c>
      <c r="B313" t="s">
        <v>25</v>
      </c>
    </row>
    <row r="314" spans="1:19" x14ac:dyDescent="0.3">
      <c r="A314">
        <v>0</v>
      </c>
      <c r="B314">
        <v>-0.63400000000000001</v>
      </c>
      <c r="C314">
        <v>-1.6339999999999999</v>
      </c>
      <c r="D314">
        <v>-2.6309999999999998</v>
      </c>
      <c r="E314">
        <v>-3.218</v>
      </c>
      <c r="F314">
        <v>-3.26</v>
      </c>
      <c r="G314">
        <v>1.5</v>
      </c>
      <c r="H314">
        <v>0</v>
      </c>
      <c r="I314">
        <v>1.752</v>
      </c>
      <c r="J314">
        <v>-0.63400000000000001</v>
      </c>
      <c r="K314">
        <v>-1.6339999999999999</v>
      </c>
      <c r="L314">
        <v>-2.6309999999999998</v>
      </c>
      <c r="M314">
        <v>-3.218</v>
      </c>
      <c r="N314">
        <v>-3.26</v>
      </c>
      <c r="O314">
        <v>0.91100000000000003</v>
      </c>
      <c r="P314">
        <v>0.91100000000000003</v>
      </c>
      <c r="Q314">
        <v>0.90500000000000003</v>
      </c>
      <c r="R314">
        <v>0.45800000000000002</v>
      </c>
      <c r="S314">
        <v>0.16700000000000001</v>
      </c>
    </row>
    <row r="315" spans="1:19" x14ac:dyDescent="0.3">
      <c r="A315">
        <v>60</v>
      </c>
      <c r="B315">
        <v>-0.63400000000000001</v>
      </c>
      <c r="C315">
        <v>-1.6339999999999999</v>
      </c>
      <c r="D315">
        <v>-2.6309999999999998</v>
      </c>
      <c r="E315">
        <v>-3.218</v>
      </c>
      <c r="F315">
        <v>-3.26</v>
      </c>
      <c r="G315">
        <v>1.5</v>
      </c>
      <c r="H315">
        <v>0</v>
      </c>
      <c r="I315">
        <v>1.752</v>
      </c>
      <c r="J315">
        <v>-0.63600000000000001</v>
      </c>
      <c r="K315">
        <v>-1.6339999999999999</v>
      </c>
      <c r="L315">
        <v>-2.63</v>
      </c>
      <c r="M315">
        <v>-3.218</v>
      </c>
      <c r="N315">
        <v>-3.2629999999999999</v>
      </c>
      <c r="O315">
        <v>0.91600000000000004</v>
      </c>
      <c r="P315">
        <v>0.92600000000000005</v>
      </c>
      <c r="Q315">
        <v>0.91900000000000004</v>
      </c>
      <c r="R315">
        <v>0.45500000000000002</v>
      </c>
      <c r="S315">
        <v>0.17399999999999999</v>
      </c>
    </row>
    <row r="316" spans="1:19" x14ac:dyDescent="0.3">
      <c r="A316">
        <v>120</v>
      </c>
      <c r="B316">
        <v>-0.63400000000000001</v>
      </c>
      <c r="C316">
        <v>-1.6339999999999999</v>
      </c>
      <c r="D316">
        <v>-2.6309999999999998</v>
      </c>
      <c r="E316">
        <v>-3.218</v>
      </c>
      <c r="F316">
        <v>-3.26</v>
      </c>
      <c r="G316">
        <v>1.5</v>
      </c>
      <c r="H316">
        <v>0</v>
      </c>
      <c r="I316">
        <v>1.752</v>
      </c>
      <c r="J316">
        <v>-0.63800000000000001</v>
      </c>
      <c r="K316">
        <v>-1.6339999999999999</v>
      </c>
      <c r="L316">
        <v>-2.6309999999999998</v>
      </c>
      <c r="M316">
        <v>-3.218</v>
      </c>
      <c r="N316">
        <v>-3.266</v>
      </c>
      <c r="O316">
        <v>0.91800000000000004</v>
      </c>
      <c r="P316">
        <v>0.92700000000000005</v>
      </c>
      <c r="Q316">
        <v>0.92400000000000004</v>
      </c>
      <c r="R316">
        <v>0.45900000000000002</v>
      </c>
      <c r="S316">
        <v>0.182</v>
      </c>
    </row>
    <row r="317" spans="1:19" x14ac:dyDescent="0.3">
      <c r="A317">
        <v>180</v>
      </c>
      <c r="B317">
        <v>-0.63400000000000001</v>
      </c>
      <c r="C317">
        <v>-1.6339999999999999</v>
      </c>
      <c r="D317">
        <v>-2.6309999999999998</v>
      </c>
      <c r="E317">
        <v>-3.218</v>
      </c>
      <c r="F317">
        <v>-3.26</v>
      </c>
      <c r="G317">
        <v>1.5</v>
      </c>
      <c r="H317">
        <v>0</v>
      </c>
      <c r="I317">
        <v>1.752</v>
      </c>
      <c r="J317">
        <v>-0.63900000000000001</v>
      </c>
      <c r="K317">
        <v>-1.6339999999999999</v>
      </c>
      <c r="L317">
        <v>-2.6309999999999998</v>
      </c>
      <c r="M317">
        <v>-3.2170000000000001</v>
      </c>
      <c r="N317">
        <v>-3.2690000000000001</v>
      </c>
      <c r="O317">
        <v>0.92</v>
      </c>
      <c r="P317">
        <v>0.93</v>
      </c>
      <c r="Q317">
        <v>0.92500000000000004</v>
      </c>
      <c r="R317">
        <v>0.46200000000000002</v>
      </c>
      <c r="S317">
        <v>0.19</v>
      </c>
    </row>
    <row r="318" spans="1:19" x14ac:dyDescent="0.3">
      <c r="A318">
        <v>240</v>
      </c>
      <c r="B318">
        <v>-0.63400000000000001</v>
      </c>
      <c r="C318">
        <v>-1.6339999999999999</v>
      </c>
      <c r="D318">
        <v>-2.6309999999999998</v>
      </c>
      <c r="E318">
        <v>-3.218</v>
      </c>
      <c r="F318">
        <v>-3.26</v>
      </c>
      <c r="G318">
        <v>1.5</v>
      </c>
      <c r="H318">
        <v>0</v>
      </c>
      <c r="I318">
        <v>1.752</v>
      </c>
      <c r="J318">
        <v>-0.63900000000000001</v>
      </c>
      <c r="K318">
        <v>-1.6339999999999999</v>
      </c>
      <c r="L318">
        <v>-2.6309999999999998</v>
      </c>
      <c r="M318">
        <v>-3.2160000000000002</v>
      </c>
      <c r="N318">
        <v>-3.2719999999999998</v>
      </c>
      <c r="O318">
        <v>0.92</v>
      </c>
      <c r="P318">
        <v>0.93</v>
      </c>
      <c r="Q318">
        <v>0.92500000000000004</v>
      </c>
      <c r="R318">
        <v>0.46</v>
      </c>
      <c r="S318">
        <v>0.19600000000000001</v>
      </c>
    </row>
    <row r="319" spans="1:19" x14ac:dyDescent="0.3">
      <c r="A319">
        <v>300</v>
      </c>
      <c r="B319">
        <v>-0.63400000000000001</v>
      </c>
      <c r="C319">
        <v>-1.6339999999999999</v>
      </c>
      <c r="D319">
        <v>-2.6309999999999998</v>
      </c>
      <c r="E319">
        <v>-3.218</v>
      </c>
      <c r="F319">
        <v>-3.26</v>
      </c>
      <c r="G319">
        <v>1.5</v>
      </c>
      <c r="H319">
        <v>0</v>
      </c>
      <c r="I319">
        <v>1.752</v>
      </c>
      <c r="J319">
        <v>-0.63900000000000001</v>
      </c>
      <c r="K319">
        <v>-1.6339999999999999</v>
      </c>
      <c r="L319">
        <v>-2.6320000000000001</v>
      </c>
      <c r="M319">
        <v>-3.2160000000000002</v>
      </c>
      <c r="N319">
        <v>-3.2749999999999999</v>
      </c>
      <c r="O319">
        <v>0.92100000000000004</v>
      </c>
      <c r="P319">
        <v>0.93</v>
      </c>
      <c r="Q319">
        <v>0.92800000000000005</v>
      </c>
      <c r="R319">
        <v>0.46200000000000002</v>
      </c>
      <c r="S319">
        <v>0.19900000000000001</v>
      </c>
    </row>
    <row r="320" spans="1:19" x14ac:dyDescent="0.3">
      <c r="A320">
        <v>360</v>
      </c>
      <c r="B320">
        <v>-0.63400000000000001</v>
      </c>
      <c r="C320">
        <v>-1.6339999999999999</v>
      </c>
      <c r="D320">
        <v>-2.6309999999999998</v>
      </c>
      <c r="E320">
        <v>-3.218</v>
      </c>
      <c r="F320">
        <v>-3.26</v>
      </c>
      <c r="G320">
        <v>1.5</v>
      </c>
      <c r="H320">
        <v>0</v>
      </c>
      <c r="I320">
        <v>1.752</v>
      </c>
      <c r="J320">
        <v>-0.63900000000000001</v>
      </c>
      <c r="K320">
        <v>-1.6339999999999999</v>
      </c>
      <c r="L320">
        <v>-2.6320000000000001</v>
      </c>
      <c r="M320">
        <v>-3.2170000000000001</v>
      </c>
      <c r="N320">
        <v>-3.278</v>
      </c>
      <c r="O320">
        <v>0.92100000000000004</v>
      </c>
      <c r="P320">
        <v>0.92900000000000005</v>
      </c>
      <c r="Q320">
        <v>0.92600000000000005</v>
      </c>
      <c r="R320">
        <v>0.46800000000000003</v>
      </c>
      <c r="S320">
        <v>0.20300000000000001</v>
      </c>
    </row>
    <row r="321" spans="1:19" x14ac:dyDescent="0.3">
      <c r="A321">
        <v>420</v>
      </c>
      <c r="B321">
        <v>-0.63400000000000001</v>
      </c>
      <c r="C321">
        <v>-1.6339999999999999</v>
      </c>
      <c r="D321">
        <v>-2.6309999999999998</v>
      </c>
      <c r="E321">
        <v>-3.218</v>
      </c>
      <c r="F321">
        <v>-3.26</v>
      </c>
      <c r="G321">
        <v>1.5</v>
      </c>
      <c r="H321">
        <v>0</v>
      </c>
      <c r="I321">
        <v>1.752</v>
      </c>
      <c r="J321">
        <v>-0.64</v>
      </c>
      <c r="K321">
        <v>-1.6339999999999999</v>
      </c>
      <c r="L321">
        <v>-2.6320000000000001</v>
      </c>
      <c r="M321">
        <v>-3.2189999999999999</v>
      </c>
      <c r="N321">
        <v>-3.2810000000000001</v>
      </c>
      <c r="O321">
        <v>0.92200000000000004</v>
      </c>
      <c r="P321">
        <v>0.92800000000000005</v>
      </c>
      <c r="Q321">
        <v>0.92600000000000005</v>
      </c>
      <c r="R321">
        <v>0.47499999999999998</v>
      </c>
      <c r="S321">
        <v>0.20799999999999999</v>
      </c>
    </row>
    <row r="322" spans="1:19" x14ac:dyDescent="0.3">
      <c r="A322">
        <v>480</v>
      </c>
      <c r="B322">
        <v>-0.63400000000000001</v>
      </c>
      <c r="C322">
        <v>-1.6339999999999999</v>
      </c>
      <c r="D322">
        <v>-2.6309999999999998</v>
      </c>
      <c r="E322">
        <v>-3.218</v>
      </c>
      <c r="F322">
        <v>-3.26</v>
      </c>
      <c r="G322">
        <v>1.5</v>
      </c>
      <c r="H322">
        <v>0</v>
      </c>
      <c r="I322">
        <v>1.752</v>
      </c>
      <c r="J322">
        <v>-0.64</v>
      </c>
      <c r="K322">
        <v>-1.635</v>
      </c>
      <c r="L322">
        <v>-2.6320000000000001</v>
      </c>
      <c r="M322">
        <v>-3.2210000000000001</v>
      </c>
      <c r="N322">
        <v>-3.2839999999999998</v>
      </c>
      <c r="O322">
        <v>0.92200000000000004</v>
      </c>
      <c r="P322">
        <v>0.92700000000000005</v>
      </c>
      <c r="Q322">
        <v>0.92600000000000005</v>
      </c>
      <c r="R322">
        <v>0.48299999999999998</v>
      </c>
      <c r="S322">
        <v>0.21299999999999999</v>
      </c>
    </row>
    <row r="323" spans="1:19" x14ac:dyDescent="0.3">
      <c r="A323">
        <v>540</v>
      </c>
      <c r="B323">
        <v>-0.63400000000000001</v>
      </c>
      <c r="C323">
        <v>-1.6339999999999999</v>
      </c>
      <c r="D323">
        <v>-2.6309999999999998</v>
      </c>
      <c r="E323">
        <v>-3.218</v>
      </c>
      <c r="F323">
        <v>-3.26</v>
      </c>
      <c r="G323">
        <v>1.5</v>
      </c>
      <c r="H323">
        <v>0</v>
      </c>
      <c r="I323">
        <v>1.752</v>
      </c>
      <c r="J323">
        <v>-0.64</v>
      </c>
      <c r="K323">
        <v>-1.635</v>
      </c>
      <c r="L323">
        <v>-2.6320000000000001</v>
      </c>
      <c r="M323">
        <v>-3.2240000000000002</v>
      </c>
      <c r="N323">
        <v>-3.2869999999999999</v>
      </c>
      <c r="O323">
        <v>0.92200000000000004</v>
      </c>
      <c r="P323">
        <v>0.92600000000000005</v>
      </c>
      <c r="Q323">
        <v>0.92700000000000005</v>
      </c>
      <c r="R323">
        <v>0.49</v>
      </c>
      <c r="S323">
        <v>0.217</v>
      </c>
    </row>
    <row r="324" spans="1:19" x14ac:dyDescent="0.3">
      <c r="A324">
        <v>600</v>
      </c>
      <c r="B324">
        <v>-0.63400000000000001</v>
      </c>
      <c r="C324">
        <v>-1.6339999999999999</v>
      </c>
      <c r="D324">
        <v>-2.6309999999999998</v>
      </c>
      <c r="E324">
        <v>-3.218</v>
      </c>
      <c r="F324">
        <v>-3.26</v>
      </c>
      <c r="G324">
        <v>1.5</v>
      </c>
      <c r="H324">
        <v>0</v>
      </c>
      <c r="I324">
        <v>1.752</v>
      </c>
      <c r="J324">
        <v>-0.64</v>
      </c>
      <c r="K324">
        <v>-1.6359999999999999</v>
      </c>
      <c r="L324">
        <v>-2.6320000000000001</v>
      </c>
      <c r="M324">
        <v>-3.2269999999999999</v>
      </c>
      <c r="N324">
        <v>-3.29</v>
      </c>
      <c r="O324">
        <v>0.92300000000000004</v>
      </c>
      <c r="P324">
        <v>0.92600000000000005</v>
      </c>
      <c r="Q324">
        <v>0.92700000000000005</v>
      </c>
      <c r="R324">
        <v>0.49399999999999999</v>
      </c>
      <c r="S324">
        <v>0.219</v>
      </c>
    </row>
    <row r="326" spans="1:19" x14ac:dyDescent="0.3">
      <c r="A326" t="s">
        <v>0</v>
      </c>
      <c r="B326" t="s">
        <v>26</v>
      </c>
    </row>
    <row r="327" spans="1:19" x14ac:dyDescent="0.3">
      <c r="A327">
        <v>0</v>
      </c>
      <c r="B327">
        <v>-0.63400000000000001</v>
      </c>
      <c r="C327">
        <v>-1.6339999999999999</v>
      </c>
      <c r="D327">
        <v>-2.6309999999999998</v>
      </c>
      <c r="E327">
        <v>-3.218</v>
      </c>
      <c r="F327">
        <v>-3.26</v>
      </c>
      <c r="G327">
        <v>1.5</v>
      </c>
      <c r="H327">
        <v>0</v>
      </c>
      <c r="I327">
        <v>1.5129999999999999</v>
      </c>
      <c r="J327">
        <v>-0.63400000000000001</v>
      </c>
      <c r="K327">
        <v>-1.6339999999999999</v>
      </c>
      <c r="L327">
        <v>-2.6309999999999998</v>
      </c>
      <c r="M327">
        <v>-3.218</v>
      </c>
      <c r="N327">
        <v>-3.26</v>
      </c>
      <c r="O327">
        <v>0.91100000000000003</v>
      </c>
      <c r="P327">
        <v>0.91100000000000003</v>
      </c>
      <c r="Q327">
        <v>0.90500000000000003</v>
      </c>
      <c r="R327">
        <v>0.45800000000000002</v>
      </c>
      <c r="S327">
        <v>0.16700000000000001</v>
      </c>
    </row>
    <row r="328" spans="1:19" x14ac:dyDescent="0.3">
      <c r="A328">
        <v>60</v>
      </c>
      <c r="B328">
        <v>-0.63400000000000001</v>
      </c>
      <c r="C328">
        <v>-1.6339999999999999</v>
      </c>
      <c r="D328">
        <v>-2.6309999999999998</v>
      </c>
      <c r="E328">
        <v>-3.218</v>
      </c>
      <c r="F328">
        <v>-3.26</v>
      </c>
      <c r="G328">
        <v>1.5</v>
      </c>
      <c r="H328">
        <v>0</v>
      </c>
      <c r="I328">
        <v>1.5129999999999999</v>
      </c>
      <c r="J328">
        <v>-0.63600000000000001</v>
      </c>
      <c r="K328">
        <v>-1.6339999999999999</v>
      </c>
      <c r="L328">
        <v>-2.63</v>
      </c>
      <c r="M328">
        <v>-3.218</v>
      </c>
      <c r="N328">
        <v>-3.26</v>
      </c>
      <c r="O328">
        <v>0.91600000000000004</v>
      </c>
      <c r="P328">
        <v>0.92600000000000005</v>
      </c>
      <c r="Q328">
        <v>0.91900000000000004</v>
      </c>
      <c r="R328">
        <v>0.45600000000000002</v>
      </c>
      <c r="S328">
        <v>0.16700000000000001</v>
      </c>
    </row>
    <row r="329" spans="1:19" x14ac:dyDescent="0.3">
      <c r="A329">
        <v>120</v>
      </c>
      <c r="B329">
        <v>-0.63400000000000001</v>
      </c>
      <c r="C329">
        <v>-1.6339999999999999</v>
      </c>
      <c r="D329">
        <v>-2.6309999999999998</v>
      </c>
      <c r="E329">
        <v>-3.218</v>
      </c>
      <c r="F329">
        <v>-3.26</v>
      </c>
      <c r="G329">
        <v>1.5</v>
      </c>
      <c r="H329">
        <v>0</v>
      </c>
      <c r="I329">
        <v>1.5129999999999999</v>
      </c>
      <c r="J329">
        <v>-0.63800000000000001</v>
      </c>
      <c r="K329">
        <v>-1.6339999999999999</v>
      </c>
      <c r="L329">
        <v>-2.6309999999999998</v>
      </c>
      <c r="M329">
        <v>-3.218</v>
      </c>
      <c r="N329">
        <v>-3.26</v>
      </c>
      <c r="O329">
        <v>0.91900000000000004</v>
      </c>
      <c r="P329">
        <v>0.92700000000000005</v>
      </c>
      <c r="Q329">
        <v>0.92300000000000004</v>
      </c>
      <c r="R329">
        <v>0.45800000000000002</v>
      </c>
      <c r="S329">
        <v>0.16700000000000001</v>
      </c>
    </row>
    <row r="330" spans="1:19" x14ac:dyDescent="0.3">
      <c r="A330">
        <v>180</v>
      </c>
      <c r="B330">
        <v>-0.63400000000000001</v>
      </c>
      <c r="C330">
        <v>-1.6339999999999999</v>
      </c>
      <c r="D330">
        <v>-2.6309999999999998</v>
      </c>
      <c r="E330">
        <v>-3.218</v>
      </c>
      <c r="F330">
        <v>-3.26</v>
      </c>
      <c r="G330">
        <v>1.5</v>
      </c>
      <c r="H330">
        <v>0</v>
      </c>
      <c r="I330">
        <v>1.5129999999999999</v>
      </c>
      <c r="J330">
        <v>-0.63900000000000001</v>
      </c>
      <c r="K330">
        <v>-1.6339999999999999</v>
      </c>
      <c r="L330">
        <v>-2.6309999999999998</v>
      </c>
      <c r="M330">
        <v>-3.2170000000000001</v>
      </c>
      <c r="N330">
        <v>-3.26</v>
      </c>
      <c r="O330">
        <v>0.92</v>
      </c>
      <c r="P330">
        <v>0.93</v>
      </c>
      <c r="Q330">
        <v>0.92500000000000004</v>
      </c>
      <c r="R330">
        <v>0.46100000000000002</v>
      </c>
      <c r="S330">
        <v>0.16800000000000001</v>
      </c>
    </row>
    <row r="331" spans="1:19" x14ac:dyDescent="0.3">
      <c r="A331">
        <v>240</v>
      </c>
      <c r="B331">
        <v>-0.63400000000000001</v>
      </c>
      <c r="C331">
        <v>-1.6339999999999999</v>
      </c>
      <c r="D331">
        <v>-2.6309999999999998</v>
      </c>
      <c r="E331">
        <v>-3.218</v>
      </c>
      <c r="F331">
        <v>-3.26</v>
      </c>
      <c r="G331">
        <v>1.5</v>
      </c>
      <c r="H331">
        <v>0</v>
      </c>
      <c r="I331">
        <v>1.5129999999999999</v>
      </c>
      <c r="J331">
        <v>-0.63900000000000001</v>
      </c>
      <c r="K331">
        <v>-1.6339999999999999</v>
      </c>
      <c r="L331">
        <v>-2.6320000000000001</v>
      </c>
      <c r="M331">
        <v>-3.2170000000000001</v>
      </c>
      <c r="N331">
        <v>-3.26</v>
      </c>
      <c r="O331">
        <v>0.92100000000000004</v>
      </c>
      <c r="P331">
        <v>0.93</v>
      </c>
      <c r="Q331">
        <v>0.92600000000000005</v>
      </c>
      <c r="R331">
        <v>0.46400000000000002</v>
      </c>
      <c r="S331">
        <v>0.16800000000000001</v>
      </c>
    </row>
    <row r="332" spans="1:19" x14ac:dyDescent="0.3">
      <c r="A332">
        <v>300</v>
      </c>
      <c r="B332">
        <v>-0.63400000000000001</v>
      </c>
      <c r="C332">
        <v>-1.6339999999999999</v>
      </c>
      <c r="D332">
        <v>-2.6309999999999998</v>
      </c>
      <c r="E332">
        <v>-3.218</v>
      </c>
      <c r="F332">
        <v>-3.26</v>
      </c>
      <c r="G332">
        <v>1.5</v>
      </c>
      <c r="H332">
        <v>0</v>
      </c>
      <c r="I332">
        <v>1.5129999999999999</v>
      </c>
      <c r="J332">
        <v>-0.63900000000000001</v>
      </c>
      <c r="K332">
        <v>-1.6339999999999999</v>
      </c>
      <c r="L332">
        <v>-2.6320000000000001</v>
      </c>
      <c r="M332">
        <v>-3.2170000000000001</v>
      </c>
      <c r="N332">
        <v>-3.26</v>
      </c>
      <c r="O332">
        <v>0.92100000000000004</v>
      </c>
      <c r="P332">
        <v>0.93</v>
      </c>
      <c r="Q332">
        <v>0.92700000000000005</v>
      </c>
      <c r="R332">
        <v>0.46500000000000002</v>
      </c>
      <c r="S332">
        <v>0.16600000000000001</v>
      </c>
    </row>
    <row r="333" spans="1:19" x14ac:dyDescent="0.3">
      <c r="A333">
        <v>360</v>
      </c>
      <c r="B333">
        <v>-0.63400000000000001</v>
      </c>
      <c r="C333">
        <v>-1.6339999999999999</v>
      </c>
      <c r="D333">
        <v>-2.6309999999999998</v>
      </c>
      <c r="E333">
        <v>-3.218</v>
      </c>
      <c r="F333">
        <v>-3.26</v>
      </c>
      <c r="G333">
        <v>1.5</v>
      </c>
      <c r="H333">
        <v>0</v>
      </c>
      <c r="I333">
        <v>1.5129999999999999</v>
      </c>
      <c r="J333">
        <v>-0.63900000000000001</v>
      </c>
      <c r="K333">
        <v>-1.6339999999999999</v>
      </c>
      <c r="L333">
        <v>-2.6320000000000001</v>
      </c>
      <c r="M333">
        <v>-3.2160000000000002</v>
      </c>
      <c r="N333">
        <v>-3.26</v>
      </c>
      <c r="O333">
        <v>0.92100000000000004</v>
      </c>
      <c r="P333">
        <v>0.92900000000000005</v>
      </c>
      <c r="Q333">
        <v>0.92600000000000005</v>
      </c>
      <c r="R333">
        <v>0.46500000000000002</v>
      </c>
      <c r="S333">
        <v>0.16600000000000001</v>
      </c>
    </row>
    <row r="334" spans="1:19" x14ac:dyDescent="0.3">
      <c r="A334">
        <v>420</v>
      </c>
      <c r="B334">
        <v>-0.63400000000000001</v>
      </c>
      <c r="C334">
        <v>-1.6339999999999999</v>
      </c>
      <c r="D334">
        <v>-2.6309999999999998</v>
      </c>
      <c r="E334">
        <v>-3.218</v>
      </c>
      <c r="F334">
        <v>-3.26</v>
      </c>
      <c r="G334">
        <v>1.5</v>
      </c>
      <c r="H334">
        <v>0</v>
      </c>
      <c r="I334">
        <v>1.5129999999999999</v>
      </c>
      <c r="J334">
        <v>-0.64</v>
      </c>
      <c r="K334">
        <v>-1.635</v>
      </c>
      <c r="L334">
        <v>-2.6320000000000001</v>
      </c>
      <c r="M334">
        <v>-3.2160000000000002</v>
      </c>
      <c r="N334">
        <v>-3.26</v>
      </c>
      <c r="O334">
        <v>0.92200000000000004</v>
      </c>
      <c r="P334">
        <v>0.92800000000000005</v>
      </c>
      <c r="Q334">
        <v>0.92700000000000005</v>
      </c>
      <c r="R334">
        <v>0.46500000000000002</v>
      </c>
      <c r="S334">
        <v>0.16800000000000001</v>
      </c>
    </row>
    <row r="335" spans="1:19" x14ac:dyDescent="0.3">
      <c r="A335">
        <v>480</v>
      </c>
      <c r="B335">
        <v>-0.63400000000000001</v>
      </c>
      <c r="C335">
        <v>-1.6339999999999999</v>
      </c>
      <c r="D335">
        <v>-2.6309999999999998</v>
      </c>
      <c r="E335">
        <v>-3.218</v>
      </c>
      <c r="F335">
        <v>-3.26</v>
      </c>
      <c r="G335">
        <v>1.5</v>
      </c>
      <c r="H335">
        <v>0</v>
      </c>
      <c r="I335">
        <v>1.5129999999999999</v>
      </c>
      <c r="J335">
        <v>-0.64</v>
      </c>
      <c r="K335">
        <v>-1.635</v>
      </c>
      <c r="L335">
        <v>-2.6320000000000001</v>
      </c>
      <c r="M335">
        <v>-3.2160000000000002</v>
      </c>
      <c r="N335">
        <v>-3.26</v>
      </c>
      <c r="O335">
        <v>0.92200000000000004</v>
      </c>
      <c r="P335">
        <v>0.92700000000000005</v>
      </c>
      <c r="Q335">
        <v>0.92700000000000005</v>
      </c>
      <c r="R335">
        <v>0.46600000000000003</v>
      </c>
      <c r="S335">
        <v>0.16900000000000001</v>
      </c>
    </row>
    <row r="336" spans="1:19" x14ac:dyDescent="0.3">
      <c r="A336">
        <v>540</v>
      </c>
      <c r="B336">
        <v>-0.63400000000000001</v>
      </c>
      <c r="C336">
        <v>-1.6339999999999999</v>
      </c>
      <c r="D336">
        <v>-2.6309999999999998</v>
      </c>
      <c r="E336">
        <v>-3.218</v>
      </c>
      <c r="F336">
        <v>-3.26</v>
      </c>
      <c r="G336">
        <v>1.5</v>
      </c>
      <c r="H336">
        <v>0</v>
      </c>
      <c r="I336">
        <v>1.5129999999999999</v>
      </c>
      <c r="J336">
        <v>-0.64</v>
      </c>
      <c r="K336">
        <v>-1.635</v>
      </c>
      <c r="L336">
        <v>-2.6320000000000001</v>
      </c>
      <c r="M336">
        <v>-3.2160000000000002</v>
      </c>
      <c r="N336">
        <v>-3.26</v>
      </c>
      <c r="O336">
        <v>0.92300000000000004</v>
      </c>
      <c r="P336">
        <v>0.92600000000000005</v>
      </c>
      <c r="Q336">
        <v>0.92600000000000005</v>
      </c>
      <c r="R336">
        <v>0.46600000000000003</v>
      </c>
      <c r="S336">
        <v>0.17100000000000001</v>
      </c>
    </row>
    <row r="337" spans="1:19" x14ac:dyDescent="0.3">
      <c r="A337">
        <v>600</v>
      </c>
      <c r="B337">
        <v>-0.63400000000000001</v>
      </c>
      <c r="C337">
        <v>-1.6339999999999999</v>
      </c>
      <c r="D337">
        <v>-2.6309999999999998</v>
      </c>
      <c r="E337">
        <v>-3.218</v>
      </c>
      <c r="F337">
        <v>-3.26</v>
      </c>
      <c r="G337">
        <v>1.5</v>
      </c>
      <c r="H337">
        <v>0</v>
      </c>
      <c r="I337">
        <v>1.5129999999999999</v>
      </c>
      <c r="J337">
        <v>-0.64</v>
      </c>
      <c r="K337">
        <v>-1.6359999999999999</v>
      </c>
      <c r="L337">
        <v>-2.6320000000000001</v>
      </c>
      <c r="M337">
        <v>-3.2160000000000002</v>
      </c>
      <c r="N337">
        <v>-3.26</v>
      </c>
      <c r="O337">
        <v>0.92300000000000004</v>
      </c>
      <c r="P337">
        <v>0.92600000000000005</v>
      </c>
      <c r="Q337">
        <v>0.92700000000000005</v>
      </c>
      <c r="R337">
        <v>0.46500000000000002</v>
      </c>
      <c r="S337">
        <v>0.17199999999999999</v>
      </c>
    </row>
    <row r="339" spans="1:19" x14ac:dyDescent="0.3">
      <c r="A339" t="s">
        <v>0</v>
      </c>
      <c r="B339" t="s">
        <v>27</v>
      </c>
    </row>
    <row r="340" spans="1:19" x14ac:dyDescent="0.3">
      <c r="A340">
        <v>0</v>
      </c>
      <c r="B340">
        <v>-0.63400000000000001</v>
      </c>
      <c r="C340">
        <v>-1.6339999999999999</v>
      </c>
      <c r="D340">
        <v>-2.6309999999999998</v>
      </c>
      <c r="E340">
        <v>-3.218</v>
      </c>
      <c r="F340">
        <v>-3.26</v>
      </c>
      <c r="G340">
        <v>1.5</v>
      </c>
      <c r="H340">
        <v>0</v>
      </c>
      <c r="I340">
        <v>1.258</v>
      </c>
      <c r="J340">
        <v>-0.63400000000000001</v>
      </c>
      <c r="K340">
        <v>-1.6339999999999999</v>
      </c>
      <c r="L340">
        <v>-2.6309999999999998</v>
      </c>
      <c r="M340">
        <v>-3.218</v>
      </c>
      <c r="N340">
        <v>-3.26</v>
      </c>
      <c r="O340">
        <v>0.91100000000000003</v>
      </c>
      <c r="P340">
        <v>0.91100000000000003</v>
      </c>
      <c r="Q340">
        <v>0.90500000000000003</v>
      </c>
      <c r="R340">
        <v>0.45800000000000002</v>
      </c>
      <c r="S340">
        <v>0.16700000000000001</v>
      </c>
    </row>
    <row r="341" spans="1:19" x14ac:dyDescent="0.3">
      <c r="A341">
        <v>60</v>
      </c>
      <c r="B341">
        <v>-0.63400000000000001</v>
      </c>
      <c r="C341">
        <v>-1.6339999999999999</v>
      </c>
      <c r="D341">
        <v>-2.6309999999999998</v>
      </c>
      <c r="E341">
        <v>-3.218</v>
      </c>
      <c r="F341">
        <v>-3.26</v>
      </c>
      <c r="G341">
        <v>1.5</v>
      </c>
      <c r="H341">
        <v>0</v>
      </c>
      <c r="I341">
        <v>1.258</v>
      </c>
      <c r="J341">
        <v>-0.63700000000000001</v>
      </c>
      <c r="K341">
        <v>-1.6339999999999999</v>
      </c>
      <c r="L341">
        <v>-2.63</v>
      </c>
      <c r="M341">
        <v>-3.2189999999999999</v>
      </c>
      <c r="N341">
        <v>-3.2570000000000001</v>
      </c>
      <c r="O341">
        <v>0.91600000000000004</v>
      </c>
      <c r="P341">
        <v>0.92400000000000004</v>
      </c>
      <c r="Q341">
        <v>0.91900000000000004</v>
      </c>
      <c r="R341">
        <v>0.45700000000000002</v>
      </c>
      <c r="S341">
        <v>0.159</v>
      </c>
    </row>
    <row r="342" spans="1:19" x14ac:dyDescent="0.3">
      <c r="A342">
        <v>120</v>
      </c>
      <c r="B342">
        <v>-0.63400000000000001</v>
      </c>
      <c r="C342">
        <v>-1.6339999999999999</v>
      </c>
      <c r="D342">
        <v>-2.6309999999999998</v>
      </c>
      <c r="E342">
        <v>-3.218</v>
      </c>
      <c r="F342">
        <v>-3.26</v>
      </c>
      <c r="G342">
        <v>1.5</v>
      </c>
      <c r="H342">
        <v>0</v>
      </c>
      <c r="I342">
        <v>1.258</v>
      </c>
      <c r="J342">
        <v>-0.63800000000000001</v>
      </c>
      <c r="K342">
        <v>-1.6339999999999999</v>
      </c>
      <c r="L342">
        <v>-2.63</v>
      </c>
      <c r="M342">
        <v>-3.218</v>
      </c>
      <c r="N342">
        <v>-3.254</v>
      </c>
      <c r="O342">
        <v>0.91900000000000004</v>
      </c>
      <c r="P342">
        <v>0.92800000000000005</v>
      </c>
      <c r="Q342">
        <v>0.92100000000000004</v>
      </c>
      <c r="R342">
        <v>0.45600000000000002</v>
      </c>
      <c r="S342">
        <v>0.151</v>
      </c>
    </row>
    <row r="343" spans="1:19" x14ac:dyDescent="0.3">
      <c r="A343">
        <v>180</v>
      </c>
      <c r="B343">
        <v>-0.63400000000000001</v>
      </c>
      <c r="C343">
        <v>-1.6339999999999999</v>
      </c>
      <c r="D343">
        <v>-2.6309999999999998</v>
      </c>
      <c r="E343">
        <v>-3.218</v>
      </c>
      <c r="F343">
        <v>-3.26</v>
      </c>
      <c r="G343">
        <v>1.5</v>
      </c>
      <c r="H343">
        <v>0</v>
      </c>
      <c r="I343">
        <v>1.258</v>
      </c>
      <c r="J343">
        <v>-0.63900000000000001</v>
      </c>
      <c r="K343">
        <v>-1.6339999999999999</v>
      </c>
      <c r="L343">
        <v>-2.6309999999999998</v>
      </c>
      <c r="M343">
        <v>-3.2170000000000001</v>
      </c>
      <c r="N343">
        <v>-3.2509999999999999</v>
      </c>
      <c r="O343">
        <v>0.92</v>
      </c>
      <c r="P343">
        <v>0.93</v>
      </c>
      <c r="Q343">
        <v>0.92600000000000005</v>
      </c>
      <c r="R343">
        <v>0.46100000000000002</v>
      </c>
      <c r="S343">
        <v>0.14499999999999999</v>
      </c>
    </row>
    <row r="344" spans="1:19" x14ac:dyDescent="0.3">
      <c r="A344">
        <v>240</v>
      </c>
      <c r="B344">
        <v>-0.63400000000000001</v>
      </c>
      <c r="C344">
        <v>-1.6339999999999999</v>
      </c>
      <c r="D344">
        <v>-2.6309999999999998</v>
      </c>
      <c r="E344">
        <v>-3.218</v>
      </c>
      <c r="F344">
        <v>-3.26</v>
      </c>
      <c r="G344">
        <v>1.5</v>
      </c>
      <c r="H344">
        <v>0</v>
      </c>
      <c r="I344">
        <v>1.258</v>
      </c>
      <c r="J344">
        <v>-0.63900000000000001</v>
      </c>
      <c r="K344">
        <v>-1.6339999999999999</v>
      </c>
      <c r="L344">
        <v>-2.6320000000000001</v>
      </c>
      <c r="M344">
        <v>-3.218</v>
      </c>
      <c r="N344">
        <v>-3.2480000000000002</v>
      </c>
      <c r="O344">
        <v>0.92100000000000004</v>
      </c>
      <c r="P344">
        <v>0.93100000000000005</v>
      </c>
      <c r="Q344">
        <v>0.92600000000000005</v>
      </c>
      <c r="R344">
        <v>0.46700000000000003</v>
      </c>
      <c r="S344">
        <v>0.13900000000000001</v>
      </c>
    </row>
    <row r="345" spans="1:19" x14ac:dyDescent="0.3">
      <c r="A345">
        <v>300</v>
      </c>
      <c r="B345">
        <v>-0.63400000000000001</v>
      </c>
      <c r="C345">
        <v>-1.6339999999999999</v>
      </c>
      <c r="D345">
        <v>-2.6309999999999998</v>
      </c>
      <c r="E345">
        <v>-3.218</v>
      </c>
      <c r="F345">
        <v>-3.26</v>
      </c>
      <c r="G345">
        <v>1.5</v>
      </c>
      <c r="H345">
        <v>0</v>
      </c>
      <c r="I345">
        <v>1.258</v>
      </c>
      <c r="J345">
        <v>-0.63900000000000001</v>
      </c>
      <c r="K345">
        <v>-1.6339999999999999</v>
      </c>
      <c r="L345">
        <v>-2.6320000000000001</v>
      </c>
      <c r="M345">
        <v>-3.2170000000000001</v>
      </c>
      <c r="N345">
        <v>-3.2450000000000001</v>
      </c>
      <c r="O345">
        <v>0.92100000000000004</v>
      </c>
      <c r="P345">
        <v>0.92900000000000005</v>
      </c>
      <c r="Q345">
        <v>0.92600000000000005</v>
      </c>
      <c r="R345">
        <v>0.46800000000000003</v>
      </c>
      <c r="S345">
        <v>0.13300000000000001</v>
      </c>
    </row>
    <row r="346" spans="1:19" x14ac:dyDescent="0.3">
      <c r="A346">
        <v>360</v>
      </c>
      <c r="B346">
        <v>-0.63400000000000001</v>
      </c>
      <c r="C346">
        <v>-1.6339999999999999</v>
      </c>
      <c r="D346">
        <v>-2.6309999999999998</v>
      </c>
      <c r="E346">
        <v>-3.218</v>
      </c>
      <c r="F346">
        <v>-3.26</v>
      </c>
      <c r="G346">
        <v>1.5</v>
      </c>
      <c r="H346">
        <v>0</v>
      </c>
      <c r="I346">
        <v>1.258</v>
      </c>
      <c r="J346">
        <v>-0.63900000000000001</v>
      </c>
      <c r="K346">
        <v>-1.6339999999999999</v>
      </c>
      <c r="L346">
        <v>-2.6320000000000001</v>
      </c>
      <c r="M346">
        <v>-3.2149999999999999</v>
      </c>
      <c r="N346">
        <v>-3.242</v>
      </c>
      <c r="O346">
        <v>0.92100000000000004</v>
      </c>
      <c r="P346">
        <v>0.92900000000000005</v>
      </c>
      <c r="Q346">
        <v>0.92700000000000005</v>
      </c>
      <c r="R346">
        <v>0.46200000000000002</v>
      </c>
      <c r="S346">
        <v>0.128</v>
      </c>
    </row>
    <row r="347" spans="1:19" x14ac:dyDescent="0.3">
      <c r="A347">
        <v>420</v>
      </c>
      <c r="B347">
        <v>-0.63400000000000001</v>
      </c>
      <c r="C347">
        <v>-1.6339999999999999</v>
      </c>
      <c r="D347">
        <v>-2.6309999999999998</v>
      </c>
      <c r="E347">
        <v>-3.218</v>
      </c>
      <c r="F347">
        <v>-3.26</v>
      </c>
      <c r="G347">
        <v>1.5</v>
      </c>
      <c r="H347">
        <v>0</v>
      </c>
      <c r="I347">
        <v>1.258</v>
      </c>
      <c r="J347">
        <v>-0.64</v>
      </c>
      <c r="K347">
        <v>-1.635</v>
      </c>
      <c r="L347">
        <v>-2.6320000000000001</v>
      </c>
      <c r="M347">
        <v>-3.2130000000000001</v>
      </c>
      <c r="N347">
        <v>-3.2389999999999999</v>
      </c>
      <c r="O347">
        <v>0.92200000000000004</v>
      </c>
      <c r="P347">
        <v>0.92800000000000005</v>
      </c>
      <c r="Q347">
        <v>0.92700000000000005</v>
      </c>
      <c r="R347">
        <v>0.45400000000000001</v>
      </c>
      <c r="S347">
        <v>0.126</v>
      </c>
    </row>
    <row r="348" spans="1:19" x14ac:dyDescent="0.3">
      <c r="A348">
        <v>480</v>
      </c>
      <c r="B348">
        <v>-0.63400000000000001</v>
      </c>
      <c r="C348">
        <v>-1.6339999999999999</v>
      </c>
      <c r="D348">
        <v>-2.6309999999999998</v>
      </c>
      <c r="E348">
        <v>-3.218</v>
      </c>
      <c r="F348">
        <v>-3.26</v>
      </c>
      <c r="G348">
        <v>1.5</v>
      </c>
      <c r="H348">
        <v>0</v>
      </c>
      <c r="I348">
        <v>1.258</v>
      </c>
      <c r="J348">
        <v>-0.64</v>
      </c>
      <c r="K348">
        <v>-1.635</v>
      </c>
      <c r="L348">
        <v>-2.6320000000000001</v>
      </c>
      <c r="M348">
        <v>-3.21</v>
      </c>
      <c r="N348">
        <v>-3.2360000000000002</v>
      </c>
      <c r="O348">
        <v>0.92200000000000004</v>
      </c>
      <c r="P348">
        <v>0.92700000000000005</v>
      </c>
      <c r="Q348">
        <v>0.92700000000000005</v>
      </c>
      <c r="R348">
        <v>0.44700000000000001</v>
      </c>
      <c r="S348">
        <v>0.125</v>
      </c>
    </row>
    <row r="349" spans="1:19" x14ac:dyDescent="0.3">
      <c r="A349">
        <v>540</v>
      </c>
      <c r="B349">
        <v>-0.63400000000000001</v>
      </c>
      <c r="C349">
        <v>-1.6339999999999999</v>
      </c>
      <c r="D349">
        <v>-2.6309999999999998</v>
      </c>
      <c r="E349">
        <v>-3.218</v>
      </c>
      <c r="F349">
        <v>-3.26</v>
      </c>
      <c r="G349">
        <v>1.5</v>
      </c>
      <c r="H349">
        <v>0</v>
      </c>
      <c r="I349">
        <v>1.258</v>
      </c>
      <c r="J349">
        <v>-0.64</v>
      </c>
      <c r="K349">
        <v>-1.635</v>
      </c>
      <c r="L349">
        <v>-2.6320000000000001</v>
      </c>
      <c r="M349">
        <v>-3.206</v>
      </c>
      <c r="N349">
        <v>-3.2330000000000001</v>
      </c>
      <c r="O349">
        <v>0.92300000000000004</v>
      </c>
      <c r="P349">
        <v>0.92600000000000005</v>
      </c>
      <c r="Q349">
        <v>0.92600000000000005</v>
      </c>
      <c r="R349">
        <v>0.439</v>
      </c>
      <c r="S349">
        <v>0.124</v>
      </c>
    </row>
    <row r="350" spans="1:19" x14ac:dyDescent="0.3">
      <c r="A350">
        <v>600</v>
      </c>
      <c r="B350">
        <v>-0.63400000000000001</v>
      </c>
      <c r="C350">
        <v>-1.6339999999999999</v>
      </c>
      <c r="D350">
        <v>-2.6309999999999998</v>
      </c>
      <c r="E350">
        <v>-3.218</v>
      </c>
      <c r="F350">
        <v>-3.26</v>
      </c>
      <c r="G350">
        <v>1.5</v>
      </c>
      <c r="H350">
        <v>0</v>
      </c>
      <c r="I350">
        <v>1.258</v>
      </c>
      <c r="J350">
        <v>-0.64</v>
      </c>
      <c r="K350">
        <v>-1.6359999999999999</v>
      </c>
      <c r="L350">
        <v>-2.6320000000000001</v>
      </c>
      <c r="M350">
        <v>-3.2029999999999998</v>
      </c>
      <c r="N350">
        <v>-3.23</v>
      </c>
      <c r="O350">
        <v>0.92300000000000004</v>
      </c>
      <c r="P350">
        <v>0.92600000000000005</v>
      </c>
      <c r="Q350">
        <v>0.92600000000000005</v>
      </c>
      <c r="R350">
        <v>0.432</v>
      </c>
      <c r="S350">
        <v>0.123</v>
      </c>
    </row>
    <row r="352" spans="1:19" x14ac:dyDescent="0.3">
      <c r="A352" t="s">
        <v>0</v>
      </c>
      <c r="B352" t="s">
        <v>28</v>
      </c>
    </row>
    <row r="353" spans="1:19" x14ac:dyDescent="0.3">
      <c r="A353">
        <v>0</v>
      </c>
      <c r="B353">
        <v>-0.63400000000000001</v>
      </c>
      <c r="C353">
        <v>-1.6339999999999999</v>
      </c>
      <c r="D353">
        <v>-2.63</v>
      </c>
      <c r="E353">
        <v>-3.2090000000000001</v>
      </c>
      <c r="F353">
        <v>-3.25</v>
      </c>
      <c r="G353">
        <v>1.5</v>
      </c>
      <c r="H353">
        <v>0</v>
      </c>
      <c r="I353">
        <v>1.756</v>
      </c>
      <c r="J353">
        <v>-0.63400000000000001</v>
      </c>
      <c r="K353">
        <v>-1.6339999999999999</v>
      </c>
      <c r="L353">
        <v>-2.63</v>
      </c>
      <c r="M353">
        <v>-3.2090000000000001</v>
      </c>
      <c r="N353">
        <v>-3.25</v>
      </c>
      <c r="O353">
        <v>0.91100000000000003</v>
      </c>
      <c r="P353">
        <v>0.91100000000000003</v>
      </c>
      <c r="Q353">
        <v>0.90500000000000003</v>
      </c>
      <c r="R353">
        <v>0.45200000000000001</v>
      </c>
      <c r="S353">
        <v>0.16500000000000001</v>
      </c>
    </row>
    <row r="354" spans="1:19" x14ac:dyDescent="0.3">
      <c r="A354">
        <v>60</v>
      </c>
      <c r="B354">
        <v>-0.63400000000000001</v>
      </c>
      <c r="C354">
        <v>-1.6339999999999999</v>
      </c>
      <c r="D354">
        <v>-2.63</v>
      </c>
      <c r="E354">
        <v>-3.2090000000000001</v>
      </c>
      <c r="F354">
        <v>-3.25</v>
      </c>
      <c r="G354">
        <v>1.5</v>
      </c>
      <c r="H354">
        <v>0</v>
      </c>
      <c r="I354">
        <v>1.756</v>
      </c>
      <c r="J354">
        <v>-0.63600000000000001</v>
      </c>
      <c r="K354">
        <v>-1.6339999999999999</v>
      </c>
      <c r="L354">
        <v>-2.63</v>
      </c>
      <c r="M354">
        <v>-3.2090000000000001</v>
      </c>
      <c r="N354">
        <v>-3.2530000000000001</v>
      </c>
      <c r="O354">
        <v>0.91600000000000004</v>
      </c>
      <c r="P354">
        <v>0.92600000000000005</v>
      </c>
      <c r="Q354">
        <v>0.91800000000000004</v>
      </c>
      <c r="R354">
        <v>0.45</v>
      </c>
      <c r="S354">
        <v>0.17399999999999999</v>
      </c>
    </row>
    <row r="355" spans="1:19" x14ac:dyDescent="0.3">
      <c r="A355">
        <v>120</v>
      </c>
      <c r="B355">
        <v>-0.63400000000000001</v>
      </c>
      <c r="C355">
        <v>-1.6339999999999999</v>
      </c>
      <c r="D355">
        <v>-2.63</v>
      </c>
      <c r="E355">
        <v>-3.2090000000000001</v>
      </c>
      <c r="F355">
        <v>-3.25</v>
      </c>
      <c r="G355">
        <v>1.5</v>
      </c>
      <c r="H355">
        <v>0</v>
      </c>
      <c r="I355">
        <v>1.756</v>
      </c>
      <c r="J355">
        <v>-0.63800000000000001</v>
      </c>
      <c r="K355">
        <v>-1.6339999999999999</v>
      </c>
      <c r="L355">
        <v>-2.6309999999999998</v>
      </c>
      <c r="M355">
        <v>-3.21</v>
      </c>
      <c r="N355">
        <v>-3.2559999999999998</v>
      </c>
      <c r="O355">
        <v>0.91800000000000004</v>
      </c>
      <c r="P355">
        <v>0.92700000000000005</v>
      </c>
      <c r="Q355">
        <v>0.92300000000000004</v>
      </c>
      <c r="R355">
        <v>0.45400000000000001</v>
      </c>
      <c r="S355">
        <v>0.18099999999999999</v>
      </c>
    </row>
    <row r="356" spans="1:19" x14ac:dyDescent="0.3">
      <c r="A356">
        <v>180</v>
      </c>
      <c r="B356">
        <v>-0.63400000000000001</v>
      </c>
      <c r="C356">
        <v>-1.6339999999999999</v>
      </c>
      <c r="D356">
        <v>-2.63</v>
      </c>
      <c r="E356">
        <v>-3.2090000000000001</v>
      </c>
      <c r="F356">
        <v>-3.25</v>
      </c>
      <c r="G356">
        <v>1.5</v>
      </c>
      <c r="H356">
        <v>0</v>
      </c>
      <c r="I356">
        <v>1.756</v>
      </c>
      <c r="J356">
        <v>-0.63900000000000001</v>
      </c>
      <c r="K356">
        <v>-1.6339999999999999</v>
      </c>
      <c r="L356">
        <v>-2.6309999999999998</v>
      </c>
      <c r="M356">
        <v>-3.2090000000000001</v>
      </c>
      <c r="N356">
        <v>-3.2589999999999999</v>
      </c>
      <c r="O356">
        <v>0.92</v>
      </c>
      <c r="P356">
        <v>0.93</v>
      </c>
      <c r="Q356">
        <v>0.92400000000000004</v>
      </c>
      <c r="R356">
        <v>0.45600000000000002</v>
      </c>
      <c r="S356">
        <v>0.188</v>
      </c>
    </row>
    <row r="357" spans="1:19" x14ac:dyDescent="0.3">
      <c r="A357">
        <v>240</v>
      </c>
      <c r="B357">
        <v>-0.63400000000000001</v>
      </c>
      <c r="C357">
        <v>-1.6339999999999999</v>
      </c>
      <c r="D357">
        <v>-2.63</v>
      </c>
      <c r="E357">
        <v>-3.2090000000000001</v>
      </c>
      <c r="F357">
        <v>-3.25</v>
      </c>
      <c r="G357">
        <v>1.5</v>
      </c>
      <c r="H357">
        <v>0</v>
      </c>
      <c r="I357">
        <v>1.756</v>
      </c>
      <c r="J357">
        <v>-0.63900000000000001</v>
      </c>
      <c r="K357">
        <v>-1.6339999999999999</v>
      </c>
      <c r="L357">
        <v>-2.6309999999999998</v>
      </c>
      <c r="M357">
        <v>-3.2069999999999999</v>
      </c>
      <c r="N357">
        <v>-3.262</v>
      </c>
      <c r="O357">
        <v>0.92</v>
      </c>
      <c r="P357">
        <v>0.93</v>
      </c>
      <c r="Q357">
        <v>0.92600000000000005</v>
      </c>
      <c r="R357">
        <v>0.45500000000000002</v>
      </c>
      <c r="S357">
        <v>0.19400000000000001</v>
      </c>
    </row>
    <row r="358" spans="1:19" x14ac:dyDescent="0.3">
      <c r="A358">
        <v>300</v>
      </c>
      <c r="B358">
        <v>-0.63400000000000001</v>
      </c>
      <c r="C358">
        <v>-1.6339999999999999</v>
      </c>
      <c r="D358">
        <v>-2.63</v>
      </c>
      <c r="E358">
        <v>-3.2090000000000001</v>
      </c>
      <c r="F358">
        <v>-3.25</v>
      </c>
      <c r="G358">
        <v>1.5</v>
      </c>
      <c r="H358">
        <v>0</v>
      </c>
      <c r="I358">
        <v>1.756</v>
      </c>
      <c r="J358">
        <v>-0.63900000000000001</v>
      </c>
      <c r="K358">
        <v>-1.6339999999999999</v>
      </c>
      <c r="L358">
        <v>-2.6320000000000001</v>
      </c>
      <c r="M358">
        <v>-3.2069999999999999</v>
      </c>
      <c r="N358">
        <v>-3.2650000000000001</v>
      </c>
      <c r="O358">
        <v>0.92100000000000004</v>
      </c>
      <c r="P358">
        <v>0.93100000000000005</v>
      </c>
      <c r="Q358">
        <v>0.92800000000000005</v>
      </c>
      <c r="R358">
        <v>0.45800000000000002</v>
      </c>
      <c r="S358">
        <v>0.19800000000000001</v>
      </c>
    </row>
    <row r="359" spans="1:19" x14ac:dyDescent="0.3">
      <c r="A359">
        <v>360</v>
      </c>
      <c r="B359">
        <v>-0.63400000000000001</v>
      </c>
      <c r="C359">
        <v>-1.6339999999999999</v>
      </c>
      <c r="D359">
        <v>-2.63</v>
      </c>
      <c r="E359">
        <v>-3.2090000000000001</v>
      </c>
      <c r="F359">
        <v>-3.25</v>
      </c>
      <c r="G359">
        <v>1.5</v>
      </c>
      <c r="H359">
        <v>0</v>
      </c>
      <c r="I359">
        <v>1.756</v>
      </c>
      <c r="J359">
        <v>-0.63900000000000001</v>
      </c>
      <c r="K359">
        <v>-1.6339999999999999</v>
      </c>
      <c r="L359">
        <v>-2.6320000000000001</v>
      </c>
      <c r="M359">
        <v>-3.2080000000000002</v>
      </c>
      <c r="N359">
        <v>-3.2679999999999998</v>
      </c>
      <c r="O359">
        <v>0.92100000000000004</v>
      </c>
      <c r="P359">
        <v>0.92900000000000005</v>
      </c>
      <c r="Q359">
        <v>0.92600000000000005</v>
      </c>
      <c r="R359">
        <v>0.46300000000000002</v>
      </c>
      <c r="S359">
        <v>0.20200000000000001</v>
      </c>
    </row>
    <row r="360" spans="1:19" x14ac:dyDescent="0.3">
      <c r="A360">
        <v>420</v>
      </c>
      <c r="B360">
        <v>-0.63400000000000001</v>
      </c>
      <c r="C360">
        <v>-1.6339999999999999</v>
      </c>
      <c r="D360">
        <v>-2.63</v>
      </c>
      <c r="E360">
        <v>-3.2090000000000001</v>
      </c>
      <c r="F360">
        <v>-3.25</v>
      </c>
      <c r="G360">
        <v>1.5</v>
      </c>
      <c r="H360">
        <v>0</v>
      </c>
      <c r="I360">
        <v>1.756</v>
      </c>
      <c r="J360">
        <v>-0.64</v>
      </c>
      <c r="K360">
        <v>-1.635</v>
      </c>
      <c r="L360">
        <v>-2.6320000000000001</v>
      </c>
      <c r="M360">
        <v>-3.21</v>
      </c>
      <c r="N360">
        <v>-3.2709999999999999</v>
      </c>
      <c r="O360">
        <v>0.92200000000000004</v>
      </c>
      <c r="P360">
        <v>0.92800000000000005</v>
      </c>
      <c r="Q360">
        <v>0.92500000000000004</v>
      </c>
      <c r="R360">
        <v>0.47</v>
      </c>
      <c r="S360">
        <v>0.20799999999999999</v>
      </c>
    </row>
    <row r="361" spans="1:19" x14ac:dyDescent="0.3">
      <c r="A361">
        <v>480</v>
      </c>
      <c r="B361">
        <v>-0.63400000000000001</v>
      </c>
      <c r="C361">
        <v>-1.6339999999999999</v>
      </c>
      <c r="D361">
        <v>-2.63</v>
      </c>
      <c r="E361">
        <v>-3.2090000000000001</v>
      </c>
      <c r="F361">
        <v>-3.25</v>
      </c>
      <c r="G361">
        <v>1.5</v>
      </c>
      <c r="H361">
        <v>0</v>
      </c>
      <c r="I361">
        <v>1.756</v>
      </c>
      <c r="J361">
        <v>-0.64</v>
      </c>
      <c r="K361">
        <v>-1.635</v>
      </c>
      <c r="L361">
        <v>-2.6320000000000001</v>
      </c>
      <c r="M361">
        <v>-3.2130000000000001</v>
      </c>
      <c r="N361">
        <v>-3.274</v>
      </c>
      <c r="O361">
        <v>0.92200000000000004</v>
      </c>
      <c r="P361">
        <v>0.92700000000000005</v>
      </c>
      <c r="Q361">
        <v>0.92600000000000005</v>
      </c>
      <c r="R361">
        <v>0.47799999999999998</v>
      </c>
      <c r="S361">
        <v>0.21199999999999999</v>
      </c>
    </row>
    <row r="362" spans="1:19" x14ac:dyDescent="0.3">
      <c r="A362">
        <v>540</v>
      </c>
      <c r="B362">
        <v>-0.63400000000000001</v>
      </c>
      <c r="C362">
        <v>-1.6339999999999999</v>
      </c>
      <c r="D362">
        <v>-2.63</v>
      </c>
      <c r="E362">
        <v>-3.2090000000000001</v>
      </c>
      <c r="F362">
        <v>-3.25</v>
      </c>
      <c r="G362">
        <v>1.5</v>
      </c>
      <c r="H362">
        <v>0</v>
      </c>
      <c r="I362">
        <v>1.756</v>
      </c>
      <c r="J362">
        <v>-0.64</v>
      </c>
      <c r="K362">
        <v>-1.6359999999999999</v>
      </c>
      <c r="L362">
        <v>-2.6320000000000001</v>
      </c>
      <c r="M362">
        <v>-3.2160000000000002</v>
      </c>
      <c r="N362">
        <v>-3.2770000000000001</v>
      </c>
      <c r="O362">
        <v>0.92300000000000004</v>
      </c>
      <c r="P362">
        <v>0.92700000000000005</v>
      </c>
      <c r="Q362">
        <v>0.92600000000000005</v>
      </c>
      <c r="R362">
        <v>0.48399999999999999</v>
      </c>
      <c r="S362">
        <v>0.215</v>
      </c>
    </row>
    <row r="363" spans="1:19" x14ac:dyDescent="0.3">
      <c r="A363">
        <v>600</v>
      </c>
      <c r="B363">
        <v>-0.63400000000000001</v>
      </c>
      <c r="C363">
        <v>-1.6339999999999999</v>
      </c>
      <c r="D363">
        <v>-2.63</v>
      </c>
      <c r="E363">
        <v>-3.2090000000000001</v>
      </c>
      <c r="F363">
        <v>-3.25</v>
      </c>
      <c r="G363">
        <v>1.5</v>
      </c>
      <c r="H363">
        <v>0</v>
      </c>
      <c r="I363">
        <v>1.756</v>
      </c>
      <c r="J363">
        <v>-0.64</v>
      </c>
      <c r="K363">
        <v>-1.6359999999999999</v>
      </c>
      <c r="L363">
        <v>-2.6320000000000001</v>
      </c>
      <c r="M363">
        <v>-3.2189999999999999</v>
      </c>
      <c r="N363">
        <v>-3.28</v>
      </c>
      <c r="O363">
        <v>0.92300000000000004</v>
      </c>
      <c r="P363">
        <v>0.92600000000000005</v>
      </c>
      <c r="Q363">
        <v>0.92700000000000005</v>
      </c>
      <c r="R363">
        <v>0.48899999999999999</v>
      </c>
      <c r="S363">
        <v>0.218</v>
      </c>
    </row>
    <row r="365" spans="1:19" x14ac:dyDescent="0.3">
      <c r="A365" t="s">
        <v>0</v>
      </c>
      <c r="B365" t="s">
        <v>29</v>
      </c>
    </row>
    <row r="366" spans="1:19" x14ac:dyDescent="0.3">
      <c r="A366">
        <v>0</v>
      </c>
      <c r="B366">
        <v>-0.63400000000000001</v>
      </c>
      <c r="C366">
        <v>-1.6339999999999999</v>
      </c>
      <c r="D366">
        <v>-2.63</v>
      </c>
      <c r="E366">
        <v>-3.2090000000000001</v>
      </c>
      <c r="F366">
        <v>-3.25</v>
      </c>
      <c r="G366">
        <v>1.5</v>
      </c>
      <c r="H366">
        <v>0</v>
      </c>
      <c r="I366">
        <v>1.514</v>
      </c>
      <c r="J366">
        <v>-0.63400000000000001</v>
      </c>
      <c r="K366">
        <v>-1.6339999999999999</v>
      </c>
      <c r="L366">
        <v>-2.63</v>
      </c>
      <c r="M366">
        <v>-3.2090000000000001</v>
      </c>
      <c r="N366">
        <v>-3.25</v>
      </c>
      <c r="O366">
        <v>0.91100000000000003</v>
      </c>
      <c r="P366">
        <v>0.91100000000000003</v>
      </c>
      <c r="Q366">
        <v>0.90500000000000003</v>
      </c>
      <c r="R366">
        <v>0.45200000000000001</v>
      </c>
      <c r="S366">
        <v>0.16500000000000001</v>
      </c>
    </row>
    <row r="367" spans="1:19" x14ac:dyDescent="0.3">
      <c r="A367">
        <v>60</v>
      </c>
      <c r="B367">
        <v>-0.63400000000000001</v>
      </c>
      <c r="C367">
        <v>-1.6339999999999999</v>
      </c>
      <c r="D367">
        <v>-2.63</v>
      </c>
      <c r="E367">
        <v>-3.2090000000000001</v>
      </c>
      <c r="F367">
        <v>-3.25</v>
      </c>
      <c r="G367">
        <v>1.5</v>
      </c>
      <c r="H367">
        <v>0</v>
      </c>
      <c r="I367">
        <v>1.514</v>
      </c>
      <c r="J367">
        <v>-0.63600000000000001</v>
      </c>
      <c r="K367">
        <v>-1.6339999999999999</v>
      </c>
      <c r="L367">
        <v>-2.63</v>
      </c>
      <c r="M367">
        <v>-3.21</v>
      </c>
      <c r="N367">
        <v>-3.25</v>
      </c>
      <c r="O367">
        <v>0.91600000000000004</v>
      </c>
      <c r="P367">
        <v>0.92500000000000004</v>
      </c>
      <c r="Q367">
        <v>0.91900000000000004</v>
      </c>
      <c r="R367">
        <v>0.45100000000000001</v>
      </c>
      <c r="S367">
        <v>0.16600000000000001</v>
      </c>
    </row>
    <row r="368" spans="1:19" x14ac:dyDescent="0.3">
      <c r="A368">
        <v>120</v>
      </c>
      <c r="B368">
        <v>-0.63400000000000001</v>
      </c>
      <c r="C368">
        <v>-1.6339999999999999</v>
      </c>
      <c r="D368">
        <v>-2.63</v>
      </c>
      <c r="E368">
        <v>-3.2090000000000001</v>
      </c>
      <c r="F368">
        <v>-3.25</v>
      </c>
      <c r="G368">
        <v>1.5</v>
      </c>
      <c r="H368">
        <v>0</v>
      </c>
      <c r="I368">
        <v>1.514</v>
      </c>
      <c r="J368">
        <v>-0.63800000000000001</v>
      </c>
      <c r="K368">
        <v>-1.6339999999999999</v>
      </c>
      <c r="L368">
        <v>-2.63</v>
      </c>
      <c r="M368">
        <v>-3.2090000000000001</v>
      </c>
      <c r="N368">
        <v>-3.25</v>
      </c>
      <c r="O368">
        <v>0.91900000000000004</v>
      </c>
      <c r="P368">
        <v>0.92700000000000005</v>
      </c>
      <c r="Q368">
        <v>0.92200000000000004</v>
      </c>
      <c r="R368">
        <v>0.45200000000000001</v>
      </c>
      <c r="S368">
        <v>0.16600000000000001</v>
      </c>
    </row>
    <row r="369" spans="1:19" x14ac:dyDescent="0.3">
      <c r="A369">
        <v>180</v>
      </c>
      <c r="B369">
        <v>-0.63400000000000001</v>
      </c>
      <c r="C369">
        <v>-1.6339999999999999</v>
      </c>
      <c r="D369">
        <v>-2.63</v>
      </c>
      <c r="E369">
        <v>-3.2090000000000001</v>
      </c>
      <c r="F369">
        <v>-3.25</v>
      </c>
      <c r="G369">
        <v>1.5</v>
      </c>
      <c r="H369">
        <v>0</v>
      </c>
      <c r="I369">
        <v>1.514</v>
      </c>
      <c r="J369">
        <v>-0.63900000000000001</v>
      </c>
      <c r="K369">
        <v>-1.6339999999999999</v>
      </c>
      <c r="L369">
        <v>-2.6309999999999998</v>
      </c>
      <c r="M369">
        <v>-3.2090000000000001</v>
      </c>
      <c r="N369">
        <v>-3.25</v>
      </c>
      <c r="O369">
        <v>0.92</v>
      </c>
      <c r="P369">
        <v>0.93</v>
      </c>
      <c r="Q369">
        <v>0.92500000000000004</v>
      </c>
      <c r="R369">
        <v>0.45600000000000002</v>
      </c>
      <c r="S369">
        <v>0.16600000000000001</v>
      </c>
    </row>
    <row r="370" spans="1:19" x14ac:dyDescent="0.3">
      <c r="A370">
        <v>240</v>
      </c>
      <c r="B370">
        <v>-0.63400000000000001</v>
      </c>
      <c r="C370">
        <v>-1.6339999999999999</v>
      </c>
      <c r="D370">
        <v>-2.63</v>
      </c>
      <c r="E370">
        <v>-3.2090000000000001</v>
      </c>
      <c r="F370">
        <v>-3.25</v>
      </c>
      <c r="G370">
        <v>1.5</v>
      </c>
      <c r="H370">
        <v>0</v>
      </c>
      <c r="I370">
        <v>1.514</v>
      </c>
      <c r="J370">
        <v>-0.63900000000000001</v>
      </c>
      <c r="K370">
        <v>-1.6339999999999999</v>
      </c>
      <c r="L370">
        <v>-2.6309999999999998</v>
      </c>
      <c r="M370">
        <v>-3.2080000000000002</v>
      </c>
      <c r="N370">
        <v>-3.25</v>
      </c>
      <c r="O370">
        <v>0.92100000000000004</v>
      </c>
      <c r="P370">
        <v>0.93</v>
      </c>
      <c r="Q370">
        <v>0.92600000000000005</v>
      </c>
      <c r="R370">
        <v>0.45800000000000002</v>
      </c>
      <c r="S370">
        <v>0.16600000000000001</v>
      </c>
    </row>
    <row r="371" spans="1:19" x14ac:dyDescent="0.3">
      <c r="A371">
        <v>300</v>
      </c>
      <c r="B371">
        <v>-0.63400000000000001</v>
      </c>
      <c r="C371">
        <v>-1.6339999999999999</v>
      </c>
      <c r="D371">
        <v>-2.63</v>
      </c>
      <c r="E371">
        <v>-3.2090000000000001</v>
      </c>
      <c r="F371">
        <v>-3.25</v>
      </c>
      <c r="G371">
        <v>1.5</v>
      </c>
      <c r="H371">
        <v>0</v>
      </c>
      <c r="I371">
        <v>1.514</v>
      </c>
      <c r="J371">
        <v>-0.63900000000000001</v>
      </c>
      <c r="K371">
        <v>-1.6339999999999999</v>
      </c>
      <c r="L371">
        <v>-2.6320000000000001</v>
      </c>
      <c r="M371">
        <v>-3.2080000000000002</v>
      </c>
      <c r="N371">
        <v>-3.25</v>
      </c>
      <c r="O371">
        <v>0.92100000000000004</v>
      </c>
      <c r="P371">
        <v>0.93</v>
      </c>
      <c r="Q371">
        <v>0.92700000000000005</v>
      </c>
      <c r="R371">
        <v>0.46</v>
      </c>
      <c r="S371">
        <v>0.16500000000000001</v>
      </c>
    </row>
    <row r="372" spans="1:19" x14ac:dyDescent="0.3">
      <c r="A372">
        <v>360</v>
      </c>
      <c r="B372">
        <v>-0.63400000000000001</v>
      </c>
      <c r="C372">
        <v>-1.6339999999999999</v>
      </c>
      <c r="D372">
        <v>-2.63</v>
      </c>
      <c r="E372">
        <v>-3.2090000000000001</v>
      </c>
      <c r="F372">
        <v>-3.25</v>
      </c>
      <c r="G372">
        <v>1.5</v>
      </c>
      <c r="H372">
        <v>0</v>
      </c>
      <c r="I372">
        <v>1.514</v>
      </c>
      <c r="J372">
        <v>-0.63900000000000001</v>
      </c>
      <c r="K372">
        <v>-1.6339999999999999</v>
      </c>
      <c r="L372">
        <v>-2.6320000000000001</v>
      </c>
      <c r="M372">
        <v>-3.2069999999999999</v>
      </c>
      <c r="N372">
        <v>-3.25</v>
      </c>
      <c r="O372">
        <v>0.92100000000000004</v>
      </c>
      <c r="P372">
        <v>0.92900000000000005</v>
      </c>
      <c r="Q372">
        <v>0.92600000000000005</v>
      </c>
      <c r="R372">
        <v>0.46</v>
      </c>
      <c r="S372">
        <v>0.16500000000000001</v>
      </c>
    </row>
    <row r="373" spans="1:19" x14ac:dyDescent="0.3">
      <c r="A373">
        <v>420</v>
      </c>
      <c r="B373">
        <v>-0.63400000000000001</v>
      </c>
      <c r="C373">
        <v>-1.6339999999999999</v>
      </c>
      <c r="D373">
        <v>-2.63</v>
      </c>
      <c r="E373">
        <v>-3.2090000000000001</v>
      </c>
      <c r="F373">
        <v>-3.25</v>
      </c>
      <c r="G373">
        <v>1.5</v>
      </c>
      <c r="H373">
        <v>0</v>
      </c>
      <c r="I373">
        <v>1.514</v>
      </c>
      <c r="J373">
        <v>-0.64</v>
      </c>
      <c r="K373">
        <v>-1.635</v>
      </c>
      <c r="L373">
        <v>-2.6320000000000001</v>
      </c>
      <c r="M373">
        <v>-3.2069999999999999</v>
      </c>
      <c r="N373">
        <v>-3.25</v>
      </c>
      <c r="O373">
        <v>0.92200000000000004</v>
      </c>
      <c r="P373">
        <v>0.92800000000000005</v>
      </c>
      <c r="Q373">
        <v>0.92600000000000005</v>
      </c>
      <c r="R373">
        <v>0.46</v>
      </c>
      <c r="S373">
        <v>0.16600000000000001</v>
      </c>
    </row>
    <row r="374" spans="1:19" x14ac:dyDescent="0.3">
      <c r="A374">
        <v>480</v>
      </c>
      <c r="B374">
        <v>-0.63400000000000001</v>
      </c>
      <c r="C374">
        <v>-1.6339999999999999</v>
      </c>
      <c r="D374">
        <v>-2.63</v>
      </c>
      <c r="E374">
        <v>-3.2090000000000001</v>
      </c>
      <c r="F374">
        <v>-3.25</v>
      </c>
      <c r="G374">
        <v>1.5</v>
      </c>
      <c r="H374">
        <v>0</v>
      </c>
      <c r="I374">
        <v>1.514</v>
      </c>
      <c r="J374">
        <v>-0.64</v>
      </c>
      <c r="K374">
        <v>-1.635</v>
      </c>
      <c r="L374">
        <v>-2.6320000000000001</v>
      </c>
      <c r="M374">
        <v>-3.2069999999999999</v>
      </c>
      <c r="N374">
        <v>-3.25</v>
      </c>
      <c r="O374">
        <v>0.92200000000000004</v>
      </c>
      <c r="P374">
        <v>0.92700000000000005</v>
      </c>
      <c r="Q374">
        <v>0.92600000000000005</v>
      </c>
      <c r="R374">
        <v>0.46100000000000002</v>
      </c>
      <c r="S374">
        <v>0.16800000000000001</v>
      </c>
    </row>
    <row r="375" spans="1:19" x14ac:dyDescent="0.3">
      <c r="A375">
        <v>540</v>
      </c>
      <c r="B375">
        <v>-0.63400000000000001</v>
      </c>
      <c r="C375">
        <v>-1.6339999999999999</v>
      </c>
      <c r="D375">
        <v>-2.63</v>
      </c>
      <c r="E375">
        <v>-3.2090000000000001</v>
      </c>
      <c r="F375">
        <v>-3.25</v>
      </c>
      <c r="G375">
        <v>1.5</v>
      </c>
      <c r="H375">
        <v>0</v>
      </c>
      <c r="I375">
        <v>1.514</v>
      </c>
      <c r="J375">
        <v>-0.64</v>
      </c>
      <c r="K375">
        <v>-1.635</v>
      </c>
      <c r="L375">
        <v>-2.6320000000000001</v>
      </c>
      <c r="M375">
        <v>-3.2069999999999999</v>
      </c>
      <c r="N375">
        <v>-3.25</v>
      </c>
      <c r="O375">
        <v>0.92300000000000004</v>
      </c>
      <c r="P375">
        <v>0.92600000000000005</v>
      </c>
      <c r="Q375">
        <v>0.92600000000000005</v>
      </c>
      <c r="R375">
        <v>0.46100000000000002</v>
      </c>
      <c r="S375">
        <v>0.17</v>
      </c>
    </row>
    <row r="376" spans="1:19" x14ac:dyDescent="0.3">
      <c r="A376">
        <v>600</v>
      </c>
      <c r="B376">
        <v>-0.63400000000000001</v>
      </c>
      <c r="C376">
        <v>-1.6339999999999999</v>
      </c>
      <c r="D376">
        <v>-2.63</v>
      </c>
      <c r="E376">
        <v>-3.2090000000000001</v>
      </c>
      <c r="F376">
        <v>-3.25</v>
      </c>
      <c r="G376">
        <v>1.5</v>
      </c>
      <c r="H376">
        <v>0</v>
      </c>
      <c r="I376">
        <v>1.514</v>
      </c>
      <c r="J376">
        <v>-0.64</v>
      </c>
      <c r="K376">
        <v>-1.6359999999999999</v>
      </c>
      <c r="L376">
        <v>-2.6320000000000001</v>
      </c>
      <c r="M376">
        <v>-3.2069999999999999</v>
      </c>
      <c r="N376">
        <v>-3.25</v>
      </c>
      <c r="O376">
        <v>0.92300000000000004</v>
      </c>
      <c r="P376">
        <v>0.92600000000000005</v>
      </c>
      <c r="Q376">
        <v>0.92600000000000005</v>
      </c>
      <c r="R376">
        <v>0.46</v>
      </c>
      <c r="S376">
        <v>0.17</v>
      </c>
    </row>
    <row r="378" spans="1:19" x14ac:dyDescent="0.3">
      <c r="A378" t="s">
        <v>0</v>
      </c>
      <c r="B378" t="s">
        <v>30</v>
      </c>
    </row>
    <row r="379" spans="1:19" x14ac:dyDescent="0.3">
      <c r="A379">
        <v>0</v>
      </c>
      <c r="B379">
        <v>-0.63400000000000001</v>
      </c>
      <c r="C379">
        <v>-1.6339999999999999</v>
      </c>
      <c r="D379">
        <v>-2.63</v>
      </c>
      <c r="E379">
        <v>-3.2090000000000001</v>
      </c>
      <c r="F379">
        <v>-3.25</v>
      </c>
      <c r="G379">
        <v>1.5</v>
      </c>
      <c r="H379">
        <v>0</v>
      </c>
      <c r="I379">
        <v>1.2589999999999999</v>
      </c>
      <c r="J379">
        <v>-0.63400000000000001</v>
      </c>
      <c r="K379">
        <v>-1.6339999999999999</v>
      </c>
      <c r="L379">
        <v>-2.63</v>
      </c>
      <c r="M379">
        <v>-3.2090000000000001</v>
      </c>
      <c r="N379">
        <v>-3.25</v>
      </c>
      <c r="O379">
        <v>0.91100000000000003</v>
      </c>
      <c r="P379">
        <v>0.91100000000000003</v>
      </c>
      <c r="Q379">
        <v>0.90500000000000003</v>
      </c>
      <c r="R379">
        <v>0.45200000000000001</v>
      </c>
      <c r="S379">
        <v>0.16500000000000001</v>
      </c>
    </row>
    <row r="380" spans="1:19" x14ac:dyDescent="0.3">
      <c r="A380">
        <v>60</v>
      </c>
      <c r="B380">
        <v>-0.63400000000000001</v>
      </c>
      <c r="C380">
        <v>-1.6339999999999999</v>
      </c>
      <c r="D380">
        <v>-2.63</v>
      </c>
      <c r="E380">
        <v>-3.2090000000000001</v>
      </c>
      <c r="F380">
        <v>-3.25</v>
      </c>
      <c r="G380">
        <v>1.5</v>
      </c>
      <c r="H380">
        <v>0</v>
      </c>
      <c r="I380">
        <v>1.2589999999999999</v>
      </c>
      <c r="J380">
        <v>-0.63700000000000001</v>
      </c>
      <c r="K380">
        <v>-1.6339999999999999</v>
      </c>
      <c r="L380">
        <v>-2.63</v>
      </c>
      <c r="M380">
        <v>-3.21</v>
      </c>
      <c r="N380">
        <v>-3.2469999999999999</v>
      </c>
      <c r="O380">
        <v>0.91600000000000004</v>
      </c>
      <c r="P380">
        <v>0.92400000000000004</v>
      </c>
      <c r="Q380">
        <v>0.91900000000000004</v>
      </c>
      <c r="R380">
        <v>0.45200000000000001</v>
      </c>
      <c r="S380">
        <v>0.157</v>
      </c>
    </row>
    <row r="381" spans="1:19" x14ac:dyDescent="0.3">
      <c r="A381">
        <v>120</v>
      </c>
      <c r="B381">
        <v>-0.63400000000000001</v>
      </c>
      <c r="C381">
        <v>-1.6339999999999999</v>
      </c>
      <c r="D381">
        <v>-2.63</v>
      </c>
      <c r="E381">
        <v>-3.2090000000000001</v>
      </c>
      <c r="F381">
        <v>-3.25</v>
      </c>
      <c r="G381">
        <v>1.5</v>
      </c>
      <c r="H381">
        <v>0</v>
      </c>
      <c r="I381">
        <v>1.2589999999999999</v>
      </c>
      <c r="J381">
        <v>-0.63800000000000001</v>
      </c>
      <c r="K381">
        <v>-1.6339999999999999</v>
      </c>
      <c r="L381">
        <v>-2.63</v>
      </c>
      <c r="M381">
        <v>-3.2090000000000001</v>
      </c>
      <c r="N381">
        <v>-3.2440000000000002</v>
      </c>
      <c r="O381">
        <v>0.91900000000000004</v>
      </c>
      <c r="P381">
        <v>0.92800000000000005</v>
      </c>
      <c r="Q381">
        <v>0.92100000000000004</v>
      </c>
      <c r="R381">
        <v>0.45100000000000001</v>
      </c>
      <c r="S381">
        <v>0.15</v>
      </c>
    </row>
    <row r="382" spans="1:19" x14ac:dyDescent="0.3">
      <c r="A382">
        <v>180</v>
      </c>
      <c r="B382">
        <v>-0.63400000000000001</v>
      </c>
      <c r="C382">
        <v>-1.6339999999999999</v>
      </c>
      <c r="D382">
        <v>-2.63</v>
      </c>
      <c r="E382">
        <v>-3.2090000000000001</v>
      </c>
      <c r="F382">
        <v>-3.25</v>
      </c>
      <c r="G382">
        <v>1.5</v>
      </c>
      <c r="H382">
        <v>0</v>
      </c>
      <c r="I382">
        <v>1.2589999999999999</v>
      </c>
      <c r="J382">
        <v>-0.63900000000000001</v>
      </c>
      <c r="K382">
        <v>-1.6339999999999999</v>
      </c>
      <c r="L382">
        <v>-2.6309999999999998</v>
      </c>
      <c r="M382">
        <v>-3.2080000000000002</v>
      </c>
      <c r="N382">
        <v>-3.2410000000000001</v>
      </c>
      <c r="O382">
        <v>0.92</v>
      </c>
      <c r="P382">
        <v>0.93</v>
      </c>
      <c r="Q382">
        <v>0.92600000000000005</v>
      </c>
      <c r="R382">
        <v>0.45500000000000002</v>
      </c>
      <c r="S382">
        <v>0.14399999999999999</v>
      </c>
    </row>
    <row r="383" spans="1:19" x14ac:dyDescent="0.3">
      <c r="A383">
        <v>240</v>
      </c>
      <c r="B383">
        <v>-0.63400000000000001</v>
      </c>
      <c r="C383">
        <v>-1.6339999999999999</v>
      </c>
      <c r="D383">
        <v>-2.63</v>
      </c>
      <c r="E383">
        <v>-3.2090000000000001</v>
      </c>
      <c r="F383">
        <v>-3.25</v>
      </c>
      <c r="G383">
        <v>1.5</v>
      </c>
      <c r="H383">
        <v>0</v>
      </c>
      <c r="I383">
        <v>1.2589999999999999</v>
      </c>
      <c r="J383">
        <v>-0.63900000000000001</v>
      </c>
      <c r="K383">
        <v>-1.6339999999999999</v>
      </c>
      <c r="L383">
        <v>-2.6309999999999998</v>
      </c>
      <c r="M383">
        <v>-3.2090000000000001</v>
      </c>
      <c r="N383">
        <v>-3.238</v>
      </c>
      <c r="O383">
        <v>0.92100000000000004</v>
      </c>
      <c r="P383">
        <v>0.93100000000000005</v>
      </c>
      <c r="Q383">
        <v>0.92600000000000005</v>
      </c>
      <c r="R383">
        <v>0.46200000000000002</v>
      </c>
      <c r="S383">
        <v>0.13800000000000001</v>
      </c>
    </row>
    <row r="384" spans="1:19" x14ac:dyDescent="0.3">
      <c r="A384">
        <v>300</v>
      </c>
      <c r="B384">
        <v>-0.63400000000000001</v>
      </c>
      <c r="C384">
        <v>-1.6339999999999999</v>
      </c>
      <c r="D384">
        <v>-2.63</v>
      </c>
      <c r="E384">
        <v>-3.2090000000000001</v>
      </c>
      <c r="F384">
        <v>-3.25</v>
      </c>
      <c r="G384">
        <v>1.5</v>
      </c>
      <c r="H384">
        <v>0</v>
      </c>
      <c r="I384">
        <v>1.2589999999999999</v>
      </c>
      <c r="J384">
        <v>-0.63900000000000001</v>
      </c>
      <c r="K384">
        <v>-1.6339999999999999</v>
      </c>
      <c r="L384">
        <v>-2.6309999999999998</v>
      </c>
      <c r="M384">
        <v>-3.2080000000000002</v>
      </c>
      <c r="N384">
        <v>-3.2349999999999999</v>
      </c>
      <c r="O384">
        <v>0.92100000000000004</v>
      </c>
      <c r="P384">
        <v>0.92900000000000005</v>
      </c>
      <c r="Q384">
        <v>0.92500000000000004</v>
      </c>
      <c r="R384">
        <v>0.46200000000000002</v>
      </c>
      <c r="S384">
        <v>0.13200000000000001</v>
      </c>
    </row>
    <row r="385" spans="1:19" x14ac:dyDescent="0.3">
      <c r="A385">
        <v>360</v>
      </c>
      <c r="B385">
        <v>-0.63400000000000001</v>
      </c>
      <c r="C385">
        <v>-1.6339999999999999</v>
      </c>
      <c r="D385">
        <v>-2.63</v>
      </c>
      <c r="E385">
        <v>-3.2090000000000001</v>
      </c>
      <c r="F385">
        <v>-3.25</v>
      </c>
      <c r="G385">
        <v>1.5</v>
      </c>
      <c r="H385">
        <v>0</v>
      </c>
      <c r="I385">
        <v>1.2589999999999999</v>
      </c>
      <c r="J385">
        <v>-0.63900000000000001</v>
      </c>
      <c r="K385">
        <v>-1.6339999999999999</v>
      </c>
      <c r="L385">
        <v>-2.6320000000000001</v>
      </c>
      <c r="M385">
        <v>-3.206</v>
      </c>
      <c r="N385">
        <v>-3.2320000000000002</v>
      </c>
      <c r="O385">
        <v>0.92100000000000004</v>
      </c>
      <c r="P385">
        <v>0.92900000000000005</v>
      </c>
      <c r="Q385">
        <v>0.92600000000000005</v>
      </c>
      <c r="R385">
        <v>0.45600000000000002</v>
      </c>
      <c r="S385">
        <v>0.128</v>
      </c>
    </row>
    <row r="386" spans="1:19" x14ac:dyDescent="0.3">
      <c r="A386">
        <v>420</v>
      </c>
      <c r="B386">
        <v>-0.63400000000000001</v>
      </c>
      <c r="C386">
        <v>-1.6339999999999999</v>
      </c>
      <c r="D386">
        <v>-2.63</v>
      </c>
      <c r="E386">
        <v>-3.2090000000000001</v>
      </c>
      <c r="F386">
        <v>-3.25</v>
      </c>
      <c r="G386">
        <v>1.5</v>
      </c>
      <c r="H386">
        <v>0</v>
      </c>
      <c r="I386">
        <v>1.2589999999999999</v>
      </c>
      <c r="J386">
        <v>-0.64</v>
      </c>
      <c r="K386">
        <v>-1.635</v>
      </c>
      <c r="L386">
        <v>-2.6320000000000001</v>
      </c>
      <c r="M386">
        <v>-3.2040000000000002</v>
      </c>
      <c r="N386">
        <v>-3.2290000000000001</v>
      </c>
      <c r="O386">
        <v>0.92200000000000004</v>
      </c>
      <c r="P386">
        <v>0.92800000000000005</v>
      </c>
      <c r="Q386">
        <v>0.92700000000000005</v>
      </c>
      <c r="R386">
        <v>0.44800000000000001</v>
      </c>
      <c r="S386">
        <v>0.125</v>
      </c>
    </row>
    <row r="387" spans="1:19" x14ac:dyDescent="0.3">
      <c r="A387">
        <v>480</v>
      </c>
      <c r="B387">
        <v>-0.63400000000000001</v>
      </c>
      <c r="C387">
        <v>-1.6339999999999999</v>
      </c>
      <c r="D387">
        <v>-2.63</v>
      </c>
      <c r="E387">
        <v>-3.2090000000000001</v>
      </c>
      <c r="F387">
        <v>-3.25</v>
      </c>
      <c r="G387">
        <v>1.5</v>
      </c>
      <c r="H387">
        <v>0</v>
      </c>
      <c r="I387">
        <v>1.2589999999999999</v>
      </c>
      <c r="J387">
        <v>-0.64</v>
      </c>
      <c r="K387">
        <v>-1.635</v>
      </c>
      <c r="L387">
        <v>-2.6320000000000001</v>
      </c>
      <c r="M387">
        <v>-3.2010000000000001</v>
      </c>
      <c r="N387">
        <v>-3.226</v>
      </c>
      <c r="O387">
        <v>0.92200000000000004</v>
      </c>
      <c r="P387">
        <v>0.92700000000000005</v>
      </c>
      <c r="Q387">
        <v>0.92600000000000005</v>
      </c>
      <c r="R387">
        <v>0.441</v>
      </c>
      <c r="S387">
        <v>0.124</v>
      </c>
    </row>
    <row r="388" spans="1:19" x14ac:dyDescent="0.3">
      <c r="A388">
        <v>540</v>
      </c>
      <c r="B388">
        <v>-0.63400000000000001</v>
      </c>
      <c r="C388">
        <v>-1.6339999999999999</v>
      </c>
      <c r="D388">
        <v>-2.63</v>
      </c>
      <c r="E388">
        <v>-3.2090000000000001</v>
      </c>
      <c r="F388">
        <v>-3.25</v>
      </c>
      <c r="G388">
        <v>1.5</v>
      </c>
      <c r="H388">
        <v>0</v>
      </c>
      <c r="I388">
        <v>1.2589999999999999</v>
      </c>
      <c r="J388">
        <v>-0.64</v>
      </c>
      <c r="K388">
        <v>-1.635</v>
      </c>
      <c r="L388">
        <v>-2.6320000000000001</v>
      </c>
      <c r="M388">
        <v>-3.198</v>
      </c>
      <c r="N388">
        <v>-3.2229999999999999</v>
      </c>
      <c r="O388">
        <v>0.92300000000000004</v>
      </c>
      <c r="P388">
        <v>0.92600000000000005</v>
      </c>
      <c r="Q388">
        <v>0.92600000000000005</v>
      </c>
      <c r="R388">
        <v>0.434</v>
      </c>
      <c r="S388">
        <v>0.123</v>
      </c>
    </row>
    <row r="389" spans="1:19" x14ac:dyDescent="0.3">
      <c r="A389">
        <v>600</v>
      </c>
      <c r="B389">
        <v>-0.63400000000000001</v>
      </c>
      <c r="C389">
        <v>-1.6339999999999999</v>
      </c>
      <c r="D389">
        <v>-2.63</v>
      </c>
      <c r="E389">
        <v>-3.2090000000000001</v>
      </c>
      <c r="F389">
        <v>-3.25</v>
      </c>
      <c r="G389">
        <v>1.5</v>
      </c>
      <c r="H389">
        <v>0</v>
      </c>
      <c r="I389">
        <v>1.2589999999999999</v>
      </c>
      <c r="J389">
        <v>-0.64</v>
      </c>
      <c r="K389">
        <v>-1.6359999999999999</v>
      </c>
      <c r="L389">
        <v>-2.6320000000000001</v>
      </c>
      <c r="M389">
        <v>-3.194</v>
      </c>
      <c r="N389">
        <v>-3.22</v>
      </c>
      <c r="O389">
        <v>0.92300000000000004</v>
      </c>
      <c r="P389">
        <v>0.92600000000000005</v>
      </c>
      <c r="Q389">
        <v>0.92600000000000005</v>
      </c>
      <c r="R389">
        <v>0.42699999999999999</v>
      </c>
      <c r="S389">
        <v>0.121</v>
      </c>
    </row>
    <row r="391" spans="1:19" x14ac:dyDescent="0.3">
      <c r="A391" t="s">
        <v>0</v>
      </c>
      <c r="B391" t="s">
        <v>31</v>
      </c>
    </row>
    <row r="392" spans="1:19" x14ac:dyDescent="0.3">
      <c r="A392">
        <v>0</v>
      </c>
      <c r="B392">
        <v>-0.63400000000000001</v>
      </c>
      <c r="C392">
        <v>-1.6339999999999999</v>
      </c>
      <c r="D392">
        <v>-2.6309999999999998</v>
      </c>
      <c r="E392">
        <v>-3.218</v>
      </c>
      <c r="F392">
        <v>-3.26</v>
      </c>
      <c r="G392">
        <v>1.5</v>
      </c>
      <c r="H392">
        <v>0.01</v>
      </c>
      <c r="I392">
        <v>1.752</v>
      </c>
      <c r="J392">
        <v>-0.63400000000000001</v>
      </c>
      <c r="K392">
        <v>-1.6339999999999999</v>
      </c>
      <c r="L392">
        <v>-2.6309999999999998</v>
      </c>
      <c r="M392">
        <v>-3.218</v>
      </c>
      <c r="N392">
        <v>-3.26</v>
      </c>
      <c r="O392">
        <v>0.91100000000000003</v>
      </c>
      <c r="P392">
        <v>0.91100000000000003</v>
      </c>
      <c r="Q392">
        <v>0.90500000000000003</v>
      </c>
      <c r="R392">
        <v>0.45800000000000002</v>
      </c>
      <c r="S392">
        <v>0.16700000000000001</v>
      </c>
    </row>
    <row r="393" spans="1:19" x14ac:dyDescent="0.3">
      <c r="A393">
        <v>60</v>
      </c>
      <c r="B393">
        <v>-0.63400000000000001</v>
      </c>
      <c r="C393">
        <v>-1.6339999999999999</v>
      </c>
      <c r="D393">
        <v>-2.6309999999999998</v>
      </c>
      <c r="E393">
        <v>-3.218</v>
      </c>
      <c r="F393">
        <v>-3.26</v>
      </c>
      <c r="G393">
        <v>1.5</v>
      </c>
      <c r="H393">
        <v>0.01</v>
      </c>
      <c r="I393">
        <v>1.752</v>
      </c>
      <c r="J393">
        <v>-0.63500000000000001</v>
      </c>
      <c r="K393">
        <v>-1.6339999999999999</v>
      </c>
      <c r="L393">
        <v>-2.63</v>
      </c>
      <c r="M393">
        <v>-3.218</v>
      </c>
      <c r="N393">
        <v>-3.2629999999999999</v>
      </c>
      <c r="O393">
        <v>0.92</v>
      </c>
      <c r="P393">
        <v>0.92600000000000005</v>
      </c>
      <c r="Q393">
        <v>0.91900000000000004</v>
      </c>
      <c r="R393">
        <v>0.45500000000000002</v>
      </c>
      <c r="S393">
        <v>0.17399999999999999</v>
      </c>
    </row>
    <row r="394" spans="1:19" x14ac:dyDescent="0.3">
      <c r="A394">
        <v>120</v>
      </c>
      <c r="B394">
        <v>-0.63400000000000001</v>
      </c>
      <c r="C394">
        <v>-1.6339999999999999</v>
      </c>
      <c r="D394">
        <v>-2.6309999999999998</v>
      </c>
      <c r="E394">
        <v>-3.218</v>
      </c>
      <c r="F394">
        <v>-3.26</v>
      </c>
      <c r="G394">
        <v>1.5</v>
      </c>
      <c r="H394">
        <v>0.01</v>
      </c>
      <c r="I394">
        <v>1.752</v>
      </c>
      <c r="J394">
        <v>-0.63500000000000001</v>
      </c>
      <c r="K394">
        <v>-1.6339999999999999</v>
      </c>
      <c r="L394">
        <v>-2.6309999999999998</v>
      </c>
      <c r="M394">
        <v>-3.218</v>
      </c>
      <c r="N394">
        <v>-3.266</v>
      </c>
      <c r="O394">
        <v>0.92600000000000005</v>
      </c>
      <c r="P394">
        <v>0.92800000000000005</v>
      </c>
      <c r="Q394">
        <v>0.92400000000000004</v>
      </c>
      <c r="R394">
        <v>0.45900000000000002</v>
      </c>
      <c r="S394">
        <v>0.182</v>
      </c>
    </row>
    <row r="395" spans="1:19" x14ac:dyDescent="0.3">
      <c r="A395">
        <v>180</v>
      </c>
      <c r="B395">
        <v>-0.63400000000000001</v>
      </c>
      <c r="C395">
        <v>-1.6339999999999999</v>
      </c>
      <c r="D395">
        <v>-2.6309999999999998</v>
      </c>
      <c r="E395">
        <v>-3.218</v>
      </c>
      <c r="F395">
        <v>-3.26</v>
      </c>
      <c r="G395">
        <v>1.5</v>
      </c>
      <c r="H395">
        <v>0.01</v>
      </c>
      <c r="I395">
        <v>1.752</v>
      </c>
      <c r="J395">
        <v>-0.63500000000000001</v>
      </c>
      <c r="K395">
        <v>-1.6339999999999999</v>
      </c>
      <c r="L395">
        <v>-2.6309999999999998</v>
      </c>
      <c r="M395">
        <v>-3.2170000000000001</v>
      </c>
      <c r="N395">
        <v>-3.2690000000000001</v>
      </c>
      <c r="O395">
        <v>0.93100000000000005</v>
      </c>
      <c r="P395">
        <v>0.93</v>
      </c>
      <c r="Q395">
        <v>0.92500000000000004</v>
      </c>
      <c r="R395">
        <v>0.46200000000000002</v>
      </c>
      <c r="S395">
        <v>0.19</v>
      </c>
    </row>
    <row r="396" spans="1:19" x14ac:dyDescent="0.3">
      <c r="A396">
        <v>240</v>
      </c>
      <c r="B396">
        <v>-0.63400000000000001</v>
      </c>
      <c r="C396">
        <v>-1.6339999999999999</v>
      </c>
      <c r="D396">
        <v>-2.6309999999999998</v>
      </c>
      <c r="E396">
        <v>-3.218</v>
      </c>
      <c r="F396">
        <v>-3.26</v>
      </c>
      <c r="G396">
        <v>1.5</v>
      </c>
      <c r="H396">
        <v>0.01</v>
      </c>
      <c r="I396">
        <v>1.752</v>
      </c>
      <c r="J396">
        <v>-0.63300000000000001</v>
      </c>
      <c r="K396">
        <v>-1.6339999999999999</v>
      </c>
      <c r="L396">
        <v>-2.6309999999999998</v>
      </c>
      <c r="M396">
        <v>-3.2160000000000002</v>
      </c>
      <c r="N396">
        <v>-3.2719999999999998</v>
      </c>
      <c r="O396">
        <v>0.93400000000000005</v>
      </c>
      <c r="P396">
        <v>0.92900000000000005</v>
      </c>
      <c r="Q396">
        <v>0.92500000000000004</v>
      </c>
      <c r="R396">
        <v>0.46</v>
      </c>
      <c r="S396">
        <v>0.19600000000000001</v>
      </c>
    </row>
    <row r="397" spans="1:19" x14ac:dyDescent="0.3">
      <c r="A397">
        <v>300</v>
      </c>
      <c r="B397">
        <v>-0.63400000000000001</v>
      </c>
      <c r="C397">
        <v>-1.6339999999999999</v>
      </c>
      <c r="D397">
        <v>-2.6309999999999998</v>
      </c>
      <c r="E397">
        <v>-3.218</v>
      </c>
      <c r="F397">
        <v>-3.26</v>
      </c>
      <c r="G397">
        <v>1.5</v>
      </c>
      <c r="H397">
        <v>0.01</v>
      </c>
      <c r="I397">
        <v>1.752</v>
      </c>
      <c r="J397">
        <v>-0.63200000000000001</v>
      </c>
      <c r="K397">
        <v>-1.6339999999999999</v>
      </c>
      <c r="L397">
        <v>-2.6320000000000001</v>
      </c>
      <c r="M397">
        <v>-3.2160000000000002</v>
      </c>
      <c r="N397">
        <v>-3.2749999999999999</v>
      </c>
      <c r="O397">
        <v>0.93799999999999994</v>
      </c>
      <c r="P397">
        <v>0.93</v>
      </c>
      <c r="Q397">
        <v>0.92800000000000005</v>
      </c>
      <c r="R397">
        <v>0.46200000000000002</v>
      </c>
      <c r="S397">
        <v>0.19900000000000001</v>
      </c>
    </row>
    <row r="398" spans="1:19" x14ac:dyDescent="0.3">
      <c r="A398">
        <v>360</v>
      </c>
      <c r="B398">
        <v>-0.63400000000000001</v>
      </c>
      <c r="C398">
        <v>-1.6339999999999999</v>
      </c>
      <c r="D398">
        <v>-2.6309999999999998</v>
      </c>
      <c r="E398">
        <v>-3.218</v>
      </c>
      <c r="F398">
        <v>-3.26</v>
      </c>
      <c r="G398">
        <v>1.5</v>
      </c>
      <c r="H398">
        <v>0.01</v>
      </c>
      <c r="I398">
        <v>1.752</v>
      </c>
      <c r="J398">
        <v>-0.63</v>
      </c>
      <c r="K398">
        <v>-1.6339999999999999</v>
      </c>
      <c r="L398">
        <v>-2.6320000000000001</v>
      </c>
      <c r="M398">
        <v>-3.2170000000000001</v>
      </c>
      <c r="N398">
        <v>-3.278</v>
      </c>
      <c r="O398">
        <v>0.94</v>
      </c>
      <c r="P398">
        <v>0.92800000000000005</v>
      </c>
      <c r="Q398">
        <v>0.92600000000000005</v>
      </c>
      <c r="R398">
        <v>0.46800000000000003</v>
      </c>
      <c r="S398">
        <v>0.20300000000000001</v>
      </c>
    </row>
    <row r="399" spans="1:19" x14ac:dyDescent="0.3">
      <c r="A399">
        <v>420</v>
      </c>
      <c r="B399">
        <v>-0.63400000000000001</v>
      </c>
      <c r="C399">
        <v>-1.6339999999999999</v>
      </c>
      <c r="D399">
        <v>-2.6309999999999998</v>
      </c>
      <c r="E399">
        <v>-3.218</v>
      </c>
      <c r="F399">
        <v>-3.26</v>
      </c>
      <c r="G399">
        <v>1.5</v>
      </c>
      <c r="H399">
        <v>0.01</v>
      </c>
      <c r="I399">
        <v>1.752</v>
      </c>
      <c r="J399">
        <v>-0.628</v>
      </c>
      <c r="K399">
        <v>-1.6339999999999999</v>
      </c>
      <c r="L399">
        <v>-2.6320000000000001</v>
      </c>
      <c r="M399">
        <v>-3.2189999999999999</v>
      </c>
      <c r="N399">
        <v>-3.2810000000000001</v>
      </c>
      <c r="O399">
        <v>0.94399999999999995</v>
      </c>
      <c r="P399">
        <v>0.92800000000000005</v>
      </c>
      <c r="Q399">
        <v>0.92600000000000005</v>
      </c>
      <c r="R399">
        <v>0.47499999999999998</v>
      </c>
      <c r="S399">
        <v>0.20799999999999999</v>
      </c>
    </row>
    <row r="400" spans="1:19" x14ac:dyDescent="0.3">
      <c r="A400">
        <v>480</v>
      </c>
      <c r="B400">
        <v>-0.63400000000000001</v>
      </c>
      <c r="C400">
        <v>-1.6339999999999999</v>
      </c>
      <c r="D400">
        <v>-2.6309999999999998</v>
      </c>
      <c r="E400">
        <v>-3.218</v>
      </c>
      <c r="F400">
        <v>-3.26</v>
      </c>
      <c r="G400">
        <v>1.5</v>
      </c>
      <c r="H400">
        <v>0.01</v>
      </c>
      <c r="I400">
        <v>1.752</v>
      </c>
      <c r="J400">
        <v>-0.627</v>
      </c>
      <c r="K400">
        <v>-1.635</v>
      </c>
      <c r="L400">
        <v>-2.6320000000000001</v>
      </c>
      <c r="M400">
        <v>-3.2210000000000001</v>
      </c>
      <c r="N400">
        <v>-3.2839999999999998</v>
      </c>
      <c r="O400">
        <v>0.94599999999999995</v>
      </c>
      <c r="P400">
        <v>0.92900000000000005</v>
      </c>
      <c r="Q400">
        <v>0.92600000000000005</v>
      </c>
      <c r="R400">
        <v>0.48299999999999998</v>
      </c>
      <c r="S400">
        <v>0.21299999999999999</v>
      </c>
    </row>
    <row r="401" spans="1:19" x14ac:dyDescent="0.3">
      <c r="A401">
        <v>540</v>
      </c>
      <c r="B401">
        <v>-0.63400000000000001</v>
      </c>
      <c r="C401">
        <v>-1.6339999999999999</v>
      </c>
      <c r="D401">
        <v>-2.6309999999999998</v>
      </c>
      <c r="E401">
        <v>-3.218</v>
      </c>
      <c r="F401">
        <v>-3.26</v>
      </c>
      <c r="G401">
        <v>1.5</v>
      </c>
      <c r="H401">
        <v>0.01</v>
      </c>
      <c r="I401">
        <v>1.752</v>
      </c>
      <c r="J401">
        <v>-0.625</v>
      </c>
      <c r="K401">
        <v>-1.6339999999999999</v>
      </c>
      <c r="L401">
        <v>-2.6320000000000001</v>
      </c>
      <c r="M401">
        <v>-3.2240000000000002</v>
      </c>
      <c r="N401">
        <v>-3.2869999999999999</v>
      </c>
      <c r="O401">
        <v>0.94799999999999995</v>
      </c>
      <c r="P401">
        <v>0.92900000000000005</v>
      </c>
      <c r="Q401">
        <v>0.92700000000000005</v>
      </c>
      <c r="R401">
        <v>0.49</v>
      </c>
      <c r="S401">
        <v>0.217</v>
      </c>
    </row>
    <row r="402" spans="1:19" x14ac:dyDescent="0.3">
      <c r="A402">
        <v>600</v>
      </c>
      <c r="B402">
        <v>-0.63400000000000001</v>
      </c>
      <c r="C402">
        <v>-1.6339999999999999</v>
      </c>
      <c r="D402">
        <v>-2.6309999999999998</v>
      </c>
      <c r="E402">
        <v>-3.218</v>
      </c>
      <c r="F402">
        <v>-3.26</v>
      </c>
      <c r="G402">
        <v>1.5</v>
      </c>
      <c r="H402">
        <v>0.01</v>
      </c>
      <c r="I402">
        <v>1.752</v>
      </c>
      <c r="J402">
        <v>-0.623</v>
      </c>
      <c r="K402">
        <v>-1.6339999999999999</v>
      </c>
      <c r="L402">
        <v>-2.6320000000000001</v>
      </c>
      <c r="M402">
        <v>-3.2269999999999999</v>
      </c>
      <c r="N402">
        <v>-3.29</v>
      </c>
      <c r="O402">
        <v>0.95099999999999996</v>
      </c>
      <c r="P402">
        <v>0.93</v>
      </c>
      <c r="Q402">
        <v>0.92700000000000005</v>
      </c>
      <c r="R402">
        <v>0.49399999999999999</v>
      </c>
      <c r="S402">
        <v>0.219</v>
      </c>
    </row>
    <row r="404" spans="1:19" x14ac:dyDescent="0.3">
      <c r="A404" t="s">
        <v>0</v>
      </c>
      <c r="B404" t="s">
        <v>32</v>
      </c>
    </row>
    <row r="405" spans="1:19" x14ac:dyDescent="0.3">
      <c r="A405">
        <v>0</v>
      </c>
      <c r="B405">
        <v>-0.63400000000000001</v>
      </c>
      <c r="C405">
        <v>-1.6339999999999999</v>
      </c>
      <c r="D405">
        <v>-2.6309999999999998</v>
      </c>
      <c r="E405">
        <v>-3.218</v>
      </c>
      <c r="F405">
        <v>-3.26</v>
      </c>
      <c r="G405">
        <v>1.5</v>
      </c>
      <c r="H405">
        <v>0.01</v>
      </c>
      <c r="I405">
        <v>1.512</v>
      </c>
      <c r="J405">
        <v>-0.63400000000000001</v>
      </c>
      <c r="K405">
        <v>-1.6339999999999999</v>
      </c>
      <c r="L405">
        <v>-2.6309999999999998</v>
      </c>
      <c r="M405">
        <v>-3.218</v>
      </c>
      <c r="N405">
        <v>-3.26</v>
      </c>
      <c r="O405">
        <v>0.91100000000000003</v>
      </c>
      <c r="P405">
        <v>0.91100000000000003</v>
      </c>
      <c r="Q405">
        <v>0.90500000000000003</v>
      </c>
      <c r="R405">
        <v>0.45800000000000002</v>
      </c>
      <c r="S405">
        <v>0.16700000000000001</v>
      </c>
    </row>
    <row r="406" spans="1:19" x14ac:dyDescent="0.3">
      <c r="A406">
        <v>60</v>
      </c>
      <c r="B406">
        <v>-0.63400000000000001</v>
      </c>
      <c r="C406">
        <v>-1.6339999999999999</v>
      </c>
      <c r="D406">
        <v>-2.6309999999999998</v>
      </c>
      <c r="E406">
        <v>-3.218</v>
      </c>
      <c r="F406">
        <v>-3.26</v>
      </c>
      <c r="G406">
        <v>1.5</v>
      </c>
      <c r="H406">
        <v>0.01</v>
      </c>
      <c r="I406">
        <v>1.512</v>
      </c>
      <c r="J406">
        <v>-0.63600000000000001</v>
      </c>
      <c r="K406">
        <v>-1.6339999999999999</v>
      </c>
      <c r="L406">
        <v>-2.63</v>
      </c>
      <c r="M406">
        <v>-3.218</v>
      </c>
      <c r="N406">
        <v>-3.26</v>
      </c>
      <c r="O406">
        <v>0.92</v>
      </c>
      <c r="P406">
        <v>0.92500000000000004</v>
      </c>
      <c r="Q406">
        <v>0.91900000000000004</v>
      </c>
      <c r="R406">
        <v>0.45600000000000002</v>
      </c>
      <c r="S406">
        <v>0.16700000000000001</v>
      </c>
    </row>
    <row r="407" spans="1:19" x14ac:dyDescent="0.3">
      <c r="A407">
        <v>120</v>
      </c>
      <c r="B407">
        <v>-0.63400000000000001</v>
      </c>
      <c r="C407">
        <v>-1.6339999999999999</v>
      </c>
      <c r="D407">
        <v>-2.6309999999999998</v>
      </c>
      <c r="E407">
        <v>-3.218</v>
      </c>
      <c r="F407">
        <v>-3.26</v>
      </c>
      <c r="G407">
        <v>1.5</v>
      </c>
      <c r="H407">
        <v>0.01</v>
      </c>
      <c r="I407">
        <v>1.512</v>
      </c>
      <c r="J407">
        <v>-0.63500000000000001</v>
      </c>
      <c r="K407">
        <v>-1.6339999999999999</v>
      </c>
      <c r="L407">
        <v>-2.6309999999999998</v>
      </c>
      <c r="M407">
        <v>-3.218</v>
      </c>
      <c r="N407">
        <v>-3.26</v>
      </c>
      <c r="O407">
        <v>0.92600000000000005</v>
      </c>
      <c r="P407">
        <v>0.92700000000000005</v>
      </c>
      <c r="Q407">
        <v>0.92300000000000004</v>
      </c>
      <c r="R407">
        <v>0.45800000000000002</v>
      </c>
      <c r="S407">
        <v>0.16700000000000001</v>
      </c>
    </row>
    <row r="408" spans="1:19" x14ac:dyDescent="0.3">
      <c r="A408">
        <v>180</v>
      </c>
      <c r="B408">
        <v>-0.63400000000000001</v>
      </c>
      <c r="C408">
        <v>-1.6339999999999999</v>
      </c>
      <c r="D408">
        <v>-2.6309999999999998</v>
      </c>
      <c r="E408">
        <v>-3.218</v>
      </c>
      <c r="F408">
        <v>-3.26</v>
      </c>
      <c r="G408">
        <v>1.5</v>
      </c>
      <c r="H408">
        <v>0.01</v>
      </c>
      <c r="I408">
        <v>1.512</v>
      </c>
      <c r="J408">
        <v>-0.63500000000000001</v>
      </c>
      <c r="K408">
        <v>-1.6339999999999999</v>
      </c>
      <c r="L408">
        <v>-2.6309999999999998</v>
      </c>
      <c r="M408">
        <v>-3.2170000000000001</v>
      </c>
      <c r="N408">
        <v>-3.26</v>
      </c>
      <c r="O408">
        <v>0.93100000000000005</v>
      </c>
      <c r="P408">
        <v>0.93</v>
      </c>
      <c r="Q408">
        <v>0.92500000000000004</v>
      </c>
      <c r="R408">
        <v>0.46100000000000002</v>
      </c>
      <c r="S408">
        <v>0.16800000000000001</v>
      </c>
    </row>
    <row r="409" spans="1:19" x14ac:dyDescent="0.3">
      <c r="A409">
        <v>240</v>
      </c>
      <c r="B409">
        <v>-0.63400000000000001</v>
      </c>
      <c r="C409">
        <v>-1.6339999999999999</v>
      </c>
      <c r="D409">
        <v>-2.6309999999999998</v>
      </c>
      <c r="E409">
        <v>-3.218</v>
      </c>
      <c r="F409">
        <v>-3.26</v>
      </c>
      <c r="G409">
        <v>1.5</v>
      </c>
      <c r="H409">
        <v>0.01</v>
      </c>
      <c r="I409">
        <v>1.512</v>
      </c>
      <c r="J409">
        <v>-0.63300000000000001</v>
      </c>
      <c r="K409">
        <v>-1.6339999999999999</v>
      </c>
      <c r="L409">
        <v>-2.6320000000000001</v>
      </c>
      <c r="M409">
        <v>-3.2170000000000001</v>
      </c>
      <c r="N409">
        <v>-3.26</v>
      </c>
      <c r="O409">
        <v>0.93400000000000005</v>
      </c>
      <c r="P409">
        <v>0.93</v>
      </c>
      <c r="Q409">
        <v>0.92600000000000005</v>
      </c>
      <c r="R409">
        <v>0.46400000000000002</v>
      </c>
      <c r="S409">
        <v>0.16800000000000001</v>
      </c>
    </row>
    <row r="410" spans="1:19" x14ac:dyDescent="0.3">
      <c r="A410">
        <v>300</v>
      </c>
      <c r="B410">
        <v>-0.63400000000000001</v>
      </c>
      <c r="C410">
        <v>-1.6339999999999999</v>
      </c>
      <c r="D410">
        <v>-2.6309999999999998</v>
      </c>
      <c r="E410">
        <v>-3.218</v>
      </c>
      <c r="F410">
        <v>-3.26</v>
      </c>
      <c r="G410">
        <v>1.5</v>
      </c>
      <c r="H410">
        <v>0.01</v>
      </c>
      <c r="I410">
        <v>1.512</v>
      </c>
      <c r="J410">
        <v>-0.63200000000000001</v>
      </c>
      <c r="K410">
        <v>-1.6339999999999999</v>
      </c>
      <c r="L410">
        <v>-2.6320000000000001</v>
      </c>
      <c r="M410">
        <v>-3.2170000000000001</v>
      </c>
      <c r="N410">
        <v>-3.26</v>
      </c>
      <c r="O410">
        <v>0.93799999999999994</v>
      </c>
      <c r="P410">
        <v>0.93</v>
      </c>
      <c r="Q410">
        <v>0.92700000000000005</v>
      </c>
      <c r="R410">
        <v>0.46500000000000002</v>
      </c>
      <c r="S410">
        <v>0.16600000000000001</v>
      </c>
    </row>
    <row r="411" spans="1:19" x14ac:dyDescent="0.3">
      <c r="A411">
        <v>360</v>
      </c>
      <c r="B411">
        <v>-0.63400000000000001</v>
      </c>
      <c r="C411">
        <v>-1.6339999999999999</v>
      </c>
      <c r="D411">
        <v>-2.6309999999999998</v>
      </c>
      <c r="E411">
        <v>-3.218</v>
      </c>
      <c r="F411">
        <v>-3.26</v>
      </c>
      <c r="G411">
        <v>1.5</v>
      </c>
      <c r="H411">
        <v>0.01</v>
      </c>
      <c r="I411">
        <v>1.512</v>
      </c>
      <c r="J411">
        <v>-0.63</v>
      </c>
      <c r="K411">
        <v>-1.6339999999999999</v>
      </c>
      <c r="L411">
        <v>-2.6320000000000001</v>
      </c>
      <c r="M411">
        <v>-3.2160000000000002</v>
      </c>
      <c r="N411">
        <v>-3.26</v>
      </c>
      <c r="O411">
        <v>0.94</v>
      </c>
      <c r="P411">
        <v>0.92900000000000005</v>
      </c>
      <c r="Q411">
        <v>0.92600000000000005</v>
      </c>
      <c r="R411">
        <v>0.46500000000000002</v>
      </c>
      <c r="S411">
        <v>0.16600000000000001</v>
      </c>
    </row>
    <row r="412" spans="1:19" x14ac:dyDescent="0.3">
      <c r="A412">
        <v>420</v>
      </c>
      <c r="B412">
        <v>-0.63400000000000001</v>
      </c>
      <c r="C412">
        <v>-1.6339999999999999</v>
      </c>
      <c r="D412">
        <v>-2.6309999999999998</v>
      </c>
      <c r="E412">
        <v>-3.218</v>
      </c>
      <c r="F412">
        <v>-3.26</v>
      </c>
      <c r="G412">
        <v>1.5</v>
      </c>
      <c r="H412">
        <v>0.01</v>
      </c>
      <c r="I412">
        <v>1.512</v>
      </c>
      <c r="J412">
        <v>-0.628</v>
      </c>
      <c r="K412">
        <v>-1.6339999999999999</v>
      </c>
      <c r="L412">
        <v>-2.6320000000000001</v>
      </c>
      <c r="M412">
        <v>-3.2160000000000002</v>
      </c>
      <c r="N412">
        <v>-3.26</v>
      </c>
      <c r="O412">
        <v>0.94399999999999995</v>
      </c>
      <c r="P412">
        <v>0.92900000000000005</v>
      </c>
      <c r="Q412">
        <v>0.92700000000000005</v>
      </c>
      <c r="R412">
        <v>0.46500000000000002</v>
      </c>
      <c r="S412">
        <v>0.16800000000000001</v>
      </c>
    </row>
    <row r="413" spans="1:19" x14ac:dyDescent="0.3">
      <c r="A413">
        <v>480</v>
      </c>
      <c r="B413">
        <v>-0.63400000000000001</v>
      </c>
      <c r="C413">
        <v>-1.6339999999999999</v>
      </c>
      <c r="D413">
        <v>-2.6309999999999998</v>
      </c>
      <c r="E413">
        <v>-3.218</v>
      </c>
      <c r="F413">
        <v>-3.26</v>
      </c>
      <c r="G413">
        <v>1.5</v>
      </c>
      <c r="H413">
        <v>0.01</v>
      </c>
      <c r="I413">
        <v>1.512</v>
      </c>
      <c r="J413">
        <v>-0.627</v>
      </c>
      <c r="K413">
        <v>-1.635</v>
      </c>
      <c r="L413">
        <v>-2.6320000000000001</v>
      </c>
      <c r="M413">
        <v>-3.2160000000000002</v>
      </c>
      <c r="N413">
        <v>-3.26</v>
      </c>
      <c r="O413">
        <v>0.94599999999999995</v>
      </c>
      <c r="P413">
        <v>0.92900000000000005</v>
      </c>
      <c r="Q413">
        <v>0.92700000000000005</v>
      </c>
      <c r="R413">
        <v>0.46600000000000003</v>
      </c>
      <c r="S413">
        <v>0.16900000000000001</v>
      </c>
    </row>
    <row r="414" spans="1:19" x14ac:dyDescent="0.3">
      <c r="A414">
        <v>540</v>
      </c>
      <c r="B414">
        <v>-0.63400000000000001</v>
      </c>
      <c r="C414">
        <v>-1.6339999999999999</v>
      </c>
      <c r="D414">
        <v>-2.6309999999999998</v>
      </c>
      <c r="E414">
        <v>-3.218</v>
      </c>
      <c r="F414">
        <v>-3.26</v>
      </c>
      <c r="G414">
        <v>1.5</v>
      </c>
      <c r="H414">
        <v>0.01</v>
      </c>
      <c r="I414">
        <v>1.512</v>
      </c>
      <c r="J414">
        <v>-0.625</v>
      </c>
      <c r="K414">
        <v>-1.6339999999999999</v>
      </c>
      <c r="L414">
        <v>-2.6320000000000001</v>
      </c>
      <c r="M414">
        <v>-3.2160000000000002</v>
      </c>
      <c r="N414">
        <v>-3.26</v>
      </c>
      <c r="O414">
        <v>0.94799999999999995</v>
      </c>
      <c r="P414">
        <v>0.92900000000000005</v>
      </c>
      <c r="Q414">
        <v>0.92600000000000005</v>
      </c>
      <c r="R414">
        <v>0.46600000000000003</v>
      </c>
      <c r="S414">
        <v>0.17100000000000001</v>
      </c>
    </row>
    <row r="415" spans="1:19" x14ac:dyDescent="0.3">
      <c r="A415">
        <v>600</v>
      </c>
      <c r="B415">
        <v>-0.63400000000000001</v>
      </c>
      <c r="C415">
        <v>-1.6339999999999999</v>
      </c>
      <c r="D415">
        <v>-2.6309999999999998</v>
      </c>
      <c r="E415">
        <v>-3.218</v>
      </c>
      <c r="F415">
        <v>-3.26</v>
      </c>
      <c r="G415">
        <v>1.5</v>
      </c>
      <c r="H415">
        <v>0.01</v>
      </c>
      <c r="I415">
        <v>1.512</v>
      </c>
      <c r="J415">
        <v>-0.623</v>
      </c>
      <c r="K415">
        <v>-1.6339999999999999</v>
      </c>
      <c r="L415">
        <v>-2.6320000000000001</v>
      </c>
      <c r="M415">
        <v>-3.2160000000000002</v>
      </c>
      <c r="N415">
        <v>-3.26</v>
      </c>
      <c r="O415">
        <v>0.95099999999999996</v>
      </c>
      <c r="P415">
        <v>0.93</v>
      </c>
      <c r="Q415">
        <v>0.92700000000000005</v>
      </c>
      <c r="R415">
        <v>0.46500000000000002</v>
      </c>
      <c r="S415">
        <v>0.17199999999999999</v>
      </c>
    </row>
    <row r="417" spans="1:19" x14ac:dyDescent="0.3">
      <c r="A417" t="s">
        <v>0</v>
      </c>
      <c r="B417" t="s">
        <v>33</v>
      </c>
    </row>
    <row r="418" spans="1:19" x14ac:dyDescent="0.3">
      <c r="A418">
        <v>0</v>
      </c>
      <c r="B418">
        <v>-0.63400000000000001</v>
      </c>
      <c r="C418">
        <v>-1.6339999999999999</v>
      </c>
      <c r="D418">
        <v>-2.6309999999999998</v>
      </c>
      <c r="E418">
        <v>-3.218</v>
      </c>
      <c r="F418">
        <v>-3.26</v>
      </c>
      <c r="G418">
        <v>1.5</v>
      </c>
      <c r="H418">
        <v>0.01</v>
      </c>
      <c r="I418">
        <v>1.258</v>
      </c>
      <c r="J418">
        <v>-0.63400000000000001</v>
      </c>
      <c r="K418">
        <v>-1.6339999999999999</v>
      </c>
      <c r="L418">
        <v>-2.6309999999999998</v>
      </c>
      <c r="M418">
        <v>-3.218</v>
      </c>
      <c r="N418">
        <v>-3.26</v>
      </c>
      <c r="O418">
        <v>0.91100000000000003</v>
      </c>
      <c r="P418">
        <v>0.91100000000000003</v>
      </c>
      <c r="Q418">
        <v>0.90500000000000003</v>
      </c>
      <c r="R418">
        <v>0.45800000000000002</v>
      </c>
      <c r="S418">
        <v>0.16700000000000001</v>
      </c>
    </row>
    <row r="419" spans="1:19" x14ac:dyDescent="0.3">
      <c r="A419">
        <v>60</v>
      </c>
      <c r="B419">
        <v>-0.63400000000000001</v>
      </c>
      <c r="C419">
        <v>-1.6339999999999999</v>
      </c>
      <c r="D419">
        <v>-2.6309999999999998</v>
      </c>
      <c r="E419">
        <v>-3.218</v>
      </c>
      <c r="F419">
        <v>-3.26</v>
      </c>
      <c r="G419">
        <v>1.5</v>
      </c>
      <c r="H419">
        <v>0.01</v>
      </c>
      <c r="I419">
        <v>1.258</v>
      </c>
      <c r="J419">
        <v>-0.63600000000000001</v>
      </c>
      <c r="K419">
        <v>-1.6339999999999999</v>
      </c>
      <c r="L419">
        <v>-2.63</v>
      </c>
      <c r="M419">
        <v>-3.2189999999999999</v>
      </c>
      <c r="N419">
        <v>-3.2570000000000001</v>
      </c>
      <c r="O419">
        <v>0.92</v>
      </c>
      <c r="P419">
        <v>0.92400000000000004</v>
      </c>
      <c r="Q419">
        <v>0.91800000000000004</v>
      </c>
      <c r="R419">
        <v>0.45700000000000002</v>
      </c>
      <c r="S419">
        <v>0.159</v>
      </c>
    </row>
    <row r="420" spans="1:19" x14ac:dyDescent="0.3">
      <c r="A420">
        <v>120</v>
      </c>
      <c r="B420">
        <v>-0.63400000000000001</v>
      </c>
      <c r="C420">
        <v>-1.6339999999999999</v>
      </c>
      <c r="D420">
        <v>-2.6309999999999998</v>
      </c>
      <c r="E420">
        <v>-3.218</v>
      </c>
      <c r="F420">
        <v>-3.26</v>
      </c>
      <c r="G420">
        <v>1.5</v>
      </c>
      <c r="H420">
        <v>0.01</v>
      </c>
      <c r="I420">
        <v>1.258</v>
      </c>
      <c r="J420">
        <v>-0.63600000000000001</v>
      </c>
      <c r="K420">
        <v>-1.6339999999999999</v>
      </c>
      <c r="L420">
        <v>-2.63</v>
      </c>
      <c r="M420">
        <v>-3.218</v>
      </c>
      <c r="N420">
        <v>-3.254</v>
      </c>
      <c r="O420">
        <v>0.92600000000000005</v>
      </c>
      <c r="P420">
        <v>0.92800000000000005</v>
      </c>
      <c r="Q420">
        <v>0.92100000000000004</v>
      </c>
      <c r="R420">
        <v>0.45600000000000002</v>
      </c>
      <c r="S420">
        <v>0.151</v>
      </c>
    </row>
    <row r="421" spans="1:19" x14ac:dyDescent="0.3">
      <c r="A421">
        <v>180</v>
      </c>
      <c r="B421">
        <v>-0.63400000000000001</v>
      </c>
      <c r="C421">
        <v>-1.6339999999999999</v>
      </c>
      <c r="D421">
        <v>-2.6309999999999998</v>
      </c>
      <c r="E421">
        <v>-3.218</v>
      </c>
      <c r="F421">
        <v>-3.26</v>
      </c>
      <c r="G421">
        <v>1.5</v>
      </c>
      <c r="H421">
        <v>0.01</v>
      </c>
      <c r="I421">
        <v>1.258</v>
      </c>
      <c r="J421">
        <v>-0.63400000000000001</v>
      </c>
      <c r="K421">
        <v>-1.6339999999999999</v>
      </c>
      <c r="L421">
        <v>-2.6309999999999998</v>
      </c>
      <c r="M421">
        <v>-3.2170000000000001</v>
      </c>
      <c r="N421">
        <v>-3.2509999999999999</v>
      </c>
      <c r="O421">
        <v>0.93</v>
      </c>
      <c r="P421">
        <v>0.93</v>
      </c>
      <c r="Q421">
        <v>0.92600000000000005</v>
      </c>
      <c r="R421">
        <v>0.46100000000000002</v>
      </c>
      <c r="S421">
        <v>0.14499999999999999</v>
      </c>
    </row>
    <row r="422" spans="1:19" x14ac:dyDescent="0.3">
      <c r="A422">
        <v>240</v>
      </c>
      <c r="B422">
        <v>-0.63400000000000001</v>
      </c>
      <c r="C422">
        <v>-1.6339999999999999</v>
      </c>
      <c r="D422">
        <v>-2.6309999999999998</v>
      </c>
      <c r="E422">
        <v>-3.218</v>
      </c>
      <c r="F422">
        <v>-3.26</v>
      </c>
      <c r="G422">
        <v>1.5</v>
      </c>
      <c r="H422">
        <v>0.01</v>
      </c>
      <c r="I422">
        <v>1.258</v>
      </c>
      <c r="J422">
        <v>-0.63300000000000001</v>
      </c>
      <c r="K422">
        <v>-1.6339999999999999</v>
      </c>
      <c r="L422">
        <v>-2.6320000000000001</v>
      </c>
      <c r="M422">
        <v>-3.218</v>
      </c>
      <c r="N422">
        <v>-3.2480000000000002</v>
      </c>
      <c r="O422">
        <v>0.93500000000000005</v>
      </c>
      <c r="P422">
        <v>0.93</v>
      </c>
      <c r="Q422">
        <v>0.92600000000000005</v>
      </c>
      <c r="R422">
        <v>0.46700000000000003</v>
      </c>
      <c r="S422">
        <v>0.13900000000000001</v>
      </c>
    </row>
    <row r="423" spans="1:19" x14ac:dyDescent="0.3">
      <c r="A423">
        <v>300</v>
      </c>
      <c r="B423">
        <v>-0.63400000000000001</v>
      </c>
      <c r="C423">
        <v>-1.6339999999999999</v>
      </c>
      <c r="D423">
        <v>-2.6309999999999998</v>
      </c>
      <c r="E423">
        <v>-3.218</v>
      </c>
      <c r="F423">
        <v>-3.26</v>
      </c>
      <c r="G423">
        <v>1.5</v>
      </c>
      <c r="H423">
        <v>0.01</v>
      </c>
      <c r="I423">
        <v>1.258</v>
      </c>
      <c r="J423">
        <v>-0.63200000000000001</v>
      </c>
      <c r="K423">
        <v>-1.6339999999999999</v>
      </c>
      <c r="L423">
        <v>-2.6320000000000001</v>
      </c>
      <c r="M423">
        <v>-3.2170000000000001</v>
      </c>
      <c r="N423">
        <v>-3.2450000000000001</v>
      </c>
      <c r="O423">
        <v>0.93700000000000006</v>
      </c>
      <c r="P423">
        <v>0.92900000000000005</v>
      </c>
      <c r="Q423">
        <v>0.92600000000000005</v>
      </c>
      <c r="R423">
        <v>0.46800000000000003</v>
      </c>
      <c r="S423">
        <v>0.13200000000000001</v>
      </c>
    </row>
    <row r="424" spans="1:19" x14ac:dyDescent="0.3">
      <c r="A424">
        <v>360</v>
      </c>
      <c r="B424">
        <v>-0.63400000000000001</v>
      </c>
      <c r="C424">
        <v>-1.6339999999999999</v>
      </c>
      <c r="D424">
        <v>-2.6309999999999998</v>
      </c>
      <c r="E424">
        <v>-3.218</v>
      </c>
      <c r="F424">
        <v>-3.26</v>
      </c>
      <c r="G424">
        <v>1.5</v>
      </c>
      <c r="H424">
        <v>0.01</v>
      </c>
      <c r="I424">
        <v>1.258</v>
      </c>
      <c r="J424">
        <v>-0.63</v>
      </c>
      <c r="K424">
        <v>-1.6339999999999999</v>
      </c>
      <c r="L424">
        <v>-2.6320000000000001</v>
      </c>
      <c r="M424">
        <v>-3.2149999999999999</v>
      </c>
      <c r="N424">
        <v>-3.242</v>
      </c>
      <c r="O424">
        <v>0.94</v>
      </c>
      <c r="P424">
        <v>0.92900000000000005</v>
      </c>
      <c r="Q424">
        <v>0.92700000000000005</v>
      </c>
      <c r="R424">
        <v>0.46100000000000002</v>
      </c>
      <c r="S424">
        <v>0.128</v>
      </c>
    </row>
    <row r="425" spans="1:19" x14ac:dyDescent="0.3">
      <c r="A425">
        <v>420</v>
      </c>
      <c r="B425">
        <v>-0.63400000000000001</v>
      </c>
      <c r="C425">
        <v>-1.6339999999999999</v>
      </c>
      <c r="D425">
        <v>-2.6309999999999998</v>
      </c>
      <c r="E425">
        <v>-3.218</v>
      </c>
      <c r="F425">
        <v>-3.26</v>
      </c>
      <c r="G425">
        <v>1.5</v>
      </c>
      <c r="H425">
        <v>0.01</v>
      </c>
      <c r="I425">
        <v>1.258</v>
      </c>
      <c r="J425">
        <v>-0.628</v>
      </c>
      <c r="K425">
        <v>-1.6339999999999999</v>
      </c>
      <c r="L425">
        <v>-2.6320000000000001</v>
      </c>
      <c r="M425">
        <v>-3.2130000000000001</v>
      </c>
      <c r="N425">
        <v>-3.2389999999999999</v>
      </c>
      <c r="O425">
        <v>0.94399999999999995</v>
      </c>
      <c r="P425">
        <v>0.92900000000000005</v>
      </c>
      <c r="Q425">
        <v>0.92800000000000005</v>
      </c>
      <c r="R425">
        <v>0.45400000000000001</v>
      </c>
      <c r="S425">
        <v>0.126</v>
      </c>
    </row>
    <row r="426" spans="1:19" x14ac:dyDescent="0.3">
      <c r="A426">
        <v>480</v>
      </c>
      <c r="B426">
        <v>-0.63400000000000001</v>
      </c>
      <c r="C426">
        <v>-1.6339999999999999</v>
      </c>
      <c r="D426">
        <v>-2.6309999999999998</v>
      </c>
      <c r="E426">
        <v>-3.218</v>
      </c>
      <c r="F426">
        <v>-3.26</v>
      </c>
      <c r="G426">
        <v>1.5</v>
      </c>
      <c r="H426">
        <v>0.01</v>
      </c>
      <c r="I426">
        <v>1.258</v>
      </c>
      <c r="J426">
        <v>-0.627</v>
      </c>
      <c r="K426">
        <v>-1.6339999999999999</v>
      </c>
      <c r="L426">
        <v>-2.6320000000000001</v>
      </c>
      <c r="M426">
        <v>-3.21</v>
      </c>
      <c r="N426">
        <v>-3.2360000000000002</v>
      </c>
      <c r="O426">
        <v>0.94599999999999995</v>
      </c>
      <c r="P426">
        <v>0.92800000000000005</v>
      </c>
      <c r="Q426">
        <v>0.92700000000000005</v>
      </c>
      <c r="R426">
        <v>0.44700000000000001</v>
      </c>
      <c r="S426">
        <v>0.125</v>
      </c>
    </row>
    <row r="427" spans="1:19" x14ac:dyDescent="0.3">
      <c r="A427">
        <v>540</v>
      </c>
      <c r="B427">
        <v>-0.63400000000000001</v>
      </c>
      <c r="C427">
        <v>-1.6339999999999999</v>
      </c>
      <c r="D427">
        <v>-2.6309999999999998</v>
      </c>
      <c r="E427">
        <v>-3.218</v>
      </c>
      <c r="F427">
        <v>-3.26</v>
      </c>
      <c r="G427">
        <v>1.5</v>
      </c>
      <c r="H427">
        <v>0.01</v>
      </c>
      <c r="I427">
        <v>1.258</v>
      </c>
      <c r="J427">
        <v>-0.625</v>
      </c>
      <c r="K427">
        <v>-1.6339999999999999</v>
      </c>
      <c r="L427">
        <v>-2.6320000000000001</v>
      </c>
      <c r="M427">
        <v>-3.206</v>
      </c>
      <c r="N427">
        <v>-3.2330000000000001</v>
      </c>
      <c r="O427">
        <v>0.94899999999999995</v>
      </c>
      <c r="P427">
        <v>0.92900000000000005</v>
      </c>
      <c r="Q427">
        <v>0.92600000000000005</v>
      </c>
      <c r="R427">
        <v>0.439</v>
      </c>
      <c r="S427">
        <v>0.124</v>
      </c>
    </row>
    <row r="428" spans="1:19" x14ac:dyDescent="0.3">
      <c r="A428">
        <v>600</v>
      </c>
      <c r="B428">
        <v>-0.63400000000000001</v>
      </c>
      <c r="C428">
        <v>-1.6339999999999999</v>
      </c>
      <c r="D428">
        <v>-2.6309999999999998</v>
      </c>
      <c r="E428">
        <v>-3.218</v>
      </c>
      <c r="F428">
        <v>-3.26</v>
      </c>
      <c r="G428">
        <v>1.5</v>
      </c>
      <c r="H428">
        <v>0.01</v>
      </c>
      <c r="I428">
        <v>1.258</v>
      </c>
      <c r="J428">
        <v>-0.623</v>
      </c>
      <c r="K428">
        <v>-1.6339999999999999</v>
      </c>
      <c r="L428">
        <v>-2.6320000000000001</v>
      </c>
      <c r="M428">
        <v>-3.2029999999999998</v>
      </c>
      <c r="N428">
        <v>-3.23</v>
      </c>
      <c r="O428">
        <v>0.95099999999999996</v>
      </c>
      <c r="P428">
        <v>0.93</v>
      </c>
      <c r="Q428">
        <v>0.92600000000000005</v>
      </c>
      <c r="R428">
        <v>0.432</v>
      </c>
      <c r="S428">
        <v>0.123</v>
      </c>
    </row>
    <row r="430" spans="1:19" x14ac:dyDescent="0.3">
      <c r="A430" t="s">
        <v>0</v>
      </c>
      <c r="B430" t="s">
        <v>34</v>
      </c>
    </row>
    <row r="431" spans="1:19" x14ac:dyDescent="0.3">
      <c r="A431">
        <v>0</v>
      </c>
      <c r="B431">
        <v>-0.63400000000000001</v>
      </c>
      <c r="C431">
        <v>-1.6339999999999999</v>
      </c>
      <c r="D431">
        <v>-2.63</v>
      </c>
      <c r="E431">
        <v>-3.2090000000000001</v>
      </c>
      <c r="F431">
        <v>-3.25</v>
      </c>
      <c r="G431">
        <v>1.5</v>
      </c>
      <c r="H431">
        <v>0.01</v>
      </c>
      <c r="I431">
        <v>1.756</v>
      </c>
      <c r="J431">
        <v>-0.63400000000000001</v>
      </c>
      <c r="K431">
        <v>-1.6339999999999999</v>
      </c>
      <c r="L431">
        <v>-2.63</v>
      </c>
      <c r="M431">
        <v>-3.2090000000000001</v>
      </c>
      <c r="N431">
        <v>-3.25</v>
      </c>
      <c r="O431">
        <v>0.91100000000000003</v>
      </c>
      <c r="P431">
        <v>0.91100000000000003</v>
      </c>
      <c r="Q431">
        <v>0.90500000000000003</v>
      </c>
      <c r="R431">
        <v>0.45200000000000001</v>
      </c>
      <c r="S431">
        <v>0.16500000000000001</v>
      </c>
    </row>
    <row r="432" spans="1:19" x14ac:dyDescent="0.3">
      <c r="A432">
        <v>60</v>
      </c>
      <c r="B432">
        <v>-0.63400000000000001</v>
      </c>
      <c r="C432">
        <v>-1.6339999999999999</v>
      </c>
      <c r="D432">
        <v>-2.63</v>
      </c>
      <c r="E432">
        <v>-3.2090000000000001</v>
      </c>
      <c r="F432">
        <v>-3.25</v>
      </c>
      <c r="G432">
        <v>1.5</v>
      </c>
      <c r="H432">
        <v>0.01</v>
      </c>
      <c r="I432">
        <v>1.756</v>
      </c>
      <c r="J432">
        <v>-0.63500000000000001</v>
      </c>
      <c r="K432">
        <v>-1.6339999999999999</v>
      </c>
      <c r="L432">
        <v>-2.63</v>
      </c>
      <c r="M432">
        <v>-3.2090000000000001</v>
      </c>
      <c r="N432">
        <v>-3.2530000000000001</v>
      </c>
      <c r="O432">
        <v>0.92</v>
      </c>
      <c r="P432">
        <v>0.92600000000000005</v>
      </c>
      <c r="Q432">
        <v>0.91900000000000004</v>
      </c>
      <c r="R432">
        <v>0.45</v>
      </c>
      <c r="S432">
        <v>0.17399999999999999</v>
      </c>
    </row>
    <row r="433" spans="1:19" x14ac:dyDescent="0.3">
      <c r="A433">
        <v>120</v>
      </c>
      <c r="B433">
        <v>-0.63400000000000001</v>
      </c>
      <c r="C433">
        <v>-1.6339999999999999</v>
      </c>
      <c r="D433">
        <v>-2.63</v>
      </c>
      <c r="E433">
        <v>-3.2090000000000001</v>
      </c>
      <c r="F433">
        <v>-3.25</v>
      </c>
      <c r="G433">
        <v>1.5</v>
      </c>
      <c r="H433">
        <v>0.01</v>
      </c>
      <c r="I433">
        <v>1.756</v>
      </c>
      <c r="J433">
        <v>-0.63500000000000001</v>
      </c>
      <c r="K433">
        <v>-1.6339999999999999</v>
      </c>
      <c r="L433">
        <v>-2.6309999999999998</v>
      </c>
      <c r="M433">
        <v>-3.21</v>
      </c>
      <c r="N433">
        <v>-3.2559999999999998</v>
      </c>
      <c r="O433">
        <v>0.92600000000000005</v>
      </c>
      <c r="P433">
        <v>0.92700000000000005</v>
      </c>
      <c r="Q433">
        <v>0.92300000000000004</v>
      </c>
      <c r="R433">
        <v>0.45400000000000001</v>
      </c>
      <c r="S433">
        <v>0.18099999999999999</v>
      </c>
    </row>
    <row r="434" spans="1:19" x14ac:dyDescent="0.3">
      <c r="A434">
        <v>180</v>
      </c>
      <c r="B434">
        <v>-0.63400000000000001</v>
      </c>
      <c r="C434">
        <v>-1.6339999999999999</v>
      </c>
      <c r="D434">
        <v>-2.63</v>
      </c>
      <c r="E434">
        <v>-3.2090000000000001</v>
      </c>
      <c r="F434">
        <v>-3.25</v>
      </c>
      <c r="G434">
        <v>1.5</v>
      </c>
      <c r="H434">
        <v>0.01</v>
      </c>
      <c r="I434">
        <v>1.756</v>
      </c>
      <c r="J434">
        <v>-0.63500000000000001</v>
      </c>
      <c r="K434">
        <v>-1.6339999999999999</v>
      </c>
      <c r="L434">
        <v>-2.6309999999999998</v>
      </c>
      <c r="M434">
        <v>-3.2090000000000001</v>
      </c>
      <c r="N434">
        <v>-3.2589999999999999</v>
      </c>
      <c r="O434">
        <v>0.93100000000000005</v>
      </c>
      <c r="P434">
        <v>0.93</v>
      </c>
      <c r="Q434">
        <v>0.92400000000000004</v>
      </c>
      <c r="R434">
        <v>0.45600000000000002</v>
      </c>
      <c r="S434">
        <v>0.188</v>
      </c>
    </row>
    <row r="435" spans="1:19" x14ac:dyDescent="0.3">
      <c r="A435">
        <v>240</v>
      </c>
      <c r="B435">
        <v>-0.63400000000000001</v>
      </c>
      <c r="C435">
        <v>-1.6339999999999999</v>
      </c>
      <c r="D435">
        <v>-2.63</v>
      </c>
      <c r="E435">
        <v>-3.2090000000000001</v>
      </c>
      <c r="F435">
        <v>-3.25</v>
      </c>
      <c r="G435">
        <v>1.5</v>
      </c>
      <c r="H435">
        <v>0.01</v>
      </c>
      <c r="I435">
        <v>1.756</v>
      </c>
      <c r="J435">
        <v>-0.63300000000000001</v>
      </c>
      <c r="K435">
        <v>-1.6339999999999999</v>
      </c>
      <c r="L435">
        <v>-2.6309999999999998</v>
      </c>
      <c r="M435">
        <v>-3.2069999999999999</v>
      </c>
      <c r="N435">
        <v>-3.262</v>
      </c>
      <c r="O435">
        <v>0.93400000000000005</v>
      </c>
      <c r="P435">
        <v>0.92900000000000005</v>
      </c>
      <c r="Q435">
        <v>0.92600000000000005</v>
      </c>
      <c r="R435">
        <v>0.45500000000000002</v>
      </c>
      <c r="S435">
        <v>0.19400000000000001</v>
      </c>
    </row>
    <row r="436" spans="1:19" x14ac:dyDescent="0.3">
      <c r="A436">
        <v>300</v>
      </c>
      <c r="B436">
        <v>-0.63400000000000001</v>
      </c>
      <c r="C436">
        <v>-1.6339999999999999</v>
      </c>
      <c r="D436">
        <v>-2.63</v>
      </c>
      <c r="E436">
        <v>-3.2090000000000001</v>
      </c>
      <c r="F436">
        <v>-3.25</v>
      </c>
      <c r="G436">
        <v>1.5</v>
      </c>
      <c r="H436">
        <v>0.01</v>
      </c>
      <c r="I436">
        <v>1.756</v>
      </c>
      <c r="J436">
        <v>-0.63200000000000001</v>
      </c>
      <c r="K436">
        <v>-1.6339999999999999</v>
      </c>
      <c r="L436">
        <v>-2.6320000000000001</v>
      </c>
      <c r="M436">
        <v>-3.2069999999999999</v>
      </c>
      <c r="N436">
        <v>-3.2650000000000001</v>
      </c>
      <c r="O436">
        <v>0.93799999999999994</v>
      </c>
      <c r="P436">
        <v>0.93</v>
      </c>
      <c r="Q436">
        <v>0.92800000000000005</v>
      </c>
      <c r="R436">
        <v>0.45800000000000002</v>
      </c>
      <c r="S436">
        <v>0.19800000000000001</v>
      </c>
    </row>
    <row r="437" spans="1:19" x14ac:dyDescent="0.3">
      <c r="A437">
        <v>360</v>
      </c>
      <c r="B437">
        <v>-0.63400000000000001</v>
      </c>
      <c r="C437">
        <v>-1.6339999999999999</v>
      </c>
      <c r="D437">
        <v>-2.63</v>
      </c>
      <c r="E437">
        <v>-3.2090000000000001</v>
      </c>
      <c r="F437">
        <v>-3.25</v>
      </c>
      <c r="G437">
        <v>1.5</v>
      </c>
      <c r="H437">
        <v>0.01</v>
      </c>
      <c r="I437">
        <v>1.756</v>
      </c>
      <c r="J437">
        <v>-0.63</v>
      </c>
      <c r="K437">
        <v>-1.6339999999999999</v>
      </c>
      <c r="L437">
        <v>-2.6320000000000001</v>
      </c>
      <c r="M437">
        <v>-3.2080000000000002</v>
      </c>
      <c r="N437">
        <v>-3.2679999999999998</v>
      </c>
      <c r="O437">
        <v>0.94</v>
      </c>
      <c r="P437">
        <v>0.92800000000000005</v>
      </c>
      <c r="Q437">
        <v>0.92600000000000005</v>
      </c>
      <c r="R437">
        <v>0.46300000000000002</v>
      </c>
      <c r="S437">
        <v>0.20200000000000001</v>
      </c>
    </row>
    <row r="438" spans="1:19" x14ac:dyDescent="0.3">
      <c r="A438">
        <v>420</v>
      </c>
      <c r="B438">
        <v>-0.63400000000000001</v>
      </c>
      <c r="C438">
        <v>-1.6339999999999999</v>
      </c>
      <c r="D438">
        <v>-2.63</v>
      </c>
      <c r="E438">
        <v>-3.2090000000000001</v>
      </c>
      <c r="F438">
        <v>-3.25</v>
      </c>
      <c r="G438">
        <v>1.5</v>
      </c>
      <c r="H438">
        <v>0.01</v>
      </c>
      <c r="I438">
        <v>1.756</v>
      </c>
      <c r="J438">
        <v>-0.628</v>
      </c>
      <c r="K438">
        <v>-1.6339999999999999</v>
      </c>
      <c r="L438">
        <v>-2.6320000000000001</v>
      </c>
      <c r="M438">
        <v>-3.21</v>
      </c>
      <c r="N438">
        <v>-3.2709999999999999</v>
      </c>
      <c r="O438">
        <v>0.94399999999999995</v>
      </c>
      <c r="P438">
        <v>0.92900000000000005</v>
      </c>
      <c r="Q438">
        <v>0.92600000000000005</v>
      </c>
      <c r="R438">
        <v>0.47</v>
      </c>
      <c r="S438">
        <v>0.20799999999999999</v>
      </c>
    </row>
    <row r="439" spans="1:19" x14ac:dyDescent="0.3">
      <c r="A439">
        <v>480</v>
      </c>
      <c r="B439">
        <v>-0.63400000000000001</v>
      </c>
      <c r="C439">
        <v>-1.6339999999999999</v>
      </c>
      <c r="D439">
        <v>-2.63</v>
      </c>
      <c r="E439">
        <v>-3.2090000000000001</v>
      </c>
      <c r="F439">
        <v>-3.25</v>
      </c>
      <c r="G439">
        <v>1.5</v>
      </c>
      <c r="H439">
        <v>0.01</v>
      </c>
      <c r="I439">
        <v>1.756</v>
      </c>
      <c r="J439">
        <v>-0.627</v>
      </c>
      <c r="K439">
        <v>-1.635</v>
      </c>
      <c r="L439">
        <v>-2.6320000000000001</v>
      </c>
      <c r="M439">
        <v>-3.2130000000000001</v>
      </c>
      <c r="N439">
        <v>-3.274</v>
      </c>
      <c r="O439">
        <v>0.94599999999999995</v>
      </c>
      <c r="P439">
        <v>0.92900000000000005</v>
      </c>
      <c r="Q439">
        <v>0.92600000000000005</v>
      </c>
      <c r="R439">
        <v>0.47799999999999998</v>
      </c>
      <c r="S439">
        <v>0.21199999999999999</v>
      </c>
    </row>
    <row r="440" spans="1:19" x14ac:dyDescent="0.3">
      <c r="A440">
        <v>540</v>
      </c>
      <c r="B440">
        <v>-0.63400000000000001</v>
      </c>
      <c r="C440">
        <v>-1.6339999999999999</v>
      </c>
      <c r="D440">
        <v>-2.63</v>
      </c>
      <c r="E440">
        <v>-3.2090000000000001</v>
      </c>
      <c r="F440">
        <v>-3.25</v>
      </c>
      <c r="G440">
        <v>1.5</v>
      </c>
      <c r="H440">
        <v>0.01</v>
      </c>
      <c r="I440">
        <v>1.756</v>
      </c>
      <c r="J440">
        <v>-0.625</v>
      </c>
      <c r="K440">
        <v>-1.6339999999999999</v>
      </c>
      <c r="L440">
        <v>-2.6320000000000001</v>
      </c>
      <c r="M440">
        <v>-3.2160000000000002</v>
      </c>
      <c r="N440">
        <v>-3.2770000000000001</v>
      </c>
      <c r="O440">
        <v>0.94799999999999995</v>
      </c>
      <c r="P440">
        <v>0.92900000000000005</v>
      </c>
      <c r="Q440">
        <v>0.92600000000000005</v>
      </c>
      <c r="R440">
        <v>0.48399999999999999</v>
      </c>
      <c r="S440">
        <v>0.215</v>
      </c>
    </row>
    <row r="441" spans="1:19" x14ac:dyDescent="0.3">
      <c r="A441">
        <v>600</v>
      </c>
      <c r="B441">
        <v>-0.63400000000000001</v>
      </c>
      <c r="C441">
        <v>-1.6339999999999999</v>
      </c>
      <c r="D441">
        <v>-2.63</v>
      </c>
      <c r="E441">
        <v>-3.2090000000000001</v>
      </c>
      <c r="F441">
        <v>-3.25</v>
      </c>
      <c r="G441">
        <v>1.5</v>
      </c>
      <c r="H441">
        <v>0.01</v>
      </c>
      <c r="I441">
        <v>1.756</v>
      </c>
      <c r="J441">
        <v>-0.623</v>
      </c>
      <c r="K441">
        <v>-1.6339999999999999</v>
      </c>
      <c r="L441">
        <v>-2.6320000000000001</v>
      </c>
      <c r="M441">
        <v>-3.2189999999999999</v>
      </c>
      <c r="N441">
        <v>-3.28</v>
      </c>
      <c r="O441">
        <v>0.95099999999999996</v>
      </c>
      <c r="P441">
        <v>0.93</v>
      </c>
      <c r="Q441">
        <v>0.92700000000000005</v>
      </c>
      <c r="R441">
        <v>0.48899999999999999</v>
      </c>
      <c r="S441">
        <v>0.218</v>
      </c>
    </row>
    <row r="443" spans="1:19" x14ac:dyDescent="0.3">
      <c r="A443" t="s">
        <v>0</v>
      </c>
      <c r="B443" t="s">
        <v>35</v>
      </c>
    </row>
    <row r="444" spans="1:19" x14ac:dyDescent="0.3">
      <c r="A444">
        <v>0</v>
      </c>
      <c r="B444">
        <v>-0.63400000000000001</v>
      </c>
      <c r="C444">
        <v>-1.6339999999999999</v>
      </c>
      <c r="D444">
        <v>-2.63</v>
      </c>
      <c r="E444">
        <v>-3.2090000000000001</v>
      </c>
      <c r="F444">
        <v>-3.25</v>
      </c>
      <c r="G444">
        <v>1.5</v>
      </c>
      <c r="H444">
        <v>0.01</v>
      </c>
      <c r="I444">
        <v>1.514</v>
      </c>
      <c r="J444">
        <v>-0.63400000000000001</v>
      </c>
      <c r="K444">
        <v>-1.6339999999999999</v>
      </c>
      <c r="L444">
        <v>-2.63</v>
      </c>
      <c r="M444">
        <v>-3.2090000000000001</v>
      </c>
      <c r="N444">
        <v>-3.25</v>
      </c>
      <c r="O444">
        <v>0.91100000000000003</v>
      </c>
      <c r="P444">
        <v>0.91100000000000003</v>
      </c>
      <c r="Q444">
        <v>0.90500000000000003</v>
      </c>
      <c r="R444">
        <v>0.45200000000000001</v>
      </c>
      <c r="S444">
        <v>0.16500000000000001</v>
      </c>
    </row>
    <row r="445" spans="1:19" x14ac:dyDescent="0.3">
      <c r="A445">
        <v>60</v>
      </c>
      <c r="B445">
        <v>-0.63400000000000001</v>
      </c>
      <c r="C445">
        <v>-1.6339999999999999</v>
      </c>
      <c r="D445">
        <v>-2.63</v>
      </c>
      <c r="E445">
        <v>-3.2090000000000001</v>
      </c>
      <c r="F445">
        <v>-3.25</v>
      </c>
      <c r="G445">
        <v>1.5</v>
      </c>
      <c r="H445">
        <v>0.01</v>
      </c>
      <c r="I445">
        <v>1.514</v>
      </c>
      <c r="J445">
        <v>-0.63600000000000001</v>
      </c>
      <c r="K445">
        <v>-1.6339999999999999</v>
      </c>
      <c r="L445">
        <v>-2.63</v>
      </c>
      <c r="M445">
        <v>-3.21</v>
      </c>
      <c r="N445">
        <v>-3.25</v>
      </c>
      <c r="O445">
        <v>0.92</v>
      </c>
      <c r="P445">
        <v>0.92500000000000004</v>
      </c>
      <c r="Q445">
        <v>0.91900000000000004</v>
      </c>
      <c r="R445">
        <v>0.45100000000000001</v>
      </c>
      <c r="S445">
        <v>0.16500000000000001</v>
      </c>
    </row>
    <row r="446" spans="1:19" x14ac:dyDescent="0.3">
      <c r="A446">
        <v>120</v>
      </c>
      <c r="B446">
        <v>-0.63400000000000001</v>
      </c>
      <c r="C446">
        <v>-1.6339999999999999</v>
      </c>
      <c r="D446">
        <v>-2.63</v>
      </c>
      <c r="E446">
        <v>-3.2090000000000001</v>
      </c>
      <c r="F446">
        <v>-3.25</v>
      </c>
      <c r="G446">
        <v>1.5</v>
      </c>
      <c r="H446">
        <v>0.01</v>
      </c>
      <c r="I446">
        <v>1.514</v>
      </c>
      <c r="J446">
        <v>-0.63500000000000001</v>
      </c>
      <c r="K446">
        <v>-1.6339999999999999</v>
      </c>
      <c r="L446">
        <v>-2.63</v>
      </c>
      <c r="M446">
        <v>-3.2090000000000001</v>
      </c>
      <c r="N446">
        <v>-3.25</v>
      </c>
      <c r="O446">
        <v>0.92600000000000005</v>
      </c>
      <c r="P446">
        <v>0.92700000000000005</v>
      </c>
      <c r="Q446">
        <v>0.92200000000000004</v>
      </c>
      <c r="R446">
        <v>0.45200000000000001</v>
      </c>
      <c r="S446">
        <v>0.16600000000000001</v>
      </c>
    </row>
    <row r="447" spans="1:19" x14ac:dyDescent="0.3">
      <c r="A447">
        <v>180</v>
      </c>
      <c r="B447">
        <v>-0.63400000000000001</v>
      </c>
      <c r="C447">
        <v>-1.6339999999999999</v>
      </c>
      <c r="D447">
        <v>-2.63</v>
      </c>
      <c r="E447">
        <v>-3.2090000000000001</v>
      </c>
      <c r="F447">
        <v>-3.25</v>
      </c>
      <c r="G447">
        <v>1.5</v>
      </c>
      <c r="H447">
        <v>0.01</v>
      </c>
      <c r="I447">
        <v>1.514</v>
      </c>
      <c r="J447">
        <v>-0.63500000000000001</v>
      </c>
      <c r="K447">
        <v>-1.6339999999999999</v>
      </c>
      <c r="L447">
        <v>-2.6309999999999998</v>
      </c>
      <c r="M447">
        <v>-3.2090000000000001</v>
      </c>
      <c r="N447">
        <v>-3.25</v>
      </c>
      <c r="O447">
        <v>0.93100000000000005</v>
      </c>
      <c r="P447">
        <v>0.93</v>
      </c>
      <c r="Q447">
        <v>0.92500000000000004</v>
      </c>
      <c r="R447">
        <v>0.45600000000000002</v>
      </c>
      <c r="S447">
        <v>0.16600000000000001</v>
      </c>
    </row>
    <row r="448" spans="1:19" x14ac:dyDescent="0.3">
      <c r="A448">
        <v>240</v>
      </c>
      <c r="B448">
        <v>-0.63400000000000001</v>
      </c>
      <c r="C448">
        <v>-1.6339999999999999</v>
      </c>
      <c r="D448">
        <v>-2.63</v>
      </c>
      <c r="E448">
        <v>-3.2090000000000001</v>
      </c>
      <c r="F448">
        <v>-3.25</v>
      </c>
      <c r="G448">
        <v>1.5</v>
      </c>
      <c r="H448">
        <v>0.01</v>
      </c>
      <c r="I448">
        <v>1.514</v>
      </c>
      <c r="J448">
        <v>-0.63300000000000001</v>
      </c>
      <c r="K448">
        <v>-1.6339999999999999</v>
      </c>
      <c r="L448">
        <v>-2.6309999999999998</v>
      </c>
      <c r="M448">
        <v>-3.2080000000000002</v>
      </c>
      <c r="N448">
        <v>-3.25</v>
      </c>
      <c r="O448">
        <v>0.93400000000000005</v>
      </c>
      <c r="P448">
        <v>0.93</v>
      </c>
      <c r="Q448">
        <v>0.92600000000000005</v>
      </c>
      <c r="R448">
        <v>0.45800000000000002</v>
      </c>
      <c r="S448">
        <v>0.16600000000000001</v>
      </c>
    </row>
    <row r="449" spans="1:19" x14ac:dyDescent="0.3">
      <c r="A449">
        <v>300</v>
      </c>
      <c r="B449">
        <v>-0.63400000000000001</v>
      </c>
      <c r="C449">
        <v>-1.6339999999999999</v>
      </c>
      <c r="D449">
        <v>-2.63</v>
      </c>
      <c r="E449">
        <v>-3.2090000000000001</v>
      </c>
      <c r="F449">
        <v>-3.25</v>
      </c>
      <c r="G449">
        <v>1.5</v>
      </c>
      <c r="H449">
        <v>0.01</v>
      </c>
      <c r="I449">
        <v>1.514</v>
      </c>
      <c r="J449">
        <v>-0.63200000000000001</v>
      </c>
      <c r="K449">
        <v>-1.6339999999999999</v>
      </c>
      <c r="L449">
        <v>-2.6320000000000001</v>
      </c>
      <c r="M449">
        <v>-3.2080000000000002</v>
      </c>
      <c r="N449">
        <v>-3.25</v>
      </c>
      <c r="O449">
        <v>0.93799999999999994</v>
      </c>
      <c r="P449">
        <v>0.93</v>
      </c>
      <c r="Q449">
        <v>0.92700000000000005</v>
      </c>
      <c r="R449">
        <v>0.46</v>
      </c>
      <c r="S449">
        <v>0.16500000000000001</v>
      </c>
    </row>
    <row r="450" spans="1:19" x14ac:dyDescent="0.3">
      <c r="A450">
        <v>360</v>
      </c>
      <c r="B450">
        <v>-0.63400000000000001</v>
      </c>
      <c r="C450">
        <v>-1.6339999999999999</v>
      </c>
      <c r="D450">
        <v>-2.63</v>
      </c>
      <c r="E450">
        <v>-3.2090000000000001</v>
      </c>
      <c r="F450">
        <v>-3.25</v>
      </c>
      <c r="G450">
        <v>1.5</v>
      </c>
      <c r="H450">
        <v>0.01</v>
      </c>
      <c r="I450">
        <v>1.514</v>
      </c>
      <c r="J450">
        <v>-0.63</v>
      </c>
      <c r="K450">
        <v>-1.6339999999999999</v>
      </c>
      <c r="L450">
        <v>-2.6320000000000001</v>
      </c>
      <c r="M450">
        <v>-3.2069999999999999</v>
      </c>
      <c r="N450">
        <v>-3.25</v>
      </c>
      <c r="O450">
        <v>0.94</v>
      </c>
      <c r="P450">
        <v>0.92900000000000005</v>
      </c>
      <c r="Q450">
        <v>0.92600000000000005</v>
      </c>
      <c r="R450">
        <v>0.46</v>
      </c>
      <c r="S450">
        <v>0.16500000000000001</v>
      </c>
    </row>
    <row r="451" spans="1:19" x14ac:dyDescent="0.3">
      <c r="A451">
        <v>420</v>
      </c>
      <c r="B451">
        <v>-0.63400000000000001</v>
      </c>
      <c r="C451">
        <v>-1.6339999999999999</v>
      </c>
      <c r="D451">
        <v>-2.63</v>
      </c>
      <c r="E451">
        <v>-3.2090000000000001</v>
      </c>
      <c r="F451">
        <v>-3.25</v>
      </c>
      <c r="G451">
        <v>1.5</v>
      </c>
      <c r="H451">
        <v>0.01</v>
      </c>
      <c r="I451">
        <v>1.514</v>
      </c>
      <c r="J451">
        <v>-0.628</v>
      </c>
      <c r="K451">
        <v>-1.6339999999999999</v>
      </c>
      <c r="L451">
        <v>-2.6320000000000001</v>
      </c>
      <c r="M451">
        <v>-3.2069999999999999</v>
      </c>
      <c r="N451">
        <v>-3.25</v>
      </c>
      <c r="O451">
        <v>0.94399999999999995</v>
      </c>
      <c r="P451">
        <v>0.92900000000000005</v>
      </c>
      <c r="Q451">
        <v>0.92600000000000005</v>
      </c>
      <c r="R451">
        <v>0.46</v>
      </c>
      <c r="S451">
        <v>0.16600000000000001</v>
      </c>
    </row>
    <row r="452" spans="1:19" x14ac:dyDescent="0.3">
      <c r="A452">
        <v>480</v>
      </c>
      <c r="B452">
        <v>-0.63400000000000001</v>
      </c>
      <c r="C452">
        <v>-1.6339999999999999</v>
      </c>
      <c r="D452">
        <v>-2.63</v>
      </c>
      <c r="E452">
        <v>-3.2090000000000001</v>
      </c>
      <c r="F452">
        <v>-3.25</v>
      </c>
      <c r="G452">
        <v>1.5</v>
      </c>
      <c r="H452">
        <v>0.01</v>
      </c>
      <c r="I452">
        <v>1.514</v>
      </c>
      <c r="J452">
        <v>-0.627</v>
      </c>
      <c r="K452">
        <v>-1.635</v>
      </c>
      <c r="L452">
        <v>-2.6320000000000001</v>
      </c>
      <c r="M452">
        <v>-3.2069999999999999</v>
      </c>
      <c r="N452">
        <v>-3.25</v>
      </c>
      <c r="O452">
        <v>0.94599999999999995</v>
      </c>
      <c r="P452">
        <v>0.92900000000000005</v>
      </c>
      <c r="Q452">
        <v>0.92600000000000005</v>
      </c>
      <c r="R452">
        <v>0.46100000000000002</v>
      </c>
      <c r="S452">
        <v>0.16800000000000001</v>
      </c>
    </row>
    <row r="453" spans="1:19" x14ac:dyDescent="0.3">
      <c r="A453">
        <v>540</v>
      </c>
      <c r="B453">
        <v>-0.63400000000000001</v>
      </c>
      <c r="C453">
        <v>-1.6339999999999999</v>
      </c>
      <c r="D453">
        <v>-2.63</v>
      </c>
      <c r="E453">
        <v>-3.2090000000000001</v>
      </c>
      <c r="F453">
        <v>-3.25</v>
      </c>
      <c r="G453">
        <v>1.5</v>
      </c>
      <c r="H453">
        <v>0.01</v>
      </c>
      <c r="I453">
        <v>1.514</v>
      </c>
      <c r="J453">
        <v>-0.625</v>
      </c>
      <c r="K453">
        <v>-1.6339999999999999</v>
      </c>
      <c r="L453">
        <v>-2.6320000000000001</v>
      </c>
      <c r="M453">
        <v>-3.2069999999999999</v>
      </c>
      <c r="N453">
        <v>-3.25</v>
      </c>
      <c r="O453">
        <v>0.94799999999999995</v>
      </c>
      <c r="P453">
        <v>0.92900000000000005</v>
      </c>
      <c r="Q453">
        <v>0.92600000000000005</v>
      </c>
      <c r="R453">
        <v>0.46100000000000002</v>
      </c>
      <c r="S453">
        <v>0.17</v>
      </c>
    </row>
    <row r="454" spans="1:19" x14ac:dyDescent="0.3">
      <c r="A454">
        <v>600</v>
      </c>
      <c r="B454">
        <v>-0.63400000000000001</v>
      </c>
      <c r="C454">
        <v>-1.6339999999999999</v>
      </c>
      <c r="D454">
        <v>-2.63</v>
      </c>
      <c r="E454">
        <v>-3.2090000000000001</v>
      </c>
      <c r="F454">
        <v>-3.25</v>
      </c>
      <c r="G454">
        <v>1.5</v>
      </c>
      <c r="H454">
        <v>0.01</v>
      </c>
      <c r="I454">
        <v>1.514</v>
      </c>
      <c r="J454">
        <v>-0.623</v>
      </c>
      <c r="K454">
        <v>-1.6339999999999999</v>
      </c>
      <c r="L454">
        <v>-2.6320000000000001</v>
      </c>
      <c r="M454">
        <v>-3.2069999999999999</v>
      </c>
      <c r="N454">
        <v>-3.25</v>
      </c>
      <c r="O454">
        <v>0.95099999999999996</v>
      </c>
      <c r="P454">
        <v>0.93</v>
      </c>
      <c r="Q454">
        <v>0.92600000000000005</v>
      </c>
      <c r="R454">
        <v>0.46</v>
      </c>
      <c r="S454">
        <v>0.17</v>
      </c>
    </row>
    <row r="456" spans="1:19" x14ac:dyDescent="0.3">
      <c r="A456" t="s">
        <v>0</v>
      </c>
      <c r="B456" t="s">
        <v>36</v>
      </c>
    </row>
    <row r="457" spans="1:19" x14ac:dyDescent="0.3">
      <c r="A457">
        <v>0</v>
      </c>
      <c r="B457">
        <v>-0.63400000000000001</v>
      </c>
      <c r="C457">
        <v>-1.6339999999999999</v>
      </c>
      <c r="D457">
        <v>-2.63</v>
      </c>
      <c r="E457">
        <v>-3.2090000000000001</v>
      </c>
      <c r="F457">
        <v>-3.25</v>
      </c>
      <c r="G457">
        <v>1.5</v>
      </c>
      <c r="H457">
        <v>0.01</v>
      </c>
      <c r="I457">
        <v>1.2589999999999999</v>
      </c>
      <c r="J457">
        <v>-0.63400000000000001</v>
      </c>
      <c r="K457">
        <v>-1.6339999999999999</v>
      </c>
      <c r="L457">
        <v>-2.63</v>
      </c>
      <c r="M457">
        <v>-3.2090000000000001</v>
      </c>
      <c r="N457">
        <v>-3.25</v>
      </c>
      <c r="O457">
        <v>0.91100000000000003</v>
      </c>
      <c r="P457">
        <v>0.91100000000000003</v>
      </c>
      <c r="Q457">
        <v>0.90500000000000003</v>
      </c>
      <c r="R457">
        <v>0.45200000000000001</v>
      </c>
      <c r="S457">
        <v>0.16500000000000001</v>
      </c>
    </row>
    <row r="458" spans="1:19" x14ac:dyDescent="0.3">
      <c r="A458">
        <v>60</v>
      </c>
      <c r="B458">
        <v>-0.63400000000000001</v>
      </c>
      <c r="C458">
        <v>-1.6339999999999999</v>
      </c>
      <c r="D458">
        <v>-2.63</v>
      </c>
      <c r="E458">
        <v>-3.2090000000000001</v>
      </c>
      <c r="F458">
        <v>-3.25</v>
      </c>
      <c r="G458">
        <v>1.5</v>
      </c>
      <c r="H458">
        <v>0.01</v>
      </c>
      <c r="I458">
        <v>1.2589999999999999</v>
      </c>
      <c r="J458">
        <v>-0.63600000000000001</v>
      </c>
      <c r="K458">
        <v>-1.6339999999999999</v>
      </c>
      <c r="L458">
        <v>-2.63</v>
      </c>
      <c r="M458">
        <v>-3.21</v>
      </c>
      <c r="N458">
        <v>-3.2469999999999999</v>
      </c>
      <c r="O458">
        <v>0.92</v>
      </c>
      <c r="P458">
        <v>0.92400000000000004</v>
      </c>
      <c r="Q458">
        <v>0.91900000000000004</v>
      </c>
      <c r="R458">
        <v>0.45200000000000001</v>
      </c>
      <c r="S458">
        <v>0.157</v>
      </c>
    </row>
    <row r="459" spans="1:19" x14ac:dyDescent="0.3">
      <c r="A459">
        <v>120</v>
      </c>
      <c r="B459">
        <v>-0.63400000000000001</v>
      </c>
      <c r="C459">
        <v>-1.6339999999999999</v>
      </c>
      <c r="D459">
        <v>-2.63</v>
      </c>
      <c r="E459">
        <v>-3.2090000000000001</v>
      </c>
      <c r="F459">
        <v>-3.25</v>
      </c>
      <c r="G459">
        <v>1.5</v>
      </c>
      <c r="H459">
        <v>0.01</v>
      </c>
      <c r="I459">
        <v>1.2589999999999999</v>
      </c>
      <c r="J459">
        <v>-0.63600000000000001</v>
      </c>
      <c r="K459">
        <v>-1.6339999999999999</v>
      </c>
      <c r="L459">
        <v>-2.63</v>
      </c>
      <c r="M459">
        <v>-3.2090000000000001</v>
      </c>
      <c r="N459">
        <v>-3.2440000000000002</v>
      </c>
      <c r="O459">
        <v>0.92600000000000005</v>
      </c>
      <c r="P459">
        <v>0.92800000000000005</v>
      </c>
      <c r="Q459">
        <v>0.92100000000000004</v>
      </c>
      <c r="R459">
        <v>0.45100000000000001</v>
      </c>
      <c r="S459">
        <v>0.15</v>
      </c>
    </row>
    <row r="460" spans="1:19" x14ac:dyDescent="0.3">
      <c r="A460">
        <v>180</v>
      </c>
      <c r="B460">
        <v>-0.63400000000000001</v>
      </c>
      <c r="C460">
        <v>-1.6339999999999999</v>
      </c>
      <c r="D460">
        <v>-2.63</v>
      </c>
      <c r="E460">
        <v>-3.2090000000000001</v>
      </c>
      <c r="F460">
        <v>-3.25</v>
      </c>
      <c r="G460">
        <v>1.5</v>
      </c>
      <c r="H460">
        <v>0.01</v>
      </c>
      <c r="I460">
        <v>1.2589999999999999</v>
      </c>
      <c r="J460">
        <v>-0.63400000000000001</v>
      </c>
      <c r="K460">
        <v>-1.6339999999999999</v>
      </c>
      <c r="L460">
        <v>-2.6309999999999998</v>
      </c>
      <c r="M460">
        <v>-3.2080000000000002</v>
      </c>
      <c r="N460">
        <v>-3.2410000000000001</v>
      </c>
      <c r="O460">
        <v>0.93</v>
      </c>
      <c r="P460">
        <v>0.93</v>
      </c>
      <c r="Q460">
        <v>0.92600000000000005</v>
      </c>
      <c r="R460">
        <v>0.45500000000000002</v>
      </c>
      <c r="S460">
        <v>0.14399999999999999</v>
      </c>
    </row>
    <row r="461" spans="1:19" x14ac:dyDescent="0.3">
      <c r="A461">
        <v>240</v>
      </c>
      <c r="B461">
        <v>-0.63400000000000001</v>
      </c>
      <c r="C461">
        <v>-1.6339999999999999</v>
      </c>
      <c r="D461">
        <v>-2.63</v>
      </c>
      <c r="E461">
        <v>-3.2090000000000001</v>
      </c>
      <c r="F461">
        <v>-3.25</v>
      </c>
      <c r="G461">
        <v>1.5</v>
      </c>
      <c r="H461">
        <v>0.01</v>
      </c>
      <c r="I461">
        <v>1.2589999999999999</v>
      </c>
      <c r="J461">
        <v>-0.63300000000000001</v>
      </c>
      <c r="K461">
        <v>-1.6339999999999999</v>
      </c>
      <c r="L461">
        <v>-2.6309999999999998</v>
      </c>
      <c r="M461">
        <v>-3.2090000000000001</v>
      </c>
      <c r="N461">
        <v>-3.238</v>
      </c>
      <c r="O461">
        <v>0.93500000000000005</v>
      </c>
      <c r="P461">
        <v>0.93</v>
      </c>
      <c r="Q461">
        <v>0.92600000000000005</v>
      </c>
      <c r="R461">
        <v>0.46200000000000002</v>
      </c>
      <c r="S461">
        <v>0.13800000000000001</v>
      </c>
    </row>
    <row r="462" spans="1:19" x14ac:dyDescent="0.3">
      <c r="A462">
        <v>300</v>
      </c>
      <c r="B462">
        <v>-0.63400000000000001</v>
      </c>
      <c r="C462">
        <v>-1.6339999999999999</v>
      </c>
      <c r="D462">
        <v>-2.63</v>
      </c>
      <c r="E462">
        <v>-3.2090000000000001</v>
      </c>
      <c r="F462">
        <v>-3.25</v>
      </c>
      <c r="G462">
        <v>1.5</v>
      </c>
      <c r="H462">
        <v>0.01</v>
      </c>
      <c r="I462">
        <v>1.2589999999999999</v>
      </c>
      <c r="J462">
        <v>-0.63200000000000001</v>
      </c>
      <c r="K462">
        <v>-1.6339999999999999</v>
      </c>
      <c r="L462">
        <v>-2.6309999999999998</v>
      </c>
      <c r="M462">
        <v>-3.2080000000000002</v>
      </c>
      <c r="N462">
        <v>-3.2349999999999999</v>
      </c>
      <c r="O462">
        <v>0.93700000000000006</v>
      </c>
      <c r="P462">
        <v>0.92900000000000005</v>
      </c>
      <c r="Q462">
        <v>0.92500000000000004</v>
      </c>
      <c r="R462">
        <v>0.46200000000000002</v>
      </c>
      <c r="S462">
        <v>0.13200000000000001</v>
      </c>
    </row>
    <row r="463" spans="1:19" x14ac:dyDescent="0.3">
      <c r="A463">
        <v>360</v>
      </c>
      <c r="B463">
        <v>-0.63400000000000001</v>
      </c>
      <c r="C463">
        <v>-1.6339999999999999</v>
      </c>
      <c r="D463">
        <v>-2.63</v>
      </c>
      <c r="E463">
        <v>-3.2090000000000001</v>
      </c>
      <c r="F463">
        <v>-3.25</v>
      </c>
      <c r="G463">
        <v>1.5</v>
      </c>
      <c r="H463">
        <v>0.01</v>
      </c>
      <c r="I463">
        <v>1.2589999999999999</v>
      </c>
      <c r="J463">
        <v>-0.63</v>
      </c>
      <c r="K463">
        <v>-1.6339999999999999</v>
      </c>
      <c r="L463">
        <v>-2.6320000000000001</v>
      </c>
      <c r="M463">
        <v>-3.206</v>
      </c>
      <c r="N463">
        <v>-3.2320000000000002</v>
      </c>
      <c r="O463">
        <v>0.94</v>
      </c>
      <c r="P463">
        <v>0.92900000000000005</v>
      </c>
      <c r="Q463">
        <v>0.92600000000000005</v>
      </c>
      <c r="R463">
        <v>0.45600000000000002</v>
      </c>
      <c r="S463">
        <v>0.128</v>
      </c>
    </row>
    <row r="464" spans="1:19" x14ac:dyDescent="0.3">
      <c r="A464">
        <v>420</v>
      </c>
      <c r="B464">
        <v>-0.63400000000000001</v>
      </c>
      <c r="C464">
        <v>-1.6339999999999999</v>
      </c>
      <c r="D464">
        <v>-2.63</v>
      </c>
      <c r="E464">
        <v>-3.2090000000000001</v>
      </c>
      <c r="F464">
        <v>-3.25</v>
      </c>
      <c r="G464">
        <v>1.5</v>
      </c>
      <c r="H464">
        <v>0.01</v>
      </c>
      <c r="I464">
        <v>1.2589999999999999</v>
      </c>
      <c r="J464">
        <v>-0.628</v>
      </c>
      <c r="K464">
        <v>-1.6339999999999999</v>
      </c>
      <c r="L464">
        <v>-2.6320000000000001</v>
      </c>
      <c r="M464">
        <v>-3.2040000000000002</v>
      </c>
      <c r="N464">
        <v>-3.2290000000000001</v>
      </c>
      <c r="O464">
        <v>0.94399999999999995</v>
      </c>
      <c r="P464">
        <v>0.92900000000000005</v>
      </c>
      <c r="Q464">
        <v>0.92700000000000005</v>
      </c>
      <c r="R464">
        <v>0.44800000000000001</v>
      </c>
      <c r="S464">
        <v>0.125</v>
      </c>
    </row>
    <row r="465" spans="1:19" x14ac:dyDescent="0.3">
      <c r="A465">
        <v>480</v>
      </c>
      <c r="B465">
        <v>-0.63400000000000001</v>
      </c>
      <c r="C465">
        <v>-1.6339999999999999</v>
      </c>
      <c r="D465">
        <v>-2.63</v>
      </c>
      <c r="E465">
        <v>-3.2090000000000001</v>
      </c>
      <c r="F465">
        <v>-3.25</v>
      </c>
      <c r="G465">
        <v>1.5</v>
      </c>
      <c r="H465">
        <v>0.01</v>
      </c>
      <c r="I465">
        <v>1.2589999999999999</v>
      </c>
      <c r="J465">
        <v>-0.626</v>
      </c>
      <c r="K465">
        <v>-1.6339999999999999</v>
      </c>
      <c r="L465">
        <v>-2.6320000000000001</v>
      </c>
      <c r="M465">
        <v>-3.2010000000000001</v>
      </c>
      <c r="N465">
        <v>-3.226</v>
      </c>
      <c r="O465">
        <v>0.94599999999999995</v>
      </c>
      <c r="P465">
        <v>0.92800000000000005</v>
      </c>
      <c r="Q465">
        <v>0.92600000000000005</v>
      </c>
      <c r="R465">
        <v>0.441</v>
      </c>
      <c r="S465">
        <v>0.124</v>
      </c>
    </row>
    <row r="466" spans="1:19" x14ac:dyDescent="0.3">
      <c r="A466">
        <v>540</v>
      </c>
      <c r="B466">
        <v>-0.63400000000000001</v>
      </c>
      <c r="C466">
        <v>-1.6339999999999999</v>
      </c>
      <c r="D466">
        <v>-2.63</v>
      </c>
      <c r="E466">
        <v>-3.2090000000000001</v>
      </c>
      <c r="F466">
        <v>-3.25</v>
      </c>
      <c r="G466">
        <v>1.5</v>
      </c>
      <c r="H466">
        <v>0.01</v>
      </c>
      <c r="I466">
        <v>1.2589999999999999</v>
      </c>
      <c r="J466">
        <v>-0.625</v>
      </c>
      <c r="K466">
        <v>-1.6339999999999999</v>
      </c>
      <c r="L466">
        <v>-2.6320000000000001</v>
      </c>
      <c r="M466">
        <v>-3.198</v>
      </c>
      <c r="N466">
        <v>-3.2229999999999999</v>
      </c>
      <c r="O466">
        <v>0.94799999999999995</v>
      </c>
      <c r="P466">
        <v>0.92900000000000005</v>
      </c>
      <c r="Q466">
        <v>0.92600000000000005</v>
      </c>
      <c r="R466">
        <v>0.434</v>
      </c>
      <c r="S466">
        <v>0.123</v>
      </c>
    </row>
    <row r="467" spans="1:19" x14ac:dyDescent="0.3">
      <c r="A467">
        <v>600</v>
      </c>
      <c r="B467">
        <v>-0.63400000000000001</v>
      </c>
      <c r="C467">
        <v>-1.6339999999999999</v>
      </c>
      <c r="D467">
        <v>-2.63</v>
      </c>
      <c r="E467">
        <v>-3.2090000000000001</v>
      </c>
      <c r="F467">
        <v>-3.25</v>
      </c>
      <c r="G467">
        <v>1.5</v>
      </c>
      <c r="H467">
        <v>0.01</v>
      </c>
      <c r="I467">
        <v>1.2589999999999999</v>
      </c>
      <c r="J467">
        <v>-0.623</v>
      </c>
      <c r="K467">
        <v>-1.6339999999999999</v>
      </c>
      <c r="L467">
        <v>-2.6320000000000001</v>
      </c>
      <c r="M467">
        <v>-3.194</v>
      </c>
      <c r="N467">
        <v>-3.22</v>
      </c>
      <c r="O467">
        <v>0.95099999999999996</v>
      </c>
      <c r="P467">
        <v>0.93</v>
      </c>
      <c r="Q467">
        <v>0.92600000000000005</v>
      </c>
      <c r="R467">
        <v>0.42699999999999999</v>
      </c>
      <c r="S467">
        <v>0.121</v>
      </c>
    </row>
    <row r="469" spans="1:19" x14ac:dyDescent="0.3">
      <c r="A469" t="s">
        <v>0</v>
      </c>
      <c r="B469" t="s">
        <v>37</v>
      </c>
    </row>
    <row r="470" spans="1:19" x14ac:dyDescent="0.3">
      <c r="A470">
        <v>0</v>
      </c>
      <c r="B470">
        <v>-0.58599999999999997</v>
      </c>
      <c r="C470">
        <v>-1.5860000000000001</v>
      </c>
      <c r="D470">
        <v>-2.5830000000000002</v>
      </c>
      <c r="E470">
        <v>-3.2069999999999999</v>
      </c>
      <c r="F470">
        <v>-3.26</v>
      </c>
      <c r="G470">
        <v>1.7</v>
      </c>
      <c r="H470">
        <v>-0.01</v>
      </c>
      <c r="I470">
        <v>1.9530000000000001</v>
      </c>
      <c r="J470">
        <v>-0.58599999999999997</v>
      </c>
      <c r="K470">
        <v>-1.5860000000000001</v>
      </c>
      <c r="L470">
        <v>-2.5830000000000002</v>
      </c>
      <c r="M470">
        <v>-3.2069999999999999</v>
      </c>
      <c r="N470">
        <v>-3.26</v>
      </c>
      <c r="O470">
        <v>0.94099999999999995</v>
      </c>
      <c r="P470">
        <v>0.94099999999999995</v>
      </c>
      <c r="Q470">
        <v>0.93500000000000005</v>
      </c>
      <c r="R470">
        <v>0.51100000000000001</v>
      </c>
      <c r="S470">
        <v>0.189</v>
      </c>
    </row>
    <row r="471" spans="1:19" x14ac:dyDescent="0.3">
      <c r="A471">
        <v>60</v>
      </c>
      <c r="B471">
        <v>-0.58599999999999997</v>
      </c>
      <c r="C471">
        <v>-1.5860000000000001</v>
      </c>
      <c r="D471">
        <v>-2.5830000000000002</v>
      </c>
      <c r="E471">
        <v>-3.2069999999999999</v>
      </c>
      <c r="F471">
        <v>-3.26</v>
      </c>
      <c r="G471">
        <v>1.7</v>
      </c>
      <c r="H471">
        <v>-0.01</v>
      </c>
      <c r="I471">
        <v>1.9530000000000001</v>
      </c>
      <c r="J471">
        <v>-0.59199999999999997</v>
      </c>
      <c r="K471">
        <v>-1.5860000000000001</v>
      </c>
      <c r="L471">
        <v>-2.5830000000000002</v>
      </c>
      <c r="M471">
        <v>-3.2069999999999999</v>
      </c>
      <c r="N471">
        <v>-3.2629999999999999</v>
      </c>
      <c r="O471">
        <v>0.94599999999999995</v>
      </c>
      <c r="P471">
        <v>0.96499999999999997</v>
      </c>
      <c r="Q471">
        <v>0.95799999999999996</v>
      </c>
      <c r="R471">
        <v>0.51</v>
      </c>
      <c r="S471">
        <v>0.19600000000000001</v>
      </c>
    </row>
    <row r="472" spans="1:19" x14ac:dyDescent="0.3">
      <c r="A472">
        <v>120</v>
      </c>
      <c r="B472">
        <v>-0.58599999999999997</v>
      </c>
      <c r="C472">
        <v>-1.5860000000000001</v>
      </c>
      <c r="D472">
        <v>-2.5830000000000002</v>
      </c>
      <c r="E472">
        <v>-3.2069999999999999</v>
      </c>
      <c r="F472">
        <v>-3.26</v>
      </c>
      <c r="G472">
        <v>1.7</v>
      </c>
      <c r="H472">
        <v>-0.01</v>
      </c>
      <c r="I472">
        <v>1.9530000000000001</v>
      </c>
      <c r="J472">
        <v>-0.59599999999999997</v>
      </c>
      <c r="K472">
        <v>-1.587</v>
      </c>
      <c r="L472">
        <v>-2.5830000000000002</v>
      </c>
      <c r="M472">
        <v>-3.2069999999999999</v>
      </c>
      <c r="N472">
        <v>-3.266</v>
      </c>
      <c r="O472">
        <v>0.94699999999999995</v>
      </c>
      <c r="P472">
        <v>0.96899999999999997</v>
      </c>
      <c r="Q472">
        <v>0.96499999999999997</v>
      </c>
      <c r="R472">
        <v>0.51400000000000001</v>
      </c>
      <c r="S472">
        <v>0.20399999999999999</v>
      </c>
    </row>
    <row r="473" spans="1:19" x14ac:dyDescent="0.3">
      <c r="A473">
        <v>180</v>
      </c>
      <c r="B473">
        <v>-0.58599999999999997</v>
      </c>
      <c r="C473">
        <v>-1.5860000000000001</v>
      </c>
      <c r="D473">
        <v>-2.5830000000000002</v>
      </c>
      <c r="E473">
        <v>-3.2069999999999999</v>
      </c>
      <c r="F473">
        <v>-3.26</v>
      </c>
      <c r="G473">
        <v>1.7</v>
      </c>
      <c r="H473">
        <v>-0.01</v>
      </c>
      <c r="I473">
        <v>1.9530000000000001</v>
      </c>
      <c r="J473">
        <v>-0.59899999999999998</v>
      </c>
      <c r="K473">
        <v>-1.5860000000000001</v>
      </c>
      <c r="L473">
        <v>-2.5830000000000002</v>
      </c>
      <c r="M473">
        <v>-3.206</v>
      </c>
      <c r="N473">
        <v>-3.2690000000000001</v>
      </c>
      <c r="O473">
        <v>0.94699999999999995</v>
      </c>
      <c r="P473">
        <v>0.97299999999999998</v>
      </c>
      <c r="Q473">
        <v>0.96699999999999997</v>
      </c>
      <c r="R473">
        <v>0.51700000000000002</v>
      </c>
      <c r="S473">
        <v>0.21199999999999999</v>
      </c>
    </row>
    <row r="474" spans="1:19" x14ac:dyDescent="0.3">
      <c r="A474">
        <v>240</v>
      </c>
      <c r="B474">
        <v>-0.58599999999999997</v>
      </c>
      <c r="C474">
        <v>-1.5860000000000001</v>
      </c>
      <c r="D474">
        <v>-2.5830000000000002</v>
      </c>
      <c r="E474">
        <v>-3.2069999999999999</v>
      </c>
      <c r="F474">
        <v>-3.26</v>
      </c>
      <c r="G474">
        <v>1.7</v>
      </c>
      <c r="H474">
        <v>-0.01</v>
      </c>
      <c r="I474">
        <v>1.9530000000000001</v>
      </c>
      <c r="J474">
        <v>-0.60099999999999998</v>
      </c>
      <c r="K474">
        <v>-1.5860000000000001</v>
      </c>
      <c r="L474">
        <v>-2.5830000000000002</v>
      </c>
      <c r="M474">
        <v>-3.2040000000000002</v>
      </c>
      <c r="N474">
        <v>-3.2719999999999998</v>
      </c>
      <c r="O474">
        <v>0.94599999999999995</v>
      </c>
      <c r="P474">
        <v>0.97399999999999998</v>
      </c>
      <c r="Q474">
        <v>0.96699999999999997</v>
      </c>
      <c r="R474">
        <v>0.51600000000000001</v>
      </c>
      <c r="S474">
        <v>0.218</v>
      </c>
    </row>
    <row r="475" spans="1:19" x14ac:dyDescent="0.3">
      <c r="A475">
        <v>300</v>
      </c>
      <c r="B475">
        <v>-0.58599999999999997</v>
      </c>
      <c r="C475">
        <v>-1.5860000000000001</v>
      </c>
      <c r="D475">
        <v>-2.5830000000000002</v>
      </c>
      <c r="E475">
        <v>-3.2069999999999999</v>
      </c>
      <c r="F475">
        <v>-3.26</v>
      </c>
      <c r="G475">
        <v>1.7</v>
      </c>
      <c r="H475">
        <v>-0.01</v>
      </c>
      <c r="I475">
        <v>1.9530000000000001</v>
      </c>
      <c r="J475">
        <v>-0.60399999999999998</v>
      </c>
      <c r="K475">
        <v>-1.5860000000000001</v>
      </c>
      <c r="L475">
        <v>-2.5840000000000001</v>
      </c>
      <c r="M475">
        <v>-3.2040000000000002</v>
      </c>
      <c r="N475">
        <v>-3.2749999999999999</v>
      </c>
      <c r="O475">
        <v>0.94499999999999995</v>
      </c>
      <c r="P475">
        <v>0.97299999999999998</v>
      </c>
      <c r="Q475">
        <v>0.97</v>
      </c>
      <c r="R475">
        <v>0.51800000000000002</v>
      </c>
      <c r="S475">
        <v>0.222</v>
      </c>
    </row>
    <row r="476" spans="1:19" x14ac:dyDescent="0.3">
      <c r="A476">
        <v>360</v>
      </c>
      <c r="B476">
        <v>-0.58599999999999997</v>
      </c>
      <c r="C476">
        <v>-1.5860000000000001</v>
      </c>
      <c r="D476">
        <v>-2.5830000000000002</v>
      </c>
      <c r="E476">
        <v>-3.2069999999999999</v>
      </c>
      <c r="F476">
        <v>-3.26</v>
      </c>
      <c r="G476">
        <v>1.7</v>
      </c>
      <c r="H476">
        <v>-0.01</v>
      </c>
      <c r="I476">
        <v>1.9530000000000001</v>
      </c>
      <c r="J476">
        <v>-0.60599999999999998</v>
      </c>
      <c r="K476">
        <v>-1.587</v>
      </c>
      <c r="L476">
        <v>-2.5840000000000001</v>
      </c>
      <c r="M476">
        <v>-3.2040000000000002</v>
      </c>
      <c r="N476">
        <v>-3.278</v>
      </c>
      <c r="O476">
        <v>0.94299999999999995</v>
      </c>
      <c r="P476">
        <v>0.97099999999999997</v>
      </c>
      <c r="Q476">
        <v>0.96799999999999997</v>
      </c>
      <c r="R476">
        <v>0.52300000000000002</v>
      </c>
      <c r="S476">
        <v>0.22600000000000001</v>
      </c>
    </row>
    <row r="477" spans="1:19" x14ac:dyDescent="0.3">
      <c r="A477">
        <v>420</v>
      </c>
      <c r="B477">
        <v>-0.58599999999999997</v>
      </c>
      <c r="C477">
        <v>-1.5860000000000001</v>
      </c>
      <c r="D477">
        <v>-2.5830000000000002</v>
      </c>
      <c r="E477">
        <v>-3.2069999999999999</v>
      </c>
      <c r="F477">
        <v>-3.26</v>
      </c>
      <c r="G477">
        <v>1.7</v>
      </c>
      <c r="H477">
        <v>-0.01</v>
      </c>
      <c r="I477">
        <v>1.9530000000000001</v>
      </c>
      <c r="J477">
        <v>-0.60799999999999998</v>
      </c>
      <c r="K477">
        <v>-1.5880000000000001</v>
      </c>
      <c r="L477">
        <v>-2.5840000000000001</v>
      </c>
      <c r="M477">
        <v>-3.206</v>
      </c>
      <c r="N477">
        <v>-3.2810000000000001</v>
      </c>
      <c r="O477">
        <v>0.94199999999999995</v>
      </c>
      <c r="P477">
        <v>0.96899999999999997</v>
      </c>
      <c r="Q477">
        <v>0.96699999999999997</v>
      </c>
      <c r="R477">
        <v>0.53100000000000003</v>
      </c>
      <c r="S477">
        <v>0.23100000000000001</v>
      </c>
    </row>
    <row r="478" spans="1:19" x14ac:dyDescent="0.3">
      <c r="A478">
        <v>480</v>
      </c>
      <c r="B478">
        <v>-0.58599999999999997</v>
      </c>
      <c r="C478">
        <v>-1.5860000000000001</v>
      </c>
      <c r="D478">
        <v>-2.5830000000000002</v>
      </c>
      <c r="E478">
        <v>-3.2069999999999999</v>
      </c>
      <c r="F478">
        <v>-3.26</v>
      </c>
      <c r="G478">
        <v>1.7</v>
      </c>
      <c r="H478">
        <v>-0.01</v>
      </c>
      <c r="I478">
        <v>1.9530000000000001</v>
      </c>
      <c r="J478">
        <v>-0.61099999999999999</v>
      </c>
      <c r="K478">
        <v>-1.589</v>
      </c>
      <c r="L478">
        <v>-2.5840000000000001</v>
      </c>
      <c r="M478">
        <v>-3.2090000000000001</v>
      </c>
      <c r="N478">
        <v>-3.2839999999999998</v>
      </c>
      <c r="O478">
        <v>0.94</v>
      </c>
      <c r="P478">
        <v>0.96699999999999997</v>
      </c>
      <c r="Q478">
        <v>0.96799999999999997</v>
      </c>
      <c r="R478">
        <v>0.53800000000000003</v>
      </c>
      <c r="S478">
        <v>0.23599999999999999</v>
      </c>
    </row>
    <row r="479" spans="1:19" x14ac:dyDescent="0.3">
      <c r="A479">
        <v>540</v>
      </c>
      <c r="B479">
        <v>-0.58599999999999997</v>
      </c>
      <c r="C479">
        <v>-1.5860000000000001</v>
      </c>
      <c r="D479">
        <v>-2.5830000000000002</v>
      </c>
      <c r="E479">
        <v>-3.2069999999999999</v>
      </c>
      <c r="F479">
        <v>-3.26</v>
      </c>
      <c r="G479">
        <v>1.7</v>
      </c>
      <c r="H479">
        <v>-0.01</v>
      </c>
      <c r="I479">
        <v>1.9530000000000001</v>
      </c>
      <c r="J479">
        <v>-0.61299999999999999</v>
      </c>
      <c r="K479">
        <v>-1.59</v>
      </c>
      <c r="L479">
        <v>-2.5840000000000001</v>
      </c>
      <c r="M479">
        <v>-3.2109999999999999</v>
      </c>
      <c r="N479">
        <v>-3.2869999999999999</v>
      </c>
      <c r="O479">
        <v>0.93799999999999994</v>
      </c>
      <c r="P479">
        <v>0.96399999999999997</v>
      </c>
      <c r="Q479">
        <v>0.96899999999999997</v>
      </c>
      <c r="R479">
        <v>0.54500000000000004</v>
      </c>
      <c r="S479">
        <v>0.24</v>
      </c>
    </row>
    <row r="480" spans="1:19" x14ac:dyDescent="0.3">
      <c r="A480">
        <v>600</v>
      </c>
      <c r="B480">
        <v>-0.58599999999999997</v>
      </c>
      <c r="C480">
        <v>-1.5860000000000001</v>
      </c>
      <c r="D480">
        <v>-2.5830000000000002</v>
      </c>
      <c r="E480">
        <v>-3.2069999999999999</v>
      </c>
      <c r="F480">
        <v>-3.26</v>
      </c>
      <c r="G480">
        <v>1.7</v>
      </c>
      <c r="H480">
        <v>-0.01</v>
      </c>
      <c r="I480">
        <v>1.9530000000000001</v>
      </c>
      <c r="J480">
        <v>-0.61499999999999999</v>
      </c>
      <c r="K480">
        <v>-1.5920000000000001</v>
      </c>
      <c r="L480">
        <v>-2.5840000000000001</v>
      </c>
      <c r="M480">
        <v>-3.214</v>
      </c>
      <c r="N480">
        <v>-3.29</v>
      </c>
      <c r="O480">
        <v>0.93600000000000005</v>
      </c>
      <c r="P480">
        <v>0.96199999999999997</v>
      </c>
      <c r="Q480">
        <v>0.96899999999999997</v>
      </c>
      <c r="R480">
        <v>0.55000000000000004</v>
      </c>
      <c r="S480">
        <v>0.24299999999999999</v>
      </c>
    </row>
    <row r="482" spans="1:19" x14ac:dyDescent="0.3">
      <c r="A482" t="s">
        <v>0</v>
      </c>
      <c r="B482" t="s">
        <v>38</v>
      </c>
    </row>
    <row r="483" spans="1:19" x14ac:dyDescent="0.3">
      <c r="A483">
        <v>0</v>
      </c>
      <c r="B483">
        <v>-0.58599999999999997</v>
      </c>
      <c r="C483">
        <v>-1.5860000000000001</v>
      </c>
      <c r="D483">
        <v>-2.5830000000000002</v>
      </c>
      <c r="E483">
        <v>-3.2069999999999999</v>
      </c>
      <c r="F483">
        <v>-3.26</v>
      </c>
      <c r="G483">
        <v>1.7</v>
      </c>
      <c r="H483">
        <v>-0.01</v>
      </c>
      <c r="I483">
        <v>1.7190000000000001</v>
      </c>
      <c r="J483">
        <v>-0.58599999999999997</v>
      </c>
      <c r="K483">
        <v>-1.5860000000000001</v>
      </c>
      <c r="L483">
        <v>-2.5830000000000002</v>
      </c>
      <c r="M483">
        <v>-3.2069999999999999</v>
      </c>
      <c r="N483">
        <v>-3.26</v>
      </c>
      <c r="O483">
        <v>0.94099999999999995</v>
      </c>
      <c r="P483">
        <v>0.94099999999999995</v>
      </c>
      <c r="Q483">
        <v>0.93500000000000005</v>
      </c>
      <c r="R483">
        <v>0.51100000000000001</v>
      </c>
      <c r="S483">
        <v>0.189</v>
      </c>
    </row>
    <row r="484" spans="1:19" x14ac:dyDescent="0.3">
      <c r="A484">
        <v>60</v>
      </c>
      <c r="B484">
        <v>-0.58599999999999997</v>
      </c>
      <c r="C484">
        <v>-1.5860000000000001</v>
      </c>
      <c r="D484">
        <v>-2.5830000000000002</v>
      </c>
      <c r="E484">
        <v>-3.2069999999999999</v>
      </c>
      <c r="F484">
        <v>-3.26</v>
      </c>
      <c r="G484">
        <v>1.7</v>
      </c>
      <c r="H484">
        <v>-0.01</v>
      </c>
      <c r="I484">
        <v>1.7190000000000001</v>
      </c>
      <c r="J484">
        <v>-0.59199999999999997</v>
      </c>
      <c r="K484">
        <v>-1.5860000000000001</v>
      </c>
      <c r="L484">
        <v>-2.5830000000000002</v>
      </c>
      <c r="M484">
        <v>-3.2069999999999999</v>
      </c>
      <c r="N484">
        <v>-3.26</v>
      </c>
      <c r="O484">
        <v>0.94599999999999995</v>
      </c>
      <c r="P484">
        <v>0.96499999999999997</v>
      </c>
      <c r="Q484">
        <v>0.95699999999999996</v>
      </c>
      <c r="R484">
        <v>0.51100000000000001</v>
      </c>
      <c r="S484">
        <v>0.189</v>
      </c>
    </row>
    <row r="485" spans="1:19" x14ac:dyDescent="0.3">
      <c r="A485">
        <v>120</v>
      </c>
      <c r="B485">
        <v>-0.58599999999999997</v>
      </c>
      <c r="C485">
        <v>-1.5860000000000001</v>
      </c>
      <c r="D485">
        <v>-2.5830000000000002</v>
      </c>
      <c r="E485">
        <v>-3.2069999999999999</v>
      </c>
      <c r="F485">
        <v>-3.26</v>
      </c>
      <c r="G485">
        <v>1.7</v>
      </c>
      <c r="H485">
        <v>-0.01</v>
      </c>
      <c r="I485">
        <v>1.7190000000000001</v>
      </c>
      <c r="J485">
        <v>-0.59599999999999997</v>
      </c>
      <c r="K485">
        <v>-1.587</v>
      </c>
      <c r="L485">
        <v>-2.5830000000000002</v>
      </c>
      <c r="M485">
        <v>-3.206</v>
      </c>
      <c r="N485">
        <v>-3.26</v>
      </c>
      <c r="O485">
        <v>0.94699999999999995</v>
      </c>
      <c r="P485">
        <v>0.96899999999999997</v>
      </c>
      <c r="Q485">
        <v>0.96399999999999997</v>
      </c>
      <c r="R485">
        <v>0.51300000000000001</v>
      </c>
      <c r="S485">
        <v>0.189</v>
      </c>
    </row>
    <row r="486" spans="1:19" x14ac:dyDescent="0.3">
      <c r="A486">
        <v>180</v>
      </c>
      <c r="B486">
        <v>-0.58599999999999997</v>
      </c>
      <c r="C486">
        <v>-1.5860000000000001</v>
      </c>
      <c r="D486">
        <v>-2.5830000000000002</v>
      </c>
      <c r="E486">
        <v>-3.2069999999999999</v>
      </c>
      <c r="F486">
        <v>-3.26</v>
      </c>
      <c r="G486">
        <v>1.7</v>
      </c>
      <c r="H486">
        <v>-0.01</v>
      </c>
      <c r="I486">
        <v>1.7190000000000001</v>
      </c>
      <c r="J486">
        <v>-0.59899999999999998</v>
      </c>
      <c r="K486">
        <v>-1.5860000000000001</v>
      </c>
      <c r="L486">
        <v>-2.5830000000000002</v>
      </c>
      <c r="M486">
        <v>-3.206</v>
      </c>
      <c r="N486">
        <v>-3.26</v>
      </c>
      <c r="O486">
        <v>0.94699999999999995</v>
      </c>
      <c r="P486">
        <v>0.97299999999999998</v>
      </c>
      <c r="Q486">
        <v>0.96699999999999997</v>
      </c>
      <c r="R486">
        <v>0.51600000000000001</v>
      </c>
      <c r="S486">
        <v>0.19</v>
      </c>
    </row>
    <row r="487" spans="1:19" x14ac:dyDescent="0.3">
      <c r="A487">
        <v>240</v>
      </c>
      <c r="B487">
        <v>-0.58599999999999997</v>
      </c>
      <c r="C487">
        <v>-1.5860000000000001</v>
      </c>
      <c r="D487">
        <v>-2.5830000000000002</v>
      </c>
      <c r="E487">
        <v>-3.2069999999999999</v>
      </c>
      <c r="F487">
        <v>-3.26</v>
      </c>
      <c r="G487">
        <v>1.7</v>
      </c>
      <c r="H487">
        <v>-0.01</v>
      </c>
      <c r="I487">
        <v>1.7190000000000001</v>
      </c>
      <c r="J487">
        <v>-0.60099999999999998</v>
      </c>
      <c r="K487">
        <v>-1.5860000000000001</v>
      </c>
      <c r="L487">
        <v>-2.5840000000000001</v>
      </c>
      <c r="M487">
        <v>-3.2050000000000001</v>
      </c>
      <c r="N487">
        <v>-3.26</v>
      </c>
      <c r="O487">
        <v>0.94599999999999995</v>
      </c>
      <c r="P487">
        <v>0.97399999999999998</v>
      </c>
      <c r="Q487">
        <v>0.96799999999999997</v>
      </c>
      <c r="R487">
        <v>0.51900000000000002</v>
      </c>
      <c r="S487">
        <v>0.19</v>
      </c>
    </row>
    <row r="488" spans="1:19" x14ac:dyDescent="0.3">
      <c r="A488">
        <v>300</v>
      </c>
      <c r="B488">
        <v>-0.58599999999999997</v>
      </c>
      <c r="C488">
        <v>-1.5860000000000001</v>
      </c>
      <c r="D488">
        <v>-2.5830000000000002</v>
      </c>
      <c r="E488">
        <v>-3.2069999999999999</v>
      </c>
      <c r="F488">
        <v>-3.26</v>
      </c>
      <c r="G488">
        <v>1.7</v>
      </c>
      <c r="H488">
        <v>-0.01</v>
      </c>
      <c r="I488">
        <v>1.7190000000000001</v>
      </c>
      <c r="J488">
        <v>-0.60399999999999998</v>
      </c>
      <c r="K488">
        <v>-1.5860000000000001</v>
      </c>
      <c r="L488">
        <v>-2.5840000000000001</v>
      </c>
      <c r="M488">
        <v>-3.2050000000000001</v>
      </c>
      <c r="N488">
        <v>-3.26</v>
      </c>
      <c r="O488">
        <v>0.94499999999999995</v>
      </c>
      <c r="P488">
        <v>0.97299999999999998</v>
      </c>
      <c r="Q488">
        <v>0.96899999999999997</v>
      </c>
      <c r="R488">
        <v>0.52100000000000002</v>
      </c>
      <c r="S488">
        <v>0.189</v>
      </c>
    </row>
    <row r="489" spans="1:19" x14ac:dyDescent="0.3">
      <c r="A489">
        <v>360</v>
      </c>
      <c r="B489">
        <v>-0.58599999999999997</v>
      </c>
      <c r="C489">
        <v>-1.5860000000000001</v>
      </c>
      <c r="D489">
        <v>-2.5830000000000002</v>
      </c>
      <c r="E489">
        <v>-3.2069999999999999</v>
      </c>
      <c r="F489">
        <v>-3.26</v>
      </c>
      <c r="G489">
        <v>1.7</v>
      </c>
      <c r="H489">
        <v>-0.01</v>
      </c>
      <c r="I489">
        <v>1.7190000000000001</v>
      </c>
      <c r="J489">
        <v>-0.60599999999999998</v>
      </c>
      <c r="K489">
        <v>-1.587</v>
      </c>
      <c r="L489">
        <v>-2.5840000000000001</v>
      </c>
      <c r="M489">
        <v>-3.2040000000000002</v>
      </c>
      <c r="N489">
        <v>-3.26</v>
      </c>
      <c r="O489">
        <v>0.94299999999999995</v>
      </c>
      <c r="P489">
        <v>0.97099999999999997</v>
      </c>
      <c r="Q489">
        <v>0.96799999999999997</v>
      </c>
      <c r="R489">
        <v>0.52100000000000002</v>
      </c>
      <c r="S489">
        <v>0.189</v>
      </c>
    </row>
    <row r="490" spans="1:19" x14ac:dyDescent="0.3">
      <c r="A490">
        <v>420</v>
      </c>
      <c r="B490">
        <v>-0.58599999999999997</v>
      </c>
      <c r="C490">
        <v>-1.5860000000000001</v>
      </c>
      <c r="D490">
        <v>-2.5830000000000002</v>
      </c>
      <c r="E490">
        <v>-3.2069999999999999</v>
      </c>
      <c r="F490">
        <v>-3.26</v>
      </c>
      <c r="G490">
        <v>1.7</v>
      </c>
      <c r="H490">
        <v>-0.01</v>
      </c>
      <c r="I490">
        <v>1.7190000000000001</v>
      </c>
      <c r="J490">
        <v>-0.60799999999999998</v>
      </c>
      <c r="K490">
        <v>-1.5880000000000001</v>
      </c>
      <c r="L490">
        <v>-2.5840000000000001</v>
      </c>
      <c r="M490">
        <v>-3.2040000000000002</v>
      </c>
      <c r="N490">
        <v>-3.26</v>
      </c>
      <c r="O490">
        <v>0.94199999999999995</v>
      </c>
      <c r="P490">
        <v>0.96899999999999997</v>
      </c>
      <c r="Q490">
        <v>0.96799999999999997</v>
      </c>
      <c r="R490">
        <v>0.52200000000000002</v>
      </c>
      <c r="S490">
        <v>0.191</v>
      </c>
    </row>
    <row r="491" spans="1:19" x14ac:dyDescent="0.3">
      <c r="A491">
        <v>480</v>
      </c>
      <c r="B491">
        <v>-0.58599999999999997</v>
      </c>
      <c r="C491">
        <v>-1.5860000000000001</v>
      </c>
      <c r="D491">
        <v>-2.5830000000000002</v>
      </c>
      <c r="E491">
        <v>-3.2069999999999999</v>
      </c>
      <c r="F491">
        <v>-3.26</v>
      </c>
      <c r="G491">
        <v>1.7</v>
      </c>
      <c r="H491">
        <v>-0.01</v>
      </c>
      <c r="I491">
        <v>1.7190000000000001</v>
      </c>
      <c r="J491">
        <v>-0.61099999999999999</v>
      </c>
      <c r="K491">
        <v>-1.589</v>
      </c>
      <c r="L491">
        <v>-2.5840000000000001</v>
      </c>
      <c r="M491">
        <v>-3.2040000000000002</v>
      </c>
      <c r="N491">
        <v>-3.26</v>
      </c>
      <c r="O491">
        <v>0.94</v>
      </c>
      <c r="P491">
        <v>0.96699999999999997</v>
      </c>
      <c r="Q491">
        <v>0.96799999999999997</v>
      </c>
      <c r="R491">
        <v>0.52300000000000002</v>
      </c>
      <c r="S491">
        <v>0.193</v>
      </c>
    </row>
    <row r="492" spans="1:19" x14ac:dyDescent="0.3">
      <c r="A492">
        <v>540</v>
      </c>
      <c r="B492">
        <v>-0.58599999999999997</v>
      </c>
      <c r="C492">
        <v>-1.5860000000000001</v>
      </c>
      <c r="D492">
        <v>-2.5830000000000002</v>
      </c>
      <c r="E492">
        <v>-3.2069999999999999</v>
      </c>
      <c r="F492">
        <v>-3.26</v>
      </c>
      <c r="G492">
        <v>1.7</v>
      </c>
      <c r="H492">
        <v>-0.01</v>
      </c>
      <c r="I492">
        <v>1.7190000000000001</v>
      </c>
      <c r="J492">
        <v>-0.61299999999999999</v>
      </c>
      <c r="K492">
        <v>-1.59</v>
      </c>
      <c r="L492">
        <v>-2.5840000000000001</v>
      </c>
      <c r="M492">
        <v>-3.2029999999999998</v>
      </c>
      <c r="N492">
        <v>-3.26</v>
      </c>
      <c r="O492">
        <v>0.93799999999999994</v>
      </c>
      <c r="P492">
        <v>0.96399999999999997</v>
      </c>
      <c r="Q492">
        <v>0.96799999999999997</v>
      </c>
      <c r="R492">
        <v>0.52300000000000002</v>
      </c>
      <c r="S492">
        <v>0.19500000000000001</v>
      </c>
    </row>
    <row r="493" spans="1:19" x14ac:dyDescent="0.3">
      <c r="A493">
        <v>600</v>
      </c>
      <c r="B493">
        <v>-0.58599999999999997</v>
      </c>
      <c r="C493">
        <v>-1.5860000000000001</v>
      </c>
      <c r="D493">
        <v>-2.5830000000000002</v>
      </c>
      <c r="E493">
        <v>-3.2069999999999999</v>
      </c>
      <c r="F493">
        <v>-3.26</v>
      </c>
      <c r="G493">
        <v>1.7</v>
      </c>
      <c r="H493">
        <v>-0.01</v>
      </c>
      <c r="I493">
        <v>1.7190000000000001</v>
      </c>
      <c r="J493">
        <v>-0.61499999999999999</v>
      </c>
      <c r="K493">
        <v>-1.5920000000000001</v>
      </c>
      <c r="L493">
        <v>-2.5840000000000001</v>
      </c>
      <c r="M493">
        <v>-3.2029999999999998</v>
      </c>
      <c r="N493">
        <v>-3.26</v>
      </c>
      <c r="O493">
        <v>0.93600000000000005</v>
      </c>
      <c r="P493">
        <v>0.96199999999999997</v>
      </c>
      <c r="Q493">
        <v>0.96899999999999997</v>
      </c>
      <c r="R493">
        <v>0.52300000000000002</v>
      </c>
      <c r="S493">
        <v>0.19600000000000001</v>
      </c>
    </row>
    <row r="495" spans="1:19" x14ac:dyDescent="0.3">
      <c r="A495" t="s">
        <v>0</v>
      </c>
      <c r="B495" t="s">
        <v>39</v>
      </c>
    </row>
    <row r="496" spans="1:19" x14ac:dyDescent="0.3">
      <c r="A496">
        <v>0</v>
      </c>
      <c r="B496">
        <v>-0.58599999999999997</v>
      </c>
      <c r="C496">
        <v>-1.5860000000000001</v>
      </c>
      <c r="D496">
        <v>-2.5830000000000002</v>
      </c>
      <c r="E496">
        <v>-3.2069999999999999</v>
      </c>
      <c r="F496">
        <v>-3.26</v>
      </c>
      <c r="G496">
        <v>1.7</v>
      </c>
      <c r="H496">
        <v>-0.01</v>
      </c>
      <c r="I496">
        <v>1.472</v>
      </c>
      <c r="J496">
        <v>-0.58599999999999997</v>
      </c>
      <c r="K496">
        <v>-1.5860000000000001</v>
      </c>
      <c r="L496">
        <v>-2.5830000000000002</v>
      </c>
      <c r="M496">
        <v>-3.2069999999999999</v>
      </c>
      <c r="N496">
        <v>-3.26</v>
      </c>
      <c r="O496">
        <v>0.94099999999999995</v>
      </c>
      <c r="P496">
        <v>0.94099999999999995</v>
      </c>
      <c r="Q496">
        <v>0.93500000000000005</v>
      </c>
      <c r="R496">
        <v>0.51100000000000001</v>
      </c>
      <c r="S496">
        <v>0.189</v>
      </c>
    </row>
    <row r="497" spans="1:19" x14ac:dyDescent="0.3">
      <c r="A497">
        <v>60</v>
      </c>
      <c r="B497">
        <v>-0.58599999999999997</v>
      </c>
      <c r="C497">
        <v>-1.5860000000000001</v>
      </c>
      <c r="D497">
        <v>-2.5830000000000002</v>
      </c>
      <c r="E497">
        <v>-3.2069999999999999</v>
      </c>
      <c r="F497">
        <v>-3.26</v>
      </c>
      <c r="G497">
        <v>1.7</v>
      </c>
      <c r="H497">
        <v>-0.01</v>
      </c>
      <c r="I497">
        <v>1.472</v>
      </c>
      <c r="J497">
        <v>-0.59199999999999997</v>
      </c>
      <c r="K497">
        <v>-1.5860000000000001</v>
      </c>
      <c r="L497">
        <v>-2.5830000000000002</v>
      </c>
      <c r="M497">
        <v>-3.2069999999999999</v>
      </c>
      <c r="N497">
        <v>-3.2570000000000001</v>
      </c>
      <c r="O497">
        <v>0.94599999999999995</v>
      </c>
      <c r="P497">
        <v>0.96399999999999997</v>
      </c>
      <c r="Q497">
        <v>0.95699999999999996</v>
      </c>
      <c r="R497">
        <v>0.51200000000000001</v>
      </c>
      <c r="S497">
        <v>0.18099999999999999</v>
      </c>
    </row>
    <row r="498" spans="1:19" x14ac:dyDescent="0.3">
      <c r="A498">
        <v>120</v>
      </c>
      <c r="B498">
        <v>-0.58599999999999997</v>
      </c>
      <c r="C498">
        <v>-1.5860000000000001</v>
      </c>
      <c r="D498">
        <v>-2.5830000000000002</v>
      </c>
      <c r="E498">
        <v>-3.2069999999999999</v>
      </c>
      <c r="F498">
        <v>-3.26</v>
      </c>
      <c r="G498">
        <v>1.7</v>
      </c>
      <c r="H498">
        <v>-0.01</v>
      </c>
      <c r="I498">
        <v>1.472</v>
      </c>
      <c r="J498">
        <v>-0.59599999999999997</v>
      </c>
      <c r="K498">
        <v>-1.587</v>
      </c>
      <c r="L498">
        <v>-2.5830000000000002</v>
      </c>
      <c r="M498">
        <v>-3.206</v>
      </c>
      <c r="N498">
        <v>-3.254</v>
      </c>
      <c r="O498">
        <v>0.94699999999999995</v>
      </c>
      <c r="P498">
        <v>0.96899999999999997</v>
      </c>
      <c r="Q498">
        <v>0.96299999999999997</v>
      </c>
      <c r="R498">
        <v>0.51100000000000001</v>
      </c>
      <c r="S498">
        <v>0.17299999999999999</v>
      </c>
    </row>
    <row r="499" spans="1:19" x14ac:dyDescent="0.3">
      <c r="A499">
        <v>180</v>
      </c>
      <c r="B499">
        <v>-0.58599999999999997</v>
      </c>
      <c r="C499">
        <v>-1.5860000000000001</v>
      </c>
      <c r="D499">
        <v>-2.5830000000000002</v>
      </c>
      <c r="E499">
        <v>-3.2069999999999999</v>
      </c>
      <c r="F499">
        <v>-3.26</v>
      </c>
      <c r="G499">
        <v>1.7</v>
      </c>
      <c r="H499">
        <v>-0.01</v>
      </c>
      <c r="I499">
        <v>1.472</v>
      </c>
      <c r="J499">
        <v>-0.59899999999999998</v>
      </c>
      <c r="K499">
        <v>-1.5860000000000001</v>
      </c>
      <c r="L499">
        <v>-2.5840000000000001</v>
      </c>
      <c r="M499">
        <v>-3.206</v>
      </c>
      <c r="N499">
        <v>-3.2509999999999999</v>
      </c>
      <c r="O499">
        <v>0.94699999999999995</v>
      </c>
      <c r="P499">
        <v>0.97299999999999998</v>
      </c>
      <c r="Q499">
        <v>0.96799999999999997</v>
      </c>
      <c r="R499">
        <v>0.51600000000000001</v>
      </c>
      <c r="S499">
        <v>0.16700000000000001</v>
      </c>
    </row>
    <row r="500" spans="1:19" x14ac:dyDescent="0.3">
      <c r="A500">
        <v>240</v>
      </c>
      <c r="B500">
        <v>-0.58599999999999997</v>
      </c>
      <c r="C500">
        <v>-1.5860000000000001</v>
      </c>
      <c r="D500">
        <v>-2.5830000000000002</v>
      </c>
      <c r="E500">
        <v>-3.2069999999999999</v>
      </c>
      <c r="F500">
        <v>-3.26</v>
      </c>
      <c r="G500">
        <v>1.7</v>
      </c>
      <c r="H500">
        <v>-0.01</v>
      </c>
      <c r="I500">
        <v>1.472</v>
      </c>
      <c r="J500">
        <v>-0.60099999999999998</v>
      </c>
      <c r="K500">
        <v>-1.5860000000000001</v>
      </c>
      <c r="L500">
        <v>-2.5840000000000001</v>
      </c>
      <c r="M500">
        <v>-3.206</v>
      </c>
      <c r="N500">
        <v>-3.2480000000000002</v>
      </c>
      <c r="O500">
        <v>0.94599999999999995</v>
      </c>
      <c r="P500">
        <v>0.97499999999999998</v>
      </c>
      <c r="Q500">
        <v>0.96799999999999997</v>
      </c>
      <c r="R500">
        <v>0.52300000000000002</v>
      </c>
      <c r="S500">
        <v>0.161</v>
      </c>
    </row>
    <row r="501" spans="1:19" x14ac:dyDescent="0.3">
      <c r="A501">
        <v>300</v>
      </c>
      <c r="B501">
        <v>-0.58599999999999997</v>
      </c>
      <c r="C501">
        <v>-1.5860000000000001</v>
      </c>
      <c r="D501">
        <v>-2.5830000000000002</v>
      </c>
      <c r="E501">
        <v>-3.2069999999999999</v>
      </c>
      <c r="F501">
        <v>-3.26</v>
      </c>
      <c r="G501">
        <v>1.7</v>
      </c>
      <c r="H501">
        <v>-0.01</v>
      </c>
      <c r="I501">
        <v>1.472</v>
      </c>
      <c r="J501">
        <v>-0.60399999999999998</v>
      </c>
      <c r="K501">
        <v>-1.5860000000000001</v>
      </c>
      <c r="L501">
        <v>-2.5830000000000002</v>
      </c>
      <c r="M501">
        <v>-3.2050000000000001</v>
      </c>
      <c r="N501">
        <v>-3.2450000000000001</v>
      </c>
      <c r="O501">
        <v>0.94399999999999995</v>
      </c>
      <c r="P501">
        <v>0.97299999999999998</v>
      </c>
      <c r="Q501">
        <v>0.96799999999999997</v>
      </c>
      <c r="R501">
        <v>0.52300000000000002</v>
      </c>
      <c r="S501">
        <v>0.156</v>
      </c>
    </row>
    <row r="502" spans="1:19" x14ac:dyDescent="0.3">
      <c r="A502">
        <v>360</v>
      </c>
      <c r="B502">
        <v>-0.58599999999999997</v>
      </c>
      <c r="C502">
        <v>-1.5860000000000001</v>
      </c>
      <c r="D502">
        <v>-2.5830000000000002</v>
      </c>
      <c r="E502">
        <v>-3.2069999999999999</v>
      </c>
      <c r="F502">
        <v>-3.26</v>
      </c>
      <c r="G502">
        <v>1.7</v>
      </c>
      <c r="H502">
        <v>-0.01</v>
      </c>
      <c r="I502">
        <v>1.472</v>
      </c>
      <c r="J502">
        <v>-0.60599999999999998</v>
      </c>
      <c r="K502">
        <v>-1.587</v>
      </c>
      <c r="L502">
        <v>-2.5840000000000001</v>
      </c>
      <c r="M502">
        <v>-3.2029999999999998</v>
      </c>
      <c r="N502">
        <v>-3.242</v>
      </c>
      <c r="O502">
        <v>0.94299999999999995</v>
      </c>
      <c r="P502">
        <v>0.97099999999999997</v>
      </c>
      <c r="Q502">
        <v>0.96799999999999997</v>
      </c>
      <c r="R502">
        <v>0.51900000000000002</v>
      </c>
      <c r="S502">
        <v>0.152</v>
      </c>
    </row>
    <row r="503" spans="1:19" x14ac:dyDescent="0.3">
      <c r="A503">
        <v>420</v>
      </c>
      <c r="B503">
        <v>-0.58599999999999997</v>
      </c>
      <c r="C503">
        <v>-1.5860000000000001</v>
      </c>
      <c r="D503">
        <v>-2.5830000000000002</v>
      </c>
      <c r="E503">
        <v>-3.2069999999999999</v>
      </c>
      <c r="F503">
        <v>-3.26</v>
      </c>
      <c r="G503">
        <v>1.7</v>
      </c>
      <c r="H503">
        <v>-0.01</v>
      </c>
      <c r="I503">
        <v>1.472</v>
      </c>
      <c r="J503">
        <v>-0.60799999999999998</v>
      </c>
      <c r="K503">
        <v>-1.5880000000000001</v>
      </c>
      <c r="L503">
        <v>-2.5840000000000001</v>
      </c>
      <c r="M503">
        <v>-3.2010000000000001</v>
      </c>
      <c r="N503">
        <v>-3.2389999999999999</v>
      </c>
      <c r="O503">
        <v>0.94199999999999995</v>
      </c>
      <c r="P503">
        <v>0.96899999999999997</v>
      </c>
      <c r="Q503">
        <v>0.96899999999999997</v>
      </c>
      <c r="R503">
        <v>0.51200000000000001</v>
      </c>
      <c r="S503">
        <v>0.151</v>
      </c>
    </row>
    <row r="504" spans="1:19" x14ac:dyDescent="0.3">
      <c r="A504">
        <v>480</v>
      </c>
      <c r="B504">
        <v>-0.58599999999999997</v>
      </c>
      <c r="C504">
        <v>-1.5860000000000001</v>
      </c>
      <c r="D504">
        <v>-2.5830000000000002</v>
      </c>
      <c r="E504">
        <v>-3.2069999999999999</v>
      </c>
      <c r="F504">
        <v>-3.26</v>
      </c>
      <c r="G504">
        <v>1.7</v>
      </c>
      <c r="H504">
        <v>-0.01</v>
      </c>
      <c r="I504">
        <v>1.472</v>
      </c>
      <c r="J504">
        <v>-0.61099999999999999</v>
      </c>
      <c r="K504">
        <v>-1.589</v>
      </c>
      <c r="L504">
        <v>-2.5840000000000001</v>
      </c>
      <c r="M504">
        <v>-3.198</v>
      </c>
      <c r="N504">
        <v>-3.2360000000000002</v>
      </c>
      <c r="O504">
        <v>0.94</v>
      </c>
      <c r="P504">
        <v>0.96699999999999997</v>
      </c>
      <c r="Q504">
        <v>0.96899999999999997</v>
      </c>
      <c r="R504">
        <v>0.50600000000000001</v>
      </c>
      <c r="S504">
        <v>0.14899999999999999</v>
      </c>
    </row>
    <row r="505" spans="1:19" x14ac:dyDescent="0.3">
      <c r="A505">
        <v>540</v>
      </c>
      <c r="B505">
        <v>-0.58599999999999997</v>
      </c>
      <c r="C505">
        <v>-1.5860000000000001</v>
      </c>
      <c r="D505">
        <v>-2.5830000000000002</v>
      </c>
      <c r="E505">
        <v>-3.2069999999999999</v>
      </c>
      <c r="F505">
        <v>-3.26</v>
      </c>
      <c r="G505">
        <v>1.7</v>
      </c>
      <c r="H505">
        <v>-0.01</v>
      </c>
      <c r="I505">
        <v>1.472</v>
      </c>
      <c r="J505">
        <v>-0.61299999999999999</v>
      </c>
      <c r="K505">
        <v>-1.59</v>
      </c>
      <c r="L505">
        <v>-2.5840000000000001</v>
      </c>
      <c r="M505">
        <v>-3.1949999999999998</v>
      </c>
      <c r="N505">
        <v>-3.2330000000000001</v>
      </c>
      <c r="O505">
        <v>0.93799999999999994</v>
      </c>
      <c r="P505">
        <v>0.96399999999999997</v>
      </c>
      <c r="Q505">
        <v>0.96799999999999997</v>
      </c>
      <c r="R505">
        <v>0.499</v>
      </c>
      <c r="S505">
        <v>0.14899999999999999</v>
      </c>
    </row>
    <row r="506" spans="1:19" x14ac:dyDescent="0.3">
      <c r="A506">
        <v>600</v>
      </c>
      <c r="B506">
        <v>-0.58599999999999997</v>
      </c>
      <c r="C506">
        <v>-1.5860000000000001</v>
      </c>
      <c r="D506">
        <v>-2.5830000000000002</v>
      </c>
      <c r="E506">
        <v>-3.2069999999999999</v>
      </c>
      <c r="F506">
        <v>-3.26</v>
      </c>
      <c r="G506">
        <v>1.7</v>
      </c>
      <c r="H506">
        <v>-0.01</v>
      </c>
      <c r="I506">
        <v>1.472</v>
      </c>
      <c r="J506">
        <v>-0.61499999999999999</v>
      </c>
      <c r="K506">
        <v>-1.5920000000000001</v>
      </c>
      <c r="L506">
        <v>-2.5830000000000002</v>
      </c>
      <c r="M506">
        <v>-3.1909999999999998</v>
      </c>
      <c r="N506">
        <v>-3.23</v>
      </c>
      <c r="O506">
        <v>0.93600000000000005</v>
      </c>
      <c r="P506">
        <v>0.96199999999999997</v>
      </c>
      <c r="Q506">
        <v>0.96799999999999997</v>
      </c>
      <c r="R506">
        <v>0.49299999999999999</v>
      </c>
      <c r="S506">
        <v>0.14799999999999999</v>
      </c>
    </row>
    <row r="508" spans="1:19" x14ac:dyDescent="0.3">
      <c r="A508" t="s">
        <v>0</v>
      </c>
      <c r="B508" t="s">
        <v>40</v>
      </c>
    </row>
    <row r="509" spans="1:19" x14ac:dyDescent="0.3">
      <c r="A509">
        <v>0</v>
      </c>
      <c r="B509">
        <v>-0.58599999999999997</v>
      </c>
      <c r="C509">
        <v>-1.5860000000000001</v>
      </c>
      <c r="D509">
        <v>-2.5830000000000002</v>
      </c>
      <c r="E509">
        <v>-3.198</v>
      </c>
      <c r="F509">
        <v>-3.25</v>
      </c>
      <c r="G509">
        <v>1.7</v>
      </c>
      <c r="H509">
        <v>-0.01</v>
      </c>
      <c r="I509">
        <v>1.9550000000000001</v>
      </c>
      <c r="J509">
        <v>-0.58599999999999997</v>
      </c>
      <c r="K509">
        <v>-1.5860000000000001</v>
      </c>
      <c r="L509">
        <v>-2.5830000000000002</v>
      </c>
      <c r="M509">
        <v>-3.198</v>
      </c>
      <c r="N509">
        <v>-3.25</v>
      </c>
      <c r="O509">
        <v>0.94099999999999995</v>
      </c>
      <c r="P509">
        <v>0.94099999999999995</v>
      </c>
      <c r="Q509">
        <v>0.93500000000000005</v>
      </c>
      <c r="R509">
        <v>0.505</v>
      </c>
      <c r="S509">
        <v>0.187</v>
      </c>
    </row>
    <row r="510" spans="1:19" x14ac:dyDescent="0.3">
      <c r="A510">
        <v>60</v>
      </c>
      <c r="B510">
        <v>-0.58599999999999997</v>
      </c>
      <c r="C510">
        <v>-1.5860000000000001</v>
      </c>
      <c r="D510">
        <v>-2.5830000000000002</v>
      </c>
      <c r="E510">
        <v>-3.198</v>
      </c>
      <c r="F510">
        <v>-3.25</v>
      </c>
      <c r="G510">
        <v>1.7</v>
      </c>
      <c r="H510">
        <v>-0.01</v>
      </c>
      <c r="I510">
        <v>1.9550000000000001</v>
      </c>
      <c r="J510">
        <v>-0.59199999999999997</v>
      </c>
      <c r="K510">
        <v>-1.5860000000000001</v>
      </c>
      <c r="L510">
        <v>-2.5830000000000002</v>
      </c>
      <c r="M510">
        <v>-3.198</v>
      </c>
      <c r="N510">
        <v>-3.2530000000000001</v>
      </c>
      <c r="O510">
        <v>0.94599999999999995</v>
      </c>
      <c r="P510">
        <v>0.96599999999999997</v>
      </c>
      <c r="Q510">
        <v>0.95699999999999996</v>
      </c>
      <c r="R510">
        <v>0.504</v>
      </c>
      <c r="S510">
        <v>0.19600000000000001</v>
      </c>
    </row>
    <row r="511" spans="1:19" x14ac:dyDescent="0.3">
      <c r="A511">
        <v>120</v>
      </c>
      <c r="B511">
        <v>-0.58599999999999997</v>
      </c>
      <c r="C511">
        <v>-1.5860000000000001</v>
      </c>
      <c r="D511">
        <v>-2.5830000000000002</v>
      </c>
      <c r="E511">
        <v>-3.198</v>
      </c>
      <c r="F511">
        <v>-3.25</v>
      </c>
      <c r="G511">
        <v>1.7</v>
      </c>
      <c r="H511">
        <v>-0.01</v>
      </c>
      <c r="I511">
        <v>1.9550000000000001</v>
      </c>
      <c r="J511">
        <v>-0.59599999999999997</v>
      </c>
      <c r="K511">
        <v>-1.587</v>
      </c>
      <c r="L511">
        <v>-2.5830000000000002</v>
      </c>
      <c r="M511">
        <v>-3.1989999999999998</v>
      </c>
      <c r="N511">
        <v>-3.2559999999999998</v>
      </c>
      <c r="O511">
        <v>0.94699999999999995</v>
      </c>
      <c r="P511">
        <v>0.96899999999999997</v>
      </c>
      <c r="Q511">
        <v>0.96499999999999997</v>
      </c>
      <c r="R511">
        <v>0.50800000000000001</v>
      </c>
      <c r="S511">
        <v>0.20200000000000001</v>
      </c>
    </row>
    <row r="512" spans="1:19" x14ac:dyDescent="0.3">
      <c r="A512">
        <v>180</v>
      </c>
      <c r="B512">
        <v>-0.58599999999999997</v>
      </c>
      <c r="C512">
        <v>-1.5860000000000001</v>
      </c>
      <c r="D512">
        <v>-2.5830000000000002</v>
      </c>
      <c r="E512">
        <v>-3.198</v>
      </c>
      <c r="F512">
        <v>-3.25</v>
      </c>
      <c r="G512">
        <v>1.7</v>
      </c>
      <c r="H512">
        <v>-0.01</v>
      </c>
      <c r="I512">
        <v>1.9550000000000001</v>
      </c>
      <c r="J512">
        <v>-0.59899999999999998</v>
      </c>
      <c r="K512">
        <v>-1.5860000000000001</v>
      </c>
      <c r="L512">
        <v>-2.5830000000000002</v>
      </c>
      <c r="M512">
        <v>-3.198</v>
      </c>
      <c r="N512">
        <v>-3.2589999999999999</v>
      </c>
      <c r="O512">
        <v>0.94699999999999995</v>
      </c>
      <c r="P512">
        <v>0.97299999999999998</v>
      </c>
      <c r="Q512">
        <v>0.96599999999999997</v>
      </c>
      <c r="R512">
        <v>0.51100000000000001</v>
      </c>
      <c r="S512">
        <v>0.21</v>
      </c>
    </row>
    <row r="513" spans="1:19" x14ac:dyDescent="0.3">
      <c r="A513">
        <v>240</v>
      </c>
      <c r="B513">
        <v>-0.58599999999999997</v>
      </c>
      <c r="C513">
        <v>-1.5860000000000001</v>
      </c>
      <c r="D513">
        <v>-2.5830000000000002</v>
      </c>
      <c r="E513">
        <v>-3.198</v>
      </c>
      <c r="F513">
        <v>-3.25</v>
      </c>
      <c r="G513">
        <v>1.7</v>
      </c>
      <c r="H513">
        <v>-0.01</v>
      </c>
      <c r="I513">
        <v>1.9550000000000001</v>
      </c>
      <c r="J513">
        <v>-0.60099999999999998</v>
      </c>
      <c r="K513">
        <v>-1.5860000000000001</v>
      </c>
      <c r="L513">
        <v>-2.5830000000000002</v>
      </c>
      <c r="M513">
        <v>-3.1960000000000002</v>
      </c>
      <c r="N513">
        <v>-3.262</v>
      </c>
      <c r="O513">
        <v>0.94599999999999995</v>
      </c>
      <c r="P513">
        <v>0.97399999999999998</v>
      </c>
      <c r="Q513">
        <v>0.96799999999999997</v>
      </c>
      <c r="R513">
        <v>0.50900000000000001</v>
      </c>
      <c r="S513">
        <v>0.216</v>
      </c>
    </row>
    <row r="514" spans="1:19" x14ac:dyDescent="0.3">
      <c r="A514">
        <v>300</v>
      </c>
      <c r="B514">
        <v>-0.58599999999999997</v>
      </c>
      <c r="C514">
        <v>-1.5860000000000001</v>
      </c>
      <c r="D514">
        <v>-2.5830000000000002</v>
      </c>
      <c r="E514">
        <v>-3.198</v>
      </c>
      <c r="F514">
        <v>-3.25</v>
      </c>
      <c r="G514">
        <v>1.7</v>
      </c>
      <c r="H514">
        <v>-0.01</v>
      </c>
      <c r="I514">
        <v>1.9550000000000001</v>
      </c>
      <c r="J514">
        <v>-0.60399999999999998</v>
      </c>
      <c r="K514">
        <v>-1.5860000000000001</v>
      </c>
      <c r="L514">
        <v>-2.5840000000000001</v>
      </c>
      <c r="M514">
        <v>-3.1960000000000002</v>
      </c>
      <c r="N514">
        <v>-3.2650000000000001</v>
      </c>
      <c r="O514">
        <v>0.94499999999999995</v>
      </c>
      <c r="P514">
        <v>0.97299999999999998</v>
      </c>
      <c r="Q514">
        <v>0.96899999999999997</v>
      </c>
      <c r="R514">
        <v>0.51300000000000001</v>
      </c>
      <c r="S514">
        <v>0.22</v>
      </c>
    </row>
    <row r="515" spans="1:19" x14ac:dyDescent="0.3">
      <c r="A515">
        <v>360</v>
      </c>
      <c r="B515">
        <v>-0.58599999999999997</v>
      </c>
      <c r="C515">
        <v>-1.5860000000000001</v>
      </c>
      <c r="D515">
        <v>-2.5830000000000002</v>
      </c>
      <c r="E515">
        <v>-3.198</v>
      </c>
      <c r="F515">
        <v>-3.25</v>
      </c>
      <c r="G515">
        <v>1.7</v>
      </c>
      <c r="H515">
        <v>-0.01</v>
      </c>
      <c r="I515">
        <v>1.9550000000000001</v>
      </c>
      <c r="J515">
        <v>-0.60599999999999998</v>
      </c>
      <c r="K515">
        <v>-1.587</v>
      </c>
      <c r="L515">
        <v>-2.5830000000000002</v>
      </c>
      <c r="M515">
        <v>-3.1960000000000002</v>
      </c>
      <c r="N515">
        <v>-3.2679999999999998</v>
      </c>
      <c r="O515">
        <v>0.94299999999999995</v>
      </c>
      <c r="P515">
        <v>0.97099999999999997</v>
      </c>
      <c r="Q515">
        <v>0.96699999999999997</v>
      </c>
      <c r="R515">
        <v>0.51800000000000002</v>
      </c>
      <c r="S515">
        <v>0.224</v>
      </c>
    </row>
    <row r="516" spans="1:19" x14ac:dyDescent="0.3">
      <c r="A516">
        <v>420</v>
      </c>
      <c r="B516">
        <v>-0.58599999999999997</v>
      </c>
      <c r="C516">
        <v>-1.5860000000000001</v>
      </c>
      <c r="D516">
        <v>-2.5830000000000002</v>
      </c>
      <c r="E516">
        <v>-3.198</v>
      </c>
      <c r="F516">
        <v>-3.25</v>
      </c>
      <c r="G516">
        <v>1.7</v>
      </c>
      <c r="H516">
        <v>-0.01</v>
      </c>
      <c r="I516">
        <v>1.9550000000000001</v>
      </c>
      <c r="J516">
        <v>-0.60799999999999998</v>
      </c>
      <c r="K516">
        <v>-1.5880000000000001</v>
      </c>
      <c r="L516">
        <v>-2.5830000000000002</v>
      </c>
      <c r="M516">
        <v>-3.198</v>
      </c>
      <c r="N516">
        <v>-3.2709999999999999</v>
      </c>
      <c r="O516">
        <v>0.94199999999999995</v>
      </c>
      <c r="P516">
        <v>0.96899999999999997</v>
      </c>
      <c r="Q516">
        <v>0.96699999999999997</v>
      </c>
      <c r="R516">
        <v>0.52500000000000002</v>
      </c>
      <c r="S516">
        <v>0.23</v>
      </c>
    </row>
    <row r="517" spans="1:19" x14ac:dyDescent="0.3">
      <c r="A517">
        <v>480</v>
      </c>
      <c r="B517">
        <v>-0.58599999999999997</v>
      </c>
      <c r="C517">
        <v>-1.5860000000000001</v>
      </c>
      <c r="D517">
        <v>-2.5830000000000002</v>
      </c>
      <c r="E517">
        <v>-3.198</v>
      </c>
      <c r="F517">
        <v>-3.25</v>
      </c>
      <c r="G517">
        <v>1.7</v>
      </c>
      <c r="H517">
        <v>-0.01</v>
      </c>
      <c r="I517">
        <v>1.9550000000000001</v>
      </c>
      <c r="J517">
        <v>-0.61099999999999999</v>
      </c>
      <c r="K517">
        <v>-1.589</v>
      </c>
      <c r="L517">
        <v>-2.5840000000000001</v>
      </c>
      <c r="M517">
        <v>-3.2</v>
      </c>
      <c r="N517">
        <v>-3.274</v>
      </c>
      <c r="O517">
        <v>0.94</v>
      </c>
      <c r="P517">
        <v>0.96699999999999997</v>
      </c>
      <c r="Q517">
        <v>0.96799999999999997</v>
      </c>
      <c r="R517">
        <v>0.53300000000000003</v>
      </c>
      <c r="S517">
        <v>0.23400000000000001</v>
      </c>
    </row>
    <row r="518" spans="1:19" x14ac:dyDescent="0.3">
      <c r="A518">
        <v>540</v>
      </c>
      <c r="B518">
        <v>-0.58599999999999997</v>
      </c>
      <c r="C518">
        <v>-1.5860000000000001</v>
      </c>
      <c r="D518">
        <v>-2.5830000000000002</v>
      </c>
      <c r="E518">
        <v>-3.198</v>
      </c>
      <c r="F518">
        <v>-3.25</v>
      </c>
      <c r="G518">
        <v>1.7</v>
      </c>
      <c r="H518">
        <v>-0.01</v>
      </c>
      <c r="I518">
        <v>1.9550000000000001</v>
      </c>
      <c r="J518">
        <v>-0.61299999999999999</v>
      </c>
      <c r="K518">
        <v>-1.59</v>
      </c>
      <c r="L518">
        <v>-2.5830000000000002</v>
      </c>
      <c r="M518">
        <v>-3.2029999999999998</v>
      </c>
      <c r="N518">
        <v>-3.2770000000000001</v>
      </c>
      <c r="O518">
        <v>0.93799999999999994</v>
      </c>
      <c r="P518">
        <v>0.96399999999999997</v>
      </c>
      <c r="Q518">
        <v>0.96799999999999997</v>
      </c>
      <c r="R518">
        <v>0.53900000000000003</v>
      </c>
      <c r="S518">
        <v>0.23799999999999999</v>
      </c>
    </row>
    <row r="519" spans="1:19" x14ac:dyDescent="0.3">
      <c r="A519">
        <v>600</v>
      </c>
      <c r="B519">
        <v>-0.58599999999999997</v>
      </c>
      <c r="C519">
        <v>-1.5860000000000001</v>
      </c>
      <c r="D519">
        <v>-2.5830000000000002</v>
      </c>
      <c r="E519">
        <v>-3.198</v>
      </c>
      <c r="F519">
        <v>-3.25</v>
      </c>
      <c r="G519">
        <v>1.7</v>
      </c>
      <c r="H519">
        <v>-0.01</v>
      </c>
      <c r="I519">
        <v>1.9550000000000001</v>
      </c>
      <c r="J519">
        <v>-0.61499999999999999</v>
      </c>
      <c r="K519">
        <v>-1.5920000000000001</v>
      </c>
      <c r="L519">
        <v>-2.5840000000000001</v>
      </c>
      <c r="M519">
        <v>-3.206</v>
      </c>
      <c r="N519">
        <v>-3.28</v>
      </c>
      <c r="O519">
        <v>0.93600000000000005</v>
      </c>
      <c r="P519">
        <v>0.96199999999999997</v>
      </c>
      <c r="Q519">
        <v>0.96899999999999997</v>
      </c>
      <c r="R519">
        <v>0.54400000000000004</v>
      </c>
      <c r="S519">
        <v>0.24099999999999999</v>
      </c>
    </row>
    <row r="521" spans="1:19" x14ac:dyDescent="0.3">
      <c r="A521" t="s">
        <v>0</v>
      </c>
      <c r="B521" t="s">
        <v>41</v>
      </c>
    </row>
    <row r="522" spans="1:19" x14ac:dyDescent="0.3">
      <c r="A522">
        <v>0</v>
      </c>
      <c r="B522">
        <v>-0.58599999999999997</v>
      </c>
      <c r="C522">
        <v>-1.5860000000000001</v>
      </c>
      <c r="D522">
        <v>-2.5830000000000002</v>
      </c>
      <c r="E522">
        <v>-3.198</v>
      </c>
      <c r="F522">
        <v>-3.25</v>
      </c>
      <c r="G522">
        <v>1.7</v>
      </c>
      <c r="H522">
        <v>-0.01</v>
      </c>
      <c r="I522">
        <v>1.7190000000000001</v>
      </c>
      <c r="J522">
        <v>-0.58599999999999997</v>
      </c>
      <c r="K522">
        <v>-1.5860000000000001</v>
      </c>
      <c r="L522">
        <v>-2.5830000000000002</v>
      </c>
      <c r="M522">
        <v>-3.198</v>
      </c>
      <c r="N522">
        <v>-3.25</v>
      </c>
      <c r="O522">
        <v>0.94099999999999995</v>
      </c>
      <c r="P522">
        <v>0.94099999999999995</v>
      </c>
      <c r="Q522">
        <v>0.93500000000000005</v>
      </c>
      <c r="R522">
        <v>0.505</v>
      </c>
      <c r="S522">
        <v>0.187</v>
      </c>
    </row>
    <row r="523" spans="1:19" x14ac:dyDescent="0.3">
      <c r="A523">
        <v>60</v>
      </c>
      <c r="B523">
        <v>-0.58599999999999997</v>
      </c>
      <c r="C523">
        <v>-1.5860000000000001</v>
      </c>
      <c r="D523">
        <v>-2.5830000000000002</v>
      </c>
      <c r="E523">
        <v>-3.198</v>
      </c>
      <c r="F523">
        <v>-3.25</v>
      </c>
      <c r="G523">
        <v>1.7</v>
      </c>
      <c r="H523">
        <v>-0.01</v>
      </c>
      <c r="I523">
        <v>1.7190000000000001</v>
      </c>
      <c r="J523">
        <v>-0.59199999999999997</v>
      </c>
      <c r="K523">
        <v>-1.5860000000000001</v>
      </c>
      <c r="L523">
        <v>-2.5830000000000002</v>
      </c>
      <c r="M523">
        <v>-3.1989999999999998</v>
      </c>
      <c r="N523">
        <v>-3.25</v>
      </c>
      <c r="O523">
        <v>0.94599999999999995</v>
      </c>
      <c r="P523">
        <v>0.96499999999999997</v>
      </c>
      <c r="Q523">
        <v>0.95699999999999996</v>
      </c>
      <c r="R523">
        <v>0.505</v>
      </c>
      <c r="S523">
        <v>0.188</v>
      </c>
    </row>
    <row r="524" spans="1:19" x14ac:dyDescent="0.3">
      <c r="A524">
        <v>120</v>
      </c>
      <c r="B524">
        <v>-0.58599999999999997</v>
      </c>
      <c r="C524">
        <v>-1.5860000000000001</v>
      </c>
      <c r="D524">
        <v>-2.5830000000000002</v>
      </c>
      <c r="E524">
        <v>-3.198</v>
      </c>
      <c r="F524">
        <v>-3.25</v>
      </c>
      <c r="G524">
        <v>1.7</v>
      </c>
      <c r="H524">
        <v>-0.01</v>
      </c>
      <c r="I524">
        <v>1.7190000000000001</v>
      </c>
      <c r="J524">
        <v>-0.59599999999999997</v>
      </c>
      <c r="K524">
        <v>-1.587</v>
      </c>
      <c r="L524">
        <v>-2.5830000000000002</v>
      </c>
      <c r="M524">
        <v>-3.198</v>
      </c>
      <c r="N524">
        <v>-3.25</v>
      </c>
      <c r="O524">
        <v>0.94699999999999995</v>
      </c>
      <c r="P524">
        <v>0.96899999999999997</v>
      </c>
      <c r="Q524">
        <v>0.96399999999999997</v>
      </c>
      <c r="R524">
        <v>0.50700000000000001</v>
      </c>
      <c r="S524">
        <v>0.188</v>
      </c>
    </row>
    <row r="525" spans="1:19" x14ac:dyDescent="0.3">
      <c r="A525">
        <v>180</v>
      </c>
      <c r="B525">
        <v>-0.58599999999999997</v>
      </c>
      <c r="C525">
        <v>-1.5860000000000001</v>
      </c>
      <c r="D525">
        <v>-2.5830000000000002</v>
      </c>
      <c r="E525">
        <v>-3.198</v>
      </c>
      <c r="F525">
        <v>-3.25</v>
      </c>
      <c r="G525">
        <v>1.7</v>
      </c>
      <c r="H525">
        <v>-0.01</v>
      </c>
      <c r="I525">
        <v>1.7190000000000001</v>
      </c>
      <c r="J525">
        <v>-0.59899999999999998</v>
      </c>
      <c r="K525">
        <v>-1.5860000000000001</v>
      </c>
      <c r="L525">
        <v>-2.5830000000000002</v>
      </c>
      <c r="M525">
        <v>-3.1970000000000001</v>
      </c>
      <c r="N525">
        <v>-3.25</v>
      </c>
      <c r="O525">
        <v>0.94699999999999995</v>
      </c>
      <c r="P525">
        <v>0.97299999999999998</v>
      </c>
      <c r="Q525">
        <v>0.96699999999999997</v>
      </c>
      <c r="R525">
        <v>0.51</v>
      </c>
      <c r="S525">
        <v>0.188</v>
      </c>
    </row>
    <row r="526" spans="1:19" x14ac:dyDescent="0.3">
      <c r="A526">
        <v>240</v>
      </c>
      <c r="B526">
        <v>-0.58599999999999997</v>
      </c>
      <c r="C526">
        <v>-1.5860000000000001</v>
      </c>
      <c r="D526">
        <v>-2.5830000000000002</v>
      </c>
      <c r="E526">
        <v>-3.198</v>
      </c>
      <c r="F526">
        <v>-3.25</v>
      </c>
      <c r="G526">
        <v>1.7</v>
      </c>
      <c r="H526">
        <v>-0.01</v>
      </c>
      <c r="I526">
        <v>1.7190000000000001</v>
      </c>
      <c r="J526">
        <v>-0.60099999999999998</v>
      </c>
      <c r="K526">
        <v>-1.5860000000000001</v>
      </c>
      <c r="L526">
        <v>-2.5830000000000002</v>
      </c>
      <c r="M526">
        <v>-3.1960000000000002</v>
      </c>
      <c r="N526">
        <v>-3.25</v>
      </c>
      <c r="O526">
        <v>0.94599999999999995</v>
      </c>
      <c r="P526">
        <v>0.97399999999999998</v>
      </c>
      <c r="Q526">
        <v>0.96799999999999997</v>
      </c>
      <c r="R526">
        <v>0.51300000000000001</v>
      </c>
      <c r="S526">
        <v>0.188</v>
      </c>
    </row>
    <row r="527" spans="1:19" x14ac:dyDescent="0.3">
      <c r="A527">
        <v>300</v>
      </c>
      <c r="B527">
        <v>-0.58599999999999997</v>
      </c>
      <c r="C527">
        <v>-1.5860000000000001</v>
      </c>
      <c r="D527">
        <v>-2.5830000000000002</v>
      </c>
      <c r="E527">
        <v>-3.198</v>
      </c>
      <c r="F527">
        <v>-3.25</v>
      </c>
      <c r="G527">
        <v>1.7</v>
      </c>
      <c r="H527">
        <v>-0.01</v>
      </c>
      <c r="I527">
        <v>1.7190000000000001</v>
      </c>
      <c r="J527">
        <v>-0.60399999999999998</v>
      </c>
      <c r="K527">
        <v>-1.5860000000000001</v>
      </c>
      <c r="L527">
        <v>-2.5830000000000002</v>
      </c>
      <c r="M527">
        <v>-3.1960000000000002</v>
      </c>
      <c r="N527">
        <v>-3.25</v>
      </c>
      <c r="O527">
        <v>0.94499999999999995</v>
      </c>
      <c r="P527">
        <v>0.97299999999999998</v>
      </c>
      <c r="Q527">
        <v>0.96799999999999997</v>
      </c>
      <c r="R527">
        <v>0.51500000000000001</v>
      </c>
      <c r="S527">
        <v>0.187</v>
      </c>
    </row>
    <row r="528" spans="1:19" x14ac:dyDescent="0.3">
      <c r="A528">
        <v>360</v>
      </c>
      <c r="B528">
        <v>-0.58599999999999997</v>
      </c>
      <c r="C528">
        <v>-1.5860000000000001</v>
      </c>
      <c r="D528">
        <v>-2.5830000000000002</v>
      </c>
      <c r="E528">
        <v>-3.198</v>
      </c>
      <c r="F528">
        <v>-3.25</v>
      </c>
      <c r="G528">
        <v>1.7</v>
      </c>
      <c r="H528">
        <v>-0.01</v>
      </c>
      <c r="I528">
        <v>1.7190000000000001</v>
      </c>
      <c r="J528">
        <v>-0.60599999999999998</v>
      </c>
      <c r="K528">
        <v>-1.587</v>
      </c>
      <c r="L528">
        <v>-2.5840000000000001</v>
      </c>
      <c r="M528">
        <v>-3.1960000000000002</v>
      </c>
      <c r="N528">
        <v>-3.25</v>
      </c>
      <c r="O528">
        <v>0.94299999999999995</v>
      </c>
      <c r="P528">
        <v>0.97099999999999997</v>
      </c>
      <c r="Q528">
        <v>0.96799999999999997</v>
      </c>
      <c r="R528">
        <v>0.51500000000000001</v>
      </c>
      <c r="S528">
        <v>0.188</v>
      </c>
    </row>
    <row r="529" spans="1:19" x14ac:dyDescent="0.3">
      <c r="A529">
        <v>420</v>
      </c>
      <c r="B529">
        <v>-0.58599999999999997</v>
      </c>
      <c r="C529">
        <v>-1.5860000000000001</v>
      </c>
      <c r="D529">
        <v>-2.5830000000000002</v>
      </c>
      <c r="E529">
        <v>-3.198</v>
      </c>
      <c r="F529">
        <v>-3.25</v>
      </c>
      <c r="G529">
        <v>1.7</v>
      </c>
      <c r="H529">
        <v>-0.01</v>
      </c>
      <c r="I529">
        <v>1.7190000000000001</v>
      </c>
      <c r="J529">
        <v>-0.60799999999999998</v>
      </c>
      <c r="K529">
        <v>-1.5880000000000001</v>
      </c>
      <c r="L529">
        <v>-2.5840000000000001</v>
      </c>
      <c r="M529">
        <v>-3.1949999999999998</v>
      </c>
      <c r="N529">
        <v>-3.25</v>
      </c>
      <c r="O529">
        <v>0.94199999999999995</v>
      </c>
      <c r="P529">
        <v>0.96899999999999997</v>
      </c>
      <c r="Q529">
        <v>0.96799999999999997</v>
      </c>
      <c r="R529">
        <v>0.51600000000000001</v>
      </c>
      <c r="S529">
        <v>0.189</v>
      </c>
    </row>
    <row r="530" spans="1:19" x14ac:dyDescent="0.3">
      <c r="A530">
        <v>480</v>
      </c>
      <c r="B530">
        <v>-0.58599999999999997</v>
      </c>
      <c r="C530">
        <v>-1.5860000000000001</v>
      </c>
      <c r="D530">
        <v>-2.5830000000000002</v>
      </c>
      <c r="E530">
        <v>-3.198</v>
      </c>
      <c r="F530">
        <v>-3.25</v>
      </c>
      <c r="G530">
        <v>1.7</v>
      </c>
      <c r="H530">
        <v>-0.01</v>
      </c>
      <c r="I530">
        <v>1.7190000000000001</v>
      </c>
      <c r="J530">
        <v>-0.61099999999999999</v>
      </c>
      <c r="K530">
        <v>-1.589</v>
      </c>
      <c r="L530">
        <v>-2.5840000000000001</v>
      </c>
      <c r="M530">
        <v>-3.1949999999999998</v>
      </c>
      <c r="N530">
        <v>-3.25</v>
      </c>
      <c r="O530">
        <v>0.94</v>
      </c>
      <c r="P530">
        <v>0.96699999999999997</v>
      </c>
      <c r="Q530">
        <v>0.96799999999999997</v>
      </c>
      <c r="R530">
        <v>0.51700000000000002</v>
      </c>
      <c r="S530">
        <v>0.191</v>
      </c>
    </row>
    <row r="531" spans="1:19" x14ac:dyDescent="0.3">
      <c r="A531">
        <v>540</v>
      </c>
      <c r="B531">
        <v>-0.58599999999999997</v>
      </c>
      <c r="C531">
        <v>-1.5860000000000001</v>
      </c>
      <c r="D531">
        <v>-2.5830000000000002</v>
      </c>
      <c r="E531">
        <v>-3.198</v>
      </c>
      <c r="F531">
        <v>-3.25</v>
      </c>
      <c r="G531">
        <v>1.7</v>
      </c>
      <c r="H531">
        <v>-0.01</v>
      </c>
      <c r="I531">
        <v>1.7190000000000001</v>
      </c>
      <c r="J531">
        <v>-0.61299999999999999</v>
      </c>
      <c r="K531">
        <v>-1.59</v>
      </c>
      <c r="L531">
        <v>-2.5830000000000002</v>
      </c>
      <c r="M531">
        <v>-3.1949999999999998</v>
      </c>
      <c r="N531">
        <v>-3.25</v>
      </c>
      <c r="O531">
        <v>0.93799999999999994</v>
      </c>
      <c r="P531">
        <v>0.96399999999999997</v>
      </c>
      <c r="Q531">
        <v>0.96799999999999997</v>
      </c>
      <c r="R531">
        <v>0.51700000000000002</v>
      </c>
      <c r="S531">
        <v>0.193</v>
      </c>
    </row>
    <row r="532" spans="1:19" x14ac:dyDescent="0.3">
      <c r="A532">
        <v>600</v>
      </c>
      <c r="B532">
        <v>-0.58599999999999997</v>
      </c>
      <c r="C532">
        <v>-1.5860000000000001</v>
      </c>
      <c r="D532">
        <v>-2.5830000000000002</v>
      </c>
      <c r="E532">
        <v>-3.198</v>
      </c>
      <c r="F532">
        <v>-3.25</v>
      </c>
      <c r="G532">
        <v>1.7</v>
      </c>
      <c r="H532">
        <v>-0.01</v>
      </c>
      <c r="I532">
        <v>1.7190000000000001</v>
      </c>
      <c r="J532">
        <v>-0.61499999999999999</v>
      </c>
      <c r="K532">
        <v>-1.5920000000000001</v>
      </c>
      <c r="L532">
        <v>-2.5830000000000002</v>
      </c>
      <c r="M532">
        <v>-3.1949999999999998</v>
      </c>
      <c r="N532">
        <v>-3.25</v>
      </c>
      <c r="O532">
        <v>0.93600000000000005</v>
      </c>
      <c r="P532">
        <v>0.96199999999999997</v>
      </c>
      <c r="Q532">
        <v>0.96799999999999997</v>
      </c>
      <c r="R532">
        <v>0.51700000000000002</v>
      </c>
      <c r="S532">
        <v>0.19400000000000001</v>
      </c>
    </row>
    <row r="534" spans="1:19" x14ac:dyDescent="0.3">
      <c r="A534" t="s">
        <v>0</v>
      </c>
      <c r="B534" t="s">
        <v>42</v>
      </c>
    </row>
    <row r="535" spans="1:19" x14ac:dyDescent="0.3">
      <c r="A535">
        <v>0</v>
      </c>
      <c r="B535">
        <v>-0.58599999999999997</v>
      </c>
      <c r="C535">
        <v>-1.5860000000000001</v>
      </c>
      <c r="D535">
        <v>-2.5830000000000002</v>
      </c>
      <c r="E535">
        <v>-3.198</v>
      </c>
      <c r="F535">
        <v>-3.25</v>
      </c>
      <c r="G535">
        <v>1.7</v>
      </c>
      <c r="H535">
        <v>-0.01</v>
      </c>
      <c r="I535">
        <v>1.47</v>
      </c>
      <c r="J535">
        <v>-0.58599999999999997</v>
      </c>
      <c r="K535">
        <v>-1.5860000000000001</v>
      </c>
      <c r="L535">
        <v>-2.5830000000000002</v>
      </c>
      <c r="M535">
        <v>-3.198</v>
      </c>
      <c r="N535">
        <v>-3.25</v>
      </c>
      <c r="O535">
        <v>0.94099999999999995</v>
      </c>
      <c r="P535">
        <v>0.94099999999999995</v>
      </c>
      <c r="Q535">
        <v>0.93500000000000005</v>
      </c>
      <c r="R535">
        <v>0.505</v>
      </c>
      <c r="S535">
        <v>0.187</v>
      </c>
    </row>
    <row r="536" spans="1:19" x14ac:dyDescent="0.3">
      <c r="A536">
        <v>60</v>
      </c>
      <c r="B536">
        <v>-0.58599999999999997</v>
      </c>
      <c r="C536">
        <v>-1.5860000000000001</v>
      </c>
      <c r="D536">
        <v>-2.5830000000000002</v>
      </c>
      <c r="E536">
        <v>-3.198</v>
      </c>
      <c r="F536">
        <v>-3.25</v>
      </c>
      <c r="G536">
        <v>1.7</v>
      </c>
      <c r="H536">
        <v>-0.01</v>
      </c>
      <c r="I536">
        <v>1.47</v>
      </c>
      <c r="J536">
        <v>-0.59199999999999997</v>
      </c>
      <c r="K536">
        <v>-1.5860000000000001</v>
      </c>
      <c r="L536">
        <v>-2.5830000000000002</v>
      </c>
      <c r="M536">
        <v>-3.1989999999999998</v>
      </c>
      <c r="N536">
        <v>-3.2469999999999999</v>
      </c>
      <c r="O536">
        <v>0.94599999999999995</v>
      </c>
      <c r="P536">
        <v>0.96399999999999997</v>
      </c>
      <c r="Q536">
        <v>0.95699999999999996</v>
      </c>
      <c r="R536">
        <v>0.50600000000000001</v>
      </c>
      <c r="S536">
        <v>0.18</v>
      </c>
    </row>
    <row r="537" spans="1:19" x14ac:dyDescent="0.3">
      <c r="A537">
        <v>120</v>
      </c>
      <c r="B537">
        <v>-0.58599999999999997</v>
      </c>
      <c r="C537">
        <v>-1.5860000000000001</v>
      </c>
      <c r="D537">
        <v>-2.5830000000000002</v>
      </c>
      <c r="E537">
        <v>-3.198</v>
      </c>
      <c r="F537">
        <v>-3.25</v>
      </c>
      <c r="G537">
        <v>1.7</v>
      </c>
      <c r="H537">
        <v>-0.01</v>
      </c>
      <c r="I537">
        <v>1.47</v>
      </c>
      <c r="J537">
        <v>-0.59599999999999997</v>
      </c>
      <c r="K537">
        <v>-1.587</v>
      </c>
      <c r="L537">
        <v>-2.5830000000000002</v>
      </c>
      <c r="M537">
        <v>-3.198</v>
      </c>
      <c r="N537">
        <v>-3.2440000000000002</v>
      </c>
      <c r="O537">
        <v>0.94699999999999995</v>
      </c>
      <c r="P537">
        <v>0.96899999999999997</v>
      </c>
      <c r="Q537">
        <v>0.96199999999999997</v>
      </c>
      <c r="R537">
        <v>0.505</v>
      </c>
      <c r="S537">
        <v>0.17199999999999999</v>
      </c>
    </row>
    <row r="538" spans="1:19" x14ac:dyDescent="0.3">
      <c r="A538">
        <v>180</v>
      </c>
      <c r="B538">
        <v>-0.58599999999999997</v>
      </c>
      <c r="C538">
        <v>-1.5860000000000001</v>
      </c>
      <c r="D538">
        <v>-2.5830000000000002</v>
      </c>
      <c r="E538">
        <v>-3.198</v>
      </c>
      <c r="F538">
        <v>-3.25</v>
      </c>
      <c r="G538">
        <v>1.7</v>
      </c>
      <c r="H538">
        <v>-0.01</v>
      </c>
      <c r="I538">
        <v>1.47</v>
      </c>
      <c r="J538">
        <v>-0.59899999999999998</v>
      </c>
      <c r="K538">
        <v>-1.5860000000000001</v>
      </c>
      <c r="L538">
        <v>-2.5830000000000002</v>
      </c>
      <c r="M538">
        <v>-3.1970000000000001</v>
      </c>
      <c r="N538">
        <v>-3.2410000000000001</v>
      </c>
      <c r="O538">
        <v>0.94699999999999995</v>
      </c>
      <c r="P538">
        <v>0.97299999999999998</v>
      </c>
      <c r="Q538">
        <v>0.96699999999999997</v>
      </c>
      <c r="R538">
        <v>0.51</v>
      </c>
      <c r="S538">
        <v>0.16600000000000001</v>
      </c>
    </row>
    <row r="539" spans="1:19" x14ac:dyDescent="0.3">
      <c r="A539">
        <v>240</v>
      </c>
      <c r="B539">
        <v>-0.58599999999999997</v>
      </c>
      <c r="C539">
        <v>-1.5860000000000001</v>
      </c>
      <c r="D539">
        <v>-2.5830000000000002</v>
      </c>
      <c r="E539">
        <v>-3.198</v>
      </c>
      <c r="F539">
        <v>-3.25</v>
      </c>
      <c r="G539">
        <v>1.7</v>
      </c>
      <c r="H539">
        <v>-0.01</v>
      </c>
      <c r="I539">
        <v>1.47</v>
      </c>
      <c r="J539">
        <v>-0.60099999999999998</v>
      </c>
      <c r="K539">
        <v>-1.5860000000000001</v>
      </c>
      <c r="L539">
        <v>-2.5830000000000002</v>
      </c>
      <c r="M539">
        <v>-3.1970000000000001</v>
      </c>
      <c r="N539">
        <v>-3.238</v>
      </c>
      <c r="O539">
        <v>0.94599999999999995</v>
      </c>
      <c r="P539">
        <v>0.97499999999999998</v>
      </c>
      <c r="Q539">
        <v>0.96799999999999997</v>
      </c>
      <c r="R539">
        <v>0.51600000000000001</v>
      </c>
      <c r="S539">
        <v>0.16</v>
      </c>
    </row>
    <row r="540" spans="1:19" x14ac:dyDescent="0.3">
      <c r="A540">
        <v>300</v>
      </c>
      <c r="B540">
        <v>-0.58599999999999997</v>
      </c>
      <c r="C540">
        <v>-1.5860000000000001</v>
      </c>
      <c r="D540">
        <v>-2.5830000000000002</v>
      </c>
      <c r="E540">
        <v>-3.198</v>
      </c>
      <c r="F540">
        <v>-3.25</v>
      </c>
      <c r="G540">
        <v>1.7</v>
      </c>
      <c r="H540">
        <v>-0.01</v>
      </c>
      <c r="I540">
        <v>1.47</v>
      </c>
      <c r="J540">
        <v>-0.60399999999999998</v>
      </c>
      <c r="K540">
        <v>-1.5860000000000001</v>
      </c>
      <c r="L540">
        <v>-2.5830000000000002</v>
      </c>
      <c r="M540">
        <v>-3.1970000000000001</v>
      </c>
      <c r="N540">
        <v>-3.2349999999999999</v>
      </c>
      <c r="O540">
        <v>0.94399999999999995</v>
      </c>
      <c r="P540">
        <v>0.97299999999999998</v>
      </c>
      <c r="Q540">
        <v>0.96799999999999997</v>
      </c>
      <c r="R540">
        <v>0.51700000000000002</v>
      </c>
      <c r="S540">
        <v>0.155</v>
      </c>
    </row>
    <row r="541" spans="1:19" x14ac:dyDescent="0.3">
      <c r="A541">
        <v>360</v>
      </c>
      <c r="B541">
        <v>-0.58599999999999997</v>
      </c>
      <c r="C541">
        <v>-1.5860000000000001</v>
      </c>
      <c r="D541">
        <v>-2.5830000000000002</v>
      </c>
      <c r="E541">
        <v>-3.198</v>
      </c>
      <c r="F541">
        <v>-3.25</v>
      </c>
      <c r="G541">
        <v>1.7</v>
      </c>
      <c r="H541">
        <v>-0.01</v>
      </c>
      <c r="I541">
        <v>1.47</v>
      </c>
      <c r="J541">
        <v>-0.60599999999999998</v>
      </c>
      <c r="K541">
        <v>-1.587</v>
      </c>
      <c r="L541">
        <v>-2.5840000000000001</v>
      </c>
      <c r="M541">
        <v>-3.1949999999999998</v>
      </c>
      <c r="N541">
        <v>-3.2320000000000002</v>
      </c>
      <c r="O541">
        <v>0.94299999999999995</v>
      </c>
      <c r="P541">
        <v>0.97099999999999997</v>
      </c>
      <c r="Q541">
        <v>0.96799999999999997</v>
      </c>
      <c r="R541">
        <v>0.51300000000000001</v>
      </c>
      <c r="S541">
        <v>0.151</v>
      </c>
    </row>
    <row r="542" spans="1:19" x14ac:dyDescent="0.3">
      <c r="A542">
        <v>420</v>
      </c>
      <c r="B542">
        <v>-0.58599999999999997</v>
      </c>
      <c r="C542">
        <v>-1.5860000000000001</v>
      </c>
      <c r="D542">
        <v>-2.5830000000000002</v>
      </c>
      <c r="E542">
        <v>-3.198</v>
      </c>
      <c r="F542">
        <v>-3.25</v>
      </c>
      <c r="G542">
        <v>1.7</v>
      </c>
      <c r="H542">
        <v>-0.01</v>
      </c>
      <c r="I542">
        <v>1.47</v>
      </c>
      <c r="J542">
        <v>-0.60799999999999998</v>
      </c>
      <c r="K542">
        <v>-1.5880000000000001</v>
      </c>
      <c r="L542">
        <v>-2.5840000000000001</v>
      </c>
      <c r="M542">
        <v>-3.1920000000000002</v>
      </c>
      <c r="N542">
        <v>-3.2290000000000001</v>
      </c>
      <c r="O542">
        <v>0.94199999999999995</v>
      </c>
      <c r="P542">
        <v>0.96899999999999997</v>
      </c>
      <c r="Q542">
        <v>0.96899999999999997</v>
      </c>
      <c r="R542">
        <v>0.50600000000000001</v>
      </c>
      <c r="S542">
        <v>0.14899999999999999</v>
      </c>
    </row>
    <row r="543" spans="1:19" x14ac:dyDescent="0.3">
      <c r="A543">
        <v>480</v>
      </c>
      <c r="B543">
        <v>-0.58599999999999997</v>
      </c>
      <c r="C543">
        <v>-1.5860000000000001</v>
      </c>
      <c r="D543">
        <v>-2.5830000000000002</v>
      </c>
      <c r="E543">
        <v>-3.198</v>
      </c>
      <c r="F543">
        <v>-3.25</v>
      </c>
      <c r="G543">
        <v>1.7</v>
      </c>
      <c r="H543">
        <v>-0.01</v>
      </c>
      <c r="I543">
        <v>1.47</v>
      </c>
      <c r="J543">
        <v>-0.61099999999999999</v>
      </c>
      <c r="K543">
        <v>-1.589</v>
      </c>
      <c r="L543">
        <v>-2.5840000000000001</v>
      </c>
      <c r="M543">
        <v>-3.1890000000000001</v>
      </c>
      <c r="N543">
        <v>-3.226</v>
      </c>
      <c r="O543">
        <v>0.94</v>
      </c>
      <c r="P543">
        <v>0.96699999999999997</v>
      </c>
      <c r="Q543">
        <v>0.96799999999999997</v>
      </c>
      <c r="R543">
        <v>0.499</v>
      </c>
      <c r="S543">
        <v>0.14799999999999999</v>
      </c>
    </row>
    <row r="544" spans="1:19" x14ac:dyDescent="0.3">
      <c r="A544">
        <v>540</v>
      </c>
      <c r="B544">
        <v>-0.58599999999999997</v>
      </c>
      <c r="C544">
        <v>-1.5860000000000001</v>
      </c>
      <c r="D544">
        <v>-2.5830000000000002</v>
      </c>
      <c r="E544">
        <v>-3.198</v>
      </c>
      <c r="F544">
        <v>-3.25</v>
      </c>
      <c r="G544">
        <v>1.7</v>
      </c>
      <c r="H544">
        <v>-0.01</v>
      </c>
      <c r="I544">
        <v>1.47</v>
      </c>
      <c r="J544">
        <v>-0.61299999999999999</v>
      </c>
      <c r="K544">
        <v>-1.59</v>
      </c>
      <c r="L544">
        <v>-2.5830000000000002</v>
      </c>
      <c r="M544">
        <v>-3.1859999999999999</v>
      </c>
      <c r="N544">
        <v>-3.2229999999999999</v>
      </c>
      <c r="O544">
        <v>0.93799999999999994</v>
      </c>
      <c r="P544">
        <v>0.96399999999999997</v>
      </c>
      <c r="Q544">
        <v>0.96799999999999997</v>
      </c>
      <c r="R544">
        <v>0.49299999999999999</v>
      </c>
      <c r="S544">
        <v>0.14699999999999999</v>
      </c>
    </row>
    <row r="545" spans="1:19" x14ac:dyDescent="0.3">
      <c r="A545">
        <v>600</v>
      </c>
      <c r="B545">
        <v>-0.58599999999999997</v>
      </c>
      <c r="C545">
        <v>-1.5860000000000001</v>
      </c>
      <c r="D545">
        <v>-2.5830000000000002</v>
      </c>
      <c r="E545">
        <v>-3.198</v>
      </c>
      <c r="F545">
        <v>-3.25</v>
      </c>
      <c r="G545">
        <v>1.7</v>
      </c>
      <c r="H545">
        <v>-0.01</v>
      </c>
      <c r="I545">
        <v>1.47</v>
      </c>
      <c r="J545">
        <v>-0.61499999999999999</v>
      </c>
      <c r="K545">
        <v>-1.5920000000000001</v>
      </c>
      <c r="L545">
        <v>-2.5830000000000002</v>
      </c>
      <c r="M545">
        <v>-3.1829999999999998</v>
      </c>
      <c r="N545">
        <v>-3.22</v>
      </c>
      <c r="O545">
        <v>0.93600000000000005</v>
      </c>
      <c r="P545">
        <v>0.96199999999999997</v>
      </c>
      <c r="Q545">
        <v>0.96799999999999997</v>
      </c>
      <c r="R545">
        <v>0.48699999999999999</v>
      </c>
      <c r="S545">
        <v>0.14599999999999999</v>
      </c>
    </row>
    <row r="547" spans="1:19" x14ac:dyDescent="0.3">
      <c r="A547" t="s">
        <v>0</v>
      </c>
      <c r="B547" t="s">
        <v>43</v>
      </c>
    </row>
    <row r="548" spans="1:19" x14ac:dyDescent="0.3">
      <c r="A548">
        <v>0</v>
      </c>
      <c r="B548">
        <v>-0.58599999999999997</v>
      </c>
      <c r="C548">
        <v>-1.5860000000000001</v>
      </c>
      <c r="D548">
        <v>-2.5830000000000002</v>
      </c>
      <c r="E548">
        <v>-3.2069999999999999</v>
      </c>
      <c r="F548">
        <v>-3.26</v>
      </c>
      <c r="G548">
        <v>1.7</v>
      </c>
      <c r="H548">
        <v>0</v>
      </c>
      <c r="I548">
        <v>1.9530000000000001</v>
      </c>
      <c r="J548">
        <v>-0.58599999999999997</v>
      </c>
      <c r="K548">
        <v>-1.5860000000000001</v>
      </c>
      <c r="L548">
        <v>-2.5830000000000002</v>
      </c>
      <c r="M548">
        <v>-3.2069999999999999</v>
      </c>
      <c r="N548">
        <v>-3.26</v>
      </c>
      <c r="O548">
        <v>0.94099999999999995</v>
      </c>
      <c r="P548">
        <v>0.94099999999999995</v>
      </c>
      <c r="Q548">
        <v>0.93500000000000005</v>
      </c>
      <c r="R548">
        <v>0.51100000000000001</v>
      </c>
      <c r="S548">
        <v>0.189</v>
      </c>
    </row>
    <row r="549" spans="1:19" x14ac:dyDescent="0.3">
      <c r="A549">
        <v>60</v>
      </c>
      <c r="B549">
        <v>-0.58599999999999997</v>
      </c>
      <c r="C549">
        <v>-1.5860000000000001</v>
      </c>
      <c r="D549">
        <v>-2.5830000000000002</v>
      </c>
      <c r="E549">
        <v>-3.2069999999999999</v>
      </c>
      <c r="F549">
        <v>-3.26</v>
      </c>
      <c r="G549">
        <v>1.7</v>
      </c>
      <c r="H549">
        <v>0</v>
      </c>
      <c r="I549">
        <v>1.9530000000000001</v>
      </c>
      <c r="J549">
        <v>-0.59099999999999997</v>
      </c>
      <c r="K549">
        <v>-1.5860000000000001</v>
      </c>
      <c r="L549">
        <v>-2.5830000000000002</v>
      </c>
      <c r="M549">
        <v>-3.2069999999999999</v>
      </c>
      <c r="N549">
        <v>-3.2629999999999999</v>
      </c>
      <c r="O549">
        <v>0.94899999999999995</v>
      </c>
      <c r="P549">
        <v>0.96599999999999997</v>
      </c>
      <c r="Q549">
        <v>0.95699999999999996</v>
      </c>
      <c r="R549">
        <v>0.51</v>
      </c>
      <c r="S549">
        <v>0.19600000000000001</v>
      </c>
    </row>
    <row r="550" spans="1:19" x14ac:dyDescent="0.3">
      <c r="A550">
        <v>120</v>
      </c>
      <c r="B550">
        <v>-0.58599999999999997</v>
      </c>
      <c r="C550">
        <v>-1.5860000000000001</v>
      </c>
      <c r="D550">
        <v>-2.5830000000000002</v>
      </c>
      <c r="E550">
        <v>-3.2069999999999999</v>
      </c>
      <c r="F550">
        <v>-3.26</v>
      </c>
      <c r="G550">
        <v>1.7</v>
      </c>
      <c r="H550">
        <v>0</v>
      </c>
      <c r="I550">
        <v>1.9530000000000001</v>
      </c>
      <c r="J550">
        <v>-0.59299999999999997</v>
      </c>
      <c r="K550">
        <v>-1.587</v>
      </c>
      <c r="L550">
        <v>-2.5830000000000002</v>
      </c>
      <c r="M550">
        <v>-3.2069999999999999</v>
      </c>
      <c r="N550">
        <v>-3.266</v>
      </c>
      <c r="O550">
        <v>0.95299999999999996</v>
      </c>
      <c r="P550">
        <v>0.96899999999999997</v>
      </c>
      <c r="Q550">
        <v>0.96499999999999997</v>
      </c>
      <c r="R550">
        <v>0.51400000000000001</v>
      </c>
      <c r="S550">
        <v>0.20399999999999999</v>
      </c>
    </row>
    <row r="551" spans="1:19" x14ac:dyDescent="0.3">
      <c r="A551">
        <v>180</v>
      </c>
      <c r="B551">
        <v>-0.58599999999999997</v>
      </c>
      <c r="C551">
        <v>-1.5860000000000001</v>
      </c>
      <c r="D551">
        <v>-2.5830000000000002</v>
      </c>
      <c r="E551">
        <v>-3.2069999999999999</v>
      </c>
      <c r="F551">
        <v>-3.26</v>
      </c>
      <c r="G551">
        <v>1.7</v>
      </c>
      <c r="H551">
        <v>0</v>
      </c>
      <c r="I551">
        <v>1.9530000000000001</v>
      </c>
      <c r="J551">
        <v>-0.59499999999999997</v>
      </c>
      <c r="K551">
        <v>-1.5860000000000001</v>
      </c>
      <c r="L551">
        <v>-2.5830000000000002</v>
      </c>
      <c r="M551">
        <v>-3.206</v>
      </c>
      <c r="N551">
        <v>-3.2690000000000001</v>
      </c>
      <c r="O551">
        <v>0.95699999999999996</v>
      </c>
      <c r="P551">
        <v>0.97299999999999998</v>
      </c>
      <c r="Q551">
        <v>0.96699999999999997</v>
      </c>
      <c r="R551">
        <v>0.51700000000000002</v>
      </c>
      <c r="S551">
        <v>0.21199999999999999</v>
      </c>
    </row>
    <row r="552" spans="1:19" x14ac:dyDescent="0.3">
      <c r="A552">
        <v>240</v>
      </c>
      <c r="B552">
        <v>-0.58599999999999997</v>
      </c>
      <c r="C552">
        <v>-1.5860000000000001</v>
      </c>
      <c r="D552">
        <v>-2.5830000000000002</v>
      </c>
      <c r="E552">
        <v>-3.2069999999999999</v>
      </c>
      <c r="F552">
        <v>-3.26</v>
      </c>
      <c r="G552">
        <v>1.7</v>
      </c>
      <c r="H552">
        <v>0</v>
      </c>
      <c r="I552">
        <v>1.9530000000000001</v>
      </c>
      <c r="J552">
        <v>-0.59599999999999997</v>
      </c>
      <c r="K552">
        <v>-1.5860000000000001</v>
      </c>
      <c r="L552">
        <v>-2.5830000000000002</v>
      </c>
      <c r="M552">
        <v>-3.2040000000000002</v>
      </c>
      <c r="N552">
        <v>-3.2719999999999998</v>
      </c>
      <c r="O552">
        <v>0.95799999999999996</v>
      </c>
      <c r="P552">
        <v>0.97399999999999998</v>
      </c>
      <c r="Q552">
        <v>0.96799999999999997</v>
      </c>
      <c r="R552">
        <v>0.51600000000000001</v>
      </c>
      <c r="S552">
        <v>0.218</v>
      </c>
    </row>
    <row r="553" spans="1:19" x14ac:dyDescent="0.3">
      <c r="A553">
        <v>300</v>
      </c>
      <c r="B553">
        <v>-0.58599999999999997</v>
      </c>
      <c r="C553">
        <v>-1.5860000000000001</v>
      </c>
      <c r="D553">
        <v>-2.5830000000000002</v>
      </c>
      <c r="E553">
        <v>-3.2069999999999999</v>
      </c>
      <c r="F553">
        <v>-3.26</v>
      </c>
      <c r="G553">
        <v>1.7</v>
      </c>
      <c r="H553">
        <v>0</v>
      </c>
      <c r="I553">
        <v>1.9530000000000001</v>
      </c>
      <c r="J553">
        <v>-0.59599999999999997</v>
      </c>
      <c r="K553">
        <v>-1.5860000000000001</v>
      </c>
      <c r="L553">
        <v>-2.5840000000000001</v>
      </c>
      <c r="M553">
        <v>-3.2040000000000002</v>
      </c>
      <c r="N553">
        <v>-3.2749999999999999</v>
      </c>
      <c r="O553">
        <v>0.96</v>
      </c>
      <c r="P553">
        <v>0.97399999999999998</v>
      </c>
      <c r="Q553">
        <v>0.97</v>
      </c>
      <c r="R553">
        <v>0.51800000000000002</v>
      </c>
      <c r="S553">
        <v>0.222</v>
      </c>
    </row>
    <row r="554" spans="1:19" x14ac:dyDescent="0.3">
      <c r="A554">
        <v>360</v>
      </c>
      <c r="B554">
        <v>-0.58599999999999997</v>
      </c>
      <c r="C554">
        <v>-1.5860000000000001</v>
      </c>
      <c r="D554">
        <v>-2.5830000000000002</v>
      </c>
      <c r="E554">
        <v>-3.2069999999999999</v>
      </c>
      <c r="F554">
        <v>-3.26</v>
      </c>
      <c r="G554">
        <v>1.7</v>
      </c>
      <c r="H554">
        <v>0</v>
      </c>
      <c r="I554">
        <v>1.9530000000000001</v>
      </c>
      <c r="J554">
        <v>-0.59699999999999998</v>
      </c>
      <c r="K554">
        <v>-1.587</v>
      </c>
      <c r="L554">
        <v>-2.5840000000000001</v>
      </c>
      <c r="M554">
        <v>-3.2040000000000002</v>
      </c>
      <c r="N554">
        <v>-3.278</v>
      </c>
      <c r="O554">
        <v>0.96</v>
      </c>
      <c r="P554">
        <v>0.97099999999999997</v>
      </c>
      <c r="Q554">
        <v>0.96799999999999997</v>
      </c>
      <c r="R554">
        <v>0.52300000000000002</v>
      </c>
      <c r="S554">
        <v>0.22600000000000001</v>
      </c>
    </row>
    <row r="555" spans="1:19" x14ac:dyDescent="0.3">
      <c r="A555">
        <v>420</v>
      </c>
      <c r="B555">
        <v>-0.58599999999999997</v>
      </c>
      <c r="C555">
        <v>-1.5860000000000001</v>
      </c>
      <c r="D555">
        <v>-2.5830000000000002</v>
      </c>
      <c r="E555">
        <v>-3.2069999999999999</v>
      </c>
      <c r="F555">
        <v>-3.26</v>
      </c>
      <c r="G555">
        <v>1.7</v>
      </c>
      <c r="H555">
        <v>0</v>
      </c>
      <c r="I555">
        <v>1.9530000000000001</v>
      </c>
      <c r="J555">
        <v>-0.59699999999999998</v>
      </c>
      <c r="K555">
        <v>-1.587</v>
      </c>
      <c r="L555">
        <v>-2.5840000000000001</v>
      </c>
      <c r="M555">
        <v>-3.206</v>
      </c>
      <c r="N555">
        <v>-3.2810000000000001</v>
      </c>
      <c r="O555">
        <v>0.96099999999999997</v>
      </c>
      <c r="P555">
        <v>0.96899999999999997</v>
      </c>
      <c r="Q555">
        <v>0.96799999999999997</v>
      </c>
      <c r="R555">
        <v>0.53100000000000003</v>
      </c>
      <c r="S555">
        <v>0.23100000000000001</v>
      </c>
    </row>
    <row r="556" spans="1:19" x14ac:dyDescent="0.3">
      <c r="A556">
        <v>480</v>
      </c>
      <c r="B556">
        <v>-0.58599999999999997</v>
      </c>
      <c r="C556">
        <v>-1.5860000000000001</v>
      </c>
      <c r="D556">
        <v>-2.5830000000000002</v>
      </c>
      <c r="E556">
        <v>-3.2069999999999999</v>
      </c>
      <c r="F556">
        <v>-3.26</v>
      </c>
      <c r="G556">
        <v>1.7</v>
      </c>
      <c r="H556">
        <v>0</v>
      </c>
      <c r="I556">
        <v>1.9530000000000001</v>
      </c>
      <c r="J556">
        <v>-0.59699999999999998</v>
      </c>
      <c r="K556">
        <v>-1.5880000000000001</v>
      </c>
      <c r="L556">
        <v>-2.5840000000000001</v>
      </c>
      <c r="M556">
        <v>-3.2090000000000001</v>
      </c>
      <c r="N556">
        <v>-3.2839999999999998</v>
      </c>
      <c r="O556">
        <v>0.96099999999999997</v>
      </c>
      <c r="P556">
        <v>0.96799999999999997</v>
      </c>
      <c r="Q556">
        <v>0.96799999999999997</v>
      </c>
      <c r="R556">
        <v>0.53800000000000003</v>
      </c>
      <c r="S556">
        <v>0.23599999999999999</v>
      </c>
    </row>
    <row r="557" spans="1:19" x14ac:dyDescent="0.3">
      <c r="A557">
        <v>540</v>
      </c>
      <c r="B557">
        <v>-0.58599999999999997</v>
      </c>
      <c r="C557">
        <v>-1.5860000000000001</v>
      </c>
      <c r="D557">
        <v>-2.5830000000000002</v>
      </c>
      <c r="E557">
        <v>-3.2069999999999999</v>
      </c>
      <c r="F557">
        <v>-3.26</v>
      </c>
      <c r="G557">
        <v>1.7</v>
      </c>
      <c r="H557">
        <v>0</v>
      </c>
      <c r="I557">
        <v>1.9530000000000001</v>
      </c>
      <c r="J557">
        <v>-0.59699999999999998</v>
      </c>
      <c r="K557">
        <v>-1.589</v>
      </c>
      <c r="L557">
        <v>-2.5840000000000001</v>
      </c>
      <c r="M557">
        <v>-3.2109999999999999</v>
      </c>
      <c r="N557">
        <v>-3.2869999999999999</v>
      </c>
      <c r="O557">
        <v>0.96099999999999997</v>
      </c>
      <c r="P557">
        <v>0.96699999999999997</v>
      </c>
      <c r="Q557">
        <v>0.96899999999999997</v>
      </c>
      <c r="R557">
        <v>0.54500000000000004</v>
      </c>
      <c r="S557">
        <v>0.24</v>
      </c>
    </row>
    <row r="558" spans="1:19" x14ac:dyDescent="0.3">
      <c r="A558">
        <v>600</v>
      </c>
      <c r="B558">
        <v>-0.58599999999999997</v>
      </c>
      <c r="C558">
        <v>-1.5860000000000001</v>
      </c>
      <c r="D558">
        <v>-2.5830000000000002</v>
      </c>
      <c r="E558">
        <v>-3.2069999999999999</v>
      </c>
      <c r="F558">
        <v>-3.26</v>
      </c>
      <c r="G558">
        <v>1.7</v>
      </c>
      <c r="H558">
        <v>0</v>
      </c>
      <c r="I558">
        <v>1.9530000000000001</v>
      </c>
      <c r="J558">
        <v>-0.59799999999999998</v>
      </c>
      <c r="K558">
        <v>-1.59</v>
      </c>
      <c r="L558">
        <v>-2.5840000000000001</v>
      </c>
      <c r="M558">
        <v>-3.214</v>
      </c>
      <c r="N558">
        <v>-3.29</v>
      </c>
      <c r="O558">
        <v>0.96199999999999997</v>
      </c>
      <c r="P558">
        <v>0.96699999999999997</v>
      </c>
      <c r="Q558">
        <v>0.96899999999999997</v>
      </c>
      <c r="R558">
        <v>0.55000000000000004</v>
      </c>
      <c r="S558">
        <v>0.24299999999999999</v>
      </c>
    </row>
    <row r="560" spans="1:19" x14ac:dyDescent="0.3">
      <c r="A560" t="s">
        <v>0</v>
      </c>
      <c r="B560" t="s">
        <v>44</v>
      </c>
    </row>
    <row r="561" spans="1:19" x14ac:dyDescent="0.3">
      <c r="A561">
        <v>0</v>
      </c>
      <c r="B561">
        <v>-0.58599999999999997</v>
      </c>
      <c r="C561">
        <v>-1.5860000000000001</v>
      </c>
      <c r="D561">
        <v>-2.5830000000000002</v>
      </c>
      <c r="E561">
        <v>-3.2069999999999999</v>
      </c>
      <c r="F561">
        <v>-3.26</v>
      </c>
      <c r="G561">
        <v>1.7</v>
      </c>
      <c r="H561">
        <v>0</v>
      </c>
      <c r="I561">
        <v>1.7190000000000001</v>
      </c>
      <c r="J561">
        <v>-0.58599999999999997</v>
      </c>
      <c r="K561">
        <v>-1.5860000000000001</v>
      </c>
      <c r="L561">
        <v>-2.5830000000000002</v>
      </c>
      <c r="M561">
        <v>-3.2069999999999999</v>
      </c>
      <c r="N561">
        <v>-3.26</v>
      </c>
      <c r="O561">
        <v>0.94099999999999995</v>
      </c>
      <c r="P561">
        <v>0.94099999999999995</v>
      </c>
      <c r="Q561">
        <v>0.93500000000000005</v>
      </c>
      <c r="R561">
        <v>0.51100000000000001</v>
      </c>
      <c r="S561">
        <v>0.189</v>
      </c>
    </row>
    <row r="562" spans="1:19" x14ac:dyDescent="0.3">
      <c r="A562">
        <v>60</v>
      </c>
      <c r="B562">
        <v>-0.58599999999999997</v>
      </c>
      <c r="C562">
        <v>-1.5860000000000001</v>
      </c>
      <c r="D562">
        <v>-2.5830000000000002</v>
      </c>
      <c r="E562">
        <v>-3.2069999999999999</v>
      </c>
      <c r="F562">
        <v>-3.26</v>
      </c>
      <c r="G562">
        <v>1.7</v>
      </c>
      <c r="H562">
        <v>0</v>
      </c>
      <c r="I562">
        <v>1.7190000000000001</v>
      </c>
      <c r="J562">
        <v>-0.59099999999999997</v>
      </c>
      <c r="K562">
        <v>-1.5860000000000001</v>
      </c>
      <c r="L562">
        <v>-2.5830000000000002</v>
      </c>
      <c r="M562">
        <v>-3.2069999999999999</v>
      </c>
      <c r="N562">
        <v>-3.26</v>
      </c>
      <c r="O562">
        <v>0.95</v>
      </c>
      <c r="P562">
        <v>0.96499999999999997</v>
      </c>
      <c r="Q562">
        <v>0.95699999999999996</v>
      </c>
      <c r="R562">
        <v>0.51100000000000001</v>
      </c>
      <c r="S562">
        <v>0.189</v>
      </c>
    </row>
    <row r="563" spans="1:19" x14ac:dyDescent="0.3">
      <c r="A563">
        <v>120</v>
      </c>
      <c r="B563">
        <v>-0.58599999999999997</v>
      </c>
      <c r="C563">
        <v>-1.5860000000000001</v>
      </c>
      <c r="D563">
        <v>-2.5830000000000002</v>
      </c>
      <c r="E563">
        <v>-3.2069999999999999</v>
      </c>
      <c r="F563">
        <v>-3.26</v>
      </c>
      <c r="G563">
        <v>1.7</v>
      </c>
      <c r="H563">
        <v>0</v>
      </c>
      <c r="I563">
        <v>1.7190000000000001</v>
      </c>
      <c r="J563">
        <v>-0.59299999999999997</v>
      </c>
      <c r="K563">
        <v>-1.587</v>
      </c>
      <c r="L563">
        <v>-2.5830000000000002</v>
      </c>
      <c r="M563">
        <v>-3.206</v>
      </c>
      <c r="N563">
        <v>-3.26</v>
      </c>
      <c r="O563">
        <v>0.95399999999999996</v>
      </c>
      <c r="P563">
        <v>0.96899999999999997</v>
      </c>
      <c r="Q563">
        <v>0.96399999999999997</v>
      </c>
      <c r="R563">
        <v>0.51200000000000001</v>
      </c>
      <c r="S563">
        <v>0.189</v>
      </c>
    </row>
    <row r="564" spans="1:19" x14ac:dyDescent="0.3">
      <c r="A564">
        <v>180</v>
      </c>
      <c r="B564">
        <v>-0.58599999999999997</v>
      </c>
      <c r="C564">
        <v>-1.5860000000000001</v>
      </c>
      <c r="D564">
        <v>-2.5830000000000002</v>
      </c>
      <c r="E564">
        <v>-3.2069999999999999</v>
      </c>
      <c r="F564">
        <v>-3.26</v>
      </c>
      <c r="G564">
        <v>1.7</v>
      </c>
      <c r="H564">
        <v>0</v>
      </c>
      <c r="I564">
        <v>1.7190000000000001</v>
      </c>
      <c r="J564">
        <v>-0.59499999999999997</v>
      </c>
      <c r="K564">
        <v>-1.5860000000000001</v>
      </c>
      <c r="L564">
        <v>-2.5830000000000002</v>
      </c>
      <c r="M564">
        <v>-3.206</v>
      </c>
      <c r="N564">
        <v>-3.26</v>
      </c>
      <c r="O564">
        <v>0.95599999999999996</v>
      </c>
      <c r="P564">
        <v>0.97299999999999998</v>
      </c>
      <c r="Q564">
        <v>0.96699999999999997</v>
      </c>
      <c r="R564">
        <v>0.51600000000000001</v>
      </c>
      <c r="S564">
        <v>0.19</v>
      </c>
    </row>
    <row r="565" spans="1:19" x14ac:dyDescent="0.3">
      <c r="A565">
        <v>240</v>
      </c>
      <c r="B565">
        <v>-0.58599999999999997</v>
      </c>
      <c r="C565">
        <v>-1.5860000000000001</v>
      </c>
      <c r="D565">
        <v>-2.5830000000000002</v>
      </c>
      <c r="E565">
        <v>-3.2069999999999999</v>
      </c>
      <c r="F565">
        <v>-3.26</v>
      </c>
      <c r="G565">
        <v>1.7</v>
      </c>
      <c r="H565">
        <v>0</v>
      </c>
      <c r="I565">
        <v>1.7190000000000001</v>
      </c>
      <c r="J565">
        <v>-0.59599999999999997</v>
      </c>
      <c r="K565">
        <v>-1.5860000000000001</v>
      </c>
      <c r="L565">
        <v>-2.5840000000000001</v>
      </c>
      <c r="M565">
        <v>-3.2050000000000001</v>
      </c>
      <c r="N565">
        <v>-3.26</v>
      </c>
      <c r="O565">
        <v>0.95799999999999996</v>
      </c>
      <c r="P565">
        <v>0.97399999999999998</v>
      </c>
      <c r="Q565">
        <v>0.96799999999999997</v>
      </c>
      <c r="R565">
        <v>0.51900000000000002</v>
      </c>
      <c r="S565">
        <v>0.19</v>
      </c>
    </row>
    <row r="566" spans="1:19" x14ac:dyDescent="0.3">
      <c r="A566">
        <v>300</v>
      </c>
      <c r="B566">
        <v>-0.58599999999999997</v>
      </c>
      <c r="C566">
        <v>-1.5860000000000001</v>
      </c>
      <c r="D566">
        <v>-2.5830000000000002</v>
      </c>
      <c r="E566">
        <v>-3.2069999999999999</v>
      </c>
      <c r="F566">
        <v>-3.26</v>
      </c>
      <c r="G566">
        <v>1.7</v>
      </c>
      <c r="H566">
        <v>0</v>
      </c>
      <c r="I566">
        <v>1.7190000000000001</v>
      </c>
      <c r="J566">
        <v>-0.59599999999999997</v>
      </c>
      <c r="K566">
        <v>-1.5860000000000001</v>
      </c>
      <c r="L566">
        <v>-2.5840000000000001</v>
      </c>
      <c r="M566">
        <v>-3.2050000000000001</v>
      </c>
      <c r="N566">
        <v>-3.26</v>
      </c>
      <c r="O566">
        <v>0.95899999999999996</v>
      </c>
      <c r="P566">
        <v>0.97299999999999998</v>
      </c>
      <c r="Q566">
        <v>0.96899999999999997</v>
      </c>
      <c r="R566">
        <v>0.52100000000000002</v>
      </c>
      <c r="S566">
        <v>0.189</v>
      </c>
    </row>
    <row r="567" spans="1:19" x14ac:dyDescent="0.3">
      <c r="A567">
        <v>360</v>
      </c>
      <c r="B567">
        <v>-0.58599999999999997</v>
      </c>
      <c r="C567">
        <v>-1.5860000000000001</v>
      </c>
      <c r="D567">
        <v>-2.5830000000000002</v>
      </c>
      <c r="E567">
        <v>-3.2069999999999999</v>
      </c>
      <c r="F567">
        <v>-3.26</v>
      </c>
      <c r="G567">
        <v>1.7</v>
      </c>
      <c r="H567">
        <v>0</v>
      </c>
      <c r="I567">
        <v>1.7190000000000001</v>
      </c>
      <c r="J567">
        <v>-0.59699999999999998</v>
      </c>
      <c r="K567">
        <v>-1.587</v>
      </c>
      <c r="L567">
        <v>-2.5840000000000001</v>
      </c>
      <c r="M567">
        <v>-3.2040000000000002</v>
      </c>
      <c r="N567">
        <v>-3.26</v>
      </c>
      <c r="O567">
        <v>0.96</v>
      </c>
      <c r="P567">
        <v>0.97099999999999997</v>
      </c>
      <c r="Q567">
        <v>0.96799999999999997</v>
      </c>
      <c r="R567">
        <v>0.52100000000000002</v>
      </c>
      <c r="S567">
        <v>0.189</v>
      </c>
    </row>
    <row r="568" spans="1:19" x14ac:dyDescent="0.3">
      <c r="A568">
        <v>420</v>
      </c>
      <c r="B568">
        <v>-0.58599999999999997</v>
      </c>
      <c r="C568">
        <v>-1.5860000000000001</v>
      </c>
      <c r="D568">
        <v>-2.5830000000000002</v>
      </c>
      <c r="E568">
        <v>-3.2069999999999999</v>
      </c>
      <c r="F568">
        <v>-3.26</v>
      </c>
      <c r="G568">
        <v>1.7</v>
      </c>
      <c r="H568">
        <v>0</v>
      </c>
      <c r="I568">
        <v>1.7190000000000001</v>
      </c>
      <c r="J568">
        <v>-0.59699999999999998</v>
      </c>
      <c r="K568">
        <v>-1.5880000000000001</v>
      </c>
      <c r="L568">
        <v>-2.5840000000000001</v>
      </c>
      <c r="M568">
        <v>-3.2040000000000002</v>
      </c>
      <c r="N568">
        <v>-3.26</v>
      </c>
      <c r="O568">
        <v>0.96099999999999997</v>
      </c>
      <c r="P568">
        <v>0.97</v>
      </c>
      <c r="Q568">
        <v>0.96899999999999997</v>
      </c>
      <c r="R568">
        <v>0.52200000000000002</v>
      </c>
      <c r="S568">
        <v>0.191</v>
      </c>
    </row>
    <row r="569" spans="1:19" x14ac:dyDescent="0.3">
      <c r="A569">
        <v>480</v>
      </c>
      <c r="B569">
        <v>-0.58599999999999997</v>
      </c>
      <c r="C569">
        <v>-1.5860000000000001</v>
      </c>
      <c r="D569">
        <v>-2.5830000000000002</v>
      </c>
      <c r="E569">
        <v>-3.2069999999999999</v>
      </c>
      <c r="F569">
        <v>-3.26</v>
      </c>
      <c r="G569">
        <v>1.7</v>
      </c>
      <c r="H569">
        <v>0</v>
      </c>
      <c r="I569">
        <v>1.7190000000000001</v>
      </c>
      <c r="J569">
        <v>-0.59699999999999998</v>
      </c>
      <c r="K569">
        <v>-1.5880000000000001</v>
      </c>
      <c r="L569">
        <v>-2.5840000000000001</v>
      </c>
      <c r="M569">
        <v>-3.2040000000000002</v>
      </c>
      <c r="N569">
        <v>-3.26</v>
      </c>
      <c r="O569">
        <v>0.96099999999999997</v>
      </c>
      <c r="P569">
        <v>0.96799999999999997</v>
      </c>
      <c r="Q569">
        <v>0.96799999999999997</v>
      </c>
      <c r="R569">
        <v>0.52300000000000002</v>
      </c>
      <c r="S569">
        <v>0.193</v>
      </c>
    </row>
    <row r="570" spans="1:19" x14ac:dyDescent="0.3">
      <c r="A570">
        <v>540</v>
      </c>
      <c r="B570">
        <v>-0.58599999999999997</v>
      </c>
      <c r="C570">
        <v>-1.5860000000000001</v>
      </c>
      <c r="D570">
        <v>-2.5830000000000002</v>
      </c>
      <c r="E570">
        <v>-3.2069999999999999</v>
      </c>
      <c r="F570">
        <v>-3.26</v>
      </c>
      <c r="G570">
        <v>1.7</v>
      </c>
      <c r="H570">
        <v>0</v>
      </c>
      <c r="I570">
        <v>1.7190000000000001</v>
      </c>
      <c r="J570">
        <v>-0.59799999999999998</v>
      </c>
      <c r="K570">
        <v>-1.589</v>
      </c>
      <c r="L570">
        <v>-2.5840000000000001</v>
      </c>
      <c r="M570">
        <v>-3.2029999999999998</v>
      </c>
      <c r="N570">
        <v>-3.26</v>
      </c>
      <c r="O570">
        <v>0.96199999999999997</v>
      </c>
      <c r="P570">
        <v>0.96699999999999997</v>
      </c>
      <c r="Q570">
        <v>0.96799999999999997</v>
      </c>
      <c r="R570">
        <v>0.52300000000000002</v>
      </c>
      <c r="S570">
        <v>0.19500000000000001</v>
      </c>
    </row>
    <row r="571" spans="1:19" x14ac:dyDescent="0.3">
      <c r="A571">
        <v>600</v>
      </c>
      <c r="B571">
        <v>-0.58599999999999997</v>
      </c>
      <c r="C571">
        <v>-1.5860000000000001</v>
      </c>
      <c r="D571">
        <v>-2.5830000000000002</v>
      </c>
      <c r="E571">
        <v>-3.2069999999999999</v>
      </c>
      <c r="F571">
        <v>-3.26</v>
      </c>
      <c r="G571">
        <v>1.7</v>
      </c>
      <c r="H571">
        <v>0</v>
      </c>
      <c r="I571">
        <v>1.7190000000000001</v>
      </c>
      <c r="J571">
        <v>-0.59799999999999998</v>
      </c>
      <c r="K571">
        <v>-1.59</v>
      </c>
      <c r="L571">
        <v>-2.5840000000000001</v>
      </c>
      <c r="M571">
        <v>-3.2029999999999998</v>
      </c>
      <c r="N571">
        <v>-3.26</v>
      </c>
      <c r="O571">
        <v>0.96199999999999997</v>
      </c>
      <c r="P571">
        <v>0.96699999999999997</v>
      </c>
      <c r="Q571">
        <v>0.96799999999999997</v>
      </c>
      <c r="R571">
        <v>0.52300000000000002</v>
      </c>
      <c r="S571">
        <v>0.19600000000000001</v>
      </c>
    </row>
    <row r="573" spans="1:19" x14ac:dyDescent="0.3">
      <c r="A573" t="s">
        <v>0</v>
      </c>
      <c r="B573" t="s">
        <v>45</v>
      </c>
    </row>
    <row r="574" spans="1:19" x14ac:dyDescent="0.3">
      <c r="A574">
        <v>0</v>
      </c>
      <c r="B574">
        <v>-0.58599999999999997</v>
      </c>
      <c r="C574">
        <v>-1.5860000000000001</v>
      </c>
      <c r="D574">
        <v>-2.5830000000000002</v>
      </c>
      <c r="E574">
        <v>-3.2069999999999999</v>
      </c>
      <c r="F574">
        <v>-3.26</v>
      </c>
      <c r="G574">
        <v>1.7</v>
      </c>
      <c r="H574">
        <v>0</v>
      </c>
      <c r="I574">
        <v>1.472</v>
      </c>
      <c r="J574">
        <v>-0.58599999999999997</v>
      </c>
      <c r="K574">
        <v>-1.5860000000000001</v>
      </c>
      <c r="L574">
        <v>-2.5830000000000002</v>
      </c>
      <c r="M574">
        <v>-3.2069999999999999</v>
      </c>
      <c r="N574">
        <v>-3.26</v>
      </c>
      <c r="O574">
        <v>0.94099999999999995</v>
      </c>
      <c r="P574">
        <v>0.94099999999999995</v>
      </c>
      <c r="Q574">
        <v>0.93500000000000005</v>
      </c>
      <c r="R574">
        <v>0.51100000000000001</v>
      </c>
      <c r="S574">
        <v>0.189</v>
      </c>
    </row>
    <row r="575" spans="1:19" x14ac:dyDescent="0.3">
      <c r="A575">
        <v>60</v>
      </c>
      <c r="B575">
        <v>-0.58599999999999997</v>
      </c>
      <c r="C575">
        <v>-1.5860000000000001</v>
      </c>
      <c r="D575">
        <v>-2.5830000000000002</v>
      </c>
      <c r="E575">
        <v>-3.2069999999999999</v>
      </c>
      <c r="F575">
        <v>-3.26</v>
      </c>
      <c r="G575">
        <v>1.7</v>
      </c>
      <c r="H575">
        <v>0</v>
      </c>
      <c r="I575">
        <v>1.472</v>
      </c>
      <c r="J575">
        <v>-0.59099999999999997</v>
      </c>
      <c r="K575">
        <v>-1.5860000000000001</v>
      </c>
      <c r="L575">
        <v>-2.5830000000000002</v>
      </c>
      <c r="M575">
        <v>-3.2069999999999999</v>
      </c>
      <c r="N575">
        <v>-3.2570000000000001</v>
      </c>
      <c r="O575">
        <v>0.95</v>
      </c>
      <c r="P575">
        <v>0.96399999999999997</v>
      </c>
      <c r="Q575">
        <v>0.95699999999999996</v>
      </c>
      <c r="R575">
        <v>0.51200000000000001</v>
      </c>
      <c r="S575">
        <v>0.18099999999999999</v>
      </c>
    </row>
    <row r="576" spans="1:19" x14ac:dyDescent="0.3">
      <c r="A576">
        <v>120</v>
      </c>
      <c r="B576">
        <v>-0.58599999999999997</v>
      </c>
      <c r="C576">
        <v>-1.5860000000000001</v>
      </c>
      <c r="D576">
        <v>-2.5830000000000002</v>
      </c>
      <c r="E576">
        <v>-3.2069999999999999</v>
      </c>
      <c r="F576">
        <v>-3.26</v>
      </c>
      <c r="G576">
        <v>1.7</v>
      </c>
      <c r="H576">
        <v>0</v>
      </c>
      <c r="I576">
        <v>1.472</v>
      </c>
      <c r="J576">
        <v>-0.59299999999999997</v>
      </c>
      <c r="K576">
        <v>-1.587</v>
      </c>
      <c r="L576">
        <v>-2.5830000000000002</v>
      </c>
      <c r="M576">
        <v>-3.206</v>
      </c>
      <c r="N576">
        <v>-3.254</v>
      </c>
      <c r="O576">
        <v>0.95399999999999996</v>
      </c>
      <c r="P576">
        <v>0.96899999999999997</v>
      </c>
      <c r="Q576">
        <v>0.96299999999999997</v>
      </c>
      <c r="R576">
        <v>0.51100000000000001</v>
      </c>
      <c r="S576">
        <v>0.17299999999999999</v>
      </c>
    </row>
    <row r="577" spans="1:19" x14ac:dyDescent="0.3">
      <c r="A577">
        <v>180</v>
      </c>
      <c r="B577">
        <v>-0.58599999999999997</v>
      </c>
      <c r="C577">
        <v>-1.5860000000000001</v>
      </c>
      <c r="D577">
        <v>-2.5830000000000002</v>
      </c>
      <c r="E577">
        <v>-3.2069999999999999</v>
      </c>
      <c r="F577">
        <v>-3.26</v>
      </c>
      <c r="G577">
        <v>1.7</v>
      </c>
      <c r="H577">
        <v>0</v>
      </c>
      <c r="I577">
        <v>1.472</v>
      </c>
      <c r="J577">
        <v>-0.59499999999999997</v>
      </c>
      <c r="K577">
        <v>-1.5860000000000001</v>
      </c>
      <c r="L577">
        <v>-2.5840000000000001</v>
      </c>
      <c r="M577">
        <v>-3.206</v>
      </c>
      <c r="N577">
        <v>-3.2509999999999999</v>
      </c>
      <c r="O577">
        <v>0.95599999999999996</v>
      </c>
      <c r="P577">
        <v>0.97299999999999998</v>
      </c>
      <c r="Q577">
        <v>0.96799999999999997</v>
      </c>
      <c r="R577">
        <v>0.51600000000000001</v>
      </c>
      <c r="S577">
        <v>0.16700000000000001</v>
      </c>
    </row>
    <row r="578" spans="1:19" x14ac:dyDescent="0.3">
      <c r="A578">
        <v>240</v>
      </c>
      <c r="B578">
        <v>-0.58599999999999997</v>
      </c>
      <c r="C578">
        <v>-1.5860000000000001</v>
      </c>
      <c r="D578">
        <v>-2.5830000000000002</v>
      </c>
      <c r="E578">
        <v>-3.2069999999999999</v>
      </c>
      <c r="F578">
        <v>-3.26</v>
      </c>
      <c r="G578">
        <v>1.7</v>
      </c>
      <c r="H578">
        <v>0</v>
      </c>
      <c r="I578">
        <v>1.472</v>
      </c>
      <c r="J578">
        <v>-0.59599999999999997</v>
      </c>
      <c r="K578">
        <v>-1.5860000000000001</v>
      </c>
      <c r="L578">
        <v>-2.5840000000000001</v>
      </c>
      <c r="M578">
        <v>-3.206</v>
      </c>
      <c r="N578">
        <v>-3.2480000000000002</v>
      </c>
      <c r="O578">
        <v>0.95799999999999996</v>
      </c>
      <c r="P578">
        <v>0.97399999999999998</v>
      </c>
      <c r="Q578">
        <v>0.96799999999999997</v>
      </c>
      <c r="R578">
        <v>0.52300000000000002</v>
      </c>
      <c r="S578">
        <v>0.161</v>
      </c>
    </row>
    <row r="579" spans="1:19" x14ac:dyDescent="0.3">
      <c r="A579">
        <v>300</v>
      </c>
      <c r="B579">
        <v>-0.58599999999999997</v>
      </c>
      <c r="C579">
        <v>-1.5860000000000001</v>
      </c>
      <c r="D579">
        <v>-2.5830000000000002</v>
      </c>
      <c r="E579">
        <v>-3.2069999999999999</v>
      </c>
      <c r="F579">
        <v>-3.26</v>
      </c>
      <c r="G579">
        <v>1.7</v>
      </c>
      <c r="H579">
        <v>0</v>
      </c>
      <c r="I579">
        <v>1.472</v>
      </c>
      <c r="J579">
        <v>-0.59599999999999997</v>
      </c>
      <c r="K579">
        <v>-1.5860000000000001</v>
      </c>
      <c r="L579">
        <v>-2.5830000000000002</v>
      </c>
      <c r="M579">
        <v>-3.2050000000000001</v>
      </c>
      <c r="N579">
        <v>-3.2450000000000001</v>
      </c>
      <c r="O579">
        <v>0.95899999999999996</v>
      </c>
      <c r="P579">
        <v>0.97299999999999998</v>
      </c>
      <c r="Q579">
        <v>0.96799999999999997</v>
      </c>
      <c r="R579">
        <v>0.52300000000000002</v>
      </c>
      <c r="S579">
        <v>0.156</v>
      </c>
    </row>
    <row r="580" spans="1:19" x14ac:dyDescent="0.3">
      <c r="A580">
        <v>360</v>
      </c>
      <c r="B580">
        <v>-0.58599999999999997</v>
      </c>
      <c r="C580">
        <v>-1.5860000000000001</v>
      </c>
      <c r="D580">
        <v>-2.5830000000000002</v>
      </c>
      <c r="E580">
        <v>-3.2069999999999999</v>
      </c>
      <c r="F580">
        <v>-3.26</v>
      </c>
      <c r="G580">
        <v>1.7</v>
      </c>
      <c r="H580">
        <v>0</v>
      </c>
      <c r="I580">
        <v>1.472</v>
      </c>
      <c r="J580">
        <v>-0.59699999999999998</v>
      </c>
      <c r="K580">
        <v>-1.587</v>
      </c>
      <c r="L580">
        <v>-2.5840000000000001</v>
      </c>
      <c r="M580">
        <v>-3.2029999999999998</v>
      </c>
      <c r="N580">
        <v>-3.242</v>
      </c>
      <c r="O580">
        <v>0.96</v>
      </c>
      <c r="P580">
        <v>0.97099999999999997</v>
      </c>
      <c r="Q580">
        <v>0.96799999999999997</v>
      </c>
      <c r="R580">
        <v>0.51900000000000002</v>
      </c>
      <c r="S580">
        <v>0.152</v>
      </c>
    </row>
    <row r="581" spans="1:19" x14ac:dyDescent="0.3">
      <c r="A581">
        <v>420</v>
      </c>
      <c r="B581">
        <v>-0.58599999999999997</v>
      </c>
      <c r="C581">
        <v>-1.5860000000000001</v>
      </c>
      <c r="D581">
        <v>-2.5830000000000002</v>
      </c>
      <c r="E581">
        <v>-3.2069999999999999</v>
      </c>
      <c r="F581">
        <v>-3.26</v>
      </c>
      <c r="G581">
        <v>1.7</v>
      </c>
      <c r="H581">
        <v>0</v>
      </c>
      <c r="I581">
        <v>1.472</v>
      </c>
      <c r="J581">
        <v>-0.59699999999999998</v>
      </c>
      <c r="K581">
        <v>-1.5880000000000001</v>
      </c>
      <c r="L581">
        <v>-2.5840000000000001</v>
      </c>
      <c r="M581">
        <v>-3.2010000000000001</v>
      </c>
      <c r="N581">
        <v>-3.2389999999999999</v>
      </c>
      <c r="O581">
        <v>0.96099999999999997</v>
      </c>
      <c r="P581">
        <v>0.97</v>
      </c>
      <c r="Q581">
        <v>0.96899999999999997</v>
      </c>
      <c r="R581">
        <v>0.51200000000000001</v>
      </c>
      <c r="S581">
        <v>0.151</v>
      </c>
    </row>
    <row r="582" spans="1:19" x14ac:dyDescent="0.3">
      <c r="A582">
        <v>480</v>
      </c>
      <c r="B582">
        <v>-0.58599999999999997</v>
      </c>
      <c r="C582">
        <v>-1.5860000000000001</v>
      </c>
      <c r="D582">
        <v>-2.5830000000000002</v>
      </c>
      <c r="E582">
        <v>-3.2069999999999999</v>
      </c>
      <c r="F582">
        <v>-3.26</v>
      </c>
      <c r="G582">
        <v>1.7</v>
      </c>
      <c r="H582">
        <v>0</v>
      </c>
      <c r="I582">
        <v>1.472</v>
      </c>
      <c r="J582">
        <v>-0.59699999999999998</v>
      </c>
      <c r="K582">
        <v>-1.5880000000000001</v>
      </c>
      <c r="L582">
        <v>-2.5840000000000001</v>
      </c>
      <c r="M582">
        <v>-3.198</v>
      </c>
      <c r="N582">
        <v>-3.2360000000000002</v>
      </c>
      <c r="O582">
        <v>0.96099999999999997</v>
      </c>
      <c r="P582">
        <v>0.96799999999999997</v>
      </c>
      <c r="Q582">
        <v>0.96899999999999997</v>
      </c>
      <c r="R582">
        <v>0.50600000000000001</v>
      </c>
      <c r="S582">
        <v>0.14899999999999999</v>
      </c>
    </row>
    <row r="583" spans="1:19" x14ac:dyDescent="0.3">
      <c r="A583">
        <v>540</v>
      </c>
      <c r="B583">
        <v>-0.58599999999999997</v>
      </c>
      <c r="C583">
        <v>-1.5860000000000001</v>
      </c>
      <c r="D583">
        <v>-2.5830000000000002</v>
      </c>
      <c r="E583">
        <v>-3.2069999999999999</v>
      </c>
      <c r="F583">
        <v>-3.26</v>
      </c>
      <c r="G583">
        <v>1.7</v>
      </c>
      <c r="H583">
        <v>0</v>
      </c>
      <c r="I583">
        <v>1.472</v>
      </c>
      <c r="J583">
        <v>-0.59799999999999998</v>
      </c>
      <c r="K583">
        <v>-1.589</v>
      </c>
      <c r="L583">
        <v>-2.5840000000000001</v>
      </c>
      <c r="M583">
        <v>-3.1949999999999998</v>
      </c>
      <c r="N583">
        <v>-3.2330000000000001</v>
      </c>
      <c r="O583">
        <v>0.96199999999999997</v>
      </c>
      <c r="P583">
        <v>0.96699999999999997</v>
      </c>
      <c r="Q583">
        <v>0.96799999999999997</v>
      </c>
      <c r="R583">
        <v>0.499</v>
      </c>
      <c r="S583">
        <v>0.14899999999999999</v>
      </c>
    </row>
    <row r="584" spans="1:19" x14ac:dyDescent="0.3">
      <c r="A584">
        <v>600</v>
      </c>
      <c r="B584">
        <v>-0.58599999999999997</v>
      </c>
      <c r="C584">
        <v>-1.5860000000000001</v>
      </c>
      <c r="D584">
        <v>-2.5830000000000002</v>
      </c>
      <c r="E584">
        <v>-3.2069999999999999</v>
      </c>
      <c r="F584">
        <v>-3.26</v>
      </c>
      <c r="G584">
        <v>1.7</v>
      </c>
      <c r="H584">
        <v>0</v>
      </c>
      <c r="I584">
        <v>1.472</v>
      </c>
      <c r="J584">
        <v>-0.59799999999999998</v>
      </c>
      <c r="K584">
        <v>-1.59</v>
      </c>
      <c r="L584">
        <v>-2.5830000000000002</v>
      </c>
      <c r="M584">
        <v>-3.1909999999999998</v>
      </c>
      <c r="N584">
        <v>-3.23</v>
      </c>
      <c r="O584">
        <v>0.96199999999999997</v>
      </c>
      <c r="P584">
        <v>0.96699999999999997</v>
      </c>
      <c r="Q584">
        <v>0.96799999999999997</v>
      </c>
      <c r="R584">
        <v>0.49299999999999999</v>
      </c>
      <c r="S584">
        <v>0.14799999999999999</v>
      </c>
    </row>
    <row r="586" spans="1:19" x14ac:dyDescent="0.3">
      <c r="A586" t="s">
        <v>0</v>
      </c>
      <c r="B586" t="s">
        <v>46</v>
      </c>
    </row>
    <row r="587" spans="1:19" x14ac:dyDescent="0.3">
      <c r="A587">
        <v>0</v>
      </c>
      <c r="B587">
        <v>-0.58599999999999997</v>
      </c>
      <c r="C587">
        <v>-1.5860000000000001</v>
      </c>
      <c r="D587">
        <v>-2.5830000000000002</v>
      </c>
      <c r="E587">
        <v>-3.198</v>
      </c>
      <c r="F587">
        <v>-3.25</v>
      </c>
      <c r="G587">
        <v>1.7</v>
      </c>
      <c r="H587">
        <v>0</v>
      </c>
      <c r="I587">
        <v>1.9550000000000001</v>
      </c>
      <c r="J587">
        <v>-0.58599999999999997</v>
      </c>
      <c r="K587">
        <v>-1.5860000000000001</v>
      </c>
      <c r="L587">
        <v>-2.5830000000000002</v>
      </c>
      <c r="M587">
        <v>-3.198</v>
      </c>
      <c r="N587">
        <v>-3.25</v>
      </c>
      <c r="O587">
        <v>0.94099999999999995</v>
      </c>
      <c r="P587">
        <v>0.94099999999999995</v>
      </c>
      <c r="Q587">
        <v>0.93500000000000005</v>
      </c>
      <c r="R587">
        <v>0.505</v>
      </c>
      <c r="S587">
        <v>0.187</v>
      </c>
    </row>
    <row r="588" spans="1:19" x14ac:dyDescent="0.3">
      <c r="A588">
        <v>60</v>
      </c>
      <c r="B588">
        <v>-0.58599999999999997</v>
      </c>
      <c r="C588">
        <v>-1.5860000000000001</v>
      </c>
      <c r="D588">
        <v>-2.5830000000000002</v>
      </c>
      <c r="E588">
        <v>-3.198</v>
      </c>
      <c r="F588">
        <v>-3.25</v>
      </c>
      <c r="G588">
        <v>1.7</v>
      </c>
      <c r="H588">
        <v>0</v>
      </c>
      <c r="I588">
        <v>1.9550000000000001</v>
      </c>
      <c r="J588">
        <v>-0.59099999999999997</v>
      </c>
      <c r="K588">
        <v>-1.5860000000000001</v>
      </c>
      <c r="L588">
        <v>-2.5830000000000002</v>
      </c>
      <c r="M588">
        <v>-3.198</v>
      </c>
      <c r="N588">
        <v>-3.2530000000000001</v>
      </c>
      <c r="O588">
        <v>0.94899999999999995</v>
      </c>
      <c r="P588">
        <v>0.96599999999999997</v>
      </c>
      <c r="Q588">
        <v>0.95699999999999996</v>
      </c>
      <c r="R588">
        <v>0.504</v>
      </c>
      <c r="S588">
        <v>0.19600000000000001</v>
      </c>
    </row>
    <row r="589" spans="1:19" x14ac:dyDescent="0.3">
      <c r="A589">
        <v>120</v>
      </c>
      <c r="B589">
        <v>-0.58599999999999997</v>
      </c>
      <c r="C589">
        <v>-1.5860000000000001</v>
      </c>
      <c r="D589">
        <v>-2.5830000000000002</v>
      </c>
      <c r="E589">
        <v>-3.198</v>
      </c>
      <c r="F589">
        <v>-3.25</v>
      </c>
      <c r="G589">
        <v>1.7</v>
      </c>
      <c r="H589">
        <v>0</v>
      </c>
      <c r="I589">
        <v>1.9550000000000001</v>
      </c>
      <c r="J589">
        <v>-0.59299999999999997</v>
      </c>
      <c r="K589">
        <v>-1.5860000000000001</v>
      </c>
      <c r="L589">
        <v>-2.5830000000000002</v>
      </c>
      <c r="M589">
        <v>-3.1989999999999998</v>
      </c>
      <c r="N589">
        <v>-3.2559999999999998</v>
      </c>
      <c r="O589">
        <v>0.95299999999999996</v>
      </c>
      <c r="P589">
        <v>0.96799999999999997</v>
      </c>
      <c r="Q589">
        <v>0.96499999999999997</v>
      </c>
      <c r="R589">
        <v>0.50800000000000001</v>
      </c>
      <c r="S589">
        <v>0.20200000000000001</v>
      </c>
    </row>
    <row r="590" spans="1:19" x14ac:dyDescent="0.3">
      <c r="A590">
        <v>180</v>
      </c>
      <c r="B590">
        <v>-0.58599999999999997</v>
      </c>
      <c r="C590">
        <v>-1.5860000000000001</v>
      </c>
      <c r="D590">
        <v>-2.5830000000000002</v>
      </c>
      <c r="E590">
        <v>-3.198</v>
      </c>
      <c r="F590">
        <v>-3.25</v>
      </c>
      <c r="G590">
        <v>1.7</v>
      </c>
      <c r="H590">
        <v>0</v>
      </c>
      <c r="I590">
        <v>1.9550000000000001</v>
      </c>
      <c r="J590">
        <v>-0.59499999999999997</v>
      </c>
      <c r="K590">
        <v>-1.5860000000000001</v>
      </c>
      <c r="L590">
        <v>-2.5830000000000002</v>
      </c>
      <c r="M590">
        <v>-3.198</v>
      </c>
      <c r="N590">
        <v>-3.2589999999999999</v>
      </c>
      <c r="O590">
        <v>0.95699999999999996</v>
      </c>
      <c r="P590">
        <v>0.97299999999999998</v>
      </c>
      <c r="Q590">
        <v>0.96599999999999997</v>
      </c>
      <c r="R590">
        <v>0.51100000000000001</v>
      </c>
      <c r="S590">
        <v>0.21</v>
      </c>
    </row>
    <row r="591" spans="1:19" x14ac:dyDescent="0.3">
      <c r="A591">
        <v>240</v>
      </c>
      <c r="B591">
        <v>-0.58599999999999997</v>
      </c>
      <c r="C591">
        <v>-1.5860000000000001</v>
      </c>
      <c r="D591">
        <v>-2.5830000000000002</v>
      </c>
      <c r="E591">
        <v>-3.198</v>
      </c>
      <c r="F591">
        <v>-3.25</v>
      </c>
      <c r="G591">
        <v>1.7</v>
      </c>
      <c r="H591">
        <v>0</v>
      </c>
      <c r="I591">
        <v>1.9550000000000001</v>
      </c>
      <c r="J591">
        <v>-0.59599999999999997</v>
      </c>
      <c r="K591">
        <v>-1.5860000000000001</v>
      </c>
      <c r="L591">
        <v>-2.5830000000000002</v>
      </c>
      <c r="M591">
        <v>-3.1960000000000002</v>
      </c>
      <c r="N591">
        <v>-3.262</v>
      </c>
      <c r="O591">
        <v>0.95799999999999996</v>
      </c>
      <c r="P591">
        <v>0.97399999999999998</v>
      </c>
      <c r="Q591">
        <v>0.96799999999999997</v>
      </c>
      <c r="R591">
        <v>0.50900000000000001</v>
      </c>
      <c r="S591">
        <v>0.216</v>
      </c>
    </row>
    <row r="592" spans="1:19" x14ac:dyDescent="0.3">
      <c r="A592">
        <v>300</v>
      </c>
      <c r="B592">
        <v>-0.58599999999999997</v>
      </c>
      <c r="C592">
        <v>-1.5860000000000001</v>
      </c>
      <c r="D592">
        <v>-2.5830000000000002</v>
      </c>
      <c r="E592">
        <v>-3.198</v>
      </c>
      <c r="F592">
        <v>-3.25</v>
      </c>
      <c r="G592">
        <v>1.7</v>
      </c>
      <c r="H592">
        <v>0</v>
      </c>
      <c r="I592">
        <v>1.9550000000000001</v>
      </c>
      <c r="J592">
        <v>-0.59599999999999997</v>
      </c>
      <c r="K592">
        <v>-1.5860000000000001</v>
      </c>
      <c r="L592">
        <v>-2.5840000000000001</v>
      </c>
      <c r="M592">
        <v>-3.1960000000000002</v>
      </c>
      <c r="N592">
        <v>-3.2650000000000001</v>
      </c>
      <c r="O592">
        <v>0.96</v>
      </c>
      <c r="P592">
        <v>0.97399999999999998</v>
      </c>
      <c r="Q592">
        <v>0.96899999999999997</v>
      </c>
      <c r="R592">
        <v>0.51300000000000001</v>
      </c>
      <c r="S592">
        <v>0.22</v>
      </c>
    </row>
    <row r="593" spans="1:19" x14ac:dyDescent="0.3">
      <c r="A593">
        <v>360</v>
      </c>
      <c r="B593">
        <v>-0.58599999999999997</v>
      </c>
      <c r="C593">
        <v>-1.5860000000000001</v>
      </c>
      <c r="D593">
        <v>-2.5830000000000002</v>
      </c>
      <c r="E593">
        <v>-3.198</v>
      </c>
      <c r="F593">
        <v>-3.25</v>
      </c>
      <c r="G593">
        <v>1.7</v>
      </c>
      <c r="H593">
        <v>0</v>
      </c>
      <c r="I593">
        <v>1.9550000000000001</v>
      </c>
      <c r="J593">
        <v>-0.59699999999999998</v>
      </c>
      <c r="K593">
        <v>-1.587</v>
      </c>
      <c r="L593">
        <v>-2.5830000000000002</v>
      </c>
      <c r="M593">
        <v>-3.1960000000000002</v>
      </c>
      <c r="N593">
        <v>-3.2679999999999998</v>
      </c>
      <c r="O593">
        <v>0.96</v>
      </c>
      <c r="P593">
        <v>0.97099999999999997</v>
      </c>
      <c r="Q593">
        <v>0.96699999999999997</v>
      </c>
      <c r="R593">
        <v>0.51800000000000002</v>
      </c>
      <c r="S593">
        <v>0.224</v>
      </c>
    </row>
    <row r="594" spans="1:19" x14ac:dyDescent="0.3">
      <c r="A594">
        <v>420</v>
      </c>
      <c r="B594">
        <v>-0.58599999999999997</v>
      </c>
      <c r="C594">
        <v>-1.5860000000000001</v>
      </c>
      <c r="D594">
        <v>-2.5830000000000002</v>
      </c>
      <c r="E594">
        <v>-3.198</v>
      </c>
      <c r="F594">
        <v>-3.25</v>
      </c>
      <c r="G594">
        <v>1.7</v>
      </c>
      <c r="H594">
        <v>0</v>
      </c>
      <c r="I594">
        <v>1.9550000000000001</v>
      </c>
      <c r="J594">
        <v>-0.59699999999999998</v>
      </c>
      <c r="K594">
        <v>-1.5880000000000001</v>
      </c>
      <c r="L594">
        <v>-2.5830000000000002</v>
      </c>
      <c r="M594">
        <v>-3.198</v>
      </c>
      <c r="N594">
        <v>-3.2709999999999999</v>
      </c>
      <c r="O594">
        <v>0.96099999999999997</v>
      </c>
      <c r="P594">
        <v>0.97</v>
      </c>
      <c r="Q594">
        <v>0.96699999999999997</v>
      </c>
      <c r="R594">
        <v>0.52500000000000002</v>
      </c>
      <c r="S594">
        <v>0.23</v>
      </c>
    </row>
    <row r="595" spans="1:19" x14ac:dyDescent="0.3">
      <c r="A595">
        <v>480</v>
      </c>
      <c r="B595">
        <v>-0.58599999999999997</v>
      </c>
      <c r="C595">
        <v>-1.5860000000000001</v>
      </c>
      <c r="D595">
        <v>-2.5830000000000002</v>
      </c>
      <c r="E595">
        <v>-3.198</v>
      </c>
      <c r="F595">
        <v>-3.25</v>
      </c>
      <c r="G595">
        <v>1.7</v>
      </c>
      <c r="H595">
        <v>0</v>
      </c>
      <c r="I595">
        <v>1.9550000000000001</v>
      </c>
      <c r="J595">
        <v>-0.59699999999999998</v>
      </c>
      <c r="K595">
        <v>-1.5880000000000001</v>
      </c>
      <c r="L595">
        <v>-2.5830000000000002</v>
      </c>
      <c r="M595">
        <v>-3.2</v>
      </c>
      <c r="N595">
        <v>-3.274</v>
      </c>
      <c r="O595">
        <v>0.96099999999999997</v>
      </c>
      <c r="P595">
        <v>0.96799999999999997</v>
      </c>
      <c r="Q595">
        <v>0.96799999999999997</v>
      </c>
      <c r="R595">
        <v>0.53300000000000003</v>
      </c>
      <c r="S595">
        <v>0.23400000000000001</v>
      </c>
    </row>
    <row r="596" spans="1:19" x14ac:dyDescent="0.3">
      <c r="A596">
        <v>540</v>
      </c>
      <c r="B596">
        <v>-0.58599999999999997</v>
      </c>
      <c r="C596">
        <v>-1.5860000000000001</v>
      </c>
      <c r="D596">
        <v>-2.5830000000000002</v>
      </c>
      <c r="E596">
        <v>-3.198</v>
      </c>
      <c r="F596">
        <v>-3.25</v>
      </c>
      <c r="G596">
        <v>1.7</v>
      </c>
      <c r="H596">
        <v>0</v>
      </c>
      <c r="I596">
        <v>1.9550000000000001</v>
      </c>
      <c r="J596">
        <v>-0.59799999999999998</v>
      </c>
      <c r="K596">
        <v>-1.589</v>
      </c>
      <c r="L596">
        <v>-2.5830000000000002</v>
      </c>
      <c r="M596">
        <v>-3.2029999999999998</v>
      </c>
      <c r="N596">
        <v>-3.2770000000000001</v>
      </c>
      <c r="O596">
        <v>0.96199999999999997</v>
      </c>
      <c r="P596">
        <v>0.96699999999999997</v>
      </c>
      <c r="Q596">
        <v>0.96799999999999997</v>
      </c>
      <c r="R596">
        <v>0.53900000000000003</v>
      </c>
      <c r="S596">
        <v>0.23799999999999999</v>
      </c>
    </row>
    <row r="597" spans="1:19" x14ac:dyDescent="0.3">
      <c r="A597">
        <v>600</v>
      </c>
      <c r="B597">
        <v>-0.58599999999999997</v>
      </c>
      <c r="C597">
        <v>-1.5860000000000001</v>
      </c>
      <c r="D597">
        <v>-2.5830000000000002</v>
      </c>
      <c r="E597">
        <v>-3.198</v>
      </c>
      <c r="F597">
        <v>-3.25</v>
      </c>
      <c r="G597">
        <v>1.7</v>
      </c>
      <c r="H597">
        <v>0</v>
      </c>
      <c r="I597">
        <v>1.9550000000000001</v>
      </c>
      <c r="J597">
        <v>-0.59799999999999998</v>
      </c>
      <c r="K597">
        <v>-1.59</v>
      </c>
      <c r="L597">
        <v>-2.5840000000000001</v>
      </c>
      <c r="M597">
        <v>-3.206</v>
      </c>
      <c r="N597">
        <v>-3.28</v>
      </c>
      <c r="O597">
        <v>0.96199999999999997</v>
      </c>
      <c r="P597">
        <v>0.96599999999999997</v>
      </c>
      <c r="Q597">
        <v>0.96899999999999997</v>
      </c>
      <c r="R597">
        <v>0.54400000000000004</v>
      </c>
      <c r="S597">
        <v>0.24099999999999999</v>
      </c>
    </row>
    <row r="599" spans="1:19" x14ac:dyDescent="0.3">
      <c r="A599" t="s">
        <v>0</v>
      </c>
      <c r="B599" t="s">
        <v>47</v>
      </c>
    </row>
    <row r="600" spans="1:19" x14ac:dyDescent="0.3">
      <c r="A600">
        <v>0</v>
      </c>
      <c r="B600">
        <v>-0.58599999999999997</v>
      </c>
      <c r="C600">
        <v>-1.5860000000000001</v>
      </c>
      <c r="D600">
        <v>-2.5830000000000002</v>
      </c>
      <c r="E600">
        <v>-3.198</v>
      </c>
      <c r="F600">
        <v>-3.25</v>
      </c>
      <c r="G600">
        <v>1.7</v>
      </c>
      <c r="H600">
        <v>0</v>
      </c>
      <c r="I600">
        <v>1.7190000000000001</v>
      </c>
      <c r="J600">
        <v>-0.58599999999999997</v>
      </c>
      <c r="K600">
        <v>-1.5860000000000001</v>
      </c>
      <c r="L600">
        <v>-2.5830000000000002</v>
      </c>
      <c r="M600">
        <v>-3.198</v>
      </c>
      <c r="N600">
        <v>-3.25</v>
      </c>
      <c r="O600">
        <v>0.94099999999999995</v>
      </c>
      <c r="P600">
        <v>0.94099999999999995</v>
      </c>
      <c r="Q600">
        <v>0.93500000000000005</v>
      </c>
      <c r="R600">
        <v>0.505</v>
      </c>
      <c r="S600">
        <v>0.187</v>
      </c>
    </row>
    <row r="601" spans="1:19" x14ac:dyDescent="0.3">
      <c r="A601">
        <v>60</v>
      </c>
      <c r="B601">
        <v>-0.58599999999999997</v>
      </c>
      <c r="C601">
        <v>-1.5860000000000001</v>
      </c>
      <c r="D601">
        <v>-2.5830000000000002</v>
      </c>
      <c r="E601">
        <v>-3.198</v>
      </c>
      <c r="F601">
        <v>-3.25</v>
      </c>
      <c r="G601">
        <v>1.7</v>
      </c>
      <c r="H601">
        <v>0</v>
      </c>
      <c r="I601">
        <v>1.7190000000000001</v>
      </c>
      <c r="J601">
        <v>-0.59099999999999997</v>
      </c>
      <c r="K601">
        <v>-1.5860000000000001</v>
      </c>
      <c r="L601">
        <v>-2.5830000000000002</v>
      </c>
      <c r="M601">
        <v>-3.1989999999999998</v>
      </c>
      <c r="N601">
        <v>-3.25</v>
      </c>
      <c r="O601">
        <v>0.94899999999999995</v>
      </c>
      <c r="P601">
        <v>0.96499999999999997</v>
      </c>
      <c r="Q601">
        <v>0.95699999999999996</v>
      </c>
      <c r="R601">
        <v>0.505</v>
      </c>
      <c r="S601">
        <v>0.188</v>
      </c>
    </row>
    <row r="602" spans="1:19" x14ac:dyDescent="0.3">
      <c r="A602">
        <v>120</v>
      </c>
      <c r="B602">
        <v>-0.58599999999999997</v>
      </c>
      <c r="C602">
        <v>-1.5860000000000001</v>
      </c>
      <c r="D602">
        <v>-2.5830000000000002</v>
      </c>
      <c r="E602">
        <v>-3.198</v>
      </c>
      <c r="F602">
        <v>-3.25</v>
      </c>
      <c r="G602">
        <v>1.7</v>
      </c>
      <c r="H602">
        <v>0</v>
      </c>
      <c r="I602">
        <v>1.7190000000000001</v>
      </c>
      <c r="J602">
        <v>-0.59299999999999997</v>
      </c>
      <c r="K602">
        <v>-1.587</v>
      </c>
      <c r="L602">
        <v>-2.5830000000000002</v>
      </c>
      <c r="M602">
        <v>-3.198</v>
      </c>
      <c r="N602">
        <v>-3.25</v>
      </c>
      <c r="O602">
        <v>0.95399999999999996</v>
      </c>
      <c r="P602">
        <v>0.96899999999999997</v>
      </c>
      <c r="Q602">
        <v>0.96399999999999997</v>
      </c>
      <c r="R602">
        <v>0.50700000000000001</v>
      </c>
      <c r="S602">
        <v>0.188</v>
      </c>
    </row>
    <row r="603" spans="1:19" x14ac:dyDescent="0.3">
      <c r="A603">
        <v>180</v>
      </c>
      <c r="B603">
        <v>-0.58599999999999997</v>
      </c>
      <c r="C603">
        <v>-1.5860000000000001</v>
      </c>
      <c r="D603">
        <v>-2.5830000000000002</v>
      </c>
      <c r="E603">
        <v>-3.198</v>
      </c>
      <c r="F603">
        <v>-3.25</v>
      </c>
      <c r="G603">
        <v>1.7</v>
      </c>
      <c r="H603">
        <v>0</v>
      </c>
      <c r="I603">
        <v>1.7190000000000001</v>
      </c>
      <c r="J603">
        <v>-0.59499999999999997</v>
      </c>
      <c r="K603">
        <v>-1.5860000000000001</v>
      </c>
      <c r="L603">
        <v>-2.5830000000000002</v>
      </c>
      <c r="M603">
        <v>-3.1970000000000001</v>
      </c>
      <c r="N603">
        <v>-3.25</v>
      </c>
      <c r="O603">
        <v>0.95599999999999996</v>
      </c>
      <c r="P603">
        <v>0.97299999999999998</v>
      </c>
      <c r="Q603">
        <v>0.96699999999999997</v>
      </c>
      <c r="R603">
        <v>0.51</v>
      </c>
      <c r="S603">
        <v>0.188</v>
      </c>
    </row>
    <row r="604" spans="1:19" x14ac:dyDescent="0.3">
      <c r="A604">
        <v>240</v>
      </c>
      <c r="B604">
        <v>-0.58599999999999997</v>
      </c>
      <c r="C604">
        <v>-1.5860000000000001</v>
      </c>
      <c r="D604">
        <v>-2.5830000000000002</v>
      </c>
      <c r="E604">
        <v>-3.198</v>
      </c>
      <c r="F604">
        <v>-3.25</v>
      </c>
      <c r="G604">
        <v>1.7</v>
      </c>
      <c r="H604">
        <v>0</v>
      </c>
      <c r="I604">
        <v>1.7190000000000001</v>
      </c>
      <c r="J604">
        <v>-0.59599999999999997</v>
      </c>
      <c r="K604">
        <v>-1.5860000000000001</v>
      </c>
      <c r="L604">
        <v>-2.5830000000000002</v>
      </c>
      <c r="M604">
        <v>-3.1960000000000002</v>
      </c>
      <c r="N604">
        <v>-3.25</v>
      </c>
      <c r="O604">
        <v>0.95799999999999996</v>
      </c>
      <c r="P604">
        <v>0.97399999999999998</v>
      </c>
      <c r="Q604">
        <v>0.96799999999999997</v>
      </c>
      <c r="R604">
        <v>0.51300000000000001</v>
      </c>
      <c r="S604">
        <v>0.188</v>
      </c>
    </row>
    <row r="605" spans="1:19" x14ac:dyDescent="0.3">
      <c r="A605">
        <v>300</v>
      </c>
      <c r="B605">
        <v>-0.58599999999999997</v>
      </c>
      <c r="C605">
        <v>-1.5860000000000001</v>
      </c>
      <c r="D605">
        <v>-2.5830000000000002</v>
      </c>
      <c r="E605">
        <v>-3.198</v>
      </c>
      <c r="F605">
        <v>-3.25</v>
      </c>
      <c r="G605">
        <v>1.7</v>
      </c>
      <c r="H605">
        <v>0</v>
      </c>
      <c r="I605">
        <v>1.7190000000000001</v>
      </c>
      <c r="J605">
        <v>-0.59599999999999997</v>
      </c>
      <c r="K605">
        <v>-1.5860000000000001</v>
      </c>
      <c r="L605">
        <v>-2.5830000000000002</v>
      </c>
      <c r="M605">
        <v>-3.1960000000000002</v>
      </c>
      <c r="N605">
        <v>-3.25</v>
      </c>
      <c r="O605">
        <v>0.95899999999999996</v>
      </c>
      <c r="P605">
        <v>0.97299999999999998</v>
      </c>
      <c r="Q605">
        <v>0.96799999999999997</v>
      </c>
      <c r="R605">
        <v>0.51500000000000001</v>
      </c>
      <c r="S605">
        <v>0.187</v>
      </c>
    </row>
    <row r="606" spans="1:19" x14ac:dyDescent="0.3">
      <c r="A606">
        <v>360</v>
      </c>
      <c r="B606">
        <v>-0.58599999999999997</v>
      </c>
      <c r="C606">
        <v>-1.5860000000000001</v>
      </c>
      <c r="D606">
        <v>-2.5830000000000002</v>
      </c>
      <c r="E606">
        <v>-3.198</v>
      </c>
      <c r="F606">
        <v>-3.25</v>
      </c>
      <c r="G606">
        <v>1.7</v>
      </c>
      <c r="H606">
        <v>0</v>
      </c>
      <c r="I606">
        <v>1.7190000000000001</v>
      </c>
      <c r="J606">
        <v>-0.59699999999999998</v>
      </c>
      <c r="K606">
        <v>-1.587</v>
      </c>
      <c r="L606">
        <v>-2.5840000000000001</v>
      </c>
      <c r="M606">
        <v>-3.1960000000000002</v>
      </c>
      <c r="N606">
        <v>-3.25</v>
      </c>
      <c r="O606">
        <v>0.96</v>
      </c>
      <c r="P606">
        <v>0.97099999999999997</v>
      </c>
      <c r="Q606">
        <v>0.96799999999999997</v>
      </c>
      <c r="R606">
        <v>0.51500000000000001</v>
      </c>
      <c r="S606">
        <v>0.188</v>
      </c>
    </row>
    <row r="607" spans="1:19" x14ac:dyDescent="0.3">
      <c r="A607">
        <v>420</v>
      </c>
      <c r="B607">
        <v>-0.58599999999999997</v>
      </c>
      <c r="C607">
        <v>-1.5860000000000001</v>
      </c>
      <c r="D607">
        <v>-2.5830000000000002</v>
      </c>
      <c r="E607">
        <v>-3.198</v>
      </c>
      <c r="F607">
        <v>-3.25</v>
      </c>
      <c r="G607">
        <v>1.7</v>
      </c>
      <c r="H607">
        <v>0</v>
      </c>
      <c r="I607">
        <v>1.7190000000000001</v>
      </c>
      <c r="J607">
        <v>-0.59699999999999998</v>
      </c>
      <c r="K607">
        <v>-1.5880000000000001</v>
      </c>
      <c r="L607">
        <v>-2.5840000000000001</v>
      </c>
      <c r="M607">
        <v>-3.1949999999999998</v>
      </c>
      <c r="N607">
        <v>-3.25</v>
      </c>
      <c r="O607">
        <v>0.96099999999999997</v>
      </c>
      <c r="P607">
        <v>0.97</v>
      </c>
      <c r="Q607">
        <v>0.96799999999999997</v>
      </c>
      <c r="R607">
        <v>0.51600000000000001</v>
      </c>
      <c r="S607">
        <v>0.189</v>
      </c>
    </row>
    <row r="608" spans="1:19" x14ac:dyDescent="0.3">
      <c r="A608">
        <v>480</v>
      </c>
      <c r="B608">
        <v>-0.58599999999999997</v>
      </c>
      <c r="C608">
        <v>-1.5860000000000001</v>
      </c>
      <c r="D608">
        <v>-2.5830000000000002</v>
      </c>
      <c r="E608">
        <v>-3.198</v>
      </c>
      <c r="F608">
        <v>-3.25</v>
      </c>
      <c r="G608">
        <v>1.7</v>
      </c>
      <c r="H608">
        <v>0</v>
      </c>
      <c r="I608">
        <v>1.7190000000000001</v>
      </c>
      <c r="J608">
        <v>-0.59699999999999998</v>
      </c>
      <c r="K608">
        <v>-1.5880000000000001</v>
      </c>
      <c r="L608">
        <v>-2.5840000000000001</v>
      </c>
      <c r="M608">
        <v>-3.1949999999999998</v>
      </c>
      <c r="N608">
        <v>-3.25</v>
      </c>
      <c r="O608">
        <v>0.96099999999999997</v>
      </c>
      <c r="P608">
        <v>0.96799999999999997</v>
      </c>
      <c r="Q608">
        <v>0.96799999999999997</v>
      </c>
      <c r="R608">
        <v>0.51700000000000002</v>
      </c>
      <c r="S608">
        <v>0.191</v>
      </c>
    </row>
    <row r="609" spans="1:19" x14ac:dyDescent="0.3">
      <c r="A609">
        <v>540</v>
      </c>
      <c r="B609">
        <v>-0.58599999999999997</v>
      </c>
      <c r="C609">
        <v>-1.5860000000000001</v>
      </c>
      <c r="D609">
        <v>-2.5830000000000002</v>
      </c>
      <c r="E609">
        <v>-3.198</v>
      </c>
      <c r="F609">
        <v>-3.25</v>
      </c>
      <c r="G609">
        <v>1.7</v>
      </c>
      <c r="H609">
        <v>0</v>
      </c>
      <c r="I609">
        <v>1.7190000000000001</v>
      </c>
      <c r="J609">
        <v>-0.59799999999999998</v>
      </c>
      <c r="K609">
        <v>-1.589</v>
      </c>
      <c r="L609">
        <v>-2.5830000000000002</v>
      </c>
      <c r="M609">
        <v>-3.1949999999999998</v>
      </c>
      <c r="N609">
        <v>-3.25</v>
      </c>
      <c r="O609">
        <v>0.96199999999999997</v>
      </c>
      <c r="P609">
        <v>0.96699999999999997</v>
      </c>
      <c r="Q609">
        <v>0.96799999999999997</v>
      </c>
      <c r="R609">
        <v>0.51700000000000002</v>
      </c>
      <c r="S609">
        <v>0.193</v>
      </c>
    </row>
    <row r="610" spans="1:19" x14ac:dyDescent="0.3">
      <c r="A610">
        <v>600</v>
      </c>
      <c r="B610">
        <v>-0.58599999999999997</v>
      </c>
      <c r="C610">
        <v>-1.5860000000000001</v>
      </c>
      <c r="D610">
        <v>-2.5830000000000002</v>
      </c>
      <c r="E610">
        <v>-3.198</v>
      </c>
      <c r="F610">
        <v>-3.25</v>
      </c>
      <c r="G610">
        <v>1.7</v>
      </c>
      <c r="H610">
        <v>0</v>
      </c>
      <c r="I610">
        <v>1.7190000000000001</v>
      </c>
      <c r="J610">
        <v>-0.59799999999999998</v>
      </c>
      <c r="K610">
        <v>-1.59</v>
      </c>
      <c r="L610">
        <v>-2.5830000000000002</v>
      </c>
      <c r="M610">
        <v>-3.1949999999999998</v>
      </c>
      <c r="N610">
        <v>-3.25</v>
      </c>
      <c r="O610">
        <v>0.96199999999999997</v>
      </c>
      <c r="P610">
        <v>0.96599999999999997</v>
      </c>
      <c r="Q610">
        <v>0.96799999999999997</v>
      </c>
      <c r="R610">
        <v>0.51700000000000002</v>
      </c>
      <c r="S610">
        <v>0.19400000000000001</v>
      </c>
    </row>
    <row r="612" spans="1:19" x14ac:dyDescent="0.3">
      <c r="A612" t="s">
        <v>0</v>
      </c>
      <c r="B612" t="s">
        <v>48</v>
      </c>
    </row>
    <row r="613" spans="1:19" x14ac:dyDescent="0.3">
      <c r="A613">
        <v>0</v>
      </c>
      <c r="B613">
        <v>-0.58599999999999997</v>
      </c>
      <c r="C613">
        <v>-1.5860000000000001</v>
      </c>
      <c r="D613">
        <v>-2.5830000000000002</v>
      </c>
      <c r="E613">
        <v>-3.198</v>
      </c>
      <c r="F613">
        <v>-3.25</v>
      </c>
      <c r="G613">
        <v>1.7</v>
      </c>
      <c r="H613">
        <v>0</v>
      </c>
      <c r="I613">
        <v>1.47</v>
      </c>
      <c r="J613">
        <v>-0.58599999999999997</v>
      </c>
      <c r="K613">
        <v>-1.5860000000000001</v>
      </c>
      <c r="L613">
        <v>-2.5830000000000002</v>
      </c>
      <c r="M613">
        <v>-3.198</v>
      </c>
      <c r="N613">
        <v>-3.25</v>
      </c>
      <c r="O613">
        <v>0.94099999999999995</v>
      </c>
      <c r="P613">
        <v>0.94099999999999995</v>
      </c>
      <c r="Q613">
        <v>0.93500000000000005</v>
      </c>
      <c r="R613">
        <v>0.505</v>
      </c>
      <c r="S613">
        <v>0.187</v>
      </c>
    </row>
    <row r="614" spans="1:19" x14ac:dyDescent="0.3">
      <c r="A614">
        <v>60</v>
      </c>
      <c r="B614">
        <v>-0.58599999999999997</v>
      </c>
      <c r="C614">
        <v>-1.5860000000000001</v>
      </c>
      <c r="D614">
        <v>-2.5830000000000002</v>
      </c>
      <c r="E614">
        <v>-3.198</v>
      </c>
      <c r="F614">
        <v>-3.25</v>
      </c>
      <c r="G614">
        <v>1.7</v>
      </c>
      <c r="H614">
        <v>0</v>
      </c>
      <c r="I614">
        <v>1.47</v>
      </c>
      <c r="J614">
        <v>-0.59099999999999997</v>
      </c>
      <c r="K614">
        <v>-1.5860000000000001</v>
      </c>
      <c r="L614">
        <v>-2.5830000000000002</v>
      </c>
      <c r="M614">
        <v>-3.1989999999999998</v>
      </c>
      <c r="N614">
        <v>-3.2469999999999999</v>
      </c>
      <c r="O614">
        <v>0.95</v>
      </c>
      <c r="P614">
        <v>0.96399999999999997</v>
      </c>
      <c r="Q614">
        <v>0.95699999999999996</v>
      </c>
      <c r="R614">
        <v>0.50600000000000001</v>
      </c>
      <c r="S614">
        <v>0.18</v>
      </c>
    </row>
    <row r="615" spans="1:19" x14ac:dyDescent="0.3">
      <c r="A615">
        <v>120</v>
      </c>
      <c r="B615">
        <v>-0.58599999999999997</v>
      </c>
      <c r="C615">
        <v>-1.5860000000000001</v>
      </c>
      <c r="D615">
        <v>-2.5830000000000002</v>
      </c>
      <c r="E615">
        <v>-3.198</v>
      </c>
      <c r="F615">
        <v>-3.25</v>
      </c>
      <c r="G615">
        <v>1.7</v>
      </c>
      <c r="H615">
        <v>0</v>
      </c>
      <c r="I615">
        <v>1.47</v>
      </c>
      <c r="J615">
        <v>-0.59299999999999997</v>
      </c>
      <c r="K615">
        <v>-1.587</v>
      </c>
      <c r="L615">
        <v>-2.5830000000000002</v>
      </c>
      <c r="M615">
        <v>-3.198</v>
      </c>
      <c r="N615">
        <v>-3.2440000000000002</v>
      </c>
      <c r="O615">
        <v>0.95399999999999996</v>
      </c>
      <c r="P615">
        <v>0.96899999999999997</v>
      </c>
      <c r="Q615">
        <v>0.96199999999999997</v>
      </c>
      <c r="R615">
        <v>0.505</v>
      </c>
      <c r="S615">
        <v>0.17199999999999999</v>
      </c>
    </row>
    <row r="616" spans="1:19" x14ac:dyDescent="0.3">
      <c r="A616">
        <v>180</v>
      </c>
      <c r="B616">
        <v>-0.58599999999999997</v>
      </c>
      <c r="C616">
        <v>-1.5860000000000001</v>
      </c>
      <c r="D616">
        <v>-2.5830000000000002</v>
      </c>
      <c r="E616">
        <v>-3.198</v>
      </c>
      <c r="F616">
        <v>-3.25</v>
      </c>
      <c r="G616">
        <v>1.7</v>
      </c>
      <c r="H616">
        <v>0</v>
      </c>
      <c r="I616">
        <v>1.47</v>
      </c>
      <c r="J616">
        <v>-0.59499999999999997</v>
      </c>
      <c r="K616">
        <v>-1.5860000000000001</v>
      </c>
      <c r="L616">
        <v>-2.5830000000000002</v>
      </c>
      <c r="M616">
        <v>-3.1970000000000001</v>
      </c>
      <c r="N616">
        <v>-3.2410000000000001</v>
      </c>
      <c r="O616">
        <v>0.95599999999999996</v>
      </c>
      <c r="P616">
        <v>0.97299999999999998</v>
      </c>
      <c r="Q616">
        <v>0.96699999999999997</v>
      </c>
      <c r="R616">
        <v>0.51</v>
      </c>
      <c r="S616">
        <v>0.16600000000000001</v>
      </c>
    </row>
    <row r="617" spans="1:19" x14ac:dyDescent="0.3">
      <c r="A617">
        <v>240</v>
      </c>
      <c r="B617">
        <v>-0.58599999999999997</v>
      </c>
      <c r="C617">
        <v>-1.5860000000000001</v>
      </c>
      <c r="D617">
        <v>-2.5830000000000002</v>
      </c>
      <c r="E617">
        <v>-3.198</v>
      </c>
      <c r="F617">
        <v>-3.25</v>
      </c>
      <c r="G617">
        <v>1.7</v>
      </c>
      <c r="H617">
        <v>0</v>
      </c>
      <c r="I617">
        <v>1.47</v>
      </c>
      <c r="J617">
        <v>-0.59599999999999997</v>
      </c>
      <c r="K617">
        <v>-1.5860000000000001</v>
      </c>
      <c r="L617">
        <v>-2.5830000000000002</v>
      </c>
      <c r="M617">
        <v>-3.1970000000000001</v>
      </c>
      <c r="N617">
        <v>-3.238</v>
      </c>
      <c r="O617">
        <v>0.95799999999999996</v>
      </c>
      <c r="P617">
        <v>0.97399999999999998</v>
      </c>
      <c r="Q617">
        <v>0.96799999999999997</v>
      </c>
      <c r="R617">
        <v>0.51600000000000001</v>
      </c>
      <c r="S617">
        <v>0.16</v>
      </c>
    </row>
    <row r="618" spans="1:19" x14ac:dyDescent="0.3">
      <c r="A618">
        <v>300</v>
      </c>
      <c r="B618">
        <v>-0.58599999999999997</v>
      </c>
      <c r="C618">
        <v>-1.5860000000000001</v>
      </c>
      <c r="D618">
        <v>-2.5830000000000002</v>
      </c>
      <c r="E618">
        <v>-3.198</v>
      </c>
      <c r="F618">
        <v>-3.25</v>
      </c>
      <c r="G618">
        <v>1.7</v>
      </c>
      <c r="H618">
        <v>0</v>
      </c>
      <c r="I618">
        <v>1.47</v>
      </c>
      <c r="J618">
        <v>-0.59599999999999997</v>
      </c>
      <c r="K618">
        <v>-1.5860000000000001</v>
      </c>
      <c r="L618">
        <v>-2.5830000000000002</v>
      </c>
      <c r="M618">
        <v>-3.1970000000000001</v>
      </c>
      <c r="N618">
        <v>-3.2349999999999999</v>
      </c>
      <c r="O618">
        <v>0.95899999999999996</v>
      </c>
      <c r="P618">
        <v>0.97299999999999998</v>
      </c>
      <c r="Q618">
        <v>0.96799999999999997</v>
      </c>
      <c r="R618">
        <v>0.51700000000000002</v>
      </c>
      <c r="S618">
        <v>0.155</v>
      </c>
    </row>
    <row r="619" spans="1:19" x14ac:dyDescent="0.3">
      <c r="A619">
        <v>360</v>
      </c>
      <c r="B619">
        <v>-0.58599999999999997</v>
      </c>
      <c r="C619">
        <v>-1.5860000000000001</v>
      </c>
      <c r="D619">
        <v>-2.5830000000000002</v>
      </c>
      <c r="E619">
        <v>-3.198</v>
      </c>
      <c r="F619">
        <v>-3.25</v>
      </c>
      <c r="G619">
        <v>1.7</v>
      </c>
      <c r="H619">
        <v>0</v>
      </c>
      <c r="I619">
        <v>1.47</v>
      </c>
      <c r="J619">
        <v>-0.59699999999999998</v>
      </c>
      <c r="K619">
        <v>-1.587</v>
      </c>
      <c r="L619">
        <v>-2.5840000000000001</v>
      </c>
      <c r="M619">
        <v>-3.1949999999999998</v>
      </c>
      <c r="N619">
        <v>-3.2320000000000002</v>
      </c>
      <c r="O619">
        <v>0.96</v>
      </c>
      <c r="P619">
        <v>0.97099999999999997</v>
      </c>
      <c r="Q619">
        <v>0.96799999999999997</v>
      </c>
      <c r="R619">
        <v>0.51300000000000001</v>
      </c>
      <c r="S619">
        <v>0.151</v>
      </c>
    </row>
    <row r="620" spans="1:19" x14ac:dyDescent="0.3">
      <c r="A620">
        <v>420</v>
      </c>
      <c r="B620">
        <v>-0.58599999999999997</v>
      </c>
      <c r="C620">
        <v>-1.5860000000000001</v>
      </c>
      <c r="D620">
        <v>-2.5830000000000002</v>
      </c>
      <c r="E620">
        <v>-3.198</v>
      </c>
      <c r="F620">
        <v>-3.25</v>
      </c>
      <c r="G620">
        <v>1.7</v>
      </c>
      <c r="H620">
        <v>0</v>
      </c>
      <c r="I620">
        <v>1.47</v>
      </c>
      <c r="J620">
        <v>-0.59699999999999998</v>
      </c>
      <c r="K620">
        <v>-1.5880000000000001</v>
      </c>
      <c r="L620">
        <v>-2.5840000000000001</v>
      </c>
      <c r="M620">
        <v>-3.1920000000000002</v>
      </c>
      <c r="N620">
        <v>-3.2290000000000001</v>
      </c>
      <c r="O620">
        <v>0.96099999999999997</v>
      </c>
      <c r="P620">
        <v>0.97</v>
      </c>
      <c r="Q620">
        <v>0.96799999999999997</v>
      </c>
      <c r="R620">
        <v>0.50600000000000001</v>
      </c>
      <c r="S620">
        <v>0.14899999999999999</v>
      </c>
    </row>
    <row r="621" spans="1:19" x14ac:dyDescent="0.3">
      <c r="A621">
        <v>480</v>
      </c>
      <c r="B621">
        <v>-0.58599999999999997</v>
      </c>
      <c r="C621">
        <v>-1.5860000000000001</v>
      </c>
      <c r="D621">
        <v>-2.5830000000000002</v>
      </c>
      <c r="E621">
        <v>-3.198</v>
      </c>
      <c r="F621">
        <v>-3.25</v>
      </c>
      <c r="G621">
        <v>1.7</v>
      </c>
      <c r="H621">
        <v>0</v>
      </c>
      <c r="I621">
        <v>1.47</v>
      </c>
      <c r="J621">
        <v>-0.59699999999999998</v>
      </c>
      <c r="K621">
        <v>-1.5880000000000001</v>
      </c>
      <c r="L621">
        <v>-2.5840000000000001</v>
      </c>
      <c r="M621">
        <v>-3.1890000000000001</v>
      </c>
      <c r="N621">
        <v>-3.226</v>
      </c>
      <c r="O621">
        <v>0.96099999999999997</v>
      </c>
      <c r="P621">
        <v>0.96799999999999997</v>
      </c>
      <c r="Q621">
        <v>0.96799999999999997</v>
      </c>
      <c r="R621">
        <v>0.499</v>
      </c>
      <c r="S621">
        <v>0.14799999999999999</v>
      </c>
    </row>
    <row r="622" spans="1:19" x14ac:dyDescent="0.3">
      <c r="A622">
        <v>540</v>
      </c>
      <c r="B622">
        <v>-0.58599999999999997</v>
      </c>
      <c r="C622">
        <v>-1.5860000000000001</v>
      </c>
      <c r="D622">
        <v>-2.5830000000000002</v>
      </c>
      <c r="E622">
        <v>-3.198</v>
      </c>
      <c r="F622">
        <v>-3.25</v>
      </c>
      <c r="G622">
        <v>1.7</v>
      </c>
      <c r="H622">
        <v>0</v>
      </c>
      <c r="I622">
        <v>1.47</v>
      </c>
      <c r="J622">
        <v>-0.59799999999999998</v>
      </c>
      <c r="K622">
        <v>-1.589</v>
      </c>
      <c r="L622">
        <v>-2.5830000000000002</v>
      </c>
      <c r="M622">
        <v>-3.1859999999999999</v>
      </c>
      <c r="N622">
        <v>-3.2229999999999999</v>
      </c>
      <c r="O622">
        <v>0.96199999999999997</v>
      </c>
      <c r="P622">
        <v>0.96699999999999997</v>
      </c>
      <c r="Q622">
        <v>0.96799999999999997</v>
      </c>
      <c r="R622">
        <v>0.49299999999999999</v>
      </c>
      <c r="S622">
        <v>0.14699999999999999</v>
      </c>
    </row>
    <row r="623" spans="1:19" x14ac:dyDescent="0.3">
      <c r="A623">
        <v>600</v>
      </c>
      <c r="B623">
        <v>-0.58599999999999997</v>
      </c>
      <c r="C623">
        <v>-1.5860000000000001</v>
      </c>
      <c r="D623">
        <v>-2.5830000000000002</v>
      </c>
      <c r="E623">
        <v>-3.198</v>
      </c>
      <c r="F623">
        <v>-3.25</v>
      </c>
      <c r="G623">
        <v>1.7</v>
      </c>
      <c r="H623">
        <v>0</v>
      </c>
      <c r="I623">
        <v>1.47</v>
      </c>
      <c r="J623">
        <v>-0.59799999999999998</v>
      </c>
      <c r="K623">
        <v>-1.59</v>
      </c>
      <c r="L623">
        <v>-2.5830000000000002</v>
      </c>
      <c r="M623">
        <v>-3.1829999999999998</v>
      </c>
      <c r="N623">
        <v>-3.22</v>
      </c>
      <c r="O623">
        <v>0.96199999999999997</v>
      </c>
      <c r="P623">
        <v>0.96599999999999997</v>
      </c>
      <c r="Q623">
        <v>0.96799999999999997</v>
      </c>
      <c r="R623">
        <v>0.48699999999999999</v>
      </c>
      <c r="S623">
        <v>0.14599999999999999</v>
      </c>
    </row>
    <row r="625" spans="1:19" x14ac:dyDescent="0.3">
      <c r="A625" t="s">
        <v>0</v>
      </c>
      <c r="B625" t="s">
        <v>49</v>
      </c>
    </row>
    <row r="626" spans="1:19" x14ac:dyDescent="0.3">
      <c r="A626">
        <v>0</v>
      </c>
      <c r="B626">
        <v>-0.58599999999999997</v>
      </c>
      <c r="C626">
        <v>-1.5860000000000001</v>
      </c>
      <c r="D626">
        <v>-2.5830000000000002</v>
      </c>
      <c r="E626">
        <v>-3.2069999999999999</v>
      </c>
      <c r="F626">
        <v>-3.26</v>
      </c>
      <c r="G626">
        <v>1.7</v>
      </c>
      <c r="H626">
        <v>0.01</v>
      </c>
      <c r="I626">
        <v>1.9530000000000001</v>
      </c>
      <c r="J626">
        <v>-0.58599999999999997</v>
      </c>
      <c r="K626">
        <v>-1.5860000000000001</v>
      </c>
      <c r="L626">
        <v>-2.5830000000000002</v>
      </c>
      <c r="M626">
        <v>-3.2069999999999999</v>
      </c>
      <c r="N626">
        <v>-3.26</v>
      </c>
      <c r="O626">
        <v>0.94099999999999995</v>
      </c>
      <c r="P626">
        <v>0.94099999999999995</v>
      </c>
      <c r="Q626">
        <v>0.93500000000000005</v>
      </c>
      <c r="R626">
        <v>0.51100000000000001</v>
      </c>
      <c r="S626">
        <v>0.189</v>
      </c>
    </row>
    <row r="627" spans="1:19" x14ac:dyDescent="0.3">
      <c r="A627">
        <v>60</v>
      </c>
      <c r="B627">
        <v>-0.58599999999999997</v>
      </c>
      <c r="C627">
        <v>-1.5860000000000001</v>
      </c>
      <c r="D627">
        <v>-2.5830000000000002</v>
      </c>
      <c r="E627">
        <v>-3.2069999999999999</v>
      </c>
      <c r="F627">
        <v>-3.26</v>
      </c>
      <c r="G627">
        <v>1.7</v>
      </c>
      <c r="H627">
        <v>0.01</v>
      </c>
      <c r="I627">
        <v>1.9530000000000001</v>
      </c>
      <c r="J627">
        <v>-0.59</v>
      </c>
      <c r="K627">
        <v>-1.5860000000000001</v>
      </c>
      <c r="L627">
        <v>-2.5830000000000002</v>
      </c>
      <c r="M627">
        <v>-3.2069999999999999</v>
      </c>
      <c r="N627">
        <v>-3.2629999999999999</v>
      </c>
      <c r="O627">
        <v>0.95299999999999996</v>
      </c>
      <c r="P627">
        <v>0.96599999999999997</v>
      </c>
      <c r="Q627">
        <v>0.95699999999999996</v>
      </c>
      <c r="R627">
        <v>0.51</v>
      </c>
      <c r="S627">
        <v>0.19600000000000001</v>
      </c>
    </row>
    <row r="628" spans="1:19" x14ac:dyDescent="0.3">
      <c r="A628">
        <v>120</v>
      </c>
      <c r="B628">
        <v>-0.58599999999999997</v>
      </c>
      <c r="C628">
        <v>-1.5860000000000001</v>
      </c>
      <c r="D628">
        <v>-2.5830000000000002</v>
      </c>
      <c r="E628">
        <v>-3.2069999999999999</v>
      </c>
      <c r="F628">
        <v>-3.26</v>
      </c>
      <c r="G628">
        <v>1.7</v>
      </c>
      <c r="H628">
        <v>0.01</v>
      </c>
      <c r="I628">
        <v>1.9530000000000001</v>
      </c>
      <c r="J628">
        <v>-0.59099999999999997</v>
      </c>
      <c r="K628">
        <v>-1.587</v>
      </c>
      <c r="L628">
        <v>-2.5830000000000002</v>
      </c>
      <c r="M628">
        <v>-3.2069999999999999</v>
      </c>
      <c r="N628">
        <v>-3.266</v>
      </c>
      <c r="O628">
        <v>0.96</v>
      </c>
      <c r="P628">
        <v>0.96899999999999997</v>
      </c>
      <c r="Q628">
        <v>0.96499999999999997</v>
      </c>
      <c r="R628">
        <v>0.51400000000000001</v>
      </c>
      <c r="S628">
        <v>0.20399999999999999</v>
      </c>
    </row>
    <row r="629" spans="1:19" x14ac:dyDescent="0.3">
      <c r="A629">
        <v>180</v>
      </c>
      <c r="B629">
        <v>-0.58599999999999997</v>
      </c>
      <c r="C629">
        <v>-1.5860000000000001</v>
      </c>
      <c r="D629">
        <v>-2.5830000000000002</v>
      </c>
      <c r="E629">
        <v>-3.2069999999999999</v>
      </c>
      <c r="F629">
        <v>-3.26</v>
      </c>
      <c r="G629">
        <v>1.7</v>
      </c>
      <c r="H629">
        <v>0.01</v>
      </c>
      <c r="I629">
        <v>1.9530000000000001</v>
      </c>
      <c r="J629">
        <v>-0.59099999999999997</v>
      </c>
      <c r="K629">
        <v>-1.5860000000000001</v>
      </c>
      <c r="L629">
        <v>-2.5830000000000002</v>
      </c>
      <c r="M629">
        <v>-3.206</v>
      </c>
      <c r="N629">
        <v>-3.2690000000000001</v>
      </c>
      <c r="O629">
        <v>0.96599999999999997</v>
      </c>
      <c r="P629">
        <v>0.97299999999999998</v>
      </c>
      <c r="Q629">
        <v>0.96699999999999997</v>
      </c>
      <c r="R629">
        <v>0.51700000000000002</v>
      </c>
      <c r="S629">
        <v>0.21199999999999999</v>
      </c>
    </row>
    <row r="630" spans="1:19" x14ac:dyDescent="0.3">
      <c r="A630">
        <v>240</v>
      </c>
      <c r="B630">
        <v>-0.58599999999999997</v>
      </c>
      <c r="C630">
        <v>-1.5860000000000001</v>
      </c>
      <c r="D630">
        <v>-2.5830000000000002</v>
      </c>
      <c r="E630">
        <v>-3.2069999999999999</v>
      </c>
      <c r="F630">
        <v>-3.26</v>
      </c>
      <c r="G630">
        <v>1.7</v>
      </c>
      <c r="H630">
        <v>0.01</v>
      </c>
      <c r="I630">
        <v>1.9530000000000001</v>
      </c>
      <c r="J630">
        <v>-0.59</v>
      </c>
      <c r="K630">
        <v>-1.5860000000000001</v>
      </c>
      <c r="L630">
        <v>-2.5830000000000002</v>
      </c>
      <c r="M630">
        <v>-3.2040000000000002</v>
      </c>
      <c r="N630">
        <v>-3.2719999999999998</v>
      </c>
      <c r="O630">
        <v>0.97</v>
      </c>
      <c r="P630">
        <v>0.97299999999999998</v>
      </c>
      <c r="Q630">
        <v>0.96799999999999997</v>
      </c>
      <c r="R630">
        <v>0.51600000000000001</v>
      </c>
      <c r="S630">
        <v>0.218</v>
      </c>
    </row>
    <row r="631" spans="1:19" x14ac:dyDescent="0.3">
      <c r="A631">
        <v>300</v>
      </c>
      <c r="B631">
        <v>-0.58599999999999997</v>
      </c>
      <c r="C631">
        <v>-1.5860000000000001</v>
      </c>
      <c r="D631">
        <v>-2.5830000000000002</v>
      </c>
      <c r="E631">
        <v>-3.2069999999999999</v>
      </c>
      <c r="F631">
        <v>-3.26</v>
      </c>
      <c r="G631">
        <v>1.7</v>
      </c>
      <c r="H631">
        <v>0.01</v>
      </c>
      <c r="I631">
        <v>1.9530000000000001</v>
      </c>
      <c r="J631">
        <v>-0.58899999999999997</v>
      </c>
      <c r="K631">
        <v>-1.5860000000000001</v>
      </c>
      <c r="L631">
        <v>-2.5840000000000001</v>
      </c>
      <c r="M631">
        <v>-3.2040000000000002</v>
      </c>
      <c r="N631">
        <v>-3.2749999999999999</v>
      </c>
      <c r="O631">
        <v>0.97399999999999998</v>
      </c>
      <c r="P631">
        <v>0.97299999999999998</v>
      </c>
      <c r="Q631">
        <v>0.97</v>
      </c>
      <c r="R631">
        <v>0.51800000000000002</v>
      </c>
      <c r="S631">
        <v>0.222</v>
      </c>
    </row>
    <row r="632" spans="1:19" x14ac:dyDescent="0.3">
      <c r="A632">
        <v>360</v>
      </c>
      <c r="B632">
        <v>-0.58599999999999997</v>
      </c>
      <c r="C632">
        <v>-1.5860000000000001</v>
      </c>
      <c r="D632">
        <v>-2.5830000000000002</v>
      </c>
      <c r="E632">
        <v>-3.2069999999999999</v>
      </c>
      <c r="F632">
        <v>-3.26</v>
      </c>
      <c r="G632">
        <v>1.7</v>
      </c>
      <c r="H632">
        <v>0.01</v>
      </c>
      <c r="I632">
        <v>1.9530000000000001</v>
      </c>
      <c r="J632">
        <v>-0.58799999999999997</v>
      </c>
      <c r="K632">
        <v>-1.587</v>
      </c>
      <c r="L632">
        <v>-2.5840000000000001</v>
      </c>
      <c r="M632">
        <v>-3.2040000000000002</v>
      </c>
      <c r="N632">
        <v>-3.278</v>
      </c>
      <c r="O632">
        <v>0.97699999999999998</v>
      </c>
      <c r="P632">
        <v>0.97099999999999997</v>
      </c>
      <c r="Q632">
        <v>0.96799999999999997</v>
      </c>
      <c r="R632">
        <v>0.52300000000000002</v>
      </c>
      <c r="S632">
        <v>0.22600000000000001</v>
      </c>
    </row>
    <row r="633" spans="1:19" x14ac:dyDescent="0.3">
      <c r="A633">
        <v>420</v>
      </c>
      <c r="B633">
        <v>-0.58599999999999997</v>
      </c>
      <c r="C633">
        <v>-1.5860000000000001</v>
      </c>
      <c r="D633">
        <v>-2.5830000000000002</v>
      </c>
      <c r="E633">
        <v>-3.2069999999999999</v>
      </c>
      <c r="F633">
        <v>-3.26</v>
      </c>
      <c r="G633">
        <v>1.7</v>
      </c>
      <c r="H633">
        <v>0.01</v>
      </c>
      <c r="I633">
        <v>1.9530000000000001</v>
      </c>
      <c r="J633">
        <v>-0.58599999999999997</v>
      </c>
      <c r="K633">
        <v>-1.587</v>
      </c>
      <c r="L633">
        <v>-2.5840000000000001</v>
      </c>
      <c r="M633">
        <v>-3.206</v>
      </c>
      <c r="N633">
        <v>-3.2810000000000001</v>
      </c>
      <c r="O633">
        <v>0.97899999999999998</v>
      </c>
      <c r="P633">
        <v>0.97099999999999997</v>
      </c>
      <c r="Q633">
        <v>0.96799999999999997</v>
      </c>
      <c r="R633">
        <v>0.53100000000000003</v>
      </c>
      <c r="S633">
        <v>0.23100000000000001</v>
      </c>
    </row>
    <row r="634" spans="1:19" x14ac:dyDescent="0.3">
      <c r="A634">
        <v>480</v>
      </c>
      <c r="B634">
        <v>-0.58599999999999997</v>
      </c>
      <c r="C634">
        <v>-1.5860000000000001</v>
      </c>
      <c r="D634">
        <v>-2.5830000000000002</v>
      </c>
      <c r="E634">
        <v>-3.2069999999999999</v>
      </c>
      <c r="F634">
        <v>-3.26</v>
      </c>
      <c r="G634">
        <v>1.7</v>
      </c>
      <c r="H634">
        <v>0.01</v>
      </c>
      <c r="I634">
        <v>1.9530000000000001</v>
      </c>
      <c r="J634">
        <v>-0.58399999999999996</v>
      </c>
      <c r="K634">
        <v>-1.5880000000000001</v>
      </c>
      <c r="L634">
        <v>-2.5840000000000001</v>
      </c>
      <c r="M634">
        <v>-3.2090000000000001</v>
      </c>
      <c r="N634">
        <v>-3.2839999999999998</v>
      </c>
      <c r="O634">
        <v>0.98199999999999998</v>
      </c>
      <c r="P634">
        <v>0.97</v>
      </c>
      <c r="Q634">
        <v>0.96799999999999997</v>
      </c>
      <c r="R634">
        <v>0.53800000000000003</v>
      </c>
      <c r="S634">
        <v>0.23599999999999999</v>
      </c>
    </row>
    <row r="635" spans="1:19" x14ac:dyDescent="0.3">
      <c r="A635">
        <v>540</v>
      </c>
      <c r="B635">
        <v>-0.58599999999999997</v>
      </c>
      <c r="C635">
        <v>-1.5860000000000001</v>
      </c>
      <c r="D635">
        <v>-2.5830000000000002</v>
      </c>
      <c r="E635">
        <v>-3.2069999999999999</v>
      </c>
      <c r="F635">
        <v>-3.26</v>
      </c>
      <c r="G635">
        <v>1.7</v>
      </c>
      <c r="H635">
        <v>0.01</v>
      </c>
      <c r="I635">
        <v>1.9530000000000001</v>
      </c>
      <c r="J635">
        <v>-0.58299999999999996</v>
      </c>
      <c r="K635">
        <v>-1.5880000000000001</v>
      </c>
      <c r="L635">
        <v>-2.5840000000000001</v>
      </c>
      <c r="M635">
        <v>-3.2109999999999999</v>
      </c>
      <c r="N635">
        <v>-3.2869999999999999</v>
      </c>
      <c r="O635">
        <v>0.98399999999999999</v>
      </c>
      <c r="P635">
        <v>0.97</v>
      </c>
      <c r="Q635">
        <v>0.96899999999999997</v>
      </c>
      <c r="R635">
        <v>0.54500000000000004</v>
      </c>
      <c r="S635">
        <v>0.24</v>
      </c>
    </row>
    <row r="636" spans="1:19" x14ac:dyDescent="0.3">
      <c r="A636">
        <v>600</v>
      </c>
      <c r="B636">
        <v>-0.58599999999999997</v>
      </c>
      <c r="C636">
        <v>-1.5860000000000001</v>
      </c>
      <c r="D636">
        <v>-2.5830000000000002</v>
      </c>
      <c r="E636">
        <v>-3.2069999999999999</v>
      </c>
      <c r="F636">
        <v>-3.26</v>
      </c>
      <c r="G636">
        <v>1.7</v>
      </c>
      <c r="H636">
        <v>0.01</v>
      </c>
      <c r="I636">
        <v>1.9530000000000001</v>
      </c>
      <c r="J636">
        <v>-0.58099999999999996</v>
      </c>
      <c r="K636">
        <v>-1.5880000000000001</v>
      </c>
      <c r="L636">
        <v>-2.5840000000000001</v>
      </c>
      <c r="M636">
        <v>-3.214</v>
      </c>
      <c r="N636">
        <v>-3.29</v>
      </c>
      <c r="O636">
        <v>0.98599999999999999</v>
      </c>
      <c r="P636">
        <v>0.97</v>
      </c>
      <c r="Q636">
        <v>0.96899999999999997</v>
      </c>
      <c r="R636">
        <v>0.55000000000000004</v>
      </c>
      <c r="S636">
        <v>0.24299999999999999</v>
      </c>
    </row>
    <row r="638" spans="1:19" x14ac:dyDescent="0.3">
      <c r="A638" t="s">
        <v>0</v>
      </c>
      <c r="B638" t="s">
        <v>50</v>
      </c>
    </row>
    <row r="639" spans="1:19" x14ac:dyDescent="0.3">
      <c r="A639">
        <v>0</v>
      </c>
      <c r="B639">
        <v>-0.58599999999999997</v>
      </c>
      <c r="C639">
        <v>-1.5860000000000001</v>
      </c>
      <c r="D639">
        <v>-2.5830000000000002</v>
      </c>
      <c r="E639">
        <v>-3.2069999999999999</v>
      </c>
      <c r="F639">
        <v>-3.26</v>
      </c>
      <c r="G639">
        <v>1.7</v>
      </c>
      <c r="H639">
        <v>0.01</v>
      </c>
      <c r="I639">
        <v>1.7190000000000001</v>
      </c>
      <c r="J639">
        <v>-0.58599999999999997</v>
      </c>
      <c r="K639">
        <v>-1.5860000000000001</v>
      </c>
      <c r="L639">
        <v>-2.5830000000000002</v>
      </c>
      <c r="M639">
        <v>-3.2069999999999999</v>
      </c>
      <c r="N639">
        <v>-3.26</v>
      </c>
      <c r="O639">
        <v>0.94099999999999995</v>
      </c>
      <c r="P639">
        <v>0.94099999999999995</v>
      </c>
      <c r="Q639">
        <v>0.93500000000000005</v>
      </c>
      <c r="R639">
        <v>0.51100000000000001</v>
      </c>
      <c r="S639">
        <v>0.189</v>
      </c>
    </row>
    <row r="640" spans="1:19" x14ac:dyDescent="0.3">
      <c r="A640">
        <v>60</v>
      </c>
      <c r="B640">
        <v>-0.58599999999999997</v>
      </c>
      <c r="C640">
        <v>-1.5860000000000001</v>
      </c>
      <c r="D640">
        <v>-2.5830000000000002</v>
      </c>
      <c r="E640">
        <v>-3.2069999999999999</v>
      </c>
      <c r="F640">
        <v>-3.26</v>
      </c>
      <c r="G640">
        <v>1.7</v>
      </c>
      <c r="H640">
        <v>0.01</v>
      </c>
      <c r="I640">
        <v>1.7190000000000001</v>
      </c>
      <c r="J640">
        <v>-0.59</v>
      </c>
      <c r="K640">
        <v>-1.5860000000000001</v>
      </c>
      <c r="L640">
        <v>-2.5830000000000002</v>
      </c>
      <c r="M640">
        <v>-3.2069999999999999</v>
      </c>
      <c r="N640">
        <v>-3.26</v>
      </c>
      <c r="O640">
        <v>0.95299999999999996</v>
      </c>
      <c r="P640">
        <v>0.96399999999999997</v>
      </c>
      <c r="Q640">
        <v>0.95699999999999996</v>
      </c>
      <c r="R640">
        <v>0.51100000000000001</v>
      </c>
      <c r="S640">
        <v>0.189</v>
      </c>
    </row>
    <row r="641" spans="1:19" x14ac:dyDescent="0.3">
      <c r="A641">
        <v>120</v>
      </c>
      <c r="B641">
        <v>-0.58599999999999997</v>
      </c>
      <c r="C641">
        <v>-1.5860000000000001</v>
      </c>
      <c r="D641">
        <v>-2.5830000000000002</v>
      </c>
      <c r="E641">
        <v>-3.2069999999999999</v>
      </c>
      <c r="F641">
        <v>-3.26</v>
      </c>
      <c r="G641">
        <v>1.7</v>
      </c>
      <c r="H641">
        <v>0.01</v>
      </c>
      <c r="I641">
        <v>1.7190000000000001</v>
      </c>
      <c r="J641">
        <v>-0.59099999999999997</v>
      </c>
      <c r="K641">
        <v>-1.587</v>
      </c>
      <c r="L641">
        <v>-2.5830000000000002</v>
      </c>
      <c r="M641">
        <v>-3.206</v>
      </c>
      <c r="N641">
        <v>-3.26</v>
      </c>
      <c r="O641">
        <v>0.96099999999999997</v>
      </c>
      <c r="P641">
        <v>0.96899999999999997</v>
      </c>
      <c r="Q641">
        <v>0.96399999999999997</v>
      </c>
      <c r="R641">
        <v>0.51200000000000001</v>
      </c>
      <c r="S641">
        <v>0.189</v>
      </c>
    </row>
    <row r="642" spans="1:19" x14ac:dyDescent="0.3">
      <c r="A642">
        <v>180</v>
      </c>
      <c r="B642">
        <v>-0.58599999999999997</v>
      </c>
      <c r="C642">
        <v>-1.5860000000000001</v>
      </c>
      <c r="D642">
        <v>-2.5830000000000002</v>
      </c>
      <c r="E642">
        <v>-3.2069999999999999</v>
      </c>
      <c r="F642">
        <v>-3.26</v>
      </c>
      <c r="G642">
        <v>1.7</v>
      </c>
      <c r="H642">
        <v>0.01</v>
      </c>
      <c r="I642">
        <v>1.7190000000000001</v>
      </c>
      <c r="J642">
        <v>-0.59099999999999997</v>
      </c>
      <c r="K642">
        <v>-1.5860000000000001</v>
      </c>
      <c r="L642">
        <v>-2.5830000000000002</v>
      </c>
      <c r="M642">
        <v>-3.206</v>
      </c>
      <c r="N642">
        <v>-3.26</v>
      </c>
      <c r="O642">
        <v>0.96599999999999997</v>
      </c>
      <c r="P642">
        <v>0.97299999999999998</v>
      </c>
      <c r="Q642">
        <v>0.96699999999999997</v>
      </c>
      <c r="R642">
        <v>0.51700000000000002</v>
      </c>
      <c r="S642">
        <v>0.19</v>
      </c>
    </row>
    <row r="643" spans="1:19" x14ac:dyDescent="0.3">
      <c r="A643">
        <v>240</v>
      </c>
      <c r="B643">
        <v>-0.58599999999999997</v>
      </c>
      <c r="C643">
        <v>-1.5860000000000001</v>
      </c>
      <c r="D643">
        <v>-2.5830000000000002</v>
      </c>
      <c r="E643">
        <v>-3.2069999999999999</v>
      </c>
      <c r="F643">
        <v>-3.26</v>
      </c>
      <c r="G643">
        <v>1.7</v>
      </c>
      <c r="H643">
        <v>0.01</v>
      </c>
      <c r="I643">
        <v>1.7190000000000001</v>
      </c>
      <c r="J643">
        <v>-0.59</v>
      </c>
      <c r="K643">
        <v>-1.5860000000000001</v>
      </c>
      <c r="L643">
        <v>-2.5840000000000001</v>
      </c>
      <c r="M643">
        <v>-3.2050000000000001</v>
      </c>
      <c r="N643">
        <v>-3.26</v>
      </c>
      <c r="O643">
        <v>0.97</v>
      </c>
      <c r="P643">
        <v>0.97399999999999998</v>
      </c>
      <c r="Q643">
        <v>0.96799999999999997</v>
      </c>
      <c r="R643">
        <v>0.51900000000000002</v>
      </c>
      <c r="S643">
        <v>0.19</v>
      </c>
    </row>
    <row r="644" spans="1:19" x14ac:dyDescent="0.3">
      <c r="A644">
        <v>300</v>
      </c>
      <c r="B644">
        <v>-0.58599999999999997</v>
      </c>
      <c r="C644">
        <v>-1.5860000000000001</v>
      </c>
      <c r="D644">
        <v>-2.5830000000000002</v>
      </c>
      <c r="E644">
        <v>-3.2069999999999999</v>
      </c>
      <c r="F644">
        <v>-3.26</v>
      </c>
      <c r="G644">
        <v>1.7</v>
      </c>
      <c r="H644">
        <v>0.01</v>
      </c>
      <c r="I644">
        <v>1.7190000000000001</v>
      </c>
      <c r="J644">
        <v>-0.58899999999999997</v>
      </c>
      <c r="K644">
        <v>-1.5860000000000001</v>
      </c>
      <c r="L644">
        <v>-2.5840000000000001</v>
      </c>
      <c r="M644">
        <v>-3.2050000000000001</v>
      </c>
      <c r="N644">
        <v>-3.26</v>
      </c>
      <c r="O644">
        <v>0.97399999999999998</v>
      </c>
      <c r="P644">
        <v>0.97299999999999998</v>
      </c>
      <c r="Q644">
        <v>0.96899999999999997</v>
      </c>
      <c r="R644">
        <v>0.52100000000000002</v>
      </c>
      <c r="S644">
        <v>0.189</v>
      </c>
    </row>
    <row r="645" spans="1:19" x14ac:dyDescent="0.3">
      <c r="A645">
        <v>360</v>
      </c>
      <c r="B645">
        <v>-0.58599999999999997</v>
      </c>
      <c r="C645">
        <v>-1.5860000000000001</v>
      </c>
      <c r="D645">
        <v>-2.5830000000000002</v>
      </c>
      <c r="E645">
        <v>-3.2069999999999999</v>
      </c>
      <c r="F645">
        <v>-3.26</v>
      </c>
      <c r="G645">
        <v>1.7</v>
      </c>
      <c r="H645">
        <v>0.01</v>
      </c>
      <c r="I645">
        <v>1.7190000000000001</v>
      </c>
      <c r="J645">
        <v>-0.58799999999999997</v>
      </c>
      <c r="K645">
        <v>-1.587</v>
      </c>
      <c r="L645">
        <v>-2.5840000000000001</v>
      </c>
      <c r="M645">
        <v>-3.2040000000000002</v>
      </c>
      <c r="N645">
        <v>-3.26</v>
      </c>
      <c r="O645">
        <v>0.97699999999999998</v>
      </c>
      <c r="P645">
        <v>0.97099999999999997</v>
      </c>
      <c r="Q645">
        <v>0.96799999999999997</v>
      </c>
      <c r="R645">
        <v>0.52100000000000002</v>
      </c>
      <c r="S645">
        <v>0.189</v>
      </c>
    </row>
    <row r="646" spans="1:19" x14ac:dyDescent="0.3">
      <c r="A646">
        <v>420</v>
      </c>
      <c r="B646">
        <v>-0.58599999999999997</v>
      </c>
      <c r="C646">
        <v>-1.5860000000000001</v>
      </c>
      <c r="D646">
        <v>-2.5830000000000002</v>
      </c>
      <c r="E646">
        <v>-3.2069999999999999</v>
      </c>
      <c r="F646">
        <v>-3.26</v>
      </c>
      <c r="G646">
        <v>1.7</v>
      </c>
      <c r="H646">
        <v>0.01</v>
      </c>
      <c r="I646">
        <v>1.7190000000000001</v>
      </c>
      <c r="J646">
        <v>-0.58599999999999997</v>
      </c>
      <c r="K646">
        <v>-1.587</v>
      </c>
      <c r="L646">
        <v>-2.5840000000000001</v>
      </c>
      <c r="M646">
        <v>-3.2040000000000002</v>
      </c>
      <c r="N646">
        <v>-3.26</v>
      </c>
      <c r="O646">
        <v>0.97899999999999998</v>
      </c>
      <c r="P646">
        <v>0.97099999999999997</v>
      </c>
      <c r="Q646">
        <v>0.96899999999999997</v>
      </c>
      <c r="R646">
        <v>0.52200000000000002</v>
      </c>
      <c r="S646">
        <v>0.191</v>
      </c>
    </row>
    <row r="647" spans="1:19" x14ac:dyDescent="0.3">
      <c r="A647">
        <v>480</v>
      </c>
      <c r="B647">
        <v>-0.58599999999999997</v>
      </c>
      <c r="C647">
        <v>-1.5860000000000001</v>
      </c>
      <c r="D647">
        <v>-2.5830000000000002</v>
      </c>
      <c r="E647">
        <v>-3.2069999999999999</v>
      </c>
      <c r="F647">
        <v>-3.26</v>
      </c>
      <c r="G647">
        <v>1.7</v>
      </c>
      <c r="H647">
        <v>0.01</v>
      </c>
      <c r="I647">
        <v>1.7190000000000001</v>
      </c>
      <c r="J647">
        <v>-0.58399999999999996</v>
      </c>
      <c r="K647">
        <v>-1.5880000000000001</v>
      </c>
      <c r="L647">
        <v>-2.5840000000000001</v>
      </c>
      <c r="M647">
        <v>-3.2040000000000002</v>
      </c>
      <c r="N647">
        <v>-3.26</v>
      </c>
      <c r="O647">
        <v>0.98199999999999998</v>
      </c>
      <c r="P647">
        <v>0.97</v>
      </c>
      <c r="Q647">
        <v>0.96799999999999997</v>
      </c>
      <c r="R647">
        <v>0.52300000000000002</v>
      </c>
      <c r="S647">
        <v>0.193</v>
      </c>
    </row>
    <row r="648" spans="1:19" x14ac:dyDescent="0.3">
      <c r="A648">
        <v>540</v>
      </c>
      <c r="B648">
        <v>-0.58599999999999997</v>
      </c>
      <c r="C648">
        <v>-1.5860000000000001</v>
      </c>
      <c r="D648">
        <v>-2.5830000000000002</v>
      </c>
      <c r="E648">
        <v>-3.2069999999999999</v>
      </c>
      <c r="F648">
        <v>-3.26</v>
      </c>
      <c r="G648">
        <v>1.7</v>
      </c>
      <c r="H648">
        <v>0.01</v>
      </c>
      <c r="I648">
        <v>1.7190000000000001</v>
      </c>
      <c r="J648">
        <v>-0.58299999999999996</v>
      </c>
      <c r="K648">
        <v>-1.5880000000000001</v>
      </c>
      <c r="L648">
        <v>-2.5840000000000001</v>
      </c>
      <c r="M648">
        <v>-3.2029999999999998</v>
      </c>
      <c r="N648">
        <v>-3.26</v>
      </c>
      <c r="O648">
        <v>0.98399999999999999</v>
      </c>
      <c r="P648">
        <v>0.97</v>
      </c>
      <c r="Q648">
        <v>0.96799999999999997</v>
      </c>
      <c r="R648">
        <v>0.52300000000000002</v>
      </c>
      <c r="S648">
        <v>0.19500000000000001</v>
      </c>
    </row>
    <row r="649" spans="1:19" x14ac:dyDescent="0.3">
      <c r="A649">
        <v>600</v>
      </c>
      <c r="B649">
        <v>-0.58599999999999997</v>
      </c>
      <c r="C649">
        <v>-1.5860000000000001</v>
      </c>
      <c r="D649">
        <v>-2.5830000000000002</v>
      </c>
      <c r="E649">
        <v>-3.2069999999999999</v>
      </c>
      <c r="F649">
        <v>-3.26</v>
      </c>
      <c r="G649">
        <v>1.7</v>
      </c>
      <c r="H649">
        <v>0.01</v>
      </c>
      <c r="I649">
        <v>1.7190000000000001</v>
      </c>
      <c r="J649">
        <v>-0.58099999999999996</v>
      </c>
      <c r="K649">
        <v>-1.5880000000000001</v>
      </c>
      <c r="L649">
        <v>-2.5840000000000001</v>
      </c>
      <c r="M649">
        <v>-3.2029999999999998</v>
      </c>
      <c r="N649">
        <v>-3.26</v>
      </c>
      <c r="O649">
        <v>0.98599999999999999</v>
      </c>
      <c r="P649">
        <v>0.97</v>
      </c>
      <c r="Q649">
        <v>0.96799999999999997</v>
      </c>
      <c r="R649">
        <v>0.52300000000000002</v>
      </c>
      <c r="S649">
        <v>0.19600000000000001</v>
      </c>
    </row>
    <row r="651" spans="1:19" x14ac:dyDescent="0.3">
      <c r="A651" t="s">
        <v>0</v>
      </c>
      <c r="B651" t="s">
        <v>51</v>
      </c>
    </row>
    <row r="652" spans="1:19" x14ac:dyDescent="0.3">
      <c r="A652">
        <v>0</v>
      </c>
      <c r="B652">
        <v>-0.58599999999999997</v>
      </c>
      <c r="C652">
        <v>-1.5860000000000001</v>
      </c>
      <c r="D652">
        <v>-2.5830000000000002</v>
      </c>
      <c r="E652">
        <v>-3.2069999999999999</v>
      </c>
      <c r="F652">
        <v>-3.26</v>
      </c>
      <c r="G652">
        <v>1.7</v>
      </c>
      <c r="H652">
        <v>0.01</v>
      </c>
      <c r="I652">
        <v>1.472</v>
      </c>
      <c r="J652">
        <v>-0.58599999999999997</v>
      </c>
      <c r="K652">
        <v>-1.5860000000000001</v>
      </c>
      <c r="L652">
        <v>-2.5830000000000002</v>
      </c>
      <c r="M652">
        <v>-3.2069999999999999</v>
      </c>
      <c r="N652">
        <v>-3.26</v>
      </c>
      <c r="O652">
        <v>0.94099999999999995</v>
      </c>
      <c r="P652">
        <v>0.94099999999999995</v>
      </c>
      <c r="Q652">
        <v>0.93500000000000005</v>
      </c>
      <c r="R652">
        <v>0.51100000000000001</v>
      </c>
      <c r="S652">
        <v>0.189</v>
      </c>
    </row>
    <row r="653" spans="1:19" x14ac:dyDescent="0.3">
      <c r="A653">
        <v>60</v>
      </c>
      <c r="B653">
        <v>-0.58599999999999997</v>
      </c>
      <c r="C653">
        <v>-1.5860000000000001</v>
      </c>
      <c r="D653">
        <v>-2.5830000000000002</v>
      </c>
      <c r="E653">
        <v>-3.2069999999999999</v>
      </c>
      <c r="F653">
        <v>-3.26</v>
      </c>
      <c r="G653">
        <v>1.7</v>
      </c>
      <c r="H653">
        <v>0.01</v>
      </c>
      <c r="I653">
        <v>1.472</v>
      </c>
      <c r="J653">
        <v>-0.59</v>
      </c>
      <c r="K653">
        <v>-1.5860000000000001</v>
      </c>
      <c r="L653">
        <v>-2.5830000000000002</v>
      </c>
      <c r="M653">
        <v>-3.2069999999999999</v>
      </c>
      <c r="N653">
        <v>-3.2570000000000001</v>
      </c>
      <c r="O653">
        <v>0.95299999999999996</v>
      </c>
      <c r="P653">
        <v>0.96399999999999997</v>
      </c>
      <c r="Q653">
        <v>0.95699999999999996</v>
      </c>
      <c r="R653">
        <v>0.51200000000000001</v>
      </c>
      <c r="S653">
        <v>0.18099999999999999</v>
      </c>
    </row>
    <row r="654" spans="1:19" x14ac:dyDescent="0.3">
      <c r="A654">
        <v>120</v>
      </c>
      <c r="B654">
        <v>-0.58599999999999997</v>
      </c>
      <c r="C654">
        <v>-1.5860000000000001</v>
      </c>
      <c r="D654">
        <v>-2.5830000000000002</v>
      </c>
      <c r="E654">
        <v>-3.2069999999999999</v>
      </c>
      <c r="F654">
        <v>-3.26</v>
      </c>
      <c r="G654">
        <v>1.7</v>
      </c>
      <c r="H654">
        <v>0.01</v>
      </c>
      <c r="I654">
        <v>1.472</v>
      </c>
      <c r="J654">
        <v>-0.59099999999999997</v>
      </c>
      <c r="K654">
        <v>-1.587</v>
      </c>
      <c r="L654">
        <v>-2.5830000000000002</v>
      </c>
      <c r="M654">
        <v>-3.206</v>
      </c>
      <c r="N654">
        <v>-3.254</v>
      </c>
      <c r="O654">
        <v>0.96099999999999997</v>
      </c>
      <c r="P654">
        <v>0.96899999999999997</v>
      </c>
      <c r="Q654">
        <v>0.96299999999999997</v>
      </c>
      <c r="R654">
        <v>0.51100000000000001</v>
      </c>
      <c r="S654">
        <v>0.17299999999999999</v>
      </c>
    </row>
    <row r="655" spans="1:19" x14ac:dyDescent="0.3">
      <c r="A655">
        <v>180</v>
      </c>
      <c r="B655">
        <v>-0.58599999999999997</v>
      </c>
      <c r="C655">
        <v>-1.5860000000000001</v>
      </c>
      <c r="D655">
        <v>-2.5830000000000002</v>
      </c>
      <c r="E655">
        <v>-3.2069999999999999</v>
      </c>
      <c r="F655">
        <v>-3.26</v>
      </c>
      <c r="G655">
        <v>1.7</v>
      </c>
      <c r="H655">
        <v>0.01</v>
      </c>
      <c r="I655">
        <v>1.472</v>
      </c>
      <c r="J655">
        <v>-0.59099999999999997</v>
      </c>
      <c r="K655">
        <v>-1.5860000000000001</v>
      </c>
      <c r="L655">
        <v>-2.5840000000000001</v>
      </c>
      <c r="M655">
        <v>-3.206</v>
      </c>
      <c r="N655">
        <v>-3.2509999999999999</v>
      </c>
      <c r="O655">
        <v>0.96599999999999997</v>
      </c>
      <c r="P655">
        <v>0.97299999999999998</v>
      </c>
      <c r="Q655">
        <v>0.96799999999999997</v>
      </c>
      <c r="R655">
        <v>0.51600000000000001</v>
      </c>
      <c r="S655">
        <v>0.16700000000000001</v>
      </c>
    </row>
    <row r="656" spans="1:19" x14ac:dyDescent="0.3">
      <c r="A656">
        <v>240</v>
      </c>
      <c r="B656">
        <v>-0.58599999999999997</v>
      </c>
      <c r="C656">
        <v>-1.5860000000000001</v>
      </c>
      <c r="D656">
        <v>-2.5830000000000002</v>
      </c>
      <c r="E656">
        <v>-3.2069999999999999</v>
      </c>
      <c r="F656">
        <v>-3.26</v>
      </c>
      <c r="G656">
        <v>1.7</v>
      </c>
      <c r="H656">
        <v>0.01</v>
      </c>
      <c r="I656">
        <v>1.472</v>
      </c>
      <c r="J656">
        <v>-0.59</v>
      </c>
      <c r="K656">
        <v>-1.5860000000000001</v>
      </c>
      <c r="L656">
        <v>-2.5840000000000001</v>
      </c>
      <c r="M656">
        <v>-3.206</v>
      </c>
      <c r="N656">
        <v>-3.2480000000000002</v>
      </c>
      <c r="O656">
        <v>0.97</v>
      </c>
      <c r="P656">
        <v>0.97399999999999998</v>
      </c>
      <c r="Q656">
        <v>0.96799999999999997</v>
      </c>
      <c r="R656">
        <v>0.52300000000000002</v>
      </c>
      <c r="S656">
        <v>0.161</v>
      </c>
    </row>
    <row r="657" spans="1:19" x14ac:dyDescent="0.3">
      <c r="A657">
        <v>300</v>
      </c>
      <c r="B657">
        <v>-0.58599999999999997</v>
      </c>
      <c r="C657">
        <v>-1.5860000000000001</v>
      </c>
      <c r="D657">
        <v>-2.5830000000000002</v>
      </c>
      <c r="E657">
        <v>-3.2069999999999999</v>
      </c>
      <c r="F657">
        <v>-3.26</v>
      </c>
      <c r="G657">
        <v>1.7</v>
      </c>
      <c r="H657">
        <v>0.01</v>
      </c>
      <c r="I657">
        <v>1.472</v>
      </c>
      <c r="J657">
        <v>-0.58899999999999997</v>
      </c>
      <c r="K657">
        <v>-1.5860000000000001</v>
      </c>
      <c r="L657">
        <v>-2.5830000000000002</v>
      </c>
      <c r="M657">
        <v>-3.2050000000000001</v>
      </c>
      <c r="N657">
        <v>-3.2450000000000001</v>
      </c>
      <c r="O657">
        <v>0.97399999999999998</v>
      </c>
      <c r="P657">
        <v>0.97299999999999998</v>
      </c>
      <c r="Q657">
        <v>0.96799999999999997</v>
      </c>
      <c r="R657">
        <v>0.52400000000000002</v>
      </c>
      <c r="S657">
        <v>0.156</v>
      </c>
    </row>
    <row r="658" spans="1:19" x14ac:dyDescent="0.3">
      <c r="A658">
        <v>360</v>
      </c>
      <c r="B658">
        <v>-0.58599999999999997</v>
      </c>
      <c r="C658">
        <v>-1.5860000000000001</v>
      </c>
      <c r="D658">
        <v>-2.5830000000000002</v>
      </c>
      <c r="E658">
        <v>-3.2069999999999999</v>
      </c>
      <c r="F658">
        <v>-3.26</v>
      </c>
      <c r="G658">
        <v>1.7</v>
      </c>
      <c r="H658">
        <v>0.01</v>
      </c>
      <c r="I658">
        <v>1.472</v>
      </c>
      <c r="J658">
        <v>-0.58799999999999997</v>
      </c>
      <c r="K658">
        <v>-1.587</v>
      </c>
      <c r="L658">
        <v>-2.5840000000000001</v>
      </c>
      <c r="M658">
        <v>-3.2029999999999998</v>
      </c>
      <c r="N658">
        <v>-3.242</v>
      </c>
      <c r="O658">
        <v>0.97699999999999998</v>
      </c>
      <c r="P658">
        <v>0.97099999999999997</v>
      </c>
      <c r="Q658">
        <v>0.96799999999999997</v>
      </c>
      <c r="R658">
        <v>0.51900000000000002</v>
      </c>
      <c r="S658">
        <v>0.152</v>
      </c>
    </row>
    <row r="659" spans="1:19" x14ac:dyDescent="0.3">
      <c r="A659">
        <v>420</v>
      </c>
      <c r="B659">
        <v>-0.58599999999999997</v>
      </c>
      <c r="C659">
        <v>-1.5860000000000001</v>
      </c>
      <c r="D659">
        <v>-2.5830000000000002</v>
      </c>
      <c r="E659">
        <v>-3.2069999999999999</v>
      </c>
      <c r="F659">
        <v>-3.26</v>
      </c>
      <c r="G659">
        <v>1.7</v>
      </c>
      <c r="H659">
        <v>0.01</v>
      </c>
      <c r="I659">
        <v>1.472</v>
      </c>
      <c r="J659">
        <v>-0.58599999999999997</v>
      </c>
      <c r="K659">
        <v>-1.587</v>
      </c>
      <c r="L659">
        <v>-2.5840000000000001</v>
      </c>
      <c r="M659">
        <v>-3.2010000000000001</v>
      </c>
      <c r="N659">
        <v>-3.2389999999999999</v>
      </c>
      <c r="O659">
        <v>0.97899999999999998</v>
      </c>
      <c r="P659">
        <v>0.97099999999999997</v>
      </c>
      <c r="Q659">
        <v>0.96899999999999997</v>
      </c>
      <c r="R659">
        <v>0.51200000000000001</v>
      </c>
      <c r="S659">
        <v>0.151</v>
      </c>
    </row>
    <row r="660" spans="1:19" x14ac:dyDescent="0.3">
      <c r="A660">
        <v>480</v>
      </c>
      <c r="B660">
        <v>-0.58599999999999997</v>
      </c>
      <c r="C660">
        <v>-1.5860000000000001</v>
      </c>
      <c r="D660">
        <v>-2.5830000000000002</v>
      </c>
      <c r="E660">
        <v>-3.2069999999999999</v>
      </c>
      <c r="F660">
        <v>-3.26</v>
      </c>
      <c r="G660">
        <v>1.7</v>
      </c>
      <c r="H660">
        <v>0.01</v>
      </c>
      <c r="I660">
        <v>1.472</v>
      </c>
      <c r="J660">
        <v>-0.58399999999999996</v>
      </c>
      <c r="K660">
        <v>-1.5880000000000001</v>
      </c>
      <c r="L660">
        <v>-2.5840000000000001</v>
      </c>
      <c r="M660">
        <v>-3.198</v>
      </c>
      <c r="N660">
        <v>-3.2360000000000002</v>
      </c>
      <c r="O660">
        <v>0.98199999999999998</v>
      </c>
      <c r="P660">
        <v>0.97</v>
      </c>
      <c r="Q660">
        <v>0.96899999999999997</v>
      </c>
      <c r="R660">
        <v>0.50600000000000001</v>
      </c>
      <c r="S660">
        <v>0.14899999999999999</v>
      </c>
    </row>
    <row r="661" spans="1:19" x14ac:dyDescent="0.3">
      <c r="A661">
        <v>540</v>
      </c>
      <c r="B661">
        <v>-0.58599999999999997</v>
      </c>
      <c r="C661">
        <v>-1.5860000000000001</v>
      </c>
      <c r="D661">
        <v>-2.5830000000000002</v>
      </c>
      <c r="E661">
        <v>-3.2069999999999999</v>
      </c>
      <c r="F661">
        <v>-3.26</v>
      </c>
      <c r="G661">
        <v>1.7</v>
      </c>
      <c r="H661">
        <v>0.01</v>
      </c>
      <c r="I661">
        <v>1.472</v>
      </c>
      <c r="J661">
        <v>-0.58299999999999996</v>
      </c>
      <c r="K661">
        <v>-1.5880000000000001</v>
      </c>
      <c r="L661">
        <v>-2.5840000000000001</v>
      </c>
      <c r="M661">
        <v>-3.1949999999999998</v>
      </c>
      <c r="N661">
        <v>-3.2330000000000001</v>
      </c>
      <c r="O661">
        <v>0.98399999999999999</v>
      </c>
      <c r="P661">
        <v>0.97</v>
      </c>
      <c r="Q661">
        <v>0.96799999999999997</v>
      </c>
      <c r="R661">
        <v>0.499</v>
      </c>
      <c r="S661">
        <v>0.14899999999999999</v>
      </c>
    </row>
    <row r="662" spans="1:19" x14ac:dyDescent="0.3">
      <c r="A662">
        <v>600</v>
      </c>
      <c r="B662">
        <v>-0.58599999999999997</v>
      </c>
      <c r="C662">
        <v>-1.5860000000000001</v>
      </c>
      <c r="D662">
        <v>-2.5830000000000002</v>
      </c>
      <c r="E662">
        <v>-3.2069999999999999</v>
      </c>
      <c r="F662">
        <v>-3.26</v>
      </c>
      <c r="G662">
        <v>1.7</v>
      </c>
      <c r="H662">
        <v>0.01</v>
      </c>
      <c r="I662">
        <v>1.472</v>
      </c>
      <c r="J662">
        <v>-0.58099999999999996</v>
      </c>
      <c r="K662">
        <v>-1.5880000000000001</v>
      </c>
      <c r="L662">
        <v>-2.5840000000000001</v>
      </c>
      <c r="M662">
        <v>-3.1909999999999998</v>
      </c>
      <c r="N662">
        <v>-3.23</v>
      </c>
      <c r="O662">
        <v>0.98599999999999999</v>
      </c>
      <c r="P662">
        <v>0.97</v>
      </c>
      <c r="Q662">
        <v>0.96799999999999997</v>
      </c>
      <c r="R662">
        <v>0.49299999999999999</v>
      </c>
      <c r="S662">
        <v>0.14799999999999999</v>
      </c>
    </row>
    <row r="664" spans="1:19" x14ac:dyDescent="0.3">
      <c r="A664" t="s">
        <v>0</v>
      </c>
      <c r="B664" t="s">
        <v>52</v>
      </c>
    </row>
    <row r="665" spans="1:19" x14ac:dyDescent="0.3">
      <c r="A665">
        <v>0</v>
      </c>
      <c r="B665">
        <v>-0.58599999999999997</v>
      </c>
      <c r="C665">
        <v>-1.5860000000000001</v>
      </c>
      <c r="D665">
        <v>-2.5830000000000002</v>
      </c>
      <c r="E665">
        <v>-3.198</v>
      </c>
      <c r="F665">
        <v>-3.25</v>
      </c>
      <c r="G665">
        <v>1.7</v>
      </c>
      <c r="H665">
        <v>0.01</v>
      </c>
      <c r="I665">
        <v>1.9550000000000001</v>
      </c>
      <c r="J665">
        <v>-0.58599999999999997</v>
      </c>
      <c r="K665">
        <v>-1.5860000000000001</v>
      </c>
      <c r="L665">
        <v>-2.5830000000000002</v>
      </c>
      <c r="M665">
        <v>-3.198</v>
      </c>
      <c r="N665">
        <v>-3.25</v>
      </c>
      <c r="O665">
        <v>0.94099999999999995</v>
      </c>
      <c r="P665">
        <v>0.94099999999999995</v>
      </c>
      <c r="Q665">
        <v>0.93500000000000005</v>
      </c>
      <c r="R665">
        <v>0.505</v>
      </c>
      <c r="S665">
        <v>0.187</v>
      </c>
    </row>
    <row r="666" spans="1:19" x14ac:dyDescent="0.3">
      <c r="A666">
        <v>60</v>
      </c>
      <c r="B666">
        <v>-0.58599999999999997</v>
      </c>
      <c r="C666">
        <v>-1.5860000000000001</v>
      </c>
      <c r="D666">
        <v>-2.5830000000000002</v>
      </c>
      <c r="E666">
        <v>-3.198</v>
      </c>
      <c r="F666">
        <v>-3.25</v>
      </c>
      <c r="G666">
        <v>1.7</v>
      </c>
      <c r="H666">
        <v>0.01</v>
      </c>
      <c r="I666">
        <v>1.9550000000000001</v>
      </c>
      <c r="J666">
        <v>-0.59</v>
      </c>
      <c r="K666">
        <v>-1.5860000000000001</v>
      </c>
      <c r="L666">
        <v>-2.5830000000000002</v>
      </c>
      <c r="M666">
        <v>-3.198</v>
      </c>
      <c r="N666">
        <v>-3.2530000000000001</v>
      </c>
      <c r="O666">
        <v>0.95299999999999996</v>
      </c>
      <c r="P666">
        <v>0.96599999999999997</v>
      </c>
      <c r="Q666">
        <v>0.95699999999999996</v>
      </c>
      <c r="R666">
        <v>0.504</v>
      </c>
      <c r="S666">
        <v>0.19600000000000001</v>
      </c>
    </row>
    <row r="667" spans="1:19" x14ac:dyDescent="0.3">
      <c r="A667">
        <v>120</v>
      </c>
      <c r="B667">
        <v>-0.58599999999999997</v>
      </c>
      <c r="C667">
        <v>-1.5860000000000001</v>
      </c>
      <c r="D667">
        <v>-2.5830000000000002</v>
      </c>
      <c r="E667">
        <v>-3.198</v>
      </c>
      <c r="F667">
        <v>-3.25</v>
      </c>
      <c r="G667">
        <v>1.7</v>
      </c>
      <c r="H667">
        <v>0.01</v>
      </c>
      <c r="I667">
        <v>1.9550000000000001</v>
      </c>
      <c r="J667">
        <v>-0.59099999999999997</v>
      </c>
      <c r="K667">
        <v>-1.5860000000000001</v>
      </c>
      <c r="L667">
        <v>-2.5830000000000002</v>
      </c>
      <c r="M667">
        <v>-3.1989999999999998</v>
      </c>
      <c r="N667">
        <v>-3.2559999999999998</v>
      </c>
      <c r="O667">
        <v>0.96</v>
      </c>
      <c r="P667">
        <v>0.96899999999999997</v>
      </c>
      <c r="Q667">
        <v>0.96499999999999997</v>
      </c>
      <c r="R667">
        <v>0.50800000000000001</v>
      </c>
      <c r="S667">
        <v>0.20200000000000001</v>
      </c>
    </row>
    <row r="668" spans="1:19" x14ac:dyDescent="0.3">
      <c r="A668">
        <v>180</v>
      </c>
      <c r="B668">
        <v>-0.58599999999999997</v>
      </c>
      <c r="C668">
        <v>-1.5860000000000001</v>
      </c>
      <c r="D668">
        <v>-2.5830000000000002</v>
      </c>
      <c r="E668">
        <v>-3.198</v>
      </c>
      <c r="F668">
        <v>-3.25</v>
      </c>
      <c r="G668">
        <v>1.7</v>
      </c>
      <c r="H668">
        <v>0.01</v>
      </c>
      <c r="I668">
        <v>1.9550000000000001</v>
      </c>
      <c r="J668">
        <v>-0.59099999999999997</v>
      </c>
      <c r="K668">
        <v>-1.5860000000000001</v>
      </c>
      <c r="L668">
        <v>-2.5830000000000002</v>
      </c>
      <c r="M668">
        <v>-3.198</v>
      </c>
      <c r="N668">
        <v>-3.2589999999999999</v>
      </c>
      <c r="O668">
        <v>0.96599999999999997</v>
      </c>
      <c r="P668">
        <v>0.97299999999999998</v>
      </c>
      <c r="Q668">
        <v>0.96599999999999997</v>
      </c>
      <c r="R668">
        <v>0.51100000000000001</v>
      </c>
      <c r="S668">
        <v>0.21</v>
      </c>
    </row>
    <row r="669" spans="1:19" x14ac:dyDescent="0.3">
      <c r="A669">
        <v>240</v>
      </c>
      <c r="B669">
        <v>-0.58599999999999997</v>
      </c>
      <c r="C669">
        <v>-1.5860000000000001</v>
      </c>
      <c r="D669">
        <v>-2.5830000000000002</v>
      </c>
      <c r="E669">
        <v>-3.198</v>
      </c>
      <c r="F669">
        <v>-3.25</v>
      </c>
      <c r="G669">
        <v>1.7</v>
      </c>
      <c r="H669">
        <v>0.01</v>
      </c>
      <c r="I669">
        <v>1.9550000000000001</v>
      </c>
      <c r="J669">
        <v>-0.59</v>
      </c>
      <c r="K669">
        <v>-1.5860000000000001</v>
      </c>
      <c r="L669">
        <v>-2.5830000000000002</v>
      </c>
      <c r="M669">
        <v>-3.1960000000000002</v>
      </c>
      <c r="N669">
        <v>-3.262</v>
      </c>
      <c r="O669">
        <v>0.97</v>
      </c>
      <c r="P669">
        <v>0.97299999999999998</v>
      </c>
      <c r="Q669">
        <v>0.96799999999999997</v>
      </c>
      <c r="R669">
        <v>0.50900000000000001</v>
      </c>
      <c r="S669">
        <v>0.216</v>
      </c>
    </row>
    <row r="670" spans="1:19" x14ac:dyDescent="0.3">
      <c r="A670">
        <v>300</v>
      </c>
      <c r="B670">
        <v>-0.58599999999999997</v>
      </c>
      <c r="C670">
        <v>-1.5860000000000001</v>
      </c>
      <c r="D670">
        <v>-2.5830000000000002</v>
      </c>
      <c r="E670">
        <v>-3.198</v>
      </c>
      <c r="F670">
        <v>-3.25</v>
      </c>
      <c r="G670">
        <v>1.7</v>
      </c>
      <c r="H670">
        <v>0.01</v>
      </c>
      <c r="I670">
        <v>1.9550000000000001</v>
      </c>
      <c r="J670">
        <v>-0.58899999999999997</v>
      </c>
      <c r="K670">
        <v>-1.5860000000000001</v>
      </c>
      <c r="L670">
        <v>-2.5840000000000001</v>
      </c>
      <c r="M670">
        <v>-3.1949999999999998</v>
      </c>
      <c r="N670">
        <v>-3.2650000000000001</v>
      </c>
      <c r="O670">
        <v>0.97399999999999998</v>
      </c>
      <c r="P670">
        <v>0.97299999999999998</v>
      </c>
      <c r="Q670">
        <v>0.96899999999999997</v>
      </c>
      <c r="R670">
        <v>0.51300000000000001</v>
      </c>
      <c r="S670">
        <v>0.22</v>
      </c>
    </row>
    <row r="671" spans="1:19" x14ac:dyDescent="0.3">
      <c r="A671">
        <v>360</v>
      </c>
      <c r="B671">
        <v>-0.58599999999999997</v>
      </c>
      <c r="C671">
        <v>-1.5860000000000001</v>
      </c>
      <c r="D671">
        <v>-2.5830000000000002</v>
      </c>
      <c r="E671">
        <v>-3.198</v>
      </c>
      <c r="F671">
        <v>-3.25</v>
      </c>
      <c r="G671">
        <v>1.7</v>
      </c>
      <c r="H671">
        <v>0.01</v>
      </c>
      <c r="I671">
        <v>1.9550000000000001</v>
      </c>
      <c r="J671">
        <v>-0.58799999999999997</v>
      </c>
      <c r="K671">
        <v>-1.587</v>
      </c>
      <c r="L671">
        <v>-2.5830000000000002</v>
      </c>
      <c r="M671">
        <v>-3.1960000000000002</v>
      </c>
      <c r="N671">
        <v>-3.2679999999999998</v>
      </c>
      <c r="O671">
        <v>0.97699999999999998</v>
      </c>
      <c r="P671">
        <v>0.97099999999999997</v>
      </c>
      <c r="Q671">
        <v>0.96699999999999997</v>
      </c>
      <c r="R671">
        <v>0.51800000000000002</v>
      </c>
      <c r="S671">
        <v>0.224</v>
      </c>
    </row>
    <row r="672" spans="1:19" x14ac:dyDescent="0.3">
      <c r="A672">
        <v>420</v>
      </c>
      <c r="B672">
        <v>-0.58599999999999997</v>
      </c>
      <c r="C672">
        <v>-1.5860000000000001</v>
      </c>
      <c r="D672">
        <v>-2.5830000000000002</v>
      </c>
      <c r="E672">
        <v>-3.198</v>
      </c>
      <c r="F672">
        <v>-3.25</v>
      </c>
      <c r="G672">
        <v>1.7</v>
      </c>
      <c r="H672">
        <v>0.01</v>
      </c>
      <c r="I672">
        <v>1.9550000000000001</v>
      </c>
      <c r="J672">
        <v>-0.58599999999999997</v>
      </c>
      <c r="K672">
        <v>-1.587</v>
      </c>
      <c r="L672">
        <v>-2.5830000000000002</v>
      </c>
      <c r="M672">
        <v>-3.198</v>
      </c>
      <c r="N672">
        <v>-3.2709999999999999</v>
      </c>
      <c r="O672">
        <v>0.97899999999999998</v>
      </c>
      <c r="P672">
        <v>0.97099999999999997</v>
      </c>
      <c r="Q672">
        <v>0.96699999999999997</v>
      </c>
      <c r="R672">
        <v>0.52500000000000002</v>
      </c>
      <c r="S672">
        <v>0.23</v>
      </c>
    </row>
    <row r="673" spans="1:19" x14ac:dyDescent="0.3">
      <c r="A673">
        <v>480</v>
      </c>
      <c r="B673">
        <v>-0.58599999999999997</v>
      </c>
      <c r="C673">
        <v>-1.5860000000000001</v>
      </c>
      <c r="D673">
        <v>-2.5830000000000002</v>
      </c>
      <c r="E673">
        <v>-3.198</v>
      </c>
      <c r="F673">
        <v>-3.25</v>
      </c>
      <c r="G673">
        <v>1.7</v>
      </c>
      <c r="H673">
        <v>0.01</v>
      </c>
      <c r="I673">
        <v>1.9550000000000001</v>
      </c>
      <c r="J673">
        <v>-0.58399999999999996</v>
      </c>
      <c r="K673">
        <v>-1.5880000000000001</v>
      </c>
      <c r="L673">
        <v>-2.5830000000000002</v>
      </c>
      <c r="M673">
        <v>-3.2</v>
      </c>
      <c r="N673">
        <v>-3.274</v>
      </c>
      <c r="O673">
        <v>0.98199999999999998</v>
      </c>
      <c r="P673">
        <v>0.97</v>
      </c>
      <c r="Q673">
        <v>0.96799999999999997</v>
      </c>
      <c r="R673">
        <v>0.53300000000000003</v>
      </c>
      <c r="S673">
        <v>0.23400000000000001</v>
      </c>
    </row>
    <row r="674" spans="1:19" x14ac:dyDescent="0.3">
      <c r="A674">
        <v>540</v>
      </c>
      <c r="B674">
        <v>-0.58599999999999997</v>
      </c>
      <c r="C674">
        <v>-1.5860000000000001</v>
      </c>
      <c r="D674">
        <v>-2.5830000000000002</v>
      </c>
      <c r="E674">
        <v>-3.198</v>
      </c>
      <c r="F674">
        <v>-3.25</v>
      </c>
      <c r="G674">
        <v>1.7</v>
      </c>
      <c r="H674">
        <v>0.01</v>
      </c>
      <c r="I674">
        <v>1.9550000000000001</v>
      </c>
      <c r="J674">
        <v>-0.58299999999999996</v>
      </c>
      <c r="K674">
        <v>-1.5880000000000001</v>
      </c>
      <c r="L674">
        <v>-2.5830000000000002</v>
      </c>
      <c r="M674">
        <v>-3.2029999999999998</v>
      </c>
      <c r="N674">
        <v>-3.2770000000000001</v>
      </c>
      <c r="O674">
        <v>0.98399999999999999</v>
      </c>
      <c r="P674">
        <v>0.97</v>
      </c>
      <c r="Q674">
        <v>0.96799999999999997</v>
      </c>
      <c r="R674">
        <v>0.53900000000000003</v>
      </c>
      <c r="S674">
        <v>0.23799999999999999</v>
      </c>
    </row>
    <row r="675" spans="1:19" x14ac:dyDescent="0.3">
      <c r="A675">
        <v>600</v>
      </c>
      <c r="B675">
        <v>-0.58599999999999997</v>
      </c>
      <c r="C675">
        <v>-1.5860000000000001</v>
      </c>
      <c r="D675">
        <v>-2.5830000000000002</v>
      </c>
      <c r="E675">
        <v>-3.198</v>
      </c>
      <c r="F675">
        <v>-3.25</v>
      </c>
      <c r="G675">
        <v>1.7</v>
      </c>
      <c r="H675">
        <v>0.01</v>
      </c>
      <c r="I675">
        <v>1.9550000000000001</v>
      </c>
      <c r="J675">
        <v>-0.58099999999999996</v>
      </c>
      <c r="K675">
        <v>-1.5880000000000001</v>
      </c>
      <c r="L675">
        <v>-2.5840000000000001</v>
      </c>
      <c r="M675">
        <v>-3.206</v>
      </c>
      <c r="N675">
        <v>-3.28</v>
      </c>
      <c r="O675">
        <v>0.98599999999999999</v>
      </c>
      <c r="P675">
        <v>0.97</v>
      </c>
      <c r="Q675">
        <v>0.96899999999999997</v>
      </c>
      <c r="R675">
        <v>0.54400000000000004</v>
      </c>
      <c r="S675">
        <v>0.24099999999999999</v>
      </c>
    </row>
    <row r="677" spans="1:19" x14ac:dyDescent="0.3">
      <c r="A677" t="s">
        <v>0</v>
      </c>
      <c r="B677" t="s">
        <v>53</v>
      </c>
    </row>
    <row r="678" spans="1:19" x14ac:dyDescent="0.3">
      <c r="A678">
        <v>0</v>
      </c>
      <c r="B678">
        <v>-0.58599999999999997</v>
      </c>
      <c r="C678">
        <v>-1.5860000000000001</v>
      </c>
      <c r="D678">
        <v>-2.5830000000000002</v>
      </c>
      <c r="E678">
        <v>-3.198</v>
      </c>
      <c r="F678">
        <v>-3.25</v>
      </c>
      <c r="G678">
        <v>1.7</v>
      </c>
      <c r="H678">
        <v>0.01</v>
      </c>
      <c r="I678">
        <v>1.7190000000000001</v>
      </c>
      <c r="J678">
        <v>-0.58599999999999997</v>
      </c>
      <c r="K678">
        <v>-1.5860000000000001</v>
      </c>
      <c r="L678">
        <v>-2.5830000000000002</v>
      </c>
      <c r="M678">
        <v>-3.198</v>
      </c>
      <c r="N678">
        <v>-3.25</v>
      </c>
      <c r="O678">
        <v>0.94099999999999995</v>
      </c>
      <c r="P678">
        <v>0.94099999999999995</v>
      </c>
      <c r="Q678">
        <v>0.93500000000000005</v>
      </c>
      <c r="R678">
        <v>0.505</v>
      </c>
      <c r="S678">
        <v>0.187</v>
      </c>
    </row>
    <row r="679" spans="1:19" x14ac:dyDescent="0.3">
      <c r="A679">
        <v>60</v>
      </c>
      <c r="B679">
        <v>-0.58599999999999997</v>
      </c>
      <c r="C679">
        <v>-1.5860000000000001</v>
      </c>
      <c r="D679">
        <v>-2.5830000000000002</v>
      </c>
      <c r="E679">
        <v>-3.198</v>
      </c>
      <c r="F679">
        <v>-3.25</v>
      </c>
      <c r="G679">
        <v>1.7</v>
      </c>
      <c r="H679">
        <v>0.01</v>
      </c>
      <c r="I679">
        <v>1.7190000000000001</v>
      </c>
      <c r="J679">
        <v>-0.59</v>
      </c>
      <c r="K679">
        <v>-1.5860000000000001</v>
      </c>
      <c r="L679">
        <v>-2.5830000000000002</v>
      </c>
      <c r="M679">
        <v>-3.1989999999999998</v>
      </c>
      <c r="N679">
        <v>-3.25</v>
      </c>
      <c r="O679">
        <v>0.95299999999999996</v>
      </c>
      <c r="P679">
        <v>0.96399999999999997</v>
      </c>
      <c r="Q679">
        <v>0.95699999999999996</v>
      </c>
      <c r="R679">
        <v>0.505</v>
      </c>
      <c r="S679">
        <v>0.188</v>
      </c>
    </row>
    <row r="680" spans="1:19" x14ac:dyDescent="0.3">
      <c r="A680">
        <v>120</v>
      </c>
      <c r="B680">
        <v>-0.58599999999999997</v>
      </c>
      <c r="C680">
        <v>-1.5860000000000001</v>
      </c>
      <c r="D680">
        <v>-2.5830000000000002</v>
      </c>
      <c r="E680">
        <v>-3.198</v>
      </c>
      <c r="F680">
        <v>-3.25</v>
      </c>
      <c r="G680">
        <v>1.7</v>
      </c>
      <c r="H680">
        <v>0.01</v>
      </c>
      <c r="I680">
        <v>1.7190000000000001</v>
      </c>
      <c r="J680">
        <v>-0.59099999999999997</v>
      </c>
      <c r="K680">
        <v>-1.587</v>
      </c>
      <c r="L680">
        <v>-2.5830000000000002</v>
      </c>
      <c r="M680">
        <v>-3.198</v>
      </c>
      <c r="N680">
        <v>-3.25</v>
      </c>
      <c r="O680">
        <v>0.96099999999999997</v>
      </c>
      <c r="P680">
        <v>0.96899999999999997</v>
      </c>
      <c r="Q680">
        <v>0.96399999999999997</v>
      </c>
      <c r="R680">
        <v>0.50700000000000001</v>
      </c>
      <c r="S680">
        <v>0.188</v>
      </c>
    </row>
    <row r="681" spans="1:19" x14ac:dyDescent="0.3">
      <c r="A681">
        <v>180</v>
      </c>
      <c r="B681">
        <v>-0.58599999999999997</v>
      </c>
      <c r="C681">
        <v>-1.5860000000000001</v>
      </c>
      <c r="D681">
        <v>-2.5830000000000002</v>
      </c>
      <c r="E681">
        <v>-3.198</v>
      </c>
      <c r="F681">
        <v>-3.25</v>
      </c>
      <c r="G681">
        <v>1.7</v>
      </c>
      <c r="H681">
        <v>0.01</v>
      </c>
      <c r="I681">
        <v>1.7190000000000001</v>
      </c>
      <c r="J681">
        <v>-0.59099999999999997</v>
      </c>
      <c r="K681">
        <v>-1.5860000000000001</v>
      </c>
      <c r="L681">
        <v>-2.5830000000000002</v>
      </c>
      <c r="M681">
        <v>-3.1970000000000001</v>
      </c>
      <c r="N681">
        <v>-3.25</v>
      </c>
      <c r="O681">
        <v>0.96599999999999997</v>
      </c>
      <c r="P681">
        <v>0.97299999999999998</v>
      </c>
      <c r="Q681">
        <v>0.96699999999999997</v>
      </c>
      <c r="R681">
        <v>0.51</v>
      </c>
      <c r="S681">
        <v>0.188</v>
      </c>
    </row>
    <row r="682" spans="1:19" x14ac:dyDescent="0.3">
      <c r="A682">
        <v>240</v>
      </c>
      <c r="B682">
        <v>-0.58599999999999997</v>
      </c>
      <c r="C682">
        <v>-1.5860000000000001</v>
      </c>
      <c r="D682">
        <v>-2.5830000000000002</v>
      </c>
      <c r="E682">
        <v>-3.198</v>
      </c>
      <c r="F682">
        <v>-3.25</v>
      </c>
      <c r="G682">
        <v>1.7</v>
      </c>
      <c r="H682">
        <v>0.01</v>
      </c>
      <c r="I682">
        <v>1.7190000000000001</v>
      </c>
      <c r="J682">
        <v>-0.59</v>
      </c>
      <c r="K682">
        <v>-1.5860000000000001</v>
      </c>
      <c r="L682">
        <v>-2.5830000000000002</v>
      </c>
      <c r="M682">
        <v>-3.1960000000000002</v>
      </c>
      <c r="N682">
        <v>-3.25</v>
      </c>
      <c r="O682">
        <v>0.97</v>
      </c>
      <c r="P682">
        <v>0.97399999999999998</v>
      </c>
      <c r="Q682">
        <v>0.96799999999999997</v>
      </c>
      <c r="R682">
        <v>0.51300000000000001</v>
      </c>
      <c r="S682">
        <v>0.188</v>
      </c>
    </row>
    <row r="683" spans="1:19" x14ac:dyDescent="0.3">
      <c r="A683">
        <v>300</v>
      </c>
      <c r="B683">
        <v>-0.58599999999999997</v>
      </c>
      <c r="C683">
        <v>-1.5860000000000001</v>
      </c>
      <c r="D683">
        <v>-2.5830000000000002</v>
      </c>
      <c r="E683">
        <v>-3.198</v>
      </c>
      <c r="F683">
        <v>-3.25</v>
      </c>
      <c r="G683">
        <v>1.7</v>
      </c>
      <c r="H683">
        <v>0.01</v>
      </c>
      <c r="I683">
        <v>1.7190000000000001</v>
      </c>
      <c r="J683">
        <v>-0.58899999999999997</v>
      </c>
      <c r="K683">
        <v>-1.5860000000000001</v>
      </c>
      <c r="L683">
        <v>-2.5840000000000001</v>
      </c>
      <c r="M683">
        <v>-3.1960000000000002</v>
      </c>
      <c r="N683">
        <v>-3.25</v>
      </c>
      <c r="O683">
        <v>0.97399999999999998</v>
      </c>
      <c r="P683">
        <v>0.97299999999999998</v>
      </c>
      <c r="Q683">
        <v>0.96899999999999997</v>
      </c>
      <c r="R683">
        <v>0.51500000000000001</v>
      </c>
      <c r="S683">
        <v>0.187</v>
      </c>
    </row>
    <row r="684" spans="1:19" x14ac:dyDescent="0.3">
      <c r="A684">
        <v>360</v>
      </c>
      <c r="B684">
        <v>-0.58599999999999997</v>
      </c>
      <c r="C684">
        <v>-1.5860000000000001</v>
      </c>
      <c r="D684">
        <v>-2.5830000000000002</v>
      </c>
      <c r="E684">
        <v>-3.198</v>
      </c>
      <c r="F684">
        <v>-3.25</v>
      </c>
      <c r="G684">
        <v>1.7</v>
      </c>
      <c r="H684">
        <v>0.01</v>
      </c>
      <c r="I684">
        <v>1.7190000000000001</v>
      </c>
      <c r="J684">
        <v>-0.58799999999999997</v>
      </c>
      <c r="K684">
        <v>-1.587</v>
      </c>
      <c r="L684">
        <v>-2.5840000000000001</v>
      </c>
      <c r="M684">
        <v>-3.1960000000000002</v>
      </c>
      <c r="N684">
        <v>-3.25</v>
      </c>
      <c r="O684">
        <v>0.97699999999999998</v>
      </c>
      <c r="P684">
        <v>0.97099999999999997</v>
      </c>
      <c r="Q684">
        <v>0.96799999999999997</v>
      </c>
      <c r="R684">
        <v>0.51500000000000001</v>
      </c>
      <c r="S684">
        <v>0.188</v>
      </c>
    </row>
    <row r="685" spans="1:19" x14ac:dyDescent="0.3">
      <c r="A685">
        <v>420</v>
      </c>
      <c r="B685">
        <v>-0.58599999999999997</v>
      </c>
      <c r="C685">
        <v>-1.5860000000000001</v>
      </c>
      <c r="D685">
        <v>-2.5830000000000002</v>
      </c>
      <c r="E685">
        <v>-3.198</v>
      </c>
      <c r="F685">
        <v>-3.25</v>
      </c>
      <c r="G685">
        <v>1.7</v>
      </c>
      <c r="H685">
        <v>0.01</v>
      </c>
      <c r="I685">
        <v>1.7190000000000001</v>
      </c>
      <c r="J685">
        <v>-0.58599999999999997</v>
      </c>
      <c r="K685">
        <v>-1.587</v>
      </c>
      <c r="L685">
        <v>-2.5840000000000001</v>
      </c>
      <c r="M685">
        <v>-3.1949999999999998</v>
      </c>
      <c r="N685">
        <v>-3.25</v>
      </c>
      <c r="O685">
        <v>0.97899999999999998</v>
      </c>
      <c r="P685">
        <v>0.97099999999999997</v>
      </c>
      <c r="Q685">
        <v>0.96799999999999997</v>
      </c>
      <c r="R685">
        <v>0.51600000000000001</v>
      </c>
      <c r="S685">
        <v>0.189</v>
      </c>
    </row>
    <row r="686" spans="1:19" x14ac:dyDescent="0.3">
      <c r="A686">
        <v>480</v>
      </c>
      <c r="B686">
        <v>-0.58599999999999997</v>
      </c>
      <c r="C686">
        <v>-1.5860000000000001</v>
      </c>
      <c r="D686">
        <v>-2.5830000000000002</v>
      </c>
      <c r="E686">
        <v>-3.198</v>
      </c>
      <c r="F686">
        <v>-3.25</v>
      </c>
      <c r="G686">
        <v>1.7</v>
      </c>
      <c r="H686">
        <v>0.01</v>
      </c>
      <c r="I686">
        <v>1.7190000000000001</v>
      </c>
      <c r="J686">
        <v>-0.58399999999999996</v>
      </c>
      <c r="K686">
        <v>-1.5880000000000001</v>
      </c>
      <c r="L686">
        <v>-2.5840000000000001</v>
      </c>
      <c r="M686">
        <v>-3.1949999999999998</v>
      </c>
      <c r="N686">
        <v>-3.25</v>
      </c>
      <c r="O686">
        <v>0.98199999999999998</v>
      </c>
      <c r="P686">
        <v>0.97</v>
      </c>
      <c r="Q686">
        <v>0.96799999999999997</v>
      </c>
      <c r="R686">
        <v>0.51700000000000002</v>
      </c>
      <c r="S686">
        <v>0.191</v>
      </c>
    </row>
    <row r="687" spans="1:19" x14ac:dyDescent="0.3">
      <c r="A687">
        <v>540</v>
      </c>
      <c r="B687">
        <v>-0.58599999999999997</v>
      </c>
      <c r="C687">
        <v>-1.5860000000000001</v>
      </c>
      <c r="D687">
        <v>-2.5830000000000002</v>
      </c>
      <c r="E687">
        <v>-3.198</v>
      </c>
      <c r="F687">
        <v>-3.25</v>
      </c>
      <c r="G687">
        <v>1.7</v>
      </c>
      <c r="H687">
        <v>0.01</v>
      </c>
      <c r="I687">
        <v>1.7190000000000001</v>
      </c>
      <c r="J687">
        <v>-0.58299999999999996</v>
      </c>
      <c r="K687">
        <v>-1.5880000000000001</v>
      </c>
      <c r="L687">
        <v>-2.5830000000000002</v>
      </c>
      <c r="M687">
        <v>-3.1949999999999998</v>
      </c>
      <c r="N687">
        <v>-3.25</v>
      </c>
      <c r="O687">
        <v>0.98399999999999999</v>
      </c>
      <c r="P687">
        <v>0.97</v>
      </c>
      <c r="Q687">
        <v>0.96799999999999997</v>
      </c>
      <c r="R687">
        <v>0.51700000000000002</v>
      </c>
      <c r="S687">
        <v>0.193</v>
      </c>
    </row>
    <row r="688" spans="1:19" x14ac:dyDescent="0.3">
      <c r="A688">
        <v>600</v>
      </c>
      <c r="B688">
        <v>-0.58599999999999997</v>
      </c>
      <c r="C688">
        <v>-1.5860000000000001</v>
      </c>
      <c r="D688">
        <v>-2.5830000000000002</v>
      </c>
      <c r="E688">
        <v>-3.198</v>
      </c>
      <c r="F688">
        <v>-3.25</v>
      </c>
      <c r="G688">
        <v>1.7</v>
      </c>
      <c r="H688">
        <v>0.01</v>
      </c>
      <c r="I688">
        <v>1.7190000000000001</v>
      </c>
      <c r="J688">
        <v>-0.58099999999999996</v>
      </c>
      <c r="K688">
        <v>-1.5880000000000001</v>
      </c>
      <c r="L688">
        <v>-2.5830000000000002</v>
      </c>
      <c r="M688">
        <v>-3.1949999999999998</v>
      </c>
      <c r="N688">
        <v>-3.25</v>
      </c>
      <c r="O688">
        <v>0.98599999999999999</v>
      </c>
      <c r="P688">
        <v>0.97</v>
      </c>
      <c r="Q688">
        <v>0.96799999999999997</v>
      </c>
      <c r="R688">
        <v>0.51700000000000002</v>
      </c>
      <c r="S688">
        <v>0.19400000000000001</v>
      </c>
    </row>
    <row r="690" spans="1:19" x14ac:dyDescent="0.3">
      <c r="A690" t="s">
        <v>0</v>
      </c>
      <c r="B690" t="s">
        <v>54</v>
      </c>
    </row>
    <row r="691" spans="1:19" x14ac:dyDescent="0.3">
      <c r="A691">
        <v>0</v>
      </c>
      <c r="B691">
        <v>-0.58599999999999997</v>
      </c>
      <c r="C691">
        <v>-1.5860000000000001</v>
      </c>
      <c r="D691">
        <v>-2.5830000000000002</v>
      </c>
      <c r="E691">
        <v>-3.198</v>
      </c>
      <c r="F691">
        <v>-3.25</v>
      </c>
      <c r="G691">
        <v>1.7</v>
      </c>
      <c r="H691">
        <v>0.01</v>
      </c>
      <c r="I691">
        <v>1.47</v>
      </c>
      <c r="J691">
        <v>-0.58599999999999997</v>
      </c>
      <c r="K691">
        <v>-1.5860000000000001</v>
      </c>
      <c r="L691">
        <v>-2.5830000000000002</v>
      </c>
      <c r="M691">
        <v>-3.198</v>
      </c>
      <c r="N691">
        <v>-3.25</v>
      </c>
      <c r="O691">
        <v>0.94099999999999995</v>
      </c>
      <c r="P691">
        <v>0.94099999999999995</v>
      </c>
      <c r="Q691">
        <v>0.93500000000000005</v>
      </c>
      <c r="R691">
        <v>0.505</v>
      </c>
      <c r="S691">
        <v>0.187</v>
      </c>
    </row>
    <row r="692" spans="1:19" x14ac:dyDescent="0.3">
      <c r="A692">
        <v>60</v>
      </c>
      <c r="B692">
        <v>-0.58599999999999997</v>
      </c>
      <c r="C692">
        <v>-1.5860000000000001</v>
      </c>
      <c r="D692">
        <v>-2.5830000000000002</v>
      </c>
      <c r="E692">
        <v>-3.198</v>
      </c>
      <c r="F692">
        <v>-3.25</v>
      </c>
      <c r="G692">
        <v>1.7</v>
      </c>
      <c r="H692">
        <v>0.01</v>
      </c>
      <c r="I692">
        <v>1.47</v>
      </c>
      <c r="J692">
        <v>-0.59</v>
      </c>
      <c r="K692">
        <v>-1.5860000000000001</v>
      </c>
      <c r="L692">
        <v>-2.5830000000000002</v>
      </c>
      <c r="M692">
        <v>-3.1989999999999998</v>
      </c>
      <c r="N692">
        <v>-3.2469999999999999</v>
      </c>
      <c r="O692">
        <v>0.95299999999999996</v>
      </c>
      <c r="P692">
        <v>0.96399999999999997</v>
      </c>
      <c r="Q692">
        <v>0.95699999999999996</v>
      </c>
      <c r="R692">
        <v>0.50600000000000001</v>
      </c>
      <c r="S692">
        <v>0.18</v>
      </c>
    </row>
    <row r="693" spans="1:19" x14ac:dyDescent="0.3">
      <c r="A693">
        <v>120</v>
      </c>
      <c r="B693">
        <v>-0.58599999999999997</v>
      </c>
      <c r="C693">
        <v>-1.5860000000000001</v>
      </c>
      <c r="D693">
        <v>-2.5830000000000002</v>
      </c>
      <c r="E693">
        <v>-3.198</v>
      </c>
      <c r="F693">
        <v>-3.25</v>
      </c>
      <c r="G693">
        <v>1.7</v>
      </c>
      <c r="H693">
        <v>0.01</v>
      </c>
      <c r="I693">
        <v>1.47</v>
      </c>
      <c r="J693">
        <v>-0.59099999999999997</v>
      </c>
      <c r="K693">
        <v>-1.587</v>
      </c>
      <c r="L693">
        <v>-2.5830000000000002</v>
      </c>
      <c r="M693">
        <v>-3.198</v>
      </c>
      <c r="N693">
        <v>-3.2440000000000002</v>
      </c>
      <c r="O693">
        <v>0.96099999999999997</v>
      </c>
      <c r="P693">
        <v>0.96899999999999997</v>
      </c>
      <c r="Q693">
        <v>0.96199999999999997</v>
      </c>
      <c r="R693">
        <v>0.505</v>
      </c>
      <c r="S693">
        <v>0.17199999999999999</v>
      </c>
    </row>
    <row r="694" spans="1:19" x14ac:dyDescent="0.3">
      <c r="A694">
        <v>180</v>
      </c>
      <c r="B694">
        <v>-0.58599999999999997</v>
      </c>
      <c r="C694">
        <v>-1.5860000000000001</v>
      </c>
      <c r="D694">
        <v>-2.5830000000000002</v>
      </c>
      <c r="E694">
        <v>-3.198</v>
      </c>
      <c r="F694">
        <v>-3.25</v>
      </c>
      <c r="G694">
        <v>1.7</v>
      </c>
      <c r="H694">
        <v>0.01</v>
      </c>
      <c r="I694">
        <v>1.47</v>
      </c>
      <c r="J694">
        <v>-0.59099999999999997</v>
      </c>
      <c r="K694">
        <v>-1.5860000000000001</v>
      </c>
      <c r="L694">
        <v>-2.5830000000000002</v>
      </c>
      <c r="M694">
        <v>-3.1970000000000001</v>
      </c>
      <c r="N694">
        <v>-3.2410000000000001</v>
      </c>
      <c r="O694">
        <v>0.96599999999999997</v>
      </c>
      <c r="P694">
        <v>0.97299999999999998</v>
      </c>
      <c r="Q694">
        <v>0.96699999999999997</v>
      </c>
      <c r="R694">
        <v>0.51</v>
      </c>
      <c r="S694">
        <v>0.16600000000000001</v>
      </c>
    </row>
    <row r="695" spans="1:19" x14ac:dyDescent="0.3">
      <c r="A695">
        <v>240</v>
      </c>
      <c r="B695">
        <v>-0.58599999999999997</v>
      </c>
      <c r="C695">
        <v>-1.5860000000000001</v>
      </c>
      <c r="D695">
        <v>-2.5830000000000002</v>
      </c>
      <c r="E695">
        <v>-3.198</v>
      </c>
      <c r="F695">
        <v>-3.25</v>
      </c>
      <c r="G695">
        <v>1.7</v>
      </c>
      <c r="H695">
        <v>0.01</v>
      </c>
      <c r="I695">
        <v>1.47</v>
      </c>
      <c r="J695">
        <v>-0.59</v>
      </c>
      <c r="K695">
        <v>-1.5860000000000001</v>
      </c>
      <c r="L695">
        <v>-2.5830000000000002</v>
      </c>
      <c r="M695">
        <v>-3.1970000000000001</v>
      </c>
      <c r="N695">
        <v>-3.238</v>
      </c>
      <c r="O695">
        <v>0.97</v>
      </c>
      <c r="P695">
        <v>0.97399999999999998</v>
      </c>
      <c r="Q695">
        <v>0.96799999999999997</v>
      </c>
      <c r="R695">
        <v>0.51600000000000001</v>
      </c>
      <c r="S695">
        <v>0.16</v>
      </c>
    </row>
    <row r="696" spans="1:19" x14ac:dyDescent="0.3">
      <c r="A696">
        <v>300</v>
      </c>
      <c r="B696">
        <v>-0.58599999999999997</v>
      </c>
      <c r="C696">
        <v>-1.5860000000000001</v>
      </c>
      <c r="D696">
        <v>-2.5830000000000002</v>
      </c>
      <c r="E696">
        <v>-3.198</v>
      </c>
      <c r="F696">
        <v>-3.25</v>
      </c>
      <c r="G696">
        <v>1.7</v>
      </c>
      <c r="H696">
        <v>0.01</v>
      </c>
      <c r="I696">
        <v>1.47</v>
      </c>
      <c r="J696">
        <v>-0.58899999999999997</v>
      </c>
      <c r="K696">
        <v>-1.5860000000000001</v>
      </c>
      <c r="L696">
        <v>-2.5830000000000002</v>
      </c>
      <c r="M696">
        <v>-3.1970000000000001</v>
      </c>
      <c r="N696">
        <v>-3.2349999999999999</v>
      </c>
      <c r="O696">
        <v>0.97399999999999998</v>
      </c>
      <c r="P696">
        <v>0.97299999999999998</v>
      </c>
      <c r="Q696">
        <v>0.96799999999999997</v>
      </c>
      <c r="R696">
        <v>0.51700000000000002</v>
      </c>
      <c r="S696">
        <v>0.155</v>
      </c>
    </row>
    <row r="697" spans="1:19" x14ac:dyDescent="0.3">
      <c r="A697">
        <v>360</v>
      </c>
      <c r="B697">
        <v>-0.58599999999999997</v>
      </c>
      <c r="C697">
        <v>-1.5860000000000001</v>
      </c>
      <c r="D697">
        <v>-2.5830000000000002</v>
      </c>
      <c r="E697">
        <v>-3.198</v>
      </c>
      <c r="F697">
        <v>-3.25</v>
      </c>
      <c r="G697">
        <v>1.7</v>
      </c>
      <c r="H697">
        <v>0.01</v>
      </c>
      <c r="I697">
        <v>1.47</v>
      </c>
      <c r="J697">
        <v>-0.58799999999999997</v>
      </c>
      <c r="K697">
        <v>-1.587</v>
      </c>
      <c r="L697">
        <v>-2.5840000000000001</v>
      </c>
      <c r="M697">
        <v>-3.1949999999999998</v>
      </c>
      <c r="N697">
        <v>-3.2320000000000002</v>
      </c>
      <c r="O697">
        <v>0.97699999999999998</v>
      </c>
      <c r="P697">
        <v>0.97099999999999997</v>
      </c>
      <c r="Q697">
        <v>0.96799999999999997</v>
      </c>
      <c r="R697">
        <v>0.51300000000000001</v>
      </c>
      <c r="S697">
        <v>0.151</v>
      </c>
    </row>
    <row r="698" spans="1:19" x14ac:dyDescent="0.3">
      <c r="A698">
        <v>420</v>
      </c>
      <c r="B698">
        <v>-0.58599999999999997</v>
      </c>
      <c r="C698">
        <v>-1.5860000000000001</v>
      </c>
      <c r="D698">
        <v>-2.5830000000000002</v>
      </c>
      <c r="E698">
        <v>-3.198</v>
      </c>
      <c r="F698">
        <v>-3.25</v>
      </c>
      <c r="G698">
        <v>1.7</v>
      </c>
      <c r="H698">
        <v>0.01</v>
      </c>
      <c r="I698">
        <v>1.47</v>
      </c>
      <c r="J698">
        <v>-0.58599999999999997</v>
      </c>
      <c r="K698">
        <v>-1.587</v>
      </c>
      <c r="L698">
        <v>-2.5840000000000001</v>
      </c>
      <c r="M698">
        <v>-3.1920000000000002</v>
      </c>
      <c r="N698">
        <v>-3.2290000000000001</v>
      </c>
      <c r="O698">
        <v>0.97899999999999998</v>
      </c>
      <c r="P698">
        <v>0.97099999999999997</v>
      </c>
      <c r="Q698">
        <v>0.96799999999999997</v>
      </c>
      <c r="R698">
        <v>0.50600000000000001</v>
      </c>
      <c r="S698">
        <v>0.14899999999999999</v>
      </c>
    </row>
    <row r="699" spans="1:19" x14ac:dyDescent="0.3">
      <c r="A699">
        <v>480</v>
      </c>
      <c r="B699">
        <v>-0.58599999999999997</v>
      </c>
      <c r="C699">
        <v>-1.5860000000000001</v>
      </c>
      <c r="D699">
        <v>-2.5830000000000002</v>
      </c>
      <c r="E699">
        <v>-3.198</v>
      </c>
      <c r="F699">
        <v>-3.25</v>
      </c>
      <c r="G699">
        <v>1.7</v>
      </c>
      <c r="H699">
        <v>0.01</v>
      </c>
      <c r="I699">
        <v>1.47</v>
      </c>
      <c r="J699">
        <v>-0.58399999999999996</v>
      </c>
      <c r="K699">
        <v>-1.5880000000000001</v>
      </c>
      <c r="L699">
        <v>-2.5840000000000001</v>
      </c>
      <c r="M699">
        <v>-3.1890000000000001</v>
      </c>
      <c r="N699">
        <v>-3.226</v>
      </c>
      <c r="O699">
        <v>0.98199999999999998</v>
      </c>
      <c r="P699">
        <v>0.97</v>
      </c>
      <c r="Q699">
        <v>0.96799999999999997</v>
      </c>
      <c r="R699">
        <v>0.499</v>
      </c>
      <c r="S699">
        <v>0.14799999999999999</v>
      </c>
    </row>
    <row r="700" spans="1:19" x14ac:dyDescent="0.3">
      <c r="A700">
        <v>540</v>
      </c>
      <c r="B700">
        <v>-0.58599999999999997</v>
      </c>
      <c r="C700">
        <v>-1.5860000000000001</v>
      </c>
      <c r="D700">
        <v>-2.5830000000000002</v>
      </c>
      <c r="E700">
        <v>-3.198</v>
      </c>
      <c r="F700">
        <v>-3.25</v>
      </c>
      <c r="G700">
        <v>1.7</v>
      </c>
      <c r="H700">
        <v>0.01</v>
      </c>
      <c r="I700">
        <v>1.47</v>
      </c>
      <c r="J700">
        <v>-0.58299999999999996</v>
      </c>
      <c r="K700">
        <v>-1.5880000000000001</v>
      </c>
      <c r="L700">
        <v>-2.5830000000000002</v>
      </c>
      <c r="M700">
        <v>-3.1859999999999999</v>
      </c>
      <c r="N700">
        <v>-3.2229999999999999</v>
      </c>
      <c r="O700">
        <v>0.98399999999999999</v>
      </c>
      <c r="P700">
        <v>0.97</v>
      </c>
      <c r="Q700">
        <v>0.96699999999999997</v>
      </c>
      <c r="R700">
        <v>0.49299999999999999</v>
      </c>
      <c r="S700">
        <v>0.14699999999999999</v>
      </c>
    </row>
    <row r="701" spans="1:19" x14ac:dyDescent="0.3">
      <c r="A701">
        <v>600</v>
      </c>
      <c r="B701">
        <v>-0.58599999999999997</v>
      </c>
      <c r="C701">
        <v>-1.5860000000000001</v>
      </c>
      <c r="D701">
        <v>-2.5830000000000002</v>
      </c>
      <c r="E701">
        <v>-3.198</v>
      </c>
      <c r="F701">
        <v>-3.25</v>
      </c>
      <c r="G701">
        <v>1.7</v>
      </c>
      <c r="H701">
        <v>0.01</v>
      </c>
      <c r="I701">
        <v>1.47</v>
      </c>
      <c r="J701">
        <v>-0.58099999999999996</v>
      </c>
      <c r="K701">
        <v>-1.5880000000000001</v>
      </c>
      <c r="L701">
        <v>-2.5830000000000002</v>
      </c>
      <c r="M701">
        <v>-3.1829999999999998</v>
      </c>
      <c r="N701">
        <v>-3.22</v>
      </c>
      <c r="O701">
        <v>0.98599999999999999</v>
      </c>
      <c r="P701">
        <v>0.97</v>
      </c>
      <c r="Q701">
        <v>0.96699999999999997</v>
      </c>
      <c r="R701">
        <v>0.48699999999999999</v>
      </c>
      <c r="S701">
        <v>0.14599999999999999</v>
      </c>
    </row>
    <row r="703" spans="1:19" x14ac:dyDescent="0.3">
      <c r="A703" t="s">
        <v>0</v>
      </c>
      <c r="B703" t="s">
        <v>55</v>
      </c>
    </row>
    <row r="704" spans="1:19" x14ac:dyDescent="0.3">
      <c r="A704">
        <v>0</v>
      </c>
      <c r="B704">
        <v>-0.54200000000000004</v>
      </c>
      <c r="C704">
        <v>-1.542</v>
      </c>
      <c r="D704">
        <v>-2.5390000000000001</v>
      </c>
      <c r="E704">
        <v>-3.1949999999999998</v>
      </c>
      <c r="F704">
        <v>-3.26</v>
      </c>
      <c r="G704">
        <v>1.9</v>
      </c>
      <c r="H704">
        <v>-0.01</v>
      </c>
      <c r="I704">
        <v>2.153</v>
      </c>
      <c r="J704">
        <v>-0.54200000000000004</v>
      </c>
      <c r="K704">
        <v>-1.542</v>
      </c>
      <c r="L704">
        <v>-2.5390000000000001</v>
      </c>
      <c r="M704">
        <v>-3.1949999999999998</v>
      </c>
      <c r="N704">
        <v>-3.26</v>
      </c>
      <c r="O704">
        <v>0.96799999999999997</v>
      </c>
      <c r="P704">
        <v>0.96799999999999997</v>
      </c>
      <c r="Q704">
        <v>0.96299999999999997</v>
      </c>
      <c r="R704">
        <v>0.56100000000000005</v>
      </c>
      <c r="S704">
        <v>0.21099999999999999</v>
      </c>
    </row>
    <row r="705" spans="1:19" x14ac:dyDescent="0.3">
      <c r="A705">
        <v>60</v>
      </c>
      <c r="B705">
        <v>-0.54200000000000004</v>
      </c>
      <c r="C705">
        <v>-1.542</v>
      </c>
      <c r="D705">
        <v>-2.5390000000000001</v>
      </c>
      <c r="E705">
        <v>-3.1949999999999998</v>
      </c>
      <c r="F705">
        <v>-3.26</v>
      </c>
      <c r="G705">
        <v>1.9</v>
      </c>
      <c r="H705">
        <v>-0.01</v>
      </c>
      <c r="I705">
        <v>2.153</v>
      </c>
      <c r="J705">
        <v>-0.54800000000000004</v>
      </c>
      <c r="K705">
        <v>-1.542</v>
      </c>
      <c r="L705">
        <v>-2.5390000000000001</v>
      </c>
      <c r="M705">
        <v>-3.1949999999999998</v>
      </c>
      <c r="N705">
        <v>-3.2629999999999999</v>
      </c>
      <c r="O705">
        <v>0.97399999999999998</v>
      </c>
      <c r="P705">
        <v>0.996</v>
      </c>
      <c r="Q705">
        <v>0.98699999999999999</v>
      </c>
      <c r="R705">
        <v>0.56200000000000006</v>
      </c>
      <c r="S705">
        <v>0.219</v>
      </c>
    </row>
    <row r="706" spans="1:19" x14ac:dyDescent="0.3">
      <c r="A706">
        <v>120</v>
      </c>
      <c r="B706">
        <v>-0.54200000000000004</v>
      </c>
      <c r="C706">
        <v>-1.542</v>
      </c>
      <c r="D706">
        <v>-2.5390000000000001</v>
      </c>
      <c r="E706">
        <v>-3.1949999999999998</v>
      </c>
      <c r="F706">
        <v>-3.26</v>
      </c>
      <c r="G706">
        <v>1.9</v>
      </c>
      <c r="H706">
        <v>-0.01</v>
      </c>
      <c r="I706">
        <v>2.153</v>
      </c>
      <c r="J706">
        <v>-0.55200000000000005</v>
      </c>
      <c r="K706">
        <v>-1.542</v>
      </c>
      <c r="L706">
        <v>-2.5390000000000001</v>
      </c>
      <c r="M706">
        <v>-3.1949999999999998</v>
      </c>
      <c r="N706">
        <v>-3.266</v>
      </c>
      <c r="O706">
        <v>0.97699999999999998</v>
      </c>
      <c r="P706">
        <v>0.999</v>
      </c>
      <c r="Q706">
        <v>0.995</v>
      </c>
      <c r="R706">
        <v>0.56599999999999995</v>
      </c>
      <c r="S706">
        <v>0.22700000000000001</v>
      </c>
    </row>
    <row r="707" spans="1:19" x14ac:dyDescent="0.3">
      <c r="A707">
        <v>180</v>
      </c>
      <c r="B707">
        <v>-0.54200000000000004</v>
      </c>
      <c r="C707">
        <v>-1.542</v>
      </c>
      <c r="D707">
        <v>-2.5390000000000001</v>
      </c>
      <c r="E707">
        <v>-3.1949999999999998</v>
      </c>
      <c r="F707">
        <v>-3.26</v>
      </c>
      <c r="G707">
        <v>1.9</v>
      </c>
      <c r="H707">
        <v>-0.01</v>
      </c>
      <c r="I707">
        <v>2.153</v>
      </c>
      <c r="J707">
        <v>-0.55600000000000005</v>
      </c>
      <c r="K707">
        <v>-1.542</v>
      </c>
      <c r="L707">
        <v>-2.5390000000000001</v>
      </c>
      <c r="M707">
        <v>-3.194</v>
      </c>
      <c r="N707">
        <v>-3.2690000000000001</v>
      </c>
      <c r="O707">
        <v>0.97699999999999998</v>
      </c>
      <c r="P707">
        <v>1.004</v>
      </c>
      <c r="Q707">
        <v>0.997</v>
      </c>
      <c r="R707">
        <v>0.56899999999999995</v>
      </c>
      <c r="S707">
        <v>0.23400000000000001</v>
      </c>
    </row>
    <row r="708" spans="1:19" x14ac:dyDescent="0.3">
      <c r="A708">
        <v>240</v>
      </c>
      <c r="B708">
        <v>-0.54200000000000004</v>
      </c>
      <c r="C708">
        <v>-1.542</v>
      </c>
      <c r="D708">
        <v>-2.5390000000000001</v>
      </c>
      <c r="E708">
        <v>-3.1949999999999998</v>
      </c>
      <c r="F708">
        <v>-3.26</v>
      </c>
      <c r="G708">
        <v>1.9</v>
      </c>
      <c r="H708">
        <v>-0.01</v>
      </c>
      <c r="I708">
        <v>2.153</v>
      </c>
      <c r="J708">
        <v>-0.55800000000000005</v>
      </c>
      <c r="K708">
        <v>-1.5409999999999999</v>
      </c>
      <c r="L708">
        <v>-2.5390000000000001</v>
      </c>
      <c r="M708">
        <v>-3.1920000000000002</v>
      </c>
      <c r="N708">
        <v>-3.2719999999999998</v>
      </c>
      <c r="O708">
        <v>0.97699999999999998</v>
      </c>
      <c r="P708">
        <v>1.0049999999999999</v>
      </c>
      <c r="Q708">
        <v>0.998</v>
      </c>
      <c r="R708">
        <v>0.56699999999999995</v>
      </c>
      <c r="S708">
        <v>0.24</v>
      </c>
    </row>
    <row r="709" spans="1:19" x14ac:dyDescent="0.3">
      <c r="A709">
        <v>300</v>
      </c>
      <c r="B709">
        <v>-0.54200000000000004</v>
      </c>
      <c r="C709">
        <v>-1.542</v>
      </c>
      <c r="D709">
        <v>-2.5390000000000001</v>
      </c>
      <c r="E709">
        <v>-3.1949999999999998</v>
      </c>
      <c r="F709">
        <v>-3.26</v>
      </c>
      <c r="G709">
        <v>1.9</v>
      </c>
      <c r="H709">
        <v>-0.01</v>
      </c>
      <c r="I709">
        <v>2.153</v>
      </c>
      <c r="J709">
        <v>-0.56100000000000005</v>
      </c>
      <c r="K709">
        <v>-1.542</v>
      </c>
      <c r="L709">
        <v>-2.5390000000000001</v>
      </c>
      <c r="M709">
        <v>-3.1909999999999998</v>
      </c>
      <c r="N709">
        <v>-3.2749999999999999</v>
      </c>
      <c r="O709">
        <v>0.97599999999999998</v>
      </c>
      <c r="P709">
        <v>1.004</v>
      </c>
      <c r="Q709">
        <v>0.999</v>
      </c>
      <c r="R709">
        <v>0.56899999999999995</v>
      </c>
      <c r="S709">
        <v>0.24399999999999999</v>
      </c>
    </row>
    <row r="710" spans="1:19" x14ac:dyDescent="0.3">
      <c r="A710">
        <v>360</v>
      </c>
      <c r="B710">
        <v>-0.54200000000000004</v>
      </c>
      <c r="C710">
        <v>-1.542</v>
      </c>
      <c r="D710">
        <v>-2.5390000000000001</v>
      </c>
      <c r="E710">
        <v>-3.1949999999999998</v>
      </c>
      <c r="F710">
        <v>-3.26</v>
      </c>
      <c r="G710">
        <v>1.9</v>
      </c>
      <c r="H710">
        <v>-0.01</v>
      </c>
      <c r="I710">
        <v>2.153</v>
      </c>
      <c r="J710">
        <v>-0.56299999999999994</v>
      </c>
      <c r="K710">
        <v>-1.5429999999999999</v>
      </c>
      <c r="L710">
        <v>-2.5390000000000001</v>
      </c>
      <c r="M710">
        <v>-3.1920000000000002</v>
      </c>
      <c r="N710">
        <v>-3.278</v>
      </c>
      <c r="O710">
        <v>0.97499999999999998</v>
      </c>
      <c r="P710">
        <v>1.0009999999999999</v>
      </c>
      <c r="Q710">
        <v>0.998</v>
      </c>
      <c r="R710">
        <v>0.57499999999999996</v>
      </c>
      <c r="S710">
        <v>0.249</v>
      </c>
    </row>
    <row r="711" spans="1:19" x14ac:dyDescent="0.3">
      <c r="A711">
        <v>420</v>
      </c>
      <c r="B711">
        <v>-0.54200000000000004</v>
      </c>
      <c r="C711">
        <v>-1.542</v>
      </c>
      <c r="D711">
        <v>-2.5390000000000001</v>
      </c>
      <c r="E711">
        <v>-3.1949999999999998</v>
      </c>
      <c r="F711">
        <v>-3.26</v>
      </c>
      <c r="G711">
        <v>1.9</v>
      </c>
      <c r="H711">
        <v>-0.01</v>
      </c>
      <c r="I711">
        <v>2.153</v>
      </c>
      <c r="J711">
        <v>-0.56599999999999995</v>
      </c>
      <c r="K711">
        <v>-1.544</v>
      </c>
      <c r="L711">
        <v>-2.5390000000000001</v>
      </c>
      <c r="M711">
        <v>-3.194</v>
      </c>
      <c r="N711">
        <v>-3.2810000000000001</v>
      </c>
      <c r="O711">
        <v>0.97399999999999998</v>
      </c>
      <c r="P711">
        <v>0.999</v>
      </c>
      <c r="Q711">
        <v>0.997</v>
      </c>
      <c r="R711">
        <v>0.58099999999999996</v>
      </c>
      <c r="S711">
        <v>0.254</v>
      </c>
    </row>
    <row r="712" spans="1:19" x14ac:dyDescent="0.3">
      <c r="A712">
        <v>480</v>
      </c>
      <c r="B712">
        <v>-0.54200000000000004</v>
      </c>
      <c r="C712">
        <v>-1.542</v>
      </c>
      <c r="D712">
        <v>-2.5390000000000001</v>
      </c>
      <c r="E712">
        <v>-3.1949999999999998</v>
      </c>
      <c r="F712">
        <v>-3.26</v>
      </c>
      <c r="G712">
        <v>1.9</v>
      </c>
      <c r="H712">
        <v>-0.01</v>
      </c>
      <c r="I712">
        <v>2.153</v>
      </c>
      <c r="J712">
        <v>-0.56799999999999995</v>
      </c>
      <c r="K712">
        <v>-1.5449999999999999</v>
      </c>
      <c r="L712">
        <v>-2.5390000000000001</v>
      </c>
      <c r="M712">
        <v>-3.1960000000000002</v>
      </c>
      <c r="N712">
        <v>-3.2839999999999998</v>
      </c>
      <c r="O712">
        <v>0.97299999999999998</v>
      </c>
      <c r="P712">
        <v>0.997</v>
      </c>
      <c r="Q712">
        <v>0.998</v>
      </c>
      <c r="R712">
        <v>0.58799999999999997</v>
      </c>
      <c r="S712">
        <v>0.25800000000000001</v>
      </c>
    </row>
    <row r="713" spans="1:19" x14ac:dyDescent="0.3">
      <c r="A713">
        <v>540</v>
      </c>
      <c r="B713">
        <v>-0.54200000000000004</v>
      </c>
      <c r="C713">
        <v>-1.542</v>
      </c>
      <c r="D713">
        <v>-2.5390000000000001</v>
      </c>
      <c r="E713">
        <v>-3.1949999999999998</v>
      </c>
      <c r="F713">
        <v>-3.26</v>
      </c>
      <c r="G713">
        <v>1.9</v>
      </c>
      <c r="H713">
        <v>-0.01</v>
      </c>
      <c r="I713">
        <v>2.153</v>
      </c>
      <c r="J713">
        <v>-0.56999999999999995</v>
      </c>
      <c r="K713">
        <v>-1.5469999999999999</v>
      </c>
      <c r="L713">
        <v>-2.5390000000000001</v>
      </c>
      <c r="M713">
        <v>-3.198</v>
      </c>
      <c r="N713">
        <v>-3.2869999999999999</v>
      </c>
      <c r="O713">
        <v>0.97199999999999998</v>
      </c>
      <c r="P713">
        <v>0.995</v>
      </c>
      <c r="Q713">
        <v>0.998</v>
      </c>
      <c r="R713">
        <v>0.59499999999999997</v>
      </c>
      <c r="S713">
        <v>0.26200000000000001</v>
      </c>
    </row>
    <row r="714" spans="1:19" x14ac:dyDescent="0.3">
      <c r="A714">
        <v>600</v>
      </c>
      <c r="B714">
        <v>-0.54200000000000004</v>
      </c>
      <c r="C714">
        <v>-1.542</v>
      </c>
      <c r="D714">
        <v>-2.5390000000000001</v>
      </c>
      <c r="E714">
        <v>-3.1949999999999998</v>
      </c>
      <c r="F714">
        <v>-3.26</v>
      </c>
      <c r="G714">
        <v>1.9</v>
      </c>
      <c r="H714">
        <v>-0.01</v>
      </c>
      <c r="I714">
        <v>2.153</v>
      </c>
      <c r="J714">
        <v>-0.57199999999999995</v>
      </c>
      <c r="K714">
        <v>-1.548</v>
      </c>
      <c r="L714">
        <v>-2.5390000000000001</v>
      </c>
      <c r="M714">
        <v>-3.2</v>
      </c>
      <c r="N714">
        <v>-3.29</v>
      </c>
      <c r="O714">
        <v>0.97</v>
      </c>
      <c r="P714">
        <v>0.99199999999999999</v>
      </c>
      <c r="Q714">
        <v>0.998</v>
      </c>
      <c r="R714">
        <v>0.59899999999999998</v>
      </c>
      <c r="S714">
        <v>0.26500000000000001</v>
      </c>
    </row>
    <row r="716" spans="1:19" x14ac:dyDescent="0.3">
      <c r="A716" t="s">
        <v>0</v>
      </c>
      <c r="B716" t="s">
        <v>56</v>
      </c>
    </row>
    <row r="717" spans="1:19" x14ac:dyDescent="0.3">
      <c r="A717">
        <v>0</v>
      </c>
      <c r="B717">
        <v>-0.54200000000000004</v>
      </c>
      <c r="C717">
        <v>-1.542</v>
      </c>
      <c r="D717">
        <v>-2.5390000000000001</v>
      </c>
      <c r="E717">
        <v>-3.1949999999999998</v>
      </c>
      <c r="F717">
        <v>-3.26</v>
      </c>
      <c r="G717">
        <v>1.9</v>
      </c>
      <c r="H717">
        <v>-0.01</v>
      </c>
      <c r="I717">
        <v>1.9239999999999999</v>
      </c>
      <c r="J717">
        <v>-0.54200000000000004</v>
      </c>
      <c r="K717">
        <v>-1.542</v>
      </c>
      <c r="L717">
        <v>-2.5390000000000001</v>
      </c>
      <c r="M717">
        <v>-3.1949999999999998</v>
      </c>
      <c r="N717">
        <v>-3.26</v>
      </c>
      <c r="O717">
        <v>0.96799999999999997</v>
      </c>
      <c r="P717">
        <v>0.96799999999999997</v>
      </c>
      <c r="Q717">
        <v>0.96299999999999997</v>
      </c>
      <c r="R717">
        <v>0.56100000000000005</v>
      </c>
      <c r="S717">
        <v>0.21099999999999999</v>
      </c>
    </row>
    <row r="718" spans="1:19" x14ac:dyDescent="0.3">
      <c r="A718">
        <v>60</v>
      </c>
      <c r="B718">
        <v>-0.54200000000000004</v>
      </c>
      <c r="C718">
        <v>-1.542</v>
      </c>
      <c r="D718">
        <v>-2.5390000000000001</v>
      </c>
      <c r="E718">
        <v>-3.1949999999999998</v>
      </c>
      <c r="F718">
        <v>-3.26</v>
      </c>
      <c r="G718">
        <v>1.9</v>
      </c>
      <c r="H718">
        <v>-0.01</v>
      </c>
      <c r="I718">
        <v>1.9239999999999999</v>
      </c>
      <c r="J718">
        <v>-0.54800000000000004</v>
      </c>
      <c r="K718">
        <v>-1.542</v>
      </c>
      <c r="L718">
        <v>-2.5390000000000001</v>
      </c>
      <c r="M718">
        <v>-3.1949999999999998</v>
      </c>
      <c r="N718">
        <v>-3.26</v>
      </c>
      <c r="O718">
        <v>0.97399999999999998</v>
      </c>
      <c r="P718">
        <v>0.995</v>
      </c>
      <c r="Q718">
        <v>0.98699999999999999</v>
      </c>
      <c r="R718">
        <v>0.56299999999999994</v>
      </c>
      <c r="S718">
        <v>0.21199999999999999</v>
      </c>
    </row>
    <row r="719" spans="1:19" x14ac:dyDescent="0.3">
      <c r="A719">
        <v>120</v>
      </c>
      <c r="B719">
        <v>-0.54200000000000004</v>
      </c>
      <c r="C719">
        <v>-1.542</v>
      </c>
      <c r="D719">
        <v>-2.5390000000000001</v>
      </c>
      <c r="E719">
        <v>-3.1949999999999998</v>
      </c>
      <c r="F719">
        <v>-3.26</v>
      </c>
      <c r="G719">
        <v>1.9</v>
      </c>
      <c r="H719">
        <v>-0.01</v>
      </c>
      <c r="I719">
        <v>1.9239999999999999</v>
      </c>
      <c r="J719">
        <v>-0.55200000000000005</v>
      </c>
      <c r="K719">
        <v>-1.542</v>
      </c>
      <c r="L719">
        <v>-2.5390000000000001</v>
      </c>
      <c r="M719">
        <v>-3.194</v>
      </c>
      <c r="N719">
        <v>-3.26</v>
      </c>
      <c r="O719">
        <v>0.97699999999999998</v>
      </c>
      <c r="P719">
        <v>0.999</v>
      </c>
      <c r="Q719">
        <v>0.99399999999999999</v>
      </c>
      <c r="R719">
        <v>0.56499999999999995</v>
      </c>
      <c r="S719">
        <v>0.21199999999999999</v>
      </c>
    </row>
    <row r="720" spans="1:19" x14ac:dyDescent="0.3">
      <c r="A720">
        <v>180</v>
      </c>
      <c r="B720">
        <v>-0.54200000000000004</v>
      </c>
      <c r="C720">
        <v>-1.542</v>
      </c>
      <c r="D720">
        <v>-2.5390000000000001</v>
      </c>
      <c r="E720">
        <v>-3.1949999999999998</v>
      </c>
      <c r="F720">
        <v>-3.26</v>
      </c>
      <c r="G720">
        <v>1.9</v>
      </c>
      <c r="H720">
        <v>-0.01</v>
      </c>
      <c r="I720">
        <v>1.9239999999999999</v>
      </c>
      <c r="J720">
        <v>-0.55600000000000005</v>
      </c>
      <c r="K720">
        <v>-1.542</v>
      </c>
      <c r="L720">
        <v>-2.5390000000000001</v>
      </c>
      <c r="M720">
        <v>-3.1930000000000001</v>
      </c>
      <c r="N720">
        <v>-3.26</v>
      </c>
      <c r="O720">
        <v>0.97699999999999998</v>
      </c>
      <c r="P720">
        <v>1.004</v>
      </c>
      <c r="Q720">
        <v>0.997</v>
      </c>
      <c r="R720">
        <v>0.56799999999999995</v>
      </c>
      <c r="S720">
        <v>0.21199999999999999</v>
      </c>
    </row>
    <row r="721" spans="1:19" x14ac:dyDescent="0.3">
      <c r="A721">
        <v>240</v>
      </c>
      <c r="B721">
        <v>-0.54200000000000004</v>
      </c>
      <c r="C721">
        <v>-1.542</v>
      </c>
      <c r="D721">
        <v>-2.5390000000000001</v>
      </c>
      <c r="E721">
        <v>-3.1949999999999998</v>
      </c>
      <c r="F721">
        <v>-3.26</v>
      </c>
      <c r="G721">
        <v>1.9</v>
      </c>
      <c r="H721">
        <v>-0.01</v>
      </c>
      <c r="I721">
        <v>1.9239999999999999</v>
      </c>
      <c r="J721">
        <v>-0.55800000000000005</v>
      </c>
      <c r="K721">
        <v>-1.5409999999999999</v>
      </c>
      <c r="L721">
        <v>-2.5390000000000001</v>
      </c>
      <c r="M721">
        <v>-3.1920000000000002</v>
      </c>
      <c r="N721">
        <v>-3.26</v>
      </c>
      <c r="O721">
        <v>0.97699999999999998</v>
      </c>
      <c r="P721">
        <v>1.0049999999999999</v>
      </c>
      <c r="Q721">
        <v>0.998</v>
      </c>
      <c r="R721">
        <v>0.56999999999999995</v>
      </c>
      <c r="S721">
        <v>0.21199999999999999</v>
      </c>
    </row>
    <row r="722" spans="1:19" x14ac:dyDescent="0.3">
      <c r="A722">
        <v>300</v>
      </c>
      <c r="B722">
        <v>-0.54200000000000004</v>
      </c>
      <c r="C722">
        <v>-1.542</v>
      </c>
      <c r="D722">
        <v>-2.5390000000000001</v>
      </c>
      <c r="E722">
        <v>-3.1949999999999998</v>
      </c>
      <c r="F722">
        <v>-3.26</v>
      </c>
      <c r="G722">
        <v>1.9</v>
      </c>
      <c r="H722">
        <v>-0.01</v>
      </c>
      <c r="I722">
        <v>1.9239999999999999</v>
      </c>
      <c r="J722">
        <v>-0.56100000000000005</v>
      </c>
      <c r="K722">
        <v>-1.542</v>
      </c>
      <c r="L722">
        <v>-2.5390000000000001</v>
      </c>
      <c r="M722">
        <v>-3.1920000000000002</v>
      </c>
      <c r="N722">
        <v>-3.26</v>
      </c>
      <c r="O722">
        <v>0.97599999999999998</v>
      </c>
      <c r="P722">
        <v>1.004</v>
      </c>
      <c r="Q722">
        <v>0.999</v>
      </c>
      <c r="R722">
        <v>0.57199999999999995</v>
      </c>
      <c r="S722">
        <v>0.21199999999999999</v>
      </c>
    </row>
    <row r="723" spans="1:19" x14ac:dyDescent="0.3">
      <c r="A723">
        <v>360</v>
      </c>
      <c r="B723">
        <v>-0.54200000000000004</v>
      </c>
      <c r="C723">
        <v>-1.542</v>
      </c>
      <c r="D723">
        <v>-2.5390000000000001</v>
      </c>
      <c r="E723">
        <v>-3.1949999999999998</v>
      </c>
      <c r="F723">
        <v>-3.26</v>
      </c>
      <c r="G723">
        <v>1.9</v>
      </c>
      <c r="H723">
        <v>-0.01</v>
      </c>
      <c r="I723">
        <v>1.9239999999999999</v>
      </c>
      <c r="J723">
        <v>-0.56299999999999994</v>
      </c>
      <c r="K723">
        <v>-1.5429999999999999</v>
      </c>
      <c r="L723">
        <v>-2.5390000000000001</v>
      </c>
      <c r="M723">
        <v>-3.1920000000000002</v>
      </c>
      <c r="N723">
        <v>-3.26</v>
      </c>
      <c r="O723">
        <v>0.97499999999999998</v>
      </c>
      <c r="P723">
        <v>1.0009999999999999</v>
      </c>
      <c r="Q723">
        <v>0.998</v>
      </c>
      <c r="R723">
        <v>0.57299999999999995</v>
      </c>
      <c r="S723">
        <v>0.21199999999999999</v>
      </c>
    </row>
    <row r="724" spans="1:19" x14ac:dyDescent="0.3">
      <c r="A724">
        <v>420</v>
      </c>
      <c r="B724">
        <v>-0.54200000000000004</v>
      </c>
      <c r="C724">
        <v>-1.542</v>
      </c>
      <c r="D724">
        <v>-2.5390000000000001</v>
      </c>
      <c r="E724">
        <v>-3.1949999999999998</v>
      </c>
      <c r="F724">
        <v>-3.26</v>
      </c>
      <c r="G724">
        <v>1.9</v>
      </c>
      <c r="H724">
        <v>-0.01</v>
      </c>
      <c r="I724">
        <v>1.9239999999999999</v>
      </c>
      <c r="J724">
        <v>-0.56599999999999995</v>
      </c>
      <c r="K724">
        <v>-1.544</v>
      </c>
      <c r="L724">
        <v>-2.5390000000000001</v>
      </c>
      <c r="M724">
        <v>-3.1920000000000002</v>
      </c>
      <c r="N724">
        <v>-3.26</v>
      </c>
      <c r="O724">
        <v>0.97399999999999998</v>
      </c>
      <c r="P724">
        <v>0.999</v>
      </c>
      <c r="Q724">
        <v>0.998</v>
      </c>
      <c r="R724">
        <v>0.57399999999999995</v>
      </c>
      <c r="S724">
        <v>0.214</v>
      </c>
    </row>
    <row r="725" spans="1:19" x14ac:dyDescent="0.3">
      <c r="A725">
        <v>480</v>
      </c>
      <c r="B725">
        <v>-0.54200000000000004</v>
      </c>
      <c r="C725">
        <v>-1.542</v>
      </c>
      <c r="D725">
        <v>-2.5390000000000001</v>
      </c>
      <c r="E725">
        <v>-3.1949999999999998</v>
      </c>
      <c r="F725">
        <v>-3.26</v>
      </c>
      <c r="G725">
        <v>1.9</v>
      </c>
      <c r="H725">
        <v>-0.01</v>
      </c>
      <c r="I725">
        <v>1.9239999999999999</v>
      </c>
      <c r="J725">
        <v>-0.56799999999999995</v>
      </c>
      <c r="K725">
        <v>-1.5449999999999999</v>
      </c>
      <c r="L725">
        <v>-2.5390000000000001</v>
      </c>
      <c r="M725">
        <v>-3.1909999999999998</v>
      </c>
      <c r="N725">
        <v>-3.26</v>
      </c>
      <c r="O725">
        <v>0.97299999999999998</v>
      </c>
      <c r="P725">
        <v>0.997</v>
      </c>
      <c r="Q725">
        <v>0.998</v>
      </c>
      <c r="R725">
        <v>0.57499999999999996</v>
      </c>
      <c r="S725">
        <v>0.216</v>
      </c>
    </row>
    <row r="726" spans="1:19" x14ac:dyDescent="0.3">
      <c r="A726">
        <v>540</v>
      </c>
      <c r="B726">
        <v>-0.54200000000000004</v>
      </c>
      <c r="C726">
        <v>-1.542</v>
      </c>
      <c r="D726">
        <v>-2.5390000000000001</v>
      </c>
      <c r="E726">
        <v>-3.1949999999999998</v>
      </c>
      <c r="F726">
        <v>-3.26</v>
      </c>
      <c r="G726">
        <v>1.9</v>
      </c>
      <c r="H726">
        <v>-0.01</v>
      </c>
      <c r="I726">
        <v>1.9239999999999999</v>
      </c>
      <c r="J726">
        <v>-0.56999999999999995</v>
      </c>
      <c r="K726">
        <v>-1.5469999999999999</v>
      </c>
      <c r="L726">
        <v>-2.5390000000000001</v>
      </c>
      <c r="M726">
        <v>-3.1909999999999998</v>
      </c>
      <c r="N726">
        <v>-3.26</v>
      </c>
      <c r="O726">
        <v>0.97199999999999998</v>
      </c>
      <c r="P726">
        <v>0.995</v>
      </c>
      <c r="Q726">
        <v>0.998</v>
      </c>
      <c r="R726">
        <v>0.57499999999999996</v>
      </c>
      <c r="S726">
        <v>0.217</v>
      </c>
    </row>
    <row r="727" spans="1:19" x14ac:dyDescent="0.3">
      <c r="A727">
        <v>600</v>
      </c>
      <c r="B727">
        <v>-0.54200000000000004</v>
      </c>
      <c r="C727">
        <v>-1.542</v>
      </c>
      <c r="D727">
        <v>-2.5390000000000001</v>
      </c>
      <c r="E727">
        <v>-3.1949999999999998</v>
      </c>
      <c r="F727">
        <v>-3.26</v>
      </c>
      <c r="G727">
        <v>1.9</v>
      </c>
      <c r="H727">
        <v>-0.01</v>
      </c>
      <c r="I727">
        <v>1.9239999999999999</v>
      </c>
      <c r="J727">
        <v>-0.57199999999999995</v>
      </c>
      <c r="K727">
        <v>-1.548</v>
      </c>
      <c r="L727">
        <v>-2.5390000000000001</v>
      </c>
      <c r="M727">
        <v>-3.1909999999999998</v>
      </c>
      <c r="N727">
        <v>-3.26</v>
      </c>
      <c r="O727">
        <v>0.97</v>
      </c>
      <c r="P727">
        <v>0.99199999999999999</v>
      </c>
      <c r="Q727">
        <v>0.998</v>
      </c>
      <c r="R727">
        <v>0.57499999999999996</v>
      </c>
      <c r="S727">
        <v>0.218</v>
      </c>
    </row>
    <row r="729" spans="1:19" x14ac:dyDescent="0.3">
      <c r="A729" t="s">
        <v>0</v>
      </c>
      <c r="B729" t="s">
        <v>57</v>
      </c>
    </row>
    <row r="730" spans="1:19" x14ac:dyDescent="0.3">
      <c r="A730">
        <v>0</v>
      </c>
      <c r="B730">
        <v>-0.54200000000000004</v>
      </c>
      <c r="C730">
        <v>-1.542</v>
      </c>
      <c r="D730">
        <v>-2.5390000000000001</v>
      </c>
      <c r="E730">
        <v>-3.1949999999999998</v>
      </c>
      <c r="F730">
        <v>-3.26</v>
      </c>
      <c r="G730">
        <v>1.9</v>
      </c>
      <c r="H730">
        <v>-0.01</v>
      </c>
      <c r="I730">
        <v>1.6819999999999999</v>
      </c>
      <c r="J730">
        <v>-0.54200000000000004</v>
      </c>
      <c r="K730">
        <v>-1.542</v>
      </c>
      <c r="L730">
        <v>-2.5390000000000001</v>
      </c>
      <c r="M730">
        <v>-3.1949999999999998</v>
      </c>
      <c r="N730">
        <v>-3.26</v>
      </c>
      <c r="O730">
        <v>0.96799999999999997</v>
      </c>
      <c r="P730">
        <v>0.96799999999999997</v>
      </c>
      <c r="Q730">
        <v>0.96299999999999997</v>
      </c>
      <c r="R730">
        <v>0.56100000000000005</v>
      </c>
      <c r="S730">
        <v>0.21099999999999999</v>
      </c>
    </row>
    <row r="731" spans="1:19" x14ac:dyDescent="0.3">
      <c r="A731">
        <v>60</v>
      </c>
      <c r="B731">
        <v>-0.54200000000000004</v>
      </c>
      <c r="C731">
        <v>-1.542</v>
      </c>
      <c r="D731">
        <v>-2.5390000000000001</v>
      </c>
      <c r="E731">
        <v>-3.1949999999999998</v>
      </c>
      <c r="F731">
        <v>-3.26</v>
      </c>
      <c r="G731">
        <v>1.9</v>
      </c>
      <c r="H731">
        <v>-0.01</v>
      </c>
      <c r="I731">
        <v>1.6819999999999999</v>
      </c>
      <c r="J731">
        <v>-0.54800000000000004</v>
      </c>
      <c r="K731">
        <v>-1.542</v>
      </c>
      <c r="L731">
        <v>-2.5390000000000001</v>
      </c>
      <c r="M731">
        <v>-3.1949999999999998</v>
      </c>
      <c r="N731">
        <v>-3.2570000000000001</v>
      </c>
      <c r="O731">
        <v>0.97399999999999998</v>
      </c>
      <c r="P731">
        <v>0.99399999999999999</v>
      </c>
      <c r="Q731">
        <v>0.98699999999999999</v>
      </c>
      <c r="R731">
        <v>0.56399999999999995</v>
      </c>
      <c r="S731">
        <v>0.20399999999999999</v>
      </c>
    </row>
    <row r="732" spans="1:19" x14ac:dyDescent="0.3">
      <c r="A732">
        <v>120</v>
      </c>
      <c r="B732">
        <v>-0.54200000000000004</v>
      </c>
      <c r="C732">
        <v>-1.542</v>
      </c>
      <c r="D732">
        <v>-2.5390000000000001</v>
      </c>
      <c r="E732">
        <v>-3.1949999999999998</v>
      </c>
      <c r="F732">
        <v>-3.26</v>
      </c>
      <c r="G732">
        <v>1.9</v>
      </c>
      <c r="H732">
        <v>-0.01</v>
      </c>
      <c r="I732">
        <v>1.6819999999999999</v>
      </c>
      <c r="J732">
        <v>-0.55200000000000005</v>
      </c>
      <c r="K732">
        <v>-1.542</v>
      </c>
      <c r="L732">
        <v>-2.5390000000000001</v>
      </c>
      <c r="M732">
        <v>-3.194</v>
      </c>
      <c r="N732">
        <v>-3.254</v>
      </c>
      <c r="O732">
        <v>0.97699999999999998</v>
      </c>
      <c r="P732">
        <v>0.999</v>
      </c>
      <c r="Q732">
        <v>0.99399999999999999</v>
      </c>
      <c r="R732">
        <v>0.56299999999999994</v>
      </c>
      <c r="S732">
        <v>0.19600000000000001</v>
      </c>
    </row>
    <row r="733" spans="1:19" x14ac:dyDescent="0.3">
      <c r="A733">
        <v>180</v>
      </c>
      <c r="B733">
        <v>-0.54200000000000004</v>
      </c>
      <c r="C733">
        <v>-1.542</v>
      </c>
      <c r="D733">
        <v>-2.5390000000000001</v>
      </c>
      <c r="E733">
        <v>-3.1949999999999998</v>
      </c>
      <c r="F733">
        <v>-3.26</v>
      </c>
      <c r="G733">
        <v>1.9</v>
      </c>
      <c r="H733">
        <v>-0.01</v>
      </c>
      <c r="I733">
        <v>1.6819999999999999</v>
      </c>
      <c r="J733">
        <v>-0.55500000000000005</v>
      </c>
      <c r="K733">
        <v>-1.542</v>
      </c>
      <c r="L733">
        <v>-2.54</v>
      </c>
      <c r="M733">
        <v>-3.1930000000000001</v>
      </c>
      <c r="N733">
        <v>-3.2509999999999999</v>
      </c>
      <c r="O733">
        <v>0.97699999999999998</v>
      </c>
      <c r="P733">
        <v>1.004</v>
      </c>
      <c r="Q733">
        <v>0.998</v>
      </c>
      <c r="R733">
        <v>0.56699999999999995</v>
      </c>
      <c r="S733">
        <v>0.19</v>
      </c>
    </row>
    <row r="734" spans="1:19" x14ac:dyDescent="0.3">
      <c r="A734">
        <v>240</v>
      </c>
      <c r="B734">
        <v>-0.54200000000000004</v>
      </c>
      <c r="C734">
        <v>-1.542</v>
      </c>
      <c r="D734">
        <v>-2.5390000000000001</v>
      </c>
      <c r="E734">
        <v>-3.1949999999999998</v>
      </c>
      <c r="F734">
        <v>-3.26</v>
      </c>
      <c r="G734">
        <v>1.9</v>
      </c>
      <c r="H734">
        <v>-0.01</v>
      </c>
      <c r="I734">
        <v>1.6819999999999999</v>
      </c>
      <c r="J734">
        <v>-0.55800000000000005</v>
      </c>
      <c r="K734">
        <v>-1.5409999999999999</v>
      </c>
      <c r="L734">
        <v>-2.5390000000000001</v>
      </c>
      <c r="M734">
        <v>-3.1930000000000001</v>
      </c>
      <c r="N734">
        <v>-3.2480000000000002</v>
      </c>
      <c r="O734">
        <v>0.97699999999999998</v>
      </c>
      <c r="P734">
        <v>1.0049999999999999</v>
      </c>
      <c r="Q734">
        <v>0.998</v>
      </c>
      <c r="R734">
        <v>0.57299999999999995</v>
      </c>
      <c r="S734">
        <v>0.184</v>
      </c>
    </row>
    <row r="735" spans="1:19" x14ac:dyDescent="0.3">
      <c r="A735">
        <v>300</v>
      </c>
      <c r="B735">
        <v>-0.54200000000000004</v>
      </c>
      <c r="C735">
        <v>-1.542</v>
      </c>
      <c r="D735">
        <v>-2.5390000000000001</v>
      </c>
      <c r="E735">
        <v>-3.1949999999999998</v>
      </c>
      <c r="F735">
        <v>-3.26</v>
      </c>
      <c r="G735">
        <v>1.9</v>
      </c>
      <c r="H735">
        <v>-0.01</v>
      </c>
      <c r="I735">
        <v>1.6819999999999999</v>
      </c>
      <c r="J735">
        <v>-0.56100000000000005</v>
      </c>
      <c r="K735">
        <v>-1.542</v>
      </c>
      <c r="L735">
        <v>-2.5390000000000001</v>
      </c>
      <c r="M735">
        <v>-3.1930000000000001</v>
      </c>
      <c r="N735">
        <v>-3.2450000000000001</v>
      </c>
      <c r="O735">
        <v>0.97599999999999998</v>
      </c>
      <c r="P735">
        <v>1.0029999999999999</v>
      </c>
      <c r="Q735">
        <v>0.998</v>
      </c>
      <c r="R735">
        <v>0.57499999999999996</v>
      </c>
      <c r="S735">
        <v>0.17899999999999999</v>
      </c>
    </row>
    <row r="736" spans="1:19" x14ac:dyDescent="0.3">
      <c r="A736">
        <v>360</v>
      </c>
      <c r="B736">
        <v>-0.54200000000000004</v>
      </c>
      <c r="C736">
        <v>-1.542</v>
      </c>
      <c r="D736">
        <v>-2.5390000000000001</v>
      </c>
      <c r="E736">
        <v>-3.1949999999999998</v>
      </c>
      <c r="F736">
        <v>-3.26</v>
      </c>
      <c r="G736">
        <v>1.9</v>
      </c>
      <c r="H736">
        <v>-0.01</v>
      </c>
      <c r="I736">
        <v>1.6819999999999999</v>
      </c>
      <c r="J736">
        <v>-0.56299999999999994</v>
      </c>
      <c r="K736">
        <v>-1.5429999999999999</v>
      </c>
      <c r="L736">
        <v>-2.5390000000000001</v>
      </c>
      <c r="M736">
        <v>-3.1920000000000002</v>
      </c>
      <c r="N736">
        <v>-3.242</v>
      </c>
      <c r="O736">
        <v>0.97499999999999998</v>
      </c>
      <c r="P736">
        <v>1.0009999999999999</v>
      </c>
      <c r="Q736">
        <v>0.998</v>
      </c>
      <c r="R736">
        <v>0.57099999999999995</v>
      </c>
      <c r="S736">
        <v>0.17499999999999999</v>
      </c>
    </row>
    <row r="737" spans="1:19" x14ac:dyDescent="0.3">
      <c r="A737">
        <v>420</v>
      </c>
      <c r="B737">
        <v>-0.54200000000000004</v>
      </c>
      <c r="C737">
        <v>-1.542</v>
      </c>
      <c r="D737">
        <v>-2.5390000000000001</v>
      </c>
      <c r="E737">
        <v>-3.1949999999999998</v>
      </c>
      <c r="F737">
        <v>-3.26</v>
      </c>
      <c r="G737">
        <v>1.9</v>
      </c>
      <c r="H737">
        <v>-0.01</v>
      </c>
      <c r="I737">
        <v>1.6819999999999999</v>
      </c>
      <c r="J737">
        <v>-0.56599999999999995</v>
      </c>
      <c r="K737">
        <v>-1.544</v>
      </c>
      <c r="L737">
        <v>-2.5390000000000001</v>
      </c>
      <c r="M737">
        <v>-3.1890000000000001</v>
      </c>
      <c r="N737">
        <v>-3.2389999999999999</v>
      </c>
      <c r="O737">
        <v>0.97399999999999998</v>
      </c>
      <c r="P737">
        <v>0.999</v>
      </c>
      <c r="Q737">
        <v>0.999</v>
      </c>
      <c r="R737">
        <v>0.56499999999999995</v>
      </c>
      <c r="S737">
        <v>0.17399999999999999</v>
      </c>
    </row>
    <row r="738" spans="1:19" x14ac:dyDescent="0.3">
      <c r="A738">
        <v>480</v>
      </c>
      <c r="B738">
        <v>-0.54200000000000004</v>
      </c>
      <c r="C738">
        <v>-1.542</v>
      </c>
      <c r="D738">
        <v>-2.5390000000000001</v>
      </c>
      <c r="E738">
        <v>-3.1949999999999998</v>
      </c>
      <c r="F738">
        <v>-3.26</v>
      </c>
      <c r="G738">
        <v>1.9</v>
      </c>
      <c r="H738">
        <v>-0.01</v>
      </c>
      <c r="I738">
        <v>1.6819999999999999</v>
      </c>
      <c r="J738">
        <v>-0.56799999999999995</v>
      </c>
      <c r="K738">
        <v>-1.5449999999999999</v>
      </c>
      <c r="L738">
        <v>-2.5390000000000001</v>
      </c>
      <c r="M738">
        <v>-3.1859999999999999</v>
      </c>
      <c r="N738">
        <v>-3.2360000000000002</v>
      </c>
      <c r="O738">
        <v>0.97299999999999998</v>
      </c>
      <c r="P738">
        <v>0.997</v>
      </c>
      <c r="Q738">
        <v>0.998</v>
      </c>
      <c r="R738">
        <v>0.55900000000000005</v>
      </c>
      <c r="S738">
        <v>0.17299999999999999</v>
      </c>
    </row>
    <row r="739" spans="1:19" x14ac:dyDescent="0.3">
      <c r="A739">
        <v>540</v>
      </c>
      <c r="B739">
        <v>-0.54200000000000004</v>
      </c>
      <c r="C739">
        <v>-1.542</v>
      </c>
      <c r="D739">
        <v>-2.5390000000000001</v>
      </c>
      <c r="E739">
        <v>-3.1949999999999998</v>
      </c>
      <c r="F739">
        <v>-3.26</v>
      </c>
      <c r="G739">
        <v>1.9</v>
      </c>
      <c r="H739">
        <v>-0.01</v>
      </c>
      <c r="I739">
        <v>1.6819999999999999</v>
      </c>
      <c r="J739">
        <v>-0.56999999999999995</v>
      </c>
      <c r="K739">
        <v>-1.5469999999999999</v>
      </c>
      <c r="L739">
        <v>-2.5390000000000001</v>
      </c>
      <c r="M739">
        <v>-3.1829999999999998</v>
      </c>
      <c r="N739">
        <v>-3.2330000000000001</v>
      </c>
      <c r="O739">
        <v>0.97199999999999998</v>
      </c>
      <c r="P739">
        <v>0.995</v>
      </c>
      <c r="Q739">
        <v>0.998</v>
      </c>
      <c r="R739">
        <v>0.55300000000000005</v>
      </c>
      <c r="S739">
        <v>0.17199999999999999</v>
      </c>
    </row>
    <row r="740" spans="1:19" x14ac:dyDescent="0.3">
      <c r="A740">
        <v>600</v>
      </c>
      <c r="B740">
        <v>-0.54200000000000004</v>
      </c>
      <c r="C740">
        <v>-1.542</v>
      </c>
      <c r="D740">
        <v>-2.5390000000000001</v>
      </c>
      <c r="E740">
        <v>-3.1949999999999998</v>
      </c>
      <c r="F740">
        <v>-3.26</v>
      </c>
      <c r="G740">
        <v>1.9</v>
      </c>
      <c r="H740">
        <v>-0.01</v>
      </c>
      <c r="I740">
        <v>1.6819999999999999</v>
      </c>
      <c r="J740">
        <v>-0.57199999999999995</v>
      </c>
      <c r="K740">
        <v>-1.548</v>
      </c>
      <c r="L740">
        <v>-2.5390000000000001</v>
      </c>
      <c r="M740">
        <v>-3.18</v>
      </c>
      <c r="N740">
        <v>-3.23</v>
      </c>
      <c r="O740">
        <v>0.97</v>
      </c>
      <c r="P740">
        <v>0.99199999999999999</v>
      </c>
      <c r="Q740">
        <v>0.998</v>
      </c>
      <c r="R740">
        <v>0.54700000000000004</v>
      </c>
      <c r="S740">
        <v>0.17100000000000001</v>
      </c>
    </row>
    <row r="742" spans="1:19" x14ac:dyDescent="0.3">
      <c r="A742" t="s">
        <v>0</v>
      </c>
      <c r="B742" t="s">
        <v>58</v>
      </c>
    </row>
    <row r="743" spans="1:19" x14ac:dyDescent="0.3">
      <c r="A743">
        <v>0</v>
      </c>
      <c r="B743">
        <v>-0.54200000000000004</v>
      </c>
      <c r="C743">
        <v>-1.542</v>
      </c>
      <c r="D743">
        <v>-2.5390000000000001</v>
      </c>
      <c r="E743">
        <v>-3.1869999999999998</v>
      </c>
      <c r="F743">
        <v>-3.25</v>
      </c>
      <c r="G743">
        <v>1.9</v>
      </c>
      <c r="H743">
        <v>-0.01</v>
      </c>
      <c r="I743">
        <v>2.1539999999999999</v>
      </c>
      <c r="J743">
        <v>-0.54200000000000004</v>
      </c>
      <c r="K743">
        <v>-1.542</v>
      </c>
      <c r="L743">
        <v>-2.5390000000000001</v>
      </c>
      <c r="M743">
        <v>-3.1869999999999998</v>
      </c>
      <c r="N743">
        <v>-3.25</v>
      </c>
      <c r="O743">
        <v>0.96799999999999997</v>
      </c>
      <c r="P743">
        <v>0.96799999999999997</v>
      </c>
      <c r="Q743">
        <v>0.96199999999999997</v>
      </c>
      <c r="R743">
        <v>0.55500000000000005</v>
      </c>
      <c r="S743">
        <v>0.20899999999999999</v>
      </c>
    </row>
    <row r="744" spans="1:19" x14ac:dyDescent="0.3">
      <c r="A744">
        <v>60</v>
      </c>
      <c r="B744">
        <v>-0.54200000000000004</v>
      </c>
      <c r="C744">
        <v>-1.542</v>
      </c>
      <c r="D744">
        <v>-2.5390000000000001</v>
      </c>
      <c r="E744">
        <v>-3.1869999999999998</v>
      </c>
      <c r="F744">
        <v>-3.25</v>
      </c>
      <c r="G744">
        <v>1.9</v>
      </c>
      <c r="H744">
        <v>-0.01</v>
      </c>
      <c r="I744">
        <v>2.1539999999999999</v>
      </c>
      <c r="J744">
        <v>-0.54800000000000004</v>
      </c>
      <c r="K744">
        <v>-1.542</v>
      </c>
      <c r="L744">
        <v>-2.5379999999999998</v>
      </c>
      <c r="M744">
        <v>-3.1859999999999999</v>
      </c>
      <c r="N744">
        <v>-3.2530000000000001</v>
      </c>
      <c r="O744">
        <v>0.97399999999999998</v>
      </c>
      <c r="P744">
        <v>0.995</v>
      </c>
      <c r="Q744">
        <v>0.98699999999999999</v>
      </c>
      <c r="R744">
        <v>0.55500000000000005</v>
      </c>
      <c r="S744">
        <v>0.218</v>
      </c>
    </row>
    <row r="745" spans="1:19" x14ac:dyDescent="0.3">
      <c r="A745">
        <v>120</v>
      </c>
      <c r="B745">
        <v>-0.54200000000000004</v>
      </c>
      <c r="C745">
        <v>-1.542</v>
      </c>
      <c r="D745">
        <v>-2.5390000000000001</v>
      </c>
      <c r="E745">
        <v>-3.1869999999999998</v>
      </c>
      <c r="F745">
        <v>-3.25</v>
      </c>
      <c r="G745">
        <v>1.9</v>
      </c>
      <c r="H745">
        <v>-0.01</v>
      </c>
      <c r="I745">
        <v>2.1539999999999999</v>
      </c>
      <c r="J745">
        <v>-0.55200000000000005</v>
      </c>
      <c r="K745">
        <v>-1.542</v>
      </c>
      <c r="L745">
        <v>-2.5390000000000001</v>
      </c>
      <c r="M745">
        <v>-3.1869999999999998</v>
      </c>
      <c r="N745">
        <v>-3.2559999999999998</v>
      </c>
      <c r="O745">
        <v>0.97699999999999998</v>
      </c>
      <c r="P745">
        <v>0.999</v>
      </c>
      <c r="Q745">
        <v>0.995</v>
      </c>
      <c r="R745">
        <v>0.56000000000000005</v>
      </c>
      <c r="S745">
        <v>0.22500000000000001</v>
      </c>
    </row>
    <row r="746" spans="1:19" x14ac:dyDescent="0.3">
      <c r="A746">
        <v>180</v>
      </c>
      <c r="B746">
        <v>-0.54200000000000004</v>
      </c>
      <c r="C746">
        <v>-1.542</v>
      </c>
      <c r="D746">
        <v>-2.5390000000000001</v>
      </c>
      <c r="E746">
        <v>-3.1869999999999998</v>
      </c>
      <c r="F746">
        <v>-3.25</v>
      </c>
      <c r="G746">
        <v>1.9</v>
      </c>
      <c r="H746">
        <v>-0.01</v>
      </c>
      <c r="I746">
        <v>2.1539999999999999</v>
      </c>
      <c r="J746">
        <v>-0.55600000000000005</v>
      </c>
      <c r="K746">
        <v>-1.542</v>
      </c>
      <c r="L746">
        <v>-2.5390000000000001</v>
      </c>
      <c r="M746">
        <v>-3.1859999999999999</v>
      </c>
      <c r="N746">
        <v>-3.2589999999999999</v>
      </c>
      <c r="O746">
        <v>0.97699999999999998</v>
      </c>
      <c r="P746">
        <v>1.004</v>
      </c>
      <c r="Q746">
        <v>0.996</v>
      </c>
      <c r="R746">
        <v>0.56200000000000006</v>
      </c>
      <c r="S746">
        <v>0.23200000000000001</v>
      </c>
    </row>
    <row r="747" spans="1:19" x14ac:dyDescent="0.3">
      <c r="A747">
        <v>240</v>
      </c>
      <c r="B747">
        <v>-0.54200000000000004</v>
      </c>
      <c r="C747">
        <v>-1.542</v>
      </c>
      <c r="D747">
        <v>-2.5390000000000001</v>
      </c>
      <c r="E747">
        <v>-3.1869999999999998</v>
      </c>
      <c r="F747">
        <v>-3.25</v>
      </c>
      <c r="G747">
        <v>1.9</v>
      </c>
      <c r="H747">
        <v>-0.01</v>
      </c>
      <c r="I747">
        <v>2.1539999999999999</v>
      </c>
      <c r="J747">
        <v>-0.55800000000000005</v>
      </c>
      <c r="K747">
        <v>-1.5409999999999999</v>
      </c>
      <c r="L747">
        <v>-2.5390000000000001</v>
      </c>
      <c r="M747">
        <v>-3.1840000000000002</v>
      </c>
      <c r="N747">
        <v>-3.262</v>
      </c>
      <c r="O747">
        <v>0.97699999999999998</v>
      </c>
      <c r="P747">
        <v>1.0049999999999999</v>
      </c>
      <c r="Q747">
        <v>0.998</v>
      </c>
      <c r="R747">
        <v>0.56100000000000005</v>
      </c>
      <c r="S747">
        <v>0.23799999999999999</v>
      </c>
    </row>
    <row r="748" spans="1:19" x14ac:dyDescent="0.3">
      <c r="A748">
        <v>300</v>
      </c>
      <c r="B748">
        <v>-0.54200000000000004</v>
      </c>
      <c r="C748">
        <v>-1.542</v>
      </c>
      <c r="D748">
        <v>-2.5390000000000001</v>
      </c>
      <c r="E748">
        <v>-3.1869999999999998</v>
      </c>
      <c r="F748">
        <v>-3.25</v>
      </c>
      <c r="G748">
        <v>1.9</v>
      </c>
      <c r="H748">
        <v>-0.01</v>
      </c>
      <c r="I748">
        <v>2.1539999999999999</v>
      </c>
      <c r="J748">
        <v>-0.56100000000000005</v>
      </c>
      <c r="K748">
        <v>-1.542</v>
      </c>
      <c r="L748">
        <v>-2.5390000000000001</v>
      </c>
      <c r="M748">
        <v>-3.1829999999999998</v>
      </c>
      <c r="N748">
        <v>-3.2650000000000001</v>
      </c>
      <c r="O748">
        <v>0.97599999999999998</v>
      </c>
      <c r="P748">
        <v>1.004</v>
      </c>
      <c r="Q748">
        <v>0.999</v>
      </c>
      <c r="R748">
        <v>0.56399999999999995</v>
      </c>
      <c r="S748">
        <v>0.24199999999999999</v>
      </c>
    </row>
    <row r="749" spans="1:19" x14ac:dyDescent="0.3">
      <c r="A749">
        <v>360</v>
      </c>
      <c r="B749">
        <v>-0.54200000000000004</v>
      </c>
      <c r="C749">
        <v>-1.542</v>
      </c>
      <c r="D749">
        <v>-2.5390000000000001</v>
      </c>
      <c r="E749">
        <v>-3.1869999999999998</v>
      </c>
      <c r="F749">
        <v>-3.25</v>
      </c>
      <c r="G749">
        <v>1.9</v>
      </c>
      <c r="H749">
        <v>-0.01</v>
      </c>
      <c r="I749">
        <v>2.1539999999999999</v>
      </c>
      <c r="J749">
        <v>-0.56299999999999994</v>
      </c>
      <c r="K749">
        <v>-1.5429999999999999</v>
      </c>
      <c r="L749">
        <v>-2.5390000000000001</v>
      </c>
      <c r="M749">
        <v>-3.1840000000000002</v>
      </c>
      <c r="N749">
        <v>-3.2679999999999998</v>
      </c>
      <c r="O749">
        <v>0.97499999999999998</v>
      </c>
      <c r="P749">
        <v>1.0009999999999999</v>
      </c>
      <c r="Q749">
        <v>0.997</v>
      </c>
      <c r="R749">
        <v>0.56899999999999995</v>
      </c>
      <c r="S749">
        <v>0.247</v>
      </c>
    </row>
    <row r="750" spans="1:19" x14ac:dyDescent="0.3">
      <c r="A750">
        <v>420</v>
      </c>
      <c r="B750">
        <v>-0.54200000000000004</v>
      </c>
      <c r="C750">
        <v>-1.542</v>
      </c>
      <c r="D750">
        <v>-2.5390000000000001</v>
      </c>
      <c r="E750">
        <v>-3.1869999999999998</v>
      </c>
      <c r="F750">
        <v>-3.25</v>
      </c>
      <c r="G750">
        <v>1.9</v>
      </c>
      <c r="H750">
        <v>-0.01</v>
      </c>
      <c r="I750">
        <v>2.1539999999999999</v>
      </c>
      <c r="J750">
        <v>-0.56599999999999995</v>
      </c>
      <c r="K750">
        <v>-1.544</v>
      </c>
      <c r="L750">
        <v>-2.5390000000000001</v>
      </c>
      <c r="M750">
        <v>-3.1850000000000001</v>
      </c>
      <c r="N750">
        <v>-3.2709999999999999</v>
      </c>
      <c r="O750">
        <v>0.97399999999999998</v>
      </c>
      <c r="P750">
        <v>0.999</v>
      </c>
      <c r="Q750">
        <v>0.997</v>
      </c>
      <c r="R750">
        <v>0.57599999999999996</v>
      </c>
      <c r="S750">
        <v>0.252</v>
      </c>
    </row>
    <row r="751" spans="1:19" x14ac:dyDescent="0.3">
      <c r="A751">
        <v>480</v>
      </c>
      <c r="B751">
        <v>-0.54200000000000004</v>
      </c>
      <c r="C751">
        <v>-1.542</v>
      </c>
      <c r="D751">
        <v>-2.5390000000000001</v>
      </c>
      <c r="E751">
        <v>-3.1869999999999998</v>
      </c>
      <c r="F751">
        <v>-3.25</v>
      </c>
      <c r="G751">
        <v>1.9</v>
      </c>
      <c r="H751">
        <v>-0.01</v>
      </c>
      <c r="I751">
        <v>2.1539999999999999</v>
      </c>
      <c r="J751">
        <v>-0.56799999999999995</v>
      </c>
      <c r="K751">
        <v>-1.5449999999999999</v>
      </c>
      <c r="L751">
        <v>-2.5390000000000001</v>
      </c>
      <c r="M751">
        <v>-3.1880000000000002</v>
      </c>
      <c r="N751">
        <v>-3.274</v>
      </c>
      <c r="O751">
        <v>0.97299999999999998</v>
      </c>
      <c r="P751">
        <v>0.997</v>
      </c>
      <c r="Q751">
        <v>0.998</v>
      </c>
      <c r="R751">
        <v>0.58299999999999996</v>
      </c>
      <c r="S751">
        <v>0.25600000000000001</v>
      </c>
    </row>
    <row r="752" spans="1:19" x14ac:dyDescent="0.3">
      <c r="A752">
        <v>540</v>
      </c>
      <c r="B752">
        <v>-0.54200000000000004</v>
      </c>
      <c r="C752">
        <v>-1.542</v>
      </c>
      <c r="D752">
        <v>-2.5390000000000001</v>
      </c>
      <c r="E752">
        <v>-3.1869999999999998</v>
      </c>
      <c r="F752">
        <v>-3.25</v>
      </c>
      <c r="G752">
        <v>1.9</v>
      </c>
      <c r="H752">
        <v>-0.01</v>
      </c>
      <c r="I752">
        <v>2.1539999999999999</v>
      </c>
      <c r="J752">
        <v>-0.56999999999999995</v>
      </c>
      <c r="K752">
        <v>-1.5469999999999999</v>
      </c>
      <c r="L752">
        <v>-2.5379999999999998</v>
      </c>
      <c r="M752">
        <v>-3.19</v>
      </c>
      <c r="N752">
        <v>-3.2770000000000001</v>
      </c>
      <c r="O752">
        <v>0.97199999999999998</v>
      </c>
      <c r="P752">
        <v>0.995</v>
      </c>
      <c r="Q752">
        <v>0.998</v>
      </c>
      <c r="R752">
        <v>0.58899999999999997</v>
      </c>
      <c r="S752">
        <v>0.26</v>
      </c>
    </row>
    <row r="753" spans="1:19" x14ac:dyDescent="0.3">
      <c r="A753">
        <v>600</v>
      </c>
      <c r="B753">
        <v>-0.54200000000000004</v>
      </c>
      <c r="C753">
        <v>-1.542</v>
      </c>
      <c r="D753">
        <v>-2.5390000000000001</v>
      </c>
      <c r="E753">
        <v>-3.1869999999999998</v>
      </c>
      <c r="F753">
        <v>-3.25</v>
      </c>
      <c r="G753">
        <v>1.9</v>
      </c>
      <c r="H753">
        <v>-0.01</v>
      </c>
      <c r="I753">
        <v>2.1539999999999999</v>
      </c>
      <c r="J753">
        <v>-0.57199999999999995</v>
      </c>
      <c r="K753">
        <v>-1.548</v>
      </c>
      <c r="L753">
        <v>-2.5379999999999998</v>
      </c>
      <c r="M753">
        <v>-3.1920000000000002</v>
      </c>
      <c r="N753">
        <v>-3.28</v>
      </c>
      <c r="O753">
        <v>0.97</v>
      </c>
      <c r="P753">
        <v>0.99199999999999999</v>
      </c>
      <c r="Q753">
        <v>0.998</v>
      </c>
      <c r="R753">
        <v>0.59299999999999997</v>
      </c>
      <c r="S753">
        <v>0.26300000000000001</v>
      </c>
    </row>
    <row r="755" spans="1:19" x14ac:dyDescent="0.3">
      <c r="A755" t="s">
        <v>0</v>
      </c>
      <c r="B755" t="s">
        <v>59</v>
      </c>
    </row>
    <row r="756" spans="1:19" x14ac:dyDescent="0.3">
      <c r="A756">
        <v>0</v>
      </c>
      <c r="B756">
        <v>-0.54200000000000004</v>
      </c>
      <c r="C756">
        <v>-1.542</v>
      </c>
      <c r="D756">
        <v>-2.5390000000000001</v>
      </c>
      <c r="E756">
        <v>-3.1869999999999998</v>
      </c>
      <c r="F756">
        <v>-3.25</v>
      </c>
      <c r="G756">
        <v>1.9</v>
      </c>
      <c r="H756">
        <v>-0.01</v>
      </c>
      <c r="I756">
        <v>1.923</v>
      </c>
      <c r="J756">
        <v>-0.54200000000000004</v>
      </c>
      <c r="K756">
        <v>-1.542</v>
      </c>
      <c r="L756">
        <v>-2.5390000000000001</v>
      </c>
      <c r="M756">
        <v>-3.1869999999999998</v>
      </c>
      <c r="N756">
        <v>-3.25</v>
      </c>
      <c r="O756">
        <v>0.96799999999999997</v>
      </c>
      <c r="P756">
        <v>0.96799999999999997</v>
      </c>
      <c r="Q756">
        <v>0.96199999999999997</v>
      </c>
      <c r="R756">
        <v>0.55500000000000005</v>
      </c>
      <c r="S756">
        <v>0.20899999999999999</v>
      </c>
    </row>
    <row r="757" spans="1:19" x14ac:dyDescent="0.3">
      <c r="A757">
        <v>60</v>
      </c>
      <c r="B757">
        <v>-0.54200000000000004</v>
      </c>
      <c r="C757">
        <v>-1.542</v>
      </c>
      <c r="D757">
        <v>-2.5390000000000001</v>
      </c>
      <c r="E757">
        <v>-3.1869999999999998</v>
      </c>
      <c r="F757">
        <v>-3.25</v>
      </c>
      <c r="G757">
        <v>1.9</v>
      </c>
      <c r="H757">
        <v>-0.01</v>
      </c>
      <c r="I757">
        <v>1.923</v>
      </c>
      <c r="J757">
        <v>-0.54800000000000004</v>
      </c>
      <c r="K757">
        <v>-1.542</v>
      </c>
      <c r="L757">
        <v>-2.5379999999999998</v>
      </c>
      <c r="M757">
        <v>-3.1869999999999998</v>
      </c>
      <c r="N757">
        <v>-3.25</v>
      </c>
      <c r="O757">
        <v>0.97399999999999998</v>
      </c>
      <c r="P757">
        <v>0.995</v>
      </c>
      <c r="Q757">
        <v>0.98699999999999999</v>
      </c>
      <c r="R757">
        <v>0.55600000000000005</v>
      </c>
      <c r="S757">
        <v>0.21</v>
      </c>
    </row>
    <row r="758" spans="1:19" x14ac:dyDescent="0.3">
      <c r="A758">
        <v>120</v>
      </c>
      <c r="B758">
        <v>-0.54200000000000004</v>
      </c>
      <c r="C758">
        <v>-1.542</v>
      </c>
      <c r="D758">
        <v>-2.5390000000000001</v>
      </c>
      <c r="E758">
        <v>-3.1869999999999998</v>
      </c>
      <c r="F758">
        <v>-3.25</v>
      </c>
      <c r="G758">
        <v>1.9</v>
      </c>
      <c r="H758">
        <v>-0.01</v>
      </c>
      <c r="I758">
        <v>1.923</v>
      </c>
      <c r="J758">
        <v>-0.55200000000000005</v>
      </c>
      <c r="K758">
        <v>-1.542</v>
      </c>
      <c r="L758">
        <v>-2.5390000000000001</v>
      </c>
      <c r="M758">
        <v>-3.1859999999999999</v>
      </c>
      <c r="N758">
        <v>-3.25</v>
      </c>
      <c r="O758">
        <v>0.97699999999999998</v>
      </c>
      <c r="P758">
        <v>0.999</v>
      </c>
      <c r="Q758">
        <v>0.995</v>
      </c>
      <c r="R758">
        <v>0.55800000000000005</v>
      </c>
      <c r="S758">
        <v>0.21</v>
      </c>
    </row>
    <row r="759" spans="1:19" x14ac:dyDescent="0.3">
      <c r="A759">
        <v>180</v>
      </c>
      <c r="B759">
        <v>-0.54200000000000004</v>
      </c>
      <c r="C759">
        <v>-1.542</v>
      </c>
      <c r="D759">
        <v>-2.5390000000000001</v>
      </c>
      <c r="E759">
        <v>-3.1869999999999998</v>
      </c>
      <c r="F759">
        <v>-3.25</v>
      </c>
      <c r="G759">
        <v>1.9</v>
      </c>
      <c r="H759">
        <v>-0.01</v>
      </c>
      <c r="I759">
        <v>1.923</v>
      </c>
      <c r="J759">
        <v>-0.55600000000000005</v>
      </c>
      <c r="K759">
        <v>-1.542</v>
      </c>
      <c r="L759">
        <v>-2.5390000000000001</v>
      </c>
      <c r="M759">
        <v>-3.1850000000000001</v>
      </c>
      <c r="N759">
        <v>-3.25</v>
      </c>
      <c r="O759">
        <v>0.97699999999999998</v>
      </c>
      <c r="P759">
        <v>1.004</v>
      </c>
      <c r="Q759">
        <v>0.997</v>
      </c>
      <c r="R759">
        <v>0.56200000000000006</v>
      </c>
      <c r="S759">
        <v>0.21</v>
      </c>
    </row>
    <row r="760" spans="1:19" x14ac:dyDescent="0.3">
      <c r="A760">
        <v>240</v>
      </c>
      <c r="B760">
        <v>-0.54200000000000004</v>
      </c>
      <c r="C760">
        <v>-1.542</v>
      </c>
      <c r="D760">
        <v>-2.5390000000000001</v>
      </c>
      <c r="E760">
        <v>-3.1869999999999998</v>
      </c>
      <c r="F760">
        <v>-3.25</v>
      </c>
      <c r="G760">
        <v>1.9</v>
      </c>
      <c r="H760">
        <v>-0.01</v>
      </c>
      <c r="I760">
        <v>1.923</v>
      </c>
      <c r="J760">
        <v>-0.55800000000000005</v>
      </c>
      <c r="K760">
        <v>-1.5409999999999999</v>
      </c>
      <c r="L760">
        <v>-2.5390000000000001</v>
      </c>
      <c r="M760">
        <v>-3.1850000000000001</v>
      </c>
      <c r="N760">
        <v>-3.25</v>
      </c>
      <c r="O760">
        <v>0.97699999999999998</v>
      </c>
      <c r="P760">
        <v>1.0049999999999999</v>
      </c>
      <c r="Q760">
        <v>0.998</v>
      </c>
      <c r="R760">
        <v>0.56399999999999995</v>
      </c>
      <c r="S760">
        <v>0.21</v>
      </c>
    </row>
    <row r="761" spans="1:19" x14ac:dyDescent="0.3">
      <c r="A761">
        <v>300</v>
      </c>
      <c r="B761">
        <v>-0.54200000000000004</v>
      </c>
      <c r="C761">
        <v>-1.542</v>
      </c>
      <c r="D761">
        <v>-2.5390000000000001</v>
      </c>
      <c r="E761">
        <v>-3.1869999999999998</v>
      </c>
      <c r="F761">
        <v>-3.25</v>
      </c>
      <c r="G761">
        <v>1.9</v>
      </c>
      <c r="H761">
        <v>-0.01</v>
      </c>
      <c r="I761">
        <v>1.923</v>
      </c>
      <c r="J761">
        <v>-0.56100000000000005</v>
      </c>
      <c r="K761">
        <v>-1.542</v>
      </c>
      <c r="L761">
        <v>-2.5390000000000001</v>
      </c>
      <c r="M761">
        <v>-3.1840000000000002</v>
      </c>
      <c r="N761">
        <v>-3.25</v>
      </c>
      <c r="O761">
        <v>0.97599999999999998</v>
      </c>
      <c r="P761">
        <v>1.004</v>
      </c>
      <c r="Q761">
        <v>0.998</v>
      </c>
      <c r="R761">
        <v>0.56599999999999995</v>
      </c>
      <c r="S761">
        <v>0.21</v>
      </c>
    </row>
    <row r="762" spans="1:19" x14ac:dyDescent="0.3">
      <c r="A762">
        <v>360</v>
      </c>
      <c r="B762">
        <v>-0.54200000000000004</v>
      </c>
      <c r="C762">
        <v>-1.542</v>
      </c>
      <c r="D762">
        <v>-2.5390000000000001</v>
      </c>
      <c r="E762">
        <v>-3.1869999999999998</v>
      </c>
      <c r="F762">
        <v>-3.25</v>
      </c>
      <c r="G762">
        <v>1.9</v>
      </c>
      <c r="H762">
        <v>-0.01</v>
      </c>
      <c r="I762">
        <v>1.923</v>
      </c>
      <c r="J762">
        <v>-0.56299999999999994</v>
      </c>
      <c r="K762">
        <v>-1.5429999999999999</v>
      </c>
      <c r="L762">
        <v>-2.5390000000000001</v>
      </c>
      <c r="M762">
        <v>-3.1840000000000002</v>
      </c>
      <c r="N762">
        <v>-3.25</v>
      </c>
      <c r="O762">
        <v>0.97499999999999998</v>
      </c>
      <c r="P762">
        <v>1.0009999999999999</v>
      </c>
      <c r="Q762">
        <v>0.997</v>
      </c>
      <c r="R762">
        <v>0.56699999999999995</v>
      </c>
      <c r="S762">
        <v>0.21</v>
      </c>
    </row>
    <row r="763" spans="1:19" x14ac:dyDescent="0.3">
      <c r="A763">
        <v>420</v>
      </c>
      <c r="B763">
        <v>-0.54200000000000004</v>
      </c>
      <c r="C763">
        <v>-1.542</v>
      </c>
      <c r="D763">
        <v>-2.5390000000000001</v>
      </c>
      <c r="E763">
        <v>-3.1869999999999998</v>
      </c>
      <c r="F763">
        <v>-3.25</v>
      </c>
      <c r="G763">
        <v>1.9</v>
      </c>
      <c r="H763">
        <v>-0.01</v>
      </c>
      <c r="I763">
        <v>1.923</v>
      </c>
      <c r="J763">
        <v>-0.56599999999999995</v>
      </c>
      <c r="K763">
        <v>-1.544</v>
      </c>
      <c r="L763">
        <v>-2.5390000000000001</v>
      </c>
      <c r="M763">
        <v>-3.1829999999999998</v>
      </c>
      <c r="N763">
        <v>-3.25</v>
      </c>
      <c r="O763">
        <v>0.97399999999999998</v>
      </c>
      <c r="P763">
        <v>0.999</v>
      </c>
      <c r="Q763">
        <v>0.997</v>
      </c>
      <c r="R763">
        <v>0.56799999999999995</v>
      </c>
      <c r="S763">
        <v>0.21199999999999999</v>
      </c>
    </row>
    <row r="764" spans="1:19" x14ac:dyDescent="0.3">
      <c r="A764">
        <v>480</v>
      </c>
      <c r="B764">
        <v>-0.54200000000000004</v>
      </c>
      <c r="C764">
        <v>-1.542</v>
      </c>
      <c r="D764">
        <v>-2.5390000000000001</v>
      </c>
      <c r="E764">
        <v>-3.1869999999999998</v>
      </c>
      <c r="F764">
        <v>-3.25</v>
      </c>
      <c r="G764">
        <v>1.9</v>
      </c>
      <c r="H764">
        <v>-0.01</v>
      </c>
      <c r="I764">
        <v>1.923</v>
      </c>
      <c r="J764">
        <v>-0.56799999999999995</v>
      </c>
      <c r="K764">
        <v>-1.5449999999999999</v>
      </c>
      <c r="L764">
        <v>-2.5390000000000001</v>
      </c>
      <c r="M764">
        <v>-3.1829999999999998</v>
      </c>
      <c r="N764">
        <v>-3.25</v>
      </c>
      <c r="O764">
        <v>0.97299999999999998</v>
      </c>
      <c r="P764">
        <v>0.997</v>
      </c>
      <c r="Q764">
        <v>0.998</v>
      </c>
      <c r="R764">
        <v>0.56899999999999995</v>
      </c>
      <c r="S764">
        <v>0.214</v>
      </c>
    </row>
    <row r="765" spans="1:19" x14ac:dyDescent="0.3">
      <c r="A765">
        <v>540</v>
      </c>
      <c r="B765">
        <v>-0.54200000000000004</v>
      </c>
      <c r="C765">
        <v>-1.542</v>
      </c>
      <c r="D765">
        <v>-2.5390000000000001</v>
      </c>
      <c r="E765">
        <v>-3.1869999999999998</v>
      </c>
      <c r="F765">
        <v>-3.25</v>
      </c>
      <c r="G765">
        <v>1.9</v>
      </c>
      <c r="H765">
        <v>-0.01</v>
      </c>
      <c r="I765">
        <v>1.923</v>
      </c>
      <c r="J765">
        <v>-0.56999999999999995</v>
      </c>
      <c r="K765">
        <v>-1.5469999999999999</v>
      </c>
      <c r="L765">
        <v>-2.5379999999999998</v>
      </c>
      <c r="M765">
        <v>-3.1829999999999998</v>
      </c>
      <c r="N765">
        <v>-3.25</v>
      </c>
      <c r="O765">
        <v>0.97199999999999998</v>
      </c>
      <c r="P765">
        <v>0.995</v>
      </c>
      <c r="Q765">
        <v>0.997</v>
      </c>
      <c r="R765">
        <v>0.56899999999999995</v>
      </c>
      <c r="S765">
        <v>0.216</v>
      </c>
    </row>
    <row r="766" spans="1:19" x14ac:dyDescent="0.3">
      <c r="A766">
        <v>600</v>
      </c>
      <c r="B766">
        <v>-0.54200000000000004</v>
      </c>
      <c r="C766">
        <v>-1.542</v>
      </c>
      <c r="D766">
        <v>-2.5390000000000001</v>
      </c>
      <c r="E766">
        <v>-3.1869999999999998</v>
      </c>
      <c r="F766">
        <v>-3.25</v>
      </c>
      <c r="G766">
        <v>1.9</v>
      </c>
      <c r="H766">
        <v>-0.01</v>
      </c>
      <c r="I766">
        <v>1.923</v>
      </c>
      <c r="J766">
        <v>-0.57199999999999995</v>
      </c>
      <c r="K766">
        <v>-1.548</v>
      </c>
      <c r="L766">
        <v>-2.5379999999999998</v>
      </c>
      <c r="M766">
        <v>-3.1829999999999998</v>
      </c>
      <c r="N766">
        <v>-3.25</v>
      </c>
      <c r="O766">
        <v>0.97</v>
      </c>
      <c r="P766">
        <v>0.99199999999999999</v>
      </c>
      <c r="Q766">
        <v>0.998</v>
      </c>
      <c r="R766">
        <v>0.56899999999999995</v>
      </c>
      <c r="S766">
        <v>0.217</v>
      </c>
    </row>
    <row r="768" spans="1:19" x14ac:dyDescent="0.3">
      <c r="A768" t="s">
        <v>0</v>
      </c>
      <c r="B768" t="s">
        <v>60</v>
      </c>
    </row>
    <row r="769" spans="1:19" x14ac:dyDescent="0.3">
      <c r="A769">
        <v>0</v>
      </c>
      <c r="B769">
        <v>-0.54200000000000004</v>
      </c>
      <c r="C769">
        <v>-1.542</v>
      </c>
      <c r="D769">
        <v>-2.5390000000000001</v>
      </c>
      <c r="E769">
        <v>-3.1869999999999998</v>
      </c>
      <c r="F769">
        <v>-3.25</v>
      </c>
      <c r="G769">
        <v>1.9</v>
      </c>
      <c r="H769">
        <v>-0.01</v>
      </c>
      <c r="I769">
        <v>1.68</v>
      </c>
      <c r="J769">
        <v>-0.54200000000000004</v>
      </c>
      <c r="K769">
        <v>-1.542</v>
      </c>
      <c r="L769">
        <v>-2.5390000000000001</v>
      </c>
      <c r="M769">
        <v>-3.1869999999999998</v>
      </c>
      <c r="N769">
        <v>-3.25</v>
      </c>
      <c r="O769">
        <v>0.96799999999999997</v>
      </c>
      <c r="P769">
        <v>0.96799999999999997</v>
      </c>
      <c r="Q769">
        <v>0.96199999999999997</v>
      </c>
      <c r="R769">
        <v>0.55500000000000005</v>
      </c>
      <c r="S769">
        <v>0.20899999999999999</v>
      </c>
    </row>
    <row r="770" spans="1:19" x14ac:dyDescent="0.3">
      <c r="A770">
        <v>60</v>
      </c>
      <c r="B770">
        <v>-0.54200000000000004</v>
      </c>
      <c r="C770">
        <v>-1.542</v>
      </c>
      <c r="D770">
        <v>-2.5390000000000001</v>
      </c>
      <c r="E770">
        <v>-3.1869999999999998</v>
      </c>
      <c r="F770">
        <v>-3.25</v>
      </c>
      <c r="G770">
        <v>1.9</v>
      </c>
      <c r="H770">
        <v>-0.01</v>
      </c>
      <c r="I770">
        <v>1.68</v>
      </c>
      <c r="J770">
        <v>-0.54800000000000004</v>
      </c>
      <c r="K770">
        <v>-1.5409999999999999</v>
      </c>
      <c r="L770">
        <v>-2.5379999999999998</v>
      </c>
      <c r="M770">
        <v>-3.1869999999999998</v>
      </c>
      <c r="N770">
        <v>-3.2469999999999999</v>
      </c>
      <c r="O770">
        <v>0.97399999999999998</v>
      </c>
      <c r="P770">
        <v>0.99399999999999999</v>
      </c>
      <c r="Q770">
        <v>0.98599999999999999</v>
      </c>
      <c r="R770">
        <v>0.55800000000000005</v>
      </c>
      <c r="S770">
        <v>0.20200000000000001</v>
      </c>
    </row>
    <row r="771" spans="1:19" x14ac:dyDescent="0.3">
      <c r="A771">
        <v>120</v>
      </c>
      <c r="B771">
        <v>-0.54200000000000004</v>
      </c>
      <c r="C771">
        <v>-1.542</v>
      </c>
      <c r="D771">
        <v>-2.5390000000000001</v>
      </c>
      <c r="E771">
        <v>-3.1869999999999998</v>
      </c>
      <c r="F771">
        <v>-3.25</v>
      </c>
      <c r="G771">
        <v>1.9</v>
      </c>
      <c r="H771">
        <v>-0.01</v>
      </c>
      <c r="I771">
        <v>1.68</v>
      </c>
      <c r="J771">
        <v>-0.55300000000000005</v>
      </c>
      <c r="K771">
        <v>-1.542</v>
      </c>
      <c r="L771">
        <v>-2.5379999999999998</v>
      </c>
      <c r="M771">
        <v>-3.1859999999999999</v>
      </c>
      <c r="N771">
        <v>-3.2440000000000002</v>
      </c>
      <c r="O771">
        <v>0.97699999999999998</v>
      </c>
      <c r="P771">
        <v>0.999</v>
      </c>
      <c r="Q771">
        <v>0.99299999999999999</v>
      </c>
      <c r="R771">
        <v>0.55700000000000005</v>
      </c>
      <c r="S771">
        <v>0.19400000000000001</v>
      </c>
    </row>
    <row r="772" spans="1:19" x14ac:dyDescent="0.3">
      <c r="A772">
        <v>180</v>
      </c>
      <c r="B772">
        <v>-0.54200000000000004</v>
      </c>
      <c r="C772">
        <v>-1.542</v>
      </c>
      <c r="D772">
        <v>-2.5390000000000001</v>
      </c>
      <c r="E772">
        <v>-3.1869999999999998</v>
      </c>
      <c r="F772">
        <v>-3.25</v>
      </c>
      <c r="G772">
        <v>1.9</v>
      </c>
      <c r="H772">
        <v>-0.01</v>
      </c>
      <c r="I772">
        <v>1.68</v>
      </c>
      <c r="J772">
        <v>-0.55500000000000005</v>
      </c>
      <c r="K772">
        <v>-1.542</v>
      </c>
      <c r="L772">
        <v>-2.5390000000000001</v>
      </c>
      <c r="M772">
        <v>-3.1850000000000001</v>
      </c>
      <c r="N772">
        <v>-3.2410000000000001</v>
      </c>
      <c r="O772">
        <v>0.97699999999999998</v>
      </c>
      <c r="P772">
        <v>1.004</v>
      </c>
      <c r="Q772">
        <v>0.997</v>
      </c>
      <c r="R772">
        <v>0.56100000000000005</v>
      </c>
      <c r="S772">
        <v>0.188</v>
      </c>
    </row>
    <row r="773" spans="1:19" x14ac:dyDescent="0.3">
      <c r="A773">
        <v>240</v>
      </c>
      <c r="B773">
        <v>-0.54200000000000004</v>
      </c>
      <c r="C773">
        <v>-1.542</v>
      </c>
      <c r="D773">
        <v>-2.5390000000000001</v>
      </c>
      <c r="E773">
        <v>-3.1869999999999998</v>
      </c>
      <c r="F773">
        <v>-3.25</v>
      </c>
      <c r="G773">
        <v>1.9</v>
      </c>
      <c r="H773">
        <v>-0.01</v>
      </c>
      <c r="I773">
        <v>1.68</v>
      </c>
      <c r="J773">
        <v>-0.55800000000000005</v>
      </c>
      <c r="K773">
        <v>-1.5409999999999999</v>
      </c>
      <c r="L773">
        <v>-2.5390000000000001</v>
      </c>
      <c r="M773">
        <v>-3.1850000000000001</v>
      </c>
      <c r="N773">
        <v>-3.238</v>
      </c>
      <c r="O773">
        <v>0.97699999999999998</v>
      </c>
      <c r="P773">
        <v>1.0049999999999999</v>
      </c>
      <c r="Q773">
        <v>0.998</v>
      </c>
      <c r="R773">
        <v>0.56699999999999995</v>
      </c>
      <c r="S773">
        <v>0.182</v>
      </c>
    </row>
    <row r="774" spans="1:19" x14ac:dyDescent="0.3">
      <c r="A774">
        <v>300</v>
      </c>
      <c r="B774">
        <v>-0.54200000000000004</v>
      </c>
      <c r="C774">
        <v>-1.542</v>
      </c>
      <c r="D774">
        <v>-2.5390000000000001</v>
      </c>
      <c r="E774">
        <v>-3.1869999999999998</v>
      </c>
      <c r="F774">
        <v>-3.25</v>
      </c>
      <c r="G774">
        <v>1.9</v>
      </c>
      <c r="H774">
        <v>-0.01</v>
      </c>
      <c r="I774">
        <v>1.68</v>
      </c>
      <c r="J774">
        <v>-0.56100000000000005</v>
      </c>
      <c r="K774">
        <v>-1.542</v>
      </c>
      <c r="L774">
        <v>-2.5390000000000001</v>
      </c>
      <c r="M774">
        <v>-3.1850000000000001</v>
      </c>
      <c r="N774">
        <v>-3.2349999999999999</v>
      </c>
      <c r="O774">
        <v>0.97599999999999998</v>
      </c>
      <c r="P774">
        <v>1.0029999999999999</v>
      </c>
      <c r="Q774">
        <v>0.998</v>
      </c>
      <c r="R774">
        <v>0.56799999999999995</v>
      </c>
      <c r="S774">
        <v>0.17799999999999999</v>
      </c>
    </row>
    <row r="775" spans="1:19" x14ac:dyDescent="0.3">
      <c r="A775">
        <v>360</v>
      </c>
      <c r="B775">
        <v>-0.54200000000000004</v>
      </c>
      <c r="C775">
        <v>-1.542</v>
      </c>
      <c r="D775">
        <v>-2.5390000000000001</v>
      </c>
      <c r="E775">
        <v>-3.1869999999999998</v>
      </c>
      <c r="F775">
        <v>-3.25</v>
      </c>
      <c r="G775">
        <v>1.9</v>
      </c>
      <c r="H775">
        <v>-0.01</v>
      </c>
      <c r="I775">
        <v>1.68</v>
      </c>
      <c r="J775">
        <v>-0.56299999999999994</v>
      </c>
      <c r="K775">
        <v>-1.5429999999999999</v>
      </c>
      <c r="L775">
        <v>-2.5390000000000001</v>
      </c>
      <c r="M775">
        <v>-3.1829999999999998</v>
      </c>
      <c r="N775">
        <v>-3.2320000000000002</v>
      </c>
      <c r="O775">
        <v>0.97499999999999998</v>
      </c>
      <c r="P775">
        <v>1.0009999999999999</v>
      </c>
      <c r="Q775">
        <v>0.998</v>
      </c>
      <c r="R775">
        <v>0.56499999999999995</v>
      </c>
      <c r="S775">
        <v>0.17399999999999999</v>
      </c>
    </row>
    <row r="776" spans="1:19" x14ac:dyDescent="0.3">
      <c r="A776">
        <v>420</v>
      </c>
      <c r="B776">
        <v>-0.54200000000000004</v>
      </c>
      <c r="C776">
        <v>-1.542</v>
      </c>
      <c r="D776">
        <v>-2.5390000000000001</v>
      </c>
      <c r="E776">
        <v>-3.1869999999999998</v>
      </c>
      <c r="F776">
        <v>-3.25</v>
      </c>
      <c r="G776">
        <v>1.9</v>
      </c>
      <c r="H776">
        <v>-0.01</v>
      </c>
      <c r="I776">
        <v>1.68</v>
      </c>
      <c r="J776">
        <v>-0.56599999999999995</v>
      </c>
      <c r="K776">
        <v>-1.544</v>
      </c>
      <c r="L776">
        <v>-2.5390000000000001</v>
      </c>
      <c r="M776">
        <v>-3.181</v>
      </c>
      <c r="N776">
        <v>-3.2290000000000001</v>
      </c>
      <c r="O776">
        <v>0.97399999999999998</v>
      </c>
      <c r="P776">
        <v>0.999</v>
      </c>
      <c r="Q776">
        <v>0.998</v>
      </c>
      <c r="R776">
        <v>0.55800000000000005</v>
      </c>
      <c r="S776">
        <v>0.17199999999999999</v>
      </c>
    </row>
    <row r="777" spans="1:19" x14ac:dyDescent="0.3">
      <c r="A777">
        <v>480</v>
      </c>
      <c r="B777">
        <v>-0.54200000000000004</v>
      </c>
      <c r="C777">
        <v>-1.542</v>
      </c>
      <c r="D777">
        <v>-2.5390000000000001</v>
      </c>
      <c r="E777">
        <v>-3.1869999999999998</v>
      </c>
      <c r="F777">
        <v>-3.25</v>
      </c>
      <c r="G777">
        <v>1.9</v>
      </c>
      <c r="H777">
        <v>-0.01</v>
      </c>
      <c r="I777">
        <v>1.68</v>
      </c>
      <c r="J777">
        <v>-0.56799999999999995</v>
      </c>
      <c r="K777">
        <v>-1.5449999999999999</v>
      </c>
      <c r="L777">
        <v>-2.5390000000000001</v>
      </c>
      <c r="M777">
        <v>-3.1779999999999999</v>
      </c>
      <c r="N777">
        <v>-3.226</v>
      </c>
      <c r="O777">
        <v>0.97299999999999998</v>
      </c>
      <c r="P777">
        <v>0.997</v>
      </c>
      <c r="Q777">
        <v>0.998</v>
      </c>
      <c r="R777">
        <v>0.55200000000000005</v>
      </c>
      <c r="S777">
        <v>0.17100000000000001</v>
      </c>
    </row>
    <row r="778" spans="1:19" x14ac:dyDescent="0.3">
      <c r="A778">
        <v>540</v>
      </c>
      <c r="B778">
        <v>-0.54200000000000004</v>
      </c>
      <c r="C778">
        <v>-1.542</v>
      </c>
      <c r="D778">
        <v>-2.5390000000000001</v>
      </c>
      <c r="E778">
        <v>-3.1869999999999998</v>
      </c>
      <c r="F778">
        <v>-3.25</v>
      </c>
      <c r="G778">
        <v>1.9</v>
      </c>
      <c r="H778">
        <v>-0.01</v>
      </c>
      <c r="I778">
        <v>1.68</v>
      </c>
      <c r="J778">
        <v>-0.56999999999999995</v>
      </c>
      <c r="K778">
        <v>-1.5469999999999999</v>
      </c>
      <c r="L778">
        <v>-2.5379999999999998</v>
      </c>
      <c r="M778">
        <v>-3.1749999999999998</v>
      </c>
      <c r="N778">
        <v>-3.2229999999999999</v>
      </c>
      <c r="O778">
        <v>0.97199999999999998</v>
      </c>
      <c r="P778">
        <v>0.995</v>
      </c>
      <c r="Q778">
        <v>0.997</v>
      </c>
      <c r="R778">
        <v>0.54700000000000004</v>
      </c>
      <c r="S778">
        <v>0.17100000000000001</v>
      </c>
    </row>
    <row r="779" spans="1:19" x14ac:dyDescent="0.3">
      <c r="A779">
        <v>600</v>
      </c>
      <c r="B779">
        <v>-0.54200000000000004</v>
      </c>
      <c r="C779">
        <v>-1.542</v>
      </c>
      <c r="D779">
        <v>-2.5390000000000001</v>
      </c>
      <c r="E779">
        <v>-3.1869999999999998</v>
      </c>
      <c r="F779">
        <v>-3.25</v>
      </c>
      <c r="G779">
        <v>1.9</v>
      </c>
      <c r="H779">
        <v>-0.01</v>
      </c>
      <c r="I779">
        <v>1.68</v>
      </c>
      <c r="J779">
        <v>-0.57199999999999995</v>
      </c>
      <c r="K779">
        <v>-1.548</v>
      </c>
      <c r="L779">
        <v>-2.5379999999999998</v>
      </c>
      <c r="M779">
        <v>-3.1709999999999998</v>
      </c>
      <c r="N779">
        <v>-3.22</v>
      </c>
      <c r="O779">
        <v>0.97</v>
      </c>
      <c r="P779">
        <v>0.99199999999999999</v>
      </c>
      <c r="Q779">
        <v>0.997</v>
      </c>
      <c r="R779">
        <v>0.54100000000000004</v>
      </c>
      <c r="S779">
        <v>0.17</v>
      </c>
    </row>
    <row r="781" spans="1:19" x14ac:dyDescent="0.3">
      <c r="A781" t="s">
        <v>0</v>
      </c>
      <c r="B781" t="s">
        <v>61</v>
      </c>
    </row>
    <row r="782" spans="1:19" x14ac:dyDescent="0.3">
      <c r="A782">
        <v>0</v>
      </c>
      <c r="B782">
        <v>-0.54200000000000004</v>
      </c>
      <c r="C782">
        <v>-1.542</v>
      </c>
      <c r="D782">
        <v>-2.5390000000000001</v>
      </c>
      <c r="E782">
        <v>-3.1949999999999998</v>
      </c>
      <c r="F782">
        <v>-3.26</v>
      </c>
      <c r="G782">
        <v>1.9</v>
      </c>
      <c r="H782">
        <v>0</v>
      </c>
      <c r="I782">
        <v>2.153</v>
      </c>
      <c r="J782">
        <v>-0.54200000000000004</v>
      </c>
      <c r="K782">
        <v>-1.542</v>
      </c>
      <c r="L782">
        <v>-2.5390000000000001</v>
      </c>
      <c r="M782">
        <v>-3.1949999999999998</v>
      </c>
      <c r="N782">
        <v>-3.26</v>
      </c>
      <c r="O782">
        <v>0.96799999999999997</v>
      </c>
      <c r="P782">
        <v>0.96799999999999997</v>
      </c>
      <c r="Q782">
        <v>0.96299999999999997</v>
      </c>
      <c r="R782">
        <v>0.56100000000000005</v>
      </c>
      <c r="S782">
        <v>0.21099999999999999</v>
      </c>
    </row>
    <row r="783" spans="1:19" x14ac:dyDescent="0.3">
      <c r="A783">
        <v>60</v>
      </c>
      <c r="B783">
        <v>-0.54200000000000004</v>
      </c>
      <c r="C783">
        <v>-1.542</v>
      </c>
      <c r="D783">
        <v>-2.5390000000000001</v>
      </c>
      <c r="E783">
        <v>-3.1949999999999998</v>
      </c>
      <c r="F783">
        <v>-3.26</v>
      </c>
      <c r="G783">
        <v>1.9</v>
      </c>
      <c r="H783">
        <v>0</v>
      </c>
      <c r="I783">
        <v>2.153</v>
      </c>
      <c r="J783">
        <v>-0.54700000000000004</v>
      </c>
      <c r="K783">
        <v>-1.542</v>
      </c>
      <c r="L783">
        <v>-2.5390000000000001</v>
      </c>
      <c r="M783">
        <v>-3.1949999999999998</v>
      </c>
      <c r="N783">
        <v>-3.2629999999999999</v>
      </c>
      <c r="O783">
        <v>0.97799999999999998</v>
      </c>
      <c r="P783">
        <v>0.995</v>
      </c>
      <c r="Q783">
        <v>0.98699999999999999</v>
      </c>
      <c r="R783">
        <v>0.56200000000000006</v>
      </c>
      <c r="S783">
        <v>0.219</v>
      </c>
    </row>
    <row r="784" spans="1:19" x14ac:dyDescent="0.3">
      <c r="A784">
        <v>120</v>
      </c>
      <c r="B784">
        <v>-0.54200000000000004</v>
      </c>
      <c r="C784">
        <v>-1.542</v>
      </c>
      <c r="D784">
        <v>-2.5390000000000001</v>
      </c>
      <c r="E784">
        <v>-3.1949999999999998</v>
      </c>
      <c r="F784">
        <v>-3.26</v>
      </c>
      <c r="G784">
        <v>1.9</v>
      </c>
      <c r="H784">
        <v>0</v>
      </c>
      <c r="I784">
        <v>2.153</v>
      </c>
      <c r="J784">
        <v>-0.55000000000000004</v>
      </c>
      <c r="K784">
        <v>-1.542</v>
      </c>
      <c r="L784">
        <v>-2.5390000000000001</v>
      </c>
      <c r="M784">
        <v>-3.1949999999999998</v>
      </c>
      <c r="N784">
        <v>-3.266</v>
      </c>
      <c r="O784">
        <v>0.98199999999999998</v>
      </c>
      <c r="P784">
        <v>0.999</v>
      </c>
      <c r="Q784">
        <v>0.995</v>
      </c>
      <c r="R784">
        <v>0.56599999999999995</v>
      </c>
      <c r="S784">
        <v>0.22700000000000001</v>
      </c>
    </row>
    <row r="785" spans="1:19" x14ac:dyDescent="0.3">
      <c r="A785">
        <v>180</v>
      </c>
      <c r="B785">
        <v>-0.54200000000000004</v>
      </c>
      <c r="C785">
        <v>-1.542</v>
      </c>
      <c r="D785">
        <v>-2.5390000000000001</v>
      </c>
      <c r="E785">
        <v>-3.1949999999999998</v>
      </c>
      <c r="F785">
        <v>-3.26</v>
      </c>
      <c r="G785">
        <v>1.9</v>
      </c>
      <c r="H785">
        <v>0</v>
      </c>
      <c r="I785">
        <v>2.153</v>
      </c>
      <c r="J785">
        <v>-0.55200000000000005</v>
      </c>
      <c r="K785">
        <v>-1.542</v>
      </c>
      <c r="L785">
        <v>-2.5390000000000001</v>
      </c>
      <c r="M785">
        <v>-3.194</v>
      </c>
      <c r="N785">
        <v>-3.2690000000000001</v>
      </c>
      <c r="O785">
        <v>0.98599999999999999</v>
      </c>
      <c r="P785">
        <v>1.004</v>
      </c>
      <c r="Q785">
        <v>0.997</v>
      </c>
      <c r="R785">
        <v>0.56899999999999995</v>
      </c>
      <c r="S785">
        <v>0.23400000000000001</v>
      </c>
    </row>
    <row r="786" spans="1:19" x14ac:dyDescent="0.3">
      <c r="A786">
        <v>240</v>
      </c>
      <c r="B786">
        <v>-0.54200000000000004</v>
      </c>
      <c r="C786">
        <v>-1.542</v>
      </c>
      <c r="D786">
        <v>-2.5390000000000001</v>
      </c>
      <c r="E786">
        <v>-3.1949999999999998</v>
      </c>
      <c r="F786">
        <v>-3.26</v>
      </c>
      <c r="G786">
        <v>1.9</v>
      </c>
      <c r="H786">
        <v>0</v>
      </c>
      <c r="I786">
        <v>2.153</v>
      </c>
      <c r="J786">
        <v>-0.55300000000000005</v>
      </c>
      <c r="K786">
        <v>-1.5409999999999999</v>
      </c>
      <c r="L786">
        <v>-2.5390000000000001</v>
      </c>
      <c r="M786">
        <v>-3.1920000000000002</v>
      </c>
      <c r="N786">
        <v>-3.2719999999999998</v>
      </c>
      <c r="O786">
        <v>0.98799999999999999</v>
      </c>
      <c r="P786">
        <v>1.004</v>
      </c>
      <c r="Q786">
        <v>0.998</v>
      </c>
      <c r="R786">
        <v>0.56699999999999995</v>
      </c>
      <c r="S786">
        <v>0.24</v>
      </c>
    </row>
    <row r="787" spans="1:19" x14ac:dyDescent="0.3">
      <c r="A787">
        <v>300</v>
      </c>
      <c r="B787">
        <v>-0.54200000000000004</v>
      </c>
      <c r="C787">
        <v>-1.542</v>
      </c>
      <c r="D787">
        <v>-2.5390000000000001</v>
      </c>
      <c r="E787">
        <v>-3.1949999999999998</v>
      </c>
      <c r="F787">
        <v>-3.26</v>
      </c>
      <c r="G787">
        <v>1.9</v>
      </c>
      <c r="H787">
        <v>0</v>
      </c>
      <c r="I787">
        <v>2.153</v>
      </c>
      <c r="J787">
        <v>-0.55400000000000005</v>
      </c>
      <c r="K787">
        <v>-1.542</v>
      </c>
      <c r="L787">
        <v>-2.5390000000000001</v>
      </c>
      <c r="M787">
        <v>-3.1909999999999998</v>
      </c>
      <c r="N787">
        <v>-3.2749999999999999</v>
      </c>
      <c r="O787">
        <v>0.99</v>
      </c>
      <c r="P787">
        <v>1.004</v>
      </c>
      <c r="Q787">
        <v>0.999</v>
      </c>
      <c r="R787">
        <v>0.56899999999999995</v>
      </c>
      <c r="S787">
        <v>0.24399999999999999</v>
      </c>
    </row>
    <row r="788" spans="1:19" x14ac:dyDescent="0.3">
      <c r="A788">
        <v>360</v>
      </c>
      <c r="B788">
        <v>-0.54200000000000004</v>
      </c>
      <c r="C788">
        <v>-1.542</v>
      </c>
      <c r="D788">
        <v>-2.5390000000000001</v>
      </c>
      <c r="E788">
        <v>-3.1949999999999998</v>
      </c>
      <c r="F788">
        <v>-3.26</v>
      </c>
      <c r="G788">
        <v>1.9</v>
      </c>
      <c r="H788">
        <v>0</v>
      </c>
      <c r="I788">
        <v>2.153</v>
      </c>
      <c r="J788">
        <v>-0.55400000000000005</v>
      </c>
      <c r="K788">
        <v>-1.5429999999999999</v>
      </c>
      <c r="L788">
        <v>-2.5390000000000001</v>
      </c>
      <c r="M788">
        <v>-3.1920000000000002</v>
      </c>
      <c r="N788">
        <v>-3.278</v>
      </c>
      <c r="O788">
        <v>0.99</v>
      </c>
      <c r="P788">
        <v>1.0009999999999999</v>
      </c>
      <c r="Q788">
        <v>0.998</v>
      </c>
      <c r="R788">
        <v>0.57499999999999996</v>
      </c>
      <c r="S788">
        <v>0.249</v>
      </c>
    </row>
    <row r="789" spans="1:19" x14ac:dyDescent="0.3">
      <c r="A789">
        <v>420</v>
      </c>
      <c r="B789">
        <v>-0.54200000000000004</v>
      </c>
      <c r="C789">
        <v>-1.542</v>
      </c>
      <c r="D789">
        <v>-2.5390000000000001</v>
      </c>
      <c r="E789">
        <v>-3.1949999999999998</v>
      </c>
      <c r="F789">
        <v>-3.26</v>
      </c>
      <c r="G789">
        <v>1.9</v>
      </c>
      <c r="H789">
        <v>0</v>
      </c>
      <c r="I789">
        <v>2.153</v>
      </c>
      <c r="J789">
        <v>-0.55500000000000005</v>
      </c>
      <c r="K789">
        <v>-1.544</v>
      </c>
      <c r="L789">
        <v>-2.5390000000000001</v>
      </c>
      <c r="M789">
        <v>-3.194</v>
      </c>
      <c r="N789">
        <v>-3.2810000000000001</v>
      </c>
      <c r="O789">
        <v>0.99099999999999999</v>
      </c>
      <c r="P789">
        <v>1</v>
      </c>
      <c r="Q789">
        <v>0.997</v>
      </c>
      <c r="R789">
        <v>0.58099999999999996</v>
      </c>
      <c r="S789">
        <v>0.254</v>
      </c>
    </row>
    <row r="790" spans="1:19" x14ac:dyDescent="0.3">
      <c r="A790">
        <v>480</v>
      </c>
      <c r="B790">
        <v>-0.54200000000000004</v>
      </c>
      <c r="C790">
        <v>-1.542</v>
      </c>
      <c r="D790">
        <v>-2.5390000000000001</v>
      </c>
      <c r="E790">
        <v>-3.1949999999999998</v>
      </c>
      <c r="F790">
        <v>-3.26</v>
      </c>
      <c r="G790">
        <v>1.9</v>
      </c>
      <c r="H790">
        <v>0</v>
      </c>
      <c r="I790">
        <v>2.153</v>
      </c>
      <c r="J790">
        <v>-0.55500000000000005</v>
      </c>
      <c r="K790">
        <v>-1.544</v>
      </c>
      <c r="L790">
        <v>-2.5390000000000001</v>
      </c>
      <c r="M790">
        <v>-3.1960000000000002</v>
      </c>
      <c r="N790">
        <v>-3.2839999999999998</v>
      </c>
      <c r="O790">
        <v>0.99199999999999999</v>
      </c>
      <c r="P790">
        <v>0.999</v>
      </c>
      <c r="Q790">
        <v>0.998</v>
      </c>
      <c r="R790">
        <v>0.58799999999999997</v>
      </c>
      <c r="S790">
        <v>0.25800000000000001</v>
      </c>
    </row>
    <row r="791" spans="1:19" x14ac:dyDescent="0.3">
      <c r="A791">
        <v>540</v>
      </c>
      <c r="B791">
        <v>-0.54200000000000004</v>
      </c>
      <c r="C791">
        <v>-1.542</v>
      </c>
      <c r="D791">
        <v>-2.5390000000000001</v>
      </c>
      <c r="E791">
        <v>-3.1949999999999998</v>
      </c>
      <c r="F791">
        <v>-3.26</v>
      </c>
      <c r="G791">
        <v>1.9</v>
      </c>
      <c r="H791">
        <v>0</v>
      </c>
      <c r="I791">
        <v>2.153</v>
      </c>
      <c r="J791">
        <v>-0.55500000000000005</v>
      </c>
      <c r="K791">
        <v>-1.5449999999999999</v>
      </c>
      <c r="L791">
        <v>-2.5390000000000001</v>
      </c>
      <c r="M791">
        <v>-3.198</v>
      </c>
      <c r="N791">
        <v>-3.2869999999999999</v>
      </c>
      <c r="O791">
        <v>0.99199999999999999</v>
      </c>
      <c r="P791">
        <v>0.997</v>
      </c>
      <c r="Q791">
        <v>0.999</v>
      </c>
      <c r="R791">
        <v>0.59499999999999997</v>
      </c>
      <c r="S791">
        <v>0.26200000000000001</v>
      </c>
    </row>
    <row r="792" spans="1:19" x14ac:dyDescent="0.3">
      <c r="A792">
        <v>600</v>
      </c>
      <c r="B792">
        <v>-0.54200000000000004</v>
      </c>
      <c r="C792">
        <v>-1.542</v>
      </c>
      <c r="D792">
        <v>-2.5390000000000001</v>
      </c>
      <c r="E792">
        <v>-3.1949999999999998</v>
      </c>
      <c r="F792">
        <v>-3.26</v>
      </c>
      <c r="G792">
        <v>1.9</v>
      </c>
      <c r="H792">
        <v>0</v>
      </c>
      <c r="I792">
        <v>2.153</v>
      </c>
      <c r="J792">
        <v>-0.55600000000000005</v>
      </c>
      <c r="K792">
        <v>-1.546</v>
      </c>
      <c r="L792">
        <v>-2.5390000000000001</v>
      </c>
      <c r="M792">
        <v>-3.2</v>
      </c>
      <c r="N792">
        <v>-3.29</v>
      </c>
      <c r="O792">
        <v>0.99299999999999999</v>
      </c>
      <c r="P792">
        <v>0.996</v>
      </c>
      <c r="Q792">
        <v>0.999</v>
      </c>
      <c r="R792">
        <v>0.59899999999999998</v>
      </c>
      <c r="S792">
        <v>0.26500000000000001</v>
      </c>
    </row>
    <row r="794" spans="1:19" x14ac:dyDescent="0.3">
      <c r="A794" t="s">
        <v>0</v>
      </c>
      <c r="B794" t="s">
        <v>62</v>
      </c>
    </row>
    <row r="795" spans="1:19" x14ac:dyDescent="0.3">
      <c r="A795">
        <v>0</v>
      </c>
      <c r="B795">
        <v>-0.54200000000000004</v>
      </c>
      <c r="C795">
        <v>-1.542</v>
      </c>
      <c r="D795">
        <v>-2.5390000000000001</v>
      </c>
      <c r="E795">
        <v>-3.1949999999999998</v>
      </c>
      <c r="F795">
        <v>-3.26</v>
      </c>
      <c r="G795">
        <v>1.9</v>
      </c>
      <c r="H795">
        <v>0</v>
      </c>
      <c r="I795">
        <v>1.9239999999999999</v>
      </c>
      <c r="J795">
        <v>-0.54200000000000004</v>
      </c>
      <c r="K795">
        <v>-1.542</v>
      </c>
      <c r="L795">
        <v>-2.5390000000000001</v>
      </c>
      <c r="M795">
        <v>-3.1949999999999998</v>
      </c>
      <c r="N795">
        <v>-3.26</v>
      </c>
      <c r="O795">
        <v>0.96799999999999997</v>
      </c>
      <c r="P795">
        <v>0.96799999999999997</v>
      </c>
      <c r="Q795">
        <v>0.96299999999999997</v>
      </c>
      <c r="R795">
        <v>0.56100000000000005</v>
      </c>
      <c r="S795">
        <v>0.21099999999999999</v>
      </c>
    </row>
    <row r="796" spans="1:19" x14ac:dyDescent="0.3">
      <c r="A796">
        <v>60</v>
      </c>
      <c r="B796">
        <v>-0.54200000000000004</v>
      </c>
      <c r="C796">
        <v>-1.542</v>
      </c>
      <c r="D796">
        <v>-2.5390000000000001</v>
      </c>
      <c r="E796">
        <v>-3.1949999999999998</v>
      </c>
      <c r="F796">
        <v>-3.26</v>
      </c>
      <c r="G796">
        <v>1.9</v>
      </c>
      <c r="H796">
        <v>0</v>
      </c>
      <c r="I796">
        <v>1.9239999999999999</v>
      </c>
      <c r="J796">
        <v>-0.54700000000000004</v>
      </c>
      <c r="K796">
        <v>-1.542</v>
      </c>
      <c r="L796">
        <v>-2.5390000000000001</v>
      </c>
      <c r="M796">
        <v>-3.1949999999999998</v>
      </c>
      <c r="N796">
        <v>-3.26</v>
      </c>
      <c r="O796">
        <v>0.97799999999999998</v>
      </c>
      <c r="P796">
        <v>0.99399999999999999</v>
      </c>
      <c r="Q796">
        <v>0.98699999999999999</v>
      </c>
      <c r="R796">
        <v>0.56299999999999994</v>
      </c>
      <c r="S796">
        <v>0.21199999999999999</v>
      </c>
    </row>
    <row r="797" spans="1:19" x14ac:dyDescent="0.3">
      <c r="A797">
        <v>120</v>
      </c>
      <c r="B797">
        <v>-0.54200000000000004</v>
      </c>
      <c r="C797">
        <v>-1.542</v>
      </c>
      <c r="D797">
        <v>-2.5390000000000001</v>
      </c>
      <c r="E797">
        <v>-3.1949999999999998</v>
      </c>
      <c r="F797">
        <v>-3.26</v>
      </c>
      <c r="G797">
        <v>1.9</v>
      </c>
      <c r="H797">
        <v>0</v>
      </c>
      <c r="I797">
        <v>1.9239999999999999</v>
      </c>
      <c r="J797">
        <v>-0.55000000000000004</v>
      </c>
      <c r="K797">
        <v>-1.542</v>
      </c>
      <c r="L797">
        <v>-2.5390000000000001</v>
      </c>
      <c r="M797">
        <v>-3.194</v>
      </c>
      <c r="N797">
        <v>-3.26</v>
      </c>
      <c r="O797">
        <v>0.98199999999999998</v>
      </c>
      <c r="P797">
        <v>0.999</v>
      </c>
      <c r="Q797">
        <v>0.99399999999999999</v>
      </c>
      <c r="R797">
        <v>0.56499999999999995</v>
      </c>
      <c r="S797">
        <v>0.21199999999999999</v>
      </c>
    </row>
    <row r="798" spans="1:19" x14ac:dyDescent="0.3">
      <c r="A798">
        <v>180</v>
      </c>
      <c r="B798">
        <v>-0.54200000000000004</v>
      </c>
      <c r="C798">
        <v>-1.542</v>
      </c>
      <c r="D798">
        <v>-2.5390000000000001</v>
      </c>
      <c r="E798">
        <v>-3.1949999999999998</v>
      </c>
      <c r="F798">
        <v>-3.26</v>
      </c>
      <c r="G798">
        <v>1.9</v>
      </c>
      <c r="H798">
        <v>0</v>
      </c>
      <c r="I798">
        <v>1.9239999999999999</v>
      </c>
      <c r="J798">
        <v>-0.55200000000000005</v>
      </c>
      <c r="K798">
        <v>-1.542</v>
      </c>
      <c r="L798">
        <v>-2.5390000000000001</v>
      </c>
      <c r="M798">
        <v>-3.1930000000000001</v>
      </c>
      <c r="N798">
        <v>-3.26</v>
      </c>
      <c r="O798">
        <v>0.98599999999999999</v>
      </c>
      <c r="P798">
        <v>1.004</v>
      </c>
      <c r="Q798">
        <v>0.997</v>
      </c>
      <c r="R798">
        <v>0.56799999999999995</v>
      </c>
      <c r="S798">
        <v>0.21199999999999999</v>
      </c>
    </row>
    <row r="799" spans="1:19" x14ac:dyDescent="0.3">
      <c r="A799">
        <v>240</v>
      </c>
      <c r="B799">
        <v>-0.54200000000000004</v>
      </c>
      <c r="C799">
        <v>-1.542</v>
      </c>
      <c r="D799">
        <v>-2.5390000000000001</v>
      </c>
      <c r="E799">
        <v>-3.1949999999999998</v>
      </c>
      <c r="F799">
        <v>-3.26</v>
      </c>
      <c r="G799">
        <v>1.9</v>
      </c>
      <c r="H799">
        <v>0</v>
      </c>
      <c r="I799">
        <v>1.9239999999999999</v>
      </c>
      <c r="J799">
        <v>-0.55300000000000005</v>
      </c>
      <c r="K799">
        <v>-1.542</v>
      </c>
      <c r="L799">
        <v>-2.5390000000000001</v>
      </c>
      <c r="M799">
        <v>-3.1920000000000002</v>
      </c>
      <c r="N799">
        <v>-3.26</v>
      </c>
      <c r="O799">
        <v>0.98799999999999999</v>
      </c>
      <c r="P799">
        <v>1.0049999999999999</v>
      </c>
      <c r="Q799">
        <v>0.998</v>
      </c>
      <c r="R799">
        <v>0.56999999999999995</v>
      </c>
      <c r="S799">
        <v>0.21199999999999999</v>
      </c>
    </row>
    <row r="800" spans="1:19" x14ac:dyDescent="0.3">
      <c r="A800">
        <v>300</v>
      </c>
      <c r="B800">
        <v>-0.54200000000000004</v>
      </c>
      <c r="C800">
        <v>-1.542</v>
      </c>
      <c r="D800">
        <v>-2.5390000000000001</v>
      </c>
      <c r="E800">
        <v>-3.1949999999999998</v>
      </c>
      <c r="F800">
        <v>-3.26</v>
      </c>
      <c r="G800">
        <v>1.9</v>
      </c>
      <c r="H800">
        <v>0</v>
      </c>
      <c r="I800">
        <v>1.9239999999999999</v>
      </c>
      <c r="J800">
        <v>-0.55400000000000005</v>
      </c>
      <c r="K800">
        <v>-1.542</v>
      </c>
      <c r="L800">
        <v>-2.5390000000000001</v>
      </c>
      <c r="M800">
        <v>-3.1920000000000002</v>
      </c>
      <c r="N800">
        <v>-3.26</v>
      </c>
      <c r="O800">
        <v>0.98899999999999999</v>
      </c>
      <c r="P800">
        <v>1.004</v>
      </c>
      <c r="Q800">
        <v>0.999</v>
      </c>
      <c r="R800">
        <v>0.57199999999999995</v>
      </c>
      <c r="S800">
        <v>0.21199999999999999</v>
      </c>
    </row>
    <row r="801" spans="1:19" x14ac:dyDescent="0.3">
      <c r="A801">
        <v>360</v>
      </c>
      <c r="B801">
        <v>-0.54200000000000004</v>
      </c>
      <c r="C801">
        <v>-1.542</v>
      </c>
      <c r="D801">
        <v>-2.5390000000000001</v>
      </c>
      <c r="E801">
        <v>-3.1949999999999998</v>
      </c>
      <c r="F801">
        <v>-3.26</v>
      </c>
      <c r="G801">
        <v>1.9</v>
      </c>
      <c r="H801">
        <v>0</v>
      </c>
      <c r="I801">
        <v>1.9239999999999999</v>
      </c>
      <c r="J801">
        <v>-0.55400000000000005</v>
      </c>
      <c r="K801">
        <v>-1.5429999999999999</v>
      </c>
      <c r="L801">
        <v>-2.5390000000000001</v>
      </c>
      <c r="M801">
        <v>-3.1920000000000002</v>
      </c>
      <c r="N801">
        <v>-3.26</v>
      </c>
      <c r="O801">
        <v>0.99</v>
      </c>
      <c r="P801">
        <v>1.002</v>
      </c>
      <c r="Q801">
        <v>0.998</v>
      </c>
      <c r="R801">
        <v>0.57299999999999995</v>
      </c>
      <c r="S801">
        <v>0.21199999999999999</v>
      </c>
    </row>
    <row r="802" spans="1:19" x14ac:dyDescent="0.3">
      <c r="A802">
        <v>420</v>
      </c>
      <c r="B802">
        <v>-0.54200000000000004</v>
      </c>
      <c r="C802">
        <v>-1.542</v>
      </c>
      <c r="D802">
        <v>-2.5390000000000001</v>
      </c>
      <c r="E802">
        <v>-3.1949999999999998</v>
      </c>
      <c r="F802">
        <v>-3.26</v>
      </c>
      <c r="G802">
        <v>1.9</v>
      </c>
      <c r="H802">
        <v>0</v>
      </c>
      <c r="I802">
        <v>1.9239999999999999</v>
      </c>
      <c r="J802">
        <v>-0.55500000000000005</v>
      </c>
      <c r="K802">
        <v>-1.544</v>
      </c>
      <c r="L802">
        <v>-2.5390000000000001</v>
      </c>
      <c r="M802">
        <v>-3.1920000000000002</v>
      </c>
      <c r="N802">
        <v>-3.26</v>
      </c>
      <c r="O802">
        <v>0.99099999999999999</v>
      </c>
      <c r="P802">
        <v>1</v>
      </c>
      <c r="Q802">
        <v>0.998</v>
      </c>
      <c r="R802">
        <v>0.57399999999999995</v>
      </c>
      <c r="S802">
        <v>0.214</v>
      </c>
    </row>
    <row r="803" spans="1:19" x14ac:dyDescent="0.3">
      <c r="A803">
        <v>480</v>
      </c>
      <c r="B803">
        <v>-0.54200000000000004</v>
      </c>
      <c r="C803">
        <v>-1.542</v>
      </c>
      <c r="D803">
        <v>-2.5390000000000001</v>
      </c>
      <c r="E803">
        <v>-3.1949999999999998</v>
      </c>
      <c r="F803">
        <v>-3.26</v>
      </c>
      <c r="G803">
        <v>1.9</v>
      </c>
      <c r="H803">
        <v>0</v>
      </c>
      <c r="I803">
        <v>1.9239999999999999</v>
      </c>
      <c r="J803">
        <v>-0.55500000000000005</v>
      </c>
      <c r="K803">
        <v>-1.544</v>
      </c>
      <c r="L803">
        <v>-2.5390000000000001</v>
      </c>
      <c r="M803">
        <v>-3.1909999999999998</v>
      </c>
      <c r="N803">
        <v>-3.26</v>
      </c>
      <c r="O803">
        <v>0.99199999999999999</v>
      </c>
      <c r="P803">
        <v>0.999</v>
      </c>
      <c r="Q803">
        <v>0.998</v>
      </c>
      <c r="R803">
        <v>0.57499999999999996</v>
      </c>
      <c r="S803">
        <v>0.216</v>
      </c>
    </row>
    <row r="804" spans="1:19" x14ac:dyDescent="0.3">
      <c r="A804">
        <v>540</v>
      </c>
      <c r="B804">
        <v>-0.54200000000000004</v>
      </c>
      <c r="C804">
        <v>-1.542</v>
      </c>
      <c r="D804">
        <v>-2.5390000000000001</v>
      </c>
      <c r="E804">
        <v>-3.1949999999999998</v>
      </c>
      <c r="F804">
        <v>-3.26</v>
      </c>
      <c r="G804">
        <v>1.9</v>
      </c>
      <c r="H804">
        <v>0</v>
      </c>
      <c r="I804">
        <v>1.9239999999999999</v>
      </c>
      <c r="J804">
        <v>-0.55500000000000005</v>
      </c>
      <c r="K804">
        <v>-1.5449999999999999</v>
      </c>
      <c r="L804">
        <v>-2.5390000000000001</v>
      </c>
      <c r="M804">
        <v>-3.1909999999999998</v>
      </c>
      <c r="N804">
        <v>-3.26</v>
      </c>
      <c r="O804">
        <v>0.99199999999999999</v>
      </c>
      <c r="P804">
        <v>0.997</v>
      </c>
      <c r="Q804">
        <v>0.998</v>
      </c>
      <c r="R804">
        <v>0.57499999999999996</v>
      </c>
      <c r="S804">
        <v>0.217</v>
      </c>
    </row>
    <row r="805" spans="1:19" x14ac:dyDescent="0.3">
      <c r="A805">
        <v>600</v>
      </c>
      <c r="B805">
        <v>-0.54200000000000004</v>
      </c>
      <c r="C805">
        <v>-1.542</v>
      </c>
      <c r="D805">
        <v>-2.5390000000000001</v>
      </c>
      <c r="E805">
        <v>-3.1949999999999998</v>
      </c>
      <c r="F805">
        <v>-3.26</v>
      </c>
      <c r="G805">
        <v>1.9</v>
      </c>
      <c r="H805">
        <v>0</v>
      </c>
      <c r="I805">
        <v>1.9239999999999999</v>
      </c>
      <c r="J805">
        <v>-0.55600000000000005</v>
      </c>
      <c r="K805">
        <v>-1.546</v>
      </c>
      <c r="L805">
        <v>-2.5390000000000001</v>
      </c>
      <c r="M805">
        <v>-3.1909999999999998</v>
      </c>
      <c r="N805">
        <v>-3.26</v>
      </c>
      <c r="O805">
        <v>0.99299999999999999</v>
      </c>
      <c r="P805">
        <v>0.996</v>
      </c>
      <c r="Q805">
        <v>0.998</v>
      </c>
      <c r="R805">
        <v>0.57499999999999996</v>
      </c>
      <c r="S805">
        <v>0.218</v>
      </c>
    </row>
    <row r="807" spans="1:19" x14ac:dyDescent="0.3">
      <c r="A807" t="s">
        <v>0</v>
      </c>
      <c r="B807" t="s">
        <v>63</v>
      </c>
    </row>
    <row r="808" spans="1:19" x14ac:dyDescent="0.3">
      <c r="A808">
        <v>0</v>
      </c>
      <c r="B808">
        <v>-0.54200000000000004</v>
      </c>
      <c r="C808">
        <v>-1.542</v>
      </c>
      <c r="D808">
        <v>-2.5390000000000001</v>
      </c>
      <c r="E808">
        <v>-3.1949999999999998</v>
      </c>
      <c r="F808">
        <v>-3.26</v>
      </c>
      <c r="G808">
        <v>1.9</v>
      </c>
      <c r="H808">
        <v>0</v>
      </c>
      <c r="I808">
        <v>1.6819999999999999</v>
      </c>
      <c r="J808">
        <v>-0.54200000000000004</v>
      </c>
      <c r="K808">
        <v>-1.542</v>
      </c>
      <c r="L808">
        <v>-2.5390000000000001</v>
      </c>
      <c r="M808">
        <v>-3.1949999999999998</v>
      </c>
      <c r="N808">
        <v>-3.26</v>
      </c>
      <c r="O808">
        <v>0.96799999999999997</v>
      </c>
      <c r="P808">
        <v>0.96799999999999997</v>
      </c>
      <c r="Q808">
        <v>0.96299999999999997</v>
      </c>
      <c r="R808">
        <v>0.56100000000000005</v>
      </c>
      <c r="S808">
        <v>0.21099999999999999</v>
      </c>
    </row>
    <row r="809" spans="1:19" x14ac:dyDescent="0.3">
      <c r="A809">
        <v>60</v>
      </c>
      <c r="B809">
        <v>-0.54200000000000004</v>
      </c>
      <c r="C809">
        <v>-1.542</v>
      </c>
      <c r="D809">
        <v>-2.5390000000000001</v>
      </c>
      <c r="E809">
        <v>-3.1949999999999998</v>
      </c>
      <c r="F809">
        <v>-3.26</v>
      </c>
      <c r="G809">
        <v>1.9</v>
      </c>
      <c r="H809">
        <v>0</v>
      </c>
      <c r="I809">
        <v>1.6819999999999999</v>
      </c>
      <c r="J809">
        <v>-0.54700000000000004</v>
      </c>
      <c r="K809">
        <v>-1.542</v>
      </c>
      <c r="L809">
        <v>-2.5390000000000001</v>
      </c>
      <c r="M809">
        <v>-3.1949999999999998</v>
      </c>
      <c r="N809">
        <v>-3.2570000000000001</v>
      </c>
      <c r="O809">
        <v>0.97799999999999998</v>
      </c>
      <c r="P809">
        <v>0.99399999999999999</v>
      </c>
      <c r="Q809">
        <v>0.98599999999999999</v>
      </c>
      <c r="R809">
        <v>0.56399999999999995</v>
      </c>
      <c r="S809">
        <v>0.20399999999999999</v>
      </c>
    </row>
    <row r="810" spans="1:19" x14ac:dyDescent="0.3">
      <c r="A810">
        <v>120</v>
      </c>
      <c r="B810">
        <v>-0.54200000000000004</v>
      </c>
      <c r="C810">
        <v>-1.542</v>
      </c>
      <c r="D810">
        <v>-2.5390000000000001</v>
      </c>
      <c r="E810">
        <v>-3.1949999999999998</v>
      </c>
      <c r="F810">
        <v>-3.26</v>
      </c>
      <c r="G810">
        <v>1.9</v>
      </c>
      <c r="H810">
        <v>0</v>
      </c>
      <c r="I810">
        <v>1.6819999999999999</v>
      </c>
      <c r="J810">
        <v>-0.55000000000000004</v>
      </c>
      <c r="K810">
        <v>-1.542</v>
      </c>
      <c r="L810">
        <v>-2.5390000000000001</v>
      </c>
      <c r="M810">
        <v>-3.194</v>
      </c>
      <c r="N810">
        <v>-3.254</v>
      </c>
      <c r="O810">
        <v>0.98299999999999998</v>
      </c>
      <c r="P810">
        <v>0.999</v>
      </c>
      <c r="Q810">
        <v>0.99399999999999999</v>
      </c>
      <c r="R810">
        <v>0.56299999999999994</v>
      </c>
      <c r="S810">
        <v>0.19600000000000001</v>
      </c>
    </row>
    <row r="811" spans="1:19" x14ac:dyDescent="0.3">
      <c r="A811">
        <v>180</v>
      </c>
      <c r="B811">
        <v>-0.54200000000000004</v>
      </c>
      <c r="C811">
        <v>-1.542</v>
      </c>
      <c r="D811">
        <v>-2.5390000000000001</v>
      </c>
      <c r="E811">
        <v>-3.1949999999999998</v>
      </c>
      <c r="F811">
        <v>-3.26</v>
      </c>
      <c r="G811">
        <v>1.9</v>
      </c>
      <c r="H811">
        <v>0</v>
      </c>
      <c r="I811">
        <v>1.6819999999999999</v>
      </c>
      <c r="J811">
        <v>-0.55200000000000005</v>
      </c>
      <c r="K811">
        <v>-1.542</v>
      </c>
      <c r="L811">
        <v>-2.54</v>
      </c>
      <c r="M811">
        <v>-3.1930000000000001</v>
      </c>
      <c r="N811">
        <v>-3.2509999999999999</v>
      </c>
      <c r="O811">
        <v>0.98599999999999999</v>
      </c>
      <c r="P811">
        <v>1.004</v>
      </c>
      <c r="Q811">
        <v>0.998</v>
      </c>
      <c r="R811">
        <v>0.56699999999999995</v>
      </c>
      <c r="S811">
        <v>0.19</v>
      </c>
    </row>
    <row r="812" spans="1:19" x14ac:dyDescent="0.3">
      <c r="A812">
        <v>240</v>
      </c>
      <c r="B812">
        <v>-0.54200000000000004</v>
      </c>
      <c r="C812">
        <v>-1.542</v>
      </c>
      <c r="D812">
        <v>-2.5390000000000001</v>
      </c>
      <c r="E812">
        <v>-3.1949999999999998</v>
      </c>
      <c r="F812">
        <v>-3.26</v>
      </c>
      <c r="G812">
        <v>1.9</v>
      </c>
      <c r="H812">
        <v>0</v>
      </c>
      <c r="I812">
        <v>1.6819999999999999</v>
      </c>
      <c r="J812">
        <v>-0.55300000000000005</v>
      </c>
      <c r="K812">
        <v>-1.542</v>
      </c>
      <c r="L812">
        <v>-2.5390000000000001</v>
      </c>
      <c r="M812">
        <v>-3.1930000000000001</v>
      </c>
      <c r="N812">
        <v>-3.2480000000000002</v>
      </c>
      <c r="O812">
        <v>0.98799999999999999</v>
      </c>
      <c r="P812">
        <v>1.0049999999999999</v>
      </c>
      <c r="Q812">
        <v>0.998</v>
      </c>
      <c r="R812">
        <v>0.57299999999999995</v>
      </c>
      <c r="S812">
        <v>0.184</v>
      </c>
    </row>
    <row r="813" spans="1:19" x14ac:dyDescent="0.3">
      <c r="A813">
        <v>300</v>
      </c>
      <c r="B813">
        <v>-0.54200000000000004</v>
      </c>
      <c r="C813">
        <v>-1.542</v>
      </c>
      <c r="D813">
        <v>-2.5390000000000001</v>
      </c>
      <c r="E813">
        <v>-3.1949999999999998</v>
      </c>
      <c r="F813">
        <v>-3.26</v>
      </c>
      <c r="G813">
        <v>1.9</v>
      </c>
      <c r="H813">
        <v>0</v>
      </c>
      <c r="I813">
        <v>1.6819999999999999</v>
      </c>
      <c r="J813">
        <v>-0.55400000000000005</v>
      </c>
      <c r="K813">
        <v>-1.542</v>
      </c>
      <c r="L813">
        <v>-2.5390000000000001</v>
      </c>
      <c r="M813">
        <v>-3.1930000000000001</v>
      </c>
      <c r="N813">
        <v>-3.2450000000000001</v>
      </c>
      <c r="O813">
        <v>0.98899999999999999</v>
      </c>
      <c r="P813">
        <v>1.0029999999999999</v>
      </c>
      <c r="Q813">
        <v>0.998</v>
      </c>
      <c r="R813">
        <v>0.57499999999999996</v>
      </c>
      <c r="S813">
        <v>0.17899999999999999</v>
      </c>
    </row>
    <row r="814" spans="1:19" x14ac:dyDescent="0.3">
      <c r="A814">
        <v>360</v>
      </c>
      <c r="B814">
        <v>-0.54200000000000004</v>
      </c>
      <c r="C814">
        <v>-1.542</v>
      </c>
      <c r="D814">
        <v>-2.5390000000000001</v>
      </c>
      <c r="E814">
        <v>-3.1949999999999998</v>
      </c>
      <c r="F814">
        <v>-3.26</v>
      </c>
      <c r="G814">
        <v>1.9</v>
      </c>
      <c r="H814">
        <v>0</v>
      </c>
      <c r="I814">
        <v>1.6819999999999999</v>
      </c>
      <c r="J814">
        <v>-0.55400000000000005</v>
      </c>
      <c r="K814">
        <v>-1.5429999999999999</v>
      </c>
      <c r="L814">
        <v>-2.5390000000000001</v>
      </c>
      <c r="M814">
        <v>-3.1920000000000002</v>
      </c>
      <c r="N814">
        <v>-3.242</v>
      </c>
      <c r="O814">
        <v>0.99</v>
      </c>
      <c r="P814">
        <v>1.002</v>
      </c>
      <c r="Q814">
        <v>0.998</v>
      </c>
      <c r="R814">
        <v>0.57099999999999995</v>
      </c>
      <c r="S814">
        <v>0.17499999999999999</v>
      </c>
    </row>
    <row r="815" spans="1:19" x14ac:dyDescent="0.3">
      <c r="A815">
        <v>420</v>
      </c>
      <c r="B815">
        <v>-0.54200000000000004</v>
      </c>
      <c r="C815">
        <v>-1.542</v>
      </c>
      <c r="D815">
        <v>-2.5390000000000001</v>
      </c>
      <c r="E815">
        <v>-3.1949999999999998</v>
      </c>
      <c r="F815">
        <v>-3.26</v>
      </c>
      <c r="G815">
        <v>1.9</v>
      </c>
      <c r="H815">
        <v>0</v>
      </c>
      <c r="I815">
        <v>1.6819999999999999</v>
      </c>
      <c r="J815">
        <v>-0.55500000000000005</v>
      </c>
      <c r="K815">
        <v>-1.544</v>
      </c>
      <c r="L815">
        <v>-2.5390000000000001</v>
      </c>
      <c r="M815">
        <v>-3.1890000000000001</v>
      </c>
      <c r="N815">
        <v>-3.2389999999999999</v>
      </c>
      <c r="O815">
        <v>0.99099999999999999</v>
      </c>
      <c r="P815">
        <v>1</v>
      </c>
      <c r="Q815">
        <v>0.999</v>
      </c>
      <c r="R815">
        <v>0.56499999999999995</v>
      </c>
      <c r="S815">
        <v>0.17399999999999999</v>
      </c>
    </row>
    <row r="816" spans="1:19" x14ac:dyDescent="0.3">
      <c r="A816">
        <v>480</v>
      </c>
      <c r="B816">
        <v>-0.54200000000000004</v>
      </c>
      <c r="C816">
        <v>-1.542</v>
      </c>
      <c r="D816">
        <v>-2.5390000000000001</v>
      </c>
      <c r="E816">
        <v>-3.1949999999999998</v>
      </c>
      <c r="F816">
        <v>-3.26</v>
      </c>
      <c r="G816">
        <v>1.9</v>
      </c>
      <c r="H816">
        <v>0</v>
      </c>
      <c r="I816">
        <v>1.6819999999999999</v>
      </c>
      <c r="J816">
        <v>-0.55500000000000005</v>
      </c>
      <c r="K816">
        <v>-1.544</v>
      </c>
      <c r="L816">
        <v>-2.5390000000000001</v>
      </c>
      <c r="M816">
        <v>-3.1859999999999999</v>
      </c>
      <c r="N816">
        <v>-3.2360000000000002</v>
      </c>
      <c r="O816">
        <v>0.99199999999999999</v>
      </c>
      <c r="P816">
        <v>0.998</v>
      </c>
      <c r="Q816">
        <v>0.998</v>
      </c>
      <c r="R816">
        <v>0.55900000000000005</v>
      </c>
      <c r="S816">
        <v>0.17299999999999999</v>
      </c>
    </row>
    <row r="817" spans="1:19" x14ac:dyDescent="0.3">
      <c r="A817">
        <v>540</v>
      </c>
      <c r="B817">
        <v>-0.54200000000000004</v>
      </c>
      <c r="C817">
        <v>-1.542</v>
      </c>
      <c r="D817">
        <v>-2.5390000000000001</v>
      </c>
      <c r="E817">
        <v>-3.1949999999999998</v>
      </c>
      <c r="F817">
        <v>-3.26</v>
      </c>
      <c r="G817">
        <v>1.9</v>
      </c>
      <c r="H817">
        <v>0</v>
      </c>
      <c r="I817">
        <v>1.6819999999999999</v>
      </c>
      <c r="J817">
        <v>-0.55500000000000005</v>
      </c>
      <c r="K817">
        <v>-1.5449999999999999</v>
      </c>
      <c r="L817">
        <v>-2.5390000000000001</v>
      </c>
      <c r="M817">
        <v>-3.1829999999999998</v>
      </c>
      <c r="N817">
        <v>-3.2330000000000001</v>
      </c>
      <c r="O817">
        <v>0.99199999999999999</v>
      </c>
      <c r="P817">
        <v>0.997</v>
      </c>
      <c r="Q817">
        <v>0.997</v>
      </c>
      <c r="R817">
        <v>0.55300000000000005</v>
      </c>
      <c r="S817">
        <v>0.17199999999999999</v>
      </c>
    </row>
    <row r="818" spans="1:19" x14ac:dyDescent="0.3">
      <c r="A818">
        <v>600</v>
      </c>
      <c r="B818">
        <v>-0.54200000000000004</v>
      </c>
      <c r="C818">
        <v>-1.542</v>
      </c>
      <c r="D818">
        <v>-2.5390000000000001</v>
      </c>
      <c r="E818">
        <v>-3.1949999999999998</v>
      </c>
      <c r="F818">
        <v>-3.26</v>
      </c>
      <c r="G818">
        <v>1.9</v>
      </c>
      <c r="H818">
        <v>0</v>
      </c>
      <c r="I818">
        <v>1.6819999999999999</v>
      </c>
      <c r="J818">
        <v>-0.55600000000000005</v>
      </c>
      <c r="K818">
        <v>-1.546</v>
      </c>
      <c r="L818">
        <v>-2.5390000000000001</v>
      </c>
      <c r="M818">
        <v>-3.18</v>
      </c>
      <c r="N818">
        <v>-3.23</v>
      </c>
      <c r="O818">
        <v>0.99299999999999999</v>
      </c>
      <c r="P818">
        <v>0.996</v>
      </c>
      <c r="Q818">
        <v>0.998</v>
      </c>
      <c r="R818">
        <v>0.54700000000000004</v>
      </c>
      <c r="S818">
        <v>0.17100000000000001</v>
      </c>
    </row>
    <row r="820" spans="1:19" x14ac:dyDescent="0.3">
      <c r="A820" t="s">
        <v>0</v>
      </c>
      <c r="B820" t="s">
        <v>64</v>
      </c>
    </row>
    <row r="821" spans="1:19" x14ac:dyDescent="0.3">
      <c r="A821">
        <v>0</v>
      </c>
      <c r="B821">
        <v>-0.54200000000000004</v>
      </c>
      <c r="C821">
        <v>-1.542</v>
      </c>
      <c r="D821">
        <v>-2.5390000000000001</v>
      </c>
      <c r="E821">
        <v>-3.1869999999999998</v>
      </c>
      <c r="F821">
        <v>-3.25</v>
      </c>
      <c r="G821">
        <v>1.9</v>
      </c>
      <c r="H821">
        <v>0</v>
      </c>
      <c r="I821">
        <v>2.1539999999999999</v>
      </c>
      <c r="J821">
        <v>-0.54200000000000004</v>
      </c>
      <c r="K821">
        <v>-1.542</v>
      </c>
      <c r="L821">
        <v>-2.5390000000000001</v>
      </c>
      <c r="M821">
        <v>-3.1869999999999998</v>
      </c>
      <c r="N821">
        <v>-3.25</v>
      </c>
      <c r="O821">
        <v>0.96799999999999997</v>
      </c>
      <c r="P821">
        <v>0.96799999999999997</v>
      </c>
      <c r="Q821">
        <v>0.96199999999999997</v>
      </c>
      <c r="R821">
        <v>0.55500000000000005</v>
      </c>
      <c r="S821">
        <v>0.20899999999999999</v>
      </c>
    </row>
    <row r="822" spans="1:19" x14ac:dyDescent="0.3">
      <c r="A822">
        <v>60</v>
      </c>
      <c r="B822">
        <v>-0.54200000000000004</v>
      </c>
      <c r="C822">
        <v>-1.542</v>
      </c>
      <c r="D822">
        <v>-2.5390000000000001</v>
      </c>
      <c r="E822">
        <v>-3.1869999999999998</v>
      </c>
      <c r="F822">
        <v>-3.25</v>
      </c>
      <c r="G822">
        <v>1.9</v>
      </c>
      <c r="H822">
        <v>0</v>
      </c>
      <c r="I822">
        <v>2.1539999999999999</v>
      </c>
      <c r="J822">
        <v>-0.54700000000000004</v>
      </c>
      <c r="K822">
        <v>-1.542</v>
      </c>
      <c r="L822">
        <v>-2.5379999999999998</v>
      </c>
      <c r="M822">
        <v>-3.1859999999999999</v>
      </c>
      <c r="N822">
        <v>-3.2530000000000001</v>
      </c>
      <c r="O822">
        <v>0.97699999999999998</v>
      </c>
      <c r="P822">
        <v>0.995</v>
      </c>
      <c r="Q822">
        <v>0.98699999999999999</v>
      </c>
      <c r="R822">
        <v>0.55500000000000005</v>
      </c>
      <c r="S822">
        <v>0.218</v>
      </c>
    </row>
    <row r="823" spans="1:19" x14ac:dyDescent="0.3">
      <c r="A823">
        <v>120</v>
      </c>
      <c r="B823">
        <v>-0.54200000000000004</v>
      </c>
      <c r="C823">
        <v>-1.542</v>
      </c>
      <c r="D823">
        <v>-2.5390000000000001</v>
      </c>
      <c r="E823">
        <v>-3.1869999999999998</v>
      </c>
      <c r="F823">
        <v>-3.25</v>
      </c>
      <c r="G823">
        <v>1.9</v>
      </c>
      <c r="H823">
        <v>0</v>
      </c>
      <c r="I823">
        <v>2.1539999999999999</v>
      </c>
      <c r="J823">
        <v>-0.55000000000000004</v>
      </c>
      <c r="K823">
        <v>-1.542</v>
      </c>
      <c r="L823">
        <v>-2.5390000000000001</v>
      </c>
      <c r="M823">
        <v>-3.1869999999999998</v>
      </c>
      <c r="N823">
        <v>-3.2559999999999998</v>
      </c>
      <c r="O823">
        <v>0.98199999999999998</v>
      </c>
      <c r="P823">
        <v>0.999</v>
      </c>
      <c r="Q823">
        <v>0.995</v>
      </c>
      <c r="R823">
        <v>0.56000000000000005</v>
      </c>
      <c r="S823">
        <v>0.22500000000000001</v>
      </c>
    </row>
    <row r="824" spans="1:19" x14ac:dyDescent="0.3">
      <c r="A824">
        <v>180</v>
      </c>
      <c r="B824">
        <v>-0.54200000000000004</v>
      </c>
      <c r="C824">
        <v>-1.542</v>
      </c>
      <c r="D824">
        <v>-2.5390000000000001</v>
      </c>
      <c r="E824">
        <v>-3.1869999999999998</v>
      </c>
      <c r="F824">
        <v>-3.25</v>
      </c>
      <c r="G824">
        <v>1.9</v>
      </c>
      <c r="H824">
        <v>0</v>
      </c>
      <c r="I824">
        <v>2.1539999999999999</v>
      </c>
      <c r="J824">
        <v>-0.55200000000000005</v>
      </c>
      <c r="K824">
        <v>-1.542</v>
      </c>
      <c r="L824">
        <v>-2.5390000000000001</v>
      </c>
      <c r="M824">
        <v>-3.1859999999999999</v>
      </c>
      <c r="N824">
        <v>-3.2589999999999999</v>
      </c>
      <c r="O824">
        <v>0.98599999999999999</v>
      </c>
      <c r="P824">
        <v>1.004</v>
      </c>
      <c r="Q824">
        <v>0.996</v>
      </c>
      <c r="R824">
        <v>0.56200000000000006</v>
      </c>
      <c r="S824">
        <v>0.23200000000000001</v>
      </c>
    </row>
    <row r="825" spans="1:19" x14ac:dyDescent="0.3">
      <c r="A825">
        <v>240</v>
      </c>
      <c r="B825">
        <v>-0.54200000000000004</v>
      </c>
      <c r="C825">
        <v>-1.542</v>
      </c>
      <c r="D825">
        <v>-2.5390000000000001</v>
      </c>
      <c r="E825">
        <v>-3.1869999999999998</v>
      </c>
      <c r="F825">
        <v>-3.25</v>
      </c>
      <c r="G825">
        <v>1.9</v>
      </c>
      <c r="H825">
        <v>0</v>
      </c>
      <c r="I825">
        <v>2.1539999999999999</v>
      </c>
      <c r="J825">
        <v>-0.55300000000000005</v>
      </c>
      <c r="K825">
        <v>-1.5409999999999999</v>
      </c>
      <c r="L825">
        <v>-2.5390000000000001</v>
      </c>
      <c r="M825">
        <v>-3.1840000000000002</v>
      </c>
      <c r="N825">
        <v>-3.262</v>
      </c>
      <c r="O825">
        <v>0.98799999999999999</v>
      </c>
      <c r="P825">
        <v>1.004</v>
      </c>
      <c r="Q825">
        <v>0.998</v>
      </c>
      <c r="R825">
        <v>0.56100000000000005</v>
      </c>
      <c r="S825">
        <v>0.23799999999999999</v>
      </c>
    </row>
    <row r="826" spans="1:19" x14ac:dyDescent="0.3">
      <c r="A826">
        <v>300</v>
      </c>
      <c r="B826">
        <v>-0.54200000000000004</v>
      </c>
      <c r="C826">
        <v>-1.542</v>
      </c>
      <c r="D826">
        <v>-2.5390000000000001</v>
      </c>
      <c r="E826">
        <v>-3.1869999999999998</v>
      </c>
      <c r="F826">
        <v>-3.25</v>
      </c>
      <c r="G826">
        <v>1.9</v>
      </c>
      <c r="H826">
        <v>0</v>
      </c>
      <c r="I826">
        <v>2.1539999999999999</v>
      </c>
      <c r="J826">
        <v>-0.55400000000000005</v>
      </c>
      <c r="K826">
        <v>-1.542</v>
      </c>
      <c r="L826">
        <v>-2.5390000000000001</v>
      </c>
      <c r="M826">
        <v>-3.1829999999999998</v>
      </c>
      <c r="N826">
        <v>-3.2650000000000001</v>
      </c>
      <c r="O826">
        <v>0.99</v>
      </c>
      <c r="P826">
        <v>1.004</v>
      </c>
      <c r="Q826">
        <v>0.999</v>
      </c>
      <c r="R826">
        <v>0.56399999999999995</v>
      </c>
      <c r="S826">
        <v>0.24199999999999999</v>
      </c>
    </row>
    <row r="827" spans="1:19" x14ac:dyDescent="0.3">
      <c r="A827">
        <v>360</v>
      </c>
      <c r="B827">
        <v>-0.54200000000000004</v>
      </c>
      <c r="C827">
        <v>-1.542</v>
      </c>
      <c r="D827">
        <v>-2.5390000000000001</v>
      </c>
      <c r="E827">
        <v>-3.1869999999999998</v>
      </c>
      <c r="F827">
        <v>-3.25</v>
      </c>
      <c r="G827">
        <v>1.9</v>
      </c>
      <c r="H827">
        <v>0</v>
      </c>
      <c r="I827">
        <v>2.1539999999999999</v>
      </c>
      <c r="J827">
        <v>-0.55400000000000005</v>
      </c>
      <c r="K827">
        <v>-1.5429999999999999</v>
      </c>
      <c r="L827">
        <v>-2.5390000000000001</v>
      </c>
      <c r="M827">
        <v>-3.1840000000000002</v>
      </c>
      <c r="N827">
        <v>-3.2679999999999998</v>
      </c>
      <c r="O827">
        <v>0.99</v>
      </c>
      <c r="P827">
        <v>1.0009999999999999</v>
      </c>
      <c r="Q827">
        <v>0.997</v>
      </c>
      <c r="R827">
        <v>0.56899999999999995</v>
      </c>
      <c r="S827">
        <v>0.247</v>
      </c>
    </row>
    <row r="828" spans="1:19" x14ac:dyDescent="0.3">
      <c r="A828">
        <v>420</v>
      </c>
      <c r="B828">
        <v>-0.54200000000000004</v>
      </c>
      <c r="C828">
        <v>-1.542</v>
      </c>
      <c r="D828">
        <v>-2.5390000000000001</v>
      </c>
      <c r="E828">
        <v>-3.1869999999999998</v>
      </c>
      <c r="F828">
        <v>-3.25</v>
      </c>
      <c r="G828">
        <v>1.9</v>
      </c>
      <c r="H828">
        <v>0</v>
      </c>
      <c r="I828">
        <v>2.1539999999999999</v>
      </c>
      <c r="J828">
        <v>-0.55500000000000005</v>
      </c>
      <c r="K828">
        <v>-1.544</v>
      </c>
      <c r="L828">
        <v>-2.5390000000000001</v>
      </c>
      <c r="M828">
        <v>-3.1850000000000001</v>
      </c>
      <c r="N828">
        <v>-3.2709999999999999</v>
      </c>
      <c r="O828">
        <v>0.99099999999999999</v>
      </c>
      <c r="P828">
        <v>1</v>
      </c>
      <c r="Q828">
        <v>0.997</v>
      </c>
      <c r="R828">
        <v>0.57599999999999996</v>
      </c>
      <c r="S828">
        <v>0.252</v>
      </c>
    </row>
    <row r="829" spans="1:19" x14ac:dyDescent="0.3">
      <c r="A829">
        <v>480</v>
      </c>
      <c r="B829">
        <v>-0.54200000000000004</v>
      </c>
      <c r="C829">
        <v>-1.542</v>
      </c>
      <c r="D829">
        <v>-2.5390000000000001</v>
      </c>
      <c r="E829">
        <v>-3.1869999999999998</v>
      </c>
      <c r="F829">
        <v>-3.25</v>
      </c>
      <c r="G829">
        <v>1.9</v>
      </c>
      <c r="H829">
        <v>0</v>
      </c>
      <c r="I829">
        <v>2.1539999999999999</v>
      </c>
      <c r="J829">
        <v>-0.55500000000000005</v>
      </c>
      <c r="K829">
        <v>-1.544</v>
      </c>
      <c r="L829">
        <v>-2.5390000000000001</v>
      </c>
      <c r="M829">
        <v>-3.1880000000000002</v>
      </c>
      <c r="N829">
        <v>-3.274</v>
      </c>
      <c r="O829">
        <v>0.99199999999999999</v>
      </c>
      <c r="P829">
        <v>0.999</v>
      </c>
      <c r="Q829">
        <v>0.998</v>
      </c>
      <c r="R829">
        <v>0.58299999999999996</v>
      </c>
      <c r="S829">
        <v>0.25600000000000001</v>
      </c>
    </row>
    <row r="830" spans="1:19" x14ac:dyDescent="0.3">
      <c r="A830">
        <v>540</v>
      </c>
      <c r="B830">
        <v>-0.54200000000000004</v>
      </c>
      <c r="C830">
        <v>-1.542</v>
      </c>
      <c r="D830">
        <v>-2.5390000000000001</v>
      </c>
      <c r="E830">
        <v>-3.1869999999999998</v>
      </c>
      <c r="F830">
        <v>-3.25</v>
      </c>
      <c r="G830">
        <v>1.9</v>
      </c>
      <c r="H830">
        <v>0</v>
      </c>
      <c r="I830">
        <v>2.1539999999999999</v>
      </c>
      <c r="J830">
        <v>-0.55500000000000005</v>
      </c>
      <c r="K830">
        <v>-1.5449999999999999</v>
      </c>
      <c r="L830">
        <v>-2.5379999999999998</v>
      </c>
      <c r="M830">
        <v>-3.19</v>
      </c>
      <c r="N830">
        <v>-3.2770000000000001</v>
      </c>
      <c r="O830">
        <v>0.99199999999999999</v>
      </c>
      <c r="P830">
        <v>0.997</v>
      </c>
      <c r="Q830">
        <v>0.998</v>
      </c>
      <c r="R830">
        <v>0.58899999999999997</v>
      </c>
      <c r="S830">
        <v>0.26</v>
      </c>
    </row>
    <row r="831" spans="1:19" x14ac:dyDescent="0.3">
      <c r="A831">
        <v>600</v>
      </c>
      <c r="B831">
        <v>-0.54200000000000004</v>
      </c>
      <c r="C831">
        <v>-1.542</v>
      </c>
      <c r="D831">
        <v>-2.5390000000000001</v>
      </c>
      <c r="E831">
        <v>-3.1869999999999998</v>
      </c>
      <c r="F831">
        <v>-3.25</v>
      </c>
      <c r="G831">
        <v>1.9</v>
      </c>
      <c r="H831">
        <v>0</v>
      </c>
      <c r="I831">
        <v>2.1539999999999999</v>
      </c>
      <c r="J831">
        <v>-0.55600000000000005</v>
      </c>
      <c r="K831">
        <v>-1.546</v>
      </c>
      <c r="L831">
        <v>-2.5379999999999998</v>
      </c>
      <c r="M831">
        <v>-3.1920000000000002</v>
      </c>
      <c r="N831">
        <v>-3.28</v>
      </c>
      <c r="O831">
        <v>0.99299999999999999</v>
      </c>
      <c r="P831">
        <v>0.996</v>
      </c>
      <c r="Q831">
        <v>0.998</v>
      </c>
      <c r="R831">
        <v>0.59299999999999997</v>
      </c>
      <c r="S831">
        <v>0.26300000000000001</v>
      </c>
    </row>
    <row r="833" spans="1:19" x14ac:dyDescent="0.3">
      <c r="A833" t="s">
        <v>0</v>
      </c>
      <c r="B833" t="s">
        <v>65</v>
      </c>
    </row>
    <row r="834" spans="1:19" x14ac:dyDescent="0.3">
      <c r="A834">
        <v>0</v>
      </c>
      <c r="B834">
        <v>-0.54200000000000004</v>
      </c>
      <c r="C834">
        <v>-1.542</v>
      </c>
      <c r="D834">
        <v>-2.5390000000000001</v>
      </c>
      <c r="E834">
        <v>-3.1869999999999998</v>
      </c>
      <c r="F834">
        <v>-3.25</v>
      </c>
      <c r="G834">
        <v>1.9</v>
      </c>
      <c r="H834">
        <v>0</v>
      </c>
      <c r="I834">
        <v>1.923</v>
      </c>
      <c r="J834">
        <v>-0.54200000000000004</v>
      </c>
      <c r="K834">
        <v>-1.542</v>
      </c>
      <c r="L834">
        <v>-2.5390000000000001</v>
      </c>
      <c r="M834">
        <v>-3.1869999999999998</v>
      </c>
      <c r="N834">
        <v>-3.25</v>
      </c>
      <c r="O834">
        <v>0.96799999999999997</v>
      </c>
      <c r="P834">
        <v>0.96799999999999997</v>
      </c>
      <c r="Q834">
        <v>0.96199999999999997</v>
      </c>
      <c r="R834">
        <v>0.55500000000000005</v>
      </c>
      <c r="S834">
        <v>0.20899999999999999</v>
      </c>
    </row>
    <row r="835" spans="1:19" x14ac:dyDescent="0.3">
      <c r="A835">
        <v>60</v>
      </c>
      <c r="B835">
        <v>-0.54200000000000004</v>
      </c>
      <c r="C835">
        <v>-1.542</v>
      </c>
      <c r="D835">
        <v>-2.5390000000000001</v>
      </c>
      <c r="E835">
        <v>-3.1869999999999998</v>
      </c>
      <c r="F835">
        <v>-3.25</v>
      </c>
      <c r="G835">
        <v>1.9</v>
      </c>
      <c r="H835">
        <v>0</v>
      </c>
      <c r="I835">
        <v>1.923</v>
      </c>
      <c r="J835">
        <v>-0.54700000000000004</v>
      </c>
      <c r="K835">
        <v>-1.542</v>
      </c>
      <c r="L835">
        <v>-2.5379999999999998</v>
      </c>
      <c r="M835">
        <v>-3.1869999999999998</v>
      </c>
      <c r="N835">
        <v>-3.25</v>
      </c>
      <c r="O835">
        <v>0.97799999999999998</v>
      </c>
      <c r="P835">
        <v>0.99399999999999999</v>
      </c>
      <c r="Q835">
        <v>0.98699999999999999</v>
      </c>
      <c r="R835">
        <v>0.55600000000000005</v>
      </c>
      <c r="S835">
        <v>0.21</v>
      </c>
    </row>
    <row r="836" spans="1:19" x14ac:dyDescent="0.3">
      <c r="A836">
        <v>120</v>
      </c>
      <c r="B836">
        <v>-0.54200000000000004</v>
      </c>
      <c r="C836">
        <v>-1.542</v>
      </c>
      <c r="D836">
        <v>-2.5390000000000001</v>
      </c>
      <c r="E836">
        <v>-3.1869999999999998</v>
      </c>
      <c r="F836">
        <v>-3.25</v>
      </c>
      <c r="G836">
        <v>1.9</v>
      </c>
      <c r="H836">
        <v>0</v>
      </c>
      <c r="I836">
        <v>1.923</v>
      </c>
      <c r="J836">
        <v>-0.55000000000000004</v>
      </c>
      <c r="K836">
        <v>-1.542</v>
      </c>
      <c r="L836">
        <v>-2.5390000000000001</v>
      </c>
      <c r="M836">
        <v>-3.1859999999999999</v>
      </c>
      <c r="N836">
        <v>-3.25</v>
      </c>
      <c r="O836">
        <v>0.98199999999999998</v>
      </c>
      <c r="P836">
        <v>0.999</v>
      </c>
      <c r="Q836">
        <v>0.995</v>
      </c>
      <c r="R836">
        <v>0.55800000000000005</v>
      </c>
      <c r="S836">
        <v>0.21</v>
      </c>
    </row>
    <row r="837" spans="1:19" x14ac:dyDescent="0.3">
      <c r="A837">
        <v>180</v>
      </c>
      <c r="B837">
        <v>-0.54200000000000004</v>
      </c>
      <c r="C837">
        <v>-1.542</v>
      </c>
      <c r="D837">
        <v>-2.5390000000000001</v>
      </c>
      <c r="E837">
        <v>-3.1869999999999998</v>
      </c>
      <c r="F837">
        <v>-3.25</v>
      </c>
      <c r="G837">
        <v>1.9</v>
      </c>
      <c r="H837">
        <v>0</v>
      </c>
      <c r="I837">
        <v>1.923</v>
      </c>
      <c r="J837">
        <v>-0.55200000000000005</v>
      </c>
      <c r="K837">
        <v>-1.542</v>
      </c>
      <c r="L837">
        <v>-2.5390000000000001</v>
      </c>
      <c r="M837">
        <v>-3.1850000000000001</v>
      </c>
      <c r="N837">
        <v>-3.25</v>
      </c>
      <c r="O837">
        <v>0.98599999999999999</v>
      </c>
      <c r="P837">
        <v>1.004</v>
      </c>
      <c r="Q837">
        <v>0.997</v>
      </c>
      <c r="R837">
        <v>0.56200000000000006</v>
      </c>
      <c r="S837">
        <v>0.21</v>
      </c>
    </row>
    <row r="838" spans="1:19" x14ac:dyDescent="0.3">
      <c r="A838">
        <v>240</v>
      </c>
      <c r="B838">
        <v>-0.54200000000000004</v>
      </c>
      <c r="C838">
        <v>-1.542</v>
      </c>
      <c r="D838">
        <v>-2.5390000000000001</v>
      </c>
      <c r="E838">
        <v>-3.1869999999999998</v>
      </c>
      <c r="F838">
        <v>-3.25</v>
      </c>
      <c r="G838">
        <v>1.9</v>
      </c>
      <c r="H838">
        <v>0</v>
      </c>
      <c r="I838">
        <v>1.923</v>
      </c>
      <c r="J838">
        <v>-0.55300000000000005</v>
      </c>
      <c r="K838">
        <v>-1.542</v>
      </c>
      <c r="L838">
        <v>-2.5390000000000001</v>
      </c>
      <c r="M838">
        <v>-3.1850000000000001</v>
      </c>
      <c r="N838">
        <v>-3.25</v>
      </c>
      <c r="O838">
        <v>0.98799999999999999</v>
      </c>
      <c r="P838">
        <v>1.0049999999999999</v>
      </c>
      <c r="Q838">
        <v>0.998</v>
      </c>
      <c r="R838">
        <v>0.56399999999999995</v>
      </c>
      <c r="S838">
        <v>0.21</v>
      </c>
    </row>
    <row r="839" spans="1:19" x14ac:dyDescent="0.3">
      <c r="A839">
        <v>300</v>
      </c>
      <c r="B839">
        <v>-0.54200000000000004</v>
      </c>
      <c r="C839">
        <v>-1.542</v>
      </c>
      <c r="D839">
        <v>-2.5390000000000001</v>
      </c>
      <c r="E839">
        <v>-3.1869999999999998</v>
      </c>
      <c r="F839">
        <v>-3.25</v>
      </c>
      <c r="G839">
        <v>1.9</v>
      </c>
      <c r="H839">
        <v>0</v>
      </c>
      <c r="I839">
        <v>1.923</v>
      </c>
      <c r="J839">
        <v>-0.55400000000000005</v>
      </c>
      <c r="K839">
        <v>-1.542</v>
      </c>
      <c r="L839">
        <v>-2.5390000000000001</v>
      </c>
      <c r="M839">
        <v>-3.1840000000000002</v>
      </c>
      <c r="N839">
        <v>-3.25</v>
      </c>
      <c r="O839">
        <v>0.98899999999999999</v>
      </c>
      <c r="P839">
        <v>1.004</v>
      </c>
      <c r="Q839">
        <v>0.998</v>
      </c>
      <c r="R839">
        <v>0.56599999999999995</v>
      </c>
      <c r="S839">
        <v>0.21</v>
      </c>
    </row>
    <row r="840" spans="1:19" x14ac:dyDescent="0.3">
      <c r="A840">
        <v>360</v>
      </c>
      <c r="B840">
        <v>-0.54200000000000004</v>
      </c>
      <c r="C840">
        <v>-1.542</v>
      </c>
      <c r="D840">
        <v>-2.5390000000000001</v>
      </c>
      <c r="E840">
        <v>-3.1869999999999998</v>
      </c>
      <c r="F840">
        <v>-3.25</v>
      </c>
      <c r="G840">
        <v>1.9</v>
      </c>
      <c r="H840">
        <v>0</v>
      </c>
      <c r="I840">
        <v>1.923</v>
      </c>
      <c r="J840">
        <v>-0.55400000000000005</v>
      </c>
      <c r="K840">
        <v>-1.5429999999999999</v>
      </c>
      <c r="L840">
        <v>-2.5390000000000001</v>
      </c>
      <c r="M840">
        <v>-3.1840000000000002</v>
      </c>
      <c r="N840">
        <v>-3.25</v>
      </c>
      <c r="O840">
        <v>0.99</v>
      </c>
      <c r="P840">
        <v>1.002</v>
      </c>
      <c r="Q840">
        <v>0.997</v>
      </c>
      <c r="R840">
        <v>0.56699999999999995</v>
      </c>
      <c r="S840">
        <v>0.21</v>
      </c>
    </row>
    <row r="841" spans="1:19" x14ac:dyDescent="0.3">
      <c r="A841">
        <v>420</v>
      </c>
      <c r="B841">
        <v>-0.54200000000000004</v>
      </c>
      <c r="C841">
        <v>-1.542</v>
      </c>
      <c r="D841">
        <v>-2.5390000000000001</v>
      </c>
      <c r="E841">
        <v>-3.1869999999999998</v>
      </c>
      <c r="F841">
        <v>-3.25</v>
      </c>
      <c r="G841">
        <v>1.9</v>
      </c>
      <c r="H841">
        <v>0</v>
      </c>
      <c r="I841">
        <v>1.923</v>
      </c>
      <c r="J841">
        <v>-0.55500000000000005</v>
      </c>
      <c r="K841">
        <v>-1.544</v>
      </c>
      <c r="L841">
        <v>-2.5390000000000001</v>
      </c>
      <c r="M841">
        <v>-3.1829999999999998</v>
      </c>
      <c r="N841">
        <v>-3.25</v>
      </c>
      <c r="O841">
        <v>0.99099999999999999</v>
      </c>
      <c r="P841">
        <v>1</v>
      </c>
      <c r="Q841">
        <v>0.997</v>
      </c>
      <c r="R841">
        <v>0.56799999999999995</v>
      </c>
      <c r="S841">
        <v>0.21199999999999999</v>
      </c>
    </row>
    <row r="842" spans="1:19" x14ac:dyDescent="0.3">
      <c r="A842">
        <v>480</v>
      </c>
      <c r="B842">
        <v>-0.54200000000000004</v>
      </c>
      <c r="C842">
        <v>-1.542</v>
      </c>
      <c r="D842">
        <v>-2.5390000000000001</v>
      </c>
      <c r="E842">
        <v>-3.1869999999999998</v>
      </c>
      <c r="F842">
        <v>-3.25</v>
      </c>
      <c r="G842">
        <v>1.9</v>
      </c>
      <c r="H842">
        <v>0</v>
      </c>
      <c r="I842">
        <v>1.923</v>
      </c>
      <c r="J842">
        <v>-0.55500000000000005</v>
      </c>
      <c r="K842">
        <v>-1.544</v>
      </c>
      <c r="L842">
        <v>-2.5390000000000001</v>
      </c>
      <c r="M842">
        <v>-3.1829999999999998</v>
      </c>
      <c r="N842">
        <v>-3.25</v>
      </c>
      <c r="O842">
        <v>0.99199999999999999</v>
      </c>
      <c r="P842">
        <v>0.999</v>
      </c>
      <c r="Q842">
        <v>0.998</v>
      </c>
      <c r="R842">
        <v>0.56899999999999995</v>
      </c>
      <c r="S842">
        <v>0.214</v>
      </c>
    </row>
    <row r="843" spans="1:19" x14ac:dyDescent="0.3">
      <c r="A843">
        <v>540</v>
      </c>
      <c r="B843">
        <v>-0.54200000000000004</v>
      </c>
      <c r="C843">
        <v>-1.542</v>
      </c>
      <c r="D843">
        <v>-2.5390000000000001</v>
      </c>
      <c r="E843">
        <v>-3.1869999999999998</v>
      </c>
      <c r="F843">
        <v>-3.25</v>
      </c>
      <c r="G843">
        <v>1.9</v>
      </c>
      <c r="H843">
        <v>0</v>
      </c>
      <c r="I843">
        <v>1.923</v>
      </c>
      <c r="J843">
        <v>-0.55500000000000005</v>
      </c>
      <c r="K843">
        <v>-1.5449999999999999</v>
      </c>
      <c r="L843">
        <v>-2.5379999999999998</v>
      </c>
      <c r="M843">
        <v>-3.1829999999999998</v>
      </c>
      <c r="N843">
        <v>-3.25</v>
      </c>
      <c r="O843">
        <v>0.99199999999999999</v>
      </c>
      <c r="P843">
        <v>0.997</v>
      </c>
      <c r="Q843">
        <v>0.997</v>
      </c>
      <c r="R843">
        <v>0.56899999999999995</v>
      </c>
      <c r="S843">
        <v>0.216</v>
      </c>
    </row>
    <row r="844" spans="1:19" x14ac:dyDescent="0.3">
      <c r="A844">
        <v>600</v>
      </c>
      <c r="B844">
        <v>-0.54200000000000004</v>
      </c>
      <c r="C844">
        <v>-1.542</v>
      </c>
      <c r="D844">
        <v>-2.5390000000000001</v>
      </c>
      <c r="E844">
        <v>-3.1869999999999998</v>
      </c>
      <c r="F844">
        <v>-3.25</v>
      </c>
      <c r="G844">
        <v>1.9</v>
      </c>
      <c r="H844">
        <v>0</v>
      </c>
      <c r="I844">
        <v>1.923</v>
      </c>
      <c r="J844">
        <v>-0.55600000000000005</v>
      </c>
      <c r="K844">
        <v>-1.546</v>
      </c>
      <c r="L844">
        <v>-2.5379999999999998</v>
      </c>
      <c r="M844">
        <v>-3.1829999999999998</v>
      </c>
      <c r="N844">
        <v>-3.25</v>
      </c>
      <c r="O844">
        <v>0.99299999999999999</v>
      </c>
      <c r="P844">
        <v>0.996</v>
      </c>
      <c r="Q844">
        <v>0.997</v>
      </c>
      <c r="R844">
        <v>0.56899999999999995</v>
      </c>
      <c r="S844">
        <v>0.217</v>
      </c>
    </row>
    <row r="846" spans="1:19" x14ac:dyDescent="0.3">
      <c r="A846" t="s">
        <v>0</v>
      </c>
      <c r="B846" t="s">
        <v>66</v>
      </c>
    </row>
    <row r="847" spans="1:19" x14ac:dyDescent="0.3">
      <c r="A847">
        <v>0</v>
      </c>
      <c r="B847">
        <v>-0.54200000000000004</v>
      </c>
      <c r="C847">
        <v>-1.542</v>
      </c>
      <c r="D847">
        <v>-2.5390000000000001</v>
      </c>
      <c r="E847">
        <v>-3.1869999999999998</v>
      </c>
      <c r="F847">
        <v>-3.25</v>
      </c>
      <c r="G847">
        <v>1.9</v>
      </c>
      <c r="H847">
        <v>0</v>
      </c>
      <c r="I847">
        <v>1.68</v>
      </c>
      <c r="J847">
        <v>-0.54200000000000004</v>
      </c>
      <c r="K847">
        <v>-1.542</v>
      </c>
      <c r="L847">
        <v>-2.5390000000000001</v>
      </c>
      <c r="M847">
        <v>-3.1869999999999998</v>
      </c>
      <c r="N847">
        <v>-3.25</v>
      </c>
      <c r="O847">
        <v>0.96799999999999997</v>
      </c>
      <c r="P847">
        <v>0.96799999999999997</v>
      </c>
      <c r="Q847">
        <v>0.96199999999999997</v>
      </c>
      <c r="R847">
        <v>0.55500000000000005</v>
      </c>
      <c r="S847">
        <v>0.20899999999999999</v>
      </c>
    </row>
    <row r="848" spans="1:19" x14ac:dyDescent="0.3">
      <c r="A848">
        <v>60</v>
      </c>
      <c r="B848">
        <v>-0.54200000000000004</v>
      </c>
      <c r="C848">
        <v>-1.542</v>
      </c>
      <c r="D848">
        <v>-2.5390000000000001</v>
      </c>
      <c r="E848">
        <v>-3.1869999999999998</v>
      </c>
      <c r="F848">
        <v>-3.25</v>
      </c>
      <c r="G848">
        <v>1.9</v>
      </c>
      <c r="H848">
        <v>0</v>
      </c>
      <c r="I848">
        <v>1.68</v>
      </c>
      <c r="J848">
        <v>-0.54700000000000004</v>
      </c>
      <c r="K848">
        <v>-1.5409999999999999</v>
      </c>
      <c r="L848">
        <v>-2.5379999999999998</v>
      </c>
      <c r="M848">
        <v>-3.1869999999999998</v>
      </c>
      <c r="N848">
        <v>-3.2469999999999999</v>
      </c>
      <c r="O848">
        <v>0.97799999999999998</v>
      </c>
      <c r="P848">
        <v>0.99299999999999999</v>
      </c>
      <c r="Q848">
        <v>0.98599999999999999</v>
      </c>
      <c r="R848">
        <v>0.55800000000000005</v>
      </c>
      <c r="S848">
        <v>0.20200000000000001</v>
      </c>
    </row>
    <row r="849" spans="1:19" x14ac:dyDescent="0.3">
      <c r="A849">
        <v>120</v>
      </c>
      <c r="B849">
        <v>-0.54200000000000004</v>
      </c>
      <c r="C849">
        <v>-1.542</v>
      </c>
      <c r="D849">
        <v>-2.5390000000000001</v>
      </c>
      <c r="E849">
        <v>-3.1869999999999998</v>
      </c>
      <c r="F849">
        <v>-3.25</v>
      </c>
      <c r="G849">
        <v>1.9</v>
      </c>
      <c r="H849">
        <v>0</v>
      </c>
      <c r="I849">
        <v>1.68</v>
      </c>
      <c r="J849">
        <v>-0.55000000000000004</v>
      </c>
      <c r="K849">
        <v>-1.542</v>
      </c>
      <c r="L849">
        <v>-2.5379999999999998</v>
      </c>
      <c r="M849">
        <v>-3.1859999999999999</v>
      </c>
      <c r="N849">
        <v>-3.2440000000000002</v>
      </c>
      <c r="O849">
        <v>0.98299999999999998</v>
      </c>
      <c r="P849">
        <v>0.999</v>
      </c>
      <c r="Q849">
        <v>0.99299999999999999</v>
      </c>
      <c r="R849">
        <v>0.55700000000000005</v>
      </c>
      <c r="S849">
        <v>0.19400000000000001</v>
      </c>
    </row>
    <row r="850" spans="1:19" x14ac:dyDescent="0.3">
      <c r="A850">
        <v>180</v>
      </c>
      <c r="B850">
        <v>-0.54200000000000004</v>
      </c>
      <c r="C850">
        <v>-1.542</v>
      </c>
      <c r="D850">
        <v>-2.5390000000000001</v>
      </c>
      <c r="E850">
        <v>-3.1869999999999998</v>
      </c>
      <c r="F850">
        <v>-3.25</v>
      </c>
      <c r="G850">
        <v>1.9</v>
      </c>
      <c r="H850">
        <v>0</v>
      </c>
      <c r="I850">
        <v>1.68</v>
      </c>
      <c r="J850">
        <v>-0.55200000000000005</v>
      </c>
      <c r="K850">
        <v>-1.542</v>
      </c>
      <c r="L850">
        <v>-2.5390000000000001</v>
      </c>
      <c r="M850">
        <v>-3.1850000000000001</v>
      </c>
      <c r="N850">
        <v>-3.2410000000000001</v>
      </c>
      <c r="O850">
        <v>0.98599999999999999</v>
      </c>
      <c r="P850">
        <v>1.004</v>
      </c>
      <c r="Q850">
        <v>0.997</v>
      </c>
      <c r="R850">
        <v>0.56100000000000005</v>
      </c>
      <c r="S850">
        <v>0.188</v>
      </c>
    </row>
    <row r="851" spans="1:19" x14ac:dyDescent="0.3">
      <c r="A851">
        <v>240</v>
      </c>
      <c r="B851">
        <v>-0.54200000000000004</v>
      </c>
      <c r="C851">
        <v>-1.542</v>
      </c>
      <c r="D851">
        <v>-2.5390000000000001</v>
      </c>
      <c r="E851">
        <v>-3.1869999999999998</v>
      </c>
      <c r="F851">
        <v>-3.25</v>
      </c>
      <c r="G851">
        <v>1.9</v>
      </c>
      <c r="H851">
        <v>0</v>
      </c>
      <c r="I851">
        <v>1.68</v>
      </c>
      <c r="J851">
        <v>-0.55300000000000005</v>
      </c>
      <c r="K851">
        <v>-1.542</v>
      </c>
      <c r="L851">
        <v>-2.5390000000000001</v>
      </c>
      <c r="M851">
        <v>-3.1850000000000001</v>
      </c>
      <c r="N851">
        <v>-3.238</v>
      </c>
      <c r="O851">
        <v>0.98799999999999999</v>
      </c>
      <c r="P851">
        <v>1.0049999999999999</v>
      </c>
      <c r="Q851">
        <v>0.998</v>
      </c>
      <c r="R851">
        <v>0.56699999999999995</v>
      </c>
      <c r="S851">
        <v>0.182</v>
      </c>
    </row>
    <row r="852" spans="1:19" x14ac:dyDescent="0.3">
      <c r="A852">
        <v>300</v>
      </c>
      <c r="B852">
        <v>-0.54200000000000004</v>
      </c>
      <c r="C852">
        <v>-1.542</v>
      </c>
      <c r="D852">
        <v>-2.5390000000000001</v>
      </c>
      <c r="E852">
        <v>-3.1869999999999998</v>
      </c>
      <c r="F852">
        <v>-3.25</v>
      </c>
      <c r="G852">
        <v>1.9</v>
      </c>
      <c r="H852">
        <v>0</v>
      </c>
      <c r="I852">
        <v>1.68</v>
      </c>
      <c r="J852">
        <v>-0.55400000000000005</v>
      </c>
      <c r="K852">
        <v>-1.542</v>
      </c>
      <c r="L852">
        <v>-2.5390000000000001</v>
      </c>
      <c r="M852">
        <v>-3.1850000000000001</v>
      </c>
      <c r="N852">
        <v>-3.2349999999999999</v>
      </c>
      <c r="O852">
        <v>0.98899999999999999</v>
      </c>
      <c r="P852">
        <v>1.004</v>
      </c>
      <c r="Q852">
        <v>0.997</v>
      </c>
      <c r="R852">
        <v>0.56799999999999995</v>
      </c>
      <c r="S852">
        <v>0.17799999999999999</v>
      </c>
    </row>
    <row r="853" spans="1:19" x14ac:dyDescent="0.3">
      <c r="A853">
        <v>360</v>
      </c>
      <c r="B853">
        <v>-0.54200000000000004</v>
      </c>
      <c r="C853">
        <v>-1.542</v>
      </c>
      <c r="D853">
        <v>-2.5390000000000001</v>
      </c>
      <c r="E853">
        <v>-3.1869999999999998</v>
      </c>
      <c r="F853">
        <v>-3.25</v>
      </c>
      <c r="G853">
        <v>1.9</v>
      </c>
      <c r="H853">
        <v>0</v>
      </c>
      <c r="I853">
        <v>1.68</v>
      </c>
      <c r="J853">
        <v>-0.55400000000000005</v>
      </c>
      <c r="K853">
        <v>-1.5429999999999999</v>
      </c>
      <c r="L853">
        <v>-2.5390000000000001</v>
      </c>
      <c r="M853">
        <v>-3.1829999999999998</v>
      </c>
      <c r="N853">
        <v>-3.2320000000000002</v>
      </c>
      <c r="O853">
        <v>0.99</v>
      </c>
      <c r="P853">
        <v>1.002</v>
      </c>
      <c r="Q853">
        <v>0.998</v>
      </c>
      <c r="R853">
        <v>0.56499999999999995</v>
      </c>
      <c r="S853">
        <v>0.17399999999999999</v>
      </c>
    </row>
    <row r="854" spans="1:19" x14ac:dyDescent="0.3">
      <c r="A854">
        <v>420</v>
      </c>
      <c r="B854">
        <v>-0.54200000000000004</v>
      </c>
      <c r="C854">
        <v>-1.542</v>
      </c>
      <c r="D854">
        <v>-2.5390000000000001</v>
      </c>
      <c r="E854">
        <v>-3.1869999999999998</v>
      </c>
      <c r="F854">
        <v>-3.25</v>
      </c>
      <c r="G854">
        <v>1.9</v>
      </c>
      <c r="H854">
        <v>0</v>
      </c>
      <c r="I854">
        <v>1.68</v>
      </c>
      <c r="J854">
        <v>-0.55500000000000005</v>
      </c>
      <c r="K854">
        <v>-1.544</v>
      </c>
      <c r="L854">
        <v>-2.5390000000000001</v>
      </c>
      <c r="M854">
        <v>-3.181</v>
      </c>
      <c r="N854">
        <v>-3.2290000000000001</v>
      </c>
      <c r="O854">
        <v>0.99099999999999999</v>
      </c>
      <c r="P854">
        <v>1</v>
      </c>
      <c r="Q854">
        <v>0.998</v>
      </c>
      <c r="R854">
        <v>0.55800000000000005</v>
      </c>
      <c r="S854">
        <v>0.17199999999999999</v>
      </c>
    </row>
    <row r="855" spans="1:19" x14ac:dyDescent="0.3">
      <c r="A855">
        <v>480</v>
      </c>
      <c r="B855">
        <v>-0.54200000000000004</v>
      </c>
      <c r="C855">
        <v>-1.542</v>
      </c>
      <c r="D855">
        <v>-2.5390000000000001</v>
      </c>
      <c r="E855">
        <v>-3.1869999999999998</v>
      </c>
      <c r="F855">
        <v>-3.25</v>
      </c>
      <c r="G855">
        <v>1.9</v>
      </c>
      <c r="H855">
        <v>0</v>
      </c>
      <c r="I855">
        <v>1.68</v>
      </c>
      <c r="J855">
        <v>-0.55500000000000005</v>
      </c>
      <c r="K855">
        <v>-1.544</v>
      </c>
      <c r="L855">
        <v>-2.5390000000000001</v>
      </c>
      <c r="M855">
        <v>-3.1779999999999999</v>
      </c>
      <c r="N855">
        <v>-3.226</v>
      </c>
      <c r="O855">
        <v>0.99199999999999999</v>
      </c>
      <c r="P855">
        <v>0.998</v>
      </c>
      <c r="Q855">
        <v>0.998</v>
      </c>
      <c r="R855">
        <v>0.55200000000000005</v>
      </c>
      <c r="S855">
        <v>0.17100000000000001</v>
      </c>
    </row>
    <row r="856" spans="1:19" x14ac:dyDescent="0.3">
      <c r="A856">
        <v>540</v>
      </c>
      <c r="B856">
        <v>-0.54200000000000004</v>
      </c>
      <c r="C856">
        <v>-1.542</v>
      </c>
      <c r="D856">
        <v>-2.5390000000000001</v>
      </c>
      <c r="E856">
        <v>-3.1869999999999998</v>
      </c>
      <c r="F856">
        <v>-3.25</v>
      </c>
      <c r="G856">
        <v>1.9</v>
      </c>
      <c r="H856">
        <v>0</v>
      </c>
      <c r="I856">
        <v>1.68</v>
      </c>
      <c r="J856">
        <v>-0.55500000000000005</v>
      </c>
      <c r="K856">
        <v>-1.5449999999999999</v>
      </c>
      <c r="L856">
        <v>-2.5379999999999998</v>
      </c>
      <c r="M856">
        <v>-3.1749999999999998</v>
      </c>
      <c r="N856">
        <v>-3.2229999999999999</v>
      </c>
      <c r="O856">
        <v>0.99199999999999999</v>
      </c>
      <c r="P856">
        <v>0.997</v>
      </c>
      <c r="Q856">
        <v>0.997</v>
      </c>
      <c r="R856">
        <v>0.54700000000000004</v>
      </c>
      <c r="S856">
        <v>0.17100000000000001</v>
      </c>
    </row>
    <row r="857" spans="1:19" x14ac:dyDescent="0.3">
      <c r="A857">
        <v>600</v>
      </c>
      <c r="B857">
        <v>-0.54200000000000004</v>
      </c>
      <c r="C857">
        <v>-1.542</v>
      </c>
      <c r="D857">
        <v>-2.5390000000000001</v>
      </c>
      <c r="E857">
        <v>-3.1869999999999998</v>
      </c>
      <c r="F857">
        <v>-3.25</v>
      </c>
      <c r="G857">
        <v>1.9</v>
      </c>
      <c r="H857">
        <v>0</v>
      </c>
      <c r="I857">
        <v>1.68</v>
      </c>
      <c r="J857">
        <v>-0.55600000000000005</v>
      </c>
      <c r="K857">
        <v>-1.546</v>
      </c>
      <c r="L857">
        <v>-2.5379999999999998</v>
      </c>
      <c r="M857">
        <v>-3.1709999999999998</v>
      </c>
      <c r="N857">
        <v>-3.22</v>
      </c>
      <c r="O857">
        <v>0.99299999999999999</v>
      </c>
      <c r="P857">
        <v>0.996</v>
      </c>
      <c r="Q857">
        <v>0.997</v>
      </c>
      <c r="R857">
        <v>0.54100000000000004</v>
      </c>
      <c r="S857">
        <v>0.17</v>
      </c>
    </row>
    <row r="859" spans="1:19" x14ac:dyDescent="0.3">
      <c r="A859" t="s">
        <v>0</v>
      </c>
      <c r="B859" t="s">
        <v>67</v>
      </c>
    </row>
    <row r="860" spans="1:19" x14ac:dyDescent="0.3">
      <c r="A860">
        <v>0</v>
      </c>
      <c r="B860">
        <v>-0.54200000000000004</v>
      </c>
      <c r="C860">
        <v>-1.542</v>
      </c>
      <c r="D860">
        <v>-2.5390000000000001</v>
      </c>
      <c r="E860">
        <v>-3.1949999999999998</v>
      </c>
      <c r="F860">
        <v>-3.26</v>
      </c>
      <c r="G860">
        <v>1.9</v>
      </c>
      <c r="H860">
        <v>0.01</v>
      </c>
      <c r="I860">
        <v>2.153</v>
      </c>
      <c r="J860">
        <v>-0.54200000000000004</v>
      </c>
      <c r="K860">
        <v>-1.542</v>
      </c>
      <c r="L860">
        <v>-2.5390000000000001</v>
      </c>
      <c r="M860">
        <v>-3.1949999999999998</v>
      </c>
      <c r="N860">
        <v>-3.26</v>
      </c>
      <c r="O860">
        <v>0.96799999999999997</v>
      </c>
      <c r="P860">
        <v>0.96799999999999997</v>
      </c>
      <c r="Q860">
        <v>0.96299999999999997</v>
      </c>
      <c r="R860">
        <v>0.56100000000000005</v>
      </c>
      <c r="S860">
        <v>0.21099999999999999</v>
      </c>
    </row>
    <row r="861" spans="1:19" x14ac:dyDescent="0.3">
      <c r="A861">
        <v>60</v>
      </c>
      <c r="B861">
        <v>-0.54200000000000004</v>
      </c>
      <c r="C861">
        <v>-1.542</v>
      </c>
      <c r="D861">
        <v>-2.5390000000000001</v>
      </c>
      <c r="E861">
        <v>-3.1949999999999998</v>
      </c>
      <c r="F861">
        <v>-3.26</v>
      </c>
      <c r="G861">
        <v>1.9</v>
      </c>
      <c r="H861">
        <v>0.01</v>
      </c>
      <c r="I861">
        <v>2.153</v>
      </c>
      <c r="J861">
        <v>-0.54600000000000004</v>
      </c>
      <c r="K861">
        <v>-1.542</v>
      </c>
      <c r="L861">
        <v>-2.5390000000000001</v>
      </c>
      <c r="M861">
        <v>-3.1949999999999998</v>
      </c>
      <c r="N861">
        <v>-3.2629999999999999</v>
      </c>
      <c r="O861">
        <v>0.98099999999999998</v>
      </c>
      <c r="P861">
        <v>0.995</v>
      </c>
      <c r="Q861">
        <v>0.98699999999999999</v>
      </c>
      <c r="R861">
        <v>0.56200000000000006</v>
      </c>
      <c r="S861">
        <v>0.219</v>
      </c>
    </row>
    <row r="862" spans="1:19" x14ac:dyDescent="0.3">
      <c r="A862">
        <v>120</v>
      </c>
      <c r="B862">
        <v>-0.54200000000000004</v>
      </c>
      <c r="C862">
        <v>-1.542</v>
      </c>
      <c r="D862">
        <v>-2.5390000000000001</v>
      </c>
      <c r="E862">
        <v>-3.1949999999999998</v>
      </c>
      <c r="F862">
        <v>-3.26</v>
      </c>
      <c r="G862">
        <v>1.9</v>
      </c>
      <c r="H862">
        <v>0.01</v>
      </c>
      <c r="I862">
        <v>2.153</v>
      </c>
      <c r="J862">
        <v>-0.54700000000000004</v>
      </c>
      <c r="K862">
        <v>-1.542</v>
      </c>
      <c r="L862">
        <v>-2.5390000000000001</v>
      </c>
      <c r="M862">
        <v>-3.1949999999999998</v>
      </c>
      <c r="N862">
        <v>-3.266</v>
      </c>
      <c r="O862">
        <v>0.98799999999999999</v>
      </c>
      <c r="P862">
        <v>0.999</v>
      </c>
      <c r="Q862">
        <v>0.995</v>
      </c>
      <c r="R862">
        <v>0.56599999999999995</v>
      </c>
      <c r="S862">
        <v>0.22700000000000001</v>
      </c>
    </row>
    <row r="863" spans="1:19" x14ac:dyDescent="0.3">
      <c r="A863">
        <v>180</v>
      </c>
      <c r="B863">
        <v>-0.54200000000000004</v>
      </c>
      <c r="C863">
        <v>-1.542</v>
      </c>
      <c r="D863">
        <v>-2.5390000000000001</v>
      </c>
      <c r="E863">
        <v>-3.1949999999999998</v>
      </c>
      <c r="F863">
        <v>-3.26</v>
      </c>
      <c r="G863">
        <v>1.9</v>
      </c>
      <c r="H863">
        <v>0.01</v>
      </c>
      <c r="I863">
        <v>2.153</v>
      </c>
      <c r="J863">
        <v>-0.54800000000000004</v>
      </c>
      <c r="K863">
        <v>-1.542</v>
      </c>
      <c r="L863">
        <v>-2.5390000000000001</v>
      </c>
      <c r="M863">
        <v>-3.194</v>
      </c>
      <c r="N863">
        <v>-3.2690000000000001</v>
      </c>
      <c r="O863">
        <v>0.995</v>
      </c>
      <c r="P863">
        <v>1.004</v>
      </c>
      <c r="Q863">
        <v>0.997</v>
      </c>
      <c r="R863">
        <v>0.56899999999999995</v>
      </c>
      <c r="S863">
        <v>0.23400000000000001</v>
      </c>
    </row>
    <row r="864" spans="1:19" x14ac:dyDescent="0.3">
      <c r="A864">
        <v>240</v>
      </c>
      <c r="B864">
        <v>-0.54200000000000004</v>
      </c>
      <c r="C864">
        <v>-1.542</v>
      </c>
      <c r="D864">
        <v>-2.5390000000000001</v>
      </c>
      <c r="E864">
        <v>-3.1949999999999998</v>
      </c>
      <c r="F864">
        <v>-3.26</v>
      </c>
      <c r="G864">
        <v>1.9</v>
      </c>
      <c r="H864">
        <v>0.01</v>
      </c>
      <c r="I864">
        <v>2.153</v>
      </c>
      <c r="J864">
        <v>-0.54700000000000004</v>
      </c>
      <c r="K864">
        <v>-1.542</v>
      </c>
      <c r="L864">
        <v>-2.5390000000000001</v>
      </c>
      <c r="M864">
        <v>-3.1920000000000002</v>
      </c>
      <c r="N864">
        <v>-3.2719999999999998</v>
      </c>
      <c r="O864">
        <v>0.999</v>
      </c>
      <c r="P864">
        <v>1.004</v>
      </c>
      <c r="Q864">
        <v>0.998</v>
      </c>
      <c r="R864">
        <v>0.56699999999999995</v>
      </c>
      <c r="S864">
        <v>0.24</v>
      </c>
    </row>
    <row r="865" spans="1:19" x14ac:dyDescent="0.3">
      <c r="A865">
        <v>300</v>
      </c>
      <c r="B865">
        <v>-0.54200000000000004</v>
      </c>
      <c r="C865">
        <v>-1.542</v>
      </c>
      <c r="D865">
        <v>-2.5390000000000001</v>
      </c>
      <c r="E865">
        <v>-3.1949999999999998</v>
      </c>
      <c r="F865">
        <v>-3.26</v>
      </c>
      <c r="G865">
        <v>1.9</v>
      </c>
      <c r="H865">
        <v>0.01</v>
      </c>
      <c r="I865">
        <v>2.153</v>
      </c>
      <c r="J865">
        <v>-0.54700000000000004</v>
      </c>
      <c r="K865">
        <v>-1.542</v>
      </c>
      <c r="L865">
        <v>-2.5390000000000001</v>
      </c>
      <c r="M865">
        <v>-3.1909999999999998</v>
      </c>
      <c r="N865">
        <v>-3.2749999999999999</v>
      </c>
      <c r="O865">
        <v>1.002</v>
      </c>
      <c r="P865">
        <v>1.004</v>
      </c>
      <c r="Q865">
        <v>0.999</v>
      </c>
      <c r="R865">
        <v>0.56899999999999995</v>
      </c>
      <c r="S865">
        <v>0.24399999999999999</v>
      </c>
    </row>
    <row r="866" spans="1:19" x14ac:dyDescent="0.3">
      <c r="A866">
        <v>360</v>
      </c>
      <c r="B866">
        <v>-0.54200000000000004</v>
      </c>
      <c r="C866">
        <v>-1.542</v>
      </c>
      <c r="D866">
        <v>-2.5390000000000001</v>
      </c>
      <c r="E866">
        <v>-3.1949999999999998</v>
      </c>
      <c r="F866">
        <v>-3.26</v>
      </c>
      <c r="G866">
        <v>1.9</v>
      </c>
      <c r="H866">
        <v>0.01</v>
      </c>
      <c r="I866">
        <v>2.153</v>
      </c>
      <c r="J866">
        <v>-0.54500000000000004</v>
      </c>
      <c r="K866">
        <v>-1.5429999999999999</v>
      </c>
      <c r="L866">
        <v>-2.5390000000000001</v>
      </c>
      <c r="M866">
        <v>-3.1920000000000002</v>
      </c>
      <c r="N866">
        <v>-3.278</v>
      </c>
      <c r="O866">
        <v>1.0049999999999999</v>
      </c>
      <c r="P866">
        <v>1.002</v>
      </c>
      <c r="Q866">
        <v>0.998</v>
      </c>
      <c r="R866">
        <v>0.57499999999999996</v>
      </c>
      <c r="S866">
        <v>0.249</v>
      </c>
    </row>
    <row r="867" spans="1:19" x14ac:dyDescent="0.3">
      <c r="A867">
        <v>420</v>
      </c>
      <c r="B867">
        <v>-0.54200000000000004</v>
      </c>
      <c r="C867">
        <v>-1.542</v>
      </c>
      <c r="D867">
        <v>-2.5390000000000001</v>
      </c>
      <c r="E867">
        <v>-3.1949999999999998</v>
      </c>
      <c r="F867">
        <v>-3.26</v>
      </c>
      <c r="G867">
        <v>1.9</v>
      </c>
      <c r="H867">
        <v>0.01</v>
      </c>
      <c r="I867">
        <v>2.153</v>
      </c>
      <c r="J867">
        <v>-0.54400000000000004</v>
      </c>
      <c r="K867">
        <v>-1.5429999999999999</v>
      </c>
      <c r="L867">
        <v>-2.5390000000000001</v>
      </c>
      <c r="M867">
        <v>-3.194</v>
      </c>
      <c r="N867">
        <v>-3.2810000000000001</v>
      </c>
      <c r="O867">
        <v>1.008</v>
      </c>
      <c r="P867">
        <v>1.0009999999999999</v>
      </c>
      <c r="Q867">
        <v>0.997</v>
      </c>
      <c r="R867">
        <v>0.58099999999999996</v>
      </c>
      <c r="S867">
        <v>0.254</v>
      </c>
    </row>
    <row r="868" spans="1:19" x14ac:dyDescent="0.3">
      <c r="A868">
        <v>480</v>
      </c>
      <c r="B868">
        <v>-0.54200000000000004</v>
      </c>
      <c r="C868">
        <v>-1.542</v>
      </c>
      <c r="D868">
        <v>-2.5390000000000001</v>
      </c>
      <c r="E868">
        <v>-3.1949999999999998</v>
      </c>
      <c r="F868">
        <v>-3.26</v>
      </c>
      <c r="G868">
        <v>1.9</v>
      </c>
      <c r="H868">
        <v>0.01</v>
      </c>
      <c r="I868">
        <v>2.153</v>
      </c>
      <c r="J868">
        <v>-0.54300000000000004</v>
      </c>
      <c r="K868">
        <v>-1.544</v>
      </c>
      <c r="L868">
        <v>-2.5390000000000001</v>
      </c>
      <c r="M868">
        <v>-3.1960000000000002</v>
      </c>
      <c r="N868">
        <v>-3.2839999999999998</v>
      </c>
      <c r="O868">
        <v>1.01</v>
      </c>
      <c r="P868">
        <v>1.0009999999999999</v>
      </c>
      <c r="Q868">
        <v>0.998</v>
      </c>
      <c r="R868">
        <v>0.58799999999999997</v>
      </c>
      <c r="S868">
        <v>0.25800000000000001</v>
      </c>
    </row>
    <row r="869" spans="1:19" x14ac:dyDescent="0.3">
      <c r="A869">
        <v>540</v>
      </c>
      <c r="B869">
        <v>-0.54200000000000004</v>
      </c>
      <c r="C869">
        <v>-1.542</v>
      </c>
      <c r="D869">
        <v>-2.5390000000000001</v>
      </c>
      <c r="E869">
        <v>-3.1949999999999998</v>
      </c>
      <c r="F869">
        <v>-3.26</v>
      </c>
      <c r="G869">
        <v>1.9</v>
      </c>
      <c r="H869">
        <v>0.01</v>
      </c>
      <c r="I869">
        <v>2.153</v>
      </c>
      <c r="J869">
        <v>-0.54100000000000004</v>
      </c>
      <c r="K869">
        <v>-1.544</v>
      </c>
      <c r="L869">
        <v>-2.5390000000000001</v>
      </c>
      <c r="M869">
        <v>-3.198</v>
      </c>
      <c r="N869">
        <v>-3.2869999999999999</v>
      </c>
      <c r="O869">
        <v>1.012</v>
      </c>
      <c r="P869">
        <v>1</v>
      </c>
      <c r="Q869">
        <v>0.999</v>
      </c>
      <c r="R869">
        <v>0.59499999999999997</v>
      </c>
      <c r="S869">
        <v>0.26200000000000001</v>
      </c>
    </row>
    <row r="870" spans="1:19" x14ac:dyDescent="0.3">
      <c r="A870">
        <v>600</v>
      </c>
      <c r="B870">
        <v>-0.54200000000000004</v>
      </c>
      <c r="C870">
        <v>-1.542</v>
      </c>
      <c r="D870">
        <v>-2.5390000000000001</v>
      </c>
      <c r="E870">
        <v>-3.1949999999999998</v>
      </c>
      <c r="F870">
        <v>-3.26</v>
      </c>
      <c r="G870">
        <v>1.9</v>
      </c>
      <c r="H870">
        <v>0.01</v>
      </c>
      <c r="I870">
        <v>2.153</v>
      </c>
      <c r="J870">
        <v>-0.53900000000000003</v>
      </c>
      <c r="K870">
        <v>-1.544</v>
      </c>
      <c r="L870">
        <v>-2.5390000000000001</v>
      </c>
      <c r="M870">
        <v>-3.2</v>
      </c>
      <c r="N870">
        <v>-3.29</v>
      </c>
      <c r="O870">
        <v>1.014</v>
      </c>
      <c r="P870">
        <v>1</v>
      </c>
      <c r="Q870">
        <v>0.998</v>
      </c>
      <c r="R870">
        <v>0.59899999999999998</v>
      </c>
      <c r="S870">
        <v>0.26500000000000001</v>
      </c>
    </row>
    <row r="872" spans="1:19" x14ac:dyDescent="0.3">
      <c r="A872" t="s">
        <v>0</v>
      </c>
      <c r="B872" t="s">
        <v>68</v>
      </c>
    </row>
    <row r="873" spans="1:19" x14ac:dyDescent="0.3">
      <c r="A873">
        <v>0</v>
      </c>
      <c r="B873">
        <v>-0.54200000000000004</v>
      </c>
      <c r="C873">
        <v>-1.542</v>
      </c>
      <c r="D873">
        <v>-2.5390000000000001</v>
      </c>
      <c r="E873">
        <v>-3.1949999999999998</v>
      </c>
      <c r="F873">
        <v>-3.26</v>
      </c>
      <c r="G873">
        <v>1.9</v>
      </c>
      <c r="H873">
        <v>0.01</v>
      </c>
      <c r="I873">
        <v>1.9239999999999999</v>
      </c>
      <c r="J873">
        <v>-0.54200000000000004</v>
      </c>
      <c r="K873">
        <v>-1.542</v>
      </c>
      <c r="L873">
        <v>-2.5390000000000001</v>
      </c>
      <c r="M873">
        <v>-3.1949999999999998</v>
      </c>
      <c r="N873">
        <v>-3.26</v>
      </c>
      <c r="O873">
        <v>0.96799999999999997</v>
      </c>
      <c r="P873">
        <v>0.96799999999999997</v>
      </c>
      <c r="Q873">
        <v>0.96299999999999997</v>
      </c>
      <c r="R873">
        <v>0.56100000000000005</v>
      </c>
      <c r="S873">
        <v>0.21099999999999999</v>
      </c>
    </row>
    <row r="874" spans="1:19" x14ac:dyDescent="0.3">
      <c r="A874">
        <v>60</v>
      </c>
      <c r="B874">
        <v>-0.54200000000000004</v>
      </c>
      <c r="C874">
        <v>-1.542</v>
      </c>
      <c r="D874">
        <v>-2.5390000000000001</v>
      </c>
      <c r="E874">
        <v>-3.1949999999999998</v>
      </c>
      <c r="F874">
        <v>-3.26</v>
      </c>
      <c r="G874">
        <v>1.9</v>
      </c>
      <c r="H874">
        <v>0.01</v>
      </c>
      <c r="I874">
        <v>1.9239999999999999</v>
      </c>
      <c r="J874">
        <v>-0.54600000000000004</v>
      </c>
      <c r="K874">
        <v>-1.542</v>
      </c>
      <c r="L874">
        <v>-2.5390000000000001</v>
      </c>
      <c r="M874">
        <v>-3.1949999999999998</v>
      </c>
      <c r="N874">
        <v>-3.26</v>
      </c>
      <c r="O874">
        <v>0.98099999999999998</v>
      </c>
      <c r="P874">
        <v>0.99399999999999999</v>
      </c>
      <c r="Q874">
        <v>0.98699999999999999</v>
      </c>
      <c r="R874">
        <v>0.56299999999999994</v>
      </c>
      <c r="S874">
        <v>0.21199999999999999</v>
      </c>
    </row>
    <row r="875" spans="1:19" x14ac:dyDescent="0.3">
      <c r="A875">
        <v>120</v>
      </c>
      <c r="B875">
        <v>-0.54200000000000004</v>
      </c>
      <c r="C875">
        <v>-1.542</v>
      </c>
      <c r="D875">
        <v>-2.5390000000000001</v>
      </c>
      <c r="E875">
        <v>-3.1949999999999998</v>
      </c>
      <c r="F875">
        <v>-3.26</v>
      </c>
      <c r="G875">
        <v>1.9</v>
      </c>
      <c r="H875">
        <v>0.01</v>
      </c>
      <c r="I875">
        <v>1.9239999999999999</v>
      </c>
      <c r="J875">
        <v>-0.54800000000000004</v>
      </c>
      <c r="K875">
        <v>-1.542</v>
      </c>
      <c r="L875">
        <v>-2.5390000000000001</v>
      </c>
      <c r="M875">
        <v>-3.194</v>
      </c>
      <c r="N875">
        <v>-3.26</v>
      </c>
      <c r="O875">
        <v>0.98899999999999999</v>
      </c>
      <c r="P875">
        <v>0.999</v>
      </c>
      <c r="Q875">
        <v>0.99399999999999999</v>
      </c>
      <c r="R875">
        <v>0.56499999999999995</v>
      </c>
      <c r="S875">
        <v>0.21199999999999999</v>
      </c>
    </row>
    <row r="876" spans="1:19" x14ac:dyDescent="0.3">
      <c r="A876">
        <v>180</v>
      </c>
      <c r="B876">
        <v>-0.54200000000000004</v>
      </c>
      <c r="C876">
        <v>-1.542</v>
      </c>
      <c r="D876">
        <v>-2.5390000000000001</v>
      </c>
      <c r="E876">
        <v>-3.1949999999999998</v>
      </c>
      <c r="F876">
        <v>-3.26</v>
      </c>
      <c r="G876">
        <v>1.9</v>
      </c>
      <c r="H876">
        <v>0.01</v>
      </c>
      <c r="I876">
        <v>1.9239999999999999</v>
      </c>
      <c r="J876">
        <v>-0.54800000000000004</v>
      </c>
      <c r="K876">
        <v>-1.542</v>
      </c>
      <c r="L876">
        <v>-2.5390000000000001</v>
      </c>
      <c r="M876">
        <v>-3.1930000000000001</v>
      </c>
      <c r="N876">
        <v>-3.26</v>
      </c>
      <c r="O876">
        <v>0.995</v>
      </c>
      <c r="P876">
        <v>1.004</v>
      </c>
      <c r="Q876">
        <v>0.997</v>
      </c>
      <c r="R876">
        <v>0.56799999999999995</v>
      </c>
      <c r="S876">
        <v>0.21199999999999999</v>
      </c>
    </row>
    <row r="877" spans="1:19" x14ac:dyDescent="0.3">
      <c r="A877">
        <v>240</v>
      </c>
      <c r="B877">
        <v>-0.54200000000000004</v>
      </c>
      <c r="C877">
        <v>-1.542</v>
      </c>
      <c r="D877">
        <v>-2.5390000000000001</v>
      </c>
      <c r="E877">
        <v>-3.1949999999999998</v>
      </c>
      <c r="F877">
        <v>-3.26</v>
      </c>
      <c r="G877">
        <v>1.9</v>
      </c>
      <c r="H877">
        <v>0.01</v>
      </c>
      <c r="I877">
        <v>1.9239999999999999</v>
      </c>
      <c r="J877">
        <v>-0.54700000000000004</v>
      </c>
      <c r="K877">
        <v>-1.542</v>
      </c>
      <c r="L877">
        <v>-2.5390000000000001</v>
      </c>
      <c r="M877">
        <v>-3.1920000000000002</v>
      </c>
      <c r="N877">
        <v>-3.26</v>
      </c>
      <c r="O877">
        <v>0.999</v>
      </c>
      <c r="P877">
        <v>1.0049999999999999</v>
      </c>
      <c r="Q877">
        <v>0.998</v>
      </c>
      <c r="R877">
        <v>0.56999999999999995</v>
      </c>
      <c r="S877">
        <v>0.21199999999999999</v>
      </c>
    </row>
    <row r="878" spans="1:19" x14ac:dyDescent="0.3">
      <c r="A878">
        <v>300</v>
      </c>
      <c r="B878">
        <v>-0.54200000000000004</v>
      </c>
      <c r="C878">
        <v>-1.542</v>
      </c>
      <c r="D878">
        <v>-2.5390000000000001</v>
      </c>
      <c r="E878">
        <v>-3.1949999999999998</v>
      </c>
      <c r="F878">
        <v>-3.26</v>
      </c>
      <c r="G878">
        <v>1.9</v>
      </c>
      <c r="H878">
        <v>0.01</v>
      </c>
      <c r="I878">
        <v>1.9239999999999999</v>
      </c>
      <c r="J878">
        <v>-0.54700000000000004</v>
      </c>
      <c r="K878">
        <v>-1.542</v>
      </c>
      <c r="L878">
        <v>-2.5390000000000001</v>
      </c>
      <c r="M878">
        <v>-3.1920000000000002</v>
      </c>
      <c r="N878">
        <v>-3.26</v>
      </c>
      <c r="O878">
        <v>1.002</v>
      </c>
      <c r="P878">
        <v>1.0029999999999999</v>
      </c>
      <c r="Q878">
        <v>0.999</v>
      </c>
      <c r="R878">
        <v>0.57199999999999995</v>
      </c>
      <c r="S878">
        <v>0.21199999999999999</v>
      </c>
    </row>
    <row r="879" spans="1:19" x14ac:dyDescent="0.3">
      <c r="A879">
        <v>360</v>
      </c>
      <c r="B879">
        <v>-0.54200000000000004</v>
      </c>
      <c r="C879">
        <v>-1.542</v>
      </c>
      <c r="D879">
        <v>-2.5390000000000001</v>
      </c>
      <c r="E879">
        <v>-3.1949999999999998</v>
      </c>
      <c r="F879">
        <v>-3.26</v>
      </c>
      <c r="G879">
        <v>1.9</v>
      </c>
      <c r="H879">
        <v>0.01</v>
      </c>
      <c r="I879">
        <v>1.9239999999999999</v>
      </c>
      <c r="J879">
        <v>-0.54500000000000004</v>
      </c>
      <c r="K879">
        <v>-1.5429999999999999</v>
      </c>
      <c r="L879">
        <v>-2.5390000000000001</v>
      </c>
      <c r="M879">
        <v>-3.1920000000000002</v>
      </c>
      <c r="N879">
        <v>-3.26</v>
      </c>
      <c r="O879">
        <v>1.0049999999999999</v>
      </c>
      <c r="P879">
        <v>1.002</v>
      </c>
      <c r="Q879">
        <v>0.998</v>
      </c>
      <c r="R879">
        <v>0.57299999999999995</v>
      </c>
      <c r="S879">
        <v>0.21199999999999999</v>
      </c>
    </row>
    <row r="880" spans="1:19" x14ac:dyDescent="0.3">
      <c r="A880">
        <v>420</v>
      </c>
      <c r="B880">
        <v>-0.54200000000000004</v>
      </c>
      <c r="C880">
        <v>-1.542</v>
      </c>
      <c r="D880">
        <v>-2.5390000000000001</v>
      </c>
      <c r="E880">
        <v>-3.1949999999999998</v>
      </c>
      <c r="F880">
        <v>-3.26</v>
      </c>
      <c r="G880">
        <v>1.9</v>
      </c>
      <c r="H880">
        <v>0.01</v>
      </c>
      <c r="I880">
        <v>1.9239999999999999</v>
      </c>
      <c r="J880">
        <v>-0.54400000000000004</v>
      </c>
      <c r="K880">
        <v>-1.5429999999999999</v>
      </c>
      <c r="L880">
        <v>-2.5390000000000001</v>
      </c>
      <c r="M880">
        <v>-3.1920000000000002</v>
      </c>
      <c r="N880">
        <v>-3.26</v>
      </c>
      <c r="O880">
        <v>1.008</v>
      </c>
      <c r="P880">
        <v>1.0009999999999999</v>
      </c>
      <c r="Q880">
        <v>0.998</v>
      </c>
      <c r="R880">
        <v>0.57399999999999995</v>
      </c>
      <c r="S880">
        <v>0.214</v>
      </c>
    </row>
    <row r="881" spans="1:19" x14ac:dyDescent="0.3">
      <c r="A881">
        <v>480</v>
      </c>
      <c r="B881">
        <v>-0.54200000000000004</v>
      </c>
      <c r="C881">
        <v>-1.542</v>
      </c>
      <c r="D881">
        <v>-2.5390000000000001</v>
      </c>
      <c r="E881">
        <v>-3.1949999999999998</v>
      </c>
      <c r="F881">
        <v>-3.26</v>
      </c>
      <c r="G881">
        <v>1.9</v>
      </c>
      <c r="H881">
        <v>0.01</v>
      </c>
      <c r="I881">
        <v>1.9239999999999999</v>
      </c>
      <c r="J881">
        <v>-0.54200000000000004</v>
      </c>
      <c r="K881">
        <v>-1.544</v>
      </c>
      <c r="L881">
        <v>-2.5390000000000001</v>
      </c>
      <c r="M881">
        <v>-3.1909999999999998</v>
      </c>
      <c r="N881">
        <v>-3.26</v>
      </c>
      <c r="O881">
        <v>1.01</v>
      </c>
      <c r="P881">
        <v>1</v>
      </c>
      <c r="Q881">
        <v>0.998</v>
      </c>
      <c r="R881">
        <v>0.57499999999999996</v>
      </c>
      <c r="S881">
        <v>0.216</v>
      </c>
    </row>
    <row r="882" spans="1:19" x14ac:dyDescent="0.3">
      <c r="A882">
        <v>540</v>
      </c>
      <c r="B882">
        <v>-0.54200000000000004</v>
      </c>
      <c r="C882">
        <v>-1.542</v>
      </c>
      <c r="D882">
        <v>-2.5390000000000001</v>
      </c>
      <c r="E882">
        <v>-3.1949999999999998</v>
      </c>
      <c r="F882">
        <v>-3.26</v>
      </c>
      <c r="G882">
        <v>1.9</v>
      </c>
      <c r="H882">
        <v>0.01</v>
      </c>
      <c r="I882">
        <v>1.9239999999999999</v>
      </c>
      <c r="J882">
        <v>-0.54100000000000004</v>
      </c>
      <c r="K882">
        <v>-1.544</v>
      </c>
      <c r="L882">
        <v>-2.5390000000000001</v>
      </c>
      <c r="M882">
        <v>-3.1909999999999998</v>
      </c>
      <c r="N882">
        <v>-3.26</v>
      </c>
      <c r="O882">
        <v>1.012</v>
      </c>
      <c r="P882">
        <v>1</v>
      </c>
      <c r="Q882">
        <v>0.998</v>
      </c>
      <c r="R882">
        <v>0.57499999999999996</v>
      </c>
      <c r="S882">
        <v>0.217</v>
      </c>
    </row>
    <row r="883" spans="1:19" x14ac:dyDescent="0.3">
      <c r="A883">
        <v>600</v>
      </c>
      <c r="B883">
        <v>-0.54200000000000004</v>
      </c>
      <c r="C883">
        <v>-1.542</v>
      </c>
      <c r="D883">
        <v>-2.5390000000000001</v>
      </c>
      <c r="E883">
        <v>-3.1949999999999998</v>
      </c>
      <c r="F883">
        <v>-3.26</v>
      </c>
      <c r="G883">
        <v>1.9</v>
      </c>
      <c r="H883">
        <v>0.01</v>
      </c>
      <c r="I883">
        <v>1.9239999999999999</v>
      </c>
      <c r="J883">
        <v>-0.53900000000000003</v>
      </c>
      <c r="K883">
        <v>-1.544</v>
      </c>
      <c r="L883">
        <v>-2.5390000000000001</v>
      </c>
      <c r="M883">
        <v>-3.1909999999999998</v>
      </c>
      <c r="N883">
        <v>-3.26</v>
      </c>
      <c r="O883">
        <v>1.014</v>
      </c>
      <c r="P883">
        <v>1</v>
      </c>
      <c r="Q883">
        <v>0.998</v>
      </c>
      <c r="R883">
        <v>0.57499999999999996</v>
      </c>
      <c r="S883">
        <v>0.218</v>
      </c>
    </row>
    <row r="885" spans="1:19" x14ac:dyDescent="0.3">
      <c r="A885" t="s">
        <v>0</v>
      </c>
      <c r="B885" t="s">
        <v>69</v>
      </c>
    </row>
    <row r="886" spans="1:19" x14ac:dyDescent="0.3">
      <c r="A886">
        <v>0</v>
      </c>
      <c r="B886">
        <v>-0.54200000000000004</v>
      </c>
      <c r="C886">
        <v>-1.542</v>
      </c>
      <c r="D886">
        <v>-2.5390000000000001</v>
      </c>
      <c r="E886">
        <v>-3.1949999999999998</v>
      </c>
      <c r="F886">
        <v>-3.26</v>
      </c>
      <c r="G886">
        <v>1.9</v>
      </c>
      <c r="H886">
        <v>0.01</v>
      </c>
      <c r="I886">
        <v>1.6819999999999999</v>
      </c>
      <c r="J886">
        <v>-0.54200000000000004</v>
      </c>
      <c r="K886">
        <v>-1.542</v>
      </c>
      <c r="L886">
        <v>-2.5390000000000001</v>
      </c>
      <c r="M886">
        <v>-3.1949999999999998</v>
      </c>
      <c r="N886">
        <v>-3.26</v>
      </c>
      <c r="O886">
        <v>0.96799999999999997</v>
      </c>
      <c r="P886">
        <v>0.96799999999999997</v>
      </c>
      <c r="Q886">
        <v>0.96299999999999997</v>
      </c>
      <c r="R886">
        <v>0.56100000000000005</v>
      </c>
      <c r="S886">
        <v>0.21099999999999999</v>
      </c>
    </row>
    <row r="887" spans="1:19" x14ac:dyDescent="0.3">
      <c r="A887">
        <v>60</v>
      </c>
      <c r="B887">
        <v>-0.54200000000000004</v>
      </c>
      <c r="C887">
        <v>-1.542</v>
      </c>
      <c r="D887">
        <v>-2.5390000000000001</v>
      </c>
      <c r="E887">
        <v>-3.1949999999999998</v>
      </c>
      <c r="F887">
        <v>-3.26</v>
      </c>
      <c r="G887">
        <v>1.9</v>
      </c>
      <c r="H887">
        <v>0.01</v>
      </c>
      <c r="I887">
        <v>1.6819999999999999</v>
      </c>
      <c r="J887">
        <v>-0.54600000000000004</v>
      </c>
      <c r="K887">
        <v>-1.542</v>
      </c>
      <c r="L887">
        <v>-2.5390000000000001</v>
      </c>
      <c r="M887">
        <v>-3.1949999999999998</v>
      </c>
      <c r="N887">
        <v>-3.2570000000000001</v>
      </c>
      <c r="O887">
        <v>0.98099999999999998</v>
      </c>
      <c r="P887">
        <v>0.99399999999999999</v>
      </c>
      <c r="Q887">
        <v>0.98599999999999999</v>
      </c>
      <c r="R887">
        <v>0.56399999999999995</v>
      </c>
      <c r="S887">
        <v>0.20399999999999999</v>
      </c>
    </row>
    <row r="888" spans="1:19" x14ac:dyDescent="0.3">
      <c r="A888">
        <v>120</v>
      </c>
      <c r="B888">
        <v>-0.54200000000000004</v>
      </c>
      <c r="C888">
        <v>-1.542</v>
      </c>
      <c r="D888">
        <v>-2.5390000000000001</v>
      </c>
      <c r="E888">
        <v>-3.1949999999999998</v>
      </c>
      <c r="F888">
        <v>-3.26</v>
      </c>
      <c r="G888">
        <v>1.9</v>
      </c>
      <c r="H888">
        <v>0.01</v>
      </c>
      <c r="I888">
        <v>1.6819999999999999</v>
      </c>
      <c r="J888">
        <v>-0.54800000000000004</v>
      </c>
      <c r="K888">
        <v>-1.542</v>
      </c>
      <c r="L888">
        <v>-2.5390000000000001</v>
      </c>
      <c r="M888">
        <v>-3.194</v>
      </c>
      <c r="N888">
        <v>-3.254</v>
      </c>
      <c r="O888">
        <v>0.98899999999999999</v>
      </c>
      <c r="P888">
        <v>0.999</v>
      </c>
      <c r="Q888">
        <v>0.99399999999999999</v>
      </c>
      <c r="R888">
        <v>0.56299999999999994</v>
      </c>
      <c r="S888">
        <v>0.19600000000000001</v>
      </c>
    </row>
    <row r="889" spans="1:19" x14ac:dyDescent="0.3">
      <c r="A889">
        <v>180</v>
      </c>
      <c r="B889">
        <v>-0.54200000000000004</v>
      </c>
      <c r="C889">
        <v>-1.542</v>
      </c>
      <c r="D889">
        <v>-2.5390000000000001</v>
      </c>
      <c r="E889">
        <v>-3.1949999999999998</v>
      </c>
      <c r="F889">
        <v>-3.26</v>
      </c>
      <c r="G889">
        <v>1.9</v>
      </c>
      <c r="H889">
        <v>0.01</v>
      </c>
      <c r="I889">
        <v>1.6819999999999999</v>
      </c>
      <c r="J889">
        <v>-0.54800000000000004</v>
      </c>
      <c r="K889">
        <v>-1.542</v>
      </c>
      <c r="L889">
        <v>-2.54</v>
      </c>
      <c r="M889">
        <v>-3.1930000000000001</v>
      </c>
      <c r="N889">
        <v>-3.2509999999999999</v>
      </c>
      <c r="O889">
        <v>0.99399999999999999</v>
      </c>
      <c r="P889">
        <v>1.004</v>
      </c>
      <c r="Q889">
        <v>0.998</v>
      </c>
      <c r="R889">
        <v>0.56699999999999995</v>
      </c>
      <c r="S889">
        <v>0.19</v>
      </c>
    </row>
    <row r="890" spans="1:19" x14ac:dyDescent="0.3">
      <c r="A890">
        <v>240</v>
      </c>
      <c r="B890">
        <v>-0.54200000000000004</v>
      </c>
      <c r="C890">
        <v>-1.542</v>
      </c>
      <c r="D890">
        <v>-2.5390000000000001</v>
      </c>
      <c r="E890">
        <v>-3.1949999999999998</v>
      </c>
      <c r="F890">
        <v>-3.26</v>
      </c>
      <c r="G890">
        <v>1.9</v>
      </c>
      <c r="H890">
        <v>0.01</v>
      </c>
      <c r="I890">
        <v>1.6819999999999999</v>
      </c>
      <c r="J890">
        <v>-0.54700000000000004</v>
      </c>
      <c r="K890">
        <v>-1.542</v>
      </c>
      <c r="L890">
        <v>-2.5390000000000001</v>
      </c>
      <c r="M890">
        <v>-3.1930000000000001</v>
      </c>
      <c r="N890">
        <v>-3.2480000000000002</v>
      </c>
      <c r="O890">
        <v>0.999</v>
      </c>
      <c r="P890">
        <v>1.0049999999999999</v>
      </c>
      <c r="Q890">
        <v>0.998</v>
      </c>
      <c r="R890">
        <v>0.57299999999999995</v>
      </c>
      <c r="S890">
        <v>0.184</v>
      </c>
    </row>
    <row r="891" spans="1:19" x14ac:dyDescent="0.3">
      <c r="A891">
        <v>300</v>
      </c>
      <c r="B891">
        <v>-0.54200000000000004</v>
      </c>
      <c r="C891">
        <v>-1.542</v>
      </c>
      <c r="D891">
        <v>-2.5390000000000001</v>
      </c>
      <c r="E891">
        <v>-3.1949999999999998</v>
      </c>
      <c r="F891">
        <v>-3.26</v>
      </c>
      <c r="G891">
        <v>1.9</v>
      </c>
      <c r="H891">
        <v>0.01</v>
      </c>
      <c r="I891">
        <v>1.6819999999999999</v>
      </c>
      <c r="J891">
        <v>-0.54700000000000004</v>
      </c>
      <c r="K891">
        <v>-1.542</v>
      </c>
      <c r="L891">
        <v>-2.5390000000000001</v>
      </c>
      <c r="M891">
        <v>-3.1930000000000001</v>
      </c>
      <c r="N891">
        <v>-3.2450000000000001</v>
      </c>
      <c r="O891">
        <v>1.002</v>
      </c>
      <c r="P891">
        <v>1.0029999999999999</v>
      </c>
      <c r="Q891">
        <v>0.998</v>
      </c>
      <c r="R891">
        <v>0.57499999999999996</v>
      </c>
      <c r="S891">
        <v>0.17899999999999999</v>
      </c>
    </row>
    <row r="892" spans="1:19" x14ac:dyDescent="0.3">
      <c r="A892">
        <v>360</v>
      </c>
      <c r="B892">
        <v>-0.54200000000000004</v>
      </c>
      <c r="C892">
        <v>-1.542</v>
      </c>
      <c r="D892">
        <v>-2.5390000000000001</v>
      </c>
      <c r="E892">
        <v>-3.1949999999999998</v>
      </c>
      <c r="F892">
        <v>-3.26</v>
      </c>
      <c r="G892">
        <v>1.9</v>
      </c>
      <c r="H892">
        <v>0.01</v>
      </c>
      <c r="I892">
        <v>1.6819999999999999</v>
      </c>
      <c r="J892">
        <v>-0.54500000000000004</v>
      </c>
      <c r="K892">
        <v>-1.5429999999999999</v>
      </c>
      <c r="L892">
        <v>-2.5390000000000001</v>
      </c>
      <c r="M892">
        <v>-3.1920000000000002</v>
      </c>
      <c r="N892">
        <v>-3.242</v>
      </c>
      <c r="O892">
        <v>1.0049999999999999</v>
      </c>
      <c r="P892">
        <v>1.002</v>
      </c>
      <c r="Q892">
        <v>0.998</v>
      </c>
      <c r="R892">
        <v>0.57099999999999995</v>
      </c>
      <c r="S892">
        <v>0.17499999999999999</v>
      </c>
    </row>
    <row r="893" spans="1:19" x14ac:dyDescent="0.3">
      <c r="A893">
        <v>420</v>
      </c>
      <c r="B893">
        <v>-0.54200000000000004</v>
      </c>
      <c r="C893">
        <v>-1.542</v>
      </c>
      <c r="D893">
        <v>-2.5390000000000001</v>
      </c>
      <c r="E893">
        <v>-3.1949999999999998</v>
      </c>
      <c r="F893">
        <v>-3.26</v>
      </c>
      <c r="G893">
        <v>1.9</v>
      </c>
      <c r="H893">
        <v>0.01</v>
      </c>
      <c r="I893">
        <v>1.6819999999999999</v>
      </c>
      <c r="J893">
        <v>-0.54400000000000004</v>
      </c>
      <c r="K893">
        <v>-1.5429999999999999</v>
      </c>
      <c r="L893">
        <v>-2.5390000000000001</v>
      </c>
      <c r="M893">
        <v>-3.1890000000000001</v>
      </c>
      <c r="N893">
        <v>-3.2389999999999999</v>
      </c>
      <c r="O893">
        <v>1.0069999999999999</v>
      </c>
      <c r="P893">
        <v>1.0009999999999999</v>
      </c>
      <c r="Q893">
        <v>0.999</v>
      </c>
      <c r="R893">
        <v>0.56499999999999995</v>
      </c>
      <c r="S893">
        <v>0.17399999999999999</v>
      </c>
    </row>
    <row r="894" spans="1:19" x14ac:dyDescent="0.3">
      <c r="A894">
        <v>480</v>
      </c>
      <c r="B894">
        <v>-0.54200000000000004</v>
      </c>
      <c r="C894">
        <v>-1.542</v>
      </c>
      <c r="D894">
        <v>-2.5390000000000001</v>
      </c>
      <c r="E894">
        <v>-3.1949999999999998</v>
      </c>
      <c r="F894">
        <v>-3.26</v>
      </c>
      <c r="G894">
        <v>1.9</v>
      </c>
      <c r="H894">
        <v>0.01</v>
      </c>
      <c r="I894">
        <v>1.6819999999999999</v>
      </c>
      <c r="J894">
        <v>-0.54200000000000004</v>
      </c>
      <c r="K894">
        <v>-1.544</v>
      </c>
      <c r="L894">
        <v>-2.5390000000000001</v>
      </c>
      <c r="M894">
        <v>-3.1859999999999999</v>
      </c>
      <c r="N894">
        <v>-3.2360000000000002</v>
      </c>
      <c r="O894">
        <v>1.01</v>
      </c>
      <c r="P894">
        <v>1</v>
      </c>
      <c r="Q894">
        <v>0.998</v>
      </c>
      <c r="R894">
        <v>0.55900000000000005</v>
      </c>
      <c r="S894">
        <v>0.17299999999999999</v>
      </c>
    </row>
    <row r="895" spans="1:19" x14ac:dyDescent="0.3">
      <c r="A895">
        <v>540</v>
      </c>
      <c r="B895">
        <v>-0.54200000000000004</v>
      </c>
      <c r="C895">
        <v>-1.542</v>
      </c>
      <c r="D895">
        <v>-2.5390000000000001</v>
      </c>
      <c r="E895">
        <v>-3.1949999999999998</v>
      </c>
      <c r="F895">
        <v>-3.26</v>
      </c>
      <c r="G895">
        <v>1.9</v>
      </c>
      <c r="H895">
        <v>0.01</v>
      </c>
      <c r="I895">
        <v>1.6819999999999999</v>
      </c>
      <c r="J895">
        <v>-0.54100000000000004</v>
      </c>
      <c r="K895">
        <v>-1.544</v>
      </c>
      <c r="L895">
        <v>-2.5390000000000001</v>
      </c>
      <c r="M895">
        <v>-3.1829999999999998</v>
      </c>
      <c r="N895">
        <v>-3.2330000000000001</v>
      </c>
      <c r="O895">
        <v>1.012</v>
      </c>
      <c r="P895">
        <v>1</v>
      </c>
      <c r="Q895">
        <v>0.997</v>
      </c>
      <c r="R895">
        <v>0.55300000000000005</v>
      </c>
      <c r="S895">
        <v>0.17199999999999999</v>
      </c>
    </row>
    <row r="896" spans="1:19" x14ac:dyDescent="0.3">
      <c r="A896">
        <v>600</v>
      </c>
      <c r="B896">
        <v>-0.54200000000000004</v>
      </c>
      <c r="C896">
        <v>-1.542</v>
      </c>
      <c r="D896">
        <v>-2.5390000000000001</v>
      </c>
      <c r="E896">
        <v>-3.1949999999999998</v>
      </c>
      <c r="F896">
        <v>-3.26</v>
      </c>
      <c r="G896">
        <v>1.9</v>
      </c>
      <c r="H896">
        <v>0.01</v>
      </c>
      <c r="I896">
        <v>1.6819999999999999</v>
      </c>
      <c r="J896">
        <v>-0.53900000000000003</v>
      </c>
      <c r="K896">
        <v>-1.544</v>
      </c>
      <c r="L896">
        <v>-2.5390000000000001</v>
      </c>
      <c r="M896">
        <v>-3.18</v>
      </c>
      <c r="N896">
        <v>-3.23</v>
      </c>
      <c r="O896">
        <v>1.014</v>
      </c>
      <c r="P896">
        <v>1</v>
      </c>
      <c r="Q896">
        <v>0.997</v>
      </c>
      <c r="R896">
        <v>0.54700000000000004</v>
      </c>
      <c r="S896">
        <v>0.17100000000000001</v>
      </c>
    </row>
    <row r="898" spans="1:19" x14ac:dyDescent="0.3">
      <c r="A898" t="s">
        <v>0</v>
      </c>
      <c r="B898" t="s">
        <v>70</v>
      </c>
    </row>
    <row r="899" spans="1:19" x14ac:dyDescent="0.3">
      <c r="A899">
        <v>0</v>
      </c>
      <c r="B899">
        <v>-0.54200000000000004</v>
      </c>
      <c r="C899">
        <v>-1.542</v>
      </c>
      <c r="D899">
        <v>-2.5390000000000001</v>
      </c>
      <c r="E899">
        <v>-3.1869999999999998</v>
      </c>
      <c r="F899">
        <v>-3.25</v>
      </c>
      <c r="G899">
        <v>1.9</v>
      </c>
      <c r="H899">
        <v>0.01</v>
      </c>
      <c r="I899">
        <v>2.153</v>
      </c>
      <c r="J899">
        <v>-0.54200000000000004</v>
      </c>
      <c r="K899">
        <v>-1.542</v>
      </c>
      <c r="L899">
        <v>-2.5390000000000001</v>
      </c>
      <c r="M899">
        <v>-3.1869999999999998</v>
      </c>
      <c r="N899">
        <v>-3.25</v>
      </c>
      <c r="O899">
        <v>0.96799999999999997</v>
      </c>
      <c r="P899">
        <v>0.96799999999999997</v>
      </c>
      <c r="Q899">
        <v>0.96199999999999997</v>
      </c>
      <c r="R899">
        <v>0.55500000000000005</v>
      </c>
      <c r="S899">
        <v>0.20899999999999999</v>
      </c>
    </row>
    <row r="900" spans="1:19" x14ac:dyDescent="0.3">
      <c r="A900">
        <v>60</v>
      </c>
      <c r="B900">
        <v>-0.54200000000000004</v>
      </c>
      <c r="C900">
        <v>-1.542</v>
      </c>
      <c r="D900">
        <v>-2.5390000000000001</v>
      </c>
      <c r="E900">
        <v>-3.1869999999999998</v>
      </c>
      <c r="F900">
        <v>-3.25</v>
      </c>
      <c r="G900">
        <v>1.9</v>
      </c>
      <c r="H900">
        <v>0.01</v>
      </c>
      <c r="I900">
        <v>2.153</v>
      </c>
      <c r="J900">
        <v>-0.54600000000000004</v>
      </c>
      <c r="K900">
        <v>-1.542</v>
      </c>
      <c r="L900">
        <v>-2.5379999999999998</v>
      </c>
      <c r="M900">
        <v>-3.1859999999999999</v>
      </c>
      <c r="N900">
        <v>-3.2530000000000001</v>
      </c>
      <c r="O900">
        <v>0.98099999999999998</v>
      </c>
      <c r="P900">
        <v>0.995</v>
      </c>
      <c r="Q900">
        <v>0.98699999999999999</v>
      </c>
      <c r="R900">
        <v>0.55500000000000005</v>
      </c>
      <c r="S900">
        <v>0.218</v>
      </c>
    </row>
    <row r="901" spans="1:19" x14ac:dyDescent="0.3">
      <c r="A901">
        <v>120</v>
      </c>
      <c r="B901">
        <v>-0.54200000000000004</v>
      </c>
      <c r="C901">
        <v>-1.542</v>
      </c>
      <c r="D901">
        <v>-2.5390000000000001</v>
      </c>
      <c r="E901">
        <v>-3.1869999999999998</v>
      </c>
      <c r="F901">
        <v>-3.25</v>
      </c>
      <c r="G901">
        <v>1.9</v>
      </c>
      <c r="H901">
        <v>0.01</v>
      </c>
      <c r="I901">
        <v>2.153</v>
      </c>
      <c r="J901">
        <v>-0.54700000000000004</v>
      </c>
      <c r="K901">
        <v>-1.542</v>
      </c>
      <c r="L901">
        <v>-2.5390000000000001</v>
      </c>
      <c r="M901">
        <v>-3.1869999999999998</v>
      </c>
      <c r="N901">
        <v>-3.2559999999999998</v>
      </c>
      <c r="O901">
        <v>0.98799999999999999</v>
      </c>
      <c r="P901">
        <v>0.999</v>
      </c>
      <c r="Q901">
        <v>0.995</v>
      </c>
      <c r="R901">
        <v>0.56000000000000005</v>
      </c>
      <c r="S901">
        <v>0.22500000000000001</v>
      </c>
    </row>
    <row r="902" spans="1:19" x14ac:dyDescent="0.3">
      <c r="A902">
        <v>180</v>
      </c>
      <c r="B902">
        <v>-0.54200000000000004</v>
      </c>
      <c r="C902">
        <v>-1.542</v>
      </c>
      <c r="D902">
        <v>-2.5390000000000001</v>
      </c>
      <c r="E902">
        <v>-3.1869999999999998</v>
      </c>
      <c r="F902">
        <v>-3.25</v>
      </c>
      <c r="G902">
        <v>1.9</v>
      </c>
      <c r="H902">
        <v>0.01</v>
      </c>
      <c r="I902">
        <v>2.153</v>
      </c>
      <c r="J902">
        <v>-0.54800000000000004</v>
      </c>
      <c r="K902">
        <v>-1.542</v>
      </c>
      <c r="L902">
        <v>-2.5390000000000001</v>
      </c>
      <c r="M902">
        <v>-3.1850000000000001</v>
      </c>
      <c r="N902">
        <v>-3.2589999999999999</v>
      </c>
      <c r="O902">
        <v>0.995</v>
      </c>
      <c r="P902">
        <v>1.004</v>
      </c>
      <c r="Q902">
        <v>0.996</v>
      </c>
      <c r="R902">
        <v>0.56200000000000006</v>
      </c>
      <c r="S902">
        <v>0.23200000000000001</v>
      </c>
    </row>
    <row r="903" spans="1:19" x14ac:dyDescent="0.3">
      <c r="A903">
        <v>240</v>
      </c>
      <c r="B903">
        <v>-0.54200000000000004</v>
      </c>
      <c r="C903">
        <v>-1.542</v>
      </c>
      <c r="D903">
        <v>-2.5390000000000001</v>
      </c>
      <c r="E903">
        <v>-3.1869999999999998</v>
      </c>
      <c r="F903">
        <v>-3.25</v>
      </c>
      <c r="G903">
        <v>1.9</v>
      </c>
      <c r="H903">
        <v>0.01</v>
      </c>
      <c r="I903">
        <v>2.153</v>
      </c>
      <c r="J903">
        <v>-0.54700000000000004</v>
      </c>
      <c r="K903">
        <v>-1.542</v>
      </c>
      <c r="L903">
        <v>-2.5390000000000001</v>
      </c>
      <c r="M903">
        <v>-3.1840000000000002</v>
      </c>
      <c r="N903">
        <v>-3.262</v>
      </c>
      <c r="O903">
        <v>0.999</v>
      </c>
      <c r="P903">
        <v>1.004</v>
      </c>
      <c r="Q903">
        <v>0.998</v>
      </c>
      <c r="R903">
        <v>0.56100000000000005</v>
      </c>
      <c r="S903">
        <v>0.23799999999999999</v>
      </c>
    </row>
    <row r="904" spans="1:19" x14ac:dyDescent="0.3">
      <c r="A904">
        <v>300</v>
      </c>
      <c r="B904">
        <v>-0.54200000000000004</v>
      </c>
      <c r="C904">
        <v>-1.542</v>
      </c>
      <c r="D904">
        <v>-2.5390000000000001</v>
      </c>
      <c r="E904">
        <v>-3.1869999999999998</v>
      </c>
      <c r="F904">
        <v>-3.25</v>
      </c>
      <c r="G904">
        <v>1.9</v>
      </c>
      <c r="H904">
        <v>0.01</v>
      </c>
      <c r="I904">
        <v>2.153</v>
      </c>
      <c r="J904">
        <v>-0.54700000000000004</v>
      </c>
      <c r="K904">
        <v>-1.542</v>
      </c>
      <c r="L904">
        <v>-2.5390000000000001</v>
      </c>
      <c r="M904">
        <v>-3.1829999999999998</v>
      </c>
      <c r="N904">
        <v>-3.2650000000000001</v>
      </c>
      <c r="O904">
        <v>1.002</v>
      </c>
      <c r="P904">
        <v>1.004</v>
      </c>
      <c r="Q904">
        <v>0.999</v>
      </c>
      <c r="R904">
        <v>0.56399999999999995</v>
      </c>
      <c r="S904">
        <v>0.24199999999999999</v>
      </c>
    </row>
    <row r="905" spans="1:19" x14ac:dyDescent="0.3">
      <c r="A905">
        <v>360</v>
      </c>
      <c r="B905">
        <v>-0.54200000000000004</v>
      </c>
      <c r="C905">
        <v>-1.542</v>
      </c>
      <c r="D905">
        <v>-2.5390000000000001</v>
      </c>
      <c r="E905">
        <v>-3.1869999999999998</v>
      </c>
      <c r="F905">
        <v>-3.25</v>
      </c>
      <c r="G905">
        <v>1.9</v>
      </c>
      <c r="H905">
        <v>0.01</v>
      </c>
      <c r="I905">
        <v>2.153</v>
      </c>
      <c r="J905">
        <v>-0.54500000000000004</v>
      </c>
      <c r="K905">
        <v>-1.5429999999999999</v>
      </c>
      <c r="L905">
        <v>-2.5390000000000001</v>
      </c>
      <c r="M905">
        <v>-3.1840000000000002</v>
      </c>
      <c r="N905">
        <v>-3.2679999999999998</v>
      </c>
      <c r="O905">
        <v>1.0049999999999999</v>
      </c>
      <c r="P905">
        <v>1.002</v>
      </c>
      <c r="Q905">
        <v>0.997</v>
      </c>
      <c r="R905">
        <v>0.56899999999999995</v>
      </c>
      <c r="S905">
        <v>0.247</v>
      </c>
    </row>
    <row r="906" spans="1:19" x14ac:dyDescent="0.3">
      <c r="A906">
        <v>420</v>
      </c>
      <c r="B906">
        <v>-0.54200000000000004</v>
      </c>
      <c r="C906">
        <v>-1.542</v>
      </c>
      <c r="D906">
        <v>-2.5390000000000001</v>
      </c>
      <c r="E906">
        <v>-3.1869999999999998</v>
      </c>
      <c r="F906">
        <v>-3.25</v>
      </c>
      <c r="G906">
        <v>1.9</v>
      </c>
      <c r="H906">
        <v>0.01</v>
      </c>
      <c r="I906">
        <v>2.153</v>
      </c>
      <c r="J906">
        <v>-0.54400000000000004</v>
      </c>
      <c r="K906">
        <v>-1.5429999999999999</v>
      </c>
      <c r="L906">
        <v>-2.5390000000000001</v>
      </c>
      <c r="M906">
        <v>-3.1850000000000001</v>
      </c>
      <c r="N906">
        <v>-3.2709999999999999</v>
      </c>
      <c r="O906">
        <v>1.008</v>
      </c>
      <c r="P906">
        <v>1.0009999999999999</v>
      </c>
      <c r="Q906">
        <v>0.997</v>
      </c>
      <c r="R906">
        <v>0.57599999999999996</v>
      </c>
      <c r="S906">
        <v>0.252</v>
      </c>
    </row>
    <row r="907" spans="1:19" x14ac:dyDescent="0.3">
      <c r="A907">
        <v>480</v>
      </c>
      <c r="B907">
        <v>-0.54200000000000004</v>
      </c>
      <c r="C907">
        <v>-1.542</v>
      </c>
      <c r="D907">
        <v>-2.5390000000000001</v>
      </c>
      <c r="E907">
        <v>-3.1869999999999998</v>
      </c>
      <c r="F907">
        <v>-3.25</v>
      </c>
      <c r="G907">
        <v>1.9</v>
      </c>
      <c r="H907">
        <v>0.01</v>
      </c>
      <c r="I907">
        <v>2.153</v>
      </c>
      <c r="J907">
        <v>-0.54300000000000004</v>
      </c>
      <c r="K907">
        <v>-1.544</v>
      </c>
      <c r="L907">
        <v>-2.5390000000000001</v>
      </c>
      <c r="M907">
        <v>-3.1880000000000002</v>
      </c>
      <c r="N907">
        <v>-3.274</v>
      </c>
      <c r="O907">
        <v>1.01</v>
      </c>
      <c r="P907">
        <v>1</v>
      </c>
      <c r="Q907">
        <v>0.998</v>
      </c>
      <c r="R907">
        <v>0.58299999999999996</v>
      </c>
      <c r="S907">
        <v>0.25600000000000001</v>
      </c>
    </row>
    <row r="908" spans="1:19" x14ac:dyDescent="0.3">
      <c r="A908">
        <v>540</v>
      </c>
      <c r="B908">
        <v>-0.54200000000000004</v>
      </c>
      <c r="C908">
        <v>-1.542</v>
      </c>
      <c r="D908">
        <v>-2.5390000000000001</v>
      </c>
      <c r="E908">
        <v>-3.1869999999999998</v>
      </c>
      <c r="F908">
        <v>-3.25</v>
      </c>
      <c r="G908">
        <v>1.9</v>
      </c>
      <c r="H908">
        <v>0.01</v>
      </c>
      <c r="I908">
        <v>2.153</v>
      </c>
      <c r="J908">
        <v>-0.54100000000000004</v>
      </c>
      <c r="K908">
        <v>-1.544</v>
      </c>
      <c r="L908">
        <v>-2.5379999999999998</v>
      </c>
      <c r="M908">
        <v>-3.19</v>
      </c>
      <c r="N908">
        <v>-3.2770000000000001</v>
      </c>
      <c r="O908">
        <v>1.012</v>
      </c>
      <c r="P908">
        <v>1</v>
      </c>
      <c r="Q908">
        <v>0.997</v>
      </c>
      <c r="R908">
        <v>0.58899999999999997</v>
      </c>
      <c r="S908">
        <v>0.26</v>
      </c>
    </row>
    <row r="909" spans="1:19" x14ac:dyDescent="0.3">
      <c r="A909">
        <v>600</v>
      </c>
      <c r="B909">
        <v>-0.54200000000000004</v>
      </c>
      <c r="C909">
        <v>-1.542</v>
      </c>
      <c r="D909">
        <v>-2.5390000000000001</v>
      </c>
      <c r="E909">
        <v>-3.1869999999999998</v>
      </c>
      <c r="F909">
        <v>-3.25</v>
      </c>
      <c r="G909">
        <v>1.9</v>
      </c>
      <c r="H909">
        <v>0.01</v>
      </c>
      <c r="I909">
        <v>2.153</v>
      </c>
      <c r="J909">
        <v>-0.53900000000000003</v>
      </c>
      <c r="K909">
        <v>-1.544</v>
      </c>
      <c r="L909">
        <v>-2.5390000000000001</v>
      </c>
      <c r="M909">
        <v>-3.1920000000000002</v>
      </c>
      <c r="N909">
        <v>-3.28</v>
      </c>
      <c r="O909">
        <v>1.014</v>
      </c>
      <c r="P909">
        <v>1</v>
      </c>
      <c r="Q909">
        <v>0.998</v>
      </c>
      <c r="R909">
        <v>0.59299999999999997</v>
      </c>
      <c r="S909">
        <v>0.26300000000000001</v>
      </c>
    </row>
    <row r="911" spans="1:19" x14ac:dyDescent="0.3">
      <c r="A911" t="s">
        <v>0</v>
      </c>
      <c r="B911" t="s">
        <v>71</v>
      </c>
    </row>
    <row r="912" spans="1:19" x14ac:dyDescent="0.3">
      <c r="A912">
        <v>0</v>
      </c>
      <c r="B912">
        <v>-0.54200000000000004</v>
      </c>
      <c r="C912">
        <v>-1.542</v>
      </c>
      <c r="D912">
        <v>-2.5390000000000001</v>
      </c>
      <c r="E912">
        <v>-3.1869999999999998</v>
      </c>
      <c r="F912">
        <v>-3.25</v>
      </c>
      <c r="G912">
        <v>1.9</v>
      </c>
      <c r="H912">
        <v>0.01</v>
      </c>
      <c r="I912">
        <v>1.923</v>
      </c>
      <c r="J912">
        <v>-0.54200000000000004</v>
      </c>
      <c r="K912">
        <v>-1.542</v>
      </c>
      <c r="L912">
        <v>-2.5390000000000001</v>
      </c>
      <c r="M912">
        <v>-3.1869999999999998</v>
      </c>
      <c r="N912">
        <v>-3.25</v>
      </c>
      <c r="O912">
        <v>0.96799999999999997</v>
      </c>
      <c r="P912">
        <v>0.96799999999999997</v>
      </c>
      <c r="Q912">
        <v>0.96199999999999997</v>
      </c>
      <c r="R912">
        <v>0.55500000000000005</v>
      </c>
      <c r="S912">
        <v>0.20899999999999999</v>
      </c>
    </row>
    <row r="913" spans="1:19" x14ac:dyDescent="0.3">
      <c r="A913">
        <v>60</v>
      </c>
      <c r="B913">
        <v>-0.54200000000000004</v>
      </c>
      <c r="C913">
        <v>-1.542</v>
      </c>
      <c r="D913">
        <v>-2.5390000000000001</v>
      </c>
      <c r="E913">
        <v>-3.1869999999999998</v>
      </c>
      <c r="F913">
        <v>-3.25</v>
      </c>
      <c r="G913">
        <v>1.9</v>
      </c>
      <c r="H913">
        <v>0.01</v>
      </c>
      <c r="I913">
        <v>1.923</v>
      </c>
      <c r="J913">
        <v>-0.54600000000000004</v>
      </c>
      <c r="K913">
        <v>-1.542</v>
      </c>
      <c r="L913">
        <v>-2.5379999999999998</v>
      </c>
      <c r="M913">
        <v>-3.1869999999999998</v>
      </c>
      <c r="N913">
        <v>-3.25</v>
      </c>
      <c r="O913">
        <v>0.98099999999999998</v>
      </c>
      <c r="P913">
        <v>0.99399999999999999</v>
      </c>
      <c r="Q913">
        <v>0.98599999999999999</v>
      </c>
      <c r="R913">
        <v>0.55600000000000005</v>
      </c>
      <c r="S913">
        <v>0.21</v>
      </c>
    </row>
    <row r="914" spans="1:19" x14ac:dyDescent="0.3">
      <c r="A914">
        <v>120</v>
      </c>
      <c r="B914">
        <v>-0.54200000000000004</v>
      </c>
      <c r="C914">
        <v>-1.542</v>
      </c>
      <c r="D914">
        <v>-2.5390000000000001</v>
      </c>
      <c r="E914">
        <v>-3.1869999999999998</v>
      </c>
      <c r="F914">
        <v>-3.25</v>
      </c>
      <c r="G914">
        <v>1.9</v>
      </c>
      <c r="H914">
        <v>0.01</v>
      </c>
      <c r="I914">
        <v>1.923</v>
      </c>
      <c r="J914">
        <v>-0.54800000000000004</v>
      </c>
      <c r="K914">
        <v>-1.542</v>
      </c>
      <c r="L914">
        <v>-2.5390000000000001</v>
      </c>
      <c r="M914">
        <v>-3.1859999999999999</v>
      </c>
      <c r="N914">
        <v>-3.25</v>
      </c>
      <c r="O914">
        <v>0.98899999999999999</v>
      </c>
      <c r="P914">
        <v>0.999</v>
      </c>
      <c r="Q914">
        <v>0.995</v>
      </c>
      <c r="R914">
        <v>0.55800000000000005</v>
      </c>
      <c r="S914">
        <v>0.21</v>
      </c>
    </row>
    <row r="915" spans="1:19" x14ac:dyDescent="0.3">
      <c r="A915">
        <v>180</v>
      </c>
      <c r="B915">
        <v>-0.54200000000000004</v>
      </c>
      <c r="C915">
        <v>-1.542</v>
      </c>
      <c r="D915">
        <v>-2.5390000000000001</v>
      </c>
      <c r="E915">
        <v>-3.1869999999999998</v>
      </c>
      <c r="F915">
        <v>-3.25</v>
      </c>
      <c r="G915">
        <v>1.9</v>
      </c>
      <c r="H915">
        <v>0.01</v>
      </c>
      <c r="I915">
        <v>1.923</v>
      </c>
      <c r="J915">
        <v>-0.54800000000000004</v>
      </c>
      <c r="K915">
        <v>-1.542</v>
      </c>
      <c r="L915">
        <v>-2.5390000000000001</v>
      </c>
      <c r="M915">
        <v>-3.1850000000000001</v>
      </c>
      <c r="N915">
        <v>-3.25</v>
      </c>
      <c r="O915">
        <v>0.995</v>
      </c>
      <c r="P915">
        <v>1.004</v>
      </c>
      <c r="Q915">
        <v>0.997</v>
      </c>
      <c r="R915">
        <v>0.56200000000000006</v>
      </c>
      <c r="S915">
        <v>0.21</v>
      </c>
    </row>
    <row r="916" spans="1:19" x14ac:dyDescent="0.3">
      <c r="A916">
        <v>240</v>
      </c>
      <c r="B916">
        <v>-0.54200000000000004</v>
      </c>
      <c r="C916">
        <v>-1.542</v>
      </c>
      <c r="D916">
        <v>-2.5390000000000001</v>
      </c>
      <c r="E916">
        <v>-3.1869999999999998</v>
      </c>
      <c r="F916">
        <v>-3.25</v>
      </c>
      <c r="G916">
        <v>1.9</v>
      </c>
      <c r="H916">
        <v>0.01</v>
      </c>
      <c r="I916">
        <v>1.923</v>
      </c>
      <c r="J916">
        <v>-0.54700000000000004</v>
      </c>
      <c r="K916">
        <v>-1.542</v>
      </c>
      <c r="L916">
        <v>-2.5390000000000001</v>
      </c>
      <c r="M916">
        <v>-3.1850000000000001</v>
      </c>
      <c r="N916">
        <v>-3.25</v>
      </c>
      <c r="O916">
        <v>0.999</v>
      </c>
      <c r="P916">
        <v>1.0049999999999999</v>
      </c>
      <c r="Q916">
        <v>0.998</v>
      </c>
      <c r="R916">
        <v>0.56399999999999995</v>
      </c>
      <c r="S916">
        <v>0.21</v>
      </c>
    </row>
    <row r="917" spans="1:19" x14ac:dyDescent="0.3">
      <c r="A917">
        <v>300</v>
      </c>
      <c r="B917">
        <v>-0.54200000000000004</v>
      </c>
      <c r="C917">
        <v>-1.542</v>
      </c>
      <c r="D917">
        <v>-2.5390000000000001</v>
      </c>
      <c r="E917">
        <v>-3.1869999999999998</v>
      </c>
      <c r="F917">
        <v>-3.25</v>
      </c>
      <c r="G917">
        <v>1.9</v>
      </c>
      <c r="H917">
        <v>0.01</v>
      </c>
      <c r="I917">
        <v>1.923</v>
      </c>
      <c r="J917">
        <v>-0.54700000000000004</v>
      </c>
      <c r="K917">
        <v>-1.542</v>
      </c>
      <c r="L917">
        <v>-2.5390000000000001</v>
      </c>
      <c r="M917">
        <v>-3.1840000000000002</v>
      </c>
      <c r="N917">
        <v>-3.25</v>
      </c>
      <c r="O917">
        <v>1.002</v>
      </c>
      <c r="P917">
        <v>1.0029999999999999</v>
      </c>
      <c r="Q917">
        <v>0.998</v>
      </c>
      <c r="R917">
        <v>0.56599999999999995</v>
      </c>
      <c r="S917">
        <v>0.21</v>
      </c>
    </row>
    <row r="918" spans="1:19" x14ac:dyDescent="0.3">
      <c r="A918">
        <v>360</v>
      </c>
      <c r="B918">
        <v>-0.54200000000000004</v>
      </c>
      <c r="C918">
        <v>-1.542</v>
      </c>
      <c r="D918">
        <v>-2.5390000000000001</v>
      </c>
      <c r="E918">
        <v>-3.1869999999999998</v>
      </c>
      <c r="F918">
        <v>-3.25</v>
      </c>
      <c r="G918">
        <v>1.9</v>
      </c>
      <c r="H918">
        <v>0.01</v>
      </c>
      <c r="I918">
        <v>1.923</v>
      </c>
      <c r="J918">
        <v>-0.54500000000000004</v>
      </c>
      <c r="K918">
        <v>-1.5429999999999999</v>
      </c>
      <c r="L918">
        <v>-2.5390000000000001</v>
      </c>
      <c r="M918">
        <v>-3.1840000000000002</v>
      </c>
      <c r="N918">
        <v>-3.25</v>
      </c>
      <c r="O918">
        <v>1.0049999999999999</v>
      </c>
      <c r="P918">
        <v>1.002</v>
      </c>
      <c r="Q918">
        <v>0.997</v>
      </c>
      <c r="R918">
        <v>0.56699999999999995</v>
      </c>
      <c r="S918">
        <v>0.21</v>
      </c>
    </row>
    <row r="919" spans="1:19" x14ac:dyDescent="0.3">
      <c r="A919">
        <v>420</v>
      </c>
      <c r="B919">
        <v>-0.54200000000000004</v>
      </c>
      <c r="C919">
        <v>-1.542</v>
      </c>
      <c r="D919">
        <v>-2.5390000000000001</v>
      </c>
      <c r="E919">
        <v>-3.1869999999999998</v>
      </c>
      <c r="F919">
        <v>-3.25</v>
      </c>
      <c r="G919">
        <v>1.9</v>
      </c>
      <c r="H919">
        <v>0.01</v>
      </c>
      <c r="I919">
        <v>1.923</v>
      </c>
      <c r="J919">
        <v>-0.54400000000000004</v>
      </c>
      <c r="K919">
        <v>-1.5429999999999999</v>
      </c>
      <c r="L919">
        <v>-2.5390000000000001</v>
      </c>
      <c r="M919">
        <v>-3.1829999999999998</v>
      </c>
      <c r="N919">
        <v>-3.25</v>
      </c>
      <c r="O919">
        <v>1.008</v>
      </c>
      <c r="P919">
        <v>1.0009999999999999</v>
      </c>
      <c r="Q919">
        <v>0.997</v>
      </c>
      <c r="R919">
        <v>0.56799999999999995</v>
      </c>
      <c r="S919">
        <v>0.21199999999999999</v>
      </c>
    </row>
    <row r="920" spans="1:19" x14ac:dyDescent="0.3">
      <c r="A920">
        <v>480</v>
      </c>
      <c r="B920">
        <v>-0.54200000000000004</v>
      </c>
      <c r="C920">
        <v>-1.542</v>
      </c>
      <c r="D920">
        <v>-2.5390000000000001</v>
      </c>
      <c r="E920">
        <v>-3.1869999999999998</v>
      </c>
      <c r="F920">
        <v>-3.25</v>
      </c>
      <c r="G920">
        <v>1.9</v>
      </c>
      <c r="H920">
        <v>0.01</v>
      </c>
      <c r="I920">
        <v>1.923</v>
      </c>
      <c r="J920">
        <v>-0.54200000000000004</v>
      </c>
      <c r="K920">
        <v>-1.544</v>
      </c>
      <c r="L920">
        <v>-2.5390000000000001</v>
      </c>
      <c r="M920">
        <v>-3.1829999999999998</v>
      </c>
      <c r="N920">
        <v>-3.25</v>
      </c>
      <c r="O920">
        <v>1.01</v>
      </c>
      <c r="P920">
        <v>1</v>
      </c>
      <c r="Q920">
        <v>0.998</v>
      </c>
      <c r="R920">
        <v>0.56899999999999995</v>
      </c>
      <c r="S920">
        <v>0.214</v>
      </c>
    </row>
    <row r="921" spans="1:19" x14ac:dyDescent="0.3">
      <c r="A921">
        <v>540</v>
      </c>
      <c r="B921">
        <v>-0.54200000000000004</v>
      </c>
      <c r="C921">
        <v>-1.542</v>
      </c>
      <c r="D921">
        <v>-2.5390000000000001</v>
      </c>
      <c r="E921">
        <v>-3.1869999999999998</v>
      </c>
      <c r="F921">
        <v>-3.25</v>
      </c>
      <c r="G921">
        <v>1.9</v>
      </c>
      <c r="H921">
        <v>0.01</v>
      </c>
      <c r="I921">
        <v>1.923</v>
      </c>
      <c r="J921">
        <v>-0.54100000000000004</v>
      </c>
      <c r="K921">
        <v>-1.544</v>
      </c>
      <c r="L921">
        <v>-2.5379999999999998</v>
      </c>
      <c r="M921">
        <v>-3.1829999999999998</v>
      </c>
      <c r="N921">
        <v>-3.25</v>
      </c>
      <c r="O921">
        <v>1.012</v>
      </c>
      <c r="P921">
        <v>1</v>
      </c>
      <c r="Q921">
        <v>0.997</v>
      </c>
      <c r="R921">
        <v>0.56899999999999995</v>
      </c>
      <c r="S921">
        <v>0.216</v>
      </c>
    </row>
    <row r="922" spans="1:19" x14ac:dyDescent="0.3">
      <c r="A922">
        <v>600</v>
      </c>
      <c r="B922">
        <v>-0.54200000000000004</v>
      </c>
      <c r="C922">
        <v>-1.542</v>
      </c>
      <c r="D922">
        <v>-2.5390000000000001</v>
      </c>
      <c r="E922">
        <v>-3.1869999999999998</v>
      </c>
      <c r="F922">
        <v>-3.25</v>
      </c>
      <c r="G922">
        <v>1.9</v>
      </c>
      <c r="H922">
        <v>0.01</v>
      </c>
      <c r="I922">
        <v>1.923</v>
      </c>
      <c r="J922">
        <v>-0.53900000000000003</v>
      </c>
      <c r="K922">
        <v>-1.544</v>
      </c>
      <c r="L922">
        <v>-2.5379999999999998</v>
      </c>
      <c r="M922">
        <v>-3.1829999999999998</v>
      </c>
      <c r="N922">
        <v>-3.25</v>
      </c>
      <c r="O922">
        <v>1.014</v>
      </c>
      <c r="P922">
        <v>1</v>
      </c>
      <c r="Q922">
        <v>0.997</v>
      </c>
      <c r="R922">
        <v>0.56899999999999995</v>
      </c>
      <c r="S922">
        <v>0.217</v>
      </c>
    </row>
    <row r="924" spans="1:19" x14ac:dyDescent="0.3">
      <c r="A924" t="s">
        <v>0</v>
      </c>
      <c r="B924" t="s">
        <v>72</v>
      </c>
    </row>
    <row r="925" spans="1:19" x14ac:dyDescent="0.3">
      <c r="A925">
        <v>0</v>
      </c>
      <c r="B925">
        <v>-0.54200000000000004</v>
      </c>
      <c r="C925">
        <v>-1.542</v>
      </c>
      <c r="D925">
        <v>-2.5390000000000001</v>
      </c>
      <c r="E925">
        <v>-3.1869999999999998</v>
      </c>
      <c r="F925">
        <v>-3.25</v>
      </c>
      <c r="G925">
        <v>1.9</v>
      </c>
      <c r="H925">
        <v>0.01</v>
      </c>
      <c r="I925">
        <v>1.68</v>
      </c>
      <c r="J925">
        <v>-0.54200000000000004</v>
      </c>
      <c r="K925">
        <v>-1.542</v>
      </c>
      <c r="L925">
        <v>-2.5390000000000001</v>
      </c>
      <c r="M925">
        <v>-3.1869999999999998</v>
      </c>
      <c r="N925">
        <v>-3.25</v>
      </c>
      <c r="O925">
        <v>0.96799999999999997</v>
      </c>
      <c r="P925">
        <v>0.96799999999999997</v>
      </c>
      <c r="Q925">
        <v>0.96199999999999997</v>
      </c>
      <c r="R925">
        <v>0.55500000000000005</v>
      </c>
      <c r="S925">
        <v>0.20899999999999999</v>
      </c>
    </row>
    <row r="926" spans="1:19" x14ac:dyDescent="0.3">
      <c r="A926">
        <v>60</v>
      </c>
      <c r="B926">
        <v>-0.54200000000000004</v>
      </c>
      <c r="C926">
        <v>-1.542</v>
      </c>
      <c r="D926">
        <v>-2.5390000000000001</v>
      </c>
      <c r="E926">
        <v>-3.1869999999999998</v>
      </c>
      <c r="F926">
        <v>-3.25</v>
      </c>
      <c r="G926">
        <v>1.9</v>
      </c>
      <c r="H926">
        <v>0.01</v>
      </c>
      <c r="I926">
        <v>1.68</v>
      </c>
      <c r="J926">
        <v>-0.54600000000000004</v>
      </c>
      <c r="K926">
        <v>-1.542</v>
      </c>
      <c r="L926">
        <v>-2.5379999999999998</v>
      </c>
      <c r="M926">
        <v>-3.1869999999999998</v>
      </c>
      <c r="N926">
        <v>-3.2469999999999999</v>
      </c>
      <c r="O926">
        <v>0.98099999999999998</v>
      </c>
      <c r="P926">
        <v>0.99399999999999999</v>
      </c>
      <c r="Q926">
        <v>0.98599999999999999</v>
      </c>
      <c r="R926">
        <v>0.55700000000000005</v>
      </c>
      <c r="S926">
        <v>0.20200000000000001</v>
      </c>
    </row>
    <row r="927" spans="1:19" x14ac:dyDescent="0.3">
      <c r="A927">
        <v>120</v>
      </c>
      <c r="B927">
        <v>-0.54200000000000004</v>
      </c>
      <c r="C927">
        <v>-1.542</v>
      </c>
      <c r="D927">
        <v>-2.5390000000000001</v>
      </c>
      <c r="E927">
        <v>-3.1869999999999998</v>
      </c>
      <c r="F927">
        <v>-3.25</v>
      </c>
      <c r="G927">
        <v>1.9</v>
      </c>
      <c r="H927">
        <v>0.01</v>
      </c>
      <c r="I927">
        <v>1.68</v>
      </c>
      <c r="J927">
        <v>-0.54800000000000004</v>
      </c>
      <c r="K927">
        <v>-1.542</v>
      </c>
      <c r="L927">
        <v>-2.5379999999999998</v>
      </c>
      <c r="M927">
        <v>-3.1859999999999999</v>
      </c>
      <c r="N927">
        <v>-3.2440000000000002</v>
      </c>
      <c r="O927">
        <v>0.98899999999999999</v>
      </c>
      <c r="P927">
        <v>0.999</v>
      </c>
      <c r="Q927">
        <v>0.99299999999999999</v>
      </c>
      <c r="R927">
        <v>0.55700000000000005</v>
      </c>
      <c r="S927">
        <v>0.19400000000000001</v>
      </c>
    </row>
    <row r="928" spans="1:19" x14ac:dyDescent="0.3">
      <c r="A928">
        <v>180</v>
      </c>
      <c r="B928">
        <v>-0.54200000000000004</v>
      </c>
      <c r="C928">
        <v>-1.542</v>
      </c>
      <c r="D928">
        <v>-2.5390000000000001</v>
      </c>
      <c r="E928">
        <v>-3.1869999999999998</v>
      </c>
      <c r="F928">
        <v>-3.25</v>
      </c>
      <c r="G928">
        <v>1.9</v>
      </c>
      <c r="H928">
        <v>0.01</v>
      </c>
      <c r="I928">
        <v>1.68</v>
      </c>
      <c r="J928">
        <v>-0.54800000000000004</v>
      </c>
      <c r="K928">
        <v>-1.542</v>
      </c>
      <c r="L928">
        <v>-2.5390000000000001</v>
      </c>
      <c r="M928">
        <v>-3.1850000000000001</v>
      </c>
      <c r="N928">
        <v>-3.2410000000000001</v>
      </c>
      <c r="O928">
        <v>0.99399999999999999</v>
      </c>
      <c r="P928">
        <v>1.004</v>
      </c>
      <c r="Q928">
        <v>0.997</v>
      </c>
      <c r="R928">
        <v>0.56100000000000005</v>
      </c>
      <c r="S928">
        <v>0.188</v>
      </c>
    </row>
    <row r="929" spans="1:19" x14ac:dyDescent="0.3">
      <c r="A929">
        <v>240</v>
      </c>
      <c r="B929">
        <v>-0.54200000000000004</v>
      </c>
      <c r="C929">
        <v>-1.542</v>
      </c>
      <c r="D929">
        <v>-2.5390000000000001</v>
      </c>
      <c r="E929">
        <v>-3.1869999999999998</v>
      </c>
      <c r="F929">
        <v>-3.25</v>
      </c>
      <c r="G929">
        <v>1.9</v>
      </c>
      <c r="H929">
        <v>0.01</v>
      </c>
      <c r="I929">
        <v>1.68</v>
      </c>
      <c r="J929">
        <v>-0.54700000000000004</v>
      </c>
      <c r="K929">
        <v>-1.542</v>
      </c>
      <c r="L929">
        <v>-2.5390000000000001</v>
      </c>
      <c r="M929">
        <v>-3.1850000000000001</v>
      </c>
      <c r="N929">
        <v>-3.238</v>
      </c>
      <c r="O929">
        <v>0.999</v>
      </c>
      <c r="P929">
        <v>1.0049999999999999</v>
      </c>
      <c r="Q929">
        <v>0.998</v>
      </c>
      <c r="R929">
        <v>0.56699999999999995</v>
      </c>
      <c r="S929">
        <v>0.182</v>
      </c>
    </row>
    <row r="930" spans="1:19" x14ac:dyDescent="0.3">
      <c r="A930">
        <v>300</v>
      </c>
      <c r="B930">
        <v>-0.54200000000000004</v>
      </c>
      <c r="C930">
        <v>-1.542</v>
      </c>
      <c r="D930">
        <v>-2.5390000000000001</v>
      </c>
      <c r="E930">
        <v>-3.1869999999999998</v>
      </c>
      <c r="F930">
        <v>-3.25</v>
      </c>
      <c r="G930">
        <v>1.9</v>
      </c>
      <c r="H930">
        <v>0.01</v>
      </c>
      <c r="I930">
        <v>1.68</v>
      </c>
      <c r="J930">
        <v>-0.54700000000000004</v>
      </c>
      <c r="K930">
        <v>-1.542</v>
      </c>
      <c r="L930">
        <v>-2.5390000000000001</v>
      </c>
      <c r="M930">
        <v>-3.1850000000000001</v>
      </c>
      <c r="N930">
        <v>-3.2349999999999999</v>
      </c>
      <c r="O930">
        <v>1.002</v>
      </c>
      <c r="P930">
        <v>1.0029999999999999</v>
      </c>
      <c r="Q930">
        <v>0.997</v>
      </c>
      <c r="R930">
        <v>0.56799999999999995</v>
      </c>
      <c r="S930">
        <v>0.17799999999999999</v>
      </c>
    </row>
    <row r="931" spans="1:19" x14ac:dyDescent="0.3">
      <c r="A931">
        <v>360</v>
      </c>
      <c r="B931">
        <v>-0.54200000000000004</v>
      </c>
      <c r="C931">
        <v>-1.542</v>
      </c>
      <c r="D931">
        <v>-2.5390000000000001</v>
      </c>
      <c r="E931">
        <v>-3.1869999999999998</v>
      </c>
      <c r="F931">
        <v>-3.25</v>
      </c>
      <c r="G931">
        <v>1.9</v>
      </c>
      <c r="H931">
        <v>0.01</v>
      </c>
      <c r="I931">
        <v>1.68</v>
      </c>
      <c r="J931">
        <v>-0.54500000000000004</v>
      </c>
      <c r="K931">
        <v>-1.5429999999999999</v>
      </c>
      <c r="L931">
        <v>-2.5390000000000001</v>
      </c>
      <c r="M931">
        <v>-3.1829999999999998</v>
      </c>
      <c r="N931">
        <v>-3.2320000000000002</v>
      </c>
      <c r="O931">
        <v>1.0049999999999999</v>
      </c>
      <c r="P931">
        <v>1.002</v>
      </c>
      <c r="Q931">
        <v>0.998</v>
      </c>
      <c r="R931">
        <v>0.56499999999999995</v>
      </c>
      <c r="S931">
        <v>0.17399999999999999</v>
      </c>
    </row>
    <row r="932" spans="1:19" x14ac:dyDescent="0.3">
      <c r="A932">
        <v>420</v>
      </c>
      <c r="B932">
        <v>-0.54200000000000004</v>
      </c>
      <c r="C932">
        <v>-1.542</v>
      </c>
      <c r="D932">
        <v>-2.5390000000000001</v>
      </c>
      <c r="E932">
        <v>-3.1869999999999998</v>
      </c>
      <c r="F932">
        <v>-3.25</v>
      </c>
      <c r="G932">
        <v>1.9</v>
      </c>
      <c r="H932">
        <v>0.01</v>
      </c>
      <c r="I932">
        <v>1.68</v>
      </c>
      <c r="J932">
        <v>-0.54400000000000004</v>
      </c>
      <c r="K932">
        <v>-1.5429999999999999</v>
      </c>
      <c r="L932">
        <v>-2.5390000000000001</v>
      </c>
      <c r="M932">
        <v>-3.181</v>
      </c>
      <c r="N932">
        <v>-3.2290000000000001</v>
      </c>
      <c r="O932">
        <v>1.008</v>
      </c>
      <c r="P932">
        <v>1.0009999999999999</v>
      </c>
      <c r="Q932">
        <v>0.998</v>
      </c>
      <c r="R932">
        <v>0.55800000000000005</v>
      </c>
      <c r="S932">
        <v>0.17199999999999999</v>
      </c>
    </row>
    <row r="933" spans="1:19" x14ac:dyDescent="0.3">
      <c r="A933">
        <v>480</v>
      </c>
      <c r="B933">
        <v>-0.54200000000000004</v>
      </c>
      <c r="C933">
        <v>-1.542</v>
      </c>
      <c r="D933">
        <v>-2.5390000000000001</v>
      </c>
      <c r="E933">
        <v>-3.1869999999999998</v>
      </c>
      <c r="F933">
        <v>-3.25</v>
      </c>
      <c r="G933">
        <v>1.9</v>
      </c>
      <c r="H933">
        <v>0.01</v>
      </c>
      <c r="I933">
        <v>1.68</v>
      </c>
      <c r="J933">
        <v>-0.54200000000000004</v>
      </c>
      <c r="K933">
        <v>-1.544</v>
      </c>
      <c r="L933">
        <v>-2.5390000000000001</v>
      </c>
      <c r="M933">
        <v>-3.1779999999999999</v>
      </c>
      <c r="N933">
        <v>-3.226</v>
      </c>
      <c r="O933">
        <v>1.01</v>
      </c>
      <c r="P933">
        <v>1</v>
      </c>
      <c r="Q933">
        <v>0.998</v>
      </c>
      <c r="R933">
        <v>0.55200000000000005</v>
      </c>
      <c r="S933">
        <v>0.17100000000000001</v>
      </c>
    </row>
    <row r="934" spans="1:19" x14ac:dyDescent="0.3">
      <c r="A934">
        <v>540</v>
      </c>
      <c r="B934">
        <v>-0.54200000000000004</v>
      </c>
      <c r="C934">
        <v>-1.542</v>
      </c>
      <c r="D934">
        <v>-2.5390000000000001</v>
      </c>
      <c r="E934">
        <v>-3.1869999999999998</v>
      </c>
      <c r="F934">
        <v>-3.25</v>
      </c>
      <c r="G934">
        <v>1.9</v>
      </c>
      <c r="H934">
        <v>0.01</v>
      </c>
      <c r="I934">
        <v>1.68</v>
      </c>
      <c r="J934">
        <v>-0.54100000000000004</v>
      </c>
      <c r="K934">
        <v>-1.544</v>
      </c>
      <c r="L934">
        <v>-2.5379999999999998</v>
      </c>
      <c r="M934">
        <v>-3.1749999999999998</v>
      </c>
      <c r="N934">
        <v>-3.2229999999999999</v>
      </c>
      <c r="O934">
        <v>1.012</v>
      </c>
      <c r="P934">
        <v>1</v>
      </c>
      <c r="Q934">
        <v>0.997</v>
      </c>
      <c r="R934">
        <v>0.54700000000000004</v>
      </c>
      <c r="S934">
        <v>0.17100000000000001</v>
      </c>
    </row>
    <row r="935" spans="1:19" x14ac:dyDescent="0.3">
      <c r="A935">
        <v>600</v>
      </c>
      <c r="B935">
        <v>-0.54200000000000004</v>
      </c>
      <c r="C935">
        <v>-1.542</v>
      </c>
      <c r="D935">
        <v>-2.5390000000000001</v>
      </c>
      <c r="E935">
        <v>-3.1869999999999998</v>
      </c>
      <c r="F935">
        <v>-3.25</v>
      </c>
      <c r="G935">
        <v>1.9</v>
      </c>
      <c r="H935">
        <v>0.01</v>
      </c>
      <c r="I935">
        <v>1.68</v>
      </c>
      <c r="J935">
        <v>-0.53900000000000003</v>
      </c>
      <c r="K935">
        <v>-1.544</v>
      </c>
      <c r="L935">
        <v>-2.5379999999999998</v>
      </c>
      <c r="M935">
        <v>-3.1709999999999998</v>
      </c>
      <c r="N935">
        <v>-3.22</v>
      </c>
      <c r="O935">
        <v>1.014</v>
      </c>
      <c r="P935">
        <v>1</v>
      </c>
      <c r="Q935">
        <v>0.997</v>
      </c>
      <c r="R935">
        <v>0.54100000000000004</v>
      </c>
      <c r="S935">
        <v>0.17</v>
      </c>
    </row>
    <row r="937" spans="1:19" x14ac:dyDescent="0.3">
      <c r="A937" t="s">
        <v>0</v>
      </c>
      <c r="B937" t="s">
        <v>73</v>
      </c>
    </row>
    <row r="938" spans="1:19" x14ac:dyDescent="0.3">
      <c r="A938">
        <v>0</v>
      </c>
      <c r="B938">
        <v>-0.5</v>
      </c>
      <c r="C938">
        <v>-1.5</v>
      </c>
      <c r="D938">
        <v>-2.4969999999999999</v>
      </c>
      <c r="E938">
        <v>-3.1819999999999999</v>
      </c>
      <c r="F938">
        <v>-3.26</v>
      </c>
      <c r="G938">
        <v>2.1</v>
      </c>
      <c r="H938">
        <v>-0.01</v>
      </c>
      <c r="I938">
        <v>2.3479999999999999</v>
      </c>
      <c r="J938">
        <v>-0.5</v>
      </c>
      <c r="K938">
        <v>-1.5</v>
      </c>
      <c r="L938">
        <v>-2.4969999999999999</v>
      </c>
      <c r="M938">
        <v>-3.1819999999999999</v>
      </c>
      <c r="N938">
        <v>-3.26</v>
      </c>
      <c r="O938">
        <v>0.99299999999999999</v>
      </c>
      <c r="P938">
        <v>0.99299999999999999</v>
      </c>
      <c r="Q938">
        <v>0.98799999999999999</v>
      </c>
      <c r="R938">
        <v>0.61</v>
      </c>
      <c r="S938">
        <v>0.23300000000000001</v>
      </c>
    </row>
    <row r="939" spans="1:19" x14ac:dyDescent="0.3">
      <c r="A939">
        <v>60</v>
      </c>
      <c r="B939">
        <v>-0.5</v>
      </c>
      <c r="C939">
        <v>-1.5</v>
      </c>
      <c r="D939">
        <v>-2.4969999999999999</v>
      </c>
      <c r="E939">
        <v>-3.1819999999999999</v>
      </c>
      <c r="F939">
        <v>-3.26</v>
      </c>
      <c r="G939">
        <v>2.1</v>
      </c>
      <c r="H939">
        <v>-0.01</v>
      </c>
      <c r="I939">
        <v>2.3479999999999999</v>
      </c>
      <c r="J939">
        <v>-0.50600000000000001</v>
      </c>
      <c r="K939">
        <v>-1.5</v>
      </c>
      <c r="L939">
        <v>-2.4969999999999999</v>
      </c>
      <c r="M939">
        <v>-3.181</v>
      </c>
      <c r="N939">
        <v>-3.2629999999999999</v>
      </c>
      <c r="O939">
        <v>0.999</v>
      </c>
      <c r="P939">
        <v>1.018</v>
      </c>
      <c r="Q939">
        <v>1.01</v>
      </c>
      <c r="R939">
        <v>0.61099999999999999</v>
      </c>
      <c r="S939">
        <v>0.24099999999999999</v>
      </c>
    </row>
    <row r="940" spans="1:19" x14ac:dyDescent="0.3">
      <c r="A940">
        <v>120</v>
      </c>
      <c r="B940">
        <v>-0.5</v>
      </c>
      <c r="C940">
        <v>-1.5</v>
      </c>
      <c r="D940">
        <v>-2.4969999999999999</v>
      </c>
      <c r="E940">
        <v>-3.1819999999999999</v>
      </c>
      <c r="F940">
        <v>-3.26</v>
      </c>
      <c r="G940">
        <v>2.1</v>
      </c>
      <c r="H940">
        <v>-0.01</v>
      </c>
      <c r="I940">
        <v>2.3479999999999999</v>
      </c>
      <c r="J940">
        <v>-0.51</v>
      </c>
      <c r="K940">
        <v>-1.5009999999999999</v>
      </c>
      <c r="L940">
        <v>-2.4980000000000002</v>
      </c>
      <c r="M940">
        <v>-3.1819999999999999</v>
      </c>
      <c r="N940">
        <v>-3.266</v>
      </c>
      <c r="O940">
        <v>1.0009999999999999</v>
      </c>
      <c r="P940">
        <v>1.0209999999999999</v>
      </c>
      <c r="Q940">
        <v>1.018</v>
      </c>
      <c r="R940">
        <v>0.61499999999999999</v>
      </c>
      <c r="S940">
        <v>0.249</v>
      </c>
    </row>
    <row r="941" spans="1:19" x14ac:dyDescent="0.3">
      <c r="A941">
        <v>180</v>
      </c>
      <c r="B941">
        <v>-0.5</v>
      </c>
      <c r="C941">
        <v>-1.5</v>
      </c>
      <c r="D941">
        <v>-2.4969999999999999</v>
      </c>
      <c r="E941">
        <v>-3.1819999999999999</v>
      </c>
      <c r="F941">
        <v>-3.26</v>
      </c>
      <c r="G941">
        <v>2.1</v>
      </c>
      <c r="H941">
        <v>-0.01</v>
      </c>
      <c r="I941">
        <v>2.3479999999999999</v>
      </c>
      <c r="J941">
        <v>-0.51300000000000001</v>
      </c>
      <c r="K941">
        <v>-1.5</v>
      </c>
      <c r="L941">
        <v>-2.4980000000000002</v>
      </c>
      <c r="M941">
        <v>-3.181</v>
      </c>
      <c r="N941">
        <v>-3.2690000000000001</v>
      </c>
      <c r="O941">
        <v>1.002</v>
      </c>
      <c r="P941">
        <v>1.026</v>
      </c>
      <c r="Q941">
        <v>1.0189999999999999</v>
      </c>
      <c r="R941">
        <v>0.61699999999999999</v>
      </c>
      <c r="S941">
        <v>0.25600000000000001</v>
      </c>
    </row>
    <row r="942" spans="1:19" x14ac:dyDescent="0.3">
      <c r="A942">
        <v>240</v>
      </c>
      <c r="B942">
        <v>-0.5</v>
      </c>
      <c r="C942">
        <v>-1.5</v>
      </c>
      <c r="D942">
        <v>-2.4969999999999999</v>
      </c>
      <c r="E942">
        <v>-3.1819999999999999</v>
      </c>
      <c r="F942">
        <v>-3.26</v>
      </c>
      <c r="G942">
        <v>2.1</v>
      </c>
      <c r="H942">
        <v>-0.01</v>
      </c>
      <c r="I942">
        <v>2.3479999999999999</v>
      </c>
      <c r="J942">
        <v>-0.51600000000000001</v>
      </c>
      <c r="K942">
        <v>-1.5</v>
      </c>
      <c r="L942">
        <v>-2.4969999999999999</v>
      </c>
      <c r="M942">
        <v>-3.1789999999999998</v>
      </c>
      <c r="N942">
        <v>-3.2719999999999998</v>
      </c>
      <c r="O942">
        <v>1.002</v>
      </c>
      <c r="P942">
        <v>1.0269999999999999</v>
      </c>
      <c r="Q942">
        <v>1.02</v>
      </c>
      <c r="R942">
        <v>0.61599999999999999</v>
      </c>
      <c r="S942">
        <v>0.26200000000000001</v>
      </c>
    </row>
    <row r="943" spans="1:19" x14ac:dyDescent="0.3">
      <c r="A943">
        <v>300</v>
      </c>
      <c r="B943">
        <v>-0.5</v>
      </c>
      <c r="C943">
        <v>-1.5</v>
      </c>
      <c r="D943">
        <v>-2.4969999999999999</v>
      </c>
      <c r="E943">
        <v>-3.1819999999999999</v>
      </c>
      <c r="F943">
        <v>-3.26</v>
      </c>
      <c r="G943">
        <v>2.1</v>
      </c>
      <c r="H943">
        <v>-0.01</v>
      </c>
      <c r="I943">
        <v>2.3479999999999999</v>
      </c>
      <c r="J943">
        <v>-0.51800000000000002</v>
      </c>
      <c r="K943">
        <v>-1.5</v>
      </c>
      <c r="L943">
        <v>-2.4969999999999999</v>
      </c>
      <c r="M943">
        <v>-3.1789999999999998</v>
      </c>
      <c r="N943">
        <v>-3.2749999999999999</v>
      </c>
      <c r="O943">
        <v>1.002</v>
      </c>
      <c r="P943">
        <v>1.026</v>
      </c>
      <c r="Q943">
        <v>1.02</v>
      </c>
      <c r="R943">
        <v>0.61699999999999999</v>
      </c>
      <c r="S943">
        <v>0.26700000000000002</v>
      </c>
    </row>
    <row r="944" spans="1:19" x14ac:dyDescent="0.3">
      <c r="A944">
        <v>360</v>
      </c>
      <c r="B944">
        <v>-0.5</v>
      </c>
      <c r="C944">
        <v>-1.5</v>
      </c>
      <c r="D944">
        <v>-2.4969999999999999</v>
      </c>
      <c r="E944">
        <v>-3.1819999999999999</v>
      </c>
      <c r="F944">
        <v>-3.26</v>
      </c>
      <c r="G944">
        <v>2.1</v>
      </c>
      <c r="H944">
        <v>-0.01</v>
      </c>
      <c r="I944">
        <v>2.3479999999999999</v>
      </c>
      <c r="J944">
        <v>-0.52100000000000002</v>
      </c>
      <c r="K944">
        <v>-1.5009999999999999</v>
      </c>
      <c r="L944">
        <v>-2.4969999999999999</v>
      </c>
      <c r="M944">
        <v>-3.1789999999999998</v>
      </c>
      <c r="N944">
        <v>-3.278</v>
      </c>
      <c r="O944">
        <v>1.0009999999999999</v>
      </c>
      <c r="P944">
        <v>1.0229999999999999</v>
      </c>
      <c r="Q944">
        <v>1.0189999999999999</v>
      </c>
      <c r="R944">
        <v>0.622</v>
      </c>
      <c r="S944">
        <v>0.27200000000000002</v>
      </c>
    </row>
    <row r="945" spans="1:19" x14ac:dyDescent="0.3">
      <c r="A945">
        <v>420</v>
      </c>
      <c r="B945">
        <v>-0.5</v>
      </c>
      <c r="C945">
        <v>-1.5</v>
      </c>
      <c r="D945">
        <v>-2.4969999999999999</v>
      </c>
      <c r="E945">
        <v>-3.1819999999999999</v>
      </c>
      <c r="F945">
        <v>-3.26</v>
      </c>
      <c r="G945">
        <v>2.1</v>
      </c>
      <c r="H945">
        <v>-0.01</v>
      </c>
      <c r="I945">
        <v>2.3479999999999999</v>
      </c>
      <c r="J945">
        <v>-0.52300000000000002</v>
      </c>
      <c r="K945">
        <v>-1.502</v>
      </c>
      <c r="L945">
        <v>-2.4969999999999999</v>
      </c>
      <c r="M945">
        <v>-3.181</v>
      </c>
      <c r="N945">
        <v>-3.2810000000000001</v>
      </c>
      <c r="O945">
        <v>1</v>
      </c>
      <c r="P945">
        <v>1.0209999999999999</v>
      </c>
      <c r="Q945">
        <v>1.018</v>
      </c>
      <c r="R945">
        <v>0.628</v>
      </c>
      <c r="S945">
        <v>0.27600000000000002</v>
      </c>
    </row>
    <row r="946" spans="1:19" x14ac:dyDescent="0.3">
      <c r="A946">
        <v>480</v>
      </c>
      <c r="B946">
        <v>-0.5</v>
      </c>
      <c r="C946">
        <v>-1.5</v>
      </c>
      <c r="D946">
        <v>-2.4969999999999999</v>
      </c>
      <c r="E946">
        <v>-3.1819999999999999</v>
      </c>
      <c r="F946">
        <v>-3.26</v>
      </c>
      <c r="G946">
        <v>2.1</v>
      </c>
      <c r="H946">
        <v>-0.01</v>
      </c>
      <c r="I946">
        <v>2.3479999999999999</v>
      </c>
      <c r="J946">
        <v>-0.52500000000000002</v>
      </c>
      <c r="K946">
        <v>-1.504</v>
      </c>
      <c r="L946">
        <v>-2.4969999999999999</v>
      </c>
      <c r="M946">
        <v>-3.1819999999999999</v>
      </c>
      <c r="N946">
        <v>-3.2839999999999998</v>
      </c>
      <c r="O946">
        <v>0.999</v>
      </c>
      <c r="P946">
        <v>1.02</v>
      </c>
      <c r="Q946">
        <v>1.0189999999999999</v>
      </c>
      <c r="R946">
        <v>0.63400000000000001</v>
      </c>
      <c r="S946">
        <v>0.28000000000000003</v>
      </c>
    </row>
    <row r="947" spans="1:19" x14ac:dyDescent="0.3">
      <c r="A947">
        <v>540</v>
      </c>
      <c r="B947">
        <v>-0.5</v>
      </c>
      <c r="C947">
        <v>-1.5</v>
      </c>
      <c r="D947">
        <v>-2.4969999999999999</v>
      </c>
      <c r="E947">
        <v>-3.1819999999999999</v>
      </c>
      <c r="F947">
        <v>-3.26</v>
      </c>
      <c r="G947">
        <v>2.1</v>
      </c>
      <c r="H947">
        <v>-0.01</v>
      </c>
      <c r="I947">
        <v>2.3479999999999999</v>
      </c>
      <c r="J947">
        <v>-0.52800000000000002</v>
      </c>
      <c r="K947">
        <v>-1.5049999999999999</v>
      </c>
      <c r="L947">
        <v>-2.4969999999999999</v>
      </c>
      <c r="M947">
        <v>-3.1850000000000001</v>
      </c>
      <c r="N947">
        <v>-3.2869999999999999</v>
      </c>
      <c r="O947">
        <v>0.998</v>
      </c>
      <c r="P947">
        <v>1.018</v>
      </c>
      <c r="Q947">
        <v>1.02</v>
      </c>
      <c r="R947">
        <v>0.64</v>
      </c>
      <c r="S947">
        <v>0.28299999999999997</v>
      </c>
    </row>
    <row r="948" spans="1:19" x14ac:dyDescent="0.3">
      <c r="A948">
        <v>600</v>
      </c>
      <c r="B948">
        <v>-0.5</v>
      </c>
      <c r="C948">
        <v>-1.5</v>
      </c>
      <c r="D948">
        <v>-2.4969999999999999</v>
      </c>
      <c r="E948">
        <v>-3.1819999999999999</v>
      </c>
      <c r="F948">
        <v>-3.26</v>
      </c>
      <c r="G948">
        <v>2.1</v>
      </c>
      <c r="H948">
        <v>-0.01</v>
      </c>
      <c r="I948">
        <v>2.3479999999999999</v>
      </c>
      <c r="J948">
        <v>-0.53</v>
      </c>
      <c r="K948">
        <v>-1.5069999999999999</v>
      </c>
      <c r="L948">
        <v>-2.4969999999999999</v>
      </c>
      <c r="M948">
        <v>-3.1869999999999998</v>
      </c>
      <c r="N948">
        <v>-3.29</v>
      </c>
      <c r="O948">
        <v>0.997</v>
      </c>
      <c r="P948">
        <v>1.016</v>
      </c>
      <c r="Q948">
        <v>1.02</v>
      </c>
      <c r="R948">
        <v>0.64600000000000002</v>
      </c>
      <c r="S948">
        <v>0.28599999999999998</v>
      </c>
    </row>
    <row r="950" spans="1:19" x14ac:dyDescent="0.3">
      <c r="A950" t="s">
        <v>0</v>
      </c>
      <c r="B950" t="s">
        <v>74</v>
      </c>
    </row>
    <row r="951" spans="1:19" x14ac:dyDescent="0.3">
      <c r="A951">
        <v>0</v>
      </c>
      <c r="B951">
        <v>-0.5</v>
      </c>
      <c r="C951">
        <v>-1.5</v>
      </c>
      <c r="D951">
        <v>-2.4969999999999999</v>
      </c>
      <c r="E951">
        <v>-3.1819999999999999</v>
      </c>
      <c r="F951">
        <v>-3.26</v>
      </c>
      <c r="G951">
        <v>2.1</v>
      </c>
      <c r="H951">
        <v>-0.01</v>
      </c>
      <c r="I951">
        <v>2.125</v>
      </c>
      <c r="J951">
        <v>-0.5</v>
      </c>
      <c r="K951">
        <v>-1.5</v>
      </c>
      <c r="L951">
        <v>-2.4969999999999999</v>
      </c>
      <c r="M951">
        <v>-3.1819999999999999</v>
      </c>
      <c r="N951">
        <v>-3.26</v>
      </c>
      <c r="O951">
        <v>0.99299999999999999</v>
      </c>
      <c r="P951">
        <v>0.99299999999999999</v>
      </c>
      <c r="Q951">
        <v>0.98799999999999999</v>
      </c>
      <c r="R951">
        <v>0.61</v>
      </c>
      <c r="S951">
        <v>0.23300000000000001</v>
      </c>
    </row>
    <row r="952" spans="1:19" x14ac:dyDescent="0.3">
      <c r="A952">
        <v>60</v>
      </c>
      <c r="B952">
        <v>-0.5</v>
      </c>
      <c r="C952">
        <v>-1.5</v>
      </c>
      <c r="D952">
        <v>-2.4969999999999999</v>
      </c>
      <c r="E952">
        <v>-3.1819999999999999</v>
      </c>
      <c r="F952">
        <v>-3.26</v>
      </c>
      <c r="G952">
        <v>2.1</v>
      </c>
      <c r="H952">
        <v>-0.01</v>
      </c>
      <c r="I952">
        <v>2.125</v>
      </c>
      <c r="J952">
        <v>-0.50600000000000001</v>
      </c>
      <c r="K952">
        <v>-1.5</v>
      </c>
      <c r="L952">
        <v>-2.4969999999999999</v>
      </c>
      <c r="M952">
        <v>-3.1819999999999999</v>
      </c>
      <c r="N952">
        <v>-3.26</v>
      </c>
      <c r="O952">
        <v>0.999</v>
      </c>
      <c r="P952">
        <v>1.0169999999999999</v>
      </c>
      <c r="Q952">
        <v>1.01</v>
      </c>
      <c r="R952">
        <v>0.61199999999999999</v>
      </c>
      <c r="S952">
        <v>0.23400000000000001</v>
      </c>
    </row>
    <row r="953" spans="1:19" x14ac:dyDescent="0.3">
      <c r="A953">
        <v>120</v>
      </c>
      <c r="B953">
        <v>-0.5</v>
      </c>
      <c r="C953">
        <v>-1.5</v>
      </c>
      <c r="D953">
        <v>-2.4969999999999999</v>
      </c>
      <c r="E953">
        <v>-3.1819999999999999</v>
      </c>
      <c r="F953">
        <v>-3.26</v>
      </c>
      <c r="G953">
        <v>2.1</v>
      </c>
      <c r="H953">
        <v>-0.01</v>
      </c>
      <c r="I953">
        <v>2.125</v>
      </c>
      <c r="J953">
        <v>-0.51</v>
      </c>
      <c r="K953">
        <v>-1.5009999999999999</v>
      </c>
      <c r="L953">
        <v>-2.4969999999999999</v>
      </c>
      <c r="M953">
        <v>-3.181</v>
      </c>
      <c r="N953">
        <v>-3.26</v>
      </c>
      <c r="O953">
        <v>1.0009999999999999</v>
      </c>
      <c r="P953">
        <v>1.0209999999999999</v>
      </c>
      <c r="Q953">
        <v>1.0169999999999999</v>
      </c>
      <c r="R953">
        <v>0.61399999999999999</v>
      </c>
      <c r="S953">
        <v>0.23400000000000001</v>
      </c>
    </row>
    <row r="954" spans="1:19" x14ac:dyDescent="0.3">
      <c r="A954">
        <v>180</v>
      </c>
      <c r="B954">
        <v>-0.5</v>
      </c>
      <c r="C954">
        <v>-1.5</v>
      </c>
      <c r="D954">
        <v>-2.4969999999999999</v>
      </c>
      <c r="E954">
        <v>-3.1819999999999999</v>
      </c>
      <c r="F954">
        <v>-3.26</v>
      </c>
      <c r="G954">
        <v>2.1</v>
      </c>
      <c r="H954">
        <v>-0.01</v>
      </c>
      <c r="I954">
        <v>2.125</v>
      </c>
      <c r="J954">
        <v>-0.51300000000000001</v>
      </c>
      <c r="K954">
        <v>-1.5</v>
      </c>
      <c r="L954">
        <v>-2.4980000000000002</v>
      </c>
      <c r="M954">
        <v>-3.181</v>
      </c>
      <c r="N954">
        <v>-3.26</v>
      </c>
      <c r="O954">
        <v>1.002</v>
      </c>
      <c r="P954">
        <v>1.026</v>
      </c>
      <c r="Q954">
        <v>1.0189999999999999</v>
      </c>
      <c r="R954">
        <v>0.61699999999999999</v>
      </c>
      <c r="S954">
        <v>0.23400000000000001</v>
      </c>
    </row>
    <row r="955" spans="1:19" x14ac:dyDescent="0.3">
      <c r="A955">
        <v>240</v>
      </c>
      <c r="B955">
        <v>-0.5</v>
      </c>
      <c r="C955">
        <v>-1.5</v>
      </c>
      <c r="D955">
        <v>-2.4969999999999999</v>
      </c>
      <c r="E955">
        <v>-3.1819999999999999</v>
      </c>
      <c r="F955">
        <v>-3.26</v>
      </c>
      <c r="G955">
        <v>2.1</v>
      </c>
      <c r="H955">
        <v>-0.01</v>
      </c>
      <c r="I955">
        <v>2.125</v>
      </c>
      <c r="J955">
        <v>-0.51600000000000001</v>
      </c>
      <c r="K955">
        <v>-1.5</v>
      </c>
      <c r="L955">
        <v>-2.4969999999999999</v>
      </c>
      <c r="M955">
        <v>-3.18</v>
      </c>
      <c r="N955">
        <v>-3.26</v>
      </c>
      <c r="O955">
        <v>1.002</v>
      </c>
      <c r="P955">
        <v>1.0269999999999999</v>
      </c>
      <c r="Q955">
        <v>1.02</v>
      </c>
      <c r="R955">
        <v>0.61799999999999999</v>
      </c>
      <c r="S955">
        <v>0.23499999999999999</v>
      </c>
    </row>
    <row r="956" spans="1:19" x14ac:dyDescent="0.3">
      <c r="A956">
        <v>300</v>
      </c>
      <c r="B956">
        <v>-0.5</v>
      </c>
      <c r="C956">
        <v>-1.5</v>
      </c>
      <c r="D956">
        <v>-2.4969999999999999</v>
      </c>
      <c r="E956">
        <v>-3.1819999999999999</v>
      </c>
      <c r="F956">
        <v>-3.26</v>
      </c>
      <c r="G956">
        <v>2.1</v>
      </c>
      <c r="H956">
        <v>-0.01</v>
      </c>
      <c r="I956">
        <v>2.125</v>
      </c>
      <c r="J956">
        <v>-0.51800000000000002</v>
      </c>
      <c r="K956">
        <v>-1.5</v>
      </c>
      <c r="L956">
        <v>-2.4969999999999999</v>
      </c>
      <c r="M956">
        <v>-3.1789999999999998</v>
      </c>
      <c r="N956">
        <v>-3.26</v>
      </c>
      <c r="O956">
        <v>1.002</v>
      </c>
      <c r="P956">
        <v>1.026</v>
      </c>
      <c r="Q956">
        <v>1.02</v>
      </c>
      <c r="R956">
        <v>0.62</v>
      </c>
      <c r="S956">
        <v>0.23499999999999999</v>
      </c>
    </row>
    <row r="957" spans="1:19" x14ac:dyDescent="0.3">
      <c r="A957">
        <v>360</v>
      </c>
      <c r="B957">
        <v>-0.5</v>
      </c>
      <c r="C957">
        <v>-1.5</v>
      </c>
      <c r="D957">
        <v>-2.4969999999999999</v>
      </c>
      <c r="E957">
        <v>-3.1819999999999999</v>
      </c>
      <c r="F957">
        <v>-3.26</v>
      </c>
      <c r="G957">
        <v>2.1</v>
      </c>
      <c r="H957">
        <v>-0.01</v>
      </c>
      <c r="I957">
        <v>2.125</v>
      </c>
      <c r="J957">
        <v>-0.52100000000000002</v>
      </c>
      <c r="K957">
        <v>-1.5009999999999999</v>
      </c>
      <c r="L957">
        <v>-2.4969999999999999</v>
      </c>
      <c r="M957">
        <v>-3.1789999999999998</v>
      </c>
      <c r="N957">
        <v>-3.26</v>
      </c>
      <c r="O957">
        <v>1.0009999999999999</v>
      </c>
      <c r="P957">
        <v>1.024</v>
      </c>
      <c r="Q957">
        <v>1.02</v>
      </c>
      <c r="R957">
        <v>0.621</v>
      </c>
      <c r="S957">
        <v>0.23599999999999999</v>
      </c>
    </row>
    <row r="958" spans="1:19" x14ac:dyDescent="0.3">
      <c r="A958">
        <v>420</v>
      </c>
      <c r="B958">
        <v>-0.5</v>
      </c>
      <c r="C958">
        <v>-1.5</v>
      </c>
      <c r="D958">
        <v>-2.4969999999999999</v>
      </c>
      <c r="E958">
        <v>-3.1819999999999999</v>
      </c>
      <c r="F958">
        <v>-3.26</v>
      </c>
      <c r="G958">
        <v>2.1</v>
      </c>
      <c r="H958">
        <v>-0.01</v>
      </c>
      <c r="I958">
        <v>2.125</v>
      </c>
      <c r="J958">
        <v>-0.52300000000000002</v>
      </c>
      <c r="K958">
        <v>-1.502</v>
      </c>
      <c r="L958">
        <v>-2.4969999999999999</v>
      </c>
      <c r="M958">
        <v>-3.1789999999999998</v>
      </c>
      <c r="N958">
        <v>-3.26</v>
      </c>
      <c r="O958">
        <v>1</v>
      </c>
      <c r="P958">
        <v>1.0209999999999999</v>
      </c>
      <c r="Q958">
        <v>1.0189999999999999</v>
      </c>
      <c r="R958">
        <v>0.621</v>
      </c>
      <c r="S958">
        <v>0.23699999999999999</v>
      </c>
    </row>
    <row r="959" spans="1:19" x14ac:dyDescent="0.3">
      <c r="A959">
        <v>480</v>
      </c>
      <c r="B959">
        <v>-0.5</v>
      </c>
      <c r="C959">
        <v>-1.5</v>
      </c>
      <c r="D959">
        <v>-2.4969999999999999</v>
      </c>
      <c r="E959">
        <v>-3.1819999999999999</v>
      </c>
      <c r="F959">
        <v>-3.26</v>
      </c>
      <c r="G959">
        <v>2.1</v>
      </c>
      <c r="H959">
        <v>-0.01</v>
      </c>
      <c r="I959">
        <v>2.125</v>
      </c>
      <c r="J959">
        <v>-0.52500000000000002</v>
      </c>
      <c r="K959">
        <v>-1.504</v>
      </c>
      <c r="L959">
        <v>-2.4969999999999999</v>
      </c>
      <c r="M959">
        <v>-3.1789999999999998</v>
      </c>
      <c r="N959">
        <v>-3.26</v>
      </c>
      <c r="O959">
        <v>0.999</v>
      </c>
      <c r="P959">
        <v>1.0189999999999999</v>
      </c>
      <c r="Q959">
        <v>1.0189999999999999</v>
      </c>
      <c r="R959">
        <v>0.622</v>
      </c>
      <c r="S959">
        <v>0.23799999999999999</v>
      </c>
    </row>
    <row r="960" spans="1:19" x14ac:dyDescent="0.3">
      <c r="A960">
        <v>540</v>
      </c>
      <c r="B960">
        <v>-0.5</v>
      </c>
      <c r="C960">
        <v>-1.5</v>
      </c>
      <c r="D960">
        <v>-2.4969999999999999</v>
      </c>
      <c r="E960">
        <v>-3.1819999999999999</v>
      </c>
      <c r="F960">
        <v>-3.26</v>
      </c>
      <c r="G960">
        <v>2.1</v>
      </c>
      <c r="H960">
        <v>-0.01</v>
      </c>
      <c r="I960">
        <v>2.125</v>
      </c>
      <c r="J960">
        <v>-0.52800000000000002</v>
      </c>
      <c r="K960">
        <v>-1.5049999999999999</v>
      </c>
      <c r="L960">
        <v>-2.4969999999999999</v>
      </c>
      <c r="M960">
        <v>-3.1779999999999999</v>
      </c>
      <c r="N960">
        <v>-3.26</v>
      </c>
      <c r="O960">
        <v>0.998</v>
      </c>
      <c r="P960">
        <v>1.018</v>
      </c>
      <c r="Q960">
        <v>1.0189999999999999</v>
      </c>
      <c r="R960">
        <v>0.623</v>
      </c>
      <c r="S960">
        <v>0.23899999999999999</v>
      </c>
    </row>
    <row r="961" spans="1:19" x14ac:dyDescent="0.3">
      <c r="A961">
        <v>600</v>
      </c>
      <c r="B961">
        <v>-0.5</v>
      </c>
      <c r="C961">
        <v>-1.5</v>
      </c>
      <c r="D961">
        <v>-2.4969999999999999</v>
      </c>
      <c r="E961">
        <v>-3.1819999999999999</v>
      </c>
      <c r="F961">
        <v>-3.26</v>
      </c>
      <c r="G961">
        <v>2.1</v>
      </c>
      <c r="H961">
        <v>-0.01</v>
      </c>
      <c r="I961">
        <v>2.125</v>
      </c>
      <c r="J961">
        <v>-0.53</v>
      </c>
      <c r="K961">
        <v>-1.5069999999999999</v>
      </c>
      <c r="L961">
        <v>-2.496</v>
      </c>
      <c r="M961">
        <v>-3.1779999999999999</v>
      </c>
      <c r="N961">
        <v>-3.26</v>
      </c>
      <c r="O961">
        <v>0.997</v>
      </c>
      <c r="P961">
        <v>1.016</v>
      </c>
      <c r="Q961">
        <v>1.0189999999999999</v>
      </c>
      <c r="R961">
        <v>0.623</v>
      </c>
      <c r="S961">
        <v>0.24</v>
      </c>
    </row>
    <row r="963" spans="1:19" x14ac:dyDescent="0.3">
      <c r="A963" t="s">
        <v>0</v>
      </c>
      <c r="B963" t="s">
        <v>75</v>
      </c>
    </row>
    <row r="964" spans="1:19" x14ac:dyDescent="0.3">
      <c r="A964">
        <v>0</v>
      </c>
      <c r="B964">
        <v>-0.5</v>
      </c>
      <c r="C964">
        <v>-1.5</v>
      </c>
      <c r="D964">
        <v>-2.4969999999999999</v>
      </c>
      <c r="E964">
        <v>-3.1819999999999999</v>
      </c>
      <c r="F964">
        <v>-3.26</v>
      </c>
      <c r="G964">
        <v>2.1</v>
      </c>
      <c r="H964">
        <v>-0.01</v>
      </c>
      <c r="I964">
        <v>1.889</v>
      </c>
      <c r="J964">
        <v>-0.5</v>
      </c>
      <c r="K964">
        <v>-1.5</v>
      </c>
      <c r="L964">
        <v>-2.4969999999999999</v>
      </c>
      <c r="M964">
        <v>-3.1819999999999999</v>
      </c>
      <c r="N964">
        <v>-3.26</v>
      </c>
      <c r="O964">
        <v>0.99299999999999999</v>
      </c>
      <c r="P964">
        <v>0.99299999999999999</v>
      </c>
      <c r="Q964">
        <v>0.98799999999999999</v>
      </c>
      <c r="R964">
        <v>0.61</v>
      </c>
      <c r="S964">
        <v>0.23300000000000001</v>
      </c>
    </row>
    <row r="965" spans="1:19" x14ac:dyDescent="0.3">
      <c r="A965">
        <v>60</v>
      </c>
      <c r="B965">
        <v>-0.5</v>
      </c>
      <c r="C965">
        <v>-1.5</v>
      </c>
      <c r="D965">
        <v>-2.4969999999999999</v>
      </c>
      <c r="E965">
        <v>-3.1819999999999999</v>
      </c>
      <c r="F965">
        <v>-3.26</v>
      </c>
      <c r="G965">
        <v>2.1</v>
      </c>
      <c r="H965">
        <v>-0.01</v>
      </c>
      <c r="I965">
        <v>1.889</v>
      </c>
      <c r="J965">
        <v>-0.50600000000000001</v>
      </c>
      <c r="K965">
        <v>-1.5</v>
      </c>
      <c r="L965">
        <v>-2.4969999999999999</v>
      </c>
      <c r="M965">
        <v>-3.1819999999999999</v>
      </c>
      <c r="N965">
        <v>-3.2570000000000001</v>
      </c>
      <c r="O965">
        <v>0.999</v>
      </c>
      <c r="P965">
        <v>1.0169999999999999</v>
      </c>
      <c r="Q965">
        <v>1.01</v>
      </c>
      <c r="R965">
        <v>0.61299999999999999</v>
      </c>
      <c r="S965">
        <v>0.22500000000000001</v>
      </c>
    </row>
    <row r="966" spans="1:19" x14ac:dyDescent="0.3">
      <c r="A966">
        <v>120</v>
      </c>
      <c r="B966">
        <v>-0.5</v>
      </c>
      <c r="C966">
        <v>-1.5</v>
      </c>
      <c r="D966">
        <v>-2.4969999999999999</v>
      </c>
      <c r="E966">
        <v>-3.1819999999999999</v>
      </c>
      <c r="F966">
        <v>-3.26</v>
      </c>
      <c r="G966">
        <v>2.1</v>
      </c>
      <c r="H966">
        <v>-0.01</v>
      </c>
      <c r="I966">
        <v>1.889</v>
      </c>
      <c r="J966">
        <v>-0.51</v>
      </c>
      <c r="K966">
        <v>-1.5009999999999999</v>
      </c>
      <c r="L966">
        <v>-2.4969999999999999</v>
      </c>
      <c r="M966">
        <v>-3.181</v>
      </c>
      <c r="N966">
        <v>-3.254</v>
      </c>
      <c r="O966">
        <v>1.0009999999999999</v>
      </c>
      <c r="P966">
        <v>1.0209999999999999</v>
      </c>
      <c r="Q966">
        <v>1.0169999999999999</v>
      </c>
      <c r="R966">
        <v>0.61299999999999999</v>
      </c>
      <c r="S966">
        <v>0.218</v>
      </c>
    </row>
    <row r="967" spans="1:19" x14ac:dyDescent="0.3">
      <c r="A967">
        <v>180</v>
      </c>
      <c r="B967">
        <v>-0.5</v>
      </c>
      <c r="C967">
        <v>-1.5</v>
      </c>
      <c r="D967">
        <v>-2.4969999999999999</v>
      </c>
      <c r="E967">
        <v>-3.1819999999999999</v>
      </c>
      <c r="F967">
        <v>-3.26</v>
      </c>
      <c r="G967">
        <v>2.1</v>
      </c>
      <c r="H967">
        <v>-0.01</v>
      </c>
      <c r="I967">
        <v>1.889</v>
      </c>
      <c r="J967">
        <v>-0.51300000000000001</v>
      </c>
      <c r="K967">
        <v>-1.5</v>
      </c>
      <c r="L967">
        <v>-2.4980000000000002</v>
      </c>
      <c r="M967">
        <v>-3.18</v>
      </c>
      <c r="N967">
        <v>-3.2509999999999999</v>
      </c>
      <c r="O967">
        <v>1.002</v>
      </c>
      <c r="P967">
        <v>1.026</v>
      </c>
      <c r="Q967">
        <v>1.0189999999999999</v>
      </c>
      <c r="R967">
        <v>0.61599999999999999</v>
      </c>
      <c r="S967">
        <v>0.21199999999999999</v>
      </c>
    </row>
    <row r="968" spans="1:19" x14ac:dyDescent="0.3">
      <c r="A968">
        <v>240</v>
      </c>
      <c r="B968">
        <v>-0.5</v>
      </c>
      <c r="C968">
        <v>-1.5</v>
      </c>
      <c r="D968">
        <v>-2.4969999999999999</v>
      </c>
      <c r="E968">
        <v>-3.1819999999999999</v>
      </c>
      <c r="F968">
        <v>-3.26</v>
      </c>
      <c r="G968">
        <v>2.1</v>
      </c>
      <c r="H968">
        <v>-0.01</v>
      </c>
      <c r="I968">
        <v>1.889</v>
      </c>
      <c r="J968">
        <v>-0.51600000000000001</v>
      </c>
      <c r="K968">
        <v>-1.5</v>
      </c>
      <c r="L968">
        <v>-2.4969999999999999</v>
      </c>
      <c r="M968">
        <v>-3.181</v>
      </c>
      <c r="N968">
        <v>-3.2480000000000002</v>
      </c>
      <c r="O968">
        <v>1.002</v>
      </c>
      <c r="P968">
        <v>1.0269999999999999</v>
      </c>
      <c r="Q968">
        <v>1.02</v>
      </c>
      <c r="R968">
        <v>0.621</v>
      </c>
      <c r="S968">
        <v>0.20699999999999999</v>
      </c>
    </row>
    <row r="969" spans="1:19" x14ac:dyDescent="0.3">
      <c r="A969">
        <v>300</v>
      </c>
      <c r="B969">
        <v>-0.5</v>
      </c>
      <c r="C969">
        <v>-1.5</v>
      </c>
      <c r="D969">
        <v>-2.4969999999999999</v>
      </c>
      <c r="E969">
        <v>-3.1819999999999999</v>
      </c>
      <c r="F969">
        <v>-3.26</v>
      </c>
      <c r="G969">
        <v>2.1</v>
      </c>
      <c r="H969">
        <v>-0.01</v>
      </c>
      <c r="I969">
        <v>1.889</v>
      </c>
      <c r="J969">
        <v>-0.51800000000000002</v>
      </c>
      <c r="K969">
        <v>-1.5</v>
      </c>
      <c r="L969">
        <v>-2.4969999999999999</v>
      </c>
      <c r="M969">
        <v>-3.181</v>
      </c>
      <c r="N969">
        <v>-3.2450000000000001</v>
      </c>
      <c r="O969">
        <v>1.002</v>
      </c>
      <c r="P969">
        <v>1.0249999999999999</v>
      </c>
      <c r="Q969">
        <v>1.0189999999999999</v>
      </c>
      <c r="R969">
        <v>0.623</v>
      </c>
      <c r="S969">
        <v>0.20200000000000001</v>
      </c>
    </row>
    <row r="970" spans="1:19" x14ac:dyDescent="0.3">
      <c r="A970">
        <v>360</v>
      </c>
      <c r="B970">
        <v>-0.5</v>
      </c>
      <c r="C970">
        <v>-1.5</v>
      </c>
      <c r="D970">
        <v>-2.4969999999999999</v>
      </c>
      <c r="E970">
        <v>-3.1819999999999999</v>
      </c>
      <c r="F970">
        <v>-3.26</v>
      </c>
      <c r="G970">
        <v>2.1</v>
      </c>
      <c r="H970">
        <v>-0.01</v>
      </c>
      <c r="I970">
        <v>1.889</v>
      </c>
      <c r="J970">
        <v>-0.52100000000000002</v>
      </c>
      <c r="K970">
        <v>-1.5009999999999999</v>
      </c>
      <c r="L970">
        <v>-2.4969999999999999</v>
      </c>
      <c r="M970">
        <v>-3.1789999999999998</v>
      </c>
      <c r="N970">
        <v>-3.242</v>
      </c>
      <c r="O970">
        <v>1.0009999999999999</v>
      </c>
      <c r="P970">
        <v>1.024</v>
      </c>
      <c r="Q970">
        <v>1.02</v>
      </c>
      <c r="R970">
        <v>0.61899999999999999</v>
      </c>
      <c r="S970">
        <v>0.19900000000000001</v>
      </c>
    </row>
    <row r="971" spans="1:19" x14ac:dyDescent="0.3">
      <c r="A971">
        <v>420</v>
      </c>
      <c r="B971">
        <v>-0.5</v>
      </c>
      <c r="C971">
        <v>-1.5</v>
      </c>
      <c r="D971">
        <v>-2.4969999999999999</v>
      </c>
      <c r="E971">
        <v>-3.1819999999999999</v>
      </c>
      <c r="F971">
        <v>-3.26</v>
      </c>
      <c r="G971">
        <v>2.1</v>
      </c>
      <c r="H971">
        <v>-0.01</v>
      </c>
      <c r="I971">
        <v>1.889</v>
      </c>
      <c r="J971">
        <v>-0.52300000000000002</v>
      </c>
      <c r="K971">
        <v>-1.502</v>
      </c>
      <c r="L971">
        <v>-2.4969999999999999</v>
      </c>
      <c r="M971">
        <v>-3.177</v>
      </c>
      <c r="N971">
        <v>-3.2389999999999999</v>
      </c>
      <c r="O971">
        <v>1</v>
      </c>
      <c r="P971">
        <v>1.022</v>
      </c>
      <c r="Q971">
        <v>1.02</v>
      </c>
      <c r="R971">
        <v>0.61299999999999999</v>
      </c>
      <c r="S971">
        <v>0.19700000000000001</v>
      </c>
    </row>
    <row r="972" spans="1:19" x14ac:dyDescent="0.3">
      <c r="A972">
        <v>480</v>
      </c>
      <c r="B972">
        <v>-0.5</v>
      </c>
      <c r="C972">
        <v>-1.5</v>
      </c>
      <c r="D972">
        <v>-2.4969999999999999</v>
      </c>
      <c r="E972">
        <v>-3.1819999999999999</v>
      </c>
      <c r="F972">
        <v>-3.26</v>
      </c>
      <c r="G972">
        <v>2.1</v>
      </c>
      <c r="H972">
        <v>-0.01</v>
      </c>
      <c r="I972">
        <v>1.889</v>
      </c>
      <c r="J972">
        <v>-0.52500000000000002</v>
      </c>
      <c r="K972">
        <v>-1.504</v>
      </c>
      <c r="L972">
        <v>-2.4969999999999999</v>
      </c>
      <c r="M972">
        <v>-3.1739999999999999</v>
      </c>
      <c r="N972">
        <v>-3.2360000000000002</v>
      </c>
      <c r="O972">
        <v>0.999</v>
      </c>
      <c r="P972">
        <v>1.0189999999999999</v>
      </c>
      <c r="Q972">
        <v>1.02</v>
      </c>
      <c r="R972">
        <v>0.60799999999999998</v>
      </c>
      <c r="S972">
        <v>0.19600000000000001</v>
      </c>
    </row>
    <row r="973" spans="1:19" x14ac:dyDescent="0.3">
      <c r="A973">
        <v>540</v>
      </c>
      <c r="B973">
        <v>-0.5</v>
      </c>
      <c r="C973">
        <v>-1.5</v>
      </c>
      <c r="D973">
        <v>-2.4969999999999999</v>
      </c>
      <c r="E973">
        <v>-3.1819999999999999</v>
      </c>
      <c r="F973">
        <v>-3.26</v>
      </c>
      <c r="G973">
        <v>2.1</v>
      </c>
      <c r="H973">
        <v>-0.01</v>
      </c>
      <c r="I973">
        <v>1.889</v>
      </c>
      <c r="J973">
        <v>-0.52800000000000002</v>
      </c>
      <c r="K973">
        <v>-1.5049999999999999</v>
      </c>
      <c r="L973">
        <v>-2.496</v>
      </c>
      <c r="M973">
        <v>-3.1709999999999998</v>
      </c>
      <c r="N973">
        <v>-3.2330000000000001</v>
      </c>
      <c r="O973">
        <v>0.998</v>
      </c>
      <c r="P973">
        <v>1.018</v>
      </c>
      <c r="Q973">
        <v>1.0189999999999999</v>
      </c>
      <c r="R973">
        <v>0.60199999999999998</v>
      </c>
      <c r="S973">
        <v>0.19500000000000001</v>
      </c>
    </row>
    <row r="974" spans="1:19" x14ac:dyDescent="0.3">
      <c r="A974">
        <v>600</v>
      </c>
      <c r="B974">
        <v>-0.5</v>
      </c>
      <c r="C974">
        <v>-1.5</v>
      </c>
      <c r="D974">
        <v>-2.4969999999999999</v>
      </c>
      <c r="E974">
        <v>-3.1819999999999999</v>
      </c>
      <c r="F974">
        <v>-3.26</v>
      </c>
      <c r="G974">
        <v>2.1</v>
      </c>
      <c r="H974">
        <v>-0.01</v>
      </c>
      <c r="I974">
        <v>1.889</v>
      </c>
      <c r="J974">
        <v>-0.53</v>
      </c>
      <c r="K974">
        <v>-1.5069999999999999</v>
      </c>
      <c r="L974">
        <v>-2.496</v>
      </c>
      <c r="M974">
        <v>-3.1680000000000001</v>
      </c>
      <c r="N974">
        <v>-3.23</v>
      </c>
      <c r="O974">
        <v>0.997</v>
      </c>
      <c r="P974">
        <v>1.016</v>
      </c>
      <c r="Q974">
        <v>1.0189999999999999</v>
      </c>
      <c r="R974">
        <v>0.59699999999999998</v>
      </c>
      <c r="S974">
        <v>0.19400000000000001</v>
      </c>
    </row>
    <row r="976" spans="1:19" x14ac:dyDescent="0.3">
      <c r="A976" t="s">
        <v>0</v>
      </c>
      <c r="B976" t="s">
        <v>76</v>
      </c>
    </row>
    <row r="977" spans="1:19" x14ac:dyDescent="0.3">
      <c r="A977">
        <v>0</v>
      </c>
      <c r="B977">
        <v>-0.5</v>
      </c>
      <c r="C977">
        <v>-1.5</v>
      </c>
      <c r="D977">
        <v>-2.4969999999999999</v>
      </c>
      <c r="E977">
        <v>-3.1739999999999999</v>
      </c>
      <c r="F977">
        <v>-3.25</v>
      </c>
      <c r="G977">
        <v>2.1</v>
      </c>
      <c r="H977">
        <v>-0.01</v>
      </c>
      <c r="I977">
        <v>2.35</v>
      </c>
      <c r="J977">
        <v>-0.5</v>
      </c>
      <c r="K977">
        <v>-1.5</v>
      </c>
      <c r="L977">
        <v>-2.4969999999999999</v>
      </c>
      <c r="M977">
        <v>-3.1739999999999999</v>
      </c>
      <c r="N977">
        <v>-3.25</v>
      </c>
      <c r="O977">
        <v>0.99299999999999999</v>
      </c>
      <c r="P977">
        <v>0.99299999999999999</v>
      </c>
      <c r="Q977">
        <v>0.98799999999999999</v>
      </c>
      <c r="R977">
        <v>0.60299999999999998</v>
      </c>
      <c r="S977">
        <v>0.23100000000000001</v>
      </c>
    </row>
    <row r="978" spans="1:19" x14ac:dyDescent="0.3">
      <c r="A978">
        <v>60</v>
      </c>
      <c r="B978">
        <v>-0.5</v>
      </c>
      <c r="C978">
        <v>-1.5</v>
      </c>
      <c r="D978">
        <v>-2.4969999999999999</v>
      </c>
      <c r="E978">
        <v>-3.1739999999999999</v>
      </c>
      <c r="F978">
        <v>-3.25</v>
      </c>
      <c r="G978">
        <v>2.1</v>
      </c>
      <c r="H978">
        <v>-0.01</v>
      </c>
      <c r="I978">
        <v>2.35</v>
      </c>
      <c r="J978">
        <v>-0.50600000000000001</v>
      </c>
      <c r="K978">
        <v>-1.5</v>
      </c>
      <c r="L978">
        <v>-2.4969999999999999</v>
      </c>
      <c r="M978">
        <v>-3.173</v>
      </c>
      <c r="N978">
        <v>-3.2530000000000001</v>
      </c>
      <c r="O978">
        <v>0.999</v>
      </c>
      <c r="P978">
        <v>1.018</v>
      </c>
      <c r="Q978">
        <v>1.01</v>
      </c>
      <c r="R978">
        <v>0.60399999999999998</v>
      </c>
      <c r="S978">
        <v>0.24</v>
      </c>
    </row>
    <row r="979" spans="1:19" x14ac:dyDescent="0.3">
      <c r="A979">
        <v>120</v>
      </c>
      <c r="B979">
        <v>-0.5</v>
      </c>
      <c r="C979">
        <v>-1.5</v>
      </c>
      <c r="D979">
        <v>-2.4969999999999999</v>
      </c>
      <c r="E979">
        <v>-3.1739999999999999</v>
      </c>
      <c r="F979">
        <v>-3.25</v>
      </c>
      <c r="G979">
        <v>2.1</v>
      </c>
      <c r="H979">
        <v>-0.01</v>
      </c>
      <c r="I979">
        <v>2.35</v>
      </c>
      <c r="J979">
        <v>-0.51</v>
      </c>
      <c r="K979">
        <v>-1.5009999999999999</v>
      </c>
      <c r="L979">
        <v>-2.4980000000000002</v>
      </c>
      <c r="M979">
        <v>-3.1739999999999999</v>
      </c>
      <c r="N979">
        <v>-3.2559999999999998</v>
      </c>
      <c r="O979">
        <v>1.0009999999999999</v>
      </c>
      <c r="P979">
        <v>1.0209999999999999</v>
      </c>
      <c r="Q979">
        <v>1.018</v>
      </c>
      <c r="R979">
        <v>0.60899999999999999</v>
      </c>
      <c r="S979">
        <v>0.247</v>
      </c>
    </row>
    <row r="980" spans="1:19" x14ac:dyDescent="0.3">
      <c r="A980">
        <v>180</v>
      </c>
      <c r="B980">
        <v>-0.5</v>
      </c>
      <c r="C980">
        <v>-1.5</v>
      </c>
      <c r="D980">
        <v>-2.4969999999999999</v>
      </c>
      <c r="E980">
        <v>-3.1739999999999999</v>
      </c>
      <c r="F980">
        <v>-3.25</v>
      </c>
      <c r="G980">
        <v>2.1</v>
      </c>
      <c r="H980">
        <v>-0.01</v>
      </c>
      <c r="I980">
        <v>2.35</v>
      </c>
      <c r="J980">
        <v>-0.51300000000000001</v>
      </c>
      <c r="K980">
        <v>-1.5</v>
      </c>
      <c r="L980">
        <v>-2.4969999999999999</v>
      </c>
      <c r="M980">
        <v>-3.173</v>
      </c>
      <c r="N980">
        <v>-3.2589999999999999</v>
      </c>
      <c r="O980">
        <v>1.002</v>
      </c>
      <c r="P980">
        <v>1.026</v>
      </c>
      <c r="Q980">
        <v>1.018</v>
      </c>
      <c r="R980">
        <v>0.61</v>
      </c>
      <c r="S980">
        <v>0.254</v>
      </c>
    </row>
    <row r="981" spans="1:19" x14ac:dyDescent="0.3">
      <c r="A981">
        <v>240</v>
      </c>
      <c r="B981">
        <v>-0.5</v>
      </c>
      <c r="C981">
        <v>-1.5</v>
      </c>
      <c r="D981">
        <v>-2.4969999999999999</v>
      </c>
      <c r="E981">
        <v>-3.1739999999999999</v>
      </c>
      <c r="F981">
        <v>-3.25</v>
      </c>
      <c r="G981">
        <v>2.1</v>
      </c>
      <c r="H981">
        <v>-0.01</v>
      </c>
      <c r="I981">
        <v>2.35</v>
      </c>
      <c r="J981">
        <v>-0.51600000000000001</v>
      </c>
      <c r="K981">
        <v>-1.5</v>
      </c>
      <c r="L981">
        <v>-2.4969999999999999</v>
      </c>
      <c r="M981">
        <v>-3.1709999999999998</v>
      </c>
      <c r="N981">
        <v>-3.262</v>
      </c>
      <c r="O981">
        <v>1.002</v>
      </c>
      <c r="P981">
        <v>1.0269999999999999</v>
      </c>
      <c r="Q981">
        <v>1.0189999999999999</v>
      </c>
      <c r="R981">
        <v>0.60899999999999999</v>
      </c>
      <c r="S981">
        <v>0.26</v>
      </c>
    </row>
    <row r="982" spans="1:19" x14ac:dyDescent="0.3">
      <c r="A982">
        <v>300</v>
      </c>
      <c r="B982">
        <v>-0.5</v>
      </c>
      <c r="C982">
        <v>-1.5</v>
      </c>
      <c r="D982">
        <v>-2.4969999999999999</v>
      </c>
      <c r="E982">
        <v>-3.1739999999999999</v>
      </c>
      <c r="F982">
        <v>-3.25</v>
      </c>
      <c r="G982">
        <v>2.1</v>
      </c>
      <c r="H982">
        <v>-0.01</v>
      </c>
      <c r="I982">
        <v>2.35</v>
      </c>
      <c r="J982">
        <v>-0.51800000000000002</v>
      </c>
      <c r="K982">
        <v>-1.5</v>
      </c>
      <c r="L982">
        <v>-2.4969999999999999</v>
      </c>
      <c r="M982">
        <v>-3.1709999999999998</v>
      </c>
      <c r="N982">
        <v>-3.2650000000000001</v>
      </c>
      <c r="O982">
        <v>1.002</v>
      </c>
      <c r="P982">
        <v>1.026</v>
      </c>
      <c r="Q982">
        <v>1.02</v>
      </c>
      <c r="R982">
        <v>0.61099999999999999</v>
      </c>
      <c r="S982">
        <v>0.26500000000000001</v>
      </c>
    </row>
    <row r="983" spans="1:19" x14ac:dyDescent="0.3">
      <c r="A983">
        <v>360</v>
      </c>
      <c r="B983">
        <v>-0.5</v>
      </c>
      <c r="C983">
        <v>-1.5</v>
      </c>
      <c r="D983">
        <v>-2.4969999999999999</v>
      </c>
      <c r="E983">
        <v>-3.1739999999999999</v>
      </c>
      <c r="F983">
        <v>-3.25</v>
      </c>
      <c r="G983">
        <v>2.1</v>
      </c>
      <c r="H983">
        <v>-0.01</v>
      </c>
      <c r="I983">
        <v>2.35</v>
      </c>
      <c r="J983">
        <v>-0.52100000000000002</v>
      </c>
      <c r="K983">
        <v>-1.5009999999999999</v>
      </c>
      <c r="L983">
        <v>-2.4969999999999999</v>
      </c>
      <c r="M983">
        <v>-3.1720000000000002</v>
      </c>
      <c r="N983">
        <v>-3.2679999999999998</v>
      </c>
      <c r="O983">
        <v>1.0009999999999999</v>
      </c>
      <c r="P983">
        <v>1.0229999999999999</v>
      </c>
      <c r="Q983">
        <v>1.0189999999999999</v>
      </c>
      <c r="R983">
        <v>0.61599999999999999</v>
      </c>
      <c r="S983">
        <v>0.27</v>
      </c>
    </row>
    <row r="984" spans="1:19" x14ac:dyDescent="0.3">
      <c r="A984">
        <v>420</v>
      </c>
      <c r="B984">
        <v>-0.5</v>
      </c>
      <c r="C984">
        <v>-1.5</v>
      </c>
      <c r="D984">
        <v>-2.4969999999999999</v>
      </c>
      <c r="E984">
        <v>-3.1739999999999999</v>
      </c>
      <c r="F984">
        <v>-3.25</v>
      </c>
      <c r="G984">
        <v>2.1</v>
      </c>
      <c r="H984">
        <v>-0.01</v>
      </c>
      <c r="I984">
        <v>2.35</v>
      </c>
      <c r="J984">
        <v>-0.52300000000000002</v>
      </c>
      <c r="K984">
        <v>-1.502</v>
      </c>
      <c r="L984">
        <v>-2.4969999999999999</v>
      </c>
      <c r="M984">
        <v>-3.173</v>
      </c>
      <c r="N984">
        <v>-3.2709999999999999</v>
      </c>
      <c r="O984">
        <v>1</v>
      </c>
      <c r="P984">
        <v>1.0209999999999999</v>
      </c>
      <c r="Q984">
        <v>1.018</v>
      </c>
      <c r="R984">
        <v>0.622</v>
      </c>
      <c r="S984">
        <v>0.27400000000000002</v>
      </c>
    </row>
    <row r="985" spans="1:19" x14ac:dyDescent="0.3">
      <c r="A985">
        <v>480</v>
      </c>
      <c r="B985">
        <v>-0.5</v>
      </c>
      <c r="C985">
        <v>-1.5</v>
      </c>
      <c r="D985">
        <v>-2.4969999999999999</v>
      </c>
      <c r="E985">
        <v>-3.1739999999999999</v>
      </c>
      <c r="F985">
        <v>-3.25</v>
      </c>
      <c r="G985">
        <v>2.1</v>
      </c>
      <c r="H985">
        <v>-0.01</v>
      </c>
      <c r="I985">
        <v>2.35</v>
      </c>
      <c r="J985">
        <v>-0.52500000000000002</v>
      </c>
      <c r="K985">
        <v>-1.504</v>
      </c>
      <c r="L985">
        <v>-2.496</v>
      </c>
      <c r="M985">
        <v>-3.1749999999999998</v>
      </c>
      <c r="N985">
        <v>-3.274</v>
      </c>
      <c r="O985">
        <v>0.999</v>
      </c>
      <c r="P985">
        <v>1.0189999999999999</v>
      </c>
      <c r="Q985">
        <v>1.0189999999999999</v>
      </c>
      <c r="R985">
        <v>0.629</v>
      </c>
      <c r="S985">
        <v>0.27800000000000002</v>
      </c>
    </row>
    <row r="986" spans="1:19" x14ac:dyDescent="0.3">
      <c r="A986">
        <v>540</v>
      </c>
      <c r="B986">
        <v>-0.5</v>
      </c>
      <c r="C986">
        <v>-1.5</v>
      </c>
      <c r="D986">
        <v>-2.4969999999999999</v>
      </c>
      <c r="E986">
        <v>-3.1739999999999999</v>
      </c>
      <c r="F986">
        <v>-3.25</v>
      </c>
      <c r="G986">
        <v>2.1</v>
      </c>
      <c r="H986">
        <v>-0.01</v>
      </c>
      <c r="I986">
        <v>2.35</v>
      </c>
      <c r="J986">
        <v>-0.52800000000000002</v>
      </c>
      <c r="K986">
        <v>-1.5049999999999999</v>
      </c>
      <c r="L986">
        <v>-2.496</v>
      </c>
      <c r="M986">
        <v>-3.177</v>
      </c>
      <c r="N986">
        <v>-3.2770000000000001</v>
      </c>
      <c r="O986">
        <v>0.998</v>
      </c>
      <c r="P986">
        <v>1.018</v>
      </c>
      <c r="Q986">
        <v>1.0189999999999999</v>
      </c>
      <c r="R986">
        <v>0.63400000000000001</v>
      </c>
      <c r="S986">
        <v>0.28100000000000003</v>
      </c>
    </row>
    <row r="987" spans="1:19" x14ac:dyDescent="0.3">
      <c r="A987">
        <v>600</v>
      </c>
      <c r="B987">
        <v>-0.5</v>
      </c>
      <c r="C987">
        <v>-1.5</v>
      </c>
      <c r="D987">
        <v>-2.4969999999999999</v>
      </c>
      <c r="E987">
        <v>-3.1739999999999999</v>
      </c>
      <c r="F987">
        <v>-3.25</v>
      </c>
      <c r="G987">
        <v>2.1</v>
      </c>
      <c r="H987">
        <v>-0.01</v>
      </c>
      <c r="I987">
        <v>2.35</v>
      </c>
      <c r="J987">
        <v>-0.53</v>
      </c>
      <c r="K987">
        <v>-1.5069999999999999</v>
      </c>
      <c r="L987">
        <v>-2.496</v>
      </c>
      <c r="M987">
        <v>-3.1789999999999998</v>
      </c>
      <c r="N987">
        <v>-3.28</v>
      </c>
      <c r="O987">
        <v>0.997</v>
      </c>
      <c r="P987">
        <v>1.016</v>
      </c>
      <c r="Q987">
        <v>1.0189999999999999</v>
      </c>
      <c r="R987">
        <v>0.63900000000000001</v>
      </c>
      <c r="S987">
        <v>0.28299999999999997</v>
      </c>
    </row>
    <row r="989" spans="1:19" x14ac:dyDescent="0.3">
      <c r="A989" t="s">
        <v>0</v>
      </c>
      <c r="B989" t="s">
        <v>77</v>
      </c>
    </row>
    <row r="990" spans="1:19" x14ac:dyDescent="0.3">
      <c r="A990">
        <v>0</v>
      </c>
      <c r="B990">
        <v>-0.5</v>
      </c>
      <c r="C990">
        <v>-1.5</v>
      </c>
      <c r="D990">
        <v>-2.4969999999999999</v>
      </c>
      <c r="E990">
        <v>-3.1739999999999999</v>
      </c>
      <c r="F990">
        <v>-3.25</v>
      </c>
      <c r="G990">
        <v>2.1</v>
      </c>
      <c r="H990">
        <v>-0.01</v>
      </c>
      <c r="I990">
        <v>2.1240000000000001</v>
      </c>
      <c r="J990">
        <v>-0.5</v>
      </c>
      <c r="K990">
        <v>-1.5</v>
      </c>
      <c r="L990">
        <v>-2.4969999999999999</v>
      </c>
      <c r="M990">
        <v>-3.1739999999999999</v>
      </c>
      <c r="N990">
        <v>-3.25</v>
      </c>
      <c r="O990">
        <v>0.99299999999999999</v>
      </c>
      <c r="P990">
        <v>0.99299999999999999</v>
      </c>
      <c r="Q990">
        <v>0.98799999999999999</v>
      </c>
      <c r="R990">
        <v>0.60299999999999998</v>
      </c>
      <c r="S990">
        <v>0.23100000000000001</v>
      </c>
    </row>
    <row r="991" spans="1:19" x14ac:dyDescent="0.3">
      <c r="A991">
        <v>60</v>
      </c>
      <c r="B991">
        <v>-0.5</v>
      </c>
      <c r="C991">
        <v>-1.5</v>
      </c>
      <c r="D991">
        <v>-2.4969999999999999</v>
      </c>
      <c r="E991">
        <v>-3.1739999999999999</v>
      </c>
      <c r="F991">
        <v>-3.25</v>
      </c>
      <c r="G991">
        <v>2.1</v>
      </c>
      <c r="H991">
        <v>-0.01</v>
      </c>
      <c r="I991">
        <v>2.1240000000000001</v>
      </c>
      <c r="J991">
        <v>-0.50600000000000001</v>
      </c>
      <c r="K991">
        <v>-1.5</v>
      </c>
      <c r="L991">
        <v>-2.4969999999999999</v>
      </c>
      <c r="M991">
        <v>-3.1739999999999999</v>
      </c>
      <c r="N991">
        <v>-3.25</v>
      </c>
      <c r="O991">
        <v>0.999</v>
      </c>
      <c r="P991">
        <v>1.0169999999999999</v>
      </c>
      <c r="Q991">
        <v>1.01</v>
      </c>
      <c r="R991">
        <v>0.60599999999999998</v>
      </c>
      <c r="S991">
        <v>0.23200000000000001</v>
      </c>
    </row>
    <row r="992" spans="1:19" x14ac:dyDescent="0.3">
      <c r="A992">
        <v>120</v>
      </c>
      <c r="B992">
        <v>-0.5</v>
      </c>
      <c r="C992">
        <v>-1.5</v>
      </c>
      <c r="D992">
        <v>-2.4969999999999999</v>
      </c>
      <c r="E992">
        <v>-3.1739999999999999</v>
      </c>
      <c r="F992">
        <v>-3.25</v>
      </c>
      <c r="G992">
        <v>2.1</v>
      </c>
      <c r="H992">
        <v>-0.01</v>
      </c>
      <c r="I992">
        <v>2.1240000000000001</v>
      </c>
      <c r="J992">
        <v>-0.51</v>
      </c>
      <c r="K992">
        <v>-1.5009999999999999</v>
      </c>
      <c r="L992">
        <v>-2.4969999999999999</v>
      </c>
      <c r="M992">
        <v>-3.1739999999999999</v>
      </c>
      <c r="N992">
        <v>-3.25</v>
      </c>
      <c r="O992">
        <v>1.0009999999999999</v>
      </c>
      <c r="P992">
        <v>1.0209999999999999</v>
      </c>
      <c r="Q992">
        <v>1.0169999999999999</v>
      </c>
      <c r="R992">
        <v>0.60799999999999998</v>
      </c>
      <c r="S992">
        <v>0.23200000000000001</v>
      </c>
    </row>
    <row r="993" spans="1:19" x14ac:dyDescent="0.3">
      <c r="A993">
        <v>180</v>
      </c>
      <c r="B993">
        <v>-0.5</v>
      </c>
      <c r="C993">
        <v>-1.5</v>
      </c>
      <c r="D993">
        <v>-2.4969999999999999</v>
      </c>
      <c r="E993">
        <v>-3.1739999999999999</v>
      </c>
      <c r="F993">
        <v>-3.25</v>
      </c>
      <c r="G993">
        <v>2.1</v>
      </c>
      <c r="H993">
        <v>-0.01</v>
      </c>
      <c r="I993">
        <v>2.1240000000000001</v>
      </c>
      <c r="J993">
        <v>-0.51300000000000001</v>
      </c>
      <c r="K993">
        <v>-1.5</v>
      </c>
      <c r="L993">
        <v>-2.4969999999999999</v>
      </c>
      <c r="M993">
        <v>-3.173</v>
      </c>
      <c r="N993">
        <v>-3.25</v>
      </c>
      <c r="O993">
        <v>1.002</v>
      </c>
      <c r="P993">
        <v>1.026</v>
      </c>
      <c r="Q993">
        <v>1.018</v>
      </c>
      <c r="R993">
        <v>0.61</v>
      </c>
      <c r="S993">
        <v>0.23200000000000001</v>
      </c>
    </row>
    <row r="994" spans="1:19" x14ac:dyDescent="0.3">
      <c r="A994">
        <v>240</v>
      </c>
      <c r="B994">
        <v>-0.5</v>
      </c>
      <c r="C994">
        <v>-1.5</v>
      </c>
      <c r="D994">
        <v>-2.4969999999999999</v>
      </c>
      <c r="E994">
        <v>-3.1739999999999999</v>
      </c>
      <c r="F994">
        <v>-3.25</v>
      </c>
      <c r="G994">
        <v>2.1</v>
      </c>
      <c r="H994">
        <v>-0.01</v>
      </c>
      <c r="I994">
        <v>2.1240000000000001</v>
      </c>
      <c r="J994">
        <v>-0.51600000000000001</v>
      </c>
      <c r="K994">
        <v>-1.5</v>
      </c>
      <c r="L994">
        <v>-2.4969999999999999</v>
      </c>
      <c r="M994">
        <v>-3.1720000000000002</v>
      </c>
      <c r="N994">
        <v>-3.25</v>
      </c>
      <c r="O994">
        <v>1.002</v>
      </c>
      <c r="P994">
        <v>1.0269999999999999</v>
      </c>
      <c r="Q994">
        <v>1.0189999999999999</v>
      </c>
      <c r="R994">
        <v>0.61199999999999999</v>
      </c>
      <c r="S994">
        <v>0.23300000000000001</v>
      </c>
    </row>
    <row r="995" spans="1:19" x14ac:dyDescent="0.3">
      <c r="A995">
        <v>300</v>
      </c>
      <c r="B995">
        <v>-0.5</v>
      </c>
      <c r="C995">
        <v>-1.5</v>
      </c>
      <c r="D995">
        <v>-2.4969999999999999</v>
      </c>
      <c r="E995">
        <v>-3.1739999999999999</v>
      </c>
      <c r="F995">
        <v>-3.25</v>
      </c>
      <c r="G995">
        <v>2.1</v>
      </c>
      <c r="H995">
        <v>-0.01</v>
      </c>
      <c r="I995">
        <v>2.1240000000000001</v>
      </c>
      <c r="J995">
        <v>-0.51800000000000002</v>
      </c>
      <c r="K995">
        <v>-1.5</v>
      </c>
      <c r="L995">
        <v>-2.4969999999999999</v>
      </c>
      <c r="M995">
        <v>-3.1720000000000002</v>
      </c>
      <c r="N995">
        <v>-3.25</v>
      </c>
      <c r="O995">
        <v>1.002</v>
      </c>
      <c r="P995">
        <v>1.026</v>
      </c>
      <c r="Q995">
        <v>1.0189999999999999</v>
      </c>
      <c r="R995">
        <v>0.61299999999999999</v>
      </c>
      <c r="S995">
        <v>0.23300000000000001</v>
      </c>
    </row>
    <row r="996" spans="1:19" x14ac:dyDescent="0.3">
      <c r="A996">
        <v>360</v>
      </c>
      <c r="B996">
        <v>-0.5</v>
      </c>
      <c r="C996">
        <v>-1.5</v>
      </c>
      <c r="D996">
        <v>-2.4969999999999999</v>
      </c>
      <c r="E996">
        <v>-3.1739999999999999</v>
      </c>
      <c r="F996">
        <v>-3.25</v>
      </c>
      <c r="G996">
        <v>2.1</v>
      </c>
      <c r="H996">
        <v>-0.01</v>
      </c>
      <c r="I996">
        <v>2.1240000000000001</v>
      </c>
      <c r="J996">
        <v>-0.52100000000000002</v>
      </c>
      <c r="K996">
        <v>-1.5009999999999999</v>
      </c>
      <c r="L996">
        <v>-2.4969999999999999</v>
      </c>
      <c r="M996">
        <v>-3.1709999999999998</v>
      </c>
      <c r="N996">
        <v>-3.25</v>
      </c>
      <c r="O996">
        <v>1.0009999999999999</v>
      </c>
      <c r="P996">
        <v>1.024</v>
      </c>
      <c r="Q996">
        <v>1.0189999999999999</v>
      </c>
      <c r="R996">
        <v>0.61399999999999999</v>
      </c>
      <c r="S996">
        <v>0.23400000000000001</v>
      </c>
    </row>
    <row r="997" spans="1:19" x14ac:dyDescent="0.3">
      <c r="A997">
        <v>420</v>
      </c>
      <c r="B997">
        <v>-0.5</v>
      </c>
      <c r="C997">
        <v>-1.5</v>
      </c>
      <c r="D997">
        <v>-2.4969999999999999</v>
      </c>
      <c r="E997">
        <v>-3.1739999999999999</v>
      </c>
      <c r="F997">
        <v>-3.25</v>
      </c>
      <c r="G997">
        <v>2.1</v>
      </c>
      <c r="H997">
        <v>-0.01</v>
      </c>
      <c r="I997">
        <v>2.1240000000000001</v>
      </c>
      <c r="J997">
        <v>-0.52300000000000002</v>
      </c>
      <c r="K997">
        <v>-1.502</v>
      </c>
      <c r="L997">
        <v>-2.4969999999999999</v>
      </c>
      <c r="M997">
        <v>-3.1709999999999998</v>
      </c>
      <c r="N997">
        <v>-3.25</v>
      </c>
      <c r="O997">
        <v>1</v>
      </c>
      <c r="P997">
        <v>1.0209999999999999</v>
      </c>
      <c r="Q997">
        <v>1.0189999999999999</v>
      </c>
      <c r="R997">
        <v>0.61499999999999999</v>
      </c>
      <c r="S997">
        <v>0.23499999999999999</v>
      </c>
    </row>
    <row r="998" spans="1:19" x14ac:dyDescent="0.3">
      <c r="A998">
        <v>480</v>
      </c>
      <c r="B998">
        <v>-0.5</v>
      </c>
      <c r="C998">
        <v>-1.5</v>
      </c>
      <c r="D998">
        <v>-2.4969999999999999</v>
      </c>
      <c r="E998">
        <v>-3.1739999999999999</v>
      </c>
      <c r="F998">
        <v>-3.25</v>
      </c>
      <c r="G998">
        <v>2.1</v>
      </c>
      <c r="H998">
        <v>-0.01</v>
      </c>
      <c r="I998">
        <v>2.1240000000000001</v>
      </c>
      <c r="J998">
        <v>-0.52500000000000002</v>
      </c>
      <c r="K998">
        <v>-1.504</v>
      </c>
      <c r="L998">
        <v>-2.4969999999999999</v>
      </c>
      <c r="M998">
        <v>-3.1709999999999998</v>
      </c>
      <c r="N998">
        <v>-3.25</v>
      </c>
      <c r="O998">
        <v>0.999</v>
      </c>
      <c r="P998">
        <v>1.0189999999999999</v>
      </c>
      <c r="Q998">
        <v>1.0189999999999999</v>
      </c>
      <c r="R998">
        <v>0.61599999999999999</v>
      </c>
      <c r="S998">
        <v>0.23599999999999999</v>
      </c>
    </row>
    <row r="999" spans="1:19" x14ac:dyDescent="0.3">
      <c r="A999">
        <v>540</v>
      </c>
      <c r="B999">
        <v>-0.5</v>
      </c>
      <c r="C999">
        <v>-1.5</v>
      </c>
      <c r="D999">
        <v>-2.4969999999999999</v>
      </c>
      <c r="E999">
        <v>-3.1739999999999999</v>
      </c>
      <c r="F999">
        <v>-3.25</v>
      </c>
      <c r="G999">
        <v>2.1</v>
      </c>
      <c r="H999">
        <v>-0.01</v>
      </c>
      <c r="I999">
        <v>2.1240000000000001</v>
      </c>
      <c r="J999">
        <v>-0.52800000000000002</v>
      </c>
      <c r="K999">
        <v>-1.5049999999999999</v>
      </c>
      <c r="L999">
        <v>-2.496</v>
      </c>
      <c r="M999">
        <v>-3.1709999999999998</v>
      </c>
      <c r="N999">
        <v>-3.25</v>
      </c>
      <c r="O999">
        <v>0.998</v>
      </c>
      <c r="P999">
        <v>1.018</v>
      </c>
      <c r="Q999">
        <v>1.0189999999999999</v>
      </c>
      <c r="R999">
        <v>0.61599999999999999</v>
      </c>
      <c r="S999">
        <v>0.23699999999999999</v>
      </c>
    </row>
    <row r="1000" spans="1:19" x14ac:dyDescent="0.3">
      <c r="A1000">
        <v>600</v>
      </c>
      <c r="B1000">
        <v>-0.5</v>
      </c>
      <c r="C1000">
        <v>-1.5</v>
      </c>
      <c r="D1000">
        <v>-2.4969999999999999</v>
      </c>
      <c r="E1000">
        <v>-3.1739999999999999</v>
      </c>
      <c r="F1000">
        <v>-3.25</v>
      </c>
      <c r="G1000">
        <v>2.1</v>
      </c>
      <c r="H1000">
        <v>-0.01</v>
      </c>
      <c r="I1000">
        <v>2.1240000000000001</v>
      </c>
      <c r="J1000">
        <v>-0.53</v>
      </c>
      <c r="K1000">
        <v>-1.5069999999999999</v>
      </c>
      <c r="L1000">
        <v>-2.496</v>
      </c>
      <c r="M1000">
        <v>-3.1709999999999998</v>
      </c>
      <c r="N1000">
        <v>-3.25</v>
      </c>
      <c r="O1000">
        <v>0.997</v>
      </c>
      <c r="P1000">
        <v>1.016</v>
      </c>
      <c r="Q1000">
        <v>1.0189999999999999</v>
      </c>
      <c r="R1000">
        <v>0.61599999999999999</v>
      </c>
      <c r="S1000">
        <v>0.23799999999999999</v>
      </c>
    </row>
    <row r="1002" spans="1:19" x14ac:dyDescent="0.3">
      <c r="A1002" t="s">
        <v>0</v>
      </c>
      <c r="B1002" t="s">
        <v>78</v>
      </c>
    </row>
    <row r="1003" spans="1:19" x14ac:dyDescent="0.3">
      <c r="A1003">
        <v>0</v>
      </c>
      <c r="B1003">
        <v>-0.5</v>
      </c>
      <c r="C1003">
        <v>-1.5</v>
      </c>
      <c r="D1003">
        <v>-2.4969999999999999</v>
      </c>
      <c r="E1003">
        <v>-3.1739999999999999</v>
      </c>
      <c r="F1003">
        <v>-3.25</v>
      </c>
      <c r="G1003">
        <v>2.1</v>
      </c>
      <c r="H1003">
        <v>-0.01</v>
      </c>
      <c r="I1003">
        <v>1.887</v>
      </c>
      <c r="J1003">
        <v>-0.5</v>
      </c>
      <c r="K1003">
        <v>-1.5</v>
      </c>
      <c r="L1003">
        <v>-2.4969999999999999</v>
      </c>
      <c r="M1003">
        <v>-3.1739999999999999</v>
      </c>
      <c r="N1003">
        <v>-3.25</v>
      </c>
      <c r="O1003">
        <v>0.99299999999999999</v>
      </c>
      <c r="P1003">
        <v>0.99299999999999999</v>
      </c>
      <c r="Q1003">
        <v>0.98799999999999999</v>
      </c>
      <c r="R1003">
        <v>0.60299999999999998</v>
      </c>
      <c r="S1003">
        <v>0.23100000000000001</v>
      </c>
    </row>
    <row r="1004" spans="1:19" x14ac:dyDescent="0.3">
      <c r="A1004">
        <v>60</v>
      </c>
      <c r="B1004">
        <v>-0.5</v>
      </c>
      <c r="C1004">
        <v>-1.5</v>
      </c>
      <c r="D1004">
        <v>-2.4969999999999999</v>
      </c>
      <c r="E1004">
        <v>-3.1739999999999999</v>
      </c>
      <c r="F1004">
        <v>-3.25</v>
      </c>
      <c r="G1004">
        <v>2.1</v>
      </c>
      <c r="H1004">
        <v>-0.01</v>
      </c>
      <c r="I1004">
        <v>1.887</v>
      </c>
      <c r="J1004">
        <v>-0.50600000000000001</v>
      </c>
      <c r="K1004">
        <v>-1.5</v>
      </c>
      <c r="L1004">
        <v>-2.4969999999999999</v>
      </c>
      <c r="M1004">
        <v>-3.1739999999999999</v>
      </c>
      <c r="N1004">
        <v>-3.2469999999999999</v>
      </c>
      <c r="O1004">
        <v>0.999</v>
      </c>
      <c r="P1004">
        <v>1.0169999999999999</v>
      </c>
      <c r="Q1004">
        <v>1.0089999999999999</v>
      </c>
      <c r="R1004">
        <v>0.60699999999999998</v>
      </c>
      <c r="S1004">
        <v>0.224</v>
      </c>
    </row>
    <row r="1005" spans="1:19" x14ac:dyDescent="0.3">
      <c r="A1005">
        <v>120</v>
      </c>
      <c r="B1005">
        <v>-0.5</v>
      </c>
      <c r="C1005">
        <v>-1.5</v>
      </c>
      <c r="D1005">
        <v>-2.4969999999999999</v>
      </c>
      <c r="E1005">
        <v>-3.1739999999999999</v>
      </c>
      <c r="F1005">
        <v>-3.25</v>
      </c>
      <c r="G1005">
        <v>2.1</v>
      </c>
      <c r="H1005">
        <v>-0.01</v>
      </c>
      <c r="I1005">
        <v>1.887</v>
      </c>
      <c r="J1005">
        <v>-0.51</v>
      </c>
      <c r="K1005">
        <v>-1.5009999999999999</v>
      </c>
      <c r="L1005">
        <v>-2.4969999999999999</v>
      </c>
      <c r="M1005">
        <v>-3.173</v>
      </c>
      <c r="N1005">
        <v>-3.2440000000000002</v>
      </c>
      <c r="O1005">
        <v>1.0009999999999999</v>
      </c>
      <c r="P1005">
        <v>1.0209999999999999</v>
      </c>
      <c r="Q1005">
        <v>1.0169999999999999</v>
      </c>
      <c r="R1005">
        <v>0.60599999999999998</v>
      </c>
      <c r="S1005">
        <v>0.217</v>
      </c>
    </row>
    <row r="1006" spans="1:19" x14ac:dyDescent="0.3">
      <c r="A1006">
        <v>180</v>
      </c>
      <c r="B1006">
        <v>-0.5</v>
      </c>
      <c r="C1006">
        <v>-1.5</v>
      </c>
      <c r="D1006">
        <v>-2.4969999999999999</v>
      </c>
      <c r="E1006">
        <v>-3.1739999999999999</v>
      </c>
      <c r="F1006">
        <v>-3.25</v>
      </c>
      <c r="G1006">
        <v>2.1</v>
      </c>
      <c r="H1006">
        <v>-0.01</v>
      </c>
      <c r="I1006">
        <v>1.887</v>
      </c>
      <c r="J1006">
        <v>-0.51300000000000001</v>
      </c>
      <c r="K1006">
        <v>-1.5</v>
      </c>
      <c r="L1006">
        <v>-2.4980000000000002</v>
      </c>
      <c r="M1006">
        <v>-3.173</v>
      </c>
      <c r="N1006">
        <v>-3.2410000000000001</v>
      </c>
      <c r="O1006">
        <v>1.002</v>
      </c>
      <c r="P1006">
        <v>1.026</v>
      </c>
      <c r="Q1006">
        <v>1.0189999999999999</v>
      </c>
      <c r="R1006">
        <v>0.60899999999999999</v>
      </c>
      <c r="S1006">
        <v>0.21</v>
      </c>
    </row>
    <row r="1007" spans="1:19" x14ac:dyDescent="0.3">
      <c r="A1007">
        <v>240</v>
      </c>
      <c r="B1007">
        <v>-0.5</v>
      </c>
      <c r="C1007">
        <v>-1.5</v>
      </c>
      <c r="D1007">
        <v>-2.4969999999999999</v>
      </c>
      <c r="E1007">
        <v>-3.1739999999999999</v>
      </c>
      <c r="F1007">
        <v>-3.25</v>
      </c>
      <c r="G1007">
        <v>2.1</v>
      </c>
      <c r="H1007">
        <v>-0.01</v>
      </c>
      <c r="I1007">
        <v>1.887</v>
      </c>
      <c r="J1007">
        <v>-0.51600000000000001</v>
      </c>
      <c r="K1007">
        <v>-1.5</v>
      </c>
      <c r="L1007">
        <v>-2.4969999999999999</v>
      </c>
      <c r="M1007">
        <v>-3.173</v>
      </c>
      <c r="N1007">
        <v>-3.238</v>
      </c>
      <c r="O1007">
        <v>1.002</v>
      </c>
      <c r="P1007">
        <v>1.0269999999999999</v>
      </c>
      <c r="Q1007">
        <v>1.02</v>
      </c>
      <c r="R1007">
        <v>0.61499999999999999</v>
      </c>
      <c r="S1007">
        <v>0.20499999999999999</v>
      </c>
    </row>
    <row r="1008" spans="1:19" x14ac:dyDescent="0.3">
      <c r="A1008">
        <v>300</v>
      </c>
      <c r="B1008">
        <v>-0.5</v>
      </c>
      <c r="C1008">
        <v>-1.5</v>
      </c>
      <c r="D1008">
        <v>-2.4969999999999999</v>
      </c>
      <c r="E1008">
        <v>-3.1739999999999999</v>
      </c>
      <c r="F1008">
        <v>-3.25</v>
      </c>
      <c r="G1008">
        <v>2.1</v>
      </c>
      <c r="H1008">
        <v>-0.01</v>
      </c>
      <c r="I1008">
        <v>1.887</v>
      </c>
      <c r="J1008">
        <v>-0.51800000000000002</v>
      </c>
      <c r="K1008">
        <v>-1.5</v>
      </c>
      <c r="L1008">
        <v>-2.4969999999999999</v>
      </c>
      <c r="M1008">
        <v>-3.173</v>
      </c>
      <c r="N1008">
        <v>-3.2349999999999999</v>
      </c>
      <c r="O1008">
        <v>1.002</v>
      </c>
      <c r="P1008">
        <v>1.0249999999999999</v>
      </c>
      <c r="Q1008">
        <v>1.018</v>
      </c>
      <c r="R1008">
        <v>0.61599999999999999</v>
      </c>
      <c r="S1008">
        <v>0.20100000000000001</v>
      </c>
    </row>
    <row r="1009" spans="1:19" x14ac:dyDescent="0.3">
      <c r="A1009">
        <v>360</v>
      </c>
      <c r="B1009">
        <v>-0.5</v>
      </c>
      <c r="C1009">
        <v>-1.5</v>
      </c>
      <c r="D1009">
        <v>-2.4969999999999999</v>
      </c>
      <c r="E1009">
        <v>-3.1739999999999999</v>
      </c>
      <c r="F1009">
        <v>-3.25</v>
      </c>
      <c r="G1009">
        <v>2.1</v>
      </c>
      <c r="H1009">
        <v>-0.01</v>
      </c>
      <c r="I1009">
        <v>1.887</v>
      </c>
      <c r="J1009">
        <v>-0.52100000000000002</v>
      </c>
      <c r="K1009">
        <v>-1.5009999999999999</v>
      </c>
      <c r="L1009">
        <v>-2.4969999999999999</v>
      </c>
      <c r="M1009">
        <v>-3.1709999999999998</v>
      </c>
      <c r="N1009">
        <v>-3.2320000000000002</v>
      </c>
      <c r="O1009">
        <v>1.0009999999999999</v>
      </c>
      <c r="P1009">
        <v>1.024</v>
      </c>
      <c r="Q1009">
        <v>1.0189999999999999</v>
      </c>
      <c r="R1009">
        <v>0.61299999999999999</v>
      </c>
      <c r="S1009">
        <v>0.19800000000000001</v>
      </c>
    </row>
    <row r="1010" spans="1:19" x14ac:dyDescent="0.3">
      <c r="A1010">
        <v>420</v>
      </c>
      <c r="B1010">
        <v>-0.5</v>
      </c>
      <c r="C1010">
        <v>-1.5</v>
      </c>
      <c r="D1010">
        <v>-2.4969999999999999</v>
      </c>
      <c r="E1010">
        <v>-3.1739999999999999</v>
      </c>
      <c r="F1010">
        <v>-3.25</v>
      </c>
      <c r="G1010">
        <v>2.1</v>
      </c>
      <c r="H1010">
        <v>-0.01</v>
      </c>
      <c r="I1010">
        <v>1.887</v>
      </c>
      <c r="J1010">
        <v>-0.52300000000000002</v>
      </c>
      <c r="K1010">
        <v>-1.502</v>
      </c>
      <c r="L1010">
        <v>-2.4969999999999999</v>
      </c>
      <c r="M1010">
        <v>-3.169</v>
      </c>
      <c r="N1010">
        <v>-3.2290000000000001</v>
      </c>
      <c r="O1010">
        <v>1</v>
      </c>
      <c r="P1010">
        <v>1.0209999999999999</v>
      </c>
      <c r="Q1010">
        <v>1.0189999999999999</v>
      </c>
      <c r="R1010">
        <v>0.60599999999999998</v>
      </c>
      <c r="S1010">
        <v>0.19500000000000001</v>
      </c>
    </row>
    <row r="1011" spans="1:19" x14ac:dyDescent="0.3">
      <c r="A1011">
        <v>480</v>
      </c>
      <c r="B1011">
        <v>-0.5</v>
      </c>
      <c r="C1011">
        <v>-1.5</v>
      </c>
      <c r="D1011">
        <v>-2.4969999999999999</v>
      </c>
      <c r="E1011">
        <v>-3.1739999999999999</v>
      </c>
      <c r="F1011">
        <v>-3.25</v>
      </c>
      <c r="G1011">
        <v>2.1</v>
      </c>
      <c r="H1011">
        <v>-0.01</v>
      </c>
      <c r="I1011">
        <v>1.887</v>
      </c>
      <c r="J1011">
        <v>-0.52500000000000002</v>
      </c>
      <c r="K1011">
        <v>-1.504</v>
      </c>
      <c r="L1011">
        <v>-2.4969999999999999</v>
      </c>
      <c r="M1011">
        <v>-3.1659999999999999</v>
      </c>
      <c r="N1011">
        <v>-3.226</v>
      </c>
      <c r="O1011">
        <v>0.999</v>
      </c>
      <c r="P1011">
        <v>1.0189999999999999</v>
      </c>
      <c r="Q1011">
        <v>1.0189999999999999</v>
      </c>
      <c r="R1011">
        <v>0.60099999999999998</v>
      </c>
      <c r="S1011">
        <v>0.19400000000000001</v>
      </c>
    </row>
    <row r="1012" spans="1:19" x14ac:dyDescent="0.3">
      <c r="A1012">
        <v>540</v>
      </c>
      <c r="B1012">
        <v>-0.5</v>
      </c>
      <c r="C1012">
        <v>-1.5</v>
      </c>
      <c r="D1012">
        <v>-2.4969999999999999</v>
      </c>
      <c r="E1012">
        <v>-3.1739999999999999</v>
      </c>
      <c r="F1012">
        <v>-3.25</v>
      </c>
      <c r="G1012">
        <v>2.1</v>
      </c>
      <c r="H1012">
        <v>-0.01</v>
      </c>
      <c r="I1012">
        <v>1.887</v>
      </c>
      <c r="J1012">
        <v>-0.52800000000000002</v>
      </c>
      <c r="K1012">
        <v>-1.5049999999999999</v>
      </c>
      <c r="L1012">
        <v>-2.496</v>
      </c>
      <c r="M1012">
        <v>-3.1629999999999998</v>
      </c>
      <c r="N1012">
        <v>-3.2229999999999999</v>
      </c>
      <c r="O1012">
        <v>0.998</v>
      </c>
      <c r="P1012">
        <v>1.018</v>
      </c>
      <c r="Q1012">
        <v>1.0189999999999999</v>
      </c>
      <c r="R1012">
        <v>0.59599999999999997</v>
      </c>
      <c r="S1012">
        <v>0.193</v>
      </c>
    </row>
    <row r="1013" spans="1:19" x14ac:dyDescent="0.3">
      <c r="A1013">
        <v>600</v>
      </c>
      <c r="B1013">
        <v>-0.5</v>
      </c>
      <c r="C1013">
        <v>-1.5</v>
      </c>
      <c r="D1013">
        <v>-2.4969999999999999</v>
      </c>
      <c r="E1013">
        <v>-3.1739999999999999</v>
      </c>
      <c r="F1013">
        <v>-3.25</v>
      </c>
      <c r="G1013">
        <v>2.1</v>
      </c>
      <c r="H1013">
        <v>-0.01</v>
      </c>
      <c r="I1013">
        <v>1.887</v>
      </c>
      <c r="J1013">
        <v>-0.53</v>
      </c>
      <c r="K1013">
        <v>-1.5069999999999999</v>
      </c>
      <c r="L1013">
        <v>-2.496</v>
      </c>
      <c r="M1013">
        <v>-3.16</v>
      </c>
      <c r="N1013">
        <v>-3.22</v>
      </c>
      <c r="O1013">
        <v>0.997</v>
      </c>
      <c r="P1013">
        <v>1.016</v>
      </c>
      <c r="Q1013">
        <v>1.018</v>
      </c>
      <c r="R1013">
        <v>0.59099999999999997</v>
      </c>
      <c r="S1013">
        <v>0.192</v>
      </c>
    </row>
    <row r="1015" spans="1:19" x14ac:dyDescent="0.3">
      <c r="A1015" t="s">
        <v>0</v>
      </c>
      <c r="B1015" t="s">
        <v>79</v>
      </c>
    </row>
    <row r="1016" spans="1:19" x14ac:dyDescent="0.3">
      <c r="A1016">
        <v>0</v>
      </c>
      <c r="B1016">
        <v>-0.5</v>
      </c>
      <c r="C1016">
        <v>-1.5</v>
      </c>
      <c r="D1016">
        <v>-2.4969999999999999</v>
      </c>
      <c r="E1016">
        <v>-3.1819999999999999</v>
      </c>
      <c r="F1016">
        <v>-3.26</v>
      </c>
      <c r="G1016">
        <v>2.1</v>
      </c>
      <c r="H1016">
        <v>0</v>
      </c>
      <c r="I1016">
        <v>2.3479999999999999</v>
      </c>
      <c r="J1016">
        <v>-0.5</v>
      </c>
      <c r="K1016">
        <v>-1.5</v>
      </c>
      <c r="L1016">
        <v>-2.4969999999999999</v>
      </c>
      <c r="M1016">
        <v>-3.1819999999999999</v>
      </c>
      <c r="N1016">
        <v>-3.26</v>
      </c>
      <c r="O1016">
        <v>0.99299999999999999</v>
      </c>
      <c r="P1016">
        <v>0.99299999999999999</v>
      </c>
      <c r="Q1016">
        <v>0.98799999999999999</v>
      </c>
      <c r="R1016">
        <v>0.61</v>
      </c>
      <c r="S1016">
        <v>0.23300000000000001</v>
      </c>
    </row>
    <row r="1017" spans="1:19" x14ac:dyDescent="0.3">
      <c r="A1017">
        <v>60</v>
      </c>
      <c r="B1017">
        <v>-0.5</v>
      </c>
      <c r="C1017">
        <v>-1.5</v>
      </c>
      <c r="D1017">
        <v>-2.4969999999999999</v>
      </c>
      <c r="E1017">
        <v>-3.1819999999999999</v>
      </c>
      <c r="F1017">
        <v>-3.26</v>
      </c>
      <c r="G1017">
        <v>2.1</v>
      </c>
      <c r="H1017">
        <v>0</v>
      </c>
      <c r="I1017">
        <v>2.3479999999999999</v>
      </c>
      <c r="J1017">
        <v>-0.505</v>
      </c>
      <c r="K1017">
        <v>-1.5</v>
      </c>
      <c r="L1017">
        <v>-2.4969999999999999</v>
      </c>
      <c r="M1017">
        <v>-3.181</v>
      </c>
      <c r="N1017">
        <v>-3.2629999999999999</v>
      </c>
      <c r="O1017">
        <v>1.002</v>
      </c>
      <c r="P1017">
        <v>1.018</v>
      </c>
      <c r="Q1017">
        <v>1.01</v>
      </c>
      <c r="R1017">
        <v>0.61099999999999999</v>
      </c>
      <c r="S1017">
        <v>0.24099999999999999</v>
      </c>
    </row>
    <row r="1018" spans="1:19" x14ac:dyDescent="0.3">
      <c r="A1018">
        <v>120</v>
      </c>
      <c r="B1018">
        <v>-0.5</v>
      </c>
      <c r="C1018">
        <v>-1.5</v>
      </c>
      <c r="D1018">
        <v>-2.4969999999999999</v>
      </c>
      <c r="E1018">
        <v>-3.1819999999999999</v>
      </c>
      <c r="F1018">
        <v>-3.26</v>
      </c>
      <c r="G1018">
        <v>2.1</v>
      </c>
      <c r="H1018">
        <v>0</v>
      </c>
      <c r="I1018">
        <v>2.3479999999999999</v>
      </c>
      <c r="J1018">
        <v>-0.50800000000000001</v>
      </c>
      <c r="K1018">
        <v>-1.5009999999999999</v>
      </c>
      <c r="L1018">
        <v>-2.4980000000000002</v>
      </c>
      <c r="M1018">
        <v>-3.1819999999999999</v>
      </c>
      <c r="N1018">
        <v>-3.266</v>
      </c>
      <c r="O1018">
        <v>1.0069999999999999</v>
      </c>
      <c r="P1018">
        <v>1.022</v>
      </c>
      <c r="Q1018">
        <v>1.018</v>
      </c>
      <c r="R1018">
        <v>0.61499999999999999</v>
      </c>
      <c r="S1018">
        <v>0.249</v>
      </c>
    </row>
    <row r="1019" spans="1:19" x14ac:dyDescent="0.3">
      <c r="A1019">
        <v>180</v>
      </c>
      <c r="B1019">
        <v>-0.5</v>
      </c>
      <c r="C1019">
        <v>-1.5</v>
      </c>
      <c r="D1019">
        <v>-2.4969999999999999</v>
      </c>
      <c r="E1019">
        <v>-3.1819999999999999</v>
      </c>
      <c r="F1019">
        <v>-3.26</v>
      </c>
      <c r="G1019">
        <v>2.1</v>
      </c>
      <c r="H1019">
        <v>0</v>
      </c>
      <c r="I1019">
        <v>2.3479999999999999</v>
      </c>
      <c r="J1019">
        <v>-0.51</v>
      </c>
      <c r="K1019">
        <v>-1.5</v>
      </c>
      <c r="L1019">
        <v>-2.4980000000000002</v>
      </c>
      <c r="M1019">
        <v>-3.181</v>
      </c>
      <c r="N1019">
        <v>-3.2690000000000001</v>
      </c>
      <c r="O1019">
        <v>1.01</v>
      </c>
      <c r="P1019">
        <v>1.026</v>
      </c>
      <c r="Q1019">
        <v>1.0189999999999999</v>
      </c>
      <c r="R1019">
        <v>0.61699999999999999</v>
      </c>
      <c r="S1019">
        <v>0.25600000000000001</v>
      </c>
    </row>
    <row r="1020" spans="1:19" x14ac:dyDescent="0.3">
      <c r="A1020">
        <v>240</v>
      </c>
      <c r="B1020">
        <v>-0.5</v>
      </c>
      <c r="C1020">
        <v>-1.5</v>
      </c>
      <c r="D1020">
        <v>-2.4969999999999999</v>
      </c>
      <c r="E1020">
        <v>-3.1819999999999999</v>
      </c>
      <c r="F1020">
        <v>-3.26</v>
      </c>
      <c r="G1020">
        <v>2.1</v>
      </c>
      <c r="H1020">
        <v>0</v>
      </c>
      <c r="I1020">
        <v>2.3479999999999999</v>
      </c>
      <c r="J1020">
        <v>-0.51100000000000001</v>
      </c>
      <c r="K1020">
        <v>-1.5</v>
      </c>
      <c r="L1020">
        <v>-2.4969999999999999</v>
      </c>
      <c r="M1020">
        <v>-3.1789999999999998</v>
      </c>
      <c r="N1020">
        <v>-3.2719999999999998</v>
      </c>
      <c r="O1020">
        <v>1.012</v>
      </c>
      <c r="P1020">
        <v>1.0269999999999999</v>
      </c>
      <c r="Q1020">
        <v>1.02</v>
      </c>
      <c r="R1020">
        <v>0.61599999999999999</v>
      </c>
      <c r="S1020">
        <v>0.26200000000000001</v>
      </c>
    </row>
    <row r="1021" spans="1:19" x14ac:dyDescent="0.3">
      <c r="A1021">
        <v>300</v>
      </c>
      <c r="B1021">
        <v>-0.5</v>
      </c>
      <c r="C1021">
        <v>-1.5</v>
      </c>
      <c r="D1021">
        <v>-2.4969999999999999</v>
      </c>
      <c r="E1021">
        <v>-3.1819999999999999</v>
      </c>
      <c r="F1021">
        <v>-3.26</v>
      </c>
      <c r="G1021">
        <v>2.1</v>
      </c>
      <c r="H1021">
        <v>0</v>
      </c>
      <c r="I1021">
        <v>2.3479999999999999</v>
      </c>
      <c r="J1021">
        <v>-0.51100000000000001</v>
      </c>
      <c r="K1021">
        <v>-1.5</v>
      </c>
      <c r="L1021">
        <v>-2.4969999999999999</v>
      </c>
      <c r="M1021">
        <v>-3.1789999999999998</v>
      </c>
      <c r="N1021">
        <v>-3.2749999999999999</v>
      </c>
      <c r="O1021">
        <v>1.0129999999999999</v>
      </c>
      <c r="P1021">
        <v>1.026</v>
      </c>
      <c r="Q1021">
        <v>1.02</v>
      </c>
      <c r="R1021">
        <v>0.61699999999999999</v>
      </c>
      <c r="S1021">
        <v>0.26700000000000002</v>
      </c>
    </row>
    <row r="1022" spans="1:19" x14ac:dyDescent="0.3">
      <c r="A1022">
        <v>360</v>
      </c>
      <c r="B1022">
        <v>-0.5</v>
      </c>
      <c r="C1022">
        <v>-1.5</v>
      </c>
      <c r="D1022">
        <v>-2.4969999999999999</v>
      </c>
      <c r="E1022">
        <v>-3.1819999999999999</v>
      </c>
      <c r="F1022">
        <v>-3.26</v>
      </c>
      <c r="G1022">
        <v>2.1</v>
      </c>
      <c r="H1022">
        <v>0</v>
      </c>
      <c r="I1022">
        <v>2.3479999999999999</v>
      </c>
      <c r="J1022">
        <v>-0.51200000000000001</v>
      </c>
      <c r="K1022">
        <v>-1.5009999999999999</v>
      </c>
      <c r="L1022">
        <v>-2.4969999999999999</v>
      </c>
      <c r="M1022">
        <v>-3.1789999999999998</v>
      </c>
      <c r="N1022">
        <v>-3.278</v>
      </c>
      <c r="O1022">
        <v>1.014</v>
      </c>
      <c r="P1022">
        <v>1.0229999999999999</v>
      </c>
      <c r="Q1022">
        <v>1.02</v>
      </c>
      <c r="R1022">
        <v>0.622</v>
      </c>
      <c r="S1022">
        <v>0.27200000000000002</v>
      </c>
    </row>
    <row r="1023" spans="1:19" x14ac:dyDescent="0.3">
      <c r="A1023">
        <v>420</v>
      </c>
      <c r="B1023">
        <v>-0.5</v>
      </c>
      <c r="C1023">
        <v>-1.5</v>
      </c>
      <c r="D1023">
        <v>-2.4969999999999999</v>
      </c>
      <c r="E1023">
        <v>-3.1819999999999999</v>
      </c>
      <c r="F1023">
        <v>-3.26</v>
      </c>
      <c r="G1023">
        <v>2.1</v>
      </c>
      <c r="H1023">
        <v>0</v>
      </c>
      <c r="I1023">
        <v>2.3479999999999999</v>
      </c>
      <c r="J1023">
        <v>-0.51300000000000001</v>
      </c>
      <c r="K1023">
        <v>-1.502</v>
      </c>
      <c r="L1023">
        <v>-2.4969999999999999</v>
      </c>
      <c r="M1023">
        <v>-3.181</v>
      </c>
      <c r="N1023">
        <v>-3.2810000000000001</v>
      </c>
      <c r="O1023">
        <v>1.016</v>
      </c>
      <c r="P1023">
        <v>1.022</v>
      </c>
      <c r="Q1023">
        <v>1.018</v>
      </c>
      <c r="R1023">
        <v>0.628</v>
      </c>
      <c r="S1023">
        <v>0.27600000000000002</v>
      </c>
    </row>
    <row r="1024" spans="1:19" x14ac:dyDescent="0.3">
      <c r="A1024">
        <v>480</v>
      </c>
      <c r="B1024">
        <v>-0.5</v>
      </c>
      <c r="C1024">
        <v>-1.5</v>
      </c>
      <c r="D1024">
        <v>-2.4969999999999999</v>
      </c>
      <c r="E1024">
        <v>-3.1819999999999999</v>
      </c>
      <c r="F1024">
        <v>-3.26</v>
      </c>
      <c r="G1024">
        <v>2.1</v>
      </c>
      <c r="H1024">
        <v>0</v>
      </c>
      <c r="I1024">
        <v>2.3479999999999999</v>
      </c>
      <c r="J1024">
        <v>-0.51300000000000001</v>
      </c>
      <c r="K1024">
        <v>-1.5029999999999999</v>
      </c>
      <c r="L1024">
        <v>-2.4969999999999999</v>
      </c>
      <c r="M1024">
        <v>-3.1819999999999999</v>
      </c>
      <c r="N1024">
        <v>-3.2839999999999998</v>
      </c>
      <c r="O1024">
        <v>1.016</v>
      </c>
      <c r="P1024">
        <v>1.022</v>
      </c>
      <c r="Q1024">
        <v>1.0189999999999999</v>
      </c>
      <c r="R1024">
        <v>0.63400000000000001</v>
      </c>
      <c r="S1024">
        <v>0.28000000000000003</v>
      </c>
    </row>
    <row r="1025" spans="1:19" x14ac:dyDescent="0.3">
      <c r="A1025">
        <v>540</v>
      </c>
      <c r="B1025">
        <v>-0.5</v>
      </c>
      <c r="C1025">
        <v>-1.5</v>
      </c>
      <c r="D1025">
        <v>-2.4969999999999999</v>
      </c>
      <c r="E1025">
        <v>-3.1819999999999999</v>
      </c>
      <c r="F1025">
        <v>-3.26</v>
      </c>
      <c r="G1025">
        <v>2.1</v>
      </c>
      <c r="H1025">
        <v>0</v>
      </c>
      <c r="I1025">
        <v>2.3479999999999999</v>
      </c>
      <c r="J1025">
        <v>-0.51300000000000001</v>
      </c>
      <c r="K1025">
        <v>-1.504</v>
      </c>
      <c r="L1025">
        <v>-2.4969999999999999</v>
      </c>
      <c r="M1025">
        <v>-3.1850000000000001</v>
      </c>
      <c r="N1025">
        <v>-3.2869999999999999</v>
      </c>
      <c r="O1025">
        <v>1.0169999999999999</v>
      </c>
      <c r="P1025">
        <v>1.02</v>
      </c>
      <c r="Q1025">
        <v>1.02</v>
      </c>
      <c r="R1025">
        <v>0.64</v>
      </c>
      <c r="S1025">
        <v>0.28299999999999997</v>
      </c>
    </row>
    <row r="1026" spans="1:19" x14ac:dyDescent="0.3">
      <c r="A1026">
        <v>600</v>
      </c>
      <c r="B1026">
        <v>-0.5</v>
      </c>
      <c r="C1026">
        <v>-1.5</v>
      </c>
      <c r="D1026">
        <v>-2.4969999999999999</v>
      </c>
      <c r="E1026">
        <v>-3.1819999999999999</v>
      </c>
      <c r="F1026">
        <v>-3.26</v>
      </c>
      <c r="G1026">
        <v>2.1</v>
      </c>
      <c r="H1026">
        <v>0</v>
      </c>
      <c r="I1026">
        <v>2.3479999999999999</v>
      </c>
      <c r="J1026">
        <v>-0.51400000000000001</v>
      </c>
      <c r="K1026">
        <v>-1.504</v>
      </c>
      <c r="L1026">
        <v>-2.4969999999999999</v>
      </c>
      <c r="M1026">
        <v>-3.1869999999999998</v>
      </c>
      <c r="N1026">
        <v>-3.29</v>
      </c>
      <c r="O1026">
        <v>1.0169999999999999</v>
      </c>
      <c r="P1026">
        <v>1.0189999999999999</v>
      </c>
      <c r="Q1026">
        <v>1.0189999999999999</v>
      </c>
      <c r="R1026">
        <v>0.64600000000000002</v>
      </c>
      <c r="S1026">
        <v>0.28599999999999998</v>
      </c>
    </row>
    <row r="1028" spans="1:19" x14ac:dyDescent="0.3">
      <c r="A1028" t="s">
        <v>0</v>
      </c>
      <c r="B1028" t="s">
        <v>80</v>
      </c>
    </row>
    <row r="1029" spans="1:19" x14ac:dyDescent="0.3">
      <c r="A1029">
        <v>0</v>
      </c>
      <c r="B1029">
        <v>-0.5</v>
      </c>
      <c r="C1029">
        <v>-1.5</v>
      </c>
      <c r="D1029">
        <v>-2.4969999999999999</v>
      </c>
      <c r="E1029">
        <v>-3.1819999999999999</v>
      </c>
      <c r="F1029">
        <v>-3.26</v>
      </c>
      <c r="G1029">
        <v>2.1</v>
      </c>
      <c r="H1029">
        <v>0</v>
      </c>
      <c r="I1029">
        <v>2.125</v>
      </c>
      <c r="J1029">
        <v>-0.5</v>
      </c>
      <c r="K1029">
        <v>-1.5</v>
      </c>
      <c r="L1029">
        <v>-2.4969999999999999</v>
      </c>
      <c r="M1029">
        <v>-3.1819999999999999</v>
      </c>
      <c r="N1029">
        <v>-3.26</v>
      </c>
      <c r="O1029">
        <v>0.99299999999999999</v>
      </c>
      <c r="P1029">
        <v>0.99299999999999999</v>
      </c>
      <c r="Q1029">
        <v>0.98799999999999999</v>
      </c>
      <c r="R1029">
        <v>0.61</v>
      </c>
      <c r="S1029">
        <v>0.23300000000000001</v>
      </c>
    </row>
    <row r="1030" spans="1:19" x14ac:dyDescent="0.3">
      <c r="A1030">
        <v>60</v>
      </c>
      <c r="B1030">
        <v>-0.5</v>
      </c>
      <c r="C1030">
        <v>-1.5</v>
      </c>
      <c r="D1030">
        <v>-2.4969999999999999</v>
      </c>
      <c r="E1030">
        <v>-3.1819999999999999</v>
      </c>
      <c r="F1030">
        <v>-3.26</v>
      </c>
      <c r="G1030">
        <v>2.1</v>
      </c>
      <c r="H1030">
        <v>0</v>
      </c>
      <c r="I1030">
        <v>2.125</v>
      </c>
      <c r="J1030">
        <v>-0.505</v>
      </c>
      <c r="K1030">
        <v>-1.5</v>
      </c>
      <c r="L1030">
        <v>-2.4969999999999999</v>
      </c>
      <c r="M1030">
        <v>-3.1819999999999999</v>
      </c>
      <c r="N1030">
        <v>-3.26</v>
      </c>
      <c r="O1030">
        <v>1.002</v>
      </c>
      <c r="P1030">
        <v>1.0169999999999999</v>
      </c>
      <c r="Q1030">
        <v>1.01</v>
      </c>
      <c r="R1030">
        <v>0.61199999999999999</v>
      </c>
      <c r="S1030">
        <v>0.23400000000000001</v>
      </c>
    </row>
    <row r="1031" spans="1:19" x14ac:dyDescent="0.3">
      <c r="A1031">
        <v>120</v>
      </c>
      <c r="B1031">
        <v>-0.5</v>
      </c>
      <c r="C1031">
        <v>-1.5</v>
      </c>
      <c r="D1031">
        <v>-2.4969999999999999</v>
      </c>
      <c r="E1031">
        <v>-3.1819999999999999</v>
      </c>
      <c r="F1031">
        <v>-3.26</v>
      </c>
      <c r="G1031">
        <v>2.1</v>
      </c>
      <c r="H1031">
        <v>0</v>
      </c>
      <c r="I1031">
        <v>2.125</v>
      </c>
      <c r="J1031">
        <v>-0.50800000000000001</v>
      </c>
      <c r="K1031">
        <v>-1.5009999999999999</v>
      </c>
      <c r="L1031">
        <v>-2.4969999999999999</v>
      </c>
      <c r="M1031">
        <v>-3.181</v>
      </c>
      <c r="N1031">
        <v>-3.26</v>
      </c>
      <c r="O1031">
        <v>1.0069999999999999</v>
      </c>
      <c r="P1031">
        <v>1.022</v>
      </c>
      <c r="Q1031">
        <v>1.0169999999999999</v>
      </c>
      <c r="R1031">
        <v>0.61399999999999999</v>
      </c>
      <c r="S1031">
        <v>0.23400000000000001</v>
      </c>
    </row>
    <row r="1032" spans="1:19" x14ac:dyDescent="0.3">
      <c r="A1032">
        <v>180</v>
      </c>
      <c r="B1032">
        <v>-0.5</v>
      </c>
      <c r="C1032">
        <v>-1.5</v>
      </c>
      <c r="D1032">
        <v>-2.4969999999999999</v>
      </c>
      <c r="E1032">
        <v>-3.1819999999999999</v>
      </c>
      <c r="F1032">
        <v>-3.26</v>
      </c>
      <c r="G1032">
        <v>2.1</v>
      </c>
      <c r="H1032">
        <v>0</v>
      </c>
      <c r="I1032">
        <v>2.125</v>
      </c>
      <c r="J1032">
        <v>-0.51</v>
      </c>
      <c r="K1032">
        <v>-1.5</v>
      </c>
      <c r="L1032">
        <v>-2.4980000000000002</v>
      </c>
      <c r="M1032">
        <v>-3.181</v>
      </c>
      <c r="N1032">
        <v>-3.26</v>
      </c>
      <c r="O1032">
        <v>1.01</v>
      </c>
      <c r="P1032">
        <v>1.026</v>
      </c>
      <c r="Q1032">
        <v>1.0189999999999999</v>
      </c>
      <c r="R1032">
        <v>0.61699999999999999</v>
      </c>
      <c r="S1032">
        <v>0.23400000000000001</v>
      </c>
    </row>
    <row r="1033" spans="1:19" x14ac:dyDescent="0.3">
      <c r="A1033">
        <v>240</v>
      </c>
      <c r="B1033">
        <v>-0.5</v>
      </c>
      <c r="C1033">
        <v>-1.5</v>
      </c>
      <c r="D1033">
        <v>-2.4969999999999999</v>
      </c>
      <c r="E1033">
        <v>-3.1819999999999999</v>
      </c>
      <c r="F1033">
        <v>-3.26</v>
      </c>
      <c r="G1033">
        <v>2.1</v>
      </c>
      <c r="H1033">
        <v>0</v>
      </c>
      <c r="I1033">
        <v>2.125</v>
      </c>
      <c r="J1033">
        <v>-0.51100000000000001</v>
      </c>
      <c r="K1033">
        <v>-1.5</v>
      </c>
      <c r="L1033">
        <v>-2.4969999999999999</v>
      </c>
      <c r="M1033">
        <v>-3.18</v>
      </c>
      <c r="N1033">
        <v>-3.26</v>
      </c>
      <c r="O1033">
        <v>1.012</v>
      </c>
      <c r="P1033">
        <v>1.0269999999999999</v>
      </c>
      <c r="Q1033">
        <v>1.02</v>
      </c>
      <c r="R1033">
        <v>0.61799999999999999</v>
      </c>
      <c r="S1033">
        <v>0.23499999999999999</v>
      </c>
    </row>
    <row r="1034" spans="1:19" x14ac:dyDescent="0.3">
      <c r="A1034">
        <v>300</v>
      </c>
      <c r="B1034">
        <v>-0.5</v>
      </c>
      <c r="C1034">
        <v>-1.5</v>
      </c>
      <c r="D1034">
        <v>-2.4969999999999999</v>
      </c>
      <c r="E1034">
        <v>-3.1819999999999999</v>
      </c>
      <c r="F1034">
        <v>-3.26</v>
      </c>
      <c r="G1034">
        <v>2.1</v>
      </c>
      <c r="H1034">
        <v>0</v>
      </c>
      <c r="I1034">
        <v>2.125</v>
      </c>
      <c r="J1034">
        <v>-0.51100000000000001</v>
      </c>
      <c r="K1034">
        <v>-1.5</v>
      </c>
      <c r="L1034">
        <v>-2.4969999999999999</v>
      </c>
      <c r="M1034">
        <v>-3.1789999999999998</v>
      </c>
      <c r="N1034">
        <v>-3.26</v>
      </c>
      <c r="O1034">
        <v>1.0129999999999999</v>
      </c>
      <c r="P1034">
        <v>1.0249999999999999</v>
      </c>
      <c r="Q1034">
        <v>1.02</v>
      </c>
      <c r="R1034">
        <v>0.62</v>
      </c>
      <c r="S1034">
        <v>0.23499999999999999</v>
      </c>
    </row>
    <row r="1035" spans="1:19" x14ac:dyDescent="0.3">
      <c r="A1035">
        <v>360</v>
      </c>
      <c r="B1035">
        <v>-0.5</v>
      </c>
      <c r="C1035">
        <v>-1.5</v>
      </c>
      <c r="D1035">
        <v>-2.4969999999999999</v>
      </c>
      <c r="E1035">
        <v>-3.1819999999999999</v>
      </c>
      <c r="F1035">
        <v>-3.26</v>
      </c>
      <c r="G1035">
        <v>2.1</v>
      </c>
      <c r="H1035">
        <v>0</v>
      </c>
      <c r="I1035">
        <v>2.125</v>
      </c>
      <c r="J1035">
        <v>-0.51200000000000001</v>
      </c>
      <c r="K1035">
        <v>-1.5009999999999999</v>
      </c>
      <c r="L1035">
        <v>-2.4969999999999999</v>
      </c>
      <c r="M1035">
        <v>-3.1789999999999998</v>
      </c>
      <c r="N1035">
        <v>-3.26</v>
      </c>
      <c r="O1035">
        <v>1.014</v>
      </c>
      <c r="P1035">
        <v>1.024</v>
      </c>
      <c r="Q1035">
        <v>1.02</v>
      </c>
      <c r="R1035">
        <v>0.621</v>
      </c>
      <c r="S1035">
        <v>0.23599999999999999</v>
      </c>
    </row>
    <row r="1036" spans="1:19" x14ac:dyDescent="0.3">
      <c r="A1036">
        <v>420</v>
      </c>
      <c r="B1036">
        <v>-0.5</v>
      </c>
      <c r="C1036">
        <v>-1.5</v>
      </c>
      <c r="D1036">
        <v>-2.4969999999999999</v>
      </c>
      <c r="E1036">
        <v>-3.1819999999999999</v>
      </c>
      <c r="F1036">
        <v>-3.26</v>
      </c>
      <c r="G1036">
        <v>2.1</v>
      </c>
      <c r="H1036">
        <v>0</v>
      </c>
      <c r="I1036">
        <v>2.125</v>
      </c>
      <c r="J1036">
        <v>-0.51300000000000001</v>
      </c>
      <c r="K1036">
        <v>-1.502</v>
      </c>
      <c r="L1036">
        <v>-2.4969999999999999</v>
      </c>
      <c r="M1036">
        <v>-3.1789999999999998</v>
      </c>
      <c r="N1036">
        <v>-3.26</v>
      </c>
      <c r="O1036">
        <v>1.016</v>
      </c>
      <c r="P1036">
        <v>1.022</v>
      </c>
      <c r="Q1036">
        <v>1.0189999999999999</v>
      </c>
      <c r="R1036">
        <v>0.621</v>
      </c>
      <c r="S1036">
        <v>0.23699999999999999</v>
      </c>
    </row>
    <row r="1037" spans="1:19" x14ac:dyDescent="0.3">
      <c r="A1037">
        <v>480</v>
      </c>
      <c r="B1037">
        <v>-0.5</v>
      </c>
      <c r="C1037">
        <v>-1.5</v>
      </c>
      <c r="D1037">
        <v>-2.4969999999999999</v>
      </c>
      <c r="E1037">
        <v>-3.1819999999999999</v>
      </c>
      <c r="F1037">
        <v>-3.26</v>
      </c>
      <c r="G1037">
        <v>2.1</v>
      </c>
      <c r="H1037">
        <v>0</v>
      </c>
      <c r="I1037">
        <v>2.125</v>
      </c>
      <c r="J1037">
        <v>-0.51300000000000001</v>
      </c>
      <c r="K1037">
        <v>-1.5029999999999999</v>
      </c>
      <c r="L1037">
        <v>-2.4969999999999999</v>
      </c>
      <c r="M1037">
        <v>-3.1789999999999998</v>
      </c>
      <c r="N1037">
        <v>-3.26</v>
      </c>
      <c r="O1037">
        <v>1.016</v>
      </c>
      <c r="P1037">
        <v>1.0209999999999999</v>
      </c>
      <c r="Q1037">
        <v>1.0189999999999999</v>
      </c>
      <c r="R1037">
        <v>0.622</v>
      </c>
      <c r="S1037">
        <v>0.23799999999999999</v>
      </c>
    </row>
    <row r="1038" spans="1:19" x14ac:dyDescent="0.3">
      <c r="A1038">
        <v>540</v>
      </c>
      <c r="B1038">
        <v>-0.5</v>
      </c>
      <c r="C1038">
        <v>-1.5</v>
      </c>
      <c r="D1038">
        <v>-2.4969999999999999</v>
      </c>
      <c r="E1038">
        <v>-3.1819999999999999</v>
      </c>
      <c r="F1038">
        <v>-3.26</v>
      </c>
      <c r="G1038">
        <v>2.1</v>
      </c>
      <c r="H1038">
        <v>0</v>
      </c>
      <c r="I1038">
        <v>2.125</v>
      </c>
      <c r="J1038">
        <v>-0.51300000000000001</v>
      </c>
      <c r="K1038">
        <v>-1.504</v>
      </c>
      <c r="L1038">
        <v>-2.4969999999999999</v>
      </c>
      <c r="M1038">
        <v>-3.1779999999999999</v>
      </c>
      <c r="N1038">
        <v>-3.26</v>
      </c>
      <c r="O1038">
        <v>1.0169999999999999</v>
      </c>
      <c r="P1038">
        <v>1.02</v>
      </c>
      <c r="Q1038">
        <v>1.0189999999999999</v>
      </c>
      <c r="R1038">
        <v>0.623</v>
      </c>
      <c r="S1038">
        <v>0.23899999999999999</v>
      </c>
    </row>
    <row r="1039" spans="1:19" x14ac:dyDescent="0.3">
      <c r="A1039">
        <v>600</v>
      </c>
      <c r="B1039">
        <v>-0.5</v>
      </c>
      <c r="C1039">
        <v>-1.5</v>
      </c>
      <c r="D1039">
        <v>-2.4969999999999999</v>
      </c>
      <c r="E1039">
        <v>-3.1819999999999999</v>
      </c>
      <c r="F1039">
        <v>-3.26</v>
      </c>
      <c r="G1039">
        <v>2.1</v>
      </c>
      <c r="H1039">
        <v>0</v>
      </c>
      <c r="I1039">
        <v>2.125</v>
      </c>
      <c r="J1039">
        <v>-0.51400000000000001</v>
      </c>
      <c r="K1039">
        <v>-1.504</v>
      </c>
      <c r="L1039">
        <v>-2.496</v>
      </c>
      <c r="M1039">
        <v>-3.1779999999999999</v>
      </c>
      <c r="N1039">
        <v>-3.26</v>
      </c>
      <c r="O1039">
        <v>1.0169999999999999</v>
      </c>
      <c r="P1039">
        <v>1.0189999999999999</v>
      </c>
      <c r="Q1039">
        <v>1.0189999999999999</v>
      </c>
      <c r="R1039">
        <v>0.623</v>
      </c>
      <c r="S1039">
        <v>0.24</v>
      </c>
    </row>
    <row r="1041" spans="1:19" x14ac:dyDescent="0.3">
      <c r="A1041" t="s">
        <v>0</v>
      </c>
      <c r="B1041" t="s">
        <v>81</v>
      </c>
    </row>
    <row r="1042" spans="1:19" x14ac:dyDescent="0.3">
      <c r="A1042">
        <v>0</v>
      </c>
      <c r="B1042">
        <v>-0.5</v>
      </c>
      <c r="C1042">
        <v>-1.5</v>
      </c>
      <c r="D1042">
        <v>-2.4969999999999999</v>
      </c>
      <c r="E1042">
        <v>-3.1819999999999999</v>
      </c>
      <c r="F1042">
        <v>-3.26</v>
      </c>
      <c r="G1042">
        <v>2.1</v>
      </c>
      <c r="H1042">
        <v>0</v>
      </c>
      <c r="I1042">
        <v>1.889</v>
      </c>
      <c r="J1042">
        <v>-0.5</v>
      </c>
      <c r="K1042">
        <v>-1.5</v>
      </c>
      <c r="L1042">
        <v>-2.4969999999999999</v>
      </c>
      <c r="M1042">
        <v>-3.1819999999999999</v>
      </c>
      <c r="N1042">
        <v>-3.26</v>
      </c>
      <c r="O1042">
        <v>0.99299999999999999</v>
      </c>
      <c r="P1042">
        <v>0.99299999999999999</v>
      </c>
      <c r="Q1042">
        <v>0.98799999999999999</v>
      </c>
      <c r="R1042">
        <v>0.61</v>
      </c>
      <c r="S1042">
        <v>0.23300000000000001</v>
      </c>
    </row>
    <row r="1043" spans="1:19" x14ac:dyDescent="0.3">
      <c r="A1043">
        <v>60</v>
      </c>
      <c r="B1043">
        <v>-0.5</v>
      </c>
      <c r="C1043">
        <v>-1.5</v>
      </c>
      <c r="D1043">
        <v>-2.4969999999999999</v>
      </c>
      <c r="E1043">
        <v>-3.1819999999999999</v>
      </c>
      <c r="F1043">
        <v>-3.26</v>
      </c>
      <c r="G1043">
        <v>2.1</v>
      </c>
      <c r="H1043">
        <v>0</v>
      </c>
      <c r="I1043">
        <v>1.889</v>
      </c>
      <c r="J1043">
        <v>-0.505</v>
      </c>
      <c r="K1043">
        <v>-1.5</v>
      </c>
      <c r="L1043">
        <v>-2.4969999999999999</v>
      </c>
      <c r="M1043">
        <v>-3.1819999999999999</v>
      </c>
      <c r="N1043">
        <v>-3.2570000000000001</v>
      </c>
      <c r="O1043">
        <v>1.002</v>
      </c>
      <c r="P1043">
        <v>1.016</v>
      </c>
      <c r="Q1043">
        <v>1.01</v>
      </c>
      <c r="R1043">
        <v>0.61299999999999999</v>
      </c>
      <c r="S1043">
        <v>0.22500000000000001</v>
      </c>
    </row>
    <row r="1044" spans="1:19" x14ac:dyDescent="0.3">
      <c r="A1044">
        <v>120</v>
      </c>
      <c r="B1044">
        <v>-0.5</v>
      </c>
      <c r="C1044">
        <v>-1.5</v>
      </c>
      <c r="D1044">
        <v>-2.4969999999999999</v>
      </c>
      <c r="E1044">
        <v>-3.1819999999999999</v>
      </c>
      <c r="F1044">
        <v>-3.26</v>
      </c>
      <c r="G1044">
        <v>2.1</v>
      </c>
      <c r="H1044">
        <v>0</v>
      </c>
      <c r="I1044">
        <v>1.889</v>
      </c>
      <c r="J1044">
        <v>-0.50800000000000001</v>
      </c>
      <c r="K1044">
        <v>-1.5009999999999999</v>
      </c>
      <c r="L1044">
        <v>-2.4969999999999999</v>
      </c>
      <c r="M1044">
        <v>-3.181</v>
      </c>
      <c r="N1044">
        <v>-3.254</v>
      </c>
      <c r="O1044">
        <v>1.0069999999999999</v>
      </c>
      <c r="P1044">
        <v>1.022</v>
      </c>
      <c r="Q1044">
        <v>1.0169999999999999</v>
      </c>
      <c r="R1044">
        <v>0.61299999999999999</v>
      </c>
      <c r="S1044">
        <v>0.218</v>
      </c>
    </row>
    <row r="1045" spans="1:19" x14ac:dyDescent="0.3">
      <c r="A1045">
        <v>180</v>
      </c>
      <c r="B1045">
        <v>-0.5</v>
      </c>
      <c r="C1045">
        <v>-1.5</v>
      </c>
      <c r="D1045">
        <v>-2.4969999999999999</v>
      </c>
      <c r="E1045">
        <v>-3.1819999999999999</v>
      </c>
      <c r="F1045">
        <v>-3.26</v>
      </c>
      <c r="G1045">
        <v>2.1</v>
      </c>
      <c r="H1045">
        <v>0</v>
      </c>
      <c r="I1045">
        <v>1.889</v>
      </c>
      <c r="J1045">
        <v>-0.51</v>
      </c>
      <c r="K1045">
        <v>-1.5</v>
      </c>
      <c r="L1045">
        <v>-2.4980000000000002</v>
      </c>
      <c r="M1045">
        <v>-3.18</v>
      </c>
      <c r="N1045">
        <v>-3.2509999999999999</v>
      </c>
      <c r="O1045">
        <v>1.01</v>
      </c>
      <c r="P1045">
        <v>1.026</v>
      </c>
      <c r="Q1045">
        <v>1.0189999999999999</v>
      </c>
      <c r="R1045">
        <v>0.61599999999999999</v>
      </c>
      <c r="S1045">
        <v>0.21199999999999999</v>
      </c>
    </row>
    <row r="1046" spans="1:19" x14ac:dyDescent="0.3">
      <c r="A1046">
        <v>240</v>
      </c>
      <c r="B1046">
        <v>-0.5</v>
      </c>
      <c r="C1046">
        <v>-1.5</v>
      </c>
      <c r="D1046">
        <v>-2.4969999999999999</v>
      </c>
      <c r="E1046">
        <v>-3.1819999999999999</v>
      </c>
      <c r="F1046">
        <v>-3.26</v>
      </c>
      <c r="G1046">
        <v>2.1</v>
      </c>
      <c r="H1046">
        <v>0</v>
      </c>
      <c r="I1046">
        <v>1.889</v>
      </c>
      <c r="J1046">
        <v>-0.51100000000000001</v>
      </c>
      <c r="K1046">
        <v>-1.5</v>
      </c>
      <c r="L1046">
        <v>-2.4969999999999999</v>
      </c>
      <c r="M1046">
        <v>-3.181</v>
      </c>
      <c r="N1046">
        <v>-3.2480000000000002</v>
      </c>
      <c r="O1046">
        <v>1.012</v>
      </c>
      <c r="P1046">
        <v>1.0269999999999999</v>
      </c>
      <c r="Q1046">
        <v>1.02</v>
      </c>
      <c r="R1046">
        <v>0.621</v>
      </c>
      <c r="S1046">
        <v>0.20699999999999999</v>
      </c>
    </row>
    <row r="1047" spans="1:19" x14ac:dyDescent="0.3">
      <c r="A1047">
        <v>300</v>
      </c>
      <c r="B1047">
        <v>-0.5</v>
      </c>
      <c r="C1047">
        <v>-1.5</v>
      </c>
      <c r="D1047">
        <v>-2.4969999999999999</v>
      </c>
      <c r="E1047">
        <v>-3.1819999999999999</v>
      </c>
      <c r="F1047">
        <v>-3.26</v>
      </c>
      <c r="G1047">
        <v>2.1</v>
      </c>
      <c r="H1047">
        <v>0</v>
      </c>
      <c r="I1047">
        <v>1.889</v>
      </c>
      <c r="J1047">
        <v>-0.51100000000000001</v>
      </c>
      <c r="K1047">
        <v>-1.5</v>
      </c>
      <c r="L1047">
        <v>-2.4969999999999999</v>
      </c>
      <c r="M1047">
        <v>-3.181</v>
      </c>
      <c r="N1047">
        <v>-3.2450000000000001</v>
      </c>
      <c r="O1047">
        <v>1.0129999999999999</v>
      </c>
      <c r="P1047">
        <v>1.0249999999999999</v>
      </c>
      <c r="Q1047">
        <v>1.0189999999999999</v>
      </c>
      <c r="R1047">
        <v>0.623</v>
      </c>
      <c r="S1047">
        <v>0.20200000000000001</v>
      </c>
    </row>
    <row r="1048" spans="1:19" x14ac:dyDescent="0.3">
      <c r="A1048">
        <v>360</v>
      </c>
      <c r="B1048">
        <v>-0.5</v>
      </c>
      <c r="C1048">
        <v>-1.5</v>
      </c>
      <c r="D1048">
        <v>-2.4969999999999999</v>
      </c>
      <c r="E1048">
        <v>-3.1819999999999999</v>
      </c>
      <c r="F1048">
        <v>-3.26</v>
      </c>
      <c r="G1048">
        <v>2.1</v>
      </c>
      <c r="H1048">
        <v>0</v>
      </c>
      <c r="I1048">
        <v>1.889</v>
      </c>
      <c r="J1048">
        <v>-0.51200000000000001</v>
      </c>
      <c r="K1048">
        <v>-1.5009999999999999</v>
      </c>
      <c r="L1048">
        <v>-2.4969999999999999</v>
      </c>
      <c r="M1048">
        <v>-3.1789999999999998</v>
      </c>
      <c r="N1048">
        <v>-3.242</v>
      </c>
      <c r="O1048">
        <v>1.014</v>
      </c>
      <c r="P1048">
        <v>1.024</v>
      </c>
      <c r="Q1048">
        <v>1.02</v>
      </c>
      <c r="R1048">
        <v>0.61899999999999999</v>
      </c>
      <c r="S1048">
        <v>0.19900000000000001</v>
      </c>
    </row>
    <row r="1049" spans="1:19" x14ac:dyDescent="0.3">
      <c r="A1049">
        <v>420</v>
      </c>
      <c r="B1049">
        <v>-0.5</v>
      </c>
      <c r="C1049">
        <v>-1.5</v>
      </c>
      <c r="D1049">
        <v>-2.4969999999999999</v>
      </c>
      <c r="E1049">
        <v>-3.1819999999999999</v>
      </c>
      <c r="F1049">
        <v>-3.26</v>
      </c>
      <c r="G1049">
        <v>2.1</v>
      </c>
      <c r="H1049">
        <v>0</v>
      </c>
      <c r="I1049">
        <v>1.889</v>
      </c>
      <c r="J1049">
        <v>-0.51300000000000001</v>
      </c>
      <c r="K1049">
        <v>-1.502</v>
      </c>
      <c r="L1049">
        <v>-2.4969999999999999</v>
      </c>
      <c r="M1049">
        <v>-3.177</v>
      </c>
      <c r="N1049">
        <v>-3.2389999999999999</v>
      </c>
      <c r="O1049">
        <v>1.016</v>
      </c>
      <c r="P1049">
        <v>1.022</v>
      </c>
      <c r="Q1049">
        <v>1.02</v>
      </c>
      <c r="R1049">
        <v>0.61299999999999999</v>
      </c>
      <c r="S1049">
        <v>0.19700000000000001</v>
      </c>
    </row>
    <row r="1050" spans="1:19" x14ac:dyDescent="0.3">
      <c r="A1050">
        <v>480</v>
      </c>
      <c r="B1050">
        <v>-0.5</v>
      </c>
      <c r="C1050">
        <v>-1.5</v>
      </c>
      <c r="D1050">
        <v>-2.4969999999999999</v>
      </c>
      <c r="E1050">
        <v>-3.1819999999999999</v>
      </c>
      <c r="F1050">
        <v>-3.26</v>
      </c>
      <c r="G1050">
        <v>2.1</v>
      </c>
      <c r="H1050">
        <v>0</v>
      </c>
      <c r="I1050">
        <v>1.889</v>
      </c>
      <c r="J1050">
        <v>-0.51300000000000001</v>
      </c>
      <c r="K1050">
        <v>-1.5029999999999999</v>
      </c>
      <c r="L1050">
        <v>-2.4969999999999999</v>
      </c>
      <c r="M1050">
        <v>-3.1739999999999999</v>
      </c>
      <c r="N1050">
        <v>-3.2360000000000002</v>
      </c>
      <c r="O1050">
        <v>1.016</v>
      </c>
      <c r="P1050">
        <v>1.0209999999999999</v>
      </c>
      <c r="Q1050">
        <v>1.02</v>
      </c>
      <c r="R1050">
        <v>0.60799999999999998</v>
      </c>
      <c r="S1050">
        <v>0.19600000000000001</v>
      </c>
    </row>
    <row r="1051" spans="1:19" x14ac:dyDescent="0.3">
      <c r="A1051">
        <v>540</v>
      </c>
      <c r="B1051">
        <v>-0.5</v>
      </c>
      <c r="C1051">
        <v>-1.5</v>
      </c>
      <c r="D1051">
        <v>-2.4969999999999999</v>
      </c>
      <c r="E1051">
        <v>-3.1819999999999999</v>
      </c>
      <c r="F1051">
        <v>-3.26</v>
      </c>
      <c r="G1051">
        <v>2.1</v>
      </c>
      <c r="H1051">
        <v>0</v>
      </c>
      <c r="I1051">
        <v>1.889</v>
      </c>
      <c r="J1051">
        <v>-0.51300000000000001</v>
      </c>
      <c r="K1051">
        <v>-1.504</v>
      </c>
      <c r="L1051">
        <v>-2.496</v>
      </c>
      <c r="M1051">
        <v>-3.1709999999999998</v>
      </c>
      <c r="N1051">
        <v>-3.2330000000000001</v>
      </c>
      <c r="O1051">
        <v>1.0169999999999999</v>
      </c>
      <c r="P1051">
        <v>1.02</v>
      </c>
      <c r="Q1051">
        <v>1.0189999999999999</v>
      </c>
      <c r="R1051">
        <v>0.60199999999999998</v>
      </c>
      <c r="S1051">
        <v>0.19500000000000001</v>
      </c>
    </row>
    <row r="1052" spans="1:19" x14ac:dyDescent="0.3">
      <c r="A1052">
        <v>600</v>
      </c>
      <c r="B1052">
        <v>-0.5</v>
      </c>
      <c r="C1052">
        <v>-1.5</v>
      </c>
      <c r="D1052">
        <v>-2.4969999999999999</v>
      </c>
      <c r="E1052">
        <v>-3.1819999999999999</v>
      </c>
      <c r="F1052">
        <v>-3.26</v>
      </c>
      <c r="G1052">
        <v>2.1</v>
      </c>
      <c r="H1052">
        <v>0</v>
      </c>
      <c r="I1052">
        <v>1.889</v>
      </c>
      <c r="J1052">
        <v>-0.51400000000000001</v>
      </c>
      <c r="K1052">
        <v>-1.504</v>
      </c>
      <c r="L1052">
        <v>-2.496</v>
      </c>
      <c r="M1052">
        <v>-3.1680000000000001</v>
      </c>
      <c r="N1052">
        <v>-3.23</v>
      </c>
      <c r="O1052">
        <v>1.0169999999999999</v>
      </c>
      <c r="P1052">
        <v>1.0189999999999999</v>
      </c>
      <c r="Q1052">
        <v>1.0189999999999999</v>
      </c>
      <c r="R1052">
        <v>0.59699999999999998</v>
      </c>
      <c r="S1052">
        <v>0.19400000000000001</v>
      </c>
    </row>
    <row r="1054" spans="1:19" x14ac:dyDescent="0.3">
      <c r="A1054" t="s">
        <v>0</v>
      </c>
      <c r="B1054" t="s">
        <v>82</v>
      </c>
    </row>
    <row r="1055" spans="1:19" x14ac:dyDescent="0.3">
      <c r="A1055">
        <v>0</v>
      </c>
      <c r="B1055">
        <v>-0.5</v>
      </c>
      <c r="C1055">
        <v>-1.5</v>
      </c>
      <c r="D1055">
        <v>-2.4969999999999999</v>
      </c>
      <c r="E1055">
        <v>-3.1739999999999999</v>
      </c>
      <c r="F1055">
        <v>-3.25</v>
      </c>
      <c r="G1055">
        <v>2.1</v>
      </c>
      <c r="H1055">
        <v>0</v>
      </c>
      <c r="I1055">
        <v>2.35</v>
      </c>
      <c r="J1055">
        <v>-0.5</v>
      </c>
      <c r="K1055">
        <v>-1.5</v>
      </c>
      <c r="L1055">
        <v>-2.4969999999999999</v>
      </c>
      <c r="M1055">
        <v>-3.1739999999999999</v>
      </c>
      <c r="N1055">
        <v>-3.25</v>
      </c>
      <c r="O1055">
        <v>0.99299999999999999</v>
      </c>
      <c r="P1055">
        <v>0.99299999999999999</v>
      </c>
      <c r="Q1055">
        <v>0.98799999999999999</v>
      </c>
      <c r="R1055">
        <v>0.60299999999999998</v>
      </c>
      <c r="S1055">
        <v>0.23100000000000001</v>
      </c>
    </row>
    <row r="1056" spans="1:19" x14ac:dyDescent="0.3">
      <c r="A1056">
        <v>60</v>
      </c>
      <c r="B1056">
        <v>-0.5</v>
      </c>
      <c r="C1056">
        <v>-1.5</v>
      </c>
      <c r="D1056">
        <v>-2.4969999999999999</v>
      </c>
      <c r="E1056">
        <v>-3.1739999999999999</v>
      </c>
      <c r="F1056">
        <v>-3.25</v>
      </c>
      <c r="G1056">
        <v>2.1</v>
      </c>
      <c r="H1056">
        <v>0</v>
      </c>
      <c r="I1056">
        <v>2.35</v>
      </c>
      <c r="J1056">
        <v>-0.505</v>
      </c>
      <c r="K1056">
        <v>-1.5</v>
      </c>
      <c r="L1056">
        <v>-2.4969999999999999</v>
      </c>
      <c r="M1056">
        <v>-3.173</v>
      </c>
      <c r="N1056">
        <v>-3.2530000000000001</v>
      </c>
      <c r="O1056">
        <v>1.002</v>
      </c>
      <c r="P1056">
        <v>1.018</v>
      </c>
      <c r="Q1056">
        <v>1.01</v>
      </c>
      <c r="R1056">
        <v>0.60399999999999998</v>
      </c>
      <c r="S1056">
        <v>0.24</v>
      </c>
    </row>
    <row r="1057" spans="1:19" x14ac:dyDescent="0.3">
      <c r="A1057">
        <v>120</v>
      </c>
      <c r="B1057">
        <v>-0.5</v>
      </c>
      <c r="C1057">
        <v>-1.5</v>
      </c>
      <c r="D1057">
        <v>-2.4969999999999999</v>
      </c>
      <c r="E1057">
        <v>-3.1739999999999999</v>
      </c>
      <c r="F1057">
        <v>-3.25</v>
      </c>
      <c r="G1057">
        <v>2.1</v>
      </c>
      <c r="H1057">
        <v>0</v>
      </c>
      <c r="I1057">
        <v>2.35</v>
      </c>
      <c r="J1057">
        <v>-0.50800000000000001</v>
      </c>
      <c r="K1057">
        <v>-1.5009999999999999</v>
      </c>
      <c r="L1057">
        <v>-2.4980000000000002</v>
      </c>
      <c r="M1057">
        <v>-3.1739999999999999</v>
      </c>
      <c r="N1057">
        <v>-3.2559999999999998</v>
      </c>
      <c r="O1057">
        <v>1.0069999999999999</v>
      </c>
      <c r="P1057">
        <v>1.022</v>
      </c>
      <c r="Q1057">
        <v>1.018</v>
      </c>
      <c r="R1057">
        <v>0.60899999999999999</v>
      </c>
      <c r="S1057">
        <v>0.247</v>
      </c>
    </row>
    <row r="1058" spans="1:19" x14ac:dyDescent="0.3">
      <c r="A1058">
        <v>180</v>
      </c>
      <c r="B1058">
        <v>-0.5</v>
      </c>
      <c r="C1058">
        <v>-1.5</v>
      </c>
      <c r="D1058">
        <v>-2.4969999999999999</v>
      </c>
      <c r="E1058">
        <v>-3.1739999999999999</v>
      </c>
      <c r="F1058">
        <v>-3.25</v>
      </c>
      <c r="G1058">
        <v>2.1</v>
      </c>
      <c r="H1058">
        <v>0</v>
      </c>
      <c r="I1058">
        <v>2.35</v>
      </c>
      <c r="J1058">
        <v>-0.51</v>
      </c>
      <c r="K1058">
        <v>-1.5</v>
      </c>
      <c r="L1058">
        <v>-2.4969999999999999</v>
      </c>
      <c r="M1058">
        <v>-3.173</v>
      </c>
      <c r="N1058">
        <v>-3.2589999999999999</v>
      </c>
      <c r="O1058">
        <v>1.01</v>
      </c>
      <c r="P1058">
        <v>1.026</v>
      </c>
      <c r="Q1058">
        <v>1.018</v>
      </c>
      <c r="R1058">
        <v>0.61</v>
      </c>
      <c r="S1058">
        <v>0.254</v>
      </c>
    </row>
    <row r="1059" spans="1:19" x14ac:dyDescent="0.3">
      <c r="A1059">
        <v>240</v>
      </c>
      <c r="B1059">
        <v>-0.5</v>
      </c>
      <c r="C1059">
        <v>-1.5</v>
      </c>
      <c r="D1059">
        <v>-2.4969999999999999</v>
      </c>
      <c r="E1059">
        <v>-3.1739999999999999</v>
      </c>
      <c r="F1059">
        <v>-3.25</v>
      </c>
      <c r="G1059">
        <v>2.1</v>
      </c>
      <c r="H1059">
        <v>0</v>
      </c>
      <c r="I1059">
        <v>2.35</v>
      </c>
      <c r="J1059">
        <v>-0.51100000000000001</v>
      </c>
      <c r="K1059">
        <v>-1.5</v>
      </c>
      <c r="L1059">
        <v>-2.4969999999999999</v>
      </c>
      <c r="M1059">
        <v>-3.1709999999999998</v>
      </c>
      <c r="N1059">
        <v>-3.262</v>
      </c>
      <c r="O1059">
        <v>1.012</v>
      </c>
      <c r="P1059">
        <v>1.0269999999999999</v>
      </c>
      <c r="Q1059">
        <v>1.0189999999999999</v>
      </c>
      <c r="R1059">
        <v>0.60899999999999999</v>
      </c>
      <c r="S1059">
        <v>0.26</v>
      </c>
    </row>
    <row r="1060" spans="1:19" x14ac:dyDescent="0.3">
      <c r="A1060">
        <v>300</v>
      </c>
      <c r="B1060">
        <v>-0.5</v>
      </c>
      <c r="C1060">
        <v>-1.5</v>
      </c>
      <c r="D1060">
        <v>-2.4969999999999999</v>
      </c>
      <c r="E1060">
        <v>-3.1739999999999999</v>
      </c>
      <c r="F1060">
        <v>-3.25</v>
      </c>
      <c r="G1060">
        <v>2.1</v>
      </c>
      <c r="H1060">
        <v>0</v>
      </c>
      <c r="I1060">
        <v>2.35</v>
      </c>
      <c r="J1060">
        <v>-0.51100000000000001</v>
      </c>
      <c r="K1060">
        <v>-1.5</v>
      </c>
      <c r="L1060">
        <v>-2.4969999999999999</v>
      </c>
      <c r="M1060">
        <v>-3.1709999999999998</v>
      </c>
      <c r="N1060">
        <v>-3.2650000000000001</v>
      </c>
      <c r="O1060">
        <v>1.0129999999999999</v>
      </c>
      <c r="P1060">
        <v>1.026</v>
      </c>
      <c r="Q1060">
        <v>1.02</v>
      </c>
      <c r="R1060">
        <v>0.61099999999999999</v>
      </c>
      <c r="S1060">
        <v>0.26500000000000001</v>
      </c>
    </row>
    <row r="1061" spans="1:19" x14ac:dyDescent="0.3">
      <c r="A1061">
        <v>360</v>
      </c>
      <c r="B1061">
        <v>-0.5</v>
      </c>
      <c r="C1061">
        <v>-1.5</v>
      </c>
      <c r="D1061">
        <v>-2.4969999999999999</v>
      </c>
      <c r="E1061">
        <v>-3.1739999999999999</v>
      </c>
      <c r="F1061">
        <v>-3.25</v>
      </c>
      <c r="G1061">
        <v>2.1</v>
      </c>
      <c r="H1061">
        <v>0</v>
      </c>
      <c r="I1061">
        <v>2.35</v>
      </c>
      <c r="J1061">
        <v>-0.51200000000000001</v>
      </c>
      <c r="K1061">
        <v>-1.5009999999999999</v>
      </c>
      <c r="L1061">
        <v>-2.4969999999999999</v>
      </c>
      <c r="M1061">
        <v>-3.1720000000000002</v>
      </c>
      <c r="N1061">
        <v>-3.2679999999999998</v>
      </c>
      <c r="O1061">
        <v>1.014</v>
      </c>
      <c r="P1061">
        <v>1.0229999999999999</v>
      </c>
      <c r="Q1061">
        <v>1.0189999999999999</v>
      </c>
      <c r="R1061">
        <v>0.61599999999999999</v>
      </c>
      <c r="S1061">
        <v>0.27</v>
      </c>
    </row>
    <row r="1062" spans="1:19" x14ac:dyDescent="0.3">
      <c r="A1062">
        <v>420</v>
      </c>
      <c r="B1062">
        <v>-0.5</v>
      </c>
      <c r="C1062">
        <v>-1.5</v>
      </c>
      <c r="D1062">
        <v>-2.4969999999999999</v>
      </c>
      <c r="E1062">
        <v>-3.1739999999999999</v>
      </c>
      <c r="F1062">
        <v>-3.25</v>
      </c>
      <c r="G1062">
        <v>2.1</v>
      </c>
      <c r="H1062">
        <v>0</v>
      </c>
      <c r="I1062">
        <v>2.35</v>
      </c>
      <c r="J1062">
        <v>-0.51300000000000001</v>
      </c>
      <c r="K1062">
        <v>-1.502</v>
      </c>
      <c r="L1062">
        <v>-2.4969999999999999</v>
      </c>
      <c r="M1062">
        <v>-3.173</v>
      </c>
      <c r="N1062">
        <v>-3.2709999999999999</v>
      </c>
      <c r="O1062">
        <v>1.016</v>
      </c>
      <c r="P1062">
        <v>1.022</v>
      </c>
      <c r="Q1062">
        <v>1.018</v>
      </c>
      <c r="R1062">
        <v>0.622</v>
      </c>
      <c r="S1062">
        <v>0.27400000000000002</v>
      </c>
    </row>
    <row r="1063" spans="1:19" x14ac:dyDescent="0.3">
      <c r="A1063">
        <v>480</v>
      </c>
      <c r="B1063">
        <v>-0.5</v>
      </c>
      <c r="C1063">
        <v>-1.5</v>
      </c>
      <c r="D1063">
        <v>-2.4969999999999999</v>
      </c>
      <c r="E1063">
        <v>-3.1739999999999999</v>
      </c>
      <c r="F1063">
        <v>-3.25</v>
      </c>
      <c r="G1063">
        <v>2.1</v>
      </c>
      <c r="H1063">
        <v>0</v>
      </c>
      <c r="I1063">
        <v>2.35</v>
      </c>
      <c r="J1063">
        <v>-0.51300000000000001</v>
      </c>
      <c r="K1063">
        <v>-1.5029999999999999</v>
      </c>
      <c r="L1063">
        <v>-2.496</v>
      </c>
      <c r="M1063">
        <v>-3.1749999999999998</v>
      </c>
      <c r="N1063">
        <v>-3.274</v>
      </c>
      <c r="O1063">
        <v>1.016</v>
      </c>
      <c r="P1063">
        <v>1.0209999999999999</v>
      </c>
      <c r="Q1063">
        <v>1.0189999999999999</v>
      </c>
      <c r="R1063">
        <v>0.629</v>
      </c>
      <c r="S1063">
        <v>0.27800000000000002</v>
      </c>
    </row>
    <row r="1064" spans="1:19" x14ac:dyDescent="0.3">
      <c r="A1064">
        <v>540</v>
      </c>
      <c r="B1064">
        <v>-0.5</v>
      </c>
      <c r="C1064">
        <v>-1.5</v>
      </c>
      <c r="D1064">
        <v>-2.4969999999999999</v>
      </c>
      <c r="E1064">
        <v>-3.1739999999999999</v>
      </c>
      <c r="F1064">
        <v>-3.25</v>
      </c>
      <c r="G1064">
        <v>2.1</v>
      </c>
      <c r="H1064">
        <v>0</v>
      </c>
      <c r="I1064">
        <v>2.35</v>
      </c>
      <c r="J1064">
        <v>-0.51300000000000001</v>
      </c>
      <c r="K1064">
        <v>-1.504</v>
      </c>
      <c r="L1064">
        <v>-2.496</v>
      </c>
      <c r="M1064">
        <v>-3.177</v>
      </c>
      <c r="N1064">
        <v>-3.2770000000000001</v>
      </c>
      <c r="O1064">
        <v>1.0169999999999999</v>
      </c>
      <c r="P1064">
        <v>1.02</v>
      </c>
      <c r="Q1064">
        <v>1.0189999999999999</v>
      </c>
      <c r="R1064">
        <v>0.63400000000000001</v>
      </c>
      <c r="S1064">
        <v>0.28100000000000003</v>
      </c>
    </row>
    <row r="1065" spans="1:19" x14ac:dyDescent="0.3">
      <c r="A1065">
        <v>600</v>
      </c>
      <c r="B1065">
        <v>-0.5</v>
      </c>
      <c r="C1065">
        <v>-1.5</v>
      </c>
      <c r="D1065">
        <v>-2.4969999999999999</v>
      </c>
      <c r="E1065">
        <v>-3.1739999999999999</v>
      </c>
      <c r="F1065">
        <v>-3.25</v>
      </c>
      <c r="G1065">
        <v>2.1</v>
      </c>
      <c r="H1065">
        <v>0</v>
      </c>
      <c r="I1065">
        <v>2.35</v>
      </c>
      <c r="J1065">
        <v>-0.51400000000000001</v>
      </c>
      <c r="K1065">
        <v>-1.504</v>
      </c>
      <c r="L1065">
        <v>-2.496</v>
      </c>
      <c r="M1065">
        <v>-3.1789999999999998</v>
      </c>
      <c r="N1065">
        <v>-3.28</v>
      </c>
      <c r="O1065">
        <v>1.0169999999999999</v>
      </c>
      <c r="P1065">
        <v>1.0189999999999999</v>
      </c>
      <c r="Q1065">
        <v>1.0189999999999999</v>
      </c>
      <c r="R1065">
        <v>0.63900000000000001</v>
      </c>
      <c r="S1065">
        <v>0.28299999999999997</v>
      </c>
    </row>
    <row r="1067" spans="1:19" x14ac:dyDescent="0.3">
      <c r="A1067" t="s">
        <v>0</v>
      </c>
      <c r="B1067" t="s">
        <v>83</v>
      </c>
    </row>
    <row r="1068" spans="1:19" x14ac:dyDescent="0.3">
      <c r="A1068">
        <v>0</v>
      </c>
      <c r="B1068">
        <v>-0.5</v>
      </c>
      <c r="C1068">
        <v>-1.5</v>
      </c>
      <c r="D1068">
        <v>-2.4969999999999999</v>
      </c>
      <c r="E1068">
        <v>-3.1739999999999999</v>
      </c>
      <c r="F1068">
        <v>-3.25</v>
      </c>
      <c r="G1068">
        <v>2.1</v>
      </c>
      <c r="H1068">
        <v>0</v>
      </c>
      <c r="I1068">
        <v>2.1240000000000001</v>
      </c>
      <c r="J1068">
        <v>-0.5</v>
      </c>
      <c r="K1068">
        <v>-1.5</v>
      </c>
      <c r="L1068">
        <v>-2.4969999999999999</v>
      </c>
      <c r="M1068">
        <v>-3.1739999999999999</v>
      </c>
      <c r="N1068">
        <v>-3.25</v>
      </c>
      <c r="O1068">
        <v>0.99299999999999999</v>
      </c>
      <c r="P1068">
        <v>0.99299999999999999</v>
      </c>
      <c r="Q1068">
        <v>0.98799999999999999</v>
      </c>
      <c r="R1068">
        <v>0.60299999999999998</v>
      </c>
      <c r="S1068">
        <v>0.23100000000000001</v>
      </c>
    </row>
    <row r="1069" spans="1:19" x14ac:dyDescent="0.3">
      <c r="A1069">
        <v>60</v>
      </c>
      <c r="B1069">
        <v>-0.5</v>
      </c>
      <c r="C1069">
        <v>-1.5</v>
      </c>
      <c r="D1069">
        <v>-2.4969999999999999</v>
      </c>
      <c r="E1069">
        <v>-3.1739999999999999</v>
      </c>
      <c r="F1069">
        <v>-3.25</v>
      </c>
      <c r="G1069">
        <v>2.1</v>
      </c>
      <c r="H1069">
        <v>0</v>
      </c>
      <c r="I1069">
        <v>2.1240000000000001</v>
      </c>
      <c r="J1069">
        <v>-0.505</v>
      </c>
      <c r="K1069">
        <v>-1.5</v>
      </c>
      <c r="L1069">
        <v>-2.4969999999999999</v>
      </c>
      <c r="M1069">
        <v>-3.1739999999999999</v>
      </c>
      <c r="N1069">
        <v>-3.25</v>
      </c>
      <c r="O1069">
        <v>1.002</v>
      </c>
      <c r="P1069">
        <v>1.0169999999999999</v>
      </c>
      <c r="Q1069">
        <v>1.01</v>
      </c>
      <c r="R1069">
        <v>0.60499999999999998</v>
      </c>
      <c r="S1069">
        <v>0.23200000000000001</v>
      </c>
    </row>
    <row r="1070" spans="1:19" x14ac:dyDescent="0.3">
      <c r="A1070">
        <v>120</v>
      </c>
      <c r="B1070">
        <v>-0.5</v>
      </c>
      <c r="C1070">
        <v>-1.5</v>
      </c>
      <c r="D1070">
        <v>-2.4969999999999999</v>
      </c>
      <c r="E1070">
        <v>-3.1739999999999999</v>
      </c>
      <c r="F1070">
        <v>-3.25</v>
      </c>
      <c r="G1070">
        <v>2.1</v>
      </c>
      <c r="H1070">
        <v>0</v>
      </c>
      <c r="I1070">
        <v>2.1240000000000001</v>
      </c>
      <c r="J1070">
        <v>-0.50800000000000001</v>
      </c>
      <c r="K1070">
        <v>-1.5009999999999999</v>
      </c>
      <c r="L1070">
        <v>-2.4969999999999999</v>
      </c>
      <c r="M1070">
        <v>-3.1739999999999999</v>
      </c>
      <c r="N1070">
        <v>-3.25</v>
      </c>
      <c r="O1070">
        <v>1.0069999999999999</v>
      </c>
      <c r="P1070">
        <v>1.022</v>
      </c>
      <c r="Q1070">
        <v>1.0169999999999999</v>
      </c>
      <c r="R1070">
        <v>0.60799999999999998</v>
      </c>
      <c r="S1070">
        <v>0.23200000000000001</v>
      </c>
    </row>
    <row r="1071" spans="1:19" x14ac:dyDescent="0.3">
      <c r="A1071">
        <v>180</v>
      </c>
      <c r="B1071">
        <v>-0.5</v>
      </c>
      <c r="C1071">
        <v>-1.5</v>
      </c>
      <c r="D1071">
        <v>-2.4969999999999999</v>
      </c>
      <c r="E1071">
        <v>-3.1739999999999999</v>
      </c>
      <c r="F1071">
        <v>-3.25</v>
      </c>
      <c r="G1071">
        <v>2.1</v>
      </c>
      <c r="H1071">
        <v>0</v>
      </c>
      <c r="I1071">
        <v>2.1240000000000001</v>
      </c>
      <c r="J1071">
        <v>-0.51</v>
      </c>
      <c r="K1071">
        <v>-1.5</v>
      </c>
      <c r="L1071">
        <v>-2.4969999999999999</v>
      </c>
      <c r="M1071">
        <v>-3.173</v>
      </c>
      <c r="N1071">
        <v>-3.25</v>
      </c>
      <c r="O1071">
        <v>1.01</v>
      </c>
      <c r="P1071">
        <v>1.026</v>
      </c>
      <c r="Q1071">
        <v>1.018</v>
      </c>
      <c r="R1071">
        <v>0.61</v>
      </c>
      <c r="S1071">
        <v>0.23200000000000001</v>
      </c>
    </row>
    <row r="1072" spans="1:19" x14ac:dyDescent="0.3">
      <c r="A1072">
        <v>240</v>
      </c>
      <c r="B1072">
        <v>-0.5</v>
      </c>
      <c r="C1072">
        <v>-1.5</v>
      </c>
      <c r="D1072">
        <v>-2.4969999999999999</v>
      </c>
      <c r="E1072">
        <v>-3.1739999999999999</v>
      </c>
      <c r="F1072">
        <v>-3.25</v>
      </c>
      <c r="G1072">
        <v>2.1</v>
      </c>
      <c r="H1072">
        <v>0</v>
      </c>
      <c r="I1072">
        <v>2.1240000000000001</v>
      </c>
      <c r="J1072">
        <v>-0.51100000000000001</v>
      </c>
      <c r="K1072">
        <v>-1.5</v>
      </c>
      <c r="L1072">
        <v>-2.4969999999999999</v>
      </c>
      <c r="M1072">
        <v>-3.1720000000000002</v>
      </c>
      <c r="N1072">
        <v>-3.25</v>
      </c>
      <c r="O1072">
        <v>1.012</v>
      </c>
      <c r="P1072">
        <v>1.0269999999999999</v>
      </c>
      <c r="Q1072">
        <v>1.0189999999999999</v>
      </c>
      <c r="R1072">
        <v>0.61199999999999999</v>
      </c>
      <c r="S1072">
        <v>0.23300000000000001</v>
      </c>
    </row>
    <row r="1073" spans="1:19" x14ac:dyDescent="0.3">
      <c r="A1073">
        <v>300</v>
      </c>
      <c r="B1073">
        <v>-0.5</v>
      </c>
      <c r="C1073">
        <v>-1.5</v>
      </c>
      <c r="D1073">
        <v>-2.4969999999999999</v>
      </c>
      <c r="E1073">
        <v>-3.1739999999999999</v>
      </c>
      <c r="F1073">
        <v>-3.25</v>
      </c>
      <c r="G1073">
        <v>2.1</v>
      </c>
      <c r="H1073">
        <v>0</v>
      </c>
      <c r="I1073">
        <v>2.1240000000000001</v>
      </c>
      <c r="J1073">
        <v>-0.51100000000000001</v>
      </c>
      <c r="K1073">
        <v>-1.5</v>
      </c>
      <c r="L1073">
        <v>-2.4969999999999999</v>
      </c>
      <c r="M1073">
        <v>-3.1720000000000002</v>
      </c>
      <c r="N1073">
        <v>-3.25</v>
      </c>
      <c r="O1073">
        <v>1.0129999999999999</v>
      </c>
      <c r="P1073">
        <v>1.0249999999999999</v>
      </c>
      <c r="Q1073">
        <v>1.0189999999999999</v>
      </c>
      <c r="R1073">
        <v>0.61299999999999999</v>
      </c>
      <c r="S1073">
        <v>0.23300000000000001</v>
      </c>
    </row>
    <row r="1074" spans="1:19" x14ac:dyDescent="0.3">
      <c r="A1074">
        <v>360</v>
      </c>
      <c r="B1074">
        <v>-0.5</v>
      </c>
      <c r="C1074">
        <v>-1.5</v>
      </c>
      <c r="D1074">
        <v>-2.4969999999999999</v>
      </c>
      <c r="E1074">
        <v>-3.1739999999999999</v>
      </c>
      <c r="F1074">
        <v>-3.25</v>
      </c>
      <c r="G1074">
        <v>2.1</v>
      </c>
      <c r="H1074">
        <v>0</v>
      </c>
      <c r="I1074">
        <v>2.1240000000000001</v>
      </c>
      <c r="J1074">
        <v>-0.51200000000000001</v>
      </c>
      <c r="K1074">
        <v>-1.5009999999999999</v>
      </c>
      <c r="L1074">
        <v>-2.4969999999999999</v>
      </c>
      <c r="M1074">
        <v>-3.1709999999999998</v>
      </c>
      <c r="N1074">
        <v>-3.25</v>
      </c>
      <c r="O1074">
        <v>1.014</v>
      </c>
      <c r="P1074">
        <v>1.0229999999999999</v>
      </c>
      <c r="Q1074">
        <v>1.0189999999999999</v>
      </c>
      <c r="R1074">
        <v>0.61399999999999999</v>
      </c>
      <c r="S1074">
        <v>0.23400000000000001</v>
      </c>
    </row>
    <row r="1075" spans="1:19" x14ac:dyDescent="0.3">
      <c r="A1075">
        <v>420</v>
      </c>
      <c r="B1075">
        <v>-0.5</v>
      </c>
      <c r="C1075">
        <v>-1.5</v>
      </c>
      <c r="D1075">
        <v>-2.4969999999999999</v>
      </c>
      <c r="E1075">
        <v>-3.1739999999999999</v>
      </c>
      <c r="F1075">
        <v>-3.25</v>
      </c>
      <c r="G1075">
        <v>2.1</v>
      </c>
      <c r="H1075">
        <v>0</v>
      </c>
      <c r="I1075">
        <v>2.1240000000000001</v>
      </c>
      <c r="J1075">
        <v>-0.51300000000000001</v>
      </c>
      <c r="K1075">
        <v>-1.502</v>
      </c>
      <c r="L1075">
        <v>-2.4969999999999999</v>
      </c>
      <c r="M1075">
        <v>-3.1709999999999998</v>
      </c>
      <c r="N1075">
        <v>-3.25</v>
      </c>
      <c r="O1075">
        <v>1.016</v>
      </c>
      <c r="P1075">
        <v>1.022</v>
      </c>
      <c r="Q1075">
        <v>1.0189999999999999</v>
      </c>
      <c r="R1075">
        <v>0.61499999999999999</v>
      </c>
      <c r="S1075">
        <v>0.23499999999999999</v>
      </c>
    </row>
    <row r="1076" spans="1:19" x14ac:dyDescent="0.3">
      <c r="A1076">
        <v>480</v>
      </c>
      <c r="B1076">
        <v>-0.5</v>
      </c>
      <c r="C1076">
        <v>-1.5</v>
      </c>
      <c r="D1076">
        <v>-2.4969999999999999</v>
      </c>
      <c r="E1076">
        <v>-3.1739999999999999</v>
      </c>
      <c r="F1076">
        <v>-3.25</v>
      </c>
      <c r="G1076">
        <v>2.1</v>
      </c>
      <c r="H1076">
        <v>0</v>
      </c>
      <c r="I1076">
        <v>2.1240000000000001</v>
      </c>
      <c r="J1076">
        <v>-0.51300000000000001</v>
      </c>
      <c r="K1076">
        <v>-1.5029999999999999</v>
      </c>
      <c r="L1076">
        <v>-2.4969999999999999</v>
      </c>
      <c r="M1076">
        <v>-3.1709999999999998</v>
      </c>
      <c r="N1076">
        <v>-3.25</v>
      </c>
      <c r="O1076">
        <v>1.016</v>
      </c>
      <c r="P1076">
        <v>1.0209999999999999</v>
      </c>
      <c r="Q1076">
        <v>1.0189999999999999</v>
      </c>
      <c r="R1076">
        <v>0.61599999999999999</v>
      </c>
      <c r="S1076">
        <v>0.23599999999999999</v>
      </c>
    </row>
    <row r="1077" spans="1:19" x14ac:dyDescent="0.3">
      <c r="A1077">
        <v>540</v>
      </c>
      <c r="B1077">
        <v>-0.5</v>
      </c>
      <c r="C1077">
        <v>-1.5</v>
      </c>
      <c r="D1077">
        <v>-2.4969999999999999</v>
      </c>
      <c r="E1077">
        <v>-3.1739999999999999</v>
      </c>
      <c r="F1077">
        <v>-3.25</v>
      </c>
      <c r="G1077">
        <v>2.1</v>
      </c>
      <c r="H1077">
        <v>0</v>
      </c>
      <c r="I1077">
        <v>2.1240000000000001</v>
      </c>
      <c r="J1077">
        <v>-0.51300000000000001</v>
      </c>
      <c r="K1077">
        <v>-1.504</v>
      </c>
      <c r="L1077">
        <v>-2.496</v>
      </c>
      <c r="M1077">
        <v>-3.1709999999999998</v>
      </c>
      <c r="N1077">
        <v>-3.25</v>
      </c>
      <c r="O1077">
        <v>1.0169999999999999</v>
      </c>
      <c r="P1077">
        <v>1.02</v>
      </c>
      <c r="Q1077">
        <v>1.0189999999999999</v>
      </c>
      <c r="R1077">
        <v>0.61599999999999999</v>
      </c>
      <c r="S1077">
        <v>0.23699999999999999</v>
      </c>
    </row>
    <row r="1078" spans="1:19" x14ac:dyDescent="0.3">
      <c r="A1078">
        <v>600</v>
      </c>
      <c r="B1078">
        <v>-0.5</v>
      </c>
      <c r="C1078">
        <v>-1.5</v>
      </c>
      <c r="D1078">
        <v>-2.4969999999999999</v>
      </c>
      <c r="E1078">
        <v>-3.1739999999999999</v>
      </c>
      <c r="F1078">
        <v>-3.25</v>
      </c>
      <c r="G1078">
        <v>2.1</v>
      </c>
      <c r="H1078">
        <v>0</v>
      </c>
      <c r="I1078">
        <v>2.1240000000000001</v>
      </c>
      <c r="J1078">
        <v>-0.51400000000000001</v>
      </c>
      <c r="K1078">
        <v>-1.504</v>
      </c>
      <c r="L1078">
        <v>-2.496</v>
      </c>
      <c r="M1078">
        <v>-3.1709999999999998</v>
      </c>
      <c r="N1078">
        <v>-3.25</v>
      </c>
      <c r="O1078">
        <v>1.0169999999999999</v>
      </c>
      <c r="P1078">
        <v>1.0189999999999999</v>
      </c>
      <c r="Q1078">
        <v>1.0189999999999999</v>
      </c>
      <c r="R1078">
        <v>0.61599999999999999</v>
      </c>
      <c r="S1078">
        <v>0.23799999999999999</v>
      </c>
    </row>
    <row r="1080" spans="1:19" x14ac:dyDescent="0.3">
      <c r="A1080" t="s">
        <v>0</v>
      </c>
      <c r="B1080" t="s">
        <v>84</v>
      </c>
    </row>
    <row r="1081" spans="1:19" x14ac:dyDescent="0.3">
      <c r="A1081">
        <v>0</v>
      </c>
      <c r="B1081">
        <v>-0.5</v>
      </c>
      <c r="C1081">
        <v>-1.5</v>
      </c>
      <c r="D1081">
        <v>-2.4969999999999999</v>
      </c>
      <c r="E1081">
        <v>-3.1739999999999999</v>
      </c>
      <c r="F1081">
        <v>-3.25</v>
      </c>
      <c r="G1081">
        <v>2.1</v>
      </c>
      <c r="H1081">
        <v>0</v>
      </c>
      <c r="I1081">
        <v>1.887</v>
      </c>
      <c r="J1081">
        <v>-0.5</v>
      </c>
      <c r="K1081">
        <v>-1.5</v>
      </c>
      <c r="L1081">
        <v>-2.4969999999999999</v>
      </c>
      <c r="M1081">
        <v>-3.1739999999999999</v>
      </c>
      <c r="N1081">
        <v>-3.25</v>
      </c>
      <c r="O1081">
        <v>0.99299999999999999</v>
      </c>
      <c r="P1081">
        <v>0.99299999999999999</v>
      </c>
      <c r="Q1081">
        <v>0.98799999999999999</v>
      </c>
      <c r="R1081">
        <v>0.60299999999999998</v>
      </c>
      <c r="S1081">
        <v>0.23100000000000001</v>
      </c>
    </row>
    <row r="1082" spans="1:19" x14ac:dyDescent="0.3">
      <c r="A1082">
        <v>60</v>
      </c>
      <c r="B1082">
        <v>-0.5</v>
      </c>
      <c r="C1082">
        <v>-1.5</v>
      </c>
      <c r="D1082">
        <v>-2.4969999999999999</v>
      </c>
      <c r="E1082">
        <v>-3.1739999999999999</v>
      </c>
      <c r="F1082">
        <v>-3.25</v>
      </c>
      <c r="G1082">
        <v>2.1</v>
      </c>
      <c r="H1082">
        <v>0</v>
      </c>
      <c r="I1082">
        <v>1.887</v>
      </c>
      <c r="J1082">
        <v>-0.505</v>
      </c>
      <c r="K1082">
        <v>-1.5</v>
      </c>
      <c r="L1082">
        <v>-2.4969999999999999</v>
      </c>
      <c r="M1082">
        <v>-3.1739999999999999</v>
      </c>
      <c r="N1082">
        <v>-3.2469999999999999</v>
      </c>
      <c r="O1082">
        <v>1.002</v>
      </c>
      <c r="P1082">
        <v>1.016</v>
      </c>
      <c r="Q1082">
        <v>1.0089999999999999</v>
      </c>
      <c r="R1082">
        <v>0.60699999999999998</v>
      </c>
      <c r="S1082">
        <v>0.224</v>
      </c>
    </row>
    <row r="1083" spans="1:19" x14ac:dyDescent="0.3">
      <c r="A1083">
        <v>120</v>
      </c>
      <c r="B1083">
        <v>-0.5</v>
      </c>
      <c r="C1083">
        <v>-1.5</v>
      </c>
      <c r="D1083">
        <v>-2.4969999999999999</v>
      </c>
      <c r="E1083">
        <v>-3.1739999999999999</v>
      </c>
      <c r="F1083">
        <v>-3.25</v>
      </c>
      <c r="G1083">
        <v>2.1</v>
      </c>
      <c r="H1083">
        <v>0</v>
      </c>
      <c r="I1083">
        <v>1.887</v>
      </c>
      <c r="J1083">
        <v>-0.50800000000000001</v>
      </c>
      <c r="K1083">
        <v>-1.5009999999999999</v>
      </c>
      <c r="L1083">
        <v>-2.4969999999999999</v>
      </c>
      <c r="M1083">
        <v>-3.173</v>
      </c>
      <c r="N1083">
        <v>-3.2440000000000002</v>
      </c>
      <c r="O1083">
        <v>1.0069999999999999</v>
      </c>
      <c r="P1083">
        <v>1.022</v>
      </c>
      <c r="Q1083">
        <v>1.016</v>
      </c>
      <c r="R1083">
        <v>0.60599999999999998</v>
      </c>
      <c r="S1083">
        <v>0.217</v>
      </c>
    </row>
    <row r="1084" spans="1:19" x14ac:dyDescent="0.3">
      <c r="A1084">
        <v>180</v>
      </c>
      <c r="B1084">
        <v>-0.5</v>
      </c>
      <c r="C1084">
        <v>-1.5</v>
      </c>
      <c r="D1084">
        <v>-2.4969999999999999</v>
      </c>
      <c r="E1084">
        <v>-3.1739999999999999</v>
      </c>
      <c r="F1084">
        <v>-3.25</v>
      </c>
      <c r="G1084">
        <v>2.1</v>
      </c>
      <c r="H1084">
        <v>0</v>
      </c>
      <c r="I1084">
        <v>1.887</v>
      </c>
      <c r="J1084">
        <v>-0.51</v>
      </c>
      <c r="K1084">
        <v>-1.5</v>
      </c>
      <c r="L1084">
        <v>-2.4980000000000002</v>
      </c>
      <c r="M1084">
        <v>-3.173</v>
      </c>
      <c r="N1084">
        <v>-3.2410000000000001</v>
      </c>
      <c r="O1084">
        <v>1.01</v>
      </c>
      <c r="P1084">
        <v>1.026</v>
      </c>
      <c r="Q1084">
        <v>1.0189999999999999</v>
      </c>
      <c r="R1084">
        <v>0.60899999999999999</v>
      </c>
      <c r="S1084">
        <v>0.21</v>
      </c>
    </row>
    <row r="1085" spans="1:19" x14ac:dyDescent="0.3">
      <c r="A1085">
        <v>240</v>
      </c>
      <c r="B1085">
        <v>-0.5</v>
      </c>
      <c r="C1085">
        <v>-1.5</v>
      </c>
      <c r="D1085">
        <v>-2.4969999999999999</v>
      </c>
      <c r="E1085">
        <v>-3.1739999999999999</v>
      </c>
      <c r="F1085">
        <v>-3.25</v>
      </c>
      <c r="G1085">
        <v>2.1</v>
      </c>
      <c r="H1085">
        <v>0</v>
      </c>
      <c r="I1085">
        <v>1.887</v>
      </c>
      <c r="J1085">
        <v>-0.51100000000000001</v>
      </c>
      <c r="K1085">
        <v>-1.5</v>
      </c>
      <c r="L1085">
        <v>-2.4969999999999999</v>
      </c>
      <c r="M1085">
        <v>-3.173</v>
      </c>
      <c r="N1085">
        <v>-3.238</v>
      </c>
      <c r="O1085">
        <v>1.012</v>
      </c>
      <c r="P1085">
        <v>1.0269999999999999</v>
      </c>
      <c r="Q1085">
        <v>1.02</v>
      </c>
      <c r="R1085">
        <v>0.61499999999999999</v>
      </c>
      <c r="S1085">
        <v>0.20499999999999999</v>
      </c>
    </row>
    <row r="1086" spans="1:19" x14ac:dyDescent="0.3">
      <c r="A1086">
        <v>300</v>
      </c>
      <c r="B1086">
        <v>-0.5</v>
      </c>
      <c r="C1086">
        <v>-1.5</v>
      </c>
      <c r="D1086">
        <v>-2.4969999999999999</v>
      </c>
      <c r="E1086">
        <v>-3.1739999999999999</v>
      </c>
      <c r="F1086">
        <v>-3.25</v>
      </c>
      <c r="G1086">
        <v>2.1</v>
      </c>
      <c r="H1086">
        <v>0</v>
      </c>
      <c r="I1086">
        <v>1.887</v>
      </c>
      <c r="J1086">
        <v>-0.51100000000000001</v>
      </c>
      <c r="K1086">
        <v>-1.5</v>
      </c>
      <c r="L1086">
        <v>-2.4969999999999999</v>
      </c>
      <c r="M1086">
        <v>-3.173</v>
      </c>
      <c r="N1086">
        <v>-3.2349999999999999</v>
      </c>
      <c r="O1086">
        <v>1.0129999999999999</v>
      </c>
      <c r="P1086">
        <v>1.0249999999999999</v>
      </c>
      <c r="Q1086">
        <v>1.018</v>
      </c>
      <c r="R1086">
        <v>0.61599999999999999</v>
      </c>
      <c r="S1086">
        <v>0.20100000000000001</v>
      </c>
    </row>
    <row r="1087" spans="1:19" x14ac:dyDescent="0.3">
      <c r="A1087">
        <v>360</v>
      </c>
      <c r="B1087">
        <v>-0.5</v>
      </c>
      <c r="C1087">
        <v>-1.5</v>
      </c>
      <c r="D1087">
        <v>-2.4969999999999999</v>
      </c>
      <c r="E1087">
        <v>-3.1739999999999999</v>
      </c>
      <c r="F1087">
        <v>-3.25</v>
      </c>
      <c r="G1087">
        <v>2.1</v>
      </c>
      <c r="H1087">
        <v>0</v>
      </c>
      <c r="I1087">
        <v>1.887</v>
      </c>
      <c r="J1087">
        <v>-0.51200000000000001</v>
      </c>
      <c r="K1087">
        <v>-1.5009999999999999</v>
      </c>
      <c r="L1087">
        <v>-2.4969999999999999</v>
      </c>
      <c r="M1087">
        <v>-3.1709999999999998</v>
      </c>
      <c r="N1087">
        <v>-3.2320000000000002</v>
      </c>
      <c r="O1087">
        <v>1.014</v>
      </c>
      <c r="P1087">
        <v>1.024</v>
      </c>
      <c r="Q1087">
        <v>1.0189999999999999</v>
      </c>
      <c r="R1087">
        <v>0.61299999999999999</v>
      </c>
      <c r="S1087">
        <v>0.19800000000000001</v>
      </c>
    </row>
    <row r="1088" spans="1:19" x14ac:dyDescent="0.3">
      <c r="A1088">
        <v>420</v>
      </c>
      <c r="B1088">
        <v>-0.5</v>
      </c>
      <c r="C1088">
        <v>-1.5</v>
      </c>
      <c r="D1088">
        <v>-2.4969999999999999</v>
      </c>
      <c r="E1088">
        <v>-3.1739999999999999</v>
      </c>
      <c r="F1088">
        <v>-3.25</v>
      </c>
      <c r="G1088">
        <v>2.1</v>
      </c>
      <c r="H1088">
        <v>0</v>
      </c>
      <c r="I1088">
        <v>1.887</v>
      </c>
      <c r="J1088">
        <v>-0.51300000000000001</v>
      </c>
      <c r="K1088">
        <v>-1.502</v>
      </c>
      <c r="L1088">
        <v>-2.4969999999999999</v>
      </c>
      <c r="M1088">
        <v>-3.169</v>
      </c>
      <c r="N1088">
        <v>-3.2290000000000001</v>
      </c>
      <c r="O1088">
        <v>1.016</v>
      </c>
      <c r="P1088">
        <v>1.022</v>
      </c>
      <c r="Q1088">
        <v>1.02</v>
      </c>
      <c r="R1088">
        <v>0.60599999999999998</v>
      </c>
      <c r="S1088">
        <v>0.19500000000000001</v>
      </c>
    </row>
    <row r="1089" spans="1:19" x14ac:dyDescent="0.3">
      <c r="A1089">
        <v>480</v>
      </c>
      <c r="B1089">
        <v>-0.5</v>
      </c>
      <c r="C1089">
        <v>-1.5</v>
      </c>
      <c r="D1089">
        <v>-2.4969999999999999</v>
      </c>
      <c r="E1089">
        <v>-3.1739999999999999</v>
      </c>
      <c r="F1089">
        <v>-3.25</v>
      </c>
      <c r="G1089">
        <v>2.1</v>
      </c>
      <c r="H1089">
        <v>0</v>
      </c>
      <c r="I1089">
        <v>1.887</v>
      </c>
      <c r="J1089">
        <v>-0.51300000000000001</v>
      </c>
      <c r="K1089">
        <v>-1.5029999999999999</v>
      </c>
      <c r="L1089">
        <v>-2.4969999999999999</v>
      </c>
      <c r="M1089">
        <v>-3.1659999999999999</v>
      </c>
      <c r="N1089">
        <v>-3.226</v>
      </c>
      <c r="O1089">
        <v>1.016</v>
      </c>
      <c r="P1089">
        <v>1.0209999999999999</v>
      </c>
      <c r="Q1089">
        <v>1.0189999999999999</v>
      </c>
      <c r="R1089">
        <v>0.60099999999999998</v>
      </c>
      <c r="S1089">
        <v>0.19400000000000001</v>
      </c>
    </row>
    <row r="1090" spans="1:19" x14ac:dyDescent="0.3">
      <c r="A1090">
        <v>540</v>
      </c>
      <c r="B1090">
        <v>-0.5</v>
      </c>
      <c r="C1090">
        <v>-1.5</v>
      </c>
      <c r="D1090">
        <v>-2.4969999999999999</v>
      </c>
      <c r="E1090">
        <v>-3.1739999999999999</v>
      </c>
      <c r="F1090">
        <v>-3.25</v>
      </c>
      <c r="G1090">
        <v>2.1</v>
      </c>
      <c r="H1090">
        <v>0</v>
      </c>
      <c r="I1090">
        <v>1.887</v>
      </c>
      <c r="J1090">
        <v>-0.51300000000000001</v>
      </c>
      <c r="K1090">
        <v>-1.504</v>
      </c>
      <c r="L1090">
        <v>-2.496</v>
      </c>
      <c r="M1090">
        <v>-3.1629999999999998</v>
      </c>
      <c r="N1090">
        <v>-3.2229999999999999</v>
      </c>
      <c r="O1090">
        <v>1.0169999999999999</v>
      </c>
      <c r="P1090">
        <v>1.02</v>
      </c>
      <c r="Q1090">
        <v>1.0189999999999999</v>
      </c>
      <c r="R1090">
        <v>0.59499999999999997</v>
      </c>
      <c r="S1090">
        <v>0.193</v>
      </c>
    </row>
    <row r="1091" spans="1:19" x14ac:dyDescent="0.3">
      <c r="A1091">
        <v>600</v>
      </c>
      <c r="B1091">
        <v>-0.5</v>
      </c>
      <c r="C1091">
        <v>-1.5</v>
      </c>
      <c r="D1091">
        <v>-2.4969999999999999</v>
      </c>
      <c r="E1091">
        <v>-3.1739999999999999</v>
      </c>
      <c r="F1091">
        <v>-3.25</v>
      </c>
      <c r="G1091">
        <v>2.1</v>
      </c>
      <c r="H1091">
        <v>0</v>
      </c>
      <c r="I1091">
        <v>1.887</v>
      </c>
      <c r="J1091">
        <v>-0.51400000000000001</v>
      </c>
      <c r="K1091">
        <v>-1.504</v>
      </c>
      <c r="L1091">
        <v>-2.496</v>
      </c>
      <c r="M1091">
        <v>-3.16</v>
      </c>
      <c r="N1091">
        <v>-3.22</v>
      </c>
      <c r="O1091">
        <v>1.0169999999999999</v>
      </c>
      <c r="P1091">
        <v>1.0189999999999999</v>
      </c>
      <c r="Q1091">
        <v>1.018</v>
      </c>
      <c r="R1091">
        <v>0.59099999999999997</v>
      </c>
      <c r="S1091">
        <v>0.192</v>
      </c>
    </row>
    <row r="1093" spans="1:19" x14ac:dyDescent="0.3">
      <c r="A1093" t="s">
        <v>0</v>
      </c>
      <c r="B1093" t="s">
        <v>85</v>
      </c>
    </row>
    <row r="1094" spans="1:19" x14ac:dyDescent="0.3">
      <c r="A1094">
        <v>0</v>
      </c>
      <c r="B1094">
        <v>-0.5</v>
      </c>
      <c r="C1094">
        <v>-1.5</v>
      </c>
      <c r="D1094">
        <v>-2.4969999999999999</v>
      </c>
      <c r="E1094">
        <v>-3.1819999999999999</v>
      </c>
      <c r="F1094">
        <v>-3.26</v>
      </c>
      <c r="G1094">
        <v>2.1</v>
      </c>
      <c r="H1094">
        <v>0.01</v>
      </c>
      <c r="I1094">
        <v>2.3479999999999999</v>
      </c>
      <c r="J1094">
        <v>-0.5</v>
      </c>
      <c r="K1094">
        <v>-1.5</v>
      </c>
      <c r="L1094">
        <v>-2.4969999999999999</v>
      </c>
      <c r="M1094">
        <v>-3.1819999999999999</v>
      </c>
      <c r="N1094">
        <v>-3.26</v>
      </c>
      <c r="O1094">
        <v>0.99299999999999999</v>
      </c>
      <c r="P1094">
        <v>0.99299999999999999</v>
      </c>
      <c r="Q1094">
        <v>0.98799999999999999</v>
      </c>
      <c r="R1094">
        <v>0.61</v>
      </c>
      <c r="S1094">
        <v>0.23300000000000001</v>
      </c>
    </row>
    <row r="1095" spans="1:19" x14ac:dyDescent="0.3">
      <c r="A1095">
        <v>60</v>
      </c>
      <c r="B1095">
        <v>-0.5</v>
      </c>
      <c r="C1095">
        <v>-1.5</v>
      </c>
      <c r="D1095">
        <v>-2.4969999999999999</v>
      </c>
      <c r="E1095">
        <v>-3.1819999999999999</v>
      </c>
      <c r="F1095">
        <v>-3.26</v>
      </c>
      <c r="G1095">
        <v>2.1</v>
      </c>
      <c r="H1095">
        <v>0.01</v>
      </c>
      <c r="I1095">
        <v>2.3479999999999999</v>
      </c>
      <c r="J1095">
        <v>-0.504</v>
      </c>
      <c r="K1095">
        <v>-1.5</v>
      </c>
      <c r="L1095">
        <v>-2.4969999999999999</v>
      </c>
      <c r="M1095">
        <v>-3.181</v>
      </c>
      <c r="N1095">
        <v>-3.2629999999999999</v>
      </c>
      <c r="O1095">
        <v>1.0049999999999999</v>
      </c>
      <c r="P1095">
        <v>1.018</v>
      </c>
      <c r="Q1095">
        <v>1.01</v>
      </c>
      <c r="R1095">
        <v>0.61099999999999999</v>
      </c>
      <c r="S1095">
        <v>0.24099999999999999</v>
      </c>
    </row>
    <row r="1096" spans="1:19" x14ac:dyDescent="0.3">
      <c r="A1096">
        <v>120</v>
      </c>
      <c r="B1096">
        <v>-0.5</v>
      </c>
      <c r="C1096">
        <v>-1.5</v>
      </c>
      <c r="D1096">
        <v>-2.4969999999999999</v>
      </c>
      <c r="E1096">
        <v>-3.1819999999999999</v>
      </c>
      <c r="F1096">
        <v>-3.26</v>
      </c>
      <c r="G1096">
        <v>2.1</v>
      </c>
      <c r="H1096">
        <v>0.01</v>
      </c>
      <c r="I1096">
        <v>2.3479999999999999</v>
      </c>
      <c r="J1096">
        <v>-0.505</v>
      </c>
      <c r="K1096">
        <v>-1.5009999999999999</v>
      </c>
      <c r="L1096">
        <v>-2.4980000000000002</v>
      </c>
      <c r="M1096">
        <v>-3.1819999999999999</v>
      </c>
      <c r="N1096">
        <v>-3.266</v>
      </c>
      <c r="O1096">
        <v>1.012</v>
      </c>
      <c r="P1096">
        <v>1.022</v>
      </c>
      <c r="Q1096">
        <v>1.018</v>
      </c>
      <c r="R1096">
        <v>0.61499999999999999</v>
      </c>
      <c r="S1096">
        <v>0.249</v>
      </c>
    </row>
    <row r="1097" spans="1:19" x14ac:dyDescent="0.3">
      <c r="A1097">
        <v>180</v>
      </c>
      <c r="B1097">
        <v>-0.5</v>
      </c>
      <c r="C1097">
        <v>-1.5</v>
      </c>
      <c r="D1097">
        <v>-2.4969999999999999</v>
      </c>
      <c r="E1097">
        <v>-3.1819999999999999</v>
      </c>
      <c r="F1097">
        <v>-3.26</v>
      </c>
      <c r="G1097">
        <v>2.1</v>
      </c>
      <c r="H1097">
        <v>0.01</v>
      </c>
      <c r="I1097">
        <v>2.3479999999999999</v>
      </c>
      <c r="J1097">
        <v>-0.50600000000000001</v>
      </c>
      <c r="K1097">
        <v>-1.5</v>
      </c>
      <c r="L1097">
        <v>-2.4980000000000002</v>
      </c>
      <c r="M1097">
        <v>-3.181</v>
      </c>
      <c r="N1097">
        <v>-3.2690000000000001</v>
      </c>
      <c r="O1097">
        <v>1.018</v>
      </c>
      <c r="P1097">
        <v>1.026</v>
      </c>
      <c r="Q1097">
        <v>1.0189999999999999</v>
      </c>
      <c r="R1097">
        <v>0.61699999999999999</v>
      </c>
      <c r="S1097">
        <v>0.25600000000000001</v>
      </c>
    </row>
    <row r="1098" spans="1:19" x14ac:dyDescent="0.3">
      <c r="A1098">
        <v>240</v>
      </c>
      <c r="B1098">
        <v>-0.5</v>
      </c>
      <c r="C1098">
        <v>-1.5</v>
      </c>
      <c r="D1098">
        <v>-2.4969999999999999</v>
      </c>
      <c r="E1098">
        <v>-3.1819999999999999</v>
      </c>
      <c r="F1098">
        <v>-3.26</v>
      </c>
      <c r="G1098">
        <v>2.1</v>
      </c>
      <c r="H1098">
        <v>0.01</v>
      </c>
      <c r="I1098">
        <v>2.3479999999999999</v>
      </c>
      <c r="J1098">
        <v>-0.505</v>
      </c>
      <c r="K1098">
        <v>-1.5</v>
      </c>
      <c r="L1098">
        <v>-2.4969999999999999</v>
      </c>
      <c r="M1098">
        <v>-3.1789999999999998</v>
      </c>
      <c r="N1098">
        <v>-3.2719999999999998</v>
      </c>
      <c r="O1098">
        <v>1.022</v>
      </c>
      <c r="P1098">
        <v>1.026</v>
      </c>
      <c r="Q1098">
        <v>1.02</v>
      </c>
      <c r="R1098">
        <v>0.61599999999999999</v>
      </c>
      <c r="S1098">
        <v>0.26200000000000001</v>
      </c>
    </row>
    <row r="1099" spans="1:19" x14ac:dyDescent="0.3">
      <c r="A1099">
        <v>300</v>
      </c>
      <c r="B1099">
        <v>-0.5</v>
      </c>
      <c r="C1099">
        <v>-1.5</v>
      </c>
      <c r="D1099">
        <v>-2.4969999999999999</v>
      </c>
      <c r="E1099">
        <v>-3.1819999999999999</v>
      </c>
      <c r="F1099">
        <v>-3.26</v>
      </c>
      <c r="G1099">
        <v>2.1</v>
      </c>
      <c r="H1099">
        <v>0.01</v>
      </c>
      <c r="I1099">
        <v>2.3479999999999999</v>
      </c>
      <c r="J1099">
        <v>-0.505</v>
      </c>
      <c r="K1099">
        <v>-1.5009999999999999</v>
      </c>
      <c r="L1099">
        <v>-2.4969999999999999</v>
      </c>
      <c r="M1099">
        <v>-3.1789999999999998</v>
      </c>
      <c r="N1099">
        <v>-3.2749999999999999</v>
      </c>
      <c r="O1099">
        <v>1.0249999999999999</v>
      </c>
      <c r="P1099">
        <v>1.026</v>
      </c>
      <c r="Q1099">
        <v>1.02</v>
      </c>
      <c r="R1099">
        <v>0.61699999999999999</v>
      </c>
      <c r="S1099">
        <v>0.26700000000000002</v>
      </c>
    </row>
    <row r="1100" spans="1:19" x14ac:dyDescent="0.3">
      <c r="A1100">
        <v>360</v>
      </c>
      <c r="B1100">
        <v>-0.5</v>
      </c>
      <c r="C1100">
        <v>-1.5</v>
      </c>
      <c r="D1100">
        <v>-2.4969999999999999</v>
      </c>
      <c r="E1100">
        <v>-3.1819999999999999</v>
      </c>
      <c r="F1100">
        <v>-3.26</v>
      </c>
      <c r="G1100">
        <v>2.1</v>
      </c>
      <c r="H1100">
        <v>0.01</v>
      </c>
      <c r="I1100">
        <v>2.3479999999999999</v>
      </c>
      <c r="J1100">
        <v>-0.504</v>
      </c>
      <c r="K1100">
        <v>-1.5009999999999999</v>
      </c>
      <c r="L1100">
        <v>-2.4969999999999999</v>
      </c>
      <c r="M1100">
        <v>-3.1789999999999998</v>
      </c>
      <c r="N1100">
        <v>-3.278</v>
      </c>
      <c r="O1100">
        <v>1.028</v>
      </c>
      <c r="P1100">
        <v>1.024</v>
      </c>
      <c r="Q1100">
        <v>1.02</v>
      </c>
      <c r="R1100">
        <v>0.622</v>
      </c>
      <c r="S1100">
        <v>0.27200000000000002</v>
      </c>
    </row>
    <row r="1101" spans="1:19" x14ac:dyDescent="0.3">
      <c r="A1101">
        <v>420</v>
      </c>
      <c r="B1101">
        <v>-0.5</v>
      </c>
      <c r="C1101">
        <v>-1.5</v>
      </c>
      <c r="D1101">
        <v>-2.4969999999999999</v>
      </c>
      <c r="E1101">
        <v>-3.1819999999999999</v>
      </c>
      <c r="F1101">
        <v>-3.26</v>
      </c>
      <c r="G1101">
        <v>2.1</v>
      </c>
      <c r="H1101">
        <v>0.01</v>
      </c>
      <c r="I1101">
        <v>2.3479999999999999</v>
      </c>
      <c r="J1101">
        <v>-0.502</v>
      </c>
      <c r="K1101">
        <v>-1.5009999999999999</v>
      </c>
      <c r="L1101">
        <v>-2.4969999999999999</v>
      </c>
      <c r="M1101">
        <v>-3.181</v>
      </c>
      <c r="N1101">
        <v>-3.2810000000000001</v>
      </c>
      <c r="O1101">
        <v>1.03</v>
      </c>
      <c r="P1101">
        <v>1.0229999999999999</v>
      </c>
      <c r="Q1101">
        <v>1.018</v>
      </c>
      <c r="R1101">
        <v>0.628</v>
      </c>
      <c r="S1101">
        <v>0.27600000000000002</v>
      </c>
    </row>
    <row r="1102" spans="1:19" x14ac:dyDescent="0.3">
      <c r="A1102">
        <v>480</v>
      </c>
      <c r="B1102">
        <v>-0.5</v>
      </c>
      <c r="C1102">
        <v>-1.5</v>
      </c>
      <c r="D1102">
        <v>-2.4969999999999999</v>
      </c>
      <c r="E1102">
        <v>-3.1819999999999999</v>
      </c>
      <c r="F1102">
        <v>-3.26</v>
      </c>
      <c r="G1102">
        <v>2.1</v>
      </c>
      <c r="H1102">
        <v>0.01</v>
      </c>
      <c r="I1102">
        <v>2.3479999999999999</v>
      </c>
      <c r="J1102">
        <v>-0.5</v>
      </c>
      <c r="K1102">
        <v>-1.502</v>
      </c>
      <c r="L1102">
        <v>-2.4969999999999999</v>
      </c>
      <c r="M1102">
        <v>-3.1819999999999999</v>
      </c>
      <c r="N1102">
        <v>-3.2839999999999998</v>
      </c>
      <c r="O1102">
        <v>1.032</v>
      </c>
      <c r="P1102">
        <v>1.0229999999999999</v>
      </c>
      <c r="Q1102">
        <v>1.0189999999999999</v>
      </c>
      <c r="R1102">
        <v>0.63400000000000001</v>
      </c>
      <c r="S1102">
        <v>0.28000000000000003</v>
      </c>
    </row>
    <row r="1103" spans="1:19" x14ac:dyDescent="0.3">
      <c r="A1103">
        <v>540</v>
      </c>
      <c r="B1103">
        <v>-0.5</v>
      </c>
      <c r="C1103">
        <v>-1.5</v>
      </c>
      <c r="D1103">
        <v>-2.4969999999999999</v>
      </c>
      <c r="E1103">
        <v>-3.1819999999999999</v>
      </c>
      <c r="F1103">
        <v>-3.26</v>
      </c>
      <c r="G1103">
        <v>2.1</v>
      </c>
      <c r="H1103">
        <v>0.01</v>
      </c>
      <c r="I1103">
        <v>2.3479999999999999</v>
      </c>
      <c r="J1103">
        <v>-0.499</v>
      </c>
      <c r="K1103">
        <v>-1.502</v>
      </c>
      <c r="L1103">
        <v>-2.4969999999999999</v>
      </c>
      <c r="M1103">
        <v>-3.1850000000000001</v>
      </c>
      <c r="N1103">
        <v>-3.2869999999999999</v>
      </c>
      <c r="O1103">
        <v>1.034</v>
      </c>
      <c r="P1103">
        <v>1.0229999999999999</v>
      </c>
      <c r="Q1103">
        <v>1.02</v>
      </c>
      <c r="R1103">
        <v>0.64</v>
      </c>
      <c r="S1103">
        <v>0.28299999999999997</v>
      </c>
    </row>
    <row r="1104" spans="1:19" x14ac:dyDescent="0.3">
      <c r="A1104">
        <v>600</v>
      </c>
      <c r="B1104">
        <v>-0.5</v>
      </c>
      <c r="C1104">
        <v>-1.5</v>
      </c>
      <c r="D1104">
        <v>-2.4969999999999999</v>
      </c>
      <c r="E1104">
        <v>-3.1819999999999999</v>
      </c>
      <c r="F1104">
        <v>-3.26</v>
      </c>
      <c r="G1104">
        <v>2.1</v>
      </c>
      <c r="H1104">
        <v>0.01</v>
      </c>
      <c r="I1104">
        <v>2.3479999999999999</v>
      </c>
      <c r="J1104">
        <v>-0.497</v>
      </c>
      <c r="K1104">
        <v>-1.5029999999999999</v>
      </c>
      <c r="L1104">
        <v>-2.4969999999999999</v>
      </c>
      <c r="M1104">
        <v>-3.1869999999999998</v>
      </c>
      <c r="N1104">
        <v>-3.29</v>
      </c>
      <c r="O1104">
        <v>1.036</v>
      </c>
      <c r="P1104">
        <v>1.0229999999999999</v>
      </c>
      <c r="Q1104">
        <v>1.0189999999999999</v>
      </c>
      <c r="R1104">
        <v>0.64600000000000002</v>
      </c>
      <c r="S1104">
        <v>0.28599999999999998</v>
      </c>
    </row>
    <row r="1106" spans="1:19" x14ac:dyDescent="0.3">
      <c r="A1106" t="s">
        <v>0</v>
      </c>
      <c r="B1106" t="s">
        <v>86</v>
      </c>
    </row>
    <row r="1107" spans="1:19" x14ac:dyDescent="0.3">
      <c r="A1107">
        <v>0</v>
      </c>
      <c r="B1107">
        <v>-0.5</v>
      </c>
      <c r="C1107">
        <v>-1.5</v>
      </c>
      <c r="D1107">
        <v>-2.4969999999999999</v>
      </c>
      <c r="E1107">
        <v>-3.1819999999999999</v>
      </c>
      <c r="F1107">
        <v>-3.26</v>
      </c>
      <c r="G1107">
        <v>2.1</v>
      </c>
      <c r="H1107">
        <v>0.01</v>
      </c>
      <c r="I1107">
        <v>2.125</v>
      </c>
      <c r="J1107">
        <v>-0.5</v>
      </c>
      <c r="K1107">
        <v>-1.5</v>
      </c>
      <c r="L1107">
        <v>-2.4969999999999999</v>
      </c>
      <c r="M1107">
        <v>-3.1819999999999999</v>
      </c>
      <c r="N1107">
        <v>-3.26</v>
      </c>
      <c r="O1107">
        <v>0.99299999999999999</v>
      </c>
      <c r="P1107">
        <v>0.99299999999999999</v>
      </c>
      <c r="Q1107">
        <v>0.98799999999999999</v>
      </c>
      <c r="R1107">
        <v>0.61</v>
      </c>
      <c r="S1107">
        <v>0.23300000000000001</v>
      </c>
    </row>
    <row r="1108" spans="1:19" x14ac:dyDescent="0.3">
      <c r="A1108">
        <v>60</v>
      </c>
      <c r="B1108">
        <v>-0.5</v>
      </c>
      <c r="C1108">
        <v>-1.5</v>
      </c>
      <c r="D1108">
        <v>-2.4969999999999999</v>
      </c>
      <c r="E1108">
        <v>-3.1819999999999999</v>
      </c>
      <c r="F1108">
        <v>-3.26</v>
      </c>
      <c r="G1108">
        <v>2.1</v>
      </c>
      <c r="H1108">
        <v>0.01</v>
      </c>
      <c r="I1108">
        <v>2.125</v>
      </c>
      <c r="J1108">
        <v>-0.504</v>
      </c>
      <c r="K1108">
        <v>-1.5</v>
      </c>
      <c r="L1108">
        <v>-2.4969999999999999</v>
      </c>
      <c r="M1108">
        <v>-3.1819999999999999</v>
      </c>
      <c r="N1108">
        <v>-3.26</v>
      </c>
      <c r="O1108">
        <v>1.0049999999999999</v>
      </c>
      <c r="P1108">
        <v>1.0169999999999999</v>
      </c>
      <c r="Q1108">
        <v>1.01</v>
      </c>
      <c r="R1108">
        <v>0.61199999999999999</v>
      </c>
      <c r="S1108">
        <v>0.23400000000000001</v>
      </c>
    </row>
    <row r="1109" spans="1:19" x14ac:dyDescent="0.3">
      <c r="A1109">
        <v>120</v>
      </c>
      <c r="B1109">
        <v>-0.5</v>
      </c>
      <c r="C1109">
        <v>-1.5</v>
      </c>
      <c r="D1109">
        <v>-2.4969999999999999</v>
      </c>
      <c r="E1109">
        <v>-3.1819999999999999</v>
      </c>
      <c r="F1109">
        <v>-3.26</v>
      </c>
      <c r="G1109">
        <v>2.1</v>
      </c>
      <c r="H1109">
        <v>0.01</v>
      </c>
      <c r="I1109">
        <v>2.125</v>
      </c>
      <c r="J1109">
        <v>-0.50600000000000001</v>
      </c>
      <c r="K1109">
        <v>-1.5009999999999999</v>
      </c>
      <c r="L1109">
        <v>-2.4980000000000002</v>
      </c>
      <c r="M1109">
        <v>-3.181</v>
      </c>
      <c r="N1109">
        <v>-3.26</v>
      </c>
      <c r="O1109">
        <v>1.0129999999999999</v>
      </c>
      <c r="P1109">
        <v>1.022</v>
      </c>
      <c r="Q1109">
        <v>1.018</v>
      </c>
      <c r="R1109">
        <v>0.61399999999999999</v>
      </c>
      <c r="S1109">
        <v>0.23400000000000001</v>
      </c>
    </row>
    <row r="1110" spans="1:19" x14ac:dyDescent="0.3">
      <c r="A1110">
        <v>180</v>
      </c>
      <c r="B1110">
        <v>-0.5</v>
      </c>
      <c r="C1110">
        <v>-1.5</v>
      </c>
      <c r="D1110">
        <v>-2.4969999999999999</v>
      </c>
      <c r="E1110">
        <v>-3.1819999999999999</v>
      </c>
      <c r="F1110">
        <v>-3.26</v>
      </c>
      <c r="G1110">
        <v>2.1</v>
      </c>
      <c r="H1110">
        <v>0.01</v>
      </c>
      <c r="I1110">
        <v>2.125</v>
      </c>
      <c r="J1110">
        <v>-0.50600000000000001</v>
      </c>
      <c r="K1110">
        <v>-1.5</v>
      </c>
      <c r="L1110">
        <v>-2.4980000000000002</v>
      </c>
      <c r="M1110">
        <v>-3.181</v>
      </c>
      <c r="N1110">
        <v>-3.26</v>
      </c>
      <c r="O1110">
        <v>1.018</v>
      </c>
      <c r="P1110">
        <v>1.026</v>
      </c>
      <c r="Q1110">
        <v>1.0189999999999999</v>
      </c>
      <c r="R1110">
        <v>0.61599999999999999</v>
      </c>
      <c r="S1110">
        <v>0.23400000000000001</v>
      </c>
    </row>
    <row r="1111" spans="1:19" x14ac:dyDescent="0.3">
      <c r="A1111">
        <v>240</v>
      </c>
      <c r="B1111">
        <v>-0.5</v>
      </c>
      <c r="C1111">
        <v>-1.5</v>
      </c>
      <c r="D1111">
        <v>-2.4969999999999999</v>
      </c>
      <c r="E1111">
        <v>-3.1819999999999999</v>
      </c>
      <c r="F1111">
        <v>-3.26</v>
      </c>
      <c r="G1111">
        <v>2.1</v>
      </c>
      <c r="H1111">
        <v>0.01</v>
      </c>
      <c r="I1111">
        <v>2.125</v>
      </c>
      <c r="J1111">
        <v>-0.505</v>
      </c>
      <c r="K1111">
        <v>-1.5</v>
      </c>
      <c r="L1111">
        <v>-2.4969999999999999</v>
      </c>
      <c r="M1111">
        <v>-3.18</v>
      </c>
      <c r="N1111">
        <v>-3.26</v>
      </c>
      <c r="O1111">
        <v>1.022</v>
      </c>
      <c r="P1111">
        <v>1.026</v>
      </c>
      <c r="Q1111">
        <v>1.02</v>
      </c>
      <c r="R1111">
        <v>0.61799999999999999</v>
      </c>
      <c r="S1111">
        <v>0.23499999999999999</v>
      </c>
    </row>
    <row r="1112" spans="1:19" x14ac:dyDescent="0.3">
      <c r="A1112">
        <v>300</v>
      </c>
      <c r="B1112">
        <v>-0.5</v>
      </c>
      <c r="C1112">
        <v>-1.5</v>
      </c>
      <c r="D1112">
        <v>-2.4969999999999999</v>
      </c>
      <c r="E1112">
        <v>-3.1819999999999999</v>
      </c>
      <c r="F1112">
        <v>-3.26</v>
      </c>
      <c r="G1112">
        <v>2.1</v>
      </c>
      <c r="H1112">
        <v>0.01</v>
      </c>
      <c r="I1112">
        <v>2.125</v>
      </c>
      <c r="J1112">
        <v>-0.504</v>
      </c>
      <c r="K1112">
        <v>-1.5</v>
      </c>
      <c r="L1112">
        <v>-2.4969999999999999</v>
      </c>
      <c r="M1112">
        <v>-3.18</v>
      </c>
      <c r="N1112">
        <v>-3.26</v>
      </c>
      <c r="O1112">
        <v>1.0249999999999999</v>
      </c>
      <c r="P1112">
        <v>1.0249999999999999</v>
      </c>
      <c r="Q1112">
        <v>1.02</v>
      </c>
      <c r="R1112">
        <v>0.62</v>
      </c>
      <c r="S1112">
        <v>0.23499999999999999</v>
      </c>
    </row>
    <row r="1113" spans="1:19" x14ac:dyDescent="0.3">
      <c r="A1113">
        <v>360</v>
      </c>
      <c r="B1113">
        <v>-0.5</v>
      </c>
      <c r="C1113">
        <v>-1.5</v>
      </c>
      <c r="D1113">
        <v>-2.4969999999999999</v>
      </c>
      <c r="E1113">
        <v>-3.1819999999999999</v>
      </c>
      <c r="F1113">
        <v>-3.26</v>
      </c>
      <c r="G1113">
        <v>2.1</v>
      </c>
      <c r="H1113">
        <v>0.01</v>
      </c>
      <c r="I1113">
        <v>2.125</v>
      </c>
      <c r="J1113">
        <v>-0.504</v>
      </c>
      <c r="K1113">
        <v>-1.5009999999999999</v>
      </c>
      <c r="L1113">
        <v>-2.4969999999999999</v>
      </c>
      <c r="M1113">
        <v>-3.1789999999999998</v>
      </c>
      <c r="N1113">
        <v>-3.26</v>
      </c>
      <c r="O1113">
        <v>1.028</v>
      </c>
      <c r="P1113">
        <v>1.024</v>
      </c>
      <c r="Q1113">
        <v>1.02</v>
      </c>
      <c r="R1113">
        <v>0.621</v>
      </c>
      <c r="S1113">
        <v>0.23599999999999999</v>
      </c>
    </row>
    <row r="1114" spans="1:19" x14ac:dyDescent="0.3">
      <c r="A1114">
        <v>420</v>
      </c>
      <c r="B1114">
        <v>-0.5</v>
      </c>
      <c r="C1114">
        <v>-1.5</v>
      </c>
      <c r="D1114">
        <v>-2.4969999999999999</v>
      </c>
      <c r="E1114">
        <v>-3.1819999999999999</v>
      </c>
      <c r="F1114">
        <v>-3.26</v>
      </c>
      <c r="G1114">
        <v>2.1</v>
      </c>
      <c r="H1114">
        <v>0.01</v>
      </c>
      <c r="I1114">
        <v>2.125</v>
      </c>
      <c r="J1114">
        <v>-0.502</v>
      </c>
      <c r="K1114">
        <v>-1.5009999999999999</v>
      </c>
      <c r="L1114">
        <v>-2.4969999999999999</v>
      </c>
      <c r="M1114">
        <v>-3.1789999999999998</v>
      </c>
      <c r="N1114">
        <v>-3.26</v>
      </c>
      <c r="O1114">
        <v>1.03</v>
      </c>
      <c r="P1114">
        <v>1.0229999999999999</v>
      </c>
      <c r="Q1114">
        <v>1.0189999999999999</v>
      </c>
      <c r="R1114">
        <v>0.621</v>
      </c>
      <c r="S1114">
        <v>0.23699999999999999</v>
      </c>
    </row>
    <row r="1115" spans="1:19" x14ac:dyDescent="0.3">
      <c r="A1115">
        <v>480</v>
      </c>
      <c r="B1115">
        <v>-0.5</v>
      </c>
      <c r="C1115">
        <v>-1.5</v>
      </c>
      <c r="D1115">
        <v>-2.4969999999999999</v>
      </c>
      <c r="E1115">
        <v>-3.1819999999999999</v>
      </c>
      <c r="F1115">
        <v>-3.26</v>
      </c>
      <c r="G1115">
        <v>2.1</v>
      </c>
      <c r="H1115">
        <v>0.01</v>
      </c>
      <c r="I1115">
        <v>2.125</v>
      </c>
      <c r="J1115">
        <v>-0.5</v>
      </c>
      <c r="K1115">
        <v>-1.502</v>
      </c>
      <c r="L1115">
        <v>-2.4969999999999999</v>
      </c>
      <c r="M1115">
        <v>-3.1789999999999998</v>
      </c>
      <c r="N1115">
        <v>-3.26</v>
      </c>
      <c r="O1115">
        <v>1.032</v>
      </c>
      <c r="P1115">
        <v>1.0229999999999999</v>
      </c>
      <c r="Q1115">
        <v>1.0189999999999999</v>
      </c>
      <c r="R1115">
        <v>0.622</v>
      </c>
      <c r="S1115">
        <v>0.23799999999999999</v>
      </c>
    </row>
    <row r="1116" spans="1:19" x14ac:dyDescent="0.3">
      <c r="A1116">
        <v>540</v>
      </c>
      <c r="B1116">
        <v>-0.5</v>
      </c>
      <c r="C1116">
        <v>-1.5</v>
      </c>
      <c r="D1116">
        <v>-2.4969999999999999</v>
      </c>
      <c r="E1116">
        <v>-3.1819999999999999</v>
      </c>
      <c r="F1116">
        <v>-3.26</v>
      </c>
      <c r="G1116">
        <v>2.1</v>
      </c>
      <c r="H1116">
        <v>0.01</v>
      </c>
      <c r="I1116">
        <v>2.125</v>
      </c>
      <c r="J1116">
        <v>-0.499</v>
      </c>
      <c r="K1116">
        <v>-1.502</v>
      </c>
      <c r="L1116">
        <v>-2.4969999999999999</v>
      </c>
      <c r="M1116">
        <v>-3.1779999999999999</v>
      </c>
      <c r="N1116">
        <v>-3.26</v>
      </c>
      <c r="O1116">
        <v>1.034</v>
      </c>
      <c r="P1116">
        <v>1.0229999999999999</v>
      </c>
      <c r="Q1116">
        <v>1.0189999999999999</v>
      </c>
      <c r="R1116">
        <v>0.623</v>
      </c>
      <c r="S1116">
        <v>0.23899999999999999</v>
      </c>
    </row>
    <row r="1117" spans="1:19" x14ac:dyDescent="0.3">
      <c r="A1117">
        <v>600</v>
      </c>
      <c r="B1117">
        <v>-0.5</v>
      </c>
      <c r="C1117">
        <v>-1.5</v>
      </c>
      <c r="D1117">
        <v>-2.4969999999999999</v>
      </c>
      <c r="E1117">
        <v>-3.1819999999999999</v>
      </c>
      <c r="F1117">
        <v>-3.26</v>
      </c>
      <c r="G1117">
        <v>2.1</v>
      </c>
      <c r="H1117">
        <v>0.01</v>
      </c>
      <c r="I1117">
        <v>2.125</v>
      </c>
      <c r="J1117">
        <v>-0.497</v>
      </c>
      <c r="K1117">
        <v>-1.5029999999999999</v>
      </c>
      <c r="L1117">
        <v>-2.4969999999999999</v>
      </c>
      <c r="M1117">
        <v>-3.1779999999999999</v>
      </c>
      <c r="N1117">
        <v>-3.26</v>
      </c>
      <c r="O1117">
        <v>1.036</v>
      </c>
      <c r="P1117">
        <v>1.0229999999999999</v>
      </c>
      <c r="Q1117">
        <v>1.0189999999999999</v>
      </c>
      <c r="R1117">
        <v>0.623</v>
      </c>
      <c r="S1117">
        <v>0.24</v>
      </c>
    </row>
    <row r="1119" spans="1:19" x14ac:dyDescent="0.3">
      <c r="A1119" t="s">
        <v>0</v>
      </c>
      <c r="B1119" t="s">
        <v>87</v>
      </c>
    </row>
    <row r="1120" spans="1:19" x14ac:dyDescent="0.3">
      <c r="A1120">
        <v>0</v>
      </c>
      <c r="B1120">
        <v>-0.5</v>
      </c>
      <c r="C1120">
        <v>-1.5</v>
      </c>
      <c r="D1120">
        <v>-2.4969999999999999</v>
      </c>
      <c r="E1120">
        <v>-3.1819999999999999</v>
      </c>
      <c r="F1120">
        <v>-3.26</v>
      </c>
      <c r="G1120">
        <v>2.1</v>
      </c>
      <c r="H1120">
        <v>0.01</v>
      </c>
      <c r="I1120">
        <v>1.889</v>
      </c>
      <c r="J1120">
        <v>-0.5</v>
      </c>
      <c r="K1120">
        <v>-1.5</v>
      </c>
      <c r="L1120">
        <v>-2.4969999999999999</v>
      </c>
      <c r="M1120">
        <v>-3.1819999999999999</v>
      </c>
      <c r="N1120">
        <v>-3.26</v>
      </c>
      <c r="O1120">
        <v>0.99299999999999999</v>
      </c>
      <c r="P1120">
        <v>0.99299999999999999</v>
      </c>
      <c r="Q1120">
        <v>0.98799999999999999</v>
      </c>
      <c r="R1120">
        <v>0.61</v>
      </c>
      <c r="S1120">
        <v>0.23300000000000001</v>
      </c>
    </row>
    <row r="1121" spans="1:19" x14ac:dyDescent="0.3">
      <c r="A1121">
        <v>60</v>
      </c>
      <c r="B1121">
        <v>-0.5</v>
      </c>
      <c r="C1121">
        <v>-1.5</v>
      </c>
      <c r="D1121">
        <v>-2.4969999999999999</v>
      </c>
      <c r="E1121">
        <v>-3.1819999999999999</v>
      </c>
      <c r="F1121">
        <v>-3.26</v>
      </c>
      <c r="G1121">
        <v>2.1</v>
      </c>
      <c r="H1121">
        <v>0.01</v>
      </c>
      <c r="I1121">
        <v>1.889</v>
      </c>
      <c r="J1121">
        <v>-0.504</v>
      </c>
      <c r="K1121">
        <v>-1.5</v>
      </c>
      <c r="L1121">
        <v>-2.4969999999999999</v>
      </c>
      <c r="M1121">
        <v>-3.1819999999999999</v>
      </c>
      <c r="N1121">
        <v>-3.2570000000000001</v>
      </c>
      <c r="O1121">
        <v>1.0049999999999999</v>
      </c>
      <c r="P1121">
        <v>1.016</v>
      </c>
      <c r="Q1121">
        <v>1.0089999999999999</v>
      </c>
      <c r="R1121">
        <v>0.61299999999999999</v>
      </c>
      <c r="S1121">
        <v>0.22500000000000001</v>
      </c>
    </row>
    <row r="1122" spans="1:19" x14ac:dyDescent="0.3">
      <c r="A1122">
        <v>120</v>
      </c>
      <c r="B1122">
        <v>-0.5</v>
      </c>
      <c r="C1122">
        <v>-1.5</v>
      </c>
      <c r="D1122">
        <v>-2.4969999999999999</v>
      </c>
      <c r="E1122">
        <v>-3.1819999999999999</v>
      </c>
      <c r="F1122">
        <v>-3.26</v>
      </c>
      <c r="G1122">
        <v>2.1</v>
      </c>
      <c r="H1122">
        <v>0.01</v>
      </c>
      <c r="I1122">
        <v>1.889</v>
      </c>
      <c r="J1122">
        <v>-0.50600000000000001</v>
      </c>
      <c r="K1122">
        <v>-1.5009999999999999</v>
      </c>
      <c r="L1122">
        <v>-2.4969999999999999</v>
      </c>
      <c r="M1122">
        <v>-3.181</v>
      </c>
      <c r="N1122">
        <v>-3.254</v>
      </c>
      <c r="O1122">
        <v>1.0129999999999999</v>
      </c>
      <c r="P1122">
        <v>1.022</v>
      </c>
      <c r="Q1122">
        <v>1.0169999999999999</v>
      </c>
      <c r="R1122">
        <v>0.61299999999999999</v>
      </c>
      <c r="S1122">
        <v>0.218</v>
      </c>
    </row>
    <row r="1123" spans="1:19" x14ac:dyDescent="0.3">
      <c r="A1123">
        <v>180</v>
      </c>
      <c r="B1123">
        <v>-0.5</v>
      </c>
      <c r="C1123">
        <v>-1.5</v>
      </c>
      <c r="D1123">
        <v>-2.4969999999999999</v>
      </c>
      <c r="E1123">
        <v>-3.1819999999999999</v>
      </c>
      <c r="F1123">
        <v>-3.26</v>
      </c>
      <c r="G1123">
        <v>2.1</v>
      </c>
      <c r="H1123">
        <v>0.01</v>
      </c>
      <c r="I1123">
        <v>1.889</v>
      </c>
      <c r="J1123">
        <v>-0.50600000000000001</v>
      </c>
      <c r="K1123">
        <v>-1.5</v>
      </c>
      <c r="L1123">
        <v>-2.4980000000000002</v>
      </c>
      <c r="M1123">
        <v>-3.18</v>
      </c>
      <c r="N1123">
        <v>-3.2509999999999999</v>
      </c>
      <c r="O1123">
        <v>1.0169999999999999</v>
      </c>
      <c r="P1123">
        <v>1.026</v>
      </c>
      <c r="Q1123">
        <v>1.0189999999999999</v>
      </c>
      <c r="R1123">
        <v>0.61599999999999999</v>
      </c>
      <c r="S1123">
        <v>0.21199999999999999</v>
      </c>
    </row>
    <row r="1124" spans="1:19" x14ac:dyDescent="0.3">
      <c r="A1124">
        <v>240</v>
      </c>
      <c r="B1124">
        <v>-0.5</v>
      </c>
      <c r="C1124">
        <v>-1.5</v>
      </c>
      <c r="D1124">
        <v>-2.4969999999999999</v>
      </c>
      <c r="E1124">
        <v>-3.1819999999999999</v>
      </c>
      <c r="F1124">
        <v>-3.26</v>
      </c>
      <c r="G1124">
        <v>2.1</v>
      </c>
      <c r="H1124">
        <v>0.01</v>
      </c>
      <c r="I1124">
        <v>1.889</v>
      </c>
      <c r="J1124">
        <v>-0.505</v>
      </c>
      <c r="K1124">
        <v>-1.5</v>
      </c>
      <c r="L1124">
        <v>-2.4969999999999999</v>
      </c>
      <c r="M1124">
        <v>-3.181</v>
      </c>
      <c r="N1124">
        <v>-3.2480000000000002</v>
      </c>
      <c r="O1124">
        <v>1.022</v>
      </c>
      <c r="P1124">
        <v>1.0269999999999999</v>
      </c>
      <c r="Q1124">
        <v>1.02</v>
      </c>
      <c r="R1124">
        <v>0.621</v>
      </c>
      <c r="S1124">
        <v>0.20699999999999999</v>
      </c>
    </row>
    <row r="1125" spans="1:19" x14ac:dyDescent="0.3">
      <c r="A1125">
        <v>300</v>
      </c>
      <c r="B1125">
        <v>-0.5</v>
      </c>
      <c r="C1125">
        <v>-1.5</v>
      </c>
      <c r="D1125">
        <v>-2.4969999999999999</v>
      </c>
      <c r="E1125">
        <v>-3.1819999999999999</v>
      </c>
      <c r="F1125">
        <v>-3.26</v>
      </c>
      <c r="G1125">
        <v>2.1</v>
      </c>
      <c r="H1125">
        <v>0.01</v>
      </c>
      <c r="I1125">
        <v>1.889</v>
      </c>
      <c r="J1125">
        <v>-0.504</v>
      </c>
      <c r="K1125">
        <v>-1.5</v>
      </c>
      <c r="L1125">
        <v>-2.4969999999999999</v>
      </c>
      <c r="M1125">
        <v>-3.181</v>
      </c>
      <c r="N1125">
        <v>-3.2450000000000001</v>
      </c>
      <c r="O1125">
        <v>1.0249999999999999</v>
      </c>
      <c r="P1125">
        <v>1.0249999999999999</v>
      </c>
      <c r="Q1125">
        <v>1.0189999999999999</v>
      </c>
      <c r="R1125">
        <v>0.623</v>
      </c>
      <c r="S1125">
        <v>0.20200000000000001</v>
      </c>
    </row>
    <row r="1126" spans="1:19" x14ac:dyDescent="0.3">
      <c r="A1126">
        <v>360</v>
      </c>
      <c r="B1126">
        <v>-0.5</v>
      </c>
      <c r="C1126">
        <v>-1.5</v>
      </c>
      <c r="D1126">
        <v>-2.4969999999999999</v>
      </c>
      <c r="E1126">
        <v>-3.1819999999999999</v>
      </c>
      <c r="F1126">
        <v>-3.26</v>
      </c>
      <c r="G1126">
        <v>2.1</v>
      </c>
      <c r="H1126">
        <v>0.01</v>
      </c>
      <c r="I1126">
        <v>1.889</v>
      </c>
      <c r="J1126">
        <v>-0.504</v>
      </c>
      <c r="K1126">
        <v>-1.5009999999999999</v>
      </c>
      <c r="L1126">
        <v>-2.4969999999999999</v>
      </c>
      <c r="M1126">
        <v>-3.1789999999999998</v>
      </c>
      <c r="N1126">
        <v>-3.242</v>
      </c>
      <c r="O1126">
        <v>1.028</v>
      </c>
      <c r="P1126">
        <v>1.024</v>
      </c>
      <c r="Q1126">
        <v>1.02</v>
      </c>
      <c r="R1126">
        <v>0.61899999999999999</v>
      </c>
      <c r="S1126">
        <v>0.19900000000000001</v>
      </c>
    </row>
    <row r="1127" spans="1:19" x14ac:dyDescent="0.3">
      <c r="A1127">
        <v>420</v>
      </c>
      <c r="B1127">
        <v>-0.5</v>
      </c>
      <c r="C1127">
        <v>-1.5</v>
      </c>
      <c r="D1127">
        <v>-2.4969999999999999</v>
      </c>
      <c r="E1127">
        <v>-3.1819999999999999</v>
      </c>
      <c r="F1127">
        <v>-3.26</v>
      </c>
      <c r="G1127">
        <v>2.1</v>
      </c>
      <c r="H1127">
        <v>0.01</v>
      </c>
      <c r="I1127">
        <v>1.889</v>
      </c>
      <c r="J1127">
        <v>-0.502</v>
      </c>
      <c r="K1127">
        <v>-1.5009999999999999</v>
      </c>
      <c r="L1127">
        <v>-2.4969999999999999</v>
      </c>
      <c r="M1127">
        <v>-3.177</v>
      </c>
      <c r="N1127">
        <v>-3.2389999999999999</v>
      </c>
      <c r="O1127">
        <v>1.03</v>
      </c>
      <c r="P1127">
        <v>1.0229999999999999</v>
      </c>
      <c r="Q1127">
        <v>1.02</v>
      </c>
      <c r="R1127">
        <v>0.61299999999999999</v>
      </c>
      <c r="S1127">
        <v>0.19700000000000001</v>
      </c>
    </row>
    <row r="1128" spans="1:19" x14ac:dyDescent="0.3">
      <c r="A1128">
        <v>480</v>
      </c>
      <c r="B1128">
        <v>-0.5</v>
      </c>
      <c r="C1128">
        <v>-1.5</v>
      </c>
      <c r="D1128">
        <v>-2.4969999999999999</v>
      </c>
      <c r="E1128">
        <v>-3.1819999999999999</v>
      </c>
      <c r="F1128">
        <v>-3.26</v>
      </c>
      <c r="G1128">
        <v>2.1</v>
      </c>
      <c r="H1128">
        <v>0.01</v>
      </c>
      <c r="I1128">
        <v>1.889</v>
      </c>
      <c r="J1128">
        <v>-0.5</v>
      </c>
      <c r="K1128">
        <v>-1.502</v>
      </c>
      <c r="L1128">
        <v>-2.4969999999999999</v>
      </c>
      <c r="M1128">
        <v>-3.1739999999999999</v>
      </c>
      <c r="N1128">
        <v>-3.2360000000000002</v>
      </c>
      <c r="O1128">
        <v>1.032</v>
      </c>
      <c r="P1128">
        <v>1.0229999999999999</v>
      </c>
      <c r="Q1128">
        <v>1.02</v>
      </c>
      <c r="R1128">
        <v>0.60799999999999998</v>
      </c>
      <c r="S1128">
        <v>0.19600000000000001</v>
      </c>
    </row>
    <row r="1129" spans="1:19" x14ac:dyDescent="0.3">
      <c r="A1129">
        <v>540</v>
      </c>
      <c r="B1129">
        <v>-0.5</v>
      </c>
      <c r="C1129">
        <v>-1.5</v>
      </c>
      <c r="D1129">
        <v>-2.4969999999999999</v>
      </c>
      <c r="E1129">
        <v>-3.1819999999999999</v>
      </c>
      <c r="F1129">
        <v>-3.26</v>
      </c>
      <c r="G1129">
        <v>2.1</v>
      </c>
      <c r="H1129">
        <v>0.01</v>
      </c>
      <c r="I1129">
        <v>1.889</v>
      </c>
      <c r="J1129">
        <v>-0.499</v>
      </c>
      <c r="K1129">
        <v>-1.502</v>
      </c>
      <c r="L1129">
        <v>-2.496</v>
      </c>
      <c r="M1129">
        <v>-3.1709999999999998</v>
      </c>
      <c r="N1129">
        <v>-3.2330000000000001</v>
      </c>
      <c r="O1129">
        <v>1.034</v>
      </c>
      <c r="P1129">
        <v>1.0229999999999999</v>
      </c>
      <c r="Q1129">
        <v>1.018</v>
      </c>
      <c r="R1129">
        <v>0.60199999999999998</v>
      </c>
      <c r="S1129">
        <v>0.19500000000000001</v>
      </c>
    </row>
    <row r="1130" spans="1:19" x14ac:dyDescent="0.3">
      <c r="A1130">
        <v>600</v>
      </c>
      <c r="B1130">
        <v>-0.5</v>
      </c>
      <c r="C1130">
        <v>-1.5</v>
      </c>
      <c r="D1130">
        <v>-2.4969999999999999</v>
      </c>
      <c r="E1130">
        <v>-3.1819999999999999</v>
      </c>
      <c r="F1130">
        <v>-3.26</v>
      </c>
      <c r="G1130">
        <v>2.1</v>
      </c>
      <c r="H1130">
        <v>0.01</v>
      </c>
      <c r="I1130">
        <v>1.889</v>
      </c>
      <c r="J1130">
        <v>-0.497</v>
      </c>
      <c r="K1130">
        <v>-1.5029999999999999</v>
      </c>
      <c r="L1130">
        <v>-2.496</v>
      </c>
      <c r="M1130">
        <v>-3.1680000000000001</v>
      </c>
      <c r="N1130">
        <v>-3.23</v>
      </c>
      <c r="O1130">
        <v>1.036</v>
      </c>
      <c r="P1130">
        <v>1.0229999999999999</v>
      </c>
      <c r="Q1130">
        <v>1.018</v>
      </c>
      <c r="R1130">
        <v>0.59699999999999998</v>
      </c>
      <c r="S1130">
        <v>0.19400000000000001</v>
      </c>
    </row>
    <row r="1132" spans="1:19" x14ac:dyDescent="0.3">
      <c r="A1132" t="s">
        <v>0</v>
      </c>
      <c r="B1132" t="s">
        <v>88</v>
      </c>
    </row>
    <row r="1133" spans="1:19" x14ac:dyDescent="0.3">
      <c r="A1133">
        <v>0</v>
      </c>
      <c r="B1133">
        <v>-0.5</v>
      </c>
      <c r="C1133">
        <v>-1.5</v>
      </c>
      <c r="D1133">
        <v>-2.4969999999999999</v>
      </c>
      <c r="E1133">
        <v>-3.1739999999999999</v>
      </c>
      <c r="F1133">
        <v>-3.25</v>
      </c>
      <c r="G1133">
        <v>2.1</v>
      </c>
      <c r="H1133">
        <v>0.01</v>
      </c>
      <c r="I1133">
        <v>2.35</v>
      </c>
      <c r="J1133">
        <v>-0.5</v>
      </c>
      <c r="K1133">
        <v>-1.5</v>
      </c>
      <c r="L1133">
        <v>-2.4969999999999999</v>
      </c>
      <c r="M1133">
        <v>-3.1739999999999999</v>
      </c>
      <c r="N1133">
        <v>-3.25</v>
      </c>
      <c r="O1133">
        <v>0.99299999999999999</v>
      </c>
      <c r="P1133">
        <v>0.99299999999999999</v>
      </c>
      <c r="Q1133">
        <v>0.98799999999999999</v>
      </c>
      <c r="R1133">
        <v>0.60299999999999998</v>
      </c>
      <c r="S1133">
        <v>0.23100000000000001</v>
      </c>
    </row>
    <row r="1134" spans="1:19" x14ac:dyDescent="0.3">
      <c r="A1134">
        <v>60</v>
      </c>
      <c r="B1134">
        <v>-0.5</v>
      </c>
      <c r="C1134">
        <v>-1.5</v>
      </c>
      <c r="D1134">
        <v>-2.4969999999999999</v>
      </c>
      <c r="E1134">
        <v>-3.1739999999999999</v>
      </c>
      <c r="F1134">
        <v>-3.25</v>
      </c>
      <c r="G1134">
        <v>2.1</v>
      </c>
      <c r="H1134">
        <v>0.01</v>
      </c>
      <c r="I1134">
        <v>2.35</v>
      </c>
      <c r="J1134">
        <v>-0.504</v>
      </c>
      <c r="K1134">
        <v>-1.5</v>
      </c>
      <c r="L1134">
        <v>-2.4969999999999999</v>
      </c>
      <c r="M1134">
        <v>-3.173</v>
      </c>
      <c r="N1134">
        <v>-3.2530000000000001</v>
      </c>
      <c r="O1134">
        <v>1.0049999999999999</v>
      </c>
      <c r="P1134">
        <v>1.018</v>
      </c>
      <c r="Q1134">
        <v>1.01</v>
      </c>
      <c r="R1134">
        <v>0.60399999999999998</v>
      </c>
      <c r="S1134">
        <v>0.24</v>
      </c>
    </row>
    <row r="1135" spans="1:19" x14ac:dyDescent="0.3">
      <c r="A1135">
        <v>120</v>
      </c>
      <c r="B1135">
        <v>-0.5</v>
      </c>
      <c r="C1135">
        <v>-1.5</v>
      </c>
      <c r="D1135">
        <v>-2.4969999999999999</v>
      </c>
      <c r="E1135">
        <v>-3.1739999999999999</v>
      </c>
      <c r="F1135">
        <v>-3.25</v>
      </c>
      <c r="G1135">
        <v>2.1</v>
      </c>
      <c r="H1135">
        <v>0.01</v>
      </c>
      <c r="I1135">
        <v>2.35</v>
      </c>
      <c r="J1135">
        <v>-0.505</v>
      </c>
      <c r="K1135">
        <v>-1.5009999999999999</v>
      </c>
      <c r="L1135">
        <v>-2.4980000000000002</v>
      </c>
      <c r="M1135">
        <v>-3.1739999999999999</v>
      </c>
      <c r="N1135">
        <v>-3.2559999999999998</v>
      </c>
      <c r="O1135">
        <v>1.012</v>
      </c>
      <c r="P1135">
        <v>1.022</v>
      </c>
      <c r="Q1135">
        <v>1.018</v>
      </c>
      <c r="R1135">
        <v>0.60899999999999999</v>
      </c>
      <c r="S1135">
        <v>0.247</v>
      </c>
    </row>
    <row r="1136" spans="1:19" x14ac:dyDescent="0.3">
      <c r="A1136">
        <v>180</v>
      </c>
      <c r="B1136">
        <v>-0.5</v>
      </c>
      <c r="C1136">
        <v>-1.5</v>
      </c>
      <c r="D1136">
        <v>-2.4969999999999999</v>
      </c>
      <c r="E1136">
        <v>-3.1739999999999999</v>
      </c>
      <c r="F1136">
        <v>-3.25</v>
      </c>
      <c r="G1136">
        <v>2.1</v>
      </c>
      <c r="H1136">
        <v>0.01</v>
      </c>
      <c r="I1136">
        <v>2.35</v>
      </c>
      <c r="J1136">
        <v>-0.50600000000000001</v>
      </c>
      <c r="K1136">
        <v>-1.5</v>
      </c>
      <c r="L1136">
        <v>-2.4969999999999999</v>
      </c>
      <c r="M1136">
        <v>-3.173</v>
      </c>
      <c r="N1136">
        <v>-3.2589999999999999</v>
      </c>
      <c r="O1136">
        <v>1.018</v>
      </c>
      <c r="P1136">
        <v>1.026</v>
      </c>
      <c r="Q1136">
        <v>1.018</v>
      </c>
      <c r="R1136">
        <v>0.61</v>
      </c>
      <c r="S1136">
        <v>0.254</v>
      </c>
    </row>
    <row r="1137" spans="1:19" x14ac:dyDescent="0.3">
      <c r="A1137">
        <v>240</v>
      </c>
      <c r="B1137">
        <v>-0.5</v>
      </c>
      <c r="C1137">
        <v>-1.5</v>
      </c>
      <c r="D1137">
        <v>-2.4969999999999999</v>
      </c>
      <c r="E1137">
        <v>-3.1739999999999999</v>
      </c>
      <c r="F1137">
        <v>-3.25</v>
      </c>
      <c r="G1137">
        <v>2.1</v>
      </c>
      <c r="H1137">
        <v>0.01</v>
      </c>
      <c r="I1137">
        <v>2.35</v>
      </c>
      <c r="J1137">
        <v>-0.505</v>
      </c>
      <c r="K1137">
        <v>-1.5</v>
      </c>
      <c r="L1137">
        <v>-2.4969999999999999</v>
      </c>
      <c r="M1137">
        <v>-3.1709999999999998</v>
      </c>
      <c r="N1137">
        <v>-3.262</v>
      </c>
      <c r="O1137">
        <v>1.022</v>
      </c>
      <c r="P1137">
        <v>1.026</v>
      </c>
      <c r="Q1137">
        <v>1.0189999999999999</v>
      </c>
      <c r="R1137">
        <v>0.60899999999999999</v>
      </c>
      <c r="S1137">
        <v>0.26</v>
      </c>
    </row>
    <row r="1138" spans="1:19" x14ac:dyDescent="0.3">
      <c r="A1138">
        <v>300</v>
      </c>
      <c r="B1138">
        <v>-0.5</v>
      </c>
      <c r="C1138">
        <v>-1.5</v>
      </c>
      <c r="D1138">
        <v>-2.4969999999999999</v>
      </c>
      <c r="E1138">
        <v>-3.1739999999999999</v>
      </c>
      <c r="F1138">
        <v>-3.25</v>
      </c>
      <c r="G1138">
        <v>2.1</v>
      </c>
      <c r="H1138">
        <v>0.01</v>
      </c>
      <c r="I1138">
        <v>2.35</v>
      </c>
      <c r="J1138">
        <v>-0.505</v>
      </c>
      <c r="K1138">
        <v>-1.5009999999999999</v>
      </c>
      <c r="L1138">
        <v>-2.4969999999999999</v>
      </c>
      <c r="M1138">
        <v>-3.1709999999999998</v>
      </c>
      <c r="N1138">
        <v>-3.2650000000000001</v>
      </c>
      <c r="O1138">
        <v>1.0249999999999999</v>
      </c>
      <c r="P1138">
        <v>1.026</v>
      </c>
      <c r="Q1138">
        <v>1.02</v>
      </c>
      <c r="R1138">
        <v>0.61099999999999999</v>
      </c>
      <c r="S1138">
        <v>0.26500000000000001</v>
      </c>
    </row>
    <row r="1139" spans="1:19" x14ac:dyDescent="0.3">
      <c r="A1139">
        <v>360</v>
      </c>
      <c r="B1139">
        <v>-0.5</v>
      </c>
      <c r="C1139">
        <v>-1.5</v>
      </c>
      <c r="D1139">
        <v>-2.4969999999999999</v>
      </c>
      <c r="E1139">
        <v>-3.1739999999999999</v>
      </c>
      <c r="F1139">
        <v>-3.25</v>
      </c>
      <c r="G1139">
        <v>2.1</v>
      </c>
      <c r="H1139">
        <v>0.01</v>
      </c>
      <c r="I1139">
        <v>2.35</v>
      </c>
      <c r="J1139">
        <v>-0.503</v>
      </c>
      <c r="K1139">
        <v>-1.5009999999999999</v>
      </c>
      <c r="L1139">
        <v>-2.4969999999999999</v>
      </c>
      <c r="M1139">
        <v>-3.1720000000000002</v>
      </c>
      <c r="N1139">
        <v>-3.2679999999999998</v>
      </c>
      <c r="O1139">
        <v>1.0269999999999999</v>
      </c>
      <c r="P1139">
        <v>1.024</v>
      </c>
      <c r="Q1139">
        <v>1.0189999999999999</v>
      </c>
      <c r="R1139">
        <v>0.61599999999999999</v>
      </c>
      <c r="S1139">
        <v>0.27</v>
      </c>
    </row>
    <row r="1140" spans="1:19" x14ac:dyDescent="0.3">
      <c r="A1140">
        <v>420</v>
      </c>
      <c r="B1140">
        <v>-0.5</v>
      </c>
      <c r="C1140">
        <v>-1.5</v>
      </c>
      <c r="D1140">
        <v>-2.4969999999999999</v>
      </c>
      <c r="E1140">
        <v>-3.1739999999999999</v>
      </c>
      <c r="F1140">
        <v>-3.25</v>
      </c>
      <c r="G1140">
        <v>2.1</v>
      </c>
      <c r="H1140">
        <v>0.01</v>
      </c>
      <c r="I1140">
        <v>2.35</v>
      </c>
      <c r="J1140">
        <v>-0.502</v>
      </c>
      <c r="K1140">
        <v>-1.5009999999999999</v>
      </c>
      <c r="L1140">
        <v>-2.4969999999999999</v>
      </c>
      <c r="M1140">
        <v>-3.173</v>
      </c>
      <c r="N1140">
        <v>-3.2709999999999999</v>
      </c>
      <c r="O1140">
        <v>1.03</v>
      </c>
      <c r="P1140">
        <v>1.0229999999999999</v>
      </c>
      <c r="Q1140">
        <v>1.018</v>
      </c>
      <c r="R1140">
        <v>0.622</v>
      </c>
      <c r="S1140">
        <v>0.27400000000000002</v>
      </c>
    </row>
    <row r="1141" spans="1:19" x14ac:dyDescent="0.3">
      <c r="A1141">
        <v>480</v>
      </c>
      <c r="B1141">
        <v>-0.5</v>
      </c>
      <c r="C1141">
        <v>-1.5</v>
      </c>
      <c r="D1141">
        <v>-2.4969999999999999</v>
      </c>
      <c r="E1141">
        <v>-3.1739999999999999</v>
      </c>
      <c r="F1141">
        <v>-3.25</v>
      </c>
      <c r="G1141">
        <v>2.1</v>
      </c>
      <c r="H1141">
        <v>0.01</v>
      </c>
      <c r="I1141">
        <v>2.35</v>
      </c>
      <c r="J1141">
        <v>-0.5</v>
      </c>
      <c r="K1141">
        <v>-1.502</v>
      </c>
      <c r="L1141">
        <v>-2.496</v>
      </c>
      <c r="M1141">
        <v>-3.1749999999999998</v>
      </c>
      <c r="N1141">
        <v>-3.274</v>
      </c>
      <c r="O1141">
        <v>1.032</v>
      </c>
      <c r="P1141">
        <v>1.0229999999999999</v>
      </c>
      <c r="Q1141">
        <v>1.0189999999999999</v>
      </c>
      <c r="R1141">
        <v>0.629</v>
      </c>
      <c r="S1141">
        <v>0.27800000000000002</v>
      </c>
    </row>
    <row r="1142" spans="1:19" x14ac:dyDescent="0.3">
      <c r="A1142">
        <v>540</v>
      </c>
      <c r="B1142">
        <v>-0.5</v>
      </c>
      <c r="C1142">
        <v>-1.5</v>
      </c>
      <c r="D1142">
        <v>-2.4969999999999999</v>
      </c>
      <c r="E1142">
        <v>-3.1739999999999999</v>
      </c>
      <c r="F1142">
        <v>-3.25</v>
      </c>
      <c r="G1142">
        <v>2.1</v>
      </c>
      <c r="H1142">
        <v>0.01</v>
      </c>
      <c r="I1142">
        <v>2.35</v>
      </c>
      <c r="J1142">
        <v>-0.499</v>
      </c>
      <c r="K1142">
        <v>-1.502</v>
      </c>
      <c r="L1142">
        <v>-2.496</v>
      </c>
      <c r="M1142">
        <v>-3.177</v>
      </c>
      <c r="N1142">
        <v>-3.2770000000000001</v>
      </c>
      <c r="O1142">
        <v>1.034</v>
      </c>
      <c r="P1142">
        <v>1.0229999999999999</v>
      </c>
      <c r="Q1142">
        <v>1.0189999999999999</v>
      </c>
      <c r="R1142">
        <v>0.63400000000000001</v>
      </c>
      <c r="S1142">
        <v>0.28100000000000003</v>
      </c>
    </row>
    <row r="1143" spans="1:19" x14ac:dyDescent="0.3">
      <c r="A1143">
        <v>600</v>
      </c>
      <c r="B1143">
        <v>-0.5</v>
      </c>
      <c r="C1143">
        <v>-1.5</v>
      </c>
      <c r="D1143">
        <v>-2.4969999999999999</v>
      </c>
      <c r="E1143">
        <v>-3.1739999999999999</v>
      </c>
      <c r="F1143">
        <v>-3.25</v>
      </c>
      <c r="G1143">
        <v>2.1</v>
      </c>
      <c r="H1143">
        <v>0.01</v>
      </c>
      <c r="I1143">
        <v>2.35</v>
      </c>
      <c r="J1143">
        <v>-0.497</v>
      </c>
      <c r="K1143">
        <v>-1.5029999999999999</v>
      </c>
      <c r="L1143">
        <v>-2.496</v>
      </c>
      <c r="M1143">
        <v>-3.1789999999999998</v>
      </c>
      <c r="N1143">
        <v>-3.28</v>
      </c>
      <c r="O1143">
        <v>1.036</v>
      </c>
      <c r="P1143">
        <v>1.0229999999999999</v>
      </c>
      <c r="Q1143">
        <v>1.0189999999999999</v>
      </c>
      <c r="R1143">
        <v>0.63900000000000001</v>
      </c>
      <c r="S1143">
        <v>0.28299999999999997</v>
      </c>
    </row>
    <row r="1145" spans="1:19" x14ac:dyDescent="0.3">
      <c r="A1145" t="s">
        <v>0</v>
      </c>
      <c r="B1145" t="s">
        <v>89</v>
      </c>
    </row>
    <row r="1146" spans="1:19" x14ac:dyDescent="0.3">
      <c r="A1146">
        <v>0</v>
      </c>
      <c r="B1146">
        <v>-0.5</v>
      </c>
      <c r="C1146">
        <v>-1.5</v>
      </c>
      <c r="D1146">
        <v>-2.4969999999999999</v>
      </c>
      <c r="E1146">
        <v>-3.1739999999999999</v>
      </c>
      <c r="F1146">
        <v>-3.25</v>
      </c>
      <c r="G1146">
        <v>2.1</v>
      </c>
      <c r="H1146">
        <v>0.01</v>
      </c>
      <c r="I1146">
        <v>2.1240000000000001</v>
      </c>
      <c r="J1146">
        <v>-0.5</v>
      </c>
      <c r="K1146">
        <v>-1.5</v>
      </c>
      <c r="L1146">
        <v>-2.4969999999999999</v>
      </c>
      <c r="M1146">
        <v>-3.1739999999999999</v>
      </c>
      <c r="N1146">
        <v>-3.25</v>
      </c>
      <c r="O1146">
        <v>0.99299999999999999</v>
      </c>
      <c r="P1146">
        <v>0.99299999999999999</v>
      </c>
      <c r="Q1146">
        <v>0.98799999999999999</v>
      </c>
      <c r="R1146">
        <v>0.60299999999999998</v>
      </c>
      <c r="S1146">
        <v>0.23100000000000001</v>
      </c>
    </row>
    <row r="1147" spans="1:19" x14ac:dyDescent="0.3">
      <c r="A1147">
        <v>60</v>
      </c>
      <c r="B1147">
        <v>-0.5</v>
      </c>
      <c r="C1147">
        <v>-1.5</v>
      </c>
      <c r="D1147">
        <v>-2.4969999999999999</v>
      </c>
      <c r="E1147">
        <v>-3.1739999999999999</v>
      </c>
      <c r="F1147">
        <v>-3.25</v>
      </c>
      <c r="G1147">
        <v>2.1</v>
      </c>
      <c r="H1147">
        <v>0.01</v>
      </c>
      <c r="I1147">
        <v>2.1240000000000001</v>
      </c>
      <c r="J1147">
        <v>-0.504</v>
      </c>
      <c r="K1147">
        <v>-1.5</v>
      </c>
      <c r="L1147">
        <v>-2.4969999999999999</v>
      </c>
      <c r="M1147">
        <v>-3.1739999999999999</v>
      </c>
      <c r="N1147">
        <v>-3.25</v>
      </c>
      <c r="O1147">
        <v>1.0049999999999999</v>
      </c>
      <c r="P1147">
        <v>1.0169999999999999</v>
      </c>
      <c r="Q1147">
        <v>1.0089999999999999</v>
      </c>
      <c r="R1147">
        <v>0.60499999999999998</v>
      </c>
      <c r="S1147">
        <v>0.23200000000000001</v>
      </c>
    </row>
    <row r="1148" spans="1:19" x14ac:dyDescent="0.3">
      <c r="A1148">
        <v>120</v>
      </c>
      <c r="B1148">
        <v>-0.5</v>
      </c>
      <c r="C1148">
        <v>-1.5</v>
      </c>
      <c r="D1148">
        <v>-2.4969999999999999</v>
      </c>
      <c r="E1148">
        <v>-3.1739999999999999</v>
      </c>
      <c r="F1148">
        <v>-3.25</v>
      </c>
      <c r="G1148">
        <v>2.1</v>
      </c>
      <c r="H1148">
        <v>0.01</v>
      </c>
      <c r="I1148">
        <v>2.1240000000000001</v>
      </c>
      <c r="J1148">
        <v>-0.50600000000000001</v>
      </c>
      <c r="K1148">
        <v>-1.5009999999999999</v>
      </c>
      <c r="L1148">
        <v>-2.4969999999999999</v>
      </c>
      <c r="M1148">
        <v>-3.1739999999999999</v>
      </c>
      <c r="N1148">
        <v>-3.25</v>
      </c>
      <c r="O1148">
        <v>1.0129999999999999</v>
      </c>
      <c r="P1148">
        <v>1.022</v>
      </c>
      <c r="Q1148">
        <v>1.0169999999999999</v>
      </c>
      <c r="R1148">
        <v>0.60799999999999998</v>
      </c>
      <c r="S1148">
        <v>0.23200000000000001</v>
      </c>
    </row>
    <row r="1149" spans="1:19" x14ac:dyDescent="0.3">
      <c r="A1149">
        <v>180</v>
      </c>
      <c r="B1149">
        <v>-0.5</v>
      </c>
      <c r="C1149">
        <v>-1.5</v>
      </c>
      <c r="D1149">
        <v>-2.4969999999999999</v>
      </c>
      <c r="E1149">
        <v>-3.1739999999999999</v>
      </c>
      <c r="F1149">
        <v>-3.25</v>
      </c>
      <c r="G1149">
        <v>2.1</v>
      </c>
      <c r="H1149">
        <v>0.01</v>
      </c>
      <c r="I1149">
        <v>2.1240000000000001</v>
      </c>
      <c r="J1149">
        <v>-0.50600000000000001</v>
      </c>
      <c r="K1149">
        <v>-1.5</v>
      </c>
      <c r="L1149">
        <v>-2.4969999999999999</v>
      </c>
      <c r="M1149">
        <v>-3.173</v>
      </c>
      <c r="N1149">
        <v>-3.25</v>
      </c>
      <c r="O1149">
        <v>1.018</v>
      </c>
      <c r="P1149">
        <v>1.026</v>
      </c>
      <c r="Q1149">
        <v>1.018</v>
      </c>
      <c r="R1149">
        <v>0.61</v>
      </c>
      <c r="S1149">
        <v>0.23200000000000001</v>
      </c>
    </row>
    <row r="1150" spans="1:19" x14ac:dyDescent="0.3">
      <c r="A1150">
        <v>240</v>
      </c>
      <c r="B1150">
        <v>-0.5</v>
      </c>
      <c r="C1150">
        <v>-1.5</v>
      </c>
      <c r="D1150">
        <v>-2.4969999999999999</v>
      </c>
      <c r="E1150">
        <v>-3.1739999999999999</v>
      </c>
      <c r="F1150">
        <v>-3.25</v>
      </c>
      <c r="G1150">
        <v>2.1</v>
      </c>
      <c r="H1150">
        <v>0.01</v>
      </c>
      <c r="I1150">
        <v>2.1240000000000001</v>
      </c>
      <c r="J1150">
        <v>-0.505</v>
      </c>
      <c r="K1150">
        <v>-1.5</v>
      </c>
      <c r="L1150">
        <v>-2.4969999999999999</v>
      </c>
      <c r="M1150">
        <v>-3.1720000000000002</v>
      </c>
      <c r="N1150">
        <v>-3.25</v>
      </c>
      <c r="O1150">
        <v>1.022</v>
      </c>
      <c r="P1150">
        <v>1.0269999999999999</v>
      </c>
      <c r="Q1150">
        <v>1.0189999999999999</v>
      </c>
      <c r="R1150">
        <v>0.61199999999999999</v>
      </c>
      <c r="S1150">
        <v>0.23300000000000001</v>
      </c>
    </row>
    <row r="1151" spans="1:19" x14ac:dyDescent="0.3">
      <c r="A1151">
        <v>300</v>
      </c>
      <c r="B1151">
        <v>-0.5</v>
      </c>
      <c r="C1151">
        <v>-1.5</v>
      </c>
      <c r="D1151">
        <v>-2.4969999999999999</v>
      </c>
      <c r="E1151">
        <v>-3.1739999999999999</v>
      </c>
      <c r="F1151">
        <v>-3.25</v>
      </c>
      <c r="G1151">
        <v>2.1</v>
      </c>
      <c r="H1151">
        <v>0.01</v>
      </c>
      <c r="I1151">
        <v>2.1240000000000001</v>
      </c>
      <c r="J1151">
        <v>-0.504</v>
      </c>
      <c r="K1151">
        <v>-1.5</v>
      </c>
      <c r="L1151">
        <v>-2.4969999999999999</v>
      </c>
      <c r="M1151">
        <v>-3.1720000000000002</v>
      </c>
      <c r="N1151">
        <v>-3.25</v>
      </c>
      <c r="O1151">
        <v>1.0249999999999999</v>
      </c>
      <c r="P1151">
        <v>1.0249999999999999</v>
      </c>
      <c r="Q1151">
        <v>1.0189999999999999</v>
      </c>
      <c r="R1151">
        <v>0.61299999999999999</v>
      </c>
      <c r="S1151">
        <v>0.23300000000000001</v>
      </c>
    </row>
    <row r="1152" spans="1:19" x14ac:dyDescent="0.3">
      <c r="A1152">
        <v>360</v>
      </c>
      <c r="B1152">
        <v>-0.5</v>
      </c>
      <c r="C1152">
        <v>-1.5</v>
      </c>
      <c r="D1152">
        <v>-2.4969999999999999</v>
      </c>
      <c r="E1152">
        <v>-3.1739999999999999</v>
      </c>
      <c r="F1152">
        <v>-3.25</v>
      </c>
      <c r="G1152">
        <v>2.1</v>
      </c>
      <c r="H1152">
        <v>0.01</v>
      </c>
      <c r="I1152">
        <v>2.1240000000000001</v>
      </c>
      <c r="J1152">
        <v>-0.504</v>
      </c>
      <c r="K1152">
        <v>-1.5009999999999999</v>
      </c>
      <c r="L1152">
        <v>-2.4969999999999999</v>
      </c>
      <c r="M1152">
        <v>-3.1709999999999998</v>
      </c>
      <c r="N1152">
        <v>-3.25</v>
      </c>
      <c r="O1152">
        <v>1.028</v>
      </c>
      <c r="P1152">
        <v>1.024</v>
      </c>
      <c r="Q1152">
        <v>1.0189999999999999</v>
      </c>
      <c r="R1152">
        <v>0.61399999999999999</v>
      </c>
      <c r="S1152">
        <v>0.23400000000000001</v>
      </c>
    </row>
    <row r="1153" spans="1:19" x14ac:dyDescent="0.3">
      <c r="A1153">
        <v>420</v>
      </c>
      <c r="B1153">
        <v>-0.5</v>
      </c>
      <c r="C1153">
        <v>-1.5</v>
      </c>
      <c r="D1153">
        <v>-2.4969999999999999</v>
      </c>
      <c r="E1153">
        <v>-3.1739999999999999</v>
      </c>
      <c r="F1153">
        <v>-3.25</v>
      </c>
      <c r="G1153">
        <v>2.1</v>
      </c>
      <c r="H1153">
        <v>0.01</v>
      </c>
      <c r="I1153">
        <v>2.1240000000000001</v>
      </c>
      <c r="J1153">
        <v>-0.502</v>
      </c>
      <c r="K1153">
        <v>-1.5009999999999999</v>
      </c>
      <c r="L1153">
        <v>-2.4969999999999999</v>
      </c>
      <c r="M1153">
        <v>-3.1709999999999998</v>
      </c>
      <c r="N1153">
        <v>-3.25</v>
      </c>
      <c r="O1153">
        <v>1.03</v>
      </c>
      <c r="P1153">
        <v>1.0229999999999999</v>
      </c>
      <c r="Q1153">
        <v>1.0189999999999999</v>
      </c>
      <c r="R1153">
        <v>0.61499999999999999</v>
      </c>
      <c r="S1153">
        <v>0.23499999999999999</v>
      </c>
    </row>
    <row r="1154" spans="1:19" x14ac:dyDescent="0.3">
      <c r="A1154">
        <v>480</v>
      </c>
      <c r="B1154">
        <v>-0.5</v>
      </c>
      <c r="C1154">
        <v>-1.5</v>
      </c>
      <c r="D1154">
        <v>-2.4969999999999999</v>
      </c>
      <c r="E1154">
        <v>-3.1739999999999999</v>
      </c>
      <c r="F1154">
        <v>-3.25</v>
      </c>
      <c r="G1154">
        <v>2.1</v>
      </c>
      <c r="H1154">
        <v>0.01</v>
      </c>
      <c r="I1154">
        <v>2.1240000000000001</v>
      </c>
      <c r="J1154">
        <v>-0.5</v>
      </c>
      <c r="K1154">
        <v>-1.502</v>
      </c>
      <c r="L1154">
        <v>-2.4969999999999999</v>
      </c>
      <c r="M1154">
        <v>-3.1709999999999998</v>
      </c>
      <c r="N1154">
        <v>-3.25</v>
      </c>
      <c r="O1154">
        <v>1.032</v>
      </c>
      <c r="P1154">
        <v>1.0229999999999999</v>
      </c>
      <c r="Q1154">
        <v>1.0189999999999999</v>
      </c>
      <c r="R1154">
        <v>0.61599999999999999</v>
      </c>
      <c r="S1154">
        <v>0.23599999999999999</v>
      </c>
    </row>
    <row r="1155" spans="1:19" x14ac:dyDescent="0.3">
      <c r="A1155">
        <v>540</v>
      </c>
      <c r="B1155">
        <v>-0.5</v>
      </c>
      <c r="C1155">
        <v>-1.5</v>
      </c>
      <c r="D1155">
        <v>-2.4969999999999999</v>
      </c>
      <c r="E1155">
        <v>-3.1739999999999999</v>
      </c>
      <c r="F1155">
        <v>-3.25</v>
      </c>
      <c r="G1155">
        <v>2.1</v>
      </c>
      <c r="H1155">
        <v>0.01</v>
      </c>
      <c r="I1155">
        <v>2.1240000000000001</v>
      </c>
      <c r="J1155">
        <v>-0.499</v>
      </c>
      <c r="K1155">
        <v>-1.502</v>
      </c>
      <c r="L1155">
        <v>-2.496</v>
      </c>
      <c r="M1155">
        <v>-3.1709999999999998</v>
      </c>
      <c r="N1155">
        <v>-3.25</v>
      </c>
      <c r="O1155">
        <v>1.034</v>
      </c>
      <c r="P1155">
        <v>1.0229999999999999</v>
      </c>
      <c r="Q1155">
        <v>1.0189999999999999</v>
      </c>
      <c r="R1155">
        <v>0.61599999999999999</v>
      </c>
      <c r="S1155">
        <v>0.23699999999999999</v>
      </c>
    </row>
    <row r="1156" spans="1:19" x14ac:dyDescent="0.3">
      <c r="A1156">
        <v>600</v>
      </c>
      <c r="B1156">
        <v>-0.5</v>
      </c>
      <c r="C1156">
        <v>-1.5</v>
      </c>
      <c r="D1156">
        <v>-2.4969999999999999</v>
      </c>
      <c r="E1156">
        <v>-3.1739999999999999</v>
      </c>
      <c r="F1156">
        <v>-3.25</v>
      </c>
      <c r="G1156">
        <v>2.1</v>
      </c>
      <c r="H1156">
        <v>0.01</v>
      </c>
      <c r="I1156">
        <v>2.1240000000000001</v>
      </c>
      <c r="J1156">
        <v>-0.497</v>
      </c>
      <c r="K1156">
        <v>-1.5029999999999999</v>
      </c>
      <c r="L1156">
        <v>-2.496</v>
      </c>
      <c r="M1156">
        <v>-3.1709999999999998</v>
      </c>
      <c r="N1156">
        <v>-3.25</v>
      </c>
      <c r="O1156">
        <v>1.036</v>
      </c>
      <c r="P1156">
        <v>1.0229999999999999</v>
      </c>
      <c r="Q1156">
        <v>1.0189999999999999</v>
      </c>
      <c r="R1156">
        <v>0.61599999999999999</v>
      </c>
      <c r="S1156">
        <v>0.23799999999999999</v>
      </c>
    </row>
    <row r="1158" spans="1:19" x14ac:dyDescent="0.3">
      <c r="A1158" t="s">
        <v>0</v>
      </c>
      <c r="B1158" t="s">
        <v>90</v>
      </c>
    </row>
    <row r="1159" spans="1:19" x14ac:dyDescent="0.3">
      <c r="A1159">
        <v>0</v>
      </c>
      <c r="B1159">
        <v>-0.5</v>
      </c>
      <c r="C1159">
        <v>-1.5</v>
      </c>
      <c r="D1159">
        <v>-2.4969999999999999</v>
      </c>
      <c r="E1159">
        <v>-3.1739999999999999</v>
      </c>
      <c r="F1159">
        <v>-3.25</v>
      </c>
      <c r="G1159">
        <v>2.1</v>
      </c>
      <c r="H1159">
        <v>0.01</v>
      </c>
      <c r="I1159">
        <v>1.887</v>
      </c>
      <c r="J1159">
        <v>-0.5</v>
      </c>
      <c r="K1159">
        <v>-1.5</v>
      </c>
      <c r="L1159">
        <v>-2.4969999999999999</v>
      </c>
      <c r="M1159">
        <v>-3.1739999999999999</v>
      </c>
      <c r="N1159">
        <v>-3.25</v>
      </c>
      <c r="O1159">
        <v>0.99299999999999999</v>
      </c>
      <c r="P1159">
        <v>0.99299999999999999</v>
      </c>
      <c r="Q1159">
        <v>0.98799999999999999</v>
      </c>
      <c r="R1159">
        <v>0.60299999999999998</v>
      </c>
      <c r="S1159">
        <v>0.23100000000000001</v>
      </c>
    </row>
    <row r="1160" spans="1:19" x14ac:dyDescent="0.3">
      <c r="A1160">
        <v>60</v>
      </c>
      <c r="B1160">
        <v>-0.5</v>
      </c>
      <c r="C1160">
        <v>-1.5</v>
      </c>
      <c r="D1160">
        <v>-2.4969999999999999</v>
      </c>
      <c r="E1160">
        <v>-3.1739999999999999</v>
      </c>
      <c r="F1160">
        <v>-3.25</v>
      </c>
      <c r="G1160">
        <v>2.1</v>
      </c>
      <c r="H1160">
        <v>0.01</v>
      </c>
      <c r="I1160">
        <v>1.887</v>
      </c>
      <c r="J1160">
        <v>-0.504</v>
      </c>
      <c r="K1160">
        <v>-1.5</v>
      </c>
      <c r="L1160">
        <v>-2.4969999999999999</v>
      </c>
      <c r="M1160">
        <v>-3.1739999999999999</v>
      </c>
      <c r="N1160">
        <v>-3.2469999999999999</v>
      </c>
      <c r="O1160">
        <v>1.0049999999999999</v>
      </c>
      <c r="P1160">
        <v>1.016</v>
      </c>
      <c r="Q1160">
        <v>1.0089999999999999</v>
      </c>
      <c r="R1160">
        <v>0.60699999999999998</v>
      </c>
      <c r="S1160">
        <v>0.224</v>
      </c>
    </row>
    <row r="1161" spans="1:19" x14ac:dyDescent="0.3">
      <c r="A1161">
        <v>120</v>
      </c>
      <c r="B1161">
        <v>-0.5</v>
      </c>
      <c r="C1161">
        <v>-1.5</v>
      </c>
      <c r="D1161">
        <v>-2.4969999999999999</v>
      </c>
      <c r="E1161">
        <v>-3.1739999999999999</v>
      </c>
      <c r="F1161">
        <v>-3.25</v>
      </c>
      <c r="G1161">
        <v>2.1</v>
      </c>
      <c r="H1161">
        <v>0.01</v>
      </c>
      <c r="I1161">
        <v>1.887</v>
      </c>
      <c r="J1161">
        <v>-0.50600000000000001</v>
      </c>
      <c r="K1161">
        <v>-1.5009999999999999</v>
      </c>
      <c r="L1161">
        <v>-2.4969999999999999</v>
      </c>
      <c r="M1161">
        <v>-3.173</v>
      </c>
      <c r="N1161">
        <v>-3.2440000000000002</v>
      </c>
      <c r="O1161">
        <v>1.0129999999999999</v>
      </c>
      <c r="P1161">
        <v>1.022</v>
      </c>
      <c r="Q1161">
        <v>1.016</v>
      </c>
      <c r="R1161">
        <v>0.60599999999999998</v>
      </c>
      <c r="S1161">
        <v>0.217</v>
      </c>
    </row>
    <row r="1162" spans="1:19" x14ac:dyDescent="0.3">
      <c r="A1162">
        <v>180</v>
      </c>
      <c r="B1162">
        <v>-0.5</v>
      </c>
      <c r="C1162">
        <v>-1.5</v>
      </c>
      <c r="D1162">
        <v>-2.4969999999999999</v>
      </c>
      <c r="E1162">
        <v>-3.1739999999999999</v>
      </c>
      <c r="F1162">
        <v>-3.25</v>
      </c>
      <c r="G1162">
        <v>2.1</v>
      </c>
      <c r="H1162">
        <v>0.01</v>
      </c>
      <c r="I1162">
        <v>1.887</v>
      </c>
      <c r="J1162">
        <v>-0.50600000000000001</v>
      </c>
      <c r="K1162">
        <v>-1.5</v>
      </c>
      <c r="L1162">
        <v>-2.4980000000000002</v>
      </c>
      <c r="M1162">
        <v>-3.173</v>
      </c>
      <c r="N1162">
        <v>-3.2410000000000001</v>
      </c>
      <c r="O1162">
        <v>1.0169999999999999</v>
      </c>
      <c r="P1162">
        <v>1.026</v>
      </c>
      <c r="Q1162">
        <v>1.0189999999999999</v>
      </c>
      <c r="R1162">
        <v>0.60899999999999999</v>
      </c>
      <c r="S1162">
        <v>0.21</v>
      </c>
    </row>
    <row r="1163" spans="1:19" x14ac:dyDescent="0.3">
      <c r="A1163">
        <v>240</v>
      </c>
      <c r="B1163">
        <v>-0.5</v>
      </c>
      <c r="C1163">
        <v>-1.5</v>
      </c>
      <c r="D1163">
        <v>-2.4969999999999999</v>
      </c>
      <c r="E1163">
        <v>-3.1739999999999999</v>
      </c>
      <c r="F1163">
        <v>-3.25</v>
      </c>
      <c r="G1163">
        <v>2.1</v>
      </c>
      <c r="H1163">
        <v>0.01</v>
      </c>
      <c r="I1163">
        <v>1.887</v>
      </c>
      <c r="J1163">
        <v>-0.505</v>
      </c>
      <c r="K1163">
        <v>-1.5</v>
      </c>
      <c r="L1163">
        <v>-2.4969999999999999</v>
      </c>
      <c r="M1163">
        <v>-3.173</v>
      </c>
      <c r="N1163">
        <v>-3.238</v>
      </c>
      <c r="O1163">
        <v>1.022</v>
      </c>
      <c r="P1163">
        <v>1.0269999999999999</v>
      </c>
      <c r="Q1163">
        <v>1.02</v>
      </c>
      <c r="R1163">
        <v>0.61499999999999999</v>
      </c>
      <c r="S1163">
        <v>0.20499999999999999</v>
      </c>
    </row>
    <row r="1164" spans="1:19" x14ac:dyDescent="0.3">
      <c r="A1164">
        <v>300</v>
      </c>
      <c r="B1164">
        <v>-0.5</v>
      </c>
      <c r="C1164">
        <v>-1.5</v>
      </c>
      <c r="D1164">
        <v>-2.4969999999999999</v>
      </c>
      <c r="E1164">
        <v>-3.1739999999999999</v>
      </c>
      <c r="F1164">
        <v>-3.25</v>
      </c>
      <c r="G1164">
        <v>2.1</v>
      </c>
      <c r="H1164">
        <v>0.01</v>
      </c>
      <c r="I1164">
        <v>1.887</v>
      </c>
      <c r="J1164">
        <v>-0.504</v>
      </c>
      <c r="K1164">
        <v>-1.5</v>
      </c>
      <c r="L1164">
        <v>-2.4969999999999999</v>
      </c>
      <c r="M1164">
        <v>-3.173</v>
      </c>
      <c r="N1164">
        <v>-3.2349999999999999</v>
      </c>
      <c r="O1164">
        <v>1.0249999999999999</v>
      </c>
      <c r="P1164">
        <v>1.0249999999999999</v>
      </c>
      <c r="Q1164">
        <v>1.018</v>
      </c>
      <c r="R1164">
        <v>0.61599999999999999</v>
      </c>
      <c r="S1164">
        <v>0.20100000000000001</v>
      </c>
    </row>
    <row r="1165" spans="1:19" x14ac:dyDescent="0.3">
      <c r="A1165">
        <v>360</v>
      </c>
      <c r="B1165">
        <v>-0.5</v>
      </c>
      <c r="C1165">
        <v>-1.5</v>
      </c>
      <c r="D1165">
        <v>-2.4969999999999999</v>
      </c>
      <c r="E1165">
        <v>-3.1739999999999999</v>
      </c>
      <c r="F1165">
        <v>-3.25</v>
      </c>
      <c r="G1165">
        <v>2.1</v>
      </c>
      <c r="H1165">
        <v>0.01</v>
      </c>
      <c r="I1165">
        <v>1.887</v>
      </c>
      <c r="J1165">
        <v>-0.504</v>
      </c>
      <c r="K1165">
        <v>-1.5009999999999999</v>
      </c>
      <c r="L1165">
        <v>-2.4969999999999999</v>
      </c>
      <c r="M1165">
        <v>-3.1709999999999998</v>
      </c>
      <c r="N1165">
        <v>-3.2320000000000002</v>
      </c>
      <c r="O1165">
        <v>1.028</v>
      </c>
      <c r="P1165">
        <v>1.024</v>
      </c>
      <c r="Q1165">
        <v>1.0189999999999999</v>
      </c>
      <c r="R1165">
        <v>0.61299999999999999</v>
      </c>
      <c r="S1165">
        <v>0.19800000000000001</v>
      </c>
    </row>
    <row r="1166" spans="1:19" x14ac:dyDescent="0.3">
      <c r="A1166">
        <v>420</v>
      </c>
      <c r="B1166">
        <v>-0.5</v>
      </c>
      <c r="C1166">
        <v>-1.5</v>
      </c>
      <c r="D1166">
        <v>-2.4969999999999999</v>
      </c>
      <c r="E1166">
        <v>-3.1739999999999999</v>
      </c>
      <c r="F1166">
        <v>-3.25</v>
      </c>
      <c r="G1166">
        <v>2.1</v>
      </c>
      <c r="H1166">
        <v>0.01</v>
      </c>
      <c r="I1166">
        <v>1.887</v>
      </c>
      <c r="J1166">
        <v>-0.502</v>
      </c>
      <c r="K1166">
        <v>-1.5009999999999999</v>
      </c>
      <c r="L1166">
        <v>-2.4969999999999999</v>
      </c>
      <c r="M1166">
        <v>-3.169</v>
      </c>
      <c r="N1166">
        <v>-3.2290000000000001</v>
      </c>
      <c r="O1166">
        <v>1.03</v>
      </c>
      <c r="P1166">
        <v>1.0229999999999999</v>
      </c>
      <c r="Q1166">
        <v>1.02</v>
      </c>
      <c r="R1166">
        <v>0.60599999999999998</v>
      </c>
      <c r="S1166">
        <v>0.19500000000000001</v>
      </c>
    </row>
    <row r="1167" spans="1:19" x14ac:dyDescent="0.3">
      <c r="A1167">
        <v>480</v>
      </c>
      <c r="B1167">
        <v>-0.5</v>
      </c>
      <c r="C1167">
        <v>-1.5</v>
      </c>
      <c r="D1167">
        <v>-2.4969999999999999</v>
      </c>
      <c r="E1167">
        <v>-3.1739999999999999</v>
      </c>
      <c r="F1167">
        <v>-3.25</v>
      </c>
      <c r="G1167">
        <v>2.1</v>
      </c>
      <c r="H1167">
        <v>0.01</v>
      </c>
      <c r="I1167">
        <v>1.887</v>
      </c>
      <c r="J1167">
        <v>-0.5</v>
      </c>
      <c r="K1167">
        <v>-1.502</v>
      </c>
      <c r="L1167">
        <v>-2.4969999999999999</v>
      </c>
      <c r="M1167">
        <v>-3.1659999999999999</v>
      </c>
      <c r="N1167">
        <v>-3.226</v>
      </c>
      <c r="O1167">
        <v>1.032</v>
      </c>
      <c r="P1167">
        <v>1.0229999999999999</v>
      </c>
      <c r="Q1167">
        <v>1.0189999999999999</v>
      </c>
      <c r="R1167">
        <v>0.60099999999999998</v>
      </c>
      <c r="S1167">
        <v>0.19400000000000001</v>
      </c>
    </row>
    <row r="1168" spans="1:19" x14ac:dyDescent="0.3">
      <c r="A1168">
        <v>540</v>
      </c>
      <c r="B1168">
        <v>-0.5</v>
      </c>
      <c r="C1168">
        <v>-1.5</v>
      </c>
      <c r="D1168">
        <v>-2.4969999999999999</v>
      </c>
      <c r="E1168">
        <v>-3.1739999999999999</v>
      </c>
      <c r="F1168">
        <v>-3.25</v>
      </c>
      <c r="G1168">
        <v>2.1</v>
      </c>
      <c r="H1168">
        <v>0.01</v>
      </c>
      <c r="I1168">
        <v>1.887</v>
      </c>
      <c r="J1168">
        <v>-0.499</v>
      </c>
      <c r="K1168">
        <v>-1.502</v>
      </c>
      <c r="L1168">
        <v>-2.496</v>
      </c>
      <c r="M1168">
        <v>-3.1629999999999998</v>
      </c>
      <c r="N1168">
        <v>-3.2229999999999999</v>
      </c>
      <c r="O1168">
        <v>1.034</v>
      </c>
      <c r="P1168">
        <v>1.0229999999999999</v>
      </c>
      <c r="Q1168">
        <v>1.0189999999999999</v>
      </c>
      <c r="R1168">
        <v>0.59499999999999997</v>
      </c>
      <c r="S1168">
        <v>0.193</v>
      </c>
    </row>
    <row r="1169" spans="1:19" x14ac:dyDescent="0.3">
      <c r="A1169">
        <v>600</v>
      </c>
      <c r="B1169">
        <v>-0.5</v>
      </c>
      <c r="C1169">
        <v>-1.5</v>
      </c>
      <c r="D1169">
        <v>-2.4969999999999999</v>
      </c>
      <c r="E1169">
        <v>-3.1739999999999999</v>
      </c>
      <c r="F1169">
        <v>-3.25</v>
      </c>
      <c r="G1169">
        <v>2.1</v>
      </c>
      <c r="H1169">
        <v>0.01</v>
      </c>
      <c r="I1169">
        <v>1.887</v>
      </c>
      <c r="J1169">
        <v>-0.497</v>
      </c>
      <c r="K1169">
        <v>-1.5029999999999999</v>
      </c>
      <c r="L1169">
        <v>-2.496</v>
      </c>
      <c r="M1169">
        <v>-3.16</v>
      </c>
      <c r="N1169">
        <v>-3.22</v>
      </c>
      <c r="O1169">
        <v>1.036</v>
      </c>
      <c r="P1169">
        <v>1.0229999999999999</v>
      </c>
      <c r="Q1169">
        <v>1.018</v>
      </c>
      <c r="R1169">
        <v>0.59099999999999997</v>
      </c>
      <c r="S1169">
        <v>0.192</v>
      </c>
    </row>
    <row r="1171" spans="1:19" x14ac:dyDescent="0.3">
      <c r="A1171" t="s">
        <v>0</v>
      </c>
      <c r="B1171" t="s">
        <v>91</v>
      </c>
    </row>
    <row r="1172" spans="1:19" x14ac:dyDescent="0.3">
      <c r="A1172">
        <v>0</v>
      </c>
      <c r="B1172">
        <v>-0.46100000000000002</v>
      </c>
      <c r="C1172">
        <v>-1.4610000000000001</v>
      </c>
      <c r="D1172">
        <v>-2.4580000000000002</v>
      </c>
      <c r="E1172">
        <v>-3.1680000000000001</v>
      </c>
      <c r="F1172">
        <v>-3.26</v>
      </c>
      <c r="G1172">
        <v>2.2999999999999998</v>
      </c>
      <c r="H1172">
        <v>-0.01</v>
      </c>
      <c r="I1172">
        <v>2.544</v>
      </c>
      <c r="J1172">
        <v>-0.46100000000000002</v>
      </c>
      <c r="K1172">
        <v>-1.4610000000000001</v>
      </c>
      <c r="L1172">
        <v>-2.4580000000000002</v>
      </c>
      <c r="M1172">
        <v>-3.1680000000000001</v>
      </c>
      <c r="N1172">
        <v>-3.26</v>
      </c>
      <c r="O1172">
        <v>1.0169999999999999</v>
      </c>
      <c r="P1172">
        <v>1.0169999999999999</v>
      </c>
      <c r="Q1172">
        <v>1.012</v>
      </c>
      <c r="R1172">
        <v>0.65500000000000003</v>
      </c>
      <c r="S1172">
        <v>0.255</v>
      </c>
    </row>
    <row r="1173" spans="1:19" x14ac:dyDescent="0.3">
      <c r="A1173">
        <v>60</v>
      </c>
      <c r="B1173">
        <v>-0.46100000000000002</v>
      </c>
      <c r="C1173">
        <v>-1.4610000000000001</v>
      </c>
      <c r="D1173">
        <v>-2.4580000000000002</v>
      </c>
      <c r="E1173">
        <v>-3.1680000000000001</v>
      </c>
      <c r="F1173">
        <v>-3.26</v>
      </c>
      <c r="G1173">
        <v>2.2999999999999998</v>
      </c>
      <c r="H1173">
        <v>-0.01</v>
      </c>
      <c r="I1173">
        <v>2.544</v>
      </c>
      <c r="J1173">
        <v>-0.46600000000000003</v>
      </c>
      <c r="K1173">
        <v>-1.4610000000000001</v>
      </c>
      <c r="L1173">
        <v>-2.4580000000000002</v>
      </c>
      <c r="M1173">
        <v>-3.1669999999999998</v>
      </c>
      <c r="N1173">
        <v>-3.2629999999999999</v>
      </c>
      <c r="O1173">
        <v>1.0209999999999999</v>
      </c>
      <c r="P1173">
        <v>1.036</v>
      </c>
      <c r="Q1173">
        <v>1.028</v>
      </c>
      <c r="R1173">
        <v>0.65800000000000003</v>
      </c>
      <c r="S1173">
        <v>0.26300000000000001</v>
      </c>
    </row>
    <row r="1174" spans="1:19" x14ac:dyDescent="0.3">
      <c r="A1174">
        <v>120</v>
      </c>
      <c r="B1174">
        <v>-0.46100000000000002</v>
      </c>
      <c r="C1174">
        <v>-1.4610000000000001</v>
      </c>
      <c r="D1174">
        <v>-2.4580000000000002</v>
      </c>
      <c r="E1174">
        <v>-3.1680000000000001</v>
      </c>
      <c r="F1174">
        <v>-3.26</v>
      </c>
      <c r="G1174">
        <v>2.2999999999999998</v>
      </c>
      <c r="H1174">
        <v>-0.01</v>
      </c>
      <c r="I1174">
        <v>2.544</v>
      </c>
      <c r="J1174">
        <v>-0.46899999999999997</v>
      </c>
      <c r="K1174">
        <v>-1.4610000000000001</v>
      </c>
      <c r="L1174">
        <v>-2.4580000000000002</v>
      </c>
      <c r="M1174">
        <v>-3.1669999999999998</v>
      </c>
      <c r="N1174">
        <v>-3.266</v>
      </c>
      <c r="O1174">
        <v>1.022</v>
      </c>
      <c r="P1174">
        <v>1.0389999999999999</v>
      </c>
      <c r="Q1174">
        <v>1.0349999999999999</v>
      </c>
      <c r="R1174">
        <v>0.66100000000000003</v>
      </c>
      <c r="S1174">
        <v>0.27200000000000002</v>
      </c>
    </row>
    <row r="1175" spans="1:19" x14ac:dyDescent="0.3">
      <c r="A1175">
        <v>180</v>
      </c>
      <c r="B1175">
        <v>-0.46100000000000002</v>
      </c>
      <c r="C1175">
        <v>-1.4610000000000001</v>
      </c>
      <c r="D1175">
        <v>-2.4580000000000002</v>
      </c>
      <c r="E1175">
        <v>-3.1680000000000001</v>
      </c>
      <c r="F1175">
        <v>-3.26</v>
      </c>
      <c r="G1175">
        <v>2.2999999999999998</v>
      </c>
      <c r="H1175">
        <v>-0.01</v>
      </c>
      <c r="I1175">
        <v>2.544</v>
      </c>
      <c r="J1175">
        <v>-0.47199999999999998</v>
      </c>
      <c r="K1175">
        <v>-1.4610000000000001</v>
      </c>
      <c r="L1175">
        <v>-2.4580000000000002</v>
      </c>
      <c r="M1175">
        <v>-3.1669999999999998</v>
      </c>
      <c r="N1175">
        <v>-3.2690000000000001</v>
      </c>
      <c r="O1175">
        <v>1.0229999999999999</v>
      </c>
      <c r="P1175">
        <v>1.042</v>
      </c>
      <c r="Q1175">
        <v>1.034</v>
      </c>
      <c r="R1175">
        <v>0.66300000000000003</v>
      </c>
      <c r="S1175">
        <v>0.27800000000000002</v>
      </c>
    </row>
    <row r="1176" spans="1:19" x14ac:dyDescent="0.3">
      <c r="A1176">
        <v>240</v>
      </c>
      <c r="B1176">
        <v>-0.46100000000000002</v>
      </c>
      <c r="C1176">
        <v>-1.4610000000000001</v>
      </c>
      <c r="D1176">
        <v>-2.4580000000000002</v>
      </c>
      <c r="E1176">
        <v>-3.1680000000000001</v>
      </c>
      <c r="F1176">
        <v>-3.26</v>
      </c>
      <c r="G1176">
        <v>2.2999999999999998</v>
      </c>
      <c r="H1176">
        <v>-0.01</v>
      </c>
      <c r="I1176">
        <v>2.544</v>
      </c>
      <c r="J1176">
        <v>-0.47499999999999998</v>
      </c>
      <c r="K1176">
        <v>-1.4610000000000001</v>
      </c>
      <c r="L1176">
        <v>-2.4580000000000002</v>
      </c>
      <c r="M1176">
        <v>-3.1659999999999999</v>
      </c>
      <c r="N1176">
        <v>-3.2719999999999998</v>
      </c>
      <c r="O1176">
        <v>1.0229999999999999</v>
      </c>
      <c r="P1176">
        <v>1.0429999999999999</v>
      </c>
      <c r="Q1176">
        <v>1.0349999999999999</v>
      </c>
      <c r="R1176">
        <v>0.66</v>
      </c>
      <c r="S1176">
        <v>0.28499999999999998</v>
      </c>
    </row>
    <row r="1177" spans="1:19" x14ac:dyDescent="0.3">
      <c r="A1177">
        <v>300</v>
      </c>
      <c r="B1177">
        <v>-0.46100000000000002</v>
      </c>
      <c r="C1177">
        <v>-1.4610000000000001</v>
      </c>
      <c r="D1177">
        <v>-2.4580000000000002</v>
      </c>
      <c r="E1177">
        <v>-3.1680000000000001</v>
      </c>
      <c r="F1177">
        <v>-3.26</v>
      </c>
      <c r="G1177">
        <v>2.2999999999999998</v>
      </c>
      <c r="H1177">
        <v>-0.01</v>
      </c>
      <c r="I1177">
        <v>2.544</v>
      </c>
      <c r="J1177">
        <v>-0.47699999999999998</v>
      </c>
      <c r="K1177">
        <v>-1.4610000000000001</v>
      </c>
      <c r="L1177">
        <v>-2.4580000000000002</v>
      </c>
      <c r="M1177">
        <v>-3.1659999999999999</v>
      </c>
      <c r="N1177">
        <v>-3.2749999999999999</v>
      </c>
      <c r="O1177">
        <v>1.0229999999999999</v>
      </c>
      <c r="P1177">
        <v>1.0409999999999999</v>
      </c>
      <c r="Q1177">
        <v>1.0349999999999999</v>
      </c>
      <c r="R1177">
        <v>0.66100000000000003</v>
      </c>
      <c r="S1177">
        <v>0.28999999999999998</v>
      </c>
    </row>
    <row r="1178" spans="1:19" x14ac:dyDescent="0.3">
      <c r="A1178">
        <v>360</v>
      </c>
      <c r="B1178">
        <v>-0.46100000000000002</v>
      </c>
      <c r="C1178">
        <v>-1.4610000000000001</v>
      </c>
      <c r="D1178">
        <v>-2.4580000000000002</v>
      </c>
      <c r="E1178">
        <v>-3.1680000000000001</v>
      </c>
      <c r="F1178">
        <v>-3.26</v>
      </c>
      <c r="G1178">
        <v>2.2999999999999998</v>
      </c>
      <c r="H1178">
        <v>-0.01</v>
      </c>
      <c r="I1178">
        <v>2.544</v>
      </c>
      <c r="J1178">
        <v>-0.47899999999999998</v>
      </c>
      <c r="K1178">
        <v>-1.462</v>
      </c>
      <c r="L1178">
        <v>-2.4569999999999999</v>
      </c>
      <c r="M1178">
        <v>-3.1659999999999999</v>
      </c>
      <c r="N1178">
        <v>-3.278</v>
      </c>
      <c r="O1178">
        <v>1.022</v>
      </c>
      <c r="P1178">
        <v>1.04</v>
      </c>
      <c r="Q1178">
        <v>1.034</v>
      </c>
      <c r="R1178">
        <v>0.66600000000000004</v>
      </c>
      <c r="S1178">
        <v>0.29399999999999998</v>
      </c>
    </row>
    <row r="1179" spans="1:19" x14ac:dyDescent="0.3">
      <c r="A1179">
        <v>420</v>
      </c>
      <c r="B1179">
        <v>-0.46100000000000002</v>
      </c>
      <c r="C1179">
        <v>-1.4610000000000001</v>
      </c>
      <c r="D1179">
        <v>-2.4580000000000002</v>
      </c>
      <c r="E1179">
        <v>-3.1680000000000001</v>
      </c>
      <c r="F1179">
        <v>-3.26</v>
      </c>
      <c r="G1179">
        <v>2.2999999999999998</v>
      </c>
      <c r="H1179">
        <v>-0.01</v>
      </c>
      <c r="I1179">
        <v>2.544</v>
      </c>
      <c r="J1179">
        <v>-0.48099999999999998</v>
      </c>
      <c r="K1179">
        <v>-1.4630000000000001</v>
      </c>
      <c r="L1179">
        <v>-2.4569999999999999</v>
      </c>
      <c r="M1179">
        <v>-3.1669999999999998</v>
      </c>
      <c r="N1179">
        <v>-3.2810000000000001</v>
      </c>
      <c r="O1179">
        <v>1.0209999999999999</v>
      </c>
      <c r="P1179">
        <v>1.038</v>
      </c>
      <c r="Q1179">
        <v>1.034</v>
      </c>
      <c r="R1179">
        <v>0.67100000000000004</v>
      </c>
      <c r="S1179">
        <v>0.29799999999999999</v>
      </c>
    </row>
    <row r="1180" spans="1:19" x14ac:dyDescent="0.3">
      <c r="A1180">
        <v>480</v>
      </c>
      <c r="B1180">
        <v>-0.46100000000000002</v>
      </c>
      <c r="C1180">
        <v>-1.4610000000000001</v>
      </c>
      <c r="D1180">
        <v>-2.4580000000000002</v>
      </c>
      <c r="E1180">
        <v>-3.1680000000000001</v>
      </c>
      <c r="F1180">
        <v>-3.26</v>
      </c>
      <c r="G1180">
        <v>2.2999999999999998</v>
      </c>
      <c r="H1180">
        <v>-0.01</v>
      </c>
      <c r="I1180">
        <v>2.544</v>
      </c>
      <c r="J1180">
        <v>-0.48299999999999998</v>
      </c>
      <c r="K1180">
        <v>-1.464</v>
      </c>
      <c r="L1180">
        <v>-2.4569999999999999</v>
      </c>
      <c r="M1180">
        <v>-3.169</v>
      </c>
      <c r="N1180">
        <v>-3.2839999999999998</v>
      </c>
      <c r="O1180">
        <v>1.02</v>
      </c>
      <c r="P1180">
        <v>1.0369999999999999</v>
      </c>
      <c r="Q1180">
        <v>1.0349999999999999</v>
      </c>
      <c r="R1180">
        <v>0.67700000000000005</v>
      </c>
      <c r="S1180">
        <v>0.30099999999999999</v>
      </c>
    </row>
    <row r="1181" spans="1:19" x14ac:dyDescent="0.3">
      <c r="A1181">
        <v>540</v>
      </c>
      <c r="B1181">
        <v>-0.46100000000000002</v>
      </c>
      <c r="C1181">
        <v>-1.4610000000000001</v>
      </c>
      <c r="D1181">
        <v>-2.4580000000000002</v>
      </c>
      <c r="E1181">
        <v>-3.1680000000000001</v>
      </c>
      <c r="F1181">
        <v>-3.26</v>
      </c>
      <c r="G1181">
        <v>2.2999999999999998</v>
      </c>
      <c r="H1181">
        <v>-0.01</v>
      </c>
      <c r="I1181">
        <v>2.544</v>
      </c>
      <c r="J1181">
        <v>-0.48599999999999999</v>
      </c>
      <c r="K1181">
        <v>-1.4650000000000001</v>
      </c>
      <c r="L1181">
        <v>-2.4569999999999999</v>
      </c>
      <c r="M1181">
        <v>-3.1709999999999998</v>
      </c>
      <c r="N1181">
        <v>-3.2869999999999999</v>
      </c>
      <c r="O1181">
        <v>1.0189999999999999</v>
      </c>
      <c r="P1181">
        <v>1.0349999999999999</v>
      </c>
      <c r="Q1181">
        <v>1.0349999999999999</v>
      </c>
      <c r="R1181">
        <v>0.68200000000000005</v>
      </c>
      <c r="S1181">
        <v>0.30399999999999999</v>
      </c>
    </row>
    <row r="1182" spans="1:19" x14ac:dyDescent="0.3">
      <c r="A1182">
        <v>600</v>
      </c>
      <c r="B1182">
        <v>-0.46100000000000002</v>
      </c>
      <c r="C1182">
        <v>-1.4610000000000001</v>
      </c>
      <c r="D1182">
        <v>-2.4580000000000002</v>
      </c>
      <c r="E1182">
        <v>-3.1680000000000001</v>
      </c>
      <c r="F1182">
        <v>-3.26</v>
      </c>
      <c r="G1182">
        <v>2.2999999999999998</v>
      </c>
      <c r="H1182">
        <v>-0.01</v>
      </c>
      <c r="I1182">
        <v>2.544</v>
      </c>
      <c r="J1182">
        <v>-0.48799999999999999</v>
      </c>
      <c r="K1182">
        <v>-1.4670000000000001</v>
      </c>
      <c r="L1182">
        <v>-2.4569999999999999</v>
      </c>
      <c r="M1182">
        <v>-3.1739999999999999</v>
      </c>
      <c r="N1182">
        <v>-3.29</v>
      </c>
      <c r="O1182">
        <v>1.018</v>
      </c>
      <c r="P1182">
        <v>1.034</v>
      </c>
      <c r="Q1182">
        <v>1.034</v>
      </c>
      <c r="R1182">
        <v>0.68700000000000006</v>
      </c>
      <c r="S1182">
        <v>0.30599999999999999</v>
      </c>
    </row>
    <row r="1184" spans="1:19" x14ac:dyDescent="0.3">
      <c r="A1184" t="s">
        <v>0</v>
      </c>
      <c r="B1184" t="s">
        <v>92</v>
      </c>
    </row>
    <row r="1185" spans="1:19" x14ac:dyDescent="0.3">
      <c r="A1185">
        <v>0</v>
      </c>
      <c r="B1185">
        <v>-0.46100000000000002</v>
      </c>
      <c r="C1185">
        <v>-1.4610000000000001</v>
      </c>
      <c r="D1185">
        <v>-2.4580000000000002</v>
      </c>
      <c r="E1185">
        <v>-3.1680000000000001</v>
      </c>
      <c r="F1185">
        <v>-3.26</v>
      </c>
      <c r="G1185">
        <v>2.2999999999999998</v>
      </c>
      <c r="H1185">
        <v>-0.01</v>
      </c>
      <c r="I1185">
        <v>2.3250000000000002</v>
      </c>
      <c r="J1185">
        <v>-0.46100000000000002</v>
      </c>
      <c r="K1185">
        <v>-1.4610000000000001</v>
      </c>
      <c r="L1185">
        <v>-2.4580000000000002</v>
      </c>
      <c r="M1185">
        <v>-3.1680000000000001</v>
      </c>
      <c r="N1185">
        <v>-3.26</v>
      </c>
      <c r="O1185">
        <v>1.0169999999999999</v>
      </c>
      <c r="P1185">
        <v>1.0169999999999999</v>
      </c>
      <c r="Q1185">
        <v>1.012</v>
      </c>
      <c r="R1185">
        <v>0.65500000000000003</v>
      </c>
      <c r="S1185">
        <v>0.255</v>
      </c>
    </row>
    <row r="1186" spans="1:19" x14ac:dyDescent="0.3">
      <c r="A1186">
        <v>60</v>
      </c>
      <c r="B1186">
        <v>-0.46100000000000002</v>
      </c>
      <c r="C1186">
        <v>-1.4610000000000001</v>
      </c>
      <c r="D1186">
        <v>-2.4580000000000002</v>
      </c>
      <c r="E1186">
        <v>-3.1680000000000001</v>
      </c>
      <c r="F1186">
        <v>-3.26</v>
      </c>
      <c r="G1186">
        <v>2.2999999999999998</v>
      </c>
      <c r="H1186">
        <v>-0.01</v>
      </c>
      <c r="I1186">
        <v>2.3250000000000002</v>
      </c>
      <c r="J1186">
        <v>-0.46600000000000003</v>
      </c>
      <c r="K1186">
        <v>-1.4610000000000001</v>
      </c>
      <c r="L1186">
        <v>-2.4580000000000002</v>
      </c>
      <c r="M1186">
        <v>-3.1669999999999998</v>
      </c>
      <c r="N1186">
        <v>-3.26</v>
      </c>
      <c r="O1186">
        <v>1.0209999999999999</v>
      </c>
      <c r="P1186">
        <v>1.0349999999999999</v>
      </c>
      <c r="Q1186">
        <v>1.028</v>
      </c>
      <c r="R1186">
        <v>0.65900000000000003</v>
      </c>
      <c r="S1186">
        <v>0.25600000000000001</v>
      </c>
    </row>
    <row r="1187" spans="1:19" x14ac:dyDescent="0.3">
      <c r="A1187">
        <v>120</v>
      </c>
      <c r="B1187">
        <v>-0.46100000000000002</v>
      </c>
      <c r="C1187">
        <v>-1.4610000000000001</v>
      </c>
      <c r="D1187">
        <v>-2.4580000000000002</v>
      </c>
      <c r="E1187">
        <v>-3.1680000000000001</v>
      </c>
      <c r="F1187">
        <v>-3.26</v>
      </c>
      <c r="G1187">
        <v>2.2999999999999998</v>
      </c>
      <c r="H1187">
        <v>-0.01</v>
      </c>
      <c r="I1187">
        <v>2.3250000000000002</v>
      </c>
      <c r="J1187">
        <v>-0.46899999999999997</v>
      </c>
      <c r="K1187">
        <v>-1.4610000000000001</v>
      </c>
      <c r="L1187">
        <v>-2.4580000000000002</v>
      </c>
      <c r="M1187">
        <v>-3.1669999999999998</v>
      </c>
      <c r="N1187">
        <v>-3.26</v>
      </c>
      <c r="O1187">
        <v>1.022</v>
      </c>
      <c r="P1187">
        <v>1.038</v>
      </c>
      <c r="Q1187">
        <v>1.034</v>
      </c>
      <c r="R1187">
        <v>0.66</v>
      </c>
      <c r="S1187">
        <v>0.25700000000000001</v>
      </c>
    </row>
    <row r="1188" spans="1:19" x14ac:dyDescent="0.3">
      <c r="A1188">
        <v>180</v>
      </c>
      <c r="B1188">
        <v>-0.46100000000000002</v>
      </c>
      <c r="C1188">
        <v>-1.4610000000000001</v>
      </c>
      <c r="D1188">
        <v>-2.4580000000000002</v>
      </c>
      <c r="E1188">
        <v>-3.1680000000000001</v>
      </c>
      <c r="F1188">
        <v>-3.26</v>
      </c>
      <c r="G1188">
        <v>2.2999999999999998</v>
      </c>
      <c r="H1188">
        <v>-0.01</v>
      </c>
      <c r="I1188">
        <v>2.3250000000000002</v>
      </c>
      <c r="J1188">
        <v>-0.47199999999999998</v>
      </c>
      <c r="K1188">
        <v>-1.4610000000000001</v>
      </c>
      <c r="L1188">
        <v>-2.4580000000000002</v>
      </c>
      <c r="M1188">
        <v>-3.1669999999999998</v>
      </c>
      <c r="N1188">
        <v>-3.26</v>
      </c>
      <c r="O1188">
        <v>1.0229999999999999</v>
      </c>
      <c r="P1188">
        <v>1.042</v>
      </c>
      <c r="Q1188">
        <v>1.0349999999999999</v>
      </c>
      <c r="R1188">
        <v>0.66200000000000003</v>
      </c>
      <c r="S1188">
        <v>0.25700000000000001</v>
      </c>
    </row>
    <row r="1189" spans="1:19" x14ac:dyDescent="0.3">
      <c r="A1189">
        <v>240</v>
      </c>
      <c r="B1189">
        <v>-0.46100000000000002</v>
      </c>
      <c r="C1189">
        <v>-1.4610000000000001</v>
      </c>
      <c r="D1189">
        <v>-2.4580000000000002</v>
      </c>
      <c r="E1189">
        <v>-3.1680000000000001</v>
      </c>
      <c r="F1189">
        <v>-3.26</v>
      </c>
      <c r="G1189">
        <v>2.2999999999999998</v>
      </c>
      <c r="H1189">
        <v>-0.01</v>
      </c>
      <c r="I1189">
        <v>2.3250000000000002</v>
      </c>
      <c r="J1189">
        <v>-0.47499999999999998</v>
      </c>
      <c r="K1189">
        <v>-1.4610000000000001</v>
      </c>
      <c r="L1189">
        <v>-2.4580000000000002</v>
      </c>
      <c r="M1189">
        <v>-3.1669999999999998</v>
      </c>
      <c r="N1189">
        <v>-3.26</v>
      </c>
      <c r="O1189">
        <v>1.0229999999999999</v>
      </c>
      <c r="P1189">
        <v>1.0429999999999999</v>
      </c>
      <c r="Q1189">
        <v>1.0349999999999999</v>
      </c>
      <c r="R1189">
        <v>0.66300000000000003</v>
      </c>
      <c r="S1189">
        <v>0.25700000000000001</v>
      </c>
    </row>
    <row r="1190" spans="1:19" x14ac:dyDescent="0.3">
      <c r="A1190">
        <v>300</v>
      </c>
      <c r="B1190">
        <v>-0.46100000000000002</v>
      </c>
      <c r="C1190">
        <v>-1.4610000000000001</v>
      </c>
      <c r="D1190">
        <v>-2.4580000000000002</v>
      </c>
      <c r="E1190">
        <v>-3.1680000000000001</v>
      </c>
      <c r="F1190">
        <v>-3.26</v>
      </c>
      <c r="G1190">
        <v>2.2999999999999998</v>
      </c>
      <c r="H1190">
        <v>-0.01</v>
      </c>
      <c r="I1190">
        <v>2.3250000000000002</v>
      </c>
      <c r="J1190">
        <v>-0.47699999999999998</v>
      </c>
      <c r="K1190">
        <v>-1.4610000000000001</v>
      </c>
      <c r="L1190">
        <v>-2.4580000000000002</v>
      </c>
      <c r="M1190">
        <v>-3.1669999999999998</v>
      </c>
      <c r="N1190">
        <v>-3.26</v>
      </c>
      <c r="O1190">
        <v>1.0229999999999999</v>
      </c>
      <c r="P1190">
        <v>1.0409999999999999</v>
      </c>
      <c r="Q1190">
        <v>1.0349999999999999</v>
      </c>
      <c r="R1190">
        <v>0.66400000000000003</v>
      </c>
      <c r="S1190">
        <v>0.25800000000000001</v>
      </c>
    </row>
    <row r="1191" spans="1:19" x14ac:dyDescent="0.3">
      <c r="A1191">
        <v>360</v>
      </c>
      <c r="B1191">
        <v>-0.46100000000000002</v>
      </c>
      <c r="C1191">
        <v>-1.4610000000000001</v>
      </c>
      <c r="D1191">
        <v>-2.4580000000000002</v>
      </c>
      <c r="E1191">
        <v>-3.1680000000000001</v>
      </c>
      <c r="F1191">
        <v>-3.26</v>
      </c>
      <c r="G1191">
        <v>2.2999999999999998</v>
      </c>
      <c r="H1191">
        <v>-0.01</v>
      </c>
      <c r="I1191">
        <v>2.3250000000000002</v>
      </c>
      <c r="J1191">
        <v>-0.47899999999999998</v>
      </c>
      <c r="K1191">
        <v>-1.462</v>
      </c>
      <c r="L1191">
        <v>-2.4569999999999999</v>
      </c>
      <c r="M1191">
        <v>-3.1659999999999999</v>
      </c>
      <c r="N1191">
        <v>-3.26</v>
      </c>
      <c r="O1191">
        <v>1.022</v>
      </c>
      <c r="P1191">
        <v>1.04</v>
      </c>
      <c r="Q1191">
        <v>1.034</v>
      </c>
      <c r="R1191">
        <v>0.66500000000000004</v>
      </c>
      <c r="S1191">
        <v>0.25900000000000001</v>
      </c>
    </row>
    <row r="1192" spans="1:19" x14ac:dyDescent="0.3">
      <c r="A1192">
        <v>420</v>
      </c>
      <c r="B1192">
        <v>-0.46100000000000002</v>
      </c>
      <c r="C1192">
        <v>-1.4610000000000001</v>
      </c>
      <c r="D1192">
        <v>-2.4580000000000002</v>
      </c>
      <c r="E1192">
        <v>-3.1680000000000001</v>
      </c>
      <c r="F1192">
        <v>-3.26</v>
      </c>
      <c r="G1192">
        <v>2.2999999999999998</v>
      </c>
      <c r="H1192">
        <v>-0.01</v>
      </c>
      <c r="I1192">
        <v>2.3250000000000002</v>
      </c>
      <c r="J1192">
        <v>-0.48099999999999998</v>
      </c>
      <c r="K1192">
        <v>-1.4630000000000001</v>
      </c>
      <c r="L1192">
        <v>-2.4569999999999999</v>
      </c>
      <c r="M1192">
        <v>-3.1659999999999999</v>
      </c>
      <c r="N1192">
        <v>-3.26</v>
      </c>
      <c r="O1192">
        <v>1.0209999999999999</v>
      </c>
      <c r="P1192">
        <v>1.038</v>
      </c>
      <c r="Q1192">
        <v>1.034</v>
      </c>
      <c r="R1192">
        <v>0.66500000000000004</v>
      </c>
      <c r="S1192">
        <v>0.25900000000000001</v>
      </c>
    </row>
    <row r="1193" spans="1:19" x14ac:dyDescent="0.3">
      <c r="A1193">
        <v>480</v>
      </c>
      <c r="B1193">
        <v>-0.46100000000000002</v>
      </c>
      <c r="C1193">
        <v>-1.4610000000000001</v>
      </c>
      <c r="D1193">
        <v>-2.4580000000000002</v>
      </c>
      <c r="E1193">
        <v>-3.1680000000000001</v>
      </c>
      <c r="F1193">
        <v>-3.26</v>
      </c>
      <c r="G1193">
        <v>2.2999999999999998</v>
      </c>
      <c r="H1193">
        <v>-0.01</v>
      </c>
      <c r="I1193">
        <v>2.3250000000000002</v>
      </c>
      <c r="J1193">
        <v>-0.48299999999999998</v>
      </c>
      <c r="K1193">
        <v>-1.464</v>
      </c>
      <c r="L1193">
        <v>-2.4569999999999999</v>
      </c>
      <c r="M1193">
        <v>-3.1659999999999999</v>
      </c>
      <c r="N1193">
        <v>-3.26</v>
      </c>
      <c r="O1193">
        <v>1.02</v>
      </c>
      <c r="P1193">
        <v>1.036</v>
      </c>
      <c r="Q1193">
        <v>1.0349999999999999</v>
      </c>
      <c r="R1193">
        <v>0.66600000000000004</v>
      </c>
      <c r="S1193">
        <v>0.26</v>
      </c>
    </row>
    <row r="1194" spans="1:19" x14ac:dyDescent="0.3">
      <c r="A1194">
        <v>540</v>
      </c>
      <c r="B1194">
        <v>-0.46100000000000002</v>
      </c>
      <c r="C1194">
        <v>-1.4610000000000001</v>
      </c>
      <c r="D1194">
        <v>-2.4580000000000002</v>
      </c>
      <c r="E1194">
        <v>-3.1680000000000001</v>
      </c>
      <c r="F1194">
        <v>-3.26</v>
      </c>
      <c r="G1194">
        <v>2.2999999999999998</v>
      </c>
      <c r="H1194">
        <v>-0.01</v>
      </c>
      <c r="I1194">
        <v>2.3250000000000002</v>
      </c>
      <c r="J1194">
        <v>-0.48599999999999999</v>
      </c>
      <c r="K1194">
        <v>-1.4650000000000001</v>
      </c>
      <c r="L1194">
        <v>-2.4569999999999999</v>
      </c>
      <c r="M1194">
        <v>-3.1659999999999999</v>
      </c>
      <c r="N1194">
        <v>-3.26</v>
      </c>
      <c r="O1194">
        <v>1.0189999999999999</v>
      </c>
      <c r="P1194">
        <v>1.0349999999999999</v>
      </c>
      <c r="Q1194">
        <v>1.034</v>
      </c>
      <c r="R1194">
        <v>0.66600000000000004</v>
      </c>
      <c r="S1194">
        <v>0.26</v>
      </c>
    </row>
    <row r="1195" spans="1:19" x14ac:dyDescent="0.3">
      <c r="A1195">
        <v>600</v>
      </c>
      <c r="B1195">
        <v>-0.46100000000000002</v>
      </c>
      <c r="C1195">
        <v>-1.4610000000000001</v>
      </c>
      <c r="D1195">
        <v>-2.4580000000000002</v>
      </c>
      <c r="E1195">
        <v>-3.1680000000000001</v>
      </c>
      <c r="F1195">
        <v>-3.26</v>
      </c>
      <c r="G1195">
        <v>2.2999999999999998</v>
      </c>
      <c r="H1195">
        <v>-0.01</v>
      </c>
      <c r="I1195">
        <v>2.3250000000000002</v>
      </c>
      <c r="J1195">
        <v>-0.48799999999999999</v>
      </c>
      <c r="K1195">
        <v>-1.4670000000000001</v>
      </c>
      <c r="L1195">
        <v>-2.4569999999999999</v>
      </c>
      <c r="M1195">
        <v>-3.1659999999999999</v>
      </c>
      <c r="N1195">
        <v>-3.26</v>
      </c>
      <c r="O1195">
        <v>1.018</v>
      </c>
      <c r="P1195">
        <v>1.034</v>
      </c>
      <c r="Q1195">
        <v>1.034</v>
      </c>
      <c r="R1195">
        <v>0.66700000000000004</v>
      </c>
      <c r="S1195">
        <v>0.26100000000000001</v>
      </c>
    </row>
    <row r="1197" spans="1:19" x14ac:dyDescent="0.3">
      <c r="A1197" t="s">
        <v>0</v>
      </c>
      <c r="B1197" t="s">
        <v>93</v>
      </c>
    </row>
    <row r="1198" spans="1:19" x14ac:dyDescent="0.3">
      <c r="A1198">
        <v>0</v>
      </c>
      <c r="B1198">
        <v>-0.46100000000000002</v>
      </c>
      <c r="C1198">
        <v>-1.4610000000000001</v>
      </c>
      <c r="D1198">
        <v>-2.4580000000000002</v>
      </c>
      <c r="E1198">
        <v>-3.1680000000000001</v>
      </c>
      <c r="F1198">
        <v>-3.26</v>
      </c>
      <c r="G1198">
        <v>2.2999999999999998</v>
      </c>
      <c r="H1198">
        <v>-0.01</v>
      </c>
      <c r="I1198">
        <v>2.0950000000000002</v>
      </c>
      <c r="J1198">
        <v>-0.46100000000000002</v>
      </c>
      <c r="K1198">
        <v>-1.4610000000000001</v>
      </c>
      <c r="L1198">
        <v>-2.4580000000000002</v>
      </c>
      <c r="M1198">
        <v>-3.1680000000000001</v>
      </c>
      <c r="N1198">
        <v>-3.26</v>
      </c>
      <c r="O1198">
        <v>1.0169999999999999</v>
      </c>
      <c r="P1198">
        <v>1.0169999999999999</v>
      </c>
      <c r="Q1198">
        <v>1.012</v>
      </c>
      <c r="R1198">
        <v>0.65500000000000003</v>
      </c>
      <c r="S1198">
        <v>0.255</v>
      </c>
    </row>
    <row r="1199" spans="1:19" x14ac:dyDescent="0.3">
      <c r="A1199">
        <v>60</v>
      </c>
      <c r="B1199">
        <v>-0.46100000000000002</v>
      </c>
      <c r="C1199">
        <v>-1.4610000000000001</v>
      </c>
      <c r="D1199">
        <v>-2.4580000000000002</v>
      </c>
      <c r="E1199">
        <v>-3.1680000000000001</v>
      </c>
      <c r="F1199">
        <v>-3.26</v>
      </c>
      <c r="G1199">
        <v>2.2999999999999998</v>
      </c>
      <c r="H1199">
        <v>-0.01</v>
      </c>
      <c r="I1199">
        <v>2.0950000000000002</v>
      </c>
      <c r="J1199">
        <v>-0.46600000000000003</v>
      </c>
      <c r="K1199">
        <v>-1.4610000000000001</v>
      </c>
      <c r="L1199">
        <v>-2.4580000000000002</v>
      </c>
      <c r="M1199">
        <v>-3.1680000000000001</v>
      </c>
      <c r="N1199">
        <v>-3.2570000000000001</v>
      </c>
      <c r="O1199">
        <v>1.0209999999999999</v>
      </c>
      <c r="P1199">
        <v>1.0349999999999999</v>
      </c>
      <c r="Q1199">
        <v>1.028</v>
      </c>
      <c r="R1199">
        <v>0.66</v>
      </c>
      <c r="S1199">
        <v>0.248</v>
      </c>
    </row>
    <row r="1200" spans="1:19" x14ac:dyDescent="0.3">
      <c r="A1200">
        <v>120</v>
      </c>
      <c r="B1200">
        <v>-0.46100000000000002</v>
      </c>
      <c r="C1200">
        <v>-1.4610000000000001</v>
      </c>
      <c r="D1200">
        <v>-2.4580000000000002</v>
      </c>
      <c r="E1200">
        <v>-3.1680000000000001</v>
      </c>
      <c r="F1200">
        <v>-3.26</v>
      </c>
      <c r="G1200">
        <v>2.2999999999999998</v>
      </c>
      <c r="H1200">
        <v>-0.01</v>
      </c>
      <c r="I1200">
        <v>2.0950000000000002</v>
      </c>
      <c r="J1200">
        <v>-0.46899999999999997</v>
      </c>
      <c r="K1200">
        <v>-1.4610000000000001</v>
      </c>
      <c r="L1200">
        <v>-2.4580000000000002</v>
      </c>
      <c r="M1200">
        <v>-3.1669999999999998</v>
      </c>
      <c r="N1200">
        <v>-3.254</v>
      </c>
      <c r="O1200">
        <v>1.0229999999999999</v>
      </c>
      <c r="P1200">
        <v>1.038</v>
      </c>
      <c r="Q1200">
        <v>1.0329999999999999</v>
      </c>
      <c r="R1200">
        <v>0.65900000000000003</v>
      </c>
      <c r="S1200">
        <v>0.24099999999999999</v>
      </c>
    </row>
    <row r="1201" spans="1:19" x14ac:dyDescent="0.3">
      <c r="A1201">
        <v>180</v>
      </c>
      <c r="B1201">
        <v>-0.46100000000000002</v>
      </c>
      <c r="C1201">
        <v>-1.4610000000000001</v>
      </c>
      <c r="D1201">
        <v>-2.4580000000000002</v>
      </c>
      <c r="E1201">
        <v>-3.1680000000000001</v>
      </c>
      <c r="F1201">
        <v>-3.26</v>
      </c>
      <c r="G1201">
        <v>2.2999999999999998</v>
      </c>
      <c r="H1201">
        <v>-0.01</v>
      </c>
      <c r="I1201">
        <v>2.0950000000000002</v>
      </c>
      <c r="J1201">
        <v>-0.47199999999999998</v>
      </c>
      <c r="K1201">
        <v>-1.4610000000000001</v>
      </c>
      <c r="L1201">
        <v>-2.4580000000000002</v>
      </c>
      <c r="M1201">
        <v>-3.1669999999999998</v>
      </c>
      <c r="N1201">
        <v>-3.2509999999999999</v>
      </c>
      <c r="O1201">
        <v>1.0229999999999999</v>
      </c>
      <c r="P1201">
        <v>1.042</v>
      </c>
      <c r="Q1201">
        <v>1.0349999999999999</v>
      </c>
      <c r="R1201">
        <v>0.66100000000000003</v>
      </c>
      <c r="S1201">
        <v>0.23499999999999999</v>
      </c>
    </row>
    <row r="1202" spans="1:19" x14ac:dyDescent="0.3">
      <c r="A1202">
        <v>240</v>
      </c>
      <c r="B1202">
        <v>-0.46100000000000002</v>
      </c>
      <c r="C1202">
        <v>-1.4610000000000001</v>
      </c>
      <c r="D1202">
        <v>-2.4580000000000002</v>
      </c>
      <c r="E1202">
        <v>-3.1680000000000001</v>
      </c>
      <c r="F1202">
        <v>-3.26</v>
      </c>
      <c r="G1202">
        <v>2.2999999999999998</v>
      </c>
      <c r="H1202">
        <v>-0.01</v>
      </c>
      <c r="I1202">
        <v>2.0950000000000002</v>
      </c>
      <c r="J1202">
        <v>-0.47499999999999998</v>
      </c>
      <c r="K1202">
        <v>-1.4610000000000001</v>
      </c>
      <c r="L1202">
        <v>-2.4580000000000002</v>
      </c>
      <c r="M1202">
        <v>-3.1669999999999998</v>
      </c>
      <c r="N1202">
        <v>-3.2480000000000002</v>
      </c>
      <c r="O1202">
        <v>1.0229999999999999</v>
      </c>
      <c r="P1202">
        <v>1.0429999999999999</v>
      </c>
      <c r="Q1202">
        <v>1.0349999999999999</v>
      </c>
      <c r="R1202">
        <v>0.66600000000000004</v>
      </c>
      <c r="S1202">
        <v>0.23</v>
      </c>
    </row>
    <row r="1203" spans="1:19" x14ac:dyDescent="0.3">
      <c r="A1203">
        <v>300</v>
      </c>
      <c r="B1203">
        <v>-0.46100000000000002</v>
      </c>
      <c r="C1203">
        <v>-1.4610000000000001</v>
      </c>
      <c r="D1203">
        <v>-2.4580000000000002</v>
      </c>
      <c r="E1203">
        <v>-3.1680000000000001</v>
      </c>
      <c r="F1203">
        <v>-3.26</v>
      </c>
      <c r="G1203">
        <v>2.2999999999999998</v>
      </c>
      <c r="H1203">
        <v>-0.01</v>
      </c>
      <c r="I1203">
        <v>2.0950000000000002</v>
      </c>
      <c r="J1203">
        <v>-0.47699999999999998</v>
      </c>
      <c r="K1203">
        <v>-1.4610000000000001</v>
      </c>
      <c r="L1203">
        <v>-2.4569999999999999</v>
      </c>
      <c r="M1203">
        <v>-3.1669999999999998</v>
      </c>
      <c r="N1203">
        <v>-3.2450000000000001</v>
      </c>
      <c r="O1203">
        <v>1.022</v>
      </c>
      <c r="P1203">
        <v>1.0409999999999999</v>
      </c>
      <c r="Q1203">
        <v>1.034</v>
      </c>
      <c r="R1203">
        <v>0.66700000000000004</v>
      </c>
      <c r="S1203">
        <v>0.22600000000000001</v>
      </c>
    </row>
    <row r="1204" spans="1:19" x14ac:dyDescent="0.3">
      <c r="A1204">
        <v>360</v>
      </c>
      <c r="B1204">
        <v>-0.46100000000000002</v>
      </c>
      <c r="C1204">
        <v>-1.4610000000000001</v>
      </c>
      <c r="D1204">
        <v>-2.4580000000000002</v>
      </c>
      <c r="E1204">
        <v>-3.1680000000000001</v>
      </c>
      <c r="F1204">
        <v>-3.26</v>
      </c>
      <c r="G1204">
        <v>2.2999999999999998</v>
      </c>
      <c r="H1204">
        <v>-0.01</v>
      </c>
      <c r="I1204">
        <v>2.0950000000000002</v>
      </c>
      <c r="J1204">
        <v>-0.47899999999999998</v>
      </c>
      <c r="K1204">
        <v>-1.462</v>
      </c>
      <c r="L1204">
        <v>-2.4569999999999999</v>
      </c>
      <c r="M1204">
        <v>-3.1659999999999999</v>
      </c>
      <c r="N1204">
        <v>-3.242</v>
      </c>
      <c r="O1204">
        <v>1.022</v>
      </c>
      <c r="P1204">
        <v>1.04</v>
      </c>
      <c r="Q1204">
        <v>1.034</v>
      </c>
      <c r="R1204">
        <v>0.66400000000000003</v>
      </c>
      <c r="S1204">
        <v>0.222</v>
      </c>
    </row>
    <row r="1205" spans="1:19" x14ac:dyDescent="0.3">
      <c r="A1205">
        <v>420</v>
      </c>
      <c r="B1205">
        <v>-0.46100000000000002</v>
      </c>
      <c r="C1205">
        <v>-1.4610000000000001</v>
      </c>
      <c r="D1205">
        <v>-2.4580000000000002</v>
      </c>
      <c r="E1205">
        <v>-3.1680000000000001</v>
      </c>
      <c r="F1205">
        <v>-3.26</v>
      </c>
      <c r="G1205">
        <v>2.2999999999999998</v>
      </c>
      <c r="H1205">
        <v>-0.01</v>
      </c>
      <c r="I1205">
        <v>2.0950000000000002</v>
      </c>
      <c r="J1205">
        <v>-0.48099999999999998</v>
      </c>
      <c r="K1205">
        <v>-1.4630000000000001</v>
      </c>
      <c r="L1205">
        <v>-2.4569999999999999</v>
      </c>
      <c r="M1205">
        <v>-3.1640000000000001</v>
      </c>
      <c r="N1205">
        <v>-3.2389999999999999</v>
      </c>
      <c r="O1205">
        <v>1.0209999999999999</v>
      </c>
      <c r="P1205">
        <v>1.038</v>
      </c>
      <c r="Q1205">
        <v>1.0349999999999999</v>
      </c>
      <c r="R1205">
        <v>0.65800000000000003</v>
      </c>
      <c r="S1205">
        <v>0.22</v>
      </c>
    </row>
    <row r="1206" spans="1:19" x14ac:dyDescent="0.3">
      <c r="A1206">
        <v>480</v>
      </c>
      <c r="B1206">
        <v>-0.46100000000000002</v>
      </c>
      <c r="C1206">
        <v>-1.4610000000000001</v>
      </c>
      <c r="D1206">
        <v>-2.4580000000000002</v>
      </c>
      <c r="E1206">
        <v>-3.1680000000000001</v>
      </c>
      <c r="F1206">
        <v>-3.26</v>
      </c>
      <c r="G1206">
        <v>2.2999999999999998</v>
      </c>
      <c r="H1206">
        <v>-0.01</v>
      </c>
      <c r="I1206">
        <v>2.0950000000000002</v>
      </c>
      <c r="J1206">
        <v>-0.48299999999999998</v>
      </c>
      <c r="K1206">
        <v>-1.464</v>
      </c>
      <c r="L1206">
        <v>-2.4569999999999999</v>
      </c>
      <c r="M1206">
        <v>-3.1619999999999999</v>
      </c>
      <c r="N1206">
        <v>-3.2360000000000002</v>
      </c>
      <c r="O1206">
        <v>1.02</v>
      </c>
      <c r="P1206">
        <v>1.036</v>
      </c>
      <c r="Q1206">
        <v>1.0349999999999999</v>
      </c>
      <c r="R1206">
        <v>0.65300000000000002</v>
      </c>
      <c r="S1206">
        <v>0.218</v>
      </c>
    </row>
    <row r="1207" spans="1:19" x14ac:dyDescent="0.3">
      <c r="A1207">
        <v>540</v>
      </c>
      <c r="B1207">
        <v>-0.46100000000000002</v>
      </c>
      <c r="C1207">
        <v>-1.4610000000000001</v>
      </c>
      <c r="D1207">
        <v>-2.4580000000000002</v>
      </c>
      <c r="E1207">
        <v>-3.1680000000000001</v>
      </c>
      <c r="F1207">
        <v>-3.26</v>
      </c>
      <c r="G1207">
        <v>2.2999999999999998</v>
      </c>
      <c r="H1207">
        <v>-0.01</v>
      </c>
      <c r="I1207">
        <v>2.0950000000000002</v>
      </c>
      <c r="J1207">
        <v>-0.48599999999999999</v>
      </c>
      <c r="K1207">
        <v>-1.4650000000000001</v>
      </c>
      <c r="L1207">
        <v>-2.4569999999999999</v>
      </c>
      <c r="M1207">
        <v>-3.1589999999999998</v>
      </c>
      <c r="N1207">
        <v>-3.2330000000000001</v>
      </c>
      <c r="O1207">
        <v>1.0189999999999999</v>
      </c>
      <c r="P1207">
        <v>1.0349999999999999</v>
      </c>
      <c r="Q1207">
        <v>1.034</v>
      </c>
      <c r="R1207">
        <v>0.64800000000000002</v>
      </c>
      <c r="S1207">
        <v>0.217</v>
      </c>
    </row>
    <row r="1208" spans="1:19" x14ac:dyDescent="0.3">
      <c r="A1208">
        <v>600</v>
      </c>
      <c r="B1208">
        <v>-0.46100000000000002</v>
      </c>
      <c r="C1208">
        <v>-1.4610000000000001</v>
      </c>
      <c r="D1208">
        <v>-2.4580000000000002</v>
      </c>
      <c r="E1208">
        <v>-3.1680000000000001</v>
      </c>
      <c r="F1208">
        <v>-3.26</v>
      </c>
      <c r="G1208">
        <v>2.2999999999999998</v>
      </c>
      <c r="H1208">
        <v>-0.01</v>
      </c>
      <c r="I1208">
        <v>2.0950000000000002</v>
      </c>
      <c r="J1208">
        <v>-0.48799999999999999</v>
      </c>
      <c r="K1208">
        <v>-1.4670000000000001</v>
      </c>
      <c r="L1208">
        <v>-2.4569999999999999</v>
      </c>
      <c r="M1208">
        <v>-3.157</v>
      </c>
      <c r="N1208">
        <v>-3.23</v>
      </c>
      <c r="O1208">
        <v>1.018</v>
      </c>
      <c r="P1208">
        <v>1.034</v>
      </c>
      <c r="Q1208">
        <v>1.034</v>
      </c>
      <c r="R1208">
        <v>0.64300000000000002</v>
      </c>
      <c r="S1208">
        <v>0.215</v>
      </c>
    </row>
    <row r="1210" spans="1:19" x14ac:dyDescent="0.3">
      <c r="A1210" t="s">
        <v>0</v>
      </c>
      <c r="B1210" t="s">
        <v>94</v>
      </c>
    </row>
    <row r="1211" spans="1:19" x14ac:dyDescent="0.3">
      <c r="A1211">
        <v>0</v>
      </c>
      <c r="B1211">
        <v>-0.46100000000000002</v>
      </c>
      <c r="C1211">
        <v>-1.4610000000000001</v>
      </c>
      <c r="D1211">
        <v>-2.4580000000000002</v>
      </c>
      <c r="E1211">
        <v>-3.16</v>
      </c>
      <c r="F1211">
        <v>-3.25</v>
      </c>
      <c r="G1211">
        <v>2.2999999999999998</v>
      </c>
      <c r="H1211">
        <v>-0.01</v>
      </c>
      <c r="I1211">
        <v>2.5459999999999998</v>
      </c>
      <c r="J1211">
        <v>-0.46100000000000002</v>
      </c>
      <c r="K1211">
        <v>-1.4610000000000001</v>
      </c>
      <c r="L1211">
        <v>-2.4580000000000002</v>
      </c>
      <c r="M1211">
        <v>-3.16</v>
      </c>
      <c r="N1211">
        <v>-3.25</v>
      </c>
      <c r="O1211">
        <v>1.0169999999999999</v>
      </c>
      <c r="P1211">
        <v>1.0169999999999999</v>
      </c>
      <c r="Q1211">
        <v>1.0109999999999999</v>
      </c>
      <c r="R1211">
        <v>0.64900000000000002</v>
      </c>
      <c r="S1211">
        <v>0.253</v>
      </c>
    </row>
    <row r="1212" spans="1:19" x14ac:dyDescent="0.3">
      <c r="A1212">
        <v>60</v>
      </c>
      <c r="B1212">
        <v>-0.46100000000000002</v>
      </c>
      <c r="C1212">
        <v>-1.4610000000000001</v>
      </c>
      <c r="D1212">
        <v>-2.4580000000000002</v>
      </c>
      <c r="E1212">
        <v>-3.16</v>
      </c>
      <c r="F1212">
        <v>-3.25</v>
      </c>
      <c r="G1212">
        <v>2.2999999999999998</v>
      </c>
      <c r="H1212">
        <v>-0.01</v>
      </c>
      <c r="I1212">
        <v>2.5459999999999998</v>
      </c>
      <c r="J1212">
        <v>-0.46600000000000003</v>
      </c>
      <c r="K1212">
        <v>-1.4610000000000001</v>
      </c>
      <c r="L1212">
        <v>-2.4580000000000002</v>
      </c>
      <c r="M1212">
        <v>-3.16</v>
      </c>
      <c r="N1212">
        <v>-3.2530000000000001</v>
      </c>
      <c r="O1212">
        <v>1.0209999999999999</v>
      </c>
      <c r="P1212">
        <v>1.036</v>
      </c>
      <c r="Q1212">
        <v>1.0269999999999999</v>
      </c>
      <c r="R1212">
        <v>0.65100000000000002</v>
      </c>
      <c r="S1212">
        <v>0.26200000000000001</v>
      </c>
    </row>
    <row r="1213" spans="1:19" x14ac:dyDescent="0.3">
      <c r="A1213">
        <v>120</v>
      </c>
      <c r="B1213">
        <v>-0.46100000000000002</v>
      </c>
      <c r="C1213">
        <v>-1.4610000000000001</v>
      </c>
      <c r="D1213">
        <v>-2.4580000000000002</v>
      </c>
      <c r="E1213">
        <v>-3.16</v>
      </c>
      <c r="F1213">
        <v>-3.25</v>
      </c>
      <c r="G1213">
        <v>2.2999999999999998</v>
      </c>
      <c r="H1213">
        <v>-0.01</v>
      </c>
      <c r="I1213">
        <v>2.5459999999999998</v>
      </c>
      <c r="J1213">
        <v>-0.46899999999999997</v>
      </c>
      <c r="K1213">
        <v>-1.4610000000000001</v>
      </c>
      <c r="L1213">
        <v>-2.4580000000000002</v>
      </c>
      <c r="M1213">
        <v>-3.16</v>
      </c>
      <c r="N1213">
        <v>-3.2559999999999998</v>
      </c>
      <c r="O1213">
        <v>1.022</v>
      </c>
      <c r="P1213">
        <v>1.0389999999999999</v>
      </c>
      <c r="Q1213">
        <v>1.034</v>
      </c>
      <c r="R1213">
        <v>0.65400000000000003</v>
      </c>
      <c r="S1213">
        <v>0.27</v>
      </c>
    </row>
    <row r="1214" spans="1:19" x14ac:dyDescent="0.3">
      <c r="A1214">
        <v>180</v>
      </c>
      <c r="B1214">
        <v>-0.46100000000000002</v>
      </c>
      <c r="C1214">
        <v>-1.4610000000000001</v>
      </c>
      <c r="D1214">
        <v>-2.4580000000000002</v>
      </c>
      <c r="E1214">
        <v>-3.16</v>
      </c>
      <c r="F1214">
        <v>-3.25</v>
      </c>
      <c r="G1214">
        <v>2.2999999999999998</v>
      </c>
      <c r="H1214">
        <v>-0.01</v>
      </c>
      <c r="I1214">
        <v>2.5459999999999998</v>
      </c>
      <c r="J1214">
        <v>-0.47199999999999998</v>
      </c>
      <c r="K1214">
        <v>-1.4610000000000001</v>
      </c>
      <c r="L1214">
        <v>-2.4580000000000002</v>
      </c>
      <c r="M1214">
        <v>-3.16</v>
      </c>
      <c r="N1214">
        <v>-3.2589999999999999</v>
      </c>
      <c r="O1214">
        <v>1.0229999999999999</v>
      </c>
      <c r="P1214">
        <v>1.042</v>
      </c>
      <c r="Q1214">
        <v>1.034</v>
      </c>
      <c r="R1214">
        <v>0.65500000000000003</v>
      </c>
      <c r="S1214">
        <v>0.27600000000000002</v>
      </c>
    </row>
    <row r="1215" spans="1:19" x14ac:dyDescent="0.3">
      <c r="A1215">
        <v>240</v>
      </c>
      <c r="B1215">
        <v>-0.46100000000000002</v>
      </c>
      <c r="C1215">
        <v>-1.4610000000000001</v>
      </c>
      <c r="D1215">
        <v>-2.4580000000000002</v>
      </c>
      <c r="E1215">
        <v>-3.16</v>
      </c>
      <c r="F1215">
        <v>-3.25</v>
      </c>
      <c r="G1215">
        <v>2.2999999999999998</v>
      </c>
      <c r="H1215">
        <v>-0.01</v>
      </c>
      <c r="I1215">
        <v>2.5459999999999998</v>
      </c>
      <c r="J1215">
        <v>-0.47499999999999998</v>
      </c>
      <c r="K1215">
        <v>-1.4610000000000001</v>
      </c>
      <c r="L1215">
        <v>-2.4569999999999999</v>
      </c>
      <c r="M1215">
        <v>-3.1579999999999999</v>
      </c>
      <c r="N1215">
        <v>-3.262</v>
      </c>
      <c r="O1215">
        <v>1.0229999999999999</v>
      </c>
      <c r="P1215">
        <v>1.0429999999999999</v>
      </c>
      <c r="Q1215">
        <v>1.0349999999999999</v>
      </c>
      <c r="R1215">
        <v>0.65300000000000002</v>
      </c>
      <c r="S1215">
        <v>0.28199999999999997</v>
      </c>
    </row>
    <row r="1216" spans="1:19" x14ac:dyDescent="0.3">
      <c r="A1216">
        <v>300</v>
      </c>
      <c r="B1216">
        <v>-0.46100000000000002</v>
      </c>
      <c r="C1216">
        <v>-1.4610000000000001</v>
      </c>
      <c r="D1216">
        <v>-2.4580000000000002</v>
      </c>
      <c r="E1216">
        <v>-3.16</v>
      </c>
      <c r="F1216">
        <v>-3.25</v>
      </c>
      <c r="G1216">
        <v>2.2999999999999998</v>
      </c>
      <c r="H1216">
        <v>-0.01</v>
      </c>
      <c r="I1216">
        <v>2.5459999999999998</v>
      </c>
      <c r="J1216">
        <v>-0.47699999999999998</v>
      </c>
      <c r="K1216">
        <v>-1.4610000000000001</v>
      </c>
      <c r="L1216">
        <v>-2.4569999999999999</v>
      </c>
      <c r="M1216">
        <v>-3.1579999999999999</v>
      </c>
      <c r="N1216">
        <v>-3.2650000000000001</v>
      </c>
      <c r="O1216">
        <v>1.0229999999999999</v>
      </c>
      <c r="P1216">
        <v>1.0409999999999999</v>
      </c>
      <c r="Q1216">
        <v>1.0349999999999999</v>
      </c>
      <c r="R1216">
        <v>0.65500000000000003</v>
      </c>
      <c r="S1216">
        <v>0.28799999999999998</v>
      </c>
    </row>
    <row r="1217" spans="1:19" x14ac:dyDescent="0.3">
      <c r="A1217">
        <v>360</v>
      </c>
      <c r="B1217">
        <v>-0.46100000000000002</v>
      </c>
      <c r="C1217">
        <v>-1.4610000000000001</v>
      </c>
      <c r="D1217">
        <v>-2.4580000000000002</v>
      </c>
      <c r="E1217">
        <v>-3.16</v>
      </c>
      <c r="F1217">
        <v>-3.25</v>
      </c>
      <c r="G1217">
        <v>2.2999999999999998</v>
      </c>
      <c r="H1217">
        <v>-0.01</v>
      </c>
      <c r="I1217">
        <v>2.5459999999999998</v>
      </c>
      <c r="J1217">
        <v>-0.47899999999999998</v>
      </c>
      <c r="K1217">
        <v>-1.462</v>
      </c>
      <c r="L1217">
        <v>-2.4569999999999999</v>
      </c>
      <c r="M1217">
        <v>-3.1589999999999998</v>
      </c>
      <c r="N1217">
        <v>-3.2679999999999998</v>
      </c>
      <c r="O1217">
        <v>1.022</v>
      </c>
      <c r="P1217">
        <v>1.04</v>
      </c>
      <c r="Q1217">
        <v>1.034</v>
      </c>
      <c r="R1217">
        <v>0.65900000000000003</v>
      </c>
      <c r="S1217">
        <v>0.29199999999999998</v>
      </c>
    </row>
    <row r="1218" spans="1:19" x14ac:dyDescent="0.3">
      <c r="A1218">
        <v>420</v>
      </c>
      <c r="B1218">
        <v>-0.46100000000000002</v>
      </c>
      <c r="C1218">
        <v>-1.4610000000000001</v>
      </c>
      <c r="D1218">
        <v>-2.4580000000000002</v>
      </c>
      <c r="E1218">
        <v>-3.16</v>
      </c>
      <c r="F1218">
        <v>-3.25</v>
      </c>
      <c r="G1218">
        <v>2.2999999999999998</v>
      </c>
      <c r="H1218">
        <v>-0.01</v>
      </c>
      <c r="I1218">
        <v>2.5459999999999998</v>
      </c>
      <c r="J1218">
        <v>-0.48099999999999998</v>
      </c>
      <c r="K1218">
        <v>-1.4630000000000001</v>
      </c>
      <c r="L1218">
        <v>-2.4569999999999999</v>
      </c>
      <c r="M1218">
        <v>-3.16</v>
      </c>
      <c r="N1218">
        <v>-3.2709999999999999</v>
      </c>
      <c r="O1218">
        <v>1.0209999999999999</v>
      </c>
      <c r="P1218">
        <v>1.038</v>
      </c>
      <c r="Q1218">
        <v>1.0329999999999999</v>
      </c>
      <c r="R1218">
        <v>0.66400000000000003</v>
      </c>
      <c r="S1218">
        <v>0.29599999999999999</v>
      </c>
    </row>
    <row r="1219" spans="1:19" x14ac:dyDescent="0.3">
      <c r="A1219">
        <v>480</v>
      </c>
      <c r="B1219">
        <v>-0.46100000000000002</v>
      </c>
      <c r="C1219">
        <v>-1.4610000000000001</v>
      </c>
      <c r="D1219">
        <v>-2.4580000000000002</v>
      </c>
      <c r="E1219">
        <v>-3.16</v>
      </c>
      <c r="F1219">
        <v>-3.25</v>
      </c>
      <c r="G1219">
        <v>2.2999999999999998</v>
      </c>
      <c r="H1219">
        <v>-0.01</v>
      </c>
      <c r="I1219">
        <v>2.5459999999999998</v>
      </c>
      <c r="J1219">
        <v>-0.48299999999999998</v>
      </c>
      <c r="K1219">
        <v>-1.464</v>
      </c>
      <c r="L1219">
        <v>-2.4569999999999999</v>
      </c>
      <c r="M1219">
        <v>-3.1619999999999999</v>
      </c>
      <c r="N1219">
        <v>-3.274</v>
      </c>
      <c r="O1219">
        <v>1.02</v>
      </c>
      <c r="P1219">
        <v>1.036</v>
      </c>
      <c r="Q1219">
        <v>1.034</v>
      </c>
      <c r="R1219">
        <v>0.67100000000000004</v>
      </c>
      <c r="S1219">
        <v>0.29899999999999999</v>
      </c>
    </row>
    <row r="1220" spans="1:19" x14ac:dyDescent="0.3">
      <c r="A1220">
        <v>540</v>
      </c>
      <c r="B1220">
        <v>-0.46100000000000002</v>
      </c>
      <c r="C1220">
        <v>-1.4610000000000001</v>
      </c>
      <c r="D1220">
        <v>-2.4580000000000002</v>
      </c>
      <c r="E1220">
        <v>-3.16</v>
      </c>
      <c r="F1220">
        <v>-3.25</v>
      </c>
      <c r="G1220">
        <v>2.2999999999999998</v>
      </c>
      <c r="H1220">
        <v>-0.01</v>
      </c>
      <c r="I1220">
        <v>2.5459999999999998</v>
      </c>
      <c r="J1220">
        <v>-0.48599999999999999</v>
      </c>
      <c r="K1220">
        <v>-1.4650000000000001</v>
      </c>
      <c r="L1220">
        <v>-2.4569999999999999</v>
      </c>
      <c r="M1220">
        <v>-3.1640000000000001</v>
      </c>
      <c r="N1220">
        <v>-3.2770000000000001</v>
      </c>
      <c r="O1220">
        <v>1.0189999999999999</v>
      </c>
      <c r="P1220">
        <v>1.0349999999999999</v>
      </c>
      <c r="Q1220">
        <v>1.034</v>
      </c>
      <c r="R1220">
        <v>0.67600000000000005</v>
      </c>
      <c r="S1220">
        <v>0.30099999999999999</v>
      </c>
    </row>
    <row r="1221" spans="1:19" x14ac:dyDescent="0.3">
      <c r="A1221">
        <v>600</v>
      </c>
      <c r="B1221">
        <v>-0.46100000000000002</v>
      </c>
      <c r="C1221">
        <v>-1.4610000000000001</v>
      </c>
      <c r="D1221">
        <v>-2.4580000000000002</v>
      </c>
      <c r="E1221">
        <v>-3.16</v>
      </c>
      <c r="F1221">
        <v>-3.25</v>
      </c>
      <c r="G1221">
        <v>2.2999999999999998</v>
      </c>
      <c r="H1221">
        <v>-0.01</v>
      </c>
      <c r="I1221">
        <v>2.5459999999999998</v>
      </c>
      <c r="J1221">
        <v>-0.48799999999999999</v>
      </c>
      <c r="K1221">
        <v>-1.4670000000000001</v>
      </c>
      <c r="L1221">
        <v>-2.4569999999999999</v>
      </c>
      <c r="M1221">
        <v>-3.1669999999999998</v>
      </c>
      <c r="N1221">
        <v>-3.28</v>
      </c>
      <c r="O1221">
        <v>1.018</v>
      </c>
      <c r="P1221">
        <v>1.034</v>
      </c>
      <c r="Q1221">
        <v>1.034</v>
      </c>
      <c r="R1221">
        <v>0.68100000000000005</v>
      </c>
      <c r="S1221">
        <v>0.30299999999999999</v>
      </c>
    </row>
    <row r="1223" spans="1:19" x14ac:dyDescent="0.3">
      <c r="A1223" t="s">
        <v>0</v>
      </c>
      <c r="B1223" t="s">
        <v>95</v>
      </c>
    </row>
    <row r="1224" spans="1:19" x14ac:dyDescent="0.3">
      <c r="A1224">
        <v>0</v>
      </c>
      <c r="B1224">
        <v>-0.46100000000000002</v>
      </c>
      <c r="C1224">
        <v>-1.4610000000000001</v>
      </c>
      <c r="D1224">
        <v>-2.4580000000000002</v>
      </c>
      <c r="E1224">
        <v>-3.16</v>
      </c>
      <c r="F1224">
        <v>-3.25</v>
      </c>
      <c r="G1224">
        <v>2.2999999999999998</v>
      </c>
      <c r="H1224">
        <v>-0.01</v>
      </c>
      <c r="I1224">
        <v>2.3250000000000002</v>
      </c>
      <c r="J1224">
        <v>-0.46100000000000002</v>
      </c>
      <c r="K1224">
        <v>-1.4610000000000001</v>
      </c>
      <c r="L1224">
        <v>-2.4580000000000002</v>
      </c>
      <c r="M1224">
        <v>-3.16</v>
      </c>
      <c r="N1224">
        <v>-3.25</v>
      </c>
      <c r="O1224">
        <v>1.0169999999999999</v>
      </c>
      <c r="P1224">
        <v>1.0169999999999999</v>
      </c>
      <c r="Q1224">
        <v>1.0109999999999999</v>
      </c>
      <c r="R1224">
        <v>0.64900000000000002</v>
      </c>
      <c r="S1224">
        <v>0.253</v>
      </c>
    </row>
    <row r="1225" spans="1:19" x14ac:dyDescent="0.3">
      <c r="A1225">
        <v>60</v>
      </c>
      <c r="B1225">
        <v>-0.46100000000000002</v>
      </c>
      <c r="C1225">
        <v>-1.4610000000000001</v>
      </c>
      <c r="D1225">
        <v>-2.4580000000000002</v>
      </c>
      <c r="E1225">
        <v>-3.16</v>
      </c>
      <c r="F1225">
        <v>-3.25</v>
      </c>
      <c r="G1225">
        <v>2.2999999999999998</v>
      </c>
      <c r="H1225">
        <v>-0.01</v>
      </c>
      <c r="I1225">
        <v>2.3250000000000002</v>
      </c>
      <c r="J1225">
        <v>-0.46600000000000003</v>
      </c>
      <c r="K1225">
        <v>-1.4610000000000001</v>
      </c>
      <c r="L1225">
        <v>-2.4580000000000002</v>
      </c>
      <c r="M1225">
        <v>-3.16</v>
      </c>
      <c r="N1225">
        <v>-3.25</v>
      </c>
      <c r="O1225">
        <v>1.0209999999999999</v>
      </c>
      <c r="P1225">
        <v>1.0349999999999999</v>
      </c>
      <c r="Q1225">
        <v>1.0269999999999999</v>
      </c>
      <c r="R1225">
        <v>0.65200000000000002</v>
      </c>
      <c r="S1225">
        <v>0.254</v>
      </c>
    </row>
    <row r="1226" spans="1:19" x14ac:dyDescent="0.3">
      <c r="A1226">
        <v>120</v>
      </c>
      <c r="B1226">
        <v>-0.46100000000000002</v>
      </c>
      <c r="C1226">
        <v>-1.4610000000000001</v>
      </c>
      <c r="D1226">
        <v>-2.4580000000000002</v>
      </c>
      <c r="E1226">
        <v>-3.16</v>
      </c>
      <c r="F1226">
        <v>-3.25</v>
      </c>
      <c r="G1226">
        <v>2.2999999999999998</v>
      </c>
      <c r="H1226">
        <v>-0.01</v>
      </c>
      <c r="I1226">
        <v>2.3250000000000002</v>
      </c>
      <c r="J1226">
        <v>-0.46899999999999997</v>
      </c>
      <c r="K1226">
        <v>-1.4610000000000001</v>
      </c>
      <c r="L1226">
        <v>-2.4580000000000002</v>
      </c>
      <c r="M1226">
        <v>-3.16</v>
      </c>
      <c r="N1226">
        <v>-3.25</v>
      </c>
      <c r="O1226">
        <v>1.022</v>
      </c>
      <c r="P1226">
        <v>1.0389999999999999</v>
      </c>
      <c r="Q1226">
        <v>1.034</v>
      </c>
      <c r="R1226">
        <v>0.65300000000000002</v>
      </c>
      <c r="S1226">
        <v>0.255</v>
      </c>
    </row>
    <row r="1227" spans="1:19" x14ac:dyDescent="0.3">
      <c r="A1227">
        <v>180</v>
      </c>
      <c r="B1227">
        <v>-0.46100000000000002</v>
      </c>
      <c r="C1227">
        <v>-1.4610000000000001</v>
      </c>
      <c r="D1227">
        <v>-2.4580000000000002</v>
      </c>
      <c r="E1227">
        <v>-3.16</v>
      </c>
      <c r="F1227">
        <v>-3.25</v>
      </c>
      <c r="G1227">
        <v>2.2999999999999998</v>
      </c>
      <c r="H1227">
        <v>-0.01</v>
      </c>
      <c r="I1227">
        <v>2.3250000000000002</v>
      </c>
      <c r="J1227">
        <v>-0.47199999999999998</v>
      </c>
      <c r="K1227">
        <v>-1.4610000000000001</v>
      </c>
      <c r="L1227">
        <v>-2.4580000000000002</v>
      </c>
      <c r="M1227">
        <v>-3.16</v>
      </c>
      <c r="N1227">
        <v>-3.25</v>
      </c>
      <c r="O1227">
        <v>1.0229999999999999</v>
      </c>
      <c r="P1227">
        <v>1.042</v>
      </c>
      <c r="Q1227">
        <v>1.0349999999999999</v>
      </c>
      <c r="R1227">
        <v>0.65500000000000003</v>
      </c>
      <c r="S1227">
        <v>0.255</v>
      </c>
    </row>
    <row r="1228" spans="1:19" x14ac:dyDescent="0.3">
      <c r="A1228">
        <v>240</v>
      </c>
      <c r="B1228">
        <v>-0.46100000000000002</v>
      </c>
      <c r="C1228">
        <v>-1.4610000000000001</v>
      </c>
      <c r="D1228">
        <v>-2.4580000000000002</v>
      </c>
      <c r="E1228">
        <v>-3.16</v>
      </c>
      <c r="F1228">
        <v>-3.25</v>
      </c>
      <c r="G1228">
        <v>2.2999999999999998</v>
      </c>
      <c r="H1228">
        <v>-0.01</v>
      </c>
      <c r="I1228">
        <v>2.3250000000000002</v>
      </c>
      <c r="J1228">
        <v>-0.47499999999999998</v>
      </c>
      <c r="K1228">
        <v>-1.4610000000000001</v>
      </c>
      <c r="L1228">
        <v>-2.4569999999999999</v>
      </c>
      <c r="M1228">
        <v>-3.1589999999999998</v>
      </c>
      <c r="N1228">
        <v>-3.25</v>
      </c>
      <c r="O1228">
        <v>1.0229999999999999</v>
      </c>
      <c r="P1228">
        <v>1.0429999999999999</v>
      </c>
      <c r="Q1228">
        <v>1.0349999999999999</v>
      </c>
      <c r="R1228">
        <v>0.65600000000000003</v>
      </c>
      <c r="S1228">
        <v>0.255</v>
      </c>
    </row>
    <row r="1229" spans="1:19" x14ac:dyDescent="0.3">
      <c r="A1229">
        <v>300</v>
      </c>
      <c r="B1229">
        <v>-0.46100000000000002</v>
      </c>
      <c r="C1229">
        <v>-1.4610000000000001</v>
      </c>
      <c r="D1229">
        <v>-2.4580000000000002</v>
      </c>
      <c r="E1229">
        <v>-3.16</v>
      </c>
      <c r="F1229">
        <v>-3.25</v>
      </c>
      <c r="G1229">
        <v>2.2999999999999998</v>
      </c>
      <c r="H1229">
        <v>-0.01</v>
      </c>
      <c r="I1229">
        <v>2.3250000000000002</v>
      </c>
      <c r="J1229">
        <v>-0.47699999999999998</v>
      </c>
      <c r="K1229">
        <v>-1.4610000000000001</v>
      </c>
      <c r="L1229">
        <v>-2.4569999999999999</v>
      </c>
      <c r="M1229">
        <v>-3.1589999999999998</v>
      </c>
      <c r="N1229">
        <v>-3.25</v>
      </c>
      <c r="O1229">
        <v>1.0229999999999999</v>
      </c>
      <c r="P1229">
        <v>1.0409999999999999</v>
      </c>
      <c r="Q1229">
        <v>1.034</v>
      </c>
      <c r="R1229">
        <v>0.65700000000000003</v>
      </c>
      <c r="S1229">
        <v>0.25600000000000001</v>
      </c>
    </row>
    <row r="1230" spans="1:19" x14ac:dyDescent="0.3">
      <c r="A1230">
        <v>360</v>
      </c>
      <c r="B1230">
        <v>-0.46100000000000002</v>
      </c>
      <c r="C1230">
        <v>-1.4610000000000001</v>
      </c>
      <c r="D1230">
        <v>-2.4580000000000002</v>
      </c>
      <c r="E1230">
        <v>-3.16</v>
      </c>
      <c r="F1230">
        <v>-3.25</v>
      </c>
      <c r="G1230">
        <v>2.2999999999999998</v>
      </c>
      <c r="H1230">
        <v>-0.01</v>
      </c>
      <c r="I1230">
        <v>2.3250000000000002</v>
      </c>
      <c r="J1230">
        <v>-0.47899999999999998</v>
      </c>
      <c r="K1230">
        <v>-1.462</v>
      </c>
      <c r="L1230">
        <v>-2.4569999999999999</v>
      </c>
      <c r="M1230">
        <v>-3.1589999999999998</v>
      </c>
      <c r="N1230">
        <v>-3.25</v>
      </c>
      <c r="O1230">
        <v>1.022</v>
      </c>
      <c r="P1230">
        <v>1.04</v>
      </c>
      <c r="Q1230">
        <v>1.034</v>
      </c>
      <c r="R1230">
        <v>0.65800000000000003</v>
      </c>
      <c r="S1230">
        <v>0.25600000000000001</v>
      </c>
    </row>
    <row r="1231" spans="1:19" x14ac:dyDescent="0.3">
      <c r="A1231">
        <v>420</v>
      </c>
      <c r="B1231">
        <v>-0.46100000000000002</v>
      </c>
      <c r="C1231">
        <v>-1.4610000000000001</v>
      </c>
      <c r="D1231">
        <v>-2.4580000000000002</v>
      </c>
      <c r="E1231">
        <v>-3.16</v>
      </c>
      <c r="F1231">
        <v>-3.25</v>
      </c>
      <c r="G1231">
        <v>2.2999999999999998</v>
      </c>
      <c r="H1231">
        <v>-0.01</v>
      </c>
      <c r="I1231">
        <v>2.3250000000000002</v>
      </c>
      <c r="J1231">
        <v>-0.48099999999999998</v>
      </c>
      <c r="K1231">
        <v>-1.4630000000000001</v>
      </c>
      <c r="L1231">
        <v>-2.4569999999999999</v>
      </c>
      <c r="M1231">
        <v>-3.1589999999999998</v>
      </c>
      <c r="N1231">
        <v>-3.25</v>
      </c>
      <c r="O1231">
        <v>1.0209999999999999</v>
      </c>
      <c r="P1231">
        <v>1.038</v>
      </c>
      <c r="Q1231">
        <v>1.034</v>
      </c>
      <c r="R1231">
        <v>0.65800000000000003</v>
      </c>
      <c r="S1231">
        <v>0.25700000000000001</v>
      </c>
    </row>
    <row r="1232" spans="1:19" x14ac:dyDescent="0.3">
      <c r="A1232">
        <v>480</v>
      </c>
      <c r="B1232">
        <v>-0.46100000000000002</v>
      </c>
      <c r="C1232">
        <v>-1.4610000000000001</v>
      </c>
      <c r="D1232">
        <v>-2.4580000000000002</v>
      </c>
      <c r="E1232">
        <v>-3.16</v>
      </c>
      <c r="F1232">
        <v>-3.25</v>
      </c>
      <c r="G1232">
        <v>2.2999999999999998</v>
      </c>
      <c r="H1232">
        <v>-0.01</v>
      </c>
      <c r="I1232">
        <v>2.3250000000000002</v>
      </c>
      <c r="J1232">
        <v>-0.48299999999999998</v>
      </c>
      <c r="K1232">
        <v>-1.464</v>
      </c>
      <c r="L1232">
        <v>-2.4569999999999999</v>
      </c>
      <c r="M1232">
        <v>-3.1579999999999999</v>
      </c>
      <c r="N1232">
        <v>-3.25</v>
      </c>
      <c r="O1232">
        <v>1.02</v>
      </c>
      <c r="P1232">
        <v>1.036</v>
      </c>
      <c r="Q1232">
        <v>1.034</v>
      </c>
      <c r="R1232">
        <v>0.65900000000000003</v>
      </c>
      <c r="S1232">
        <v>0.25800000000000001</v>
      </c>
    </row>
    <row r="1233" spans="1:19" x14ac:dyDescent="0.3">
      <c r="A1233">
        <v>540</v>
      </c>
      <c r="B1233">
        <v>-0.46100000000000002</v>
      </c>
      <c r="C1233">
        <v>-1.4610000000000001</v>
      </c>
      <c r="D1233">
        <v>-2.4580000000000002</v>
      </c>
      <c r="E1233">
        <v>-3.16</v>
      </c>
      <c r="F1233">
        <v>-3.25</v>
      </c>
      <c r="G1233">
        <v>2.2999999999999998</v>
      </c>
      <c r="H1233">
        <v>-0.01</v>
      </c>
      <c r="I1233">
        <v>2.3250000000000002</v>
      </c>
      <c r="J1233">
        <v>-0.48599999999999999</v>
      </c>
      <c r="K1233">
        <v>-1.4650000000000001</v>
      </c>
      <c r="L1233">
        <v>-2.456</v>
      </c>
      <c r="M1233">
        <v>-3.1579999999999999</v>
      </c>
      <c r="N1233">
        <v>-3.25</v>
      </c>
      <c r="O1233">
        <v>1.0189999999999999</v>
      </c>
      <c r="P1233">
        <v>1.0349999999999999</v>
      </c>
      <c r="Q1233">
        <v>1.034</v>
      </c>
      <c r="R1233">
        <v>0.66</v>
      </c>
      <c r="S1233">
        <v>0.25800000000000001</v>
      </c>
    </row>
    <row r="1234" spans="1:19" x14ac:dyDescent="0.3">
      <c r="A1234">
        <v>600</v>
      </c>
      <c r="B1234">
        <v>-0.46100000000000002</v>
      </c>
      <c r="C1234">
        <v>-1.4610000000000001</v>
      </c>
      <c r="D1234">
        <v>-2.4580000000000002</v>
      </c>
      <c r="E1234">
        <v>-3.16</v>
      </c>
      <c r="F1234">
        <v>-3.25</v>
      </c>
      <c r="G1234">
        <v>2.2999999999999998</v>
      </c>
      <c r="H1234">
        <v>-0.01</v>
      </c>
      <c r="I1234">
        <v>2.3250000000000002</v>
      </c>
      <c r="J1234">
        <v>-0.48799999999999999</v>
      </c>
      <c r="K1234">
        <v>-1.4670000000000001</v>
      </c>
      <c r="L1234">
        <v>-2.456</v>
      </c>
      <c r="M1234">
        <v>-3.1579999999999999</v>
      </c>
      <c r="N1234">
        <v>-3.25</v>
      </c>
      <c r="O1234">
        <v>1.018</v>
      </c>
      <c r="P1234">
        <v>1.034</v>
      </c>
      <c r="Q1234">
        <v>1.034</v>
      </c>
      <c r="R1234">
        <v>0.66</v>
      </c>
      <c r="S1234">
        <v>0.25900000000000001</v>
      </c>
    </row>
    <row r="1236" spans="1:19" x14ac:dyDescent="0.3">
      <c r="A1236" t="s">
        <v>0</v>
      </c>
      <c r="B1236" t="s">
        <v>96</v>
      </c>
    </row>
    <row r="1237" spans="1:19" x14ac:dyDescent="0.3">
      <c r="A1237">
        <v>0</v>
      </c>
      <c r="B1237">
        <v>-0.46100000000000002</v>
      </c>
      <c r="C1237">
        <v>-1.4610000000000001</v>
      </c>
      <c r="D1237">
        <v>-2.4580000000000002</v>
      </c>
      <c r="E1237">
        <v>-3.16</v>
      </c>
      <c r="F1237">
        <v>-3.25</v>
      </c>
      <c r="G1237">
        <v>2.2999999999999998</v>
      </c>
      <c r="H1237">
        <v>-0.01</v>
      </c>
      <c r="I1237">
        <v>2.093</v>
      </c>
      <c r="J1237">
        <v>-0.46100000000000002</v>
      </c>
      <c r="K1237">
        <v>-1.4610000000000001</v>
      </c>
      <c r="L1237">
        <v>-2.4580000000000002</v>
      </c>
      <c r="M1237">
        <v>-3.16</v>
      </c>
      <c r="N1237">
        <v>-3.25</v>
      </c>
      <c r="O1237">
        <v>1.0169999999999999</v>
      </c>
      <c r="P1237">
        <v>1.0169999999999999</v>
      </c>
      <c r="Q1237">
        <v>1.0109999999999999</v>
      </c>
      <c r="R1237">
        <v>0.64900000000000002</v>
      </c>
      <c r="S1237">
        <v>0.253</v>
      </c>
    </row>
    <row r="1238" spans="1:19" x14ac:dyDescent="0.3">
      <c r="A1238">
        <v>60</v>
      </c>
      <c r="B1238">
        <v>-0.46100000000000002</v>
      </c>
      <c r="C1238">
        <v>-1.4610000000000001</v>
      </c>
      <c r="D1238">
        <v>-2.4580000000000002</v>
      </c>
      <c r="E1238">
        <v>-3.16</v>
      </c>
      <c r="F1238">
        <v>-3.25</v>
      </c>
      <c r="G1238">
        <v>2.2999999999999998</v>
      </c>
      <c r="H1238">
        <v>-0.01</v>
      </c>
      <c r="I1238">
        <v>2.093</v>
      </c>
      <c r="J1238">
        <v>-0.46600000000000003</v>
      </c>
      <c r="K1238">
        <v>-1.4610000000000001</v>
      </c>
      <c r="L1238">
        <v>-2.4580000000000002</v>
      </c>
      <c r="M1238">
        <v>-3.16</v>
      </c>
      <c r="N1238">
        <v>-3.2469999999999999</v>
      </c>
      <c r="O1238">
        <v>1.0209999999999999</v>
      </c>
      <c r="P1238">
        <v>1.0349999999999999</v>
      </c>
      <c r="Q1238">
        <v>1.0269999999999999</v>
      </c>
      <c r="R1238">
        <v>0.65300000000000002</v>
      </c>
      <c r="S1238">
        <v>0.246</v>
      </c>
    </row>
    <row r="1239" spans="1:19" x14ac:dyDescent="0.3">
      <c r="A1239">
        <v>120</v>
      </c>
      <c r="B1239">
        <v>-0.46100000000000002</v>
      </c>
      <c r="C1239">
        <v>-1.4610000000000001</v>
      </c>
      <c r="D1239">
        <v>-2.4580000000000002</v>
      </c>
      <c r="E1239">
        <v>-3.16</v>
      </c>
      <c r="F1239">
        <v>-3.25</v>
      </c>
      <c r="G1239">
        <v>2.2999999999999998</v>
      </c>
      <c r="H1239">
        <v>-0.01</v>
      </c>
      <c r="I1239">
        <v>2.093</v>
      </c>
      <c r="J1239">
        <v>-0.46899999999999997</v>
      </c>
      <c r="K1239">
        <v>-1.4610000000000001</v>
      </c>
      <c r="L1239">
        <v>-2.4580000000000002</v>
      </c>
      <c r="M1239">
        <v>-3.16</v>
      </c>
      <c r="N1239">
        <v>-3.2440000000000002</v>
      </c>
      <c r="O1239">
        <v>1.0229999999999999</v>
      </c>
      <c r="P1239">
        <v>1.0389999999999999</v>
      </c>
      <c r="Q1239">
        <v>1.0329999999999999</v>
      </c>
      <c r="R1239">
        <v>0.65200000000000002</v>
      </c>
      <c r="S1239">
        <v>0.23899999999999999</v>
      </c>
    </row>
    <row r="1240" spans="1:19" x14ac:dyDescent="0.3">
      <c r="A1240">
        <v>180</v>
      </c>
      <c r="B1240">
        <v>-0.46100000000000002</v>
      </c>
      <c r="C1240">
        <v>-1.4610000000000001</v>
      </c>
      <c r="D1240">
        <v>-2.4580000000000002</v>
      </c>
      <c r="E1240">
        <v>-3.16</v>
      </c>
      <c r="F1240">
        <v>-3.25</v>
      </c>
      <c r="G1240">
        <v>2.2999999999999998</v>
      </c>
      <c r="H1240">
        <v>-0.01</v>
      </c>
      <c r="I1240">
        <v>2.093</v>
      </c>
      <c r="J1240">
        <v>-0.47199999999999998</v>
      </c>
      <c r="K1240">
        <v>-1.4610000000000001</v>
      </c>
      <c r="L1240">
        <v>-2.4580000000000002</v>
      </c>
      <c r="M1240">
        <v>-3.1589999999999998</v>
      </c>
      <c r="N1240">
        <v>-3.2410000000000001</v>
      </c>
      <c r="O1240">
        <v>1.0229999999999999</v>
      </c>
      <c r="P1240">
        <v>1.042</v>
      </c>
      <c r="Q1240">
        <v>1.0349999999999999</v>
      </c>
      <c r="R1240">
        <v>0.65400000000000003</v>
      </c>
      <c r="S1240">
        <v>0.23300000000000001</v>
      </c>
    </row>
    <row r="1241" spans="1:19" x14ac:dyDescent="0.3">
      <c r="A1241">
        <v>240</v>
      </c>
      <c r="B1241">
        <v>-0.46100000000000002</v>
      </c>
      <c r="C1241">
        <v>-1.4610000000000001</v>
      </c>
      <c r="D1241">
        <v>-2.4580000000000002</v>
      </c>
      <c r="E1241">
        <v>-3.16</v>
      </c>
      <c r="F1241">
        <v>-3.25</v>
      </c>
      <c r="G1241">
        <v>2.2999999999999998</v>
      </c>
      <c r="H1241">
        <v>-0.01</v>
      </c>
      <c r="I1241">
        <v>2.093</v>
      </c>
      <c r="J1241">
        <v>-0.47499999999999998</v>
      </c>
      <c r="K1241">
        <v>-1.4610000000000001</v>
      </c>
      <c r="L1241">
        <v>-2.4580000000000002</v>
      </c>
      <c r="M1241">
        <v>-3.16</v>
      </c>
      <c r="N1241">
        <v>-3.238</v>
      </c>
      <c r="O1241">
        <v>1.0229999999999999</v>
      </c>
      <c r="P1241">
        <v>1.0429999999999999</v>
      </c>
      <c r="Q1241">
        <v>1.0349999999999999</v>
      </c>
      <c r="R1241">
        <v>0.65800000000000003</v>
      </c>
      <c r="S1241">
        <v>0.22800000000000001</v>
      </c>
    </row>
    <row r="1242" spans="1:19" x14ac:dyDescent="0.3">
      <c r="A1242">
        <v>300</v>
      </c>
      <c r="B1242">
        <v>-0.46100000000000002</v>
      </c>
      <c r="C1242">
        <v>-1.4610000000000001</v>
      </c>
      <c r="D1242">
        <v>-2.4580000000000002</v>
      </c>
      <c r="E1242">
        <v>-3.16</v>
      </c>
      <c r="F1242">
        <v>-3.25</v>
      </c>
      <c r="G1242">
        <v>2.2999999999999998</v>
      </c>
      <c r="H1242">
        <v>-0.01</v>
      </c>
      <c r="I1242">
        <v>2.093</v>
      </c>
      <c r="J1242">
        <v>-0.47699999999999998</v>
      </c>
      <c r="K1242">
        <v>-1.4610000000000001</v>
      </c>
      <c r="L1242">
        <v>-2.4569999999999999</v>
      </c>
      <c r="M1242">
        <v>-3.16</v>
      </c>
      <c r="N1242">
        <v>-3.2349999999999999</v>
      </c>
      <c r="O1242">
        <v>1.022</v>
      </c>
      <c r="P1242">
        <v>1.0409999999999999</v>
      </c>
      <c r="Q1242">
        <v>1.034</v>
      </c>
      <c r="R1242">
        <v>0.66</v>
      </c>
      <c r="S1242">
        <v>0.224</v>
      </c>
    </row>
    <row r="1243" spans="1:19" x14ac:dyDescent="0.3">
      <c r="A1243">
        <v>360</v>
      </c>
      <c r="B1243">
        <v>-0.46100000000000002</v>
      </c>
      <c r="C1243">
        <v>-1.4610000000000001</v>
      </c>
      <c r="D1243">
        <v>-2.4580000000000002</v>
      </c>
      <c r="E1243">
        <v>-3.16</v>
      </c>
      <c r="F1243">
        <v>-3.25</v>
      </c>
      <c r="G1243">
        <v>2.2999999999999998</v>
      </c>
      <c r="H1243">
        <v>-0.01</v>
      </c>
      <c r="I1243">
        <v>2.093</v>
      </c>
      <c r="J1243">
        <v>-0.47899999999999998</v>
      </c>
      <c r="K1243">
        <v>-1.462</v>
      </c>
      <c r="L1243">
        <v>-2.4569999999999999</v>
      </c>
      <c r="M1243">
        <v>-3.1589999999999998</v>
      </c>
      <c r="N1243">
        <v>-3.2320000000000002</v>
      </c>
      <c r="O1243">
        <v>1.022</v>
      </c>
      <c r="P1243">
        <v>1.04</v>
      </c>
      <c r="Q1243">
        <v>1.034</v>
      </c>
      <c r="R1243">
        <v>0.65700000000000003</v>
      </c>
      <c r="S1243">
        <v>0.221</v>
      </c>
    </row>
    <row r="1244" spans="1:19" x14ac:dyDescent="0.3">
      <c r="A1244">
        <v>420</v>
      </c>
      <c r="B1244">
        <v>-0.46100000000000002</v>
      </c>
      <c r="C1244">
        <v>-1.4610000000000001</v>
      </c>
      <c r="D1244">
        <v>-2.4580000000000002</v>
      </c>
      <c r="E1244">
        <v>-3.16</v>
      </c>
      <c r="F1244">
        <v>-3.25</v>
      </c>
      <c r="G1244">
        <v>2.2999999999999998</v>
      </c>
      <c r="H1244">
        <v>-0.01</v>
      </c>
      <c r="I1244">
        <v>2.093</v>
      </c>
      <c r="J1244">
        <v>-0.48099999999999998</v>
      </c>
      <c r="K1244">
        <v>-1.4630000000000001</v>
      </c>
      <c r="L1244">
        <v>-2.4569999999999999</v>
      </c>
      <c r="M1244">
        <v>-3.157</v>
      </c>
      <c r="N1244">
        <v>-3.2290000000000001</v>
      </c>
      <c r="O1244">
        <v>1.0209999999999999</v>
      </c>
      <c r="P1244">
        <v>1.038</v>
      </c>
      <c r="Q1244">
        <v>1.034</v>
      </c>
      <c r="R1244">
        <v>0.65100000000000002</v>
      </c>
      <c r="S1244">
        <v>0.218</v>
      </c>
    </row>
    <row r="1245" spans="1:19" x14ac:dyDescent="0.3">
      <c r="A1245">
        <v>480</v>
      </c>
      <c r="B1245">
        <v>-0.46100000000000002</v>
      </c>
      <c r="C1245">
        <v>-1.4610000000000001</v>
      </c>
      <c r="D1245">
        <v>-2.4580000000000002</v>
      </c>
      <c r="E1245">
        <v>-3.16</v>
      </c>
      <c r="F1245">
        <v>-3.25</v>
      </c>
      <c r="G1245">
        <v>2.2999999999999998</v>
      </c>
      <c r="H1245">
        <v>-0.01</v>
      </c>
      <c r="I1245">
        <v>2.093</v>
      </c>
      <c r="J1245">
        <v>-0.48299999999999998</v>
      </c>
      <c r="K1245">
        <v>-1.464</v>
      </c>
      <c r="L1245">
        <v>-2.4569999999999999</v>
      </c>
      <c r="M1245">
        <v>-3.1539999999999999</v>
      </c>
      <c r="N1245">
        <v>-3.226</v>
      </c>
      <c r="O1245">
        <v>1.02</v>
      </c>
      <c r="P1245">
        <v>1.036</v>
      </c>
      <c r="Q1245">
        <v>1.034</v>
      </c>
      <c r="R1245">
        <v>0.64600000000000002</v>
      </c>
      <c r="S1245">
        <v>0.216</v>
      </c>
    </row>
    <row r="1246" spans="1:19" x14ac:dyDescent="0.3">
      <c r="A1246">
        <v>540</v>
      </c>
      <c r="B1246">
        <v>-0.46100000000000002</v>
      </c>
      <c r="C1246">
        <v>-1.4610000000000001</v>
      </c>
      <c r="D1246">
        <v>-2.4580000000000002</v>
      </c>
      <c r="E1246">
        <v>-3.16</v>
      </c>
      <c r="F1246">
        <v>-3.25</v>
      </c>
      <c r="G1246">
        <v>2.2999999999999998</v>
      </c>
      <c r="H1246">
        <v>-0.01</v>
      </c>
      <c r="I1246">
        <v>2.093</v>
      </c>
      <c r="J1246">
        <v>-0.48599999999999999</v>
      </c>
      <c r="K1246">
        <v>-1.4650000000000001</v>
      </c>
      <c r="L1246">
        <v>-2.4569999999999999</v>
      </c>
      <c r="M1246">
        <v>-3.1509999999999998</v>
      </c>
      <c r="N1246">
        <v>-3.2229999999999999</v>
      </c>
      <c r="O1246">
        <v>1.0189999999999999</v>
      </c>
      <c r="P1246">
        <v>1.0349999999999999</v>
      </c>
      <c r="Q1246">
        <v>1.034</v>
      </c>
      <c r="R1246">
        <v>0.64100000000000001</v>
      </c>
      <c r="S1246">
        <v>0.214</v>
      </c>
    </row>
    <row r="1247" spans="1:19" x14ac:dyDescent="0.3">
      <c r="A1247">
        <v>600</v>
      </c>
      <c r="B1247">
        <v>-0.46100000000000002</v>
      </c>
      <c r="C1247">
        <v>-1.4610000000000001</v>
      </c>
      <c r="D1247">
        <v>-2.4580000000000002</v>
      </c>
      <c r="E1247">
        <v>-3.16</v>
      </c>
      <c r="F1247">
        <v>-3.25</v>
      </c>
      <c r="G1247">
        <v>2.2999999999999998</v>
      </c>
      <c r="H1247">
        <v>-0.01</v>
      </c>
      <c r="I1247">
        <v>2.093</v>
      </c>
      <c r="J1247">
        <v>-0.48799999999999999</v>
      </c>
      <c r="K1247">
        <v>-1.4670000000000001</v>
      </c>
      <c r="L1247">
        <v>-2.456</v>
      </c>
      <c r="M1247">
        <v>-3.149</v>
      </c>
      <c r="N1247">
        <v>-3.22</v>
      </c>
      <c r="O1247">
        <v>1.018</v>
      </c>
      <c r="P1247">
        <v>1.034</v>
      </c>
      <c r="Q1247">
        <v>1.0329999999999999</v>
      </c>
      <c r="R1247">
        <v>0.63700000000000001</v>
      </c>
      <c r="S1247">
        <v>0.21299999999999999</v>
      </c>
    </row>
    <row r="1249" spans="1:19" x14ac:dyDescent="0.3">
      <c r="A1249" t="s">
        <v>0</v>
      </c>
      <c r="B1249" t="s">
        <v>97</v>
      </c>
    </row>
    <row r="1250" spans="1:19" x14ac:dyDescent="0.3">
      <c r="A1250">
        <v>0</v>
      </c>
      <c r="B1250">
        <v>-0.46100000000000002</v>
      </c>
      <c r="C1250">
        <v>-1.4610000000000001</v>
      </c>
      <c r="D1250">
        <v>-2.4580000000000002</v>
      </c>
      <c r="E1250">
        <v>-3.1680000000000001</v>
      </c>
      <c r="F1250">
        <v>-3.26</v>
      </c>
      <c r="G1250">
        <v>2.2999999999999998</v>
      </c>
      <c r="H1250">
        <v>0</v>
      </c>
      <c r="I1250">
        <v>2.544</v>
      </c>
      <c r="J1250">
        <v>-0.46100000000000002</v>
      </c>
      <c r="K1250">
        <v>-1.4610000000000001</v>
      </c>
      <c r="L1250">
        <v>-2.4580000000000002</v>
      </c>
      <c r="M1250">
        <v>-3.1680000000000001</v>
      </c>
      <c r="N1250">
        <v>-3.26</v>
      </c>
      <c r="O1250">
        <v>1.0169999999999999</v>
      </c>
      <c r="P1250">
        <v>1.0169999999999999</v>
      </c>
      <c r="Q1250">
        <v>1.012</v>
      </c>
      <c r="R1250">
        <v>0.65500000000000003</v>
      </c>
      <c r="S1250">
        <v>0.255</v>
      </c>
    </row>
    <row r="1251" spans="1:19" x14ac:dyDescent="0.3">
      <c r="A1251">
        <v>60</v>
      </c>
      <c r="B1251">
        <v>-0.46100000000000002</v>
      </c>
      <c r="C1251">
        <v>-1.4610000000000001</v>
      </c>
      <c r="D1251">
        <v>-2.4580000000000002</v>
      </c>
      <c r="E1251">
        <v>-3.1680000000000001</v>
      </c>
      <c r="F1251">
        <v>-3.26</v>
      </c>
      <c r="G1251">
        <v>2.2999999999999998</v>
      </c>
      <c r="H1251">
        <v>0</v>
      </c>
      <c r="I1251">
        <v>2.544</v>
      </c>
      <c r="J1251">
        <v>-0.46500000000000002</v>
      </c>
      <c r="K1251">
        <v>-1.4610000000000001</v>
      </c>
      <c r="L1251">
        <v>-2.4580000000000002</v>
      </c>
      <c r="M1251">
        <v>-3.1669999999999998</v>
      </c>
      <c r="N1251">
        <v>-3.2629999999999999</v>
      </c>
      <c r="O1251">
        <v>1.024</v>
      </c>
      <c r="P1251">
        <v>1.036</v>
      </c>
      <c r="Q1251">
        <v>1.028</v>
      </c>
      <c r="R1251">
        <v>0.65800000000000003</v>
      </c>
      <c r="S1251">
        <v>0.26300000000000001</v>
      </c>
    </row>
    <row r="1252" spans="1:19" x14ac:dyDescent="0.3">
      <c r="A1252">
        <v>120</v>
      </c>
      <c r="B1252">
        <v>-0.46100000000000002</v>
      </c>
      <c r="C1252">
        <v>-1.4610000000000001</v>
      </c>
      <c r="D1252">
        <v>-2.4580000000000002</v>
      </c>
      <c r="E1252">
        <v>-3.1680000000000001</v>
      </c>
      <c r="F1252">
        <v>-3.26</v>
      </c>
      <c r="G1252">
        <v>2.2999999999999998</v>
      </c>
      <c r="H1252">
        <v>0</v>
      </c>
      <c r="I1252">
        <v>2.544</v>
      </c>
      <c r="J1252">
        <v>-0.46700000000000003</v>
      </c>
      <c r="K1252">
        <v>-1.4610000000000001</v>
      </c>
      <c r="L1252">
        <v>-2.4580000000000002</v>
      </c>
      <c r="M1252">
        <v>-3.1669999999999998</v>
      </c>
      <c r="N1252">
        <v>-3.266</v>
      </c>
      <c r="O1252">
        <v>1.0269999999999999</v>
      </c>
      <c r="P1252">
        <v>1.0389999999999999</v>
      </c>
      <c r="Q1252">
        <v>1.0349999999999999</v>
      </c>
      <c r="R1252">
        <v>0.66100000000000003</v>
      </c>
      <c r="S1252">
        <v>0.27200000000000002</v>
      </c>
    </row>
    <row r="1253" spans="1:19" x14ac:dyDescent="0.3">
      <c r="A1253">
        <v>180</v>
      </c>
      <c r="B1253">
        <v>-0.46100000000000002</v>
      </c>
      <c r="C1253">
        <v>-1.4610000000000001</v>
      </c>
      <c r="D1253">
        <v>-2.4580000000000002</v>
      </c>
      <c r="E1253">
        <v>-3.1680000000000001</v>
      </c>
      <c r="F1253">
        <v>-3.26</v>
      </c>
      <c r="G1253">
        <v>2.2999999999999998</v>
      </c>
      <c r="H1253">
        <v>0</v>
      </c>
      <c r="I1253">
        <v>2.544</v>
      </c>
      <c r="J1253">
        <v>-0.46800000000000003</v>
      </c>
      <c r="K1253">
        <v>-1.4610000000000001</v>
      </c>
      <c r="L1253">
        <v>-2.4580000000000002</v>
      </c>
      <c r="M1253">
        <v>-3.1669999999999998</v>
      </c>
      <c r="N1253">
        <v>-3.2690000000000001</v>
      </c>
      <c r="O1253">
        <v>1.03</v>
      </c>
      <c r="P1253">
        <v>1.042</v>
      </c>
      <c r="Q1253">
        <v>1.0349999999999999</v>
      </c>
      <c r="R1253">
        <v>0.66300000000000003</v>
      </c>
      <c r="S1253">
        <v>0.27800000000000002</v>
      </c>
    </row>
    <row r="1254" spans="1:19" x14ac:dyDescent="0.3">
      <c r="A1254">
        <v>240</v>
      </c>
      <c r="B1254">
        <v>-0.46100000000000002</v>
      </c>
      <c r="C1254">
        <v>-1.4610000000000001</v>
      </c>
      <c r="D1254">
        <v>-2.4580000000000002</v>
      </c>
      <c r="E1254">
        <v>-3.1680000000000001</v>
      </c>
      <c r="F1254">
        <v>-3.26</v>
      </c>
      <c r="G1254">
        <v>2.2999999999999998</v>
      </c>
      <c r="H1254">
        <v>0</v>
      </c>
      <c r="I1254">
        <v>2.544</v>
      </c>
      <c r="J1254">
        <v>-0.46899999999999997</v>
      </c>
      <c r="K1254">
        <v>-1.4610000000000001</v>
      </c>
      <c r="L1254">
        <v>-2.4580000000000002</v>
      </c>
      <c r="M1254">
        <v>-3.1659999999999999</v>
      </c>
      <c r="N1254">
        <v>-3.2719999999999998</v>
      </c>
      <c r="O1254">
        <v>1.032</v>
      </c>
      <c r="P1254">
        <v>1.042</v>
      </c>
      <c r="Q1254">
        <v>1.0349999999999999</v>
      </c>
      <c r="R1254">
        <v>0.66</v>
      </c>
      <c r="S1254">
        <v>0.28499999999999998</v>
      </c>
    </row>
    <row r="1255" spans="1:19" x14ac:dyDescent="0.3">
      <c r="A1255">
        <v>300</v>
      </c>
      <c r="B1255">
        <v>-0.46100000000000002</v>
      </c>
      <c r="C1255">
        <v>-1.4610000000000001</v>
      </c>
      <c r="D1255">
        <v>-2.4580000000000002</v>
      </c>
      <c r="E1255">
        <v>-3.1680000000000001</v>
      </c>
      <c r="F1255">
        <v>-3.26</v>
      </c>
      <c r="G1255">
        <v>2.2999999999999998</v>
      </c>
      <c r="H1255">
        <v>0</v>
      </c>
      <c r="I1255">
        <v>2.544</v>
      </c>
      <c r="J1255">
        <v>-0.47</v>
      </c>
      <c r="K1255">
        <v>-1.4610000000000001</v>
      </c>
      <c r="L1255">
        <v>-2.4580000000000002</v>
      </c>
      <c r="M1255">
        <v>-3.1659999999999999</v>
      </c>
      <c r="N1255">
        <v>-3.2749999999999999</v>
      </c>
      <c r="O1255">
        <v>1.0329999999999999</v>
      </c>
      <c r="P1255">
        <v>1.042</v>
      </c>
      <c r="Q1255">
        <v>1.0349999999999999</v>
      </c>
      <c r="R1255">
        <v>0.66100000000000003</v>
      </c>
      <c r="S1255">
        <v>0.28999999999999998</v>
      </c>
    </row>
    <row r="1256" spans="1:19" x14ac:dyDescent="0.3">
      <c r="A1256">
        <v>360</v>
      </c>
      <c r="B1256">
        <v>-0.46100000000000002</v>
      </c>
      <c r="C1256">
        <v>-1.4610000000000001</v>
      </c>
      <c r="D1256">
        <v>-2.4580000000000002</v>
      </c>
      <c r="E1256">
        <v>-3.1680000000000001</v>
      </c>
      <c r="F1256">
        <v>-3.26</v>
      </c>
      <c r="G1256">
        <v>2.2999999999999998</v>
      </c>
      <c r="H1256">
        <v>0</v>
      </c>
      <c r="I1256">
        <v>2.544</v>
      </c>
      <c r="J1256">
        <v>-0.47099999999999997</v>
      </c>
      <c r="K1256">
        <v>-1.462</v>
      </c>
      <c r="L1256">
        <v>-2.4569999999999999</v>
      </c>
      <c r="M1256">
        <v>-3.1659999999999999</v>
      </c>
      <c r="N1256">
        <v>-3.278</v>
      </c>
      <c r="O1256">
        <v>1.034</v>
      </c>
      <c r="P1256">
        <v>1.04</v>
      </c>
      <c r="Q1256">
        <v>1.034</v>
      </c>
      <c r="R1256">
        <v>0.66600000000000004</v>
      </c>
      <c r="S1256">
        <v>0.29399999999999998</v>
      </c>
    </row>
    <row r="1257" spans="1:19" x14ac:dyDescent="0.3">
      <c r="A1257">
        <v>420</v>
      </c>
      <c r="B1257">
        <v>-0.46100000000000002</v>
      </c>
      <c r="C1257">
        <v>-1.4610000000000001</v>
      </c>
      <c r="D1257">
        <v>-2.4580000000000002</v>
      </c>
      <c r="E1257">
        <v>-3.1680000000000001</v>
      </c>
      <c r="F1257">
        <v>-3.26</v>
      </c>
      <c r="G1257">
        <v>2.2999999999999998</v>
      </c>
      <c r="H1257">
        <v>0</v>
      </c>
      <c r="I1257">
        <v>2.544</v>
      </c>
      <c r="J1257">
        <v>-0.47099999999999997</v>
      </c>
      <c r="K1257">
        <v>-1.462</v>
      </c>
      <c r="L1257">
        <v>-2.4569999999999999</v>
      </c>
      <c r="M1257">
        <v>-3.1669999999999998</v>
      </c>
      <c r="N1257">
        <v>-3.2810000000000001</v>
      </c>
      <c r="O1257">
        <v>1.034</v>
      </c>
      <c r="P1257">
        <v>1.0389999999999999</v>
      </c>
      <c r="Q1257">
        <v>1.034</v>
      </c>
      <c r="R1257">
        <v>0.67100000000000004</v>
      </c>
      <c r="S1257">
        <v>0.29799999999999999</v>
      </c>
    </row>
    <row r="1258" spans="1:19" x14ac:dyDescent="0.3">
      <c r="A1258">
        <v>480</v>
      </c>
      <c r="B1258">
        <v>-0.46100000000000002</v>
      </c>
      <c r="C1258">
        <v>-1.4610000000000001</v>
      </c>
      <c r="D1258">
        <v>-2.4580000000000002</v>
      </c>
      <c r="E1258">
        <v>-3.1680000000000001</v>
      </c>
      <c r="F1258">
        <v>-3.26</v>
      </c>
      <c r="G1258">
        <v>2.2999999999999998</v>
      </c>
      <c r="H1258">
        <v>0</v>
      </c>
      <c r="I1258">
        <v>2.544</v>
      </c>
      <c r="J1258">
        <v>-0.47099999999999997</v>
      </c>
      <c r="K1258">
        <v>-1.4630000000000001</v>
      </c>
      <c r="L1258">
        <v>-2.4569999999999999</v>
      </c>
      <c r="M1258">
        <v>-3.169</v>
      </c>
      <c r="N1258">
        <v>-3.2839999999999998</v>
      </c>
      <c r="O1258">
        <v>1.0349999999999999</v>
      </c>
      <c r="P1258">
        <v>1.038</v>
      </c>
      <c r="Q1258">
        <v>1.0349999999999999</v>
      </c>
      <c r="R1258">
        <v>0.67700000000000005</v>
      </c>
      <c r="S1258">
        <v>0.30099999999999999</v>
      </c>
    </row>
    <row r="1259" spans="1:19" x14ac:dyDescent="0.3">
      <c r="A1259">
        <v>540</v>
      </c>
      <c r="B1259">
        <v>-0.46100000000000002</v>
      </c>
      <c r="C1259">
        <v>-1.4610000000000001</v>
      </c>
      <c r="D1259">
        <v>-2.4580000000000002</v>
      </c>
      <c r="E1259">
        <v>-3.1680000000000001</v>
      </c>
      <c r="F1259">
        <v>-3.26</v>
      </c>
      <c r="G1259">
        <v>2.2999999999999998</v>
      </c>
      <c r="H1259">
        <v>0</v>
      </c>
      <c r="I1259">
        <v>2.544</v>
      </c>
      <c r="J1259">
        <v>-0.47199999999999998</v>
      </c>
      <c r="K1259">
        <v>-1.464</v>
      </c>
      <c r="L1259">
        <v>-2.4569999999999999</v>
      </c>
      <c r="M1259">
        <v>-3.1709999999999998</v>
      </c>
      <c r="N1259">
        <v>-3.2869999999999999</v>
      </c>
      <c r="O1259">
        <v>1.0349999999999999</v>
      </c>
      <c r="P1259">
        <v>1.038</v>
      </c>
      <c r="Q1259">
        <v>1.0349999999999999</v>
      </c>
      <c r="R1259">
        <v>0.68200000000000005</v>
      </c>
      <c r="S1259">
        <v>0.30399999999999999</v>
      </c>
    </row>
    <row r="1260" spans="1:19" x14ac:dyDescent="0.3">
      <c r="A1260">
        <v>600</v>
      </c>
      <c r="B1260">
        <v>-0.46100000000000002</v>
      </c>
      <c r="C1260">
        <v>-1.4610000000000001</v>
      </c>
      <c r="D1260">
        <v>-2.4580000000000002</v>
      </c>
      <c r="E1260">
        <v>-3.1680000000000001</v>
      </c>
      <c r="F1260">
        <v>-3.26</v>
      </c>
      <c r="G1260">
        <v>2.2999999999999998</v>
      </c>
      <c r="H1260">
        <v>0</v>
      </c>
      <c r="I1260">
        <v>2.544</v>
      </c>
      <c r="J1260">
        <v>-0.47199999999999998</v>
      </c>
      <c r="K1260">
        <v>-1.4650000000000001</v>
      </c>
      <c r="L1260">
        <v>-2.4569999999999999</v>
      </c>
      <c r="M1260">
        <v>-3.1739999999999999</v>
      </c>
      <c r="N1260">
        <v>-3.29</v>
      </c>
      <c r="O1260">
        <v>1.036</v>
      </c>
      <c r="P1260">
        <v>1.0369999999999999</v>
      </c>
      <c r="Q1260">
        <v>1.0349999999999999</v>
      </c>
      <c r="R1260">
        <v>0.68700000000000006</v>
      </c>
      <c r="S1260">
        <v>0.30599999999999999</v>
      </c>
    </row>
    <row r="1262" spans="1:19" x14ac:dyDescent="0.3">
      <c r="A1262" t="s">
        <v>0</v>
      </c>
      <c r="B1262" t="s">
        <v>98</v>
      </c>
    </row>
    <row r="1263" spans="1:19" x14ac:dyDescent="0.3">
      <c r="A1263">
        <v>0</v>
      </c>
      <c r="B1263">
        <v>-0.46100000000000002</v>
      </c>
      <c r="C1263">
        <v>-1.4610000000000001</v>
      </c>
      <c r="D1263">
        <v>-2.4580000000000002</v>
      </c>
      <c r="E1263">
        <v>-3.1680000000000001</v>
      </c>
      <c r="F1263">
        <v>-3.26</v>
      </c>
      <c r="G1263">
        <v>2.2999999999999998</v>
      </c>
      <c r="H1263">
        <v>0</v>
      </c>
      <c r="I1263">
        <v>2.3250000000000002</v>
      </c>
      <c r="J1263">
        <v>-0.46100000000000002</v>
      </c>
      <c r="K1263">
        <v>-1.4610000000000001</v>
      </c>
      <c r="L1263">
        <v>-2.4580000000000002</v>
      </c>
      <c r="M1263">
        <v>-3.1680000000000001</v>
      </c>
      <c r="N1263">
        <v>-3.26</v>
      </c>
      <c r="O1263">
        <v>1.0169999999999999</v>
      </c>
      <c r="P1263">
        <v>1.0169999999999999</v>
      </c>
      <c r="Q1263">
        <v>1.012</v>
      </c>
      <c r="R1263">
        <v>0.65500000000000003</v>
      </c>
      <c r="S1263">
        <v>0.255</v>
      </c>
    </row>
    <row r="1264" spans="1:19" x14ac:dyDescent="0.3">
      <c r="A1264">
        <v>60</v>
      </c>
      <c r="B1264">
        <v>-0.46100000000000002</v>
      </c>
      <c r="C1264">
        <v>-1.4610000000000001</v>
      </c>
      <c r="D1264">
        <v>-2.4580000000000002</v>
      </c>
      <c r="E1264">
        <v>-3.1680000000000001</v>
      </c>
      <c r="F1264">
        <v>-3.26</v>
      </c>
      <c r="G1264">
        <v>2.2999999999999998</v>
      </c>
      <c r="H1264">
        <v>0</v>
      </c>
      <c r="I1264">
        <v>2.3250000000000002</v>
      </c>
      <c r="J1264">
        <v>-0.46500000000000002</v>
      </c>
      <c r="K1264">
        <v>-1.4610000000000001</v>
      </c>
      <c r="L1264">
        <v>-2.4580000000000002</v>
      </c>
      <c r="M1264">
        <v>-3.1669999999999998</v>
      </c>
      <c r="N1264">
        <v>-3.26</v>
      </c>
      <c r="O1264">
        <v>1.024</v>
      </c>
      <c r="P1264">
        <v>1.0349999999999999</v>
      </c>
      <c r="Q1264">
        <v>1.028</v>
      </c>
      <c r="R1264">
        <v>0.65900000000000003</v>
      </c>
      <c r="S1264">
        <v>0.25600000000000001</v>
      </c>
    </row>
    <row r="1265" spans="1:19" x14ac:dyDescent="0.3">
      <c r="A1265">
        <v>120</v>
      </c>
      <c r="B1265">
        <v>-0.46100000000000002</v>
      </c>
      <c r="C1265">
        <v>-1.4610000000000001</v>
      </c>
      <c r="D1265">
        <v>-2.4580000000000002</v>
      </c>
      <c r="E1265">
        <v>-3.1680000000000001</v>
      </c>
      <c r="F1265">
        <v>-3.26</v>
      </c>
      <c r="G1265">
        <v>2.2999999999999998</v>
      </c>
      <c r="H1265">
        <v>0</v>
      </c>
      <c r="I1265">
        <v>2.3250000000000002</v>
      </c>
      <c r="J1265">
        <v>-0.46700000000000003</v>
      </c>
      <c r="K1265">
        <v>-1.4610000000000001</v>
      </c>
      <c r="L1265">
        <v>-2.4580000000000002</v>
      </c>
      <c r="M1265">
        <v>-3.1669999999999998</v>
      </c>
      <c r="N1265">
        <v>-3.26</v>
      </c>
      <c r="O1265">
        <v>1.0269999999999999</v>
      </c>
      <c r="P1265">
        <v>1.0389999999999999</v>
      </c>
      <c r="Q1265">
        <v>1.034</v>
      </c>
      <c r="R1265">
        <v>0.66</v>
      </c>
      <c r="S1265">
        <v>0.25700000000000001</v>
      </c>
    </row>
    <row r="1266" spans="1:19" x14ac:dyDescent="0.3">
      <c r="A1266">
        <v>180</v>
      </c>
      <c r="B1266">
        <v>-0.46100000000000002</v>
      </c>
      <c r="C1266">
        <v>-1.4610000000000001</v>
      </c>
      <c r="D1266">
        <v>-2.4580000000000002</v>
      </c>
      <c r="E1266">
        <v>-3.1680000000000001</v>
      </c>
      <c r="F1266">
        <v>-3.26</v>
      </c>
      <c r="G1266">
        <v>2.2999999999999998</v>
      </c>
      <c r="H1266">
        <v>0</v>
      </c>
      <c r="I1266">
        <v>2.3250000000000002</v>
      </c>
      <c r="J1266">
        <v>-0.46800000000000003</v>
      </c>
      <c r="K1266">
        <v>-1.4610000000000001</v>
      </c>
      <c r="L1266">
        <v>-2.4580000000000002</v>
      </c>
      <c r="M1266">
        <v>-3.1669999999999998</v>
      </c>
      <c r="N1266">
        <v>-3.26</v>
      </c>
      <c r="O1266">
        <v>1.03</v>
      </c>
      <c r="P1266">
        <v>1.042</v>
      </c>
      <c r="Q1266">
        <v>1.0349999999999999</v>
      </c>
      <c r="R1266">
        <v>0.66200000000000003</v>
      </c>
      <c r="S1266">
        <v>0.25700000000000001</v>
      </c>
    </row>
    <row r="1267" spans="1:19" x14ac:dyDescent="0.3">
      <c r="A1267">
        <v>240</v>
      </c>
      <c r="B1267">
        <v>-0.46100000000000002</v>
      </c>
      <c r="C1267">
        <v>-1.4610000000000001</v>
      </c>
      <c r="D1267">
        <v>-2.4580000000000002</v>
      </c>
      <c r="E1267">
        <v>-3.1680000000000001</v>
      </c>
      <c r="F1267">
        <v>-3.26</v>
      </c>
      <c r="G1267">
        <v>2.2999999999999998</v>
      </c>
      <c r="H1267">
        <v>0</v>
      </c>
      <c r="I1267">
        <v>2.3250000000000002</v>
      </c>
      <c r="J1267">
        <v>-0.46899999999999997</v>
      </c>
      <c r="K1267">
        <v>-1.4610000000000001</v>
      </c>
      <c r="L1267">
        <v>-2.4580000000000002</v>
      </c>
      <c r="M1267">
        <v>-3.1669999999999998</v>
      </c>
      <c r="N1267">
        <v>-3.26</v>
      </c>
      <c r="O1267">
        <v>1.032</v>
      </c>
      <c r="P1267">
        <v>1.042</v>
      </c>
      <c r="Q1267">
        <v>1.0349999999999999</v>
      </c>
      <c r="R1267">
        <v>0.66300000000000003</v>
      </c>
      <c r="S1267">
        <v>0.25700000000000001</v>
      </c>
    </row>
    <row r="1268" spans="1:19" x14ac:dyDescent="0.3">
      <c r="A1268">
        <v>300</v>
      </c>
      <c r="B1268">
        <v>-0.46100000000000002</v>
      </c>
      <c r="C1268">
        <v>-1.4610000000000001</v>
      </c>
      <c r="D1268">
        <v>-2.4580000000000002</v>
      </c>
      <c r="E1268">
        <v>-3.1680000000000001</v>
      </c>
      <c r="F1268">
        <v>-3.26</v>
      </c>
      <c r="G1268">
        <v>2.2999999999999998</v>
      </c>
      <c r="H1268">
        <v>0</v>
      </c>
      <c r="I1268">
        <v>2.3250000000000002</v>
      </c>
      <c r="J1268">
        <v>-0.47</v>
      </c>
      <c r="K1268">
        <v>-1.4610000000000001</v>
      </c>
      <c r="L1268">
        <v>-2.4580000000000002</v>
      </c>
      <c r="M1268">
        <v>-3.1669999999999998</v>
      </c>
      <c r="N1268">
        <v>-3.26</v>
      </c>
      <c r="O1268">
        <v>1.0329999999999999</v>
      </c>
      <c r="P1268">
        <v>1.0409999999999999</v>
      </c>
      <c r="Q1268">
        <v>1.0349999999999999</v>
      </c>
      <c r="R1268">
        <v>0.66400000000000003</v>
      </c>
      <c r="S1268">
        <v>0.25800000000000001</v>
      </c>
    </row>
    <row r="1269" spans="1:19" x14ac:dyDescent="0.3">
      <c r="A1269">
        <v>360</v>
      </c>
      <c r="B1269">
        <v>-0.46100000000000002</v>
      </c>
      <c r="C1269">
        <v>-1.4610000000000001</v>
      </c>
      <c r="D1269">
        <v>-2.4580000000000002</v>
      </c>
      <c r="E1269">
        <v>-3.1680000000000001</v>
      </c>
      <c r="F1269">
        <v>-3.26</v>
      </c>
      <c r="G1269">
        <v>2.2999999999999998</v>
      </c>
      <c r="H1269">
        <v>0</v>
      </c>
      <c r="I1269">
        <v>2.3250000000000002</v>
      </c>
      <c r="J1269">
        <v>-0.47099999999999997</v>
      </c>
      <c r="K1269">
        <v>-1.462</v>
      </c>
      <c r="L1269">
        <v>-2.4569999999999999</v>
      </c>
      <c r="M1269">
        <v>-3.1659999999999999</v>
      </c>
      <c r="N1269">
        <v>-3.26</v>
      </c>
      <c r="O1269">
        <v>1.034</v>
      </c>
      <c r="P1269">
        <v>1.04</v>
      </c>
      <c r="Q1269">
        <v>1.034</v>
      </c>
      <c r="R1269">
        <v>0.66500000000000004</v>
      </c>
      <c r="S1269">
        <v>0.25900000000000001</v>
      </c>
    </row>
    <row r="1270" spans="1:19" x14ac:dyDescent="0.3">
      <c r="A1270">
        <v>420</v>
      </c>
      <c r="B1270">
        <v>-0.46100000000000002</v>
      </c>
      <c r="C1270">
        <v>-1.4610000000000001</v>
      </c>
      <c r="D1270">
        <v>-2.4580000000000002</v>
      </c>
      <c r="E1270">
        <v>-3.1680000000000001</v>
      </c>
      <c r="F1270">
        <v>-3.26</v>
      </c>
      <c r="G1270">
        <v>2.2999999999999998</v>
      </c>
      <c r="H1270">
        <v>0</v>
      </c>
      <c r="I1270">
        <v>2.3250000000000002</v>
      </c>
      <c r="J1270">
        <v>-0.47099999999999997</v>
      </c>
      <c r="K1270">
        <v>-1.462</v>
      </c>
      <c r="L1270">
        <v>-2.4569999999999999</v>
      </c>
      <c r="M1270">
        <v>-3.1659999999999999</v>
      </c>
      <c r="N1270">
        <v>-3.26</v>
      </c>
      <c r="O1270">
        <v>1.034</v>
      </c>
      <c r="P1270">
        <v>1.0389999999999999</v>
      </c>
      <c r="Q1270">
        <v>1.034</v>
      </c>
      <c r="R1270">
        <v>0.66500000000000004</v>
      </c>
      <c r="S1270">
        <v>0.25900000000000001</v>
      </c>
    </row>
    <row r="1271" spans="1:19" x14ac:dyDescent="0.3">
      <c r="A1271">
        <v>480</v>
      </c>
      <c r="B1271">
        <v>-0.46100000000000002</v>
      </c>
      <c r="C1271">
        <v>-1.4610000000000001</v>
      </c>
      <c r="D1271">
        <v>-2.4580000000000002</v>
      </c>
      <c r="E1271">
        <v>-3.1680000000000001</v>
      </c>
      <c r="F1271">
        <v>-3.26</v>
      </c>
      <c r="G1271">
        <v>2.2999999999999998</v>
      </c>
      <c r="H1271">
        <v>0</v>
      </c>
      <c r="I1271">
        <v>2.3250000000000002</v>
      </c>
      <c r="J1271">
        <v>-0.47099999999999997</v>
      </c>
      <c r="K1271">
        <v>-1.4630000000000001</v>
      </c>
      <c r="L1271">
        <v>-2.4569999999999999</v>
      </c>
      <c r="M1271">
        <v>-3.1659999999999999</v>
      </c>
      <c r="N1271">
        <v>-3.26</v>
      </c>
      <c r="O1271">
        <v>1.0349999999999999</v>
      </c>
      <c r="P1271">
        <v>1.038</v>
      </c>
      <c r="Q1271">
        <v>1.0349999999999999</v>
      </c>
      <c r="R1271">
        <v>0.66600000000000004</v>
      </c>
      <c r="S1271">
        <v>0.26</v>
      </c>
    </row>
    <row r="1272" spans="1:19" x14ac:dyDescent="0.3">
      <c r="A1272">
        <v>540</v>
      </c>
      <c r="B1272">
        <v>-0.46100000000000002</v>
      </c>
      <c r="C1272">
        <v>-1.4610000000000001</v>
      </c>
      <c r="D1272">
        <v>-2.4580000000000002</v>
      </c>
      <c r="E1272">
        <v>-3.1680000000000001</v>
      </c>
      <c r="F1272">
        <v>-3.26</v>
      </c>
      <c r="G1272">
        <v>2.2999999999999998</v>
      </c>
      <c r="H1272">
        <v>0</v>
      </c>
      <c r="I1272">
        <v>2.3250000000000002</v>
      </c>
      <c r="J1272">
        <v>-0.47199999999999998</v>
      </c>
      <c r="K1272">
        <v>-1.464</v>
      </c>
      <c r="L1272">
        <v>-2.4569999999999999</v>
      </c>
      <c r="M1272">
        <v>-3.1659999999999999</v>
      </c>
      <c r="N1272">
        <v>-3.26</v>
      </c>
      <c r="O1272">
        <v>1.0349999999999999</v>
      </c>
      <c r="P1272">
        <v>1.038</v>
      </c>
      <c r="Q1272">
        <v>1.034</v>
      </c>
      <c r="R1272">
        <v>0.66600000000000004</v>
      </c>
      <c r="S1272">
        <v>0.26</v>
      </c>
    </row>
    <row r="1273" spans="1:19" x14ac:dyDescent="0.3">
      <c r="A1273">
        <v>600</v>
      </c>
      <c r="B1273">
        <v>-0.46100000000000002</v>
      </c>
      <c r="C1273">
        <v>-1.4610000000000001</v>
      </c>
      <c r="D1273">
        <v>-2.4580000000000002</v>
      </c>
      <c r="E1273">
        <v>-3.1680000000000001</v>
      </c>
      <c r="F1273">
        <v>-3.26</v>
      </c>
      <c r="G1273">
        <v>2.2999999999999998</v>
      </c>
      <c r="H1273">
        <v>0</v>
      </c>
      <c r="I1273">
        <v>2.3250000000000002</v>
      </c>
      <c r="J1273">
        <v>-0.47199999999999998</v>
      </c>
      <c r="K1273">
        <v>-1.4650000000000001</v>
      </c>
      <c r="L1273">
        <v>-2.4569999999999999</v>
      </c>
      <c r="M1273">
        <v>-3.1659999999999999</v>
      </c>
      <c r="N1273">
        <v>-3.26</v>
      </c>
      <c r="O1273">
        <v>1.036</v>
      </c>
      <c r="P1273">
        <v>1.0369999999999999</v>
      </c>
      <c r="Q1273">
        <v>1.034</v>
      </c>
      <c r="R1273">
        <v>0.66700000000000004</v>
      </c>
      <c r="S1273">
        <v>0.26100000000000001</v>
      </c>
    </row>
    <row r="1275" spans="1:19" x14ac:dyDescent="0.3">
      <c r="A1275" t="s">
        <v>0</v>
      </c>
      <c r="B1275" t="s">
        <v>99</v>
      </c>
    </row>
    <row r="1276" spans="1:19" x14ac:dyDescent="0.3">
      <c r="A1276">
        <v>0</v>
      </c>
      <c r="B1276">
        <v>-0.46100000000000002</v>
      </c>
      <c r="C1276">
        <v>-1.4610000000000001</v>
      </c>
      <c r="D1276">
        <v>-2.4580000000000002</v>
      </c>
      <c r="E1276">
        <v>-3.1680000000000001</v>
      </c>
      <c r="F1276">
        <v>-3.26</v>
      </c>
      <c r="G1276">
        <v>2.2999999999999998</v>
      </c>
      <c r="H1276">
        <v>0</v>
      </c>
      <c r="I1276">
        <v>2.0950000000000002</v>
      </c>
      <c r="J1276">
        <v>-0.46100000000000002</v>
      </c>
      <c r="K1276">
        <v>-1.4610000000000001</v>
      </c>
      <c r="L1276">
        <v>-2.4580000000000002</v>
      </c>
      <c r="M1276">
        <v>-3.1680000000000001</v>
      </c>
      <c r="N1276">
        <v>-3.26</v>
      </c>
      <c r="O1276">
        <v>1.0169999999999999</v>
      </c>
      <c r="P1276">
        <v>1.0169999999999999</v>
      </c>
      <c r="Q1276">
        <v>1.012</v>
      </c>
      <c r="R1276">
        <v>0.65500000000000003</v>
      </c>
      <c r="S1276">
        <v>0.255</v>
      </c>
    </row>
    <row r="1277" spans="1:19" x14ac:dyDescent="0.3">
      <c r="A1277">
        <v>60</v>
      </c>
      <c r="B1277">
        <v>-0.46100000000000002</v>
      </c>
      <c r="C1277">
        <v>-1.4610000000000001</v>
      </c>
      <c r="D1277">
        <v>-2.4580000000000002</v>
      </c>
      <c r="E1277">
        <v>-3.1680000000000001</v>
      </c>
      <c r="F1277">
        <v>-3.26</v>
      </c>
      <c r="G1277">
        <v>2.2999999999999998</v>
      </c>
      <c r="H1277">
        <v>0</v>
      </c>
      <c r="I1277">
        <v>2.0950000000000002</v>
      </c>
      <c r="J1277">
        <v>-0.46500000000000002</v>
      </c>
      <c r="K1277">
        <v>-1.4610000000000001</v>
      </c>
      <c r="L1277">
        <v>-2.4580000000000002</v>
      </c>
      <c r="M1277">
        <v>-3.1680000000000001</v>
      </c>
      <c r="N1277">
        <v>-3.2570000000000001</v>
      </c>
      <c r="O1277">
        <v>1.024</v>
      </c>
      <c r="P1277">
        <v>1.034</v>
      </c>
      <c r="Q1277">
        <v>1.028</v>
      </c>
      <c r="R1277">
        <v>0.66</v>
      </c>
      <c r="S1277">
        <v>0.248</v>
      </c>
    </row>
    <row r="1278" spans="1:19" x14ac:dyDescent="0.3">
      <c r="A1278">
        <v>120</v>
      </c>
      <c r="B1278">
        <v>-0.46100000000000002</v>
      </c>
      <c r="C1278">
        <v>-1.4610000000000001</v>
      </c>
      <c r="D1278">
        <v>-2.4580000000000002</v>
      </c>
      <c r="E1278">
        <v>-3.1680000000000001</v>
      </c>
      <c r="F1278">
        <v>-3.26</v>
      </c>
      <c r="G1278">
        <v>2.2999999999999998</v>
      </c>
      <c r="H1278">
        <v>0</v>
      </c>
      <c r="I1278">
        <v>2.0950000000000002</v>
      </c>
      <c r="J1278">
        <v>-0.46700000000000003</v>
      </c>
      <c r="K1278">
        <v>-1.4610000000000001</v>
      </c>
      <c r="L1278">
        <v>-2.4580000000000002</v>
      </c>
      <c r="M1278">
        <v>-3.1669999999999998</v>
      </c>
      <c r="N1278">
        <v>-3.254</v>
      </c>
      <c r="O1278">
        <v>1.0269999999999999</v>
      </c>
      <c r="P1278">
        <v>1.0389999999999999</v>
      </c>
      <c r="Q1278">
        <v>1.0329999999999999</v>
      </c>
      <c r="R1278">
        <v>0.65900000000000003</v>
      </c>
      <c r="S1278">
        <v>0.24099999999999999</v>
      </c>
    </row>
    <row r="1279" spans="1:19" x14ac:dyDescent="0.3">
      <c r="A1279">
        <v>180</v>
      </c>
      <c r="B1279">
        <v>-0.46100000000000002</v>
      </c>
      <c r="C1279">
        <v>-1.4610000000000001</v>
      </c>
      <c r="D1279">
        <v>-2.4580000000000002</v>
      </c>
      <c r="E1279">
        <v>-3.1680000000000001</v>
      </c>
      <c r="F1279">
        <v>-3.26</v>
      </c>
      <c r="G1279">
        <v>2.2999999999999998</v>
      </c>
      <c r="H1279">
        <v>0</v>
      </c>
      <c r="I1279">
        <v>2.0950000000000002</v>
      </c>
      <c r="J1279">
        <v>-0.46800000000000003</v>
      </c>
      <c r="K1279">
        <v>-1.4610000000000001</v>
      </c>
      <c r="L1279">
        <v>-2.4580000000000002</v>
      </c>
      <c r="M1279">
        <v>-3.1669999999999998</v>
      </c>
      <c r="N1279">
        <v>-3.2509999999999999</v>
      </c>
      <c r="O1279">
        <v>1.03</v>
      </c>
      <c r="P1279">
        <v>1.042</v>
      </c>
      <c r="Q1279">
        <v>1.036</v>
      </c>
      <c r="R1279">
        <v>0.66100000000000003</v>
      </c>
      <c r="S1279">
        <v>0.23400000000000001</v>
      </c>
    </row>
    <row r="1280" spans="1:19" x14ac:dyDescent="0.3">
      <c r="A1280">
        <v>240</v>
      </c>
      <c r="B1280">
        <v>-0.46100000000000002</v>
      </c>
      <c r="C1280">
        <v>-1.4610000000000001</v>
      </c>
      <c r="D1280">
        <v>-2.4580000000000002</v>
      </c>
      <c r="E1280">
        <v>-3.1680000000000001</v>
      </c>
      <c r="F1280">
        <v>-3.26</v>
      </c>
      <c r="G1280">
        <v>2.2999999999999998</v>
      </c>
      <c r="H1280">
        <v>0</v>
      </c>
      <c r="I1280">
        <v>2.0950000000000002</v>
      </c>
      <c r="J1280">
        <v>-0.46899999999999997</v>
      </c>
      <c r="K1280">
        <v>-1.4610000000000001</v>
      </c>
      <c r="L1280">
        <v>-2.4580000000000002</v>
      </c>
      <c r="M1280">
        <v>-3.1669999999999998</v>
      </c>
      <c r="N1280">
        <v>-3.2480000000000002</v>
      </c>
      <c r="O1280">
        <v>1.032</v>
      </c>
      <c r="P1280">
        <v>1.042</v>
      </c>
      <c r="Q1280">
        <v>1.0349999999999999</v>
      </c>
      <c r="R1280">
        <v>0.66600000000000004</v>
      </c>
      <c r="S1280">
        <v>0.23</v>
      </c>
    </row>
    <row r="1281" spans="1:19" x14ac:dyDescent="0.3">
      <c r="A1281">
        <v>300</v>
      </c>
      <c r="B1281">
        <v>-0.46100000000000002</v>
      </c>
      <c r="C1281">
        <v>-1.4610000000000001</v>
      </c>
      <c r="D1281">
        <v>-2.4580000000000002</v>
      </c>
      <c r="E1281">
        <v>-3.1680000000000001</v>
      </c>
      <c r="F1281">
        <v>-3.26</v>
      </c>
      <c r="G1281">
        <v>2.2999999999999998</v>
      </c>
      <c r="H1281">
        <v>0</v>
      </c>
      <c r="I1281">
        <v>2.0950000000000002</v>
      </c>
      <c r="J1281">
        <v>-0.47</v>
      </c>
      <c r="K1281">
        <v>-1.4610000000000001</v>
      </c>
      <c r="L1281">
        <v>-2.4569999999999999</v>
      </c>
      <c r="M1281">
        <v>-3.1669999999999998</v>
      </c>
      <c r="N1281">
        <v>-3.2450000000000001</v>
      </c>
      <c r="O1281">
        <v>1.0329999999999999</v>
      </c>
      <c r="P1281">
        <v>1.0409999999999999</v>
      </c>
      <c r="Q1281">
        <v>1.034</v>
      </c>
      <c r="R1281">
        <v>0.66700000000000004</v>
      </c>
      <c r="S1281">
        <v>0.22600000000000001</v>
      </c>
    </row>
    <row r="1282" spans="1:19" x14ac:dyDescent="0.3">
      <c r="A1282">
        <v>360</v>
      </c>
      <c r="B1282">
        <v>-0.46100000000000002</v>
      </c>
      <c r="C1282">
        <v>-1.4610000000000001</v>
      </c>
      <c r="D1282">
        <v>-2.4580000000000002</v>
      </c>
      <c r="E1282">
        <v>-3.1680000000000001</v>
      </c>
      <c r="F1282">
        <v>-3.26</v>
      </c>
      <c r="G1282">
        <v>2.2999999999999998</v>
      </c>
      <c r="H1282">
        <v>0</v>
      </c>
      <c r="I1282">
        <v>2.0950000000000002</v>
      </c>
      <c r="J1282">
        <v>-0.47099999999999997</v>
      </c>
      <c r="K1282">
        <v>-1.462</v>
      </c>
      <c r="L1282">
        <v>-2.4569999999999999</v>
      </c>
      <c r="M1282">
        <v>-3.1659999999999999</v>
      </c>
      <c r="N1282">
        <v>-3.242</v>
      </c>
      <c r="O1282">
        <v>1.034</v>
      </c>
      <c r="P1282">
        <v>1.0409999999999999</v>
      </c>
      <c r="Q1282">
        <v>1.0349999999999999</v>
      </c>
      <c r="R1282">
        <v>0.66400000000000003</v>
      </c>
      <c r="S1282">
        <v>0.222</v>
      </c>
    </row>
    <row r="1283" spans="1:19" x14ac:dyDescent="0.3">
      <c r="A1283">
        <v>420</v>
      </c>
      <c r="B1283">
        <v>-0.46100000000000002</v>
      </c>
      <c r="C1283">
        <v>-1.4610000000000001</v>
      </c>
      <c r="D1283">
        <v>-2.4580000000000002</v>
      </c>
      <c r="E1283">
        <v>-3.1680000000000001</v>
      </c>
      <c r="F1283">
        <v>-3.26</v>
      </c>
      <c r="G1283">
        <v>2.2999999999999998</v>
      </c>
      <c r="H1283">
        <v>0</v>
      </c>
      <c r="I1283">
        <v>2.0950000000000002</v>
      </c>
      <c r="J1283">
        <v>-0.47099999999999997</v>
      </c>
      <c r="K1283">
        <v>-1.462</v>
      </c>
      <c r="L1283">
        <v>-2.4569999999999999</v>
      </c>
      <c r="M1283">
        <v>-3.1640000000000001</v>
      </c>
      <c r="N1283">
        <v>-3.2389999999999999</v>
      </c>
      <c r="O1283">
        <v>1.034</v>
      </c>
      <c r="P1283">
        <v>1.0389999999999999</v>
      </c>
      <c r="Q1283">
        <v>1.0349999999999999</v>
      </c>
      <c r="R1283">
        <v>0.65800000000000003</v>
      </c>
      <c r="S1283">
        <v>0.22</v>
      </c>
    </row>
    <row r="1284" spans="1:19" x14ac:dyDescent="0.3">
      <c r="A1284">
        <v>480</v>
      </c>
      <c r="B1284">
        <v>-0.46100000000000002</v>
      </c>
      <c r="C1284">
        <v>-1.4610000000000001</v>
      </c>
      <c r="D1284">
        <v>-2.4580000000000002</v>
      </c>
      <c r="E1284">
        <v>-3.1680000000000001</v>
      </c>
      <c r="F1284">
        <v>-3.26</v>
      </c>
      <c r="G1284">
        <v>2.2999999999999998</v>
      </c>
      <c r="H1284">
        <v>0</v>
      </c>
      <c r="I1284">
        <v>2.0950000000000002</v>
      </c>
      <c r="J1284">
        <v>-0.47099999999999997</v>
      </c>
      <c r="K1284">
        <v>-1.4630000000000001</v>
      </c>
      <c r="L1284">
        <v>-2.4569999999999999</v>
      </c>
      <c r="M1284">
        <v>-3.1619999999999999</v>
      </c>
      <c r="N1284">
        <v>-3.2360000000000002</v>
      </c>
      <c r="O1284">
        <v>1.0349999999999999</v>
      </c>
      <c r="P1284">
        <v>1.038</v>
      </c>
      <c r="Q1284">
        <v>1.0349999999999999</v>
      </c>
      <c r="R1284">
        <v>0.65300000000000002</v>
      </c>
      <c r="S1284">
        <v>0.218</v>
      </c>
    </row>
    <row r="1285" spans="1:19" x14ac:dyDescent="0.3">
      <c r="A1285">
        <v>540</v>
      </c>
      <c r="B1285">
        <v>-0.46100000000000002</v>
      </c>
      <c r="C1285">
        <v>-1.4610000000000001</v>
      </c>
      <c r="D1285">
        <v>-2.4580000000000002</v>
      </c>
      <c r="E1285">
        <v>-3.1680000000000001</v>
      </c>
      <c r="F1285">
        <v>-3.26</v>
      </c>
      <c r="G1285">
        <v>2.2999999999999998</v>
      </c>
      <c r="H1285">
        <v>0</v>
      </c>
      <c r="I1285">
        <v>2.0950000000000002</v>
      </c>
      <c r="J1285">
        <v>-0.47199999999999998</v>
      </c>
      <c r="K1285">
        <v>-1.464</v>
      </c>
      <c r="L1285">
        <v>-2.4569999999999999</v>
      </c>
      <c r="M1285">
        <v>-3.1589999999999998</v>
      </c>
      <c r="N1285">
        <v>-3.2330000000000001</v>
      </c>
      <c r="O1285">
        <v>1.0349999999999999</v>
      </c>
      <c r="P1285">
        <v>1.038</v>
      </c>
      <c r="Q1285">
        <v>1.034</v>
      </c>
      <c r="R1285">
        <v>0.64800000000000002</v>
      </c>
      <c r="S1285">
        <v>0.217</v>
      </c>
    </row>
    <row r="1286" spans="1:19" x14ac:dyDescent="0.3">
      <c r="A1286">
        <v>600</v>
      </c>
      <c r="B1286">
        <v>-0.46100000000000002</v>
      </c>
      <c r="C1286">
        <v>-1.4610000000000001</v>
      </c>
      <c r="D1286">
        <v>-2.4580000000000002</v>
      </c>
      <c r="E1286">
        <v>-3.1680000000000001</v>
      </c>
      <c r="F1286">
        <v>-3.26</v>
      </c>
      <c r="G1286">
        <v>2.2999999999999998</v>
      </c>
      <c r="H1286">
        <v>0</v>
      </c>
      <c r="I1286">
        <v>2.0950000000000002</v>
      </c>
      <c r="J1286">
        <v>-0.47199999999999998</v>
      </c>
      <c r="K1286">
        <v>-1.4650000000000001</v>
      </c>
      <c r="L1286">
        <v>-2.4569999999999999</v>
      </c>
      <c r="M1286">
        <v>-3.157</v>
      </c>
      <c r="N1286">
        <v>-3.23</v>
      </c>
      <c r="O1286">
        <v>1.036</v>
      </c>
      <c r="P1286">
        <v>1.0369999999999999</v>
      </c>
      <c r="Q1286">
        <v>1.034</v>
      </c>
      <c r="R1286">
        <v>0.64300000000000002</v>
      </c>
      <c r="S1286">
        <v>0.215</v>
      </c>
    </row>
    <row r="1288" spans="1:19" x14ac:dyDescent="0.3">
      <c r="A1288" t="s">
        <v>0</v>
      </c>
      <c r="B1288" t="s">
        <v>100</v>
      </c>
    </row>
    <row r="1289" spans="1:19" x14ac:dyDescent="0.3">
      <c r="A1289">
        <v>0</v>
      </c>
      <c r="B1289">
        <v>-0.46100000000000002</v>
      </c>
      <c r="C1289">
        <v>-1.4610000000000001</v>
      </c>
      <c r="D1289">
        <v>-2.4580000000000002</v>
      </c>
      <c r="E1289">
        <v>-3.16</v>
      </c>
      <c r="F1289">
        <v>-3.25</v>
      </c>
      <c r="G1289">
        <v>2.2999999999999998</v>
      </c>
      <c r="H1289">
        <v>0</v>
      </c>
      <c r="I1289">
        <v>2.5459999999999998</v>
      </c>
      <c r="J1289">
        <v>-0.46100000000000002</v>
      </c>
      <c r="K1289">
        <v>-1.4610000000000001</v>
      </c>
      <c r="L1289">
        <v>-2.4580000000000002</v>
      </c>
      <c r="M1289">
        <v>-3.16</v>
      </c>
      <c r="N1289">
        <v>-3.25</v>
      </c>
      <c r="O1289">
        <v>1.0169999999999999</v>
      </c>
      <c r="P1289">
        <v>1.0169999999999999</v>
      </c>
      <c r="Q1289">
        <v>1.0109999999999999</v>
      </c>
      <c r="R1289">
        <v>0.64900000000000002</v>
      </c>
      <c r="S1289">
        <v>0.253</v>
      </c>
    </row>
    <row r="1290" spans="1:19" x14ac:dyDescent="0.3">
      <c r="A1290">
        <v>60</v>
      </c>
      <c r="B1290">
        <v>-0.46100000000000002</v>
      </c>
      <c r="C1290">
        <v>-1.4610000000000001</v>
      </c>
      <c r="D1290">
        <v>-2.4580000000000002</v>
      </c>
      <c r="E1290">
        <v>-3.16</v>
      </c>
      <c r="F1290">
        <v>-3.25</v>
      </c>
      <c r="G1290">
        <v>2.2999999999999998</v>
      </c>
      <c r="H1290">
        <v>0</v>
      </c>
      <c r="I1290">
        <v>2.5459999999999998</v>
      </c>
      <c r="J1290">
        <v>-0.46500000000000002</v>
      </c>
      <c r="K1290">
        <v>-1.4610000000000001</v>
      </c>
      <c r="L1290">
        <v>-2.4580000000000002</v>
      </c>
      <c r="M1290">
        <v>-3.16</v>
      </c>
      <c r="N1290">
        <v>-3.2530000000000001</v>
      </c>
      <c r="O1290">
        <v>1.024</v>
      </c>
      <c r="P1290">
        <v>1.036</v>
      </c>
      <c r="Q1290">
        <v>1.0269999999999999</v>
      </c>
      <c r="R1290">
        <v>0.65100000000000002</v>
      </c>
      <c r="S1290">
        <v>0.26200000000000001</v>
      </c>
    </row>
    <row r="1291" spans="1:19" x14ac:dyDescent="0.3">
      <c r="A1291">
        <v>120</v>
      </c>
      <c r="B1291">
        <v>-0.46100000000000002</v>
      </c>
      <c r="C1291">
        <v>-1.4610000000000001</v>
      </c>
      <c r="D1291">
        <v>-2.4580000000000002</v>
      </c>
      <c r="E1291">
        <v>-3.16</v>
      </c>
      <c r="F1291">
        <v>-3.25</v>
      </c>
      <c r="G1291">
        <v>2.2999999999999998</v>
      </c>
      <c r="H1291">
        <v>0</v>
      </c>
      <c r="I1291">
        <v>2.5459999999999998</v>
      </c>
      <c r="J1291">
        <v>-0.46700000000000003</v>
      </c>
      <c r="K1291">
        <v>-1.4610000000000001</v>
      </c>
      <c r="L1291">
        <v>-2.4580000000000002</v>
      </c>
      <c r="M1291">
        <v>-3.16</v>
      </c>
      <c r="N1291">
        <v>-3.2559999999999998</v>
      </c>
      <c r="O1291">
        <v>1.0269999999999999</v>
      </c>
      <c r="P1291">
        <v>1.0389999999999999</v>
      </c>
      <c r="Q1291">
        <v>1.034</v>
      </c>
      <c r="R1291">
        <v>0.65400000000000003</v>
      </c>
      <c r="S1291">
        <v>0.27</v>
      </c>
    </row>
    <row r="1292" spans="1:19" x14ac:dyDescent="0.3">
      <c r="A1292">
        <v>180</v>
      </c>
      <c r="B1292">
        <v>-0.46100000000000002</v>
      </c>
      <c r="C1292">
        <v>-1.4610000000000001</v>
      </c>
      <c r="D1292">
        <v>-2.4580000000000002</v>
      </c>
      <c r="E1292">
        <v>-3.16</v>
      </c>
      <c r="F1292">
        <v>-3.25</v>
      </c>
      <c r="G1292">
        <v>2.2999999999999998</v>
      </c>
      <c r="H1292">
        <v>0</v>
      </c>
      <c r="I1292">
        <v>2.5459999999999998</v>
      </c>
      <c r="J1292">
        <v>-0.46800000000000003</v>
      </c>
      <c r="K1292">
        <v>-1.4610000000000001</v>
      </c>
      <c r="L1292">
        <v>-2.4580000000000002</v>
      </c>
      <c r="M1292">
        <v>-3.16</v>
      </c>
      <c r="N1292">
        <v>-3.2589999999999999</v>
      </c>
      <c r="O1292">
        <v>1.03</v>
      </c>
      <c r="P1292">
        <v>1.042</v>
      </c>
      <c r="Q1292">
        <v>1.034</v>
      </c>
      <c r="R1292">
        <v>0.65500000000000003</v>
      </c>
      <c r="S1292">
        <v>0.27600000000000002</v>
      </c>
    </row>
    <row r="1293" spans="1:19" x14ac:dyDescent="0.3">
      <c r="A1293">
        <v>240</v>
      </c>
      <c r="B1293">
        <v>-0.46100000000000002</v>
      </c>
      <c r="C1293">
        <v>-1.4610000000000001</v>
      </c>
      <c r="D1293">
        <v>-2.4580000000000002</v>
      </c>
      <c r="E1293">
        <v>-3.16</v>
      </c>
      <c r="F1293">
        <v>-3.25</v>
      </c>
      <c r="G1293">
        <v>2.2999999999999998</v>
      </c>
      <c r="H1293">
        <v>0</v>
      </c>
      <c r="I1293">
        <v>2.5459999999999998</v>
      </c>
      <c r="J1293">
        <v>-0.46899999999999997</v>
      </c>
      <c r="K1293">
        <v>-1.4610000000000001</v>
      </c>
      <c r="L1293">
        <v>-2.4569999999999999</v>
      </c>
      <c r="M1293">
        <v>-3.1579999999999999</v>
      </c>
      <c r="N1293">
        <v>-3.262</v>
      </c>
      <c r="O1293">
        <v>1.032</v>
      </c>
      <c r="P1293">
        <v>1.042</v>
      </c>
      <c r="Q1293">
        <v>1.0349999999999999</v>
      </c>
      <c r="R1293">
        <v>0.65300000000000002</v>
      </c>
      <c r="S1293">
        <v>0.28199999999999997</v>
      </c>
    </row>
    <row r="1294" spans="1:19" x14ac:dyDescent="0.3">
      <c r="A1294">
        <v>300</v>
      </c>
      <c r="B1294">
        <v>-0.46100000000000002</v>
      </c>
      <c r="C1294">
        <v>-1.4610000000000001</v>
      </c>
      <c r="D1294">
        <v>-2.4580000000000002</v>
      </c>
      <c r="E1294">
        <v>-3.16</v>
      </c>
      <c r="F1294">
        <v>-3.25</v>
      </c>
      <c r="G1294">
        <v>2.2999999999999998</v>
      </c>
      <c r="H1294">
        <v>0</v>
      </c>
      <c r="I1294">
        <v>2.5459999999999998</v>
      </c>
      <c r="J1294">
        <v>-0.47</v>
      </c>
      <c r="K1294">
        <v>-1.4610000000000001</v>
      </c>
      <c r="L1294">
        <v>-2.4569999999999999</v>
      </c>
      <c r="M1294">
        <v>-3.1579999999999999</v>
      </c>
      <c r="N1294">
        <v>-3.2650000000000001</v>
      </c>
      <c r="O1294">
        <v>1.0329999999999999</v>
      </c>
      <c r="P1294">
        <v>1.042</v>
      </c>
      <c r="Q1294">
        <v>1.0349999999999999</v>
      </c>
      <c r="R1294">
        <v>0.65500000000000003</v>
      </c>
      <c r="S1294">
        <v>0.28799999999999998</v>
      </c>
    </row>
    <row r="1295" spans="1:19" x14ac:dyDescent="0.3">
      <c r="A1295">
        <v>360</v>
      </c>
      <c r="B1295">
        <v>-0.46100000000000002</v>
      </c>
      <c r="C1295">
        <v>-1.4610000000000001</v>
      </c>
      <c r="D1295">
        <v>-2.4580000000000002</v>
      </c>
      <c r="E1295">
        <v>-3.16</v>
      </c>
      <c r="F1295">
        <v>-3.25</v>
      </c>
      <c r="G1295">
        <v>2.2999999999999998</v>
      </c>
      <c r="H1295">
        <v>0</v>
      </c>
      <c r="I1295">
        <v>2.5459999999999998</v>
      </c>
      <c r="J1295">
        <v>-0.47099999999999997</v>
      </c>
      <c r="K1295">
        <v>-1.462</v>
      </c>
      <c r="L1295">
        <v>-2.4569999999999999</v>
      </c>
      <c r="M1295">
        <v>-3.1589999999999998</v>
      </c>
      <c r="N1295">
        <v>-3.2679999999999998</v>
      </c>
      <c r="O1295">
        <v>1.034</v>
      </c>
      <c r="P1295">
        <v>1.04</v>
      </c>
      <c r="Q1295">
        <v>1.034</v>
      </c>
      <c r="R1295">
        <v>0.65900000000000003</v>
      </c>
      <c r="S1295">
        <v>0.29199999999999998</v>
      </c>
    </row>
    <row r="1296" spans="1:19" x14ac:dyDescent="0.3">
      <c r="A1296">
        <v>420</v>
      </c>
      <c r="B1296">
        <v>-0.46100000000000002</v>
      </c>
      <c r="C1296">
        <v>-1.4610000000000001</v>
      </c>
      <c r="D1296">
        <v>-2.4580000000000002</v>
      </c>
      <c r="E1296">
        <v>-3.16</v>
      </c>
      <c r="F1296">
        <v>-3.25</v>
      </c>
      <c r="G1296">
        <v>2.2999999999999998</v>
      </c>
      <c r="H1296">
        <v>0</v>
      </c>
      <c r="I1296">
        <v>2.5459999999999998</v>
      </c>
      <c r="J1296">
        <v>-0.47099999999999997</v>
      </c>
      <c r="K1296">
        <v>-1.462</v>
      </c>
      <c r="L1296">
        <v>-2.4569999999999999</v>
      </c>
      <c r="M1296">
        <v>-3.16</v>
      </c>
      <c r="N1296">
        <v>-3.2709999999999999</v>
      </c>
      <c r="O1296">
        <v>1.034</v>
      </c>
      <c r="P1296">
        <v>1.0389999999999999</v>
      </c>
      <c r="Q1296">
        <v>1.0329999999999999</v>
      </c>
      <c r="R1296">
        <v>0.66400000000000003</v>
      </c>
      <c r="S1296">
        <v>0.29599999999999999</v>
      </c>
    </row>
    <row r="1297" spans="1:19" x14ac:dyDescent="0.3">
      <c r="A1297">
        <v>480</v>
      </c>
      <c r="B1297">
        <v>-0.46100000000000002</v>
      </c>
      <c r="C1297">
        <v>-1.4610000000000001</v>
      </c>
      <c r="D1297">
        <v>-2.4580000000000002</v>
      </c>
      <c r="E1297">
        <v>-3.16</v>
      </c>
      <c r="F1297">
        <v>-3.25</v>
      </c>
      <c r="G1297">
        <v>2.2999999999999998</v>
      </c>
      <c r="H1297">
        <v>0</v>
      </c>
      <c r="I1297">
        <v>2.5459999999999998</v>
      </c>
      <c r="J1297">
        <v>-0.47099999999999997</v>
      </c>
      <c r="K1297">
        <v>-1.4630000000000001</v>
      </c>
      <c r="L1297">
        <v>-2.4569999999999999</v>
      </c>
      <c r="M1297">
        <v>-3.1619999999999999</v>
      </c>
      <c r="N1297">
        <v>-3.274</v>
      </c>
      <c r="O1297">
        <v>1.0349999999999999</v>
      </c>
      <c r="P1297">
        <v>1.038</v>
      </c>
      <c r="Q1297">
        <v>1.034</v>
      </c>
      <c r="R1297">
        <v>0.67100000000000004</v>
      </c>
      <c r="S1297">
        <v>0.29899999999999999</v>
      </c>
    </row>
    <row r="1298" spans="1:19" x14ac:dyDescent="0.3">
      <c r="A1298">
        <v>540</v>
      </c>
      <c r="B1298">
        <v>-0.46100000000000002</v>
      </c>
      <c r="C1298">
        <v>-1.4610000000000001</v>
      </c>
      <c r="D1298">
        <v>-2.4580000000000002</v>
      </c>
      <c r="E1298">
        <v>-3.16</v>
      </c>
      <c r="F1298">
        <v>-3.25</v>
      </c>
      <c r="G1298">
        <v>2.2999999999999998</v>
      </c>
      <c r="H1298">
        <v>0</v>
      </c>
      <c r="I1298">
        <v>2.5459999999999998</v>
      </c>
      <c r="J1298">
        <v>-0.47199999999999998</v>
      </c>
      <c r="K1298">
        <v>-1.464</v>
      </c>
      <c r="L1298">
        <v>-2.4569999999999999</v>
      </c>
      <c r="M1298">
        <v>-3.1640000000000001</v>
      </c>
      <c r="N1298">
        <v>-3.2770000000000001</v>
      </c>
      <c r="O1298">
        <v>1.0349999999999999</v>
      </c>
      <c r="P1298">
        <v>1.038</v>
      </c>
      <c r="Q1298">
        <v>1.034</v>
      </c>
      <c r="R1298">
        <v>0.67600000000000005</v>
      </c>
      <c r="S1298">
        <v>0.30099999999999999</v>
      </c>
    </row>
    <row r="1299" spans="1:19" x14ac:dyDescent="0.3">
      <c r="A1299">
        <v>600</v>
      </c>
      <c r="B1299">
        <v>-0.46100000000000002</v>
      </c>
      <c r="C1299">
        <v>-1.4610000000000001</v>
      </c>
      <c r="D1299">
        <v>-2.4580000000000002</v>
      </c>
      <c r="E1299">
        <v>-3.16</v>
      </c>
      <c r="F1299">
        <v>-3.25</v>
      </c>
      <c r="G1299">
        <v>2.2999999999999998</v>
      </c>
      <c r="H1299">
        <v>0</v>
      </c>
      <c r="I1299">
        <v>2.5459999999999998</v>
      </c>
      <c r="J1299">
        <v>-0.47199999999999998</v>
      </c>
      <c r="K1299">
        <v>-1.4650000000000001</v>
      </c>
      <c r="L1299">
        <v>-2.4569999999999999</v>
      </c>
      <c r="M1299">
        <v>-3.1669999999999998</v>
      </c>
      <c r="N1299">
        <v>-3.28</v>
      </c>
      <c r="O1299">
        <v>1.036</v>
      </c>
      <c r="P1299">
        <v>1.0369999999999999</v>
      </c>
      <c r="Q1299">
        <v>1.034</v>
      </c>
      <c r="R1299">
        <v>0.68100000000000005</v>
      </c>
      <c r="S1299">
        <v>0.30299999999999999</v>
      </c>
    </row>
    <row r="1301" spans="1:19" x14ac:dyDescent="0.3">
      <c r="A1301" t="s">
        <v>0</v>
      </c>
      <c r="B1301" t="s">
        <v>101</v>
      </c>
    </row>
    <row r="1302" spans="1:19" x14ac:dyDescent="0.3">
      <c r="A1302">
        <v>0</v>
      </c>
      <c r="B1302">
        <v>-0.46100000000000002</v>
      </c>
      <c r="C1302">
        <v>-1.4610000000000001</v>
      </c>
      <c r="D1302">
        <v>-2.4580000000000002</v>
      </c>
      <c r="E1302">
        <v>-3.16</v>
      </c>
      <c r="F1302">
        <v>-3.25</v>
      </c>
      <c r="G1302">
        <v>2.2999999999999998</v>
      </c>
      <c r="H1302">
        <v>0</v>
      </c>
      <c r="I1302">
        <v>2.3250000000000002</v>
      </c>
      <c r="J1302">
        <v>-0.46100000000000002</v>
      </c>
      <c r="K1302">
        <v>-1.4610000000000001</v>
      </c>
      <c r="L1302">
        <v>-2.4580000000000002</v>
      </c>
      <c r="M1302">
        <v>-3.16</v>
      </c>
      <c r="N1302">
        <v>-3.25</v>
      </c>
      <c r="O1302">
        <v>1.0169999999999999</v>
      </c>
      <c r="P1302">
        <v>1.0169999999999999</v>
      </c>
      <c r="Q1302">
        <v>1.0109999999999999</v>
      </c>
      <c r="R1302">
        <v>0.64900000000000002</v>
      </c>
      <c r="S1302">
        <v>0.253</v>
      </c>
    </row>
    <row r="1303" spans="1:19" x14ac:dyDescent="0.3">
      <c r="A1303">
        <v>60</v>
      </c>
      <c r="B1303">
        <v>-0.46100000000000002</v>
      </c>
      <c r="C1303">
        <v>-1.4610000000000001</v>
      </c>
      <c r="D1303">
        <v>-2.4580000000000002</v>
      </c>
      <c r="E1303">
        <v>-3.16</v>
      </c>
      <c r="F1303">
        <v>-3.25</v>
      </c>
      <c r="G1303">
        <v>2.2999999999999998</v>
      </c>
      <c r="H1303">
        <v>0</v>
      </c>
      <c r="I1303">
        <v>2.3250000000000002</v>
      </c>
      <c r="J1303">
        <v>-0.46500000000000002</v>
      </c>
      <c r="K1303">
        <v>-1.4610000000000001</v>
      </c>
      <c r="L1303">
        <v>-2.4580000000000002</v>
      </c>
      <c r="M1303">
        <v>-3.16</v>
      </c>
      <c r="N1303">
        <v>-3.25</v>
      </c>
      <c r="O1303">
        <v>1.024</v>
      </c>
      <c r="P1303">
        <v>1.0349999999999999</v>
      </c>
      <c r="Q1303">
        <v>1.0269999999999999</v>
      </c>
      <c r="R1303">
        <v>0.65200000000000002</v>
      </c>
      <c r="S1303">
        <v>0.254</v>
      </c>
    </row>
    <row r="1304" spans="1:19" x14ac:dyDescent="0.3">
      <c r="A1304">
        <v>120</v>
      </c>
      <c r="B1304">
        <v>-0.46100000000000002</v>
      </c>
      <c r="C1304">
        <v>-1.4610000000000001</v>
      </c>
      <c r="D1304">
        <v>-2.4580000000000002</v>
      </c>
      <c r="E1304">
        <v>-3.16</v>
      </c>
      <c r="F1304">
        <v>-3.25</v>
      </c>
      <c r="G1304">
        <v>2.2999999999999998</v>
      </c>
      <c r="H1304">
        <v>0</v>
      </c>
      <c r="I1304">
        <v>2.3250000000000002</v>
      </c>
      <c r="J1304">
        <v>-0.46700000000000003</v>
      </c>
      <c r="K1304">
        <v>-1.4610000000000001</v>
      </c>
      <c r="L1304">
        <v>-2.4580000000000002</v>
      </c>
      <c r="M1304">
        <v>-3.16</v>
      </c>
      <c r="N1304">
        <v>-3.25</v>
      </c>
      <c r="O1304">
        <v>1.0269999999999999</v>
      </c>
      <c r="P1304">
        <v>1.0389999999999999</v>
      </c>
      <c r="Q1304">
        <v>1.034</v>
      </c>
      <c r="R1304">
        <v>0.65300000000000002</v>
      </c>
      <c r="S1304">
        <v>0.255</v>
      </c>
    </row>
    <row r="1305" spans="1:19" x14ac:dyDescent="0.3">
      <c r="A1305">
        <v>180</v>
      </c>
      <c r="B1305">
        <v>-0.46100000000000002</v>
      </c>
      <c r="C1305">
        <v>-1.4610000000000001</v>
      </c>
      <c r="D1305">
        <v>-2.4580000000000002</v>
      </c>
      <c r="E1305">
        <v>-3.16</v>
      </c>
      <c r="F1305">
        <v>-3.25</v>
      </c>
      <c r="G1305">
        <v>2.2999999999999998</v>
      </c>
      <c r="H1305">
        <v>0</v>
      </c>
      <c r="I1305">
        <v>2.3250000000000002</v>
      </c>
      <c r="J1305">
        <v>-0.46800000000000003</v>
      </c>
      <c r="K1305">
        <v>-1.4610000000000001</v>
      </c>
      <c r="L1305">
        <v>-2.4580000000000002</v>
      </c>
      <c r="M1305">
        <v>-3.16</v>
      </c>
      <c r="N1305">
        <v>-3.25</v>
      </c>
      <c r="O1305">
        <v>1.03</v>
      </c>
      <c r="P1305">
        <v>1.042</v>
      </c>
      <c r="Q1305">
        <v>1.0349999999999999</v>
      </c>
      <c r="R1305">
        <v>0.65500000000000003</v>
      </c>
      <c r="S1305">
        <v>0.254</v>
      </c>
    </row>
    <row r="1306" spans="1:19" x14ac:dyDescent="0.3">
      <c r="A1306">
        <v>240</v>
      </c>
      <c r="B1306">
        <v>-0.46100000000000002</v>
      </c>
      <c r="C1306">
        <v>-1.4610000000000001</v>
      </c>
      <c r="D1306">
        <v>-2.4580000000000002</v>
      </c>
      <c r="E1306">
        <v>-3.16</v>
      </c>
      <c r="F1306">
        <v>-3.25</v>
      </c>
      <c r="G1306">
        <v>2.2999999999999998</v>
      </c>
      <c r="H1306">
        <v>0</v>
      </c>
      <c r="I1306">
        <v>2.3250000000000002</v>
      </c>
      <c r="J1306">
        <v>-0.46899999999999997</v>
      </c>
      <c r="K1306">
        <v>-1.4610000000000001</v>
      </c>
      <c r="L1306">
        <v>-2.4569999999999999</v>
      </c>
      <c r="M1306">
        <v>-3.1589999999999998</v>
      </c>
      <c r="N1306">
        <v>-3.25</v>
      </c>
      <c r="O1306">
        <v>1.032</v>
      </c>
      <c r="P1306">
        <v>1.042</v>
      </c>
      <c r="Q1306">
        <v>1.0349999999999999</v>
      </c>
      <c r="R1306">
        <v>0.65600000000000003</v>
      </c>
      <c r="S1306">
        <v>0.255</v>
      </c>
    </row>
    <row r="1307" spans="1:19" x14ac:dyDescent="0.3">
      <c r="A1307">
        <v>300</v>
      </c>
      <c r="B1307">
        <v>-0.46100000000000002</v>
      </c>
      <c r="C1307">
        <v>-1.4610000000000001</v>
      </c>
      <c r="D1307">
        <v>-2.4580000000000002</v>
      </c>
      <c r="E1307">
        <v>-3.16</v>
      </c>
      <c r="F1307">
        <v>-3.25</v>
      </c>
      <c r="G1307">
        <v>2.2999999999999998</v>
      </c>
      <c r="H1307">
        <v>0</v>
      </c>
      <c r="I1307">
        <v>2.3250000000000002</v>
      </c>
      <c r="J1307">
        <v>-0.47</v>
      </c>
      <c r="K1307">
        <v>-1.4610000000000001</v>
      </c>
      <c r="L1307">
        <v>-2.4569999999999999</v>
      </c>
      <c r="M1307">
        <v>-3.1589999999999998</v>
      </c>
      <c r="N1307">
        <v>-3.25</v>
      </c>
      <c r="O1307">
        <v>1.0329999999999999</v>
      </c>
      <c r="P1307">
        <v>1.0409999999999999</v>
      </c>
      <c r="Q1307">
        <v>1.034</v>
      </c>
      <c r="R1307">
        <v>0.65700000000000003</v>
      </c>
      <c r="S1307">
        <v>0.25600000000000001</v>
      </c>
    </row>
    <row r="1308" spans="1:19" x14ac:dyDescent="0.3">
      <c r="A1308">
        <v>360</v>
      </c>
      <c r="B1308">
        <v>-0.46100000000000002</v>
      </c>
      <c r="C1308">
        <v>-1.4610000000000001</v>
      </c>
      <c r="D1308">
        <v>-2.4580000000000002</v>
      </c>
      <c r="E1308">
        <v>-3.16</v>
      </c>
      <c r="F1308">
        <v>-3.25</v>
      </c>
      <c r="G1308">
        <v>2.2999999999999998</v>
      </c>
      <c r="H1308">
        <v>0</v>
      </c>
      <c r="I1308">
        <v>2.3250000000000002</v>
      </c>
      <c r="J1308">
        <v>-0.47099999999999997</v>
      </c>
      <c r="K1308">
        <v>-1.462</v>
      </c>
      <c r="L1308">
        <v>-2.4569999999999999</v>
      </c>
      <c r="M1308">
        <v>-3.1589999999999998</v>
      </c>
      <c r="N1308">
        <v>-3.25</v>
      </c>
      <c r="O1308">
        <v>1.034</v>
      </c>
      <c r="P1308">
        <v>1.04</v>
      </c>
      <c r="Q1308">
        <v>1.034</v>
      </c>
      <c r="R1308">
        <v>0.65800000000000003</v>
      </c>
      <c r="S1308">
        <v>0.25600000000000001</v>
      </c>
    </row>
    <row r="1309" spans="1:19" x14ac:dyDescent="0.3">
      <c r="A1309">
        <v>420</v>
      </c>
      <c r="B1309">
        <v>-0.46100000000000002</v>
      </c>
      <c r="C1309">
        <v>-1.4610000000000001</v>
      </c>
      <c r="D1309">
        <v>-2.4580000000000002</v>
      </c>
      <c r="E1309">
        <v>-3.16</v>
      </c>
      <c r="F1309">
        <v>-3.25</v>
      </c>
      <c r="G1309">
        <v>2.2999999999999998</v>
      </c>
      <c r="H1309">
        <v>0</v>
      </c>
      <c r="I1309">
        <v>2.3250000000000002</v>
      </c>
      <c r="J1309">
        <v>-0.47099999999999997</v>
      </c>
      <c r="K1309">
        <v>-1.462</v>
      </c>
      <c r="L1309">
        <v>-2.4569999999999999</v>
      </c>
      <c r="M1309">
        <v>-3.1589999999999998</v>
      </c>
      <c r="N1309">
        <v>-3.25</v>
      </c>
      <c r="O1309">
        <v>1.034</v>
      </c>
      <c r="P1309">
        <v>1.0389999999999999</v>
      </c>
      <c r="Q1309">
        <v>1.034</v>
      </c>
      <c r="R1309">
        <v>0.65900000000000003</v>
      </c>
      <c r="S1309">
        <v>0.25700000000000001</v>
      </c>
    </row>
    <row r="1310" spans="1:19" x14ac:dyDescent="0.3">
      <c r="A1310">
        <v>480</v>
      </c>
      <c r="B1310">
        <v>-0.46100000000000002</v>
      </c>
      <c r="C1310">
        <v>-1.4610000000000001</v>
      </c>
      <c r="D1310">
        <v>-2.4580000000000002</v>
      </c>
      <c r="E1310">
        <v>-3.16</v>
      </c>
      <c r="F1310">
        <v>-3.25</v>
      </c>
      <c r="G1310">
        <v>2.2999999999999998</v>
      </c>
      <c r="H1310">
        <v>0</v>
      </c>
      <c r="I1310">
        <v>2.3250000000000002</v>
      </c>
      <c r="J1310">
        <v>-0.47099999999999997</v>
      </c>
      <c r="K1310">
        <v>-1.4630000000000001</v>
      </c>
      <c r="L1310">
        <v>-2.4569999999999999</v>
      </c>
      <c r="M1310">
        <v>-3.1579999999999999</v>
      </c>
      <c r="N1310">
        <v>-3.25</v>
      </c>
      <c r="O1310">
        <v>1.0349999999999999</v>
      </c>
      <c r="P1310">
        <v>1.038</v>
      </c>
      <c r="Q1310">
        <v>1.034</v>
      </c>
      <c r="R1310">
        <v>0.65900000000000003</v>
      </c>
      <c r="S1310">
        <v>0.25800000000000001</v>
      </c>
    </row>
    <row r="1311" spans="1:19" x14ac:dyDescent="0.3">
      <c r="A1311">
        <v>540</v>
      </c>
      <c r="B1311">
        <v>-0.46100000000000002</v>
      </c>
      <c r="C1311">
        <v>-1.4610000000000001</v>
      </c>
      <c r="D1311">
        <v>-2.4580000000000002</v>
      </c>
      <c r="E1311">
        <v>-3.16</v>
      </c>
      <c r="F1311">
        <v>-3.25</v>
      </c>
      <c r="G1311">
        <v>2.2999999999999998</v>
      </c>
      <c r="H1311">
        <v>0</v>
      </c>
      <c r="I1311">
        <v>2.3250000000000002</v>
      </c>
      <c r="J1311">
        <v>-0.47199999999999998</v>
      </c>
      <c r="K1311">
        <v>-1.464</v>
      </c>
      <c r="L1311">
        <v>-2.4569999999999999</v>
      </c>
      <c r="M1311">
        <v>-3.1579999999999999</v>
      </c>
      <c r="N1311">
        <v>-3.25</v>
      </c>
      <c r="O1311">
        <v>1.0349999999999999</v>
      </c>
      <c r="P1311">
        <v>1.038</v>
      </c>
      <c r="Q1311">
        <v>1.034</v>
      </c>
      <c r="R1311">
        <v>0.66</v>
      </c>
      <c r="S1311">
        <v>0.25800000000000001</v>
      </c>
    </row>
    <row r="1312" spans="1:19" x14ac:dyDescent="0.3">
      <c r="A1312">
        <v>600</v>
      </c>
      <c r="B1312">
        <v>-0.46100000000000002</v>
      </c>
      <c r="C1312">
        <v>-1.4610000000000001</v>
      </c>
      <c r="D1312">
        <v>-2.4580000000000002</v>
      </c>
      <c r="E1312">
        <v>-3.16</v>
      </c>
      <c r="F1312">
        <v>-3.25</v>
      </c>
      <c r="G1312">
        <v>2.2999999999999998</v>
      </c>
      <c r="H1312">
        <v>0</v>
      </c>
      <c r="I1312">
        <v>2.3250000000000002</v>
      </c>
      <c r="J1312">
        <v>-0.47199999999999998</v>
      </c>
      <c r="K1312">
        <v>-1.4650000000000001</v>
      </c>
      <c r="L1312">
        <v>-2.456</v>
      </c>
      <c r="M1312">
        <v>-3.1579999999999999</v>
      </c>
      <c r="N1312">
        <v>-3.25</v>
      </c>
      <c r="O1312">
        <v>1.036</v>
      </c>
      <c r="P1312">
        <v>1.0369999999999999</v>
      </c>
      <c r="Q1312">
        <v>1.0329999999999999</v>
      </c>
      <c r="R1312">
        <v>0.66</v>
      </c>
      <c r="S1312">
        <v>0.25900000000000001</v>
      </c>
    </row>
    <row r="1314" spans="1:19" x14ac:dyDescent="0.3">
      <c r="A1314" t="s">
        <v>0</v>
      </c>
      <c r="B1314" t="s">
        <v>102</v>
      </c>
    </row>
    <row r="1315" spans="1:19" x14ac:dyDescent="0.3">
      <c r="A1315">
        <v>0</v>
      </c>
      <c r="B1315">
        <v>-0.46100000000000002</v>
      </c>
      <c r="C1315">
        <v>-1.4610000000000001</v>
      </c>
      <c r="D1315">
        <v>-2.4580000000000002</v>
      </c>
      <c r="E1315">
        <v>-3.16</v>
      </c>
      <c r="F1315">
        <v>-3.25</v>
      </c>
      <c r="G1315">
        <v>2.2999999999999998</v>
      </c>
      <c r="H1315">
        <v>0</v>
      </c>
      <c r="I1315">
        <v>2.093</v>
      </c>
      <c r="J1315">
        <v>-0.46100000000000002</v>
      </c>
      <c r="K1315">
        <v>-1.4610000000000001</v>
      </c>
      <c r="L1315">
        <v>-2.4580000000000002</v>
      </c>
      <c r="M1315">
        <v>-3.16</v>
      </c>
      <c r="N1315">
        <v>-3.25</v>
      </c>
      <c r="O1315">
        <v>1.0169999999999999</v>
      </c>
      <c r="P1315">
        <v>1.0169999999999999</v>
      </c>
      <c r="Q1315">
        <v>1.0109999999999999</v>
      </c>
      <c r="R1315">
        <v>0.64900000000000002</v>
      </c>
      <c r="S1315">
        <v>0.253</v>
      </c>
    </row>
    <row r="1316" spans="1:19" x14ac:dyDescent="0.3">
      <c r="A1316">
        <v>60</v>
      </c>
      <c r="B1316">
        <v>-0.46100000000000002</v>
      </c>
      <c r="C1316">
        <v>-1.4610000000000001</v>
      </c>
      <c r="D1316">
        <v>-2.4580000000000002</v>
      </c>
      <c r="E1316">
        <v>-3.16</v>
      </c>
      <c r="F1316">
        <v>-3.25</v>
      </c>
      <c r="G1316">
        <v>2.2999999999999998</v>
      </c>
      <c r="H1316">
        <v>0</v>
      </c>
      <c r="I1316">
        <v>2.093</v>
      </c>
      <c r="J1316">
        <v>-0.46500000000000002</v>
      </c>
      <c r="K1316">
        <v>-1.4610000000000001</v>
      </c>
      <c r="L1316">
        <v>-2.4580000000000002</v>
      </c>
      <c r="M1316">
        <v>-3.16</v>
      </c>
      <c r="N1316">
        <v>-3.2469999999999999</v>
      </c>
      <c r="O1316">
        <v>1.024</v>
      </c>
      <c r="P1316">
        <v>1.034</v>
      </c>
      <c r="Q1316">
        <v>1.0269999999999999</v>
      </c>
      <c r="R1316">
        <v>0.65300000000000002</v>
      </c>
      <c r="S1316">
        <v>0.246</v>
      </c>
    </row>
    <row r="1317" spans="1:19" x14ac:dyDescent="0.3">
      <c r="A1317">
        <v>120</v>
      </c>
      <c r="B1317">
        <v>-0.46100000000000002</v>
      </c>
      <c r="C1317">
        <v>-1.4610000000000001</v>
      </c>
      <c r="D1317">
        <v>-2.4580000000000002</v>
      </c>
      <c r="E1317">
        <v>-3.16</v>
      </c>
      <c r="F1317">
        <v>-3.25</v>
      </c>
      <c r="G1317">
        <v>2.2999999999999998</v>
      </c>
      <c r="H1317">
        <v>0</v>
      </c>
      <c r="I1317">
        <v>2.093</v>
      </c>
      <c r="J1317">
        <v>-0.46700000000000003</v>
      </c>
      <c r="K1317">
        <v>-1.4610000000000001</v>
      </c>
      <c r="L1317">
        <v>-2.4580000000000002</v>
      </c>
      <c r="M1317">
        <v>-3.16</v>
      </c>
      <c r="N1317">
        <v>-3.2440000000000002</v>
      </c>
      <c r="O1317">
        <v>1.0269999999999999</v>
      </c>
      <c r="P1317">
        <v>1.0389999999999999</v>
      </c>
      <c r="Q1317">
        <v>1.0329999999999999</v>
      </c>
      <c r="R1317">
        <v>0.65200000000000002</v>
      </c>
      <c r="S1317">
        <v>0.23899999999999999</v>
      </c>
    </row>
    <row r="1318" spans="1:19" x14ac:dyDescent="0.3">
      <c r="A1318">
        <v>180</v>
      </c>
      <c r="B1318">
        <v>-0.46100000000000002</v>
      </c>
      <c r="C1318">
        <v>-1.4610000000000001</v>
      </c>
      <c r="D1318">
        <v>-2.4580000000000002</v>
      </c>
      <c r="E1318">
        <v>-3.16</v>
      </c>
      <c r="F1318">
        <v>-3.25</v>
      </c>
      <c r="G1318">
        <v>2.2999999999999998</v>
      </c>
      <c r="H1318">
        <v>0</v>
      </c>
      <c r="I1318">
        <v>2.093</v>
      </c>
      <c r="J1318">
        <v>-0.46800000000000003</v>
      </c>
      <c r="K1318">
        <v>-1.4610000000000001</v>
      </c>
      <c r="L1318">
        <v>-2.4580000000000002</v>
      </c>
      <c r="M1318">
        <v>-3.1589999999999998</v>
      </c>
      <c r="N1318">
        <v>-3.2410000000000001</v>
      </c>
      <c r="O1318">
        <v>1.03</v>
      </c>
      <c r="P1318">
        <v>1.042</v>
      </c>
      <c r="Q1318">
        <v>1.0349999999999999</v>
      </c>
      <c r="R1318">
        <v>0.65400000000000003</v>
      </c>
      <c r="S1318">
        <v>0.23200000000000001</v>
      </c>
    </row>
    <row r="1319" spans="1:19" x14ac:dyDescent="0.3">
      <c r="A1319">
        <v>240</v>
      </c>
      <c r="B1319">
        <v>-0.46100000000000002</v>
      </c>
      <c r="C1319">
        <v>-1.4610000000000001</v>
      </c>
      <c r="D1319">
        <v>-2.4580000000000002</v>
      </c>
      <c r="E1319">
        <v>-3.16</v>
      </c>
      <c r="F1319">
        <v>-3.25</v>
      </c>
      <c r="G1319">
        <v>2.2999999999999998</v>
      </c>
      <c r="H1319">
        <v>0</v>
      </c>
      <c r="I1319">
        <v>2.093</v>
      </c>
      <c r="J1319">
        <v>-0.46899999999999997</v>
      </c>
      <c r="K1319">
        <v>-1.4610000000000001</v>
      </c>
      <c r="L1319">
        <v>-2.4580000000000002</v>
      </c>
      <c r="M1319">
        <v>-3.16</v>
      </c>
      <c r="N1319">
        <v>-3.238</v>
      </c>
      <c r="O1319">
        <v>1.032</v>
      </c>
      <c r="P1319">
        <v>1.042</v>
      </c>
      <c r="Q1319">
        <v>1.0349999999999999</v>
      </c>
      <c r="R1319">
        <v>0.65900000000000003</v>
      </c>
      <c r="S1319">
        <v>0.22800000000000001</v>
      </c>
    </row>
    <row r="1320" spans="1:19" x14ac:dyDescent="0.3">
      <c r="A1320">
        <v>300</v>
      </c>
      <c r="B1320">
        <v>-0.46100000000000002</v>
      </c>
      <c r="C1320">
        <v>-1.4610000000000001</v>
      </c>
      <c r="D1320">
        <v>-2.4580000000000002</v>
      </c>
      <c r="E1320">
        <v>-3.16</v>
      </c>
      <c r="F1320">
        <v>-3.25</v>
      </c>
      <c r="G1320">
        <v>2.2999999999999998</v>
      </c>
      <c r="H1320">
        <v>0</v>
      </c>
      <c r="I1320">
        <v>2.093</v>
      </c>
      <c r="J1320">
        <v>-0.47</v>
      </c>
      <c r="K1320">
        <v>-1.4610000000000001</v>
      </c>
      <c r="L1320">
        <v>-2.4569999999999999</v>
      </c>
      <c r="M1320">
        <v>-3.16</v>
      </c>
      <c r="N1320">
        <v>-3.2349999999999999</v>
      </c>
      <c r="O1320">
        <v>1.0329999999999999</v>
      </c>
      <c r="P1320">
        <v>1.0409999999999999</v>
      </c>
      <c r="Q1320">
        <v>1.034</v>
      </c>
      <c r="R1320">
        <v>0.66</v>
      </c>
      <c r="S1320">
        <v>0.224</v>
      </c>
    </row>
    <row r="1321" spans="1:19" x14ac:dyDescent="0.3">
      <c r="A1321">
        <v>360</v>
      </c>
      <c r="B1321">
        <v>-0.46100000000000002</v>
      </c>
      <c r="C1321">
        <v>-1.4610000000000001</v>
      </c>
      <c r="D1321">
        <v>-2.4580000000000002</v>
      </c>
      <c r="E1321">
        <v>-3.16</v>
      </c>
      <c r="F1321">
        <v>-3.25</v>
      </c>
      <c r="G1321">
        <v>2.2999999999999998</v>
      </c>
      <c r="H1321">
        <v>0</v>
      </c>
      <c r="I1321">
        <v>2.093</v>
      </c>
      <c r="J1321">
        <v>-0.47099999999999997</v>
      </c>
      <c r="K1321">
        <v>-1.462</v>
      </c>
      <c r="L1321">
        <v>-2.4569999999999999</v>
      </c>
      <c r="M1321">
        <v>-3.1589999999999998</v>
      </c>
      <c r="N1321">
        <v>-3.2320000000000002</v>
      </c>
      <c r="O1321">
        <v>1.034</v>
      </c>
      <c r="P1321">
        <v>1.0409999999999999</v>
      </c>
      <c r="Q1321">
        <v>1.034</v>
      </c>
      <c r="R1321">
        <v>0.65700000000000003</v>
      </c>
      <c r="S1321">
        <v>0.221</v>
      </c>
    </row>
    <row r="1322" spans="1:19" x14ac:dyDescent="0.3">
      <c r="A1322">
        <v>420</v>
      </c>
      <c r="B1322">
        <v>-0.46100000000000002</v>
      </c>
      <c r="C1322">
        <v>-1.4610000000000001</v>
      </c>
      <c r="D1322">
        <v>-2.4580000000000002</v>
      </c>
      <c r="E1322">
        <v>-3.16</v>
      </c>
      <c r="F1322">
        <v>-3.25</v>
      </c>
      <c r="G1322">
        <v>2.2999999999999998</v>
      </c>
      <c r="H1322">
        <v>0</v>
      </c>
      <c r="I1322">
        <v>2.093</v>
      </c>
      <c r="J1322">
        <v>-0.47099999999999997</v>
      </c>
      <c r="K1322">
        <v>-1.462</v>
      </c>
      <c r="L1322">
        <v>-2.4569999999999999</v>
      </c>
      <c r="M1322">
        <v>-3.157</v>
      </c>
      <c r="N1322">
        <v>-3.2290000000000001</v>
      </c>
      <c r="O1322">
        <v>1.034</v>
      </c>
      <c r="P1322">
        <v>1.0389999999999999</v>
      </c>
      <c r="Q1322">
        <v>1.034</v>
      </c>
      <c r="R1322">
        <v>0.65100000000000002</v>
      </c>
      <c r="S1322">
        <v>0.218</v>
      </c>
    </row>
    <row r="1323" spans="1:19" x14ac:dyDescent="0.3">
      <c r="A1323">
        <v>480</v>
      </c>
      <c r="B1323">
        <v>-0.46100000000000002</v>
      </c>
      <c r="C1323">
        <v>-1.4610000000000001</v>
      </c>
      <c r="D1323">
        <v>-2.4580000000000002</v>
      </c>
      <c r="E1323">
        <v>-3.16</v>
      </c>
      <c r="F1323">
        <v>-3.25</v>
      </c>
      <c r="G1323">
        <v>2.2999999999999998</v>
      </c>
      <c r="H1323">
        <v>0</v>
      </c>
      <c r="I1323">
        <v>2.093</v>
      </c>
      <c r="J1323">
        <v>-0.47099999999999997</v>
      </c>
      <c r="K1323">
        <v>-1.4630000000000001</v>
      </c>
      <c r="L1323">
        <v>-2.4569999999999999</v>
      </c>
      <c r="M1323">
        <v>-3.1539999999999999</v>
      </c>
      <c r="N1323">
        <v>-3.226</v>
      </c>
      <c r="O1323">
        <v>1.0349999999999999</v>
      </c>
      <c r="P1323">
        <v>1.038</v>
      </c>
      <c r="Q1323">
        <v>1.034</v>
      </c>
      <c r="R1323">
        <v>0.64600000000000002</v>
      </c>
      <c r="S1323">
        <v>0.216</v>
      </c>
    </row>
    <row r="1324" spans="1:19" x14ac:dyDescent="0.3">
      <c r="A1324">
        <v>540</v>
      </c>
      <c r="B1324">
        <v>-0.46100000000000002</v>
      </c>
      <c r="C1324">
        <v>-1.4610000000000001</v>
      </c>
      <c r="D1324">
        <v>-2.4580000000000002</v>
      </c>
      <c r="E1324">
        <v>-3.16</v>
      </c>
      <c r="F1324">
        <v>-3.25</v>
      </c>
      <c r="G1324">
        <v>2.2999999999999998</v>
      </c>
      <c r="H1324">
        <v>0</v>
      </c>
      <c r="I1324">
        <v>2.093</v>
      </c>
      <c r="J1324">
        <v>-0.47199999999999998</v>
      </c>
      <c r="K1324">
        <v>-1.464</v>
      </c>
      <c r="L1324">
        <v>-2.4569999999999999</v>
      </c>
      <c r="M1324">
        <v>-3.1509999999999998</v>
      </c>
      <c r="N1324">
        <v>-3.2229999999999999</v>
      </c>
      <c r="O1324">
        <v>1.0349999999999999</v>
      </c>
      <c r="P1324">
        <v>1.038</v>
      </c>
      <c r="Q1324">
        <v>1.034</v>
      </c>
      <c r="R1324">
        <v>0.64100000000000001</v>
      </c>
      <c r="S1324">
        <v>0.214</v>
      </c>
    </row>
    <row r="1325" spans="1:19" x14ac:dyDescent="0.3">
      <c r="A1325">
        <v>600</v>
      </c>
      <c r="B1325">
        <v>-0.46100000000000002</v>
      </c>
      <c r="C1325">
        <v>-1.4610000000000001</v>
      </c>
      <c r="D1325">
        <v>-2.4580000000000002</v>
      </c>
      <c r="E1325">
        <v>-3.16</v>
      </c>
      <c r="F1325">
        <v>-3.25</v>
      </c>
      <c r="G1325">
        <v>2.2999999999999998</v>
      </c>
      <c r="H1325">
        <v>0</v>
      </c>
      <c r="I1325">
        <v>2.093</v>
      </c>
      <c r="J1325">
        <v>-0.47199999999999998</v>
      </c>
      <c r="K1325">
        <v>-1.4650000000000001</v>
      </c>
      <c r="L1325">
        <v>-2.456</v>
      </c>
      <c r="M1325">
        <v>-3.149</v>
      </c>
      <c r="N1325">
        <v>-3.22</v>
      </c>
      <c r="O1325">
        <v>1.036</v>
      </c>
      <c r="P1325">
        <v>1.0369999999999999</v>
      </c>
      <c r="Q1325">
        <v>1.0329999999999999</v>
      </c>
      <c r="R1325">
        <v>0.63700000000000001</v>
      </c>
      <c r="S1325">
        <v>0.21299999999999999</v>
      </c>
    </row>
    <row r="1327" spans="1:19" x14ac:dyDescent="0.3">
      <c r="A1327" t="s">
        <v>0</v>
      </c>
      <c r="B1327" t="s">
        <v>103</v>
      </c>
    </row>
    <row r="1328" spans="1:19" x14ac:dyDescent="0.3">
      <c r="A1328">
        <v>0</v>
      </c>
      <c r="B1328">
        <v>-0.46100000000000002</v>
      </c>
      <c r="C1328">
        <v>-1.4610000000000001</v>
      </c>
      <c r="D1328">
        <v>-2.4580000000000002</v>
      </c>
      <c r="E1328">
        <v>-3.1680000000000001</v>
      </c>
      <c r="F1328">
        <v>-3.26</v>
      </c>
      <c r="G1328">
        <v>2.2999999999999998</v>
      </c>
      <c r="H1328">
        <v>0.01</v>
      </c>
      <c r="I1328">
        <v>2.544</v>
      </c>
      <c r="J1328">
        <v>-0.46100000000000002</v>
      </c>
      <c r="K1328">
        <v>-1.4610000000000001</v>
      </c>
      <c r="L1328">
        <v>-2.4580000000000002</v>
      </c>
      <c r="M1328">
        <v>-3.1680000000000001</v>
      </c>
      <c r="N1328">
        <v>-3.26</v>
      </c>
      <c r="O1328">
        <v>1.0169999999999999</v>
      </c>
      <c r="P1328">
        <v>1.0169999999999999</v>
      </c>
      <c r="Q1328">
        <v>1.012</v>
      </c>
      <c r="R1328">
        <v>0.65500000000000003</v>
      </c>
      <c r="S1328">
        <v>0.255</v>
      </c>
    </row>
    <row r="1329" spans="1:19" x14ac:dyDescent="0.3">
      <c r="A1329">
        <v>60</v>
      </c>
      <c r="B1329">
        <v>-0.46100000000000002</v>
      </c>
      <c r="C1329">
        <v>-1.4610000000000001</v>
      </c>
      <c r="D1329">
        <v>-2.4580000000000002</v>
      </c>
      <c r="E1329">
        <v>-3.1680000000000001</v>
      </c>
      <c r="F1329">
        <v>-3.26</v>
      </c>
      <c r="G1329">
        <v>2.2999999999999998</v>
      </c>
      <c r="H1329">
        <v>0.01</v>
      </c>
      <c r="I1329">
        <v>2.544</v>
      </c>
      <c r="J1329">
        <v>-0.46400000000000002</v>
      </c>
      <c r="K1329">
        <v>-1.4610000000000001</v>
      </c>
      <c r="L1329">
        <v>-2.4580000000000002</v>
      </c>
      <c r="M1329">
        <v>-3.1669999999999998</v>
      </c>
      <c r="N1329">
        <v>-3.2629999999999999</v>
      </c>
      <c r="O1329">
        <v>1.026</v>
      </c>
      <c r="P1329">
        <v>1.0349999999999999</v>
      </c>
      <c r="Q1329">
        <v>1.028</v>
      </c>
      <c r="R1329">
        <v>0.65800000000000003</v>
      </c>
      <c r="S1329">
        <v>0.26300000000000001</v>
      </c>
    </row>
    <row r="1330" spans="1:19" x14ac:dyDescent="0.3">
      <c r="A1330">
        <v>120</v>
      </c>
      <c r="B1330">
        <v>-0.46100000000000002</v>
      </c>
      <c r="C1330">
        <v>-1.4610000000000001</v>
      </c>
      <c r="D1330">
        <v>-2.4580000000000002</v>
      </c>
      <c r="E1330">
        <v>-3.1680000000000001</v>
      </c>
      <c r="F1330">
        <v>-3.26</v>
      </c>
      <c r="G1330">
        <v>2.2999999999999998</v>
      </c>
      <c r="H1330">
        <v>0.01</v>
      </c>
      <c r="I1330">
        <v>2.544</v>
      </c>
      <c r="J1330">
        <v>-0.46500000000000002</v>
      </c>
      <c r="K1330">
        <v>-1.4610000000000001</v>
      </c>
      <c r="L1330">
        <v>-2.4580000000000002</v>
      </c>
      <c r="M1330">
        <v>-3.1669999999999998</v>
      </c>
      <c r="N1330">
        <v>-3.266</v>
      </c>
      <c r="O1330">
        <v>1.0329999999999999</v>
      </c>
      <c r="P1330">
        <v>1.0389999999999999</v>
      </c>
      <c r="Q1330">
        <v>1.0349999999999999</v>
      </c>
      <c r="R1330">
        <v>0.66100000000000003</v>
      </c>
      <c r="S1330">
        <v>0.27200000000000002</v>
      </c>
    </row>
    <row r="1331" spans="1:19" x14ac:dyDescent="0.3">
      <c r="A1331">
        <v>180</v>
      </c>
      <c r="B1331">
        <v>-0.46100000000000002</v>
      </c>
      <c r="C1331">
        <v>-1.4610000000000001</v>
      </c>
      <c r="D1331">
        <v>-2.4580000000000002</v>
      </c>
      <c r="E1331">
        <v>-3.1680000000000001</v>
      </c>
      <c r="F1331">
        <v>-3.26</v>
      </c>
      <c r="G1331">
        <v>2.2999999999999998</v>
      </c>
      <c r="H1331">
        <v>0.01</v>
      </c>
      <c r="I1331">
        <v>2.544</v>
      </c>
      <c r="J1331">
        <v>-0.46500000000000002</v>
      </c>
      <c r="K1331">
        <v>-1.4610000000000001</v>
      </c>
      <c r="L1331">
        <v>-2.4580000000000002</v>
      </c>
      <c r="M1331">
        <v>-3.1669999999999998</v>
      </c>
      <c r="N1331">
        <v>-3.2690000000000001</v>
      </c>
      <c r="O1331">
        <v>1.0369999999999999</v>
      </c>
      <c r="P1331">
        <v>1.042</v>
      </c>
      <c r="Q1331">
        <v>1.0349999999999999</v>
      </c>
      <c r="R1331">
        <v>0.66300000000000003</v>
      </c>
      <c r="S1331">
        <v>0.27800000000000002</v>
      </c>
    </row>
    <row r="1332" spans="1:19" x14ac:dyDescent="0.3">
      <c r="A1332">
        <v>240</v>
      </c>
      <c r="B1332">
        <v>-0.46100000000000002</v>
      </c>
      <c r="C1332">
        <v>-1.4610000000000001</v>
      </c>
      <c r="D1332">
        <v>-2.4580000000000002</v>
      </c>
      <c r="E1332">
        <v>-3.1680000000000001</v>
      </c>
      <c r="F1332">
        <v>-3.26</v>
      </c>
      <c r="G1332">
        <v>2.2999999999999998</v>
      </c>
      <c r="H1332">
        <v>0.01</v>
      </c>
      <c r="I1332">
        <v>2.544</v>
      </c>
      <c r="J1332">
        <v>-0.46400000000000002</v>
      </c>
      <c r="K1332">
        <v>-1.4610000000000001</v>
      </c>
      <c r="L1332">
        <v>-2.4580000000000002</v>
      </c>
      <c r="M1332">
        <v>-3.1659999999999999</v>
      </c>
      <c r="N1332">
        <v>-3.2719999999999998</v>
      </c>
      <c r="O1332">
        <v>1.0409999999999999</v>
      </c>
      <c r="P1332">
        <v>1.042</v>
      </c>
      <c r="Q1332">
        <v>1.0349999999999999</v>
      </c>
      <c r="R1332">
        <v>0.66</v>
      </c>
      <c r="S1332">
        <v>0.28499999999999998</v>
      </c>
    </row>
    <row r="1333" spans="1:19" x14ac:dyDescent="0.3">
      <c r="A1333">
        <v>300</v>
      </c>
      <c r="B1333">
        <v>-0.46100000000000002</v>
      </c>
      <c r="C1333">
        <v>-1.4610000000000001</v>
      </c>
      <c r="D1333">
        <v>-2.4580000000000002</v>
      </c>
      <c r="E1333">
        <v>-3.1680000000000001</v>
      </c>
      <c r="F1333">
        <v>-3.26</v>
      </c>
      <c r="G1333">
        <v>2.2999999999999998</v>
      </c>
      <c r="H1333">
        <v>0.01</v>
      </c>
      <c r="I1333">
        <v>2.544</v>
      </c>
      <c r="J1333">
        <v>-0.46300000000000002</v>
      </c>
      <c r="K1333">
        <v>-1.4610000000000001</v>
      </c>
      <c r="L1333">
        <v>-2.4580000000000002</v>
      </c>
      <c r="M1333">
        <v>-3.1659999999999999</v>
      </c>
      <c r="N1333">
        <v>-3.2749999999999999</v>
      </c>
      <c r="O1333">
        <v>1.0429999999999999</v>
      </c>
      <c r="P1333">
        <v>1.042</v>
      </c>
      <c r="Q1333">
        <v>1.0349999999999999</v>
      </c>
      <c r="R1333">
        <v>0.66100000000000003</v>
      </c>
      <c r="S1333">
        <v>0.28999999999999998</v>
      </c>
    </row>
    <row r="1334" spans="1:19" x14ac:dyDescent="0.3">
      <c r="A1334">
        <v>360</v>
      </c>
      <c r="B1334">
        <v>-0.46100000000000002</v>
      </c>
      <c r="C1334">
        <v>-1.4610000000000001</v>
      </c>
      <c r="D1334">
        <v>-2.4580000000000002</v>
      </c>
      <c r="E1334">
        <v>-3.1680000000000001</v>
      </c>
      <c r="F1334">
        <v>-3.26</v>
      </c>
      <c r="G1334">
        <v>2.2999999999999998</v>
      </c>
      <c r="H1334">
        <v>0.01</v>
      </c>
      <c r="I1334">
        <v>2.544</v>
      </c>
      <c r="J1334">
        <v>-0.46200000000000002</v>
      </c>
      <c r="K1334">
        <v>-1.462</v>
      </c>
      <c r="L1334">
        <v>-2.4569999999999999</v>
      </c>
      <c r="M1334">
        <v>-3.1659999999999999</v>
      </c>
      <c r="N1334">
        <v>-3.278</v>
      </c>
      <c r="O1334">
        <v>1.046</v>
      </c>
      <c r="P1334">
        <v>1.04</v>
      </c>
      <c r="Q1334">
        <v>1.034</v>
      </c>
      <c r="R1334">
        <v>0.66600000000000004</v>
      </c>
      <c r="S1334">
        <v>0.29399999999999998</v>
      </c>
    </row>
    <row r="1335" spans="1:19" x14ac:dyDescent="0.3">
      <c r="A1335">
        <v>420</v>
      </c>
      <c r="B1335">
        <v>-0.46100000000000002</v>
      </c>
      <c r="C1335">
        <v>-1.4610000000000001</v>
      </c>
      <c r="D1335">
        <v>-2.4580000000000002</v>
      </c>
      <c r="E1335">
        <v>-3.1680000000000001</v>
      </c>
      <c r="F1335">
        <v>-3.26</v>
      </c>
      <c r="G1335">
        <v>2.2999999999999998</v>
      </c>
      <c r="H1335">
        <v>0.01</v>
      </c>
      <c r="I1335">
        <v>2.544</v>
      </c>
      <c r="J1335">
        <v>-0.46100000000000002</v>
      </c>
      <c r="K1335">
        <v>-1.462</v>
      </c>
      <c r="L1335">
        <v>-2.4569999999999999</v>
      </c>
      <c r="M1335">
        <v>-3.1669999999999998</v>
      </c>
      <c r="N1335">
        <v>-3.2810000000000001</v>
      </c>
      <c r="O1335">
        <v>1.0469999999999999</v>
      </c>
      <c r="P1335">
        <v>1.04</v>
      </c>
      <c r="Q1335">
        <v>1.034</v>
      </c>
      <c r="R1335">
        <v>0.67100000000000004</v>
      </c>
      <c r="S1335">
        <v>0.29799999999999999</v>
      </c>
    </row>
    <row r="1336" spans="1:19" x14ac:dyDescent="0.3">
      <c r="A1336">
        <v>480</v>
      </c>
      <c r="B1336">
        <v>-0.46100000000000002</v>
      </c>
      <c r="C1336">
        <v>-1.4610000000000001</v>
      </c>
      <c r="D1336">
        <v>-2.4580000000000002</v>
      </c>
      <c r="E1336">
        <v>-3.1680000000000001</v>
      </c>
      <c r="F1336">
        <v>-3.26</v>
      </c>
      <c r="G1336">
        <v>2.2999999999999998</v>
      </c>
      <c r="H1336">
        <v>0.01</v>
      </c>
      <c r="I1336">
        <v>2.544</v>
      </c>
      <c r="J1336">
        <v>-0.45900000000000002</v>
      </c>
      <c r="K1336">
        <v>-1.462</v>
      </c>
      <c r="L1336">
        <v>-2.4569999999999999</v>
      </c>
      <c r="M1336">
        <v>-3.169</v>
      </c>
      <c r="N1336">
        <v>-3.2839999999999998</v>
      </c>
      <c r="O1336">
        <v>1.0489999999999999</v>
      </c>
      <c r="P1336">
        <v>1.04</v>
      </c>
      <c r="Q1336">
        <v>1.0349999999999999</v>
      </c>
      <c r="R1336">
        <v>0.67700000000000005</v>
      </c>
      <c r="S1336">
        <v>0.30099999999999999</v>
      </c>
    </row>
    <row r="1337" spans="1:19" x14ac:dyDescent="0.3">
      <c r="A1337">
        <v>540</v>
      </c>
      <c r="B1337">
        <v>-0.46100000000000002</v>
      </c>
      <c r="C1337">
        <v>-1.4610000000000001</v>
      </c>
      <c r="D1337">
        <v>-2.4580000000000002</v>
      </c>
      <c r="E1337">
        <v>-3.1680000000000001</v>
      </c>
      <c r="F1337">
        <v>-3.26</v>
      </c>
      <c r="G1337">
        <v>2.2999999999999998</v>
      </c>
      <c r="H1337">
        <v>0.01</v>
      </c>
      <c r="I1337">
        <v>2.544</v>
      </c>
      <c r="J1337">
        <v>-0.45800000000000002</v>
      </c>
      <c r="K1337">
        <v>-1.462</v>
      </c>
      <c r="L1337">
        <v>-2.4569999999999999</v>
      </c>
      <c r="M1337">
        <v>-3.1709999999999998</v>
      </c>
      <c r="N1337">
        <v>-3.2869999999999999</v>
      </c>
      <c r="O1337">
        <v>1.0509999999999999</v>
      </c>
      <c r="P1337">
        <v>1.04</v>
      </c>
      <c r="Q1337">
        <v>1.0349999999999999</v>
      </c>
      <c r="R1337">
        <v>0.68200000000000005</v>
      </c>
      <c r="S1337">
        <v>0.30399999999999999</v>
      </c>
    </row>
    <row r="1338" spans="1:19" x14ac:dyDescent="0.3">
      <c r="A1338">
        <v>600</v>
      </c>
      <c r="B1338">
        <v>-0.46100000000000002</v>
      </c>
      <c r="C1338">
        <v>-1.4610000000000001</v>
      </c>
      <c r="D1338">
        <v>-2.4580000000000002</v>
      </c>
      <c r="E1338">
        <v>-3.1680000000000001</v>
      </c>
      <c r="F1338">
        <v>-3.26</v>
      </c>
      <c r="G1338">
        <v>2.2999999999999998</v>
      </c>
      <c r="H1338">
        <v>0.01</v>
      </c>
      <c r="I1338">
        <v>2.544</v>
      </c>
      <c r="J1338">
        <v>-0.45600000000000002</v>
      </c>
      <c r="K1338">
        <v>-1.462</v>
      </c>
      <c r="L1338">
        <v>-2.4569999999999999</v>
      </c>
      <c r="M1338">
        <v>-3.1739999999999999</v>
      </c>
      <c r="N1338">
        <v>-3.29</v>
      </c>
      <c r="O1338">
        <v>1.052</v>
      </c>
      <c r="P1338">
        <v>1.0409999999999999</v>
      </c>
      <c r="Q1338">
        <v>1.0349999999999999</v>
      </c>
      <c r="R1338">
        <v>0.68700000000000006</v>
      </c>
      <c r="S1338">
        <v>0.30599999999999999</v>
      </c>
    </row>
    <row r="1340" spans="1:19" x14ac:dyDescent="0.3">
      <c r="A1340" t="s">
        <v>0</v>
      </c>
      <c r="B1340" t="s">
        <v>104</v>
      </c>
    </row>
    <row r="1341" spans="1:19" x14ac:dyDescent="0.3">
      <c r="A1341">
        <v>0</v>
      </c>
      <c r="B1341">
        <v>-0.46100000000000002</v>
      </c>
      <c r="C1341">
        <v>-1.4610000000000001</v>
      </c>
      <c r="D1341">
        <v>-2.4580000000000002</v>
      </c>
      <c r="E1341">
        <v>-3.1680000000000001</v>
      </c>
      <c r="F1341">
        <v>-3.26</v>
      </c>
      <c r="G1341">
        <v>2.2999999999999998</v>
      </c>
      <c r="H1341">
        <v>0.01</v>
      </c>
      <c r="I1341">
        <v>2.3250000000000002</v>
      </c>
      <c r="J1341">
        <v>-0.46100000000000002</v>
      </c>
      <c r="K1341">
        <v>-1.4610000000000001</v>
      </c>
      <c r="L1341">
        <v>-2.4580000000000002</v>
      </c>
      <c r="M1341">
        <v>-3.1680000000000001</v>
      </c>
      <c r="N1341">
        <v>-3.26</v>
      </c>
      <c r="O1341">
        <v>1.0169999999999999</v>
      </c>
      <c r="P1341">
        <v>1.0169999999999999</v>
      </c>
      <c r="Q1341">
        <v>1.012</v>
      </c>
      <c r="R1341">
        <v>0.65500000000000003</v>
      </c>
      <c r="S1341">
        <v>0.255</v>
      </c>
    </row>
    <row r="1342" spans="1:19" x14ac:dyDescent="0.3">
      <c r="A1342">
        <v>60</v>
      </c>
      <c r="B1342">
        <v>-0.46100000000000002</v>
      </c>
      <c r="C1342">
        <v>-1.4610000000000001</v>
      </c>
      <c r="D1342">
        <v>-2.4580000000000002</v>
      </c>
      <c r="E1342">
        <v>-3.1680000000000001</v>
      </c>
      <c r="F1342">
        <v>-3.26</v>
      </c>
      <c r="G1342">
        <v>2.2999999999999998</v>
      </c>
      <c r="H1342">
        <v>0.01</v>
      </c>
      <c r="I1342">
        <v>2.3250000000000002</v>
      </c>
      <c r="J1342">
        <v>-0.46400000000000002</v>
      </c>
      <c r="K1342">
        <v>-1.4610000000000001</v>
      </c>
      <c r="L1342">
        <v>-2.4580000000000002</v>
      </c>
      <c r="M1342">
        <v>-3.1669999999999998</v>
      </c>
      <c r="N1342">
        <v>-3.26</v>
      </c>
      <c r="O1342">
        <v>1.0269999999999999</v>
      </c>
      <c r="P1342">
        <v>1.0349999999999999</v>
      </c>
      <c r="Q1342">
        <v>1.028</v>
      </c>
      <c r="R1342">
        <v>0.65900000000000003</v>
      </c>
      <c r="S1342">
        <v>0.25600000000000001</v>
      </c>
    </row>
    <row r="1343" spans="1:19" x14ac:dyDescent="0.3">
      <c r="A1343">
        <v>120</v>
      </c>
      <c r="B1343">
        <v>-0.46100000000000002</v>
      </c>
      <c r="C1343">
        <v>-1.4610000000000001</v>
      </c>
      <c r="D1343">
        <v>-2.4580000000000002</v>
      </c>
      <c r="E1343">
        <v>-3.1680000000000001</v>
      </c>
      <c r="F1343">
        <v>-3.26</v>
      </c>
      <c r="G1343">
        <v>2.2999999999999998</v>
      </c>
      <c r="H1343">
        <v>0.01</v>
      </c>
      <c r="I1343">
        <v>2.3250000000000002</v>
      </c>
      <c r="J1343">
        <v>-0.46500000000000002</v>
      </c>
      <c r="K1343">
        <v>-1.4610000000000001</v>
      </c>
      <c r="L1343">
        <v>-2.4580000000000002</v>
      </c>
      <c r="M1343">
        <v>-3.1669999999999998</v>
      </c>
      <c r="N1343">
        <v>-3.26</v>
      </c>
      <c r="O1343">
        <v>1.0329999999999999</v>
      </c>
      <c r="P1343">
        <v>1.038</v>
      </c>
      <c r="Q1343">
        <v>1.034</v>
      </c>
      <c r="R1343">
        <v>0.66</v>
      </c>
      <c r="S1343">
        <v>0.25700000000000001</v>
      </c>
    </row>
    <row r="1344" spans="1:19" x14ac:dyDescent="0.3">
      <c r="A1344">
        <v>180</v>
      </c>
      <c r="B1344">
        <v>-0.46100000000000002</v>
      </c>
      <c r="C1344">
        <v>-1.4610000000000001</v>
      </c>
      <c r="D1344">
        <v>-2.4580000000000002</v>
      </c>
      <c r="E1344">
        <v>-3.1680000000000001</v>
      </c>
      <c r="F1344">
        <v>-3.26</v>
      </c>
      <c r="G1344">
        <v>2.2999999999999998</v>
      </c>
      <c r="H1344">
        <v>0.01</v>
      </c>
      <c r="I1344">
        <v>2.3250000000000002</v>
      </c>
      <c r="J1344">
        <v>-0.46500000000000002</v>
      </c>
      <c r="K1344">
        <v>-1.4610000000000001</v>
      </c>
      <c r="L1344">
        <v>-2.4580000000000002</v>
      </c>
      <c r="M1344">
        <v>-3.1669999999999998</v>
      </c>
      <c r="N1344">
        <v>-3.26</v>
      </c>
      <c r="O1344">
        <v>1.0369999999999999</v>
      </c>
      <c r="P1344">
        <v>1.042</v>
      </c>
      <c r="Q1344">
        <v>1.0349999999999999</v>
      </c>
      <c r="R1344">
        <v>0.66200000000000003</v>
      </c>
      <c r="S1344">
        <v>0.25700000000000001</v>
      </c>
    </row>
    <row r="1345" spans="1:19" x14ac:dyDescent="0.3">
      <c r="A1345">
        <v>240</v>
      </c>
      <c r="B1345">
        <v>-0.46100000000000002</v>
      </c>
      <c r="C1345">
        <v>-1.4610000000000001</v>
      </c>
      <c r="D1345">
        <v>-2.4580000000000002</v>
      </c>
      <c r="E1345">
        <v>-3.1680000000000001</v>
      </c>
      <c r="F1345">
        <v>-3.26</v>
      </c>
      <c r="G1345">
        <v>2.2999999999999998</v>
      </c>
      <c r="H1345">
        <v>0.01</v>
      </c>
      <c r="I1345">
        <v>2.3250000000000002</v>
      </c>
      <c r="J1345">
        <v>-0.46400000000000002</v>
      </c>
      <c r="K1345">
        <v>-1.4610000000000001</v>
      </c>
      <c r="L1345">
        <v>-2.4580000000000002</v>
      </c>
      <c r="M1345">
        <v>-3.1669999999999998</v>
      </c>
      <c r="N1345">
        <v>-3.26</v>
      </c>
      <c r="O1345">
        <v>1.0409999999999999</v>
      </c>
      <c r="P1345">
        <v>1.042</v>
      </c>
      <c r="Q1345">
        <v>1.0349999999999999</v>
      </c>
      <c r="R1345">
        <v>0.66300000000000003</v>
      </c>
      <c r="S1345">
        <v>0.25700000000000001</v>
      </c>
    </row>
    <row r="1346" spans="1:19" x14ac:dyDescent="0.3">
      <c r="A1346">
        <v>300</v>
      </c>
      <c r="B1346">
        <v>-0.46100000000000002</v>
      </c>
      <c r="C1346">
        <v>-1.4610000000000001</v>
      </c>
      <c r="D1346">
        <v>-2.4580000000000002</v>
      </c>
      <c r="E1346">
        <v>-3.1680000000000001</v>
      </c>
      <c r="F1346">
        <v>-3.26</v>
      </c>
      <c r="G1346">
        <v>2.2999999999999998</v>
      </c>
      <c r="H1346">
        <v>0.01</v>
      </c>
      <c r="I1346">
        <v>2.3250000000000002</v>
      </c>
      <c r="J1346">
        <v>-0.46300000000000002</v>
      </c>
      <c r="K1346">
        <v>-1.4610000000000001</v>
      </c>
      <c r="L1346">
        <v>-2.4580000000000002</v>
      </c>
      <c r="M1346">
        <v>-3.1669999999999998</v>
      </c>
      <c r="N1346">
        <v>-3.26</v>
      </c>
      <c r="O1346">
        <v>1.0429999999999999</v>
      </c>
      <c r="P1346">
        <v>1.042</v>
      </c>
      <c r="Q1346">
        <v>1.0349999999999999</v>
      </c>
      <c r="R1346">
        <v>0.66400000000000003</v>
      </c>
      <c r="S1346">
        <v>0.25800000000000001</v>
      </c>
    </row>
    <row r="1347" spans="1:19" x14ac:dyDescent="0.3">
      <c r="A1347">
        <v>360</v>
      </c>
      <c r="B1347">
        <v>-0.46100000000000002</v>
      </c>
      <c r="C1347">
        <v>-1.4610000000000001</v>
      </c>
      <c r="D1347">
        <v>-2.4580000000000002</v>
      </c>
      <c r="E1347">
        <v>-3.1680000000000001</v>
      </c>
      <c r="F1347">
        <v>-3.26</v>
      </c>
      <c r="G1347">
        <v>2.2999999999999998</v>
      </c>
      <c r="H1347">
        <v>0.01</v>
      </c>
      <c r="I1347">
        <v>2.3250000000000002</v>
      </c>
      <c r="J1347">
        <v>-0.46200000000000002</v>
      </c>
      <c r="K1347">
        <v>-1.462</v>
      </c>
      <c r="L1347">
        <v>-2.4569999999999999</v>
      </c>
      <c r="M1347">
        <v>-3.1659999999999999</v>
      </c>
      <c r="N1347">
        <v>-3.26</v>
      </c>
      <c r="O1347">
        <v>1.046</v>
      </c>
      <c r="P1347">
        <v>1.0409999999999999</v>
      </c>
      <c r="Q1347">
        <v>1.034</v>
      </c>
      <c r="R1347">
        <v>0.66500000000000004</v>
      </c>
      <c r="S1347">
        <v>0.25900000000000001</v>
      </c>
    </row>
    <row r="1348" spans="1:19" x14ac:dyDescent="0.3">
      <c r="A1348">
        <v>420</v>
      </c>
      <c r="B1348">
        <v>-0.46100000000000002</v>
      </c>
      <c r="C1348">
        <v>-1.4610000000000001</v>
      </c>
      <c r="D1348">
        <v>-2.4580000000000002</v>
      </c>
      <c r="E1348">
        <v>-3.1680000000000001</v>
      </c>
      <c r="F1348">
        <v>-3.26</v>
      </c>
      <c r="G1348">
        <v>2.2999999999999998</v>
      </c>
      <c r="H1348">
        <v>0.01</v>
      </c>
      <c r="I1348">
        <v>2.3250000000000002</v>
      </c>
      <c r="J1348">
        <v>-0.46100000000000002</v>
      </c>
      <c r="K1348">
        <v>-1.462</v>
      </c>
      <c r="L1348">
        <v>-2.4569999999999999</v>
      </c>
      <c r="M1348">
        <v>-3.1659999999999999</v>
      </c>
      <c r="N1348">
        <v>-3.26</v>
      </c>
      <c r="O1348">
        <v>1.0469999999999999</v>
      </c>
      <c r="P1348">
        <v>1.04</v>
      </c>
      <c r="Q1348">
        <v>1.034</v>
      </c>
      <c r="R1348">
        <v>0.66500000000000004</v>
      </c>
      <c r="S1348">
        <v>0.25900000000000001</v>
      </c>
    </row>
    <row r="1349" spans="1:19" x14ac:dyDescent="0.3">
      <c r="A1349">
        <v>480</v>
      </c>
      <c r="B1349">
        <v>-0.46100000000000002</v>
      </c>
      <c r="C1349">
        <v>-1.4610000000000001</v>
      </c>
      <c r="D1349">
        <v>-2.4580000000000002</v>
      </c>
      <c r="E1349">
        <v>-3.1680000000000001</v>
      </c>
      <c r="F1349">
        <v>-3.26</v>
      </c>
      <c r="G1349">
        <v>2.2999999999999998</v>
      </c>
      <c r="H1349">
        <v>0.01</v>
      </c>
      <c r="I1349">
        <v>2.3250000000000002</v>
      </c>
      <c r="J1349">
        <v>-0.45900000000000002</v>
      </c>
      <c r="K1349">
        <v>-1.462</v>
      </c>
      <c r="L1349">
        <v>-2.4569999999999999</v>
      </c>
      <c r="M1349">
        <v>-3.1659999999999999</v>
      </c>
      <c r="N1349">
        <v>-3.26</v>
      </c>
      <c r="O1349">
        <v>1.0489999999999999</v>
      </c>
      <c r="P1349">
        <v>1.04</v>
      </c>
      <c r="Q1349">
        <v>1.0349999999999999</v>
      </c>
      <c r="R1349">
        <v>0.66600000000000004</v>
      </c>
      <c r="S1349">
        <v>0.26</v>
      </c>
    </row>
    <row r="1350" spans="1:19" x14ac:dyDescent="0.3">
      <c r="A1350">
        <v>540</v>
      </c>
      <c r="B1350">
        <v>-0.46100000000000002</v>
      </c>
      <c r="C1350">
        <v>-1.4610000000000001</v>
      </c>
      <c r="D1350">
        <v>-2.4580000000000002</v>
      </c>
      <c r="E1350">
        <v>-3.1680000000000001</v>
      </c>
      <c r="F1350">
        <v>-3.26</v>
      </c>
      <c r="G1350">
        <v>2.2999999999999998</v>
      </c>
      <c r="H1350">
        <v>0.01</v>
      </c>
      <c r="I1350">
        <v>2.3250000000000002</v>
      </c>
      <c r="J1350">
        <v>-0.45800000000000002</v>
      </c>
      <c r="K1350">
        <v>-1.462</v>
      </c>
      <c r="L1350">
        <v>-2.4569999999999999</v>
      </c>
      <c r="M1350">
        <v>-3.1659999999999999</v>
      </c>
      <c r="N1350">
        <v>-3.26</v>
      </c>
      <c r="O1350">
        <v>1.0509999999999999</v>
      </c>
      <c r="P1350">
        <v>1.04</v>
      </c>
      <c r="Q1350">
        <v>1.0349999999999999</v>
      </c>
      <c r="R1350">
        <v>0.66600000000000004</v>
      </c>
      <c r="S1350">
        <v>0.26</v>
      </c>
    </row>
    <row r="1351" spans="1:19" x14ac:dyDescent="0.3">
      <c r="A1351">
        <v>600</v>
      </c>
      <c r="B1351">
        <v>-0.46100000000000002</v>
      </c>
      <c r="C1351">
        <v>-1.4610000000000001</v>
      </c>
      <c r="D1351">
        <v>-2.4580000000000002</v>
      </c>
      <c r="E1351">
        <v>-3.1680000000000001</v>
      </c>
      <c r="F1351">
        <v>-3.26</v>
      </c>
      <c r="G1351">
        <v>2.2999999999999998</v>
      </c>
      <c r="H1351">
        <v>0.01</v>
      </c>
      <c r="I1351">
        <v>2.3250000000000002</v>
      </c>
      <c r="J1351">
        <v>-0.45600000000000002</v>
      </c>
      <c r="K1351">
        <v>-1.462</v>
      </c>
      <c r="L1351">
        <v>-2.4569999999999999</v>
      </c>
      <c r="M1351">
        <v>-3.1659999999999999</v>
      </c>
      <c r="N1351">
        <v>-3.26</v>
      </c>
      <c r="O1351">
        <v>1.052</v>
      </c>
      <c r="P1351">
        <v>1.0409999999999999</v>
      </c>
      <c r="Q1351">
        <v>1.034</v>
      </c>
      <c r="R1351">
        <v>0.66700000000000004</v>
      </c>
      <c r="S1351">
        <v>0.26100000000000001</v>
      </c>
    </row>
    <row r="1353" spans="1:19" x14ac:dyDescent="0.3">
      <c r="A1353" t="s">
        <v>0</v>
      </c>
      <c r="B1353" t="s">
        <v>105</v>
      </c>
    </row>
    <row r="1354" spans="1:19" x14ac:dyDescent="0.3">
      <c r="A1354">
        <v>0</v>
      </c>
      <c r="B1354">
        <v>-0.46100000000000002</v>
      </c>
      <c r="C1354">
        <v>-1.4610000000000001</v>
      </c>
      <c r="D1354">
        <v>-2.4580000000000002</v>
      </c>
      <c r="E1354">
        <v>-3.1680000000000001</v>
      </c>
      <c r="F1354">
        <v>-3.26</v>
      </c>
      <c r="G1354">
        <v>2.2999999999999998</v>
      </c>
      <c r="H1354">
        <v>0.01</v>
      </c>
      <c r="I1354">
        <v>2.0939999999999999</v>
      </c>
      <c r="J1354">
        <v>-0.46100000000000002</v>
      </c>
      <c r="K1354">
        <v>-1.4610000000000001</v>
      </c>
      <c r="L1354">
        <v>-2.4580000000000002</v>
      </c>
      <c r="M1354">
        <v>-3.1680000000000001</v>
      </c>
      <c r="N1354">
        <v>-3.26</v>
      </c>
      <c r="O1354">
        <v>1.0169999999999999</v>
      </c>
      <c r="P1354">
        <v>1.0169999999999999</v>
      </c>
      <c r="Q1354">
        <v>1.012</v>
      </c>
      <c r="R1354">
        <v>0.65500000000000003</v>
      </c>
      <c r="S1354">
        <v>0.255</v>
      </c>
    </row>
    <row r="1355" spans="1:19" x14ac:dyDescent="0.3">
      <c r="A1355">
        <v>60</v>
      </c>
      <c r="B1355">
        <v>-0.46100000000000002</v>
      </c>
      <c r="C1355">
        <v>-1.4610000000000001</v>
      </c>
      <c r="D1355">
        <v>-2.4580000000000002</v>
      </c>
      <c r="E1355">
        <v>-3.1680000000000001</v>
      </c>
      <c r="F1355">
        <v>-3.26</v>
      </c>
      <c r="G1355">
        <v>2.2999999999999998</v>
      </c>
      <c r="H1355">
        <v>0.01</v>
      </c>
      <c r="I1355">
        <v>2.0939999999999999</v>
      </c>
      <c r="J1355">
        <v>-0.46400000000000002</v>
      </c>
      <c r="K1355">
        <v>-1.4610000000000001</v>
      </c>
      <c r="L1355">
        <v>-2.4580000000000002</v>
      </c>
      <c r="M1355">
        <v>-3.1680000000000001</v>
      </c>
      <c r="N1355">
        <v>-3.2570000000000001</v>
      </c>
      <c r="O1355">
        <v>1.0269999999999999</v>
      </c>
      <c r="P1355">
        <v>1.034</v>
      </c>
      <c r="Q1355">
        <v>1.028</v>
      </c>
      <c r="R1355">
        <v>0.66</v>
      </c>
      <c r="S1355">
        <v>0.248</v>
      </c>
    </row>
    <row r="1356" spans="1:19" x14ac:dyDescent="0.3">
      <c r="A1356">
        <v>120</v>
      </c>
      <c r="B1356">
        <v>-0.46100000000000002</v>
      </c>
      <c r="C1356">
        <v>-1.4610000000000001</v>
      </c>
      <c r="D1356">
        <v>-2.4580000000000002</v>
      </c>
      <c r="E1356">
        <v>-3.1680000000000001</v>
      </c>
      <c r="F1356">
        <v>-3.26</v>
      </c>
      <c r="G1356">
        <v>2.2999999999999998</v>
      </c>
      <c r="H1356">
        <v>0.01</v>
      </c>
      <c r="I1356">
        <v>2.0939999999999999</v>
      </c>
      <c r="J1356">
        <v>-0.46500000000000002</v>
      </c>
      <c r="K1356">
        <v>-1.4610000000000001</v>
      </c>
      <c r="L1356">
        <v>-2.4580000000000002</v>
      </c>
      <c r="M1356">
        <v>-3.1669999999999998</v>
      </c>
      <c r="N1356">
        <v>-3.254</v>
      </c>
      <c r="O1356">
        <v>1.0329999999999999</v>
      </c>
      <c r="P1356">
        <v>1.0389999999999999</v>
      </c>
      <c r="Q1356">
        <v>1.0329999999999999</v>
      </c>
      <c r="R1356">
        <v>0.65900000000000003</v>
      </c>
      <c r="S1356">
        <v>0.24099999999999999</v>
      </c>
    </row>
    <row r="1357" spans="1:19" x14ac:dyDescent="0.3">
      <c r="A1357">
        <v>180</v>
      </c>
      <c r="B1357">
        <v>-0.46100000000000002</v>
      </c>
      <c r="C1357">
        <v>-1.4610000000000001</v>
      </c>
      <c r="D1357">
        <v>-2.4580000000000002</v>
      </c>
      <c r="E1357">
        <v>-3.1680000000000001</v>
      </c>
      <c r="F1357">
        <v>-3.26</v>
      </c>
      <c r="G1357">
        <v>2.2999999999999998</v>
      </c>
      <c r="H1357">
        <v>0.01</v>
      </c>
      <c r="I1357">
        <v>2.0939999999999999</v>
      </c>
      <c r="J1357">
        <v>-0.46500000000000002</v>
      </c>
      <c r="K1357">
        <v>-1.4610000000000001</v>
      </c>
      <c r="L1357">
        <v>-2.4580000000000002</v>
      </c>
      <c r="M1357">
        <v>-3.1669999999999998</v>
      </c>
      <c r="N1357">
        <v>-3.2509999999999999</v>
      </c>
      <c r="O1357">
        <v>1.0369999999999999</v>
      </c>
      <c r="P1357">
        <v>1.042</v>
      </c>
      <c r="Q1357">
        <v>1.036</v>
      </c>
      <c r="R1357">
        <v>0.66100000000000003</v>
      </c>
      <c r="S1357">
        <v>0.23400000000000001</v>
      </c>
    </row>
    <row r="1358" spans="1:19" x14ac:dyDescent="0.3">
      <c r="A1358">
        <v>240</v>
      </c>
      <c r="B1358">
        <v>-0.46100000000000002</v>
      </c>
      <c r="C1358">
        <v>-1.4610000000000001</v>
      </c>
      <c r="D1358">
        <v>-2.4580000000000002</v>
      </c>
      <c r="E1358">
        <v>-3.1680000000000001</v>
      </c>
      <c r="F1358">
        <v>-3.26</v>
      </c>
      <c r="G1358">
        <v>2.2999999999999998</v>
      </c>
      <c r="H1358">
        <v>0.01</v>
      </c>
      <c r="I1358">
        <v>2.0939999999999999</v>
      </c>
      <c r="J1358">
        <v>-0.46400000000000002</v>
      </c>
      <c r="K1358">
        <v>-1.4610000000000001</v>
      </c>
      <c r="L1358">
        <v>-2.4580000000000002</v>
      </c>
      <c r="M1358">
        <v>-3.1669999999999998</v>
      </c>
      <c r="N1358">
        <v>-3.2480000000000002</v>
      </c>
      <c r="O1358">
        <v>1.0409999999999999</v>
      </c>
      <c r="P1358">
        <v>1.042</v>
      </c>
      <c r="Q1358">
        <v>1.0349999999999999</v>
      </c>
      <c r="R1358">
        <v>0.66600000000000004</v>
      </c>
      <c r="S1358">
        <v>0.23</v>
      </c>
    </row>
    <row r="1359" spans="1:19" x14ac:dyDescent="0.3">
      <c r="A1359">
        <v>300</v>
      </c>
      <c r="B1359">
        <v>-0.46100000000000002</v>
      </c>
      <c r="C1359">
        <v>-1.4610000000000001</v>
      </c>
      <c r="D1359">
        <v>-2.4580000000000002</v>
      </c>
      <c r="E1359">
        <v>-3.1680000000000001</v>
      </c>
      <c r="F1359">
        <v>-3.26</v>
      </c>
      <c r="G1359">
        <v>2.2999999999999998</v>
      </c>
      <c r="H1359">
        <v>0.01</v>
      </c>
      <c r="I1359">
        <v>2.0939999999999999</v>
      </c>
      <c r="J1359">
        <v>-0.46300000000000002</v>
      </c>
      <c r="K1359">
        <v>-1.4610000000000001</v>
      </c>
      <c r="L1359">
        <v>-2.4569999999999999</v>
      </c>
      <c r="M1359">
        <v>-3.1669999999999998</v>
      </c>
      <c r="N1359">
        <v>-3.2450000000000001</v>
      </c>
      <c r="O1359">
        <v>1.0429999999999999</v>
      </c>
      <c r="P1359">
        <v>1.0409999999999999</v>
      </c>
      <c r="Q1359">
        <v>1.034</v>
      </c>
      <c r="R1359">
        <v>0.66700000000000004</v>
      </c>
      <c r="S1359">
        <v>0.22600000000000001</v>
      </c>
    </row>
    <row r="1360" spans="1:19" x14ac:dyDescent="0.3">
      <c r="A1360">
        <v>360</v>
      </c>
      <c r="B1360">
        <v>-0.46100000000000002</v>
      </c>
      <c r="C1360">
        <v>-1.4610000000000001</v>
      </c>
      <c r="D1360">
        <v>-2.4580000000000002</v>
      </c>
      <c r="E1360">
        <v>-3.1680000000000001</v>
      </c>
      <c r="F1360">
        <v>-3.26</v>
      </c>
      <c r="G1360">
        <v>2.2999999999999998</v>
      </c>
      <c r="H1360">
        <v>0.01</v>
      </c>
      <c r="I1360">
        <v>2.0939999999999999</v>
      </c>
      <c r="J1360">
        <v>-0.46200000000000002</v>
      </c>
      <c r="K1360">
        <v>-1.462</v>
      </c>
      <c r="L1360">
        <v>-2.4569999999999999</v>
      </c>
      <c r="M1360">
        <v>-3.1659999999999999</v>
      </c>
      <c r="N1360">
        <v>-3.242</v>
      </c>
      <c r="O1360">
        <v>1.046</v>
      </c>
      <c r="P1360">
        <v>1.0409999999999999</v>
      </c>
      <c r="Q1360">
        <v>1.0349999999999999</v>
      </c>
      <c r="R1360">
        <v>0.66400000000000003</v>
      </c>
      <c r="S1360">
        <v>0.222</v>
      </c>
    </row>
    <row r="1361" spans="1:19" x14ac:dyDescent="0.3">
      <c r="A1361">
        <v>420</v>
      </c>
      <c r="B1361">
        <v>-0.46100000000000002</v>
      </c>
      <c r="C1361">
        <v>-1.4610000000000001</v>
      </c>
      <c r="D1361">
        <v>-2.4580000000000002</v>
      </c>
      <c r="E1361">
        <v>-3.1680000000000001</v>
      </c>
      <c r="F1361">
        <v>-3.26</v>
      </c>
      <c r="G1361">
        <v>2.2999999999999998</v>
      </c>
      <c r="H1361">
        <v>0.01</v>
      </c>
      <c r="I1361">
        <v>2.0939999999999999</v>
      </c>
      <c r="J1361">
        <v>-0.46100000000000002</v>
      </c>
      <c r="K1361">
        <v>-1.462</v>
      </c>
      <c r="L1361">
        <v>-2.4569999999999999</v>
      </c>
      <c r="M1361">
        <v>-3.1640000000000001</v>
      </c>
      <c r="N1361">
        <v>-3.2389999999999999</v>
      </c>
      <c r="O1361">
        <v>1.0469999999999999</v>
      </c>
      <c r="P1361">
        <v>1.04</v>
      </c>
      <c r="Q1361">
        <v>1.0349999999999999</v>
      </c>
      <c r="R1361">
        <v>0.65800000000000003</v>
      </c>
      <c r="S1361">
        <v>0.22</v>
      </c>
    </row>
    <row r="1362" spans="1:19" x14ac:dyDescent="0.3">
      <c r="A1362">
        <v>480</v>
      </c>
      <c r="B1362">
        <v>-0.46100000000000002</v>
      </c>
      <c r="C1362">
        <v>-1.4610000000000001</v>
      </c>
      <c r="D1362">
        <v>-2.4580000000000002</v>
      </c>
      <c r="E1362">
        <v>-3.1680000000000001</v>
      </c>
      <c r="F1362">
        <v>-3.26</v>
      </c>
      <c r="G1362">
        <v>2.2999999999999998</v>
      </c>
      <c r="H1362">
        <v>0.01</v>
      </c>
      <c r="I1362">
        <v>2.0939999999999999</v>
      </c>
      <c r="J1362">
        <v>-0.45900000000000002</v>
      </c>
      <c r="K1362">
        <v>-1.462</v>
      </c>
      <c r="L1362">
        <v>-2.4569999999999999</v>
      </c>
      <c r="M1362">
        <v>-3.1619999999999999</v>
      </c>
      <c r="N1362">
        <v>-3.2360000000000002</v>
      </c>
      <c r="O1362">
        <v>1.0489999999999999</v>
      </c>
      <c r="P1362">
        <v>1.04</v>
      </c>
      <c r="Q1362">
        <v>1.0349999999999999</v>
      </c>
      <c r="R1362">
        <v>0.65300000000000002</v>
      </c>
      <c r="S1362">
        <v>0.218</v>
      </c>
    </row>
    <row r="1363" spans="1:19" x14ac:dyDescent="0.3">
      <c r="A1363">
        <v>540</v>
      </c>
      <c r="B1363">
        <v>-0.46100000000000002</v>
      </c>
      <c r="C1363">
        <v>-1.4610000000000001</v>
      </c>
      <c r="D1363">
        <v>-2.4580000000000002</v>
      </c>
      <c r="E1363">
        <v>-3.1680000000000001</v>
      </c>
      <c r="F1363">
        <v>-3.26</v>
      </c>
      <c r="G1363">
        <v>2.2999999999999998</v>
      </c>
      <c r="H1363">
        <v>0.01</v>
      </c>
      <c r="I1363">
        <v>2.0939999999999999</v>
      </c>
      <c r="J1363">
        <v>-0.45800000000000002</v>
      </c>
      <c r="K1363">
        <v>-1.462</v>
      </c>
      <c r="L1363">
        <v>-2.4569999999999999</v>
      </c>
      <c r="M1363">
        <v>-3.1589999999999998</v>
      </c>
      <c r="N1363">
        <v>-3.2330000000000001</v>
      </c>
      <c r="O1363">
        <v>1.0509999999999999</v>
      </c>
      <c r="P1363">
        <v>1.04</v>
      </c>
      <c r="Q1363">
        <v>1.034</v>
      </c>
      <c r="R1363">
        <v>0.64800000000000002</v>
      </c>
      <c r="S1363">
        <v>0.217</v>
      </c>
    </row>
    <row r="1364" spans="1:19" x14ac:dyDescent="0.3">
      <c r="A1364">
        <v>600</v>
      </c>
      <c r="B1364">
        <v>-0.46100000000000002</v>
      </c>
      <c r="C1364">
        <v>-1.4610000000000001</v>
      </c>
      <c r="D1364">
        <v>-2.4580000000000002</v>
      </c>
      <c r="E1364">
        <v>-3.1680000000000001</v>
      </c>
      <c r="F1364">
        <v>-3.26</v>
      </c>
      <c r="G1364">
        <v>2.2999999999999998</v>
      </c>
      <c r="H1364">
        <v>0.01</v>
      </c>
      <c r="I1364">
        <v>2.0939999999999999</v>
      </c>
      <c r="J1364">
        <v>-0.45600000000000002</v>
      </c>
      <c r="K1364">
        <v>-1.462</v>
      </c>
      <c r="L1364">
        <v>-2.4569999999999999</v>
      </c>
      <c r="M1364">
        <v>-3.157</v>
      </c>
      <c r="N1364">
        <v>-3.23</v>
      </c>
      <c r="O1364">
        <v>1.052</v>
      </c>
      <c r="P1364">
        <v>1.0409999999999999</v>
      </c>
      <c r="Q1364">
        <v>1.034</v>
      </c>
      <c r="R1364">
        <v>0.64300000000000002</v>
      </c>
      <c r="S1364">
        <v>0.215</v>
      </c>
    </row>
    <row r="1366" spans="1:19" x14ac:dyDescent="0.3">
      <c r="A1366" t="s">
        <v>0</v>
      </c>
      <c r="B1366" t="s">
        <v>106</v>
      </c>
    </row>
    <row r="1367" spans="1:19" x14ac:dyDescent="0.3">
      <c r="A1367">
        <v>0</v>
      </c>
      <c r="B1367">
        <v>-0.46100000000000002</v>
      </c>
      <c r="C1367">
        <v>-1.4610000000000001</v>
      </c>
      <c r="D1367">
        <v>-2.4580000000000002</v>
      </c>
      <c r="E1367">
        <v>-3.16</v>
      </c>
      <c r="F1367">
        <v>-3.25</v>
      </c>
      <c r="G1367">
        <v>2.2999999999999998</v>
      </c>
      <c r="H1367">
        <v>0.01</v>
      </c>
      <c r="I1367">
        <v>2.5459999999999998</v>
      </c>
      <c r="J1367">
        <v>-0.46100000000000002</v>
      </c>
      <c r="K1367">
        <v>-1.4610000000000001</v>
      </c>
      <c r="L1367">
        <v>-2.4580000000000002</v>
      </c>
      <c r="M1367">
        <v>-3.16</v>
      </c>
      <c r="N1367">
        <v>-3.25</v>
      </c>
      <c r="O1367">
        <v>1.0169999999999999</v>
      </c>
      <c r="P1367">
        <v>1.0169999999999999</v>
      </c>
      <c r="Q1367">
        <v>1.0109999999999999</v>
      </c>
      <c r="R1367">
        <v>0.64900000000000002</v>
      </c>
      <c r="S1367">
        <v>0.253</v>
      </c>
    </row>
    <row r="1368" spans="1:19" x14ac:dyDescent="0.3">
      <c r="A1368">
        <v>60</v>
      </c>
      <c r="B1368">
        <v>-0.46100000000000002</v>
      </c>
      <c r="C1368">
        <v>-1.4610000000000001</v>
      </c>
      <c r="D1368">
        <v>-2.4580000000000002</v>
      </c>
      <c r="E1368">
        <v>-3.16</v>
      </c>
      <c r="F1368">
        <v>-3.25</v>
      </c>
      <c r="G1368">
        <v>2.2999999999999998</v>
      </c>
      <c r="H1368">
        <v>0.01</v>
      </c>
      <c r="I1368">
        <v>2.5459999999999998</v>
      </c>
      <c r="J1368">
        <v>-0.46400000000000002</v>
      </c>
      <c r="K1368">
        <v>-1.4610000000000001</v>
      </c>
      <c r="L1368">
        <v>-2.4580000000000002</v>
      </c>
      <c r="M1368">
        <v>-3.16</v>
      </c>
      <c r="N1368">
        <v>-3.2530000000000001</v>
      </c>
      <c r="O1368">
        <v>1.026</v>
      </c>
      <c r="P1368">
        <v>1.0349999999999999</v>
      </c>
      <c r="Q1368">
        <v>1.0269999999999999</v>
      </c>
      <c r="R1368">
        <v>0.65100000000000002</v>
      </c>
      <c r="S1368">
        <v>0.26200000000000001</v>
      </c>
    </row>
    <row r="1369" spans="1:19" x14ac:dyDescent="0.3">
      <c r="A1369">
        <v>120</v>
      </c>
      <c r="B1369">
        <v>-0.46100000000000002</v>
      </c>
      <c r="C1369">
        <v>-1.4610000000000001</v>
      </c>
      <c r="D1369">
        <v>-2.4580000000000002</v>
      </c>
      <c r="E1369">
        <v>-3.16</v>
      </c>
      <c r="F1369">
        <v>-3.25</v>
      </c>
      <c r="G1369">
        <v>2.2999999999999998</v>
      </c>
      <c r="H1369">
        <v>0.01</v>
      </c>
      <c r="I1369">
        <v>2.5459999999999998</v>
      </c>
      <c r="J1369">
        <v>-0.46500000000000002</v>
      </c>
      <c r="K1369">
        <v>-1.4610000000000001</v>
      </c>
      <c r="L1369">
        <v>-2.4580000000000002</v>
      </c>
      <c r="M1369">
        <v>-3.16</v>
      </c>
      <c r="N1369">
        <v>-3.2559999999999998</v>
      </c>
      <c r="O1369">
        <v>1.0329999999999999</v>
      </c>
      <c r="P1369">
        <v>1.0389999999999999</v>
      </c>
      <c r="Q1369">
        <v>1.0349999999999999</v>
      </c>
      <c r="R1369">
        <v>0.65400000000000003</v>
      </c>
      <c r="S1369">
        <v>0.27</v>
      </c>
    </row>
    <row r="1370" spans="1:19" x14ac:dyDescent="0.3">
      <c r="A1370">
        <v>180</v>
      </c>
      <c r="B1370">
        <v>-0.46100000000000002</v>
      </c>
      <c r="C1370">
        <v>-1.4610000000000001</v>
      </c>
      <c r="D1370">
        <v>-2.4580000000000002</v>
      </c>
      <c r="E1370">
        <v>-3.16</v>
      </c>
      <c r="F1370">
        <v>-3.25</v>
      </c>
      <c r="G1370">
        <v>2.2999999999999998</v>
      </c>
      <c r="H1370">
        <v>0.01</v>
      </c>
      <c r="I1370">
        <v>2.5459999999999998</v>
      </c>
      <c r="J1370">
        <v>-0.46500000000000002</v>
      </c>
      <c r="K1370">
        <v>-1.4610000000000001</v>
      </c>
      <c r="L1370">
        <v>-2.4580000000000002</v>
      </c>
      <c r="M1370">
        <v>-3.16</v>
      </c>
      <c r="N1370">
        <v>-3.2589999999999999</v>
      </c>
      <c r="O1370">
        <v>1.0369999999999999</v>
      </c>
      <c r="P1370">
        <v>1.042</v>
      </c>
      <c r="Q1370">
        <v>1.034</v>
      </c>
      <c r="R1370">
        <v>0.65500000000000003</v>
      </c>
      <c r="S1370">
        <v>0.27600000000000002</v>
      </c>
    </row>
    <row r="1371" spans="1:19" x14ac:dyDescent="0.3">
      <c r="A1371">
        <v>240</v>
      </c>
      <c r="B1371">
        <v>-0.46100000000000002</v>
      </c>
      <c r="C1371">
        <v>-1.4610000000000001</v>
      </c>
      <c r="D1371">
        <v>-2.4580000000000002</v>
      </c>
      <c r="E1371">
        <v>-3.16</v>
      </c>
      <c r="F1371">
        <v>-3.25</v>
      </c>
      <c r="G1371">
        <v>2.2999999999999998</v>
      </c>
      <c r="H1371">
        <v>0.01</v>
      </c>
      <c r="I1371">
        <v>2.5459999999999998</v>
      </c>
      <c r="J1371">
        <v>-0.46400000000000002</v>
      </c>
      <c r="K1371">
        <v>-1.4610000000000001</v>
      </c>
      <c r="L1371">
        <v>-2.4569999999999999</v>
      </c>
      <c r="M1371">
        <v>-3.1579999999999999</v>
      </c>
      <c r="N1371">
        <v>-3.262</v>
      </c>
      <c r="O1371">
        <v>1.0409999999999999</v>
      </c>
      <c r="P1371">
        <v>1.042</v>
      </c>
      <c r="Q1371">
        <v>1.0349999999999999</v>
      </c>
      <c r="R1371">
        <v>0.65300000000000002</v>
      </c>
      <c r="S1371">
        <v>0.28199999999999997</v>
      </c>
    </row>
    <row r="1372" spans="1:19" x14ac:dyDescent="0.3">
      <c r="A1372">
        <v>300</v>
      </c>
      <c r="B1372">
        <v>-0.46100000000000002</v>
      </c>
      <c r="C1372">
        <v>-1.4610000000000001</v>
      </c>
      <c r="D1372">
        <v>-2.4580000000000002</v>
      </c>
      <c r="E1372">
        <v>-3.16</v>
      </c>
      <c r="F1372">
        <v>-3.25</v>
      </c>
      <c r="G1372">
        <v>2.2999999999999998</v>
      </c>
      <c r="H1372">
        <v>0.01</v>
      </c>
      <c r="I1372">
        <v>2.5459999999999998</v>
      </c>
      <c r="J1372">
        <v>-0.46300000000000002</v>
      </c>
      <c r="K1372">
        <v>-1.4610000000000001</v>
      </c>
      <c r="L1372">
        <v>-2.4569999999999999</v>
      </c>
      <c r="M1372">
        <v>-3.1579999999999999</v>
      </c>
      <c r="N1372">
        <v>-3.2650000000000001</v>
      </c>
      <c r="O1372">
        <v>1.0429999999999999</v>
      </c>
      <c r="P1372">
        <v>1.042</v>
      </c>
      <c r="Q1372">
        <v>1.0349999999999999</v>
      </c>
      <c r="R1372">
        <v>0.65500000000000003</v>
      </c>
      <c r="S1372">
        <v>0.28799999999999998</v>
      </c>
    </row>
    <row r="1373" spans="1:19" x14ac:dyDescent="0.3">
      <c r="A1373">
        <v>360</v>
      </c>
      <c r="B1373">
        <v>-0.46100000000000002</v>
      </c>
      <c r="C1373">
        <v>-1.4610000000000001</v>
      </c>
      <c r="D1373">
        <v>-2.4580000000000002</v>
      </c>
      <c r="E1373">
        <v>-3.16</v>
      </c>
      <c r="F1373">
        <v>-3.25</v>
      </c>
      <c r="G1373">
        <v>2.2999999999999998</v>
      </c>
      <c r="H1373">
        <v>0.01</v>
      </c>
      <c r="I1373">
        <v>2.5459999999999998</v>
      </c>
      <c r="J1373">
        <v>-0.46200000000000002</v>
      </c>
      <c r="K1373">
        <v>-1.462</v>
      </c>
      <c r="L1373">
        <v>-2.4569999999999999</v>
      </c>
      <c r="M1373">
        <v>-3.1589999999999998</v>
      </c>
      <c r="N1373">
        <v>-3.2679999999999998</v>
      </c>
      <c r="O1373">
        <v>1.046</v>
      </c>
      <c r="P1373">
        <v>1.04</v>
      </c>
      <c r="Q1373">
        <v>1.034</v>
      </c>
      <c r="R1373">
        <v>0.65900000000000003</v>
      </c>
      <c r="S1373">
        <v>0.29199999999999998</v>
      </c>
    </row>
    <row r="1374" spans="1:19" x14ac:dyDescent="0.3">
      <c r="A1374">
        <v>420</v>
      </c>
      <c r="B1374">
        <v>-0.46100000000000002</v>
      </c>
      <c r="C1374">
        <v>-1.4610000000000001</v>
      </c>
      <c r="D1374">
        <v>-2.4580000000000002</v>
      </c>
      <c r="E1374">
        <v>-3.16</v>
      </c>
      <c r="F1374">
        <v>-3.25</v>
      </c>
      <c r="G1374">
        <v>2.2999999999999998</v>
      </c>
      <c r="H1374">
        <v>0.01</v>
      </c>
      <c r="I1374">
        <v>2.5459999999999998</v>
      </c>
      <c r="J1374">
        <v>-0.46100000000000002</v>
      </c>
      <c r="K1374">
        <v>-1.462</v>
      </c>
      <c r="L1374">
        <v>-2.4569999999999999</v>
      </c>
      <c r="M1374">
        <v>-3.16</v>
      </c>
      <c r="N1374">
        <v>-3.2709999999999999</v>
      </c>
      <c r="O1374">
        <v>1.0469999999999999</v>
      </c>
      <c r="P1374">
        <v>1.04</v>
      </c>
      <c r="Q1374">
        <v>1.0329999999999999</v>
      </c>
      <c r="R1374">
        <v>0.66400000000000003</v>
      </c>
      <c r="S1374">
        <v>0.29599999999999999</v>
      </c>
    </row>
    <row r="1375" spans="1:19" x14ac:dyDescent="0.3">
      <c r="A1375">
        <v>480</v>
      </c>
      <c r="B1375">
        <v>-0.46100000000000002</v>
      </c>
      <c r="C1375">
        <v>-1.4610000000000001</v>
      </c>
      <c r="D1375">
        <v>-2.4580000000000002</v>
      </c>
      <c r="E1375">
        <v>-3.16</v>
      </c>
      <c r="F1375">
        <v>-3.25</v>
      </c>
      <c r="G1375">
        <v>2.2999999999999998</v>
      </c>
      <c r="H1375">
        <v>0.01</v>
      </c>
      <c r="I1375">
        <v>2.5459999999999998</v>
      </c>
      <c r="J1375">
        <v>-0.45900000000000002</v>
      </c>
      <c r="K1375">
        <v>-1.462</v>
      </c>
      <c r="L1375">
        <v>-2.4569999999999999</v>
      </c>
      <c r="M1375">
        <v>-3.1619999999999999</v>
      </c>
      <c r="N1375">
        <v>-3.274</v>
      </c>
      <c r="O1375">
        <v>1.0489999999999999</v>
      </c>
      <c r="P1375">
        <v>1.04</v>
      </c>
      <c r="Q1375">
        <v>1.034</v>
      </c>
      <c r="R1375">
        <v>0.67100000000000004</v>
      </c>
      <c r="S1375">
        <v>0.29899999999999999</v>
      </c>
    </row>
    <row r="1376" spans="1:19" x14ac:dyDescent="0.3">
      <c r="A1376">
        <v>540</v>
      </c>
      <c r="B1376">
        <v>-0.46100000000000002</v>
      </c>
      <c r="C1376">
        <v>-1.4610000000000001</v>
      </c>
      <c r="D1376">
        <v>-2.4580000000000002</v>
      </c>
      <c r="E1376">
        <v>-3.16</v>
      </c>
      <c r="F1376">
        <v>-3.25</v>
      </c>
      <c r="G1376">
        <v>2.2999999999999998</v>
      </c>
      <c r="H1376">
        <v>0.01</v>
      </c>
      <c r="I1376">
        <v>2.5459999999999998</v>
      </c>
      <c r="J1376">
        <v>-0.45800000000000002</v>
      </c>
      <c r="K1376">
        <v>-1.462</v>
      </c>
      <c r="L1376">
        <v>-2.4569999999999999</v>
      </c>
      <c r="M1376">
        <v>-3.1640000000000001</v>
      </c>
      <c r="N1376">
        <v>-3.2770000000000001</v>
      </c>
      <c r="O1376">
        <v>1.0509999999999999</v>
      </c>
      <c r="P1376">
        <v>1.04</v>
      </c>
      <c r="Q1376">
        <v>1.034</v>
      </c>
      <c r="R1376">
        <v>0.67600000000000005</v>
      </c>
      <c r="S1376">
        <v>0.30099999999999999</v>
      </c>
    </row>
    <row r="1377" spans="1:19" x14ac:dyDescent="0.3">
      <c r="A1377">
        <v>600</v>
      </c>
      <c r="B1377">
        <v>-0.46100000000000002</v>
      </c>
      <c r="C1377">
        <v>-1.4610000000000001</v>
      </c>
      <c r="D1377">
        <v>-2.4580000000000002</v>
      </c>
      <c r="E1377">
        <v>-3.16</v>
      </c>
      <c r="F1377">
        <v>-3.25</v>
      </c>
      <c r="G1377">
        <v>2.2999999999999998</v>
      </c>
      <c r="H1377">
        <v>0.01</v>
      </c>
      <c r="I1377">
        <v>2.5459999999999998</v>
      </c>
      <c r="J1377">
        <v>-0.45600000000000002</v>
      </c>
      <c r="K1377">
        <v>-1.462</v>
      </c>
      <c r="L1377">
        <v>-2.4569999999999999</v>
      </c>
      <c r="M1377">
        <v>-3.1669999999999998</v>
      </c>
      <c r="N1377">
        <v>-3.28</v>
      </c>
      <c r="O1377">
        <v>1.052</v>
      </c>
      <c r="P1377">
        <v>1.0409999999999999</v>
      </c>
      <c r="Q1377">
        <v>1.034</v>
      </c>
      <c r="R1377">
        <v>0.68100000000000005</v>
      </c>
      <c r="S1377">
        <v>0.30299999999999999</v>
      </c>
    </row>
    <row r="1379" spans="1:19" x14ac:dyDescent="0.3">
      <c r="A1379" t="s">
        <v>0</v>
      </c>
      <c r="B1379" t="s">
        <v>107</v>
      </c>
    </row>
    <row r="1380" spans="1:19" x14ac:dyDescent="0.3">
      <c r="A1380">
        <v>0</v>
      </c>
      <c r="B1380">
        <v>-0.46100000000000002</v>
      </c>
      <c r="C1380">
        <v>-1.4610000000000001</v>
      </c>
      <c r="D1380">
        <v>-2.4580000000000002</v>
      </c>
      <c r="E1380">
        <v>-3.16</v>
      </c>
      <c r="F1380">
        <v>-3.25</v>
      </c>
      <c r="G1380">
        <v>2.2999999999999998</v>
      </c>
      <c r="H1380">
        <v>0.01</v>
      </c>
      <c r="I1380">
        <v>2.3250000000000002</v>
      </c>
      <c r="J1380">
        <v>-0.46100000000000002</v>
      </c>
      <c r="K1380">
        <v>-1.4610000000000001</v>
      </c>
      <c r="L1380">
        <v>-2.4580000000000002</v>
      </c>
      <c r="M1380">
        <v>-3.16</v>
      </c>
      <c r="N1380">
        <v>-3.25</v>
      </c>
      <c r="O1380">
        <v>1.0169999999999999</v>
      </c>
      <c r="P1380">
        <v>1.0169999999999999</v>
      </c>
      <c r="Q1380">
        <v>1.0109999999999999</v>
      </c>
      <c r="R1380">
        <v>0.64900000000000002</v>
      </c>
      <c r="S1380">
        <v>0.253</v>
      </c>
    </row>
    <row r="1381" spans="1:19" x14ac:dyDescent="0.3">
      <c r="A1381">
        <v>60</v>
      </c>
      <c r="B1381">
        <v>-0.46100000000000002</v>
      </c>
      <c r="C1381">
        <v>-1.4610000000000001</v>
      </c>
      <c r="D1381">
        <v>-2.4580000000000002</v>
      </c>
      <c r="E1381">
        <v>-3.16</v>
      </c>
      <c r="F1381">
        <v>-3.25</v>
      </c>
      <c r="G1381">
        <v>2.2999999999999998</v>
      </c>
      <c r="H1381">
        <v>0.01</v>
      </c>
      <c r="I1381">
        <v>2.3250000000000002</v>
      </c>
      <c r="J1381">
        <v>-0.46400000000000002</v>
      </c>
      <c r="K1381">
        <v>-1.4610000000000001</v>
      </c>
      <c r="L1381">
        <v>-2.4580000000000002</v>
      </c>
      <c r="M1381">
        <v>-3.16</v>
      </c>
      <c r="N1381">
        <v>-3.25</v>
      </c>
      <c r="O1381">
        <v>1.0269999999999999</v>
      </c>
      <c r="P1381">
        <v>1.0349999999999999</v>
      </c>
      <c r="Q1381">
        <v>1.0269999999999999</v>
      </c>
      <c r="R1381">
        <v>0.65200000000000002</v>
      </c>
      <c r="S1381">
        <v>0.254</v>
      </c>
    </row>
    <row r="1382" spans="1:19" x14ac:dyDescent="0.3">
      <c r="A1382">
        <v>120</v>
      </c>
      <c r="B1382">
        <v>-0.46100000000000002</v>
      </c>
      <c r="C1382">
        <v>-1.4610000000000001</v>
      </c>
      <c r="D1382">
        <v>-2.4580000000000002</v>
      </c>
      <c r="E1382">
        <v>-3.16</v>
      </c>
      <c r="F1382">
        <v>-3.25</v>
      </c>
      <c r="G1382">
        <v>2.2999999999999998</v>
      </c>
      <c r="H1382">
        <v>0.01</v>
      </c>
      <c r="I1382">
        <v>2.3250000000000002</v>
      </c>
      <c r="J1382">
        <v>-0.46500000000000002</v>
      </c>
      <c r="K1382">
        <v>-1.4610000000000001</v>
      </c>
      <c r="L1382">
        <v>-2.4580000000000002</v>
      </c>
      <c r="M1382">
        <v>-3.16</v>
      </c>
      <c r="N1382">
        <v>-3.25</v>
      </c>
      <c r="O1382">
        <v>1.0329999999999999</v>
      </c>
      <c r="P1382">
        <v>1.0389999999999999</v>
      </c>
      <c r="Q1382">
        <v>1.034</v>
      </c>
      <c r="R1382">
        <v>0.65300000000000002</v>
      </c>
      <c r="S1382">
        <v>0.255</v>
      </c>
    </row>
    <row r="1383" spans="1:19" x14ac:dyDescent="0.3">
      <c r="A1383">
        <v>180</v>
      </c>
      <c r="B1383">
        <v>-0.46100000000000002</v>
      </c>
      <c r="C1383">
        <v>-1.4610000000000001</v>
      </c>
      <c r="D1383">
        <v>-2.4580000000000002</v>
      </c>
      <c r="E1383">
        <v>-3.16</v>
      </c>
      <c r="F1383">
        <v>-3.25</v>
      </c>
      <c r="G1383">
        <v>2.2999999999999998</v>
      </c>
      <c r="H1383">
        <v>0.01</v>
      </c>
      <c r="I1383">
        <v>2.3250000000000002</v>
      </c>
      <c r="J1383">
        <v>-0.46500000000000002</v>
      </c>
      <c r="K1383">
        <v>-1.4610000000000001</v>
      </c>
      <c r="L1383">
        <v>-2.4580000000000002</v>
      </c>
      <c r="M1383">
        <v>-3.16</v>
      </c>
      <c r="N1383">
        <v>-3.25</v>
      </c>
      <c r="O1383">
        <v>1.0369999999999999</v>
      </c>
      <c r="P1383">
        <v>1.042</v>
      </c>
      <c r="Q1383">
        <v>1.0349999999999999</v>
      </c>
      <c r="R1383">
        <v>0.65500000000000003</v>
      </c>
      <c r="S1383">
        <v>0.254</v>
      </c>
    </row>
    <row r="1384" spans="1:19" x14ac:dyDescent="0.3">
      <c r="A1384">
        <v>240</v>
      </c>
      <c r="B1384">
        <v>-0.46100000000000002</v>
      </c>
      <c r="C1384">
        <v>-1.4610000000000001</v>
      </c>
      <c r="D1384">
        <v>-2.4580000000000002</v>
      </c>
      <c r="E1384">
        <v>-3.16</v>
      </c>
      <c r="F1384">
        <v>-3.25</v>
      </c>
      <c r="G1384">
        <v>2.2999999999999998</v>
      </c>
      <c r="H1384">
        <v>0.01</v>
      </c>
      <c r="I1384">
        <v>2.3250000000000002</v>
      </c>
      <c r="J1384">
        <v>-0.46400000000000002</v>
      </c>
      <c r="K1384">
        <v>-1.4610000000000001</v>
      </c>
      <c r="L1384">
        <v>-2.4569999999999999</v>
      </c>
      <c r="M1384">
        <v>-3.1589999999999998</v>
      </c>
      <c r="N1384">
        <v>-3.25</v>
      </c>
      <c r="O1384">
        <v>1.0409999999999999</v>
      </c>
      <c r="P1384">
        <v>1.042</v>
      </c>
      <c r="Q1384">
        <v>1.0349999999999999</v>
      </c>
      <c r="R1384">
        <v>0.65600000000000003</v>
      </c>
      <c r="S1384">
        <v>0.255</v>
      </c>
    </row>
    <row r="1385" spans="1:19" x14ac:dyDescent="0.3">
      <c r="A1385">
        <v>300</v>
      </c>
      <c r="B1385">
        <v>-0.46100000000000002</v>
      </c>
      <c r="C1385">
        <v>-1.4610000000000001</v>
      </c>
      <c r="D1385">
        <v>-2.4580000000000002</v>
      </c>
      <c r="E1385">
        <v>-3.16</v>
      </c>
      <c r="F1385">
        <v>-3.25</v>
      </c>
      <c r="G1385">
        <v>2.2999999999999998</v>
      </c>
      <c r="H1385">
        <v>0.01</v>
      </c>
      <c r="I1385">
        <v>2.3250000000000002</v>
      </c>
      <c r="J1385">
        <v>-0.46300000000000002</v>
      </c>
      <c r="K1385">
        <v>-1.4610000000000001</v>
      </c>
      <c r="L1385">
        <v>-2.4569999999999999</v>
      </c>
      <c r="M1385">
        <v>-3.1589999999999998</v>
      </c>
      <c r="N1385">
        <v>-3.25</v>
      </c>
      <c r="O1385">
        <v>1.0429999999999999</v>
      </c>
      <c r="P1385">
        <v>1.042</v>
      </c>
      <c r="Q1385">
        <v>1.034</v>
      </c>
      <c r="R1385">
        <v>0.65700000000000003</v>
      </c>
      <c r="S1385">
        <v>0.25600000000000001</v>
      </c>
    </row>
    <row r="1386" spans="1:19" x14ac:dyDescent="0.3">
      <c r="A1386">
        <v>360</v>
      </c>
      <c r="B1386">
        <v>-0.46100000000000002</v>
      </c>
      <c r="C1386">
        <v>-1.4610000000000001</v>
      </c>
      <c r="D1386">
        <v>-2.4580000000000002</v>
      </c>
      <c r="E1386">
        <v>-3.16</v>
      </c>
      <c r="F1386">
        <v>-3.25</v>
      </c>
      <c r="G1386">
        <v>2.2999999999999998</v>
      </c>
      <c r="H1386">
        <v>0.01</v>
      </c>
      <c r="I1386">
        <v>2.3250000000000002</v>
      </c>
      <c r="J1386">
        <v>-0.46200000000000002</v>
      </c>
      <c r="K1386">
        <v>-1.462</v>
      </c>
      <c r="L1386">
        <v>-2.4569999999999999</v>
      </c>
      <c r="M1386">
        <v>-3.1589999999999998</v>
      </c>
      <c r="N1386">
        <v>-3.25</v>
      </c>
      <c r="O1386">
        <v>1.046</v>
      </c>
      <c r="P1386">
        <v>1.0409999999999999</v>
      </c>
      <c r="Q1386">
        <v>1.034</v>
      </c>
      <c r="R1386">
        <v>0.65800000000000003</v>
      </c>
      <c r="S1386">
        <v>0.25600000000000001</v>
      </c>
    </row>
    <row r="1387" spans="1:19" x14ac:dyDescent="0.3">
      <c r="A1387">
        <v>420</v>
      </c>
      <c r="B1387">
        <v>-0.46100000000000002</v>
      </c>
      <c r="C1387">
        <v>-1.4610000000000001</v>
      </c>
      <c r="D1387">
        <v>-2.4580000000000002</v>
      </c>
      <c r="E1387">
        <v>-3.16</v>
      </c>
      <c r="F1387">
        <v>-3.25</v>
      </c>
      <c r="G1387">
        <v>2.2999999999999998</v>
      </c>
      <c r="H1387">
        <v>0.01</v>
      </c>
      <c r="I1387">
        <v>2.3250000000000002</v>
      </c>
      <c r="J1387">
        <v>-0.46100000000000002</v>
      </c>
      <c r="K1387">
        <v>-1.462</v>
      </c>
      <c r="L1387">
        <v>-2.4569999999999999</v>
      </c>
      <c r="M1387">
        <v>-3.1589999999999998</v>
      </c>
      <c r="N1387">
        <v>-3.25</v>
      </c>
      <c r="O1387">
        <v>1.0469999999999999</v>
      </c>
      <c r="P1387">
        <v>1.04</v>
      </c>
      <c r="Q1387">
        <v>1.034</v>
      </c>
      <c r="R1387">
        <v>0.65900000000000003</v>
      </c>
      <c r="S1387">
        <v>0.25700000000000001</v>
      </c>
    </row>
    <row r="1388" spans="1:19" x14ac:dyDescent="0.3">
      <c r="A1388">
        <v>480</v>
      </c>
      <c r="B1388">
        <v>-0.46100000000000002</v>
      </c>
      <c r="C1388">
        <v>-1.4610000000000001</v>
      </c>
      <c r="D1388">
        <v>-2.4580000000000002</v>
      </c>
      <c r="E1388">
        <v>-3.16</v>
      </c>
      <c r="F1388">
        <v>-3.25</v>
      </c>
      <c r="G1388">
        <v>2.2999999999999998</v>
      </c>
      <c r="H1388">
        <v>0.01</v>
      </c>
      <c r="I1388">
        <v>2.3250000000000002</v>
      </c>
      <c r="J1388">
        <v>-0.45900000000000002</v>
      </c>
      <c r="K1388">
        <v>-1.462</v>
      </c>
      <c r="L1388">
        <v>-2.4569999999999999</v>
      </c>
      <c r="M1388">
        <v>-3.1579999999999999</v>
      </c>
      <c r="N1388">
        <v>-3.25</v>
      </c>
      <c r="O1388">
        <v>1.0489999999999999</v>
      </c>
      <c r="P1388">
        <v>1.04</v>
      </c>
      <c r="Q1388">
        <v>1.034</v>
      </c>
      <c r="R1388">
        <v>0.65900000000000003</v>
      </c>
      <c r="S1388">
        <v>0.25800000000000001</v>
      </c>
    </row>
    <row r="1389" spans="1:19" x14ac:dyDescent="0.3">
      <c r="A1389">
        <v>540</v>
      </c>
      <c r="B1389">
        <v>-0.46100000000000002</v>
      </c>
      <c r="C1389">
        <v>-1.4610000000000001</v>
      </c>
      <c r="D1389">
        <v>-2.4580000000000002</v>
      </c>
      <c r="E1389">
        <v>-3.16</v>
      </c>
      <c r="F1389">
        <v>-3.25</v>
      </c>
      <c r="G1389">
        <v>2.2999999999999998</v>
      </c>
      <c r="H1389">
        <v>0.01</v>
      </c>
      <c r="I1389">
        <v>2.3250000000000002</v>
      </c>
      <c r="J1389">
        <v>-0.45800000000000002</v>
      </c>
      <c r="K1389">
        <v>-1.462</v>
      </c>
      <c r="L1389">
        <v>-2.4569999999999999</v>
      </c>
      <c r="M1389">
        <v>-3.1579999999999999</v>
      </c>
      <c r="N1389">
        <v>-3.25</v>
      </c>
      <c r="O1389">
        <v>1.0509999999999999</v>
      </c>
      <c r="P1389">
        <v>1.04</v>
      </c>
      <c r="Q1389">
        <v>1.034</v>
      </c>
      <c r="R1389">
        <v>0.66</v>
      </c>
      <c r="S1389">
        <v>0.25800000000000001</v>
      </c>
    </row>
    <row r="1390" spans="1:19" x14ac:dyDescent="0.3">
      <c r="A1390">
        <v>600</v>
      </c>
      <c r="B1390">
        <v>-0.46100000000000002</v>
      </c>
      <c r="C1390">
        <v>-1.4610000000000001</v>
      </c>
      <c r="D1390">
        <v>-2.4580000000000002</v>
      </c>
      <c r="E1390">
        <v>-3.16</v>
      </c>
      <c r="F1390">
        <v>-3.25</v>
      </c>
      <c r="G1390">
        <v>2.2999999999999998</v>
      </c>
      <c r="H1390">
        <v>0.01</v>
      </c>
      <c r="I1390">
        <v>2.3250000000000002</v>
      </c>
      <c r="J1390">
        <v>-0.45600000000000002</v>
      </c>
      <c r="K1390">
        <v>-1.462</v>
      </c>
      <c r="L1390">
        <v>-2.456</v>
      </c>
      <c r="M1390">
        <v>-3.1579999999999999</v>
      </c>
      <c r="N1390">
        <v>-3.25</v>
      </c>
      <c r="O1390">
        <v>1.052</v>
      </c>
      <c r="P1390">
        <v>1.0409999999999999</v>
      </c>
      <c r="Q1390">
        <v>1.0329999999999999</v>
      </c>
      <c r="R1390">
        <v>0.66</v>
      </c>
      <c r="S1390">
        <v>0.25900000000000001</v>
      </c>
    </row>
    <row r="1392" spans="1:19" x14ac:dyDescent="0.3">
      <c r="A1392" t="s">
        <v>0</v>
      </c>
      <c r="B1392" t="s">
        <v>108</v>
      </c>
    </row>
    <row r="1393" spans="1:19" x14ac:dyDescent="0.3">
      <c r="A1393">
        <v>0</v>
      </c>
      <c r="B1393">
        <v>-0.46100000000000002</v>
      </c>
      <c r="C1393">
        <v>-1.4610000000000001</v>
      </c>
      <c r="D1393">
        <v>-2.4580000000000002</v>
      </c>
      <c r="E1393">
        <v>-3.16</v>
      </c>
      <c r="F1393">
        <v>-3.25</v>
      </c>
      <c r="G1393">
        <v>2.2999999999999998</v>
      </c>
      <c r="H1393">
        <v>0.01</v>
      </c>
      <c r="I1393">
        <v>2.093</v>
      </c>
      <c r="J1393">
        <v>-0.46100000000000002</v>
      </c>
      <c r="K1393">
        <v>-1.4610000000000001</v>
      </c>
      <c r="L1393">
        <v>-2.4580000000000002</v>
      </c>
      <c r="M1393">
        <v>-3.16</v>
      </c>
      <c r="N1393">
        <v>-3.25</v>
      </c>
      <c r="O1393">
        <v>1.0169999999999999</v>
      </c>
      <c r="P1393">
        <v>1.0169999999999999</v>
      </c>
      <c r="Q1393">
        <v>1.0109999999999999</v>
      </c>
      <c r="R1393">
        <v>0.64900000000000002</v>
      </c>
      <c r="S1393">
        <v>0.253</v>
      </c>
    </row>
    <row r="1394" spans="1:19" x14ac:dyDescent="0.3">
      <c r="A1394">
        <v>60</v>
      </c>
      <c r="B1394">
        <v>-0.46100000000000002</v>
      </c>
      <c r="C1394">
        <v>-1.4610000000000001</v>
      </c>
      <c r="D1394">
        <v>-2.4580000000000002</v>
      </c>
      <c r="E1394">
        <v>-3.16</v>
      </c>
      <c r="F1394">
        <v>-3.25</v>
      </c>
      <c r="G1394">
        <v>2.2999999999999998</v>
      </c>
      <c r="H1394">
        <v>0.01</v>
      </c>
      <c r="I1394">
        <v>2.093</v>
      </c>
      <c r="J1394">
        <v>-0.46400000000000002</v>
      </c>
      <c r="K1394">
        <v>-1.4610000000000001</v>
      </c>
      <c r="L1394">
        <v>-2.4580000000000002</v>
      </c>
      <c r="M1394">
        <v>-3.16</v>
      </c>
      <c r="N1394">
        <v>-3.2469999999999999</v>
      </c>
      <c r="O1394">
        <v>1.0269999999999999</v>
      </c>
      <c r="P1394">
        <v>1.034</v>
      </c>
      <c r="Q1394">
        <v>1.0269999999999999</v>
      </c>
      <c r="R1394">
        <v>0.65300000000000002</v>
      </c>
      <c r="S1394">
        <v>0.246</v>
      </c>
    </row>
    <row r="1395" spans="1:19" x14ac:dyDescent="0.3">
      <c r="A1395">
        <v>120</v>
      </c>
      <c r="B1395">
        <v>-0.46100000000000002</v>
      </c>
      <c r="C1395">
        <v>-1.4610000000000001</v>
      </c>
      <c r="D1395">
        <v>-2.4580000000000002</v>
      </c>
      <c r="E1395">
        <v>-3.16</v>
      </c>
      <c r="F1395">
        <v>-3.25</v>
      </c>
      <c r="G1395">
        <v>2.2999999999999998</v>
      </c>
      <c r="H1395">
        <v>0.01</v>
      </c>
      <c r="I1395">
        <v>2.093</v>
      </c>
      <c r="J1395">
        <v>-0.46500000000000002</v>
      </c>
      <c r="K1395">
        <v>-1.4610000000000001</v>
      </c>
      <c r="L1395">
        <v>-2.4580000000000002</v>
      </c>
      <c r="M1395">
        <v>-3.16</v>
      </c>
      <c r="N1395">
        <v>-3.2440000000000002</v>
      </c>
      <c r="O1395">
        <v>1.0329999999999999</v>
      </c>
      <c r="P1395">
        <v>1.0389999999999999</v>
      </c>
      <c r="Q1395">
        <v>1.0329999999999999</v>
      </c>
      <c r="R1395">
        <v>0.65200000000000002</v>
      </c>
      <c r="S1395">
        <v>0.23899999999999999</v>
      </c>
    </row>
    <row r="1396" spans="1:19" x14ac:dyDescent="0.3">
      <c r="A1396">
        <v>180</v>
      </c>
      <c r="B1396">
        <v>-0.46100000000000002</v>
      </c>
      <c r="C1396">
        <v>-1.4610000000000001</v>
      </c>
      <c r="D1396">
        <v>-2.4580000000000002</v>
      </c>
      <c r="E1396">
        <v>-3.16</v>
      </c>
      <c r="F1396">
        <v>-3.25</v>
      </c>
      <c r="G1396">
        <v>2.2999999999999998</v>
      </c>
      <c r="H1396">
        <v>0.01</v>
      </c>
      <c r="I1396">
        <v>2.093</v>
      </c>
      <c r="J1396">
        <v>-0.46500000000000002</v>
      </c>
      <c r="K1396">
        <v>-1.4610000000000001</v>
      </c>
      <c r="L1396">
        <v>-2.4580000000000002</v>
      </c>
      <c r="M1396">
        <v>-3.1589999999999998</v>
      </c>
      <c r="N1396">
        <v>-3.2410000000000001</v>
      </c>
      <c r="O1396">
        <v>1.0369999999999999</v>
      </c>
      <c r="P1396">
        <v>1.042</v>
      </c>
      <c r="Q1396">
        <v>1.0349999999999999</v>
      </c>
      <c r="R1396">
        <v>0.65400000000000003</v>
      </c>
      <c r="S1396">
        <v>0.23200000000000001</v>
      </c>
    </row>
    <row r="1397" spans="1:19" x14ac:dyDescent="0.3">
      <c r="A1397">
        <v>240</v>
      </c>
      <c r="B1397">
        <v>-0.46100000000000002</v>
      </c>
      <c r="C1397">
        <v>-1.4610000000000001</v>
      </c>
      <c r="D1397">
        <v>-2.4580000000000002</v>
      </c>
      <c r="E1397">
        <v>-3.16</v>
      </c>
      <c r="F1397">
        <v>-3.25</v>
      </c>
      <c r="G1397">
        <v>2.2999999999999998</v>
      </c>
      <c r="H1397">
        <v>0.01</v>
      </c>
      <c r="I1397">
        <v>2.093</v>
      </c>
      <c r="J1397">
        <v>-0.46400000000000002</v>
      </c>
      <c r="K1397">
        <v>-1.4610000000000001</v>
      </c>
      <c r="L1397">
        <v>-2.4580000000000002</v>
      </c>
      <c r="M1397">
        <v>-3.16</v>
      </c>
      <c r="N1397">
        <v>-3.238</v>
      </c>
      <c r="O1397">
        <v>1.0409999999999999</v>
      </c>
      <c r="P1397">
        <v>1.042</v>
      </c>
      <c r="Q1397">
        <v>1.0349999999999999</v>
      </c>
      <c r="R1397">
        <v>0.65900000000000003</v>
      </c>
      <c r="S1397">
        <v>0.22800000000000001</v>
      </c>
    </row>
    <row r="1398" spans="1:19" x14ac:dyDescent="0.3">
      <c r="A1398">
        <v>300</v>
      </c>
      <c r="B1398">
        <v>-0.46100000000000002</v>
      </c>
      <c r="C1398">
        <v>-1.4610000000000001</v>
      </c>
      <c r="D1398">
        <v>-2.4580000000000002</v>
      </c>
      <c r="E1398">
        <v>-3.16</v>
      </c>
      <c r="F1398">
        <v>-3.25</v>
      </c>
      <c r="G1398">
        <v>2.2999999999999998</v>
      </c>
      <c r="H1398">
        <v>0.01</v>
      </c>
      <c r="I1398">
        <v>2.093</v>
      </c>
      <c r="J1398">
        <v>-0.46300000000000002</v>
      </c>
      <c r="K1398">
        <v>-1.4610000000000001</v>
      </c>
      <c r="L1398">
        <v>-2.4569999999999999</v>
      </c>
      <c r="M1398">
        <v>-3.16</v>
      </c>
      <c r="N1398">
        <v>-3.2349999999999999</v>
      </c>
      <c r="O1398">
        <v>1.0429999999999999</v>
      </c>
      <c r="P1398">
        <v>1.042</v>
      </c>
      <c r="Q1398">
        <v>1.034</v>
      </c>
      <c r="R1398">
        <v>0.66</v>
      </c>
      <c r="S1398">
        <v>0.224</v>
      </c>
    </row>
    <row r="1399" spans="1:19" x14ac:dyDescent="0.3">
      <c r="A1399">
        <v>360</v>
      </c>
      <c r="B1399">
        <v>-0.46100000000000002</v>
      </c>
      <c r="C1399">
        <v>-1.4610000000000001</v>
      </c>
      <c r="D1399">
        <v>-2.4580000000000002</v>
      </c>
      <c r="E1399">
        <v>-3.16</v>
      </c>
      <c r="F1399">
        <v>-3.25</v>
      </c>
      <c r="G1399">
        <v>2.2999999999999998</v>
      </c>
      <c r="H1399">
        <v>0.01</v>
      </c>
      <c r="I1399">
        <v>2.093</v>
      </c>
      <c r="J1399">
        <v>-0.46200000000000002</v>
      </c>
      <c r="K1399">
        <v>-1.462</v>
      </c>
      <c r="L1399">
        <v>-2.4569999999999999</v>
      </c>
      <c r="M1399">
        <v>-3.1589999999999998</v>
      </c>
      <c r="N1399">
        <v>-3.2320000000000002</v>
      </c>
      <c r="O1399">
        <v>1.046</v>
      </c>
      <c r="P1399">
        <v>1.0409999999999999</v>
      </c>
      <c r="Q1399">
        <v>1.034</v>
      </c>
      <c r="R1399">
        <v>0.65700000000000003</v>
      </c>
      <c r="S1399">
        <v>0.221</v>
      </c>
    </row>
    <row r="1400" spans="1:19" x14ac:dyDescent="0.3">
      <c r="A1400">
        <v>420</v>
      </c>
      <c r="B1400">
        <v>-0.46100000000000002</v>
      </c>
      <c r="C1400">
        <v>-1.4610000000000001</v>
      </c>
      <c r="D1400">
        <v>-2.4580000000000002</v>
      </c>
      <c r="E1400">
        <v>-3.16</v>
      </c>
      <c r="F1400">
        <v>-3.25</v>
      </c>
      <c r="G1400">
        <v>2.2999999999999998</v>
      </c>
      <c r="H1400">
        <v>0.01</v>
      </c>
      <c r="I1400">
        <v>2.093</v>
      </c>
      <c r="J1400">
        <v>-0.46100000000000002</v>
      </c>
      <c r="K1400">
        <v>-1.462</v>
      </c>
      <c r="L1400">
        <v>-2.4569999999999999</v>
      </c>
      <c r="M1400">
        <v>-3.157</v>
      </c>
      <c r="N1400">
        <v>-3.2290000000000001</v>
      </c>
      <c r="O1400">
        <v>1.0469999999999999</v>
      </c>
      <c r="P1400">
        <v>1.04</v>
      </c>
      <c r="Q1400">
        <v>1.034</v>
      </c>
      <c r="R1400">
        <v>0.65100000000000002</v>
      </c>
      <c r="S1400">
        <v>0.218</v>
      </c>
    </row>
    <row r="1401" spans="1:19" x14ac:dyDescent="0.3">
      <c r="A1401">
        <v>480</v>
      </c>
      <c r="B1401">
        <v>-0.46100000000000002</v>
      </c>
      <c r="C1401">
        <v>-1.4610000000000001</v>
      </c>
      <c r="D1401">
        <v>-2.4580000000000002</v>
      </c>
      <c r="E1401">
        <v>-3.16</v>
      </c>
      <c r="F1401">
        <v>-3.25</v>
      </c>
      <c r="G1401">
        <v>2.2999999999999998</v>
      </c>
      <c r="H1401">
        <v>0.01</v>
      </c>
      <c r="I1401">
        <v>2.093</v>
      </c>
      <c r="J1401">
        <v>-0.45900000000000002</v>
      </c>
      <c r="K1401">
        <v>-1.462</v>
      </c>
      <c r="L1401">
        <v>-2.4569999999999999</v>
      </c>
      <c r="M1401">
        <v>-3.1539999999999999</v>
      </c>
      <c r="N1401">
        <v>-3.226</v>
      </c>
      <c r="O1401">
        <v>1.0489999999999999</v>
      </c>
      <c r="P1401">
        <v>1.04</v>
      </c>
      <c r="Q1401">
        <v>1.034</v>
      </c>
      <c r="R1401">
        <v>0.64600000000000002</v>
      </c>
      <c r="S1401">
        <v>0.216</v>
      </c>
    </row>
    <row r="1402" spans="1:19" x14ac:dyDescent="0.3">
      <c r="A1402">
        <v>540</v>
      </c>
      <c r="B1402">
        <v>-0.46100000000000002</v>
      </c>
      <c r="C1402">
        <v>-1.4610000000000001</v>
      </c>
      <c r="D1402">
        <v>-2.4580000000000002</v>
      </c>
      <c r="E1402">
        <v>-3.16</v>
      </c>
      <c r="F1402">
        <v>-3.25</v>
      </c>
      <c r="G1402">
        <v>2.2999999999999998</v>
      </c>
      <c r="H1402">
        <v>0.01</v>
      </c>
      <c r="I1402">
        <v>2.093</v>
      </c>
      <c r="J1402">
        <v>-0.45800000000000002</v>
      </c>
      <c r="K1402">
        <v>-1.462</v>
      </c>
      <c r="L1402">
        <v>-2.4569999999999999</v>
      </c>
      <c r="M1402">
        <v>-3.1509999999999998</v>
      </c>
      <c r="N1402">
        <v>-3.2229999999999999</v>
      </c>
      <c r="O1402">
        <v>1.0509999999999999</v>
      </c>
      <c r="P1402">
        <v>1.04</v>
      </c>
      <c r="Q1402">
        <v>1.034</v>
      </c>
      <c r="R1402">
        <v>0.64100000000000001</v>
      </c>
      <c r="S1402">
        <v>0.214</v>
      </c>
    </row>
    <row r="1403" spans="1:19" x14ac:dyDescent="0.3">
      <c r="A1403">
        <v>600</v>
      </c>
      <c r="B1403">
        <v>-0.46100000000000002</v>
      </c>
      <c r="C1403">
        <v>-1.4610000000000001</v>
      </c>
      <c r="D1403">
        <v>-2.4580000000000002</v>
      </c>
      <c r="E1403">
        <v>-3.16</v>
      </c>
      <c r="F1403">
        <v>-3.25</v>
      </c>
      <c r="G1403">
        <v>2.2999999999999998</v>
      </c>
      <c r="H1403">
        <v>0.01</v>
      </c>
      <c r="I1403">
        <v>2.093</v>
      </c>
      <c r="J1403">
        <v>-0.45600000000000002</v>
      </c>
      <c r="K1403">
        <v>-1.462</v>
      </c>
      <c r="L1403">
        <v>-2.456</v>
      </c>
      <c r="M1403">
        <v>-3.149</v>
      </c>
      <c r="N1403">
        <v>-3.22</v>
      </c>
      <c r="O1403">
        <v>1.052</v>
      </c>
      <c r="P1403">
        <v>1.0409999999999999</v>
      </c>
      <c r="Q1403">
        <v>1.0329999999999999</v>
      </c>
      <c r="R1403">
        <v>0.63700000000000001</v>
      </c>
      <c r="S1403">
        <v>0.21299999999999999</v>
      </c>
    </row>
    <row r="1405" spans="1:19" x14ac:dyDescent="0.3">
      <c r="A1405" t="s">
        <v>0</v>
      </c>
      <c r="B1405" t="s">
        <v>109</v>
      </c>
    </row>
    <row r="1406" spans="1:19" x14ac:dyDescent="0.3">
      <c r="A1406">
        <v>0</v>
      </c>
      <c r="B1406">
        <v>-0.42299999999999999</v>
      </c>
      <c r="C1406">
        <v>-1.423</v>
      </c>
      <c r="D1406">
        <v>-2.42</v>
      </c>
      <c r="E1406">
        <v>-3.153</v>
      </c>
      <c r="F1406">
        <v>-3.26</v>
      </c>
      <c r="G1406">
        <v>2.5</v>
      </c>
      <c r="H1406">
        <v>-0.01</v>
      </c>
      <c r="I1406">
        <v>2.742</v>
      </c>
      <c r="J1406">
        <v>-0.42299999999999999</v>
      </c>
      <c r="K1406">
        <v>-1.423</v>
      </c>
      <c r="L1406">
        <v>-2.42</v>
      </c>
      <c r="M1406">
        <v>-3.153</v>
      </c>
      <c r="N1406">
        <v>-3.26</v>
      </c>
      <c r="O1406">
        <v>1.0389999999999999</v>
      </c>
      <c r="P1406">
        <v>1.0389999999999999</v>
      </c>
      <c r="Q1406">
        <v>1.034</v>
      </c>
      <c r="R1406">
        <v>0.69899999999999995</v>
      </c>
      <c r="S1406">
        <v>0.27800000000000002</v>
      </c>
    </row>
    <row r="1407" spans="1:19" x14ac:dyDescent="0.3">
      <c r="A1407">
        <v>60</v>
      </c>
      <c r="B1407">
        <v>-0.42299999999999999</v>
      </c>
      <c r="C1407">
        <v>-1.423</v>
      </c>
      <c r="D1407">
        <v>-2.42</v>
      </c>
      <c r="E1407">
        <v>-3.153</v>
      </c>
      <c r="F1407">
        <v>-3.26</v>
      </c>
      <c r="G1407">
        <v>2.5</v>
      </c>
      <c r="H1407">
        <v>-0.01</v>
      </c>
      <c r="I1407">
        <v>2.742</v>
      </c>
      <c r="J1407">
        <v>-0.42699999999999999</v>
      </c>
      <c r="K1407">
        <v>-1.423</v>
      </c>
      <c r="L1407">
        <v>-2.4209999999999998</v>
      </c>
      <c r="M1407">
        <v>-3.153</v>
      </c>
      <c r="N1407">
        <v>-3.2629999999999999</v>
      </c>
      <c r="O1407">
        <v>1.04</v>
      </c>
      <c r="P1407">
        <v>1.05</v>
      </c>
      <c r="Q1407">
        <v>1.044</v>
      </c>
      <c r="R1407">
        <v>0.70299999999999996</v>
      </c>
      <c r="S1407">
        <v>0.28599999999999998</v>
      </c>
    </row>
    <row r="1408" spans="1:19" x14ac:dyDescent="0.3">
      <c r="A1408">
        <v>120</v>
      </c>
      <c r="B1408">
        <v>-0.42299999999999999</v>
      </c>
      <c r="C1408">
        <v>-1.423</v>
      </c>
      <c r="D1408">
        <v>-2.42</v>
      </c>
      <c r="E1408">
        <v>-3.153</v>
      </c>
      <c r="F1408">
        <v>-3.26</v>
      </c>
      <c r="G1408">
        <v>2.5</v>
      </c>
      <c r="H1408">
        <v>-0.01</v>
      </c>
      <c r="I1408">
        <v>2.742</v>
      </c>
      <c r="J1408">
        <v>-0.42899999999999999</v>
      </c>
      <c r="K1408">
        <v>-1.423</v>
      </c>
      <c r="L1408">
        <v>-2.42</v>
      </c>
      <c r="M1408">
        <v>-3.153</v>
      </c>
      <c r="N1408">
        <v>-3.266</v>
      </c>
      <c r="O1408">
        <v>1.04</v>
      </c>
      <c r="P1408">
        <v>1.0509999999999999</v>
      </c>
      <c r="Q1408">
        <v>1.046</v>
      </c>
      <c r="R1408">
        <v>0.70599999999999996</v>
      </c>
      <c r="S1408">
        <v>0.29399999999999998</v>
      </c>
    </row>
    <row r="1409" spans="1:19" x14ac:dyDescent="0.3">
      <c r="A1409">
        <v>180</v>
      </c>
      <c r="B1409">
        <v>-0.42299999999999999</v>
      </c>
      <c r="C1409">
        <v>-1.423</v>
      </c>
      <c r="D1409">
        <v>-2.42</v>
      </c>
      <c r="E1409">
        <v>-3.153</v>
      </c>
      <c r="F1409">
        <v>-3.26</v>
      </c>
      <c r="G1409">
        <v>2.5</v>
      </c>
      <c r="H1409">
        <v>-0.01</v>
      </c>
      <c r="I1409">
        <v>2.742</v>
      </c>
      <c r="J1409">
        <v>-0.432</v>
      </c>
      <c r="K1409">
        <v>-1.423</v>
      </c>
      <c r="L1409">
        <v>-2.42</v>
      </c>
      <c r="M1409">
        <v>-3.153</v>
      </c>
      <c r="N1409">
        <v>-3.2690000000000001</v>
      </c>
      <c r="O1409">
        <v>1.04</v>
      </c>
      <c r="P1409">
        <v>1.054</v>
      </c>
      <c r="Q1409">
        <v>1.046</v>
      </c>
      <c r="R1409">
        <v>0.70699999999999996</v>
      </c>
      <c r="S1409">
        <v>0.30099999999999999</v>
      </c>
    </row>
    <row r="1410" spans="1:19" x14ac:dyDescent="0.3">
      <c r="A1410">
        <v>240</v>
      </c>
      <c r="B1410">
        <v>-0.42299999999999999</v>
      </c>
      <c r="C1410">
        <v>-1.423</v>
      </c>
      <c r="D1410">
        <v>-2.42</v>
      </c>
      <c r="E1410">
        <v>-3.153</v>
      </c>
      <c r="F1410">
        <v>-3.26</v>
      </c>
      <c r="G1410">
        <v>2.5</v>
      </c>
      <c r="H1410">
        <v>-0.01</v>
      </c>
      <c r="I1410">
        <v>2.742</v>
      </c>
      <c r="J1410">
        <v>-0.434</v>
      </c>
      <c r="K1410">
        <v>-1.423</v>
      </c>
      <c r="L1410">
        <v>-2.42</v>
      </c>
      <c r="M1410">
        <v>-3.1520000000000001</v>
      </c>
      <c r="N1410">
        <v>-3.2719999999999998</v>
      </c>
      <c r="O1410">
        <v>1.04</v>
      </c>
      <c r="P1410">
        <v>1.054</v>
      </c>
      <c r="Q1410">
        <v>1.046</v>
      </c>
      <c r="R1410">
        <v>0.70399999999999996</v>
      </c>
      <c r="S1410">
        <v>0.307</v>
      </c>
    </row>
    <row r="1411" spans="1:19" x14ac:dyDescent="0.3">
      <c r="A1411">
        <v>300</v>
      </c>
      <c r="B1411">
        <v>-0.42299999999999999</v>
      </c>
      <c r="C1411">
        <v>-1.423</v>
      </c>
      <c r="D1411">
        <v>-2.42</v>
      </c>
      <c r="E1411">
        <v>-3.153</v>
      </c>
      <c r="F1411">
        <v>-3.26</v>
      </c>
      <c r="G1411">
        <v>2.5</v>
      </c>
      <c r="H1411">
        <v>-0.01</v>
      </c>
      <c r="I1411">
        <v>2.742</v>
      </c>
      <c r="J1411">
        <v>-0.436</v>
      </c>
      <c r="K1411">
        <v>-1.4239999999999999</v>
      </c>
      <c r="L1411">
        <v>-2.42</v>
      </c>
      <c r="M1411">
        <v>-3.1509999999999998</v>
      </c>
      <c r="N1411">
        <v>-3.2749999999999999</v>
      </c>
      <c r="O1411">
        <v>1.0389999999999999</v>
      </c>
      <c r="P1411">
        <v>1.054</v>
      </c>
      <c r="Q1411">
        <v>1.046</v>
      </c>
      <c r="R1411">
        <v>0.70299999999999996</v>
      </c>
      <c r="S1411">
        <v>0.313</v>
      </c>
    </row>
    <row r="1412" spans="1:19" x14ac:dyDescent="0.3">
      <c r="A1412">
        <v>360</v>
      </c>
      <c r="B1412">
        <v>-0.42299999999999999</v>
      </c>
      <c r="C1412">
        <v>-1.423</v>
      </c>
      <c r="D1412">
        <v>-2.42</v>
      </c>
      <c r="E1412">
        <v>-3.153</v>
      </c>
      <c r="F1412">
        <v>-3.26</v>
      </c>
      <c r="G1412">
        <v>2.5</v>
      </c>
      <c r="H1412">
        <v>-0.01</v>
      </c>
      <c r="I1412">
        <v>2.742</v>
      </c>
      <c r="J1412">
        <v>-0.438</v>
      </c>
      <c r="K1412">
        <v>-1.4239999999999999</v>
      </c>
      <c r="L1412">
        <v>-2.42</v>
      </c>
      <c r="M1412">
        <v>-3.153</v>
      </c>
      <c r="N1412">
        <v>-3.278</v>
      </c>
      <c r="O1412">
        <v>1.038</v>
      </c>
      <c r="P1412">
        <v>1.052</v>
      </c>
      <c r="Q1412">
        <v>1.046</v>
      </c>
      <c r="R1412">
        <v>0.70699999999999996</v>
      </c>
      <c r="S1412">
        <v>0.318</v>
      </c>
    </row>
    <row r="1413" spans="1:19" x14ac:dyDescent="0.3">
      <c r="A1413">
        <v>420</v>
      </c>
      <c r="B1413">
        <v>-0.42299999999999999</v>
      </c>
      <c r="C1413">
        <v>-1.423</v>
      </c>
      <c r="D1413">
        <v>-2.42</v>
      </c>
      <c r="E1413">
        <v>-3.153</v>
      </c>
      <c r="F1413">
        <v>-3.26</v>
      </c>
      <c r="G1413">
        <v>2.5</v>
      </c>
      <c r="H1413">
        <v>-0.01</v>
      </c>
      <c r="I1413">
        <v>2.742</v>
      </c>
      <c r="J1413">
        <v>-0.44</v>
      </c>
      <c r="K1413">
        <v>-1.425</v>
      </c>
      <c r="L1413">
        <v>-2.42</v>
      </c>
      <c r="M1413">
        <v>-3.1539999999999999</v>
      </c>
      <c r="N1413">
        <v>-3.2810000000000001</v>
      </c>
      <c r="O1413">
        <v>1.0369999999999999</v>
      </c>
      <c r="P1413">
        <v>1.0509999999999999</v>
      </c>
      <c r="Q1413">
        <v>1.046</v>
      </c>
      <c r="R1413">
        <v>0.71199999999999997</v>
      </c>
      <c r="S1413">
        <v>0.32100000000000001</v>
      </c>
    </row>
    <row r="1414" spans="1:19" x14ac:dyDescent="0.3">
      <c r="A1414">
        <v>480</v>
      </c>
      <c r="B1414">
        <v>-0.42299999999999999</v>
      </c>
      <c r="C1414">
        <v>-1.423</v>
      </c>
      <c r="D1414">
        <v>-2.42</v>
      </c>
      <c r="E1414">
        <v>-3.153</v>
      </c>
      <c r="F1414">
        <v>-3.26</v>
      </c>
      <c r="G1414">
        <v>2.5</v>
      </c>
      <c r="H1414">
        <v>-0.01</v>
      </c>
      <c r="I1414">
        <v>2.742</v>
      </c>
      <c r="J1414">
        <v>-0.442</v>
      </c>
      <c r="K1414">
        <v>-1.4259999999999999</v>
      </c>
      <c r="L1414">
        <v>-2.419</v>
      </c>
      <c r="M1414">
        <v>-3.1560000000000001</v>
      </c>
      <c r="N1414">
        <v>-3.2839999999999998</v>
      </c>
      <c r="O1414">
        <v>1.0369999999999999</v>
      </c>
      <c r="P1414">
        <v>1.05</v>
      </c>
      <c r="Q1414">
        <v>1.046</v>
      </c>
      <c r="R1414">
        <v>0.71699999999999997</v>
      </c>
      <c r="S1414">
        <v>0.32300000000000001</v>
      </c>
    </row>
    <row r="1415" spans="1:19" x14ac:dyDescent="0.3">
      <c r="A1415">
        <v>540</v>
      </c>
      <c r="B1415">
        <v>-0.42299999999999999</v>
      </c>
      <c r="C1415">
        <v>-1.423</v>
      </c>
      <c r="D1415">
        <v>-2.42</v>
      </c>
      <c r="E1415">
        <v>-3.153</v>
      </c>
      <c r="F1415">
        <v>-3.26</v>
      </c>
      <c r="G1415">
        <v>2.5</v>
      </c>
      <c r="H1415">
        <v>-0.01</v>
      </c>
      <c r="I1415">
        <v>2.742</v>
      </c>
      <c r="J1415">
        <v>-0.44400000000000001</v>
      </c>
      <c r="K1415">
        <v>-1.427</v>
      </c>
      <c r="L1415">
        <v>-2.42</v>
      </c>
      <c r="M1415">
        <v>-3.1579999999999999</v>
      </c>
      <c r="N1415">
        <v>-3.2869999999999999</v>
      </c>
      <c r="O1415">
        <v>1.036</v>
      </c>
      <c r="P1415">
        <v>1.048</v>
      </c>
      <c r="Q1415">
        <v>1.0469999999999999</v>
      </c>
      <c r="R1415">
        <v>0.72199999999999998</v>
      </c>
      <c r="S1415">
        <v>0.32500000000000001</v>
      </c>
    </row>
    <row r="1416" spans="1:19" x14ac:dyDescent="0.3">
      <c r="A1416">
        <v>600</v>
      </c>
      <c r="B1416">
        <v>-0.42299999999999999</v>
      </c>
      <c r="C1416">
        <v>-1.423</v>
      </c>
      <c r="D1416">
        <v>-2.42</v>
      </c>
      <c r="E1416">
        <v>-3.153</v>
      </c>
      <c r="F1416">
        <v>-3.26</v>
      </c>
      <c r="G1416">
        <v>2.5</v>
      </c>
      <c r="H1416">
        <v>-0.01</v>
      </c>
      <c r="I1416">
        <v>2.742</v>
      </c>
      <c r="J1416">
        <v>-0.44600000000000001</v>
      </c>
      <c r="K1416">
        <v>-1.4279999999999999</v>
      </c>
      <c r="L1416">
        <v>-2.42</v>
      </c>
      <c r="M1416">
        <v>-3.16</v>
      </c>
      <c r="N1416">
        <v>-3.29</v>
      </c>
      <c r="O1416">
        <v>1.0349999999999999</v>
      </c>
      <c r="P1416">
        <v>1.0469999999999999</v>
      </c>
      <c r="Q1416">
        <v>1.0469999999999999</v>
      </c>
      <c r="R1416">
        <v>0.72699999999999998</v>
      </c>
      <c r="S1416">
        <v>0.32700000000000001</v>
      </c>
    </row>
    <row r="1418" spans="1:19" x14ac:dyDescent="0.3">
      <c r="A1418" t="s">
        <v>0</v>
      </c>
      <c r="B1418" t="s">
        <v>110</v>
      </c>
    </row>
    <row r="1419" spans="1:19" x14ac:dyDescent="0.3">
      <c r="A1419">
        <v>0</v>
      </c>
      <c r="B1419">
        <v>-0.42299999999999999</v>
      </c>
      <c r="C1419">
        <v>-1.423</v>
      </c>
      <c r="D1419">
        <v>-2.42</v>
      </c>
      <c r="E1419">
        <v>-3.153</v>
      </c>
      <c r="F1419">
        <v>-3.26</v>
      </c>
      <c r="G1419">
        <v>2.5</v>
      </c>
      <c r="H1419">
        <v>-0.01</v>
      </c>
      <c r="I1419">
        <v>2.528</v>
      </c>
      <c r="J1419">
        <v>-0.42299999999999999</v>
      </c>
      <c r="K1419">
        <v>-1.423</v>
      </c>
      <c r="L1419">
        <v>-2.42</v>
      </c>
      <c r="M1419">
        <v>-3.153</v>
      </c>
      <c r="N1419">
        <v>-3.26</v>
      </c>
      <c r="O1419">
        <v>1.0389999999999999</v>
      </c>
      <c r="P1419">
        <v>1.0389999999999999</v>
      </c>
      <c r="Q1419">
        <v>1.034</v>
      </c>
      <c r="R1419">
        <v>0.69899999999999995</v>
      </c>
      <c r="S1419">
        <v>0.27800000000000002</v>
      </c>
    </row>
    <row r="1420" spans="1:19" x14ac:dyDescent="0.3">
      <c r="A1420">
        <v>60</v>
      </c>
      <c r="B1420">
        <v>-0.42299999999999999</v>
      </c>
      <c r="C1420">
        <v>-1.423</v>
      </c>
      <c r="D1420">
        <v>-2.42</v>
      </c>
      <c r="E1420">
        <v>-3.153</v>
      </c>
      <c r="F1420">
        <v>-3.26</v>
      </c>
      <c r="G1420">
        <v>2.5</v>
      </c>
      <c r="H1420">
        <v>-0.01</v>
      </c>
      <c r="I1420">
        <v>2.528</v>
      </c>
      <c r="J1420">
        <v>-0.42699999999999999</v>
      </c>
      <c r="K1420">
        <v>-1.423</v>
      </c>
      <c r="L1420">
        <v>-2.4209999999999998</v>
      </c>
      <c r="M1420">
        <v>-3.153</v>
      </c>
      <c r="N1420">
        <v>-3.26</v>
      </c>
      <c r="O1420">
        <v>1.04</v>
      </c>
      <c r="P1420">
        <v>1.05</v>
      </c>
      <c r="Q1420">
        <v>1.044</v>
      </c>
      <c r="R1420">
        <v>0.70299999999999996</v>
      </c>
      <c r="S1420">
        <v>0.27800000000000002</v>
      </c>
    </row>
    <row r="1421" spans="1:19" x14ac:dyDescent="0.3">
      <c r="A1421">
        <v>120</v>
      </c>
      <c r="B1421">
        <v>-0.42299999999999999</v>
      </c>
      <c r="C1421">
        <v>-1.423</v>
      </c>
      <c r="D1421">
        <v>-2.42</v>
      </c>
      <c r="E1421">
        <v>-3.153</v>
      </c>
      <c r="F1421">
        <v>-3.26</v>
      </c>
      <c r="G1421">
        <v>2.5</v>
      </c>
      <c r="H1421">
        <v>-0.01</v>
      </c>
      <c r="I1421">
        <v>2.528</v>
      </c>
      <c r="J1421">
        <v>-0.42899999999999999</v>
      </c>
      <c r="K1421">
        <v>-1.423</v>
      </c>
      <c r="L1421">
        <v>-2.42</v>
      </c>
      <c r="M1421">
        <v>-3.1520000000000001</v>
      </c>
      <c r="N1421">
        <v>-3.26</v>
      </c>
      <c r="O1421">
        <v>1.04</v>
      </c>
      <c r="P1421">
        <v>1.0509999999999999</v>
      </c>
      <c r="Q1421">
        <v>1.046</v>
      </c>
      <c r="R1421">
        <v>0.70499999999999996</v>
      </c>
      <c r="S1421">
        <v>0.27900000000000003</v>
      </c>
    </row>
    <row r="1422" spans="1:19" x14ac:dyDescent="0.3">
      <c r="A1422">
        <v>180</v>
      </c>
      <c r="B1422">
        <v>-0.42299999999999999</v>
      </c>
      <c r="C1422">
        <v>-1.423</v>
      </c>
      <c r="D1422">
        <v>-2.42</v>
      </c>
      <c r="E1422">
        <v>-3.153</v>
      </c>
      <c r="F1422">
        <v>-3.26</v>
      </c>
      <c r="G1422">
        <v>2.5</v>
      </c>
      <c r="H1422">
        <v>-0.01</v>
      </c>
      <c r="I1422">
        <v>2.528</v>
      </c>
      <c r="J1422">
        <v>-0.432</v>
      </c>
      <c r="K1422">
        <v>-1.423</v>
      </c>
      <c r="L1422">
        <v>-2.42</v>
      </c>
      <c r="M1422">
        <v>-3.1520000000000001</v>
      </c>
      <c r="N1422">
        <v>-3.26</v>
      </c>
      <c r="O1422">
        <v>1.04</v>
      </c>
      <c r="P1422">
        <v>1.054</v>
      </c>
      <c r="Q1422">
        <v>1.046</v>
      </c>
      <c r="R1422">
        <v>0.70599999999999996</v>
      </c>
      <c r="S1422">
        <v>0.27900000000000003</v>
      </c>
    </row>
    <row r="1423" spans="1:19" x14ac:dyDescent="0.3">
      <c r="A1423">
        <v>240</v>
      </c>
      <c r="B1423">
        <v>-0.42299999999999999</v>
      </c>
      <c r="C1423">
        <v>-1.423</v>
      </c>
      <c r="D1423">
        <v>-2.42</v>
      </c>
      <c r="E1423">
        <v>-3.153</v>
      </c>
      <c r="F1423">
        <v>-3.26</v>
      </c>
      <c r="G1423">
        <v>2.5</v>
      </c>
      <c r="H1423">
        <v>-0.01</v>
      </c>
      <c r="I1423">
        <v>2.528</v>
      </c>
      <c r="J1423">
        <v>-0.434</v>
      </c>
      <c r="K1423">
        <v>-1.423</v>
      </c>
      <c r="L1423">
        <v>-2.42</v>
      </c>
      <c r="M1423">
        <v>-3.153</v>
      </c>
      <c r="N1423">
        <v>-3.26</v>
      </c>
      <c r="O1423">
        <v>1.04</v>
      </c>
      <c r="P1423">
        <v>1.054</v>
      </c>
      <c r="Q1423">
        <v>1.046</v>
      </c>
      <c r="R1423">
        <v>0.70599999999999996</v>
      </c>
      <c r="S1423">
        <v>0.28000000000000003</v>
      </c>
    </row>
    <row r="1424" spans="1:19" x14ac:dyDescent="0.3">
      <c r="A1424">
        <v>300</v>
      </c>
      <c r="B1424">
        <v>-0.42299999999999999</v>
      </c>
      <c r="C1424">
        <v>-1.423</v>
      </c>
      <c r="D1424">
        <v>-2.42</v>
      </c>
      <c r="E1424">
        <v>-3.153</v>
      </c>
      <c r="F1424">
        <v>-3.26</v>
      </c>
      <c r="G1424">
        <v>2.5</v>
      </c>
      <c r="H1424">
        <v>-0.01</v>
      </c>
      <c r="I1424">
        <v>2.528</v>
      </c>
      <c r="J1424">
        <v>-0.436</v>
      </c>
      <c r="K1424">
        <v>-1.423</v>
      </c>
      <c r="L1424">
        <v>-2.42</v>
      </c>
      <c r="M1424">
        <v>-3.1520000000000001</v>
      </c>
      <c r="N1424">
        <v>-3.26</v>
      </c>
      <c r="O1424">
        <v>1.0389999999999999</v>
      </c>
      <c r="P1424">
        <v>1.0529999999999999</v>
      </c>
      <c r="Q1424">
        <v>1.046</v>
      </c>
      <c r="R1424">
        <v>0.70599999999999996</v>
      </c>
      <c r="S1424">
        <v>0.28100000000000003</v>
      </c>
    </row>
    <row r="1425" spans="1:19" x14ac:dyDescent="0.3">
      <c r="A1425">
        <v>360</v>
      </c>
      <c r="B1425">
        <v>-0.42299999999999999</v>
      </c>
      <c r="C1425">
        <v>-1.423</v>
      </c>
      <c r="D1425">
        <v>-2.42</v>
      </c>
      <c r="E1425">
        <v>-3.153</v>
      </c>
      <c r="F1425">
        <v>-3.26</v>
      </c>
      <c r="G1425">
        <v>2.5</v>
      </c>
      <c r="H1425">
        <v>-0.01</v>
      </c>
      <c r="I1425">
        <v>2.528</v>
      </c>
      <c r="J1425">
        <v>-0.438</v>
      </c>
      <c r="K1425">
        <v>-1.4239999999999999</v>
      </c>
      <c r="L1425">
        <v>-2.42</v>
      </c>
      <c r="M1425">
        <v>-3.153</v>
      </c>
      <c r="N1425">
        <v>-3.26</v>
      </c>
      <c r="O1425">
        <v>1.038</v>
      </c>
      <c r="P1425">
        <v>1.052</v>
      </c>
      <c r="Q1425">
        <v>1.046</v>
      </c>
      <c r="R1425">
        <v>0.70699999999999996</v>
      </c>
      <c r="S1425">
        <v>0.28199999999999997</v>
      </c>
    </row>
    <row r="1426" spans="1:19" x14ac:dyDescent="0.3">
      <c r="A1426">
        <v>420</v>
      </c>
      <c r="B1426">
        <v>-0.42299999999999999</v>
      </c>
      <c r="C1426">
        <v>-1.423</v>
      </c>
      <c r="D1426">
        <v>-2.42</v>
      </c>
      <c r="E1426">
        <v>-3.153</v>
      </c>
      <c r="F1426">
        <v>-3.26</v>
      </c>
      <c r="G1426">
        <v>2.5</v>
      </c>
      <c r="H1426">
        <v>-0.01</v>
      </c>
      <c r="I1426">
        <v>2.528</v>
      </c>
      <c r="J1426">
        <v>-0.44</v>
      </c>
      <c r="K1426">
        <v>-1.425</v>
      </c>
      <c r="L1426">
        <v>-2.42</v>
      </c>
      <c r="M1426">
        <v>-3.153</v>
      </c>
      <c r="N1426">
        <v>-3.26</v>
      </c>
      <c r="O1426">
        <v>1.0369999999999999</v>
      </c>
      <c r="P1426">
        <v>1.0509999999999999</v>
      </c>
      <c r="Q1426">
        <v>1.046</v>
      </c>
      <c r="R1426">
        <v>0.70699999999999996</v>
      </c>
      <c r="S1426">
        <v>0.28299999999999997</v>
      </c>
    </row>
    <row r="1427" spans="1:19" x14ac:dyDescent="0.3">
      <c r="A1427">
        <v>480</v>
      </c>
      <c r="B1427">
        <v>-0.42299999999999999</v>
      </c>
      <c r="C1427">
        <v>-1.423</v>
      </c>
      <c r="D1427">
        <v>-2.42</v>
      </c>
      <c r="E1427">
        <v>-3.153</v>
      </c>
      <c r="F1427">
        <v>-3.26</v>
      </c>
      <c r="G1427">
        <v>2.5</v>
      </c>
      <c r="H1427">
        <v>-0.01</v>
      </c>
      <c r="I1427">
        <v>2.528</v>
      </c>
      <c r="J1427">
        <v>-0.442</v>
      </c>
      <c r="K1427">
        <v>-1.4259999999999999</v>
      </c>
      <c r="L1427">
        <v>-2.42</v>
      </c>
      <c r="M1427">
        <v>-3.153</v>
      </c>
      <c r="N1427">
        <v>-3.26</v>
      </c>
      <c r="O1427">
        <v>1.0369999999999999</v>
      </c>
      <c r="P1427">
        <v>1.05</v>
      </c>
      <c r="Q1427">
        <v>1.0469999999999999</v>
      </c>
      <c r="R1427">
        <v>0.70699999999999996</v>
      </c>
      <c r="S1427">
        <v>0.28299999999999997</v>
      </c>
    </row>
    <row r="1428" spans="1:19" x14ac:dyDescent="0.3">
      <c r="A1428">
        <v>540</v>
      </c>
      <c r="B1428">
        <v>-0.42299999999999999</v>
      </c>
      <c r="C1428">
        <v>-1.423</v>
      </c>
      <c r="D1428">
        <v>-2.42</v>
      </c>
      <c r="E1428">
        <v>-3.153</v>
      </c>
      <c r="F1428">
        <v>-3.26</v>
      </c>
      <c r="G1428">
        <v>2.5</v>
      </c>
      <c r="H1428">
        <v>-0.01</v>
      </c>
      <c r="I1428">
        <v>2.528</v>
      </c>
      <c r="J1428">
        <v>-0.44400000000000001</v>
      </c>
      <c r="K1428">
        <v>-1.427</v>
      </c>
      <c r="L1428">
        <v>-2.42</v>
      </c>
      <c r="M1428">
        <v>-3.153</v>
      </c>
      <c r="N1428">
        <v>-3.26</v>
      </c>
      <c r="O1428">
        <v>1.036</v>
      </c>
      <c r="P1428">
        <v>1.048</v>
      </c>
      <c r="Q1428">
        <v>1.0469999999999999</v>
      </c>
      <c r="R1428">
        <v>0.70699999999999996</v>
      </c>
      <c r="S1428">
        <v>0.28199999999999997</v>
      </c>
    </row>
    <row r="1429" spans="1:19" x14ac:dyDescent="0.3">
      <c r="A1429">
        <v>600</v>
      </c>
      <c r="B1429">
        <v>-0.42299999999999999</v>
      </c>
      <c r="C1429">
        <v>-1.423</v>
      </c>
      <c r="D1429">
        <v>-2.42</v>
      </c>
      <c r="E1429">
        <v>-3.153</v>
      </c>
      <c r="F1429">
        <v>-3.26</v>
      </c>
      <c r="G1429">
        <v>2.5</v>
      </c>
      <c r="H1429">
        <v>-0.01</v>
      </c>
      <c r="I1429">
        <v>2.528</v>
      </c>
      <c r="J1429">
        <v>-0.44600000000000001</v>
      </c>
      <c r="K1429">
        <v>-1.4279999999999999</v>
      </c>
      <c r="L1429">
        <v>-2.42</v>
      </c>
      <c r="M1429">
        <v>-3.153</v>
      </c>
      <c r="N1429">
        <v>-3.26</v>
      </c>
      <c r="O1429">
        <v>1.0349999999999999</v>
      </c>
      <c r="P1429">
        <v>1.0469999999999999</v>
      </c>
      <c r="Q1429">
        <v>1.046</v>
      </c>
      <c r="R1429">
        <v>0.70799999999999996</v>
      </c>
      <c r="S1429">
        <v>0.28199999999999997</v>
      </c>
    </row>
    <row r="1431" spans="1:19" x14ac:dyDescent="0.3">
      <c r="A1431" t="s">
        <v>0</v>
      </c>
      <c r="B1431" t="s">
        <v>111</v>
      </c>
    </row>
    <row r="1432" spans="1:19" x14ac:dyDescent="0.3">
      <c r="A1432">
        <v>0</v>
      </c>
      <c r="B1432">
        <v>-0.42299999999999999</v>
      </c>
      <c r="C1432">
        <v>-1.423</v>
      </c>
      <c r="D1432">
        <v>-2.42</v>
      </c>
      <c r="E1432">
        <v>-3.153</v>
      </c>
      <c r="F1432">
        <v>-3.26</v>
      </c>
      <c r="G1432">
        <v>2.5</v>
      </c>
      <c r="H1432">
        <v>-0.01</v>
      </c>
      <c r="I1432">
        <v>2.302</v>
      </c>
      <c r="J1432">
        <v>-0.42299999999999999</v>
      </c>
      <c r="K1432">
        <v>-1.423</v>
      </c>
      <c r="L1432">
        <v>-2.42</v>
      </c>
      <c r="M1432">
        <v>-3.153</v>
      </c>
      <c r="N1432">
        <v>-3.26</v>
      </c>
      <c r="O1432">
        <v>1.0389999999999999</v>
      </c>
      <c r="P1432">
        <v>1.0389999999999999</v>
      </c>
      <c r="Q1432">
        <v>1.034</v>
      </c>
      <c r="R1432">
        <v>0.69899999999999995</v>
      </c>
      <c r="S1432">
        <v>0.27800000000000002</v>
      </c>
    </row>
    <row r="1433" spans="1:19" x14ac:dyDescent="0.3">
      <c r="A1433">
        <v>60</v>
      </c>
      <c r="B1433">
        <v>-0.42299999999999999</v>
      </c>
      <c r="C1433">
        <v>-1.423</v>
      </c>
      <c r="D1433">
        <v>-2.42</v>
      </c>
      <c r="E1433">
        <v>-3.153</v>
      </c>
      <c r="F1433">
        <v>-3.26</v>
      </c>
      <c r="G1433">
        <v>2.5</v>
      </c>
      <c r="H1433">
        <v>-0.01</v>
      </c>
      <c r="I1433">
        <v>2.302</v>
      </c>
      <c r="J1433">
        <v>-0.42699999999999999</v>
      </c>
      <c r="K1433">
        <v>-1.423</v>
      </c>
      <c r="L1433">
        <v>-2.4209999999999998</v>
      </c>
      <c r="M1433">
        <v>-3.153</v>
      </c>
      <c r="N1433">
        <v>-3.2570000000000001</v>
      </c>
      <c r="O1433">
        <v>1.04</v>
      </c>
      <c r="P1433">
        <v>1.0489999999999999</v>
      </c>
      <c r="Q1433">
        <v>1.0429999999999999</v>
      </c>
      <c r="R1433">
        <v>0.70399999999999996</v>
      </c>
      <c r="S1433">
        <v>0.27</v>
      </c>
    </row>
    <row r="1434" spans="1:19" x14ac:dyDescent="0.3">
      <c r="A1434">
        <v>120</v>
      </c>
      <c r="B1434">
        <v>-0.42299999999999999</v>
      </c>
      <c r="C1434">
        <v>-1.423</v>
      </c>
      <c r="D1434">
        <v>-2.42</v>
      </c>
      <c r="E1434">
        <v>-3.153</v>
      </c>
      <c r="F1434">
        <v>-3.26</v>
      </c>
      <c r="G1434">
        <v>2.5</v>
      </c>
      <c r="H1434">
        <v>-0.01</v>
      </c>
      <c r="I1434">
        <v>2.302</v>
      </c>
      <c r="J1434">
        <v>-0.42899999999999999</v>
      </c>
      <c r="K1434">
        <v>-1.423</v>
      </c>
      <c r="L1434">
        <v>-2.42</v>
      </c>
      <c r="M1434">
        <v>-3.1520000000000001</v>
      </c>
      <c r="N1434">
        <v>-3.254</v>
      </c>
      <c r="O1434">
        <v>1.0409999999999999</v>
      </c>
      <c r="P1434">
        <v>1.0509999999999999</v>
      </c>
      <c r="Q1434">
        <v>1.0449999999999999</v>
      </c>
      <c r="R1434">
        <v>0.70399999999999996</v>
      </c>
      <c r="S1434">
        <v>0.26400000000000001</v>
      </c>
    </row>
    <row r="1435" spans="1:19" x14ac:dyDescent="0.3">
      <c r="A1435">
        <v>180</v>
      </c>
      <c r="B1435">
        <v>-0.42299999999999999</v>
      </c>
      <c r="C1435">
        <v>-1.423</v>
      </c>
      <c r="D1435">
        <v>-2.42</v>
      </c>
      <c r="E1435">
        <v>-3.153</v>
      </c>
      <c r="F1435">
        <v>-3.26</v>
      </c>
      <c r="G1435">
        <v>2.5</v>
      </c>
      <c r="H1435">
        <v>-0.01</v>
      </c>
      <c r="I1435">
        <v>2.302</v>
      </c>
      <c r="J1435">
        <v>-0.432</v>
      </c>
      <c r="K1435">
        <v>-1.423</v>
      </c>
      <c r="L1435">
        <v>-2.42</v>
      </c>
      <c r="M1435">
        <v>-3.1520000000000001</v>
      </c>
      <c r="N1435">
        <v>-3.2509999999999999</v>
      </c>
      <c r="O1435">
        <v>1.04</v>
      </c>
      <c r="P1435">
        <v>1.054</v>
      </c>
      <c r="Q1435">
        <v>1.046</v>
      </c>
      <c r="R1435">
        <v>0.70499999999999996</v>
      </c>
      <c r="S1435">
        <v>0.25700000000000001</v>
      </c>
    </row>
    <row r="1436" spans="1:19" x14ac:dyDescent="0.3">
      <c r="A1436">
        <v>240</v>
      </c>
      <c r="B1436">
        <v>-0.42299999999999999</v>
      </c>
      <c r="C1436">
        <v>-1.423</v>
      </c>
      <c r="D1436">
        <v>-2.42</v>
      </c>
      <c r="E1436">
        <v>-3.153</v>
      </c>
      <c r="F1436">
        <v>-3.26</v>
      </c>
      <c r="G1436">
        <v>2.5</v>
      </c>
      <c r="H1436">
        <v>-0.01</v>
      </c>
      <c r="I1436">
        <v>2.302</v>
      </c>
      <c r="J1436">
        <v>-0.434</v>
      </c>
      <c r="K1436">
        <v>-1.423</v>
      </c>
      <c r="L1436">
        <v>-2.42</v>
      </c>
      <c r="M1436">
        <v>-3.153</v>
      </c>
      <c r="N1436">
        <v>-3.2480000000000002</v>
      </c>
      <c r="O1436">
        <v>1.04</v>
      </c>
      <c r="P1436">
        <v>1.054</v>
      </c>
      <c r="Q1436">
        <v>1.046</v>
      </c>
      <c r="R1436">
        <v>0.70899999999999996</v>
      </c>
      <c r="S1436">
        <v>0.252</v>
      </c>
    </row>
    <row r="1437" spans="1:19" x14ac:dyDescent="0.3">
      <c r="A1437">
        <v>300</v>
      </c>
      <c r="B1437">
        <v>-0.42299999999999999</v>
      </c>
      <c r="C1437">
        <v>-1.423</v>
      </c>
      <c r="D1437">
        <v>-2.42</v>
      </c>
      <c r="E1437">
        <v>-3.153</v>
      </c>
      <c r="F1437">
        <v>-3.26</v>
      </c>
      <c r="G1437">
        <v>2.5</v>
      </c>
      <c r="H1437">
        <v>-0.01</v>
      </c>
      <c r="I1437">
        <v>2.302</v>
      </c>
      <c r="J1437">
        <v>-0.436</v>
      </c>
      <c r="K1437">
        <v>-1.423</v>
      </c>
      <c r="L1437">
        <v>-2.42</v>
      </c>
      <c r="M1437">
        <v>-3.153</v>
      </c>
      <c r="N1437">
        <v>-3.2450000000000001</v>
      </c>
      <c r="O1437">
        <v>1.0389999999999999</v>
      </c>
      <c r="P1437">
        <v>1.0529999999999999</v>
      </c>
      <c r="Q1437">
        <v>1.0449999999999999</v>
      </c>
      <c r="R1437">
        <v>0.70899999999999996</v>
      </c>
      <c r="S1437">
        <v>0.249</v>
      </c>
    </row>
    <row r="1438" spans="1:19" x14ac:dyDescent="0.3">
      <c r="A1438">
        <v>360</v>
      </c>
      <c r="B1438">
        <v>-0.42299999999999999</v>
      </c>
      <c r="C1438">
        <v>-1.423</v>
      </c>
      <c r="D1438">
        <v>-2.42</v>
      </c>
      <c r="E1438">
        <v>-3.153</v>
      </c>
      <c r="F1438">
        <v>-3.26</v>
      </c>
      <c r="G1438">
        <v>2.5</v>
      </c>
      <c r="H1438">
        <v>-0.01</v>
      </c>
      <c r="I1438">
        <v>2.302</v>
      </c>
      <c r="J1438">
        <v>-0.438</v>
      </c>
      <c r="K1438">
        <v>-1.4239999999999999</v>
      </c>
      <c r="L1438">
        <v>-2.42</v>
      </c>
      <c r="M1438">
        <v>-3.153</v>
      </c>
      <c r="N1438">
        <v>-3.242</v>
      </c>
      <c r="O1438">
        <v>1.038</v>
      </c>
      <c r="P1438">
        <v>1.052</v>
      </c>
      <c r="Q1438">
        <v>1.046</v>
      </c>
      <c r="R1438">
        <v>0.70599999999999996</v>
      </c>
      <c r="S1438">
        <v>0.246</v>
      </c>
    </row>
    <row r="1439" spans="1:19" x14ac:dyDescent="0.3">
      <c r="A1439">
        <v>420</v>
      </c>
      <c r="B1439">
        <v>-0.42299999999999999</v>
      </c>
      <c r="C1439">
        <v>-1.423</v>
      </c>
      <c r="D1439">
        <v>-2.42</v>
      </c>
      <c r="E1439">
        <v>-3.153</v>
      </c>
      <c r="F1439">
        <v>-3.26</v>
      </c>
      <c r="G1439">
        <v>2.5</v>
      </c>
      <c r="H1439">
        <v>-0.01</v>
      </c>
      <c r="I1439">
        <v>2.302</v>
      </c>
      <c r="J1439">
        <v>-0.44</v>
      </c>
      <c r="K1439">
        <v>-1.425</v>
      </c>
      <c r="L1439">
        <v>-2.42</v>
      </c>
      <c r="M1439">
        <v>-3.1509999999999998</v>
      </c>
      <c r="N1439">
        <v>-3.2389999999999999</v>
      </c>
      <c r="O1439">
        <v>1.0369999999999999</v>
      </c>
      <c r="P1439">
        <v>1.0509999999999999</v>
      </c>
      <c r="Q1439">
        <v>1.046</v>
      </c>
      <c r="R1439">
        <v>0.70099999999999996</v>
      </c>
      <c r="S1439">
        <v>0.24399999999999999</v>
      </c>
    </row>
    <row r="1440" spans="1:19" x14ac:dyDescent="0.3">
      <c r="A1440">
        <v>480</v>
      </c>
      <c r="B1440">
        <v>-0.42299999999999999</v>
      </c>
      <c r="C1440">
        <v>-1.423</v>
      </c>
      <c r="D1440">
        <v>-2.42</v>
      </c>
      <c r="E1440">
        <v>-3.153</v>
      </c>
      <c r="F1440">
        <v>-3.26</v>
      </c>
      <c r="G1440">
        <v>2.5</v>
      </c>
      <c r="H1440">
        <v>-0.01</v>
      </c>
      <c r="I1440">
        <v>2.302</v>
      </c>
      <c r="J1440">
        <v>-0.442</v>
      </c>
      <c r="K1440">
        <v>-1.4259999999999999</v>
      </c>
      <c r="L1440">
        <v>-2.42</v>
      </c>
      <c r="M1440">
        <v>-3.149</v>
      </c>
      <c r="N1440">
        <v>-3.2360000000000002</v>
      </c>
      <c r="O1440">
        <v>1.0369999999999999</v>
      </c>
      <c r="P1440">
        <v>1.05</v>
      </c>
      <c r="Q1440">
        <v>1.0469999999999999</v>
      </c>
      <c r="R1440">
        <v>0.69599999999999995</v>
      </c>
      <c r="S1440">
        <v>0.24099999999999999</v>
      </c>
    </row>
    <row r="1441" spans="1:19" x14ac:dyDescent="0.3">
      <c r="A1441">
        <v>540</v>
      </c>
      <c r="B1441">
        <v>-0.42299999999999999</v>
      </c>
      <c r="C1441">
        <v>-1.423</v>
      </c>
      <c r="D1441">
        <v>-2.42</v>
      </c>
      <c r="E1441">
        <v>-3.153</v>
      </c>
      <c r="F1441">
        <v>-3.26</v>
      </c>
      <c r="G1441">
        <v>2.5</v>
      </c>
      <c r="H1441">
        <v>-0.01</v>
      </c>
      <c r="I1441">
        <v>2.302</v>
      </c>
      <c r="J1441">
        <v>-0.44400000000000001</v>
      </c>
      <c r="K1441">
        <v>-1.427</v>
      </c>
      <c r="L1441">
        <v>-2.419</v>
      </c>
      <c r="M1441">
        <v>-3.1459999999999999</v>
      </c>
      <c r="N1441">
        <v>-3.2330000000000001</v>
      </c>
      <c r="O1441">
        <v>1.036</v>
      </c>
      <c r="P1441">
        <v>1.048</v>
      </c>
      <c r="Q1441">
        <v>1.046</v>
      </c>
      <c r="R1441">
        <v>0.69</v>
      </c>
      <c r="S1441">
        <v>0.23899999999999999</v>
      </c>
    </row>
    <row r="1442" spans="1:19" x14ac:dyDescent="0.3">
      <c r="A1442">
        <v>600</v>
      </c>
      <c r="B1442">
        <v>-0.42299999999999999</v>
      </c>
      <c r="C1442">
        <v>-1.423</v>
      </c>
      <c r="D1442">
        <v>-2.42</v>
      </c>
      <c r="E1442">
        <v>-3.153</v>
      </c>
      <c r="F1442">
        <v>-3.26</v>
      </c>
      <c r="G1442">
        <v>2.5</v>
      </c>
      <c r="H1442">
        <v>-0.01</v>
      </c>
      <c r="I1442">
        <v>2.302</v>
      </c>
      <c r="J1442">
        <v>-0.44600000000000001</v>
      </c>
      <c r="K1442">
        <v>-1.4279999999999999</v>
      </c>
      <c r="L1442">
        <v>-2.419</v>
      </c>
      <c r="M1442">
        <v>-3.1440000000000001</v>
      </c>
      <c r="N1442">
        <v>-3.23</v>
      </c>
      <c r="O1442">
        <v>1.0349999999999999</v>
      </c>
      <c r="P1442">
        <v>1.0469999999999999</v>
      </c>
      <c r="Q1442">
        <v>1.046</v>
      </c>
      <c r="R1442">
        <v>0.68600000000000005</v>
      </c>
      <c r="S1442">
        <v>0.23699999999999999</v>
      </c>
    </row>
    <row r="1444" spans="1:19" x14ac:dyDescent="0.3">
      <c r="A1444" t="s">
        <v>0</v>
      </c>
      <c r="B1444" t="s">
        <v>112</v>
      </c>
    </row>
    <row r="1445" spans="1:19" x14ac:dyDescent="0.3">
      <c r="A1445">
        <v>0</v>
      </c>
      <c r="B1445">
        <v>-0.42299999999999999</v>
      </c>
      <c r="C1445">
        <v>-1.423</v>
      </c>
      <c r="D1445">
        <v>-2.42</v>
      </c>
      <c r="E1445">
        <v>-3.1459999999999999</v>
      </c>
      <c r="F1445">
        <v>-3.25</v>
      </c>
      <c r="G1445">
        <v>2.5</v>
      </c>
      <c r="H1445">
        <v>-0.01</v>
      </c>
      <c r="I1445">
        <v>2.7429999999999999</v>
      </c>
      <c r="J1445">
        <v>-0.42299999999999999</v>
      </c>
      <c r="K1445">
        <v>-1.423</v>
      </c>
      <c r="L1445">
        <v>-2.42</v>
      </c>
      <c r="M1445">
        <v>-3.1459999999999999</v>
      </c>
      <c r="N1445">
        <v>-3.25</v>
      </c>
      <c r="O1445">
        <v>1.0389999999999999</v>
      </c>
      <c r="P1445">
        <v>1.0389999999999999</v>
      </c>
      <c r="Q1445">
        <v>1.034</v>
      </c>
      <c r="R1445">
        <v>0.69199999999999995</v>
      </c>
      <c r="S1445">
        <v>0.27500000000000002</v>
      </c>
    </row>
    <row r="1446" spans="1:19" x14ac:dyDescent="0.3">
      <c r="A1446">
        <v>60</v>
      </c>
      <c r="B1446">
        <v>-0.42299999999999999</v>
      </c>
      <c r="C1446">
        <v>-1.423</v>
      </c>
      <c r="D1446">
        <v>-2.42</v>
      </c>
      <c r="E1446">
        <v>-3.1459999999999999</v>
      </c>
      <c r="F1446">
        <v>-3.25</v>
      </c>
      <c r="G1446">
        <v>2.5</v>
      </c>
      <c r="H1446">
        <v>-0.01</v>
      </c>
      <c r="I1446">
        <v>2.7429999999999999</v>
      </c>
      <c r="J1446">
        <v>-0.42699999999999999</v>
      </c>
      <c r="K1446">
        <v>-1.423</v>
      </c>
      <c r="L1446">
        <v>-2.42</v>
      </c>
      <c r="M1446">
        <v>-3.145</v>
      </c>
      <c r="N1446">
        <v>-3.2530000000000001</v>
      </c>
      <c r="O1446">
        <v>1.04</v>
      </c>
      <c r="P1446">
        <v>1.05</v>
      </c>
      <c r="Q1446">
        <v>1.0429999999999999</v>
      </c>
      <c r="R1446">
        <v>0.69499999999999995</v>
      </c>
      <c r="S1446">
        <v>0.28399999999999997</v>
      </c>
    </row>
    <row r="1447" spans="1:19" x14ac:dyDescent="0.3">
      <c r="A1447">
        <v>120</v>
      </c>
      <c r="B1447">
        <v>-0.42299999999999999</v>
      </c>
      <c r="C1447">
        <v>-1.423</v>
      </c>
      <c r="D1447">
        <v>-2.42</v>
      </c>
      <c r="E1447">
        <v>-3.1459999999999999</v>
      </c>
      <c r="F1447">
        <v>-3.25</v>
      </c>
      <c r="G1447">
        <v>2.5</v>
      </c>
      <c r="H1447">
        <v>-0.01</v>
      </c>
      <c r="I1447">
        <v>2.7429999999999999</v>
      </c>
      <c r="J1447">
        <v>-0.42899999999999999</v>
      </c>
      <c r="K1447">
        <v>-1.423</v>
      </c>
      <c r="L1447">
        <v>-2.42</v>
      </c>
      <c r="M1447">
        <v>-3.1459999999999999</v>
      </c>
      <c r="N1447">
        <v>-3.2559999999999998</v>
      </c>
      <c r="O1447">
        <v>1.04</v>
      </c>
      <c r="P1447">
        <v>1.0509999999999999</v>
      </c>
      <c r="Q1447">
        <v>1.046</v>
      </c>
      <c r="R1447">
        <v>0.7</v>
      </c>
      <c r="S1447">
        <v>0.29099999999999998</v>
      </c>
    </row>
    <row r="1448" spans="1:19" x14ac:dyDescent="0.3">
      <c r="A1448">
        <v>180</v>
      </c>
      <c r="B1448">
        <v>-0.42299999999999999</v>
      </c>
      <c r="C1448">
        <v>-1.423</v>
      </c>
      <c r="D1448">
        <v>-2.42</v>
      </c>
      <c r="E1448">
        <v>-3.1459999999999999</v>
      </c>
      <c r="F1448">
        <v>-3.25</v>
      </c>
      <c r="G1448">
        <v>2.5</v>
      </c>
      <c r="H1448">
        <v>-0.01</v>
      </c>
      <c r="I1448">
        <v>2.7429999999999999</v>
      </c>
      <c r="J1448">
        <v>-0.432</v>
      </c>
      <c r="K1448">
        <v>-1.423</v>
      </c>
      <c r="L1448">
        <v>-2.42</v>
      </c>
      <c r="M1448">
        <v>-3.1459999999999999</v>
      </c>
      <c r="N1448">
        <v>-3.2589999999999999</v>
      </c>
      <c r="O1448">
        <v>1.04</v>
      </c>
      <c r="P1448">
        <v>1.054</v>
      </c>
      <c r="Q1448">
        <v>1.0449999999999999</v>
      </c>
      <c r="R1448">
        <v>0.7</v>
      </c>
      <c r="S1448">
        <v>0.29799999999999999</v>
      </c>
    </row>
    <row r="1449" spans="1:19" x14ac:dyDescent="0.3">
      <c r="A1449">
        <v>240</v>
      </c>
      <c r="B1449">
        <v>-0.42299999999999999</v>
      </c>
      <c r="C1449">
        <v>-1.423</v>
      </c>
      <c r="D1449">
        <v>-2.42</v>
      </c>
      <c r="E1449">
        <v>-3.1459999999999999</v>
      </c>
      <c r="F1449">
        <v>-3.25</v>
      </c>
      <c r="G1449">
        <v>2.5</v>
      </c>
      <c r="H1449">
        <v>-0.01</v>
      </c>
      <c r="I1449">
        <v>2.7429999999999999</v>
      </c>
      <c r="J1449">
        <v>-0.434</v>
      </c>
      <c r="K1449">
        <v>-1.423</v>
      </c>
      <c r="L1449">
        <v>-2.42</v>
      </c>
      <c r="M1449">
        <v>-3.145</v>
      </c>
      <c r="N1449">
        <v>-3.262</v>
      </c>
      <c r="O1449">
        <v>1.04</v>
      </c>
      <c r="P1449">
        <v>1.054</v>
      </c>
      <c r="Q1449">
        <v>1.046</v>
      </c>
      <c r="R1449">
        <v>0.69699999999999995</v>
      </c>
      <c r="S1449">
        <v>0.30399999999999999</v>
      </c>
    </row>
    <row r="1450" spans="1:19" x14ac:dyDescent="0.3">
      <c r="A1450">
        <v>300</v>
      </c>
      <c r="B1450">
        <v>-0.42299999999999999</v>
      </c>
      <c r="C1450">
        <v>-1.423</v>
      </c>
      <c r="D1450">
        <v>-2.42</v>
      </c>
      <c r="E1450">
        <v>-3.1459999999999999</v>
      </c>
      <c r="F1450">
        <v>-3.25</v>
      </c>
      <c r="G1450">
        <v>2.5</v>
      </c>
      <c r="H1450">
        <v>-0.01</v>
      </c>
      <c r="I1450">
        <v>2.7429999999999999</v>
      </c>
      <c r="J1450">
        <v>-0.436</v>
      </c>
      <c r="K1450">
        <v>-1.423</v>
      </c>
      <c r="L1450">
        <v>-2.42</v>
      </c>
      <c r="M1450">
        <v>-3.1440000000000001</v>
      </c>
      <c r="N1450">
        <v>-3.2650000000000001</v>
      </c>
      <c r="O1450">
        <v>1.0389999999999999</v>
      </c>
      <c r="P1450">
        <v>1.0529999999999999</v>
      </c>
      <c r="Q1450">
        <v>1.046</v>
      </c>
      <c r="R1450">
        <v>0.69699999999999995</v>
      </c>
      <c r="S1450">
        <v>0.31</v>
      </c>
    </row>
    <row r="1451" spans="1:19" x14ac:dyDescent="0.3">
      <c r="A1451">
        <v>360</v>
      </c>
      <c r="B1451">
        <v>-0.42299999999999999</v>
      </c>
      <c r="C1451">
        <v>-1.423</v>
      </c>
      <c r="D1451">
        <v>-2.42</v>
      </c>
      <c r="E1451">
        <v>-3.1459999999999999</v>
      </c>
      <c r="F1451">
        <v>-3.25</v>
      </c>
      <c r="G1451">
        <v>2.5</v>
      </c>
      <c r="H1451">
        <v>-0.01</v>
      </c>
      <c r="I1451">
        <v>2.7429999999999999</v>
      </c>
      <c r="J1451">
        <v>-0.438</v>
      </c>
      <c r="K1451">
        <v>-1.4239999999999999</v>
      </c>
      <c r="L1451">
        <v>-2.42</v>
      </c>
      <c r="M1451">
        <v>-3.145</v>
      </c>
      <c r="N1451">
        <v>-3.2679999999999998</v>
      </c>
      <c r="O1451">
        <v>1.038</v>
      </c>
      <c r="P1451">
        <v>1.052</v>
      </c>
      <c r="Q1451">
        <v>1.046</v>
      </c>
      <c r="R1451">
        <v>0.70099999999999996</v>
      </c>
      <c r="S1451">
        <v>0.315</v>
      </c>
    </row>
    <row r="1452" spans="1:19" x14ac:dyDescent="0.3">
      <c r="A1452">
        <v>420</v>
      </c>
      <c r="B1452">
        <v>-0.42299999999999999</v>
      </c>
      <c r="C1452">
        <v>-1.423</v>
      </c>
      <c r="D1452">
        <v>-2.42</v>
      </c>
      <c r="E1452">
        <v>-3.1459999999999999</v>
      </c>
      <c r="F1452">
        <v>-3.25</v>
      </c>
      <c r="G1452">
        <v>2.5</v>
      </c>
      <c r="H1452">
        <v>-0.01</v>
      </c>
      <c r="I1452">
        <v>2.7429999999999999</v>
      </c>
      <c r="J1452">
        <v>-0.44</v>
      </c>
      <c r="K1452">
        <v>-1.425</v>
      </c>
      <c r="L1452">
        <v>-2.419</v>
      </c>
      <c r="M1452">
        <v>-3.1469999999999998</v>
      </c>
      <c r="N1452">
        <v>-3.2709999999999999</v>
      </c>
      <c r="O1452">
        <v>1.0369999999999999</v>
      </c>
      <c r="P1452">
        <v>1.0509999999999999</v>
      </c>
      <c r="Q1452">
        <v>1.0449999999999999</v>
      </c>
      <c r="R1452">
        <v>0.70499999999999996</v>
      </c>
      <c r="S1452">
        <v>0.31900000000000001</v>
      </c>
    </row>
    <row r="1453" spans="1:19" x14ac:dyDescent="0.3">
      <c r="A1453">
        <v>480</v>
      </c>
      <c r="B1453">
        <v>-0.42299999999999999</v>
      </c>
      <c r="C1453">
        <v>-1.423</v>
      </c>
      <c r="D1453">
        <v>-2.42</v>
      </c>
      <c r="E1453">
        <v>-3.1459999999999999</v>
      </c>
      <c r="F1453">
        <v>-3.25</v>
      </c>
      <c r="G1453">
        <v>2.5</v>
      </c>
      <c r="H1453">
        <v>-0.01</v>
      </c>
      <c r="I1453">
        <v>2.7429999999999999</v>
      </c>
      <c r="J1453">
        <v>-0.442</v>
      </c>
      <c r="K1453">
        <v>-1.4259999999999999</v>
      </c>
      <c r="L1453">
        <v>-2.419</v>
      </c>
      <c r="M1453">
        <v>-3.149</v>
      </c>
      <c r="N1453">
        <v>-3.274</v>
      </c>
      <c r="O1453">
        <v>1.0369999999999999</v>
      </c>
      <c r="P1453">
        <v>1.05</v>
      </c>
      <c r="Q1453">
        <v>1.046</v>
      </c>
      <c r="R1453">
        <v>0.71099999999999997</v>
      </c>
      <c r="S1453">
        <v>0.32100000000000001</v>
      </c>
    </row>
    <row r="1454" spans="1:19" x14ac:dyDescent="0.3">
      <c r="A1454">
        <v>540</v>
      </c>
      <c r="B1454">
        <v>-0.42299999999999999</v>
      </c>
      <c r="C1454">
        <v>-1.423</v>
      </c>
      <c r="D1454">
        <v>-2.42</v>
      </c>
      <c r="E1454">
        <v>-3.1459999999999999</v>
      </c>
      <c r="F1454">
        <v>-3.25</v>
      </c>
      <c r="G1454">
        <v>2.5</v>
      </c>
      <c r="H1454">
        <v>-0.01</v>
      </c>
      <c r="I1454">
        <v>2.7429999999999999</v>
      </c>
      <c r="J1454">
        <v>-0.44400000000000001</v>
      </c>
      <c r="K1454">
        <v>-1.427</v>
      </c>
      <c r="L1454">
        <v>-2.419</v>
      </c>
      <c r="M1454">
        <v>-3.1509999999999998</v>
      </c>
      <c r="N1454">
        <v>-3.2770000000000001</v>
      </c>
      <c r="O1454">
        <v>1.036</v>
      </c>
      <c r="P1454">
        <v>1.048</v>
      </c>
      <c r="Q1454">
        <v>1.046</v>
      </c>
      <c r="R1454">
        <v>0.71499999999999997</v>
      </c>
      <c r="S1454">
        <v>0.32300000000000001</v>
      </c>
    </row>
    <row r="1455" spans="1:19" x14ac:dyDescent="0.3">
      <c r="A1455">
        <v>600</v>
      </c>
      <c r="B1455">
        <v>-0.42299999999999999</v>
      </c>
      <c r="C1455">
        <v>-1.423</v>
      </c>
      <c r="D1455">
        <v>-2.42</v>
      </c>
      <c r="E1455">
        <v>-3.1459999999999999</v>
      </c>
      <c r="F1455">
        <v>-3.25</v>
      </c>
      <c r="G1455">
        <v>2.5</v>
      </c>
      <c r="H1455">
        <v>-0.01</v>
      </c>
      <c r="I1455">
        <v>2.7429999999999999</v>
      </c>
      <c r="J1455">
        <v>-0.44600000000000001</v>
      </c>
      <c r="K1455">
        <v>-1.4279999999999999</v>
      </c>
      <c r="L1455">
        <v>-2.419</v>
      </c>
      <c r="M1455">
        <v>-3.153</v>
      </c>
      <c r="N1455">
        <v>-3.28</v>
      </c>
      <c r="O1455">
        <v>1.0349999999999999</v>
      </c>
      <c r="P1455">
        <v>1.0469999999999999</v>
      </c>
      <c r="Q1455">
        <v>1.046</v>
      </c>
      <c r="R1455">
        <v>0.72</v>
      </c>
      <c r="S1455">
        <v>0.32400000000000001</v>
      </c>
    </row>
    <row r="1457" spans="1:19" x14ac:dyDescent="0.3">
      <c r="A1457" t="s">
        <v>0</v>
      </c>
      <c r="B1457" t="s">
        <v>113</v>
      </c>
    </row>
    <row r="1458" spans="1:19" x14ac:dyDescent="0.3">
      <c r="A1458">
        <v>0</v>
      </c>
      <c r="B1458">
        <v>-0.42299999999999999</v>
      </c>
      <c r="C1458">
        <v>-1.423</v>
      </c>
      <c r="D1458">
        <v>-2.42</v>
      </c>
      <c r="E1458">
        <v>-3.1459999999999999</v>
      </c>
      <c r="F1458">
        <v>-3.25</v>
      </c>
      <c r="G1458">
        <v>2.5</v>
      </c>
      <c r="H1458">
        <v>-0.01</v>
      </c>
      <c r="I1458">
        <v>2.5270000000000001</v>
      </c>
      <c r="J1458">
        <v>-0.42299999999999999</v>
      </c>
      <c r="K1458">
        <v>-1.423</v>
      </c>
      <c r="L1458">
        <v>-2.42</v>
      </c>
      <c r="M1458">
        <v>-3.1459999999999999</v>
      </c>
      <c r="N1458">
        <v>-3.25</v>
      </c>
      <c r="O1458">
        <v>1.0389999999999999</v>
      </c>
      <c r="P1458">
        <v>1.0389999999999999</v>
      </c>
      <c r="Q1458">
        <v>1.034</v>
      </c>
      <c r="R1458">
        <v>0.69199999999999995</v>
      </c>
      <c r="S1458">
        <v>0.27500000000000002</v>
      </c>
    </row>
    <row r="1459" spans="1:19" x14ac:dyDescent="0.3">
      <c r="A1459">
        <v>60</v>
      </c>
      <c r="B1459">
        <v>-0.42299999999999999</v>
      </c>
      <c r="C1459">
        <v>-1.423</v>
      </c>
      <c r="D1459">
        <v>-2.42</v>
      </c>
      <c r="E1459">
        <v>-3.1459999999999999</v>
      </c>
      <c r="F1459">
        <v>-3.25</v>
      </c>
      <c r="G1459">
        <v>2.5</v>
      </c>
      <c r="H1459">
        <v>-0.01</v>
      </c>
      <c r="I1459">
        <v>2.5270000000000001</v>
      </c>
      <c r="J1459">
        <v>-0.42699999999999999</v>
      </c>
      <c r="K1459">
        <v>-1.423</v>
      </c>
      <c r="L1459">
        <v>-2.42</v>
      </c>
      <c r="M1459">
        <v>-3.1459999999999999</v>
      </c>
      <c r="N1459">
        <v>-3.25</v>
      </c>
      <c r="O1459">
        <v>1.04</v>
      </c>
      <c r="P1459">
        <v>1.05</v>
      </c>
      <c r="Q1459">
        <v>1.0429999999999999</v>
      </c>
      <c r="R1459">
        <v>0.69599999999999995</v>
      </c>
      <c r="S1459">
        <v>0.27600000000000002</v>
      </c>
    </row>
    <row r="1460" spans="1:19" x14ac:dyDescent="0.3">
      <c r="A1460">
        <v>120</v>
      </c>
      <c r="B1460">
        <v>-0.42299999999999999</v>
      </c>
      <c r="C1460">
        <v>-1.423</v>
      </c>
      <c r="D1460">
        <v>-2.42</v>
      </c>
      <c r="E1460">
        <v>-3.1459999999999999</v>
      </c>
      <c r="F1460">
        <v>-3.25</v>
      </c>
      <c r="G1460">
        <v>2.5</v>
      </c>
      <c r="H1460">
        <v>-0.01</v>
      </c>
      <c r="I1460">
        <v>2.5270000000000001</v>
      </c>
      <c r="J1460">
        <v>-0.42899999999999999</v>
      </c>
      <c r="K1460">
        <v>-1.423</v>
      </c>
      <c r="L1460">
        <v>-2.42</v>
      </c>
      <c r="M1460">
        <v>-3.145</v>
      </c>
      <c r="N1460">
        <v>-3.25</v>
      </c>
      <c r="O1460">
        <v>1.04</v>
      </c>
      <c r="P1460">
        <v>1.0509999999999999</v>
      </c>
      <c r="Q1460">
        <v>1.046</v>
      </c>
      <c r="R1460">
        <v>0.69899999999999995</v>
      </c>
      <c r="S1460">
        <v>0.27700000000000002</v>
      </c>
    </row>
    <row r="1461" spans="1:19" x14ac:dyDescent="0.3">
      <c r="A1461">
        <v>180</v>
      </c>
      <c r="B1461">
        <v>-0.42299999999999999</v>
      </c>
      <c r="C1461">
        <v>-1.423</v>
      </c>
      <c r="D1461">
        <v>-2.42</v>
      </c>
      <c r="E1461">
        <v>-3.1459999999999999</v>
      </c>
      <c r="F1461">
        <v>-3.25</v>
      </c>
      <c r="G1461">
        <v>2.5</v>
      </c>
      <c r="H1461">
        <v>-0.01</v>
      </c>
      <c r="I1461">
        <v>2.5270000000000001</v>
      </c>
      <c r="J1461">
        <v>-0.432</v>
      </c>
      <c r="K1461">
        <v>-1.423</v>
      </c>
      <c r="L1461">
        <v>-2.42</v>
      </c>
      <c r="M1461">
        <v>-3.145</v>
      </c>
      <c r="N1461">
        <v>-3.25</v>
      </c>
      <c r="O1461">
        <v>1.04</v>
      </c>
      <c r="P1461">
        <v>1.054</v>
      </c>
      <c r="Q1461">
        <v>1.0449999999999999</v>
      </c>
      <c r="R1461">
        <v>0.69899999999999995</v>
      </c>
      <c r="S1461">
        <v>0.27700000000000002</v>
      </c>
    </row>
    <row r="1462" spans="1:19" x14ac:dyDescent="0.3">
      <c r="A1462">
        <v>240</v>
      </c>
      <c r="B1462">
        <v>-0.42299999999999999</v>
      </c>
      <c r="C1462">
        <v>-1.423</v>
      </c>
      <c r="D1462">
        <v>-2.42</v>
      </c>
      <c r="E1462">
        <v>-3.1459999999999999</v>
      </c>
      <c r="F1462">
        <v>-3.25</v>
      </c>
      <c r="G1462">
        <v>2.5</v>
      </c>
      <c r="H1462">
        <v>-0.01</v>
      </c>
      <c r="I1462">
        <v>2.5270000000000001</v>
      </c>
      <c r="J1462">
        <v>-0.434</v>
      </c>
      <c r="K1462">
        <v>-1.423</v>
      </c>
      <c r="L1462">
        <v>-2.42</v>
      </c>
      <c r="M1462">
        <v>-3.145</v>
      </c>
      <c r="N1462">
        <v>-3.25</v>
      </c>
      <c r="O1462">
        <v>1.04</v>
      </c>
      <c r="P1462">
        <v>1.054</v>
      </c>
      <c r="Q1462">
        <v>1.046</v>
      </c>
      <c r="R1462">
        <v>0.69899999999999995</v>
      </c>
      <c r="S1462">
        <v>0.27700000000000002</v>
      </c>
    </row>
    <row r="1463" spans="1:19" x14ac:dyDescent="0.3">
      <c r="A1463">
        <v>300</v>
      </c>
      <c r="B1463">
        <v>-0.42299999999999999</v>
      </c>
      <c r="C1463">
        <v>-1.423</v>
      </c>
      <c r="D1463">
        <v>-2.42</v>
      </c>
      <c r="E1463">
        <v>-3.1459999999999999</v>
      </c>
      <c r="F1463">
        <v>-3.25</v>
      </c>
      <c r="G1463">
        <v>2.5</v>
      </c>
      <c r="H1463">
        <v>-0.01</v>
      </c>
      <c r="I1463">
        <v>2.5270000000000001</v>
      </c>
      <c r="J1463">
        <v>-0.436</v>
      </c>
      <c r="K1463">
        <v>-1.423</v>
      </c>
      <c r="L1463">
        <v>-2.42</v>
      </c>
      <c r="M1463">
        <v>-3.145</v>
      </c>
      <c r="N1463">
        <v>-3.25</v>
      </c>
      <c r="O1463">
        <v>1.0389999999999999</v>
      </c>
      <c r="P1463">
        <v>1.0529999999999999</v>
      </c>
      <c r="Q1463">
        <v>1.046</v>
      </c>
      <c r="R1463">
        <v>0.69899999999999995</v>
      </c>
      <c r="S1463">
        <v>0.27900000000000003</v>
      </c>
    </row>
    <row r="1464" spans="1:19" x14ac:dyDescent="0.3">
      <c r="A1464">
        <v>360</v>
      </c>
      <c r="B1464">
        <v>-0.42299999999999999</v>
      </c>
      <c r="C1464">
        <v>-1.423</v>
      </c>
      <c r="D1464">
        <v>-2.42</v>
      </c>
      <c r="E1464">
        <v>-3.1459999999999999</v>
      </c>
      <c r="F1464">
        <v>-3.25</v>
      </c>
      <c r="G1464">
        <v>2.5</v>
      </c>
      <c r="H1464">
        <v>-0.01</v>
      </c>
      <c r="I1464">
        <v>2.5270000000000001</v>
      </c>
      <c r="J1464">
        <v>-0.438</v>
      </c>
      <c r="K1464">
        <v>-1.4239999999999999</v>
      </c>
      <c r="L1464">
        <v>-2.42</v>
      </c>
      <c r="M1464">
        <v>-3.145</v>
      </c>
      <c r="N1464">
        <v>-3.25</v>
      </c>
      <c r="O1464">
        <v>1.038</v>
      </c>
      <c r="P1464">
        <v>1.052</v>
      </c>
      <c r="Q1464">
        <v>1.046</v>
      </c>
      <c r="R1464">
        <v>0.7</v>
      </c>
      <c r="S1464">
        <v>0.28000000000000003</v>
      </c>
    </row>
    <row r="1465" spans="1:19" x14ac:dyDescent="0.3">
      <c r="A1465">
        <v>420</v>
      </c>
      <c r="B1465">
        <v>-0.42299999999999999</v>
      </c>
      <c r="C1465">
        <v>-1.423</v>
      </c>
      <c r="D1465">
        <v>-2.42</v>
      </c>
      <c r="E1465">
        <v>-3.1459999999999999</v>
      </c>
      <c r="F1465">
        <v>-3.25</v>
      </c>
      <c r="G1465">
        <v>2.5</v>
      </c>
      <c r="H1465">
        <v>-0.01</v>
      </c>
      <c r="I1465">
        <v>2.5270000000000001</v>
      </c>
      <c r="J1465">
        <v>-0.44</v>
      </c>
      <c r="K1465">
        <v>-1.425</v>
      </c>
      <c r="L1465">
        <v>-2.419</v>
      </c>
      <c r="M1465">
        <v>-3.1459999999999999</v>
      </c>
      <c r="N1465">
        <v>-3.25</v>
      </c>
      <c r="O1465">
        <v>1.0369999999999999</v>
      </c>
      <c r="P1465">
        <v>1.0509999999999999</v>
      </c>
      <c r="Q1465">
        <v>1.046</v>
      </c>
      <c r="R1465">
        <v>0.7</v>
      </c>
      <c r="S1465">
        <v>0.28000000000000003</v>
      </c>
    </row>
    <row r="1466" spans="1:19" x14ac:dyDescent="0.3">
      <c r="A1466">
        <v>480</v>
      </c>
      <c r="B1466">
        <v>-0.42299999999999999</v>
      </c>
      <c r="C1466">
        <v>-1.423</v>
      </c>
      <c r="D1466">
        <v>-2.42</v>
      </c>
      <c r="E1466">
        <v>-3.1459999999999999</v>
      </c>
      <c r="F1466">
        <v>-3.25</v>
      </c>
      <c r="G1466">
        <v>2.5</v>
      </c>
      <c r="H1466">
        <v>-0.01</v>
      </c>
      <c r="I1466">
        <v>2.5270000000000001</v>
      </c>
      <c r="J1466">
        <v>-0.442</v>
      </c>
      <c r="K1466">
        <v>-1.4259999999999999</v>
      </c>
      <c r="L1466">
        <v>-2.419</v>
      </c>
      <c r="M1466">
        <v>-3.145</v>
      </c>
      <c r="N1466">
        <v>-3.25</v>
      </c>
      <c r="O1466">
        <v>1.0369999999999999</v>
      </c>
      <c r="P1466">
        <v>1.05</v>
      </c>
      <c r="Q1466">
        <v>1.046</v>
      </c>
      <c r="R1466">
        <v>0.7</v>
      </c>
      <c r="S1466">
        <v>0.28000000000000003</v>
      </c>
    </row>
    <row r="1467" spans="1:19" x14ac:dyDescent="0.3">
      <c r="A1467">
        <v>540</v>
      </c>
      <c r="B1467">
        <v>-0.42299999999999999</v>
      </c>
      <c r="C1467">
        <v>-1.423</v>
      </c>
      <c r="D1467">
        <v>-2.42</v>
      </c>
      <c r="E1467">
        <v>-3.1459999999999999</v>
      </c>
      <c r="F1467">
        <v>-3.25</v>
      </c>
      <c r="G1467">
        <v>2.5</v>
      </c>
      <c r="H1467">
        <v>-0.01</v>
      </c>
      <c r="I1467">
        <v>2.5270000000000001</v>
      </c>
      <c r="J1467">
        <v>-0.44400000000000001</v>
      </c>
      <c r="K1467">
        <v>-1.427</v>
      </c>
      <c r="L1467">
        <v>-2.419</v>
      </c>
      <c r="M1467">
        <v>-3.145</v>
      </c>
      <c r="N1467">
        <v>-3.25</v>
      </c>
      <c r="O1467">
        <v>1.036</v>
      </c>
      <c r="P1467">
        <v>1.048</v>
      </c>
      <c r="Q1467">
        <v>1.046</v>
      </c>
      <c r="R1467">
        <v>0.7</v>
      </c>
      <c r="S1467">
        <v>0.28000000000000003</v>
      </c>
    </row>
    <row r="1468" spans="1:19" x14ac:dyDescent="0.3">
      <c r="A1468">
        <v>600</v>
      </c>
      <c r="B1468">
        <v>-0.42299999999999999</v>
      </c>
      <c r="C1468">
        <v>-1.423</v>
      </c>
      <c r="D1468">
        <v>-2.42</v>
      </c>
      <c r="E1468">
        <v>-3.1459999999999999</v>
      </c>
      <c r="F1468">
        <v>-3.25</v>
      </c>
      <c r="G1468">
        <v>2.5</v>
      </c>
      <c r="H1468">
        <v>-0.01</v>
      </c>
      <c r="I1468">
        <v>2.5270000000000001</v>
      </c>
      <c r="J1468">
        <v>-0.44600000000000001</v>
      </c>
      <c r="K1468">
        <v>-1.4279999999999999</v>
      </c>
      <c r="L1468">
        <v>-2.419</v>
      </c>
      <c r="M1468">
        <v>-3.1459999999999999</v>
      </c>
      <c r="N1468">
        <v>-3.25</v>
      </c>
      <c r="O1468">
        <v>1.0349999999999999</v>
      </c>
      <c r="P1468">
        <v>1.0469999999999999</v>
      </c>
      <c r="Q1468">
        <v>1.046</v>
      </c>
      <c r="R1468">
        <v>0.70099999999999996</v>
      </c>
      <c r="S1468">
        <v>0.28000000000000003</v>
      </c>
    </row>
    <row r="1470" spans="1:19" x14ac:dyDescent="0.3">
      <c r="A1470" t="s">
        <v>0</v>
      </c>
      <c r="B1470" t="s">
        <v>114</v>
      </c>
    </row>
    <row r="1471" spans="1:19" x14ac:dyDescent="0.3">
      <c r="A1471">
        <v>0</v>
      </c>
      <c r="B1471">
        <v>-0.42299999999999999</v>
      </c>
      <c r="C1471">
        <v>-1.423</v>
      </c>
      <c r="D1471">
        <v>-2.42</v>
      </c>
      <c r="E1471">
        <v>-3.1459999999999999</v>
      </c>
      <c r="F1471">
        <v>-3.25</v>
      </c>
      <c r="G1471">
        <v>2.5</v>
      </c>
      <c r="H1471">
        <v>-0.01</v>
      </c>
      <c r="I1471">
        <v>2.2999999999999998</v>
      </c>
      <c r="J1471">
        <v>-0.42299999999999999</v>
      </c>
      <c r="K1471">
        <v>-1.423</v>
      </c>
      <c r="L1471">
        <v>-2.42</v>
      </c>
      <c r="M1471">
        <v>-3.1459999999999999</v>
      </c>
      <c r="N1471">
        <v>-3.25</v>
      </c>
      <c r="O1471">
        <v>1.0389999999999999</v>
      </c>
      <c r="P1471">
        <v>1.0389999999999999</v>
      </c>
      <c r="Q1471">
        <v>1.034</v>
      </c>
      <c r="R1471">
        <v>0.69199999999999995</v>
      </c>
      <c r="S1471">
        <v>0.27500000000000002</v>
      </c>
    </row>
    <row r="1472" spans="1:19" x14ac:dyDescent="0.3">
      <c r="A1472">
        <v>60</v>
      </c>
      <c r="B1472">
        <v>-0.42299999999999999</v>
      </c>
      <c r="C1472">
        <v>-1.423</v>
      </c>
      <c r="D1472">
        <v>-2.42</v>
      </c>
      <c r="E1472">
        <v>-3.1459999999999999</v>
      </c>
      <c r="F1472">
        <v>-3.25</v>
      </c>
      <c r="G1472">
        <v>2.5</v>
      </c>
      <c r="H1472">
        <v>-0.01</v>
      </c>
      <c r="I1472">
        <v>2.2999999999999998</v>
      </c>
      <c r="J1472">
        <v>-0.42699999999999999</v>
      </c>
      <c r="K1472">
        <v>-1.423</v>
      </c>
      <c r="L1472">
        <v>-2.42</v>
      </c>
      <c r="M1472">
        <v>-3.1459999999999999</v>
      </c>
      <c r="N1472">
        <v>-3.2469999999999999</v>
      </c>
      <c r="O1472">
        <v>1.04</v>
      </c>
      <c r="P1472">
        <v>1.0489999999999999</v>
      </c>
      <c r="Q1472">
        <v>1.0429999999999999</v>
      </c>
      <c r="R1472">
        <v>0.69699999999999995</v>
      </c>
      <c r="S1472">
        <v>0.26800000000000002</v>
      </c>
    </row>
    <row r="1473" spans="1:19" x14ac:dyDescent="0.3">
      <c r="A1473">
        <v>120</v>
      </c>
      <c r="B1473">
        <v>-0.42299999999999999</v>
      </c>
      <c r="C1473">
        <v>-1.423</v>
      </c>
      <c r="D1473">
        <v>-2.42</v>
      </c>
      <c r="E1473">
        <v>-3.1459999999999999</v>
      </c>
      <c r="F1473">
        <v>-3.25</v>
      </c>
      <c r="G1473">
        <v>2.5</v>
      </c>
      <c r="H1473">
        <v>-0.01</v>
      </c>
      <c r="I1473">
        <v>2.2999999999999998</v>
      </c>
      <c r="J1473">
        <v>-0.42899999999999999</v>
      </c>
      <c r="K1473">
        <v>-1.4239999999999999</v>
      </c>
      <c r="L1473">
        <v>-2.42</v>
      </c>
      <c r="M1473">
        <v>-3.145</v>
      </c>
      <c r="N1473">
        <v>-3.2440000000000002</v>
      </c>
      <c r="O1473">
        <v>1.0409999999999999</v>
      </c>
      <c r="P1473">
        <v>1.052</v>
      </c>
      <c r="Q1473">
        <v>1.0449999999999999</v>
      </c>
      <c r="R1473">
        <v>0.69799999999999995</v>
      </c>
      <c r="S1473">
        <v>0.26100000000000001</v>
      </c>
    </row>
    <row r="1474" spans="1:19" x14ac:dyDescent="0.3">
      <c r="A1474">
        <v>180</v>
      </c>
      <c r="B1474">
        <v>-0.42299999999999999</v>
      </c>
      <c r="C1474">
        <v>-1.423</v>
      </c>
      <c r="D1474">
        <v>-2.42</v>
      </c>
      <c r="E1474">
        <v>-3.1459999999999999</v>
      </c>
      <c r="F1474">
        <v>-3.25</v>
      </c>
      <c r="G1474">
        <v>2.5</v>
      </c>
      <c r="H1474">
        <v>-0.01</v>
      </c>
      <c r="I1474">
        <v>2.2999999999999998</v>
      </c>
      <c r="J1474">
        <v>-0.432</v>
      </c>
      <c r="K1474">
        <v>-1.423</v>
      </c>
      <c r="L1474">
        <v>-2.42</v>
      </c>
      <c r="M1474">
        <v>-3.145</v>
      </c>
      <c r="N1474">
        <v>-3.2410000000000001</v>
      </c>
      <c r="O1474">
        <v>1.04</v>
      </c>
      <c r="P1474">
        <v>1.054</v>
      </c>
      <c r="Q1474">
        <v>1.046</v>
      </c>
      <c r="R1474">
        <v>0.69799999999999995</v>
      </c>
      <c r="S1474">
        <v>0.255</v>
      </c>
    </row>
    <row r="1475" spans="1:19" x14ac:dyDescent="0.3">
      <c r="A1475">
        <v>240</v>
      </c>
      <c r="B1475">
        <v>-0.42299999999999999</v>
      </c>
      <c r="C1475">
        <v>-1.423</v>
      </c>
      <c r="D1475">
        <v>-2.42</v>
      </c>
      <c r="E1475">
        <v>-3.1459999999999999</v>
      </c>
      <c r="F1475">
        <v>-3.25</v>
      </c>
      <c r="G1475">
        <v>2.5</v>
      </c>
      <c r="H1475">
        <v>-0.01</v>
      </c>
      <c r="I1475">
        <v>2.2999999999999998</v>
      </c>
      <c r="J1475">
        <v>-0.434</v>
      </c>
      <c r="K1475">
        <v>-1.423</v>
      </c>
      <c r="L1475">
        <v>-2.42</v>
      </c>
      <c r="M1475">
        <v>-3.1459999999999999</v>
      </c>
      <c r="N1475">
        <v>-3.238</v>
      </c>
      <c r="O1475">
        <v>1.04</v>
      </c>
      <c r="P1475">
        <v>1.054</v>
      </c>
      <c r="Q1475">
        <v>1.046</v>
      </c>
      <c r="R1475">
        <v>0.70199999999999996</v>
      </c>
      <c r="S1475">
        <v>0.25</v>
      </c>
    </row>
    <row r="1476" spans="1:19" x14ac:dyDescent="0.3">
      <c r="A1476">
        <v>300</v>
      </c>
      <c r="B1476">
        <v>-0.42299999999999999</v>
      </c>
      <c r="C1476">
        <v>-1.423</v>
      </c>
      <c r="D1476">
        <v>-2.42</v>
      </c>
      <c r="E1476">
        <v>-3.1459999999999999</v>
      </c>
      <c r="F1476">
        <v>-3.25</v>
      </c>
      <c r="G1476">
        <v>2.5</v>
      </c>
      <c r="H1476">
        <v>-0.01</v>
      </c>
      <c r="I1476">
        <v>2.2999999999999998</v>
      </c>
      <c r="J1476">
        <v>-0.436</v>
      </c>
      <c r="K1476">
        <v>-1.423</v>
      </c>
      <c r="L1476">
        <v>-2.419</v>
      </c>
      <c r="M1476">
        <v>-3.1459999999999999</v>
      </c>
      <c r="N1476">
        <v>-3.2349999999999999</v>
      </c>
      <c r="O1476">
        <v>1.0389999999999999</v>
      </c>
      <c r="P1476">
        <v>1.0529999999999999</v>
      </c>
      <c r="Q1476">
        <v>1.0449999999999999</v>
      </c>
      <c r="R1476">
        <v>0.70199999999999996</v>
      </c>
      <c r="S1476">
        <v>0.247</v>
      </c>
    </row>
    <row r="1477" spans="1:19" x14ac:dyDescent="0.3">
      <c r="A1477">
        <v>360</v>
      </c>
      <c r="B1477">
        <v>-0.42299999999999999</v>
      </c>
      <c r="C1477">
        <v>-1.423</v>
      </c>
      <c r="D1477">
        <v>-2.42</v>
      </c>
      <c r="E1477">
        <v>-3.1459999999999999</v>
      </c>
      <c r="F1477">
        <v>-3.25</v>
      </c>
      <c r="G1477">
        <v>2.5</v>
      </c>
      <c r="H1477">
        <v>-0.01</v>
      </c>
      <c r="I1477">
        <v>2.2999999999999998</v>
      </c>
      <c r="J1477">
        <v>-0.438</v>
      </c>
      <c r="K1477">
        <v>-1.4239999999999999</v>
      </c>
      <c r="L1477">
        <v>-2.42</v>
      </c>
      <c r="M1477">
        <v>-3.1459999999999999</v>
      </c>
      <c r="N1477">
        <v>-3.2320000000000002</v>
      </c>
      <c r="O1477">
        <v>1.038</v>
      </c>
      <c r="P1477">
        <v>1.052</v>
      </c>
      <c r="Q1477">
        <v>1.046</v>
      </c>
      <c r="R1477">
        <v>0.69899999999999995</v>
      </c>
      <c r="S1477">
        <v>0.245</v>
      </c>
    </row>
    <row r="1478" spans="1:19" x14ac:dyDescent="0.3">
      <c r="A1478">
        <v>420</v>
      </c>
      <c r="B1478">
        <v>-0.42299999999999999</v>
      </c>
      <c r="C1478">
        <v>-1.423</v>
      </c>
      <c r="D1478">
        <v>-2.42</v>
      </c>
      <c r="E1478">
        <v>-3.1459999999999999</v>
      </c>
      <c r="F1478">
        <v>-3.25</v>
      </c>
      <c r="G1478">
        <v>2.5</v>
      </c>
      <c r="H1478">
        <v>-0.01</v>
      </c>
      <c r="I1478">
        <v>2.2999999999999998</v>
      </c>
      <c r="J1478">
        <v>-0.44</v>
      </c>
      <c r="K1478">
        <v>-1.425</v>
      </c>
      <c r="L1478">
        <v>-2.42</v>
      </c>
      <c r="M1478">
        <v>-3.1440000000000001</v>
      </c>
      <c r="N1478">
        <v>-3.2290000000000001</v>
      </c>
      <c r="O1478">
        <v>1.0369999999999999</v>
      </c>
      <c r="P1478">
        <v>1.0509999999999999</v>
      </c>
      <c r="Q1478">
        <v>1.046</v>
      </c>
      <c r="R1478">
        <v>0.69399999999999995</v>
      </c>
      <c r="S1478">
        <v>0.24199999999999999</v>
      </c>
    </row>
    <row r="1479" spans="1:19" x14ac:dyDescent="0.3">
      <c r="A1479">
        <v>480</v>
      </c>
      <c r="B1479">
        <v>-0.42299999999999999</v>
      </c>
      <c r="C1479">
        <v>-1.423</v>
      </c>
      <c r="D1479">
        <v>-2.42</v>
      </c>
      <c r="E1479">
        <v>-3.1459999999999999</v>
      </c>
      <c r="F1479">
        <v>-3.25</v>
      </c>
      <c r="G1479">
        <v>2.5</v>
      </c>
      <c r="H1479">
        <v>-0.01</v>
      </c>
      <c r="I1479">
        <v>2.2999999999999998</v>
      </c>
      <c r="J1479">
        <v>-0.442</v>
      </c>
      <c r="K1479">
        <v>-1.4259999999999999</v>
      </c>
      <c r="L1479">
        <v>-2.419</v>
      </c>
      <c r="M1479">
        <v>-3.141</v>
      </c>
      <c r="N1479">
        <v>-3.226</v>
      </c>
      <c r="O1479">
        <v>1.0369999999999999</v>
      </c>
      <c r="P1479">
        <v>1.05</v>
      </c>
      <c r="Q1479">
        <v>1.046</v>
      </c>
      <c r="R1479">
        <v>0.68799999999999994</v>
      </c>
      <c r="S1479">
        <v>0.23899999999999999</v>
      </c>
    </row>
    <row r="1480" spans="1:19" x14ac:dyDescent="0.3">
      <c r="A1480">
        <v>540</v>
      </c>
      <c r="B1480">
        <v>-0.42299999999999999</v>
      </c>
      <c r="C1480">
        <v>-1.423</v>
      </c>
      <c r="D1480">
        <v>-2.42</v>
      </c>
      <c r="E1480">
        <v>-3.1459999999999999</v>
      </c>
      <c r="F1480">
        <v>-3.25</v>
      </c>
      <c r="G1480">
        <v>2.5</v>
      </c>
      <c r="H1480">
        <v>-0.01</v>
      </c>
      <c r="I1480">
        <v>2.2999999999999998</v>
      </c>
      <c r="J1480">
        <v>-0.44400000000000001</v>
      </c>
      <c r="K1480">
        <v>-1.427</v>
      </c>
      <c r="L1480">
        <v>-2.419</v>
      </c>
      <c r="M1480">
        <v>-3.1389999999999998</v>
      </c>
      <c r="N1480">
        <v>-3.2229999999999999</v>
      </c>
      <c r="O1480">
        <v>1.036</v>
      </c>
      <c r="P1480">
        <v>1.048</v>
      </c>
      <c r="Q1480">
        <v>1.046</v>
      </c>
      <c r="R1480">
        <v>0.68300000000000005</v>
      </c>
      <c r="S1480">
        <v>0.23599999999999999</v>
      </c>
    </row>
    <row r="1481" spans="1:19" x14ac:dyDescent="0.3">
      <c r="A1481">
        <v>600</v>
      </c>
      <c r="B1481">
        <v>-0.42299999999999999</v>
      </c>
      <c r="C1481">
        <v>-1.423</v>
      </c>
      <c r="D1481">
        <v>-2.42</v>
      </c>
      <c r="E1481">
        <v>-3.1459999999999999</v>
      </c>
      <c r="F1481">
        <v>-3.25</v>
      </c>
      <c r="G1481">
        <v>2.5</v>
      </c>
      <c r="H1481">
        <v>-0.01</v>
      </c>
      <c r="I1481">
        <v>2.2999999999999998</v>
      </c>
      <c r="J1481">
        <v>-0.44600000000000001</v>
      </c>
      <c r="K1481">
        <v>-1.4279999999999999</v>
      </c>
      <c r="L1481">
        <v>-2.419</v>
      </c>
      <c r="M1481">
        <v>-3.137</v>
      </c>
      <c r="N1481">
        <v>-3.22</v>
      </c>
      <c r="O1481">
        <v>1.0349999999999999</v>
      </c>
      <c r="P1481">
        <v>1.0469999999999999</v>
      </c>
      <c r="Q1481">
        <v>1.0449999999999999</v>
      </c>
      <c r="R1481">
        <v>0.67900000000000005</v>
      </c>
      <c r="S1481">
        <v>0.23400000000000001</v>
      </c>
    </row>
    <row r="1483" spans="1:19" x14ac:dyDescent="0.3">
      <c r="A1483" t="s">
        <v>0</v>
      </c>
      <c r="B1483" t="s">
        <v>115</v>
      </c>
    </row>
    <row r="1484" spans="1:19" x14ac:dyDescent="0.3">
      <c r="A1484">
        <v>0</v>
      </c>
      <c r="B1484">
        <v>-0.42299999999999999</v>
      </c>
      <c r="C1484">
        <v>-1.423</v>
      </c>
      <c r="D1484">
        <v>-2.42</v>
      </c>
      <c r="E1484">
        <v>-3.153</v>
      </c>
      <c r="F1484">
        <v>-3.26</v>
      </c>
      <c r="G1484">
        <v>2.5</v>
      </c>
      <c r="H1484">
        <v>0</v>
      </c>
      <c r="I1484">
        <v>2.742</v>
      </c>
      <c r="J1484">
        <v>-0.42299999999999999</v>
      </c>
      <c r="K1484">
        <v>-1.423</v>
      </c>
      <c r="L1484">
        <v>-2.42</v>
      </c>
      <c r="M1484">
        <v>-3.153</v>
      </c>
      <c r="N1484">
        <v>-3.26</v>
      </c>
      <c r="O1484">
        <v>1.0389999999999999</v>
      </c>
      <c r="P1484">
        <v>1.0389999999999999</v>
      </c>
      <c r="Q1484">
        <v>1.034</v>
      </c>
      <c r="R1484">
        <v>0.69899999999999995</v>
      </c>
      <c r="S1484">
        <v>0.27800000000000002</v>
      </c>
    </row>
    <row r="1485" spans="1:19" x14ac:dyDescent="0.3">
      <c r="A1485">
        <v>60</v>
      </c>
      <c r="B1485">
        <v>-0.42299999999999999</v>
      </c>
      <c r="C1485">
        <v>-1.423</v>
      </c>
      <c r="D1485">
        <v>-2.42</v>
      </c>
      <c r="E1485">
        <v>-3.153</v>
      </c>
      <c r="F1485">
        <v>-3.26</v>
      </c>
      <c r="G1485">
        <v>2.5</v>
      </c>
      <c r="H1485">
        <v>0</v>
      </c>
      <c r="I1485">
        <v>2.742</v>
      </c>
      <c r="J1485">
        <v>-0.42599999999999999</v>
      </c>
      <c r="K1485">
        <v>-1.423</v>
      </c>
      <c r="L1485">
        <v>-2.4209999999999998</v>
      </c>
      <c r="M1485">
        <v>-3.153</v>
      </c>
      <c r="N1485">
        <v>-3.2629999999999999</v>
      </c>
      <c r="O1485">
        <v>1.0429999999999999</v>
      </c>
      <c r="P1485">
        <v>1.05</v>
      </c>
      <c r="Q1485">
        <v>1.044</v>
      </c>
      <c r="R1485">
        <v>0.70299999999999996</v>
      </c>
      <c r="S1485">
        <v>0.28599999999999998</v>
      </c>
    </row>
    <row r="1486" spans="1:19" x14ac:dyDescent="0.3">
      <c r="A1486">
        <v>120</v>
      </c>
      <c r="B1486">
        <v>-0.42299999999999999</v>
      </c>
      <c r="C1486">
        <v>-1.423</v>
      </c>
      <c r="D1486">
        <v>-2.42</v>
      </c>
      <c r="E1486">
        <v>-3.153</v>
      </c>
      <c r="F1486">
        <v>-3.26</v>
      </c>
      <c r="G1486">
        <v>2.5</v>
      </c>
      <c r="H1486">
        <v>0</v>
      </c>
      <c r="I1486">
        <v>2.742</v>
      </c>
      <c r="J1486">
        <v>-0.42699999999999999</v>
      </c>
      <c r="K1486">
        <v>-1.423</v>
      </c>
      <c r="L1486">
        <v>-2.42</v>
      </c>
      <c r="M1486">
        <v>-3.153</v>
      </c>
      <c r="N1486">
        <v>-3.266</v>
      </c>
      <c r="O1486">
        <v>1.0449999999999999</v>
      </c>
      <c r="P1486">
        <v>1.0509999999999999</v>
      </c>
      <c r="Q1486">
        <v>1.046</v>
      </c>
      <c r="R1486">
        <v>0.70599999999999996</v>
      </c>
      <c r="S1486">
        <v>0.29399999999999998</v>
      </c>
    </row>
    <row r="1487" spans="1:19" x14ac:dyDescent="0.3">
      <c r="A1487">
        <v>180</v>
      </c>
      <c r="B1487">
        <v>-0.42299999999999999</v>
      </c>
      <c r="C1487">
        <v>-1.423</v>
      </c>
      <c r="D1487">
        <v>-2.42</v>
      </c>
      <c r="E1487">
        <v>-3.153</v>
      </c>
      <c r="F1487">
        <v>-3.26</v>
      </c>
      <c r="G1487">
        <v>2.5</v>
      </c>
      <c r="H1487">
        <v>0</v>
      </c>
      <c r="I1487">
        <v>2.742</v>
      </c>
      <c r="J1487">
        <v>-0.42799999999999999</v>
      </c>
      <c r="K1487">
        <v>-1.423</v>
      </c>
      <c r="L1487">
        <v>-2.42</v>
      </c>
      <c r="M1487">
        <v>-3.153</v>
      </c>
      <c r="N1487">
        <v>-3.2690000000000001</v>
      </c>
      <c r="O1487">
        <v>1.0469999999999999</v>
      </c>
      <c r="P1487">
        <v>1.0529999999999999</v>
      </c>
      <c r="Q1487">
        <v>1.046</v>
      </c>
      <c r="R1487">
        <v>0.70699999999999996</v>
      </c>
      <c r="S1487">
        <v>0.3</v>
      </c>
    </row>
    <row r="1488" spans="1:19" x14ac:dyDescent="0.3">
      <c r="A1488">
        <v>240</v>
      </c>
      <c r="B1488">
        <v>-0.42299999999999999</v>
      </c>
      <c r="C1488">
        <v>-1.423</v>
      </c>
      <c r="D1488">
        <v>-2.42</v>
      </c>
      <c r="E1488">
        <v>-3.153</v>
      </c>
      <c r="F1488">
        <v>-3.26</v>
      </c>
      <c r="G1488">
        <v>2.5</v>
      </c>
      <c r="H1488">
        <v>0</v>
      </c>
      <c r="I1488">
        <v>2.742</v>
      </c>
      <c r="J1488">
        <v>-0.42899999999999999</v>
      </c>
      <c r="K1488">
        <v>-1.423</v>
      </c>
      <c r="L1488">
        <v>-2.42</v>
      </c>
      <c r="M1488">
        <v>-3.1520000000000001</v>
      </c>
      <c r="N1488">
        <v>-3.2719999999999998</v>
      </c>
      <c r="O1488">
        <v>1.048</v>
      </c>
      <c r="P1488">
        <v>1.054</v>
      </c>
      <c r="Q1488">
        <v>1.046</v>
      </c>
      <c r="R1488">
        <v>0.70399999999999996</v>
      </c>
      <c r="S1488">
        <v>0.307</v>
      </c>
    </row>
    <row r="1489" spans="1:19" x14ac:dyDescent="0.3">
      <c r="A1489">
        <v>300</v>
      </c>
      <c r="B1489">
        <v>-0.42299999999999999</v>
      </c>
      <c r="C1489">
        <v>-1.423</v>
      </c>
      <c r="D1489">
        <v>-2.42</v>
      </c>
      <c r="E1489">
        <v>-3.153</v>
      </c>
      <c r="F1489">
        <v>-3.26</v>
      </c>
      <c r="G1489">
        <v>2.5</v>
      </c>
      <c r="H1489">
        <v>0</v>
      </c>
      <c r="I1489">
        <v>2.742</v>
      </c>
      <c r="J1489">
        <v>-0.42899999999999999</v>
      </c>
      <c r="K1489">
        <v>-1.4239999999999999</v>
      </c>
      <c r="L1489">
        <v>-2.42</v>
      </c>
      <c r="M1489">
        <v>-3.1509999999999998</v>
      </c>
      <c r="N1489">
        <v>-3.2749999999999999</v>
      </c>
      <c r="O1489">
        <v>1.0489999999999999</v>
      </c>
      <c r="P1489">
        <v>1.054</v>
      </c>
      <c r="Q1489">
        <v>1.046</v>
      </c>
      <c r="R1489">
        <v>0.70299999999999996</v>
      </c>
      <c r="S1489">
        <v>0.313</v>
      </c>
    </row>
    <row r="1490" spans="1:19" x14ac:dyDescent="0.3">
      <c r="A1490">
        <v>360</v>
      </c>
      <c r="B1490">
        <v>-0.42299999999999999</v>
      </c>
      <c r="C1490">
        <v>-1.423</v>
      </c>
      <c r="D1490">
        <v>-2.42</v>
      </c>
      <c r="E1490">
        <v>-3.153</v>
      </c>
      <c r="F1490">
        <v>-3.26</v>
      </c>
      <c r="G1490">
        <v>2.5</v>
      </c>
      <c r="H1490">
        <v>0</v>
      </c>
      <c r="I1490">
        <v>2.742</v>
      </c>
      <c r="J1490">
        <v>-0.42899999999999999</v>
      </c>
      <c r="K1490">
        <v>-1.4239999999999999</v>
      </c>
      <c r="L1490">
        <v>-2.42</v>
      </c>
      <c r="M1490">
        <v>-3.153</v>
      </c>
      <c r="N1490">
        <v>-3.278</v>
      </c>
      <c r="O1490">
        <v>1.0489999999999999</v>
      </c>
      <c r="P1490">
        <v>1.052</v>
      </c>
      <c r="Q1490">
        <v>1.046</v>
      </c>
      <c r="R1490">
        <v>0.70699999999999996</v>
      </c>
      <c r="S1490">
        <v>0.318</v>
      </c>
    </row>
    <row r="1491" spans="1:19" x14ac:dyDescent="0.3">
      <c r="A1491">
        <v>420</v>
      </c>
      <c r="B1491">
        <v>-0.42299999999999999</v>
      </c>
      <c r="C1491">
        <v>-1.423</v>
      </c>
      <c r="D1491">
        <v>-2.42</v>
      </c>
      <c r="E1491">
        <v>-3.153</v>
      </c>
      <c r="F1491">
        <v>-3.26</v>
      </c>
      <c r="G1491">
        <v>2.5</v>
      </c>
      <c r="H1491">
        <v>0</v>
      </c>
      <c r="I1491">
        <v>2.742</v>
      </c>
      <c r="J1491">
        <v>-0.43</v>
      </c>
      <c r="K1491">
        <v>-1.4239999999999999</v>
      </c>
      <c r="L1491">
        <v>-2.42</v>
      </c>
      <c r="M1491">
        <v>-3.1539999999999999</v>
      </c>
      <c r="N1491">
        <v>-3.2810000000000001</v>
      </c>
      <c r="O1491">
        <v>1.05</v>
      </c>
      <c r="P1491">
        <v>1.052</v>
      </c>
      <c r="Q1491">
        <v>1.046</v>
      </c>
      <c r="R1491">
        <v>0.71199999999999997</v>
      </c>
      <c r="S1491">
        <v>0.32100000000000001</v>
      </c>
    </row>
    <row r="1492" spans="1:19" x14ac:dyDescent="0.3">
      <c r="A1492">
        <v>480</v>
      </c>
      <c r="B1492">
        <v>-0.42299999999999999</v>
      </c>
      <c r="C1492">
        <v>-1.423</v>
      </c>
      <c r="D1492">
        <v>-2.42</v>
      </c>
      <c r="E1492">
        <v>-3.153</v>
      </c>
      <c r="F1492">
        <v>-3.26</v>
      </c>
      <c r="G1492">
        <v>2.5</v>
      </c>
      <c r="H1492">
        <v>0</v>
      </c>
      <c r="I1492">
        <v>2.742</v>
      </c>
      <c r="J1492">
        <v>-0.43</v>
      </c>
      <c r="K1492">
        <v>-1.425</v>
      </c>
      <c r="L1492">
        <v>-2.419</v>
      </c>
      <c r="M1492">
        <v>-3.1560000000000001</v>
      </c>
      <c r="N1492">
        <v>-3.2839999999999998</v>
      </c>
      <c r="O1492">
        <v>1.05</v>
      </c>
      <c r="P1492">
        <v>1.052</v>
      </c>
      <c r="Q1492">
        <v>1.046</v>
      </c>
      <c r="R1492">
        <v>0.71699999999999997</v>
      </c>
      <c r="S1492">
        <v>0.32300000000000001</v>
      </c>
    </row>
    <row r="1493" spans="1:19" x14ac:dyDescent="0.3">
      <c r="A1493">
        <v>540</v>
      </c>
      <c r="B1493">
        <v>-0.42299999999999999</v>
      </c>
      <c r="C1493">
        <v>-1.423</v>
      </c>
      <c r="D1493">
        <v>-2.42</v>
      </c>
      <c r="E1493">
        <v>-3.153</v>
      </c>
      <c r="F1493">
        <v>-3.26</v>
      </c>
      <c r="G1493">
        <v>2.5</v>
      </c>
      <c r="H1493">
        <v>0</v>
      </c>
      <c r="I1493">
        <v>2.742</v>
      </c>
      <c r="J1493">
        <v>-0.43</v>
      </c>
      <c r="K1493">
        <v>-1.425</v>
      </c>
      <c r="L1493">
        <v>-2.42</v>
      </c>
      <c r="M1493">
        <v>-3.1579999999999999</v>
      </c>
      <c r="N1493">
        <v>-3.2869999999999999</v>
      </c>
      <c r="O1493">
        <v>1.05</v>
      </c>
      <c r="P1493">
        <v>1.0509999999999999</v>
      </c>
      <c r="Q1493">
        <v>1.0469999999999999</v>
      </c>
      <c r="R1493">
        <v>0.72199999999999998</v>
      </c>
      <c r="S1493">
        <v>0.32500000000000001</v>
      </c>
    </row>
    <row r="1494" spans="1:19" x14ac:dyDescent="0.3">
      <c r="A1494">
        <v>600</v>
      </c>
      <c r="B1494">
        <v>-0.42299999999999999</v>
      </c>
      <c r="C1494">
        <v>-1.423</v>
      </c>
      <c r="D1494">
        <v>-2.42</v>
      </c>
      <c r="E1494">
        <v>-3.153</v>
      </c>
      <c r="F1494">
        <v>-3.26</v>
      </c>
      <c r="G1494">
        <v>2.5</v>
      </c>
      <c r="H1494">
        <v>0</v>
      </c>
      <c r="I1494">
        <v>2.742</v>
      </c>
      <c r="J1494">
        <v>-0.43</v>
      </c>
      <c r="K1494">
        <v>-1.4259999999999999</v>
      </c>
      <c r="L1494">
        <v>-2.42</v>
      </c>
      <c r="M1494">
        <v>-3.16</v>
      </c>
      <c r="N1494">
        <v>-3.29</v>
      </c>
      <c r="O1494">
        <v>1.05</v>
      </c>
      <c r="P1494">
        <v>1.0509999999999999</v>
      </c>
      <c r="Q1494">
        <v>1.046</v>
      </c>
      <c r="R1494">
        <v>0.72699999999999998</v>
      </c>
      <c r="S1494">
        <v>0.32700000000000001</v>
      </c>
    </row>
    <row r="1496" spans="1:19" x14ac:dyDescent="0.3">
      <c r="A1496" t="s">
        <v>0</v>
      </c>
      <c r="B1496" t="s">
        <v>116</v>
      </c>
    </row>
    <row r="1497" spans="1:19" x14ac:dyDescent="0.3">
      <c r="A1497">
        <v>0</v>
      </c>
      <c r="B1497">
        <v>-0.42299999999999999</v>
      </c>
      <c r="C1497">
        <v>-1.423</v>
      </c>
      <c r="D1497">
        <v>-2.42</v>
      </c>
      <c r="E1497">
        <v>-3.153</v>
      </c>
      <c r="F1497">
        <v>-3.26</v>
      </c>
      <c r="G1497">
        <v>2.5</v>
      </c>
      <c r="H1497">
        <v>0</v>
      </c>
      <c r="I1497">
        <v>2.528</v>
      </c>
      <c r="J1497">
        <v>-0.42299999999999999</v>
      </c>
      <c r="K1497">
        <v>-1.423</v>
      </c>
      <c r="L1497">
        <v>-2.42</v>
      </c>
      <c r="M1497">
        <v>-3.153</v>
      </c>
      <c r="N1497">
        <v>-3.26</v>
      </c>
      <c r="O1497">
        <v>1.0389999999999999</v>
      </c>
      <c r="P1497">
        <v>1.0389999999999999</v>
      </c>
      <c r="Q1497">
        <v>1.034</v>
      </c>
      <c r="R1497">
        <v>0.69899999999999995</v>
      </c>
      <c r="S1497">
        <v>0.27800000000000002</v>
      </c>
    </row>
    <row r="1498" spans="1:19" x14ac:dyDescent="0.3">
      <c r="A1498">
        <v>60</v>
      </c>
      <c r="B1498">
        <v>-0.42299999999999999</v>
      </c>
      <c r="C1498">
        <v>-1.423</v>
      </c>
      <c r="D1498">
        <v>-2.42</v>
      </c>
      <c r="E1498">
        <v>-3.153</v>
      </c>
      <c r="F1498">
        <v>-3.26</v>
      </c>
      <c r="G1498">
        <v>2.5</v>
      </c>
      <c r="H1498">
        <v>0</v>
      </c>
      <c r="I1498">
        <v>2.528</v>
      </c>
      <c r="J1498">
        <v>-0.42599999999999999</v>
      </c>
      <c r="K1498">
        <v>-1.423</v>
      </c>
      <c r="L1498">
        <v>-2.4209999999999998</v>
      </c>
      <c r="M1498">
        <v>-3.153</v>
      </c>
      <c r="N1498">
        <v>-3.26</v>
      </c>
      <c r="O1498">
        <v>1.0429999999999999</v>
      </c>
      <c r="P1498">
        <v>1.0489999999999999</v>
      </c>
      <c r="Q1498">
        <v>1.044</v>
      </c>
      <c r="R1498">
        <v>0.70299999999999996</v>
      </c>
      <c r="S1498">
        <v>0.27800000000000002</v>
      </c>
    </row>
    <row r="1499" spans="1:19" x14ac:dyDescent="0.3">
      <c r="A1499">
        <v>120</v>
      </c>
      <c r="B1499">
        <v>-0.42299999999999999</v>
      </c>
      <c r="C1499">
        <v>-1.423</v>
      </c>
      <c r="D1499">
        <v>-2.42</v>
      </c>
      <c r="E1499">
        <v>-3.153</v>
      </c>
      <c r="F1499">
        <v>-3.26</v>
      </c>
      <c r="G1499">
        <v>2.5</v>
      </c>
      <c r="H1499">
        <v>0</v>
      </c>
      <c r="I1499">
        <v>2.528</v>
      </c>
      <c r="J1499">
        <v>-0.42699999999999999</v>
      </c>
      <c r="K1499">
        <v>-1.423</v>
      </c>
      <c r="L1499">
        <v>-2.42</v>
      </c>
      <c r="M1499">
        <v>-3.153</v>
      </c>
      <c r="N1499">
        <v>-3.26</v>
      </c>
      <c r="O1499">
        <v>1.0449999999999999</v>
      </c>
      <c r="P1499">
        <v>1.0509999999999999</v>
      </c>
      <c r="Q1499">
        <v>1.046</v>
      </c>
      <c r="R1499">
        <v>0.70599999999999996</v>
      </c>
      <c r="S1499">
        <v>0.27900000000000003</v>
      </c>
    </row>
    <row r="1500" spans="1:19" x14ac:dyDescent="0.3">
      <c r="A1500">
        <v>180</v>
      </c>
      <c r="B1500">
        <v>-0.42299999999999999</v>
      </c>
      <c r="C1500">
        <v>-1.423</v>
      </c>
      <c r="D1500">
        <v>-2.42</v>
      </c>
      <c r="E1500">
        <v>-3.153</v>
      </c>
      <c r="F1500">
        <v>-3.26</v>
      </c>
      <c r="G1500">
        <v>2.5</v>
      </c>
      <c r="H1500">
        <v>0</v>
      </c>
      <c r="I1500">
        <v>2.528</v>
      </c>
      <c r="J1500">
        <v>-0.42799999999999999</v>
      </c>
      <c r="K1500">
        <v>-1.423</v>
      </c>
      <c r="L1500">
        <v>-2.42</v>
      </c>
      <c r="M1500">
        <v>-3.1520000000000001</v>
      </c>
      <c r="N1500">
        <v>-3.26</v>
      </c>
      <c r="O1500">
        <v>1.046</v>
      </c>
      <c r="P1500">
        <v>1.054</v>
      </c>
      <c r="Q1500">
        <v>1.046</v>
      </c>
      <c r="R1500">
        <v>0.70599999999999996</v>
      </c>
      <c r="S1500">
        <v>0.27900000000000003</v>
      </c>
    </row>
    <row r="1501" spans="1:19" x14ac:dyDescent="0.3">
      <c r="A1501">
        <v>240</v>
      </c>
      <c r="B1501">
        <v>-0.42299999999999999</v>
      </c>
      <c r="C1501">
        <v>-1.423</v>
      </c>
      <c r="D1501">
        <v>-2.42</v>
      </c>
      <c r="E1501">
        <v>-3.153</v>
      </c>
      <c r="F1501">
        <v>-3.26</v>
      </c>
      <c r="G1501">
        <v>2.5</v>
      </c>
      <c r="H1501">
        <v>0</v>
      </c>
      <c r="I1501">
        <v>2.528</v>
      </c>
      <c r="J1501">
        <v>-0.42899999999999999</v>
      </c>
      <c r="K1501">
        <v>-1.423</v>
      </c>
      <c r="L1501">
        <v>-2.42</v>
      </c>
      <c r="M1501">
        <v>-3.153</v>
      </c>
      <c r="N1501">
        <v>-3.26</v>
      </c>
      <c r="O1501">
        <v>1.048</v>
      </c>
      <c r="P1501">
        <v>1.054</v>
      </c>
      <c r="Q1501">
        <v>1.046</v>
      </c>
      <c r="R1501">
        <v>0.70599999999999996</v>
      </c>
      <c r="S1501">
        <v>0.28000000000000003</v>
      </c>
    </row>
    <row r="1502" spans="1:19" x14ac:dyDescent="0.3">
      <c r="A1502">
        <v>300</v>
      </c>
      <c r="B1502">
        <v>-0.42299999999999999</v>
      </c>
      <c r="C1502">
        <v>-1.423</v>
      </c>
      <c r="D1502">
        <v>-2.42</v>
      </c>
      <c r="E1502">
        <v>-3.153</v>
      </c>
      <c r="F1502">
        <v>-3.26</v>
      </c>
      <c r="G1502">
        <v>2.5</v>
      </c>
      <c r="H1502">
        <v>0</v>
      </c>
      <c r="I1502">
        <v>2.528</v>
      </c>
      <c r="J1502">
        <v>-0.42899999999999999</v>
      </c>
      <c r="K1502">
        <v>-1.423</v>
      </c>
      <c r="L1502">
        <v>-2.42</v>
      </c>
      <c r="M1502">
        <v>-3.1520000000000001</v>
      </c>
      <c r="N1502">
        <v>-3.26</v>
      </c>
      <c r="O1502">
        <v>1.0489999999999999</v>
      </c>
      <c r="P1502">
        <v>1.0529999999999999</v>
      </c>
      <c r="Q1502">
        <v>1.046</v>
      </c>
      <c r="R1502">
        <v>0.70599999999999996</v>
      </c>
      <c r="S1502">
        <v>0.28100000000000003</v>
      </c>
    </row>
    <row r="1503" spans="1:19" x14ac:dyDescent="0.3">
      <c r="A1503">
        <v>360</v>
      </c>
      <c r="B1503">
        <v>-0.42299999999999999</v>
      </c>
      <c r="C1503">
        <v>-1.423</v>
      </c>
      <c r="D1503">
        <v>-2.42</v>
      </c>
      <c r="E1503">
        <v>-3.153</v>
      </c>
      <c r="F1503">
        <v>-3.26</v>
      </c>
      <c r="G1503">
        <v>2.5</v>
      </c>
      <c r="H1503">
        <v>0</v>
      </c>
      <c r="I1503">
        <v>2.528</v>
      </c>
      <c r="J1503">
        <v>-0.42899999999999999</v>
      </c>
      <c r="K1503">
        <v>-1.4239999999999999</v>
      </c>
      <c r="L1503">
        <v>-2.42</v>
      </c>
      <c r="M1503">
        <v>-3.153</v>
      </c>
      <c r="N1503">
        <v>-3.26</v>
      </c>
      <c r="O1503">
        <v>1.0489999999999999</v>
      </c>
      <c r="P1503">
        <v>1.0529999999999999</v>
      </c>
      <c r="Q1503">
        <v>1.046</v>
      </c>
      <c r="R1503">
        <v>0.70699999999999996</v>
      </c>
      <c r="S1503">
        <v>0.28199999999999997</v>
      </c>
    </row>
    <row r="1504" spans="1:19" x14ac:dyDescent="0.3">
      <c r="A1504">
        <v>420</v>
      </c>
      <c r="B1504">
        <v>-0.42299999999999999</v>
      </c>
      <c r="C1504">
        <v>-1.423</v>
      </c>
      <c r="D1504">
        <v>-2.42</v>
      </c>
      <c r="E1504">
        <v>-3.153</v>
      </c>
      <c r="F1504">
        <v>-3.26</v>
      </c>
      <c r="G1504">
        <v>2.5</v>
      </c>
      <c r="H1504">
        <v>0</v>
      </c>
      <c r="I1504">
        <v>2.528</v>
      </c>
      <c r="J1504">
        <v>-0.43</v>
      </c>
      <c r="K1504">
        <v>-1.4239999999999999</v>
      </c>
      <c r="L1504">
        <v>-2.42</v>
      </c>
      <c r="M1504">
        <v>-3.153</v>
      </c>
      <c r="N1504">
        <v>-3.26</v>
      </c>
      <c r="O1504">
        <v>1.05</v>
      </c>
      <c r="P1504">
        <v>1.052</v>
      </c>
      <c r="Q1504">
        <v>1.046</v>
      </c>
      <c r="R1504">
        <v>0.70699999999999996</v>
      </c>
      <c r="S1504">
        <v>0.28299999999999997</v>
      </c>
    </row>
    <row r="1505" spans="1:19" x14ac:dyDescent="0.3">
      <c r="A1505">
        <v>480</v>
      </c>
      <c r="B1505">
        <v>-0.42299999999999999</v>
      </c>
      <c r="C1505">
        <v>-1.423</v>
      </c>
      <c r="D1505">
        <v>-2.42</v>
      </c>
      <c r="E1505">
        <v>-3.153</v>
      </c>
      <c r="F1505">
        <v>-3.26</v>
      </c>
      <c r="G1505">
        <v>2.5</v>
      </c>
      <c r="H1505">
        <v>0</v>
      </c>
      <c r="I1505">
        <v>2.528</v>
      </c>
      <c r="J1505">
        <v>-0.43</v>
      </c>
      <c r="K1505">
        <v>-1.425</v>
      </c>
      <c r="L1505">
        <v>-2.42</v>
      </c>
      <c r="M1505">
        <v>-3.153</v>
      </c>
      <c r="N1505">
        <v>-3.26</v>
      </c>
      <c r="O1505">
        <v>1.05</v>
      </c>
      <c r="P1505">
        <v>1.052</v>
      </c>
      <c r="Q1505">
        <v>1.046</v>
      </c>
      <c r="R1505">
        <v>0.70699999999999996</v>
      </c>
      <c r="S1505">
        <v>0.28299999999999997</v>
      </c>
    </row>
    <row r="1506" spans="1:19" x14ac:dyDescent="0.3">
      <c r="A1506">
        <v>540</v>
      </c>
      <c r="B1506">
        <v>-0.42299999999999999</v>
      </c>
      <c r="C1506">
        <v>-1.423</v>
      </c>
      <c r="D1506">
        <v>-2.42</v>
      </c>
      <c r="E1506">
        <v>-3.153</v>
      </c>
      <c r="F1506">
        <v>-3.26</v>
      </c>
      <c r="G1506">
        <v>2.5</v>
      </c>
      <c r="H1506">
        <v>0</v>
      </c>
      <c r="I1506">
        <v>2.528</v>
      </c>
      <c r="J1506">
        <v>-0.43</v>
      </c>
      <c r="K1506">
        <v>-1.425</v>
      </c>
      <c r="L1506">
        <v>-2.42</v>
      </c>
      <c r="M1506">
        <v>-3.153</v>
      </c>
      <c r="N1506">
        <v>-3.26</v>
      </c>
      <c r="O1506">
        <v>1.05</v>
      </c>
      <c r="P1506">
        <v>1.0509999999999999</v>
      </c>
      <c r="Q1506">
        <v>1.0469999999999999</v>
      </c>
      <c r="R1506">
        <v>0.70699999999999996</v>
      </c>
      <c r="S1506">
        <v>0.28199999999999997</v>
      </c>
    </row>
    <row r="1507" spans="1:19" x14ac:dyDescent="0.3">
      <c r="A1507">
        <v>600</v>
      </c>
      <c r="B1507">
        <v>-0.42299999999999999</v>
      </c>
      <c r="C1507">
        <v>-1.423</v>
      </c>
      <c r="D1507">
        <v>-2.42</v>
      </c>
      <c r="E1507">
        <v>-3.153</v>
      </c>
      <c r="F1507">
        <v>-3.26</v>
      </c>
      <c r="G1507">
        <v>2.5</v>
      </c>
      <c r="H1507">
        <v>0</v>
      </c>
      <c r="I1507">
        <v>2.528</v>
      </c>
      <c r="J1507">
        <v>-0.43</v>
      </c>
      <c r="K1507">
        <v>-1.4259999999999999</v>
      </c>
      <c r="L1507">
        <v>-2.42</v>
      </c>
      <c r="M1507">
        <v>-3.153</v>
      </c>
      <c r="N1507">
        <v>-3.26</v>
      </c>
      <c r="O1507">
        <v>1.05</v>
      </c>
      <c r="P1507">
        <v>1.0509999999999999</v>
      </c>
      <c r="Q1507">
        <v>1.046</v>
      </c>
      <c r="R1507">
        <v>0.70799999999999996</v>
      </c>
      <c r="S1507">
        <v>0.28199999999999997</v>
      </c>
    </row>
    <row r="1509" spans="1:19" x14ac:dyDescent="0.3">
      <c r="A1509" t="s">
        <v>0</v>
      </c>
      <c r="B1509" t="s">
        <v>117</v>
      </c>
    </row>
    <row r="1510" spans="1:19" x14ac:dyDescent="0.3">
      <c r="A1510">
        <v>0</v>
      </c>
      <c r="B1510">
        <v>-0.42299999999999999</v>
      </c>
      <c r="C1510">
        <v>-1.423</v>
      </c>
      <c r="D1510">
        <v>-2.42</v>
      </c>
      <c r="E1510">
        <v>-3.153</v>
      </c>
      <c r="F1510">
        <v>-3.26</v>
      </c>
      <c r="G1510">
        <v>2.5</v>
      </c>
      <c r="H1510">
        <v>0</v>
      </c>
      <c r="I1510">
        <v>2.302</v>
      </c>
      <c r="J1510">
        <v>-0.42299999999999999</v>
      </c>
      <c r="K1510">
        <v>-1.423</v>
      </c>
      <c r="L1510">
        <v>-2.42</v>
      </c>
      <c r="M1510">
        <v>-3.153</v>
      </c>
      <c r="N1510">
        <v>-3.26</v>
      </c>
      <c r="O1510">
        <v>1.0389999999999999</v>
      </c>
      <c r="P1510">
        <v>1.0389999999999999</v>
      </c>
      <c r="Q1510">
        <v>1.034</v>
      </c>
      <c r="R1510">
        <v>0.69899999999999995</v>
      </c>
      <c r="S1510">
        <v>0.27800000000000002</v>
      </c>
    </row>
    <row r="1511" spans="1:19" x14ac:dyDescent="0.3">
      <c r="A1511">
        <v>60</v>
      </c>
      <c r="B1511">
        <v>-0.42299999999999999</v>
      </c>
      <c r="C1511">
        <v>-1.423</v>
      </c>
      <c r="D1511">
        <v>-2.42</v>
      </c>
      <c r="E1511">
        <v>-3.153</v>
      </c>
      <c r="F1511">
        <v>-3.26</v>
      </c>
      <c r="G1511">
        <v>2.5</v>
      </c>
      <c r="H1511">
        <v>0</v>
      </c>
      <c r="I1511">
        <v>2.302</v>
      </c>
      <c r="J1511">
        <v>-0.42599999999999999</v>
      </c>
      <c r="K1511">
        <v>-1.423</v>
      </c>
      <c r="L1511">
        <v>-2.4209999999999998</v>
      </c>
      <c r="M1511">
        <v>-3.153</v>
      </c>
      <c r="N1511">
        <v>-3.2570000000000001</v>
      </c>
      <c r="O1511">
        <v>1.0429999999999999</v>
      </c>
      <c r="P1511">
        <v>1.0489999999999999</v>
      </c>
      <c r="Q1511">
        <v>1.0429999999999999</v>
      </c>
      <c r="R1511">
        <v>0.70399999999999996</v>
      </c>
      <c r="S1511">
        <v>0.27</v>
      </c>
    </row>
    <row r="1512" spans="1:19" x14ac:dyDescent="0.3">
      <c r="A1512">
        <v>120</v>
      </c>
      <c r="B1512">
        <v>-0.42299999999999999</v>
      </c>
      <c r="C1512">
        <v>-1.423</v>
      </c>
      <c r="D1512">
        <v>-2.42</v>
      </c>
      <c r="E1512">
        <v>-3.153</v>
      </c>
      <c r="F1512">
        <v>-3.26</v>
      </c>
      <c r="G1512">
        <v>2.5</v>
      </c>
      <c r="H1512">
        <v>0</v>
      </c>
      <c r="I1512">
        <v>2.302</v>
      </c>
      <c r="J1512">
        <v>-0.42699999999999999</v>
      </c>
      <c r="K1512">
        <v>-1.423</v>
      </c>
      <c r="L1512">
        <v>-2.42</v>
      </c>
      <c r="M1512">
        <v>-3.1520000000000001</v>
      </c>
      <c r="N1512">
        <v>-3.254</v>
      </c>
      <c r="O1512">
        <v>1.0449999999999999</v>
      </c>
      <c r="P1512">
        <v>1.0509999999999999</v>
      </c>
      <c r="Q1512">
        <v>1.0449999999999999</v>
      </c>
      <c r="R1512">
        <v>0.70399999999999996</v>
      </c>
      <c r="S1512">
        <v>0.26400000000000001</v>
      </c>
    </row>
    <row r="1513" spans="1:19" x14ac:dyDescent="0.3">
      <c r="A1513">
        <v>180</v>
      </c>
      <c r="B1513">
        <v>-0.42299999999999999</v>
      </c>
      <c r="C1513">
        <v>-1.423</v>
      </c>
      <c r="D1513">
        <v>-2.42</v>
      </c>
      <c r="E1513">
        <v>-3.153</v>
      </c>
      <c r="F1513">
        <v>-3.26</v>
      </c>
      <c r="G1513">
        <v>2.5</v>
      </c>
      <c r="H1513">
        <v>0</v>
      </c>
      <c r="I1513">
        <v>2.302</v>
      </c>
      <c r="J1513">
        <v>-0.42799999999999999</v>
      </c>
      <c r="K1513">
        <v>-1.423</v>
      </c>
      <c r="L1513">
        <v>-2.42</v>
      </c>
      <c r="M1513">
        <v>-3.1520000000000001</v>
      </c>
      <c r="N1513">
        <v>-3.2509999999999999</v>
      </c>
      <c r="O1513">
        <v>1.046</v>
      </c>
      <c r="P1513">
        <v>1.054</v>
      </c>
      <c r="Q1513">
        <v>1.046</v>
      </c>
      <c r="R1513">
        <v>0.70499999999999996</v>
      </c>
      <c r="S1513">
        <v>0.25700000000000001</v>
      </c>
    </row>
    <row r="1514" spans="1:19" x14ac:dyDescent="0.3">
      <c r="A1514">
        <v>240</v>
      </c>
      <c r="B1514">
        <v>-0.42299999999999999</v>
      </c>
      <c r="C1514">
        <v>-1.423</v>
      </c>
      <c r="D1514">
        <v>-2.42</v>
      </c>
      <c r="E1514">
        <v>-3.153</v>
      </c>
      <c r="F1514">
        <v>-3.26</v>
      </c>
      <c r="G1514">
        <v>2.5</v>
      </c>
      <c r="H1514">
        <v>0</v>
      </c>
      <c r="I1514">
        <v>2.302</v>
      </c>
      <c r="J1514">
        <v>-0.42899999999999999</v>
      </c>
      <c r="K1514">
        <v>-1.423</v>
      </c>
      <c r="L1514">
        <v>-2.42</v>
      </c>
      <c r="M1514">
        <v>-3.153</v>
      </c>
      <c r="N1514">
        <v>-3.2480000000000002</v>
      </c>
      <c r="O1514">
        <v>1.048</v>
      </c>
      <c r="P1514">
        <v>1.054</v>
      </c>
      <c r="Q1514">
        <v>1.046</v>
      </c>
      <c r="R1514">
        <v>0.70899999999999996</v>
      </c>
      <c r="S1514">
        <v>0.252</v>
      </c>
    </row>
    <row r="1515" spans="1:19" x14ac:dyDescent="0.3">
      <c r="A1515">
        <v>300</v>
      </c>
      <c r="B1515">
        <v>-0.42299999999999999</v>
      </c>
      <c r="C1515">
        <v>-1.423</v>
      </c>
      <c r="D1515">
        <v>-2.42</v>
      </c>
      <c r="E1515">
        <v>-3.153</v>
      </c>
      <c r="F1515">
        <v>-3.26</v>
      </c>
      <c r="G1515">
        <v>2.5</v>
      </c>
      <c r="H1515">
        <v>0</v>
      </c>
      <c r="I1515">
        <v>2.302</v>
      </c>
      <c r="J1515">
        <v>-0.42899999999999999</v>
      </c>
      <c r="K1515">
        <v>-1.423</v>
      </c>
      <c r="L1515">
        <v>-2.42</v>
      </c>
      <c r="M1515">
        <v>-3.153</v>
      </c>
      <c r="N1515">
        <v>-3.2450000000000001</v>
      </c>
      <c r="O1515">
        <v>1.0489999999999999</v>
      </c>
      <c r="P1515">
        <v>1.0529999999999999</v>
      </c>
      <c r="Q1515">
        <v>1.0449999999999999</v>
      </c>
      <c r="R1515">
        <v>0.70899999999999996</v>
      </c>
      <c r="S1515">
        <v>0.249</v>
      </c>
    </row>
    <row r="1516" spans="1:19" x14ac:dyDescent="0.3">
      <c r="A1516">
        <v>360</v>
      </c>
      <c r="B1516">
        <v>-0.42299999999999999</v>
      </c>
      <c r="C1516">
        <v>-1.423</v>
      </c>
      <c r="D1516">
        <v>-2.42</v>
      </c>
      <c r="E1516">
        <v>-3.153</v>
      </c>
      <c r="F1516">
        <v>-3.26</v>
      </c>
      <c r="G1516">
        <v>2.5</v>
      </c>
      <c r="H1516">
        <v>0</v>
      </c>
      <c r="I1516">
        <v>2.302</v>
      </c>
      <c r="J1516">
        <v>-0.42899999999999999</v>
      </c>
      <c r="K1516">
        <v>-1.4239999999999999</v>
      </c>
      <c r="L1516">
        <v>-2.42</v>
      </c>
      <c r="M1516">
        <v>-3.153</v>
      </c>
      <c r="N1516">
        <v>-3.242</v>
      </c>
      <c r="O1516">
        <v>1.0489999999999999</v>
      </c>
      <c r="P1516">
        <v>1.0529999999999999</v>
      </c>
      <c r="Q1516">
        <v>1.0469999999999999</v>
      </c>
      <c r="R1516">
        <v>0.70599999999999996</v>
      </c>
      <c r="S1516">
        <v>0.246</v>
      </c>
    </row>
    <row r="1517" spans="1:19" x14ac:dyDescent="0.3">
      <c r="A1517">
        <v>420</v>
      </c>
      <c r="B1517">
        <v>-0.42299999999999999</v>
      </c>
      <c r="C1517">
        <v>-1.423</v>
      </c>
      <c r="D1517">
        <v>-2.42</v>
      </c>
      <c r="E1517">
        <v>-3.153</v>
      </c>
      <c r="F1517">
        <v>-3.26</v>
      </c>
      <c r="G1517">
        <v>2.5</v>
      </c>
      <c r="H1517">
        <v>0</v>
      </c>
      <c r="I1517">
        <v>2.302</v>
      </c>
      <c r="J1517">
        <v>-0.43</v>
      </c>
      <c r="K1517">
        <v>-1.4239999999999999</v>
      </c>
      <c r="L1517">
        <v>-2.42</v>
      </c>
      <c r="M1517">
        <v>-3.1509999999999998</v>
      </c>
      <c r="N1517">
        <v>-3.2389999999999999</v>
      </c>
      <c r="O1517">
        <v>1.05</v>
      </c>
      <c r="P1517">
        <v>1.052</v>
      </c>
      <c r="Q1517">
        <v>1.046</v>
      </c>
      <c r="R1517">
        <v>0.70099999999999996</v>
      </c>
      <c r="S1517">
        <v>0.24399999999999999</v>
      </c>
    </row>
    <row r="1518" spans="1:19" x14ac:dyDescent="0.3">
      <c r="A1518">
        <v>480</v>
      </c>
      <c r="B1518">
        <v>-0.42299999999999999</v>
      </c>
      <c r="C1518">
        <v>-1.423</v>
      </c>
      <c r="D1518">
        <v>-2.42</v>
      </c>
      <c r="E1518">
        <v>-3.153</v>
      </c>
      <c r="F1518">
        <v>-3.26</v>
      </c>
      <c r="G1518">
        <v>2.5</v>
      </c>
      <c r="H1518">
        <v>0</v>
      </c>
      <c r="I1518">
        <v>2.302</v>
      </c>
      <c r="J1518">
        <v>-0.43</v>
      </c>
      <c r="K1518">
        <v>-1.425</v>
      </c>
      <c r="L1518">
        <v>-2.42</v>
      </c>
      <c r="M1518">
        <v>-3.149</v>
      </c>
      <c r="N1518">
        <v>-3.2360000000000002</v>
      </c>
      <c r="O1518">
        <v>1.05</v>
      </c>
      <c r="P1518">
        <v>1.0509999999999999</v>
      </c>
      <c r="Q1518">
        <v>1.0469999999999999</v>
      </c>
      <c r="R1518">
        <v>0.69599999999999995</v>
      </c>
      <c r="S1518">
        <v>0.24099999999999999</v>
      </c>
    </row>
    <row r="1519" spans="1:19" x14ac:dyDescent="0.3">
      <c r="A1519">
        <v>540</v>
      </c>
      <c r="B1519">
        <v>-0.42299999999999999</v>
      </c>
      <c r="C1519">
        <v>-1.423</v>
      </c>
      <c r="D1519">
        <v>-2.42</v>
      </c>
      <c r="E1519">
        <v>-3.153</v>
      </c>
      <c r="F1519">
        <v>-3.26</v>
      </c>
      <c r="G1519">
        <v>2.5</v>
      </c>
      <c r="H1519">
        <v>0</v>
      </c>
      <c r="I1519">
        <v>2.302</v>
      </c>
      <c r="J1519">
        <v>-0.43</v>
      </c>
      <c r="K1519">
        <v>-1.425</v>
      </c>
      <c r="L1519">
        <v>-2.42</v>
      </c>
      <c r="M1519">
        <v>-3.1459999999999999</v>
      </c>
      <c r="N1519">
        <v>-3.2330000000000001</v>
      </c>
      <c r="O1519">
        <v>1.05</v>
      </c>
      <c r="P1519">
        <v>1.0509999999999999</v>
      </c>
      <c r="Q1519">
        <v>1.046</v>
      </c>
      <c r="R1519">
        <v>0.69</v>
      </c>
      <c r="S1519">
        <v>0.23899999999999999</v>
      </c>
    </row>
    <row r="1520" spans="1:19" x14ac:dyDescent="0.3">
      <c r="A1520">
        <v>600</v>
      </c>
      <c r="B1520">
        <v>-0.42299999999999999</v>
      </c>
      <c r="C1520">
        <v>-1.423</v>
      </c>
      <c r="D1520">
        <v>-2.42</v>
      </c>
      <c r="E1520">
        <v>-3.153</v>
      </c>
      <c r="F1520">
        <v>-3.26</v>
      </c>
      <c r="G1520">
        <v>2.5</v>
      </c>
      <c r="H1520">
        <v>0</v>
      </c>
      <c r="I1520">
        <v>2.302</v>
      </c>
      <c r="J1520">
        <v>-0.43</v>
      </c>
      <c r="K1520">
        <v>-1.4259999999999999</v>
      </c>
      <c r="L1520">
        <v>-2.419</v>
      </c>
      <c r="M1520">
        <v>-3.1440000000000001</v>
      </c>
      <c r="N1520">
        <v>-3.23</v>
      </c>
      <c r="O1520">
        <v>1.05</v>
      </c>
      <c r="P1520">
        <v>1.0509999999999999</v>
      </c>
      <c r="Q1520">
        <v>1.046</v>
      </c>
      <c r="R1520">
        <v>0.68600000000000005</v>
      </c>
      <c r="S1520">
        <v>0.23699999999999999</v>
      </c>
    </row>
    <row r="1522" spans="1:19" x14ac:dyDescent="0.3">
      <c r="A1522" t="s">
        <v>0</v>
      </c>
      <c r="B1522" t="s">
        <v>118</v>
      </c>
    </row>
    <row r="1523" spans="1:19" x14ac:dyDescent="0.3">
      <c r="A1523">
        <v>0</v>
      </c>
      <c r="B1523">
        <v>-0.42299999999999999</v>
      </c>
      <c r="C1523">
        <v>-1.423</v>
      </c>
      <c r="D1523">
        <v>-2.42</v>
      </c>
      <c r="E1523">
        <v>-3.1459999999999999</v>
      </c>
      <c r="F1523">
        <v>-3.25</v>
      </c>
      <c r="G1523">
        <v>2.5</v>
      </c>
      <c r="H1523">
        <v>0</v>
      </c>
      <c r="I1523">
        <v>2.7429999999999999</v>
      </c>
      <c r="J1523">
        <v>-0.42299999999999999</v>
      </c>
      <c r="K1523">
        <v>-1.423</v>
      </c>
      <c r="L1523">
        <v>-2.42</v>
      </c>
      <c r="M1523">
        <v>-3.1459999999999999</v>
      </c>
      <c r="N1523">
        <v>-3.25</v>
      </c>
      <c r="O1523">
        <v>1.0389999999999999</v>
      </c>
      <c r="P1523">
        <v>1.0389999999999999</v>
      </c>
      <c r="Q1523">
        <v>1.034</v>
      </c>
      <c r="R1523">
        <v>0.69199999999999995</v>
      </c>
      <c r="S1523">
        <v>0.27500000000000002</v>
      </c>
    </row>
    <row r="1524" spans="1:19" x14ac:dyDescent="0.3">
      <c r="A1524">
        <v>60</v>
      </c>
      <c r="B1524">
        <v>-0.42299999999999999</v>
      </c>
      <c r="C1524">
        <v>-1.423</v>
      </c>
      <c r="D1524">
        <v>-2.42</v>
      </c>
      <c r="E1524">
        <v>-3.1459999999999999</v>
      </c>
      <c r="F1524">
        <v>-3.25</v>
      </c>
      <c r="G1524">
        <v>2.5</v>
      </c>
      <c r="H1524">
        <v>0</v>
      </c>
      <c r="I1524">
        <v>2.7429999999999999</v>
      </c>
      <c r="J1524">
        <v>-0.42599999999999999</v>
      </c>
      <c r="K1524">
        <v>-1.423</v>
      </c>
      <c r="L1524">
        <v>-2.42</v>
      </c>
      <c r="M1524">
        <v>-3.145</v>
      </c>
      <c r="N1524">
        <v>-3.2530000000000001</v>
      </c>
      <c r="O1524">
        <v>1.0429999999999999</v>
      </c>
      <c r="P1524">
        <v>1.05</v>
      </c>
      <c r="Q1524">
        <v>1.0429999999999999</v>
      </c>
      <c r="R1524">
        <v>0.69499999999999995</v>
      </c>
      <c r="S1524">
        <v>0.28399999999999997</v>
      </c>
    </row>
    <row r="1525" spans="1:19" x14ac:dyDescent="0.3">
      <c r="A1525">
        <v>120</v>
      </c>
      <c r="B1525">
        <v>-0.42299999999999999</v>
      </c>
      <c r="C1525">
        <v>-1.423</v>
      </c>
      <c r="D1525">
        <v>-2.42</v>
      </c>
      <c r="E1525">
        <v>-3.1459999999999999</v>
      </c>
      <c r="F1525">
        <v>-3.25</v>
      </c>
      <c r="G1525">
        <v>2.5</v>
      </c>
      <c r="H1525">
        <v>0</v>
      </c>
      <c r="I1525">
        <v>2.7429999999999999</v>
      </c>
      <c r="J1525">
        <v>-0.42699999999999999</v>
      </c>
      <c r="K1525">
        <v>-1.423</v>
      </c>
      <c r="L1525">
        <v>-2.42</v>
      </c>
      <c r="M1525">
        <v>-3.1459999999999999</v>
      </c>
      <c r="N1525">
        <v>-3.2559999999999998</v>
      </c>
      <c r="O1525">
        <v>1.0449999999999999</v>
      </c>
      <c r="P1525">
        <v>1.0509999999999999</v>
      </c>
      <c r="Q1525">
        <v>1.046</v>
      </c>
      <c r="R1525">
        <v>0.7</v>
      </c>
      <c r="S1525">
        <v>0.29099999999999998</v>
      </c>
    </row>
    <row r="1526" spans="1:19" x14ac:dyDescent="0.3">
      <c r="A1526">
        <v>180</v>
      </c>
      <c r="B1526">
        <v>-0.42299999999999999</v>
      </c>
      <c r="C1526">
        <v>-1.423</v>
      </c>
      <c r="D1526">
        <v>-2.42</v>
      </c>
      <c r="E1526">
        <v>-3.1459999999999999</v>
      </c>
      <c r="F1526">
        <v>-3.25</v>
      </c>
      <c r="G1526">
        <v>2.5</v>
      </c>
      <c r="H1526">
        <v>0</v>
      </c>
      <c r="I1526">
        <v>2.7429999999999999</v>
      </c>
      <c r="J1526">
        <v>-0.42799999999999999</v>
      </c>
      <c r="K1526">
        <v>-1.423</v>
      </c>
      <c r="L1526">
        <v>-2.42</v>
      </c>
      <c r="M1526">
        <v>-3.1459999999999999</v>
      </c>
      <c r="N1526">
        <v>-3.2589999999999999</v>
      </c>
      <c r="O1526">
        <v>1.0469999999999999</v>
      </c>
      <c r="P1526">
        <v>1.0529999999999999</v>
      </c>
      <c r="Q1526">
        <v>1.0449999999999999</v>
      </c>
      <c r="R1526">
        <v>0.7</v>
      </c>
      <c r="S1526">
        <v>0.29799999999999999</v>
      </c>
    </row>
    <row r="1527" spans="1:19" x14ac:dyDescent="0.3">
      <c r="A1527">
        <v>240</v>
      </c>
      <c r="B1527">
        <v>-0.42299999999999999</v>
      </c>
      <c r="C1527">
        <v>-1.423</v>
      </c>
      <c r="D1527">
        <v>-2.42</v>
      </c>
      <c r="E1527">
        <v>-3.1459999999999999</v>
      </c>
      <c r="F1527">
        <v>-3.25</v>
      </c>
      <c r="G1527">
        <v>2.5</v>
      </c>
      <c r="H1527">
        <v>0</v>
      </c>
      <c r="I1527">
        <v>2.7429999999999999</v>
      </c>
      <c r="J1527">
        <v>-0.42899999999999999</v>
      </c>
      <c r="K1527">
        <v>-1.423</v>
      </c>
      <c r="L1527">
        <v>-2.42</v>
      </c>
      <c r="M1527">
        <v>-3.145</v>
      </c>
      <c r="N1527">
        <v>-3.262</v>
      </c>
      <c r="O1527">
        <v>1.048</v>
      </c>
      <c r="P1527">
        <v>1.054</v>
      </c>
      <c r="Q1527">
        <v>1.046</v>
      </c>
      <c r="R1527">
        <v>0.69699999999999995</v>
      </c>
      <c r="S1527">
        <v>0.30399999999999999</v>
      </c>
    </row>
    <row r="1528" spans="1:19" x14ac:dyDescent="0.3">
      <c r="A1528">
        <v>300</v>
      </c>
      <c r="B1528">
        <v>-0.42299999999999999</v>
      </c>
      <c r="C1528">
        <v>-1.423</v>
      </c>
      <c r="D1528">
        <v>-2.42</v>
      </c>
      <c r="E1528">
        <v>-3.1459999999999999</v>
      </c>
      <c r="F1528">
        <v>-3.25</v>
      </c>
      <c r="G1528">
        <v>2.5</v>
      </c>
      <c r="H1528">
        <v>0</v>
      </c>
      <c r="I1528">
        <v>2.7429999999999999</v>
      </c>
      <c r="J1528">
        <v>-0.42899999999999999</v>
      </c>
      <c r="K1528">
        <v>-1.4239999999999999</v>
      </c>
      <c r="L1528">
        <v>-2.42</v>
      </c>
      <c r="M1528">
        <v>-3.1440000000000001</v>
      </c>
      <c r="N1528">
        <v>-3.2650000000000001</v>
      </c>
      <c r="O1528">
        <v>1.0489999999999999</v>
      </c>
      <c r="P1528">
        <v>1.0529999999999999</v>
      </c>
      <c r="Q1528">
        <v>1.046</v>
      </c>
      <c r="R1528">
        <v>0.69699999999999995</v>
      </c>
      <c r="S1528">
        <v>0.31</v>
      </c>
    </row>
    <row r="1529" spans="1:19" x14ac:dyDescent="0.3">
      <c r="A1529">
        <v>360</v>
      </c>
      <c r="B1529">
        <v>-0.42299999999999999</v>
      </c>
      <c r="C1529">
        <v>-1.423</v>
      </c>
      <c r="D1529">
        <v>-2.42</v>
      </c>
      <c r="E1529">
        <v>-3.1459999999999999</v>
      </c>
      <c r="F1529">
        <v>-3.25</v>
      </c>
      <c r="G1529">
        <v>2.5</v>
      </c>
      <c r="H1529">
        <v>0</v>
      </c>
      <c r="I1529">
        <v>2.7429999999999999</v>
      </c>
      <c r="J1529">
        <v>-0.42899999999999999</v>
      </c>
      <c r="K1529">
        <v>-1.4239999999999999</v>
      </c>
      <c r="L1529">
        <v>-2.42</v>
      </c>
      <c r="M1529">
        <v>-3.145</v>
      </c>
      <c r="N1529">
        <v>-3.2679999999999998</v>
      </c>
      <c r="O1529">
        <v>1.0489999999999999</v>
      </c>
      <c r="P1529">
        <v>1.052</v>
      </c>
      <c r="Q1529">
        <v>1.046</v>
      </c>
      <c r="R1529">
        <v>0.70099999999999996</v>
      </c>
      <c r="S1529">
        <v>0.315</v>
      </c>
    </row>
    <row r="1530" spans="1:19" x14ac:dyDescent="0.3">
      <c r="A1530">
        <v>420</v>
      </c>
      <c r="B1530">
        <v>-0.42299999999999999</v>
      </c>
      <c r="C1530">
        <v>-1.423</v>
      </c>
      <c r="D1530">
        <v>-2.42</v>
      </c>
      <c r="E1530">
        <v>-3.1459999999999999</v>
      </c>
      <c r="F1530">
        <v>-3.25</v>
      </c>
      <c r="G1530">
        <v>2.5</v>
      </c>
      <c r="H1530">
        <v>0</v>
      </c>
      <c r="I1530">
        <v>2.7429999999999999</v>
      </c>
      <c r="J1530">
        <v>-0.43</v>
      </c>
      <c r="K1530">
        <v>-1.4239999999999999</v>
      </c>
      <c r="L1530">
        <v>-2.419</v>
      </c>
      <c r="M1530">
        <v>-3.1469999999999998</v>
      </c>
      <c r="N1530">
        <v>-3.2709999999999999</v>
      </c>
      <c r="O1530">
        <v>1.05</v>
      </c>
      <c r="P1530">
        <v>1.052</v>
      </c>
      <c r="Q1530">
        <v>1.0449999999999999</v>
      </c>
      <c r="R1530">
        <v>0.70499999999999996</v>
      </c>
      <c r="S1530">
        <v>0.31900000000000001</v>
      </c>
    </row>
    <row r="1531" spans="1:19" x14ac:dyDescent="0.3">
      <c r="A1531">
        <v>480</v>
      </c>
      <c r="B1531">
        <v>-0.42299999999999999</v>
      </c>
      <c r="C1531">
        <v>-1.423</v>
      </c>
      <c r="D1531">
        <v>-2.42</v>
      </c>
      <c r="E1531">
        <v>-3.1459999999999999</v>
      </c>
      <c r="F1531">
        <v>-3.25</v>
      </c>
      <c r="G1531">
        <v>2.5</v>
      </c>
      <c r="H1531">
        <v>0</v>
      </c>
      <c r="I1531">
        <v>2.7429999999999999</v>
      </c>
      <c r="J1531">
        <v>-0.43</v>
      </c>
      <c r="K1531">
        <v>-1.425</v>
      </c>
      <c r="L1531">
        <v>-2.419</v>
      </c>
      <c r="M1531">
        <v>-3.149</v>
      </c>
      <c r="N1531">
        <v>-3.274</v>
      </c>
      <c r="O1531">
        <v>1.05</v>
      </c>
      <c r="P1531">
        <v>1.0509999999999999</v>
      </c>
      <c r="Q1531">
        <v>1.046</v>
      </c>
      <c r="R1531">
        <v>0.71099999999999997</v>
      </c>
      <c r="S1531">
        <v>0.32100000000000001</v>
      </c>
    </row>
    <row r="1532" spans="1:19" x14ac:dyDescent="0.3">
      <c r="A1532">
        <v>540</v>
      </c>
      <c r="B1532">
        <v>-0.42299999999999999</v>
      </c>
      <c r="C1532">
        <v>-1.423</v>
      </c>
      <c r="D1532">
        <v>-2.42</v>
      </c>
      <c r="E1532">
        <v>-3.1459999999999999</v>
      </c>
      <c r="F1532">
        <v>-3.25</v>
      </c>
      <c r="G1532">
        <v>2.5</v>
      </c>
      <c r="H1532">
        <v>0</v>
      </c>
      <c r="I1532">
        <v>2.7429999999999999</v>
      </c>
      <c r="J1532">
        <v>-0.43</v>
      </c>
      <c r="K1532">
        <v>-1.425</v>
      </c>
      <c r="L1532">
        <v>-2.419</v>
      </c>
      <c r="M1532">
        <v>-3.1509999999999998</v>
      </c>
      <c r="N1532">
        <v>-3.2770000000000001</v>
      </c>
      <c r="O1532">
        <v>1.05</v>
      </c>
      <c r="P1532">
        <v>1.0509999999999999</v>
      </c>
      <c r="Q1532">
        <v>1.046</v>
      </c>
      <c r="R1532">
        <v>0.71499999999999997</v>
      </c>
      <c r="S1532">
        <v>0.32300000000000001</v>
      </c>
    </row>
    <row r="1533" spans="1:19" x14ac:dyDescent="0.3">
      <c r="A1533">
        <v>600</v>
      </c>
      <c r="B1533">
        <v>-0.42299999999999999</v>
      </c>
      <c r="C1533">
        <v>-1.423</v>
      </c>
      <c r="D1533">
        <v>-2.42</v>
      </c>
      <c r="E1533">
        <v>-3.1459999999999999</v>
      </c>
      <c r="F1533">
        <v>-3.25</v>
      </c>
      <c r="G1533">
        <v>2.5</v>
      </c>
      <c r="H1533">
        <v>0</v>
      </c>
      <c r="I1533">
        <v>2.7429999999999999</v>
      </c>
      <c r="J1533">
        <v>-0.43</v>
      </c>
      <c r="K1533">
        <v>-1.4259999999999999</v>
      </c>
      <c r="L1533">
        <v>-2.419</v>
      </c>
      <c r="M1533">
        <v>-3.153</v>
      </c>
      <c r="N1533">
        <v>-3.28</v>
      </c>
      <c r="O1533">
        <v>1.05</v>
      </c>
      <c r="P1533">
        <v>1.0509999999999999</v>
      </c>
      <c r="Q1533">
        <v>1.046</v>
      </c>
      <c r="R1533">
        <v>0.72</v>
      </c>
      <c r="S1533">
        <v>0.32400000000000001</v>
      </c>
    </row>
    <row r="1535" spans="1:19" x14ac:dyDescent="0.3">
      <c r="A1535" t="s">
        <v>0</v>
      </c>
      <c r="B1535" t="s">
        <v>119</v>
      </c>
    </row>
    <row r="1536" spans="1:19" x14ac:dyDescent="0.3">
      <c r="A1536">
        <v>0</v>
      </c>
      <c r="B1536">
        <v>-0.42299999999999999</v>
      </c>
      <c r="C1536">
        <v>-1.423</v>
      </c>
      <c r="D1536">
        <v>-2.42</v>
      </c>
      <c r="E1536">
        <v>-3.1459999999999999</v>
      </c>
      <c r="F1536">
        <v>-3.25</v>
      </c>
      <c r="G1536">
        <v>2.5</v>
      </c>
      <c r="H1536">
        <v>0</v>
      </c>
      <c r="I1536">
        <v>2.5270000000000001</v>
      </c>
      <c r="J1536">
        <v>-0.42299999999999999</v>
      </c>
      <c r="K1536">
        <v>-1.423</v>
      </c>
      <c r="L1536">
        <v>-2.42</v>
      </c>
      <c r="M1536">
        <v>-3.1459999999999999</v>
      </c>
      <c r="N1536">
        <v>-3.25</v>
      </c>
      <c r="O1536">
        <v>1.0389999999999999</v>
      </c>
      <c r="P1536">
        <v>1.0389999999999999</v>
      </c>
      <c r="Q1536">
        <v>1.034</v>
      </c>
      <c r="R1536">
        <v>0.69199999999999995</v>
      </c>
      <c r="S1536">
        <v>0.27500000000000002</v>
      </c>
    </row>
    <row r="1537" spans="1:19" x14ac:dyDescent="0.3">
      <c r="A1537">
        <v>60</v>
      </c>
      <c r="B1537">
        <v>-0.42299999999999999</v>
      </c>
      <c r="C1537">
        <v>-1.423</v>
      </c>
      <c r="D1537">
        <v>-2.42</v>
      </c>
      <c r="E1537">
        <v>-3.1459999999999999</v>
      </c>
      <c r="F1537">
        <v>-3.25</v>
      </c>
      <c r="G1537">
        <v>2.5</v>
      </c>
      <c r="H1537">
        <v>0</v>
      </c>
      <c r="I1537">
        <v>2.5270000000000001</v>
      </c>
      <c r="J1537">
        <v>-0.42599999999999999</v>
      </c>
      <c r="K1537">
        <v>-1.423</v>
      </c>
      <c r="L1537">
        <v>-2.42</v>
      </c>
      <c r="M1537">
        <v>-3.1459999999999999</v>
      </c>
      <c r="N1537">
        <v>-3.25</v>
      </c>
      <c r="O1537">
        <v>1.0429999999999999</v>
      </c>
      <c r="P1537">
        <v>1.0489999999999999</v>
      </c>
      <c r="Q1537">
        <v>1.0429999999999999</v>
      </c>
      <c r="R1537">
        <v>0.69599999999999995</v>
      </c>
      <c r="S1537">
        <v>0.27600000000000002</v>
      </c>
    </row>
    <row r="1538" spans="1:19" x14ac:dyDescent="0.3">
      <c r="A1538">
        <v>120</v>
      </c>
      <c r="B1538">
        <v>-0.42299999999999999</v>
      </c>
      <c r="C1538">
        <v>-1.423</v>
      </c>
      <c r="D1538">
        <v>-2.42</v>
      </c>
      <c r="E1538">
        <v>-3.1459999999999999</v>
      </c>
      <c r="F1538">
        <v>-3.25</v>
      </c>
      <c r="G1538">
        <v>2.5</v>
      </c>
      <c r="H1538">
        <v>0</v>
      </c>
      <c r="I1538">
        <v>2.5270000000000001</v>
      </c>
      <c r="J1538">
        <v>-0.42699999999999999</v>
      </c>
      <c r="K1538">
        <v>-1.423</v>
      </c>
      <c r="L1538">
        <v>-2.42</v>
      </c>
      <c r="M1538">
        <v>-3.145</v>
      </c>
      <c r="N1538">
        <v>-3.25</v>
      </c>
      <c r="O1538">
        <v>1.0449999999999999</v>
      </c>
      <c r="P1538">
        <v>1.0509999999999999</v>
      </c>
      <c r="Q1538">
        <v>1.046</v>
      </c>
      <c r="R1538">
        <v>0.69899999999999995</v>
      </c>
      <c r="S1538">
        <v>0.27700000000000002</v>
      </c>
    </row>
    <row r="1539" spans="1:19" x14ac:dyDescent="0.3">
      <c r="A1539">
        <v>180</v>
      </c>
      <c r="B1539">
        <v>-0.42299999999999999</v>
      </c>
      <c r="C1539">
        <v>-1.423</v>
      </c>
      <c r="D1539">
        <v>-2.42</v>
      </c>
      <c r="E1539">
        <v>-3.1459999999999999</v>
      </c>
      <c r="F1539">
        <v>-3.25</v>
      </c>
      <c r="G1539">
        <v>2.5</v>
      </c>
      <c r="H1539">
        <v>0</v>
      </c>
      <c r="I1539">
        <v>2.5270000000000001</v>
      </c>
      <c r="J1539">
        <v>-0.42799999999999999</v>
      </c>
      <c r="K1539">
        <v>-1.423</v>
      </c>
      <c r="L1539">
        <v>-2.42</v>
      </c>
      <c r="M1539">
        <v>-3.145</v>
      </c>
      <c r="N1539">
        <v>-3.25</v>
      </c>
      <c r="O1539">
        <v>1.046</v>
      </c>
      <c r="P1539">
        <v>1.0529999999999999</v>
      </c>
      <c r="Q1539">
        <v>1.0449999999999999</v>
      </c>
      <c r="R1539">
        <v>0.69899999999999995</v>
      </c>
      <c r="S1539">
        <v>0.27700000000000002</v>
      </c>
    </row>
    <row r="1540" spans="1:19" x14ac:dyDescent="0.3">
      <c r="A1540">
        <v>240</v>
      </c>
      <c r="B1540">
        <v>-0.42299999999999999</v>
      </c>
      <c r="C1540">
        <v>-1.423</v>
      </c>
      <c r="D1540">
        <v>-2.42</v>
      </c>
      <c r="E1540">
        <v>-3.1459999999999999</v>
      </c>
      <c r="F1540">
        <v>-3.25</v>
      </c>
      <c r="G1540">
        <v>2.5</v>
      </c>
      <c r="H1540">
        <v>0</v>
      </c>
      <c r="I1540">
        <v>2.5270000000000001</v>
      </c>
      <c r="J1540">
        <v>-0.42899999999999999</v>
      </c>
      <c r="K1540">
        <v>-1.423</v>
      </c>
      <c r="L1540">
        <v>-2.42</v>
      </c>
      <c r="M1540">
        <v>-3.145</v>
      </c>
      <c r="N1540">
        <v>-3.25</v>
      </c>
      <c r="O1540">
        <v>1.048</v>
      </c>
      <c r="P1540">
        <v>1.054</v>
      </c>
      <c r="Q1540">
        <v>1.046</v>
      </c>
      <c r="R1540">
        <v>0.69899999999999995</v>
      </c>
      <c r="S1540">
        <v>0.27700000000000002</v>
      </c>
    </row>
    <row r="1541" spans="1:19" x14ac:dyDescent="0.3">
      <c r="A1541">
        <v>300</v>
      </c>
      <c r="B1541">
        <v>-0.42299999999999999</v>
      </c>
      <c r="C1541">
        <v>-1.423</v>
      </c>
      <c r="D1541">
        <v>-2.42</v>
      </c>
      <c r="E1541">
        <v>-3.1459999999999999</v>
      </c>
      <c r="F1541">
        <v>-3.25</v>
      </c>
      <c r="G1541">
        <v>2.5</v>
      </c>
      <c r="H1541">
        <v>0</v>
      </c>
      <c r="I1541">
        <v>2.5270000000000001</v>
      </c>
      <c r="J1541">
        <v>-0.42899999999999999</v>
      </c>
      <c r="K1541">
        <v>-1.423</v>
      </c>
      <c r="L1541">
        <v>-2.42</v>
      </c>
      <c r="M1541">
        <v>-3.145</v>
      </c>
      <c r="N1541">
        <v>-3.25</v>
      </c>
      <c r="O1541">
        <v>1.0489999999999999</v>
      </c>
      <c r="P1541">
        <v>1.0529999999999999</v>
      </c>
      <c r="Q1541">
        <v>1.046</v>
      </c>
      <c r="R1541">
        <v>0.69899999999999995</v>
      </c>
      <c r="S1541">
        <v>0.27900000000000003</v>
      </c>
    </row>
    <row r="1542" spans="1:19" x14ac:dyDescent="0.3">
      <c r="A1542">
        <v>360</v>
      </c>
      <c r="B1542">
        <v>-0.42299999999999999</v>
      </c>
      <c r="C1542">
        <v>-1.423</v>
      </c>
      <c r="D1542">
        <v>-2.42</v>
      </c>
      <c r="E1542">
        <v>-3.1459999999999999</v>
      </c>
      <c r="F1542">
        <v>-3.25</v>
      </c>
      <c r="G1542">
        <v>2.5</v>
      </c>
      <c r="H1542">
        <v>0</v>
      </c>
      <c r="I1542">
        <v>2.5270000000000001</v>
      </c>
      <c r="J1542">
        <v>-0.42899999999999999</v>
      </c>
      <c r="K1542">
        <v>-1.4239999999999999</v>
      </c>
      <c r="L1542">
        <v>-2.42</v>
      </c>
      <c r="M1542">
        <v>-3.145</v>
      </c>
      <c r="N1542">
        <v>-3.25</v>
      </c>
      <c r="O1542">
        <v>1.0489999999999999</v>
      </c>
      <c r="P1542">
        <v>1.0529999999999999</v>
      </c>
      <c r="Q1542">
        <v>1.046</v>
      </c>
      <c r="R1542">
        <v>0.7</v>
      </c>
      <c r="S1542">
        <v>0.28000000000000003</v>
      </c>
    </row>
    <row r="1543" spans="1:19" x14ac:dyDescent="0.3">
      <c r="A1543">
        <v>420</v>
      </c>
      <c r="B1543">
        <v>-0.42299999999999999</v>
      </c>
      <c r="C1543">
        <v>-1.423</v>
      </c>
      <c r="D1543">
        <v>-2.42</v>
      </c>
      <c r="E1543">
        <v>-3.1459999999999999</v>
      </c>
      <c r="F1543">
        <v>-3.25</v>
      </c>
      <c r="G1543">
        <v>2.5</v>
      </c>
      <c r="H1543">
        <v>0</v>
      </c>
      <c r="I1543">
        <v>2.5270000000000001</v>
      </c>
      <c r="J1543">
        <v>-0.43</v>
      </c>
      <c r="K1543">
        <v>-1.4239999999999999</v>
      </c>
      <c r="L1543">
        <v>-2.419</v>
      </c>
      <c r="M1543">
        <v>-3.1459999999999999</v>
      </c>
      <c r="N1543">
        <v>-3.25</v>
      </c>
      <c r="O1543">
        <v>1.05</v>
      </c>
      <c r="P1543">
        <v>1.052</v>
      </c>
      <c r="Q1543">
        <v>1.046</v>
      </c>
      <c r="R1543">
        <v>0.7</v>
      </c>
      <c r="S1543">
        <v>0.28000000000000003</v>
      </c>
    </row>
    <row r="1544" spans="1:19" x14ac:dyDescent="0.3">
      <c r="A1544">
        <v>480</v>
      </c>
      <c r="B1544">
        <v>-0.42299999999999999</v>
      </c>
      <c r="C1544">
        <v>-1.423</v>
      </c>
      <c r="D1544">
        <v>-2.42</v>
      </c>
      <c r="E1544">
        <v>-3.1459999999999999</v>
      </c>
      <c r="F1544">
        <v>-3.25</v>
      </c>
      <c r="G1544">
        <v>2.5</v>
      </c>
      <c r="H1544">
        <v>0</v>
      </c>
      <c r="I1544">
        <v>2.5270000000000001</v>
      </c>
      <c r="J1544">
        <v>-0.43</v>
      </c>
      <c r="K1544">
        <v>-1.425</v>
      </c>
      <c r="L1544">
        <v>-2.419</v>
      </c>
      <c r="M1544">
        <v>-3.145</v>
      </c>
      <c r="N1544">
        <v>-3.25</v>
      </c>
      <c r="O1544">
        <v>1.05</v>
      </c>
      <c r="P1544">
        <v>1.052</v>
      </c>
      <c r="Q1544">
        <v>1.046</v>
      </c>
      <c r="R1544">
        <v>0.7</v>
      </c>
      <c r="S1544">
        <v>0.28000000000000003</v>
      </c>
    </row>
    <row r="1545" spans="1:19" x14ac:dyDescent="0.3">
      <c r="A1545">
        <v>540</v>
      </c>
      <c r="B1545">
        <v>-0.42299999999999999</v>
      </c>
      <c r="C1545">
        <v>-1.423</v>
      </c>
      <c r="D1545">
        <v>-2.42</v>
      </c>
      <c r="E1545">
        <v>-3.1459999999999999</v>
      </c>
      <c r="F1545">
        <v>-3.25</v>
      </c>
      <c r="G1545">
        <v>2.5</v>
      </c>
      <c r="H1545">
        <v>0</v>
      </c>
      <c r="I1545">
        <v>2.5270000000000001</v>
      </c>
      <c r="J1545">
        <v>-0.43</v>
      </c>
      <c r="K1545">
        <v>-1.425</v>
      </c>
      <c r="L1545">
        <v>-2.419</v>
      </c>
      <c r="M1545">
        <v>-3.145</v>
      </c>
      <c r="N1545">
        <v>-3.25</v>
      </c>
      <c r="O1545">
        <v>1.05</v>
      </c>
      <c r="P1545">
        <v>1.0509999999999999</v>
      </c>
      <c r="Q1545">
        <v>1.046</v>
      </c>
      <c r="R1545">
        <v>0.7</v>
      </c>
      <c r="S1545">
        <v>0.28000000000000003</v>
      </c>
    </row>
    <row r="1546" spans="1:19" x14ac:dyDescent="0.3">
      <c r="A1546">
        <v>600</v>
      </c>
      <c r="B1546">
        <v>-0.42299999999999999</v>
      </c>
      <c r="C1546">
        <v>-1.423</v>
      </c>
      <c r="D1546">
        <v>-2.42</v>
      </c>
      <c r="E1546">
        <v>-3.1459999999999999</v>
      </c>
      <c r="F1546">
        <v>-3.25</v>
      </c>
      <c r="G1546">
        <v>2.5</v>
      </c>
      <c r="H1546">
        <v>0</v>
      </c>
      <c r="I1546">
        <v>2.5270000000000001</v>
      </c>
      <c r="J1546">
        <v>-0.43</v>
      </c>
      <c r="K1546">
        <v>-1.4259999999999999</v>
      </c>
      <c r="L1546">
        <v>-2.419</v>
      </c>
      <c r="M1546">
        <v>-3.1459999999999999</v>
      </c>
      <c r="N1546">
        <v>-3.25</v>
      </c>
      <c r="O1546">
        <v>1.05</v>
      </c>
      <c r="P1546">
        <v>1.0509999999999999</v>
      </c>
      <c r="Q1546">
        <v>1.046</v>
      </c>
      <c r="R1546">
        <v>0.70099999999999996</v>
      </c>
      <c r="S1546">
        <v>0.28000000000000003</v>
      </c>
    </row>
    <row r="1548" spans="1:19" x14ac:dyDescent="0.3">
      <c r="A1548" t="s">
        <v>0</v>
      </c>
      <c r="B1548" t="s">
        <v>120</v>
      </c>
    </row>
    <row r="1549" spans="1:19" x14ac:dyDescent="0.3">
      <c r="A1549">
        <v>0</v>
      </c>
      <c r="B1549">
        <v>-0.42299999999999999</v>
      </c>
      <c r="C1549">
        <v>-1.423</v>
      </c>
      <c r="D1549">
        <v>-2.42</v>
      </c>
      <c r="E1549">
        <v>-3.1459999999999999</v>
      </c>
      <c r="F1549">
        <v>-3.25</v>
      </c>
      <c r="G1549">
        <v>2.5</v>
      </c>
      <c r="H1549">
        <v>0</v>
      </c>
      <c r="I1549">
        <v>2.2999999999999998</v>
      </c>
      <c r="J1549">
        <v>-0.42299999999999999</v>
      </c>
      <c r="K1549">
        <v>-1.423</v>
      </c>
      <c r="L1549">
        <v>-2.42</v>
      </c>
      <c r="M1549">
        <v>-3.1459999999999999</v>
      </c>
      <c r="N1549">
        <v>-3.25</v>
      </c>
      <c r="O1549">
        <v>1.0389999999999999</v>
      </c>
      <c r="P1549">
        <v>1.0389999999999999</v>
      </c>
      <c r="Q1549">
        <v>1.034</v>
      </c>
      <c r="R1549">
        <v>0.69199999999999995</v>
      </c>
      <c r="S1549">
        <v>0.27500000000000002</v>
      </c>
    </row>
    <row r="1550" spans="1:19" x14ac:dyDescent="0.3">
      <c r="A1550">
        <v>60</v>
      </c>
      <c r="B1550">
        <v>-0.42299999999999999</v>
      </c>
      <c r="C1550">
        <v>-1.423</v>
      </c>
      <c r="D1550">
        <v>-2.42</v>
      </c>
      <c r="E1550">
        <v>-3.1459999999999999</v>
      </c>
      <c r="F1550">
        <v>-3.25</v>
      </c>
      <c r="G1550">
        <v>2.5</v>
      </c>
      <c r="H1550">
        <v>0</v>
      </c>
      <c r="I1550">
        <v>2.2999999999999998</v>
      </c>
      <c r="J1550">
        <v>-0.42599999999999999</v>
      </c>
      <c r="K1550">
        <v>-1.423</v>
      </c>
      <c r="L1550">
        <v>-2.42</v>
      </c>
      <c r="M1550">
        <v>-3.1459999999999999</v>
      </c>
      <c r="N1550">
        <v>-3.2469999999999999</v>
      </c>
      <c r="O1550">
        <v>1.0429999999999999</v>
      </c>
      <c r="P1550">
        <v>1.0489999999999999</v>
      </c>
      <c r="Q1550">
        <v>1.0429999999999999</v>
      </c>
      <c r="R1550">
        <v>0.69699999999999995</v>
      </c>
      <c r="S1550">
        <v>0.26800000000000002</v>
      </c>
    </row>
    <row r="1551" spans="1:19" x14ac:dyDescent="0.3">
      <c r="A1551">
        <v>120</v>
      </c>
      <c r="B1551">
        <v>-0.42299999999999999</v>
      </c>
      <c r="C1551">
        <v>-1.423</v>
      </c>
      <c r="D1551">
        <v>-2.42</v>
      </c>
      <c r="E1551">
        <v>-3.1459999999999999</v>
      </c>
      <c r="F1551">
        <v>-3.25</v>
      </c>
      <c r="G1551">
        <v>2.5</v>
      </c>
      <c r="H1551">
        <v>0</v>
      </c>
      <c r="I1551">
        <v>2.2999999999999998</v>
      </c>
      <c r="J1551">
        <v>-0.42699999999999999</v>
      </c>
      <c r="K1551">
        <v>-1.423</v>
      </c>
      <c r="L1551">
        <v>-2.42</v>
      </c>
      <c r="M1551">
        <v>-3.145</v>
      </c>
      <c r="N1551">
        <v>-3.2440000000000002</v>
      </c>
      <c r="O1551">
        <v>1.0449999999999999</v>
      </c>
      <c r="P1551">
        <v>1.0509999999999999</v>
      </c>
      <c r="Q1551">
        <v>1.0449999999999999</v>
      </c>
      <c r="R1551">
        <v>0.69799999999999995</v>
      </c>
      <c r="S1551">
        <v>0.26100000000000001</v>
      </c>
    </row>
    <row r="1552" spans="1:19" x14ac:dyDescent="0.3">
      <c r="A1552">
        <v>180</v>
      </c>
      <c r="B1552">
        <v>-0.42299999999999999</v>
      </c>
      <c r="C1552">
        <v>-1.423</v>
      </c>
      <c r="D1552">
        <v>-2.42</v>
      </c>
      <c r="E1552">
        <v>-3.1459999999999999</v>
      </c>
      <c r="F1552">
        <v>-3.25</v>
      </c>
      <c r="G1552">
        <v>2.5</v>
      </c>
      <c r="H1552">
        <v>0</v>
      </c>
      <c r="I1552">
        <v>2.2999999999999998</v>
      </c>
      <c r="J1552">
        <v>-0.42799999999999999</v>
      </c>
      <c r="K1552">
        <v>-1.423</v>
      </c>
      <c r="L1552">
        <v>-2.42</v>
      </c>
      <c r="M1552">
        <v>-3.145</v>
      </c>
      <c r="N1552">
        <v>-3.2410000000000001</v>
      </c>
      <c r="O1552">
        <v>1.046</v>
      </c>
      <c r="P1552">
        <v>1.054</v>
      </c>
      <c r="Q1552">
        <v>1.046</v>
      </c>
      <c r="R1552">
        <v>0.69799999999999995</v>
      </c>
      <c r="S1552">
        <v>0.255</v>
      </c>
    </row>
    <row r="1553" spans="1:19" x14ac:dyDescent="0.3">
      <c r="A1553">
        <v>240</v>
      </c>
      <c r="B1553">
        <v>-0.42299999999999999</v>
      </c>
      <c r="C1553">
        <v>-1.423</v>
      </c>
      <c r="D1553">
        <v>-2.42</v>
      </c>
      <c r="E1553">
        <v>-3.1459999999999999</v>
      </c>
      <c r="F1553">
        <v>-3.25</v>
      </c>
      <c r="G1553">
        <v>2.5</v>
      </c>
      <c r="H1553">
        <v>0</v>
      </c>
      <c r="I1553">
        <v>2.2999999999999998</v>
      </c>
      <c r="J1553">
        <v>-0.42899999999999999</v>
      </c>
      <c r="K1553">
        <v>-1.423</v>
      </c>
      <c r="L1553">
        <v>-2.42</v>
      </c>
      <c r="M1553">
        <v>-3.1459999999999999</v>
      </c>
      <c r="N1553">
        <v>-3.238</v>
      </c>
      <c r="O1553">
        <v>1.048</v>
      </c>
      <c r="P1553">
        <v>1.054</v>
      </c>
      <c r="Q1553">
        <v>1.046</v>
      </c>
      <c r="R1553">
        <v>0.70199999999999996</v>
      </c>
      <c r="S1553">
        <v>0.25</v>
      </c>
    </row>
    <row r="1554" spans="1:19" x14ac:dyDescent="0.3">
      <c r="A1554">
        <v>300</v>
      </c>
      <c r="B1554">
        <v>-0.42299999999999999</v>
      </c>
      <c r="C1554">
        <v>-1.423</v>
      </c>
      <c r="D1554">
        <v>-2.42</v>
      </c>
      <c r="E1554">
        <v>-3.1459999999999999</v>
      </c>
      <c r="F1554">
        <v>-3.25</v>
      </c>
      <c r="G1554">
        <v>2.5</v>
      </c>
      <c r="H1554">
        <v>0</v>
      </c>
      <c r="I1554">
        <v>2.2999999999999998</v>
      </c>
      <c r="J1554">
        <v>-0.42899999999999999</v>
      </c>
      <c r="K1554">
        <v>-1.423</v>
      </c>
      <c r="L1554">
        <v>-2.419</v>
      </c>
      <c r="M1554">
        <v>-3.1459999999999999</v>
      </c>
      <c r="N1554">
        <v>-3.2349999999999999</v>
      </c>
      <c r="O1554">
        <v>1.0489999999999999</v>
      </c>
      <c r="P1554">
        <v>1.0529999999999999</v>
      </c>
      <c r="Q1554">
        <v>1.0449999999999999</v>
      </c>
      <c r="R1554">
        <v>0.70199999999999996</v>
      </c>
      <c r="S1554">
        <v>0.247</v>
      </c>
    </row>
    <row r="1555" spans="1:19" x14ac:dyDescent="0.3">
      <c r="A1555">
        <v>360</v>
      </c>
      <c r="B1555">
        <v>-0.42299999999999999</v>
      </c>
      <c r="C1555">
        <v>-1.423</v>
      </c>
      <c r="D1555">
        <v>-2.42</v>
      </c>
      <c r="E1555">
        <v>-3.1459999999999999</v>
      </c>
      <c r="F1555">
        <v>-3.25</v>
      </c>
      <c r="G1555">
        <v>2.5</v>
      </c>
      <c r="H1555">
        <v>0</v>
      </c>
      <c r="I1555">
        <v>2.2999999999999998</v>
      </c>
      <c r="J1555">
        <v>-0.42899999999999999</v>
      </c>
      <c r="K1555">
        <v>-1.4239999999999999</v>
      </c>
      <c r="L1555">
        <v>-2.42</v>
      </c>
      <c r="M1555">
        <v>-3.1459999999999999</v>
      </c>
      <c r="N1555">
        <v>-3.2320000000000002</v>
      </c>
      <c r="O1555">
        <v>1.0489999999999999</v>
      </c>
      <c r="P1555">
        <v>1.0529999999999999</v>
      </c>
      <c r="Q1555">
        <v>1.046</v>
      </c>
      <c r="R1555">
        <v>0.69899999999999995</v>
      </c>
      <c r="S1555">
        <v>0.245</v>
      </c>
    </row>
    <row r="1556" spans="1:19" x14ac:dyDescent="0.3">
      <c r="A1556">
        <v>420</v>
      </c>
      <c r="B1556">
        <v>-0.42299999999999999</v>
      </c>
      <c r="C1556">
        <v>-1.423</v>
      </c>
      <c r="D1556">
        <v>-2.42</v>
      </c>
      <c r="E1556">
        <v>-3.1459999999999999</v>
      </c>
      <c r="F1556">
        <v>-3.25</v>
      </c>
      <c r="G1556">
        <v>2.5</v>
      </c>
      <c r="H1556">
        <v>0</v>
      </c>
      <c r="I1556">
        <v>2.2999999999999998</v>
      </c>
      <c r="J1556">
        <v>-0.43</v>
      </c>
      <c r="K1556">
        <v>-1.4239999999999999</v>
      </c>
      <c r="L1556">
        <v>-2.42</v>
      </c>
      <c r="M1556">
        <v>-3.1440000000000001</v>
      </c>
      <c r="N1556">
        <v>-3.2290000000000001</v>
      </c>
      <c r="O1556">
        <v>1.05</v>
      </c>
      <c r="P1556">
        <v>1.052</v>
      </c>
      <c r="Q1556">
        <v>1.046</v>
      </c>
      <c r="R1556">
        <v>0.69399999999999995</v>
      </c>
      <c r="S1556">
        <v>0.24199999999999999</v>
      </c>
    </row>
    <row r="1557" spans="1:19" x14ac:dyDescent="0.3">
      <c r="A1557">
        <v>480</v>
      </c>
      <c r="B1557">
        <v>-0.42299999999999999</v>
      </c>
      <c r="C1557">
        <v>-1.423</v>
      </c>
      <c r="D1557">
        <v>-2.42</v>
      </c>
      <c r="E1557">
        <v>-3.1459999999999999</v>
      </c>
      <c r="F1557">
        <v>-3.25</v>
      </c>
      <c r="G1557">
        <v>2.5</v>
      </c>
      <c r="H1557">
        <v>0</v>
      </c>
      <c r="I1557">
        <v>2.2999999999999998</v>
      </c>
      <c r="J1557">
        <v>-0.43</v>
      </c>
      <c r="K1557">
        <v>-1.425</v>
      </c>
      <c r="L1557">
        <v>-2.419</v>
      </c>
      <c r="M1557">
        <v>-3.141</v>
      </c>
      <c r="N1557">
        <v>-3.226</v>
      </c>
      <c r="O1557">
        <v>1.05</v>
      </c>
      <c r="P1557">
        <v>1.0509999999999999</v>
      </c>
      <c r="Q1557">
        <v>1.046</v>
      </c>
      <c r="R1557">
        <v>0.68799999999999994</v>
      </c>
      <c r="S1557">
        <v>0.23899999999999999</v>
      </c>
    </row>
    <row r="1558" spans="1:19" x14ac:dyDescent="0.3">
      <c r="A1558">
        <v>540</v>
      </c>
      <c r="B1558">
        <v>-0.42299999999999999</v>
      </c>
      <c r="C1558">
        <v>-1.423</v>
      </c>
      <c r="D1558">
        <v>-2.42</v>
      </c>
      <c r="E1558">
        <v>-3.1459999999999999</v>
      </c>
      <c r="F1558">
        <v>-3.25</v>
      </c>
      <c r="G1558">
        <v>2.5</v>
      </c>
      <c r="H1558">
        <v>0</v>
      </c>
      <c r="I1558">
        <v>2.2999999999999998</v>
      </c>
      <c r="J1558">
        <v>-0.43</v>
      </c>
      <c r="K1558">
        <v>-1.425</v>
      </c>
      <c r="L1558">
        <v>-2.419</v>
      </c>
      <c r="M1558">
        <v>-3.1389999999999998</v>
      </c>
      <c r="N1558">
        <v>-3.2229999999999999</v>
      </c>
      <c r="O1558">
        <v>1.05</v>
      </c>
      <c r="P1558">
        <v>1.0509999999999999</v>
      </c>
      <c r="Q1558">
        <v>1.046</v>
      </c>
      <c r="R1558">
        <v>0.68300000000000005</v>
      </c>
      <c r="S1558">
        <v>0.23599999999999999</v>
      </c>
    </row>
    <row r="1559" spans="1:19" x14ac:dyDescent="0.3">
      <c r="A1559">
        <v>600</v>
      </c>
      <c r="B1559">
        <v>-0.42299999999999999</v>
      </c>
      <c r="C1559">
        <v>-1.423</v>
      </c>
      <c r="D1559">
        <v>-2.42</v>
      </c>
      <c r="E1559">
        <v>-3.1459999999999999</v>
      </c>
      <c r="F1559">
        <v>-3.25</v>
      </c>
      <c r="G1559">
        <v>2.5</v>
      </c>
      <c r="H1559">
        <v>0</v>
      </c>
      <c r="I1559">
        <v>2.2999999999999998</v>
      </c>
      <c r="J1559">
        <v>-0.43</v>
      </c>
      <c r="K1559">
        <v>-1.4259999999999999</v>
      </c>
      <c r="L1559">
        <v>-2.419</v>
      </c>
      <c r="M1559">
        <v>-3.137</v>
      </c>
      <c r="N1559">
        <v>-3.22</v>
      </c>
      <c r="O1559">
        <v>1.05</v>
      </c>
      <c r="P1559">
        <v>1.0509999999999999</v>
      </c>
      <c r="Q1559">
        <v>1.046</v>
      </c>
      <c r="R1559">
        <v>0.67900000000000005</v>
      </c>
      <c r="S1559">
        <v>0.23400000000000001</v>
      </c>
    </row>
    <row r="1561" spans="1:19" x14ac:dyDescent="0.3">
      <c r="A1561" t="s">
        <v>0</v>
      </c>
      <c r="B1561" t="s">
        <v>121</v>
      </c>
    </row>
    <row r="1562" spans="1:19" x14ac:dyDescent="0.3">
      <c r="A1562">
        <v>0</v>
      </c>
      <c r="B1562">
        <v>-0.42299999999999999</v>
      </c>
      <c r="C1562">
        <v>-1.423</v>
      </c>
      <c r="D1562">
        <v>-2.42</v>
      </c>
      <c r="E1562">
        <v>-3.153</v>
      </c>
      <c r="F1562">
        <v>-3.26</v>
      </c>
      <c r="G1562">
        <v>2.5</v>
      </c>
      <c r="H1562">
        <v>0.01</v>
      </c>
      <c r="I1562">
        <v>2.742</v>
      </c>
      <c r="J1562">
        <v>-0.42299999999999999</v>
      </c>
      <c r="K1562">
        <v>-1.423</v>
      </c>
      <c r="L1562">
        <v>-2.42</v>
      </c>
      <c r="M1562">
        <v>-3.153</v>
      </c>
      <c r="N1562">
        <v>-3.26</v>
      </c>
      <c r="O1562">
        <v>1.0389999999999999</v>
      </c>
      <c r="P1562">
        <v>1.0389999999999999</v>
      </c>
      <c r="Q1562">
        <v>1.034</v>
      </c>
      <c r="R1562">
        <v>0.69899999999999995</v>
      </c>
      <c r="S1562">
        <v>0.27800000000000002</v>
      </c>
    </row>
    <row r="1563" spans="1:19" x14ac:dyDescent="0.3">
      <c r="A1563">
        <v>60</v>
      </c>
      <c r="B1563">
        <v>-0.42299999999999999</v>
      </c>
      <c r="C1563">
        <v>-1.423</v>
      </c>
      <c r="D1563">
        <v>-2.42</v>
      </c>
      <c r="E1563">
        <v>-3.153</v>
      </c>
      <c r="F1563">
        <v>-3.26</v>
      </c>
      <c r="G1563">
        <v>2.5</v>
      </c>
      <c r="H1563">
        <v>0.01</v>
      </c>
      <c r="I1563">
        <v>2.742</v>
      </c>
      <c r="J1563">
        <v>-0.42499999999999999</v>
      </c>
      <c r="K1563">
        <v>-1.423</v>
      </c>
      <c r="L1563">
        <v>-2.4209999999999998</v>
      </c>
      <c r="M1563">
        <v>-3.153</v>
      </c>
      <c r="N1563">
        <v>-3.2629999999999999</v>
      </c>
      <c r="O1563">
        <v>1.0449999999999999</v>
      </c>
      <c r="P1563">
        <v>1.05</v>
      </c>
      <c r="Q1563">
        <v>1.044</v>
      </c>
      <c r="R1563">
        <v>0.70299999999999996</v>
      </c>
      <c r="S1563">
        <v>0.28599999999999998</v>
      </c>
    </row>
    <row r="1564" spans="1:19" x14ac:dyDescent="0.3">
      <c r="A1564">
        <v>120</v>
      </c>
      <c r="B1564">
        <v>-0.42299999999999999</v>
      </c>
      <c r="C1564">
        <v>-1.423</v>
      </c>
      <c r="D1564">
        <v>-2.42</v>
      </c>
      <c r="E1564">
        <v>-3.153</v>
      </c>
      <c r="F1564">
        <v>-3.26</v>
      </c>
      <c r="G1564">
        <v>2.5</v>
      </c>
      <c r="H1564">
        <v>0.01</v>
      </c>
      <c r="I1564">
        <v>2.742</v>
      </c>
      <c r="J1564">
        <v>-0.42499999999999999</v>
      </c>
      <c r="K1564">
        <v>-1.423</v>
      </c>
      <c r="L1564">
        <v>-2.42</v>
      </c>
      <c r="M1564">
        <v>-3.153</v>
      </c>
      <c r="N1564">
        <v>-3.266</v>
      </c>
      <c r="O1564">
        <v>1.05</v>
      </c>
      <c r="P1564">
        <v>1.0509999999999999</v>
      </c>
      <c r="Q1564">
        <v>1.046</v>
      </c>
      <c r="R1564">
        <v>0.70599999999999996</v>
      </c>
      <c r="S1564">
        <v>0.29399999999999998</v>
      </c>
    </row>
    <row r="1565" spans="1:19" x14ac:dyDescent="0.3">
      <c r="A1565">
        <v>180</v>
      </c>
      <c r="B1565">
        <v>-0.42299999999999999</v>
      </c>
      <c r="C1565">
        <v>-1.423</v>
      </c>
      <c r="D1565">
        <v>-2.42</v>
      </c>
      <c r="E1565">
        <v>-3.153</v>
      </c>
      <c r="F1565">
        <v>-3.26</v>
      </c>
      <c r="G1565">
        <v>2.5</v>
      </c>
      <c r="H1565">
        <v>0.01</v>
      </c>
      <c r="I1565">
        <v>2.742</v>
      </c>
      <c r="J1565">
        <v>-0.42499999999999999</v>
      </c>
      <c r="K1565">
        <v>-1.423</v>
      </c>
      <c r="L1565">
        <v>-2.42</v>
      </c>
      <c r="M1565">
        <v>-3.153</v>
      </c>
      <c r="N1565">
        <v>-3.2690000000000001</v>
      </c>
      <c r="O1565">
        <v>1.0529999999999999</v>
      </c>
      <c r="P1565">
        <v>1.0529999999999999</v>
      </c>
      <c r="Q1565">
        <v>1.046</v>
      </c>
      <c r="R1565">
        <v>0.70699999999999996</v>
      </c>
      <c r="S1565">
        <v>0.3</v>
      </c>
    </row>
    <row r="1566" spans="1:19" x14ac:dyDescent="0.3">
      <c r="A1566">
        <v>240</v>
      </c>
      <c r="B1566">
        <v>-0.42299999999999999</v>
      </c>
      <c r="C1566">
        <v>-1.423</v>
      </c>
      <c r="D1566">
        <v>-2.42</v>
      </c>
      <c r="E1566">
        <v>-3.153</v>
      </c>
      <c r="F1566">
        <v>-3.26</v>
      </c>
      <c r="G1566">
        <v>2.5</v>
      </c>
      <c r="H1566">
        <v>0.01</v>
      </c>
      <c r="I1566">
        <v>2.742</v>
      </c>
      <c r="J1566">
        <v>-0.42399999999999999</v>
      </c>
      <c r="K1566">
        <v>-1.423</v>
      </c>
      <c r="L1566">
        <v>-2.42</v>
      </c>
      <c r="M1566">
        <v>-3.1520000000000001</v>
      </c>
      <c r="N1566">
        <v>-3.2719999999999998</v>
      </c>
      <c r="O1566">
        <v>1.056</v>
      </c>
      <c r="P1566">
        <v>1.054</v>
      </c>
      <c r="Q1566">
        <v>1.046</v>
      </c>
      <c r="R1566">
        <v>0.70399999999999996</v>
      </c>
      <c r="S1566">
        <v>0.307</v>
      </c>
    </row>
    <row r="1567" spans="1:19" x14ac:dyDescent="0.3">
      <c r="A1567">
        <v>300</v>
      </c>
      <c r="B1567">
        <v>-0.42299999999999999</v>
      </c>
      <c r="C1567">
        <v>-1.423</v>
      </c>
      <c r="D1567">
        <v>-2.42</v>
      </c>
      <c r="E1567">
        <v>-3.153</v>
      </c>
      <c r="F1567">
        <v>-3.26</v>
      </c>
      <c r="G1567">
        <v>2.5</v>
      </c>
      <c r="H1567">
        <v>0.01</v>
      </c>
      <c r="I1567">
        <v>2.742</v>
      </c>
      <c r="J1567">
        <v>-0.42199999999999999</v>
      </c>
      <c r="K1567">
        <v>-1.4239999999999999</v>
      </c>
      <c r="L1567">
        <v>-2.42</v>
      </c>
      <c r="M1567">
        <v>-3.1509999999999998</v>
      </c>
      <c r="N1567">
        <v>-3.2749999999999999</v>
      </c>
      <c r="O1567">
        <v>1.0580000000000001</v>
      </c>
      <c r="P1567">
        <v>1.054</v>
      </c>
      <c r="Q1567">
        <v>1.046</v>
      </c>
      <c r="R1567">
        <v>0.70299999999999996</v>
      </c>
      <c r="S1567">
        <v>0.313</v>
      </c>
    </row>
    <row r="1568" spans="1:19" x14ac:dyDescent="0.3">
      <c r="A1568">
        <v>360</v>
      </c>
      <c r="B1568">
        <v>-0.42299999999999999</v>
      </c>
      <c r="C1568">
        <v>-1.423</v>
      </c>
      <c r="D1568">
        <v>-2.42</v>
      </c>
      <c r="E1568">
        <v>-3.153</v>
      </c>
      <c r="F1568">
        <v>-3.26</v>
      </c>
      <c r="G1568">
        <v>2.5</v>
      </c>
      <c r="H1568">
        <v>0.01</v>
      </c>
      <c r="I1568">
        <v>2.742</v>
      </c>
      <c r="J1568">
        <v>-0.42099999999999999</v>
      </c>
      <c r="K1568">
        <v>-1.4239999999999999</v>
      </c>
      <c r="L1568">
        <v>-2.42</v>
      </c>
      <c r="M1568">
        <v>-3.153</v>
      </c>
      <c r="N1568">
        <v>-3.278</v>
      </c>
      <c r="O1568">
        <v>1.06</v>
      </c>
      <c r="P1568">
        <v>1.0529999999999999</v>
      </c>
      <c r="Q1568">
        <v>1.046</v>
      </c>
      <c r="R1568">
        <v>0.70699999999999996</v>
      </c>
      <c r="S1568">
        <v>0.318</v>
      </c>
    </row>
    <row r="1569" spans="1:19" x14ac:dyDescent="0.3">
      <c r="A1569">
        <v>420</v>
      </c>
      <c r="B1569">
        <v>-0.42299999999999999</v>
      </c>
      <c r="C1569">
        <v>-1.423</v>
      </c>
      <c r="D1569">
        <v>-2.42</v>
      </c>
      <c r="E1569">
        <v>-3.153</v>
      </c>
      <c r="F1569">
        <v>-3.26</v>
      </c>
      <c r="G1569">
        <v>2.5</v>
      </c>
      <c r="H1569">
        <v>0.01</v>
      </c>
      <c r="I1569">
        <v>2.742</v>
      </c>
      <c r="J1569">
        <v>-0.42</v>
      </c>
      <c r="K1569">
        <v>-1.4239999999999999</v>
      </c>
      <c r="L1569">
        <v>-2.42</v>
      </c>
      <c r="M1569">
        <v>-3.1539999999999999</v>
      </c>
      <c r="N1569">
        <v>-3.2810000000000001</v>
      </c>
      <c r="O1569">
        <v>1.0609999999999999</v>
      </c>
      <c r="P1569">
        <v>1.052</v>
      </c>
      <c r="Q1569">
        <v>1.046</v>
      </c>
      <c r="R1569">
        <v>0.71199999999999997</v>
      </c>
      <c r="S1569">
        <v>0.32100000000000001</v>
      </c>
    </row>
    <row r="1570" spans="1:19" x14ac:dyDescent="0.3">
      <c r="A1570">
        <v>480</v>
      </c>
      <c r="B1570">
        <v>-0.42299999999999999</v>
      </c>
      <c r="C1570">
        <v>-1.423</v>
      </c>
      <c r="D1570">
        <v>-2.42</v>
      </c>
      <c r="E1570">
        <v>-3.153</v>
      </c>
      <c r="F1570">
        <v>-3.26</v>
      </c>
      <c r="G1570">
        <v>2.5</v>
      </c>
      <c r="H1570">
        <v>0.01</v>
      </c>
      <c r="I1570">
        <v>2.742</v>
      </c>
      <c r="J1570">
        <v>-0.41799999999999998</v>
      </c>
      <c r="K1570">
        <v>-1.4239999999999999</v>
      </c>
      <c r="L1570">
        <v>-2.42</v>
      </c>
      <c r="M1570">
        <v>-3.1560000000000001</v>
      </c>
      <c r="N1570">
        <v>-3.2839999999999998</v>
      </c>
      <c r="O1570">
        <v>1.0629999999999999</v>
      </c>
      <c r="P1570">
        <v>1.0529999999999999</v>
      </c>
      <c r="Q1570">
        <v>1.046</v>
      </c>
      <c r="R1570">
        <v>0.71699999999999997</v>
      </c>
      <c r="S1570">
        <v>0.32300000000000001</v>
      </c>
    </row>
    <row r="1571" spans="1:19" x14ac:dyDescent="0.3">
      <c r="A1571">
        <v>540</v>
      </c>
      <c r="B1571">
        <v>-0.42299999999999999</v>
      </c>
      <c r="C1571">
        <v>-1.423</v>
      </c>
      <c r="D1571">
        <v>-2.42</v>
      </c>
      <c r="E1571">
        <v>-3.153</v>
      </c>
      <c r="F1571">
        <v>-3.26</v>
      </c>
      <c r="G1571">
        <v>2.5</v>
      </c>
      <c r="H1571">
        <v>0.01</v>
      </c>
      <c r="I1571">
        <v>2.742</v>
      </c>
      <c r="J1571">
        <v>-0.41599999999999998</v>
      </c>
      <c r="K1571">
        <v>-1.4239999999999999</v>
      </c>
      <c r="L1571">
        <v>-2.42</v>
      </c>
      <c r="M1571">
        <v>-3.1579999999999999</v>
      </c>
      <c r="N1571">
        <v>-3.2869999999999999</v>
      </c>
      <c r="O1571">
        <v>1.0640000000000001</v>
      </c>
      <c r="P1571">
        <v>1.0529999999999999</v>
      </c>
      <c r="Q1571">
        <v>1.0469999999999999</v>
      </c>
      <c r="R1571">
        <v>0.72199999999999998</v>
      </c>
      <c r="S1571">
        <v>0.32500000000000001</v>
      </c>
    </row>
    <row r="1572" spans="1:19" x14ac:dyDescent="0.3">
      <c r="A1572">
        <v>600</v>
      </c>
      <c r="B1572">
        <v>-0.42299999999999999</v>
      </c>
      <c r="C1572">
        <v>-1.423</v>
      </c>
      <c r="D1572">
        <v>-2.42</v>
      </c>
      <c r="E1572">
        <v>-3.153</v>
      </c>
      <c r="F1572">
        <v>-3.26</v>
      </c>
      <c r="G1572">
        <v>2.5</v>
      </c>
      <c r="H1572">
        <v>0.01</v>
      </c>
      <c r="I1572">
        <v>2.742</v>
      </c>
      <c r="J1572">
        <v>-0.41499999999999998</v>
      </c>
      <c r="K1572">
        <v>-1.423</v>
      </c>
      <c r="L1572">
        <v>-2.42</v>
      </c>
      <c r="M1572">
        <v>-3.16</v>
      </c>
      <c r="N1572">
        <v>-3.29</v>
      </c>
      <c r="O1572">
        <v>1.0649999999999999</v>
      </c>
      <c r="P1572">
        <v>1.054</v>
      </c>
      <c r="Q1572">
        <v>1.046</v>
      </c>
      <c r="R1572">
        <v>0.72699999999999998</v>
      </c>
      <c r="S1572">
        <v>0.32700000000000001</v>
      </c>
    </row>
    <row r="1574" spans="1:19" x14ac:dyDescent="0.3">
      <c r="A1574" t="s">
        <v>0</v>
      </c>
      <c r="B1574" t="s">
        <v>122</v>
      </c>
    </row>
    <row r="1575" spans="1:19" x14ac:dyDescent="0.3">
      <c r="A1575">
        <v>0</v>
      </c>
      <c r="B1575">
        <v>-0.42299999999999999</v>
      </c>
      <c r="C1575">
        <v>-1.423</v>
      </c>
      <c r="D1575">
        <v>-2.42</v>
      </c>
      <c r="E1575">
        <v>-3.153</v>
      </c>
      <c r="F1575">
        <v>-3.26</v>
      </c>
      <c r="G1575">
        <v>2.5</v>
      </c>
      <c r="H1575">
        <v>0.01</v>
      </c>
      <c r="I1575">
        <v>2.528</v>
      </c>
      <c r="J1575">
        <v>-0.42299999999999999</v>
      </c>
      <c r="K1575">
        <v>-1.423</v>
      </c>
      <c r="L1575">
        <v>-2.42</v>
      </c>
      <c r="M1575">
        <v>-3.153</v>
      </c>
      <c r="N1575">
        <v>-3.26</v>
      </c>
      <c r="O1575">
        <v>1.0389999999999999</v>
      </c>
      <c r="P1575">
        <v>1.0389999999999999</v>
      </c>
      <c r="Q1575">
        <v>1.034</v>
      </c>
      <c r="R1575">
        <v>0.69899999999999995</v>
      </c>
      <c r="S1575">
        <v>0.27800000000000002</v>
      </c>
    </row>
    <row r="1576" spans="1:19" x14ac:dyDescent="0.3">
      <c r="A1576">
        <v>60</v>
      </c>
      <c r="B1576">
        <v>-0.42299999999999999</v>
      </c>
      <c r="C1576">
        <v>-1.423</v>
      </c>
      <c r="D1576">
        <v>-2.42</v>
      </c>
      <c r="E1576">
        <v>-3.153</v>
      </c>
      <c r="F1576">
        <v>-3.26</v>
      </c>
      <c r="G1576">
        <v>2.5</v>
      </c>
      <c r="H1576">
        <v>0.01</v>
      </c>
      <c r="I1576">
        <v>2.528</v>
      </c>
      <c r="J1576">
        <v>-0.42499999999999999</v>
      </c>
      <c r="K1576">
        <v>-1.423</v>
      </c>
      <c r="L1576">
        <v>-2.4209999999999998</v>
      </c>
      <c r="M1576">
        <v>-3.153</v>
      </c>
      <c r="N1576">
        <v>-3.26</v>
      </c>
      <c r="O1576">
        <v>1.0449999999999999</v>
      </c>
      <c r="P1576">
        <v>1.0489999999999999</v>
      </c>
      <c r="Q1576">
        <v>1.0429999999999999</v>
      </c>
      <c r="R1576">
        <v>0.70299999999999996</v>
      </c>
      <c r="S1576">
        <v>0.27800000000000002</v>
      </c>
    </row>
    <row r="1577" spans="1:19" x14ac:dyDescent="0.3">
      <c r="A1577">
        <v>120</v>
      </c>
      <c r="B1577">
        <v>-0.42299999999999999</v>
      </c>
      <c r="C1577">
        <v>-1.423</v>
      </c>
      <c r="D1577">
        <v>-2.42</v>
      </c>
      <c r="E1577">
        <v>-3.153</v>
      </c>
      <c r="F1577">
        <v>-3.26</v>
      </c>
      <c r="G1577">
        <v>2.5</v>
      </c>
      <c r="H1577">
        <v>0.01</v>
      </c>
      <c r="I1577">
        <v>2.528</v>
      </c>
      <c r="J1577">
        <v>-0.42499999999999999</v>
      </c>
      <c r="K1577">
        <v>-1.423</v>
      </c>
      <c r="L1577">
        <v>-2.42</v>
      </c>
      <c r="M1577">
        <v>-3.153</v>
      </c>
      <c r="N1577">
        <v>-3.26</v>
      </c>
      <c r="O1577">
        <v>1.05</v>
      </c>
      <c r="P1577">
        <v>1.0509999999999999</v>
      </c>
      <c r="Q1577">
        <v>1.046</v>
      </c>
      <c r="R1577">
        <v>0.70499999999999996</v>
      </c>
      <c r="S1577">
        <v>0.27900000000000003</v>
      </c>
    </row>
    <row r="1578" spans="1:19" x14ac:dyDescent="0.3">
      <c r="A1578">
        <v>180</v>
      </c>
      <c r="B1578">
        <v>-0.42299999999999999</v>
      </c>
      <c r="C1578">
        <v>-1.423</v>
      </c>
      <c r="D1578">
        <v>-2.42</v>
      </c>
      <c r="E1578">
        <v>-3.153</v>
      </c>
      <c r="F1578">
        <v>-3.26</v>
      </c>
      <c r="G1578">
        <v>2.5</v>
      </c>
      <c r="H1578">
        <v>0.01</v>
      </c>
      <c r="I1578">
        <v>2.528</v>
      </c>
      <c r="J1578">
        <v>-0.42499999999999999</v>
      </c>
      <c r="K1578">
        <v>-1.423</v>
      </c>
      <c r="L1578">
        <v>-2.42</v>
      </c>
      <c r="M1578">
        <v>-3.1520000000000001</v>
      </c>
      <c r="N1578">
        <v>-3.26</v>
      </c>
      <c r="O1578">
        <v>1.0529999999999999</v>
      </c>
      <c r="P1578">
        <v>1.054</v>
      </c>
      <c r="Q1578">
        <v>1.046</v>
      </c>
      <c r="R1578">
        <v>0.70599999999999996</v>
      </c>
      <c r="S1578">
        <v>0.27900000000000003</v>
      </c>
    </row>
    <row r="1579" spans="1:19" x14ac:dyDescent="0.3">
      <c r="A1579">
        <v>240</v>
      </c>
      <c r="B1579">
        <v>-0.42299999999999999</v>
      </c>
      <c r="C1579">
        <v>-1.423</v>
      </c>
      <c r="D1579">
        <v>-2.42</v>
      </c>
      <c r="E1579">
        <v>-3.153</v>
      </c>
      <c r="F1579">
        <v>-3.26</v>
      </c>
      <c r="G1579">
        <v>2.5</v>
      </c>
      <c r="H1579">
        <v>0.01</v>
      </c>
      <c r="I1579">
        <v>2.528</v>
      </c>
      <c r="J1579">
        <v>-0.42399999999999999</v>
      </c>
      <c r="K1579">
        <v>-1.423</v>
      </c>
      <c r="L1579">
        <v>-2.42</v>
      </c>
      <c r="M1579">
        <v>-3.153</v>
      </c>
      <c r="N1579">
        <v>-3.26</v>
      </c>
      <c r="O1579">
        <v>1.056</v>
      </c>
      <c r="P1579">
        <v>1.054</v>
      </c>
      <c r="Q1579">
        <v>1.046</v>
      </c>
      <c r="R1579">
        <v>0.70599999999999996</v>
      </c>
      <c r="S1579">
        <v>0.28000000000000003</v>
      </c>
    </row>
    <row r="1580" spans="1:19" x14ac:dyDescent="0.3">
      <c r="A1580">
        <v>300</v>
      </c>
      <c r="B1580">
        <v>-0.42299999999999999</v>
      </c>
      <c r="C1580">
        <v>-1.423</v>
      </c>
      <c r="D1580">
        <v>-2.42</v>
      </c>
      <c r="E1580">
        <v>-3.153</v>
      </c>
      <c r="F1580">
        <v>-3.26</v>
      </c>
      <c r="G1580">
        <v>2.5</v>
      </c>
      <c r="H1580">
        <v>0.01</v>
      </c>
      <c r="I1580">
        <v>2.528</v>
      </c>
      <c r="J1580">
        <v>-0.42199999999999999</v>
      </c>
      <c r="K1580">
        <v>-1.4239999999999999</v>
      </c>
      <c r="L1580">
        <v>-2.42</v>
      </c>
      <c r="M1580">
        <v>-3.1520000000000001</v>
      </c>
      <c r="N1580">
        <v>-3.26</v>
      </c>
      <c r="O1580">
        <v>1.0580000000000001</v>
      </c>
      <c r="P1580">
        <v>1.0529999999999999</v>
      </c>
      <c r="Q1580">
        <v>1.046</v>
      </c>
      <c r="R1580">
        <v>0.70599999999999996</v>
      </c>
      <c r="S1580">
        <v>0.28100000000000003</v>
      </c>
    </row>
    <row r="1581" spans="1:19" x14ac:dyDescent="0.3">
      <c r="A1581">
        <v>360</v>
      </c>
      <c r="B1581">
        <v>-0.42299999999999999</v>
      </c>
      <c r="C1581">
        <v>-1.423</v>
      </c>
      <c r="D1581">
        <v>-2.42</v>
      </c>
      <c r="E1581">
        <v>-3.153</v>
      </c>
      <c r="F1581">
        <v>-3.26</v>
      </c>
      <c r="G1581">
        <v>2.5</v>
      </c>
      <c r="H1581">
        <v>0.01</v>
      </c>
      <c r="I1581">
        <v>2.528</v>
      </c>
      <c r="J1581">
        <v>-0.42099999999999999</v>
      </c>
      <c r="K1581">
        <v>-1.4239999999999999</v>
      </c>
      <c r="L1581">
        <v>-2.42</v>
      </c>
      <c r="M1581">
        <v>-3.153</v>
      </c>
      <c r="N1581">
        <v>-3.26</v>
      </c>
      <c r="O1581">
        <v>1.06</v>
      </c>
      <c r="P1581">
        <v>1.0529999999999999</v>
      </c>
      <c r="Q1581">
        <v>1.0469999999999999</v>
      </c>
      <c r="R1581">
        <v>0.70699999999999996</v>
      </c>
      <c r="S1581">
        <v>0.28199999999999997</v>
      </c>
    </row>
    <row r="1582" spans="1:19" x14ac:dyDescent="0.3">
      <c r="A1582">
        <v>420</v>
      </c>
      <c r="B1582">
        <v>-0.42299999999999999</v>
      </c>
      <c r="C1582">
        <v>-1.423</v>
      </c>
      <c r="D1582">
        <v>-2.42</v>
      </c>
      <c r="E1582">
        <v>-3.153</v>
      </c>
      <c r="F1582">
        <v>-3.26</v>
      </c>
      <c r="G1582">
        <v>2.5</v>
      </c>
      <c r="H1582">
        <v>0.01</v>
      </c>
      <c r="I1582">
        <v>2.528</v>
      </c>
      <c r="J1582">
        <v>-0.42</v>
      </c>
      <c r="K1582">
        <v>-1.4239999999999999</v>
      </c>
      <c r="L1582">
        <v>-2.42</v>
      </c>
      <c r="M1582">
        <v>-3.153</v>
      </c>
      <c r="N1582">
        <v>-3.26</v>
      </c>
      <c r="O1582">
        <v>1.0609999999999999</v>
      </c>
      <c r="P1582">
        <v>1.0529999999999999</v>
      </c>
      <c r="Q1582">
        <v>1.046</v>
      </c>
      <c r="R1582">
        <v>0.70699999999999996</v>
      </c>
      <c r="S1582">
        <v>0.28299999999999997</v>
      </c>
    </row>
    <row r="1583" spans="1:19" x14ac:dyDescent="0.3">
      <c r="A1583">
        <v>480</v>
      </c>
      <c r="B1583">
        <v>-0.42299999999999999</v>
      </c>
      <c r="C1583">
        <v>-1.423</v>
      </c>
      <c r="D1583">
        <v>-2.42</v>
      </c>
      <c r="E1583">
        <v>-3.153</v>
      </c>
      <c r="F1583">
        <v>-3.26</v>
      </c>
      <c r="G1583">
        <v>2.5</v>
      </c>
      <c r="H1583">
        <v>0.01</v>
      </c>
      <c r="I1583">
        <v>2.528</v>
      </c>
      <c r="J1583">
        <v>-0.41799999999999998</v>
      </c>
      <c r="K1583">
        <v>-1.4239999999999999</v>
      </c>
      <c r="L1583">
        <v>-2.42</v>
      </c>
      <c r="M1583">
        <v>-3.153</v>
      </c>
      <c r="N1583">
        <v>-3.26</v>
      </c>
      <c r="O1583">
        <v>1.0629999999999999</v>
      </c>
      <c r="P1583">
        <v>1.0529999999999999</v>
      </c>
      <c r="Q1583">
        <v>1.046</v>
      </c>
      <c r="R1583">
        <v>0.70699999999999996</v>
      </c>
      <c r="S1583">
        <v>0.28299999999999997</v>
      </c>
    </row>
    <row r="1584" spans="1:19" x14ac:dyDescent="0.3">
      <c r="A1584">
        <v>540</v>
      </c>
      <c r="B1584">
        <v>-0.42299999999999999</v>
      </c>
      <c r="C1584">
        <v>-1.423</v>
      </c>
      <c r="D1584">
        <v>-2.42</v>
      </c>
      <c r="E1584">
        <v>-3.153</v>
      </c>
      <c r="F1584">
        <v>-3.26</v>
      </c>
      <c r="G1584">
        <v>2.5</v>
      </c>
      <c r="H1584">
        <v>0.01</v>
      </c>
      <c r="I1584">
        <v>2.528</v>
      </c>
      <c r="J1584">
        <v>-0.41599999999999998</v>
      </c>
      <c r="K1584">
        <v>-1.4239999999999999</v>
      </c>
      <c r="L1584">
        <v>-2.42</v>
      </c>
      <c r="M1584">
        <v>-3.153</v>
      </c>
      <c r="N1584">
        <v>-3.26</v>
      </c>
      <c r="O1584">
        <v>1.0640000000000001</v>
      </c>
      <c r="P1584">
        <v>1.0529999999999999</v>
      </c>
      <c r="Q1584">
        <v>1.046</v>
      </c>
      <c r="R1584">
        <v>0.70699999999999996</v>
      </c>
      <c r="S1584">
        <v>0.28199999999999997</v>
      </c>
    </row>
    <row r="1585" spans="1:19" x14ac:dyDescent="0.3">
      <c r="A1585">
        <v>600</v>
      </c>
      <c r="B1585">
        <v>-0.42299999999999999</v>
      </c>
      <c r="C1585">
        <v>-1.423</v>
      </c>
      <c r="D1585">
        <v>-2.42</v>
      </c>
      <c r="E1585">
        <v>-3.153</v>
      </c>
      <c r="F1585">
        <v>-3.26</v>
      </c>
      <c r="G1585">
        <v>2.5</v>
      </c>
      <c r="H1585">
        <v>0.01</v>
      </c>
      <c r="I1585">
        <v>2.528</v>
      </c>
      <c r="J1585">
        <v>-0.41499999999999998</v>
      </c>
      <c r="K1585">
        <v>-1.4239999999999999</v>
      </c>
      <c r="L1585">
        <v>-2.42</v>
      </c>
      <c r="M1585">
        <v>-3.153</v>
      </c>
      <c r="N1585">
        <v>-3.26</v>
      </c>
      <c r="O1585">
        <v>1.0649999999999999</v>
      </c>
      <c r="P1585">
        <v>1.0549999999999999</v>
      </c>
      <c r="Q1585">
        <v>1.046</v>
      </c>
      <c r="R1585">
        <v>0.70799999999999996</v>
      </c>
      <c r="S1585">
        <v>0.28199999999999997</v>
      </c>
    </row>
    <row r="1587" spans="1:19" x14ac:dyDescent="0.3">
      <c r="A1587" t="s">
        <v>0</v>
      </c>
      <c r="B1587" t="s">
        <v>123</v>
      </c>
    </row>
    <row r="1588" spans="1:19" x14ac:dyDescent="0.3">
      <c r="A1588">
        <v>0</v>
      </c>
      <c r="B1588">
        <v>-0.42299999999999999</v>
      </c>
      <c r="C1588">
        <v>-1.423</v>
      </c>
      <c r="D1588">
        <v>-2.42</v>
      </c>
      <c r="E1588">
        <v>-3.153</v>
      </c>
      <c r="F1588">
        <v>-3.26</v>
      </c>
      <c r="G1588">
        <v>2.5</v>
      </c>
      <c r="H1588">
        <v>0.01</v>
      </c>
      <c r="I1588">
        <v>2.302</v>
      </c>
      <c r="J1588">
        <v>-0.42299999999999999</v>
      </c>
      <c r="K1588">
        <v>-1.423</v>
      </c>
      <c r="L1588">
        <v>-2.42</v>
      </c>
      <c r="M1588">
        <v>-3.153</v>
      </c>
      <c r="N1588">
        <v>-3.26</v>
      </c>
      <c r="O1588">
        <v>1.0389999999999999</v>
      </c>
      <c r="P1588">
        <v>1.0389999999999999</v>
      </c>
      <c r="Q1588">
        <v>1.034</v>
      </c>
      <c r="R1588">
        <v>0.69899999999999995</v>
      </c>
      <c r="S1588">
        <v>0.27800000000000002</v>
      </c>
    </row>
    <row r="1589" spans="1:19" x14ac:dyDescent="0.3">
      <c r="A1589">
        <v>60</v>
      </c>
      <c r="B1589">
        <v>-0.42299999999999999</v>
      </c>
      <c r="C1589">
        <v>-1.423</v>
      </c>
      <c r="D1589">
        <v>-2.42</v>
      </c>
      <c r="E1589">
        <v>-3.153</v>
      </c>
      <c r="F1589">
        <v>-3.26</v>
      </c>
      <c r="G1589">
        <v>2.5</v>
      </c>
      <c r="H1589">
        <v>0.01</v>
      </c>
      <c r="I1589">
        <v>2.302</v>
      </c>
      <c r="J1589">
        <v>-0.42499999999999999</v>
      </c>
      <c r="K1589">
        <v>-1.423</v>
      </c>
      <c r="L1589">
        <v>-2.4209999999999998</v>
      </c>
      <c r="M1589">
        <v>-3.153</v>
      </c>
      <c r="N1589">
        <v>-3.2570000000000001</v>
      </c>
      <c r="O1589">
        <v>1.0449999999999999</v>
      </c>
      <c r="P1589">
        <v>1.048</v>
      </c>
      <c r="Q1589">
        <v>1.0429999999999999</v>
      </c>
      <c r="R1589">
        <v>0.70399999999999996</v>
      </c>
      <c r="S1589">
        <v>0.27</v>
      </c>
    </row>
    <row r="1590" spans="1:19" x14ac:dyDescent="0.3">
      <c r="A1590">
        <v>120</v>
      </c>
      <c r="B1590">
        <v>-0.42299999999999999</v>
      </c>
      <c r="C1590">
        <v>-1.423</v>
      </c>
      <c r="D1590">
        <v>-2.42</v>
      </c>
      <c r="E1590">
        <v>-3.153</v>
      </c>
      <c r="F1590">
        <v>-3.26</v>
      </c>
      <c r="G1590">
        <v>2.5</v>
      </c>
      <c r="H1590">
        <v>0.01</v>
      </c>
      <c r="I1590">
        <v>2.302</v>
      </c>
      <c r="J1590">
        <v>-0.42499999999999999</v>
      </c>
      <c r="K1590">
        <v>-1.423</v>
      </c>
      <c r="L1590">
        <v>-2.42</v>
      </c>
      <c r="M1590">
        <v>-3.1520000000000001</v>
      </c>
      <c r="N1590">
        <v>-3.254</v>
      </c>
      <c r="O1590">
        <v>1.05</v>
      </c>
      <c r="P1590">
        <v>1.0509999999999999</v>
      </c>
      <c r="Q1590">
        <v>1.0449999999999999</v>
      </c>
      <c r="R1590">
        <v>0.70399999999999996</v>
      </c>
      <c r="S1590">
        <v>0.26400000000000001</v>
      </c>
    </row>
    <row r="1591" spans="1:19" x14ac:dyDescent="0.3">
      <c r="A1591">
        <v>180</v>
      </c>
      <c r="B1591">
        <v>-0.42299999999999999</v>
      </c>
      <c r="C1591">
        <v>-1.423</v>
      </c>
      <c r="D1591">
        <v>-2.42</v>
      </c>
      <c r="E1591">
        <v>-3.153</v>
      </c>
      <c r="F1591">
        <v>-3.26</v>
      </c>
      <c r="G1591">
        <v>2.5</v>
      </c>
      <c r="H1591">
        <v>0.01</v>
      </c>
      <c r="I1591">
        <v>2.302</v>
      </c>
      <c r="J1591">
        <v>-0.42499999999999999</v>
      </c>
      <c r="K1591">
        <v>-1.423</v>
      </c>
      <c r="L1591">
        <v>-2.42</v>
      </c>
      <c r="M1591">
        <v>-3.1520000000000001</v>
      </c>
      <c r="N1591">
        <v>-3.2509999999999999</v>
      </c>
      <c r="O1591">
        <v>1.0529999999999999</v>
      </c>
      <c r="P1591">
        <v>1.054</v>
      </c>
      <c r="Q1591">
        <v>1.046</v>
      </c>
      <c r="R1591">
        <v>0.70499999999999996</v>
      </c>
      <c r="S1591">
        <v>0.25700000000000001</v>
      </c>
    </row>
    <row r="1592" spans="1:19" x14ac:dyDescent="0.3">
      <c r="A1592">
        <v>240</v>
      </c>
      <c r="B1592">
        <v>-0.42299999999999999</v>
      </c>
      <c r="C1592">
        <v>-1.423</v>
      </c>
      <c r="D1592">
        <v>-2.42</v>
      </c>
      <c r="E1592">
        <v>-3.153</v>
      </c>
      <c r="F1592">
        <v>-3.26</v>
      </c>
      <c r="G1592">
        <v>2.5</v>
      </c>
      <c r="H1592">
        <v>0.01</v>
      </c>
      <c r="I1592">
        <v>2.302</v>
      </c>
      <c r="J1592">
        <v>-0.42399999999999999</v>
      </c>
      <c r="K1592">
        <v>-1.423</v>
      </c>
      <c r="L1592">
        <v>-2.42</v>
      </c>
      <c r="M1592">
        <v>-3.153</v>
      </c>
      <c r="N1592">
        <v>-3.2480000000000002</v>
      </c>
      <c r="O1592">
        <v>1.056</v>
      </c>
      <c r="P1592">
        <v>1.054</v>
      </c>
      <c r="Q1592">
        <v>1.046</v>
      </c>
      <c r="R1592">
        <v>0.70899999999999996</v>
      </c>
      <c r="S1592">
        <v>0.252</v>
      </c>
    </row>
    <row r="1593" spans="1:19" x14ac:dyDescent="0.3">
      <c r="A1593">
        <v>300</v>
      </c>
      <c r="B1593">
        <v>-0.42299999999999999</v>
      </c>
      <c r="C1593">
        <v>-1.423</v>
      </c>
      <c r="D1593">
        <v>-2.42</v>
      </c>
      <c r="E1593">
        <v>-3.153</v>
      </c>
      <c r="F1593">
        <v>-3.26</v>
      </c>
      <c r="G1593">
        <v>2.5</v>
      </c>
      <c r="H1593">
        <v>0.01</v>
      </c>
      <c r="I1593">
        <v>2.302</v>
      </c>
      <c r="J1593">
        <v>-0.42199999999999999</v>
      </c>
      <c r="K1593">
        <v>-1.423</v>
      </c>
      <c r="L1593">
        <v>-2.42</v>
      </c>
      <c r="M1593">
        <v>-3.153</v>
      </c>
      <c r="N1593">
        <v>-3.2450000000000001</v>
      </c>
      <c r="O1593">
        <v>1.0580000000000001</v>
      </c>
      <c r="P1593">
        <v>1.0529999999999999</v>
      </c>
      <c r="Q1593">
        <v>1.0449999999999999</v>
      </c>
      <c r="R1593">
        <v>0.70899999999999996</v>
      </c>
      <c r="S1593">
        <v>0.249</v>
      </c>
    </row>
    <row r="1594" spans="1:19" x14ac:dyDescent="0.3">
      <c r="A1594">
        <v>360</v>
      </c>
      <c r="B1594">
        <v>-0.42299999999999999</v>
      </c>
      <c r="C1594">
        <v>-1.423</v>
      </c>
      <c r="D1594">
        <v>-2.42</v>
      </c>
      <c r="E1594">
        <v>-3.153</v>
      </c>
      <c r="F1594">
        <v>-3.26</v>
      </c>
      <c r="G1594">
        <v>2.5</v>
      </c>
      <c r="H1594">
        <v>0.01</v>
      </c>
      <c r="I1594">
        <v>2.302</v>
      </c>
      <c r="J1594">
        <v>-0.42099999999999999</v>
      </c>
      <c r="K1594">
        <v>-1.4239999999999999</v>
      </c>
      <c r="L1594">
        <v>-2.42</v>
      </c>
      <c r="M1594">
        <v>-3.153</v>
      </c>
      <c r="N1594">
        <v>-3.242</v>
      </c>
      <c r="O1594">
        <v>1.06</v>
      </c>
      <c r="P1594">
        <v>1.0529999999999999</v>
      </c>
      <c r="Q1594">
        <v>1.0469999999999999</v>
      </c>
      <c r="R1594">
        <v>0.70599999999999996</v>
      </c>
      <c r="S1594">
        <v>0.246</v>
      </c>
    </row>
    <row r="1595" spans="1:19" x14ac:dyDescent="0.3">
      <c r="A1595">
        <v>420</v>
      </c>
      <c r="B1595">
        <v>-0.42299999999999999</v>
      </c>
      <c r="C1595">
        <v>-1.423</v>
      </c>
      <c r="D1595">
        <v>-2.42</v>
      </c>
      <c r="E1595">
        <v>-3.153</v>
      </c>
      <c r="F1595">
        <v>-3.26</v>
      </c>
      <c r="G1595">
        <v>2.5</v>
      </c>
      <c r="H1595">
        <v>0.01</v>
      </c>
      <c r="I1595">
        <v>2.302</v>
      </c>
      <c r="J1595">
        <v>-0.42</v>
      </c>
      <c r="K1595">
        <v>-1.4239999999999999</v>
      </c>
      <c r="L1595">
        <v>-2.42</v>
      </c>
      <c r="M1595">
        <v>-3.1509999999999998</v>
      </c>
      <c r="N1595">
        <v>-3.2389999999999999</v>
      </c>
      <c r="O1595">
        <v>1.0609999999999999</v>
      </c>
      <c r="P1595">
        <v>1.0529999999999999</v>
      </c>
      <c r="Q1595">
        <v>1.046</v>
      </c>
      <c r="R1595">
        <v>0.70099999999999996</v>
      </c>
      <c r="S1595">
        <v>0.24399999999999999</v>
      </c>
    </row>
    <row r="1596" spans="1:19" x14ac:dyDescent="0.3">
      <c r="A1596">
        <v>480</v>
      </c>
      <c r="B1596">
        <v>-0.42299999999999999</v>
      </c>
      <c r="C1596">
        <v>-1.423</v>
      </c>
      <c r="D1596">
        <v>-2.42</v>
      </c>
      <c r="E1596">
        <v>-3.153</v>
      </c>
      <c r="F1596">
        <v>-3.26</v>
      </c>
      <c r="G1596">
        <v>2.5</v>
      </c>
      <c r="H1596">
        <v>0.01</v>
      </c>
      <c r="I1596">
        <v>2.302</v>
      </c>
      <c r="J1596">
        <v>-0.41799999999999998</v>
      </c>
      <c r="K1596">
        <v>-1.4239999999999999</v>
      </c>
      <c r="L1596">
        <v>-2.42</v>
      </c>
      <c r="M1596">
        <v>-3.149</v>
      </c>
      <c r="N1596">
        <v>-3.2360000000000002</v>
      </c>
      <c r="O1596">
        <v>1.0620000000000001</v>
      </c>
      <c r="P1596">
        <v>1.0529999999999999</v>
      </c>
      <c r="Q1596">
        <v>1.046</v>
      </c>
      <c r="R1596">
        <v>0.69599999999999995</v>
      </c>
      <c r="S1596">
        <v>0.24099999999999999</v>
      </c>
    </row>
    <row r="1597" spans="1:19" x14ac:dyDescent="0.3">
      <c r="A1597">
        <v>540</v>
      </c>
      <c r="B1597">
        <v>-0.42299999999999999</v>
      </c>
      <c r="C1597">
        <v>-1.423</v>
      </c>
      <c r="D1597">
        <v>-2.42</v>
      </c>
      <c r="E1597">
        <v>-3.153</v>
      </c>
      <c r="F1597">
        <v>-3.26</v>
      </c>
      <c r="G1597">
        <v>2.5</v>
      </c>
      <c r="H1597">
        <v>0.01</v>
      </c>
      <c r="I1597">
        <v>2.302</v>
      </c>
      <c r="J1597">
        <v>-0.41599999999999998</v>
      </c>
      <c r="K1597">
        <v>-1.4239999999999999</v>
      </c>
      <c r="L1597">
        <v>-2.42</v>
      </c>
      <c r="M1597">
        <v>-3.1459999999999999</v>
      </c>
      <c r="N1597">
        <v>-3.2330000000000001</v>
      </c>
      <c r="O1597">
        <v>1.0640000000000001</v>
      </c>
      <c r="P1597">
        <v>1.0529999999999999</v>
      </c>
      <c r="Q1597">
        <v>1.046</v>
      </c>
      <c r="R1597">
        <v>0.69</v>
      </c>
      <c r="S1597">
        <v>0.23899999999999999</v>
      </c>
    </row>
    <row r="1598" spans="1:19" x14ac:dyDescent="0.3">
      <c r="A1598">
        <v>600</v>
      </c>
      <c r="B1598">
        <v>-0.42299999999999999</v>
      </c>
      <c r="C1598">
        <v>-1.423</v>
      </c>
      <c r="D1598">
        <v>-2.42</v>
      </c>
      <c r="E1598">
        <v>-3.153</v>
      </c>
      <c r="F1598">
        <v>-3.26</v>
      </c>
      <c r="G1598">
        <v>2.5</v>
      </c>
      <c r="H1598">
        <v>0.01</v>
      </c>
      <c r="I1598">
        <v>2.302</v>
      </c>
      <c r="J1598">
        <v>-0.41499999999999998</v>
      </c>
      <c r="K1598">
        <v>-1.4239999999999999</v>
      </c>
      <c r="L1598">
        <v>-2.419</v>
      </c>
      <c r="M1598">
        <v>-3.1440000000000001</v>
      </c>
      <c r="N1598">
        <v>-3.23</v>
      </c>
      <c r="O1598">
        <v>1.0649999999999999</v>
      </c>
      <c r="P1598">
        <v>1.0549999999999999</v>
      </c>
      <c r="Q1598">
        <v>1.046</v>
      </c>
      <c r="R1598">
        <v>0.68600000000000005</v>
      </c>
      <c r="S1598">
        <v>0.23699999999999999</v>
      </c>
    </row>
    <row r="1600" spans="1:19" x14ac:dyDescent="0.3">
      <c r="A1600" t="s">
        <v>0</v>
      </c>
      <c r="B1600" t="s">
        <v>124</v>
      </c>
    </row>
    <row r="1601" spans="1:19" x14ac:dyDescent="0.3">
      <c r="A1601">
        <v>0</v>
      </c>
      <c r="B1601">
        <v>-0.42299999999999999</v>
      </c>
      <c r="C1601">
        <v>-1.423</v>
      </c>
      <c r="D1601">
        <v>-2.42</v>
      </c>
      <c r="E1601">
        <v>-3.1459999999999999</v>
      </c>
      <c r="F1601">
        <v>-3.25</v>
      </c>
      <c r="G1601">
        <v>2.5</v>
      </c>
      <c r="H1601">
        <v>0.01</v>
      </c>
      <c r="I1601">
        <v>2.7429999999999999</v>
      </c>
      <c r="J1601">
        <v>-0.42299999999999999</v>
      </c>
      <c r="K1601">
        <v>-1.423</v>
      </c>
      <c r="L1601">
        <v>-2.42</v>
      </c>
      <c r="M1601">
        <v>-3.1459999999999999</v>
      </c>
      <c r="N1601">
        <v>-3.25</v>
      </c>
      <c r="O1601">
        <v>1.0389999999999999</v>
      </c>
      <c r="P1601">
        <v>1.0389999999999999</v>
      </c>
      <c r="Q1601">
        <v>1.034</v>
      </c>
      <c r="R1601">
        <v>0.69199999999999995</v>
      </c>
      <c r="S1601">
        <v>0.27500000000000002</v>
      </c>
    </row>
    <row r="1602" spans="1:19" x14ac:dyDescent="0.3">
      <c r="A1602">
        <v>60</v>
      </c>
      <c r="B1602">
        <v>-0.42299999999999999</v>
      </c>
      <c r="C1602">
        <v>-1.423</v>
      </c>
      <c r="D1602">
        <v>-2.42</v>
      </c>
      <c r="E1602">
        <v>-3.1459999999999999</v>
      </c>
      <c r="F1602">
        <v>-3.25</v>
      </c>
      <c r="G1602">
        <v>2.5</v>
      </c>
      <c r="H1602">
        <v>0.01</v>
      </c>
      <c r="I1602">
        <v>2.7429999999999999</v>
      </c>
      <c r="J1602">
        <v>-0.42499999999999999</v>
      </c>
      <c r="K1602">
        <v>-1.423</v>
      </c>
      <c r="L1602">
        <v>-2.42</v>
      </c>
      <c r="M1602">
        <v>-3.145</v>
      </c>
      <c r="N1602">
        <v>-3.2530000000000001</v>
      </c>
      <c r="O1602">
        <v>1.0449999999999999</v>
      </c>
      <c r="P1602">
        <v>1.05</v>
      </c>
      <c r="Q1602">
        <v>1.0429999999999999</v>
      </c>
      <c r="R1602">
        <v>0.69499999999999995</v>
      </c>
      <c r="S1602">
        <v>0.28399999999999997</v>
      </c>
    </row>
    <row r="1603" spans="1:19" x14ac:dyDescent="0.3">
      <c r="A1603">
        <v>120</v>
      </c>
      <c r="B1603">
        <v>-0.42299999999999999</v>
      </c>
      <c r="C1603">
        <v>-1.423</v>
      </c>
      <c r="D1603">
        <v>-2.42</v>
      </c>
      <c r="E1603">
        <v>-3.1459999999999999</v>
      </c>
      <c r="F1603">
        <v>-3.25</v>
      </c>
      <c r="G1603">
        <v>2.5</v>
      </c>
      <c r="H1603">
        <v>0.01</v>
      </c>
      <c r="I1603">
        <v>2.7429999999999999</v>
      </c>
      <c r="J1603">
        <v>-0.42499999999999999</v>
      </c>
      <c r="K1603">
        <v>-1.423</v>
      </c>
      <c r="L1603">
        <v>-2.42</v>
      </c>
      <c r="M1603">
        <v>-3.1459999999999999</v>
      </c>
      <c r="N1603">
        <v>-3.2559999999999998</v>
      </c>
      <c r="O1603">
        <v>1.05</v>
      </c>
      <c r="P1603">
        <v>1.0509999999999999</v>
      </c>
      <c r="Q1603">
        <v>1.046</v>
      </c>
      <c r="R1603">
        <v>0.7</v>
      </c>
      <c r="S1603">
        <v>0.29099999999999998</v>
      </c>
    </row>
    <row r="1604" spans="1:19" x14ac:dyDescent="0.3">
      <c r="A1604">
        <v>180</v>
      </c>
      <c r="B1604">
        <v>-0.42299999999999999</v>
      </c>
      <c r="C1604">
        <v>-1.423</v>
      </c>
      <c r="D1604">
        <v>-2.42</v>
      </c>
      <c r="E1604">
        <v>-3.1459999999999999</v>
      </c>
      <c r="F1604">
        <v>-3.25</v>
      </c>
      <c r="G1604">
        <v>2.5</v>
      </c>
      <c r="H1604">
        <v>0.01</v>
      </c>
      <c r="I1604">
        <v>2.7429999999999999</v>
      </c>
      <c r="J1604">
        <v>-0.42499999999999999</v>
      </c>
      <c r="K1604">
        <v>-1.423</v>
      </c>
      <c r="L1604">
        <v>-2.42</v>
      </c>
      <c r="M1604">
        <v>-3.1459999999999999</v>
      </c>
      <c r="N1604">
        <v>-3.2589999999999999</v>
      </c>
      <c r="O1604">
        <v>1.0529999999999999</v>
      </c>
      <c r="P1604">
        <v>1.0529999999999999</v>
      </c>
      <c r="Q1604">
        <v>1.0449999999999999</v>
      </c>
      <c r="R1604">
        <v>0.7</v>
      </c>
      <c r="S1604">
        <v>0.29799999999999999</v>
      </c>
    </row>
    <row r="1605" spans="1:19" x14ac:dyDescent="0.3">
      <c r="A1605">
        <v>240</v>
      </c>
      <c r="B1605">
        <v>-0.42299999999999999</v>
      </c>
      <c r="C1605">
        <v>-1.423</v>
      </c>
      <c r="D1605">
        <v>-2.42</v>
      </c>
      <c r="E1605">
        <v>-3.1459999999999999</v>
      </c>
      <c r="F1605">
        <v>-3.25</v>
      </c>
      <c r="G1605">
        <v>2.5</v>
      </c>
      <c r="H1605">
        <v>0.01</v>
      </c>
      <c r="I1605">
        <v>2.7429999999999999</v>
      </c>
      <c r="J1605">
        <v>-0.42399999999999999</v>
      </c>
      <c r="K1605">
        <v>-1.423</v>
      </c>
      <c r="L1605">
        <v>-2.42</v>
      </c>
      <c r="M1605">
        <v>-3.145</v>
      </c>
      <c r="N1605">
        <v>-3.262</v>
      </c>
      <c r="O1605">
        <v>1.056</v>
      </c>
      <c r="P1605">
        <v>1.054</v>
      </c>
      <c r="Q1605">
        <v>1.046</v>
      </c>
      <c r="R1605">
        <v>0.69699999999999995</v>
      </c>
      <c r="S1605">
        <v>0.30399999999999999</v>
      </c>
    </row>
    <row r="1606" spans="1:19" x14ac:dyDescent="0.3">
      <c r="A1606">
        <v>300</v>
      </c>
      <c r="B1606">
        <v>-0.42299999999999999</v>
      </c>
      <c r="C1606">
        <v>-1.423</v>
      </c>
      <c r="D1606">
        <v>-2.42</v>
      </c>
      <c r="E1606">
        <v>-3.1459999999999999</v>
      </c>
      <c r="F1606">
        <v>-3.25</v>
      </c>
      <c r="G1606">
        <v>2.5</v>
      </c>
      <c r="H1606">
        <v>0.01</v>
      </c>
      <c r="I1606">
        <v>2.7429999999999999</v>
      </c>
      <c r="J1606">
        <v>-0.42199999999999999</v>
      </c>
      <c r="K1606">
        <v>-1.4239999999999999</v>
      </c>
      <c r="L1606">
        <v>-2.42</v>
      </c>
      <c r="M1606">
        <v>-3.1440000000000001</v>
      </c>
      <c r="N1606">
        <v>-3.2650000000000001</v>
      </c>
      <c r="O1606">
        <v>1.0580000000000001</v>
      </c>
      <c r="P1606">
        <v>1.054</v>
      </c>
      <c r="Q1606">
        <v>1.046</v>
      </c>
      <c r="R1606">
        <v>0.69699999999999995</v>
      </c>
      <c r="S1606">
        <v>0.31</v>
      </c>
    </row>
    <row r="1607" spans="1:19" x14ac:dyDescent="0.3">
      <c r="A1607">
        <v>360</v>
      </c>
      <c r="B1607">
        <v>-0.42299999999999999</v>
      </c>
      <c r="C1607">
        <v>-1.423</v>
      </c>
      <c r="D1607">
        <v>-2.42</v>
      </c>
      <c r="E1607">
        <v>-3.1459999999999999</v>
      </c>
      <c r="F1607">
        <v>-3.25</v>
      </c>
      <c r="G1607">
        <v>2.5</v>
      </c>
      <c r="H1607">
        <v>0.01</v>
      </c>
      <c r="I1607">
        <v>2.7429999999999999</v>
      </c>
      <c r="J1607">
        <v>-0.42099999999999999</v>
      </c>
      <c r="K1607">
        <v>-1.4239999999999999</v>
      </c>
      <c r="L1607">
        <v>-2.42</v>
      </c>
      <c r="M1607">
        <v>-3.145</v>
      </c>
      <c r="N1607">
        <v>-3.2679999999999998</v>
      </c>
      <c r="O1607">
        <v>1.06</v>
      </c>
      <c r="P1607">
        <v>1.0529999999999999</v>
      </c>
      <c r="Q1607">
        <v>1.046</v>
      </c>
      <c r="R1607">
        <v>0.70099999999999996</v>
      </c>
      <c r="S1607">
        <v>0.315</v>
      </c>
    </row>
    <row r="1608" spans="1:19" x14ac:dyDescent="0.3">
      <c r="A1608">
        <v>420</v>
      </c>
      <c r="B1608">
        <v>-0.42299999999999999</v>
      </c>
      <c r="C1608">
        <v>-1.423</v>
      </c>
      <c r="D1608">
        <v>-2.42</v>
      </c>
      <c r="E1608">
        <v>-3.1459999999999999</v>
      </c>
      <c r="F1608">
        <v>-3.25</v>
      </c>
      <c r="G1608">
        <v>2.5</v>
      </c>
      <c r="H1608">
        <v>0.01</v>
      </c>
      <c r="I1608">
        <v>2.7429999999999999</v>
      </c>
      <c r="J1608">
        <v>-0.42</v>
      </c>
      <c r="K1608">
        <v>-1.4239999999999999</v>
      </c>
      <c r="L1608">
        <v>-2.419</v>
      </c>
      <c r="M1608">
        <v>-3.1469999999999998</v>
      </c>
      <c r="N1608">
        <v>-3.2709999999999999</v>
      </c>
      <c r="O1608">
        <v>1.0609999999999999</v>
      </c>
      <c r="P1608">
        <v>1.0529999999999999</v>
      </c>
      <c r="Q1608">
        <v>1.0449999999999999</v>
      </c>
      <c r="R1608">
        <v>0.70499999999999996</v>
      </c>
      <c r="S1608">
        <v>0.31900000000000001</v>
      </c>
    </row>
    <row r="1609" spans="1:19" x14ac:dyDescent="0.3">
      <c r="A1609">
        <v>480</v>
      </c>
      <c r="B1609">
        <v>-0.42299999999999999</v>
      </c>
      <c r="C1609">
        <v>-1.423</v>
      </c>
      <c r="D1609">
        <v>-2.42</v>
      </c>
      <c r="E1609">
        <v>-3.1459999999999999</v>
      </c>
      <c r="F1609">
        <v>-3.25</v>
      </c>
      <c r="G1609">
        <v>2.5</v>
      </c>
      <c r="H1609">
        <v>0.01</v>
      </c>
      <c r="I1609">
        <v>2.7429999999999999</v>
      </c>
      <c r="J1609">
        <v>-0.41799999999999998</v>
      </c>
      <c r="K1609">
        <v>-1.4239999999999999</v>
      </c>
      <c r="L1609">
        <v>-2.419</v>
      </c>
      <c r="M1609">
        <v>-3.149</v>
      </c>
      <c r="N1609">
        <v>-3.274</v>
      </c>
      <c r="O1609">
        <v>1.0629999999999999</v>
      </c>
      <c r="P1609">
        <v>1.0529999999999999</v>
      </c>
      <c r="Q1609">
        <v>1.046</v>
      </c>
      <c r="R1609">
        <v>0.71099999999999997</v>
      </c>
      <c r="S1609">
        <v>0.32100000000000001</v>
      </c>
    </row>
    <row r="1610" spans="1:19" x14ac:dyDescent="0.3">
      <c r="A1610">
        <v>540</v>
      </c>
      <c r="B1610">
        <v>-0.42299999999999999</v>
      </c>
      <c r="C1610">
        <v>-1.423</v>
      </c>
      <c r="D1610">
        <v>-2.42</v>
      </c>
      <c r="E1610">
        <v>-3.1459999999999999</v>
      </c>
      <c r="F1610">
        <v>-3.25</v>
      </c>
      <c r="G1610">
        <v>2.5</v>
      </c>
      <c r="H1610">
        <v>0.01</v>
      </c>
      <c r="I1610">
        <v>2.7429999999999999</v>
      </c>
      <c r="J1610">
        <v>-0.41599999999999998</v>
      </c>
      <c r="K1610">
        <v>-1.4239999999999999</v>
      </c>
      <c r="L1610">
        <v>-2.419</v>
      </c>
      <c r="M1610">
        <v>-3.1509999999999998</v>
      </c>
      <c r="N1610">
        <v>-3.2770000000000001</v>
      </c>
      <c r="O1610">
        <v>1.0640000000000001</v>
      </c>
      <c r="P1610">
        <v>1.054</v>
      </c>
      <c r="Q1610">
        <v>1.046</v>
      </c>
      <c r="R1610">
        <v>0.71499999999999997</v>
      </c>
      <c r="S1610">
        <v>0.32300000000000001</v>
      </c>
    </row>
    <row r="1611" spans="1:19" x14ac:dyDescent="0.3">
      <c r="A1611">
        <v>600</v>
      </c>
      <c r="B1611">
        <v>-0.42299999999999999</v>
      </c>
      <c r="C1611">
        <v>-1.423</v>
      </c>
      <c r="D1611">
        <v>-2.42</v>
      </c>
      <c r="E1611">
        <v>-3.1459999999999999</v>
      </c>
      <c r="F1611">
        <v>-3.25</v>
      </c>
      <c r="G1611">
        <v>2.5</v>
      </c>
      <c r="H1611">
        <v>0.01</v>
      </c>
      <c r="I1611">
        <v>2.7429999999999999</v>
      </c>
      <c r="J1611">
        <v>-0.41499999999999998</v>
      </c>
      <c r="K1611">
        <v>-1.423</v>
      </c>
      <c r="L1611">
        <v>-2.419</v>
      </c>
      <c r="M1611">
        <v>-3.153</v>
      </c>
      <c r="N1611">
        <v>-3.28</v>
      </c>
      <c r="O1611">
        <v>1.0649999999999999</v>
      </c>
      <c r="P1611">
        <v>1.054</v>
      </c>
      <c r="Q1611">
        <v>1.046</v>
      </c>
      <c r="R1611">
        <v>0.72</v>
      </c>
      <c r="S1611">
        <v>0.32400000000000001</v>
      </c>
    </row>
    <row r="1613" spans="1:19" x14ac:dyDescent="0.3">
      <c r="A1613" t="s">
        <v>0</v>
      </c>
      <c r="B1613" t="s">
        <v>125</v>
      </c>
    </row>
    <row r="1614" spans="1:19" x14ac:dyDescent="0.3">
      <c r="A1614">
        <v>0</v>
      </c>
      <c r="B1614">
        <v>-0.42299999999999999</v>
      </c>
      <c r="C1614">
        <v>-1.423</v>
      </c>
      <c r="D1614">
        <v>-2.42</v>
      </c>
      <c r="E1614">
        <v>-3.1459999999999999</v>
      </c>
      <c r="F1614">
        <v>-3.25</v>
      </c>
      <c r="G1614">
        <v>2.5</v>
      </c>
      <c r="H1614">
        <v>0.01</v>
      </c>
      <c r="I1614">
        <v>2.5270000000000001</v>
      </c>
      <c r="J1614">
        <v>-0.42299999999999999</v>
      </c>
      <c r="K1614">
        <v>-1.423</v>
      </c>
      <c r="L1614">
        <v>-2.42</v>
      </c>
      <c r="M1614">
        <v>-3.1459999999999999</v>
      </c>
      <c r="N1614">
        <v>-3.25</v>
      </c>
      <c r="O1614">
        <v>1.0389999999999999</v>
      </c>
      <c r="P1614">
        <v>1.0389999999999999</v>
      </c>
      <c r="Q1614">
        <v>1.034</v>
      </c>
      <c r="R1614">
        <v>0.69199999999999995</v>
      </c>
      <c r="S1614">
        <v>0.27500000000000002</v>
      </c>
    </row>
    <row r="1615" spans="1:19" x14ac:dyDescent="0.3">
      <c r="A1615">
        <v>60</v>
      </c>
      <c r="B1615">
        <v>-0.42299999999999999</v>
      </c>
      <c r="C1615">
        <v>-1.423</v>
      </c>
      <c r="D1615">
        <v>-2.42</v>
      </c>
      <c r="E1615">
        <v>-3.1459999999999999</v>
      </c>
      <c r="F1615">
        <v>-3.25</v>
      </c>
      <c r="G1615">
        <v>2.5</v>
      </c>
      <c r="H1615">
        <v>0.01</v>
      </c>
      <c r="I1615">
        <v>2.5270000000000001</v>
      </c>
      <c r="J1615">
        <v>-0.42499999999999999</v>
      </c>
      <c r="K1615">
        <v>-1.423</v>
      </c>
      <c r="L1615">
        <v>-2.42</v>
      </c>
      <c r="M1615">
        <v>-3.1459999999999999</v>
      </c>
      <c r="N1615">
        <v>-3.25</v>
      </c>
      <c r="O1615">
        <v>1.0449999999999999</v>
      </c>
      <c r="P1615">
        <v>1.0489999999999999</v>
      </c>
      <c r="Q1615">
        <v>1.0429999999999999</v>
      </c>
      <c r="R1615">
        <v>0.69599999999999995</v>
      </c>
      <c r="S1615">
        <v>0.27600000000000002</v>
      </c>
    </row>
    <row r="1616" spans="1:19" x14ac:dyDescent="0.3">
      <c r="A1616">
        <v>120</v>
      </c>
      <c r="B1616">
        <v>-0.42299999999999999</v>
      </c>
      <c r="C1616">
        <v>-1.423</v>
      </c>
      <c r="D1616">
        <v>-2.42</v>
      </c>
      <c r="E1616">
        <v>-3.1459999999999999</v>
      </c>
      <c r="F1616">
        <v>-3.25</v>
      </c>
      <c r="G1616">
        <v>2.5</v>
      </c>
      <c r="H1616">
        <v>0.01</v>
      </c>
      <c r="I1616">
        <v>2.5270000000000001</v>
      </c>
      <c r="J1616">
        <v>-0.42499999999999999</v>
      </c>
      <c r="K1616">
        <v>-1.423</v>
      </c>
      <c r="L1616">
        <v>-2.42</v>
      </c>
      <c r="M1616">
        <v>-3.145</v>
      </c>
      <c r="N1616">
        <v>-3.25</v>
      </c>
      <c r="O1616">
        <v>1.05</v>
      </c>
      <c r="P1616">
        <v>1.052</v>
      </c>
      <c r="Q1616">
        <v>1.046</v>
      </c>
      <c r="R1616">
        <v>0.69899999999999995</v>
      </c>
      <c r="S1616">
        <v>0.27700000000000002</v>
      </c>
    </row>
    <row r="1617" spans="1:19" x14ac:dyDescent="0.3">
      <c r="A1617">
        <v>180</v>
      </c>
      <c r="B1617">
        <v>-0.42299999999999999</v>
      </c>
      <c r="C1617">
        <v>-1.423</v>
      </c>
      <c r="D1617">
        <v>-2.42</v>
      </c>
      <c r="E1617">
        <v>-3.1459999999999999</v>
      </c>
      <c r="F1617">
        <v>-3.25</v>
      </c>
      <c r="G1617">
        <v>2.5</v>
      </c>
      <c r="H1617">
        <v>0.01</v>
      </c>
      <c r="I1617">
        <v>2.5270000000000001</v>
      </c>
      <c r="J1617">
        <v>-0.42499999999999999</v>
      </c>
      <c r="K1617">
        <v>-1.423</v>
      </c>
      <c r="L1617">
        <v>-2.42</v>
      </c>
      <c r="M1617">
        <v>-3.145</v>
      </c>
      <c r="N1617">
        <v>-3.25</v>
      </c>
      <c r="O1617">
        <v>1.0529999999999999</v>
      </c>
      <c r="P1617">
        <v>1.054</v>
      </c>
      <c r="Q1617">
        <v>1.0449999999999999</v>
      </c>
      <c r="R1617">
        <v>0.69899999999999995</v>
      </c>
      <c r="S1617">
        <v>0.27700000000000002</v>
      </c>
    </row>
    <row r="1618" spans="1:19" x14ac:dyDescent="0.3">
      <c r="A1618">
        <v>240</v>
      </c>
      <c r="B1618">
        <v>-0.42299999999999999</v>
      </c>
      <c r="C1618">
        <v>-1.423</v>
      </c>
      <c r="D1618">
        <v>-2.42</v>
      </c>
      <c r="E1618">
        <v>-3.1459999999999999</v>
      </c>
      <c r="F1618">
        <v>-3.25</v>
      </c>
      <c r="G1618">
        <v>2.5</v>
      </c>
      <c r="H1618">
        <v>0.01</v>
      </c>
      <c r="I1618">
        <v>2.5270000000000001</v>
      </c>
      <c r="J1618">
        <v>-0.42399999999999999</v>
      </c>
      <c r="K1618">
        <v>-1.423</v>
      </c>
      <c r="L1618">
        <v>-2.42</v>
      </c>
      <c r="M1618">
        <v>-3.145</v>
      </c>
      <c r="N1618">
        <v>-3.25</v>
      </c>
      <c r="O1618">
        <v>1.056</v>
      </c>
      <c r="P1618">
        <v>1.054</v>
      </c>
      <c r="Q1618">
        <v>1.046</v>
      </c>
      <c r="R1618">
        <v>0.69899999999999995</v>
      </c>
      <c r="S1618">
        <v>0.27700000000000002</v>
      </c>
    </row>
    <row r="1619" spans="1:19" x14ac:dyDescent="0.3">
      <c r="A1619">
        <v>300</v>
      </c>
      <c r="B1619">
        <v>-0.42299999999999999</v>
      </c>
      <c r="C1619">
        <v>-1.423</v>
      </c>
      <c r="D1619">
        <v>-2.42</v>
      </c>
      <c r="E1619">
        <v>-3.1459999999999999</v>
      </c>
      <c r="F1619">
        <v>-3.25</v>
      </c>
      <c r="G1619">
        <v>2.5</v>
      </c>
      <c r="H1619">
        <v>0.01</v>
      </c>
      <c r="I1619">
        <v>2.5270000000000001</v>
      </c>
      <c r="J1619">
        <v>-0.42199999999999999</v>
      </c>
      <c r="K1619">
        <v>-1.423</v>
      </c>
      <c r="L1619">
        <v>-2.42</v>
      </c>
      <c r="M1619">
        <v>-3.145</v>
      </c>
      <c r="N1619">
        <v>-3.25</v>
      </c>
      <c r="O1619">
        <v>1.0580000000000001</v>
      </c>
      <c r="P1619">
        <v>1.0529999999999999</v>
      </c>
      <c r="Q1619">
        <v>1.046</v>
      </c>
      <c r="R1619">
        <v>0.69899999999999995</v>
      </c>
      <c r="S1619">
        <v>0.27900000000000003</v>
      </c>
    </row>
    <row r="1620" spans="1:19" x14ac:dyDescent="0.3">
      <c r="A1620">
        <v>360</v>
      </c>
      <c r="B1620">
        <v>-0.42299999999999999</v>
      </c>
      <c r="C1620">
        <v>-1.423</v>
      </c>
      <c r="D1620">
        <v>-2.42</v>
      </c>
      <c r="E1620">
        <v>-3.1459999999999999</v>
      </c>
      <c r="F1620">
        <v>-3.25</v>
      </c>
      <c r="G1620">
        <v>2.5</v>
      </c>
      <c r="H1620">
        <v>0.01</v>
      </c>
      <c r="I1620">
        <v>2.5270000000000001</v>
      </c>
      <c r="J1620">
        <v>-0.42099999999999999</v>
      </c>
      <c r="K1620">
        <v>-1.4239999999999999</v>
      </c>
      <c r="L1620">
        <v>-2.42</v>
      </c>
      <c r="M1620">
        <v>-3.145</v>
      </c>
      <c r="N1620">
        <v>-3.25</v>
      </c>
      <c r="O1620">
        <v>1.06</v>
      </c>
      <c r="P1620">
        <v>1.0529999999999999</v>
      </c>
      <c r="Q1620">
        <v>1.046</v>
      </c>
      <c r="R1620">
        <v>0.7</v>
      </c>
      <c r="S1620">
        <v>0.28000000000000003</v>
      </c>
    </row>
    <row r="1621" spans="1:19" x14ac:dyDescent="0.3">
      <c r="A1621">
        <v>420</v>
      </c>
      <c r="B1621">
        <v>-0.42299999999999999</v>
      </c>
      <c r="C1621">
        <v>-1.423</v>
      </c>
      <c r="D1621">
        <v>-2.42</v>
      </c>
      <c r="E1621">
        <v>-3.1459999999999999</v>
      </c>
      <c r="F1621">
        <v>-3.25</v>
      </c>
      <c r="G1621">
        <v>2.5</v>
      </c>
      <c r="H1621">
        <v>0.01</v>
      </c>
      <c r="I1621">
        <v>2.5270000000000001</v>
      </c>
      <c r="J1621">
        <v>-0.42</v>
      </c>
      <c r="K1621">
        <v>-1.4239999999999999</v>
      </c>
      <c r="L1621">
        <v>-2.419</v>
      </c>
      <c r="M1621">
        <v>-3.1459999999999999</v>
      </c>
      <c r="N1621">
        <v>-3.25</v>
      </c>
      <c r="O1621">
        <v>1.0609999999999999</v>
      </c>
      <c r="P1621">
        <v>1.0529999999999999</v>
      </c>
      <c r="Q1621">
        <v>1.046</v>
      </c>
      <c r="R1621">
        <v>0.7</v>
      </c>
      <c r="S1621">
        <v>0.28000000000000003</v>
      </c>
    </row>
    <row r="1622" spans="1:19" x14ac:dyDescent="0.3">
      <c r="A1622">
        <v>480</v>
      </c>
      <c r="B1622">
        <v>-0.42299999999999999</v>
      </c>
      <c r="C1622">
        <v>-1.423</v>
      </c>
      <c r="D1622">
        <v>-2.42</v>
      </c>
      <c r="E1622">
        <v>-3.1459999999999999</v>
      </c>
      <c r="F1622">
        <v>-3.25</v>
      </c>
      <c r="G1622">
        <v>2.5</v>
      </c>
      <c r="H1622">
        <v>0.01</v>
      </c>
      <c r="I1622">
        <v>2.5270000000000001</v>
      </c>
      <c r="J1622">
        <v>-0.41799999999999998</v>
      </c>
      <c r="K1622">
        <v>-1.4239999999999999</v>
      </c>
      <c r="L1622">
        <v>-2.419</v>
      </c>
      <c r="M1622">
        <v>-3.145</v>
      </c>
      <c r="N1622">
        <v>-3.25</v>
      </c>
      <c r="O1622">
        <v>1.0629999999999999</v>
      </c>
      <c r="P1622">
        <v>1.0529999999999999</v>
      </c>
      <c r="Q1622">
        <v>1.046</v>
      </c>
      <c r="R1622">
        <v>0.7</v>
      </c>
      <c r="S1622">
        <v>0.28000000000000003</v>
      </c>
    </row>
    <row r="1623" spans="1:19" x14ac:dyDescent="0.3">
      <c r="A1623">
        <v>540</v>
      </c>
      <c r="B1623">
        <v>-0.42299999999999999</v>
      </c>
      <c r="C1623">
        <v>-1.423</v>
      </c>
      <c r="D1623">
        <v>-2.42</v>
      </c>
      <c r="E1623">
        <v>-3.1459999999999999</v>
      </c>
      <c r="F1623">
        <v>-3.25</v>
      </c>
      <c r="G1623">
        <v>2.5</v>
      </c>
      <c r="H1623">
        <v>0.01</v>
      </c>
      <c r="I1623">
        <v>2.5270000000000001</v>
      </c>
      <c r="J1623">
        <v>-0.41599999999999998</v>
      </c>
      <c r="K1623">
        <v>-1.4239999999999999</v>
      </c>
      <c r="L1623">
        <v>-2.419</v>
      </c>
      <c r="M1623">
        <v>-3.145</v>
      </c>
      <c r="N1623">
        <v>-3.25</v>
      </c>
      <c r="O1623">
        <v>1.0640000000000001</v>
      </c>
      <c r="P1623">
        <v>1.0529999999999999</v>
      </c>
      <c r="Q1623">
        <v>1.046</v>
      </c>
      <c r="R1623">
        <v>0.7</v>
      </c>
      <c r="S1623">
        <v>0.28000000000000003</v>
      </c>
    </row>
    <row r="1624" spans="1:19" x14ac:dyDescent="0.3">
      <c r="A1624">
        <v>600</v>
      </c>
      <c r="B1624">
        <v>-0.42299999999999999</v>
      </c>
      <c r="C1624">
        <v>-1.423</v>
      </c>
      <c r="D1624">
        <v>-2.42</v>
      </c>
      <c r="E1624">
        <v>-3.1459999999999999</v>
      </c>
      <c r="F1624">
        <v>-3.25</v>
      </c>
      <c r="G1624">
        <v>2.5</v>
      </c>
      <c r="H1624">
        <v>0.01</v>
      </c>
      <c r="I1624">
        <v>2.5270000000000001</v>
      </c>
      <c r="J1624">
        <v>-0.41499999999999998</v>
      </c>
      <c r="K1624">
        <v>-1.4239999999999999</v>
      </c>
      <c r="L1624">
        <v>-2.419</v>
      </c>
      <c r="M1624">
        <v>-3.1459999999999999</v>
      </c>
      <c r="N1624">
        <v>-3.25</v>
      </c>
      <c r="O1624">
        <v>1.0649999999999999</v>
      </c>
      <c r="P1624">
        <v>1.0549999999999999</v>
      </c>
      <c r="Q1624">
        <v>1.046</v>
      </c>
      <c r="R1624">
        <v>0.70099999999999996</v>
      </c>
      <c r="S1624">
        <v>0.28000000000000003</v>
      </c>
    </row>
    <row r="1626" spans="1:19" x14ac:dyDescent="0.3">
      <c r="A1626" t="s">
        <v>0</v>
      </c>
      <c r="B1626" t="s">
        <v>126</v>
      </c>
    </row>
    <row r="1627" spans="1:19" x14ac:dyDescent="0.3">
      <c r="A1627">
        <v>0</v>
      </c>
      <c r="B1627">
        <v>-0.42299999999999999</v>
      </c>
      <c r="C1627">
        <v>-1.423</v>
      </c>
      <c r="D1627">
        <v>-2.42</v>
      </c>
      <c r="E1627">
        <v>-3.1459999999999999</v>
      </c>
      <c r="F1627">
        <v>-3.25</v>
      </c>
      <c r="G1627">
        <v>2.5</v>
      </c>
      <c r="H1627">
        <v>0.01</v>
      </c>
      <c r="I1627">
        <v>2.2999999999999998</v>
      </c>
      <c r="J1627">
        <v>-0.42299999999999999</v>
      </c>
      <c r="K1627">
        <v>-1.423</v>
      </c>
      <c r="L1627">
        <v>-2.42</v>
      </c>
      <c r="M1627">
        <v>-3.1459999999999999</v>
      </c>
      <c r="N1627">
        <v>-3.25</v>
      </c>
      <c r="O1627">
        <v>1.0389999999999999</v>
      </c>
      <c r="P1627">
        <v>1.0389999999999999</v>
      </c>
      <c r="Q1627">
        <v>1.034</v>
      </c>
      <c r="R1627">
        <v>0.69199999999999995</v>
      </c>
      <c r="S1627">
        <v>0.27500000000000002</v>
      </c>
    </row>
    <row r="1628" spans="1:19" x14ac:dyDescent="0.3">
      <c r="A1628">
        <v>60</v>
      </c>
      <c r="B1628">
        <v>-0.42299999999999999</v>
      </c>
      <c r="C1628">
        <v>-1.423</v>
      </c>
      <c r="D1628">
        <v>-2.42</v>
      </c>
      <c r="E1628">
        <v>-3.1459999999999999</v>
      </c>
      <c r="F1628">
        <v>-3.25</v>
      </c>
      <c r="G1628">
        <v>2.5</v>
      </c>
      <c r="H1628">
        <v>0.01</v>
      </c>
      <c r="I1628">
        <v>2.2999999999999998</v>
      </c>
      <c r="J1628">
        <v>-0.42499999999999999</v>
      </c>
      <c r="K1628">
        <v>-1.423</v>
      </c>
      <c r="L1628">
        <v>-2.42</v>
      </c>
      <c r="M1628">
        <v>-3.1459999999999999</v>
      </c>
      <c r="N1628">
        <v>-3.2469999999999999</v>
      </c>
      <c r="O1628">
        <v>1.0449999999999999</v>
      </c>
      <c r="P1628">
        <v>1.048</v>
      </c>
      <c r="Q1628">
        <v>1.0429999999999999</v>
      </c>
      <c r="R1628">
        <v>0.69699999999999995</v>
      </c>
      <c r="S1628">
        <v>0.26800000000000002</v>
      </c>
    </row>
    <row r="1629" spans="1:19" x14ac:dyDescent="0.3">
      <c r="A1629">
        <v>120</v>
      </c>
      <c r="B1629">
        <v>-0.42299999999999999</v>
      </c>
      <c r="C1629">
        <v>-1.423</v>
      </c>
      <c r="D1629">
        <v>-2.42</v>
      </c>
      <c r="E1629">
        <v>-3.1459999999999999</v>
      </c>
      <c r="F1629">
        <v>-3.25</v>
      </c>
      <c r="G1629">
        <v>2.5</v>
      </c>
      <c r="H1629">
        <v>0.01</v>
      </c>
      <c r="I1629">
        <v>2.2999999999999998</v>
      </c>
      <c r="J1629">
        <v>-0.42499999999999999</v>
      </c>
      <c r="K1629">
        <v>-1.423</v>
      </c>
      <c r="L1629">
        <v>-2.42</v>
      </c>
      <c r="M1629">
        <v>-3.145</v>
      </c>
      <c r="N1629">
        <v>-3.2440000000000002</v>
      </c>
      <c r="O1629">
        <v>1.05</v>
      </c>
      <c r="P1629">
        <v>1.0509999999999999</v>
      </c>
      <c r="Q1629">
        <v>1.0449999999999999</v>
      </c>
      <c r="R1629">
        <v>0.69799999999999995</v>
      </c>
      <c r="S1629">
        <v>0.26100000000000001</v>
      </c>
    </row>
    <row r="1630" spans="1:19" x14ac:dyDescent="0.3">
      <c r="A1630">
        <v>180</v>
      </c>
      <c r="B1630">
        <v>-0.42299999999999999</v>
      </c>
      <c r="C1630">
        <v>-1.423</v>
      </c>
      <c r="D1630">
        <v>-2.42</v>
      </c>
      <c r="E1630">
        <v>-3.1459999999999999</v>
      </c>
      <c r="F1630">
        <v>-3.25</v>
      </c>
      <c r="G1630">
        <v>2.5</v>
      </c>
      <c r="H1630">
        <v>0.01</v>
      </c>
      <c r="I1630">
        <v>2.2999999999999998</v>
      </c>
      <c r="J1630">
        <v>-0.42499999999999999</v>
      </c>
      <c r="K1630">
        <v>-1.423</v>
      </c>
      <c r="L1630">
        <v>-2.42</v>
      </c>
      <c r="M1630">
        <v>-3.145</v>
      </c>
      <c r="N1630">
        <v>-3.2410000000000001</v>
      </c>
      <c r="O1630">
        <v>1.0529999999999999</v>
      </c>
      <c r="P1630">
        <v>1.054</v>
      </c>
      <c r="Q1630">
        <v>1.046</v>
      </c>
      <c r="R1630">
        <v>0.69799999999999995</v>
      </c>
      <c r="S1630">
        <v>0.255</v>
      </c>
    </row>
    <row r="1631" spans="1:19" x14ac:dyDescent="0.3">
      <c r="A1631">
        <v>240</v>
      </c>
      <c r="B1631">
        <v>-0.42299999999999999</v>
      </c>
      <c r="C1631">
        <v>-1.423</v>
      </c>
      <c r="D1631">
        <v>-2.42</v>
      </c>
      <c r="E1631">
        <v>-3.1459999999999999</v>
      </c>
      <c r="F1631">
        <v>-3.25</v>
      </c>
      <c r="G1631">
        <v>2.5</v>
      </c>
      <c r="H1631">
        <v>0.01</v>
      </c>
      <c r="I1631">
        <v>2.2999999999999998</v>
      </c>
      <c r="J1631">
        <v>-0.42399999999999999</v>
      </c>
      <c r="K1631">
        <v>-1.423</v>
      </c>
      <c r="L1631">
        <v>-2.42</v>
      </c>
      <c r="M1631">
        <v>-3.1459999999999999</v>
      </c>
      <c r="N1631">
        <v>-3.238</v>
      </c>
      <c r="O1631">
        <v>1.056</v>
      </c>
      <c r="P1631">
        <v>1.054</v>
      </c>
      <c r="Q1631">
        <v>1.046</v>
      </c>
      <c r="R1631">
        <v>0.70199999999999996</v>
      </c>
      <c r="S1631">
        <v>0.25</v>
      </c>
    </row>
    <row r="1632" spans="1:19" x14ac:dyDescent="0.3">
      <c r="A1632">
        <v>300</v>
      </c>
      <c r="B1632">
        <v>-0.42299999999999999</v>
      </c>
      <c r="C1632">
        <v>-1.423</v>
      </c>
      <c r="D1632">
        <v>-2.42</v>
      </c>
      <c r="E1632">
        <v>-3.1459999999999999</v>
      </c>
      <c r="F1632">
        <v>-3.25</v>
      </c>
      <c r="G1632">
        <v>2.5</v>
      </c>
      <c r="H1632">
        <v>0.01</v>
      </c>
      <c r="I1632">
        <v>2.2999999999999998</v>
      </c>
      <c r="J1632">
        <v>-0.42199999999999999</v>
      </c>
      <c r="K1632">
        <v>-1.423</v>
      </c>
      <c r="L1632">
        <v>-2.419</v>
      </c>
      <c r="M1632">
        <v>-3.1459999999999999</v>
      </c>
      <c r="N1632">
        <v>-3.2349999999999999</v>
      </c>
      <c r="O1632">
        <v>1.0580000000000001</v>
      </c>
      <c r="P1632">
        <v>1.0529999999999999</v>
      </c>
      <c r="Q1632">
        <v>1.0449999999999999</v>
      </c>
      <c r="R1632">
        <v>0.70199999999999996</v>
      </c>
      <c r="S1632">
        <v>0.247</v>
      </c>
    </row>
    <row r="1633" spans="1:19" x14ac:dyDescent="0.3">
      <c r="A1633">
        <v>360</v>
      </c>
      <c r="B1633">
        <v>-0.42299999999999999</v>
      </c>
      <c r="C1633">
        <v>-1.423</v>
      </c>
      <c r="D1633">
        <v>-2.42</v>
      </c>
      <c r="E1633">
        <v>-3.1459999999999999</v>
      </c>
      <c r="F1633">
        <v>-3.25</v>
      </c>
      <c r="G1633">
        <v>2.5</v>
      </c>
      <c r="H1633">
        <v>0.01</v>
      </c>
      <c r="I1633">
        <v>2.2999999999999998</v>
      </c>
      <c r="J1633">
        <v>-0.42099999999999999</v>
      </c>
      <c r="K1633">
        <v>-1.4239999999999999</v>
      </c>
      <c r="L1633">
        <v>-2.42</v>
      </c>
      <c r="M1633">
        <v>-3.1459999999999999</v>
      </c>
      <c r="N1633">
        <v>-3.2320000000000002</v>
      </c>
      <c r="O1633">
        <v>1.06</v>
      </c>
      <c r="P1633">
        <v>1.0529999999999999</v>
      </c>
      <c r="Q1633">
        <v>1.046</v>
      </c>
      <c r="R1633">
        <v>0.69899999999999995</v>
      </c>
      <c r="S1633">
        <v>0.245</v>
      </c>
    </row>
    <row r="1634" spans="1:19" x14ac:dyDescent="0.3">
      <c r="A1634">
        <v>420</v>
      </c>
      <c r="B1634">
        <v>-0.42299999999999999</v>
      </c>
      <c r="C1634">
        <v>-1.423</v>
      </c>
      <c r="D1634">
        <v>-2.42</v>
      </c>
      <c r="E1634">
        <v>-3.1459999999999999</v>
      </c>
      <c r="F1634">
        <v>-3.25</v>
      </c>
      <c r="G1634">
        <v>2.5</v>
      </c>
      <c r="H1634">
        <v>0.01</v>
      </c>
      <c r="I1634">
        <v>2.2999999999999998</v>
      </c>
      <c r="J1634">
        <v>-0.42</v>
      </c>
      <c r="K1634">
        <v>-1.4239999999999999</v>
      </c>
      <c r="L1634">
        <v>-2.42</v>
      </c>
      <c r="M1634">
        <v>-3.1440000000000001</v>
      </c>
      <c r="N1634">
        <v>-3.2290000000000001</v>
      </c>
      <c r="O1634">
        <v>1.0609999999999999</v>
      </c>
      <c r="P1634">
        <v>1.0529999999999999</v>
      </c>
      <c r="Q1634">
        <v>1.046</v>
      </c>
      <c r="R1634">
        <v>0.69399999999999995</v>
      </c>
      <c r="S1634">
        <v>0.24199999999999999</v>
      </c>
    </row>
    <row r="1635" spans="1:19" x14ac:dyDescent="0.3">
      <c r="A1635">
        <v>480</v>
      </c>
      <c r="B1635">
        <v>-0.42299999999999999</v>
      </c>
      <c r="C1635">
        <v>-1.423</v>
      </c>
      <c r="D1635">
        <v>-2.42</v>
      </c>
      <c r="E1635">
        <v>-3.1459999999999999</v>
      </c>
      <c r="F1635">
        <v>-3.25</v>
      </c>
      <c r="G1635">
        <v>2.5</v>
      </c>
      <c r="H1635">
        <v>0.01</v>
      </c>
      <c r="I1635">
        <v>2.2999999999999998</v>
      </c>
      <c r="J1635">
        <v>-0.41799999999999998</v>
      </c>
      <c r="K1635">
        <v>-1.4239999999999999</v>
      </c>
      <c r="L1635">
        <v>-2.419</v>
      </c>
      <c r="M1635">
        <v>-3.141</v>
      </c>
      <c r="N1635">
        <v>-3.226</v>
      </c>
      <c r="O1635">
        <v>1.0620000000000001</v>
      </c>
      <c r="P1635">
        <v>1.0529999999999999</v>
      </c>
      <c r="Q1635">
        <v>1.046</v>
      </c>
      <c r="R1635">
        <v>0.68799999999999994</v>
      </c>
      <c r="S1635">
        <v>0.23899999999999999</v>
      </c>
    </row>
    <row r="1636" spans="1:19" x14ac:dyDescent="0.3">
      <c r="A1636">
        <v>540</v>
      </c>
      <c r="B1636">
        <v>-0.42299999999999999</v>
      </c>
      <c r="C1636">
        <v>-1.423</v>
      </c>
      <c r="D1636">
        <v>-2.42</v>
      </c>
      <c r="E1636">
        <v>-3.1459999999999999</v>
      </c>
      <c r="F1636">
        <v>-3.25</v>
      </c>
      <c r="G1636">
        <v>2.5</v>
      </c>
      <c r="H1636">
        <v>0.01</v>
      </c>
      <c r="I1636">
        <v>2.2999999999999998</v>
      </c>
      <c r="J1636">
        <v>-0.41599999999999998</v>
      </c>
      <c r="K1636">
        <v>-1.4239999999999999</v>
      </c>
      <c r="L1636">
        <v>-2.419</v>
      </c>
      <c r="M1636">
        <v>-3.1389999999999998</v>
      </c>
      <c r="N1636">
        <v>-3.2229999999999999</v>
      </c>
      <c r="O1636">
        <v>1.0640000000000001</v>
      </c>
      <c r="P1636">
        <v>1.054</v>
      </c>
      <c r="Q1636">
        <v>1.046</v>
      </c>
      <c r="R1636">
        <v>0.68300000000000005</v>
      </c>
      <c r="S1636">
        <v>0.23599999999999999</v>
      </c>
    </row>
    <row r="1637" spans="1:19" x14ac:dyDescent="0.3">
      <c r="A1637">
        <v>600</v>
      </c>
      <c r="B1637">
        <v>-0.42299999999999999</v>
      </c>
      <c r="C1637">
        <v>-1.423</v>
      </c>
      <c r="D1637">
        <v>-2.42</v>
      </c>
      <c r="E1637">
        <v>-3.1459999999999999</v>
      </c>
      <c r="F1637">
        <v>-3.25</v>
      </c>
      <c r="G1637">
        <v>2.5</v>
      </c>
      <c r="H1637">
        <v>0.01</v>
      </c>
      <c r="I1637">
        <v>2.2999999999999998</v>
      </c>
      <c r="J1637">
        <v>-0.41499999999999998</v>
      </c>
      <c r="K1637">
        <v>-1.4239999999999999</v>
      </c>
      <c r="L1637">
        <v>-2.419</v>
      </c>
      <c r="M1637">
        <v>-3.137</v>
      </c>
      <c r="N1637">
        <v>-3.22</v>
      </c>
      <c r="O1637">
        <v>1.0649999999999999</v>
      </c>
      <c r="P1637">
        <v>1.054</v>
      </c>
      <c r="Q1637">
        <v>1.0449999999999999</v>
      </c>
      <c r="R1637">
        <v>0.67900000000000005</v>
      </c>
      <c r="S1637">
        <v>0.23400000000000001</v>
      </c>
    </row>
    <row r="1639" spans="1:19" x14ac:dyDescent="0.3">
      <c r="A1639" t="s">
        <v>0</v>
      </c>
      <c r="B1639" t="s">
        <v>127</v>
      </c>
    </row>
    <row r="1640" spans="1:19" x14ac:dyDescent="0.3">
      <c r="A1640">
        <v>0</v>
      </c>
      <c r="B1640">
        <v>-0.38800000000000001</v>
      </c>
      <c r="C1640">
        <v>-1.3879999999999999</v>
      </c>
      <c r="D1640">
        <v>-2.3849999999999998</v>
      </c>
      <c r="E1640">
        <v>-3.1379999999999999</v>
      </c>
      <c r="F1640">
        <v>-3.26</v>
      </c>
      <c r="G1640">
        <v>2.7</v>
      </c>
      <c r="H1640">
        <v>-0.01</v>
      </c>
      <c r="I1640">
        <v>2.9409999999999998</v>
      </c>
      <c r="J1640">
        <v>-0.38800000000000001</v>
      </c>
      <c r="K1640">
        <v>-1.3879999999999999</v>
      </c>
      <c r="L1640">
        <v>-2.3849999999999998</v>
      </c>
      <c r="M1640">
        <v>-3.1379999999999999</v>
      </c>
      <c r="N1640">
        <v>-3.26</v>
      </c>
      <c r="O1640">
        <v>1.0589999999999999</v>
      </c>
      <c r="P1640">
        <v>1.0589999999999999</v>
      </c>
      <c r="Q1640">
        <v>1.054</v>
      </c>
      <c r="R1640">
        <v>0.74</v>
      </c>
      <c r="S1640">
        <v>0.3</v>
      </c>
    </row>
    <row r="1641" spans="1:19" x14ac:dyDescent="0.3">
      <c r="A1641">
        <v>60</v>
      </c>
      <c r="B1641">
        <v>-0.38800000000000001</v>
      </c>
      <c r="C1641">
        <v>-1.3879999999999999</v>
      </c>
      <c r="D1641">
        <v>-2.3849999999999998</v>
      </c>
      <c r="E1641">
        <v>-3.1379999999999999</v>
      </c>
      <c r="F1641">
        <v>-3.26</v>
      </c>
      <c r="G1641">
        <v>2.7</v>
      </c>
      <c r="H1641">
        <v>-0.01</v>
      </c>
      <c r="I1641">
        <v>2.9409999999999998</v>
      </c>
      <c r="J1641">
        <v>-0.38900000000000001</v>
      </c>
      <c r="K1641">
        <v>-1.3879999999999999</v>
      </c>
      <c r="L1641">
        <v>-2.3849999999999998</v>
      </c>
      <c r="M1641">
        <v>-3.1379999999999999</v>
      </c>
      <c r="N1641">
        <v>-3.2629999999999999</v>
      </c>
      <c r="O1641">
        <v>1.0580000000000001</v>
      </c>
      <c r="P1641">
        <v>1.0620000000000001</v>
      </c>
      <c r="Q1641">
        <v>1.0549999999999999</v>
      </c>
      <c r="R1641">
        <v>0.74399999999999999</v>
      </c>
      <c r="S1641">
        <v>0.308</v>
      </c>
    </row>
    <row r="1642" spans="1:19" x14ac:dyDescent="0.3">
      <c r="A1642">
        <v>120</v>
      </c>
      <c r="B1642">
        <v>-0.38800000000000001</v>
      </c>
      <c r="C1642">
        <v>-1.3879999999999999</v>
      </c>
      <c r="D1642">
        <v>-2.3849999999999998</v>
      </c>
      <c r="E1642">
        <v>-3.1379999999999999</v>
      </c>
      <c r="F1642">
        <v>-3.26</v>
      </c>
      <c r="G1642">
        <v>2.7</v>
      </c>
      <c r="H1642">
        <v>-0.01</v>
      </c>
      <c r="I1642">
        <v>2.9409999999999998</v>
      </c>
      <c r="J1642">
        <v>-0.39</v>
      </c>
      <c r="K1642">
        <v>-1.3879999999999999</v>
      </c>
      <c r="L1642">
        <v>-2.3849999999999998</v>
      </c>
      <c r="M1642">
        <v>-3.137</v>
      </c>
      <c r="N1642">
        <v>-3.266</v>
      </c>
      <c r="O1642">
        <v>1.056</v>
      </c>
      <c r="P1642">
        <v>1.0609999999999999</v>
      </c>
      <c r="Q1642">
        <v>1.056</v>
      </c>
      <c r="R1642">
        <v>0.749</v>
      </c>
      <c r="S1642">
        <v>0.316</v>
      </c>
    </row>
    <row r="1643" spans="1:19" x14ac:dyDescent="0.3">
      <c r="A1643">
        <v>180</v>
      </c>
      <c r="B1643">
        <v>-0.38800000000000001</v>
      </c>
      <c r="C1643">
        <v>-1.3879999999999999</v>
      </c>
      <c r="D1643">
        <v>-2.3849999999999998</v>
      </c>
      <c r="E1643">
        <v>-3.1379999999999999</v>
      </c>
      <c r="F1643">
        <v>-3.26</v>
      </c>
      <c r="G1643">
        <v>2.7</v>
      </c>
      <c r="H1643">
        <v>-0.01</v>
      </c>
      <c r="I1643">
        <v>2.9409999999999998</v>
      </c>
      <c r="J1643">
        <v>-0.39200000000000002</v>
      </c>
      <c r="K1643">
        <v>-1.3879999999999999</v>
      </c>
      <c r="L1643">
        <v>-2.3839999999999999</v>
      </c>
      <c r="M1643">
        <v>-3.137</v>
      </c>
      <c r="N1643">
        <v>-3.2690000000000001</v>
      </c>
      <c r="O1643">
        <v>1.0549999999999999</v>
      </c>
      <c r="P1643">
        <v>1.0620000000000001</v>
      </c>
      <c r="Q1643">
        <v>1.0549999999999999</v>
      </c>
      <c r="R1643">
        <v>0.75</v>
      </c>
      <c r="S1643">
        <v>0.32300000000000001</v>
      </c>
    </row>
    <row r="1644" spans="1:19" x14ac:dyDescent="0.3">
      <c r="A1644">
        <v>240</v>
      </c>
      <c r="B1644">
        <v>-0.38800000000000001</v>
      </c>
      <c r="C1644">
        <v>-1.3879999999999999</v>
      </c>
      <c r="D1644">
        <v>-2.3849999999999998</v>
      </c>
      <c r="E1644">
        <v>-3.1379999999999999</v>
      </c>
      <c r="F1644">
        <v>-3.26</v>
      </c>
      <c r="G1644">
        <v>2.7</v>
      </c>
      <c r="H1644">
        <v>-0.01</v>
      </c>
      <c r="I1644">
        <v>2.9409999999999998</v>
      </c>
      <c r="J1644">
        <v>-0.39300000000000002</v>
      </c>
      <c r="K1644">
        <v>-1.3879999999999999</v>
      </c>
      <c r="L1644">
        <v>-2.3839999999999999</v>
      </c>
      <c r="M1644">
        <v>-3.137</v>
      </c>
      <c r="N1644">
        <v>-3.2719999999999998</v>
      </c>
      <c r="O1644">
        <v>1.0529999999999999</v>
      </c>
      <c r="P1644">
        <v>1.0620000000000001</v>
      </c>
      <c r="Q1644">
        <v>1.0549999999999999</v>
      </c>
      <c r="R1644">
        <v>0.746</v>
      </c>
      <c r="S1644">
        <v>0.32900000000000001</v>
      </c>
    </row>
    <row r="1645" spans="1:19" x14ac:dyDescent="0.3">
      <c r="A1645">
        <v>300</v>
      </c>
      <c r="B1645">
        <v>-0.38800000000000001</v>
      </c>
      <c r="C1645">
        <v>-1.3879999999999999</v>
      </c>
      <c r="D1645">
        <v>-2.3849999999999998</v>
      </c>
      <c r="E1645">
        <v>-3.1379999999999999</v>
      </c>
      <c r="F1645">
        <v>-3.26</v>
      </c>
      <c r="G1645">
        <v>2.7</v>
      </c>
      <c r="H1645">
        <v>-0.01</v>
      </c>
      <c r="I1645">
        <v>2.9409999999999998</v>
      </c>
      <c r="J1645">
        <v>-0.39500000000000002</v>
      </c>
      <c r="K1645">
        <v>-1.3879999999999999</v>
      </c>
      <c r="L1645">
        <v>-2.3839999999999999</v>
      </c>
      <c r="M1645">
        <v>-3.137</v>
      </c>
      <c r="N1645">
        <v>-3.2749999999999999</v>
      </c>
      <c r="O1645">
        <v>1.052</v>
      </c>
      <c r="P1645">
        <v>1.0620000000000001</v>
      </c>
      <c r="Q1645">
        <v>1.056</v>
      </c>
      <c r="R1645">
        <v>0.74399999999999999</v>
      </c>
      <c r="S1645">
        <v>0.33500000000000002</v>
      </c>
    </row>
    <row r="1646" spans="1:19" x14ac:dyDescent="0.3">
      <c r="A1646">
        <v>360</v>
      </c>
      <c r="B1646">
        <v>-0.38800000000000001</v>
      </c>
      <c r="C1646">
        <v>-1.3879999999999999</v>
      </c>
      <c r="D1646">
        <v>-2.3849999999999998</v>
      </c>
      <c r="E1646">
        <v>-3.1379999999999999</v>
      </c>
      <c r="F1646">
        <v>-3.26</v>
      </c>
      <c r="G1646">
        <v>2.7</v>
      </c>
      <c r="H1646">
        <v>-0.01</v>
      </c>
      <c r="I1646">
        <v>2.9409999999999998</v>
      </c>
      <c r="J1646">
        <v>-0.39700000000000002</v>
      </c>
      <c r="K1646">
        <v>-1.3879999999999999</v>
      </c>
      <c r="L1646">
        <v>-2.3849999999999998</v>
      </c>
      <c r="M1646">
        <v>-3.1379999999999999</v>
      </c>
      <c r="N1646">
        <v>-3.278</v>
      </c>
      <c r="O1646">
        <v>1.0509999999999999</v>
      </c>
      <c r="P1646">
        <v>1.0609999999999999</v>
      </c>
      <c r="Q1646">
        <v>1.0569999999999999</v>
      </c>
      <c r="R1646">
        <v>0.747</v>
      </c>
      <c r="S1646">
        <v>0.34100000000000003</v>
      </c>
    </row>
    <row r="1647" spans="1:19" x14ac:dyDescent="0.3">
      <c r="A1647">
        <v>420</v>
      </c>
      <c r="B1647">
        <v>-0.38800000000000001</v>
      </c>
      <c r="C1647">
        <v>-1.3879999999999999</v>
      </c>
      <c r="D1647">
        <v>-2.3849999999999998</v>
      </c>
      <c r="E1647">
        <v>-3.1379999999999999</v>
      </c>
      <c r="F1647">
        <v>-3.26</v>
      </c>
      <c r="G1647">
        <v>2.7</v>
      </c>
      <c r="H1647">
        <v>-0.01</v>
      </c>
      <c r="I1647">
        <v>2.9409999999999998</v>
      </c>
      <c r="J1647">
        <v>-0.39900000000000002</v>
      </c>
      <c r="K1647">
        <v>-1.3879999999999999</v>
      </c>
      <c r="L1647">
        <v>-2.3839999999999999</v>
      </c>
      <c r="M1647">
        <v>-3.1389999999999998</v>
      </c>
      <c r="N1647">
        <v>-3.2810000000000001</v>
      </c>
      <c r="O1647">
        <v>1.05</v>
      </c>
      <c r="P1647">
        <v>1.06</v>
      </c>
      <c r="Q1647">
        <v>1.056</v>
      </c>
      <c r="R1647">
        <v>0.751</v>
      </c>
      <c r="S1647">
        <v>0.34399999999999997</v>
      </c>
    </row>
    <row r="1648" spans="1:19" x14ac:dyDescent="0.3">
      <c r="A1648">
        <v>480</v>
      </c>
      <c r="B1648">
        <v>-0.38800000000000001</v>
      </c>
      <c r="C1648">
        <v>-1.3879999999999999</v>
      </c>
      <c r="D1648">
        <v>-2.3849999999999998</v>
      </c>
      <c r="E1648">
        <v>-3.1379999999999999</v>
      </c>
      <c r="F1648">
        <v>-3.26</v>
      </c>
      <c r="G1648">
        <v>2.7</v>
      </c>
      <c r="H1648">
        <v>-0.01</v>
      </c>
      <c r="I1648">
        <v>2.9409999999999998</v>
      </c>
      <c r="J1648">
        <v>-0.40100000000000002</v>
      </c>
      <c r="K1648">
        <v>-1.389</v>
      </c>
      <c r="L1648">
        <v>-2.3839999999999999</v>
      </c>
      <c r="M1648">
        <v>-3.141</v>
      </c>
      <c r="N1648">
        <v>-3.2839999999999998</v>
      </c>
      <c r="O1648">
        <v>1.05</v>
      </c>
      <c r="P1648">
        <v>1.06</v>
      </c>
      <c r="Q1648">
        <v>1.056</v>
      </c>
      <c r="R1648">
        <v>0.755</v>
      </c>
      <c r="S1648">
        <v>0.34599999999999997</v>
      </c>
    </row>
    <row r="1649" spans="1:19" x14ac:dyDescent="0.3">
      <c r="A1649">
        <v>540</v>
      </c>
      <c r="B1649">
        <v>-0.38800000000000001</v>
      </c>
      <c r="C1649">
        <v>-1.3879999999999999</v>
      </c>
      <c r="D1649">
        <v>-2.3849999999999998</v>
      </c>
      <c r="E1649">
        <v>-3.1379999999999999</v>
      </c>
      <c r="F1649">
        <v>-3.26</v>
      </c>
      <c r="G1649">
        <v>2.7</v>
      </c>
      <c r="H1649">
        <v>-0.01</v>
      </c>
      <c r="I1649">
        <v>2.9409999999999998</v>
      </c>
      <c r="J1649">
        <v>-0.40300000000000002</v>
      </c>
      <c r="K1649">
        <v>-1.39</v>
      </c>
      <c r="L1649">
        <v>-2.3849999999999998</v>
      </c>
      <c r="M1649">
        <v>-3.1440000000000001</v>
      </c>
      <c r="N1649">
        <v>-3.2869999999999999</v>
      </c>
      <c r="O1649">
        <v>1.0489999999999999</v>
      </c>
      <c r="P1649">
        <v>1.0589999999999999</v>
      </c>
      <c r="Q1649">
        <v>1.0569999999999999</v>
      </c>
      <c r="R1649">
        <v>0.75900000000000001</v>
      </c>
      <c r="S1649">
        <v>0.34699999999999998</v>
      </c>
    </row>
    <row r="1650" spans="1:19" x14ac:dyDescent="0.3">
      <c r="A1650">
        <v>600</v>
      </c>
      <c r="B1650">
        <v>-0.38800000000000001</v>
      </c>
      <c r="C1650">
        <v>-1.3879999999999999</v>
      </c>
      <c r="D1650">
        <v>-2.3849999999999998</v>
      </c>
      <c r="E1650">
        <v>-3.1379999999999999</v>
      </c>
      <c r="F1650">
        <v>-3.26</v>
      </c>
      <c r="G1650">
        <v>2.7</v>
      </c>
      <c r="H1650">
        <v>-0.01</v>
      </c>
      <c r="I1650">
        <v>2.9409999999999998</v>
      </c>
      <c r="J1650">
        <v>-0.40400000000000003</v>
      </c>
      <c r="K1650">
        <v>-1.39</v>
      </c>
      <c r="L1650">
        <v>-2.3849999999999998</v>
      </c>
      <c r="M1650">
        <v>-3.1459999999999999</v>
      </c>
      <c r="N1650">
        <v>-3.29</v>
      </c>
      <c r="O1650">
        <v>1.048</v>
      </c>
      <c r="P1650">
        <v>1.0580000000000001</v>
      </c>
      <c r="Q1650">
        <v>1.0569999999999999</v>
      </c>
      <c r="R1650">
        <v>0.76300000000000001</v>
      </c>
      <c r="S1650">
        <v>0.34799999999999998</v>
      </c>
    </row>
    <row r="1652" spans="1:19" x14ac:dyDescent="0.3">
      <c r="A1652" t="s">
        <v>0</v>
      </c>
      <c r="B1652" t="s">
        <v>128</v>
      </c>
    </row>
    <row r="1653" spans="1:19" x14ac:dyDescent="0.3">
      <c r="A1653">
        <v>0</v>
      </c>
      <c r="B1653">
        <v>-0.38800000000000001</v>
      </c>
      <c r="C1653">
        <v>-1.3879999999999999</v>
      </c>
      <c r="D1653">
        <v>-2.3849999999999998</v>
      </c>
      <c r="E1653">
        <v>-3.1379999999999999</v>
      </c>
      <c r="F1653">
        <v>-3.26</v>
      </c>
      <c r="G1653">
        <v>2.7</v>
      </c>
      <c r="H1653">
        <v>-0.01</v>
      </c>
      <c r="I1653">
        <v>2.7320000000000002</v>
      </c>
      <c r="J1653">
        <v>-0.38800000000000001</v>
      </c>
      <c r="K1653">
        <v>-1.3879999999999999</v>
      </c>
      <c r="L1653">
        <v>-2.3849999999999998</v>
      </c>
      <c r="M1653">
        <v>-3.1379999999999999</v>
      </c>
      <c r="N1653">
        <v>-3.26</v>
      </c>
      <c r="O1653">
        <v>1.0589999999999999</v>
      </c>
      <c r="P1653">
        <v>1.0589999999999999</v>
      </c>
      <c r="Q1653">
        <v>1.054</v>
      </c>
      <c r="R1653">
        <v>0.74</v>
      </c>
      <c r="S1653">
        <v>0.3</v>
      </c>
    </row>
    <row r="1654" spans="1:19" x14ac:dyDescent="0.3">
      <c r="A1654">
        <v>60</v>
      </c>
      <c r="B1654">
        <v>-0.38800000000000001</v>
      </c>
      <c r="C1654">
        <v>-1.3879999999999999</v>
      </c>
      <c r="D1654">
        <v>-2.3849999999999998</v>
      </c>
      <c r="E1654">
        <v>-3.1379999999999999</v>
      </c>
      <c r="F1654">
        <v>-3.26</v>
      </c>
      <c r="G1654">
        <v>2.7</v>
      </c>
      <c r="H1654">
        <v>-0.01</v>
      </c>
      <c r="I1654">
        <v>2.7320000000000002</v>
      </c>
      <c r="J1654">
        <v>-0.38900000000000001</v>
      </c>
      <c r="K1654">
        <v>-1.3879999999999999</v>
      </c>
      <c r="L1654">
        <v>-2.3849999999999998</v>
      </c>
      <c r="M1654">
        <v>-3.1379999999999999</v>
      </c>
      <c r="N1654">
        <v>-3.26</v>
      </c>
      <c r="O1654">
        <v>1.0580000000000001</v>
      </c>
      <c r="P1654">
        <v>1.0609999999999999</v>
      </c>
      <c r="Q1654">
        <v>1.0549999999999999</v>
      </c>
      <c r="R1654">
        <v>0.74399999999999999</v>
      </c>
      <c r="S1654">
        <v>0.30099999999999999</v>
      </c>
    </row>
    <row r="1655" spans="1:19" x14ac:dyDescent="0.3">
      <c r="A1655">
        <v>120</v>
      </c>
      <c r="B1655">
        <v>-0.38800000000000001</v>
      </c>
      <c r="C1655">
        <v>-1.3879999999999999</v>
      </c>
      <c r="D1655">
        <v>-2.3849999999999998</v>
      </c>
      <c r="E1655">
        <v>-3.1379999999999999</v>
      </c>
      <c r="F1655">
        <v>-3.26</v>
      </c>
      <c r="G1655">
        <v>2.7</v>
      </c>
      <c r="H1655">
        <v>-0.01</v>
      </c>
      <c r="I1655">
        <v>2.7320000000000002</v>
      </c>
      <c r="J1655">
        <v>-0.39</v>
      </c>
      <c r="K1655">
        <v>-1.3879999999999999</v>
      </c>
      <c r="L1655">
        <v>-2.3839999999999999</v>
      </c>
      <c r="M1655">
        <v>-3.137</v>
      </c>
      <c r="N1655">
        <v>-3.26</v>
      </c>
      <c r="O1655">
        <v>1.056</v>
      </c>
      <c r="P1655">
        <v>1.0609999999999999</v>
      </c>
      <c r="Q1655">
        <v>1.0549999999999999</v>
      </c>
      <c r="R1655">
        <v>0.748</v>
      </c>
      <c r="S1655">
        <v>0.30099999999999999</v>
      </c>
    </row>
    <row r="1656" spans="1:19" x14ac:dyDescent="0.3">
      <c r="A1656">
        <v>180</v>
      </c>
      <c r="B1656">
        <v>-0.38800000000000001</v>
      </c>
      <c r="C1656">
        <v>-1.3879999999999999</v>
      </c>
      <c r="D1656">
        <v>-2.3849999999999998</v>
      </c>
      <c r="E1656">
        <v>-3.1379999999999999</v>
      </c>
      <c r="F1656">
        <v>-3.26</v>
      </c>
      <c r="G1656">
        <v>2.7</v>
      </c>
      <c r="H1656">
        <v>-0.01</v>
      </c>
      <c r="I1656">
        <v>2.7320000000000002</v>
      </c>
      <c r="J1656">
        <v>-0.39200000000000002</v>
      </c>
      <c r="K1656">
        <v>-1.3879999999999999</v>
      </c>
      <c r="L1656">
        <v>-2.3839999999999999</v>
      </c>
      <c r="M1656">
        <v>-3.137</v>
      </c>
      <c r="N1656">
        <v>-3.26</v>
      </c>
      <c r="O1656">
        <v>1.0549999999999999</v>
      </c>
      <c r="P1656">
        <v>1.0620000000000001</v>
      </c>
      <c r="Q1656">
        <v>1.0549999999999999</v>
      </c>
      <c r="R1656">
        <v>0.749</v>
      </c>
      <c r="S1656">
        <v>0.30199999999999999</v>
      </c>
    </row>
    <row r="1657" spans="1:19" x14ac:dyDescent="0.3">
      <c r="A1657">
        <v>240</v>
      </c>
      <c r="B1657">
        <v>-0.38800000000000001</v>
      </c>
      <c r="C1657">
        <v>-1.3879999999999999</v>
      </c>
      <c r="D1657">
        <v>-2.3849999999999998</v>
      </c>
      <c r="E1657">
        <v>-3.1379999999999999</v>
      </c>
      <c r="F1657">
        <v>-3.26</v>
      </c>
      <c r="G1657">
        <v>2.7</v>
      </c>
      <c r="H1657">
        <v>-0.01</v>
      </c>
      <c r="I1657">
        <v>2.7320000000000002</v>
      </c>
      <c r="J1657">
        <v>-0.39400000000000002</v>
      </c>
      <c r="K1657">
        <v>-1.3879999999999999</v>
      </c>
      <c r="L1657">
        <v>-2.3839999999999999</v>
      </c>
      <c r="M1657">
        <v>-3.137</v>
      </c>
      <c r="N1657">
        <v>-3.26</v>
      </c>
      <c r="O1657">
        <v>1.054</v>
      </c>
      <c r="P1657">
        <v>1.0620000000000001</v>
      </c>
      <c r="Q1657">
        <v>1.056</v>
      </c>
      <c r="R1657">
        <v>0.748</v>
      </c>
      <c r="S1657">
        <v>0.30199999999999999</v>
      </c>
    </row>
    <row r="1658" spans="1:19" x14ac:dyDescent="0.3">
      <c r="A1658">
        <v>300</v>
      </c>
      <c r="B1658">
        <v>-0.38800000000000001</v>
      </c>
      <c r="C1658">
        <v>-1.3879999999999999</v>
      </c>
      <c r="D1658">
        <v>-2.3849999999999998</v>
      </c>
      <c r="E1658">
        <v>-3.1379999999999999</v>
      </c>
      <c r="F1658">
        <v>-3.26</v>
      </c>
      <c r="G1658">
        <v>2.7</v>
      </c>
      <c r="H1658">
        <v>-0.01</v>
      </c>
      <c r="I1658">
        <v>2.7320000000000002</v>
      </c>
      <c r="J1658">
        <v>-0.39500000000000002</v>
      </c>
      <c r="K1658">
        <v>-1.3879999999999999</v>
      </c>
      <c r="L1658">
        <v>-2.3839999999999999</v>
      </c>
      <c r="M1658">
        <v>-3.1379999999999999</v>
      </c>
      <c r="N1658">
        <v>-3.26</v>
      </c>
      <c r="O1658">
        <v>1.052</v>
      </c>
      <c r="P1658">
        <v>1.0620000000000001</v>
      </c>
      <c r="Q1658">
        <v>1.056</v>
      </c>
      <c r="R1658">
        <v>0.747</v>
      </c>
      <c r="S1658">
        <v>0.30399999999999999</v>
      </c>
    </row>
    <row r="1659" spans="1:19" x14ac:dyDescent="0.3">
      <c r="A1659">
        <v>360</v>
      </c>
      <c r="B1659">
        <v>-0.38800000000000001</v>
      </c>
      <c r="C1659">
        <v>-1.3879999999999999</v>
      </c>
      <c r="D1659">
        <v>-2.3849999999999998</v>
      </c>
      <c r="E1659">
        <v>-3.1379999999999999</v>
      </c>
      <c r="F1659">
        <v>-3.26</v>
      </c>
      <c r="G1659">
        <v>2.7</v>
      </c>
      <c r="H1659">
        <v>-0.01</v>
      </c>
      <c r="I1659">
        <v>2.7320000000000002</v>
      </c>
      <c r="J1659">
        <v>-0.39700000000000002</v>
      </c>
      <c r="K1659">
        <v>-1.3879999999999999</v>
      </c>
      <c r="L1659">
        <v>-2.3839999999999999</v>
      </c>
      <c r="M1659">
        <v>-3.1379999999999999</v>
      </c>
      <c r="N1659">
        <v>-3.26</v>
      </c>
      <c r="O1659">
        <v>1.0509999999999999</v>
      </c>
      <c r="P1659">
        <v>1.0609999999999999</v>
      </c>
      <c r="Q1659">
        <v>1.056</v>
      </c>
      <c r="R1659">
        <v>0.747</v>
      </c>
      <c r="S1659">
        <v>0.30599999999999999</v>
      </c>
    </row>
    <row r="1660" spans="1:19" x14ac:dyDescent="0.3">
      <c r="A1660">
        <v>420</v>
      </c>
      <c r="B1660">
        <v>-0.38800000000000001</v>
      </c>
      <c r="C1660">
        <v>-1.3879999999999999</v>
      </c>
      <c r="D1660">
        <v>-2.3849999999999998</v>
      </c>
      <c r="E1660">
        <v>-3.1379999999999999</v>
      </c>
      <c r="F1660">
        <v>-3.26</v>
      </c>
      <c r="G1660">
        <v>2.7</v>
      </c>
      <c r="H1660">
        <v>-0.01</v>
      </c>
      <c r="I1660">
        <v>2.7320000000000002</v>
      </c>
      <c r="J1660">
        <v>-0.39900000000000002</v>
      </c>
      <c r="K1660">
        <v>-1.3879999999999999</v>
      </c>
      <c r="L1660">
        <v>-2.3839999999999999</v>
      </c>
      <c r="M1660">
        <v>-3.1389999999999998</v>
      </c>
      <c r="N1660">
        <v>-3.26</v>
      </c>
      <c r="O1660">
        <v>1.05</v>
      </c>
      <c r="P1660">
        <v>1.06</v>
      </c>
      <c r="Q1660">
        <v>1.056</v>
      </c>
      <c r="R1660">
        <v>0.747</v>
      </c>
      <c r="S1660">
        <v>0.30599999999999999</v>
      </c>
    </row>
    <row r="1661" spans="1:19" x14ac:dyDescent="0.3">
      <c r="A1661">
        <v>480</v>
      </c>
      <c r="B1661">
        <v>-0.38800000000000001</v>
      </c>
      <c r="C1661">
        <v>-1.3879999999999999</v>
      </c>
      <c r="D1661">
        <v>-2.3849999999999998</v>
      </c>
      <c r="E1661">
        <v>-3.1379999999999999</v>
      </c>
      <c r="F1661">
        <v>-3.26</v>
      </c>
      <c r="G1661">
        <v>2.7</v>
      </c>
      <c r="H1661">
        <v>-0.01</v>
      </c>
      <c r="I1661">
        <v>2.7320000000000002</v>
      </c>
      <c r="J1661">
        <v>-0.40100000000000002</v>
      </c>
      <c r="K1661">
        <v>-1.389</v>
      </c>
      <c r="L1661">
        <v>-2.3849999999999998</v>
      </c>
      <c r="M1661">
        <v>-3.1389999999999998</v>
      </c>
      <c r="N1661">
        <v>-3.26</v>
      </c>
      <c r="O1661">
        <v>1.0489999999999999</v>
      </c>
      <c r="P1661">
        <v>1.06</v>
      </c>
      <c r="Q1661">
        <v>1.0569999999999999</v>
      </c>
      <c r="R1661">
        <v>0.746</v>
      </c>
      <c r="S1661">
        <v>0.30599999999999999</v>
      </c>
    </row>
    <row r="1662" spans="1:19" x14ac:dyDescent="0.3">
      <c r="A1662">
        <v>540</v>
      </c>
      <c r="B1662">
        <v>-0.38800000000000001</v>
      </c>
      <c r="C1662">
        <v>-1.3879999999999999</v>
      </c>
      <c r="D1662">
        <v>-2.3849999999999998</v>
      </c>
      <c r="E1662">
        <v>-3.1379999999999999</v>
      </c>
      <c r="F1662">
        <v>-3.26</v>
      </c>
      <c r="G1662">
        <v>2.7</v>
      </c>
      <c r="H1662">
        <v>-0.01</v>
      </c>
      <c r="I1662">
        <v>2.7320000000000002</v>
      </c>
      <c r="J1662">
        <v>-0.40300000000000002</v>
      </c>
      <c r="K1662">
        <v>-1.39</v>
      </c>
      <c r="L1662">
        <v>-2.3849999999999998</v>
      </c>
      <c r="M1662">
        <v>-3.1389999999999998</v>
      </c>
      <c r="N1662">
        <v>-3.26</v>
      </c>
      <c r="O1662">
        <v>1.0489999999999999</v>
      </c>
      <c r="P1662">
        <v>1.0589999999999999</v>
      </c>
      <c r="Q1662">
        <v>1.0569999999999999</v>
      </c>
      <c r="R1662">
        <v>0.745</v>
      </c>
      <c r="S1662">
        <v>0.30499999999999999</v>
      </c>
    </row>
    <row r="1663" spans="1:19" x14ac:dyDescent="0.3">
      <c r="A1663">
        <v>600</v>
      </c>
      <c r="B1663">
        <v>-0.38800000000000001</v>
      </c>
      <c r="C1663">
        <v>-1.3879999999999999</v>
      </c>
      <c r="D1663">
        <v>-2.3849999999999998</v>
      </c>
      <c r="E1663">
        <v>-3.1379999999999999</v>
      </c>
      <c r="F1663">
        <v>-3.26</v>
      </c>
      <c r="G1663">
        <v>2.7</v>
      </c>
      <c r="H1663">
        <v>-0.01</v>
      </c>
      <c r="I1663">
        <v>2.7320000000000002</v>
      </c>
      <c r="J1663">
        <v>-0.40400000000000003</v>
      </c>
      <c r="K1663">
        <v>-1.39</v>
      </c>
      <c r="L1663">
        <v>-2.3849999999999998</v>
      </c>
      <c r="M1663">
        <v>-3.1389999999999998</v>
      </c>
      <c r="N1663">
        <v>-3.26</v>
      </c>
      <c r="O1663">
        <v>1.048</v>
      </c>
      <c r="P1663">
        <v>1.0580000000000001</v>
      </c>
      <c r="Q1663">
        <v>1.0569999999999999</v>
      </c>
      <c r="R1663">
        <v>0.746</v>
      </c>
      <c r="S1663">
        <v>0.30399999999999999</v>
      </c>
    </row>
    <row r="1665" spans="1:19" x14ac:dyDescent="0.3">
      <c r="A1665" t="s">
        <v>0</v>
      </c>
      <c r="B1665" t="s">
        <v>129</v>
      </c>
    </row>
    <row r="1666" spans="1:19" x14ac:dyDescent="0.3">
      <c r="A1666">
        <v>0</v>
      </c>
      <c r="B1666">
        <v>-0.38800000000000001</v>
      </c>
      <c r="C1666">
        <v>-1.3879999999999999</v>
      </c>
      <c r="D1666">
        <v>-2.3849999999999998</v>
      </c>
      <c r="E1666">
        <v>-3.1379999999999999</v>
      </c>
      <c r="F1666">
        <v>-3.26</v>
      </c>
      <c r="G1666">
        <v>2.7</v>
      </c>
      <c r="H1666">
        <v>-0.01</v>
      </c>
      <c r="I1666">
        <v>2.5110000000000001</v>
      </c>
      <c r="J1666">
        <v>-0.38800000000000001</v>
      </c>
      <c r="K1666">
        <v>-1.3879999999999999</v>
      </c>
      <c r="L1666">
        <v>-2.3849999999999998</v>
      </c>
      <c r="M1666">
        <v>-3.1379999999999999</v>
      </c>
      <c r="N1666">
        <v>-3.26</v>
      </c>
      <c r="O1666">
        <v>1.0589999999999999</v>
      </c>
      <c r="P1666">
        <v>1.0589999999999999</v>
      </c>
      <c r="Q1666">
        <v>1.054</v>
      </c>
      <c r="R1666">
        <v>0.74</v>
      </c>
      <c r="S1666">
        <v>0.3</v>
      </c>
    </row>
    <row r="1667" spans="1:19" x14ac:dyDescent="0.3">
      <c r="A1667">
        <v>60</v>
      </c>
      <c r="B1667">
        <v>-0.38800000000000001</v>
      </c>
      <c r="C1667">
        <v>-1.3879999999999999</v>
      </c>
      <c r="D1667">
        <v>-2.3849999999999998</v>
      </c>
      <c r="E1667">
        <v>-3.1379999999999999</v>
      </c>
      <c r="F1667">
        <v>-3.26</v>
      </c>
      <c r="G1667">
        <v>2.7</v>
      </c>
      <c r="H1667">
        <v>-0.01</v>
      </c>
      <c r="I1667">
        <v>2.5110000000000001</v>
      </c>
      <c r="J1667">
        <v>-0.38900000000000001</v>
      </c>
      <c r="K1667">
        <v>-1.3879999999999999</v>
      </c>
      <c r="L1667">
        <v>-2.3849999999999998</v>
      </c>
      <c r="M1667">
        <v>-3.1379999999999999</v>
      </c>
      <c r="N1667">
        <v>-3.2570000000000001</v>
      </c>
      <c r="O1667">
        <v>1.0580000000000001</v>
      </c>
      <c r="P1667">
        <v>1.0609999999999999</v>
      </c>
      <c r="Q1667">
        <v>1.0549999999999999</v>
      </c>
      <c r="R1667">
        <v>0.745</v>
      </c>
      <c r="S1667">
        <v>0.29299999999999998</v>
      </c>
    </row>
    <row r="1668" spans="1:19" x14ac:dyDescent="0.3">
      <c r="A1668">
        <v>120</v>
      </c>
      <c r="B1668">
        <v>-0.38800000000000001</v>
      </c>
      <c r="C1668">
        <v>-1.3879999999999999</v>
      </c>
      <c r="D1668">
        <v>-2.3849999999999998</v>
      </c>
      <c r="E1668">
        <v>-3.1379999999999999</v>
      </c>
      <c r="F1668">
        <v>-3.26</v>
      </c>
      <c r="G1668">
        <v>2.7</v>
      </c>
      <c r="H1668">
        <v>-0.01</v>
      </c>
      <c r="I1668">
        <v>2.5110000000000001</v>
      </c>
      <c r="J1668">
        <v>-0.39100000000000001</v>
      </c>
      <c r="K1668">
        <v>-1.3879999999999999</v>
      </c>
      <c r="L1668">
        <v>-2.3839999999999999</v>
      </c>
      <c r="M1668">
        <v>-3.137</v>
      </c>
      <c r="N1668">
        <v>-3.254</v>
      </c>
      <c r="O1668">
        <v>1.056</v>
      </c>
      <c r="P1668">
        <v>1.0609999999999999</v>
      </c>
      <c r="Q1668">
        <v>1.0549999999999999</v>
      </c>
      <c r="R1668">
        <v>0.747</v>
      </c>
      <c r="S1668">
        <v>0.28599999999999998</v>
      </c>
    </row>
    <row r="1669" spans="1:19" x14ac:dyDescent="0.3">
      <c r="A1669">
        <v>180</v>
      </c>
      <c r="B1669">
        <v>-0.38800000000000001</v>
      </c>
      <c r="C1669">
        <v>-1.3879999999999999</v>
      </c>
      <c r="D1669">
        <v>-2.3849999999999998</v>
      </c>
      <c r="E1669">
        <v>-3.1379999999999999</v>
      </c>
      <c r="F1669">
        <v>-3.26</v>
      </c>
      <c r="G1669">
        <v>2.7</v>
      </c>
      <c r="H1669">
        <v>-0.01</v>
      </c>
      <c r="I1669">
        <v>2.5110000000000001</v>
      </c>
      <c r="J1669">
        <v>-0.39200000000000002</v>
      </c>
      <c r="K1669">
        <v>-1.3879999999999999</v>
      </c>
      <c r="L1669">
        <v>-2.3839999999999999</v>
      </c>
      <c r="M1669">
        <v>-3.1360000000000001</v>
      </c>
      <c r="N1669">
        <v>-3.2509999999999999</v>
      </c>
      <c r="O1669">
        <v>1.0549999999999999</v>
      </c>
      <c r="P1669">
        <v>1.0620000000000001</v>
      </c>
      <c r="Q1669">
        <v>1.0549999999999999</v>
      </c>
      <c r="R1669">
        <v>0.748</v>
      </c>
      <c r="S1669">
        <v>0.28000000000000003</v>
      </c>
    </row>
    <row r="1670" spans="1:19" x14ac:dyDescent="0.3">
      <c r="A1670">
        <v>240</v>
      </c>
      <c r="B1670">
        <v>-0.38800000000000001</v>
      </c>
      <c r="C1670">
        <v>-1.3879999999999999</v>
      </c>
      <c r="D1670">
        <v>-2.3849999999999998</v>
      </c>
      <c r="E1670">
        <v>-3.1379999999999999</v>
      </c>
      <c r="F1670">
        <v>-3.26</v>
      </c>
      <c r="G1670">
        <v>2.7</v>
      </c>
      <c r="H1670">
        <v>-0.01</v>
      </c>
      <c r="I1670">
        <v>2.5110000000000001</v>
      </c>
      <c r="J1670">
        <v>-0.39400000000000002</v>
      </c>
      <c r="K1670">
        <v>-1.3879999999999999</v>
      </c>
      <c r="L1670">
        <v>-2.3839999999999999</v>
      </c>
      <c r="M1670">
        <v>-3.1379999999999999</v>
      </c>
      <c r="N1670">
        <v>-3.2480000000000002</v>
      </c>
      <c r="O1670">
        <v>1.054</v>
      </c>
      <c r="P1670">
        <v>1.0620000000000001</v>
      </c>
      <c r="Q1670">
        <v>1.056</v>
      </c>
      <c r="R1670">
        <v>0.75</v>
      </c>
      <c r="S1670">
        <v>0.27400000000000002</v>
      </c>
    </row>
    <row r="1671" spans="1:19" x14ac:dyDescent="0.3">
      <c r="A1671">
        <v>300</v>
      </c>
      <c r="B1671">
        <v>-0.38800000000000001</v>
      </c>
      <c r="C1671">
        <v>-1.3879999999999999</v>
      </c>
      <c r="D1671">
        <v>-2.3849999999999998</v>
      </c>
      <c r="E1671">
        <v>-3.1379999999999999</v>
      </c>
      <c r="F1671">
        <v>-3.26</v>
      </c>
      <c r="G1671">
        <v>2.7</v>
      </c>
      <c r="H1671">
        <v>-0.01</v>
      </c>
      <c r="I1671">
        <v>2.5110000000000001</v>
      </c>
      <c r="J1671">
        <v>-0.39500000000000002</v>
      </c>
      <c r="K1671">
        <v>-1.3879999999999999</v>
      </c>
      <c r="L1671">
        <v>-2.3839999999999999</v>
      </c>
      <c r="M1671">
        <v>-3.1389999999999998</v>
      </c>
      <c r="N1671">
        <v>-3.2450000000000001</v>
      </c>
      <c r="O1671">
        <v>1.052</v>
      </c>
      <c r="P1671">
        <v>1.0609999999999999</v>
      </c>
      <c r="Q1671">
        <v>1.0549999999999999</v>
      </c>
      <c r="R1671">
        <v>0.75</v>
      </c>
      <c r="S1671">
        <v>0.27200000000000002</v>
      </c>
    </row>
    <row r="1672" spans="1:19" x14ac:dyDescent="0.3">
      <c r="A1672">
        <v>360</v>
      </c>
      <c r="B1672">
        <v>-0.38800000000000001</v>
      </c>
      <c r="C1672">
        <v>-1.3879999999999999</v>
      </c>
      <c r="D1672">
        <v>-2.3849999999999998</v>
      </c>
      <c r="E1672">
        <v>-3.1379999999999999</v>
      </c>
      <c r="F1672">
        <v>-3.26</v>
      </c>
      <c r="G1672">
        <v>2.7</v>
      </c>
      <c r="H1672">
        <v>-0.01</v>
      </c>
      <c r="I1672">
        <v>2.5110000000000001</v>
      </c>
      <c r="J1672">
        <v>-0.39700000000000002</v>
      </c>
      <c r="K1672">
        <v>-1.3879999999999999</v>
      </c>
      <c r="L1672">
        <v>-2.3839999999999999</v>
      </c>
      <c r="M1672">
        <v>-3.1379999999999999</v>
      </c>
      <c r="N1672">
        <v>-3.242</v>
      </c>
      <c r="O1672">
        <v>1.0509999999999999</v>
      </c>
      <c r="P1672">
        <v>1.0609999999999999</v>
      </c>
      <c r="Q1672">
        <v>1.056</v>
      </c>
      <c r="R1672">
        <v>0.747</v>
      </c>
      <c r="S1672">
        <v>0.27</v>
      </c>
    </row>
    <row r="1673" spans="1:19" x14ac:dyDescent="0.3">
      <c r="A1673">
        <v>420</v>
      </c>
      <c r="B1673">
        <v>-0.38800000000000001</v>
      </c>
      <c r="C1673">
        <v>-1.3879999999999999</v>
      </c>
      <c r="D1673">
        <v>-2.3849999999999998</v>
      </c>
      <c r="E1673">
        <v>-3.1379999999999999</v>
      </c>
      <c r="F1673">
        <v>-3.26</v>
      </c>
      <c r="G1673">
        <v>2.7</v>
      </c>
      <c r="H1673">
        <v>-0.01</v>
      </c>
      <c r="I1673">
        <v>2.5110000000000001</v>
      </c>
      <c r="J1673">
        <v>-0.39900000000000002</v>
      </c>
      <c r="K1673">
        <v>-1.3879999999999999</v>
      </c>
      <c r="L1673">
        <v>-2.3849999999999998</v>
      </c>
      <c r="M1673">
        <v>-3.137</v>
      </c>
      <c r="N1673">
        <v>-3.2389999999999999</v>
      </c>
      <c r="O1673">
        <v>1.05</v>
      </c>
      <c r="P1673">
        <v>1.06</v>
      </c>
      <c r="Q1673">
        <v>1.0569999999999999</v>
      </c>
      <c r="R1673">
        <v>0.74099999999999999</v>
      </c>
      <c r="S1673">
        <v>0.26800000000000002</v>
      </c>
    </row>
    <row r="1674" spans="1:19" x14ac:dyDescent="0.3">
      <c r="A1674">
        <v>480</v>
      </c>
      <c r="B1674">
        <v>-0.38800000000000001</v>
      </c>
      <c r="C1674">
        <v>-1.3879999999999999</v>
      </c>
      <c r="D1674">
        <v>-2.3849999999999998</v>
      </c>
      <c r="E1674">
        <v>-3.1379999999999999</v>
      </c>
      <c r="F1674">
        <v>-3.26</v>
      </c>
      <c r="G1674">
        <v>2.7</v>
      </c>
      <c r="H1674">
        <v>-0.01</v>
      </c>
      <c r="I1674">
        <v>2.5110000000000001</v>
      </c>
      <c r="J1674">
        <v>-0.40100000000000002</v>
      </c>
      <c r="K1674">
        <v>-1.389</v>
      </c>
      <c r="L1674">
        <v>-2.3849999999999998</v>
      </c>
      <c r="M1674">
        <v>-3.1349999999999998</v>
      </c>
      <c r="N1674">
        <v>-3.2360000000000002</v>
      </c>
      <c r="O1674">
        <v>1.0489999999999999</v>
      </c>
      <c r="P1674">
        <v>1.0589999999999999</v>
      </c>
      <c r="Q1674">
        <v>1.0569999999999999</v>
      </c>
      <c r="R1674">
        <v>0.73599999999999999</v>
      </c>
      <c r="S1674">
        <v>0.26500000000000001</v>
      </c>
    </row>
    <row r="1675" spans="1:19" x14ac:dyDescent="0.3">
      <c r="A1675">
        <v>540</v>
      </c>
      <c r="B1675">
        <v>-0.38800000000000001</v>
      </c>
      <c r="C1675">
        <v>-1.3879999999999999</v>
      </c>
      <c r="D1675">
        <v>-2.3849999999999998</v>
      </c>
      <c r="E1675">
        <v>-3.1379999999999999</v>
      </c>
      <c r="F1675">
        <v>-3.26</v>
      </c>
      <c r="G1675">
        <v>2.7</v>
      </c>
      <c r="H1675">
        <v>-0.01</v>
      </c>
      <c r="I1675">
        <v>2.5110000000000001</v>
      </c>
      <c r="J1675">
        <v>-0.40300000000000002</v>
      </c>
      <c r="K1675">
        <v>-1.39</v>
      </c>
      <c r="L1675">
        <v>-2.3849999999999998</v>
      </c>
      <c r="M1675">
        <v>-3.133</v>
      </c>
      <c r="N1675">
        <v>-3.2330000000000001</v>
      </c>
      <c r="O1675">
        <v>1.0489999999999999</v>
      </c>
      <c r="P1675">
        <v>1.0589999999999999</v>
      </c>
      <c r="Q1675">
        <v>1.0569999999999999</v>
      </c>
      <c r="R1675">
        <v>0.73</v>
      </c>
      <c r="S1675">
        <v>0.26200000000000001</v>
      </c>
    </row>
    <row r="1676" spans="1:19" x14ac:dyDescent="0.3">
      <c r="A1676">
        <v>600</v>
      </c>
      <c r="B1676">
        <v>-0.38800000000000001</v>
      </c>
      <c r="C1676">
        <v>-1.3879999999999999</v>
      </c>
      <c r="D1676">
        <v>-2.3849999999999998</v>
      </c>
      <c r="E1676">
        <v>-3.1379999999999999</v>
      </c>
      <c r="F1676">
        <v>-3.26</v>
      </c>
      <c r="G1676">
        <v>2.7</v>
      </c>
      <c r="H1676">
        <v>-0.01</v>
      </c>
      <c r="I1676">
        <v>2.5110000000000001</v>
      </c>
      <c r="J1676">
        <v>-0.40400000000000003</v>
      </c>
      <c r="K1676">
        <v>-1.39</v>
      </c>
      <c r="L1676">
        <v>-2.3849999999999998</v>
      </c>
      <c r="M1676">
        <v>-3.1309999999999998</v>
      </c>
      <c r="N1676">
        <v>-3.23</v>
      </c>
      <c r="O1676">
        <v>1.048</v>
      </c>
      <c r="P1676">
        <v>1.0580000000000001</v>
      </c>
      <c r="Q1676">
        <v>1.0569999999999999</v>
      </c>
      <c r="R1676">
        <v>0.72599999999999998</v>
      </c>
      <c r="S1676">
        <v>0.25900000000000001</v>
      </c>
    </row>
    <row r="1678" spans="1:19" x14ac:dyDescent="0.3">
      <c r="A1678" t="s">
        <v>0</v>
      </c>
      <c r="B1678" t="s">
        <v>130</v>
      </c>
    </row>
    <row r="1679" spans="1:19" x14ac:dyDescent="0.3">
      <c r="A1679">
        <v>0</v>
      </c>
      <c r="B1679">
        <v>-0.38800000000000001</v>
      </c>
      <c r="C1679">
        <v>-1.3879999999999999</v>
      </c>
      <c r="D1679">
        <v>-2.3849999999999998</v>
      </c>
      <c r="E1679">
        <v>-3.1320000000000001</v>
      </c>
      <c r="F1679">
        <v>-3.25</v>
      </c>
      <c r="G1679">
        <v>2.7</v>
      </c>
      <c r="H1679">
        <v>-0.01</v>
      </c>
      <c r="I1679">
        <v>2.9420000000000002</v>
      </c>
      <c r="J1679">
        <v>-0.38800000000000001</v>
      </c>
      <c r="K1679">
        <v>-1.3879999999999999</v>
      </c>
      <c r="L1679">
        <v>-2.3849999999999998</v>
      </c>
      <c r="M1679">
        <v>-3.1320000000000001</v>
      </c>
      <c r="N1679">
        <v>-3.25</v>
      </c>
      <c r="O1679">
        <v>1.0589999999999999</v>
      </c>
      <c r="P1679">
        <v>1.0589999999999999</v>
      </c>
      <c r="Q1679">
        <v>1.054</v>
      </c>
      <c r="R1679">
        <v>0.73299999999999998</v>
      </c>
      <c r="S1679">
        <v>0.29699999999999999</v>
      </c>
    </row>
    <row r="1680" spans="1:19" x14ac:dyDescent="0.3">
      <c r="A1680">
        <v>60</v>
      </c>
      <c r="B1680">
        <v>-0.38800000000000001</v>
      </c>
      <c r="C1680">
        <v>-1.3879999999999999</v>
      </c>
      <c r="D1680">
        <v>-2.3849999999999998</v>
      </c>
      <c r="E1680">
        <v>-3.1320000000000001</v>
      </c>
      <c r="F1680">
        <v>-3.25</v>
      </c>
      <c r="G1680">
        <v>2.7</v>
      </c>
      <c r="H1680">
        <v>-0.01</v>
      </c>
      <c r="I1680">
        <v>2.9420000000000002</v>
      </c>
      <c r="J1680">
        <v>-0.38900000000000001</v>
      </c>
      <c r="K1680">
        <v>-1.3879999999999999</v>
      </c>
      <c r="L1680">
        <v>-2.3849999999999998</v>
      </c>
      <c r="M1680">
        <v>-3.1309999999999998</v>
      </c>
      <c r="N1680">
        <v>-3.2530000000000001</v>
      </c>
      <c r="O1680">
        <v>1.0580000000000001</v>
      </c>
      <c r="P1680">
        <v>1.0620000000000001</v>
      </c>
      <c r="Q1680">
        <v>1.0549999999999999</v>
      </c>
      <c r="R1680">
        <v>0.73699999999999999</v>
      </c>
      <c r="S1680">
        <v>0.30599999999999999</v>
      </c>
    </row>
    <row r="1681" spans="1:19" x14ac:dyDescent="0.3">
      <c r="A1681">
        <v>120</v>
      </c>
      <c r="B1681">
        <v>-0.38800000000000001</v>
      </c>
      <c r="C1681">
        <v>-1.3879999999999999</v>
      </c>
      <c r="D1681">
        <v>-2.3849999999999998</v>
      </c>
      <c r="E1681">
        <v>-3.1320000000000001</v>
      </c>
      <c r="F1681">
        <v>-3.25</v>
      </c>
      <c r="G1681">
        <v>2.7</v>
      </c>
      <c r="H1681">
        <v>-0.01</v>
      </c>
      <c r="I1681">
        <v>2.9420000000000002</v>
      </c>
      <c r="J1681">
        <v>-0.39</v>
      </c>
      <c r="K1681">
        <v>-1.3879999999999999</v>
      </c>
      <c r="L1681">
        <v>-2.3849999999999998</v>
      </c>
      <c r="M1681">
        <v>-3.13</v>
      </c>
      <c r="N1681">
        <v>-3.2559999999999998</v>
      </c>
      <c r="O1681">
        <v>1.056</v>
      </c>
      <c r="P1681">
        <v>1.0609999999999999</v>
      </c>
      <c r="Q1681">
        <v>1.056</v>
      </c>
      <c r="R1681">
        <v>0.74299999999999999</v>
      </c>
      <c r="S1681">
        <v>0.314</v>
      </c>
    </row>
    <row r="1682" spans="1:19" x14ac:dyDescent="0.3">
      <c r="A1682">
        <v>180</v>
      </c>
      <c r="B1682">
        <v>-0.38800000000000001</v>
      </c>
      <c r="C1682">
        <v>-1.3879999999999999</v>
      </c>
      <c r="D1682">
        <v>-2.3849999999999998</v>
      </c>
      <c r="E1682">
        <v>-3.1320000000000001</v>
      </c>
      <c r="F1682">
        <v>-3.25</v>
      </c>
      <c r="G1682">
        <v>2.7</v>
      </c>
      <c r="H1682">
        <v>-0.01</v>
      </c>
      <c r="I1682">
        <v>2.9420000000000002</v>
      </c>
      <c r="J1682">
        <v>-0.39200000000000002</v>
      </c>
      <c r="K1682">
        <v>-1.3879999999999999</v>
      </c>
      <c r="L1682">
        <v>-2.3839999999999999</v>
      </c>
      <c r="M1682">
        <v>-3.13</v>
      </c>
      <c r="N1682">
        <v>-3.2589999999999999</v>
      </c>
      <c r="O1682">
        <v>1.0549999999999999</v>
      </c>
      <c r="P1682">
        <v>1.0620000000000001</v>
      </c>
      <c r="Q1682">
        <v>1.0549999999999999</v>
      </c>
      <c r="R1682">
        <v>0.74299999999999999</v>
      </c>
      <c r="S1682">
        <v>0.32</v>
      </c>
    </row>
    <row r="1683" spans="1:19" x14ac:dyDescent="0.3">
      <c r="A1683">
        <v>240</v>
      </c>
      <c r="B1683">
        <v>-0.38800000000000001</v>
      </c>
      <c r="C1683">
        <v>-1.3879999999999999</v>
      </c>
      <c r="D1683">
        <v>-2.3849999999999998</v>
      </c>
      <c r="E1683">
        <v>-3.1320000000000001</v>
      </c>
      <c r="F1683">
        <v>-3.25</v>
      </c>
      <c r="G1683">
        <v>2.7</v>
      </c>
      <c r="H1683">
        <v>-0.01</v>
      </c>
      <c r="I1683">
        <v>2.9420000000000002</v>
      </c>
      <c r="J1683">
        <v>-0.39300000000000002</v>
      </c>
      <c r="K1683">
        <v>-1.3879999999999999</v>
      </c>
      <c r="L1683">
        <v>-2.3839999999999999</v>
      </c>
      <c r="M1683">
        <v>-3.13</v>
      </c>
      <c r="N1683">
        <v>-3.262</v>
      </c>
      <c r="O1683">
        <v>1.0529999999999999</v>
      </c>
      <c r="P1683">
        <v>1.0620000000000001</v>
      </c>
      <c r="Q1683">
        <v>1.0549999999999999</v>
      </c>
      <c r="R1683">
        <v>0.73899999999999999</v>
      </c>
      <c r="S1683">
        <v>0.32600000000000001</v>
      </c>
    </row>
    <row r="1684" spans="1:19" x14ac:dyDescent="0.3">
      <c r="A1684">
        <v>300</v>
      </c>
      <c r="B1684">
        <v>-0.38800000000000001</v>
      </c>
      <c r="C1684">
        <v>-1.3879999999999999</v>
      </c>
      <c r="D1684">
        <v>-2.3849999999999998</v>
      </c>
      <c r="E1684">
        <v>-3.1320000000000001</v>
      </c>
      <c r="F1684">
        <v>-3.25</v>
      </c>
      <c r="G1684">
        <v>2.7</v>
      </c>
      <c r="H1684">
        <v>-0.01</v>
      </c>
      <c r="I1684">
        <v>2.9420000000000002</v>
      </c>
      <c r="J1684">
        <v>-0.39500000000000002</v>
      </c>
      <c r="K1684">
        <v>-1.3879999999999999</v>
      </c>
      <c r="L1684">
        <v>-2.3839999999999999</v>
      </c>
      <c r="M1684">
        <v>-3.13</v>
      </c>
      <c r="N1684">
        <v>-3.2650000000000001</v>
      </c>
      <c r="O1684">
        <v>1.052</v>
      </c>
      <c r="P1684">
        <v>1.0620000000000001</v>
      </c>
      <c r="Q1684">
        <v>1.056</v>
      </c>
      <c r="R1684">
        <v>0.73799999999999999</v>
      </c>
      <c r="S1684">
        <v>0.33200000000000002</v>
      </c>
    </row>
    <row r="1685" spans="1:19" x14ac:dyDescent="0.3">
      <c r="A1685">
        <v>360</v>
      </c>
      <c r="B1685">
        <v>-0.38800000000000001</v>
      </c>
      <c r="C1685">
        <v>-1.3879999999999999</v>
      </c>
      <c r="D1685">
        <v>-2.3849999999999998</v>
      </c>
      <c r="E1685">
        <v>-3.1320000000000001</v>
      </c>
      <c r="F1685">
        <v>-3.25</v>
      </c>
      <c r="G1685">
        <v>2.7</v>
      </c>
      <c r="H1685">
        <v>-0.01</v>
      </c>
      <c r="I1685">
        <v>2.9420000000000002</v>
      </c>
      <c r="J1685">
        <v>-0.39700000000000002</v>
      </c>
      <c r="K1685">
        <v>-1.3879999999999999</v>
      </c>
      <c r="L1685">
        <v>-2.3839999999999999</v>
      </c>
      <c r="M1685">
        <v>-3.1309999999999998</v>
      </c>
      <c r="N1685">
        <v>-3.2679999999999998</v>
      </c>
      <c r="O1685">
        <v>1.0509999999999999</v>
      </c>
      <c r="P1685">
        <v>1.0609999999999999</v>
      </c>
      <c r="Q1685">
        <v>1.056</v>
      </c>
      <c r="R1685">
        <v>0.74</v>
      </c>
      <c r="S1685">
        <v>0.33800000000000002</v>
      </c>
    </row>
    <row r="1686" spans="1:19" x14ac:dyDescent="0.3">
      <c r="A1686">
        <v>420</v>
      </c>
      <c r="B1686">
        <v>-0.38800000000000001</v>
      </c>
      <c r="C1686">
        <v>-1.3879999999999999</v>
      </c>
      <c r="D1686">
        <v>-2.3849999999999998</v>
      </c>
      <c r="E1686">
        <v>-3.1320000000000001</v>
      </c>
      <c r="F1686">
        <v>-3.25</v>
      </c>
      <c r="G1686">
        <v>2.7</v>
      </c>
      <c r="H1686">
        <v>-0.01</v>
      </c>
      <c r="I1686">
        <v>2.9420000000000002</v>
      </c>
      <c r="J1686">
        <v>-0.39900000000000002</v>
      </c>
      <c r="K1686">
        <v>-1.3879999999999999</v>
      </c>
      <c r="L1686">
        <v>-2.3839999999999999</v>
      </c>
      <c r="M1686">
        <v>-3.133</v>
      </c>
      <c r="N1686">
        <v>-3.2709999999999999</v>
      </c>
      <c r="O1686">
        <v>1.05</v>
      </c>
      <c r="P1686">
        <v>1.06</v>
      </c>
      <c r="Q1686">
        <v>1.056</v>
      </c>
      <c r="R1686">
        <v>0.745</v>
      </c>
      <c r="S1686">
        <v>0.34200000000000003</v>
      </c>
    </row>
    <row r="1687" spans="1:19" x14ac:dyDescent="0.3">
      <c r="A1687">
        <v>480</v>
      </c>
      <c r="B1687">
        <v>-0.38800000000000001</v>
      </c>
      <c r="C1687">
        <v>-1.3879999999999999</v>
      </c>
      <c r="D1687">
        <v>-2.3849999999999998</v>
      </c>
      <c r="E1687">
        <v>-3.1320000000000001</v>
      </c>
      <c r="F1687">
        <v>-3.25</v>
      </c>
      <c r="G1687">
        <v>2.7</v>
      </c>
      <c r="H1687">
        <v>-0.01</v>
      </c>
      <c r="I1687">
        <v>2.9420000000000002</v>
      </c>
      <c r="J1687">
        <v>-0.40100000000000002</v>
      </c>
      <c r="K1687">
        <v>-1.389</v>
      </c>
      <c r="L1687">
        <v>-2.3839999999999999</v>
      </c>
      <c r="M1687">
        <v>-3.1349999999999998</v>
      </c>
      <c r="N1687">
        <v>-3.274</v>
      </c>
      <c r="O1687">
        <v>1.0489999999999999</v>
      </c>
      <c r="P1687">
        <v>1.06</v>
      </c>
      <c r="Q1687">
        <v>1.056</v>
      </c>
      <c r="R1687">
        <v>0.749</v>
      </c>
      <c r="S1687">
        <v>0.34300000000000003</v>
      </c>
    </row>
    <row r="1688" spans="1:19" x14ac:dyDescent="0.3">
      <c r="A1688">
        <v>540</v>
      </c>
      <c r="B1688">
        <v>-0.38800000000000001</v>
      </c>
      <c r="C1688">
        <v>-1.3879999999999999</v>
      </c>
      <c r="D1688">
        <v>-2.3849999999999998</v>
      </c>
      <c r="E1688">
        <v>-3.1320000000000001</v>
      </c>
      <c r="F1688">
        <v>-3.25</v>
      </c>
      <c r="G1688">
        <v>2.7</v>
      </c>
      <c r="H1688">
        <v>-0.01</v>
      </c>
      <c r="I1688">
        <v>2.9420000000000002</v>
      </c>
      <c r="J1688">
        <v>-0.40300000000000002</v>
      </c>
      <c r="K1688">
        <v>-1.39</v>
      </c>
      <c r="L1688">
        <v>-2.3839999999999999</v>
      </c>
      <c r="M1688">
        <v>-3.137</v>
      </c>
      <c r="N1688">
        <v>-3.2770000000000001</v>
      </c>
      <c r="O1688">
        <v>1.0489999999999999</v>
      </c>
      <c r="P1688">
        <v>1.0589999999999999</v>
      </c>
      <c r="Q1688">
        <v>1.056</v>
      </c>
      <c r="R1688">
        <v>0.752</v>
      </c>
      <c r="S1688">
        <v>0.34399999999999997</v>
      </c>
    </row>
    <row r="1689" spans="1:19" x14ac:dyDescent="0.3">
      <c r="A1689">
        <v>600</v>
      </c>
      <c r="B1689">
        <v>-0.38800000000000001</v>
      </c>
      <c r="C1689">
        <v>-1.3879999999999999</v>
      </c>
      <c r="D1689">
        <v>-2.3849999999999998</v>
      </c>
      <c r="E1689">
        <v>-3.1320000000000001</v>
      </c>
      <c r="F1689">
        <v>-3.25</v>
      </c>
      <c r="G1689">
        <v>2.7</v>
      </c>
      <c r="H1689">
        <v>-0.01</v>
      </c>
      <c r="I1689">
        <v>2.9420000000000002</v>
      </c>
      <c r="J1689">
        <v>-0.40400000000000003</v>
      </c>
      <c r="K1689">
        <v>-1.39</v>
      </c>
      <c r="L1689">
        <v>-2.3849999999999998</v>
      </c>
      <c r="M1689">
        <v>-3.1389999999999998</v>
      </c>
      <c r="N1689">
        <v>-3.28</v>
      </c>
      <c r="O1689">
        <v>1.048</v>
      </c>
      <c r="P1689">
        <v>1.0580000000000001</v>
      </c>
      <c r="Q1689">
        <v>1.0569999999999999</v>
      </c>
      <c r="R1689">
        <v>0.75600000000000001</v>
      </c>
      <c r="S1689">
        <v>0.34499999999999997</v>
      </c>
    </row>
    <row r="1691" spans="1:19" x14ac:dyDescent="0.3">
      <c r="A1691" t="s">
        <v>0</v>
      </c>
      <c r="B1691" t="s">
        <v>131</v>
      </c>
    </row>
    <row r="1692" spans="1:19" x14ac:dyDescent="0.3">
      <c r="A1692">
        <v>0</v>
      </c>
      <c r="B1692">
        <v>-0.38800000000000001</v>
      </c>
      <c r="C1692">
        <v>-1.3879999999999999</v>
      </c>
      <c r="D1692">
        <v>-2.3849999999999998</v>
      </c>
      <c r="E1692">
        <v>-3.1320000000000001</v>
      </c>
      <c r="F1692">
        <v>-3.25</v>
      </c>
      <c r="G1692">
        <v>2.7</v>
      </c>
      <c r="H1692">
        <v>-0.01</v>
      </c>
      <c r="I1692">
        <v>2.7309999999999999</v>
      </c>
      <c r="J1692">
        <v>-0.38800000000000001</v>
      </c>
      <c r="K1692">
        <v>-1.3879999999999999</v>
      </c>
      <c r="L1692">
        <v>-2.3849999999999998</v>
      </c>
      <c r="M1692">
        <v>-3.1320000000000001</v>
      </c>
      <c r="N1692">
        <v>-3.25</v>
      </c>
      <c r="O1692">
        <v>1.0589999999999999</v>
      </c>
      <c r="P1692">
        <v>1.0589999999999999</v>
      </c>
      <c r="Q1692">
        <v>1.054</v>
      </c>
      <c r="R1692">
        <v>0.73299999999999998</v>
      </c>
      <c r="S1692">
        <v>0.29699999999999999</v>
      </c>
    </row>
    <row r="1693" spans="1:19" x14ac:dyDescent="0.3">
      <c r="A1693">
        <v>60</v>
      </c>
      <c r="B1693">
        <v>-0.38800000000000001</v>
      </c>
      <c r="C1693">
        <v>-1.3879999999999999</v>
      </c>
      <c r="D1693">
        <v>-2.3849999999999998</v>
      </c>
      <c r="E1693">
        <v>-3.1320000000000001</v>
      </c>
      <c r="F1693">
        <v>-3.25</v>
      </c>
      <c r="G1693">
        <v>2.7</v>
      </c>
      <c r="H1693">
        <v>-0.01</v>
      </c>
      <c r="I1693">
        <v>2.7309999999999999</v>
      </c>
      <c r="J1693">
        <v>-0.38900000000000001</v>
      </c>
      <c r="K1693">
        <v>-1.3879999999999999</v>
      </c>
      <c r="L1693">
        <v>-2.3849999999999998</v>
      </c>
      <c r="M1693">
        <v>-3.1309999999999998</v>
      </c>
      <c r="N1693">
        <v>-3.25</v>
      </c>
      <c r="O1693">
        <v>1.0580000000000001</v>
      </c>
      <c r="P1693">
        <v>1.0609999999999999</v>
      </c>
      <c r="Q1693">
        <v>1.0549999999999999</v>
      </c>
      <c r="R1693">
        <v>0.73799999999999999</v>
      </c>
      <c r="S1693">
        <v>0.29799999999999999</v>
      </c>
    </row>
    <row r="1694" spans="1:19" x14ac:dyDescent="0.3">
      <c r="A1694">
        <v>120</v>
      </c>
      <c r="B1694">
        <v>-0.38800000000000001</v>
      </c>
      <c r="C1694">
        <v>-1.3879999999999999</v>
      </c>
      <c r="D1694">
        <v>-2.3849999999999998</v>
      </c>
      <c r="E1694">
        <v>-3.1320000000000001</v>
      </c>
      <c r="F1694">
        <v>-3.25</v>
      </c>
      <c r="G1694">
        <v>2.7</v>
      </c>
      <c r="H1694">
        <v>-0.01</v>
      </c>
      <c r="I1694">
        <v>2.7309999999999999</v>
      </c>
      <c r="J1694">
        <v>-0.39</v>
      </c>
      <c r="K1694">
        <v>-1.3879999999999999</v>
      </c>
      <c r="L1694">
        <v>-2.3839999999999999</v>
      </c>
      <c r="M1694">
        <v>-3.13</v>
      </c>
      <c r="N1694">
        <v>-3.25</v>
      </c>
      <c r="O1694">
        <v>1.056</v>
      </c>
      <c r="P1694">
        <v>1.0609999999999999</v>
      </c>
      <c r="Q1694">
        <v>1.0549999999999999</v>
      </c>
      <c r="R1694">
        <v>0.74099999999999999</v>
      </c>
      <c r="S1694">
        <v>0.29899999999999999</v>
      </c>
    </row>
    <row r="1695" spans="1:19" x14ac:dyDescent="0.3">
      <c r="A1695">
        <v>180</v>
      </c>
      <c r="B1695">
        <v>-0.38800000000000001</v>
      </c>
      <c r="C1695">
        <v>-1.3879999999999999</v>
      </c>
      <c r="D1695">
        <v>-2.3849999999999998</v>
      </c>
      <c r="E1695">
        <v>-3.1320000000000001</v>
      </c>
      <c r="F1695">
        <v>-3.25</v>
      </c>
      <c r="G1695">
        <v>2.7</v>
      </c>
      <c r="H1695">
        <v>-0.01</v>
      </c>
      <c r="I1695">
        <v>2.7309999999999999</v>
      </c>
      <c r="J1695">
        <v>-0.39200000000000002</v>
      </c>
      <c r="K1695">
        <v>-1.3879999999999999</v>
      </c>
      <c r="L1695">
        <v>-2.3839999999999999</v>
      </c>
      <c r="M1695">
        <v>-3.13</v>
      </c>
      <c r="N1695">
        <v>-3.25</v>
      </c>
      <c r="O1695">
        <v>1.0549999999999999</v>
      </c>
      <c r="P1695">
        <v>1.0620000000000001</v>
      </c>
      <c r="Q1695">
        <v>1.0549999999999999</v>
      </c>
      <c r="R1695">
        <v>0.74199999999999999</v>
      </c>
      <c r="S1695">
        <v>0.29899999999999999</v>
      </c>
    </row>
    <row r="1696" spans="1:19" x14ac:dyDescent="0.3">
      <c r="A1696">
        <v>240</v>
      </c>
      <c r="B1696">
        <v>-0.38800000000000001</v>
      </c>
      <c r="C1696">
        <v>-1.3879999999999999</v>
      </c>
      <c r="D1696">
        <v>-2.3849999999999998</v>
      </c>
      <c r="E1696">
        <v>-3.1320000000000001</v>
      </c>
      <c r="F1696">
        <v>-3.25</v>
      </c>
      <c r="G1696">
        <v>2.7</v>
      </c>
      <c r="H1696">
        <v>-0.01</v>
      </c>
      <c r="I1696">
        <v>2.7309999999999999</v>
      </c>
      <c r="J1696">
        <v>-0.39400000000000002</v>
      </c>
      <c r="K1696">
        <v>-1.3879999999999999</v>
      </c>
      <c r="L1696">
        <v>-2.3839999999999999</v>
      </c>
      <c r="M1696">
        <v>-3.13</v>
      </c>
      <c r="N1696">
        <v>-3.25</v>
      </c>
      <c r="O1696">
        <v>1.054</v>
      </c>
      <c r="P1696">
        <v>1.0620000000000001</v>
      </c>
      <c r="Q1696">
        <v>1.0549999999999999</v>
      </c>
      <c r="R1696">
        <v>0.74099999999999999</v>
      </c>
      <c r="S1696">
        <v>0.29899999999999999</v>
      </c>
    </row>
    <row r="1697" spans="1:19" x14ac:dyDescent="0.3">
      <c r="A1697">
        <v>300</v>
      </c>
      <c r="B1697">
        <v>-0.38800000000000001</v>
      </c>
      <c r="C1697">
        <v>-1.3879999999999999</v>
      </c>
      <c r="D1697">
        <v>-2.3849999999999998</v>
      </c>
      <c r="E1697">
        <v>-3.1320000000000001</v>
      </c>
      <c r="F1697">
        <v>-3.25</v>
      </c>
      <c r="G1697">
        <v>2.7</v>
      </c>
      <c r="H1697">
        <v>-0.01</v>
      </c>
      <c r="I1697">
        <v>2.7309999999999999</v>
      </c>
      <c r="J1697">
        <v>-0.39500000000000002</v>
      </c>
      <c r="K1697">
        <v>-1.3879999999999999</v>
      </c>
      <c r="L1697">
        <v>-2.3839999999999999</v>
      </c>
      <c r="M1697">
        <v>-3.1309999999999998</v>
      </c>
      <c r="N1697">
        <v>-3.25</v>
      </c>
      <c r="O1697">
        <v>1.052</v>
      </c>
      <c r="P1697">
        <v>1.0620000000000001</v>
      </c>
      <c r="Q1697">
        <v>1.056</v>
      </c>
      <c r="R1697">
        <v>0.74</v>
      </c>
      <c r="S1697">
        <v>0.30099999999999999</v>
      </c>
    </row>
    <row r="1698" spans="1:19" x14ac:dyDescent="0.3">
      <c r="A1698">
        <v>360</v>
      </c>
      <c r="B1698">
        <v>-0.38800000000000001</v>
      </c>
      <c r="C1698">
        <v>-1.3879999999999999</v>
      </c>
      <c r="D1698">
        <v>-2.3849999999999998</v>
      </c>
      <c r="E1698">
        <v>-3.1320000000000001</v>
      </c>
      <c r="F1698">
        <v>-3.25</v>
      </c>
      <c r="G1698">
        <v>2.7</v>
      </c>
      <c r="H1698">
        <v>-0.01</v>
      </c>
      <c r="I1698">
        <v>2.7309999999999999</v>
      </c>
      <c r="J1698">
        <v>-0.39700000000000002</v>
      </c>
      <c r="K1698">
        <v>-1.3879999999999999</v>
      </c>
      <c r="L1698">
        <v>-2.3839999999999999</v>
      </c>
      <c r="M1698">
        <v>-3.1309999999999998</v>
      </c>
      <c r="N1698">
        <v>-3.25</v>
      </c>
      <c r="O1698">
        <v>1.0509999999999999</v>
      </c>
      <c r="P1698">
        <v>1.0609999999999999</v>
      </c>
      <c r="Q1698">
        <v>1.056</v>
      </c>
      <c r="R1698">
        <v>0.74</v>
      </c>
      <c r="S1698">
        <v>0.30299999999999999</v>
      </c>
    </row>
    <row r="1699" spans="1:19" x14ac:dyDescent="0.3">
      <c r="A1699">
        <v>420</v>
      </c>
      <c r="B1699">
        <v>-0.38800000000000001</v>
      </c>
      <c r="C1699">
        <v>-1.3879999999999999</v>
      </c>
      <c r="D1699">
        <v>-2.3849999999999998</v>
      </c>
      <c r="E1699">
        <v>-3.1320000000000001</v>
      </c>
      <c r="F1699">
        <v>-3.25</v>
      </c>
      <c r="G1699">
        <v>2.7</v>
      </c>
      <c r="H1699">
        <v>-0.01</v>
      </c>
      <c r="I1699">
        <v>2.7309999999999999</v>
      </c>
      <c r="J1699">
        <v>-0.39900000000000002</v>
      </c>
      <c r="K1699">
        <v>-1.3879999999999999</v>
      </c>
      <c r="L1699">
        <v>-2.3839999999999999</v>
      </c>
      <c r="M1699">
        <v>-3.1320000000000001</v>
      </c>
      <c r="N1699">
        <v>-3.25</v>
      </c>
      <c r="O1699">
        <v>1.05</v>
      </c>
      <c r="P1699">
        <v>1.06</v>
      </c>
      <c r="Q1699">
        <v>1.056</v>
      </c>
      <c r="R1699">
        <v>0.74</v>
      </c>
      <c r="S1699">
        <v>0.30399999999999999</v>
      </c>
    </row>
    <row r="1700" spans="1:19" x14ac:dyDescent="0.3">
      <c r="A1700">
        <v>480</v>
      </c>
      <c r="B1700">
        <v>-0.38800000000000001</v>
      </c>
      <c r="C1700">
        <v>-1.3879999999999999</v>
      </c>
      <c r="D1700">
        <v>-2.3849999999999998</v>
      </c>
      <c r="E1700">
        <v>-3.1320000000000001</v>
      </c>
      <c r="F1700">
        <v>-3.25</v>
      </c>
      <c r="G1700">
        <v>2.7</v>
      </c>
      <c r="H1700">
        <v>-0.01</v>
      </c>
      <c r="I1700">
        <v>2.7309999999999999</v>
      </c>
      <c r="J1700">
        <v>-0.40100000000000002</v>
      </c>
      <c r="K1700">
        <v>-1.389</v>
      </c>
      <c r="L1700">
        <v>-2.3839999999999999</v>
      </c>
      <c r="M1700">
        <v>-3.1320000000000001</v>
      </c>
      <c r="N1700">
        <v>-3.25</v>
      </c>
      <c r="O1700">
        <v>1.0489999999999999</v>
      </c>
      <c r="P1700">
        <v>1.06</v>
      </c>
      <c r="Q1700">
        <v>1.056</v>
      </c>
      <c r="R1700">
        <v>0.73899999999999999</v>
      </c>
      <c r="S1700">
        <v>0.30299999999999999</v>
      </c>
    </row>
    <row r="1701" spans="1:19" x14ac:dyDescent="0.3">
      <c r="A1701">
        <v>540</v>
      </c>
      <c r="B1701">
        <v>-0.38800000000000001</v>
      </c>
      <c r="C1701">
        <v>-1.3879999999999999</v>
      </c>
      <c r="D1701">
        <v>-2.3849999999999998</v>
      </c>
      <c r="E1701">
        <v>-3.1320000000000001</v>
      </c>
      <c r="F1701">
        <v>-3.25</v>
      </c>
      <c r="G1701">
        <v>2.7</v>
      </c>
      <c r="H1701">
        <v>-0.01</v>
      </c>
      <c r="I1701">
        <v>2.7309999999999999</v>
      </c>
      <c r="J1701">
        <v>-0.40300000000000002</v>
      </c>
      <c r="K1701">
        <v>-1.39</v>
      </c>
      <c r="L1701">
        <v>-2.3839999999999999</v>
      </c>
      <c r="M1701">
        <v>-3.1320000000000001</v>
      </c>
      <c r="N1701">
        <v>-3.25</v>
      </c>
      <c r="O1701">
        <v>1.0489999999999999</v>
      </c>
      <c r="P1701">
        <v>1.0589999999999999</v>
      </c>
      <c r="Q1701">
        <v>1.056</v>
      </c>
      <c r="R1701">
        <v>0.73899999999999999</v>
      </c>
      <c r="S1701">
        <v>0.30199999999999999</v>
      </c>
    </row>
    <row r="1702" spans="1:19" x14ac:dyDescent="0.3">
      <c r="A1702">
        <v>600</v>
      </c>
      <c r="B1702">
        <v>-0.38800000000000001</v>
      </c>
      <c r="C1702">
        <v>-1.3879999999999999</v>
      </c>
      <c r="D1702">
        <v>-2.3849999999999998</v>
      </c>
      <c r="E1702">
        <v>-3.1320000000000001</v>
      </c>
      <c r="F1702">
        <v>-3.25</v>
      </c>
      <c r="G1702">
        <v>2.7</v>
      </c>
      <c r="H1702">
        <v>-0.01</v>
      </c>
      <c r="I1702">
        <v>2.7309999999999999</v>
      </c>
      <c r="J1702">
        <v>-0.40400000000000003</v>
      </c>
      <c r="K1702">
        <v>-1.39</v>
      </c>
      <c r="L1702">
        <v>-2.3849999999999998</v>
      </c>
      <c r="M1702">
        <v>-3.1320000000000001</v>
      </c>
      <c r="N1702">
        <v>-3.25</v>
      </c>
      <c r="O1702">
        <v>1.048</v>
      </c>
      <c r="P1702">
        <v>1.0580000000000001</v>
      </c>
      <c r="Q1702">
        <v>1.0569999999999999</v>
      </c>
      <c r="R1702">
        <v>0.73899999999999999</v>
      </c>
      <c r="S1702">
        <v>0.30099999999999999</v>
      </c>
    </row>
    <row r="1704" spans="1:19" x14ac:dyDescent="0.3">
      <c r="A1704" t="s">
        <v>0</v>
      </c>
      <c r="B1704" t="s">
        <v>132</v>
      </c>
    </row>
    <row r="1705" spans="1:19" x14ac:dyDescent="0.3">
      <c r="A1705">
        <v>0</v>
      </c>
      <c r="B1705">
        <v>-0.38800000000000001</v>
      </c>
      <c r="C1705">
        <v>-1.3879999999999999</v>
      </c>
      <c r="D1705">
        <v>-2.3849999999999998</v>
      </c>
      <c r="E1705">
        <v>-3.1320000000000001</v>
      </c>
      <c r="F1705">
        <v>-3.25</v>
      </c>
      <c r="G1705">
        <v>2.7</v>
      </c>
      <c r="H1705">
        <v>-0.01</v>
      </c>
      <c r="I1705">
        <v>2.5089999999999999</v>
      </c>
      <c r="J1705">
        <v>-0.38800000000000001</v>
      </c>
      <c r="K1705">
        <v>-1.3879999999999999</v>
      </c>
      <c r="L1705">
        <v>-2.3849999999999998</v>
      </c>
      <c r="M1705">
        <v>-3.1320000000000001</v>
      </c>
      <c r="N1705">
        <v>-3.25</v>
      </c>
      <c r="O1705">
        <v>1.0589999999999999</v>
      </c>
      <c r="P1705">
        <v>1.0589999999999999</v>
      </c>
      <c r="Q1705">
        <v>1.054</v>
      </c>
      <c r="R1705">
        <v>0.73299999999999998</v>
      </c>
      <c r="S1705">
        <v>0.29699999999999999</v>
      </c>
    </row>
    <row r="1706" spans="1:19" x14ac:dyDescent="0.3">
      <c r="A1706">
        <v>60</v>
      </c>
      <c r="B1706">
        <v>-0.38800000000000001</v>
      </c>
      <c r="C1706">
        <v>-1.3879999999999999</v>
      </c>
      <c r="D1706">
        <v>-2.3849999999999998</v>
      </c>
      <c r="E1706">
        <v>-3.1320000000000001</v>
      </c>
      <c r="F1706">
        <v>-3.25</v>
      </c>
      <c r="G1706">
        <v>2.7</v>
      </c>
      <c r="H1706">
        <v>-0.01</v>
      </c>
      <c r="I1706">
        <v>2.5089999999999999</v>
      </c>
      <c r="J1706">
        <v>-0.38900000000000001</v>
      </c>
      <c r="K1706">
        <v>-1.387</v>
      </c>
      <c r="L1706">
        <v>-2.3849999999999998</v>
      </c>
      <c r="M1706">
        <v>-3.1309999999999998</v>
      </c>
      <c r="N1706">
        <v>-3.2469999999999999</v>
      </c>
      <c r="O1706">
        <v>1.0580000000000001</v>
      </c>
      <c r="P1706">
        <v>1.06</v>
      </c>
      <c r="Q1706">
        <v>1.0549999999999999</v>
      </c>
      <c r="R1706">
        <v>0.73899999999999999</v>
      </c>
      <c r="S1706">
        <v>0.28999999999999998</v>
      </c>
    </row>
    <row r="1707" spans="1:19" x14ac:dyDescent="0.3">
      <c r="A1707">
        <v>120</v>
      </c>
      <c r="B1707">
        <v>-0.38800000000000001</v>
      </c>
      <c r="C1707">
        <v>-1.3879999999999999</v>
      </c>
      <c r="D1707">
        <v>-2.3849999999999998</v>
      </c>
      <c r="E1707">
        <v>-3.1320000000000001</v>
      </c>
      <c r="F1707">
        <v>-3.25</v>
      </c>
      <c r="G1707">
        <v>2.7</v>
      </c>
      <c r="H1707">
        <v>-0.01</v>
      </c>
      <c r="I1707">
        <v>2.5089999999999999</v>
      </c>
      <c r="J1707">
        <v>-0.39100000000000001</v>
      </c>
      <c r="K1707">
        <v>-1.3879999999999999</v>
      </c>
      <c r="L1707">
        <v>-2.3839999999999999</v>
      </c>
      <c r="M1707">
        <v>-3.13</v>
      </c>
      <c r="N1707">
        <v>-3.2440000000000002</v>
      </c>
      <c r="O1707">
        <v>1.056</v>
      </c>
      <c r="P1707">
        <v>1.0609999999999999</v>
      </c>
      <c r="Q1707">
        <v>1.054</v>
      </c>
      <c r="R1707">
        <v>0.74</v>
      </c>
      <c r="S1707">
        <v>0.28399999999999997</v>
      </c>
    </row>
    <row r="1708" spans="1:19" x14ac:dyDescent="0.3">
      <c r="A1708">
        <v>180</v>
      </c>
      <c r="B1708">
        <v>-0.38800000000000001</v>
      </c>
      <c r="C1708">
        <v>-1.3879999999999999</v>
      </c>
      <c r="D1708">
        <v>-2.3849999999999998</v>
      </c>
      <c r="E1708">
        <v>-3.1320000000000001</v>
      </c>
      <c r="F1708">
        <v>-3.25</v>
      </c>
      <c r="G1708">
        <v>2.7</v>
      </c>
      <c r="H1708">
        <v>-0.01</v>
      </c>
      <c r="I1708">
        <v>2.5089999999999999</v>
      </c>
      <c r="J1708">
        <v>-0.39200000000000002</v>
      </c>
      <c r="K1708">
        <v>-1.3879999999999999</v>
      </c>
      <c r="L1708">
        <v>-2.3839999999999999</v>
      </c>
      <c r="M1708">
        <v>-3.13</v>
      </c>
      <c r="N1708">
        <v>-3.2410000000000001</v>
      </c>
      <c r="O1708">
        <v>1.0549999999999999</v>
      </c>
      <c r="P1708">
        <v>1.0620000000000001</v>
      </c>
      <c r="Q1708">
        <v>1.0549999999999999</v>
      </c>
      <c r="R1708">
        <v>0.74099999999999999</v>
      </c>
      <c r="S1708">
        <v>0.27700000000000002</v>
      </c>
    </row>
    <row r="1709" spans="1:19" x14ac:dyDescent="0.3">
      <c r="A1709">
        <v>240</v>
      </c>
      <c r="B1709">
        <v>-0.38800000000000001</v>
      </c>
      <c r="C1709">
        <v>-1.3879999999999999</v>
      </c>
      <c r="D1709">
        <v>-2.3849999999999998</v>
      </c>
      <c r="E1709">
        <v>-3.1320000000000001</v>
      </c>
      <c r="F1709">
        <v>-3.25</v>
      </c>
      <c r="G1709">
        <v>2.7</v>
      </c>
      <c r="H1709">
        <v>-0.01</v>
      </c>
      <c r="I1709">
        <v>2.5089999999999999</v>
      </c>
      <c r="J1709">
        <v>-0.39400000000000002</v>
      </c>
      <c r="K1709">
        <v>-1.3879999999999999</v>
      </c>
      <c r="L1709">
        <v>-2.3839999999999999</v>
      </c>
      <c r="M1709">
        <v>-3.1309999999999998</v>
      </c>
      <c r="N1709">
        <v>-3.238</v>
      </c>
      <c r="O1709">
        <v>1.054</v>
      </c>
      <c r="P1709">
        <v>1.0620000000000001</v>
      </c>
      <c r="Q1709">
        <v>1.056</v>
      </c>
      <c r="R1709">
        <v>0.74399999999999999</v>
      </c>
      <c r="S1709">
        <v>0.27200000000000002</v>
      </c>
    </row>
    <row r="1710" spans="1:19" x14ac:dyDescent="0.3">
      <c r="A1710">
        <v>300</v>
      </c>
      <c r="B1710">
        <v>-0.38800000000000001</v>
      </c>
      <c r="C1710">
        <v>-1.3879999999999999</v>
      </c>
      <c r="D1710">
        <v>-2.3849999999999998</v>
      </c>
      <c r="E1710">
        <v>-3.1320000000000001</v>
      </c>
      <c r="F1710">
        <v>-3.25</v>
      </c>
      <c r="G1710">
        <v>2.7</v>
      </c>
      <c r="H1710">
        <v>-0.01</v>
      </c>
      <c r="I1710">
        <v>2.5089999999999999</v>
      </c>
      <c r="J1710">
        <v>-0.39500000000000002</v>
      </c>
      <c r="K1710">
        <v>-1.3879999999999999</v>
      </c>
      <c r="L1710">
        <v>-2.3839999999999999</v>
      </c>
      <c r="M1710">
        <v>-3.1320000000000001</v>
      </c>
      <c r="N1710">
        <v>-3.2349999999999999</v>
      </c>
      <c r="O1710">
        <v>1.052</v>
      </c>
      <c r="P1710">
        <v>1.0609999999999999</v>
      </c>
      <c r="Q1710">
        <v>1.0549999999999999</v>
      </c>
      <c r="R1710">
        <v>0.74299999999999999</v>
      </c>
      <c r="S1710">
        <v>0.27</v>
      </c>
    </row>
    <row r="1711" spans="1:19" x14ac:dyDescent="0.3">
      <c r="A1711">
        <v>360</v>
      </c>
      <c r="B1711">
        <v>-0.38800000000000001</v>
      </c>
      <c r="C1711">
        <v>-1.3879999999999999</v>
      </c>
      <c r="D1711">
        <v>-2.3849999999999998</v>
      </c>
      <c r="E1711">
        <v>-3.1320000000000001</v>
      </c>
      <c r="F1711">
        <v>-3.25</v>
      </c>
      <c r="G1711">
        <v>2.7</v>
      </c>
      <c r="H1711">
        <v>-0.01</v>
      </c>
      <c r="I1711">
        <v>2.5089999999999999</v>
      </c>
      <c r="J1711">
        <v>-0.39700000000000002</v>
      </c>
      <c r="K1711">
        <v>-1.3879999999999999</v>
      </c>
      <c r="L1711">
        <v>-2.3839999999999999</v>
      </c>
      <c r="M1711">
        <v>-3.1309999999999998</v>
      </c>
      <c r="N1711">
        <v>-3.2320000000000002</v>
      </c>
      <c r="O1711">
        <v>1.0509999999999999</v>
      </c>
      <c r="P1711">
        <v>1.0609999999999999</v>
      </c>
      <c r="Q1711">
        <v>1.056</v>
      </c>
      <c r="R1711">
        <v>0.74</v>
      </c>
      <c r="S1711">
        <v>0.26800000000000002</v>
      </c>
    </row>
    <row r="1712" spans="1:19" x14ac:dyDescent="0.3">
      <c r="A1712">
        <v>420</v>
      </c>
      <c r="B1712">
        <v>-0.38800000000000001</v>
      </c>
      <c r="C1712">
        <v>-1.3879999999999999</v>
      </c>
      <c r="D1712">
        <v>-2.3849999999999998</v>
      </c>
      <c r="E1712">
        <v>-3.1320000000000001</v>
      </c>
      <c r="F1712">
        <v>-3.25</v>
      </c>
      <c r="G1712">
        <v>2.7</v>
      </c>
      <c r="H1712">
        <v>-0.01</v>
      </c>
      <c r="I1712">
        <v>2.5089999999999999</v>
      </c>
      <c r="J1712">
        <v>-0.39900000000000002</v>
      </c>
      <c r="K1712">
        <v>-1.3879999999999999</v>
      </c>
      <c r="L1712">
        <v>-2.3839999999999999</v>
      </c>
      <c r="M1712">
        <v>-3.13</v>
      </c>
      <c r="N1712">
        <v>-3.2290000000000001</v>
      </c>
      <c r="O1712">
        <v>1.05</v>
      </c>
      <c r="P1712">
        <v>1.06</v>
      </c>
      <c r="Q1712">
        <v>1.056</v>
      </c>
      <c r="R1712">
        <v>0.73399999999999999</v>
      </c>
      <c r="S1712">
        <v>0.26600000000000001</v>
      </c>
    </row>
    <row r="1713" spans="1:19" x14ac:dyDescent="0.3">
      <c r="A1713">
        <v>480</v>
      </c>
      <c r="B1713">
        <v>-0.38800000000000001</v>
      </c>
      <c r="C1713">
        <v>-1.3879999999999999</v>
      </c>
      <c r="D1713">
        <v>-2.3849999999999998</v>
      </c>
      <c r="E1713">
        <v>-3.1320000000000001</v>
      </c>
      <c r="F1713">
        <v>-3.25</v>
      </c>
      <c r="G1713">
        <v>2.7</v>
      </c>
      <c r="H1713">
        <v>-0.01</v>
      </c>
      <c r="I1713">
        <v>2.5089999999999999</v>
      </c>
      <c r="J1713">
        <v>-0.40100000000000002</v>
      </c>
      <c r="K1713">
        <v>-1.389</v>
      </c>
      <c r="L1713">
        <v>-2.3849999999999998</v>
      </c>
      <c r="M1713">
        <v>-3.1280000000000001</v>
      </c>
      <c r="N1713">
        <v>-3.226</v>
      </c>
      <c r="O1713">
        <v>1.0489999999999999</v>
      </c>
      <c r="P1713">
        <v>1.06</v>
      </c>
      <c r="Q1713">
        <v>1.0569999999999999</v>
      </c>
      <c r="R1713">
        <v>0.72799999999999998</v>
      </c>
      <c r="S1713">
        <v>0.26200000000000001</v>
      </c>
    </row>
    <row r="1714" spans="1:19" x14ac:dyDescent="0.3">
      <c r="A1714">
        <v>540</v>
      </c>
      <c r="B1714">
        <v>-0.38800000000000001</v>
      </c>
      <c r="C1714">
        <v>-1.3879999999999999</v>
      </c>
      <c r="D1714">
        <v>-2.3849999999999998</v>
      </c>
      <c r="E1714">
        <v>-3.1320000000000001</v>
      </c>
      <c r="F1714">
        <v>-3.25</v>
      </c>
      <c r="G1714">
        <v>2.7</v>
      </c>
      <c r="H1714">
        <v>-0.01</v>
      </c>
      <c r="I1714">
        <v>2.5089999999999999</v>
      </c>
      <c r="J1714">
        <v>-0.40300000000000002</v>
      </c>
      <c r="K1714">
        <v>-1.39</v>
      </c>
      <c r="L1714">
        <v>-2.3849999999999998</v>
      </c>
      <c r="M1714">
        <v>-3.1259999999999999</v>
      </c>
      <c r="N1714">
        <v>-3.2229999999999999</v>
      </c>
      <c r="O1714">
        <v>1.0489999999999999</v>
      </c>
      <c r="P1714">
        <v>1.0589999999999999</v>
      </c>
      <c r="Q1714">
        <v>1.0569999999999999</v>
      </c>
      <c r="R1714">
        <v>0.72299999999999998</v>
      </c>
      <c r="S1714">
        <v>0.25900000000000001</v>
      </c>
    </row>
    <row r="1715" spans="1:19" x14ac:dyDescent="0.3">
      <c r="A1715">
        <v>600</v>
      </c>
      <c r="B1715">
        <v>-0.38800000000000001</v>
      </c>
      <c r="C1715">
        <v>-1.3879999999999999</v>
      </c>
      <c r="D1715">
        <v>-2.3849999999999998</v>
      </c>
      <c r="E1715">
        <v>-3.1320000000000001</v>
      </c>
      <c r="F1715">
        <v>-3.25</v>
      </c>
      <c r="G1715">
        <v>2.7</v>
      </c>
      <c r="H1715">
        <v>-0.01</v>
      </c>
      <c r="I1715">
        <v>2.5089999999999999</v>
      </c>
      <c r="J1715">
        <v>-0.40400000000000003</v>
      </c>
      <c r="K1715">
        <v>-1.39</v>
      </c>
      <c r="L1715">
        <v>-2.3849999999999998</v>
      </c>
      <c r="M1715">
        <v>-3.1240000000000001</v>
      </c>
      <c r="N1715">
        <v>-3.22</v>
      </c>
      <c r="O1715">
        <v>1.048</v>
      </c>
      <c r="P1715">
        <v>1.0580000000000001</v>
      </c>
      <c r="Q1715">
        <v>1.0569999999999999</v>
      </c>
      <c r="R1715">
        <v>0.71899999999999997</v>
      </c>
      <c r="S1715">
        <v>0.25600000000000001</v>
      </c>
    </row>
    <row r="1717" spans="1:19" x14ac:dyDescent="0.3">
      <c r="A1717" t="s">
        <v>0</v>
      </c>
      <c r="B1717" t="s">
        <v>133</v>
      </c>
    </row>
    <row r="1718" spans="1:19" x14ac:dyDescent="0.3">
      <c r="A1718">
        <v>0</v>
      </c>
      <c r="B1718">
        <v>-0.38800000000000001</v>
      </c>
      <c r="C1718">
        <v>-1.3879999999999999</v>
      </c>
      <c r="D1718">
        <v>-2.3849999999999998</v>
      </c>
      <c r="E1718">
        <v>-3.1379999999999999</v>
      </c>
      <c r="F1718">
        <v>-3.26</v>
      </c>
      <c r="G1718">
        <v>2.7</v>
      </c>
      <c r="H1718">
        <v>0</v>
      </c>
      <c r="I1718">
        <v>2.9409999999999998</v>
      </c>
      <c r="J1718">
        <v>-0.38800000000000001</v>
      </c>
      <c r="K1718">
        <v>-1.3879999999999999</v>
      </c>
      <c r="L1718">
        <v>-2.3849999999999998</v>
      </c>
      <c r="M1718">
        <v>-3.1379999999999999</v>
      </c>
      <c r="N1718">
        <v>-3.26</v>
      </c>
      <c r="O1718">
        <v>1.0589999999999999</v>
      </c>
      <c r="P1718">
        <v>1.0589999999999999</v>
      </c>
      <c r="Q1718">
        <v>1.054</v>
      </c>
      <c r="R1718">
        <v>0.74</v>
      </c>
      <c r="S1718">
        <v>0.3</v>
      </c>
    </row>
    <row r="1719" spans="1:19" x14ac:dyDescent="0.3">
      <c r="A1719">
        <v>60</v>
      </c>
      <c r="B1719">
        <v>-0.38800000000000001</v>
      </c>
      <c r="C1719">
        <v>-1.3879999999999999</v>
      </c>
      <c r="D1719">
        <v>-2.3849999999999998</v>
      </c>
      <c r="E1719">
        <v>-3.1379999999999999</v>
      </c>
      <c r="F1719">
        <v>-3.26</v>
      </c>
      <c r="G1719">
        <v>2.7</v>
      </c>
      <c r="H1719">
        <v>0</v>
      </c>
      <c r="I1719">
        <v>2.9409999999999998</v>
      </c>
      <c r="J1719">
        <v>-0.38800000000000001</v>
      </c>
      <c r="K1719">
        <v>-1.3879999999999999</v>
      </c>
      <c r="L1719">
        <v>-2.3849999999999998</v>
      </c>
      <c r="M1719">
        <v>-3.1379999999999999</v>
      </c>
      <c r="N1719">
        <v>-3.2629999999999999</v>
      </c>
      <c r="O1719">
        <v>1.06</v>
      </c>
      <c r="P1719">
        <v>1.0609999999999999</v>
      </c>
      <c r="Q1719">
        <v>1.0549999999999999</v>
      </c>
      <c r="R1719">
        <v>0.74399999999999999</v>
      </c>
      <c r="S1719">
        <v>0.308</v>
      </c>
    </row>
    <row r="1720" spans="1:19" x14ac:dyDescent="0.3">
      <c r="A1720">
        <v>120</v>
      </c>
      <c r="B1720">
        <v>-0.38800000000000001</v>
      </c>
      <c r="C1720">
        <v>-1.3879999999999999</v>
      </c>
      <c r="D1720">
        <v>-2.3849999999999998</v>
      </c>
      <c r="E1720">
        <v>-3.1379999999999999</v>
      </c>
      <c r="F1720">
        <v>-3.26</v>
      </c>
      <c r="G1720">
        <v>2.7</v>
      </c>
      <c r="H1720">
        <v>0</v>
      </c>
      <c r="I1720">
        <v>2.9409999999999998</v>
      </c>
      <c r="J1720">
        <v>-0.38800000000000001</v>
      </c>
      <c r="K1720">
        <v>-1.3879999999999999</v>
      </c>
      <c r="L1720">
        <v>-2.3849999999999998</v>
      </c>
      <c r="M1720">
        <v>-3.137</v>
      </c>
      <c r="N1720">
        <v>-3.266</v>
      </c>
      <c r="O1720">
        <v>1.06</v>
      </c>
      <c r="P1720">
        <v>1.0609999999999999</v>
      </c>
      <c r="Q1720">
        <v>1.056</v>
      </c>
      <c r="R1720">
        <v>0.749</v>
      </c>
      <c r="S1720">
        <v>0.316</v>
      </c>
    </row>
    <row r="1721" spans="1:19" x14ac:dyDescent="0.3">
      <c r="A1721">
        <v>180</v>
      </c>
      <c r="B1721">
        <v>-0.38800000000000001</v>
      </c>
      <c r="C1721">
        <v>-1.3879999999999999</v>
      </c>
      <c r="D1721">
        <v>-2.3849999999999998</v>
      </c>
      <c r="E1721">
        <v>-3.1379999999999999</v>
      </c>
      <c r="F1721">
        <v>-3.26</v>
      </c>
      <c r="G1721">
        <v>2.7</v>
      </c>
      <c r="H1721">
        <v>0</v>
      </c>
      <c r="I1721">
        <v>2.9409999999999998</v>
      </c>
      <c r="J1721">
        <v>-0.38900000000000001</v>
      </c>
      <c r="K1721">
        <v>-1.3879999999999999</v>
      </c>
      <c r="L1721">
        <v>-2.3839999999999999</v>
      </c>
      <c r="M1721">
        <v>-3.137</v>
      </c>
      <c r="N1721">
        <v>-3.2690000000000001</v>
      </c>
      <c r="O1721">
        <v>1.0609999999999999</v>
      </c>
      <c r="P1721">
        <v>1.0620000000000001</v>
      </c>
      <c r="Q1721">
        <v>1.0549999999999999</v>
      </c>
      <c r="R1721">
        <v>0.75</v>
      </c>
      <c r="S1721">
        <v>0.32300000000000001</v>
      </c>
    </row>
    <row r="1722" spans="1:19" x14ac:dyDescent="0.3">
      <c r="A1722">
        <v>240</v>
      </c>
      <c r="B1722">
        <v>-0.38800000000000001</v>
      </c>
      <c r="C1722">
        <v>-1.3879999999999999</v>
      </c>
      <c r="D1722">
        <v>-2.3849999999999998</v>
      </c>
      <c r="E1722">
        <v>-3.1379999999999999</v>
      </c>
      <c r="F1722">
        <v>-3.26</v>
      </c>
      <c r="G1722">
        <v>2.7</v>
      </c>
      <c r="H1722">
        <v>0</v>
      </c>
      <c r="I1722">
        <v>2.9409999999999998</v>
      </c>
      <c r="J1722">
        <v>-0.38900000000000001</v>
      </c>
      <c r="K1722">
        <v>-1.3879999999999999</v>
      </c>
      <c r="L1722">
        <v>-2.3839999999999999</v>
      </c>
      <c r="M1722">
        <v>-3.137</v>
      </c>
      <c r="N1722">
        <v>-3.2719999999999998</v>
      </c>
      <c r="O1722">
        <v>1.0609999999999999</v>
      </c>
      <c r="P1722">
        <v>1.0620000000000001</v>
      </c>
      <c r="Q1722">
        <v>1.0549999999999999</v>
      </c>
      <c r="R1722">
        <v>0.746</v>
      </c>
      <c r="S1722">
        <v>0.32900000000000001</v>
      </c>
    </row>
    <row r="1723" spans="1:19" x14ac:dyDescent="0.3">
      <c r="A1723">
        <v>300</v>
      </c>
      <c r="B1723">
        <v>-0.38800000000000001</v>
      </c>
      <c r="C1723">
        <v>-1.3879999999999999</v>
      </c>
      <c r="D1723">
        <v>-2.3849999999999998</v>
      </c>
      <c r="E1723">
        <v>-3.1379999999999999</v>
      </c>
      <c r="F1723">
        <v>-3.26</v>
      </c>
      <c r="G1723">
        <v>2.7</v>
      </c>
      <c r="H1723">
        <v>0</v>
      </c>
      <c r="I1723">
        <v>2.9409999999999998</v>
      </c>
      <c r="J1723">
        <v>-0.38900000000000001</v>
      </c>
      <c r="K1723">
        <v>-1.3879999999999999</v>
      </c>
      <c r="L1723">
        <v>-2.3839999999999999</v>
      </c>
      <c r="M1723">
        <v>-3.137</v>
      </c>
      <c r="N1723">
        <v>-3.2749999999999999</v>
      </c>
      <c r="O1723">
        <v>1.0609999999999999</v>
      </c>
      <c r="P1723">
        <v>1.0620000000000001</v>
      </c>
      <c r="Q1723">
        <v>1.056</v>
      </c>
      <c r="R1723">
        <v>0.74399999999999999</v>
      </c>
      <c r="S1723">
        <v>0.33500000000000002</v>
      </c>
    </row>
    <row r="1724" spans="1:19" x14ac:dyDescent="0.3">
      <c r="A1724">
        <v>360</v>
      </c>
      <c r="B1724">
        <v>-0.38800000000000001</v>
      </c>
      <c r="C1724">
        <v>-1.3879999999999999</v>
      </c>
      <c r="D1724">
        <v>-2.3849999999999998</v>
      </c>
      <c r="E1724">
        <v>-3.1379999999999999</v>
      </c>
      <c r="F1724">
        <v>-3.26</v>
      </c>
      <c r="G1724">
        <v>2.7</v>
      </c>
      <c r="H1724">
        <v>0</v>
      </c>
      <c r="I1724">
        <v>2.9409999999999998</v>
      </c>
      <c r="J1724">
        <v>-0.38900000000000001</v>
      </c>
      <c r="K1724">
        <v>-1.3879999999999999</v>
      </c>
      <c r="L1724">
        <v>-2.3849999999999998</v>
      </c>
      <c r="M1724">
        <v>-3.1379999999999999</v>
      </c>
      <c r="N1724">
        <v>-3.278</v>
      </c>
      <c r="O1724">
        <v>1.0609999999999999</v>
      </c>
      <c r="P1724">
        <v>1.0609999999999999</v>
      </c>
      <c r="Q1724">
        <v>1.0569999999999999</v>
      </c>
      <c r="R1724">
        <v>0.747</v>
      </c>
      <c r="S1724">
        <v>0.34100000000000003</v>
      </c>
    </row>
    <row r="1725" spans="1:19" x14ac:dyDescent="0.3">
      <c r="A1725">
        <v>420</v>
      </c>
      <c r="B1725">
        <v>-0.38800000000000001</v>
      </c>
      <c r="C1725">
        <v>-1.3879999999999999</v>
      </c>
      <c r="D1725">
        <v>-2.3849999999999998</v>
      </c>
      <c r="E1725">
        <v>-3.1379999999999999</v>
      </c>
      <c r="F1725">
        <v>-3.26</v>
      </c>
      <c r="G1725">
        <v>2.7</v>
      </c>
      <c r="H1725">
        <v>0</v>
      </c>
      <c r="I1725">
        <v>2.9409999999999998</v>
      </c>
      <c r="J1725">
        <v>-0.38900000000000001</v>
      </c>
      <c r="K1725">
        <v>-1.3879999999999999</v>
      </c>
      <c r="L1725">
        <v>-2.3839999999999999</v>
      </c>
      <c r="M1725">
        <v>-3.1389999999999998</v>
      </c>
      <c r="N1725">
        <v>-3.2810000000000001</v>
      </c>
      <c r="O1725">
        <v>1.0609999999999999</v>
      </c>
      <c r="P1725">
        <v>1.0620000000000001</v>
      </c>
      <c r="Q1725">
        <v>1.056</v>
      </c>
      <c r="R1725">
        <v>0.751</v>
      </c>
      <c r="S1725">
        <v>0.34399999999999997</v>
      </c>
    </row>
    <row r="1726" spans="1:19" x14ac:dyDescent="0.3">
      <c r="A1726">
        <v>480</v>
      </c>
      <c r="B1726">
        <v>-0.38800000000000001</v>
      </c>
      <c r="C1726">
        <v>-1.3879999999999999</v>
      </c>
      <c r="D1726">
        <v>-2.3849999999999998</v>
      </c>
      <c r="E1726">
        <v>-3.1379999999999999</v>
      </c>
      <c r="F1726">
        <v>-3.26</v>
      </c>
      <c r="G1726">
        <v>2.7</v>
      </c>
      <c r="H1726">
        <v>0</v>
      </c>
      <c r="I1726">
        <v>2.9409999999999998</v>
      </c>
      <c r="J1726">
        <v>-0.38900000000000001</v>
      </c>
      <c r="K1726">
        <v>-1.3879999999999999</v>
      </c>
      <c r="L1726">
        <v>-2.3839999999999999</v>
      </c>
      <c r="M1726">
        <v>-3.141</v>
      </c>
      <c r="N1726">
        <v>-3.2839999999999998</v>
      </c>
      <c r="O1726">
        <v>1.0609999999999999</v>
      </c>
      <c r="P1726">
        <v>1.0620000000000001</v>
      </c>
      <c r="Q1726">
        <v>1.056</v>
      </c>
      <c r="R1726">
        <v>0.755</v>
      </c>
      <c r="S1726">
        <v>0.34599999999999997</v>
      </c>
    </row>
    <row r="1727" spans="1:19" x14ac:dyDescent="0.3">
      <c r="A1727">
        <v>540</v>
      </c>
      <c r="B1727">
        <v>-0.38800000000000001</v>
      </c>
      <c r="C1727">
        <v>-1.3879999999999999</v>
      </c>
      <c r="D1727">
        <v>-2.3849999999999998</v>
      </c>
      <c r="E1727">
        <v>-3.1379999999999999</v>
      </c>
      <c r="F1727">
        <v>-3.26</v>
      </c>
      <c r="G1727">
        <v>2.7</v>
      </c>
      <c r="H1727">
        <v>0</v>
      </c>
      <c r="I1727">
        <v>2.9409999999999998</v>
      </c>
      <c r="J1727">
        <v>-0.38900000000000001</v>
      </c>
      <c r="K1727">
        <v>-1.3879999999999999</v>
      </c>
      <c r="L1727">
        <v>-2.3849999999999998</v>
      </c>
      <c r="M1727">
        <v>-3.1440000000000001</v>
      </c>
      <c r="N1727">
        <v>-3.2869999999999999</v>
      </c>
      <c r="O1727">
        <v>1.0609999999999999</v>
      </c>
      <c r="P1727">
        <v>1.0609999999999999</v>
      </c>
      <c r="Q1727">
        <v>1.0569999999999999</v>
      </c>
      <c r="R1727">
        <v>0.75900000000000001</v>
      </c>
      <c r="S1727">
        <v>0.34699999999999998</v>
      </c>
    </row>
    <row r="1728" spans="1:19" x14ac:dyDescent="0.3">
      <c r="A1728">
        <v>600</v>
      </c>
      <c r="B1728">
        <v>-0.38800000000000001</v>
      </c>
      <c r="C1728">
        <v>-1.3879999999999999</v>
      </c>
      <c r="D1728">
        <v>-2.3849999999999998</v>
      </c>
      <c r="E1728">
        <v>-3.1379999999999999</v>
      </c>
      <c r="F1728">
        <v>-3.26</v>
      </c>
      <c r="G1728">
        <v>2.7</v>
      </c>
      <c r="H1728">
        <v>0</v>
      </c>
      <c r="I1728">
        <v>2.9409999999999998</v>
      </c>
      <c r="J1728">
        <v>-0.38900000000000001</v>
      </c>
      <c r="K1728">
        <v>-1.3879999999999999</v>
      </c>
      <c r="L1728">
        <v>-2.3849999999999998</v>
      </c>
      <c r="M1728">
        <v>-3.1459999999999999</v>
      </c>
      <c r="N1728">
        <v>-3.29</v>
      </c>
      <c r="O1728">
        <v>1.0609999999999999</v>
      </c>
      <c r="P1728">
        <v>1.0609999999999999</v>
      </c>
      <c r="Q1728">
        <v>1.0569999999999999</v>
      </c>
      <c r="R1728">
        <v>0.76300000000000001</v>
      </c>
      <c r="S1728">
        <v>0.34799999999999998</v>
      </c>
    </row>
    <row r="1730" spans="1:19" x14ac:dyDescent="0.3">
      <c r="A1730" t="s">
        <v>0</v>
      </c>
      <c r="B1730" t="s">
        <v>134</v>
      </c>
    </row>
    <row r="1731" spans="1:19" x14ac:dyDescent="0.3">
      <c r="A1731">
        <v>0</v>
      </c>
      <c r="B1731">
        <v>-0.38800000000000001</v>
      </c>
      <c r="C1731">
        <v>-1.3879999999999999</v>
      </c>
      <c r="D1731">
        <v>-2.3849999999999998</v>
      </c>
      <c r="E1731">
        <v>-3.1379999999999999</v>
      </c>
      <c r="F1731">
        <v>-3.26</v>
      </c>
      <c r="G1731">
        <v>2.7</v>
      </c>
      <c r="H1731">
        <v>0</v>
      </c>
      <c r="I1731">
        <v>2.7320000000000002</v>
      </c>
      <c r="J1731">
        <v>-0.38800000000000001</v>
      </c>
      <c r="K1731">
        <v>-1.3879999999999999</v>
      </c>
      <c r="L1731">
        <v>-2.3849999999999998</v>
      </c>
      <c r="M1731">
        <v>-3.1379999999999999</v>
      </c>
      <c r="N1731">
        <v>-3.26</v>
      </c>
      <c r="O1731">
        <v>1.0589999999999999</v>
      </c>
      <c r="P1731">
        <v>1.0589999999999999</v>
      </c>
      <c r="Q1731">
        <v>1.054</v>
      </c>
      <c r="R1731">
        <v>0.74</v>
      </c>
      <c r="S1731">
        <v>0.3</v>
      </c>
    </row>
    <row r="1732" spans="1:19" x14ac:dyDescent="0.3">
      <c r="A1732">
        <v>60</v>
      </c>
      <c r="B1732">
        <v>-0.38800000000000001</v>
      </c>
      <c r="C1732">
        <v>-1.3879999999999999</v>
      </c>
      <c r="D1732">
        <v>-2.3849999999999998</v>
      </c>
      <c r="E1732">
        <v>-3.1379999999999999</v>
      </c>
      <c r="F1732">
        <v>-3.26</v>
      </c>
      <c r="G1732">
        <v>2.7</v>
      </c>
      <c r="H1732">
        <v>0</v>
      </c>
      <c r="I1732">
        <v>2.7320000000000002</v>
      </c>
      <c r="J1732">
        <v>-0.38800000000000001</v>
      </c>
      <c r="K1732">
        <v>-1.3879999999999999</v>
      </c>
      <c r="L1732">
        <v>-2.3849999999999998</v>
      </c>
      <c r="M1732">
        <v>-3.1379999999999999</v>
      </c>
      <c r="N1732">
        <v>-3.26</v>
      </c>
      <c r="O1732">
        <v>1.06</v>
      </c>
      <c r="P1732">
        <v>1.0609999999999999</v>
      </c>
      <c r="Q1732">
        <v>1.0549999999999999</v>
      </c>
      <c r="R1732">
        <v>0.74399999999999999</v>
      </c>
      <c r="S1732">
        <v>0.30099999999999999</v>
      </c>
    </row>
    <row r="1733" spans="1:19" x14ac:dyDescent="0.3">
      <c r="A1733">
        <v>120</v>
      </c>
      <c r="B1733">
        <v>-0.38800000000000001</v>
      </c>
      <c r="C1733">
        <v>-1.3879999999999999</v>
      </c>
      <c r="D1733">
        <v>-2.3849999999999998</v>
      </c>
      <c r="E1733">
        <v>-3.1379999999999999</v>
      </c>
      <c r="F1733">
        <v>-3.26</v>
      </c>
      <c r="G1733">
        <v>2.7</v>
      </c>
      <c r="H1733">
        <v>0</v>
      </c>
      <c r="I1733">
        <v>2.7320000000000002</v>
      </c>
      <c r="J1733">
        <v>-0.38800000000000001</v>
      </c>
      <c r="K1733">
        <v>-1.3879999999999999</v>
      </c>
      <c r="L1733">
        <v>-2.3839999999999999</v>
      </c>
      <c r="M1733">
        <v>-3.137</v>
      </c>
      <c r="N1733">
        <v>-3.26</v>
      </c>
      <c r="O1733">
        <v>1.06</v>
      </c>
      <c r="P1733">
        <v>1.0609999999999999</v>
      </c>
      <c r="Q1733">
        <v>1.0549999999999999</v>
      </c>
      <c r="R1733">
        <v>0.748</v>
      </c>
      <c r="S1733">
        <v>0.30099999999999999</v>
      </c>
    </row>
    <row r="1734" spans="1:19" x14ac:dyDescent="0.3">
      <c r="A1734">
        <v>180</v>
      </c>
      <c r="B1734">
        <v>-0.38800000000000001</v>
      </c>
      <c r="C1734">
        <v>-1.3879999999999999</v>
      </c>
      <c r="D1734">
        <v>-2.3849999999999998</v>
      </c>
      <c r="E1734">
        <v>-3.1379999999999999</v>
      </c>
      <c r="F1734">
        <v>-3.26</v>
      </c>
      <c r="G1734">
        <v>2.7</v>
      </c>
      <c r="H1734">
        <v>0</v>
      </c>
      <c r="I1734">
        <v>2.7320000000000002</v>
      </c>
      <c r="J1734">
        <v>-0.38900000000000001</v>
      </c>
      <c r="K1734">
        <v>-1.3879999999999999</v>
      </c>
      <c r="L1734">
        <v>-2.3839999999999999</v>
      </c>
      <c r="M1734">
        <v>-3.137</v>
      </c>
      <c r="N1734">
        <v>-3.26</v>
      </c>
      <c r="O1734">
        <v>1.0609999999999999</v>
      </c>
      <c r="P1734">
        <v>1.0620000000000001</v>
      </c>
      <c r="Q1734">
        <v>1.0549999999999999</v>
      </c>
      <c r="R1734">
        <v>0.749</v>
      </c>
      <c r="S1734">
        <v>0.30199999999999999</v>
      </c>
    </row>
    <row r="1735" spans="1:19" x14ac:dyDescent="0.3">
      <c r="A1735">
        <v>240</v>
      </c>
      <c r="B1735">
        <v>-0.38800000000000001</v>
      </c>
      <c r="C1735">
        <v>-1.3879999999999999</v>
      </c>
      <c r="D1735">
        <v>-2.3849999999999998</v>
      </c>
      <c r="E1735">
        <v>-3.1379999999999999</v>
      </c>
      <c r="F1735">
        <v>-3.26</v>
      </c>
      <c r="G1735">
        <v>2.7</v>
      </c>
      <c r="H1735">
        <v>0</v>
      </c>
      <c r="I1735">
        <v>2.7320000000000002</v>
      </c>
      <c r="J1735">
        <v>-0.38900000000000001</v>
      </c>
      <c r="K1735">
        <v>-1.3879999999999999</v>
      </c>
      <c r="L1735">
        <v>-2.3839999999999999</v>
      </c>
      <c r="M1735">
        <v>-3.137</v>
      </c>
      <c r="N1735">
        <v>-3.26</v>
      </c>
      <c r="O1735">
        <v>1.0609999999999999</v>
      </c>
      <c r="P1735">
        <v>1.0620000000000001</v>
      </c>
      <c r="Q1735">
        <v>1.056</v>
      </c>
      <c r="R1735">
        <v>0.748</v>
      </c>
      <c r="S1735">
        <v>0.30199999999999999</v>
      </c>
    </row>
    <row r="1736" spans="1:19" x14ac:dyDescent="0.3">
      <c r="A1736">
        <v>300</v>
      </c>
      <c r="B1736">
        <v>-0.38800000000000001</v>
      </c>
      <c r="C1736">
        <v>-1.3879999999999999</v>
      </c>
      <c r="D1736">
        <v>-2.3849999999999998</v>
      </c>
      <c r="E1736">
        <v>-3.1379999999999999</v>
      </c>
      <c r="F1736">
        <v>-3.26</v>
      </c>
      <c r="G1736">
        <v>2.7</v>
      </c>
      <c r="H1736">
        <v>0</v>
      </c>
      <c r="I1736">
        <v>2.7320000000000002</v>
      </c>
      <c r="J1736">
        <v>-0.38900000000000001</v>
      </c>
      <c r="K1736">
        <v>-1.3879999999999999</v>
      </c>
      <c r="L1736">
        <v>-2.3839999999999999</v>
      </c>
      <c r="M1736">
        <v>-3.1379999999999999</v>
      </c>
      <c r="N1736">
        <v>-3.26</v>
      </c>
      <c r="O1736">
        <v>1.0609999999999999</v>
      </c>
      <c r="P1736">
        <v>1.0620000000000001</v>
      </c>
      <c r="Q1736">
        <v>1.056</v>
      </c>
      <c r="R1736">
        <v>0.747</v>
      </c>
      <c r="S1736">
        <v>0.30399999999999999</v>
      </c>
    </row>
    <row r="1737" spans="1:19" x14ac:dyDescent="0.3">
      <c r="A1737">
        <v>360</v>
      </c>
      <c r="B1737">
        <v>-0.38800000000000001</v>
      </c>
      <c r="C1737">
        <v>-1.3879999999999999</v>
      </c>
      <c r="D1737">
        <v>-2.3849999999999998</v>
      </c>
      <c r="E1737">
        <v>-3.1379999999999999</v>
      </c>
      <c r="F1737">
        <v>-3.26</v>
      </c>
      <c r="G1737">
        <v>2.7</v>
      </c>
      <c r="H1737">
        <v>0</v>
      </c>
      <c r="I1737">
        <v>2.7320000000000002</v>
      </c>
      <c r="J1737">
        <v>-0.38900000000000001</v>
      </c>
      <c r="K1737">
        <v>-1.3879999999999999</v>
      </c>
      <c r="L1737">
        <v>-2.3839999999999999</v>
      </c>
      <c r="M1737">
        <v>-3.1379999999999999</v>
      </c>
      <c r="N1737">
        <v>-3.26</v>
      </c>
      <c r="O1737">
        <v>1.0609999999999999</v>
      </c>
      <c r="P1737">
        <v>1.0609999999999999</v>
      </c>
      <c r="Q1737">
        <v>1.056</v>
      </c>
      <c r="R1737">
        <v>0.747</v>
      </c>
      <c r="S1737">
        <v>0.30599999999999999</v>
      </c>
    </row>
    <row r="1738" spans="1:19" x14ac:dyDescent="0.3">
      <c r="A1738">
        <v>420</v>
      </c>
      <c r="B1738">
        <v>-0.38800000000000001</v>
      </c>
      <c r="C1738">
        <v>-1.3879999999999999</v>
      </c>
      <c r="D1738">
        <v>-2.3849999999999998</v>
      </c>
      <c r="E1738">
        <v>-3.1379999999999999</v>
      </c>
      <c r="F1738">
        <v>-3.26</v>
      </c>
      <c r="G1738">
        <v>2.7</v>
      </c>
      <c r="H1738">
        <v>0</v>
      </c>
      <c r="I1738">
        <v>2.7320000000000002</v>
      </c>
      <c r="J1738">
        <v>-0.38900000000000001</v>
      </c>
      <c r="K1738">
        <v>-1.3879999999999999</v>
      </c>
      <c r="L1738">
        <v>-2.3839999999999999</v>
      </c>
      <c r="M1738">
        <v>-3.1389999999999998</v>
      </c>
      <c r="N1738">
        <v>-3.26</v>
      </c>
      <c r="O1738">
        <v>1.0609999999999999</v>
      </c>
      <c r="P1738">
        <v>1.0620000000000001</v>
      </c>
      <c r="Q1738">
        <v>1.056</v>
      </c>
      <c r="R1738">
        <v>0.747</v>
      </c>
      <c r="S1738">
        <v>0.30599999999999999</v>
      </c>
    </row>
    <row r="1739" spans="1:19" x14ac:dyDescent="0.3">
      <c r="A1739">
        <v>480</v>
      </c>
      <c r="B1739">
        <v>-0.38800000000000001</v>
      </c>
      <c r="C1739">
        <v>-1.3879999999999999</v>
      </c>
      <c r="D1739">
        <v>-2.3849999999999998</v>
      </c>
      <c r="E1739">
        <v>-3.1379999999999999</v>
      </c>
      <c r="F1739">
        <v>-3.26</v>
      </c>
      <c r="G1739">
        <v>2.7</v>
      </c>
      <c r="H1739">
        <v>0</v>
      </c>
      <c r="I1739">
        <v>2.7320000000000002</v>
      </c>
      <c r="J1739">
        <v>-0.38900000000000001</v>
      </c>
      <c r="K1739">
        <v>-1.3879999999999999</v>
      </c>
      <c r="L1739">
        <v>-2.3849999999999998</v>
      </c>
      <c r="M1739">
        <v>-3.1389999999999998</v>
      </c>
      <c r="N1739">
        <v>-3.26</v>
      </c>
      <c r="O1739">
        <v>1.0609999999999999</v>
      </c>
      <c r="P1739">
        <v>1.0609999999999999</v>
      </c>
      <c r="Q1739">
        <v>1.0569999999999999</v>
      </c>
      <c r="R1739">
        <v>0.746</v>
      </c>
      <c r="S1739">
        <v>0.30599999999999999</v>
      </c>
    </row>
    <row r="1740" spans="1:19" x14ac:dyDescent="0.3">
      <c r="A1740">
        <v>540</v>
      </c>
      <c r="B1740">
        <v>-0.38800000000000001</v>
      </c>
      <c r="C1740">
        <v>-1.3879999999999999</v>
      </c>
      <c r="D1740">
        <v>-2.3849999999999998</v>
      </c>
      <c r="E1740">
        <v>-3.1379999999999999</v>
      </c>
      <c r="F1740">
        <v>-3.26</v>
      </c>
      <c r="G1740">
        <v>2.7</v>
      </c>
      <c r="H1740">
        <v>0</v>
      </c>
      <c r="I1740">
        <v>2.7320000000000002</v>
      </c>
      <c r="J1740">
        <v>-0.38900000000000001</v>
      </c>
      <c r="K1740">
        <v>-1.3879999999999999</v>
      </c>
      <c r="L1740">
        <v>-2.3849999999999998</v>
      </c>
      <c r="M1740">
        <v>-3.1389999999999998</v>
      </c>
      <c r="N1740">
        <v>-3.26</v>
      </c>
      <c r="O1740">
        <v>1.0609999999999999</v>
      </c>
      <c r="P1740">
        <v>1.0609999999999999</v>
      </c>
      <c r="Q1740">
        <v>1.0569999999999999</v>
      </c>
      <c r="R1740">
        <v>0.745</v>
      </c>
      <c r="S1740">
        <v>0.30499999999999999</v>
      </c>
    </row>
    <row r="1741" spans="1:19" x14ac:dyDescent="0.3">
      <c r="A1741">
        <v>600</v>
      </c>
      <c r="B1741">
        <v>-0.38800000000000001</v>
      </c>
      <c r="C1741">
        <v>-1.3879999999999999</v>
      </c>
      <c r="D1741">
        <v>-2.3849999999999998</v>
      </c>
      <c r="E1741">
        <v>-3.1379999999999999</v>
      </c>
      <c r="F1741">
        <v>-3.26</v>
      </c>
      <c r="G1741">
        <v>2.7</v>
      </c>
      <c r="H1741">
        <v>0</v>
      </c>
      <c r="I1741">
        <v>2.7320000000000002</v>
      </c>
      <c r="J1741">
        <v>-0.38900000000000001</v>
      </c>
      <c r="K1741">
        <v>-1.3879999999999999</v>
      </c>
      <c r="L1741">
        <v>-2.3849999999999998</v>
      </c>
      <c r="M1741">
        <v>-3.1389999999999998</v>
      </c>
      <c r="N1741">
        <v>-3.26</v>
      </c>
      <c r="O1741">
        <v>1.0609999999999999</v>
      </c>
      <c r="P1741">
        <v>1.0609999999999999</v>
      </c>
      <c r="Q1741">
        <v>1.0569999999999999</v>
      </c>
      <c r="R1741">
        <v>0.746</v>
      </c>
      <c r="S1741">
        <v>0.30399999999999999</v>
      </c>
    </row>
    <row r="1743" spans="1:19" x14ac:dyDescent="0.3">
      <c r="A1743" t="s">
        <v>0</v>
      </c>
      <c r="B1743" t="s">
        <v>135</v>
      </c>
    </row>
    <row r="1744" spans="1:19" x14ac:dyDescent="0.3">
      <c r="A1744">
        <v>0</v>
      </c>
      <c r="B1744">
        <v>-0.38800000000000001</v>
      </c>
      <c r="C1744">
        <v>-1.3879999999999999</v>
      </c>
      <c r="D1744">
        <v>-2.3849999999999998</v>
      </c>
      <c r="E1744">
        <v>-3.1379999999999999</v>
      </c>
      <c r="F1744">
        <v>-3.26</v>
      </c>
      <c r="G1744">
        <v>2.7</v>
      </c>
      <c r="H1744">
        <v>0</v>
      </c>
      <c r="I1744">
        <v>2.5110000000000001</v>
      </c>
      <c r="J1744">
        <v>-0.38800000000000001</v>
      </c>
      <c r="K1744">
        <v>-1.3879999999999999</v>
      </c>
      <c r="L1744">
        <v>-2.3849999999999998</v>
      </c>
      <c r="M1744">
        <v>-3.1379999999999999</v>
      </c>
      <c r="N1744">
        <v>-3.26</v>
      </c>
      <c r="O1744">
        <v>1.0589999999999999</v>
      </c>
      <c r="P1744">
        <v>1.0589999999999999</v>
      </c>
      <c r="Q1744">
        <v>1.054</v>
      </c>
      <c r="R1744">
        <v>0.74</v>
      </c>
      <c r="S1744">
        <v>0.3</v>
      </c>
    </row>
    <row r="1745" spans="1:19" x14ac:dyDescent="0.3">
      <c r="A1745">
        <v>60</v>
      </c>
      <c r="B1745">
        <v>-0.38800000000000001</v>
      </c>
      <c r="C1745">
        <v>-1.3879999999999999</v>
      </c>
      <c r="D1745">
        <v>-2.3849999999999998</v>
      </c>
      <c r="E1745">
        <v>-3.1379999999999999</v>
      </c>
      <c r="F1745">
        <v>-3.26</v>
      </c>
      <c r="G1745">
        <v>2.7</v>
      </c>
      <c r="H1745">
        <v>0</v>
      </c>
      <c r="I1745">
        <v>2.5110000000000001</v>
      </c>
      <c r="J1745">
        <v>-0.38800000000000001</v>
      </c>
      <c r="K1745">
        <v>-1.3879999999999999</v>
      </c>
      <c r="L1745">
        <v>-2.3849999999999998</v>
      </c>
      <c r="M1745">
        <v>-3.1379999999999999</v>
      </c>
      <c r="N1745">
        <v>-3.2570000000000001</v>
      </c>
      <c r="O1745">
        <v>1.06</v>
      </c>
      <c r="P1745">
        <v>1.0609999999999999</v>
      </c>
      <c r="Q1745">
        <v>1.0549999999999999</v>
      </c>
      <c r="R1745">
        <v>0.745</v>
      </c>
      <c r="S1745">
        <v>0.29299999999999998</v>
      </c>
    </row>
    <row r="1746" spans="1:19" x14ac:dyDescent="0.3">
      <c r="A1746">
        <v>120</v>
      </c>
      <c r="B1746">
        <v>-0.38800000000000001</v>
      </c>
      <c r="C1746">
        <v>-1.3879999999999999</v>
      </c>
      <c r="D1746">
        <v>-2.3849999999999998</v>
      </c>
      <c r="E1746">
        <v>-3.1379999999999999</v>
      </c>
      <c r="F1746">
        <v>-3.26</v>
      </c>
      <c r="G1746">
        <v>2.7</v>
      </c>
      <c r="H1746">
        <v>0</v>
      </c>
      <c r="I1746">
        <v>2.5110000000000001</v>
      </c>
      <c r="J1746">
        <v>-0.38900000000000001</v>
      </c>
      <c r="K1746">
        <v>-1.3879999999999999</v>
      </c>
      <c r="L1746">
        <v>-2.3839999999999999</v>
      </c>
      <c r="M1746">
        <v>-3.137</v>
      </c>
      <c r="N1746">
        <v>-3.254</v>
      </c>
      <c r="O1746">
        <v>1.0609999999999999</v>
      </c>
      <c r="P1746">
        <v>1.0609999999999999</v>
      </c>
      <c r="Q1746">
        <v>1.054</v>
      </c>
      <c r="R1746">
        <v>0.747</v>
      </c>
      <c r="S1746">
        <v>0.28599999999999998</v>
      </c>
    </row>
    <row r="1747" spans="1:19" x14ac:dyDescent="0.3">
      <c r="A1747">
        <v>180</v>
      </c>
      <c r="B1747">
        <v>-0.38800000000000001</v>
      </c>
      <c r="C1747">
        <v>-1.3879999999999999</v>
      </c>
      <c r="D1747">
        <v>-2.3849999999999998</v>
      </c>
      <c r="E1747">
        <v>-3.1379999999999999</v>
      </c>
      <c r="F1747">
        <v>-3.26</v>
      </c>
      <c r="G1747">
        <v>2.7</v>
      </c>
      <c r="H1747">
        <v>0</v>
      </c>
      <c r="I1747">
        <v>2.5110000000000001</v>
      </c>
      <c r="J1747">
        <v>-0.38900000000000001</v>
      </c>
      <c r="K1747">
        <v>-1.3879999999999999</v>
      </c>
      <c r="L1747">
        <v>-2.3839999999999999</v>
      </c>
      <c r="M1747">
        <v>-3.1360000000000001</v>
      </c>
      <c r="N1747">
        <v>-3.2509999999999999</v>
      </c>
      <c r="O1747">
        <v>1.0609999999999999</v>
      </c>
      <c r="P1747">
        <v>1.0620000000000001</v>
      </c>
      <c r="Q1747">
        <v>1.0549999999999999</v>
      </c>
      <c r="R1747">
        <v>0.747</v>
      </c>
      <c r="S1747">
        <v>0.28000000000000003</v>
      </c>
    </row>
    <row r="1748" spans="1:19" x14ac:dyDescent="0.3">
      <c r="A1748">
        <v>240</v>
      </c>
      <c r="B1748">
        <v>-0.38800000000000001</v>
      </c>
      <c r="C1748">
        <v>-1.3879999999999999</v>
      </c>
      <c r="D1748">
        <v>-2.3849999999999998</v>
      </c>
      <c r="E1748">
        <v>-3.1379999999999999</v>
      </c>
      <c r="F1748">
        <v>-3.26</v>
      </c>
      <c r="G1748">
        <v>2.7</v>
      </c>
      <c r="H1748">
        <v>0</v>
      </c>
      <c r="I1748">
        <v>2.5110000000000001</v>
      </c>
      <c r="J1748">
        <v>-0.38900000000000001</v>
      </c>
      <c r="K1748">
        <v>-1.3879999999999999</v>
      </c>
      <c r="L1748">
        <v>-2.3839999999999999</v>
      </c>
      <c r="M1748">
        <v>-3.1379999999999999</v>
      </c>
      <c r="N1748">
        <v>-3.2480000000000002</v>
      </c>
      <c r="O1748">
        <v>1.0609999999999999</v>
      </c>
      <c r="P1748">
        <v>1.0620000000000001</v>
      </c>
      <c r="Q1748">
        <v>1.056</v>
      </c>
      <c r="R1748">
        <v>0.75</v>
      </c>
      <c r="S1748">
        <v>0.27400000000000002</v>
      </c>
    </row>
    <row r="1749" spans="1:19" x14ac:dyDescent="0.3">
      <c r="A1749">
        <v>300</v>
      </c>
      <c r="B1749">
        <v>-0.38800000000000001</v>
      </c>
      <c r="C1749">
        <v>-1.3879999999999999</v>
      </c>
      <c r="D1749">
        <v>-2.3849999999999998</v>
      </c>
      <c r="E1749">
        <v>-3.1379999999999999</v>
      </c>
      <c r="F1749">
        <v>-3.26</v>
      </c>
      <c r="G1749">
        <v>2.7</v>
      </c>
      <c r="H1749">
        <v>0</v>
      </c>
      <c r="I1749">
        <v>2.5110000000000001</v>
      </c>
      <c r="J1749">
        <v>-0.38900000000000001</v>
      </c>
      <c r="K1749">
        <v>-1.3879999999999999</v>
      </c>
      <c r="L1749">
        <v>-2.3839999999999999</v>
      </c>
      <c r="M1749">
        <v>-3.1389999999999998</v>
      </c>
      <c r="N1749">
        <v>-3.2450000000000001</v>
      </c>
      <c r="O1749">
        <v>1.0609999999999999</v>
      </c>
      <c r="P1749">
        <v>1.0609999999999999</v>
      </c>
      <c r="Q1749">
        <v>1.0549999999999999</v>
      </c>
      <c r="R1749">
        <v>0.75</v>
      </c>
      <c r="S1749">
        <v>0.27200000000000002</v>
      </c>
    </row>
    <row r="1750" spans="1:19" x14ac:dyDescent="0.3">
      <c r="A1750">
        <v>360</v>
      </c>
      <c r="B1750">
        <v>-0.38800000000000001</v>
      </c>
      <c r="C1750">
        <v>-1.3879999999999999</v>
      </c>
      <c r="D1750">
        <v>-2.3849999999999998</v>
      </c>
      <c r="E1750">
        <v>-3.1379999999999999</v>
      </c>
      <c r="F1750">
        <v>-3.26</v>
      </c>
      <c r="G1750">
        <v>2.7</v>
      </c>
      <c r="H1750">
        <v>0</v>
      </c>
      <c r="I1750">
        <v>2.5110000000000001</v>
      </c>
      <c r="J1750">
        <v>-0.38900000000000001</v>
      </c>
      <c r="K1750">
        <v>-1.3879999999999999</v>
      </c>
      <c r="L1750">
        <v>-2.3839999999999999</v>
      </c>
      <c r="M1750">
        <v>-3.1379999999999999</v>
      </c>
      <c r="N1750">
        <v>-3.242</v>
      </c>
      <c r="O1750">
        <v>1.0609999999999999</v>
      </c>
      <c r="P1750">
        <v>1.0620000000000001</v>
      </c>
      <c r="Q1750">
        <v>1.056</v>
      </c>
      <c r="R1750">
        <v>0.747</v>
      </c>
      <c r="S1750">
        <v>0.27</v>
      </c>
    </row>
    <row r="1751" spans="1:19" x14ac:dyDescent="0.3">
      <c r="A1751">
        <v>420</v>
      </c>
      <c r="B1751">
        <v>-0.38800000000000001</v>
      </c>
      <c r="C1751">
        <v>-1.3879999999999999</v>
      </c>
      <c r="D1751">
        <v>-2.3849999999999998</v>
      </c>
      <c r="E1751">
        <v>-3.1379999999999999</v>
      </c>
      <c r="F1751">
        <v>-3.26</v>
      </c>
      <c r="G1751">
        <v>2.7</v>
      </c>
      <c r="H1751">
        <v>0</v>
      </c>
      <c r="I1751">
        <v>2.5110000000000001</v>
      </c>
      <c r="J1751">
        <v>-0.38900000000000001</v>
      </c>
      <c r="K1751">
        <v>-1.3879999999999999</v>
      </c>
      <c r="L1751">
        <v>-2.3849999999999998</v>
      </c>
      <c r="M1751">
        <v>-3.137</v>
      </c>
      <c r="N1751">
        <v>-3.2389999999999999</v>
      </c>
      <c r="O1751">
        <v>1.0609999999999999</v>
      </c>
      <c r="P1751">
        <v>1.0620000000000001</v>
      </c>
      <c r="Q1751">
        <v>1.0569999999999999</v>
      </c>
      <c r="R1751">
        <v>0.74099999999999999</v>
      </c>
      <c r="S1751">
        <v>0.26800000000000002</v>
      </c>
    </row>
    <row r="1752" spans="1:19" x14ac:dyDescent="0.3">
      <c r="A1752">
        <v>480</v>
      </c>
      <c r="B1752">
        <v>-0.38800000000000001</v>
      </c>
      <c r="C1752">
        <v>-1.3879999999999999</v>
      </c>
      <c r="D1752">
        <v>-2.3849999999999998</v>
      </c>
      <c r="E1752">
        <v>-3.1379999999999999</v>
      </c>
      <c r="F1752">
        <v>-3.26</v>
      </c>
      <c r="G1752">
        <v>2.7</v>
      </c>
      <c r="H1752">
        <v>0</v>
      </c>
      <c r="I1752">
        <v>2.5110000000000001</v>
      </c>
      <c r="J1752">
        <v>-0.38900000000000001</v>
      </c>
      <c r="K1752">
        <v>-1.3879999999999999</v>
      </c>
      <c r="L1752">
        <v>-2.3849999999999998</v>
      </c>
      <c r="M1752">
        <v>-3.1349999999999998</v>
      </c>
      <c r="N1752">
        <v>-3.2360000000000002</v>
      </c>
      <c r="O1752">
        <v>1.0609999999999999</v>
      </c>
      <c r="P1752">
        <v>1.0609999999999999</v>
      </c>
      <c r="Q1752">
        <v>1.0569999999999999</v>
      </c>
      <c r="R1752">
        <v>0.73599999999999999</v>
      </c>
      <c r="S1752">
        <v>0.26500000000000001</v>
      </c>
    </row>
    <row r="1753" spans="1:19" x14ac:dyDescent="0.3">
      <c r="A1753">
        <v>540</v>
      </c>
      <c r="B1753">
        <v>-0.38800000000000001</v>
      </c>
      <c r="C1753">
        <v>-1.3879999999999999</v>
      </c>
      <c r="D1753">
        <v>-2.3849999999999998</v>
      </c>
      <c r="E1753">
        <v>-3.1379999999999999</v>
      </c>
      <c r="F1753">
        <v>-3.26</v>
      </c>
      <c r="G1753">
        <v>2.7</v>
      </c>
      <c r="H1753">
        <v>0</v>
      </c>
      <c r="I1753">
        <v>2.5110000000000001</v>
      </c>
      <c r="J1753">
        <v>-0.38900000000000001</v>
      </c>
      <c r="K1753">
        <v>-1.3879999999999999</v>
      </c>
      <c r="L1753">
        <v>-2.3849999999999998</v>
      </c>
      <c r="M1753">
        <v>-3.133</v>
      </c>
      <c r="N1753">
        <v>-3.2330000000000001</v>
      </c>
      <c r="O1753">
        <v>1.0609999999999999</v>
      </c>
      <c r="P1753">
        <v>1.0609999999999999</v>
      </c>
      <c r="Q1753">
        <v>1.0569999999999999</v>
      </c>
      <c r="R1753">
        <v>0.73</v>
      </c>
      <c r="S1753">
        <v>0.26200000000000001</v>
      </c>
    </row>
    <row r="1754" spans="1:19" x14ac:dyDescent="0.3">
      <c r="A1754">
        <v>600</v>
      </c>
      <c r="B1754">
        <v>-0.38800000000000001</v>
      </c>
      <c r="C1754">
        <v>-1.3879999999999999</v>
      </c>
      <c r="D1754">
        <v>-2.3849999999999998</v>
      </c>
      <c r="E1754">
        <v>-3.1379999999999999</v>
      </c>
      <c r="F1754">
        <v>-3.26</v>
      </c>
      <c r="G1754">
        <v>2.7</v>
      </c>
      <c r="H1754">
        <v>0</v>
      </c>
      <c r="I1754">
        <v>2.5110000000000001</v>
      </c>
      <c r="J1754">
        <v>-0.38900000000000001</v>
      </c>
      <c r="K1754">
        <v>-1.3879999999999999</v>
      </c>
      <c r="L1754">
        <v>-2.3849999999999998</v>
      </c>
      <c r="M1754">
        <v>-3.1309999999999998</v>
      </c>
      <c r="N1754">
        <v>-3.23</v>
      </c>
      <c r="O1754">
        <v>1.0609999999999999</v>
      </c>
      <c r="P1754">
        <v>1.0609999999999999</v>
      </c>
      <c r="Q1754">
        <v>1.0569999999999999</v>
      </c>
      <c r="R1754">
        <v>0.72599999999999998</v>
      </c>
      <c r="S1754">
        <v>0.25900000000000001</v>
      </c>
    </row>
    <row r="1756" spans="1:19" x14ac:dyDescent="0.3">
      <c r="A1756" t="s">
        <v>0</v>
      </c>
      <c r="B1756" t="s">
        <v>136</v>
      </c>
    </row>
    <row r="1757" spans="1:19" x14ac:dyDescent="0.3">
      <c r="A1757">
        <v>0</v>
      </c>
      <c r="B1757">
        <v>-0.38800000000000001</v>
      </c>
      <c r="C1757">
        <v>-1.3879999999999999</v>
      </c>
      <c r="D1757">
        <v>-2.3849999999999998</v>
      </c>
      <c r="E1757">
        <v>-3.1320000000000001</v>
      </c>
      <c r="F1757">
        <v>-3.25</v>
      </c>
      <c r="G1757">
        <v>2.7</v>
      </c>
      <c r="H1757">
        <v>0</v>
      </c>
      <c r="I1757">
        <v>2.9420000000000002</v>
      </c>
      <c r="J1757">
        <v>-0.38800000000000001</v>
      </c>
      <c r="K1757">
        <v>-1.3879999999999999</v>
      </c>
      <c r="L1757">
        <v>-2.3849999999999998</v>
      </c>
      <c r="M1757">
        <v>-3.1320000000000001</v>
      </c>
      <c r="N1757">
        <v>-3.25</v>
      </c>
      <c r="O1757">
        <v>1.0589999999999999</v>
      </c>
      <c r="P1757">
        <v>1.0589999999999999</v>
      </c>
      <c r="Q1757">
        <v>1.054</v>
      </c>
      <c r="R1757">
        <v>0.73299999999999998</v>
      </c>
      <c r="S1757">
        <v>0.29699999999999999</v>
      </c>
    </row>
    <row r="1758" spans="1:19" x14ac:dyDescent="0.3">
      <c r="A1758">
        <v>60</v>
      </c>
      <c r="B1758">
        <v>-0.38800000000000001</v>
      </c>
      <c r="C1758">
        <v>-1.3879999999999999</v>
      </c>
      <c r="D1758">
        <v>-2.3849999999999998</v>
      </c>
      <c r="E1758">
        <v>-3.1320000000000001</v>
      </c>
      <c r="F1758">
        <v>-3.25</v>
      </c>
      <c r="G1758">
        <v>2.7</v>
      </c>
      <c r="H1758">
        <v>0</v>
      </c>
      <c r="I1758">
        <v>2.9420000000000002</v>
      </c>
      <c r="J1758">
        <v>-0.38800000000000001</v>
      </c>
      <c r="K1758">
        <v>-1.3879999999999999</v>
      </c>
      <c r="L1758">
        <v>-2.3849999999999998</v>
      </c>
      <c r="M1758">
        <v>-3.1309999999999998</v>
      </c>
      <c r="N1758">
        <v>-3.2530000000000001</v>
      </c>
      <c r="O1758">
        <v>1.06</v>
      </c>
      <c r="P1758">
        <v>1.0609999999999999</v>
      </c>
      <c r="Q1758">
        <v>1.0549999999999999</v>
      </c>
      <c r="R1758">
        <v>0.73699999999999999</v>
      </c>
      <c r="S1758">
        <v>0.30599999999999999</v>
      </c>
    </row>
    <row r="1759" spans="1:19" x14ac:dyDescent="0.3">
      <c r="A1759">
        <v>120</v>
      </c>
      <c r="B1759">
        <v>-0.38800000000000001</v>
      </c>
      <c r="C1759">
        <v>-1.3879999999999999</v>
      </c>
      <c r="D1759">
        <v>-2.3849999999999998</v>
      </c>
      <c r="E1759">
        <v>-3.1320000000000001</v>
      </c>
      <c r="F1759">
        <v>-3.25</v>
      </c>
      <c r="G1759">
        <v>2.7</v>
      </c>
      <c r="H1759">
        <v>0</v>
      </c>
      <c r="I1759">
        <v>2.9420000000000002</v>
      </c>
      <c r="J1759">
        <v>-0.38800000000000001</v>
      </c>
      <c r="K1759">
        <v>-1.3879999999999999</v>
      </c>
      <c r="L1759">
        <v>-2.3849999999999998</v>
      </c>
      <c r="M1759">
        <v>-3.13</v>
      </c>
      <c r="N1759">
        <v>-3.2559999999999998</v>
      </c>
      <c r="O1759">
        <v>1.06</v>
      </c>
      <c r="P1759">
        <v>1.0609999999999999</v>
      </c>
      <c r="Q1759">
        <v>1.0549999999999999</v>
      </c>
      <c r="R1759">
        <v>0.74299999999999999</v>
      </c>
      <c r="S1759">
        <v>0.314</v>
      </c>
    </row>
    <row r="1760" spans="1:19" x14ac:dyDescent="0.3">
      <c r="A1760">
        <v>180</v>
      </c>
      <c r="B1760">
        <v>-0.38800000000000001</v>
      </c>
      <c r="C1760">
        <v>-1.3879999999999999</v>
      </c>
      <c r="D1760">
        <v>-2.3849999999999998</v>
      </c>
      <c r="E1760">
        <v>-3.1320000000000001</v>
      </c>
      <c r="F1760">
        <v>-3.25</v>
      </c>
      <c r="G1760">
        <v>2.7</v>
      </c>
      <c r="H1760">
        <v>0</v>
      </c>
      <c r="I1760">
        <v>2.9420000000000002</v>
      </c>
      <c r="J1760">
        <v>-0.38900000000000001</v>
      </c>
      <c r="K1760">
        <v>-1.3879999999999999</v>
      </c>
      <c r="L1760">
        <v>-2.3839999999999999</v>
      </c>
      <c r="M1760">
        <v>-3.13</v>
      </c>
      <c r="N1760">
        <v>-3.2589999999999999</v>
      </c>
      <c r="O1760">
        <v>1.0609999999999999</v>
      </c>
      <c r="P1760">
        <v>1.0620000000000001</v>
      </c>
      <c r="Q1760">
        <v>1.054</v>
      </c>
      <c r="R1760">
        <v>0.74299999999999999</v>
      </c>
      <c r="S1760">
        <v>0.32</v>
      </c>
    </row>
    <row r="1761" spans="1:19" x14ac:dyDescent="0.3">
      <c r="A1761">
        <v>240</v>
      </c>
      <c r="B1761">
        <v>-0.38800000000000001</v>
      </c>
      <c r="C1761">
        <v>-1.3879999999999999</v>
      </c>
      <c r="D1761">
        <v>-2.3849999999999998</v>
      </c>
      <c r="E1761">
        <v>-3.1320000000000001</v>
      </c>
      <c r="F1761">
        <v>-3.25</v>
      </c>
      <c r="G1761">
        <v>2.7</v>
      </c>
      <c r="H1761">
        <v>0</v>
      </c>
      <c r="I1761">
        <v>2.9420000000000002</v>
      </c>
      <c r="J1761">
        <v>-0.38900000000000001</v>
      </c>
      <c r="K1761">
        <v>-1.3879999999999999</v>
      </c>
      <c r="L1761">
        <v>-2.3839999999999999</v>
      </c>
      <c r="M1761">
        <v>-3.13</v>
      </c>
      <c r="N1761">
        <v>-3.262</v>
      </c>
      <c r="O1761">
        <v>1.0609999999999999</v>
      </c>
      <c r="P1761">
        <v>1.0620000000000001</v>
      </c>
      <c r="Q1761">
        <v>1.0549999999999999</v>
      </c>
      <c r="R1761">
        <v>0.73899999999999999</v>
      </c>
      <c r="S1761">
        <v>0.32600000000000001</v>
      </c>
    </row>
    <row r="1762" spans="1:19" x14ac:dyDescent="0.3">
      <c r="A1762">
        <v>300</v>
      </c>
      <c r="B1762">
        <v>-0.38800000000000001</v>
      </c>
      <c r="C1762">
        <v>-1.3879999999999999</v>
      </c>
      <c r="D1762">
        <v>-2.3849999999999998</v>
      </c>
      <c r="E1762">
        <v>-3.1320000000000001</v>
      </c>
      <c r="F1762">
        <v>-3.25</v>
      </c>
      <c r="G1762">
        <v>2.7</v>
      </c>
      <c r="H1762">
        <v>0</v>
      </c>
      <c r="I1762">
        <v>2.9420000000000002</v>
      </c>
      <c r="J1762">
        <v>-0.38900000000000001</v>
      </c>
      <c r="K1762">
        <v>-1.3879999999999999</v>
      </c>
      <c r="L1762">
        <v>-2.3839999999999999</v>
      </c>
      <c r="M1762">
        <v>-3.13</v>
      </c>
      <c r="N1762">
        <v>-3.2650000000000001</v>
      </c>
      <c r="O1762">
        <v>1.0609999999999999</v>
      </c>
      <c r="P1762">
        <v>1.0620000000000001</v>
      </c>
      <c r="Q1762">
        <v>1.056</v>
      </c>
      <c r="R1762">
        <v>0.73799999999999999</v>
      </c>
      <c r="S1762">
        <v>0.33200000000000002</v>
      </c>
    </row>
    <row r="1763" spans="1:19" x14ac:dyDescent="0.3">
      <c r="A1763">
        <v>360</v>
      </c>
      <c r="B1763">
        <v>-0.38800000000000001</v>
      </c>
      <c r="C1763">
        <v>-1.3879999999999999</v>
      </c>
      <c r="D1763">
        <v>-2.3849999999999998</v>
      </c>
      <c r="E1763">
        <v>-3.1320000000000001</v>
      </c>
      <c r="F1763">
        <v>-3.25</v>
      </c>
      <c r="G1763">
        <v>2.7</v>
      </c>
      <c r="H1763">
        <v>0</v>
      </c>
      <c r="I1763">
        <v>2.9420000000000002</v>
      </c>
      <c r="J1763">
        <v>-0.38900000000000001</v>
      </c>
      <c r="K1763">
        <v>-1.3879999999999999</v>
      </c>
      <c r="L1763">
        <v>-2.3839999999999999</v>
      </c>
      <c r="M1763">
        <v>-3.1309999999999998</v>
      </c>
      <c r="N1763">
        <v>-3.2679999999999998</v>
      </c>
      <c r="O1763">
        <v>1.0609999999999999</v>
      </c>
      <c r="P1763">
        <v>1.0609999999999999</v>
      </c>
      <c r="Q1763">
        <v>1.056</v>
      </c>
      <c r="R1763">
        <v>0.74</v>
      </c>
      <c r="S1763">
        <v>0.33800000000000002</v>
      </c>
    </row>
    <row r="1764" spans="1:19" x14ac:dyDescent="0.3">
      <c r="A1764">
        <v>420</v>
      </c>
      <c r="B1764">
        <v>-0.38800000000000001</v>
      </c>
      <c r="C1764">
        <v>-1.3879999999999999</v>
      </c>
      <c r="D1764">
        <v>-2.3849999999999998</v>
      </c>
      <c r="E1764">
        <v>-3.1320000000000001</v>
      </c>
      <c r="F1764">
        <v>-3.25</v>
      </c>
      <c r="G1764">
        <v>2.7</v>
      </c>
      <c r="H1764">
        <v>0</v>
      </c>
      <c r="I1764">
        <v>2.9420000000000002</v>
      </c>
      <c r="J1764">
        <v>-0.38900000000000001</v>
      </c>
      <c r="K1764">
        <v>-1.3879999999999999</v>
      </c>
      <c r="L1764">
        <v>-2.3839999999999999</v>
      </c>
      <c r="M1764">
        <v>-3.133</v>
      </c>
      <c r="N1764">
        <v>-3.2709999999999999</v>
      </c>
      <c r="O1764">
        <v>1.0609999999999999</v>
      </c>
      <c r="P1764">
        <v>1.0620000000000001</v>
      </c>
      <c r="Q1764">
        <v>1.056</v>
      </c>
      <c r="R1764">
        <v>0.745</v>
      </c>
      <c r="S1764">
        <v>0.34200000000000003</v>
      </c>
    </row>
    <row r="1765" spans="1:19" x14ac:dyDescent="0.3">
      <c r="A1765">
        <v>480</v>
      </c>
      <c r="B1765">
        <v>-0.38800000000000001</v>
      </c>
      <c r="C1765">
        <v>-1.3879999999999999</v>
      </c>
      <c r="D1765">
        <v>-2.3849999999999998</v>
      </c>
      <c r="E1765">
        <v>-3.1320000000000001</v>
      </c>
      <c r="F1765">
        <v>-3.25</v>
      </c>
      <c r="G1765">
        <v>2.7</v>
      </c>
      <c r="H1765">
        <v>0</v>
      </c>
      <c r="I1765">
        <v>2.9420000000000002</v>
      </c>
      <c r="J1765">
        <v>-0.38900000000000001</v>
      </c>
      <c r="K1765">
        <v>-1.3879999999999999</v>
      </c>
      <c r="L1765">
        <v>-2.3839999999999999</v>
      </c>
      <c r="M1765">
        <v>-3.1349999999999998</v>
      </c>
      <c r="N1765">
        <v>-3.274</v>
      </c>
      <c r="O1765">
        <v>1.0609999999999999</v>
      </c>
      <c r="P1765">
        <v>1.0609999999999999</v>
      </c>
      <c r="Q1765">
        <v>1.056</v>
      </c>
      <c r="R1765">
        <v>0.749</v>
      </c>
      <c r="S1765">
        <v>0.34300000000000003</v>
      </c>
    </row>
    <row r="1766" spans="1:19" x14ac:dyDescent="0.3">
      <c r="A1766">
        <v>540</v>
      </c>
      <c r="B1766">
        <v>-0.38800000000000001</v>
      </c>
      <c r="C1766">
        <v>-1.3879999999999999</v>
      </c>
      <c r="D1766">
        <v>-2.3849999999999998</v>
      </c>
      <c r="E1766">
        <v>-3.1320000000000001</v>
      </c>
      <c r="F1766">
        <v>-3.25</v>
      </c>
      <c r="G1766">
        <v>2.7</v>
      </c>
      <c r="H1766">
        <v>0</v>
      </c>
      <c r="I1766">
        <v>2.9420000000000002</v>
      </c>
      <c r="J1766">
        <v>-0.38900000000000001</v>
      </c>
      <c r="K1766">
        <v>-1.3879999999999999</v>
      </c>
      <c r="L1766">
        <v>-2.3849999999999998</v>
      </c>
      <c r="M1766">
        <v>-3.137</v>
      </c>
      <c r="N1766">
        <v>-3.2770000000000001</v>
      </c>
      <c r="O1766">
        <v>1.0609999999999999</v>
      </c>
      <c r="P1766">
        <v>1.0609999999999999</v>
      </c>
      <c r="Q1766">
        <v>1.0569999999999999</v>
      </c>
      <c r="R1766">
        <v>0.752</v>
      </c>
      <c r="S1766">
        <v>0.34399999999999997</v>
      </c>
    </row>
    <row r="1767" spans="1:19" x14ac:dyDescent="0.3">
      <c r="A1767">
        <v>600</v>
      </c>
      <c r="B1767">
        <v>-0.38800000000000001</v>
      </c>
      <c r="C1767">
        <v>-1.3879999999999999</v>
      </c>
      <c r="D1767">
        <v>-2.3849999999999998</v>
      </c>
      <c r="E1767">
        <v>-3.1320000000000001</v>
      </c>
      <c r="F1767">
        <v>-3.25</v>
      </c>
      <c r="G1767">
        <v>2.7</v>
      </c>
      <c r="H1767">
        <v>0</v>
      </c>
      <c r="I1767">
        <v>2.9420000000000002</v>
      </c>
      <c r="J1767">
        <v>-0.38900000000000001</v>
      </c>
      <c r="K1767">
        <v>-1.3879999999999999</v>
      </c>
      <c r="L1767">
        <v>-2.3849999999999998</v>
      </c>
      <c r="M1767">
        <v>-3.1389999999999998</v>
      </c>
      <c r="N1767">
        <v>-3.28</v>
      </c>
      <c r="O1767">
        <v>1.0609999999999999</v>
      </c>
      <c r="P1767">
        <v>1.0609999999999999</v>
      </c>
      <c r="Q1767">
        <v>1.0569999999999999</v>
      </c>
      <c r="R1767">
        <v>0.75600000000000001</v>
      </c>
      <c r="S1767">
        <v>0.34499999999999997</v>
      </c>
    </row>
    <row r="1769" spans="1:19" x14ac:dyDescent="0.3">
      <c r="A1769" t="s">
        <v>0</v>
      </c>
      <c r="B1769" t="s">
        <v>137</v>
      </c>
    </row>
    <row r="1770" spans="1:19" x14ac:dyDescent="0.3">
      <c r="A1770">
        <v>0</v>
      </c>
      <c r="B1770">
        <v>-0.38800000000000001</v>
      </c>
      <c r="C1770">
        <v>-1.3879999999999999</v>
      </c>
      <c r="D1770">
        <v>-2.3849999999999998</v>
      </c>
      <c r="E1770">
        <v>-3.1320000000000001</v>
      </c>
      <c r="F1770">
        <v>-3.25</v>
      </c>
      <c r="G1770">
        <v>2.7</v>
      </c>
      <c r="H1770">
        <v>0</v>
      </c>
      <c r="I1770">
        <v>2.7309999999999999</v>
      </c>
      <c r="J1770">
        <v>-0.38800000000000001</v>
      </c>
      <c r="K1770">
        <v>-1.3879999999999999</v>
      </c>
      <c r="L1770">
        <v>-2.3849999999999998</v>
      </c>
      <c r="M1770">
        <v>-3.1320000000000001</v>
      </c>
      <c r="N1770">
        <v>-3.25</v>
      </c>
      <c r="O1770">
        <v>1.0589999999999999</v>
      </c>
      <c r="P1770">
        <v>1.0589999999999999</v>
      </c>
      <c r="Q1770">
        <v>1.054</v>
      </c>
      <c r="R1770">
        <v>0.73299999999999998</v>
      </c>
      <c r="S1770">
        <v>0.29699999999999999</v>
      </c>
    </row>
    <row r="1771" spans="1:19" x14ac:dyDescent="0.3">
      <c r="A1771">
        <v>60</v>
      </c>
      <c r="B1771">
        <v>-0.38800000000000001</v>
      </c>
      <c r="C1771">
        <v>-1.3879999999999999</v>
      </c>
      <c r="D1771">
        <v>-2.3849999999999998</v>
      </c>
      <c r="E1771">
        <v>-3.1320000000000001</v>
      </c>
      <c r="F1771">
        <v>-3.25</v>
      </c>
      <c r="G1771">
        <v>2.7</v>
      </c>
      <c r="H1771">
        <v>0</v>
      </c>
      <c r="I1771">
        <v>2.7309999999999999</v>
      </c>
      <c r="J1771">
        <v>-0.38800000000000001</v>
      </c>
      <c r="K1771">
        <v>-1.3879999999999999</v>
      </c>
      <c r="L1771">
        <v>-2.3849999999999998</v>
      </c>
      <c r="M1771">
        <v>-3.1309999999999998</v>
      </c>
      <c r="N1771">
        <v>-3.25</v>
      </c>
      <c r="O1771">
        <v>1.06</v>
      </c>
      <c r="P1771">
        <v>1.0609999999999999</v>
      </c>
      <c r="Q1771">
        <v>1.0549999999999999</v>
      </c>
      <c r="R1771">
        <v>0.73799999999999999</v>
      </c>
      <c r="S1771">
        <v>0.29799999999999999</v>
      </c>
    </row>
    <row r="1772" spans="1:19" x14ac:dyDescent="0.3">
      <c r="A1772">
        <v>120</v>
      </c>
      <c r="B1772">
        <v>-0.38800000000000001</v>
      </c>
      <c r="C1772">
        <v>-1.3879999999999999</v>
      </c>
      <c r="D1772">
        <v>-2.3849999999999998</v>
      </c>
      <c r="E1772">
        <v>-3.1320000000000001</v>
      </c>
      <c r="F1772">
        <v>-3.25</v>
      </c>
      <c r="G1772">
        <v>2.7</v>
      </c>
      <c r="H1772">
        <v>0</v>
      </c>
      <c r="I1772">
        <v>2.7309999999999999</v>
      </c>
      <c r="J1772">
        <v>-0.38800000000000001</v>
      </c>
      <c r="K1772">
        <v>-1.3879999999999999</v>
      </c>
      <c r="L1772">
        <v>-2.3839999999999999</v>
      </c>
      <c r="M1772">
        <v>-3.13</v>
      </c>
      <c r="N1772">
        <v>-3.25</v>
      </c>
      <c r="O1772">
        <v>1.06</v>
      </c>
      <c r="P1772">
        <v>1.0609999999999999</v>
      </c>
      <c r="Q1772">
        <v>1.0549999999999999</v>
      </c>
      <c r="R1772">
        <v>0.74099999999999999</v>
      </c>
      <c r="S1772">
        <v>0.29899999999999999</v>
      </c>
    </row>
    <row r="1773" spans="1:19" x14ac:dyDescent="0.3">
      <c r="A1773">
        <v>180</v>
      </c>
      <c r="B1773">
        <v>-0.38800000000000001</v>
      </c>
      <c r="C1773">
        <v>-1.3879999999999999</v>
      </c>
      <c r="D1773">
        <v>-2.3849999999999998</v>
      </c>
      <c r="E1773">
        <v>-3.1320000000000001</v>
      </c>
      <c r="F1773">
        <v>-3.25</v>
      </c>
      <c r="G1773">
        <v>2.7</v>
      </c>
      <c r="H1773">
        <v>0</v>
      </c>
      <c r="I1773">
        <v>2.7309999999999999</v>
      </c>
      <c r="J1773">
        <v>-0.38900000000000001</v>
      </c>
      <c r="K1773">
        <v>-1.3879999999999999</v>
      </c>
      <c r="L1773">
        <v>-2.3839999999999999</v>
      </c>
      <c r="M1773">
        <v>-3.13</v>
      </c>
      <c r="N1773">
        <v>-3.25</v>
      </c>
      <c r="O1773">
        <v>1.0609999999999999</v>
      </c>
      <c r="P1773">
        <v>1.0620000000000001</v>
      </c>
      <c r="Q1773">
        <v>1.0549999999999999</v>
      </c>
      <c r="R1773">
        <v>0.74199999999999999</v>
      </c>
      <c r="S1773">
        <v>0.29899999999999999</v>
      </c>
    </row>
    <row r="1774" spans="1:19" x14ac:dyDescent="0.3">
      <c r="A1774">
        <v>240</v>
      </c>
      <c r="B1774">
        <v>-0.38800000000000001</v>
      </c>
      <c r="C1774">
        <v>-1.3879999999999999</v>
      </c>
      <c r="D1774">
        <v>-2.3849999999999998</v>
      </c>
      <c r="E1774">
        <v>-3.1320000000000001</v>
      </c>
      <c r="F1774">
        <v>-3.25</v>
      </c>
      <c r="G1774">
        <v>2.7</v>
      </c>
      <c r="H1774">
        <v>0</v>
      </c>
      <c r="I1774">
        <v>2.7309999999999999</v>
      </c>
      <c r="J1774">
        <v>-0.38900000000000001</v>
      </c>
      <c r="K1774">
        <v>-1.3879999999999999</v>
      </c>
      <c r="L1774">
        <v>-2.3839999999999999</v>
      </c>
      <c r="M1774">
        <v>-3.13</v>
      </c>
      <c r="N1774">
        <v>-3.25</v>
      </c>
      <c r="O1774">
        <v>1.0609999999999999</v>
      </c>
      <c r="P1774">
        <v>1.0620000000000001</v>
      </c>
      <c r="Q1774">
        <v>1.0549999999999999</v>
      </c>
      <c r="R1774">
        <v>0.74099999999999999</v>
      </c>
      <c r="S1774">
        <v>0.29899999999999999</v>
      </c>
    </row>
    <row r="1775" spans="1:19" x14ac:dyDescent="0.3">
      <c r="A1775">
        <v>300</v>
      </c>
      <c r="B1775">
        <v>-0.38800000000000001</v>
      </c>
      <c r="C1775">
        <v>-1.3879999999999999</v>
      </c>
      <c r="D1775">
        <v>-2.3849999999999998</v>
      </c>
      <c r="E1775">
        <v>-3.1320000000000001</v>
      </c>
      <c r="F1775">
        <v>-3.25</v>
      </c>
      <c r="G1775">
        <v>2.7</v>
      </c>
      <c r="H1775">
        <v>0</v>
      </c>
      <c r="I1775">
        <v>2.7309999999999999</v>
      </c>
      <c r="J1775">
        <v>-0.38900000000000001</v>
      </c>
      <c r="K1775">
        <v>-1.3879999999999999</v>
      </c>
      <c r="L1775">
        <v>-2.3839999999999999</v>
      </c>
      <c r="M1775">
        <v>-3.1309999999999998</v>
      </c>
      <c r="N1775">
        <v>-3.25</v>
      </c>
      <c r="O1775">
        <v>1.0609999999999999</v>
      </c>
      <c r="P1775">
        <v>1.0620000000000001</v>
      </c>
      <c r="Q1775">
        <v>1.056</v>
      </c>
      <c r="R1775">
        <v>0.74</v>
      </c>
      <c r="S1775">
        <v>0.30099999999999999</v>
      </c>
    </row>
    <row r="1776" spans="1:19" x14ac:dyDescent="0.3">
      <c r="A1776">
        <v>360</v>
      </c>
      <c r="B1776">
        <v>-0.38800000000000001</v>
      </c>
      <c r="C1776">
        <v>-1.3879999999999999</v>
      </c>
      <c r="D1776">
        <v>-2.3849999999999998</v>
      </c>
      <c r="E1776">
        <v>-3.1320000000000001</v>
      </c>
      <c r="F1776">
        <v>-3.25</v>
      </c>
      <c r="G1776">
        <v>2.7</v>
      </c>
      <c r="H1776">
        <v>0</v>
      </c>
      <c r="I1776">
        <v>2.7309999999999999</v>
      </c>
      <c r="J1776">
        <v>-0.38900000000000001</v>
      </c>
      <c r="K1776">
        <v>-1.3879999999999999</v>
      </c>
      <c r="L1776">
        <v>-2.3839999999999999</v>
      </c>
      <c r="M1776">
        <v>-3.1309999999999998</v>
      </c>
      <c r="N1776">
        <v>-3.25</v>
      </c>
      <c r="O1776">
        <v>1.0609999999999999</v>
      </c>
      <c r="P1776">
        <v>1.0609999999999999</v>
      </c>
      <c r="Q1776">
        <v>1.056</v>
      </c>
      <c r="R1776">
        <v>0.74</v>
      </c>
      <c r="S1776">
        <v>0.30299999999999999</v>
      </c>
    </row>
    <row r="1777" spans="1:19" x14ac:dyDescent="0.3">
      <c r="A1777">
        <v>420</v>
      </c>
      <c r="B1777">
        <v>-0.38800000000000001</v>
      </c>
      <c r="C1777">
        <v>-1.3879999999999999</v>
      </c>
      <c r="D1777">
        <v>-2.3849999999999998</v>
      </c>
      <c r="E1777">
        <v>-3.1320000000000001</v>
      </c>
      <c r="F1777">
        <v>-3.25</v>
      </c>
      <c r="G1777">
        <v>2.7</v>
      </c>
      <c r="H1777">
        <v>0</v>
      </c>
      <c r="I1777">
        <v>2.7309999999999999</v>
      </c>
      <c r="J1777">
        <v>-0.38900000000000001</v>
      </c>
      <c r="K1777">
        <v>-1.3879999999999999</v>
      </c>
      <c r="L1777">
        <v>-2.3839999999999999</v>
      </c>
      <c r="M1777">
        <v>-3.1320000000000001</v>
      </c>
      <c r="N1777">
        <v>-3.25</v>
      </c>
      <c r="O1777">
        <v>1.0609999999999999</v>
      </c>
      <c r="P1777">
        <v>1.0620000000000001</v>
      </c>
      <c r="Q1777">
        <v>1.056</v>
      </c>
      <c r="R1777">
        <v>0.74</v>
      </c>
      <c r="S1777">
        <v>0.30399999999999999</v>
      </c>
    </row>
    <row r="1778" spans="1:19" x14ac:dyDescent="0.3">
      <c r="A1778">
        <v>480</v>
      </c>
      <c r="B1778">
        <v>-0.38800000000000001</v>
      </c>
      <c r="C1778">
        <v>-1.3879999999999999</v>
      </c>
      <c r="D1778">
        <v>-2.3849999999999998</v>
      </c>
      <c r="E1778">
        <v>-3.1320000000000001</v>
      </c>
      <c r="F1778">
        <v>-3.25</v>
      </c>
      <c r="G1778">
        <v>2.7</v>
      </c>
      <c r="H1778">
        <v>0</v>
      </c>
      <c r="I1778">
        <v>2.7309999999999999</v>
      </c>
      <c r="J1778">
        <v>-0.38900000000000001</v>
      </c>
      <c r="K1778">
        <v>-1.3879999999999999</v>
      </c>
      <c r="L1778">
        <v>-2.3839999999999999</v>
      </c>
      <c r="M1778">
        <v>-3.1320000000000001</v>
      </c>
      <c r="N1778">
        <v>-3.25</v>
      </c>
      <c r="O1778">
        <v>1.0609999999999999</v>
      </c>
      <c r="P1778">
        <v>1.0609999999999999</v>
      </c>
      <c r="Q1778">
        <v>1.056</v>
      </c>
      <c r="R1778">
        <v>0.73899999999999999</v>
      </c>
      <c r="S1778">
        <v>0.30299999999999999</v>
      </c>
    </row>
    <row r="1779" spans="1:19" x14ac:dyDescent="0.3">
      <c r="A1779">
        <v>540</v>
      </c>
      <c r="B1779">
        <v>-0.38800000000000001</v>
      </c>
      <c r="C1779">
        <v>-1.3879999999999999</v>
      </c>
      <c r="D1779">
        <v>-2.3849999999999998</v>
      </c>
      <c r="E1779">
        <v>-3.1320000000000001</v>
      </c>
      <c r="F1779">
        <v>-3.25</v>
      </c>
      <c r="G1779">
        <v>2.7</v>
      </c>
      <c r="H1779">
        <v>0</v>
      </c>
      <c r="I1779">
        <v>2.7309999999999999</v>
      </c>
      <c r="J1779">
        <v>-0.38900000000000001</v>
      </c>
      <c r="K1779">
        <v>-1.3879999999999999</v>
      </c>
      <c r="L1779">
        <v>-2.3849999999999998</v>
      </c>
      <c r="M1779">
        <v>-3.1320000000000001</v>
      </c>
      <c r="N1779">
        <v>-3.25</v>
      </c>
      <c r="O1779">
        <v>1.0609999999999999</v>
      </c>
      <c r="P1779">
        <v>1.0609999999999999</v>
      </c>
      <c r="Q1779">
        <v>1.0569999999999999</v>
      </c>
      <c r="R1779">
        <v>0.73899999999999999</v>
      </c>
      <c r="S1779">
        <v>0.30199999999999999</v>
      </c>
    </row>
    <row r="1780" spans="1:19" x14ac:dyDescent="0.3">
      <c r="A1780">
        <v>600</v>
      </c>
      <c r="B1780">
        <v>-0.38800000000000001</v>
      </c>
      <c r="C1780">
        <v>-1.3879999999999999</v>
      </c>
      <c r="D1780">
        <v>-2.3849999999999998</v>
      </c>
      <c r="E1780">
        <v>-3.1320000000000001</v>
      </c>
      <c r="F1780">
        <v>-3.25</v>
      </c>
      <c r="G1780">
        <v>2.7</v>
      </c>
      <c r="H1780">
        <v>0</v>
      </c>
      <c r="I1780">
        <v>2.7309999999999999</v>
      </c>
      <c r="J1780">
        <v>-0.38900000000000001</v>
      </c>
      <c r="K1780">
        <v>-1.3879999999999999</v>
      </c>
      <c r="L1780">
        <v>-2.3849999999999998</v>
      </c>
      <c r="M1780">
        <v>-3.1320000000000001</v>
      </c>
      <c r="N1780">
        <v>-3.25</v>
      </c>
      <c r="O1780">
        <v>1.0609999999999999</v>
      </c>
      <c r="P1780">
        <v>1.0609999999999999</v>
      </c>
      <c r="Q1780">
        <v>1.0569999999999999</v>
      </c>
      <c r="R1780">
        <v>0.73899999999999999</v>
      </c>
      <c r="S1780">
        <v>0.30099999999999999</v>
      </c>
    </row>
    <row r="1782" spans="1:19" x14ac:dyDescent="0.3">
      <c r="A1782" t="s">
        <v>0</v>
      </c>
      <c r="B1782" t="s">
        <v>138</v>
      </c>
    </row>
    <row r="1783" spans="1:19" x14ac:dyDescent="0.3">
      <c r="A1783">
        <v>0</v>
      </c>
      <c r="B1783">
        <v>-0.38800000000000001</v>
      </c>
      <c r="C1783">
        <v>-1.3879999999999999</v>
      </c>
      <c r="D1783">
        <v>-2.3849999999999998</v>
      </c>
      <c r="E1783">
        <v>-3.1320000000000001</v>
      </c>
      <c r="F1783">
        <v>-3.25</v>
      </c>
      <c r="G1783">
        <v>2.7</v>
      </c>
      <c r="H1783">
        <v>0</v>
      </c>
      <c r="I1783">
        <v>2.5089999999999999</v>
      </c>
      <c r="J1783">
        <v>-0.38800000000000001</v>
      </c>
      <c r="K1783">
        <v>-1.3879999999999999</v>
      </c>
      <c r="L1783">
        <v>-2.3849999999999998</v>
      </c>
      <c r="M1783">
        <v>-3.1320000000000001</v>
      </c>
      <c r="N1783">
        <v>-3.25</v>
      </c>
      <c r="O1783">
        <v>1.0589999999999999</v>
      </c>
      <c r="P1783">
        <v>1.0589999999999999</v>
      </c>
      <c r="Q1783">
        <v>1.054</v>
      </c>
      <c r="R1783">
        <v>0.73299999999999998</v>
      </c>
      <c r="S1783">
        <v>0.29699999999999999</v>
      </c>
    </row>
    <row r="1784" spans="1:19" x14ac:dyDescent="0.3">
      <c r="A1784">
        <v>60</v>
      </c>
      <c r="B1784">
        <v>-0.38800000000000001</v>
      </c>
      <c r="C1784">
        <v>-1.3879999999999999</v>
      </c>
      <c r="D1784">
        <v>-2.3849999999999998</v>
      </c>
      <c r="E1784">
        <v>-3.1320000000000001</v>
      </c>
      <c r="F1784">
        <v>-3.25</v>
      </c>
      <c r="G1784">
        <v>2.7</v>
      </c>
      <c r="H1784">
        <v>0</v>
      </c>
      <c r="I1784">
        <v>2.5089999999999999</v>
      </c>
      <c r="J1784">
        <v>-0.38800000000000001</v>
      </c>
      <c r="K1784">
        <v>-1.3879999999999999</v>
      </c>
      <c r="L1784">
        <v>-2.3849999999999998</v>
      </c>
      <c r="M1784">
        <v>-3.1309999999999998</v>
      </c>
      <c r="N1784">
        <v>-3.2469999999999999</v>
      </c>
      <c r="O1784">
        <v>1.06</v>
      </c>
      <c r="P1784">
        <v>1.0609999999999999</v>
      </c>
      <c r="Q1784">
        <v>1.0549999999999999</v>
      </c>
      <c r="R1784">
        <v>0.73899999999999999</v>
      </c>
      <c r="S1784">
        <v>0.28999999999999998</v>
      </c>
    </row>
    <row r="1785" spans="1:19" x14ac:dyDescent="0.3">
      <c r="A1785">
        <v>120</v>
      </c>
      <c r="B1785">
        <v>-0.38800000000000001</v>
      </c>
      <c r="C1785">
        <v>-1.3879999999999999</v>
      </c>
      <c r="D1785">
        <v>-2.3849999999999998</v>
      </c>
      <c r="E1785">
        <v>-3.1320000000000001</v>
      </c>
      <c r="F1785">
        <v>-3.25</v>
      </c>
      <c r="G1785">
        <v>2.7</v>
      </c>
      <c r="H1785">
        <v>0</v>
      </c>
      <c r="I1785">
        <v>2.5089999999999999</v>
      </c>
      <c r="J1785">
        <v>-0.38900000000000001</v>
      </c>
      <c r="K1785">
        <v>-1.3879999999999999</v>
      </c>
      <c r="L1785">
        <v>-2.3839999999999999</v>
      </c>
      <c r="M1785">
        <v>-3.13</v>
      </c>
      <c r="N1785">
        <v>-3.2440000000000002</v>
      </c>
      <c r="O1785">
        <v>1.0609999999999999</v>
      </c>
      <c r="P1785">
        <v>1.0609999999999999</v>
      </c>
      <c r="Q1785">
        <v>1.054</v>
      </c>
      <c r="R1785">
        <v>0.74</v>
      </c>
      <c r="S1785">
        <v>0.28399999999999997</v>
      </c>
    </row>
    <row r="1786" spans="1:19" x14ac:dyDescent="0.3">
      <c r="A1786">
        <v>180</v>
      </c>
      <c r="B1786">
        <v>-0.38800000000000001</v>
      </c>
      <c r="C1786">
        <v>-1.3879999999999999</v>
      </c>
      <c r="D1786">
        <v>-2.3849999999999998</v>
      </c>
      <c r="E1786">
        <v>-3.1320000000000001</v>
      </c>
      <c r="F1786">
        <v>-3.25</v>
      </c>
      <c r="G1786">
        <v>2.7</v>
      </c>
      <c r="H1786">
        <v>0</v>
      </c>
      <c r="I1786">
        <v>2.5089999999999999</v>
      </c>
      <c r="J1786">
        <v>-0.38900000000000001</v>
      </c>
      <c r="K1786">
        <v>-1.3879999999999999</v>
      </c>
      <c r="L1786">
        <v>-2.3839999999999999</v>
      </c>
      <c r="M1786">
        <v>-3.13</v>
      </c>
      <c r="N1786">
        <v>-3.2410000000000001</v>
      </c>
      <c r="O1786">
        <v>1.0609999999999999</v>
      </c>
      <c r="P1786">
        <v>1.0620000000000001</v>
      </c>
      <c r="Q1786">
        <v>1.0549999999999999</v>
      </c>
      <c r="R1786">
        <v>0.74099999999999999</v>
      </c>
      <c r="S1786">
        <v>0.27700000000000002</v>
      </c>
    </row>
    <row r="1787" spans="1:19" x14ac:dyDescent="0.3">
      <c r="A1787">
        <v>240</v>
      </c>
      <c r="B1787">
        <v>-0.38800000000000001</v>
      </c>
      <c r="C1787">
        <v>-1.3879999999999999</v>
      </c>
      <c r="D1787">
        <v>-2.3849999999999998</v>
      </c>
      <c r="E1787">
        <v>-3.1320000000000001</v>
      </c>
      <c r="F1787">
        <v>-3.25</v>
      </c>
      <c r="G1787">
        <v>2.7</v>
      </c>
      <c r="H1787">
        <v>0</v>
      </c>
      <c r="I1787">
        <v>2.5089999999999999</v>
      </c>
      <c r="J1787">
        <v>-0.38900000000000001</v>
      </c>
      <c r="K1787">
        <v>-1.3879999999999999</v>
      </c>
      <c r="L1787">
        <v>-2.3839999999999999</v>
      </c>
      <c r="M1787">
        <v>-3.1309999999999998</v>
      </c>
      <c r="N1787">
        <v>-3.238</v>
      </c>
      <c r="O1787">
        <v>1.0609999999999999</v>
      </c>
      <c r="P1787">
        <v>1.0620000000000001</v>
      </c>
      <c r="Q1787">
        <v>1.056</v>
      </c>
      <c r="R1787">
        <v>0.74399999999999999</v>
      </c>
      <c r="S1787">
        <v>0.27200000000000002</v>
      </c>
    </row>
    <row r="1788" spans="1:19" x14ac:dyDescent="0.3">
      <c r="A1788">
        <v>300</v>
      </c>
      <c r="B1788">
        <v>-0.38800000000000001</v>
      </c>
      <c r="C1788">
        <v>-1.3879999999999999</v>
      </c>
      <c r="D1788">
        <v>-2.3849999999999998</v>
      </c>
      <c r="E1788">
        <v>-3.1320000000000001</v>
      </c>
      <c r="F1788">
        <v>-3.25</v>
      </c>
      <c r="G1788">
        <v>2.7</v>
      </c>
      <c r="H1788">
        <v>0</v>
      </c>
      <c r="I1788">
        <v>2.5089999999999999</v>
      </c>
      <c r="J1788">
        <v>-0.38900000000000001</v>
      </c>
      <c r="K1788">
        <v>-1.3879999999999999</v>
      </c>
      <c r="L1788">
        <v>-2.3839999999999999</v>
      </c>
      <c r="M1788">
        <v>-3.1320000000000001</v>
      </c>
      <c r="N1788">
        <v>-3.2349999999999999</v>
      </c>
      <c r="O1788">
        <v>1.0609999999999999</v>
      </c>
      <c r="P1788">
        <v>1.0620000000000001</v>
      </c>
      <c r="Q1788">
        <v>1.0549999999999999</v>
      </c>
      <c r="R1788">
        <v>0.74299999999999999</v>
      </c>
      <c r="S1788">
        <v>0.27</v>
      </c>
    </row>
    <row r="1789" spans="1:19" x14ac:dyDescent="0.3">
      <c r="A1789">
        <v>360</v>
      </c>
      <c r="B1789">
        <v>-0.38800000000000001</v>
      </c>
      <c r="C1789">
        <v>-1.3879999999999999</v>
      </c>
      <c r="D1789">
        <v>-2.3849999999999998</v>
      </c>
      <c r="E1789">
        <v>-3.1320000000000001</v>
      </c>
      <c r="F1789">
        <v>-3.25</v>
      </c>
      <c r="G1789">
        <v>2.7</v>
      </c>
      <c r="H1789">
        <v>0</v>
      </c>
      <c r="I1789">
        <v>2.5089999999999999</v>
      </c>
      <c r="J1789">
        <v>-0.38900000000000001</v>
      </c>
      <c r="K1789">
        <v>-1.3879999999999999</v>
      </c>
      <c r="L1789">
        <v>-2.3839999999999999</v>
      </c>
      <c r="M1789">
        <v>-3.1309999999999998</v>
      </c>
      <c r="N1789">
        <v>-3.2320000000000002</v>
      </c>
      <c r="O1789">
        <v>1.0609999999999999</v>
      </c>
      <c r="P1789">
        <v>1.0620000000000001</v>
      </c>
      <c r="Q1789">
        <v>1.056</v>
      </c>
      <c r="R1789">
        <v>0.74</v>
      </c>
      <c r="S1789">
        <v>0.26800000000000002</v>
      </c>
    </row>
    <row r="1790" spans="1:19" x14ac:dyDescent="0.3">
      <c r="A1790">
        <v>420</v>
      </c>
      <c r="B1790">
        <v>-0.38800000000000001</v>
      </c>
      <c r="C1790">
        <v>-1.3879999999999999</v>
      </c>
      <c r="D1790">
        <v>-2.3849999999999998</v>
      </c>
      <c r="E1790">
        <v>-3.1320000000000001</v>
      </c>
      <c r="F1790">
        <v>-3.25</v>
      </c>
      <c r="G1790">
        <v>2.7</v>
      </c>
      <c r="H1790">
        <v>0</v>
      </c>
      <c r="I1790">
        <v>2.5089999999999999</v>
      </c>
      <c r="J1790">
        <v>-0.38900000000000001</v>
      </c>
      <c r="K1790">
        <v>-1.3879999999999999</v>
      </c>
      <c r="L1790">
        <v>-2.3839999999999999</v>
      </c>
      <c r="M1790">
        <v>-3.13</v>
      </c>
      <c r="N1790">
        <v>-3.2290000000000001</v>
      </c>
      <c r="O1790">
        <v>1.0609999999999999</v>
      </c>
      <c r="P1790">
        <v>1.0620000000000001</v>
      </c>
      <c r="Q1790">
        <v>1.056</v>
      </c>
      <c r="R1790">
        <v>0.73399999999999999</v>
      </c>
      <c r="S1790">
        <v>0.26600000000000001</v>
      </c>
    </row>
    <row r="1791" spans="1:19" x14ac:dyDescent="0.3">
      <c r="A1791">
        <v>480</v>
      </c>
      <c r="B1791">
        <v>-0.38800000000000001</v>
      </c>
      <c r="C1791">
        <v>-1.3879999999999999</v>
      </c>
      <c r="D1791">
        <v>-2.3849999999999998</v>
      </c>
      <c r="E1791">
        <v>-3.1320000000000001</v>
      </c>
      <c r="F1791">
        <v>-3.25</v>
      </c>
      <c r="G1791">
        <v>2.7</v>
      </c>
      <c r="H1791">
        <v>0</v>
      </c>
      <c r="I1791">
        <v>2.5089999999999999</v>
      </c>
      <c r="J1791">
        <v>-0.38900000000000001</v>
      </c>
      <c r="K1791">
        <v>-1.3879999999999999</v>
      </c>
      <c r="L1791">
        <v>-2.3849999999999998</v>
      </c>
      <c r="M1791">
        <v>-3.1280000000000001</v>
      </c>
      <c r="N1791">
        <v>-3.226</v>
      </c>
      <c r="O1791">
        <v>1.0609999999999999</v>
      </c>
      <c r="P1791">
        <v>1.0609999999999999</v>
      </c>
      <c r="Q1791">
        <v>1.0569999999999999</v>
      </c>
      <c r="R1791">
        <v>0.72799999999999998</v>
      </c>
      <c r="S1791">
        <v>0.26200000000000001</v>
      </c>
    </row>
    <row r="1792" spans="1:19" x14ac:dyDescent="0.3">
      <c r="A1792">
        <v>540</v>
      </c>
      <c r="B1792">
        <v>-0.38800000000000001</v>
      </c>
      <c r="C1792">
        <v>-1.3879999999999999</v>
      </c>
      <c r="D1792">
        <v>-2.3849999999999998</v>
      </c>
      <c r="E1792">
        <v>-3.1320000000000001</v>
      </c>
      <c r="F1792">
        <v>-3.25</v>
      </c>
      <c r="G1792">
        <v>2.7</v>
      </c>
      <c r="H1792">
        <v>0</v>
      </c>
      <c r="I1792">
        <v>2.5089999999999999</v>
      </c>
      <c r="J1792">
        <v>-0.38900000000000001</v>
      </c>
      <c r="K1792">
        <v>-1.3879999999999999</v>
      </c>
      <c r="L1792">
        <v>-2.3849999999999998</v>
      </c>
      <c r="M1792">
        <v>-3.1259999999999999</v>
      </c>
      <c r="N1792">
        <v>-3.2229999999999999</v>
      </c>
      <c r="O1792">
        <v>1.0609999999999999</v>
      </c>
      <c r="P1792">
        <v>1.0609999999999999</v>
      </c>
      <c r="Q1792">
        <v>1.0569999999999999</v>
      </c>
      <c r="R1792">
        <v>0.72299999999999998</v>
      </c>
      <c r="S1792">
        <v>0.25900000000000001</v>
      </c>
    </row>
    <row r="1793" spans="1:19" x14ac:dyDescent="0.3">
      <c r="A1793">
        <v>600</v>
      </c>
      <c r="B1793">
        <v>-0.38800000000000001</v>
      </c>
      <c r="C1793">
        <v>-1.3879999999999999</v>
      </c>
      <c r="D1793">
        <v>-2.3849999999999998</v>
      </c>
      <c r="E1793">
        <v>-3.1320000000000001</v>
      </c>
      <c r="F1793">
        <v>-3.25</v>
      </c>
      <c r="G1793">
        <v>2.7</v>
      </c>
      <c r="H1793">
        <v>0</v>
      </c>
      <c r="I1793">
        <v>2.5089999999999999</v>
      </c>
      <c r="J1793">
        <v>-0.38900000000000001</v>
      </c>
      <c r="K1793">
        <v>-1.3879999999999999</v>
      </c>
      <c r="L1793">
        <v>-2.3849999999999998</v>
      </c>
      <c r="M1793">
        <v>-3.1240000000000001</v>
      </c>
      <c r="N1793">
        <v>-3.22</v>
      </c>
      <c r="O1793">
        <v>1.0609999999999999</v>
      </c>
      <c r="P1793">
        <v>1.0609999999999999</v>
      </c>
      <c r="Q1793">
        <v>1.0569999999999999</v>
      </c>
      <c r="R1793">
        <v>0.71899999999999997</v>
      </c>
      <c r="S1793">
        <v>0.25600000000000001</v>
      </c>
    </row>
    <row r="1795" spans="1:19" x14ac:dyDescent="0.3">
      <c r="A1795" t="s">
        <v>0</v>
      </c>
      <c r="B1795" t="s">
        <v>139</v>
      </c>
    </row>
    <row r="1796" spans="1:19" x14ac:dyDescent="0.3">
      <c r="A1796">
        <v>0</v>
      </c>
      <c r="B1796">
        <v>-0.38800000000000001</v>
      </c>
      <c r="C1796">
        <v>-1.3879999999999999</v>
      </c>
      <c r="D1796">
        <v>-2.3849999999999998</v>
      </c>
      <c r="E1796">
        <v>-3.1379999999999999</v>
      </c>
      <c r="F1796">
        <v>-3.26</v>
      </c>
      <c r="G1796">
        <v>2.7</v>
      </c>
      <c r="H1796">
        <v>0.01</v>
      </c>
      <c r="I1796">
        <v>2.9409999999999998</v>
      </c>
      <c r="J1796">
        <v>-0.38800000000000001</v>
      </c>
      <c r="K1796">
        <v>-1.3879999999999999</v>
      </c>
      <c r="L1796">
        <v>-2.3849999999999998</v>
      </c>
      <c r="M1796">
        <v>-3.1379999999999999</v>
      </c>
      <c r="N1796">
        <v>-3.26</v>
      </c>
      <c r="O1796">
        <v>1.0589999999999999</v>
      </c>
      <c r="P1796">
        <v>1.0589999999999999</v>
      </c>
      <c r="Q1796">
        <v>1.054</v>
      </c>
      <c r="R1796">
        <v>0.74</v>
      </c>
      <c r="S1796">
        <v>0.3</v>
      </c>
    </row>
    <row r="1797" spans="1:19" x14ac:dyDescent="0.3">
      <c r="A1797">
        <v>60</v>
      </c>
      <c r="B1797">
        <v>-0.38800000000000001</v>
      </c>
      <c r="C1797">
        <v>-1.3879999999999999</v>
      </c>
      <c r="D1797">
        <v>-2.3849999999999998</v>
      </c>
      <c r="E1797">
        <v>-3.1379999999999999</v>
      </c>
      <c r="F1797">
        <v>-3.26</v>
      </c>
      <c r="G1797">
        <v>2.7</v>
      </c>
      <c r="H1797">
        <v>0.01</v>
      </c>
      <c r="I1797">
        <v>2.9409999999999998</v>
      </c>
      <c r="J1797">
        <v>-0.38700000000000001</v>
      </c>
      <c r="K1797">
        <v>-1.3879999999999999</v>
      </c>
      <c r="L1797">
        <v>-2.3849999999999998</v>
      </c>
      <c r="M1797">
        <v>-3.1379999999999999</v>
      </c>
      <c r="N1797">
        <v>-3.2629999999999999</v>
      </c>
      <c r="O1797">
        <v>1.0629999999999999</v>
      </c>
      <c r="P1797">
        <v>1.0620000000000001</v>
      </c>
      <c r="Q1797">
        <v>1.0549999999999999</v>
      </c>
      <c r="R1797">
        <v>0.74399999999999999</v>
      </c>
      <c r="S1797">
        <v>0.308</v>
      </c>
    </row>
    <row r="1798" spans="1:19" x14ac:dyDescent="0.3">
      <c r="A1798">
        <v>120</v>
      </c>
      <c r="B1798">
        <v>-0.38800000000000001</v>
      </c>
      <c r="C1798">
        <v>-1.3879999999999999</v>
      </c>
      <c r="D1798">
        <v>-2.3849999999999998</v>
      </c>
      <c r="E1798">
        <v>-3.1379999999999999</v>
      </c>
      <c r="F1798">
        <v>-3.26</v>
      </c>
      <c r="G1798">
        <v>2.7</v>
      </c>
      <c r="H1798">
        <v>0.01</v>
      </c>
      <c r="I1798">
        <v>2.9409999999999998</v>
      </c>
      <c r="J1798">
        <v>-0.38600000000000001</v>
      </c>
      <c r="K1798">
        <v>-1.3879999999999999</v>
      </c>
      <c r="L1798">
        <v>-2.3849999999999998</v>
      </c>
      <c r="M1798">
        <v>-3.137</v>
      </c>
      <c r="N1798">
        <v>-3.266</v>
      </c>
      <c r="O1798">
        <v>1.0649999999999999</v>
      </c>
      <c r="P1798">
        <v>1.0620000000000001</v>
      </c>
      <c r="Q1798">
        <v>1.0549999999999999</v>
      </c>
      <c r="R1798">
        <v>0.749</v>
      </c>
      <c r="S1798">
        <v>0.316</v>
      </c>
    </row>
    <row r="1799" spans="1:19" x14ac:dyDescent="0.3">
      <c r="A1799">
        <v>180</v>
      </c>
      <c r="B1799">
        <v>-0.38800000000000001</v>
      </c>
      <c r="C1799">
        <v>-1.3879999999999999</v>
      </c>
      <c r="D1799">
        <v>-2.3849999999999998</v>
      </c>
      <c r="E1799">
        <v>-3.1379999999999999</v>
      </c>
      <c r="F1799">
        <v>-3.26</v>
      </c>
      <c r="G1799">
        <v>2.7</v>
      </c>
      <c r="H1799">
        <v>0.01</v>
      </c>
      <c r="I1799">
        <v>2.9409999999999998</v>
      </c>
      <c r="J1799">
        <v>-0.38500000000000001</v>
      </c>
      <c r="K1799">
        <v>-1.3879999999999999</v>
      </c>
      <c r="L1799">
        <v>-2.3839999999999999</v>
      </c>
      <c r="M1799">
        <v>-3.137</v>
      </c>
      <c r="N1799">
        <v>-3.2690000000000001</v>
      </c>
      <c r="O1799">
        <v>1.0669999999999999</v>
      </c>
      <c r="P1799">
        <v>1.0620000000000001</v>
      </c>
      <c r="Q1799">
        <v>1.0549999999999999</v>
      </c>
      <c r="R1799">
        <v>0.75</v>
      </c>
      <c r="S1799">
        <v>0.32300000000000001</v>
      </c>
    </row>
    <row r="1800" spans="1:19" x14ac:dyDescent="0.3">
      <c r="A1800">
        <v>240</v>
      </c>
      <c r="B1800">
        <v>-0.38800000000000001</v>
      </c>
      <c r="C1800">
        <v>-1.3879999999999999</v>
      </c>
      <c r="D1800">
        <v>-2.3849999999999998</v>
      </c>
      <c r="E1800">
        <v>-3.1379999999999999</v>
      </c>
      <c r="F1800">
        <v>-3.26</v>
      </c>
      <c r="G1800">
        <v>2.7</v>
      </c>
      <c r="H1800">
        <v>0.01</v>
      </c>
      <c r="I1800">
        <v>2.9409999999999998</v>
      </c>
      <c r="J1800">
        <v>-0.38400000000000001</v>
      </c>
      <c r="K1800">
        <v>-1.3879999999999999</v>
      </c>
      <c r="L1800">
        <v>-2.3839999999999999</v>
      </c>
      <c r="M1800">
        <v>-3.137</v>
      </c>
      <c r="N1800">
        <v>-3.2719999999999998</v>
      </c>
      <c r="O1800">
        <v>1.0680000000000001</v>
      </c>
      <c r="P1800">
        <v>1.0620000000000001</v>
      </c>
      <c r="Q1800">
        <v>1.0549999999999999</v>
      </c>
      <c r="R1800">
        <v>0.746</v>
      </c>
      <c r="S1800">
        <v>0.32900000000000001</v>
      </c>
    </row>
    <row r="1801" spans="1:19" x14ac:dyDescent="0.3">
      <c r="A1801">
        <v>300</v>
      </c>
      <c r="B1801">
        <v>-0.38800000000000001</v>
      </c>
      <c r="C1801">
        <v>-1.3879999999999999</v>
      </c>
      <c r="D1801">
        <v>-2.3849999999999998</v>
      </c>
      <c r="E1801">
        <v>-3.1379999999999999</v>
      </c>
      <c r="F1801">
        <v>-3.26</v>
      </c>
      <c r="G1801">
        <v>2.7</v>
      </c>
      <c r="H1801">
        <v>0.01</v>
      </c>
      <c r="I1801">
        <v>2.9409999999999998</v>
      </c>
      <c r="J1801">
        <v>-0.38200000000000001</v>
      </c>
      <c r="K1801">
        <v>-1.3879999999999999</v>
      </c>
      <c r="L1801">
        <v>-2.3839999999999999</v>
      </c>
      <c r="M1801">
        <v>-3.137</v>
      </c>
      <c r="N1801">
        <v>-3.2749999999999999</v>
      </c>
      <c r="O1801">
        <v>1.07</v>
      </c>
      <c r="P1801">
        <v>1.0620000000000001</v>
      </c>
      <c r="Q1801">
        <v>1.056</v>
      </c>
      <c r="R1801">
        <v>0.74399999999999999</v>
      </c>
      <c r="S1801">
        <v>0.33500000000000002</v>
      </c>
    </row>
    <row r="1802" spans="1:19" x14ac:dyDescent="0.3">
      <c r="A1802">
        <v>360</v>
      </c>
      <c r="B1802">
        <v>-0.38800000000000001</v>
      </c>
      <c r="C1802">
        <v>-1.3879999999999999</v>
      </c>
      <c r="D1802">
        <v>-2.3849999999999998</v>
      </c>
      <c r="E1802">
        <v>-3.1379999999999999</v>
      </c>
      <c r="F1802">
        <v>-3.26</v>
      </c>
      <c r="G1802">
        <v>2.7</v>
      </c>
      <c r="H1802">
        <v>0.01</v>
      </c>
      <c r="I1802">
        <v>2.9409999999999998</v>
      </c>
      <c r="J1802">
        <v>-0.38100000000000001</v>
      </c>
      <c r="K1802">
        <v>-1.3879999999999999</v>
      </c>
      <c r="L1802">
        <v>-2.3849999999999998</v>
      </c>
      <c r="M1802">
        <v>-3.1379999999999999</v>
      </c>
      <c r="N1802">
        <v>-3.278</v>
      </c>
      <c r="O1802">
        <v>1.071</v>
      </c>
      <c r="P1802">
        <v>1.0620000000000001</v>
      </c>
      <c r="Q1802">
        <v>1.0569999999999999</v>
      </c>
      <c r="R1802">
        <v>0.747</v>
      </c>
      <c r="S1802">
        <v>0.34100000000000003</v>
      </c>
    </row>
    <row r="1803" spans="1:19" x14ac:dyDescent="0.3">
      <c r="A1803">
        <v>420</v>
      </c>
      <c r="B1803">
        <v>-0.38800000000000001</v>
      </c>
      <c r="C1803">
        <v>-1.3879999999999999</v>
      </c>
      <c r="D1803">
        <v>-2.3849999999999998</v>
      </c>
      <c r="E1803">
        <v>-3.1379999999999999</v>
      </c>
      <c r="F1803">
        <v>-3.26</v>
      </c>
      <c r="G1803">
        <v>2.7</v>
      </c>
      <c r="H1803">
        <v>0.01</v>
      </c>
      <c r="I1803">
        <v>2.9409999999999998</v>
      </c>
      <c r="J1803">
        <v>-0.379</v>
      </c>
      <c r="K1803">
        <v>-1.387</v>
      </c>
      <c r="L1803">
        <v>-2.3839999999999999</v>
      </c>
      <c r="M1803">
        <v>-3.1389999999999998</v>
      </c>
      <c r="N1803">
        <v>-3.2810000000000001</v>
      </c>
      <c r="O1803">
        <v>1.0720000000000001</v>
      </c>
      <c r="P1803">
        <v>1.0629999999999999</v>
      </c>
      <c r="Q1803">
        <v>1.056</v>
      </c>
      <c r="R1803">
        <v>0.751</v>
      </c>
      <c r="S1803">
        <v>0.34399999999999997</v>
      </c>
    </row>
    <row r="1804" spans="1:19" x14ac:dyDescent="0.3">
      <c r="A1804">
        <v>480</v>
      </c>
      <c r="B1804">
        <v>-0.38800000000000001</v>
      </c>
      <c r="C1804">
        <v>-1.3879999999999999</v>
      </c>
      <c r="D1804">
        <v>-2.3849999999999998</v>
      </c>
      <c r="E1804">
        <v>-3.1379999999999999</v>
      </c>
      <c r="F1804">
        <v>-3.26</v>
      </c>
      <c r="G1804">
        <v>2.7</v>
      </c>
      <c r="H1804">
        <v>0.01</v>
      </c>
      <c r="I1804">
        <v>2.9409999999999998</v>
      </c>
      <c r="J1804">
        <v>-0.378</v>
      </c>
      <c r="K1804">
        <v>-1.387</v>
      </c>
      <c r="L1804">
        <v>-2.3839999999999999</v>
      </c>
      <c r="M1804">
        <v>-3.141</v>
      </c>
      <c r="N1804">
        <v>-3.2839999999999998</v>
      </c>
      <c r="O1804">
        <v>1.073</v>
      </c>
      <c r="P1804">
        <v>1.0640000000000001</v>
      </c>
      <c r="Q1804">
        <v>1.056</v>
      </c>
      <c r="R1804">
        <v>0.755</v>
      </c>
      <c r="S1804">
        <v>0.34599999999999997</v>
      </c>
    </row>
    <row r="1805" spans="1:19" x14ac:dyDescent="0.3">
      <c r="A1805">
        <v>540</v>
      </c>
      <c r="B1805">
        <v>-0.38800000000000001</v>
      </c>
      <c r="C1805">
        <v>-1.3879999999999999</v>
      </c>
      <c r="D1805">
        <v>-2.3849999999999998</v>
      </c>
      <c r="E1805">
        <v>-3.1379999999999999</v>
      </c>
      <c r="F1805">
        <v>-3.26</v>
      </c>
      <c r="G1805">
        <v>2.7</v>
      </c>
      <c r="H1805">
        <v>0.01</v>
      </c>
      <c r="I1805">
        <v>2.9409999999999998</v>
      </c>
      <c r="J1805">
        <v>-0.376</v>
      </c>
      <c r="K1805">
        <v>-1.387</v>
      </c>
      <c r="L1805">
        <v>-2.3849999999999998</v>
      </c>
      <c r="M1805">
        <v>-3.1440000000000001</v>
      </c>
      <c r="N1805">
        <v>-3.2869999999999999</v>
      </c>
      <c r="O1805">
        <v>1.075</v>
      </c>
      <c r="P1805">
        <v>1.0640000000000001</v>
      </c>
      <c r="Q1805">
        <v>1.0569999999999999</v>
      </c>
      <c r="R1805">
        <v>0.75900000000000001</v>
      </c>
      <c r="S1805">
        <v>0.34699999999999998</v>
      </c>
    </row>
    <row r="1806" spans="1:19" x14ac:dyDescent="0.3">
      <c r="A1806">
        <v>600</v>
      </c>
      <c r="B1806">
        <v>-0.38800000000000001</v>
      </c>
      <c r="C1806">
        <v>-1.3879999999999999</v>
      </c>
      <c r="D1806">
        <v>-2.3849999999999998</v>
      </c>
      <c r="E1806">
        <v>-3.1379999999999999</v>
      </c>
      <c r="F1806">
        <v>-3.26</v>
      </c>
      <c r="G1806">
        <v>2.7</v>
      </c>
      <c r="H1806">
        <v>0.01</v>
      </c>
      <c r="I1806">
        <v>2.9409999999999998</v>
      </c>
      <c r="J1806">
        <v>-0.375</v>
      </c>
      <c r="K1806">
        <v>-1.3859999999999999</v>
      </c>
      <c r="L1806">
        <v>-2.3849999999999998</v>
      </c>
      <c r="M1806">
        <v>-3.1459999999999999</v>
      </c>
      <c r="N1806">
        <v>-3.29</v>
      </c>
      <c r="O1806">
        <v>1.077</v>
      </c>
      <c r="P1806">
        <v>1.0649999999999999</v>
      </c>
      <c r="Q1806">
        <v>1.0569999999999999</v>
      </c>
      <c r="R1806">
        <v>0.76300000000000001</v>
      </c>
      <c r="S1806">
        <v>0.34799999999999998</v>
      </c>
    </row>
    <row r="1808" spans="1:19" x14ac:dyDescent="0.3">
      <c r="A1808" t="s">
        <v>0</v>
      </c>
      <c r="B1808" t="s">
        <v>140</v>
      </c>
    </row>
    <row r="1809" spans="1:19" x14ac:dyDescent="0.3">
      <c r="A1809">
        <v>0</v>
      </c>
      <c r="B1809">
        <v>-0.38800000000000001</v>
      </c>
      <c r="C1809">
        <v>-1.3879999999999999</v>
      </c>
      <c r="D1809">
        <v>-2.3849999999999998</v>
      </c>
      <c r="E1809">
        <v>-3.1379999999999999</v>
      </c>
      <c r="F1809">
        <v>-3.26</v>
      </c>
      <c r="G1809">
        <v>2.7</v>
      </c>
      <c r="H1809">
        <v>0.01</v>
      </c>
      <c r="I1809">
        <v>2.7320000000000002</v>
      </c>
      <c r="J1809">
        <v>-0.38800000000000001</v>
      </c>
      <c r="K1809">
        <v>-1.3879999999999999</v>
      </c>
      <c r="L1809">
        <v>-2.3849999999999998</v>
      </c>
      <c r="M1809">
        <v>-3.1379999999999999</v>
      </c>
      <c r="N1809">
        <v>-3.26</v>
      </c>
      <c r="O1809">
        <v>1.0589999999999999</v>
      </c>
      <c r="P1809">
        <v>1.0589999999999999</v>
      </c>
      <c r="Q1809">
        <v>1.054</v>
      </c>
      <c r="R1809">
        <v>0.74</v>
      </c>
      <c r="S1809">
        <v>0.3</v>
      </c>
    </row>
    <row r="1810" spans="1:19" x14ac:dyDescent="0.3">
      <c r="A1810">
        <v>60</v>
      </c>
      <c r="B1810">
        <v>-0.38800000000000001</v>
      </c>
      <c r="C1810">
        <v>-1.3879999999999999</v>
      </c>
      <c r="D1810">
        <v>-2.3849999999999998</v>
      </c>
      <c r="E1810">
        <v>-3.1379999999999999</v>
      </c>
      <c r="F1810">
        <v>-3.26</v>
      </c>
      <c r="G1810">
        <v>2.7</v>
      </c>
      <c r="H1810">
        <v>0.01</v>
      </c>
      <c r="I1810">
        <v>2.7320000000000002</v>
      </c>
      <c r="J1810">
        <v>-0.38700000000000001</v>
      </c>
      <c r="K1810">
        <v>-1.3879999999999999</v>
      </c>
      <c r="L1810">
        <v>-2.3849999999999998</v>
      </c>
      <c r="M1810">
        <v>-3.1379999999999999</v>
      </c>
      <c r="N1810">
        <v>-3.26</v>
      </c>
      <c r="O1810">
        <v>1.0629999999999999</v>
      </c>
      <c r="P1810">
        <v>1.0609999999999999</v>
      </c>
      <c r="Q1810">
        <v>1.0549999999999999</v>
      </c>
      <c r="R1810">
        <v>0.74399999999999999</v>
      </c>
      <c r="S1810">
        <v>0.30099999999999999</v>
      </c>
    </row>
    <row r="1811" spans="1:19" x14ac:dyDescent="0.3">
      <c r="A1811">
        <v>120</v>
      </c>
      <c r="B1811">
        <v>-0.38800000000000001</v>
      </c>
      <c r="C1811">
        <v>-1.3879999999999999</v>
      </c>
      <c r="D1811">
        <v>-2.3849999999999998</v>
      </c>
      <c r="E1811">
        <v>-3.1379999999999999</v>
      </c>
      <c r="F1811">
        <v>-3.26</v>
      </c>
      <c r="G1811">
        <v>2.7</v>
      </c>
      <c r="H1811">
        <v>0.01</v>
      </c>
      <c r="I1811">
        <v>2.7320000000000002</v>
      </c>
      <c r="J1811">
        <v>-0.38600000000000001</v>
      </c>
      <c r="K1811">
        <v>-1.3879999999999999</v>
      </c>
      <c r="L1811">
        <v>-2.3839999999999999</v>
      </c>
      <c r="M1811">
        <v>-3.137</v>
      </c>
      <c r="N1811">
        <v>-3.26</v>
      </c>
      <c r="O1811">
        <v>1.0649999999999999</v>
      </c>
      <c r="P1811">
        <v>1.0620000000000001</v>
      </c>
      <c r="Q1811">
        <v>1.0549999999999999</v>
      </c>
      <c r="R1811">
        <v>0.748</v>
      </c>
      <c r="S1811">
        <v>0.30099999999999999</v>
      </c>
    </row>
    <row r="1812" spans="1:19" x14ac:dyDescent="0.3">
      <c r="A1812">
        <v>180</v>
      </c>
      <c r="B1812">
        <v>-0.38800000000000001</v>
      </c>
      <c r="C1812">
        <v>-1.3879999999999999</v>
      </c>
      <c r="D1812">
        <v>-2.3849999999999998</v>
      </c>
      <c r="E1812">
        <v>-3.1379999999999999</v>
      </c>
      <c r="F1812">
        <v>-3.26</v>
      </c>
      <c r="G1812">
        <v>2.7</v>
      </c>
      <c r="H1812">
        <v>0.01</v>
      </c>
      <c r="I1812">
        <v>2.7320000000000002</v>
      </c>
      <c r="J1812">
        <v>-0.38500000000000001</v>
      </c>
      <c r="K1812">
        <v>-1.3879999999999999</v>
      </c>
      <c r="L1812">
        <v>-2.3839999999999999</v>
      </c>
      <c r="M1812">
        <v>-3.137</v>
      </c>
      <c r="N1812">
        <v>-3.26</v>
      </c>
      <c r="O1812">
        <v>1.0669999999999999</v>
      </c>
      <c r="P1812">
        <v>1.0620000000000001</v>
      </c>
      <c r="Q1812">
        <v>1.0549999999999999</v>
      </c>
      <c r="R1812">
        <v>0.749</v>
      </c>
      <c r="S1812">
        <v>0.30199999999999999</v>
      </c>
    </row>
    <row r="1813" spans="1:19" x14ac:dyDescent="0.3">
      <c r="A1813">
        <v>240</v>
      </c>
      <c r="B1813">
        <v>-0.38800000000000001</v>
      </c>
      <c r="C1813">
        <v>-1.3879999999999999</v>
      </c>
      <c r="D1813">
        <v>-2.3849999999999998</v>
      </c>
      <c r="E1813">
        <v>-3.1379999999999999</v>
      </c>
      <c r="F1813">
        <v>-3.26</v>
      </c>
      <c r="G1813">
        <v>2.7</v>
      </c>
      <c r="H1813">
        <v>0.01</v>
      </c>
      <c r="I1813">
        <v>2.7320000000000002</v>
      </c>
      <c r="J1813">
        <v>-0.38400000000000001</v>
      </c>
      <c r="K1813">
        <v>-1.3879999999999999</v>
      </c>
      <c r="L1813">
        <v>-2.3839999999999999</v>
      </c>
      <c r="M1813">
        <v>-3.137</v>
      </c>
      <c r="N1813">
        <v>-3.26</v>
      </c>
      <c r="O1813">
        <v>1.0680000000000001</v>
      </c>
      <c r="P1813">
        <v>1.0620000000000001</v>
      </c>
      <c r="Q1813">
        <v>1.0549999999999999</v>
      </c>
      <c r="R1813">
        <v>0.748</v>
      </c>
      <c r="S1813">
        <v>0.30199999999999999</v>
      </c>
    </row>
    <row r="1814" spans="1:19" x14ac:dyDescent="0.3">
      <c r="A1814">
        <v>300</v>
      </c>
      <c r="B1814">
        <v>-0.38800000000000001</v>
      </c>
      <c r="C1814">
        <v>-1.3879999999999999</v>
      </c>
      <c r="D1814">
        <v>-2.3849999999999998</v>
      </c>
      <c r="E1814">
        <v>-3.1379999999999999</v>
      </c>
      <c r="F1814">
        <v>-3.26</v>
      </c>
      <c r="G1814">
        <v>2.7</v>
      </c>
      <c r="H1814">
        <v>0.01</v>
      </c>
      <c r="I1814">
        <v>2.7320000000000002</v>
      </c>
      <c r="J1814">
        <v>-0.38200000000000001</v>
      </c>
      <c r="K1814">
        <v>-1.3879999999999999</v>
      </c>
      <c r="L1814">
        <v>-2.3839999999999999</v>
      </c>
      <c r="M1814">
        <v>-3.1379999999999999</v>
      </c>
      <c r="N1814">
        <v>-3.26</v>
      </c>
      <c r="O1814">
        <v>1.07</v>
      </c>
      <c r="P1814">
        <v>1.0620000000000001</v>
      </c>
      <c r="Q1814">
        <v>1.056</v>
      </c>
      <c r="R1814">
        <v>0.747</v>
      </c>
      <c r="S1814">
        <v>0.30399999999999999</v>
      </c>
    </row>
    <row r="1815" spans="1:19" x14ac:dyDescent="0.3">
      <c r="A1815">
        <v>360</v>
      </c>
      <c r="B1815">
        <v>-0.38800000000000001</v>
      </c>
      <c r="C1815">
        <v>-1.3879999999999999</v>
      </c>
      <c r="D1815">
        <v>-2.3849999999999998</v>
      </c>
      <c r="E1815">
        <v>-3.1379999999999999</v>
      </c>
      <c r="F1815">
        <v>-3.26</v>
      </c>
      <c r="G1815">
        <v>2.7</v>
      </c>
      <c r="H1815">
        <v>0.01</v>
      </c>
      <c r="I1815">
        <v>2.7320000000000002</v>
      </c>
      <c r="J1815">
        <v>-0.38100000000000001</v>
      </c>
      <c r="K1815">
        <v>-1.3879999999999999</v>
      </c>
      <c r="L1815">
        <v>-2.3839999999999999</v>
      </c>
      <c r="M1815">
        <v>-3.1379999999999999</v>
      </c>
      <c r="N1815">
        <v>-3.26</v>
      </c>
      <c r="O1815">
        <v>1.071</v>
      </c>
      <c r="P1815">
        <v>1.0620000000000001</v>
      </c>
      <c r="Q1815">
        <v>1.056</v>
      </c>
      <c r="R1815">
        <v>0.747</v>
      </c>
      <c r="S1815">
        <v>0.30599999999999999</v>
      </c>
    </row>
    <row r="1816" spans="1:19" x14ac:dyDescent="0.3">
      <c r="A1816">
        <v>420</v>
      </c>
      <c r="B1816">
        <v>-0.38800000000000001</v>
      </c>
      <c r="C1816">
        <v>-1.3879999999999999</v>
      </c>
      <c r="D1816">
        <v>-2.3849999999999998</v>
      </c>
      <c r="E1816">
        <v>-3.1379999999999999</v>
      </c>
      <c r="F1816">
        <v>-3.26</v>
      </c>
      <c r="G1816">
        <v>2.7</v>
      </c>
      <c r="H1816">
        <v>0.01</v>
      </c>
      <c r="I1816">
        <v>2.7320000000000002</v>
      </c>
      <c r="J1816">
        <v>-0.379</v>
      </c>
      <c r="K1816">
        <v>-1.387</v>
      </c>
      <c r="L1816">
        <v>-2.3839999999999999</v>
      </c>
      <c r="M1816">
        <v>-3.1389999999999998</v>
      </c>
      <c r="N1816">
        <v>-3.26</v>
      </c>
      <c r="O1816">
        <v>1.0720000000000001</v>
      </c>
      <c r="P1816">
        <v>1.0629999999999999</v>
      </c>
      <c r="Q1816">
        <v>1.056</v>
      </c>
      <c r="R1816">
        <v>0.747</v>
      </c>
      <c r="S1816">
        <v>0.30599999999999999</v>
      </c>
    </row>
    <row r="1817" spans="1:19" x14ac:dyDescent="0.3">
      <c r="A1817">
        <v>480</v>
      </c>
      <c r="B1817">
        <v>-0.38800000000000001</v>
      </c>
      <c r="C1817">
        <v>-1.3879999999999999</v>
      </c>
      <c r="D1817">
        <v>-2.3849999999999998</v>
      </c>
      <c r="E1817">
        <v>-3.1379999999999999</v>
      </c>
      <c r="F1817">
        <v>-3.26</v>
      </c>
      <c r="G1817">
        <v>2.7</v>
      </c>
      <c r="H1817">
        <v>0.01</v>
      </c>
      <c r="I1817">
        <v>2.7320000000000002</v>
      </c>
      <c r="J1817">
        <v>-0.378</v>
      </c>
      <c r="K1817">
        <v>-1.387</v>
      </c>
      <c r="L1817">
        <v>-2.3849999999999998</v>
      </c>
      <c r="M1817">
        <v>-3.1389999999999998</v>
      </c>
      <c r="N1817">
        <v>-3.26</v>
      </c>
      <c r="O1817">
        <v>1.073</v>
      </c>
      <c r="P1817">
        <v>1.0629999999999999</v>
      </c>
      <c r="Q1817">
        <v>1.0569999999999999</v>
      </c>
      <c r="R1817">
        <v>0.746</v>
      </c>
      <c r="S1817">
        <v>0.30599999999999999</v>
      </c>
    </row>
    <row r="1818" spans="1:19" x14ac:dyDescent="0.3">
      <c r="A1818">
        <v>540</v>
      </c>
      <c r="B1818">
        <v>-0.38800000000000001</v>
      </c>
      <c r="C1818">
        <v>-1.3879999999999999</v>
      </c>
      <c r="D1818">
        <v>-2.3849999999999998</v>
      </c>
      <c r="E1818">
        <v>-3.1379999999999999</v>
      </c>
      <c r="F1818">
        <v>-3.26</v>
      </c>
      <c r="G1818">
        <v>2.7</v>
      </c>
      <c r="H1818">
        <v>0.01</v>
      </c>
      <c r="I1818">
        <v>2.7320000000000002</v>
      </c>
      <c r="J1818">
        <v>-0.376</v>
      </c>
      <c r="K1818">
        <v>-1.387</v>
      </c>
      <c r="L1818">
        <v>-2.3849999999999998</v>
      </c>
      <c r="M1818">
        <v>-3.1389999999999998</v>
      </c>
      <c r="N1818">
        <v>-3.26</v>
      </c>
      <c r="O1818">
        <v>1.075</v>
      </c>
      <c r="P1818">
        <v>1.0640000000000001</v>
      </c>
      <c r="Q1818">
        <v>1.0569999999999999</v>
      </c>
      <c r="R1818">
        <v>0.745</v>
      </c>
      <c r="S1818">
        <v>0.30499999999999999</v>
      </c>
    </row>
    <row r="1819" spans="1:19" x14ac:dyDescent="0.3">
      <c r="A1819">
        <v>600</v>
      </c>
      <c r="B1819">
        <v>-0.38800000000000001</v>
      </c>
      <c r="C1819">
        <v>-1.3879999999999999</v>
      </c>
      <c r="D1819">
        <v>-2.3849999999999998</v>
      </c>
      <c r="E1819">
        <v>-3.1379999999999999</v>
      </c>
      <c r="F1819">
        <v>-3.26</v>
      </c>
      <c r="G1819">
        <v>2.7</v>
      </c>
      <c r="H1819">
        <v>0.01</v>
      </c>
      <c r="I1819">
        <v>2.7320000000000002</v>
      </c>
      <c r="J1819">
        <v>-0.375</v>
      </c>
      <c r="K1819">
        <v>-1.3859999999999999</v>
      </c>
      <c r="L1819">
        <v>-2.3849999999999998</v>
      </c>
      <c r="M1819">
        <v>-3.1389999999999998</v>
      </c>
      <c r="N1819">
        <v>-3.26</v>
      </c>
      <c r="O1819">
        <v>1.077</v>
      </c>
      <c r="P1819">
        <v>1.0649999999999999</v>
      </c>
      <c r="Q1819">
        <v>1.0569999999999999</v>
      </c>
      <c r="R1819">
        <v>0.746</v>
      </c>
      <c r="S1819">
        <v>0.30399999999999999</v>
      </c>
    </row>
    <row r="1821" spans="1:19" x14ac:dyDescent="0.3">
      <c r="A1821" t="s">
        <v>0</v>
      </c>
      <c r="B1821" t="s">
        <v>141</v>
      </c>
    </row>
    <row r="1822" spans="1:19" x14ac:dyDescent="0.3">
      <c r="A1822">
        <v>0</v>
      </c>
      <c r="B1822">
        <v>-0.38800000000000001</v>
      </c>
      <c r="C1822">
        <v>-1.3879999999999999</v>
      </c>
      <c r="D1822">
        <v>-2.3849999999999998</v>
      </c>
      <c r="E1822">
        <v>-3.1379999999999999</v>
      </c>
      <c r="F1822">
        <v>-3.26</v>
      </c>
      <c r="G1822">
        <v>2.7</v>
      </c>
      <c r="H1822">
        <v>0.01</v>
      </c>
      <c r="I1822">
        <v>2.5110000000000001</v>
      </c>
      <c r="J1822">
        <v>-0.38800000000000001</v>
      </c>
      <c r="K1822">
        <v>-1.3879999999999999</v>
      </c>
      <c r="L1822">
        <v>-2.3849999999999998</v>
      </c>
      <c r="M1822">
        <v>-3.1379999999999999</v>
      </c>
      <c r="N1822">
        <v>-3.26</v>
      </c>
      <c r="O1822">
        <v>1.0589999999999999</v>
      </c>
      <c r="P1822">
        <v>1.0589999999999999</v>
      </c>
      <c r="Q1822">
        <v>1.054</v>
      </c>
      <c r="R1822">
        <v>0.74</v>
      </c>
      <c r="S1822">
        <v>0.3</v>
      </c>
    </row>
    <row r="1823" spans="1:19" x14ac:dyDescent="0.3">
      <c r="A1823">
        <v>60</v>
      </c>
      <c r="B1823">
        <v>-0.38800000000000001</v>
      </c>
      <c r="C1823">
        <v>-1.3879999999999999</v>
      </c>
      <c r="D1823">
        <v>-2.3849999999999998</v>
      </c>
      <c r="E1823">
        <v>-3.1379999999999999</v>
      </c>
      <c r="F1823">
        <v>-3.26</v>
      </c>
      <c r="G1823">
        <v>2.7</v>
      </c>
      <c r="H1823">
        <v>0.01</v>
      </c>
      <c r="I1823">
        <v>2.5110000000000001</v>
      </c>
      <c r="J1823">
        <v>-0.38700000000000001</v>
      </c>
      <c r="K1823">
        <v>-1.3879999999999999</v>
      </c>
      <c r="L1823">
        <v>-2.3849999999999998</v>
      </c>
      <c r="M1823">
        <v>-3.1379999999999999</v>
      </c>
      <c r="N1823">
        <v>-3.2570000000000001</v>
      </c>
      <c r="O1823">
        <v>1.0629999999999999</v>
      </c>
      <c r="P1823">
        <v>1.0609999999999999</v>
      </c>
      <c r="Q1823">
        <v>1.0549999999999999</v>
      </c>
      <c r="R1823">
        <v>0.745</v>
      </c>
      <c r="S1823">
        <v>0.29199999999999998</v>
      </c>
    </row>
    <row r="1824" spans="1:19" x14ac:dyDescent="0.3">
      <c r="A1824">
        <v>120</v>
      </c>
      <c r="B1824">
        <v>-0.38800000000000001</v>
      </c>
      <c r="C1824">
        <v>-1.3879999999999999</v>
      </c>
      <c r="D1824">
        <v>-2.3849999999999998</v>
      </c>
      <c r="E1824">
        <v>-3.1379999999999999</v>
      </c>
      <c r="F1824">
        <v>-3.26</v>
      </c>
      <c r="G1824">
        <v>2.7</v>
      </c>
      <c r="H1824">
        <v>0.01</v>
      </c>
      <c r="I1824">
        <v>2.5110000000000001</v>
      </c>
      <c r="J1824">
        <v>-0.38600000000000001</v>
      </c>
      <c r="K1824">
        <v>-1.3879999999999999</v>
      </c>
      <c r="L1824">
        <v>-2.3839999999999999</v>
      </c>
      <c r="M1824">
        <v>-3.137</v>
      </c>
      <c r="N1824">
        <v>-3.254</v>
      </c>
      <c r="O1824">
        <v>1.0649999999999999</v>
      </c>
      <c r="P1824">
        <v>1.0620000000000001</v>
      </c>
      <c r="Q1824">
        <v>1.054</v>
      </c>
      <c r="R1824">
        <v>0.747</v>
      </c>
      <c r="S1824">
        <v>0.28599999999999998</v>
      </c>
    </row>
    <row r="1825" spans="1:19" x14ac:dyDescent="0.3">
      <c r="A1825">
        <v>180</v>
      </c>
      <c r="B1825">
        <v>-0.38800000000000001</v>
      </c>
      <c r="C1825">
        <v>-1.3879999999999999</v>
      </c>
      <c r="D1825">
        <v>-2.3849999999999998</v>
      </c>
      <c r="E1825">
        <v>-3.1379999999999999</v>
      </c>
      <c r="F1825">
        <v>-3.26</v>
      </c>
      <c r="G1825">
        <v>2.7</v>
      </c>
      <c r="H1825">
        <v>0.01</v>
      </c>
      <c r="I1825">
        <v>2.5110000000000001</v>
      </c>
      <c r="J1825">
        <v>-0.38500000000000001</v>
      </c>
      <c r="K1825">
        <v>-1.3879999999999999</v>
      </c>
      <c r="L1825">
        <v>-2.3839999999999999</v>
      </c>
      <c r="M1825">
        <v>-3.1360000000000001</v>
      </c>
      <c r="N1825">
        <v>-3.2509999999999999</v>
      </c>
      <c r="O1825">
        <v>1.0669999999999999</v>
      </c>
      <c r="P1825">
        <v>1.0620000000000001</v>
      </c>
      <c r="Q1825">
        <v>1.0549999999999999</v>
      </c>
      <c r="R1825">
        <v>0.747</v>
      </c>
      <c r="S1825">
        <v>0.28000000000000003</v>
      </c>
    </row>
    <row r="1826" spans="1:19" x14ac:dyDescent="0.3">
      <c r="A1826">
        <v>240</v>
      </c>
      <c r="B1826">
        <v>-0.38800000000000001</v>
      </c>
      <c r="C1826">
        <v>-1.3879999999999999</v>
      </c>
      <c r="D1826">
        <v>-2.3849999999999998</v>
      </c>
      <c r="E1826">
        <v>-3.1379999999999999</v>
      </c>
      <c r="F1826">
        <v>-3.26</v>
      </c>
      <c r="G1826">
        <v>2.7</v>
      </c>
      <c r="H1826">
        <v>0.01</v>
      </c>
      <c r="I1826">
        <v>2.5110000000000001</v>
      </c>
      <c r="J1826">
        <v>-0.38400000000000001</v>
      </c>
      <c r="K1826">
        <v>-1.3879999999999999</v>
      </c>
      <c r="L1826">
        <v>-2.3839999999999999</v>
      </c>
      <c r="M1826">
        <v>-3.1379999999999999</v>
      </c>
      <c r="N1826">
        <v>-3.2480000000000002</v>
      </c>
      <c r="O1826">
        <v>1.0680000000000001</v>
      </c>
      <c r="P1826">
        <v>1.0620000000000001</v>
      </c>
      <c r="Q1826">
        <v>1.056</v>
      </c>
      <c r="R1826">
        <v>0.751</v>
      </c>
      <c r="S1826">
        <v>0.27400000000000002</v>
      </c>
    </row>
    <row r="1827" spans="1:19" x14ac:dyDescent="0.3">
      <c r="A1827">
        <v>300</v>
      </c>
      <c r="B1827">
        <v>-0.38800000000000001</v>
      </c>
      <c r="C1827">
        <v>-1.3879999999999999</v>
      </c>
      <c r="D1827">
        <v>-2.3849999999999998</v>
      </c>
      <c r="E1827">
        <v>-3.1379999999999999</v>
      </c>
      <c r="F1827">
        <v>-3.26</v>
      </c>
      <c r="G1827">
        <v>2.7</v>
      </c>
      <c r="H1827">
        <v>0.01</v>
      </c>
      <c r="I1827">
        <v>2.5110000000000001</v>
      </c>
      <c r="J1827">
        <v>-0.38200000000000001</v>
      </c>
      <c r="K1827">
        <v>-1.3879999999999999</v>
      </c>
      <c r="L1827">
        <v>-2.3839999999999999</v>
      </c>
      <c r="M1827">
        <v>-3.1389999999999998</v>
      </c>
      <c r="N1827">
        <v>-3.2450000000000001</v>
      </c>
      <c r="O1827">
        <v>1.07</v>
      </c>
      <c r="P1827">
        <v>1.0620000000000001</v>
      </c>
      <c r="Q1827">
        <v>1.0549999999999999</v>
      </c>
      <c r="R1827">
        <v>0.75</v>
      </c>
      <c r="S1827">
        <v>0.27200000000000002</v>
      </c>
    </row>
    <row r="1828" spans="1:19" x14ac:dyDescent="0.3">
      <c r="A1828">
        <v>360</v>
      </c>
      <c r="B1828">
        <v>-0.38800000000000001</v>
      </c>
      <c r="C1828">
        <v>-1.3879999999999999</v>
      </c>
      <c r="D1828">
        <v>-2.3849999999999998</v>
      </c>
      <c r="E1828">
        <v>-3.1379999999999999</v>
      </c>
      <c r="F1828">
        <v>-3.26</v>
      </c>
      <c r="G1828">
        <v>2.7</v>
      </c>
      <c r="H1828">
        <v>0.01</v>
      </c>
      <c r="I1828">
        <v>2.5110000000000001</v>
      </c>
      <c r="J1828">
        <v>-0.38100000000000001</v>
      </c>
      <c r="K1828">
        <v>-1.3879999999999999</v>
      </c>
      <c r="L1828">
        <v>-2.3839999999999999</v>
      </c>
      <c r="M1828">
        <v>-3.1379999999999999</v>
      </c>
      <c r="N1828">
        <v>-3.242</v>
      </c>
      <c r="O1828">
        <v>1.071</v>
      </c>
      <c r="P1828">
        <v>1.0620000000000001</v>
      </c>
      <c r="Q1828">
        <v>1.056</v>
      </c>
      <c r="R1828">
        <v>0.747</v>
      </c>
      <c r="S1828">
        <v>0.27</v>
      </c>
    </row>
    <row r="1829" spans="1:19" x14ac:dyDescent="0.3">
      <c r="A1829">
        <v>420</v>
      </c>
      <c r="B1829">
        <v>-0.38800000000000001</v>
      </c>
      <c r="C1829">
        <v>-1.3879999999999999</v>
      </c>
      <c r="D1829">
        <v>-2.3849999999999998</v>
      </c>
      <c r="E1829">
        <v>-3.1379999999999999</v>
      </c>
      <c r="F1829">
        <v>-3.26</v>
      </c>
      <c r="G1829">
        <v>2.7</v>
      </c>
      <c r="H1829">
        <v>0.01</v>
      </c>
      <c r="I1829">
        <v>2.5110000000000001</v>
      </c>
      <c r="J1829">
        <v>-0.379</v>
      </c>
      <c r="K1829">
        <v>-1.387</v>
      </c>
      <c r="L1829">
        <v>-2.3849999999999998</v>
      </c>
      <c r="M1829">
        <v>-3.137</v>
      </c>
      <c r="N1829">
        <v>-3.2389999999999999</v>
      </c>
      <c r="O1829">
        <v>1.0720000000000001</v>
      </c>
      <c r="P1829">
        <v>1.0629999999999999</v>
      </c>
      <c r="Q1829">
        <v>1.0569999999999999</v>
      </c>
      <c r="R1829">
        <v>0.74099999999999999</v>
      </c>
      <c r="S1829">
        <v>0.26800000000000002</v>
      </c>
    </row>
    <row r="1830" spans="1:19" x14ac:dyDescent="0.3">
      <c r="A1830">
        <v>480</v>
      </c>
      <c r="B1830">
        <v>-0.38800000000000001</v>
      </c>
      <c r="C1830">
        <v>-1.3879999999999999</v>
      </c>
      <c r="D1830">
        <v>-2.3849999999999998</v>
      </c>
      <c r="E1830">
        <v>-3.1379999999999999</v>
      </c>
      <c r="F1830">
        <v>-3.26</v>
      </c>
      <c r="G1830">
        <v>2.7</v>
      </c>
      <c r="H1830">
        <v>0.01</v>
      </c>
      <c r="I1830">
        <v>2.5110000000000001</v>
      </c>
      <c r="J1830">
        <v>-0.378</v>
      </c>
      <c r="K1830">
        <v>-1.387</v>
      </c>
      <c r="L1830">
        <v>-2.3849999999999998</v>
      </c>
      <c r="M1830">
        <v>-3.1349999999999998</v>
      </c>
      <c r="N1830">
        <v>-3.2360000000000002</v>
      </c>
      <c r="O1830">
        <v>1.073</v>
      </c>
      <c r="P1830">
        <v>1.0629999999999999</v>
      </c>
      <c r="Q1830">
        <v>1.0569999999999999</v>
      </c>
      <c r="R1830">
        <v>0.73599999999999999</v>
      </c>
      <c r="S1830">
        <v>0.26500000000000001</v>
      </c>
    </row>
    <row r="1831" spans="1:19" x14ac:dyDescent="0.3">
      <c r="A1831">
        <v>540</v>
      </c>
      <c r="B1831">
        <v>-0.38800000000000001</v>
      </c>
      <c r="C1831">
        <v>-1.3879999999999999</v>
      </c>
      <c r="D1831">
        <v>-2.3849999999999998</v>
      </c>
      <c r="E1831">
        <v>-3.1379999999999999</v>
      </c>
      <c r="F1831">
        <v>-3.26</v>
      </c>
      <c r="G1831">
        <v>2.7</v>
      </c>
      <c r="H1831">
        <v>0.01</v>
      </c>
      <c r="I1831">
        <v>2.5110000000000001</v>
      </c>
      <c r="J1831">
        <v>-0.376</v>
      </c>
      <c r="K1831">
        <v>-1.387</v>
      </c>
      <c r="L1831">
        <v>-2.3849999999999998</v>
      </c>
      <c r="M1831">
        <v>-3.133</v>
      </c>
      <c r="N1831">
        <v>-3.2330000000000001</v>
      </c>
      <c r="O1831">
        <v>1.075</v>
      </c>
      <c r="P1831">
        <v>1.0640000000000001</v>
      </c>
      <c r="Q1831">
        <v>1.0569999999999999</v>
      </c>
      <c r="R1831">
        <v>0.73</v>
      </c>
      <c r="S1831">
        <v>0.26200000000000001</v>
      </c>
    </row>
    <row r="1832" spans="1:19" x14ac:dyDescent="0.3">
      <c r="A1832">
        <v>600</v>
      </c>
      <c r="B1832">
        <v>-0.38800000000000001</v>
      </c>
      <c r="C1832">
        <v>-1.3879999999999999</v>
      </c>
      <c r="D1832">
        <v>-2.3849999999999998</v>
      </c>
      <c r="E1832">
        <v>-3.1379999999999999</v>
      </c>
      <c r="F1832">
        <v>-3.26</v>
      </c>
      <c r="G1832">
        <v>2.7</v>
      </c>
      <c r="H1832">
        <v>0.01</v>
      </c>
      <c r="I1832">
        <v>2.5110000000000001</v>
      </c>
      <c r="J1832">
        <v>-0.375</v>
      </c>
      <c r="K1832">
        <v>-1.3859999999999999</v>
      </c>
      <c r="L1832">
        <v>-2.3849999999999998</v>
      </c>
      <c r="M1832">
        <v>-3.1309999999999998</v>
      </c>
      <c r="N1832">
        <v>-3.23</v>
      </c>
      <c r="O1832">
        <v>1.077</v>
      </c>
      <c r="P1832">
        <v>1.0649999999999999</v>
      </c>
      <c r="Q1832">
        <v>1.0569999999999999</v>
      </c>
      <c r="R1832">
        <v>0.72599999999999998</v>
      </c>
      <c r="S1832">
        <v>0.25900000000000001</v>
      </c>
    </row>
    <row r="1834" spans="1:19" x14ac:dyDescent="0.3">
      <c r="A1834" t="s">
        <v>0</v>
      </c>
      <c r="B1834" t="s">
        <v>142</v>
      </c>
    </row>
    <row r="1835" spans="1:19" x14ac:dyDescent="0.3">
      <c r="A1835">
        <v>0</v>
      </c>
      <c r="B1835">
        <v>-0.38800000000000001</v>
      </c>
      <c r="C1835">
        <v>-1.3879999999999999</v>
      </c>
      <c r="D1835">
        <v>-2.3849999999999998</v>
      </c>
      <c r="E1835">
        <v>-3.1320000000000001</v>
      </c>
      <c r="F1835">
        <v>-3.25</v>
      </c>
      <c r="G1835">
        <v>2.7</v>
      </c>
      <c r="H1835">
        <v>0.01</v>
      </c>
      <c r="I1835">
        <v>2.9420000000000002</v>
      </c>
      <c r="J1835">
        <v>-0.38800000000000001</v>
      </c>
      <c r="K1835">
        <v>-1.3879999999999999</v>
      </c>
      <c r="L1835">
        <v>-2.3849999999999998</v>
      </c>
      <c r="M1835">
        <v>-3.1320000000000001</v>
      </c>
      <c r="N1835">
        <v>-3.25</v>
      </c>
      <c r="O1835">
        <v>1.0589999999999999</v>
      </c>
      <c r="P1835">
        <v>1.0589999999999999</v>
      </c>
      <c r="Q1835">
        <v>1.054</v>
      </c>
      <c r="R1835">
        <v>0.73299999999999998</v>
      </c>
      <c r="S1835">
        <v>0.29699999999999999</v>
      </c>
    </row>
    <row r="1836" spans="1:19" x14ac:dyDescent="0.3">
      <c r="A1836">
        <v>60</v>
      </c>
      <c r="B1836">
        <v>-0.38800000000000001</v>
      </c>
      <c r="C1836">
        <v>-1.3879999999999999</v>
      </c>
      <c r="D1836">
        <v>-2.3849999999999998</v>
      </c>
      <c r="E1836">
        <v>-3.1320000000000001</v>
      </c>
      <c r="F1836">
        <v>-3.25</v>
      </c>
      <c r="G1836">
        <v>2.7</v>
      </c>
      <c r="H1836">
        <v>0.01</v>
      </c>
      <c r="I1836">
        <v>2.9420000000000002</v>
      </c>
      <c r="J1836">
        <v>-0.38700000000000001</v>
      </c>
      <c r="K1836">
        <v>-1.3879999999999999</v>
      </c>
      <c r="L1836">
        <v>-2.3849999999999998</v>
      </c>
      <c r="M1836">
        <v>-3.1309999999999998</v>
      </c>
      <c r="N1836">
        <v>-3.2530000000000001</v>
      </c>
      <c r="O1836">
        <v>1.0629999999999999</v>
      </c>
      <c r="P1836">
        <v>1.0620000000000001</v>
      </c>
      <c r="Q1836">
        <v>1.0549999999999999</v>
      </c>
      <c r="R1836">
        <v>0.73699999999999999</v>
      </c>
      <c r="S1836">
        <v>0.30599999999999999</v>
      </c>
    </row>
    <row r="1837" spans="1:19" x14ac:dyDescent="0.3">
      <c r="A1837">
        <v>120</v>
      </c>
      <c r="B1837">
        <v>-0.38800000000000001</v>
      </c>
      <c r="C1837">
        <v>-1.3879999999999999</v>
      </c>
      <c r="D1837">
        <v>-2.3849999999999998</v>
      </c>
      <c r="E1837">
        <v>-3.1320000000000001</v>
      </c>
      <c r="F1837">
        <v>-3.25</v>
      </c>
      <c r="G1837">
        <v>2.7</v>
      </c>
      <c r="H1837">
        <v>0.01</v>
      </c>
      <c r="I1837">
        <v>2.9420000000000002</v>
      </c>
      <c r="J1837">
        <v>-0.38600000000000001</v>
      </c>
      <c r="K1837">
        <v>-1.3879999999999999</v>
      </c>
      <c r="L1837">
        <v>-2.3849999999999998</v>
      </c>
      <c r="M1837">
        <v>-3.13</v>
      </c>
      <c r="N1837">
        <v>-3.2559999999999998</v>
      </c>
      <c r="O1837">
        <v>1.0649999999999999</v>
      </c>
      <c r="P1837">
        <v>1.0609999999999999</v>
      </c>
      <c r="Q1837">
        <v>1.0549999999999999</v>
      </c>
      <c r="R1837">
        <v>0.74299999999999999</v>
      </c>
      <c r="S1837">
        <v>0.314</v>
      </c>
    </row>
    <row r="1838" spans="1:19" x14ac:dyDescent="0.3">
      <c r="A1838">
        <v>180</v>
      </c>
      <c r="B1838">
        <v>-0.38800000000000001</v>
      </c>
      <c r="C1838">
        <v>-1.3879999999999999</v>
      </c>
      <c r="D1838">
        <v>-2.3849999999999998</v>
      </c>
      <c r="E1838">
        <v>-3.1320000000000001</v>
      </c>
      <c r="F1838">
        <v>-3.25</v>
      </c>
      <c r="G1838">
        <v>2.7</v>
      </c>
      <c r="H1838">
        <v>0.01</v>
      </c>
      <c r="I1838">
        <v>2.9420000000000002</v>
      </c>
      <c r="J1838">
        <v>-0.38500000000000001</v>
      </c>
      <c r="K1838">
        <v>-1.3879999999999999</v>
      </c>
      <c r="L1838">
        <v>-2.3839999999999999</v>
      </c>
      <c r="M1838">
        <v>-3.13</v>
      </c>
      <c r="N1838">
        <v>-3.2589999999999999</v>
      </c>
      <c r="O1838">
        <v>1.0669999999999999</v>
      </c>
      <c r="P1838">
        <v>1.0620000000000001</v>
      </c>
      <c r="Q1838">
        <v>1.054</v>
      </c>
      <c r="R1838">
        <v>0.74299999999999999</v>
      </c>
      <c r="S1838">
        <v>0.32</v>
      </c>
    </row>
    <row r="1839" spans="1:19" x14ac:dyDescent="0.3">
      <c r="A1839">
        <v>240</v>
      </c>
      <c r="B1839">
        <v>-0.38800000000000001</v>
      </c>
      <c r="C1839">
        <v>-1.3879999999999999</v>
      </c>
      <c r="D1839">
        <v>-2.3849999999999998</v>
      </c>
      <c r="E1839">
        <v>-3.1320000000000001</v>
      </c>
      <c r="F1839">
        <v>-3.25</v>
      </c>
      <c r="G1839">
        <v>2.7</v>
      </c>
      <c r="H1839">
        <v>0.01</v>
      </c>
      <c r="I1839">
        <v>2.9420000000000002</v>
      </c>
      <c r="J1839">
        <v>-0.38400000000000001</v>
      </c>
      <c r="K1839">
        <v>-1.3879999999999999</v>
      </c>
      <c r="L1839">
        <v>-2.3839999999999999</v>
      </c>
      <c r="M1839">
        <v>-3.13</v>
      </c>
      <c r="N1839">
        <v>-3.262</v>
      </c>
      <c r="O1839">
        <v>1.0680000000000001</v>
      </c>
      <c r="P1839">
        <v>1.0620000000000001</v>
      </c>
      <c r="Q1839">
        <v>1.0549999999999999</v>
      </c>
      <c r="R1839">
        <v>0.73899999999999999</v>
      </c>
      <c r="S1839">
        <v>0.32600000000000001</v>
      </c>
    </row>
    <row r="1840" spans="1:19" x14ac:dyDescent="0.3">
      <c r="A1840">
        <v>300</v>
      </c>
      <c r="B1840">
        <v>-0.38800000000000001</v>
      </c>
      <c r="C1840">
        <v>-1.3879999999999999</v>
      </c>
      <c r="D1840">
        <v>-2.3849999999999998</v>
      </c>
      <c r="E1840">
        <v>-3.1320000000000001</v>
      </c>
      <c r="F1840">
        <v>-3.25</v>
      </c>
      <c r="G1840">
        <v>2.7</v>
      </c>
      <c r="H1840">
        <v>0.01</v>
      </c>
      <c r="I1840">
        <v>2.9420000000000002</v>
      </c>
      <c r="J1840">
        <v>-0.38200000000000001</v>
      </c>
      <c r="K1840">
        <v>-1.3879999999999999</v>
      </c>
      <c r="L1840">
        <v>-2.3839999999999999</v>
      </c>
      <c r="M1840">
        <v>-3.13</v>
      </c>
      <c r="N1840">
        <v>-3.2650000000000001</v>
      </c>
      <c r="O1840">
        <v>1.07</v>
      </c>
      <c r="P1840">
        <v>1.0620000000000001</v>
      </c>
      <c r="Q1840">
        <v>1.056</v>
      </c>
      <c r="R1840">
        <v>0.73799999999999999</v>
      </c>
      <c r="S1840">
        <v>0.33200000000000002</v>
      </c>
    </row>
    <row r="1841" spans="1:19" x14ac:dyDescent="0.3">
      <c r="A1841">
        <v>360</v>
      </c>
      <c r="B1841">
        <v>-0.38800000000000001</v>
      </c>
      <c r="C1841">
        <v>-1.3879999999999999</v>
      </c>
      <c r="D1841">
        <v>-2.3849999999999998</v>
      </c>
      <c r="E1841">
        <v>-3.1320000000000001</v>
      </c>
      <c r="F1841">
        <v>-3.25</v>
      </c>
      <c r="G1841">
        <v>2.7</v>
      </c>
      <c r="H1841">
        <v>0.01</v>
      </c>
      <c r="I1841">
        <v>2.9420000000000002</v>
      </c>
      <c r="J1841">
        <v>-0.38100000000000001</v>
      </c>
      <c r="K1841">
        <v>-1.3879999999999999</v>
      </c>
      <c r="L1841">
        <v>-2.3839999999999999</v>
      </c>
      <c r="M1841">
        <v>-3.1309999999999998</v>
      </c>
      <c r="N1841">
        <v>-3.2679999999999998</v>
      </c>
      <c r="O1841">
        <v>1.071</v>
      </c>
      <c r="P1841">
        <v>1.0620000000000001</v>
      </c>
      <c r="Q1841">
        <v>1.056</v>
      </c>
      <c r="R1841">
        <v>0.74</v>
      </c>
      <c r="S1841">
        <v>0.33800000000000002</v>
      </c>
    </row>
    <row r="1842" spans="1:19" x14ac:dyDescent="0.3">
      <c r="A1842">
        <v>420</v>
      </c>
      <c r="B1842">
        <v>-0.38800000000000001</v>
      </c>
      <c r="C1842">
        <v>-1.3879999999999999</v>
      </c>
      <c r="D1842">
        <v>-2.3849999999999998</v>
      </c>
      <c r="E1842">
        <v>-3.1320000000000001</v>
      </c>
      <c r="F1842">
        <v>-3.25</v>
      </c>
      <c r="G1842">
        <v>2.7</v>
      </c>
      <c r="H1842">
        <v>0.01</v>
      </c>
      <c r="I1842">
        <v>2.9420000000000002</v>
      </c>
      <c r="J1842">
        <v>-0.379</v>
      </c>
      <c r="K1842">
        <v>-1.387</v>
      </c>
      <c r="L1842">
        <v>-2.3839999999999999</v>
      </c>
      <c r="M1842">
        <v>-3.133</v>
      </c>
      <c r="N1842">
        <v>-3.2709999999999999</v>
      </c>
      <c r="O1842">
        <v>1.0720000000000001</v>
      </c>
      <c r="P1842">
        <v>1.0629999999999999</v>
      </c>
      <c r="Q1842">
        <v>1.056</v>
      </c>
      <c r="R1842">
        <v>0.745</v>
      </c>
      <c r="S1842">
        <v>0.34200000000000003</v>
      </c>
    </row>
    <row r="1843" spans="1:19" x14ac:dyDescent="0.3">
      <c r="A1843">
        <v>480</v>
      </c>
      <c r="B1843">
        <v>-0.38800000000000001</v>
      </c>
      <c r="C1843">
        <v>-1.3879999999999999</v>
      </c>
      <c r="D1843">
        <v>-2.3849999999999998</v>
      </c>
      <c r="E1843">
        <v>-3.1320000000000001</v>
      </c>
      <c r="F1843">
        <v>-3.25</v>
      </c>
      <c r="G1843">
        <v>2.7</v>
      </c>
      <c r="H1843">
        <v>0.01</v>
      </c>
      <c r="I1843">
        <v>2.9420000000000002</v>
      </c>
      <c r="J1843">
        <v>-0.378</v>
      </c>
      <c r="K1843">
        <v>-1.387</v>
      </c>
      <c r="L1843">
        <v>-2.3839999999999999</v>
      </c>
      <c r="M1843">
        <v>-3.1349999999999998</v>
      </c>
      <c r="N1843">
        <v>-3.274</v>
      </c>
      <c r="O1843">
        <v>1.073</v>
      </c>
      <c r="P1843">
        <v>1.0629999999999999</v>
      </c>
      <c r="Q1843">
        <v>1.056</v>
      </c>
      <c r="R1843">
        <v>0.749</v>
      </c>
      <c r="S1843">
        <v>0.34300000000000003</v>
      </c>
    </row>
    <row r="1844" spans="1:19" x14ac:dyDescent="0.3">
      <c r="A1844">
        <v>540</v>
      </c>
      <c r="B1844">
        <v>-0.38800000000000001</v>
      </c>
      <c r="C1844">
        <v>-1.3879999999999999</v>
      </c>
      <c r="D1844">
        <v>-2.3849999999999998</v>
      </c>
      <c r="E1844">
        <v>-3.1320000000000001</v>
      </c>
      <c r="F1844">
        <v>-3.25</v>
      </c>
      <c r="G1844">
        <v>2.7</v>
      </c>
      <c r="H1844">
        <v>0.01</v>
      </c>
      <c r="I1844">
        <v>2.9420000000000002</v>
      </c>
      <c r="J1844">
        <v>-0.376</v>
      </c>
      <c r="K1844">
        <v>-1.387</v>
      </c>
      <c r="L1844">
        <v>-2.3849999999999998</v>
      </c>
      <c r="M1844">
        <v>-3.137</v>
      </c>
      <c r="N1844">
        <v>-3.2770000000000001</v>
      </c>
      <c r="O1844">
        <v>1.075</v>
      </c>
      <c r="P1844">
        <v>1.0640000000000001</v>
      </c>
      <c r="Q1844">
        <v>1.0569999999999999</v>
      </c>
      <c r="R1844">
        <v>0.752</v>
      </c>
      <c r="S1844">
        <v>0.34399999999999997</v>
      </c>
    </row>
    <row r="1845" spans="1:19" x14ac:dyDescent="0.3">
      <c r="A1845">
        <v>600</v>
      </c>
      <c r="B1845">
        <v>-0.38800000000000001</v>
      </c>
      <c r="C1845">
        <v>-1.3879999999999999</v>
      </c>
      <c r="D1845">
        <v>-2.3849999999999998</v>
      </c>
      <c r="E1845">
        <v>-3.1320000000000001</v>
      </c>
      <c r="F1845">
        <v>-3.25</v>
      </c>
      <c r="G1845">
        <v>2.7</v>
      </c>
      <c r="H1845">
        <v>0.01</v>
      </c>
      <c r="I1845">
        <v>2.9420000000000002</v>
      </c>
      <c r="J1845">
        <v>-0.375</v>
      </c>
      <c r="K1845">
        <v>-1.3859999999999999</v>
      </c>
      <c r="L1845">
        <v>-2.3849999999999998</v>
      </c>
      <c r="M1845">
        <v>-3.1389999999999998</v>
      </c>
      <c r="N1845">
        <v>-3.28</v>
      </c>
      <c r="O1845">
        <v>1.077</v>
      </c>
      <c r="P1845">
        <v>1.0649999999999999</v>
      </c>
      <c r="Q1845">
        <v>1.0569999999999999</v>
      </c>
      <c r="R1845">
        <v>0.75600000000000001</v>
      </c>
      <c r="S1845">
        <v>0.34499999999999997</v>
      </c>
    </row>
    <row r="1847" spans="1:19" x14ac:dyDescent="0.3">
      <c r="A1847" t="s">
        <v>0</v>
      </c>
      <c r="B1847" t="s">
        <v>143</v>
      </c>
    </row>
    <row r="1848" spans="1:19" x14ac:dyDescent="0.3">
      <c r="A1848">
        <v>0</v>
      </c>
      <c r="B1848">
        <v>-0.38800000000000001</v>
      </c>
      <c r="C1848">
        <v>-1.3879999999999999</v>
      </c>
      <c r="D1848">
        <v>-2.3849999999999998</v>
      </c>
      <c r="E1848">
        <v>-3.1320000000000001</v>
      </c>
      <c r="F1848">
        <v>-3.25</v>
      </c>
      <c r="G1848">
        <v>2.7</v>
      </c>
      <c r="H1848">
        <v>0.01</v>
      </c>
      <c r="I1848">
        <v>2.7309999999999999</v>
      </c>
      <c r="J1848">
        <v>-0.38800000000000001</v>
      </c>
      <c r="K1848">
        <v>-1.3879999999999999</v>
      </c>
      <c r="L1848">
        <v>-2.3849999999999998</v>
      </c>
      <c r="M1848">
        <v>-3.1320000000000001</v>
      </c>
      <c r="N1848">
        <v>-3.25</v>
      </c>
      <c r="O1848">
        <v>1.0589999999999999</v>
      </c>
      <c r="P1848">
        <v>1.0589999999999999</v>
      </c>
      <c r="Q1848">
        <v>1.054</v>
      </c>
      <c r="R1848">
        <v>0.73299999999999998</v>
      </c>
      <c r="S1848">
        <v>0.29699999999999999</v>
      </c>
    </row>
    <row r="1849" spans="1:19" x14ac:dyDescent="0.3">
      <c r="A1849">
        <v>60</v>
      </c>
      <c r="B1849">
        <v>-0.38800000000000001</v>
      </c>
      <c r="C1849">
        <v>-1.3879999999999999</v>
      </c>
      <c r="D1849">
        <v>-2.3849999999999998</v>
      </c>
      <c r="E1849">
        <v>-3.1320000000000001</v>
      </c>
      <c r="F1849">
        <v>-3.25</v>
      </c>
      <c r="G1849">
        <v>2.7</v>
      </c>
      <c r="H1849">
        <v>0.01</v>
      </c>
      <c r="I1849">
        <v>2.7309999999999999</v>
      </c>
      <c r="J1849">
        <v>-0.38700000000000001</v>
      </c>
      <c r="K1849">
        <v>-1.3879999999999999</v>
      </c>
      <c r="L1849">
        <v>-2.3849999999999998</v>
      </c>
      <c r="M1849">
        <v>-3.1309999999999998</v>
      </c>
      <c r="N1849">
        <v>-3.25</v>
      </c>
      <c r="O1849">
        <v>1.0629999999999999</v>
      </c>
      <c r="P1849">
        <v>1.0609999999999999</v>
      </c>
      <c r="Q1849">
        <v>1.0549999999999999</v>
      </c>
      <c r="R1849">
        <v>0.73799999999999999</v>
      </c>
      <c r="S1849">
        <v>0.29799999999999999</v>
      </c>
    </row>
    <row r="1850" spans="1:19" x14ac:dyDescent="0.3">
      <c r="A1850">
        <v>120</v>
      </c>
      <c r="B1850">
        <v>-0.38800000000000001</v>
      </c>
      <c r="C1850">
        <v>-1.3879999999999999</v>
      </c>
      <c r="D1850">
        <v>-2.3849999999999998</v>
      </c>
      <c r="E1850">
        <v>-3.1320000000000001</v>
      </c>
      <c r="F1850">
        <v>-3.25</v>
      </c>
      <c r="G1850">
        <v>2.7</v>
      </c>
      <c r="H1850">
        <v>0.01</v>
      </c>
      <c r="I1850">
        <v>2.7309999999999999</v>
      </c>
      <c r="J1850">
        <v>-0.38600000000000001</v>
      </c>
      <c r="K1850">
        <v>-1.3879999999999999</v>
      </c>
      <c r="L1850">
        <v>-2.3839999999999999</v>
      </c>
      <c r="M1850">
        <v>-3.13</v>
      </c>
      <c r="N1850">
        <v>-3.25</v>
      </c>
      <c r="O1850">
        <v>1.0649999999999999</v>
      </c>
      <c r="P1850">
        <v>1.0620000000000001</v>
      </c>
      <c r="Q1850">
        <v>1.0549999999999999</v>
      </c>
      <c r="R1850">
        <v>0.74099999999999999</v>
      </c>
      <c r="S1850">
        <v>0.29899999999999999</v>
      </c>
    </row>
    <row r="1851" spans="1:19" x14ac:dyDescent="0.3">
      <c r="A1851">
        <v>180</v>
      </c>
      <c r="B1851">
        <v>-0.38800000000000001</v>
      </c>
      <c r="C1851">
        <v>-1.3879999999999999</v>
      </c>
      <c r="D1851">
        <v>-2.3849999999999998</v>
      </c>
      <c r="E1851">
        <v>-3.1320000000000001</v>
      </c>
      <c r="F1851">
        <v>-3.25</v>
      </c>
      <c r="G1851">
        <v>2.7</v>
      </c>
      <c r="H1851">
        <v>0.01</v>
      </c>
      <c r="I1851">
        <v>2.7309999999999999</v>
      </c>
      <c r="J1851">
        <v>-0.38500000000000001</v>
      </c>
      <c r="K1851">
        <v>-1.3879999999999999</v>
      </c>
      <c r="L1851">
        <v>-2.3839999999999999</v>
      </c>
      <c r="M1851">
        <v>-3.13</v>
      </c>
      <c r="N1851">
        <v>-3.25</v>
      </c>
      <c r="O1851">
        <v>1.0669999999999999</v>
      </c>
      <c r="P1851">
        <v>1.0620000000000001</v>
      </c>
      <c r="Q1851">
        <v>1.0549999999999999</v>
      </c>
      <c r="R1851">
        <v>0.74199999999999999</v>
      </c>
      <c r="S1851">
        <v>0.29899999999999999</v>
      </c>
    </row>
    <row r="1852" spans="1:19" x14ac:dyDescent="0.3">
      <c r="A1852">
        <v>240</v>
      </c>
      <c r="B1852">
        <v>-0.38800000000000001</v>
      </c>
      <c r="C1852">
        <v>-1.3879999999999999</v>
      </c>
      <c r="D1852">
        <v>-2.3849999999999998</v>
      </c>
      <c r="E1852">
        <v>-3.1320000000000001</v>
      </c>
      <c r="F1852">
        <v>-3.25</v>
      </c>
      <c r="G1852">
        <v>2.7</v>
      </c>
      <c r="H1852">
        <v>0.01</v>
      </c>
      <c r="I1852">
        <v>2.7309999999999999</v>
      </c>
      <c r="J1852">
        <v>-0.38400000000000001</v>
      </c>
      <c r="K1852">
        <v>-1.3879999999999999</v>
      </c>
      <c r="L1852">
        <v>-2.3839999999999999</v>
      </c>
      <c r="M1852">
        <v>-3.13</v>
      </c>
      <c r="N1852">
        <v>-3.25</v>
      </c>
      <c r="O1852">
        <v>1.0680000000000001</v>
      </c>
      <c r="P1852">
        <v>1.0620000000000001</v>
      </c>
      <c r="Q1852">
        <v>1.0549999999999999</v>
      </c>
      <c r="R1852">
        <v>0.74099999999999999</v>
      </c>
      <c r="S1852">
        <v>0.29899999999999999</v>
      </c>
    </row>
    <row r="1853" spans="1:19" x14ac:dyDescent="0.3">
      <c r="A1853">
        <v>300</v>
      </c>
      <c r="B1853">
        <v>-0.38800000000000001</v>
      </c>
      <c r="C1853">
        <v>-1.3879999999999999</v>
      </c>
      <c r="D1853">
        <v>-2.3849999999999998</v>
      </c>
      <c r="E1853">
        <v>-3.1320000000000001</v>
      </c>
      <c r="F1853">
        <v>-3.25</v>
      </c>
      <c r="G1853">
        <v>2.7</v>
      </c>
      <c r="H1853">
        <v>0.01</v>
      </c>
      <c r="I1853">
        <v>2.7309999999999999</v>
      </c>
      <c r="J1853">
        <v>-0.38200000000000001</v>
      </c>
      <c r="K1853">
        <v>-1.3879999999999999</v>
      </c>
      <c r="L1853">
        <v>-2.3839999999999999</v>
      </c>
      <c r="M1853">
        <v>-3.1309999999999998</v>
      </c>
      <c r="N1853">
        <v>-3.25</v>
      </c>
      <c r="O1853">
        <v>1.07</v>
      </c>
      <c r="P1853">
        <v>1.0620000000000001</v>
      </c>
      <c r="Q1853">
        <v>1.056</v>
      </c>
      <c r="R1853">
        <v>0.74</v>
      </c>
      <c r="S1853">
        <v>0.30099999999999999</v>
      </c>
    </row>
    <row r="1854" spans="1:19" x14ac:dyDescent="0.3">
      <c r="A1854">
        <v>360</v>
      </c>
      <c r="B1854">
        <v>-0.38800000000000001</v>
      </c>
      <c r="C1854">
        <v>-1.3879999999999999</v>
      </c>
      <c r="D1854">
        <v>-2.3849999999999998</v>
      </c>
      <c r="E1854">
        <v>-3.1320000000000001</v>
      </c>
      <c r="F1854">
        <v>-3.25</v>
      </c>
      <c r="G1854">
        <v>2.7</v>
      </c>
      <c r="H1854">
        <v>0.01</v>
      </c>
      <c r="I1854">
        <v>2.7309999999999999</v>
      </c>
      <c r="J1854">
        <v>-0.38100000000000001</v>
      </c>
      <c r="K1854">
        <v>-1.3879999999999999</v>
      </c>
      <c r="L1854">
        <v>-2.3839999999999999</v>
      </c>
      <c r="M1854">
        <v>-3.1309999999999998</v>
      </c>
      <c r="N1854">
        <v>-3.25</v>
      </c>
      <c r="O1854">
        <v>1.071</v>
      </c>
      <c r="P1854">
        <v>1.0620000000000001</v>
      </c>
      <c r="Q1854">
        <v>1.056</v>
      </c>
      <c r="R1854">
        <v>0.74</v>
      </c>
      <c r="S1854">
        <v>0.30299999999999999</v>
      </c>
    </row>
    <row r="1855" spans="1:19" x14ac:dyDescent="0.3">
      <c r="A1855">
        <v>420</v>
      </c>
      <c r="B1855">
        <v>-0.38800000000000001</v>
      </c>
      <c r="C1855">
        <v>-1.3879999999999999</v>
      </c>
      <c r="D1855">
        <v>-2.3849999999999998</v>
      </c>
      <c r="E1855">
        <v>-3.1320000000000001</v>
      </c>
      <c r="F1855">
        <v>-3.25</v>
      </c>
      <c r="G1855">
        <v>2.7</v>
      </c>
      <c r="H1855">
        <v>0.01</v>
      </c>
      <c r="I1855">
        <v>2.7309999999999999</v>
      </c>
      <c r="J1855">
        <v>-0.379</v>
      </c>
      <c r="K1855">
        <v>-1.387</v>
      </c>
      <c r="L1855">
        <v>-2.3839999999999999</v>
      </c>
      <c r="M1855">
        <v>-3.1320000000000001</v>
      </c>
      <c r="N1855">
        <v>-3.25</v>
      </c>
      <c r="O1855">
        <v>1.0720000000000001</v>
      </c>
      <c r="P1855">
        <v>1.0629999999999999</v>
      </c>
      <c r="Q1855">
        <v>1.056</v>
      </c>
      <c r="R1855">
        <v>0.74</v>
      </c>
      <c r="S1855">
        <v>0.30399999999999999</v>
      </c>
    </row>
    <row r="1856" spans="1:19" x14ac:dyDescent="0.3">
      <c r="A1856">
        <v>480</v>
      </c>
      <c r="B1856">
        <v>-0.38800000000000001</v>
      </c>
      <c r="C1856">
        <v>-1.3879999999999999</v>
      </c>
      <c r="D1856">
        <v>-2.3849999999999998</v>
      </c>
      <c r="E1856">
        <v>-3.1320000000000001</v>
      </c>
      <c r="F1856">
        <v>-3.25</v>
      </c>
      <c r="G1856">
        <v>2.7</v>
      </c>
      <c r="H1856">
        <v>0.01</v>
      </c>
      <c r="I1856">
        <v>2.7309999999999999</v>
      </c>
      <c r="J1856">
        <v>-0.378</v>
      </c>
      <c r="K1856">
        <v>-1.387</v>
      </c>
      <c r="L1856">
        <v>-2.3839999999999999</v>
      </c>
      <c r="M1856">
        <v>-3.1320000000000001</v>
      </c>
      <c r="N1856">
        <v>-3.25</v>
      </c>
      <c r="O1856">
        <v>1.073</v>
      </c>
      <c r="P1856">
        <v>1.0629999999999999</v>
      </c>
      <c r="Q1856">
        <v>1.056</v>
      </c>
      <c r="R1856">
        <v>0.73899999999999999</v>
      </c>
      <c r="S1856">
        <v>0.30299999999999999</v>
      </c>
    </row>
    <row r="1857" spans="1:19" x14ac:dyDescent="0.3">
      <c r="A1857">
        <v>540</v>
      </c>
      <c r="B1857">
        <v>-0.38800000000000001</v>
      </c>
      <c r="C1857">
        <v>-1.3879999999999999</v>
      </c>
      <c r="D1857">
        <v>-2.3849999999999998</v>
      </c>
      <c r="E1857">
        <v>-3.1320000000000001</v>
      </c>
      <c r="F1857">
        <v>-3.25</v>
      </c>
      <c r="G1857">
        <v>2.7</v>
      </c>
      <c r="H1857">
        <v>0.01</v>
      </c>
      <c r="I1857">
        <v>2.7309999999999999</v>
      </c>
      <c r="J1857">
        <v>-0.376</v>
      </c>
      <c r="K1857">
        <v>-1.387</v>
      </c>
      <c r="L1857">
        <v>-2.3849999999999998</v>
      </c>
      <c r="M1857">
        <v>-3.1320000000000001</v>
      </c>
      <c r="N1857">
        <v>-3.25</v>
      </c>
      <c r="O1857">
        <v>1.075</v>
      </c>
      <c r="P1857">
        <v>1.0640000000000001</v>
      </c>
      <c r="Q1857">
        <v>1.0569999999999999</v>
      </c>
      <c r="R1857">
        <v>0.73899999999999999</v>
      </c>
      <c r="S1857">
        <v>0.30199999999999999</v>
      </c>
    </row>
    <row r="1858" spans="1:19" x14ac:dyDescent="0.3">
      <c r="A1858">
        <v>600</v>
      </c>
      <c r="B1858">
        <v>-0.38800000000000001</v>
      </c>
      <c r="C1858">
        <v>-1.3879999999999999</v>
      </c>
      <c r="D1858">
        <v>-2.3849999999999998</v>
      </c>
      <c r="E1858">
        <v>-3.1320000000000001</v>
      </c>
      <c r="F1858">
        <v>-3.25</v>
      </c>
      <c r="G1858">
        <v>2.7</v>
      </c>
      <c r="H1858">
        <v>0.01</v>
      </c>
      <c r="I1858">
        <v>2.7309999999999999</v>
      </c>
      <c r="J1858">
        <v>-0.375</v>
      </c>
      <c r="K1858">
        <v>-1.3859999999999999</v>
      </c>
      <c r="L1858">
        <v>-2.3849999999999998</v>
      </c>
      <c r="M1858">
        <v>-3.1320000000000001</v>
      </c>
      <c r="N1858">
        <v>-3.25</v>
      </c>
      <c r="O1858">
        <v>1.077</v>
      </c>
      <c r="P1858">
        <v>1.0649999999999999</v>
      </c>
      <c r="Q1858">
        <v>1.0569999999999999</v>
      </c>
      <c r="R1858">
        <v>0.73899999999999999</v>
      </c>
      <c r="S1858">
        <v>0.30099999999999999</v>
      </c>
    </row>
    <row r="1860" spans="1:19" x14ac:dyDescent="0.3">
      <c r="A1860" t="s">
        <v>0</v>
      </c>
      <c r="B1860" t="s">
        <v>144</v>
      </c>
    </row>
    <row r="1861" spans="1:19" x14ac:dyDescent="0.3">
      <c r="A1861">
        <v>0</v>
      </c>
      <c r="B1861">
        <v>-0.38800000000000001</v>
      </c>
      <c r="C1861">
        <v>-1.3879999999999999</v>
      </c>
      <c r="D1861">
        <v>-2.3849999999999998</v>
      </c>
      <c r="E1861">
        <v>-3.1320000000000001</v>
      </c>
      <c r="F1861">
        <v>-3.25</v>
      </c>
      <c r="G1861">
        <v>2.7</v>
      </c>
      <c r="H1861">
        <v>0.01</v>
      </c>
      <c r="I1861">
        <v>2.5089999999999999</v>
      </c>
      <c r="J1861">
        <v>-0.38800000000000001</v>
      </c>
      <c r="K1861">
        <v>-1.3879999999999999</v>
      </c>
      <c r="L1861">
        <v>-2.3849999999999998</v>
      </c>
      <c r="M1861">
        <v>-3.1320000000000001</v>
      </c>
      <c r="N1861">
        <v>-3.25</v>
      </c>
      <c r="O1861">
        <v>1.0589999999999999</v>
      </c>
      <c r="P1861">
        <v>1.0589999999999999</v>
      </c>
      <c r="Q1861">
        <v>1.054</v>
      </c>
      <c r="R1861">
        <v>0.73299999999999998</v>
      </c>
      <c r="S1861">
        <v>0.29699999999999999</v>
      </c>
    </row>
    <row r="1862" spans="1:19" x14ac:dyDescent="0.3">
      <c r="A1862">
        <v>60</v>
      </c>
      <c r="B1862">
        <v>-0.38800000000000001</v>
      </c>
      <c r="C1862">
        <v>-1.3879999999999999</v>
      </c>
      <c r="D1862">
        <v>-2.3849999999999998</v>
      </c>
      <c r="E1862">
        <v>-3.1320000000000001</v>
      </c>
      <c r="F1862">
        <v>-3.25</v>
      </c>
      <c r="G1862">
        <v>2.7</v>
      </c>
      <c r="H1862">
        <v>0.01</v>
      </c>
      <c r="I1862">
        <v>2.5089999999999999</v>
      </c>
      <c r="J1862">
        <v>-0.38700000000000001</v>
      </c>
      <c r="K1862">
        <v>-1.3879999999999999</v>
      </c>
      <c r="L1862">
        <v>-2.3849999999999998</v>
      </c>
      <c r="M1862">
        <v>-3.1309999999999998</v>
      </c>
      <c r="N1862">
        <v>-3.2469999999999999</v>
      </c>
      <c r="O1862">
        <v>1.0629999999999999</v>
      </c>
      <c r="P1862">
        <v>1.0609999999999999</v>
      </c>
      <c r="Q1862">
        <v>1.0549999999999999</v>
      </c>
      <c r="R1862">
        <v>0.73899999999999999</v>
      </c>
      <c r="S1862">
        <v>0.28999999999999998</v>
      </c>
    </row>
    <row r="1863" spans="1:19" x14ac:dyDescent="0.3">
      <c r="A1863">
        <v>120</v>
      </c>
      <c r="B1863">
        <v>-0.38800000000000001</v>
      </c>
      <c r="C1863">
        <v>-1.3879999999999999</v>
      </c>
      <c r="D1863">
        <v>-2.3849999999999998</v>
      </c>
      <c r="E1863">
        <v>-3.1320000000000001</v>
      </c>
      <c r="F1863">
        <v>-3.25</v>
      </c>
      <c r="G1863">
        <v>2.7</v>
      </c>
      <c r="H1863">
        <v>0.01</v>
      </c>
      <c r="I1863">
        <v>2.5089999999999999</v>
      </c>
      <c r="J1863">
        <v>-0.38600000000000001</v>
      </c>
      <c r="K1863">
        <v>-1.3879999999999999</v>
      </c>
      <c r="L1863">
        <v>-2.3839999999999999</v>
      </c>
      <c r="M1863">
        <v>-3.13</v>
      </c>
      <c r="N1863">
        <v>-3.2440000000000002</v>
      </c>
      <c r="O1863">
        <v>1.0649999999999999</v>
      </c>
      <c r="P1863">
        <v>1.0620000000000001</v>
      </c>
      <c r="Q1863">
        <v>1.054</v>
      </c>
      <c r="R1863">
        <v>0.74</v>
      </c>
      <c r="S1863">
        <v>0.28399999999999997</v>
      </c>
    </row>
    <row r="1864" spans="1:19" x14ac:dyDescent="0.3">
      <c r="A1864">
        <v>180</v>
      </c>
      <c r="B1864">
        <v>-0.38800000000000001</v>
      </c>
      <c r="C1864">
        <v>-1.3879999999999999</v>
      </c>
      <c r="D1864">
        <v>-2.3849999999999998</v>
      </c>
      <c r="E1864">
        <v>-3.1320000000000001</v>
      </c>
      <c r="F1864">
        <v>-3.25</v>
      </c>
      <c r="G1864">
        <v>2.7</v>
      </c>
      <c r="H1864">
        <v>0.01</v>
      </c>
      <c r="I1864">
        <v>2.5089999999999999</v>
      </c>
      <c r="J1864">
        <v>-0.38500000000000001</v>
      </c>
      <c r="K1864">
        <v>-1.3879999999999999</v>
      </c>
      <c r="L1864">
        <v>-2.3839999999999999</v>
      </c>
      <c r="M1864">
        <v>-3.13</v>
      </c>
      <c r="N1864">
        <v>-3.2410000000000001</v>
      </c>
      <c r="O1864">
        <v>1.0669999999999999</v>
      </c>
      <c r="P1864">
        <v>1.0620000000000001</v>
      </c>
      <c r="Q1864">
        <v>1.0549999999999999</v>
      </c>
      <c r="R1864">
        <v>0.74099999999999999</v>
      </c>
      <c r="S1864">
        <v>0.27700000000000002</v>
      </c>
    </row>
    <row r="1865" spans="1:19" x14ac:dyDescent="0.3">
      <c r="A1865">
        <v>240</v>
      </c>
      <c r="B1865">
        <v>-0.38800000000000001</v>
      </c>
      <c r="C1865">
        <v>-1.3879999999999999</v>
      </c>
      <c r="D1865">
        <v>-2.3849999999999998</v>
      </c>
      <c r="E1865">
        <v>-3.1320000000000001</v>
      </c>
      <c r="F1865">
        <v>-3.25</v>
      </c>
      <c r="G1865">
        <v>2.7</v>
      </c>
      <c r="H1865">
        <v>0.01</v>
      </c>
      <c r="I1865">
        <v>2.5089999999999999</v>
      </c>
      <c r="J1865">
        <v>-0.38400000000000001</v>
      </c>
      <c r="K1865">
        <v>-1.3879999999999999</v>
      </c>
      <c r="L1865">
        <v>-2.3839999999999999</v>
      </c>
      <c r="M1865">
        <v>-3.1309999999999998</v>
      </c>
      <c r="N1865">
        <v>-3.238</v>
      </c>
      <c r="O1865">
        <v>1.0680000000000001</v>
      </c>
      <c r="P1865">
        <v>1.0620000000000001</v>
      </c>
      <c r="Q1865">
        <v>1.056</v>
      </c>
      <c r="R1865">
        <v>0.74399999999999999</v>
      </c>
      <c r="S1865">
        <v>0.27200000000000002</v>
      </c>
    </row>
    <row r="1866" spans="1:19" x14ac:dyDescent="0.3">
      <c r="A1866">
        <v>300</v>
      </c>
      <c r="B1866">
        <v>-0.38800000000000001</v>
      </c>
      <c r="C1866">
        <v>-1.3879999999999999</v>
      </c>
      <c r="D1866">
        <v>-2.3849999999999998</v>
      </c>
      <c r="E1866">
        <v>-3.1320000000000001</v>
      </c>
      <c r="F1866">
        <v>-3.25</v>
      </c>
      <c r="G1866">
        <v>2.7</v>
      </c>
      <c r="H1866">
        <v>0.01</v>
      </c>
      <c r="I1866">
        <v>2.5089999999999999</v>
      </c>
      <c r="J1866">
        <v>-0.38200000000000001</v>
      </c>
      <c r="K1866">
        <v>-1.3879999999999999</v>
      </c>
      <c r="L1866">
        <v>-2.3839999999999999</v>
      </c>
      <c r="M1866">
        <v>-3.1320000000000001</v>
      </c>
      <c r="N1866">
        <v>-3.2349999999999999</v>
      </c>
      <c r="O1866">
        <v>1.07</v>
      </c>
      <c r="P1866">
        <v>1.0620000000000001</v>
      </c>
      <c r="Q1866">
        <v>1.0549999999999999</v>
      </c>
      <c r="R1866">
        <v>0.74299999999999999</v>
      </c>
      <c r="S1866">
        <v>0.27</v>
      </c>
    </row>
    <row r="1867" spans="1:19" x14ac:dyDescent="0.3">
      <c r="A1867">
        <v>360</v>
      </c>
      <c r="B1867">
        <v>-0.38800000000000001</v>
      </c>
      <c r="C1867">
        <v>-1.3879999999999999</v>
      </c>
      <c r="D1867">
        <v>-2.3849999999999998</v>
      </c>
      <c r="E1867">
        <v>-3.1320000000000001</v>
      </c>
      <c r="F1867">
        <v>-3.25</v>
      </c>
      <c r="G1867">
        <v>2.7</v>
      </c>
      <c r="H1867">
        <v>0.01</v>
      </c>
      <c r="I1867">
        <v>2.5089999999999999</v>
      </c>
      <c r="J1867">
        <v>-0.38100000000000001</v>
      </c>
      <c r="K1867">
        <v>-1.3879999999999999</v>
      </c>
      <c r="L1867">
        <v>-2.3839999999999999</v>
      </c>
      <c r="M1867">
        <v>-3.1309999999999998</v>
      </c>
      <c r="N1867">
        <v>-3.2320000000000002</v>
      </c>
      <c r="O1867">
        <v>1.071</v>
      </c>
      <c r="P1867">
        <v>1.0620000000000001</v>
      </c>
      <c r="Q1867">
        <v>1.056</v>
      </c>
      <c r="R1867">
        <v>0.74</v>
      </c>
      <c r="S1867">
        <v>0.26800000000000002</v>
      </c>
    </row>
    <row r="1868" spans="1:19" x14ac:dyDescent="0.3">
      <c r="A1868">
        <v>420</v>
      </c>
      <c r="B1868">
        <v>-0.38800000000000001</v>
      </c>
      <c r="C1868">
        <v>-1.3879999999999999</v>
      </c>
      <c r="D1868">
        <v>-2.3849999999999998</v>
      </c>
      <c r="E1868">
        <v>-3.1320000000000001</v>
      </c>
      <c r="F1868">
        <v>-3.25</v>
      </c>
      <c r="G1868">
        <v>2.7</v>
      </c>
      <c r="H1868">
        <v>0.01</v>
      </c>
      <c r="I1868">
        <v>2.5089999999999999</v>
      </c>
      <c r="J1868">
        <v>-0.379</v>
      </c>
      <c r="K1868">
        <v>-1.387</v>
      </c>
      <c r="L1868">
        <v>-2.3839999999999999</v>
      </c>
      <c r="M1868">
        <v>-3.13</v>
      </c>
      <c r="N1868">
        <v>-3.2290000000000001</v>
      </c>
      <c r="O1868">
        <v>1.0720000000000001</v>
      </c>
      <c r="P1868">
        <v>1.0629999999999999</v>
      </c>
      <c r="Q1868">
        <v>1.056</v>
      </c>
      <c r="R1868">
        <v>0.73399999999999999</v>
      </c>
      <c r="S1868">
        <v>0.26600000000000001</v>
      </c>
    </row>
    <row r="1869" spans="1:19" x14ac:dyDescent="0.3">
      <c r="A1869">
        <v>480</v>
      </c>
      <c r="B1869">
        <v>-0.38800000000000001</v>
      </c>
      <c r="C1869">
        <v>-1.3879999999999999</v>
      </c>
      <c r="D1869">
        <v>-2.3849999999999998</v>
      </c>
      <c r="E1869">
        <v>-3.1320000000000001</v>
      </c>
      <c r="F1869">
        <v>-3.25</v>
      </c>
      <c r="G1869">
        <v>2.7</v>
      </c>
      <c r="H1869">
        <v>0.01</v>
      </c>
      <c r="I1869">
        <v>2.5089999999999999</v>
      </c>
      <c r="J1869">
        <v>-0.378</v>
      </c>
      <c r="K1869">
        <v>-1.387</v>
      </c>
      <c r="L1869">
        <v>-2.3849999999999998</v>
      </c>
      <c r="M1869">
        <v>-3.1280000000000001</v>
      </c>
      <c r="N1869">
        <v>-3.226</v>
      </c>
      <c r="O1869">
        <v>1.073</v>
      </c>
      <c r="P1869">
        <v>1.0629999999999999</v>
      </c>
      <c r="Q1869">
        <v>1.0569999999999999</v>
      </c>
      <c r="R1869">
        <v>0.72799999999999998</v>
      </c>
      <c r="S1869">
        <v>0.26200000000000001</v>
      </c>
    </row>
    <row r="1870" spans="1:19" x14ac:dyDescent="0.3">
      <c r="A1870">
        <v>540</v>
      </c>
      <c r="B1870">
        <v>-0.38800000000000001</v>
      </c>
      <c r="C1870">
        <v>-1.3879999999999999</v>
      </c>
      <c r="D1870">
        <v>-2.3849999999999998</v>
      </c>
      <c r="E1870">
        <v>-3.1320000000000001</v>
      </c>
      <c r="F1870">
        <v>-3.25</v>
      </c>
      <c r="G1870">
        <v>2.7</v>
      </c>
      <c r="H1870">
        <v>0.01</v>
      </c>
      <c r="I1870">
        <v>2.5089999999999999</v>
      </c>
      <c r="J1870">
        <v>-0.376</v>
      </c>
      <c r="K1870">
        <v>-1.387</v>
      </c>
      <c r="L1870">
        <v>-2.3849999999999998</v>
      </c>
      <c r="M1870">
        <v>-3.1259999999999999</v>
      </c>
      <c r="N1870">
        <v>-3.2229999999999999</v>
      </c>
      <c r="O1870">
        <v>1.075</v>
      </c>
      <c r="P1870">
        <v>1.0640000000000001</v>
      </c>
      <c r="Q1870">
        <v>1.0569999999999999</v>
      </c>
      <c r="R1870">
        <v>0.72299999999999998</v>
      </c>
      <c r="S1870">
        <v>0.25900000000000001</v>
      </c>
    </row>
    <row r="1871" spans="1:19" x14ac:dyDescent="0.3">
      <c r="A1871">
        <v>600</v>
      </c>
      <c r="B1871">
        <v>-0.38800000000000001</v>
      </c>
      <c r="C1871">
        <v>-1.3879999999999999</v>
      </c>
      <c r="D1871">
        <v>-2.3849999999999998</v>
      </c>
      <c r="E1871">
        <v>-3.1320000000000001</v>
      </c>
      <c r="F1871">
        <v>-3.25</v>
      </c>
      <c r="G1871">
        <v>2.7</v>
      </c>
      <c r="H1871">
        <v>0.01</v>
      </c>
      <c r="I1871">
        <v>2.5089999999999999</v>
      </c>
      <c r="J1871">
        <v>-0.375</v>
      </c>
      <c r="K1871">
        <v>-1.3859999999999999</v>
      </c>
      <c r="L1871">
        <v>-2.3849999999999998</v>
      </c>
      <c r="M1871">
        <v>-3.1240000000000001</v>
      </c>
      <c r="N1871">
        <v>-3.22</v>
      </c>
      <c r="O1871">
        <v>1.077</v>
      </c>
      <c r="P1871">
        <v>1.0649999999999999</v>
      </c>
      <c r="Q1871">
        <v>1.0569999999999999</v>
      </c>
      <c r="R1871">
        <v>0.71899999999999997</v>
      </c>
      <c r="S1871">
        <v>0.25600000000000001</v>
      </c>
    </row>
    <row r="1873" spans="1:19" x14ac:dyDescent="0.3">
      <c r="A1873" t="s">
        <v>0</v>
      </c>
      <c r="B1873" t="s">
        <v>145</v>
      </c>
    </row>
    <row r="1874" spans="1:19" x14ac:dyDescent="0.3">
      <c r="A1874">
        <v>0</v>
      </c>
      <c r="B1874">
        <v>-0.35399999999999998</v>
      </c>
      <c r="C1874">
        <v>-1.3540000000000001</v>
      </c>
      <c r="D1874">
        <v>-2.351</v>
      </c>
      <c r="E1874">
        <v>-3.1230000000000002</v>
      </c>
      <c r="F1874">
        <v>-3.26</v>
      </c>
      <c r="G1874">
        <v>2.9</v>
      </c>
      <c r="H1874">
        <v>-0.01</v>
      </c>
      <c r="I1874">
        <v>3.1440000000000001</v>
      </c>
      <c r="J1874">
        <v>-0.35399999999999998</v>
      </c>
      <c r="K1874">
        <v>-1.3540000000000001</v>
      </c>
      <c r="L1874">
        <v>-2.351</v>
      </c>
      <c r="M1874">
        <v>-3.1230000000000002</v>
      </c>
      <c r="N1874">
        <v>-3.26</v>
      </c>
      <c r="O1874">
        <v>1.079</v>
      </c>
      <c r="P1874">
        <v>1.079</v>
      </c>
      <c r="Q1874">
        <v>1.0740000000000001</v>
      </c>
      <c r="R1874">
        <v>0.77900000000000003</v>
      </c>
      <c r="S1874">
        <v>0.32200000000000001</v>
      </c>
    </row>
    <row r="1875" spans="1:19" x14ac:dyDescent="0.3">
      <c r="A1875">
        <v>60</v>
      </c>
      <c r="B1875">
        <v>-0.35399999999999998</v>
      </c>
      <c r="C1875">
        <v>-1.3540000000000001</v>
      </c>
      <c r="D1875">
        <v>-2.351</v>
      </c>
      <c r="E1875">
        <v>-3.1230000000000002</v>
      </c>
      <c r="F1875">
        <v>-3.26</v>
      </c>
      <c r="G1875">
        <v>2.9</v>
      </c>
      <c r="H1875">
        <v>-0.01</v>
      </c>
      <c r="I1875">
        <v>3.1440000000000001</v>
      </c>
      <c r="J1875">
        <v>-0.35499999999999998</v>
      </c>
      <c r="K1875">
        <v>-1.3540000000000001</v>
      </c>
      <c r="L1875">
        <v>-2.351</v>
      </c>
      <c r="M1875">
        <v>-3.1219999999999999</v>
      </c>
      <c r="N1875">
        <v>-3.2629999999999999</v>
      </c>
      <c r="O1875">
        <v>1.0780000000000001</v>
      </c>
      <c r="P1875">
        <v>1.0860000000000001</v>
      </c>
      <c r="Q1875">
        <v>1.081</v>
      </c>
      <c r="R1875">
        <v>0.78300000000000003</v>
      </c>
      <c r="S1875">
        <v>0.33</v>
      </c>
    </row>
    <row r="1876" spans="1:19" x14ac:dyDescent="0.3">
      <c r="A1876">
        <v>120</v>
      </c>
      <c r="B1876">
        <v>-0.35399999999999998</v>
      </c>
      <c r="C1876">
        <v>-1.3540000000000001</v>
      </c>
      <c r="D1876">
        <v>-2.351</v>
      </c>
      <c r="E1876">
        <v>-3.1230000000000002</v>
      </c>
      <c r="F1876">
        <v>-3.26</v>
      </c>
      <c r="G1876">
        <v>2.9</v>
      </c>
      <c r="H1876">
        <v>-0.01</v>
      </c>
      <c r="I1876">
        <v>3.1440000000000001</v>
      </c>
      <c r="J1876">
        <v>-0.35699999999999998</v>
      </c>
      <c r="K1876">
        <v>-1.3540000000000001</v>
      </c>
      <c r="L1876">
        <v>-2.351</v>
      </c>
      <c r="M1876">
        <v>-3.121</v>
      </c>
      <c r="N1876">
        <v>-3.266</v>
      </c>
      <c r="O1876">
        <v>1.077</v>
      </c>
      <c r="P1876">
        <v>1.0860000000000001</v>
      </c>
      <c r="Q1876">
        <v>1.083</v>
      </c>
      <c r="R1876">
        <v>0.78900000000000003</v>
      </c>
      <c r="S1876">
        <v>0.33900000000000002</v>
      </c>
    </row>
    <row r="1877" spans="1:19" x14ac:dyDescent="0.3">
      <c r="A1877">
        <v>180</v>
      </c>
      <c r="B1877">
        <v>-0.35399999999999998</v>
      </c>
      <c r="C1877">
        <v>-1.3540000000000001</v>
      </c>
      <c r="D1877">
        <v>-2.351</v>
      </c>
      <c r="E1877">
        <v>-3.1230000000000002</v>
      </c>
      <c r="F1877">
        <v>-3.26</v>
      </c>
      <c r="G1877">
        <v>2.9</v>
      </c>
      <c r="H1877">
        <v>-0.01</v>
      </c>
      <c r="I1877">
        <v>3.1440000000000001</v>
      </c>
      <c r="J1877">
        <v>-0.35899999999999999</v>
      </c>
      <c r="K1877">
        <v>-1.3540000000000001</v>
      </c>
      <c r="L1877">
        <v>-2.351</v>
      </c>
      <c r="M1877">
        <v>-3.121</v>
      </c>
      <c r="N1877">
        <v>-3.2690000000000001</v>
      </c>
      <c r="O1877">
        <v>1.077</v>
      </c>
      <c r="P1877">
        <v>1.089</v>
      </c>
      <c r="Q1877">
        <v>1.083</v>
      </c>
      <c r="R1877">
        <v>0.79100000000000004</v>
      </c>
      <c r="S1877">
        <v>0.34599999999999997</v>
      </c>
    </row>
    <row r="1878" spans="1:19" x14ac:dyDescent="0.3">
      <c r="A1878">
        <v>240</v>
      </c>
      <c r="B1878">
        <v>-0.35399999999999998</v>
      </c>
      <c r="C1878">
        <v>-1.3540000000000001</v>
      </c>
      <c r="D1878">
        <v>-2.351</v>
      </c>
      <c r="E1878">
        <v>-3.1230000000000002</v>
      </c>
      <c r="F1878">
        <v>-3.26</v>
      </c>
      <c r="G1878">
        <v>2.9</v>
      </c>
      <c r="H1878">
        <v>-0.01</v>
      </c>
      <c r="I1878">
        <v>3.1440000000000001</v>
      </c>
      <c r="J1878">
        <v>-0.36</v>
      </c>
      <c r="K1878">
        <v>-1.353</v>
      </c>
      <c r="L1878">
        <v>-2.351</v>
      </c>
      <c r="M1878">
        <v>-3.12</v>
      </c>
      <c r="N1878">
        <v>-3.2719999999999998</v>
      </c>
      <c r="O1878">
        <v>1.075</v>
      </c>
      <c r="P1878">
        <v>1.0880000000000001</v>
      </c>
      <c r="Q1878">
        <v>1.0840000000000001</v>
      </c>
      <c r="R1878">
        <v>0.78800000000000003</v>
      </c>
      <c r="S1878">
        <v>0.35099999999999998</v>
      </c>
    </row>
    <row r="1879" spans="1:19" x14ac:dyDescent="0.3">
      <c r="A1879">
        <v>300</v>
      </c>
      <c r="B1879">
        <v>-0.35399999999999998</v>
      </c>
      <c r="C1879">
        <v>-1.3540000000000001</v>
      </c>
      <c r="D1879">
        <v>-2.351</v>
      </c>
      <c r="E1879">
        <v>-3.1230000000000002</v>
      </c>
      <c r="F1879">
        <v>-3.26</v>
      </c>
      <c r="G1879">
        <v>2.9</v>
      </c>
      <c r="H1879">
        <v>-0.01</v>
      </c>
      <c r="I1879">
        <v>3.1440000000000001</v>
      </c>
      <c r="J1879">
        <v>-0.36199999999999999</v>
      </c>
      <c r="K1879">
        <v>-1.3540000000000001</v>
      </c>
      <c r="L1879">
        <v>-2.351</v>
      </c>
      <c r="M1879">
        <v>-3.12</v>
      </c>
      <c r="N1879">
        <v>-3.2749999999999999</v>
      </c>
      <c r="O1879">
        <v>1.0740000000000001</v>
      </c>
      <c r="P1879">
        <v>1.0880000000000001</v>
      </c>
      <c r="Q1879">
        <v>1.085</v>
      </c>
      <c r="R1879">
        <v>0.78600000000000003</v>
      </c>
      <c r="S1879">
        <v>0.35799999999999998</v>
      </c>
    </row>
    <row r="1880" spans="1:19" x14ac:dyDescent="0.3">
      <c r="A1880">
        <v>360</v>
      </c>
      <c r="B1880">
        <v>-0.35399999999999998</v>
      </c>
      <c r="C1880">
        <v>-1.3540000000000001</v>
      </c>
      <c r="D1880">
        <v>-2.351</v>
      </c>
      <c r="E1880">
        <v>-3.1230000000000002</v>
      </c>
      <c r="F1880">
        <v>-3.26</v>
      </c>
      <c r="G1880">
        <v>2.9</v>
      </c>
      <c r="H1880">
        <v>-0.01</v>
      </c>
      <c r="I1880">
        <v>3.1440000000000001</v>
      </c>
      <c r="J1880">
        <v>-0.36299999999999999</v>
      </c>
      <c r="K1880">
        <v>-1.3540000000000001</v>
      </c>
      <c r="L1880">
        <v>-2.3519999999999999</v>
      </c>
      <c r="M1880">
        <v>-3.121</v>
      </c>
      <c r="N1880">
        <v>-3.278</v>
      </c>
      <c r="O1880">
        <v>1.0720000000000001</v>
      </c>
      <c r="P1880">
        <v>1.087</v>
      </c>
      <c r="Q1880">
        <v>1.085</v>
      </c>
      <c r="R1880">
        <v>0.78900000000000003</v>
      </c>
      <c r="S1880">
        <v>0.36299999999999999</v>
      </c>
    </row>
    <row r="1881" spans="1:19" x14ac:dyDescent="0.3">
      <c r="A1881">
        <v>420</v>
      </c>
      <c r="B1881">
        <v>-0.35399999999999998</v>
      </c>
      <c r="C1881">
        <v>-1.3540000000000001</v>
      </c>
      <c r="D1881">
        <v>-2.351</v>
      </c>
      <c r="E1881">
        <v>-3.1230000000000002</v>
      </c>
      <c r="F1881">
        <v>-3.26</v>
      </c>
      <c r="G1881">
        <v>2.9</v>
      </c>
      <c r="H1881">
        <v>-0.01</v>
      </c>
      <c r="I1881">
        <v>3.1440000000000001</v>
      </c>
      <c r="J1881">
        <v>-0.36499999999999999</v>
      </c>
      <c r="K1881">
        <v>-1.355</v>
      </c>
      <c r="L1881">
        <v>-2.3519999999999999</v>
      </c>
      <c r="M1881">
        <v>-3.1219999999999999</v>
      </c>
      <c r="N1881">
        <v>-3.2810000000000001</v>
      </c>
      <c r="O1881">
        <v>1.071</v>
      </c>
      <c r="P1881">
        <v>1.085</v>
      </c>
      <c r="Q1881">
        <v>1.085</v>
      </c>
      <c r="R1881">
        <v>0.79300000000000004</v>
      </c>
      <c r="S1881">
        <v>0.36699999999999999</v>
      </c>
    </row>
    <row r="1882" spans="1:19" x14ac:dyDescent="0.3">
      <c r="A1882">
        <v>480</v>
      </c>
      <c r="B1882">
        <v>-0.35399999999999998</v>
      </c>
      <c r="C1882">
        <v>-1.3540000000000001</v>
      </c>
      <c r="D1882">
        <v>-2.351</v>
      </c>
      <c r="E1882">
        <v>-3.1230000000000002</v>
      </c>
      <c r="F1882">
        <v>-3.26</v>
      </c>
      <c r="G1882">
        <v>2.9</v>
      </c>
      <c r="H1882">
        <v>-0.01</v>
      </c>
      <c r="I1882">
        <v>3.1440000000000001</v>
      </c>
      <c r="J1882">
        <v>-0.36599999999999999</v>
      </c>
      <c r="K1882">
        <v>-1.355</v>
      </c>
      <c r="L1882">
        <v>-2.3519999999999999</v>
      </c>
      <c r="M1882">
        <v>-3.1240000000000001</v>
      </c>
      <c r="N1882">
        <v>-3.2839999999999998</v>
      </c>
      <c r="O1882">
        <v>1.069</v>
      </c>
      <c r="P1882">
        <v>1.0840000000000001</v>
      </c>
      <c r="Q1882">
        <v>1.0860000000000001</v>
      </c>
      <c r="R1882">
        <v>0.79600000000000004</v>
      </c>
      <c r="S1882">
        <v>0.36899999999999999</v>
      </c>
    </row>
    <row r="1883" spans="1:19" x14ac:dyDescent="0.3">
      <c r="A1883">
        <v>540</v>
      </c>
      <c r="B1883">
        <v>-0.35399999999999998</v>
      </c>
      <c r="C1883">
        <v>-1.3540000000000001</v>
      </c>
      <c r="D1883">
        <v>-2.351</v>
      </c>
      <c r="E1883">
        <v>-3.1230000000000002</v>
      </c>
      <c r="F1883">
        <v>-3.26</v>
      </c>
      <c r="G1883">
        <v>2.9</v>
      </c>
      <c r="H1883">
        <v>-0.01</v>
      </c>
      <c r="I1883">
        <v>3.1440000000000001</v>
      </c>
      <c r="J1883">
        <v>-0.36799999999999999</v>
      </c>
      <c r="K1883">
        <v>-1.3560000000000001</v>
      </c>
      <c r="L1883">
        <v>-2.3519999999999999</v>
      </c>
      <c r="M1883">
        <v>-3.1259999999999999</v>
      </c>
      <c r="N1883">
        <v>-3.2869999999999999</v>
      </c>
      <c r="O1883">
        <v>1.0680000000000001</v>
      </c>
      <c r="P1883">
        <v>1.083</v>
      </c>
      <c r="Q1883">
        <v>1.0860000000000001</v>
      </c>
      <c r="R1883">
        <v>0.8</v>
      </c>
      <c r="S1883">
        <v>0.371</v>
      </c>
    </row>
    <row r="1884" spans="1:19" x14ac:dyDescent="0.3">
      <c r="A1884">
        <v>600</v>
      </c>
      <c r="B1884">
        <v>-0.35399999999999998</v>
      </c>
      <c r="C1884">
        <v>-1.3540000000000001</v>
      </c>
      <c r="D1884">
        <v>-2.351</v>
      </c>
      <c r="E1884">
        <v>-3.1230000000000002</v>
      </c>
      <c r="F1884">
        <v>-3.26</v>
      </c>
      <c r="G1884">
        <v>2.9</v>
      </c>
      <c r="H1884">
        <v>-0.01</v>
      </c>
      <c r="I1884">
        <v>3.1440000000000001</v>
      </c>
      <c r="J1884">
        <v>-0.36899999999999999</v>
      </c>
      <c r="K1884">
        <v>-1.357</v>
      </c>
      <c r="L1884">
        <v>-2.3519999999999999</v>
      </c>
      <c r="M1884">
        <v>-3.1280000000000001</v>
      </c>
      <c r="N1884">
        <v>-3.29</v>
      </c>
      <c r="O1884">
        <v>1.0669999999999999</v>
      </c>
      <c r="P1884">
        <v>1.0820000000000001</v>
      </c>
      <c r="Q1884">
        <v>1.0860000000000001</v>
      </c>
      <c r="R1884">
        <v>0.80400000000000005</v>
      </c>
      <c r="S1884">
        <v>0.372</v>
      </c>
    </row>
    <row r="1886" spans="1:19" x14ac:dyDescent="0.3">
      <c r="A1886" t="s">
        <v>0</v>
      </c>
      <c r="B1886" t="s">
        <v>146</v>
      </c>
    </row>
    <row r="1887" spans="1:19" x14ac:dyDescent="0.3">
      <c r="A1887">
        <v>0</v>
      </c>
      <c r="B1887">
        <v>-0.35399999999999998</v>
      </c>
      <c r="C1887">
        <v>-1.3540000000000001</v>
      </c>
      <c r="D1887">
        <v>-2.351</v>
      </c>
      <c r="E1887">
        <v>-3.1230000000000002</v>
      </c>
      <c r="F1887">
        <v>-3.26</v>
      </c>
      <c r="G1887">
        <v>2.9</v>
      </c>
      <c r="H1887">
        <v>-0.01</v>
      </c>
      <c r="I1887">
        <v>2.94</v>
      </c>
      <c r="J1887">
        <v>-0.35399999999999998</v>
      </c>
      <c r="K1887">
        <v>-1.3540000000000001</v>
      </c>
      <c r="L1887">
        <v>-2.351</v>
      </c>
      <c r="M1887">
        <v>-3.1230000000000002</v>
      </c>
      <c r="N1887">
        <v>-3.26</v>
      </c>
      <c r="O1887">
        <v>1.079</v>
      </c>
      <c r="P1887">
        <v>1.079</v>
      </c>
      <c r="Q1887">
        <v>1.0740000000000001</v>
      </c>
      <c r="R1887">
        <v>0.77900000000000003</v>
      </c>
      <c r="S1887">
        <v>0.32200000000000001</v>
      </c>
    </row>
    <row r="1888" spans="1:19" x14ac:dyDescent="0.3">
      <c r="A1888">
        <v>60</v>
      </c>
      <c r="B1888">
        <v>-0.35399999999999998</v>
      </c>
      <c r="C1888">
        <v>-1.3540000000000001</v>
      </c>
      <c r="D1888">
        <v>-2.351</v>
      </c>
      <c r="E1888">
        <v>-3.1230000000000002</v>
      </c>
      <c r="F1888">
        <v>-3.26</v>
      </c>
      <c r="G1888">
        <v>2.9</v>
      </c>
      <c r="H1888">
        <v>-0.01</v>
      </c>
      <c r="I1888">
        <v>2.94</v>
      </c>
      <c r="J1888">
        <v>-0.35599999999999998</v>
      </c>
      <c r="K1888">
        <v>-1.3540000000000001</v>
      </c>
      <c r="L1888">
        <v>-2.351</v>
      </c>
      <c r="M1888">
        <v>-3.1219999999999999</v>
      </c>
      <c r="N1888">
        <v>-3.26</v>
      </c>
      <c r="O1888">
        <v>1.0780000000000001</v>
      </c>
      <c r="P1888">
        <v>1.0860000000000001</v>
      </c>
      <c r="Q1888">
        <v>1.081</v>
      </c>
      <c r="R1888">
        <v>0.78400000000000003</v>
      </c>
      <c r="S1888">
        <v>0.32300000000000001</v>
      </c>
    </row>
    <row r="1889" spans="1:19" x14ac:dyDescent="0.3">
      <c r="A1889">
        <v>120</v>
      </c>
      <c r="B1889">
        <v>-0.35399999999999998</v>
      </c>
      <c r="C1889">
        <v>-1.3540000000000001</v>
      </c>
      <c r="D1889">
        <v>-2.351</v>
      </c>
      <c r="E1889">
        <v>-3.1230000000000002</v>
      </c>
      <c r="F1889">
        <v>-3.26</v>
      </c>
      <c r="G1889">
        <v>2.9</v>
      </c>
      <c r="H1889">
        <v>-0.01</v>
      </c>
      <c r="I1889">
        <v>2.94</v>
      </c>
      <c r="J1889">
        <v>-0.35699999999999998</v>
      </c>
      <c r="K1889">
        <v>-1.3540000000000001</v>
      </c>
      <c r="L1889">
        <v>-2.351</v>
      </c>
      <c r="M1889">
        <v>-3.121</v>
      </c>
      <c r="N1889">
        <v>-3.26</v>
      </c>
      <c r="O1889">
        <v>1.077</v>
      </c>
      <c r="P1889">
        <v>1.0860000000000001</v>
      </c>
      <c r="Q1889">
        <v>1.083</v>
      </c>
      <c r="R1889">
        <v>0.78800000000000003</v>
      </c>
      <c r="S1889">
        <v>0.32400000000000001</v>
      </c>
    </row>
    <row r="1890" spans="1:19" x14ac:dyDescent="0.3">
      <c r="A1890">
        <v>180</v>
      </c>
      <c r="B1890">
        <v>-0.35399999999999998</v>
      </c>
      <c r="C1890">
        <v>-1.3540000000000001</v>
      </c>
      <c r="D1890">
        <v>-2.351</v>
      </c>
      <c r="E1890">
        <v>-3.1230000000000002</v>
      </c>
      <c r="F1890">
        <v>-3.26</v>
      </c>
      <c r="G1890">
        <v>2.9</v>
      </c>
      <c r="H1890">
        <v>-0.01</v>
      </c>
      <c r="I1890">
        <v>2.94</v>
      </c>
      <c r="J1890">
        <v>-0.35899999999999999</v>
      </c>
      <c r="K1890">
        <v>-1.3540000000000001</v>
      </c>
      <c r="L1890">
        <v>-2.351</v>
      </c>
      <c r="M1890">
        <v>-3.121</v>
      </c>
      <c r="N1890">
        <v>-3.26</v>
      </c>
      <c r="O1890">
        <v>1.077</v>
      </c>
      <c r="P1890">
        <v>1.089</v>
      </c>
      <c r="Q1890">
        <v>1.0840000000000001</v>
      </c>
      <c r="R1890">
        <v>0.79</v>
      </c>
      <c r="S1890">
        <v>0.32400000000000001</v>
      </c>
    </row>
    <row r="1891" spans="1:19" x14ac:dyDescent="0.3">
      <c r="A1891">
        <v>240</v>
      </c>
      <c r="B1891">
        <v>-0.35399999999999998</v>
      </c>
      <c r="C1891">
        <v>-1.3540000000000001</v>
      </c>
      <c r="D1891">
        <v>-2.351</v>
      </c>
      <c r="E1891">
        <v>-3.1230000000000002</v>
      </c>
      <c r="F1891">
        <v>-3.26</v>
      </c>
      <c r="G1891">
        <v>2.9</v>
      </c>
      <c r="H1891">
        <v>-0.01</v>
      </c>
      <c r="I1891">
        <v>2.94</v>
      </c>
      <c r="J1891">
        <v>-0.36</v>
      </c>
      <c r="K1891">
        <v>-1.353</v>
      </c>
      <c r="L1891">
        <v>-2.351</v>
      </c>
      <c r="M1891">
        <v>-3.121</v>
      </c>
      <c r="N1891">
        <v>-3.26</v>
      </c>
      <c r="O1891">
        <v>1.075</v>
      </c>
      <c r="P1891">
        <v>1.089</v>
      </c>
      <c r="Q1891">
        <v>1.0840000000000001</v>
      </c>
      <c r="R1891">
        <v>0.79</v>
      </c>
      <c r="S1891">
        <v>0.32500000000000001</v>
      </c>
    </row>
    <row r="1892" spans="1:19" x14ac:dyDescent="0.3">
      <c r="A1892">
        <v>300</v>
      </c>
      <c r="B1892">
        <v>-0.35399999999999998</v>
      </c>
      <c r="C1892">
        <v>-1.3540000000000001</v>
      </c>
      <c r="D1892">
        <v>-2.351</v>
      </c>
      <c r="E1892">
        <v>-3.1230000000000002</v>
      </c>
      <c r="F1892">
        <v>-3.26</v>
      </c>
      <c r="G1892">
        <v>2.9</v>
      </c>
      <c r="H1892">
        <v>-0.01</v>
      </c>
      <c r="I1892">
        <v>2.94</v>
      </c>
      <c r="J1892">
        <v>-0.36199999999999999</v>
      </c>
      <c r="K1892">
        <v>-1.3540000000000001</v>
      </c>
      <c r="L1892">
        <v>-2.351</v>
      </c>
      <c r="M1892">
        <v>-3.121</v>
      </c>
      <c r="N1892">
        <v>-3.26</v>
      </c>
      <c r="O1892">
        <v>1.0740000000000001</v>
      </c>
      <c r="P1892">
        <v>1.0880000000000001</v>
      </c>
      <c r="Q1892">
        <v>1.085</v>
      </c>
      <c r="R1892">
        <v>0.78900000000000003</v>
      </c>
      <c r="S1892">
        <v>0.32600000000000001</v>
      </c>
    </row>
    <row r="1893" spans="1:19" x14ac:dyDescent="0.3">
      <c r="A1893">
        <v>360</v>
      </c>
      <c r="B1893">
        <v>-0.35399999999999998</v>
      </c>
      <c r="C1893">
        <v>-1.3540000000000001</v>
      </c>
      <c r="D1893">
        <v>-2.351</v>
      </c>
      <c r="E1893">
        <v>-3.1230000000000002</v>
      </c>
      <c r="F1893">
        <v>-3.26</v>
      </c>
      <c r="G1893">
        <v>2.9</v>
      </c>
      <c r="H1893">
        <v>-0.01</v>
      </c>
      <c r="I1893">
        <v>2.94</v>
      </c>
      <c r="J1893">
        <v>-0.36299999999999999</v>
      </c>
      <c r="K1893">
        <v>-1.3540000000000001</v>
      </c>
      <c r="L1893">
        <v>-2.3519999999999999</v>
      </c>
      <c r="M1893">
        <v>-3.121</v>
      </c>
      <c r="N1893">
        <v>-3.26</v>
      </c>
      <c r="O1893">
        <v>1.0720000000000001</v>
      </c>
      <c r="P1893">
        <v>1.087</v>
      </c>
      <c r="Q1893">
        <v>1.085</v>
      </c>
      <c r="R1893">
        <v>0.78900000000000003</v>
      </c>
      <c r="S1893">
        <v>0.32900000000000001</v>
      </c>
    </row>
    <row r="1894" spans="1:19" x14ac:dyDescent="0.3">
      <c r="A1894">
        <v>420</v>
      </c>
      <c r="B1894">
        <v>-0.35399999999999998</v>
      </c>
      <c r="C1894">
        <v>-1.3540000000000001</v>
      </c>
      <c r="D1894">
        <v>-2.351</v>
      </c>
      <c r="E1894">
        <v>-3.1230000000000002</v>
      </c>
      <c r="F1894">
        <v>-3.26</v>
      </c>
      <c r="G1894">
        <v>2.9</v>
      </c>
      <c r="H1894">
        <v>-0.01</v>
      </c>
      <c r="I1894">
        <v>2.94</v>
      </c>
      <c r="J1894">
        <v>-0.36499999999999999</v>
      </c>
      <c r="K1894">
        <v>-1.355</v>
      </c>
      <c r="L1894">
        <v>-2.3519999999999999</v>
      </c>
      <c r="M1894">
        <v>-3.121</v>
      </c>
      <c r="N1894">
        <v>-3.26</v>
      </c>
      <c r="O1894">
        <v>1.071</v>
      </c>
      <c r="P1894">
        <v>1.085</v>
      </c>
      <c r="Q1894">
        <v>1.085</v>
      </c>
      <c r="R1894">
        <v>0.78900000000000003</v>
      </c>
      <c r="S1894">
        <v>0.33</v>
      </c>
    </row>
    <row r="1895" spans="1:19" x14ac:dyDescent="0.3">
      <c r="A1895">
        <v>480</v>
      </c>
      <c r="B1895">
        <v>-0.35399999999999998</v>
      </c>
      <c r="C1895">
        <v>-1.3540000000000001</v>
      </c>
      <c r="D1895">
        <v>-2.351</v>
      </c>
      <c r="E1895">
        <v>-3.1230000000000002</v>
      </c>
      <c r="F1895">
        <v>-3.26</v>
      </c>
      <c r="G1895">
        <v>2.9</v>
      </c>
      <c r="H1895">
        <v>-0.01</v>
      </c>
      <c r="I1895">
        <v>2.94</v>
      </c>
      <c r="J1895">
        <v>-0.36599999999999999</v>
      </c>
      <c r="K1895">
        <v>-1.355</v>
      </c>
      <c r="L1895">
        <v>-2.3519999999999999</v>
      </c>
      <c r="M1895">
        <v>-3.121</v>
      </c>
      <c r="N1895">
        <v>-3.26</v>
      </c>
      <c r="O1895">
        <v>1.069</v>
      </c>
      <c r="P1895">
        <v>1.0840000000000001</v>
      </c>
      <c r="Q1895">
        <v>1.0860000000000001</v>
      </c>
      <c r="R1895">
        <v>0.78800000000000003</v>
      </c>
      <c r="S1895">
        <v>0.33</v>
      </c>
    </row>
    <row r="1896" spans="1:19" x14ac:dyDescent="0.3">
      <c r="A1896">
        <v>540</v>
      </c>
      <c r="B1896">
        <v>-0.35399999999999998</v>
      </c>
      <c r="C1896">
        <v>-1.3540000000000001</v>
      </c>
      <c r="D1896">
        <v>-2.351</v>
      </c>
      <c r="E1896">
        <v>-3.1230000000000002</v>
      </c>
      <c r="F1896">
        <v>-3.26</v>
      </c>
      <c r="G1896">
        <v>2.9</v>
      </c>
      <c r="H1896">
        <v>-0.01</v>
      </c>
      <c r="I1896">
        <v>2.94</v>
      </c>
      <c r="J1896">
        <v>-0.36799999999999999</v>
      </c>
      <c r="K1896">
        <v>-1.3560000000000001</v>
      </c>
      <c r="L1896">
        <v>-2.3519999999999999</v>
      </c>
      <c r="M1896">
        <v>-3.1219999999999999</v>
      </c>
      <c r="N1896">
        <v>-3.26</v>
      </c>
      <c r="O1896">
        <v>1.0680000000000001</v>
      </c>
      <c r="P1896">
        <v>1.083</v>
      </c>
      <c r="Q1896">
        <v>1.0860000000000001</v>
      </c>
      <c r="R1896">
        <v>0.78800000000000003</v>
      </c>
      <c r="S1896">
        <v>0.32900000000000001</v>
      </c>
    </row>
    <row r="1897" spans="1:19" x14ac:dyDescent="0.3">
      <c r="A1897">
        <v>600</v>
      </c>
      <c r="B1897">
        <v>-0.35399999999999998</v>
      </c>
      <c r="C1897">
        <v>-1.3540000000000001</v>
      </c>
      <c r="D1897">
        <v>-2.351</v>
      </c>
      <c r="E1897">
        <v>-3.1230000000000002</v>
      </c>
      <c r="F1897">
        <v>-3.26</v>
      </c>
      <c r="G1897">
        <v>2.9</v>
      </c>
      <c r="H1897">
        <v>-0.01</v>
      </c>
      <c r="I1897">
        <v>2.94</v>
      </c>
      <c r="J1897">
        <v>-0.36899999999999999</v>
      </c>
      <c r="K1897">
        <v>-1.357</v>
      </c>
      <c r="L1897">
        <v>-2.3519999999999999</v>
      </c>
      <c r="M1897">
        <v>-3.1219999999999999</v>
      </c>
      <c r="N1897">
        <v>-3.26</v>
      </c>
      <c r="O1897">
        <v>1.0660000000000001</v>
      </c>
      <c r="P1897">
        <v>1.0820000000000001</v>
      </c>
      <c r="Q1897">
        <v>1.0860000000000001</v>
      </c>
      <c r="R1897">
        <v>0.78800000000000003</v>
      </c>
      <c r="S1897">
        <v>0.32800000000000001</v>
      </c>
    </row>
    <row r="1899" spans="1:19" x14ac:dyDescent="0.3">
      <c r="A1899" t="s">
        <v>0</v>
      </c>
      <c r="B1899" t="s">
        <v>147</v>
      </c>
    </row>
    <row r="1900" spans="1:19" x14ac:dyDescent="0.3">
      <c r="A1900">
        <v>0</v>
      </c>
      <c r="B1900">
        <v>-0.35399999999999998</v>
      </c>
      <c r="C1900">
        <v>-1.3540000000000001</v>
      </c>
      <c r="D1900">
        <v>-2.351</v>
      </c>
      <c r="E1900">
        <v>-3.1230000000000002</v>
      </c>
      <c r="F1900">
        <v>-3.26</v>
      </c>
      <c r="G1900">
        <v>2.9</v>
      </c>
      <c r="H1900">
        <v>-0.01</v>
      </c>
      <c r="I1900">
        <v>2.7240000000000002</v>
      </c>
      <c r="J1900">
        <v>-0.35399999999999998</v>
      </c>
      <c r="K1900">
        <v>-1.3540000000000001</v>
      </c>
      <c r="L1900">
        <v>-2.351</v>
      </c>
      <c r="M1900">
        <v>-3.1230000000000002</v>
      </c>
      <c r="N1900">
        <v>-3.26</v>
      </c>
      <c r="O1900">
        <v>1.079</v>
      </c>
      <c r="P1900">
        <v>1.079</v>
      </c>
      <c r="Q1900">
        <v>1.0740000000000001</v>
      </c>
      <c r="R1900">
        <v>0.77900000000000003</v>
      </c>
      <c r="S1900">
        <v>0.32200000000000001</v>
      </c>
    </row>
    <row r="1901" spans="1:19" x14ac:dyDescent="0.3">
      <c r="A1901">
        <v>60</v>
      </c>
      <c r="B1901">
        <v>-0.35399999999999998</v>
      </c>
      <c r="C1901">
        <v>-1.3540000000000001</v>
      </c>
      <c r="D1901">
        <v>-2.351</v>
      </c>
      <c r="E1901">
        <v>-3.1230000000000002</v>
      </c>
      <c r="F1901">
        <v>-3.26</v>
      </c>
      <c r="G1901">
        <v>2.9</v>
      </c>
      <c r="H1901">
        <v>-0.01</v>
      </c>
      <c r="I1901">
        <v>2.7240000000000002</v>
      </c>
      <c r="J1901">
        <v>-0.35599999999999998</v>
      </c>
      <c r="K1901">
        <v>-1.353</v>
      </c>
      <c r="L1901">
        <v>-2.351</v>
      </c>
      <c r="M1901">
        <v>-3.1219999999999999</v>
      </c>
      <c r="N1901">
        <v>-3.2570000000000001</v>
      </c>
      <c r="O1901">
        <v>1.0780000000000001</v>
      </c>
      <c r="P1901">
        <v>1.085</v>
      </c>
      <c r="Q1901">
        <v>1.081</v>
      </c>
      <c r="R1901">
        <v>0.78500000000000003</v>
      </c>
      <c r="S1901">
        <v>0.315</v>
      </c>
    </row>
    <row r="1902" spans="1:19" x14ac:dyDescent="0.3">
      <c r="A1902">
        <v>120</v>
      </c>
      <c r="B1902">
        <v>-0.35399999999999998</v>
      </c>
      <c r="C1902">
        <v>-1.3540000000000001</v>
      </c>
      <c r="D1902">
        <v>-2.351</v>
      </c>
      <c r="E1902">
        <v>-3.1230000000000002</v>
      </c>
      <c r="F1902">
        <v>-3.26</v>
      </c>
      <c r="G1902">
        <v>2.9</v>
      </c>
      <c r="H1902">
        <v>-0.01</v>
      </c>
      <c r="I1902">
        <v>2.7240000000000002</v>
      </c>
      <c r="J1902">
        <v>-0.35799999999999998</v>
      </c>
      <c r="K1902">
        <v>-1.3540000000000001</v>
      </c>
      <c r="L1902">
        <v>-2.351</v>
      </c>
      <c r="M1902">
        <v>-3.121</v>
      </c>
      <c r="N1902">
        <v>-3.254</v>
      </c>
      <c r="O1902">
        <v>1.0780000000000001</v>
      </c>
      <c r="P1902">
        <v>1.087</v>
      </c>
      <c r="Q1902">
        <v>1.083</v>
      </c>
      <c r="R1902">
        <v>0.78700000000000003</v>
      </c>
      <c r="S1902">
        <v>0.309</v>
      </c>
    </row>
    <row r="1903" spans="1:19" x14ac:dyDescent="0.3">
      <c r="A1903">
        <v>180</v>
      </c>
      <c r="B1903">
        <v>-0.35399999999999998</v>
      </c>
      <c r="C1903">
        <v>-1.3540000000000001</v>
      </c>
      <c r="D1903">
        <v>-2.351</v>
      </c>
      <c r="E1903">
        <v>-3.1230000000000002</v>
      </c>
      <c r="F1903">
        <v>-3.26</v>
      </c>
      <c r="G1903">
        <v>2.9</v>
      </c>
      <c r="H1903">
        <v>-0.01</v>
      </c>
      <c r="I1903">
        <v>2.7240000000000002</v>
      </c>
      <c r="J1903">
        <v>-0.35899999999999999</v>
      </c>
      <c r="K1903">
        <v>-1.353</v>
      </c>
      <c r="L1903">
        <v>-2.351</v>
      </c>
      <c r="M1903">
        <v>-3.12</v>
      </c>
      <c r="N1903">
        <v>-3.2509999999999999</v>
      </c>
      <c r="O1903">
        <v>1.0760000000000001</v>
      </c>
      <c r="P1903">
        <v>1.0880000000000001</v>
      </c>
      <c r="Q1903">
        <v>1.0840000000000001</v>
      </c>
      <c r="R1903">
        <v>0.78800000000000003</v>
      </c>
      <c r="S1903">
        <v>0.30299999999999999</v>
      </c>
    </row>
    <row r="1904" spans="1:19" x14ac:dyDescent="0.3">
      <c r="A1904">
        <v>240</v>
      </c>
      <c r="B1904">
        <v>-0.35399999999999998</v>
      </c>
      <c r="C1904">
        <v>-1.3540000000000001</v>
      </c>
      <c r="D1904">
        <v>-2.351</v>
      </c>
      <c r="E1904">
        <v>-3.1230000000000002</v>
      </c>
      <c r="F1904">
        <v>-3.26</v>
      </c>
      <c r="G1904">
        <v>2.9</v>
      </c>
      <c r="H1904">
        <v>-0.01</v>
      </c>
      <c r="I1904">
        <v>2.7240000000000002</v>
      </c>
      <c r="J1904">
        <v>-0.36099999999999999</v>
      </c>
      <c r="K1904">
        <v>-1.353</v>
      </c>
      <c r="L1904">
        <v>-2.351</v>
      </c>
      <c r="M1904">
        <v>-3.121</v>
      </c>
      <c r="N1904">
        <v>-3.2480000000000002</v>
      </c>
      <c r="O1904">
        <v>1.075</v>
      </c>
      <c r="P1904">
        <v>1.089</v>
      </c>
      <c r="Q1904">
        <v>1.085</v>
      </c>
      <c r="R1904">
        <v>0.79200000000000004</v>
      </c>
      <c r="S1904">
        <v>0.29699999999999999</v>
      </c>
    </row>
    <row r="1905" spans="1:19" x14ac:dyDescent="0.3">
      <c r="A1905">
        <v>300</v>
      </c>
      <c r="B1905">
        <v>-0.35399999999999998</v>
      </c>
      <c r="C1905">
        <v>-1.3540000000000001</v>
      </c>
      <c r="D1905">
        <v>-2.351</v>
      </c>
      <c r="E1905">
        <v>-3.1230000000000002</v>
      </c>
      <c r="F1905">
        <v>-3.26</v>
      </c>
      <c r="G1905">
        <v>2.9</v>
      </c>
      <c r="H1905">
        <v>-0.01</v>
      </c>
      <c r="I1905">
        <v>2.7240000000000002</v>
      </c>
      <c r="J1905">
        <v>-0.36199999999999999</v>
      </c>
      <c r="K1905">
        <v>-1.3540000000000001</v>
      </c>
      <c r="L1905">
        <v>-2.351</v>
      </c>
      <c r="M1905">
        <v>-3.1219999999999999</v>
      </c>
      <c r="N1905">
        <v>-3.2450000000000001</v>
      </c>
      <c r="O1905">
        <v>1.0740000000000001</v>
      </c>
      <c r="P1905">
        <v>1.0880000000000001</v>
      </c>
      <c r="Q1905">
        <v>1.085</v>
      </c>
      <c r="R1905">
        <v>0.79200000000000004</v>
      </c>
      <c r="S1905">
        <v>0.29499999999999998</v>
      </c>
    </row>
    <row r="1906" spans="1:19" x14ac:dyDescent="0.3">
      <c r="A1906">
        <v>360</v>
      </c>
      <c r="B1906">
        <v>-0.35399999999999998</v>
      </c>
      <c r="C1906">
        <v>-1.3540000000000001</v>
      </c>
      <c r="D1906">
        <v>-2.351</v>
      </c>
      <c r="E1906">
        <v>-3.1230000000000002</v>
      </c>
      <c r="F1906">
        <v>-3.26</v>
      </c>
      <c r="G1906">
        <v>2.9</v>
      </c>
      <c r="H1906">
        <v>-0.01</v>
      </c>
      <c r="I1906">
        <v>2.7240000000000002</v>
      </c>
      <c r="J1906">
        <v>-0.36299999999999999</v>
      </c>
      <c r="K1906">
        <v>-1.3540000000000001</v>
      </c>
      <c r="L1906">
        <v>-2.3519999999999999</v>
      </c>
      <c r="M1906">
        <v>-3.121</v>
      </c>
      <c r="N1906">
        <v>-3.242</v>
      </c>
      <c r="O1906">
        <v>1.0720000000000001</v>
      </c>
      <c r="P1906">
        <v>1.087</v>
      </c>
      <c r="Q1906">
        <v>1.085</v>
      </c>
      <c r="R1906">
        <v>0.78900000000000003</v>
      </c>
      <c r="S1906">
        <v>0.29299999999999998</v>
      </c>
    </row>
    <row r="1907" spans="1:19" x14ac:dyDescent="0.3">
      <c r="A1907">
        <v>420</v>
      </c>
      <c r="B1907">
        <v>-0.35399999999999998</v>
      </c>
      <c r="C1907">
        <v>-1.3540000000000001</v>
      </c>
      <c r="D1907">
        <v>-2.351</v>
      </c>
      <c r="E1907">
        <v>-3.1230000000000002</v>
      </c>
      <c r="F1907">
        <v>-3.26</v>
      </c>
      <c r="G1907">
        <v>2.9</v>
      </c>
      <c r="H1907">
        <v>-0.01</v>
      </c>
      <c r="I1907">
        <v>2.7240000000000002</v>
      </c>
      <c r="J1907">
        <v>-0.36499999999999999</v>
      </c>
      <c r="K1907">
        <v>-1.355</v>
      </c>
      <c r="L1907">
        <v>-2.3519999999999999</v>
      </c>
      <c r="M1907">
        <v>-3.12</v>
      </c>
      <c r="N1907">
        <v>-3.2389999999999999</v>
      </c>
      <c r="O1907">
        <v>1.071</v>
      </c>
      <c r="P1907">
        <v>1.085</v>
      </c>
      <c r="Q1907">
        <v>1.0860000000000001</v>
      </c>
      <c r="R1907">
        <v>0.78400000000000003</v>
      </c>
      <c r="S1907">
        <v>0.29199999999999998</v>
      </c>
    </row>
    <row r="1908" spans="1:19" x14ac:dyDescent="0.3">
      <c r="A1908">
        <v>480</v>
      </c>
      <c r="B1908">
        <v>-0.35399999999999998</v>
      </c>
      <c r="C1908">
        <v>-1.3540000000000001</v>
      </c>
      <c r="D1908">
        <v>-2.351</v>
      </c>
      <c r="E1908">
        <v>-3.1230000000000002</v>
      </c>
      <c r="F1908">
        <v>-3.26</v>
      </c>
      <c r="G1908">
        <v>2.9</v>
      </c>
      <c r="H1908">
        <v>-0.01</v>
      </c>
      <c r="I1908">
        <v>2.7240000000000002</v>
      </c>
      <c r="J1908">
        <v>-0.36599999999999999</v>
      </c>
      <c r="K1908">
        <v>-1.355</v>
      </c>
      <c r="L1908">
        <v>-2.3519999999999999</v>
      </c>
      <c r="M1908">
        <v>-3.1190000000000002</v>
      </c>
      <c r="N1908">
        <v>-3.2360000000000002</v>
      </c>
      <c r="O1908">
        <v>1.069</v>
      </c>
      <c r="P1908">
        <v>1.0840000000000001</v>
      </c>
      <c r="Q1908">
        <v>1.0860000000000001</v>
      </c>
      <c r="R1908">
        <v>0.77900000000000003</v>
      </c>
      <c r="S1908">
        <v>0.28899999999999998</v>
      </c>
    </row>
    <row r="1909" spans="1:19" x14ac:dyDescent="0.3">
      <c r="A1909">
        <v>540</v>
      </c>
      <c r="B1909">
        <v>-0.35399999999999998</v>
      </c>
      <c r="C1909">
        <v>-1.3540000000000001</v>
      </c>
      <c r="D1909">
        <v>-2.351</v>
      </c>
      <c r="E1909">
        <v>-3.1230000000000002</v>
      </c>
      <c r="F1909">
        <v>-3.26</v>
      </c>
      <c r="G1909">
        <v>2.9</v>
      </c>
      <c r="H1909">
        <v>-0.01</v>
      </c>
      <c r="I1909">
        <v>2.7240000000000002</v>
      </c>
      <c r="J1909">
        <v>-0.36799999999999999</v>
      </c>
      <c r="K1909">
        <v>-1.3560000000000001</v>
      </c>
      <c r="L1909">
        <v>-2.3519999999999999</v>
      </c>
      <c r="M1909">
        <v>-3.117</v>
      </c>
      <c r="N1909">
        <v>-3.2330000000000001</v>
      </c>
      <c r="O1909">
        <v>1.0680000000000001</v>
      </c>
      <c r="P1909">
        <v>1.083</v>
      </c>
      <c r="Q1909">
        <v>1.0860000000000001</v>
      </c>
      <c r="R1909">
        <v>0.77400000000000002</v>
      </c>
      <c r="S1909">
        <v>0.28699999999999998</v>
      </c>
    </row>
    <row r="1910" spans="1:19" x14ac:dyDescent="0.3">
      <c r="A1910">
        <v>600</v>
      </c>
      <c r="B1910">
        <v>-0.35399999999999998</v>
      </c>
      <c r="C1910">
        <v>-1.3540000000000001</v>
      </c>
      <c r="D1910">
        <v>-2.351</v>
      </c>
      <c r="E1910">
        <v>-3.1230000000000002</v>
      </c>
      <c r="F1910">
        <v>-3.26</v>
      </c>
      <c r="G1910">
        <v>2.9</v>
      </c>
      <c r="H1910">
        <v>-0.01</v>
      </c>
      <c r="I1910">
        <v>2.7240000000000002</v>
      </c>
      <c r="J1910">
        <v>-0.36899999999999999</v>
      </c>
      <c r="K1910">
        <v>-1.357</v>
      </c>
      <c r="L1910">
        <v>-2.3519999999999999</v>
      </c>
      <c r="M1910">
        <v>-3.1139999999999999</v>
      </c>
      <c r="N1910">
        <v>-3.23</v>
      </c>
      <c r="O1910">
        <v>1.0660000000000001</v>
      </c>
      <c r="P1910">
        <v>1.081</v>
      </c>
      <c r="Q1910">
        <v>1.0860000000000001</v>
      </c>
      <c r="R1910">
        <v>0.76900000000000002</v>
      </c>
      <c r="S1910">
        <v>0.28399999999999997</v>
      </c>
    </row>
    <row r="1912" spans="1:19" x14ac:dyDescent="0.3">
      <c r="A1912" t="s">
        <v>0</v>
      </c>
      <c r="B1912" t="s">
        <v>148</v>
      </c>
    </row>
    <row r="1913" spans="1:19" x14ac:dyDescent="0.3">
      <c r="A1913">
        <v>0</v>
      </c>
      <c r="B1913">
        <v>-0.35399999999999998</v>
      </c>
      <c r="C1913">
        <v>-1.3540000000000001</v>
      </c>
      <c r="D1913">
        <v>-2.351</v>
      </c>
      <c r="E1913">
        <v>-3.1160000000000001</v>
      </c>
      <c r="F1913">
        <v>-3.25</v>
      </c>
      <c r="G1913">
        <v>2.9</v>
      </c>
      <c r="H1913">
        <v>-0.01</v>
      </c>
      <c r="I1913">
        <v>3.1459999999999999</v>
      </c>
      <c r="J1913">
        <v>-0.35399999999999998</v>
      </c>
      <c r="K1913">
        <v>-1.3540000000000001</v>
      </c>
      <c r="L1913">
        <v>-2.351</v>
      </c>
      <c r="M1913">
        <v>-3.1160000000000001</v>
      </c>
      <c r="N1913">
        <v>-3.25</v>
      </c>
      <c r="O1913">
        <v>1.079</v>
      </c>
      <c r="P1913">
        <v>1.079</v>
      </c>
      <c r="Q1913">
        <v>1.0740000000000001</v>
      </c>
      <c r="R1913">
        <v>0.77200000000000002</v>
      </c>
      <c r="S1913">
        <v>0.31900000000000001</v>
      </c>
    </row>
    <row r="1914" spans="1:19" x14ac:dyDescent="0.3">
      <c r="A1914">
        <v>60</v>
      </c>
      <c r="B1914">
        <v>-0.35399999999999998</v>
      </c>
      <c r="C1914">
        <v>-1.3540000000000001</v>
      </c>
      <c r="D1914">
        <v>-2.351</v>
      </c>
      <c r="E1914">
        <v>-3.1160000000000001</v>
      </c>
      <c r="F1914">
        <v>-3.25</v>
      </c>
      <c r="G1914">
        <v>2.9</v>
      </c>
      <c r="H1914">
        <v>-0.01</v>
      </c>
      <c r="I1914">
        <v>3.1459999999999999</v>
      </c>
      <c r="J1914">
        <v>-0.35499999999999998</v>
      </c>
      <c r="K1914">
        <v>-1.3540000000000001</v>
      </c>
      <c r="L1914">
        <v>-2.351</v>
      </c>
      <c r="M1914">
        <v>-3.1150000000000002</v>
      </c>
      <c r="N1914">
        <v>-3.2530000000000001</v>
      </c>
      <c r="O1914">
        <v>1.0780000000000001</v>
      </c>
      <c r="P1914">
        <v>1.0860000000000001</v>
      </c>
      <c r="Q1914">
        <v>1.081</v>
      </c>
      <c r="R1914">
        <v>0.77600000000000002</v>
      </c>
      <c r="S1914">
        <v>0.32900000000000001</v>
      </c>
    </row>
    <row r="1915" spans="1:19" x14ac:dyDescent="0.3">
      <c r="A1915">
        <v>120</v>
      </c>
      <c r="B1915">
        <v>-0.35399999999999998</v>
      </c>
      <c r="C1915">
        <v>-1.3540000000000001</v>
      </c>
      <c r="D1915">
        <v>-2.351</v>
      </c>
      <c r="E1915">
        <v>-3.1160000000000001</v>
      </c>
      <c r="F1915">
        <v>-3.25</v>
      </c>
      <c r="G1915">
        <v>2.9</v>
      </c>
      <c r="H1915">
        <v>-0.01</v>
      </c>
      <c r="I1915">
        <v>3.1459999999999999</v>
      </c>
      <c r="J1915">
        <v>-0.35699999999999998</v>
      </c>
      <c r="K1915">
        <v>-1.3540000000000001</v>
      </c>
      <c r="L1915">
        <v>-2.351</v>
      </c>
      <c r="M1915">
        <v>-3.1150000000000002</v>
      </c>
      <c r="N1915">
        <v>-3.2559999999999998</v>
      </c>
      <c r="O1915">
        <v>1.077</v>
      </c>
      <c r="P1915">
        <v>1.0860000000000001</v>
      </c>
      <c r="Q1915">
        <v>1.083</v>
      </c>
      <c r="R1915">
        <v>0.78300000000000003</v>
      </c>
      <c r="S1915">
        <v>0.33600000000000002</v>
      </c>
    </row>
    <row r="1916" spans="1:19" x14ac:dyDescent="0.3">
      <c r="A1916">
        <v>180</v>
      </c>
      <c r="B1916">
        <v>-0.35399999999999998</v>
      </c>
      <c r="C1916">
        <v>-1.3540000000000001</v>
      </c>
      <c r="D1916">
        <v>-2.351</v>
      </c>
      <c r="E1916">
        <v>-3.1160000000000001</v>
      </c>
      <c r="F1916">
        <v>-3.25</v>
      </c>
      <c r="G1916">
        <v>2.9</v>
      </c>
      <c r="H1916">
        <v>-0.01</v>
      </c>
      <c r="I1916">
        <v>3.1459999999999999</v>
      </c>
      <c r="J1916">
        <v>-0.35899999999999999</v>
      </c>
      <c r="K1916">
        <v>-1.3540000000000001</v>
      </c>
      <c r="L1916">
        <v>-2.351</v>
      </c>
      <c r="M1916">
        <v>-3.1139999999999999</v>
      </c>
      <c r="N1916">
        <v>-3.2589999999999999</v>
      </c>
      <c r="O1916">
        <v>1.077</v>
      </c>
      <c r="P1916">
        <v>1.089</v>
      </c>
      <c r="Q1916">
        <v>1.083</v>
      </c>
      <c r="R1916">
        <v>0.78300000000000003</v>
      </c>
      <c r="S1916">
        <v>0.34200000000000003</v>
      </c>
    </row>
    <row r="1917" spans="1:19" x14ac:dyDescent="0.3">
      <c r="A1917">
        <v>240</v>
      </c>
      <c r="B1917">
        <v>-0.35399999999999998</v>
      </c>
      <c r="C1917">
        <v>-1.3540000000000001</v>
      </c>
      <c r="D1917">
        <v>-2.351</v>
      </c>
      <c r="E1917">
        <v>-3.1160000000000001</v>
      </c>
      <c r="F1917">
        <v>-3.25</v>
      </c>
      <c r="G1917">
        <v>2.9</v>
      </c>
      <c r="H1917">
        <v>-0.01</v>
      </c>
      <c r="I1917">
        <v>3.1459999999999999</v>
      </c>
      <c r="J1917">
        <v>-0.36</v>
      </c>
      <c r="K1917">
        <v>-1.353</v>
      </c>
      <c r="L1917">
        <v>-2.351</v>
      </c>
      <c r="M1917">
        <v>-3.1139999999999999</v>
      </c>
      <c r="N1917">
        <v>-3.262</v>
      </c>
      <c r="O1917">
        <v>1.075</v>
      </c>
      <c r="P1917">
        <v>1.0880000000000001</v>
      </c>
      <c r="Q1917">
        <v>1.0840000000000001</v>
      </c>
      <c r="R1917">
        <v>0.78</v>
      </c>
      <c r="S1917">
        <v>0.34799999999999998</v>
      </c>
    </row>
    <row r="1918" spans="1:19" x14ac:dyDescent="0.3">
      <c r="A1918">
        <v>300</v>
      </c>
      <c r="B1918">
        <v>-0.35399999999999998</v>
      </c>
      <c r="C1918">
        <v>-1.3540000000000001</v>
      </c>
      <c r="D1918">
        <v>-2.351</v>
      </c>
      <c r="E1918">
        <v>-3.1160000000000001</v>
      </c>
      <c r="F1918">
        <v>-3.25</v>
      </c>
      <c r="G1918">
        <v>2.9</v>
      </c>
      <c r="H1918">
        <v>-0.01</v>
      </c>
      <c r="I1918">
        <v>3.1459999999999999</v>
      </c>
      <c r="J1918">
        <v>-0.36199999999999999</v>
      </c>
      <c r="K1918">
        <v>-1.3540000000000001</v>
      </c>
      <c r="L1918">
        <v>-2.351</v>
      </c>
      <c r="M1918">
        <v>-3.1139999999999999</v>
      </c>
      <c r="N1918">
        <v>-3.2650000000000001</v>
      </c>
      <c r="O1918">
        <v>1.0740000000000001</v>
      </c>
      <c r="P1918">
        <v>1.0880000000000001</v>
      </c>
      <c r="Q1918">
        <v>1.085</v>
      </c>
      <c r="R1918">
        <v>0.78</v>
      </c>
      <c r="S1918">
        <v>0.35499999999999998</v>
      </c>
    </row>
    <row r="1919" spans="1:19" x14ac:dyDescent="0.3">
      <c r="A1919">
        <v>360</v>
      </c>
      <c r="B1919">
        <v>-0.35399999999999998</v>
      </c>
      <c r="C1919">
        <v>-1.3540000000000001</v>
      </c>
      <c r="D1919">
        <v>-2.351</v>
      </c>
      <c r="E1919">
        <v>-3.1160000000000001</v>
      </c>
      <c r="F1919">
        <v>-3.25</v>
      </c>
      <c r="G1919">
        <v>2.9</v>
      </c>
      <c r="H1919">
        <v>-0.01</v>
      </c>
      <c r="I1919">
        <v>3.1459999999999999</v>
      </c>
      <c r="J1919">
        <v>-0.36299999999999999</v>
      </c>
      <c r="K1919">
        <v>-1.3540000000000001</v>
      </c>
      <c r="L1919">
        <v>-2.3519999999999999</v>
      </c>
      <c r="M1919">
        <v>-3.1139999999999999</v>
      </c>
      <c r="N1919">
        <v>-3.2679999999999998</v>
      </c>
      <c r="O1919">
        <v>1.0720000000000001</v>
      </c>
      <c r="P1919">
        <v>1.0860000000000001</v>
      </c>
      <c r="Q1919">
        <v>1.085</v>
      </c>
      <c r="R1919">
        <v>0.78200000000000003</v>
      </c>
      <c r="S1919">
        <v>0.36</v>
      </c>
    </row>
    <row r="1920" spans="1:19" x14ac:dyDescent="0.3">
      <c r="A1920">
        <v>420</v>
      </c>
      <c r="B1920">
        <v>-0.35399999999999998</v>
      </c>
      <c r="C1920">
        <v>-1.3540000000000001</v>
      </c>
      <c r="D1920">
        <v>-2.351</v>
      </c>
      <c r="E1920">
        <v>-3.1160000000000001</v>
      </c>
      <c r="F1920">
        <v>-3.25</v>
      </c>
      <c r="G1920">
        <v>2.9</v>
      </c>
      <c r="H1920">
        <v>-0.01</v>
      </c>
      <c r="I1920">
        <v>3.1459999999999999</v>
      </c>
      <c r="J1920">
        <v>-0.36499999999999999</v>
      </c>
      <c r="K1920">
        <v>-1.355</v>
      </c>
      <c r="L1920">
        <v>-2.3519999999999999</v>
      </c>
      <c r="M1920">
        <v>-3.1160000000000001</v>
      </c>
      <c r="N1920">
        <v>-3.2709999999999999</v>
      </c>
      <c r="O1920">
        <v>1.071</v>
      </c>
      <c r="P1920">
        <v>1.085</v>
      </c>
      <c r="Q1920">
        <v>1.085</v>
      </c>
      <c r="R1920">
        <v>0.78600000000000003</v>
      </c>
      <c r="S1920">
        <v>0.36499999999999999</v>
      </c>
    </row>
    <row r="1921" spans="1:19" x14ac:dyDescent="0.3">
      <c r="A1921">
        <v>480</v>
      </c>
      <c r="B1921">
        <v>-0.35399999999999998</v>
      </c>
      <c r="C1921">
        <v>-1.3540000000000001</v>
      </c>
      <c r="D1921">
        <v>-2.351</v>
      </c>
      <c r="E1921">
        <v>-3.1160000000000001</v>
      </c>
      <c r="F1921">
        <v>-3.25</v>
      </c>
      <c r="G1921">
        <v>2.9</v>
      </c>
      <c r="H1921">
        <v>-0.01</v>
      </c>
      <c r="I1921">
        <v>3.1459999999999999</v>
      </c>
      <c r="J1921">
        <v>-0.36599999999999999</v>
      </c>
      <c r="K1921">
        <v>-1.355</v>
      </c>
      <c r="L1921">
        <v>-2.3519999999999999</v>
      </c>
      <c r="M1921">
        <v>-3.1179999999999999</v>
      </c>
      <c r="N1921">
        <v>-3.274</v>
      </c>
      <c r="O1921">
        <v>1.069</v>
      </c>
      <c r="P1921">
        <v>1.0840000000000001</v>
      </c>
      <c r="Q1921">
        <v>1.0860000000000001</v>
      </c>
      <c r="R1921">
        <v>0.79</v>
      </c>
      <c r="S1921">
        <v>0.36599999999999999</v>
      </c>
    </row>
    <row r="1922" spans="1:19" x14ac:dyDescent="0.3">
      <c r="A1922">
        <v>540</v>
      </c>
      <c r="B1922">
        <v>-0.35399999999999998</v>
      </c>
      <c r="C1922">
        <v>-1.3540000000000001</v>
      </c>
      <c r="D1922">
        <v>-2.351</v>
      </c>
      <c r="E1922">
        <v>-3.1160000000000001</v>
      </c>
      <c r="F1922">
        <v>-3.25</v>
      </c>
      <c r="G1922">
        <v>2.9</v>
      </c>
      <c r="H1922">
        <v>-0.01</v>
      </c>
      <c r="I1922">
        <v>3.1459999999999999</v>
      </c>
      <c r="J1922">
        <v>-0.36799999999999999</v>
      </c>
      <c r="K1922">
        <v>-1.3560000000000001</v>
      </c>
      <c r="L1922">
        <v>-2.3519999999999999</v>
      </c>
      <c r="M1922">
        <v>-3.12</v>
      </c>
      <c r="N1922">
        <v>-3.2770000000000001</v>
      </c>
      <c r="O1922">
        <v>1.0680000000000001</v>
      </c>
      <c r="P1922">
        <v>1.083</v>
      </c>
      <c r="Q1922">
        <v>1.0860000000000001</v>
      </c>
      <c r="R1922">
        <v>0.79400000000000004</v>
      </c>
      <c r="S1922">
        <v>0.36799999999999999</v>
      </c>
    </row>
    <row r="1923" spans="1:19" x14ac:dyDescent="0.3">
      <c r="A1923">
        <v>600</v>
      </c>
      <c r="B1923">
        <v>-0.35399999999999998</v>
      </c>
      <c r="C1923">
        <v>-1.3540000000000001</v>
      </c>
      <c r="D1923">
        <v>-2.351</v>
      </c>
      <c r="E1923">
        <v>-3.1160000000000001</v>
      </c>
      <c r="F1923">
        <v>-3.25</v>
      </c>
      <c r="G1923">
        <v>2.9</v>
      </c>
      <c r="H1923">
        <v>-0.01</v>
      </c>
      <c r="I1923">
        <v>3.1459999999999999</v>
      </c>
      <c r="J1923">
        <v>-0.36899999999999999</v>
      </c>
      <c r="K1923">
        <v>-1.357</v>
      </c>
      <c r="L1923">
        <v>-2.3519999999999999</v>
      </c>
      <c r="M1923">
        <v>-3.1219999999999999</v>
      </c>
      <c r="N1923">
        <v>-3.28</v>
      </c>
      <c r="O1923">
        <v>1.0660000000000001</v>
      </c>
      <c r="P1923">
        <v>1.0820000000000001</v>
      </c>
      <c r="Q1923">
        <v>1.0860000000000001</v>
      </c>
      <c r="R1923">
        <v>0.79700000000000004</v>
      </c>
      <c r="S1923">
        <v>0.36899999999999999</v>
      </c>
    </row>
    <row r="1925" spans="1:19" x14ac:dyDescent="0.3">
      <c r="A1925" t="s">
        <v>0</v>
      </c>
      <c r="B1925" t="s">
        <v>149</v>
      </c>
    </row>
    <row r="1926" spans="1:19" x14ac:dyDescent="0.3">
      <c r="A1926">
        <v>0</v>
      </c>
      <c r="B1926">
        <v>-0.35399999999999998</v>
      </c>
      <c r="C1926">
        <v>-1.3540000000000001</v>
      </c>
      <c r="D1926">
        <v>-2.351</v>
      </c>
      <c r="E1926">
        <v>-3.1160000000000001</v>
      </c>
      <c r="F1926">
        <v>-3.25</v>
      </c>
      <c r="G1926">
        <v>2.9</v>
      </c>
      <c r="H1926">
        <v>-0.01</v>
      </c>
      <c r="I1926">
        <v>2.9390000000000001</v>
      </c>
      <c r="J1926">
        <v>-0.35399999999999998</v>
      </c>
      <c r="K1926">
        <v>-1.3540000000000001</v>
      </c>
      <c r="L1926">
        <v>-2.351</v>
      </c>
      <c r="M1926">
        <v>-3.1160000000000001</v>
      </c>
      <c r="N1926">
        <v>-3.25</v>
      </c>
      <c r="O1926">
        <v>1.079</v>
      </c>
      <c r="P1926">
        <v>1.079</v>
      </c>
      <c r="Q1926">
        <v>1.0740000000000001</v>
      </c>
      <c r="R1926">
        <v>0.77200000000000002</v>
      </c>
      <c r="S1926">
        <v>0.31900000000000001</v>
      </c>
    </row>
    <row r="1927" spans="1:19" x14ac:dyDescent="0.3">
      <c r="A1927">
        <v>60</v>
      </c>
      <c r="B1927">
        <v>-0.35399999999999998</v>
      </c>
      <c r="C1927">
        <v>-1.3540000000000001</v>
      </c>
      <c r="D1927">
        <v>-2.351</v>
      </c>
      <c r="E1927">
        <v>-3.1160000000000001</v>
      </c>
      <c r="F1927">
        <v>-3.25</v>
      </c>
      <c r="G1927">
        <v>2.9</v>
      </c>
      <c r="H1927">
        <v>-0.01</v>
      </c>
      <c r="I1927">
        <v>2.9390000000000001</v>
      </c>
      <c r="J1927">
        <v>-0.35599999999999998</v>
      </c>
      <c r="K1927">
        <v>-1.3540000000000001</v>
      </c>
      <c r="L1927">
        <v>-2.351</v>
      </c>
      <c r="M1927">
        <v>-3.1160000000000001</v>
      </c>
      <c r="N1927">
        <v>-3.25</v>
      </c>
      <c r="O1927">
        <v>1.0780000000000001</v>
      </c>
      <c r="P1927">
        <v>1.0860000000000001</v>
      </c>
      <c r="Q1927">
        <v>1.081</v>
      </c>
      <c r="R1927">
        <v>0.77700000000000002</v>
      </c>
      <c r="S1927">
        <v>0.32100000000000001</v>
      </c>
    </row>
    <row r="1928" spans="1:19" x14ac:dyDescent="0.3">
      <c r="A1928">
        <v>120</v>
      </c>
      <c r="B1928">
        <v>-0.35399999999999998</v>
      </c>
      <c r="C1928">
        <v>-1.3540000000000001</v>
      </c>
      <c r="D1928">
        <v>-2.351</v>
      </c>
      <c r="E1928">
        <v>-3.1160000000000001</v>
      </c>
      <c r="F1928">
        <v>-3.25</v>
      </c>
      <c r="G1928">
        <v>2.9</v>
      </c>
      <c r="H1928">
        <v>-0.01</v>
      </c>
      <c r="I1928">
        <v>2.9390000000000001</v>
      </c>
      <c r="J1928">
        <v>-0.35699999999999998</v>
      </c>
      <c r="K1928">
        <v>-1.3540000000000001</v>
      </c>
      <c r="L1928">
        <v>-2.351</v>
      </c>
      <c r="M1928">
        <v>-3.1150000000000002</v>
      </c>
      <c r="N1928">
        <v>-3.25</v>
      </c>
      <c r="O1928">
        <v>1.077</v>
      </c>
      <c r="P1928">
        <v>1.0860000000000001</v>
      </c>
      <c r="Q1928">
        <v>1.083</v>
      </c>
      <c r="R1928">
        <v>0.78200000000000003</v>
      </c>
      <c r="S1928">
        <v>0.32100000000000001</v>
      </c>
    </row>
    <row r="1929" spans="1:19" x14ac:dyDescent="0.3">
      <c r="A1929">
        <v>180</v>
      </c>
      <c r="B1929">
        <v>-0.35399999999999998</v>
      </c>
      <c r="C1929">
        <v>-1.3540000000000001</v>
      </c>
      <c r="D1929">
        <v>-2.351</v>
      </c>
      <c r="E1929">
        <v>-3.1160000000000001</v>
      </c>
      <c r="F1929">
        <v>-3.25</v>
      </c>
      <c r="G1929">
        <v>2.9</v>
      </c>
      <c r="H1929">
        <v>-0.01</v>
      </c>
      <c r="I1929">
        <v>2.9390000000000001</v>
      </c>
      <c r="J1929">
        <v>-0.35899999999999999</v>
      </c>
      <c r="K1929">
        <v>-1.3540000000000001</v>
      </c>
      <c r="L1929">
        <v>-2.351</v>
      </c>
      <c r="M1929">
        <v>-3.1139999999999999</v>
      </c>
      <c r="N1929">
        <v>-3.25</v>
      </c>
      <c r="O1929">
        <v>1.077</v>
      </c>
      <c r="P1929">
        <v>1.089</v>
      </c>
      <c r="Q1929">
        <v>1.083</v>
      </c>
      <c r="R1929">
        <v>0.78300000000000003</v>
      </c>
      <c r="S1929">
        <v>0.32200000000000001</v>
      </c>
    </row>
    <row r="1930" spans="1:19" x14ac:dyDescent="0.3">
      <c r="A1930">
        <v>240</v>
      </c>
      <c r="B1930">
        <v>-0.35399999999999998</v>
      </c>
      <c r="C1930">
        <v>-1.3540000000000001</v>
      </c>
      <c r="D1930">
        <v>-2.351</v>
      </c>
      <c r="E1930">
        <v>-3.1160000000000001</v>
      </c>
      <c r="F1930">
        <v>-3.25</v>
      </c>
      <c r="G1930">
        <v>2.9</v>
      </c>
      <c r="H1930">
        <v>-0.01</v>
      </c>
      <c r="I1930">
        <v>2.9390000000000001</v>
      </c>
      <c r="J1930">
        <v>-0.36</v>
      </c>
      <c r="K1930">
        <v>-1.353</v>
      </c>
      <c r="L1930">
        <v>-2.351</v>
      </c>
      <c r="M1930">
        <v>-3.1139999999999999</v>
      </c>
      <c r="N1930">
        <v>-3.25</v>
      </c>
      <c r="O1930">
        <v>1.075</v>
      </c>
      <c r="P1930">
        <v>1.089</v>
      </c>
      <c r="Q1930">
        <v>1.0840000000000001</v>
      </c>
      <c r="R1930">
        <v>0.78300000000000003</v>
      </c>
      <c r="S1930">
        <v>0.32200000000000001</v>
      </c>
    </row>
    <row r="1931" spans="1:19" x14ac:dyDescent="0.3">
      <c r="A1931">
        <v>300</v>
      </c>
      <c r="B1931">
        <v>-0.35399999999999998</v>
      </c>
      <c r="C1931">
        <v>-1.3540000000000001</v>
      </c>
      <c r="D1931">
        <v>-2.351</v>
      </c>
      <c r="E1931">
        <v>-3.1160000000000001</v>
      </c>
      <c r="F1931">
        <v>-3.25</v>
      </c>
      <c r="G1931">
        <v>2.9</v>
      </c>
      <c r="H1931">
        <v>-0.01</v>
      </c>
      <c r="I1931">
        <v>2.9390000000000001</v>
      </c>
      <c r="J1931">
        <v>-0.36199999999999999</v>
      </c>
      <c r="K1931">
        <v>-1.3540000000000001</v>
      </c>
      <c r="L1931">
        <v>-2.351</v>
      </c>
      <c r="M1931">
        <v>-3.1139999999999999</v>
      </c>
      <c r="N1931">
        <v>-3.25</v>
      </c>
      <c r="O1931">
        <v>1.0740000000000001</v>
      </c>
      <c r="P1931">
        <v>1.0880000000000001</v>
      </c>
      <c r="Q1931">
        <v>1.085</v>
      </c>
      <c r="R1931">
        <v>0.78200000000000003</v>
      </c>
      <c r="S1931">
        <v>0.32400000000000001</v>
      </c>
    </row>
    <row r="1932" spans="1:19" x14ac:dyDescent="0.3">
      <c r="A1932">
        <v>360</v>
      </c>
      <c r="B1932">
        <v>-0.35399999999999998</v>
      </c>
      <c r="C1932">
        <v>-1.3540000000000001</v>
      </c>
      <c r="D1932">
        <v>-2.351</v>
      </c>
      <c r="E1932">
        <v>-3.1160000000000001</v>
      </c>
      <c r="F1932">
        <v>-3.25</v>
      </c>
      <c r="G1932">
        <v>2.9</v>
      </c>
      <c r="H1932">
        <v>-0.01</v>
      </c>
      <c r="I1932">
        <v>2.9390000000000001</v>
      </c>
      <c r="J1932">
        <v>-0.36299999999999999</v>
      </c>
      <c r="K1932">
        <v>-1.3540000000000001</v>
      </c>
      <c r="L1932">
        <v>-2.3519999999999999</v>
      </c>
      <c r="M1932">
        <v>-3.1139999999999999</v>
      </c>
      <c r="N1932">
        <v>-3.25</v>
      </c>
      <c r="O1932">
        <v>1.0720000000000001</v>
      </c>
      <c r="P1932">
        <v>1.087</v>
      </c>
      <c r="Q1932">
        <v>1.085</v>
      </c>
      <c r="R1932">
        <v>0.78200000000000003</v>
      </c>
      <c r="S1932">
        <v>0.32600000000000001</v>
      </c>
    </row>
    <row r="1933" spans="1:19" x14ac:dyDescent="0.3">
      <c r="A1933">
        <v>420</v>
      </c>
      <c r="B1933">
        <v>-0.35399999999999998</v>
      </c>
      <c r="C1933">
        <v>-1.3540000000000001</v>
      </c>
      <c r="D1933">
        <v>-2.351</v>
      </c>
      <c r="E1933">
        <v>-3.1160000000000001</v>
      </c>
      <c r="F1933">
        <v>-3.25</v>
      </c>
      <c r="G1933">
        <v>2.9</v>
      </c>
      <c r="H1933">
        <v>-0.01</v>
      </c>
      <c r="I1933">
        <v>2.9390000000000001</v>
      </c>
      <c r="J1933">
        <v>-0.36499999999999999</v>
      </c>
      <c r="K1933">
        <v>-1.355</v>
      </c>
      <c r="L1933">
        <v>-2.3519999999999999</v>
      </c>
      <c r="M1933">
        <v>-3.1150000000000002</v>
      </c>
      <c r="N1933">
        <v>-3.25</v>
      </c>
      <c r="O1933">
        <v>1.071</v>
      </c>
      <c r="P1933">
        <v>1.085</v>
      </c>
      <c r="Q1933">
        <v>1.085</v>
      </c>
      <c r="R1933">
        <v>0.78200000000000003</v>
      </c>
      <c r="S1933">
        <v>0.32700000000000001</v>
      </c>
    </row>
    <row r="1934" spans="1:19" x14ac:dyDescent="0.3">
      <c r="A1934">
        <v>480</v>
      </c>
      <c r="B1934">
        <v>-0.35399999999999998</v>
      </c>
      <c r="C1934">
        <v>-1.3540000000000001</v>
      </c>
      <c r="D1934">
        <v>-2.351</v>
      </c>
      <c r="E1934">
        <v>-3.1160000000000001</v>
      </c>
      <c r="F1934">
        <v>-3.25</v>
      </c>
      <c r="G1934">
        <v>2.9</v>
      </c>
      <c r="H1934">
        <v>-0.01</v>
      </c>
      <c r="I1934">
        <v>2.9390000000000001</v>
      </c>
      <c r="J1934">
        <v>-0.36599999999999999</v>
      </c>
      <c r="K1934">
        <v>-1.355</v>
      </c>
      <c r="L1934">
        <v>-2.3519999999999999</v>
      </c>
      <c r="M1934">
        <v>-3.1150000000000002</v>
      </c>
      <c r="N1934">
        <v>-3.25</v>
      </c>
      <c r="O1934">
        <v>1.069</v>
      </c>
      <c r="P1934">
        <v>1.0840000000000001</v>
      </c>
      <c r="Q1934">
        <v>1.0860000000000001</v>
      </c>
      <c r="R1934">
        <v>0.78100000000000003</v>
      </c>
      <c r="S1934">
        <v>0.32700000000000001</v>
      </c>
    </row>
    <row r="1935" spans="1:19" x14ac:dyDescent="0.3">
      <c r="A1935">
        <v>540</v>
      </c>
      <c r="B1935">
        <v>-0.35399999999999998</v>
      </c>
      <c r="C1935">
        <v>-1.3540000000000001</v>
      </c>
      <c r="D1935">
        <v>-2.351</v>
      </c>
      <c r="E1935">
        <v>-3.1160000000000001</v>
      </c>
      <c r="F1935">
        <v>-3.25</v>
      </c>
      <c r="G1935">
        <v>2.9</v>
      </c>
      <c r="H1935">
        <v>-0.01</v>
      </c>
      <c r="I1935">
        <v>2.9390000000000001</v>
      </c>
      <c r="J1935">
        <v>-0.36799999999999999</v>
      </c>
      <c r="K1935">
        <v>-1.3560000000000001</v>
      </c>
      <c r="L1935">
        <v>-2.3519999999999999</v>
      </c>
      <c r="M1935">
        <v>-3.1150000000000002</v>
      </c>
      <c r="N1935">
        <v>-3.25</v>
      </c>
      <c r="O1935">
        <v>1.0680000000000001</v>
      </c>
      <c r="P1935">
        <v>1.083</v>
      </c>
      <c r="Q1935">
        <v>1.0860000000000001</v>
      </c>
      <c r="R1935">
        <v>0.78100000000000003</v>
      </c>
      <c r="S1935">
        <v>0.32600000000000001</v>
      </c>
    </row>
    <row r="1936" spans="1:19" x14ac:dyDescent="0.3">
      <c r="A1936">
        <v>600</v>
      </c>
      <c r="B1936">
        <v>-0.35399999999999998</v>
      </c>
      <c r="C1936">
        <v>-1.3540000000000001</v>
      </c>
      <c r="D1936">
        <v>-2.351</v>
      </c>
      <c r="E1936">
        <v>-3.1160000000000001</v>
      </c>
      <c r="F1936">
        <v>-3.25</v>
      </c>
      <c r="G1936">
        <v>2.9</v>
      </c>
      <c r="H1936">
        <v>-0.01</v>
      </c>
      <c r="I1936">
        <v>2.9390000000000001</v>
      </c>
      <c r="J1936">
        <v>-0.36899999999999999</v>
      </c>
      <c r="K1936">
        <v>-1.357</v>
      </c>
      <c r="L1936">
        <v>-2.3519999999999999</v>
      </c>
      <c r="M1936">
        <v>-3.1150000000000002</v>
      </c>
      <c r="N1936">
        <v>-3.25</v>
      </c>
      <c r="O1936">
        <v>1.0669999999999999</v>
      </c>
      <c r="P1936">
        <v>1.0820000000000001</v>
      </c>
      <c r="Q1936">
        <v>1.0860000000000001</v>
      </c>
      <c r="R1936">
        <v>0.78100000000000003</v>
      </c>
      <c r="S1936">
        <v>0.32600000000000001</v>
      </c>
    </row>
    <row r="1938" spans="1:19" x14ac:dyDescent="0.3">
      <c r="A1938" t="s">
        <v>0</v>
      </c>
      <c r="B1938" t="s">
        <v>150</v>
      </c>
    </row>
    <row r="1939" spans="1:19" x14ac:dyDescent="0.3">
      <c r="A1939">
        <v>0</v>
      </c>
      <c r="B1939">
        <v>-0.35399999999999998</v>
      </c>
      <c r="C1939">
        <v>-1.3540000000000001</v>
      </c>
      <c r="D1939">
        <v>-2.351</v>
      </c>
      <c r="E1939">
        <v>-3.1160000000000001</v>
      </c>
      <c r="F1939">
        <v>-3.25</v>
      </c>
      <c r="G1939">
        <v>2.9</v>
      </c>
      <c r="H1939">
        <v>-0.01</v>
      </c>
      <c r="I1939">
        <v>2.7210000000000001</v>
      </c>
      <c r="J1939">
        <v>-0.35399999999999998</v>
      </c>
      <c r="K1939">
        <v>-1.3540000000000001</v>
      </c>
      <c r="L1939">
        <v>-2.351</v>
      </c>
      <c r="M1939">
        <v>-3.1160000000000001</v>
      </c>
      <c r="N1939">
        <v>-3.25</v>
      </c>
      <c r="O1939">
        <v>1.079</v>
      </c>
      <c r="P1939">
        <v>1.079</v>
      </c>
      <c r="Q1939">
        <v>1.0740000000000001</v>
      </c>
      <c r="R1939">
        <v>0.77200000000000002</v>
      </c>
      <c r="S1939">
        <v>0.31900000000000001</v>
      </c>
    </row>
    <row r="1940" spans="1:19" x14ac:dyDescent="0.3">
      <c r="A1940">
        <v>60</v>
      </c>
      <c r="B1940">
        <v>-0.35399999999999998</v>
      </c>
      <c r="C1940">
        <v>-1.3540000000000001</v>
      </c>
      <c r="D1940">
        <v>-2.351</v>
      </c>
      <c r="E1940">
        <v>-3.1160000000000001</v>
      </c>
      <c r="F1940">
        <v>-3.25</v>
      </c>
      <c r="G1940">
        <v>2.9</v>
      </c>
      <c r="H1940">
        <v>-0.01</v>
      </c>
      <c r="I1940">
        <v>2.7210000000000001</v>
      </c>
      <c r="J1940">
        <v>-0.35599999999999998</v>
      </c>
      <c r="K1940">
        <v>-1.3540000000000001</v>
      </c>
      <c r="L1940">
        <v>-2.351</v>
      </c>
      <c r="M1940">
        <v>-3.1160000000000001</v>
      </c>
      <c r="N1940">
        <v>-3.2469999999999999</v>
      </c>
      <c r="O1940">
        <v>1.0780000000000001</v>
      </c>
      <c r="P1940">
        <v>1.085</v>
      </c>
      <c r="Q1940">
        <v>1.081</v>
      </c>
      <c r="R1940">
        <v>0.77800000000000002</v>
      </c>
      <c r="S1940">
        <v>0.313</v>
      </c>
    </row>
    <row r="1941" spans="1:19" x14ac:dyDescent="0.3">
      <c r="A1941">
        <v>120</v>
      </c>
      <c r="B1941">
        <v>-0.35399999999999998</v>
      </c>
      <c r="C1941">
        <v>-1.3540000000000001</v>
      </c>
      <c r="D1941">
        <v>-2.351</v>
      </c>
      <c r="E1941">
        <v>-3.1160000000000001</v>
      </c>
      <c r="F1941">
        <v>-3.25</v>
      </c>
      <c r="G1941">
        <v>2.9</v>
      </c>
      <c r="H1941">
        <v>-0.01</v>
      </c>
      <c r="I1941">
        <v>2.7210000000000001</v>
      </c>
      <c r="J1941">
        <v>-0.35799999999999998</v>
      </c>
      <c r="K1941">
        <v>-1.3540000000000001</v>
      </c>
      <c r="L1941">
        <v>-2.351</v>
      </c>
      <c r="M1941">
        <v>-3.1139999999999999</v>
      </c>
      <c r="N1941">
        <v>-3.2440000000000002</v>
      </c>
      <c r="O1941">
        <v>1.0780000000000001</v>
      </c>
      <c r="P1941">
        <v>1.0860000000000001</v>
      </c>
      <c r="Q1941">
        <v>1.0820000000000001</v>
      </c>
      <c r="R1941">
        <v>0.78100000000000003</v>
      </c>
      <c r="S1941">
        <v>0.30599999999999999</v>
      </c>
    </row>
    <row r="1942" spans="1:19" x14ac:dyDescent="0.3">
      <c r="A1942">
        <v>180</v>
      </c>
      <c r="B1942">
        <v>-0.35399999999999998</v>
      </c>
      <c r="C1942">
        <v>-1.3540000000000001</v>
      </c>
      <c r="D1942">
        <v>-2.351</v>
      </c>
      <c r="E1942">
        <v>-3.1160000000000001</v>
      </c>
      <c r="F1942">
        <v>-3.25</v>
      </c>
      <c r="G1942">
        <v>2.9</v>
      </c>
      <c r="H1942">
        <v>-0.01</v>
      </c>
      <c r="I1942">
        <v>2.7210000000000001</v>
      </c>
      <c r="J1942">
        <v>-0.35899999999999999</v>
      </c>
      <c r="K1942">
        <v>-1.353</v>
      </c>
      <c r="L1942">
        <v>-2.351</v>
      </c>
      <c r="M1942">
        <v>-3.1139999999999999</v>
      </c>
      <c r="N1942">
        <v>-3.2410000000000001</v>
      </c>
      <c r="O1942">
        <v>1.0760000000000001</v>
      </c>
      <c r="P1942">
        <v>1.0880000000000001</v>
      </c>
      <c r="Q1942">
        <v>1.083</v>
      </c>
      <c r="R1942">
        <v>0.78200000000000003</v>
      </c>
      <c r="S1942">
        <v>0.3</v>
      </c>
    </row>
    <row r="1943" spans="1:19" x14ac:dyDescent="0.3">
      <c r="A1943">
        <v>240</v>
      </c>
      <c r="B1943">
        <v>-0.35399999999999998</v>
      </c>
      <c r="C1943">
        <v>-1.3540000000000001</v>
      </c>
      <c r="D1943">
        <v>-2.351</v>
      </c>
      <c r="E1943">
        <v>-3.1160000000000001</v>
      </c>
      <c r="F1943">
        <v>-3.25</v>
      </c>
      <c r="G1943">
        <v>2.9</v>
      </c>
      <c r="H1943">
        <v>-0.01</v>
      </c>
      <c r="I1943">
        <v>2.7210000000000001</v>
      </c>
      <c r="J1943">
        <v>-0.36099999999999999</v>
      </c>
      <c r="K1943">
        <v>-1.353</v>
      </c>
      <c r="L1943">
        <v>-2.351</v>
      </c>
      <c r="M1943">
        <v>-3.1150000000000002</v>
      </c>
      <c r="N1943">
        <v>-3.238</v>
      </c>
      <c r="O1943">
        <v>1.075</v>
      </c>
      <c r="P1943">
        <v>1.089</v>
      </c>
      <c r="Q1943">
        <v>1.085</v>
      </c>
      <c r="R1943">
        <v>0.78500000000000003</v>
      </c>
      <c r="S1943">
        <v>0.29399999999999998</v>
      </c>
    </row>
    <row r="1944" spans="1:19" x14ac:dyDescent="0.3">
      <c r="A1944">
        <v>300</v>
      </c>
      <c r="B1944">
        <v>-0.35399999999999998</v>
      </c>
      <c r="C1944">
        <v>-1.3540000000000001</v>
      </c>
      <c r="D1944">
        <v>-2.351</v>
      </c>
      <c r="E1944">
        <v>-3.1160000000000001</v>
      </c>
      <c r="F1944">
        <v>-3.25</v>
      </c>
      <c r="G1944">
        <v>2.9</v>
      </c>
      <c r="H1944">
        <v>-0.01</v>
      </c>
      <c r="I1944">
        <v>2.7210000000000001</v>
      </c>
      <c r="J1944">
        <v>-0.36199999999999999</v>
      </c>
      <c r="K1944">
        <v>-1.3540000000000001</v>
      </c>
      <c r="L1944">
        <v>-2.351</v>
      </c>
      <c r="M1944">
        <v>-3.1150000000000002</v>
      </c>
      <c r="N1944">
        <v>-3.2349999999999999</v>
      </c>
      <c r="O1944">
        <v>1.0740000000000001</v>
      </c>
      <c r="P1944">
        <v>1.0880000000000001</v>
      </c>
      <c r="Q1944">
        <v>1.0840000000000001</v>
      </c>
      <c r="R1944">
        <v>0.78500000000000003</v>
      </c>
      <c r="S1944">
        <v>0.29299999999999998</v>
      </c>
    </row>
    <row r="1945" spans="1:19" x14ac:dyDescent="0.3">
      <c r="A1945">
        <v>360</v>
      </c>
      <c r="B1945">
        <v>-0.35399999999999998</v>
      </c>
      <c r="C1945">
        <v>-1.3540000000000001</v>
      </c>
      <c r="D1945">
        <v>-2.351</v>
      </c>
      <c r="E1945">
        <v>-3.1160000000000001</v>
      </c>
      <c r="F1945">
        <v>-3.25</v>
      </c>
      <c r="G1945">
        <v>2.9</v>
      </c>
      <c r="H1945">
        <v>-0.01</v>
      </c>
      <c r="I1945">
        <v>2.7210000000000001</v>
      </c>
      <c r="J1945">
        <v>-0.36299999999999999</v>
      </c>
      <c r="K1945">
        <v>-1.3540000000000001</v>
      </c>
      <c r="L1945">
        <v>-2.351</v>
      </c>
      <c r="M1945">
        <v>-3.1150000000000002</v>
      </c>
      <c r="N1945">
        <v>-3.2320000000000002</v>
      </c>
      <c r="O1945">
        <v>1.0720000000000001</v>
      </c>
      <c r="P1945">
        <v>1.087</v>
      </c>
      <c r="Q1945">
        <v>1.085</v>
      </c>
      <c r="R1945">
        <v>0.78200000000000003</v>
      </c>
      <c r="S1945">
        <v>0.29099999999999998</v>
      </c>
    </row>
    <row r="1946" spans="1:19" x14ac:dyDescent="0.3">
      <c r="A1946">
        <v>420</v>
      </c>
      <c r="B1946">
        <v>-0.35399999999999998</v>
      </c>
      <c r="C1946">
        <v>-1.3540000000000001</v>
      </c>
      <c r="D1946">
        <v>-2.351</v>
      </c>
      <c r="E1946">
        <v>-3.1160000000000001</v>
      </c>
      <c r="F1946">
        <v>-3.25</v>
      </c>
      <c r="G1946">
        <v>2.9</v>
      </c>
      <c r="H1946">
        <v>-0.01</v>
      </c>
      <c r="I1946">
        <v>2.7210000000000001</v>
      </c>
      <c r="J1946">
        <v>-0.36499999999999999</v>
      </c>
      <c r="K1946">
        <v>-1.355</v>
      </c>
      <c r="L1946">
        <v>-2.3519999999999999</v>
      </c>
      <c r="M1946">
        <v>-3.1139999999999999</v>
      </c>
      <c r="N1946">
        <v>-3.2290000000000001</v>
      </c>
      <c r="O1946">
        <v>1.071</v>
      </c>
      <c r="P1946">
        <v>1.085</v>
      </c>
      <c r="Q1946">
        <v>1.0860000000000001</v>
      </c>
      <c r="R1946">
        <v>0.77700000000000002</v>
      </c>
      <c r="S1946">
        <v>0.28899999999999998</v>
      </c>
    </row>
    <row r="1947" spans="1:19" x14ac:dyDescent="0.3">
      <c r="A1947">
        <v>480</v>
      </c>
      <c r="B1947">
        <v>-0.35399999999999998</v>
      </c>
      <c r="C1947">
        <v>-1.3540000000000001</v>
      </c>
      <c r="D1947">
        <v>-2.351</v>
      </c>
      <c r="E1947">
        <v>-3.1160000000000001</v>
      </c>
      <c r="F1947">
        <v>-3.25</v>
      </c>
      <c r="G1947">
        <v>2.9</v>
      </c>
      <c r="H1947">
        <v>-0.01</v>
      </c>
      <c r="I1947">
        <v>2.7210000000000001</v>
      </c>
      <c r="J1947">
        <v>-0.36599999999999999</v>
      </c>
      <c r="K1947">
        <v>-1.355</v>
      </c>
      <c r="L1947">
        <v>-2.3519999999999999</v>
      </c>
      <c r="M1947">
        <v>-3.1120000000000001</v>
      </c>
      <c r="N1947">
        <v>-3.226</v>
      </c>
      <c r="O1947">
        <v>1.069</v>
      </c>
      <c r="P1947">
        <v>1.0840000000000001</v>
      </c>
      <c r="Q1947">
        <v>1.0860000000000001</v>
      </c>
      <c r="R1947">
        <v>0.77200000000000002</v>
      </c>
      <c r="S1947">
        <v>0.28599999999999998</v>
      </c>
    </row>
    <row r="1948" spans="1:19" x14ac:dyDescent="0.3">
      <c r="A1948">
        <v>540</v>
      </c>
      <c r="B1948">
        <v>-0.35399999999999998</v>
      </c>
      <c r="C1948">
        <v>-1.3540000000000001</v>
      </c>
      <c r="D1948">
        <v>-2.351</v>
      </c>
      <c r="E1948">
        <v>-3.1160000000000001</v>
      </c>
      <c r="F1948">
        <v>-3.25</v>
      </c>
      <c r="G1948">
        <v>2.9</v>
      </c>
      <c r="H1948">
        <v>-0.01</v>
      </c>
      <c r="I1948">
        <v>2.7210000000000001</v>
      </c>
      <c r="J1948">
        <v>-0.36799999999999999</v>
      </c>
      <c r="K1948">
        <v>-1.3560000000000001</v>
      </c>
      <c r="L1948">
        <v>-2.3519999999999999</v>
      </c>
      <c r="M1948">
        <v>-3.11</v>
      </c>
      <c r="N1948">
        <v>-3.2229999999999999</v>
      </c>
      <c r="O1948">
        <v>1.0680000000000001</v>
      </c>
      <c r="P1948">
        <v>1.083</v>
      </c>
      <c r="Q1948">
        <v>1.0860000000000001</v>
      </c>
      <c r="R1948">
        <v>0.76700000000000002</v>
      </c>
      <c r="S1948">
        <v>0.28299999999999997</v>
      </c>
    </row>
    <row r="1949" spans="1:19" x14ac:dyDescent="0.3">
      <c r="A1949">
        <v>600</v>
      </c>
      <c r="B1949">
        <v>-0.35399999999999998</v>
      </c>
      <c r="C1949">
        <v>-1.3540000000000001</v>
      </c>
      <c r="D1949">
        <v>-2.351</v>
      </c>
      <c r="E1949">
        <v>-3.1160000000000001</v>
      </c>
      <c r="F1949">
        <v>-3.25</v>
      </c>
      <c r="G1949">
        <v>2.9</v>
      </c>
      <c r="H1949">
        <v>-0.01</v>
      </c>
      <c r="I1949">
        <v>2.7210000000000001</v>
      </c>
      <c r="J1949">
        <v>-0.36899999999999999</v>
      </c>
      <c r="K1949">
        <v>-1.357</v>
      </c>
      <c r="L1949">
        <v>-2.3519999999999999</v>
      </c>
      <c r="M1949">
        <v>-3.1080000000000001</v>
      </c>
      <c r="N1949">
        <v>-3.22</v>
      </c>
      <c r="O1949">
        <v>1.0669999999999999</v>
      </c>
      <c r="P1949">
        <v>1.081</v>
      </c>
      <c r="Q1949">
        <v>1.085</v>
      </c>
      <c r="R1949">
        <v>0.76400000000000001</v>
      </c>
      <c r="S1949">
        <v>0.28100000000000003</v>
      </c>
    </row>
    <row r="1951" spans="1:19" x14ac:dyDescent="0.3">
      <c r="A1951" t="s">
        <v>0</v>
      </c>
      <c r="B1951" t="s">
        <v>151</v>
      </c>
    </row>
    <row r="1952" spans="1:19" x14ac:dyDescent="0.3">
      <c r="A1952">
        <v>0</v>
      </c>
      <c r="B1952">
        <v>-0.35399999999999998</v>
      </c>
      <c r="C1952">
        <v>-1.3540000000000001</v>
      </c>
      <c r="D1952">
        <v>-2.351</v>
      </c>
      <c r="E1952">
        <v>-3.1230000000000002</v>
      </c>
      <c r="F1952">
        <v>-3.26</v>
      </c>
      <c r="G1952">
        <v>2.9</v>
      </c>
      <c r="H1952">
        <v>0</v>
      </c>
      <c r="I1952">
        <v>3.1440000000000001</v>
      </c>
      <c r="J1952">
        <v>-0.35399999999999998</v>
      </c>
      <c r="K1952">
        <v>-1.3540000000000001</v>
      </c>
      <c r="L1952">
        <v>-2.351</v>
      </c>
      <c r="M1952">
        <v>-3.1230000000000002</v>
      </c>
      <c r="N1952">
        <v>-3.26</v>
      </c>
      <c r="O1952">
        <v>1.079</v>
      </c>
      <c r="P1952">
        <v>1.079</v>
      </c>
      <c r="Q1952">
        <v>1.0740000000000001</v>
      </c>
      <c r="R1952">
        <v>0.77900000000000003</v>
      </c>
      <c r="S1952">
        <v>0.32200000000000001</v>
      </c>
    </row>
    <row r="1953" spans="1:19" x14ac:dyDescent="0.3">
      <c r="A1953">
        <v>60</v>
      </c>
      <c r="B1953">
        <v>-0.35399999999999998</v>
      </c>
      <c r="C1953">
        <v>-1.3540000000000001</v>
      </c>
      <c r="D1953">
        <v>-2.351</v>
      </c>
      <c r="E1953">
        <v>-3.1230000000000002</v>
      </c>
      <c r="F1953">
        <v>-3.26</v>
      </c>
      <c r="G1953">
        <v>2.9</v>
      </c>
      <c r="H1953">
        <v>0</v>
      </c>
      <c r="I1953">
        <v>3.1440000000000001</v>
      </c>
      <c r="J1953">
        <v>-0.35499999999999998</v>
      </c>
      <c r="K1953">
        <v>-1.3540000000000001</v>
      </c>
      <c r="L1953">
        <v>-2.351</v>
      </c>
      <c r="M1953">
        <v>-3.1219999999999999</v>
      </c>
      <c r="N1953">
        <v>-3.2629999999999999</v>
      </c>
      <c r="O1953">
        <v>1.081</v>
      </c>
      <c r="P1953">
        <v>1.0860000000000001</v>
      </c>
      <c r="Q1953">
        <v>1.081</v>
      </c>
      <c r="R1953">
        <v>0.78300000000000003</v>
      </c>
      <c r="S1953">
        <v>0.33</v>
      </c>
    </row>
    <row r="1954" spans="1:19" x14ac:dyDescent="0.3">
      <c r="A1954">
        <v>120</v>
      </c>
      <c r="B1954">
        <v>-0.35399999999999998</v>
      </c>
      <c r="C1954">
        <v>-1.3540000000000001</v>
      </c>
      <c r="D1954">
        <v>-2.351</v>
      </c>
      <c r="E1954">
        <v>-3.1230000000000002</v>
      </c>
      <c r="F1954">
        <v>-3.26</v>
      </c>
      <c r="G1954">
        <v>2.9</v>
      </c>
      <c r="H1954">
        <v>0</v>
      </c>
      <c r="I1954">
        <v>3.1440000000000001</v>
      </c>
      <c r="J1954">
        <v>-0.35599999999999998</v>
      </c>
      <c r="K1954">
        <v>-1.3540000000000001</v>
      </c>
      <c r="L1954">
        <v>-2.351</v>
      </c>
      <c r="M1954">
        <v>-3.121</v>
      </c>
      <c r="N1954">
        <v>-3.266</v>
      </c>
      <c r="O1954">
        <v>1.0820000000000001</v>
      </c>
      <c r="P1954">
        <v>1.087</v>
      </c>
      <c r="Q1954">
        <v>1.083</v>
      </c>
      <c r="R1954">
        <v>0.78900000000000003</v>
      </c>
      <c r="S1954">
        <v>0.33900000000000002</v>
      </c>
    </row>
    <row r="1955" spans="1:19" x14ac:dyDescent="0.3">
      <c r="A1955">
        <v>180</v>
      </c>
      <c r="B1955">
        <v>-0.35399999999999998</v>
      </c>
      <c r="C1955">
        <v>-1.3540000000000001</v>
      </c>
      <c r="D1955">
        <v>-2.351</v>
      </c>
      <c r="E1955">
        <v>-3.1230000000000002</v>
      </c>
      <c r="F1955">
        <v>-3.26</v>
      </c>
      <c r="G1955">
        <v>2.9</v>
      </c>
      <c r="H1955">
        <v>0</v>
      </c>
      <c r="I1955">
        <v>3.1440000000000001</v>
      </c>
      <c r="J1955">
        <v>-0.35599999999999998</v>
      </c>
      <c r="K1955">
        <v>-1.3540000000000001</v>
      </c>
      <c r="L1955">
        <v>-2.351</v>
      </c>
      <c r="M1955">
        <v>-3.121</v>
      </c>
      <c r="N1955">
        <v>-3.2690000000000001</v>
      </c>
      <c r="O1955">
        <v>1.083</v>
      </c>
      <c r="P1955">
        <v>1.089</v>
      </c>
      <c r="Q1955">
        <v>1.0840000000000001</v>
      </c>
      <c r="R1955">
        <v>0.79100000000000004</v>
      </c>
      <c r="S1955">
        <v>0.34599999999999997</v>
      </c>
    </row>
    <row r="1956" spans="1:19" x14ac:dyDescent="0.3">
      <c r="A1956">
        <v>240</v>
      </c>
      <c r="B1956">
        <v>-0.35399999999999998</v>
      </c>
      <c r="C1956">
        <v>-1.3540000000000001</v>
      </c>
      <c r="D1956">
        <v>-2.351</v>
      </c>
      <c r="E1956">
        <v>-3.1230000000000002</v>
      </c>
      <c r="F1956">
        <v>-3.26</v>
      </c>
      <c r="G1956">
        <v>2.9</v>
      </c>
      <c r="H1956">
        <v>0</v>
      </c>
      <c r="I1956">
        <v>3.1440000000000001</v>
      </c>
      <c r="J1956">
        <v>-0.35599999999999998</v>
      </c>
      <c r="K1956">
        <v>-1.353</v>
      </c>
      <c r="L1956">
        <v>-2.351</v>
      </c>
      <c r="M1956">
        <v>-3.12</v>
      </c>
      <c r="N1956">
        <v>-3.2719999999999998</v>
      </c>
      <c r="O1956">
        <v>1.083</v>
      </c>
      <c r="P1956">
        <v>1.0880000000000001</v>
      </c>
      <c r="Q1956">
        <v>1.0840000000000001</v>
      </c>
      <c r="R1956">
        <v>0.78800000000000003</v>
      </c>
      <c r="S1956">
        <v>0.35099999999999998</v>
      </c>
    </row>
    <row r="1957" spans="1:19" x14ac:dyDescent="0.3">
      <c r="A1957">
        <v>300</v>
      </c>
      <c r="B1957">
        <v>-0.35399999999999998</v>
      </c>
      <c r="C1957">
        <v>-1.3540000000000001</v>
      </c>
      <c r="D1957">
        <v>-2.351</v>
      </c>
      <c r="E1957">
        <v>-3.1230000000000002</v>
      </c>
      <c r="F1957">
        <v>-3.26</v>
      </c>
      <c r="G1957">
        <v>2.9</v>
      </c>
      <c r="H1957">
        <v>0</v>
      </c>
      <c r="I1957">
        <v>3.1440000000000001</v>
      </c>
      <c r="J1957">
        <v>-0.35699999999999998</v>
      </c>
      <c r="K1957">
        <v>-1.3540000000000001</v>
      </c>
      <c r="L1957">
        <v>-2.351</v>
      </c>
      <c r="M1957">
        <v>-3.12</v>
      </c>
      <c r="N1957">
        <v>-3.2749999999999999</v>
      </c>
      <c r="O1957">
        <v>1.0840000000000001</v>
      </c>
      <c r="P1957">
        <v>1.0880000000000001</v>
      </c>
      <c r="Q1957">
        <v>1.085</v>
      </c>
      <c r="R1957">
        <v>0.78600000000000003</v>
      </c>
      <c r="S1957">
        <v>0.35799999999999998</v>
      </c>
    </row>
    <row r="1958" spans="1:19" x14ac:dyDescent="0.3">
      <c r="A1958">
        <v>360</v>
      </c>
      <c r="B1958">
        <v>-0.35399999999999998</v>
      </c>
      <c r="C1958">
        <v>-1.3540000000000001</v>
      </c>
      <c r="D1958">
        <v>-2.351</v>
      </c>
      <c r="E1958">
        <v>-3.1230000000000002</v>
      </c>
      <c r="F1958">
        <v>-3.26</v>
      </c>
      <c r="G1958">
        <v>2.9</v>
      </c>
      <c r="H1958">
        <v>0</v>
      </c>
      <c r="I1958">
        <v>3.1440000000000001</v>
      </c>
      <c r="J1958">
        <v>-0.35699999999999998</v>
      </c>
      <c r="K1958">
        <v>-1.3540000000000001</v>
      </c>
      <c r="L1958">
        <v>-2.3519999999999999</v>
      </c>
      <c r="M1958">
        <v>-3.121</v>
      </c>
      <c r="N1958">
        <v>-3.278</v>
      </c>
      <c r="O1958">
        <v>1.0840000000000001</v>
      </c>
      <c r="P1958">
        <v>1.087</v>
      </c>
      <c r="Q1958">
        <v>1.085</v>
      </c>
      <c r="R1958">
        <v>0.78900000000000003</v>
      </c>
      <c r="S1958">
        <v>0.36299999999999999</v>
      </c>
    </row>
    <row r="1959" spans="1:19" x14ac:dyDescent="0.3">
      <c r="A1959">
        <v>420</v>
      </c>
      <c r="B1959">
        <v>-0.35399999999999998</v>
      </c>
      <c r="C1959">
        <v>-1.3540000000000001</v>
      </c>
      <c r="D1959">
        <v>-2.351</v>
      </c>
      <c r="E1959">
        <v>-3.1230000000000002</v>
      </c>
      <c r="F1959">
        <v>-3.26</v>
      </c>
      <c r="G1959">
        <v>2.9</v>
      </c>
      <c r="H1959">
        <v>0</v>
      </c>
      <c r="I1959">
        <v>3.1440000000000001</v>
      </c>
      <c r="J1959">
        <v>-0.35699999999999998</v>
      </c>
      <c r="K1959">
        <v>-1.3540000000000001</v>
      </c>
      <c r="L1959">
        <v>-2.3519999999999999</v>
      </c>
      <c r="M1959">
        <v>-3.1219999999999999</v>
      </c>
      <c r="N1959">
        <v>-3.2810000000000001</v>
      </c>
      <c r="O1959">
        <v>1.0840000000000001</v>
      </c>
      <c r="P1959">
        <v>1.087</v>
      </c>
      <c r="Q1959">
        <v>1.085</v>
      </c>
      <c r="R1959">
        <v>0.79300000000000004</v>
      </c>
      <c r="S1959">
        <v>0.36699999999999999</v>
      </c>
    </row>
    <row r="1960" spans="1:19" x14ac:dyDescent="0.3">
      <c r="A1960">
        <v>480</v>
      </c>
      <c r="B1960">
        <v>-0.35399999999999998</v>
      </c>
      <c r="C1960">
        <v>-1.3540000000000001</v>
      </c>
      <c r="D1960">
        <v>-2.351</v>
      </c>
      <c r="E1960">
        <v>-3.1230000000000002</v>
      </c>
      <c r="F1960">
        <v>-3.26</v>
      </c>
      <c r="G1960">
        <v>2.9</v>
      </c>
      <c r="H1960">
        <v>0</v>
      </c>
      <c r="I1960">
        <v>3.1440000000000001</v>
      </c>
      <c r="J1960">
        <v>-0.35699999999999998</v>
      </c>
      <c r="K1960">
        <v>-1.355</v>
      </c>
      <c r="L1960">
        <v>-2.3519999999999999</v>
      </c>
      <c r="M1960">
        <v>-3.1240000000000001</v>
      </c>
      <c r="N1960">
        <v>-3.2839999999999998</v>
      </c>
      <c r="O1960">
        <v>1.0840000000000001</v>
      </c>
      <c r="P1960">
        <v>1.0860000000000001</v>
      </c>
      <c r="Q1960">
        <v>1.085</v>
      </c>
      <c r="R1960">
        <v>0.79600000000000004</v>
      </c>
      <c r="S1960">
        <v>0.36899999999999999</v>
      </c>
    </row>
    <row r="1961" spans="1:19" x14ac:dyDescent="0.3">
      <c r="A1961">
        <v>540</v>
      </c>
      <c r="B1961">
        <v>-0.35399999999999998</v>
      </c>
      <c r="C1961">
        <v>-1.3540000000000001</v>
      </c>
      <c r="D1961">
        <v>-2.351</v>
      </c>
      <c r="E1961">
        <v>-3.1230000000000002</v>
      </c>
      <c r="F1961">
        <v>-3.26</v>
      </c>
      <c r="G1961">
        <v>2.9</v>
      </c>
      <c r="H1961">
        <v>0</v>
      </c>
      <c r="I1961">
        <v>3.1440000000000001</v>
      </c>
      <c r="J1961">
        <v>-0.35699999999999998</v>
      </c>
      <c r="K1961">
        <v>-1.355</v>
      </c>
      <c r="L1961">
        <v>-2.3519999999999999</v>
      </c>
      <c r="M1961">
        <v>-3.1259999999999999</v>
      </c>
      <c r="N1961">
        <v>-3.2869999999999999</v>
      </c>
      <c r="O1961">
        <v>1.085</v>
      </c>
      <c r="P1961">
        <v>1.0860000000000001</v>
      </c>
      <c r="Q1961">
        <v>1.0860000000000001</v>
      </c>
      <c r="R1961">
        <v>0.8</v>
      </c>
      <c r="S1961">
        <v>0.371</v>
      </c>
    </row>
    <row r="1962" spans="1:19" x14ac:dyDescent="0.3">
      <c r="A1962">
        <v>600</v>
      </c>
      <c r="B1962">
        <v>-0.35399999999999998</v>
      </c>
      <c r="C1962">
        <v>-1.3540000000000001</v>
      </c>
      <c r="D1962">
        <v>-2.351</v>
      </c>
      <c r="E1962">
        <v>-3.1230000000000002</v>
      </c>
      <c r="F1962">
        <v>-3.26</v>
      </c>
      <c r="G1962">
        <v>2.9</v>
      </c>
      <c r="H1962">
        <v>0</v>
      </c>
      <c r="I1962">
        <v>3.1440000000000001</v>
      </c>
      <c r="J1962">
        <v>-0.35699999999999998</v>
      </c>
      <c r="K1962">
        <v>-1.355</v>
      </c>
      <c r="L1962">
        <v>-2.3519999999999999</v>
      </c>
      <c r="M1962">
        <v>-3.1280000000000001</v>
      </c>
      <c r="N1962">
        <v>-3.29</v>
      </c>
      <c r="O1962">
        <v>1.085</v>
      </c>
      <c r="P1962">
        <v>1.0860000000000001</v>
      </c>
      <c r="Q1962">
        <v>1.0860000000000001</v>
      </c>
      <c r="R1962">
        <v>0.80400000000000005</v>
      </c>
      <c r="S1962">
        <v>0.372</v>
      </c>
    </row>
    <row r="1964" spans="1:19" x14ac:dyDescent="0.3">
      <c r="A1964" t="s">
        <v>0</v>
      </c>
      <c r="B1964" t="s">
        <v>152</v>
      </c>
    </row>
    <row r="1965" spans="1:19" x14ac:dyDescent="0.3">
      <c r="A1965">
        <v>0</v>
      </c>
      <c r="B1965">
        <v>-0.35399999999999998</v>
      </c>
      <c r="C1965">
        <v>-1.3540000000000001</v>
      </c>
      <c r="D1965">
        <v>-2.351</v>
      </c>
      <c r="E1965">
        <v>-3.1230000000000002</v>
      </c>
      <c r="F1965">
        <v>-3.26</v>
      </c>
      <c r="G1965">
        <v>2.9</v>
      </c>
      <c r="H1965">
        <v>0</v>
      </c>
      <c r="I1965">
        <v>2.94</v>
      </c>
      <c r="J1965">
        <v>-0.35399999999999998</v>
      </c>
      <c r="K1965">
        <v>-1.3540000000000001</v>
      </c>
      <c r="L1965">
        <v>-2.351</v>
      </c>
      <c r="M1965">
        <v>-3.1230000000000002</v>
      </c>
      <c r="N1965">
        <v>-3.26</v>
      </c>
      <c r="O1965">
        <v>1.079</v>
      </c>
      <c r="P1965">
        <v>1.079</v>
      </c>
      <c r="Q1965">
        <v>1.0740000000000001</v>
      </c>
      <c r="R1965">
        <v>0.77900000000000003</v>
      </c>
      <c r="S1965">
        <v>0.32200000000000001</v>
      </c>
    </row>
    <row r="1966" spans="1:19" x14ac:dyDescent="0.3">
      <c r="A1966">
        <v>60</v>
      </c>
      <c r="B1966">
        <v>-0.35399999999999998</v>
      </c>
      <c r="C1966">
        <v>-1.3540000000000001</v>
      </c>
      <c r="D1966">
        <v>-2.351</v>
      </c>
      <c r="E1966">
        <v>-3.1230000000000002</v>
      </c>
      <c r="F1966">
        <v>-3.26</v>
      </c>
      <c r="G1966">
        <v>2.9</v>
      </c>
      <c r="H1966">
        <v>0</v>
      </c>
      <c r="I1966">
        <v>2.94</v>
      </c>
      <c r="J1966">
        <v>-0.35499999999999998</v>
      </c>
      <c r="K1966">
        <v>-1.3540000000000001</v>
      </c>
      <c r="L1966">
        <v>-2.351</v>
      </c>
      <c r="M1966">
        <v>-3.1219999999999999</v>
      </c>
      <c r="N1966">
        <v>-3.26</v>
      </c>
      <c r="O1966">
        <v>1.081</v>
      </c>
      <c r="P1966">
        <v>1.0860000000000001</v>
      </c>
      <c r="Q1966">
        <v>1.081</v>
      </c>
      <c r="R1966">
        <v>0.78400000000000003</v>
      </c>
      <c r="S1966">
        <v>0.32300000000000001</v>
      </c>
    </row>
    <row r="1967" spans="1:19" x14ac:dyDescent="0.3">
      <c r="A1967">
        <v>120</v>
      </c>
      <c r="B1967">
        <v>-0.35399999999999998</v>
      </c>
      <c r="C1967">
        <v>-1.3540000000000001</v>
      </c>
      <c r="D1967">
        <v>-2.351</v>
      </c>
      <c r="E1967">
        <v>-3.1230000000000002</v>
      </c>
      <c r="F1967">
        <v>-3.26</v>
      </c>
      <c r="G1967">
        <v>2.9</v>
      </c>
      <c r="H1967">
        <v>0</v>
      </c>
      <c r="I1967">
        <v>2.94</v>
      </c>
      <c r="J1967">
        <v>-0.35599999999999998</v>
      </c>
      <c r="K1967">
        <v>-1.3540000000000001</v>
      </c>
      <c r="L1967">
        <v>-2.351</v>
      </c>
      <c r="M1967">
        <v>-3.121</v>
      </c>
      <c r="N1967">
        <v>-3.26</v>
      </c>
      <c r="O1967">
        <v>1.0820000000000001</v>
      </c>
      <c r="P1967">
        <v>1.087</v>
      </c>
      <c r="Q1967">
        <v>1.083</v>
      </c>
      <c r="R1967">
        <v>0.78800000000000003</v>
      </c>
      <c r="S1967">
        <v>0.32400000000000001</v>
      </c>
    </row>
    <row r="1968" spans="1:19" x14ac:dyDescent="0.3">
      <c r="A1968">
        <v>180</v>
      </c>
      <c r="B1968">
        <v>-0.35399999999999998</v>
      </c>
      <c r="C1968">
        <v>-1.3540000000000001</v>
      </c>
      <c r="D1968">
        <v>-2.351</v>
      </c>
      <c r="E1968">
        <v>-3.1230000000000002</v>
      </c>
      <c r="F1968">
        <v>-3.26</v>
      </c>
      <c r="G1968">
        <v>2.9</v>
      </c>
      <c r="H1968">
        <v>0</v>
      </c>
      <c r="I1968">
        <v>2.94</v>
      </c>
      <c r="J1968">
        <v>-0.35599999999999998</v>
      </c>
      <c r="K1968">
        <v>-1.3540000000000001</v>
      </c>
      <c r="L1968">
        <v>-2.351</v>
      </c>
      <c r="M1968">
        <v>-3.121</v>
      </c>
      <c r="N1968">
        <v>-3.26</v>
      </c>
      <c r="O1968">
        <v>1.083</v>
      </c>
      <c r="P1968">
        <v>1.0880000000000001</v>
      </c>
      <c r="Q1968">
        <v>1.0840000000000001</v>
      </c>
      <c r="R1968">
        <v>0.79</v>
      </c>
      <c r="S1968">
        <v>0.32400000000000001</v>
      </c>
    </row>
    <row r="1969" spans="1:19" x14ac:dyDescent="0.3">
      <c r="A1969">
        <v>240</v>
      </c>
      <c r="B1969">
        <v>-0.35399999999999998</v>
      </c>
      <c r="C1969">
        <v>-1.3540000000000001</v>
      </c>
      <c r="D1969">
        <v>-2.351</v>
      </c>
      <c r="E1969">
        <v>-3.1230000000000002</v>
      </c>
      <c r="F1969">
        <v>-3.26</v>
      </c>
      <c r="G1969">
        <v>2.9</v>
      </c>
      <c r="H1969">
        <v>0</v>
      </c>
      <c r="I1969">
        <v>2.94</v>
      </c>
      <c r="J1969">
        <v>-0.35699999999999998</v>
      </c>
      <c r="K1969">
        <v>-1.3540000000000001</v>
      </c>
      <c r="L1969">
        <v>-2.351</v>
      </c>
      <c r="M1969">
        <v>-3.121</v>
      </c>
      <c r="N1969">
        <v>-3.26</v>
      </c>
      <c r="O1969">
        <v>1.0840000000000001</v>
      </c>
      <c r="P1969">
        <v>1.089</v>
      </c>
      <c r="Q1969">
        <v>1.085</v>
      </c>
      <c r="R1969">
        <v>0.79</v>
      </c>
      <c r="S1969">
        <v>0.32500000000000001</v>
      </c>
    </row>
    <row r="1970" spans="1:19" x14ac:dyDescent="0.3">
      <c r="A1970">
        <v>300</v>
      </c>
      <c r="B1970">
        <v>-0.35399999999999998</v>
      </c>
      <c r="C1970">
        <v>-1.3540000000000001</v>
      </c>
      <c r="D1970">
        <v>-2.351</v>
      </c>
      <c r="E1970">
        <v>-3.1230000000000002</v>
      </c>
      <c r="F1970">
        <v>-3.26</v>
      </c>
      <c r="G1970">
        <v>2.9</v>
      </c>
      <c r="H1970">
        <v>0</v>
      </c>
      <c r="I1970">
        <v>2.94</v>
      </c>
      <c r="J1970">
        <v>-0.35699999999999998</v>
      </c>
      <c r="K1970">
        <v>-1.3540000000000001</v>
      </c>
      <c r="L1970">
        <v>-2.351</v>
      </c>
      <c r="M1970">
        <v>-3.121</v>
      </c>
      <c r="N1970">
        <v>-3.26</v>
      </c>
      <c r="O1970">
        <v>1.0840000000000001</v>
      </c>
      <c r="P1970">
        <v>1.0880000000000001</v>
      </c>
      <c r="Q1970">
        <v>1.085</v>
      </c>
      <c r="R1970">
        <v>0.78900000000000003</v>
      </c>
      <c r="S1970">
        <v>0.32600000000000001</v>
      </c>
    </row>
    <row r="1971" spans="1:19" x14ac:dyDescent="0.3">
      <c r="A1971">
        <v>360</v>
      </c>
      <c r="B1971">
        <v>-0.35399999999999998</v>
      </c>
      <c r="C1971">
        <v>-1.3540000000000001</v>
      </c>
      <c r="D1971">
        <v>-2.351</v>
      </c>
      <c r="E1971">
        <v>-3.1230000000000002</v>
      </c>
      <c r="F1971">
        <v>-3.26</v>
      </c>
      <c r="G1971">
        <v>2.9</v>
      </c>
      <c r="H1971">
        <v>0</v>
      </c>
      <c r="I1971">
        <v>2.94</v>
      </c>
      <c r="J1971">
        <v>-0.35699999999999998</v>
      </c>
      <c r="K1971">
        <v>-1.3540000000000001</v>
      </c>
      <c r="L1971">
        <v>-2.3519999999999999</v>
      </c>
      <c r="M1971">
        <v>-3.121</v>
      </c>
      <c r="N1971">
        <v>-3.26</v>
      </c>
      <c r="O1971">
        <v>1.0840000000000001</v>
      </c>
      <c r="P1971">
        <v>1.087</v>
      </c>
      <c r="Q1971">
        <v>1.085</v>
      </c>
      <c r="R1971">
        <v>0.78900000000000003</v>
      </c>
      <c r="S1971">
        <v>0.32900000000000001</v>
      </c>
    </row>
    <row r="1972" spans="1:19" x14ac:dyDescent="0.3">
      <c r="A1972">
        <v>420</v>
      </c>
      <c r="B1972">
        <v>-0.35399999999999998</v>
      </c>
      <c r="C1972">
        <v>-1.3540000000000001</v>
      </c>
      <c r="D1972">
        <v>-2.351</v>
      </c>
      <c r="E1972">
        <v>-3.1230000000000002</v>
      </c>
      <c r="F1972">
        <v>-3.26</v>
      </c>
      <c r="G1972">
        <v>2.9</v>
      </c>
      <c r="H1972">
        <v>0</v>
      </c>
      <c r="I1972">
        <v>2.94</v>
      </c>
      <c r="J1972">
        <v>-0.35699999999999998</v>
      </c>
      <c r="K1972">
        <v>-1.3540000000000001</v>
      </c>
      <c r="L1972">
        <v>-2.3519999999999999</v>
      </c>
      <c r="M1972">
        <v>-3.121</v>
      </c>
      <c r="N1972">
        <v>-3.26</v>
      </c>
      <c r="O1972">
        <v>1.0840000000000001</v>
      </c>
      <c r="P1972">
        <v>1.087</v>
      </c>
      <c r="Q1972">
        <v>1.085</v>
      </c>
      <c r="R1972">
        <v>0.78900000000000003</v>
      </c>
      <c r="S1972">
        <v>0.33</v>
      </c>
    </row>
    <row r="1973" spans="1:19" x14ac:dyDescent="0.3">
      <c r="A1973">
        <v>480</v>
      </c>
      <c r="B1973">
        <v>-0.35399999999999998</v>
      </c>
      <c r="C1973">
        <v>-1.3540000000000001</v>
      </c>
      <c r="D1973">
        <v>-2.351</v>
      </c>
      <c r="E1973">
        <v>-3.1230000000000002</v>
      </c>
      <c r="F1973">
        <v>-3.26</v>
      </c>
      <c r="G1973">
        <v>2.9</v>
      </c>
      <c r="H1973">
        <v>0</v>
      </c>
      <c r="I1973">
        <v>2.94</v>
      </c>
      <c r="J1973">
        <v>-0.35699999999999998</v>
      </c>
      <c r="K1973">
        <v>-1.355</v>
      </c>
      <c r="L1973">
        <v>-2.3519999999999999</v>
      </c>
      <c r="M1973">
        <v>-3.121</v>
      </c>
      <c r="N1973">
        <v>-3.26</v>
      </c>
      <c r="O1973">
        <v>1.0840000000000001</v>
      </c>
      <c r="P1973">
        <v>1.0860000000000001</v>
      </c>
      <c r="Q1973">
        <v>1.0860000000000001</v>
      </c>
      <c r="R1973">
        <v>0.78800000000000003</v>
      </c>
      <c r="S1973">
        <v>0.33</v>
      </c>
    </row>
    <row r="1974" spans="1:19" x14ac:dyDescent="0.3">
      <c r="A1974">
        <v>540</v>
      </c>
      <c r="B1974">
        <v>-0.35399999999999998</v>
      </c>
      <c r="C1974">
        <v>-1.3540000000000001</v>
      </c>
      <c r="D1974">
        <v>-2.351</v>
      </c>
      <c r="E1974">
        <v>-3.1230000000000002</v>
      </c>
      <c r="F1974">
        <v>-3.26</v>
      </c>
      <c r="G1974">
        <v>2.9</v>
      </c>
      <c r="H1974">
        <v>0</v>
      </c>
      <c r="I1974">
        <v>2.94</v>
      </c>
      <c r="J1974">
        <v>-0.35699999999999998</v>
      </c>
      <c r="K1974">
        <v>-1.355</v>
      </c>
      <c r="L1974">
        <v>-2.3519999999999999</v>
      </c>
      <c r="M1974">
        <v>-3.1219999999999999</v>
      </c>
      <c r="N1974">
        <v>-3.26</v>
      </c>
      <c r="O1974">
        <v>1.085</v>
      </c>
      <c r="P1974">
        <v>1.0860000000000001</v>
      </c>
      <c r="Q1974">
        <v>1.0860000000000001</v>
      </c>
      <c r="R1974">
        <v>0.78800000000000003</v>
      </c>
      <c r="S1974">
        <v>0.32900000000000001</v>
      </c>
    </row>
    <row r="1975" spans="1:19" x14ac:dyDescent="0.3">
      <c r="A1975">
        <v>600</v>
      </c>
      <c r="B1975">
        <v>-0.35399999999999998</v>
      </c>
      <c r="C1975">
        <v>-1.3540000000000001</v>
      </c>
      <c r="D1975">
        <v>-2.351</v>
      </c>
      <c r="E1975">
        <v>-3.1230000000000002</v>
      </c>
      <c r="F1975">
        <v>-3.26</v>
      </c>
      <c r="G1975">
        <v>2.9</v>
      </c>
      <c r="H1975">
        <v>0</v>
      </c>
      <c r="I1975">
        <v>2.94</v>
      </c>
      <c r="J1975">
        <v>-0.35699999999999998</v>
      </c>
      <c r="K1975">
        <v>-1.355</v>
      </c>
      <c r="L1975">
        <v>-2.3519999999999999</v>
      </c>
      <c r="M1975">
        <v>-3.1219999999999999</v>
      </c>
      <c r="N1975">
        <v>-3.26</v>
      </c>
      <c r="O1975">
        <v>1.085</v>
      </c>
      <c r="P1975">
        <v>1.0860000000000001</v>
      </c>
      <c r="Q1975">
        <v>1.0860000000000001</v>
      </c>
      <c r="R1975">
        <v>0.78800000000000003</v>
      </c>
      <c r="S1975">
        <v>0.32800000000000001</v>
      </c>
    </row>
    <row r="1977" spans="1:19" x14ac:dyDescent="0.3">
      <c r="A1977" t="s">
        <v>0</v>
      </c>
      <c r="B1977" t="s">
        <v>153</v>
      </c>
    </row>
    <row r="1978" spans="1:19" x14ac:dyDescent="0.3">
      <c r="A1978">
        <v>0</v>
      </c>
      <c r="B1978">
        <v>-0.35399999999999998</v>
      </c>
      <c r="C1978">
        <v>-1.3540000000000001</v>
      </c>
      <c r="D1978">
        <v>-2.351</v>
      </c>
      <c r="E1978">
        <v>-3.1230000000000002</v>
      </c>
      <c r="F1978">
        <v>-3.26</v>
      </c>
      <c r="G1978">
        <v>2.9</v>
      </c>
      <c r="H1978">
        <v>0</v>
      </c>
      <c r="I1978">
        <v>2.7240000000000002</v>
      </c>
      <c r="J1978">
        <v>-0.35399999999999998</v>
      </c>
      <c r="K1978">
        <v>-1.3540000000000001</v>
      </c>
      <c r="L1978">
        <v>-2.351</v>
      </c>
      <c r="M1978">
        <v>-3.1230000000000002</v>
      </c>
      <c r="N1978">
        <v>-3.26</v>
      </c>
      <c r="O1978">
        <v>1.079</v>
      </c>
      <c r="P1978">
        <v>1.079</v>
      </c>
      <c r="Q1978">
        <v>1.0740000000000001</v>
      </c>
      <c r="R1978">
        <v>0.77900000000000003</v>
      </c>
      <c r="S1978">
        <v>0.32200000000000001</v>
      </c>
    </row>
    <row r="1979" spans="1:19" x14ac:dyDescent="0.3">
      <c r="A1979">
        <v>60</v>
      </c>
      <c r="B1979">
        <v>-0.35399999999999998</v>
      </c>
      <c r="C1979">
        <v>-1.3540000000000001</v>
      </c>
      <c r="D1979">
        <v>-2.351</v>
      </c>
      <c r="E1979">
        <v>-3.1230000000000002</v>
      </c>
      <c r="F1979">
        <v>-3.26</v>
      </c>
      <c r="G1979">
        <v>2.9</v>
      </c>
      <c r="H1979">
        <v>0</v>
      </c>
      <c r="I1979">
        <v>2.7240000000000002</v>
      </c>
      <c r="J1979">
        <v>-0.35499999999999998</v>
      </c>
      <c r="K1979">
        <v>-1.3540000000000001</v>
      </c>
      <c r="L1979">
        <v>-2.351</v>
      </c>
      <c r="M1979">
        <v>-3.1219999999999999</v>
      </c>
      <c r="N1979">
        <v>-3.2570000000000001</v>
      </c>
      <c r="O1979">
        <v>1.081</v>
      </c>
      <c r="P1979">
        <v>1.085</v>
      </c>
      <c r="Q1979">
        <v>1.081</v>
      </c>
      <c r="R1979">
        <v>0.78500000000000003</v>
      </c>
      <c r="S1979">
        <v>0.315</v>
      </c>
    </row>
    <row r="1980" spans="1:19" x14ac:dyDescent="0.3">
      <c r="A1980">
        <v>120</v>
      </c>
      <c r="B1980">
        <v>-0.35399999999999998</v>
      </c>
      <c r="C1980">
        <v>-1.3540000000000001</v>
      </c>
      <c r="D1980">
        <v>-2.351</v>
      </c>
      <c r="E1980">
        <v>-3.1230000000000002</v>
      </c>
      <c r="F1980">
        <v>-3.26</v>
      </c>
      <c r="G1980">
        <v>2.9</v>
      </c>
      <c r="H1980">
        <v>0</v>
      </c>
      <c r="I1980">
        <v>2.7240000000000002</v>
      </c>
      <c r="J1980">
        <v>-0.35599999999999998</v>
      </c>
      <c r="K1980">
        <v>-1.3540000000000001</v>
      </c>
      <c r="L1980">
        <v>-2.351</v>
      </c>
      <c r="M1980">
        <v>-3.121</v>
      </c>
      <c r="N1980">
        <v>-3.254</v>
      </c>
      <c r="O1980">
        <v>1.0820000000000001</v>
      </c>
      <c r="P1980">
        <v>1.087</v>
      </c>
      <c r="Q1980">
        <v>1.083</v>
      </c>
      <c r="R1980">
        <v>0.78700000000000003</v>
      </c>
      <c r="S1980">
        <v>0.309</v>
      </c>
    </row>
    <row r="1981" spans="1:19" x14ac:dyDescent="0.3">
      <c r="A1981">
        <v>180</v>
      </c>
      <c r="B1981">
        <v>-0.35399999999999998</v>
      </c>
      <c r="C1981">
        <v>-1.3540000000000001</v>
      </c>
      <c r="D1981">
        <v>-2.351</v>
      </c>
      <c r="E1981">
        <v>-3.1230000000000002</v>
      </c>
      <c r="F1981">
        <v>-3.26</v>
      </c>
      <c r="G1981">
        <v>2.9</v>
      </c>
      <c r="H1981">
        <v>0</v>
      </c>
      <c r="I1981">
        <v>2.7240000000000002</v>
      </c>
      <c r="J1981">
        <v>-0.35599999999999998</v>
      </c>
      <c r="K1981">
        <v>-1.3540000000000001</v>
      </c>
      <c r="L1981">
        <v>-2.351</v>
      </c>
      <c r="M1981">
        <v>-3.12</v>
      </c>
      <c r="N1981">
        <v>-3.2509999999999999</v>
      </c>
      <c r="O1981">
        <v>1.083</v>
      </c>
      <c r="P1981">
        <v>1.0880000000000001</v>
      </c>
      <c r="Q1981">
        <v>1.0840000000000001</v>
      </c>
      <c r="R1981">
        <v>0.78800000000000003</v>
      </c>
      <c r="S1981">
        <v>0.30299999999999999</v>
      </c>
    </row>
    <row r="1982" spans="1:19" x14ac:dyDescent="0.3">
      <c r="A1982">
        <v>240</v>
      </c>
      <c r="B1982">
        <v>-0.35399999999999998</v>
      </c>
      <c r="C1982">
        <v>-1.3540000000000001</v>
      </c>
      <c r="D1982">
        <v>-2.351</v>
      </c>
      <c r="E1982">
        <v>-3.1230000000000002</v>
      </c>
      <c r="F1982">
        <v>-3.26</v>
      </c>
      <c r="G1982">
        <v>2.9</v>
      </c>
      <c r="H1982">
        <v>0</v>
      </c>
      <c r="I1982">
        <v>2.7240000000000002</v>
      </c>
      <c r="J1982">
        <v>-0.35699999999999998</v>
      </c>
      <c r="K1982">
        <v>-1.3540000000000001</v>
      </c>
      <c r="L1982">
        <v>-2.351</v>
      </c>
      <c r="M1982">
        <v>-3.121</v>
      </c>
      <c r="N1982">
        <v>-3.2480000000000002</v>
      </c>
      <c r="O1982">
        <v>1.0840000000000001</v>
      </c>
      <c r="P1982">
        <v>1.089</v>
      </c>
      <c r="Q1982">
        <v>1.085</v>
      </c>
      <c r="R1982">
        <v>0.79200000000000004</v>
      </c>
      <c r="S1982">
        <v>0.29699999999999999</v>
      </c>
    </row>
    <row r="1983" spans="1:19" x14ac:dyDescent="0.3">
      <c r="A1983">
        <v>300</v>
      </c>
      <c r="B1983">
        <v>-0.35399999999999998</v>
      </c>
      <c r="C1983">
        <v>-1.3540000000000001</v>
      </c>
      <c r="D1983">
        <v>-2.351</v>
      </c>
      <c r="E1983">
        <v>-3.1230000000000002</v>
      </c>
      <c r="F1983">
        <v>-3.26</v>
      </c>
      <c r="G1983">
        <v>2.9</v>
      </c>
      <c r="H1983">
        <v>0</v>
      </c>
      <c r="I1983">
        <v>2.7240000000000002</v>
      </c>
      <c r="J1983">
        <v>-0.35699999999999998</v>
      </c>
      <c r="K1983">
        <v>-1.3540000000000001</v>
      </c>
      <c r="L1983">
        <v>-2.351</v>
      </c>
      <c r="M1983">
        <v>-3.1219999999999999</v>
      </c>
      <c r="N1983">
        <v>-3.2450000000000001</v>
      </c>
      <c r="O1983">
        <v>1.0840000000000001</v>
      </c>
      <c r="P1983">
        <v>1.0880000000000001</v>
      </c>
      <c r="Q1983">
        <v>1.0840000000000001</v>
      </c>
      <c r="R1983">
        <v>0.79200000000000004</v>
      </c>
      <c r="S1983">
        <v>0.29499999999999998</v>
      </c>
    </row>
    <row r="1984" spans="1:19" x14ac:dyDescent="0.3">
      <c r="A1984">
        <v>360</v>
      </c>
      <c r="B1984">
        <v>-0.35399999999999998</v>
      </c>
      <c r="C1984">
        <v>-1.3540000000000001</v>
      </c>
      <c r="D1984">
        <v>-2.351</v>
      </c>
      <c r="E1984">
        <v>-3.1230000000000002</v>
      </c>
      <c r="F1984">
        <v>-3.26</v>
      </c>
      <c r="G1984">
        <v>2.9</v>
      </c>
      <c r="H1984">
        <v>0</v>
      </c>
      <c r="I1984">
        <v>2.7240000000000002</v>
      </c>
      <c r="J1984">
        <v>-0.35699999999999998</v>
      </c>
      <c r="K1984">
        <v>-1.3540000000000001</v>
      </c>
      <c r="L1984">
        <v>-2.3519999999999999</v>
      </c>
      <c r="M1984">
        <v>-3.121</v>
      </c>
      <c r="N1984">
        <v>-3.242</v>
      </c>
      <c r="O1984">
        <v>1.0840000000000001</v>
      </c>
      <c r="P1984">
        <v>1.087</v>
      </c>
      <c r="Q1984">
        <v>1.085</v>
      </c>
      <c r="R1984">
        <v>0.78900000000000003</v>
      </c>
      <c r="S1984">
        <v>0.29299999999999998</v>
      </c>
    </row>
    <row r="1985" spans="1:19" x14ac:dyDescent="0.3">
      <c r="A1985">
        <v>420</v>
      </c>
      <c r="B1985">
        <v>-0.35399999999999998</v>
      </c>
      <c r="C1985">
        <v>-1.3540000000000001</v>
      </c>
      <c r="D1985">
        <v>-2.351</v>
      </c>
      <c r="E1985">
        <v>-3.1230000000000002</v>
      </c>
      <c r="F1985">
        <v>-3.26</v>
      </c>
      <c r="G1985">
        <v>2.9</v>
      </c>
      <c r="H1985">
        <v>0</v>
      </c>
      <c r="I1985">
        <v>2.7240000000000002</v>
      </c>
      <c r="J1985">
        <v>-0.35699999999999998</v>
      </c>
      <c r="K1985">
        <v>-1.3540000000000001</v>
      </c>
      <c r="L1985">
        <v>-2.3519999999999999</v>
      </c>
      <c r="M1985">
        <v>-3.12</v>
      </c>
      <c r="N1985">
        <v>-3.2389999999999999</v>
      </c>
      <c r="O1985">
        <v>1.0840000000000001</v>
      </c>
      <c r="P1985">
        <v>1.087</v>
      </c>
      <c r="Q1985">
        <v>1.0860000000000001</v>
      </c>
      <c r="R1985">
        <v>0.78400000000000003</v>
      </c>
      <c r="S1985">
        <v>0.29199999999999998</v>
      </c>
    </row>
    <row r="1986" spans="1:19" x14ac:dyDescent="0.3">
      <c r="A1986">
        <v>480</v>
      </c>
      <c r="B1986">
        <v>-0.35399999999999998</v>
      </c>
      <c r="C1986">
        <v>-1.3540000000000001</v>
      </c>
      <c r="D1986">
        <v>-2.351</v>
      </c>
      <c r="E1986">
        <v>-3.1230000000000002</v>
      </c>
      <c r="F1986">
        <v>-3.26</v>
      </c>
      <c r="G1986">
        <v>2.9</v>
      </c>
      <c r="H1986">
        <v>0</v>
      </c>
      <c r="I1986">
        <v>2.7240000000000002</v>
      </c>
      <c r="J1986">
        <v>-0.35699999999999998</v>
      </c>
      <c r="K1986">
        <v>-1.355</v>
      </c>
      <c r="L1986">
        <v>-2.3519999999999999</v>
      </c>
      <c r="M1986">
        <v>-3.1190000000000002</v>
      </c>
      <c r="N1986">
        <v>-3.2360000000000002</v>
      </c>
      <c r="O1986">
        <v>1.0840000000000001</v>
      </c>
      <c r="P1986">
        <v>1.0860000000000001</v>
      </c>
      <c r="Q1986">
        <v>1.0860000000000001</v>
      </c>
      <c r="R1986">
        <v>0.77900000000000003</v>
      </c>
      <c r="S1986">
        <v>0.28899999999999998</v>
      </c>
    </row>
    <row r="1987" spans="1:19" x14ac:dyDescent="0.3">
      <c r="A1987">
        <v>540</v>
      </c>
      <c r="B1987">
        <v>-0.35399999999999998</v>
      </c>
      <c r="C1987">
        <v>-1.3540000000000001</v>
      </c>
      <c r="D1987">
        <v>-2.351</v>
      </c>
      <c r="E1987">
        <v>-3.1230000000000002</v>
      </c>
      <c r="F1987">
        <v>-3.26</v>
      </c>
      <c r="G1987">
        <v>2.9</v>
      </c>
      <c r="H1987">
        <v>0</v>
      </c>
      <c r="I1987">
        <v>2.7240000000000002</v>
      </c>
      <c r="J1987">
        <v>-0.35699999999999998</v>
      </c>
      <c r="K1987">
        <v>-1.355</v>
      </c>
      <c r="L1987">
        <v>-2.3519999999999999</v>
      </c>
      <c r="M1987">
        <v>-3.117</v>
      </c>
      <c r="N1987">
        <v>-3.2330000000000001</v>
      </c>
      <c r="O1987">
        <v>1.085</v>
      </c>
      <c r="P1987">
        <v>1.0860000000000001</v>
      </c>
      <c r="Q1987">
        <v>1.0860000000000001</v>
      </c>
      <c r="R1987">
        <v>0.77400000000000002</v>
      </c>
      <c r="S1987">
        <v>0.28699999999999998</v>
      </c>
    </row>
    <row r="1988" spans="1:19" x14ac:dyDescent="0.3">
      <c r="A1988">
        <v>600</v>
      </c>
      <c r="B1988">
        <v>-0.35399999999999998</v>
      </c>
      <c r="C1988">
        <v>-1.3540000000000001</v>
      </c>
      <c r="D1988">
        <v>-2.351</v>
      </c>
      <c r="E1988">
        <v>-3.1230000000000002</v>
      </c>
      <c r="F1988">
        <v>-3.26</v>
      </c>
      <c r="G1988">
        <v>2.9</v>
      </c>
      <c r="H1988">
        <v>0</v>
      </c>
      <c r="I1988">
        <v>2.7240000000000002</v>
      </c>
      <c r="J1988">
        <v>-0.35699999999999998</v>
      </c>
      <c r="K1988">
        <v>-1.355</v>
      </c>
      <c r="L1988">
        <v>-2.3519999999999999</v>
      </c>
      <c r="M1988">
        <v>-3.1139999999999999</v>
      </c>
      <c r="N1988">
        <v>-3.23</v>
      </c>
      <c r="O1988">
        <v>1.085</v>
      </c>
      <c r="P1988">
        <v>1.0860000000000001</v>
      </c>
      <c r="Q1988">
        <v>1.0860000000000001</v>
      </c>
      <c r="R1988">
        <v>0.76900000000000002</v>
      </c>
      <c r="S1988">
        <v>0.28399999999999997</v>
      </c>
    </row>
    <row r="1990" spans="1:19" x14ac:dyDescent="0.3">
      <c r="A1990" t="s">
        <v>0</v>
      </c>
      <c r="B1990" t="s">
        <v>154</v>
      </c>
    </row>
    <row r="1991" spans="1:19" x14ac:dyDescent="0.3">
      <c r="A1991">
        <v>0</v>
      </c>
      <c r="B1991">
        <v>-0.35399999999999998</v>
      </c>
      <c r="C1991">
        <v>-1.3540000000000001</v>
      </c>
      <c r="D1991">
        <v>-2.351</v>
      </c>
      <c r="E1991">
        <v>-3.1160000000000001</v>
      </c>
      <c r="F1991">
        <v>-3.25</v>
      </c>
      <c r="G1991">
        <v>2.9</v>
      </c>
      <c r="H1991">
        <v>0</v>
      </c>
      <c r="I1991">
        <v>3.1459999999999999</v>
      </c>
      <c r="J1991">
        <v>-0.35399999999999998</v>
      </c>
      <c r="K1991">
        <v>-1.3540000000000001</v>
      </c>
      <c r="L1991">
        <v>-2.351</v>
      </c>
      <c r="M1991">
        <v>-3.1160000000000001</v>
      </c>
      <c r="N1991">
        <v>-3.25</v>
      </c>
      <c r="O1991">
        <v>1.079</v>
      </c>
      <c r="P1991">
        <v>1.079</v>
      </c>
      <c r="Q1991">
        <v>1.0740000000000001</v>
      </c>
      <c r="R1991">
        <v>0.77200000000000002</v>
      </c>
      <c r="S1991">
        <v>0.31900000000000001</v>
      </c>
    </row>
    <row r="1992" spans="1:19" x14ac:dyDescent="0.3">
      <c r="A1992">
        <v>60</v>
      </c>
      <c r="B1992">
        <v>-0.35399999999999998</v>
      </c>
      <c r="C1992">
        <v>-1.3540000000000001</v>
      </c>
      <c r="D1992">
        <v>-2.351</v>
      </c>
      <c r="E1992">
        <v>-3.1160000000000001</v>
      </c>
      <c r="F1992">
        <v>-3.25</v>
      </c>
      <c r="G1992">
        <v>2.9</v>
      </c>
      <c r="H1992">
        <v>0</v>
      </c>
      <c r="I1992">
        <v>3.1459999999999999</v>
      </c>
      <c r="J1992">
        <v>-0.35499999999999998</v>
      </c>
      <c r="K1992">
        <v>-1.3540000000000001</v>
      </c>
      <c r="L1992">
        <v>-2.351</v>
      </c>
      <c r="M1992">
        <v>-3.1150000000000002</v>
      </c>
      <c r="N1992">
        <v>-3.2530000000000001</v>
      </c>
      <c r="O1992">
        <v>1.081</v>
      </c>
      <c r="P1992">
        <v>1.0860000000000001</v>
      </c>
      <c r="Q1992">
        <v>1.081</v>
      </c>
      <c r="R1992">
        <v>0.77600000000000002</v>
      </c>
      <c r="S1992">
        <v>0.32900000000000001</v>
      </c>
    </row>
    <row r="1993" spans="1:19" x14ac:dyDescent="0.3">
      <c r="A1993">
        <v>120</v>
      </c>
      <c r="B1993">
        <v>-0.35399999999999998</v>
      </c>
      <c r="C1993">
        <v>-1.3540000000000001</v>
      </c>
      <c r="D1993">
        <v>-2.351</v>
      </c>
      <c r="E1993">
        <v>-3.1160000000000001</v>
      </c>
      <c r="F1993">
        <v>-3.25</v>
      </c>
      <c r="G1993">
        <v>2.9</v>
      </c>
      <c r="H1993">
        <v>0</v>
      </c>
      <c r="I1993">
        <v>3.1459999999999999</v>
      </c>
      <c r="J1993">
        <v>-0.35599999999999998</v>
      </c>
      <c r="K1993">
        <v>-1.3540000000000001</v>
      </c>
      <c r="L1993">
        <v>-2.351</v>
      </c>
      <c r="M1993">
        <v>-3.1150000000000002</v>
      </c>
      <c r="N1993">
        <v>-3.2559999999999998</v>
      </c>
      <c r="O1993">
        <v>1.0820000000000001</v>
      </c>
      <c r="P1993">
        <v>1.087</v>
      </c>
      <c r="Q1993">
        <v>1.083</v>
      </c>
      <c r="R1993">
        <v>0.78300000000000003</v>
      </c>
      <c r="S1993">
        <v>0.33600000000000002</v>
      </c>
    </row>
    <row r="1994" spans="1:19" x14ac:dyDescent="0.3">
      <c r="A1994">
        <v>180</v>
      </c>
      <c r="B1994">
        <v>-0.35399999999999998</v>
      </c>
      <c r="C1994">
        <v>-1.3540000000000001</v>
      </c>
      <c r="D1994">
        <v>-2.351</v>
      </c>
      <c r="E1994">
        <v>-3.1160000000000001</v>
      </c>
      <c r="F1994">
        <v>-3.25</v>
      </c>
      <c r="G1994">
        <v>2.9</v>
      </c>
      <c r="H1994">
        <v>0</v>
      </c>
      <c r="I1994">
        <v>3.1459999999999999</v>
      </c>
      <c r="J1994">
        <v>-0.35599999999999998</v>
      </c>
      <c r="K1994">
        <v>-1.3540000000000001</v>
      </c>
      <c r="L1994">
        <v>-2.351</v>
      </c>
      <c r="M1994">
        <v>-3.1139999999999999</v>
      </c>
      <c r="N1994">
        <v>-3.2589999999999999</v>
      </c>
      <c r="O1994">
        <v>1.083</v>
      </c>
      <c r="P1994">
        <v>1.089</v>
      </c>
      <c r="Q1994">
        <v>1.083</v>
      </c>
      <c r="R1994">
        <v>0.78300000000000003</v>
      </c>
      <c r="S1994">
        <v>0.34200000000000003</v>
      </c>
    </row>
    <row r="1995" spans="1:19" x14ac:dyDescent="0.3">
      <c r="A1995">
        <v>240</v>
      </c>
      <c r="B1995">
        <v>-0.35399999999999998</v>
      </c>
      <c r="C1995">
        <v>-1.3540000000000001</v>
      </c>
      <c r="D1995">
        <v>-2.351</v>
      </c>
      <c r="E1995">
        <v>-3.1160000000000001</v>
      </c>
      <c r="F1995">
        <v>-3.25</v>
      </c>
      <c r="G1995">
        <v>2.9</v>
      </c>
      <c r="H1995">
        <v>0</v>
      </c>
      <c r="I1995">
        <v>3.1459999999999999</v>
      </c>
      <c r="J1995">
        <v>-0.35599999999999998</v>
      </c>
      <c r="K1995">
        <v>-1.353</v>
      </c>
      <c r="L1995">
        <v>-2.351</v>
      </c>
      <c r="M1995">
        <v>-3.1139999999999999</v>
      </c>
      <c r="N1995">
        <v>-3.262</v>
      </c>
      <c r="O1995">
        <v>1.083</v>
      </c>
      <c r="P1995">
        <v>1.0880000000000001</v>
      </c>
      <c r="Q1995">
        <v>1.0840000000000001</v>
      </c>
      <c r="R1995">
        <v>0.78</v>
      </c>
      <c r="S1995">
        <v>0.34799999999999998</v>
      </c>
    </row>
    <row r="1996" spans="1:19" x14ac:dyDescent="0.3">
      <c r="A1996">
        <v>300</v>
      </c>
      <c r="B1996">
        <v>-0.35399999999999998</v>
      </c>
      <c r="C1996">
        <v>-1.3540000000000001</v>
      </c>
      <c r="D1996">
        <v>-2.351</v>
      </c>
      <c r="E1996">
        <v>-3.1160000000000001</v>
      </c>
      <c r="F1996">
        <v>-3.25</v>
      </c>
      <c r="G1996">
        <v>2.9</v>
      </c>
      <c r="H1996">
        <v>0</v>
      </c>
      <c r="I1996">
        <v>3.1459999999999999</v>
      </c>
      <c r="J1996">
        <v>-0.35699999999999998</v>
      </c>
      <c r="K1996">
        <v>-1.3540000000000001</v>
      </c>
      <c r="L1996">
        <v>-2.351</v>
      </c>
      <c r="M1996">
        <v>-3.1139999999999999</v>
      </c>
      <c r="N1996">
        <v>-3.2650000000000001</v>
      </c>
      <c r="O1996">
        <v>1.0840000000000001</v>
      </c>
      <c r="P1996">
        <v>1.0880000000000001</v>
      </c>
      <c r="Q1996">
        <v>1.085</v>
      </c>
      <c r="R1996">
        <v>0.78</v>
      </c>
      <c r="S1996">
        <v>0.35499999999999998</v>
      </c>
    </row>
    <row r="1997" spans="1:19" x14ac:dyDescent="0.3">
      <c r="A1997">
        <v>360</v>
      </c>
      <c r="B1997">
        <v>-0.35399999999999998</v>
      </c>
      <c r="C1997">
        <v>-1.3540000000000001</v>
      </c>
      <c r="D1997">
        <v>-2.351</v>
      </c>
      <c r="E1997">
        <v>-3.1160000000000001</v>
      </c>
      <c r="F1997">
        <v>-3.25</v>
      </c>
      <c r="G1997">
        <v>2.9</v>
      </c>
      <c r="H1997">
        <v>0</v>
      </c>
      <c r="I1997">
        <v>3.1459999999999999</v>
      </c>
      <c r="J1997">
        <v>-0.35699999999999998</v>
      </c>
      <c r="K1997">
        <v>-1.3540000000000001</v>
      </c>
      <c r="L1997">
        <v>-2.3519999999999999</v>
      </c>
      <c r="M1997">
        <v>-3.1139999999999999</v>
      </c>
      <c r="N1997">
        <v>-3.2679999999999998</v>
      </c>
      <c r="O1997">
        <v>1.0840000000000001</v>
      </c>
      <c r="P1997">
        <v>1.087</v>
      </c>
      <c r="Q1997">
        <v>1.085</v>
      </c>
      <c r="R1997">
        <v>0.78200000000000003</v>
      </c>
      <c r="S1997">
        <v>0.36</v>
      </c>
    </row>
    <row r="1998" spans="1:19" x14ac:dyDescent="0.3">
      <c r="A1998">
        <v>420</v>
      </c>
      <c r="B1998">
        <v>-0.35399999999999998</v>
      </c>
      <c r="C1998">
        <v>-1.3540000000000001</v>
      </c>
      <c r="D1998">
        <v>-2.351</v>
      </c>
      <c r="E1998">
        <v>-3.1160000000000001</v>
      </c>
      <c r="F1998">
        <v>-3.25</v>
      </c>
      <c r="G1998">
        <v>2.9</v>
      </c>
      <c r="H1998">
        <v>0</v>
      </c>
      <c r="I1998">
        <v>3.1459999999999999</v>
      </c>
      <c r="J1998">
        <v>-0.35699999999999998</v>
      </c>
      <c r="K1998">
        <v>-1.3540000000000001</v>
      </c>
      <c r="L1998">
        <v>-2.3519999999999999</v>
      </c>
      <c r="M1998">
        <v>-3.1160000000000001</v>
      </c>
      <c r="N1998">
        <v>-3.2709999999999999</v>
      </c>
      <c r="O1998">
        <v>1.0840000000000001</v>
      </c>
      <c r="P1998">
        <v>1.087</v>
      </c>
      <c r="Q1998">
        <v>1.085</v>
      </c>
      <c r="R1998">
        <v>0.78600000000000003</v>
      </c>
      <c r="S1998">
        <v>0.36499999999999999</v>
      </c>
    </row>
    <row r="1999" spans="1:19" x14ac:dyDescent="0.3">
      <c r="A1999">
        <v>480</v>
      </c>
      <c r="B1999">
        <v>-0.35399999999999998</v>
      </c>
      <c r="C1999">
        <v>-1.3540000000000001</v>
      </c>
      <c r="D1999">
        <v>-2.351</v>
      </c>
      <c r="E1999">
        <v>-3.1160000000000001</v>
      </c>
      <c r="F1999">
        <v>-3.25</v>
      </c>
      <c r="G1999">
        <v>2.9</v>
      </c>
      <c r="H1999">
        <v>0</v>
      </c>
      <c r="I1999">
        <v>3.1459999999999999</v>
      </c>
      <c r="J1999">
        <v>-0.35699999999999998</v>
      </c>
      <c r="K1999">
        <v>-1.355</v>
      </c>
      <c r="L1999">
        <v>-2.3519999999999999</v>
      </c>
      <c r="M1999">
        <v>-3.1179999999999999</v>
      </c>
      <c r="N1999">
        <v>-3.274</v>
      </c>
      <c r="O1999">
        <v>1.0840000000000001</v>
      </c>
      <c r="P1999">
        <v>1.0860000000000001</v>
      </c>
      <c r="Q1999">
        <v>1.085</v>
      </c>
      <c r="R1999">
        <v>0.79</v>
      </c>
      <c r="S1999">
        <v>0.36599999999999999</v>
      </c>
    </row>
    <row r="2000" spans="1:19" x14ac:dyDescent="0.3">
      <c r="A2000">
        <v>540</v>
      </c>
      <c r="B2000">
        <v>-0.35399999999999998</v>
      </c>
      <c r="C2000">
        <v>-1.3540000000000001</v>
      </c>
      <c r="D2000">
        <v>-2.351</v>
      </c>
      <c r="E2000">
        <v>-3.1160000000000001</v>
      </c>
      <c r="F2000">
        <v>-3.25</v>
      </c>
      <c r="G2000">
        <v>2.9</v>
      </c>
      <c r="H2000">
        <v>0</v>
      </c>
      <c r="I2000">
        <v>3.1459999999999999</v>
      </c>
      <c r="J2000">
        <v>-0.35699999999999998</v>
      </c>
      <c r="K2000">
        <v>-1.355</v>
      </c>
      <c r="L2000">
        <v>-2.3519999999999999</v>
      </c>
      <c r="M2000">
        <v>-3.12</v>
      </c>
      <c r="N2000">
        <v>-3.2770000000000001</v>
      </c>
      <c r="O2000">
        <v>1.085</v>
      </c>
      <c r="P2000">
        <v>1.0860000000000001</v>
      </c>
      <c r="Q2000">
        <v>1.0860000000000001</v>
      </c>
      <c r="R2000">
        <v>0.79400000000000004</v>
      </c>
      <c r="S2000">
        <v>0.36799999999999999</v>
      </c>
    </row>
    <row r="2001" spans="1:19" x14ac:dyDescent="0.3">
      <c r="A2001">
        <v>600</v>
      </c>
      <c r="B2001">
        <v>-0.35399999999999998</v>
      </c>
      <c r="C2001">
        <v>-1.3540000000000001</v>
      </c>
      <c r="D2001">
        <v>-2.351</v>
      </c>
      <c r="E2001">
        <v>-3.1160000000000001</v>
      </c>
      <c r="F2001">
        <v>-3.25</v>
      </c>
      <c r="G2001">
        <v>2.9</v>
      </c>
      <c r="H2001">
        <v>0</v>
      </c>
      <c r="I2001">
        <v>3.1459999999999999</v>
      </c>
      <c r="J2001">
        <v>-0.35699999999999998</v>
      </c>
      <c r="K2001">
        <v>-1.355</v>
      </c>
      <c r="L2001">
        <v>-2.3519999999999999</v>
      </c>
      <c r="M2001">
        <v>-3.1219999999999999</v>
      </c>
      <c r="N2001">
        <v>-3.28</v>
      </c>
      <c r="O2001">
        <v>1.085</v>
      </c>
      <c r="P2001">
        <v>1.0860000000000001</v>
      </c>
      <c r="Q2001">
        <v>1.0860000000000001</v>
      </c>
      <c r="R2001">
        <v>0.79700000000000004</v>
      </c>
      <c r="S2001">
        <v>0.36899999999999999</v>
      </c>
    </row>
    <row r="2003" spans="1:19" x14ac:dyDescent="0.3">
      <c r="A2003" t="s">
        <v>0</v>
      </c>
      <c r="B2003" t="s">
        <v>155</v>
      </c>
    </row>
    <row r="2004" spans="1:19" x14ac:dyDescent="0.3">
      <c r="A2004">
        <v>0</v>
      </c>
      <c r="B2004">
        <v>-0.35399999999999998</v>
      </c>
      <c r="C2004">
        <v>-1.3540000000000001</v>
      </c>
      <c r="D2004">
        <v>-2.351</v>
      </c>
      <c r="E2004">
        <v>-3.1160000000000001</v>
      </c>
      <c r="F2004">
        <v>-3.25</v>
      </c>
      <c r="G2004">
        <v>2.9</v>
      </c>
      <c r="H2004">
        <v>0</v>
      </c>
      <c r="I2004">
        <v>2.9390000000000001</v>
      </c>
      <c r="J2004">
        <v>-0.35399999999999998</v>
      </c>
      <c r="K2004">
        <v>-1.3540000000000001</v>
      </c>
      <c r="L2004">
        <v>-2.351</v>
      </c>
      <c r="M2004">
        <v>-3.1160000000000001</v>
      </c>
      <c r="N2004">
        <v>-3.25</v>
      </c>
      <c r="O2004">
        <v>1.079</v>
      </c>
      <c r="P2004">
        <v>1.079</v>
      </c>
      <c r="Q2004">
        <v>1.0740000000000001</v>
      </c>
      <c r="R2004">
        <v>0.77200000000000002</v>
      </c>
      <c r="S2004">
        <v>0.31900000000000001</v>
      </c>
    </row>
    <row r="2005" spans="1:19" x14ac:dyDescent="0.3">
      <c r="A2005">
        <v>60</v>
      </c>
      <c r="B2005">
        <v>-0.35399999999999998</v>
      </c>
      <c r="C2005">
        <v>-1.3540000000000001</v>
      </c>
      <c r="D2005">
        <v>-2.351</v>
      </c>
      <c r="E2005">
        <v>-3.1160000000000001</v>
      </c>
      <c r="F2005">
        <v>-3.25</v>
      </c>
      <c r="G2005">
        <v>2.9</v>
      </c>
      <c r="H2005">
        <v>0</v>
      </c>
      <c r="I2005">
        <v>2.9390000000000001</v>
      </c>
      <c r="J2005">
        <v>-0.35499999999999998</v>
      </c>
      <c r="K2005">
        <v>-1.3540000000000001</v>
      </c>
      <c r="L2005">
        <v>-2.351</v>
      </c>
      <c r="M2005">
        <v>-3.1160000000000001</v>
      </c>
      <c r="N2005">
        <v>-3.25</v>
      </c>
      <c r="O2005">
        <v>1.081</v>
      </c>
      <c r="P2005">
        <v>1.0860000000000001</v>
      </c>
      <c r="Q2005">
        <v>1.081</v>
      </c>
      <c r="R2005">
        <v>0.77700000000000002</v>
      </c>
      <c r="S2005">
        <v>0.32100000000000001</v>
      </c>
    </row>
    <row r="2006" spans="1:19" x14ac:dyDescent="0.3">
      <c r="A2006">
        <v>120</v>
      </c>
      <c r="B2006">
        <v>-0.35399999999999998</v>
      </c>
      <c r="C2006">
        <v>-1.3540000000000001</v>
      </c>
      <c r="D2006">
        <v>-2.351</v>
      </c>
      <c r="E2006">
        <v>-3.1160000000000001</v>
      </c>
      <c r="F2006">
        <v>-3.25</v>
      </c>
      <c r="G2006">
        <v>2.9</v>
      </c>
      <c r="H2006">
        <v>0</v>
      </c>
      <c r="I2006">
        <v>2.9390000000000001</v>
      </c>
      <c r="J2006">
        <v>-0.35599999999999998</v>
      </c>
      <c r="K2006">
        <v>-1.3540000000000001</v>
      </c>
      <c r="L2006">
        <v>-2.351</v>
      </c>
      <c r="M2006">
        <v>-3.1150000000000002</v>
      </c>
      <c r="N2006">
        <v>-3.25</v>
      </c>
      <c r="O2006">
        <v>1.0820000000000001</v>
      </c>
      <c r="P2006">
        <v>1.087</v>
      </c>
      <c r="Q2006">
        <v>1.083</v>
      </c>
      <c r="R2006">
        <v>0.78200000000000003</v>
      </c>
      <c r="S2006">
        <v>0.32100000000000001</v>
      </c>
    </row>
    <row r="2007" spans="1:19" x14ac:dyDescent="0.3">
      <c r="A2007">
        <v>180</v>
      </c>
      <c r="B2007">
        <v>-0.35399999999999998</v>
      </c>
      <c r="C2007">
        <v>-1.3540000000000001</v>
      </c>
      <c r="D2007">
        <v>-2.351</v>
      </c>
      <c r="E2007">
        <v>-3.1160000000000001</v>
      </c>
      <c r="F2007">
        <v>-3.25</v>
      </c>
      <c r="G2007">
        <v>2.9</v>
      </c>
      <c r="H2007">
        <v>0</v>
      </c>
      <c r="I2007">
        <v>2.9390000000000001</v>
      </c>
      <c r="J2007">
        <v>-0.35599999999999998</v>
      </c>
      <c r="K2007">
        <v>-1.3540000000000001</v>
      </c>
      <c r="L2007">
        <v>-2.351</v>
      </c>
      <c r="M2007">
        <v>-3.1139999999999999</v>
      </c>
      <c r="N2007">
        <v>-3.25</v>
      </c>
      <c r="O2007">
        <v>1.083</v>
      </c>
      <c r="P2007">
        <v>1.0880000000000001</v>
      </c>
      <c r="Q2007">
        <v>1.083</v>
      </c>
      <c r="R2007">
        <v>0.78300000000000003</v>
      </c>
      <c r="S2007">
        <v>0.32200000000000001</v>
      </c>
    </row>
    <row r="2008" spans="1:19" x14ac:dyDescent="0.3">
      <c r="A2008">
        <v>240</v>
      </c>
      <c r="B2008">
        <v>-0.35399999999999998</v>
      </c>
      <c r="C2008">
        <v>-1.3540000000000001</v>
      </c>
      <c r="D2008">
        <v>-2.351</v>
      </c>
      <c r="E2008">
        <v>-3.1160000000000001</v>
      </c>
      <c r="F2008">
        <v>-3.25</v>
      </c>
      <c r="G2008">
        <v>2.9</v>
      </c>
      <c r="H2008">
        <v>0</v>
      </c>
      <c r="I2008">
        <v>2.9390000000000001</v>
      </c>
      <c r="J2008">
        <v>-0.35699999999999998</v>
      </c>
      <c r="K2008">
        <v>-1.3540000000000001</v>
      </c>
      <c r="L2008">
        <v>-2.351</v>
      </c>
      <c r="M2008">
        <v>-3.1139999999999999</v>
      </c>
      <c r="N2008">
        <v>-3.25</v>
      </c>
      <c r="O2008">
        <v>1.0840000000000001</v>
      </c>
      <c r="P2008">
        <v>1.089</v>
      </c>
      <c r="Q2008">
        <v>1.0840000000000001</v>
      </c>
      <c r="R2008">
        <v>0.78300000000000003</v>
      </c>
      <c r="S2008">
        <v>0.32200000000000001</v>
      </c>
    </row>
    <row r="2009" spans="1:19" x14ac:dyDescent="0.3">
      <c r="A2009">
        <v>300</v>
      </c>
      <c r="B2009">
        <v>-0.35399999999999998</v>
      </c>
      <c r="C2009">
        <v>-1.3540000000000001</v>
      </c>
      <c r="D2009">
        <v>-2.351</v>
      </c>
      <c r="E2009">
        <v>-3.1160000000000001</v>
      </c>
      <c r="F2009">
        <v>-3.25</v>
      </c>
      <c r="G2009">
        <v>2.9</v>
      </c>
      <c r="H2009">
        <v>0</v>
      </c>
      <c r="I2009">
        <v>2.9390000000000001</v>
      </c>
      <c r="J2009">
        <v>-0.35699999999999998</v>
      </c>
      <c r="K2009">
        <v>-1.3540000000000001</v>
      </c>
      <c r="L2009">
        <v>-2.351</v>
      </c>
      <c r="M2009">
        <v>-3.1139999999999999</v>
      </c>
      <c r="N2009">
        <v>-3.25</v>
      </c>
      <c r="O2009">
        <v>1.0840000000000001</v>
      </c>
      <c r="P2009">
        <v>1.0880000000000001</v>
      </c>
      <c r="Q2009">
        <v>1.085</v>
      </c>
      <c r="R2009">
        <v>0.78200000000000003</v>
      </c>
      <c r="S2009">
        <v>0.32400000000000001</v>
      </c>
    </row>
    <row r="2010" spans="1:19" x14ac:dyDescent="0.3">
      <c r="A2010">
        <v>360</v>
      </c>
      <c r="B2010">
        <v>-0.35399999999999998</v>
      </c>
      <c r="C2010">
        <v>-1.3540000000000001</v>
      </c>
      <c r="D2010">
        <v>-2.351</v>
      </c>
      <c r="E2010">
        <v>-3.1160000000000001</v>
      </c>
      <c r="F2010">
        <v>-3.25</v>
      </c>
      <c r="G2010">
        <v>2.9</v>
      </c>
      <c r="H2010">
        <v>0</v>
      </c>
      <c r="I2010">
        <v>2.9390000000000001</v>
      </c>
      <c r="J2010">
        <v>-0.35699999999999998</v>
      </c>
      <c r="K2010">
        <v>-1.3540000000000001</v>
      </c>
      <c r="L2010">
        <v>-2.3519999999999999</v>
      </c>
      <c r="M2010">
        <v>-3.1139999999999999</v>
      </c>
      <c r="N2010">
        <v>-3.25</v>
      </c>
      <c r="O2010">
        <v>1.0840000000000001</v>
      </c>
      <c r="P2010">
        <v>1.087</v>
      </c>
      <c r="Q2010">
        <v>1.085</v>
      </c>
      <c r="R2010">
        <v>0.78200000000000003</v>
      </c>
      <c r="S2010">
        <v>0.32600000000000001</v>
      </c>
    </row>
    <row r="2011" spans="1:19" x14ac:dyDescent="0.3">
      <c r="A2011">
        <v>420</v>
      </c>
      <c r="B2011">
        <v>-0.35399999999999998</v>
      </c>
      <c r="C2011">
        <v>-1.3540000000000001</v>
      </c>
      <c r="D2011">
        <v>-2.351</v>
      </c>
      <c r="E2011">
        <v>-3.1160000000000001</v>
      </c>
      <c r="F2011">
        <v>-3.25</v>
      </c>
      <c r="G2011">
        <v>2.9</v>
      </c>
      <c r="H2011">
        <v>0</v>
      </c>
      <c r="I2011">
        <v>2.9390000000000001</v>
      </c>
      <c r="J2011">
        <v>-0.35699999999999998</v>
      </c>
      <c r="K2011">
        <v>-1.3540000000000001</v>
      </c>
      <c r="L2011">
        <v>-2.3519999999999999</v>
      </c>
      <c r="M2011">
        <v>-3.1150000000000002</v>
      </c>
      <c r="N2011">
        <v>-3.25</v>
      </c>
      <c r="O2011">
        <v>1.0840000000000001</v>
      </c>
      <c r="P2011">
        <v>1.087</v>
      </c>
      <c r="Q2011">
        <v>1.085</v>
      </c>
      <c r="R2011">
        <v>0.78200000000000003</v>
      </c>
      <c r="S2011">
        <v>0.32700000000000001</v>
      </c>
    </row>
    <row r="2012" spans="1:19" x14ac:dyDescent="0.3">
      <c r="A2012">
        <v>480</v>
      </c>
      <c r="B2012">
        <v>-0.35399999999999998</v>
      </c>
      <c r="C2012">
        <v>-1.3540000000000001</v>
      </c>
      <c r="D2012">
        <v>-2.351</v>
      </c>
      <c r="E2012">
        <v>-3.1160000000000001</v>
      </c>
      <c r="F2012">
        <v>-3.25</v>
      </c>
      <c r="G2012">
        <v>2.9</v>
      </c>
      <c r="H2012">
        <v>0</v>
      </c>
      <c r="I2012">
        <v>2.9390000000000001</v>
      </c>
      <c r="J2012">
        <v>-0.35699999999999998</v>
      </c>
      <c r="K2012">
        <v>-1.355</v>
      </c>
      <c r="L2012">
        <v>-2.3519999999999999</v>
      </c>
      <c r="M2012">
        <v>-3.1150000000000002</v>
      </c>
      <c r="N2012">
        <v>-3.25</v>
      </c>
      <c r="O2012">
        <v>1.0840000000000001</v>
      </c>
      <c r="P2012">
        <v>1.0860000000000001</v>
      </c>
      <c r="Q2012">
        <v>1.0860000000000001</v>
      </c>
      <c r="R2012">
        <v>0.78100000000000003</v>
      </c>
      <c r="S2012">
        <v>0.32700000000000001</v>
      </c>
    </row>
    <row r="2013" spans="1:19" x14ac:dyDescent="0.3">
      <c r="A2013">
        <v>540</v>
      </c>
      <c r="B2013">
        <v>-0.35399999999999998</v>
      </c>
      <c r="C2013">
        <v>-1.3540000000000001</v>
      </c>
      <c r="D2013">
        <v>-2.351</v>
      </c>
      <c r="E2013">
        <v>-3.1160000000000001</v>
      </c>
      <c r="F2013">
        <v>-3.25</v>
      </c>
      <c r="G2013">
        <v>2.9</v>
      </c>
      <c r="H2013">
        <v>0</v>
      </c>
      <c r="I2013">
        <v>2.9390000000000001</v>
      </c>
      <c r="J2013">
        <v>-0.35699999999999998</v>
      </c>
      <c r="K2013">
        <v>-1.355</v>
      </c>
      <c r="L2013">
        <v>-2.3519999999999999</v>
      </c>
      <c r="M2013">
        <v>-3.1150000000000002</v>
      </c>
      <c r="N2013">
        <v>-3.25</v>
      </c>
      <c r="O2013">
        <v>1.085</v>
      </c>
      <c r="P2013">
        <v>1.0860000000000001</v>
      </c>
      <c r="Q2013">
        <v>1.0860000000000001</v>
      </c>
      <c r="R2013">
        <v>0.78100000000000003</v>
      </c>
      <c r="S2013">
        <v>0.32600000000000001</v>
      </c>
    </row>
    <row r="2014" spans="1:19" x14ac:dyDescent="0.3">
      <c r="A2014">
        <v>600</v>
      </c>
      <c r="B2014">
        <v>-0.35399999999999998</v>
      </c>
      <c r="C2014">
        <v>-1.3540000000000001</v>
      </c>
      <c r="D2014">
        <v>-2.351</v>
      </c>
      <c r="E2014">
        <v>-3.1160000000000001</v>
      </c>
      <c r="F2014">
        <v>-3.25</v>
      </c>
      <c r="G2014">
        <v>2.9</v>
      </c>
      <c r="H2014">
        <v>0</v>
      </c>
      <c r="I2014">
        <v>2.9390000000000001</v>
      </c>
      <c r="J2014">
        <v>-0.35699999999999998</v>
      </c>
      <c r="K2014">
        <v>-1.355</v>
      </c>
      <c r="L2014">
        <v>-2.3519999999999999</v>
      </c>
      <c r="M2014">
        <v>-3.1150000000000002</v>
      </c>
      <c r="N2014">
        <v>-3.25</v>
      </c>
      <c r="O2014">
        <v>1.085</v>
      </c>
      <c r="P2014">
        <v>1.0860000000000001</v>
      </c>
      <c r="Q2014">
        <v>1.0860000000000001</v>
      </c>
      <c r="R2014">
        <v>0.78100000000000003</v>
      </c>
      <c r="S2014">
        <v>0.32600000000000001</v>
      </c>
    </row>
    <row r="2016" spans="1:19" x14ac:dyDescent="0.3">
      <c r="A2016" t="s">
        <v>0</v>
      </c>
      <c r="B2016" t="s">
        <v>156</v>
      </c>
    </row>
    <row r="2017" spans="1:19" x14ac:dyDescent="0.3">
      <c r="A2017">
        <v>0</v>
      </c>
      <c r="B2017">
        <v>-0.35399999999999998</v>
      </c>
      <c r="C2017">
        <v>-1.3540000000000001</v>
      </c>
      <c r="D2017">
        <v>-2.351</v>
      </c>
      <c r="E2017">
        <v>-3.1160000000000001</v>
      </c>
      <c r="F2017">
        <v>-3.25</v>
      </c>
      <c r="G2017">
        <v>2.9</v>
      </c>
      <c r="H2017">
        <v>0</v>
      </c>
      <c r="I2017">
        <v>2.7210000000000001</v>
      </c>
      <c r="J2017">
        <v>-0.35399999999999998</v>
      </c>
      <c r="K2017">
        <v>-1.3540000000000001</v>
      </c>
      <c r="L2017">
        <v>-2.351</v>
      </c>
      <c r="M2017">
        <v>-3.1160000000000001</v>
      </c>
      <c r="N2017">
        <v>-3.25</v>
      </c>
      <c r="O2017">
        <v>1.079</v>
      </c>
      <c r="P2017">
        <v>1.079</v>
      </c>
      <c r="Q2017">
        <v>1.0740000000000001</v>
      </c>
      <c r="R2017">
        <v>0.77200000000000002</v>
      </c>
      <c r="S2017">
        <v>0.31900000000000001</v>
      </c>
    </row>
    <row r="2018" spans="1:19" x14ac:dyDescent="0.3">
      <c r="A2018">
        <v>60</v>
      </c>
      <c r="B2018">
        <v>-0.35399999999999998</v>
      </c>
      <c r="C2018">
        <v>-1.3540000000000001</v>
      </c>
      <c r="D2018">
        <v>-2.351</v>
      </c>
      <c r="E2018">
        <v>-3.1160000000000001</v>
      </c>
      <c r="F2018">
        <v>-3.25</v>
      </c>
      <c r="G2018">
        <v>2.9</v>
      </c>
      <c r="H2018">
        <v>0</v>
      </c>
      <c r="I2018">
        <v>2.7210000000000001</v>
      </c>
      <c r="J2018">
        <v>-0.35499999999999998</v>
      </c>
      <c r="K2018">
        <v>-1.3540000000000001</v>
      </c>
      <c r="L2018">
        <v>-2.351</v>
      </c>
      <c r="M2018">
        <v>-3.1160000000000001</v>
      </c>
      <c r="N2018">
        <v>-3.2469999999999999</v>
      </c>
      <c r="O2018">
        <v>1.081</v>
      </c>
      <c r="P2018">
        <v>1.085</v>
      </c>
      <c r="Q2018">
        <v>1.081</v>
      </c>
      <c r="R2018">
        <v>0.77800000000000002</v>
      </c>
      <c r="S2018">
        <v>0.312</v>
      </c>
    </row>
    <row r="2019" spans="1:19" x14ac:dyDescent="0.3">
      <c r="A2019">
        <v>120</v>
      </c>
      <c r="B2019">
        <v>-0.35399999999999998</v>
      </c>
      <c r="C2019">
        <v>-1.3540000000000001</v>
      </c>
      <c r="D2019">
        <v>-2.351</v>
      </c>
      <c r="E2019">
        <v>-3.1160000000000001</v>
      </c>
      <c r="F2019">
        <v>-3.25</v>
      </c>
      <c r="G2019">
        <v>2.9</v>
      </c>
      <c r="H2019">
        <v>0</v>
      </c>
      <c r="I2019">
        <v>2.7210000000000001</v>
      </c>
      <c r="J2019">
        <v>-0.35599999999999998</v>
      </c>
      <c r="K2019">
        <v>-1.3540000000000001</v>
      </c>
      <c r="L2019">
        <v>-2.351</v>
      </c>
      <c r="M2019">
        <v>-3.1139999999999999</v>
      </c>
      <c r="N2019">
        <v>-3.2440000000000002</v>
      </c>
      <c r="O2019">
        <v>1.0820000000000001</v>
      </c>
      <c r="P2019">
        <v>1.087</v>
      </c>
      <c r="Q2019">
        <v>1.0820000000000001</v>
      </c>
      <c r="R2019">
        <v>0.78100000000000003</v>
      </c>
      <c r="S2019">
        <v>0.30599999999999999</v>
      </c>
    </row>
    <row r="2020" spans="1:19" x14ac:dyDescent="0.3">
      <c r="A2020">
        <v>180</v>
      </c>
      <c r="B2020">
        <v>-0.35399999999999998</v>
      </c>
      <c r="C2020">
        <v>-1.3540000000000001</v>
      </c>
      <c r="D2020">
        <v>-2.351</v>
      </c>
      <c r="E2020">
        <v>-3.1160000000000001</v>
      </c>
      <c r="F2020">
        <v>-3.25</v>
      </c>
      <c r="G2020">
        <v>2.9</v>
      </c>
      <c r="H2020">
        <v>0</v>
      </c>
      <c r="I2020">
        <v>2.7210000000000001</v>
      </c>
      <c r="J2020">
        <v>-0.35599999999999998</v>
      </c>
      <c r="K2020">
        <v>-1.3540000000000001</v>
      </c>
      <c r="L2020">
        <v>-2.351</v>
      </c>
      <c r="M2020">
        <v>-3.1139999999999999</v>
      </c>
      <c r="N2020">
        <v>-3.2410000000000001</v>
      </c>
      <c r="O2020">
        <v>1.083</v>
      </c>
      <c r="P2020">
        <v>1.0880000000000001</v>
      </c>
      <c r="Q2020">
        <v>1.0840000000000001</v>
      </c>
      <c r="R2020">
        <v>0.78200000000000003</v>
      </c>
      <c r="S2020">
        <v>0.3</v>
      </c>
    </row>
    <row r="2021" spans="1:19" x14ac:dyDescent="0.3">
      <c r="A2021">
        <v>240</v>
      </c>
      <c r="B2021">
        <v>-0.35399999999999998</v>
      </c>
      <c r="C2021">
        <v>-1.3540000000000001</v>
      </c>
      <c r="D2021">
        <v>-2.351</v>
      </c>
      <c r="E2021">
        <v>-3.1160000000000001</v>
      </c>
      <c r="F2021">
        <v>-3.25</v>
      </c>
      <c r="G2021">
        <v>2.9</v>
      </c>
      <c r="H2021">
        <v>0</v>
      </c>
      <c r="I2021">
        <v>2.7210000000000001</v>
      </c>
      <c r="J2021">
        <v>-0.35699999999999998</v>
      </c>
      <c r="K2021">
        <v>-1.3540000000000001</v>
      </c>
      <c r="L2021">
        <v>-2.351</v>
      </c>
      <c r="M2021">
        <v>-3.1150000000000002</v>
      </c>
      <c r="N2021">
        <v>-3.238</v>
      </c>
      <c r="O2021">
        <v>1.0840000000000001</v>
      </c>
      <c r="P2021">
        <v>1.089</v>
      </c>
      <c r="Q2021">
        <v>1.085</v>
      </c>
      <c r="R2021">
        <v>0.78500000000000003</v>
      </c>
      <c r="S2021">
        <v>0.29399999999999998</v>
      </c>
    </row>
    <row r="2022" spans="1:19" x14ac:dyDescent="0.3">
      <c r="A2022">
        <v>300</v>
      </c>
      <c r="B2022">
        <v>-0.35399999999999998</v>
      </c>
      <c r="C2022">
        <v>-1.3540000000000001</v>
      </c>
      <c r="D2022">
        <v>-2.351</v>
      </c>
      <c r="E2022">
        <v>-3.1160000000000001</v>
      </c>
      <c r="F2022">
        <v>-3.25</v>
      </c>
      <c r="G2022">
        <v>2.9</v>
      </c>
      <c r="H2022">
        <v>0</v>
      </c>
      <c r="I2022">
        <v>2.7210000000000001</v>
      </c>
      <c r="J2022">
        <v>-0.35699999999999998</v>
      </c>
      <c r="K2022">
        <v>-1.3540000000000001</v>
      </c>
      <c r="L2022">
        <v>-2.351</v>
      </c>
      <c r="M2022">
        <v>-3.1150000000000002</v>
      </c>
      <c r="N2022">
        <v>-3.2349999999999999</v>
      </c>
      <c r="O2022">
        <v>1.0840000000000001</v>
      </c>
      <c r="P2022">
        <v>1.0880000000000001</v>
      </c>
      <c r="Q2022">
        <v>1.0840000000000001</v>
      </c>
      <c r="R2022">
        <v>0.78500000000000003</v>
      </c>
      <c r="S2022">
        <v>0.29299999999999998</v>
      </c>
    </row>
    <row r="2023" spans="1:19" x14ac:dyDescent="0.3">
      <c r="A2023">
        <v>360</v>
      </c>
      <c r="B2023">
        <v>-0.35399999999999998</v>
      </c>
      <c r="C2023">
        <v>-1.3540000000000001</v>
      </c>
      <c r="D2023">
        <v>-2.351</v>
      </c>
      <c r="E2023">
        <v>-3.1160000000000001</v>
      </c>
      <c r="F2023">
        <v>-3.25</v>
      </c>
      <c r="G2023">
        <v>2.9</v>
      </c>
      <c r="H2023">
        <v>0</v>
      </c>
      <c r="I2023">
        <v>2.7210000000000001</v>
      </c>
      <c r="J2023">
        <v>-0.35699999999999998</v>
      </c>
      <c r="K2023">
        <v>-1.3540000000000001</v>
      </c>
      <c r="L2023">
        <v>-2.351</v>
      </c>
      <c r="M2023">
        <v>-3.1150000000000002</v>
      </c>
      <c r="N2023">
        <v>-3.2320000000000002</v>
      </c>
      <c r="O2023">
        <v>1.0840000000000001</v>
      </c>
      <c r="P2023">
        <v>1.087</v>
      </c>
      <c r="Q2023">
        <v>1.085</v>
      </c>
      <c r="R2023">
        <v>0.78200000000000003</v>
      </c>
      <c r="S2023">
        <v>0.29099999999999998</v>
      </c>
    </row>
    <row r="2024" spans="1:19" x14ac:dyDescent="0.3">
      <c r="A2024">
        <v>420</v>
      </c>
      <c r="B2024">
        <v>-0.35399999999999998</v>
      </c>
      <c r="C2024">
        <v>-1.3540000000000001</v>
      </c>
      <c r="D2024">
        <v>-2.351</v>
      </c>
      <c r="E2024">
        <v>-3.1160000000000001</v>
      </c>
      <c r="F2024">
        <v>-3.25</v>
      </c>
      <c r="G2024">
        <v>2.9</v>
      </c>
      <c r="H2024">
        <v>0</v>
      </c>
      <c r="I2024">
        <v>2.7210000000000001</v>
      </c>
      <c r="J2024">
        <v>-0.35699999999999998</v>
      </c>
      <c r="K2024">
        <v>-1.3540000000000001</v>
      </c>
      <c r="L2024">
        <v>-2.3519999999999999</v>
      </c>
      <c r="M2024">
        <v>-3.1139999999999999</v>
      </c>
      <c r="N2024">
        <v>-3.2290000000000001</v>
      </c>
      <c r="O2024">
        <v>1.0840000000000001</v>
      </c>
      <c r="P2024">
        <v>1.087</v>
      </c>
      <c r="Q2024">
        <v>1.0860000000000001</v>
      </c>
      <c r="R2024">
        <v>0.77700000000000002</v>
      </c>
      <c r="S2024">
        <v>0.28899999999999998</v>
      </c>
    </row>
    <row r="2025" spans="1:19" x14ac:dyDescent="0.3">
      <c r="A2025">
        <v>480</v>
      </c>
      <c r="B2025">
        <v>-0.35399999999999998</v>
      </c>
      <c r="C2025">
        <v>-1.3540000000000001</v>
      </c>
      <c r="D2025">
        <v>-2.351</v>
      </c>
      <c r="E2025">
        <v>-3.1160000000000001</v>
      </c>
      <c r="F2025">
        <v>-3.25</v>
      </c>
      <c r="G2025">
        <v>2.9</v>
      </c>
      <c r="H2025">
        <v>0</v>
      </c>
      <c r="I2025">
        <v>2.7210000000000001</v>
      </c>
      <c r="J2025">
        <v>-0.35699999999999998</v>
      </c>
      <c r="K2025">
        <v>-1.355</v>
      </c>
      <c r="L2025">
        <v>-2.3519999999999999</v>
      </c>
      <c r="M2025">
        <v>-3.1120000000000001</v>
      </c>
      <c r="N2025">
        <v>-3.226</v>
      </c>
      <c r="O2025">
        <v>1.0840000000000001</v>
      </c>
      <c r="P2025">
        <v>1.0860000000000001</v>
      </c>
      <c r="Q2025">
        <v>1.0860000000000001</v>
      </c>
      <c r="R2025">
        <v>0.77200000000000002</v>
      </c>
      <c r="S2025">
        <v>0.28599999999999998</v>
      </c>
    </row>
    <row r="2026" spans="1:19" x14ac:dyDescent="0.3">
      <c r="A2026">
        <v>540</v>
      </c>
      <c r="B2026">
        <v>-0.35399999999999998</v>
      </c>
      <c r="C2026">
        <v>-1.3540000000000001</v>
      </c>
      <c r="D2026">
        <v>-2.351</v>
      </c>
      <c r="E2026">
        <v>-3.1160000000000001</v>
      </c>
      <c r="F2026">
        <v>-3.25</v>
      </c>
      <c r="G2026">
        <v>2.9</v>
      </c>
      <c r="H2026">
        <v>0</v>
      </c>
      <c r="I2026">
        <v>2.7210000000000001</v>
      </c>
      <c r="J2026">
        <v>-0.35699999999999998</v>
      </c>
      <c r="K2026">
        <v>-1.355</v>
      </c>
      <c r="L2026">
        <v>-2.3519999999999999</v>
      </c>
      <c r="M2026">
        <v>-3.11</v>
      </c>
      <c r="N2026">
        <v>-3.2229999999999999</v>
      </c>
      <c r="O2026">
        <v>1.085</v>
      </c>
      <c r="P2026">
        <v>1.0860000000000001</v>
      </c>
      <c r="Q2026">
        <v>1.085</v>
      </c>
      <c r="R2026">
        <v>0.76700000000000002</v>
      </c>
      <c r="S2026">
        <v>0.28299999999999997</v>
      </c>
    </row>
    <row r="2027" spans="1:19" x14ac:dyDescent="0.3">
      <c r="A2027">
        <v>600</v>
      </c>
      <c r="B2027">
        <v>-0.35399999999999998</v>
      </c>
      <c r="C2027">
        <v>-1.3540000000000001</v>
      </c>
      <c r="D2027">
        <v>-2.351</v>
      </c>
      <c r="E2027">
        <v>-3.1160000000000001</v>
      </c>
      <c r="F2027">
        <v>-3.25</v>
      </c>
      <c r="G2027">
        <v>2.9</v>
      </c>
      <c r="H2027">
        <v>0</v>
      </c>
      <c r="I2027">
        <v>2.7210000000000001</v>
      </c>
      <c r="J2027">
        <v>-0.35699999999999998</v>
      </c>
      <c r="K2027">
        <v>-1.355</v>
      </c>
      <c r="L2027">
        <v>-2.3519999999999999</v>
      </c>
      <c r="M2027">
        <v>-3.1080000000000001</v>
      </c>
      <c r="N2027">
        <v>-3.22</v>
      </c>
      <c r="O2027">
        <v>1.085</v>
      </c>
      <c r="P2027">
        <v>1.0860000000000001</v>
      </c>
      <c r="Q2027">
        <v>1.085</v>
      </c>
      <c r="R2027">
        <v>0.76400000000000001</v>
      </c>
      <c r="S2027">
        <v>0.28100000000000003</v>
      </c>
    </row>
    <row r="2029" spans="1:19" x14ac:dyDescent="0.3">
      <c r="A2029" t="s">
        <v>0</v>
      </c>
      <c r="B2029" t="s">
        <v>157</v>
      </c>
    </row>
    <row r="2030" spans="1:19" x14ac:dyDescent="0.3">
      <c r="A2030">
        <v>0</v>
      </c>
      <c r="B2030">
        <v>-0.35399999999999998</v>
      </c>
      <c r="C2030">
        <v>-1.3540000000000001</v>
      </c>
      <c r="D2030">
        <v>-2.351</v>
      </c>
      <c r="E2030">
        <v>-3.1230000000000002</v>
      </c>
      <c r="F2030">
        <v>-3.26</v>
      </c>
      <c r="G2030">
        <v>2.9</v>
      </c>
      <c r="H2030">
        <v>0.01</v>
      </c>
      <c r="I2030">
        <v>3.1440000000000001</v>
      </c>
      <c r="J2030">
        <v>-0.35399999999999998</v>
      </c>
      <c r="K2030">
        <v>-1.3540000000000001</v>
      </c>
      <c r="L2030">
        <v>-2.351</v>
      </c>
      <c r="M2030">
        <v>-3.1230000000000002</v>
      </c>
      <c r="N2030">
        <v>-3.26</v>
      </c>
      <c r="O2030">
        <v>1.079</v>
      </c>
      <c r="P2030">
        <v>1.079</v>
      </c>
      <c r="Q2030">
        <v>1.0740000000000001</v>
      </c>
      <c r="R2030">
        <v>0.77900000000000003</v>
      </c>
      <c r="S2030">
        <v>0.32200000000000001</v>
      </c>
    </row>
    <row r="2031" spans="1:19" x14ac:dyDescent="0.3">
      <c r="A2031">
        <v>60</v>
      </c>
      <c r="B2031">
        <v>-0.35399999999999998</v>
      </c>
      <c r="C2031">
        <v>-1.3540000000000001</v>
      </c>
      <c r="D2031">
        <v>-2.351</v>
      </c>
      <c r="E2031">
        <v>-3.1230000000000002</v>
      </c>
      <c r="F2031">
        <v>-3.26</v>
      </c>
      <c r="G2031">
        <v>2.9</v>
      </c>
      <c r="H2031">
        <v>0.01</v>
      </c>
      <c r="I2031">
        <v>3.1440000000000001</v>
      </c>
      <c r="J2031">
        <v>-0.35399999999999998</v>
      </c>
      <c r="K2031">
        <v>-1.3540000000000001</v>
      </c>
      <c r="L2031">
        <v>-2.351</v>
      </c>
      <c r="M2031">
        <v>-3.1219999999999999</v>
      </c>
      <c r="N2031">
        <v>-3.2629999999999999</v>
      </c>
      <c r="O2031">
        <v>1.083</v>
      </c>
      <c r="P2031">
        <v>1.0860000000000001</v>
      </c>
      <c r="Q2031">
        <v>1.081</v>
      </c>
      <c r="R2031">
        <v>0.78300000000000003</v>
      </c>
      <c r="S2031">
        <v>0.33</v>
      </c>
    </row>
    <row r="2032" spans="1:19" x14ac:dyDescent="0.3">
      <c r="A2032">
        <v>120</v>
      </c>
      <c r="B2032">
        <v>-0.35399999999999998</v>
      </c>
      <c r="C2032">
        <v>-1.3540000000000001</v>
      </c>
      <c r="D2032">
        <v>-2.351</v>
      </c>
      <c r="E2032">
        <v>-3.1230000000000002</v>
      </c>
      <c r="F2032">
        <v>-3.26</v>
      </c>
      <c r="G2032">
        <v>2.9</v>
      </c>
      <c r="H2032">
        <v>0.01</v>
      </c>
      <c r="I2032">
        <v>3.1440000000000001</v>
      </c>
      <c r="J2032">
        <v>-0.35399999999999998</v>
      </c>
      <c r="K2032">
        <v>-1.3540000000000001</v>
      </c>
      <c r="L2032">
        <v>-2.351</v>
      </c>
      <c r="M2032">
        <v>-3.121</v>
      </c>
      <c r="N2032">
        <v>-3.266</v>
      </c>
      <c r="O2032">
        <v>1.087</v>
      </c>
      <c r="P2032">
        <v>1.087</v>
      </c>
      <c r="Q2032">
        <v>1.083</v>
      </c>
      <c r="R2032">
        <v>0.78800000000000003</v>
      </c>
      <c r="S2032">
        <v>0.33900000000000002</v>
      </c>
    </row>
    <row r="2033" spans="1:19" x14ac:dyDescent="0.3">
      <c r="A2033">
        <v>180</v>
      </c>
      <c r="B2033">
        <v>-0.35399999999999998</v>
      </c>
      <c r="C2033">
        <v>-1.3540000000000001</v>
      </c>
      <c r="D2033">
        <v>-2.351</v>
      </c>
      <c r="E2033">
        <v>-3.1230000000000002</v>
      </c>
      <c r="F2033">
        <v>-3.26</v>
      </c>
      <c r="G2033">
        <v>2.9</v>
      </c>
      <c r="H2033">
        <v>0.01</v>
      </c>
      <c r="I2033">
        <v>3.1440000000000001</v>
      </c>
      <c r="J2033">
        <v>-0.35399999999999998</v>
      </c>
      <c r="K2033">
        <v>-1.3540000000000001</v>
      </c>
      <c r="L2033">
        <v>-2.351</v>
      </c>
      <c r="M2033">
        <v>-3.121</v>
      </c>
      <c r="N2033">
        <v>-3.2690000000000001</v>
      </c>
      <c r="O2033">
        <v>1.0900000000000001</v>
      </c>
      <c r="P2033">
        <v>1.0880000000000001</v>
      </c>
      <c r="Q2033">
        <v>1.0840000000000001</v>
      </c>
      <c r="R2033">
        <v>0.79100000000000004</v>
      </c>
      <c r="S2033">
        <v>0.34499999999999997</v>
      </c>
    </row>
    <row r="2034" spans="1:19" x14ac:dyDescent="0.3">
      <c r="A2034">
        <v>240</v>
      </c>
      <c r="B2034">
        <v>-0.35399999999999998</v>
      </c>
      <c r="C2034">
        <v>-1.3540000000000001</v>
      </c>
      <c r="D2034">
        <v>-2.351</v>
      </c>
      <c r="E2034">
        <v>-3.1230000000000002</v>
      </c>
      <c r="F2034">
        <v>-3.26</v>
      </c>
      <c r="G2034">
        <v>2.9</v>
      </c>
      <c r="H2034">
        <v>0.01</v>
      </c>
      <c r="I2034">
        <v>3.1440000000000001</v>
      </c>
      <c r="J2034">
        <v>-0.35299999999999998</v>
      </c>
      <c r="K2034">
        <v>-1.3540000000000001</v>
      </c>
      <c r="L2034">
        <v>-2.351</v>
      </c>
      <c r="M2034">
        <v>-3.12</v>
      </c>
      <c r="N2034">
        <v>-3.2719999999999998</v>
      </c>
      <c r="O2034">
        <v>1.0920000000000001</v>
      </c>
      <c r="P2034">
        <v>1.0880000000000001</v>
      </c>
      <c r="Q2034">
        <v>1.0840000000000001</v>
      </c>
      <c r="R2034">
        <v>0.78800000000000003</v>
      </c>
      <c r="S2034">
        <v>0.35099999999999998</v>
      </c>
    </row>
    <row r="2035" spans="1:19" x14ac:dyDescent="0.3">
      <c r="A2035">
        <v>300</v>
      </c>
      <c r="B2035">
        <v>-0.35399999999999998</v>
      </c>
      <c r="C2035">
        <v>-1.3540000000000001</v>
      </c>
      <c r="D2035">
        <v>-2.351</v>
      </c>
      <c r="E2035">
        <v>-3.1230000000000002</v>
      </c>
      <c r="F2035">
        <v>-3.26</v>
      </c>
      <c r="G2035">
        <v>2.9</v>
      </c>
      <c r="H2035">
        <v>0.01</v>
      </c>
      <c r="I2035">
        <v>3.1440000000000001</v>
      </c>
      <c r="J2035">
        <v>-0.35099999999999998</v>
      </c>
      <c r="K2035">
        <v>-1.3540000000000001</v>
      </c>
      <c r="L2035">
        <v>-2.351</v>
      </c>
      <c r="M2035">
        <v>-3.12</v>
      </c>
      <c r="N2035">
        <v>-3.2749999999999999</v>
      </c>
      <c r="O2035">
        <v>1.0940000000000001</v>
      </c>
      <c r="P2035">
        <v>1.0880000000000001</v>
      </c>
      <c r="Q2035">
        <v>1.085</v>
      </c>
      <c r="R2035">
        <v>0.78600000000000003</v>
      </c>
      <c r="S2035">
        <v>0.35799999999999998</v>
      </c>
    </row>
    <row r="2036" spans="1:19" x14ac:dyDescent="0.3">
      <c r="A2036">
        <v>360</v>
      </c>
      <c r="B2036">
        <v>-0.35399999999999998</v>
      </c>
      <c r="C2036">
        <v>-1.3540000000000001</v>
      </c>
      <c r="D2036">
        <v>-2.351</v>
      </c>
      <c r="E2036">
        <v>-3.1230000000000002</v>
      </c>
      <c r="F2036">
        <v>-3.26</v>
      </c>
      <c r="G2036">
        <v>2.9</v>
      </c>
      <c r="H2036">
        <v>0.01</v>
      </c>
      <c r="I2036">
        <v>3.1440000000000001</v>
      </c>
      <c r="J2036">
        <v>-0.35099999999999998</v>
      </c>
      <c r="K2036">
        <v>-1.3540000000000001</v>
      </c>
      <c r="L2036">
        <v>-2.3519999999999999</v>
      </c>
      <c r="M2036">
        <v>-3.121</v>
      </c>
      <c r="N2036">
        <v>-3.278</v>
      </c>
      <c r="O2036">
        <v>1.0960000000000001</v>
      </c>
      <c r="P2036">
        <v>1.0880000000000001</v>
      </c>
      <c r="Q2036">
        <v>1.085</v>
      </c>
      <c r="R2036">
        <v>0.78900000000000003</v>
      </c>
      <c r="S2036">
        <v>0.36299999999999999</v>
      </c>
    </row>
    <row r="2037" spans="1:19" x14ac:dyDescent="0.3">
      <c r="A2037">
        <v>420</v>
      </c>
      <c r="B2037">
        <v>-0.35399999999999998</v>
      </c>
      <c r="C2037">
        <v>-1.3540000000000001</v>
      </c>
      <c r="D2037">
        <v>-2.351</v>
      </c>
      <c r="E2037">
        <v>-3.1230000000000002</v>
      </c>
      <c r="F2037">
        <v>-3.26</v>
      </c>
      <c r="G2037">
        <v>2.9</v>
      </c>
      <c r="H2037">
        <v>0.01</v>
      </c>
      <c r="I2037">
        <v>3.1440000000000001</v>
      </c>
      <c r="J2037">
        <v>-0.34899999999999998</v>
      </c>
      <c r="K2037">
        <v>-1.3540000000000001</v>
      </c>
      <c r="L2037">
        <v>-2.3519999999999999</v>
      </c>
      <c r="M2037">
        <v>-3.1219999999999999</v>
      </c>
      <c r="N2037">
        <v>-3.2810000000000001</v>
      </c>
      <c r="O2037">
        <v>1.097</v>
      </c>
      <c r="P2037">
        <v>1.0880000000000001</v>
      </c>
      <c r="Q2037">
        <v>1.085</v>
      </c>
      <c r="R2037">
        <v>0.79300000000000004</v>
      </c>
      <c r="S2037">
        <v>0.36699999999999999</v>
      </c>
    </row>
    <row r="2038" spans="1:19" x14ac:dyDescent="0.3">
      <c r="A2038">
        <v>480</v>
      </c>
      <c r="B2038">
        <v>-0.35399999999999998</v>
      </c>
      <c r="C2038">
        <v>-1.3540000000000001</v>
      </c>
      <c r="D2038">
        <v>-2.351</v>
      </c>
      <c r="E2038">
        <v>-3.1230000000000002</v>
      </c>
      <c r="F2038">
        <v>-3.26</v>
      </c>
      <c r="G2038">
        <v>2.9</v>
      </c>
      <c r="H2038">
        <v>0.01</v>
      </c>
      <c r="I2038">
        <v>3.1440000000000001</v>
      </c>
      <c r="J2038">
        <v>-0.34799999999999998</v>
      </c>
      <c r="K2038">
        <v>-1.3540000000000001</v>
      </c>
      <c r="L2038">
        <v>-2.3519999999999999</v>
      </c>
      <c r="M2038">
        <v>-3.1240000000000001</v>
      </c>
      <c r="N2038">
        <v>-3.2839999999999998</v>
      </c>
      <c r="O2038">
        <v>1.099</v>
      </c>
      <c r="P2038">
        <v>1.0880000000000001</v>
      </c>
      <c r="Q2038">
        <v>1.085</v>
      </c>
      <c r="R2038">
        <v>0.79600000000000004</v>
      </c>
      <c r="S2038">
        <v>0.36899999999999999</v>
      </c>
    </row>
    <row r="2039" spans="1:19" x14ac:dyDescent="0.3">
      <c r="A2039">
        <v>540</v>
      </c>
      <c r="B2039">
        <v>-0.35399999999999998</v>
      </c>
      <c r="C2039">
        <v>-1.3540000000000001</v>
      </c>
      <c r="D2039">
        <v>-2.351</v>
      </c>
      <c r="E2039">
        <v>-3.1230000000000002</v>
      </c>
      <c r="F2039">
        <v>-3.26</v>
      </c>
      <c r="G2039">
        <v>2.9</v>
      </c>
      <c r="H2039">
        <v>0.01</v>
      </c>
      <c r="I2039">
        <v>3.1440000000000001</v>
      </c>
      <c r="J2039">
        <v>-0.34699999999999998</v>
      </c>
      <c r="K2039">
        <v>-1.353</v>
      </c>
      <c r="L2039">
        <v>-2.3519999999999999</v>
      </c>
      <c r="M2039">
        <v>-3.1259999999999999</v>
      </c>
      <c r="N2039">
        <v>-3.2869999999999999</v>
      </c>
      <c r="O2039">
        <v>1.101</v>
      </c>
      <c r="P2039">
        <v>1.089</v>
      </c>
      <c r="Q2039">
        <v>1.0860000000000001</v>
      </c>
      <c r="R2039">
        <v>0.8</v>
      </c>
      <c r="S2039">
        <v>0.371</v>
      </c>
    </row>
    <row r="2040" spans="1:19" x14ac:dyDescent="0.3">
      <c r="A2040">
        <v>600</v>
      </c>
      <c r="B2040">
        <v>-0.35399999999999998</v>
      </c>
      <c r="C2040">
        <v>-1.3540000000000001</v>
      </c>
      <c r="D2040">
        <v>-2.351</v>
      </c>
      <c r="E2040">
        <v>-3.1230000000000002</v>
      </c>
      <c r="F2040">
        <v>-3.26</v>
      </c>
      <c r="G2040">
        <v>2.9</v>
      </c>
      <c r="H2040">
        <v>0.01</v>
      </c>
      <c r="I2040">
        <v>3.1440000000000001</v>
      </c>
      <c r="J2040">
        <v>-0.34499999999999997</v>
      </c>
      <c r="K2040">
        <v>-1.353</v>
      </c>
      <c r="L2040">
        <v>-2.3519999999999999</v>
      </c>
      <c r="M2040">
        <v>-3.1280000000000001</v>
      </c>
      <c r="N2040">
        <v>-3.29</v>
      </c>
      <c r="O2040">
        <v>1.1020000000000001</v>
      </c>
      <c r="P2040">
        <v>1.0900000000000001</v>
      </c>
      <c r="Q2040">
        <v>1.0860000000000001</v>
      </c>
      <c r="R2040">
        <v>0.80400000000000005</v>
      </c>
      <c r="S2040">
        <v>0.372</v>
      </c>
    </row>
    <row r="2042" spans="1:19" x14ac:dyDescent="0.3">
      <c r="A2042" t="s">
        <v>0</v>
      </c>
      <c r="B2042" t="s">
        <v>158</v>
      </c>
    </row>
    <row r="2043" spans="1:19" x14ac:dyDescent="0.3">
      <c r="A2043">
        <v>0</v>
      </c>
      <c r="B2043">
        <v>-0.35399999999999998</v>
      </c>
      <c r="C2043">
        <v>-1.3540000000000001</v>
      </c>
      <c r="D2043">
        <v>-2.351</v>
      </c>
      <c r="E2043">
        <v>-3.1230000000000002</v>
      </c>
      <c r="F2043">
        <v>-3.26</v>
      </c>
      <c r="G2043">
        <v>2.9</v>
      </c>
      <c r="H2043">
        <v>0.01</v>
      </c>
      <c r="I2043">
        <v>2.94</v>
      </c>
      <c r="J2043">
        <v>-0.35399999999999998</v>
      </c>
      <c r="K2043">
        <v>-1.3540000000000001</v>
      </c>
      <c r="L2043">
        <v>-2.351</v>
      </c>
      <c r="M2043">
        <v>-3.1230000000000002</v>
      </c>
      <c r="N2043">
        <v>-3.26</v>
      </c>
      <c r="O2043">
        <v>1.079</v>
      </c>
      <c r="P2043">
        <v>1.079</v>
      </c>
      <c r="Q2043">
        <v>1.0740000000000001</v>
      </c>
      <c r="R2043">
        <v>0.77900000000000003</v>
      </c>
      <c r="S2043">
        <v>0.32200000000000001</v>
      </c>
    </row>
    <row r="2044" spans="1:19" x14ac:dyDescent="0.3">
      <c r="A2044">
        <v>60</v>
      </c>
      <c r="B2044">
        <v>-0.35399999999999998</v>
      </c>
      <c r="C2044">
        <v>-1.3540000000000001</v>
      </c>
      <c r="D2044">
        <v>-2.351</v>
      </c>
      <c r="E2044">
        <v>-3.1230000000000002</v>
      </c>
      <c r="F2044">
        <v>-3.26</v>
      </c>
      <c r="G2044">
        <v>2.9</v>
      </c>
      <c r="H2044">
        <v>0.01</v>
      </c>
      <c r="I2044">
        <v>2.94</v>
      </c>
      <c r="J2044">
        <v>-0.35399999999999998</v>
      </c>
      <c r="K2044">
        <v>-1.3540000000000001</v>
      </c>
      <c r="L2044">
        <v>-2.351</v>
      </c>
      <c r="M2044">
        <v>-3.1219999999999999</v>
      </c>
      <c r="N2044">
        <v>-3.26</v>
      </c>
      <c r="O2044">
        <v>1.083</v>
      </c>
      <c r="P2044">
        <v>1.085</v>
      </c>
      <c r="Q2044">
        <v>1.081</v>
      </c>
      <c r="R2044">
        <v>0.78400000000000003</v>
      </c>
      <c r="S2044">
        <v>0.32300000000000001</v>
      </c>
    </row>
    <row r="2045" spans="1:19" x14ac:dyDescent="0.3">
      <c r="A2045">
        <v>120</v>
      </c>
      <c r="B2045">
        <v>-0.35399999999999998</v>
      </c>
      <c r="C2045">
        <v>-1.3540000000000001</v>
      </c>
      <c r="D2045">
        <v>-2.351</v>
      </c>
      <c r="E2045">
        <v>-3.1230000000000002</v>
      </c>
      <c r="F2045">
        <v>-3.26</v>
      </c>
      <c r="G2045">
        <v>2.9</v>
      </c>
      <c r="H2045">
        <v>0.01</v>
      </c>
      <c r="I2045">
        <v>2.94</v>
      </c>
      <c r="J2045">
        <v>-0.35399999999999998</v>
      </c>
      <c r="K2045">
        <v>-1.3540000000000001</v>
      </c>
      <c r="L2045">
        <v>-2.351</v>
      </c>
      <c r="M2045">
        <v>-3.121</v>
      </c>
      <c r="N2045">
        <v>-3.26</v>
      </c>
      <c r="O2045">
        <v>1.087</v>
      </c>
      <c r="P2045">
        <v>1.087</v>
      </c>
      <c r="Q2045">
        <v>1.083</v>
      </c>
      <c r="R2045">
        <v>0.78800000000000003</v>
      </c>
      <c r="S2045">
        <v>0.32400000000000001</v>
      </c>
    </row>
    <row r="2046" spans="1:19" x14ac:dyDescent="0.3">
      <c r="A2046">
        <v>180</v>
      </c>
      <c r="B2046">
        <v>-0.35399999999999998</v>
      </c>
      <c r="C2046">
        <v>-1.3540000000000001</v>
      </c>
      <c r="D2046">
        <v>-2.351</v>
      </c>
      <c r="E2046">
        <v>-3.1230000000000002</v>
      </c>
      <c r="F2046">
        <v>-3.26</v>
      </c>
      <c r="G2046">
        <v>2.9</v>
      </c>
      <c r="H2046">
        <v>0.01</v>
      </c>
      <c r="I2046">
        <v>2.94</v>
      </c>
      <c r="J2046">
        <v>-0.35299999999999998</v>
      </c>
      <c r="K2046">
        <v>-1.3540000000000001</v>
      </c>
      <c r="L2046">
        <v>-2.351</v>
      </c>
      <c r="M2046">
        <v>-3.121</v>
      </c>
      <c r="N2046">
        <v>-3.26</v>
      </c>
      <c r="O2046">
        <v>1.089</v>
      </c>
      <c r="P2046">
        <v>1.0880000000000001</v>
      </c>
      <c r="Q2046">
        <v>1.0840000000000001</v>
      </c>
      <c r="R2046">
        <v>0.79</v>
      </c>
      <c r="S2046">
        <v>0.32400000000000001</v>
      </c>
    </row>
    <row r="2047" spans="1:19" x14ac:dyDescent="0.3">
      <c r="A2047">
        <v>240</v>
      </c>
      <c r="B2047">
        <v>-0.35399999999999998</v>
      </c>
      <c r="C2047">
        <v>-1.3540000000000001</v>
      </c>
      <c r="D2047">
        <v>-2.351</v>
      </c>
      <c r="E2047">
        <v>-3.1230000000000002</v>
      </c>
      <c r="F2047">
        <v>-3.26</v>
      </c>
      <c r="G2047">
        <v>2.9</v>
      </c>
      <c r="H2047">
        <v>0.01</v>
      </c>
      <c r="I2047">
        <v>2.94</v>
      </c>
      <c r="J2047">
        <v>-0.35299999999999998</v>
      </c>
      <c r="K2047">
        <v>-1.3540000000000001</v>
      </c>
      <c r="L2047">
        <v>-2.351</v>
      </c>
      <c r="M2047">
        <v>-3.121</v>
      </c>
      <c r="N2047">
        <v>-3.26</v>
      </c>
      <c r="O2047">
        <v>1.0920000000000001</v>
      </c>
      <c r="P2047">
        <v>1.0880000000000001</v>
      </c>
      <c r="Q2047">
        <v>1.085</v>
      </c>
      <c r="R2047">
        <v>0.79</v>
      </c>
      <c r="S2047">
        <v>0.32500000000000001</v>
      </c>
    </row>
    <row r="2048" spans="1:19" x14ac:dyDescent="0.3">
      <c r="A2048">
        <v>300</v>
      </c>
      <c r="B2048">
        <v>-0.35399999999999998</v>
      </c>
      <c r="C2048">
        <v>-1.3540000000000001</v>
      </c>
      <c r="D2048">
        <v>-2.351</v>
      </c>
      <c r="E2048">
        <v>-3.1230000000000002</v>
      </c>
      <c r="F2048">
        <v>-3.26</v>
      </c>
      <c r="G2048">
        <v>2.9</v>
      </c>
      <c r="H2048">
        <v>0.01</v>
      </c>
      <c r="I2048">
        <v>2.94</v>
      </c>
      <c r="J2048">
        <v>-0.35099999999999998</v>
      </c>
      <c r="K2048">
        <v>-1.3540000000000001</v>
      </c>
      <c r="L2048">
        <v>-2.351</v>
      </c>
      <c r="M2048">
        <v>-3.121</v>
      </c>
      <c r="N2048">
        <v>-3.26</v>
      </c>
      <c r="O2048">
        <v>1.0940000000000001</v>
      </c>
      <c r="P2048">
        <v>1.0880000000000001</v>
      </c>
      <c r="Q2048">
        <v>1.085</v>
      </c>
      <c r="R2048">
        <v>0.78900000000000003</v>
      </c>
      <c r="S2048">
        <v>0.32600000000000001</v>
      </c>
    </row>
    <row r="2049" spans="1:19" x14ac:dyDescent="0.3">
      <c r="A2049">
        <v>360</v>
      </c>
      <c r="B2049">
        <v>-0.35399999999999998</v>
      </c>
      <c r="C2049">
        <v>-1.3540000000000001</v>
      </c>
      <c r="D2049">
        <v>-2.351</v>
      </c>
      <c r="E2049">
        <v>-3.1230000000000002</v>
      </c>
      <c r="F2049">
        <v>-3.26</v>
      </c>
      <c r="G2049">
        <v>2.9</v>
      </c>
      <c r="H2049">
        <v>0.01</v>
      </c>
      <c r="I2049">
        <v>2.94</v>
      </c>
      <c r="J2049">
        <v>-0.35099999999999998</v>
      </c>
      <c r="K2049">
        <v>-1.3540000000000001</v>
      </c>
      <c r="L2049">
        <v>-2.3519999999999999</v>
      </c>
      <c r="M2049">
        <v>-3.121</v>
      </c>
      <c r="N2049">
        <v>-3.26</v>
      </c>
      <c r="O2049">
        <v>1.0960000000000001</v>
      </c>
      <c r="P2049">
        <v>1.0880000000000001</v>
      </c>
      <c r="Q2049">
        <v>1.085</v>
      </c>
      <c r="R2049">
        <v>0.78900000000000003</v>
      </c>
      <c r="S2049">
        <v>0.32900000000000001</v>
      </c>
    </row>
    <row r="2050" spans="1:19" x14ac:dyDescent="0.3">
      <c r="A2050">
        <v>420</v>
      </c>
      <c r="B2050">
        <v>-0.35399999999999998</v>
      </c>
      <c r="C2050">
        <v>-1.3540000000000001</v>
      </c>
      <c r="D2050">
        <v>-2.351</v>
      </c>
      <c r="E2050">
        <v>-3.1230000000000002</v>
      </c>
      <c r="F2050">
        <v>-3.26</v>
      </c>
      <c r="G2050">
        <v>2.9</v>
      </c>
      <c r="H2050">
        <v>0.01</v>
      </c>
      <c r="I2050">
        <v>2.94</v>
      </c>
      <c r="J2050">
        <v>-0.34899999999999998</v>
      </c>
      <c r="K2050">
        <v>-1.3540000000000001</v>
      </c>
      <c r="L2050">
        <v>-2.3519999999999999</v>
      </c>
      <c r="M2050">
        <v>-3.121</v>
      </c>
      <c r="N2050">
        <v>-3.26</v>
      </c>
      <c r="O2050">
        <v>1.097</v>
      </c>
      <c r="P2050">
        <v>1.0880000000000001</v>
      </c>
      <c r="Q2050">
        <v>1.085</v>
      </c>
      <c r="R2050">
        <v>0.78900000000000003</v>
      </c>
      <c r="S2050">
        <v>0.33</v>
      </c>
    </row>
    <row r="2051" spans="1:19" x14ac:dyDescent="0.3">
      <c r="A2051">
        <v>480</v>
      </c>
      <c r="B2051">
        <v>-0.35399999999999998</v>
      </c>
      <c r="C2051">
        <v>-1.3540000000000001</v>
      </c>
      <c r="D2051">
        <v>-2.351</v>
      </c>
      <c r="E2051">
        <v>-3.1230000000000002</v>
      </c>
      <c r="F2051">
        <v>-3.26</v>
      </c>
      <c r="G2051">
        <v>2.9</v>
      </c>
      <c r="H2051">
        <v>0.01</v>
      </c>
      <c r="I2051">
        <v>2.94</v>
      </c>
      <c r="J2051">
        <v>-0.34799999999999998</v>
      </c>
      <c r="K2051">
        <v>-1.3540000000000001</v>
      </c>
      <c r="L2051">
        <v>-2.3519999999999999</v>
      </c>
      <c r="M2051">
        <v>-3.121</v>
      </c>
      <c r="N2051">
        <v>-3.26</v>
      </c>
      <c r="O2051">
        <v>1.099</v>
      </c>
      <c r="P2051">
        <v>1.0880000000000001</v>
      </c>
      <c r="Q2051">
        <v>1.085</v>
      </c>
      <c r="R2051">
        <v>0.78800000000000003</v>
      </c>
      <c r="S2051">
        <v>0.33</v>
      </c>
    </row>
    <row r="2052" spans="1:19" x14ac:dyDescent="0.3">
      <c r="A2052">
        <v>540</v>
      </c>
      <c r="B2052">
        <v>-0.35399999999999998</v>
      </c>
      <c r="C2052">
        <v>-1.3540000000000001</v>
      </c>
      <c r="D2052">
        <v>-2.351</v>
      </c>
      <c r="E2052">
        <v>-3.1230000000000002</v>
      </c>
      <c r="F2052">
        <v>-3.26</v>
      </c>
      <c r="G2052">
        <v>2.9</v>
      </c>
      <c r="H2052">
        <v>0.01</v>
      </c>
      <c r="I2052">
        <v>2.94</v>
      </c>
      <c r="J2052">
        <v>-0.34699999999999998</v>
      </c>
      <c r="K2052">
        <v>-1.353</v>
      </c>
      <c r="L2052">
        <v>-2.3519999999999999</v>
      </c>
      <c r="M2052">
        <v>-3.1219999999999999</v>
      </c>
      <c r="N2052">
        <v>-3.26</v>
      </c>
      <c r="O2052">
        <v>1.101</v>
      </c>
      <c r="P2052">
        <v>1.089</v>
      </c>
      <c r="Q2052">
        <v>1.0860000000000001</v>
      </c>
      <c r="R2052">
        <v>0.78800000000000003</v>
      </c>
      <c r="S2052">
        <v>0.32900000000000001</v>
      </c>
    </row>
    <row r="2053" spans="1:19" x14ac:dyDescent="0.3">
      <c r="A2053">
        <v>600</v>
      </c>
      <c r="B2053">
        <v>-0.35399999999999998</v>
      </c>
      <c r="C2053">
        <v>-1.3540000000000001</v>
      </c>
      <c r="D2053">
        <v>-2.351</v>
      </c>
      <c r="E2053">
        <v>-3.1230000000000002</v>
      </c>
      <c r="F2053">
        <v>-3.26</v>
      </c>
      <c r="G2053">
        <v>2.9</v>
      </c>
      <c r="H2053">
        <v>0.01</v>
      </c>
      <c r="I2053">
        <v>2.94</v>
      </c>
      <c r="J2053">
        <v>-0.34499999999999997</v>
      </c>
      <c r="K2053">
        <v>-1.353</v>
      </c>
      <c r="L2053">
        <v>-2.3519999999999999</v>
      </c>
      <c r="M2053">
        <v>-3.1219999999999999</v>
      </c>
      <c r="N2053">
        <v>-3.26</v>
      </c>
      <c r="O2053">
        <v>1.1020000000000001</v>
      </c>
      <c r="P2053">
        <v>1.0900000000000001</v>
      </c>
      <c r="Q2053">
        <v>1.0860000000000001</v>
      </c>
      <c r="R2053">
        <v>0.78800000000000003</v>
      </c>
      <c r="S2053">
        <v>0.32800000000000001</v>
      </c>
    </row>
    <row r="2055" spans="1:19" x14ac:dyDescent="0.3">
      <c r="A2055" t="s">
        <v>0</v>
      </c>
      <c r="B2055" t="s">
        <v>159</v>
      </c>
    </row>
    <row r="2056" spans="1:19" x14ac:dyDescent="0.3">
      <c r="A2056">
        <v>0</v>
      </c>
      <c r="B2056">
        <v>-0.35399999999999998</v>
      </c>
      <c r="C2056">
        <v>-1.3540000000000001</v>
      </c>
      <c r="D2056">
        <v>-2.351</v>
      </c>
      <c r="E2056">
        <v>-3.1230000000000002</v>
      </c>
      <c r="F2056">
        <v>-3.26</v>
      </c>
      <c r="G2056">
        <v>2.9</v>
      </c>
      <c r="H2056">
        <v>0.01</v>
      </c>
      <c r="I2056">
        <v>2.7240000000000002</v>
      </c>
      <c r="J2056">
        <v>-0.35399999999999998</v>
      </c>
      <c r="K2056">
        <v>-1.3540000000000001</v>
      </c>
      <c r="L2056">
        <v>-2.351</v>
      </c>
      <c r="M2056">
        <v>-3.1230000000000002</v>
      </c>
      <c r="N2056">
        <v>-3.26</v>
      </c>
      <c r="O2056">
        <v>1.079</v>
      </c>
      <c r="P2056">
        <v>1.079</v>
      </c>
      <c r="Q2056">
        <v>1.0740000000000001</v>
      </c>
      <c r="R2056">
        <v>0.77900000000000003</v>
      </c>
      <c r="S2056">
        <v>0.32200000000000001</v>
      </c>
    </row>
    <row r="2057" spans="1:19" x14ac:dyDescent="0.3">
      <c r="A2057">
        <v>60</v>
      </c>
      <c r="B2057">
        <v>-0.35399999999999998</v>
      </c>
      <c r="C2057">
        <v>-1.3540000000000001</v>
      </c>
      <c r="D2057">
        <v>-2.351</v>
      </c>
      <c r="E2057">
        <v>-3.1230000000000002</v>
      </c>
      <c r="F2057">
        <v>-3.26</v>
      </c>
      <c r="G2057">
        <v>2.9</v>
      </c>
      <c r="H2057">
        <v>0.01</v>
      </c>
      <c r="I2057">
        <v>2.7240000000000002</v>
      </c>
      <c r="J2057">
        <v>-0.35399999999999998</v>
      </c>
      <c r="K2057">
        <v>-1.3540000000000001</v>
      </c>
      <c r="L2057">
        <v>-2.351</v>
      </c>
      <c r="M2057">
        <v>-3.1219999999999999</v>
      </c>
      <c r="N2057">
        <v>-3.2570000000000001</v>
      </c>
      <c r="O2057">
        <v>1.083</v>
      </c>
      <c r="P2057">
        <v>1.085</v>
      </c>
      <c r="Q2057">
        <v>1.081</v>
      </c>
      <c r="R2057">
        <v>0.78500000000000003</v>
      </c>
      <c r="S2057">
        <v>0.315</v>
      </c>
    </row>
    <row r="2058" spans="1:19" x14ac:dyDescent="0.3">
      <c r="A2058">
        <v>120</v>
      </c>
      <c r="B2058">
        <v>-0.35399999999999998</v>
      </c>
      <c r="C2058">
        <v>-1.3540000000000001</v>
      </c>
      <c r="D2058">
        <v>-2.351</v>
      </c>
      <c r="E2058">
        <v>-3.1230000000000002</v>
      </c>
      <c r="F2058">
        <v>-3.26</v>
      </c>
      <c r="G2058">
        <v>2.9</v>
      </c>
      <c r="H2058">
        <v>0.01</v>
      </c>
      <c r="I2058">
        <v>2.7240000000000002</v>
      </c>
      <c r="J2058">
        <v>-0.35399999999999998</v>
      </c>
      <c r="K2058">
        <v>-1.3540000000000001</v>
      </c>
      <c r="L2058">
        <v>-2.351</v>
      </c>
      <c r="M2058">
        <v>-3.121</v>
      </c>
      <c r="N2058">
        <v>-3.254</v>
      </c>
      <c r="O2058">
        <v>1.087</v>
      </c>
      <c r="P2058">
        <v>1.087</v>
      </c>
      <c r="Q2058">
        <v>1.083</v>
      </c>
      <c r="R2058">
        <v>0.78700000000000003</v>
      </c>
      <c r="S2058">
        <v>0.309</v>
      </c>
    </row>
    <row r="2059" spans="1:19" x14ac:dyDescent="0.3">
      <c r="A2059">
        <v>180</v>
      </c>
      <c r="B2059">
        <v>-0.35399999999999998</v>
      </c>
      <c r="C2059">
        <v>-1.3540000000000001</v>
      </c>
      <c r="D2059">
        <v>-2.351</v>
      </c>
      <c r="E2059">
        <v>-3.1230000000000002</v>
      </c>
      <c r="F2059">
        <v>-3.26</v>
      </c>
      <c r="G2059">
        <v>2.9</v>
      </c>
      <c r="H2059">
        <v>0.01</v>
      </c>
      <c r="I2059">
        <v>2.7240000000000002</v>
      </c>
      <c r="J2059">
        <v>-0.35299999999999998</v>
      </c>
      <c r="K2059">
        <v>-1.3540000000000001</v>
      </c>
      <c r="L2059">
        <v>-2.351</v>
      </c>
      <c r="M2059">
        <v>-3.12</v>
      </c>
      <c r="N2059">
        <v>-3.2509999999999999</v>
      </c>
      <c r="O2059">
        <v>1.089</v>
      </c>
      <c r="P2059">
        <v>1.0880000000000001</v>
      </c>
      <c r="Q2059">
        <v>1.0840000000000001</v>
      </c>
      <c r="R2059">
        <v>0.78800000000000003</v>
      </c>
      <c r="S2059">
        <v>0.30299999999999999</v>
      </c>
    </row>
    <row r="2060" spans="1:19" x14ac:dyDescent="0.3">
      <c r="A2060">
        <v>240</v>
      </c>
      <c r="B2060">
        <v>-0.35399999999999998</v>
      </c>
      <c r="C2060">
        <v>-1.3540000000000001</v>
      </c>
      <c r="D2060">
        <v>-2.351</v>
      </c>
      <c r="E2060">
        <v>-3.1230000000000002</v>
      </c>
      <c r="F2060">
        <v>-3.26</v>
      </c>
      <c r="G2060">
        <v>2.9</v>
      </c>
      <c r="H2060">
        <v>0.01</v>
      </c>
      <c r="I2060">
        <v>2.7240000000000002</v>
      </c>
      <c r="J2060">
        <v>-0.35299999999999998</v>
      </c>
      <c r="K2060">
        <v>-1.3540000000000001</v>
      </c>
      <c r="L2060">
        <v>-2.351</v>
      </c>
      <c r="M2060">
        <v>-3.121</v>
      </c>
      <c r="N2060">
        <v>-3.2480000000000002</v>
      </c>
      <c r="O2060">
        <v>1.0920000000000001</v>
      </c>
      <c r="P2060">
        <v>1.089</v>
      </c>
      <c r="Q2060">
        <v>1.085</v>
      </c>
      <c r="R2060">
        <v>0.79200000000000004</v>
      </c>
      <c r="S2060">
        <v>0.29699999999999999</v>
      </c>
    </row>
    <row r="2061" spans="1:19" x14ac:dyDescent="0.3">
      <c r="A2061">
        <v>300</v>
      </c>
      <c r="B2061">
        <v>-0.35399999999999998</v>
      </c>
      <c r="C2061">
        <v>-1.3540000000000001</v>
      </c>
      <c r="D2061">
        <v>-2.351</v>
      </c>
      <c r="E2061">
        <v>-3.1230000000000002</v>
      </c>
      <c r="F2061">
        <v>-3.26</v>
      </c>
      <c r="G2061">
        <v>2.9</v>
      </c>
      <c r="H2061">
        <v>0.01</v>
      </c>
      <c r="I2061">
        <v>2.7240000000000002</v>
      </c>
      <c r="J2061">
        <v>-0.35099999999999998</v>
      </c>
      <c r="K2061">
        <v>-1.3540000000000001</v>
      </c>
      <c r="L2061">
        <v>-2.351</v>
      </c>
      <c r="M2061">
        <v>-3.1219999999999999</v>
      </c>
      <c r="N2061">
        <v>-3.2450000000000001</v>
      </c>
      <c r="O2061">
        <v>1.0940000000000001</v>
      </c>
      <c r="P2061">
        <v>1.0880000000000001</v>
      </c>
      <c r="Q2061">
        <v>1.0840000000000001</v>
      </c>
      <c r="R2061">
        <v>0.79200000000000004</v>
      </c>
      <c r="S2061">
        <v>0.29499999999999998</v>
      </c>
    </row>
    <row r="2062" spans="1:19" x14ac:dyDescent="0.3">
      <c r="A2062">
        <v>360</v>
      </c>
      <c r="B2062">
        <v>-0.35399999999999998</v>
      </c>
      <c r="C2062">
        <v>-1.3540000000000001</v>
      </c>
      <c r="D2062">
        <v>-2.351</v>
      </c>
      <c r="E2062">
        <v>-3.1230000000000002</v>
      </c>
      <c r="F2062">
        <v>-3.26</v>
      </c>
      <c r="G2062">
        <v>2.9</v>
      </c>
      <c r="H2062">
        <v>0.01</v>
      </c>
      <c r="I2062">
        <v>2.7240000000000002</v>
      </c>
      <c r="J2062">
        <v>-0.35099999999999998</v>
      </c>
      <c r="K2062">
        <v>-1.3540000000000001</v>
      </c>
      <c r="L2062">
        <v>-2.3519999999999999</v>
      </c>
      <c r="M2062">
        <v>-3.121</v>
      </c>
      <c r="N2062">
        <v>-3.242</v>
      </c>
      <c r="O2062">
        <v>1.0960000000000001</v>
      </c>
      <c r="P2062">
        <v>1.0880000000000001</v>
      </c>
      <c r="Q2062">
        <v>1.085</v>
      </c>
      <c r="R2062">
        <v>0.78900000000000003</v>
      </c>
      <c r="S2062">
        <v>0.29299999999999998</v>
      </c>
    </row>
    <row r="2063" spans="1:19" x14ac:dyDescent="0.3">
      <c r="A2063">
        <v>420</v>
      </c>
      <c r="B2063">
        <v>-0.35399999999999998</v>
      </c>
      <c r="C2063">
        <v>-1.3540000000000001</v>
      </c>
      <c r="D2063">
        <v>-2.351</v>
      </c>
      <c r="E2063">
        <v>-3.1230000000000002</v>
      </c>
      <c r="F2063">
        <v>-3.26</v>
      </c>
      <c r="G2063">
        <v>2.9</v>
      </c>
      <c r="H2063">
        <v>0.01</v>
      </c>
      <c r="I2063">
        <v>2.7240000000000002</v>
      </c>
      <c r="J2063">
        <v>-0.34899999999999998</v>
      </c>
      <c r="K2063">
        <v>-1.3540000000000001</v>
      </c>
      <c r="L2063">
        <v>-2.3519999999999999</v>
      </c>
      <c r="M2063">
        <v>-3.12</v>
      </c>
      <c r="N2063">
        <v>-3.2389999999999999</v>
      </c>
      <c r="O2063">
        <v>1.097</v>
      </c>
      <c r="P2063">
        <v>1.0880000000000001</v>
      </c>
      <c r="Q2063">
        <v>1.0860000000000001</v>
      </c>
      <c r="R2063">
        <v>0.78400000000000003</v>
      </c>
      <c r="S2063">
        <v>0.29199999999999998</v>
      </c>
    </row>
    <row r="2064" spans="1:19" x14ac:dyDescent="0.3">
      <c r="A2064">
        <v>480</v>
      </c>
      <c r="B2064">
        <v>-0.35399999999999998</v>
      </c>
      <c r="C2064">
        <v>-1.3540000000000001</v>
      </c>
      <c r="D2064">
        <v>-2.351</v>
      </c>
      <c r="E2064">
        <v>-3.1230000000000002</v>
      </c>
      <c r="F2064">
        <v>-3.26</v>
      </c>
      <c r="G2064">
        <v>2.9</v>
      </c>
      <c r="H2064">
        <v>0.01</v>
      </c>
      <c r="I2064">
        <v>2.7240000000000002</v>
      </c>
      <c r="J2064">
        <v>-0.34799999999999998</v>
      </c>
      <c r="K2064">
        <v>-1.3540000000000001</v>
      </c>
      <c r="L2064">
        <v>-2.3519999999999999</v>
      </c>
      <c r="M2064">
        <v>-3.1190000000000002</v>
      </c>
      <c r="N2064">
        <v>-3.2360000000000002</v>
      </c>
      <c r="O2064">
        <v>1.099</v>
      </c>
      <c r="P2064">
        <v>1.0880000000000001</v>
      </c>
      <c r="Q2064">
        <v>1.0860000000000001</v>
      </c>
      <c r="R2064">
        <v>0.77900000000000003</v>
      </c>
      <c r="S2064">
        <v>0.28899999999999998</v>
      </c>
    </row>
    <row r="2065" spans="1:19" x14ac:dyDescent="0.3">
      <c r="A2065">
        <v>540</v>
      </c>
      <c r="B2065">
        <v>-0.35399999999999998</v>
      </c>
      <c r="C2065">
        <v>-1.3540000000000001</v>
      </c>
      <c r="D2065">
        <v>-2.351</v>
      </c>
      <c r="E2065">
        <v>-3.1230000000000002</v>
      </c>
      <c r="F2065">
        <v>-3.26</v>
      </c>
      <c r="G2065">
        <v>2.9</v>
      </c>
      <c r="H2065">
        <v>0.01</v>
      </c>
      <c r="I2065">
        <v>2.7240000000000002</v>
      </c>
      <c r="J2065">
        <v>-0.34699999999999998</v>
      </c>
      <c r="K2065">
        <v>-1.353</v>
      </c>
      <c r="L2065">
        <v>-2.3519999999999999</v>
      </c>
      <c r="M2065">
        <v>-3.117</v>
      </c>
      <c r="N2065">
        <v>-3.2330000000000001</v>
      </c>
      <c r="O2065">
        <v>1.101</v>
      </c>
      <c r="P2065">
        <v>1.089</v>
      </c>
      <c r="Q2065">
        <v>1.0860000000000001</v>
      </c>
      <c r="R2065">
        <v>0.77400000000000002</v>
      </c>
      <c r="S2065">
        <v>0.28699999999999998</v>
      </c>
    </row>
    <row r="2066" spans="1:19" x14ac:dyDescent="0.3">
      <c r="A2066">
        <v>600</v>
      </c>
      <c r="B2066">
        <v>-0.35399999999999998</v>
      </c>
      <c r="C2066">
        <v>-1.3540000000000001</v>
      </c>
      <c r="D2066">
        <v>-2.351</v>
      </c>
      <c r="E2066">
        <v>-3.1230000000000002</v>
      </c>
      <c r="F2066">
        <v>-3.26</v>
      </c>
      <c r="G2066">
        <v>2.9</v>
      </c>
      <c r="H2066">
        <v>0.01</v>
      </c>
      <c r="I2066">
        <v>2.7240000000000002</v>
      </c>
      <c r="J2066">
        <v>-0.34499999999999997</v>
      </c>
      <c r="K2066">
        <v>-1.353</v>
      </c>
      <c r="L2066">
        <v>-2.3519999999999999</v>
      </c>
      <c r="M2066">
        <v>-3.1139999999999999</v>
      </c>
      <c r="N2066">
        <v>-3.23</v>
      </c>
      <c r="O2066">
        <v>1.1020000000000001</v>
      </c>
      <c r="P2066">
        <v>1.0900000000000001</v>
      </c>
      <c r="Q2066">
        <v>1.0860000000000001</v>
      </c>
      <c r="R2066">
        <v>0.76900000000000002</v>
      </c>
      <c r="S2066">
        <v>0.28399999999999997</v>
      </c>
    </row>
    <row r="2068" spans="1:19" x14ac:dyDescent="0.3">
      <c r="A2068" t="s">
        <v>0</v>
      </c>
      <c r="B2068" t="s">
        <v>160</v>
      </c>
    </row>
    <row r="2069" spans="1:19" x14ac:dyDescent="0.3">
      <c r="A2069">
        <v>0</v>
      </c>
      <c r="B2069">
        <v>-0.35399999999999998</v>
      </c>
      <c r="C2069">
        <v>-1.3540000000000001</v>
      </c>
      <c r="D2069">
        <v>-2.351</v>
      </c>
      <c r="E2069">
        <v>-3.1160000000000001</v>
      </c>
      <c r="F2069">
        <v>-3.25</v>
      </c>
      <c r="G2069">
        <v>2.9</v>
      </c>
      <c r="H2069">
        <v>0.01</v>
      </c>
      <c r="I2069">
        <v>3.1459999999999999</v>
      </c>
      <c r="J2069">
        <v>-0.35399999999999998</v>
      </c>
      <c r="K2069">
        <v>-1.3540000000000001</v>
      </c>
      <c r="L2069">
        <v>-2.351</v>
      </c>
      <c r="M2069">
        <v>-3.1160000000000001</v>
      </c>
      <c r="N2069">
        <v>-3.25</v>
      </c>
      <c r="O2069">
        <v>1.079</v>
      </c>
      <c r="P2069">
        <v>1.079</v>
      </c>
      <c r="Q2069">
        <v>1.0740000000000001</v>
      </c>
      <c r="R2069">
        <v>0.77200000000000002</v>
      </c>
      <c r="S2069">
        <v>0.31900000000000001</v>
      </c>
    </row>
    <row r="2070" spans="1:19" x14ac:dyDescent="0.3">
      <c r="A2070">
        <v>60</v>
      </c>
      <c r="B2070">
        <v>-0.35399999999999998</v>
      </c>
      <c r="C2070">
        <v>-1.3540000000000001</v>
      </c>
      <c r="D2070">
        <v>-2.351</v>
      </c>
      <c r="E2070">
        <v>-3.1160000000000001</v>
      </c>
      <c r="F2070">
        <v>-3.25</v>
      </c>
      <c r="G2070">
        <v>2.9</v>
      </c>
      <c r="H2070">
        <v>0.01</v>
      </c>
      <c r="I2070">
        <v>3.1459999999999999</v>
      </c>
      <c r="J2070">
        <v>-0.35399999999999998</v>
      </c>
      <c r="K2070">
        <v>-1.3540000000000001</v>
      </c>
      <c r="L2070">
        <v>-2.351</v>
      </c>
      <c r="M2070">
        <v>-3.1150000000000002</v>
      </c>
      <c r="N2070">
        <v>-3.2530000000000001</v>
      </c>
      <c r="O2070">
        <v>1.083</v>
      </c>
      <c r="P2070">
        <v>1.0860000000000001</v>
      </c>
      <c r="Q2070">
        <v>1.081</v>
      </c>
      <c r="R2070">
        <v>0.77600000000000002</v>
      </c>
      <c r="S2070">
        <v>0.32900000000000001</v>
      </c>
    </row>
    <row r="2071" spans="1:19" x14ac:dyDescent="0.3">
      <c r="A2071">
        <v>120</v>
      </c>
      <c r="B2071">
        <v>-0.35399999999999998</v>
      </c>
      <c r="C2071">
        <v>-1.3540000000000001</v>
      </c>
      <c r="D2071">
        <v>-2.351</v>
      </c>
      <c r="E2071">
        <v>-3.1160000000000001</v>
      </c>
      <c r="F2071">
        <v>-3.25</v>
      </c>
      <c r="G2071">
        <v>2.9</v>
      </c>
      <c r="H2071">
        <v>0.01</v>
      </c>
      <c r="I2071">
        <v>3.1459999999999999</v>
      </c>
      <c r="J2071">
        <v>-0.35399999999999998</v>
      </c>
      <c r="K2071">
        <v>-1.3540000000000001</v>
      </c>
      <c r="L2071">
        <v>-2.351</v>
      </c>
      <c r="M2071">
        <v>-3.1150000000000002</v>
      </c>
      <c r="N2071">
        <v>-3.2559999999999998</v>
      </c>
      <c r="O2071">
        <v>1.087</v>
      </c>
      <c r="P2071">
        <v>1.087</v>
      </c>
      <c r="Q2071">
        <v>1.083</v>
      </c>
      <c r="R2071">
        <v>0.78300000000000003</v>
      </c>
      <c r="S2071">
        <v>0.33600000000000002</v>
      </c>
    </row>
    <row r="2072" spans="1:19" x14ac:dyDescent="0.3">
      <c r="A2072">
        <v>180</v>
      </c>
      <c r="B2072">
        <v>-0.35399999999999998</v>
      </c>
      <c r="C2072">
        <v>-1.3540000000000001</v>
      </c>
      <c r="D2072">
        <v>-2.351</v>
      </c>
      <c r="E2072">
        <v>-3.1160000000000001</v>
      </c>
      <c r="F2072">
        <v>-3.25</v>
      </c>
      <c r="G2072">
        <v>2.9</v>
      </c>
      <c r="H2072">
        <v>0.01</v>
      </c>
      <c r="I2072">
        <v>3.1459999999999999</v>
      </c>
      <c r="J2072">
        <v>-0.35399999999999998</v>
      </c>
      <c r="K2072">
        <v>-1.3540000000000001</v>
      </c>
      <c r="L2072">
        <v>-2.351</v>
      </c>
      <c r="M2072">
        <v>-3.1139999999999999</v>
      </c>
      <c r="N2072">
        <v>-3.2589999999999999</v>
      </c>
      <c r="O2072">
        <v>1.0900000000000001</v>
      </c>
      <c r="P2072">
        <v>1.0880000000000001</v>
      </c>
      <c r="Q2072">
        <v>1.083</v>
      </c>
      <c r="R2072">
        <v>0.78300000000000003</v>
      </c>
      <c r="S2072">
        <v>0.34200000000000003</v>
      </c>
    </row>
    <row r="2073" spans="1:19" x14ac:dyDescent="0.3">
      <c r="A2073">
        <v>240</v>
      </c>
      <c r="B2073">
        <v>-0.35399999999999998</v>
      </c>
      <c r="C2073">
        <v>-1.3540000000000001</v>
      </c>
      <c r="D2073">
        <v>-2.351</v>
      </c>
      <c r="E2073">
        <v>-3.1160000000000001</v>
      </c>
      <c r="F2073">
        <v>-3.25</v>
      </c>
      <c r="G2073">
        <v>2.9</v>
      </c>
      <c r="H2073">
        <v>0.01</v>
      </c>
      <c r="I2073">
        <v>3.1459999999999999</v>
      </c>
      <c r="J2073">
        <v>-0.35199999999999998</v>
      </c>
      <c r="K2073">
        <v>-1.3540000000000001</v>
      </c>
      <c r="L2073">
        <v>-2.351</v>
      </c>
      <c r="M2073">
        <v>-3.1139999999999999</v>
      </c>
      <c r="N2073">
        <v>-3.262</v>
      </c>
      <c r="O2073">
        <v>1.0920000000000001</v>
      </c>
      <c r="P2073">
        <v>1.0880000000000001</v>
      </c>
      <c r="Q2073">
        <v>1.0840000000000001</v>
      </c>
      <c r="R2073">
        <v>0.78</v>
      </c>
      <c r="S2073">
        <v>0.34799999999999998</v>
      </c>
    </row>
    <row r="2074" spans="1:19" x14ac:dyDescent="0.3">
      <c r="A2074">
        <v>300</v>
      </c>
      <c r="B2074">
        <v>-0.35399999999999998</v>
      </c>
      <c r="C2074">
        <v>-1.3540000000000001</v>
      </c>
      <c r="D2074">
        <v>-2.351</v>
      </c>
      <c r="E2074">
        <v>-3.1160000000000001</v>
      </c>
      <c r="F2074">
        <v>-3.25</v>
      </c>
      <c r="G2074">
        <v>2.9</v>
      </c>
      <c r="H2074">
        <v>0.01</v>
      </c>
      <c r="I2074">
        <v>3.1459999999999999</v>
      </c>
      <c r="J2074">
        <v>-0.35199999999999998</v>
      </c>
      <c r="K2074">
        <v>-1.3540000000000001</v>
      </c>
      <c r="L2074">
        <v>-2.351</v>
      </c>
      <c r="M2074">
        <v>-3.1139999999999999</v>
      </c>
      <c r="N2074">
        <v>-3.2650000000000001</v>
      </c>
      <c r="O2074">
        <v>1.0940000000000001</v>
      </c>
      <c r="P2074">
        <v>1.0880000000000001</v>
      </c>
      <c r="Q2074">
        <v>1.085</v>
      </c>
      <c r="R2074">
        <v>0.78</v>
      </c>
      <c r="S2074">
        <v>0.35499999999999998</v>
      </c>
    </row>
    <row r="2075" spans="1:19" x14ac:dyDescent="0.3">
      <c r="A2075">
        <v>360</v>
      </c>
      <c r="B2075">
        <v>-0.35399999999999998</v>
      </c>
      <c r="C2075">
        <v>-1.3540000000000001</v>
      </c>
      <c r="D2075">
        <v>-2.351</v>
      </c>
      <c r="E2075">
        <v>-3.1160000000000001</v>
      </c>
      <c r="F2075">
        <v>-3.25</v>
      </c>
      <c r="G2075">
        <v>2.9</v>
      </c>
      <c r="H2075">
        <v>0.01</v>
      </c>
      <c r="I2075">
        <v>3.1459999999999999</v>
      </c>
      <c r="J2075">
        <v>-0.35099999999999998</v>
      </c>
      <c r="K2075">
        <v>-1.3540000000000001</v>
      </c>
      <c r="L2075">
        <v>-2.3519999999999999</v>
      </c>
      <c r="M2075">
        <v>-3.1139999999999999</v>
      </c>
      <c r="N2075">
        <v>-3.2679999999999998</v>
      </c>
      <c r="O2075">
        <v>1.0960000000000001</v>
      </c>
      <c r="P2075">
        <v>1.0880000000000001</v>
      </c>
      <c r="Q2075">
        <v>1.085</v>
      </c>
      <c r="R2075">
        <v>0.78200000000000003</v>
      </c>
      <c r="S2075">
        <v>0.36</v>
      </c>
    </row>
    <row r="2076" spans="1:19" x14ac:dyDescent="0.3">
      <c r="A2076">
        <v>420</v>
      </c>
      <c r="B2076">
        <v>-0.35399999999999998</v>
      </c>
      <c r="C2076">
        <v>-1.3540000000000001</v>
      </c>
      <c r="D2076">
        <v>-2.351</v>
      </c>
      <c r="E2076">
        <v>-3.1160000000000001</v>
      </c>
      <c r="F2076">
        <v>-3.25</v>
      </c>
      <c r="G2076">
        <v>2.9</v>
      </c>
      <c r="H2076">
        <v>0.01</v>
      </c>
      <c r="I2076">
        <v>3.1459999999999999</v>
      </c>
      <c r="J2076">
        <v>-0.34899999999999998</v>
      </c>
      <c r="K2076">
        <v>-1.3540000000000001</v>
      </c>
      <c r="L2076">
        <v>-2.351</v>
      </c>
      <c r="M2076">
        <v>-3.1160000000000001</v>
      </c>
      <c r="N2076">
        <v>-3.2709999999999999</v>
      </c>
      <c r="O2076">
        <v>1.097</v>
      </c>
      <c r="P2076">
        <v>1.0880000000000001</v>
      </c>
      <c r="Q2076">
        <v>1.085</v>
      </c>
      <c r="R2076">
        <v>0.78600000000000003</v>
      </c>
      <c r="S2076">
        <v>0.36499999999999999</v>
      </c>
    </row>
    <row r="2077" spans="1:19" x14ac:dyDescent="0.3">
      <c r="A2077">
        <v>480</v>
      </c>
      <c r="B2077">
        <v>-0.35399999999999998</v>
      </c>
      <c r="C2077">
        <v>-1.3540000000000001</v>
      </c>
      <c r="D2077">
        <v>-2.351</v>
      </c>
      <c r="E2077">
        <v>-3.1160000000000001</v>
      </c>
      <c r="F2077">
        <v>-3.25</v>
      </c>
      <c r="G2077">
        <v>2.9</v>
      </c>
      <c r="H2077">
        <v>0.01</v>
      </c>
      <c r="I2077">
        <v>3.1459999999999999</v>
      </c>
      <c r="J2077">
        <v>-0.34799999999999998</v>
      </c>
      <c r="K2077">
        <v>-1.3540000000000001</v>
      </c>
      <c r="L2077">
        <v>-2.3519999999999999</v>
      </c>
      <c r="M2077">
        <v>-3.1179999999999999</v>
      </c>
      <c r="N2077">
        <v>-3.274</v>
      </c>
      <c r="O2077">
        <v>1.099</v>
      </c>
      <c r="P2077">
        <v>1.0880000000000001</v>
      </c>
      <c r="Q2077">
        <v>1.085</v>
      </c>
      <c r="R2077">
        <v>0.79</v>
      </c>
      <c r="S2077">
        <v>0.36599999999999999</v>
      </c>
    </row>
    <row r="2078" spans="1:19" x14ac:dyDescent="0.3">
      <c r="A2078">
        <v>540</v>
      </c>
      <c r="B2078">
        <v>-0.35399999999999998</v>
      </c>
      <c r="C2078">
        <v>-1.3540000000000001</v>
      </c>
      <c r="D2078">
        <v>-2.351</v>
      </c>
      <c r="E2078">
        <v>-3.1160000000000001</v>
      </c>
      <c r="F2078">
        <v>-3.25</v>
      </c>
      <c r="G2078">
        <v>2.9</v>
      </c>
      <c r="H2078">
        <v>0.01</v>
      </c>
      <c r="I2078">
        <v>3.1459999999999999</v>
      </c>
      <c r="J2078">
        <v>-0.34699999999999998</v>
      </c>
      <c r="K2078">
        <v>-1.3540000000000001</v>
      </c>
      <c r="L2078">
        <v>-2.3519999999999999</v>
      </c>
      <c r="M2078">
        <v>-3.12</v>
      </c>
      <c r="N2078">
        <v>-3.2770000000000001</v>
      </c>
      <c r="O2078">
        <v>1.101</v>
      </c>
      <c r="P2078">
        <v>1.089</v>
      </c>
      <c r="Q2078">
        <v>1.085</v>
      </c>
      <c r="R2078">
        <v>0.79400000000000004</v>
      </c>
      <c r="S2078">
        <v>0.36799999999999999</v>
      </c>
    </row>
    <row r="2079" spans="1:19" x14ac:dyDescent="0.3">
      <c r="A2079">
        <v>600</v>
      </c>
      <c r="B2079">
        <v>-0.35399999999999998</v>
      </c>
      <c r="C2079">
        <v>-1.3540000000000001</v>
      </c>
      <c r="D2079">
        <v>-2.351</v>
      </c>
      <c r="E2079">
        <v>-3.1160000000000001</v>
      </c>
      <c r="F2079">
        <v>-3.25</v>
      </c>
      <c r="G2079">
        <v>2.9</v>
      </c>
      <c r="H2079">
        <v>0.01</v>
      </c>
      <c r="I2079">
        <v>3.1459999999999999</v>
      </c>
      <c r="J2079">
        <v>-0.34499999999999997</v>
      </c>
      <c r="K2079">
        <v>-1.353</v>
      </c>
      <c r="L2079">
        <v>-2.3519999999999999</v>
      </c>
      <c r="M2079">
        <v>-3.1219999999999999</v>
      </c>
      <c r="N2079">
        <v>-3.28</v>
      </c>
      <c r="O2079">
        <v>1.1020000000000001</v>
      </c>
      <c r="P2079">
        <v>1.0900000000000001</v>
      </c>
      <c r="Q2079">
        <v>1.0860000000000001</v>
      </c>
      <c r="R2079">
        <v>0.79700000000000004</v>
      </c>
      <c r="S2079">
        <v>0.36899999999999999</v>
      </c>
    </row>
    <row r="2081" spans="1:19" x14ac:dyDescent="0.3">
      <c r="A2081" t="s">
        <v>0</v>
      </c>
      <c r="B2081" t="s">
        <v>161</v>
      </c>
    </row>
    <row r="2082" spans="1:19" x14ac:dyDescent="0.3">
      <c r="A2082">
        <v>0</v>
      </c>
      <c r="B2082">
        <v>-0.35399999999999998</v>
      </c>
      <c r="C2082">
        <v>-1.3540000000000001</v>
      </c>
      <c r="D2082">
        <v>-2.351</v>
      </c>
      <c r="E2082">
        <v>-3.1160000000000001</v>
      </c>
      <c r="F2082">
        <v>-3.25</v>
      </c>
      <c r="G2082">
        <v>2.9</v>
      </c>
      <c r="H2082">
        <v>0.01</v>
      </c>
      <c r="I2082">
        <v>2.9390000000000001</v>
      </c>
      <c r="J2082">
        <v>-0.35399999999999998</v>
      </c>
      <c r="K2082">
        <v>-1.3540000000000001</v>
      </c>
      <c r="L2082">
        <v>-2.351</v>
      </c>
      <c r="M2082">
        <v>-3.1160000000000001</v>
      </c>
      <c r="N2082">
        <v>-3.25</v>
      </c>
      <c r="O2082">
        <v>1.079</v>
      </c>
      <c r="P2082">
        <v>1.079</v>
      </c>
      <c r="Q2082">
        <v>1.0740000000000001</v>
      </c>
      <c r="R2082">
        <v>0.77200000000000002</v>
      </c>
      <c r="S2082">
        <v>0.31900000000000001</v>
      </c>
    </row>
    <row r="2083" spans="1:19" x14ac:dyDescent="0.3">
      <c r="A2083">
        <v>60</v>
      </c>
      <c r="B2083">
        <v>-0.35399999999999998</v>
      </c>
      <c r="C2083">
        <v>-1.3540000000000001</v>
      </c>
      <c r="D2083">
        <v>-2.351</v>
      </c>
      <c r="E2083">
        <v>-3.1160000000000001</v>
      </c>
      <c r="F2083">
        <v>-3.25</v>
      </c>
      <c r="G2083">
        <v>2.9</v>
      </c>
      <c r="H2083">
        <v>0.01</v>
      </c>
      <c r="I2083">
        <v>2.9390000000000001</v>
      </c>
      <c r="J2083">
        <v>-0.35399999999999998</v>
      </c>
      <c r="K2083">
        <v>-1.3540000000000001</v>
      </c>
      <c r="L2083">
        <v>-2.351</v>
      </c>
      <c r="M2083">
        <v>-3.1160000000000001</v>
      </c>
      <c r="N2083">
        <v>-3.25</v>
      </c>
      <c r="O2083">
        <v>1.083</v>
      </c>
      <c r="P2083">
        <v>1.085</v>
      </c>
      <c r="Q2083">
        <v>1.081</v>
      </c>
      <c r="R2083">
        <v>0.77700000000000002</v>
      </c>
      <c r="S2083">
        <v>0.32</v>
      </c>
    </row>
    <row r="2084" spans="1:19" x14ac:dyDescent="0.3">
      <c r="A2084">
        <v>120</v>
      </c>
      <c r="B2084">
        <v>-0.35399999999999998</v>
      </c>
      <c r="C2084">
        <v>-1.3540000000000001</v>
      </c>
      <c r="D2084">
        <v>-2.351</v>
      </c>
      <c r="E2084">
        <v>-3.1160000000000001</v>
      </c>
      <c r="F2084">
        <v>-3.25</v>
      </c>
      <c r="G2084">
        <v>2.9</v>
      </c>
      <c r="H2084">
        <v>0.01</v>
      </c>
      <c r="I2084">
        <v>2.9390000000000001</v>
      </c>
      <c r="J2084">
        <v>-0.35399999999999998</v>
      </c>
      <c r="K2084">
        <v>-1.3540000000000001</v>
      </c>
      <c r="L2084">
        <v>-2.351</v>
      </c>
      <c r="M2084">
        <v>-3.1150000000000002</v>
      </c>
      <c r="N2084">
        <v>-3.25</v>
      </c>
      <c r="O2084">
        <v>1.087</v>
      </c>
      <c r="P2084">
        <v>1.087</v>
      </c>
      <c r="Q2084">
        <v>1.083</v>
      </c>
      <c r="R2084">
        <v>0.78200000000000003</v>
      </c>
      <c r="S2084">
        <v>0.32100000000000001</v>
      </c>
    </row>
    <row r="2085" spans="1:19" x14ac:dyDescent="0.3">
      <c r="A2085">
        <v>180</v>
      </c>
      <c r="B2085">
        <v>-0.35399999999999998</v>
      </c>
      <c r="C2085">
        <v>-1.3540000000000001</v>
      </c>
      <c r="D2085">
        <v>-2.351</v>
      </c>
      <c r="E2085">
        <v>-3.1160000000000001</v>
      </c>
      <c r="F2085">
        <v>-3.25</v>
      </c>
      <c r="G2085">
        <v>2.9</v>
      </c>
      <c r="H2085">
        <v>0.01</v>
      </c>
      <c r="I2085">
        <v>2.9390000000000001</v>
      </c>
      <c r="J2085">
        <v>-0.35299999999999998</v>
      </c>
      <c r="K2085">
        <v>-1.3540000000000001</v>
      </c>
      <c r="L2085">
        <v>-2.351</v>
      </c>
      <c r="M2085">
        <v>-3.1139999999999999</v>
      </c>
      <c r="N2085">
        <v>-3.25</v>
      </c>
      <c r="O2085">
        <v>1.089</v>
      </c>
      <c r="P2085">
        <v>1.0880000000000001</v>
      </c>
      <c r="Q2085">
        <v>1.083</v>
      </c>
      <c r="R2085">
        <v>0.78300000000000003</v>
      </c>
      <c r="S2085">
        <v>0.32200000000000001</v>
      </c>
    </row>
    <row r="2086" spans="1:19" x14ac:dyDescent="0.3">
      <c r="A2086">
        <v>240</v>
      </c>
      <c r="B2086">
        <v>-0.35399999999999998</v>
      </c>
      <c r="C2086">
        <v>-1.3540000000000001</v>
      </c>
      <c r="D2086">
        <v>-2.351</v>
      </c>
      <c r="E2086">
        <v>-3.1160000000000001</v>
      </c>
      <c r="F2086">
        <v>-3.25</v>
      </c>
      <c r="G2086">
        <v>2.9</v>
      </c>
      <c r="H2086">
        <v>0.01</v>
      </c>
      <c r="I2086">
        <v>2.9390000000000001</v>
      </c>
      <c r="J2086">
        <v>-0.35299999999999998</v>
      </c>
      <c r="K2086">
        <v>-1.3540000000000001</v>
      </c>
      <c r="L2086">
        <v>-2.351</v>
      </c>
      <c r="M2086">
        <v>-3.1139999999999999</v>
      </c>
      <c r="N2086">
        <v>-3.25</v>
      </c>
      <c r="O2086">
        <v>1.0920000000000001</v>
      </c>
      <c r="P2086">
        <v>1.0880000000000001</v>
      </c>
      <c r="Q2086">
        <v>1.0840000000000001</v>
      </c>
      <c r="R2086">
        <v>0.78300000000000003</v>
      </c>
      <c r="S2086">
        <v>0.32200000000000001</v>
      </c>
    </row>
    <row r="2087" spans="1:19" x14ac:dyDescent="0.3">
      <c r="A2087">
        <v>300</v>
      </c>
      <c r="B2087">
        <v>-0.35399999999999998</v>
      </c>
      <c r="C2087">
        <v>-1.3540000000000001</v>
      </c>
      <c r="D2087">
        <v>-2.351</v>
      </c>
      <c r="E2087">
        <v>-3.1160000000000001</v>
      </c>
      <c r="F2087">
        <v>-3.25</v>
      </c>
      <c r="G2087">
        <v>2.9</v>
      </c>
      <c r="H2087">
        <v>0.01</v>
      </c>
      <c r="I2087">
        <v>2.9390000000000001</v>
      </c>
      <c r="J2087">
        <v>-0.35099999999999998</v>
      </c>
      <c r="K2087">
        <v>-1.3540000000000001</v>
      </c>
      <c r="L2087">
        <v>-2.351</v>
      </c>
      <c r="M2087">
        <v>-3.1139999999999999</v>
      </c>
      <c r="N2087">
        <v>-3.25</v>
      </c>
      <c r="O2087">
        <v>1.0940000000000001</v>
      </c>
      <c r="P2087">
        <v>1.0880000000000001</v>
      </c>
      <c r="Q2087">
        <v>1.085</v>
      </c>
      <c r="R2087">
        <v>0.78200000000000003</v>
      </c>
      <c r="S2087">
        <v>0.32400000000000001</v>
      </c>
    </row>
    <row r="2088" spans="1:19" x14ac:dyDescent="0.3">
      <c r="A2088">
        <v>360</v>
      </c>
      <c r="B2088">
        <v>-0.35399999999999998</v>
      </c>
      <c r="C2088">
        <v>-1.3540000000000001</v>
      </c>
      <c r="D2088">
        <v>-2.351</v>
      </c>
      <c r="E2088">
        <v>-3.1160000000000001</v>
      </c>
      <c r="F2088">
        <v>-3.25</v>
      </c>
      <c r="G2088">
        <v>2.9</v>
      </c>
      <c r="H2088">
        <v>0.01</v>
      </c>
      <c r="I2088">
        <v>2.9390000000000001</v>
      </c>
      <c r="J2088">
        <v>-0.35099999999999998</v>
      </c>
      <c r="K2088">
        <v>-1.3540000000000001</v>
      </c>
      <c r="L2088">
        <v>-2.351</v>
      </c>
      <c r="M2088">
        <v>-3.1139999999999999</v>
      </c>
      <c r="N2088">
        <v>-3.25</v>
      </c>
      <c r="O2088">
        <v>1.0960000000000001</v>
      </c>
      <c r="P2088">
        <v>1.0880000000000001</v>
      </c>
      <c r="Q2088">
        <v>1.085</v>
      </c>
      <c r="R2088">
        <v>0.78200000000000003</v>
      </c>
      <c r="S2088">
        <v>0.32600000000000001</v>
      </c>
    </row>
    <row r="2089" spans="1:19" x14ac:dyDescent="0.3">
      <c r="A2089">
        <v>420</v>
      </c>
      <c r="B2089">
        <v>-0.35399999999999998</v>
      </c>
      <c r="C2089">
        <v>-1.3540000000000001</v>
      </c>
      <c r="D2089">
        <v>-2.351</v>
      </c>
      <c r="E2089">
        <v>-3.1160000000000001</v>
      </c>
      <c r="F2089">
        <v>-3.25</v>
      </c>
      <c r="G2089">
        <v>2.9</v>
      </c>
      <c r="H2089">
        <v>0.01</v>
      </c>
      <c r="I2089">
        <v>2.9390000000000001</v>
      </c>
      <c r="J2089">
        <v>-0.34899999999999998</v>
      </c>
      <c r="K2089">
        <v>-1.3540000000000001</v>
      </c>
      <c r="L2089">
        <v>-2.3519999999999999</v>
      </c>
      <c r="M2089">
        <v>-3.1150000000000002</v>
      </c>
      <c r="N2089">
        <v>-3.25</v>
      </c>
      <c r="O2089">
        <v>1.097</v>
      </c>
      <c r="P2089">
        <v>1.0880000000000001</v>
      </c>
      <c r="Q2089">
        <v>1.085</v>
      </c>
      <c r="R2089">
        <v>0.78200000000000003</v>
      </c>
      <c r="S2089">
        <v>0.32700000000000001</v>
      </c>
    </row>
    <row r="2090" spans="1:19" x14ac:dyDescent="0.3">
      <c r="A2090">
        <v>480</v>
      </c>
      <c r="B2090">
        <v>-0.35399999999999998</v>
      </c>
      <c r="C2090">
        <v>-1.3540000000000001</v>
      </c>
      <c r="D2090">
        <v>-2.351</v>
      </c>
      <c r="E2090">
        <v>-3.1160000000000001</v>
      </c>
      <c r="F2090">
        <v>-3.25</v>
      </c>
      <c r="G2090">
        <v>2.9</v>
      </c>
      <c r="H2090">
        <v>0.01</v>
      </c>
      <c r="I2090">
        <v>2.9390000000000001</v>
      </c>
      <c r="J2090">
        <v>-0.34799999999999998</v>
      </c>
      <c r="K2090">
        <v>-1.3540000000000001</v>
      </c>
      <c r="L2090">
        <v>-2.3519999999999999</v>
      </c>
      <c r="M2090">
        <v>-3.1150000000000002</v>
      </c>
      <c r="N2090">
        <v>-3.25</v>
      </c>
      <c r="O2090">
        <v>1.099</v>
      </c>
      <c r="P2090">
        <v>1.0880000000000001</v>
      </c>
      <c r="Q2090">
        <v>1.085</v>
      </c>
      <c r="R2090">
        <v>0.78100000000000003</v>
      </c>
      <c r="S2090">
        <v>0.32700000000000001</v>
      </c>
    </row>
    <row r="2091" spans="1:19" x14ac:dyDescent="0.3">
      <c r="A2091">
        <v>540</v>
      </c>
      <c r="B2091">
        <v>-0.35399999999999998</v>
      </c>
      <c r="C2091">
        <v>-1.3540000000000001</v>
      </c>
      <c r="D2091">
        <v>-2.351</v>
      </c>
      <c r="E2091">
        <v>-3.1160000000000001</v>
      </c>
      <c r="F2091">
        <v>-3.25</v>
      </c>
      <c r="G2091">
        <v>2.9</v>
      </c>
      <c r="H2091">
        <v>0.01</v>
      </c>
      <c r="I2091">
        <v>2.9390000000000001</v>
      </c>
      <c r="J2091">
        <v>-0.34699999999999998</v>
      </c>
      <c r="K2091">
        <v>-1.353</v>
      </c>
      <c r="L2091">
        <v>-2.3519999999999999</v>
      </c>
      <c r="M2091">
        <v>-3.1150000000000002</v>
      </c>
      <c r="N2091">
        <v>-3.25</v>
      </c>
      <c r="O2091">
        <v>1.101</v>
      </c>
      <c r="P2091">
        <v>1.089</v>
      </c>
      <c r="Q2091">
        <v>1.085</v>
      </c>
      <c r="R2091">
        <v>0.78100000000000003</v>
      </c>
      <c r="S2091">
        <v>0.32600000000000001</v>
      </c>
    </row>
    <row r="2092" spans="1:19" x14ac:dyDescent="0.3">
      <c r="A2092">
        <v>600</v>
      </c>
      <c r="B2092">
        <v>-0.35399999999999998</v>
      </c>
      <c r="C2092">
        <v>-1.3540000000000001</v>
      </c>
      <c r="D2092">
        <v>-2.351</v>
      </c>
      <c r="E2092">
        <v>-3.1160000000000001</v>
      </c>
      <c r="F2092">
        <v>-3.25</v>
      </c>
      <c r="G2092">
        <v>2.9</v>
      </c>
      <c r="H2092">
        <v>0.01</v>
      </c>
      <c r="I2092">
        <v>2.9390000000000001</v>
      </c>
      <c r="J2092">
        <v>-0.34499999999999997</v>
      </c>
      <c r="K2092">
        <v>-1.353</v>
      </c>
      <c r="L2092">
        <v>-2.3519999999999999</v>
      </c>
      <c r="M2092">
        <v>-3.1150000000000002</v>
      </c>
      <c r="N2092">
        <v>-3.25</v>
      </c>
      <c r="O2092">
        <v>1.1020000000000001</v>
      </c>
      <c r="P2092">
        <v>1.0900000000000001</v>
      </c>
      <c r="Q2092">
        <v>1.0860000000000001</v>
      </c>
      <c r="R2092">
        <v>0.78100000000000003</v>
      </c>
      <c r="S2092">
        <v>0.32600000000000001</v>
      </c>
    </row>
    <row r="2094" spans="1:19" x14ac:dyDescent="0.3">
      <c r="A2094" t="s">
        <v>0</v>
      </c>
      <c r="B2094" t="s">
        <v>162</v>
      </c>
    </row>
    <row r="2095" spans="1:19" x14ac:dyDescent="0.3">
      <c r="A2095">
        <v>0</v>
      </c>
      <c r="B2095">
        <v>-0.35399999999999998</v>
      </c>
      <c r="C2095">
        <v>-1.3540000000000001</v>
      </c>
      <c r="D2095">
        <v>-2.351</v>
      </c>
      <c r="E2095">
        <v>-3.1160000000000001</v>
      </c>
      <c r="F2095">
        <v>-3.25</v>
      </c>
      <c r="G2095">
        <v>2.9</v>
      </c>
      <c r="H2095">
        <v>0.01</v>
      </c>
      <c r="I2095">
        <v>2.7210000000000001</v>
      </c>
      <c r="J2095">
        <v>-0.35399999999999998</v>
      </c>
      <c r="K2095">
        <v>-1.3540000000000001</v>
      </c>
      <c r="L2095">
        <v>-2.351</v>
      </c>
      <c r="M2095">
        <v>-3.1160000000000001</v>
      </c>
      <c r="N2095">
        <v>-3.25</v>
      </c>
      <c r="O2095">
        <v>1.079</v>
      </c>
      <c r="P2095">
        <v>1.079</v>
      </c>
      <c r="Q2095">
        <v>1.0740000000000001</v>
      </c>
      <c r="R2095">
        <v>0.77200000000000002</v>
      </c>
      <c r="S2095">
        <v>0.31900000000000001</v>
      </c>
    </row>
    <row r="2096" spans="1:19" x14ac:dyDescent="0.3">
      <c r="A2096">
        <v>60</v>
      </c>
      <c r="B2096">
        <v>-0.35399999999999998</v>
      </c>
      <c r="C2096">
        <v>-1.3540000000000001</v>
      </c>
      <c r="D2096">
        <v>-2.351</v>
      </c>
      <c r="E2096">
        <v>-3.1160000000000001</v>
      </c>
      <c r="F2096">
        <v>-3.25</v>
      </c>
      <c r="G2096">
        <v>2.9</v>
      </c>
      <c r="H2096">
        <v>0.01</v>
      </c>
      <c r="I2096">
        <v>2.7210000000000001</v>
      </c>
      <c r="J2096">
        <v>-0.35399999999999998</v>
      </c>
      <c r="K2096">
        <v>-1.3540000000000001</v>
      </c>
      <c r="L2096">
        <v>-2.351</v>
      </c>
      <c r="M2096">
        <v>-3.1160000000000001</v>
      </c>
      <c r="N2096">
        <v>-3.2469999999999999</v>
      </c>
      <c r="O2096">
        <v>1.083</v>
      </c>
      <c r="P2096">
        <v>1.085</v>
      </c>
      <c r="Q2096">
        <v>1.081</v>
      </c>
      <c r="R2096">
        <v>0.77800000000000002</v>
      </c>
      <c r="S2096">
        <v>0.312</v>
      </c>
    </row>
    <row r="2097" spans="1:19" x14ac:dyDescent="0.3">
      <c r="A2097">
        <v>120</v>
      </c>
      <c r="B2097">
        <v>-0.35399999999999998</v>
      </c>
      <c r="C2097">
        <v>-1.3540000000000001</v>
      </c>
      <c r="D2097">
        <v>-2.351</v>
      </c>
      <c r="E2097">
        <v>-3.1160000000000001</v>
      </c>
      <c r="F2097">
        <v>-3.25</v>
      </c>
      <c r="G2097">
        <v>2.9</v>
      </c>
      <c r="H2097">
        <v>0.01</v>
      </c>
      <c r="I2097">
        <v>2.7210000000000001</v>
      </c>
      <c r="J2097">
        <v>-0.35399999999999998</v>
      </c>
      <c r="K2097">
        <v>-1.3540000000000001</v>
      </c>
      <c r="L2097">
        <v>-2.351</v>
      </c>
      <c r="M2097">
        <v>-3.1139999999999999</v>
      </c>
      <c r="N2097">
        <v>-3.2440000000000002</v>
      </c>
      <c r="O2097">
        <v>1.087</v>
      </c>
      <c r="P2097">
        <v>1.087</v>
      </c>
      <c r="Q2097">
        <v>1.0820000000000001</v>
      </c>
      <c r="R2097">
        <v>0.78100000000000003</v>
      </c>
      <c r="S2097">
        <v>0.30599999999999999</v>
      </c>
    </row>
    <row r="2098" spans="1:19" x14ac:dyDescent="0.3">
      <c r="A2098">
        <v>180</v>
      </c>
      <c r="B2098">
        <v>-0.35399999999999998</v>
      </c>
      <c r="C2098">
        <v>-1.3540000000000001</v>
      </c>
      <c r="D2098">
        <v>-2.351</v>
      </c>
      <c r="E2098">
        <v>-3.1160000000000001</v>
      </c>
      <c r="F2098">
        <v>-3.25</v>
      </c>
      <c r="G2098">
        <v>2.9</v>
      </c>
      <c r="H2098">
        <v>0.01</v>
      </c>
      <c r="I2098">
        <v>2.7210000000000001</v>
      </c>
      <c r="J2098">
        <v>-0.35299999999999998</v>
      </c>
      <c r="K2098">
        <v>-1.3540000000000001</v>
      </c>
      <c r="L2098">
        <v>-2.351</v>
      </c>
      <c r="M2098">
        <v>-3.1139999999999999</v>
      </c>
      <c r="N2098">
        <v>-3.2410000000000001</v>
      </c>
      <c r="O2098">
        <v>1.089</v>
      </c>
      <c r="P2098">
        <v>1.0880000000000001</v>
      </c>
      <c r="Q2098">
        <v>1.0840000000000001</v>
      </c>
      <c r="R2098">
        <v>0.78200000000000003</v>
      </c>
      <c r="S2098">
        <v>0.3</v>
      </c>
    </row>
    <row r="2099" spans="1:19" x14ac:dyDescent="0.3">
      <c r="A2099">
        <v>240</v>
      </c>
      <c r="B2099">
        <v>-0.35399999999999998</v>
      </c>
      <c r="C2099">
        <v>-1.3540000000000001</v>
      </c>
      <c r="D2099">
        <v>-2.351</v>
      </c>
      <c r="E2099">
        <v>-3.1160000000000001</v>
      </c>
      <c r="F2099">
        <v>-3.25</v>
      </c>
      <c r="G2099">
        <v>2.9</v>
      </c>
      <c r="H2099">
        <v>0.01</v>
      </c>
      <c r="I2099">
        <v>2.7210000000000001</v>
      </c>
      <c r="J2099">
        <v>-0.35299999999999998</v>
      </c>
      <c r="K2099">
        <v>-1.3540000000000001</v>
      </c>
      <c r="L2099">
        <v>-2.351</v>
      </c>
      <c r="M2099">
        <v>-3.1150000000000002</v>
      </c>
      <c r="N2099">
        <v>-3.238</v>
      </c>
      <c r="O2099">
        <v>1.0920000000000001</v>
      </c>
      <c r="P2099">
        <v>1.089</v>
      </c>
      <c r="Q2099">
        <v>1.085</v>
      </c>
      <c r="R2099">
        <v>0.78500000000000003</v>
      </c>
      <c r="S2099">
        <v>0.29399999999999998</v>
      </c>
    </row>
    <row r="2100" spans="1:19" x14ac:dyDescent="0.3">
      <c r="A2100">
        <v>300</v>
      </c>
      <c r="B2100">
        <v>-0.35399999999999998</v>
      </c>
      <c r="C2100">
        <v>-1.3540000000000001</v>
      </c>
      <c r="D2100">
        <v>-2.351</v>
      </c>
      <c r="E2100">
        <v>-3.1160000000000001</v>
      </c>
      <c r="F2100">
        <v>-3.25</v>
      </c>
      <c r="G2100">
        <v>2.9</v>
      </c>
      <c r="H2100">
        <v>0.01</v>
      </c>
      <c r="I2100">
        <v>2.7210000000000001</v>
      </c>
      <c r="J2100">
        <v>-0.35099999999999998</v>
      </c>
      <c r="K2100">
        <v>-1.3540000000000001</v>
      </c>
      <c r="L2100">
        <v>-2.351</v>
      </c>
      <c r="M2100">
        <v>-3.1150000000000002</v>
      </c>
      <c r="N2100">
        <v>-3.2349999999999999</v>
      </c>
      <c r="O2100">
        <v>1.0940000000000001</v>
      </c>
      <c r="P2100">
        <v>1.0880000000000001</v>
      </c>
      <c r="Q2100">
        <v>1.0840000000000001</v>
      </c>
      <c r="R2100">
        <v>0.78500000000000003</v>
      </c>
      <c r="S2100">
        <v>0.29299999999999998</v>
      </c>
    </row>
    <row r="2101" spans="1:19" x14ac:dyDescent="0.3">
      <c r="A2101">
        <v>360</v>
      </c>
      <c r="B2101">
        <v>-0.35399999999999998</v>
      </c>
      <c r="C2101">
        <v>-1.3540000000000001</v>
      </c>
      <c r="D2101">
        <v>-2.351</v>
      </c>
      <c r="E2101">
        <v>-3.1160000000000001</v>
      </c>
      <c r="F2101">
        <v>-3.25</v>
      </c>
      <c r="G2101">
        <v>2.9</v>
      </c>
      <c r="H2101">
        <v>0.01</v>
      </c>
      <c r="I2101">
        <v>2.7210000000000001</v>
      </c>
      <c r="J2101">
        <v>-0.35099999999999998</v>
      </c>
      <c r="K2101">
        <v>-1.3540000000000001</v>
      </c>
      <c r="L2101">
        <v>-2.351</v>
      </c>
      <c r="M2101">
        <v>-3.1150000000000002</v>
      </c>
      <c r="N2101">
        <v>-3.2320000000000002</v>
      </c>
      <c r="O2101">
        <v>1.0960000000000001</v>
      </c>
      <c r="P2101">
        <v>1.0880000000000001</v>
      </c>
      <c r="Q2101">
        <v>1.085</v>
      </c>
      <c r="R2101">
        <v>0.78200000000000003</v>
      </c>
      <c r="S2101">
        <v>0.29099999999999998</v>
      </c>
    </row>
    <row r="2102" spans="1:19" x14ac:dyDescent="0.3">
      <c r="A2102">
        <v>420</v>
      </c>
      <c r="B2102">
        <v>-0.35399999999999998</v>
      </c>
      <c r="C2102">
        <v>-1.3540000000000001</v>
      </c>
      <c r="D2102">
        <v>-2.351</v>
      </c>
      <c r="E2102">
        <v>-3.1160000000000001</v>
      </c>
      <c r="F2102">
        <v>-3.25</v>
      </c>
      <c r="G2102">
        <v>2.9</v>
      </c>
      <c r="H2102">
        <v>0.01</v>
      </c>
      <c r="I2102">
        <v>2.7210000000000001</v>
      </c>
      <c r="J2102">
        <v>-0.34899999999999998</v>
      </c>
      <c r="K2102">
        <v>-1.3540000000000001</v>
      </c>
      <c r="L2102">
        <v>-2.3519999999999999</v>
      </c>
      <c r="M2102">
        <v>-3.1139999999999999</v>
      </c>
      <c r="N2102">
        <v>-3.2290000000000001</v>
      </c>
      <c r="O2102">
        <v>1.097</v>
      </c>
      <c r="P2102">
        <v>1.0880000000000001</v>
      </c>
      <c r="Q2102">
        <v>1.0860000000000001</v>
      </c>
      <c r="R2102">
        <v>0.77700000000000002</v>
      </c>
      <c r="S2102">
        <v>0.28899999999999998</v>
      </c>
    </row>
    <row r="2103" spans="1:19" x14ac:dyDescent="0.3">
      <c r="A2103">
        <v>480</v>
      </c>
      <c r="B2103">
        <v>-0.35399999999999998</v>
      </c>
      <c r="C2103">
        <v>-1.3540000000000001</v>
      </c>
      <c r="D2103">
        <v>-2.351</v>
      </c>
      <c r="E2103">
        <v>-3.1160000000000001</v>
      </c>
      <c r="F2103">
        <v>-3.25</v>
      </c>
      <c r="G2103">
        <v>2.9</v>
      </c>
      <c r="H2103">
        <v>0.01</v>
      </c>
      <c r="I2103">
        <v>2.7210000000000001</v>
      </c>
      <c r="J2103">
        <v>-0.34799999999999998</v>
      </c>
      <c r="K2103">
        <v>-1.3540000000000001</v>
      </c>
      <c r="L2103">
        <v>-2.3519999999999999</v>
      </c>
      <c r="M2103">
        <v>-3.1120000000000001</v>
      </c>
      <c r="N2103">
        <v>-3.226</v>
      </c>
      <c r="O2103">
        <v>1.099</v>
      </c>
      <c r="P2103">
        <v>1.0880000000000001</v>
      </c>
      <c r="Q2103">
        <v>1.0860000000000001</v>
      </c>
      <c r="R2103">
        <v>0.77200000000000002</v>
      </c>
      <c r="S2103">
        <v>0.28599999999999998</v>
      </c>
    </row>
    <row r="2104" spans="1:19" x14ac:dyDescent="0.3">
      <c r="A2104">
        <v>540</v>
      </c>
      <c r="B2104">
        <v>-0.35399999999999998</v>
      </c>
      <c r="C2104">
        <v>-1.3540000000000001</v>
      </c>
      <c r="D2104">
        <v>-2.351</v>
      </c>
      <c r="E2104">
        <v>-3.1160000000000001</v>
      </c>
      <c r="F2104">
        <v>-3.25</v>
      </c>
      <c r="G2104">
        <v>2.9</v>
      </c>
      <c r="H2104">
        <v>0.01</v>
      </c>
      <c r="I2104">
        <v>2.7210000000000001</v>
      </c>
      <c r="J2104">
        <v>-0.34699999999999998</v>
      </c>
      <c r="K2104">
        <v>-1.353</v>
      </c>
      <c r="L2104">
        <v>-2.3519999999999999</v>
      </c>
      <c r="M2104">
        <v>-3.11</v>
      </c>
      <c r="N2104">
        <v>-3.2229999999999999</v>
      </c>
      <c r="O2104">
        <v>1.101</v>
      </c>
      <c r="P2104">
        <v>1.089</v>
      </c>
      <c r="Q2104">
        <v>1.085</v>
      </c>
      <c r="R2104">
        <v>0.76700000000000002</v>
      </c>
      <c r="S2104">
        <v>0.28299999999999997</v>
      </c>
    </row>
    <row r="2105" spans="1:19" x14ac:dyDescent="0.3">
      <c r="A2105">
        <v>600</v>
      </c>
      <c r="B2105">
        <v>-0.35399999999999998</v>
      </c>
      <c r="C2105">
        <v>-1.3540000000000001</v>
      </c>
      <c r="D2105">
        <v>-2.351</v>
      </c>
      <c r="E2105">
        <v>-3.1160000000000001</v>
      </c>
      <c r="F2105">
        <v>-3.25</v>
      </c>
      <c r="G2105">
        <v>2.9</v>
      </c>
      <c r="H2105">
        <v>0.01</v>
      </c>
      <c r="I2105">
        <v>2.7210000000000001</v>
      </c>
      <c r="J2105">
        <v>-0.34499999999999997</v>
      </c>
      <c r="K2105">
        <v>-1.353</v>
      </c>
      <c r="L2105">
        <v>-2.3519999999999999</v>
      </c>
      <c r="M2105">
        <v>-3.1080000000000001</v>
      </c>
      <c r="N2105">
        <v>-3.22</v>
      </c>
      <c r="O2105">
        <v>1.1020000000000001</v>
      </c>
      <c r="P2105">
        <v>1.0900000000000001</v>
      </c>
      <c r="Q2105">
        <v>1.0860000000000001</v>
      </c>
      <c r="R2105">
        <v>0.76400000000000001</v>
      </c>
      <c r="S2105">
        <v>0.28100000000000003</v>
      </c>
    </row>
    <row r="2107" spans="1:19" x14ac:dyDescent="0.3">
      <c r="A2107" t="s">
        <v>0</v>
      </c>
      <c r="B2107" t="s">
        <v>163</v>
      </c>
    </row>
    <row r="2108" spans="1:19" x14ac:dyDescent="0.3">
      <c r="A2108">
        <v>0</v>
      </c>
      <c r="B2108">
        <v>-0.32100000000000001</v>
      </c>
      <c r="C2108">
        <v>-1.321</v>
      </c>
      <c r="D2108">
        <v>-2.3180000000000001</v>
      </c>
      <c r="E2108">
        <v>-3.1070000000000002</v>
      </c>
      <c r="F2108">
        <v>-3.26</v>
      </c>
      <c r="G2108">
        <v>3.1</v>
      </c>
      <c r="H2108">
        <v>-0.01</v>
      </c>
      <c r="I2108">
        <v>3.3439999999999999</v>
      </c>
      <c r="J2108">
        <v>-0.32100000000000001</v>
      </c>
      <c r="K2108">
        <v>-1.321</v>
      </c>
      <c r="L2108">
        <v>-2.3180000000000001</v>
      </c>
      <c r="M2108">
        <v>-3.1070000000000002</v>
      </c>
      <c r="N2108">
        <v>-3.26</v>
      </c>
      <c r="O2108">
        <v>1.097</v>
      </c>
      <c r="P2108">
        <v>1.097</v>
      </c>
      <c r="Q2108">
        <v>1.0920000000000001</v>
      </c>
      <c r="R2108">
        <v>0.81499999999999995</v>
      </c>
      <c r="S2108">
        <v>0.34399999999999997</v>
      </c>
    </row>
    <row r="2109" spans="1:19" x14ac:dyDescent="0.3">
      <c r="A2109">
        <v>60</v>
      </c>
      <c r="B2109">
        <v>-0.32100000000000001</v>
      </c>
      <c r="C2109">
        <v>-1.321</v>
      </c>
      <c r="D2109">
        <v>-2.3180000000000001</v>
      </c>
      <c r="E2109">
        <v>-3.1070000000000002</v>
      </c>
      <c r="F2109">
        <v>-3.26</v>
      </c>
      <c r="G2109">
        <v>3.1</v>
      </c>
      <c r="H2109">
        <v>-0.01</v>
      </c>
      <c r="I2109">
        <v>3.3439999999999999</v>
      </c>
      <c r="J2109">
        <v>-0.32400000000000001</v>
      </c>
      <c r="K2109">
        <v>-1.321</v>
      </c>
      <c r="L2109">
        <v>-2.3180000000000001</v>
      </c>
      <c r="M2109">
        <v>-3.1059999999999999</v>
      </c>
      <c r="N2109">
        <v>-3.2629999999999999</v>
      </c>
      <c r="O2109">
        <v>1.099</v>
      </c>
      <c r="P2109">
        <v>1.1100000000000001</v>
      </c>
      <c r="Q2109">
        <v>1.105</v>
      </c>
      <c r="R2109">
        <v>0.82</v>
      </c>
      <c r="S2109">
        <v>0.35199999999999998</v>
      </c>
    </row>
    <row r="2110" spans="1:19" x14ac:dyDescent="0.3">
      <c r="A2110">
        <v>120</v>
      </c>
      <c r="B2110">
        <v>-0.32100000000000001</v>
      </c>
      <c r="C2110">
        <v>-1.321</v>
      </c>
      <c r="D2110">
        <v>-2.3180000000000001</v>
      </c>
      <c r="E2110">
        <v>-3.1070000000000002</v>
      </c>
      <c r="F2110">
        <v>-3.26</v>
      </c>
      <c r="G2110">
        <v>3.1</v>
      </c>
      <c r="H2110">
        <v>-0.01</v>
      </c>
      <c r="I2110">
        <v>3.3439999999999999</v>
      </c>
      <c r="J2110">
        <v>-0.32600000000000001</v>
      </c>
      <c r="K2110">
        <v>-1.321</v>
      </c>
      <c r="L2110">
        <v>-2.3180000000000001</v>
      </c>
      <c r="M2110">
        <v>-3.105</v>
      </c>
      <c r="N2110">
        <v>-3.266</v>
      </c>
      <c r="O2110">
        <v>1.099</v>
      </c>
      <c r="P2110">
        <v>1.1120000000000001</v>
      </c>
      <c r="Q2110">
        <v>1.109</v>
      </c>
      <c r="R2110">
        <v>0.82599999999999996</v>
      </c>
      <c r="S2110">
        <v>0.36099999999999999</v>
      </c>
    </row>
    <row r="2111" spans="1:19" x14ac:dyDescent="0.3">
      <c r="A2111">
        <v>180</v>
      </c>
      <c r="B2111">
        <v>-0.32100000000000001</v>
      </c>
      <c r="C2111">
        <v>-1.321</v>
      </c>
      <c r="D2111">
        <v>-2.3180000000000001</v>
      </c>
      <c r="E2111">
        <v>-3.1070000000000002</v>
      </c>
      <c r="F2111">
        <v>-3.26</v>
      </c>
      <c r="G2111">
        <v>3.1</v>
      </c>
      <c r="H2111">
        <v>-0.01</v>
      </c>
      <c r="I2111">
        <v>3.3439999999999999</v>
      </c>
      <c r="J2111">
        <v>-0.32900000000000001</v>
      </c>
      <c r="K2111">
        <v>-1.32</v>
      </c>
      <c r="L2111">
        <v>-2.3180000000000001</v>
      </c>
      <c r="M2111">
        <v>-3.105</v>
      </c>
      <c r="N2111">
        <v>-3.2690000000000001</v>
      </c>
      <c r="O2111">
        <v>1.099</v>
      </c>
      <c r="P2111">
        <v>1.115</v>
      </c>
      <c r="Q2111">
        <v>1.1100000000000001</v>
      </c>
      <c r="R2111">
        <v>0.82799999999999996</v>
      </c>
      <c r="S2111">
        <v>0.36799999999999999</v>
      </c>
    </row>
    <row r="2112" spans="1:19" x14ac:dyDescent="0.3">
      <c r="A2112">
        <v>240</v>
      </c>
      <c r="B2112">
        <v>-0.32100000000000001</v>
      </c>
      <c r="C2112">
        <v>-1.321</v>
      </c>
      <c r="D2112">
        <v>-2.3180000000000001</v>
      </c>
      <c r="E2112">
        <v>-3.1070000000000002</v>
      </c>
      <c r="F2112">
        <v>-3.26</v>
      </c>
      <c r="G2112">
        <v>3.1</v>
      </c>
      <c r="H2112">
        <v>-0.01</v>
      </c>
      <c r="I2112">
        <v>3.3439999999999999</v>
      </c>
      <c r="J2112">
        <v>-0.33</v>
      </c>
      <c r="K2112">
        <v>-1.32</v>
      </c>
      <c r="L2112">
        <v>-2.3180000000000001</v>
      </c>
      <c r="M2112">
        <v>-3.1040000000000001</v>
      </c>
      <c r="N2112">
        <v>-3.2719999999999998</v>
      </c>
      <c r="O2112">
        <v>1.0980000000000001</v>
      </c>
      <c r="P2112">
        <v>1.1160000000000001</v>
      </c>
      <c r="Q2112">
        <v>1.111</v>
      </c>
      <c r="R2112">
        <v>0.82699999999999996</v>
      </c>
      <c r="S2112">
        <v>0.374</v>
      </c>
    </row>
    <row r="2113" spans="1:19" x14ac:dyDescent="0.3">
      <c r="A2113">
        <v>300</v>
      </c>
      <c r="B2113">
        <v>-0.32100000000000001</v>
      </c>
      <c r="C2113">
        <v>-1.321</v>
      </c>
      <c r="D2113">
        <v>-2.3180000000000001</v>
      </c>
      <c r="E2113">
        <v>-3.1070000000000002</v>
      </c>
      <c r="F2113">
        <v>-3.26</v>
      </c>
      <c r="G2113">
        <v>3.1</v>
      </c>
      <c r="H2113">
        <v>-0.01</v>
      </c>
      <c r="I2113">
        <v>3.3439999999999999</v>
      </c>
      <c r="J2113">
        <v>-0.33200000000000002</v>
      </c>
      <c r="K2113">
        <v>-1.321</v>
      </c>
      <c r="L2113">
        <v>-2.319</v>
      </c>
      <c r="M2113">
        <v>-3.1030000000000002</v>
      </c>
      <c r="N2113">
        <v>-3.2749999999999999</v>
      </c>
      <c r="O2113">
        <v>1.0980000000000001</v>
      </c>
      <c r="P2113">
        <v>1.115</v>
      </c>
      <c r="Q2113">
        <v>1.1120000000000001</v>
      </c>
      <c r="R2113">
        <v>0.82499999999999996</v>
      </c>
      <c r="S2113">
        <v>0.38</v>
      </c>
    </row>
    <row r="2114" spans="1:19" x14ac:dyDescent="0.3">
      <c r="A2114">
        <v>360</v>
      </c>
      <c r="B2114">
        <v>-0.32100000000000001</v>
      </c>
      <c r="C2114">
        <v>-1.321</v>
      </c>
      <c r="D2114">
        <v>-2.3180000000000001</v>
      </c>
      <c r="E2114">
        <v>-3.1070000000000002</v>
      </c>
      <c r="F2114">
        <v>-3.26</v>
      </c>
      <c r="G2114">
        <v>3.1</v>
      </c>
      <c r="H2114">
        <v>-0.01</v>
      </c>
      <c r="I2114">
        <v>3.3439999999999999</v>
      </c>
      <c r="J2114">
        <v>-0.33300000000000002</v>
      </c>
      <c r="K2114">
        <v>-1.3220000000000001</v>
      </c>
      <c r="L2114">
        <v>-2.319</v>
      </c>
      <c r="M2114">
        <v>-3.1040000000000001</v>
      </c>
      <c r="N2114">
        <v>-3.278</v>
      </c>
      <c r="O2114">
        <v>1.097</v>
      </c>
      <c r="P2114">
        <v>1.113</v>
      </c>
      <c r="Q2114">
        <v>1.1120000000000001</v>
      </c>
      <c r="R2114">
        <v>0.82699999999999996</v>
      </c>
      <c r="S2114">
        <v>0.38600000000000001</v>
      </c>
    </row>
    <row r="2115" spans="1:19" x14ac:dyDescent="0.3">
      <c r="A2115">
        <v>420</v>
      </c>
      <c r="B2115">
        <v>-0.32100000000000001</v>
      </c>
      <c r="C2115">
        <v>-1.321</v>
      </c>
      <c r="D2115">
        <v>-2.3180000000000001</v>
      </c>
      <c r="E2115">
        <v>-3.1070000000000002</v>
      </c>
      <c r="F2115">
        <v>-3.26</v>
      </c>
      <c r="G2115">
        <v>3.1</v>
      </c>
      <c r="H2115">
        <v>-0.01</v>
      </c>
      <c r="I2115">
        <v>3.3439999999999999</v>
      </c>
      <c r="J2115">
        <v>-0.33500000000000002</v>
      </c>
      <c r="K2115">
        <v>-1.323</v>
      </c>
      <c r="L2115">
        <v>-2.319</v>
      </c>
      <c r="M2115">
        <v>-3.105</v>
      </c>
      <c r="N2115">
        <v>-3.2810000000000001</v>
      </c>
      <c r="O2115">
        <v>1.095</v>
      </c>
      <c r="P2115">
        <v>1.111</v>
      </c>
      <c r="Q2115">
        <v>1.1120000000000001</v>
      </c>
      <c r="R2115">
        <v>0.83099999999999996</v>
      </c>
      <c r="S2115">
        <v>0.38900000000000001</v>
      </c>
    </row>
    <row r="2116" spans="1:19" x14ac:dyDescent="0.3">
      <c r="A2116">
        <v>480</v>
      </c>
      <c r="B2116">
        <v>-0.32100000000000001</v>
      </c>
      <c r="C2116">
        <v>-1.321</v>
      </c>
      <c r="D2116">
        <v>-2.3180000000000001</v>
      </c>
      <c r="E2116">
        <v>-3.1070000000000002</v>
      </c>
      <c r="F2116">
        <v>-3.26</v>
      </c>
      <c r="G2116">
        <v>3.1</v>
      </c>
      <c r="H2116">
        <v>-0.01</v>
      </c>
      <c r="I2116">
        <v>3.3439999999999999</v>
      </c>
      <c r="J2116">
        <v>-0.33600000000000002</v>
      </c>
      <c r="K2116">
        <v>-1.323</v>
      </c>
      <c r="L2116">
        <v>-2.3180000000000001</v>
      </c>
      <c r="M2116">
        <v>-3.1070000000000002</v>
      </c>
      <c r="N2116">
        <v>-3.2839999999999998</v>
      </c>
      <c r="O2116">
        <v>1.0940000000000001</v>
      </c>
      <c r="P2116">
        <v>1.109</v>
      </c>
      <c r="Q2116">
        <v>1.1120000000000001</v>
      </c>
      <c r="R2116">
        <v>0.83499999999999996</v>
      </c>
      <c r="S2116">
        <v>0.39200000000000002</v>
      </c>
    </row>
    <row r="2117" spans="1:19" x14ac:dyDescent="0.3">
      <c r="A2117">
        <v>540</v>
      </c>
      <c r="B2117">
        <v>-0.32100000000000001</v>
      </c>
      <c r="C2117">
        <v>-1.321</v>
      </c>
      <c r="D2117">
        <v>-2.3180000000000001</v>
      </c>
      <c r="E2117">
        <v>-3.1070000000000002</v>
      </c>
      <c r="F2117">
        <v>-3.26</v>
      </c>
      <c r="G2117">
        <v>3.1</v>
      </c>
      <c r="H2117">
        <v>-0.01</v>
      </c>
      <c r="I2117">
        <v>3.3439999999999999</v>
      </c>
      <c r="J2117">
        <v>-0.33800000000000002</v>
      </c>
      <c r="K2117">
        <v>-1.325</v>
      </c>
      <c r="L2117">
        <v>-2.319</v>
      </c>
      <c r="M2117">
        <v>-3.1080000000000001</v>
      </c>
      <c r="N2117">
        <v>-3.2869999999999999</v>
      </c>
      <c r="O2117">
        <v>1.093</v>
      </c>
      <c r="P2117">
        <v>1.1080000000000001</v>
      </c>
      <c r="Q2117">
        <v>1.1120000000000001</v>
      </c>
      <c r="R2117">
        <v>0.83899999999999997</v>
      </c>
      <c r="S2117">
        <v>0.39400000000000002</v>
      </c>
    </row>
    <row r="2118" spans="1:19" x14ac:dyDescent="0.3">
      <c r="A2118">
        <v>600</v>
      </c>
      <c r="B2118">
        <v>-0.32100000000000001</v>
      </c>
      <c r="C2118">
        <v>-1.321</v>
      </c>
      <c r="D2118">
        <v>-2.3180000000000001</v>
      </c>
      <c r="E2118">
        <v>-3.1070000000000002</v>
      </c>
      <c r="F2118">
        <v>-3.26</v>
      </c>
      <c r="G2118">
        <v>3.1</v>
      </c>
      <c r="H2118">
        <v>-0.01</v>
      </c>
      <c r="I2118">
        <v>3.3439999999999999</v>
      </c>
      <c r="J2118">
        <v>-0.34</v>
      </c>
      <c r="K2118">
        <v>-1.3260000000000001</v>
      </c>
      <c r="L2118">
        <v>-2.319</v>
      </c>
      <c r="M2118">
        <v>-3.11</v>
      </c>
      <c r="N2118">
        <v>-3.29</v>
      </c>
      <c r="O2118">
        <v>1.0920000000000001</v>
      </c>
      <c r="P2118">
        <v>1.1060000000000001</v>
      </c>
      <c r="Q2118">
        <v>1.113</v>
      </c>
      <c r="R2118">
        <v>0.84199999999999997</v>
      </c>
      <c r="S2118">
        <v>0.39600000000000002</v>
      </c>
    </row>
    <row r="2120" spans="1:19" x14ac:dyDescent="0.3">
      <c r="A2120" t="s">
        <v>0</v>
      </c>
      <c r="B2120" t="s">
        <v>164</v>
      </c>
    </row>
    <row r="2121" spans="1:19" x14ac:dyDescent="0.3">
      <c r="A2121">
        <v>0</v>
      </c>
      <c r="B2121">
        <v>-0.32100000000000001</v>
      </c>
      <c r="C2121">
        <v>-1.321</v>
      </c>
      <c r="D2121">
        <v>-2.3180000000000001</v>
      </c>
      <c r="E2121">
        <v>-3.1070000000000002</v>
      </c>
      <c r="F2121">
        <v>-3.26</v>
      </c>
      <c r="G2121">
        <v>3.1</v>
      </c>
      <c r="H2121">
        <v>-0.01</v>
      </c>
      <c r="I2121">
        <v>3.1440000000000001</v>
      </c>
      <c r="J2121">
        <v>-0.32100000000000001</v>
      </c>
      <c r="K2121">
        <v>-1.321</v>
      </c>
      <c r="L2121">
        <v>-2.3180000000000001</v>
      </c>
      <c r="M2121">
        <v>-3.1070000000000002</v>
      </c>
      <c r="N2121">
        <v>-3.26</v>
      </c>
      <c r="O2121">
        <v>1.097</v>
      </c>
      <c r="P2121">
        <v>1.097</v>
      </c>
      <c r="Q2121">
        <v>1.0920000000000001</v>
      </c>
      <c r="R2121">
        <v>0.81499999999999995</v>
      </c>
      <c r="S2121">
        <v>0.34399999999999997</v>
      </c>
    </row>
    <row r="2122" spans="1:19" x14ac:dyDescent="0.3">
      <c r="A2122">
        <v>60</v>
      </c>
      <c r="B2122">
        <v>-0.32100000000000001</v>
      </c>
      <c r="C2122">
        <v>-1.321</v>
      </c>
      <c r="D2122">
        <v>-2.3180000000000001</v>
      </c>
      <c r="E2122">
        <v>-3.1070000000000002</v>
      </c>
      <c r="F2122">
        <v>-3.26</v>
      </c>
      <c r="G2122">
        <v>3.1</v>
      </c>
      <c r="H2122">
        <v>-0.01</v>
      </c>
      <c r="I2122">
        <v>3.1440000000000001</v>
      </c>
      <c r="J2122">
        <v>-0.32400000000000001</v>
      </c>
      <c r="K2122">
        <v>-1.321</v>
      </c>
      <c r="L2122">
        <v>-2.3180000000000001</v>
      </c>
      <c r="M2122">
        <v>-3.1059999999999999</v>
      </c>
      <c r="N2122">
        <v>-3.26</v>
      </c>
      <c r="O2122">
        <v>1.099</v>
      </c>
      <c r="P2122">
        <v>1.1100000000000001</v>
      </c>
      <c r="Q2122">
        <v>1.105</v>
      </c>
      <c r="R2122">
        <v>0.82099999999999995</v>
      </c>
      <c r="S2122">
        <v>0.34499999999999997</v>
      </c>
    </row>
    <row r="2123" spans="1:19" x14ac:dyDescent="0.3">
      <c r="A2123">
        <v>120</v>
      </c>
      <c r="B2123">
        <v>-0.32100000000000001</v>
      </c>
      <c r="C2123">
        <v>-1.321</v>
      </c>
      <c r="D2123">
        <v>-2.3180000000000001</v>
      </c>
      <c r="E2123">
        <v>-3.1070000000000002</v>
      </c>
      <c r="F2123">
        <v>-3.26</v>
      </c>
      <c r="G2123">
        <v>3.1</v>
      </c>
      <c r="H2123">
        <v>-0.01</v>
      </c>
      <c r="I2123">
        <v>3.1440000000000001</v>
      </c>
      <c r="J2123">
        <v>-0.32600000000000001</v>
      </c>
      <c r="K2123">
        <v>-1.321</v>
      </c>
      <c r="L2123">
        <v>-2.3180000000000001</v>
      </c>
      <c r="M2123">
        <v>-3.105</v>
      </c>
      <c r="N2123">
        <v>-3.26</v>
      </c>
      <c r="O2123">
        <v>1.099</v>
      </c>
      <c r="P2123">
        <v>1.1120000000000001</v>
      </c>
      <c r="Q2123">
        <v>1.109</v>
      </c>
      <c r="R2123">
        <v>0.82499999999999996</v>
      </c>
      <c r="S2123">
        <v>0.34599999999999997</v>
      </c>
    </row>
    <row r="2124" spans="1:19" x14ac:dyDescent="0.3">
      <c r="A2124">
        <v>180</v>
      </c>
      <c r="B2124">
        <v>-0.32100000000000001</v>
      </c>
      <c r="C2124">
        <v>-1.321</v>
      </c>
      <c r="D2124">
        <v>-2.3180000000000001</v>
      </c>
      <c r="E2124">
        <v>-3.1070000000000002</v>
      </c>
      <c r="F2124">
        <v>-3.26</v>
      </c>
      <c r="G2124">
        <v>3.1</v>
      </c>
      <c r="H2124">
        <v>-0.01</v>
      </c>
      <c r="I2124">
        <v>3.1440000000000001</v>
      </c>
      <c r="J2124">
        <v>-0.32900000000000001</v>
      </c>
      <c r="K2124">
        <v>-1.32</v>
      </c>
      <c r="L2124">
        <v>-2.3180000000000001</v>
      </c>
      <c r="M2124">
        <v>-3.1040000000000001</v>
      </c>
      <c r="N2124">
        <v>-3.26</v>
      </c>
      <c r="O2124">
        <v>1.099</v>
      </c>
      <c r="P2124">
        <v>1.115</v>
      </c>
      <c r="Q2124">
        <v>1.1100000000000001</v>
      </c>
      <c r="R2124">
        <v>0.82699999999999996</v>
      </c>
      <c r="S2124">
        <v>0.34699999999999998</v>
      </c>
    </row>
    <row r="2125" spans="1:19" x14ac:dyDescent="0.3">
      <c r="A2125">
        <v>240</v>
      </c>
      <c r="B2125">
        <v>-0.32100000000000001</v>
      </c>
      <c r="C2125">
        <v>-1.321</v>
      </c>
      <c r="D2125">
        <v>-2.3180000000000001</v>
      </c>
      <c r="E2125">
        <v>-3.1070000000000002</v>
      </c>
      <c r="F2125">
        <v>-3.26</v>
      </c>
      <c r="G2125">
        <v>3.1</v>
      </c>
      <c r="H2125">
        <v>-0.01</v>
      </c>
      <c r="I2125">
        <v>3.1440000000000001</v>
      </c>
      <c r="J2125">
        <v>-0.33</v>
      </c>
      <c r="K2125">
        <v>-1.32</v>
      </c>
      <c r="L2125">
        <v>-2.3180000000000001</v>
      </c>
      <c r="M2125">
        <v>-3.1040000000000001</v>
      </c>
      <c r="N2125">
        <v>-3.26</v>
      </c>
      <c r="O2125">
        <v>1.0980000000000001</v>
      </c>
      <c r="P2125">
        <v>1.1160000000000001</v>
      </c>
      <c r="Q2125">
        <v>1.111</v>
      </c>
      <c r="R2125">
        <v>0.82799999999999996</v>
      </c>
      <c r="S2125">
        <v>0.34699999999999998</v>
      </c>
    </row>
    <row r="2126" spans="1:19" x14ac:dyDescent="0.3">
      <c r="A2126">
        <v>300</v>
      </c>
      <c r="B2126">
        <v>-0.32100000000000001</v>
      </c>
      <c r="C2126">
        <v>-1.321</v>
      </c>
      <c r="D2126">
        <v>-2.3180000000000001</v>
      </c>
      <c r="E2126">
        <v>-3.1070000000000002</v>
      </c>
      <c r="F2126">
        <v>-3.26</v>
      </c>
      <c r="G2126">
        <v>3.1</v>
      </c>
      <c r="H2126">
        <v>-0.01</v>
      </c>
      <c r="I2126">
        <v>3.1440000000000001</v>
      </c>
      <c r="J2126">
        <v>-0.33200000000000002</v>
      </c>
      <c r="K2126">
        <v>-1.321</v>
      </c>
      <c r="L2126">
        <v>-2.3180000000000001</v>
      </c>
      <c r="M2126">
        <v>-3.1040000000000001</v>
      </c>
      <c r="N2126">
        <v>-3.26</v>
      </c>
      <c r="O2126">
        <v>1.0980000000000001</v>
      </c>
      <c r="P2126">
        <v>1.115</v>
      </c>
      <c r="Q2126">
        <v>1.111</v>
      </c>
      <c r="R2126">
        <v>0.82799999999999996</v>
      </c>
      <c r="S2126">
        <v>0.34899999999999998</v>
      </c>
    </row>
    <row r="2127" spans="1:19" x14ac:dyDescent="0.3">
      <c r="A2127">
        <v>360</v>
      </c>
      <c r="B2127">
        <v>-0.32100000000000001</v>
      </c>
      <c r="C2127">
        <v>-1.321</v>
      </c>
      <c r="D2127">
        <v>-2.3180000000000001</v>
      </c>
      <c r="E2127">
        <v>-3.1070000000000002</v>
      </c>
      <c r="F2127">
        <v>-3.26</v>
      </c>
      <c r="G2127">
        <v>3.1</v>
      </c>
      <c r="H2127">
        <v>-0.01</v>
      </c>
      <c r="I2127">
        <v>3.1440000000000001</v>
      </c>
      <c r="J2127">
        <v>-0.33300000000000002</v>
      </c>
      <c r="K2127">
        <v>-1.3220000000000001</v>
      </c>
      <c r="L2127">
        <v>-2.319</v>
      </c>
      <c r="M2127">
        <v>-3.1040000000000001</v>
      </c>
      <c r="N2127">
        <v>-3.26</v>
      </c>
      <c r="O2127">
        <v>1.097</v>
      </c>
      <c r="P2127">
        <v>1.113</v>
      </c>
      <c r="Q2127">
        <v>1.1120000000000001</v>
      </c>
      <c r="R2127">
        <v>0.82799999999999996</v>
      </c>
      <c r="S2127">
        <v>0.35099999999999998</v>
      </c>
    </row>
    <row r="2128" spans="1:19" x14ac:dyDescent="0.3">
      <c r="A2128">
        <v>420</v>
      </c>
      <c r="B2128">
        <v>-0.32100000000000001</v>
      </c>
      <c r="C2128">
        <v>-1.321</v>
      </c>
      <c r="D2128">
        <v>-2.3180000000000001</v>
      </c>
      <c r="E2128">
        <v>-3.1070000000000002</v>
      </c>
      <c r="F2128">
        <v>-3.26</v>
      </c>
      <c r="G2128">
        <v>3.1</v>
      </c>
      <c r="H2128">
        <v>-0.01</v>
      </c>
      <c r="I2128">
        <v>3.1440000000000001</v>
      </c>
      <c r="J2128">
        <v>-0.33500000000000002</v>
      </c>
      <c r="K2128">
        <v>-1.323</v>
      </c>
      <c r="L2128">
        <v>-2.319</v>
      </c>
      <c r="M2128">
        <v>-3.1040000000000001</v>
      </c>
      <c r="N2128">
        <v>-3.26</v>
      </c>
      <c r="O2128">
        <v>1.095</v>
      </c>
      <c r="P2128">
        <v>1.111</v>
      </c>
      <c r="Q2128">
        <v>1.1120000000000001</v>
      </c>
      <c r="R2128">
        <v>0.82799999999999996</v>
      </c>
      <c r="S2128">
        <v>0.35199999999999998</v>
      </c>
    </row>
    <row r="2129" spans="1:19" x14ac:dyDescent="0.3">
      <c r="A2129">
        <v>480</v>
      </c>
      <c r="B2129">
        <v>-0.32100000000000001</v>
      </c>
      <c r="C2129">
        <v>-1.321</v>
      </c>
      <c r="D2129">
        <v>-2.3180000000000001</v>
      </c>
      <c r="E2129">
        <v>-3.1070000000000002</v>
      </c>
      <c r="F2129">
        <v>-3.26</v>
      </c>
      <c r="G2129">
        <v>3.1</v>
      </c>
      <c r="H2129">
        <v>-0.01</v>
      </c>
      <c r="I2129">
        <v>3.1440000000000001</v>
      </c>
      <c r="J2129">
        <v>-0.33600000000000002</v>
      </c>
      <c r="K2129">
        <v>-1.323</v>
      </c>
      <c r="L2129">
        <v>-2.319</v>
      </c>
      <c r="M2129">
        <v>-3.1040000000000001</v>
      </c>
      <c r="N2129">
        <v>-3.26</v>
      </c>
      <c r="O2129">
        <v>1.0940000000000001</v>
      </c>
      <c r="P2129">
        <v>1.109</v>
      </c>
      <c r="Q2129">
        <v>1.113</v>
      </c>
      <c r="R2129">
        <v>0.82799999999999996</v>
      </c>
      <c r="S2129">
        <v>0.35299999999999998</v>
      </c>
    </row>
    <row r="2130" spans="1:19" x14ac:dyDescent="0.3">
      <c r="A2130">
        <v>540</v>
      </c>
      <c r="B2130">
        <v>-0.32100000000000001</v>
      </c>
      <c r="C2130">
        <v>-1.321</v>
      </c>
      <c r="D2130">
        <v>-2.3180000000000001</v>
      </c>
      <c r="E2130">
        <v>-3.1070000000000002</v>
      </c>
      <c r="F2130">
        <v>-3.26</v>
      </c>
      <c r="G2130">
        <v>3.1</v>
      </c>
      <c r="H2130">
        <v>-0.01</v>
      </c>
      <c r="I2130">
        <v>3.1440000000000001</v>
      </c>
      <c r="J2130">
        <v>-0.33800000000000002</v>
      </c>
      <c r="K2130">
        <v>-1.325</v>
      </c>
      <c r="L2130">
        <v>-2.319</v>
      </c>
      <c r="M2130">
        <v>-3.1040000000000001</v>
      </c>
      <c r="N2130">
        <v>-3.26</v>
      </c>
      <c r="O2130">
        <v>1.093</v>
      </c>
      <c r="P2130">
        <v>1.1080000000000001</v>
      </c>
      <c r="Q2130">
        <v>1.1120000000000001</v>
      </c>
      <c r="R2130">
        <v>0.82799999999999996</v>
      </c>
      <c r="S2130">
        <v>0.35299999999999998</v>
      </c>
    </row>
    <row r="2131" spans="1:19" x14ac:dyDescent="0.3">
      <c r="A2131">
        <v>600</v>
      </c>
      <c r="B2131">
        <v>-0.32100000000000001</v>
      </c>
      <c r="C2131">
        <v>-1.321</v>
      </c>
      <c r="D2131">
        <v>-2.3180000000000001</v>
      </c>
      <c r="E2131">
        <v>-3.1070000000000002</v>
      </c>
      <c r="F2131">
        <v>-3.26</v>
      </c>
      <c r="G2131">
        <v>3.1</v>
      </c>
      <c r="H2131">
        <v>-0.01</v>
      </c>
      <c r="I2131">
        <v>3.1440000000000001</v>
      </c>
      <c r="J2131">
        <v>-0.34</v>
      </c>
      <c r="K2131">
        <v>-1.3260000000000001</v>
      </c>
      <c r="L2131">
        <v>-2.319</v>
      </c>
      <c r="M2131">
        <v>-3.1040000000000001</v>
      </c>
      <c r="N2131">
        <v>-3.26</v>
      </c>
      <c r="O2131">
        <v>1.0920000000000001</v>
      </c>
      <c r="P2131">
        <v>1.1060000000000001</v>
      </c>
      <c r="Q2131">
        <v>1.1120000000000001</v>
      </c>
      <c r="R2131">
        <v>0.82799999999999996</v>
      </c>
      <c r="S2131">
        <v>0.35199999999999998</v>
      </c>
    </row>
    <row r="2133" spans="1:19" x14ac:dyDescent="0.3">
      <c r="A2133" t="s">
        <v>0</v>
      </c>
      <c r="B2133" t="s">
        <v>165</v>
      </c>
    </row>
    <row r="2134" spans="1:19" x14ac:dyDescent="0.3">
      <c r="A2134">
        <v>0</v>
      </c>
      <c r="B2134">
        <v>-0.32100000000000001</v>
      </c>
      <c r="C2134">
        <v>-1.321</v>
      </c>
      <c r="D2134">
        <v>-2.3180000000000001</v>
      </c>
      <c r="E2134">
        <v>-3.1070000000000002</v>
      </c>
      <c r="F2134">
        <v>-3.26</v>
      </c>
      <c r="G2134">
        <v>3.1</v>
      </c>
      <c r="H2134">
        <v>-0.01</v>
      </c>
      <c r="I2134">
        <v>2.9329999999999998</v>
      </c>
      <c r="J2134">
        <v>-0.32100000000000001</v>
      </c>
      <c r="K2134">
        <v>-1.321</v>
      </c>
      <c r="L2134">
        <v>-2.3180000000000001</v>
      </c>
      <c r="M2134">
        <v>-3.1070000000000002</v>
      </c>
      <c r="N2134">
        <v>-3.26</v>
      </c>
      <c r="O2134">
        <v>1.097</v>
      </c>
      <c r="P2134">
        <v>1.097</v>
      </c>
      <c r="Q2134">
        <v>1.0920000000000001</v>
      </c>
      <c r="R2134">
        <v>0.81499999999999995</v>
      </c>
      <c r="S2134">
        <v>0.34399999999999997</v>
      </c>
    </row>
    <row r="2135" spans="1:19" x14ac:dyDescent="0.3">
      <c r="A2135">
        <v>60</v>
      </c>
      <c r="B2135">
        <v>-0.32100000000000001</v>
      </c>
      <c r="C2135">
        <v>-1.321</v>
      </c>
      <c r="D2135">
        <v>-2.3180000000000001</v>
      </c>
      <c r="E2135">
        <v>-3.1070000000000002</v>
      </c>
      <c r="F2135">
        <v>-3.26</v>
      </c>
      <c r="G2135">
        <v>3.1</v>
      </c>
      <c r="H2135">
        <v>-0.01</v>
      </c>
      <c r="I2135">
        <v>2.9329999999999998</v>
      </c>
      <c r="J2135">
        <v>-0.32400000000000001</v>
      </c>
      <c r="K2135">
        <v>-1.32</v>
      </c>
      <c r="L2135">
        <v>-2.3180000000000001</v>
      </c>
      <c r="M2135">
        <v>-3.1070000000000002</v>
      </c>
      <c r="N2135">
        <v>-3.2570000000000001</v>
      </c>
      <c r="O2135">
        <v>1.099</v>
      </c>
      <c r="P2135">
        <v>1.109</v>
      </c>
      <c r="Q2135">
        <v>1.1040000000000001</v>
      </c>
      <c r="R2135">
        <v>0.82099999999999995</v>
      </c>
      <c r="S2135">
        <v>0.33700000000000002</v>
      </c>
    </row>
    <row r="2136" spans="1:19" x14ac:dyDescent="0.3">
      <c r="A2136">
        <v>120</v>
      </c>
      <c r="B2136">
        <v>-0.32100000000000001</v>
      </c>
      <c r="C2136">
        <v>-1.321</v>
      </c>
      <c r="D2136">
        <v>-2.3180000000000001</v>
      </c>
      <c r="E2136">
        <v>-3.1070000000000002</v>
      </c>
      <c r="F2136">
        <v>-3.26</v>
      </c>
      <c r="G2136">
        <v>3.1</v>
      </c>
      <c r="H2136">
        <v>-0.01</v>
      </c>
      <c r="I2136">
        <v>2.9329999999999998</v>
      </c>
      <c r="J2136">
        <v>-0.32700000000000001</v>
      </c>
      <c r="K2136">
        <v>-1.321</v>
      </c>
      <c r="L2136">
        <v>-2.3180000000000001</v>
      </c>
      <c r="M2136">
        <v>-3.105</v>
      </c>
      <c r="N2136">
        <v>-3.254</v>
      </c>
      <c r="O2136">
        <v>1.1000000000000001</v>
      </c>
      <c r="P2136">
        <v>1.1120000000000001</v>
      </c>
      <c r="Q2136">
        <v>1.1080000000000001</v>
      </c>
      <c r="R2136">
        <v>0.82499999999999996</v>
      </c>
      <c r="S2136">
        <v>0.33100000000000002</v>
      </c>
    </row>
    <row r="2137" spans="1:19" x14ac:dyDescent="0.3">
      <c r="A2137">
        <v>180</v>
      </c>
      <c r="B2137">
        <v>-0.32100000000000001</v>
      </c>
      <c r="C2137">
        <v>-1.321</v>
      </c>
      <c r="D2137">
        <v>-2.3180000000000001</v>
      </c>
      <c r="E2137">
        <v>-3.1070000000000002</v>
      </c>
      <c r="F2137">
        <v>-3.26</v>
      </c>
      <c r="G2137">
        <v>3.1</v>
      </c>
      <c r="H2137">
        <v>-0.01</v>
      </c>
      <c r="I2137">
        <v>2.9329999999999998</v>
      </c>
      <c r="J2137">
        <v>-0.32900000000000001</v>
      </c>
      <c r="K2137">
        <v>-1.32</v>
      </c>
      <c r="L2137">
        <v>-2.3180000000000001</v>
      </c>
      <c r="M2137">
        <v>-3.1040000000000001</v>
      </c>
      <c r="N2137">
        <v>-3.2509999999999999</v>
      </c>
      <c r="O2137">
        <v>1.099</v>
      </c>
      <c r="P2137">
        <v>1.115</v>
      </c>
      <c r="Q2137">
        <v>1.1100000000000001</v>
      </c>
      <c r="R2137">
        <v>0.82599999999999996</v>
      </c>
      <c r="S2137">
        <v>0.32500000000000001</v>
      </c>
    </row>
    <row r="2138" spans="1:19" x14ac:dyDescent="0.3">
      <c r="A2138">
        <v>240</v>
      </c>
      <c r="B2138">
        <v>-0.32100000000000001</v>
      </c>
      <c r="C2138">
        <v>-1.321</v>
      </c>
      <c r="D2138">
        <v>-2.3180000000000001</v>
      </c>
      <c r="E2138">
        <v>-3.1070000000000002</v>
      </c>
      <c r="F2138">
        <v>-3.26</v>
      </c>
      <c r="G2138">
        <v>3.1</v>
      </c>
      <c r="H2138">
        <v>-0.01</v>
      </c>
      <c r="I2138">
        <v>2.9329999999999998</v>
      </c>
      <c r="J2138">
        <v>-0.33</v>
      </c>
      <c r="K2138">
        <v>-1.32</v>
      </c>
      <c r="L2138">
        <v>-2.3180000000000001</v>
      </c>
      <c r="M2138">
        <v>-3.105</v>
      </c>
      <c r="N2138">
        <v>-3.2480000000000002</v>
      </c>
      <c r="O2138">
        <v>1.099</v>
      </c>
      <c r="P2138">
        <v>1.1160000000000001</v>
      </c>
      <c r="Q2138">
        <v>1.1120000000000001</v>
      </c>
      <c r="R2138">
        <v>0.83</v>
      </c>
      <c r="S2138">
        <v>0.32</v>
      </c>
    </row>
    <row r="2139" spans="1:19" x14ac:dyDescent="0.3">
      <c r="A2139">
        <v>300</v>
      </c>
      <c r="B2139">
        <v>-0.32100000000000001</v>
      </c>
      <c r="C2139">
        <v>-1.321</v>
      </c>
      <c r="D2139">
        <v>-2.3180000000000001</v>
      </c>
      <c r="E2139">
        <v>-3.1070000000000002</v>
      </c>
      <c r="F2139">
        <v>-3.26</v>
      </c>
      <c r="G2139">
        <v>3.1</v>
      </c>
      <c r="H2139">
        <v>-0.01</v>
      </c>
      <c r="I2139">
        <v>2.9329999999999998</v>
      </c>
      <c r="J2139">
        <v>-0.33200000000000002</v>
      </c>
      <c r="K2139">
        <v>-1.321</v>
      </c>
      <c r="L2139">
        <v>-2.3180000000000001</v>
      </c>
      <c r="M2139">
        <v>-3.105</v>
      </c>
      <c r="N2139">
        <v>-3.2450000000000001</v>
      </c>
      <c r="O2139">
        <v>1.0980000000000001</v>
      </c>
      <c r="P2139">
        <v>1.1140000000000001</v>
      </c>
      <c r="Q2139">
        <v>1.111</v>
      </c>
      <c r="R2139">
        <v>0.83</v>
      </c>
      <c r="S2139">
        <v>0.317</v>
      </c>
    </row>
    <row r="2140" spans="1:19" x14ac:dyDescent="0.3">
      <c r="A2140">
        <v>360</v>
      </c>
      <c r="B2140">
        <v>-0.32100000000000001</v>
      </c>
      <c r="C2140">
        <v>-1.321</v>
      </c>
      <c r="D2140">
        <v>-2.3180000000000001</v>
      </c>
      <c r="E2140">
        <v>-3.1070000000000002</v>
      </c>
      <c r="F2140">
        <v>-3.26</v>
      </c>
      <c r="G2140">
        <v>3.1</v>
      </c>
      <c r="H2140">
        <v>-0.01</v>
      </c>
      <c r="I2140">
        <v>2.9329999999999998</v>
      </c>
      <c r="J2140">
        <v>-0.33300000000000002</v>
      </c>
      <c r="K2140">
        <v>-1.3220000000000001</v>
      </c>
      <c r="L2140">
        <v>-2.319</v>
      </c>
      <c r="M2140">
        <v>-3.1040000000000001</v>
      </c>
      <c r="N2140">
        <v>-3.242</v>
      </c>
      <c r="O2140">
        <v>1.097</v>
      </c>
      <c r="P2140">
        <v>1.113</v>
      </c>
      <c r="Q2140">
        <v>1.1120000000000001</v>
      </c>
      <c r="R2140">
        <v>0.82799999999999996</v>
      </c>
      <c r="S2140">
        <v>0.316</v>
      </c>
    </row>
    <row r="2141" spans="1:19" x14ac:dyDescent="0.3">
      <c r="A2141">
        <v>420</v>
      </c>
      <c r="B2141">
        <v>-0.32100000000000001</v>
      </c>
      <c r="C2141">
        <v>-1.321</v>
      </c>
      <c r="D2141">
        <v>-2.3180000000000001</v>
      </c>
      <c r="E2141">
        <v>-3.1070000000000002</v>
      </c>
      <c r="F2141">
        <v>-3.26</v>
      </c>
      <c r="G2141">
        <v>3.1</v>
      </c>
      <c r="H2141">
        <v>-0.01</v>
      </c>
      <c r="I2141">
        <v>2.9329999999999998</v>
      </c>
      <c r="J2141">
        <v>-0.33500000000000002</v>
      </c>
      <c r="K2141">
        <v>-1.323</v>
      </c>
      <c r="L2141">
        <v>-2.319</v>
      </c>
      <c r="M2141">
        <v>-3.1030000000000002</v>
      </c>
      <c r="N2141">
        <v>-3.2389999999999999</v>
      </c>
      <c r="O2141">
        <v>1.095</v>
      </c>
      <c r="P2141">
        <v>1.111</v>
      </c>
      <c r="Q2141">
        <v>1.1120000000000001</v>
      </c>
      <c r="R2141">
        <v>0.82399999999999995</v>
      </c>
      <c r="S2141">
        <v>0.315</v>
      </c>
    </row>
    <row r="2142" spans="1:19" x14ac:dyDescent="0.3">
      <c r="A2142">
        <v>480</v>
      </c>
      <c r="B2142">
        <v>-0.32100000000000001</v>
      </c>
      <c r="C2142">
        <v>-1.321</v>
      </c>
      <c r="D2142">
        <v>-2.3180000000000001</v>
      </c>
      <c r="E2142">
        <v>-3.1070000000000002</v>
      </c>
      <c r="F2142">
        <v>-3.26</v>
      </c>
      <c r="G2142">
        <v>3.1</v>
      </c>
      <c r="H2142">
        <v>-0.01</v>
      </c>
      <c r="I2142">
        <v>2.9329999999999998</v>
      </c>
      <c r="J2142">
        <v>-0.33600000000000002</v>
      </c>
      <c r="K2142">
        <v>-1.323</v>
      </c>
      <c r="L2142">
        <v>-2.319</v>
      </c>
      <c r="M2142">
        <v>-3.1019999999999999</v>
      </c>
      <c r="N2142">
        <v>-3.2360000000000002</v>
      </c>
      <c r="O2142">
        <v>1.0940000000000001</v>
      </c>
      <c r="P2142">
        <v>1.109</v>
      </c>
      <c r="Q2142">
        <v>1.113</v>
      </c>
      <c r="R2142">
        <v>0.82</v>
      </c>
      <c r="S2142">
        <v>0.313</v>
      </c>
    </row>
    <row r="2143" spans="1:19" x14ac:dyDescent="0.3">
      <c r="A2143">
        <v>540</v>
      </c>
      <c r="B2143">
        <v>-0.32100000000000001</v>
      </c>
      <c r="C2143">
        <v>-1.321</v>
      </c>
      <c r="D2143">
        <v>-2.3180000000000001</v>
      </c>
      <c r="E2143">
        <v>-3.1070000000000002</v>
      </c>
      <c r="F2143">
        <v>-3.26</v>
      </c>
      <c r="G2143">
        <v>3.1</v>
      </c>
      <c r="H2143">
        <v>-0.01</v>
      </c>
      <c r="I2143">
        <v>2.9329999999999998</v>
      </c>
      <c r="J2143">
        <v>-0.33800000000000002</v>
      </c>
      <c r="K2143">
        <v>-1.325</v>
      </c>
      <c r="L2143">
        <v>-2.319</v>
      </c>
      <c r="M2143">
        <v>-3.1</v>
      </c>
      <c r="N2143">
        <v>-3.2330000000000001</v>
      </c>
      <c r="O2143">
        <v>1.093</v>
      </c>
      <c r="P2143">
        <v>1.1080000000000001</v>
      </c>
      <c r="Q2143">
        <v>1.1120000000000001</v>
      </c>
      <c r="R2143">
        <v>0.81499999999999995</v>
      </c>
      <c r="S2143">
        <v>0.311</v>
      </c>
    </row>
    <row r="2144" spans="1:19" x14ac:dyDescent="0.3">
      <c r="A2144">
        <v>600</v>
      </c>
      <c r="B2144">
        <v>-0.32100000000000001</v>
      </c>
      <c r="C2144">
        <v>-1.321</v>
      </c>
      <c r="D2144">
        <v>-2.3180000000000001</v>
      </c>
      <c r="E2144">
        <v>-3.1070000000000002</v>
      </c>
      <c r="F2144">
        <v>-3.26</v>
      </c>
      <c r="G2144">
        <v>3.1</v>
      </c>
      <c r="H2144">
        <v>-0.01</v>
      </c>
      <c r="I2144">
        <v>2.9329999999999998</v>
      </c>
      <c r="J2144">
        <v>-0.34</v>
      </c>
      <c r="K2144">
        <v>-1.3260000000000001</v>
      </c>
      <c r="L2144">
        <v>-2.319</v>
      </c>
      <c r="M2144">
        <v>-3.0979999999999999</v>
      </c>
      <c r="N2144">
        <v>-3.23</v>
      </c>
      <c r="O2144">
        <v>1.0920000000000001</v>
      </c>
      <c r="P2144">
        <v>1.1060000000000001</v>
      </c>
      <c r="Q2144">
        <v>1.1120000000000001</v>
      </c>
      <c r="R2144">
        <v>0.81200000000000006</v>
      </c>
      <c r="S2144">
        <v>0.308</v>
      </c>
    </row>
    <row r="2146" spans="1:19" x14ac:dyDescent="0.3">
      <c r="A2146" t="s">
        <v>0</v>
      </c>
      <c r="B2146" t="s">
        <v>166</v>
      </c>
    </row>
    <row r="2147" spans="1:19" x14ac:dyDescent="0.3">
      <c r="A2147">
        <v>0</v>
      </c>
      <c r="B2147">
        <v>-0.32100000000000001</v>
      </c>
      <c r="C2147">
        <v>-1.321</v>
      </c>
      <c r="D2147">
        <v>-2.3180000000000001</v>
      </c>
      <c r="E2147">
        <v>-3.1</v>
      </c>
      <c r="F2147">
        <v>-3.25</v>
      </c>
      <c r="G2147">
        <v>3.1</v>
      </c>
      <c r="H2147">
        <v>-0.01</v>
      </c>
      <c r="I2147">
        <v>3.3450000000000002</v>
      </c>
      <c r="J2147">
        <v>-0.32100000000000001</v>
      </c>
      <c r="K2147">
        <v>-1.321</v>
      </c>
      <c r="L2147">
        <v>-2.3180000000000001</v>
      </c>
      <c r="M2147">
        <v>-3.1</v>
      </c>
      <c r="N2147">
        <v>-3.25</v>
      </c>
      <c r="O2147">
        <v>1.097</v>
      </c>
      <c r="P2147">
        <v>1.097</v>
      </c>
      <c r="Q2147">
        <v>1.0920000000000001</v>
      </c>
      <c r="R2147">
        <v>0.80900000000000005</v>
      </c>
      <c r="S2147">
        <v>0.34100000000000003</v>
      </c>
    </row>
    <row r="2148" spans="1:19" x14ac:dyDescent="0.3">
      <c r="A2148">
        <v>60</v>
      </c>
      <c r="B2148">
        <v>-0.32100000000000001</v>
      </c>
      <c r="C2148">
        <v>-1.321</v>
      </c>
      <c r="D2148">
        <v>-2.3180000000000001</v>
      </c>
      <c r="E2148">
        <v>-3.1</v>
      </c>
      <c r="F2148">
        <v>-3.25</v>
      </c>
      <c r="G2148">
        <v>3.1</v>
      </c>
      <c r="H2148">
        <v>-0.01</v>
      </c>
      <c r="I2148">
        <v>3.3450000000000002</v>
      </c>
      <c r="J2148">
        <v>-0.32400000000000001</v>
      </c>
      <c r="K2148">
        <v>-1.321</v>
      </c>
      <c r="L2148">
        <v>-2.3180000000000001</v>
      </c>
      <c r="M2148">
        <v>-3.1</v>
      </c>
      <c r="N2148">
        <v>-3.2530000000000001</v>
      </c>
      <c r="O2148">
        <v>1.099</v>
      </c>
      <c r="P2148">
        <v>1.1100000000000001</v>
      </c>
      <c r="Q2148">
        <v>1.105</v>
      </c>
      <c r="R2148">
        <v>0.81299999999999994</v>
      </c>
      <c r="S2148">
        <v>0.35</v>
      </c>
    </row>
    <row r="2149" spans="1:19" x14ac:dyDescent="0.3">
      <c r="A2149">
        <v>120</v>
      </c>
      <c r="B2149">
        <v>-0.32100000000000001</v>
      </c>
      <c r="C2149">
        <v>-1.321</v>
      </c>
      <c r="D2149">
        <v>-2.3180000000000001</v>
      </c>
      <c r="E2149">
        <v>-3.1</v>
      </c>
      <c r="F2149">
        <v>-3.25</v>
      </c>
      <c r="G2149">
        <v>3.1</v>
      </c>
      <c r="H2149">
        <v>-0.01</v>
      </c>
      <c r="I2149">
        <v>3.3450000000000002</v>
      </c>
      <c r="J2149">
        <v>-0.32600000000000001</v>
      </c>
      <c r="K2149">
        <v>-1.321</v>
      </c>
      <c r="L2149">
        <v>-2.3180000000000001</v>
      </c>
      <c r="M2149">
        <v>-3.0990000000000002</v>
      </c>
      <c r="N2149">
        <v>-3.2559999999999998</v>
      </c>
      <c r="O2149">
        <v>1.099</v>
      </c>
      <c r="P2149">
        <v>1.1120000000000001</v>
      </c>
      <c r="Q2149">
        <v>1.109</v>
      </c>
      <c r="R2149">
        <v>0.81899999999999995</v>
      </c>
      <c r="S2149">
        <v>0.35799999999999998</v>
      </c>
    </row>
    <row r="2150" spans="1:19" x14ac:dyDescent="0.3">
      <c r="A2150">
        <v>180</v>
      </c>
      <c r="B2150">
        <v>-0.32100000000000001</v>
      </c>
      <c r="C2150">
        <v>-1.321</v>
      </c>
      <c r="D2150">
        <v>-2.3180000000000001</v>
      </c>
      <c r="E2150">
        <v>-3.1</v>
      </c>
      <c r="F2150">
        <v>-3.25</v>
      </c>
      <c r="G2150">
        <v>3.1</v>
      </c>
      <c r="H2150">
        <v>-0.01</v>
      </c>
      <c r="I2150">
        <v>3.3450000000000002</v>
      </c>
      <c r="J2150">
        <v>-0.32900000000000001</v>
      </c>
      <c r="K2150">
        <v>-1.32</v>
      </c>
      <c r="L2150">
        <v>-2.3180000000000001</v>
      </c>
      <c r="M2150">
        <v>-3.0990000000000002</v>
      </c>
      <c r="N2150">
        <v>-3.2589999999999999</v>
      </c>
      <c r="O2150">
        <v>1.099</v>
      </c>
      <c r="P2150">
        <v>1.115</v>
      </c>
      <c r="Q2150">
        <v>1.109</v>
      </c>
      <c r="R2150">
        <v>0.82099999999999995</v>
      </c>
      <c r="S2150">
        <v>0.36499999999999999</v>
      </c>
    </row>
    <row r="2151" spans="1:19" x14ac:dyDescent="0.3">
      <c r="A2151">
        <v>240</v>
      </c>
      <c r="B2151">
        <v>-0.32100000000000001</v>
      </c>
      <c r="C2151">
        <v>-1.321</v>
      </c>
      <c r="D2151">
        <v>-2.3180000000000001</v>
      </c>
      <c r="E2151">
        <v>-3.1</v>
      </c>
      <c r="F2151">
        <v>-3.25</v>
      </c>
      <c r="G2151">
        <v>3.1</v>
      </c>
      <c r="H2151">
        <v>-0.01</v>
      </c>
      <c r="I2151">
        <v>3.3450000000000002</v>
      </c>
      <c r="J2151">
        <v>-0.33</v>
      </c>
      <c r="K2151">
        <v>-1.32</v>
      </c>
      <c r="L2151">
        <v>-2.3180000000000001</v>
      </c>
      <c r="M2151">
        <v>-3.0979999999999999</v>
      </c>
      <c r="N2151">
        <v>-3.262</v>
      </c>
      <c r="O2151">
        <v>1.0980000000000001</v>
      </c>
      <c r="P2151">
        <v>1.1160000000000001</v>
      </c>
      <c r="Q2151">
        <v>1.111</v>
      </c>
      <c r="R2151">
        <v>0.81899999999999995</v>
      </c>
      <c r="S2151">
        <v>0.37</v>
      </c>
    </row>
    <row r="2152" spans="1:19" x14ac:dyDescent="0.3">
      <c r="A2152">
        <v>300</v>
      </c>
      <c r="B2152">
        <v>-0.32100000000000001</v>
      </c>
      <c r="C2152">
        <v>-1.321</v>
      </c>
      <c r="D2152">
        <v>-2.3180000000000001</v>
      </c>
      <c r="E2152">
        <v>-3.1</v>
      </c>
      <c r="F2152">
        <v>-3.25</v>
      </c>
      <c r="G2152">
        <v>3.1</v>
      </c>
      <c r="H2152">
        <v>-0.01</v>
      </c>
      <c r="I2152">
        <v>3.3450000000000002</v>
      </c>
      <c r="J2152">
        <v>-0.33200000000000002</v>
      </c>
      <c r="K2152">
        <v>-1.321</v>
      </c>
      <c r="L2152">
        <v>-2.3180000000000001</v>
      </c>
      <c r="M2152">
        <v>-3.097</v>
      </c>
      <c r="N2152">
        <v>-3.2650000000000001</v>
      </c>
      <c r="O2152">
        <v>1.0980000000000001</v>
      </c>
      <c r="P2152">
        <v>1.115</v>
      </c>
      <c r="Q2152">
        <v>1.1120000000000001</v>
      </c>
      <c r="R2152">
        <v>0.81899999999999995</v>
      </c>
      <c r="S2152">
        <v>0.376</v>
      </c>
    </row>
    <row r="2153" spans="1:19" x14ac:dyDescent="0.3">
      <c r="A2153">
        <v>360</v>
      </c>
      <c r="B2153">
        <v>-0.32100000000000001</v>
      </c>
      <c r="C2153">
        <v>-1.321</v>
      </c>
      <c r="D2153">
        <v>-2.3180000000000001</v>
      </c>
      <c r="E2153">
        <v>-3.1</v>
      </c>
      <c r="F2153">
        <v>-3.25</v>
      </c>
      <c r="G2153">
        <v>3.1</v>
      </c>
      <c r="H2153">
        <v>-0.01</v>
      </c>
      <c r="I2153">
        <v>3.3450000000000002</v>
      </c>
      <c r="J2153">
        <v>-0.33300000000000002</v>
      </c>
      <c r="K2153">
        <v>-1.3220000000000001</v>
      </c>
      <c r="L2153">
        <v>-2.319</v>
      </c>
      <c r="M2153">
        <v>-3.0979999999999999</v>
      </c>
      <c r="N2153">
        <v>-3.2679999999999998</v>
      </c>
      <c r="O2153">
        <v>1.097</v>
      </c>
      <c r="P2153">
        <v>1.113</v>
      </c>
      <c r="Q2153">
        <v>1.1120000000000001</v>
      </c>
      <c r="R2153">
        <v>0.82099999999999995</v>
      </c>
      <c r="S2153">
        <v>0.38200000000000001</v>
      </c>
    </row>
    <row r="2154" spans="1:19" x14ac:dyDescent="0.3">
      <c r="A2154">
        <v>420</v>
      </c>
      <c r="B2154">
        <v>-0.32100000000000001</v>
      </c>
      <c r="C2154">
        <v>-1.321</v>
      </c>
      <c r="D2154">
        <v>-2.3180000000000001</v>
      </c>
      <c r="E2154">
        <v>-3.1</v>
      </c>
      <c r="F2154">
        <v>-3.25</v>
      </c>
      <c r="G2154">
        <v>3.1</v>
      </c>
      <c r="H2154">
        <v>-0.01</v>
      </c>
      <c r="I2154">
        <v>3.3450000000000002</v>
      </c>
      <c r="J2154">
        <v>-0.33500000000000002</v>
      </c>
      <c r="K2154">
        <v>-1.323</v>
      </c>
      <c r="L2154">
        <v>-2.3180000000000001</v>
      </c>
      <c r="M2154">
        <v>-3.0990000000000002</v>
      </c>
      <c r="N2154">
        <v>-3.2709999999999999</v>
      </c>
      <c r="O2154">
        <v>1.095</v>
      </c>
      <c r="P2154">
        <v>1.111</v>
      </c>
      <c r="Q2154">
        <v>1.1120000000000001</v>
      </c>
      <c r="R2154">
        <v>0.82499999999999996</v>
      </c>
      <c r="S2154">
        <v>0.38700000000000001</v>
      </c>
    </row>
    <row r="2155" spans="1:19" x14ac:dyDescent="0.3">
      <c r="A2155">
        <v>480</v>
      </c>
      <c r="B2155">
        <v>-0.32100000000000001</v>
      </c>
      <c r="C2155">
        <v>-1.321</v>
      </c>
      <c r="D2155">
        <v>-2.3180000000000001</v>
      </c>
      <c r="E2155">
        <v>-3.1</v>
      </c>
      <c r="F2155">
        <v>-3.25</v>
      </c>
      <c r="G2155">
        <v>3.1</v>
      </c>
      <c r="H2155">
        <v>-0.01</v>
      </c>
      <c r="I2155">
        <v>3.3450000000000002</v>
      </c>
      <c r="J2155">
        <v>-0.33600000000000002</v>
      </c>
      <c r="K2155">
        <v>-1.323</v>
      </c>
      <c r="L2155">
        <v>-2.3180000000000001</v>
      </c>
      <c r="M2155">
        <v>-3.1</v>
      </c>
      <c r="N2155">
        <v>-3.274</v>
      </c>
      <c r="O2155">
        <v>1.0940000000000001</v>
      </c>
      <c r="P2155">
        <v>1.109</v>
      </c>
      <c r="Q2155">
        <v>1.1120000000000001</v>
      </c>
      <c r="R2155">
        <v>0.82899999999999996</v>
      </c>
      <c r="S2155">
        <v>0.38900000000000001</v>
      </c>
    </row>
    <row r="2156" spans="1:19" x14ac:dyDescent="0.3">
      <c r="A2156">
        <v>540</v>
      </c>
      <c r="B2156">
        <v>-0.32100000000000001</v>
      </c>
      <c r="C2156">
        <v>-1.321</v>
      </c>
      <c r="D2156">
        <v>-2.3180000000000001</v>
      </c>
      <c r="E2156">
        <v>-3.1</v>
      </c>
      <c r="F2156">
        <v>-3.25</v>
      </c>
      <c r="G2156">
        <v>3.1</v>
      </c>
      <c r="H2156">
        <v>-0.01</v>
      </c>
      <c r="I2156">
        <v>3.3450000000000002</v>
      </c>
      <c r="J2156">
        <v>-0.33800000000000002</v>
      </c>
      <c r="K2156">
        <v>-1.325</v>
      </c>
      <c r="L2156">
        <v>-2.3180000000000001</v>
      </c>
      <c r="M2156">
        <v>-3.1019999999999999</v>
      </c>
      <c r="N2156">
        <v>-3.2770000000000001</v>
      </c>
      <c r="O2156">
        <v>1.093</v>
      </c>
      <c r="P2156">
        <v>1.1080000000000001</v>
      </c>
      <c r="Q2156">
        <v>1.1120000000000001</v>
      </c>
      <c r="R2156">
        <v>0.83199999999999996</v>
      </c>
      <c r="S2156">
        <v>0.39100000000000001</v>
      </c>
    </row>
    <row r="2157" spans="1:19" x14ac:dyDescent="0.3">
      <c r="A2157">
        <v>600</v>
      </c>
      <c r="B2157">
        <v>-0.32100000000000001</v>
      </c>
      <c r="C2157">
        <v>-1.321</v>
      </c>
      <c r="D2157">
        <v>-2.3180000000000001</v>
      </c>
      <c r="E2157">
        <v>-3.1</v>
      </c>
      <c r="F2157">
        <v>-3.25</v>
      </c>
      <c r="G2157">
        <v>3.1</v>
      </c>
      <c r="H2157">
        <v>-0.01</v>
      </c>
      <c r="I2157">
        <v>3.3450000000000002</v>
      </c>
      <c r="J2157">
        <v>-0.34</v>
      </c>
      <c r="K2157">
        <v>-1.3260000000000001</v>
      </c>
      <c r="L2157">
        <v>-2.319</v>
      </c>
      <c r="M2157">
        <v>-3.1040000000000001</v>
      </c>
      <c r="N2157">
        <v>-3.28</v>
      </c>
      <c r="O2157">
        <v>1.0920000000000001</v>
      </c>
      <c r="P2157">
        <v>1.1060000000000001</v>
      </c>
      <c r="Q2157">
        <v>1.1120000000000001</v>
      </c>
      <c r="R2157">
        <v>0.83599999999999997</v>
      </c>
      <c r="S2157">
        <v>0.39200000000000002</v>
      </c>
    </row>
    <row r="2159" spans="1:19" x14ac:dyDescent="0.3">
      <c r="A2159" t="s">
        <v>0</v>
      </c>
      <c r="B2159" t="s">
        <v>167</v>
      </c>
    </row>
    <row r="2160" spans="1:19" x14ac:dyDescent="0.3">
      <c r="A2160">
        <v>0</v>
      </c>
      <c r="B2160">
        <v>-0.32100000000000001</v>
      </c>
      <c r="C2160">
        <v>-1.321</v>
      </c>
      <c r="D2160">
        <v>-2.3180000000000001</v>
      </c>
      <c r="E2160">
        <v>-3.1</v>
      </c>
      <c r="F2160">
        <v>-3.25</v>
      </c>
      <c r="G2160">
        <v>3.1</v>
      </c>
      <c r="H2160">
        <v>-0.01</v>
      </c>
      <c r="I2160">
        <v>3.1429999999999998</v>
      </c>
      <c r="J2160">
        <v>-0.32100000000000001</v>
      </c>
      <c r="K2160">
        <v>-1.321</v>
      </c>
      <c r="L2160">
        <v>-2.3180000000000001</v>
      </c>
      <c r="M2160">
        <v>-3.1</v>
      </c>
      <c r="N2160">
        <v>-3.25</v>
      </c>
      <c r="O2160">
        <v>1.097</v>
      </c>
      <c r="P2160">
        <v>1.097</v>
      </c>
      <c r="Q2160">
        <v>1.0920000000000001</v>
      </c>
      <c r="R2160">
        <v>0.80900000000000005</v>
      </c>
      <c r="S2160">
        <v>0.34100000000000003</v>
      </c>
    </row>
    <row r="2161" spans="1:19" x14ac:dyDescent="0.3">
      <c r="A2161">
        <v>60</v>
      </c>
      <c r="B2161">
        <v>-0.32100000000000001</v>
      </c>
      <c r="C2161">
        <v>-1.321</v>
      </c>
      <c r="D2161">
        <v>-2.3180000000000001</v>
      </c>
      <c r="E2161">
        <v>-3.1</v>
      </c>
      <c r="F2161">
        <v>-3.25</v>
      </c>
      <c r="G2161">
        <v>3.1</v>
      </c>
      <c r="H2161">
        <v>-0.01</v>
      </c>
      <c r="I2161">
        <v>3.1429999999999998</v>
      </c>
      <c r="J2161">
        <v>-0.32400000000000001</v>
      </c>
      <c r="K2161">
        <v>-1.321</v>
      </c>
      <c r="L2161">
        <v>-2.3180000000000001</v>
      </c>
      <c r="M2161">
        <v>-3.1</v>
      </c>
      <c r="N2161">
        <v>-3.25</v>
      </c>
      <c r="O2161">
        <v>1.099</v>
      </c>
      <c r="P2161">
        <v>1.1100000000000001</v>
      </c>
      <c r="Q2161">
        <v>1.1040000000000001</v>
      </c>
      <c r="R2161">
        <v>0.81399999999999995</v>
      </c>
      <c r="S2161">
        <v>0.34200000000000003</v>
      </c>
    </row>
    <row r="2162" spans="1:19" x14ac:dyDescent="0.3">
      <c r="A2162">
        <v>120</v>
      </c>
      <c r="B2162">
        <v>-0.32100000000000001</v>
      </c>
      <c r="C2162">
        <v>-1.321</v>
      </c>
      <c r="D2162">
        <v>-2.3180000000000001</v>
      </c>
      <c r="E2162">
        <v>-3.1</v>
      </c>
      <c r="F2162">
        <v>-3.25</v>
      </c>
      <c r="G2162">
        <v>3.1</v>
      </c>
      <c r="H2162">
        <v>-0.01</v>
      </c>
      <c r="I2162">
        <v>3.1429999999999998</v>
      </c>
      <c r="J2162">
        <v>-0.32600000000000001</v>
      </c>
      <c r="K2162">
        <v>-1.321</v>
      </c>
      <c r="L2162">
        <v>-2.3180000000000001</v>
      </c>
      <c r="M2162">
        <v>-3.0990000000000002</v>
      </c>
      <c r="N2162">
        <v>-3.25</v>
      </c>
      <c r="O2162">
        <v>1.099</v>
      </c>
      <c r="P2162">
        <v>1.1120000000000001</v>
      </c>
      <c r="Q2162">
        <v>1.109</v>
      </c>
      <c r="R2162">
        <v>0.81799999999999995</v>
      </c>
      <c r="S2162">
        <v>0.34300000000000003</v>
      </c>
    </row>
    <row r="2163" spans="1:19" x14ac:dyDescent="0.3">
      <c r="A2163">
        <v>180</v>
      </c>
      <c r="B2163">
        <v>-0.32100000000000001</v>
      </c>
      <c r="C2163">
        <v>-1.321</v>
      </c>
      <c r="D2163">
        <v>-2.3180000000000001</v>
      </c>
      <c r="E2163">
        <v>-3.1</v>
      </c>
      <c r="F2163">
        <v>-3.25</v>
      </c>
      <c r="G2163">
        <v>3.1</v>
      </c>
      <c r="H2163">
        <v>-0.01</v>
      </c>
      <c r="I2163">
        <v>3.1429999999999998</v>
      </c>
      <c r="J2163">
        <v>-0.32900000000000001</v>
      </c>
      <c r="K2163">
        <v>-1.32</v>
      </c>
      <c r="L2163">
        <v>-2.3180000000000001</v>
      </c>
      <c r="M2163">
        <v>-3.0979999999999999</v>
      </c>
      <c r="N2163">
        <v>-3.25</v>
      </c>
      <c r="O2163">
        <v>1.099</v>
      </c>
      <c r="P2163">
        <v>1.115</v>
      </c>
      <c r="Q2163">
        <v>1.109</v>
      </c>
      <c r="R2163">
        <v>0.82</v>
      </c>
      <c r="S2163">
        <v>0.34399999999999997</v>
      </c>
    </row>
    <row r="2164" spans="1:19" x14ac:dyDescent="0.3">
      <c r="A2164">
        <v>240</v>
      </c>
      <c r="B2164">
        <v>-0.32100000000000001</v>
      </c>
      <c r="C2164">
        <v>-1.321</v>
      </c>
      <c r="D2164">
        <v>-2.3180000000000001</v>
      </c>
      <c r="E2164">
        <v>-3.1</v>
      </c>
      <c r="F2164">
        <v>-3.25</v>
      </c>
      <c r="G2164">
        <v>3.1</v>
      </c>
      <c r="H2164">
        <v>-0.01</v>
      </c>
      <c r="I2164">
        <v>3.1429999999999998</v>
      </c>
      <c r="J2164">
        <v>-0.33</v>
      </c>
      <c r="K2164">
        <v>-1.32</v>
      </c>
      <c r="L2164">
        <v>-2.3180000000000001</v>
      </c>
      <c r="M2164">
        <v>-3.0979999999999999</v>
      </c>
      <c r="N2164">
        <v>-3.25</v>
      </c>
      <c r="O2164">
        <v>1.099</v>
      </c>
      <c r="P2164">
        <v>1.1160000000000001</v>
      </c>
      <c r="Q2164">
        <v>1.111</v>
      </c>
      <c r="R2164">
        <v>0.82099999999999995</v>
      </c>
      <c r="S2164">
        <v>0.34399999999999997</v>
      </c>
    </row>
    <row r="2165" spans="1:19" x14ac:dyDescent="0.3">
      <c r="A2165">
        <v>300</v>
      </c>
      <c r="B2165">
        <v>-0.32100000000000001</v>
      </c>
      <c r="C2165">
        <v>-1.321</v>
      </c>
      <c r="D2165">
        <v>-2.3180000000000001</v>
      </c>
      <c r="E2165">
        <v>-3.1</v>
      </c>
      <c r="F2165">
        <v>-3.25</v>
      </c>
      <c r="G2165">
        <v>3.1</v>
      </c>
      <c r="H2165">
        <v>-0.01</v>
      </c>
      <c r="I2165">
        <v>3.1429999999999998</v>
      </c>
      <c r="J2165">
        <v>-0.33200000000000002</v>
      </c>
      <c r="K2165">
        <v>-1.321</v>
      </c>
      <c r="L2165">
        <v>-2.3180000000000001</v>
      </c>
      <c r="M2165">
        <v>-3.0979999999999999</v>
      </c>
      <c r="N2165">
        <v>-3.25</v>
      </c>
      <c r="O2165">
        <v>1.0980000000000001</v>
      </c>
      <c r="P2165">
        <v>1.115</v>
      </c>
      <c r="Q2165">
        <v>1.111</v>
      </c>
      <c r="R2165">
        <v>0.82099999999999995</v>
      </c>
      <c r="S2165">
        <v>0.34599999999999997</v>
      </c>
    </row>
    <row r="2166" spans="1:19" x14ac:dyDescent="0.3">
      <c r="A2166">
        <v>360</v>
      </c>
      <c r="B2166">
        <v>-0.32100000000000001</v>
      </c>
      <c r="C2166">
        <v>-1.321</v>
      </c>
      <c r="D2166">
        <v>-2.3180000000000001</v>
      </c>
      <c r="E2166">
        <v>-3.1</v>
      </c>
      <c r="F2166">
        <v>-3.25</v>
      </c>
      <c r="G2166">
        <v>3.1</v>
      </c>
      <c r="H2166">
        <v>-0.01</v>
      </c>
      <c r="I2166">
        <v>3.1429999999999998</v>
      </c>
      <c r="J2166">
        <v>-0.33300000000000002</v>
      </c>
      <c r="K2166">
        <v>-1.3220000000000001</v>
      </c>
      <c r="L2166">
        <v>-2.319</v>
      </c>
      <c r="M2166">
        <v>-3.0979999999999999</v>
      </c>
      <c r="N2166">
        <v>-3.25</v>
      </c>
      <c r="O2166">
        <v>1.097</v>
      </c>
      <c r="P2166">
        <v>1.113</v>
      </c>
      <c r="Q2166">
        <v>1.1120000000000001</v>
      </c>
      <c r="R2166">
        <v>0.82099999999999995</v>
      </c>
      <c r="S2166">
        <v>0.34799999999999998</v>
      </c>
    </row>
    <row r="2167" spans="1:19" x14ac:dyDescent="0.3">
      <c r="A2167">
        <v>420</v>
      </c>
      <c r="B2167">
        <v>-0.32100000000000001</v>
      </c>
      <c r="C2167">
        <v>-1.321</v>
      </c>
      <c r="D2167">
        <v>-2.3180000000000001</v>
      </c>
      <c r="E2167">
        <v>-3.1</v>
      </c>
      <c r="F2167">
        <v>-3.25</v>
      </c>
      <c r="G2167">
        <v>3.1</v>
      </c>
      <c r="H2167">
        <v>-0.01</v>
      </c>
      <c r="I2167">
        <v>3.1429999999999998</v>
      </c>
      <c r="J2167">
        <v>-0.33500000000000002</v>
      </c>
      <c r="K2167">
        <v>-1.323</v>
      </c>
      <c r="L2167">
        <v>-2.3180000000000001</v>
      </c>
      <c r="M2167">
        <v>-3.0979999999999999</v>
      </c>
      <c r="N2167">
        <v>-3.25</v>
      </c>
      <c r="O2167">
        <v>1.095</v>
      </c>
      <c r="P2167">
        <v>1.111</v>
      </c>
      <c r="Q2167">
        <v>1.1120000000000001</v>
      </c>
      <c r="R2167">
        <v>0.82099999999999995</v>
      </c>
      <c r="S2167">
        <v>0.34899999999999998</v>
      </c>
    </row>
    <row r="2168" spans="1:19" x14ac:dyDescent="0.3">
      <c r="A2168">
        <v>480</v>
      </c>
      <c r="B2168">
        <v>-0.32100000000000001</v>
      </c>
      <c r="C2168">
        <v>-1.321</v>
      </c>
      <c r="D2168">
        <v>-2.3180000000000001</v>
      </c>
      <c r="E2168">
        <v>-3.1</v>
      </c>
      <c r="F2168">
        <v>-3.25</v>
      </c>
      <c r="G2168">
        <v>3.1</v>
      </c>
      <c r="H2168">
        <v>-0.01</v>
      </c>
      <c r="I2168">
        <v>3.1429999999999998</v>
      </c>
      <c r="J2168">
        <v>-0.33600000000000002</v>
      </c>
      <c r="K2168">
        <v>-1.323</v>
      </c>
      <c r="L2168">
        <v>-2.3180000000000001</v>
      </c>
      <c r="M2168">
        <v>-3.0979999999999999</v>
      </c>
      <c r="N2168">
        <v>-3.25</v>
      </c>
      <c r="O2168">
        <v>1.0940000000000001</v>
      </c>
      <c r="P2168">
        <v>1.109</v>
      </c>
      <c r="Q2168">
        <v>1.1120000000000001</v>
      </c>
      <c r="R2168">
        <v>0.82099999999999995</v>
      </c>
      <c r="S2168">
        <v>0.35</v>
      </c>
    </row>
    <row r="2169" spans="1:19" x14ac:dyDescent="0.3">
      <c r="A2169">
        <v>540</v>
      </c>
      <c r="B2169">
        <v>-0.32100000000000001</v>
      </c>
      <c r="C2169">
        <v>-1.321</v>
      </c>
      <c r="D2169">
        <v>-2.3180000000000001</v>
      </c>
      <c r="E2169">
        <v>-3.1</v>
      </c>
      <c r="F2169">
        <v>-3.25</v>
      </c>
      <c r="G2169">
        <v>3.1</v>
      </c>
      <c r="H2169">
        <v>-0.01</v>
      </c>
      <c r="I2169">
        <v>3.1429999999999998</v>
      </c>
      <c r="J2169">
        <v>-0.33800000000000002</v>
      </c>
      <c r="K2169">
        <v>-1.325</v>
      </c>
      <c r="L2169">
        <v>-2.3180000000000001</v>
      </c>
      <c r="M2169">
        <v>-3.0979999999999999</v>
      </c>
      <c r="N2169">
        <v>-3.25</v>
      </c>
      <c r="O2169">
        <v>1.093</v>
      </c>
      <c r="P2169">
        <v>1.1080000000000001</v>
      </c>
      <c r="Q2169">
        <v>1.1120000000000001</v>
      </c>
      <c r="R2169">
        <v>0.82099999999999995</v>
      </c>
      <c r="S2169">
        <v>0.35</v>
      </c>
    </row>
    <row r="2170" spans="1:19" x14ac:dyDescent="0.3">
      <c r="A2170">
        <v>600</v>
      </c>
      <c r="B2170">
        <v>-0.32100000000000001</v>
      </c>
      <c r="C2170">
        <v>-1.321</v>
      </c>
      <c r="D2170">
        <v>-2.3180000000000001</v>
      </c>
      <c r="E2170">
        <v>-3.1</v>
      </c>
      <c r="F2170">
        <v>-3.25</v>
      </c>
      <c r="G2170">
        <v>3.1</v>
      </c>
      <c r="H2170">
        <v>-0.01</v>
      </c>
      <c r="I2170">
        <v>3.1429999999999998</v>
      </c>
      <c r="J2170">
        <v>-0.34</v>
      </c>
      <c r="K2170">
        <v>-1.3260000000000001</v>
      </c>
      <c r="L2170">
        <v>-2.319</v>
      </c>
      <c r="M2170">
        <v>-3.0979999999999999</v>
      </c>
      <c r="N2170">
        <v>-3.25</v>
      </c>
      <c r="O2170">
        <v>1.0920000000000001</v>
      </c>
      <c r="P2170">
        <v>1.1060000000000001</v>
      </c>
      <c r="Q2170">
        <v>1.1120000000000001</v>
      </c>
      <c r="R2170">
        <v>0.82099999999999995</v>
      </c>
      <c r="S2170">
        <v>0.34899999999999998</v>
      </c>
    </row>
    <row r="2172" spans="1:19" x14ac:dyDescent="0.3">
      <c r="A2172" t="s">
        <v>0</v>
      </c>
      <c r="B2172" t="s">
        <v>168</v>
      </c>
    </row>
    <row r="2173" spans="1:19" x14ac:dyDescent="0.3">
      <c r="A2173">
        <v>0</v>
      </c>
      <c r="B2173">
        <v>-0.32100000000000001</v>
      </c>
      <c r="C2173">
        <v>-1.321</v>
      </c>
      <c r="D2173">
        <v>-2.3180000000000001</v>
      </c>
      <c r="E2173">
        <v>-3.1</v>
      </c>
      <c r="F2173">
        <v>-3.25</v>
      </c>
      <c r="G2173">
        <v>3.1</v>
      </c>
      <c r="H2173">
        <v>-0.01</v>
      </c>
      <c r="I2173">
        <v>2.9279999999999999</v>
      </c>
      <c r="J2173">
        <v>-0.32100000000000001</v>
      </c>
      <c r="K2173">
        <v>-1.321</v>
      </c>
      <c r="L2173">
        <v>-2.3180000000000001</v>
      </c>
      <c r="M2173">
        <v>-3.1</v>
      </c>
      <c r="N2173">
        <v>-3.25</v>
      </c>
      <c r="O2173">
        <v>1.097</v>
      </c>
      <c r="P2173">
        <v>1.097</v>
      </c>
      <c r="Q2173">
        <v>1.0920000000000001</v>
      </c>
      <c r="R2173">
        <v>0.80900000000000005</v>
      </c>
      <c r="S2173">
        <v>0.34100000000000003</v>
      </c>
    </row>
    <row r="2174" spans="1:19" x14ac:dyDescent="0.3">
      <c r="A2174">
        <v>60</v>
      </c>
      <c r="B2174">
        <v>-0.32100000000000001</v>
      </c>
      <c r="C2174">
        <v>-1.321</v>
      </c>
      <c r="D2174">
        <v>-2.3180000000000001</v>
      </c>
      <c r="E2174">
        <v>-3.1</v>
      </c>
      <c r="F2174">
        <v>-3.25</v>
      </c>
      <c r="G2174">
        <v>3.1</v>
      </c>
      <c r="H2174">
        <v>-0.01</v>
      </c>
      <c r="I2174">
        <v>2.9279999999999999</v>
      </c>
      <c r="J2174">
        <v>-0.32400000000000001</v>
      </c>
      <c r="K2174">
        <v>-1.32</v>
      </c>
      <c r="L2174">
        <v>-2.3180000000000001</v>
      </c>
      <c r="M2174">
        <v>-3.1</v>
      </c>
      <c r="N2174">
        <v>-3.2469999999999999</v>
      </c>
      <c r="O2174">
        <v>1.099</v>
      </c>
      <c r="P2174">
        <v>1.109</v>
      </c>
      <c r="Q2174">
        <v>1.1040000000000001</v>
      </c>
      <c r="R2174">
        <v>0.81399999999999995</v>
      </c>
      <c r="S2174">
        <v>0.33400000000000002</v>
      </c>
    </row>
    <row r="2175" spans="1:19" x14ac:dyDescent="0.3">
      <c r="A2175">
        <v>120</v>
      </c>
      <c r="B2175">
        <v>-0.32100000000000001</v>
      </c>
      <c r="C2175">
        <v>-1.321</v>
      </c>
      <c r="D2175">
        <v>-2.3180000000000001</v>
      </c>
      <c r="E2175">
        <v>-3.1</v>
      </c>
      <c r="F2175">
        <v>-3.25</v>
      </c>
      <c r="G2175">
        <v>3.1</v>
      </c>
      <c r="H2175">
        <v>-0.01</v>
      </c>
      <c r="I2175">
        <v>2.9279999999999999</v>
      </c>
      <c r="J2175">
        <v>-0.32700000000000001</v>
      </c>
      <c r="K2175">
        <v>-1.321</v>
      </c>
      <c r="L2175">
        <v>-2.3180000000000001</v>
      </c>
      <c r="M2175">
        <v>-3.0990000000000002</v>
      </c>
      <c r="N2175">
        <v>-3.2440000000000002</v>
      </c>
      <c r="O2175">
        <v>1.1000000000000001</v>
      </c>
      <c r="P2175">
        <v>1.1120000000000001</v>
      </c>
      <c r="Q2175">
        <v>1.1080000000000001</v>
      </c>
      <c r="R2175">
        <v>0.81699999999999995</v>
      </c>
      <c r="S2175">
        <v>0.32800000000000001</v>
      </c>
    </row>
    <row r="2176" spans="1:19" x14ac:dyDescent="0.3">
      <c r="A2176">
        <v>180</v>
      </c>
      <c r="B2176">
        <v>-0.32100000000000001</v>
      </c>
      <c r="C2176">
        <v>-1.321</v>
      </c>
      <c r="D2176">
        <v>-2.3180000000000001</v>
      </c>
      <c r="E2176">
        <v>-3.1</v>
      </c>
      <c r="F2176">
        <v>-3.25</v>
      </c>
      <c r="G2176">
        <v>3.1</v>
      </c>
      <c r="H2176">
        <v>-0.01</v>
      </c>
      <c r="I2176">
        <v>2.9279999999999999</v>
      </c>
      <c r="J2176">
        <v>-0.32900000000000001</v>
      </c>
      <c r="K2176">
        <v>-1.32</v>
      </c>
      <c r="L2176">
        <v>-2.3180000000000001</v>
      </c>
      <c r="M2176">
        <v>-3.0979999999999999</v>
      </c>
      <c r="N2176">
        <v>-3.2410000000000001</v>
      </c>
      <c r="O2176">
        <v>1.099</v>
      </c>
      <c r="P2176">
        <v>1.115</v>
      </c>
      <c r="Q2176">
        <v>1.109</v>
      </c>
      <c r="R2176">
        <v>0.81899999999999995</v>
      </c>
      <c r="S2176">
        <v>0.32200000000000001</v>
      </c>
    </row>
    <row r="2177" spans="1:19" x14ac:dyDescent="0.3">
      <c r="A2177">
        <v>240</v>
      </c>
      <c r="B2177">
        <v>-0.32100000000000001</v>
      </c>
      <c r="C2177">
        <v>-1.321</v>
      </c>
      <c r="D2177">
        <v>-2.3180000000000001</v>
      </c>
      <c r="E2177">
        <v>-3.1</v>
      </c>
      <c r="F2177">
        <v>-3.25</v>
      </c>
      <c r="G2177">
        <v>3.1</v>
      </c>
      <c r="H2177">
        <v>-0.01</v>
      </c>
      <c r="I2177">
        <v>2.9279999999999999</v>
      </c>
      <c r="J2177">
        <v>-0.33</v>
      </c>
      <c r="K2177">
        <v>-1.32</v>
      </c>
      <c r="L2177">
        <v>-2.3180000000000001</v>
      </c>
      <c r="M2177">
        <v>-3.0990000000000002</v>
      </c>
      <c r="N2177">
        <v>-3.238</v>
      </c>
      <c r="O2177">
        <v>1.099</v>
      </c>
      <c r="P2177">
        <v>1.1160000000000001</v>
      </c>
      <c r="Q2177">
        <v>1.1120000000000001</v>
      </c>
      <c r="R2177">
        <v>0.82299999999999995</v>
      </c>
      <c r="S2177">
        <v>0.317</v>
      </c>
    </row>
    <row r="2178" spans="1:19" x14ac:dyDescent="0.3">
      <c r="A2178">
        <v>300</v>
      </c>
      <c r="B2178">
        <v>-0.32100000000000001</v>
      </c>
      <c r="C2178">
        <v>-1.321</v>
      </c>
      <c r="D2178">
        <v>-2.3180000000000001</v>
      </c>
      <c r="E2178">
        <v>-3.1</v>
      </c>
      <c r="F2178">
        <v>-3.25</v>
      </c>
      <c r="G2178">
        <v>3.1</v>
      </c>
      <c r="H2178">
        <v>-0.01</v>
      </c>
      <c r="I2178">
        <v>2.9279999999999999</v>
      </c>
      <c r="J2178">
        <v>-0.33200000000000002</v>
      </c>
      <c r="K2178">
        <v>-1.321</v>
      </c>
      <c r="L2178">
        <v>-2.3180000000000001</v>
      </c>
      <c r="M2178">
        <v>-3.0990000000000002</v>
      </c>
      <c r="N2178">
        <v>-3.2349999999999999</v>
      </c>
      <c r="O2178">
        <v>1.0980000000000001</v>
      </c>
      <c r="P2178">
        <v>1.1140000000000001</v>
      </c>
      <c r="Q2178">
        <v>1.1100000000000001</v>
      </c>
      <c r="R2178">
        <v>0.82299999999999995</v>
      </c>
      <c r="S2178">
        <v>0.315</v>
      </c>
    </row>
    <row r="2179" spans="1:19" x14ac:dyDescent="0.3">
      <c r="A2179">
        <v>360</v>
      </c>
      <c r="B2179">
        <v>-0.32100000000000001</v>
      </c>
      <c r="C2179">
        <v>-1.321</v>
      </c>
      <c r="D2179">
        <v>-2.3180000000000001</v>
      </c>
      <c r="E2179">
        <v>-3.1</v>
      </c>
      <c r="F2179">
        <v>-3.25</v>
      </c>
      <c r="G2179">
        <v>3.1</v>
      </c>
      <c r="H2179">
        <v>-0.01</v>
      </c>
      <c r="I2179">
        <v>2.9279999999999999</v>
      </c>
      <c r="J2179">
        <v>-0.33300000000000002</v>
      </c>
      <c r="K2179">
        <v>-1.3220000000000001</v>
      </c>
      <c r="L2179">
        <v>-2.319</v>
      </c>
      <c r="M2179">
        <v>-3.0979999999999999</v>
      </c>
      <c r="N2179">
        <v>-3.2320000000000002</v>
      </c>
      <c r="O2179">
        <v>1.097</v>
      </c>
      <c r="P2179">
        <v>1.113</v>
      </c>
      <c r="Q2179">
        <v>1.1120000000000001</v>
      </c>
      <c r="R2179">
        <v>0.82199999999999995</v>
      </c>
      <c r="S2179">
        <v>0.313</v>
      </c>
    </row>
    <row r="2180" spans="1:19" x14ac:dyDescent="0.3">
      <c r="A2180">
        <v>420</v>
      </c>
      <c r="B2180">
        <v>-0.32100000000000001</v>
      </c>
      <c r="C2180">
        <v>-1.321</v>
      </c>
      <c r="D2180">
        <v>-2.3180000000000001</v>
      </c>
      <c r="E2180">
        <v>-3.1</v>
      </c>
      <c r="F2180">
        <v>-3.25</v>
      </c>
      <c r="G2180">
        <v>3.1</v>
      </c>
      <c r="H2180">
        <v>-0.01</v>
      </c>
      <c r="I2180">
        <v>2.9279999999999999</v>
      </c>
      <c r="J2180">
        <v>-0.33500000000000002</v>
      </c>
      <c r="K2180">
        <v>-1.323</v>
      </c>
      <c r="L2180">
        <v>-2.319</v>
      </c>
      <c r="M2180">
        <v>-3.097</v>
      </c>
      <c r="N2180">
        <v>-3.2290000000000001</v>
      </c>
      <c r="O2180">
        <v>1.095</v>
      </c>
      <c r="P2180">
        <v>1.111</v>
      </c>
      <c r="Q2180">
        <v>1.1120000000000001</v>
      </c>
      <c r="R2180">
        <v>0.81799999999999995</v>
      </c>
      <c r="S2180">
        <v>0.311</v>
      </c>
    </row>
    <row r="2181" spans="1:19" x14ac:dyDescent="0.3">
      <c r="A2181">
        <v>480</v>
      </c>
      <c r="B2181">
        <v>-0.32100000000000001</v>
      </c>
      <c r="C2181">
        <v>-1.321</v>
      </c>
      <c r="D2181">
        <v>-2.3180000000000001</v>
      </c>
      <c r="E2181">
        <v>-3.1</v>
      </c>
      <c r="F2181">
        <v>-3.25</v>
      </c>
      <c r="G2181">
        <v>3.1</v>
      </c>
      <c r="H2181">
        <v>-0.01</v>
      </c>
      <c r="I2181">
        <v>2.9279999999999999</v>
      </c>
      <c r="J2181">
        <v>-0.33600000000000002</v>
      </c>
      <c r="K2181">
        <v>-1.323</v>
      </c>
      <c r="L2181">
        <v>-2.319</v>
      </c>
      <c r="M2181">
        <v>-3.0950000000000002</v>
      </c>
      <c r="N2181">
        <v>-3.226</v>
      </c>
      <c r="O2181">
        <v>1.0940000000000001</v>
      </c>
      <c r="P2181">
        <v>1.109</v>
      </c>
      <c r="Q2181">
        <v>1.113</v>
      </c>
      <c r="R2181">
        <v>0.81299999999999994</v>
      </c>
      <c r="S2181">
        <v>0.309</v>
      </c>
    </row>
    <row r="2182" spans="1:19" x14ac:dyDescent="0.3">
      <c r="A2182">
        <v>540</v>
      </c>
      <c r="B2182">
        <v>-0.32100000000000001</v>
      </c>
      <c r="C2182">
        <v>-1.321</v>
      </c>
      <c r="D2182">
        <v>-2.3180000000000001</v>
      </c>
      <c r="E2182">
        <v>-3.1</v>
      </c>
      <c r="F2182">
        <v>-3.25</v>
      </c>
      <c r="G2182">
        <v>3.1</v>
      </c>
      <c r="H2182">
        <v>-0.01</v>
      </c>
      <c r="I2182">
        <v>2.9279999999999999</v>
      </c>
      <c r="J2182">
        <v>-0.33800000000000002</v>
      </c>
      <c r="K2182">
        <v>-1.325</v>
      </c>
      <c r="L2182">
        <v>-2.319</v>
      </c>
      <c r="M2182">
        <v>-3.093</v>
      </c>
      <c r="N2182">
        <v>-3.2229999999999999</v>
      </c>
      <c r="O2182">
        <v>1.093</v>
      </c>
      <c r="P2182">
        <v>1.1080000000000001</v>
      </c>
      <c r="Q2182">
        <v>1.1120000000000001</v>
      </c>
      <c r="R2182">
        <v>0.80800000000000005</v>
      </c>
      <c r="S2182">
        <v>0.307</v>
      </c>
    </row>
    <row r="2183" spans="1:19" x14ac:dyDescent="0.3">
      <c r="A2183">
        <v>600</v>
      </c>
      <c r="B2183">
        <v>-0.32100000000000001</v>
      </c>
      <c r="C2183">
        <v>-1.321</v>
      </c>
      <c r="D2183">
        <v>-2.3180000000000001</v>
      </c>
      <c r="E2183">
        <v>-3.1</v>
      </c>
      <c r="F2183">
        <v>-3.25</v>
      </c>
      <c r="G2183">
        <v>3.1</v>
      </c>
      <c r="H2183">
        <v>-0.01</v>
      </c>
      <c r="I2183">
        <v>2.9279999999999999</v>
      </c>
      <c r="J2183">
        <v>-0.34</v>
      </c>
      <c r="K2183">
        <v>-1.3260000000000001</v>
      </c>
      <c r="L2183">
        <v>-2.319</v>
      </c>
      <c r="M2183">
        <v>-3.0920000000000001</v>
      </c>
      <c r="N2183">
        <v>-3.22</v>
      </c>
      <c r="O2183">
        <v>1.0920000000000001</v>
      </c>
      <c r="P2183">
        <v>1.1060000000000001</v>
      </c>
      <c r="Q2183">
        <v>1.1120000000000001</v>
      </c>
      <c r="R2183">
        <v>0.80500000000000005</v>
      </c>
      <c r="S2183">
        <v>0.30499999999999999</v>
      </c>
    </row>
    <row r="2185" spans="1:19" x14ac:dyDescent="0.3">
      <c r="A2185" t="s">
        <v>0</v>
      </c>
      <c r="B2185" t="s">
        <v>169</v>
      </c>
    </row>
    <row r="2186" spans="1:19" x14ac:dyDescent="0.3">
      <c r="A2186">
        <v>0</v>
      </c>
      <c r="B2186">
        <v>-0.32100000000000001</v>
      </c>
      <c r="C2186">
        <v>-1.321</v>
      </c>
      <c r="D2186">
        <v>-2.3180000000000001</v>
      </c>
      <c r="E2186">
        <v>-3.1070000000000002</v>
      </c>
      <c r="F2186">
        <v>-3.26</v>
      </c>
      <c r="G2186">
        <v>3.1</v>
      </c>
      <c r="H2186">
        <v>0</v>
      </c>
      <c r="I2186">
        <v>3.3439999999999999</v>
      </c>
      <c r="J2186">
        <v>-0.32100000000000001</v>
      </c>
      <c r="K2186">
        <v>-1.321</v>
      </c>
      <c r="L2186">
        <v>-2.3180000000000001</v>
      </c>
      <c r="M2186">
        <v>-3.1070000000000002</v>
      </c>
      <c r="N2186">
        <v>-3.26</v>
      </c>
      <c r="O2186">
        <v>1.097</v>
      </c>
      <c r="P2186">
        <v>1.097</v>
      </c>
      <c r="Q2186">
        <v>1.0920000000000001</v>
      </c>
      <c r="R2186">
        <v>0.81499999999999995</v>
      </c>
      <c r="S2186">
        <v>0.34399999999999997</v>
      </c>
    </row>
    <row r="2187" spans="1:19" x14ac:dyDescent="0.3">
      <c r="A2187">
        <v>60</v>
      </c>
      <c r="B2187">
        <v>-0.32100000000000001</v>
      </c>
      <c r="C2187">
        <v>-1.321</v>
      </c>
      <c r="D2187">
        <v>-2.3180000000000001</v>
      </c>
      <c r="E2187">
        <v>-3.1070000000000002</v>
      </c>
      <c r="F2187">
        <v>-3.26</v>
      </c>
      <c r="G2187">
        <v>3.1</v>
      </c>
      <c r="H2187">
        <v>0</v>
      </c>
      <c r="I2187">
        <v>3.3439999999999999</v>
      </c>
      <c r="J2187">
        <v>-0.32300000000000001</v>
      </c>
      <c r="K2187">
        <v>-1.321</v>
      </c>
      <c r="L2187">
        <v>-2.3180000000000001</v>
      </c>
      <c r="M2187">
        <v>-3.1059999999999999</v>
      </c>
      <c r="N2187">
        <v>-3.2629999999999999</v>
      </c>
      <c r="O2187">
        <v>1.101</v>
      </c>
      <c r="P2187">
        <v>1.1100000000000001</v>
      </c>
      <c r="Q2187">
        <v>1.105</v>
      </c>
      <c r="R2187">
        <v>0.82</v>
      </c>
      <c r="S2187">
        <v>0.35199999999999998</v>
      </c>
    </row>
    <row r="2188" spans="1:19" x14ac:dyDescent="0.3">
      <c r="A2188">
        <v>120</v>
      </c>
      <c r="B2188">
        <v>-0.32100000000000001</v>
      </c>
      <c r="C2188">
        <v>-1.321</v>
      </c>
      <c r="D2188">
        <v>-2.3180000000000001</v>
      </c>
      <c r="E2188">
        <v>-3.1070000000000002</v>
      </c>
      <c r="F2188">
        <v>-3.26</v>
      </c>
      <c r="G2188">
        <v>3.1</v>
      </c>
      <c r="H2188">
        <v>0</v>
      </c>
      <c r="I2188">
        <v>3.3439999999999999</v>
      </c>
      <c r="J2188">
        <v>-0.32500000000000001</v>
      </c>
      <c r="K2188">
        <v>-1.321</v>
      </c>
      <c r="L2188">
        <v>-2.3180000000000001</v>
      </c>
      <c r="M2188">
        <v>-3.105</v>
      </c>
      <c r="N2188">
        <v>-3.266</v>
      </c>
      <c r="O2188">
        <v>1.103</v>
      </c>
      <c r="P2188">
        <v>1.1120000000000001</v>
      </c>
      <c r="Q2188">
        <v>1.109</v>
      </c>
      <c r="R2188">
        <v>0.82599999999999996</v>
      </c>
      <c r="S2188">
        <v>0.36099999999999999</v>
      </c>
    </row>
    <row r="2189" spans="1:19" x14ac:dyDescent="0.3">
      <c r="A2189">
        <v>180</v>
      </c>
      <c r="B2189">
        <v>-0.32100000000000001</v>
      </c>
      <c r="C2189">
        <v>-1.321</v>
      </c>
      <c r="D2189">
        <v>-2.3180000000000001</v>
      </c>
      <c r="E2189">
        <v>-3.1070000000000002</v>
      </c>
      <c r="F2189">
        <v>-3.26</v>
      </c>
      <c r="G2189">
        <v>3.1</v>
      </c>
      <c r="H2189">
        <v>0</v>
      </c>
      <c r="I2189">
        <v>3.3439999999999999</v>
      </c>
      <c r="J2189">
        <v>-0.32600000000000001</v>
      </c>
      <c r="K2189">
        <v>-1.32</v>
      </c>
      <c r="L2189">
        <v>-2.3180000000000001</v>
      </c>
      <c r="M2189">
        <v>-3.105</v>
      </c>
      <c r="N2189">
        <v>-3.2690000000000001</v>
      </c>
      <c r="O2189">
        <v>1.105</v>
      </c>
      <c r="P2189">
        <v>1.115</v>
      </c>
      <c r="Q2189">
        <v>1.1100000000000001</v>
      </c>
      <c r="R2189">
        <v>0.82799999999999996</v>
      </c>
      <c r="S2189">
        <v>0.36799999999999999</v>
      </c>
    </row>
    <row r="2190" spans="1:19" x14ac:dyDescent="0.3">
      <c r="A2190">
        <v>240</v>
      </c>
      <c r="B2190">
        <v>-0.32100000000000001</v>
      </c>
      <c r="C2190">
        <v>-1.321</v>
      </c>
      <c r="D2190">
        <v>-2.3180000000000001</v>
      </c>
      <c r="E2190">
        <v>-3.1070000000000002</v>
      </c>
      <c r="F2190">
        <v>-3.26</v>
      </c>
      <c r="G2190">
        <v>3.1</v>
      </c>
      <c r="H2190">
        <v>0</v>
      </c>
      <c r="I2190">
        <v>3.3439999999999999</v>
      </c>
      <c r="J2190">
        <v>-0.32600000000000001</v>
      </c>
      <c r="K2190">
        <v>-1.32</v>
      </c>
      <c r="L2190">
        <v>-2.3180000000000001</v>
      </c>
      <c r="M2190">
        <v>-3.1040000000000001</v>
      </c>
      <c r="N2190">
        <v>-3.2719999999999998</v>
      </c>
      <c r="O2190">
        <v>1.1060000000000001</v>
      </c>
      <c r="P2190">
        <v>1.115</v>
      </c>
      <c r="Q2190">
        <v>1.111</v>
      </c>
      <c r="R2190">
        <v>0.82699999999999996</v>
      </c>
      <c r="S2190">
        <v>0.374</v>
      </c>
    </row>
    <row r="2191" spans="1:19" x14ac:dyDescent="0.3">
      <c r="A2191">
        <v>300</v>
      </c>
      <c r="B2191">
        <v>-0.32100000000000001</v>
      </c>
      <c r="C2191">
        <v>-1.321</v>
      </c>
      <c r="D2191">
        <v>-2.3180000000000001</v>
      </c>
      <c r="E2191">
        <v>-3.1070000000000002</v>
      </c>
      <c r="F2191">
        <v>-3.26</v>
      </c>
      <c r="G2191">
        <v>3.1</v>
      </c>
      <c r="H2191">
        <v>0</v>
      </c>
      <c r="I2191">
        <v>3.3439999999999999</v>
      </c>
      <c r="J2191">
        <v>-0.32700000000000001</v>
      </c>
      <c r="K2191">
        <v>-1.321</v>
      </c>
      <c r="L2191">
        <v>-2.319</v>
      </c>
      <c r="M2191">
        <v>-3.1030000000000002</v>
      </c>
      <c r="N2191">
        <v>-3.2749999999999999</v>
      </c>
      <c r="O2191">
        <v>1.107</v>
      </c>
      <c r="P2191">
        <v>1.115</v>
      </c>
      <c r="Q2191">
        <v>1.1120000000000001</v>
      </c>
      <c r="R2191">
        <v>0.82499999999999996</v>
      </c>
      <c r="S2191">
        <v>0.38</v>
      </c>
    </row>
    <row r="2192" spans="1:19" x14ac:dyDescent="0.3">
      <c r="A2192">
        <v>360</v>
      </c>
      <c r="B2192">
        <v>-0.32100000000000001</v>
      </c>
      <c r="C2192">
        <v>-1.321</v>
      </c>
      <c r="D2192">
        <v>-2.3180000000000001</v>
      </c>
      <c r="E2192">
        <v>-3.1070000000000002</v>
      </c>
      <c r="F2192">
        <v>-3.26</v>
      </c>
      <c r="G2192">
        <v>3.1</v>
      </c>
      <c r="H2192">
        <v>0</v>
      </c>
      <c r="I2192">
        <v>3.3439999999999999</v>
      </c>
      <c r="J2192">
        <v>-0.32700000000000001</v>
      </c>
      <c r="K2192">
        <v>-1.321</v>
      </c>
      <c r="L2192">
        <v>-2.319</v>
      </c>
      <c r="M2192">
        <v>-3.1040000000000001</v>
      </c>
      <c r="N2192">
        <v>-3.278</v>
      </c>
      <c r="O2192">
        <v>1.107</v>
      </c>
      <c r="P2192">
        <v>1.113</v>
      </c>
      <c r="Q2192">
        <v>1.1120000000000001</v>
      </c>
      <c r="R2192">
        <v>0.82699999999999996</v>
      </c>
      <c r="S2192">
        <v>0.38600000000000001</v>
      </c>
    </row>
    <row r="2193" spans="1:19" x14ac:dyDescent="0.3">
      <c r="A2193">
        <v>420</v>
      </c>
      <c r="B2193">
        <v>-0.32100000000000001</v>
      </c>
      <c r="C2193">
        <v>-1.321</v>
      </c>
      <c r="D2193">
        <v>-2.3180000000000001</v>
      </c>
      <c r="E2193">
        <v>-3.1070000000000002</v>
      </c>
      <c r="F2193">
        <v>-3.26</v>
      </c>
      <c r="G2193">
        <v>3.1</v>
      </c>
      <c r="H2193">
        <v>0</v>
      </c>
      <c r="I2193">
        <v>3.3439999999999999</v>
      </c>
      <c r="J2193">
        <v>-0.32700000000000001</v>
      </c>
      <c r="K2193">
        <v>-1.3220000000000001</v>
      </c>
      <c r="L2193">
        <v>-2.319</v>
      </c>
      <c r="M2193">
        <v>-3.105</v>
      </c>
      <c r="N2193">
        <v>-3.2810000000000001</v>
      </c>
      <c r="O2193">
        <v>1.1080000000000001</v>
      </c>
      <c r="P2193">
        <v>1.1120000000000001</v>
      </c>
      <c r="Q2193">
        <v>1.1120000000000001</v>
      </c>
      <c r="R2193">
        <v>0.83099999999999996</v>
      </c>
      <c r="S2193">
        <v>0.38900000000000001</v>
      </c>
    </row>
    <row r="2194" spans="1:19" x14ac:dyDescent="0.3">
      <c r="A2194">
        <v>480</v>
      </c>
      <c r="B2194">
        <v>-0.32100000000000001</v>
      </c>
      <c r="C2194">
        <v>-1.321</v>
      </c>
      <c r="D2194">
        <v>-2.3180000000000001</v>
      </c>
      <c r="E2194">
        <v>-3.1070000000000002</v>
      </c>
      <c r="F2194">
        <v>-3.26</v>
      </c>
      <c r="G2194">
        <v>3.1</v>
      </c>
      <c r="H2194">
        <v>0</v>
      </c>
      <c r="I2194">
        <v>3.3439999999999999</v>
      </c>
      <c r="J2194">
        <v>-0.32800000000000001</v>
      </c>
      <c r="K2194">
        <v>-1.323</v>
      </c>
      <c r="L2194">
        <v>-2.3180000000000001</v>
      </c>
      <c r="M2194">
        <v>-3.1070000000000002</v>
      </c>
      <c r="N2194">
        <v>-3.2839999999999998</v>
      </c>
      <c r="O2194">
        <v>1.1080000000000001</v>
      </c>
      <c r="P2194">
        <v>1.111</v>
      </c>
      <c r="Q2194">
        <v>1.1120000000000001</v>
      </c>
      <c r="R2194">
        <v>0.83499999999999996</v>
      </c>
      <c r="S2194">
        <v>0.39200000000000002</v>
      </c>
    </row>
    <row r="2195" spans="1:19" x14ac:dyDescent="0.3">
      <c r="A2195">
        <v>540</v>
      </c>
      <c r="B2195">
        <v>-0.32100000000000001</v>
      </c>
      <c r="C2195">
        <v>-1.321</v>
      </c>
      <c r="D2195">
        <v>-2.3180000000000001</v>
      </c>
      <c r="E2195">
        <v>-3.1070000000000002</v>
      </c>
      <c r="F2195">
        <v>-3.26</v>
      </c>
      <c r="G2195">
        <v>3.1</v>
      </c>
      <c r="H2195">
        <v>0</v>
      </c>
      <c r="I2195">
        <v>3.3439999999999999</v>
      </c>
      <c r="J2195">
        <v>-0.32800000000000001</v>
      </c>
      <c r="K2195">
        <v>-1.323</v>
      </c>
      <c r="L2195">
        <v>-2.319</v>
      </c>
      <c r="M2195">
        <v>-3.1080000000000001</v>
      </c>
      <c r="N2195">
        <v>-3.2869999999999999</v>
      </c>
      <c r="O2195">
        <v>1.1080000000000001</v>
      </c>
      <c r="P2195">
        <v>1.111</v>
      </c>
      <c r="Q2195">
        <v>1.1120000000000001</v>
      </c>
      <c r="R2195">
        <v>0.83899999999999997</v>
      </c>
      <c r="S2195">
        <v>0.39400000000000002</v>
      </c>
    </row>
    <row r="2196" spans="1:19" x14ac:dyDescent="0.3">
      <c r="A2196">
        <v>600</v>
      </c>
      <c r="B2196">
        <v>-0.32100000000000001</v>
      </c>
      <c r="C2196">
        <v>-1.321</v>
      </c>
      <c r="D2196">
        <v>-2.3180000000000001</v>
      </c>
      <c r="E2196">
        <v>-3.1070000000000002</v>
      </c>
      <c r="F2196">
        <v>-3.26</v>
      </c>
      <c r="G2196">
        <v>3.1</v>
      </c>
      <c r="H2196">
        <v>0</v>
      </c>
      <c r="I2196">
        <v>3.3439999999999999</v>
      </c>
      <c r="J2196">
        <v>-0.32800000000000001</v>
      </c>
      <c r="K2196">
        <v>-1.3240000000000001</v>
      </c>
      <c r="L2196">
        <v>-2.319</v>
      </c>
      <c r="M2196">
        <v>-3.11</v>
      </c>
      <c r="N2196">
        <v>-3.29</v>
      </c>
      <c r="O2196">
        <v>1.109</v>
      </c>
      <c r="P2196">
        <v>1.111</v>
      </c>
      <c r="Q2196">
        <v>1.113</v>
      </c>
      <c r="R2196">
        <v>0.84199999999999997</v>
      </c>
      <c r="S2196">
        <v>0.39600000000000002</v>
      </c>
    </row>
    <row r="2198" spans="1:19" x14ac:dyDescent="0.3">
      <c r="A2198" t="s">
        <v>0</v>
      </c>
      <c r="B2198" t="s">
        <v>170</v>
      </c>
    </row>
    <row r="2199" spans="1:19" x14ac:dyDescent="0.3">
      <c r="A2199">
        <v>0</v>
      </c>
      <c r="B2199">
        <v>-0.32100000000000001</v>
      </c>
      <c r="C2199">
        <v>-1.321</v>
      </c>
      <c r="D2199">
        <v>-2.3180000000000001</v>
      </c>
      <c r="E2199">
        <v>-3.1070000000000002</v>
      </c>
      <c r="F2199">
        <v>-3.26</v>
      </c>
      <c r="G2199">
        <v>3.1</v>
      </c>
      <c r="H2199">
        <v>0</v>
      </c>
      <c r="I2199">
        <v>3.1440000000000001</v>
      </c>
      <c r="J2199">
        <v>-0.32100000000000001</v>
      </c>
      <c r="K2199">
        <v>-1.321</v>
      </c>
      <c r="L2199">
        <v>-2.3180000000000001</v>
      </c>
      <c r="M2199">
        <v>-3.1070000000000002</v>
      </c>
      <c r="N2199">
        <v>-3.26</v>
      </c>
      <c r="O2199">
        <v>1.097</v>
      </c>
      <c r="P2199">
        <v>1.097</v>
      </c>
      <c r="Q2199">
        <v>1.0920000000000001</v>
      </c>
      <c r="R2199">
        <v>0.81499999999999995</v>
      </c>
      <c r="S2199">
        <v>0.34399999999999997</v>
      </c>
    </row>
    <row r="2200" spans="1:19" x14ac:dyDescent="0.3">
      <c r="A2200">
        <v>60</v>
      </c>
      <c r="B2200">
        <v>-0.32100000000000001</v>
      </c>
      <c r="C2200">
        <v>-1.321</v>
      </c>
      <c r="D2200">
        <v>-2.3180000000000001</v>
      </c>
      <c r="E2200">
        <v>-3.1070000000000002</v>
      </c>
      <c r="F2200">
        <v>-3.26</v>
      </c>
      <c r="G2200">
        <v>3.1</v>
      </c>
      <c r="H2200">
        <v>0</v>
      </c>
      <c r="I2200">
        <v>3.1440000000000001</v>
      </c>
      <c r="J2200">
        <v>-0.32300000000000001</v>
      </c>
      <c r="K2200">
        <v>-1.321</v>
      </c>
      <c r="L2200">
        <v>-2.3180000000000001</v>
      </c>
      <c r="M2200">
        <v>-3.1059999999999999</v>
      </c>
      <c r="N2200">
        <v>-3.26</v>
      </c>
      <c r="O2200">
        <v>1.101</v>
      </c>
      <c r="P2200">
        <v>1.1100000000000001</v>
      </c>
      <c r="Q2200">
        <v>1.105</v>
      </c>
      <c r="R2200">
        <v>0.82099999999999995</v>
      </c>
      <c r="S2200">
        <v>0.34499999999999997</v>
      </c>
    </row>
    <row r="2201" spans="1:19" x14ac:dyDescent="0.3">
      <c r="A2201">
        <v>120</v>
      </c>
      <c r="B2201">
        <v>-0.32100000000000001</v>
      </c>
      <c r="C2201">
        <v>-1.321</v>
      </c>
      <c r="D2201">
        <v>-2.3180000000000001</v>
      </c>
      <c r="E2201">
        <v>-3.1070000000000002</v>
      </c>
      <c r="F2201">
        <v>-3.26</v>
      </c>
      <c r="G2201">
        <v>3.1</v>
      </c>
      <c r="H2201">
        <v>0</v>
      </c>
      <c r="I2201">
        <v>3.1440000000000001</v>
      </c>
      <c r="J2201">
        <v>-0.32500000000000001</v>
      </c>
      <c r="K2201">
        <v>-1.321</v>
      </c>
      <c r="L2201">
        <v>-2.3180000000000001</v>
      </c>
      <c r="M2201">
        <v>-3.105</v>
      </c>
      <c r="N2201">
        <v>-3.26</v>
      </c>
      <c r="O2201">
        <v>1.1040000000000001</v>
      </c>
      <c r="P2201">
        <v>1.1120000000000001</v>
      </c>
      <c r="Q2201">
        <v>1.1080000000000001</v>
      </c>
      <c r="R2201">
        <v>0.82499999999999996</v>
      </c>
      <c r="S2201">
        <v>0.34599999999999997</v>
      </c>
    </row>
    <row r="2202" spans="1:19" x14ac:dyDescent="0.3">
      <c r="A2202">
        <v>180</v>
      </c>
      <c r="B2202">
        <v>-0.32100000000000001</v>
      </c>
      <c r="C2202">
        <v>-1.321</v>
      </c>
      <c r="D2202">
        <v>-2.3180000000000001</v>
      </c>
      <c r="E2202">
        <v>-3.1070000000000002</v>
      </c>
      <c r="F2202">
        <v>-3.26</v>
      </c>
      <c r="G2202">
        <v>3.1</v>
      </c>
      <c r="H2202">
        <v>0</v>
      </c>
      <c r="I2202">
        <v>3.1440000000000001</v>
      </c>
      <c r="J2202">
        <v>-0.32600000000000001</v>
      </c>
      <c r="K2202">
        <v>-1.32</v>
      </c>
      <c r="L2202">
        <v>-2.3180000000000001</v>
      </c>
      <c r="M2202">
        <v>-3.1040000000000001</v>
      </c>
      <c r="N2202">
        <v>-3.26</v>
      </c>
      <c r="O2202">
        <v>1.105</v>
      </c>
      <c r="P2202">
        <v>1.115</v>
      </c>
      <c r="Q2202">
        <v>1.1100000000000001</v>
      </c>
      <c r="R2202">
        <v>0.82699999999999996</v>
      </c>
      <c r="S2202">
        <v>0.34699999999999998</v>
      </c>
    </row>
    <row r="2203" spans="1:19" x14ac:dyDescent="0.3">
      <c r="A2203">
        <v>240</v>
      </c>
      <c r="B2203">
        <v>-0.32100000000000001</v>
      </c>
      <c r="C2203">
        <v>-1.321</v>
      </c>
      <c r="D2203">
        <v>-2.3180000000000001</v>
      </c>
      <c r="E2203">
        <v>-3.1070000000000002</v>
      </c>
      <c r="F2203">
        <v>-3.26</v>
      </c>
      <c r="G2203">
        <v>3.1</v>
      </c>
      <c r="H2203">
        <v>0</v>
      </c>
      <c r="I2203">
        <v>3.1440000000000001</v>
      </c>
      <c r="J2203">
        <v>-0.32600000000000001</v>
      </c>
      <c r="K2203">
        <v>-1.321</v>
      </c>
      <c r="L2203">
        <v>-2.3180000000000001</v>
      </c>
      <c r="M2203">
        <v>-3.1040000000000001</v>
      </c>
      <c r="N2203">
        <v>-3.26</v>
      </c>
      <c r="O2203">
        <v>1.1060000000000001</v>
      </c>
      <c r="P2203">
        <v>1.1160000000000001</v>
      </c>
      <c r="Q2203">
        <v>1.111</v>
      </c>
      <c r="R2203">
        <v>0.82799999999999996</v>
      </c>
      <c r="S2203">
        <v>0.34699999999999998</v>
      </c>
    </row>
    <row r="2204" spans="1:19" x14ac:dyDescent="0.3">
      <c r="A2204">
        <v>300</v>
      </c>
      <c r="B2204">
        <v>-0.32100000000000001</v>
      </c>
      <c r="C2204">
        <v>-1.321</v>
      </c>
      <c r="D2204">
        <v>-2.3180000000000001</v>
      </c>
      <c r="E2204">
        <v>-3.1070000000000002</v>
      </c>
      <c r="F2204">
        <v>-3.26</v>
      </c>
      <c r="G2204">
        <v>3.1</v>
      </c>
      <c r="H2204">
        <v>0</v>
      </c>
      <c r="I2204">
        <v>3.1440000000000001</v>
      </c>
      <c r="J2204">
        <v>-0.32700000000000001</v>
      </c>
      <c r="K2204">
        <v>-1.321</v>
      </c>
      <c r="L2204">
        <v>-2.3180000000000001</v>
      </c>
      <c r="M2204">
        <v>-3.1040000000000001</v>
      </c>
      <c r="N2204">
        <v>-3.26</v>
      </c>
      <c r="O2204">
        <v>1.107</v>
      </c>
      <c r="P2204">
        <v>1.115</v>
      </c>
      <c r="Q2204">
        <v>1.111</v>
      </c>
      <c r="R2204">
        <v>0.82799999999999996</v>
      </c>
      <c r="S2204">
        <v>0.34899999999999998</v>
      </c>
    </row>
    <row r="2205" spans="1:19" x14ac:dyDescent="0.3">
      <c r="A2205">
        <v>360</v>
      </c>
      <c r="B2205">
        <v>-0.32100000000000001</v>
      </c>
      <c r="C2205">
        <v>-1.321</v>
      </c>
      <c r="D2205">
        <v>-2.3180000000000001</v>
      </c>
      <c r="E2205">
        <v>-3.1070000000000002</v>
      </c>
      <c r="F2205">
        <v>-3.26</v>
      </c>
      <c r="G2205">
        <v>3.1</v>
      </c>
      <c r="H2205">
        <v>0</v>
      </c>
      <c r="I2205">
        <v>3.1440000000000001</v>
      </c>
      <c r="J2205">
        <v>-0.32700000000000001</v>
      </c>
      <c r="K2205">
        <v>-1.321</v>
      </c>
      <c r="L2205">
        <v>-2.319</v>
      </c>
      <c r="M2205">
        <v>-3.1040000000000001</v>
      </c>
      <c r="N2205">
        <v>-3.26</v>
      </c>
      <c r="O2205">
        <v>1.107</v>
      </c>
      <c r="P2205">
        <v>1.113</v>
      </c>
      <c r="Q2205">
        <v>1.1120000000000001</v>
      </c>
      <c r="R2205">
        <v>0.82799999999999996</v>
      </c>
      <c r="S2205">
        <v>0.35099999999999998</v>
      </c>
    </row>
    <row r="2206" spans="1:19" x14ac:dyDescent="0.3">
      <c r="A2206">
        <v>420</v>
      </c>
      <c r="B2206">
        <v>-0.32100000000000001</v>
      </c>
      <c r="C2206">
        <v>-1.321</v>
      </c>
      <c r="D2206">
        <v>-2.3180000000000001</v>
      </c>
      <c r="E2206">
        <v>-3.1070000000000002</v>
      </c>
      <c r="F2206">
        <v>-3.26</v>
      </c>
      <c r="G2206">
        <v>3.1</v>
      </c>
      <c r="H2206">
        <v>0</v>
      </c>
      <c r="I2206">
        <v>3.1440000000000001</v>
      </c>
      <c r="J2206">
        <v>-0.32700000000000001</v>
      </c>
      <c r="K2206">
        <v>-1.3220000000000001</v>
      </c>
      <c r="L2206">
        <v>-2.319</v>
      </c>
      <c r="M2206">
        <v>-3.1040000000000001</v>
      </c>
      <c r="N2206">
        <v>-3.26</v>
      </c>
      <c r="O2206">
        <v>1.1080000000000001</v>
      </c>
      <c r="P2206">
        <v>1.1120000000000001</v>
      </c>
      <c r="Q2206">
        <v>1.1120000000000001</v>
      </c>
      <c r="R2206">
        <v>0.82799999999999996</v>
      </c>
      <c r="S2206">
        <v>0.35199999999999998</v>
      </c>
    </row>
    <row r="2207" spans="1:19" x14ac:dyDescent="0.3">
      <c r="A2207">
        <v>480</v>
      </c>
      <c r="B2207">
        <v>-0.32100000000000001</v>
      </c>
      <c r="C2207">
        <v>-1.321</v>
      </c>
      <c r="D2207">
        <v>-2.3180000000000001</v>
      </c>
      <c r="E2207">
        <v>-3.1070000000000002</v>
      </c>
      <c r="F2207">
        <v>-3.26</v>
      </c>
      <c r="G2207">
        <v>3.1</v>
      </c>
      <c r="H2207">
        <v>0</v>
      </c>
      <c r="I2207">
        <v>3.1440000000000001</v>
      </c>
      <c r="J2207">
        <v>-0.32800000000000001</v>
      </c>
      <c r="K2207">
        <v>-1.323</v>
      </c>
      <c r="L2207">
        <v>-2.319</v>
      </c>
      <c r="M2207">
        <v>-3.1040000000000001</v>
      </c>
      <c r="N2207">
        <v>-3.26</v>
      </c>
      <c r="O2207">
        <v>1.1080000000000001</v>
      </c>
      <c r="P2207">
        <v>1.111</v>
      </c>
      <c r="Q2207">
        <v>1.1120000000000001</v>
      </c>
      <c r="R2207">
        <v>0.82799999999999996</v>
      </c>
      <c r="S2207">
        <v>0.35299999999999998</v>
      </c>
    </row>
    <row r="2208" spans="1:19" x14ac:dyDescent="0.3">
      <c r="A2208">
        <v>540</v>
      </c>
      <c r="B2208">
        <v>-0.32100000000000001</v>
      </c>
      <c r="C2208">
        <v>-1.321</v>
      </c>
      <c r="D2208">
        <v>-2.3180000000000001</v>
      </c>
      <c r="E2208">
        <v>-3.1070000000000002</v>
      </c>
      <c r="F2208">
        <v>-3.26</v>
      </c>
      <c r="G2208">
        <v>3.1</v>
      </c>
      <c r="H2208">
        <v>0</v>
      </c>
      <c r="I2208">
        <v>3.1440000000000001</v>
      </c>
      <c r="J2208">
        <v>-0.32800000000000001</v>
      </c>
      <c r="K2208">
        <v>-1.323</v>
      </c>
      <c r="L2208">
        <v>-2.319</v>
      </c>
      <c r="M2208">
        <v>-3.1040000000000001</v>
      </c>
      <c r="N2208">
        <v>-3.26</v>
      </c>
      <c r="O2208">
        <v>1.1080000000000001</v>
      </c>
      <c r="P2208">
        <v>1.111</v>
      </c>
      <c r="Q2208">
        <v>1.1120000000000001</v>
      </c>
      <c r="R2208">
        <v>0.82799999999999996</v>
      </c>
      <c r="S2208">
        <v>0.35299999999999998</v>
      </c>
    </row>
    <row r="2209" spans="1:19" x14ac:dyDescent="0.3">
      <c r="A2209">
        <v>600</v>
      </c>
      <c r="B2209">
        <v>-0.32100000000000001</v>
      </c>
      <c r="C2209">
        <v>-1.321</v>
      </c>
      <c r="D2209">
        <v>-2.3180000000000001</v>
      </c>
      <c r="E2209">
        <v>-3.1070000000000002</v>
      </c>
      <c r="F2209">
        <v>-3.26</v>
      </c>
      <c r="G2209">
        <v>3.1</v>
      </c>
      <c r="H2209">
        <v>0</v>
      </c>
      <c r="I2209">
        <v>3.1440000000000001</v>
      </c>
      <c r="J2209">
        <v>-0.32800000000000001</v>
      </c>
      <c r="K2209">
        <v>-1.3240000000000001</v>
      </c>
      <c r="L2209">
        <v>-2.319</v>
      </c>
      <c r="M2209">
        <v>-3.1040000000000001</v>
      </c>
      <c r="N2209">
        <v>-3.26</v>
      </c>
      <c r="O2209">
        <v>1.109</v>
      </c>
      <c r="P2209">
        <v>1.111</v>
      </c>
      <c r="Q2209">
        <v>1.1120000000000001</v>
      </c>
      <c r="R2209">
        <v>0.82799999999999996</v>
      </c>
      <c r="S2209">
        <v>0.35199999999999998</v>
      </c>
    </row>
    <row r="2211" spans="1:19" x14ac:dyDescent="0.3">
      <c r="A2211" t="s">
        <v>0</v>
      </c>
      <c r="B2211" t="s">
        <v>171</v>
      </c>
    </row>
    <row r="2212" spans="1:19" x14ac:dyDescent="0.3">
      <c r="A2212">
        <v>0</v>
      </c>
      <c r="B2212">
        <v>-0.32100000000000001</v>
      </c>
      <c r="C2212">
        <v>-1.321</v>
      </c>
      <c r="D2212">
        <v>-2.3180000000000001</v>
      </c>
      <c r="E2212">
        <v>-3.1070000000000002</v>
      </c>
      <c r="F2212">
        <v>-3.26</v>
      </c>
      <c r="G2212">
        <v>3.1</v>
      </c>
      <c r="H2212">
        <v>0</v>
      </c>
      <c r="I2212">
        <v>2.9319999999999999</v>
      </c>
      <c r="J2212">
        <v>-0.32100000000000001</v>
      </c>
      <c r="K2212">
        <v>-1.321</v>
      </c>
      <c r="L2212">
        <v>-2.3180000000000001</v>
      </c>
      <c r="M2212">
        <v>-3.1070000000000002</v>
      </c>
      <c r="N2212">
        <v>-3.26</v>
      </c>
      <c r="O2212">
        <v>1.097</v>
      </c>
      <c r="P2212">
        <v>1.097</v>
      </c>
      <c r="Q2212">
        <v>1.0920000000000001</v>
      </c>
      <c r="R2212">
        <v>0.81499999999999995</v>
      </c>
      <c r="S2212">
        <v>0.34399999999999997</v>
      </c>
    </row>
    <row r="2213" spans="1:19" x14ac:dyDescent="0.3">
      <c r="A2213">
        <v>60</v>
      </c>
      <c r="B2213">
        <v>-0.32100000000000001</v>
      </c>
      <c r="C2213">
        <v>-1.321</v>
      </c>
      <c r="D2213">
        <v>-2.3180000000000001</v>
      </c>
      <c r="E2213">
        <v>-3.1070000000000002</v>
      </c>
      <c r="F2213">
        <v>-3.26</v>
      </c>
      <c r="G2213">
        <v>3.1</v>
      </c>
      <c r="H2213">
        <v>0</v>
      </c>
      <c r="I2213">
        <v>2.9319999999999999</v>
      </c>
      <c r="J2213">
        <v>-0.32300000000000001</v>
      </c>
      <c r="K2213">
        <v>-1.32</v>
      </c>
      <c r="L2213">
        <v>-2.3180000000000001</v>
      </c>
      <c r="M2213">
        <v>-3.1070000000000002</v>
      </c>
      <c r="N2213">
        <v>-3.2570000000000001</v>
      </c>
      <c r="O2213">
        <v>1.101</v>
      </c>
      <c r="P2213">
        <v>1.109</v>
      </c>
      <c r="Q2213">
        <v>1.105</v>
      </c>
      <c r="R2213">
        <v>0.82099999999999995</v>
      </c>
      <c r="S2213">
        <v>0.33700000000000002</v>
      </c>
    </row>
    <row r="2214" spans="1:19" x14ac:dyDescent="0.3">
      <c r="A2214">
        <v>120</v>
      </c>
      <c r="B2214">
        <v>-0.32100000000000001</v>
      </c>
      <c r="C2214">
        <v>-1.321</v>
      </c>
      <c r="D2214">
        <v>-2.3180000000000001</v>
      </c>
      <c r="E2214">
        <v>-3.1070000000000002</v>
      </c>
      <c r="F2214">
        <v>-3.26</v>
      </c>
      <c r="G2214">
        <v>3.1</v>
      </c>
      <c r="H2214">
        <v>0</v>
      </c>
      <c r="I2214">
        <v>2.9319999999999999</v>
      </c>
      <c r="J2214">
        <v>-0.32500000000000001</v>
      </c>
      <c r="K2214">
        <v>-1.321</v>
      </c>
      <c r="L2214">
        <v>-2.3180000000000001</v>
      </c>
      <c r="M2214">
        <v>-3.105</v>
      </c>
      <c r="N2214">
        <v>-3.254</v>
      </c>
      <c r="O2214">
        <v>1.1040000000000001</v>
      </c>
      <c r="P2214">
        <v>1.113</v>
      </c>
      <c r="Q2214">
        <v>1.1080000000000001</v>
      </c>
      <c r="R2214">
        <v>0.82499999999999996</v>
      </c>
      <c r="S2214">
        <v>0.33100000000000002</v>
      </c>
    </row>
    <row r="2215" spans="1:19" x14ac:dyDescent="0.3">
      <c r="A2215">
        <v>180</v>
      </c>
      <c r="B2215">
        <v>-0.32100000000000001</v>
      </c>
      <c r="C2215">
        <v>-1.321</v>
      </c>
      <c r="D2215">
        <v>-2.3180000000000001</v>
      </c>
      <c r="E2215">
        <v>-3.1070000000000002</v>
      </c>
      <c r="F2215">
        <v>-3.26</v>
      </c>
      <c r="G2215">
        <v>3.1</v>
      </c>
      <c r="H2215">
        <v>0</v>
      </c>
      <c r="I2215">
        <v>2.9319999999999999</v>
      </c>
      <c r="J2215">
        <v>-0.32600000000000001</v>
      </c>
      <c r="K2215">
        <v>-1.32</v>
      </c>
      <c r="L2215">
        <v>-2.3180000000000001</v>
      </c>
      <c r="M2215">
        <v>-3.1040000000000001</v>
      </c>
      <c r="N2215">
        <v>-3.2509999999999999</v>
      </c>
      <c r="O2215">
        <v>1.105</v>
      </c>
      <c r="P2215">
        <v>1.115</v>
      </c>
      <c r="Q2215">
        <v>1.1100000000000001</v>
      </c>
      <c r="R2215">
        <v>0.82599999999999996</v>
      </c>
      <c r="S2215">
        <v>0.32500000000000001</v>
      </c>
    </row>
    <row r="2216" spans="1:19" x14ac:dyDescent="0.3">
      <c r="A2216">
        <v>240</v>
      </c>
      <c r="B2216">
        <v>-0.32100000000000001</v>
      </c>
      <c r="C2216">
        <v>-1.321</v>
      </c>
      <c r="D2216">
        <v>-2.3180000000000001</v>
      </c>
      <c r="E2216">
        <v>-3.1070000000000002</v>
      </c>
      <c r="F2216">
        <v>-3.26</v>
      </c>
      <c r="G2216">
        <v>3.1</v>
      </c>
      <c r="H2216">
        <v>0</v>
      </c>
      <c r="I2216">
        <v>2.9319999999999999</v>
      </c>
      <c r="J2216">
        <v>-0.32600000000000001</v>
      </c>
      <c r="K2216">
        <v>-1.321</v>
      </c>
      <c r="L2216">
        <v>-2.3180000000000001</v>
      </c>
      <c r="M2216">
        <v>-3.105</v>
      </c>
      <c r="N2216">
        <v>-3.2480000000000002</v>
      </c>
      <c r="O2216">
        <v>1.1060000000000001</v>
      </c>
      <c r="P2216">
        <v>1.1160000000000001</v>
      </c>
      <c r="Q2216">
        <v>1.1120000000000001</v>
      </c>
      <c r="R2216">
        <v>0.83</v>
      </c>
      <c r="S2216">
        <v>0.32</v>
      </c>
    </row>
    <row r="2217" spans="1:19" x14ac:dyDescent="0.3">
      <c r="A2217">
        <v>300</v>
      </c>
      <c r="B2217">
        <v>-0.32100000000000001</v>
      </c>
      <c r="C2217">
        <v>-1.321</v>
      </c>
      <c r="D2217">
        <v>-2.3180000000000001</v>
      </c>
      <c r="E2217">
        <v>-3.1070000000000002</v>
      </c>
      <c r="F2217">
        <v>-3.26</v>
      </c>
      <c r="G2217">
        <v>3.1</v>
      </c>
      <c r="H2217">
        <v>0</v>
      </c>
      <c r="I2217">
        <v>2.9319999999999999</v>
      </c>
      <c r="J2217">
        <v>-0.32700000000000001</v>
      </c>
      <c r="K2217">
        <v>-1.321</v>
      </c>
      <c r="L2217">
        <v>-2.3180000000000001</v>
      </c>
      <c r="M2217">
        <v>-3.105</v>
      </c>
      <c r="N2217">
        <v>-3.2450000000000001</v>
      </c>
      <c r="O2217">
        <v>1.107</v>
      </c>
      <c r="P2217">
        <v>1.1140000000000001</v>
      </c>
      <c r="Q2217">
        <v>1.111</v>
      </c>
      <c r="R2217">
        <v>0.83</v>
      </c>
      <c r="S2217">
        <v>0.317</v>
      </c>
    </row>
    <row r="2218" spans="1:19" x14ac:dyDescent="0.3">
      <c r="A2218">
        <v>360</v>
      </c>
      <c r="B2218">
        <v>-0.32100000000000001</v>
      </c>
      <c r="C2218">
        <v>-1.321</v>
      </c>
      <c r="D2218">
        <v>-2.3180000000000001</v>
      </c>
      <c r="E2218">
        <v>-3.1070000000000002</v>
      </c>
      <c r="F2218">
        <v>-3.26</v>
      </c>
      <c r="G2218">
        <v>3.1</v>
      </c>
      <c r="H2218">
        <v>0</v>
      </c>
      <c r="I2218">
        <v>2.9319999999999999</v>
      </c>
      <c r="J2218">
        <v>-0.32700000000000001</v>
      </c>
      <c r="K2218">
        <v>-1.3220000000000001</v>
      </c>
      <c r="L2218">
        <v>-2.319</v>
      </c>
      <c r="M2218">
        <v>-3.1040000000000001</v>
      </c>
      <c r="N2218">
        <v>-3.242</v>
      </c>
      <c r="O2218">
        <v>1.107</v>
      </c>
      <c r="P2218">
        <v>1.1140000000000001</v>
      </c>
      <c r="Q2218">
        <v>1.1120000000000001</v>
      </c>
      <c r="R2218">
        <v>0.82799999999999996</v>
      </c>
      <c r="S2218">
        <v>0.316</v>
      </c>
    </row>
    <row r="2219" spans="1:19" x14ac:dyDescent="0.3">
      <c r="A2219">
        <v>420</v>
      </c>
      <c r="B2219">
        <v>-0.32100000000000001</v>
      </c>
      <c r="C2219">
        <v>-1.321</v>
      </c>
      <c r="D2219">
        <v>-2.3180000000000001</v>
      </c>
      <c r="E2219">
        <v>-3.1070000000000002</v>
      </c>
      <c r="F2219">
        <v>-3.26</v>
      </c>
      <c r="G2219">
        <v>3.1</v>
      </c>
      <c r="H2219">
        <v>0</v>
      </c>
      <c r="I2219">
        <v>2.9319999999999999</v>
      </c>
      <c r="J2219">
        <v>-0.32700000000000001</v>
      </c>
      <c r="K2219">
        <v>-1.3220000000000001</v>
      </c>
      <c r="L2219">
        <v>-2.319</v>
      </c>
      <c r="M2219">
        <v>-3.1030000000000002</v>
      </c>
      <c r="N2219">
        <v>-3.2389999999999999</v>
      </c>
      <c r="O2219">
        <v>1.1080000000000001</v>
      </c>
      <c r="P2219">
        <v>1.1120000000000001</v>
      </c>
      <c r="Q2219">
        <v>1.113</v>
      </c>
      <c r="R2219">
        <v>0.82399999999999995</v>
      </c>
      <c r="S2219">
        <v>0.315</v>
      </c>
    </row>
    <row r="2220" spans="1:19" x14ac:dyDescent="0.3">
      <c r="A2220">
        <v>480</v>
      </c>
      <c r="B2220">
        <v>-0.32100000000000001</v>
      </c>
      <c r="C2220">
        <v>-1.321</v>
      </c>
      <c r="D2220">
        <v>-2.3180000000000001</v>
      </c>
      <c r="E2220">
        <v>-3.1070000000000002</v>
      </c>
      <c r="F2220">
        <v>-3.26</v>
      </c>
      <c r="G2220">
        <v>3.1</v>
      </c>
      <c r="H2220">
        <v>0</v>
      </c>
      <c r="I2220">
        <v>2.9319999999999999</v>
      </c>
      <c r="J2220">
        <v>-0.32800000000000001</v>
      </c>
      <c r="K2220">
        <v>-1.323</v>
      </c>
      <c r="L2220">
        <v>-2.319</v>
      </c>
      <c r="M2220">
        <v>-3.1019999999999999</v>
      </c>
      <c r="N2220">
        <v>-3.2360000000000002</v>
      </c>
      <c r="O2220">
        <v>1.1080000000000001</v>
      </c>
      <c r="P2220">
        <v>1.111</v>
      </c>
      <c r="Q2220">
        <v>1.113</v>
      </c>
      <c r="R2220">
        <v>0.82</v>
      </c>
      <c r="S2220">
        <v>0.313</v>
      </c>
    </row>
    <row r="2221" spans="1:19" x14ac:dyDescent="0.3">
      <c r="A2221">
        <v>540</v>
      </c>
      <c r="B2221">
        <v>-0.32100000000000001</v>
      </c>
      <c r="C2221">
        <v>-1.321</v>
      </c>
      <c r="D2221">
        <v>-2.3180000000000001</v>
      </c>
      <c r="E2221">
        <v>-3.1070000000000002</v>
      </c>
      <c r="F2221">
        <v>-3.26</v>
      </c>
      <c r="G2221">
        <v>3.1</v>
      </c>
      <c r="H2221">
        <v>0</v>
      </c>
      <c r="I2221">
        <v>2.9319999999999999</v>
      </c>
      <c r="J2221">
        <v>-0.32800000000000001</v>
      </c>
      <c r="K2221">
        <v>-1.323</v>
      </c>
      <c r="L2221">
        <v>-2.319</v>
      </c>
      <c r="M2221">
        <v>-3.1</v>
      </c>
      <c r="N2221">
        <v>-3.2330000000000001</v>
      </c>
      <c r="O2221">
        <v>1.1080000000000001</v>
      </c>
      <c r="P2221">
        <v>1.111</v>
      </c>
      <c r="Q2221">
        <v>1.1120000000000001</v>
      </c>
      <c r="R2221">
        <v>0.81499999999999995</v>
      </c>
      <c r="S2221">
        <v>0.311</v>
      </c>
    </row>
    <row r="2222" spans="1:19" x14ac:dyDescent="0.3">
      <c r="A2222">
        <v>600</v>
      </c>
      <c r="B2222">
        <v>-0.32100000000000001</v>
      </c>
      <c r="C2222">
        <v>-1.321</v>
      </c>
      <c r="D2222">
        <v>-2.3180000000000001</v>
      </c>
      <c r="E2222">
        <v>-3.1070000000000002</v>
      </c>
      <c r="F2222">
        <v>-3.26</v>
      </c>
      <c r="G2222">
        <v>3.1</v>
      </c>
      <c r="H2222">
        <v>0</v>
      </c>
      <c r="I2222">
        <v>2.9319999999999999</v>
      </c>
      <c r="J2222">
        <v>-0.32800000000000001</v>
      </c>
      <c r="K2222">
        <v>-1.3240000000000001</v>
      </c>
      <c r="L2222">
        <v>-2.319</v>
      </c>
      <c r="M2222">
        <v>-3.0979999999999999</v>
      </c>
      <c r="N2222">
        <v>-3.23</v>
      </c>
      <c r="O2222">
        <v>1.1080000000000001</v>
      </c>
      <c r="P2222">
        <v>1.111</v>
      </c>
      <c r="Q2222">
        <v>1.1120000000000001</v>
      </c>
      <c r="R2222">
        <v>0.81200000000000006</v>
      </c>
      <c r="S2222">
        <v>0.308</v>
      </c>
    </row>
    <row r="2224" spans="1:19" x14ac:dyDescent="0.3">
      <c r="A2224" t="s">
        <v>0</v>
      </c>
      <c r="B2224" t="s">
        <v>172</v>
      </c>
    </row>
    <row r="2225" spans="1:19" x14ac:dyDescent="0.3">
      <c r="A2225">
        <v>0</v>
      </c>
      <c r="B2225">
        <v>-0.32100000000000001</v>
      </c>
      <c r="C2225">
        <v>-1.321</v>
      </c>
      <c r="D2225">
        <v>-2.3180000000000001</v>
      </c>
      <c r="E2225">
        <v>-3.1</v>
      </c>
      <c r="F2225">
        <v>-3.25</v>
      </c>
      <c r="G2225">
        <v>3.1</v>
      </c>
      <c r="H2225">
        <v>0</v>
      </c>
      <c r="I2225">
        <v>3.3450000000000002</v>
      </c>
      <c r="J2225">
        <v>-0.32100000000000001</v>
      </c>
      <c r="K2225">
        <v>-1.321</v>
      </c>
      <c r="L2225">
        <v>-2.3180000000000001</v>
      </c>
      <c r="M2225">
        <v>-3.1</v>
      </c>
      <c r="N2225">
        <v>-3.25</v>
      </c>
      <c r="O2225">
        <v>1.097</v>
      </c>
      <c r="P2225">
        <v>1.097</v>
      </c>
      <c r="Q2225">
        <v>1.0920000000000001</v>
      </c>
      <c r="R2225">
        <v>0.80900000000000005</v>
      </c>
      <c r="S2225">
        <v>0.34100000000000003</v>
      </c>
    </row>
    <row r="2226" spans="1:19" x14ac:dyDescent="0.3">
      <c r="A2226">
        <v>60</v>
      </c>
      <c r="B2226">
        <v>-0.32100000000000001</v>
      </c>
      <c r="C2226">
        <v>-1.321</v>
      </c>
      <c r="D2226">
        <v>-2.3180000000000001</v>
      </c>
      <c r="E2226">
        <v>-3.1</v>
      </c>
      <c r="F2226">
        <v>-3.25</v>
      </c>
      <c r="G2226">
        <v>3.1</v>
      </c>
      <c r="H2226">
        <v>0</v>
      </c>
      <c r="I2226">
        <v>3.3450000000000002</v>
      </c>
      <c r="J2226">
        <v>-0.32300000000000001</v>
      </c>
      <c r="K2226">
        <v>-1.321</v>
      </c>
      <c r="L2226">
        <v>-2.3180000000000001</v>
      </c>
      <c r="M2226">
        <v>-3.1</v>
      </c>
      <c r="N2226">
        <v>-3.2530000000000001</v>
      </c>
      <c r="O2226">
        <v>1.101</v>
      </c>
      <c r="P2226">
        <v>1.1100000000000001</v>
      </c>
      <c r="Q2226">
        <v>1.105</v>
      </c>
      <c r="R2226">
        <v>0.81299999999999994</v>
      </c>
      <c r="S2226">
        <v>0.35</v>
      </c>
    </row>
    <row r="2227" spans="1:19" x14ac:dyDescent="0.3">
      <c r="A2227">
        <v>120</v>
      </c>
      <c r="B2227">
        <v>-0.32100000000000001</v>
      </c>
      <c r="C2227">
        <v>-1.321</v>
      </c>
      <c r="D2227">
        <v>-2.3180000000000001</v>
      </c>
      <c r="E2227">
        <v>-3.1</v>
      </c>
      <c r="F2227">
        <v>-3.25</v>
      </c>
      <c r="G2227">
        <v>3.1</v>
      </c>
      <c r="H2227">
        <v>0</v>
      </c>
      <c r="I2227">
        <v>3.3450000000000002</v>
      </c>
      <c r="J2227">
        <v>-0.32500000000000001</v>
      </c>
      <c r="K2227">
        <v>-1.321</v>
      </c>
      <c r="L2227">
        <v>-2.3180000000000001</v>
      </c>
      <c r="M2227">
        <v>-3.0990000000000002</v>
      </c>
      <c r="N2227">
        <v>-3.2559999999999998</v>
      </c>
      <c r="O2227">
        <v>1.103</v>
      </c>
      <c r="P2227">
        <v>1.1120000000000001</v>
      </c>
      <c r="Q2227">
        <v>1.109</v>
      </c>
      <c r="R2227">
        <v>0.81899999999999995</v>
      </c>
      <c r="S2227">
        <v>0.35799999999999998</v>
      </c>
    </row>
    <row r="2228" spans="1:19" x14ac:dyDescent="0.3">
      <c r="A2228">
        <v>180</v>
      </c>
      <c r="B2228">
        <v>-0.32100000000000001</v>
      </c>
      <c r="C2228">
        <v>-1.321</v>
      </c>
      <c r="D2228">
        <v>-2.3180000000000001</v>
      </c>
      <c r="E2228">
        <v>-3.1</v>
      </c>
      <c r="F2228">
        <v>-3.25</v>
      </c>
      <c r="G2228">
        <v>3.1</v>
      </c>
      <c r="H2228">
        <v>0</v>
      </c>
      <c r="I2228">
        <v>3.3450000000000002</v>
      </c>
      <c r="J2228">
        <v>-0.32600000000000001</v>
      </c>
      <c r="K2228">
        <v>-1.32</v>
      </c>
      <c r="L2228">
        <v>-2.3180000000000001</v>
      </c>
      <c r="M2228">
        <v>-3.0990000000000002</v>
      </c>
      <c r="N2228">
        <v>-3.2589999999999999</v>
      </c>
      <c r="O2228">
        <v>1.105</v>
      </c>
      <c r="P2228">
        <v>1.115</v>
      </c>
      <c r="Q2228">
        <v>1.109</v>
      </c>
      <c r="R2228">
        <v>0.82099999999999995</v>
      </c>
      <c r="S2228">
        <v>0.36499999999999999</v>
      </c>
    </row>
    <row r="2229" spans="1:19" x14ac:dyDescent="0.3">
      <c r="A2229">
        <v>240</v>
      </c>
      <c r="B2229">
        <v>-0.32100000000000001</v>
      </c>
      <c r="C2229">
        <v>-1.321</v>
      </c>
      <c r="D2229">
        <v>-2.3180000000000001</v>
      </c>
      <c r="E2229">
        <v>-3.1</v>
      </c>
      <c r="F2229">
        <v>-3.25</v>
      </c>
      <c r="G2229">
        <v>3.1</v>
      </c>
      <c r="H2229">
        <v>0</v>
      </c>
      <c r="I2229">
        <v>3.3450000000000002</v>
      </c>
      <c r="J2229">
        <v>-0.32600000000000001</v>
      </c>
      <c r="K2229">
        <v>-1.32</v>
      </c>
      <c r="L2229">
        <v>-2.3180000000000001</v>
      </c>
      <c r="M2229">
        <v>-3.0979999999999999</v>
      </c>
      <c r="N2229">
        <v>-3.262</v>
      </c>
      <c r="O2229">
        <v>1.1060000000000001</v>
      </c>
      <c r="P2229">
        <v>1.115</v>
      </c>
      <c r="Q2229">
        <v>1.111</v>
      </c>
      <c r="R2229">
        <v>0.81899999999999995</v>
      </c>
      <c r="S2229">
        <v>0.37</v>
      </c>
    </row>
    <row r="2230" spans="1:19" x14ac:dyDescent="0.3">
      <c r="A2230">
        <v>300</v>
      </c>
      <c r="B2230">
        <v>-0.32100000000000001</v>
      </c>
      <c r="C2230">
        <v>-1.321</v>
      </c>
      <c r="D2230">
        <v>-2.3180000000000001</v>
      </c>
      <c r="E2230">
        <v>-3.1</v>
      </c>
      <c r="F2230">
        <v>-3.25</v>
      </c>
      <c r="G2230">
        <v>3.1</v>
      </c>
      <c r="H2230">
        <v>0</v>
      </c>
      <c r="I2230">
        <v>3.3450000000000002</v>
      </c>
      <c r="J2230">
        <v>-0.32700000000000001</v>
      </c>
      <c r="K2230">
        <v>-1.321</v>
      </c>
      <c r="L2230">
        <v>-2.3180000000000001</v>
      </c>
      <c r="M2230">
        <v>-3.097</v>
      </c>
      <c r="N2230">
        <v>-3.2650000000000001</v>
      </c>
      <c r="O2230">
        <v>1.107</v>
      </c>
      <c r="P2230">
        <v>1.115</v>
      </c>
      <c r="Q2230">
        <v>1.1120000000000001</v>
      </c>
      <c r="R2230">
        <v>0.81899999999999995</v>
      </c>
      <c r="S2230">
        <v>0.376</v>
      </c>
    </row>
    <row r="2231" spans="1:19" x14ac:dyDescent="0.3">
      <c r="A2231">
        <v>360</v>
      </c>
      <c r="B2231">
        <v>-0.32100000000000001</v>
      </c>
      <c r="C2231">
        <v>-1.321</v>
      </c>
      <c r="D2231">
        <v>-2.3180000000000001</v>
      </c>
      <c r="E2231">
        <v>-3.1</v>
      </c>
      <c r="F2231">
        <v>-3.25</v>
      </c>
      <c r="G2231">
        <v>3.1</v>
      </c>
      <c r="H2231">
        <v>0</v>
      </c>
      <c r="I2231">
        <v>3.3450000000000002</v>
      </c>
      <c r="J2231">
        <v>-0.32700000000000001</v>
      </c>
      <c r="K2231">
        <v>-1.321</v>
      </c>
      <c r="L2231">
        <v>-2.319</v>
      </c>
      <c r="M2231">
        <v>-3.0979999999999999</v>
      </c>
      <c r="N2231">
        <v>-3.2679999999999998</v>
      </c>
      <c r="O2231">
        <v>1.107</v>
      </c>
      <c r="P2231">
        <v>1.113</v>
      </c>
      <c r="Q2231">
        <v>1.1120000000000001</v>
      </c>
      <c r="R2231">
        <v>0.82099999999999995</v>
      </c>
      <c r="S2231">
        <v>0.38200000000000001</v>
      </c>
    </row>
    <row r="2232" spans="1:19" x14ac:dyDescent="0.3">
      <c r="A2232">
        <v>420</v>
      </c>
      <c r="B2232">
        <v>-0.32100000000000001</v>
      </c>
      <c r="C2232">
        <v>-1.321</v>
      </c>
      <c r="D2232">
        <v>-2.3180000000000001</v>
      </c>
      <c r="E2232">
        <v>-3.1</v>
      </c>
      <c r="F2232">
        <v>-3.25</v>
      </c>
      <c r="G2232">
        <v>3.1</v>
      </c>
      <c r="H2232">
        <v>0</v>
      </c>
      <c r="I2232">
        <v>3.3450000000000002</v>
      </c>
      <c r="J2232">
        <v>-0.32700000000000001</v>
      </c>
      <c r="K2232">
        <v>-1.3220000000000001</v>
      </c>
      <c r="L2232">
        <v>-2.3180000000000001</v>
      </c>
      <c r="M2232">
        <v>-3.0990000000000002</v>
      </c>
      <c r="N2232">
        <v>-3.2709999999999999</v>
      </c>
      <c r="O2232">
        <v>1.1080000000000001</v>
      </c>
      <c r="P2232">
        <v>1.1120000000000001</v>
      </c>
      <c r="Q2232">
        <v>1.1120000000000001</v>
      </c>
      <c r="R2232">
        <v>0.82499999999999996</v>
      </c>
      <c r="S2232">
        <v>0.38700000000000001</v>
      </c>
    </row>
    <row r="2233" spans="1:19" x14ac:dyDescent="0.3">
      <c r="A2233">
        <v>480</v>
      </c>
      <c r="B2233">
        <v>-0.32100000000000001</v>
      </c>
      <c r="C2233">
        <v>-1.321</v>
      </c>
      <c r="D2233">
        <v>-2.3180000000000001</v>
      </c>
      <c r="E2233">
        <v>-3.1</v>
      </c>
      <c r="F2233">
        <v>-3.25</v>
      </c>
      <c r="G2233">
        <v>3.1</v>
      </c>
      <c r="H2233">
        <v>0</v>
      </c>
      <c r="I2233">
        <v>3.3450000000000002</v>
      </c>
      <c r="J2233">
        <v>-0.32800000000000001</v>
      </c>
      <c r="K2233">
        <v>-1.323</v>
      </c>
      <c r="L2233">
        <v>-2.3180000000000001</v>
      </c>
      <c r="M2233">
        <v>-3.1</v>
      </c>
      <c r="N2233">
        <v>-3.274</v>
      </c>
      <c r="O2233">
        <v>1.1080000000000001</v>
      </c>
      <c r="P2233">
        <v>1.111</v>
      </c>
      <c r="Q2233">
        <v>1.1120000000000001</v>
      </c>
      <c r="R2233">
        <v>0.82899999999999996</v>
      </c>
      <c r="S2233">
        <v>0.38900000000000001</v>
      </c>
    </row>
    <row r="2234" spans="1:19" x14ac:dyDescent="0.3">
      <c r="A2234">
        <v>540</v>
      </c>
      <c r="B2234">
        <v>-0.32100000000000001</v>
      </c>
      <c r="C2234">
        <v>-1.321</v>
      </c>
      <c r="D2234">
        <v>-2.3180000000000001</v>
      </c>
      <c r="E2234">
        <v>-3.1</v>
      </c>
      <c r="F2234">
        <v>-3.25</v>
      </c>
      <c r="G2234">
        <v>3.1</v>
      </c>
      <c r="H2234">
        <v>0</v>
      </c>
      <c r="I2234">
        <v>3.3450000000000002</v>
      </c>
      <c r="J2234">
        <v>-0.32800000000000001</v>
      </c>
      <c r="K2234">
        <v>-1.323</v>
      </c>
      <c r="L2234">
        <v>-2.319</v>
      </c>
      <c r="M2234">
        <v>-3.1019999999999999</v>
      </c>
      <c r="N2234">
        <v>-3.2770000000000001</v>
      </c>
      <c r="O2234">
        <v>1.1080000000000001</v>
      </c>
      <c r="P2234">
        <v>1.111</v>
      </c>
      <c r="Q2234">
        <v>1.1120000000000001</v>
      </c>
      <c r="R2234">
        <v>0.83199999999999996</v>
      </c>
      <c r="S2234">
        <v>0.39100000000000001</v>
      </c>
    </row>
    <row r="2235" spans="1:19" x14ac:dyDescent="0.3">
      <c r="A2235">
        <v>600</v>
      </c>
      <c r="B2235">
        <v>-0.32100000000000001</v>
      </c>
      <c r="C2235">
        <v>-1.321</v>
      </c>
      <c r="D2235">
        <v>-2.3180000000000001</v>
      </c>
      <c r="E2235">
        <v>-3.1</v>
      </c>
      <c r="F2235">
        <v>-3.25</v>
      </c>
      <c r="G2235">
        <v>3.1</v>
      </c>
      <c r="H2235">
        <v>0</v>
      </c>
      <c r="I2235">
        <v>3.3450000000000002</v>
      </c>
      <c r="J2235">
        <v>-0.32800000000000001</v>
      </c>
      <c r="K2235">
        <v>-1.3240000000000001</v>
      </c>
      <c r="L2235">
        <v>-2.319</v>
      </c>
      <c r="M2235">
        <v>-3.1040000000000001</v>
      </c>
      <c r="N2235">
        <v>-3.28</v>
      </c>
      <c r="O2235">
        <v>1.1080000000000001</v>
      </c>
      <c r="P2235">
        <v>1.111</v>
      </c>
      <c r="Q2235">
        <v>1.1120000000000001</v>
      </c>
      <c r="R2235">
        <v>0.83599999999999997</v>
      </c>
      <c r="S2235">
        <v>0.39200000000000002</v>
      </c>
    </row>
    <row r="2237" spans="1:19" x14ac:dyDescent="0.3">
      <c r="A2237" t="s">
        <v>0</v>
      </c>
      <c r="B2237" t="s">
        <v>173</v>
      </c>
    </row>
    <row r="2238" spans="1:19" x14ac:dyDescent="0.3">
      <c r="A2238">
        <v>0</v>
      </c>
      <c r="B2238">
        <v>-0.32100000000000001</v>
      </c>
      <c r="C2238">
        <v>-1.321</v>
      </c>
      <c r="D2238">
        <v>-2.3180000000000001</v>
      </c>
      <c r="E2238">
        <v>-3.1</v>
      </c>
      <c r="F2238">
        <v>-3.25</v>
      </c>
      <c r="G2238">
        <v>3.1</v>
      </c>
      <c r="H2238">
        <v>0</v>
      </c>
      <c r="I2238">
        <v>3.1429999999999998</v>
      </c>
      <c r="J2238">
        <v>-0.32100000000000001</v>
      </c>
      <c r="K2238">
        <v>-1.321</v>
      </c>
      <c r="L2238">
        <v>-2.3180000000000001</v>
      </c>
      <c r="M2238">
        <v>-3.1</v>
      </c>
      <c r="N2238">
        <v>-3.25</v>
      </c>
      <c r="O2238">
        <v>1.097</v>
      </c>
      <c r="P2238">
        <v>1.097</v>
      </c>
      <c r="Q2238">
        <v>1.0920000000000001</v>
      </c>
      <c r="R2238">
        <v>0.80900000000000005</v>
      </c>
      <c r="S2238">
        <v>0.34100000000000003</v>
      </c>
    </row>
    <row r="2239" spans="1:19" x14ac:dyDescent="0.3">
      <c r="A2239">
        <v>60</v>
      </c>
      <c r="B2239">
        <v>-0.32100000000000001</v>
      </c>
      <c r="C2239">
        <v>-1.321</v>
      </c>
      <c r="D2239">
        <v>-2.3180000000000001</v>
      </c>
      <c r="E2239">
        <v>-3.1</v>
      </c>
      <c r="F2239">
        <v>-3.25</v>
      </c>
      <c r="G2239">
        <v>3.1</v>
      </c>
      <c r="H2239">
        <v>0</v>
      </c>
      <c r="I2239">
        <v>3.1429999999999998</v>
      </c>
      <c r="J2239">
        <v>-0.32300000000000001</v>
      </c>
      <c r="K2239">
        <v>-1.321</v>
      </c>
      <c r="L2239">
        <v>-2.3180000000000001</v>
      </c>
      <c r="M2239">
        <v>-3.1</v>
      </c>
      <c r="N2239">
        <v>-3.25</v>
      </c>
      <c r="O2239">
        <v>1.101</v>
      </c>
      <c r="P2239">
        <v>1.1100000000000001</v>
      </c>
      <c r="Q2239">
        <v>1.1040000000000001</v>
      </c>
      <c r="R2239">
        <v>0.81399999999999995</v>
      </c>
      <c r="S2239">
        <v>0.34200000000000003</v>
      </c>
    </row>
    <row r="2240" spans="1:19" x14ac:dyDescent="0.3">
      <c r="A2240">
        <v>120</v>
      </c>
      <c r="B2240">
        <v>-0.32100000000000001</v>
      </c>
      <c r="C2240">
        <v>-1.321</v>
      </c>
      <c r="D2240">
        <v>-2.3180000000000001</v>
      </c>
      <c r="E2240">
        <v>-3.1</v>
      </c>
      <c r="F2240">
        <v>-3.25</v>
      </c>
      <c r="G2240">
        <v>3.1</v>
      </c>
      <c r="H2240">
        <v>0</v>
      </c>
      <c r="I2240">
        <v>3.1429999999999998</v>
      </c>
      <c r="J2240">
        <v>-0.32500000000000001</v>
      </c>
      <c r="K2240">
        <v>-1.321</v>
      </c>
      <c r="L2240">
        <v>-2.3180000000000001</v>
      </c>
      <c r="M2240">
        <v>-3.0990000000000002</v>
      </c>
      <c r="N2240">
        <v>-3.25</v>
      </c>
      <c r="O2240">
        <v>1.1040000000000001</v>
      </c>
      <c r="P2240">
        <v>1.1120000000000001</v>
      </c>
      <c r="Q2240">
        <v>1.109</v>
      </c>
      <c r="R2240">
        <v>0.81799999999999995</v>
      </c>
      <c r="S2240">
        <v>0.34300000000000003</v>
      </c>
    </row>
    <row r="2241" spans="1:19" x14ac:dyDescent="0.3">
      <c r="A2241">
        <v>180</v>
      </c>
      <c r="B2241">
        <v>-0.32100000000000001</v>
      </c>
      <c r="C2241">
        <v>-1.321</v>
      </c>
      <c r="D2241">
        <v>-2.3180000000000001</v>
      </c>
      <c r="E2241">
        <v>-3.1</v>
      </c>
      <c r="F2241">
        <v>-3.25</v>
      </c>
      <c r="G2241">
        <v>3.1</v>
      </c>
      <c r="H2241">
        <v>0</v>
      </c>
      <c r="I2241">
        <v>3.1429999999999998</v>
      </c>
      <c r="J2241">
        <v>-0.32600000000000001</v>
      </c>
      <c r="K2241">
        <v>-1.32</v>
      </c>
      <c r="L2241">
        <v>-2.3180000000000001</v>
      </c>
      <c r="M2241">
        <v>-3.0979999999999999</v>
      </c>
      <c r="N2241">
        <v>-3.25</v>
      </c>
      <c r="O2241">
        <v>1.105</v>
      </c>
      <c r="P2241">
        <v>1.115</v>
      </c>
      <c r="Q2241">
        <v>1.109</v>
      </c>
      <c r="R2241">
        <v>0.82</v>
      </c>
      <c r="S2241">
        <v>0.34399999999999997</v>
      </c>
    </row>
    <row r="2242" spans="1:19" x14ac:dyDescent="0.3">
      <c r="A2242">
        <v>240</v>
      </c>
      <c r="B2242">
        <v>-0.32100000000000001</v>
      </c>
      <c r="C2242">
        <v>-1.321</v>
      </c>
      <c r="D2242">
        <v>-2.3180000000000001</v>
      </c>
      <c r="E2242">
        <v>-3.1</v>
      </c>
      <c r="F2242">
        <v>-3.25</v>
      </c>
      <c r="G2242">
        <v>3.1</v>
      </c>
      <c r="H2242">
        <v>0</v>
      </c>
      <c r="I2242">
        <v>3.1429999999999998</v>
      </c>
      <c r="J2242">
        <v>-0.32600000000000001</v>
      </c>
      <c r="K2242">
        <v>-1.321</v>
      </c>
      <c r="L2242">
        <v>-2.3180000000000001</v>
      </c>
      <c r="M2242">
        <v>-3.0979999999999999</v>
      </c>
      <c r="N2242">
        <v>-3.25</v>
      </c>
      <c r="O2242">
        <v>1.1060000000000001</v>
      </c>
      <c r="P2242">
        <v>1.1160000000000001</v>
      </c>
      <c r="Q2242">
        <v>1.111</v>
      </c>
      <c r="R2242">
        <v>0.82099999999999995</v>
      </c>
      <c r="S2242">
        <v>0.34399999999999997</v>
      </c>
    </row>
    <row r="2243" spans="1:19" x14ac:dyDescent="0.3">
      <c r="A2243">
        <v>300</v>
      </c>
      <c r="B2243">
        <v>-0.32100000000000001</v>
      </c>
      <c r="C2243">
        <v>-1.321</v>
      </c>
      <c r="D2243">
        <v>-2.3180000000000001</v>
      </c>
      <c r="E2243">
        <v>-3.1</v>
      </c>
      <c r="F2243">
        <v>-3.25</v>
      </c>
      <c r="G2243">
        <v>3.1</v>
      </c>
      <c r="H2243">
        <v>0</v>
      </c>
      <c r="I2243">
        <v>3.1429999999999998</v>
      </c>
      <c r="J2243">
        <v>-0.32700000000000001</v>
      </c>
      <c r="K2243">
        <v>-1.321</v>
      </c>
      <c r="L2243">
        <v>-2.3180000000000001</v>
      </c>
      <c r="M2243">
        <v>-3.0979999999999999</v>
      </c>
      <c r="N2243">
        <v>-3.25</v>
      </c>
      <c r="O2243">
        <v>1.107</v>
      </c>
      <c r="P2243">
        <v>1.115</v>
      </c>
      <c r="Q2243">
        <v>1.111</v>
      </c>
      <c r="R2243">
        <v>0.82099999999999995</v>
      </c>
      <c r="S2243">
        <v>0.34599999999999997</v>
      </c>
    </row>
    <row r="2244" spans="1:19" x14ac:dyDescent="0.3">
      <c r="A2244">
        <v>360</v>
      </c>
      <c r="B2244">
        <v>-0.32100000000000001</v>
      </c>
      <c r="C2244">
        <v>-1.321</v>
      </c>
      <c r="D2244">
        <v>-2.3180000000000001</v>
      </c>
      <c r="E2244">
        <v>-3.1</v>
      </c>
      <c r="F2244">
        <v>-3.25</v>
      </c>
      <c r="G2244">
        <v>3.1</v>
      </c>
      <c r="H2244">
        <v>0</v>
      </c>
      <c r="I2244">
        <v>3.1429999999999998</v>
      </c>
      <c r="J2244">
        <v>-0.32700000000000001</v>
      </c>
      <c r="K2244">
        <v>-1.3220000000000001</v>
      </c>
      <c r="L2244">
        <v>-2.319</v>
      </c>
      <c r="M2244">
        <v>-3.0979999999999999</v>
      </c>
      <c r="N2244">
        <v>-3.25</v>
      </c>
      <c r="O2244">
        <v>1.107</v>
      </c>
      <c r="P2244">
        <v>1.1140000000000001</v>
      </c>
      <c r="Q2244">
        <v>1.1120000000000001</v>
      </c>
      <c r="R2244">
        <v>0.82099999999999995</v>
      </c>
      <c r="S2244">
        <v>0.34799999999999998</v>
      </c>
    </row>
    <row r="2245" spans="1:19" x14ac:dyDescent="0.3">
      <c r="A2245">
        <v>420</v>
      </c>
      <c r="B2245">
        <v>-0.32100000000000001</v>
      </c>
      <c r="C2245">
        <v>-1.321</v>
      </c>
      <c r="D2245">
        <v>-2.3180000000000001</v>
      </c>
      <c r="E2245">
        <v>-3.1</v>
      </c>
      <c r="F2245">
        <v>-3.25</v>
      </c>
      <c r="G2245">
        <v>3.1</v>
      </c>
      <c r="H2245">
        <v>0</v>
      </c>
      <c r="I2245">
        <v>3.1429999999999998</v>
      </c>
      <c r="J2245">
        <v>-0.32700000000000001</v>
      </c>
      <c r="K2245">
        <v>-1.3220000000000001</v>
      </c>
      <c r="L2245">
        <v>-2.3180000000000001</v>
      </c>
      <c r="M2245">
        <v>-3.0979999999999999</v>
      </c>
      <c r="N2245">
        <v>-3.25</v>
      </c>
      <c r="O2245">
        <v>1.1080000000000001</v>
      </c>
      <c r="P2245">
        <v>1.1120000000000001</v>
      </c>
      <c r="Q2245">
        <v>1.1120000000000001</v>
      </c>
      <c r="R2245">
        <v>0.82099999999999995</v>
      </c>
      <c r="S2245">
        <v>0.34899999999999998</v>
      </c>
    </row>
    <row r="2246" spans="1:19" x14ac:dyDescent="0.3">
      <c r="A2246">
        <v>480</v>
      </c>
      <c r="B2246">
        <v>-0.32100000000000001</v>
      </c>
      <c r="C2246">
        <v>-1.321</v>
      </c>
      <c r="D2246">
        <v>-2.3180000000000001</v>
      </c>
      <c r="E2246">
        <v>-3.1</v>
      </c>
      <c r="F2246">
        <v>-3.25</v>
      </c>
      <c r="G2246">
        <v>3.1</v>
      </c>
      <c r="H2246">
        <v>0</v>
      </c>
      <c r="I2246">
        <v>3.1429999999999998</v>
      </c>
      <c r="J2246">
        <v>-0.32800000000000001</v>
      </c>
      <c r="K2246">
        <v>-1.323</v>
      </c>
      <c r="L2246">
        <v>-2.3180000000000001</v>
      </c>
      <c r="M2246">
        <v>-3.0979999999999999</v>
      </c>
      <c r="N2246">
        <v>-3.25</v>
      </c>
      <c r="O2246">
        <v>1.1080000000000001</v>
      </c>
      <c r="P2246">
        <v>1.111</v>
      </c>
      <c r="Q2246">
        <v>1.1120000000000001</v>
      </c>
      <c r="R2246">
        <v>0.82099999999999995</v>
      </c>
      <c r="S2246">
        <v>0.35</v>
      </c>
    </row>
    <row r="2247" spans="1:19" x14ac:dyDescent="0.3">
      <c r="A2247">
        <v>540</v>
      </c>
      <c r="B2247">
        <v>-0.32100000000000001</v>
      </c>
      <c r="C2247">
        <v>-1.321</v>
      </c>
      <c r="D2247">
        <v>-2.3180000000000001</v>
      </c>
      <c r="E2247">
        <v>-3.1</v>
      </c>
      <c r="F2247">
        <v>-3.25</v>
      </c>
      <c r="G2247">
        <v>3.1</v>
      </c>
      <c r="H2247">
        <v>0</v>
      </c>
      <c r="I2247">
        <v>3.1429999999999998</v>
      </c>
      <c r="J2247">
        <v>-0.32800000000000001</v>
      </c>
      <c r="K2247">
        <v>-1.323</v>
      </c>
      <c r="L2247">
        <v>-2.319</v>
      </c>
      <c r="M2247">
        <v>-3.0979999999999999</v>
      </c>
      <c r="N2247">
        <v>-3.25</v>
      </c>
      <c r="O2247">
        <v>1.1080000000000001</v>
      </c>
      <c r="P2247">
        <v>1.111</v>
      </c>
      <c r="Q2247">
        <v>1.1120000000000001</v>
      </c>
      <c r="R2247">
        <v>0.82099999999999995</v>
      </c>
      <c r="S2247">
        <v>0.35</v>
      </c>
    </row>
    <row r="2248" spans="1:19" x14ac:dyDescent="0.3">
      <c r="A2248">
        <v>600</v>
      </c>
      <c r="B2248">
        <v>-0.32100000000000001</v>
      </c>
      <c r="C2248">
        <v>-1.321</v>
      </c>
      <c r="D2248">
        <v>-2.3180000000000001</v>
      </c>
      <c r="E2248">
        <v>-3.1</v>
      </c>
      <c r="F2248">
        <v>-3.25</v>
      </c>
      <c r="G2248">
        <v>3.1</v>
      </c>
      <c r="H2248">
        <v>0</v>
      </c>
      <c r="I2248">
        <v>3.1429999999999998</v>
      </c>
      <c r="J2248">
        <v>-0.32800000000000001</v>
      </c>
      <c r="K2248">
        <v>-1.3240000000000001</v>
      </c>
      <c r="L2248">
        <v>-2.319</v>
      </c>
      <c r="M2248">
        <v>-3.0979999999999999</v>
      </c>
      <c r="N2248">
        <v>-3.25</v>
      </c>
      <c r="O2248">
        <v>1.109</v>
      </c>
      <c r="P2248">
        <v>1.111</v>
      </c>
      <c r="Q2248">
        <v>1.1120000000000001</v>
      </c>
      <c r="R2248">
        <v>0.82099999999999995</v>
      </c>
      <c r="S2248">
        <v>0.34899999999999998</v>
      </c>
    </row>
    <row r="2250" spans="1:19" x14ac:dyDescent="0.3">
      <c r="A2250" t="s">
        <v>0</v>
      </c>
      <c r="B2250" t="s">
        <v>174</v>
      </c>
    </row>
    <row r="2251" spans="1:19" x14ac:dyDescent="0.3">
      <c r="A2251">
        <v>0</v>
      </c>
      <c r="B2251">
        <v>-0.32100000000000001</v>
      </c>
      <c r="C2251">
        <v>-1.321</v>
      </c>
      <c r="D2251">
        <v>-2.3180000000000001</v>
      </c>
      <c r="E2251">
        <v>-3.1</v>
      </c>
      <c r="F2251">
        <v>-3.25</v>
      </c>
      <c r="G2251">
        <v>3.1</v>
      </c>
      <c r="H2251">
        <v>0</v>
      </c>
      <c r="I2251">
        <v>2.9279999999999999</v>
      </c>
      <c r="J2251">
        <v>-0.32100000000000001</v>
      </c>
      <c r="K2251">
        <v>-1.321</v>
      </c>
      <c r="L2251">
        <v>-2.3180000000000001</v>
      </c>
      <c r="M2251">
        <v>-3.1</v>
      </c>
      <c r="N2251">
        <v>-3.25</v>
      </c>
      <c r="O2251">
        <v>1.097</v>
      </c>
      <c r="P2251">
        <v>1.097</v>
      </c>
      <c r="Q2251">
        <v>1.0920000000000001</v>
      </c>
      <c r="R2251">
        <v>0.80900000000000005</v>
      </c>
      <c r="S2251">
        <v>0.34100000000000003</v>
      </c>
    </row>
    <row r="2252" spans="1:19" x14ac:dyDescent="0.3">
      <c r="A2252">
        <v>60</v>
      </c>
      <c r="B2252">
        <v>-0.32100000000000001</v>
      </c>
      <c r="C2252">
        <v>-1.321</v>
      </c>
      <c r="D2252">
        <v>-2.3180000000000001</v>
      </c>
      <c r="E2252">
        <v>-3.1</v>
      </c>
      <c r="F2252">
        <v>-3.25</v>
      </c>
      <c r="G2252">
        <v>3.1</v>
      </c>
      <c r="H2252">
        <v>0</v>
      </c>
      <c r="I2252">
        <v>2.9279999999999999</v>
      </c>
      <c r="J2252">
        <v>-0.32300000000000001</v>
      </c>
      <c r="K2252">
        <v>-1.32</v>
      </c>
      <c r="L2252">
        <v>-2.3180000000000001</v>
      </c>
      <c r="M2252">
        <v>-3.1</v>
      </c>
      <c r="N2252">
        <v>-3.2469999999999999</v>
      </c>
      <c r="O2252">
        <v>1.101</v>
      </c>
      <c r="P2252">
        <v>1.109</v>
      </c>
      <c r="Q2252">
        <v>1.1040000000000001</v>
      </c>
      <c r="R2252">
        <v>0.81399999999999995</v>
      </c>
      <c r="S2252">
        <v>0.33400000000000002</v>
      </c>
    </row>
    <row r="2253" spans="1:19" x14ac:dyDescent="0.3">
      <c r="A2253">
        <v>120</v>
      </c>
      <c r="B2253">
        <v>-0.32100000000000001</v>
      </c>
      <c r="C2253">
        <v>-1.321</v>
      </c>
      <c r="D2253">
        <v>-2.3180000000000001</v>
      </c>
      <c r="E2253">
        <v>-3.1</v>
      </c>
      <c r="F2253">
        <v>-3.25</v>
      </c>
      <c r="G2253">
        <v>3.1</v>
      </c>
      <c r="H2253">
        <v>0</v>
      </c>
      <c r="I2253">
        <v>2.9279999999999999</v>
      </c>
      <c r="J2253">
        <v>-0.32500000000000001</v>
      </c>
      <c r="K2253">
        <v>-1.321</v>
      </c>
      <c r="L2253">
        <v>-2.3180000000000001</v>
      </c>
      <c r="M2253">
        <v>-3.0990000000000002</v>
      </c>
      <c r="N2253">
        <v>-3.2440000000000002</v>
      </c>
      <c r="O2253">
        <v>1.1040000000000001</v>
      </c>
      <c r="P2253">
        <v>1.1120000000000001</v>
      </c>
      <c r="Q2253">
        <v>1.1080000000000001</v>
      </c>
      <c r="R2253">
        <v>0.81699999999999995</v>
      </c>
      <c r="S2253">
        <v>0.32800000000000001</v>
      </c>
    </row>
    <row r="2254" spans="1:19" x14ac:dyDescent="0.3">
      <c r="A2254">
        <v>180</v>
      </c>
      <c r="B2254">
        <v>-0.32100000000000001</v>
      </c>
      <c r="C2254">
        <v>-1.321</v>
      </c>
      <c r="D2254">
        <v>-2.3180000000000001</v>
      </c>
      <c r="E2254">
        <v>-3.1</v>
      </c>
      <c r="F2254">
        <v>-3.25</v>
      </c>
      <c r="G2254">
        <v>3.1</v>
      </c>
      <c r="H2254">
        <v>0</v>
      </c>
      <c r="I2254">
        <v>2.9279999999999999</v>
      </c>
      <c r="J2254">
        <v>-0.32600000000000001</v>
      </c>
      <c r="K2254">
        <v>-1.32</v>
      </c>
      <c r="L2254">
        <v>-2.3180000000000001</v>
      </c>
      <c r="M2254">
        <v>-3.0979999999999999</v>
      </c>
      <c r="N2254">
        <v>-3.2410000000000001</v>
      </c>
      <c r="O2254">
        <v>1.105</v>
      </c>
      <c r="P2254">
        <v>1.115</v>
      </c>
      <c r="Q2254">
        <v>1.1100000000000001</v>
      </c>
      <c r="R2254">
        <v>0.81899999999999995</v>
      </c>
      <c r="S2254">
        <v>0.32200000000000001</v>
      </c>
    </row>
    <row r="2255" spans="1:19" x14ac:dyDescent="0.3">
      <c r="A2255">
        <v>240</v>
      </c>
      <c r="B2255">
        <v>-0.32100000000000001</v>
      </c>
      <c r="C2255">
        <v>-1.321</v>
      </c>
      <c r="D2255">
        <v>-2.3180000000000001</v>
      </c>
      <c r="E2255">
        <v>-3.1</v>
      </c>
      <c r="F2255">
        <v>-3.25</v>
      </c>
      <c r="G2255">
        <v>3.1</v>
      </c>
      <c r="H2255">
        <v>0</v>
      </c>
      <c r="I2255">
        <v>2.9279999999999999</v>
      </c>
      <c r="J2255">
        <v>-0.32600000000000001</v>
      </c>
      <c r="K2255">
        <v>-1.321</v>
      </c>
      <c r="L2255">
        <v>-2.3180000000000001</v>
      </c>
      <c r="M2255">
        <v>-3.0990000000000002</v>
      </c>
      <c r="N2255">
        <v>-3.238</v>
      </c>
      <c r="O2255">
        <v>1.1060000000000001</v>
      </c>
      <c r="P2255">
        <v>1.1160000000000001</v>
      </c>
      <c r="Q2255">
        <v>1.1120000000000001</v>
      </c>
      <c r="R2255">
        <v>0.82299999999999995</v>
      </c>
      <c r="S2255">
        <v>0.317</v>
      </c>
    </row>
    <row r="2256" spans="1:19" x14ac:dyDescent="0.3">
      <c r="A2256">
        <v>300</v>
      </c>
      <c r="B2256">
        <v>-0.32100000000000001</v>
      </c>
      <c r="C2256">
        <v>-1.321</v>
      </c>
      <c r="D2256">
        <v>-2.3180000000000001</v>
      </c>
      <c r="E2256">
        <v>-3.1</v>
      </c>
      <c r="F2256">
        <v>-3.25</v>
      </c>
      <c r="G2256">
        <v>3.1</v>
      </c>
      <c r="H2256">
        <v>0</v>
      </c>
      <c r="I2256">
        <v>2.9279999999999999</v>
      </c>
      <c r="J2256">
        <v>-0.32700000000000001</v>
      </c>
      <c r="K2256">
        <v>-1.321</v>
      </c>
      <c r="L2256">
        <v>-2.3180000000000001</v>
      </c>
      <c r="M2256">
        <v>-3.0990000000000002</v>
      </c>
      <c r="N2256">
        <v>-3.2349999999999999</v>
      </c>
      <c r="O2256">
        <v>1.107</v>
      </c>
      <c r="P2256">
        <v>1.1140000000000001</v>
      </c>
      <c r="Q2256">
        <v>1.1100000000000001</v>
      </c>
      <c r="R2256">
        <v>0.82299999999999995</v>
      </c>
      <c r="S2256">
        <v>0.315</v>
      </c>
    </row>
    <row r="2257" spans="1:19" x14ac:dyDescent="0.3">
      <c r="A2257">
        <v>360</v>
      </c>
      <c r="B2257">
        <v>-0.32100000000000001</v>
      </c>
      <c r="C2257">
        <v>-1.321</v>
      </c>
      <c r="D2257">
        <v>-2.3180000000000001</v>
      </c>
      <c r="E2257">
        <v>-3.1</v>
      </c>
      <c r="F2257">
        <v>-3.25</v>
      </c>
      <c r="G2257">
        <v>3.1</v>
      </c>
      <c r="H2257">
        <v>0</v>
      </c>
      <c r="I2257">
        <v>2.9279999999999999</v>
      </c>
      <c r="J2257">
        <v>-0.32700000000000001</v>
      </c>
      <c r="K2257">
        <v>-1.3220000000000001</v>
      </c>
      <c r="L2257">
        <v>-2.3180000000000001</v>
      </c>
      <c r="M2257">
        <v>-3.0979999999999999</v>
      </c>
      <c r="N2257">
        <v>-3.2320000000000002</v>
      </c>
      <c r="O2257">
        <v>1.107</v>
      </c>
      <c r="P2257">
        <v>1.1140000000000001</v>
      </c>
      <c r="Q2257">
        <v>1.111</v>
      </c>
      <c r="R2257">
        <v>0.82199999999999995</v>
      </c>
      <c r="S2257">
        <v>0.313</v>
      </c>
    </row>
    <row r="2258" spans="1:19" x14ac:dyDescent="0.3">
      <c r="A2258">
        <v>420</v>
      </c>
      <c r="B2258">
        <v>-0.32100000000000001</v>
      </c>
      <c r="C2258">
        <v>-1.321</v>
      </c>
      <c r="D2258">
        <v>-2.3180000000000001</v>
      </c>
      <c r="E2258">
        <v>-3.1</v>
      </c>
      <c r="F2258">
        <v>-3.25</v>
      </c>
      <c r="G2258">
        <v>3.1</v>
      </c>
      <c r="H2258">
        <v>0</v>
      </c>
      <c r="I2258">
        <v>2.9279999999999999</v>
      </c>
      <c r="J2258">
        <v>-0.32700000000000001</v>
      </c>
      <c r="K2258">
        <v>-1.3220000000000001</v>
      </c>
      <c r="L2258">
        <v>-2.319</v>
      </c>
      <c r="M2258">
        <v>-3.097</v>
      </c>
      <c r="N2258">
        <v>-3.2290000000000001</v>
      </c>
      <c r="O2258">
        <v>1.1080000000000001</v>
      </c>
      <c r="P2258">
        <v>1.1120000000000001</v>
      </c>
      <c r="Q2258">
        <v>1.1120000000000001</v>
      </c>
      <c r="R2258">
        <v>0.81799999999999995</v>
      </c>
      <c r="S2258">
        <v>0.311</v>
      </c>
    </row>
    <row r="2259" spans="1:19" x14ac:dyDescent="0.3">
      <c r="A2259">
        <v>480</v>
      </c>
      <c r="B2259">
        <v>-0.32100000000000001</v>
      </c>
      <c r="C2259">
        <v>-1.321</v>
      </c>
      <c r="D2259">
        <v>-2.3180000000000001</v>
      </c>
      <c r="E2259">
        <v>-3.1</v>
      </c>
      <c r="F2259">
        <v>-3.25</v>
      </c>
      <c r="G2259">
        <v>3.1</v>
      </c>
      <c r="H2259">
        <v>0</v>
      </c>
      <c r="I2259">
        <v>2.9279999999999999</v>
      </c>
      <c r="J2259">
        <v>-0.32800000000000001</v>
      </c>
      <c r="K2259">
        <v>-1.323</v>
      </c>
      <c r="L2259">
        <v>-2.319</v>
      </c>
      <c r="M2259">
        <v>-3.0950000000000002</v>
      </c>
      <c r="N2259">
        <v>-3.226</v>
      </c>
      <c r="O2259">
        <v>1.1080000000000001</v>
      </c>
      <c r="P2259">
        <v>1.111</v>
      </c>
      <c r="Q2259">
        <v>1.1120000000000001</v>
      </c>
      <c r="R2259">
        <v>0.81299999999999994</v>
      </c>
      <c r="S2259">
        <v>0.309</v>
      </c>
    </row>
    <row r="2260" spans="1:19" x14ac:dyDescent="0.3">
      <c r="A2260">
        <v>540</v>
      </c>
      <c r="B2260">
        <v>-0.32100000000000001</v>
      </c>
      <c r="C2260">
        <v>-1.321</v>
      </c>
      <c r="D2260">
        <v>-2.3180000000000001</v>
      </c>
      <c r="E2260">
        <v>-3.1</v>
      </c>
      <c r="F2260">
        <v>-3.25</v>
      </c>
      <c r="G2260">
        <v>3.1</v>
      </c>
      <c r="H2260">
        <v>0</v>
      </c>
      <c r="I2260">
        <v>2.9279999999999999</v>
      </c>
      <c r="J2260">
        <v>-0.32800000000000001</v>
      </c>
      <c r="K2260">
        <v>-1.323</v>
      </c>
      <c r="L2260">
        <v>-2.319</v>
      </c>
      <c r="M2260">
        <v>-3.093</v>
      </c>
      <c r="N2260">
        <v>-3.2229999999999999</v>
      </c>
      <c r="O2260">
        <v>1.1080000000000001</v>
      </c>
      <c r="P2260">
        <v>1.111</v>
      </c>
      <c r="Q2260">
        <v>1.1120000000000001</v>
      </c>
      <c r="R2260">
        <v>0.80800000000000005</v>
      </c>
      <c r="S2260">
        <v>0.307</v>
      </c>
    </row>
    <row r="2261" spans="1:19" x14ac:dyDescent="0.3">
      <c r="A2261">
        <v>600</v>
      </c>
      <c r="B2261">
        <v>-0.32100000000000001</v>
      </c>
      <c r="C2261">
        <v>-1.321</v>
      </c>
      <c r="D2261">
        <v>-2.3180000000000001</v>
      </c>
      <c r="E2261">
        <v>-3.1</v>
      </c>
      <c r="F2261">
        <v>-3.25</v>
      </c>
      <c r="G2261">
        <v>3.1</v>
      </c>
      <c r="H2261">
        <v>0</v>
      </c>
      <c r="I2261">
        <v>2.9279999999999999</v>
      </c>
      <c r="J2261">
        <v>-0.32800000000000001</v>
      </c>
      <c r="K2261">
        <v>-1.3240000000000001</v>
      </c>
      <c r="L2261">
        <v>-2.319</v>
      </c>
      <c r="M2261">
        <v>-3.0920000000000001</v>
      </c>
      <c r="N2261">
        <v>-3.22</v>
      </c>
      <c r="O2261">
        <v>1.109</v>
      </c>
      <c r="P2261">
        <v>1.111</v>
      </c>
      <c r="Q2261">
        <v>1.1120000000000001</v>
      </c>
      <c r="R2261">
        <v>0.80500000000000005</v>
      </c>
      <c r="S2261">
        <v>0.30499999999999999</v>
      </c>
    </row>
    <row r="2263" spans="1:19" x14ac:dyDescent="0.3">
      <c r="A2263" t="s">
        <v>0</v>
      </c>
      <c r="B2263" t="s">
        <v>175</v>
      </c>
    </row>
    <row r="2264" spans="1:19" x14ac:dyDescent="0.3">
      <c r="A2264">
        <v>0</v>
      </c>
      <c r="B2264">
        <v>-0.32100000000000001</v>
      </c>
      <c r="C2264">
        <v>-1.321</v>
      </c>
      <c r="D2264">
        <v>-2.3180000000000001</v>
      </c>
      <c r="E2264">
        <v>-3.1070000000000002</v>
      </c>
      <c r="F2264">
        <v>-3.26</v>
      </c>
      <c r="G2264">
        <v>3.1</v>
      </c>
      <c r="H2264">
        <v>0.01</v>
      </c>
      <c r="I2264">
        <v>3.3439999999999999</v>
      </c>
      <c r="J2264">
        <v>-0.32100000000000001</v>
      </c>
      <c r="K2264">
        <v>-1.321</v>
      </c>
      <c r="L2264">
        <v>-2.3180000000000001</v>
      </c>
      <c r="M2264">
        <v>-3.1070000000000002</v>
      </c>
      <c r="N2264">
        <v>-3.26</v>
      </c>
      <c r="O2264">
        <v>1.097</v>
      </c>
      <c r="P2264">
        <v>1.097</v>
      </c>
      <c r="Q2264">
        <v>1.0920000000000001</v>
      </c>
      <c r="R2264">
        <v>0.81499999999999995</v>
      </c>
      <c r="S2264">
        <v>0.34399999999999997</v>
      </c>
    </row>
    <row r="2265" spans="1:19" x14ac:dyDescent="0.3">
      <c r="A2265">
        <v>60</v>
      </c>
      <c r="B2265">
        <v>-0.32100000000000001</v>
      </c>
      <c r="C2265">
        <v>-1.321</v>
      </c>
      <c r="D2265">
        <v>-2.3180000000000001</v>
      </c>
      <c r="E2265">
        <v>-3.1070000000000002</v>
      </c>
      <c r="F2265">
        <v>-3.26</v>
      </c>
      <c r="G2265">
        <v>3.1</v>
      </c>
      <c r="H2265">
        <v>0.01</v>
      </c>
      <c r="I2265">
        <v>3.3439999999999999</v>
      </c>
      <c r="J2265">
        <v>-0.32200000000000001</v>
      </c>
      <c r="K2265">
        <v>-1.321</v>
      </c>
      <c r="L2265">
        <v>-2.3180000000000001</v>
      </c>
      <c r="M2265">
        <v>-3.1059999999999999</v>
      </c>
      <c r="N2265">
        <v>-3.2629999999999999</v>
      </c>
      <c r="O2265">
        <v>1.103</v>
      </c>
      <c r="P2265">
        <v>1.1100000000000001</v>
      </c>
      <c r="Q2265">
        <v>1.105</v>
      </c>
      <c r="R2265">
        <v>0.82</v>
      </c>
      <c r="S2265">
        <v>0.35199999999999998</v>
      </c>
    </row>
    <row r="2266" spans="1:19" x14ac:dyDescent="0.3">
      <c r="A2266">
        <v>120</v>
      </c>
      <c r="B2266">
        <v>-0.32100000000000001</v>
      </c>
      <c r="C2266">
        <v>-1.321</v>
      </c>
      <c r="D2266">
        <v>-2.3180000000000001</v>
      </c>
      <c r="E2266">
        <v>-3.1070000000000002</v>
      </c>
      <c r="F2266">
        <v>-3.26</v>
      </c>
      <c r="G2266">
        <v>3.1</v>
      </c>
      <c r="H2266">
        <v>0.01</v>
      </c>
      <c r="I2266">
        <v>3.3439999999999999</v>
      </c>
      <c r="J2266">
        <v>-0.32300000000000001</v>
      </c>
      <c r="K2266">
        <v>-1.321</v>
      </c>
      <c r="L2266">
        <v>-2.3180000000000001</v>
      </c>
      <c r="M2266">
        <v>-3.105</v>
      </c>
      <c r="N2266">
        <v>-3.266</v>
      </c>
      <c r="O2266">
        <v>1.1080000000000001</v>
      </c>
      <c r="P2266">
        <v>1.1120000000000001</v>
      </c>
      <c r="Q2266">
        <v>1.109</v>
      </c>
      <c r="R2266">
        <v>0.82599999999999996</v>
      </c>
      <c r="S2266">
        <v>0.36099999999999999</v>
      </c>
    </row>
    <row r="2267" spans="1:19" x14ac:dyDescent="0.3">
      <c r="A2267">
        <v>180</v>
      </c>
      <c r="B2267">
        <v>-0.32100000000000001</v>
      </c>
      <c r="C2267">
        <v>-1.321</v>
      </c>
      <c r="D2267">
        <v>-2.3180000000000001</v>
      </c>
      <c r="E2267">
        <v>-3.1070000000000002</v>
      </c>
      <c r="F2267">
        <v>-3.26</v>
      </c>
      <c r="G2267">
        <v>3.1</v>
      </c>
      <c r="H2267">
        <v>0.01</v>
      </c>
      <c r="I2267">
        <v>3.3439999999999999</v>
      </c>
      <c r="J2267">
        <v>-0.32300000000000001</v>
      </c>
      <c r="K2267">
        <v>-1.321</v>
      </c>
      <c r="L2267">
        <v>-2.3180000000000001</v>
      </c>
      <c r="M2267">
        <v>-3.105</v>
      </c>
      <c r="N2267">
        <v>-3.2690000000000001</v>
      </c>
      <c r="O2267">
        <v>1.111</v>
      </c>
      <c r="P2267">
        <v>1.1160000000000001</v>
      </c>
      <c r="Q2267">
        <v>1.1100000000000001</v>
      </c>
      <c r="R2267">
        <v>0.82799999999999996</v>
      </c>
      <c r="S2267">
        <v>0.36799999999999999</v>
      </c>
    </row>
    <row r="2268" spans="1:19" x14ac:dyDescent="0.3">
      <c r="A2268">
        <v>240</v>
      </c>
      <c r="B2268">
        <v>-0.32100000000000001</v>
      </c>
      <c r="C2268">
        <v>-1.321</v>
      </c>
      <c r="D2268">
        <v>-2.3180000000000001</v>
      </c>
      <c r="E2268">
        <v>-3.1070000000000002</v>
      </c>
      <c r="F2268">
        <v>-3.26</v>
      </c>
      <c r="G2268">
        <v>3.1</v>
      </c>
      <c r="H2268">
        <v>0.01</v>
      </c>
      <c r="I2268">
        <v>3.3439999999999999</v>
      </c>
      <c r="J2268">
        <v>-0.32200000000000001</v>
      </c>
      <c r="K2268">
        <v>-1.321</v>
      </c>
      <c r="L2268">
        <v>-2.3180000000000001</v>
      </c>
      <c r="M2268">
        <v>-3.1040000000000001</v>
      </c>
      <c r="N2268">
        <v>-3.2719999999999998</v>
      </c>
      <c r="O2268">
        <v>1.1140000000000001</v>
      </c>
      <c r="P2268">
        <v>1.115</v>
      </c>
      <c r="Q2268">
        <v>1.111</v>
      </c>
      <c r="R2268">
        <v>0.82699999999999996</v>
      </c>
      <c r="S2268">
        <v>0.374</v>
      </c>
    </row>
    <row r="2269" spans="1:19" x14ac:dyDescent="0.3">
      <c r="A2269">
        <v>300</v>
      </c>
      <c r="B2269">
        <v>-0.32100000000000001</v>
      </c>
      <c r="C2269">
        <v>-1.321</v>
      </c>
      <c r="D2269">
        <v>-2.3180000000000001</v>
      </c>
      <c r="E2269">
        <v>-3.1070000000000002</v>
      </c>
      <c r="F2269">
        <v>-3.26</v>
      </c>
      <c r="G2269">
        <v>3.1</v>
      </c>
      <c r="H2269">
        <v>0.01</v>
      </c>
      <c r="I2269">
        <v>3.3439999999999999</v>
      </c>
      <c r="J2269">
        <v>-0.32200000000000001</v>
      </c>
      <c r="K2269">
        <v>-1.321</v>
      </c>
      <c r="L2269">
        <v>-2.319</v>
      </c>
      <c r="M2269">
        <v>-3.1030000000000002</v>
      </c>
      <c r="N2269">
        <v>-3.2749999999999999</v>
      </c>
      <c r="O2269">
        <v>1.117</v>
      </c>
      <c r="P2269">
        <v>1.115</v>
      </c>
      <c r="Q2269">
        <v>1.1120000000000001</v>
      </c>
      <c r="R2269">
        <v>0.82499999999999996</v>
      </c>
      <c r="S2269">
        <v>0.38</v>
      </c>
    </row>
    <row r="2270" spans="1:19" x14ac:dyDescent="0.3">
      <c r="A2270">
        <v>360</v>
      </c>
      <c r="B2270">
        <v>-0.32100000000000001</v>
      </c>
      <c r="C2270">
        <v>-1.321</v>
      </c>
      <c r="D2270">
        <v>-2.3180000000000001</v>
      </c>
      <c r="E2270">
        <v>-3.1070000000000002</v>
      </c>
      <c r="F2270">
        <v>-3.26</v>
      </c>
      <c r="G2270">
        <v>3.1</v>
      </c>
      <c r="H2270">
        <v>0.01</v>
      </c>
      <c r="I2270">
        <v>3.3439999999999999</v>
      </c>
      <c r="J2270">
        <v>-0.32100000000000001</v>
      </c>
      <c r="K2270">
        <v>-1.321</v>
      </c>
      <c r="L2270">
        <v>-2.319</v>
      </c>
      <c r="M2270">
        <v>-3.1040000000000001</v>
      </c>
      <c r="N2270">
        <v>-3.278</v>
      </c>
      <c r="O2270">
        <v>1.119</v>
      </c>
      <c r="P2270">
        <v>1.1140000000000001</v>
      </c>
      <c r="Q2270">
        <v>1.1120000000000001</v>
      </c>
      <c r="R2270">
        <v>0.82699999999999996</v>
      </c>
      <c r="S2270">
        <v>0.38600000000000001</v>
      </c>
    </row>
    <row r="2271" spans="1:19" x14ac:dyDescent="0.3">
      <c r="A2271">
        <v>420</v>
      </c>
      <c r="B2271">
        <v>-0.32100000000000001</v>
      </c>
      <c r="C2271">
        <v>-1.321</v>
      </c>
      <c r="D2271">
        <v>-2.3180000000000001</v>
      </c>
      <c r="E2271">
        <v>-3.1070000000000002</v>
      </c>
      <c r="F2271">
        <v>-3.26</v>
      </c>
      <c r="G2271">
        <v>3.1</v>
      </c>
      <c r="H2271">
        <v>0.01</v>
      </c>
      <c r="I2271">
        <v>3.3439999999999999</v>
      </c>
      <c r="J2271">
        <v>-0.32</v>
      </c>
      <c r="K2271">
        <v>-1.3220000000000001</v>
      </c>
      <c r="L2271">
        <v>-2.319</v>
      </c>
      <c r="M2271">
        <v>-3.105</v>
      </c>
      <c r="N2271">
        <v>-3.2810000000000001</v>
      </c>
      <c r="O2271">
        <v>1.1200000000000001</v>
      </c>
      <c r="P2271">
        <v>1.1140000000000001</v>
      </c>
      <c r="Q2271">
        <v>1.1120000000000001</v>
      </c>
      <c r="R2271">
        <v>0.83099999999999996</v>
      </c>
      <c r="S2271">
        <v>0.38900000000000001</v>
      </c>
    </row>
    <row r="2272" spans="1:19" x14ac:dyDescent="0.3">
      <c r="A2272">
        <v>480</v>
      </c>
      <c r="B2272">
        <v>-0.32100000000000001</v>
      </c>
      <c r="C2272">
        <v>-1.321</v>
      </c>
      <c r="D2272">
        <v>-2.3180000000000001</v>
      </c>
      <c r="E2272">
        <v>-3.1070000000000002</v>
      </c>
      <c r="F2272">
        <v>-3.26</v>
      </c>
      <c r="G2272">
        <v>3.1</v>
      </c>
      <c r="H2272">
        <v>0.01</v>
      </c>
      <c r="I2272">
        <v>3.3439999999999999</v>
      </c>
      <c r="J2272">
        <v>-0.31900000000000001</v>
      </c>
      <c r="K2272">
        <v>-1.3220000000000001</v>
      </c>
      <c r="L2272">
        <v>-2.319</v>
      </c>
      <c r="M2272">
        <v>-3.1070000000000002</v>
      </c>
      <c r="N2272">
        <v>-3.2839999999999998</v>
      </c>
      <c r="O2272">
        <v>1.1220000000000001</v>
      </c>
      <c r="P2272">
        <v>1.1140000000000001</v>
      </c>
      <c r="Q2272">
        <v>1.1120000000000001</v>
      </c>
      <c r="R2272">
        <v>0.83499999999999996</v>
      </c>
      <c r="S2272">
        <v>0.39200000000000002</v>
      </c>
    </row>
    <row r="2273" spans="1:19" x14ac:dyDescent="0.3">
      <c r="A2273">
        <v>540</v>
      </c>
      <c r="B2273">
        <v>-0.32100000000000001</v>
      </c>
      <c r="C2273">
        <v>-1.321</v>
      </c>
      <c r="D2273">
        <v>-2.3180000000000001</v>
      </c>
      <c r="E2273">
        <v>-3.1070000000000002</v>
      </c>
      <c r="F2273">
        <v>-3.26</v>
      </c>
      <c r="G2273">
        <v>3.1</v>
      </c>
      <c r="H2273">
        <v>0.01</v>
      </c>
      <c r="I2273">
        <v>3.3439999999999999</v>
      </c>
      <c r="J2273">
        <v>-0.318</v>
      </c>
      <c r="K2273">
        <v>-1.3220000000000001</v>
      </c>
      <c r="L2273">
        <v>-2.319</v>
      </c>
      <c r="M2273">
        <v>-3.1080000000000001</v>
      </c>
      <c r="N2273">
        <v>-3.2869999999999999</v>
      </c>
      <c r="O2273">
        <v>1.1240000000000001</v>
      </c>
      <c r="P2273">
        <v>1.1140000000000001</v>
      </c>
      <c r="Q2273">
        <v>1.1120000000000001</v>
      </c>
      <c r="R2273">
        <v>0.83899999999999997</v>
      </c>
      <c r="S2273">
        <v>0.39400000000000002</v>
      </c>
    </row>
    <row r="2274" spans="1:19" x14ac:dyDescent="0.3">
      <c r="A2274">
        <v>600</v>
      </c>
      <c r="B2274">
        <v>-0.32100000000000001</v>
      </c>
      <c r="C2274">
        <v>-1.321</v>
      </c>
      <c r="D2274">
        <v>-2.3180000000000001</v>
      </c>
      <c r="E2274">
        <v>-3.1070000000000002</v>
      </c>
      <c r="F2274">
        <v>-3.26</v>
      </c>
      <c r="G2274">
        <v>3.1</v>
      </c>
      <c r="H2274">
        <v>0.01</v>
      </c>
      <c r="I2274">
        <v>3.3439999999999999</v>
      </c>
      <c r="J2274">
        <v>-0.316</v>
      </c>
      <c r="K2274">
        <v>-1.3220000000000001</v>
      </c>
      <c r="L2274">
        <v>-2.319</v>
      </c>
      <c r="M2274">
        <v>-3.11</v>
      </c>
      <c r="N2274">
        <v>-3.29</v>
      </c>
      <c r="O2274">
        <v>1.125</v>
      </c>
      <c r="P2274">
        <v>1.1140000000000001</v>
      </c>
      <c r="Q2274">
        <v>1.1120000000000001</v>
      </c>
      <c r="R2274">
        <v>0.84199999999999997</v>
      </c>
      <c r="S2274">
        <v>0.39600000000000002</v>
      </c>
    </row>
    <row r="2276" spans="1:19" x14ac:dyDescent="0.3">
      <c r="A2276" t="s">
        <v>0</v>
      </c>
      <c r="B2276" t="s">
        <v>176</v>
      </c>
    </row>
    <row r="2277" spans="1:19" x14ac:dyDescent="0.3">
      <c r="A2277">
        <v>0</v>
      </c>
      <c r="B2277">
        <v>-0.32100000000000001</v>
      </c>
      <c r="C2277">
        <v>-1.321</v>
      </c>
      <c r="D2277">
        <v>-2.3180000000000001</v>
      </c>
      <c r="E2277">
        <v>-3.1070000000000002</v>
      </c>
      <c r="F2277">
        <v>-3.26</v>
      </c>
      <c r="G2277">
        <v>3.1</v>
      </c>
      <c r="H2277">
        <v>0.01</v>
      </c>
      <c r="I2277">
        <v>3.1440000000000001</v>
      </c>
      <c r="J2277">
        <v>-0.32100000000000001</v>
      </c>
      <c r="K2277">
        <v>-1.321</v>
      </c>
      <c r="L2277">
        <v>-2.3180000000000001</v>
      </c>
      <c r="M2277">
        <v>-3.1070000000000002</v>
      </c>
      <c r="N2277">
        <v>-3.26</v>
      </c>
      <c r="O2277">
        <v>1.097</v>
      </c>
      <c r="P2277">
        <v>1.097</v>
      </c>
      <c r="Q2277">
        <v>1.0920000000000001</v>
      </c>
      <c r="R2277">
        <v>0.81499999999999995</v>
      </c>
      <c r="S2277">
        <v>0.34399999999999997</v>
      </c>
    </row>
    <row r="2278" spans="1:19" x14ac:dyDescent="0.3">
      <c r="A2278">
        <v>60</v>
      </c>
      <c r="B2278">
        <v>-0.32100000000000001</v>
      </c>
      <c r="C2278">
        <v>-1.321</v>
      </c>
      <c r="D2278">
        <v>-2.3180000000000001</v>
      </c>
      <c r="E2278">
        <v>-3.1070000000000002</v>
      </c>
      <c r="F2278">
        <v>-3.26</v>
      </c>
      <c r="G2278">
        <v>3.1</v>
      </c>
      <c r="H2278">
        <v>0.01</v>
      </c>
      <c r="I2278">
        <v>3.1440000000000001</v>
      </c>
      <c r="J2278">
        <v>-0.32200000000000001</v>
      </c>
      <c r="K2278">
        <v>-1.321</v>
      </c>
      <c r="L2278">
        <v>-2.3180000000000001</v>
      </c>
      <c r="M2278">
        <v>-3.1059999999999999</v>
      </c>
      <c r="N2278">
        <v>-3.26</v>
      </c>
      <c r="O2278">
        <v>1.103</v>
      </c>
      <c r="P2278">
        <v>1.1100000000000001</v>
      </c>
      <c r="Q2278">
        <v>1.105</v>
      </c>
      <c r="R2278">
        <v>0.82099999999999995</v>
      </c>
      <c r="S2278">
        <v>0.34499999999999997</v>
      </c>
    </row>
    <row r="2279" spans="1:19" x14ac:dyDescent="0.3">
      <c r="A2279">
        <v>120</v>
      </c>
      <c r="B2279">
        <v>-0.32100000000000001</v>
      </c>
      <c r="C2279">
        <v>-1.321</v>
      </c>
      <c r="D2279">
        <v>-2.3180000000000001</v>
      </c>
      <c r="E2279">
        <v>-3.1070000000000002</v>
      </c>
      <c r="F2279">
        <v>-3.26</v>
      </c>
      <c r="G2279">
        <v>3.1</v>
      </c>
      <c r="H2279">
        <v>0.01</v>
      </c>
      <c r="I2279">
        <v>3.1440000000000001</v>
      </c>
      <c r="J2279">
        <v>-0.32300000000000001</v>
      </c>
      <c r="K2279">
        <v>-1.321</v>
      </c>
      <c r="L2279">
        <v>-2.3180000000000001</v>
      </c>
      <c r="M2279">
        <v>-3.105</v>
      </c>
      <c r="N2279">
        <v>-3.26</v>
      </c>
      <c r="O2279">
        <v>1.1080000000000001</v>
      </c>
      <c r="P2279">
        <v>1.1120000000000001</v>
      </c>
      <c r="Q2279">
        <v>1.1080000000000001</v>
      </c>
      <c r="R2279">
        <v>0.82499999999999996</v>
      </c>
      <c r="S2279">
        <v>0.34599999999999997</v>
      </c>
    </row>
    <row r="2280" spans="1:19" x14ac:dyDescent="0.3">
      <c r="A2280">
        <v>180</v>
      </c>
      <c r="B2280">
        <v>-0.32100000000000001</v>
      </c>
      <c r="C2280">
        <v>-1.321</v>
      </c>
      <c r="D2280">
        <v>-2.3180000000000001</v>
      </c>
      <c r="E2280">
        <v>-3.1070000000000002</v>
      </c>
      <c r="F2280">
        <v>-3.26</v>
      </c>
      <c r="G2280">
        <v>3.1</v>
      </c>
      <c r="H2280">
        <v>0.01</v>
      </c>
      <c r="I2280">
        <v>3.1440000000000001</v>
      </c>
      <c r="J2280">
        <v>-0.32300000000000001</v>
      </c>
      <c r="K2280">
        <v>-1.321</v>
      </c>
      <c r="L2280">
        <v>-2.3180000000000001</v>
      </c>
      <c r="M2280">
        <v>-3.1040000000000001</v>
      </c>
      <c r="N2280">
        <v>-3.26</v>
      </c>
      <c r="O2280">
        <v>1.111</v>
      </c>
      <c r="P2280">
        <v>1.1160000000000001</v>
      </c>
      <c r="Q2280">
        <v>1.1100000000000001</v>
      </c>
      <c r="R2280">
        <v>0.82699999999999996</v>
      </c>
      <c r="S2280">
        <v>0.34699999999999998</v>
      </c>
    </row>
    <row r="2281" spans="1:19" x14ac:dyDescent="0.3">
      <c r="A2281">
        <v>240</v>
      </c>
      <c r="B2281">
        <v>-0.32100000000000001</v>
      </c>
      <c r="C2281">
        <v>-1.321</v>
      </c>
      <c r="D2281">
        <v>-2.3180000000000001</v>
      </c>
      <c r="E2281">
        <v>-3.1070000000000002</v>
      </c>
      <c r="F2281">
        <v>-3.26</v>
      </c>
      <c r="G2281">
        <v>3.1</v>
      </c>
      <c r="H2281">
        <v>0.01</v>
      </c>
      <c r="I2281">
        <v>3.1440000000000001</v>
      </c>
      <c r="J2281">
        <v>-0.32200000000000001</v>
      </c>
      <c r="K2281">
        <v>-1.321</v>
      </c>
      <c r="L2281">
        <v>-2.3180000000000001</v>
      </c>
      <c r="M2281">
        <v>-3.1040000000000001</v>
      </c>
      <c r="N2281">
        <v>-3.26</v>
      </c>
      <c r="O2281">
        <v>1.1140000000000001</v>
      </c>
      <c r="P2281">
        <v>1.1160000000000001</v>
      </c>
      <c r="Q2281">
        <v>1.111</v>
      </c>
      <c r="R2281">
        <v>0.82799999999999996</v>
      </c>
      <c r="S2281">
        <v>0.34699999999999998</v>
      </c>
    </row>
    <row r="2282" spans="1:19" x14ac:dyDescent="0.3">
      <c r="A2282">
        <v>300</v>
      </c>
      <c r="B2282">
        <v>-0.32100000000000001</v>
      </c>
      <c r="C2282">
        <v>-1.321</v>
      </c>
      <c r="D2282">
        <v>-2.3180000000000001</v>
      </c>
      <c r="E2282">
        <v>-3.1070000000000002</v>
      </c>
      <c r="F2282">
        <v>-3.26</v>
      </c>
      <c r="G2282">
        <v>3.1</v>
      </c>
      <c r="H2282">
        <v>0.01</v>
      </c>
      <c r="I2282">
        <v>3.1440000000000001</v>
      </c>
      <c r="J2282">
        <v>-0.32200000000000001</v>
      </c>
      <c r="K2282">
        <v>-1.321</v>
      </c>
      <c r="L2282">
        <v>-2.3180000000000001</v>
      </c>
      <c r="M2282">
        <v>-3.1040000000000001</v>
      </c>
      <c r="N2282">
        <v>-3.26</v>
      </c>
      <c r="O2282">
        <v>1.117</v>
      </c>
      <c r="P2282">
        <v>1.115</v>
      </c>
      <c r="Q2282">
        <v>1.111</v>
      </c>
      <c r="R2282">
        <v>0.82799999999999996</v>
      </c>
      <c r="S2282">
        <v>0.34899999999999998</v>
      </c>
    </row>
    <row r="2283" spans="1:19" x14ac:dyDescent="0.3">
      <c r="A2283">
        <v>360</v>
      </c>
      <c r="B2283">
        <v>-0.32100000000000001</v>
      </c>
      <c r="C2283">
        <v>-1.321</v>
      </c>
      <c r="D2283">
        <v>-2.3180000000000001</v>
      </c>
      <c r="E2283">
        <v>-3.1070000000000002</v>
      </c>
      <c r="F2283">
        <v>-3.26</v>
      </c>
      <c r="G2283">
        <v>3.1</v>
      </c>
      <c r="H2283">
        <v>0.01</v>
      </c>
      <c r="I2283">
        <v>3.1440000000000001</v>
      </c>
      <c r="J2283">
        <v>-0.32100000000000001</v>
      </c>
      <c r="K2283">
        <v>-1.321</v>
      </c>
      <c r="L2283">
        <v>-2.319</v>
      </c>
      <c r="M2283">
        <v>-3.1040000000000001</v>
      </c>
      <c r="N2283">
        <v>-3.26</v>
      </c>
      <c r="O2283">
        <v>1.119</v>
      </c>
      <c r="P2283">
        <v>1.1140000000000001</v>
      </c>
      <c r="Q2283">
        <v>1.1120000000000001</v>
      </c>
      <c r="R2283">
        <v>0.82799999999999996</v>
      </c>
      <c r="S2283">
        <v>0.35099999999999998</v>
      </c>
    </row>
    <row r="2284" spans="1:19" x14ac:dyDescent="0.3">
      <c r="A2284">
        <v>420</v>
      </c>
      <c r="B2284">
        <v>-0.32100000000000001</v>
      </c>
      <c r="C2284">
        <v>-1.321</v>
      </c>
      <c r="D2284">
        <v>-2.3180000000000001</v>
      </c>
      <c r="E2284">
        <v>-3.1070000000000002</v>
      </c>
      <c r="F2284">
        <v>-3.26</v>
      </c>
      <c r="G2284">
        <v>3.1</v>
      </c>
      <c r="H2284">
        <v>0.01</v>
      </c>
      <c r="I2284">
        <v>3.1440000000000001</v>
      </c>
      <c r="J2284">
        <v>-0.32</v>
      </c>
      <c r="K2284">
        <v>-1.3220000000000001</v>
      </c>
      <c r="L2284">
        <v>-2.319</v>
      </c>
      <c r="M2284">
        <v>-3.1040000000000001</v>
      </c>
      <c r="N2284">
        <v>-3.26</v>
      </c>
      <c r="O2284">
        <v>1.1200000000000001</v>
      </c>
      <c r="P2284">
        <v>1.1140000000000001</v>
      </c>
      <c r="Q2284">
        <v>1.1120000000000001</v>
      </c>
      <c r="R2284">
        <v>0.82799999999999996</v>
      </c>
      <c r="S2284">
        <v>0.35199999999999998</v>
      </c>
    </row>
    <row r="2285" spans="1:19" x14ac:dyDescent="0.3">
      <c r="A2285">
        <v>480</v>
      </c>
      <c r="B2285">
        <v>-0.32100000000000001</v>
      </c>
      <c r="C2285">
        <v>-1.321</v>
      </c>
      <c r="D2285">
        <v>-2.3180000000000001</v>
      </c>
      <c r="E2285">
        <v>-3.1070000000000002</v>
      </c>
      <c r="F2285">
        <v>-3.26</v>
      </c>
      <c r="G2285">
        <v>3.1</v>
      </c>
      <c r="H2285">
        <v>0.01</v>
      </c>
      <c r="I2285">
        <v>3.1440000000000001</v>
      </c>
      <c r="J2285">
        <v>-0.31900000000000001</v>
      </c>
      <c r="K2285">
        <v>-1.3220000000000001</v>
      </c>
      <c r="L2285">
        <v>-2.319</v>
      </c>
      <c r="M2285">
        <v>-3.1040000000000001</v>
      </c>
      <c r="N2285">
        <v>-3.26</v>
      </c>
      <c r="O2285">
        <v>1.1220000000000001</v>
      </c>
      <c r="P2285">
        <v>1.113</v>
      </c>
      <c r="Q2285">
        <v>1.1120000000000001</v>
      </c>
      <c r="R2285">
        <v>0.82799999999999996</v>
      </c>
      <c r="S2285">
        <v>0.35299999999999998</v>
      </c>
    </row>
    <row r="2286" spans="1:19" x14ac:dyDescent="0.3">
      <c r="A2286">
        <v>540</v>
      </c>
      <c r="B2286">
        <v>-0.32100000000000001</v>
      </c>
      <c r="C2286">
        <v>-1.321</v>
      </c>
      <c r="D2286">
        <v>-2.3180000000000001</v>
      </c>
      <c r="E2286">
        <v>-3.1070000000000002</v>
      </c>
      <c r="F2286">
        <v>-3.26</v>
      </c>
      <c r="G2286">
        <v>3.1</v>
      </c>
      <c r="H2286">
        <v>0.01</v>
      </c>
      <c r="I2286">
        <v>3.1440000000000001</v>
      </c>
      <c r="J2286">
        <v>-0.318</v>
      </c>
      <c r="K2286">
        <v>-1.3220000000000001</v>
      </c>
      <c r="L2286">
        <v>-2.319</v>
      </c>
      <c r="M2286">
        <v>-3.1040000000000001</v>
      </c>
      <c r="N2286">
        <v>-3.26</v>
      </c>
      <c r="O2286">
        <v>1.1240000000000001</v>
      </c>
      <c r="P2286">
        <v>1.1140000000000001</v>
      </c>
      <c r="Q2286">
        <v>1.1120000000000001</v>
      </c>
      <c r="R2286">
        <v>0.82799999999999996</v>
      </c>
      <c r="S2286">
        <v>0.35299999999999998</v>
      </c>
    </row>
    <row r="2287" spans="1:19" x14ac:dyDescent="0.3">
      <c r="A2287">
        <v>600</v>
      </c>
      <c r="B2287">
        <v>-0.32100000000000001</v>
      </c>
      <c r="C2287">
        <v>-1.321</v>
      </c>
      <c r="D2287">
        <v>-2.3180000000000001</v>
      </c>
      <c r="E2287">
        <v>-3.1070000000000002</v>
      </c>
      <c r="F2287">
        <v>-3.26</v>
      </c>
      <c r="G2287">
        <v>3.1</v>
      </c>
      <c r="H2287">
        <v>0.01</v>
      </c>
      <c r="I2287">
        <v>3.1440000000000001</v>
      </c>
      <c r="J2287">
        <v>-0.316</v>
      </c>
      <c r="K2287">
        <v>-1.3220000000000001</v>
      </c>
      <c r="L2287">
        <v>-2.319</v>
      </c>
      <c r="M2287">
        <v>-3.1040000000000001</v>
      </c>
      <c r="N2287">
        <v>-3.26</v>
      </c>
      <c r="O2287">
        <v>1.125</v>
      </c>
      <c r="P2287">
        <v>1.1140000000000001</v>
      </c>
      <c r="Q2287">
        <v>1.1120000000000001</v>
      </c>
      <c r="R2287">
        <v>0.82799999999999996</v>
      </c>
      <c r="S2287">
        <v>0.35199999999999998</v>
      </c>
    </row>
    <row r="2289" spans="1:19" x14ac:dyDescent="0.3">
      <c r="A2289" t="s">
        <v>0</v>
      </c>
      <c r="B2289" t="s">
        <v>177</v>
      </c>
    </row>
    <row r="2290" spans="1:19" x14ac:dyDescent="0.3">
      <c r="A2290">
        <v>0</v>
      </c>
      <c r="B2290">
        <v>-0.32100000000000001</v>
      </c>
      <c r="C2290">
        <v>-1.321</v>
      </c>
      <c r="D2290">
        <v>-2.3180000000000001</v>
      </c>
      <c r="E2290">
        <v>-3.1070000000000002</v>
      </c>
      <c r="F2290">
        <v>-3.26</v>
      </c>
      <c r="G2290">
        <v>3.1</v>
      </c>
      <c r="H2290">
        <v>0.01</v>
      </c>
      <c r="I2290">
        <v>2.9319999999999999</v>
      </c>
      <c r="J2290">
        <v>-0.32100000000000001</v>
      </c>
      <c r="K2290">
        <v>-1.321</v>
      </c>
      <c r="L2290">
        <v>-2.3180000000000001</v>
      </c>
      <c r="M2290">
        <v>-3.1070000000000002</v>
      </c>
      <c r="N2290">
        <v>-3.26</v>
      </c>
      <c r="O2290">
        <v>1.097</v>
      </c>
      <c r="P2290">
        <v>1.097</v>
      </c>
      <c r="Q2290">
        <v>1.0920000000000001</v>
      </c>
      <c r="R2290">
        <v>0.81499999999999995</v>
      </c>
      <c r="S2290">
        <v>0.34399999999999997</v>
      </c>
    </row>
    <row r="2291" spans="1:19" x14ac:dyDescent="0.3">
      <c r="A2291">
        <v>60</v>
      </c>
      <c r="B2291">
        <v>-0.32100000000000001</v>
      </c>
      <c r="C2291">
        <v>-1.321</v>
      </c>
      <c r="D2291">
        <v>-2.3180000000000001</v>
      </c>
      <c r="E2291">
        <v>-3.1070000000000002</v>
      </c>
      <c r="F2291">
        <v>-3.26</v>
      </c>
      <c r="G2291">
        <v>3.1</v>
      </c>
      <c r="H2291">
        <v>0.01</v>
      </c>
      <c r="I2291">
        <v>2.9319999999999999</v>
      </c>
      <c r="J2291">
        <v>-0.32300000000000001</v>
      </c>
      <c r="K2291">
        <v>-1.32</v>
      </c>
      <c r="L2291">
        <v>-2.3180000000000001</v>
      </c>
      <c r="M2291">
        <v>-3.1070000000000002</v>
      </c>
      <c r="N2291">
        <v>-3.2570000000000001</v>
      </c>
      <c r="O2291">
        <v>1.1040000000000001</v>
      </c>
      <c r="P2291">
        <v>1.109</v>
      </c>
      <c r="Q2291">
        <v>1.105</v>
      </c>
      <c r="R2291">
        <v>0.82099999999999995</v>
      </c>
      <c r="S2291">
        <v>0.33700000000000002</v>
      </c>
    </row>
    <row r="2292" spans="1:19" x14ac:dyDescent="0.3">
      <c r="A2292">
        <v>120</v>
      </c>
      <c r="B2292">
        <v>-0.32100000000000001</v>
      </c>
      <c r="C2292">
        <v>-1.321</v>
      </c>
      <c r="D2292">
        <v>-2.3180000000000001</v>
      </c>
      <c r="E2292">
        <v>-3.1070000000000002</v>
      </c>
      <c r="F2292">
        <v>-3.26</v>
      </c>
      <c r="G2292">
        <v>3.1</v>
      </c>
      <c r="H2292">
        <v>0.01</v>
      </c>
      <c r="I2292">
        <v>2.9319999999999999</v>
      </c>
      <c r="J2292">
        <v>-0.32300000000000001</v>
      </c>
      <c r="K2292">
        <v>-1.321</v>
      </c>
      <c r="L2292">
        <v>-2.3180000000000001</v>
      </c>
      <c r="M2292">
        <v>-3.105</v>
      </c>
      <c r="N2292">
        <v>-3.254</v>
      </c>
      <c r="O2292">
        <v>1.1080000000000001</v>
      </c>
      <c r="P2292">
        <v>1.1120000000000001</v>
      </c>
      <c r="Q2292">
        <v>1.1080000000000001</v>
      </c>
      <c r="R2292">
        <v>0.82499999999999996</v>
      </c>
      <c r="S2292">
        <v>0.33100000000000002</v>
      </c>
    </row>
    <row r="2293" spans="1:19" x14ac:dyDescent="0.3">
      <c r="A2293">
        <v>180</v>
      </c>
      <c r="B2293">
        <v>-0.32100000000000001</v>
      </c>
      <c r="C2293">
        <v>-1.321</v>
      </c>
      <c r="D2293">
        <v>-2.3180000000000001</v>
      </c>
      <c r="E2293">
        <v>-3.1070000000000002</v>
      </c>
      <c r="F2293">
        <v>-3.26</v>
      </c>
      <c r="G2293">
        <v>3.1</v>
      </c>
      <c r="H2293">
        <v>0.01</v>
      </c>
      <c r="I2293">
        <v>2.9319999999999999</v>
      </c>
      <c r="J2293">
        <v>-0.32300000000000001</v>
      </c>
      <c r="K2293">
        <v>-1.32</v>
      </c>
      <c r="L2293">
        <v>-2.3180000000000001</v>
      </c>
      <c r="M2293">
        <v>-3.1040000000000001</v>
      </c>
      <c r="N2293">
        <v>-3.2509999999999999</v>
      </c>
      <c r="O2293">
        <v>1.111</v>
      </c>
      <c r="P2293">
        <v>1.115</v>
      </c>
      <c r="Q2293">
        <v>1.1100000000000001</v>
      </c>
      <c r="R2293">
        <v>0.82599999999999996</v>
      </c>
      <c r="S2293">
        <v>0.32500000000000001</v>
      </c>
    </row>
    <row r="2294" spans="1:19" x14ac:dyDescent="0.3">
      <c r="A2294">
        <v>240</v>
      </c>
      <c r="B2294">
        <v>-0.32100000000000001</v>
      </c>
      <c r="C2294">
        <v>-1.321</v>
      </c>
      <c r="D2294">
        <v>-2.3180000000000001</v>
      </c>
      <c r="E2294">
        <v>-3.1070000000000002</v>
      </c>
      <c r="F2294">
        <v>-3.26</v>
      </c>
      <c r="G2294">
        <v>3.1</v>
      </c>
      <c r="H2294">
        <v>0.01</v>
      </c>
      <c r="I2294">
        <v>2.9319999999999999</v>
      </c>
      <c r="J2294">
        <v>-0.32200000000000001</v>
      </c>
      <c r="K2294">
        <v>-1.321</v>
      </c>
      <c r="L2294">
        <v>-2.3180000000000001</v>
      </c>
      <c r="M2294">
        <v>-3.105</v>
      </c>
      <c r="N2294">
        <v>-3.2480000000000002</v>
      </c>
      <c r="O2294">
        <v>1.1140000000000001</v>
      </c>
      <c r="P2294">
        <v>1.1160000000000001</v>
      </c>
      <c r="Q2294">
        <v>1.111</v>
      </c>
      <c r="R2294">
        <v>0.83</v>
      </c>
      <c r="S2294">
        <v>0.32</v>
      </c>
    </row>
    <row r="2295" spans="1:19" x14ac:dyDescent="0.3">
      <c r="A2295">
        <v>300</v>
      </c>
      <c r="B2295">
        <v>-0.32100000000000001</v>
      </c>
      <c r="C2295">
        <v>-1.321</v>
      </c>
      <c r="D2295">
        <v>-2.3180000000000001</v>
      </c>
      <c r="E2295">
        <v>-3.1070000000000002</v>
      </c>
      <c r="F2295">
        <v>-3.26</v>
      </c>
      <c r="G2295">
        <v>3.1</v>
      </c>
      <c r="H2295">
        <v>0.01</v>
      </c>
      <c r="I2295">
        <v>2.9319999999999999</v>
      </c>
      <c r="J2295">
        <v>-0.32200000000000001</v>
      </c>
      <c r="K2295">
        <v>-1.321</v>
      </c>
      <c r="L2295">
        <v>-2.3180000000000001</v>
      </c>
      <c r="M2295">
        <v>-3.105</v>
      </c>
      <c r="N2295">
        <v>-3.2450000000000001</v>
      </c>
      <c r="O2295">
        <v>1.117</v>
      </c>
      <c r="P2295">
        <v>1.115</v>
      </c>
      <c r="Q2295">
        <v>1.111</v>
      </c>
      <c r="R2295">
        <v>0.83</v>
      </c>
      <c r="S2295">
        <v>0.317</v>
      </c>
    </row>
    <row r="2296" spans="1:19" x14ac:dyDescent="0.3">
      <c r="A2296">
        <v>360</v>
      </c>
      <c r="B2296">
        <v>-0.32100000000000001</v>
      </c>
      <c r="C2296">
        <v>-1.321</v>
      </c>
      <c r="D2296">
        <v>-2.3180000000000001</v>
      </c>
      <c r="E2296">
        <v>-3.1070000000000002</v>
      </c>
      <c r="F2296">
        <v>-3.26</v>
      </c>
      <c r="G2296">
        <v>3.1</v>
      </c>
      <c r="H2296">
        <v>0.01</v>
      </c>
      <c r="I2296">
        <v>2.9319999999999999</v>
      </c>
      <c r="J2296">
        <v>-0.32100000000000001</v>
      </c>
      <c r="K2296">
        <v>-1.321</v>
      </c>
      <c r="L2296">
        <v>-2.319</v>
      </c>
      <c r="M2296">
        <v>-3.1040000000000001</v>
      </c>
      <c r="N2296">
        <v>-3.242</v>
      </c>
      <c r="O2296">
        <v>1.119</v>
      </c>
      <c r="P2296">
        <v>1.1140000000000001</v>
      </c>
      <c r="Q2296">
        <v>1.1120000000000001</v>
      </c>
      <c r="R2296">
        <v>0.82799999999999996</v>
      </c>
      <c r="S2296">
        <v>0.316</v>
      </c>
    </row>
    <row r="2297" spans="1:19" x14ac:dyDescent="0.3">
      <c r="A2297">
        <v>420</v>
      </c>
      <c r="B2297">
        <v>-0.32100000000000001</v>
      </c>
      <c r="C2297">
        <v>-1.321</v>
      </c>
      <c r="D2297">
        <v>-2.3180000000000001</v>
      </c>
      <c r="E2297">
        <v>-3.1070000000000002</v>
      </c>
      <c r="F2297">
        <v>-3.26</v>
      </c>
      <c r="G2297">
        <v>3.1</v>
      </c>
      <c r="H2297">
        <v>0.01</v>
      </c>
      <c r="I2297">
        <v>2.9319999999999999</v>
      </c>
      <c r="J2297">
        <v>-0.32</v>
      </c>
      <c r="K2297">
        <v>-1.3220000000000001</v>
      </c>
      <c r="L2297">
        <v>-2.319</v>
      </c>
      <c r="M2297">
        <v>-3.1030000000000002</v>
      </c>
      <c r="N2297">
        <v>-3.2389999999999999</v>
      </c>
      <c r="O2297">
        <v>1.1200000000000001</v>
      </c>
      <c r="P2297">
        <v>1.1140000000000001</v>
      </c>
      <c r="Q2297">
        <v>1.113</v>
      </c>
      <c r="R2297">
        <v>0.82399999999999995</v>
      </c>
      <c r="S2297">
        <v>0.315</v>
      </c>
    </row>
    <row r="2298" spans="1:19" x14ac:dyDescent="0.3">
      <c r="A2298">
        <v>480</v>
      </c>
      <c r="B2298">
        <v>-0.32100000000000001</v>
      </c>
      <c r="C2298">
        <v>-1.321</v>
      </c>
      <c r="D2298">
        <v>-2.3180000000000001</v>
      </c>
      <c r="E2298">
        <v>-3.1070000000000002</v>
      </c>
      <c r="F2298">
        <v>-3.26</v>
      </c>
      <c r="G2298">
        <v>3.1</v>
      </c>
      <c r="H2298">
        <v>0.01</v>
      </c>
      <c r="I2298">
        <v>2.9319999999999999</v>
      </c>
      <c r="J2298">
        <v>-0.31900000000000001</v>
      </c>
      <c r="K2298">
        <v>-1.3220000000000001</v>
      </c>
      <c r="L2298">
        <v>-2.319</v>
      </c>
      <c r="M2298">
        <v>-3.1019999999999999</v>
      </c>
      <c r="N2298">
        <v>-3.2360000000000002</v>
      </c>
      <c r="O2298">
        <v>1.1220000000000001</v>
      </c>
      <c r="P2298">
        <v>1.113</v>
      </c>
      <c r="Q2298">
        <v>1.1120000000000001</v>
      </c>
      <c r="R2298">
        <v>0.82</v>
      </c>
      <c r="S2298">
        <v>0.313</v>
      </c>
    </row>
    <row r="2299" spans="1:19" x14ac:dyDescent="0.3">
      <c r="A2299">
        <v>540</v>
      </c>
      <c r="B2299">
        <v>-0.32100000000000001</v>
      </c>
      <c r="C2299">
        <v>-1.321</v>
      </c>
      <c r="D2299">
        <v>-2.3180000000000001</v>
      </c>
      <c r="E2299">
        <v>-3.1070000000000002</v>
      </c>
      <c r="F2299">
        <v>-3.26</v>
      </c>
      <c r="G2299">
        <v>3.1</v>
      </c>
      <c r="H2299">
        <v>0.01</v>
      </c>
      <c r="I2299">
        <v>2.9319999999999999</v>
      </c>
      <c r="J2299">
        <v>-0.318</v>
      </c>
      <c r="K2299">
        <v>-1.3220000000000001</v>
      </c>
      <c r="L2299">
        <v>-2.319</v>
      </c>
      <c r="M2299">
        <v>-3.1</v>
      </c>
      <c r="N2299">
        <v>-3.2330000000000001</v>
      </c>
      <c r="O2299">
        <v>1.1240000000000001</v>
      </c>
      <c r="P2299">
        <v>1.1140000000000001</v>
      </c>
      <c r="Q2299">
        <v>1.1120000000000001</v>
      </c>
      <c r="R2299">
        <v>0.81499999999999995</v>
      </c>
      <c r="S2299">
        <v>0.311</v>
      </c>
    </row>
    <row r="2300" spans="1:19" x14ac:dyDescent="0.3">
      <c r="A2300">
        <v>600</v>
      </c>
      <c r="B2300">
        <v>-0.32100000000000001</v>
      </c>
      <c r="C2300">
        <v>-1.321</v>
      </c>
      <c r="D2300">
        <v>-2.3180000000000001</v>
      </c>
      <c r="E2300">
        <v>-3.1070000000000002</v>
      </c>
      <c r="F2300">
        <v>-3.26</v>
      </c>
      <c r="G2300">
        <v>3.1</v>
      </c>
      <c r="H2300">
        <v>0.01</v>
      </c>
      <c r="I2300">
        <v>2.9319999999999999</v>
      </c>
      <c r="J2300">
        <v>-0.316</v>
      </c>
      <c r="K2300">
        <v>-1.3220000000000001</v>
      </c>
      <c r="L2300">
        <v>-2.319</v>
      </c>
      <c r="M2300">
        <v>-3.0979999999999999</v>
      </c>
      <c r="N2300">
        <v>-3.23</v>
      </c>
      <c r="O2300">
        <v>1.125</v>
      </c>
      <c r="P2300">
        <v>1.1140000000000001</v>
      </c>
      <c r="Q2300">
        <v>1.1120000000000001</v>
      </c>
      <c r="R2300">
        <v>0.81200000000000006</v>
      </c>
      <c r="S2300">
        <v>0.308</v>
      </c>
    </row>
    <row r="2302" spans="1:19" x14ac:dyDescent="0.3">
      <c r="A2302" t="s">
        <v>0</v>
      </c>
      <c r="B2302" t="s">
        <v>178</v>
      </c>
    </row>
    <row r="2303" spans="1:19" x14ac:dyDescent="0.3">
      <c r="A2303">
        <v>0</v>
      </c>
      <c r="B2303">
        <v>-0.32100000000000001</v>
      </c>
      <c r="C2303">
        <v>-1.321</v>
      </c>
      <c r="D2303">
        <v>-2.3180000000000001</v>
      </c>
      <c r="E2303">
        <v>-3.1</v>
      </c>
      <c r="F2303">
        <v>-3.25</v>
      </c>
      <c r="G2303">
        <v>3.1</v>
      </c>
      <c r="H2303">
        <v>0.01</v>
      </c>
      <c r="I2303">
        <v>3.3450000000000002</v>
      </c>
      <c r="J2303">
        <v>-0.32100000000000001</v>
      </c>
      <c r="K2303">
        <v>-1.321</v>
      </c>
      <c r="L2303">
        <v>-2.3180000000000001</v>
      </c>
      <c r="M2303">
        <v>-3.1</v>
      </c>
      <c r="N2303">
        <v>-3.25</v>
      </c>
      <c r="O2303">
        <v>1.097</v>
      </c>
      <c r="P2303">
        <v>1.097</v>
      </c>
      <c r="Q2303">
        <v>1.0920000000000001</v>
      </c>
      <c r="R2303">
        <v>0.80900000000000005</v>
      </c>
      <c r="S2303">
        <v>0.34100000000000003</v>
      </c>
    </row>
    <row r="2304" spans="1:19" x14ac:dyDescent="0.3">
      <c r="A2304">
        <v>60</v>
      </c>
      <c r="B2304">
        <v>-0.32100000000000001</v>
      </c>
      <c r="C2304">
        <v>-1.321</v>
      </c>
      <c r="D2304">
        <v>-2.3180000000000001</v>
      </c>
      <c r="E2304">
        <v>-3.1</v>
      </c>
      <c r="F2304">
        <v>-3.25</v>
      </c>
      <c r="G2304">
        <v>3.1</v>
      </c>
      <c r="H2304">
        <v>0.01</v>
      </c>
      <c r="I2304">
        <v>3.3450000000000002</v>
      </c>
      <c r="J2304">
        <v>-0.32200000000000001</v>
      </c>
      <c r="K2304">
        <v>-1.321</v>
      </c>
      <c r="L2304">
        <v>-2.3180000000000001</v>
      </c>
      <c r="M2304">
        <v>-3.1</v>
      </c>
      <c r="N2304">
        <v>-3.2530000000000001</v>
      </c>
      <c r="O2304">
        <v>1.103</v>
      </c>
      <c r="P2304">
        <v>1.1100000000000001</v>
      </c>
      <c r="Q2304">
        <v>1.105</v>
      </c>
      <c r="R2304">
        <v>0.81299999999999994</v>
      </c>
      <c r="S2304">
        <v>0.35</v>
      </c>
    </row>
    <row r="2305" spans="1:19" x14ac:dyDescent="0.3">
      <c r="A2305">
        <v>120</v>
      </c>
      <c r="B2305">
        <v>-0.32100000000000001</v>
      </c>
      <c r="C2305">
        <v>-1.321</v>
      </c>
      <c r="D2305">
        <v>-2.3180000000000001</v>
      </c>
      <c r="E2305">
        <v>-3.1</v>
      </c>
      <c r="F2305">
        <v>-3.25</v>
      </c>
      <c r="G2305">
        <v>3.1</v>
      </c>
      <c r="H2305">
        <v>0.01</v>
      </c>
      <c r="I2305">
        <v>3.3450000000000002</v>
      </c>
      <c r="J2305">
        <v>-0.32300000000000001</v>
      </c>
      <c r="K2305">
        <v>-1.321</v>
      </c>
      <c r="L2305">
        <v>-2.3180000000000001</v>
      </c>
      <c r="M2305">
        <v>-3.0990000000000002</v>
      </c>
      <c r="N2305">
        <v>-3.2559999999999998</v>
      </c>
      <c r="O2305">
        <v>1.1080000000000001</v>
      </c>
      <c r="P2305">
        <v>1.1120000000000001</v>
      </c>
      <c r="Q2305">
        <v>1.109</v>
      </c>
      <c r="R2305">
        <v>0.81899999999999995</v>
      </c>
      <c r="S2305">
        <v>0.35799999999999998</v>
      </c>
    </row>
    <row r="2306" spans="1:19" x14ac:dyDescent="0.3">
      <c r="A2306">
        <v>180</v>
      </c>
      <c r="B2306">
        <v>-0.32100000000000001</v>
      </c>
      <c r="C2306">
        <v>-1.321</v>
      </c>
      <c r="D2306">
        <v>-2.3180000000000001</v>
      </c>
      <c r="E2306">
        <v>-3.1</v>
      </c>
      <c r="F2306">
        <v>-3.25</v>
      </c>
      <c r="G2306">
        <v>3.1</v>
      </c>
      <c r="H2306">
        <v>0.01</v>
      </c>
      <c r="I2306">
        <v>3.3450000000000002</v>
      </c>
      <c r="J2306">
        <v>-0.32300000000000001</v>
      </c>
      <c r="K2306">
        <v>-1.321</v>
      </c>
      <c r="L2306">
        <v>-2.3180000000000001</v>
      </c>
      <c r="M2306">
        <v>-3.0990000000000002</v>
      </c>
      <c r="N2306">
        <v>-3.2589999999999999</v>
      </c>
      <c r="O2306">
        <v>1.111</v>
      </c>
      <c r="P2306">
        <v>1.1160000000000001</v>
      </c>
      <c r="Q2306">
        <v>1.109</v>
      </c>
      <c r="R2306">
        <v>0.82099999999999995</v>
      </c>
      <c r="S2306">
        <v>0.36499999999999999</v>
      </c>
    </row>
    <row r="2307" spans="1:19" x14ac:dyDescent="0.3">
      <c r="A2307">
        <v>240</v>
      </c>
      <c r="B2307">
        <v>-0.32100000000000001</v>
      </c>
      <c r="C2307">
        <v>-1.321</v>
      </c>
      <c r="D2307">
        <v>-2.3180000000000001</v>
      </c>
      <c r="E2307">
        <v>-3.1</v>
      </c>
      <c r="F2307">
        <v>-3.25</v>
      </c>
      <c r="G2307">
        <v>3.1</v>
      </c>
      <c r="H2307">
        <v>0.01</v>
      </c>
      <c r="I2307">
        <v>3.3450000000000002</v>
      </c>
      <c r="J2307">
        <v>-0.32200000000000001</v>
      </c>
      <c r="K2307">
        <v>-1.321</v>
      </c>
      <c r="L2307">
        <v>-2.3180000000000001</v>
      </c>
      <c r="M2307">
        <v>-3.0979999999999999</v>
      </c>
      <c r="N2307">
        <v>-3.262</v>
      </c>
      <c r="O2307">
        <v>1.1140000000000001</v>
      </c>
      <c r="P2307">
        <v>1.115</v>
      </c>
      <c r="Q2307">
        <v>1.111</v>
      </c>
      <c r="R2307">
        <v>0.81899999999999995</v>
      </c>
      <c r="S2307">
        <v>0.37</v>
      </c>
    </row>
    <row r="2308" spans="1:19" x14ac:dyDescent="0.3">
      <c r="A2308">
        <v>300</v>
      </c>
      <c r="B2308">
        <v>-0.32100000000000001</v>
      </c>
      <c r="C2308">
        <v>-1.321</v>
      </c>
      <c r="D2308">
        <v>-2.3180000000000001</v>
      </c>
      <c r="E2308">
        <v>-3.1</v>
      </c>
      <c r="F2308">
        <v>-3.25</v>
      </c>
      <c r="G2308">
        <v>3.1</v>
      </c>
      <c r="H2308">
        <v>0.01</v>
      </c>
      <c r="I2308">
        <v>3.3450000000000002</v>
      </c>
      <c r="J2308">
        <v>-0.32200000000000001</v>
      </c>
      <c r="K2308">
        <v>-1.321</v>
      </c>
      <c r="L2308">
        <v>-2.3180000000000001</v>
      </c>
      <c r="M2308">
        <v>-3.097</v>
      </c>
      <c r="N2308">
        <v>-3.2650000000000001</v>
      </c>
      <c r="O2308">
        <v>1.117</v>
      </c>
      <c r="P2308">
        <v>1.115</v>
      </c>
      <c r="Q2308">
        <v>1.1120000000000001</v>
      </c>
      <c r="R2308">
        <v>0.81899999999999995</v>
      </c>
      <c r="S2308">
        <v>0.376</v>
      </c>
    </row>
    <row r="2309" spans="1:19" x14ac:dyDescent="0.3">
      <c r="A2309">
        <v>360</v>
      </c>
      <c r="B2309">
        <v>-0.32100000000000001</v>
      </c>
      <c r="C2309">
        <v>-1.321</v>
      </c>
      <c r="D2309">
        <v>-2.3180000000000001</v>
      </c>
      <c r="E2309">
        <v>-3.1</v>
      </c>
      <c r="F2309">
        <v>-3.25</v>
      </c>
      <c r="G2309">
        <v>3.1</v>
      </c>
      <c r="H2309">
        <v>0.01</v>
      </c>
      <c r="I2309">
        <v>3.3450000000000002</v>
      </c>
      <c r="J2309">
        <v>-0.32100000000000001</v>
      </c>
      <c r="K2309">
        <v>-1.321</v>
      </c>
      <c r="L2309">
        <v>-2.319</v>
      </c>
      <c r="M2309">
        <v>-3.0979999999999999</v>
      </c>
      <c r="N2309">
        <v>-3.2679999999999998</v>
      </c>
      <c r="O2309">
        <v>1.119</v>
      </c>
      <c r="P2309">
        <v>1.1140000000000001</v>
      </c>
      <c r="Q2309">
        <v>1.1120000000000001</v>
      </c>
      <c r="R2309">
        <v>0.82099999999999995</v>
      </c>
      <c r="S2309">
        <v>0.38200000000000001</v>
      </c>
    </row>
    <row r="2310" spans="1:19" x14ac:dyDescent="0.3">
      <c r="A2310">
        <v>420</v>
      </c>
      <c r="B2310">
        <v>-0.32100000000000001</v>
      </c>
      <c r="C2310">
        <v>-1.321</v>
      </c>
      <c r="D2310">
        <v>-2.3180000000000001</v>
      </c>
      <c r="E2310">
        <v>-3.1</v>
      </c>
      <c r="F2310">
        <v>-3.25</v>
      </c>
      <c r="G2310">
        <v>3.1</v>
      </c>
      <c r="H2310">
        <v>0.01</v>
      </c>
      <c r="I2310">
        <v>3.3450000000000002</v>
      </c>
      <c r="J2310">
        <v>-0.32</v>
      </c>
      <c r="K2310">
        <v>-1.3220000000000001</v>
      </c>
      <c r="L2310">
        <v>-2.3180000000000001</v>
      </c>
      <c r="M2310">
        <v>-3.0990000000000002</v>
      </c>
      <c r="N2310">
        <v>-3.2709999999999999</v>
      </c>
      <c r="O2310">
        <v>1.1200000000000001</v>
      </c>
      <c r="P2310">
        <v>1.1140000000000001</v>
      </c>
      <c r="Q2310">
        <v>1.1120000000000001</v>
      </c>
      <c r="R2310">
        <v>0.82499999999999996</v>
      </c>
      <c r="S2310">
        <v>0.38700000000000001</v>
      </c>
    </row>
    <row r="2311" spans="1:19" x14ac:dyDescent="0.3">
      <c r="A2311">
        <v>480</v>
      </c>
      <c r="B2311">
        <v>-0.32100000000000001</v>
      </c>
      <c r="C2311">
        <v>-1.321</v>
      </c>
      <c r="D2311">
        <v>-2.3180000000000001</v>
      </c>
      <c r="E2311">
        <v>-3.1</v>
      </c>
      <c r="F2311">
        <v>-3.25</v>
      </c>
      <c r="G2311">
        <v>3.1</v>
      </c>
      <c r="H2311">
        <v>0.01</v>
      </c>
      <c r="I2311">
        <v>3.3450000000000002</v>
      </c>
      <c r="J2311">
        <v>-0.31900000000000001</v>
      </c>
      <c r="K2311">
        <v>-1.3220000000000001</v>
      </c>
      <c r="L2311">
        <v>-2.3180000000000001</v>
      </c>
      <c r="M2311">
        <v>-3.1</v>
      </c>
      <c r="N2311">
        <v>-3.274</v>
      </c>
      <c r="O2311">
        <v>1.1220000000000001</v>
      </c>
      <c r="P2311">
        <v>1.113</v>
      </c>
      <c r="Q2311">
        <v>1.1120000000000001</v>
      </c>
      <c r="R2311">
        <v>0.82899999999999996</v>
      </c>
      <c r="S2311">
        <v>0.38900000000000001</v>
      </c>
    </row>
    <row r="2312" spans="1:19" x14ac:dyDescent="0.3">
      <c r="A2312">
        <v>540</v>
      </c>
      <c r="B2312">
        <v>-0.32100000000000001</v>
      </c>
      <c r="C2312">
        <v>-1.321</v>
      </c>
      <c r="D2312">
        <v>-2.3180000000000001</v>
      </c>
      <c r="E2312">
        <v>-3.1</v>
      </c>
      <c r="F2312">
        <v>-3.25</v>
      </c>
      <c r="G2312">
        <v>3.1</v>
      </c>
      <c r="H2312">
        <v>0.01</v>
      </c>
      <c r="I2312">
        <v>3.3450000000000002</v>
      </c>
      <c r="J2312">
        <v>-0.318</v>
      </c>
      <c r="K2312">
        <v>-1.3220000000000001</v>
      </c>
      <c r="L2312">
        <v>-2.319</v>
      </c>
      <c r="M2312">
        <v>-3.1019999999999999</v>
      </c>
      <c r="N2312">
        <v>-3.2770000000000001</v>
      </c>
      <c r="O2312">
        <v>1.1240000000000001</v>
      </c>
      <c r="P2312">
        <v>1.1140000000000001</v>
      </c>
      <c r="Q2312">
        <v>1.1120000000000001</v>
      </c>
      <c r="R2312">
        <v>0.83199999999999996</v>
      </c>
      <c r="S2312">
        <v>0.39100000000000001</v>
      </c>
    </row>
    <row r="2313" spans="1:19" x14ac:dyDescent="0.3">
      <c r="A2313">
        <v>600</v>
      </c>
      <c r="B2313">
        <v>-0.32100000000000001</v>
      </c>
      <c r="C2313">
        <v>-1.321</v>
      </c>
      <c r="D2313">
        <v>-2.3180000000000001</v>
      </c>
      <c r="E2313">
        <v>-3.1</v>
      </c>
      <c r="F2313">
        <v>-3.25</v>
      </c>
      <c r="G2313">
        <v>3.1</v>
      </c>
      <c r="H2313">
        <v>0.01</v>
      </c>
      <c r="I2313">
        <v>3.3450000000000002</v>
      </c>
      <c r="J2313">
        <v>-0.316</v>
      </c>
      <c r="K2313">
        <v>-1.3220000000000001</v>
      </c>
      <c r="L2313">
        <v>-2.319</v>
      </c>
      <c r="M2313">
        <v>-3.1040000000000001</v>
      </c>
      <c r="N2313">
        <v>-3.28</v>
      </c>
      <c r="O2313">
        <v>1.125</v>
      </c>
      <c r="P2313">
        <v>1.1140000000000001</v>
      </c>
      <c r="Q2313">
        <v>1.1120000000000001</v>
      </c>
      <c r="R2313">
        <v>0.83599999999999997</v>
      </c>
      <c r="S2313">
        <v>0.39200000000000002</v>
      </c>
    </row>
    <row r="2315" spans="1:19" x14ac:dyDescent="0.3">
      <c r="A2315" t="s">
        <v>0</v>
      </c>
      <c r="B2315" t="s">
        <v>179</v>
      </c>
    </row>
    <row r="2316" spans="1:19" x14ac:dyDescent="0.3">
      <c r="A2316">
        <v>0</v>
      </c>
      <c r="B2316">
        <v>-0.32100000000000001</v>
      </c>
      <c r="C2316">
        <v>-1.321</v>
      </c>
      <c r="D2316">
        <v>-2.3180000000000001</v>
      </c>
      <c r="E2316">
        <v>-3.1</v>
      </c>
      <c r="F2316">
        <v>-3.25</v>
      </c>
      <c r="G2316">
        <v>3.1</v>
      </c>
      <c r="H2316">
        <v>0.01</v>
      </c>
      <c r="I2316">
        <v>3.1429999999999998</v>
      </c>
      <c r="J2316">
        <v>-0.32100000000000001</v>
      </c>
      <c r="K2316">
        <v>-1.321</v>
      </c>
      <c r="L2316">
        <v>-2.3180000000000001</v>
      </c>
      <c r="M2316">
        <v>-3.1</v>
      </c>
      <c r="N2316">
        <v>-3.25</v>
      </c>
      <c r="O2316">
        <v>1.097</v>
      </c>
      <c r="P2316">
        <v>1.097</v>
      </c>
      <c r="Q2316">
        <v>1.0920000000000001</v>
      </c>
      <c r="R2316">
        <v>0.80900000000000005</v>
      </c>
      <c r="S2316">
        <v>0.34100000000000003</v>
      </c>
    </row>
    <row r="2317" spans="1:19" x14ac:dyDescent="0.3">
      <c r="A2317">
        <v>60</v>
      </c>
      <c r="B2317">
        <v>-0.32100000000000001</v>
      </c>
      <c r="C2317">
        <v>-1.321</v>
      </c>
      <c r="D2317">
        <v>-2.3180000000000001</v>
      </c>
      <c r="E2317">
        <v>-3.1</v>
      </c>
      <c r="F2317">
        <v>-3.25</v>
      </c>
      <c r="G2317">
        <v>3.1</v>
      </c>
      <c r="H2317">
        <v>0.01</v>
      </c>
      <c r="I2317">
        <v>3.1429999999999998</v>
      </c>
      <c r="J2317">
        <v>-0.32200000000000001</v>
      </c>
      <c r="K2317">
        <v>-1.321</v>
      </c>
      <c r="L2317">
        <v>-2.3180000000000001</v>
      </c>
      <c r="M2317">
        <v>-3.1</v>
      </c>
      <c r="N2317">
        <v>-3.25</v>
      </c>
      <c r="O2317">
        <v>1.103</v>
      </c>
      <c r="P2317">
        <v>1.1100000000000001</v>
      </c>
      <c r="Q2317">
        <v>1.1040000000000001</v>
      </c>
      <c r="R2317">
        <v>0.81399999999999995</v>
      </c>
      <c r="S2317">
        <v>0.34200000000000003</v>
      </c>
    </row>
    <row r="2318" spans="1:19" x14ac:dyDescent="0.3">
      <c r="A2318">
        <v>120</v>
      </c>
      <c r="B2318">
        <v>-0.32100000000000001</v>
      </c>
      <c r="C2318">
        <v>-1.321</v>
      </c>
      <c r="D2318">
        <v>-2.3180000000000001</v>
      </c>
      <c r="E2318">
        <v>-3.1</v>
      </c>
      <c r="F2318">
        <v>-3.25</v>
      </c>
      <c r="G2318">
        <v>3.1</v>
      </c>
      <c r="H2318">
        <v>0.01</v>
      </c>
      <c r="I2318">
        <v>3.1429999999999998</v>
      </c>
      <c r="J2318">
        <v>-0.32300000000000001</v>
      </c>
      <c r="K2318">
        <v>-1.321</v>
      </c>
      <c r="L2318">
        <v>-2.3180000000000001</v>
      </c>
      <c r="M2318">
        <v>-3.0990000000000002</v>
      </c>
      <c r="N2318">
        <v>-3.25</v>
      </c>
      <c r="O2318">
        <v>1.1080000000000001</v>
      </c>
      <c r="P2318">
        <v>1.1120000000000001</v>
      </c>
      <c r="Q2318">
        <v>1.109</v>
      </c>
      <c r="R2318">
        <v>0.81799999999999995</v>
      </c>
      <c r="S2318">
        <v>0.34300000000000003</v>
      </c>
    </row>
    <row r="2319" spans="1:19" x14ac:dyDescent="0.3">
      <c r="A2319">
        <v>180</v>
      </c>
      <c r="B2319">
        <v>-0.32100000000000001</v>
      </c>
      <c r="C2319">
        <v>-1.321</v>
      </c>
      <c r="D2319">
        <v>-2.3180000000000001</v>
      </c>
      <c r="E2319">
        <v>-3.1</v>
      </c>
      <c r="F2319">
        <v>-3.25</v>
      </c>
      <c r="G2319">
        <v>3.1</v>
      </c>
      <c r="H2319">
        <v>0.01</v>
      </c>
      <c r="I2319">
        <v>3.1429999999999998</v>
      </c>
      <c r="J2319">
        <v>-0.32300000000000001</v>
      </c>
      <c r="K2319">
        <v>-1.32</v>
      </c>
      <c r="L2319">
        <v>-2.3180000000000001</v>
      </c>
      <c r="M2319">
        <v>-3.0979999999999999</v>
      </c>
      <c r="N2319">
        <v>-3.25</v>
      </c>
      <c r="O2319">
        <v>1.111</v>
      </c>
      <c r="P2319">
        <v>1.115</v>
      </c>
      <c r="Q2319">
        <v>1.109</v>
      </c>
      <c r="R2319">
        <v>0.82</v>
      </c>
      <c r="S2319">
        <v>0.34399999999999997</v>
      </c>
    </row>
    <row r="2320" spans="1:19" x14ac:dyDescent="0.3">
      <c r="A2320">
        <v>240</v>
      </c>
      <c r="B2320">
        <v>-0.32100000000000001</v>
      </c>
      <c r="C2320">
        <v>-1.321</v>
      </c>
      <c r="D2320">
        <v>-2.3180000000000001</v>
      </c>
      <c r="E2320">
        <v>-3.1</v>
      </c>
      <c r="F2320">
        <v>-3.25</v>
      </c>
      <c r="G2320">
        <v>3.1</v>
      </c>
      <c r="H2320">
        <v>0.01</v>
      </c>
      <c r="I2320">
        <v>3.1429999999999998</v>
      </c>
      <c r="J2320">
        <v>-0.32200000000000001</v>
      </c>
      <c r="K2320">
        <v>-1.321</v>
      </c>
      <c r="L2320">
        <v>-2.3180000000000001</v>
      </c>
      <c r="M2320">
        <v>-3.0979999999999999</v>
      </c>
      <c r="N2320">
        <v>-3.25</v>
      </c>
      <c r="O2320">
        <v>1.1140000000000001</v>
      </c>
      <c r="P2320">
        <v>1.1160000000000001</v>
      </c>
      <c r="Q2320">
        <v>1.111</v>
      </c>
      <c r="R2320">
        <v>0.82199999999999995</v>
      </c>
      <c r="S2320">
        <v>0.34399999999999997</v>
      </c>
    </row>
    <row r="2321" spans="1:19" x14ac:dyDescent="0.3">
      <c r="A2321">
        <v>300</v>
      </c>
      <c r="B2321">
        <v>-0.32100000000000001</v>
      </c>
      <c r="C2321">
        <v>-1.321</v>
      </c>
      <c r="D2321">
        <v>-2.3180000000000001</v>
      </c>
      <c r="E2321">
        <v>-3.1</v>
      </c>
      <c r="F2321">
        <v>-3.25</v>
      </c>
      <c r="G2321">
        <v>3.1</v>
      </c>
      <c r="H2321">
        <v>0.01</v>
      </c>
      <c r="I2321">
        <v>3.1429999999999998</v>
      </c>
      <c r="J2321">
        <v>-0.32200000000000001</v>
      </c>
      <c r="K2321">
        <v>-1.321</v>
      </c>
      <c r="L2321">
        <v>-2.3180000000000001</v>
      </c>
      <c r="M2321">
        <v>-3.0979999999999999</v>
      </c>
      <c r="N2321">
        <v>-3.25</v>
      </c>
      <c r="O2321">
        <v>1.117</v>
      </c>
      <c r="P2321">
        <v>1.115</v>
      </c>
      <c r="Q2321">
        <v>1.111</v>
      </c>
      <c r="R2321">
        <v>0.82099999999999995</v>
      </c>
      <c r="S2321">
        <v>0.34599999999999997</v>
      </c>
    </row>
    <row r="2322" spans="1:19" x14ac:dyDescent="0.3">
      <c r="A2322">
        <v>360</v>
      </c>
      <c r="B2322">
        <v>-0.32100000000000001</v>
      </c>
      <c r="C2322">
        <v>-1.321</v>
      </c>
      <c r="D2322">
        <v>-2.3180000000000001</v>
      </c>
      <c r="E2322">
        <v>-3.1</v>
      </c>
      <c r="F2322">
        <v>-3.25</v>
      </c>
      <c r="G2322">
        <v>3.1</v>
      </c>
      <c r="H2322">
        <v>0.01</v>
      </c>
      <c r="I2322">
        <v>3.1429999999999998</v>
      </c>
      <c r="J2322">
        <v>-0.32100000000000001</v>
      </c>
      <c r="K2322">
        <v>-1.321</v>
      </c>
      <c r="L2322">
        <v>-2.319</v>
      </c>
      <c r="M2322">
        <v>-3.0979999999999999</v>
      </c>
      <c r="N2322">
        <v>-3.25</v>
      </c>
      <c r="O2322">
        <v>1.119</v>
      </c>
      <c r="P2322">
        <v>1.1140000000000001</v>
      </c>
      <c r="Q2322">
        <v>1.1120000000000001</v>
      </c>
      <c r="R2322">
        <v>0.82099999999999995</v>
      </c>
      <c r="S2322">
        <v>0.34799999999999998</v>
      </c>
    </row>
    <row r="2323" spans="1:19" x14ac:dyDescent="0.3">
      <c r="A2323">
        <v>420</v>
      </c>
      <c r="B2323">
        <v>-0.32100000000000001</v>
      </c>
      <c r="C2323">
        <v>-1.321</v>
      </c>
      <c r="D2323">
        <v>-2.3180000000000001</v>
      </c>
      <c r="E2323">
        <v>-3.1</v>
      </c>
      <c r="F2323">
        <v>-3.25</v>
      </c>
      <c r="G2323">
        <v>3.1</v>
      </c>
      <c r="H2323">
        <v>0.01</v>
      </c>
      <c r="I2323">
        <v>3.1429999999999998</v>
      </c>
      <c r="J2323">
        <v>-0.32</v>
      </c>
      <c r="K2323">
        <v>-1.3220000000000001</v>
      </c>
      <c r="L2323">
        <v>-2.3180000000000001</v>
      </c>
      <c r="M2323">
        <v>-3.0979999999999999</v>
      </c>
      <c r="N2323">
        <v>-3.25</v>
      </c>
      <c r="O2323">
        <v>1.1200000000000001</v>
      </c>
      <c r="P2323">
        <v>1.1140000000000001</v>
      </c>
      <c r="Q2323">
        <v>1.1120000000000001</v>
      </c>
      <c r="R2323">
        <v>0.82099999999999995</v>
      </c>
      <c r="S2323">
        <v>0.34899999999999998</v>
      </c>
    </row>
    <row r="2324" spans="1:19" x14ac:dyDescent="0.3">
      <c r="A2324">
        <v>480</v>
      </c>
      <c r="B2324">
        <v>-0.32100000000000001</v>
      </c>
      <c r="C2324">
        <v>-1.321</v>
      </c>
      <c r="D2324">
        <v>-2.3180000000000001</v>
      </c>
      <c r="E2324">
        <v>-3.1</v>
      </c>
      <c r="F2324">
        <v>-3.25</v>
      </c>
      <c r="G2324">
        <v>3.1</v>
      </c>
      <c r="H2324">
        <v>0.01</v>
      </c>
      <c r="I2324">
        <v>3.1429999999999998</v>
      </c>
      <c r="J2324">
        <v>-0.31900000000000001</v>
      </c>
      <c r="K2324">
        <v>-1.3220000000000001</v>
      </c>
      <c r="L2324">
        <v>-2.3180000000000001</v>
      </c>
      <c r="M2324">
        <v>-3.0979999999999999</v>
      </c>
      <c r="N2324">
        <v>-3.25</v>
      </c>
      <c r="O2324">
        <v>1.1220000000000001</v>
      </c>
      <c r="P2324">
        <v>1.113</v>
      </c>
      <c r="Q2324">
        <v>1.1120000000000001</v>
      </c>
      <c r="R2324">
        <v>0.82099999999999995</v>
      </c>
      <c r="S2324">
        <v>0.35</v>
      </c>
    </row>
    <row r="2325" spans="1:19" x14ac:dyDescent="0.3">
      <c r="A2325">
        <v>540</v>
      </c>
      <c r="B2325">
        <v>-0.32100000000000001</v>
      </c>
      <c r="C2325">
        <v>-1.321</v>
      </c>
      <c r="D2325">
        <v>-2.3180000000000001</v>
      </c>
      <c r="E2325">
        <v>-3.1</v>
      </c>
      <c r="F2325">
        <v>-3.25</v>
      </c>
      <c r="G2325">
        <v>3.1</v>
      </c>
      <c r="H2325">
        <v>0.01</v>
      </c>
      <c r="I2325">
        <v>3.1429999999999998</v>
      </c>
      <c r="J2325">
        <v>-0.318</v>
      </c>
      <c r="K2325">
        <v>-1.3220000000000001</v>
      </c>
      <c r="L2325">
        <v>-2.319</v>
      </c>
      <c r="M2325">
        <v>-3.0979999999999999</v>
      </c>
      <c r="N2325">
        <v>-3.25</v>
      </c>
      <c r="O2325">
        <v>1.1240000000000001</v>
      </c>
      <c r="P2325">
        <v>1.1140000000000001</v>
      </c>
      <c r="Q2325">
        <v>1.1120000000000001</v>
      </c>
      <c r="R2325">
        <v>0.82099999999999995</v>
      </c>
      <c r="S2325">
        <v>0.35</v>
      </c>
    </row>
    <row r="2326" spans="1:19" x14ac:dyDescent="0.3">
      <c r="A2326">
        <v>600</v>
      </c>
      <c r="B2326">
        <v>-0.32100000000000001</v>
      </c>
      <c r="C2326">
        <v>-1.321</v>
      </c>
      <c r="D2326">
        <v>-2.3180000000000001</v>
      </c>
      <c r="E2326">
        <v>-3.1</v>
      </c>
      <c r="F2326">
        <v>-3.25</v>
      </c>
      <c r="G2326">
        <v>3.1</v>
      </c>
      <c r="H2326">
        <v>0.01</v>
      </c>
      <c r="I2326">
        <v>3.1429999999999998</v>
      </c>
      <c r="J2326">
        <v>-0.316</v>
      </c>
      <c r="K2326">
        <v>-1.3220000000000001</v>
      </c>
      <c r="L2326">
        <v>-2.319</v>
      </c>
      <c r="M2326">
        <v>-3.0979999999999999</v>
      </c>
      <c r="N2326">
        <v>-3.25</v>
      </c>
      <c r="O2326">
        <v>1.125</v>
      </c>
      <c r="P2326">
        <v>1.1140000000000001</v>
      </c>
      <c r="Q2326">
        <v>1.1120000000000001</v>
      </c>
      <c r="R2326">
        <v>0.82099999999999995</v>
      </c>
      <c r="S2326">
        <v>0.34899999999999998</v>
      </c>
    </row>
    <row r="2328" spans="1:19" x14ac:dyDescent="0.3">
      <c r="A2328" t="s">
        <v>0</v>
      </c>
      <c r="B2328" t="s">
        <v>180</v>
      </c>
    </row>
    <row r="2329" spans="1:19" x14ac:dyDescent="0.3">
      <c r="A2329">
        <v>0</v>
      </c>
      <c r="B2329">
        <v>-0.32100000000000001</v>
      </c>
      <c r="C2329">
        <v>-1.321</v>
      </c>
      <c r="D2329">
        <v>-2.3180000000000001</v>
      </c>
      <c r="E2329">
        <v>-3.1</v>
      </c>
      <c r="F2329">
        <v>-3.25</v>
      </c>
      <c r="G2329">
        <v>3.1</v>
      </c>
      <c r="H2329">
        <v>0.01</v>
      </c>
      <c r="I2329">
        <v>2.9279999999999999</v>
      </c>
      <c r="J2329">
        <v>-0.32100000000000001</v>
      </c>
      <c r="K2329">
        <v>-1.321</v>
      </c>
      <c r="L2329">
        <v>-2.3180000000000001</v>
      </c>
      <c r="M2329">
        <v>-3.1</v>
      </c>
      <c r="N2329">
        <v>-3.25</v>
      </c>
      <c r="O2329">
        <v>1.097</v>
      </c>
      <c r="P2329">
        <v>1.097</v>
      </c>
      <c r="Q2329">
        <v>1.0920000000000001</v>
      </c>
      <c r="R2329">
        <v>0.80900000000000005</v>
      </c>
      <c r="S2329">
        <v>0.34100000000000003</v>
      </c>
    </row>
    <row r="2330" spans="1:19" x14ac:dyDescent="0.3">
      <c r="A2330">
        <v>60</v>
      </c>
      <c r="B2330">
        <v>-0.32100000000000001</v>
      </c>
      <c r="C2330">
        <v>-1.321</v>
      </c>
      <c r="D2330">
        <v>-2.3180000000000001</v>
      </c>
      <c r="E2330">
        <v>-3.1</v>
      </c>
      <c r="F2330">
        <v>-3.25</v>
      </c>
      <c r="G2330">
        <v>3.1</v>
      </c>
      <c r="H2330">
        <v>0.01</v>
      </c>
      <c r="I2330">
        <v>2.9279999999999999</v>
      </c>
      <c r="J2330">
        <v>-0.32300000000000001</v>
      </c>
      <c r="K2330">
        <v>-1.32</v>
      </c>
      <c r="L2330">
        <v>-2.3180000000000001</v>
      </c>
      <c r="M2330">
        <v>-3.1</v>
      </c>
      <c r="N2330">
        <v>-3.2469999999999999</v>
      </c>
      <c r="O2330">
        <v>1.1040000000000001</v>
      </c>
      <c r="P2330">
        <v>1.109</v>
      </c>
      <c r="Q2330">
        <v>1.1040000000000001</v>
      </c>
      <c r="R2330">
        <v>0.81399999999999995</v>
      </c>
      <c r="S2330">
        <v>0.33400000000000002</v>
      </c>
    </row>
    <row r="2331" spans="1:19" x14ac:dyDescent="0.3">
      <c r="A2331">
        <v>120</v>
      </c>
      <c r="B2331">
        <v>-0.32100000000000001</v>
      </c>
      <c r="C2331">
        <v>-1.321</v>
      </c>
      <c r="D2331">
        <v>-2.3180000000000001</v>
      </c>
      <c r="E2331">
        <v>-3.1</v>
      </c>
      <c r="F2331">
        <v>-3.25</v>
      </c>
      <c r="G2331">
        <v>3.1</v>
      </c>
      <c r="H2331">
        <v>0.01</v>
      </c>
      <c r="I2331">
        <v>2.9279999999999999</v>
      </c>
      <c r="J2331">
        <v>-0.32300000000000001</v>
      </c>
      <c r="K2331">
        <v>-1.321</v>
      </c>
      <c r="L2331">
        <v>-2.3180000000000001</v>
      </c>
      <c r="M2331">
        <v>-3.0990000000000002</v>
      </c>
      <c r="N2331">
        <v>-3.2440000000000002</v>
      </c>
      <c r="O2331">
        <v>1.1080000000000001</v>
      </c>
      <c r="P2331">
        <v>1.1120000000000001</v>
      </c>
      <c r="Q2331">
        <v>1.1080000000000001</v>
      </c>
      <c r="R2331">
        <v>0.81699999999999995</v>
      </c>
      <c r="S2331">
        <v>0.32800000000000001</v>
      </c>
    </row>
    <row r="2332" spans="1:19" x14ac:dyDescent="0.3">
      <c r="A2332">
        <v>180</v>
      </c>
      <c r="B2332">
        <v>-0.32100000000000001</v>
      </c>
      <c r="C2332">
        <v>-1.321</v>
      </c>
      <c r="D2332">
        <v>-2.3180000000000001</v>
      </c>
      <c r="E2332">
        <v>-3.1</v>
      </c>
      <c r="F2332">
        <v>-3.25</v>
      </c>
      <c r="G2332">
        <v>3.1</v>
      </c>
      <c r="H2332">
        <v>0.01</v>
      </c>
      <c r="I2332">
        <v>2.9279999999999999</v>
      </c>
      <c r="J2332">
        <v>-0.32300000000000001</v>
      </c>
      <c r="K2332">
        <v>-1.32</v>
      </c>
      <c r="L2332">
        <v>-2.3180000000000001</v>
      </c>
      <c r="M2332">
        <v>-3.0979999999999999</v>
      </c>
      <c r="N2332">
        <v>-3.2410000000000001</v>
      </c>
      <c r="O2332">
        <v>1.111</v>
      </c>
      <c r="P2332">
        <v>1.115</v>
      </c>
      <c r="Q2332">
        <v>1.1100000000000001</v>
      </c>
      <c r="R2332">
        <v>0.81899999999999995</v>
      </c>
      <c r="S2332">
        <v>0.32200000000000001</v>
      </c>
    </row>
    <row r="2333" spans="1:19" x14ac:dyDescent="0.3">
      <c r="A2333">
        <v>240</v>
      </c>
      <c r="B2333">
        <v>-0.32100000000000001</v>
      </c>
      <c r="C2333">
        <v>-1.321</v>
      </c>
      <c r="D2333">
        <v>-2.3180000000000001</v>
      </c>
      <c r="E2333">
        <v>-3.1</v>
      </c>
      <c r="F2333">
        <v>-3.25</v>
      </c>
      <c r="G2333">
        <v>3.1</v>
      </c>
      <c r="H2333">
        <v>0.01</v>
      </c>
      <c r="I2333">
        <v>2.9279999999999999</v>
      </c>
      <c r="J2333">
        <v>-0.32200000000000001</v>
      </c>
      <c r="K2333">
        <v>-1.321</v>
      </c>
      <c r="L2333">
        <v>-2.3180000000000001</v>
      </c>
      <c r="M2333">
        <v>-3.0990000000000002</v>
      </c>
      <c r="N2333">
        <v>-3.238</v>
      </c>
      <c r="O2333">
        <v>1.1140000000000001</v>
      </c>
      <c r="P2333">
        <v>1.1160000000000001</v>
      </c>
      <c r="Q2333">
        <v>1.111</v>
      </c>
      <c r="R2333">
        <v>0.82299999999999995</v>
      </c>
      <c r="S2333">
        <v>0.317</v>
      </c>
    </row>
    <row r="2334" spans="1:19" x14ac:dyDescent="0.3">
      <c r="A2334">
        <v>300</v>
      </c>
      <c r="B2334">
        <v>-0.32100000000000001</v>
      </c>
      <c r="C2334">
        <v>-1.321</v>
      </c>
      <c r="D2334">
        <v>-2.3180000000000001</v>
      </c>
      <c r="E2334">
        <v>-3.1</v>
      </c>
      <c r="F2334">
        <v>-3.25</v>
      </c>
      <c r="G2334">
        <v>3.1</v>
      </c>
      <c r="H2334">
        <v>0.01</v>
      </c>
      <c r="I2334">
        <v>2.9279999999999999</v>
      </c>
      <c r="J2334">
        <v>-0.32200000000000001</v>
      </c>
      <c r="K2334">
        <v>-1.321</v>
      </c>
      <c r="L2334">
        <v>-2.3180000000000001</v>
      </c>
      <c r="M2334">
        <v>-3.0990000000000002</v>
      </c>
      <c r="N2334">
        <v>-3.2349999999999999</v>
      </c>
      <c r="O2334">
        <v>1.117</v>
      </c>
      <c r="P2334">
        <v>1.115</v>
      </c>
      <c r="Q2334">
        <v>1.1100000000000001</v>
      </c>
      <c r="R2334">
        <v>0.82299999999999995</v>
      </c>
      <c r="S2334">
        <v>0.315</v>
      </c>
    </row>
    <row r="2335" spans="1:19" x14ac:dyDescent="0.3">
      <c r="A2335">
        <v>360</v>
      </c>
      <c r="B2335">
        <v>-0.32100000000000001</v>
      </c>
      <c r="C2335">
        <v>-1.321</v>
      </c>
      <c r="D2335">
        <v>-2.3180000000000001</v>
      </c>
      <c r="E2335">
        <v>-3.1</v>
      </c>
      <c r="F2335">
        <v>-3.25</v>
      </c>
      <c r="G2335">
        <v>3.1</v>
      </c>
      <c r="H2335">
        <v>0.01</v>
      </c>
      <c r="I2335">
        <v>2.9279999999999999</v>
      </c>
      <c r="J2335">
        <v>-0.32100000000000001</v>
      </c>
      <c r="K2335">
        <v>-1.321</v>
      </c>
      <c r="L2335">
        <v>-2.3180000000000001</v>
      </c>
      <c r="M2335">
        <v>-3.0979999999999999</v>
      </c>
      <c r="N2335">
        <v>-3.2320000000000002</v>
      </c>
      <c r="O2335">
        <v>1.119</v>
      </c>
      <c r="P2335">
        <v>1.1140000000000001</v>
      </c>
      <c r="Q2335">
        <v>1.1120000000000001</v>
      </c>
      <c r="R2335">
        <v>0.82199999999999995</v>
      </c>
      <c r="S2335">
        <v>0.313</v>
      </c>
    </row>
    <row r="2336" spans="1:19" x14ac:dyDescent="0.3">
      <c r="A2336">
        <v>420</v>
      </c>
      <c r="B2336">
        <v>-0.32100000000000001</v>
      </c>
      <c r="C2336">
        <v>-1.321</v>
      </c>
      <c r="D2336">
        <v>-2.3180000000000001</v>
      </c>
      <c r="E2336">
        <v>-3.1</v>
      </c>
      <c r="F2336">
        <v>-3.25</v>
      </c>
      <c r="G2336">
        <v>3.1</v>
      </c>
      <c r="H2336">
        <v>0.01</v>
      </c>
      <c r="I2336">
        <v>2.9279999999999999</v>
      </c>
      <c r="J2336">
        <v>-0.32</v>
      </c>
      <c r="K2336">
        <v>-1.3220000000000001</v>
      </c>
      <c r="L2336">
        <v>-2.319</v>
      </c>
      <c r="M2336">
        <v>-3.097</v>
      </c>
      <c r="N2336">
        <v>-3.2290000000000001</v>
      </c>
      <c r="O2336">
        <v>1.1200000000000001</v>
      </c>
      <c r="P2336">
        <v>1.1140000000000001</v>
      </c>
      <c r="Q2336">
        <v>1.1120000000000001</v>
      </c>
      <c r="R2336">
        <v>0.81799999999999995</v>
      </c>
      <c r="S2336">
        <v>0.311</v>
      </c>
    </row>
    <row r="2337" spans="1:19" x14ac:dyDescent="0.3">
      <c r="A2337">
        <v>480</v>
      </c>
      <c r="B2337">
        <v>-0.32100000000000001</v>
      </c>
      <c r="C2337">
        <v>-1.321</v>
      </c>
      <c r="D2337">
        <v>-2.3180000000000001</v>
      </c>
      <c r="E2337">
        <v>-3.1</v>
      </c>
      <c r="F2337">
        <v>-3.25</v>
      </c>
      <c r="G2337">
        <v>3.1</v>
      </c>
      <c r="H2337">
        <v>0.01</v>
      </c>
      <c r="I2337">
        <v>2.9279999999999999</v>
      </c>
      <c r="J2337">
        <v>-0.31900000000000001</v>
      </c>
      <c r="K2337">
        <v>-1.3220000000000001</v>
      </c>
      <c r="L2337">
        <v>-2.319</v>
      </c>
      <c r="M2337">
        <v>-3.0950000000000002</v>
      </c>
      <c r="N2337">
        <v>-3.226</v>
      </c>
      <c r="O2337">
        <v>1.1220000000000001</v>
      </c>
      <c r="P2337">
        <v>1.113</v>
      </c>
      <c r="Q2337">
        <v>1.1120000000000001</v>
      </c>
      <c r="R2337">
        <v>0.81299999999999994</v>
      </c>
      <c r="S2337">
        <v>0.309</v>
      </c>
    </row>
    <row r="2338" spans="1:19" x14ac:dyDescent="0.3">
      <c r="A2338">
        <v>540</v>
      </c>
      <c r="B2338">
        <v>-0.32100000000000001</v>
      </c>
      <c r="C2338">
        <v>-1.321</v>
      </c>
      <c r="D2338">
        <v>-2.3180000000000001</v>
      </c>
      <c r="E2338">
        <v>-3.1</v>
      </c>
      <c r="F2338">
        <v>-3.25</v>
      </c>
      <c r="G2338">
        <v>3.1</v>
      </c>
      <c r="H2338">
        <v>0.01</v>
      </c>
      <c r="I2338">
        <v>2.9279999999999999</v>
      </c>
      <c r="J2338">
        <v>-0.318</v>
      </c>
      <c r="K2338">
        <v>-1.3220000000000001</v>
      </c>
      <c r="L2338">
        <v>-2.319</v>
      </c>
      <c r="M2338">
        <v>-3.093</v>
      </c>
      <c r="N2338">
        <v>-3.2229999999999999</v>
      </c>
      <c r="O2338">
        <v>1.1240000000000001</v>
      </c>
      <c r="P2338">
        <v>1.1140000000000001</v>
      </c>
      <c r="Q2338">
        <v>1.1120000000000001</v>
      </c>
      <c r="R2338">
        <v>0.80800000000000005</v>
      </c>
      <c r="S2338">
        <v>0.307</v>
      </c>
    </row>
    <row r="2339" spans="1:19" x14ac:dyDescent="0.3">
      <c r="A2339">
        <v>600</v>
      </c>
      <c r="B2339">
        <v>-0.32100000000000001</v>
      </c>
      <c r="C2339">
        <v>-1.321</v>
      </c>
      <c r="D2339">
        <v>-2.3180000000000001</v>
      </c>
      <c r="E2339">
        <v>-3.1</v>
      </c>
      <c r="F2339">
        <v>-3.25</v>
      </c>
      <c r="G2339">
        <v>3.1</v>
      </c>
      <c r="H2339">
        <v>0.01</v>
      </c>
      <c r="I2339">
        <v>2.9279999999999999</v>
      </c>
      <c r="J2339">
        <v>-0.316</v>
      </c>
      <c r="K2339">
        <v>-1.3220000000000001</v>
      </c>
      <c r="L2339">
        <v>-2.319</v>
      </c>
      <c r="M2339">
        <v>-3.0920000000000001</v>
      </c>
      <c r="N2339">
        <v>-3.22</v>
      </c>
      <c r="O2339">
        <v>1.125</v>
      </c>
      <c r="P2339">
        <v>1.1140000000000001</v>
      </c>
      <c r="Q2339">
        <v>1.1120000000000001</v>
      </c>
      <c r="R2339">
        <v>0.80500000000000005</v>
      </c>
      <c r="S2339">
        <v>0.30499999999999999</v>
      </c>
    </row>
    <row r="2341" spans="1:19" x14ac:dyDescent="0.3">
      <c r="A2341" t="s">
        <v>0</v>
      </c>
      <c r="B2341" t="s">
        <v>181</v>
      </c>
    </row>
    <row r="2342" spans="1:19" x14ac:dyDescent="0.3">
      <c r="A2342">
        <v>0</v>
      </c>
      <c r="B2342">
        <v>-0.28899999999999998</v>
      </c>
      <c r="C2342">
        <v>-1.2889999999999999</v>
      </c>
      <c r="D2342">
        <v>-2.286</v>
      </c>
      <c r="E2342">
        <v>-3.09</v>
      </c>
      <c r="F2342">
        <v>-3.26</v>
      </c>
      <c r="G2342">
        <v>3.3</v>
      </c>
      <c r="H2342">
        <v>-0.01</v>
      </c>
      <c r="I2342">
        <v>3.5430000000000001</v>
      </c>
      <c r="J2342">
        <v>-0.28899999999999998</v>
      </c>
      <c r="K2342">
        <v>-1.2889999999999999</v>
      </c>
      <c r="L2342">
        <v>-2.286</v>
      </c>
      <c r="M2342">
        <v>-3.09</v>
      </c>
      <c r="N2342">
        <v>-3.26</v>
      </c>
      <c r="O2342">
        <v>1.115</v>
      </c>
      <c r="P2342">
        <v>1.115</v>
      </c>
      <c r="Q2342">
        <v>1.1100000000000001</v>
      </c>
      <c r="R2342">
        <v>0.85</v>
      </c>
      <c r="S2342">
        <v>0.36599999999999999</v>
      </c>
    </row>
    <row r="2343" spans="1:19" x14ac:dyDescent="0.3">
      <c r="A2343">
        <v>60</v>
      </c>
      <c r="B2343">
        <v>-0.28899999999999998</v>
      </c>
      <c r="C2343">
        <v>-1.2889999999999999</v>
      </c>
      <c r="D2343">
        <v>-2.286</v>
      </c>
      <c r="E2343">
        <v>-3.09</v>
      </c>
      <c r="F2343">
        <v>-3.26</v>
      </c>
      <c r="G2343">
        <v>3.3</v>
      </c>
      <c r="H2343">
        <v>-0.01</v>
      </c>
      <c r="I2343">
        <v>3.5430000000000001</v>
      </c>
      <c r="J2343">
        <v>-0.29299999999999998</v>
      </c>
      <c r="K2343">
        <v>-1.2889999999999999</v>
      </c>
      <c r="L2343">
        <v>-2.2869999999999999</v>
      </c>
      <c r="M2343">
        <v>-3.09</v>
      </c>
      <c r="N2343">
        <v>-3.2629999999999999</v>
      </c>
      <c r="O2343">
        <v>1.1180000000000001</v>
      </c>
      <c r="P2343">
        <v>1.131</v>
      </c>
      <c r="Q2343">
        <v>1.125</v>
      </c>
      <c r="R2343">
        <v>0.85499999999999998</v>
      </c>
      <c r="S2343">
        <v>0.375</v>
      </c>
    </row>
    <row r="2344" spans="1:19" x14ac:dyDescent="0.3">
      <c r="A2344">
        <v>120</v>
      </c>
      <c r="B2344">
        <v>-0.28899999999999998</v>
      </c>
      <c r="C2344">
        <v>-1.2889999999999999</v>
      </c>
      <c r="D2344">
        <v>-2.286</v>
      </c>
      <c r="E2344">
        <v>-3.09</v>
      </c>
      <c r="F2344">
        <v>-3.26</v>
      </c>
      <c r="G2344">
        <v>3.3</v>
      </c>
      <c r="H2344">
        <v>-0.01</v>
      </c>
      <c r="I2344">
        <v>3.5430000000000001</v>
      </c>
      <c r="J2344">
        <v>-0.29599999999999999</v>
      </c>
      <c r="K2344">
        <v>-1.2889999999999999</v>
      </c>
      <c r="L2344">
        <v>-2.286</v>
      </c>
      <c r="M2344">
        <v>-3.089</v>
      </c>
      <c r="N2344">
        <v>-3.266</v>
      </c>
      <c r="O2344">
        <v>1.119</v>
      </c>
      <c r="P2344">
        <v>1.1339999999999999</v>
      </c>
      <c r="Q2344">
        <v>1.1299999999999999</v>
      </c>
      <c r="R2344">
        <v>0.86</v>
      </c>
      <c r="S2344">
        <v>0.38300000000000001</v>
      </c>
    </row>
    <row r="2345" spans="1:19" x14ac:dyDescent="0.3">
      <c r="A2345">
        <v>180</v>
      </c>
      <c r="B2345">
        <v>-0.28899999999999998</v>
      </c>
      <c r="C2345">
        <v>-1.2889999999999999</v>
      </c>
      <c r="D2345">
        <v>-2.286</v>
      </c>
      <c r="E2345">
        <v>-3.09</v>
      </c>
      <c r="F2345">
        <v>-3.26</v>
      </c>
      <c r="G2345">
        <v>3.3</v>
      </c>
      <c r="H2345">
        <v>-0.01</v>
      </c>
      <c r="I2345">
        <v>3.5430000000000001</v>
      </c>
      <c r="J2345">
        <v>-0.29799999999999999</v>
      </c>
      <c r="K2345">
        <v>-1.2889999999999999</v>
      </c>
      <c r="L2345">
        <v>-2.2869999999999999</v>
      </c>
      <c r="M2345">
        <v>-3.089</v>
      </c>
      <c r="N2345">
        <v>-3.2690000000000001</v>
      </c>
      <c r="O2345">
        <v>1.119</v>
      </c>
      <c r="P2345">
        <v>1.1379999999999999</v>
      </c>
      <c r="Q2345">
        <v>1.1319999999999999</v>
      </c>
      <c r="R2345">
        <v>0.86299999999999999</v>
      </c>
      <c r="S2345">
        <v>0.39</v>
      </c>
    </row>
    <row r="2346" spans="1:19" x14ac:dyDescent="0.3">
      <c r="A2346">
        <v>240</v>
      </c>
      <c r="B2346">
        <v>-0.28899999999999998</v>
      </c>
      <c r="C2346">
        <v>-1.2889999999999999</v>
      </c>
      <c r="D2346">
        <v>-2.286</v>
      </c>
      <c r="E2346">
        <v>-3.09</v>
      </c>
      <c r="F2346">
        <v>-3.26</v>
      </c>
      <c r="G2346">
        <v>3.3</v>
      </c>
      <c r="H2346">
        <v>-0.01</v>
      </c>
      <c r="I2346">
        <v>3.5430000000000001</v>
      </c>
      <c r="J2346">
        <v>-0.3</v>
      </c>
      <c r="K2346">
        <v>-1.2889999999999999</v>
      </c>
      <c r="L2346">
        <v>-2.286</v>
      </c>
      <c r="M2346">
        <v>-3.0880000000000001</v>
      </c>
      <c r="N2346">
        <v>-3.2719999999999998</v>
      </c>
      <c r="O2346">
        <v>1.119</v>
      </c>
      <c r="P2346">
        <v>1.1379999999999999</v>
      </c>
      <c r="Q2346">
        <v>1.133</v>
      </c>
      <c r="R2346">
        <v>0.86199999999999999</v>
      </c>
      <c r="S2346">
        <v>0.39600000000000002</v>
      </c>
    </row>
    <row r="2347" spans="1:19" x14ac:dyDescent="0.3">
      <c r="A2347">
        <v>300</v>
      </c>
      <c r="B2347">
        <v>-0.28899999999999998</v>
      </c>
      <c r="C2347">
        <v>-1.2889999999999999</v>
      </c>
      <c r="D2347">
        <v>-2.286</v>
      </c>
      <c r="E2347">
        <v>-3.09</v>
      </c>
      <c r="F2347">
        <v>-3.26</v>
      </c>
      <c r="G2347">
        <v>3.3</v>
      </c>
      <c r="H2347">
        <v>-0.01</v>
      </c>
      <c r="I2347">
        <v>3.5430000000000001</v>
      </c>
      <c r="J2347">
        <v>-0.30199999999999999</v>
      </c>
      <c r="K2347">
        <v>-1.29</v>
      </c>
      <c r="L2347">
        <v>-2.2869999999999999</v>
      </c>
      <c r="M2347">
        <v>-3.0870000000000002</v>
      </c>
      <c r="N2347">
        <v>-3.2749999999999999</v>
      </c>
      <c r="O2347">
        <v>1.1180000000000001</v>
      </c>
      <c r="P2347">
        <v>1.137</v>
      </c>
      <c r="Q2347">
        <v>1.1339999999999999</v>
      </c>
      <c r="R2347">
        <v>0.86099999999999999</v>
      </c>
      <c r="S2347">
        <v>0.40200000000000002</v>
      </c>
    </row>
    <row r="2348" spans="1:19" x14ac:dyDescent="0.3">
      <c r="A2348">
        <v>360</v>
      </c>
      <c r="B2348">
        <v>-0.28899999999999998</v>
      </c>
      <c r="C2348">
        <v>-1.2889999999999999</v>
      </c>
      <c r="D2348">
        <v>-2.286</v>
      </c>
      <c r="E2348">
        <v>-3.09</v>
      </c>
      <c r="F2348">
        <v>-3.26</v>
      </c>
      <c r="G2348">
        <v>3.3</v>
      </c>
      <c r="H2348">
        <v>-0.01</v>
      </c>
      <c r="I2348">
        <v>3.5430000000000001</v>
      </c>
      <c r="J2348">
        <v>-0.30399999999999999</v>
      </c>
      <c r="K2348">
        <v>-1.2909999999999999</v>
      </c>
      <c r="L2348">
        <v>-2.2869999999999999</v>
      </c>
      <c r="M2348">
        <v>-3.0870000000000002</v>
      </c>
      <c r="N2348">
        <v>-3.278</v>
      </c>
      <c r="O2348">
        <v>1.1180000000000001</v>
      </c>
      <c r="P2348">
        <v>1.1339999999999999</v>
      </c>
      <c r="Q2348">
        <v>1.1339999999999999</v>
      </c>
      <c r="R2348">
        <v>0.86299999999999999</v>
      </c>
      <c r="S2348">
        <v>0.40699999999999997</v>
      </c>
    </row>
    <row r="2349" spans="1:19" x14ac:dyDescent="0.3">
      <c r="A2349">
        <v>420</v>
      </c>
      <c r="B2349">
        <v>-0.28899999999999998</v>
      </c>
      <c r="C2349">
        <v>-1.2889999999999999</v>
      </c>
      <c r="D2349">
        <v>-2.286</v>
      </c>
      <c r="E2349">
        <v>-3.09</v>
      </c>
      <c r="F2349">
        <v>-3.26</v>
      </c>
      <c r="G2349">
        <v>3.3</v>
      </c>
      <c r="H2349">
        <v>-0.01</v>
      </c>
      <c r="I2349">
        <v>3.5430000000000001</v>
      </c>
      <c r="J2349">
        <v>-0.30499999999999999</v>
      </c>
      <c r="K2349">
        <v>-1.2909999999999999</v>
      </c>
      <c r="L2349">
        <v>-2.2869999999999999</v>
      </c>
      <c r="M2349">
        <v>-3.0880000000000001</v>
      </c>
      <c r="N2349">
        <v>-3.2810000000000001</v>
      </c>
      <c r="O2349">
        <v>1.117</v>
      </c>
      <c r="P2349">
        <v>1.1319999999999999</v>
      </c>
      <c r="Q2349">
        <v>1.1339999999999999</v>
      </c>
      <c r="R2349">
        <v>0.86699999999999999</v>
      </c>
      <c r="S2349">
        <v>0.41099999999999998</v>
      </c>
    </row>
    <row r="2350" spans="1:19" x14ac:dyDescent="0.3">
      <c r="A2350">
        <v>480</v>
      </c>
      <c r="B2350">
        <v>-0.28899999999999998</v>
      </c>
      <c r="C2350">
        <v>-1.2889999999999999</v>
      </c>
      <c r="D2350">
        <v>-2.286</v>
      </c>
      <c r="E2350">
        <v>-3.09</v>
      </c>
      <c r="F2350">
        <v>-3.26</v>
      </c>
      <c r="G2350">
        <v>3.3</v>
      </c>
      <c r="H2350">
        <v>-0.01</v>
      </c>
      <c r="I2350">
        <v>3.5430000000000001</v>
      </c>
      <c r="J2350">
        <v>-0.307</v>
      </c>
      <c r="K2350">
        <v>-1.2929999999999999</v>
      </c>
      <c r="L2350">
        <v>-2.2869999999999999</v>
      </c>
      <c r="M2350">
        <v>-3.089</v>
      </c>
      <c r="N2350">
        <v>-3.2839999999999998</v>
      </c>
      <c r="O2350">
        <v>1.1160000000000001</v>
      </c>
      <c r="P2350">
        <v>1.131</v>
      </c>
      <c r="Q2350">
        <v>1.1339999999999999</v>
      </c>
      <c r="R2350">
        <v>0.87</v>
      </c>
      <c r="S2350">
        <v>0.41399999999999998</v>
      </c>
    </row>
    <row r="2351" spans="1:19" x14ac:dyDescent="0.3">
      <c r="A2351">
        <v>540</v>
      </c>
      <c r="B2351">
        <v>-0.28899999999999998</v>
      </c>
      <c r="C2351">
        <v>-1.2889999999999999</v>
      </c>
      <c r="D2351">
        <v>-2.286</v>
      </c>
      <c r="E2351">
        <v>-3.09</v>
      </c>
      <c r="F2351">
        <v>-3.26</v>
      </c>
      <c r="G2351">
        <v>3.3</v>
      </c>
      <c r="H2351">
        <v>-0.01</v>
      </c>
      <c r="I2351">
        <v>3.5430000000000001</v>
      </c>
      <c r="J2351">
        <v>-0.308</v>
      </c>
      <c r="K2351">
        <v>-1.294</v>
      </c>
      <c r="L2351">
        <v>-2.2869999999999999</v>
      </c>
      <c r="M2351">
        <v>-3.0910000000000002</v>
      </c>
      <c r="N2351">
        <v>-3.2869999999999999</v>
      </c>
      <c r="O2351">
        <v>1.115</v>
      </c>
      <c r="P2351">
        <v>1.129</v>
      </c>
      <c r="Q2351">
        <v>1.1339999999999999</v>
      </c>
      <c r="R2351">
        <v>0.874</v>
      </c>
      <c r="S2351">
        <v>0.41699999999999998</v>
      </c>
    </row>
    <row r="2352" spans="1:19" x14ac:dyDescent="0.3">
      <c r="A2352">
        <v>600</v>
      </c>
      <c r="B2352">
        <v>-0.28899999999999998</v>
      </c>
      <c r="C2352">
        <v>-1.2889999999999999</v>
      </c>
      <c r="D2352">
        <v>-2.286</v>
      </c>
      <c r="E2352">
        <v>-3.09</v>
      </c>
      <c r="F2352">
        <v>-3.26</v>
      </c>
      <c r="G2352">
        <v>3.3</v>
      </c>
      <c r="H2352">
        <v>-0.01</v>
      </c>
      <c r="I2352">
        <v>3.5430000000000001</v>
      </c>
      <c r="J2352">
        <v>-0.31</v>
      </c>
      <c r="K2352">
        <v>-1.2949999999999999</v>
      </c>
      <c r="L2352">
        <v>-2.2869999999999999</v>
      </c>
      <c r="M2352">
        <v>-3.093</v>
      </c>
      <c r="N2352">
        <v>-3.29</v>
      </c>
      <c r="O2352">
        <v>1.1140000000000001</v>
      </c>
      <c r="P2352">
        <v>1.1279999999999999</v>
      </c>
      <c r="Q2352">
        <v>1.1339999999999999</v>
      </c>
      <c r="R2352">
        <v>0.878</v>
      </c>
      <c r="S2352">
        <v>0.41799999999999998</v>
      </c>
    </row>
    <row r="2354" spans="1:19" x14ac:dyDescent="0.3">
      <c r="A2354" t="s">
        <v>0</v>
      </c>
      <c r="B2354" t="s">
        <v>182</v>
      </c>
    </row>
    <row r="2355" spans="1:19" x14ac:dyDescent="0.3">
      <c r="A2355">
        <v>0</v>
      </c>
      <c r="B2355">
        <v>-0.28899999999999998</v>
      </c>
      <c r="C2355">
        <v>-1.2889999999999999</v>
      </c>
      <c r="D2355">
        <v>-2.286</v>
      </c>
      <c r="E2355">
        <v>-3.09</v>
      </c>
      <c r="F2355">
        <v>-3.26</v>
      </c>
      <c r="G2355">
        <v>3.3</v>
      </c>
      <c r="H2355">
        <v>-0.01</v>
      </c>
      <c r="I2355">
        <v>3.3460000000000001</v>
      </c>
      <c r="J2355">
        <v>-0.28899999999999998</v>
      </c>
      <c r="K2355">
        <v>-1.2889999999999999</v>
      </c>
      <c r="L2355">
        <v>-2.286</v>
      </c>
      <c r="M2355">
        <v>-3.09</v>
      </c>
      <c r="N2355">
        <v>-3.26</v>
      </c>
      <c r="O2355">
        <v>1.115</v>
      </c>
      <c r="P2355">
        <v>1.115</v>
      </c>
      <c r="Q2355">
        <v>1.1100000000000001</v>
      </c>
      <c r="R2355">
        <v>0.85</v>
      </c>
      <c r="S2355">
        <v>0.36599999999999999</v>
      </c>
    </row>
    <row r="2356" spans="1:19" x14ac:dyDescent="0.3">
      <c r="A2356">
        <v>60</v>
      </c>
      <c r="B2356">
        <v>-0.28899999999999998</v>
      </c>
      <c r="C2356">
        <v>-1.2889999999999999</v>
      </c>
      <c r="D2356">
        <v>-2.286</v>
      </c>
      <c r="E2356">
        <v>-3.09</v>
      </c>
      <c r="F2356">
        <v>-3.26</v>
      </c>
      <c r="G2356">
        <v>3.3</v>
      </c>
      <c r="H2356">
        <v>-0.01</v>
      </c>
      <c r="I2356">
        <v>3.3460000000000001</v>
      </c>
      <c r="J2356">
        <v>-0.29299999999999998</v>
      </c>
      <c r="K2356">
        <v>-1.2889999999999999</v>
      </c>
      <c r="L2356">
        <v>-2.2869999999999999</v>
      </c>
      <c r="M2356">
        <v>-3.09</v>
      </c>
      <c r="N2356">
        <v>-3.26</v>
      </c>
      <c r="O2356">
        <v>1.1180000000000001</v>
      </c>
      <c r="P2356">
        <v>1.131</v>
      </c>
      <c r="Q2356">
        <v>1.125</v>
      </c>
      <c r="R2356">
        <v>0.85499999999999998</v>
      </c>
      <c r="S2356">
        <v>0.36799999999999999</v>
      </c>
    </row>
    <row r="2357" spans="1:19" x14ac:dyDescent="0.3">
      <c r="A2357">
        <v>120</v>
      </c>
      <c r="B2357">
        <v>-0.28899999999999998</v>
      </c>
      <c r="C2357">
        <v>-1.2889999999999999</v>
      </c>
      <c r="D2357">
        <v>-2.286</v>
      </c>
      <c r="E2357">
        <v>-3.09</v>
      </c>
      <c r="F2357">
        <v>-3.26</v>
      </c>
      <c r="G2357">
        <v>3.3</v>
      </c>
      <c r="H2357">
        <v>-0.01</v>
      </c>
      <c r="I2357">
        <v>3.3460000000000001</v>
      </c>
      <c r="J2357">
        <v>-0.29599999999999999</v>
      </c>
      <c r="K2357">
        <v>-1.2889999999999999</v>
      </c>
      <c r="L2357">
        <v>-2.286</v>
      </c>
      <c r="M2357">
        <v>-3.089</v>
      </c>
      <c r="N2357">
        <v>-3.26</v>
      </c>
      <c r="O2357">
        <v>1.119</v>
      </c>
      <c r="P2357">
        <v>1.1339999999999999</v>
      </c>
      <c r="Q2357">
        <v>1.1299999999999999</v>
      </c>
      <c r="R2357">
        <v>0.86</v>
      </c>
      <c r="S2357">
        <v>0.36899999999999999</v>
      </c>
    </row>
    <row r="2358" spans="1:19" x14ac:dyDescent="0.3">
      <c r="A2358">
        <v>180</v>
      </c>
      <c r="B2358">
        <v>-0.28899999999999998</v>
      </c>
      <c r="C2358">
        <v>-1.2889999999999999</v>
      </c>
      <c r="D2358">
        <v>-2.286</v>
      </c>
      <c r="E2358">
        <v>-3.09</v>
      </c>
      <c r="F2358">
        <v>-3.26</v>
      </c>
      <c r="G2358">
        <v>3.3</v>
      </c>
      <c r="H2358">
        <v>-0.01</v>
      </c>
      <c r="I2358">
        <v>3.3460000000000001</v>
      </c>
      <c r="J2358">
        <v>-0.29799999999999999</v>
      </c>
      <c r="K2358">
        <v>-1.2889999999999999</v>
      </c>
      <c r="L2358">
        <v>-2.2869999999999999</v>
      </c>
      <c r="M2358">
        <v>-3.0880000000000001</v>
      </c>
      <c r="N2358">
        <v>-3.26</v>
      </c>
      <c r="O2358">
        <v>1.119</v>
      </c>
      <c r="P2358">
        <v>1.1379999999999999</v>
      </c>
      <c r="Q2358">
        <v>1.1319999999999999</v>
      </c>
      <c r="R2358">
        <v>0.86199999999999999</v>
      </c>
      <c r="S2358">
        <v>0.36899999999999999</v>
      </c>
    </row>
    <row r="2359" spans="1:19" x14ac:dyDescent="0.3">
      <c r="A2359">
        <v>240</v>
      </c>
      <c r="B2359">
        <v>-0.28899999999999998</v>
      </c>
      <c r="C2359">
        <v>-1.2889999999999999</v>
      </c>
      <c r="D2359">
        <v>-2.286</v>
      </c>
      <c r="E2359">
        <v>-3.09</v>
      </c>
      <c r="F2359">
        <v>-3.26</v>
      </c>
      <c r="G2359">
        <v>3.3</v>
      </c>
      <c r="H2359">
        <v>-0.01</v>
      </c>
      <c r="I2359">
        <v>3.3460000000000001</v>
      </c>
      <c r="J2359">
        <v>-0.3</v>
      </c>
      <c r="K2359">
        <v>-1.2889999999999999</v>
      </c>
      <c r="L2359">
        <v>-2.2869999999999999</v>
      </c>
      <c r="M2359">
        <v>-3.0880000000000001</v>
      </c>
      <c r="N2359">
        <v>-3.26</v>
      </c>
      <c r="O2359">
        <v>1.119</v>
      </c>
      <c r="P2359">
        <v>1.1379999999999999</v>
      </c>
      <c r="Q2359">
        <v>1.1339999999999999</v>
      </c>
      <c r="R2359">
        <v>0.86299999999999999</v>
      </c>
      <c r="S2359">
        <v>0.37</v>
      </c>
    </row>
    <row r="2360" spans="1:19" x14ac:dyDescent="0.3">
      <c r="A2360">
        <v>300</v>
      </c>
      <c r="B2360">
        <v>-0.28899999999999998</v>
      </c>
      <c r="C2360">
        <v>-1.2889999999999999</v>
      </c>
      <c r="D2360">
        <v>-2.286</v>
      </c>
      <c r="E2360">
        <v>-3.09</v>
      </c>
      <c r="F2360">
        <v>-3.26</v>
      </c>
      <c r="G2360">
        <v>3.3</v>
      </c>
      <c r="H2360">
        <v>-0.01</v>
      </c>
      <c r="I2360">
        <v>3.3460000000000001</v>
      </c>
      <c r="J2360">
        <v>-0.30199999999999999</v>
      </c>
      <c r="K2360">
        <v>-1.29</v>
      </c>
      <c r="L2360">
        <v>-2.2869999999999999</v>
      </c>
      <c r="M2360">
        <v>-3.0880000000000001</v>
      </c>
      <c r="N2360">
        <v>-3.26</v>
      </c>
      <c r="O2360">
        <v>1.1180000000000001</v>
      </c>
      <c r="P2360">
        <v>1.1359999999999999</v>
      </c>
      <c r="Q2360">
        <v>1.133</v>
      </c>
      <c r="R2360">
        <v>0.86399999999999999</v>
      </c>
      <c r="S2360">
        <v>0.371</v>
      </c>
    </row>
    <row r="2361" spans="1:19" x14ac:dyDescent="0.3">
      <c r="A2361">
        <v>360</v>
      </c>
      <c r="B2361">
        <v>-0.28899999999999998</v>
      </c>
      <c r="C2361">
        <v>-1.2889999999999999</v>
      </c>
      <c r="D2361">
        <v>-2.286</v>
      </c>
      <c r="E2361">
        <v>-3.09</v>
      </c>
      <c r="F2361">
        <v>-3.26</v>
      </c>
      <c r="G2361">
        <v>3.3</v>
      </c>
      <c r="H2361">
        <v>-0.01</v>
      </c>
      <c r="I2361">
        <v>3.3460000000000001</v>
      </c>
      <c r="J2361">
        <v>-0.30399999999999999</v>
      </c>
      <c r="K2361">
        <v>-1.2909999999999999</v>
      </c>
      <c r="L2361">
        <v>-2.2869999999999999</v>
      </c>
      <c r="M2361">
        <v>-3.0880000000000001</v>
      </c>
      <c r="N2361">
        <v>-3.26</v>
      </c>
      <c r="O2361">
        <v>1.1180000000000001</v>
      </c>
      <c r="P2361">
        <v>1.1339999999999999</v>
      </c>
      <c r="Q2361">
        <v>1.1339999999999999</v>
      </c>
      <c r="R2361">
        <v>0.86399999999999999</v>
      </c>
      <c r="S2361">
        <v>0.373</v>
      </c>
    </row>
    <row r="2362" spans="1:19" x14ac:dyDescent="0.3">
      <c r="A2362">
        <v>420</v>
      </c>
      <c r="B2362">
        <v>-0.28899999999999998</v>
      </c>
      <c r="C2362">
        <v>-1.2889999999999999</v>
      </c>
      <c r="D2362">
        <v>-2.286</v>
      </c>
      <c r="E2362">
        <v>-3.09</v>
      </c>
      <c r="F2362">
        <v>-3.26</v>
      </c>
      <c r="G2362">
        <v>3.3</v>
      </c>
      <c r="H2362">
        <v>-0.01</v>
      </c>
      <c r="I2362">
        <v>3.3460000000000001</v>
      </c>
      <c r="J2362">
        <v>-0.30499999999999999</v>
      </c>
      <c r="K2362">
        <v>-1.2909999999999999</v>
      </c>
      <c r="L2362">
        <v>-2.2869999999999999</v>
      </c>
      <c r="M2362">
        <v>-3.0880000000000001</v>
      </c>
      <c r="N2362">
        <v>-3.26</v>
      </c>
      <c r="O2362">
        <v>1.117</v>
      </c>
      <c r="P2362">
        <v>1.1319999999999999</v>
      </c>
      <c r="Q2362">
        <v>1.1339999999999999</v>
      </c>
      <c r="R2362">
        <v>0.86499999999999999</v>
      </c>
      <c r="S2362">
        <v>0.374</v>
      </c>
    </row>
    <row r="2363" spans="1:19" x14ac:dyDescent="0.3">
      <c r="A2363">
        <v>480</v>
      </c>
      <c r="B2363">
        <v>-0.28899999999999998</v>
      </c>
      <c r="C2363">
        <v>-1.2889999999999999</v>
      </c>
      <c r="D2363">
        <v>-2.286</v>
      </c>
      <c r="E2363">
        <v>-3.09</v>
      </c>
      <c r="F2363">
        <v>-3.26</v>
      </c>
      <c r="G2363">
        <v>3.3</v>
      </c>
      <c r="H2363">
        <v>-0.01</v>
      </c>
      <c r="I2363">
        <v>3.3460000000000001</v>
      </c>
      <c r="J2363">
        <v>-0.307</v>
      </c>
      <c r="K2363">
        <v>-1.2929999999999999</v>
      </c>
      <c r="L2363">
        <v>-2.2869999999999999</v>
      </c>
      <c r="M2363">
        <v>-3.0870000000000002</v>
      </c>
      <c r="N2363">
        <v>-3.26</v>
      </c>
      <c r="O2363">
        <v>1.1160000000000001</v>
      </c>
      <c r="P2363">
        <v>1.131</v>
      </c>
      <c r="Q2363">
        <v>1.1339999999999999</v>
      </c>
      <c r="R2363">
        <v>0.86399999999999999</v>
      </c>
      <c r="S2363">
        <v>0.375</v>
      </c>
    </row>
    <row r="2364" spans="1:19" x14ac:dyDescent="0.3">
      <c r="A2364">
        <v>540</v>
      </c>
      <c r="B2364">
        <v>-0.28899999999999998</v>
      </c>
      <c r="C2364">
        <v>-1.2889999999999999</v>
      </c>
      <c r="D2364">
        <v>-2.286</v>
      </c>
      <c r="E2364">
        <v>-3.09</v>
      </c>
      <c r="F2364">
        <v>-3.26</v>
      </c>
      <c r="G2364">
        <v>3.3</v>
      </c>
      <c r="H2364">
        <v>-0.01</v>
      </c>
      <c r="I2364">
        <v>3.3460000000000001</v>
      </c>
      <c r="J2364">
        <v>-0.308</v>
      </c>
      <c r="K2364">
        <v>-1.294</v>
      </c>
      <c r="L2364">
        <v>-2.2869999999999999</v>
      </c>
      <c r="M2364">
        <v>-3.0870000000000002</v>
      </c>
      <c r="N2364">
        <v>-3.26</v>
      </c>
      <c r="O2364">
        <v>1.115</v>
      </c>
      <c r="P2364">
        <v>1.129</v>
      </c>
      <c r="Q2364">
        <v>1.1339999999999999</v>
      </c>
      <c r="R2364">
        <v>0.86399999999999999</v>
      </c>
      <c r="S2364">
        <v>0.375</v>
      </c>
    </row>
    <row r="2365" spans="1:19" x14ac:dyDescent="0.3">
      <c r="A2365">
        <v>600</v>
      </c>
      <c r="B2365">
        <v>-0.28899999999999998</v>
      </c>
      <c r="C2365">
        <v>-1.2889999999999999</v>
      </c>
      <c r="D2365">
        <v>-2.286</v>
      </c>
      <c r="E2365">
        <v>-3.09</v>
      </c>
      <c r="F2365">
        <v>-3.26</v>
      </c>
      <c r="G2365">
        <v>3.3</v>
      </c>
      <c r="H2365">
        <v>-0.01</v>
      </c>
      <c r="I2365">
        <v>3.3460000000000001</v>
      </c>
      <c r="J2365">
        <v>-0.31</v>
      </c>
      <c r="K2365">
        <v>-1.2949999999999999</v>
      </c>
      <c r="L2365">
        <v>-2.2869999999999999</v>
      </c>
      <c r="M2365">
        <v>-3.0870000000000002</v>
      </c>
      <c r="N2365">
        <v>-3.26</v>
      </c>
      <c r="O2365">
        <v>1.1140000000000001</v>
      </c>
      <c r="P2365">
        <v>1.1279999999999999</v>
      </c>
      <c r="Q2365">
        <v>1.1339999999999999</v>
      </c>
      <c r="R2365">
        <v>0.86399999999999999</v>
      </c>
      <c r="S2365">
        <v>0.375</v>
      </c>
    </row>
    <row r="2367" spans="1:19" x14ac:dyDescent="0.3">
      <c r="A2367" t="s">
        <v>0</v>
      </c>
      <c r="B2367" t="s">
        <v>183</v>
      </c>
    </row>
    <row r="2368" spans="1:19" x14ac:dyDescent="0.3">
      <c r="A2368">
        <v>0</v>
      </c>
      <c r="B2368">
        <v>-0.28899999999999998</v>
      </c>
      <c r="C2368">
        <v>-1.2889999999999999</v>
      </c>
      <c r="D2368">
        <v>-2.286</v>
      </c>
      <c r="E2368">
        <v>-3.09</v>
      </c>
      <c r="F2368">
        <v>-3.26</v>
      </c>
      <c r="G2368">
        <v>3.3</v>
      </c>
      <c r="H2368">
        <v>-0.01</v>
      </c>
      <c r="I2368">
        <v>3.1379999999999999</v>
      </c>
      <c r="J2368">
        <v>-0.28899999999999998</v>
      </c>
      <c r="K2368">
        <v>-1.2889999999999999</v>
      </c>
      <c r="L2368">
        <v>-2.286</v>
      </c>
      <c r="M2368">
        <v>-3.09</v>
      </c>
      <c r="N2368">
        <v>-3.26</v>
      </c>
      <c r="O2368">
        <v>1.115</v>
      </c>
      <c r="P2368">
        <v>1.115</v>
      </c>
      <c r="Q2368">
        <v>1.1100000000000001</v>
      </c>
      <c r="R2368">
        <v>0.85</v>
      </c>
      <c r="S2368">
        <v>0.36599999999999999</v>
      </c>
    </row>
    <row r="2369" spans="1:19" x14ac:dyDescent="0.3">
      <c r="A2369">
        <v>60</v>
      </c>
      <c r="B2369">
        <v>-0.28899999999999998</v>
      </c>
      <c r="C2369">
        <v>-1.2889999999999999</v>
      </c>
      <c r="D2369">
        <v>-2.286</v>
      </c>
      <c r="E2369">
        <v>-3.09</v>
      </c>
      <c r="F2369">
        <v>-3.26</v>
      </c>
      <c r="G2369">
        <v>3.3</v>
      </c>
      <c r="H2369">
        <v>-0.01</v>
      </c>
      <c r="I2369">
        <v>3.1379999999999999</v>
      </c>
      <c r="J2369">
        <v>-0.29299999999999998</v>
      </c>
      <c r="K2369">
        <v>-1.2889999999999999</v>
      </c>
      <c r="L2369">
        <v>-2.286</v>
      </c>
      <c r="M2369">
        <v>-3.09</v>
      </c>
      <c r="N2369">
        <v>-3.2570000000000001</v>
      </c>
      <c r="O2369">
        <v>1.1180000000000001</v>
      </c>
      <c r="P2369">
        <v>1.1299999999999999</v>
      </c>
      <c r="Q2369">
        <v>1.125</v>
      </c>
      <c r="R2369">
        <v>0.85599999999999998</v>
      </c>
      <c r="S2369">
        <v>0.36</v>
      </c>
    </row>
    <row r="2370" spans="1:19" x14ac:dyDescent="0.3">
      <c r="A2370">
        <v>120</v>
      </c>
      <c r="B2370">
        <v>-0.28899999999999998</v>
      </c>
      <c r="C2370">
        <v>-1.2889999999999999</v>
      </c>
      <c r="D2370">
        <v>-2.286</v>
      </c>
      <c r="E2370">
        <v>-3.09</v>
      </c>
      <c r="F2370">
        <v>-3.26</v>
      </c>
      <c r="G2370">
        <v>3.3</v>
      </c>
      <c r="H2370">
        <v>-0.01</v>
      </c>
      <c r="I2370">
        <v>3.1379999999999999</v>
      </c>
      <c r="J2370">
        <v>-0.29599999999999999</v>
      </c>
      <c r="K2370">
        <v>-1.29</v>
      </c>
      <c r="L2370">
        <v>-2.286</v>
      </c>
      <c r="M2370">
        <v>-3.089</v>
      </c>
      <c r="N2370">
        <v>-3.254</v>
      </c>
      <c r="O2370">
        <v>1.119</v>
      </c>
      <c r="P2370">
        <v>1.1339999999999999</v>
      </c>
      <c r="Q2370">
        <v>1.1299999999999999</v>
      </c>
      <c r="R2370">
        <v>0.85899999999999999</v>
      </c>
      <c r="S2370">
        <v>0.35299999999999998</v>
      </c>
    </row>
    <row r="2371" spans="1:19" x14ac:dyDescent="0.3">
      <c r="A2371">
        <v>180</v>
      </c>
      <c r="B2371">
        <v>-0.28899999999999998</v>
      </c>
      <c r="C2371">
        <v>-1.2889999999999999</v>
      </c>
      <c r="D2371">
        <v>-2.286</v>
      </c>
      <c r="E2371">
        <v>-3.09</v>
      </c>
      <c r="F2371">
        <v>-3.26</v>
      </c>
      <c r="G2371">
        <v>3.3</v>
      </c>
      <c r="H2371">
        <v>-0.01</v>
      </c>
      <c r="I2371">
        <v>3.1379999999999999</v>
      </c>
      <c r="J2371">
        <v>-0.29799999999999999</v>
      </c>
      <c r="K2371">
        <v>-1.2889999999999999</v>
      </c>
      <c r="L2371">
        <v>-2.2869999999999999</v>
      </c>
      <c r="M2371">
        <v>-3.0880000000000001</v>
      </c>
      <c r="N2371">
        <v>-3.2509999999999999</v>
      </c>
      <c r="O2371">
        <v>1.119</v>
      </c>
      <c r="P2371">
        <v>1.1379999999999999</v>
      </c>
      <c r="Q2371">
        <v>1.1319999999999999</v>
      </c>
      <c r="R2371">
        <v>0.86099999999999999</v>
      </c>
      <c r="S2371">
        <v>0.34799999999999998</v>
      </c>
    </row>
    <row r="2372" spans="1:19" x14ac:dyDescent="0.3">
      <c r="A2372">
        <v>240</v>
      </c>
      <c r="B2372">
        <v>-0.28899999999999998</v>
      </c>
      <c r="C2372">
        <v>-1.2889999999999999</v>
      </c>
      <c r="D2372">
        <v>-2.286</v>
      </c>
      <c r="E2372">
        <v>-3.09</v>
      </c>
      <c r="F2372">
        <v>-3.26</v>
      </c>
      <c r="G2372">
        <v>3.3</v>
      </c>
      <c r="H2372">
        <v>-0.01</v>
      </c>
      <c r="I2372">
        <v>3.1379999999999999</v>
      </c>
      <c r="J2372">
        <v>-0.3</v>
      </c>
      <c r="K2372">
        <v>-1.2889999999999999</v>
      </c>
      <c r="L2372">
        <v>-2.2869999999999999</v>
      </c>
      <c r="M2372">
        <v>-3.089</v>
      </c>
      <c r="N2372">
        <v>-3.2480000000000002</v>
      </c>
      <c r="O2372">
        <v>1.119</v>
      </c>
      <c r="P2372">
        <v>1.1379999999999999</v>
      </c>
      <c r="Q2372">
        <v>1.1339999999999999</v>
      </c>
      <c r="R2372">
        <v>0.86499999999999999</v>
      </c>
      <c r="S2372">
        <v>0.34300000000000003</v>
      </c>
    </row>
    <row r="2373" spans="1:19" x14ac:dyDescent="0.3">
      <c r="A2373">
        <v>300</v>
      </c>
      <c r="B2373">
        <v>-0.28899999999999998</v>
      </c>
      <c r="C2373">
        <v>-1.2889999999999999</v>
      </c>
      <c r="D2373">
        <v>-2.286</v>
      </c>
      <c r="E2373">
        <v>-3.09</v>
      </c>
      <c r="F2373">
        <v>-3.26</v>
      </c>
      <c r="G2373">
        <v>3.3</v>
      </c>
      <c r="H2373">
        <v>-0.01</v>
      </c>
      <c r="I2373">
        <v>3.1379999999999999</v>
      </c>
      <c r="J2373">
        <v>-0.30199999999999999</v>
      </c>
      <c r="K2373">
        <v>-1.29</v>
      </c>
      <c r="L2373">
        <v>-2.2869999999999999</v>
      </c>
      <c r="M2373">
        <v>-3.089</v>
      </c>
      <c r="N2373">
        <v>-3.2450000000000001</v>
      </c>
      <c r="O2373">
        <v>1.1180000000000001</v>
      </c>
      <c r="P2373">
        <v>1.1359999999999999</v>
      </c>
      <c r="Q2373">
        <v>1.133</v>
      </c>
      <c r="R2373">
        <v>0.86599999999999999</v>
      </c>
      <c r="S2373">
        <v>0.34</v>
      </c>
    </row>
    <row r="2374" spans="1:19" x14ac:dyDescent="0.3">
      <c r="A2374">
        <v>360</v>
      </c>
      <c r="B2374">
        <v>-0.28899999999999998</v>
      </c>
      <c r="C2374">
        <v>-1.2889999999999999</v>
      </c>
      <c r="D2374">
        <v>-2.286</v>
      </c>
      <c r="E2374">
        <v>-3.09</v>
      </c>
      <c r="F2374">
        <v>-3.26</v>
      </c>
      <c r="G2374">
        <v>3.3</v>
      </c>
      <c r="H2374">
        <v>-0.01</v>
      </c>
      <c r="I2374">
        <v>3.1379999999999999</v>
      </c>
      <c r="J2374">
        <v>-0.30399999999999999</v>
      </c>
      <c r="K2374">
        <v>-1.2909999999999999</v>
      </c>
      <c r="L2374">
        <v>-2.2869999999999999</v>
      </c>
      <c r="M2374">
        <v>-3.0880000000000001</v>
      </c>
      <c r="N2374">
        <v>-3.242</v>
      </c>
      <c r="O2374">
        <v>1.1180000000000001</v>
      </c>
      <c r="P2374">
        <v>1.135</v>
      </c>
      <c r="Q2374">
        <v>1.1339999999999999</v>
      </c>
      <c r="R2374">
        <v>0.86399999999999999</v>
      </c>
      <c r="S2374">
        <v>0.33800000000000002</v>
      </c>
    </row>
    <row r="2375" spans="1:19" x14ac:dyDescent="0.3">
      <c r="A2375">
        <v>420</v>
      </c>
      <c r="B2375">
        <v>-0.28899999999999998</v>
      </c>
      <c r="C2375">
        <v>-1.2889999999999999</v>
      </c>
      <c r="D2375">
        <v>-2.286</v>
      </c>
      <c r="E2375">
        <v>-3.09</v>
      </c>
      <c r="F2375">
        <v>-3.26</v>
      </c>
      <c r="G2375">
        <v>3.3</v>
      </c>
      <c r="H2375">
        <v>-0.01</v>
      </c>
      <c r="I2375">
        <v>3.1379999999999999</v>
      </c>
      <c r="J2375">
        <v>-0.30499999999999999</v>
      </c>
      <c r="K2375">
        <v>-1.2909999999999999</v>
      </c>
      <c r="L2375">
        <v>-2.2869999999999999</v>
      </c>
      <c r="M2375">
        <v>-3.0870000000000002</v>
      </c>
      <c r="N2375">
        <v>-3.2389999999999999</v>
      </c>
      <c r="O2375">
        <v>1.117</v>
      </c>
      <c r="P2375">
        <v>1.1319999999999999</v>
      </c>
      <c r="Q2375">
        <v>1.135</v>
      </c>
      <c r="R2375">
        <v>0.86099999999999999</v>
      </c>
      <c r="S2375">
        <v>0.33700000000000002</v>
      </c>
    </row>
    <row r="2376" spans="1:19" x14ac:dyDescent="0.3">
      <c r="A2376">
        <v>480</v>
      </c>
      <c r="B2376">
        <v>-0.28899999999999998</v>
      </c>
      <c r="C2376">
        <v>-1.2889999999999999</v>
      </c>
      <c r="D2376">
        <v>-2.286</v>
      </c>
      <c r="E2376">
        <v>-3.09</v>
      </c>
      <c r="F2376">
        <v>-3.26</v>
      </c>
      <c r="G2376">
        <v>3.3</v>
      </c>
      <c r="H2376">
        <v>-0.01</v>
      </c>
      <c r="I2376">
        <v>3.1379999999999999</v>
      </c>
      <c r="J2376">
        <v>-0.307</v>
      </c>
      <c r="K2376">
        <v>-1.2929999999999999</v>
      </c>
      <c r="L2376">
        <v>-2.2869999999999999</v>
      </c>
      <c r="M2376">
        <v>-3.085</v>
      </c>
      <c r="N2376">
        <v>-3.2360000000000002</v>
      </c>
      <c r="O2376">
        <v>1.1160000000000001</v>
      </c>
      <c r="P2376">
        <v>1.131</v>
      </c>
      <c r="Q2376">
        <v>1.135</v>
      </c>
      <c r="R2376">
        <v>0.85799999999999998</v>
      </c>
      <c r="S2376">
        <v>0.33500000000000002</v>
      </c>
    </row>
    <row r="2377" spans="1:19" x14ac:dyDescent="0.3">
      <c r="A2377">
        <v>540</v>
      </c>
      <c r="B2377">
        <v>-0.28899999999999998</v>
      </c>
      <c r="C2377">
        <v>-1.2889999999999999</v>
      </c>
      <c r="D2377">
        <v>-2.286</v>
      </c>
      <c r="E2377">
        <v>-3.09</v>
      </c>
      <c r="F2377">
        <v>-3.26</v>
      </c>
      <c r="G2377">
        <v>3.3</v>
      </c>
      <c r="H2377">
        <v>-0.01</v>
      </c>
      <c r="I2377">
        <v>3.1379999999999999</v>
      </c>
      <c r="J2377">
        <v>-0.308</v>
      </c>
      <c r="K2377">
        <v>-1.294</v>
      </c>
      <c r="L2377">
        <v>-2.2869999999999999</v>
      </c>
      <c r="M2377">
        <v>-3.0840000000000001</v>
      </c>
      <c r="N2377">
        <v>-3.2330000000000001</v>
      </c>
      <c r="O2377">
        <v>1.115</v>
      </c>
      <c r="P2377">
        <v>1.129</v>
      </c>
      <c r="Q2377">
        <v>1.1339999999999999</v>
      </c>
      <c r="R2377">
        <v>0.85399999999999998</v>
      </c>
      <c r="S2377">
        <v>0.33300000000000002</v>
      </c>
    </row>
    <row r="2378" spans="1:19" x14ac:dyDescent="0.3">
      <c r="A2378">
        <v>600</v>
      </c>
      <c r="B2378">
        <v>-0.28899999999999998</v>
      </c>
      <c r="C2378">
        <v>-1.2889999999999999</v>
      </c>
      <c r="D2378">
        <v>-2.286</v>
      </c>
      <c r="E2378">
        <v>-3.09</v>
      </c>
      <c r="F2378">
        <v>-3.26</v>
      </c>
      <c r="G2378">
        <v>3.3</v>
      </c>
      <c r="H2378">
        <v>-0.01</v>
      </c>
      <c r="I2378">
        <v>3.1379999999999999</v>
      </c>
      <c r="J2378">
        <v>-0.31</v>
      </c>
      <c r="K2378">
        <v>-1.2949999999999999</v>
      </c>
      <c r="L2378">
        <v>-2.2869999999999999</v>
      </c>
      <c r="M2378">
        <v>-3.0819999999999999</v>
      </c>
      <c r="N2378">
        <v>-3.23</v>
      </c>
      <c r="O2378">
        <v>1.1140000000000001</v>
      </c>
      <c r="P2378">
        <v>1.1279999999999999</v>
      </c>
      <c r="Q2378">
        <v>1.1339999999999999</v>
      </c>
      <c r="R2378">
        <v>0.85</v>
      </c>
      <c r="S2378">
        <v>0.33200000000000002</v>
      </c>
    </row>
    <row r="2380" spans="1:19" x14ac:dyDescent="0.3">
      <c r="A2380" t="s">
        <v>0</v>
      </c>
      <c r="B2380" t="s">
        <v>184</v>
      </c>
    </row>
    <row r="2381" spans="1:19" x14ac:dyDescent="0.3">
      <c r="A2381">
        <v>0</v>
      </c>
      <c r="B2381">
        <v>-0.28899999999999998</v>
      </c>
      <c r="C2381">
        <v>-1.2889999999999999</v>
      </c>
      <c r="D2381">
        <v>-2.286</v>
      </c>
      <c r="E2381">
        <v>-3.0840000000000001</v>
      </c>
      <c r="F2381">
        <v>-3.25</v>
      </c>
      <c r="G2381">
        <v>3.3</v>
      </c>
      <c r="H2381">
        <v>-0.01</v>
      </c>
      <c r="I2381">
        <v>3.5470000000000002</v>
      </c>
      <c r="J2381">
        <v>-0.28899999999999998</v>
      </c>
      <c r="K2381">
        <v>-1.2889999999999999</v>
      </c>
      <c r="L2381">
        <v>-2.286</v>
      </c>
      <c r="M2381">
        <v>-3.0840000000000001</v>
      </c>
      <c r="N2381">
        <v>-3.25</v>
      </c>
      <c r="O2381">
        <v>1.115</v>
      </c>
      <c r="P2381">
        <v>1.115</v>
      </c>
      <c r="Q2381">
        <v>1.1100000000000001</v>
      </c>
      <c r="R2381">
        <v>0.84299999999999997</v>
      </c>
      <c r="S2381">
        <v>0.36299999999999999</v>
      </c>
    </row>
    <row r="2382" spans="1:19" x14ac:dyDescent="0.3">
      <c r="A2382">
        <v>60</v>
      </c>
      <c r="B2382">
        <v>-0.28899999999999998</v>
      </c>
      <c r="C2382">
        <v>-1.2889999999999999</v>
      </c>
      <c r="D2382">
        <v>-2.286</v>
      </c>
      <c r="E2382">
        <v>-3.0840000000000001</v>
      </c>
      <c r="F2382">
        <v>-3.25</v>
      </c>
      <c r="G2382">
        <v>3.3</v>
      </c>
      <c r="H2382">
        <v>-0.01</v>
      </c>
      <c r="I2382">
        <v>3.5470000000000002</v>
      </c>
      <c r="J2382">
        <v>-0.29299999999999998</v>
      </c>
      <c r="K2382">
        <v>-1.2889999999999999</v>
      </c>
      <c r="L2382">
        <v>-2.2869999999999999</v>
      </c>
      <c r="M2382">
        <v>-3.0840000000000001</v>
      </c>
      <c r="N2382">
        <v>-3.2530000000000001</v>
      </c>
      <c r="O2382">
        <v>1.1180000000000001</v>
      </c>
      <c r="P2382">
        <v>1.131</v>
      </c>
      <c r="Q2382">
        <v>1.125</v>
      </c>
      <c r="R2382">
        <v>0.84799999999999998</v>
      </c>
      <c r="S2382">
        <v>0.373</v>
      </c>
    </row>
    <row r="2383" spans="1:19" x14ac:dyDescent="0.3">
      <c r="A2383">
        <v>120</v>
      </c>
      <c r="B2383">
        <v>-0.28899999999999998</v>
      </c>
      <c r="C2383">
        <v>-1.2889999999999999</v>
      </c>
      <c r="D2383">
        <v>-2.286</v>
      </c>
      <c r="E2383">
        <v>-3.0840000000000001</v>
      </c>
      <c r="F2383">
        <v>-3.25</v>
      </c>
      <c r="G2383">
        <v>3.3</v>
      </c>
      <c r="H2383">
        <v>-0.01</v>
      </c>
      <c r="I2383">
        <v>3.5470000000000002</v>
      </c>
      <c r="J2383">
        <v>-0.29599999999999999</v>
      </c>
      <c r="K2383">
        <v>-1.2889999999999999</v>
      </c>
      <c r="L2383">
        <v>-2.286</v>
      </c>
      <c r="M2383">
        <v>-3.0830000000000002</v>
      </c>
      <c r="N2383">
        <v>-3.2559999999999998</v>
      </c>
      <c r="O2383">
        <v>1.119</v>
      </c>
      <c r="P2383">
        <v>1.1339999999999999</v>
      </c>
      <c r="Q2383">
        <v>1.1299999999999999</v>
      </c>
      <c r="R2383">
        <v>0.85499999999999998</v>
      </c>
      <c r="S2383">
        <v>0.38</v>
      </c>
    </row>
    <row r="2384" spans="1:19" x14ac:dyDescent="0.3">
      <c r="A2384">
        <v>180</v>
      </c>
      <c r="B2384">
        <v>-0.28899999999999998</v>
      </c>
      <c r="C2384">
        <v>-1.2889999999999999</v>
      </c>
      <c r="D2384">
        <v>-2.286</v>
      </c>
      <c r="E2384">
        <v>-3.0840000000000001</v>
      </c>
      <c r="F2384">
        <v>-3.25</v>
      </c>
      <c r="G2384">
        <v>3.3</v>
      </c>
      <c r="H2384">
        <v>-0.01</v>
      </c>
      <c r="I2384">
        <v>3.5470000000000002</v>
      </c>
      <c r="J2384">
        <v>-0.29799999999999999</v>
      </c>
      <c r="K2384">
        <v>-1.2889999999999999</v>
      </c>
      <c r="L2384">
        <v>-2.286</v>
      </c>
      <c r="M2384">
        <v>-3.0830000000000002</v>
      </c>
      <c r="N2384">
        <v>-3.2589999999999999</v>
      </c>
      <c r="O2384">
        <v>1.119</v>
      </c>
      <c r="P2384">
        <v>1.1379999999999999</v>
      </c>
      <c r="Q2384">
        <v>1.131</v>
      </c>
      <c r="R2384">
        <v>0.85699999999999998</v>
      </c>
      <c r="S2384">
        <v>0.38700000000000001</v>
      </c>
    </row>
    <row r="2385" spans="1:19" x14ac:dyDescent="0.3">
      <c r="A2385">
        <v>240</v>
      </c>
      <c r="B2385">
        <v>-0.28899999999999998</v>
      </c>
      <c r="C2385">
        <v>-1.2889999999999999</v>
      </c>
      <c r="D2385">
        <v>-2.286</v>
      </c>
      <c r="E2385">
        <v>-3.0840000000000001</v>
      </c>
      <c r="F2385">
        <v>-3.25</v>
      </c>
      <c r="G2385">
        <v>3.3</v>
      </c>
      <c r="H2385">
        <v>-0.01</v>
      </c>
      <c r="I2385">
        <v>3.5470000000000002</v>
      </c>
      <c r="J2385">
        <v>-0.3</v>
      </c>
      <c r="K2385">
        <v>-1.2889999999999999</v>
      </c>
      <c r="L2385">
        <v>-2.286</v>
      </c>
      <c r="M2385">
        <v>-3.0819999999999999</v>
      </c>
      <c r="N2385">
        <v>-3.262</v>
      </c>
      <c r="O2385">
        <v>1.119</v>
      </c>
      <c r="P2385">
        <v>1.1379999999999999</v>
      </c>
      <c r="Q2385">
        <v>1.133</v>
      </c>
      <c r="R2385">
        <v>0.85499999999999998</v>
      </c>
      <c r="S2385">
        <v>0.39300000000000002</v>
      </c>
    </row>
    <row r="2386" spans="1:19" x14ac:dyDescent="0.3">
      <c r="A2386">
        <v>300</v>
      </c>
      <c r="B2386">
        <v>-0.28899999999999998</v>
      </c>
      <c r="C2386">
        <v>-1.2889999999999999</v>
      </c>
      <c r="D2386">
        <v>-2.286</v>
      </c>
      <c r="E2386">
        <v>-3.0840000000000001</v>
      </c>
      <c r="F2386">
        <v>-3.25</v>
      </c>
      <c r="G2386">
        <v>3.3</v>
      </c>
      <c r="H2386">
        <v>-0.01</v>
      </c>
      <c r="I2386">
        <v>3.5470000000000002</v>
      </c>
      <c r="J2386">
        <v>-0.30199999999999999</v>
      </c>
      <c r="K2386">
        <v>-1.29</v>
      </c>
      <c r="L2386">
        <v>-2.2869999999999999</v>
      </c>
      <c r="M2386">
        <v>-3.081</v>
      </c>
      <c r="N2386">
        <v>-3.2650000000000001</v>
      </c>
      <c r="O2386">
        <v>1.1180000000000001</v>
      </c>
      <c r="P2386">
        <v>1.137</v>
      </c>
      <c r="Q2386">
        <v>1.133</v>
      </c>
      <c r="R2386">
        <v>0.85499999999999998</v>
      </c>
      <c r="S2386">
        <v>0.39900000000000002</v>
      </c>
    </row>
    <row r="2387" spans="1:19" x14ac:dyDescent="0.3">
      <c r="A2387">
        <v>360</v>
      </c>
      <c r="B2387">
        <v>-0.28899999999999998</v>
      </c>
      <c r="C2387">
        <v>-1.2889999999999999</v>
      </c>
      <c r="D2387">
        <v>-2.286</v>
      </c>
      <c r="E2387">
        <v>-3.0840000000000001</v>
      </c>
      <c r="F2387">
        <v>-3.25</v>
      </c>
      <c r="G2387">
        <v>3.3</v>
      </c>
      <c r="H2387">
        <v>-0.01</v>
      </c>
      <c r="I2387">
        <v>3.5470000000000002</v>
      </c>
      <c r="J2387">
        <v>-0.30399999999999999</v>
      </c>
      <c r="K2387">
        <v>-1.2909999999999999</v>
      </c>
      <c r="L2387">
        <v>-2.2869999999999999</v>
      </c>
      <c r="M2387">
        <v>-3.081</v>
      </c>
      <c r="N2387">
        <v>-3.2679999999999998</v>
      </c>
      <c r="O2387">
        <v>1.1180000000000001</v>
      </c>
      <c r="P2387">
        <v>1.1339999999999999</v>
      </c>
      <c r="Q2387">
        <v>1.1339999999999999</v>
      </c>
      <c r="R2387">
        <v>0.85699999999999998</v>
      </c>
      <c r="S2387">
        <v>0.40500000000000003</v>
      </c>
    </row>
    <row r="2388" spans="1:19" x14ac:dyDescent="0.3">
      <c r="A2388">
        <v>420</v>
      </c>
      <c r="B2388">
        <v>-0.28899999999999998</v>
      </c>
      <c r="C2388">
        <v>-1.2889999999999999</v>
      </c>
      <c r="D2388">
        <v>-2.286</v>
      </c>
      <c r="E2388">
        <v>-3.0840000000000001</v>
      </c>
      <c r="F2388">
        <v>-3.25</v>
      </c>
      <c r="G2388">
        <v>3.3</v>
      </c>
      <c r="H2388">
        <v>-0.01</v>
      </c>
      <c r="I2388">
        <v>3.5470000000000002</v>
      </c>
      <c r="J2388">
        <v>-0.30499999999999999</v>
      </c>
      <c r="K2388">
        <v>-1.2909999999999999</v>
      </c>
      <c r="L2388">
        <v>-2.2869999999999999</v>
      </c>
      <c r="M2388">
        <v>-3.0819999999999999</v>
      </c>
      <c r="N2388">
        <v>-3.2709999999999999</v>
      </c>
      <c r="O2388">
        <v>1.117</v>
      </c>
      <c r="P2388">
        <v>1.1319999999999999</v>
      </c>
      <c r="Q2388">
        <v>1.1339999999999999</v>
      </c>
      <c r="R2388">
        <v>0.86</v>
      </c>
      <c r="S2388">
        <v>0.40899999999999997</v>
      </c>
    </row>
    <row r="2389" spans="1:19" x14ac:dyDescent="0.3">
      <c r="A2389">
        <v>480</v>
      </c>
      <c r="B2389">
        <v>-0.28899999999999998</v>
      </c>
      <c r="C2389">
        <v>-1.2889999999999999</v>
      </c>
      <c r="D2389">
        <v>-2.286</v>
      </c>
      <c r="E2389">
        <v>-3.0840000000000001</v>
      </c>
      <c r="F2389">
        <v>-3.25</v>
      </c>
      <c r="G2389">
        <v>3.3</v>
      </c>
      <c r="H2389">
        <v>-0.01</v>
      </c>
      <c r="I2389">
        <v>3.5470000000000002</v>
      </c>
      <c r="J2389">
        <v>-0.307</v>
      </c>
      <c r="K2389">
        <v>-1.2929999999999999</v>
      </c>
      <c r="L2389">
        <v>-2.2869999999999999</v>
      </c>
      <c r="M2389">
        <v>-3.0830000000000002</v>
      </c>
      <c r="N2389">
        <v>-3.274</v>
      </c>
      <c r="O2389">
        <v>1.1160000000000001</v>
      </c>
      <c r="P2389">
        <v>1.131</v>
      </c>
      <c r="Q2389">
        <v>1.1339999999999999</v>
      </c>
      <c r="R2389">
        <v>0.86399999999999999</v>
      </c>
      <c r="S2389">
        <v>0.41199999999999998</v>
      </c>
    </row>
    <row r="2390" spans="1:19" x14ac:dyDescent="0.3">
      <c r="A2390">
        <v>540</v>
      </c>
      <c r="B2390">
        <v>-0.28899999999999998</v>
      </c>
      <c r="C2390">
        <v>-1.2889999999999999</v>
      </c>
      <c r="D2390">
        <v>-2.286</v>
      </c>
      <c r="E2390">
        <v>-3.0840000000000001</v>
      </c>
      <c r="F2390">
        <v>-3.25</v>
      </c>
      <c r="G2390">
        <v>3.3</v>
      </c>
      <c r="H2390">
        <v>-0.01</v>
      </c>
      <c r="I2390">
        <v>3.5470000000000002</v>
      </c>
      <c r="J2390">
        <v>-0.308</v>
      </c>
      <c r="K2390">
        <v>-1.294</v>
      </c>
      <c r="L2390">
        <v>-2.2869999999999999</v>
      </c>
      <c r="M2390">
        <v>-3.085</v>
      </c>
      <c r="N2390">
        <v>-3.2770000000000001</v>
      </c>
      <c r="O2390">
        <v>1.115</v>
      </c>
      <c r="P2390">
        <v>1.129</v>
      </c>
      <c r="Q2390">
        <v>1.1339999999999999</v>
      </c>
      <c r="R2390">
        <v>0.86699999999999999</v>
      </c>
      <c r="S2390">
        <v>0.41399999999999998</v>
      </c>
    </row>
    <row r="2391" spans="1:19" x14ac:dyDescent="0.3">
      <c r="A2391">
        <v>600</v>
      </c>
      <c r="B2391">
        <v>-0.28899999999999998</v>
      </c>
      <c r="C2391">
        <v>-1.2889999999999999</v>
      </c>
      <c r="D2391">
        <v>-2.286</v>
      </c>
      <c r="E2391">
        <v>-3.0840000000000001</v>
      </c>
      <c r="F2391">
        <v>-3.25</v>
      </c>
      <c r="G2391">
        <v>3.3</v>
      </c>
      <c r="H2391">
        <v>-0.01</v>
      </c>
      <c r="I2391">
        <v>3.5470000000000002</v>
      </c>
      <c r="J2391">
        <v>-0.31</v>
      </c>
      <c r="K2391">
        <v>-1.2949999999999999</v>
      </c>
      <c r="L2391">
        <v>-2.2869999999999999</v>
      </c>
      <c r="M2391">
        <v>-3.0859999999999999</v>
      </c>
      <c r="N2391">
        <v>-3.28</v>
      </c>
      <c r="O2391">
        <v>1.1140000000000001</v>
      </c>
      <c r="P2391">
        <v>1.1279999999999999</v>
      </c>
      <c r="Q2391">
        <v>1.1339999999999999</v>
      </c>
      <c r="R2391">
        <v>0.871</v>
      </c>
      <c r="S2391">
        <v>0.41499999999999998</v>
      </c>
    </row>
    <row r="2393" spans="1:19" x14ac:dyDescent="0.3">
      <c r="A2393" t="s">
        <v>0</v>
      </c>
      <c r="B2393" t="s">
        <v>185</v>
      </c>
    </row>
    <row r="2394" spans="1:19" x14ac:dyDescent="0.3">
      <c r="A2394">
        <v>0</v>
      </c>
      <c r="B2394">
        <v>-0.28899999999999998</v>
      </c>
      <c r="C2394">
        <v>-1.2889999999999999</v>
      </c>
      <c r="D2394">
        <v>-2.286</v>
      </c>
      <c r="E2394">
        <v>-3.0840000000000001</v>
      </c>
      <c r="F2394">
        <v>-3.25</v>
      </c>
      <c r="G2394">
        <v>3.3</v>
      </c>
      <c r="H2394">
        <v>-0.01</v>
      </c>
      <c r="I2394">
        <v>3.3479999999999999</v>
      </c>
      <c r="J2394">
        <v>-0.28899999999999998</v>
      </c>
      <c r="K2394">
        <v>-1.2889999999999999</v>
      </c>
      <c r="L2394">
        <v>-2.286</v>
      </c>
      <c r="M2394">
        <v>-3.0840000000000001</v>
      </c>
      <c r="N2394">
        <v>-3.25</v>
      </c>
      <c r="O2394">
        <v>1.115</v>
      </c>
      <c r="P2394">
        <v>1.115</v>
      </c>
      <c r="Q2394">
        <v>1.1100000000000001</v>
      </c>
      <c r="R2394">
        <v>0.84299999999999997</v>
      </c>
      <c r="S2394">
        <v>0.36299999999999999</v>
      </c>
    </row>
    <row r="2395" spans="1:19" x14ac:dyDescent="0.3">
      <c r="A2395">
        <v>60</v>
      </c>
      <c r="B2395">
        <v>-0.28899999999999998</v>
      </c>
      <c r="C2395">
        <v>-1.2889999999999999</v>
      </c>
      <c r="D2395">
        <v>-2.286</v>
      </c>
      <c r="E2395">
        <v>-3.0840000000000001</v>
      </c>
      <c r="F2395">
        <v>-3.25</v>
      </c>
      <c r="G2395">
        <v>3.3</v>
      </c>
      <c r="H2395">
        <v>-0.01</v>
      </c>
      <c r="I2395">
        <v>3.3479999999999999</v>
      </c>
      <c r="J2395">
        <v>-0.29299999999999998</v>
      </c>
      <c r="K2395">
        <v>-1.2889999999999999</v>
      </c>
      <c r="L2395">
        <v>-2.286</v>
      </c>
      <c r="M2395">
        <v>-3.0840000000000001</v>
      </c>
      <c r="N2395">
        <v>-3.25</v>
      </c>
      <c r="O2395">
        <v>1.1180000000000001</v>
      </c>
      <c r="P2395">
        <v>1.131</v>
      </c>
      <c r="Q2395">
        <v>1.125</v>
      </c>
      <c r="R2395">
        <v>0.84899999999999998</v>
      </c>
      <c r="S2395">
        <v>0.36499999999999999</v>
      </c>
    </row>
    <row r="2396" spans="1:19" x14ac:dyDescent="0.3">
      <c r="A2396">
        <v>120</v>
      </c>
      <c r="B2396">
        <v>-0.28899999999999998</v>
      </c>
      <c r="C2396">
        <v>-1.2889999999999999</v>
      </c>
      <c r="D2396">
        <v>-2.286</v>
      </c>
      <c r="E2396">
        <v>-3.0840000000000001</v>
      </c>
      <c r="F2396">
        <v>-3.25</v>
      </c>
      <c r="G2396">
        <v>3.3</v>
      </c>
      <c r="H2396">
        <v>-0.01</v>
      </c>
      <c r="I2396">
        <v>3.3479999999999999</v>
      </c>
      <c r="J2396">
        <v>-0.29599999999999999</v>
      </c>
      <c r="K2396">
        <v>-1.2889999999999999</v>
      </c>
      <c r="L2396">
        <v>-2.286</v>
      </c>
      <c r="M2396">
        <v>-3.0830000000000002</v>
      </c>
      <c r="N2396">
        <v>-3.25</v>
      </c>
      <c r="O2396">
        <v>1.119</v>
      </c>
      <c r="P2396">
        <v>1.1339999999999999</v>
      </c>
      <c r="Q2396">
        <v>1.1299999999999999</v>
      </c>
      <c r="R2396">
        <v>0.85399999999999998</v>
      </c>
      <c r="S2396">
        <v>0.36599999999999999</v>
      </c>
    </row>
    <row r="2397" spans="1:19" x14ac:dyDescent="0.3">
      <c r="A2397">
        <v>180</v>
      </c>
      <c r="B2397">
        <v>-0.28899999999999998</v>
      </c>
      <c r="C2397">
        <v>-1.2889999999999999</v>
      </c>
      <c r="D2397">
        <v>-2.286</v>
      </c>
      <c r="E2397">
        <v>-3.0840000000000001</v>
      </c>
      <c r="F2397">
        <v>-3.25</v>
      </c>
      <c r="G2397">
        <v>3.3</v>
      </c>
      <c r="H2397">
        <v>-0.01</v>
      </c>
      <c r="I2397">
        <v>3.3479999999999999</v>
      </c>
      <c r="J2397">
        <v>-0.29799999999999999</v>
      </c>
      <c r="K2397">
        <v>-1.2889999999999999</v>
      </c>
      <c r="L2397">
        <v>-2.286</v>
      </c>
      <c r="M2397">
        <v>-3.0819999999999999</v>
      </c>
      <c r="N2397">
        <v>-3.25</v>
      </c>
      <c r="O2397">
        <v>1.119</v>
      </c>
      <c r="P2397">
        <v>1.1379999999999999</v>
      </c>
      <c r="Q2397">
        <v>1.131</v>
      </c>
      <c r="R2397">
        <v>0.85599999999999998</v>
      </c>
      <c r="S2397">
        <v>0.36599999999999999</v>
      </c>
    </row>
    <row r="2398" spans="1:19" x14ac:dyDescent="0.3">
      <c r="A2398">
        <v>240</v>
      </c>
      <c r="B2398">
        <v>-0.28899999999999998</v>
      </c>
      <c r="C2398">
        <v>-1.2889999999999999</v>
      </c>
      <c r="D2398">
        <v>-2.286</v>
      </c>
      <c r="E2398">
        <v>-3.0840000000000001</v>
      </c>
      <c r="F2398">
        <v>-3.25</v>
      </c>
      <c r="G2398">
        <v>3.3</v>
      </c>
      <c r="H2398">
        <v>-0.01</v>
      </c>
      <c r="I2398">
        <v>3.3479999999999999</v>
      </c>
      <c r="J2398">
        <v>-0.3</v>
      </c>
      <c r="K2398">
        <v>-1.2889999999999999</v>
      </c>
      <c r="L2398">
        <v>-2.286</v>
      </c>
      <c r="M2398">
        <v>-3.0819999999999999</v>
      </c>
      <c r="N2398">
        <v>-3.25</v>
      </c>
      <c r="O2398">
        <v>1.119</v>
      </c>
      <c r="P2398">
        <v>1.1379999999999999</v>
      </c>
      <c r="Q2398">
        <v>1.133</v>
      </c>
      <c r="R2398">
        <v>0.85699999999999998</v>
      </c>
      <c r="S2398">
        <v>0.36699999999999999</v>
      </c>
    </row>
    <row r="2399" spans="1:19" x14ac:dyDescent="0.3">
      <c r="A2399">
        <v>300</v>
      </c>
      <c r="B2399">
        <v>-0.28899999999999998</v>
      </c>
      <c r="C2399">
        <v>-1.2889999999999999</v>
      </c>
      <c r="D2399">
        <v>-2.286</v>
      </c>
      <c r="E2399">
        <v>-3.0840000000000001</v>
      </c>
      <c r="F2399">
        <v>-3.25</v>
      </c>
      <c r="G2399">
        <v>3.3</v>
      </c>
      <c r="H2399">
        <v>-0.01</v>
      </c>
      <c r="I2399">
        <v>3.3479999999999999</v>
      </c>
      <c r="J2399">
        <v>-0.30199999999999999</v>
      </c>
      <c r="K2399">
        <v>-1.29</v>
      </c>
      <c r="L2399">
        <v>-2.2869999999999999</v>
      </c>
      <c r="M2399">
        <v>-3.0819999999999999</v>
      </c>
      <c r="N2399">
        <v>-3.25</v>
      </c>
      <c r="O2399">
        <v>1.1180000000000001</v>
      </c>
      <c r="P2399">
        <v>1.1359999999999999</v>
      </c>
      <c r="Q2399">
        <v>1.133</v>
      </c>
      <c r="R2399">
        <v>0.85699999999999998</v>
      </c>
      <c r="S2399">
        <v>0.36799999999999999</v>
      </c>
    </row>
    <row r="2400" spans="1:19" x14ac:dyDescent="0.3">
      <c r="A2400">
        <v>360</v>
      </c>
      <c r="B2400">
        <v>-0.28899999999999998</v>
      </c>
      <c r="C2400">
        <v>-1.2889999999999999</v>
      </c>
      <c r="D2400">
        <v>-2.286</v>
      </c>
      <c r="E2400">
        <v>-3.0840000000000001</v>
      </c>
      <c r="F2400">
        <v>-3.25</v>
      </c>
      <c r="G2400">
        <v>3.3</v>
      </c>
      <c r="H2400">
        <v>-0.01</v>
      </c>
      <c r="I2400">
        <v>3.3479999999999999</v>
      </c>
      <c r="J2400">
        <v>-0.30399999999999999</v>
      </c>
      <c r="K2400">
        <v>-1.2909999999999999</v>
      </c>
      <c r="L2400">
        <v>-2.2869999999999999</v>
      </c>
      <c r="M2400">
        <v>-3.0819999999999999</v>
      </c>
      <c r="N2400">
        <v>-3.25</v>
      </c>
      <c r="O2400">
        <v>1.1180000000000001</v>
      </c>
      <c r="P2400">
        <v>1.1339999999999999</v>
      </c>
      <c r="Q2400">
        <v>1.133</v>
      </c>
      <c r="R2400">
        <v>0.85799999999999998</v>
      </c>
      <c r="S2400">
        <v>0.37</v>
      </c>
    </row>
    <row r="2401" spans="1:19" x14ac:dyDescent="0.3">
      <c r="A2401">
        <v>420</v>
      </c>
      <c r="B2401">
        <v>-0.28899999999999998</v>
      </c>
      <c r="C2401">
        <v>-1.2889999999999999</v>
      </c>
      <c r="D2401">
        <v>-2.286</v>
      </c>
      <c r="E2401">
        <v>-3.0840000000000001</v>
      </c>
      <c r="F2401">
        <v>-3.25</v>
      </c>
      <c r="G2401">
        <v>3.3</v>
      </c>
      <c r="H2401">
        <v>-0.01</v>
      </c>
      <c r="I2401">
        <v>3.3479999999999999</v>
      </c>
      <c r="J2401">
        <v>-0.30499999999999999</v>
      </c>
      <c r="K2401">
        <v>-1.2909999999999999</v>
      </c>
      <c r="L2401">
        <v>-2.2869999999999999</v>
      </c>
      <c r="M2401">
        <v>-3.0819999999999999</v>
      </c>
      <c r="N2401">
        <v>-3.25</v>
      </c>
      <c r="O2401">
        <v>1.117</v>
      </c>
      <c r="P2401">
        <v>1.1319999999999999</v>
      </c>
      <c r="Q2401">
        <v>1.1339999999999999</v>
      </c>
      <c r="R2401">
        <v>0.85799999999999998</v>
      </c>
      <c r="S2401">
        <v>0.372</v>
      </c>
    </row>
    <row r="2402" spans="1:19" x14ac:dyDescent="0.3">
      <c r="A2402">
        <v>480</v>
      </c>
      <c r="B2402">
        <v>-0.28899999999999998</v>
      </c>
      <c r="C2402">
        <v>-1.2889999999999999</v>
      </c>
      <c r="D2402">
        <v>-2.286</v>
      </c>
      <c r="E2402">
        <v>-3.0840000000000001</v>
      </c>
      <c r="F2402">
        <v>-3.25</v>
      </c>
      <c r="G2402">
        <v>3.3</v>
      </c>
      <c r="H2402">
        <v>-0.01</v>
      </c>
      <c r="I2402">
        <v>3.3479999999999999</v>
      </c>
      <c r="J2402">
        <v>-0.307</v>
      </c>
      <c r="K2402">
        <v>-1.2929999999999999</v>
      </c>
      <c r="L2402">
        <v>-2.2869999999999999</v>
      </c>
      <c r="M2402">
        <v>-3.0819999999999999</v>
      </c>
      <c r="N2402">
        <v>-3.25</v>
      </c>
      <c r="O2402">
        <v>1.1160000000000001</v>
      </c>
      <c r="P2402">
        <v>1.131</v>
      </c>
      <c r="Q2402">
        <v>1.1339999999999999</v>
      </c>
      <c r="R2402">
        <v>0.85799999999999998</v>
      </c>
      <c r="S2402">
        <v>0.372</v>
      </c>
    </row>
    <row r="2403" spans="1:19" x14ac:dyDescent="0.3">
      <c r="A2403">
        <v>540</v>
      </c>
      <c r="B2403">
        <v>-0.28899999999999998</v>
      </c>
      <c r="C2403">
        <v>-1.2889999999999999</v>
      </c>
      <c r="D2403">
        <v>-2.286</v>
      </c>
      <c r="E2403">
        <v>-3.0840000000000001</v>
      </c>
      <c r="F2403">
        <v>-3.25</v>
      </c>
      <c r="G2403">
        <v>3.3</v>
      </c>
      <c r="H2403">
        <v>-0.01</v>
      </c>
      <c r="I2403">
        <v>3.3479999999999999</v>
      </c>
      <c r="J2403">
        <v>-0.308</v>
      </c>
      <c r="K2403">
        <v>-1.294</v>
      </c>
      <c r="L2403">
        <v>-2.2869999999999999</v>
      </c>
      <c r="M2403">
        <v>-3.0819999999999999</v>
      </c>
      <c r="N2403">
        <v>-3.25</v>
      </c>
      <c r="O2403">
        <v>1.115</v>
      </c>
      <c r="P2403">
        <v>1.129</v>
      </c>
      <c r="Q2403">
        <v>1.1339999999999999</v>
      </c>
      <c r="R2403">
        <v>0.85799999999999998</v>
      </c>
      <c r="S2403">
        <v>0.372</v>
      </c>
    </row>
    <row r="2404" spans="1:19" x14ac:dyDescent="0.3">
      <c r="A2404">
        <v>600</v>
      </c>
      <c r="B2404">
        <v>-0.28899999999999998</v>
      </c>
      <c r="C2404">
        <v>-1.2889999999999999</v>
      </c>
      <c r="D2404">
        <v>-2.286</v>
      </c>
      <c r="E2404">
        <v>-3.0840000000000001</v>
      </c>
      <c r="F2404">
        <v>-3.25</v>
      </c>
      <c r="G2404">
        <v>3.3</v>
      </c>
      <c r="H2404">
        <v>-0.01</v>
      </c>
      <c r="I2404">
        <v>3.3479999999999999</v>
      </c>
      <c r="J2404">
        <v>-0.31</v>
      </c>
      <c r="K2404">
        <v>-1.2949999999999999</v>
      </c>
      <c r="L2404">
        <v>-2.2869999999999999</v>
      </c>
      <c r="M2404">
        <v>-3.0819999999999999</v>
      </c>
      <c r="N2404">
        <v>-3.25</v>
      </c>
      <c r="O2404">
        <v>1.1140000000000001</v>
      </c>
      <c r="P2404">
        <v>1.1279999999999999</v>
      </c>
      <c r="Q2404">
        <v>1.1339999999999999</v>
      </c>
      <c r="R2404">
        <v>0.85799999999999998</v>
      </c>
      <c r="S2404">
        <v>0.372</v>
      </c>
    </row>
    <row r="2406" spans="1:19" x14ac:dyDescent="0.3">
      <c r="A2406" t="s">
        <v>0</v>
      </c>
      <c r="B2406" t="s">
        <v>186</v>
      </c>
    </row>
    <row r="2407" spans="1:19" x14ac:dyDescent="0.3">
      <c r="A2407">
        <v>0</v>
      </c>
      <c r="B2407">
        <v>-0.28899999999999998</v>
      </c>
      <c r="C2407">
        <v>-1.2889999999999999</v>
      </c>
      <c r="D2407">
        <v>-2.286</v>
      </c>
      <c r="E2407">
        <v>-3.0840000000000001</v>
      </c>
      <c r="F2407">
        <v>-3.25</v>
      </c>
      <c r="G2407">
        <v>3.3</v>
      </c>
      <c r="H2407">
        <v>-0.01</v>
      </c>
      <c r="I2407">
        <v>3.1379999999999999</v>
      </c>
      <c r="J2407">
        <v>-0.28899999999999998</v>
      </c>
      <c r="K2407">
        <v>-1.2889999999999999</v>
      </c>
      <c r="L2407">
        <v>-2.286</v>
      </c>
      <c r="M2407">
        <v>-3.0840000000000001</v>
      </c>
      <c r="N2407">
        <v>-3.25</v>
      </c>
      <c r="O2407">
        <v>1.115</v>
      </c>
      <c r="P2407">
        <v>1.115</v>
      </c>
      <c r="Q2407">
        <v>1.1100000000000001</v>
      </c>
      <c r="R2407">
        <v>0.84299999999999997</v>
      </c>
      <c r="S2407">
        <v>0.36299999999999999</v>
      </c>
    </row>
    <row r="2408" spans="1:19" x14ac:dyDescent="0.3">
      <c r="A2408">
        <v>60</v>
      </c>
      <c r="B2408">
        <v>-0.28899999999999998</v>
      </c>
      <c r="C2408">
        <v>-1.2889999999999999</v>
      </c>
      <c r="D2408">
        <v>-2.286</v>
      </c>
      <c r="E2408">
        <v>-3.0840000000000001</v>
      </c>
      <c r="F2408">
        <v>-3.25</v>
      </c>
      <c r="G2408">
        <v>3.3</v>
      </c>
      <c r="H2408">
        <v>-0.01</v>
      </c>
      <c r="I2408">
        <v>3.1379999999999999</v>
      </c>
      <c r="J2408">
        <v>-0.29299999999999998</v>
      </c>
      <c r="K2408">
        <v>-1.2889999999999999</v>
      </c>
      <c r="L2408">
        <v>-2.286</v>
      </c>
      <c r="M2408">
        <v>-3.0840000000000001</v>
      </c>
      <c r="N2408">
        <v>-3.2469999999999999</v>
      </c>
      <c r="O2408">
        <v>1.1180000000000001</v>
      </c>
      <c r="P2408">
        <v>1.1299999999999999</v>
      </c>
      <c r="Q2408">
        <v>1.1240000000000001</v>
      </c>
      <c r="R2408">
        <v>0.85</v>
      </c>
      <c r="S2408">
        <v>0.35699999999999998</v>
      </c>
    </row>
    <row r="2409" spans="1:19" x14ac:dyDescent="0.3">
      <c r="A2409">
        <v>120</v>
      </c>
      <c r="B2409">
        <v>-0.28899999999999998</v>
      </c>
      <c r="C2409">
        <v>-1.2889999999999999</v>
      </c>
      <c r="D2409">
        <v>-2.286</v>
      </c>
      <c r="E2409">
        <v>-3.0840000000000001</v>
      </c>
      <c r="F2409">
        <v>-3.25</v>
      </c>
      <c r="G2409">
        <v>3.3</v>
      </c>
      <c r="H2409">
        <v>-0.01</v>
      </c>
      <c r="I2409">
        <v>3.1379999999999999</v>
      </c>
      <c r="J2409">
        <v>-0.29599999999999999</v>
      </c>
      <c r="K2409">
        <v>-1.29</v>
      </c>
      <c r="L2409">
        <v>-2.286</v>
      </c>
      <c r="M2409">
        <v>-3.0830000000000002</v>
      </c>
      <c r="N2409">
        <v>-3.2440000000000002</v>
      </c>
      <c r="O2409">
        <v>1.119</v>
      </c>
      <c r="P2409">
        <v>1.1339999999999999</v>
      </c>
      <c r="Q2409">
        <v>1.1299999999999999</v>
      </c>
      <c r="R2409">
        <v>0.85299999999999998</v>
      </c>
      <c r="S2409">
        <v>0.35</v>
      </c>
    </row>
    <row r="2410" spans="1:19" x14ac:dyDescent="0.3">
      <c r="A2410">
        <v>180</v>
      </c>
      <c r="B2410">
        <v>-0.28899999999999998</v>
      </c>
      <c r="C2410">
        <v>-1.2889999999999999</v>
      </c>
      <c r="D2410">
        <v>-2.286</v>
      </c>
      <c r="E2410">
        <v>-3.0840000000000001</v>
      </c>
      <c r="F2410">
        <v>-3.25</v>
      </c>
      <c r="G2410">
        <v>3.3</v>
      </c>
      <c r="H2410">
        <v>-0.01</v>
      </c>
      <c r="I2410">
        <v>3.1379999999999999</v>
      </c>
      <c r="J2410">
        <v>-0.29799999999999999</v>
      </c>
      <c r="K2410">
        <v>-1.2889999999999999</v>
      </c>
      <c r="L2410">
        <v>-2.286</v>
      </c>
      <c r="M2410">
        <v>-3.0819999999999999</v>
      </c>
      <c r="N2410">
        <v>-3.2410000000000001</v>
      </c>
      <c r="O2410">
        <v>1.119</v>
      </c>
      <c r="P2410">
        <v>1.1379999999999999</v>
      </c>
      <c r="Q2410">
        <v>1.131</v>
      </c>
      <c r="R2410">
        <v>0.85499999999999998</v>
      </c>
      <c r="S2410">
        <v>0.34499999999999997</v>
      </c>
    </row>
    <row r="2411" spans="1:19" x14ac:dyDescent="0.3">
      <c r="A2411">
        <v>240</v>
      </c>
      <c r="B2411">
        <v>-0.28899999999999998</v>
      </c>
      <c r="C2411">
        <v>-1.2889999999999999</v>
      </c>
      <c r="D2411">
        <v>-2.286</v>
      </c>
      <c r="E2411">
        <v>-3.0840000000000001</v>
      </c>
      <c r="F2411">
        <v>-3.25</v>
      </c>
      <c r="G2411">
        <v>3.3</v>
      </c>
      <c r="H2411">
        <v>-0.01</v>
      </c>
      <c r="I2411">
        <v>3.1379999999999999</v>
      </c>
      <c r="J2411">
        <v>-0.3</v>
      </c>
      <c r="K2411">
        <v>-1.2889999999999999</v>
      </c>
      <c r="L2411">
        <v>-2.2869999999999999</v>
      </c>
      <c r="M2411">
        <v>-3.0819999999999999</v>
      </c>
      <c r="N2411">
        <v>-3.238</v>
      </c>
      <c r="O2411">
        <v>1.119</v>
      </c>
      <c r="P2411">
        <v>1.1379999999999999</v>
      </c>
      <c r="Q2411">
        <v>1.1339999999999999</v>
      </c>
      <c r="R2411">
        <v>0.85899999999999999</v>
      </c>
      <c r="S2411">
        <v>0.34</v>
      </c>
    </row>
    <row r="2412" spans="1:19" x14ac:dyDescent="0.3">
      <c r="A2412">
        <v>300</v>
      </c>
      <c r="B2412">
        <v>-0.28899999999999998</v>
      </c>
      <c r="C2412">
        <v>-1.2889999999999999</v>
      </c>
      <c r="D2412">
        <v>-2.286</v>
      </c>
      <c r="E2412">
        <v>-3.0840000000000001</v>
      </c>
      <c r="F2412">
        <v>-3.25</v>
      </c>
      <c r="G2412">
        <v>3.3</v>
      </c>
      <c r="H2412">
        <v>-0.01</v>
      </c>
      <c r="I2412">
        <v>3.1379999999999999</v>
      </c>
      <c r="J2412">
        <v>-0.30199999999999999</v>
      </c>
      <c r="K2412">
        <v>-1.29</v>
      </c>
      <c r="L2412">
        <v>-2.2869999999999999</v>
      </c>
      <c r="M2412">
        <v>-3.0819999999999999</v>
      </c>
      <c r="N2412">
        <v>-3.2349999999999999</v>
      </c>
      <c r="O2412">
        <v>1.1180000000000001</v>
      </c>
      <c r="P2412">
        <v>1.1359999999999999</v>
      </c>
      <c r="Q2412">
        <v>1.133</v>
      </c>
      <c r="R2412">
        <v>0.86</v>
      </c>
      <c r="S2412">
        <v>0.33700000000000002</v>
      </c>
    </row>
    <row r="2413" spans="1:19" x14ac:dyDescent="0.3">
      <c r="A2413">
        <v>360</v>
      </c>
      <c r="B2413">
        <v>-0.28899999999999998</v>
      </c>
      <c r="C2413">
        <v>-1.2889999999999999</v>
      </c>
      <c r="D2413">
        <v>-2.286</v>
      </c>
      <c r="E2413">
        <v>-3.0840000000000001</v>
      </c>
      <c r="F2413">
        <v>-3.25</v>
      </c>
      <c r="G2413">
        <v>3.3</v>
      </c>
      <c r="H2413">
        <v>-0.01</v>
      </c>
      <c r="I2413">
        <v>3.1379999999999999</v>
      </c>
      <c r="J2413">
        <v>-0.30399999999999999</v>
      </c>
      <c r="K2413">
        <v>-1.2909999999999999</v>
      </c>
      <c r="L2413">
        <v>-2.2869999999999999</v>
      </c>
      <c r="M2413">
        <v>-3.0819999999999999</v>
      </c>
      <c r="N2413">
        <v>-3.2320000000000002</v>
      </c>
      <c r="O2413">
        <v>1.1180000000000001</v>
      </c>
      <c r="P2413">
        <v>1.135</v>
      </c>
      <c r="Q2413">
        <v>1.133</v>
      </c>
      <c r="R2413">
        <v>0.85899999999999999</v>
      </c>
      <c r="S2413">
        <v>0.33600000000000002</v>
      </c>
    </row>
    <row r="2414" spans="1:19" x14ac:dyDescent="0.3">
      <c r="A2414">
        <v>420</v>
      </c>
      <c r="B2414">
        <v>-0.28899999999999998</v>
      </c>
      <c r="C2414">
        <v>-1.2889999999999999</v>
      </c>
      <c r="D2414">
        <v>-2.286</v>
      </c>
      <c r="E2414">
        <v>-3.0840000000000001</v>
      </c>
      <c r="F2414">
        <v>-3.25</v>
      </c>
      <c r="G2414">
        <v>3.3</v>
      </c>
      <c r="H2414">
        <v>-0.01</v>
      </c>
      <c r="I2414">
        <v>3.1379999999999999</v>
      </c>
      <c r="J2414">
        <v>-0.30499999999999999</v>
      </c>
      <c r="K2414">
        <v>-1.2909999999999999</v>
      </c>
      <c r="L2414">
        <v>-2.2869999999999999</v>
      </c>
      <c r="M2414">
        <v>-3.081</v>
      </c>
      <c r="N2414">
        <v>-3.2290000000000001</v>
      </c>
      <c r="O2414">
        <v>1.117</v>
      </c>
      <c r="P2414">
        <v>1.1319999999999999</v>
      </c>
      <c r="Q2414">
        <v>1.1339999999999999</v>
      </c>
      <c r="R2414">
        <v>0.85499999999999998</v>
      </c>
      <c r="S2414">
        <v>0.33400000000000002</v>
      </c>
    </row>
    <row r="2415" spans="1:19" x14ac:dyDescent="0.3">
      <c r="A2415">
        <v>480</v>
      </c>
      <c r="B2415">
        <v>-0.28899999999999998</v>
      </c>
      <c r="C2415">
        <v>-1.2889999999999999</v>
      </c>
      <c r="D2415">
        <v>-2.286</v>
      </c>
      <c r="E2415">
        <v>-3.0840000000000001</v>
      </c>
      <c r="F2415">
        <v>-3.25</v>
      </c>
      <c r="G2415">
        <v>3.3</v>
      </c>
      <c r="H2415">
        <v>-0.01</v>
      </c>
      <c r="I2415">
        <v>3.1379999999999999</v>
      </c>
      <c r="J2415">
        <v>-0.307</v>
      </c>
      <c r="K2415">
        <v>-1.2929999999999999</v>
      </c>
      <c r="L2415">
        <v>-2.2869999999999999</v>
      </c>
      <c r="M2415">
        <v>-3.0790000000000002</v>
      </c>
      <c r="N2415">
        <v>-3.226</v>
      </c>
      <c r="O2415">
        <v>1.1160000000000001</v>
      </c>
      <c r="P2415">
        <v>1.131</v>
      </c>
      <c r="Q2415">
        <v>1.1339999999999999</v>
      </c>
      <c r="R2415">
        <v>0.85099999999999998</v>
      </c>
      <c r="S2415">
        <v>0.33200000000000002</v>
      </c>
    </row>
    <row r="2416" spans="1:19" x14ac:dyDescent="0.3">
      <c r="A2416">
        <v>540</v>
      </c>
      <c r="B2416">
        <v>-0.28899999999999998</v>
      </c>
      <c r="C2416">
        <v>-1.2889999999999999</v>
      </c>
      <c r="D2416">
        <v>-2.286</v>
      </c>
      <c r="E2416">
        <v>-3.0840000000000001</v>
      </c>
      <c r="F2416">
        <v>-3.25</v>
      </c>
      <c r="G2416">
        <v>3.3</v>
      </c>
      <c r="H2416">
        <v>-0.01</v>
      </c>
      <c r="I2416">
        <v>3.1379999999999999</v>
      </c>
      <c r="J2416">
        <v>-0.308</v>
      </c>
      <c r="K2416">
        <v>-1.294</v>
      </c>
      <c r="L2416">
        <v>-2.2869999999999999</v>
      </c>
      <c r="M2416">
        <v>-3.0779999999999998</v>
      </c>
      <c r="N2416">
        <v>-3.2229999999999999</v>
      </c>
      <c r="O2416">
        <v>1.115</v>
      </c>
      <c r="P2416">
        <v>1.129</v>
      </c>
      <c r="Q2416">
        <v>1.1339999999999999</v>
      </c>
      <c r="R2416">
        <v>0.84699999999999998</v>
      </c>
      <c r="S2416">
        <v>0.33</v>
      </c>
    </row>
    <row r="2417" spans="1:19" x14ac:dyDescent="0.3">
      <c r="A2417">
        <v>600</v>
      </c>
      <c r="B2417">
        <v>-0.28899999999999998</v>
      </c>
      <c r="C2417">
        <v>-1.2889999999999999</v>
      </c>
      <c r="D2417">
        <v>-2.286</v>
      </c>
      <c r="E2417">
        <v>-3.0840000000000001</v>
      </c>
      <c r="F2417">
        <v>-3.25</v>
      </c>
      <c r="G2417">
        <v>3.3</v>
      </c>
      <c r="H2417">
        <v>-0.01</v>
      </c>
      <c r="I2417">
        <v>3.1379999999999999</v>
      </c>
      <c r="J2417">
        <v>-0.31</v>
      </c>
      <c r="K2417">
        <v>-1.2949999999999999</v>
      </c>
      <c r="L2417">
        <v>-2.2869999999999999</v>
      </c>
      <c r="M2417">
        <v>-3.0760000000000001</v>
      </c>
      <c r="N2417">
        <v>-3.22</v>
      </c>
      <c r="O2417">
        <v>1.1140000000000001</v>
      </c>
      <c r="P2417">
        <v>1.1279999999999999</v>
      </c>
      <c r="Q2417">
        <v>1.1339999999999999</v>
      </c>
      <c r="R2417">
        <v>0.84399999999999997</v>
      </c>
      <c r="S2417">
        <v>0.32800000000000001</v>
      </c>
    </row>
    <row r="2419" spans="1:19" x14ac:dyDescent="0.3">
      <c r="A2419" t="s">
        <v>0</v>
      </c>
      <c r="B2419" t="s">
        <v>187</v>
      </c>
    </row>
    <row r="2420" spans="1:19" x14ac:dyDescent="0.3">
      <c r="A2420">
        <v>0</v>
      </c>
      <c r="B2420">
        <v>-0.28899999999999998</v>
      </c>
      <c r="C2420">
        <v>-1.2889999999999999</v>
      </c>
      <c r="D2420">
        <v>-2.286</v>
      </c>
      <c r="E2420">
        <v>-3.09</v>
      </c>
      <c r="F2420">
        <v>-3.26</v>
      </c>
      <c r="G2420">
        <v>3.3</v>
      </c>
      <c r="H2420">
        <v>0</v>
      </c>
      <c r="I2420">
        <v>3.5430000000000001</v>
      </c>
      <c r="J2420">
        <v>-0.28899999999999998</v>
      </c>
      <c r="K2420">
        <v>-1.2889999999999999</v>
      </c>
      <c r="L2420">
        <v>-2.286</v>
      </c>
      <c r="M2420">
        <v>-3.09</v>
      </c>
      <c r="N2420">
        <v>-3.26</v>
      </c>
      <c r="O2420">
        <v>1.115</v>
      </c>
      <c r="P2420">
        <v>1.115</v>
      </c>
      <c r="Q2420">
        <v>1.1100000000000001</v>
      </c>
      <c r="R2420">
        <v>0.85</v>
      </c>
      <c r="S2420">
        <v>0.36599999999999999</v>
      </c>
    </row>
    <row r="2421" spans="1:19" x14ac:dyDescent="0.3">
      <c r="A2421">
        <v>60</v>
      </c>
      <c r="B2421">
        <v>-0.28899999999999998</v>
      </c>
      <c r="C2421">
        <v>-1.2889999999999999</v>
      </c>
      <c r="D2421">
        <v>-2.286</v>
      </c>
      <c r="E2421">
        <v>-3.09</v>
      </c>
      <c r="F2421">
        <v>-3.26</v>
      </c>
      <c r="G2421">
        <v>3.3</v>
      </c>
      <c r="H2421">
        <v>0</v>
      </c>
      <c r="I2421">
        <v>3.5430000000000001</v>
      </c>
      <c r="J2421">
        <v>-0.29199999999999998</v>
      </c>
      <c r="K2421">
        <v>-1.2889999999999999</v>
      </c>
      <c r="L2421">
        <v>-2.2869999999999999</v>
      </c>
      <c r="M2421">
        <v>-3.09</v>
      </c>
      <c r="N2421">
        <v>-3.2629999999999999</v>
      </c>
      <c r="O2421">
        <v>1.1200000000000001</v>
      </c>
      <c r="P2421">
        <v>1.131</v>
      </c>
      <c r="Q2421">
        <v>1.125</v>
      </c>
      <c r="R2421">
        <v>0.85499999999999998</v>
      </c>
      <c r="S2421">
        <v>0.375</v>
      </c>
    </row>
    <row r="2422" spans="1:19" x14ac:dyDescent="0.3">
      <c r="A2422">
        <v>120</v>
      </c>
      <c r="B2422">
        <v>-0.28899999999999998</v>
      </c>
      <c r="C2422">
        <v>-1.2889999999999999</v>
      </c>
      <c r="D2422">
        <v>-2.286</v>
      </c>
      <c r="E2422">
        <v>-3.09</v>
      </c>
      <c r="F2422">
        <v>-3.26</v>
      </c>
      <c r="G2422">
        <v>3.3</v>
      </c>
      <c r="H2422">
        <v>0</v>
      </c>
      <c r="I2422">
        <v>3.5430000000000001</v>
      </c>
      <c r="J2422">
        <v>-0.29399999999999998</v>
      </c>
      <c r="K2422">
        <v>-1.2889999999999999</v>
      </c>
      <c r="L2422">
        <v>-2.286</v>
      </c>
      <c r="M2422">
        <v>-3.089</v>
      </c>
      <c r="N2422">
        <v>-3.266</v>
      </c>
      <c r="O2422">
        <v>1.123</v>
      </c>
      <c r="P2422">
        <v>1.1339999999999999</v>
      </c>
      <c r="Q2422">
        <v>1.1299999999999999</v>
      </c>
      <c r="R2422">
        <v>0.86</v>
      </c>
      <c r="S2422">
        <v>0.38300000000000001</v>
      </c>
    </row>
    <row r="2423" spans="1:19" x14ac:dyDescent="0.3">
      <c r="A2423">
        <v>180</v>
      </c>
      <c r="B2423">
        <v>-0.28899999999999998</v>
      </c>
      <c r="C2423">
        <v>-1.2889999999999999</v>
      </c>
      <c r="D2423">
        <v>-2.286</v>
      </c>
      <c r="E2423">
        <v>-3.09</v>
      </c>
      <c r="F2423">
        <v>-3.26</v>
      </c>
      <c r="G2423">
        <v>3.3</v>
      </c>
      <c r="H2423">
        <v>0</v>
      </c>
      <c r="I2423">
        <v>3.5430000000000001</v>
      </c>
      <c r="J2423">
        <v>-0.29599999999999999</v>
      </c>
      <c r="K2423">
        <v>-1.2889999999999999</v>
      </c>
      <c r="L2423">
        <v>-2.2869999999999999</v>
      </c>
      <c r="M2423">
        <v>-3.089</v>
      </c>
      <c r="N2423">
        <v>-3.2690000000000001</v>
      </c>
      <c r="O2423">
        <v>1.125</v>
      </c>
      <c r="P2423">
        <v>1.1379999999999999</v>
      </c>
      <c r="Q2423">
        <v>1.1319999999999999</v>
      </c>
      <c r="R2423">
        <v>0.86299999999999999</v>
      </c>
      <c r="S2423">
        <v>0.39</v>
      </c>
    </row>
    <row r="2424" spans="1:19" x14ac:dyDescent="0.3">
      <c r="A2424">
        <v>240</v>
      </c>
      <c r="B2424">
        <v>-0.28899999999999998</v>
      </c>
      <c r="C2424">
        <v>-1.2889999999999999</v>
      </c>
      <c r="D2424">
        <v>-2.286</v>
      </c>
      <c r="E2424">
        <v>-3.09</v>
      </c>
      <c r="F2424">
        <v>-3.26</v>
      </c>
      <c r="G2424">
        <v>3.3</v>
      </c>
      <c r="H2424">
        <v>0</v>
      </c>
      <c r="I2424">
        <v>3.5430000000000001</v>
      </c>
      <c r="J2424">
        <v>-0.29699999999999999</v>
      </c>
      <c r="K2424">
        <v>-1.2889999999999999</v>
      </c>
      <c r="L2424">
        <v>-2.286</v>
      </c>
      <c r="M2424">
        <v>-3.0880000000000001</v>
      </c>
      <c r="N2424">
        <v>-3.2719999999999998</v>
      </c>
      <c r="O2424">
        <v>1.127</v>
      </c>
      <c r="P2424">
        <v>1.1379999999999999</v>
      </c>
      <c r="Q2424">
        <v>1.133</v>
      </c>
      <c r="R2424">
        <v>0.86199999999999999</v>
      </c>
      <c r="S2424">
        <v>0.39600000000000002</v>
      </c>
    </row>
    <row r="2425" spans="1:19" x14ac:dyDescent="0.3">
      <c r="A2425">
        <v>300</v>
      </c>
      <c r="B2425">
        <v>-0.28899999999999998</v>
      </c>
      <c r="C2425">
        <v>-1.2889999999999999</v>
      </c>
      <c r="D2425">
        <v>-2.286</v>
      </c>
      <c r="E2425">
        <v>-3.09</v>
      </c>
      <c r="F2425">
        <v>-3.26</v>
      </c>
      <c r="G2425">
        <v>3.3</v>
      </c>
      <c r="H2425">
        <v>0</v>
      </c>
      <c r="I2425">
        <v>3.5430000000000001</v>
      </c>
      <c r="J2425">
        <v>-0.29699999999999999</v>
      </c>
      <c r="K2425">
        <v>-1.29</v>
      </c>
      <c r="L2425">
        <v>-2.2869999999999999</v>
      </c>
      <c r="M2425">
        <v>-3.0870000000000002</v>
      </c>
      <c r="N2425">
        <v>-3.2749999999999999</v>
      </c>
      <c r="O2425">
        <v>1.1279999999999999</v>
      </c>
      <c r="P2425">
        <v>1.137</v>
      </c>
      <c r="Q2425">
        <v>1.1339999999999999</v>
      </c>
      <c r="R2425">
        <v>0.86099999999999999</v>
      </c>
      <c r="S2425">
        <v>0.40200000000000002</v>
      </c>
    </row>
    <row r="2426" spans="1:19" x14ac:dyDescent="0.3">
      <c r="A2426">
        <v>360</v>
      </c>
      <c r="B2426">
        <v>-0.28899999999999998</v>
      </c>
      <c r="C2426">
        <v>-1.2889999999999999</v>
      </c>
      <c r="D2426">
        <v>-2.286</v>
      </c>
      <c r="E2426">
        <v>-3.09</v>
      </c>
      <c r="F2426">
        <v>-3.26</v>
      </c>
      <c r="G2426">
        <v>3.3</v>
      </c>
      <c r="H2426">
        <v>0</v>
      </c>
      <c r="I2426">
        <v>3.5430000000000001</v>
      </c>
      <c r="J2426">
        <v>-0.29699999999999999</v>
      </c>
      <c r="K2426">
        <v>-1.29</v>
      </c>
      <c r="L2426">
        <v>-2.2869999999999999</v>
      </c>
      <c r="M2426">
        <v>-3.0870000000000002</v>
      </c>
      <c r="N2426">
        <v>-3.278</v>
      </c>
      <c r="O2426">
        <v>1.1279999999999999</v>
      </c>
      <c r="P2426">
        <v>1.135</v>
      </c>
      <c r="Q2426">
        <v>1.1339999999999999</v>
      </c>
      <c r="R2426">
        <v>0.86299999999999999</v>
      </c>
      <c r="S2426">
        <v>0.40699999999999997</v>
      </c>
    </row>
    <row r="2427" spans="1:19" x14ac:dyDescent="0.3">
      <c r="A2427">
        <v>420</v>
      </c>
      <c r="B2427">
        <v>-0.28899999999999998</v>
      </c>
      <c r="C2427">
        <v>-1.2889999999999999</v>
      </c>
      <c r="D2427">
        <v>-2.286</v>
      </c>
      <c r="E2427">
        <v>-3.09</v>
      </c>
      <c r="F2427">
        <v>-3.26</v>
      </c>
      <c r="G2427">
        <v>3.3</v>
      </c>
      <c r="H2427">
        <v>0</v>
      </c>
      <c r="I2427">
        <v>3.5430000000000001</v>
      </c>
      <c r="J2427">
        <v>-0.29799999999999999</v>
      </c>
      <c r="K2427">
        <v>-1.2909999999999999</v>
      </c>
      <c r="L2427">
        <v>-2.2869999999999999</v>
      </c>
      <c r="M2427">
        <v>-3.0880000000000001</v>
      </c>
      <c r="N2427">
        <v>-3.2810000000000001</v>
      </c>
      <c r="O2427">
        <v>1.129</v>
      </c>
      <c r="P2427">
        <v>1.1339999999999999</v>
      </c>
      <c r="Q2427">
        <v>1.1339999999999999</v>
      </c>
      <c r="R2427">
        <v>0.86699999999999999</v>
      </c>
      <c r="S2427">
        <v>0.41099999999999998</v>
      </c>
    </row>
    <row r="2428" spans="1:19" x14ac:dyDescent="0.3">
      <c r="A2428">
        <v>480</v>
      </c>
      <c r="B2428">
        <v>-0.28899999999999998</v>
      </c>
      <c r="C2428">
        <v>-1.2889999999999999</v>
      </c>
      <c r="D2428">
        <v>-2.286</v>
      </c>
      <c r="E2428">
        <v>-3.09</v>
      </c>
      <c r="F2428">
        <v>-3.26</v>
      </c>
      <c r="G2428">
        <v>3.3</v>
      </c>
      <c r="H2428">
        <v>0</v>
      </c>
      <c r="I2428">
        <v>3.5430000000000001</v>
      </c>
      <c r="J2428">
        <v>-0.29799999999999999</v>
      </c>
      <c r="K2428">
        <v>-1.292</v>
      </c>
      <c r="L2428">
        <v>-2.2869999999999999</v>
      </c>
      <c r="M2428">
        <v>-3.089</v>
      </c>
      <c r="N2428">
        <v>-3.2839999999999998</v>
      </c>
      <c r="O2428">
        <v>1.129</v>
      </c>
      <c r="P2428">
        <v>1.133</v>
      </c>
      <c r="Q2428">
        <v>1.1339999999999999</v>
      </c>
      <c r="R2428">
        <v>0.87</v>
      </c>
      <c r="S2428">
        <v>0.41399999999999998</v>
      </c>
    </row>
    <row r="2429" spans="1:19" x14ac:dyDescent="0.3">
      <c r="A2429">
        <v>540</v>
      </c>
      <c r="B2429">
        <v>-0.28899999999999998</v>
      </c>
      <c r="C2429">
        <v>-1.2889999999999999</v>
      </c>
      <c r="D2429">
        <v>-2.286</v>
      </c>
      <c r="E2429">
        <v>-3.09</v>
      </c>
      <c r="F2429">
        <v>-3.26</v>
      </c>
      <c r="G2429">
        <v>3.3</v>
      </c>
      <c r="H2429">
        <v>0</v>
      </c>
      <c r="I2429">
        <v>3.5430000000000001</v>
      </c>
      <c r="J2429">
        <v>-0.29799999999999999</v>
      </c>
      <c r="K2429">
        <v>-1.292</v>
      </c>
      <c r="L2429">
        <v>-2.2869999999999999</v>
      </c>
      <c r="M2429">
        <v>-3.0910000000000002</v>
      </c>
      <c r="N2429">
        <v>-3.2869999999999999</v>
      </c>
      <c r="O2429">
        <v>1.1299999999999999</v>
      </c>
      <c r="P2429">
        <v>1.1319999999999999</v>
      </c>
      <c r="Q2429">
        <v>1.1339999999999999</v>
      </c>
      <c r="R2429">
        <v>0.874</v>
      </c>
      <c r="S2429">
        <v>0.41699999999999998</v>
      </c>
    </row>
    <row r="2430" spans="1:19" x14ac:dyDescent="0.3">
      <c r="A2430">
        <v>600</v>
      </c>
      <c r="B2430">
        <v>-0.28899999999999998</v>
      </c>
      <c r="C2430">
        <v>-1.2889999999999999</v>
      </c>
      <c r="D2430">
        <v>-2.286</v>
      </c>
      <c r="E2430">
        <v>-3.09</v>
      </c>
      <c r="F2430">
        <v>-3.26</v>
      </c>
      <c r="G2430">
        <v>3.3</v>
      </c>
      <c r="H2430">
        <v>0</v>
      </c>
      <c r="I2430">
        <v>3.5430000000000001</v>
      </c>
      <c r="J2430">
        <v>-0.29799999999999999</v>
      </c>
      <c r="K2430">
        <v>-1.2929999999999999</v>
      </c>
      <c r="L2430">
        <v>-2.2869999999999999</v>
      </c>
      <c r="M2430">
        <v>-3.093</v>
      </c>
      <c r="N2430">
        <v>-3.29</v>
      </c>
      <c r="O2430">
        <v>1.1299999999999999</v>
      </c>
      <c r="P2430">
        <v>1.1319999999999999</v>
      </c>
      <c r="Q2430">
        <v>1.1339999999999999</v>
      </c>
      <c r="R2430">
        <v>0.878</v>
      </c>
      <c r="S2430">
        <v>0.41799999999999998</v>
      </c>
    </row>
    <row r="2432" spans="1:19" x14ac:dyDescent="0.3">
      <c r="A2432" t="s">
        <v>0</v>
      </c>
      <c r="B2432" t="s">
        <v>188</v>
      </c>
    </row>
    <row r="2433" spans="1:19" x14ac:dyDescent="0.3">
      <c r="A2433">
        <v>0</v>
      </c>
      <c r="B2433">
        <v>-0.28899999999999998</v>
      </c>
      <c r="C2433">
        <v>-1.2889999999999999</v>
      </c>
      <c r="D2433">
        <v>-2.286</v>
      </c>
      <c r="E2433">
        <v>-3.09</v>
      </c>
      <c r="F2433">
        <v>-3.26</v>
      </c>
      <c r="G2433">
        <v>3.3</v>
      </c>
      <c r="H2433">
        <v>0</v>
      </c>
      <c r="I2433">
        <v>3.3460000000000001</v>
      </c>
      <c r="J2433">
        <v>-0.28899999999999998</v>
      </c>
      <c r="K2433">
        <v>-1.2889999999999999</v>
      </c>
      <c r="L2433">
        <v>-2.286</v>
      </c>
      <c r="M2433">
        <v>-3.09</v>
      </c>
      <c r="N2433">
        <v>-3.26</v>
      </c>
      <c r="O2433">
        <v>1.115</v>
      </c>
      <c r="P2433">
        <v>1.115</v>
      </c>
      <c r="Q2433">
        <v>1.1100000000000001</v>
      </c>
      <c r="R2433">
        <v>0.85</v>
      </c>
      <c r="S2433">
        <v>0.36599999999999999</v>
      </c>
    </row>
    <row r="2434" spans="1:19" x14ac:dyDescent="0.3">
      <c r="A2434">
        <v>60</v>
      </c>
      <c r="B2434">
        <v>-0.28899999999999998</v>
      </c>
      <c r="C2434">
        <v>-1.2889999999999999</v>
      </c>
      <c r="D2434">
        <v>-2.286</v>
      </c>
      <c r="E2434">
        <v>-3.09</v>
      </c>
      <c r="F2434">
        <v>-3.26</v>
      </c>
      <c r="G2434">
        <v>3.3</v>
      </c>
      <c r="H2434">
        <v>0</v>
      </c>
      <c r="I2434">
        <v>3.3460000000000001</v>
      </c>
      <c r="J2434">
        <v>-0.29299999999999998</v>
      </c>
      <c r="K2434">
        <v>-1.2889999999999999</v>
      </c>
      <c r="L2434">
        <v>-2.2869999999999999</v>
      </c>
      <c r="M2434">
        <v>-3.09</v>
      </c>
      <c r="N2434">
        <v>-3.26</v>
      </c>
      <c r="O2434">
        <v>1.1200000000000001</v>
      </c>
      <c r="P2434">
        <v>1.1299999999999999</v>
      </c>
      <c r="Q2434">
        <v>1.125</v>
      </c>
      <c r="R2434">
        <v>0.85499999999999998</v>
      </c>
      <c r="S2434">
        <v>0.36799999999999999</v>
      </c>
    </row>
    <row r="2435" spans="1:19" x14ac:dyDescent="0.3">
      <c r="A2435">
        <v>120</v>
      </c>
      <c r="B2435">
        <v>-0.28899999999999998</v>
      </c>
      <c r="C2435">
        <v>-1.2889999999999999</v>
      </c>
      <c r="D2435">
        <v>-2.286</v>
      </c>
      <c r="E2435">
        <v>-3.09</v>
      </c>
      <c r="F2435">
        <v>-3.26</v>
      </c>
      <c r="G2435">
        <v>3.3</v>
      </c>
      <c r="H2435">
        <v>0</v>
      </c>
      <c r="I2435">
        <v>3.3460000000000001</v>
      </c>
      <c r="J2435">
        <v>-0.29399999999999998</v>
      </c>
      <c r="K2435">
        <v>-1.2889999999999999</v>
      </c>
      <c r="L2435">
        <v>-2.286</v>
      </c>
      <c r="M2435">
        <v>-3.089</v>
      </c>
      <c r="N2435">
        <v>-3.26</v>
      </c>
      <c r="O2435">
        <v>1.123</v>
      </c>
      <c r="P2435">
        <v>1.1339999999999999</v>
      </c>
      <c r="Q2435">
        <v>1.1299999999999999</v>
      </c>
      <c r="R2435">
        <v>0.86</v>
      </c>
      <c r="S2435">
        <v>0.36899999999999999</v>
      </c>
    </row>
    <row r="2436" spans="1:19" x14ac:dyDescent="0.3">
      <c r="A2436">
        <v>180</v>
      </c>
      <c r="B2436">
        <v>-0.28899999999999998</v>
      </c>
      <c r="C2436">
        <v>-1.2889999999999999</v>
      </c>
      <c r="D2436">
        <v>-2.286</v>
      </c>
      <c r="E2436">
        <v>-3.09</v>
      </c>
      <c r="F2436">
        <v>-3.26</v>
      </c>
      <c r="G2436">
        <v>3.3</v>
      </c>
      <c r="H2436">
        <v>0</v>
      </c>
      <c r="I2436">
        <v>3.3460000000000001</v>
      </c>
      <c r="J2436">
        <v>-0.29599999999999999</v>
      </c>
      <c r="K2436">
        <v>-1.2889999999999999</v>
      </c>
      <c r="L2436">
        <v>-2.2869999999999999</v>
      </c>
      <c r="M2436">
        <v>-3.0880000000000001</v>
      </c>
      <c r="N2436">
        <v>-3.26</v>
      </c>
      <c r="O2436">
        <v>1.125</v>
      </c>
      <c r="P2436">
        <v>1.1379999999999999</v>
      </c>
      <c r="Q2436">
        <v>1.1319999999999999</v>
      </c>
      <c r="R2436">
        <v>0.86199999999999999</v>
      </c>
      <c r="S2436">
        <v>0.36899999999999999</v>
      </c>
    </row>
    <row r="2437" spans="1:19" x14ac:dyDescent="0.3">
      <c r="A2437">
        <v>240</v>
      </c>
      <c r="B2437">
        <v>-0.28899999999999998</v>
      </c>
      <c r="C2437">
        <v>-1.2889999999999999</v>
      </c>
      <c r="D2437">
        <v>-2.286</v>
      </c>
      <c r="E2437">
        <v>-3.09</v>
      </c>
      <c r="F2437">
        <v>-3.26</v>
      </c>
      <c r="G2437">
        <v>3.3</v>
      </c>
      <c r="H2437">
        <v>0</v>
      </c>
      <c r="I2437">
        <v>3.3460000000000001</v>
      </c>
      <c r="J2437">
        <v>-0.29699999999999999</v>
      </c>
      <c r="K2437">
        <v>-1.2889999999999999</v>
      </c>
      <c r="L2437">
        <v>-2.2869999999999999</v>
      </c>
      <c r="M2437">
        <v>-3.0880000000000001</v>
      </c>
      <c r="N2437">
        <v>-3.26</v>
      </c>
      <c r="O2437">
        <v>1.127</v>
      </c>
      <c r="P2437">
        <v>1.1379999999999999</v>
      </c>
      <c r="Q2437">
        <v>1.1339999999999999</v>
      </c>
      <c r="R2437">
        <v>0.86299999999999999</v>
      </c>
      <c r="S2437">
        <v>0.37</v>
      </c>
    </row>
    <row r="2438" spans="1:19" x14ac:dyDescent="0.3">
      <c r="A2438">
        <v>300</v>
      </c>
      <c r="B2438">
        <v>-0.28899999999999998</v>
      </c>
      <c r="C2438">
        <v>-1.2889999999999999</v>
      </c>
      <c r="D2438">
        <v>-2.286</v>
      </c>
      <c r="E2438">
        <v>-3.09</v>
      </c>
      <c r="F2438">
        <v>-3.26</v>
      </c>
      <c r="G2438">
        <v>3.3</v>
      </c>
      <c r="H2438">
        <v>0</v>
      </c>
      <c r="I2438">
        <v>3.3460000000000001</v>
      </c>
      <c r="J2438">
        <v>-0.29699999999999999</v>
      </c>
      <c r="K2438">
        <v>-1.29</v>
      </c>
      <c r="L2438">
        <v>-2.2869999999999999</v>
      </c>
      <c r="M2438">
        <v>-3.0880000000000001</v>
      </c>
      <c r="N2438">
        <v>-3.26</v>
      </c>
      <c r="O2438">
        <v>1.1279999999999999</v>
      </c>
      <c r="P2438">
        <v>1.137</v>
      </c>
      <c r="Q2438">
        <v>1.133</v>
      </c>
      <c r="R2438">
        <v>0.86399999999999999</v>
      </c>
      <c r="S2438">
        <v>0.371</v>
      </c>
    </row>
    <row r="2439" spans="1:19" x14ac:dyDescent="0.3">
      <c r="A2439">
        <v>360</v>
      </c>
      <c r="B2439">
        <v>-0.28899999999999998</v>
      </c>
      <c r="C2439">
        <v>-1.2889999999999999</v>
      </c>
      <c r="D2439">
        <v>-2.286</v>
      </c>
      <c r="E2439">
        <v>-3.09</v>
      </c>
      <c r="F2439">
        <v>-3.26</v>
      </c>
      <c r="G2439">
        <v>3.3</v>
      </c>
      <c r="H2439">
        <v>0</v>
      </c>
      <c r="I2439">
        <v>3.3460000000000001</v>
      </c>
      <c r="J2439">
        <v>-0.29699999999999999</v>
      </c>
      <c r="K2439">
        <v>-1.29</v>
      </c>
      <c r="L2439">
        <v>-2.2869999999999999</v>
      </c>
      <c r="M2439">
        <v>-3.0880000000000001</v>
      </c>
      <c r="N2439">
        <v>-3.26</v>
      </c>
      <c r="O2439">
        <v>1.1279999999999999</v>
      </c>
      <c r="P2439">
        <v>1.135</v>
      </c>
      <c r="Q2439">
        <v>1.1339999999999999</v>
      </c>
      <c r="R2439">
        <v>0.86399999999999999</v>
      </c>
      <c r="S2439">
        <v>0.373</v>
      </c>
    </row>
    <row r="2440" spans="1:19" x14ac:dyDescent="0.3">
      <c r="A2440">
        <v>420</v>
      </c>
      <c r="B2440">
        <v>-0.28899999999999998</v>
      </c>
      <c r="C2440">
        <v>-1.2889999999999999</v>
      </c>
      <c r="D2440">
        <v>-2.286</v>
      </c>
      <c r="E2440">
        <v>-3.09</v>
      </c>
      <c r="F2440">
        <v>-3.26</v>
      </c>
      <c r="G2440">
        <v>3.3</v>
      </c>
      <c r="H2440">
        <v>0</v>
      </c>
      <c r="I2440">
        <v>3.3460000000000001</v>
      </c>
      <c r="J2440">
        <v>-0.29799999999999999</v>
      </c>
      <c r="K2440">
        <v>-1.2909999999999999</v>
      </c>
      <c r="L2440">
        <v>-2.2869999999999999</v>
      </c>
      <c r="M2440">
        <v>-3.0880000000000001</v>
      </c>
      <c r="N2440">
        <v>-3.26</v>
      </c>
      <c r="O2440">
        <v>1.129</v>
      </c>
      <c r="P2440">
        <v>1.1339999999999999</v>
      </c>
      <c r="Q2440">
        <v>1.1339999999999999</v>
      </c>
      <c r="R2440">
        <v>0.86499999999999999</v>
      </c>
      <c r="S2440">
        <v>0.374</v>
      </c>
    </row>
    <row r="2441" spans="1:19" x14ac:dyDescent="0.3">
      <c r="A2441">
        <v>480</v>
      </c>
      <c r="B2441">
        <v>-0.28899999999999998</v>
      </c>
      <c r="C2441">
        <v>-1.2889999999999999</v>
      </c>
      <c r="D2441">
        <v>-2.286</v>
      </c>
      <c r="E2441">
        <v>-3.09</v>
      </c>
      <c r="F2441">
        <v>-3.26</v>
      </c>
      <c r="G2441">
        <v>3.3</v>
      </c>
      <c r="H2441">
        <v>0</v>
      </c>
      <c r="I2441">
        <v>3.3460000000000001</v>
      </c>
      <c r="J2441">
        <v>-0.29799999999999999</v>
      </c>
      <c r="K2441">
        <v>-1.292</v>
      </c>
      <c r="L2441">
        <v>-2.2869999999999999</v>
      </c>
      <c r="M2441">
        <v>-3.0870000000000002</v>
      </c>
      <c r="N2441">
        <v>-3.26</v>
      </c>
      <c r="O2441">
        <v>1.129</v>
      </c>
      <c r="P2441">
        <v>1.133</v>
      </c>
      <c r="Q2441">
        <v>1.1339999999999999</v>
      </c>
      <c r="R2441">
        <v>0.86399999999999999</v>
      </c>
      <c r="S2441">
        <v>0.375</v>
      </c>
    </row>
    <row r="2442" spans="1:19" x14ac:dyDescent="0.3">
      <c r="A2442">
        <v>540</v>
      </c>
      <c r="B2442">
        <v>-0.28899999999999998</v>
      </c>
      <c r="C2442">
        <v>-1.2889999999999999</v>
      </c>
      <c r="D2442">
        <v>-2.286</v>
      </c>
      <c r="E2442">
        <v>-3.09</v>
      </c>
      <c r="F2442">
        <v>-3.26</v>
      </c>
      <c r="G2442">
        <v>3.3</v>
      </c>
      <c r="H2442">
        <v>0</v>
      </c>
      <c r="I2442">
        <v>3.3460000000000001</v>
      </c>
      <c r="J2442">
        <v>-0.29799999999999999</v>
      </c>
      <c r="K2442">
        <v>-1.292</v>
      </c>
      <c r="L2442">
        <v>-2.2869999999999999</v>
      </c>
      <c r="M2442">
        <v>-3.0870000000000002</v>
      </c>
      <c r="N2442">
        <v>-3.26</v>
      </c>
      <c r="O2442">
        <v>1.1299999999999999</v>
      </c>
      <c r="P2442">
        <v>1.1319999999999999</v>
      </c>
      <c r="Q2442">
        <v>1.1339999999999999</v>
      </c>
      <c r="R2442">
        <v>0.86399999999999999</v>
      </c>
      <c r="S2442">
        <v>0.375</v>
      </c>
    </row>
    <row r="2443" spans="1:19" x14ac:dyDescent="0.3">
      <c r="A2443">
        <v>600</v>
      </c>
      <c r="B2443">
        <v>-0.28899999999999998</v>
      </c>
      <c r="C2443">
        <v>-1.2889999999999999</v>
      </c>
      <c r="D2443">
        <v>-2.286</v>
      </c>
      <c r="E2443">
        <v>-3.09</v>
      </c>
      <c r="F2443">
        <v>-3.26</v>
      </c>
      <c r="G2443">
        <v>3.3</v>
      </c>
      <c r="H2443">
        <v>0</v>
      </c>
      <c r="I2443">
        <v>3.3460000000000001</v>
      </c>
      <c r="J2443">
        <v>-0.29799999999999999</v>
      </c>
      <c r="K2443">
        <v>-1.2929999999999999</v>
      </c>
      <c r="L2443">
        <v>-2.2869999999999999</v>
      </c>
      <c r="M2443">
        <v>-3.0870000000000002</v>
      </c>
      <c r="N2443">
        <v>-3.26</v>
      </c>
      <c r="O2443">
        <v>1.1299999999999999</v>
      </c>
      <c r="P2443">
        <v>1.1319999999999999</v>
      </c>
      <c r="Q2443">
        <v>1.1339999999999999</v>
      </c>
      <c r="R2443">
        <v>0.86399999999999999</v>
      </c>
      <c r="S2443">
        <v>0.375</v>
      </c>
    </row>
    <row r="2445" spans="1:19" x14ac:dyDescent="0.3">
      <c r="A2445" t="s">
        <v>0</v>
      </c>
      <c r="B2445" t="s">
        <v>189</v>
      </c>
    </row>
    <row r="2446" spans="1:19" x14ac:dyDescent="0.3">
      <c r="A2446">
        <v>0</v>
      </c>
      <c r="B2446">
        <v>-0.28899999999999998</v>
      </c>
      <c r="C2446">
        <v>-1.2889999999999999</v>
      </c>
      <c r="D2446">
        <v>-2.286</v>
      </c>
      <c r="E2446">
        <v>-3.09</v>
      </c>
      <c r="F2446">
        <v>-3.26</v>
      </c>
      <c r="G2446">
        <v>3.3</v>
      </c>
      <c r="H2446">
        <v>0</v>
      </c>
      <c r="I2446">
        <v>3.1379999999999999</v>
      </c>
      <c r="J2446">
        <v>-0.28899999999999998</v>
      </c>
      <c r="K2446">
        <v>-1.2889999999999999</v>
      </c>
      <c r="L2446">
        <v>-2.286</v>
      </c>
      <c r="M2446">
        <v>-3.09</v>
      </c>
      <c r="N2446">
        <v>-3.26</v>
      </c>
      <c r="O2446">
        <v>1.115</v>
      </c>
      <c r="P2446">
        <v>1.115</v>
      </c>
      <c r="Q2446">
        <v>1.1100000000000001</v>
      </c>
      <c r="R2446">
        <v>0.85</v>
      </c>
      <c r="S2446">
        <v>0.36599999999999999</v>
      </c>
    </row>
    <row r="2447" spans="1:19" x14ac:dyDescent="0.3">
      <c r="A2447">
        <v>60</v>
      </c>
      <c r="B2447">
        <v>-0.28899999999999998</v>
      </c>
      <c r="C2447">
        <v>-1.2889999999999999</v>
      </c>
      <c r="D2447">
        <v>-2.286</v>
      </c>
      <c r="E2447">
        <v>-3.09</v>
      </c>
      <c r="F2447">
        <v>-3.26</v>
      </c>
      <c r="G2447">
        <v>3.3</v>
      </c>
      <c r="H2447">
        <v>0</v>
      </c>
      <c r="I2447">
        <v>3.1379999999999999</v>
      </c>
      <c r="J2447">
        <v>-0.29299999999999998</v>
      </c>
      <c r="K2447">
        <v>-1.2889999999999999</v>
      </c>
      <c r="L2447">
        <v>-2.286</v>
      </c>
      <c r="M2447">
        <v>-3.09</v>
      </c>
      <c r="N2447">
        <v>-3.2570000000000001</v>
      </c>
      <c r="O2447">
        <v>1.1200000000000001</v>
      </c>
      <c r="P2447">
        <v>1.1299999999999999</v>
      </c>
      <c r="Q2447">
        <v>1.125</v>
      </c>
      <c r="R2447">
        <v>0.85599999999999998</v>
      </c>
      <c r="S2447">
        <v>0.36</v>
      </c>
    </row>
    <row r="2448" spans="1:19" x14ac:dyDescent="0.3">
      <c r="A2448">
        <v>120</v>
      </c>
      <c r="B2448">
        <v>-0.28899999999999998</v>
      </c>
      <c r="C2448">
        <v>-1.2889999999999999</v>
      </c>
      <c r="D2448">
        <v>-2.286</v>
      </c>
      <c r="E2448">
        <v>-3.09</v>
      </c>
      <c r="F2448">
        <v>-3.26</v>
      </c>
      <c r="G2448">
        <v>3.3</v>
      </c>
      <c r="H2448">
        <v>0</v>
      </c>
      <c r="I2448">
        <v>3.1379999999999999</v>
      </c>
      <c r="J2448">
        <v>-0.29399999999999998</v>
      </c>
      <c r="K2448">
        <v>-1.2889999999999999</v>
      </c>
      <c r="L2448">
        <v>-2.286</v>
      </c>
      <c r="M2448">
        <v>-3.089</v>
      </c>
      <c r="N2448">
        <v>-3.254</v>
      </c>
      <c r="O2448">
        <v>1.123</v>
      </c>
      <c r="P2448">
        <v>1.1339999999999999</v>
      </c>
      <c r="Q2448">
        <v>1.1299999999999999</v>
      </c>
      <c r="R2448">
        <v>0.85899999999999999</v>
      </c>
      <c r="S2448">
        <v>0.35299999999999998</v>
      </c>
    </row>
    <row r="2449" spans="1:19" x14ac:dyDescent="0.3">
      <c r="A2449">
        <v>180</v>
      </c>
      <c r="B2449">
        <v>-0.28899999999999998</v>
      </c>
      <c r="C2449">
        <v>-1.2889999999999999</v>
      </c>
      <c r="D2449">
        <v>-2.286</v>
      </c>
      <c r="E2449">
        <v>-3.09</v>
      </c>
      <c r="F2449">
        <v>-3.26</v>
      </c>
      <c r="G2449">
        <v>3.3</v>
      </c>
      <c r="H2449">
        <v>0</v>
      </c>
      <c r="I2449">
        <v>3.1379999999999999</v>
      </c>
      <c r="J2449">
        <v>-0.29599999999999999</v>
      </c>
      <c r="K2449">
        <v>-1.2889999999999999</v>
      </c>
      <c r="L2449">
        <v>-2.2869999999999999</v>
      </c>
      <c r="M2449">
        <v>-3.0880000000000001</v>
      </c>
      <c r="N2449">
        <v>-3.2509999999999999</v>
      </c>
      <c r="O2449">
        <v>1.125</v>
      </c>
      <c r="P2449">
        <v>1.1379999999999999</v>
      </c>
      <c r="Q2449">
        <v>1.1319999999999999</v>
      </c>
      <c r="R2449">
        <v>0.86099999999999999</v>
      </c>
      <c r="S2449">
        <v>0.34799999999999998</v>
      </c>
    </row>
    <row r="2450" spans="1:19" x14ac:dyDescent="0.3">
      <c r="A2450">
        <v>240</v>
      </c>
      <c r="B2450">
        <v>-0.28899999999999998</v>
      </c>
      <c r="C2450">
        <v>-1.2889999999999999</v>
      </c>
      <c r="D2450">
        <v>-2.286</v>
      </c>
      <c r="E2450">
        <v>-3.09</v>
      </c>
      <c r="F2450">
        <v>-3.26</v>
      </c>
      <c r="G2450">
        <v>3.3</v>
      </c>
      <c r="H2450">
        <v>0</v>
      </c>
      <c r="I2450">
        <v>3.1379999999999999</v>
      </c>
      <c r="J2450">
        <v>-0.29699999999999999</v>
      </c>
      <c r="K2450">
        <v>-1.2889999999999999</v>
      </c>
      <c r="L2450">
        <v>-2.2869999999999999</v>
      </c>
      <c r="M2450">
        <v>-3.089</v>
      </c>
      <c r="N2450">
        <v>-3.2480000000000002</v>
      </c>
      <c r="O2450">
        <v>1.127</v>
      </c>
      <c r="P2450">
        <v>1.1379999999999999</v>
      </c>
      <c r="Q2450">
        <v>1.1339999999999999</v>
      </c>
      <c r="R2450">
        <v>0.86499999999999999</v>
      </c>
      <c r="S2450">
        <v>0.34300000000000003</v>
      </c>
    </row>
    <row r="2451" spans="1:19" x14ac:dyDescent="0.3">
      <c r="A2451">
        <v>300</v>
      </c>
      <c r="B2451">
        <v>-0.28899999999999998</v>
      </c>
      <c r="C2451">
        <v>-1.2889999999999999</v>
      </c>
      <c r="D2451">
        <v>-2.286</v>
      </c>
      <c r="E2451">
        <v>-3.09</v>
      </c>
      <c r="F2451">
        <v>-3.26</v>
      </c>
      <c r="G2451">
        <v>3.3</v>
      </c>
      <c r="H2451">
        <v>0</v>
      </c>
      <c r="I2451">
        <v>3.1379999999999999</v>
      </c>
      <c r="J2451">
        <v>-0.29699999999999999</v>
      </c>
      <c r="K2451">
        <v>-1.29</v>
      </c>
      <c r="L2451">
        <v>-2.2869999999999999</v>
      </c>
      <c r="M2451">
        <v>-3.089</v>
      </c>
      <c r="N2451">
        <v>-3.2450000000000001</v>
      </c>
      <c r="O2451">
        <v>1.1279999999999999</v>
      </c>
      <c r="P2451">
        <v>1.1359999999999999</v>
      </c>
      <c r="Q2451">
        <v>1.133</v>
      </c>
      <c r="R2451">
        <v>0.86599999999999999</v>
      </c>
      <c r="S2451">
        <v>0.34</v>
      </c>
    </row>
    <row r="2452" spans="1:19" x14ac:dyDescent="0.3">
      <c r="A2452">
        <v>360</v>
      </c>
      <c r="B2452">
        <v>-0.28899999999999998</v>
      </c>
      <c r="C2452">
        <v>-1.2889999999999999</v>
      </c>
      <c r="D2452">
        <v>-2.286</v>
      </c>
      <c r="E2452">
        <v>-3.09</v>
      </c>
      <c r="F2452">
        <v>-3.26</v>
      </c>
      <c r="G2452">
        <v>3.3</v>
      </c>
      <c r="H2452">
        <v>0</v>
      </c>
      <c r="I2452">
        <v>3.1379999999999999</v>
      </c>
      <c r="J2452">
        <v>-0.29699999999999999</v>
      </c>
      <c r="K2452">
        <v>-1.29</v>
      </c>
      <c r="L2452">
        <v>-2.2869999999999999</v>
      </c>
      <c r="M2452">
        <v>-3.0880000000000001</v>
      </c>
      <c r="N2452">
        <v>-3.242</v>
      </c>
      <c r="O2452">
        <v>1.1279999999999999</v>
      </c>
      <c r="P2452">
        <v>1.135</v>
      </c>
      <c r="Q2452">
        <v>1.1339999999999999</v>
      </c>
      <c r="R2452">
        <v>0.86399999999999999</v>
      </c>
      <c r="S2452">
        <v>0.33800000000000002</v>
      </c>
    </row>
    <row r="2453" spans="1:19" x14ac:dyDescent="0.3">
      <c r="A2453">
        <v>420</v>
      </c>
      <c r="B2453">
        <v>-0.28899999999999998</v>
      </c>
      <c r="C2453">
        <v>-1.2889999999999999</v>
      </c>
      <c r="D2453">
        <v>-2.286</v>
      </c>
      <c r="E2453">
        <v>-3.09</v>
      </c>
      <c r="F2453">
        <v>-3.26</v>
      </c>
      <c r="G2453">
        <v>3.3</v>
      </c>
      <c r="H2453">
        <v>0</v>
      </c>
      <c r="I2453">
        <v>3.1379999999999999</v>
      </c>
      <c r="J2453">
        <v>-0.29799999999999999</v>
      </c>
      <c r="K2453">
        <v>-1.2909999999999999</v>
      </c>
      <c r="L2453">
        <v>-2.2869999999999999</v>
      </c>
      <c r="M2453">
        <v>-3.0870000000000002</v>
      </c>
      <c r="N2453">
        <v>-3.2389999999999999</v>
      </c>
      <c r="O2453">
        <v>1.129</v>
      </c>
      <c r="P2453">
        <v>1.1339999999999999</v>
      </c>
      <c r="Q2453">
        <v>1.135</v>
      </c>
      <c r="R2453">
        <v>0.86099999999999999</v>
      </c>
      <c r="S2453">
        <v>0.33700000000000002</v>
      </c>
    </row>
    <row r="2454" spans="1:19" x14ac:dyDescent="0.3">
      <c r="A2454">
        <v>480</v>
      </c>
      <c r="B2454">
        <v>-0.28899999999999998</v>
      </c>
      <c r="C2454">
        <v>-1.2889999999999999</v>
      </c>
      <c r="D2454">
        <v>-2.286</v>
      </c>
      <c r="E2454">
        <v>-3.09</v>
      </c>
      <c r="F2454">
        <v>-3.26</v>
      </c>
      <c r="G2454">
        <v>3.3</v>
      </c>
      <c r="H2454">
        <v>0</v>
      </c>
      <c r="I2454">
        <v>3.1379999999999999</v>
      </c>
      <c r="J2454">
        <v>-0.29799999999999999</v>
      </c>
      <c r="K2454">
        <v>-1.292</v>
      </c>
      <c r="L2454">
        <v>-2.2869999999999999</v>
      </c>
      <c r="M2454">
        <v>-3.085</v>
      </c>
      <c r="N2454">
        <v>-3.2360000000000002</v>
      </c>
      <c r="O2454">
        <v>1.129</v>
      </c>
      <c r="P2454">
        <v>1.133</v>
      </c>
      <c r="Q2454">
        <v>1.135</v>
      </c>
      <c r="R2454">
        <v>0.85799999999999998</v>
      </c>
      <c r="S2454">
        <v>0.33500000000000002</v>
      </c>
    </row>
    <row r="2455" spans="1:19" x14ac:dyDescent="0.3">
      <c r="A2455">
        <v>540</v>
      </c>
      <c r="B2455">
        <v>-0.28899999999999998</v>
      </c>
      <c r="C2455">
        <v>-1.2889999999999999</v>
      </c>
      <c r="D2455">
        <v>-2.286</v>
      </c>
      <c r="E2455">
        <v>-3.09</v>
      </c>
      <c r="F2455">
        <v>-3.26</v>
      </c>
      <c r="G2455">
        <v>3.3</v>
      </c>
      <c r="H2455">
        <v>0</v>
      </c>
      <c r="I2455">
        <v>3.1379999999999999</v>
      </c>
      <c r="J2455">
        <v>-0.29799999999999999</v>
      </c>
      <c r="K2455">
        <v>-1.292</v>
      </c>
      <c r="L2455">
        <v>-2.2869999999999999</v>
      </c>
      <c r="M2455">
        <v>-3.0840000000000001</v>
      </c>
      <c r="N2455">
        <v>-3.2330000000000001</v>
      </c>
      <c r="O2455">
        <v>1.1299999999999999</v>
      </c>
      <c r="P2455">
        <v>1.1319999999999999</v>
      </c>
      <c r="Q2455">
        <v>1.1339999999999999</v>
      </c>
      <c r="R2455">
        <v>0.85399999999999998</v>
      </c>
      <c r="S2455">
        <v>0.33300000000000002</v>
      </c>
    </row>
    <row r="2456" spans="1:19" x14ac:dyDescent="0.3">
      <c r="A2456">
        <v>600</v>
      </c>
      <c r="B2456">
        <v>-0.28899999999999998</v>
      </c>
      <c r="C2456">
        <v>-1.2889999999999999</v>
      </c>
      <c r="D2456">
        <v>-2.286</v>
      </c>
      <c r="E2456">
        <v>-3.09</v>
      </c>
      <c r="F2456">
        <v>-3.26</v>
      </c>
      <c r="G2456">
        <v>3.3</v>
      </c>
      <c r="H2456">
        <v>0</v>
      </c>
      <c r="I2456">
        <v>3.1379999999999999</v>
      </c>
      <c r="J2456">
        <v>-0.29799999999999999</v>
      </c>
      <c r="K2456">
        <v>-1.2929999999999999</v>
      </c>
      <c r="L2456">
        <v>-2.2869999999999999</v>
      </c>
      <c r="M2456">
        <v>-3.0819999999999999</v>
      </c>
      <c r="N2456">
        <v>-3.23</v>
      </c>
      <c r="O2456">
        <v>1.1299999999999999</v>
      </c>
      <c r="P2456">
        <v>1.1319999999999999</v>
      </c>
      <c r="Q2456">
        <v>1.1339999999999999</v>
      </c>
      <c r="R2456">
        <v>0.85</v>
      </c>
      <c r="S2456">
        <v>0.33200000000000002</v>
      </c>
    </row>
    <row r="2458" spans="1:19" x14ac:dyDescent="0.3">
      <c r="A2458" t="s">
        <v>0</v>
      </c>
      <c r="B2458" t="s">
        <v>190</v>
      </c>
    </row>
    <row r="2459" spans="1:19" x14ac:dyDescent="0.3">
      <c r="A2459">
        <v>0</v>
      </c>
      <c r="B2459">
        <v>-0.28899999999999998</v>
      </c>
      <c r="C2459">
        <v>-1.2889999999999999</v>
      </c>
      <c r="D2459">
        <v>-2.286</v>
      </c>
      <c r="E2459">
        <v>-3.0840000000000001</v>
      </c>
      <c r="F2459">
        <v>-3.25</v>
      </c>
      <c r="G2459">
        <v>3.3</v>
      </c>
      <c r="H2459">
        <v>0</v>
      </c>
      <c r="I2459">
        <v>3.5470000000000002</v>
      </c>
      <c r="J2459">
        <v>-0.28899999999999998</v>
      </c>
      <c r="K2459">
        <v>-1.2889999999999999</v>
      </c>
      <c r="L2459">
        <v>-2.286</v>
      </c>
      <c r="M2459">
        <v>-3.0840000000000001</v>
      </c>
      <c r="N2459">
        <v>-3.25</v>
      </c>
      <c r="O2459">
        <v>1.115</v>
      </c>
      <c r="P2459">
        <v>1.115</v>
      </c>
      <c r="Q2459">
        <v>1.1100000000000001</v>
      </c>
      <c r="R2459">
        <v>0.84299999999999997</v>
      </c>
      <c r="S2459">
        <v>0.36299999999999999</v>
      </c>
    </row>
    <row r="2460" spans="1:19" x14ac:dyDescent="0.3">
      <c r="A2460">
        <v>60</v>
      </c>
      <c r="B2460">
        <v>-0.28899999999999998</v>
      </c>
      <c r="C2460">
        <v>-1.2889999999999999</v>
      </c>
      <c r="D2460">
        <v>-2.286</v>
      </c>
      <c r="E2460">
        <v>-3.0840000000000001</v>
      </c>
      <c r="F2460">
        <v>-3.25</v>
      </c>
      <c r="G2460">
        <v>3.3</v>
      </c>
      <c r="H2460">
        <v>0</v>
      </c>
      <c r="I2460">
        <v>3.5470000000000002</v>
      </c>
      <c r="J2460">
        <v>-0.29199999999999998</v>
      </c>
      <c r="K2460">
        <v>-1.2889999999999999</v>
      </c>
      <c r="L2460">
        <v>-2.2869999999999999</v>
      </c>
      <c r="M2460">
        <v>-3.0840000000000001</v>
      </c>
      <c r="N2460">
        <v>-3.2530000000000001</v>
      </c>
      <c r="O2460">
        <v>1.1200000000000001</v>
      </c>
      <c r="P2460">
        <v>1.131</v>
      </c>
      <c r="Q2460">
        <v>1.125</v>
      </c>
      <c r="R2460">
        <v>0.84799999999999998</v>
      </c>
      <c r="S2460">
        <v>0.373</v>
      </c>
    </row>
    <row r="2461" spans="1:19" x14ac:dyDescent="0.3">
      <c r="A2461">
        <v>120</v>
      </c>
      <c r="B2461">
        <v>-0.28899999999999998</v>
      </c>
      <c r="C2461">
        <v>-1.2889999999999999</v>
      </c>
      <c r="D2461">
        <v>-2.286</v>
      </c>
      <c r="E2461">
        <v>-3.0840000000000001</v>
      </c>
      <c r="F2461">
        <v>-3.25</v>
      </c>
      <c r="G2461">
        <v>3.3</v>
      </c>
      <c r="H2461">
        <v>0</v>
      </c>
      <c r="I2461">
        <v>3.5470000000000002</v>
      </c>
      <c r="J2461">
        <v>-0.29399999999999998</v>
      </c>
      <c r="K2461">
        <v>-1.2889999999999999</v>
      </c>
      <c r="L2461">
        <v>-2.286</v>
      </c>
      <c r="M2461">
        <v>-3.0830000000000002</v>
      </c>
      <c r="N2461">
        <v>-3.2559999999999998</v>
      </c>
      <c r="O2461">
        <v>1.123</v>
      </c>
      <c r="P2461">
        <v>1.1339999999999999</v>
      </c>
      <c r="Q2461">
        <v>1.1299999999999999</v>
      </c>
      <c r="R2461">
        <v>0.85499999999999998</v>
      </c>
      <c r="S2461">
        <v>0.38</v>
      </c>
    </row>
    <row r="2462" spans="1:19" x14ac:dyDescent="0.3">
      <c r="A2462">
        <v>180</v>
      </c>
      <c r="B2462">
        <v>-0.28899999999999998</v>
      </c>
      <c r="C2462">
        <v>-1.2889999999999999</v>
      </c>
      <c r="D2462">
        <v>-2.286</v>
      </c>
      <c r="E2462">
        <v>-3.0840000000000001</v>
      </c>
      <c r="F2462">
        <v>-3.25</v>
      </c>
      <c r="G2462">
        <v>3.3</v>
      </c>
      <c r="H2462">
        <v>0</v>
      </c>
      <c r="I2462">
        <v>3.5470000000000002</v>
      </c>
      <c r="J2462">
        <v>-0.29599999999999999</v>
      </c>
      <c r="K2462">
        <v>-1.2889999999999999</v>
      </c>
      <c r="L2462">
        <v>-2.286</v>
      </c>
      <c r="M2462">
        <v>-3.0830000000000002</v>
      </c>
      <c r="N2462">
        <v>-3.2589999999999999</v>
      </c>
      <c r="O2462">
        <v>1.125</v>
      </c>
      <c r="P2462">
        <v>1.1379999999999999</v>
      </c>
      <c r="Q2462">
        <v>1.131</v>
      </c>
      <c r="R2462">
        <v>0.85699999999999998</v>
      </c>
      <c r="S2462">
        <v>0.38700000000000001</v>
      </c>
    </row>
    <row r="2463" spans="1:19" x14ac:dyDescent="0.3">
      <c r="A2463">
        <v>240</v>
      </c>
      <c r="B2463">
        <v>-0.28899999999999998</v>
      </c>
      <c r="C2463">
        <v>-1.2889999999999999</v>
      </c>
      <c r="D2463">
        <v>-2.286</v>
      </c>
      <c r="E2463">
        <v>-3.0840000000000001</v>
      </c>
      <c r="F2463">
        <v>-3.25</v>
      </c>
      <c r="G2463">
        <v>3.3</v>
      </c>
      <c r="H2463">
        <v>0</v>
      </c>
      <c r="I2463">
        <v>3.5470000000000002</v>
      </c>
      <c r="J2463">
        <v>-0.29699999999999999</v>
      </c>
      <c r="K2463">
        <v>-1.2889999999999999</v>
      </c>
      <c r="L2463">
        <v>-2.286</v>
      </c>
      <c r="M2463">
        <v>-3.0819999999999999</v>
      </c>
      <c r="N2463">
        <v>-3.262</v>
      </c>
      <c r="O2463">
        <v>1.127</v>
      </c>
      <c r="P2463">
        <v>1.1379999999999999</v>
      </c>
      <c r="Q2463">
        <v>1.133</v>
      </c>
      <c r="R2463">
        <v>0.85499999999999998</v>
      </c>
      <c r="S2463">
        <v>0.39300000000000002</v>
      </c>
    </row>
    <row r="2464" spans="1:19" x14ac:dyDescent="0.3">
      <c r="A2464">
        <v>300</v>
      </c>
      <c r="B2464">
        <v>-0.28899999999999998</v>
      </c>
      <c r="C2464">
        <v>-1.2889999999999999</v>
      </c>
      <c r="D2464">
        <v>-2.286</v>
      </c>
      <c r="E2464">
        <v>-3.0840000000000001</v>
      </c>
      <c r="F2464">
        <v>-3.25</v>
      </c>
      <c r="G2464">
        <v>3.3</v>
      </c>
      <c r="H2464">
        <v>0</v>
      </c>
      <c r="I2464">
        <v>3.5470000000000002</v>
      </c>
      <c r="J2464">
        <v>-0.29699999999999999</v>
      </c>
      <c r="K2464">
        <v>-1.29</v>
      </c>
      <c r="L2464">
        <v>-2.2869999999999999</v>
      </c>
      <c r="M2464">
        <v>-3.081</v>
      </c>
      <c r="N2464">
        <v>-3.2650000000000001</v>
      </c>
      <c r="O2464">
        <v>1.1279999999999999</v>
      </c>
      <c r="P2464">
        <v>1.137</v>
      </c>
      <c r="Q2464">
        <v>1.133</v>
      </c>
      <c r="R2464">
        <v>0.85499999999999998</v>
      </c>
      <c r="S2464">
        <v>0.39900000000000002</v>
      </c>
    </row>
    <row r="2465" spans="1:19" x14ac:dyDescent="0.3">
      <c r="A2465">
        <v>360</v>
      </c>
      <c r="B2465">
        <v>-0.28899999999999998</v>
      </c>
      <c r="C2465">
        <v>-1.2889999999999999</v>
      </c>
      <c r="D2465">
        <v>-2.286</v>
      </c>
      <c r="E2465">
        <v>-3.0840000000000001</v>
      </c>
      <c r="F2465">
        <v>-3.25</v>
      </c>
      <c r="G2465">
        <v>3.3</v>
      </c>
      <c r="H2465">
        <v>0</v>
      </c>
      <c r="I2465">
        <v>3.5470000000000002</v>
      </c>
      <c r="J2465">
        <v>-0.29699999999999999</v>
      </c>
      <c r="K2465">
        <v>-1.29</v>
      </c>
      <c r="L2465">
        <v>-2.2869999999999999</v>
      </c>
      <c r="M2465">
        <v>-3.081</v>
      </c>
      <c r="N2465">
        <v>-3.2679999999999998</v>
      </c>
      <c r="O2465">
        <v>1.1279999999999999</v>
      </c>
      <c r="P2465">
        <v>1.135</v>
      </c>
      <c r="Q2465">
        <v>1.1339999999999999</v>
      </c>
      <c r="R2465">
        <v>0.85699999999999998</v>
      </c>
      <c r="S2465">
        <v>0.40500000000000003</v>
      </c>
    </row>
    <row r="2466" spans="1:19" x14ac:dyDescent="0.3">
      <c r="A2466">
        <v>420</v>
      </c>
      <c r="B2466">
        <v>-0.28899999999999998</v>
      </c>
      <c r="C2466">
        <v>-1.2889999999999999</v>
      </c>
      <c r="D2466">
        <v>-2.286</v>
      </c>
      <c r="E2466">
        <v>-3.0840000000000001</v>
      </c>
      <c r="F2466">
        <v>-3.25</v>
      </c>
      <c r="G2466">
        <v>3.3</v>
      </c>
      <c r="H2466">
        <v>0</v>
      </c>
      <c r="I2466">
        <v>3.5470000000000002</v>
      </c>
      <c r="J2466">
        <v>-0.29799999999999999</v>
      </c>
      <c r="K2466">
        <v>-1.2909999999999999</v>
      </c>
      <c r="L2466">
        <v>-2.2869999999999999</v>
      </c>
      <c r="M2466">
        <v>-3.0819999999999999</v>
      </c>
      <c r="N2466">
        <v>-3.2709999999999999</v>
      </c>
      <c r="O2466">
        <v>1.129</v>
      </c>
      <c r="P2466">
        <v>1.1339999999999999</v>
      </c>
      <c r="Q2466">
        <v>1.1339999999999999</v>
      </c>
      <c r="R2466">
        <v>0.86</v>
      </c>
      <c r="S2466">
        <v>0.40899999999999997</v>
      </c>
    </row>
    <row r="2467" spans="1:19" x14ac:dyDescent="0.3">
      <c r="A2467">
        <v>480</v>
      </c>
      <c r="B2467">
        <v>-0.28899999999999998</v>
      </c>
      <c r="C2467">
        <v>-1.2889999999999999</v>
      </c>
      <c r="D2467">
        <v>-2.286</v>
      </c>
      <c r="E2467">
        <v>-3.0840000000000001</v>
      </c>
      <c r="F2467">
        <v>-3.25</v>
      </c>
      <c r="G2467">
        <v>3.3</v>
      </c>
      <c r="H2467">
        <v>0</v>
      </c>
      <c r="I2467">
        <v>3.5470000000000002</v>
      </c>
      <c r="J2467">
        <v>-0.29799999999999999</v>
      </c>
      <c r="K2467">
        <v>-1.292</v>
      </c>
      <c r="L2467">
        <v>-2.2869999999999999</v>
      </c>
      <c r="M2467">
        <v>-3.0830000000000002</v>
      </c>
      <c r="N2467">
        <v>-3.274</v>
      </c>
      <c r="O2467">
        <v>1.129</v>
      </c>
      <c r="P2467">
        <v>1.133</v>
      </c>
      <c r="Q2467">
        <v>1.1339999999999999</v>
      </c>
      <c r="R2467">
        <v>0.86399999999999999</v>
      </c>
      <c r="S2467">
        <v>0.41199999999999998</v>
      </c>
    </row>
    <row r="2468" spans="1:19" x14ac:dyDescent="0.3">
      <c r="A2468">
        <v>540</v>
      </c>
      <c r="B2468">
        <v>-0.28899999999999998</v>
      </c>
      <c r="C2468">
        <v>-1.2889999999999999</v>
      </c>
      <c r="D2468">
        <v>-2.286</v>
      </c>
      <c r="E2468">
        <v>-3.0840000000000001</v>
      </c>
      <c r="F2468">
        <v>-3.25</v>
      </c>
      <c r="G2468">
        <v>3.3</v>
      </c>
      <c r="H2468">
        <v>0</v>
      </c>
      <c r="I2468">
        <v>3.5470000000000002</v>
      </c>
      <c r="J2468">
        <v>-0.29799999999999999</v>
      </c>
      <c r="K2468">
        <v>-1.292</v>
      </c>
      <c r="L2468">
        <v>-2.2869999999999999</v>
      </c>
      <c r="M2468">
        <v>-3.085</v>
      </c>
      <c r="N2468">
        <v>-3.2770000000000001</v>
      </c>
      <c r="O2468">
        <v>1.1299999999999999</v>
      </c>
      <c r="P2468">
        <v>1.1319999999999999</v>
      </c>
      <c r="Q2468">
        <v>1.1339999999999999</v>
      </c>
      <c r="R2468">
        <v>0.86699999999999999</v>
      </c>
      <c r="S2468">
        <v>0.41399999999999998</v>
      </c>
    </row>
    <row r="2469" spans="1:19" x14ac:dyDescent="0.3">
      <c r="A2469">
        <v>600</v>
      </c>
      <c r="B2469">
        <v>-0.28899999999999998</v>
      </c>
      <c r="C2469">
        <v>-1.2889999999999999</v>
      </c>
      <c r="D2469">
        <v>-2.286</v>
      </c>
      <c r="E2469">
        <v>-3.0840000000000001</v>
      </c>
      <c r="F2469">
        <v>-3.25</v>
      </c>
      <c r="G2469">
        <v>3.3</v>
      </c>
      <c r="H2469">
        <v>0</v>
      </c>
      <c r="I2469">
        <v>3.5470000000000002</v>
      </c>
      <c r="J2469">
        <v>-0.29799999999999999</v>
      </c>
      <c r="K2469">
        <v>-1.2929999999999999</v>
      </c>
      <c r="L2469">
        <v>-2.2869999999999999</v>
      </c>
      <c r="M2469">
        <v>-3.0859999999999999</v>
      </c>
      <c r="N2469">
        <v>-3.28</v>
      </c>
      <c r="O2469">
        <v>1.1299999999999999</v>
      </c>
      <c r="P2469">
        <v>1.131</v>
      </c>
      <c r="Q2469">
        <v>1.1339999999999999</v>
      </c>
      <c r="R2469">
        <v>0.871</v>
      </c>
      <c r="S2469">
        <v>0.41499999999999998</v>
      </c>
    </row>
    <row r="2471" spans="1:19" x14ac:dyDescent="0.3">
      <c r="A2471" t="s">
        <v>0</v>
      </c>
      <c r="B2471" t="s">
        <v>191</v>
      </c>
    </row>
    <row r="2472" spans="1:19" x14ac:dyDescent="0.3">
      <c r="A2472">
        <v>0</v>
      </c>
      <c r="B2472">
        <v>-0.28899999999999998</v>
      </c>
      <c r="C2472">
        <v>-1.2889999999999999</v>
      </c>
      <c r="D2472">
        <v>-2.286</v>
      </c>
      <c r="E2472">
        <v>-3.0840000000000001</v>
      </c>
      <c r="F2472">
        <v>-3.25</v>
      </c>
      <c r="G2472">
        <v>3.3</v>
      </c>
      <c r="H2472">
        <v>0</v>
      </c>
      <c r="I2472">
        <v>3.3479999999999999</v>
      </c>
      <c r="J2472">
        <v>-0.28899999999999998</v>
      </c>
      <c r="K2472">
        <v>-1.2889999999999999</v>
      </c>
      <c r="L2472">
        <v>-2.286</v>
      </c>
      <c r="M2472">
        <v>-3.0840000000000001</v>
      </c>
      <c r="N2472">
        <v>-3.25</v>
      </c>
      <c r="O2472">
        <v>1.115</v>
      </c>
      <c r="P2472">
        <v>1.115</v>
      </c>
      <c r="Q2472">
        <v>1.1100000000000001</v>
      </c>
      <c r="R2472">
        <v>0.84299999999999997</v>
      </c>
      <c r="S2472">
        <v>0.36299999999999999</v>
      </c>
    </row>
    <row r="2473" spans="1:19" x14ac:dyDescent="0.3">
      <c r="A2473">
        <v>60</v>
      </c>
      <c r="B2473">
        <v>-0.28899999999999998</v>
      </c>
      <c r="C2473">
        <v>-1.2889999999999999</v>
      </c>
      <c r="D2473">
        <v>-2.286</v>
      </c>
      <c r="E2473">
        <v>-3.0840000000000001</v>
      </c>
      <c r="F2473">
        <v>-3.25</v>
      </c>
      <c r="G2473">
        <v>3.3</v>
      </c>
      <c r="H2473">
        <v>0</v>
      </c>
      <c r="I2473">
        <v>3.3479999999999999</v>
      </c>
      <c r="J2473">
        <v>-0.29299999999999998</v>
      </c>
      <c r="K2473">
        <v>-1.2889999999999999</v>
      </c>
      <c r="L2473">
        <v>-2.286</v>
      </c>
      <c r="M2473">
        <v>-3.0840000000000001</v>
      </c>
      <c r="N2473">
        <v>-3.25</v>
      </c>
      <c r="O2473">
        <v>1.1200000000000001</v>
      </c>
      <c r="P2473">
        <v>1.1299999999999999</v>
      </c>
      <c r="Q2473">
        <v>1.125</v>
      </c>
      <c r="R2473">
        <v>0.84899999999999998</v>
      </c>
      <c r="S2473">
        <v>0.36499999999999999</v>
      </c>
    </row>
    <row r="2474" spans="1:19" x14ac:dyDescent="0.3">
      <c r="A2474">
        <v>120</v>
      </c>
      <c r="B2474">
        <v>-0.28899999999999998</v>
      </c>
      <c r="C2474">
        <v>-1.2889999999999999</v>
      </c>
      <c r="D2474">
        <v>-2.286</v>
      </c>
      <c r="E2474">
        <v>-3.0840000000000001</v>
      </c>
      <c r="F2474">
        <v>-3.25</v>
      </c>
      <c r="G2474">
        <v>3.3</v>
      </c>
      <c r="H2474">
        <v>0</v>
      </c>
      <c r="I2474">
        <v>3.3479999999999999</v>
      </c>
      <c r="J2474">
        <v>-0.29399999999999998</v>
      </c>
      <c r="K2474">
        <v>-1.2889999999999999</v>
      </c>
      <c r="L2474">
        <v>-2.286</v>
      </c>
      <c r="M2474">
        <v>-3.0830000000000002</v>
      </c>
      <c r="N2474">
        <v>-3.25</v>
      </c>
      <c r="O2474">
        <v>1.123</v>
      </c>
      <c r="P2474">
        <v>1.1339999999999999</v>
      </c>
      <c r="Q2474">
        <v>1.1299999999999999</v>
      </c>
      <c r="R2474">
        <v>0.85399999999999998</v>
      </c>
      <c r="S2474">
        <v>0.36599999999999999</v>
      </c>
    </row>
    <row r="2475" spans="1:19" x14ac:dyDescent="0.3">
      <c r="A2475">
        <v>180</v>
      </c>
      <c r="B2475">
        <v>-0.28899999999999998</v>
      </c>
      <c r="C2475">
        <v>-1.2889999999999999</v>
      </c>
      <c r="D2475">
        <v>-2.286</v>
      </c>
      <c r="E2475">
        <v>-3.0840000000000001</v>
      </c>
      <c r="F2475">
        <v>-3.25</v>
      </c>
      <c r="G2475">
        <v>3.3</v>
      </c>
      <c r="H2475">
        <v>0</v>
      </c>
      <c r="I2475">
        <v>3.3479999999999999</v>
      </c>
      <c r="J2475">
        <v>-0.29599999999999999</v>
      </c>
      <c r="K2475">
        <v>-1.2889999999999999</v>
      </c>
      <c r="L2475">
        <v>-2.286</v>
      </c>
      <c r="M2475">
        <v>-3.0819999999999999</v>
      </c>
      <c r="N2475">
        <v>-3.25</v>
      </c>
      <c r="O2475">
        <v>1.125</v>
      </c>
      <c r="P2475">
        <v>1.1379999999999999</v>
      </c>
      <c r="Q2475">
        <v>1.131</v>
      </c>
      <c r="R2475">
        <v>0.85599999999999998</v>
      </c>
      <c r="S2475">
        <v>0.36599999999999999</v>
      </c>
    </row>
    <row r="2476" spans="1:19" x14ac:dyDescent="0.3">
      <c r="A2476">
        <v>240</v>
      </c>
      <c r="B2476">
        <v>-0.28899999999999998</v>
      </c>
      <c r="C2476">
        <v>-1.2889999999999999</v>
      </c>
      <c r="D2476">
        <v>-2.286</v>
      </c>
      <c r="E2476">
        <v>-3.0840000000000001</v>
      </c>
      <c r="F2476">
        <v>-3.25</v>
      </c>
      <c r="G2476">
        <v>3.3</v>
      </c>
      <c r="H2476">
        <v>0</v>
      </c>
      <c r="I2476">
        <v>3.3479999999999999</v>
      </c>
      <c r="J2476">
        <v>-0.29699999999999999</v>
      </c>
      <c r="K2476">
        <v>-1.2889999999999999</v>
      </c>
      <c r="L2476">
        <v>-2.286</v>
      </c>
      <c r="M2476">
        <v>-3.0819999999999999</v>
      </c>
      <c r="N2476">
        <v>-3.25</v>
      </c>
      <c r="O2476">
        <v>1.127</v>
      </c>
      <c r="P2476">
        <v>1.1379999999999999</v>
      </c>
      <c r="Q2476">
        <v>1.133</v>
      </c>
      <c r="R2476">
        <v>0.85699999999999998</v>
      </c>
      <c r="S2476">
        <v>0.36699999999999999</v>
      </c>
    </row>
    <row r="2477" spans="1:19" x14ac:dyDescent="0.3">
      <c r="A2477">
        <v>300</v>
      </c>
      <c r="B2477">
        <v>-0.28899999999999998</v>
      </c>
      <c r="C2477">
        <v>-1.2889999999999999</v>
      </c>
      <c r="D2477">
        <v>-2.286</v>
      </c>
      <c r="E2477">
        <v>-3.0840000000000001</v>
      </c>
      <c r="F2477">
        <v>-3.25</v>
      </c>
      <c r="G2477">
        <v>3.3</v>
      </c>
      <c r="H2477">
        <v>0</v>
      </c>
      <c r="I2477">
        <v>3.3479999999999999</v>
      </c>
      <c r="J2477">
        <v>-0.29699999999999999</v>
      </c>
      <c r="K2477">
        <v>-1.29</v>
      </c>
      <c r="L2477">
        <v>-2.2869999999999999</v>
      </c>
      <c r="M2477">
        <v>-3.0819999999999999</v>
      </c>
      <c r="N2477">
        <v>-3.25</v>
      </c>
      <c r="O2477">
        <v>1.1279999999999999</v>
      </c>
      <c r="P2477">
        <v>1.137</v>
      </c>
      <c r="Q2477">
        <v>1.133</v>
      </c>
      <c r="R2477">
        <v>0.85699999999999998</v>
      </c>
      <c r="S2477">
        <v>0.36799999999999999</v>
      </c>
    </row>
    <row r="2478" spans="1:19" x14ac:dyDescent="0.3">
      <c r="A2478">
        <v>360</v>
      </c>
      <c r="B2478">
        <v>-0.28899999999999998</v>
      </c>
      <c r="C2478">
        <v>-1.2889999999999999</v>
      </c>
      <c r="D2478">
        <v>-2.286</v>
      </c>
      <c r="E2478">
        <v>-3.0840000000000001</v>
      </c>
      <c r="F2478">
        <v>-3.25</v>
      </c>
      <c r="G2478">
        <v>3.3</v>
      </c>
      <c r="H2478">
        <v>0</v>
      </c>
      <c r="I2478">
        <v>3.3479999999999999</v>
      </c>
      <c r="J2478">
        <v>-0.29699999999999999</v>
      </c>
      <c r="K2478">
        <v>-1.29</v>
      </c>
      <c r="L2478">
        <v>-2.2869999999999999</v>
      </c>
      <c r="M2478">
        <v>-3.0819999999999999</v>
      </c>
      <c r="N2478">
        <v>-3.25</v>
      </c>
      <c r="O2478">
        <v>1.1279999999999999</v>
      </c>
      <c r="P2478">
        <v>1.135</v>
      </c>
      <c r="Q2478">
        <v>1.133</v>
      </c>
      <c r="R2478">
        <v>0.85799999999999998</v>
      </c>
      <c r="S2478">
        <v>0.37</v>
      </c>
    </row>
    <row r="2479" spans="1:19" x14ac:dyDescent="0.3">
      <c r="A2479">
        <v>420</v>
      </c>
      <c r="B2479">
        <v>-0.28899999999999998</v>
      </c>
      <c r="C2479">
        <v>-1.2889999999999999</v>
      </c>
      <c r="D2479">
        <v>-2.286</v>
      </c>
      <c r="E2479">
        <v>-3.0840000000000001</v>
      </c>
      <c r="F2479">
        <v>-3.25</v>
      </c>
      <c r="G2479">
        <v>3.3</v>
      </c>
      <c r="H2479">
        <v>0</v>
      </c>
      <c r="I2479">
        <v>3.3479999999999999</v>
      </c>
      <c r="J2479">
        <v>-0.29799999999999999</v>
      </c>
      <c r="K2479">
        <v>-1.2909999999999999</v>
      </c>
      <c r="L2479">
        <v>-2.2869999999999999</v>
      </c>
      <c r="M2479">
        <v>-3.0819999999999999</v>
      </c>
      <c r="N2479">
        <v>-3.25</v>
      </c>
      <c r="O2479">
        <v>1.129</v>
      </c>
      <c r="P2479">
        <v>1.1339999999999999</v>
      </c>
      <c r="Q2479">
        <v>1.1339999999999999</v>
      </c>
      <c r="R2479">
        <v>0.85799999999999998</v>
      </c>
      <c r="S2479">
        <v>0.372</v>
      </c>
    </row>
    <row r="2480" spans="1:19" x14ac:dyDescent="0.3">
      <c r="A2480">
        <v>480</v>
      </c>
      <c r="B2480">
        <v>-0.28899999999999998</v>
      </c>
      <c r="C2480">
        <v>-1.2889999999999999</v>
      </c>
      <c r="D2480">
        <v>-2.286</v>
      </c>
      <c r="E2480">
        <v>-3.0840000000000001</v>
      </c>
      <c r="F2480">
        <v>-3.25</v>
      </c>
      <c r="G2480">
        <v>3.3</v>
      </c>
      <c r="H2480">
        <v>0</v>
      </c>
      <c r="I2480">
        <v>3.3479999999999999</v>
      </c>
      <c r="J2480">
        <v>-0.29799999999999999</v>
      </c>
      <c r="K2480">
        <v>-1.292</v>
      </c>
      <c r="L2480">
        <v>-2.2869999999999999</v>
      </c>
      <c r="M2480">
        <v>-3.0819999999999999</v>
      </c>
      <c r="N2480">
        <v>-3.25</v>
      </c>
      <c r="O2480">
        <v>1.129</v>
      </c>
      <c r="P2480">
        <v>1.133</v>
      </c>
      <c r="Q2480">
        <v>1.1339999999999999</v>
      </c>
      <c r="R2480">
        <v>0.85799999999999998</v>
      </c>
      <c r="S2480">
        <v>0.372</v>
      </c>
    </row>
    <row r="2481" spans="1:19" x14ac:dyDescent="0.3">
      <c r="A2481">
        <v>540</v>
      </c>
      <c r="B2481">
        <v>-0.28899999999999998</v>
      </c>
      <c r="C2481">
        <v>-1.2889999999999999</v>
      </c>
      <c r="D2481">
        <v>-2.286</v>
      </c>
      <c r="E2481">
        <v>-3.0840000000000001</v>
      </c>
      <c r="F2481">
        <v>-3.25</v>
      </c>
      <c r="G2481">
        <v>3.3</v>
      </c>
      <c r="H2481">
        <v>0</v>
      </c>
      <c r="I2481">
        <v>3.3479999999999999</v>
      </c>
      <c r="J2481">
        <v>-0.29799999999999999</v>
      </c>
      <c r="K2481">
        <v>-1.292</v>
      </c>
      <c r="L2481">
        <v>-2.2869999999999999</v>
      </c>
      <c r="M2481">
        <v>-3.0819999999999999</v>
      </c>
      <c r="N2481">
        <v>-3.25</v>
      </c>
      <c r="O2481">
        <v>1.1299999999999999</v>
      </c>
      <c r="P2481">
        <v>1.1319999999999999</v>
      </c>
      <c r="Q2481">
        <v>1.1339999999999999</v>
      </c>
      <c r="R2481">
        <v>0.85799999999999998</v>
      </c>
      <c r="S2481">
        <v>0.372</v>
      </c>
    </row>
    <row r="2482" spans="1:19" x14ac:dyDescent="0.3">
      <c r="A2482">
        <v>600</v>
      </c>
      <c r="B2482">
        <v>-0.28899999999999998</v>
      </c>
      <c r="C2482">
        <v>-1.2889999999999999</v>
      </c>
      <c r="D2482">
        <v>-2.286</v>
      </c>
      <c r="E2482">
        <v>-3.0840000000000001</v>
      </c>
      <c r="F2482">
        <v>-3.25</v>
      </c>
      <c r="G2482">
        <v>3.3</v>
      </c>
      <c r="H2482">
        <v>0</v>
      </c>
      <c r="I2482">
        <v>3.3479999999999999</v>
      </c>
      <c r="J2482">
        <v>-0.29799999999999999</v>
      </c>
      <c r="K2482">
        <v>-1.2929999999999999</v>
      </c>
      <c r="L2482">
        <v>-2.2869999999999999</v>
      </c>
      <c r="M2482">
        <v>-3.0819999999999999</v>
      </c>
      <c r="N2482">
        <v>-3.25</v>
      </c>
      <c r="O2482">
        <v>1.1299999999999999</v>
      </c>
      <c r="P2482">
        <v>1.1319999999999999</v>
      </c>
      <c r="Q2482">
        <v>1.1339999999999999</v>
      </c>
      <c r="R2482">
        <v>0.85799999999999998</v>
      </c>
      <c r="S2482">
        <v>0.372</v>
      </c>
    </row>
    <row r="2484" spans="1:19" x14ac:dyDescent="0.3">
      <c r="A2484" t="s">
        <v>0</v>
      </c>
      <c r="B2484" t="s">
        <v>192</v>
      </c>
    </row>
    <row r="2485" spans="1:19" x14ac:dyDescent="0.3">
      <c r="A2485">
        <v>0</v>
      </c>
      <c r="B2485">
        <v>-0.28899999999999998</v>
      </c>
      <c r="C2485">
        <v>-1.2889999999999999</v>
      </c>
      <c r="D2485">
        <v>-2.286</v>
      </c>
      <c r="E2485">
        <v>-3.0840000000000001</v>
      </c>
      <c r="F2485">
        <v>-3.25</v>
      </c>
      <c r="G2485">
        <v>3.3</v>
      </c>
      <c r="H2485">
        <v>0</v>
      </c>
      <c r="I2485">
        <v>3.1379999999999999</v>
      </c>
      <c r="J2485">
        <v>-0.28899999999999998</v>
      </c>
      <c r="K2485">
        <v>-1.2889999999999999</v>
      </c>
      <c r="L2485">
        <v>-2.286</v>
      </c>
      <c r="M2485">
        <v>-3.0840000000000001</v>
      </c>
      <c r="N2485">
        <v>-3.25</v>
      </c>
      <c r="O2485">
        <v>1.115</v>
      </c>
      <c r="P2485">
        <v>1.115</v>
      </c>
      <c r="Q2485">
        <v>1.1100000000000001</v>
      </c>
      <c r="R2485">
        <v>0.84299999999999997</v>
      </c>
      <c r="S2485">
        <v>0.36299999999999999</v>
      </c>
    </row>
    <row r="2486" spans="1:19" x14ac:dyDescent="0.3">
      <c r="A2486">
        <v>60</v>
      </c>
      <c r="B2486">
        <v>-0.28899999999999998</v>
      </c>
      <c r="C2486">
        <v>-1.2889999999999999</v>
      </c>
      <c r="D2486">
        <v>-2.286</v>
      </c>
      <c r="E2486">
        <v>-3.0840000000000001</v>
      </c>
      <c r="F2486">
        <v>-3.25</v>
      </c>
      <c r="G2486">
        <v>3.3</v>
      </c>
      <c r="H2486">
        <v>0</v>
      </c>
      <c r="I2486">
        <v>3.1379999999999999</v>
      </c>
      <c r="J2486">
        <v>-0.29299999999999998</v>
      </c>
      <c r="K2486">
        <v>-1.2889999999999999</v>
      </c>
      <c r="L2486">
        <v>-2.286</v>
      </c>
      <c r="M2486">
        <v>-3.0840000000000001</v>
      </c>
      <c r="N2486">
        <v>-3.2469999999999999</v>
      </c>
      <c r="O2486">
        <v>1.1200000000000001</v>
      </c>
      <c r="P2486">
        <v>1.1299999999999999</v>
      </c>
      <c r="Q2486">
        <v>1.1240000000000001</v>
      </c>
      <c r="R2486">
        <v>0.85</v>
      </c>
      <c r="S2486">
        <v>0.35699999999999998</v>
      </c>
    </row>
    <row r="2487" spans="1:19" x14ac:dyDescent="0.3">
      <c r="A2487">
        <v>120</v>
      </c>
      <c r="B2487">
        <v>-0.28899999999999998</v>
      </c>
      <c r="C2487">
        <v>-1.2889999999999999</v>
      </c>
      <c r="D2487">
        <v>-2.286</v>
      </c>
      <c r="E2487">
        <v>-3.0840000000000001</v>
      </c>
      <c r="F2487">
        <v>-3.25</v>
      </c>
      <c r="G2487">
        <v>3.3</v>
      </c>
      <c r="H2487">
        <v>0</v>
      </c>
      <c r="I2487">
        <v>3.1379999999999999</v>
      </c>
      <c r="J2487">
        <v>-0.29399999999999998</v>
      </c>
      <c r="K2487">
        <v>-1.2889999999999999</v>
      </c>
      <c r="L2487">
        <v>-2.286</v>
      </c>
      <c r="M2487">
        <v>-3.0830000000000002</v>
      </c>
      <c r="N2487">
        <v>-3.2440000000000002</v>
      </c>
      <c r="O2487">
        <v>1.123</v>
      </c>
      <c r="P2487">
        <v>1.1339999999999999</v>
      </c>
      <c r="Q2487">
        <v>1.1299999999999999</v>
      </c>
      <c r="R2487">
        <v>0.85299999999999998</v>
      </c>
      <c r="S2487">
        <v>0.35</v>
      </c>
    </row>
    <row r="2488" spans="1:19" x14ac:dyDescent="0.3">
      <c r="A2488">
        <v>180</v>
      </c>
      <c r="B2488">
        <v>-0.28899999999999998</v>
      </c>
      <c r="C2488">
        <v>-1.2889999999999999</v>
      </c>
      <c r="D2488">
        <v>-2.286</v>
      </c>
      <c r="E2488">
        <v>-3.0840000000000001</v>
      </c>
      <c r="F2488">
        <v>-3.25</v>
      </c>
      <c r="G2488">
        <v>3.3</v>
      </c>
      <c r="H2488">
        <v>0</v>
      </c>
      <c r="I2488">
        <v>3.1379999999999999</v>
      </c>
      <c r="J2488">
        <v>-0.29599999999999999</v>
      </c>
      <c r="K2488">
        <v>-1.2889999999999999</v>
      </c>
      <c r="L2488">
        <v>-2.286</v>
      </c>
      <c r="M2488">
        <v>-3.0819999999999999</v>
      </c>
      <c r="N2488">
        <v>-3.2410000000000001</v>
      </c>
      <c r="O2488">
        <v>1.125</v>
      </c>
      <c r="P2488">
        <v>1.1379999999999999</v>
      </c>
      <c r="Q2488">
        <v>1.131</v>
      </c>
      <c r="R2488">
        <v>0.85499999999999998</v>
      </c>
      <c r="S2488">
        <v>0.34499999999999997</v>
      </c>
    </row>
    <row r="2489" spans="1:19" x14ac:dyDescent="0.3">
      <c r="A2489">
        <v>240</v>
      </c>
      <c r="B2489">
        <v>-0.28899999999999998</v>
      </c>
      <c r="C2489">
        <v>-1.2889999999999999</v>
      </c>
      <c r="D2489">
        <v>-2.286</v>
      </c>
      <c r="E2489">
        <v>-3.0840000000000001</v>
      </c>
      <c r="F2489">
        <v>-3.25</v>
      </c>
      <c r="G2489">
        <v>3.3</v>
      </c>
      <c r="H2489">
        <v>0</v>
      </c>
      <c r="I2489">
        <v>3.1379999999999999</v>
      </c>
      <c r="J2489">
        <v>-0.29699999999999999</v>
      </c>
      <c r="K2489">
        <v>-1.2889999999999999</v>
      </c>
      <c r="L2489">
        <v>-2.2869999999999999</v>
      </c>
      <c r="M2489">
        <v>-3.0819999999999999</v>
      </c>
      <c r="N2489">
        <v>-3.238</v>
      </c>
      <c r="O2489">
        <v>1.127</v>
      </c>
      <c r="P2489">
        <v>1.1379999999999999</v>
      </c>
      <c r="Q2489">
        <v>1.1339999999999999</v>
      </c>
      <c r="R2489">
        <v>0.85899999999999999</v>
      </c>
      <c r="S2489">
        <v>0.34</v>
      </c>
    </row>
    <row r="2490" spans="1:19" x14ac:dyDescent="0.3">
      <c r="A2490">
        <v>300</v>
      </c>
      <c r="B2490">
        <v>-0.28899999999999998</v>
      </c>
      <c r="C2490">
        <v>-1.2889999999999999</v>
      </c>
      <c r="D2490">
        <v>-2.286</v>
      </c>
      <c r="E2490">
        <v>-3.0840000000000001</v>
      </c>
      <c r="F2490">
        <v>-3.25</v>
      </c>
      <c r="G2490">
        <v>3.3</v>
      </c>
      <c r="H2490">
        <v>0</v>
      </c>
      <c r="I2490">
        <v>3.1379999999999999</v>
      </c>
      <c r="J2490">
        <v>-0.29699999999999999</v>
      </c>
      <c r="K2490">
        <v>-1.29</v>
      </c>
      <c r="L2490">
        <v>-2.2869999999999999</v>
      </c>
      <c r="M2490">
        <v>-3.0819999999999999</v>
      </c>
      <c r="N2490">
        <v>-3.2349999999999999</v>
      </c>
      <c r="O2490">
        <v>1.1279999999999999</v>
      </c>
      <c r="P2490">
        <v>1.1359999999999999</v>
      </c>
      <c r="Q2490">
        <v>1.133</v>
      </c>
      <c r="R2490">
        <v>0.86</v>
      </c>
      <c r="S2490">
        <v>0.33700000000000002</v>
      </c>
    </row>
    <row r="2491" spans="1:19" x14ac:dyDescent="0.3">
      <c r="A2491">
        <v>360</v>
      </c>
      <c r="B2491">
        <v>-0.28899999999999998</v>
      </c>
      <c r="C2491">
        <v>-1.2889999999999999</v>
      </c>
      <c r="D2491">
        <v>-2.286</v>
      </c>
      <c r="E2491">
        <v>-3.0840000000000001</v>
      </c>
      <c r="F2491">
        <v>-3.25</v>
      </c>
      <c r="G2491">
        <v>3.3</v>
      </c>
      <c r="H2491">
        <v>0</v>
      </c>
      <c r="I2491">
        <v>3.1379999999999999</v>
      </c>
      <c r="J2491">
        <v>-0.29699999999999999</v>
      </c>
      <c r="K2491">
        <v>-1.29</v>
      </c>
      <c r="L2491">
        <v>-2.2869999999999999</v>
      </c>
      <c r="M2491">
        <v>-3.0819999999999999</v>
      </c>
      <c r="N2491">
        <v>-3.2320000000000002</v>
      </c>
      <c r="O2491">
        <v>1.1279999999999999</v>
      </c>
      <c r="P2491">
        <v>1.135</v>
      </c>
      <c r="Q2491">
        <v>1.133</v>
      </c>
      <c r="R2491">
        <v>0.85899999999999999</v>
      </c>
      <c r="S2491">
        <v>0.33600000000000002</v>
      </c>
    </row>
    <row r="2492" spans="1:19" x14ac:dyDescent="0.3">
      <c r="A2492">
        <v>420</v>
      </c>
      <c r="B2492">
        <v>-0.28899999999999998</v>
      </c>
      <c r="C2492">
        <v>-1.2889999999999999</v>
      </c>
      <c r="D2492">
        <v>-2.286</v>
      </c>
      <c r="E2492">
        <v>-3.0840000000000001</v>
      </c>
      <c r="F2492">
        <v>-3.25</v>
      </c>
      <c r="G2492">
        <v>3.3</v>
      </c>
      <c r="H2492">
        <v>0</v>
      </c>
      <c r="I2492">
        <v>3.1379999999999999</v>
      </c>
      <c r="J2492">
        <v>-0.29799999999999999</v>
      </c>
      <c r="K2492">
        <v>-1.2909999999999999</v>
      </c>
      <c r="L2492">
        <v>-2.2869999999999999</v>
      </c>
      <c r="M2492">
        <v>-3.081</v>
      </c>
      <c r="N2492">
        <v>-3.2290000000000001</v>
      </c>
      <c r="O2492">
        <v>1.129</v>
      </c>
      <c r="P2492">
        <v>1.1339999999999999</v>
      </c>
      <c r="Q2492">
        <v>1.1339999999999999</v>
      </c>
      <c r="R2492">
        <v>0.85499999999999998</v>
      </c>
      <c r="S2492">
        <v>0.33400000000000002</v>
      </c>
    </row>
    <row r="2493" spans="1:19" x14ac:dyDescent="0.3">
      <c r="A2493">
        <v>480</v>
      </c>
      <c r="B2493">
        <v>-0.28899999999999998</v>
      </c>
      <c r="C2493">
        <v>-1.2889999999999999</v>
      </c>
      <c r="D2493">
        <v>-2.286</v>
      </c>
      <c r="E2493">
        <v>-3.0840000000000001</v>
      </c>
      <c r="F2493">
        <v>-3.25</v>
      </c>
      <c r="G2493">
        <v>3.3</v>
      </c>
      <c r="H2493">
        <v>0</v>
      </c>
      <c r="I2493">
        <v>3.1379999999999999</v>
      </c>
      <c r="J2493">
        <v>-0.29799999999999999</v>
      </c>
      <c r="K2493">
        <v>-1.292</v>
      </c>
      <c r="L2493">
        <v>-2.2869999999999999</v>
      </c>
      <c r="M2493">
        <v>-3.0790000000000002</v>
      </c>
      <c r="N2493">
        <v>-3.226</v>
      </c>
      <c r="O2493">
        <v>1.129</v>
      </c>
      <c r="P2493">
        <v>1.133</v>
      </c>
      <c r="Q2493">
        <v>1.1339999999999999</v>
      </c>
      <c r="R2493">
        <v>0.85099999999999998</v>
      </c>
      <c r="S2493">
        <v>0.33200000000000002</v>
      </c>
    </row>
    <row r="2494" spans="1:19" x14ac:dyDescent="0.3">
      <c r="A2494">
        <v>540</v>
      </c>
      <c r="B2494">
        <v>-0.28899999999999998</v>
      </c>
      <c r="C2494">
        <v>-1.2889999999999999</v>
      </c>
      <c r="D2494">
        <v>-2.286</v>
      </c>
      <c r="E2494">
        <v>-3.0840000000000001</v>
      </c>
      <c r="F2494">
        <v>-3.25</v>
      </c>
      <c r="G2494">
        <v>3.3</v>
      </c>
      <c r="H2494">
        <v>0</v>
      </c>
      <c r="I2494">
        <v>3.1379999999999999</v>
      </c>
      <c r="J2494">
        <v>-0.29799999999999999</v>
      </c>
      <c r="K2494">
        <v>-1.292</v>
      </c>
      <c r="L2494">
        <v>-2.2869999999999999</v>
      </c>
      <c r="M2494">
        <v>-3.0779999999999998</v>
      </c>
      <c r="N2494">
        <v>-3.2229999999999999</v>
      </c>
      <c r="O2494">
        <v>1.1299999999999999</v>
      </c>
      <c r="P2494">
        <v>1.1319999999999999</v>
      </c>
      <c r="Q2494">
        <v>1.1339999999999999</v>
      </c>
      <c r="R2494">
        <v>0.84699999999999998</v>
      </c>
      <c r="S2494">
        <v>0.33</v>
      </c>
    </row>
    <row r="2495" spans="1:19" x14ac:dyDescent="0.3">
      <c r="A2495">
        <v>600</v>
      </c>
      <c r="B2495">
        <v>-0.28899999999999998</v>
      </c>
      <c r="C2495">
        <v>-1.2889999999999999</v>
      </c>
      <c r="D2495">
        <v>-2.286</v>
      </c>
      <c r="E2495">
        <v>-3.0840000000000001</v>
      </c>
      <c r="F2495">
        <v>-3.25</v>
      </c>
      <c r="G2495">
        <v>3.3</v>
      </c>
      <c r="H2495">
        <v>0</v>
      </c>
      <c r="I2495">
        <v>3.1379999999999999</v>
      </c>
      <c r="J2495">
        <v>-0.29799999999999999</v>
      </c>
      <c r="K2495">
        <v>-1.2929999999999999</v>
      </c>
      <c r="L2495">
        <v>-2.2869999999999999</v>
      </c>
      <c r="M2495">
        <v>-3.0760000000000001</v>
      </c>
      <c r="N2495">
        <v>-3.22</v>
      </c>
      <c r="O2495">
        <v>1.1299999999999999</v>
      </c>
      <c r="P2495">
        <v>1.131</v>
      </c>
      <c r="Q2495">
        <v>1.1339999999999999</v>
      </c>
      <c r="R2495">
        <v>0.84399999999999997</v>
      </c>
      <c r="S2495">
        <v>0.32800000000000001</v>
      </c>
    </row>
    <row r="2497" spans="1:19" x14ac:dyDescent="0.3">
      <c r="A2497" t="s">
        <v>0</v>
      </c>
      <c r="B2497" t="s">
        <v>193</v>
      </c>
    </row>
    <row r="2498" spans="1:19" x14ac:dyDescent="0.3">
      <c r="A2498">
        <v>0</v>
      </c>
      <c r="B2498">
        <v>-0.28899999999999998</v>
      </c>
      <c r="C2498">
        <v>-1.2889999999999999</v>
      </c>
      <c r="D2498">
        <v>-2.286</v>
      </c>
      <c r="E2498">
        <v>-3.09</v>
      </c>
      <c r="F2498">
        <v>-3.26</v>
      </c>
      <c r="G2498">
        <v>3.3</v>
      </c>
      <c r="H2498">
        <v>0.01</v>
      </c>
      <c r="I2498">
        <v>3.5430000000000001</v>
      </c>
      <c r="J2498">
        <v>-0.28899999999999998</v>
      </c>
      <c r="K2498">
        <v>-1.2889999999999999</v>
      </c>
      <c r="L2498">
        <v>-2.286</v>
      </c>
      <c r="M2498">
        <v>-3.09</v>
      </c>
      <c r="N2498">
        <v>-3.26</v>
      </c>
      <c r="O2498">
        <v>1.115</v>
      </c>
      <c r="P2498">
        <v>1.115</v>
      </c>
      <c r="Q2498">
        <v>1.1100000000000001</v>
      </c>
      <c r="R2498">
        <v>0.85</v>
      </c>
      <c r="S2498">
        <v>0.36599999999999999</v>
      </c>
    </row>
    <row r="2499" spans="1:19" x14ac:dyDescent="0.3">
      <c r="A2499">
        <v>60</v>
      </c>
      <c r="B2499">
        <v>-0.28899999999999998</v>
      </c>
      <c r="C2499">
        <v>-1.2889999999999999</v>
      </c>
      <c r="D2499">
        <v>-2.286</v>
      </c>
      <c r="E2499">
        <v>-3.09</v>
      </c>
      <c r="F2499">
        <v>-3.26</v>
      </c>
      <c r="G2499">
        <v>3.3</v>
      </c>
      <c r="H2499">
        <v>0.01</v>
      </c>
      <c r="I2499">
        <v>3.5430000000000001</v>
      </c>
      <c r="J2499">
        <v>-0.29199999999999998</v>
      </c>
      <c r="K2499">
        <v>-1.2889999999999999</v>
      </c>
      <c r="L2499">
        <v>-2.2869999999999999</v>
      </c>
      <c r="M2499">
        <v>-3.09</v>
      </c>
      <c r="N2499">
        <v>-3.2629999999999999</v>
      </c>
      <c r="O2499">
        <v>1.1220000000000001</v>
      </c>
      <c r="P2499">
        <v>1.1299999999999999</v>
      </c>
      <c r="Q2499">
        <v>1.125</v>
      </c>
      <c r="R2499">
        <v>0.85499999999999998</v>
      </c>
      <c r="S2499">
        <v>0.375</v>
      </c>
    </row>
    <row r="2500" spans="1:19" x14ac:dyDescent="0.3">
      <c r="A2500">
        <v>120</v>
      </c>
      <c r="B2500">
        <v>-0.28899999999999998</v>
      </c>
      <c r="C2500">
        <v>-1.2889999999999999</v>
      </c>
      <c r="D2500">
        <v>-2.286</v>
      </c>
      <c r="E2500">
        <v>-3.09</v>
      </c>
      <c r="F2500">
        <v>-3.26</v>
      </c>
      <c r="G2500">
        <v>3.3</v>
      </c>
      <c r="H2500">
        <v>0.01</v>
      </c>
      <c r="I2500">
        <v>3.5430000000000001</v>
      </c>
      <c r="J2500">
        <v>-0.29299999999999998</v>
      </c>
      <c r="K2500">
        <v>-1.2889999999999999</v>
      </c>
      <c r="L2500">
        <v>-2.286</v>
      </c>
      <c r="M2500">
        <v>-3.089</v>
      </c>
      <c r="N2500">
        <v>-3.266</v>
      </c>
      <c r="O2500">
        <v>1.127</v>
      </c>
      <c r="P2500">
        <v>1.1339999999999999</v>
      </c>
      <c r="Q2500">
        <v>1.1299999999999999</v>
      </c>
      <c r="R2500">
        <v>0.86</v>
      </c>
      <c r="S2500">
        <v>0.38300000000000001</v>
      </c>
    </row>
    <row r="2501" spans="1:19" x14ac:dyDescent="0.3">
      <c r="A2501">
        <v>180</v>
      </c>
      <c r="B2501">
        <v>-0.28899999999999998</v>
      </c>
      <c r="C2501">
        <v>-1.2889999999999999</v>
      </c>
      <c r="D2501">
        <v>-2.286</v>
      </c>
      <c r="E2501">
        <v>-3.09</v>
      </c>
      <c r="F2501">
        <v>-3.26</v>
      </c>
      <c r="G2501">
        <v>3.3</v>
      </c>
      <c r="H2501">
        <v>0.01</v>
      </c>
      <c r="I2501">
        <v>3.5430000000000001</v>
      </c>
      <c r="J2501">
        <v>-0.29299999999999998</v>
      </c>
      <c r="K2501">
        <v>-1.2889999999999999</v>
      </c>
      <c r="L2501">
        <v>-2.2869999999999999</v>
      </c>
      <c r="M2501">
        <v>-3.089</v>
      </c>
      <c r="N2501">
        <v>-3.2690000000000001</v>
      </c>
      <c r="O2501">
        <v>1.131</v>
      </c>
      <c r="P2501">
        <v>1.1379999999999999</v>
      </c>
      <c r="Q2501">
        <v>1.1319999999999999</v>
      </c>
      <c r="R2501">
        <v>0.86299999999999999</v>
      </c>
      <c r="S2501">
        <v>0.39</v>
      </c>
    </row>
    <row r="2502" spans="1:19" x14ac:dyDescent="0.3">
      <c r="A2502">
        <v>240</v>
      </c>
      <c r="B2502">
        <v>-0.28899999999999998</v>
      </c>
      <c r="C2502">
        <v>-1.2889999999999999</v>
      </c>
      <c r="D2502">
        <v>-2.286</v>
      </c>
      <c r="E2502">
        <v>-3.09</v>
      </c>
      <c r="F2502">
        <v>-3.26</v>
      </c>
      <c r="G2502">
        <v>3.3</v>
      </c>
      <c r="H2502">
        <v>0.01</v>
      </c>
      <c r="I2502">
        <v>3.5430000000000001</v>
      </c>
      <c r="J2502">
        <v>-0.29299999999999998</v>
      </c>
      <c r="K2502">
        <v>-1.2889999999999999</v>
      </c>
      <c r="L2502">
        <v>-2.286</v>
      </c>
      <c r="M2502">
        <v>-3.0880000000000001</v>
      </c>
      <c r="N2502">
        <v>-3.2719999999999998</v>
      </c>
      <c r="O2502">
        <v>1.1339999999999999</v>
      </c>
      <c r="P2502">
        <v>1.137</v>
      </c>
      <c r="Q2502">
        <v>1.133</v>
      </c>
      <c r="R2502">
        <v>0.86199999999999999</v>
      </c>
      <c r="S2502">
        <v>0.39600000000000002</v>
      </c>
    </row>
    <row r="2503" spans="1:19" x14ac:dyDescent="0.3">
      <c r="A2503">
        <v>300</v>
      </c>
      <c r="B2503">
        <v>-0.28899999999999998</v>
      </c>
      <c r="C2503">
        <v>-1.2889999999999999</v>
      </c>
      <c r="D2503">
        <v>-2.286</v>
      </c>
      <c r="E2503">
        <v>-3.09</v>
      </c>
      <c r="F2503">
        <v>-3.26</v>
      </c>
      <c r="G2503">
        <v>3.3</v>
      </c>
      <c r="H2503">
        <v>0.01</v>
      </c>
      <c r="I2503">
        <v>3.5430000000000001</v>
      </c>
      <c r="J2503">
        <v>-0.29199999999999998</v>
      </c>
      <c r="K2503">
        <v>-1.29</v>
      </c>
      <c r="L2503">
        <v>-2.2869999999999999</v>
      </c>
      <c r="M2503">
        <v>-3.0870000000000002</v>
      </c>
      <c r="N2503">
        <v>-3.2749999999999999</v>
      </c>
      <c r="O2503">
        <v>1.1359999999999999</v>
      </c>
      <c r="P2503">
        <v>1.137</v>
      </c>
      <c r="Q2503">
        <v>1.1339999999999999</v>
      </c>
      <c r="R2503">
        <v>0.86099999999999999</v>
      </c>
      <c r="S2503">
        <v>0.40200000000000002</v>
      </c>
    </row>
    <row r="2504" spans="1:19" x14ac:dyDescent="0.3">
      <c r="A2504">
        <v>360</v>
      </c>
      <c r="B2504">
        <v>-0.28899999999999998</v>
      </c>
      <c r="C2504">
        <v>-1.2889999999999999</v>
      </c>
      <c r="D2504">
        <v>-2.286</v>
      </c>
      <c r="E2504">
        <v>-3.09</v>
      </c>
      <c r="F2504">
        <v>-3.26</v>
      </c>
      <c r="G2504">
        <v>3.3</v>
      </c>
      <c r="H2504">
        <v>0.01</v>
      </c>
      <c r="I2504">
        <v>3.5430000000000001</v>
      </c>
      <c r="J2504">
        <v>-0.29099999999999998</v>
      </c>
      <c r="K2504">
        <v>-1.29</v>
      </c>
      <c r="L2504">
        <v>-2.2869999999999999</v>
      </c>
      <c r="M2504">
        <v>-3.0870000000000002</v>
      </c>
      <c r="N2504">
        <v>-3.278</v>
      </c>
      <c r="O2504">
        <v>1.1379999999999999</v>
      </c>
      <c r="P2504">
        <v>1.135</v>
      </c>
      <c r="Q2504">
        <v>1.1339999999999999</v>
      </c>
      <c r="R2504">
        <v>0.86299999999999999</v>
      </c>
      <c r="S2504">
        <v>0.40699999999999997</v>
      </c>
    </row>
    <row r="2505" spans="1:19" x14ac:dyDescent="0.3">
      <c r="A2505">
        <v>420</v>
      </c>
      <c r="B2505">
        <v>-0.28899999999999998</v>
      </c>
      <c r="C2505">
        <v>-1.2889999999999999</v>
      </c>
      <c r="D2505">
        <v>-2.286</v>
      </c>
      <c r="E2505">
        <v>-3.09</v>
      </c>
      <c r="F2505">
        <v>-3.26</v>
      </c>
      <c r="G2505">
        <v>3.3</v>
      </c>
      <c r="H2505">
        <v>0.01</v>
      </c>
      <c r="I2505">
        <v>3.5430000000000001</v>
      </c>
      <c r="J2505">
        <v>-0.28999999999999998</v>
      </c>
      <c r="K2505">
        <v>-1.2909999999999999</v>
      </c>
      <c r="L2505">
        <v>-2.2869999999999999</v>
      </c>
      <c r="M2505">
        <v>-3.0880000000000001</v>
      </c>
      <c r="N2505">
        <v>-3.2810000000000001</v>
      </c>
      <c r="O2505">
        <v>1.1399999999999999</v>
      </c>
      <c r="P2505">
        <v>1.135</v>
      </c>
      <c r="Q2505">
        <v>1.1339999999999999</v>
      </c>
      <c r="R2505">
        <v>0.86699999999999999</v>
      </c>
      <c r="S2505">
        <v>0.41099999999999998</v>
      </c>
    </row>
    <row r="2506" spans="1:19" x14ac:dyDescent="0.3">
      <c r="A2506">
        <v>480</v>
      </c>
      <c r="B2506">
        <v>-0.28899999999999998</v>
      </c>
      <c r="C2506">
        <v>-1.2889999999999999</v>
      </c>
      <c r="D2506">
        <v>-2.286</v>
      </c>
      <c r="E2506">
        <v>-3.09</v>
      </c>
      <c r="F2506">
        <v>-3.26</v>
      </c>
      <c r="G2506">
        <v>3.3</v>
      </c>
      <c r="H2506">
        <v>0.01</v>
      </c>
      <c r="I2506">
        <v>3.5430000000000001</v>
      </c>
      <c r="J2506">
        <v>-0.28999999999999998</v>
      </c>
      <c r="K2506">
        <v>-1.2909999999999999</v>
      </c>
      <c r="L2506">
        <v>-2.2869999999999999</v>
      </c>
      <c r="M2506">
        <v>-3.089</v>
      </c>
      <c r="N2506">
        <v>-3.2839999999999998</v>
      </c>
      <c r="O2506">
        <v>1.1419999999999999</v>
      </c>
      <c r="P2506">
        <v>1.135</v>
      </c>
      <c r="Q2506">
        <v>1.1339999999999999</v>
      </c>
      <c r="R2506">
        <v>0.87</v>
      </c>
      <c r="S2506">
        <v>0.41399999999999998</v>
      </c>
    </row>
    <row r="2507" spans="1:19" x14ac:dyDescent="0.3">
      <c r="A2507">
        <v>540</v>
      </c>
      <c r="B2507">
        <v>-0.28899999999999998</v>
      </c>
      <c r="C2507">
        <v>-1.2889999999999999</v>
      </c>
      <c r="D2507">
        <v>-2.286</v>
      </c>
      <c r="E2507">
        <v>-3.09</v>
      </c>
      <c r="F2507">
        <v>-3.26</v>
      </c>
      <c r="G2507">
        <v>3.3</v>
      </c>
      <c r="H2507">
        <v>0.01</v>
      </c>
      <c r="I2507">
        <v>3.5430000000000001</v>
      </c>
      <c r="J2507">
        <v>-0.28799999999999998</v>
      </c>
      <c r="K2507">
        <v>-1.2909999999999999</v>
      </c>
      <c r="L2507">
        <v>-2.2869999999999999</v>
      </c>
      <c r="M2507">
        <v>-3.0910000000000002</v>
      </c>
      <c r="N2507">
        <v>-3.2869999999999999</v>
      </c>
      <c r="O2507">
        <v>1.143</v>
      </c>
      <c r="P2507">
        <v>1.135</v>
      </c>
      <c r="Q2507">
        <v>1.1339999999999999</v>
      </c>
      <c r="R2507">
        <v>0.874</v>
      </c>
      <c r="S2507">
        <v>0.41699999999999998</v>
      </c>
    </row>
    <row r="2508" spans="1:19" x14ac:dyDescent="0.3">
      <c r="A2508">
        <v>600</v>
      </c>
      <c r="B2508">
        <v>-0.28899999999999998</v>
      </c>
      <c r="C2508">
        <v>-1.2889999999999999</v>
      </c>
      <c r="D2508">
        <v>-2.286</v>
      </c>
      <c r="E2508">
        <v>-3.09</v>
      </c>
      <c r="F2508">
        <v>-3.26</v>
      </c>
      <c r="G2508">
        <v>3.3</v>
      </c>
      <c r="H2508">
        <v>0.01</v>
      </c>
      <c r="I2508">
        <v>3.5430000000000001</v>
      </c>
      <c r="J2508">
        <v>-0.28699999999999998</v>
      </c>
      <c r="K2508">
        <v>-1.2909999999999999</v>
      </c>
      <c r="L2508">
        <v>-2.2869999999999999</v>
      </c>
      <c r="M2508">
        <v>-3.093</v>
      </c>
      <c r="N2508">
        <v>-3.29</v>
      </c>
      <c r="O2508">
        <v>1.145</v>
      </c>
      <c r="P2508">
        <v>1.1359999999999999</v>
      </c>
      <c r="Q2508">
        <v>1.1339999999999999</v>
      </c>
      <c r="R2508">
        <v>0.878</v>
      </c>
      <c r="S2508">
        <v>0.41799999999999998</v>
      </c>
    </row>
    <row r="2510" spans="1:19" x14ac:dyDescent="0.3">
      <c r="A2510" t="s">
        <v>0</v>
      </c>
      <c r="B2510" t="s">
        <v>194</v>
      </c>
    </row>
    <row r="2511" spans="1:19" x14ac:dyDescent="0.3">
      <c r="A2511">
        <v>0</v>
      </c>
      <c r="B2511">
        <v>-0.28899999999999998</v>
      </c>
      <c r="C2511">
        <v>-1.2889999999999999</v>
      </c>
      <c r="D2511">
        <v>-2.286</v>
      </c>
      <c r="E2511">
        <v>-3.09</v>
      </c>
      <c r="F2511">
        <v>-3.26</v>
      </c>
      <c r="G2511">
        <v>3.3</v>
      </c>
      <c r="H2511">
        <v>0.01</v>
      </c>
      <c r="I2511">
        <v>3.3460000000000001</v>
      </c>
      <c r="J2511">
        <v>-0.28899999999999998</v>
      </c>
      <c r="K2511">
        <v>-1.2889999999999999</v>
      </c>
      <c r="L2511">
        <v>-2.286</v>
      </c>
      <c r="M2511">
        <v>-3.09</v>
      </c>
      <c r="N2511">
        <v>-3.26</v>
      </c>
      <c r="O2511">
        <v>1.115</v>
      </c>
      <c r="P2511">
        <v>1.115</v>
      </c>
      <c r="Q2511">
        <v>1.1100000000000001</v>
      </c>
      <c r="R2511">
        <v>0.85</v>
      </c>
      <c r="S2511">
        <v>0.36599999999999999</v>
      </c>
    </row>
    <row r="2512" spans="1:19" x14ac:dyDescent="0.3">
      <c r="A2512">
        <v>60</v>
      </c>
      <c r="B2512">
        <v>-0.28899999999999998</v>
      </c>
      <c r="C2512">
        <v>-1.2889999999999999</v>
      </c>
      <c r="D2512">
        <v>-2.286</v>
      </c>
      <c r="E2512">
        <v>-3.09</v>
      </c>
      <c r="F2512">
        <v>-3.26</v>
      </c>
      <c r="G2512">
        <v>3.3</v>
      </c>
      <c r="H2512">
        <v>0.01</v>
      </c>
      <c r="I2512">
        <v>3.3460000000000001</v>
      </c>
      <c r="J2512">
        <v>-0.29199999999999998</v>
      </c>
      <c r="K2512">
        <v>-1.2889999999999999</v>
      </c>
      <c r="L2512">
        <v>-2.2869999999999999</v>
      </c>
      <c r="M2512">
        <v>-3.09</v>
      </c>
      <c r="N2512">
        <v>-3.26</v>
      </c>
      <c r="O2512">
        <v>1.1220000000000001</v>
      </c>
      <c r="P2512">
        <v>1.1299999999999999</v>
      </c>
      <c r="Q2512">
        <v>1.125</v>
      </c>
      <c r="R2512">
        <v>0.85499999999999998</v>
      </c>
      <c r="S2512">
        <v>0.36799999999999999</v>
      </c>
    </row>
    <row r="2513" spans="1:19" x14ac:dyDescent="0.3">
      <c r="A2513">
        <v>120</v>
      </c>
      <c r="B2513">
        <v>-0.28899999999999998</v>
      </c>
      <c r="C2513">
        <v>-1.2889999999999999</v>
      </c>
      <c r="D2513">
        <v>-2.286</v>
      </c>
      <c r="E2513">
        <v>-3.09</v>
      </c>
      <c r="F2513">
        <v>-3.26</v>
      </c>
      <c r="G2513">
        <v>3.3</v>
      </c>
      <c r="H2513">
        <v>0.01</v>
      </c>
      <c r="I2513">
        <v>3.3460000000000001</v>
      </c>
      <c r="J2513">
        <v>-0.29299999999999998</v>
      </c>
      <c r="K2513">
        <v>-1.2889999999999999</v>
      </c>
      <c r="L2513">
        <v>-2.286</v>
      </c>
      <c r="M2513">
        <v>-3.089</v>
      </c>
      <c r="N2513">
        <v>-3.26</v>
      </c>
      <c r="O2513">
        <v>1.127</v>
      </c>
      <c r="P2513">
        <v>1.1339999999999999</v>
      </c>
      <c r="Q2513">
        <v>1.1299999999999999</v>
      </c>
      <c r="R2513">
        <v>0.86</v>
      </c>
      <c r="S2513">
        <v>0.36899999999999999</v>
      </c>
    </row>
    <row r="2514" spans="1:19" x14ac:dyDescent="0.3">
      <c r="A2514">
        <v>180</v>
      </c>
      <c r="B2514">
        <v>-0.28899999999999998</v>
      </c>
      <c r="C2514">
        <v>-1.2889999999999999</v>
      </c>
      <c r="D2514">
        <v>-2.286</v>
      </c>
      <c r="E2514">
        <v>-3.09</v>
      </c>
      <c r="F2514">
        <v>-3.26</v>
      </c>
      <c r="G2514">
        <v>3.3</v>
      </c>
      <c r="H2514">
        <v>0.01</v>
      </c>
      <c r="I2514">
        <v>3.3460000000000001</v>
      </c>
      <c r="J2514">
        <v>-0.29299999999999998</v>
      </c>
      <c r="K2514">
        <v>-1.2889999999999999</v>
      </c>
      <c r="L2514">
        <v>-2.2869999999999999</v>
      </c>
      <c r="M2514">
        <v>-3.0880000000000001</v>
      </c>
      <c r="N2514">
        <v>-3.26</v>
      </c>
      <c r="O2514">
        <v>1.131</v>
      </c>
      <c r="P2514">
        <v>1.1379999999999999</v>
      </c>
      <c r="Q2514">
        <v>1.1319999999999999</v>
      </c>
      <c r="R2514">
        <v>0.86199999999999999</v>
      </c>
      <c r="S2514">
        <v>0.36899999999999999</v>
      </c>
    </row>
    <row r="2515" spans="1:19" x14ac:dyDescent="0.3">
      <c r="A2515">
        <v>240</v>
      </c>
      <c r="B2515">
        <v>-0.28899999999999998</v>
      </c>
      <c r="C2515">
        <v>-1.2889999999999999</v>
      </c>
      <c r="D2515">
        <v>-2.286</v>
      </c>
      <c r="E2515">
        <v>-3.09</v>
      </c>
      <c r="F2515">
        <v>-3.26</v>
      </c>
      <c r="G2515">
        <v>3.3</v>
      </c>
      <c r="H2515">
        <v>0.01</v>
      </c>
      <c r="I2515">
        <v>3.3460000000000001</v>
      </c>
      <c r="J2515">
        <v>-0.29299999999999998</v>
      </c>
      <c r="K2515">
        <v>-1.2889999999999999</v>
      </c>
      <c r="L2515">
        <v>-2.2869999999999999</v>
      </c>
      <c r="M2515">
        <v>-3.0880000000000001</v>
      </c>
      <c r="N2515">
        <v>-3.26</v>
      </c>
      <c r="O2515">
        <v>1.1339999999999999</v>
      </c>
      <c r="P2515">
        <v>1.1379999999999999</v>
      </c>
      <c r="Q2515">
        <v>1.1339999999999999</v>
      </c>
      <c r="R2515">
        <v>0.86299999999999999</v>
      </c>
      <c r="S2515">
        <v>0.37</v>
      </c>
    </row>
    <row r="2516" spans="1:19" x14ac:dyDescent="0.3">
      <c r="A2516">
        <v>300</v>
      </c>
      <c r="B2516">
        <v>-0.28899999999999998</v>
      </c>
      <c r="C2516">
        <v>-1.2889999999999999</v>
      </c>
      <c r="D2516">
        <v>-2.286</v>
      </c>
      <c r="E2516">
        <v>-3.09</v>
      </c>
      <c r="F2516">
        <v>-3.26</v>
      </c>
      <c r="G2516">
        <v>3.3</v>
      </c>
      <c r="H2516">
        <v>0.01</v>
      </c>
      <c r="I2516">
        <v>3.3460000000000001</v>
      </c>
      <c r="J2516">
        <v>-0.29199999999999998</v>
      </c>
      <c r="K2516">
        <v>-1.29</v>
      </c>
      <c r="L2516">
        <v>-2.2869999999999999</v>
      </c>
      <c r="M2516">
        <v>-3.0880000000000001</v>
      </c>
      <c r="N2516">
        <v>-3.26</v>
      </c>
      <c r="O2516">
        <v>1.1359999999999999</v>
      </c>
      <c r="P2516">
        <v>1.137</v>
      </c>
      <c r="Q2516">
        <v>1.133</v>
      </c>
      <c r="R2516">
        <v>0.86399999999999999</v>
      </c>
      <c r="S2516">
        <v>0.371</v>
      </c>
    </row>
    <row r="2517" spans="1:19" x14ac:dyDescent="0.3">
      <c r="A2517">
        <v>360</v>
      </c>
      <c r="B2517">
        <v>-0.28899999999999998</v>
      </c>
      <c r="C2517">
        <v>-1.2889999999999999</v>
      </c>
      <c r="D2517">
        <v>-2.286</v>
      </c>
      <c r="E2517">
        <v>-3.09</v>
      </c>
      <c r="F2517">
        <v>-3.26</v>
      </c>
      <c r="G2517">
        <v>3.3</v>
      </c>
      <c r="H2517">
        <v>0.01</v>
      </c>
      <c r="I2517">
        <v>3.3460000000000001</v>
      </c>
      <c r="J2517">
        <v>-0.29099999999999998</v>
      </c>
      <c r="K2517">
        <v>-1.29</v>
      </c>
      <c r="L2517">
        <v>-2.2869999999999999</v>
      </c>
      <c r="M2517">
        <v>-3.0880000000000001</v>
      </c>
      <c r="N2517">
        <v>-3.26</v>
      </c>
      <c r="O2517">
        <v>1.1379999999999999</v>
      </c>
      <c r="P2517">
        <v>1.135</v>
      </c>
      <c r="Q2517">
        <v>1.1339999999999999</v>
      </c>
      <c r="R2517">
        <v>0.86399999999999999</v>
      </c>
      <c r="S2517">
        <v>0.373</v>
      </c>
    </row>
    <row r="2518" spans="1:19" x14ac:dyDescent="0.3">
      <c r="A2518">
        <v>420</v>
      </c>
      <c r="B2518">
        <v>-0.28899999999999998</v>
      </c>
      <c r="C2518">
        <v>-1.2889999999999999</v>
      </c>
      <c r="D2518">
        <v>-2.286</v>
      </c>
      <c r="E2518">
        <v>-3.09</v>
      </c>
      <c r="F2518">
        <v>-3.26</v>
      </c>
      <c r="G2518">
        <v>3.3</v>
      </c>
      <c r="H2518">
        <v>0.01</v>
      </c>
      <c r="I2518">
        <v>3.3460000000000001</v>
      </c>
      <c r="J2518">
        <v>-0.28999999999999998</v>
      </c>
      <c r="K2518">
        <v>-1.2909999999999999</v>
      </c>
      <c r="L2518">
        <v>-2.2869999999999999</v>
      </c>
      <c r="M2518">
        <v>-3.0880000000000001</v>
      </c>
      <c r="N2518">
        <v>-3.26</v>
      </c>
      <c r="O2518">
        <v>1.1399999999999999</v>
      </c>
      <c r="P2518">
        <v>1.135</v>
      </c>
      <c r="Q2518">
        <v>1.1339999999999999</v>
      </c>
      <c r="R2518">
        <v>0.86499999999999999</v>
      </c>
      <c r="S2518">
        <v>0.374</v>
      </c>
    </row>
    <row r="2519" spans="1:19" x14ac:dyDescent="0.3">
      <c r="A2519">
        <v>480</v>
      </c>
      <c r="B2519">
        <v>-0.28899999999999998</v>
      </c>
      <c r="C2519">
        <v>-1.2889999999999999</v>
      </c>
      <c r="D2519">
        <v>-2.286</v>
      </c>
      <c r="E2519">
        <v>-3.09</v>
      </c>
      <c r="F2519">
        <v>-3.26</v>
      </c>
      <c r="G2519">
        <v>3.3</v>
      </c>
      <c r="H2519">
        <v>0.01</v>
      </c>
      <c r="I2519">
        <v>3.3460000000000001</v>
      </c>
      <c r="J2519">
        <v>-0.28899999999999998</v>
      </c>
      <c r="K2519">
        <v>-1.2909999999999999</v>
      </c>
      <c r="L2519">
        <v>-2.2869999999999999</v>
      </c>
      <c r="M2519">
        <v>-3.0870000000000002</v>
      </c>
      <c r="N2519">
        <v>-3.26</v>
      </c>
      <c r="O2519">
        <v>1.1419999999999999</v>
      </c>
      <c r="P2519">
        <v>1.135</v>
      </c>
      <c r="Q2519">
        <v>1.1339999999999999</v>
      </c>
      <c r="R2519">
        <v>0.86399999999999999</v>
      </c>
      <c r="S2519">
        <v>0.375</v>
      </c>
    </row>
    <row r="2520" spans="1:19" x14ac:dyDescent="0.3">
      <c r="A2520">
        <v>540</v>
      </c>
      <c r="B2520">
        <v>-0.28899999999999998</v>
      </c>
      <c r="C2520">
        <v>-1.2889999999999999</v>
      </c>
      <c r="D2520">
        <v>-2.286</v>
      </c>
      <c r="E2520">
        <v>-3.09</v>
      </c>
      <c r="F2520">
        <v>-3.26</v>
      </c>
      <c r="G2520">
        <v>3.3</v>
      </c>
      <c r="H2520">
        <v>0.01</v>
      </c>
      <c r="I2520">
        <v>3.3460000000000001</v>
      </c>
      <c r="J2520">
        <v>-0.28799999999999998</v>
      </c>
      <c r="K2520">
        <v>-1.2909999999999999</v>
      </c>
      <c r="L2520">
        <v>-2.2869999999999999</v>
      </c>
      <c r="M2520">
        <v>-3.0870000000000002</v>
      </c>
      <c r="N2520">
        <v>-3.26</v>
      </c>
      <c r="O2520">
        <v>1.143</v>
      </c>
      <c r="P2520">
        <v>1.135</v>
      </c>
      <c r="Q2520">
        <v>1.1339999999999999</v>
      </c>
      <c r="R2520">
        <v>0.86399999999999999</v>
      </c>
      <c r="S2520">
        <v>0.375</v>
      </c>
    </row>
    <row r="2521" spans="1:19" x14ac:dyDescent="0.3">
      <c r="A2521">
        <v>600</v>
      </c>
      <c r="B2521">
        <v>-0.28899999999999998</v>
      </c>
      <c r="C2521">
        <v>-1.2889999999999999</v>
      </c>
      <c r="D2521">
        <v>-2.286</v>
      </c>
      <c r="E2521">
        <v>-3.09</v>
      </c>
      <c r="F2521">
        <v>-3.26</v>
      </c>
      <c r="G2521">
        <v>3.3</v>
      </c>
      <c r="H2521">
        <v>0.01</v>
      </c>
      <c r="I2521">
        <v>3.3460000000000001</v>
      </c>
      <c r="J2521">
        <v>-0.28699999999999998</v>
      </c>
      <c r="K2521">
        <v>-1.2909999999999999</v>
      </c>
      <c r="L2521">
        <v>-2.2869999999999999</v>
      </c>
      <c r="M2521">
        <v>-3.0870000000000002</v>
      </c>
      <c r="N2521">
        <v>-3.26</v>
      </c>
      <c r="O2521">
        <v>1.145</v>
      </c>
      <c r="P2521">
        <v>1.1359999999999999</v>
      </c>
      <c r="Q2521">
        <v>1.1339999999999999</v>
      </c>
      <c r="R2521">
        <v>0.86399999999999999</v>
      </c>
      <c r="S2521">
        <v>0.375</v>
      </c>
    </row>
    <row r="2523" spans="1:19" x14ac:dyDescent="0.3">
      <c r="A2523" t="s">
        <v>0</v>
      </c>
      <c r="B2523" t="s">
        <v>195</v>
      </c>
    </row>
    <row r="2524" spans="1:19" x14ac:dyDescent="0.3">
      <c r="A2524">
        <v>0</v>
      </c>
      <c r="B2524">
        <v>-0.28899999999999998</v>
      </c>
      <c r="C2524">
        <v>-1.2889999999999999</v>
      </c>
      <c r="D2524">
        <v>-2.286</v>
      </c>
      <c r="E2524">
        <v>-3.09</v>
      </c>
      <c r="F2524">
        <v>-3.26</v>
      </c>
      <c r="G2524">
        <v>3.3</v>
      </c>
      <c r="H2524">
        <v>0.01</v>
      </c>
      <c r="I2524">
        <v>3.1379999999999999</v>
      </c>
      <c r="J2524">
        <v>-0.28899999999999998</v>
      </c>
      <c r="K2524">
        <v>-1.2889999999999999</v>
      </c>
      <c r="L2524">
        <v>-2.286</v>
      </c>
      <c r="M2524">
        <v>-3.09</v>
      </c>
      <c r="N2524">
        <v>-3.26</v>
      </c>
      <c r="O2524">
        <v>1.115</v>
      </c>
      <c r="P2524">
        <v>1.115</v>
      </c>
      <c r="Q2524">
        <v>1.1100000000000001</v>
      </c>
      <c r="R2524">
        <v>0.85</v>
      </c>
      <c r="S2524">
        <v>0.36599999999999999</v>
      </c>
    </row>
    <row r="2525" spans="1:19" x14ac:dyDescent="0.3">
      <c r="A2525">
        <v>60</v>
      </c>
      <c r="B2525">
        <v>-0.28899999999999998</v>
      </c>
      <c r="C2525">
        <v>-1.2889999999999999</v>
      </c>
      <c r="D2525">
        <v>-2.286</v>
      </c>
      <c r="E2525">
        <v>-3.09</v>
      </c>
      <c r="F2525">
        <v>-3.26</v>
      </c>
      <c r="G2525">
        <v>3.3</v>
      </c>
      <c r="H2525">
        <v>0.01</v>
      </c>
      <c r="I2525">
        <v>3.1379999999999999</v>
      </c>
      <c r="J2525">
        <v>-0.29199999999999998</v>
      </c>
      <c r="K2525">
        <v>-1.2889999999999999</v>
      </c>
      <c r="L2525">
        <v>-2.2869999999999999</v>
      </c>
      <c r="M2525">
        <v>-3.09</v>
      </c>
      <c r="N2525">
        <v>-3.2570000000000001</v>
      </c>
      <c r="O2525">
        <v>1.1220000000000001</v>
      </c>
      <c r="P2525">
        <v>1.129</v>
      </c>
      <c r="Q2525">
        <v>1.125</v>
      </c>
      <c r="R2525">
        <v>0.85599999999999998</v>
      </c>
      <c r="S2525">
        <v>0.36</v>
      </c>
    </row>
    <row r="2526" spans="1:19" x14ac:dyDescent="0.3">
      <c r="A2526">
        <v>120</v>
      </c>
      <c r="B2526">
        <v>-0.28899999999999998</v>
      </c>
      <c r="C2526">
        <v>-1.2889999999999999</v>
      </c>
      <c r="D2526">
        <v>-2.286</v>
      </c>
      <c r="E2526">
        <v>-3.09</v>
      </c>
      <c r="F2526">
        <v>-3.26</v>
      </c>
      <c r="G2526">
        <v>3.3</v>
      </c>
      <c r="H2526">
        <v>0.01</v>
      </c>
      <c r="I2526">
        <v>3.1379999999999999</v>
      </c>
      <c r="J2526">
        <v>-0.29299999999999998</v>
      </c>
      <c r="K2526">
        <v>-1.2889999999999999</v>
      </c>
      <c r="L2526">
        <v>-2.286</v>
      </c>
      <c r="M2526">
        <v>-3.089</v>
      </c>
      <c r="N2526">
        <v>-3.254</v>
      </c>
      <c r="O2526">
        <v>1.127</v>
      </c>
      <c r="P2526">
        <v>1.1339999999999999</v>
      </c>
      <c r="Q2526">
        <v>1.1299999999999999</v>
      </c>
      <c r="R2526">
        <v>0.85899999999999999</v>
      </c>
      <c r="S2526">
        <v>0.35299999999999998</v>
      </c>
    </row>
    <row r="2527" spans="1:19" x14ac:dyDescent="0.3">
      <c r="A2527">
        <v>180</v>
      </c>
      <c r="B2527">
        <v>-0.28899999999999998</v>
      </c>
      <c r="C2527">
        <v>-1.2889999999999999</v>
      </c>
      <c r="D2527">
        <v>-2.286</v>
      </c>
      <c r="E2527">
        <v>-3.09</v>
      </c>
      <c r="F2527">
        <v>-3.26</v>
      </c>
      <c r="G2527">
        <v>3.3</v>
      </c>
      <c r="H2527">
        <v>0.01</v>
      </c>
      <c r="I2527">
        <v>3.1379999999999999</v>
      </c>
      <c r="J2527">
        <v>-0.29299999999999998</v>
      </c>
      <c r="K2527">
        <v>-1.2889999999999999</v>
      </c>
      <c r="L2527">
        <v>-2.2869999999999999</v>
      </c>
      <c r="M2527">
        <v>-3.0880000000000001</v>
      </c>
      <c r="N2527">
        <v>-3.2509999999999999</v>
      </c>
      <c r="O2527">
        <v>1.131</v>
      </c>
      <c r="P2527">
        <v>1.1379999999999999</v>
      </c>
      <c r="Q2527">
        <v>1.1319999999999999</v>
      </c>
      <c r="R2527">
        <v>0.86099999999999999</v>
      </c>
      <c r="S2527">
        <v>0.34799999999999998</v>
      </c>
    </row>
    <row r="2528" spans="1:19" x14ac:dyDescent="0.3">
      <c r="A2528">
        <v>240</v>
      </c>
      <c r="B2528">
        <v>-0.28899999999999998</v>
      </c>
      <c r="C2528">
        <v>-1.2889999999999999</v>
      </c>
      <c r="D2528">
        <v>-2.286</v>
      </c>
      <c r="E2528">
        <v>-3.09</v>
      </c>
      <c r="F2528">
        <v>-3.26</v>
      </c>
      <c r="G2528">
        <v>3.3</v>
      </c>
      <c r="H2528">
        <v>0.01</v>
      </c>
      <c r="I2528">
        <v>3.1379999999999999</v>
      </c>
      <c r="J2528">
        <v>-0.29299999999999998</v>
      </c>
      <c r="K2528">
        <v>-1.2889999999999999</v>
      </c>
      <c r="L2528">
        <v>-2.2869999999999999</v>
      </c>
      <c r="M2528">
        <v>-3.089</v>
      </c>
      <c r="N2528">
        <v>-3.2480000000000002</v>
      </c>
      <c r="O2528">
        <v>1.1339999999999999</v>
      </c>
      <c r="P2528">
        <v>1.1379999999999999</v>
      </c>
      <c r="Q2528">
        <v>1.1339999999999999</v>
      </c>
      <c r="R2528">
        <v>0.86499999999999999</v>
      </c>
      <c r="S2528">
        <v>0.34300000000000003</v>
      </c>
    </row>
    <row r="2529" spans="1:19" x14ac:dyDescent="0.3">
      <c r="A2529">
        <v>300</v>
      </c>
      <c r="B2529">
        <v>-0.28899999999999998</v>
      </c>
      <c r="C2529">
        <v>-1.2889999999999999</v>
      </c>
      <c r="D2529">
        <v>-2.286</v>
      </c>
      <c r="E2529">
        <v>-3.09</v>
      </c>
      <c r="F2529">
        <v>-3.26</v>
      </c>
      <c r="G2529">
        <v>3.3</v>
      </c>
      <c r="H2529">
        <v>0.01</v>
      </c>
      <c r="I2529">
        <v>3.1379999999999999</v>
      </c>
      <c r="J2529">
        <v>-0.29199999999999998</v>
      </c>
      <c r="K2529">
        <v>-1.29</v>
      </c>
      <c r="L2529">
        <v>-2.2869999999999999</v>
      </c>
      <c r="M2529">
        <v>-3.089</v>
      </c>
      <c r="N2529">
        <v>-3.2450000000000001</v>
      </c>
      <c r="O2529">
        <v>1.1359999999999999</v>
      </c>
      <c r="P2529">
        <v>1.137</v>
      </c>
      <c r="Q2529">
        <v>1.133</v>
      </c>
      <c r="R2529">
        <v>0.86599999999999999</v>
      </c>
      <c r="S2529">
        <v>0.34</v>
      </c>
    </row>
    <row r="2530" spans="1:19" x14ac:dyDescent="0.3">
      <c r="A2530">
        <v>360</v>
      </c>
      <c r="B2530">
        <v>-0.28899999999999998</v>
      </c>
      <c r="C2530">
        <v>-1.2889999999999999</v>
      </c>
      <c r="D2530">
        <v>-2.286</v>
      </c>
      <c r="E2530">
        <v>-3.09</v>
      </c>
      <c r="F2530">
        <v>-3.26</v>
      </c>
      <c r="G2530">
        <v>3.3</v>
      </c>
      <c r="H2530">
        <v>0.01</v>
      </c>
      <c r="I2530">
        <v>3.1379999999999999</v>
      </c>
      <c r="J2530">
        <v>-0.29099999999999998</v>
      </c>
      <c r="K2530">
        <v>-1.29</v>
      </c>
      <c r="L2530">
        <v>-2.2869999999999999</v>
      </c>
      <c r="M2530">
        <v>-3.0880000000000001</v>
      </c>
      <c r="N2530">
        <v>-3.242</v>
      </c>
      <c r="O2530">
        <v>1.1379999999999999</v>
      </c>
      <c r="P2530">
        <v>1.1359999999999999</v>
      </c>
      <c r="Q2530">
        <v>1.1339999999999999</v>
      </c>
      <c r="R2530">
        <v>0.86399999999999999</v>
      </c>
      <c r="S2530">
        <v>0.33800000000000002</v>
      </c>
    </row>
    <row r="2531" spans="1:19" x14ac:dyDescent="0.3">
      <c r="A2531">
        <v>420</v>
      </c>
      <c r="B2531">
        <v>-0.28899999999999998</v>
      </c>
      <c r="C2531">
        <v>-1.2889999999999999</v>
      </c>
      <c r="D2531">
        <v>-2.286</v>
      </c>
      <c r="E2531">
        <v>-3.09</v>
      </c>
      <c r="F2531">
        <v>-3.26</v>
      </c>
      <c r="G2531">
        <v>3.3</v>
      </c>
      <c r="H2531">
        <v>0.01</v>
      </c>
      <c r="I2531">
        <v>3.1379999999999999</v>
      </c>
      <c r="J2531">
        <v>-0.28999999999999998</v>
      </c>
      <c r="K2531">
        <v>-1.2909999999999999</v>
      </c>
      <c r="L2531">
        <v>-2.2869999999999999</v>
      </c>
      <c r="M2531">
        <v>-3.0870000000000002</v>
      </c>
      <c r="N2531">
        <v>-3.2389999999999999</v>
      </c>
      <c r="O2531">
        <v>1.1399999999999999</v>
      </c>
      <c r="P2531">
        <v>1.135</v>
      </c>
      <c r="Q2531">
        <v>1.135</v>
      </c>
      <c r="R2531">
        <v>0.86099999999999999</v>
      </c>
      <c r="S2531">
        <v>0.33700000000000002</v>
      </c>
    </row>
    <row r="2532" spans="1:19" x14ac:dyDescent="0.3">
      <c r="A2532">
        <v>480</v>
      </c>
      <c r="B2532">
        <v>-0.28899999999999998</v>
      </c>
      <c r="C2532">
        <v>-1.2889999999999999</v>
      </c>
      <c r="D2532">
        <v>-2.286</v>
      </c>
      <c r="E2532">
        <v>-3.09</v>
      </c>
      <c r="F2532">
        <v>-3.26</v>
      </c>
      <c r="G2532">
        <v>3.3</v>
      </c>
      <c r="H2532">
        <v>0.01</v>
      </c>
      <c r="I2532">
        <v>3.1379999999999999</v>
      </c>
      <c r="J2532">
        <v>-0.28899999999999998</v>
      </c>
      <c r="K2532">
        <v>-1.2909999999999999</v>
      </c>
      <c r="L2532">
        <v>-2.2869999999999999</v>
      </c>
      <c r="M2532">
        <v>-3.085</v>
      </c>
      <c r="N2532">
        <v>-3.2360000000000002</v>
      </c>
      <c r="O2532">
        <v>1.1419999999999999</v>
      </c>
      <c r="P2532">
        <v>1.135</v>
      </c>
      <c r="Q2532">
        <v>1.135</v>
      </c>
      <c r="R2532">
        <v>0.85799999999999998</v>
      </c>
      <c r="S2532">
        <v>0.33500000000000002</v>
      </c>
    </row>
    <row r="2533" spans="1:19" x14ac:dyDescent="0.3">
      <c r="A2533">
        <v>540</v>
      </c>
      <c r="B2533">
        <v>-0.28899999999999998</v>
      </c>
      <c r="C2533">
        <v>-1.2889999999999999</v>
      </c>
      <c r="D2533">
        <v>-2.286</v>
      </c>
      <c r="E2533">
        <v>-3.09</v>
      </c>
      <c r="F2533">
        <v>-3.26</v>
      </c>
      <c r="G2533">
        <v>3.3</v>
      </c>
      <c r="H2533">
        <v>0.01</v>
      </c>
      <c r="I2533">
        <v>3.1379999999999999</v>
      </c>
      <c r="J2533">
        <v>-0.28799999999999998</v>
      </c>
      <c r="K2533">
        <v>-1.2909999999999999</v>
      </c>
      <c r="L2533">
        <v>-2.2869999999999999</v>
      </c>
      <c r="M2533">
        <v>-3.0840000000000001</v>
      </c>
      <c r="N2533">
        <v>-3.2330000000000001</v>
      </c>
      <c r="O2533">
        <v>1.143</v>
      </c>
      <c r="P2533">
        <v>1.135</v>
      </c>
      <c r="Q2533">
        <v>1.1339999999999999</v>
      </c>
      <c r="R2533">
        <v>0.85399999999999998</v>
      </c>
      <c r="S2533">
        <v>0.33300000000000002</v>
      </c>
    </row>
    <row r="2534" spans="1:19" x14ac:dyDescent="0.3">
      <c r="A2534">
        <v>600</v>
      </c>
      <c r="B2534">
        <v>-0.28899999999999998</v>
      </c>
      <c r="C2534">
        <v>-1.2889999999999999</v>
      </c>
      <c r="D2534">
        <v>-2.286</v>
      </c>
      <c r="E2534">
        <v>-3.09</v>
      </c>
      <c r="F2534">
        <v>-3.26</v>
      </c>
      <c r="G2534">
        <v>3.3</v>
      </c>
      <c r="H2534">
        <v>0.01</v>
      </c>
      <c r="I2534">
        <v>3.1379999999999999</v>
      </c>
      <c r="J2534">
        <v>-0.28699999999999998</v>
      </c>
      <c r="K2534">
        <v>-1.2909999999999999</v>
      </c>
      <c r="L2534">
        <v>-2.2869999999999999</v>
      </c>
      <c r="M2534">
        <v>-3.0819999999999999</v>
      </c>
      <c r="N2534">
        <v>-3.23</v>
      </c>
      <c r="O2534">
        <v>1.145</v>
      </c>
      <c r="P2534">
        <v>1.1359999999999999</v>
      </c>
      <c r="Q2534">
        <v>1.1339999999999999</v>
      </c>
      <c r="R2534">
        <v>0.85</v>
      </c>
      <c r="S2534">
        <v>0.33200000000000002</v>
      </c>
    </row>
    <row r="2536" spans="1:19" x14ac:dyDescent="0.3">
      <c r="A2536" t="s">
        <v>0</v>
      </c>
      <c r="B2536" t="s">
        <v>196</v>
      </c>
    </row>
    <row r="2537" spans="1:19" x14ac:dyDescent="0.3">
      <c r="A2537">
        <v>0</v>
      </c>
      <c r="B2537">
        <v>-0.28899999999999998</v>
      </c>
      <c r="C2537">
        <v>-1.2889999999999999</v>
      </c>
      <c r="D2537">
        <v>-2.286</v>
      </c>
      <c r="E2537">
        <v>-3.0840000000000001</v>
      </c>
      <c r="F2537">
        <v>-3.25</v>
      </c>
      <c r="G2537">
        <v>3.3</v>
      </c>
      <c r="H2537">
        <v>0.01</v>
      </c>
      <c r="I2537">
        <v>3.5470000000000002</v>
      </c>
      <c r="J2537">
        <v>-0.28899999999999998</v>
      </c>
      <c r="K2537">
        <v>-1.2889999999999999</v>
      </c>
      <c r="L2537">
        <v>-2.286</v>
      </c>
      <c r="M2537">
        <v>-3.0840000000000001</v>
      </c>
      <c r="N2537">
        <v>-3.25</v>
      </c>
      <c r="O2537">
        <v>1.115</v>
      </c>
      <c r="P2537">
        <v>1.115</v>
      </c>
      <c r="Q2537">
        <v>1.1100000000000001</v>
      </c>
      <c r="R2537">
        <v>0.84299999999999997</v>
      </c>
      <c r="S2537">
        <v>0.36299999999999999</v>
      </c>
    </row>
    <row r="2538" spans="1:19" x14ac:dyDescent="0.3">
      <c r="A2538">
        <v>60</v>
      </c>
      <c r="B2538">
        <v>-0.28899999999999998</v>
      </c>
      <c r="C2538">
        <v>-1.2889999999999999</v>
      </c>
      <c r="D2538">
        <v>-2.286</v>
      </c>
      <c r="E2538">
        <v>-3.0840000000000001</v>
      </c>
      <c r="F2538">
        <v>-3.25</v>
      </c>
      <c r="G2538">
        <v>3.3</v>
      </c>
      <c r="H2538">
        <v>0.01</v>
      </c>
      <c r="I2538">
        <v>3.5470000000000002</v>
      </c>
      <c r="J2538">
        <v>-0.29199999999999998</v>
      </c>
      <c r="K2538">
        <v>-1.2889999999999999</v>
      </c>
      <c r="L2538">
        <v>-2.2869999999999999</v>
      </c>
      <c r="M2538">
        <v>-3.0840000000000001</v>
      </c>
      <c r="N2538">
        <v>-3.2530000000000001</v>
      </c>
      <c r="O2538">
        <v>1.1220000000000001</v>
      </c>
      <c r="P2538">
        <v>1.131</v>
      </c>
      <c r="Q2538">
        <v>1.125</v>
      </c>
      <c r="R2538">
        <v>0.84799999999999998</v>
      </c>
      <c r="S2538">
        <v>0.373</v>
      </c>
    </row>
    <row r="2539" spans="1:19" x14ac:dyDescent="0.3">
      <c r="A2539">
        <v>120</v>
      </c>
      <c r="B2539">
        <v>-0.28899999999999998</v>
      </c>
      <c r="C2539">
        <v>-1.2889999999999999</v>
      </c>
      <c r="D2539">
        <v>-2.286</v>
      </c>
      <c r="E2539">
        <v>-3.0840000000000001</v>
      </c>
      <c r="F2539">
        <v>-3.25</v>
      </c>
      <c r="G2539">
        <v>3.3</v>
      </c>
      <c r="H2539">
        <v>0.01</v>
      </c>
      <c r="I2539">
        <v>3.5470000000000002</v>
      </c>
      <c r="J2539">
        <v>-0.29299999999999998</v>
      </c>
      <c r="K2539">
        <v>-1.2889999999999999</v>
      </c>
      <c r="L2539">
        <v>-2.286</v>
      </c>
      <c r="M2539">
        <v>-3.0830000000000002</v>
      </c>
      <c r="N2539">
        <v>-3.2559999999999998</v>
      </c>
      <c r="O2539">
        <v>1.127</v>
      </c>
      <c r="P2539">
        <v>1.1339999999999999</v>
      </c>
      <c r="Q2539">
        <v>1.1299999999999999</v>
      </c>
      <c r="R2539">
        <v>0.85499999999999998</v>
      </c>
      <c r="S2539">
        <v>0.38</v>
      </c>
    </row>
    <row r="2540" spans="1:19" x14ac:dyDescent="0.3">
      <c r="A2540">
        <v>180</v>
      </c>
      <c r="B2540">
        <v>-0.28899999999999998</v>
      </c>
      <c r="C2540">
        <v>-1.2889999999999999</v>
      </c>
      <c r="D2540">
        <v>-2.286</v>
      </c>
      <c r="E2540">
        <v>-3.0840000000000001</v>
      </c>
      <c r="F2540">
        <v>-3.25</v>
      </c>
      <c r="G2540">
        <v>3.3</v>
      </c>
      <c r="H2540">
        <v>0.01</v>
      </c>
      <c r="I2540">
        <v>3.5470000000000002</v>
      </c>
      <c r="J2540">
        <v>-0.29299999999999998</v>
      </c>
      <c r="K2540">
        <v>-1.2889999999999999</v>
      </c>
      <c r="L2540">
        <v>-2.286</v>
      </c>
      <c r="M2540">
        <v>-3.0830000000000002</v>
      </c>
      <c r="N2540">
        <v>-3.2589999999999999</v>
      </c>
      <c r="O2540">
        <v>1.131</v>
      </c>
      <c r="P2540">
        <v>1.1379999999999999</v>
      </c>
      <c r="Q2540">
        <v>1.131</v>
      </c>
      <c r="R2540">
        <v>0.85699999999999998</v>
      </c>
      <c r="S2540">
        <v>0.38700000000000001</v>
      </c>
    </row>
    <row r="2541" spans="1:19" x14ac:dyDescent="0.3">
      <c r="A2541">
        <v>240</v>
      </c>
      <c r="B2541">
        <v>-0.28899999999999998</v>
      </c>
      <c r="C2541">
        <v>-1.2889999999999999</v>
      </c>
      <c r="D2541">
        <v>-2.286</v>
      </c>
      <c r="E2541">
        <v>-3.0840000000000001</v>
      </c>
      <c r="F2541">
        <v>-3.25</v>
      </c>
      <c r="G2541">
        <v>3.3</v>
      </c>
      <c r="H2541">
        <v>0.01</v>
      </c>
      <c r="I2541">
        <v>3.5470000000000002</v>
      </c>
      <c r="J2541">
        <v>-0.29299999999999998</v>
      </c>
      <c r="K2541">
        <v>-1.2889999999999999</v>
      </c>
      <c r="L2541">
        <v>-2.286</v>
      </c>
      <c r="M2541">
        <v>-3.0819999999999999</v>
      </c>
      <c r="N2541">
        <v>-3.262</v>
      </c>
      <c r="O2541">
        <v>1.1339999999999999</v>
      </c>
      <c r="P2541">
        <v>1.137</v>
      </c>
      <c r="Q2541">
        <v>1.133</v>
      </c>
      <c r="R2541">
        <v>0.85499999999999998</v>
      </c>
      <c r="S2541">
        <v>0.39300000000000002</v>
      </c>
    </row>
    <row r="2542" spans="1:19" x14ac:dyDescent="0.3">
      <c r="A2542">
        <v>300</v>
      </c>
      <c r="B2542">
        <v>-0.28899999999999998</v>
      </c>
      <c r="C2542">
        <v>-1.2889999999999999</v>
      </c>
      <c r="D2542">
        <v>-2.286</v>
      </c>
      <c r="E2542">
        <v>-3.0840000000000001</v>
      </c>
      <c r="F2542">
        <v>-3.25</v>
      </c>
      <c r="G2542">
        <v>3.3</v>
      </c>
      <c r="H2542">
        <v>0.01</v>
      </c>
      <c r="I2542">
        <v>3.5470000000000002</v>
      </c>
      <c r="J2542">
        <v>-0.29199999999999998</v>
      </c>
      <c r="K2542">
        <v>-1.29</v>
      </c>
      <c r="L2542">
        <v>-2.2869999999999999</v>
      </c>
      <c r="M2542">
        <v>-3.081</v>
      </c>
      <c r="N2542">
        <v>-3.2650000000000001</v>
      </c>
      <c r="O2542">
        <v>1.1359999999999999</v>
      </c>
      <c r="P2542">
        <v>1.137</v>
      </c>
      <c r="Q2542">
        <v>1.133</v>
      </c>
      <c r="R2542">
        <v>0.85499999999999998</v>
      </c>
      <c r="S2542">
        <v>0.39900000000000002</v>
      </c>
    </row>
    <row r="2543" spans="1:19" x14ac:dyDescent="0.3">
      <c r="A2543">
        <v>360</v>
      </c>
      <c r="B2543">
        <v>-0.28899999999999998</v>
      </c>
      <c r="C2543">
        <v>-1.2889999999999999</v>
      </c>
      <c r="D2543">
        <v>-2.286</v>
      </c>
      <c r="E2543">
        <v>-3.0840000000000001</v>
      </c>
      <c r="F2543">
        <v>-3.25</v>
      </c>
      <c r="G2543">
        <v>3.3</v>
      </c>
      <c r="H2543">
        <v>0.01</v>
      </c>
      <c r="I2543">
        <v>3.5470000000000002</v>
      </c>
      <c r="J2543">
        <v>-0.29099999999999998</v>
      </c>
      <c r="K2543">
        <v>-1.29</v>
      </c>
      <c r="L2543">
        <v>-2.2869999999999999</v>
      </c>
      <c r="M2543">
        <v>-3.081</v>
      </c>
      <c r="N2543">
        <v>-3.2679999999999998</v>
      </c>
      <c r="O2543">
        <v>1.1379999999999999</v>
      </c>
      <c r="P2543">
        <v>1.135</v>
      </c>
      <c r="Q2543">
        <v>1.1339999999999999</v>
      </c>
      <c r="R2543">
        <v>0.85699999999999998</v>
      </c>
      <c r="S2543">
        <v>0.40500000000000003</v>
      </c>
    </row>
    <row r="2544" spans="1:19" x14ac:dyDescent="0.3">
      <c r="A2544">
        <v>420</v>
      </c>
      <c r="B2544">
        <v>-0.28899999999999998</v>
      </c>
      <c r="C2544">
        <v>-1.2889999999999999</v>
      </c>
      <c r="D2544">
        <v>-2.286</v>
      </c>
      <c r="E2544">
        <v>-3.0840000000000001</v>
      </c>
      <c r="F2544">
        <v>-3.25</v>
      </c>
      <c r="G2544">
        <v>3.3</v>
      </c>
      <c r="H2544">
        <v>0.01</v>
      </c>
      <c r="I2544">
        <v>3.5470000000000002</v>
      </c>
      <c r="J2544">
        <v>-0.28999999999999998</v>
      </c>
      <c r="K2544">
        <v>-1.2909999999999999</v>
      </c>
      <c r="L2544">
        <v>-2.2869999999999999</v>
      </c>
      <c r="M2544">
        <v>-3.0819999999999999</v>
      </c>
      <c r="N2544">
        <v>-3.2709999999999999</v>
      </c>
      <c r="O2544">
        <v>1.1399999999999999</v>
      </c>
      <c r="P2544">
        <v>1.135</v>
      </c>
      <c r="Q2544">
        <v>1.1339999999999999</v>
      </c>
      <c r="R2544">
        <v>0.86</v>
      </c>
      <c r="S2544">
        <v>0.40899999999999997</v>
      </c>
    </row>
    <row r="2545" spans="1:19" x14ac:dyDescent="0.3">
      <c r="A2545">
        <v>480</v>
      </c>
      <c r="B2545">
        <v>-0.28899999999999998</v>
      </c>
      <c r="C2545">
        <v>-1.2889999999999999</v>
      </c>
      <c r="D2545">
        <v>-2.286</v>
      </c>
      <c r="E2545">
        <v>-3.0840000000000001</v>
      </c>
      <c r="F2545">
        <v>-3.25</v>
      </c>
      <c r="G2545">
        <v>3.3</v>
      </c>
      <c r="H2545">
        <v>0.01</v>
      </c>
      <c r="I2545">
        <v>3.5470000000000002</v>
      </c>
      <c r="J2545">
        <v>-0.28999999999999998</v>
      </c>
      <c r="K2545">
        <v>-1.2909999999999999</v>
      </c>
      <c r="L2545">
        <v>-2.2869999999999999</v>
      </c>
      <c r="M2545">
        <v>-3.0830000000000002</v>
      </c>
      <c r="N2545">
        <v>-3.274</v>
      </c>
      <c r="O2545">
        <v>1.1419999999999999</v>
      </c>
      <c r="P2545">
        <v>1.135</v>
      </c>
      <c r="Q2545">
        <v>1.1339999999999999</v>
      </c>
      <c r="R2545">
        <v>0.86399999999999999</v>
      </c>
      <c r="S2545">
        <v>0.41199999999999998</v>
      </c>
    </row>
    <row r="2546" spans="1:19" x14ac:dyDescent="0.3">
      <c r="A2546">
        <v>540</v>
      </c>
      <c r="B2546">
        <v>-0.28899999999999998</v>
      </c>
      <c r="C2546">
        <v>-1.2889999999999999</v>
      </c>
      <c r="D2546">
        <v>-2.286</v>
      </c>
      <c r="E2546">
        <v>-3.0840000000000001</v>
      </c>
      <c r="F2546">
        <v>-3.25</v>
      </c>
      <c r="G2546">
        <v>3.3</v>
      </c>
      <c r="H2546">
        <v>0.01</v>
      </c>
      <c r="I2546">
        <v>3.5470000000000002</v>
      </c>
      <c r="J2546">
        <v>-0.28799999999999998</v>
      </c>
      <c r="K2546">
        <v>-1.2909999999999999</v>
      </c>
      <c r="L2546">
        <v>-2.2869999999999999</v>
      </c>
      <c r="M2546">
        <v>-3.085</v>
      </c>
      <c r="N2546">
        <v>-3.2770000000000001</v>
      </c>
      <c r="O2546">
        <v>1.143</v>
      </c>
      <c r="P2546">
        <v>1.135</v>
      </c>
      <c r="Q2546">
        <v>1.1339999999999999</v>
      </c>
      <c r="R2546">
        <v>0.86699999999999999</v>
      </c>
      <c r="S2546">
        <v>0.41399999999999998</v>
      </c>
    </row>
    <row r="2547" spans="1:19" x14ac:dyDescent="0.3">
      <c r="A2547">
        <v>600</v>
      </c>
      <c r="B2547">
        <v>-0.28899999999999998</v>
      </c>
      <c r="C2547">
        <v>-1.2889999999999999</v>
      </c>
      <c r="D2547">
        <v>-2.286</v>
      </c>
      <c r="E2547">
        <v>-3.0840000000000001</v>
      </c>
      <c r="F2547">
        <v>-3.25</v>
      </c>
      <c r="G2547">
        <v>3.3</v>
      </c>
      <c r="H2547">
        <v>0.01</v>
      </c>
      <c r="I2547">
        <v>3.5470000000000002</v>
      </c>
      <c r="J2547">
        <v>-0.28699999999999998</v>
      </c>
      <c r="K2547">
        <v>-1.2909999999999999</v>
      </c>
      <c r="L2547">
        <v>-2.2869999999999999</v>
      </c>
      <c r="M2547">
        <v>-3.0859999999999999</v>
      </c>
      <c r="N2547">
        <v>-3.28</v>
      </c>
      <c r="O2547">
        <v>1.145</v>
      </c>
      <c r="P2547">
        <v>1.1359999999999999</v>
      </c>
      <c r="Q2547">
        <v>1.1339999999999999</v>
      </c>
      <c r="R2547">
        <v>0.871</v>
      </c>
      <c r="S2547">
        <v>0.41499999999999998</v>
      </c>
    </row>
    <row r="2549" spans="1:19" x14ac:dyDescent="0.3">
      <c r="A2549" t="s">
        <v>0</v>
      </c>
      <c r="B2549" t="s">
        <v>197</v>
      </c>
    </row>
    <row r="2550" spans="1:19" x14ac:dyDescent="0.3">
      <c r="A2550">
        <v>0</v>
      </c>
      <c r="B2550">
        <v>-0.28899999999999998</v>
      </c>
      <c r="C2550">
        <v>-1.2889999999999999</v>
      </c>
      <c r="D2550">
        <v>-2.286</v>
      </c>
      <c r="E2550">
        <v>-3.0840000000000001</v>
      </c>
      <c r="F2550">
        <v>-3.25</v>
      </c>
      <c r="G2550">
        <v>3.3</v>
      </c>
      <c r="H2550">
        <v>0.01</v>
      </c>
      <c r="I2550">
        <v>3.3479999999999999</v>
      </c>
      <c r="J2550">
        <v>-0.28899999999999998</v>
      </c>
      <c r="K2550">
        <v>-1.2889999999999999</v>
      </c>
      <c r="L2550">
        <v>-2.286</v>
      </c>
      <c r="M2550">
        <v>-3.0840000000000001</v>
      </c>
      <c r="N2550">
        <v>-3.25</v>
      </c>
      <c r="O2550">
        <v>1.115</v>
      </c>
      <c r="P2550">
        <v>1.115</v>
      </c>
      <c r="Q2550">
        <v>1.1100000000000001</v>
      </c>
      <c r="R2550">
        <v>0.84299999999999997</v>
      </c>
      <c r="S2550">
        <v>0.36299999999999999</v>
      </c>
    </row>
    <row r="2551" spans="1:19" x14ac:dyDescent="0.3">
      <c r="A2551">
        <v>60</v>
      </c>
      <c r="B2551">
        <v>-0.28899999999999998</v>
      </c>
      <c r="C2551">
        <v>-1.2889999999999999</v>
      </c>
      <c r="D2551">
        <v>-2.286</v>
      </c>
      <c r="E2551">
        <v>-3.0840000000000001</v>
      </c>
      <c r="F2551">
        <v>-3.25</v>
      </c>
      <c r="G2551">
        <v>3.3</v>
      </c>
      <c r="H2551">
        <v>0.01</v>
      </c>
      <c r="I2551">
        <v>3.3479999999999999</v>
      </c>
      <c r="J2551">
        <v>-0.29199999999999998</v>
      </c>
      <c r="K2551">
        <v>-1.2889999999999999</v>
      </c>
      <c r="L2551">
        <v>-2.2869999999999999</v>
      </c>
      <c r="M2551">
        <v>-3.0840000000000001</v>
      </c>
      <c r="N2551">
        <v>-3.25</v>
      </c>
      <c r="O2551">
        <v>1.1220000000000001</v>
      </c>
      <c r="P2551">
        <v>1.1299999999999999</v>
      </c>
      <c r="Q2551">
        <v>1.125</v>
      </c>
      <c r="R2551">
        <v>0.84899999999999998</v>
      </c>
      <c r="S2551">
        <v>0.36499999999999999</v>
      </c>
    </row>
    <row r="2552" spans="1:19" x14ac:dyDescent="0.3">
      <c r="A2552">
        <v>120</v>
      </c>
      <c r="B2552">
        <v>-0.28899999999999998</v>
      </c>
      <c r="C2552">
        <v>-1.2889999999999999</v>
      </c>
      <c r="D2552">
        <v>-2.286</v>
      </c>
      <c r="E2552">
        <v>-3.0840000000000001</v>
      </c>
      <c r="F2552">
        <v>-3.25</v>
      </c>
      <c r="G2552">
        <v>3.3</v>
      </c>
      <c r="H2552">
        <v>0.01</v>
      </c>
      <c r="I2552">
        <v>3.3479999999999999</v>
      </c>
      <c r="J2552">
        <v>-0.29299999999999998</v>
      </c>
      <c r="K2552">
        <v>-1.2889999999999999</v>
      </c>
      <c r="L2552">
        <v>-2.286</v>
      </c>
      <c r="M2552">
        <v>-3.0830000000000002</v>
      </c>
      <c r="N2552">
        <v>-3.25</v>
      </c>
      <c r="O2552">
        <v>1.127</v>
      </c>
      <c r="P2552">
        <v>1.1339999999999999</v>
      </c>
      <c r="Q2552">
        <v>1.1299999999999999</v>
      </c>
      <c r="R2552">
        <v>0.85399999999999998</v>
      </c>
      <c r="S2552">
        <v>0.36599999999999999</v>
      </c>
    </row>
    <row r="2553" spans="1:19" x14ac:dyDescent="0.3">
      <c r="A2553">
        <v>180</v>
      </c>
      <c r="B2553">
        <v>-0.28899999999999998</v>
      </c>
      <c r="C2553">
        <v>-1.2889999999999999</v>
      </c>
      <c r="D2553">
        <v>-2.286</v>
      </c>
      <c r="E2553">
        <v>-3.0840000000000001</v>
      </c>
      <c r="F2553">
        <v>-3.25</v>
      </c>
      <c r="G2553">
        <v>3.3</v>
      </c>
      <c r="H2553">
        <v>0.01</v>
      </c>
      <c r="I2553">
        <v>3.3479999999999999</v>
      </c>
      <c r="J2553">
        <v>-0.29299999999999998</v>
      </c>
      <c r="K2553">
        <v>-1.2889999999999999</v>
      </c>
      <c r="L2553">
        <v>-2.286</v>
      </c>
      <c r="M2553">
        <v>-3.0819999999999999</v>
      </c>
      <c r="N2553">
        <v>-3.25</v>
      </c>
      <c r="O2553">
        <v>1.131</v>
      </c>
      <c r="P2553">
        <v>1.1379999999999999</v>
      </c>
      <c r="Q2553">
        <v>1.1319999999999999</v>
      </c>
      <c r="R2553">
        <v>0.85599999999999998</v>
      </c>
      <c r="S2553">
        <v>0.36599999999999999</v>
      </c>
    </row>
    <row r="2554" spans="1:19" x14ac:dyDescent="0.3">
      <c r="A2554">
        <v>240</v>
      </c>
      <c r="B2554">
        <v>-0.28899999999999998</v>
      </c>
      <c r="C2554">
        <v>-1.2889999999999999</v>
      </c>
      <c r="D2554">
        <v>-2.286</v>
      </c>
      <c r="E2554">
        <v>-3.0840000000000001</v>
      </c>
      <c r="F2554">
        <v>-3.25</v>
      </c>
      <c r="G2554">
        <v>3.3</v>
      </c>
      <c r="H2554">
        <v>0.01</v>
      </c>
      <c r="I2554">
        <v>3.3479999999999999</v>
      </c>
      <c r="J2554">
        <v>-0.29299999999999998</v>
      </c>
      <c r="K2554">
        <v>-1.2889999999999999</v>
      </c>
      <c r="L2554">
        <v>-2.286</v>
      </c>
      <c r="M2554">
        <v>-3.0819999999999999</v>
      </c>
      <c r="N2554">
        <v>-3.25</v>
      </c>
      <c r="O2554">
        <v>1.1339999999999999</v>
      </c>
      <c r="P2554">
        <v>1.1379999999999999</v>
      </c>
      <c r="Q2554">
        <v>1.133</v>
      </c>
      <c r="R2554">
        <v>0.85699999999999998</v>
      </c>
      <c r="S2554">
        <v>0.36699999999999999</v>
      </c>
    </row>
    <row r="2555" spans="1:19" x14ac:dyDescent="0.3">
      <c r="A2555">
        <v>300</v>
      </c>
      <c r="B2555">
        <v>-0.28899999999999998</v>
      </c>
      <c r="C2555">
        <v>-1.2889999999999999</v>
      </c>
      <c r="D2555">
        <v>-2.286</v>
      </c>
      <c r="E2555">
        <v>-3.0840000000000001</v>
      </c>
      <c r="F2555">
        <v>-3.25</v>
      </c>
      <c r="G2555">
        <v>3.3</v>
      </c>
      <c r="H2555">
        <v>0.01</v>
      </c>
      <c r="I2555">
        <v>3.3479999999999999</v>
      </c>
      <c r="J2555">
        <v>-0.29199999999999998</v>
      </c>
      <c r="K2555">
        <v>-1.29</v>
      </c>
      <c r="L2555">
        <v>-2.2869999999999999</v>
      </c>
      <c r="M2555">
        <v>-3.0819999999999999</v>
      </c>
      <c r="N2555">
        <v>-3.25</v>
      </c>
      <c r="O2555">
        <v>1.1359999999999999</v>
      </c>
      <c r="P2555">
        <v>1.137</v>
      </c>
      <c r="Q2555">
        <v>1.133</v>
      </c>
      <c r="R2555">
        <v>0.85699999999999998</v>
      </c>
      <c r="S2555">
        <v>0.36799999999999999</v>
      </c>
    </row>
    <row r="2556" spans="1:19" x14ac:dyDescent="0.3">
      <c r="A2556">
        <v>360</v>
      </c>
      <c r="B2556">
        <v>-0.28899999999999998</v>
      </c>
      <c r="C2556">
        <v>-1.2889999999999999</v>
      </c>
      <c r="D2556">
        <v>-2.286</v>
      </c>
      <c r="E2556">
        <v>-3.0840000000000001</v>
      </c>
      <c r="F2556">
        <v>-3.25</v>
      </c>
      <c r="G2556">
        <v>3.3</v>
      </c>
      <c r="H2556">
        <v>0.01</v>
      </c>
      <c r="I2556">
        <v>3.3479999999999999</v>
      </c>
      <c r="J2556">
        <v>-0.29099999999999998</v>
      </c>
      <c r="K2556">
        <v>-1.29</v>
      </c>
      <c r="L2556">
        <v>-2.2869999999999999</v>
      </c>
      <c r="M2556">
        <v>-3.0819999999999999</v>
      </c>
      <c r="N2556">
        <v>-3.25</v>
      </c>
      <c r="O2556">
        <v>1.1379999999999999</v>
      </c>
      <c r="P2556">
        <v>1.135</v>
      </c>
      <c r="Q2556">
        <v>1.133</v>
      </c>
      <c r="R2556">
        <v>0.85799999999999998</v>
      </c>
      <c r="S2556">
        <v>0.37</v>
      </c>
    </row>
    <row r="2557" spans="1:19" x14ac:dyDescent="0.3">
      <c r="A2557">
        <v>420</v>
      </c>
      <c r="B2557">
        <v>-0.28899999999999998</v>
      </c>
      <c r="C2557">
        <v>-1.2889999999999999</v>
      </c>
      <c r="D2557">
        <v>-2.286</v>
      </c>
      <c r="E2557">
        <v>-3.0840000000000001</v>
      </c>
      <c r="F2557">
        <v>-3.25</v>
      </c>
      <c r="G2557">
        <v>3.3</v>
      </c>
      <c r="H2557">
        <v>0.01</v>
      </c>
      <c r="I2557">
        <v>3.3479999999999999</v>
      </c>
      <c r="J2557">
        <v>-0.28999999999999998</v>
      </c>
      <c r="K2557">
        <v>-1.2909999999999999</v>
      </c>
      <c r="L2557">
        <v>-2.2869999999999999</v>
      </c>
      <c r="M2557">
        <v>-3.0819999999999999</v>
      </c>
      <c r="N2557">
        <v>-3.25</v>
      </c>
      <c r="O2557">
        <v>1.1399999999999999</v>
      </c>
      <c r="P2557">
        <v>1.135</v>
      </c>
      <c r="Q2557">
        <v>1.1339999999999999</v>
      </c>
      <c r="R2557">
        <v>0.85799999999999998</v>
      </c>
      <c r="S2557">
        <v>0.372</v>
      </c>
    </row>
    <row r="2558" spans="1:19" x14ac:dyDescent="0.3">
      <c r="A2558">
        <v>480</v>
      </c>
      <c r="B2558">
        <v>-0.28899999999999998</v>
      </c>
      <c r="C2558">
        <v>-1.2889999999999999</v>
      </c>
      <c r="D2558">
        <v>-2.286</v>
      </c>
      <c r="E2558">
        <v>-3.0840000000000001</v>
      </c>
      <c r="F2558">
        <v>-3.25</v>
      </c>
      <c r="G2558">
        <v>3.3</v>
      </c>
      <c r="H2558">
        <v>0.01</v>
      </c>
      <c r="I2558">
        <v>3.3479999999999999</v>
      </c>
      <c r="J2558">
        <v>-0.28899999999999998</v>
      </c>
      <c r="K2558">
        <v>-1.2909999999999999</v>
      </c>
      <c r="L2558">
        <v>-2.2869999999999999</v>
      </c>
      <c r="M2558">
        <v>-3.0819999999999999</v>
      </c>
      <c r="N2558">
        <v>-3.25</v>
      </c>
      <c r="O2558">
        <v>1.1419999999999999</v>
      </c>
      <c r="P2558">
        <v>1.135</v>
      </c>
      <c r="Q2558">
        <v>1.1339999999999999</v>
      </c>
      <c r="R2558">
        <v>0.85799999999999998</v>
      </c>
      <c r="S2558">
        <v>0.372</v>
      </c>
    </row>
    <row r="2559" spans="1:19" x14ac:dyDescent="0.3">
      <c r="A2559">
        <v>540</v>
      </c>
      <c r="B2559">
        <v>-0.28899999999999998</v>
      </c>
      <c r="C2559">
        <v>-1.2889999999999999</v>
      </c>
      <c r="D2559">
        <v>-2.286</v>
      </c>
      <c r="E2559">
        <v>-3.0840000000000001</v>
      </c>
      <c r="F2559">
        <v>-3.25</v>
      </c>
      <c r="G2559">
        <v>3.3</v>
      </c>
      <c r="H2559">
        <v>0.01</v>
      </c>
      <c r="I2559">
        <v>3.3479999999999999</v>
      </c>
      <c r="J2559">
        <v>-0.28799999999999998</v>
      </c>
      <c r="K2559">
        <v>-1.2909999999999999</v>
      </c>
      <c r="L2559">
        <v>-2.2869999999999999</v>
      </c>
      <c r="M2559">
        <v>-3.0819999999999999</v>
      </c>
      <c r="N2559">
        <v>-3.25</v>
      </c>
      <c r="O2559">
        <v>1.143</v>
      </c>
      <c r="P2559">
        <v>1.135</v>
      </c>
      <c r="Q2559">
        <v>1.1339999999999999</v>
      </c>
      <c r="R2559">
        <v>0.85799999999999998</v>
      </c>
      <c r="S2559">
        <v>0.372</v>
      </c>
    </row>
    <row r="2560" spans="1:19" x14ac:dyDescent="0.3">
      <c r="A2560">
        <v>600</v>
      </c>
      <c r="B2560">
        <v>-0.28899999999999998</v>
      </c>
      <c r="C2560">
        <v>-1.2889999999999999</v>
      </c>
      <c r="D2560">
        <v>-2.286</v>
      </c>
      <c r="E2560">
        <v>-3.0840000000000001</v>
      </c>
      <c r="F2560">
        <v>-3.25</v>
      </c>
      <c r="G2560">
        <v>3.3</v>
      </c>
      <c r="H2560">
        <v>0.01</v>
      </c>
      <c r="I2560">
        <v>3.3479999999999999</v>
      </c>
      <c r="J2560">
        <v>-0.28699999999999998</v>
      </c>
      <c r="K2560">
        <v>-1.2909999999999999</v>
      </c>
      <c r="L2560">
        <v>-2.2869999999999999</v>
      </c>
      <c r="M2560">
        <v>-3.0819999999999999</v>
      </c>
      <c r="N2560">
        <v>-3.25</v>
      </c>
      <c r="O2560">
        <v>1.145</v>
      </c>
      <c r="P2560">
        <v>1.1359999999999999</v>
      </c>
      <c r="Q2560">
        <v>1.1339999999999999</v>
      </c>
      <c r="R2560">
        <v>0.85799999999999998</v>
      </c>
      <c r="S2560">
        <v>0.372</v>
      </c>
    </row>
    <row r="2562" spans="1:19" x14ac:dyDescent="0.3">
      <c r="A2562" t="s">
        <v>0</v>
      </c>
      <c r="B2562" t="s">
        <v>198</v>
      </c>
    </row>
    <row r="2563" spans="1:19" x14ac:dyDescent="0.3">
      <c r="A2563">
        <v>0</v>
      </c>
      <c r="B2563">
        <v>-0.28899999999999998</v>
      </c>
      <c r="C2563">
        <v>-1.2889999999999999</v>
      </c>
      <c r="D2563">
        <v>-2.286</v>
      </c>
      <c r="E2563">
        <v>-3.0840000000000001</v>
      </c>
      <c r="F2563">
        <v>-3.25</v>
      </c>
      <c r="G2563">
        <v>3.3</v>
      </c>
      <c r="H2563">
        <v>0.01</v>
      </c>
      <c r="I2563">
        <v>3.1379999999999999</v>
      </c>
      <c r="J2563">
        <v>-0.28899999999999998</v>
      </c>
      <c r="K2563">
        <v>-1.2889999999999999</v>
      </c>
      <c r="L2563">
        <v>-2.286</v>
      </c>
      <c r="M2563">
        <v>-3.0840000000000001</v>
      </c>
      <c r="N2563">
        <v>-3.25</v>
      </c>
      <c r="O2563">
        <v>1.115</v>
      </c>
      <c r="P2563">
        <v>1.115</v>
      </c>
      <c r="Q2563">
        <v>1.1100000000000001</v>
      </c>
      <c r="R2563">
        <v>0.84299999999999997</v>
      </c>
      <c r="S2563">
        <v>0.36299999999999999</v>
      </c>
    </row>
    <row r="2564" spans="1:19" x14ac:dyDescent="0.3">
      <c r="A2564">
        <v>60</v>
      </c>
      <c r="B2564">
        <v>-0.28899999999999998</v>
      </c>
      <c r="C2564">
        <v>-1.2889999999999999</v>
      </c>
      <c r="D2564">
        <v>-2.286</v>
      </c>
      <c r="E2564">
        <v>-3.0840000000000001</v>
      </c>
      <c r="F2564">
        <v>-3.25</v>
      </c>
      <c r="G2564">
        <v>3.3</v>
      </c>
      <c r="H2564">
        <v>0.01</v>
      </c>
      <c r="I2564">
        <v>3.1379999999999999</v>
      </c>
      <c r="J2564">
        <v>-0.29199999999999998</v>
      </c>
      <c r="K2564">
        <v>-1.2889999999999999</v>
      </c>
      <c r="L2564">
        <v>-2.286</v>
      </c>
      <c r="M2564">
        <v>-3.0840000000000001</v>
      </c>
      <c r="N2564">
        <v>-3.2469999999999999</v>
      </c>
      <c r="O2564">
        <v>1.1220000000000001</v>
      </c>
      <c r="P2564">
        <v>1.129</v>
      </c>
      <c r="Q2564">
        <v>1.1240000000000001</v>
      </c>
      <c r="R2564">
        <v>0.85</v>
      </c>
      <c r="S2564">
        <v>0.35699999999999998</v>
      </c>
    </row>
    <row r="2565" spans="1:19" x14ac:dyDescent="0.3">
      <c r="A2565">
        <v>120</v>
      </c>
      <c r="B2565">
        <v>-0.28899999999999998</v>
      </c>
      <c r="C2565">
        <v>-1.2889999999999999</v>
      </c>
      <c r="D2565">
        <v>-2.286</v>
      </c>
      <c r="E2565">
        <v>-3.0840000000000001</v>
      </c>
      <c r="F2565">
        <v>-3.25</v>
      </c>
      <c r="G2565">
        <v>3.3</v>
      </c>
      <c r="H2565">
        <v>0.01</v>
      </c>
      <c r="I2565">
        <v>3.1379999999999999</v>
      </c>
      <c r="J2565">
        <v>-0.29299999999999998</v>
      </c>
      <c r="K2565">
        <v>-1.2889999999999999</v>
      </c>
      <c r="L2565">
        <v>-2.286</v>
      </c>
      <c r="M2565">
        <v>-3.0830000000000002</v>
      </c>
      <c r="N2565">
        <v>-3.2440000000000002</v>
      </c>
      <c r="O2565">
        <v>1.127</v>
      </c>
      <c r="P2565">
        <v>1.1339999999999999</v>
      </c>
      <c r="Q2565">
        <v>1.1299999999999999</v>
      </c>
      <c r="R2565">
        <v>0.85299999999999998</v>
      </c>
      <c r="S2565">
        <v>0.35</v>
      </c>
    </row>
    <row r="2566" spans="1:19" x14ac:dyDescent="0.3">
      <c r="A2566">
        <v>180</v>
      </c>
      <c r="B2566">
        <v>-0.28899999999999998</v>
      </c>
      <c r="C2566">
        <v>-1.2889999999999999</v>
      </c>
      <c r="D2566">
        <v>-2.286</v>
      </c>
      <c r="E2566">
        <v>-3.0840000000000001</v>
      </c>
      <c r="F2566">
        <v>-3.25</v>
      </c>
      <c r="G2566">
        <v>3.3</v>
      </c>
      <c r="H2566">
        <v>0.01</v>
      </c>
      <c r="I2566">
        <v>3.1379999999999999</v>
      </c>
      <c r="J2566">
        <v>-0.29299999999999998</v>
      </c>
      <c r="K2566">
        <v>-1.2889999999999999</v>
      </c>
      <c r="L2566">
        <v>-2.286</v>
      </c>
      <c r="M2566">
        <v>-3.0819999999999999</v>
      </c>
      <c r="N2566">
        <v>-3.2410000000000001</v>
      </c>
      <c r="O2566">
        <v>1.131</v>
      </c>
      <c r="P2566">
        <v>1.1379999999999999</v>
      </c>
      <c r="Q2566">
        <v>1.1319999999999999</v>
      </c>
      <c r="R2566">
        <v>0.85499999999999998</v>
      </c>
      <c r="S2566">
        <v>0.34499999999999997</v>
      </c>
    </row>
    <row r="2567" spans="1:19" x14ac:dyDescent="0.3">
      <c r="A2567">
        <v>240</v>
      </c>
      <c r="B2567">
        <v>-0.28899999999999998</v>
      </c>
      <c r="C2567">
        <v>-1.2889999999999999</v>
      </c>
      <c r="D2567">
        <v>-2.286</v>
      </c>
      <c r="E2567">
        <v>-3.0840000000000001</v>
      </c>
      <c r="F2567">
        <v>-3.25</v>
      </c>
      <c r="G2567">
        <v>3.3</v>
      </c>
      <c r="H2567">
        <v>0.01</v>
      </c>
      <c r="I2567">
        <v>3.1379999999999999</v>
      </c>
      <c r="J2567">
        <v>-0.29299999999999998</v>
      </c>
      <c r="K2567">
        <v>-1.2889999999999999</v>
      </c>
      <c r="L2567">
        <v>-2.2869999999999999</v>
      </c>
      <c r="M2567">
        <v>-3.0819999999999999</v>
      </c>
      <c r="N2567">
        <v>-3.238</v>
      </c>
      <c r="O2567">
        <v>1.1339999999999999</v>
      </c>
      <c r="P2567">
        <v>1.1379999999999999</v>
      </c>
      <c r="Q2567">
        <v>1.1339999999999999</v>
      </c>
      <c r="R2567">
        <v>0.85899999999999999</v>
      </c>
      <c r="S2567">
        <v>0.34</v>
      </c>
    </row>
    <row r="2568" spans="1:19" x14ac:dyDescent="0.3">
      <c r="A2568">
        <v>300</v>
      </c>
      <c r="B2568">
        <v>-0.28899999999999998</v>
      </c>
      <c r="C2568">
        <v>-1.2889999999999999</v>
      </c>
      <c r="D2568">
        <v>-2.286</v>
      </c>
      <c r="E2568">
        <v>-3.0840000000000001</v>
      </c>
      <c r="F2568">
        <v>-3.25</v>
      </c>
      <c r="G2568">
        <v>3.3</v>
      </c>
      <c r="H2568">
        <v>0.01</v>
      </c>
      <c r="I2568">
        <v>3.1379999999999999</v>
      </c>
      <c r="J2568">
        <v>-0.29199999999999998</v>
      </c>
      <c r="K2568">
        <v>-1.29</v>
      </c>
      <c r="L2568">
        <v>-2.2869999999999999</v>
      </c>
      <c r="M2568">
        <v>-3.0819999999999999</v>
      </c>
      <c r="N2568">
        <v>-3.2349999999999999</v>
      </c>
      <c r="O2568">
        <v>1.1359999999999999</v>
      </c>
      <c r="P2568">
        <v>1.137</v>
      </c>
      <c r="Q2568">
        <v>1.133</v>
      </c>
      <c r="R2568">
        <v>0.86</v>
      </c>
      <c r="S2568">
        <v>0.33700000000000002</v>
      </c>
    </row>
    <row r="2569" spans="1:19" x14ac:dyDescent="0.3">
      <c r="A2569">
        <v>360</v>
      </c>
      <c r="B2569">
        <v>-0.28899999999999998</v>
      </c>
      <c r="C2569">
        <v>-1.2889999999999999</v>
      </c>
      <c r="D2569">
        <v>-2.286</v>
      </c>
      <c r="E2569">
        <v>-3.0840000000000001</v>
      </c>
      <c r="F2569">
        <v>-3.25</v>
      </c>
      <c r="G2569">
        <v>3.3</v>
      </c>
      <c r="H2569">
        <v>0.01</v>
      </c>
      <c r="I2569">
        <v>3.1379999999999999</v>
      </c>
      <c r="J2569">
        <v>-0.29099999999999998</v>
      </c>
      <c r="K2569">
        <v>-1.29</v>
      </c>
      <c r="L2569">
        <v>-2.2869999999999999</v>
      </c>
      <c r="M2569">
        <v>-3.0819999999999999</v>
      </c>
      <c r="N2569">
        <v>-3.2320000000000002</v>
      </c>
      <c r="O2569">
        <v>1.1379999999999999</v>
      </c>
      <c r="P2569">
        <v>1.1359999999999999</v>
      </c>
      <c r="Q2569">
        <v>1.133</v>
      </c>
      <c r="R2569">
        <v>0.85899999999999999</v>
      </c>
      <c r="S2569">
        <v>0.33600000000000002</v>
      </c>
    </row>
    <row r="2570" spans="1:19" x14ac:dyDescent="0.3">
      <c r="A2570">
        <v>420</v>
      </c>
      <c r="B2570">
        <v>-0.28899999999999998</v>
      </c>
      <c r="C2570">
        <v>-1.2889999999999999</v>
      </c>
      <c r="D2570">
        <v>-2.286</v>
      </c>
      <c r="E2570">
        <v>-3.0840000000000001</v>
      </c>
      <c r="F2570">
        <v>-3.25</v>
      </c>
      <c r="G2570">
        <v>3.3</v>
      </c>
      <c r="H2570">
        <v>0.01</v>
      </c>
      <c r="I2570">
        <v>3.1379999999999999</v>
      </c>
      <c r="J2570">
        <v>-0.28999999999999998</v>
      </c>
      <c r="K2570">
        <v>-1.2909999999999999</v>
      </c>
      <c r="L2570">
        <v>-2.2869999999999999</v>
      </c>
      <c r="M2570">
        <v>-3.081</v>
      </c>
      <c r="N2570">
        <v>-3.2290000000000001</v>
      </c>
      <c r="O2570">
        <v>1.1399999999999999</v>
      </c>
      <c r="P2570">
        <v>1.135</v>
      </c>
      <c r="Q2570">
        <v>1.1339999999999999</v>
      </c>
      <c r="R2570">
        <v>0.85499999999999998</v>
      </c>
      <c r="S2570">
        <v>0.33400000000000002</v>
      </c>
    </row>
    <row r="2571" spans="1:19" x14ac:dyDescent="0.3">
      <c r="A2571">
        <v>480</v>
      </c>
      <c r="B2571">
        <v>-0.28899999999999998</v>
      </c>
      <c r="C2571">
        <v>-1.2889999999999999</v>
      </c>
      <c r="D2571">
        <v>-2.286</v>
      </c>
      <c r="E2571">
        <v>-3.0840000000000001</v>
      </c>
      <c r="F2571">
        <v>-3.25</v>
      </c>
      <c r="G2571">
        <v>3.3</v>
      </c>
      <c r="H2571">
        <v>0.01</v>
      </c>
      <c r="I2571">
        <v>3.1379999999999999</v>
      </c>
      <c r="J2571">
        <v>-0.28899999999999998</v>
      </c>
      <c r="K2571">
        <v>-1.2909999999999999</v>
      </c>
      <c r="L2571">
        <v>-2.2869999999999999</v>
      </c>
      <c r="M2571">
        <v>-3.0790000000000002</v>
      </c>
      <c r="N2571">
        <v>-3.226</v>
      </c>
      <c r="O2571">
        <v>1.1419999999999999</v>
      </c>
      <c r="P2571">
        <v>1.135</v>
      </c>
      <c r="Q2571">
        <v>1.1339999999999999</v>
      </c>
      <c r="R2571">
        <v>0.85099999999999998</v>
      </c>
      <c r="S2571">
        <v>0.33200000000000002</v>
      </c>
    </row>
    <row r="2572" spans="1:19" x14ac:dyDescent="0.3">
      <c r="A2572">
        <v>540</v>
      </c>
      <c r="B2572">
        <v>-0.28899999999999998</v>
      </c>
      <c r="C2572">
        <v>-1.2889999999999999</v>
      </c>
      <c r="D2572">
        <v>-2.286</v>
      </c>
      <c r="E2572">
        <v>-3.0840000000000001</v>
      </c>
      <c r="F2572">
        <v>-3.25</v>
      </c>
      <c r="G2572">
        <v>3.3</v>
      </c>
      <c r="H2572">
        <v>0.01</v>
      </c>
      <c r="I2572">
        <v>3.1379999999999999</v>
      </c>
      <c r="J2572">
        <v>-0.28799999999999998</v>
      </c>
      <c r="K2572">
        <v>-1.2909999999999999</v>
      </c>
      <c r="L2572">
        <v>-2.2869999999999999</v>
      </c>
      <c r="M2572">
        <v>-3.0779999999999998</v>
      </c>
      <c r="N2572">
        <v>-3.2229999999999999</v>
      </c>
      <c r="O2572">
        <v>1.143</v>
      </c>
      <c r="P2572">
        <v>1.135</v>
      </c>
      <c r="Q2572">
        <v>1.1339999999999999</v>
      </c>
      <c r="R2572">
        <v>0.84699999999999998</v>
      </c>
      <c r="S2572">
        <v>0.33</v>
      </c>
    </row>
    <row r="2573" spans="1:19" x14ac:dyDescent="0.3">
      <c r="A2573">
        <v>600</v>
      </c>
      <c r="B2573">
        <v>-0.28899999999999998</v>
      </c>
      <c r="C2573">
        <v>-1.2889999999999999</v>
      </c>
      <c r="D2573">
        <v>-2.286</v>
      </c>
      <c r="E2573">
        <v>-3.0840000000000001</v>
      </c>
      <c r="F2573">
        <v>-3.25</v>
      </c>
      <c r="G2573">
        <v>3.3</v>
      </c>
      <c r="H2573">
        <v>0.01</v>
      </c>
      <c r="I2573">
        <v>3.1379999999999999</v>
      </c>
      <c r="J2573">
        <v>-0.28699999999999998</v>
      </c>
      <c r="K2573">
        <v>-1.2909999999999999</v>
      </c>
      <c r="L2573">
        <v>-2.2869999999999999</v>
      </c>
      <c r="M2573">
        <v>-3.0760000000000001</v>
      </c>
      <c r="N2573">
        <v>-3.22</v>
      </c>
      <c r="O2573">
        <v>1.145</v>
      </c>
      <c r="P2573">
        <v>1.1359999999999999</v>
      </c>
      <c r="Q2573">
        <v>1.1339999999999999</v>
      </c>
      <c r="R2573">
        <v>0.84399999999999997</v>
      </c>
      <c r="S2573">
        <v>0.32800000000000001</v>
      </c>
    </row>
    <row r="2575" spans="1:19" x14ac:dyDescent="0.3">
      <c r="A2575" t="s">
        <v>0</v>
      </c>
      <c r="B2575" t="s">
        <v>199</v>
      </c>
    </row>
    <row r="2576" spans="1:19" x14ac:dyDescent="0.3">
      <c r="A2576">
        <v>0</v>
      </c>
      <c r="B2576">
        <v>-0.25900000000000001</v>
      </c>
      <c r="C2576">
        <v>-1.2589999999999999</v>
      </c>
      <c r="D2576">
        <v>-2.2559999999999998</v>
      </c>
      <c r="E2576">
        <v>-3.0739999999999998</v>
      </c>
      <c r="F2576">
        <v>-3.26</v>
      </c>
      <c r="G2576">
        <v>3.5</v>
      </c>
      <c r="H2576">
        <v>-0.01</v>
      </c>
      <c r="I2576">
        <v>3.7429999999999999</v>
      </c>
      <c r="J2576">
        <v>-0.25900000000000001</v>
      </c>
      <c r="K2576">
        <v>-1.2589999999999999</v>
      </c>
      <c r="L2576">
        <v>-2.2559999999999998</v>
      </c>
      <c r="M2576">
        <v>-3.0739999999999998</v>
      </c>
      <c r="N2576">
        <v>-3.26</v>
      </c>
      <c r="O2576">
        <v>1.131</v>
      </c>
      <c r="P2576">
        <v>1.131</v>
      </c>
      <c r="Q2576">
        <v>1.127</v>
      </c>
      <c r="R2576">
        <v>0.88300000000000001</v>
      </c>
      <c r="S2576">
        <v>0.38900000000000001</v>
      </c>
    </row>
    <row r="2577" spans="1:19" x14ac:dyDescent="0.3">
      <c r="A2577">
        <v>60</v>
      </c>
      <c r="B2577">
        <v>-0.25900000000000001</v>
      </c>
      <c r="C2577">
        <v>-1.2589999999999999</v>
      </c>
      <c r="D2577">
        <v>-2.2559999999999998</v>
      </c>
      <c r="E2577">
        <v>-3.0739999999999998</v>
      </c>
      <c r="F2577">
        <v>-3.26</v>
      </c>
      <c r="G2577">
        <v>3.5</v>
      </c>
      <c r="H2577">
        <v>-0.01</v>
      </c>
      <c r="I2577">
        <v>3.7429999999999999</v>
      </c>
      <c r="J2577">
        <v>-0.26300000000000001</v>
      </c>
      <c r="K2577">
        <v>-1.2589999999999999</v>
      </c>
      <c r="L2577">
        <v>-2.2559999999999998</v>
      </c>
      <c r="M2577">
        <v>-3.073</v>
      </c>
      <c r="N2577">
        <v>-3.2629999999999999</v>
      </c>
      <c r="O2577">
        <v>1.135</v>
      </c>
      <c r="P2577">
        <v>1.149</v>
      </c>
      <c r="Q2577">
        <v>1.143</v>
      </c>
      <c r="R2577">
        <v>0.88800000000000001</v>
      </c>
      <c r="S2577">
        <v>0.39800000000000002</v>
      </c>
    </row>
    <row r="2578" spans="1:19" x14ac:dyDescent="0.3">
      <c r="A2578">
        <v>120</v>
      </c>
      <c r="B2578">
        <v>-0.25900000000000001</v>
      </c>
      <c r="C2578">
        <v>-1.2589999999999999</v>
      </c>
      <c r="D2578">
        <v>-2.2559999999999998</v>
      </c>
      <c r="E2578">
        <v>-3.0739999999999998</v>
      </c>
      <c r="F2578">
        <v>-3.26</v>
      </c>
      <c r="G2578">
        <v>3.5</v>
      </c>
      <c r="H2578">
        <v>-0.01</v>
      </c>
      <c r="I2578">
        <v>3.7429999999999999</v>
      </c>
      <c r="J2578">
        <v>-0.26600000000000001</v>
      </c>
      <c r="K2578">
        <v>-1.2589999999999999</v>
      </c>
      <c r="L2578">
        <v>-2.2559999999999998</v>
      </c>
      <c r="M2578">
        <v>-3.073</v>
      </c>
      <c r="N2578">
        <v>-3.266</v>
      </c>
      <c r="O2578">
        <v>1.1359999999999999</v>
      </c>
      <c r="P2578">
        <v>1.1519999999999999</v>
      </c>
      <c r="Q2578">
        <v>1.149</v>
      </c>
      <c r="R2578">
        <v>0.89400000000000002</v>
      </c>
      <c r="S2578">
        <v>0.40500000000000003</v>
      </c>
    </row>
    <row r="2579" spans="1:19" x14ac:dyDescent="0.3">
      <c r="A2579">
        <v>180</v>
      </c>
      <c r="B2579">
        <v>-0.25900000000000001</v>
      </c>
      <c r="C2579">
        <v>-1.2589999999999999</v>
      </c>
      <c r="D2579">
        <v>-2.2559999999999998</v>
      </c>
      <c r="E2579">
        <v>-3.0739999999999998</v>
      </c>
      <c r="F2579">
        <v>-3.26</v>
      </c>
      <c r="G2579">
        <v>3.5</v>
      </c>
      <c r="H2579">
        <v>-0.01</v>
      </c>
      <c r="I2579">
        <v>3.7429999999999999</v>
      </c>
      <c r="J2579">
        <v>-0.26900000000000002</v>
      </c>
      <c r="K2579">
        <v>-1.2589999999999999</v>
      </c>
      <c r="L2579">
        <v>-2.2559999999999998</v>
      </c>
      <c r="M2579">
        <v>-3.0720000000000001</v>
      </c>
      <c r="N2579">
        <v>-3.2690000000000001</v>
      </c>
      <c r="O2579">
        <v>1.1379999999999999</v>
      </c>
      <c r="P2579">
        <v>1.157</v>
      </c>
      <c r="Q2579">
        <v>1.151</v>
      </c>
      <c r="R2579">
        <v>0.89700000000000002</v>
      </c>
      <c r="S2579">
        <v>0.41299999999999998</v>
      </c>
    </row>
    <row r="2580" spans="1:19" x14ac:dyDescent="0.3">
      <c r="A2580">
        <v>240</v>
      </c>
      <c r="B2580">
        <v>-0.25900000000000001</v>
      </c>
      <c r="C2580">
        <v>-1.2589999999999999</v>
      </c>
      <c r="D2580">
        <v>-2.2559999999999998</v>
      </c>
      <c r="E2580">
        <v>-3.0739999999999998</v>
      </c>
      <c r="F2580">
        <v>-3.26</v>
      </c>
      <c r="G2580">
        <v>3.5</v>
      </c>
      <c r="H2580">
        <v>-0.01</v>
      </c>
      <c r="I2580">
        <v>3.7429999999999999</v>
      </c>
      <c r="J2580">
        <v>-0.27100000000000002</v>
      </c>
      <c r="K2580">
        <v>-1.2589999999999999</v>
      </c>
      <c r="L2580">
        <v>-2.2559999999999998</v>
      </c>
      <c r="M2580">
        <v>-3.0710000000000002</v>
      </c>
      <c r="N2580">
        <v>-3.2719999999999998</v>
      </c>
      <c r="O2580">
        <v>1.137</v>
      </c>
      <c r="P2580">
        <v>1.1559999999999999</v>
      </c>
      <c r="Q2580">
        <v>1.1519999999999999</v>
      </c>
      <c r="R2580">
        <v>0.89600000000000002</v>
      </c>
      <c r="S2580">
        <v>0.41899999999999998</v>
      </c>
    </row>
    <row r="2581" spans="1:19" x14ac:dyDescent="0.3">
      <c r="A2581">
        <v>300</v>
      </c>
      <c r="B2581">
        <v>-0.25900000000000001</v>
      </c>
      <c r="C2581">
        <v>-1.2589999999999999</v>
      </c>
      <c r="D2581">
        <v>-2.2559999999999998</v>
      </c>
      <c r="E2581">
        <v>-3.0739999999999998</v>
      </c>
      <c r="F2581">
        <v>-3.26</v>
      </c>
      <c r="G2581">
        <v>3.5</v>
      </c>
      <c r="H2581">
        <v>-0.01</v>
      </c>
      <c r="I2581">
        <v>3.7429999999999999</v>
      </c>
      <c r="J2581">
        <v>-0.27200000000000002</v>
      </c>
      <c r="K2581">
        <v>-1.2589999999999999</v>
      </c>
      <c r="L2581">
        <v>-2.2559999999999998</v>
      </c>
      <c r="M2581">
        <v>-3.0710000000000002</v>
      </c>
      <c r="N2581">
        <v>-3.2749999999999999</v>
      </c>
      <c r="O2581">
        <v>1.137</v>
      </c>
      <c r="P2581">
        <v>1.155</v>
      </c>
      <c r="Q2581">
        <v>1.1519999999999999</v>
      </c>
      <c r="R2581">
        <v>0.89500000000000002</v>
      </c>
      <c r="S2581">
        <v>0.42499999999999999</v>
      </c>
    </row>
    <row r="2582" spans="1:19" x14ac:dyDescent="0.3">
      <c r="A2582">
        <v>360</v>
      </c>
      <c r="B2582">
        <v>-0.25900000000000001</v>
      </c>
      <c r="C2582">
        <v>-1.2589999999999999</v>
      </c>
      <c r="D2582">
        <v>-2.2559999999999998</v>
      </c>
      <c r="E2582">
        <v>-3.0739999999999998</v>
      </c>
      <c r="F2582">
        <v>-3.26</v>
      </c>
      <c r="G2582">
        <v>3.5</v>
      </c>
      <c r="H2582">
        <v>-0.01</v>
      </c>
      <c r="I2582">
        <v>3.7429999999999999</v>
      </c>
      <c r="J2582">
        <v>-0.27400000000000002</v>
      </c>
      <c r="K2582">
        <v>-1.26</v>
      </c>
      <c r="L2582">
        <v>-2.2559999999999998</v>
      </c>
      <c r="M2582">
        <v>-3.0710000000000002</v>
      </c>
      <c r="N2582">
        <v>-3.278</v>
      </c>
      <c r="O2582">
        <v>1.137</v>
      </c>
      <c r="P2582">
        <v>1.153</v>
      </c>
      <c r="Q2582">
        <v>1.1519999999999999</v>
      </c>
      <c r="R2582">
        <v>0.89600000000000002</v>
      </c>
      <c r="S2582">
        <v>0.43</v>
      </c>
    </row>
    <row r="2583" spans="1:19" x14ac:dyDescent="0.3">
      <c r="A2583">
        <v>420</v>
      </c>
      <c r="B2583">
        <v>-0.25900000000000001</v>
      </c>
      <c r="C2583">
        <v>-1.2589999999999999</v>
      </c>
      <c r="D2583">
        <v>-2.2559999999999998</v>
      </c>
      <c r="E2583">
        <v>-3.0739999999999998</v>
      </c>
      <c r="F2583">
        <v>-3.26</v>
      </c>
      <c r="G2583">
        <v>3.5</v>
      </c>
      <c r="H2583">
        <v>-0.01</v>
      </c>
      <c r="I2583">
        <v>3.7429999999999999</v>
      </c>
      <c r="J2583">
        <v>-0.27600000000000002</v>
      </c>
      <c r="K2583">
        <v>-1.262</v>
      </c>
      <c r="L2583">
        <v>-2.2559999999999998</v>
      </c>
      <c r="M2583">
        <v>-3.0710000000000002</v>
      </c>
      <c r="N2583">
        <v>-3.2810000000000001</v>
      </c>
      <c r="O2583">
        <v>1.1359999999999999</v>
      </c>
      <c r="P2583">
        <v>1.151</v>
      </c>
      <c r="Q2583">
        <v>1.1519999999999999</v>
      </c>
      <c r="R2583">
        <v>0.9</v>
      </c>
      <c r="S2583">
        <v>0.434</v>
      </c>
    </row>
    <row r="2584" spans="1:19" x14ac:dyDescent="0.3">
      <c r="A2584">
        <v>480</v>
      </c>
      <c r="B2584">
        <v>-0.25900000000000001</v>
      </c>
      <c r="C2584">
        <v>-1.2589999999999999</v>
      </c>
      <c r="D2584">
        <v>-2.2559999999999998</v>
      </c>
      <c r="E2584">
        <v>-3.0739999999999998</v>
      </c>
      <c r="F2584">
        <v>-3.26</v>
      </c>
      <c r="G2584">
        <v>3.5</v>
      </c>
      <c r="H2584">
        <v>-0.01</v>
      </c>
      <c r="I2584">
        <v>3.7429999999999999</v>
      </c>
      <c r="J2584">
        <v>-0.27800000000000002</v>
      </c>
      <c r="K2584">
        <v>-1.2629999999999999</v>
      </c>
      <c r="L2584">
        <v>-2.2559999999999998</v>
      </c>
      <c r="M2584">
        <v>-3.0720000000000001</v>
      </c>
      <c r="N2584">
        <v>-3.2839999999999998</v>
      </c>
      <c r="O2584">
        <v>1.1359999999999999</v>
      </c>
      <c r="P2584">
        <v>1.149</v>
      </c>
      <c r="Q2584">
        <v>1.1519999999999999</v>
      </c>
      <c r="R2584">
        <v>0.90300000000000002</v>
      </c>
      <c r="S2584">
        <v>0.437</v>
      </c>
    </row>
    <row r="2585" spans="1:19" x14ac:dyDescent="0.3">
      <c r="A2585">
        <v>540</v>
      </c>
      <c r="B2585">
        <v>-0.25900000000000001</v>
      </c>
      <c r="C2585">
        <v>-1.2589999999999999</v>
      </c>
      <c r="D2585">
        <v>-2.2559999999999998</v>
      </c>
      <c r="E2585">
        <v>-3.0739999999999998</v>
      </c>
      <c r="F2585">
        <v>-3.26</v>
      </c>
      <c r="G2585">
        <v>3.5</v>
      </c>
      <c r="H2585">
        <v>-0.01</v>
      </c>
      <c r="I2585">
        <v>3.7429999999999999</v>
      </c>
      <c r="J2585">
        <v>-0.27900000000000003</v>
      </c>
      <c r="K2585">
        <v>-1.264</v>
      </c>
      <c r="L2585">
        <v>-2.2559999999999998</v>
      </c>
      <c r="M2585">
        <v>-3.0739999999999998</v>
      </c>
      <c r="N2585">
        <v>-3.2869999999999999</v>
      </c>
      <c r="O2585">
        <v>1.135</v>
      </c>
      <c r="P2585">
        <v>1.1479999999999999</v>
      </c>
      <c r="Q2585">
        <v>1.1519999999999999</v>
      </c>
      <c r="R2585">
        <v>0.90700000000000003</v>
      </c>
      <c r="S2585">
        <v>0.439</v>
      </c>
    </row>
    <row r="2586" spans="1:19" x14ac:dyDescent="0.3">
      <c r="A2586">
        <v>600</v>
      </c>
      <c r="B2586">
        <v>-0.25900000000000001</v>
      </c>
      <c r="C2586">
        <v>-1.2589999999999999</v>
      </c>
      <c r="D2586">
        <v>-2.2559999999999998</v>
      </c>
      <c r="E2586">
        <v>-3.0739999999999998</v>
      </c>
      <c r="F2586">
        <v>-3.26</v>
      </c>
      <c r="G2586">
        <v>3.5</v>
      </c>
      <c r="H2586">
        <v>-0.01</v>
      </c>
      <c r="I2586">
        <v>3.7429999999999999</v>
      </c>
      <c r="J2586">
        <v>-0.28100000000000003</v>
      </c>
      <c r="K2586">
        <v>-1.2649999999999999</v>
      </c>
      <c r="L2586">
        <v>-2.2559999999999998</v>
      </c>
      <c r="M2586">
        <v>-3.0750000000000002</v>
      </c>
      <c r="N2586">
        <v>-3.29</v>
      </c>
      <c r="O2586">
        <v>1.1339999999999999</v>
      </c>
      <c r="P2586">
        <v>1.1459999999999999</v>
      </c>
      <c r="Q2586">
        <v>1.1519999999999999</v>
      </c>
      <c r="R2586">
        <v>0.91</v>
      </c>
      <c r="S2586">
        <v>0.441</v>
      </c>
    </row>
    <row r="2588" spans="1:19" x14ac:dyDescent="0.3">
      <c r="A2588" t="s">
        <v>0</v>
      </c>
      <c r="B2588" t="s">
        <v>200</v>
      </c>
    </row>
    <row r="2589" spans="1:19" x14ac:dyDescent="0.3">
      <c r="A2589">
        <v>0</v>
      </c>
      <c r="B2589">
        <v>-0.25900000000000001</v>
      </c>
      <c r="C2589">
        <v>-1.2589999999999999</v>
      </c>
      <c r="D2589">
        <v>-2.2559999999999998</v>
      </c>
      <c r="E2589">
        <v>-3.0739999999999998</v>
      </c>
      <c r="F2589">
        <v>-3.26</v>
      </c>
      <c r="G2589">
        <v>3.5</v>
      </c>
      <c r="H2589">
        <v>-0.01</v>
      </c>
      <c r="I2589">
        <v>3.55</v>
      </c>
      <c r="J2589">
        <v>-0.25900000000000001</v>
      </c>
      <c r="K2589">
        <v>-1.2589999999999999</v>
      </c>
      <c r="L2589">
        <v>-2.2559999999999998</v>
      </c>
      <c r="M2589">
        <v>-3.0739999999999998</v>
      </c>
      <c r="N2589">
        <v>-3.26</v>
      </c>
      <c r="O2589">
        <v>1.131</v>
      </c>
      <c r="P2589">
        <v>1.131</v>
      </c>
      <c r="Q2589">
        <v>1.127</v>
      </c>
      <c r="R2589">
        <v>0.88300000000000001</v>
      </c>
      <c r="S2589">
        <v>0.38900000000000001</v>
      </c>
    </row>
    <row r="2590" spans="1:19" x14ac:dyDescent="0.3">
      <c r="A2590">
        <v>60</v>
      </c>
      <c r="B2590">
        <v>-0.25900000000000001</v>
      </c>
      <c r="C2590">
        <v>-1.2589999999999999</v>
      </c>
      <c r="D2590">
        <v>-2.2559999999999998</v>
      </c>
      <c r="E2590">
        <v>-3.0739999999999998</v>
      </c>
      <c r="F2590">
        <v>-3.26</v>
      </c>
      <c r="G2590">
        <v>3.5</v>
      </c>
      <c r="H2590">
        <v>-0.01</v>
      </c>
      <c r="I2590">
        <v>3.55</v>
      </c>
      <c r="J2590">
        <v>-0.26300000000000001</v>
      </c>
      <c r="K2590">
        <v>-1.2589999999999999</v>
      </c>
      <c r="L2590">
        <v>-2.2559999999999998</v>
      </c>
      <c r="M2590">
        <v>-3.0739999999999998</v>
      </c>
      <c r="N2590">
        <v>-3.26</v>
      </c>
      <c r="O2590">
        <v>1.135</v>
      </c>
      <c r="P2590">
        <v>1.1479999999999999</v>
      </c>
      <c r="Q2590">
        <v>1.143</v>
      </c>
      <c r="R2590">
        <v>0.88900000000000001</v>
      </c>
      <c r="S2590">
        <v>0.39</v>
      </c>
    </row>
    <row r="2591" spans="1:19" x14ac:dyDescent="0.3">
      <c r="A2591">
        <v>120</v>
      </c>
      <c r="B2591">
        <v>-0.25900000000000001</v>
      </c>
      <c r="C2591">
        <v>-1.2589999999999999</v>
      </c>
      <c r="D2591">
        <v>-2.2559999999999998</v>
      </c>
      <c r="E2591">
        <v>-3.0739999999999998</v>
      </c>
      <c r="F2591">
        <v>-3.26</v>
      </c>
      <c r="G2591">
        <v>3.5</v>
      </c>
      <c r="H2591">
        <v>-0.01</v>
      </c>
      <c r="I2591">
        <v>3.55</v>
      </c>
      <c r="J2591">
        <v>-0.26600000000000001</v>
      </c>
      <c r="K2591">
        <v>-1.2589999999999999</v>
      </c>
      <c r="L2591">
        <v>-2.2559999999999998</v>
      </c>
      <c r="M2591">
        <v>-3.073</v>
      </c>
      <c r="N2591">
        <v>-3.26</v>
      </c>
      <c r="O2591">
        <v>1.137</v>
      </c>
      <c r="P2591">
        <v>1.1519999999999999</v>
      </c>
      <c r="Q2591">
        <v>1.149</v>
      </c>
      <c r="R2591">
        <v>0.89400000000000002</v>
      </c>
      <c r="S2591">
        <v>0.39100000000000001</v>
      </c>
    </row>
    <row r="2592" spans="1:19" x14ac:dyDescent="0.3">
      <c r="A2592">
        <v>180</v>
      </c>
      <c r="B2592">
        <v>-0.25900000000000001</v>
      </c>
      <c r="C2592">
        <v>-1.2589999999999999</v>
      </c>
      <c r="D2592">
        <v>-2.2559999999999998</v>
      </c>
      <c r="E2592">
        <v>-3.0739999999999998</v>
      </c>
      <c r="F2592">
        <v>-3.26</v>
      </c>
      <c r="G2592">
        <v>3.5</v>
      </c>
      <c r="H2592">
        <v>-0.01</v>
      </c>
      <c r="I2592">
        <v>3.55</v>
      </c>
      <c r="J2592">
        <v>-0.26900000000000002</v>
      </c>
      <c r="K2592">
        <v>-1.2589999999999999</v>
      </c>
      <c r="L2592">
        <v>-2.2559999999999998</v>
      </c>
      <c r="M2592">
        <v>-3.0720000000000001</v>
      </c>
      <c r="N2592">
        <v>-3.26</v>
      </c>
      <c r="O2592">
        <v>1.1379999999999999</v>
      </c>
      <c r="P2592">
        <v>1.157</v>
      </c>
      <c r="Q2592">
        <v>1.1499999999999999</v>
      </c>
      <c r="R2592">
        <v>0.89600000000000002</v>
      </c>
      <c r="S2592">
        <v>0.39200000000000002</v>
      </c>
    </row>
    <row r="2593" spans="1:19" x14ac:dyDescent="0.3">
      <c r="A2593">
        <v>240</v>
      </c>
      <c r="B2593">
        <v>-0.25900000000000001</v>
      </c>
      <c r="C2593">
        <v>-1.2589999999999999</v>
      </c>
      <c r="D2593">
        <v>-2.2559999999999998</v>
      </c>
      <c r="E2593">
        <v>-3.0739999999999998</v>
      </c>
      <c r="F2593">
        <v>-3.26</v>
      </c>
      <c r="G2593">
        <v>3.5</v>
      </c>
      <c r="H2593">
        <v>-0.01</v>
      </c>
      <c r="I2593">
        <v>3.55</v>
      </c>
      <c r="J2593">
        <v>-0.27100000000000002</v>
      </c>
      <c r="K2593">
        <v>-1.2589999999999999</v>
      </c>
      <c r="L2593">
        <v>-2.2559999999999998</v>
      </c>
      <c r="M2593">
        <v>-3.0710000000000002</v>
      </c>
      <c r="N2593">
        <v>-3.26</v>
      </c>
      <c r="O2593">
        <v>1.137</v>
      </c>
      <c r="P2593">
        <v>1.1559999999999999</v>
      </c>
      <c r="Q2593">
        <v>1.1519999999999999</v>
      </c>
      <c r="R2593">
        <v>0.89700000000000002</v>
      </c>
      <c r="S2593">
        <v>0.39300000000000002</v>
      </c>
    </row>
    <row r="2594" spans="1:19" x14ac:dyDescent="0.3">
      <c r="A2594">
        <v>300</v>
      </c>
      <c r="B2594">
        <v>-0.25900000000000001</v>
      </c>
      <c r="C2594">
        <v>-1.2589999999999999</v>
      </c>
      <c r="D2594">
        <v>-2.2559999999999998</v>
      </c>
      <c r="E2594">
        <v>-3.0739999999999998</v>
      </c>
      <c r="F2594">
        <v>-3.26</v>
      </c>
      <c r="G2594">
        <v>3.5</v>
      </c>
      <c r="H2594">
        <v>-0.01</v>
      </c>
      <c r="I2594">
        <v>3.55</v>
      </c>
      <c r="J2594">
        <v>-0.27200000000000002</v>
      </c>
      <c r="K2594">
        <v>-1.2589999999999999</v>
      </c>
      <c r="L2594">
        <v>-2.2559999999999998</v>
      </c>
      <c r="M2594">
        <v>-3.0710000000000002</v>
      </c>
      <c r="N2594">
        <v>-3.26</v>
      </c>
      <c r="O2594">
        <v>1.137</v>
      </c>
      <c r="P2594">
        <v>1.155</v>
      </c>
      <c r="Q2594">
        <v>1.1519999999999999</v>
      </c>
      <c r="R2594">
        <v>0.89700000000000002</v>
      </c>
      <c r="S2594">
        <v>0.39400000000000002</v>
      </c>
    </row>
    <row r="2595" spans="1:19" x14ac:dyDescent="0.3">
      <c r="A2595">
        <v>360</v>
      </c>
      <c r="B2595">
        <v>-0.25900000000000001</v>
      </c>
      <c r="C2595">
        <v>-1.2589999999999999</v>
      </c>
      <c r="D2595">
        <v>-2.2559999999999998</v>
      </c>
      <c r="E2595">
        <v>-3.0739999999999998</v>
      </c>
      <c r="F2595">
        <v>-3.26</v>
      </c>
      <c r="G2595">
        <v>3.5</v>
      </c>
      <c r="H2595">
        <v>-0.01</v>
      </c>
      <c r="I2595">
        <v>3.55</v>
      </c>
      <c r="J2595">
        <v>-0.27400000000000002</v>
      </c>
      <c r="K2595">
        <v>-1.26</v>
      </c>
      <c r="L2595">
        <v>-2.2559999999999998</v>
      </c>
      <c r="M2595">
        <v>-3.0710000000000002</v>
      </c>
      <c r="N2595">
        <v>-3.26</v>
      </c>
      <c r="O2595">
        <v>1.137</v>
      </c>
      <c r="P2595">
        <v>1.153</v>
      </c>
      <c r="Q2595">
        <v>1.1519999999999999</v>
      </c>
      <c r="R2595">
        <v>0.89800000000000002</v>
      </c>
      <c r="S2595">
        <v>0.39600000000000002</v>
      </c>
    </row>
    <row r="2596" spans="1:19" x14ac:dyDescent="0.3">
      <c r="A2596">
        <v>420</v>
      </c>
      <c r="B2596">
        <v>-0.25900000000000001</v>
      </c>
      <c r="C2596">
        <v>-1.2589999999999999</v>
      </c>
      <c r="D2596">
        <v>-2.2559999999999998</v>
      </c>
      <c r="E2596">
        <v>-3.0739999999999998</v>
      </c>
      <c r="F2596">
        <v>-3.26</v>
      </c>
      <c r="G2596">
        <v>3.5</v>
      </c>
      <c r="H2596">
        <v>-0.01</v>
      </c>
      <c r="I2596">
        <v>3.55</v>
      </c>
      <c r="J2596">
        <v>-0.27600000000000002</v>
      </c>
      <c r="K2596">
        <v>-1.262</v>
      </c>
      <c r="L2596">
        <v>-2.2559999999999998</v>
      </c>
      <c r="M2596">
        <v>-3.0710000000000002</v>
      </c>
      <c r="N2596">
        <v>-3.26</v>
      </c>
      <c r="O2596">
        <v>1.1359999999999999</v>
      </c>
      <c r="P2596">
        <v>1.151</v>
      </c>
      <c r="Q2596">
        <v>1.1519999999999999</v>
      </c>
      <c r="R2596">
        <v>0.89800000000000002</v>
      </c>
      <c r="S2596">
        <v>0.39700000000000002</v>
      </c>
    </row>
    <row r="2597" spans="1:19" x14ac:dyDescent="0.3">
      <c r="A2597">
        <v>480</v>
      </c>
      <c r="B2597">
        <v>-0.25900000000000001</v>
      </c>
      <c r="C2597">
        <v>-1.2589999999999999</v>
      </c>
      <c r="D2597">
        <v>-2.2559999999999998</v>
      </c>
      <c r="E2597">
        <v>-3.0739999999999998</v>
      </c>
      <c r="F2597">
        <v>-3.26</v>
      </c>
      <c r="G2597">
        <v>3.5</v>
      </c>
      <c r="H2597">
        <v>-0.01</v>
      </c>
      <c r="I2597">
        <v>3.55</v>
      </c>
      <c r="J2597">
        <v>-0.27800000000000002</v>
      </c>
      <c r="K2597">
        <v>-1.2629999999999999</v>
      </c>
      <c r="L2597">
        <v>-2.2559999999999998</v>
      </c>
      <c r="M2597">
        <v>-3.0710000000000002</v>
      </c>
      <c r="N2597">
        <v>-3.26</v>
      </c>
      <c r="O2597">
        <v>1.1359999999999999</v>
      </c>
      <c r="P2597">
        <v>1.149</v>
      </c>
      <c r="Q2597">
        <v>1.153</v>
      </c>
      <c r="R2597">
        <v>0.89800000000000002</v>
      </c>
      <c r="S2597">
        <v>0.39800000000000002</v>
      </c>
    </row>
    <row r="2598" spans="1:19" x14ac:dyDescent="0.3">
      <c r="A2598">
        <v>540</v>
      </c>
      <c r="B2598">
        <v>-0.25900000000000001</v>
      </c>
      <c r="C2598">
        <v>-1.2589999999999999</v>
      </c>
      <c r="D2598">
        <v>-2.2559999999999998</v>
      </c>
      <c r="E2598">
        <v>-3.0739999999999998</v>
      </c>
      <c r="F2598">
        <v>-3.26</v>
      </c>
      <c r="G2598">
        <v>3.5</v>
      </c>
      <c r="H2598">
        <v>-0.01</v>
      </c>
      <c r="I2598">
        <v>3.55</v>
      </c>
      <c r="J2598">
        <v>-0.27900000000000003</v>
      </c>
      <c r="K2598">
        <v>-1.264</v>
      </c>
      <c r="L2598">
        <v>-2.2559999999999998</v>
      </c>
      <c r="M2598">
        <v>-3.0710000000000002</v>
      </c>
      <c r="N2598">
        <v>-3.26</v>
      </c>
      <c r="O2598">
        <v>1.135</v>
      </c>
      <c r="P2598">
        <v>1.1479999999999999</v>
      </c>
      <c r="Q2598">
        <v>1.1519999999999999</v>
      </c>
      <c r="R2598">
        <v>0.89800000000000002</v>
      </c>
      <c r="S2598">
        <v>0.39800000000000002</v>
      </c>
    </row>
    <row r="2599" spans="1:19" x14ac:dyDescent="0.3">
      <c r="A2599">
        <v>600</v>
      </c>
      <c r="B2599">
        <v>-0.25900000000000001</v>
      </c>
      <c r="C2599">
        <v>-1.2589999999999999</v>
      </c>
      <c r="D2599">
        <v>-2.2559999999999998</v>
      </c>
      <c r="E2599">
        <v>-3.0739999999999998</v>
      </c>
      <c r="F2599">
        <v>-3.26</v>
      </c>
      <c r="G2599">
        <v>3.5</v>
      </c>
      <c r="H2599">
        <v>-0.01</v>
      </c>
      <c r="I2599">
        <v>3.55</v>
      </c>
      <c r="J2599">
        <v>-0.28100000000000003</v>
      </c>
      <c r="K2599">
        <v>-1.2649999999999999</v>
      </c>
      <c r="L2599">
        <v>-2.2559999999999998</v>
      </c>
      <c r="M2599">
        <v>-3.0710000000000002</v>
      </c>
      <c r="N2599">
        <v>-3.26</v>
      </c>
      <c r="O2599">
        <v>1.1339999999999999</v>
      </c>
      <c r="P2599">
        <v>1.1459999999999999</v>
      </c>
      <c r="Q2599">
        <v>1.1519999999999999</v>
      </c>
      <c r="R2599">
        <v>0.89800000000000002</v>
      </c>
      <c r="S2599">
        <v>0.39800000000000002</v>
      </c>
    </row>
    <row r="2601" spans="1:19" x14ac:dyDescent="0.3">
      <c r="A2601" t="s">
        <v>0</v>
      </c>
      <c r="B2601" t="s">
        <v>201</v>
      </c>
    </row>
    <row r="2602" spans="1:19" x14ac:dyDescent="0.3">
      <c r="A2602">
        <v>0</v>
      </c>
      <c r="B2602">
        <v>-0.25900000000000001</v>
      </c>
      <c r="C2602">
        <v>-1.2589999999999999</v>
      </c>
      <c r="D2602">
        <v>-2.2559999999999998</v>
      </c>
      <c r="E2602">
        <v>-3.0739999999999998</v>
      </c>
      <c r="F2602">
        <v>-3.26</v>
      </c>
      <c r="G2602">
        <v>3.5</v>
      </c>
      <c r="H2602">
        <v>-0.01</v>
      </c>
      <c r="I2602">
        <v>3.3460000000000001</v>
      </c>
      <c r="J2602">
        <v>-0.25900000000000001</v>
      </c>
      <c r="K2602">
        <v>-1.2589999999999999</v>
      </c>
      <c r="L2602">
        <v>-2.2559999999999998</v>
      </c>
      <c r="M2602">
        <v>-3.0739999999999998</v>
      </c>
      <c r="N2602">
        <v>-3.26</v>
      </c>
      <c r="O2602">
        <v>1.131</v>
      </c>
      <c r="P2602">
        <v>1.131</v>
      </c>
      <c r="Q2602">
        <v>1.127</v>
      </c>
      <c r="R2602">
        <v>0.88300000000000001</v>
      </c>
      <c r="S2602">
        <v>0.38900000000000001</v>
      </c>
    </row>
    <row r="2603" spans="1:19" x14ac:dyDescent="0.3">
      <c r="A2603">
        <v>60</v>
      </c>
      <c r="B2603">
        <v>-0.25900000000000001</v>
      </c>
      <c r="C2603">
        <v>-1.2589999999999999</v>
      </c>
      <c r="D2603">
        <v>-2.2559999999999998</v>
      </c>
      <c r="E2603">
        <v>-3.0739999999999998</v>
      </c>
      <c r="F2603">
        <v>-3.26</v>
      </c>
      <c r="G2603">
        <v>3.5</v>
      </c>
      <c r="H2603">
        <v>-0.01</v>
      </c>
      <c r="I2603">
        <v>3.3460000000000001</v>
      </c>
      <c r="J2603">
        <v>-0.26300000000000001</v>
      </c>
      <c r="K2603">
        <v>-1.2589999999999999</v>
      </c>
      <c r="L2603">
        <v>-2.2559999999999998</v>
      </c>
      <c r="M2603">
        <v>-3.0739999999999998</v>
      </c>
      <c r="N2603">
        <v>-3.2570000000000001</v>
      </c>
      <c r="O2603">
        <v>1.135</v>
      </c>
      <c r="P2603">
        <v>1.1479999999999999</v>
      </c>
      <c r="Q2603">
        <v>1.1419999999999999</v>
      </c>
      <c r="R2603">
        <v>0.89</v>
      </c>
      <c r="S2603">
        <v>0.38200000000000001</v>
      </c>
    </row>
    <row r="2604" spans="1:19" x14ac:dyDescent="0.3">
      <c r="A2604">
        <v>120</v>
      </c>
      <c r="B2604">
        <v>-0.25900000000000001</v>
      </c>
      <c r="C2604">
        <v>-1.2589999999999999</v>
      </c>
      <c r="D2604">
        <v>-2.2559999999999998</v>
      </c>
      <c r="E2604">
        <v>-3.0739999999999998</v>
      </c>
      <c r="F2604">
        <v>-3.26</v>
      </c>
      <c r="G2604">
        <v>3.5</v>
      </c>
      <c r="H2604">
        <v>-0.01</v>
      </c>
      <c r="I2604">
        <v>3.3460000000000001</v>
      </c>
      <c r="J2604">
        <v>-0.26600000000000001</v>
      </c>
      <c r="K2604">
        <v>-1.2589999999999999</v>
      </c>
      <c r="L2604">
        <v>-2.2559999999999998</v>
      </c>
      <c r="M2604">
        <v>-3.073</v>
      </c>
      <c r="N2604">
        <v>-3.254</v>
      </c>
      <c r="O2604">
        <v>1.137</v>
      </c>
      <c r="P2604">
        <v>1.1519999999999999</v>
      </c>
      <c r="Q2604">
        <v>1.1479999999999999</v>
      </c>
      <c r="R2604">
        <v>0.89300000000000002</v>
      </c>
      <c r="S2604">
        <v>0.376</v>
      </c>
    </row>
    <row r="2605" spans="1:19" x14ac:dyDescent="0.3">
      <c r="A2605">
        <v>180</v>
      </c>
      <c r="B2605">
        <v>-0.25900000000000001</v>
      </c>
      <c r="C2605">
        <v>-1.2589999999999999</v>
      </c>
      <c r="D2605">
        <v>-2.2559999999999998</v>
      </c>
      <c r="E2605">
        <v>-3.0739999999999998</v>
      </c>
      <c r="F2605">
        <v>-3.26</v>
      </c>
      <c r="G2605">
        <v>3.5</v>
      </c>
      <c r="H2605">
        <v>-0.01</v>
      </c>
      <c r="I2605">
        <v>3.3460000000000001</v>
      </c>
      <c r="J2605">
        <v>-0.26900000000000002</v>
      </c>
      <c r="K2605">
        <v>-1.2589999999999999</v>
      </c>
      <c r="L2605">
        <v>-2.2559999999999998</v>
      </c>
      <c r="M2605">
        <v>-3.0710000000000002</v>
      </c>
      <c r="N2605">
        <v>-3.2509999999999999</v>
      </c>
      <c r="O2605">
        <v>1.137</v>
      </c>
      <c r="P2605">
        <v>1.157</v>
      </c>
      <c r="Q2605">
        <v>1.1499999999999999</v>
      </c>
      <c r="R2605">
        <v>0.89500000000000002</v>
      </c>
      <c r="S2605">
        <v>0.371</v>
      </c>
    </row>
    <row r="2606" spans="1:19" x14ac:dyDescent="0.3">
      <c r="A2606">
        <v>240</v>
      </c>
      <c r="B2606">
        <v>-0.25900000000000001</v>
      </c>
      <c r="C2606">
        <v>-1.2589999999999999</v>
      </c>
      <c r="D2606">
        <v>-2.2559999999999998</v>
      </c>
      <c r="E2606">
        <v>-3.0739999999999998</v>
      </c>
      <c r="F2606">
        <v>-3.26</v>
      </c>
      <c r="G2606">
        <v>3.5</v>
      </c>
      <c r="H2606">
        <v>-0.01</v>
      </c>
      <c r="I2606">
        <v>3.3460000000000001</v>
      </c>
      <c r="J2606">
        <v>-0.27100000000000002</v>
      </c>
      <c r="K2606">
        <v>-1.2589999999999999</v>
      </c>
      <c r="L2606">
        <v>-2.2559999999999998</v>
      </c>
      <c r="M2606">
        <v>-3.0720000000000001</v>
      </c>
      <c r="N2606">
        <v>-3.2480000000000002</v>
      </c>
      <c r="O2606">
        <v>1.137</v>
      </c>
      <c r="P2606">
        <v>1.1559999999999999</v>
      </c>
      <c r="Q2606">
        <v>1.153</v>
      </c>
      <c r="R2606">
        <v>0.89900000000000002</v>
      </c>
      <c r="S2606">
        <v>0.36599999999999999</v>
      </c>
    </row>
    <row r="2607" spans="1:19" x14ac:dyDescent="0.3">
      <c r="A2607">
        <v>300</v>
      </c>
      <c r="B2607">
        <v>-0.25900000000000001</v>
      </c>
      <c r="C2607">
        <v>-1.2589999999999999</v>
      </c>
      <c r="D2607">
        <v>-2.2559999999999998</v>
      </c>
      <c r="E2607">
        <v>-3.0739999999999998</v>
      </c>
      <c r="F2607">
        <v>-3.26</v>
      </c>
      <c r="G2607">
        <v>3.5</v>
      </c>
      <c r="H2607">
        <v>-0.01</v>
      </c>
      <c r="I2607">
        <v>3.3460000000000001</v>
      </c>
      <c r="J2607">
        <v>-0.27200000000000002</v>
      </c>
      <c r="K2607">
        <v>-1.2589999999999999</v>
      </c>
      <c r="L2607">
        <v>-2.2559999999999998</v>
      </c>
      <c r="M2607">
        <v>-3.0720000000000001</v>
      </c>
      <c r="N2607">
        <v>-3.2450000000000001</v>
      </c>
      <c r="O2607">
        <v>1.137</v>
      </c>
      <c r="P2607">
        <v>1.1539999999999999</v>
      </c>
      <c r="Q2607">
        <v>1.151</v>
      </c>
      <c r="R2607">
        <v>0.9</v>
      </c>
      <c r="S2607">
        <v>0.36299999999999999</v>
      </c>
    </row>
    <row r="2608" spans="1:19" x14ac:dyDescent="0.3">
      <c r="A2608">
        <v>360</v>
      </c>
      <c r="B2608">
        <v>-0.25900000000000001</v>
      </c>
      <c r="C2608">
        <v>-1.2589999999999999</v>
      </c>
      <c r="D2608">
        <v>-2.2559999999999998</v>
      </c>
      <c r="E2608">
        <v>-3.0739999999999998</v>
      </c>
      <c r="F2608">
        <v>-3.26</v>
      </c>
      <c r="G2608">
        <v>3.5</v>
      </c>
      <c r="H2608">
        <v>-0.01</v>
      </c>
      <c r="I2608">
        <v>3.3460000000000001</v>
      </c>
      <c r="J2608">
        <v>-0.27400000000000002</v>
      </c>
      <c r="K2608">
        <v>-1.26</v>
      </c>
      <c r="L2608">
        <v>-2.2559999999999998</v>
      </c>
      <c r="M2608">
        <v>-3.0720000000000001</v>
      </c>
      <c r="N2608">
        <v>-3.242</v>
      </c>
      <c r="O2608">
        <v>1.137</v>
      </c>
      <c r="P2608">
        <v>1.153</v>
      </c>
      <c r="Q2608">
        <v>1.1519999999999999</v>
      </c>
      <c r="R2608">
        <v>0.89900000000000002</v>
      </c>
      <c r="S2608">
        <v>0.36099999999999999</v>
      </c>
    </row>
    <row r="2609" spans="1:19" x14ac:dyDescent="0.3">
      <c r="A2609">
        <v>420</v>
      </c>
      <c r="B2609">
        <v>-0.25900000000000001</v>
      </c>
      <c r="C2609">
        <v>-1.2589999999999999</v>
      </c>
      <c r="D2609">
        <v>-2.2559999999999998</v>
      </c>
      <c r="E2609">
        <v>-3.0739999999999998</v>
      </c>
      <c r="F2609">
        <v>-3.26</v>
      </c>
      <c r="G2609">
        <v>3.5</v>
      </c>
      <c r="H2609">
        <v>-0.01</v>
      </c>
      <c r="I2609">
        <v>3.3460000000000001</v>
      </c>
      <c r="J2609">
        <v>-0.27600000000000002</v>
      </c>
      <c r="K2609">
        <v>-1.262</v>
      </c>
      <c r="L2609">
        <v>-2.2559999999999998</v>
      </c>
      <c r="M2609">
        <v>-3.0710000000000002</v>
      </c>
      <c r="N2609">
        <v>-3.2389999999999999</v>
      </c>
      <c r="O2609">
        <v>1.1359999999999999</v>
      </c>
      <c r="P2609">
        <v>1.151</v>
      </c>
      <c r="Q2609">
        <v>1.153</v>
      </c>
      <c r="R2609">
        <v>0.89600000000000002</v>
      </c>
      <c r="S2609">
        <v>0.36</v>
      </c>
    </row>
    <row r="2610" spans="1:19" x14ac:dyDescent="0.3">
      <c r="A2610">
        <v>480</v>
      </c>
      <c r="B2610">
        <v>-0.25900000000000001</v>
      </c>
      <c r="C2610">
        <v>-1.2589999999999999</v>
      </c>
      <c r="D2610">
        <v>-2.2559999999999998</v>
      </c>
      <c r="E2610">
        <v>-3.0739999999999998</v>
      </c>
      <c r="F2610">
        <v>-3.26</v>
      </c>
      <c r="G2610">
        <v>3.5</v>
      </c>
      <c r="H2610">
        <v>-0.01</v>
      </c>
      <c r="I2610">
        <v>3.3460000000000001</v>
      </c>
      <c r="J2610">
        <v>-0.27800000000000002</v>
      </c>
      <c r="K2610">
        <v>-1.2629999999999999</v>
      </c>
      <c r="L2610">
        <v>-2.2559999999999998</v>
      </c>
      <c r="M2610">
        <v>-3.069</v>
      </c>
      <c r="N2610">
        <v>-3.2360000000000002</v>
      </c>
      <c r="O2610">
        <v>1.1359999999999999</v>
      </c>
      <c r="P2610">
        <v>1.149</v>
      </c>
      <c r="Q2610">
        <v>1.153</v>
      </c>
      <c r="R2610">
        <v>0.89300000000000002</v>
      </c>
      <c r="S2610">
        <v>0.35799999999999998</v>
      </c>
    </row>
    <row r="2611" spans="1:19" x14ac:dyDescent="0.3">
      <c r="A2611">
        <v>540</v>
      </c>
      <c r="B2611">
        <v>-0.25900000000000001</v>
      </c>
      <c r="C2611">
        <v>-1.2589999999999999</v>
      </c>
      <c r="D2611">
        <v>-2.2559999999999998</v>
      </c>
      <c r="E2611">
        <v>-3.0739999999999998</v>
      </c>
      <c r="F2611">
        <v>-3.26</v>
      </c>
      <c r="G2611">
        <v>3.5</v>
      </c>
      <c r="H2611">
        <v>-0.01</v>
      </c>
      <c r="I2611">
        <v>3.3460000000000001</v>
      </c>
      <c r="J2611">
        <v>-0.27900000000000003</v>
      </c>
      <c r="K2611">
        <v>-1.264</v>
      </c>
      <c r="L2611">
        <v>-2.2559999999999998</v>
      </c>
      <c r="M2611">
        <v>-3.0680000000000001</v>
      </c>
      <c r="N2611">
        <v>-3.2330000000000001</v>
      </c>
      <c r="O2611">
        <v>1.135</v>
      </c>
      <c r="P2611">
        <v>1.1479999999999999</v>
      </c>
      <c r="Q2611">
        <v>1.1519999999999999</v>
      </c>
      <c r="R2611">
        <v>0.88900000000000001</v>
      </c>
      <c r="S2611">
        <v>0.35599999999999998</v>
      </c>
    </row>
    <row r="2612" spans="1:19" x14ac:dyDescent="0.3">
      <c r="A2612">
        <v>600</v>
      </c>
      <c r="B2612">
        <v>-0.25900000000000001</v>
      </c>
      <c r="C2612">
        <v>-1.2589999999999999</v>
      </c>
      <c r="D2612">
        <v>-2.2559999999999998</v>
      </c>
      <c r="E2612">
        <v>-3.0739999999999998</v>
      </c>
      <c r="F2612">
        <v>-3.26</v>
      </c>
      <c r="G2612">
        <v>3.5</v>
      </c>
      <c r="H2612">
        <v>-0.01</v>
      </c>
      <c r="I2612">
        <v>3.3460000000000001</v>
      </c>
      <c r="J2612">
        <v>-0.28100000000000003</v>
      </c>
      <c r="K2612">
        <v>-1.2649999999999999</v>
      </c>
      <c r="L2612">
        <v>-2.2559999999999998</v>
      </c>
      <c r="M2612">
        <v>-3.0659999999999998</v>
      </c>
      <c r="N2612">
        <v>-3.23</v>
      </c>
      <c r="O2612">
        <v>1.1339999999999999</v>
      </c>
      <c r="P2612">
        <v>1.1459999999999999</v>
      </c>
      <c r="Q2612">
        <v>1.1519999999999999</v>
      </c>
      <c r="R2612">
        <v>0.88600000000000001</v>
      </c>
      <c r="S2612">
        <v>0.35399999999999998</v>
      </c>
    </row>
    <row r="2614" spans="1:19" x14ac:dyDescent="0.3">
      <c r="A2614" t="s">
        <v>0</v>
      </c>
      <c r="B2614" t="s">
        <v>202</v>
      </c>
    </row>
    <row r="2615" spans="1:19" x14ac:dyDescent="0.3">
      <c r="A2615">
        <v>0</v>
      </c>
      <c r="B2615">
        <v>-0.25900000000000001</v>
      </c>
      <c r="C2615">
        <v>-1.2589999999999999</v>
      </c>
      <c r="D2615">
        <v>-2.2559999999999998</v>
      </c>
      <c r="E2615">
        <v>-3.0680000000000001</v>
      </c>
      <c r="F2615">
        <v>-3.25</v>
      </c>
      <c r="G2615">
        <v>3.5</v>
      </c>
      <c r="H2615">
        <v>-0.01</v>
      </c>
      <c r="I2615">
        <v>3.7480000000000002</v>
      </c>
      <c r="J2615">
        <v>-0.25900000000000001</v>
      </c>
      <c r="K2615">
        <v>-1.2589999999999999</v>
      </c>
      <c r="L2615">
        <v>-2.2559999999999998</v>
      </c>
      <c r="M2615">
        <v>-3.0680000000000001</v>
      </c>
      <c r="N2615">
        <v>-3.25</v>
      </c>
      <c r="O2615">
        <v>1.131</v>
      </c>
      <c r="P2615">
        <v>1.131</v>
      </c>
      <c r="Q2615">
        <v>1.1259999999999999</v>
      </c>
      <c r="R2615">
        <v>0.876</v>
      </c>
      <c r="S2615">
        <v>0.38500000000000001</v>
      </c>
    </row>
    <row r="2616" spans="1:19" x14ac:dyDescent="0.3">
      <c r="A2616">
        <v>60</v>
      </c>
      <c r="B2616">
        <v>-0.25900000000000001</v>
      </c>
      <c r="C2616">
        <v>-1.2589999999999999</v>
      </c>
      <c r="D2616">
        <v>-2.2559999999999998</v>
      </c>
      <c r="E2616">
        <v>-3.0680000000000001</v>
      </c>
      <c r="F2616">
        <v>-3.25</v>
      </c>
      <c r="G2616">
        <v>3.5</v>
      </c>
      <c r="H2616">
        <v>-0.01</v>
      </c>
      <c r="I2616">
        <v>3.7480000000000002</v>
      </c>
      <c r="J2616">
        <v>-0.26300000000000001</v>
      </c>
      <c r="K2616">
        <v>-1.2589999999999999</v>
      </c>
      <c r="L2616">
        <v>-2.2559999999999998</v>
      </c>
      <c r="M2616">
        <v>-3.0680000000000001</v>
      </c>
      <c r="N2616">
        <v>-3.2530000000000001</v>
      </c>
      <c r="O2616">
        <v>1.135</v>
      </c>
      <c r="P2616">
        <v>1.149</v>
      </c>
      <c r="Q2616">
        <v>1.143</v>
      </c>
      <c r="R2616">
        <v>0.88200000000000001</v>
      </c>
      <c r="S2616">
        <v>0.39500000000000002</v>
      </c>
    </row>
    <row r="2617" spans="1:19" x14ac:dyDescent="0.3">
      <c r="A2617">
        <v>120</v>
      </c>
      <c r="B2617">
        <v>-0.25900000000000001</v>
      </c>
      <c r="C2617">
        <v>-1.2589999999999999</v>
      </c>
      <c r="D2617">
        <v>-2.2559999999999998</v>
      </c>
      <c r="E2617">
        <v>-3.0680000000000001</v>
      </c>
      <c r="F2617">
        <v>-3.25</v>
      </c>
      <c r="G2617">
        <v>3.5</v>
      </c>
      <c r="H2617">
        <v>-0.01</v>
      </c>
      <c r="I2617">
        <v>3.7480000000000002</v>
      </c>
      <c r="J2617">
        <v>-0.26600000000000001</v>
      </c>
      <c r="K2617">
        <v>-1.2589999999999999</v>
      </c>
      <c r="L2617">
        <v>-2.2559999999999998</v>
      </c>
      <c r="M2617">
        <v>-3.0670000000000002</v>
      </c>
      <c r="N2617">
        <v>-3.2559999999999998</v>
      </c>
      <c r="O2617">
        <v>1.1359999999999999</v>
      </c>
      <c r="P2617">
        <v>1.1519999999999999</v>
      </c>
      <c r="Q2617">
        <v>1.1479999999999999</v>
      </c>
      <c r="R2617">
        <v>0.88800000000000001</v>
      </c>
      <c r="S2617">
        <v>0.40200000000000002</v>
      </c>
    </row>
    <row r="2618" spans="1:19" x14ac:dyDescent="0.3">
      <c r="A2618">
        <v>180</v>
      </c>
      <c r="B2618">
        <v>-0.25900000000000001</v>
      </c>
      <c r="C2618">
        <v>-1.2589999999999999</v>
      </c>
      <c r="D2618">
        <v>-2.2559999999999998</v>
      </c>
      <c r="E2618">
        <v>-3.0680000000000001</v>
      </c>
      <c r="F2618">
        <v>-3.25</v>
      </c>
      <c r="G2618">
        <v>3.5</v>
      </c>
      <c r="H2618">
        <v>-0.01</v>
      </c>
      <c r="I2618">
        <v>3.7480000000000002</v>
      </c>
      <c r="J2618">
        <v>-0.26900000000000002</v>
      </c>
      <c r="K2618">
        <v>-1.2589999999999999</v>
      </c>
      <c r="L2618">
        <v>-2.2559999999999998</v>
      </c>
      <c r="M2618">
        <v>-3.0670000000000002</v>
      </c>
      <c r="N2618">
        <v>-3.2589999999999999</v>
      </c>
      <c r="O2618">
        <v>1.1379999999999999</v>
      </c>
      <c r="P2618">
        <v>1.157</v>
      </c>
      <c r="Q2618">
        <v>1.1499999999999999</v>
      </c>
      <c r="R2618">
        <v>0.89100000000000001</v>
      </c>
      <c r="S2618">
        <v>0.41</v>
      </c>
    </row>
    <row r="2619" spans="1:19" x14ac:dyDescent="0.3">
      <c r="A2619">
        <v>240</v>
      </c>
      <c r="B2619">
        <v>-0.25900000000000001</v>
      </c>
      <c r="C2619">
        <v>-1.2589999999999999</v>
      </c>
      <c r="D2619">
        <v>-2.2559999999999998</v>
      </c>
      <c r="E2619">
        <v>-3.0680000000000001</v>
      </c>
      <c r="F2619">
        <v>-3.25</v>
      </c>
      <c r="G2619">
        <v>3.5</v>
      </c>
      <c r="H2619">
        <v>-0.01</v>
      </c>
      <c r="I2619">
        <v>3.7480000000000002</v>
      </c>
      <c r="J2619">
        <v>-0.27100000000000002</v>
      </c>
      <c r="K2619">
        <v>-1.2589999999999999</v>
      </c>
      <c r="L2619">
        <v>-2.2559999999999998</v>
      </c>
      <c r="M2619">
        <v>-3.0659999999999998</v>
      </c>
      <c r="N2619">
        <v>-3.262</v>
      </c>
      <c r="O2619">
        <v>1.137</v>
      </c>
      <c r="P2619">
        <v>1.1559999999999999</v>
      </c>
      <c r="Q2619">
        <v>1.151</v>
      </c>
      <c r="R2619">
        <v>0.88900000000000001</v>
      </c>
      <c r="S2619">
        <v>0.41599999999999998</v>
      </c>
    </row>
    <row r="2620" spans="1:19" x14ac:dyDescent="0.3">
      <c r="A2620">
        <v>300</v>
      </c>
      <c r="B2620">
        <v>-0.25900000000000001</v>
      </c>
      <c r="C2620">
        <v>-1.2589999999999999</v>
      </c>
      <c r="D2620">
        <v>-2.2559999999999998</v>
      </c>
      <c r="E2620">
        <v>-3.0680000000000001</v>
      </c>
      <c r="F2620">
        <v>-3.25</v>
      </c>
      <c r="G2620">
        <v>3.5</v>
      </c>
      <c r="H2620">
        <v>-0.01</v>
      </c>
      <c r="I2620">
        <v>3.7480000000000002</v>
      </c>
      <c r="J2620">
        <v>-0.27300000000000002</v>
      </c>
      <c r="K2620">
        <v>-1.2589999999999999</v>
      </c>
      <c r="L2620">
        <v>-2.2559999999999998</v>
      </c>
      <c r="M2620">
        <v>-3.0649999999999999</v>
      </c>
      <c r="N2620">
        <v>-3.2650000000000001</v>
      </c>
      <c r="O2620">
        <v>1.1379999999999999</v>
      </c>
      <c r="P2620">
        <v>1.155</v>
      </c>
      <c r="Q2620">
        <v>1.1519999999999999</v>
      </c>
      <c r="R2620">
        <v>0.88900000000000001</v>
      </c>
      <c r="S2620">
        <v>0.42099999999999999</v>
      </c>
    </row>
    <row r="2621" spans="1:19" x14ac:dyDescent="0.3">
      <c r="A2621">
        <v>360</v>
      </c>
      <c r="B2621">
        <v>-0.25900000000000001</v>
      </c>
      <c r="C2621">
        <v>-1.2589999999999999</v>
      </c>
      <c r="D2621">
        <v>-2.2559999999999998</v>
      </c>
      <c r="E2621">
        <v>-3.0680000000000001</v>
      </c>
      <c r="F2621">
        <v>-3.25</v>
      </c>
      <c r="G2621">
        <v>3.5</v>
      </c>
      <c r="H2621">
        <v>-0.01</v>
      </c>
      <c r="I2621">
        <v>3.7480000000000002</v>
      </c>
      <c r="J2621">
        <v>-0.27400000000000002</v>
      </c>
      <c r="K2621">
        <v>-1.26</v>
      </c>
      <c r="L2621">
        <v>-2.2559999999999998</v>
      </c>
      <c r="M2621">
        <v>-3.0649999999999999</v>
      </c>
      <c r="N2621">
        <v>-3.2679999999999998</v>
      </c>
      <c r="O2621">
        <v>1.137</v>
      </c>
      <c r="P2621">
        <v>1.153</v>
      </c>
      <c r="Q2621">
        <v>1.1519999999999999</v>
      </c>
      <c r="R2621">
        <v>0.89100000000000001</v>
      </c>
      <c r="S2621">
        <v>0.42699999999999999</v>
      </c>
    </row>
    <row r="2622" spans="1:19" x14ac:dyDescent="0.3">
      <c r="A2622">
        <v>420</v>
      </c>
      <c r="B2622">
        <v>-0.25900000000000001</v>
      </c>
      <c r="C2622">
        <v>-1.2589999999999999</v>
      </c>
      <c r="D2622">
        <v>-2.2559999999999998</v>
      </c>
      <c r="E2622">
        <v>-3.0680000000000001</v>
      </c>
      <c r="F2622">
        <v>-3.25</v>
      </c>
      <c r="G2622">
        <v>3.5</v>
      </c>
      <c r="H2622">
        <v>-0.01</v>
      </c>
      <c r="I2622">
        <v>3.7480000000000002</v>
      </c>
      <c r="J2622">
        <v>-0.27600000000000002</v>
      </c>
      <c r="K2622">
        <v>-1.262</v>
      </c>
      <c r="L2622">
        <v>-2.2559999999999998</v>
      </c>
      <c r="M2622">
        <v>-3.0659999999999998</v>
      </c>
      <c r="N2622">
        <v>-3.2709999999999999</v>
      </c>
      <c r="O2622">
        <v>1.1359999999999999</v>
      </c>
      <c r="P2622">
        <v>1.151</v>
      </c>
      <c r="Q2622">
        <v>1.1519999999999999</v>
      </c>
      <c r="R2622">
        <v>0.89400000000000002</v>
      </c>
      <c r="S2622">
        <v>0.43099999999999999</v>
      </c>
    </row>
    <row r="2623" spans="1:19" x14ac:dyDescent="0.3">
      <c r="A2623">
        <v>480</v>
      </c>
      <c r="B2623">
        <v>-0.25900000000000001</v>
      </c>
      <c r="C2623">
        <v>-1.2589999999999999</v>
      </c>
      <c r="D2623">
        <v>-2.2559999999999998</v>
      </c>
      <c r="E2623">
        <v>-3.0680000000000001</v>
      </c>
      <c r="F2623">
        <v>-3.25</v>
      </c>
      <c r="G2623">
        <v>3.5</v>
      </c>
      <c r="H2623">
        <v>-0.01</v>
      </c>
      <c r="I2623">
        <v>3.7480000000000002</v>
      </c>
      <c r="J2623">
        <v>-0.27800000000000002</v>
      </c>
      <c r="K2623">
        <v>-1.2629999999999999</v>
      </c>
      <c r="L2623">
        <v>-2.2559999999999998</v>
      </c>
      <c r="M2623">
        <v>-3.0670000000000002</v>
      </c>
      <c r="N2623">
        <v>-3.274</v>
      </c>
      <c r="O2623">
        <v>1.1359999999999999</v>
      </c>
      <c r="P2623">
        <v>1.149</v>
      </c>
      <c r="Q2623">
        <v>1.1519999999999999</v>
      </c>
      <c r="R2623">
        <v>0.89700000000000002</v>
      </c>
      <c r="S2623">
        <v>0.434</v>
      </c>
    </row>
    <row r="2624" spans="1:19" x14ac:dyDescent="0.3">
      <c r="A2624">
        <v>540</v>
      </c>
      <c r="B2624">
        <v>-0.25900000000000001</v>
      </c>
      <c r="C2624">
        <v>-1.2589999999999999</v>
      </c>
      <c r="D2624">
        <v>-2.2559999999999998</v>
      </c>
      <c r="E2624">
        <v>-3.0680000000000001</v>
      </c>
      <c r="F2624">
        <v>-3.25</v>
      </c>
      <c r="G2624">
        <v>3.5</v>
      </c>
      <c r="H2624">
        <v>-0.01</v>
      </c>
      <c r="I2624">
        <v>3.7480000000000002</v>
      </c>
      <c r="J2624">
        <v>-0.27900000000000003</v>
      </c>
      <c r="K2624">
        <v>-1.264</v>
      </c>
      <c r="L2624">
        <v>-2.2559999999999998</v>
      </c>
      <c r="M2624">
        <v>-3.0680000000000001</v>
      </c>
      <c r="N2624">
        <v>-3.2770000000000001</v>
      </c>
      <c r="O2624">
        <v>1.135</v>
      </c>
      <c r="P2624">
        <v>1.1479999999999999</v>
      </c>
      <c r="Q2624">
        <v>1.1519999999999999</v>
      </c>
      <c r="R2624">
        <v>0.9</v>
      </c>
      <c r="S2624">
        <v>0.436</v>
      </c>
    </row>
    <row r="2625" spans="1:19" x14ac:dyDescent="0.3">
      <c r="A2625">
        <v>600</v>
      </c>
      <c r="B2625">
        <v>-0.25900000000000001</v>
      </c>
      <c r="C2625">
        <v>-1.2589999999999999</v>
      </c>
      <c r="D2625">
        <v>-2.2559999999999998</v>
      </c>
      <c r="E2625">
        <v>-3.0680000000000001</v>
      </c>
      <c r="F2625">
        <v>-3.25</v>
      </c>
      <c r="G2625">
        <v>3.5</v>
      </c>
      <c r="H2625">
        <v>-0.01</v>
      </c>
      <c r="I2625">
        <v>3.7480000000000002</v>
      </c>
      <c r="J2625">
        <v>-0.28100000000000003</v>
      </c>
      <c r="K2625">
        <v>-1.2649999999999999</v>
      </c>
      <c r="L2625">
        <v>-2.2559999999999998</v>
      </c>
      <c r="M2625">
        <v>-3.07</v>
      </c>
      <c r="N2625">
        <v>-3.28</v>
      </c>
      <c r="O2625">
        <v>1.1339999999999999</v>
      </c>
      <c r="P2625">
        <v>1.1459999999999999</v>
      </c>
      <c r="Q2625">
        <v>1.1519999999999999</v>
      </c>
      <c r="R2625">
        <v>0.90400000000000003</v>
      </c>
      <c r="S2625">
        <v>0.438</v>
      </c>
    </row>
    <row r="2627" spans="1:19" x14ac:dyDescent="0.3">
      <c r="A2627" t="s">
        <v>0</v>
      </c>
      <c r="B2627" t="s">
        <v>203</v>
      </c>
    </row>
    <row r="2628" spans="1:19" x14ac:dyDescent="0.3">
      <c r="A2628">
        <v>0</v>
      </c>
      <c r="B2628">
        <v>-0.25900000000000001</v>
      </c>
      <c r="C2628">
        <v>-1.2589999999999999</v>
      </c>
      <c r="D2628">
        <v>-2.2559999999999998</v>
      </c>
      <c r="E2628">
        <v>-3.0680000000000001</v>
      </c>
      <c r="F2628">
        <v>-3.25</v>
      </c>
      <c r="G2628">
        <v>3.5</v>
      </c>
      <c r="H2628">
        <v>-0.01</v>
      </c>
      <c r="I2628">
        <v>3.552</v>
      </c>
      <c r="J2628">
        <v>-0.25900000000000001</v>
      </c>
      <c r="K2628">
        <v>-1.2589999999999999</v>
      </c>
      <c r="L2628">
        <v>-2.2559999999999998</v>
      </c>
      <c r="M2628">
        <v>-3.0680000000000001</v>
      </c>
      <c r="N2628">
        <v>-3.25</v>
      </c>
      <c r="O2628">
        <v>1.131</v>
      </c>
      <c r="P2628">
        <v>1.131</v>
      </c>
      <c r="Q2628">
        <v>1.1259999999999999</v>
      </c>
      <c r="R2628">
        <v>0.876</v>
      </c>
      <c r="S2628">
        <v>0.38500000000000001</v>
      </c>
    </row>
    <row r="2629" spans="1:19" x14ac:dyDescent="0.3">
      <c r="A2629">
        <v>60</v>
      </c>
      <c r="B2629">
        <v>-0.25900000000000001</v>
      </c>
      <c r="C2629">
        <v>-1.2589999999999999</v>
      </c>
      <c r="D2629">
        <v>-2.2559999999999998</v>
      </c>
      <c r="E2629">
        <v>-3.0680000000000001</v>
      </c>
      <c r="F2629">
        <v>-3.25</v>
      </c>
      <c r="G2629">
        <v>3.5</v>
      </c>
      <c r="H2629">
        <v>-0.01</v>
      </c>
      <c r="I2629">
        <v>3.552</v>
      </c>
      <c r="J2629">
        <v>-0.26300000000000001</v>
      </c>
      <c r="K2629">
        <v>-1.2589999999999999</v>
      </c>
      <c r="L2629">
        <v>-2.2559999999999998</v>
      </c>
      <c r="M2629">
        <v>-3.0680000000000001</v>
      </c>
      <c r="N2629">
        <v>-3.25</v>
      </c>
      <c r="O2629">
        <v>1.135</v>
      </c>
      <c r="P2629">
        <v>1.1479999999999999</v>
      </c>
      <c r="Q2629">
        <v>1.1419999999999999</v>
      </c>
      <c r="R2629">
        <v>0.88300000000000001</v>
      </c>
      <c r="S2629">
        <v>0.38700000000000001</v>
      </c>
    </row>
    <row r="2630" spans="1:19" x14ac:dyDescent="0.3">
      <c r="A2630">
        <v>120</v>
      </c>
      <c r="B2630">
        <v>-0.25900000000000001</v>
      </c>
      <c r="C2630">
        <v>-1.2589999999999999</v>
      </c>
      <c r="D2630">
        <v>-2.2559999999999998</v>
      </c>
      <c r="E2630">
        <v>-3.0680000000000001</v>
      </c>
      <c r="F2630">
        <v>-3.25</v>
      </c>
      <c r="G2630">
        <v>3.5</v>
      </c>
      <c r="H2630">
        <v>-0.01</v>
      </c>
      <c r="I2630">
        <v>3.552</v>
      </c>
      <c r="J2630">
        <v>-0.26600000000000001</v>
      </c>
      <c r="K2630">
        <v>-1.2589999999999999</v>
      </c>
      <c r="L2630">
        <v>-2.2559999999999998</v>
      </c>
      <c r="M2630">
        <v>-3.0670000000000002</v>
      </c>
      <c r="N2630">
        <v>-3.25</v>
      </c>
      <c r="O2630">
        <v>1.137</v>
      </c>
      <c r="P2630">
        <v>1.1519999999999999</v>
      </c>
      <c r="Q2630">
        <v>1.1479999999999999</v>
      </c>
      <c r="R2630">
        <v>0.88700000000000001</v>
      </c>
      <c r="S2630">
        <v>0.38800000000000001</v>
      </c>
    </row>
    <row r="2631" spans="1:19" x14ac:dyDescent="0.3">
      <c r="A2631">
        <v>180</v>
      </c>
      <c r="B2631">
        <v>-0.25900000000000001</v>
      </c>
      <c r="C2631">
        <v>-1.2589999999999999</v>
      </c>
      <c r="D2631">
        <v>-2.2559999999999998</v>
      </c>
      <c r="E2631">
        <v>-3.0680000000000001</v>
      </c>
      <c r="F2631">
        <v>-3.25</v>
      </c>
      <c r="G2631">
        <v>3.5</v>
      </c>
      <c r="H2631">
        <v>-0.01</v>
      </c>
      <c r="I2631">
        <v>3.552</v>
      </c>
      <c r="J2631">
        <v>-0.26900000000000002</v>
      </c>
      <c r="K2631">
        <v>-1.2589999999999999</v>
      </c>
      <c r="L2631">
        <v>-2.2559999999999998</v>
      </c>
      <c r="M2631">
        <v>-3.0659999999999998</v>
      </c>
      <c r="N2631">
        <v>-3.25</v>
      </c>
      <c r="O2631">
        <v>1.1379999999999999</v>
      </c>
      <c r="P2631">
        <v>1.157</v>
      </c>
      <c r="Q2631">
        <v>1.1499999999999999</v>
      </c>
      <c r="R2631">
        <v>0.89</v>
      </c>
      <c r="S2631">
        <v>0.38900000000000001</v>
      </c>
    </row>
    <row r="2632" spans="1:19" x14ac:dyDescent="0.3">
      <c r="A2632">
        <v>240</v>
      </c>
      <c r="B2632">
        <v>-0.25900000000000001</v>
      </c>
      <c r="C2632">
        <v>-1.2589999999999999</v>
      </c>
      <c r="D2632">
        <v>-2.2559999999999998</v>
      </c>
      <c r="E2632">
        <v>-3.0680000000000001</v>
      </c>
      <c r="F2632">
        <v>-3.25</v>
      </c>
      <c r="G2632">
        <v>3.5</v>
      </c>
      <c r="H2632">
        <v>-0.01</v>
      </c>
      <c r="I2632">
        <v>3.552</v>
      </c>
      <c r="J2632">
        <v>-0.27100000000000002</v>
      </c>
      <c r="K2632">
        <v>-1.2589999999999999</v>
      </c>
      <c r="L2632">
        <v>-2.2559999999999998</v>
      </c>
      <c r="M2632">
        <v>-3.0659999999999998</v>
      </c>
      <c r="N2632">
        <v>-3.25</v>
      </c>
      <c r="O2632">
        <v>1.137</v>
      </c>
      <c r="P2632">
        <v>1.1559999999999999</v>
      </c>
      <c r="Q2632">
        <v>1.1519999999999999</v>
      </c>
      <c r="R2632">
        <v>0.89100000000000001</v>
      </c>
      <c r="S2632">
        <v>0.39</v>
      </c>
    </row>
    <row r="2633" spans="1:19" x14ac:dyDescent="0.3">
      <c r="A2633">
        <v>300</v>
      </c>
      <c r="B2633">
        <v>-0.25900000000000001</v>
      </c>
      <c r="C2633">
        <v>-1.2589999999999999</v>
      </c>
      <c r="D2633">
        <v>-2.2559999999999998</v>
      </c>
      <c r="E2633">
        <v>-3.0680000000000001</v>
      </c>
      <c r="F2633">
        <v>-3.25</v>
      </c>
      <c r="G2633">
        <v>3.5</v>
      </c>
      <c r="H2633">
        <v>-0.01</v>
      </c>
      <c r="I2633">
        <v>3.552</v>
      </c>
      <c r="J2633">
        <v>-0.27200000000000002</v>
      </c>
      <c r="K2633">
        <v>-1.2589999999999999</v>
      </c>
      <c r="L2633">
        <v>-2.2559999999999998</v>
      </c>
      <c r="M2633">
        <v>-3.0659999999999998</v>
      </c>
      <c r="N2633">
        <v>-3.25</v>
      </c>
      <c r="O2633">
        <v>1.137</v>
      </c>
      <c r="P2633">
        <v>1.155</v>
      </c>
      <c r="Q2633">
        <v>1.1519999999999999</v>
      </c>
      <c r="R2633">
        <v>0.89200000000000002</v>
      </c>
      <c r="S2633">
        <v>0.39100000000000001</v>
      </c>
    </row>
    <row r="2634" spans="1:19" x14ac:dyDescent="0.3">
      <c r="A2634">
        <v>360</v>
      </c>
      <c r="B2634">
        <v>-0.25900000000000001</v>
      </c>
      <c r="C2634">
        <v>-1.2589999999999999</v>
      </c>
      <c r="D2634">
        <v>-2.2559999999999998</v>
      </c>
      <c r="E2634">
        <v>-3.0680000000000001</v>
      </c>
      <c r="F2634">
        <v>-3.25</v>
      </c>
      <c r="G2634">
        <v>3.5</v>
      </c>
      <c r="H2634">
        <v>-0.01</v>
      </c>
      <c r="I2634">
        <v>3.552</v>
      </c>
      <c r="J2634">
        <v>-0.27400000000000002</v>
      </c>
      <c r="K2634">
        <v>-1.26</v>
      </c>
      <c r="L2634">
        <v>-2.2559999999999998</v>
      </c>
      <c r="M2634">
        <v>-3.0659999999999998</v>
      </c>
      <c r="N2634">
        <v>-3.25</v>
      </c>
      <c r="O2634">
        <v>1.137</v>
      </c>
      <c r="P2634">
        <v>1.153</v>
      </c>
      <c r="Q2634">
        <v>1.1519999999999999</v>
      </c>
      <c r="R2634">
        <v>0.89200000000000002</v>
      </c>
      <c r="S2634">
        <v>0.39300000000000002</v>
      </c>
    </row>
    <row r="2635" spans="1:19" x14ac:dyDescent="0.3">
      <c r="A2635">
        <v>420</v>
      </c>
      <c r="B2635">
        <v>-0.25900000000000001</v>
      </c>
      <c r="C2635">
        <v>-1.2589999999999999</v>
      </c>
      <c r="D2635">
        <v>-2.2559999999999998</v>
      </c>
      <c r="E2635">
        <v>-3.0680000000000001</v>
      </c>
      <c r="F2635">
        <v>-3.25</v>
      </c>
      <c r="G2635">
        <v>3.5</v>
      </c>
      <c r="H2635">
        <v>-0.01</v>
      </c>
      <c r="I2635">
        <v>3.552</v>
      </c>
      <c r="J2635">
        <v>-0.27600000000000002</v>
      </c>
      <c r="K2635">
        <v>-1.262</v>
      </c>
      <c r="L2635">
        <v>-2.2559999999999998</v>
      </c>
      <c r="M2635">
        <v>-3.0649999999999999</v>
      </c>
      <c r="N2635">
        <v>-3.25</v>
      </c>
      <c r="O2635">
        <v>1.1359999999999999</v>
      </c>
      <c r="P2635">
        <v>1.151</v>
      </c>
      <c r="Q2635">
        <v>1.1519999999999999</v>
      </c>
      <c r="R2635">
        <v>0.89200000000000002</v>
      </c>
      <c r="S2635">
        <v>0.39400000000000002</v>
      </c>
    </row>
    <row r="2636" spans="1:19" x14ac:dyDescent="0.3">
      <c r="A2636">
        <v>480</v>
      </c>
      <c r="B2636">
        <v>-0.25900000000000001</v>
      </c>
      <c r="C2636">
        <v>-1.2589999999999999</v>
      </c>
      <c r="D2636">
        <v>-2.2559999999999998</v>
      </c>
      <c r="E2636">
        <v>-3.0680000000000001</v>
      </c>
      <c r="F2636">
        <v>-3.25</v>
      </c>
      <c r="G2636">
        <v>3.5</v>
      </c>
      <c r="H2636">
        <v>-0.01</v>
      </c>
      <c r="I2636">
        <v>3.552</v>
      </c>
      <c r="J2636">
        <v>-0.27800000000000002</v>
      </c>
      <c r="K2636">
        <v>-1.2629999999999999</v>
      </c>
      <c r="L2636">
        <v>-2.2559999999999998</v>
      </c>
      <c r="M2636">
        <v>-3.0649999999999999</v>
      </c>
      <c r="N2636">
        <v>-3.25</v>
      </c>
      <c r="O2636">
        <v>1.1359999999999999</v>
      </c>
      <c r="P2636">
        <v>1.149</v>
      </c>
      <c r="Q2636">
        <v>1.1519999999999999</v>
      </c>
      <c r="R2636">
        <v>0.89200000000000002</v>
      </c>
      <c r="S2636">
        <v>0.39500000000000002</v>
      </c>
    </row>
    <row r="2637" spans="1:19" x14ac:dyDescent="0.3">
      <c r="A2637">
        <v>540</v>
      </c>
      <c r="B2637">
        <v>-0.25900000000000001</v>
      </c>
      <c r="C2637">
        <v>-1.2589999999999999</v>
      </c>
      <c r="D2637">
        <v>-2.2559999999999998</v>
      </c>
      <c r="E2637">
        <v>-3.0680000000000001</v>
      </c>
      <c r="F2637">
        <v>-3.25</v>
      </c>
      <c r="G2637">
        <v>3.5</v>
      </c>
      <c r="H2637">
        <v>-0.01</v>
      </c>
      <c r="I2637">
        <v>3.552</v>
      </c>
      <c r="J2637">
        <v>-0.27900000000000003</v>
      </c>
      <c r="K2637">
        <v>-1.264</v>
      </c>
      <c r="L2637">
        <v>-2.2559999999999998</v>
      </c>
      <c r="M2637">
        <v>-3.0649999999999999</v>
      </c>
      <c r="N2637">
        <v>-3.25</v>
      </c>
      <c r="O2637">
        <v>1.135</v>
      </c>
      <c r="P2637">
        <v>1.1479999999999999</v>
      </c>
      <c r="Q2637">
        <v>1.1519999999999999</v>
      </c>
      <c r="R2637">
        <v>0.89200000000000002</v>
      </c>
      <c r="S2637">
        <v>0.39500000000000002</v>
      </c>
    </row>
    <row r="2638" spans="1:19" x14ac:dyDescent="0.3">
      <c r="A2638">
        <v>600</v>
      </c>
      <c r="B2638">
        <v>-0.25900000000000001</v>
      </c>
      <c r="C2638">
        <v>-1.2589999999999999</v>
      </c>
      <c r="D2638">
        <v>-2.2559999999999998</v>
      </c>
      <c r="E2638">
        <v>-3.0680000000000001</v>
      </c>
      <c r="F2638">
        <v>-3.25</v>
      </c>
      <c r="G2638">
        <v>3.5</v>
      </c>
      <c r="H2638">
        <v>-0.01</v>
      </c>
      <c r="I2638">
        <v>3.552</v>
      </c>
      <c r="J2638">
        <v>-0.28100000000000003</v>
      </c>
      <c r="K2638">
        <v>-1.2649999999999999</v>
      </c>
      <c r="L2638">
        <v>-2.2559999999999998</v>
      </c>
      <c r="M2638">
        <v>-3.0649999999999999</v>
      </c>
      <c r="N2638">
        <v>-3.25</v>
      </c>
      <c r="O2638">
        <v>1.1339999999999999</v>
      </c>
      <c r="P2638">
        <v>1.1459999999999999</v>
      </c>
      <c r="Q2638">
        <v>1.151</v>
      </c>
      <c r="R2638">
        <v>0.89200000000000002</v>
      </c>
      <c r="S2638">
        <v>0.39500000000000002</v>
      </c>
    </row>
    <row r="2640" spans="1:19" x14ac:dyDescent="0.3">
      <c r="A2640" t="s">
        <v>0</v>
      </c>
      <c r="B2640" t="s">
        <v>204</v>
      </c>
    </row>
    <row r="2641" spans="1:19" x14ac:dyDescent="0.3">
      <c r="A2641">
        <v>0</v>
      </c>
      <c r="B2641">
        <v>-0.25900000000000001</v>
      </c>
      <c r="C2641">
        <v>-1.2589999999999999</v>
      </c>
      <c r="D2641">
        <v>-2.2559999999999998</v>
      </c>
      <c r="E2641">
        <v>-3.0680000000000001</v>
      </c>
      <c r="F2641">
        <v>-3.25</v>
      </c>
      <c r="G2641">
        <v>3.5</v>
      </c>
      <c r="H2641">
        <v>-0.01</v>
      </c>
      <c r="I2641">
        <v>3.3460000000000001</v>
      </c>
      <c r="J2641">
        <v>-0.25900000000000001</v>
      </c>
      <c r="K2641">
        <v>-1.2589999999999999</v>
      </c>
      <c r="L2641">
        <v>-2.2559999999999998</v>
      </c>
      <c r="M2641">
        <v>-3.0680000000000001</v>
      </c>
      <c r="N2641">
        <v>-3.25</v>
      </c>
      <c r="O2641">
        <v>1.131</v>
      </c>
      <c r="P2641">
        <v>1.131</v>
      </c>
      <c r="Q2641">
        <v>1.1259999999999999</v>
      </c>
      <c r="R2641">
        <v>0.876</v>
      </c>
      <c r="S2641">
        <v>0.38500000000000001</v>
      </c>
    </row>
    <row r="2642" spans="1:19" x14ac:dyDescent="0.3">
      <c r="A2642">
        <v>60</v>
      </c>
      <c r="B2642">
        <v>-0.25900000000000001</v>
      </c>
      <c r="C2642">
        <v>-1.2589999999999999</v>
      </c>
      <c r="D2642">
        <v>-2.2559999999999998</v>
      </c>
      <c r="E2642">
        <v>-3.0680000000000001</v>
      </c>
      <c r="F2642">
        <v>-3.25</v>
      </c>
      <c r="G2642">
        <v>3.5</v>
      </c>
      <c r="H2642">
        <v>-0.01</v>
      </c>
      <c r="I2642">
        <v>3.3460000000000001</v>
      </c>
      <c r="J2642">
        <v>-0.26300000000000001</v>
      </c>
      <c r="K2642">
        <v>-1.2589999999999999</v>
      </c>
      <c r="L2642">
        <v>-2.2559999999999998</v>
      </c>
      <c r="M2642">
        <v>-3.0680000000000001</v>
      </c>
      <c r="N2642">
        <v>-3.2469999999999999</v>
      </c>
      <c r="O2642">
        <v>1.135</v>
      </c>
      <c r="P2642">
        <v>1.1479999999999999</v>
      </c>
      <c r="Q2642">
        <v>1.1419999999999999</v>
      </c>
      <c r="R2642">
        <v>0.88400000000000001</v>
      </c>
      <c r="S2642">
        <v>0.379</v>
      </c>
    </row>
    <row r="2643" spans="1:19" x14ac:dyDescent="0.3">
      <c r="A2643">
        <v>120</v>
      </c>
      <c r="B2643">
        <v>-0.25900000000000001</v>
      </c>
      <c r="C2643">
        <v>-1.2589999999999999</v>
      </c>
      <c r="D2643">
        <v>-2.2559999999999998</v>
      </c>
      <c r="E2643">
        <v>-3.0680000000000001</v>
      </c>
      <c r="F2643">
        <v>-3.25</v>
      </c>
      <c r="G2643">
        <v>3.5</v>
      </c>
      <c r="H2643">
        <v>-0.01</v>
      </c>
      <c r="I2643">
        <v>3.3460000000000001</v>
      </c>
      <c r="J2643">
        <v>-0.26600000000000001</v>
      </c>
      <c r="K2643">
        <v>-1.2589999999999999</v>
      </c>
      <c r="L2643">
        <v>-2.2559999999999998</v>
      </c>
      <c r="M2643">
        <v>-3.0670000000000002</v>
      </c>
      <c r="N2643">
        <v>-3.2440000000000002</v>
      </c>
      <c r="O2643">
        <v>1.137</v>
      </c>
      <c r="P2643">
        <v>1.1519999999999999</v>
      </c>
      <c r="Q2643">
        <v>1.1479999999999999</v>
      </c>
      <c r="R2643">
        <v>0.88700000000000001</v>
      </c>
      <c r="S2643">
        <v>0.373</v>
      </c>
    </row>
    <row r="2644" spans="1:19" x14ac:dyDescent="0.3">
      <c r="A2644">
        <v>180</v>
      </c>
      <c r="B2644">
        <v>-0.25900000000000001</v>
      </c>
      <c r="C2644">
        <v>-1.2589999999999999</v>
      </c>
      <c r="D2644">
        <v>-2.2559999999999998</v>
      </c>
      <c r="E2644">
        <v>-3.0680000000000001</v>
      </c>
      <c r="F2644">
        <v>-3.25</v>
      </c>
      <c r="G2644">
        <v>3.5</v>
      </c>
      <c r="H2644">
        <v>-0.01</v>
      </c>
      <c r="I2644">
        <v>3.3460000000000001</v>
      </c>
      <c r="J2644">
        <v>-0.26900000000000002</v>
      </c>
      <c r="K2644">
        <v>-1.2589999999999999</v>
      </c>
      <c r="L2644">
        <v>-2.2559999999999998</v>
      </c>
      <c r="M2644">
        <v>-3.0659999999999998</v>
      </c>
      <c r="N2644">
        <v>-3.2410000000000001</v>
      </c>
      <c r="O2644">
        <v>1.137</v>
      </c>
      <c r="P2644">
        <v>1.157</v>
      </c>
      <c r="Q2644">
        <v>1.1499999999999999</v>
      </c>
      <c r="R2644">
        <v>0.88900000000000001</v>
      </c>
      <c r="S2644">
        <v>0.36799999999999999</v>
      </c>
    </row>
    <row r="2645" spans="1:19" x14ac:dyDescent="0.3">
      <c r="A2645">
        <v>240</v>
      </c>
      <c r="B2645">
        <v>-0.25900000000000001</v>
      </c>
      <c r="C2645">
        <v>-1.2589999999999999</v>
      </c>
      <c r="D2645">
        <v>-2.2559999999999998</v>
      </c>
      <c r="E2645">
        <v>-3.0680000000000001</v>
      </c>
      <c r="F2645">
        <v>-3.25</v>
      </c>
      <c r="G2645">
        <v>3.5</v>
      </c>
      <c r="H2645">
        <v>-0.01</v>
      </c>
      <c r="I2645">
        <v>3.3460000000000001</v>
      </c>
      <c r="J2645">
        <v>-0.27100000000000002</v>
      </c>
      <c r="K2645">
        <v>-1.2589999999999999</v>
      </c>
      <c r="L2645">
        <v>-2.2559999999999998</v>
      </c>
      <c r="M2645">
        <v>-3.0659999999999998</v>
      </c>
      <c r="N2645">
        <v>-3.238</v>
      </c>
      <c r="O2645">
        <v>1.137</v>
      </c>
      <c r="P2645">
        <v>1.1559999999999999</v>
      </c>
      <c r="Q2645">
        <v>1.1519999999999999</v>
      </c>
      <c r="R2645">
        <v>0.89200000000000002</v>
      </c>
      <c r="S2645">
        <v>0.36299999999999999</v>
      </c>
    </row>
    <row r="2646" spans="1:19" x14ac:dyDescent="0.3">
      <c r="A2646">
        <v>300</v>
      </c>
      <c r="B2646">
        <v>-0.25900000000000001</v>
      </c>
      <c r="C2646">
        <v>-1.2589999999999999</v>
      </c>
      <c r="D2646">
        <v>-2.2559999999999998</v>
      </c>
      <c r="E2646">
        <v>-3.0680000000000001</v>
      </c>
      <c r="F2646">
        <v>-3.25</v>
      </c>
      <c r="G2646">
        <v>3.5</v>
      </c>
      <c r="H2646">
        <v>-0.01</v>
      </c>
      <c r="I2646">
        <v>3.3460000000000001</v>
      </c>
      <c r="J2646">
        <v>-0.27200000000000002</v>
      </c>
      <c r="K2646">
        <v>-1.2589999999999999</v>
      </c>
      <c r="L2646">
        <v>-2.2559999999999998</v>
      </c>
      <c r="M2646">
        <v>-3.0659999999999998</v>
      </c>
      <c r="N2646">
        <v>-3.2349999999999999</v>
      </c>
      <c r="O2646">
        <v>1.137</v>
      </c>
      <c r="P2646">
        <v>1.1539999999999999</v>
      </c>
      <c r="Q2646">
        <v>1.151</v>
      </c>
      <c r="R2646">
        <v>0.89400000000000002</v>
      </c>
      <c r="S2646">
        <v>0.36099999999999999</v>
      </c>
    </row>
    <row r="2647" spans="1:19" x14ac:dyDescent="0.3">
      <c r="A2647">
        <v>360</v>
      </c>
      <c r="B2647">
        <v>-0.25900000000000001</v>
      </c>
      <c r="C2647">
        <v>-1.2589999999999999</v>
      </c>
      <c r="D2647">
        <v>-2.2559999999999998</v>
      </c>
      <c r="E2647">
        <v>-3.0680000000000001</v>
      </c>
      <c r="F2647">
        <v>-3.25</v>
      </c>
      <c r="G2647">
        <v>3.5</v>
      </c>
      <c r="H2647">
        <v>-0.01</v>
      </c>
      <c r="I2647">
        <v>3.3460000000000001</v>
      </c>
      <c r="J2647">
        <v>-0.27400000000000002</v>
      </c>
      <c r="K2647">
        <v>-1.26</v>
      </c>
      <c r="L2647">
        <v>-2.2559999999999998</v>
      </c>
      <c r="M2647">
        <v>-3.0659999999999998</v>
      </c>
      <c r="N2647">
        <v>-3.2320000000000002</v>
      </c>
      <c r="O2647">
        <v>1.137</v>
      </c>
      <c r="P2647">
        <v>1.153</v>
      </c>
      <c r="Q2647">
        <v>1.1519999999999999</v>
      </c>
      <c r="R2647">
        <v>0.89300000000000002</v>
      </c>
      <c r="S2647">
        <v>0.35899999999999999</v>
      </c>
    </row>
    <row r="2648" spans="1:19" x14ac:dyDescent="0.3">
      <c r="A2648">
        <v>420</v>
      </c>
      <c r="B2648">
        <v>-0.25900000000000001</v>
      </c>
      <c r="C2648">
        <v>-1.2589999999999999</v>
      </c>
      <c r="D2648">
        <v>-2.2559999999999998</v>
      </c>
      <c r="E2648">
        <v>-3.0680000000000001</v>
      </c>
      <c r="F2648">
        <v>-3.25</v>
      </c>
      <c r="G2648">
        <v>3.5</v>
      </c>
      <c r="H2648">
        <v>-0.01</v>
      </c>
      <c r="I2648">
        <v>3.3460000000000001</v>
      </c>
      <c r="J2648">
        <v>-0.27600000000000002</v>
      </c>
      <c r="K2648">
        <v>-1.262</v>
      </c>
      <c r="L2648">
        <v>-2.2559999999999998</v>
      </c>
      <c r="M2648">
        <v>-3.0649999999999999</v>
      </c>
      <c r="N2648">
        <v>-3.2290000000000001</v>
      </c>
      <c r="O2648">
        <v>1.1359999999999999</v>
      </c>
      <c r="P2648">
        <v>1.151</v>
      </c>
      <c r="Q2648">
        <v>1.153</v>
      </c>
      <c r="R2648">
        <v>0.89</v>
      </c>
      <c r="S2648">
        <v>0.35699999999999998</v>
      </c>
    </row>
    <row r="2649" spans="1:19" x14ac:dyDescent="0.3">
      <c r="A2649">
        <v>480</v>
      </c>
      <c r="B2649">
        <v>-0.25900000000000001</v>
      </c>
      <c r="C2649">
        <v>-1.2589999999999999</v>
      </c>
      <c r="D2649">
        <v>-2.2559999999999998</v>
      </c>
      <c r="E2649">
        <v>-3.0680000000000001</v>
      </c>
      <c r="F2649">
        <v>-3.25</v>
      </c>
      <c r="G2649">
        <v>3.5</v>
      </c>
      <c r="H2649">
        <v>-0.01</v>
      </c>
      <c r="I2649">
        <v>3.3460000000000001</v>
      </c>
      <c r="J2649">
        <v>-0.27800000000000002</v>
      </c>
      <c r="K2649">
        <v>-1.2629999999999999</v>
      </c>
      <c r="L2649">
        <v>-2.2559999999999998</v>
      </c>
      <c r="M2649">
        <v>-3.0640000000000001</v>
      </c>
      <c r="N2649">
        <v>-3.226</v>
      </c>
      <c r="O2649">
        <v>1.1359999999999999</v>
      </c>
      <c r="P2649">
        <v>1.149</v>
      </c>
      <c r="Q2649">
        <v>1.153</v>
      </c>
      <c r="R2649">
        <v>0.88600000000000001</v>
      </c>
      <c r="S2649">
        <v>0.35499999999999998</v>
      </c>
    </row>
    <row r="2650" spans="1:19" x14ac:dyDescent="0.3">
      <c r="A2650">
        <v>540</v>
      </c>
      <c r="B2650">
        <v>-0.25900000000000001</v>
      </c>
      <c r="C2650">
        <v>-1.2589999999999999</v>
      </c>
      <c r="D2650">
        <v>-2.2559999999999998</v>
      </c>
      <c r="E2650">
        <v>-3.0680000000000001</v>
      </c>
      <c r="F2650">
        <v>-3.25</v>
      </c>
      <c r="G2650">
        <v>3.5</v>
      </c>
      <c r="H2650">
        <v>-0.01</v>
      </c>
      <c r="I2650">
        <v>3.3460000000000001</v>
      </c>
      <c r="J2650">
        <v>-0.27900000000000003</v>
      </c>
      <c r="K2650">
        <v>-1.264</v>
      </c>
      <c r="L2650">
        <v>-2.2559999999999998</v>
      </c>
      <c r="M2650">
        <v>-3.0619999999999998</v>
      </c>
      <c r="N2650">
        <v>-3.2229999999999999</v>
      </c>
      <c r="O2650">
        <v>1.135</v>
      </c>
      <c r="P2650">
        <v>1.1479999999999999</v>
      </c>
      <c r="Q2650">
        <v>1.1519999999999999</v>
      </c>
      <c r="R2650">
        <v>0.88300000000000001</v>
      </c>
      <c r="S2650">
        <v>0.35299999999999998</v>
      </c>
    </row>
    <row r="2651" spans="1:19" x14ac:dyDescent="0.3">
      <c r="A2651">
        <v>600</v>
      </c>
      <c r="B2651">
        <v>-0.25900000000000001</v>
      </c>
      <c r="C2651">
        <v>-1.2589999999999999</v>
      </c>
      <c r="D2651">
        <v>-2.2559999999999998</v>
      </c>
      <c r="E2651">
        <v>-3.0680000000000001</v>
      </c>
      <c r="F2651">
        <v>-3.25</v>
      </c>
      <c r="G2651">
        <v>3.5</v>
      </c>
      <c r="H2651">
        <v>-0.01</v>
      </c>
      <c r="I2651">
        <v>3.3460000000000001</v>
      </c>
      <c r="J2651">
        <v>-0.28100000000000003</v>
      </c>
      <c r="K2651">
        <v>-1.2649999999999999</v>
      </c>
      <c r="L2651">
        <v>-2.2559999999999998</v>
      </c>
      <c r="M2651">
        <v>-3.06</v>
      </c>
      <c r="N2651">
        <v>-3.22</v>
      </c>
      <c r="O2651">
        <v>1.1339999999999999</v>
      </c>
      <c r="P2651">
        <v>1.1459999999999999</v>
      </c>
      <c r="Q2651">
        <v>1.151</v>
      </c>
      <c r="R2651">
        <v>0.879</v>
      </c>
      <c r="S2651">
        <v>0.35099999999999998</v>
      </c>
    </row>
    <row r="2653" spans="1:19" x14ac:dyDescent="0.3">
      <c r="A2653" t="s">
        <v>0</v>
      </c>
      <c r="B2653" t="s">
        <v>205</v>
      </c>
    </row>
    <row r="2654" spans="1:19" x14ac:dyDescent="0.3">
      <c r="A2654">
        <v>0</v>
      </c>
      <c r="B2654">
        <v>-0.25900000000000001</v>
      </c>
      <c r="C2654">
        <v>-1.2589999999999999</v>
      </c>
      <c r="D2654">
        <v>-2.2559999999999998</v>
      </c>
      <c r="E2654">
        <v>-3.0739999999999998</v>
      </c>
      <c r="F2654">
        <v>-3.26</v>
      </c>
      <c r="G2654">
        <v>3.5</v>
      </c>
      <c r="H2654">
        <v>0</v>
      </c>
      <c r="I2654">
        <v>3.7429999999999999</v>
      </c>
      <c r="J2654">
        <v>-0.25900000000000001</v>
      </c>
      <c r="K2654">
        <v>-1.2589999999999999</v>
      </c>
      <c r="L2654">
        <v>-2.2559999999999998</v>
      </c>
      <c r="M2654">
        <v>-3.0739999999999998</v>
      </c>
      <c r="N2654">
        <v>-3.26</v>
      </c>
      <c r="O2654">
        <v>1.131</v>
      </c>
      <c r="P2654">
        <v>1.131</v>
      </c>
      <c r="Q2654">
        <v>1.127</v>
      </c>
      <c r="R2654">
        <v>0.88300000000000001</v>
      </c>
      <c r="S2654">
        <v>0.38900000000000001</v>
      </c>
    </row>
    <row r="2655" spans="1:19" x14ac:dyDescent="0.3">
      <c r="A2655">
        <v>60</v>
      </c>
      <c r="B2655">
        <v>-0.25900000000000001</v>
      </c>
      <c r="C2655">
        <v>-1.2589999999999999</v>
      </c>
      <c r="D2655">
        <v>-2.2559999999999998</v>
      </c>
      <c r="E2655">
        <v>-3.0739999999999998</v>
      </c>
      <c r="F2655">
        <v>-3.26</v>
      </c>
      <c r="G2655">
        <v>3.5</v>
      </c>
      <c r="H2655">
        <v>0</v>
      </c>
      <c r="I2655">
        <v>3.7429999999999999</v>
      </c>
      <c r="J2655">
        <v>-0.26200000000000001</v>
      </c>
      <c r="K2655">
        <v>-1.2589999999999999</v>
      </c>
      <c r="L2655">
        <v>-2.2559999999999998</v>
      </c>
      <c r="M2655">
        <v>-3.073</v>
      </c>
      <c r="N2655">
        <v>-3.2629999999999999</v>
      </c>
      <c r="O2655">
        <v>1.137</v>
      </c>
      <c r="P2655">
        <v>1.149</v>
      </c>
      <c r="Q2655">
        <v>1.143</v>
      </c>
      <c r="R2655">
        <v>0.88800000000000001</v>
      </c>
      <c r="S2655">
        <v>0.39700000000000002</v>
      </c>
    </row>
    <row r="2656" spans="1:19" x14ac:dyDescent="0.3">
      <c r="A2656">
        <v>120</v>
      </c>
      <c r="B2656">
        <v>-0.25900000000000001</v>
      </c>
      <c r="C2656">
        <v>-1.2589999999999999</v>
      </c>
      <c r="D2656">
        <v>-2.2559999999999998</v>
      </c>
      <c r="E2656">
        <v>-3.0739999999999998</v>
      </c>
      <c r="F2656">
        <v>-3.26</v>
      </c>
      <c r="G2656">
        <v>3.5</v>
      </c>
      <c r="H2656">
        <v>0</v>
      </c>
      <c r="I2656">
        <v>3.7429999999999999</v>
      </c>
      <c r="J2656">
        <v>-0.26500000000000001</v>
      </c>
      <c r="K2656">
        <v>-1.2589999999999999</v>
      </c>
      <c r="L2656">
        <v>-2.2559999999999998</v>
      </c>
      <c r="M2656">
        <v>-3.073</v>
      </c>
      <c r="N2656">
        <v>-3.266</v>
      </c>
      <c r="O2656">
        <v>1.141</v>
      </c>
      <c r="P2656">
        <v>1.1519999999999999</v>
      </c>
      <c r="Q2656">
        <v>1.149</v>
      </c>
      <c r="R2656">
        <v>0.89400000000000002</v>
      </c>
      <c r="S2656">
        <v>0.40500000000000003</v>
      </c>
    </row>
    <row r="2657" spans="1:19" x14ac:dyDescent="0.3">
      <c r="A2657">
        <v>180</v>
      </c>
      <c r="B2657">
        <v>-0.25900000000000001</v>
      </c>
      <c r="C2657">
        <v>-1.2589999999999999</v>
      </c>
      <c r="D2657">
        <v>-2.2559999999999998</v>
      </c>
      <c r="E2657">
        <v>-3.0739999999999998</v>
      </c>
      <c r="F2657">
        <v>-3.26</v>
      </c>
      <c r="G2657">
        <v>3.5</v>
      </c>
      <c r="H2657">
        <v>0</v>
      </c>
      <c r="I2657">
        <v>3.7429999999999999</v>
      </c>
      <c r="J2657">
        <v>-0.26600000000000001</v>
      </c>
      <c r="K2657">
        <v>-1.2589999999999999</v>
      </c>
      <c r="L2657">
        <v>-2.2559999999999998</v>
      </c>
      <c r="M2657">
        <v>-3.0720000000000001</v>
      </c>
      <c r="N2657">
        <v>-3.2690000000000001</v>
      </c>
      <c r="O2657">
        <v>1.143</v>
      </c>
      <c r="P2657">
        <v>1.1559999999999999</v>
      </c>
      <c r="Q2657">
        <v>1.1499999999999999</v>
      </c>
      <c r="R2657">
        <v>0.89700000000000002</v>
      </c>
      <c r="S2657">
        <v>0.41299999999999998</v>
      </c>
    </row>
    <row r="2658" spans="1:19" x14ac:dyDescent="0.3">
      <c r="A2658">
        <v>240</v>
      </c>
      <c r="B2658">
        <v>-0.25900000000000001</v>
      </c>
      <c r="C2658">
        <v>-1.2589999999999999</v>
      </c>
      <c r="D2658">
        <v>-2.2559999999999998</v>
      </c>
      <c r="E2658">
        <v>-3.0739999999999998</v>
      </c>
      <c r="F2658">
        <v>-3.26</v>
      </c>
      <c r="G2658">
        <v>3.5</v>
      </c>
      <c r="H2658">
        <v>0</v>
      </c>
      <c r="I2658">
        <v>3.7429999999999999</v>
      </c>
      <c r="J2658">
        <v>-0.26700000000000002</v>
      </c>
      <c r="K2658">
        <v>-1.2589999999999999</v>
      </c>
      <c r="L2658">
        <v>-2.2559999999999998</v>
      </c>
      <c r="M2658">
        <v>-3.0710000000000002</v>
      </c>
      <c r="N2658">
        <v>-3.2719999999999998</v>
      </c>
      <c r="O2658">
        <v>1.145</v>
      </c>
      <c r="P2658">
        <v>1.1559999999999999</v>
      </c>
      <c r="Q2658">
        <v>1.1519999999999999</v>
      </c>
      <c r="R2658">
        <v>0.89600000000000002</v>
      </c>
      <c r="S2658">
        <v>0.41899999999999998</v>
      </c>
    </row>
    <row r="2659" spans="1:19" x14ac:dyDescent="0.3">
      <c r="A2659">
        <v>300</v>
      </c>
      <c r="B2659">
        <v>-0.25900000000000001</v>
      </c>
      <c r="C2659">
        <v>-1.2589999999999999</v>
      </c>
      <c r="D2659">
        <v>-2.2559999999999998</v>
      </c>
      <c r="E2659">
        <v>-3.0739999999999998</v>
      </c>
      <c r="F2659">
        <v>-3.26</v>
      </c>
      <c r="G2659">
        <v>3.5</v>
      </c>
      <c r="H2659">
        <v>0</v>
      </c>
      <c r="I2659">
        <v>3.7429999999999999</v>
      </c>
      <c r="J2659">
        <v>-0.26800000000000002</v>
      </c>
      <c r="K2659">
        <v>-1.2589999999999999</v>
      </c>
      <c r="L2659">
        <v>-2.2559999999999998</v>
      </c>
      <c r="M2659">
        <v>-3.0710000000000002</v>
      </c>
      <c r="N2659">
        <v>-3.2749999999999999</v>
      </c>
      <c r="O2659">
        <v>1.1459999999999999</v>
      </c>
      <c r="P2659">
        <v>1.155</v>
      </c>
      <c r="Q2659">
        <v>1.1519999999999999</v>
      </c>
      <c r="R2659">
        <v>0.89500000000000002</v>
      </c>
      <c r="S2659">
        <v>0.42499999999999999</v>
      </c>
    </row>
    <row r="2660" spans="1:19" x14ac:dyDescent="0.3">
      <c r="A2660">
        <v>360</v>
      </c>
      <c r="B2660">
        <v>-0.25900000000000001</v>
      </c>
      <c r="C2660">
        <v>-1.2589999999999999</v>
      </c>
      <c r="D2660">
        <v>-2.2559999999999998</v>
      </c>
      <c r="E2660">
        <v>-3.0739999999999998</v>
      </c>
      <c r="F2660">
        <v>-3.26</v>
      </c>
      <c r="G2660">
        <v>3.5</v>
      </c>
      <c r="H2660">
        <v>0</v>
      </c>
      <c r="I2660">
        <v>3.7429999999999999</v>
      </c>
      <c r="J2660">
        <v>-0.26800000000000002</v>
      </c>
      <c r="K2660">
        <v>-1.26</v>
      </c>
      <c r="L2660">
        <v>-2.2559999999999998</v>
      </c>
      <c r="M2660">
        <v>-3.0710000000000002</v>
      </c>
      <c r="N2660">
        <v>-3.278</v>
      </c>
      <c r="O2660">
        <v>1.147</v>
      </c>
      <c r="P2660">
        <v>1.153</v>
      </c>
      <c r="Q2660">
        <v>1.1519999999999999</v>
      </c>
      <c r="R2660">
        <v>0.89600000000000002</v>
      </c>
      <c r="S2660">
        <v>0.43</v>
      </c>
    </row>
    <row r="2661" spans="1:19" x14ac:dyDescent="0.3">
      <c r="A2661">
        <v>420</v>
      </c>
      <c r="B2661">
        <v>-0.25900000000000001</v>
      </c>
      <c r="C2661">
        <v>-1.2589999999999999</v>
      </c>
      <c r="D2661">
        <v>-2.2559999999999998</v>
      </c>
      <c r="E2661">
        <v>-3.0739999999999998</v>
      </c>
      <c r="F2661">
        <v>-3.26</v>
      </c>
      <c r="G2661">
        <v>3.5</v>
      </c>
      <c r="H2661">
        <v>0</v>
      </c>
      <c r="I2661">
        <v>3.7429999999999999</v>
      </c>
      <c r="J2661">
        <v>-0.26900000000000002</v>
      </c>
      <c r="K2661">
        <v>-1.2609999999999999</v>
      </c>
      <c r="L2661">
        <v>-2.2559999999999998</v>
      </c>
      <c r="M2661">
        <v>-3.0710000000000002</v>
      </c>
      <c r="N2661">
        <v>-3.2810000000000001</v>
      </c>
      <c r="O2661">
        <v>1.147</v>
      </c>
      <c r="P2661">
        <v>1.1519999999999999</v>
      </c>
      <c r="Q2661">
        <v>1.1519999999999999</v>
      </c>
      <c r="R2661">
        <v>0.9</v>
      </c>
      <c r="S2661">
        <v>0.434</v>
      </c>
    </row>
    <row r="2662" spans="1:19" x14ac:dyDescent="0.3">
      <c r="A2662">
        <v>480</v>
      </c>
      <c r="B2662">
        <v>-0.25900000000000001</v>
      </c>
      <c r="C2662">
        <v>-1.2589999999999999</v>
      </c>
      <c r="D2662">
        <v>-2.2559999999999998</v>
      </c>
      <c r="E2662">
        <v>-3.0739999999999998</v>
      </c>
      <c r="F2662">
        <v>-3.26</v>
      </c>
      <c r="G2662">
        <v>3.5</v>
      </c>
      <c r="H2662">
        <v>0</v>
      </c>
      <c r="I2662">
        <v>3.7429999999999999</v>
      </c>
      <c r="J2662">
        <v>-0.26900000000000002</v>
      </c>
      <c r="K2662">
        <v>-1.262</v>
      </c>
      <c r="L2662">
        <v>-2.2559999999999998</v>
      </c>
      <c r="M2662">
        <v>-3.0720000000000001</v>
      </c>
      <c r="N2662">
        <v>-3.2839999999999998</v>
      </c>
      <c r="O2662">
        <v>1.1479999999999999</v>
      </c>
      <c r="P2662">
        <v>1.151</v>
      </c>
      <c r="Q2662">
        <v>1.1519999999999999</v>
      </c>
      <c r="R2662">
        <v>0.90300000000000002</v>
      </c>
      <c r="S2662">
        <v>0.437</v>
      </c>
    </row>
    <row r="2663" spans="1:19" x14ac:dyDescent="0.3">
      <c r="A2663">
        <v>540</v>
      </c>
      <c r="B2663">
        <v>-0.25900000000000001</v>
      </c>
      <c r="C2663">
        <v>-1.2589999999999999</v>
      </c>
      <c r="D2663">
        <v>-2.2559999999999998</v>
      </c>
      <c r="E2663">
        <v>-3.0739999999999998</v>
      </c>
      <c r="F2663">
        <v>-3.26</v>
      </c>
      <c r="G2663">
        <v>3.5</v>
      </c>
      <c r="H2663">
        <v>0</v>
      </c>
      <c r="I2663">
        <v>3.7429999999999999</v>
      </c>
      <c r="J2663">
        <v>-0.26900000000000002</v>
      </c>
      <c r="K2663">
        <v>-1.262</v>
      </c>
      <c r="L2663">
        <v>-2.2559999999999998</v>
      </c>
      <c r="M2663">
        <v>-3.0739999999999998</v>
      </c>
      <c r="N2663">
        <v>-3.2869999999999999</v>
      </c>
      <c r="O2663">
        <v>1.1479999999999999</v>
      </c>
      <c r="P2663">
        <v>1.1499999999999999</v>
      </c>
      <c r="Q2663">
        <v>1.1519999999999999</v>
      </c>
      <c r="R2663">
        <v>0.90700000000000003</v>
      </c>
      <c r="S2663">
        <v>0.439</v>
      </c>
    </row>
    <row r="2664" spans="1:19" x14ac:dyDescent="0.3">
      <c r="A2664">
        <v>600</v>
      </c>
      <c r="B2664">
        <v>-0.25900000000000001</v>
      </c>
      <c r="C2664">
        <v>-1.2589999999999999</v>
      </c>
      <c r="D2664">
        <v>-2.2559999999999998</v>
      </c>
      <c r="E2664">
        <v>-3.0739999999999998</v>
      </c>
      <c r="F2664">
        <v>-3.26</v>
      </c>
      <c r="G2664">
        <v>3.5</v>
      </c>
      <c r="H2664">
        <v>0</v>
      </c>
      <c r="I2664">
        <v>3.7429999999999999</v>
      </c>
      <c r="J2664">
        <v>-0.26900000000000002</v>
      </c>
      <c r="K2664">
        <v>-1.2629999999999999</v>
      </c>
      <c r="L2664">
        <v>-2.2559999999999998</v>
      </c>
      <c r="M2664">
        <v>-3.0750000000000002</v>
      </c>
      <c r="N2664">
        <v>-3.29</v>
      </c>
      <c r="O2664">
        <v>1.149</v>
      </c>
      <c r="P2664">
        <v>1.1499999999999999</v>
      </c>
      <c r="Q2664">
        <v>1.1519999999999999</v>
      </c>
      <c r="R2664">
        <v>0.91</v>
      </c>
      <c r="S2664">
        <v>0.441</v>
      </c>
    </row>
    <row r="2666" spans="1:19" x14ac:dyDescent="0.3">
      <c r="A2666" t="s">
        <v>0</v>
      </c>
      <c r="B2666" t="s">
        <v>206</v>
      </c>
    </row>
    <row r="2667" spans="1:19" x14ac:dyDescent="0.3">
      <c r="A2667">
        <v>0</v>
      </c>
      <c r="B2667">
        <v>-0.25900000000000001</v>
      </c>
      <c r="C2667">
        <v>-1.2589999999999999</v>
      </c>
      <c r="D2667">
        <v>-2.2559999999999998</v>
      </c>
      <c r="E2667">
        <v>-3.0739999999999998</v>
      </c>
      <c r="F2667">
        <v>-3.26</v>
      </c>
      <c r="G2667">
        <v>3.5</v>
      </c>
      <c r="H2667">
        <v>0</v>
      </c>
      <c r="I2667">
        <v>3.55</v>
      </c>
      <c r="J2667">
        <v>-0.25900000000000001</v>
      </c>
      <c r="K2667">
        <v>-1.2589999999999999</v>
      </c>
      <c r="L2667">
        <v>-2.2559999999999998</v>
      </c>
      <c r="M2667">
        <v>-3.0739999999999998</v>
      </c>
      <c r="N2667">
        <v>-3.26</v>
      </c>
      <c r="O2667">
        <v>1.131</v>
      </c>
      <c r="P2667">
        <v>1.131</v>
      </c>
      <c r="Q2667">
        <v>1.127</v>
      </c>
      <c r="R2667">
        <v>0.88300000000000001</v>
      </c>
      <c r="S2667">
        <v>0.38900000000000001</v>
      </c>
    </row>
    <row r="2668" spans="1:19" x14ac:dyDescent="0.3">
      <c r="A2668">
        <v>60</v>
      </c>
      <c r="B2668">
        <v>-0.25900000000000001</v>
      </c>
      <c r="C2668">
        <v>-1.2589999999999999</v>
      </c>
      <c r="D2668">
        <v>-2.2559999999999998</v>
      </c>
      <c r="E2668">
        <v>-3.0739999999999998</v>
      </c>
      <c r="F2668">
        <v>-3.26</v>
      </c>
      <c r="G2668">
        <v>3.5</v>
      </c>
      <c r="H2668">
        <v>0</v>
      </c>
      <c r="I2668">
        <v>3.55</v>
      </c>
      <c r="J2668">
        <v>-0.26200000000000001</v>
      </c>
      <c r="K2668">
        <v>-1.2589999999999999</v>
      </c>
      <c r="L2668">
        <v>-2.2559999999999998</v>
      </c>
      <c r="M2668">
        <v>-3.0739999999999998</v>
      </c>
      <c r="N2668">
        <v>-3.26</v>
      </c>
      <c r="O2668">
        <v>1.137</v>
      </c>
      <c r="P2668">
        <v>1.1479999999999999</v>
      </c>
      <c r="Q2668">
        <v>1.143</v>
      </c>
      <c r="R2668">
        <v>0.88900000000000001</v>
      </c>
      <c r="S2668">
        <v>0.39</v>
      </c>
    </row>
    <row r="2669" spans="1:19" x14ac:dyDescent="0.3">
      <c r="A2669">
        <v>120</v>
      </c>
      <c r="B2669">
        <v>-0.25900000000000001</v>
      </c>
      <c r="C2669">
        <v>-1.2589999999999999</v>
      </c>
      <c r="D2669">
        <v>-2.2559999999999998</v>
      </c>
      <c r="E2669">
        <v>-3.0739999999999998</v>
      </c>
      <c r="F2669">
        <v>-3.26</v>
      </c>
      <c r="G2669">
        <v>3.5</v>
      </c>
      <c r="H2669">
        <v>0</v>
      </c>
      <c r="I2669">
        <v>3.55</v>
      </c>
      <c r="J2669">
        <v>-0.26500000000000001</v>
      </c>
      <c r="K2669">
        <v>-1.2589999999999999</v>
      </c>
      <c r="L2669">
        <v>-2.2559999999999998</v>
      </c>
      <c r="M2669">
        <v>-3.073</v>
      </c>
      <c r="N2669">
        <v>-3.26</v>
      </c>
      <c r="O2669">
        <v>1.141</v>
      </c>
      <c r="P2669">
        <v>1.1519999999999999</v>
      </c>
      <c r="Q2669">
        <v>1.149</v>
      </c>
      <c r="R2669">
        <v>0.89400000000000002</v>
      </c>
      <c r="S2669">
        <v>0.39100000000000001</v>
      </c>
    </row>
    <row r="2670" spans="1:19" x14ac:dyDescent="0.3">
      <c r="A2670">
        <v>180</v>
      </c>
      <c r="B2670">
        <v>-0.25900000000000001</v>
      </c>
      <c r="C2670">
        <v>-1.2589999999999999</v>
      </c>
      <c r="D2670">
        <v>-2.2559999999999998</v>
      </c>
      <c r="E2670">
        <v>-3.0739999999999998</v>
      </c>
      <c r="F2670">
        <v>-3.26</v>
      </c>
      <c r="G2670">
        <v>3.5</v>
      </c>
      <c r="H2670">
        <v>0</v>
      </c>
      <c r="I2670">
        <v>3.55</v>
      </c>
      <c r="J2670">
        <v>-0.26600000000000001</v>
      </c>
      <c r="K2670">
        <v>-1.2589999999999999</v>
      </c>
      <c r="L2670">
        <v>-2.2559999999999998</v>
      </c>
      <c r="M2670">
        <v>-3.0720000000000001</v>
      </c>
      <c r="N2670">
        <v>-3.26</v>
      </c>
      <c r="O2670">
        <v>1.143</v>
      </c>
      <c r="P2670">
        <v>1.1559999999999999</v>
      </c>
      <c r="Q2670">
        <v>1.1499999999999999</v>
      </c>
      <c r="R2670">
        <v>0.89600000000000002</v>
      </c>
      <c r="S2670">
        <v>0.39200000000000002</v>
      </c>
    </row>
    <row r="2671" spans="1:19" x14ac:dyDescent="0.3">
      <c r="A2671">
        <v>240</v>
      </c>
      <c r="B2671">
        <v>-0.25900000000000001</v>
      </c>
      <c r="C2671">
        <v>-1.2589999999999999</v>
      </c>
      <c r="D2671">
        <v>-2.2559999999999998</v>
      </c>
      <c r="E2671">
        <v>-3.0739999999999998</v>
      </c>
      <c r="F2671">
        <v>-3.26</v>
      </c>
      <c r="G2671">
        <v>3.5</v>
      </c>
      <c r="H2671">
        <v>0</v>
      </c>
      <c r="I2671">
        <v>3.55</v>
      </c>
      <c r="J2671">
        <v>-0.26700000000000002</v>
      </c>
      <c r="K2671">
        <v>-1.2589999999999999</v>
      </c>
      <c r="L2671">
        <v>-2.2559999999999998</v>
      </c>
      <c r="M2671">
        <v>-3.0710000000000002</v>
      </c>
      <c r="N2671">
        <v>-3.26</v>
      </c>
      <c r="O2671">
        <v>1.145</v>
      </c>
      <c r="P2671">
        <v>1.1559999999999999</v>
      </c>
      <c r="Q2671">
        <v>1.1519999999999999</v>
      </c>
      <c r="R2671">
        <v>0.89700000000000002</v>
      </c>
      <c r="S2671">
        <v>0.39300000000000002</v>
      </c>
    </row>
    <row r="2672" spans="1:19" x14ac:dyDescent="0.3">
      <c r="A2672">
        <v>300</v>
      </c>
      <c r="B2672">
        <v>-0.25900000000000001</v>
      </c>
      <c r="C2672">
        <v>-1.2589999999999999</v>
      </c>
      <c r="D2672">
        <v>-2.2559999999999998</v>
      </c>
      <c r="E2672">
        <v>-3.0739999999999998</v>
      </c>
      <c r="F2672">
        <v>-3.26</v>
      </c>
      <c r="G2672">
        <v>3.5</v>
      </c>
      <c r="H2672">
        <v>0</v>
      </c>
      <c r="I2672">
        <v>3.55</v>
      </c>
      <c r="J2672">
        <v>-0.26800000000000002</v>
      </c>
      <c r="K2672">
        <v>-1.2589999999999999</v>
      </c>
      <c r="L2672">
        <v>-2.2559999999999998</v>
      </c>
      <c r="M2672">
        <v>-3.0710000000000002</v>
      </c>
      <c r="N2672">
        <v>-3.26</v>
      </c>
      <c r="O2672">
        <v>1.1459999999999999</v>
      </c>
      <c r="P2672">
        <v>1.155</v>
      </c>
      <c r="Q2672">
        <v>1.1519999999999999</v>
      </c>
      <c r="R2672">
        <v>0.89700000000000002</v>
      </c>
      <c r="S2672">
        <v>0.39400000000000002</v>
      </c>
    </row>
    <row r="2673" spans="1:19" x14ac:dyDescent="0.3">
      <c r="A2673">
        <v>360</v>
      </c>
      <c r="B2673">
        <v>-0.25900000000000001</v>
      </c>
      <c r="C2673">
        <v>-1.2589999999999999</v>
      </c>
      <c r="D2673">
        <v>-2.2559999999999998</v>
      </c>
      <c r="E2673">
        <v>-3.0739999999999998</v>
      </c>
      <c r="F2673">
        <v>-3.26</v>
      </c>
      <c r="G2673">
        <v>3.5</v>
      </c>
      <c r="H2673">
        <v>0</v>
      </c>
      <c r="I2673">
        <v>3.55</v>
      </c>
      <c r="J2673">
        <v>-0.26800000000000002</v>
      </c>
      <c r="K2673">
        <v>-1.26</v>
      </c>
      <c r="L2673">
        <v>-2.2559999999999998</v>
      </c>
      <c r="M2673">
        <v>-3.0710000000000002</v>
      </c>
      <c r="N2673">
        <v>-3.26</v>
      </c>
      <c r="O2673">
        <v>1.147</v>
      </c>
      <c r="P2673">
        <v>1.153</v>
      </c>
      <c r="Q2673">
        <v>1.1519999999999999</v>
      </c>
      <c r="R2673">
        <v>0.89800000000000002</v>
      </c>
      <c r="S2673">
        <v>0.39600000000000002</v>
      </c>
    </row>
    <row r="2674" spans="1:19" x14ac:dyDescent="0.3">
      <c r="A2674">
        <v>420</v>
      </c>
      <c r="B2674">
        <v>-0.25900000000000001</v>
      </c>
      <c r="C2674">
        <v>-1.2589999999999999</v>
      </c>
      <c r="D2674">
        <v>-2.2559999999999998</v>
      </c>
      <c r="E2674">
        <v>-3.0739999999999998</v>
      </c>
      <c r="F2674">
        <v>-3.26</v>
      </c>
      <c r="G2674">
        <v>3.5</v>
      </c>
      <c r="H2674">
        <v>0</v>
      </c>
      <c r="I2674">
        <v>3.55</v>
      </c>
      <c r="J2674">
        <v>-0.26900000000000002</v>
      </c>
      <c r="K2674">
        <v>-1.2609999999999999</v>
      </c>
      <c r="L2674">
        <v>-2.2559999999999998</v>
      </c>
      <c r="M2674">
        <v>-3.0710000000000002</v>
      </c>
      <c r="N2674">
        <v>-3.26</v>
      </c>
      <c r="O2674">
        <v>1.147</v>
      </c>
      <c r="P2674">
        <v>1.1519999999999999</v>
      </c>
      <c r="Q2674">
        <v>1.1519999999999999</v>
      </c>
      <c r="R2674">
        <v>0.89800000000000002</v>
      </c>
      <c r="S2674">
        <v>0.39700000000000002</v>
      </c>
    </row>
    <row r="2675" spans="1:19" x14ac:dyDescent="0.3">
      <c r="A2675">
        <v>480</v>
      </c>
      <c r="B2675">
        <v>-0.25900000000000001</v>
      </c>
      <c r="C2675">
        <v>-1.2589999999999999</v>
      </c>
      <c r="D2675">
        <v>-2.2559999999999998</v>
      </c>
      <c r="E2675">
        <v>-3.0739999999999998</v>
      </c>
      <c r="F2675">
        <v>-3.26</v>
      </c>
      <c r="G2675">
        <v>3.5</v>
      </c>
      <c r="H2675">
        <v>0</v>
      </c>
      <c r="I2675">
        <v>3.55</v>
      </c>
      <c r="J2675">
        <v>-0.26900000000000002</v>
      </c>
      <c r="K2675">
        <v>-1.262</v>
      </c>
      <c r="L2675">
        <v>-2.2559999999999998</v>
      </c>
      <c r="M2675">
        <v>-3.0710000000000002</v>
      </c>
      <c r="N2675">
        <v>-3.26</v>
      </c>
      <c r="O2675">
        <v>1.1479999999999999</v>
      </c>
      <c r="P2675">
        <v>1.151</v>
      </c>
      <c r="Q2675">
        <v>1.1519999999999999</v>
      </c>
      <c r="R2675">
        <v>0.89800000000000002</v>
      </c>
      <c r="S2675">
        <v>0.39800000000000002</v>
      </c>
    </row>
    <row r="2676" spans="1:19" x14ac:dyDescent="0.3">
      <c r="A2676">
        <v>540</v>
      </c>
      <c r="B2676">
        <v>-0.25900000000000001</v>
      </c>
      <c r="C2676">
        <v>-1.2589999999999999</v>
      </c>
      <c r="D2676">
        <v>-2.2559999999999998</v>
      </c>
      <c r="E2676">
        <v>-3.0739999999999998</v>
      </c>
      <c r="F2676">
        <v>-3.26</v>
      </c>
      <c r="G2676">
        <v>3.5</v>
      </c>
      <c r="H2676">
        <v>0</v>
      </c>
      <c r="I2676">
        <v>3.55</v>
      </c>
      <c r="J2676">
        <v>-0.26900000000000002</v>
      </c>
      <c r="K2676">
        <v>-1.262</v>
      </c>
      <c r="L2676">
        <v>-2.2559999999999998</v>
      </c>
      <c r="M2676">
        <v>-3.0710000000000002</v>
      </c>
      <c r="N2676">
        <v>-3.26</v>
      </c>
      <c r="O2676">
        <v>1.1479999999999999</v>
      </c>
      <c r="P2676">
        <v>1.1499999999999999</v>
      </c>
      <c r="Q2676">
        <v>1.1519999999999999</v>
      </c>
      <c r="R2676">
        <v>0.89800000000000002</v>
      </c>
      <c r="S2676">
        <v>0.39800000000000002</v>
      </c>
    </row>
    <row r="2677" spans="1:19" x14ac:dyDescent="0.3">
      <c r="A2677">
        <v>600</v>
      </c>
      <c r="B2677">
        <v>-0.25900000000000001</v>
      </c>
      <c r="C2677">
        <v>-1.2589999999999999</v>
      </c>
      <c r="D2677">
        <v>-2.2559999999999998</v>
      </c>
      <c r="E2677">
        <v>-3.0739999999999998</v>
      </c>
      <c r="F2677">
        <v>-3.26</v>
      </c>
      <c r="G2677">
        <v>3.5</v>
      </c>
      <c r="H2677">
        <v>0</v>
      </c>
      <c r="I2677">
        <v>3.55</v>
      </c>
      <c r="J2677">
        <v>-0.26900000000000002</v>
      </c>
      <c r="K2677">
        <v>-1.2629999999999999</v>
      </c>
      <c r="L2677">
        <v>-2.2559999999999998</v>
      </c>
      <c r="M2677">
        <v>-3.0710000000000002</v>
      </c>
      <c r="N2677">
        <v>-3.26</v>
      </c>
      <c r="O2677">
        <v>1.1479999999999999</v>
      </c>
      <c r="P2677">
        <v>1.1499999999999999</v>
      </c>
      <c r="Q2677">
        <v>1.1519999999999999</v>
      </c>
      <c r="R2677">
        <v>0.89800000000000002</v>
      </c>
      <c r="S2677">
        <v>0.39800000000000002</v>
      </c>
    </row>
    <row r="2679" spans="1:19" x14ac:dyDescent="0.3">
      <c r="A2679" t="s">
        <v>0</v>
      </c>
      <c r="B2679" t="s">
        <v>207</v>
      </c>
    </row>
    <row r="2680" spans="1:19" x14ac:dyDescent="0.3">
      <c r="A2680">
        <v>0</v>
      </c>
      <c r="B2680">
        <v>-0.25900000000000001</v>
      </c>
      <c r="C2680">
        <v>-1.2589999999999999</v>
      </c>
      <c r="D2680">
        <v>-2.2559999999999998</v>
      </c>
      <c r="E2680">
        <v>-3.0739999999999998</v>
      </c>
      <c r="F2680">
        <v>-3.26</v>
      </c>
      <c r="G2680">
        <v>3.5</v>
      </c>
      <c r="H2680">
        <v>0</v>
      </c>
      <c r="I2680">
        <v>3.3460000000000001</v>
      </c>
      <c r="J2680">
        <v>-0.25900000000000001</v>
      </c>
      <c r="K2680">
        <v>-1.2589999999999999</v>
      </c>
      <c r="L2680">
        <v>-2.2559999999999998</v>
      </c>
      <c r="M2680">
        <v>-3.0739999999999998</v>
      </c>
      <c r="N2680">
        <v>-3.26</v>
      </c>
      <c r="O2680">
        <v>1.131</v>
      </c>
      <c r="P2680">
        <v>1.131</v>
      </c>
      <c r="Q2680">
        <v>1.127</v>
      </c>
      <c r="R2680">
        <v>0.88300000000000001</v>
      </c>
      <c r="S2680">
        <v>0.38900000000000001</v>
      </c>
    </row>
    <row r="2681" spans="1:19" x14ac:dyDescent="0.3">
      <c r="A2681">
        <v>60</v>
      </c>
      <c r="B2681">
        <v>-0.25900000000000001</v>
      </c>
      <c r="C2681">
        <v>-1.2589999999999999</v>
      </c>
      <c r="D2681">
        <v>-2.2559999999999998</v>
      </c>
      <c r="E2681">
        <v>-3.0739999999999998</v>
      </c>
      <c r="F2681">
        <v>-3.26</v>
      </c>
      <c r="G2681">
        <v>3.5</v>
      </c>
      <c r="H2681">
        <v>0</v>
      </c>
      <c r="I2681">
        <v>3.3460000000000001</v>
      </c>
      <c r="J2681">
        <v>-0.26300000000000001</v>
      </c>
      <c r="K2681">
        <v>-1.2589999999999999</v>
      </c>
      <c r="L2681">
        <v>-2.2559999999999998</v>
      </c>
      <c r="M2681">
        <v>-3.0739999999999998</v>
      </c>
      <c r="N2681">
        <v>-3.2570000000000001</v>
      </c>
      <c r="O2681">
        <v>1.1379999999999999</v>
      </c>
      <c r="P2681">
        <v>1.1479999999999999</v>
      </c>
      <c r="Q2681">
        <v>1.1419999999999999</v>
      </c>
      <c r="R2681">
        <v>0.89</v>
      </c>
      <c r="S2681">
        <v>0.38200000000000001</v>
      </c>
    </row>
    <row r="2682" spans="1:19" x14ac:dyDescent="0.3">
      <c r="A2682">
        <v>120</v>
      </c>
      <c r="B2682">
        <v>-0.25900000000000001</v>
      </c>
      <c r="C2682">
        <v>-1.2589999999999999</v>
      </c>
      <c r="D2682">
        <v>-2.2559999999999998</v>
      </c>
      <c r="E2682">
        <v>-3.0739999999999998</v>
      </c>
      <c r="F2682">
        <v>-3.26</v>
      </c>
      <c r="G2682">
        <v>3.5</v>
      </c>
      <c r="H2682">
        <v>0</v>
      </c>
      <c r="I2682">
        <v>3.3460000000000001</v>
      </c>
      <c r="J2682">
        <v>-0.26500000000000001</v>
      </c>
      <c r="K2682">
        <v>-1.2589999999999999</v>
      </c>
      <c r="L2682">
        <v>-2.2559999999999998</v>
      </c>
      <c r="M2682">
        <v>-3.073</v>
      </c>
      <c r="N2682">
        <v>-3.254</v>
      </c>
      <c r="O2682">
        <v>1.141</v>
      </c>
      <c r="P2682">
        <v>1.153</v>
      </c>
      <c r="Q2682">
        <v>1.1479999999999999</v>
      </c>
      <c r="R2682">
        <v>0.89300000000000002</v>
      </c>
      <c r="S2682">
        <v>0.376</v>
      </c>
    </row>
    <row r="2683" spans="1:19" x14ac:dyDescent="0.3">
      <c r="A2683">
        <v>180</v>
      </c>
      <c r="B2683">
        <v>-0.25900000000000001</v>
      </c>
      <c r="C2683">
        <v>-1.2589999999999999</v>
      </c>
      <c r="D2683">
        <v>-2.2559999999999998</v>
      </c>
      <c r="E2683">
        <v>-3.0739999999999998</v>
      </c>
      <c r="F2683">
        <v>-3.26</v>
      </c>
      <c r="G2683">
        <v>3.5</v>
      </c>
      <c r="H2683">
        <v>0</v>
      </c>
      <c r="I2683">
        <v>3.3460000000000001</v>
      </c>
      <c r="J2683">
        <v>-0.26600000000000001</v>
      </c>
      <c r="K2683">
        <v>-1.2589999999999999</v>
      </c>
      <c r="L2683">
        <v>-2.2559999999999998</v>
      </c>
      <c r="M2683">
        <v>-3.0710000000000002</v>
      </c>
      <c r="N2683">
        <v>-3.2509999999999999</v>
      </c>
      <c r="O2683">
        <v>1.143</v>
      </c>
      <c r="P2683">
        <v>1.1559999999999999</v>
      </c>
      <c r="Q2683">
        <v>1.1499999999999999</v>
      </c>
      <c r="R2683">
        <v>0.89500000000000002</v>
      </c>
      <c r="S2683">
        <v>0.371</v>
      </c>
    </row>
    <row r="2684" spans="1:19" x14ac:dyDescent="0.3">
      <c r="A2684">
        <v>240</v>
      </c>
      <c r="B2684">
        <v>-0.25900000000000001</v>
      </c>
      <c r="C2684">
        <v>-1.2589999999999999</v>
      </c>
      <c r="D2684">
        <v>-2.2559999999999998</v>
      </c>
      <c r="E2684">
        <v>-3.0739999999999998</v>
      </c>
      <c r="F2684">
        <v>-3.26</v>
      </c>
      <c r="G2684">
        <v>3.5</v>
      </c>
      <c r="H2684">
        <v>0</v>
      </c>
      <c r="I2684">
        <v>3.3460000000000001</v>
      </c>
      <c r="J2684">
        <v>-0.26700000000000002</v>
      </c>
      <c r="K2684">
        <v>-1.2589999999999999</v>
      </c>
      <c r="L2684">
        <v>-2.2559999999999998</v>
      </c>
      <c r="M2684">
        <v>-3.0720000000000001</v>
      </c>
      <c r="N2684">
        <v>-3.2480000000000002</v>
      </c>
      <c r="O2684">
        <v>1.145</v>
      </c>
      <c r="P2684">
        <v>1.157</v>
      </c>
      <c r="Q2684">
        <v>1.153</v>
      </c>
      <c r="R2684">
        <v>0.89900000000000002</v>
      </c>
      <c r="S2684">
        <v>0.36599999999999999</v>
      </c>
    </row>
    <row r="2685" spans="1:19" x14ac:dyDescent="0.3">
      <c r="A2685">
        <v>300</v>
      </c>
      <c r="B2685">
        <v>-0.25900000000000001</v>
      </c>
      <c r="C2685">
        <v>-1.2589999999999999</v>
      </c>
      <c r="D2685">
        <v>-2.2559999999999998</v>
      </c>
      <c r="E2685">
        <v>-3.0739999999999998</v>
      </c>
      <c r="F2685">
        <v>-3.26</v>
      </c>
      <c r="G2685">
        <v>3.5</v>
      </c>
      <c r="H2685">
        <v>0</v>
      </c>
      <c r="I2685">
        <v>3.3460000000000001</v>
      </c>
      <c r="J2685">
        <v>-0.26800000000000002</v>
      </c>
      <c r="K2685">
        <v>-1.2589999999999999</v>
      </c>
      <c r="L2685">
        <v>-2.2559999999999998</v>
      </c>
      <c r="M2685">
        <v>-3.0720000000000001</v>
      </c>
      <c r="N2685">
        <v>-3.2450000000000001</v>
      </c>
      <c r="O2685">
        <v>1.1459999999999999</v>
      </c>
      <c r="P2685">
        <v>1.1539999999999999</v>
      </c>
      <c r="Q2685">
        <v>1.151</v>
      </c>
      <c r="R2685">
        <v>0.9</v>
      </c>
      <c r="S2685">
        <v>0.36299999999999999</v>
      </c>
    </row>
    <row r="2686" spans="1:19" x14ac:dyDescent="0.3">
      <c r="A2686">
        <v>360</v>
      </c>
      <c r="B2686">
        <v>-0.25900000000000001</v>
      </c>
      <c r="C2686">
        <v>-1.2589999999999999</v>
      </c>
      <c r="D2686">
        <v>-2.2559999999999998</v>
      </c>
      <c r="E2686">
        <v>-3.0739999999999998</v>
      </c>
      <c r="F2686">
        <v>-3.26</v>
      </c>
      <c r="G2686">
        <v>3.5</v>
      </c>
      <c r="H2686">
        <v>0</v>
      </c>
      <c r="I2686">
        <v>3.3460000000000001</v>
      </c>
      <c r="J2686">
        <v>-0.26800000000000002</v>
      </c>
      <c r="K2686">
        <v>-1.26</v>
      </c>
      <c r="L2686">
        <v>-2.2559999999999998</v>
      </c>
      <c r="M2686">
        <v>-3.0720000000000001</v>
      </c>
      <c r="N2686">
        <v>-3.242</v>
      </c>
      <c r="O2686">
        <v>1.147</v>
      </c>
      <c r="P2686">
        <v>1.153</v>
      </c>
      <c r="Q2686">
        <v>1.1519999999999999</v>
      </c>
      <c r="R2686">
        <v>0.89900000000000002</v>
      </c>
      <c r="S2686">
        <v>0.36099999999999999</v>
      </c>
    </row>
    <row r="2687" spans="1:19" x14ac:dyDescent="0.3">
      <c r="A2687">
        <v>420</v>
      </c>
      <c r="B2687">
        <v>-0.25900000000000001</v>
      </c>
      <c r="C2687">
        <v>-1.2589999999999999</v>
      </c>
      <c r="D2687">
        <v>-2.2559999999999998</v>
      </c>
      <c r="E2687">
        <v>-3.0739999999999998</v>
      </c>
      <c r="F2687">
        <v>-3.26</v>
      </c>
      <c r="G2687">
        <v>3.5</v>
      </c>
      <c r="H2687">
        <v>0</v>
      </c>
      <c r="I2687">
        <v>3.3460000000000001</v>
      </c>
      <c r="J2687">
        <v>-0.26900000000000002</v>
      </c>
      <c r="K2687">
        <v>-1.2609999999999999</v>
      </c>
      <c r="L2687">
        <v>-2.2559999999999998</v>
      </c>
      <c r="M2687">
        <v>-3.0710000000000002</v>
      </c>
      <c r="N2687">
        <v>-3.2389999999999999</v>
      </c>
      <c r="O2687">
        <v>1.147</v>
      </c>
      <c r="P2687">
        <v>1.1519999999999999</v>
      </c>
      <c r="Q2687">
        <v>1.153</v>
      </c>
      <c r="R2687">
        <v>0.89600000000000002</v>
      </c>
      <c r="S2687">
        <v>0.36</v>
      </c>
    </row>
    <row r="2688" spans="1:19" x14ac:dyDescent="0.3">
      <c r="A2688">
        <v>480</v>
      </c>
      <c r="B2688">
        <v>-0.25900000000000001</v>
      </c>
      <c r="C2688">
        <v>-1.2589999999999999</v>
      </c>
      <c r="D2688">
        <v>-2.2559999999999998</v>
      </c>
      <c r="E2688">
        <v>-3.0739999999999998</v>
      </c>
      <c r="F2688">
        <v>-3.26</v>
      </c>
      <c r="G2688">
        <v>3.5</v>
      </c>
      <c r="H2688">
        <v>0</v>
      </c>
      <c r="I2688">
        <v>3.3460000000000001</v>
      </c>
      <c r="J2688">
        <v>-0.26900000000000002</v>
      </c>
      <c r="K2688">
        <v>-1.262</v>
      </c>
      <c r="L2688">
        <v>-2.2559999999999998</v>
      </c>
      <c r="M2688">
        <v>-3.069</v>
      </c>
      <c r="N2688">
        <v>-3.2360000000000002</v>
      </c>
      <c r="O2688">
        <v>1.1479999999999999</v>
      </c>
      <c r="P2688">
        <v>1.151</v>
      </c>
      <c r="Q2688">
        <v>1.153</v>
      </c>
      <c r="R2688">
        <v>0.89300000000000002</v>
      </c>
      <c r="S2688">
        <v>0.35799999999999998</v>
      </c>
    </row>
    <row r="2689" spans="1:19" x14ac:dyDescent="0.3">
      <c r="A2689">
        <v>540</v>
      </c>
      <c r="B2689">
        <v>-0.25900000000000001</v>
      </c>
      <c r="C2689">
        <v>-1.2589999999999999</v>
      </c>
      <c r="D2689">
        <v>-2.2559999999999998</v>
      </c>
      <c r="E2689">
        <v>-3.0739999999999998</v>
      </c>
      <c r="F2689">
        <v>-3.26</v>
      </c>
      <c r="G2689">
        <v>3.5</v>
      </c>
      <c r="H2689">
        <v>0</v>
      </c>
      <c r="I2689">
        <v>3.3460000000000001</v>
      </c>
      <c r="J2689">
        <v>-0.26900000000000002</v>
      </c>
      <c r="K2689">
        <v>-1.262</v>
      </c>
      <c r="L2689">
        <v>-2.2559999999999998</v>
      </c>
      <c r="M2689">
        <v>-3.0680000000000001</v>
      </c>
      <c r="N2689">
        <v>-3.2330000000000001</v>
      </c>
      <c r="O2689">
        <v>1.1479999999999999</v>
      </c>
      <c r="P2689">
        <v>1.1499999999999999</v>
      </c>
      <c r="Q2689">
        <v>1.1519999999999999</v>
      </c>
      <c r="R2689">
        <v>0.88900000000000001</v>
      </c>
      <c r="S2689">
        <v>0.35599999999999998</v>
      </c>
    </row>
    <row r="2690" spans="1:19" x14ac:dyDescent="0.3">
      <c r="A2690">
        <v>600</v>
      </c>
      <c r="B2690">
        <v>-0.25900000000000001</v>
      </c>
      <c r="C2690">
        <v>-1.2589999999999999</v>
      </c>
      <c r="D2690">
        <v>-2.2559999999999998</v>
      </c>
      <c r="E2690">
        <v>-3.0739999999999998</v>
      </c>
      <c r="F2690">
        <v>-3.26</v>
      </c>
      <c r="G2690">
        <v>3.5</v>
      </c>
      <c r="H2690">
        <v>0</v>
      </c>
      <c r="I2690">
        <v>3.3460000000000001</v>
      </c>
      <c r="J2690">
        <v>-0.26900000000000002</v>
      </c>
      <c r="K2690">
        <v>-1.2629999999999999</v>
      </c>
      <c r="L2690">
        <v>-2.2559999999999998</v>
      </c>
      <c r="M2690">
        <v>-3.0659999999999998</v>
      </c>
      <c r="N2690">
        <v>-3.23</v>
      </c>
      <c r="O2690">
        <v>1.1479999999999999</v>
      </c>
      <c r="P2690">
        <v>1.1499999999999999</v>
      </c>
      <c r="Q2690">
        <v>1.1519999999999999</v>
      </c>
      <c r="R2690">
        <v>0.88600000000000001</v>
      </c>
      <c r="S2690">
        <v>0.35399999999999998</v>
      </c>
    </row>
    <row r="2692" spans="1:19" x14ac:dyDescent="0.3">
      <c r="A2692" t="s">
        <v>0</v>
      </c>
      <c r="B2692" t="s">
        <v>208</v>
      </c>
    </row>
    <row r="2693" spans="1:19" x14ac:dyDescent="0.3">
      <c r="A2693">
        <v>0</v>
      </c>
      <c r="B2693">
        <v>-0.25900000000000001</v>
      </c>
      <c r="C2693">
        <v>-1.2589999999999999</v>
      </c>
      <c r="D2693">
        <v>-2.2559999999999998</v>
      </c>
      <c r="E2693">
        <v>-3.0680000000000001</v>
      </c>
      <c r="F2693">
        <v>-3.25</v>
      </c>
      <c r="G2693">
        <v>3.5</v>
      </c>
      <c r="H2693">
        <v>0</v>
      </c>
      <c r="I2693">
        <v>3.7480000000000002</v>
      </c>
      <c r="J2693">
        <v>-0.25900000000000001</v>
      </c>
      <c r="K2693">
        <v>-1.2589999999999999</v>
      </c>
      <c r="L2693">
        <v>-2.2559999999999998</v>
      </c>
      <c r="M2693">
        <v>-3.0680000000000001</v>
      </c>
      <c r="N2693">
        <v>-3.25</v>
      </c>
      <c r="O2693">
        <v>1.131</v>
      </c>
      <c r="P2693">
        <v>1.131</v>
      </c>
      <c r="Q2693">
        <v>1.1259999999999999</v>
      </c>
      <c r="R2693">
        <v>0.876</v>
      </c>
      <c r="S2693">
        <v>0.38500000000000001</v>
      </c>
    </row>
    <row r="2694" spans="1:19" x14ac:dyDescent="0.3">
      <c r="A2694">
        <v>60</v>
      </c>
      <c r="B2694">
        <v>-0.25900000000000001</v>
      </c>
      <c r="C2694">
        <v>-1.2589999999999999</v>
      </c>
      <c r="D2694">
        <v>-2.2559999999999998</v>
      </c>
      <c r="E2694">
        <v>-3.0680000000000001</v>
      </c>
      <c r="F2694">
        <v>-3.25</v>
      </c>
      <c r="G2694">
        <v>3.5</v>
      </c>
      <c r="H2694">
        <v>0</v>
      </c>
      <c r="I2694">
        <v>3.7480000000000002</v>
      </c>
      <c r="J2694">
        <v>-0.26200000000000001</v>
      </c>
      <c r="K2694">
        <v>-1.2589999999999999</v>
      </c>
      <c r="L2694">
        <v>-2.2559999999999998</v>
      </c>
      <c r="M2694">
        <v>-3.0680000000000001</v>
      </c>
      <c r="N2694">
        <v>-3.2530000000000001</v>
      </c>
      <c r="O2694">
        <v>1.137</v>
      </c>
      <c r="P2694">
        <v>1.149</v>
      </c>
      <c r="Q2694">
        <v>1.143</v>
      </c>
      <c r="R2694">
        <v>0.88200000000000001</v>
      </c>
      <c r="S2694">
        <v>0.39500000000000002</v>
      </c>
    </row>
    <row r="2695" spans="1:19" x14ac:dyDescent="0.3">
      <c r="A2695">
        <v>120</v>
      </c>
      <c r="B2695">
        <v>-0.25900000000000001</v>
      </c>
      <c r="C2695">
        <v>-1.2589999999999999</v>
      </c>
      <c r="D2695">
        <v>-2.2559999999999998</v>
      </c>
      <c r="E2695">
        <v>-3.0680000000000001</v>
      </c>
      <c r="F2695">
        <v>-3.25</v>
      </c>
      <c r="G2695">
        <v>3.5</v>
      </c>
      <c r="H2695">
        <v>0</v>
      </c>
      <c r="I2695">
        <v>3.7480000000000002</v>
      </c>
      <c r="J2695">
        <v>-0.26500000000000001</v>
      </c>
      <c r="K2695">
        <v>-1.2589999999999999</v>
      </c>
      <c r="L2695">
        <v>-2.2559999999999998</v>
      </c>
      <c r="M2695">
        <v>-3.0670000000000002</v>
      </c>
      <c r="N2695">
        <v>-3.2559999999999998</v>
      </c>
      <c r="O2695">
        <v>1.141</v>
      </c>
      <c r="P2695">
        <v>1.1519999999999999</v>
      </c>
      <c r="Q2695">
        <v>1.1479999999999999</v>
      </c>
      <c r="R2695">
        <v>0.88800000000000001</v>
      </c>
      <c r="S2695">
        <v>0.40200000000000002</v>
      </c>
    </row>
    <row r="2696" spans="1:19" x14ac:dyDescent="0.3">
      <c r="A2696">
        <v>180</v>
      </c>
      <c r="B2696">
        <v>-0.25900000000000001</v>
      </c>
      <c r="C2696">
        <v>-1.2589999999999999</v>
      </c>
      <c r="D2696">
        <v>-2.2559999999999998</v>
      </c>
      <c r="E2696">
        <v>-3.0680000000000001</v>
      </c>
      <c r="F2696">
        <v>-3.25</v>
      </c>
      <c r="G2696">
        <v>3.5</v>
      </c>
      <c r="H2696">
        <v>0</v>
      </c>
      <c r="I2696">
        <v>3.7480000000000002</v>
      </c>
      <c r="J2696">
        <v>-0.26600000000000001</v>
      </c>
      <c r="K2696">
        <v>-1.2589999999999999</v>
      </c>
      <c r="L2696">
        <v>-2.2559999999999998</v>
      </c>
      <c r="M2696">
        <v>-3.0670000000000002</v>
      </c>
      <c r="N2696">
        <v>-3.2589999999999999</v>
      </c>
      <c r="O2696">
        <v>1.143</v>
      </c>
      <c r="P2696">
        <v>1.157</v>
      </c>
      <c r="Q2696">
        <v>1.1499999999999999</v>
      </c>
      <c r="R2696">
        <v>0.89100000000000001</v>
      </c>
      <c r="S2696">
        <v>0.41</v>
      </c>
    </row>
    <row r="2697" spans="1:19" x14ac:dyDescent="0.3">
      <c r="A2697">
        <v>240</v>
      </c>
      <c r="B2697">
        <v>-0.25900000000000001</v>
      </c>
      <c r="C2697">
        <v>-1.2589999999999999</v>
      </c>
      <c r="D2697">
        <v>-2.2559999999999998</v>
      </c>
      <c r="E2697">
        <v>-3.0680000000000001</v>
      </c>
      <c r="F2697">
        <v>-3.25</v>
      </c>
      <c r="G2697">
        <v>3.5</v>
      </c>
      <c r="H2697">
        <v>0</v>
      </c>
      <c r="I2697">
        <v>3.7480000000000002</v>
      </c>
      <c r="J2697">
        <v>-0.26700000000000002</v>
      </c>
      <c r="K2697">
        <v>-1.2589999999999999</v>
      </c>
      <c r="L2697">
        <v>-2.2559999999999998</v>
      </c>
      <c r="M2697">
        <v>-3.0659999999999998</v>
      </c>
      <c r="N2697">
        <v>-3.262</v>
      </c>
      <c r="O2697">
        <v>1.145</v>
      </c>
      <c r="P2697">
        <v>1.1559999999999999</v>
      </c>
      <c r="Q2697">
        <v>1.151</v>
      </c>
      <c r="R2697">
        <v>0.88900000000000001</v>
      </c>
      <c r="S2697">
        <v>0.41599999999999998</v>
      </c>
    </row>
    <row r="2698" spans="1:19" x14ac:dyDescent="0.3">
      <c r="A2698">
        <v>300</v>
      </c>
      <c r="B2698">
        <v>-0.25900000000000001</v>
      </c>
      <c r="C2698">
        <v>-1.2589999999999999</v>
      </c>
      <c r="D2698">
        <v>-2.2559999999999998</v>
      </c>
      <c r="E2698">
        <v>-3.0680000000000001</v>
      </c>
      <c r="F2698">
        <v>-3.25</v>
      </c>
      <c r="G2698">
        <v>3.5</v>
      </c>
      <c r="H2698">
        <v>0</v>
      </c>
      <c r="I2698">
        <v>3.7480000000000002</v>
      </c>
      <c r="J2698">
        <v>-0.26800000000000002</v>
      </c>
      <c r="K2698">
        <v>-1.2589999999999999</v>
      </c>
      <c r="L2698">
        <v>-2.2559999999999998</v>
      </c>
      <c r="M2698">
        <v>-3.0649999999999999</v>
      </c>
      <c r="N2698">
        <v>-3.2650000000000001</v>
      </c>
      <c r="O2698">
        <v>1.1459999999999999</v>
      </c>
      <c r="P2698">
        <v>1.155</v>
      </c>
      <c r="Q2698">
        <v>1.1519999999999999</v>
      </c>
      <c r="R2698">
        <v>0.88900000000000001</v>
      </c>
      <c r="S2698">
        <v>0.42099999999999999</v>
      </c>
    </row>
    <row r="2699" spans="1:19" x14ac:dyDescent="0.3">
      <c r="A2699">
        <v>360</v>
      </c>
      <c r="B2699">
        <v>-0.25900000000000001</v>
      </c>
      <c r="C2699">
        <v>-1.2589999999999999</v>
      </c>
      <c r="D2699">
        <v>-2.2559999999999998</v>
      </c>
      <c r="E2699">
        <v>-3.0680000000000001</v>
      </c>
      <c r="F2699">
        <v>-3.25</v>
      </c>
      <c r="G2699">
        <v>3.5</v>
      </c>
      <c r="H2699">
        <v>0</v>
      </c>
      <c r="I2699">
        <v>3.7480000000000002</v>
      </c>
      <c r="J2699">
        <v>-0.26800000000000002</v>
      </c>
      <c r="K2699">
        <v>-1.26</v>
      </c>
      <c r="L2699">
        <v>-2.2559999999999998</v>
      </c>
      <c r="M2699">
        <v>-3.0649999999999999</v>
      </c>
      <c r="N2699">
        <v>-3.2679999999999998</v>
      </c>
      <c r="O2699">
        <v>1.147</v>
      </c>
      <c r="P2699">
        <v>1.153</v>
      </c>
      <c r="Q2699">
        <v>1.1519999999999999</v>
      </c>
      <c r="R2699">
        <v>0.89100000000000001</v>
      </c>
      <c r="S2699">
        <v>0.42699999999999999</v>
      </c>
    </row>
    <row r="2700" spans="1:19" x14ac:dyDescent="0.3">
      <c r="A2700">
        <v>420</v>
      </c>
      <c r="B2700">
        <v>-0.25900000000000001</v>
      </c>
      <c r="C2700">
        <v>-1.2589999999999999</v>
      </c>
      <c r="D2700">
        <v>-2.2559999999999998</v>
      </c>
      <c r="E2700">
        <v>-3.0680000000000001</v>
      </c>
      <c r="F2700">
        <v>-3.25</v>
      </c>
      <c r="G2700">
        <v>3.5</v>
      </c>
      <c r="H2700">
        <v>0</v>
      </c>
      <c r="I2700">
        <v>3.7480000000000002</v>
      </c>
      <c r="J2700">
        <v>-0.26900000000000002</v>
      </c>
      <c r="K2700">
        <v>-1.2609999999999999</v>
      </c>
      <c r="L2700">
        <v>-2.2559999999999998</v>
      </c>
      <c r="M2700">
        <v>-3.0659999999999998</v>
      </c>
      <c r="N2700">
        <v>-3.2709999999999999</v>
      </c>
      <c r="O2700">
        <v>1.147</v>
      </c>
      <c r="P2700">
        <v>1.1519999999999999</v>
      </c>
      <c r="Q2700">
        <v>1.1519999999999999</v>
      </c>
      <c r="R2700">
        <v>0.89400000000000002</v>
      </c>
      <c r="S2700">
        <v>0.43099999999999999</v>
      </c>
    </row>
    <row r="2701" spans="1:19" x14ac:dyDescent="0.3">
      <c r="A2701">
        <v>480</v>
      </c>
      <c r="B2701">
        <v>-0.25900000000000001</v>
      </c>
      <c r="C2701">
        <v>-1.2589999999999999</v>
      </c>
      <c r="D2701">
        <v>-2.2559999999999998</v>
      </c>
      <c r="E2701">
        <v>-3.0680000000000001</v>
      </c>
      <c r="F2701">
        <v>-3.25</v>
      </c>
      <c r="G2701">
        <v>3.5</v>
      </c>
      <c r="H2701">
        <v>0</v>
      </c>
      <c r="I2701">
        <v>3.7480000000000002</v>
      </c>
      <c r="J2701">
        <v>-0.26900000000000002</v>
      </c>
      <c r="K2701">
        <v>-1.262</v>
      </c>
      <c r="L2701">
        <v>-2.2559999999999998</v>
      </c>
      <c r="M2701">
        <v>-3.0670000000000002</v>
      </c>
      <c r="N2701">
        <v>-3.274</v>
      </c>
      <c r="O2701">
        <v>1.1479999999999999</v>
      </c>
      <c r="P2701">
        <v>1.151</v>
      </c>
      <c r="Q2701">
        <v>1.1519999999999999</v>
      </c>
      <c r="R2701">
        <v>0.89700000000000002</v>
      </c>
      <c r="S2701">
        <v>0.434</v>
      </c>
    </row>
    <row r="2702" spans="1:19" x14ac:dyDescent="0.3">
      <c r="A2702">
        <v>540</v>
      </c>
      <c r="B2702">
        <v>-0.25900000000000001</v>
      </c>
      <c r="C2702">
        <v>-1.2589999999999999</v>
      </c>
      <c r="D2702">
        <v>-2.2559999999999998</v>
      </c>
      <c r="E2702">
        <v>-3.0680000000000001</v>
      </c>
      <c r="F2702">
        <v>-3.25</v>
      </c>
      <c r="G2702">
        <v>3.5</v>
      </c>
      <c r="H2702">
        <v>0</v>
      </c>
      <c r="I2702">
        <v>3.7480000000000002</v>
      </c>
      <c r="J2702">
        <v>-0.26900000000000002</v>
      </c>
      <c r="K2702">
        <v>-1.262</v>
      </c>
      <c r="L2702">
        <v>-2.2559999999999998</v>
      </c>
      <c r="M2702">
        <v>-3.0680000000000001</v>
      </c>
      <c r="N2702">
        <v>-3.2770000000000001</v>
      </c>
      <c r="O2702">
        <v>1.1479999999999999</v>
      </c>
      <c r="P2702">
        <v>1.1499999999999999</v>
      </c>
      <c r="Q2702">
        <v>1.1519999999999999</v>
      </c>
      <c r="R2702">
        <v>0.9</v>
      </c>
      <c r="S2702">
        <v>0.436</v>
      </c>
    </row>
    <row r="2703" spans="1:19" x14ac:dyDescent="0.3">
      <c r="A2703">
        <v>600</v>
      </c>
      <c r="B2703">
        <v>-0.25900000000000001</v>
      </c>
      <c r="C2703">
        <v>-1.2589999999999999</v>
      </c>
      <c r="D2703">
        <v>-2.2559999999999998</v>
      </c>
      <c r="E2703">
        <v>-3.0680000000000001</v>
      </c>
      <c r="F2703">
        <v>-3.25</v>
      </c>
      <c r="G2703">
        <v>3.5</v>
      </c>
      <c r="H2703">
        <v>0</v>
      </c>
      <c r="I2703">
        <v>3.7480000000000002</v>
      </c>
      <c r="J2703">
        <v>-0.26900000000000002</v>
      </c>
      <c r="K2703">
        <v>-1.2629999999999999</v>
      </c>
      <c r="L2703">
        <v>-2.2559999999999998</v>
      </c>
      <c r="M2703">
        <v>-3.07</v>
      </c>
      <c r="N2703">
        <v>-3.28</v>
      </c>
      <c r="O2703">
        <v>1.1479999999999999</v>
      </c>
      <c r="P2703">
        <v>1.1499999999999999</v>
      </c>
      <c r="Q2703">
        <v>1.1519999999999999</v>
      </c>
      <c r="R2703">
        <v>0.90400000000000003</v>
      </c>
      <c r="S2703">
        <v>0.438</v>
      </c>
    </row>
    <row r="2705" spans="1:19" x14ac:dyDescent="0.3">
      <c r="A2705" t="s">
        <v>0</v>
      </c>
      <c r="B2705" t="s">
        <v>209</v>
      </c>
    </row>
    <row r="2706" spans="1:19" x14ac:dyDescent="0.3">
      <c r="A2706">
        <v>0</v>
      </c>
      <c r="B2706">
        <v>-0.25900000000000001</v>
      </c>
      <c r="C2706">
        <v>-1.2589999999999999</v>
      </c>
      <c r="D2706">
        <v>-2.2559999999999998</v>
      </c>
      <c r="E2706">
        <v>-3.0680000000000001</v>
      </c>
      <c r="F2706">
        <v>-3.25</v>
      </c>
      <c r="G2706">
        <v>3.5</v>
      </c>
      <c r="H2706">
        <v>0</v>
      </c>
      <c r="I2706">
        <v>3.552</v>
      </c>
      <c r="J2706">
        <v>-0.25900000000000001</v>
      </c>
      <c r="K2706">
        <v>-1.2589999999999999</v>
      </c>
      <c r="L2706">
        <v>-2.2559999999999998</v>
      </c>
      <c r="M2706">
        <v>-3.0680000000000001</v>
      </c>
      <c r="N2706">
        <v>-3.25</v>
      </c>
      <c r="O2706">
        <v>1.131</v>
      </c>
      <c r="P2706">
        <v>1.131</v>
      </c>
      <c r="Q2706">
        <v>1.1259999999999999</v>
      </c>
      <c r="R2706">
        <v>0.876</v>
      </c>
      <c r="S2706">
        <v>0.38500000000000001</v>
      </c>
    </row>
    <row r="2707" spans="1:19" x14ac:dyDescent="0.3">
      <c r="A2707">
        <v>60</v>
      </c>
      <c r="B2707">
        <v>-0.25900000000000001</v>
      </c>
      <c r="C2707">
        <v>-1.2589999999999999</v>
      </c>
      <c r="D2707">
        <v>-2.2559999999999998</v>
      </c>
      <c r="E2707">
        <v>-3.0680000000000001</v>
      </c>
      <c r="F2707">
        <v>-3.25</v>
      </c>
      <c r="G2707">
        <v>3.5</v>
      </c>
      <c r="H2707">
        <v>0</v>
      </c>
      <c r="I2707">
        <v>3.552</v>
      </c>
      <c r="J2707">
        <v>-0.26200000000000001</v>
      </c>
      <c r="K2707">
        <v>-1.2589999999999999</v>
      </c>
      <c r="L2707">
        <v>-2.2559999999999998</v>
      </c>
      <c r="M2707">
        <v>-3.0680000000000001</v>
      </c>
      <c r="N2707">
        <v>-3.25</v>
      </c>
      <c r="O2707">
        <v>1.137</v>
      </c>
      <c r="P2707">
        <v>1.1479999999999999</v>
      </c>
      <c r="Q2707">
        <v>1.1419999999999999</v>
      </c>
      <c r="R2707">
        <v>0.88300000000000001</v>
      </c>
      <c r="S2707">
        <v>0.38700000000000001</v>
      </c>
    </row>
    <row r="2708" spans="1:19" x14ac:dyDescent="0.3">
      <c r="A2708">
        <v>120</v>
      </c>
      <c r="B2708">
        <v>-0.25900000000000001</v>
      </c>
      <c r="C2708">
        <v>-1.2589999999999999</v>
      </c>
      <c r="D2708">
        <v>-2.2559999999999998</v>
      </c>
      <c r="E2708">
        <v>-3.0680000000000001</v>
      </c>
      <c r="F2708">
        <v>-3.25</v>
      </c>
      <c r="G2708">
        <v>3.5</v>
      </c>
      <c r="H2708">
        <v>0</v>
      </c>
      <c r="I2708">
        <v>3.552</v>
      </c>
      <c r="J2708">
        <v>-0.26500000000000001</v>
      </c>
      <c r="K2708">
        <v>-1.2589999999999999</v>
      </c>
      <c r="L2708">
        <v>-2.2559999999999998</v>
      </c>
      <c r="M2708">
        <v>-3.0670000000000002</v>
      </c>
      <c r="N2708">
        <v>-3.25</v>
      </c>
      <c r="O2708">
        <v>1.141</v>
      </c>
      <c r="P2708">
        <v>1.1519999999999999</v>
      </c>
      <c r="Q2708">
        <v>1.1479999999999999</v>
      </c>
      <c r="R2708">
        <v>0.88700000000000001</v>
      </c>
      <c r="S2708">
        <v>0.38800000000000001</v>
      </c>
    </row>
    <row r="2709" spans="1:19" x14ac:dyDescent="0.3">
      <c r="A2709">
        <v>180</v>
      </c>
      <c r="B2709">
        <v>-0.25900000000000001</v>
      </c>
      <c r="C2709">
        <v>-1.2589999999999999</v>
      </c>
      <c r="D2709">
        <v>-2.2559999999999998</v>
      </c>
      <c r="E2709">
        <v>-3.0680000000000001</v>
      </c>
      <c r="F2709">
        <v>-3.25</v>
      </c>
      <c r="G2709">
        <v>3.5</v>
      </c>
      <c r="H2709">
        <v>0</v>
      </c>
      <c r="I2709">
        <v>3.552</v>
      </c>
      <c r="J2709">
        <v>-0.26600000000000001</v>
      </c>
      <c r="K2709">
        <v>-1.2589999999999999</v>
      </c>
      <c r="L2709">
        <v>-2.2559999999999998</v>
      </c>
      <c r="M2709">
        <v>-3.0659999999999998</v>
      </c>
      <c r="N2709">
        <v>-3.25</v>
      </c>
      <c r="O2709">
        <v>1.143</v>
      </c>
      <c r="P2709">
        <v>1.1559999999999999</v>
      </c>
      <c r="Q2709">
        <v>1.1499999999999999</v>
      </c>
      <c r="R2709">
        <v>0.89</v>
      </c>
      <c r="S2709">
        <v>0.38900000000000001</v>
      </c>
    </row>
    <row r="2710" spans="1:19" x14ac:dyDescent="0.3">
      <c r="A2710">
        <v>240</v>
      </c>
      <c r="B2710">
        <v>-0.25900000000000001</v>
      </c>
      <c r="C2710">
        <v>-1.2589999999999999</v>
      </c>
      <c r="D2710">
        <v>-2.2559999999999998</v>
      </c>
      <c r="E2710">
        <v>-3.0680000000000001</v>
      </c>
      <c r="F2710">
        <v>-3.25</v>
      </c>
      <c r="G2710">
        <v>3.5</v>
      </c>
      <c r="H2710">
        <v>0</v>
      </c>
      <c r="I2710">
        <v>3.552</v>
      </c>
      <c r="J2710">
        <v>-0.26700000000000002</v>
      </c>
      <c r="K2710">
        <v>-1.2589999999999999</v>
      </c>
      <c r="L2710">
        <v>-2.2559999999999998</v>
      </c>
      <c r="M2710">
        <v>-3.0659999999999998</v>
      </c>
      <c r="N2710">
        <v>-3.25</v>
      </c>
      <c r="O2710">
        <v>1.145</v>
      </c>
      <c r="P2710">
        <v>1.1559999999999999</v>
      </c>
      <c r="Q2710">
        <v>1.1519999999999999</v>
      </c>
      <c r="R2710">
        <v>0.89100000000000001</v>
      </c>
      <c r="S2710">
        <v>0.39</v>
      </c>
    </row>
    <row r="2711" spans="1:19" x14ac:dyDescent="0.3">
      <c r="A2711">
        <v>300</v>
      </c>
      <c r="B2711">
        <v>-0.25900000000000001</v>
      </c>
      <c r="C2711">
        <v>-1.2589999999999999</v>
      </c>
      <c r="D2711">
        <v>-2.2559999999999998</v>
      </c>
      <c r="E2711">
        <v>-3.0680000000000001</v>
      </c>
      <c r="F2711">
        <v>-3.25</v>
      </c>
      <c r="G2711">
        <v>3.5</v>
      </c>
      <c r="H2711">
        <v>0</v>
      </c>
      <c r="I2711">
        <v>3.552</v>
      </c>
      <c r="J2711">
        <v>-0.26800000000000002</v>
      </c>
      <c r="K2711">
        <v>-1.2589999999999999</v>
      </c>
      <c r="L2711">
        <v>-2.2559999999999998</v>
      </c>
      <c r="M2711">
        <v>-3.0659999999999998</v>
      </c>
      <c r="N2711">
        <v>-3.25</v>
      </c>
      <c r="O2711">
        <v>1.1459999999999999</v>
      </c>
      <c r="P2711">
        <v>1.155</v>
      </c>
      <c r="Q2711">
        <v>1.1519999999999999</v>
      </c>
      <c r="R2711">
        <v>0.89200000000000002</v>
      </c>
      <c r="S2711">
        <v>0.39100000000000001</v>
      </c>
    </row>
    <row r="2712" spans="1:19" x14ac:dyDescent="0.3">
      <c r="A2712">
        <v>360</v>
      </c>
      <c r="B2712">
        <v>-0.25900000000000001</v>
      </c>
      <c r="C2712">
        <v>-1.2589999999999999</v>
      </c>
      <c r="D2712">
        <v>-2.2559999999999998</v>
      </c>
      <c r="E2712">
        <v>-3.0680000000000001</v>
      </c>
      <c r="F2712">
        <v>-3.25</v>
      </c>
      <c r="G2712">
        <v>3.5</v>
      </c>
      <c r="H2712">
        <v>0</v>
      </c>
      <c r="I2712">
        <v>3.552</v>
      </c>
      <c r="J2712">
        <v>-0.26800000000000002</v>
      </c>
      <c r="K2712">
        <v>-1.26</v>
      </c>
      <c r="L2712">
        <v>-2.2559999999999998</v>
      </c>
      <c r="M2712">
        <v>-3.0659999999999998</v>
      </c>
      <c r="N2712">
        <v>-3.25</v>
      </c>
      <c r="O2712">
        <v>1.147</v>
      </c>
      <c r="P2712">
        <v>1.153</v>
      </c>
      <c r="Q2712">
        <v>1.1519999999999999</v>
      </c>
      <c r="R2712">
        <v>0.89200000000000002</v>
      </c>
      <c r="S2712">
        <v>0.39300000000000002</v>
      </c>
    </row>
    <row r="2713" spans="1:19" x14ac:dyDescent="0.3">
      <c r="A2713">
        <v>420</v>
      </c>
      <c r="B2713">
        <v>-0.25900000000000001</v>
      </c>
      <c r="C2713">
        <v>-1.2589999999999999</v>
      </c>
      <c r="D2713">
        <v>-2.2559999999999998</v>
      </c>
      <c r="E2713">
        <v>-3.0680000000000001</v>
      </c>
      <c r="F2713">
        <v>-3.25</v>
      </c>
      <c r="G2713">
        <v>3.5</v>
      </c>
      <c r="H2713">
        <v>0</v>
      </c>
      <c r="I2713">
        <v>3.552</v>
      </c>
      <c r="J2713">
        <v>-0.26900000000000002</v>
      </c>
      <c r="K2713">
        <v>-1.2609999999999999</v>
      </c>
      <c r="L2713">
        <v>-2.2559999999999998</v>
      </c>
      <c r="M2713">
        <v>-3.0649999999999999</v>
      </c>
      <c r="N2713">
        <v>-3.25</v>
      </c>
      <c r="O2713">
        <v>1.147</v>
      </c>
      <c r="P2713">
        <v>1.1519999999999999</v>
      </c>
      <c r="Q2713">
        <v>1.1519999999999999</v>
      </c>
      <c r="R2713">
        <v>0.89200000000000002</v>
      </c>
      <c r="S2713">
        <v>0.39400000000000002</v>
      </c>
    </row>
    <row r="2714" spans="1:19" x14ac:dyDescent="0.3">
      <c r="A2714">
        <v>480</v>
      </c>
      <c r="B2714">
        <v>-0.25900000000000001</v>
      </c>
      <c r="C2714">
        <v>-1.2589999999999999</v>
      </c>
      <c r="D2714">
        <v>-2.2559999999999998</v>
      </c>
      <c r="E2714">
        <v>-3.0680000000000001</v>
      </c>
      <c r="F2714">
        <v>-3.25</v>
      </c>
      <c r="G2714">
        <v>3.5</v>
      </c>
      <c r="H2714">
        <v>0</v>
      </c>
      <c r="I2714">
        <v>3.552</v>
      </c>
      <c r="J2714">
        <v>-0.26900000000000002</v>
      </c>
      <c r="K2714">
        <v>-1.262</v>
      </c>
      <c r="L2714">
        <v>-2.2559999999999998</v>
      </c>
      <c r="M2714">
        <v>-3.0649999999999999</v>
      </c>
      <c r="N2714">
        <v>-3.25</v>
      </c>
      <c r="O2714">
        <v>1.1479999999999999</v>
      </c>
      <c r="P2714">
        <v>1.151</v>
      </c>
      <c r="Q2714">
        <v>1.1519999999999999</v>
      </c>
      <c r="R2714">
        <v>0.89200000000000002</v>
      </c>
      <c r="S2714">
        <v>0.39500000000000002</v>
      </c>
    </row>
    <row r="2715" spans="1:19" x14ac:dyDescent="0.3">
      <c r="A2715">
        <v>540</v>
      </c>
      <c r="B2715">
        <v>-0.25900000000000001</v>
      </c>
      <c r="C2715">
        <v>-1.2589999999999999</v>
      </c>
      <c r="D2715">
        <v>-2.2559999999999998</v>
      </c>
      <c r="E2715">
        <v>-3.0680000000000001</v>
      </c>
      <c r="F2715">
        <v>-3.25</v>
      </c>
      <c r="G2715">
        <v>3.5</v>
      </c>
      <c r="H2715">
        <v>0</v>
      </c>
      <c r="I2715">
        <v>3.552</v>
      </c>
      <c r="J2715">
        <v>-0.26900000000000002</v>
      </c>
      <c r="K2715">
        <v>-1.262</v>
      </c>
      <c r="L2715">
        <v>-2.2559999999999998</v>
      </c>
      <c r="M2715">
        <v>-3.0649999999999999</v>
      </c>
      <c r="N2715">
        <v>-3.25</v>
      </c>
      <c r="O2715">
        <v>1.1479999999999999</v>
      </c>
      <c r="P2715">
        <v>1.1499999999999999</v>
      </c>
      <c r="Q2715">
        <v>1.1519999999999999</v>
      </c>
      <c r="R2715">
        <v>0.89200000000000002</v>
      </c>
      <c r="S2715">
        <v>0.39500000000000002</v>
      </c>
    </row>
    <row r="2716" spans="1:19" x14ac:dyDescent="0.3">
      <c r="A2716">
        <v>600</v>
      </c>
      <c r="B2716">
        <v>-0.25900000000000001</v>
      </c>
      <c r="C2716">
        <v>-1.2589999999999999</v>
      </c>
      <c r="D2716">
        <v>-2.2559999999999998</v>
      </c>
      <c r="E2716">
        <v>-3.0680000000000001</v>
      </c>
      <c r="F2716">
        <v>-3.25</v>
      </c>
      <c r="G2716">
        <v>3.5</v>
      </c>
      <c r="H2716">
        <v>0</v>
      </c>
      <c r="I2716">
        <v>3.552</v>
      </c>
      <c r="J2716">
        <v>-0.26900000000000002</v>
      </c>
      <c r="K2716">
        <v>-1.2629999999999999</v>
      </c>
      <c r="L2716">
        <v>-2.2559999999999998</v>
      </c>
      <c r="M2716">
        <v>-3.0649999999999999</v>
      </c>
      <c r="N2716">
        <v>-3.25</v>
      </c>
      <c r="O2716">
        <v>1.1479999999999999</v>
      </c>
      <c r="P2716">
        <v>1.1499999999999999</v>
      </c>
      <c r="Q2716">
        <v>1.151</v>
      </c>
      <c r="R2716">
        <v>0.89200000000000002</v>
      </c>
      <c r="S2716">
        <v>0.39500000000000002</v>
      </c>
    </row>
    <row r="2718" spans="1:19" x14ac:dyDescent="0.3">
      <c r="A2718" t="s">
        <v>0</v>
      </c>
      <c r="B2718" t="s">
        <v>210</v>
      </c>
    </row>
    <row r="2719" spans="1:19" x14ac:dyDescent="0.3">
      <c r="A2719">
        <v>0</v>
      </c>
      <c r="B2719">
        <v>-0.25900000000000001</v>
      </c>
      <c r="C2719">
        <v>-1.2589999999999999</v>
      </c>
      <c r="D2719">
        <v>-2.2559999999999998</v>
      </c>
      <c r="E2719">
        <v>-3.0680000000000001</v>
      </c>
      <c r="F2719">
        <v>-3.25</v>
      </c>
      <c r="G2719">
        <v>3.5</v>
      </c>
      <c r="H2719">
        <v>0</v>
      </c>
      <c r="I2719">
        <v>3.3460000000000001</v>
      </c>
      <c r="J2719">
        <v>-0.25900000000000001</v>
      </c>
      <c r="K2719">
        <v>-1.2589999999999999</v>
      </c>
      <c r="L2719">
        <v>-2.2559999999999998</v>
      </c>
      <c r="M2719">
        <v>-3.0680000000000001</v>
      </c>
      <c r="N2719">
        <v>-3.25</v>
      </c>
      <c r="O2719">
        <v>1.131</v>
      </c>
      <c r="P2719">
        <v>1.131</v>
      </c>
      <c r="Q2719">
        <v>1.1259999999999999</v>
      </c>
      <c r="R2719">
        <v>0.876</v>
      </c>
      <c r="S2719">
        <v>0.38500000000000001</v>
      </c>
    </row>
    <row r="2720" spans="1:19" x14ac:dyDescent="0.3">
      <c r="A2720">
        <v>60</v>
      </c>
      <c r="B2720">
        <v>-0.25900000000000001</v>
      </c>
      <c r="C2720">
        <v>-1.2589999999999999</v>
      </c>
      <c r="D2720">
        <v>-2.2559999999999998</v>
      </c>
      <c r="E2720">
        <v>-3.0680000000000001</v>
      </c>
      <c r="F2720">
        <v>-3.25</v>
      </c>
      <c r="G2720">
        <v>3.5</v>
      </c>
      <c r="H2720">
        <v>0</v>
      </c>
      <c r="I2720">
        <v>3.3460000000000001</v>
      </c>
      <c r="J2720">
        <v>-0.26300000000000001</v>
      </c>
      <c r="K2720">
        <v>-1.2589999999999999</v>
      </c>
      <c r="L2720">
        <v>-2.2559999999999998</v>
      </c>
      <c r="M2720">
        <v>-3.0680000000000001</v>
      </c>
      <c r="N2720">
        <v>-3.2469999999999999</v>
      </c>
      <c r="O2720">
        <v>1.1379999999999999</v>
      </c>
      <c r="P2720">
        <v>1.1479999999999999</v>
      </c>
      <c r="Q2720">
        <v>1.1419999999999999</v>
      </c>
      <c r="R2720">
        <v>0.88400000000000001</v>
      </c>
      <c r="S2720">
        <v>0.379</v>
      </c>
    </row>
    <row r="2721" spans="1:19" x14ac:dyDescent="0.3">
      <c r="A2721">
        <v>120</v>
      </c>
      <c r="B2721">
        <v>-0.25900000000000001</v>
      </c>
      <c r="C2721">
        <v>-1.2589999999999999</v>
      </c>
      <c r="D2721">
        <v>-2.2559999999999998</v>
      </c>
      <c r="E2721">
        <v>-3.0680000000000001</v>
      </c>
      <c r="F2721">
        <v>-3.25</v>
      </c>
      <c r="G2721">
        <v>3.5</v>
      </c>
      <c r="H2721">
        <v>0</v>
      </c>
      <c r="I2721">
        <v>3.3460000000000001</v>
      </c>
      <c r="J2721">
        <v>-0.26500000000000001</v>
      </c>
      <c r="K2721">
        <v>-1.2589999999999999</v>
      </c>
      <c r="L2721">
        <v>-2.2559999999999998</v>
      </c>
      <c r="M2721">
        <v>-3.0670000000000002</v>
      </c>
      <c r="N2721">
        <v>-3.2440000000000002</v>
      </c>
      <c r="O2721">
        <v>1.141</v>
      </c>
      <c r="P2721">
        <v>1.153</v>
      </c>
      <c r="Q2721">
        <v>1.1479999999999999</v>
      </c>
      <c r="R2721">
        <v>0.88700000000000001</v>
      </c>
      <c r="S2721">
        <v>0.373</v>
      </c>
    </row>
    <row r="2722" spans="1:19" x14ac:dyDescent="0.3">
      <c r="A2722">
        <v>180</v>
      </c>
      <c r="B2722">
        <v>-0.25900000000000001</v>
      </c>
      <c r="C2722">
        <v>-1.2589999999999999</v>
      </c>
      <c r="D2722">
        <v>-2.2559999999999998</v>
      </c>
      <c r="E2722">
        <v>-3.0680000000000001</v>
      </c>
      <c r="F2722">
        <v>-3.25</v>
      </c>
      <c r="G2722">
        <v>3.5</v>
      </c>
      <c r="H2722">
        <v>0</v>
      </c>
      <c r="I2722">
        <v>3.3460000000000001</v>
      </c>
      <c r="J2722">
        <v>-0.26600000000000001</v>
      </c>
      <c r="K2722">
        <v>-1.2589999999999999</v>
      </c>
      <c r="L2722">
        <v>-2.2559999999999998</v>
      </c>
      <c r="M2722">
        <v>-3.0659999999999998</v>
      </c>
      <c r="N2722">
        <v>-3.2410000000000001</v>
      </c>
      <c r="O2722">
        <v>1.143</v>
      </c>
      <c r="P2722">
        <v>1.1559999999999999</v>
      </c>
      <c r="Q2722">
        <v>1.1499999999999999</v>
      </c>
      <c r="R2722">
        <v>0.88900000000000001</v>
      </c>
      <c r="S2722">
        <v>0.36799999999999999</v>
      </c>
    </row>
    <row r="2723" spans="1:19" x14ac:dyDescent="0.3">
      <c r="A2723">
        <v>240</v>
      </c>
      <c r="B2723">
        <v>-0.25900000000000001</v>
      </c>
      <c r="C2723">
        <v>-1.2589999999999999</v>
      </c>
      <c r="D2723">
        <v>-2.2559999999999998</v>
      </c>
      <c r="E2723">
        <v>-3.0680000000000001</v>
      </c>
      <c r="F2723">
        <v>-3.25</v>
      </c>
      <c r="G2723">
        <v>3.5</v>
      </c>
      <c r="H2723">
        <v>0</v>
      </c>
      <c r="I2723">
        <v>3.3460000000000001</v>
      </c>
      <c r="J2723">
        <v>-0.26700000000000002</v>
      </c>
      <c r="K2723">
        <v>-1.2589999999999999</v>
      </c>
      <c r="L2723">
        <v>-2.2559999999999998</v>
      </c>
      <c r="M2723">
        <v>-3.0659999999999998</v>
      </c>
      <c r="N2723">
        <v>-3.238</v>
      </c>
      <c r="O2723">
        <v>1.145</v>
      </c>
      <c r="P2723">
        <v>1.1559999999999999</v>
      </c>
      <c r="Q2723">
        <v>1.1519999999999999</v>
      </c>
      <c r="R2723">
        <v>0.89200000000000002</v>
      </c>
      <c r="S2723">
        <v>0.36299999999999999</v>
      </c>
    </row>
    <row r="2724" spans="1:19" x14ac:dyDescent="0.3">
      <c r="A2724">
        <v>300</v>
      </c>
      <c r="B2724">
        <v>-0.25900000000000001</v>
      </c>
      <c r="C2724">
        <v>-1.2589999999999999</v>
      </c>
      <c r="D2724">
        <v>-2.2559999999999998</v>
      </c>
      <c r="E2724">
        <v>-3.0680000000000001</v>
      </c>
      <c r="F2724">
        <v>-3.25</v>
      </c>
      <c r="G2724">
        <v>3.5</v>
      </c>
      <c r="H2724">
        <v>0</v>
      </c>
      <c r="I2724">
        <v>3.3460000000000001</v>
      </c>
      <c r="J2724">
        <v>-0.26800000000000002</v>
      </c>
      <c r="K2724">
        <v>-1.2589999999999999</v>
      </c>
      <c r="L2724">
        <v>-2.2559999999999998</v>
      </c>
      <c r="M2724">
        <v>-3.0659999999999998</v>
      </c>
      <c r="N2724">
        <v>-3.2349999999999999</v>
      </c>
      <c r="O2724">
        <v>1.1459999999999999</v>
      </c>
      <c r="P2724">
        <v>1.1539999999999999</v>
      </c>
      <c r="Q2724">
        <v>1.151</v>
      </c>
      <c r="R2724">
        <v>0.89400000000000002</v>
      </c>
      <c r="S2724">
        <v>0.36099999999999999</v>
      </c>
    </row>
    <row r="2725" spans="1:19" x14ac:dyDescent="0.3">
      <c r="A2725">
        <v>360</v>
      </c>
      <c r="B2725">
        <v>-0.25900000000000001</v>
      </c>
      <c r="C2725">
        <v>-1.2589999999999999</v>
      </c>
      <c r="D2725">
        <v>-2.2559999999999998</v>
      </c>
      <c r="E2725">
        <v>-3.0680000000000001</v>
      </c>
      <c r="F2725">
        <v>-3.25</v>
      </c>
      <c r="G2725">
        <v>3.5</v>
      </c>
      <c r="H2725">
        <v>0</v>
      </c>
      <c r="I2725">
        <v>3.3460000000000001</v>
      </c>
      <c r="J2725">
        <v>-0.26800000000000002</v>
      </c>
      <c r="K2725">
        <v>-1.26</v>
      </c>
      <c r="L2725">
        <v>-2.2559999999999998</v>
      </c>
      <c r="M2725">
        <v>-3.0659999999999998</v>
      </c>
      <c r="N2725">
        <v>-3.2320000000000002</v>
      </c>
      <c r="O2725">
        <v>1.147</v>
      </c>
      <c r="P2725">
        <v>1.153</v>
      </c>
      <c r="Q2725">
        <v>1.1519999999999999</v>
      </c>
      <c r="R2725">
        <v>0.89300000000000002</v>
      </c>
      <c r="S2725">
        <v>0.35899999999999999</v>
      </c>
    </row>
    <row r="2726" spans="1:19" x14ac:dyDescent="0.3">
      <c r="A2726">
        <v>420</v>
      </c>
      <c r="B2726">
        <v>-0.25900000000000001</v>
      </c>
      <c r="C2726">
        <v>-1.2589999999999999</v>
      </c>
      <c r="D2726">
        <v>-2.2559999999999998</v>
      </c>
      <c r="E2726">
        <v>-3.0680000000000001</v>
      </c>
      <c r="F2726">
        <v>-3.25</v>
      </c>
      <c r="G2726">
        <v>3.5</v>
      </c>
      <c r="H2726">
        <v>0</v>
      </c>
      <c r="I2726">
        <v>3.3460000000000001</v>
      </c>
      <c r="J2726">
        <v>-0.26900000000000002</v>
      </c>
      <c r="K2726">
        <v>-1.2609999999999999</v>
      </c>
      <c r="L2726">
        <v>-2.2559999999999998</v>
      </c>
      <c r="M2726">
        <v>-3.0649999999999999</v>
      </c>
      <c r="N2726">
        <v>-3.2290000000000001</v>
      </c>
      <c r="O2726">
        <v>1.147</v>
      </c>
      <c r="P2726">
        <v>1.1519999999999999</v>
      </c>
      <c r="Q2726">
        <v>1.153</v>
      </c>
      <c r="R2726">
        <v>0.89</v>
      </c>
      <c r="S2726">
        <v>0.35699999999999998</v>
      </c>
    </row>
    <row r="2727" spans="1:19" x14ac:dyDescent="0.3">
      <c r="A2727">
        <v>480</v>
      </c>
      <c r="B2727">
        <v>-0.25900000000000001</v>
      </c>
      <c r="C2727">
        <v>-1.2589999999999999</v>
      </c>
      <c r="D2727">
        <v>-2.2559999999999998</v>
      </c>
      <c r="E2727">
        <v>-3.0680000000000001</v>
      </c>
      <c r="F2727">
        <v>-3.25</v>
      </c>
      <c r="G2727">
        <v>3.5</v>
      </c>
      <c r="H2727">
        <v>0</v>
      </c>
      <c r="I2727">
        <v>3.3460000000000001</v>
      </c>
      <c r="J2727">
        <v>-0.26900000000000002</v>
      </c>
      <c r="K2727">
        <v>-1.262</v>
      </c>
      <c r="L2727">
        <v>-2.2559999999999998</v>
      </c>
      <c r="M2727">
        <v>-3.0640000000000001</v>
      </c>
      <c r="N2727">
        <v>-3.226</v>
      </c>
      <c r="O2727">
        <v>1.1479999999999999</v>
      </c>
      <c r="P2727">
        <v>1.151</v>
      </c>
      <c r="Q2727">
        <v>1.153</v>
      </c>
      <c r="R2727">
        <v>0.88600000000000001</v>
      </c>
      <c r="S2727">
        <v>0.35499999999999998</v>
      </c>
    </row>
    <row r="2728" spans="1:19" x14ac:dyDescent="0.3">
      <c r="A2728">
        <v>540</v>
      </c>
      <c r="B2728">
        <v>-0.25900000000000001</v>
      </c>
      <c r="C2728">
        <v>-1.2589999999999999</v>
      </c>
      <c r="D2728">
        <v>-2.2559999999999998</v>
      </c>
      <c r="E2728">
        <v>-3.0680000000000001</v>
      </c>
      <c r="F2728">
        <v>-3.25</v>
      </c>
      <c r="G2728">
        <v>3.5</v>
      </c>
      <c r="H2728">
        <v>0</v>
      </c>
      <c r="I2728">
        <v>3.3460000000000001</v>
      </c>
      <c r="J2728">
        <v>-0.26900000000000002</v>
      </c>
      <c r="K2728">
        <v>-1.262</v>
      </c>
      <c r="L2728">
        <v>-2.2559999999999998</v>
      </c>
      <c r="M2728">
        <v>-3.0619999999999998</v>
      </c>
      <c r="N2728">
        <v>-3.2229999999999999</v>
      </c>
      <c r="O2728">
        <v>1.1479999999999999</v>
      </c>
      <c r="P2728">
        <v>1.1499999999999999</v>
      </c>
      <c r="Q2728">
        <v>1.1519999999999999</v>
      </c>
      <c r="R2728">
        <v>0.88300000000000001</v>
      </c>
      <c r="S2728">
        <v>0.35299999999999998</v>
      </c>
    </row>
    <row r="2729" spans="1:19" x14ac:dyDescent="0.3">
      <c r="A2729">
        <v>600</v>
      </c>
      <c r="B2729">
        <v>-0.25900000000000001</v>
      </c>
      <c r="C2729">
        <v>-1.2589999999999999</v>
      </c>
      <c r="D2729">
        <v>-2.2559999999999998</v>
      </c>
      <c r="E2729">
        <v>-3.0680000000000001</v>
      </c>
      <c r="F2729">
        <v>-3.25</v>
      </c>
      <c r="G2729">
        <v>3.5</v>
      </c>
      <c r="H2729">
        <v>0</v>
      </c>
      <c r="I2729">
        <v>3.3460000000000001</v>
      </c>
      <c r="J2729">
        <v>-0.26900000000000002</v>
      </c>
      <c r="K2729">
        <v>-1.2629999999999999</v>
      </c>
      <c r="L2729">
        <v>-2.2559999999999998</v>
      </c>
      <c r="M2729">
        <v>-3.06</v>
      </c>
      <c r="N2729">
        <v>-3.22</v>
      </c>
      <c r="O2729">
        <v>1.1479999999999999</v>
      </c>
      <c r="P2729">
        <v>1.1499999999999999</v>
      </c>
      <c r="Q2729">
        <v>1.151</v>
      </c>
      <c r="R2729">
        <v>0.879</v>
      </c>
      <c r="S2729">
        <v>0.35099999999999998</v>
      </c>
    </row>
    <row r="2731" spans="1:19" x14ac:dyDescent="0.3">
      <c r="A2731" t="s">
        <v>0</v>
      </c>
      <c r="B2731" t="s">
        <v>211</v>
      </c>
    </row>
    <row r="2732" spans="1:19" x14ac:dyDescent="0.3">
      <c r="A2732">
        <v>0</v>
      </c>
      <c r="B2732">
        <v>-0.25900000000000001</v>
      </c>
      <c r="C2732">
        <v>-1.2589999999999999</v>
      </c>
      <c r="D2732">
        <v>-2.2559999999999998</v>
      </c>
      <c r="E2732">
        <v>-3.0739999999999998</v>
      </c>
      <c r="F2732">
        <v>-3.26</v>
      </c>
      <c r="G2732">
        <v>3.5</v>
      </c>
      <c r="H2732">
        <v>0.01</v>
      </c>
      <c r="I2732">
        <v>3.7429999999999999</v>
      </c>
      <c r="J2732">
        <v>-0.25900000000000001</v>
      </c>
      <c r="K2732">
        <v>-1.2589999999999999</v>
      </c>
      <c r="L2732">
        <v>-2.2559999999999998</v>
      </c>
      <c r="M2732">
        <v>-3.0739999999999998</v>
      </c>
      <c r="N2732">
        <v>-3.26</v>
      </c>
      <c r="O2732">
        <v>1.131</v>
      </c>
      <c r="P2732">
        <v>1.131</v>
      </c>
      <c r="Q2732">
        <v>1.127</v>
      </c>
      <c r="R2732">
        <v>0.88300000000000001</v>
      </c>
      <c r="S2732">
        <v>0.38900000000000001</v>
      </c>
    </row>
    <row r="2733" spans="1:19" x14ac:dyDescent="0.3">
      <c r="A2733">
        <v>60</v>
      </c>
      <c r="B2733">
        <v>-0.25900000000000001</v>
      </c>
      <c r="C2733">
        <v>-1.2589999999999999</v>
      </c>
      <c r="D2733">
        <v>-2.2559999999999998</v>
      </c>
      <c r="E2733">
        <v>-3.0739999999999998</v>
      </c>
      <c r="F2733">
        <v>-3.26</v>
      </c>
      <c r="G2733">
        <v>3.5</v>
      </c>
      <c r="H2733">
        <v>0.01</v>
      </c>
      <c r="I2733">
        <v>3.7429999999999999</v>
      </c>
      <c r="J2733">
        <v>-0.26200000000000001</v>
      </c>
      <c r="K2733">
        <v>-1.2589999999999999</v>
      </c>
      <c r="L2733">
        <v>-2.2559999999999998</v>
      </c>
      <c r="M2733">
        <v>-3.073</v>
      </c>
      <c r="N2733">
        <v>-3.2629999999999999</v>
      </c>
      <c r="O2733">
        <v>1.139</v>
      </c>
      <c r="P2733">
        <v>1.1479999999999999</v>
      </c>
      <c r="Q2733">
        <v>1.143</v>
      </c>
      <c r="R2733">
        <v>0.88800000000000001</v>
      </c>
      <c r="S2733">
        <v>0.39700000000000002</v>
      </c>
    </row>
    <row r="2734" spans="1:19" x14ac:dyDescent="0.3">
      <c r="A2734">
        <v>120</v>
      </c>
      <c r="B2734">
        <v>-0.25900000000000001</v>
      </c>
      <c r="C2734">
        <v>-1.2589999999999999</v>
      </c>
      <c r="D2734">
        <v>-2.2559999999999998</v>
      </c>
      <c r="E2734">
        <v>-3.0739999999999998</v>
      </c>
      <c r="F2734">
        <v>-3.26</v>
      </c>
      <c r="G2734">
        <v>3.5</v>
      </c>
      <c r="H2734">
        <v>0.01</v>
      </c>
      <c r="I2734">
        <v>3.7429999999999999</v>
      </c>
      <c r="J2734">
        <v>-0.26300000000000001</v>
      </c>
      <c r="K2734">
        <v>-1.2589999999999999</v>
      </c>
      <c r="L2734">
        <v>-2.2559999999999998</v>
      </c>
      <c r="M2734">
        <v>-3.073</v>
      </c>
      <c r="N2734">
        <v>-3.266</v>
      </c>
      <c r="O2734">
        <v>1.145</v>
      </c>
      <c r="P2734">
        <v>1.1519999999999999</v>
      </c>
      <c r="Q2734">
        <v>1.149</v>
      </c>
      <c r="R2734">
        <v>0.89400000000000002</v>
      </c>
      <c r="S2734">
        <v>0.40500000000000003</v>
      </c>
    </row>
    <row r="2735" spans="1:19" x14ac:dyDescent="0.3">
      <c r="A2735">
        <v>180</v>
      </c>
      <c r="B2735">
        <v>-0.25900000000000001</v>
      </c>
      <c r="C2735">
        <v>-1.2589999999999999</v>
      </c>
      <c r="D2735">
        <v>-2.2559999999999998</v>
      </c>
      <c r="E2735">
        <v>-3.0739999999999998</v>
      </c>
      <c r="F2735">
        <v>-3.26</v>
      </c>
      <c r="G2735">
        <v>3.5</v>
      </c>
      <c r="H2735">
        <v>0.01</v>
      </c>
      <c r="I2735">
        <v>3.7429999999999999</v>
      </c>
      <c r="J2735">
        <v>-0.26400000000000001</v>
      </c>
      <c r="K2735">
        <v>-1.2589999999999999</v>
      </c>
      <c r="L2735">
        <v>-2.2559999999999998</v>
      </c>
      <c r="M2735">
        <v>-3.0720000000000001</v>
      </c>
      <c r="N2735">
        <v>-3.2690000000000001</v>
      </c>
      <c r="O2735">
        <v>1.149</v>
      </c>
      <c r="P2735">
        <v>1.1559999999999999</v>
      </c>
      <c r="Q2735">
        <v>1.1499999999999999</v>
      </c>
      <c r="R2735">
        <v>0.89700000000000002</v>
      </c>
      <c r="S2735">
        <v>0.41299999999999998</v>
      </c>
    </row>
    <row r="2736" spans="1:19" x14ac:dyDescent="0.3">
      <c r="A2736">
        <v>240</v>
      </c>
      <c r="B2736">
        <v>-0.25900000000000001</v>
      </c>
      <c r="C2736">
        <v>-1.2589999999999999</v>
      </c>
      <c r="D2736">
        <v>-2.2559999999999998</v>
      </c>
      <c r="E2736">
        <v>-3.0739999999999998</v>
      </c>
      <c r="F2736">
        <v>-3.26</v>
      </c>
      <c r="G2736">
        <v>3.5</v>
      </c>
      <c r="H2736">
        <v>0.01</v>
      </c>
      <c r="I2736">
        <v>3.7429999999999999</v>
      </c>
      <c r="J2736">
        <v>-0.26300000000000001</v>
      </c>
      <c r="K2736">
        <v>-1.2589999999999999</v>
      </c>
      <c r="L2736">
        <v>-2.2559999999999998</v>
      </c>
      <c r="M2736">
        <v>-3.0710000000000002</v>
      </c>
      <c r="N2736">
        <v>-3.2719999999999998</v>
      </c>
      <c r="O2736">
        <v>1.1519999999999999</v>
      </c>
      <c r="P2736">
        <v>1.1559999999999999</v>
      </c>
      <c r="Q2736">
        <v>1.1519999999999999</v>
      </c>
      <c r="R2736">
        <v>0.89600000000000002</v>
      </c>
      <c r="S2736">
        <v>0.41899999999999998</v>
      </c>
    </row>
    <row r="2737" spans="1:19" x14ac:dyDescent="0.3">
      <c r="A2737">
        <v>300</v>
      </c>
      <c r="B2737">
        <v>-0.25900000000000001</v>
      </c>
      <c r="C2737">
        <v>-1.2589999999999999</v>
      </c>
      <c r="D2737">
        <v>-2.2559999999999998</v>
      </c>
      <c r="E2737">
        <v>-3.0739999999999998</v>
      </c>
      <c r="F2737">
        <v>-3.26</v>
      </c>
      <c r="G2737">
        <v>3.5</v>
      </c>
      <c r="H2737">
        <v>0.01</v>
      </c>
      <c r="I2737">
        <v>3.7429999999999999</v>
      </c>
      <c r="J2737">
        <v>-0.26300000000000001</v>
      </c>
      <c r="K2737">
        <v>-1.2589999999999999</v>
      </c>
      <c r="L2737">
        <v>-2.2559999999999998</v>
      </c>
      <c r="M2737">
        <v>-3.0710000000000002</v>
      </c>
      <c r="N2737">
        <v>-3.2749999999999999</v>
      </c>
      <c r="O2737">
        <v>1.1539999999999999</v>
      </c>
      <c r="P2737">
        <v>1.155</v>
      </c>
      <c r="Q2737">
        <v>1.1519999999999999</v>
      </c>
      <c r="R2737">
        <v>0.89500000000000002</v>
      </c>
      <c r="S2737">
        <v>0.42499999999999999</v>
      </c>
    </row>
    <row r="2738" spans="1:19" x14ac:dyDescent="0.3">
      <c r="A2738">
        <v>360</v>
      </c>
      <c r="B2738">
        <v>-0.25900000000000001</v>
      </c>
      <c r="C2738">
        <v>-1.2589999999999999</v>
      </c>
      <c r="D2738">
        <v>-2.2559999999999998</v>
      </c>
      <c r="E2738">
        <v>-3.0739999999999998</v>
      </c>
      <c r="F2738">
        <v>-3.26</v>
      </c>
      <c r="G2738">
        <v>3.5</v>
      </c>
      <c r="H2738">
        <v>0.01</v>
      </c>
      <c r="I2738">
        <v>3.7429999999999999</v>
      </c>
      <c r="J2738">
        <v>-0.26200000000000001</v>
      </c>
      <c r="K2738">
        <v>-1.26</v>
      </c>
      <c r="L2738">
        <v>-2.2559999999999998</v>
      </c>
      <c r="M2738">
        <v>-3.0710000000000002</v>
      </c>
      <c r="N2738">
        <v>-3.278</v>
      </c>
      <c r="O2738">
        <v>1.1559999999999999</v>
      </c>
      <c r="P2738">
        <v>1.1539999999999999</v>
      </c>
      <c r="Q2738">
        <v>1.1519999999999999</v>
      </c>
      <c r="R2738">
        <v>0.89600000000000002</v>
      </c>
      <c r="S2738">
        <v>0.43</v>
      </c>
    </row>
    <row r="2739" spans="1:19" x14ac:dyDescent="0.3">
      <c r="A2739">
        <v>420</v>
      </c>
      <c r="B2739">
        <v>-0.25900000000000001</v>
      </c>
      <c r="C2739">
        <v>-1.2589999999999999</v>
      </c>
      <c r="D2739">
        <v>-2.2559999999999998</v>
      </c>
      <c r="E2739">
        <v>-3.0739999999999998</v>
      </c>
      <c r="F2739">
        <v>-3.26</v>
      </c>
      <c r="G2739">
        <v>3.5</v>
      </c>
      <c r="H2739">
        <v>0.01</v>
      </c>
      <c r="I2739">
        <v>3.7429999999999999</v>
      </c>
      <c r="J2739">
        <v>-0.26100000000000001</v>
      </c>
      <c r="K2739">
        <v>-1.26</v>
      </c>
      <c r="L2739">
        <v>-2.2559999999999998</v>
      </c>
      <c r="M2739">
        <v>-3.0710000000000002</v>
      </c>
      <c r="N2739">
        <v>-3.2810000000000001</v>
      </c>
      <c r="O2739">
        <v>1.1579999999999999</v>
      </c>
      <c r="P2739">
        <v>1.153</v>
      </c>
      <c r="Q2739">
        <v>1.1519999999999999</v>
      </c>
      <c r="R2739">
        <v>0.9</v>
      </c>
      <c r="S2739">
        <v>0.434</v>
      </c>
    </row>
    <row r="2740" spans="1:19" x14ac:dyDescent="0.3">
      <c r="A2740">
        <v>480</v>
      </c>
      <c r="B2740">
        <v>-0.25900000000000001</v>
      </c>
      <c r="C2740">
        <v>-1.2589999999999999</v>
      </c>
      <c r="D2740">
        <v>-2.2559999999999998</v>
      </c>
      <c r="E2740">
        <v>-3.0739999999999998</v>
      </c>
      <c r="F2740">
        <v>-3.26</v>
      </c>
      <c r="G2740">
        <v>3.5</v>
      </c>
      <c r="H2740">
        <v>0.01</v>
      </c>
      <c r="I2740">
        <v>3.7429999999999999</v>
      </c>
      <c r="J2740">
        <v>-0.26</v>
      </c>
      <c r="K2740">
        <v>-1.2609999999999999</v>
      </c>
      <c r="L2740">
        <v>-2.2559999999999998</v>
      </c>
      <c r="M2740">
        <v>-3.0720000000000001</v>
      </c>
      <c r="N2740">
        <v>-3.2839999999999998</v>
      </c>
      <c r="O2740">
        <v>1.159</v>
      </c>
      <c r="P2740">
        <v>1.1539999999999999</v>
      </c>
      <c r="Q2740">
        <v>1.1519999999999999</v>
      </c>
      <c r="R2740">
        <v>0.90300000000000002</v>
      </c>
      <c r="S2740">
        <v>0.437</v>
      </c>
    </row>
    <row r="2741" spans="1:19" x14ac:dyDescent="0.3">
      <c r="A2741">
        <v>540</v>
      </c>
      <c r="B2741">
        <v>-0.25900000000000001</v>
      </c>
      <c r="C2741">
        <v>-1.2589999999999999</v>
      </c>
      <c r="D2741">
        <v>-2.2559999999999998</v>
      </c>
      <c r="E2741">
        <v>-3.0739999999999998</v>
      </c>
      <c r="F2741">
        <v>-3.26</v>
      </c>
      <c r="G2741">
        <v>3.5</v>
      </c>
      <c r="H2741">
        <v>0.01</v>
      </c>
      <c r="I2741">
        <v>3.7429999999999999</v>
      </c>
      <c r="J2741">
        <v>-0.25900000000000001</v>
      </c>
      <c r="K2741">
        <v>-1.2609999999999999</v>
      </c>
      <c r="L2741">
        <v>-2.2559999999999998</v>
      </c>
      <c r="M2741">
        <v>-3.0739999999999998</v>
      </c>
      <c r="N2741">
        <v>-3.2869999999999999</v>
      </c>
      <c r="O2741">
        <v>1.161</v>
      </c>
      <c r="P2741">
        <v>1.153</v>
      </c>
      <c r="Q2741">
        <v>1.1519999999999999</v>
      </c>
      <c r="R2741">
        <v>0.90700000000000003</v>
      </c>
      <c r="S2741">
        <v>0.439</v>
      </c>
    </row>
    <row r="2742" spans="1:19" x14ac:dyDescent="0.3">
      <c r="A2742">
        <v>600</v>
      </c>
      <c r="B2742">
        <v>-0.25900000000000001</v>
      </c>
      <c r="C2742">
        <v>-1.2589999999999999</v>
      </c>
      <c r="D2742">
        <v>-2.2559999999999998</v>
      </c>
      <c r="E2742">
        <v>-3.0739999999999998</v>
      </c>
      <c r="F2742">
        <v>-3.26</v>
      </c>
      <c r="G2742">
        <v>3.5</v>
      </c>
      <c r="H2742">
        <v>0.01</v>
      </c>
      <c r="I2742">
        <v>3.7429999999999999</v>
      </c>
      <c r="J2742">
        <v>-0.25800000000000001</v>
      </c>
      <c r="K2742">
        <v>-1.2609999999999999</v>
      </c>
      <c r="L2742">
        <v>-2.2559999999999998</v>
      </c>
      <c r="M2742">
        <v>-3.0750000000000002</v>
      </c>
      <c r="N2742">
        <v>-3.29</v>
      </c>
      <c r="O2742">
        <v>1.1619999999999999</v>
      </c>
      <c r="P2742">
        <v>1.1539999999999999</v>
      </c>
      <c r="Q2742">
        <v>1.1519999999999999</v>
      </c>
      <c r="R2742">
        <v>0.91</v>
      </c>
      <c r="S2742">
        <v>0.441</v>
      </c>
    </row>
    <row r="2744" spans="1:19" x14ac:dyDescent="0.3">
      <c r="A2744" t="s">
        <v>0</v>
      </c>
      <c r="B2744" t="s">
        <v>212</v>
      </c>
    </row>
    <row r="2745" spans="1:19" x14ac:dyDescent="0.3">
      <c r="A2745">
        <v>0</v>
      </c>
      <c r="B2745">
        <v>-0.25900000000000001</v>
      </c>
      <c r="C2745">
        <v>-1.2589999999999999</v>
      </c>
      <c r="D2745">
        <v>-2.2559999999999998</v>
      </c>
      <c r="E2745">
        <v>-3.0739999999999998</v>
      </c>
      <c r="F2745">
        <v>-3.26</v>
      </c>
      <c r="G2745">
        <v>3.5</v>
      </c>
      <c r="H2745">
        <v>0.01</v>
      </c>
      <c r="I2745">
        <v>3.55</v>
      </c>
      <c r="J2745">
        <v>-0.25900000000000001</v>
      </c>
      <c r="K2745">
        <v>-1.2589999999999999</v>
      </c>
      <c r="L2745">
        <v>-2.2559999999999998</v>
      </c>
      <c r="M2745">
        <v>-3.0739999999999998</v>
      </c>
      <c r="N2745">
        <v>-3.26</v>
      </c>
      <c r="O2745">
        <v>1.131</v>
      </c>
      <c r="P2745">
        <v>1.131</v>
      </c>
      <c r="Q2745">
        <v>1.127</v>
      </c>
      <c r="R2745">
        <v>0.88300000000000001</v>
      </c>
      <c r="S2745">
        <v>0.38900000000000001</v>
      </c>
    </row>
    <row r="2746" spans="1:19" x14ac:dyDescent="0.3">
      <c r="A2746">
        <v>60</v>
      </c>
      <c r="B2746">
        <v>-0.25900000000000001</v>
      </c>
      <c r="C2746">
        <v>-1.2589999999999999</v>
      </c>
      <c r="D2746">
        <v>-2.2559999999999998</v>
      </c>
      <c r="E2746">
        <v>-3.0739999999999998</v>
      </c>
      <c r="F2746">
        <v>-3.26</v>
      </c>
      <c r="G2746">
        <v>3.5</v>
      </c>
      <c r="H2746">
        <v>0.01</v>
      </c>
      <c r="I2746">
        <v>3.55</v>
      </c>
      <c r="J2746">
        <v>-0.26200000000000001</v>
      </c>
      <c r="K2746">
        <v>-1.2589999999999999</v>
      </c>
      <c r="L2746">
        <v>-2.2559999999999998</v>
      </c>
      <c r="M2746">
        <v>-3.0739999999999998</v>
      </c>
      <c r="N2746">
        <v>-3.26</v>
      </c>
      <c r="O2746">
        <v>1.139</v>
      </c>
      <c r="P2746">
        <v>1.1479999999999999</v>
      </c>
      <c r="Q2746">
        <v>1.143</v>
      </c>
      <c r="R2746">
        <v>0.88900000000000001</v>
      </c>
      <c r="S2746">
        <v>0.39</v>
      </c>
    </row>
    <row r="2747" spans="1:19" x14ac:dyDescent="0.3">
      <c r="A2747">
        <v>120</v>
      </c>
      <c r="B2747">
        <v>-0.25900000000000001</v>
      </c>
      <c r="C2747">
        <v>-1.2589999999999999</v>
      </c>
      <c r="D2747">
        <v>-2.2559999999999998</v>
      </c>
      <c r="E2747">
        <v>-3.0739999999999998</v>
      </c>
      <c r="F2747">
        <v>-3.26</v>
      </c>
      <c r="G2747">
        <v>3.5</v>
      </c>
      <c r="H2747">
        <v>0.01</v>
      </c>
      <c r="I2747">
        <v>3.55</v>
      </c>
      <c r="J2747">
        <v>-0.26300000000000001</v>
      </c>
      <c r="K2747">
        <v>-1.2589999999999999</v>
      </c>
      <c r="L2747">
        <v>-2.2559999999999998</v>
      </c>
      <c r="M2747">
        <v>-3.073</v>
      </c>
      <c r="N2747">
        <v>-3.26</v>
      </c>
      <c r="O2747">
        <v>1.145</v>
      </c>
      <c r="P2747">
        <v>1.1519999999999999</v>
      </c>
      <c r="Q2747">
        <v>1.1479999999999999</v>
      </c>
      <c r="R2747">
        <v>0.89400000000000002</v>
      </c>
      <c r="S2747">
        <v>0.39100000000000001</v>
      </c>
    </row>
    <row r="2748" spans="1:19" x14ac:dyDescent="0.3">
      <c r="A2748">
        <v>180</v>
      </c>
      <c r="B2748">
        <v>-0.25900000000000001</v>
      </c>
      <c r="C2748">
        <v>-1.2589999999999999</v>
      </c>
      <c r="D2748">
        <v>-2.2559999999999998</v>
      </c>
      <c r="E2748">
        <v>-3.0739999999999998</v>
      </c>
      <c r="F2748">
        <v>-3.26</v>
      </c>
      <c r="G2748">
        <v>3.5</v>
      </c>
      <c r="H2748">
        <v>0.01</v>
      </c>
      <c r="I2748">
        <v>3.55</v>
      </c>
      <c r="J2748">
        <v>-0.26300000000000001</v>
      </c>
      <c r="K2748">
        <v>-1.2589999999999999</v>
      </c>
      <c r="L2748">
        <v>-2.2559999999999998</v>
      </c>
      <c r="M2748">
        <v>-3.0720000000000001</v>
      </c>
      <c r="N2748">
        <v>-3.26</v>
      </c>
      <c r="O2748">
        <v>1.1479999999999999</v>
      </c>
      <c r="P2748">
        <v>1.1559999999999999</v>
      </c>
      <c r="Q2748">
        <v>1.1499999999999999</v>
      </c>
      <c r="R2748">
        <v>0.89600000000000002</v>
      </c>
      <c r="S2748">
        <v>0.39200000000000002</v>
      </c>
    </row>
    <row r="2749" spans="1:19" x14ac:dyDescent="0.3">
      <c r="A2749">
        <v>240</v>
      </c>
      <c r="B2749">
        <v>-0.25900000000000001</v>
      </c>
      <c r="C2749">
        <v>-1.2589999999999999</v>
      </c>
      <c r="D2749">
        <v>-2.2559999999999998</v>
      </c>
      <c r="E2749">
        <v>-3.0739999999999998</v>
      </c>
      <c r="F2749">
        <v>-3.26</v>
      </c>
      <c r="G2749">
        <v>3.5</v>
      </c>
      <c r="H2749">
        <v>0.01</v>
      </c>
      <c r="I2749">
        <v>3.55</v>
      </c>
      <c r="J2749">
        <v>-0.26300000000000001</v>
      </c>
      <c r="K2749">
        <v>-1.2589999999999999</v>
      </c>
      <c r="L2749">
        <v>-2.2559999999999998</v>
      </c>
      <c r="M2749">
        <v>-3.0710000000000002</v>
      </c>
      <c r="N2749">
        <v>-3.26</v>
      </c>
      <c r="O2749">
        <v>1.1519999999999999</v>
      </c>
      <c r="P2749">
        <v>1.1559999999999999</v>
      </c>
      <c r="Q2749">
        <v>1.1519999999999999</v>
      </c>
      <c r="R2749">
        <v>0.89700000000000002</v>
      </c>
      <c r="S2749">
        <v>0.39300000000000002</v>
      </c>
    </row>
    <row r="2750" spans="1:19" x14ac:dyDescent="0.3">
      <c r="A2750">
        <v>300</v>
      </c>
      <c r="B2750">
        <v>-0.25900000000000001</v>
      </c>
      <c r="C2750">
        <v>-1.2589999999999999</v>
      </c>
      <c r="D2750">
        <v>-2.2559999999999998</v>
      </c>
      <c r="E2750">
        <v>-3.0739999999999998</v>
      </c>
      <c r="F2750">
        <v>-3.26</v>
      </c>
      <c r="G2750">
        <v>3.5</v>
      </c>
      <c r="H2750">
        <v>0.01</v>
      </c>
      <c r="I2750">
        <v>3.55</v>
      </c>
      <c r="J2750">
        <v>-0.26300000000000001</v>
      </c>
      <c r="K2750">
        <v>-1.2589999999999999</v>
      </c>
      <c r="L2750">
        <v>-2.2559999999999998</v>
      </c>
      <c r="M2750">
        <v>-3.0710000000000002</v>
      </c>
      <c r="N2750">
        <v>-3.26</v>
      </c>
      <c r="O2750">
        <v>1.1539999999999999</v>
      </c>
      <c r="P2750">
        <v>1.155</v>
      </c>
      <c r="Q2750">
        <v>1.1519999999999999</v>
      </c>
      <c r="R2750">
        <v>0.89700000000000002</v>
      </c>
      <c r="S2750">
        <v>0.39400000000000002</v>
      </c>
    </row>
    <row r="2751" spans="1:19" x14ac:dyDescent="0.3">
      <c r="A2751">
        <v>360</v>
      </c>
      <c r="B2751">
        <v>-0.25900000000000001</v>
      </c>
      <c r="C2751">
        <v>-1.2589999999999999</v>
      </c>
      <c r="D2751">
        <v>-2.2559999999999998</v>
      </c>
      <c r="E2751">
        <v>-3.0739999999999998</v>
      </c>
      <c r="F2751">
        <v>-3.26</v>
      </c>
      <c r="G2751">
        <v>3.5</v>
      </c>
      <c r="H2751">
        <v>0.01</v>
      </c>
      <c r="I2751">
        <v>3.55</v>
      </c>
      <c r="J2751">
        <v>-0.26200000000000001</v>
      </c>
      <c r="K2751">
        <v>-1.26</v>
      </c>
      <c r="L2751">
        <v>-2.2559999999999998</v>
      </c>
      <c r="M2751">
        <v>-3.0710000000000002</v>
      </c>
      <c r="N2751">
        <v>-3.26</v>
      </c>
      <c r="O2751">
        <v>1.1559999999999999</v>
      </c>
      <c r="P2751">
        <v>1.1539999999999999</v>
      </c>
      <c r="Q2751">
        <v>1.1519999999999999</v>
      </c>
      <c r="R2751">
        <v>0.89800000000000002</v>
      </c>
      <c r="S2751">
        <v>0.39600000000000002</v>
      </c>
    </row>
    <row r="2752" spans="1:19" x14ac:dyDescent="0.3">
      <c r="A2752">
        <v>420</v>
      </c>
      <c r="B2752">
        <v>-0.25900000000000001</v>
      </c>
      <c r="C2752">
        <v>-1.2589999999999999</v>
      </c>
      <c r="D2752">
        <v>-2.2559999999999998</v>
      </c>
      <c r="E2752">
        <v>-3.0739999999999998</v>
      </c>
      <c r="F2752">
        <v>-3.26</v>
      </c>
      <c r="G2752">
        <v>3.5</v>
      </c>
      <c r="H2752">
        <v>0.01</v>
      </c>
      <c r="I2752">
        <v>3.55</v>
      </c>
      <c r="J2752">
        <v>-0.26100000000000001</v>
      </c>
      <c r="K2752">
        <v>-1.26</v>
      </c>
      <c r="L2752">
        <v>-2.2559999999999998</v>
      </c>
      <c r="M2752">
        <v>-3.0710000000000002</v>
      </c>
      <c r="N2752">
        <v>-3.26</v>
      </c>
      <c r="O2752">
        <v>1.1579999999999999</v>
      </c>
      <c r="P2752">
        <v>1.153</v>
      </c>
      <c r="Q2752">
        <v>1.1519999999999999</v>
      </c>
      <c r="R2752">
        <v>0.89800000000000002</v>
      </c>
      <c r="S2752">
        <v>0.39700000000000002</v>
      </c>
    </row>
    <row r="2753" spans="1:19" x14ac:dyDescent="0.3">
      <c r="A2753">
        <v>480</v>
      </c>
      <c r="B2753">
        <v>-0.25900000000000001</v>
      </c>
      <c r="C2753">
        <v>-1.2589999999999999</v>
      </c>
      <c r="D2753">
        <v>-2.2559999999999998</v>
      </c>
      <c r="E2753">
        <v>-3.0739999999999998</v>
      </c>
      <c r="F2753">
        <v>-3.26</v>
      </c>
      <c r="G2753">
        <v>3.5</v>
      </c>
      <c r="H2753">
        <v>0.01</v>
      </c>
      <c r="I2753">
        <v>3.55</v>
      </c>
      <c r="J2753">
        <v>-0.26</v>
      </c>
      <c r="K2753">
        <v>-1.2609999999999999</v>
      </c>
      <c r="L2753">
        <v>-2.2559999999999998</v>
      </c>
      <c r="M2753">
        <v>-3.0710000000000002</v>
      </c>
      <c r="N2753">
        <v>-3.26</v>
      </c>
      <c r="O2753">
        <v>1.159</v>
      </c>
      <c r="P2753">
        <v>1.153</v>
      </c>
      <c r="Q2753">
        <v>1.1519999999999999</v>
      </c>
      <c r="R2753">
        <v>0.89800000000000002</v>
      </c>
      <c r="S2753">
        <v>0.39800000000000002</v>
      </c>
    </row>
    <row r="2754" spans="1:19" x14ac:dyDescent="0.3">
      <c r="A2754">
        <v>540</v>
      </c>
      <c r="B2754">
        <v>-0.25900000000000001</v>
      </c>
      <c r="C2754">
        <v>-1.2589999999999999</v>
      </c>
      <c r="D2754">
        <v>-2.2559999999999998</v>
      </c>
      <c r="E2754">
        <v>-3.0739999999999998</v>
      </c>
      <c r="F2754">
        <v>-3.26</v>
      </c>
      <c r="G2754">
        <v>3.5</v>
      </c>
      <c r="H2754">
        <v>0.01</v>
      </c>
      <c r="I2754">
        <v>3.55</v>
      </c>
      <c r="J2754">
        <v>-0.25900000000000001</v>
      </c>
      <c r="K2754">
        <v>-1.2609999999999999</v>
      </c>
      <c r="L2754">
        <v>-2.2559999999999998</v>
      </c>
      <c r="M2754">
        <v>-3.0710000000000002</v>
      </c>
      <c r="N2754">
        <v>-3.26</v>
      </c>
      <c r="O2754">
        <v>1.161</v>
      </c>
      <c r="P2754">
        <v>1.153</v>
      </c>
      <c r="Q2754">
        <v>1.1519999999999999</v>
      </c>
      <c r="R2754">
        <v>0.89800000000000002</v>
      </c>
      <c r="S2754">
        <v>0.39800000000000002</v>
      </c>
    </row>
    <row r="2755" spans="1:19" x14ac:dyDescent="0.3">
      <c r="A2755">
        <v>600</v>
      </c>
      <c r="B2755">
        <v>-0.25900000000000001</v>
      </c>
      <c r="C2755">
        <v>-1.2589999999999999</v>
      </c>
      <c r="D2755">
        <v>-2.2559999999999998</v>
      </c>
      <c r="E2755">
        <v>-3.0739999999999998</v>
      </c>
      <c r="F2755">
        <v>-3.26</v>
      </c>
      <c r="G2755">
        <v>3.5</v>
      </c>
      <c r="H2755">
        <v>0.01</v>
      </c>
      <c r="I2755">
        <v>3.55</v>
      </c>
      <c r="J2755">
        <v>-0.25800000000000001</v>
      </c>
      <c r="K2755">
        <v>-1.2609999999999999</v>
      </c>
      <c r="L2755">
        <v>-2.2559999999999998</v>
      </c>
      <c r="M2755">
        <v>-3.0710000000000002</v>
      </c>
      <c r="N2755">
        <v>-3.26</v>
      </c>
      <c r="O2755">
        <v>1.1619999999999999</v>
      </c>
      <c r="P2755">
        <v>1.1539999999999999</v>
      </c>
      <c r="Q2755">
        <v>1.1519999999999999</v>
      </c>
      <c r="R2755">
        <v>0.89800000000000002</v>
      </c>
      <c r="S2755">
        <v>0.39800000000000002</v>
      </c>
    </row>
    <row r="2757" spans="1:19" x14ac:dyDescent="0.3">
      <c r="A2757" t="s">
        <v>0</v>
      </c>
      <c r="B2757" t="s">
        <v>213</v>
      </c>
    </row>
    <row r="2758" spans="1:19" x14ac:dyDescent="0.3">
      <c r="A2758">
        <v>0</v>
      </c>
      <c r="B2758">
        <v>-0.25900000000000001</v>
      </c>
      <c r="C2758">
        <v>-1.2589999999999999</v>
      </c>
      <c r="D2758">
        <v>-2.2559999999999998</v>
      </c>
      <c r="E2758">
        <v>-3.0739999999999998</v>
      </c>
      <c r="F2758">
        <v>-3.26</v>
      </c>
      <c r="G2758">
        <v>3.5</v>
      </c>
      <c r="H2758">
        <v>0.01</v>
      </c>
      <c r="I2758">
        <v>3.3460000000000001</v>
      </c>
      <c r="J2758">
        <v>-0.25900000000000001</v>
      </c>
      <c r="K2758">
        <v>-1.2589999999999999</v>
      </c>
      <c r="L2758">
        <v>-2.2559999999999998</v>
      </c>
      <c r="M2758">
        <v>-3.0739999999999998</v>
      </c>
      <c r="N2758">
        <v>-3.26</v>
      </c>
      <c r="O2758">
        <v>1.131</v>
      </c>
      <c r="P2758">
        <v>1.131</v>
      </c>
      <c r="Q2758">
        <v>1.127</v>
      </c>
      <c r="R2758">
        <v>0.88300000000000001</v>
      </c>
      <c r="S2758">
        <v>0.38900000000000001</v>
      </c>
    </row>
    <row r="2759" spans="1:19" x14ac:dyDescent="0.3">
      <c r="A2759">
        <v>60</v>
      </c>
      <c r="B2759">
        <v>-0.25900000000000001</v>
      </c>
      <c r="C2759">
        <v>-1.2589999999999999</v>
      </c>
      <c r="D2759">
        <v>-2.2559999999999998</v>
      </c>
      <c r="E2759">
        <v>-3.0739999999999998</v>
      </c>
      <c r="F2759">
        <v>-3.26</v>
      </c>
      <c r="G2759">
        <v>3.5</v>
      </c>
      <c r="H2759">
        <v>0.01</v>
      </c>
      <c r="I2759">
        <v>3.3460000000000001</v>
      </c>
      <c r="J2759">
        <v>-0.26200000000000001</v>
      </c>
      <c r="K2759">
        <v>-1.2589999999999999</v>
      </c>
      <c r="L2759">
        <v>-2.2559999999999998</v>
      </c>
      <c r="M2759">
        <v>-3.0739999999999998</v>
      </c>
      <c r="N2759">
        <v>-3.2570000000000001</v>
      </c>
      <c r="O2759">
        <v>1.139</v>
      </c>
      <c r="P2759">
        <v>1.147</v>
      </c>
      <c r="Q2759">
        <v>1.1419999999999999</v>
      </c>
      <c r="R2759">
        <v>0.89</v>
      </c>
      <c r="S2759">
        <v>0.38200000000000001</v>
      </c>
    </row>
    <row r="2760" spans="1:19" x14ac:dyDescent="0.3">
      <c r="A2760">
        <v>120</v>
      </c>
      <c r="B2760">
        <v>-0.25900000000000001</v>
      </c>
      <c r="C2760">
        <v>-1.2589999999999999</v>
      </c>
      <c r="D2760">
        <v>-2.2559999999999998</v>
      </c>
      <c r="E2760">
        <v>-3.0739999999999998</v>
      </c>
      <c r="F2760">
        <v>-3.26</v>
      </c>
      <c r="G2760">
        <v>3.5</v>
      </c>
      <c r="H2760">
        <v>0.01</v>
      </c>
      <c r="I2760">
        <v>3.3460000000000001</v>
      </c>
      <c r="J2760">
        <v>-0.26300000000000001</v>
      </c>
      <c r="K2760">
        <v>-1.2589999999999999</v>
      </c>
      <c r="L2760">
        <v>-2.2559999999999998</v>
      </c>
      <c r="M2760">
        <v>-3.073</v>
      </c>
      <c r="N2760">
        <v>-3.254</v>
      </c>
      <c r="O2760">
        <v>1.145</v>
      </c>
      <c r="P2760">
        <v>1.153</v>
      </c>
      <c r="Q2760">
        <v>1.1479999999999999</v>
      </c>
      <c r="R2760">
        <v>0.89300000000000002</v>
      </c>
      <c r="S2760">
        <v>0.376</v>
      </c>
    </row>
    <row r="2761" spans="1:19" x14ac:dyDescent="0.3">
      <c r="A2761">
        <v>180</v>
      </c>
      <c r="B2761">
        <v>-0.25900000000000001</v>
      </c>
      <c r="C2761">
        <v>-1.2589999999999999</v>
      </c>
      <c r="D2761">
        <v>-2.2559999999999998</v>
      </c>
      <c r="E2761">
        <v>-3.0739999999999998</v>
      </c>
      <c r="F2761">
        <v>-3.26</v>
      </c>
      <c r="G2761">
        <v>3.5</v>
      </c>
      <c r="H2761">
        <v>0.01</v>
      </c>
      <c r="I2761">
        <v>3.3460000000000001</v>
      </c>
      <c r="J2761">
        <v>-0.26300000000000001</v>
      </c>
      <c r="K2761">
        <v>-1.2589999999999999</v>
      </c>
      <c r="L2761">
        <v>-2.2559999999999998</v>
      </c>
      <c r="M2761">
        <v>-3.0710000000000002</v>
      </c>
      <c r="N2761">
        <v>-3.2509999999999999</v>
      </c>
      <c r="O2761">
        <v>1.1479999999999999</v>
      </c>
      <c r="P2761">
        <v>1.1559999999999999</v>
      </c>
      <c r="Q2761">
        <v>1.1499999999999999</v>
      </c>
      <c r="R2761">
        <v>0.89500000000000002</v>
      </c>
      <c r="S2761">
        <v>0.371</v>
      </c>
    </row>
    <row r="2762" spans="1:19" x14ac:dyDescent="0.3">
      <c r="A2762">
        <v>240</v>
      </c>
      <c r="B2762">
        <v>-0.25900000000000001</v>
      </c>
      <c r="C2762">
        <v>-1.2589999999999999</v>
      </c>
      <c r="D2762">
        <v>-2.2559999999999998</v>
      </c>
      <c r="E2762">
        <v>-3.0739999999999998</v>
      </c>
      <c r="F2762">
        <v>-3.26</v>
      </c>
      <c r="G2762">
        <v>3.5</v>
      </c>
      <c r="H2762">
        <v>0.01</v>
      </c>
      <c r="I2762">
        <v>3.3460000000000001</v>
      </c>
      <c r="J2762">
        <v>-0.26300000000000001</v>
      </c>
      <c r="K2762">
        <v>-1.2589999999999999</v>
      </c>
      <c r="L2762">
        <v>-2.2559999999999998</v>
      </c>
      <c r="M2762">
        <v>-3.0720000000000001</v>
      </c>
      <c r="N2762">
        <v>-3.2480000000000002</v>
      </c>
      <c r="O2762">
        <v>1.1519999999999999</v>
      </c>
      <c r="P2762">
        <v>1.1559999999999999</v>
      </c>
      <c r="Q2762">
        <v>1.153</v>
      </c>
      <c r="R2762">
        <v>0.89800000000000002</v>
      </c>
      <c r="S2762">
        <v>0.36599999999999999</v>
      </c>
    </row>
    <row r="2763" spans="1:19" x14ac:dyDescent="0.3">
      <c r="A2763">
        <v>300</v>
      </c>
      <c r="B2763">
        <v>-0.25900000000000001</v>
      </c>
      <c r="C2763">
        <v>-1.2589999999999999</v>
      </c>
      <c r="D2763">
        <v>-2.2559999999999998</v>
      </c>
      <c r="E2763">
        <v>-3.0739999999999998</v>
      </c>
      <c r="F2763">
        <v>-3.26</v>
      </c>
      <c r="G2763">
        <v>3.5</v>
      </c>
      <c r="H2763">
        <v>0.01</v>
      </c>
      <c r="I2763">
        <v>3.3460000000000001</v>
      </c>
      <c r="J2763">
        <v>-0.26300000000000001</v>
      </c>
      <c r="K2763">
        <v>-1.2589999999999999</v>
      </c>
      <c r="L2763">
        <v>-2.2559999999999998</v>
      </c>
      <c r="M2763">
        <v>-3.0720000000000001</v>
      </c>
      <c r="N2763">
        <v>-3.2450000000000001</v>
      </c>
      <c r="O2763">
        <v>1.1539999999999999</v>
      </c>
      <c r="P2763">
        <v>1.155</v>
      </c>
      <c r="Q2763">
        <v>1.151</v>
      </c>
      <c r="R2763">
        <v>0.9</v>
      </c>
      <c r="S2763">
        <v>0.36299999999999999</v>
      </c>
    </row>
    <row r="2764" spans="1:19" x14ac:dyDescent="0.3">
      <c r="A2764">
        <v>360</v>
      </c>
      <c r="B2764">
        <v>-0.25900000000000001</v>
      </c>
      <c r="C2764">
        <v>-1.2589999999999999</v>
      </c>
      <c r="D2764">
        <v>-2.2559999999999998</v>
      </c>
      <c r="E2764">
        <v>-3.0739999999999998</v>
      </c>
      <c r="F2764">
        <v>-3.26</v>
      </c>
      <c r="G2764">
        <v>3.5</v>
      </c>
      <c r="H2764">
        <v>0.01</v>
      </c>
      <c r="I2764">
        <v>3.3460000000000001</v>
      </c>
      <c r="J2764">
        <v>-0.26200000000000001</v>
      </c>
      <c r="K2764">
        <v>-1.26</v>
      </c>
      <c r="L2764">
        <v>-2.2559999999999998</v>
      </c>
      <c r="M2764">
        <v>-3.0720000000000001</v>
      </c>
      <c r="N2764">
        <v>-3.242</v>
      </c>
      <c r="O2764">
        <v>1.1559999999999999</v>
      </c>
      <c r="P2764">
        <v>1.1539999999999999</v>
      </c>
      <c r="Q2764">
        <v>1.1519999999999999</v>
      </c>
      <c r="R2764">
        <v>0.89900000000000002</v>
      </c>
      <c r="S2764">
        <v>0.36099999999999999</v>
      </c>
    </row>
    <row r="2765" spans="1:19" x14ac:dyDescent="0.3">
      <c r="A2765">
        <v>420</v>
      </c>
      <c r="B2765">
        <v>-0.25900000000000001</v>
      </c>
      <c r="C2765">
        <v>-1.2589999999999999</v>
      </c>
      <c r="D2765">
        <v>-2.2559999999999998</v>
      </c>
      <c r="E2765">
        <v>-3.0739999999999998</v>
      </c>
      <c r="F2765">
        <v>-3.26</v>
      </c>
      <c r="G2765">
        <v>3.5</v>
      </c>
      <c r="H2765">
        <v>0.01</v>
      </c>
      <c r="I2765">
        <v>3.3460000000000001</v>
      </c>
      <c r="J2765">
        <v>-0.26100000000000001</v>
      </c>
      <c r="K2765">
        <v>-1.26</v>
      </c>
      <c r="L2765">
        <v>-2.2559999999999998</v>
      </c>
      <c r="M2765">
        <v>-3.0710000000000002</v>
      </c>
      <c r="N2765">
        <v>-3.2389999999999999</v>
      </c>
      <c r="O2765">
        <v>1.1579999999999999</v>
      </c>
      <c r="P2765">
        <v>1.153</v>
      </c>
      <c r="Q2765">
        <v>1.153</v>
      </c>
      <c r="R2765">
        <v>0.89600000000000002</v>
      </c>
      <c r="S2765">
        <v>0.36</v>
      </c>
    </row>
    <row r="2766" spans="1:19" x14ac:dyDescent="0.3">
      <c r="A2766">
        <v>480</v>
      </c>
      <c r="B2766">
        <v>-0.25900000000000001</v>
      </c>
      <c r="C2766">
        <v>-1.2589999999999999</v>
      </c>
      <c r="D2766">
        <v>-2.2559999999999998</v>
      </c>
      <c r="E2766">
        <v>-3.0739999999999998</v>
      </c>
      <c r="F2766">
        <v>-3.26</v>
      </c>
      <c r="G2766">
        <v>3.5</v>
      </c>
      <c r="H2766">
        <v>0.01</v>
      </c>
      <c r="I2766">
        <v>3.3460000000000001</v>
      </c>
      <c r="J2766">
        <v>-0.26</v>
      </c>
      <c r="K2766">
        <v>-1.2609999999999999</v>
      </c>
      <c r="L2766">
        <v>-2.2559999999999998</v>
      </c>
      <c r="M2766">
        <v>-3.069</v>
      </c>
      <c r="N2766">
        <v>-3.2360000000000002</v>
      </c>
      <c r="O2766">
        <v>1.159</v>
      </c>
      <c r="P2766">
        <v>1.153</v>
      </c>
      <c r="Q2766">
        <v>1.153</v>
      </c>
      <c r="R2766">
        <v>0.89300000000000002</v>
      </c>
      <c r="S2766">
        <v>0.35799999999999998</v>
      </c>
    </row>
    <row r="2767" spans="1:19" x14ac:dyDescent="0.3">
      <c r="A2767">
        <v>540</v>
      </c>
      <c r="B2767">
        <v>-0.25900000000000001</v>
      </c>
      <c r="C2767">
        <v>-1.2589999999999999</v>
      </c>
      <c r="D2767">
        <v>-2.2559999999999998</v>
      </c>
      <c r="E2767">
        <v>-3.0739999999999998</v>
      </c>
      <c r="F2767">
        <v>-3.26</v>
      </c>
      <c r="G2767">
        <v>3.5</v>
      </c>
      <c r="H2767">
        <v>0.01</v>
      </c>
      <c r="I2767">
        <v>3.3460000000000001</v>
      </c>
      <c r="J2767">
        <v>-0.25900000000000001</v>
      </c>
      <c r="K2767">
        <v>-1.2609999999999999</v>
      </c>
      <c r="L2767">
        <v>-2.2559999999999998</v>
      </c>
      <c r="M2767">
        <v>-3.0680000000000001</v>
      </c>
      <c r="N2767">
        <v>-3.2330000000000001</v>
      </c>
      <c r="O2767">
        <v>1.161</v>
      </c>
      <c r="P2767">
        <v>1.153</v>
      </c>
      <c r="Q2767">
        <v>1.1519999999999999</v>
      </c>
      <c r="R2767">
        <v>0.88900000000000001</v>
      </c>
      <c r="S2767">
        <v>0.35599999999999998</v>
      </c>
    </row>
    <row r="2768" spans="1:19" x14ac:dyDescent="0.3">
      <c r="A2768">
        <v>600</v>
      </c>
      <c r="B2768">
        <v>-0.25900000000000001</v>
      </c>
      <c r="C2768">
        <v>-1.2589999999999999</v>
      </c>
      <c r="D2768">
        <v>-2.2559999999999998</v>
      </c>
      <c r="E2768">
        <v>-3.0739999999999998</v>
      </c>
      <c r="F2768">
        <v>-3.26</v>
      </c>
      <c r="G2768">
        <v>3.5</v>
      </c>
      <c r="H2768">
        <v>0.01</v>
      </c>
      <c r="I2768">
        <v>3.3460000000000001</v>
      </c>
      <c r="J2768">
        <v>-0.25800000000000001</v>
      </c>
      <c r="K2768">
        <v>-1.2609999999999999</v>
      </c>
      <c r="L2768">
        <v>-2.2559999999999998</v>
      </c>
      <c r="M2768">
        <v>-3.0659999999999998</v>
      </c>
      <c r="N2768">
        <v>-3.23</v>
      </c>
      <c r="O2768">
        <v>1.1619999999999999</v>
      </c>
      <c r="P2768">
        <v>1.1539999999999999</v>
      </c>
      <c r="Q2768">
        <v>1.1519999999999999</v>
      </c>
      <c r="R2768">
        <v>0.88600000000000001</v>
      </c>
      <c r="S2768">
        <v>0.35399999999999998</v>
      </c>
    </row>
    <row r="2770" spans="1:19" x14ac:dyDescent="0.3">
      <c r="A2770" t="s">
        <v>0</v>
      </c>
      <c r="B2770" t="s">
        <v>214</v>
      </c>
    </row>
    <row r="2771" spans="1:19" x14ac:dyDescent="0.3">
      <c r="A2771">
        <v>0</v>
      </c>
      <c r="B2771">
        <v>-0.25900000000000001</v>
      </c>
      <c r="C2771">
        <v>-1.2589999999999999</v>
      </c>
      <c r="D2771">
        <v>-2.2559999999999998</v>
      </c>
      <c r="E2771">
        <v>-3.0680000000000001</v>
      </c>
      <c r="F2771">
        <v>-3.25</v>
      </c>
      <c r="G2771">
        <v>3.5</v>
      </c>
      <c r="H2771">
        <v>0.01</v>
      </c>
      <c r="I2771">
        <v>3.7480000000000002</v>
      </c>
      <c r="J2771">
        <v>-0.25900000000000001</v>
      </c>
      <c r="K2771">
        <v>-1.2589999999999999</v>
      </c>
      <c r="L2771">
        <v>-2.2559999999999998</v>
      </c>
      <c r="M2771">
        <v>-3.0680000000000001</v>
      </c>
      <c r="N2771">
        <v>-3.25</v>
      </c>
      <c r="O2771">
        <v>1.131</v>
      </c>
      <c r="P2771">
        <v>1.131</v>
      </c>
      <c r="Q2771">
        <v>1.1259999999999999</v>
      </c>
      <c r="R2771">
        <v>0.876</v>
      </c>
      <c r="S2771">
        <v>0.38500000000000001</v>
      </c>
    </row>
    <row r="2772" spans="1:19" x14ac:dyDescent="0.3">
      <c r="A2772">
        <v>60</v>
      </c>
      <c r="B2772">
        <v>-0.25900000000000001</v>
      </c>
      <c r="C2772">
        <v>-1.2589999999999999</v>
      </c>
      <c r="D2772">
        <v>-2.2559999999999998</v>
      </c>
      <c r="E2772">
        <v>-3.0680000000000001</v>
      </c>
      <c r="F2772">
        <v>-3.25</v>
      </c>
      <c r="G2772">
        <v>3.5</v>
      </c>
      <c r="H2772">
        <v>0.01</v>
      </c>
      <c r="I2772">
        <v>3.7480000000000002</v>
      </c>
      <c r="J2772">
        <v>-0.26200000000000001</v>
      </c>
      <c r="K2772">
        <v>-1.2589999999999999</v>
      </c>
      <c r="L2772">
        <v>-2.2559999999999998</v>
      </c>
      <c r="M2772">
        <v>-3.0680000000000001</v>
      </c>
      <c r="N2772">
        <v>-3.2530000000000001</v>
      </c>
      <c r="O2772">
        <v>1.139</v>
      </c>
      <c r="P2772">
        <v>1.1479999999999999</v>
      </c>
      <c r="Q2772">
        <v>1.143</v>
      </c>
      <c r="R2772">
        <v>0.88200000000000001</v>
      </c>
      <c r="S2772">
        <v>0.39500000000000002</v>
      </c>
    </row>
    <row r="2773" spans="1:19" x14ac:dyDescent="0.3">
      <c r="A2773">
        <v>120</v>
      </c>
      <c r="B2773">
        <v>-0.25900000000000001</v>
      </c>
      <c r="C2773">
        <v>-1.2589999999999999</v>
      </c>
      <c r="D2773">
        <v>-2.2559999999999998</v>
      </c>
      <c r="E2773">
        <v>-3.0680000000000001</v>
      </c>
      <c r="F2773">
        <v>-3.25</v>
      </c>
      <c r="G2773">
        <v>3.5</v>
      </c>
      <c r="H2773">
        <v>0.01</v>
      </c>
      <c r="I2773">
        <v>3.7480000000000002</v>
      </c>
      <c r="J2773">
        <v>-0.26300000000000001</v>
      </c>
      <c r="K2773">
        <v>-1.2589999999999999</v>
      </c>
      <c r="L2773">
        <v>-2.2559999999999998</v>
      </c>
      <c r="M2773">
        <v>-3.0670000000000002</v>
      </c>
      <c r="N2773">
        <v>-3.2559999999999998</v>
      </c>
      <c r="O2773">
        <v>1.145</v>
      </c>
      <c r="P2773">
        <v>1.1519999999999999</v>
      </c>
      <c r="Q2773">
        <v>1.1479999999999999</v>
      </c>
      <c r="R2773">
        <v>0.88800000000000001</v>
      </c>
      <c r="S2773">
        <v>0.40200000000000002</v>
      </c>
    </row>
    <row r="2774" spans="1:19" x14ac:dyDescent="0.3">
      <c r="A2774">
        <v>180</v>
      </c>
      <c r="B2774">
        <v>-0.25900000000000001</v>
      </c>
      <c r="C2774">
        <v>-1.2589999999999999</v>
      </c>
      <c r="D2774">
        <v>-2.2559999999999998</v>
      </c>
      <c r="E2774">
        <v>-3.0680000000000001</v>
      </c>
      <c r="F2774">
        <v>-3.25</v>
      </c>
      <c r="G2774">
        <v>3.5</v>
      </c>
      <c r="H2774">
        <v>0.01</v>
      </c>
      <c r="I2774">
        <v>3.7480000000000002</v>
      </c>
      <c r="J2774">
        <v>-0.26400000000000001</v>
      </c>
      <c r="K2774">
        <v>-1.2589999999999999</v>
      </c>
      <c r="L2774">
        <v>-2.2559999999999998</v>
      </c>
      <c r="M2774">
        <v>-3.0670000000000002</v>
      </c>
      <c r="N2774">
        <v>-3.2589999999999999</v>
      </c>
      <c r="O2774">
        <v>1.149</v>
      </c>
      <c r="P2774">
        <v>1.1559999999999999</v>
      </c>
      <c r="Q2774">
        <v>1.1499999999999999</v>
      </c>
      <c r="R2774">
        <v>0.89100000000000001</v>
      </c>
      <c r="S2774">
        <v>0.41</v>
      </c>
    </row>
    <row r="2775" spans="1:19" x14ac:dyDescent="0.3">
      <c r="A2775">
        <v>240</v>
      </c>
      <c r="B2775">
        <v>-0.25900000000000001</v>
      </c>
      <c r="C2775">
        <v>-1.2589999999999999</v>
      </c>
      <c r="D2775">
        <v>-2.2559999999999998</v>
      </c>
      <c r="E2775">
        <v>-3.0680000000000001</v>
      </c>
      <c r="F2775">
        <v>-3.25</v>
      </c>
      <c r="G2775">
        <v>3.5</v>
      </c>
      <c r="H2775">
        <v>0.01</v>
      </c>
      <c r="I2775">
        <v>3.7480000000000002</v>
      </c>
      <c r="J2775">
        <v>-0.26300000000000001</v>
      </c>
      <c r="K2775">
        <v>-1.2589999999999999</v>
      </c>
      <c r="L2775">
        <v>-2.2559999999999998</v>
      </c>
      <c r="M2775">
        <v>-3.0659999999999998</v>
      </c>
      <c r="N2775">
        <v>-3.262</v>
      </c>
      <c r="O2775">
        <v>1.1519999999999999</v>
      </c>
      <c r="P2775">
        <v>1.1559999999999999</v>
      </c>
      <c r="Q2775">
        <v>1.151</v>
      </c>
      <c r="R2775">
        <v>0.88900000000000001</v>
      </c>
      <c r="S2775">
        <v>0.41599999999999998</v>
      </c>
    </row>
    <row r="2776" spans="1:19" x14ac:dyDescent="0.3">
      <c r="A2776">
        <v>300</v>
      </c>
      <c r="B2776">
        <v>-0.25900000000000001</v>
      </c>
      <c r="C2776">
        <v>-1.2589999999999999</v>
      </c>
      <c r="D2776">
        <v>-2.2559999999999998</v>
      </c>
      <c r="E2776">
        <v>-3.0680000000000001</v>
      </c>
      <c r="F2776">
        <v>-3.25</v>
      </c>
      <c r="G2776">
        <v>3.5</v>
      </c>
      <c r="H2776">
        <v>0.01</v>
      </c>
      <c r="I2776">
        <v>3.7480000000000002</v>
      </c>
      <c r="J2776">
        <v>-0.26300000000000001</v>
      </c>
      <c r="K2776">
        <v>-1.2589999999999999</v>
      </c>
      <c r="L2776">
        <v>-2.2559999999999998</v>
      </c>
      <c r="M2776">
        <v>-3.0649999999999999</v>
      </c>
      <c r="N2776">
        <v>-3.2650000000000001</v>
      </c>
      <c r="O2776">
        <v>1.1539999999999999</v>
      </c>
      <c r="P2776">
        <v>1.155</v>
      </c>
      <c r="Q2776">
        <v>1.1519999999999999</v>
      </c>
      <c r="R2776">
        <v>0.88900000000000001</v>
      </c>
      <c r="S2776">
        <v>0.42099999999999999</v>
      </c>
    </row>
    <row r="2777" spans="1:19" x14ac:dyDescent="0.3">
      <c r="A2777">
        <v>360</v>
      </c>
      <c r="B2777">
        <v>-0.25900000000000001</v>
      </c>
      <c r="C2777">
        <v>-1.2589999999999999</v>
      </c>
      <c r="D2777">
        <v>-2.2559999999999998</v>
      </c>
      <c r="E2777">
        <v>-3.0680000000000001</v>
      </c>
      <c r="F2777">
        <v>-3.25</v>
      </c>
      <c r="G2777">
        <v>3.5</v>
      </c>
      <c r="H2777">
        <v>0.01</v>
      </c>
      <c r="I2777">
        <v>3.7480000000000002</v>
      </c>
      <c r="J2777">
        <v>-0.26200000000000001</v>
      </c>
      <c r="K2777">
        <v>-1.26</v>
      </c>
      <c r="L2777">
        <v>-2.2559999999999998</v>
      </c>
      <c r="M2777">
        <v>-3.0649999999999999</v>
      </c>
      <c r="N2777">
        <v>-3.2679999999999998</v>
      </c>
      <c r="O2777">
        <v>1.1559999999999999</v>
      </c>
      <c r="P2777">
        <v>1.1539999999999999</v>
      </c>
      <c r="Q2777">
        <v>1.1519999999999999</v>
      </c>
      <c r="R2777">
        <v>0.89100000000000001</v>
      </c>
      <c r="S2777">
        <v>0.42699999999999999</v>
      </c>
    </row>
    <row r="2778" spans="1:19" x14ac:dyDescent="0.3">
      <c r="A2778">
        <v>420</v>
      </c>
      <c r="B2778">
        <v>-0.25900000000000001</v>
      </c>
      <c r="C2778">
        <v>-1.2589999999999999</v>
      </c>
      <c r="D2778">
        <v>-2.2559999999999998</v>
      </c>
      <c r="E2778">
        <v>-3.0680000000000001</v>
      </c>
      <c r="F2778">
        <v>-3.25</v>
      </c>
      <c r="G2778">
        <v>3.5</v>
      </c>
      <c r="H2778">
        <v>0.01</v>
      </c>
      <c r="I2778">
        <v>3.7480000000000002</v>
      </c>
      <c r="J2778">
        <v>-0.26100000000000001</v>
      </c>
      <c r="K2778">
        <v>-1.26</v>
      </c>
      <c r="L2778">
        <v>-2.2559999999999998</v>
      </c>
      <c r="M2778">
        <v>-3.0659999999999998</v>
      </c>
      <c r="N2778">
        <v>-3.2709999999999999</v>
      </c>
      <c r="O2778">
        <v>1.1579999999999999</v>
      </c>
      <c r="P2778">
        <v>1.153</v>
      </c>
      <c r="Q2778">
        <v>1.1519999999999999</v>
      </c>
      <c r="R2778">
        <v>0.89400000000000002</v>
      </c>
      <c r="S2778">
        <v>0.43099999999999999</v>
      </c>
    </row>
    <row r="2779" spans="1:19" x14ac:dyDescent="0.3">
      <c r="A2779">
        <v>480</v>
      </c>
      <c r="B2779">
        <v>-0.25900000000000001</v>
      </c>
      <c r="C2779">
        <v>-1.2589999999999999</v>
      </c>
      <c r="D2779">
        <v>-2.2559999999999998</v>
      </c>
      <c r="E2779">
        <v>-3.0680000000000001</v>
      </c>
      <c r="F2779">
        <v>-3.25</v>
      </c>
      <c r="G2779">
        <v>3.5</v>
      </c>
      <c r="H2779">
        <v>0.01</v>
      </c>
      <c r="I2779">
        <v>3.7480000000000002</v>
      </c>
      <c r="J2779">
        <v>-0.26</v>
      </c>
      <c r="K2779">
        <v>-1.2609999999999999</v>
      </c>
      <c r="L2779">
        <v>-2.2559999999999998</v>
      </c>
      <c r="M2779">
        <v>-3.0670000000000002</v>
      </c>
      <c r="N2779">
        <v>-3.274</v>
      </c>
      <c r="O2779">
        <v>1.159</v>
      </c>
      <c r="P2779">
        <v>1.153</v>
      </c>
      <c r="Q2779">
        <v>1.1519999999999999</v>
      </c>
      <c r="R2779">
        <v>0.89700000000000002</v>
      </c>
      <c r="S2779">
        <v>0.434</v>
      </c>
    </row>
    <row r="2780" spans="1:19" x14ac:dyDescent="0.3">
      <c r="A2780">
        <v>540</v>
      </c>
      <c r="B2780">
        <v>-0.25900000000000001</v>
      </c>
      <c r="C2780">
        <v>-1.2589999999999999</v>
      </c>
      <c r="D2780">
        <v>-2.2559999999999998</v>
      </c>
      <c r="E2780">
        <v>-3.0680000000000001</v>
      </c>
      <c r="F2780">
        <v>-3.25</v>
      </c>
      <c r="G2780">
        <v>3.5</v>
      </c>
      <c r="H2780">
        <v>0.01</v>
      </c>
      <c r="I2780">
        <v>3.7480000000000002</v>
      </c>
      <c r="J2780">
        <v>-0.25900000000000001</v>
      </c>
      <c r="K2780">
        <v>-1.2609999999999999</v>
      </c>
      <c r="L2780">
        <v>-2.2559999999999998</v>
      </c>
      <c r="M2780">
        <v>-3.0680000000000001</v>
      </c>
      <c r="N2780">
        <v>-3.2770000000000001</v>
      </c>
      <c r="O2780">
        <v>1.161</v>
      </c>
      <c r="P2780">
        <v>1.153</v>
      </c>
      <c r="Q2780">
        <v>1.1519999999999999</v>
      </c>
      <c r="R2780">
        <v>0.9</v>
      </c>
      <c r="S2780">
        <v>0.436</v>
      </c>
    </row>
    <row r="2781" spans="1:19" x14ac:dyDescent="0.3">
      <c r="A2781">
        <v>600</v>
      </c>
      <c r="B2781">
        <v>-0.25900000000000001</v>
      </c>
      <c r="C2781">
        <v>-1.2589999999999999</v>
      </c>
      <c r="D2781">
        <v>-2.2559999999999998</v>
      </c>
      <c r="E2781">
        <v>-3.0680000000000001</v>
      </c>
      <c r="F2781">
        <v>-3.25</v>
      </c>
      <c r="G2781">
        <v>3.5</v>
      </c>
      <c r="H2781">
        <v>0.01</v>
      </c>
      <c r="I2781">
        <v>3.7480000000000002</v>
      </c>
      <c r="J2781">
        <v>-0.25800000000000001</v>
      </c>
      <c r="K2781">
        <v>-1.2609999999999999</v>
      </c>
      <c r="L2781">
        <v>-2.2559999999999998</v>
      </c>
      <c r="M2781">
        <v>-3.07</v>
      </c>
      <c r="N2781">
        <v>-3.28</v>
      </c>
      <c r="O2781">
        <v>1.1619999999999999</v>
      </c>
      <c r="P2781">
        <v>1.1539999999999999</v>
      </c>
      <c r="Q2781">
        <v>1.1519999999999999</v>
      </c>
      <c r="R2781">
        <v>0.90400000000000003</v>
      </c>
      <c r="S2781">
        <v>0.438</v>
      </c>
    </row>
    <row r="2783" spans="1:19" x14ac:dyDescent="0.3">
      <c r="A2783" t="s">
        <v>0</v>
      </c>
      <c r="B2783" t="s">
        <v>215</v>
      </c>
    </row>
    <row r="2784" spans="1:19" x14ac:dyDescent="0.3">
      <c r="A2784">
        <v>0</v>
      </c>
      <c r="B2784">
        <v>-0.25900000000000001</v>
      </c>
      <c r="C2784">
        <v>-1.2589999999999999</v>
      </c>
      <c r="D2784">
        <v>-2.2559999999999998</v>
      </c>
      <c r="E2784">
        <v>-3.0680000000000001</v>
      </c>
      <c r="F2784">
        <v>-3.25</v>
      </c>
      <c r="G2784">
        <v>3.5</v>
      </c>
      <c r="H2784">
        <v>0.01</v>
      </c>
      <c r="I2784">
        <v>3.552</v>
      </c>
      <c r="J2784">
        <v>-0.25900000000000001</v>
      </c>
      <c r="K2784">
        <v>-1.2589999999999999</v>
      </c>
      <c r="L2784">
        <v>-2.2559999999999998</v>
      </c>
      <c r="M2784">
        <v>-3.0680000000000001</v>
      </c>
      <c r="N2784">
        <v>-3.25</v>
      </c>
      <c r="O2784">
        <v>1.131</v>
      </c>
      <c r="P2784">
        <v>1.131</v>
      </c>
      <c r="Q2784">
        <v>1.1259999999999999</v>
      </c>
      <c r="R2784">
        <v>0.876</v>
      </c>
      <c r="S2784">
        <v>0.38500000000000001</v>
      </c>
    </row>
    <row r="2785" spans="1:19" x14ac:dyDescent="0.3">
      <c r="A2785">
        <v>60</v>
      </c>
      <c r="B2785">
        <v>-0.25900000000000001</v>
      </c>
      <c r="C2785">
        <v>-1.2589999999999999</v>
      </c>
      <c r="D2785">
        <v>-2.2559999999999998</v>
      </c>
      <c r="E2785">
        <v>-3.0680000000000001</v>
      </c>
      <c r="F2785">
        <v>-3.25</v>
      </c>
      <c r="G2785">
        <v>3.5</v>
      </c>
      <c r="H2785">
        <v>0.01</v>
      </c>
      <c r="I2785">
        <v>3.552</v>
      </c>
      <c r="J2785">
        <v>-0.26200000000000001</v>
      </c>
      <c r="K2785">
        <v>-1.2589999999999999</v>
      </c>
      <c r="L2785">
        <v>-2.2559999999999998</v>
      </c>
      <c r="M2785">
        <v>-3.0680000000000001</v>
      </c>
      <c r="N2785">
        <v>-3.25</v>
      </c>
      <c r="O2785">
        <v>1.139</v>
      </c>
      <c r="P2785">
        <v>1.1479999999999999</v>
      </c>
      <c r="Q2785">
        <v>1.1419999999999999</v>
      </c>
      <c r="R2785">
        <v>0.88300000000000001</v>
      </c>
      <c r="S2785">
        <v>0.38700000000000001</v>
      </c>
    </row>
    <row r="2786" spans="1:19" x14ac:dyDescent="0.3">
      <c r="A2786">
        <v>120</v>
      </c>
      <c r="B2786">
        <v>-0.25900000000000001</v>
      </c>
      <c r="C2786">
        <v>-1.2589999999999999</v>
      </c>
      <c r="D2786">
        <v>-2.2559999999999998</v>
      </c>
      <c r="E2786">
        <v>-3.0680000000000001</v>
      </c>
      <c r="F2786">
        <v>-3.25</v>
      </c>
      <c r="G2786">
        <v>3.5</v>
      </c>
      <c r="H2786">
        <v>0.01</v>
      </c>
      <c r="I2786">
        <v>3.552</v>
      </c>
      <c r="J2786">
        <v>-0.26300000000000001</v>
      </c>
      <c r="K2786">
        <v>-1.2589999999999999</v>
      </c>
      <c r="L2786">
        <v>-2.2559999999999998</v>
      </c>
      <c r="M2786">
        <v>-3.0670000000000002</v>
      </c>
      <c r="N2786">
        <v>-3.25</v>
      </c>
      <c r="O2786">
        <v>1.145</v>
      </c>
      <c r="P2786">
        <v>1.1519999999999999</v>
      </c>
      <c r="Q2786">
        <v>1.1479999999999999</v>
      </c>
      <c r="R2786">
        <v>0.88700000000000001</v>
      </c>
      <c r="S2786">
        <v>0.38800000000000001</v>
      </c>
    </row>
    <row r="2787" spans="1:19" x14ac:dyDescent="0.3">
      <c r="A2787">
        <v>180</v>
      </c>
      <c r="B2787">
        <v>-0.25900000000000001</v>
      </c>
      <c r="C2787">
        <v>-1.2589999999999999</v>
      </c>
      <c r="D2787">
        <v>-2.2559999999999998</v>
      </c>
      <c r="E2787">
        <v>-3.0680000000000001</v>
      </c>
      <c r="F2787">
        <v>-3.25</v>
      </c>
      <c r="G2787">
        <v>3.5</v>
      </c>
      <c r="H2787">
        <v>0.01</v>
      </c>
      <c r="I2787">
        <v>3.552</v>
      </c>
      <c r="J2787">
        <v>-0.26300000000000001</v>
      </c>
      <c r="K2787">
        <v>-1.2589999999999999</v>
      </c>
      <c r="L2787">
        <v>-2.2559999999999998</v>
      </c>
      <c r="M2787">
        <v>-3.0659999999999998</v>
      </c>
      <c r="N2787">
        <v>-3.25</v>
      </c>
      <c r="O2787">
        <v>1.1479999999999999</v>
      </c>
      <c r="P2787">
        <v>1.1559999999999999</v>
      </c>
      <c r="Q2787">
        <v>1.1499999999999999</v>
      </c>
      <c r="R2787">
        <v>0.89</v>
      </c>
      <c r="S2787">
        <v>0.38900000000000001</v>
      </c>
    </row>
    <row r="2788" spans="1:19" x14ac:dyDescent="0.3">
      <c r="A2788">
        <v>240</v>
      </c>
      <c r="B2788">
        <v>-0.25900000000000001</v>
      </c>
      <c r="C2788">
        <v>-1.2589999999999999</v>
      </c>
      <c r="D2788">
        <v>-2.2559999999999998</v>
      </c>
      <c r="E2788">
        <v>-3.0680000000000001</v>
      </c>
      <c r="F2788">
        <v>-3.25</v>
      </c>
      <c r="G2788">
        <v>3.5</v>
      </c>
      <c r="H2788">
        <v>0.01</v>
      </c>
      <c r="I2788">
        <v>3.552</v>
      </c>
      <c r="J2788">
        <v>-0.26300000000000001</v>
      </c>
      <c r="K2788">
        <v>-1.2589999999999999</v>
      </c>
      <c r="L2788">
        <v>-2.2559999999999998</v>
      </c>
      <c r="M2788">
        <v>-3.0659999999999998</v>
      </c>
      <c r="N2788">
        <v>-3.25</v>
      </c>
      <c r="O2788">
        <v>1.1519999999999999</v>
      </c>
      <c r="P2788">
        <v>1.1559999999999999</v>
      </c>
      <c r="Q2788">
        <v>1.151</v>
      </c>
      <c r="R2788">
        <v>0.89100000000000001</v>
      </c>
      <c r="S2788">
        <v>0.39</v>
      </c>
    </row>
    <row r="2789" spans="1:19" x14ac:dyDescent="0.3">
      <c r="A2789">
        <v>300</v>
      </c>
      <c r="B2789">
        <v>-0.25900000000000001</v>
      </c>
      <c r="C2789">
        <v>-1.2589999999999999</v>
      </c>
      <c r="D2789">
        <v>-2.2559999999999998</v>
      </c>
      <c r="E2789">
        <v>-3.0680000000000001</v>
      </c>
      <c r="F2789">
        <v>-3.25</v>
      </c>
      <c r="G2789">
        <v>3.5</v>
      </c>
      <c r="H2789">
        <v>0.01</v>
      </c>
      <c r="I2789">
        <v>3.552</v>
      </c>
      <c r="J2789">
        <v>-0.26300000000000001</v>
      </c>
      <c r="K2789">
        <v>-1.2589999999999999</v>
      </c>
      <c r="L2789">
        <v>-2.2559999999999998</v>
      </c>
      <c r="M2789">
        <v>-3.0659999999999998</v>
      </c>
      <c r="N2789">
        <v>-3.25</v>
      </c>
      <c r="O2789">
        <v>1.1539999999999999</v>
      </c>
      <c r="P2789">
        <v>1.155</v>
      </c>
      <c r="Q2789">
        <v>1.1519999999999999</v>
      </c>
      <c r="R2789">
        <v>0.89200000000000002</v>
      </c>
      <c r="S2789">
        <v>0.39100000000000001</v>
      </c>
    </row>
    <row r="2790" spans="1:19" x14ac:dyDescent="0.3">
      <c r="A2790">
        <v>360</v>
      </c>
      <c r="B2790">
        <v>-0.25900000000000001</v>
      </c>
      <c r="C2790">
        <v>-1.2589999999999999</v>
      </c>
      <c r="D2790">
        <v>-2.2559999999999998</v>
      </c>
      <c r="E2790">
        <v>-3.0680000000000001</v>
      </c>
      <c r="F2790">
        <v>-3.25</v>
      </c>
      <c r="G2790">
        <v>3.5</v>
      </c>
      <c r="H2790">
        <v>0.01</v>
      </c>
      <c r="I2790">
        <v>3.552</v>
      </c>
      <c r="J2790">
        <v>-0.26200000000000001</v>
      </c>
      <c r="K2790">
        <v>-1.26</v>
      </c>
      <c r="L2790">
        <v>-2.2559999999999998</v>
      </c>
      <c r="M2790">
        <v>-3.0659999999999998</v>
      </c>
      <c r="N2790">
        <v>-3.25</v>
      </c>
      <c r="O2790">
        <v>1.1559999999999999</v>
      </c>
      <c r="P2790">
        <v>1.1539999999999999</v>
      </c>
      <c r="Q2790">
        <v>1.1519999999999999</v>
      </c>
      <c r="R2790">
        <v>0.89200000000000002</v>
      </c>
      <c r="S2790">
        <v>0.39300000000000002</v>
      </c>
    </row>
    <row r="2791" spans="1:19" x14ac:dyDescent="0.3">
      <c r="A2791">
        <v>420</v>
      </c>
      <c r="B2791">
        <v>-0.25900000000000001</v>
      </c>
      <c r="C2791">
        <v>-1.2589999999999999</v>
      </c>
      <c r="D2791">
        <v>-2.2559999999999998</v>
      </c>
      <c r="E2791">
        <v>-3.0680000000000001</v>
      </c>
      <c r="F2791">
        <v>-3.25</v>
      </c>
      <c r="G2791">
        <v>3.5</v>
      </c>
      <c r="H2791">
        <v>0.01</v>
      </c>
      <c r="I2791">
        <v>3.552</v>
      </c>
      <c r="J2791">
        <v>-0.26100000000000001</v>
      </c>
      <c r="K2791">
        <v>-1.26</v>
      </c>
      <c r="L2791">
        <v>-2.2559999999999998</v>
      </c>
      <c r="M2791">
        <v>-3.0649999999999999</v>
      </c>
      <c r="N2791">
        <v>-3.25</v>
      </c>
      <c r="O2791">
        <v>1.1579999999999999</v>
      </c>
      <c r="P2791">
        <v>1.153</v>
      </c>
      <c r="Q2791">
        <v>1.1519999999999999</v>
      </c>
      <c r="R2791">
        <v>0.89200000000000002</v>
      </c>
      <c r="S2791">
        <v>0.39400000000000002</v>
      </c>
    </row>
    <row r="2792" spans="1:19" x14ac:dyDescent="0.3">
      <c r="A2792">
        <v>480</v>
      </c>
      <c r="B2792">
        <v>-0.25900000000000001</v>
      </c>
      <c r="C2792">
        <v>-1.2589999999999999</v>
      </c>
      <c r="D2792">
        <v>-2.2559999999999998</v>
      </c>
      <c r="E2792">
        <v>-3.0680000000000001</v>
      </c>
      <c r="F2792">
        <v>-3.25</v>
      </c>
      <c r="G2792">
        <v>3.5</v>
      </c>
      <c r="H2792">
        <v>0.01</v>
      </c>
      <c r="I2792">
        <v>3.552</v>
      </c>
      <c r="J2792">
        <v>-0.26</v>
      </c>
      <c r="K2792">
        <v>-1.2609999999999999</v>
      </c>
      <c r="L2792">
        <v>-2.2559999999999998</v>
      </c>
      <c r="M2792">
        <v>-3.0649999999999999</v>
      </c>
      <c r="N2792">
        <v>-3.25</v>
      </c>
      <c r="O2792">
        <v>1.159</v>
      </c>
      <c r="P2792">
        <v>1.153</v>
      </c>
      <c r="Q2792">
        <v>1.1519999999999999</v>
      </c>
      <c r="R2792">
        <v>0.89200000000000002</v>
      </c>
      <c r="S2792">
        <v>0.39500000000000002</v>
      </c>
    </row>
    <row r="2793" spans="1:19" x14ac:dyDescent="0.3">
      <c r="A2793">
        <v>540</v>
      </c>
      <c r="B2793">
        <v>-0.25900000000000001</v>
      </c>
      <c r="C2793">
        <v>-1.2589999999999999</v>
      </c>
      <c r="D2793">
        <v>-2.2559999999999998</v>
      </c>
      <c r="E2793">
        <v>-3.0680000000000001</v>
      </c>
      <c r="F2793">
        <v>-3.25</v>
      </c>
      <c r="G2793">
        <v>3.5</v>
      </c>
      <c r="H2793">
        <v>0.01</v>
      </c>
      <c r="I2793">
        <v>3.552</v>
      </c>
      <c r="J2793">
        <v>-0.25900000000000001</v>
      </c>
      <c r="K2793">
        <v>-1.2609999999999999</v>
      </c>
      <c r="L2793">
        <v>-2.2559999999999998</v>
      </c>
      <c r="M2793">
        <v>-3.0649999999999999</v>
      </c>
      <c r="N2793">
        <v>-3.25</v>
      </c>
      <c r="O2793">
        <v>1.161</v>
      </c>
      <c r="P2793">
        <v>1.153</v>
      </c>
      <c r="Q2793">
        <v>1.1519999999999999</v>
      </c>
      <c r="R2793">
        <v>0.89200000000000002</v>
      </c>
      <c r="S2793">
        <v>0.39500000000000002</v>
      </c>
    </row>
    <row r="2794" spans="1:19" x14ac:dyDescent="0.3">
      <c r="A2794">
        <v>600</v>
      </c>
      <c r="B2794">
        <v>-0.25900000000000001</v>
      </c>
      <c r="C2794">
        <v>-1.2589999999999999</v>
      </c>
      <c r="D2794">
        <v>-2.2559999999999998</v>
      </c>
      <c r="E2794">
        <v>-3.0680000000000001</v>
      </c>
      <c r="F2794">
        <v>-3.25</v>
      </c>
      <c r="G2794">
        <v>3.5</v>
      </c>
      <c r="H2794">
        <v>0.01</v>
      </c>
      <c r="I2794">
        <v>3.552</v>
      </c>
      <c r="J2794">
        <v>-0.25800000000000001</v>
      </c>
      <c r="K2794">
        <v>-1.2609999999999999</v>
      </c>
      <c r="L2794">
        <v>-2.2559999999999998</v>
      </c>
      <c r="M2794">
        <v>-3.0649999999999999</v>
      </c>
      <c r="N2794">
        <v>-3.25</v>
      </c>
      <c r="O2794">
        <v>1.1619999999999999</v>
      </c>
      <c r="P2794">
        <v>1.1539999999999999</v>
      </c>
      <c r="Q2794">
        <v>1.151</v>
      </c>
      <c r="R2794">
        <v>0.89300000000000002</v>
      </c>
      <c r="S2794">
        <v>0.39500000000000002</v>
      </c>
    </row>
    <row r="2796" spans="1:19" x14ac:dyDescent="0.3">
      <c r="A2796" t="s">
        <v>0</v>
      </c>
      <c r="B2796" t="s">
        <v>216</v>
      </c>
    </row>
    <row r="2797" spans="1:19" x14ac:dyDescent="0.3">
      <c r="A2797">
        <v>0</v>
      </c>
      <c r="B2797">
        <v>-0.25900000000000001</v>
      </c>
      <c r="C2797">
        <v>-1.2589999999999999</v>
      </c>
      <c r="D2797">
        <v>-2.2559999999999998</v>
      </c>
      <c r="E2797">
        <v>-3.0680000000000001</v>
      </c>
      <c r="F2797">
        <v>-3.25</v>
      </c>
      <c r="G2797">
        <v>3.5</v>
      </c>
      <c r="H2797">
        <v>0.01</v>
      </c>
      <c r="I2797">
        <v>3.3460000000000001</v>
      </c>
      <c r="J2797">
        <v>-0.25900000000000001</v>
      </c>
      <c r="K2797">
        <v>-1.2589999999999999</v>
      </c>
      <c r="L2797">
        <v>-2.2559999999999998</v>
      </c>
      <c r="M2797">
        <v>-3.0680000000000001</v>
      </c>
      <c r="N2797">
        <v>-3.25</v>
      </c>
      <c r="O2797">
        <v>1.131</v>
      </c>
      <c r="P2797">
        <v>1.131</v>
      </c>
      <c r="Q2797">
        <v>1.1259999999999999</v>
      </c>
      <c r="R2797">
        <v>0.876</v>
      </c>
      <c r="S2797">
        <v>0.38500000000000001</v>
      </c>
    </row>
    <row r="2798" spans="1:19" x14ac:dyDescent="0.3">
      <c r="A2798">
        <v>60</v>
      </c>
      <c r="B2798">
        <v>-0.25900000000000001</v>
      </c>
      <c r="C2798">
        <v>-1.2589999999999999</v>
      </c>
      <c r="D2798">
        <v>-2.2559999999999998</v>
      </c>
      <c r="E2798">
        <v>-3.0680000000000001</v>
      </c>
      <c r="F2798">
        <v>-3.25</v>
      </c>
      <c r="G2798">
        <v>3.5</v>
      </c>
      <c r="H2798">
        <v>0.01</v>
      </c>
      <c r="I2798">
        <v>3.3460000000000001</v>
      </c>
      <c r="J2798">
        <v>-0.26200000000000001</v>
      </c>
      <c r="K2798">
        <v>-1.2589999999999999</v>
      </c>
      <c r="L2798">
        <v>-2.2559999999999998</v>
      </c>
      <c r="M2798">
        <v>-3.0680000000000001</v>
      </c>
      <c r="N2798">
        <v>-3.2469999999999999</v>
      </c>
      <c r="O2798">
        <v>1.139</v>
      </c>
      <c r="P2798">
        <v>1.147</v>
      </c>
      <c r="Q2798">
        <v>1.1419999999999999</v>
      </c>
      <c r="R2798">
        <v>0.88400000000000001</v>
      </c>
      <c r="S2798">
        <v>0.379</v>
      </c>
    </row>
    <row r="2799" spans="1:19" x14ac:dyDescent="0.3">
      <c r="A2799">
        <v>120</v>
      </c>
      <c r="B2799">
        <v>-0.25900000000000001</v>
      </c>
      <c r="C2799">
        <v>-1.2589999999999999</v>
      </c>
      <c r="D2799">
        <v>-2.2559999999999998</v>
      </c>
      <c r="E2799">
        <v>-3.0680000000000001</v>
      </c>
      <c r="F2799">
        <v>-3.25</v>
      </c>
      <c r="G2799">
        <v>3.5</v>
      </c>
      <c r="H2799">
        <v>0.01</v>
      </c>
      <c r="I2799">
        <v>3.3460000000000001</v>
      </c>
      <c r="J2799">
        <v>-0.26300000000000001</v>
      </c>
      <c r="K2799">
        <v>-1.2589999999999999</v>
      </c>
      <c r="L2799">
        <v>-2.2559999999999998</v>
      </c>
      <c r="M2799">
        <v>-3.0670000000000002</v>
      </c>
      <c r="N2799">
        <v>-3.2440000000000002</v>
      </c>
      <c r="O2799">
        <v>1.145</v>
      </c>
      <c r="P2799">
        <v>1.153</v>
      </c>
      <c r="Q2799">
        <v>1.1479999999999999</v>
      </c>
      <c r="R2799">
        <v>0.88700000000000001</v>
      </c>
      <c r="S2799">
        <v>0.373</v>
      </c>
    </row>
    <row r="2800" spans="1:19" x14ac:dyDescent="0.3">
      <c r="A2800">
        <v>180</v>
      </c>
      <c r="B2800">
        <v>-0.25900000000000001</v>
      </c>
      <c r="C2800">
        <v>-1.2589999999999999</v>
      </c>
      <c r="D2800">
        <v>-2.2559999999999998</v>
      </c>
      <c r="E2800">
        <v>-3.0680000000000001</v>
      </c>
      <c r="F2800">
        <v>-3.25</v>
      </c>
      <c r="G2800">
        <v>3.5</v>
      </c>
      <c r="H2800">
        <v>0.01</v>
      </c>
      <c r="I2800">
        <v>3.3460000000000001</v>
      </c>
      <c r="J2800">
        <v>-0.26300000000000001</v>
      </c>
      <c r="K2800">
        <v>-1.2589999999999999</v>
      </c>
      <c r="L2800">
        <v>-2.2559999999999998</v>
      </c>
      <c r="M2800">
        <v>-3.0659999999999998</v>
      </c>
      <c r="N2800">
        <v>-3.2410000000000001</v>
      </c>
      <c r="O2800">
        <v>1.1479999999999999</v>
      </c>
      <c r="P2800">
        <v>1.1559999999999999</v>
      </c>
      <c r="Q2800">
        <v>1.1499999999999999</v>
      </c>
      <c r="R2800">
        <v>0.88900000000000001</v>
      </c>
      <c r="S2800">
        <v>0.36799999999999999</v>
      </c>
    </row>
    <row r="2801" spans="1:19" x14ac:dyDescent="0.3">
      <c r="A2801">
        <v>240</v>
      </c>
      <c r="B2801">
        <v>-0.25900000000000001</v>
      </c>
      <c r="C2801">
        <v>-1.2589999999999999</v>
      </c>
      <c r="D2801">
        <v>-2.2559999999999998</v>
      </c>
      <c r="E2801">
        <v>-3.0680000000000001</v>
      </c>
      <c r="F2801">
        <v>-3.25</v>
      </c>
      <c r="G2801">
        <v>3.5</v>
      </c>
      <c r="H2801">
        <v>0.01</v>
      </c>
      <c r="I2801">
        <v>3.3460000000000001</v>
      </c>
      <c r="J2801">
        <v>-0.26300000000000001</v>
      </c>
      <c r="K2801">
        <v>-1.2589999999999999</v>
      </c>
      <c r="L2801">
        <v>-2.2559999999999998</v>
      </c>
      <c r="M2801">
        <v>-3.0659999999999998</v>
      </c>
      <c r="N2801">
        <v>-3.238</v>
      </c>
      <c r="O2801">
        <v>1.1519999999999999</v>
      </c>
      <c r="P2801">
        <v>1.1559999999999999</v>
      </c>
      <c r="Q2801">
        <v>1.1519999999999999</v>
      </c>
      <c r="R2801">
        <v>0.89200000000000002</v>
      </c>
      <c r="S2801">
        <v>0.36299999999999999</v>
      </c>
    </row>
    <row r="2802" spans="1:19" x14ac:dyDescent="0.3">
      <c r="A2802">
        <v>300</v>
      </c>
      <c r="B2802">
        <v>-0.25900000000000001</v>
      </c>
      <c r="C2802">
        <v>-1.2589999999999999</v>
      </c>
      <c r="D2802">
        <v>-2.2559999999999998</v>
      </c>
      <c r="E2802">
        <v>-3.0680000000000001</v>
      </c>
      <c r="F2802">
        <v>-3.25</v>
      </c>
      <c r="G2802">
        <v>3.5</v>
      </c>
      <c r="H2802">
        <v>0.01</v>
      </c>
      <c r="I2802">
        <v>3.3460000000000001</v>
      </c>
      <c r="J2802">
        <v>-0.26300000000000001</v>
      </c>
      <c r="K2802">
        <v>-1.2589999999999999</v>
      </c>
      <c r="L2802">
        <v>-2.2559999999999998</v>
      </c>
      <c r="M2802">
        <v>-3.0659999999999998</v>
      </c>
      <c r="N2802">
        <v>-3.2349999999999999</v>
      </c>
      <c r="O2802">
        <v>1.1539999999999999</v>
      </c>
      <c r="P2802">
        <v>1.155</v>
      </c>
      <c r="Q2802">
        <v>1.151</v>
      </c>
      <c r="R2802">
        <v>0.89400000000000002</v>
      </c>
      <c r="S2802">
        <v>0.36099999999999999</v>
      </c>
    </row>
    <row r="2803" spans="1:19" x14ac:dyDescent="0.3">
      <c r="A2803">
        <v>360</v>
      </c>
      <c r="B2803">
        <v>-0.25900000000000001</v>
      </c>
      <c r="C2803">
        <v>-1.2589999999999999</v>
      </c>
      <c r="D2803">
        <v>-2.2559999999999998</v>
      </c>
      <c r="E2803">
        <v>-3.0680000000000001</v>
      </c>
      <c r="F2803">
        <v>-3.25</v>
      </c>
      <c r="G2803">
        <v>3.5</v>
      </c>
      <c r="H2803">
        <v>0.01</v>
      </c>
      <c r="I2803">
        <v>3.3460000000000001</v>
      </c>
      <c r="J2803">
        <v>-0.26200000000000001</v>
      </c>
      <c r="K2803">
        <v>-1.26</v>
      </c>
      <c r="L2803">
        <v>-2.2559999999999998</v>
      </c>
      <c r="M2803">
        <v>-3.0659999999999998</v>
      </c>
      <c r="N2803">
        <v>-3.2320000000000002</v>
      </c>
      <c r="O2803">
        <v>1.1559999999999999</v>
      </c>
      <c r="P2803">
        <v>1.1539999999999999</v>
      </c>
      <c r="Q2803">
        <v>1.1519999999999999</v>
      </c>
      <c r="R2803">
        <v>0.89300000000000002</v>
      </c>
      <c r="S2803">
        <v>0.35899999999999999</v>
      </c>
    </row>
    <row r="2804" spans="1:19" x14ac:dyDescent="0.3">
      <c r="A2804">
        <v>420</v>
      </c>
      <c r="B2804">
        <v>-0.25900000000000001</v>
      </c>
      <c r="C2804">
        <v>-1.2589999999999999</v>
      </c>
      <c r="D2804">
        <v>-2.2559999999999998</v>
      </c>
      <c r="E2804">
        <v>-3.0680000000000001</v>
      </c>
      <c r="F2804">
        <v>-3.25</v>
      </c>
      <c r="G2804">
        <v>3.5</v>
      </c>
      <c r="H2804">
        <v>0.01</v>
      </c>
      <c r="I2804">
        <v>3.3460000000000001</v>
      </c>
      <c r="J2804">
        <v>-0.26100000000000001</v>
      </c>
      <c r="K2804">
        <v>-1.26</v>
      </c>
      <c r="L2804">
        <v>-2.2559999999999998</v>
      </c>
      <c r="M2804">
        <v>-3.0649999999999999</v>
      </c>
      <c r="N2804">
        <v>-3.2290000000000001</v>
      </c>
      <c r="O2804">
        <v>1.1579999999999999</v>
      </c>
      <c r="P2804">
        <v>1.153</v>
      </c>
      <c r="Q2804">
        <v>1.153</v>
      </c>
      <c r="R2804">
        <v>0.89</v>
      </c>
      <c r="S2804">
        <v>0.35699999999999998</v>
      </c>
    </row>
    <row r="2805" spans="1:19" x14ac:dyDescent="0.3">
      <c r="A2805">
        <v>480</v>
      </c>
      <c r="B2805">
        <v>-0.25900000000000001</v>
      </c>
      <c r="C2805">
        <v>-1.2589999999999999</v>
      </c>
      <c r="D2805">
        <v>-2.2559999999999998</v>
      </c>
      <c r="E2805">
        <v>-3.0680000000000001</v>
      </c>
      <c r="F2805">
        <v>-3.25</v>
      </c>
      <c r="G2805">
        <v>3.5</v>
      </c>
      <c r="H2805">
        <v>0.01</v>
      </c>
      <c r="I2805">
        <v>3.3460000000000001</v>
      </c>
      <c r="J2805">
        <v>-0.26</v>
      </c>
      <c r="K2805">
        <v>-1.2609999999999999</v>
      </c>
      <c r="L2805">
        <v>-2.2559999999999998</v>
      </c>
      <c r="M2805">
        <v>-3.0640000000000001</v>
      </c>
      <c r="N2805">
        <v>-3.226</v>
      </c>
      <c r="O2805">
        <v>1.159</v>
      </c>
      <c r="P2805">
        <v>1.153</v>
      </c>
      <c r="Q2805">
        <v>1.1519999999999999</v>
      </c>
      <c r="R2805">
        <v>0.88600000000000001</v>
      </c>
      <c r="S2805">
        <v>0.35499999999999998</v>
      </c>
    </row>
    <row r="2806" spans="1:19" x14ac:dyDescent="0.3">
      <c r="A2806">
        <v>540</v>
      </c>
      <c r="B2806">
        <v>-0.25900000000000001</v>
      </c>
      <c r="C2806">
        <v>-1.2589999999999999</v>
      </c>
      <c r="D2806">
        <v>-2.2559999999999998</v>
      </c>
      <c r="E2806">
        <v>-3.0680000000000001</v>
      </c>
      <c r="F2806">
        <v>-3.25</v>
      </c>
      <c r="G2806">
        <v>3.5</v>
      </c>
      <c r="H2806">
        <v>0.01</v>
      </c>
      <c r="I2806">
        <v>3.3460000000000001</v>
      </c>
      <c r="J2806">
        <v>-0.25900000000000001</v>
      </c>
      <c r="K2806">
        <v>-1.2609999999999999</v>
      </c>
      <c r="L2806">
        <v>-2.2559999999999998</v>
      </c>
      <c r="M2806">
        <v>-3.0619999999999998</v>
      </c>
      <c r="N2806">
        <v>-3.2229999999999999</v>
      </c>
      <c r="O2806">
        <v>1.161</v>
      </c>
      <c r="P2806">
        <v>1.153</v>
      </c>
      <c r="Q2806">
        <v>1.1519999999999999</v>
      </c>
      <c r="R2806">
        <v>0.88300000000000001</v>
      </c>
      <c r="S2806">
        <v>0.35299999999999998</v>
      </c>
    </row>
    <row r="2807" spans="1:19" x14ac:dyDescent="0.3">
      <c r="A2807">
        <v>600</v>
      </c>
      <c r="B2807">
        <v>-0.25900000000000001</v>
      </c>
      <c r="C2807">
        <v>-1.2589999999999999</v>
      </c>
      <c r="D2807">
        <v>-2.2559999999999998</v>
      </c>
      <c r="E2807">
        <v>-3.0680000000000001</v>
      </c>
      <c r="F2807">
        <v>-3.25</v>
      </c>
      <c r="G2807">
        <v>3.5</v>
      </c>
      <c r="H2807">
        <v>0.01</v>
      </c>
      <c r="I2807">
        <v>3.3460000000000001</v>
      </c>
      <c r="J2807">
        <v>-0.25800000000000001</v>
      </c>
      <c r="K2807">
        <v>-1.2609999999999999</v>
      </c>
      <c r="L2807">
        <v>-2.2559999999999998</v>
      </c>
      <c r="M2807">
        <v>-3.06</v>
      </c>
      <c r="N2807">
        <v>-3.22</v>
      </c>
      <c r="O2807">
        <v>1.1619999999999999</v>
      </c>
      <c r="P2807">
        <v>1.1539999999999999</v>
      </c>
      <c r="Q2807">
        <v>1.151</v>
      </c>
      <c r="R2807">
        <v>0.879</v>
      </c>
      <c r="S2807">
        <v>0.35099999999999998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6A104-F848-4D54-B8CB-92CCB2082792}">
  <dimension ref="A1:A5669"/>
  <sheetViews>
    <sheetView workbookViewId="0">
      <selection activeCell="D10" sqref="D10"/>
    </sheetView>
  </sheetViews>
  <sheetFormatPr defaultRowHeight="14" x14ac:dyDescent="0.3"/>
  <sheetData>
    <row r="1" spans="1:1" x14ac:dyDescent="0.3">
      <c r="A1" t="s">
        <v>433</v>
      </c>
    </row>
    <row r="2" spans="1:1" x14ac:dyDescent="0.3">
      <c r="A2" t="s">
        <v>757</v>
      </c>
    </row>
    <row r="3" spans="1:1" x14ac:dyDescent="0.3">
      <c r="A3" t="s">
        <v>3015</v>
      </c>
    </row>
    <row r="4" spans="1:1" x14ac:dyDescent="0.3">
      <c r="A4" t="s">
        <v>3016</v>
      </c>
    </row>
    <row r="5" spans="1:1" x14ac:dyDescent="0.3">
      <c r="A5" t="s">
        <v>760</v>
      </c>
    </row>
    <row r="6" spans="1:1" x14ac:dyDescent="0.3">
      <c r="A6">
        <f>-3.24 -0.003</f>
        <v>-3.2430000000000003</v>
      </c>
    </row>
    <row r="7" spans="1:1" x14ac:dyDescent="0.3">
      <c r="A7">
        <f>-3.24 -3.243 -3.246 -3.249 -3.252 -3.255 -3.258 -3.261 -3.264 -3.267 -3.27</f>
        <v>-35.805</v>
      </c>
    </row>
    <row r="8" spans="1:1" x14ac:dyDescent="0.3">
      <c r="A8" t="s">
        <v>846</v>
      </c>
    </row>
    <row r="9" spans="1:1" x14ac:dyDescent="0.3">
      <c r="A9">
        <f>-0.685  -0.688  -0.691  -0.693  -0.696  -0.699  -0.702  -0.705  -0.708  -0.711  -0.714</f>
        <v>-7.6920000000000002</v>
      </c>
    </row>
    <row r="10" spans="1:1" x14ac:dyDescent="0.3">
      <c r="A10">
        <f>-1.686  -1.686  -1.686  -1.686  -1.685  -1.685  -1.685  -1.686  -1.686  -1.687  -1.688</f>
        <v>-18.545999999999999</v>
      </c>
    </row>
    <row r="11" spans="1:1" x14ac:dyDescent="0.3">
      <c r="A11">
        <f>-2.681  -2.681  -2.681  -2.68  -2.68  -2.681  -2.68  -2.68  -2.68  -2.681  -2.681</f>
        <v>-29.486000000000001</v>
      </c>
    </row>
    <row r="12" spans="1:1" x14ac:dyDescent="0.3">
      <c r="A12">
        <f>-3.21  -3.21  -3.21  -3.21  -3.208  -3.209  -3.21  -3.213  -3.216  -3.219  -3.222</f>
        <v>-35.337000000000003</v>
      </c>
    </row>
    <row r="13" spans="1:1" x14ac:dyDescent="0.3">
      <c r="A13">
        <f>-3.24  -3.243  -3.246  -3.249  -3.252  -3.255  -3.258  -3.261  -3.264  -3.267  -3.27</f>
        <v>-35.805</v>
      </c>
    </row>
    <row r="15" spans="1:1" x14ac:dyDescent="0.3">
      <c r="A15" t="s">
        <v>847</v>
      </c>
    </row>
    <row r="16" spans="1:1" x14ac:dyDescent="0.3">
      <c r="A16" t="s">
        <v>3017</v>
      </c>
    </row>
    <row r="17" spans="1:1" x14ac:dyDescent="0.3">
      <c r="A17" t="s">
        <v>3018</v>
      </c>
    </row>
    <row r="18" spans="1:1" x14ac:dyDescent="0.3">
      <c r="A18" t="s">
        <v>3019</v>
      </c>
    </row>
    <row r="19" spans="1:1" x14ac:dyDescent="0.3">
      <c r="A19" t="s">
        <v>3020</v>
      </c>
    </row>
    <row r="20" spans="1:1" x14ac:dyDescent="0.3">
      <c r="A20" t="s">
        <v>3021</v>
      </c>
    </row>
    <row r="22" spans="1:1" x14ac:dyDescent="0.3">
      <c r="A22" t="s">
        <v>848</v>
      </c>
    </row>
    <row r="23" spans="1:1" x14ac:dyDescent="0.3">
      <c r="A23" t="s">
        <v>3022</v>
      </c>
    </row>
    <row r="24" spans="1:1" x14ac:dyDescent="0.3">
      <c r="A24" t="s">
        <v>3023</v>
      </c>
    </row>
    <row r="25" spans="1:1" x14ac:dyDescent="0.3">
      <c r="A25" t="s">
        <v>3024</v>
      </c>
    </row>
    <row r="26" spans="1:1" x14ac:dyDescent="0.3">
      <c r="A26" t="s">
        <v>3025</v>
      </c>
    </row>
    <row r="27" spans="1:1" x14ac:dyDescent="0.3">
      <c r="A27" t="s">
        <v>3026</v>
      </c>
    </row>
    <row r="29" spans="1:1" x14ac:dyDescent="0.3">
      <c r="A29" t="s">
        <v>771</v>
      </c>
    </row>
    <row r="30" spans="1:1" x14ac:dyDescent="0.3">
      <c r="A30" t="s">
        <v>3027</v>
      </c>
    </row>
    <row r="31" spans="1:1" x14ac:dyDescent="0.3">
      <c r="A31" t="s">
        <v>3027</v>
      </c>
    </row>
    <row r="32" spans="1:1" x14ac:dyDescent="0.3">
      <c r="A32" t="s">
        <v>3027</v>
      </c>
    </row>
    <row r="33" spans="1:1" x14ac:dyDescent="0.3">
      <c r="A33" t="s">
        <v>3027</v>
      </c>
    </row>
    <row r="34" spans="1:1" x14ac:dyDescent="0.3">
      <c r="A34" t="s">
        <v>3027</v>
      </c>
    </row>
    <row r="36" spans="1:1" x14ac:dyDescent="0.3">
      <c r="A36" t="s">
        <v>434</v>
      </c>
    </row>
    <row r="37" spans="1:1" x14ac:dyDescent="0.3">
      <c r="A37" t="s">
        <v>757</v>
      </c>
    </row>
    <row r="38" spans="1:1" x14ac:dyDescent="0.3">
      <c r="A38" t="s">
        <v>3015</v>
      </c>
    </row>
    <row r="39" spans="1:1" x14ac:dyDescent="0.3">
      <c r="A39" t="s">
        <v>3016</v>
      </c>
    </row>
    <row r="40" spans="1:1" x14ac:dyDescent="0.3">
      <c r="A40" t="s">
        <v>760</v>
      </c>
    </row>
    <row r="41" spans="1:1" x14ac:dyDescent="0.3">
      <c r="A41" t="s">
        <v>773</v>
      </c>
    </row>
    <row r="42" spans="1:1" x14ac:dyDescent="0.3">
      <c r="A42">
        <f>-3.24 -3.24 -3.24 -3.24 -3.24 -3.24 -3.24 -3.24 -3.24 -3.24 -3.24</f>
        <v>-35.640000000000015</v>
      </c>
    </row>
    <row r="43" spans="1:1" x14ac:dyDescent="0.3">
      <c r="A43" t="s">
        <v>846</v>
      </c>
    </row>
    <row r="44" spans="1:1" x14ac:dyDescent="0.3">
      <c r="A44">
        <f>-0.685  -0.688  -0.691  -0.693  -0.696  -0.699  -0.702  -0.705  -0.708  -0.711  -0.714</f>
        <v>-7.6920000000000002</v>
      </c>
    </row>
    <row r="45" spans="1:1" x14ac:dyDescent="0.3">
      <c r="A45">
        <f>-1.686  -1.686  -1.686  -1.686  -1.685  -1.685  -1.686  -1.686  -1.686  -1.687  -1.688</f>
        <v>-18.547000000000001</v>
      </c>
    </row>
    <row r="46" spans="1:1" x14ac:dyDescent="0.3">
      <c r="A46">
        <f>-2.681  -2.681  -2.68  -2.68  -2.68  -2.681  -2.68  -2.681  -2.68  -2.68  -2.68</f>
        <v>-29.483999999999998</v>
      </c>
    </row>
    <row r="47" spans="1:1" x14ac:dyDescent="0.3">
      <c r="A47">
        <f>-3.21  -3.21  -3.21  -3.21  -3.209  -3.21  -3.209  -3.21  -3.21  -3.21  -3.209</f>
        <v>-35.307000000000002</v>
      </c>
    </row>
    <row r="48" spans="1:1" x14ac:dyDescent="0.3">
      <c r="A48">
        <f>-3.24  -3.24  -3.24  -3.24  -3.24  -3.24  -3.24  -3.24  -3.24  -3.24  -3.24</f>
        <v>-35.640000000000015</v>
      </c>
    </row>
    <row r="50" spans="1:1" x14ac:dyDescent="0.3">
      <c r="A50" t="s">
        <v>847</v>
      </c>
    </row>
    <row r="51" spans="1:1" x14ac:dyDescent="0.3">
      <c r="A51" t="s">
        <v>3017</v>
      </c>
    </row>
    <row r="52" spans="1:1" x14ac:dyDescent="0.3">
      <c r="A52" t="s">
        <v>3028</v>
      </c>
    </row>
    <row r="53" spans="1:1" x14ac:dyDescent="0.3">
      <c r="A53" t="s">
        <v>3029</v>
      </c>
    </row>
    <row r="54" spans="1:1" x14ac:dyDescent="0.3">
      <c r="A54" t="s">
        <v>3030</v>
      </c>
    </row>
    <row r="55" spans="1:1" x14ac:dyDescent="0.3">
      <c r="A55" t="s">
        <v>3031</v>
      </c>
    </row>
    <row r="57" spans="1:1" x14ac:dyDescent="0.3">
      <c r="A57" t="s">
        <v>848</v>
      </c>
    </row>
    <row r="58" spans="1:1" x14ac:dyDescent="0.3">
      <c r="A58" t="s">
        <v>3022</v>
      </c>
    </row>
    <row r="59" spans="1:1" x14ac:dyDescent="0.3">
      <c r="A59" t="s">
        <v>3032</v>
      </c>
    </row>
    <row r="60" spans="1:1" x14ac:dyDescent="0.3">
      <c r="A60" t="s">
        <v>3033</v>
      </c>
    </row>
    <row r="61" spans="1:1" x14ac:dyDescent="0.3">
      <c r="A61" t="s">
        <v>3034</v>
      </c>
    </row>
    <row r="62" spans="1:1" x14ac:dyDescent="0.3">
      <c r="A62" t="s">
        <v>3035</v>
      </c>
    </row>
    <row r="64" spans="1:1" x14ac:dyDescent="0.3">
      <c r="A64" t="s">
        <v>771</v>
      </c>
    </row>
    <row r="65" spans="1:1" x14ac:dyDescent="0.3">
      <c r="A65" t="s">
        <v>3036</v>
      </c>
    </row>
    <row r="66" spans="1:1" x14ac:dyDescent="0.3">
      <c r="A66" t="s">
        <v>3036</v>
      </c>
    </row>
    <row r="67" spans="1:1" x14ac:dyDescent="0.3">
      <c r="A67" t="s">
        <v>3036</v>
      </c>
    </row>
    <row r="68" spans="1:1" x14ac:dyDescent="0.3">
      <c r="A68" t="s">
        <v>3036</v>
      </c>
    </row>
    <row r="69" spans="1:1" x14ac:dyDescent="0.3">
      <c r="A69" t="s">
        <v>3036</v>
      </c>
    </row>
    <row r="71" spans="1:1" x14ac:dyDescent="0.3">
      <c r="A71" t="s">
        <v>435</v>
      </c>
    </row>
    <row r="72" spans="1:1" x14ac:dyDescent="0.3">
      <c r="A72" t="s">
        <v>757</v>
      </c>
    </row>
    <row r="73" spans="1:1" x14ac:dyDescent="0.3">
      <c r="A73" t="s">
        <v>3015</v>
      </c>
    </row>
    <row r="74" spans="1:1" x14ac:dyDescent="0.3">
      <c r="A74" t="s">
        <v>3016</v>
      </c>
    </row>
    <row r="75" spans="1:1" x14ac:dyDescent="0.3">
      <c r="A75" t="s">
        <v>760</v>
      </c>
    </row>
    <row r="76" spans="1:1" x14ac:dyDescent="0.3">
      <c r="A76" t="s">
        <v>774</v>
      </c>
    </row>
    <row r="77" spans="1:1" x14ac:dyDescent="0.3">
      <c r="A77">
        <f>-3.24 -3.237 -3.234 -3.231 -3.228 -3.225 -3.222 -3.219 -3.216 -3.213 -3.21</f>
        <v>-35.475000000000009</v>
      </c>
    </row>
    <row r="78" spans="1:1" x14ac:dyDescent="0.3">
      <c r="A78" t="s">
        <v>846</v>
      </c>
    </row>
    <row r="79" spans="1:1" x14ac:dyDescent="0.3">
      <c r="A79">
        <f>-0.685  -0.688  -0.691  -0.693  -0.696  -0.699  -0.702  -0.705  -0.708  -0.711  -0.714</f>
        <v>-7.6920000000000002</v>
      </c>
    </row>
    <row r="80" spans="1:1" x14ac:dyDescent="0.3">
      <c r="A80">
        <f>-1.686  -1.685  -1.686  -1.686  -1.685  -1.685  -1.686  -1.686  -1.686  -1.687  -1.688</f>
        <v>-18.545999999999999</v>
      </c>
    </row>
    <row r="81" spans="1:1" x14ac:dyDescent="0.3">
      <c r="A81">
        <f>-2.681  -2.681  -2.68  -2.681  -2.68  -2.68  -2.681  -2.681  -2.681  -2.68  -2.68</f>
        <v>-29.486000000000001</v>
      </c>
    </row>
    <row r="82" spans="1:1" x14ac:dyDescent="0.3">
      <c r="A82">
        <f>-3.21  -3.21  -3.21  -3.21  -3.21  -3.21  -3.208  -3.205  -3.202  -3.199  -3.195</f>
        <v>-35.268999999999998</v>
      </c>
    </row>
    <row r="83" spans="1:1" x14ac:dyDescent="0.3">
      <c r="A83">
        <f>-3.24  -3.237  -3.234  -3.231  -3.228  -3.225  -3.222  -3.219  -3.216  -3.213  -3.21</f>
        <v>-35.475000000000009</v>
      </c>
    </row>
    <row r="85" spans="1:1" x14ac:dyDescent="0.3">
      <c r="A85" t="s">
        <v>847</v>
      </c>
    </row>
    <row r="86" spans="1:1" x14ac:dyDescent="0.3">
      <c r="A86" t="s">
        <v>3017</v>
      </c>
    </row>
    <row r="87" spans="1:1" x14ac:dyDescent="0.3">
      <c r="A87" t="s">
        <v>3028</v>
      </c>
    </row>
    <row r="88" spans="1:1" x14ac:dyDescent="0.3">
      <c r="A88" t="s">
        <v>3037</v>
      </c>
    </row>
    <row r="89" spans="1:1" x14ac:dyDescent="0.3">
      <c r="A89" t="s">
        <v>3038</v>
      </c>
    </row>
    <row r="90" spans="1:1" x14ac:dyDescent="0.3">
      <c r="A90" t="s">
        <v>3039</v>
      </c>
    </row>
    <row r="92" spans="1:1" x14ac:dyDescent="0.3">
      <c r="A92" t="s">
        <v>848</v>
      </c>
    </row>
    <row r="93" spans="1:1" x14ac:dyDescent="0.3">
      <c r="A93" t="s">
        <v>3040</v>
      </c>
    </row>
    <row r="94" spans="1:1" x14ac:dyDescent="0.3">
      <c r="A94" t="s">
        <v>3041</v>
      </c>
    </row>
    <row r="95" spans="1:1" x14ac:dyDescent="0.3">
      <c r="A95" t="s">
        <v>3033</v>
      </c>
    </row>
    <row r="96" spans="1:1" x14ac:dyDescent="0.3">
      <c r="A96" t="s">
        <v>3042</v>
      </c>
    </row>
    <row r="97" spans="1:1" x14ac:dyDescent="0.3">
      <c r="A97" t="s">
        <v>3043</v>
      </c>
    </row>
    <row r="99" spans="1:1" x14ac:dyDescent="0.3">
      <c r="A99" t="s">
        <v>771</v>
      </c>
    </row>
    <row r="100" spans="1:1" x14ac:dyDescent="0.3">
      <c r="A100" t="s">
        <v>3044</v>
      </c>
    </row>
    <row r="101" spans="1:1" x14ac:dyDescent="0.3">
      <c r="A101" t="s">
        <v>3044</v>
      </c>
    </row>
    <row r="102" spans="1:1" x14ac:dyDescent="0.3">
      <c r="A102" t="s">
        <v>3044</v>
      </c>
    </row>
    <row r="103" spans="1:1" x14ac:dyDescent="0.3">
      <c r="A103" t="s">
        <v>3044</v>
      </c>
    </row>
    <row r="104" spans="1:1" x14ac:dyDescent="0.3">
      <c r="A104" t="s">
        <v>3044</v>
      </c>
    </row>
    <row r="106" spans="1:1" x14ac:dyDescent="0.3">
      <c r="A106" t="s">
        <v>436</v>
      </c>
    </row>
    <row r="107" spans="1:1" x14ac:dyDescent="0.3">
      <c r="A107" t="s">
        <v>757</v>
      </c>
    </row>
    <row r="108" spans="1:1" x14ac:dyDescent="0.3">
      <c r="A108" t="s">
        <v>3015</v>
      </c>
    </row>
    <row r="109" spans="1:1" x14ac:dyDescent="0.3">
      <c r="A109" t="s">
        <v>3016</v>
      </c>
    </row>
    <row r="110" spans="1:1" x14ac:dyDescent="0.3">
      <c r="A110" t="s">
        <v>760</v>
      </c>
    </row>
    <row r="111" spans="1:1" x14ac:dyDescent="0.3">
      <c r="A111">
        <f>-3.23 -0.003</f>
        <v>-3.2330000000000001</v>
      </c>
    </row>
    <row r="112" spans="1:1" x14ac:dyDescent="0.3">
      <c r="A112">
        <f>-3.23 -3.233 -3.236 -3.239 -3.242 -3.245 -3.248 -3.251 -3.254 -3.257 -3.26</f>
        <v>-35.695</v>
      </c>
    </row>
    <row r="113" spans="1:1" x14ac:dyDescent="0.3">
      <c r="A113" t="s">
        <v>846</v>
      </c>
    </row>
    <row r="114" spans="1:1" x14ac:dyDescent="0.3">
      <c r="A114">
        <f>-0.685  -0.688  -0.691  -0.693  -0.696  -0.699  -0.702  -0.705  -0.708  -0.711  -0.714</f>
        <v>-7.6920000000000002</v>
      </c>
    </row>
    <row r="115" spans="1:1" x14ac:dyDescent="0.3">
      <c r="A115">
        <f>-1.686  -1.686  -1.686  -1.686  -1.685  -1.685  -1.685  -1.686  -1.686  -1.687  -1.688</f>
        <v>-18.545999999999999</v>
      </c>
    </row>
    <row r="116" spans="1:1" x14ac:dyDescent="0.3">
      <c r="A116">
        <f>-2.681  -2.68  -2.68  -2.68  -2.68  -2.681  -2.68  -2.68  -2.68  -2.68  -2.681</f>
        <v>-29.483000000000001</v>
      </c>
    </row>
    <row r="117" spans="1:1" x14ac:dyDescent="0.3">
      <c r="A117">
        <f>-3.201  -3.201  -3.201  -3.201  -3.199  -3.2  -3.201  -3.204  -3.207  -3.21  -3.213</f>
        <v>-35.238</v>
      </c>
    </row>
    <row r="118" spans="1:1" x14ac:dyDescent="0.3">
      <c r="A118">
        <f>-3.23  -3.233  -3.236  -3.239  -3.242  -3.245  -3.248  -3.251  -3.254  -3.257  -3.26</f>
        <v>-35.695</v>
      </c>
    </row>
    <row r="120" spans="1:1" x14ac:dyDescent="0.3">
      <c r="A120" t="s">
        <v>847</v>
      </c>
    </row>
    <row r="121" spans="1:1" x14ac:dyDescent="0.3">
      <c r="A121" t="s">
        <v>3017</v>
      </c>
    </row>
    <row r="122" spans="1:1" x14ac:dyDescent="0.3">
      <c r="A122" t="s">
        <v>3018</v>
      </c>
    </row>
    <row r="123" spans="1:1" x14ac:dyDescent="0.3">
      <c r="A123" t="s">
        <v>3045</v>
      </c>
    </row>
    <row r="124" spans="1:1" x14ac:dyDescent="0.3">
      <c r="A124" t="s">
        <v>3046</v>
      </c>
    </row>
    <row r="125" spans="1:1" x14ac:dyDescent="0.3">
      <c r="A125" t="s">
        <v>3047</v>
      </c>
    </row>
    <row r="127" spans="1:1" x14ac:dyDescent="0.3">
      <c r="A127" t="s">
        <v>848</v>
      </c>
    </row>
    <row r="128" spans="1:1" x14ac:dyDescent="0.3">
      <c r="A128" t="s">
        <v>3022</v>
      </c>
    </row>
    <row r="129" spans="1:1" x14ac:dyDescent="0.3">
      <c r="A129" t="s">
        <v>3023</v>
      </c>
    </row>
    <row r="130" spans="1:1" x14ac:dyDescent="0.3">
      <c r="A130" t="s">
        <v>3024</v>
      </c>
    </row>
    <row r="131" spans="1:1" x14ac:dyDescent="0.3">
      <c r="A131" t="s">
        <v>3048</v>
      </c>
    </row>
    <row r="132" spans="1:1" x14ac:dyDescent="0.3">
      <c r="A132" t="s">
        <v>3026</v>
      </c>
    </row>
    <row r="134" spans="1:1" x14ac:dyDescent="0.3">
      <c r="A134" t="s">
        <v>771</v>
      </c>
    </row>
    <row r="135" spans="1:1" x14ac:dyDescent="0.3">
      <c r="A135" t="s">
        <v>3049</v>
      </c>
    </row>
    <row r="136" spans="1:1" x14ac:dyDescent="0.3">
      <c r="A136" t="s">
        <v>3049</v>
      </c>
    </row>
    <row r="137" spans="1:1" x14ac:dyDescent="0.3">
      <c r="A137" t="s">
        <v>3049</v>
      </c>
    </row>
    <row r="138" spans="1:1" x14ac:dyDescent="0.3">
      <c r="A138" t="s">
        <v>3049</v>
      </c>
    </row>
    <row r="139" spans="1:1" x14ac:dyDescent="0.3">
      <c r="A139" t="s">
        <v>3049</v>
      </c>
    </row>
    <row r="141" spans="1:1" x14ac:dyDescent="0.3">
      <c r="A141" t="s">
        <v>437</v>
      </c>
    </row>
    <row r="142" spans="1:1" x14ac:dyDescent="0.3">
      <c r="A142" t="s">
        <v>757</v>
      </c>
    </row>
    <row r="143" spans="1:1" x14ac:dyDescent="0.3">
      <c r="A143" t="s">
        <v>3015</v>
      </c>
    </row>
    <row r="144" spans="1:1" x14ac:dyDescent="0.3">
      <c r="A144" t="s">
        <v>3016</v>
      </c>
    </row>
    <row r="145" spans="1:1" x14ac:dyDescent="0.3">
      <c r="A145" t="s">
        <v>760</v>
      </c>
    </row>
    <row r="146" spans="1:1" x14ac:dyDescent="0.3">
      <c r="A146" t="s">
        <v>775</v>
      </c>
    </row>
    <row r="147" spans="1:1" x14ac:dyDescent="0.3">
      <c r="A147">
        <f>-3.23 -3.23 -3.23 -3.23 -3.23 -3.23 -3.23 -3.23 -3.23 -3.23 -3.23</f>
        <v>-35.529999999999994</v>
      </c>
    </row>
    <row r="148" spans="1:1" x14ac:dyDescent="0.3">
      <c r="A148" t="s">
        <v>846</v>
      </c>
    </row>
    <row r="149" spans="1:1" x14ac:dyDescent="0.3">
      <c r="A149">
        <f>-0.685  -0.688  -0.691  -0.693  -0.696  -0.699  -0.702  -0.705  -0.708  -0.711  -0.714</f>
        <v>-7.6920000000000002</v>
      </c>
    </row>
    <row r="150" spans="1:1" x14ac:dyDescent="0.3">
      <c r="A150">
        <f>-1.686  -1.686  -1.686  -1.686  -1.685  -1.685  -1.685  -1.686  -1.686  -1.687  -1.688</f>
        <v>-18.545999999999999</v>
      </c>
    </row>
    <row r="151" spans="1:1" x14ac:dyDescent="0.3">
      <c r="A151">
        <f>-2.681  -2.68  -2.68  -2.68  -2.68  -2.68  -2.68  -2.68  -2.68  -2.68  -2.68</f>
        <v>-29.480999999999998</v>
      </c>
    </row>
    <row r="152" spans="1:1" x14ac:dyDescent="0.3">
      <c r="A152">
        <f>-3.201  -3.201  -3.201  -3.201  -3.2  -3.2  -3.2  -3.2  -3.2  -3.2  -3.2</f>
        <v>-35.204000000000001</v>
      </c>
    </row>
    <row r="153" spans="1:1" x14ac:dyDescent="0.3">
      <c r="A153">
        <f>-3.23  -3.23  -3.23  -3.23  -3.23  -3.23  -3.23  -3.23  -3.23  -3.23  -3.23</f>
        <v>-35.529999999999994</v>
      </c>
    </row>
    <row r="155" spans="1:1" x14ac:dyDescent="0.3">
      <c r="A155" t="s">
        <v>847</v>
      </c>
    </row>
    <row r="156" spans="1:1" x14ac:dyDescent="0.3">
      <c r="A156" t="s">
        <v>3017</v>
      </c>
    </row>
    <row r="157" spans="1:1" x14ac:dyDescent="0.3">
      <c r="A157" t="s">
        <v>3028</v>
      </c>
    </row>
    <row r="158" spans="1:1" x14ac:dyDescent="0.3">
      <c r="A158" t="s">
        <v>3050</v>
      </c>
    </row>
    <row r="159" spans="1:1" x14ac:dyDescent="0.3">
      <c r="A159" t="s">
        <v>3051</v>
      </c>
    </row>
    <row r="160" spans="1:1" x14ac:dyDescent="0.3">
      <c r="A160" t="s">
        <v>3052</v>
      </c>
    </row>
    <row r="162" spans="1:1" x14ac:dyDescent="0.3">
      <c r="A162" t="s">
        <v>848</v>
      </c>
    </row>
    <row r="163" spans="1:1" x14ac:dyDescent="0.3">
      <c r="A163" t="s">
        <v>3040</v>
      </c>
    </row>
    <row r="164" spans="1:1" x14ac:dyDescent="0.3">
      <c r="A164" t="s">
        <v>3032</v>
      </c>
    </row>
    <row r="165" spans="1:1" x14ac:dyDescent="0.3">
      <c r="A165" t="s">
        <v>3033</v>
      </c>
    </row>
    <row r="166" spans="1:1" x14ac:dyDescent="0.3">
      <c r="A166" t="s">
        <v>3053</v>
      </c>
    </row>
    <row r="167" spans="1:1" x14ac:dyDescent="0.3">
      <c r="A167" t="s">
        <v>3035</v>
      </c>
    </row>
    <row r="169" spans="1:1" x14ac:dyDescent="0.3">
      <c r="A169" t="s">
        <v>771</v>
      </c>
    </row>
    <row r="170" spans="1:1" x14ac:dyDescent="0.3">
      <c r="A170" t="s">
        <v>3036</v>
      </c>
    </row>
    <row r="171" spans="1:1" x14ac:dyDescent="0.3">
      <c r="A171" t="s">
        <v>3036</v>
      </c>
    </row>
    <row r="172" spans="1:1" x14ac:dyDescent="0.3">
      <c r="A172" t="s">
        <v>3036</v>
      </c>
    </row>
    <row r="173" spans="1:1" x14ac:dyDescent="0.3">
      <c r="A173" t="s">
        <v>3036</v>
      </c>
    </row>
    <row r="174" spans="1:1" x14ac:dyDescent="0.3">
      <c r="A174" t="s">
        <v>3036</v>
      </c>
    </row>
    <row r="176" spans="1:1" x14ac:dyDescent="0.3">
      <c r="A176" t="s">
        <v>438</v>
      </c>
    </row>
    <row r="177" spans="1:1" x14ac:dyDescent="0.3">
      <c r="A177" t="s">
        <v>757</v>
      </c>
    </row>
    <row r="178" spans="1:1" x14ac:dyDescent="0.3">
      <c r="A178" t="s">
        <v>3015</v>
      </c>
    </row>
    <row r="179" spans="1:1" x14ac:dyDescent="0.3">
      <c r="A179" t="s">
        <v>3016</v>
      </c>
    </row>
    <row r="180" spans="1:1" x14ac:dyDescent="0.3">
      <c r="A180" t="s">
        <v>760</v>
      </c>
    </row>
    <row r="181" spans="1:1" x14ac:dyDescent="0.3">
      <c r="A181" t="s">
        <v>776</v>
      </c>
    </row>
    <row r="182" spans="1:1" x14ac:dyDescent="0.3">
      <c r="A182">
        <f>-3.23 -3.227 -3.224 -3.221 -3.218 -3.215 -3.212 -3.209 -3.206 -3.203 -3.2</f>
        <v>-35.365000000000002</v>
      </c>
    </row>
    <row r="183" spans="1:1" x14ac:dyDescent="0.3">
      <c r="A183" t="s">
        <v>846</v>
      </c>
    </row>
    <row r="184" spans="1:1" x14ac:dyDescent="0.3">
      <c r="A184">
        <f>-0.685  -0.688  -0.691  -0.693  -0.696  -0.699  -0.702  -0.705  -0.708  -0.711  -0.714</f>
        <v>-7.6920000000000002</v>
      </c>
    </row>
    <row r="185" spans="1:1" x14ac:dyDescent="0.3">
      <c r="A185">
        <f>-1.686  -1.685  -1.686  -1.686  -1.685  -1.685  -1.686  -1.686  -1.686  -1.687  -1.688</f>
        <v>-18.545999999999999</v>
      </c>
    </row>
    <row r="186" spans="1:1" x14ac:dyDescent="0.3">
      <c r="A186">
        <f>-2.681  -2.68  -2.68  -2.681  -2.68  -2.68  -2.68  -2.681  -2.68  -2.68  -2.68</f>
        <v>-29.483000000000001</v>
      </c>
    </row>
    <row r="187" spans="1:1" x14ac:dyDescent="0.3">
      <c r="A187">
        <f>-3.201  -3.201  -3.2  -3.2  -3.202  -3.201  -3.199  -3.196  -3.193  -3.19  -3.186</f>
        <v>-35.168999999999997</v>
      </c>
    </row>
    <row r="188" spans="1:1" x14ac:dyDescent="0.3">
      <c r="A188">
        <f>-3.23  -3.227  -3.224  -3.221  -3.218  -3.215  -3.212  -3.209  -3.206  -3.203  -3.2</f>
        <v>-35.365000000000002</v>
      </c>
    </row>
    <row r="190" spans="1:1" x14ac:dyDescent="0.3">
      <c r="A190" t="s">
        <v>847</v>
      </c>
    </row>
    <row r="191" spans="1:1" x14ac:dyDescent="0.3">
      <c r="A191" t="s">
        <v>3017</v>
      </c>
    </row>
    <row r="192" spans="1:1" x14ac:dyDescent="0.3">
      <c r="A192" t="s">
        <v>3054</v>
      </c>
    </row>
    <row r="193" spans="1:1" x14ac:dyDescent="0.3">
      <c r="A193" t="s">
        <v>3055</v>
      </c>
    </row>
    <row r="194" spans="1:1" x14ac:dyDescent="0.3">
      <c r="A194" t="s">
        <v>3056</v>
      </c>
    </row>
    <row r="195" spans="1:1" x14ac:dyDescent="0.3">
      <c r="A195" t="s">
        <v>3057</v>
      </c>
    </row>
    <row r="197" spans="1:1" x14ac:dyDescent="0.3">
      <c r="A197" t="s">
        <v>848</v>
      </c>
    </row>
    <row r="198" spans="1:1" x14ac:dyDescent="0.3">
      <c r="A198" t="s">
        <v>3040</v>
      </c>
    </row>
    <row r="199" spans="1:1" x14ac:dyDescent="0.3">
      <c r="A199" t="s">
        <v>3032</v>
      </c>
    </row>
    <row r="200" spans="1:1" x14ac:dyDescent="0.3">
      <c r="A200" t="s">
        <v>3033</v>
      </c>
    </row>
    <row r="201" spans="1:1" x14ac:dyDescent="0.3">
      <c r="A201" t="s">
        <v>3058</v>
      </c>
    </row>
    <row r="202" spans="1:1" x14ac:dyDescent="0.3">
      <c r="A202" t="s">
        <v>3043</v>
      </c>
    </row>
    <row r="204" spans="1:1" x14ac:dyDescent="0.3">
      <c r="A204" t="s">
        <v>771</v>
      </c>
    </row>
    <row r="205" spans="1:1" x14ac:dyDescent="0.3">
      <c r="A205" t="s">
        <v>3044</v>
      </c>
    </row>
    <row r="206" spans="1:1" x14ac:dyDescent="0.3">
      <c r="A206" t="s">
        <v>3044</v>
      </c>
    </row>
    <row r="207" spans="1:1" x14ac:dyDescent="0.3">
      <c r="A207" t="s">
        <v>3044</v>
      </c>
    </row>
    <row r="208" spans="1:1" x14ac:dyDescent="0.3">
      <c r="A208" t="s">
        <v>3044</v>
      </c>
    </row>
    <row r="209" spans="1:1" x14ac:dyDescent="0.3">
      <c r="A209" t="s">
        <v>3044</v>
      </c>
    </row>
    <row r="211" spans="1:1" x14ac:dyDescent="0.3">
      <c r="A211" t="s">
        <v>439</v>
      </c>
    </row>
    <row r="212" spans="1:1" x14ac:dyDescent="0.3">
      <c r="A212" t="s">
        <v>757</v>
      </c>
    </row>
    <row r="213" spans="1:1" x14ac:dyDescent="0.3">
      <c r="A213" t="s">
        <v>3015</v>
      </c>
    </row>
    <row r="214" spans="1:1" x14ac:dyDescent="0.3">
      <c r="A214" t="s">
        <v>3016</v>
      </c>
    </row>
    <row r="215" spans="1:1" x14ac:dyDescent="0.3">
      <c r="A215" t="s">
        <v>760</v>
      </c>
    </row>
    <row r="216" spans="1:1" x14ac:dyDescent="0.3">
      <c r="A216">
        <f>-3.22 -0.003</f>
        <v>-3.2230000000000003</v>
      </c>
    </row>
    <row r="217" spans="1:1" x14ac:dyDescent="0.3">
      <c r="A217">
        <f>-3.22 -3.223 -3.226 -3.229 -3.232 -3.235 -3.238 -3.241 -3.244 -3.247 -3.25</f>
        <v>-35.584999999999994</v>
      </c>
    </row>
    <row r="218" spans="1:1" x14ac:dyDescent="0.3">
      <c r="A218" t="s">
        <v>846</v>
      </c>
    </row>
    <row r="219" spans="1:1" x14ac:dyDescent="0.3">
      <c r="A219">
        <f>-0.685  -0.688  -0.691  -0.693  -0.696  -0.699  -0.702  -0.705  -0.708  -0.711  -0.714</f>
        <v>-7.6920000000000002</v>
      </c>
    </row>
    <row r="220" spans="1:1" x14ac:dyDescent="0.3">
      <c r="A220">
        <f>-1.686  -1.686  -1.686  -1.686  -1.685  -1.685  -1.685  -1.686  -1.686  -1.687  -1.688</f>
        <v>-18.545999999999999</v>
      </c>
    </row>
    <row r="221" spans="1:1" x14ac:dyDescent="0.3">
      <c r="A221">
        <f>-2.681  -2.68  -2.68  -2.68  -2.68  -2.68  -2.68  -2.68  -2.68  -2.68  -2.68</f>
        <v>-29.480999999999998</v>
      </c>
    </row>
    <row r="222" spans="1:1" x14ac:dyDescent="0.3">
      <c r="A222">
        <f>-3.192  -3.192  -3.192  -3.191  -3.19  -3.19  -3.192  -3.195  -3.198  -3.201  -3.204</f>
        <v>-35.137</v>
      </c>
    </row>
    <row r="223" spans="1:1" x14ac:dyDescent="0.3">
      <c r="A223">
        <f>-3.22  -3.223  -3.226  -3.229  -3.232  -3.235  -3.238  -3.241  -3.244  -3.247  -3.25</f>
        <v>-35.584999999999994</v>
      </c>
    </row>
    <row r="225" spans="1:1" x14ac:dyDescent="0.3">
      <c r="A225" t="s">
        <v>847</v>
      </c>
    </row>
    <row r="226" spans="1:1" x14ac:dyDescent="0.3">
      <c r="A226" t="s">
        <v>3017</v>
      </c>
    </row>
    <row r="227" spans="1:1" x14ac:dyDescent="0.3">
      <c r="A227" t="s">
        <v>3018</v>
      </c>
    </row>
    <row r="228" spans="1:1" x14ac:dyDescent="0.3">
      <c r="A228" t="s">
        <v>3059</v>
      </c>
    </row>
    <row r="229" spans="1:1" x14ac:dyDescent="0.3">
      <c r="A229" t="s">
        <v>3060</v>
      </c>
    </row>
    <row r="230" spans="1:1" x14ac:dyDescent="0.3">
      <c r="A230" t="s">
        <v>3061</v>
      </c>
    </row>
    <row r="232" spans="1:1" x14ac:dyDescent="0.3">
      <c r="A232" t="s">
        <v>848</v>
      </c>
    </row>
    <row r="233" spans="1:1" x14ac:dyDescent="0.3">
      <c r="A233" t="s">
        <v>3022</v>
      </c>
    </row>
    <row r="234" spans="1:1" x14ac:dyDescent="0.3">
      <c r="A234" t="s">
        <v>3023</v>
      </c>
    </row>
    <row r="235" spans="1:1" x14ac:dyDescent="0.3">
      <c r="A235" t="s">
        <v>3062</v>
      </c>
    </row>
    <row r="236" spans="1:1" x14ac:dyDescent="0.3">
      <c r="A236" t="s">
        <v>3063</v>
      </c>
    </row>
    <row r="237" spans="1:1" x14ac:dyDescent="0.3">
      <c r="A237" t="s">
        <v>3026</v>
      </c>
    </row>
    <row r="239" spans="1:1" x14ac:dyDescent="0.3">
      <c r="A239" t="s">
        <v>771</v>
      </c>
    </row>
    <row r="240" spans="1:1" x14ac:dyDescent="0.3">
      <c r="A240" t="s">
        <v>3064</v>
      </c>
    </row>
    <row r="241" spans="1:1" x14ac:dyDescent="0.3">
      <c r="A241" t="s">
        <v>3064</v>
      </c>
    </row>
    <row r="242" spans="1:1" x14ac:dyDescent="0.3">
      <c r="A242" t="s">
        <v>3064</v>
      </c>
    </row>
    <row r="243" spans="1:1" x14ac:dyDescent="0.3">
      <c r="A243" t="s">
        <v>3064</v>
      </c>
    </row>
    <row r="244" spans="1:1" x14ac:dyDescent="0.3">
      <c r="A244" t="s">
        <v>3064</v>
      </c>
    </row>
    <row r="246" spans="1:1" x14ac:dyDescent="0.3">
      <c r="A246" t="s">
        <v>440</v>
      </c>
    </row>
    <row r="247" spans="1:1" x14ac:dyDescent="0.3">
      <c r="A247" t="s">
        <v>757</v>
      </c>
    </row>
    <row r="248" spans="1:1" x14ac:dyDescent="0.3">
      <c r="A248" t="s">
        <v>3015</v>
      </c>
    </row>
    <row r="249" spans="1:1" x14ac:dyDescent="0.3">
      <c r="A249" t="s">
        <v>3016</v>
      </c>
    </row>
    <row r="250" spans="1:1" x14ac:dyDescent="0.3">
      <c r="A250" t="s">
        <v>760</v>
      </c>
    </row>
    <row r="251" spans="1:1" x14ac:dyDescent="0.3">
      <c r="A251" t="s">
        <v>777</v>
      </c>
    </row>
    <row r="252" spans="1:1" x14ac:dyDescent="0.3">
      <c r="A252">
        <f>-3.22 -3.22 -3.22 -3.22 -3.22 -3.22 -3.22 -3.22 -3.22 -3.22 -3.22</f>
        <v>-35.419999999999995</v>
      </c>
    </row>
    <row r="253" spans="1:1" x14ac:dyDescent="0.3">
      <c r="A253" t="s">
        <v>846</v>
      </c>
    </row>
    <row r="254" spans="1:1" x14ac:dyDescent="0.3">
      <c r="A254">
        <f>-0.685  -0.688  -0.691  -0.693  -0.696  -0.699  -0.702  -0.705  -0.708  -0.711  -0.714</f>
        <v>-7.6920000000000002</v>
      </c>
    </row>
    <row r="255" spans="1:1" x14ac:dyDescent="0.3">
      <c r="A255">
        <f>-1.686  -1.686  -1.686  -1.686  -1.685  -1.685  -1.686  -1.686  -1.686  -1.687  -1.688</f>
        <v>-18.547000000000001</v>
      </c>
    </row>
    <row r="256" spans="1:1" x14ac:dyDescent="0.3">
      <c r="A256">
        <f>-2.681  -2.68  -2.68  -2.68  -2.68  -2.68  -2.68  -2.68  -2.68  -2.68  -2.68</f>
        <v>-29.480999999999998</v>
      </c>
    </row>
    <row r="257" spans="1:1" x14ac:dyDescent="0.3">
      <c r="A257">
        <f>-3.192  -3.192  -3.192  -3.191  -3.191  -3.191  -3.191  -3.191  -3.191  -3.191  -3.191</f>
        <v>-35.103999999999992</v>
      </c>
    </row>
    <row r="258" spans="1:1" x14ac:dyDescent="0.3">
      <c r="A258">
        <f>-3.22  -3.22  -3.22  -3.22  -3.22  -3.22  -3.22  -3.22  -3.22  -3.22  -3.22</f>
        <v>-35.419999999999995</v>
      </c>
    </row>
    <row r="260" spans="1:1" x14ac:dyDescent="0.3">
      <c r="A260" t="s">
        <v>847</v>
      </c>
    </row>
    <row r="261" spans="1:1" x14ac:dyDescent="0.3">
      <c r="A261" t="s">
        <v>3017</v>
      </c>
    </row>
    <row r="262" spans="1:1" x14ac:dyDescent="0.3">
      <c r="A262" t="s">
        <v>3028</v>
      </c>
    </row>
    <row r="263" spans="1:1" x14ac:dyDescent="0.3">
      <c r="A263" t="s">
        <v>3029</v>
      </c>
    </row>
    <row r="264" spans="1:1" x14ac:dyDescent="0.3">
      <c r="A264" t="s">
        <v>3065</v>
      </c>
    </row>
    <row r="265" spans="1:1" x14ac:dyDescent="0.3">
      <c r="A265" t="s">
        <v>3066</v>
      </c>
    </row>
    <row r="267" spans="1:1" x14ac:dyDescent="0.3">
      <c r="A267" t="s">
        <v>848</v>
      </c>
    </row>
    <row r="268" spans="1:1" x14ac:dyDescent="0.3">
      <c r="A268" t="s">
        <v>3022</v>
      </c>
    </row>
    <row r="269" spans="1:1" x14ac:dyDescent="0.3">
      <c r="A269" t="s">
        <v>3032</v>
      </c>
    </row>
    <row r="270" spans="1:1" x14ac:dyDescent="0.3">
      <c r="A270" t="s">
        <v>3033</v>
      </c>
    </row>
    <row r="271" spans="1:1" x14ac:dyDescent="0.3">
      <c r="A271" t="s">
        <v>3067</v>
      </c>
    </row>
    <row r="272" spans="1:1" x14ac:dyDescent="0.3">
      <c r="A272" t="s">
        <v>3035</v>
      </c>
    </row>
    <row r="274" spans="1:1" x14ac:dyDescent="0.3">
      <c r="A274" t="s">
        <v>771</v>
      </c>
    </row>
    <row r="275" spans="1:1" x14ac:dyDescent="0.3">
      <c r="A275" t="s">
        <v>3036</v>
      </c>
    </row>
    <row r="276" spans="1:1" x14ac:dyDescent="0.3">
      <c r="A276" t="s">
        <v>3036</v>
      </c>
    </row>
    <row r="277" spans="1:1" x14ac:dyDescent="0.3">
      <c r="A277" t="s">
        <v>3036</v>
      </c>
    </row>
    <row r="278" spans="1:1" x14ac:dyDescent="0.3">
      <c r="A278" t="s">
        <v>3036</v>
      </c>
    </row>
    <row r="279" spans="1:1" x14ac:dyDescent="0.3">
      <c r="A279" t="s">
        <v>3036</v>
      </c>
    </row>
    <row r="281" spans="1:1" x14ac:dyDescent="0.3">
      <c r="A281" t="s">
        <v>441</v>
      </c>
    </row>
    <row r="282" spans="1:1" x14ac:dyDescent="0.3">
      <c r="A282" t="s">
        <v>757</v>
      </c>
    </row>
    <row r="283" spans="1:1" x14ac:dyDescent="0.3">
      <c r="A283" t="s">
        <v>3015</v>
      </c>
    </row>
    <row r="284" spans="1:1" x14ac:dyDescent="0.3">
      <c r="A284" t="s">
        <v>3016</v>
      </c>
    </row>
    <row r="285" spans="1:1" x14ac:dyDescent="0.3">
      <c r="A285" t="s">
        <v>760</v>
      </c>
    </row>
    <row r="286" spans="1:1" x14ac:dyDescent="0.3">
      <c r="A286" t="s">
        <v>778</v>
      </c>
    </row>
    <row r="287" spans="1:1" x14ac:dyDescent="0.3">
      <c r="A287">
        <f>-3.22 -3.217 -3.214 -3.211 -3.208 -3.205 -3.202 -3.199 -3.196 -3.193 -3.19</f>
        <v>-35.254999999999995</v>
      </c>
    </row>
    <row r="288" spans="1:1" x14ac:dyDescent="0.3">
      <c r="A288" t="s">
        <v>846</v>
      </c>
    </row>
    <row r="289" spans="1:1" x14ac:dyDescent="0.3">
      <c r="A289">
        <f>-0.685  -0.688  -0.691  -0.693  -0.696  -0.699  -0.702  -0.705  -0.708  -0.711  -0.714</f>
        <v>-7.6920000000000002</v>
      </c>
    </row>
    <row r="290" spans="1:1" x14ac:dyDescent="0.3">
      <c r="A290">
        <f>-1.686  -1.685  -1.686  -1.686  -1.685  -1.685  -1.686  -1.686  -1.686  -1.687  -1.688</f>
        <v>-18.545999999999999</v>
      </c>
    </row>
    <row r="291" spans="1:1" x14ac:dyDescent="0.3">
      <c r="A291">
        <f>-2.681  -2.68  -2.679  -2.68  -2.68  -2.68  -2.68  -2.68  -2.68  -2.68  -2.68</f>
        <v>-29.48</v>
      </c>
    </row>
    <row r="292" spans="1:1" x14ac:dyDescent="0.3">
      <c r="A292">
        <f>-3.192  -3.192  -3.191  -3.191  -3.192  -3.192  -3.19  -3.187  -3.184  -3.181  -3.177</f>
        <v>-35.069000000000003</v>
      </c>
    </row>
    <row r="293" spans="1:1" x14ac:dyDescent="0.3">
      <c r="A293">
        <f>-3.22  -3.217  -3.214  -3.211  -3.208  -3.205  -3.202  -3.199  -3.196  -3.193  -3.19</f>
        <v>-35.254999999999995</v>
      </c>
    </row>
    <row r="295" spans="1:1" x14ac:dyDescent="0.3">
      <c r="A295" t="s">
        <v>847</v>
      </c>
    </row>
    <row r="296" spans="1:1" x14ac:dyDescent="0.3">
      <c r="A296" t="s">
        <v>3017</v>
      </c>
    </row>
    <row r="297" spans="1:1" x14ac:dyDescent="0.3">
      <c r="A297" t="s">
        <v>3068</v>
      </c>
    </row>
    <row r="298" spans="1:1" x14ac:dyDescent="0.3">
      <c r="A298" t="s">
        <v>3069</v>
      </c>
    </row>
    <row r="299" spans="1:1" x14ac:dyDescent="0.3">
      <c r="A299" t="s">
        <v>3070</v>
      </c>
    </row>
    <row r="300" spans="1:1" x14ac:dyDescent="0.3">
      <c r="A300" t="s">
        <v>3071</v>
      </c>
    </row>
    <row r="302" spans="1:1" x14ac:dyDescent="0.3">
      <c r="A302" t="s">
        <v>848</v>
      </c>
    </row>
    <row r="303" spans="1:1" x14ac:dyDescent="0.3">
      <c r="A303" t="s">
        <v>3040</v>
      </c>
    </row>
    <row r="304" spans="1:1" x14ac:dyDescent="0.3">
      <c r="A304" t="s">
        <v>3041</v>
      </c>
    </row>
    <row r="305" spans="1:1" x14ac:dyDescent="0.3">
      <c r="A305" t="s">
        <v>3072</v>
      </c>
    </row>
    <row r="306" spans="1:1" x14ac:dyDescent="0.3">
      <c r="A306" t="s">
        <v>3073</v>
      </c>
    </row>
    <row r="307" spans="1:1" x14ac:dyDescent="0.3">
      <c r="A307" t="s">
        <v>3074</v>
      </c>
    </row>
    <row r="309" spans="1:1" x14ac:dyDescent="0.3">
      <c r="A309" t="s">
        <v>771</v>
      </c>
    </row>
    <row r="310" spans="1:1" x14ac:dyDescent="0.3">
      <c r="A310" t="s">
        <v>3044</v>
      </c>
    </row>
    <row r="311" spans="1:1" x14ac:dyDescent="0.3">
      <c r="A311" t="s">
        <v>3044</v>
      </c>
    </row>
    <row r="312" spans="1:1" x14ac:dyDescent="0.3">
      <c r="A312" t="s">
        <v>3044</v>
      </c>
    </row>
    <row r="313" spans="1:1" x14ac:dyDescent="0.3">
      <c r="A313" t="s">
        <v>3044</v>
      </c>
    </row>
    <row r="314" spans="1:1" x14ac:dyDescent="0.3">
      <c r="A314" t="s">
        <v>3044</v>
      </c>
    </row>
    <row r="316" spans="1:1" x14ac:dyDescent="0.3">
      <c r="A316" t="s">
        <v>442</v>
      </c>
    </row>
    <row r="317" spans="1:1" x14ac:dyDescent="0.3">
      <c r="A317" t="s">
        <v>757</v>
      </c>
    </row>
    <row r="318" spans="1:1" x14ac:dyDescent="0.3">
      <c r="A318" t="s">
        <v>3015</v>
      </c>
    </row>
    <row r="319" spans="1:1" x14ac:dyDescent="0.3">
      <c r="A319" t="s">
        <v>3016</v>
      </c>
    </row>
    <row r="320" spans="1:1" x14ac:dyDescent="0.3">
      <c r="A320" t="s">
        <v>760</v>
      </c>
    </row>
    <row r="321" spans="1:1" x14ac:dyDescent="0.3">
      <c r="A321">
        <f>-3.21 -0.003</f>
        <v>-3.2130000000000001</v>
      </c>
    </row>
    <row r="322" spans="1:1" x14ac:dyDescent="0.3">
      <c r="A322">
        <f>-3.21 -3.213 -3.216 -3.219 -3.222 -3.225 -3.228 -3.231 -3.234 -3.237 -3.24</f>
        <v>-35.475000000000009</v>
      </c>
    </row>
    <row r="323" spans="1:1" x14ac:dyDescent="0.3">
      <c r="A323" t="s">
        <v>846</v>
      </c>
    </row>
    <row r="324" spans="1:1" x14ac:dyDescent="0.3">
      <c r="A324">
        <f>-0.685  -0.688  -0.691  -0.693  -0.696  -0.699  -0.702  -0.705  -0.708  -0.711  -0.714</f>
        <v>-7.6920000000000002</v>
      </c>
    </row>
    <row r="325" spans="1:1" x14ac:dyDescent="0.3">
      <c r="A325">
        <f>-1.686  -1.686  -1.686  -1.686  -1.685  -1.685  -1.685  -1.686  -1.686  -1.687  -1.688</f>
        <v>-18.545999999999999</v>
      </c>
    </row>
    <row r="326" spans="1:1" x14ac:dyDescent="0.3">
      <c r="A326">
        <f>-2.68  -2.68  -2.68  -2.679  -2.68  -2.68  -2.68  -2.68  -2.68  -2.68  -2.68</f>
        <v>-29.478999999999999</v>
      </c>
    </row>
    <row r="327" spans="1:1" x14ac:dyDescent="0.3">
      <c r="A327">
        <f>-3.182  -3.182  -3.183  -3.182  -3.181  -3.181  -3.183  -3.186  -3.189  -3.192  -3.196</f>
        <v>-35.036999999999999</v>
      </c>
    </row>
    <row r="328" spans="1:1" x14ac:dyDescent="0.3">
      <c r="A328">
        <f>-3.21  -3.213  -3.216  -3.219  -3.222  -3.225  -3.228  -3.231  -3.234  -3.237  -3.24</f>
        <v>-35.475000000000009</v>
      </c>
    </row>
    <row r="330" spans="1:1" x14ac:dyDescent="0.3">
      <c r="A330" t="s">
        <v>847</v>
      </c>
    </row>
    <row r="331" spans="1:1" x14ac:dyDescent="0.3">
      <c r="A331" t="s">
        <v>3017</v>
      </c>
    </row>
    <row r="332" spans="1:1" x14ac:dyDescent="0.3">
      <c r="A332" t="s">
        <v>3018</v>
      </c>
    </row>
    <row r="333" spans="1:1" x14ac:dyDescent="0.3">
      <c r="A333" t="s">
        <v>3075</v>
      </c>
    </row>
    <row r="334" spans="1:1" x14ac:dyDescent="0.3">
      <c r="A334" t="s">
        <v>3076</v>
      </c>
    </row>
    <row r="335" spans="1:1" x14ac:dyDescent="0.3">
      <c r="A335" t="s">
        <v>3077</v>
      </c>
    </row>
    <row r="337" spans="1:1" x14ac:dyDescent="0.3">
      <c r="A337" t="s">
        <v>848</v>
      </c>
    </row>
    <row r="338" spans="1:1" x14ac:dyDescent="0.3">
      <c r="A338" t="s">
        <v>3022</v>
      </c>
    </row>
    <row r="339" spans="1:1" x14ac:dyDescent="0.3">
      <c r="A339" t="s">
        <v>3023</v>
      </c>
    </row>
    <row r="340" spans="1:1" x14ac:dyDescent="0.3">
      <c r="A340" t="s">
        <v>3078</v>
      </c>
    </row>
    <row r="341" spans="1:1" x14ac:dyDescent="0.3">
      <c r="A341" t="s">
        <v>3079</v>
      </c>
    </row>
    <row r="342" spans="1:1" x14ac:dyDescent="0.3">
      <c r="A342" t="s">
        <v>3080</v>
      </c>
    </row>
    <row r="344" spans="1:1" x14ac:dyDescent="0.3">
      <c r="A344" t="s">
        <v>771</v>
      </c>
    </row>
    <row r="345" spans="1:1" x14ac:dyDescent="0.3">
      <c r="A345" t="s">
        <v>3081</v>
      </c>
    </row>
    <row r="346" spans="1:1" x14ac:dyDescent="0.3">
      <c r="A346" t="s">
        <v>3081</v>
      </c>
    </row>
    <row r="347" spans="1:1" x14ac:dyDescent="0.3">
      <c r="A347" t="s">
        <v>3081</v>
      </c>
    </row>
    <row r="348" spans="1:1" x14ac:dyDescent="0.3">
      <c r="A348" t="s">
        <v>3081</v>
      </c>
    </row>
    <row r="349" spans="1:1" x14ac:dyDescent="0.3">
      <c r="A349" t="s">
        <v>3081</v>
      </c>
    </row>
    <row r="351" spans="1:1" x14ac:dyDescent="0.3">
      <c r="A351" t="s">
        <v>443</v>
      </c>
    </row>
    <row r="352" spans="1:1" x14ac:dyDescent="0.3">
      <c r="A352" t="s">
        <v>757</v>
      </c>
    </row>
    <row r="353" spans="1:1" x14ac:dyDescent="0.3">
      <c r="A353" t="s">
        <v>3015</v>
      </c>
    </row>
    <row r="354" spans="1:1" x14ac:dyDescent="0.3">
      <c r="A354" t="s">
        <v>3016</v>
      </c>
    </row>
    <row r="355" spans="1:1" x14ac:dyDescent="0.3">
      <c r="A355" t="s">
        <v>760</v>
      </c>
    </row>
    <row r="356" spans="1:1" x14ac:dyDescent="0.3">
      <c r="A356" t="s">
        <v>779</v>
      </c>
    </row>
    <row r="357" spans="1:1" x14ac:dyDescent="0.3">
      <c r="A357">
        <f>-3.21 -3.21 -3.21 -3.21 -3.21 -3.21 -3.21 -3.21 -3.21 -3.21 -3.21</f>
        <v>-35.31</v>
      </c>
    </row>
    <row r="358" spans="1:1" x14ac:dyDescent="0.3">
      <c r="A358" t="s">
        <v>846</v>
      </c>
    </row>
    <row r="359" spans="1:1" x14ac:dyDescent="0.3">
      <c r="A359">
        <f>-0.685  -0.688  -0.691  -0.693  -0.696  -0.699  -0.702  -0.705  -0.708  -0.711  -0.714</f>
        <v>-7.6920000000000002</v>
      </c>
    </row>
    <row r="360" spans="1:1" x14ac:dyDescent="0.3">
      <c r="A360">
        <f>-1.686  -1.686  -1.686  -1.686  -1.685  -1.685  -1.686  -1.686  -1.686  -1.687  -1.688</f>
        <v>-18.547000000000001</v>
      </c>
    </row>
    <row r="361" spans="1:1" x14ac:dyDescent="0.3">
      <c r="A361">
        <f>-2.68  -2.68  -2.679  -2.68  -2.68  -2.68  -2.68  -2.68  -2.68  -2.68  -2.68</f>
        <v>-29.478999999999999</v>
      </c>
    </row>
    <row r="362" spans="1:1" x14ac:dyDescent="0.3">
      <c r="A362">
        <f>-3.182  -3.183  -3.182  -3.182  -3.182  -3.182  -3.182  -3.182  -3.182  -3.182  -3.182</f>
        <v>-35.002999999999993</v>
      </c>
    </row>
    <row r="363" spans="1:1" x14ac:dyDescent="0.3">
      <c r="A363">
        <f>-3.21  -3.21  -3.21  -3.21  -3.21  -3.21  -3.21  -3.21  -3.21  -3.21  -3.21</f>
        <v>-35.31</v>
      </c>
    </row>
    <row r="365" spans="1:1" x14ac:dyDescent="0.3">
      <c r="A365" t="s">
        <v>847</v>
      </c>
    </row>
    <row r="366" spans="1:1" x14ac:dyDescent="0.3">
      <c r="A366" t="s">
        <v>3017</v>
      </c>
    </row>
    <row r="367" spans="1:1" x14ac:dyDescent="0.3">
      <c r="A367" t="s">
        <v>3028</v>
      </c>
    </row>
    <row r="368" spans="1:1" x14ac:dyDescent="0.3">
      <c r="A368" t="s">
        <v>3050</v>
      </c>
    </row>
    <row r="369" spans="1:1" x14ac:dyDescent="0.3">
      <c r="A369" t="s">
        <v>3082</v>
      </c>
    </row>
    <row r="370" spans="1:1" x14ac:dyDescent="0.3">
      <c r="A370" t="s">
        <v>3083</v>
      </c>
    </row>
    <row r="372" spans="1:1" x14ac:dyDescent="0.3">
      <c r="A372" t="s">
        <v>848</v>
      </c>
    </row>
    <row r="373" spans="1:1" x14ac:dyDescent="0.3">
      <c r="A373" t="s">
        <v>3022</v>
      </c>
    </row>
    <row r="374" spans="1:1" x14ac:dyDescent="0.3">
      <c r="A374" t="s">
        <v>3032</v>
      </c>
    </row>
    <row r="375" spans="1:1" x14ac:dyDescent="0.3">
      <c r="A375" t="s">
        <v>3084</v>
      </c>
    </row>
    <row r="376" spans="1:1" x14ac:dyDescent="0.3">
      <c r="A376" t="s">
        <v>3085</v>
      </c>
    </row>
    <row r="377" spans="1:1" x14ac:dyDescent="0.3">
      <c r="A377" t="s">
        <v>3035</v>
      </c>
    </row>
    <row r="379" spans="1:1" x14ac:dyDescent="0.3">
      <c r="A379" t="s">
        <v>771</v>
      </c>
    </row>
    <row r="380" spans="1:1" x14ac:dyDescent="0.3">
      <c r="A380" t="s">
        <v>3036</v>
      </c>
    </row>
    <row r="381" spans="1:1" x14ac:dyDescent="0.3">
      <c r="A381" t="s">
        <v>3036</v>
      </c>
    </row>
    <row r="382" spans="1:1" x14ac:dyDescent="0.3">
      <c r="A382" t="s">
        <v>3036</v>
      </c>
    </row>
    <row r="383" spans="1:1" x14ac:dyDescent="0.3">
      <c r="A383" t="s">
        <v>3036</v>
      </c>
    </row>
    <row r="384" spans="1:1" x14ac:dyDescent="0.3">
      <c r="A384" t="s">
        <v>3036</v>
      </c>
    </row>
    <row r="386" spans="1:1" x14ac:dyDescent="0.3">
      <c r="A386" t="s">
        <v>444</v>
      </c>
    </row>
    <row r="387" spans="1:1" x14ac:dyDescent="0.3">
      <c r="A387" t="s">
        <v>757</v>
      </c>
    </row>
    <row r="388" spans="1:1" x14ac:dyDescent="0.3">
      <c r="A388" t="s">
        <v>3015</v>
      </c>
    </row>
    <row r="389" spans="1:1" x14ac:dyDescent="0.3">
      <c r="A389" t="s">
        <v>3016</v>
      </c>
    </row>
    <row r="390" spans="1:1" x14ac:dyDescent="0.3">
      <c r="A390" t="s">
        <v>760</v>
      </c>
    </row>
    <row r="391" spans="1:1" x14ac:dyDescent="0.3">
      <c r="A391" t="s">
        <v>780</v>
      </c>
    </row>
    <row r="392" spans="1:1" x14ac:dyDescent="0.3">
      <c r="A392">
        <f>-3.21 -3.207 -3.204 -3.201 -3.198 -3.195 -3.192 -3.189 -3.186 -3.183 -3.18</f>
        <v>-35.145000000000003</v>
      </c>
    </row>
    <row r="393" spans="1:1" x14ac:dyDescent="0.3">
      <c r="A393" t="s">
        <v>846</v>
      </c>
    </row>
    <row r="394" spans="1:1" x14ac:dyDescent="0.3">
      <c r="A394">
        <f>-0.685  -0.688  -0.691  -0.693  -0.696  -0.699  -0.702  -0.705  -0.708  -0.711  -0.714</f>
        <v>-7.6920000000000002</v>
      </c>
    </row>
    <row r="395" spans="1:1" x14ac:dyDescent="0.3">
      <c r="A395">
        <f>-1.686  -1.685  -1.686  -1.686  -1.685  -1.685  -1.686  -1.686  -1.686  -1.687  -1.688</f>
        <v>-18.545999999999999</v>
      </c>
    </row>
    <row r="396" spans="1:1" x14ac:dyDescent="0.3">
      <c r="A396">
        <f>-2.68  -2.68  -2.679  -2.68  -2.68  -2.68  -2.68  -2.68  -2.68  -2.68  -2.68</f>
        <v>-29.478999999999999</v>
      </c>
    </row>
    <row r="397" spans="1:1" x14ac:dyDescent="0.3">
      <c r="A397">
        <f>-3.182  -3.183  -3.182  -3.182  -3.183  -3.182  -3.181  -3.178  -3.175  -3.171  -3.167</f>
        <v>-34.966000000000001</v>
      </c>
    </row>
    <row r="398" spans="1:1" x14ac:dyDescent="0.3">
      <c r="A398">
        <f>-3.21  -3.207  -3.204  -3.201  -3.198  -3.195  -3.192  -3.189  -3.186  -3.183  -3.18</f>
        <v>-35.145000000000003</v>
      </c>
    </row>
    <row r="400" spans="1:1" x14ac:dyDescent="0.3">
      <c r="A400" t="s">
        <v>847</v>
      </c>
    </row>
    <row r="401" spans="1:1" x14ac:dyDescent="0.3">
      <c r="A401" t="s">
        <v>3017</v>
      </c>
    </row>
    <row r="402" spans="1:1" x14ac:dyDescent="0.3">
      <c r="A402" t="s">
        <v>3086</v>
      </c>
    </row>
    <row r="403" spans="1:1" x14ac:dyDescent="0.3">
      <c r="A403" t="s">
        <v>3087</v>
      </c>
    </row>
    <row r="404" spans="1:1" x14ac:dyDescent="0.3">
      <c r="A404" t="s">
        <v>3088</v>
      </c>
    </row>
    <row r="405" spans="1:1" x14ac:dyDescent="0.3">
      <c r="A405" t="s">
        <v>3089</v>
      </c>
    </row>
    <row r="407" spans="1:1" x14ac:dyDescent="0.3">
      <c r="A407" t="s">
        <v>848</v>
      </c>
    </row>
    <row r="408" spans="1:1" x14ac:dyDescent="0.3">
      <c r="A408" t="s">
        <v>3040</v>
      </c>
    </row>
    <row r="409" spans="1:1" x14ac:dyDescent="0.3">
      <c r="A409" t="s">
        <v>3041</v>
      </c>
    </row>
    <row r="410" spans="1:1" x14ac:dyDescent="0.3">
      <c r="A410" t="s">
        <v>3090</v>
      </c>
    </row>
    <row r="411" spans="1:1" x14ac:dyDescent="0.3">
      <c r="A411" t="s">
        <v>3091</v>
      </c>
    </row>
    <row r="412" spans="1:1" x14ac:dyDescent="0.3">
      <c r="A412" t="s">
        <v>3092</v>
      </c>
    </row>
    <row r="414" spans="1:1" x14ac:dyDescent="0.3">
      <c r="A414" t="s">
        <v>771</v>
      </c>
    </row>
    <row r="415" spans="1:1" x14ac:dyDescent="0.3">
      <c r="A415" t="s">
        <v>3044</v>
      </c>
    </row>
    <row r="416" spans="1:1" x14ac:dyDescent="0.3">
      <c r="A416" t="s">
        <v>3044</v>
      </c>
    </row>
    <row r="417" spans="1:1" x14ac:dyDescent="0.3">
      <c r="A417" t="s">
        <v>3044</v>
      </c>
    </row>
    <row r="418" spans="1:1" x14ac:dyDescent="0.3">
      <c r="A418" t="s">
        <v>3044</v>
      </c>
    </row>
    <row r="419" spans="1:1" x14ac:dyDescent="0.3">
      <c r="A419" t="s">
        <v>3044</v>
      </c>
    </row>
    <row r="421" spans="1:1" x14ac:dyDescent="0.3">
      <c r="A421" t="s">
        <v>445</v>
      </c>
    </row>
    <row r="422" spans="1:1" x14ac:dyDescent="0.3">
      <c r="A422" t="s">
        <v>757</v>
      </c>
    </row>
    <row r="423" spans="1:1" x14ac:dyDescent="0.3">
      <c r="A423" t="s">
        <v>3015</v>
      </c>
    </row>
    <row r="424" spans="1:1" x14ac:dyDescent="0.3">
      <c r="A424" t="s">
        <v>3016</v>
      </c>
    </row>
    <row r="425" spans="1:1" x14ac:dyDescent="0.3">
      <c r="A425" t="s">
        <v>760</v>
      </c>
    </row>
    <row r="426" spans="1:1" x14ac:dyDescent="0.3">
      <c r="A426">
        <f>-3.2 -0.003</f>
        <v>-3.2030000000000003</v>
      </c>
    </row>
    <row r="427" spans="1:1" x14ac:dyDescent="0.3">
      <c r="A427">
        <f>-3.2 -3.203 -3.206 -3.209 -3.212 -3.215 -3.218 -3.221 -3.224 -3.227 -3.23</f>
        <v>-35.364999999999995</v>
      </c>
    </row>
    <row r="428" spans="1:1" x14ac:dyDescent="0.3">
      <c r="A428" t="s">
        <v>846</v>
      </c>
    </row>
    <row r="429" spans="1:1" x14ac:dyDescent="0.3">
      <c r="A429">
        <f>-0.685  -0.688  -0.691  -0.693  -0.696  -0.699  -0.702  -0.705  -0.708  -0.711  -0.714</f>
        <v>-7.6920000000000002</v>
      </c>
    </row>
    <row r="430" spans="1:1" x14ac:dyDescent="0.3">
      <c r="A430">
        <f>-1.686  -1.686  -1.686  -1.686  -1.685  -1.685  -1.685  -1.686  -1.686  -1.687  -1.688</f>
        <v>-18.545999999999999</v>
      </c>
    </row>
    <row r="431" spans="1:1" x14ac:dyDescent="0.3">
      <c r="A431">
        <f>-2.68  -2.679  -2.68  -2.679  -2.68  -2.68  -2.679  -2.679  -2.68  -2.68  -2.68</f>
        <v>-29.475999999999996</v>
      </c>
    </row>
    <row r="432" spans="1:1" x14ac:dyDescent="0.3">
      <c r="A432">
        <f>-3.173  -3.173  -3.174  -3.173  -3.172  -3.172  -3.174  -3.176  -3.18  -3.183  -3.186</f>
        <v>-34.936</v>
      </c>
    </row>
    <row r="433" spans="1:1" x14ac:dyDescent="0.3">
      <c r="A433">
        <f>-3.2  -3.203  -3.206  -3.209  -3.212  -3.215  -3.218  -3.221  -3.224  -3.227  -3.23</f>
        <v>-35.364999999999995</v>
      </c>
    </row>
    <row r="435" spans="1:1" x14ac:dyDescent="0.3">
      <c r="A435" t="s">
        <v>847</v>
      </c>
    </row>
    <row r="436" spans="1:1" x14ac:dyDescent="0.3">
      <c r="A436" t="s">
        <v>3017</v>
      </c>
    </row>
    <row r="437" spans="1:1" x14ac:dyDescent="0.3">
      <c r="A437" t="s">
        <v>3018</v>
      </c>
    </row>
    <row r="438" spans="1:1" x14ac:dyDescent="0.3">
      <c r="A438" t="s">
        <v>3093</v>
      </c>
    </row>
    <row r="439" spans="1:1" x14ac:dyDescent="0.3">
      <c r="A439" t="s">
        <v>3094</v>
      </c>
    </row>
    <row r="440" spans="1:1" x14ac:dyDescent="0.3">
      <c r="A440" t="s">
        <v>3095</v>
      </c>
    </row>
    <row r="442" spans="1:1" x14ac:dyDescent="0.3">
      <c r="A442" t="s">
        <v>848</v>
      </c>
    </row>
    <row r="443" spans="1:1" x14ac:dyDescent="0.3">
      <c r="A443" t="s">
        <v>3022</v>
      </c>
    </row>
    <row r="444" spans="1:1" x14ac:dyDescent="0.3">
      <c r="A444" t="s">
        <v>3023</v>
      </c>
    </row>
    <row r="445" spans="1:1" x14ac:dyDescent="0.3">
      <c r="A445" t="s">
        <v>3078</v>
      </c>
    </row>
    <row r="446" spans="1:1" x14ac:dyDescent="0.3">
      <c r="A446" t="s">
        <v>3096</v>
      </c>
    </row>
    <row r="447" spans="1:1" x14ac:dyDescent="0.3">
      <c r="A447" t="s">
        <v>3080</v>
      </c>
    </row>
    <row r="449" spans="1:1" x14ac:dyDescent="0.3">
      <c r="A449" t="s">
        <v>771</v>
      </c>
    </row>
    <row r="450" spans="1:1" x14ac:dyDescent="0.3">
      <c r="A450" t="s">
        <v>3081</v>
      </c>
    </row>
    <row r="451" spans="1:1" x14ac:dyDescent="0.3">
      <c r="A451" t="s">
        <v>3081</v>
      </c>
    </row>
    <row r="452" spans="1:1" x14ac:dyDescent="0.3">
      <c r="A452" t="s">
        <v>3081</v>
      </c>
    </row>
    <row r="453" spans="1:1" x14ac:dyDescent="0.3">
      <c r="A453" t="s">
        <v>3081</v>
      </c>
    </row>
    <row r="454" spans="1:1" x14ac:dyDescent="0.3">
      <c r="A454" t="s">
        <v>3081</v>
      </c>
    </row>
    <row r="456" spans="1:1" x14ac:dyDescent="0.3">
      <c r="A456" t="s">
        <v>446</v>
      </c>
    </row>
    <row r="457" spans="1:1" x14ac:dyDescent="0.3">
      <c r="A457" t="s">
        <v>757</v>
      </c>
    </row>
    <row r="458" spans="1:1" x14ac:dyDescent="0.3">
      <c r="A458" t="s">
        <v>3015</v>
      </c>
    </row>
    <row r="459" spans="1:1" x14ac:dyDescent="0.3">
      <c r="A459" t="s">
        <v>3016</v>
      </c>
    </row>
    <row r="460" spans="1:1" x14ac:dyDescent="0.3">
      <c r="A460" t="s">
        <v>760</v>
      </c>
    </row>
    <row r="461" spans="1:1" x14ac:dyDescent="0.3">
      <c r="A461" t="s">
        <v>781</v>
      </c>
    </row>
    <row r="462" spans="1:1" x14ac:dyDescent="0.3">
      <c r="A462">
        <f>-3.2 -3.2 -3.2 -3.2 -3.2 -3.2 -3.2 -3.2 -3.2 -3.2 -3.2</f>
        <v>-35.199999999999996</v>
      </c>
    </row>
    <row r="463" spans="1:1" x14ac:dyDescent="0.3">
      <c r="A463" t="s">
        <v>846</v>
      </c>
    </row>
    <row r="464" spans="1:1" x14ac:dyDescent="0.3">
      <c r="A464">
        <f>-0.685  -0.688  -0.691  -0.693  -0.696  -0.699  -0.702  -0.705  -0.708  -0.711  -0.714</f>
        <v>-7.6920000000000002</v>
      </c>
    </row>
    <row r="465" spans="1:1" x14ac:dyDescent="0.3">
      <c r="A465">
        <f>-1.686  -1.686  -1.686  -1.686  -1.685  -1.685  -1.686  -1.686  -1.686  -1.687  -1.688</f>
        <v>-18.547000000000001</v>
      </c>
    </row>
    <row r="466" spans="1:1" x14ac:dyDescent="0.3">
      <c r="A466">
        <f>-2.68  -2.679  -2.679  -2.679  -2.68  -2.68  -2.68  -2.68  -2.68  -2.68  -2.68</f>
        <v>-29.477</v>
      </c>
    </row>
    <row r="467" spans="1:1" x14ac:dyDescent="0.3">
      <c r="A467">
        <f>-3.173  -3.174  -3.174  -3.173  -3.173  -3.173  -3.173  -3.173  -3.173  -3.173  -3.173</f>
        <v>-34.905000000000008</v>
      </c>
    </row>
    <row r="468" spans="1:1" x14ac:dyDescent="0.3">
      <c r="A468">
        <f>-3.2  -3.2  -3.2  -3.2  -3.2  -3.2  -3.2  -3.2  -3.2  -3.2  -3.2</f>
        <v>-35.199999999999996</v>
      </c>
    </row>
    <row r="470" spans="1:1" x14ac:dyDescent="0.3">
      <c r="A470" t="s">
        <v>847</v>
      </c>
    </row>
    <row r="471" spans="1:1" x14ac:dyDescent="0.3">
      <c r="A471" t="s">
        <v>3017</v>
      </c>
    </row>
    <row r="472" spans="1:1" x14ac:dyDescent="0.3">
      <c r="A472" t="s">
        <v>3028</v>
      </c>
    </row>
    <row r="473" spans="1:1" x14ac:dyDescent="0.3">
      <c r="A473" t="s">
        <v>3050</v>
      </c>
    </row>
    <row r="474" spans="1:1" x14ac:dyDescent="0.3">
      <c r="A474" t="s">
        <v>3097</v>
      </c>
    </row>
    <row r="475" spans="1:1" x14ac:dyDescent="0.3">
      <c r="A475" t="s">
        <v>3098</v>
      </c>
    </row>
    <row r="477" spans="1:1" x14ac:dyDescent="0.3">
      <c r="A477" t="s">
        <v>848</v>
      </c>
    </row>
    <row r="478" spans="1:1" x14ac:dyDescent="0.3">
      <c r="A478" t="s">
        <v>3040</v>
      </c>
    </row>
    <row r="479" spans="1:1" x14ac:dyDescent="0.3">
      <c r="A479" t="s">
        <v>3032</v>
      </c>
    </row>
    <row r="480" spans="1:1" x14ac:dyDescent="0.3">
      <c r="A480" t="s">
        <v>3099</v>
      </c>
    </row>
    <row r="481" spans="1:1" x14ac:dyDescent="0.3">
      <c r="A481" t="s">
        <v>896</v>
      </c>
    </row>
    <row r="482" spans="1:1" x14ac:dyDescent="0.3">
      <c r="A482" t="s">
        <v>3035</v>
      </c>
    </row>
    <row r="484" spans="1:1" x14ac:dyDescent="0.3">
      <c r="A484" t="s">
        <v>771</v>
      </c>
    </row>
    <row r="485" spans="1:1" x14ac:dyDescent="0.3">
      <c r="A485" t="s">
        <v>3036</v>
      </c>
    </row>
    <row r="486" spans="1:1" x14ac:dyDescent="0.3">
      <c r="A486" t="s">
        <v>3036</v>
      </c>
    </row>
    <row r="487" spans="1:1" x14ac:dyDescent="0.3">
      <c r="A487" t="s">
        <v>3036</v>
      </c>
    </row>
    <row r="488" spans="1:1" x14ac:dyDescent="0.3">
      <c r="A488" t="s">
        <v>3036</v>
      </c>
    </row>
    <row r="489" spans="1:1" x14ac:dyDescent="0.3">
      <c r="A489" t="s">
        <v>3036</v>
      </c>
    </row>
    <row r="491" spans="1:1" x14ac:dyDescent="0.3">
      <c r="A491" t="s">
        <v>447</v>
      </c>
    </row>
    <row r="492" spans="1:1" x14ac:dyDescent="0.3">
      <c r="A492" t="s">
        <v>757</v>
      </c>
    </row>
    <row r="493" spans="1:1" x14ac:dyDescent="0.3">
      <c r="A493" t="s">
        <v>3015</v>
      </c>
    </row>
    <row r="494" spans="1:1" x14ac:dyDescent="0.3">
      <c r="A494" t="s">
        <v>3016</v>
      </c>
    </row>
    <row r="495" spans="1:1" x14ac:dyDescent="0.3">
      <c r="A495" t="s">
        <v>760</v>
      </c>
    </row>
    <row r="496" spans="1:1" x14ac:dyDescent="0.3">
      <c r="A496" t="s">
        <v>782</v>
      </c>
    </row>
    <row r="497" spans="1:1" x14ac:dyDescent="0.3">
      <c r="A497">
        <f>-3.2 -3.197 -3.194 -3.191 -3.188 -3.185 -3.182 -3.179 -3.176 -3.173 -3.17</f>
        <v>-35.035000000000004</v>
      </c>
    </row>
    <row r="498" spans="1:1" x14ac:dyDescent="0.3">
      <c r="A498" t="s">
        <v>846</v>
      </c>
    </row>
    <row r="499" spans="1:1" x14ac:dyDescent="0.3">
      <c r="A499">
        <f>-0.685  -0.688  -0.691  -0.693  -0.696  -0.699  -0.702  -0.705  -0.708  -0.711  -0.714</f>
        <v>-7.6920000000000002</v>
      </c>
    </row>
    <row r="500" spans="1:1" x14ac:dyDescent="0.3">
      <c r="A500">
        <f>-1.686  -1.685  -1.686  -1.686  -1.685  -1.685  -1.686  -1.686  -1.686  -1.687  -1.688</f>
        <v>-18.545999999999999</v>
      </c>
    </row>
    <row r="501" spans="1:1" x14ac:dyDescent="0.3">
      <c r="A501">
        <f>-2.68  -2.679  -2.679  -2.68  -2.679  -2.679  -2.68  -2.68  -2.68  -2.679  -2.679</f>
        <v>-29.473999999999997</v>
      </c>
    </row>
    <row r="502" spans="1:1" x14ac:dyDescent="0.3">
      <c r="A502">
        <f>-3.173  -3.174  -3.173  -3.173  -3.174  -3.174  -3.171  -3.169  -3.165  -3.162  -3.158</f>
        <v>-34.866</v>
      </c>
    </row>
    <row r="503" spans="1:1" x14ac:dyDescent="0.3">
      <c r="A503">
        <f>-3.2  -3.197  -3.194  -3.191  -3.188  -3.185  -3.182  -3.179  -3.176  -3.173  -3.17</f>
        <v>-35.035000000000004</v>
      </c>
    </row>
    <row r="505" spans="1:1" x14ac:dyDescent="0.3">
      <c r="A505" t="s">
        <v>847</v>
      </c>
    </row>
    <row r="506" spans="1:1" x14ac:dyDescent="0.3">
      <c r="A506" t="s">
        <v>3017</v>
      </c>
    </row>
    <row r="507" spans="1:1" x14ac:dyDescent="0.3">
      <c r="A507" t="s">
        <v>3100</v>
      </c>
    </row>
    <row r="508" spans="1:1" x14ac:dyDescent="0.3">
      <c r="A508" t="s">
        <v>3101</v>
      </c>
    </row>
    <row r="509" spans="1:1" x14ac:dyDescent="0.3">
      <c r="A509" t="s">
        <v>3102</v>
      </c>
    </row>
    <row r="510" spans="1:1" x14ac:dyDescent="0.3">
      <c r="A510" t="s">
        <v>3103</v>
      </c>
    </row>
    <row r="512" spans="1:1" x14ac:dyDescent="0.3">
      <c r="A512" t="s">
        <v>848</v>
      </c>
    </row>
    <row r="513" spans="1:1" x14ac:dyDescent="0.3">
      <c r="A513" t="s">
        <v>3040</v>
      </c>
    </row>
    <row r="514" spans="1:1" x14ac:dyDescent="0.3">
      <c r="A514" t="s">
        <v>3032</v>
      </c>
    </row>
    <row r="515" spans="1:1" x14ac:dyDescent="0.3">
      <c r="A515" t="s">
        <v>3104</v>
      </c>
    </row>
    <row r="516" spans="1:1" x14ac:dyDescent="0.3">
      <c r="A516" t="s">
        <v>3105</v>
      </c>
    </row>
    <row r="517" spans="1:1" x14ac:dyDescent="0.3">
      <c r="A517" t="s">
        <v>3092</v>
      </c>
    </row>
    <row r="519" spans="1:1" x14ac:dyDescent="0.3">
      <c r="A519" t="s">
        <v>771</v>
      </c>
    </row>
    <row r="520" spans="1:1" x14ac:dyDescent="0.3">
      <c r="A520" t="s">
        <v>3106</v>
      </c>
    </row>
    <row r="521" spans="1:1" x14ac:dyDescent="0.3">
      <c r="A521" t="s">
        <v>3106</v>
      </c>
    </row>
    <row r="522" spans="1:1" x14ac:dyDescent="0.3">
      <c r="A522" t="s">
        <v>3106</v>
      </c>
    </row>
    <row r="523" spans="1:1" x14ac:dyDescent="0.3">
      <c r="A523" t="s">
        <v>3106</v>
      </c>
    </row>
    <row r="524" spans="1:1" x14ac:dyDescent="0.3">
      <c r="A524" t="s">
        <v>3106</v>
      </c>
    </row>
    <row r="526" spans="1:1" x14ac:dyDescent="0.3">
      <c r="A526" t="s">
        <v>448</v>
      </c>
    </row>
    <row r="527" spans="1:1" x14ac:dyDescent="0.3">
      <c r="A527" t="s">
        <v>757</v>
      </c>
    </row>
    <row r="528" spans="1:1" x14ac:dyDescent="0.3">
      <c r="A528" t="s">
        <v>3015</v>
      </c>
    </row>
    <row r="529" spans="1:1" x14ac:dyDescent="0.3">
      <c r="A529" t="s">
        <v>3016</v>
      </c>
    </row>
    <row r="530" spans="1:1" x14ac:dyDescent="0.3">
      <c r="A530" t="s">
        <v>760</v>
      </c>
    </row>
    <row r="531" spans="1:1" x14ac:dyDescent="0.3">
      <c r="A531">
        <f>-3.19 -0.003</f>
        <v>-3.1930000000000001</v>
      </c>
    </row>
    <row r="532" spans="1:1" x14ac:dyDescent="0.3">
      <c r="A532">
        <f>-3.19 -3.193 -3.196 -3.199 -3.202 -3.205 -3.208 -3.211 -3.214 -3.217 -3.22</f>
        <v>-35.254999999999995</v>
      </c>
    </row>
    <row r="533" spans="1:1" x14ac:dyDescent="0.3">
      <c r="A533" t="s">
        <v>846</v>
      </c>
    </row>
    <row r="534" spans="1:1" x14ac:dyDescent="0.3">
      <c r="A534">
        <f>-0.685  -0.688  -0.691  -0.693  -0.696  -0.699  -0.702  -0.705  -0.708  -0.711  -0.714</f>
        <v>-7.6920000000000002</v>
      </c>
    </row>
    <row r="535" spans="1:1" x14ac:dyDescent="0.3">
      <c r="A535">
        <f>-1.686  -1.686  -1.686  -1.685  -1.685  -1.685  -1.685  -1.686  -1.686  -1.687  -1.688</f>
        <v>-18.545000000000002</v>
      </c>
    </row>
    <row r="536" spans="1:1" x14ac:dyDescent="0.3">
      <c r="A536">
        <f>-2.68  -2.679  -2.679  -2.679  -2.679  -2.68  -2.679  -2.679  -2.679  -2.68  -2.68</f>
        <v>-29.472999999999995</v>
      </c>
    </row>
    <row r="537" spans="1:1" x14ac:dyDescent="0.3">
      <c r="A537">
        <f>-3.164  -3.164  -3.165  -3.164  -3.162  -3.163  -3.165  -3.167  -3.171  -3.174  -3.177</f>
        <v>-34.835999999999999</v>
      </c>
    </row>
    <row r="538" spans="1:1" x14ac:dyDescent="0.3">
      <c r="A538">
        <f>-3.19  -3.193  -3.196  -3.199  -3.202  -3.205  -3.208  -3.211  -3.214  -3.217  -3.22</f>
        <v>-35.254999999999995</v>
      </c>
    </row>
    <row r="540" spans="1:1" x14ac:dyDescent="0.3">
      <c r="A540" t="s">
        <v>847</v>
      </c>
    </row>
    <row r="541" spans="1:1" x14ac:dyDescent="0.3">
      <c r="A541" t="s">
        <v>3017</v>
      </c>
    </row>
    <row r="542" spans="1:1" x14ac:dyDescent="0.3">
      <c r="A542" t="s">
        <v>3107</v>
      </c>
    </row>
    <row r="543" spans="1:1" x14ac:dyDescent="0.3">
      <c r="A543" t="s">
        <v>3108</v>
      </c>
    </row>
    <row r="544" spans="1:1" x14ac:dyDescent="0.3">
      <c r="A544" t="s">
        <v>3109</v>
      </c>
    </row>
    <row r="545" spans="1:1" x14ac:dyDescent="0.3">
      <c r="A545" t="s">
        <v>3110</v>
      </c>
    </row>
    <row r="547" spans="1:1" x14ac:dyDescent="0.3">
      <c r="A547" t="s">
        <v>848</v>
      </c>
    </row>
    <row r="548" spans="1:1" x14ac:dyDescent="0.3">
      <c r="A548" t="s">
        <v>3022</v>
      </c>
    </row>
    <row r="549" spans="1:1" x14ac:dyDescent="0.3">
      <c r="A549" t="s">
        <v>3023</v>
      </c>
    </row>
    <row r="550" spans="1:1" x14ac:dyDescent="0.3">
      <c r="A550" t="s">
        <v>3111</v>
      </c>
    </row>
    <row r="551" spans="1:1" x14ac:dyDescent="0.3">
      <c r="A551" t="s">
        <v>3112</v>
      </c>
    </row>
    <row r="552" spans="1:1" x14ac:dyDescent="0.3">
      <c r="A552" t="s">
        <v>3113</v>
      </c>
    </row>
    <row r="554" spans="1:1" x14ac:dyDescent="0.3">
      <c r="A554" t="s">
        <v>771</v>
      </c>
    </row>
    <row r="555" spans="1:1" x14ac:dyDescent="0.3">
      <c r="A555" t="s">
        <v>3081</v>
      </c>
    </row>
    <row r="556" spans="1:1" x14ac:dyDescent="0.3">
      <c r="A556" t="s">
        <v>3081</v>
      </c>
    </row>
    <row r="557" spans="1:1" x14ac:dyDescent="0.3">
      <c r="A557" t="s">
        <v>3081</v>
      </c>
    </row>
    <row r="558" spans="1:1" x14ac:dyDescent="0.3">
      <c r="A558" t="s">
        <v>3081</v>
      </c>
    </row>
    <row r="559" spans="1:1" x14ac:dyDescent="0.3">
      <c r="A559" t="s">
        <v>3081</v>
      </c>
    </row>
    <row r="561" spans="1:1" x14ac:dyDescent="0.3">
      <c r="A561" t="s">
        <v>449</v>
      </c>
    </row>
    <row r="562" spans="1:1" x14ac:dyDescent="0.3">
      <c r="A562" t="s">
        <v>757</v>
      </c>
    </row>
    <row r="563" spans="1:1" x14ac:dyDescent="0.3">
      <c r="A563" t="s">
        <v>3015</v>
      </c>
    </row>
    <row r="564" spans="1:1" x14ac:dyDescent="0.3">
      <c r="A564" t="s">
        <v>3016</v>
      </c>
    </row>
    <row r="565" spans="1:1" x14ac:dyDescent="0.3">
      <c r="A565" t="s">
        <v>760</v>
      </c>
    </row>
    <row r="566" spans="1:1" x14ac:dyDescent="0.3">
      <c r="A566" t="s">
        <v>783</v>
      </c>
    </row>
    <row r="567" spans="1:1" x14ac:dyDescent="0.3">
      <c r="A567">
        <f>-3.19 -3.19 -3.19 -3.19 -3.19 -3.19 -3.19 -3.19 -3.19 -3.19 -3.19</f>
        <v>-35.090000000000003</v>
      </c>
    </row>
    <row r="568" spans="1:1" x14ac:dyDescent="0.3">
      <c r="A568" t="s">
        <v>846</v>
      </c>
    </row>
    <row r="569" spans="1:1" x14ac:dyDescent="0.3">
      <c r="A569">
        <f>-0.685  -0.688  -0.691  -0.693  -0.696  -0.699  -0.702  -0.705  -0.708  -0.711  -0.714</f>
        <v>-7.6920000000000002</v>
      </c>
    </row>
    <row r="570" spans="1:1" x14ac:dyDescent="0.3">
      <c r="A570">
        <f>-1.686  -1.685  -1.686  -1.686  -1.685  -1.685  -1.686  -1.686  -1.686  -1.687  -1.688</f>
        <v>-18.545999999999999</v>
      </c>
    </row>
    <row r="571" spans="1:1" x14ac:dyDescent="0.3">
      <c r="A571">
        <f>-2.68  -2.679  -2.679  -2.679  -2.679  -2.679  -2.679  -2.679  -2.679  -2.679  -2.679</f>
        <v>-29.469999999999992</v>
      </c>
    </row>
    <row r="572" spans="1:1" x14ac:dyDescent="0.3">
      <c r="A572">
        <f>-3.164  -3.164  -3.164  -3.164  -3.164  -3.164  -3.164  -3.164  -3.164  -3.164  -3.164</f>
        <v>-34.804000000000009</v>
      </c>
    </row>
    <row r="573" spans="1:1" x14ac:dyDescent="0.3">
      <c r="A573">
        <f>-3.19  -3.19  -3.19  -3.19  -3.19  -3.19  -3.19  -3.19  -3.19  -3.19  -3.19</f>
        <v>-35.090000000000003</v>
      </c>
    </row>
    <row r="575" spans="1:1" x14ac:dyDescent="0.3">
      <c r="A575" t="s">
        <v>847</v>
      </c>
    </row>
    <row r="576" spans="1:1" x14ac:dyDescent="0.3">
      <c r="A576" t="s">
        <v>3017</v>
      </c>
    </row>
    <row r="577" spans="1:1" x14ac:dyDescent="0.3">
      <c r="A577" t="s">
        <v>3028</v>
      </c>
    </row>
    <row r="578" spans="1:1" x14ac:dyDescent="0.3">
      <c r="A578" t="s">
        <v>3114</v>
      </c>
    </row>
    <row r="579" spans="1:1" x14ac:dyDescent="0.3">
      <c r="A579" t="s">
        <v>3115</v>
      </c>
    </row>
    <row r="580" spans="1:1" x14ac:dyDescent="0.3">
      <c r="A580" t="s">
        <v>3116</v>
      </c>
    </row>
    <row r="582" spans="1:1" x14ac:dyDescent="0.3">
      <c r="A582" t="s">
        <v>848</v>
      </c>
    </row>
    <row r="583" spans="1:1" x14ac:dyDescent="0.3">
      <c r="A583" t="s">
        <v>3040</v>
      </c>
    </row>
    <row r="584" spans="1:1" x14ac:dyDescent="0.3">
      <c r="A584" t="s">
        <v>3032</v>
      </c>
    </row>
    <row r="585" spans="1:1" x14ac:dyDescent="0.3">
      <c r="A585" t="s">
        <v>3117</v>
      </c>
    </row>
    <row r="586" spans="1:1" x14ac:dyDescent="0.3">
      <c r="A586" t="s">
        <v>2582</v>
      </c>
    </row>
    <row r="587" spans="1:1" x14ac:dyDescent="0.3">
      <c r="A587" t="s">
        <v>3035</v>
      </c>
    </row>
    <row r="589" spans="1:1" x14ac:dyDescent="0.3">
      <c r="A589" t="s">
        <v>771</v>
      </c>
    </row>
    <row r="590" spans="1:1" x14ac:dyDescent="0.3">
      <c r="A590" t="s">
        <v>3036</v>
      </c>
    </row>
    <row r="591" spans="1:1" x14ac:dyDescent="0.3">
      <c r="A591" t="s">
        <v>3036</v>
      </c>
    </row>
    <row r="592" spans="1:1" x14ac:dyDescent="0.3">
      <c r="A592" t="s">
        <v>3036</v>
      </c>
    </row>
    <row r="593" spans="1:1" x14ac:dyDescent="0.3">
      <c r="A593" t="s">
        <v>3036</v>
      </c>
    </row>
    <row r="594" spans="1:1" x14ac:dyDescent="0.3">
      <c r="A594" t="s">
        <v>3036</v>
      </c>
    </row>
    <row r="596" spans="1:1" x14ac:dyDescent="0.3">
      <c r="A596" t="s">
        <v>450</v>
      </c>
    </row>
    <row r="597" spans="1:1" x14ac:dyDescent="0.3">
      <c r="A597" t="s">
        <v>757</v>
      </c>
    </row>
    <row r="598" spans="1:1" x14ac:dyDescent="0.3">
      <c r="A598" t="s">
        <v>3015</v>
      </c>
    </row>
    <row r="599" spans="1:1" x14ac:dyDescent="0.3">
      <c r="A599" t="s">
        <v>3016</v>
      </c>
    </row>
    <row r="600" spans="1:1" x14ac:dyDescent="0.3">
      <c r="A600" t="s">
        <v>760</v>
      </c>
    </row>
    <row r="601" spans="1:1" x14ac:dyDescent="0.3">
      <c r="A601" t="s">
        <v>784</v>
      </c>
    </row>
    <row r="602" spans="1:1" x14ac:dyDescent="0.3">
      <c r="A602">
        <f>-3.19 -3.187 -3.184 -3.181 -3.178 -3.175 -3.172 -3.169 -3.166 -3.163 -3.16</f>
        <v>-34.925000000000004</v>
      </c>
    </row>
    <row r="603" spans="1:1" x14ac:dyDescent="0.3">
      <c r="A603" t="s">
        <v>846</v>
      </c>
    </row>
    <row r="604" spans="1:1" x14ac:dyDescent="0.3">
      <c r="A604">
        <f>-0.685  -0.688  -0.691  -0.693  -0.696  -0.699  -0.702  -0.705  -0.708  -0.711  -0.714</f>
        <v>-7.6920000000000002</v>
      </c>
    </row>
    <row r="605" spans="1:1" x14ac:dyDescent="0.3">
      <c r="A605">
        <f>-1.686  -1.685  -1.686  -1.686  -1.685  -1.685  -1.686  -1.686  -1.686  -1.687  -1.688</f>
        <v>-18.545999999999999</v>
      </c>
    </row>
    <row r="606" spans="1:1" x14ac:dyDescent="0.3">
      <c r="A606">
        <f>-2.68  -2.679  -2.679  -2.679  -2.679  -2.679  -2.679  -2.68  -2.679  -2.679  -2.679</f>
        <v>-29.470999999999993</v>
      </c>
    </row>
    <row r="607" spans="1:1" x14ac:dyDescent="0.3">
      <c r="A607">
        <f>-3.164  -3.165  -3.164  -3.164  -3.164  -3.164  -3.162  -3.159  -3.156  -3.153  -3.149</f>
        <v>-34.763999999999996</v>
      </c>
    </row>
    <row r="608" spans="1:1" x14ac:dyDescent="0.3">
      <c r="A608">
        <f>-3.19  -3.187  -3.184  -3.181  -3.178  -3.175  -3.172  -3.169  -3.166  -3.163  -3.16</f>
        <v>-34.925000000000004</v>
      </c>
    </row>
    <row r="610" spans="1:1" x14ac:dyDescent="0.3">
      <c r="A610" t="s">
        <v>847</v>
      </c>
    </row>
    <row r="611" spans="1:1" x14ac:dyDescent="0.3">
      <c r="A611" t="s">
        <v>3017</v>
      </c>
    </row>
    <row r="612" spans="1:1" x14ac:dyDescent="0.3">
      <c r="A612" t="s">
        <v>3054</v>
      </c>
    </row>
    <row r="613" spans="1:1" x14ac:dyDescent="0.3">
      <c r="A613" t="s">
        <v>3118</v>
      </c>
    </row>
    <row r="614" spans="1:1" x14ac:dyDescent="0.3">
      <c r="A614" t="s">
        <v>3119</v>
      </c>
    </row>
    <row r="615" spans="1:1" x14ac:dyDescent="0.3">
      <c r="A615" t="s">
        <v>3120</v>
      </c>
    </row>
    <row r="617" spans="1:1" x14ac:dyDescent="0.3">
      <c r="A617" t="s">
        <v>848</v>
      </c>
    </row>
    <row r="618" spans="1:1" x14ac:dyDescent="0.3">
      <c r="A618" t="s">
        <v>3040</v>
      </c>
    </row>
    <row r="619" spans="1:1" x14ac:dyDescent="0.3">
      <c r="A619" t="s">
        <v>3041</v>
      </c>
    </row>
    <row r="620" spans="1:1" x14ac:dyDescent="0.3">
      <c r="A620" t="s">
        <v>3121</v>
      </c>
    </row>
    <row r="621" spans="1:1" x14ac:dyDescent="0.3">
      <c r="A621" t="s">
        <v>3122</v>
      </c>
    </row>
    <row r="622" spans="1:1" x14ac:dyDescent="0.3">
      <c r="A622" t="s">
        <v>3123</v>
      </c>
    </row>
    <row r="624" spans="1:1" x14ac:dyDescent="0.3">
      <c r="A624" t="s">
        <v>771</v>
      </c>
    </row>
    <row r="625" spans="1:1" x14ac:dyDescent="0.3">
      <c r="A625" t="s">
        <v>3124</v>
      </c>
    </row>
    <row r="626" spans="1:1" x14ac:dyDescent="0.3">
      <c r="A626" t="s">
        <v>3124</v>
      </c>
    </row>
    <row r="627" spans="1:1" x14ac:dyDescent="0.3">
      <c r="A627" t="s">
        <v>3124</v>
      </c>
    </row>
    <row r="628" spans="1:1" x14ac:dyDescent="0.3">
      <c r="A628" t="s">
        <v>3124</v>
      </c>
    </row>
    <row r="629" spans="1:1" x14ac:dyDescent="0.3">
      <c r="A629" t="s">
        <v>3124</v>
      </c>
    </row>
    <row r="631" spans="1:1" x14ac:dyDescent="0.3">
      <c r="A631" t="s">
        <v>451</v>
      </c>
    </row>
    <row r="632" spans="1:1" x14ac:dyDescent="0.3">
      <c r="A632" t="s">
        <v>757</v>
      </c>
    </row>
    <row r="633" spans="1:1" x14ac:dyDescent="0.3">
      <c r="A633" t="s">
        <v>3015</v>
      </c>
    </row>
    <row r="634" spans="1:1" x14ac:dyDescent="0.3">
      <c r="A634" t="s">
        <v>3016</v>
      </c>
    </row>
    <row r="635" spans="1:1" x14ac:dyDescent="0.3">
      <c r="A635" t="s">
        <v>760</v>
      </c>
    </row>
    <row r="636" spans="1:1" x14ac:dyDescent="0.3">
      <c r="A636">
        <f>-3.18 -0.003</f>
        <v>-3.1830000000000003</v>
      </c>
    </row>
    <row r="637" spans="1:1" x14ac:dyDescent="0.3">
      <c r="A637">
        <f>-3.18 -3.183 -3.186 -3.189 -3.192 -3.195 -3.198 -3.201 -3.204 -3.207 -3.21</f>
        <v>-35.145000000000003</v>
      </c>
    </row>
    <row r="638" spans="1:1" x14ac:dyDescent="0.3">
      <c r="A638" t="s">
        <v>846</v>
      </c>
    </row>
    <row r="639" spans="1:1" x14ac:dyDescent="0.3">
      <c r="A639">
        <f>-0.685  -0.688  -0.691  -0.693  -0.696  -0.699  -0.702  -0.705  -0.708  -0.711  -0.714</f>
        <v>-7.6920000000000002</v>
      </c>
    </row>
    <row r="640" spans="1:1" x14ac:dyDescent="0.3">
      <c r="A640">
        <f>-1.686  -1.686  -1.686  -1.685  -1.685  -1.685  -1.685  -1.686  -1.686  -1.687  -1.688</f>
        <v>-18.545000000000002</v>
      </c>
    </row>
    <row r="641" spans="1:1" x14ac:dyDescent="0.3">
      <c r="A641">
        <f>-2.679  -2.679  -2.679  -2.679  -2.679  -2.679  -2.679  -2.679  -2.679  -2.679  -2.679</f>
        <v>-29.468999999999991</v>
      </c>
    </row>
    <row r="642" spans="1:1" x14ac:dyDescent="0.3">
      <c r="A642">
        <f>-3.155  -3.154  -3.155  -3.154  -3.153  -3.153  -3.156  -3.158  -3.161  -3.165  -3.168</f>
        <v>-34.731999999999999</v>
      </c>
    </row>
    <row r="643" spans="1:1" x14ac:dyDescent="0.3">
      <c r="A643">
        <f>-3.18  -3.183  -3.186  -3.189  -3.192  -3.195  -3.198  -3.201  -3.204  -3.207  -3.21</f>
        <v>-35.145000000000003</v>
      </c>
    </row>
    <row r="645" spans="1:1" x14ac:dyDescent="0.3">
      <c r="A645" t="s">
        <v>847</v>
      </c>
    </row>
    <row r="646" spans="1:1" x14ac:dyDescent="0.3">
      <c r="A646" t="s">
        <v>3017</v>
      </c>
    </row>
    <row r="647" spans="1:1" x14ac:dyDescent="0.3">
      <c r="A647" t="s">
        <v>3107</v>
      </c>
    </row>
    <row r="648" spans="1:1" x14ac:dyDescent="0.3">
      <c r="A648" t="s">
        <v>3125</v>
      </c>
    </row>
    <row r="649" spans="1:1" x14ac:dyDescent="0.3">
      <c r="A649" t="s">
        <v>3126</v>
      </c>
    </row>
    <row r="650" spans="1:1" x14ac:dyDescent="0.3">
      <c r="A650" t="s">
        <v>3127</v>
      </c>
    </row>
    <row r="652" spans="1:1" x14ac:dyDescent="0.3">
      <c r="A652" t="s">
        <v>848</v>
      </c>
    </row>
    <row r="653" spans="1:1" x14ac:dyDescent="0.3">
      <c r="A653" t="s">
        <v>3022</v>
      </c>
    </row>
    <row r="654" spans="1:1" x14ac:dyDescent="0.3">
      <c r="A654" t="s">
        <v>3023</v>
      </c>
    </row>
    <row r="655" spans="1:1" x14ac:dyDescent="0.3">
      <c r="A655" t="s">
        <v>3128</v>
      </c>
    </row>
    <row r="656" spans="1:1" x14ac:dyDescent="0.3">
      <c r="A656" t="s">
        <v>3129</v>
      </c>
    </row>
    <row r="657" spans="1:1" x14ac:dyDescent="0.3">
      <c r="A657" t="s">
        <v>3113</v>
      </c>
    </row>
    <row r="659" spans="1:1" x14ac:dyDescent="0.3">
      <c r="A659" t="s">
        <v>771</v>
      </c>
    </row>
    <row r="660" spans="1:1" x14ac:dyDescent="0.3">
      <c r="A660" t="s">
        <v>3081</v>
      </c>
    </row>
    <row r="661" spans="1:1" x14ac:dyDescent="0.3">
      <c r="A661" t="s">
        <v>3081</v>
      </c>
    </row>
    <row r="662" spans="1:1" x14ac:dyDescent="0.3">
      <c r="A662" t="s">
        <v>3081</v>
      </c>
    </row>
    <row r="663" spans="1:1" x14ac:dyDescent="0.3">
      <c r="A663" t="s">
        <v>3081</v>
      </c>
    </row>
    <row r="664" spans="1:1" x14ac:dyDescent="0.3">
      <c r="A664" t="s">
        <v>3081</v>
      </c>
    </row>
    <row r="666" spans="1:1" x14ac:dyDescent="0.3">
      <c r="A666" t="s">
        <v>452</v>
      </c>
    </row>
    <row r="667" spans="1:1" x14ac:dyDescent="0.3">
      <c r="A667" t="s">
        <v>757</v>
      </c>
    </row>
    <row r="668" spans="1:1" x14ac:dyDescent="0.3">
      <c r="A668" t="s">
        <v>3015</v>
      </c>
    </row>
    <row r="669" spans="1:1" x14ac:dyDescent="0.3">
      <c r="A669" t="s">
        <v>3016</v>
      </c>
    </row>
    <row r="670" spans="1:1" x14ac:dyDescent="0.3">
      <c r="A670" t="s">
        <v>760</v>
      </c>
    </row>
    <row r="671" spans="1:1" x14ac:dyDescent="0.3">
      <c r="A671" t="s">
        <v>785</v>
      </c>
    </row>
    <row r="672" spans="1:1" x14ac:dyDescent="0.3">
      <c r="A672">
        <f>-3.18 -3.18 -3.18 -3.18 -3.18 -3.18 -3.18 -3.18 -3.18 -3.18 -3.18</f>
        <v>-34.980000000000004</v>
      </c>
    </row>
    <row r="673" spans="1:1" x14ac:dyDescent="0.3">
      <c r="A673" t="s">
        <v>846</v>
      </c>
    </row>
    <row r="674" spans="1:1" x14ac:dyDescent="0.3">
      <c r="A674">
        <f>-0.685  -0.688  -0.691  -0.693  -0.696  -0.699  -0.702  -0.705  -0.708  -0.711  -0.714</f>
        <v>-7.6920000000000002</v>
      </c>
    </row>
    <row r="675" spans="1:1" x14ac:dyDescent="0.3">
      <c r="A675">
        <f>-1.686  -1.686  -1.686  -1.686  -1.685  -1.685  -1.686  -1.686  -1.686  -1.687  -1.688</f>
        <v>-18.547000000000001</v>
      </c>
    </row>
    <row r="676" spans="1:1" x14ac:dyDescent="0.3">
      <c r="A676">
        <f>-2.679  -2.679  -2.679  -2.679  -2.679  -2.679  -2.679  -2.679  -2.679  -2.679  -2.679</f>
        <v>-29.468999999999991</v>
      </c>
    </row>
    <row r="677" spans="1:1" x14ac:dyDescent="0.3">
      <c r="A677">
        <f>-3.155  -3.155  -3.155  -3.154  -3.154  -3.154  -3.154  -3.154  -3.154  -3.154  -3.154</f>
        <v>-34.697000000000003</v>
      </c>
    </row>
    <row r="678" spans="1:1" x14ac:dyDescent="0.3">
      <c r="A678">
        <f>-3.18  -3.18  -3.18  -3.18  -3.18  -3.18  -3.18  -3.18  -3.18  -3.18  -3.18</f>
        <v>-34.980000000000004</v>
      </c>
    </row>
    <row r="680" spans="1:1" x14ac:dyDescent="0.3">
      <c r="A680" t="s">
        <v>847</v>
      </c>
    </row>
    <row r="681" spans="1:1" x14ac:dyDescent="0.3">
      <c r="A681" t="s">
        <v>3017</v>
      </c>
    </row>
    <row r="682" spans="1:1" x14ac:dyDescent="0.3">
      <c r="A682" t="s">
        <v>3028</v>
      </c>
    </row>
    <row r="683" spans="1:1" x14ac:dyDescent="0.3">
      <c r="A683" t="s">
        <v>3130</v>
      </c>
    </row>
    <row r="684" spans="1:1" x14ac:dyDescent="0.3">
      <c r="A684" t="s">
        <v>3131</v>
      </c>
    </row>
    <row r="685" spans="1:1" x14ac:dyDescent="0.3">
      <c r="A685" t="s">
        <v>3132</v>
      </c>
    </row>
    <row r="687" spans="1:1" x14ac:dyDescent="0.3">
      <c r="A687" t="s">
        <v>848</v>
      </c>
    </row>
    <row r="688" spans="1:1" x14ac:dyDescent="0.3">
      <c r="A688" t="s">
        <v>3040</v>
      </c>
    </row>
    <row r="689" spans="1:1" x14ac:dyDescent="0.3">
      <c r="A689" t="s">
        <v>3032</v>
      </c>
    </row>
    <row r="690" spans="1:1" x14ac:dyDescent="0.3">
      <c r="A690" t="s">
        <v>3133</v>
      </c>
    </row>
    <row r="691" spans="1:1" x14ac:dyDescent="0.3">
      <c r="A691" t="s">
        <v>2601</v>
      </c>
    </row>
    <row r="692" spans="1:1" x14ac:dyDescent="0.3">
      <c r="A692" t="s">
        <v>3035</v>
      </c>
    </row>
    <row r="694" spans="1:1" x14ac:dyDescent="0.3">
      <c r="A694" t="s">
        <v>771</v>
      </c>
    </row>
    <row r="695" spans="1:1" x14ac:dyDescent="0.3">
      <c r="A695" t="s">
        <v>3036</v>
      </c>
    </row>
    <row r="696" spans="1:1" x14ac:dyDescent="0.3">
      <c r="A696" t="s">
        <v>3036</v>
      </c>
    </row>
    <row r="697" spans="1:1" x14ac:dyDescent="0.3">
      <c r="A697" t="s">
        <v>3036</v>
      </c>
    </row>
    <row r="698" spans="1:1" x14ac:dyDescent="0.3">
      <c r="A698" t="s">
        <v>3036</v>
      </c>
    </row>
    <row r="699" spans="1:1" x14ac:dyDescent="0.3">
      <c r="A699" t="s">
        <v>3036</v>
      </c>
    </row>
    <row r="701" spans="1:1" x14ac:dyDescent="0.3">
      <c r="A701" t="s">
        <v>453</v>
      </c>
    </row>
    <row r="702" spans="1:1" x14ac:dyDescent="0.3">
      <c r="A702" t="s">
        <v>757</v>
      </c>
    </row>
    <row r="703" spans="1:1" x14ac:dyDescent="0.3">
      <c r="A703" t="s">
        <v>3015</v>
      </c>
    </row>
    <row r="704" spans="1:1" x14ac:dyDescent="0.3">
      <c r="A704" t="s">
        <v>3016</v>
      </c>
    </row>
    <row r="705" spans="1:1" x14ac:dyDescent="0.3">
      <c r="A705" t="s">
        <v>760</v>
      </c>
    </row>
    <row r="706" spans="1:1" x14ac:dyDescent="0.3">
      <c r="A706" t="s">
        <v>786</v>
      </c>
    </row>
    <row r="707" spans="1:1" x14ac:dyDescent="0.3">
      <c r="A707">
        <f>-3.18 -3.177 -3.174 -3.171 -3.168 -3.165 -3.162 -3.159 -3.156 -3.153 -3.15</f>
        <v>-34.814999999999998</v>
      </c>
    </row>
    <row r="708" spans="1:1" x14ac:dyDescent="0.3">
      <c r="A708" t="s">
        <v>846</v>
      </c>
    </row>
    <row r="709" spans="1:1" x14ac:dyDescent="0.3">
      <c r="A709">
        <f>-0.685  -0.688  -0.691  -0.693  -0.696  -0.699  -0.702  -0.705  -0.708  -0.711  -0.714</f>
        <v>-7.6920000000000002</v>
      </c>
    </row>
    <row r="710" spans="1:1" x14ac:dyDescent="0.3">
      <c r="A710">
        <f>-1.686  -1.685  -1.686  -1.686  -1.685  -1.685  -1.686  -1.686  -1.686  -1.687  -1.688</f>
        <v>-18.545999999999999</v>
      </c>
    </row>
    <row r="711" spans="1:1" x14ac:dyDescent="0.3">
      <c r="A711">
        <f>-2.679  -2.679  -2.678  -2.679  -2.679  -2.679  -2.679  -2.679  -2.679  -2.679  -2.679</f>
        <v>-29.467999999999993</v>
      </c>
    </row>
    <row r="712" spans="1:1" x14ac:dyDescent="0.3">
      <c r="A712">
        <f>-3.155  -3.155  -3.154  -3.154  -3.155  -3.155  -3.153  -3.15  -3.147  -3.143  -3.139</f>
        <v>-34.659999999999997</v>
      </c>
    </row>
    <row r="713" spans="1:1" x14ac:dyDescent="0.3">
      <c r="A713">
        <f>-3.18  -3.177  -3.174  -3.171  -3.168  -3.165  -3.162  -3.159  -3.156  -3.153  -3.15</f>
        <v>-34.814999999999998</v>
      </c>
    </row>
    <row r="715" spans="1:1" x14ac:dyDescent="0.3">
      <c r="A715" t="s">
        <v>847</v>
      </c>
    </row>
    <row r="716" spans="1:1" x14ac:dyDescent="0.3">
      <c r="A716" t="s">
        <v>3017</v>
      </c>
    </row>
    <row r="717" spans="1:1" x14ac:dyDescent="0.3">
      <c r="A717" t="s">
        <v>3100</v>
      </c>
    </row>
    <row r="718" spans="1:1" x14ac:dyDescent="0.3">
      <c r="A718" t="s">
        <v>3134</v>
      </c>
    </row>
    <row r="719" spans="1:1" x14ac:dyDescent="0.3">
      <c r="A719" t="s">
        <v>3135</v>
      </c>
    </row>
    <row r="720" spans="1:1" x14ac:dyDescent="0.3">
      <c r="A720" t="s">
        <v>3136</v>
      </c>
    </row>
    <row r="722" spans="1:1" x14ac:dyDescent="0.3">
      <c r="A722" t="s">
        <v>848</v>
      </c>
    </row>
    <row r="723" spans="1:1" x14ac:dyDescent="0.3">
      <c r="A723" t="s">
        <v>3040</v>
      </c>
    </row>
    <row r="724" spans="1:1" x14ac:dyDescent="0.3">
      <c r="A724" t="s">
        <v>3041</v>
      </c>
    </row>
    <row r="725" spans="1:1" x14ac:dyDescent="0.3">
      <c r="A725" t="s">
        <v>3137</v>
      </c>
    </row>
    <row r="726" spans="1:1" x14ac:dyDescent="0.3">
      <c r="A726" t="s">
        <v>3138</v>
      </c>
    </row>
    <row r="727" spans="1:1" x14ac:dyDescent="0.3">
      <c r="A727" t="s">
        <v>3123</v>
      </c>
    </row>
    <row r="729" spans="1:1" x14ac:dyDescent="0.3">
      <c r="A729" t="s">
        <v>771</v>
      </c>
    </row>
    <row r="730" spans="1:1" x14ac:dyDescent="0.3">
      <c r="A730" t="s">
        <v>3124</v>
      </c>
    </row>
    <row r="731" spans="1:1" x14ac:dyDescent="0.3">
      <c r="A731" t="s">
        <v>3124</v>
      </c>
    </row>
    <row r="732" spans="1:1" x14ac:dyDescent="0.3">
      <c r="A732" t="s">
        <v>3124</v>
      </c>
    </row>
    <row r="733" spans="1:1" x14ac:dyDescent="0.3">
      <c r="A733" t="s">
        <v>3124</v>
      </c>
    </row>
    <row r="734" spans="1:1" x14ac:dyDescent="0.3">
      <c r="A734" t="s">
        <v>3124</v>
      </c>
    </row>
    <row r="736" spans="1:1" x14ac:dyDescent="0.3">
      <c r="A736" t="s">
        <v>454</v>
      </c>
    </row>
    <row r="737" spans="1:1" x14ac:dyDescent="0.3">
      <c r="A737" t="s">
        <v>757</v>
      </c>
    </row>
    <row r="738" spans="1:1" x14ac:dyDescent="0.3">
      <c r="A738" t="s">
        <v>3015</v>
      </c>
    </row>
    <row r="739" spans="1:1" x14ac:dyDescent="0.3">
      <c r="A739" t="s">
        <v>3016</v>
      </c>
    </row>
    <row r="740" spans="1:1" x14ac:dyDescent="0.3">
      <c r="A740" t="s">
        <v>760</v>
      </c>
    </row>
    <row r="741" spans="1:1" x14ac:dyDescent="0.3">
      <c r="A741">
        <f>-3.17 -0.003</f>
        <v>-3.173</v>
      </c>
    </row>
    <row r="742" spans="1:1" x14ac:dyDescent="0.3">
      <c r="A742">
        <f>-3.17 -3.173 -3.176 -3.179 -3.182 -3.185 -3.188 -3.191 -3.194 -3.197 -3.2</f>
        <v>-35.034999999999997</v>
      </c>
    </row>
    <row r="743" spans="1:1" x14ac:dyDescent="0.3">
      <c r="A743" t="s">
        <v>846</v>
      </c>
    </row>
    <row r="744" spans="1:1" x14ac:dyDescent="0.3">
      <c r="A744">
        <f>-0.685  -0.688  -0.691  -0.693  -0.696  -0.699  -0.702  -0.705  -0.708  -0.711  -0.714</f>
        <v>-7.6920000000000002</v>
      </c>
    </row>
    <row r="745" spans="1:1" x14ac:dyDescent="0.3">
      <c r="A745">
        <f>-1.686  -1.686  -1.686  -1.686  -1.685  -1.685  -1.685  -1.686  -1.686  -1.687  -1.688</f>
        <v>-18.545999999999999</v>
      </c>
    </row>
    <row r="746" spans="1:1" x14ac:dyDescent="0.3">
      <c r="A746">
        <f>-2.679  -2.678  -2.679  -2.678  -2.679  -2.679  -2.679  -2.679  -2.679  -2.679  -2.679</f>
        <v>-29.466999999999992</v>
      </c>
    </row>
    <row r="747" spans="1:1" x14ac:dyDescent="0.3">
      <c r="A747">
        <f>-3.145  -3.145  -3.146  -3.145  -3.144  -3.144  -3.146  -3.149  -3.153  -3.156  -3.159</f>
        <v>-34.631999999999998</v>
      </c>
    </row>
    <row r="748" spans="1:1" x14ac:dyDescent="0.3">
      <c r="A748">
        <f>-3.17  -3.173  -3.176  -3.179  -3.182  -3.185  -3.188  -3.191  -3.194  -3.197  -3.2</f>
        <v>-35.034999999999997</v>
      </c>
    </row>
    <row r="750" spans="1:1" x14ac:dyDescent="0.3">
      <c r="A750" t="s">
        <v>847</v>
      </c>
    </row>
    <row r="751" spans="1:1" x14ac:dyDescent="0.3">
      <c r="A751" t="s">
        <v>3017</v>
      </c>
    </row>
    <row r="752" spans="1:1" x14ac:dyDescent="0.3">
      <c r="A752" t="s">
        <v>3139</v>
      </c>
    </row>
    <row r="753" spans="1:1" x14ac:dyDescent="0.3">
      <c r="A753" t="s">
        <v>3140</v>
      </c>
    </row>
    <row r="754" spans="1:1" x14ac:dyDescent="0.3">
      <c r="A754" t="s">
        <v>3141</v>
      </c>
    </row>
    <row r="755" spans="1:1" x14ac:dyDescent="0.3">
      <c r="A755" t="s">
        <v>3142</v>
      </c>
    </row>
    <row r="757" spans="1:1" x14ac:dyDescent="0.3">
      <c r="A757" t="s">
        <v>848</v>
      </c>
    </row>
    <row r="758" spans="1:1" x14ac:dyDescent="0.3">
      <c r="A758" t="s">
        <v>3022</v>
      </c>
    </row>
    <row r="759" spans="1:1" x14ac:dyDescent="0.3">
      <c r="A759" t="s">
        <v>3023</v>
      </c>
    </row>
    <row r="760" spans="1:1" x14ac:dyDescent="0.3">
      <c r="A760" t="s">
        <v>3117</v>
      </c>
    </row>
    <row r="761" spans="1:1" x14ac:dyDescent="0.3">
      <c r="A761" t="s">
        <v>3143</v>
      </c>
    </row>
    <row r="762" spans="1:1" x14ac:dyDescent="0.3">
      <c r="A762" t="s">
        <v>3144</v>
      </c>
    </row>
    <row r="764" spans="1:1" x14ac:dyDescent="0.3">
      <c r="A764" t="s">
        <v>771</v>
      </c>
    </row>
    <row r="765" spans="1:1" x14ac:dyDescent="0.3">
      <c r="A765" t="s">
        <v>3145</v>
      </c>
    </row>
    <row r="766" spans="1:1" x14ac:dyDescent="0.3">
      <c r="A766" t="s">
        <v>3145</v>
      </c>
    </row>
    <row r="767" spans="1:1" x14ac:dyDescent="0.3">
      <c r="A767" t="s">
        <v>3145</v>
      </c>
    </row>
    <row r="768" spans="1:1" x14ac:dyDescent="0.3">
      <c r="A768" t="s">
        <v>3145</v>
      </c>
    </row>
    <row r="769" spans="1:1" x14ac:dyDescent="0.3">
      <c r="A769" t="s">
        <v>3145</v>
      </c>
    </row>
    <row r="771" spans="1:1" x14ac:dyDescent="0.3">
      <c r="A771" t="s">
        <v>455</v>
      </c>
    </row>
    <row r="772" spans="1:1" x14ac:dyDescent="0.3">
      <c r="A772" t="s">
        <v>757</v>
      </c>
    </row>
    <row r="773" spans="1:1" x14ac:dyDescent="0.3">
      <c r="A773" t="s">
        <v>3015</v>
      </c>
    </row>
    <row r="774" spans="1:1" x14ac:dyDescent="0.3">
      <c r="A774" t="s">
        <v>3016</v>
      </c>
    </row>
    <row r="775" spans="1:1" x14ac:dyDescent="0.3">
      <c r="A775" t="s">
        <v>760</v>
      </c>
    </row>
    <row r="776" spans="1:1" x14ac:dyDescent="0.3">
      <c r="A776" t="s">
        <v>787</v>
      </c>
    </row>
    <row r="777" spans="1:1" x14ac:dyDescent="0.3">
      <c r="A777">
        <f>-3.17 -3.17 -3.17 -3.17 -3.17 -3.17 -3.17 -3.17 -3.17 -3.17 -3.17</f>
        <v>-34.870000000000005</v>
      </c>
    </row>
    <row r="778" spans="1:1" x14ac:dyDescent="0.3">
      <c r="A778" t="s">
        <v>846</v>
      </c>
    </row>
    <row r="779" spans="1:1" x14ac:dyDescent="0.3">
      <c r="A779">
        <f>-0.685  -0.688  -0.691  -0.693  -0.696  -0.699  -0.702  -0.705  -0.708  -0.711  -0.714</f>
        <v>-7.6920000000000002</v>
      </c>
    </row>
    <row r="780" spans="1:1" x14ac:dyDescent="0.3">
      <c r="A780">
        <f>-1.686  -1.686  -1.686  -1.686  -1.685  -1.685  -1.686  -1.686  -1.686  -1.687  -1.688</f>
        <v>-18.547000000000001</v>
      </c>
    </row>
    <row r="781" spans="1:1" x14ac:dyDescent="0.3">
      <c r="A781">
        <f>-2.679  -2.679  -2.678  -2.679  -2.679  -2.679  -2.679  -2.679  -2.679  -2.679  -2.679</f>
        <v>-29.467999999999993</v>
      </c>
    </row>
    <row r="782" spans="1:1" x14ac:dyDescent="0.3">
      <c r="A782">
        <f>-3.145  -3.146  -3.146  -3.145  -3.145  -3.145  -3.145  -3.145  -3.145  -3.145  -3.145</f>
        <v>-34.597000000000001</v>
      </c>
    </row>
    <row r="783" spans="1:1" x14ac:dyDescent="0.3">
      <c r="A783">
        <f>-3.17  -3.17  -3.17  -3.17  -3.17  -3.17  -3.17  -3.17  -3.17  -3.17  -3.17</f>
        <v>-34.870000000000005</v>
      </c>
    </row>
    <row r="785" spans="1:1" x14ac:dyDescent="0.3">
      <c r="A785" t="s">
        <v>847</v>
      </c>
    </row>
    <row r="786" spans="1:1" x14ac:dyDescent="0.3">
      <c r="A786" t="s">
        <v>3017</v>
      </c>
    </row>
    <row r="787" spans="1:1" x14ac:dyDescent="0.3">
      <c r="A787" t="s">
        <v>3146</v>
      </c>
    </row>
    <row r="788" spans="1:1" x14ac:dyDescent="0.3">
      <c r="A788" t="s">
        <v>3147</v>
      </c>
    </row>
    <row r="789" spans="1:1" x14ac:dyDescent="0.3">
      <c r="A789" t="s">
        <v>3148</v>
      </c>
    </row>
    <row r="790" spans="1:1" x14ac:dyDescent="0.3">
      <c r="A790" t="s">
        <v>3149</v>
      </c>
    </row>
    <row r="792" spans="1:1" x14ac:dyDescent="0.3">
      <c r="A792" t="s">
        <v>848</v>
      </c>
    </row>
    <row r="793" spans="1:1" x14ac:dyDescent="0.3">
      <c r="A793" t="s">
        <v>3022</v>
      </c>
    </row>
    <row r="794" spans="1:1" x14ac:dyDescent="0.3">
      <c r="A794" t="s">
        <v>3032</v>
      </c>
    </row>
    <row r="795" spans="1:1" x14ac:dyDescent="0.3">
      <c r="A795" t="s">
        <v>3133</v>
      </c>
    </row>
    <row r="796" spans="1:1" x14ac:dyDescent="0.3">
      <c r="A796" t="s">
        <v>3150</v>
      </c>
    </row>
    <row r="797" spans="1:1" x14ac:dyDescent="0.3">
      <c r="A797" t="s">
        <v>3151</v>
      </c>
    </row>
    <row r="799" spans="1:1" x14ac:dyDescent="0.3">
      <c r="A799" t="s">
        <v>771</v>
      </c>
    </row>
    <row r="800" spans="1:1" x14ac:dyDescent="0.3">
      <c r="A800" t="s">
        <v>3036</v>
      </c>
    </row>
    <row r="801" spans="1:1" x14ac:dyDescent="0.3">
      <c r="A801" t="s">
        <v>3036</v>
      </c>
    </row>
    <row r="802" spans="1:1" x14ac:dyDescent="0.3">
      <c r="A802" t="s">
        <v>3036</v>
      </c>
    </row>
    <row r="803" spans="1:1" x14ac:dyDescent="0.3">
      <c r="A803" t="s">
        <v>3036</v>
      </c>
    </row>
    <row r="804" spans="1:1" x14ac:dyDescent="0.3">
      <c r="A804" t="s">
        <v>3036</v>
      </c>
    </row>
    <row r="806" spans="1:1" x14ac:dyDescent="0.3">
      <c r="A806" t="s">
        <v>456</v>
      </c>
    </row>
    <row r="807" spans="1:1" x14ac:dyDescent="0.3">
      <c r="A807" t="s">
        <v>757</v>
      </c>
    </row>
    <row r="808" spans="1:1" x14ac:dyDescent="0.3">
      <c r="A808" t="s">
        <v>3015</v>
      </c>
    </row>
    <row r="809" spans="1:1" x14ac:dyDescent="0.3">
      <c r="A809" t="s">
        <v>3016</v>
      </c>
    </row>
    <row r="810" spans="1:1" x14ac:dyDescent="0.3">
      <c r="A810" t="s">
        <v>760</v>
      </c>
    </row>
    <row r="811" spans="1:1" x14ac:dyDescent="0.3">
      <c r="A811" t="s">
        <v>788</v>
      </c>
    </row>
    <row r="812" spans="1:1" x14ac:dyDescent="0.3">
      <c r="A812">
        <f>-3.17 -3.167 -3.164 -3.161 -3.158 -3.155 -3.152 -3.149 -3.146 -3.143 -3.14</f>
        <v>-34.704999999999998</v>
      </c>
    </row>
    <row r="813" spans="1:1" x14ac:dyDescent="0.3">
      <c r="A813" t="s">
        <v>846</v>
      </c>
    </row>
    <row r="814" spans="1:1" x14ac:dyDescent="0.3">
      <c r="A814">
        <f>-0.685  -0.688  -0.691  -0.693  -0.696  -0.699  -0.702  -0.705  -0.708  -0.711  -0.714</f>
        <v>-7.6920000000000002</v>
      </c>
    </row>
    <row r="815" spans="1:1" x14ac:dyDescent="0.3">
      <c r="A815">
        <f>-1.686  -1.685  -1.686  -1.686  -1.685  -1.685  -1.686  -1.686  -1.686  -1.687  -1.688</f>
        <v>-18.545999999999999</v>
      </c>
    </row>
    <row r="816" spans="1:1" x14ac:dyDescent="0.3">
      <c r="A816">
        <f>-2.679  -2.679  -2.678  -2.679  -2.679  -2.679  -2.679  -2.679  -2.679  -2.679  -2.678</f>
        <v>-29.466999999999995</v>
      </c>
    </row>
    <row r="817" spans="1:1" x14ac:dyDescent="0.3">
      <c r="A817">
        <f>-3.145  -3.146  -3.145  -3.145  -3.146  -3.145  -3.143  -3.141  -3.137  -3.134  -3.13</f>
        <v>-34.557000000000002</v>
      </c>
    </row>
    <row r="818" spans="1:1" x14ac:dyDescent="0.3">
      <c r="A818">
        <f>-3.17  -3.167  -3.164  -3.161  -3.158  -3.155  -3.152  -3.149  -3.146  -3.143  -3.14</f>
        <v>-34.704999999999998</v>
      </c>
    </row>
    <row r="820" spans="1:1" x14ac:dyDescent="0.3">
      <c r="A820" t="s">
        <v>847</v>
      </c>
    </row>
    <row r="821" spans="1:1" x14ac:dyDescent="0.3">
      <c r="A821" t="s">
        <v>3017</v>
      </c>
    </row>
    <row r="822" spans="1:1" x14ac:dyDescent="0.3">
      <c r="A822" t="s">
        <v>3152</v>
      </c>
    </row>
    <row r="823" spans="1:1" x14ac:dyDescent="0.3">
      <c r="A823" t="s">
        <v>3153</v>
      </c>
    </row>
    <row r="824" spans="1:1" x14ac:dyDescent="0.3">
      <c r="A824" t="s">
        <v>3154</v>
      </c>
    </row>
    <row r="825" spans="1:1" x14ac:dyDescent="0.3">
      <c r="A825" t="s">
        <v>3155</v>
      </c>
    </row>
    <row r="827" spans="1:1" x14ac:dyDescent="0.3">
      <c r="A827" t="s">
        <v>848</v>
      </c>
    </row>
    <row r="828" spans="1:1" x14ac:dyDescent="0.3">
      <c r="A828" t="s">
        <v>3040</v>
      </c>
    </row>
    <row r="829" spans="1:1" x14ac:dyDescent="0.3">
      <c r="A829" t="s">
        <v>3041</v>
      </c>
    </row>
    <row r="830" spans="1:1" x14ac:dyDescent="0.3">
      <c r="A830" t="s">
        <v>3133</v>
      </c>
    </row>
    <row r="831" spans="1:1" x14ac:dyDescent="0.3">
      <c r="A831" t="s">
        <v>3156</v>
      </c>
    </row>
    <row r="832" spans="1:1" x14ac:dyDescent="0.3">
      <c r="A832" t="s">
        <v>3157</v>
      </c>
    </row>
    <row r="834" spans="1:1" x14ac:dyDescent="0.3">
      <c r="A834" t="s">
        <v>771</v>
      </c>
    </row>
    <row r="835" spans="1:1" x14ac:dyDescent="0.3">
      <c r="A835" t="s">
        <v>3124</v>
      </c>
    </row>
    <row r="836" spans="1:1" x14ac:dyDescent="0.3">
      <c r="A836" t="s">
        <v>3124</v>
      </c>
    </row>
    <row r="837" spans="1:1" x14ac:dyDescent="0.3">
      <c r="A837" t="s">
        <v>3124</v>
      </c>
    </row>
    <row r="838" spans="1:1" x14ac:dyDescent="0.3">
      <c r="A838" t="s">
        <v>3124</v>
      </c>
    </row>
    <row r="839" spans="1:1" x14ac:dyDescent="0.3">
      <c r="A839" t="s">
        <v>3124</v>
      </c>
    </row>
    <row r="841" spans="1:1" x14ac:dyDescent="0.3">
      <c r="A841" t="s">
        <v>457</v>
      </c>
    </row>
    <row r="842" spans="1:1" x14ac:dyDescent="0.3">
      <c r="A842" t="s">
        <v>757</v>
      </c>
    </row>
    <row r="843" spans="1:1" x14ac:dyDescent="0.3">
      <c r="A843" t="s">
        <v>3015</v>
      </c>
    </row>
    <row r="844" spans="1:1" x14ac:dyDescent="0.3">
      <c r="A844" t="s">
        <v>3016</v>
      </c>
    </row>
    <row r="845" spans="1:1" x14ac:dyDescent="0.3">
      <c r="A845" t="s">
        <v>760</v>
      </c>
    </row>
    <row r="846" spans="1:1" x14ac:dyDescent="0.3">
      <c r="A846">
        <f>-3.16 -0.003</f>
        <v>-3.1630000000000003</v>
      </c>
    </row>
    <row r="847" spans="1:1" x14ac:dyDescent="0.3">
      <c r="A847">
        <f>-3.16 -3.163 -3.166 -3.169 -3.172 -3.175 -3.178 -3.181 -3.184 -3.187 -3.19</f>
        <v>-34.925000000000004</v>
      </c>
    </row>
    <row r="848" spans="1:1" x14ac:dyDescent="0.3">
      <c r="A848" t="s">
        <v>846</v>
      </c>
    </row>
    <row r="849" spans="1:1" x14ac:dyDescent="0.3">
      <c r="A849">
        <f>-0.685  -0.688  -0.691  -0.693  -0.696  -0.699  -0.702  -0.705  -0.708  -0.711  -0.714</f>
        <v>-7.6920000000000002</v>
      </c>
    </row>
    <row r="850" spans="1:1" x14ac:dyDescent="0.3">
      <c r="A850">
        <f>-1.686  -1.686  -1.686  -1.685  -1.685  -1.685  -1.685  -1.686  -1.686  -1.687  -1.688</f>
        <v>-18.545000000000002</v>
      </c>
    </row>
    <row r="851" spans="1:1" x14ac:dyDescent="0.3">
      <c r="A851">
        <f>-2.678  -2.678  -2.678  -2.678  -2.678  -2.679  -2.678  -2.678  -2.679  -2.679  -2.679</f>
        <v>-29.461999999999996</v>
      </c>
    </row>
    <row r="852" spans="1:1" x14ac:dyDescent="0.3">
      <c r="A852">
        <f>-3.136  -3.136  -3.137  -3.136  -3.134  -3.135  -3.137  -3.14  -3.143  -3.146  -3.15</f>
        <v>-34.53</v>
      </c>
    </row>
    <row r="853" spans="1:1" x14ac:dyDescent="0.3">
      <c r="A853">
        <f>-3.16  -3.163  -3.166  -3.169  -3.172  -3.175  -3.178  -3.181  -3.184  -3.187  -3.19</f>
        <v>-34.925000000000004</v>
      </c>
    </row>
    <row r="855" spans="1:1" x14ac:dyDescent="0.3">
      <c r="A855" t="s">
        <v>847</v>
      </c>
    </row>
    <row r="856" spans="1:1" x14ac:dyDescent="0.3">
      <c r="A856" t="s">
        <v>3017</v>
      </c>
    </row>
    <row r="857" spans="1:1" x14ac:dyDescent="0.3">
      <c r="A857" t="s">
        <v>3107</v>
      </c>
    </row>
    <row r="858" spans="1:1" x14ac:dyDescent="0.3">
      <c r="A858" t="s">
        <v>3158</v>
      </c>
    </row>
    <row r="859" spans="1:1" x14ac:dyDescent="0.3">
      <c r="A859" t="s">
        <v>3159</v>
      </c>
    </row>
    <row r="860" spans="1:1" x14ac:dyDescent="0.3">
      <c r="A860" t="s">
        <v>3160</v>
      </c>
    </row>
    <row r="862" spans="1:1" x14ac:dyDescent="0.3">
      <c r="A862" t="s">
        <v>848</v>
      </c>
    </row>
    <row r="863" spans="1:1" x14ac:dyDescent="0.3">
      <c r="A863" t="s">
        <v>3022</v>
      </c>
    </row>
    <row r="864" spans="1:1" x14ac:dyDescent="0.3">
      <c r="A864" t="s">
        <v>3023</v>
      </c>
    </row>
    <row r="865" spans="1:1" x14ac:dyDescent="0.3">
      <c r="A865" t="s">
        <v>3161</v>
      </c>
    </row>
    <row r="866" spans="1:1" x14ac:dyDescent="0.3">
      <c r="A866" t="s">
        <v>3162</v>
      </c>
    </row>
    <row r="867" spans="1:1" x14ac:dyDescent="0.3">
      <c r="A867" t="s">
        <v>3163</v>
      </c>
    </row>
    <row r="869" spans="1:1" x14ac:dyDescent="0.3">
      <c r="A869" t="s">
        <v>771</v>
      </c>
    </row>
    <row r="870" spans="1:1" x14ac:dyDescent="0.3">
      <c r="A870" t="s">
        <v>3145</v>
      </c>
    </row>
    <row r="871" spans="1:1" x14ac:dyDescent="0.3">
      <c r="A871" t="s">
        <v>3145</v>
      </c>
    </row>
    <row r="872" spans="1:1" x14ac:dyDescent="0.3">
      <c r="A872" t="s">
        <v>3145</v>
      </c>
    </row>
    <row r="873" spans="1:1" x14ac:dyDescent="0.3">
      <c r="A873" t="s">
        <v>3145</v>
      </c>
    </row>
    <row r="874" spans="1:1" x14ac:dyDescent="0.3">
      <c r="A874" t="s">
        <v>3145</v>
      </c>
    </row>
    <row r="876" spans="1:1" x14ac:dyDescent="0.3">
      <c r="A876" t="s">
        <v>458</v>
      </c>
    </row>
    <row r="877" spans="1:1" x14ac:dyDescent="0.3">
      <c r="A877" t="s">
        <v>757</v>
      </c>
    </row>
    <row r="878" spans="1:1" x14ac:dyDescent="0.3">
      <c r="A878" t="s">
        <v>3015</v>
      </c>
    </row>
    <row r="879" spans="1:1" x14ac:dyDescent="0.3">
      <c r="A879" t="s">
        <v>3016</v>
      </c>
    </row>
    <row r="880" spans="1:1" x14ac:dyDescent="0.3">
      <c r="A880" t="s">
        <v>760</v>
      </c>
    </row>
    <row r="881" spans="1:1" x14ac:dyDescent="0.3">
      <c r="A881" t="s">
        <v>789</v>
      </c>
    </row>
    <row r="882" spans="1:1" x14ac:dyDescent="0.3">
      <c r="A882">
        <f>-3.16 -3.16 -3.16 -3.16 -3.16 -3.16 -3.16 -3.16 -3.16 -3.16 -3.16</f>
        <v>-34.760000000000005</v>
      </c>
    </row>
    <row r="883" spans="1:1" x14ac:dyDescent="0.3">
      <c r="A883" t="s">
        <v>846</v>
      </c>
    </row>
    <row r="884" spans="1:1" x14ac:dyDescent="0.3">
      <c r="A884">
        <f>-0.685  -0.688  -0.691  -0.693  -0.696  -0.699  -0.702  -0.705  -0.708  -0.711  -0.714</f>
        <v>-7.6920000000000002</v>
      </c>
    </row>
    <row r="885" spans="1:1" x14ac:dyDescent="0.3">
      <c r="A885">
        <f>-1.686  -1.686  -1.686  -1.686  -1.685  -1.685  -1.686  -1.686  -1.686  -1.687  -1.688</f>
        <v>-18.547000000000001</v>
      </c>
    </row>
    <row r="886" spans="1:1" x14ac:dyDescent="0.3">
      <c r="A886">
        <f>-2.678  -2.678  -2.678  -2.678  -2.678  -2.678  -2.678  -2.679  -2.679  -2.678  -2.678</f>
        <v>-29.46</v>
      </c>
    </row>
    <row r="887" spans="1:1" x14ac:dyDescent="0.3">
      <c r="A887">
        <f>-3.136  -3.136  -3.136  -3.136  -3.135  -3.135  -3.135  -3.135  -3.136  -3.136  -3.135</f>
        <v>-34.490999999999993</v>
      </c>
    </row>
    <row r="888" spans="1:1" x14ac:dyDescent="0.3">
      <c r="A888">
        <f>-3.16  -3.16  -3.16  -3.16  -3.16  -3.16  -3.16  -3.16  -3.16  -3.16  -3.16</f>
        <v>-34.760000000000005</v>
      </c>
    </row>
    <row r="890" spans="1:1" x14ac:dyDescent="0.3">
      <c r="A890" t="s">
        <v>847</v>
      </c>
    </row>
    <row r="891" spans="1:1" x14ac:dyDescent="0.3">
      <c r="A891" t="s">
        <v>3017</v>
      </c>
    </row>
    <row r="892" spans="1:1" x14ac:dyDescent="0.3">
      <c r="A892" t="s">
        <v>3028</v>
      </c>
    </row>
    <row r="893" spans="1:1" x14ac:dyDescent="0.3">
      <c r="A893" t="s">
        <v>3164</v>
      </c>
    </row>
    <row r="894" spans="1:1" x14ac:dyDescent="0.3">
      <c r="A894" t="s">
        <v>3165</v>
      </c>
    </row>
    <row r="895" spans="1:1" x14ac:dyDescent="0.3">
      <c r="A895" t="s">
        <v>3166</v>
      </c>
    </row>
    <row r="897" spans="1:1" x14ac:dyDescent="0.3">
      <c r="A897" t="s">
        <v>848</v>
      </c>
    </row>
    <row r="898" spans="1:1" x14ac:dyDescent="0.3">
      <c r="A898" t="s">
        <v>3022</v>
      </c>
    </row>
    <row r="899" spans="1:1" x14ac:dyDescent="0.3">
      <c r="A899" t="s">
        <v>3032</v>
      </c>
    </row>
    <row r="900" spans="1:1" x14ac:dyDescent="0.3">
      <c r="A900" t="s">
        <v>3161</v>
      </c>
    </row>
    <row r="901" spans="1:1" x14ac:dyDescent="0.3">
      <c r="A901" t="s">
        <v>3167</v>
      </c>
    </row>
    <row r="902" spans="1:1" x14ac:dyDescent="0.3">
      <c r="A902" t="s">
        <v>3168</v>
      </c>
    </row>
    <row r="904" spans="1:1" x14ac:dyDescent="0.3">
      <c r="A904" t="s">
        <v>771</v>
      </c>
    </row>
    <row r="905" spans="1:1" x14ac:dyDescent="0.3">
      <c r="A905" t="s">
        <v>3036</v>
      </c>
    </row>
    <row r="906" spans="1:1" x14ac:dyDescent="0.3">
      <c r="A906" t="s">
        <v>3036</v>
      </c>
    </row>
    <row r="907" spans="1:1" x14ac:dyDescent="0.3">
      <c r="A907" t="s">
        <v>3036</v>
      </c>
    </row>
    <row r="908" spans="1:1" x14ac:dyDescent="0.3">
      <c r="A908" t="s">
        <v>3036</v>
      </c>
    </row>
    <row r="909" spans="1:1" x14ac:dyDescent="0.3">
      <c r="A909" t="s">
        <v>3036</v>
      </c>
    </row>
    <row r="911" spans="1:1" x14ac:dyDescent="0.3">
      <c r="A911" t="s">
        <v>459</v>
      </c>
    </row>
    <row r="912" spans="1:1" x14ac:dyDescent="0.3">
      <c r="A912" t="s">
        <v>757</v>
      </c>
    </row>
    <row r="913" spans="1:1" x14ac:dyDescent="0.3">
      <c r="A913" t="s">
        <v>3015</v>
      </c>
    </row>
    <row r="914" spans="1:1" x14ac:dyDescent="0.3">
      <c r="A914" t="s">
        <v>3016</v>
      </c>
    </row>
    <row r="915" spans="1:1" x14ac:dyDescent="0.3">
      <c r="A915" t="s">
        <v>760</v>
      </c>
    </row>
    <row r="916" spans="1:1" x14ac:dyDescent="0.3">
      <c r="A916" t="s">
        <v>790</v>
      </c>
    </row>
    <row r="917" spans="1:1" x14ac:dyDescent="0.3">
      <c r="A917">
        <f>-3.16 -3.157 -3.154 -3.151 -3.148 -3.145 -3.142 -3.139 -3.136 -3.133 -3.13</f>
        <v>-34.594999999999999</v>
      </c>
    </row>
    <row r="918" spans="1:1" x14ac:dyDescent="0.3">
      <c r="A918" t="s">
        <v>846</v>
      </c>
    </row>
    <row r="919" spans="1:1" x14ac:dyDescent="0.3">
      <c r="A919">
        <f>-0.685  -0.688  -0.691  -0.693  -0.696  -0.699  -0.702  -0.705  -0.708  -0.711  -0.714</f>
        <v>-7.6920000000000002</v>
      </c>
    </row>
    <row r="920" spans="1:1" x14ac:dyDescent="0.3">
      <c r="A920">
        <f>-1.686  -1.685  -1.686  -1.686  -1.685  -1.685  -1.686  -1.686  -1.686  -1.687  -1.688</f>
        <v>-18.545999999999999</v>
      </c>
    </row>
    <row r="921" spans="1:1" x14ac:dyDescent="0.3">
      <c r="A921">
        <f>-2.678  -2.678  -2.678  -2.679  -2.678  -2.678  -2.679  -2.679  -2.679  -2.678  -2.678</f>
        <v>-29.461999999999996</v>
      </c>
    </row>
    <row r="922" spans="1:1" x14ac:dyDescent="0.3">
      <c r="A922">
        <f>-3.136  -3.137  -3.136  -3.136  -3.137  -3.136  -3.134  -3.131  -3.128  -3.124  -3.12</f>
        <v>-34.454999999999998</v>
      </c>
    </row>
    <row r="923" spans="1:1" x14ac:dyDescent="0.3">
      <c r="A923">
        <f>-3.16  -3.157  -3.154  -3.151  -3.148  -3.145  -3.142  -3.139  -3.136  -3.133  -3.13</f>
        <v>-34.594999999999999</v>
      </c>
    </row>
    <row r="925" spans="1:1" x14ac:dyDescent="0.3">
      <c r="A925" t="s">
        <v>847</v>
      </c>
    </row>
    <row r="926" spans="1:1" x14ac:dyDescent="0.3">
      <c r="A926" t="s">
        <v>3017</v>
      </c>
    </row>
    <row r="927" spans="1:1" x14ac:dyDescent="0.3">
      <c r="A927" t="s">
        <v>3169</v>
      </c>
    </row>
    <row r="928" spans="1:1" x14ac:dyDescent="0.3">
      <c r="A928" t="s">
        <v>3170</v>
      </c>
    </row>
    <row r="929" spans="1:1" x14ac:dyDescent="0.3">
      <c r="A929" t="s">
        <v>3171</v>
      </c>
    </row>
    <row r="930" spans="1:1" x14ac:dyDescent="0.3">
      <c r="A930" t="s">
        <v>3172</v>
      </c>
    </row>
    <row r="932" spans="1:1" x14ac:dyDescent="0.3">
      <c r="A932" t="s">
        <v>848</v>
      </c>
    </row>
    <row r="933" spans="1:1" x14ac:dyDescent="0.3">
      <c r="A933" t="s">
        <v>3040</v>
      </c>
    </row>
    <row r="934" spans="1:1" x14ac:dyDescent="0.3">
      <c r="A934" t="s">
        <v>3041</v>
      </c>
    </row>
    <row r="935" spans="1:1" x14ac:dyDescent="0.3">
      <c r="A935" t="s">
        <v>3161</v>
      </c>
    </row>
    <row r="936" spans="1:1" x14ac:dyDescent="0.3">
      <c r="A936" t="s">
        <v>3173</v>
      </c>
    </row>
    <row r="937" spans="1:1" x14ac:dyDescent="0.3">
      <c r="A937" t="s">
        <v>3174</v>
      </c>
    </row>
    <row r="939" spans="1:1" x14ac:dyDescent="0.3">
      <c r="A939" t="s">
        <v>771</v>
      </c>
    </row>
    <row r="940" spans="1:1" x14ac:dyDescent="0.3">
      <c r="A940" t="s">
        <v>3175</v>
      </c>
    </row>
    <row r="941" spans="1:1" x14ac:dyDescent="0.3">
      <c r="A941" t="s">
        <v>3175</v>
      </c>
    </row>
    <row r="942" spans="1:1" x14ac:dyDescent="0.3">
      <c r="A942" t="s">
        <v>3175</v>
      </c>
    </row>
    <row r="943" spans="1:1" x14ac:dyDescent="0.3">
      <c r="A943" t="s">
        <v>3175</v>
      </c>
    </row>
    <row r="944" spans="1:1" x14ac:dyDescent="0.3">
      <c r="A944" t="s">
        <v>3175</v>
      </c>
    </row>
    <row r="946" spans="1:1" x14ac:dyDescent="0.3">
      <c r="A946" t="s">
        <v>460</v>
      </c>
    </row>
    <row r="947" spans="1:1" x14ac:dyDescent="0.3">
      <c r="A947" t="s">
        <v>757</v>
      </c>
    </row>
    <row r="948" spans="1:1" x14ac:dyDescent="0.3">
      <c r="A948" t="s">
        <v>3176</v>
      </c>
    </row>
    <row r="949" spans="1:1" x14ac:dyDescent="0.3">
      <c r="A949" t="s">
        <v>3177</v>
      </c>
    </row>
    <row r="950" spans="1:1" x14ac:dyDescent="0.3">
      <c r="A950" t="s">
        <v>760</v>
      </c>
    </row>
    <row r="951" spans="1:1" x14ac:dyDescent="0.3">
      <c r="A951">
        <f>-3.24 -0.003</f>
        <v>-3.2430000000000003</v>
      </c>
    </row>
    <row r="952" spans="1:1" x14ac:dyDescent="0.3">
      <c r="A952">
        <f>-3.24 -3.243 -3.246 -3.249 -3.252 -3.255 -3.258 -3.261 -3.264 -3.267 -3.27</f>
        <v>-35.805</v>
      </c>
    </row>
    <row r="953" spans="1:1" x14ac:dyDescent="0.3">
      <c r="A953" t="s">
        <v>846</v>
      </c>
    </row>
    <row r="954" spans="1:1" x14ac:dyDescent="0.3">
      <c r="A954">
        <f>-0.685  -0.687  -0.687  -0.688  -0.688  -0.689  -0.689  -0.689  -0.689  -0.689  -0.689</f>
        <v>-7.569</v>
      </c>
    </row>
    <row r="955" spans="1:1" x14ac:dyDescent="0.3">
      <c r="A955">
        <f>-1.686  -1.686  -1.686  -1.686  -1.685  -1.686  -1.685  -1.686  -1.686  -1.686  -1.686</f>
        <v>-18.544</v>
      </c>
    </row>
    <row r="956" spans="1:1" x14ac:dyDescent="0.3">
      <c r="A956">
        <f>-2.681  -2.681  -2.681  -2.68  -2.68  -2.681  -2.68  -2.68  -2.68  -2.681  -2.681</f>
        <v>-29.486000000000001</v>
      </c>
    </row>
    <row r="957" spans="1:1" x14ac:dyDescent="0.3">
      <c r="A957">
        <f>-3.21  -3.21  -3.21  -3.21  -3.208  -3.209  -3.21  -3.213  -3.216  -3.219  -3.222</f>
        <v>-35.337000000000003</v>
      </c>
    </row>
    <row r="958" spans="1:1" x14ac:dyDescent="0.3">
      <c r="A958">
        <f>-3.24  -3.243  -3.246  -3.249  -3.252  -3.255  -3.258  -3.261  -3.264  -3.267  -3.27</f>
        <v>-35.805</v>
      </c>
    </row>
    <row r="960" spans="1:1" x14ac:dyDescent="0.3">
      <c r="A960" t="s">
        <v>847</v>
      </c>
    </row>
    <row r="961" spans="1:1" x14ac:dyDescent="0.3">
      <c r="A961" t="s">
        <v>3178</v>
      </c>
    </row>
    <row r="962" spans="1:1" x14ac:dyDescent="0.3">
      <c r="A962" t="s">
        <v>3179</v>
      </c>
    </row>
    <row r="963" spans="1:1" x14ac:dyDescent="0.3">
      <c r="A963" t="s">
        <v>3180</v>
      </c>
    </row>
    <row r="964" spans="1:1" x14ac:dyDescent="0.3">
      <c r="A964" t="s">
        <v>3020</v>
      </c>
    </row>
    <row r="965" spans="1:1" x14ac:dyDescent="0.3">
      <c r="A965" t="s">
        <v>3021</v>
      </c>
    </row>
    <row r="967" spans="1:1" x14ac:dyDescent="0.3">
      <c r="A967" t="s">
        <v>848</v>
      </c>
    </row>
    <row r="968" spans="1:1" x14ac:dyDescent="0.3">
      <c r="A968" t="s">
        <v>3181</v>
      </c>
    </row>
    <row r="969" spans="1:1" x14ac:dyDescent="0.3">
      <c r="A969" t="s">
        <v>3182</v>
      </c>
    </row>
    <row r="970" spans="1:1" x14ac:dyDescent="0.3">
      <c r="A970" t="s">
        <v>3024</v>
      </c>
    </row>
    <row r="971" spans="1:1" x14ac:dyDescent="0.3">
      <c r="A971" t="s">
        <v>3025</v>
      </c>
    </row>
    <row r="972" spans="1:1" x14ac:dyDescent="0.3">
      <c r="A972" t="s">
        <v>3026</v>
      </c>
    </row>
    <row r="974" spans="1:1" x14ac:dyDescent="0.3">
      <c r="A974" t="s">
        <v>771</v>
      </c>
    </row>
    <row r="975" spans="1:1" x14ac:dyDescent="0.3">
      <c r="A975" t="s">
        <v>3027</v>
      </c>
    </row>
    <row r="976" spans="1:1" x14ac:dyDescent="0.3">
      <c r="A976" t="s">
        <v>3027</v>
      </c>
    </row>
    <row r="977" spans="1:1" x14ac:dyDescent="0.3">
      <c r="A977" t="s">
        <v>3027</v>
      </c>
    </row>
    <row r="978" spans="1:1" x14ac:dyDescent="0.3">
      <c r="A978" t="s">
        <v>3027</v>
      </c>
    </row>
    <row r="979" spans="1:1" x14ac:dyDescent="0.3">
      <c r="A979" t="s">
        <v>3027</v>
      </c>
    </row>
    <row r="981" spans="1:1" x14ac:dyDescent="0.3">
      <c r="A981" t="s">
        <v>461</v>
      </c>
    </row>
    <row r="982" spans="1:1" x14ac:dyDescent="0.3">
      <c r="A982" t="s">
        <v>757</v>
      </c>
    </row>
    <row r="983" spans="1:1" x14ac:dyDescent="0.3">
      <c r="A983" t="s">
        <v>3176</v>
      </c>
    </row>
    <row r="984" spans="1:1" x14ac:dyDescent="0.3">
      <c r="A984" t="s">
        <v>3177</v>
      </c>
    </row>
    <row r="985" spans="1:1" x14ac:dyDescent="0.3">
      <c r="A985" t="s">
        <v>760</v>
      </c>
    </row>
    <row r="986" spans="1:1" x14ac:dyDescent="0.3">
      <c r="A986" t="s">
        <v>773</v>
      </c>
    </row>
    <row r="987" spans="1:1" x14ac:dyDescent="0.3">
      <c r="A987">
        <f>-3.24 -3.24 -3.24 -3.24 -3.24 -3.24 -3.24 -3.24 -3.24 -3.24 -3.24</f>
        <v>-35.640000000000015</v>
      </c>
    </row>
    <row r="988" spans="1:1" x14ac:dyDescent="0.3">
      <c r="A988" t="s">
        <v>846</v>
      </c>
    </row>
    <row r="989" spans="1:1" x14ac:dyDescent="0.3">
      <c r="A989">
        <f>-0.685  -0.687  -0.687  -0.688  -0.688  -0.689  -0.689  -0.689  -0.689  -0.689  -0.689</f>
        <v>-7.569</v>
      </c>
    </row>
    <row r="990" spans="1:1" x14ac:dyDescent="0.3">
      <c r="A990">
        <f>-1.686  -1.686  -1.686  -1.686  -1.685  -1.686  -1.686  -1.686  -1.686  -1.686  -1.686</f>
        <v>-18.545000000000002</v>
      </c>
    </row>
    <row r="991" spans="1:1" x14ac:dyDescent="0.3">
      <c r="A991">
        <f>-2.681  -2.681  -2.68  -2.68  -2.68  -2.681  -2.68  -2.681  -2.68  -2.68  -2.68</f>
        <v>-29.483999999999998</v>
      </c>
    </row>
    <row r="992" spans="1:1" x14ac:dyDescent="0.3">
      <c r="A992">
        <f>-3.21  -3.21  -3.21  -3.21  -3.209  -3.21  -3.209  -3.21  -3.21  -3.21  -3.209</f>
        <v>-35.307000000000002</v>
      </c>
    </row>
    <row r="993" spans="1:1" x14ac:dyDescent="0.3">
      <c r="A993">
        <f>-3.24  -3.24  -3.24  -3.24  -3.24  -3.24  -3.24  -3.24  -3.24  -3.24  -3.24</f>
        <v>-35.640000000000015</v>
      </c>
    </row>
    <row r="995" spans="1:1" x14ac:dyDescent="0.3">
      <c r="A995" t="s">
        <v>847</v>
      </c>
    </row>
    <row r="996" spans="1:1" x14ac:dyDescent="0.3">
      <c r="A996" t="s">
        <v>3178</v>
      </c>
    </row>
    <row r="997" spans="1:1" x14ac:dyDescent="0.3">
      <c r="A997" t="s">
        <v>3183</v>
      </c>
    </row>
    <row r="998" spans="1:1" x14ac:dyDescent="0.3">
      <c r="A998" t="s">
        <v>3184</v>
      </c>
    </row>
    <row r="999" spans="1:1" x14ac:dyDescent="0.3">
      <c r="A999" t="s">
        <v>3030</v>
      </c>
    </row>
    <row r="1000" spans="1:1" x14ac:dyDescent="0.3">
      <c r="A1000" t="s">
        <v>3031</v>
      </c>
    </row>
    <row r="1002" spans="1:1" x14ac:dyDescent="0.3">
      <c r="A1002" t="s">
        <v>848</v>
      </c>
    </row>
    <row r="1003" spans="1:1" x14ac:dyDescent="0.3">
      <c r="A1003" t="s">
        <v>3181</v>
      </c>
    </row>
    <row r="1004" spans="1:1" x14ac:dyDescent="0.3">
      <c r="A1004" t="s">
        <v>2879</v>
      </c>
    </row>
    <row r="1005" spans="1:1" x14ac:dyDescent="0.3">
      <c r="A1005" t="s">
        <v>3033</v>
      </c>
    </row>
    <row r="1006" spans="1:1" x14ac:dyDescent="0.3">
      <c r="A1006" t="s">
        <v>3034</v>
      </c>
    </row>
    <row r="1007" spans="1:1" x14ac:dyDescent="0.3">
      <c r="A1007" t="s">
        <v>3035</v>
      </c>
    </row>
    <row r="1009" spans="1:1" x14ac:dyDescent="0.3">
      <c r="A1009" t="s">
        <v>771</v>
      </c>
    </row>
    <row r="1010" spans="1:1" x14ac:dyDescent="0.3">
      <c r="A1010" t="s">
        <v>3036</v>
      </c>
    </row>
    <row r="1011" spans="1:1" x14ac:dyDescent="0.3">
      <c r="A1011" t="s">
        <v>3036</v>
      </c>
    </row>
    <row r="1012" spans="1:1" x14ac:dyDescent="0.3">
      <c r="A1012" t="s">
        <v>3036</v>
      </c>
    </row>
    <row r="1013" spans="1:1" x14ac:dyDescent="0.3">
      <c r="A1013" t="s">
        <v>3036</v>
      </c>
    </row>
    <row r="1014" spans="1:1" x14ac:dyDescent="0.3">
      <c r="A1014" t="s">
        <v>3036</v>
      </c>
    </row>
    <row r="1016" spans="1:1" x14ac:dyDescent="0.3">
      <c r="A1016" t="s">
        <v>462</v>
      </c>
    </row>
    <row r="1017" spans="1:1" x14ac:dyDescent="0.3">
      <c r="A1017" t="s">
        <v>757</v>
      </c>
    </row>
    <row r="1018" spans="1:1" x14ac:dyDescent="0.3">
      <c r="A1018" t="s">
        <v>3176</v>
      </c>
    </row>
    <row r="1019" spans="1:1" x14ac:dyDescent="0.3">
      <c r="A1019" t="s">
        <v>3177</v>
      </c>
    </row>
    <row r="1020" spans="1:1" x14ac:dyDescent="0.3">
      <c r="A1020" t="s">
        <v>760</v>
      </c>
    </row>
    <row r="1021" spans="1:1" x14ac:dyDescent="0.3">
      <c r="A1021" t="s">
        <v>774</v>
      </c>
    </row>
    <row r="1022" spans="1:1" x14ac:dyDescent="0.3">
      <c r="A1022">
        <f>-3.24 -3.237 -3.234 -3.231 -3.228 -3.225 -3.222 -3.219 -3.216 -3.213 -3.21</f>
        <v>-35.475000000000009</v>
      </c>
    </row>
    <row r="1023" spans="1:1" x14ac:dyDescent="0.3">
      <c r="A1023" t="s">
        <v>846</v>
      </c>
    </row>
    <row r="1024" spans="1:1" x14ac:dyDescent="0.3">
      <c r="A1024">
        <f>-0.685  -0.687  -0.688  -0.688  -0.688  -0.689  -0.689  -0.689  -0.689  -0.689  -0.689</f>
        <v>-7.57</v>
      </c>
    </row>
    <row r="1025" spans="1:1" x14ac:dyDescent="0.3">
      <c r="A1025">
        <f>-1.686  -1.685  -1.686  -1.686  -1.685  -1.685  -1.686  -1.686  -1.686  -1.686  -1.686</f>
        <v>-18.542999999999999</v>
      </c>
    </row>
    <row r="1026" spans="1:1" x14ac:dyDescent="0.3">
      <c r="A1026">
        <f>-2.681  -2.681  -2.68  -2.681  -2.68  -2.68  -2.681  -2.681  -2.681  -2.68  -2.68</f>
        <v>-29.486000000000001</v>
      </c>
    </row>
    <row r="1027" spans="1:1" x14ac:dyDescent="0.3">
      <c r="A1027">
        <f>-3.21  -3.21  -3.21  -3.21  -3.21  -3.21  -3.208  -3.205  -3.202  -3.199  -3.195</f>
        <v>-35.268999999999998</v>
      </c>
    </row>
    <row r="1028" spans="1:1" x14ac:dyDescent="0.3">
      <c r="A1028">
        <f>-3.24  -3.237  -3.234  -3.231  -3.228  -3.225  -3.222  -3.219  -3.216  -3.213  -3.21</f>
        <v>-35.475000000000009</v>
      </c>
    </row>
    <row r="1030" spans="1:1" x14ac:dyDescent="0.3">
      <c r="A1030" t="s">
        <v>847</v>
      </c>
    </row>
    <row r="1031" spans="1:1" x14ac:dyDescent="0.3">
      <c r="A1031" t="s">
        <v>3178</v>
      </c>
    </row>
    <row r="1032" spans="1:1" x14ac:dyDescent="0.3">
      <c r="A1032" t="s">
        <v>3185</v>
      </c>
    </row>
    <row r="1033" spans="1:1" x14ac:dyDescent="0.3">
      <c r="A1033" t="s">
        <v>3186</v>
      </c>
    </row>
    <row r="1034" spans="1:1" x14ac:dyDescent="0.3">
      <c r="A1034" t="s">
        <v>3038</v>
      </c>
    </row>
    <row r="1035" spans="1:1" x14ac:dyDescent="0.3">
      <c r="A1035" t="s">
        <v>3039</v>
      </c>
    </row>
    <row r="1037" spans="1:1" x14ac:dyDescent="0.3">
      <c r="A1037" t="s">
        <v>848</v>
      </c>
    </row>
    <row r="1038" spans="1:1" x14ac:dyDescent="0.3">
      <c r="A1038" t="s">
        <v>3181</v>
      </c>
    </row>
    <row r="1039" spans="1:1" x14ac:dyDescent="0.3">
      <c r="A1039" t="s">
        <v>2879</v>
      </c>
    </row>
    <row r="1040" spans="1:1" x14ac:dyDescent="0.3">
      <c r="A1040" t="s">
        <v>3033</v>
      </c>
    </row>
    <row r="1041" spans="1:1" x14ac:dyDescent="0.3">
      <c r="A1041" t="s">
        <v>3042</v>
      </c>
    </row>
    <row r="1042" spans="1:1" x14ac:dyDescent="0.3">
      <c r="A1042" t="s">
        <v>3043</v>
      </c>
    </row>
    <row r="1044" spans="1:1" x14ac:dyDescent="0.3">
      <c r="A1044" t="s">
        <v>771</v>
      </c>
    </row>
    <row r="1045" spans="1:1" x14ac:dyDescent="0.3">
      <c r="A1045" t="s">
        <v>3044</v>
      </c>
    </row>
    <row r="1046" spans="1:1" x14ac:dyDescent="0.3">
      <c r="A1046" t="s">
        <v>3044</v>
      </c>
    </row>
    <row r="1047" spans="1:1" x14ac:dyDescent="0.3">
      <c r="A1047" t="s">
        <v>3044</v>
      </c>
    </row>
    <row r="1048" spans="1:1" x14ac:dyDescent="0.3">
      <c r="A1048" t="s">
        <v>3044</v>
      </c>
    </row>
    <row r="1049" spans="1:1" x14ac:dyDescent="0.3">
      <c r="A1049" t="s">
        <v>3044</v>
      </c>
    </row>
    <row r="1051" spans="1:1" x14ac:dyDescent="0.3">
      <c r="A1051" t="s">
        <v>463</v>
      </c>
    </row>
    <row r="1052" spans="1:1" x14ac:dyDescent="0.3">
      <c r="A1052" t="s">
        <v>757</v>
      </c>
    </row>
    <row r="1053" spans="1:1" x14ac:dyDescent="0.3">
      <c r="A1053" t="s">
        <v>3176</v>
      </c>
    </row>
    <row r="1054" spans="1:1" x14ac:dyDescent="0.3">
      <c r="A1054" t="s">
        <v>3177</v>
      </c>
    </row>
    <row r="1055" spans="1:1" x14ac:dyDescent="0.3">
      <c r="A1055" t="s">
        <v>760</v>
      </c>
    </row>
    <row r="1056" spans="1:1" x14ac:dyDescent="0.3">
      <c r="A1056">
        <f>-3.23 -0.003</f>
        <v>-3.2330000000000001</v>
      </c>
    </row>
    <row r="1057" spans="1:1" x14ac:dyDescent="0.3">
      <c r="A1057">
        <f>-3.23 -3.233 -3.236 -3.239 -3.242 -3.245 -3.248 -3.251 -3.254 -3.257 -3.26</f>
        <v>-35.695</v>
      </c>
    </row>
    <row r="1058" spans="1:1" x14ac:dyDescent="0.3">
      <c r="A1058" t="s">
        <v>846</v>
      </c>
    </row>
    <row r="1059" spans="1:1" x14ac:dyDescent="0.3">
      <c r="A1059">
        <f>-0.685  -0.687  -0.687  -0.688  -0.688  -0.689  -0.689  -0.689  -0.689  -0.689  -0.689</f>
        <v>-7.569</v>
      </c>
    </row>
    <row r="1060" spans="1:1" x14ac:dyDescent="0.3">
      <c r="A1060">
        <f>-1.686  -1.686  -1.686  -1.686  -1.685  -1.686  -1.686  -1.686  -1.686  -1.686  -1.686</f>
        <v>-18.545000000000002</v>
      </c>
    </row>
    <row r="1061" spans="1:1" x14ac:dyDescent="0.3">
      <c r="A1061">
        <f>-2.681  -2.68  -2.68  -2.68  -2.68  -2.681  -2.68  -2.68  -2.68  -2.68  -2.681</f>
        <v>-29.483000000000001</v>
      </c>
    </row>
    <row r="1062" spans="1:1" x14ac:dyDescent="0.3">
      <c r="A1062">
        <f>-3.201  -3.201  -3.201  -3.201  -3.199  -3.199  -3.201  -3.204  -3.207  -3.21  -3.213</f>
        <v>-35.237000000000002</v>
      </c>
    </row>
    <row r="1063" spans="1:1" x14ac:dyDescent="0.3">
      <c r="A1063">
        <f>-3.23  -3.233  -3.236  -3.239  -3.242  -3.245  -3.248  -3.251  -3.254  -3.257  -3.26</f>
        <v>-35.695</v>
      </c>
    </row>
    <row r="1065" spans="1:1" x14ac:dyDescent="0.3">
      <c r="A1065" t="s">
        <v>847</v>
      </c>
    </row>
    <row r="1066" spans="1:1" x14ac:dyDescent="0.3">
      <c r="A1066" t="s">
        <v>3178</v>
      </c>
    </row>
    <row r="1067" spans="1:1" x14ac:dyDescent="0.3">
      <c r="A1067" t="s">
        <v>3179</v>
      </c>
    </row>
    <row r="1068" spans="1:1" x14ac:dyDescent="0.3">
      <c r="A1068" t="s">
        <v>3187</v>
      </c>
    </row>
    <row r="1069" spans="1:1" x14ac:dyDescent="0.3">
      <c r="A1069" t="s">
        <v>3046</v>
      </c>
    </row>
    <row r="1070" spans="1:1" x14ac:dyDescent="0.3">
      <c r="A1070" t="s">
        <v>3047</v>
      </c>
    </row>
    <row r="1072" spans="1:1" x14ac:dyDescent="0.3">
      <c r="A1072" t="s">
        <v>848</v>
      </c>
    </row>
    <row r="1073" spans="1:1" x14ac:dyDescent="0.3">
      <c r="A1073" t="s">
        <v>3181</v>
      </c>
    </row>
    <row r="1074" spans="1:1" x14ac:dyDescent="0.3">
      <c r="A1074" t="s">
        <v>3182</v>
      </c>
    </row>
    <row r="1075" spans="1:1" x14ac:dyDescent="0.3">
      <c r="A1075" t="s">
        <v>3024</v>
      </c>
    </row>
    <row r="1076" spans="1:1" x14ac:dyDescent="0.3">
      <c r="A1076" t="s">
        <v>3048</v>
      </c>
    </row>
    <row r="1077" spans="1:1" x14ac:dyDescent="0.3">
      <c r="A1077" t="s">
        <v>3026</v>
      </c>
    </row>
    <row r="1079" spans="1:1" x14ac:dyDescent="0.3">
      <c r="A1079" t="s">
        <v>771</v>
      </c>
    </row>
    <row r="1080" spans="1:1" x14ac:dyDescent="0.3">
      <c r="A1080" t="s">
        <v>3049</v>
      </c>
    </row>
    <row r="1081" spans="1:1" x14ac:dyDescent="0.3">
      <c r="A1081" t="s">
        <v>3049</v>
      </c>
    </row>
    <row r="1082" spans="1:1" x14ac:dyDescent="0.3">
      <c r="A1082" t="s">
        <v>3049</v>
      </c>
    </row>
    <row r="1083" spans="1:1" x14ac:dyDescent="0.3">
      <c r="A1083" t="s">
        <v>3049</v>
      </c>
    </row>
    <row r="1084" spans="1:1" x14ac:dyDescent="0.3">
      <c r="A1084" t="s">
        <v>3049</v>
      </c>
    </row>
    <row r="1086" spans="1:1" x14ac:dyDescent="0.3">
      <c r="A1086" t="s">
        <v>464</v>
      </c>
    </row>
    <row r="1087" spans="1:1" x14ac:dyDescent="0.3">
      <c r="A1087" t="s">
        <v>757</v>
      </c>
    </row>
    <row r="1088" spans="1:1" x14ac:dyDescent="0.3">
      <c r="A1088" t="s">
        <v>3176</v>
      </c>
    </row>
    <row r="1089" spans="1:1" x14ac:dyDescent="0.3">
      <c r="A1089" t="s">
        <v>3177</v>
      </c>
    </row>
    <row r="1090" spans="1:1" x14ac:dyDescent="0.3">
      <c r="A1090" t="s">
        <v>760</v>
      </c>
    </row>
    <row r="1091" spans="1:1" x14ac:dyDescent="0.3">
      <c r="A1091" t="s">
        <v>775</v>
      </c>
    </row>
    <row r="1092" spans="1:1" x14ac:dyDescent="0.3">
      <c r="A1092">
        <f>-3.23 -3.23 -3.23 -3.23 -3.23 -3.23 -3.23 -3.23 -3.23 -3.23 -3.23</f>
        <v>-35.529999999999994</v>
      </c>
    </row>
    <row r="1093" spans="1:1" x14ac:dyDescent="0.3">
      <c r="A1093" t="s">
        <v>846</v>
      </c>
    </row>
    <row r="1094" spans="1:1" x14ac:dyDescent="0.3">
      <c r="A1094">
        <f>-0.685  -0.687  -0.687  -0.688  -0.688  -0.689  -0.689  -0.689  -0.689  -0.689  -0.689</f>
        <v>-7.569</v>
      </c>
    </row>
    <row r="1095" spans="1:1" x14ac:dyDescent="0.3">
      <c r="A1095">
        <f>-1.686  -1.686  -1.686  -1.686  -1.685  -1.686  -1.686  -1.686  -1.686  -1.686  -1.686</f>
        <v>-18.545000000000002</v>
      </c>
    </row>
    <row r="1096" spans="1:1" x14ac:dyDescent="0.3">
      <c r="A1096">
        <f>-2.681  -2.68  -2.68  -2.68  -2.68  -2.68  -2.68  -2.68  -2.68  -2.68  -2.68</f>
        <v>-29.480999999999998</v>
      </c>
    </row>
    <row r="1097" spans="1:1" x14ac:dyDescent="0.3">
      <c r="A1097">
        <f>-3.201  -3.201  -3.201  -3.201  -3.2  -3.2  -3.2  -3.2  -3.2  -3.2  -3.2</f>
        <v>-35.204000000000001</v>
      </c>
    </row>
    <row r="1098" spans="1:1" x14ac:dyDescent="0.3">
      <c r="A1098">
        <f>-3.23  -3.23  -3.23  -3.23  -3.23  -3.23  -3.23  -3.23  -3.23  -3.23  -3.23</f>
        <v>-35.529999999999994</v>
      </c>
    </row>
    <row r="1100" spans="1:1" x14ac:dyDescent="0.3">
      <c r="A1100" t="s">
        <v>847</v>
      </c>
    </row>
    <row r="1101" spans="1:1" x14ac:dyDescent="0.3">
      <c r="A1101" t="s">
        <v>3178</v>
      </c>
    </row>
    <row r="1102" spans="1:1" x14ac:dyDescent="0.3">
      <c r="A1102" t="s">
        <v>3183</v>
      </c>
    </row>
    <row r="1103" spans="1:1" x14ac:dyDescent="0.3">
      <c r="A1103" t="s">
        <v>3188</v>
      </c>
    </row>
    <row r="1104" spans="1:1" x14ac:dyDescent="0.3">
      <c r="A1104" t="s">
        <v>3051</v>
      </c>
    </row>
    <row r="1105" spans="1:1" x14ac:dyDescent="0.3">
      <c r="A1105" t="s">
        <v>3189</v>
      </c>
    </row>
    <row r="1107" spans="1:1" x14ac:dyDescent="0.3">
      <c r="A1107" t="s">
        <v>848</v>
      </c>
    </row>
    <row r="1108" spans="1:1" x14ac:dyDescent="0.3">
      <c r="A1108" t="s">
        <v>3181</v>
      </c>
    </row>
    <row r="1109" spans="1:1" x14ac:dyDescent="0.3">
      <c r="A1109" t="s">
        <v>2879</v>
      </c>
    </row>
    <row r="1110" spans="1:1" x14ac:dyDescent="0.3">
      <c r="A1110" t="s">
        <v>3033</v>
      </c>
    </row>
    <row r="1111" spans="1:1" x14ac:dyDescent="0.3">
      <c r="A1111" t="s">
        <v>3053</v>
      </c>
    </row>
    <row r="1112" spans="1:1" x14ac:dyDescent="0.3">
      <c r="A1112" t="s">
        <v>3035</v>
      </c>
    </row>
    <row r="1114" spans="1:1" x14ac:dyDescent="0.3">
      <c r="A1114" t="s">
        <v>771</v>
      </c>
    </row>
    <row r="1115" spans="1:1" x14ac:dyDescent="0.3">
      <c r="A1115" t="s">
        <v>3036</v>
      </c>
    </row>
    <row r="1116" spans="1:1" x14ac:dyDescent="0.3">
      <c r="A1116" t="s">
        <v>3036</v>
      </c>
    </row>
    <row r="1117" spans="1:1" x14ac:dyDescent="0.3">
      <c r="A1117" t="s">
        <v>3036</v>
      </c>
    </row>
    <row r="1118" spans="1:1" x14ac:dyDescent="0.3">
      <c r="A1118" t="s">
        <v>3036</v>
      </c>
    </row>
    <row r="1119" spans="1:1" x14ac:dyDescent="0.3">
      <c r="A1119" t="s">
        <v>3036</v>
      </c>
    </row>
    <row r="1121" spans="1:1" x14ac:dyDescent="0.3">
      <c r="A1121" t="s">
        <v>465</v>
      </c>
    </row>
    <row r="1122" spans="1:1" x14ac:dyDescent="0.3">
      <c r="A1122" t="s">
        <v>757</v>
      </c>
    </row>
    <row r="1123" spans="1:1" x14ac:dyDescent="0.3">
      <c r="A1123" t="s">
        <v>3176</v>
      </c>
    </row>
    <row r="1124" spans="1:1" x14ac:dyDescent="0.3">
      <c r="A1124" t="s">
        <v>3177</v>
      </c>
    </row>
    <row r="1125" spans="1:1" x14ac:dyDescent="0.3">
      <c r="A1125" t="s">
        <v>760</v>
      </c>
    </row>
    <row r="1126" spans="1:1" x14ac:dyDescent="0.3">
      <c r="A1126" t="s">
        <v>776</v>
      </c>
    </row>
    <row r="1127" spans="1:1" x14ac:dyDescent="0.3">
      <c r="A1127">
        <f>-3.23 -3.227 -3.224 -3.221 -3.218 -3.215 -3.212 -3.209 -3.206 -3.203 -3.2</f>
        <v>-35.365000000000002</v>
      </c>
    </row>
    <row r="1128" spans="1:1" x14ac:dyDescent="0.3">
      <c r="A1128" t="s">
        <v>846</v>
      </c>
    </row>
    <row r="1129" spans="1:1" x14ac:dyDescent="0.3">
      <c r="A1129">
        <f>-0.685  -0.687  -0.688  -0.688  -0.688  -0.689  -0.689  -0.689  -0.689  -0.689  -0.689</f>
        <v>-7.57</v>
      </c>
    </row>
    <row r="1130" spans="1:1" x14ac:dyDescent="0.3">
      <c r="A1130">
        <f>-1.686  -1.685  -1.686  -1.686  -1.685  -1.685  -1.686  -1.686  -1.686  -1.686  -1.686</f>
        <v>-18.542999999999999</v>
      </c>
    </row>
    <row r="1131" spans="1:1" x14ac:dyDescent="0.3">
      <c r="A1131">
        <f>-2.681  -2.68  -2.68  -2.681  -2.68  -2.68  -2.68  -2.681  -2.68  -2.68  -2.68</f>
        <v>-29.483000000000001</v>
      </c>
    </row>
    <row r="1132" spans="1:1" x14ac:dyDescent="0.3">
      <c r="A1132">
        <f>-3.201  -3.201  -3.2  -3.2  -3.202  -3.201  -3.199  -3.196  -3.193  -3.19  -3.186</f>
        <v>-35.168999999999997</v>
      </c>
    </row>
    <row r="1133" spans="1:1" x14ac:dyDescent="0.3">
      <c r="A1133">
        <f>-3.23  -3.227  -3.224  -3.221  -3.218  -3.215  -3.212  -3.209  -3.206  -3.203  -3.2</f>
        <v>-35.365000000000002</v>
      </c>
    </row>
    <row r="1135" spans="1:1" x14ac:dyDescent="0.3">
      <c r="A1135" t="s">
        <v>847</v>
      </c>
    </row>
    <row r="1136" spans="1:1" x14ac:dyDescent="0.3">
      <c r="A1136" t="s">
        <v>3178</v>
      </c>
    </row>
    <row r="1137" spans="1:1" x14ac:dyDescent="0.3">
      <c r="A1137" t="s">
        <v>3190</v>
      </c>
    </row>
    <row r="1138" spans="1:1" x14ac:dyDescent="0.3">
      <c r="A1138" t="s">
        <v>3191</v>
      </c>
    </row>
    <row r="1139" spans="1:1" x14ac:dyDescent="0.3">
      <c r="A1139" t="s">
        <v>3192</v>
      </c>
    </row>
    <row r="1140" spans="1:1" x14ac:dyDescent="0.3">
      <c r="A1140" t="s">
        <v>3193</v>
      </c>
    </row>
    <row r="1142" spans="1:1" x14ac:dyDescent="0.3">
      <c r="A1142" t="s">
        <v>848</v>
      </c>
    </row>
    <row r="1143" spans="1:1" x14ac:dyDescent="0.3">
      <c r="A1143" t="s">
        <v>3194</v>
      </c>
    </row>
    <row r="1144" spans="1:1" x14ac:dyDescent="0.3">
      <c r="A1144" t="s">
        <v>2879</v>
      </c>
    </row>
    <row r="1145" spans="1:1" x14ac:dyDescent="0.3">
      <c r="A1145" t="s">
        <v>3195</v>
      </c>
    </row>
    <row r="1146" spans="1:1" x14ac:dyDescent="0.3">
      <c r="A1146" t="s">
        <v>3058</v>
      </c>
    </row>
    <row r="1147" spans="1:1" x14ac:dyDescent="0.3">
      <c r="A1147" t="s">
        <v>3043</v>
      </c>
    </row>
    <row r="1149" spans="1:1" x14ac:dyDescent="0.3">
      <c r="A1149" t="s">
        <v>771</v>
      </c>
    </row>
    <row r="1150" spans="1:1" x14ac:dyDescent="0.3">
      <c r="A1150" t="s">
        <v>3044</v>
      </c>
    </row>
    <row r="1151" spans="1:1" x14ac:dyDescent="0.3">
      <c r="A1151" t="s">
        <v>3044</v>
      </c>
    </row>
    <row r="1152" spans="1:1" x14ac:dyDescent="0.3">
      <c r="A1152" t="s">
        <v>3044</v>
      </c>
    </row>
    <row r="1153" spans="1:1" x14ac:dyDescent="0.3">
      <c r="A1153" t="s">
        <v>3044</v>
      </c>
    </row>
    <row r="1154" spans="1:1" x14ac:dyDescent="0.3">
      <c r="A1154" t="s">
        <v>3044</v>
      </c>
    </row>
    <row r="1156" spans="1:1" x14ac:dyDescent="0.3">
      <c r="A1156" t="s">
        <v>466</v>
      </c>
    </row>
    <row r="1157" spans="1:1" x14ac:dyDescent="0.3">
      <c r="A1157" t="s">
        <v>757</v>
      </c>
    </row>
    <row r="1158" spans="1:1" x14ac:dyDescent="0.3">
      <c r="A1158" t="s">
        <v>3176</v>
      </c>
    </row>
    <row r="1159" spans="1:1" x14ac:dyDescent="0.3">
      <c r="A1159" t="s">
        <v>3177</v>
      </c>
    </row>
    <row r="1160" spans="1:1" x14ac:dyDescent="0.3">
      <c r="A1160" t="s">
        <v>760</v>
      </c>
    </row>
    <row r="1161" spans="1:1" x14ac:dyDescent="0.3">
      <c r="A1161">
        <f>-3.22 -0.003</f>
        <v>-3.2230000000000003</v>
      </c>
    </row>
    <row r="1162" spans="1:1" x14ac:dyDescent="0.3">
      <c r="A1162">
        <f>-3.22 -3.223 -3.226 -3.229 -3.232 -3.235 -3.238 -3.241 -3.244 -3.247 -3.25</f>
        <v>-35.584999999999994</v>
      </c>
    </row>
    <row r="1163" spans="1:1" x14ac:dyDescent="0.3">
      <c r="A1163" t="s">
        <v>846</v>
      </c>
    </row>
    <row r="1164" spans="1:1" x14ac:dyDescent="0.3">
      <c r="A1164">
        <f>-0.685  -0.687  -0.687  -0.688  -0.688  -0.689  -0.689  -0.689  -0.689  -0.689  -0.689</f>
        <v>-7.569</v>
      </c>
    </row>
    <row r="1165" spans="1:1" x14ac:dyDescent="0.3">
      <c r="A1165">
        <f>-1.686  -1.686  -1.686  -1.686  -1.685  -1.686  -1.685  -1.686  -1.686  -1.686  -1.686</f>
        <v>-18.544</v>
      </c>
    </row>
    <row r="1166" spans="1:1" x14ac:dyDescent="0.3">
      <c r="A1166">
        <f>-2.681  -2.68  -2.68  -2.68  -2.68  -2.68  -2.68  -2.68  -2.68  -2.68  -2.68</f>
        <v>-29.480999999999998</v>
      </c>
    </row>
    <row r="1167" spans="1:1" x14ac:dyDescent="0.3">
      <c r="A1167">
        <f>-3.192  -3.192  -3.192  -3.191  -3.19  -3.19  -3.192  -3.195  -3.198  -3.201  -3.204</f>
        <v>-35.137</v>
      </c>
    </row>
    <row r="1168" spans="1:1" x14ac:dyDescent="0.3">
      <c r="A1168">
        <f>-3.22  -3.223  -3.226  -3.229  -3.232  -3.235  -3.238  -3.241  -3.244  -3.247  -3.25</f>
        <v>-35.584999999999994</v>
      </c>
    </row>
    <row r="1170" spans="1:1" x14ac:dyDescent="0.3">
      <c r="A1170" t="s">
        <v>847</v>
      </c>
    </row>
    <row r="1171" spans="1:1" x14ac:dyDescent="0.3">
      <c r="A1171" t="s">
        <v>3178</v>
      </c>
    </row>
    <row r="1172" spans="1:1" x14ac:dyDescent="0.3">
      <c r="A1172" t="s">
        <v>3179</v>
      </c>
    </row>
    <row r="1173" spans="1:1" x14ac:dyDescent="0.3">
      <c r="A1173" t="s">
        <v>3196</v>
      </c>
    </row>
    <row r="1174" spans="1:1" x14ac:dyDescent="0.3">
      <c r="A1174" t="s">
        <v>3197</v>
      </c>
    </row>
    <row r="1175" spans="1:1" x14ac:dyDescent="0.3">
      <c r="A1175" t="s">
        <v>3061</v>
      </c>
    </row>
    <row r="1177" spans="1:1" x14ac:dyDescent="0.3">
      <c r="A1177" t="s">
        <v>848</v>
      </c>
    </row>
    <row r="1178" spans="1:1" x14ac:dyDescent="0.3">
      <c r="A1178" t="s">
        <v>3181</v>
      </c>
    </row>
    <row r="1179" spans="1:1" x14ac:dyDescent="0.3">
      <c r="A1179" t="s">
        <v>3182</v>
      </c>
    </row>
    <row r="1180" spans="1:1" x14ac:dyDescent="0.3">
      <c r="A1180" t="s">
        <v>3062</v>
      </c>
    </row>
    <row r="1181" spans="1:1" x14ac:dyDescent="0.3">
      <c r="A1181" t="s">
        <v>3063</v>
      </c>
    </row>
    <row r="1182" spans="1:1" x14ac:dyDescent="0.3">
      <c r="A1182" t="s">
        <v>3026</v>
      </c>
    </row>
    <row r="1184" spans="1:1" x14ac:dyDescent="0.3">
      <c r="A1184" t="s">
        <v>771</v>
      </c>
    </row>
    <row r="1185" spans="1:1" x14ac:dyDescent="0.3">
      <c r="A1185" t="s">
        <v>3064</v>
      </c>
    </row>
    <row r="1186" spans="1:1" x14ac:dyDescent="0.3">
      <c r="A1186" t="s">
        <v>3064</v>
      </c>
    </row>
    <row r="1187" spans="1:1" x14ac:dyDescent="0.3">
      <c r="A1187" t="s">
        <v>3064</v>
      </c>
    </row>
    <row r="1188" spans="1:1" x14ac:dyDescent="0.3">
      <c r="A1188" t="s">
        <v>3064</v>
      </c>
    </row>
    <row r="1189" spans="1:1" x14ac:dyDescent="0.3">
      <c r="A1189" t="s">
        <v>3064</v>
      </c>
    </row>
    <row r="1191" spans="1:1" x14ac:dyDescent="0.3">
      <c r="A1191" t="s">
        <v>467</v>
      </c>
    </row>
    <row r="1192" spans="1:1" x14ac:dyDescent="0.3">
      <c r="A1192" t="s">
        <v>757</v>
      </c>
    </row>
    <row r="1193" spans="1:1" x14ac:dyDescent="0.3">
      <c r="A1193" t="s">
        <v>3176</v>
      </c>
    </row>
    <row r="1194" spans="1:1" x14ac:dyDescent="0.3">
      <c r="A1194" t="s">
        <v>3177</v>
      </c>
    </row>
    <row r="1195" spans="1:1" x14ac:dyDescent="0.3">
      <c r="A1195" t="s">
        <v>760</v>
      </c>
    </row>
    <row r="1196" spans="1:1" x14ac:dyDescent="0.3">
      <c r="A1196" t="s">
        <v>777</v>
      </c>
    </row>
    <row r="1197" spans="1:1" x14ac:dyDescent="0.3">
      <c r="A1197">
        <f>-3.22 -3.22 -3.22 -3.22 -3.22 -3.22 -3.22 -3.22 -3.22 -3.22 -3.22</f>
        <v>-35.419999999999995</v>
      </c>
    </row>
    <row r="1198" spans="1:1" x14ac:dyDescent="0.3">
      <c r="A1198" t="s">
        <v>846</v>
      </c>
    </row>
    <row r="1199" spans="1:1" x14ac:dyDescent="0.3">
      <c r="A1199">
        <f>-0.685  -0.687  -0.687  -0.688  -0.688  -0.689  -0.689  -0.689  -0.689  -0.689  -0.689</f>
        <v>-7.569</v>
      </c>
    </row>
    <row r="1200" spans="1:1" x14ac:dyDescent="0.3">
      <c r="A1200">
        <f>-1.686  -1.686  -1.686  -1.686  -1.685  -1.686  -1.686  -1.686  -1.686  -1.686  -1.686</f>
        <v>-18.545000000000002</v>
      </c>
    </row>
    <row r="1201" spans="1:1" x14ac:dyDescent="0.3">
      <c r="A1201">
        <f>-2.681  -2.68  -2.68  -2.68  -2.68  -2.68  -2.68  -2.68  -2.68  -2.68  -2.68</f>
        <v>-29.480999999999998</v>
      </c>
    </row>
    <row r="1202" spans="1:1" x14ac:dyDescent="0.3">
      <c r="A1202">
        <f>-3.192  -3.192  -3.192  -3.191  -3.191  -3.191  -3.191  -3.191  -3.191  -3.191  -3.191</f>
        <v>-35.103999999999992</v>
      </c>
    </row>
    <row r="1203" spans="1:1" x14ac:dyDescent="0.3">
      <c r="A1203">
        <f>-3.22  -3.22  -3.22  -3.22  -3.22  -3.22  -3.22  -3.22  -3.22  -3.22  -3.22</f>
        <v>-35.419999999999995</v>
      </c>
    </row>
    <row r="1205" spans="1:1" x14ac:dyDescent="0.3">
      <c r="A1205" t="s">
        <v>847</v>
      </c>
    </row>
    <row r="1206" spans="1:1" x14ac:dyDescent="0.3">
      <c r="A1206" t="s">
        <v>3178</v>
      </c>
    </row>
    <row r="1207" spans="1:1" x14ac:dyDescent="0.3">
      <c r="A1207" t="s">
        <v>3198</v>
      </c>
    </row>
    <row r="1208" spans="1:1" x14ac:dyDescent="0.3">
      <c r="A1208" t="s">
        <v>3199</v>
      </c>
    </row>
    <row r="1209" spans="1:1" x14ac:dyDescent="0.3">
      <c r="A1209" t="s">
        <v>3065</v>
      </c>
    </row>
    <row r="1210" spans="1:1" x14ac:dyDescent="0.3">
      <c r="A1210" t="s">
        <v>3200</v>
      </c>
    </row>
    <row r="1212" spans="1:1" x14ac:dyDescent="0.3">
      <c r="A1212" t="s">
        <v>848</v>
      </c>
    </row>
    <row r="1213" spans="1:1" x14ac:dyDescent="0.3">
      <c r="A1213" t="s">
        <v>3181</v>
      </c>
    </row>
    <row r="1214" spans="1:1" x14ac:dyDescent="0.3">
      <c r="A1214" t="s">
        <v>2879</v>
      </c>
    </row>
    <row r="1215" spans="1:1" x14ac:dyDescent="0.3">
      <c r="A1215" t="s">
        <v>3033</v>
      </c>
    </row>
    <row r="1216" spans="1:1" x14ac:dyDescent="0.3">
      <c r="A1216" t="s">
        <v>3067</v>
      </c>
    </row>
    <row r="1217" spans="1:1" x14ac:dyDescent="0.3">
      <c r="A1217" t="s">
        <v>3035</v>
      </c>
    </row>
    <row r="1219" spans="1:1" x14ac:dyDescent="0.3">
      <c r="A1219" t="s">
        <v>771</v>
      </c>
    </row>
    <row r="1220" spans="1:1" x14ac:dyDescent="0.3">
      <c r="A1220" t="s">
        <v>3036</v>
      </c>
    </row>
    <row r="1221" spans="1:1" x14ac:dyDescent="0.3">
      <c r="A1221" t="s">
        <v>3036</v>
      </c>
    </row>
    <row r="1222" spans="1:1" x14ac:dyDescent="0.3">
      <c r="A1222" t="s">
        <v>3036</v>
      </c>
    </row>
    <row r="1223" spans="1:1" x14ac:dyDescent="0.3">
      <c r="A1223" t="s">
        <v>3036</v>
      </c>
    </row>
    <row r="1224" spans="1:1" x14ac:dyDescent="0.3">
      <c r="A1224" t="s">
        <v>3036</v>
      </c>
    </row>
    <row r="1226" spans="1:1" x14ac:dyDescent="0.3">
      <c r="A1226" t="s">
        <v>468</v>
      </c>
    </row>
    <row r="1227" spans="1:1" x14ac:dyDescent="0.3">
      <c r="A1227" t="s">
        <v>757</v>
      </c>
    </row>
    <row r="1228" spans="1:1" x14ac:dyDescent="0.3">
      <c r="A1228" t="s">
        <v>3176</v>
      </c>
    </row>
    <row r="1229" spans="1:1" x14ac:dyDescent="0.3">
      <c r="A1229" t="s">
        <v>3177</v>
      </c>
    </row>
    <row r="1230" spans="1:1" x14ac:dyDescent="0.3">
      <c r="A1230" t="s">
        <v>760</v>
      </c>
    </row>
    <row r="1231" spans="1:1" x14ac:dyDescent="0.3">
      <c r="A1231" t="s">
        <v>778</v>
      </c>
    </row>
    <row r="1232" spans="1:1" x14ac:dyDescent="0.3">
      <c r="A1232">
        <f>-3.22 -3.217 -3.214 -3.211 -3.208 -3.205 -3.202 -3.199 -3.196 -3.193 -3.19</f>
        <v>-35.254999999999995</v>
      </c>
    </row>
    <row r="1233" spans="1:1" x14ac:dyDescent="0.3">
      <c r="A1233" t="s">
        <v>846</v>
      </c>
    </row>
    <row r="1234" spans="1:1" x14ac:dyDescent="0.3">
      <c r="A1234">
        <f>-0.685  -0.687  -0.688  -0.688  -0.688  -0.689  -0.689  -0.689  -0.689  -0.689  -0.689</f>
        <v>-7.57</v>
      </c>
    </row>
    <row r="1235" spans="1:1" x14ac:dyDescent="0.3">
      <c r="A1235">
        <f>-1.686  -1.685  -1.686  -1.686  -1.685  -1.685  -1.686  -1.686  -1.686  -1.686  -1.686</f>
        <v>-18.542999999999999</v>
      </c>
    </row>
    <row r="1236" spans="1:1" x14ac:dyDescent="0.3">
      <c r="A1236">
        <f>-2.681  -2.68  -2.679  -2.68  -2.68  -2.68  -2.68  -2.68  -2.68  -2.68  -2.68</f>
        <v>-29.48</v>
      </c>
    </row>
    <row r="1237" spans="1:1" x14ac:dyDescent="0.3">
      <c r="A1237">
        <f>-3.192  -3.192  -3.191  -3.191  -3.192  -3.192  -3.19  -3.187  -3.184  -3.181  -3.177</f>
        <v>-35.069000000000003</v>
      </c>
    </row>
    <row r="1238" spans="1:1" x14ac:dyDescent="0.3">
      <c r="A1238">
        <f>-3.22  -3.217  -3.214  -3.211  -3.208  -3.205  -3.202  -3.199  -3.196  -3.193  -3.19</f>
        <v>-35.254999999999995</v>
      </c>
    </row>
    <row r="1240" spans="1:1" x14ac:dyDescent="0.3">
      <c r="A1240" t="s">
        <v>847</v>
      </c>
    </row>
    <row r="1241" spans="1:1" x14ac:dyDescent="0.3">
      <c r="A1241" t="s">
        <v>3178</v>
      </c>
    </row>
    <row r="1242" spans="1:1" x14ac:dyDescent="0.3">
      <c r="A1242" t="s">
        <v>3190</v>
      </c>
    </row>
    <row r="1243" spans="1:1" x14ac:dyDescent="0.3">
      <c r="A1243" t="s">
        <v>3069</v>
      </c>
    </row>
    <row r="1244" spans="1:1" x14ac:dyDescent="0.3">
      <c r="A1244" t="s">
        <v>3201</v>
      </c>
    </row>
    <row r="1245" spans="1:1" x14ac:dyDescent="0.3">
      <c r="A1245" t="s">
        <v>3071</v>
      </c>
    </row>
    <row r="1247" spans="1:1" x14ac:dyDescent="0.3">
      <c r="A1247" t="s">
        <v>848</v>
      </c>
    </row>
    <row r="1248" spans="1:1" x14ac:dyDescent="0.3">
      <c r="A1248" t="s">
        <v>3181</v>
      </c>
    </row>
    <row r="1249" spans="1:1" x14ac:dyDescent="0.3">
      <c r="A1249" t="s">
        <v>2879</v>
      </c>
    </row>
    <row r="1250" spans="1:1" x14ac:dyDescent="0.3">
      <c r="A1250" t="s">
        <v>3072</v>
      </c>
    </row>
    <row r="1251" spans="1:1" x14ac:dyDescent="0.3">
      <c r="A1251" t="s">
        <v>3073</v>
      </c>
    </row>
    <row r="1252" spans="1:1" x14ac:dyDescent="0.3">
      <c r="A1252" t="s">
        <v>3074</v>
      </c>
    </row>
    <row r="1254" spans="1:1" x14ac:dyDescent="0.3">
      <c r="A1254" t="s">
        <v>771</v>
      </c>
    </row>
    <row r="1255" spans="1:1" x14ac:dyDescent="0.3">
      <c r="A1255" t="s">
        <v>3044</v>
      </c>
    </row>
    <row r="1256" spans="1:1" x14ac:dyDescent="0.3">
      <c r="A1256" t="s">
        <v>3044</v>
      </c>
    </row>
    <row r="1257" spans="1:1" x14ac:dyDescent="0.3">
      <c r="A1257" t="s">
        <v>3044</v>
      </c>
    </row>
    <row r="1258" spans="1:1" x14ac:dyDescent="0.3">
      <c r="A1258" t="s">
        <v>3044</v>
      </c>
    </row>
    <row r="1259" spans="1:1" x14ac:dyDescent="0.3">
      <c r="A1259" t="s">
        <v>3044</v>
      </c>
    </row>
    <row r="1261" spans="1:1" x14ac:dyDescent="0.3">
      <c r="A1261" t="s">
        <v>469</v>
      </c>
    </row>
    <row r="1262" spans="1:1" x14ac:dyDescent="0.3">
      <c r="A1262" t="s">
        <v>757</v>
      </c>
    </row>
    <row r="1263" spans="1:1" x14ac:dyDescent="0.3">
      <c r="A1263" t="s">
        <v>3176</v>
      </c>
    </row>
    <row r="1264" spans="1:1" x14ac:dyDescent="0.3">
      <c r="A1264" t="s">
        <v>3177</v>
      </c>
    </row>
    <row r="1265" spans="1:1" x14ac:dyDescent="0.3">
      <c r="A1265" t="s">
        <v>760</v>
      </c>
    </row>
    <row r="1266" spans="1:1" x14ac:dyDescent="0.3">
      <c r="A1266">
        <f>-3.21 -0.003</f>
        <v>-3.2130000000000001</v>
      </c>
    </row>
    <row r="1267" spans="1:1" x14ac:dyDescent="0.3">
      <c r="A1267">
        <f>-3.21 -3.213 -3.216 -3.219 -3.222 -3.225 -3.228 -3.231 -3.234 -3.237 -3.24</f>
        <v>-35.475000000000009</v>
      </c>
    </row>
    <row r="1268" spans="1:1" x14ac:dyDescent="0.3">
      <c r="A1268" t="s">
        <v>846</v>
      </c>
    </row>
    <row r="1269" spans="1:1" x14ac:dyDescent="0.3">
      <c r="A1269">
        <f>-0.685  -0.687  -0.687  -0.688  -0.688  -0.689  -0.689  -0.689  -0.689  -0.689  -0.689</f>
        <v>-7.569</v>
      </c>
    </row>
    <row r="1270" spans="1:1" x14ac:dyDescent="0.3">
      <c r="A1270">
        <f>-1.686  -1.686  -1.686  -1.686  -1.685  -1.686  -1.685  -1.686  -1.686  -1.686  -1.686</f>
        <v>-18.544</v>
      </c>
    </row>
    <row r="1271" spans="1:1" x14ac:dyDescent="0.3">
      <c r="A1271">
        <f>-2.68  -2.68  -2.68  -2.679  -2.68  -2.68  -2.68  -2.68  -2.68  -2.68  -2.68</f>
        <v>-29.478999999999999</v>
      </c>
    </row>
    <row r="1272" spans="1:1" x14ac:dyDescent="0.3">
      <c r="A1272">
        <f>-3.182  -3.182  -3.183  -3.182  -3.181  -3.181  -3.183  -3.186  -3.189  -3.192  -3.196</f>
        <v>-35.036999999999999</v>
      </c>
    </row>
    <row r="1273" spans="1:1" x14ac:dyDescent="0.3">
      <c r="A1273">
        <f>-3.21  -3.213  -3.216  -3.219  -3.222  -3.225  -3.228  -3.231  -3.234  -3.237  -3.24</f>
        <v>-35.475000000000009</v>
      </c>
    </row>
    <row r="1275" spans="1:1" x14ac:dyDescent="0.3">
      <c r="A1275" t="s">
        <v>847</v>
      </c>
    </row>
    <row r="1276" spans="1:1" x14ac:dyDescent="0.3">
      <c r="A1276" t="s">
        <v>3178</v>
      </c>
    </row>
    <row r="1277" spans="1:1" x14ac:dyDescent="0.3">
      <c r="A1277" t="s">
        <v>3179</v>
      </c>
    </row>
    <row r="1278" spans="1:1" x14ac:dyDescent="0.3">
      <c r="A1278" t="s">
        <v>3202</v>
      </c>
    </row>
    <row r="1279" spans="1:1" x14ac:dyDescent="0.3">
      <c r="A1279" t="s">
        <v>3203</v>
      </c>
    </row>
    <row r="1280" spans="1:1" x14ac:dyDescent="0.3">
      <c r="A1280" t="s">
        <v>3204</v>
      </c>
    </row>
    <row r="1282" spans="1:1" x14ac:dyDescent="0.3">
      <c r="A1282" t="s">
        <v>848</v>
      </c>
    </row>
    <row r="1283" spans="1:1" x14ac:dyDescent="0.3">
      <c r="A1283" t="s">
        <v>3181</v>
      </c>
    </row>
    <row r="1284" spans="1:1" x14ac:dyDescent="0.3">
      <c r="A1284" t="s">
        <v>3182</v>
      </c>
    </row>
    <row r="1285" spans="1:1" x14ac:dyDescent="0.3">
      <c r="A1285" t="s">
        <v>3078</v>
      </c>
    </row>
    <row r="1286" spans="1:1" x14ac:dyDescent="0.3">
      <c r="A1286" t="s">
        <v>3079</v>
      </c>
    </row>
    <row r="1287" spans="1:1" x14ac:dyDescent="0.3">
      <c r="A1287" t="s">
        <v>3080</v>
      </c>
    </row>
    <row r="1289" spans="1:1" x14ac:dyDescent="0.3">
      <c r="A1289" t="s">
        <v>771</v>
      </c>
    </row>
    <row r="1290" spans="1:1" x14ac:dyDescent="0.3">
      <c r="A1290" t="s">
        <v>3081</v>
      </c>
    </row>
    <row r="1291" spans="1:1" x14ac:dyDescent="0.3">
      <c r="A1291" t="s">
        <v>3081</v>
      </c>
    </row>
    <row r="1292" spans="1:1" x14ac:dyDescent="0.3">
      <c r="A1292" t="s">
        <v>3081</v>
      </c>
    </row>
    <row r="1293" spans="1:1" x14ac:dyDescent="0.3">
      <c r="A1293" t="s">
        <v>3081</v>
      </c>
    </row>
    <row r="1294" spans="1:1" x14ac:dyDescent="0.3">
      <c r="A1294" t="s">
        <v>3081</v>
      </c>
    </row>
    <row r="1296" spans="1:1" x14ac:dyDescent="0.3">
      <c r="A1296" t="s">
        <v>470</v>
      </c>
    </row>
    <row r="1297" spans="1:1" x14ac:dyDescent="0.3">
      <c r="A1297" t="s">
        <v>757</v>
      </c>
    </row>
    <row r="1298" spans="1:1" x14ac:dyDescent="0.3">
      <c r="A1298" t="s">
        <v>3176</v>
      </c>
    </row>
    <row r="1299" spans="1:1" x14ac:dyDescent="0.3">
      <c r="A1299" t="s">
        <v>3177</v>
      </c>
    </row>
    <row r="1300" spans="1:1" x14ac:dyDescent="0.3">
      <c r="A1300" t="s">
        <v>760</v>
      </c>
    </row>
    <row r="1301" spans="1:1" x14ac:dyDescent="0.3">
      <c r="A1301" t="s">
        <v>779</v>
      </c>
    </row>
    <row r="1302" spans="1:1" x14ac:dyDescent="0.3">
      <c r="A1302">
        <f>-3.21 -3.21 -3.21 -3.21 -3.21 -3.21 -3.21 -3.21 -3.21 -3.21 -3.21</f>
        <v>-35.31</v>
      </c>
    </row>
    <row r="1303" spans="1:1" x14ac:dyDescent="0.3">
      <c r="A1303" t="s">
        <v>846</v>
      </c>
    </row>
    <row r="1304" spans="1:1" x14ac:dyDescent="0.3">
      <c r="A1304">
        <f>-0.685  -0.687  -0.687  -0.688  -0.688  -0.689  -0.689  -0.689  -0.689  -0.689  -0.689</f>
        <v>-7.569</v>
      </c>
    </row>
    <row r="1305" spans="1:1" x14ac:dyDescent="0.3">
      <c r="A1305">
        <f>-1.686  -1.686  -1.686  -1.686  -1.685  -1.686  -1.686  -1.686  -1.686  -1.686  -1.686</f>
        <v>-18.545000000000002</v>
      </c>
    </row>
    <row r="1306" spans="1:1" x14ac:dyDescent="0.3">
      <c r="A1306">
        <f>-2.68  -2.68  -2.679  -2.68  -2.68  -2.68  -2.68  -2.68  -2.68  -2.68  -2.68</f>
        <v>-29.478999999999999</v>
      </c>
    </row>
    <row r="1307" spans="1:1" x14ac:dyDescent="0.3">
      <c r="A1307">
        <f>-3.182  -3.183  -3.182  -3.182  -3.182  -3.182  -3.182  -3.182  -3.182  -3.182  -3.182</f>
        <v>-35.002999999999993</v>
      </c>
    </row>
    <row r="1308" spans="1:1" x14ac:dyDescent="0.3">
      <c r="A1308">
        <f>-3.21  -3.21  -3.21  -3.21  -3.21  -3.21  -3.21  -3.21  -3.21  -3.21  -3.21</f>
        <v>-35.31</v>
      </c>
    </row>
    <row r="1310" spans="1:1" x14ac:dyDescent="0.3">
      <c r="A1310" t="s">
        <v>847</v>
      </c>
    </row>
    <row r="1311" spans="1:1" x14ac:dyDescent="0.3">
      <c r="A1311" t="s">
        <v>3178</v>
      </c>
    </row>
    <row r="1312" spans="1:1" x14ac:dyDescent="0.3">
      <c r="A1312" t="s">
        <v>3183</v>
      </c>
    </row>
    <row r="1313" spans="1:1" x14ac:dyDescent="0.3">
      <c r="A1313" t="s">
        <v>3188</v>
      </c>
    </row>
    <row r="1314" spans="1:1" x14ac:dyDescent="0.3">
      <c r="A1314" t="s">
        <v>3082</v>
      </c>
    </row>
    <row r="1315" spans="1:1" x14ac:dyDescent="0.3">
      <c r="A1315" t="s">
        <v>3083</v>
      </c>
    </row>
    <row r="1317" spans="1:1" x14ac:dyDescent="0.3">
      <c r="A1317" t="s">
        <v>848</v>
      </c>
    </row>
    <row r="1318" spans="1:1" x14ac:dyDescent="0.3">
      <c r="A1318" t="s">
        <v>3181</v>
      </c>
    </row>
    <row r="1319" spans="1:1" x14ac:dyDescent="0.3">
      <c r="A1319" t="s">
        <v>2879</v>
      </c>
    </row>
    <row r="1320" spans="1:1" x14ac:dyDescent="0.3">
      <c r="A1320" t="s">
        <v>3084</v>
      </c>
    </row>
    <row r="1321" spans="1:1" x14ac:dyDescent="0.3">
      <c r="A1321" t="s">
        <v>3085</v>
      </c>
    </row>
    <row r="1322" spans="1:1" x14ac:dyDescent="0.3">
      <c r="A1322" t="s">
        <v>3035</v>
      </c>
    </row>
    <row r="1324" spans="1:1" x14ac:dyDescent="0.3">
      <c r="A1324" t="s">
        <v>771</v>
      </c>
    </row>
    <row r="1325" spans="1:1" x14ac:dyDescent="0.3">
      <c r="A1325" t="s">
        <v>3036</v>
      </c>
    </row>
    <row r="1326" spans="1:1" x14ac:dyDescent="0.3">
      <c r="A1326" t="s">
        <v>3036</v>
      </c>
    </row>
    <row r="1327" spans="1:1" x14ac:dyDescent="0.3">
      <c r="A1327" t="s">
        <v>3036</v>
      </c>
    </row>
    <row r="1328" spans="1:1" x14ac:dyDescent="0.3">
      <c r="A1328" t="s">
        <v>3036</v>
      </c>
    </row>
    <row r="1329" spans="1:1" x14ac:dyDescent="0.3">
      <c r="A1329" t="s">
        <v>3036</v>
      </c>
    </row>
    <row r="1331" spans="1:1" x14ac:dyDescent="0.3">
      <c r="A1331" t="s">
        <v>471</v>
      </c>
    </row>
    <row r="1332" spans="1:1" x14ac:dyDescent="0.3">
      <c r="A1332" t="s">
        <v>757</v>
      </c>
    </row>
    <row r="1333" spans="1:1" x14ac:dyDescent="0.3">
      <c r="A1333" t="s">
        <v>3176</v>
      </c>
    </row>
    <row r="1334" spans="1:1" x14ac:dyDescent="0.3">
      <c r="A1334" t="s">
        <v>3177</v>
      </c>
    </row>
    <row r="1335" spans="1:1" x14ac:dyDescent="0.3">
      <c r="A1335" t="s">
        <v>760</v>
      </c>
    </row>
    <row r="1336" spans="1:1" x14ac:dyDescent="0.3">
      <c r="A1336" t="s">
        <v>780</v>
      </c>
    </row>
    <row r="1337" spans="1:1" x14ac:dyDescent="0.3">
      <c r="A1337">
        <f>-3.21 -3.207 -3.204 -3.201 -3.198 -3.195 -3.192 -3.189 -3.186 -3.183 -3.18</f>
        <v>-35.145000000000003</v>
      </c>
    </row>
    <row r="1338" spans="1:1" x14ac:dyDescent="0.3">
      <c r="A1338" t="s">
        <v>846</v>
      </c>
    </row>
    <row r="1339" spans="1:1" x14ac:dyDescent="0.3">
      <c r="A1339">
        <f>-0.685  -0.687  -0.688  -0.688  -0.688  -0.689  -0.689  -0.689  -0.689  -0.689  -0.689</f>
        <v>-7.57</v>
      </c>
    </row>
    <row r="1340" spans="1:1" x14ac:dyDescent="0.3">
      <c r="A1340">
        <f>-1.686  -1.685  -1.686  -1.686  -1.685  -1.685  -1.686  -1.686  -1.686  -1.686  -1.686</f>
        <v>-18.542999999999999</v>
      </c>
    </row>
    <row r="1341" spans="1:1" x14ac:dyDescent="0.3">
      <c r="A1341">
        <f>-2.68  -2.68  -2.679  -2.68  -2.68  -2.68  -2.68  -2.68  -2.68  -2.68  -2.68</f>
        <v>-29.478999999999999</v>
      </c>
    </row>
    <row r="1342" spans="1:1" x14ac:dyDescent="0.3">
      <c r="A1342">
        <f>-3.182  -3.183  -3.182  -3.182  -3.183  -3.182  -3.181  -3.178  -3.175  -3.171  -3.167</f>
        <v>-34.966000000000001</v>
      </c>
    </row>
    <row r="1343" spans="1:1" x14ac:dyDescent="0.3">
      <c r="A1343">
        <f>-3.21  -3.207  -3.204  -3.201  -3.198  -3.195  -3.192  -3.189  -3.186  -3.183  -3.18</f>
        <v>-35.145000000000003</v>
      </c>
    </row>
    <row r="1345" spans="1:1" x14ac:dyDescent="0.3">
      <c r="A1345" t="s">
        <v>847</v>
      </c>
    </row>
    <row r="1346" spans="1:1" x14ac:dyDescent="0.3">
      <c r="A1346" t="s">
        <v>3178</v>
      </c>
    </row>
    <row r="1347" spans="1:1" x14ac:dyDescent="0.3">
      <c r="A1347" t="s">
        <v>3190</v>
      </c>
    </row>
    <row r="1348" spans="1:1" x14ac:dyDescent="0.3">
      <c r="A1348" t="s">
        <v>3087</v>
      </c>
    </row>
    <row r="1349" spans="1:1" x14ac:dyDescent="0.3">
      <c r="A1349" t="s">
        <v>3205</v>
      </c>
    </row>
    <row r="1350" spans="1:1" x14ac:dyDescent="0.3">
      <c r="A1350" t="s">
        <v>3206</v>
      </c>
    </row>
    <row r="1352" spans="1:1" x14ac:dyDescent="0.3">
      <c r="A1352" t="s">
        <v>848</v>
      </c>
    </row>
    <row r="1353" spans="1:1" x14ac:dyDescent="0.3">
      <c r="A1353" t="s">
        <v>3194</v>
      </c>
    </row>
    <row r="1354" spans="1:1" x14ac:dyDescent="0.3">
      <c r="A1354" t="s">
        <v>2879</v>
      </c>
    </row>
    <row r="1355" spans="1:1" x14ac:dyDescent="0.3">
      <c r="A1355" t="s">
        <v>3090</v>
      </c>
    </row>
    <row r="1356" spans="1:1" x14ac:dyDescent="0.3">
      <c r="A1356" t="s">
        <v>3091</v>
      </c>
    </row>
    <row r="1357" spans="1:1" x14ac:dyDescent="0.3">
      <c r="A1357" t="s">
        <v>3092</v>
      </c>
    </row>
    <row r="1359" spans="1:1" x14ac:dyDescent="0.3">
      <c r="A1359" t="s">
        <v>771</v>
      </c>
    </row>
    <row r="1360" spans="1:1" x14ac:dyDescent="0.3">
      <c r="A1360" t="s">
        <v>3044</v>
      </c>
    </row>
    <row r="1361" spans="1:1" x14ac:dyDescent="0.3">
      <c r="A1361" t="s">
        <v>3044</v>
      </c>
    </row>
    <row r="1362" spans="1:1" x14ac:dyDescent="0.3">
      <c r="A1362" t="s">
        <v>3044</v>
      </c>
    </row>
    <row r="1363" spans="1:1" x14ac:dyDescent="0.3">
      <c r="A1363" t="s">
        <v>3044</v>
      </c>
    </row>
    <row r="1364" spans="1:1" x14ac:dyDescent="0.3">
      <c r="A1364" t="s">
        <v>3044</v>
      </c>
    </row>
    <row r="1366" spans="1:1" x14ac:dyDescent="0.3">
      <c r="A1366" t="s">
        <v>472</v>
      </c>
    </row>
    <row r="1367" spans="1:1" x14ac:dyDescent="0.3">
      <c r="A1367" t="s">
        <v>757</v>
      </c>
    </row>
    <row r="1368" spans="1:1" x14ac:dyDescent="0.3">
      <c r="A1368" t="s">
        <v>3176</v>
      </c>
    </row>
    <row r="1369" spans="1:1" x14ac:dyDescent="0.3">
      <c r="A1369" t="s">
        <v>3177</v>
      </c>
    </row>
    <row r="1370" spans="1:1" x14ac:dyDescent="0.3">
      <c r="A1370" t="s">
        <v>760</v>
      </c>
    </row>
    <row r="1371" spans="1:1" x14ac:dyDescent="0.3">
      <c r="A1371">
        <f>-3.2 -0.003</f>
        <v>-3.2030000000000003</v>
      </c>
    </row>
    <row r="1372" spans="1:1" x14ac:dyDescent="0.3">
      <c r="A1372">
        <f>-3.2 -3.203 -3.206 -3.209 -3.212 -3.215 -3.218 -3.221 -3.224 -3.227 -3.23</f>
        <v>-35.364999999999995</v>
      </c>
    </row>
    <row r="1373" spans="1:1" x14ac:dyDescent="0.3">
      <c r="A1373" t="s">
        <v>846</v>
      </c>
    </row>
    <row r="1374" spans="1:1" x14ac:dyDescent="0.3">
      <c r="A1374">
        <f>-0.685  -0.687  -0.687  -0.688  -0.688  -0.689  -0.689  -0.689  -0.689  -0.689  -0.689</f>
        <v>-7.569</v>
      </c>
    </row>
    <row r="1375" spans="1:1" x14ac:dyDescent="0.3">
      <c r="A1375">
        <f>-1.686  -1.686  -1.686  -1.686  -1.685  -1.686  -1.685  -1.686  -1.686  -1.686  -1.686</f>
        <v>-18.544</v>
      </c>
    </row>
    <row r="1376" spans="1:1" x14ac:dyDescent="0.3">
      <c r="A1376">
        <f>-2.68  -2.679  -2.68  -2.679  -2.68  -2.68  -2.679  -2.679  -2.68  -2.68  -2.68</f>
        <v>-29.475999999999996</v>
      </c>
    </row>
    <row r="1377" spans="1:1" x14ac:dyDescent="0.3">
      <c r="A1377">
        <f>-3.173  -3.173  -3.174  -3.173  -3.172  -3.172  -3.174  -3.176  -3.18  -3.183  -3.186</f>
        <v>-34.936</v>
      </c>
    </row>
    <row r="1378" spans="1:1" x14ac:dyDescent="0.3">
      <c r="A1378">
        <f>-3.2  -3.203  -3.206  -3.209  -3.212  -3.215  -3.218  -3.221  -3.224  -3.227  -3.23</f>
        <v>-35.364999999999995</v>
      </c>
    </row>
    <row r="1380" spans="1:1" x14ac:dyDescent="0.3">
      <c r="A1380" t="s">
        <v>847</v>
      </c>
    </row>
    <row r="1381" spans="1:1" x14ac:dyDescent="0.3">
      <c r="A1381" t="s">
        <v>3178</v>
      </c>
    </row>
    <row r="1382" spans="1:1" x14ac:dyDescent="0.3">
      <c r="A1382" t="s">
        <v>3179</v>
      </c>
    </row>
    <row r="1383" spans="1:1" x14ac:dyDescent="0.3">
      <c r="A1383" t="s">
        <v>3093</v>
      </c>
    </row>
    <row r="1384" spans="1:1" x14ac:dyDescent="0.3">
      <c r="A1384" t="s">
        <v>3207</v>
      </c>
    </row>
    <row r="1385" spans="1:1" x14ac:dyDescent="0.3">
      <c r="A1385" t="s">
        <v>3095</v>
      </c>
    </row>
    <row r="1387" spans="1:1" x14ac:dyDescent="0.3">
      <c r="A1387" t="s">
        <v>848</v>
      </c>
    </row>
    <row r="1388" spans="1:1" x14ac:dyDescent="0.3">
      <c r="A1388" t="s">
        <v>3181</v>
      </c>
    </row>
    <row r="1389" spans="1:1" x14ac:dyDescent="0.3">
      <c r="A1389" t="s">
        <v>3182</v>
      </c>
    </row>
    <row r="1390" spans="1:1" x14ac:dyDescent="0.3">
      <c r="A1390" t="s">
        <v>3078</v>
      </c>
    </row>
    <row r="1391" spans="1:1" x14ac:dyDescent="0.3">
      <c r="A1391" t="s">
        <v>3096</v>
      </c>
    </row>
    <row r="1392" spans="1:1" x14ac:dyDescent="0.3">
      <c r="A1392" t="s">
        <v>3080</v>
      </c>
    </row>
    <row r="1394" spans="1:1" x14ac:dyDescent="0.3">
      <c r="A1394" t="s">
        <v>771</v>
      </c>
    </row>
    <row r="1395" spans="1:1" x14ac:dyDescent="0.3">
      <c r="A1395" t="s">
        <v>3081</v>
      </c>
    </row>
    <row r="1396" spans="1:1" x14ac:dyDescent="0.3">
      <c r="A1396" t="s">
        <v>3081</v>
      </c>
    </row>
    <row r="1397" spans="1:1" x14ac:dyDescent="0.3">
      <c r="A1397" t="s">
        <v>3081</v>
      </c>
    </row>
    <row r="1398" spans="1:1" x14ac:dyDescent="0.3">
      <c r="A1398" t="s">
        <v>3081</v>
      </c>
    </row>
    <row r="1399" spans="1:1" x14ac:dyDescent="0.3">
      <c r="A1399" t="s">
        <v>3081</v>
      </c>
    </row>
    <row r="1401" spans="1:1" x14ac:dyDescent="0.3">
      <c r="A1401" t="s">
        <v>473</v>
      </c>
    </row>
    <row r="1402" spans="1:1" x14ac:dyDescent="0.3">
      <c r="A1402" t="s">
        <v>757</v>
      </c>
    </row>
    <row r="1403" spans="1:1" x14ac:dyDescent="0.3">
      <c r="A1403" t="s">
        <v>3176</v>
      </c>
    </row>
    <row r="1404" spans="1:1" x14ac:dyDescent="0.3">
      <c r="A1404" t="s">
        <v>3177</v>
      </c>
    </row>
    <row r="1405" spans="1:1" x14ac:dyDescent="0.3">
      <c r="A1405" t="s">
        <v>760</v>
      </c>
    </row>
    <row r="1406" spans="1:1" x14ac:dyDescent="0.3">
      <c r="A1406" t="s">
        <v>781</v>
      </c>
    </row>
    <row r="1407" spans="1:1" x14ac:dyDescent="0.3">
      <c r="A1407">
        <f>-3.2 -3.2 -3.2 -3.2 -3.2 -3.2 -3.2 -3.2 -3.2 -3.2 -3.2</f>
        <v>-35.199999999999996</v>
      </c>
    </row>
    <row r="1408" spans="1:1" x14ac:dyDescent="0.3">
      <c r="A1408" t="s">
        <v>846</v>
      </c>
    </row>
    <row r="1409" spans="1:1" x14ac:dyDescent="0.3">
      <c r="A1409">
        <f>-0.685  -0.687  -0.687  -0.688  -0.688  -0.689  -0.689  -0.689  -0.689  -0.689  -0.689</f>
        <v>-7.569</v>
      </c>
    </row>
    <row r="1410" spans="1:1" x14ac:dyDescent="0.3">
      <c r="A1410">
        <f>-1.686  -1.686  -1.686  -1.686  -1.685  -1.686  -1.686  -1.686  -1.686  -1.686  -1.686</f>
        <v>-18.545000000000002</v>
      </c>
    </row>
    <row r="1411" spans="1:1" x14ac:dyDescent="0.3">
      <c r="A1411">
        <f>-2.68  -2.679  -2.679  -2.679  -2.679  -2.68  -2.68  -2.68  -2.68  -2.68  -2.68</f>
        <v>-29.475999999999999</v>
      </c>
    </row>
    <row r="1412" spans="1:1" x14ac:dyDescent="0.3">
      <c r="A1412">
        <f>-3.173  -3.174  -3.174  -3.173  -3.173  -3.173  -3.173  -3.173  -3.173  -3.173  -3.173</f>
        <v>-34.905000000000008</v>
      </c>
    </row>
    <row r="1413" spans="1:1" x14ac:dyDescent="0.3">
      <c r="A1413">
        <f>-3.2  -3.2  -3.2  -3.2  -3.2  -3.2  -3.2  -3.2  -3.2  -3.2  -3.2</f>
        <v>-35.199999999999996</v>
      </c>
    </row>
    <row r="1415" spans="1:1" x14ac:dyDescent="0.3">
      <c r="A1415" t="s">
        <v>847</v>
      </c>
    </row>
    <row r="1416" spans="1:1" x14ac:dyDescent="0.3">
      <c r="A1416" t="s">
        <v>3178</v>
      </c>
    </row>
    <row r="1417" spans="1:1" x14ac:dyDescent="0.3">
      <c r="A1417" t="s">
        <v>3183</v>
      </c>
    </row>
    <row r="1418" spans="1:1" x14ac:dyDescent="0.3">
      <c r="A1418" t="s">
        <v>3188</v>
      </c>
    </row>
    <row r="1419" spans="1:1" x14ac:dyDescent="0.3">
      <c r="A1419" t="s">
        <v>3208</v>
      </c>
    </row>
    <row r="1420" spans="1:1" x14ac:dyDescent="0.3">
      <c r="A1420" t="s">
        <v>3209</v>
      </c>
    </row>
    <row r="1422" spans="1:1" x14ac:dyDescent="0.3">
      <c r="A1422" t="s">
        <v>848</v>
      </c>
    </row>
    <row r="1423" spans="1:1" x14ac:dyDescent="0.3">
      <c r="A1423" t="s">
        <v>3181</v>
      </c>
    </row>
    <row r="1424" spans="1:1" x14ac:dyDescent="0.3">
      <c r="A1424" t="s">
        <v>2879</v>
      </c>
    </row>
    <row r="1425" spans="1:1" x14ac:dyDescent="0.3">
      <c r="A1425" t="s">
        <v>3084</v>
      </c>
    </row>
    <row r="1426" spans="1:1" x14ac:dyDescent="0.3">
      <c r="A1426" t="s">
        <v>896</v>
      </c>
    </row>
    <row r="1427" spans="1:1" x14ac:dyDescent="0.3">
      <c r="A1427" t="s">
        <v>3035</v>
      </c>
    </row>
    <row r="1429" spans="1:1" x14ac:dyDescent="0.3">
      <c r="A1429" t="s">
        <v>771</v>
      </c>
    </row>
    <row r="1430" spans="1:1" x14ac:dyDescent="0.3">
      <c r="A1430" t="s">
        <v>3036</v>
      </c>
    </row>
    <row r="1431" spans="1:1" x14ac:dyDescent="0.3">
      <c r="A1431" t="s">
        <v>3036</v>
      </c>
    </row>
    <row r="1432" spans="1:1" x14ac:dyDescent="0.3">
      <c r="A1432" t="s">
        <v>3036</v>
      </c>
    </row>
    <row r="1433" spans="1:1" x14ac:dyDescent="0.3">
      <c r="A1433" t="s">
        <v>3036</v>
      </c>
    </row>
    <row r="1434" spans="1:1" x14ac:dyDescent="0.3">
      <c r="A1434" t="s">
        <v>3036</v>
      </c>
    </row>
    <row r="1436" spans="1:1" x14ac:dyDescent="0.3">
      <c r="A1436" t="s">
        <v>474</v>
      </c>
    </row>
    <row r="1437" spans="1:1" x14ac:dyDescent="0.3">
      <c r="A1437" t="s">
        <v>757</v>
      </c>
    </row>
    <row r="1438" spans="1:1" x14ac:dyDescent="0.3">
      <c r="A1438" t="s">
        <v>3176</v>
      </c>
    </row>
    <row r="1439" spans="1:1" x14ac:dyDescent="0.3">
      <c r="A1439" t="s">
        <v>3177</v>
      </c>
    </row>
    <row r="1440" spans="1:1" x14ac:dyDescent="0.3">
      <c r="A1440" t="s">
        <v>760</v>
      </c>
    </row>
    <row r="1441" spans="1:1" x14ac:dyDescent="0.3">
      <c r="A1441" t="s">
        <v>782</v>
      </c>
    </row>
    <row r="1442" spans="1:1" x14ac:dyDescent="0.3">
      <c r="A1442">
        <f>-3.2 -3.197 -3.194 -3.191 -3.188 -3.185 -3.182 -3.179 -3.176 -3.173 -3.17</f>
        <v>-35.035000000000004</v>
      </c>
    </row>
    <row r="1443" spans="1:1" x14ac:dyDescent="0.3">
      <c r="A1443" t="s">
        <v>846</v>
      </c>
    </row>
    <row r="1444" spans="1:1" x14ac:dyDescent="0.3">
      <c r="A1444">
        <f>-0.685  -0.687  -0.688  -0.688  -0.688  -0.689  -0.689  -0.689  -0.689  -0.689  -0.689</f>
        <v>-7.57</v>
      </c>
    </row>
    <row r="1445" spans="1:1" x14ac:dyDescent="0.3">
      <c r="A1445">
        <f>-1.686  -1.685  -1.686  -1.686  -1.685  -1.685  -1.686  -1.686  -1.686  -1.686  -1.686</f>
        <v>-18.542999999999999</v>
      </c>
    </row>
    <row r="1446" spans="1:1" x14ac:dyDescent="0.3">
      <c r="A1446">
        <f>-2.68  -2.679  -2.679  -2.68  -2.679  -2.679  -2.68  -2.68  -2.68  -2.679  -2.679</f>
        <v>-29.473999999999997</v>
      </c>
    </row>
    <row r="1447" spans="1:1" x14ac:dyDescent="0.3">
      <c r="A1447">
        <f>-3.173  -3.174  -3.173  -3.173  -3.174  -3.174  -3.171  -3.169  -3.165  -3.162  -3.158</f>
        <v>-34.866</v>
      </c>
    </row>
    <row r="1448" spans="1:1" x14ac:dyDescent="0.3">
      <c r="A1448">
        <f>-3.2  -3.197  -3.194  -3.191  -3.188  -3.185  -3.182  -3.179  -3.176  -3.173  -3.17</f>
        <v>-35.035000000000004</v>
      </c>
    </row>
    <row r="1450" spans="1:1" x14ac:dyDescent="0.3">
      <c r="A1450" t="s">
        <v>847</v>
      </c>
    </row>
    <row r="1451" spans="1:1" x14ac:dyDescent="0.3">
      <c r="A1451" t="s">
        <v>3178</v>
      </c>
    </row>
    <row r="1452" spans="1:1" x14ac:dyDescent="0.3">
      <c r="A1452" t="s">
        <v>3190</v>
      </c>
    </row>
    <row r="1453" spans="1:1" x14ac:dyDescent="0.3">
      <c r="A1453" t="s">
        <v>3210</v>
      </c>
    </row>
    <row r="1454" spans="1:1" x14ac:dyDescent="0.3">
      <c r="A1454" t="s">
        <v>3102</v>
      </c>
    </row>
    <row r="1455" spans="1:1" x14ac:dyDescent="0.3">
      <c r="A1455" t="s">
        <v>3211</v>
      </c>
    </row>
    <row r="1457" spans="1:1" x14ac:dyDescent="0.3">
      <c r="A1457" t="s">
        <v>848</v>
      </c>
    </row>
    <row r="1458" spans="1:1" x14ac:dyDescent="0.3">
      <c r="A1458" t="s">
        <v>3181</v>
      </c>
    </row>
    <row r="1459" spans="1:1" x14ac:dyDescent="0.3">
      <c r="A1459" t="s">
        <v>2879</v>
      </c>
    </row>
    <row r="1460" spans="1:1" x14ac:dyDescent="0.3">
      <c r="A1460" t="s">
        <v>3104</v>
      </c>
    </row>
    <row r="1461" spans="1:1" x14ac:dyDescent="0.3">
      <c r="A1461" t="s">
        <v>3105</v>
      </c>
    </row>
    <row r="1462" spans="1:1" x14ac:dyDescent="0.3">
      <c r="A1462" t="s">
        <v>3092</v>
      </c>
    </row>
    <row r="1464" spans="1:1" x14ac:dyDescent="0.3">
      <c r="A1464" t="s">
        <v>771</v>
      </c>
    </row>
    <row r="1465" spans="1:1" x14ac:dyDescent="0.3">
      <c r="A1465" t="s">
        <v>3106</v>
      </c>
    </row>
    <row r="1466" spans="1:1" x14ac:dyDescent="0.3">
      <c r="A1466" t="s">
        <v>3106</v>
      </c>
    </row>
    <row r="1467" spans="1:1" x14ac:dyDescent="0.3">
      <c r="A1467" t="s">
        <v>3106</v>
      </c>
    </row>
    <row r="1468" spans="1:1" x14ac:dyDescent="0.3">
      <c r="A1468" t="s">
        <v>3106</v>
      </c>
    </row>
    <row r="1469" spans="1:1" x14ac:dyDescent="0.3">
      <c r="A1469" t="s">
        <v>3106</v>
      </c>
    </row>
    <row r="1471" spans="1:1" x14ac:dyDescent="0.3">
      <c r="A1471" t="s">
        <v>475</v>
      </c>
    </row>
    <row r="1472" spans="1:1" x14ac:dyDescent="0.3">
      <c r="A1472" t="s">
        <v>757</v>
      </c>
    </row>
    <row r="1473" spans="1:1" x14ac:dyDescent="0.3">
      <c r="A1473" t="s">
        <v>3176</v>
      </c>
    </row>
    <row r="1474" spans="1:1" x14ac:dyDescent="0.3">
      <c r="A1474" t="s">
        <v>3177</v>
      </c>
    </row>
    <row r="1475" spans="1:1" x14ac:dyDescent="0.3">
      <c r="A1475" t="s">
        <v>760</v>
      </c>
    </row>
    <row r="1476" spans="1:1" x14ac:dyDescent="0.3">
      <c r="A1476">
        <f>-3.19 -0.003</f>
        <v>-3.1930000000000001</v>
      </c>
    </row>
    <row r="1477" spans="1:1" x14ac:dyDescent="0.3">
      <c r="A1477">
        <f>-3.19 -3.193 -3.196 -3.199 -3.202 -3.205 -3.208 -3.211 -3.214 -3.217 -3.22</f>
        <v>-35.254999999999995</v>
      </c>
    </row>
    <row r="1478" spans="1:1" x14ac:dyDescent="0.3">
      <c r="A1478" t="s">
        <v>846</v>
      </c>
    </row>
    <row r="1479" spans="1:1" x14ac:dyDescent="0.3">
      <c r="A1479">
        <f>-0.685  -0.687  -0.687  -0.688  -0.688  -0.689  -0.689  -0.689  -0.689  -0.689  -0.689</f>
        <v>-7.569</v>
      </c>
    </row>
    <row r="1480" spans="1:1" x14ac:dyDescent="0.3">
      <c r="A1480">
        <f>-1.686  -1.686  -1.686  -1.685  -1.686  -1.686  -1.685  -1.686  -1.686  -1.686  -1.686</f>
        <v>-18.544</v>
      </c>
    </row>
    <row r="1481" spans="1:1" x14ac:dyDescent="0.3">
      <c r="A1481">
        <f>-2.68  -2.679  -2.679  -2.679  -2.679  -2.68  -2.679  -2.679  -2.679  -2.68  -2.68</f>
        <v>-29.472999999999995</v>
      </c>
    </row>
    <row r="1482" spans="1:1" x14ac:dyDescent="0.3">
      <c r="A1482">
        <f>-3.164  -3.164  -3.165  -3.164  -3.162  -3.163  -3.165  -3.167  -3.171  -3.174  -3.177</f>
        <v>-34.835999999999999</v>
      </c>
    </row>
    <row r="1483" spans="1:1" x14ac:dyDescent="0.3">
      <c r="A1483">
        <f>-3.19  -3.193  -3.196  -3.199  -3.202  -3.205  -3.208  -3.211  -3.214  -3.217  -3.22</f>
        <v>-35.254999999999995</v>
      </c>
    </row>
    <row r="1485" spans="1:1" x14ac:dyDescent="0.3">
      <c r="A1485" t="s">
        <v>847</v>
      </c>
    </row>
    <row r="1486" spans="1:1" x14ac:dyDescent="0.3">
      <c r="A1486" t="s">
        <v>3178</v>
      </c>
    </row>
    <row r="1487" spans="1:1" x14ac:dyDescent="0.3">
      <c r="A1487" t="s">
        <v>3212</v>
      </c>
    </row>
    <row r="1488" spans="1:1" x14ac:dyDescent="0.3">
      <c r="A1488" t="s">
        <v>3213</v>
      </c>
    </row>
    <row r="1489" spans="1:1" x14ac:dyDescent="0.3">
      <c r="A1489" t="s">
        <v>3109</v>
      </c>
    </row>
    <row r="1490" spans="1:1" x14ac:dyDescent="0.3">
      <c r="A1490" t="s">
        <v>3214</v>
      </c>
    </row>
    <row r="1492" spans="1:1" x14ac:dyDescent="0.3">
      <c r="A1492" t="s">
        <v>848</v>
      </c>
    </row>
    <row r="1493" spans="1:1" x14ac:dyDescent="0.3">
      <c r="A1493" t="s">
        <v>3181</v>
      </c>
    </row>
    <row r="1494" spans="1:1" x14ac:dyDescent="0.3">
      <c r="A1494" t="s">
        <v>3215</v>
      </c>
    </row>
    <row r="1495" spans="1:1" x14ac:dyDescent="0.3">
      <c r="A1495" t="s">
        <v>3111</v>
      </c>
    </row>
    <row r="1496" spans="1:1" x14ac:dyDescent="0.3">
      <c r="A1496" t="s">
        <v>3112</v>
      </c>
    </row>
    <row r="1497" spans="1:1" x14ac:dyDescent="0.3">
      <c r="A1497" t="s">
        <v>3113</v>
      </c>
    </row>
    <row r="1499" spans="1:1" x14ac:dyDescent="0.3">
      <c r="A1499" t="s">
        <v>771</v>
      </c>
    </row>
    <row r="1500" spans="1:1" x14ac:dyDescent="0.3">
      <c r="A1500" t="s">
        <v>3081</v>
      </c>
    </row>
    <row r="1501" spans="1:1" x14ac:dyDescent="0.3">
      <c r="A1501" t="s">
        <v>3081</v>
      </c>
    </row>
    <row r="1502" spans="1:1" x14ac:dyDescent="0.3">
      <c r="A1502" t="s">
        <v>3081</v>
      </c>
    </row>
    <row r="1503" spans="1:1" x14ac:dyDescent="0.3">
      <c r="A1503" t="s">
        <v>3081</v>
      </c>
    </row>
    <row r="1504" spans="1:1" x14ac:dyDescent="0.3">
      <c r="A1504" t="s">
        <v>3081</v>
      </c>
    </row>
    <row r="1506" spans="1:1" x14ac:dyDescent="0.3">
      <c r="A1506" t="s">
        <v>476</v>
      </c>
    </row>
    <row r="1507" spans="1:1" x14ac:dyDescent="0.3">
      <c r="A1507" t="s">
        <v>757</v>
      </c>
    </row>
    <row r="1508" spans="1:1" x14ac:dyDescent="0.3">
      <c r="A1508" t="s">
        <v>3176</v>
      </c>
    </row>
    <row r="1509" spans="1:1" x14ac:dyDescent="0.3">
      <c r="A1509" t="s">
        <v>3177</v>
      </c>
    </row>
    <row r="1510" spans="1:1" x14ac:dyDescent="0.3">
      <c r="A1510" t="s">
        <v>760</v>
      </c>
    </row>
    <row r="1511" spans="1:1" x14ac:dyDescent="0.3">
      <c r="A1511" t="s">
        <v>783</v>
      </c>
    </row>
    <row r="1512" spans="1:1" x14ac:dyDescent="0.3">
      <c r="A1512">
        <f>-3.19 -3.19 -3.19 -3.19 -3.19 -3.19 -3.19 -3.19 -3.19 -3.19 -3.19</f>
        <v>-35.090000000000003</v>
      </c>
    </row>
    <row r="1513" spans="1:1" x14ac:dyDescent="0.3">
      <c r="A1513" t="s">
        <v>846</v>
      </c>
    </row>
    <row r="1514" spans="1:1" x14ac:dyDescent="0.3">
      <c r="A1514">
        <f>-0.685  -0.687  -0.688  -0.688  -0.688  -0.689  -0.689  -0.689  -0.689  -0.689  -0.689</f>
        <v>-7.57</v>
      </c>
    </row>
    <row r="1515" spans="1:1" x14ac:dyDescent="0.3">
      <c r="A1515">
        <f>-1.686  -1.686  -1.686  -1.686  -1.685  -1.686  -1.686  -1.686  -1.686  -1.686  -1.686</f>
        <v>-18.545000000000002</v>
      </c>
    </row>
    <row r="1516" spans="1:1" x14ac:dyDescent="0.3">
      <c r="A1516">
        <f>-2.68  -2.679  -2.679  -2.679  -2.679  -2.679  -2.679  -2.679  -2.679  -2.679  -2.679</f>
        <v>-29.469999999999992</v>
      </c>
    </row>
    <row r="1517" spans="1:1" x14ac:dyDescent="0.3">
      <c r="A1517">
        <f>-3.164  -3.164  -3.164  -3.164  -3.164  -3.164  -3.164  -3.164  -3.164  -3.164  -3.164</f>
        <v>-34.804000000000009</v>
      </c>
    </row>
    <row r="1518" spans="1:1" x14ac:dyDescent="0.3">
      <c r="A1518">
        <f>-3.19  -3.19  -3.19  -3.19  -3.19  -3.19  -3.19  -3.19  -3.19  -3.19  -3.19</f>
        <v>-35.090000000000003</v>
      </c>
    </row>
    <row r="1520" spans="1:1" x14ac:dyDescent="0.3">
      <c r="A1520" t="s">
        <v>847</v>
      </c>
    </row>
    <row r="1521" spans="1:1" x14ac:dyDescent="0.3">
      <c r="A1521" t="s">
        <v>3178</v>
      </c>
    </row>
    <row r="1522" spans="1:1" x14ac:dyDescent="0.3">
      <c r="A1522" t="s">
        <v>3216</v>
      </c>
    </row>
    <row r="1523" spans="1:1" x14ac:dyDescent="0.3">
      <c r="A1523" t="s">
        <v>3217</v>
      </c>
    </row>
    <row r="1524" spans="1:1" x14ac:dyDescent="0.3">
      <c r="A1524" t="s">
        <v>3218</v>
      </c>
    </row>
    <row r="1525" spans="1:1" x14ac:dyDescent="0.3">
      <c r="A1525" t="s">
        <v>3219</v>
      </c>
    </row>
    <row r="1527" spans="1:1" x14ac:dyDescent="0.3">
      <c r="A1527" t="s">
        <v>848</v>
      </c>
    </row>
    <row r="1528" spans="1:1" x14ac:dyDescent="0.3">
      <c r="A1528" t="s">
        <v>3181</v>
      </c>
    </row>
    <row r="1529" spans="1:1" x14ac:dyDescent="0.3">
      <c r="A1529" t="s">
        <v>2879</v>
      </c>
    </row>
    <row r="1530" spans="1:1" x14ac:dyDescent="0.3">
      <c r="A1530" t="s">
        <v>3117</v>
      </c>
    </row>
    <row r="1531" spans="1:1" x14ac:dyDescent="0.3">
      <c r="A1531" t="s">
        <v>2582</v>
      </c>
    </row>
    <row r="1532" spans="1:1" x14ac:dyDescent="0.3">
      <c r="A1532" t="s">
        <v>3035</v>
      </c>
    </row>
    <row r="1534" spans="1:1" x14ac:dyDescent="0.3">
      <c r="A1534" t="s">
        <v>771</v>
      </c>
    </row>
    <row r="1535" spans="1:1" x14ac:dyDescent="0.3">
      <c r="A1535" t="s">
        <v>3036</v>
      </c>
    </row>
    <row r="1536" spans="1:1" x14ac:dyDescent="0.3">
      <c r="A1536" t="s">
        <v>3036</v>
      </c>
    </row>
    <row r="1537" spans="1:1" x14ac:dyDescent="0.3">
      <c r="A1537" t="s">
        <v>3036</v>
      </c>
    </row>
    <row r="1538" spans="1:1" x14ac:dyDescent="0.3">
      <c r="A1538" t="s">
        <v>3036</v>
      </c>
    </row>
    <row r="1539" spans="1:1" x14ac:dyDescent="0.3">
      <c r="A1539" t="s">
        <v>3036</v>
      </c>
    </row>
    <row r="1541" spans="1:1" x14ac:dyDescent="0.3">
      <c r="A1541" t="s">
        <v>477</v>
      </c>
    </row>
    <row r="1542" spans="1:1" x14ac:dyDescent="0.3">
      <c r="A1542" t="s">
        <v>757</v>
      </c>
    </row>
    <row r="1543" spans="1:1" x14ac:dyDescent="0.3">
      <c r="A1543" t="s">
        <v>3176</v>
      </c>
    </row>
    <row r="1544" spans="1:1" x14ac:dyDescent="0.3">
      <c r="A1544" t="s">
        <v>3177</v>
      </c>
    </row>
    <row r="1545" spans="1:1" x14ac:dyDescent="0.3">
      <c r="A1545" t="s">
        <v>760</v>
      </c>
    </row>
    <row r="1546" spans="1:1" x14ac:dyDescent="0.3">
      <c r="A1546" t="s">
        <v>784</v>
      </c>
    </row>
    <row r="1547" spans="1:1" x14ac:dyDescent="0.3">
      <c r="A1547">
        <f>-3.19 -3.187 -3.184 -3.181 -3.178 -3.175 -3.172 -3.169 -3.166 -3.163 -3.16</f>
        <v>-34.925000000000004</v>
      </c>
    </row>
    <row r="1548" spans="1:1" x14ac:dyDescent="0.3">
      <c r="A1548" t="s">
        <v>846</v>
      </c>
    </row>
    <row r="1549" spans="1:1" x14ac:dyDescent="0.3">
      <c r="A1549">
        <f>-0.685  -0.687  -0.688  -0.688  -0.688  -0.689  -0.689  -0.689  -0.689  -0.689  -0.689</f>
        <v>-7.57</v>
      </c>
    </row>
    <row r="1550" spans="1:1" x14ac:dyDescent="0.3">
      <c r="A1550">
        <f>-1.686  -1.685  -1.686  -1.686  -1.685  -1.685  -1.686  -1.686  -1.686  -1.686  -1.686</f>
        <v>-18.542999999999999</v>
      </c>
    </row>
    <row r="1551" spans="1:1" x14ac:dyDescent="0.3">
      <c r="A1551">
        <f>-2.68  -2.679  -2.679  -2.679  -2.679  -2.679  -2.679  -2.68  -2.679  -2.679  -2.679</f>
        <v>-29.470999999999993</v>
      </c>
    </row>
    <row r="1552" spans="1:1" x14ac:dyDescent="0.3">
      <c r="A1552">
        <f>-3.164  -3.165  -3.164  -3.164  -3.165  -3.164  -3.162  -3.159  -3.156  -3.153  -3.149</f>
        <v>-34.764999999999993</v>
      </c>
    </row>
    <row r="1553" spans="1:1" x14ac:dyDescent="0.3">
      <c r="A1553">
        <f>-3.19  -3.187  -3.184  -3.181  -3.178  -3.175  -3.172  -3.169  -3.166  -3.163  -3.16</f>
        <v>-34.925000000000004</v>
      </c>
    </row>
    <row r="1555" spans="1:1" x14ac:dyDescent="0.3">
      <c r="A1555" t="s">
        <v>847</v>
      </c>
    </row>
    <row r="1556" spans="1:1" x14ac:dyDescent="0.3">
      <c r="A1556" t="s">
        <v>3178</v>
      </c>
    </row>
    <row r="1557" spans="1:1" x14ac:dyDescent="0.3">
      <c r="A1557" t="s">
        <v>3185</v>
      </c>
    </row>
    <row r="1558" spans="1:1" x14ac:dyDescent="0.3">
      <c r="A1558" t="s">
        <v>3220</v>
      </c>
    </row>
    <row r="1559" spans="1:1" x14ac:dyDescent="0.3">
      <c r="A1559" t="s">
        <v>3119</v>
      </c>
    </row>
    <row r="1560" spans="1:1" x14ac:dyDescent="0.3">
      <c r="A1560" t="s">
        <v>3120</v>
      </c>
    </row>
    <row r="1562" spans="1:1" x14ac:dyDescent="0.3">
      <c r="A1562" t="s">
        <v>848</v>
      </c>
    </row>
    <row r="1563" spans="1:1" x14ac:dyDescent="0.3">
      <c r="A1563" t="s">
        <v>3181</v>
      </c>
    </row>
    <row r="1564" spans="1:1" x14ac:dyDescent="0.3">
      <c r="A1564" t="s">
        <v>2879</v>
      </c>
    </row>
    <row r="1565" spans="1:1" x14ac:dyDescent="0.3">
      <c r="A1565" t="s">
        <v>3121</v>
      </c>
    </row>
    <row r="1566" spans="1:1" x14ac:dyDescent="0.3">
      <c r="A1566" t="s">
        <v>3122</v>
      </c>
    </row>
    <row r="1567" spans="1:1" x14ac:dyDescent="0.3">
      <c r="A1567" t="s">
        <v>3123</v>
      </c>
    </row>
    <row r="1569" spans="1:1" x14ac:dyDescent="0.3">
      <c r="A1569" t="s">
        <v>771</v>
      </c>
    </row>
    <row r="1570" spans="1:1" x14ac:dyDescent="0.3">
      <c r="A1570" t="s">
        <v>3124</v>
      </c>
    </row>
    <row r="1571" spans="1:1" x14ac:dyDescent="0.3">
      <c r="A1571" t="s">
        <v>3124</v>
      </c>
    </row>
    <row r="1572" spans="1:1" x14ac:dyDescent="0.3">
      <c r="A1572" t="s">
        <v>3124</v>
      </c>
    </row>
    <row r="1573" spans="1:1" x14ac:dyDescent="0.3">
      <c r="A1573" t="s">
        <v>3124</v>
      </c>
    </row>
    <row r="1574" spans="1:1" x14ac:dyDescent="0.3">
      <c r="A1574" t="s">
        <v>3124</v>
      </c>
    </row>
    <row r="1576" spans="1:1" x14ac:dyDescent="0.3">
      <c r="A1576" t="s">
        <v>478</v>
      </c>
    </row>
    <row r="1577" spans="1:1" x14ac:dyDescent="0.3">
      <c r="A1577" t="s">
        <v>757</v>
      </c>
    </row>
    <row r="1578" spans="1:1" x14ac:dyDescent="0.3">
      <c r="A1578" t="s">
        <v>3176</v>
      </c>
    </row>
    <row r="1579" spans="1:1" x14ac:dyDescent="0.3">
      <c r="A1579" t="s">
        <v>3177</v>
      </c>
    </row>
    <row r="1580" spans="1:1" x14ac:dyDescent="0.3">
      <c r="A1580" t="s">
        <v>760</v>
      </c>
    </row>
    <row r="1581" spans="1:1" x14ac:dyDescent="0.3">
      <c r="A1581">
        <f>-3.18 -0.003</f>
        <v>-3.1830000000000003</v>
      </c>
    </row>
    <row r="1582" spans="1:1" x14ac:dyDescent="0.3">
      <c r="A1582">
        <f>-3.18 -3.183 -3.186 -3.189 -3.192 -3.195 -3.198 -3.201 -3.204 -3.207 -3.21</f>
        <v>-35.145000000000003</v>
      </c>
    </row>
    <row r="1583" spans="1:1" x14ac:dyDescent="0.3">
      <c r="A1583" t="s">
        <v>846</v>
      </c>
    </row>
    <row r="1584" spans="1:1" x14ac:dyDescent="0.3">
      <c r="A1584">
        <f>-0.685  -0.687  -0.687  -0.688  -0.688  -0.689  -0.689  -0.689  -0.689  -0.689  -0.689</f>
        <v>-7.569</v>
      </c>
    </row>
    <row r="1585" spans="1:1" x14ac:dyDescent="0.3">
      <c r="A1585">
        <f>-1.686  -1.686  -1.686  -1.685  -1.685  -1.686  -1.686  -1.686  -1.686  -1.686  -1.686</f>
        <v>-18.544</v>
      </c>
    </row>
    <row r="1586" spans="1:1" x14ac:dyDescent="0.3">
      <c r="A1586">
        <f>-2.679  -2.679  -2.679  -2.679  -2.679  -2.679  -2.679  -2.679  -2.679  -2.679  -2.679</f>
        <v>-29.468999999999991</v>
      </c>
    </row>
    <row r="1587" spans="1:1" x14ac:dyDescent="0.3">
      <c r="A1587">
        <f>-3.155  -3.154  -3.155  -3.154  -3.153  -3.153  -3.156  -3.158  -3.161  -3.165  -3.168</f>
        <v>-34.731999999999999</v>
      </c>
    </row>
    <row r="1588" spans="1:1" x14ac:dyDescent="0.3">
      <c r="A1588">
        <f>-3.18  -3.183  -3.186  -3.189  -3.192  -3.195  -3.198  -3.201  -3.204  -3.207  -3.21</f>
        <v>-35.145000000000003</v>
      </c>
    </row>
    <row r="1590" spans="1:1" x14ac:dyDescent="0.3">
      <c r="A1590" t="s">
        <v>847</v>
      </c>
    </row>
    <row r="1591" spans="1:1" x14ac:dyDescent="0.3">
      <c r="A1591" t="s">
        <v>3178</v>
      </c>
    </row>
    <row r="1592" spans="1:1" x14ac:dyDescent="0.3">
      <c r="A1592" t="s">
        <v>3179</v>
      </c>
    </row>
    <row r="1593" spans="1:1" x14ac:dyDescent="0.3">
      <c r="A1593" t="s">
        <v>3221</v>
      </c>
    </row>
    <row r="1594" spans="1:1" x14ac:dyDescent="0.3">
      <c r="A1594" t="s">
        <v>3222</v>
      </c>
    </row>
    <row r="1595" spans="1:1" x14ac:dyDescent="0.3">
      <c r="A1595" t="s">
        <v>3127</v>
      </c>
    </row>
    <row r="1597" spans="1:1" x14ac:dyDescent="0.3">
      <c r="A1597" t="s">
        <v>848</v>
      </c>
    </row>
    <row r="1598" spans="1:1" x14ac:dyDescent="0.3">
      <c r="A1598" t="s">
        <v>3181</v>
      </c>
    </row>
    <row r="1599" spans="1:1" x14ac:dyDescent="0.3">
      <c r="A1599" t="s">
        <v>3182</v>
      </c>
    </row>
    <row r="1600" spans="1:1" x14ac:dyDescent="0.3">
      <c r="A1600" t="s">
        <v>3128</v>
      </c>
    </row>
    <row r="1601" spans="1:1" x14ac:dyDescent="0.3">
      <c r="A1601" t="s">
        <v>3129</v>
      </c>
    </row>
    <row r="1602" spans="1:1" x14ac:dyDescent="0.3">
      <c r="A1602" t="s">
        <v>3113</v>
      </c>
    </row>
    <row r="1604" spans="1:1" x14ac:dyDescent="0.3">
      <c r="A1604" t="s">
        <v>771</v>
      </c>
    </row>
    <row r="1605" spans="1:1" x14ac:dyDescent="0.3">
      <c r="A1605" t="s">
        <v>3081</v>
      </c>
    </row>
    <row r="1606" spans="1:1" x14ac:dyDescent="0.3">
      <c r="A1606" t="s">
        <v>3081</v>
      </c>
    </row>
    <row r="1607" spans="1:1" x14ac:dyDescent="0.3">
      <c r="A1607" t="s">
        <v>3081</v>
      </c>
    </row>
    <row r="1608" spans="1:1" x14ac:dyDescent="0.3">
      <c r="A1608" t="s">
        <v>3081</v>
      </c>
    </row>
    <row r="1609" spans="1:1" x14ac:dyDescent="0.3">
      <c r="A1609" t="s">
        <v>3081</v>
      </c>
    </row>
    <row r="1611" spans="1:1" x14ac:dyDescent="0.3">
      <c r="A1611" t="s">
        <v>479</v>
      </c>
    </row>
    <row r="1612" spans="1:1" x14ac:dyDescent="0.3">
      <c r="A1612" t="s">
        <v>757</v>
      </c>
    </row>
    <row r="1613" spans="1:1" x14ac:dyDescent="0.3">
      <c r="A1613" t="s">
        <v>3176</v>
      </c>
    </row>
    <row r="1614" spans="1:1" x14ac:dyDescent="0.3">
      <c r="A1614" t="s">
        <v>3177</v>
      </c>
    </row>
    <row r="1615" spans="1:1" x14ac:dyDescent="0.3">
      <c r="A1615" t="s">
        <v>760</v>
      </c>
    </row>
    <row r="1616" spans="1:1" x14ac:dyDescent="0.3">
      <c r="A1616" t="s">
        <v>785</v>
      </c>
    </row>
    <row r="1617" spans="1:1" x14ac:dyDescent="0.3">
      <c r="A1617">
        <f>-3.18 -3.18 -3.18 -3.18 -3.18 -3.18 -3.18 -3.18 -3.18 -3.18 -3.18</f>
        <v>-34.980000000000004</v>
      </c>
    </row>
    <row r="1618" spans="1:1" x14ac:dyDescent="0.3">
      <c r="A1618" t="s">
        <v>846</v>
      </c>
    </row>
    <row r="1619" spans="1:1" x14ac:dyDescent="0.3">
      <c r="A1619">
        <f>-0.685  -0.687  -0.688  -0.688  -0.688  -0.689  -0.689  -0.689  -0.689  -0.689  -0.689</f>
        <v>-7.57</v>
      </c>
    </row>
    <row r="1620" spans="1:1" x14ac:dyDescent="0.3">
      <c r="A1620">
        <f>-1.686  -1.686  -1.686  -1.686  -1.685  -1.686  -1.686  -1.686  -1.686  -1.686  -1.686</f>
        <v>-18.545000000000002</v>
      </c>
    </row>
    <row r="1621" spans="1:1" x14ac:dyDescent="0.3">
      <c r="A1621">
        <f>-2.679  -2.679  -2.679  -2.679  -2.679  -2.679  -2.679  -2.679  -2.679  -2.679  -2.679</f>
        <v>-29.468999999999991</v>
      </c>
    </row>
    <row r="1622" spans="1:1" x14ac:dyDescent="0.3">
      <c r="A1622">
        <f>-3.155  -3.155  -3.155  -3.154  -3.154  -3.154  -3.154  -3.154  -3.154  -3.154  -3.154</f>
        <v>-34.697000000000003</v>
      </c>
    </row>
    <row r="1623" spans="1:1" x14ac:dyDescent="0.3">
      <c r="A1623">
        <f>-3.18  -3.18  -3.18  -3.18  -3.18  -3.18  -3.18  -3.18  -3.18  -3.18  -3.18</f>
        <v>-34.980000000000004</v>
      </c>
    </row>
    <row r="1625" spans="1:1" x14ac:dyDescent="0.3">
      <c r="A1625" t="s">
        <v>847</v>
      </c>
    </row>
    <row r="1626" spans="1:1" x14ac:dyDescent="0.3">
      <c r="A1626" t="s">
        <v>3178</v>
      </c>
    </row>
    <row r="1627" spans="1:1" x14ac:dyDescent="0.3">
      <c r="A1627" t="s">
        <v>3216</v>
      </c>
    </row>
    <row r="1628" spans="1:1" x14ac:dyDescent="0.3">
      <c r="A1628" t="s">
        <v>3223</v>
      </c>
    </row>
    <row r="1629" spans="1:1" x14ac:dyDescent="0.3">
      <c r="A1629" t="s">
        <v>3131</v>
      </c>
    </row>
    <row r="1630" spans="1:1" x14ac:dyDescent="0.3">
      <c r="A1630" t="s">
        <v>3224</v>
      </c>
    </row>
    <row r="1632" spans="1:1" x14ac:dyDescent="0.3">
      <c r="A1632" t="s">
        <v>848</v>
      </c>
    </row>
    <row r="1633" spans="1:1" x14ac:dyDescent="0.3">
      <c r="A1633" t="s">
        <v>3181</v>
      </c>
    </row>
    <row r="1634" spans="1:1" x14ac:dyDescent="0.3">
      <c r="A1634" t="s">
        <v>2879</v>
      </c>
    </row>
    <row r="1635" spans="1:1" x14ac:dyDescent="0.3">
      <c r="A1635" t="s">
        <v>3133</v>
      </c>
    </row>
    <row r="1636" spans="1:1" x14ac:dyDescent="0.3">
      <c r="A1636" t="s">
        <v>2601</v>
      </c>
    </row>
    <row r="1637" spans="1:1" x14ac:dyDescent="0.3">
      <c r="A1637" t="s">
        <v>3035</v>
      </c>
    </row>
    <row r="1639" spans="1:1" x14ac:dyDescent="0.3">
      <c r="A1639" t="s">
        <v>771</v>
      </c>
    </row>
    <row r="1640" spans="1:1" x14ac:dyDescent="0.3">
      <c r="A1640" t="s">
        <v>3036</v>
      </c>
    </row>
    <row r="1641" spans="1:1" x14ac:dyDescent="0.3">
      <c r="A1641" t="s">
        <v>3036</v>
      </c>
    </row>
    <row r="1642" spans="1:1" x14ac:dyDescent="0.3">
      <c r="A1642" t="s">
        <v>3036</v>
      </c>
    </row>
    <row r="1643" spans="1:1" x14ac:dyDescent="0.3">
      <c r="A1643" t="s">
        <v>3036</v>
      </c>
    </row>
    <row r="1644" spans="1:1" x14ac:dyDescent="0.3">
      <c r="A1644" t="s">
        <v>3036</v>
      </c>
    </row>
    <row r="1646" spans="1:1" x14ac:dyDescent="0.3">
      <c r="A1646" t="s">
        <v>480</v>
      </c>
    </row>
    <row r="1647" spans="1:1" x14ac:dyDescent="0.3">
      <c r="A1647" t="s">
        <v>757</v>
      </c>
    </row>
    <row r="1648" spans="1:1" x14ac:dyDescent="0.3">
      <c r="A1648" t="s">
        <v>3176</v>
      </c>
    </row>
    <row r="1649" spans="1:1" x14ac:dyDescent="0.3">
      <c r="A1649" t="s">
        <v>3177</v>
      </c>
    </row>
    <row r="1650" spans="1:1" x14ac:dyDescent="0.3">
      <c r="A1650" t="s">
        <v>760</v>
      </c>
    </row>
    <row r="1651" spans="1:1" x14ac:dyDescent="0.3">
      <c r="A1651" t="s">
        <v>786</v>
      </c>
    </row>
    <row r="1652" spans="1:1" x14ac:dyDescent="0.3">
      <c r="A1652">
        <f>-3.18 -3.177 -3.174 -3.171 -3.168 -3.165 -3.162 -3.159 -3.156 -3.153 -3.15</f>
        <v>-34.814999999999998</v>
      </c>
    </row>
    <row r="1653" spans="1:1" x14ac:dyDescent="0.3">
      <c r="A1653" t="s">
        <v>846</v>
      </c>
    </row>
    <row r="1654" spans="1:1" x14ac:dyDescent="0.3">
      <c r="A1654">
        <f>-0.685  -0.687  -0.688  -0.688  -0.688  -0.689  -0.689  -0.689  -0.689  -0.689  -0.689</f>
        <v>-7.57</v>
      </c>
    </row>
    <row r="1655" spans="1:1" x14ac:dyDescent="0.3">
      <c r="A1655">
        <f>-1.686  -1.685  -1.686  -1.686  -1.685  -1.685  -1.686  -1.686  -1.686  -1.686  -1.686</f>
        <v>-18.542999999999999</v>
      </c>
    </row>
    <row r="1656" spans="1:1" x14ac:dyDescent="0.3">
      <c r="A1656">
        <f>-2.679  -2.679  -2.678  -2.679  -2.679  -2.679  -2.679  -2.679  -2.679  -2.679  -2.679</f>
        <v>-29.467999999999993</v>
      </c>
    </row>
    <row r="1657" spans="1:1" x14ac:dyDescent="0.3">
      <c r="A1657">
        <f>-3.155  -3.155  -3.154  -3.154  -3.155  -3.155  -3.153  -3.15  -3.147  -3.143  -3.139</f>
        <v>-34.659999999999997</v>
      </c>
    </row>
    <row r="1658" spans="1:1" x14ac:dyDescent="0.3">
      <c r="A1658">
        <f>-3.18  -3.177  -3.174  -3.171  -3.168  -3.165  -3.162  -3.159  -3.156  -3.153  -3.15</f>
        <v>-34.814999999999998</v>
      </c>
    </row>
    <row r="1660" spans="1:1" x14ac:dyDescent="0.3">
      <c r="A1660" t="s">
        <v>847</v>
      </c>
    </row>
    <row r="1661" spans="1:1" x14ac:dyDescent="0.3">
      <c r="A1661" t="s">
        <v>3178</v>
      </c>
    </row>
    <row r="1662" spans="1:1" x14ac:dyDescent="0.3">
      <c r="A1662" t="s">
        <v>3190</v>
      </c>
    </row>
    <row r="1663" spans="1:1" x14ac:dyDescent="0.3">
      <c r="A1663" t="s">
        <v>3225</v>
      </c>
    </row>
    <row r="1664" spans="1:1" x14ac:dyDescent="0.3">
      <c r="A1664" t="s">
        <v>3226</v>
      </c>
    </row>
    <row r="1665" spans="1:1" x14ac:dyDescent="0.3">
      <c r="A1665" t="s">
        <v>3227</v>
      </c>
    </row>
    <row r="1667" spans="1:1" x14ac:dyDescent="0.3">
      <c r="A1667" t="s">
        <v>848</v>
      </c>
    </row>
    <row r="1668" spans="1:1" x14ac:dyDescent="0.3">
      <c r="A1668" t="s">
        <v>3194</v>
      </c>
    </row>
    <row r="1669" spans="1:1" x14ac:dyDescent="0.3">
      <c r="A1669" t="s">
        <v>2879</v>
      </c>
    </row>
    <row r="1670" spans="1:1" x14ac:dyDescent="0.3">
      <c r="A1670" t="s">
        <v>3121</v>
      </c>
    </row>
    <row r="1671" spans="1:1" x14ac:dyDescent="0.3">
      <c r="A1671" t="s">
        <v>3138</v>
      </c>
    </row>
    <row r="1672" spans="1:1" x14ac:dyDescent="0.3">
      <c r="A1672" t="s">
        <v>3123</v>
      </c>
    </row>
    <row r="1674" spans="1:1" x14ac:dyDescent="0.3">
      <c r="A1674" t="s">
        <v>771</v>
      </c>
    </row>
    <row r="1675" spans="1:1" x14ac:dyDescent="0.3">
      <c r="A1675" t="s">
        <v>3124</v>
      </c>
    </row>
    <row r="1676" spans="1:1" x14ac:dyDescent="0.3">
      <c r="A1676" t="s">
        <v>3124</v>
      </c>
    </row>
    <row r="1677" spans="1:1" x14ac:dyDescent="0.3">
      <c r="A1677" t="s">
        <v>3124</v>
      </c>
    </row>
    <row r="1678" spans="1:1" x14ac:dyDescent="0.3">
      <c r="A1678" t="s">
        <v>3124</v>
      </c>
    </row>
    <row r="1679" spans="1:1" x14ac:dyDescent="0.3">
      <c r="A1679" t="s">
        <v>3124</v>
      </c>
    </row>
    <row r="1681" spans="1:1" x14ac:dyDescent="0.3">
      <c r="A1681" t="s">
        <v>481</v>
      </c>
    </row>
    <row r="1682" spans="1:1" x14ac:dyDescent="0.3">
      <c r="A1682" t="s">
        <v>757</v>
      </c>
    </row>
    <row r="1683" spans="1:1" x14ac:dyDescent="0.3">
      <c r="A1683" t="s">
        <v>3176</v>
      </c>
    </row>
    <row r="1684" spans="1:1" x14ac:dyDescent="0.3">
      <c r="A1684" t="s">
        <v>3177</v>
      </c>
    </row>
    <row r="1685" spans="1:1" x14ac:dyDescent="0.3">
      <c r="A1685" t="s">
        <v>760</v>
      </c>
    </row>
    <row r="1686" spans="1:1" x14ac:dyDescent="0.3">
      <c r="A1686">
        <f>-3.17 -0.003</f>
        <v>-3.173</v>
      </c>
    </row>
    <row r="1687" spans="1:1" x14ac:dyDescent="0.3">
      <c r="A1687">
        <f>-3.17 -3.173 -3.176 -3.179 -3.182 -3.185 -3.188 -3.191 -3.194 -3.197 -3.2</f>
        <v>-35.034999999999997</v>
      </c>
    </row>
    <row r="1688" spans="1:1" x14ac:dyDescent="0.3">
      <c r="A1688" t="s">
        <v>846</v>
      </c>
    </row>
    <row r="1689" spans="1:1" x14ac:dyDescent="0.3">
      <c r="A1689">
        <f>-0.685  -0.687  -0.687  -0.688  -0.688  -0.689  -0.689  -0.689  -0.689  -0.689  -0.689</f>
        <v>-7.569</v>
      </c>
    </row>
    <row r="1690" spans="1:1" x14ac:dyDescent="0.3">
      <c r="A1690">
        <f>-1.686  -1.686  -1.686  -1.685  -1.686  -1.686  -1.686  -1.686  -1.686  -1.686  -1.686</f>
        <v>-18.545000000000002</v>
      </c>
    </row>
    <row r="1691" spans="1:1" x14ac:dyDescent="0.3">
      <c r="A1691">
        <f>-2.679  -2.678  -2.679  -2.678  -2.679  -2.679  -2.679  -2.679  -2.679  -2.679  -2.679</f>
        <v>-29.466999999999992</v>
      </c>
    </row>
    <row r="1692" spans="1:1" x14ac:dyDescent="0.3">
      <c r="A1692">
        <f>-3.145  -3.145  -3.146  -3.145  -3.144  -3.144  -3.146  -3.149  -3.153  -3.156  -3.159</f>
        <v>-34.631999999999998</v>
      </c>
    </row>
    <row r="1693" spans="1:1" x14ac:dyDescent="0.3">
      <c r="A1693">
        <f>-3.17  -3.173  -3.176  -3.179  -3.182  -3.185  -3.188  -3.191  -3.194  -3.197  -3.2</f>
        <v>-35.034999999999997</v>
      </c>
    </row>
    <row r="1695" spans="1:1" x14ac:dyDescent="0.3">
      <c r="A1695" t="s">
        <v>847</v>
      </c>
    </row>
    <row r="1696" spans="1:1" x14ac:dyDescent="0.3">
      <c r="A1696" t="s">
        <v>3178</v>
      </c>
    </row>
    <row r="1697" spans="1:1" x14ac:dyDescent="0.3">
      <c r="A1697" t="s">
        <v>3228</v>
      </c>
    </row>
    <row r="1698" spans="1:1" x14ac:dyDescent="0.3">
      <c r="A1698" t="s">
        <v>3093</v>
      </c>
    </row>
    <row r="1699" spans="1:1" x14ac:dyDescent="0.3">
      <c r="A1699" t="s">
        <v>3141</v>
      </c>
    </row>
    <row r="1700" spans="1:1" x14ac:dyDescent="0.3">
      <c r="A1700" t="s">
        <v>3229</v>
      </c>
    </row>
    <row r="1702" spans="1:1" x14ac:dyDescent="0.3">
      <c r="A1702" t="s">
        <v>848</v>
      </c>
    </row>
    <row r="1703" spans="1:1" x14ac:dyDescent="0.3">
      <c r="A1703" t="s">
        <v>3181</v>
      </c>
    </row>
    <row r="1704" spans="1:1" x14ac:dyDescent="0.3">
      <c r="A1704" t="s">
        <v>3182</v>
      </c>
    </row>
    <row r="1705" spans="1:1" x14ac:dyDescent="0.3">
      <c r="A1705" t="s">
        <v>3133</v>
      </c>
    </row>
    <row r="1706" spans="1:1" x14ac:dyDescent="0.3">
      <c r="A1706" t="s">
        <v>3143</v>
      </c>
    </row>
    <row r="1707" spans="1:1" x14ac:dyDescent="0.3">
      <c r="A1707" t="s">
        <v>3144</v>
      </c>
    </row>
    <row r="1709" spans="1:1" x14ac:dyDescent="0.3">
      <c r="A1709" t="s">
        <v>771</v>
      </c>
    </row>
    <row r="1710" spans="1:1" x14ac:dyDescent="0.3">
      <c r="A1710" t="s">
        <v>3145</v>
      </c>
    </row>
    <row r="1711" spans="1:1" x14ac:dyDescent="0.3">
      <c r="A1711" t="s">
        <v>3145</v>
      </c>
    </row>
    <row r="1712" spans="1:1" x14ac:dyDescent="0.3">
      <c r="A1712" t="s">
        <v>3145</v>
      </c>
    </row>
    <row r="1713" spans="1:1" x14ac:dyDescent="0.3">
      <c r="A1713" t="s">
        <v>3145</v>
      </c>
    </row>
    <row r="1714" spans="1:1" x14ac:dyDescent="0.3">
      <c r="A1714" t="s">
        <v>3145</v>
      </c>
    </row>
    <row r="1716" spans="1:1" x14ac:dyDescent="0.3">
      <c r="A1716" t="s">
        <v>482</v>
      </c>
    </row>
    <row r="1717" spans="1:1" x14ac:dyDescent="0.3">
      <c r="A1717" t="s">
        <v>757</v>
      </c>
    </row>
    <row r="1718" spans="1:1" x14ac:dyDescent="0.3">
      <c r="A1718" t="s">
        <v>3176</v>
      </c>
    </row>
    <row r="1719" spans="1:1" x14ac:dyDescent="0.3">
      <c r="A1719" t="s">
        <v>3177</v>
      </c>
    </row>
    <row r="1720" spans="1:1" x14ac:dyDescent="0.3">
      <c r="A1720" t="s">
        <v>760</v>
      </c>
    </row>
    <row r="1721" spans="1:1" x14ac:dyDescent="0.3">
      <c r="A1721" t="s">
        <v>787</v>
      </c>
    </row>
    <row r="1722" spans="1:1" x14ac:dyDescent="0.3">
      <c r="A1722">
        <f>-3.17 -3.17 -3.17 -3.17 -3.17 -3.17 -3.17 -3.17 -3.17 -3.17 -3.17</f>
        <v>-34.870000000000005</v>
      </c>
    </row>
    <row r="1723" spans="1:1" x14ac:dyDescent="0.3">
      <c r="A1723" t="s">
        <v>846</v>
      </c>
    </row>
    <row r="1724" spans="1:1" x14ac:dyDescent="0.3">
      <c r="A1724">
        <f>-0.685  -0.687  -0.687  -0.688  -0.688  -0.689  -0.689  -0.689  -0.689  -0.689  -0.689</f>
        <v>-7.569</v>
      </c>
    </row>
    <row r="1725" spans="1:1" x14ac:dyDescent="0.3">
      <c r="A1725">
        <f>-1.686  -1.686  -1.686  -1.686  -1.685  -1.686  -1.686  -1.686  -1.686  -1.686  -1.686</f>
        <v>-18.545000000000002</v>
      </c>
    </row>
    <row r="1726" spans="1:1" x14ac:dyDescent="0.3">
      <c r="A1726">
        <f>-2.679  -2.679  -2.678  -2.679  -2.679  -2.679  -2.679  -2.679  -2.679  -2.679  -2.679</f>
        <v>-29.467999999999993</v>
      </c>
    </row>
    <row r="1727" spans="1:1" x14ac:dyDescent="0.3">
      <c r="A1727">
        <f>-3.145  -3.146  -3.146  -3.145  -3.145  -3.145  -3.145  -3.145  -3.145  -3.145  -3.145</f>
        <v>-34.597000000000001</v>
      </c>
    </row>
    <row r="1728" spans="1:1" x14ac:dyDescent="0.3">
      <c r="A1728">
        <f>-3.17  -3.17  -3.17  -3.17  -3.17  -3.17  -3.17  -3.17  -3.17  -3.17  -3.17</f>
        <v>-34.870000000000005</v>
      </c>
    </row>
    <row r="1730" spans="1:1" x14ac:dyDescent="0.3">
      <c r="A1730" t="s">
        <v>847</v>
      </c>
    </row>
    <row r="1731" spans="1:1" x14ac:dyDescent="0.3">
      <c r="A1731" t="s">
        <v>3178</v>
      </c>
    </row>
    <row r="1732" spans="1:1" x14ac:dyDescent="0.3">
      <c r="A1732" t="s">
        <v>3198</v>
      </c>
    </row>
    <row r="1733" spans="1:1" x14ac:dyDescent="0.3">
      <c r="A1733" t="s">
        <v>3029</v>
      </c>
    </row>
    <row r="1734" spans="1:1" x14ac:dyDescent="0.3">
      <c r="A1734" t="s">
        <v>3148</v>
      </c>
    </row>
    <row r="1735" spans="1:1" x14ac:dyDescent="0.3">
      <c r="A1735" t="s">
        <v>3230</v>
      </c>
    </row>
    <row r="1737" spans="1:1" x14ac:dyDescent="0.3">
      <c r="A1737" t="s">
        <v>848</v>
      </c>
    </row>
    <row r="1738" spans="1:1" x14ac:dyDescent="0.3">
      <c r="A1738" t="s">
        <v>3181</v>
      </c>
    </row>
    <row r="1739" spans="1:1" x14ac:dyDescent="0.3">
      <c r="A1739" t="s">
        <v>2879</v>
      </c>
    </row>
    <row r="1740" spans="1:1" x14ac:dyDescent="0.3">
      <c r="A1740" t="s">
        <v>3133</v>
      </c>
    </row>
    <row r="1741" spans="1:1" x14ac:dyDescent="0.3">
      <c r="A1741" t="s">
        <v>3150</v>
      </c>
    </row>
    <row r="1742" spans="1:1" x14ac:dyDescent="0.3">
      <c r="A1742" t="s">
        <v>3151</v>
      </c>
    </row>
    <row r="1744" spans="1:1" x14ac:dyDescent="0.3">
      <c r="A1744" t="s">
        <v>771</v>
      </c>
    </row>
    <row r="1745" spans="1:1" x14ac:dyDescent="0.3">
      <c r="A1745" t="s">
        <v>3036</v>
      </c>
    </row>
    <row r="1746" spans="1:1" x14ac:dyDescent="0.3">
      <c r="A1746" t="s">
        <v>3036</v>
      </c>
    </row>
    <row r="1747" spans="1:1" x14ac:dyDescent="0.3">
      <c r="A1747" t="s">
        <v>3036</v>
      </c>
    </row>
    <row r="1748" spans="1:1" x14ac:dyDescent="0.3">
      <c r="A1748" t="s">
        <v>3036</v>
      </c>
    </row>
    <row r="1749" spans="1:1" x14ac:dyDescent="0.3">
      <c r="A1749" t="s">
        <v>3036</v>
      </c>
    </row>
    <row r="1751" spans="1:1" x14ac:dyDescent="0.3">
      <c r="A1751" t="s">
        <v>483</v>
      </c>
    </row>
    <row r="1752" spans="1:1" x14ac:dyDescent="0.3">
      <c r="A1752" t="s">
        <v>757</v>
      </c>
    </row>
    <row r="1753" spans="1:1" x14ac:dyDescent="0.3">
      <c r="A1753" t="s">
        <v>3176</v>
      </c>
    </row>
    <row r="1754" spans="1:1" x14ac:dyDescent="0.3">
      <c r="A1754" t="s">
        <v>3177</v>
      </c>
    </row>
    <row r="1755" spans="1:1" x14ac:dyDescent="0.3">
      <c r="A1755" t="s">
        <v>760</v>
      </c>
    </row>
    <row r="1756" spans="1:1" x14ac:dyDescent="0.3">
      <c r="A1756" t="s">
        <v>788</v>
      </c>
    </row>
    <row r="1757" spans="1:1" x14ac:dyDescent="0.3">
      <c r="A1757">
        <f>-3.17 -3.167 -3.164 -3.161 -3.158 -3.155 -3.152 -3.149 -3.146 -3.143 -3.14</f>
        <v>-34.704999999999998</v>
      </c>
    </row>
    <row r="1758" spans="1:1" x14ac:dyDescent="0.3">
      <c r="A1758" t="s">
        <v>846</v>
      </c>
    </row>
    <row r="1759" spans="1:1" x14ac:dyDescent="0.3">
      <c r="A1759">
        <f>-0.685  -0.687  -0.688  -0.688  -0.688  -0.689  -0.689  -0.689  -0.689  -0.689  -0.689</f>
        <v>-7.57</v>
      </c>
    </row>
    <row r="1760" spans="1:1" x14ac:dyDescent="0.3">
      <c r="A1760">
        <f>-1.686  -1.685  -1.686  -1.686  -1.685  -1.686  -1.686  -1.686  -1.686  -1.686  -1.686</f>
        <v>-18.544</v>
      </c>
    </row>
    <row r="1761" spans="1:1" x14ac:dyDescent="0.3">
      <c r="A1761">
        <f>-2.679  -2.679  -2.678  -2.679  -2.679  -2.679  -2.679  -2.679  -2.679  -2.679  -2.679</f>
        <v>-29.467999999999993</v>
      </c>
    </row>
    <row r="1762" spans="1:1" x14ac:dyDescent="0.3">
      <c r="A1762">
        <f>-3.145  -3.146  -3.145  -3.145  -3.146  -3.145  -3.143  -3.141  -3.137  -3.134  -3.13</f>
        <v>-34.557000000000002</v>
      </c>
    </row>
    <row r="1763" spans="1:1" x14ac:dyDescent="0.3">
      <c r="A1763">
        <f>-3.17  -3.167  -3.164  -3.161  -3.158  -3.155  -3.152  -3.149  -3.146  -3.143  -3.14</f>
        <v>-34.704999999999998</v>
      </c>
    </row>
    <row r="1765" spans="1:1" x14ac:dyDescent="0.3">
      <c r="A1765" t="s">
        <v>847</v>
      </c>
    </row>
    <row r="1766" spans="1:1" x14ac:dyDescent="0.3">
      <c r="A1766" t="s">
        <v>3178</v>
      </c>
    </row>
    <row r="1767" spans="1:1" x14ac:dyDescent="0.3">
      <c r="A1767" t="s">
        <v>3190</v>
      </c>
    </row>
    <row r="1768" spans="1:1" x14ac:dyDescent="0.3">
      <c r="A1768" t="s">
        <v>3153</v>
      </c>
    </row>
    <row r="1769" spans="1:1" x14ac:dyDescent="0.3">
      <c r="A1769" t="s">
        <v>3154</v>
      </c>
    </row>
    <row r="1770" spans="1:1" x14ac:dyDescent="0.3">
      <c r="A1770" t="s">
        <v>3155</v>
      </c>
    </row>
    <row r="1772" spans="1:1" x14ac:dyDescent="0.3">
      <c r="A1772" t="s">
        <v>848</v>
      </c>
    </row>
    <row r="1773" spans="1:1" x14ac:dyDescent="0.3">
      <c r="A1773" t="s">
        <v>3181</v>
      </c>
    </row>
    <row r="1774" spans="1:1" x14ac:dyDescent="0.3">
      <c r="A1774" t="s">
        <v>2879</v>
      </c>
    </row>
    <row r="1775" spans="1:1" x14ac:dyDescent="0.3">
      <c r="A1775" t="s">
        <v>3133</v>
      </c>
    </row>
    <row r="1776" spans="1:1" x14ac:dyDescent="0.3">
      <c r="A1776" t="s">
        <v>3156</v>
      </c>
    </row>
    <row r="1777" spans="1:1" x14ac:dyDescent="0.3">
      <c r="A1777" t="s">
        <v>3157</v>
      </c>
    </row>
    <row r="1779" spans="1:1" x14ac:dyDescent="0.3">
      <c r="A1779" t="s">
        <v>771</v>
      </c>
    </row>
    <row r="1780" spans="1:1" x14ac:dyDescent="0.3">
      <c r="A1780" t="s">
        <v>3124</v>
      </c>
    </row>
    <row r="1781" spans="1:1" x14ac:dyDescent="0.3">
      <c r="A1781" t="s">
        <v>3124</v>
      </c>
    </row>
    <row r="1782" spans="1:1" x14ac:dyDescent="0.3">
      <c r="A1782" t="s">
        <v>3124</v>
      </c>
    </row>
    <row r="1783" spans="1:1" x14ac:dyDescent="0.3">
      <c r="A1783" t="s">
        <v>3124</v>
      </c>
    </row>
    <row r="1784" spans="1:1" x14ac:dyDescent="0.3">
      <c r="A1784" t="s">
        <v>3124</v>
      </c>
    </row>
    <row r="1786" spans="1:1" x14ac:dyDescent="0.3">
      <c r="A1786" t="s">
        <v>484</v>
      </c>
    </row>
    <row r="1787" spans="1:1" x14ac:dyDescent="0.3">
      <c r="A1787" t="s">
        <v>757</v>
      </c>
    </row>
    <row r="1788" spans="1:1" x14ac:dyDescent="0.3">
      <c r="A1788" t="s">
        <v>3176</v>
      </c>
    </row>
    <row r="1789" spans="1:1" x14ac:dyDescent="0.3">
      <c r="A1789" t="s">
        <v>3177</v>
      </c>
    </row>
    <row r="1790" spans="1:1" x14ac:dyDescent="0.3">
      <c r="A1790" t="s">
        <v>760</v>
      </c>
    </row>
    <row r="1791" spans="1:1" x14ac:dyDescent="0.3">
      <c r="A1791">
        <f>-3.16 -0.003</f>
        <v>-3.1630000000000003</v>
      </c>
    </row>
    <row r="1792" spans="1:1" x14ac:dyDescent="0.3">
      <c r="A1792">
        <f>-3.16 -3.163 -3.166 -3.169 -3.172 -3.175 -3.178 -3.181 -3.184 -3.187 -3.19</f>
        <v>-34.925000000000004</v>
      </c>
    </row>
    <row r="1793" spans="1:1" x14ac:dyDescent="0.3">
      <c r="A1793" t="s">
        <v>846</v>
      </c>
    </row>
    <row r="1794" spans="1:1" x14ac:dyDescent="0.3">
      <c r="A1794">
        <f>-0.685  -0.687  -0.687  -0.688  -0.688  -0.689  -0.689  -0.689  -0.689  -0.689  -0.689</f>
        <v>-7.569</v>
      </c>
    </row>
    <row r="1795" spans="1:1" x14ac:dyDescent="0.3">
      <c r="A1795">
        <f>-1.686  -1.686  -1.686  -1.685  -1.686  -1.686  -1.686  -1.686  -1.686  -1.686  -1.686</f>
        <v>-18.545000000000002</v>
      </c>
    </row>
    <row r="1796" spans="1:1" x14ac:dyDescent="0.3">
      <c r="A1796">
        <f>-2.678  -2.678  -2.678  -2.678  -2.678  -2.679  -2.678  -2.678  -2.679  -2.679  -2.679</f>
        <v>-29.461999999999996</v>
      </c>
    </row>
    <row r="1797" spans="1:1" x14ac:dyDescent="0.3">
      <c r="A1797">
        <f>-3.136  -3.136  -3.137  -3.136  -3.134  -3.135  -3.137  -3.14  -3.143  -3.146  -3.15</f>
        <v>-34.53</v>
      </c>
    </row>
    <row r="1798" spans="1:1" x14ac:dyDescent="0.3">
      <c r="A1798">
        <f>-3.16  -3.163  -3.166  -3.169  -3.172  -3.175  -3.178  -3.181  -3.184  -3.187  -3.19</f>
        <v>-34.925000000000004</v>
      </c>
    </row>
    <row r="1800" spans="1:1" x14ac:dyDescent="0.3">
      <c r="A1800" t="s">
        <v>847</v>
      </c>
    </row>
    <row r="1801" spans="1:1" x14ac:dyDescent="0.3">
      <c r="A1801" t="s">
        <v>3178</v>
      </c>
    </row>
    <row r="1802" spans="1:1" x14ac:dyDescent="0.3">
      <c r="A1802" t="s">
        <v>3231</v>
      </c>
    </row>
    <row r="1803" spans="1:1" x14ac:dyDescent="0.3">
      <c r="A1803" t="s">
        <v>3158</v>
      </c>
    </row>
    <row r="1804" spans="1:1" x14ac:dyDescent="0.3">
      <c r="A1804" t="s">
        <v>3159</v>
      </c>
    </row>
    <row r="1805" spans="1:1" x14ac:dyDescent="0.3">
      <c r="A1805" t="s">
        <v>3232</v>
      </c>
    </row>
    <row r="1807" spans="1:1" x14ac:dyDescent="0.3">
      <c r="A1807" t="s">
        <v>848</v>
      </c>
    </row>
    <row r="1808" spans="1:1" x14ac:dyDescent="0.3">
      <c r="A1808" t="s">
        <v>3181</v>
      </c>
    </row>
    <row r="1809" spans="1:1" x14ac:dyDescent="0.3">
      <c r="A1809" t="s">
        <v>3182</v>
      </c>
    </row>
    <row r="1810" spans="1:1" x14ac:dyDescent="0.3">
      <c r="A1810" t="s">
        <v>3161</v>
      </c>
    </row>
    <row r="1811" spans="1:1" x14ac:dyDescent="0.3">
      <c r="A1811" t="s">
        <v>3162</v>
      </c>
    </row>
    <row r="1812" spans="1:1" x14ac:dyDescent="0.3">
      <c r="A1812" t="s">
        <v>3163</v>
      </c>
    </row>
    <row r="1814" spans="1:1" x14ac:dyDescent="0.3">
      <c r="A1814" t="s">
        <v>771</v>
      </c>
    </row>
    <row r="1815" spans="1:1" x14ac:dyDescent="0.3">
      <c r="A1815" t="s">
        <v>3145</v>
      </c>
    </row>
    <row r="1816" spans="1:1" x14ac:dyDescent="0.3">
      <c r="A1816" t="s">
        <v>3145</v>
      </c>
    </row>
    <row r="1817" spans="1:1" x14ac:dyDescent="0.3">
      <c r="A1817" t="s">
        <v>3145</v>
      </c>
    </row>
    <row r="1818" spans="1:1" x14ac:dyDescent="0.3">
      <c r="A1818" t="s">
        <v>3145</v>
      </c>
    </row>
    <row r="1819" spans="1:1" x14ac:dyDescent="0.3">
      <c r="A1819" t="s">
        <v>3145</v>
      </c>
    </row>
    <row r="1821" spans="1:1" x14ac:dyDescent="0.3">
      <c r="A1821" t="s">
        <v>485</v>
      </c>
    </row>
    <row r="1822" spans="1:1" x14ac:dyDescent="0.3">
      <c r="A1822" t="s">
        <v>757</v>
      </c>
    </row>
    <row r="1823" spans="1:1" x14ac:dyDescent="0.3">
      <c r="A1823" t="s">
        <v>3176</v>
      </c>
    </row>
    <row r="1824" spans="1:1" x14ac:dyDescent="0.3">
      <c r="A1824" t="s">
        <v>3177</v>
      </c>
    </row>
    <row r="1825" spans="1:1" x14ac:dyDescent="0.3">
      <c r="A1825" t="s">
        <v>760</v>
      </c>
    </row>
    <row r="1826" spans="1:1" x14ac:dyDescent="0.3">
      <c r="A1826" t="s">
        <v>789</v>
      </c>
    </row>
    <row r="1827" spans="1:1" x14ac:dyDescent="0.3">
      <c r="A1827">
        <f>-3.16 -3.16 -3.16 -3.16 -3.16 -3.16 -3.16 -3.16 -3.16 -3.16 -3.16</f>
        <v>-34.760000000000005</v>
      </c>
    </row>
    <row r="1828" spans="1:1" x14ac:dyDescent="0.3">
      <c r="A1828" t="s">
        <v>846</v>
      </c>
    </row>
    <row r="1829" spans="1:1" x14ac:dyDescent="0.3">
      <c r="A1829">
        <f>-0.685  -0.687  -0.687  -0.688  -0.688  -0.689  -0.689  -0.689  -0.689  -0.689  -0.689</f>
        <v>-7.569</v>
      </c>
    </row>
    <row r="1830" spans="1:1" x14ac:dyDescent="0.3">
      <c r="A1830">
        <f>-1.686  -1.686  -1.686  -1.686  -1.685  -1.686  -1.686  -1.686  -1.686  -1.686  -1.686</f>
        <v>-18.545000000000002</v>
      </c>
    </row>
    <row r="1831" spans="1:1" x14ac:dyDescent="0.3">
      <c r="A1831">
        <f>-2.678  -2.678  -2.678  -2.678  -2.678  -2.678  -2.678  -2.679  -2.678  -2.678  -2.679</f>
        <v>-29.46</v>
      </c>
    </row>
    <row r="1832" spans="1:1" x14ac:dyDescent="0.3">
      <c r="A1832">
        <f>-3.136  -3.136  -3.136  -3.136  -3.135  -3.135  -3.135  -3.135  -3.136  -3.136  -3.135</f>
        <v>-34.490999999999993</v>
      </c>
    </row>
    <row r="1833" spans="1:1" x14ac:dyDescent="0.3">
      <c r="A1833">
        <f>-3.16  -3.16  -3.16  -3.16  -3.16  -3.16  -3.16  -3.16  -3.16  -3.16  -3.16</f>
        <v>-34.760000000000005</v>
      </c>
    </row>
    <row r="1835" spans="1:1" x14ac:dyDescent="0.3">
      <c r="A1835" t="s">
        <v>847</v>
      </c>
    </row>
    <row r="1836" spans="1:1" x14ac:dyDescent="0.3">
      <c r="A1836" t="s">
        <v>3178</v>
      </c>
    </row>
    <row r="1837" spans="1:1" x14ac:dyDescent="0.3">
      <c r="A1837" t="s">
        <v>3198</v>
      </c>
    </row>
    <row r="1838" spans="1:1" x14ac:dyDescent="0.3">
      <c r="A1838" t="s">
        <v>3233</v>
      </c>
    </row>
    <row r="1839" spans="1:1" x14ac:dyDescent="0.3">
      <c r="A1839" t="s">
        <v>3165</v>
      </c>
    </row>
    <row r="1840" spans="1:1" x14ac:dyDescent="0.3">
      <c r="A1840" t="s">
        <v>3166</v>
      </c>
    </row>
    <row r="1842" spans="1:1" x14ac:dyDescent="0.3">
      <c r="A1842" t="s">
        <v>848</v>
      </c>
    </row>
    <row r="1843" spans="1:1" x14ac:dyDescent="0.3">
      <c r="A1843" t="s">
        <v>3181</v>
      </c>
    </row>
    <row r="1844" spans="1:1" x14ac:dyDescent="0.3">
      <c r="A1844" t="s">
        <v>2879</v>
      </c>
    </row>
    <row r="1845" spans="1:1" x14ac:dyDescent="0.3">
      <c r="A1845" t="s">
        <v>3161</v>
      </c>
    </row>
    <row r="1846" spans="1:1" x14ac:dyDescent="0.3">
      <c r="A1846" t="s">
        <v>3167</v>
      </c>
    </row>
    <row r="1847" spans="1:1" x14ac:dyDescent="0.3">
      <c r="A1847" t="s">
        <v>3168</v>
      </c>
    </row>
    <row r="1849" spans="1:1" x14ac:dyDescent="0.3">
      <c r="A1849" t="s">
        <v>771</v>
      </c>
    </row>
    <row r="1850" spans="1:1" x14ac:dyDescent="0.3">
      <c r="A1850" t="s">
        <v>3036</v>
      </c>
    </row>
    <row r="1851" spans="1:1" x14ac:dyDescent="0.3">
      <c r="A1851" t="s">
        <v>3036</v>
      </c>
    </row>
    <row r="1852" spans="1:1" x14ac:dyDescent="0.3">
      <c r="A1852" t="s">
        <v>3036</v>
      </c>
    </row>
    <row r="1853" spans="1:1" x14ac:dyDescent="0.3">
      <c r="A1853" t="s">
        <v>3036</v>
      </c>
    </row>
    <row r="1854" spans="1:1" x14ac:dyDescent="0.3">
      <c r="A1854" t="s">
        <v>3036</v>
      </c>
    </row>
    <row r="1856" spans="1:1" x14ac:dyDescent="0.3">
      <c r="A1856" t="s">
        <v>486</v>
      </c>
    </row>
    <row r="1857" spans="1:1" x14ac:dyDescent="0.3">
      <c r="A1857" t="s">
        <v>757</v>
      </c>
    </row>
    <row r="1858" spans="1:1" x14ac:dyDescent="0.3">
      <c r="A1858" t="s">
        <v>3176</v>
      </c>
    </row>
    <row r="1859" spans="1:1" x14ac:dyDescent="0.3">
      <c r="A1859" t="s">
        <v>3177</v>
      </c>
    </row>
    <row r="1860" spans="1:1" x14ac:dyDescent="0.3">
      <c r="A1860" t="s">
        <v>760</v>
      </c>
    </row>
    <row r="1861" spans="1:1" x14ac:dyDescent="0.3">
      <c r="A1861" t="s">
        <v>790</v>
      </c>
    </row>
    <row r="1862" spans="1:1" x14ac:dyDescent="0.3">
      <c r="A1862">
        <f>-3.16 -3.157 -3.154 -3.151 -3.148 -3.145 -3.142 -3.139 -3.136 -3.133 -3.13</f>
        <v>-34.594999999999999</v>
      </c>
    </row>
    <row r="1863" spans="1:1" x14ac:dyDescent="0.3">
      <c r="A1863" t="s">
        <v>846</v>
      </c>
    </row>
    <row r="1864" spans="1:1" x14ac:dyDescent="0.3">
      <c r="A1864">
        <f>-0.685  -0.687  -0.688  -0.688  -0.688  -0.689  -0.689  -0.689  -0.689  -0.689  -0.689</f>
        <v>-7.57</v>
      </c>
    </row>
    <row r="1865" spans="1:1" x14ac:dyDescent="0.3">
      <c r="A1865">
        <f>-1.686  -1.685  -1.686  -1.686  -1.685  -1.686  -1.686  -1.686  -1.686  -1.686  -1.686</f>
        <v>-18.544</v>
      </c>
    </row>
    <row r="1866" spans="1:1" x14ac:dyDescent="0.3">
      <c r="A1866">
        <f>-2.678  -2.678  -2.678  -2.679  -2.678  -2.678  -2.679  -2.679  -2.679  -2.678  -2.678</f>
        <v>-29.461999999999996</v>
      </c>
    </row>
    <row r="1867" spans="1:1" x14ac:dyDescent="0.3">
      <c r="A1867">
        <f>-3.136  -3.137  -3.136  -3.136  -3.137  -3.136  -3.134  -3.131  -3.128  -3.124  -3.12</f>
        <v>-34.454999999999998</v>
      </c>
    </row>
    <row r="1868" spans="1:1" x14ac:dyDescent="0.3">
      <c r="A1868">
        <f>-3.16  -3.157  -3.154  -3.151  -3.148  -3.145  -3.142  -3.139  -3.136  -3.133  -3.13</f>
        <v>-34.594999999999999</v>
      </c>
    </row>
    <row r="1870" spans="1:1" x14ac:dyDescent="0.3">
      <c r="A1870" t="s">
        <v>847</v>
      </c>
    </row>
    <row r="1871" spans="1:1" x14ac:dyDescent="0.3">
      <c r="A1871" t="s">
        <v>3178</v>
      </c>
    </row>
    <row r="1872" spans="1:1" x14ac:dyDescent="0.3">
      <c r="A1872" t="s">
        <v>3190</v>
      </c>
    </row>
    <row r="1873" spans="1:1" x14ac:dyDescent="0.3">
      <c r="A1873" t="s">
        <v>3234</v>
      </c>
    </row>
    <row r="1874" spans="1:1" x14ac:dyDescent="0.3">
      <c r="A1874" t="s">
        <v>3235</v>
      </c>
    </row>
    <row r="1875" spans="1:1" x14ac:dyDescent="0.3">
      <c r="A1875" t="s">
        <v>3172</v>
      </c>
    </row>
    <row r="1877" spans="1:1" x14ac:dyDescent="0.3">
      <c r="A1877" t="s">
        <v>848</v>
      </c>
    </row>
    <row r="1878" spans="1:1" x14ac:dyDescent="0.3">
      <c r="A1878" t="s">
        <v>3194</v>
      </c>
    </row>
    <row r="1879" spans="1:1" x14ac:dyDescent="0.3">
      <c r="A1879" t="s">
        <v>2879</v>
      </c>
    </row>
    <row r="1880" spans="1:1" x14ac:dyDescent="0.3">
      <c r="A1880" t="s">
        <v>3161</v>
      </c>
    </row>
    <row r="1881" spans="1:1" x14ac:dyDescent="0.3">
      <c r="A1881" t="s">
        <v>3173</v>
      </c>
    </row>
    <row r="1882" spans="1:1" x14ac:dyDescent="0.3">
      <c r="A1882" t="s">
        <v>3157</v>
      </c>
    </row>
    <row r="1884" spans="1:1" x14ac:dyDescent="0.3">
      <c r="A1884" t="s">
        <v>771</v>
      </c>
    </row>
    <row r="1885" spans="1:1" x14ac:dyDescent="0.3">
      <c r="A1885" t="s">
        <v>3175</v>
      </c>
    </row>
    <row r="1886" spans="1:1" x14ac:dyDescent="0.3">
      <c r="A1886" t="s">
        <v>3175</v>
      </c>
    </row>
    <row r="1887" spans="1:1" x14ac:dyDescent="0.3">
      <c r="A1887" t="s">
        <v>3175</v>
      </c>
    </row>
    <row r="1888" spans="1:1" x14ac:dyDescent="0.3">
      <c r="A1888" t="s">
        <v>3175</v>
      </c>
    </row>
    <row r="1889" spans="1:1" x14ac:dyDescent="0.3">
      <c r="A1889" t="s">
        <v>3175</v>
      </c>
    </row>
    <row r="1891" spans="1:1" x14ac:dyDescent="0.3">
      <c r="A1891" t="s">
        <v>487</v>
      </c>
    </row>
    <row r="1892" spans="1:1" x14ac:dyDescent="0.3">
      <c r="A1892" t="s">
        <v>757</v>
      </c>
    </row>
    <row r="1893" spans="1:1" x14ac:dyDescent="0.3">
      <c r="A1893" t="s">
        <v>3236</v>
      </c>
    </row>
    <row r="1894" spans="1:1" x14ac:dyDescent="0.3">
      <c r="A1894" t="s">
        <v>3237</v>
      </c>
    </row>
    <row r="1895" spans="1:1" x14ac:dyDescent="0.3">
      <c r="A1895" t="s">
        <v>760</v>
      </c>
    </row>
    <row r="1896" spans="1:1" x14ac:dyDescent="0.3">
      <c r="A1896">
        <f>-3.24 -0.003</f>
        <v>-3.2430000000000003</v>
      </c>
    </row>
    <row r="1897" spans="1:1" x14ac:dyDescent="0.3">
      <c r="A1897">
        <f>-3.24 -3.243 -3.246 -3.249 -3.252 -3.255 -3.258 -3.261 -3.264 -3.267 -3.27</f>
        <v>-35.805</v>
      </c>
    </row>
    <row r="1898" spans="1:1" x14ac:dyDescent="0.3">
      <c r="A1898" t="s">
        <v>846</v>
      </c>
    </row>
    <row r="1899" spans="1:1" x14ac:dyDescent="0.3">
      <c r="A1899">
        <f>-0.685  -0.685  -0.684  -0.682  -0.68  -0.678  -0.675  -0.673  -0.67  -0.668  -0.665</f>
        <v>-7.4450000000000003</v>
      </c>
    </row>
    <row r="1900" spans="1:1" x14ac:dyDescent="0.3">
      <c r="A1900">
        <f>-1.686  -1.686  -1.686  -1.686  -1.686  -1.686  -1.686  -1.686  -1.685  -1.685  -1.684</f>
        <v>-18.542000000000002</v>
      </c>
    </row>
    <row r="1901" spans="1:1" x14ac:dyDescent="0.3">
      <c r="A1901">
        <f>-2.681  -2.681  -2.681  -2.68  -2.68  -2.681  -2.68  -2.68  -2.68  -2.681  -2.681</f>
        <v>-29.486000000000001</v>
      </c>
    </row>
    <row r="1902" spans="1:1" x14ac:dyDescent="0.3">
      <c r="A1902">
        <f>-3.21  -3.21  -3.21  -3.21  -3.208  -3.209  -3.21  -3.213  -3.216  -3.219  -3.222</f>
        <v>-35.337000000000003</v>
      </c>
    </row>
    <row r="1903" spans="1:1" x14ac:dyDescent="0.3">
      <c r="A1903">
        <f>-3.24  -3.243  -3.246  -3.249  -3.252  -3.255  -3.258  -3.261  -3.264  -3.267  -3.27</f>
        <v>-35.805</v>
      </c>
    </row>
    <row r="1905" spans="1:1" x14ac:dyDescent="0.3">
      <c r="A1905" t="s">
        <v>847</v>
      </c>
    </row>
    <row r="1906" spans="1:1" x14ac:dyDescent="0.3">
      <c r="A1906" t="s">
        <v>3238</v>
      </c>
    </row>
    <row r="1907" spans="1:1" x14ac:dyDescent="0.3">
      <c r="A1907" t="s">
        <v>3239</v>
      </c>
    </row>
    <row r="1908" spans="1:1" x14ac:dyDescent="0.3">
      <c r="A1908" t="s">
        <v>3240</v>
      </c>
    </row>
    <row r="1909" spans="1:1" x14ac:dyDescent="0.3">
      <c r="A1909" t="s">
        <v>3020</v>
      </c>
    </row>
    <row r="1910" spans="1:1" x14ac:dyDescent="0.3">
      <c r="A1910" t="s">
        <v>3241</v>
      </c>
    </row>
    <row r="1912" spans="1:1" x14ac:dyDescent="0.3">
      <c r="A1912" t="s">
        <v>848</v>
      </c>
    </row>
    <row r="1913" spans="1:1" x14ac:dyDescent="0.3">
      <c r="A1913" t="s">
        <v>3242</v>
      </c>
    </row>
    <row r="1914" spans="1:1" x14ac:dyDescent="0.3">
      <c r="A1914" t="s">
        <v>2879</v>
      </c>
    </row>
    <row r="1915" spans="1:1" x14ac:dyDescent="0.3">
      <c r="A1915" t="s">
        <v>3024</v>
      </c>
    </row>
    <row r="1916" spans="1:1" x14ac:dyDescent="0.3">
      <c r="A1916" t="s">
        <v>3025</v>
      </c>
    </row>
    <row r="1917" spans="1:1" x14ac:dyDescent="0.3">
      <c r="A1917" t="s">
        <v>3026</v>
      </c>
    </row>
    <row r="1919" spans="1:1" x14ac:dyDescent="0.3">
      <c r="A1919" t="s">
        <v>771</v>
      </c>
    </row>
    <row r="1920" spans="1:1" x14ac:dyDescent="0.3">
      <c r="A1920" t="s">
        <v>3027</v>
      </c>
    </row>
    <row r="1921" spans="1:1" x14ac:dyDescent="0.3">
      <c r="A1921" t="s">
        <v>3027</v>
      </c>
    </row>
    <row r="1922" spans="1:1" x14ac:dyDescent="0.3">
      <c r="A1922" t="s">
        <v>3027</v>
      </c>
    </row>
    <row r="1923" spans="1:1" x14ac:dyDescent="0.3">
      <c r="A1923" t="s">
        <v>3027</v>
      </c>
    </row>
    <row r="1924" spans="1:1" x14ac:dyDescent="0.3">
      <c r="A1924" t="s">
        <v>3027</v>
      </c>
    </row>
    <row r="1926" spans="1:1" x14ac:dyDescent="0.3">
      <c r="A1926" t="s">
        <v>488</v>
      </c>
    </row>
    <row r="1927" spans="1:1" x14ac:dyDescent="0.3">
      <c r="A1927" t="s">
        <v>757</v>
      </c>
    </row>
    <row r="1928" spans="1:1" x14ac:dyDescent="0.3">
      <c r="A1928" t="s">
        <v>3236</v>
      </c>
    </row>
    <row r="1929" spans="1:1" x14ac:dyDescent="0.3">
      <c r="A1929" t="s">
        <v>3237</v>
      </c>
    </row>
    <row r="1930" spans="1:1" x14ac:dyDescent="0.3">
      <c r="A1930" t="s">
        <v>760</v>
      </c>
    </row>
    <row r="1931" spans="1:1" x14ac:dyDescent="0.3">
      <c r="A1931" t="s">
        <v>773</v>
      </c>
    </row>
    <row r="1932" spans="1:1" x14ac:dyDescent="0.3">
      <c r="A1932">
        <f>-3.24 -3.24 -3.24 -3.24 -3.24 -3.24 -3.24 -3.24 -3.24 -3.24 -3.24</f>
        <v>-35.640000000000015</v>
      </c>
    </row>
    <row r="1933" spans="1:1" x14ac:dyDescent="0.3">
      <c r="A1933" t="s">
        <v>846</v>
      </c>
    </row>
    <row r="1934" spans="1:1" x14ac:dyDescent="0.3">
      <c r="A1934">
        <f>-0.685  -0.685  -0.684  -0.682  -0.68  -0.678  -0.675  -0.673  -0.67  -0.668  -0.665</f>
        <v>-7.4450000000000003</v>
      </c>
    </row>
    <row r="1935" spans="1:1" x14ac:dyDescent="0.3">
      <c r="A1935">
        <f>-1.686  -1.686  -1.686  -1.686  -1.686  -1.686  -1.686  -1.686  -1.685  -1.685  -1.685</f>
        <v>-18.542999999999999</v>
      </c>
    </row>
    <row r="1936" spans="1:1" x14ac:dyDescent="0.3">
      <c r="A1936">
        <f>-2.681  -2.681  -2.68  -2.68  -2.68  -2.681  -2.68  -2.681  -2.68  -2.68  -2.68</f>
        <v>-29.483999999999998</v>
      </c>
    </row>
    <row r="1937" spans="1:1" x14ac:dyDescent="0.3">
      <c r="A1937">
        <f>-3.21  -3.21  -3.21  -3.21  -3.209  -3.21  -3.209  -3.21  -3.21  -3.21  -3.209</f>
        <v>-35.307000000000002</v>
      </c>
    </row>
    <row r="1938" spans="1:1" x14ac:dyDescent="0.3">
      <c r="A1938">
        <f>-3.24  -3.24  -3.24  -3.24  -3.24  -3.24  -3.24  -3.24  -3.24  -3.24  -3.24</f>
        <v>-35.640000000000015</v>
      </c>
    </row>
    <row r="1940" spans="1:1" x14ac:dyDescent="0.3">
      <c r="A1940" t="s">
        <v>847</v>
      </c>
    </row>
    <row r="1941" spans="1:1" x14ac:dyDescent="0.3">
      <c r="A1941" t="s">
        <v>3238</v>
      </c>
    </row>
    <row r="1942" spans="1:1" x14ac:dyDescent="0.3">
      <c r="A1942" t="s">
        <v>3239</v>
      </c>
    </row>
    <row r="1943" spans="1:1" x14ac:dyDescent="0.3">
      <c r="A1943" t="s">
        <v>3188</v>
      </c>
    </row>
    <row r="1944" spans="1:1" x14ac:dyDescent="0.3">
      <c r="A1944" t="s">
        <v>3030</v>
      </c>
    </row>
    <row r="1945" spans="1:1" x14ac:dyDescent="0.3">
      <c r="A1945" t="s">
        <v>3031</v>
      </c>
    </row>
    <row r="1947" spans="1:1" x14ac:dyDescent="0.3">
      <c r="A1947" t="s">
        <v>848</v>
      </c>
    </row>
    <row r="1948" spans="1:1" x14ac:dyDescent="0.3">
      <c r="A1948" t="s">
        <v>3242</v>
      </c>
    </row>
    <row r="1949" spans="1:1" x14ac:dyDescent="0.3">
      <c r="A1949" t="s">
        <v>2879</v>
      </c>
    </row>
    <row r="1950" spans="1:1" x14ac:dyDescent="0.3">
      <c r="A1950" t="s">
        <v>3033</v>
      </c>
    </row>
    <row r="1951" spans="1:1" x14ac:dyDescent="0.3">
      <c r="A1951" t="s">
        <v>3034</v>
      </c>
    </row>
    <row r="1952" spans="1:1" x14ac:dyDescent="0.3">
      <c r="A1952" t="s">
        <v>3035</v>
      </c>
    </row>
    <row r="1954" spans="1:1" x14ac:dyDescent="0.3">
      <c r="A1954" t="s">
        <v>771</v>
      </c>
    </row>
    <row r="1955" spans="1:1" x14ac:dyDescent="0.3">
      <c r="A1955" t="s">
        <v>3036</v>
      </c>
    </row>
    <row r="1956" spans="1:1" x14ac:dyDescent="0.3">
      <c r="A1956" t="s">
        <v>3036</v>
      </c>
    </row>
    <row r="1957" spans="1:1" x14ac:dyDescent="0.3">
      <c r="A1957" t="s">
        <v>3036</v>
      </c>
    </row>
    <row r="1958" spans="1:1" x14ac:dyDescent="0.3">
      <c r="A1958" t="s">
        <v>3036</v>
      </c>
    </row>
    <row r="1959" spans="1:1" x14ac:dyDescent="0.3">
      <c r="A1959" t="s">
        <v>3036</v>
      </c>
    </row>
    <row r="1961" spans="1:1" x14ac:dyDescent="0.3">
      <c r="A1961" t="s">
        <v>489</v>
      </c>
    </row>
    <row r="1962" spans="1:1" x14ac:dyDescent="0.3">
      <c r="A1962" t="s">
        <v>757</v>
      </c>
    </row>
    <row r="1963" spans="1:1" x14ac:dyDescent="0.3">
      <c r="A1963" t="s">
        <v>3236</v>
      </c>
    </row>
    <row r="1964" spans="1:1" x14ac:dyDescent="0.3">
      <c r="A1964" t="s">
        <v>3237</v>
      </c>
    </row>
    <row r="1965" spans="1:1" x14ac:dyDescent="0.3">
      <c r="A1965" t="s">
        <v>760</v>
      </c>
    </row>
    <row r="1966" spans="1:1" x14ac:dyDescent="0.3">
      <c r="A1966" t="s">
        <v>774</v>
      </c>
    </row>
    <row r="1967" spans="1:1" x14ac:dyDescent="0.3">
      <c r="A1967">
        <f>-3.24 -3.237 -3.234 -3.231 -3.228 -3.225 -3.222 -3.219 -3.216 -3.213 -3.21</f>
        <v>-35.475000000000009</v>
      </c>
    </row>
    <row r="1968" spans="1:1" x14ac:dyDescent="0.3">
      <c r="A1968" t="s">
        <v>846</v>
      </c>
    </row>
    <row r="1969" spans="1:1" x14ac:dyDescent="0.3">
      <c r="A1969">
        <f>-0.685  -0.685  -0.684  -0.682  -0.68  -0.678  -0.675  -0.673  -0.67  -0.668  -0.665</f>
        <v>-7.4450000000000003</v>
      </c>
    </row>
    <row r="1970" spans="1:1" x14ac:dyDescent="0.3">
      <c r="A1970">
        <f>-1.686  -1.685  -1.686  -1.686  -1.686  -1.686  -1.686  -1.686  -1.685  -1.685  -1.685</f>
        <v>-18.541999999999998</v>
      </c>
    </row>
    <row r="1971" spans="1:1" x14ac:dyDescent="0.3">
      <c r="A1971">
        <f>-2.681  -2.681  -2.68  -2.681  -2.68  -2.68  -2.681  -2.681  -2.681  -2.68  -2.68</f>
        <v>-29.486000000000001</v>
      </c>
    </row>
    <row r="1972" spans="1:1" x14ac:dyDescent="0.3">
      <c r="A1972">
        <f>-3.21  -3.21  -3.21  -3.21  -3.21  -3.21  -3.208  -3.205  -3.202  -3.199  -3.195</f>
        <v>-35.268999999999998</v>
      </c>
    </row>
    <row r="1973" spans="1:1" x14ac:dyDescent="0.3">
      <c r="A1973">
        <f>-3.24  -3.237  -3.234  -3.231  -3.228  -3.225  -3.222  -3.219  -3.216  -3.213  -3.21</f>
        <v>-35.475000000000009</v>
      </c>
    </row>
    <row r="1975" spans="1:1" x14ac:dyDescent="0.3">
      <c r="A1975" t="s">
        <v>847</v>
      </c>
    </row>
    <row r="1976" spans="1:1" x14ac:dyDescent="0.3">
      <c r="A1976" t="s">
        <v>3238</v>
      </c>
    </row>
    <row r="1977" spans="1:1" x14ac:dyDescent="0.3">
      <c r="A1977" t="s">
        <v>3243</v>
      </c>
    </row>
    <row r="1978" spans="1:1" x14ac:dyDescent="0.3">
      <c r="A1978" t="s">
        <v>3244</v>
      </c>
    </row>
    <row r="1979" spans="1:1" x14ac:dyDescent="0.3">
      <c r="A1979" t="s">
        <v>3245</v>
      </c>
    </row>
    <row r="1980" spans="1:1" x14ac:dyDescent="0.3">
      <c r="A1980" t="s">
        <v>3246</v>
      </c>
    </row>
    <row r="1982" spans="1:1" x14ac:dyDescent="0.3">
      <c r="A1982" t="s">
        <v>848</v>
      </c>
    </row>
    <row r="1983" spans="1:1" x14ac:dyDescent="0.3">
      <c r="A1983" t="s">
        <v>3242</v>
      </c>
    </row>
    <row r="1984" spans="1:1" x14ac:dyDescent="0.3">
      <c r="A1984" t="s">
        <v>2879</v>
      </c>
    </row>
    <row r="1985" spans="1:1" x14ac:dyDescent="0.3">
      <c r="A1985" t="s">
        <v>3033</v>
      </c>
    </row>
    <row r="1986" spans="1:1" x14ac:dyDescent="0.3">
      <c r="A1986" t="s">
        <v>3042</v>
      </c>
    </row>
    <row r="1987" spans="1:1" x14ac:dyDescent="0.3">
      <c r="A1987" t="s">
        <v>3043</v>
      </c>
    </row>
    <row r="1989" spans="1:1" x14ac:dyDescent="0.3">
      <c r="A1989" t="s">
        <v>771</v>
      </c>
    </row>
    <row r="1990" spans="1:1" x14ac:dyDescent="0.3">
      <c r="A1990" t="s">
        <v>3044</v>
      </c>
    </row>
    <row r="1991" spans="1:1" x14ac:dyDescent="0.3">
      <c r="A1991" t="s">
        <v>3044</v>
      </c>
    </row>
    <row r="1992" spans="1:1" x14ac:dyDescent="0.3">
      <c r="A1992" t="s">
        <v>3044</v>
      </c>
    </row>
    <row r="1993" spans="1:1" x14ac:dyDescent="0.3">
      <c r="A1993" t="s">
        <v>3044</v>
      </c>
    </row>
    <row r="1994" spans="1:1" x14ac:dyDescent="0.3">
      <c r="A1994" t="s">
        <v>3044</v>
      </c>
    </row>
    <row r="1996" spans="1:1" x14ac:dyDescent="0.3">
      <c r="A1996" t="s">
        <v>490</v>
      </c>
    </row>
    <row r="1997" spans="1:1" x14ac:dyDescent="0.3">
      <c r="A1997" t="s">
        <v>757</v>
      </c>
    </row>
    <row r="1998" spans="1:1" x14ac:dyDescent="0.3">
      <c r="A1998" t="s">
        <v>3236</v>
      </c>
    </row>
    <row r="1999" spans="1:1" x14ac:dyDescent="0.3">
      <c r="A1999" t="s">
        <v>3237</v>
      </c>
    </row>
    <row r="2000" spans="1:1" x14ac:dyDescent="0.3">
      <c r="A2000" t="s">
        <v>760</v>
      </c>
    </row>
    <row r="2001" spans="1:1" x14ac:dyDescent="0.3">
      <c r="A2001">
        <f>-3.23 -0.003</f>
        <v>-3.2330000000000001</v>
      </c>
    </row>
    <row r="2002" spans="1:1" x14ac:dyDescent="0.3">
      <c r="A2002">
        <f>-3.23 -3.233 -3.236 -3.239 -3.242 -3.245 -3.248 -3.251 -3.254 -3.257 -3.26</f>
        <v>-35.695</v>
      </c>
    </row>
    <row r="2003" spans="1:1" x14ac:dyDescent="0.3">
      <c r="A2003" t="s">
        <v>846</v>
      </c>
    </row>
    <row r="2004" spans="1:1" x14ac:dyDescent="0.3">
      <c r="A2004">
        <f>-0.685  -0.685  -0.684  -0.682  -0.68  -0.678  -0.675  -0.673  -0.67  -0.668  -0.665</f>
        <v>-7.4450000000000003</v>
      </c>
    </row>
    <row r="2005" spans="1:1" x14ac:dyDescent="0.3">
      <c r="A2005">
        <f>-1.686  -1.686  -1.686  -1.686  -1.685  -1.686  -1.686  -1.686  -1.685  -1.685  -1.685</f>
        <v>-18.541999999999998</v>
      </c>
    </row>
    <row r="2006" spans="1:1" x14ac:dyDescent="0.3">
      <c r="A2006">
        <f>-2.681  -2.68  -2.68  -2.68  -2.68  -2.681  -2.68  -2.68  -2.68  -2.68  -2.681</f>
        <v>-29.483000000000001</v>
      </c>
    </row>
    <row r="2007" spans="1:1" x14ac:dyDescent="0.3">
      <c r="A2007">
        <f>-3.201  -3.201  -3.201  -3.201  -3.199  -3.199  -3.201  -3.204  -3.207  -3.21  -3.213</f>
        <v>-35.237000000000002</v>
      </c>
    </row>
    <row r="2008" spans="1:1" x14ac:dyDescent="0.3">
      <c r="A2008">
        <f>-3.23  -3.233  -3.236  -3.239  -3.242  -3.245  -3.248  -3.251  -3.254  -3.257  -3.26</f>
        <v>-35.695</v>
      </c>
    </row>
    <row r="2010" spans="1:1" x14ac:dyDescent="0.3">
      <c r="A2010" t="s">
        <v>847</v>
      </c>
    </row>
    <row r="2011" spans="1:1" x14ac:dyDescent="0.3">
      <c r="A2011" t="s">
        <v>3238</v>
      </c>
    </row>
    <row r="2012" spans="1:1" x14ac:dyDescent="0.3">
      <c r="A2012" t="s">
        <v>3239</v>
      </c>
    </row>
    <row r="2013" spans="1:1" x14ac:dyDescent="0.3">
      <c r="A2013" t="s">
        <v>3247</v>
      </c>
    </row>
    <row r="2014" spans="1:1" x14ac:dyDescent="0.3">
      <c r="A2014" t="s">
        <v>3046</v>
      </c>
    </row>
    <row r="2015" spans="1:1" x14ac:dyDescent="0.3">
      <c r="A2015" t="s">
        <v>3047</v>
      </c>
    </row>
    <row r="2017" spans="1:1" x14ac:dyDescent="0.3">
      <c r="A2017" t="s">
        <v>848</v>
      </c>
    </row>
    <row r="2018" spans="1:1" x14ac:dyDescent="0.3">
      <c r="A2018" t="s">
        <v>3242</v>
      </c>
    </row>
    <row r="2019" spans="1:1" x14ac:dyDescent="0.3">
      <c r="A2019" t="s">
        <v>2879</v>
      </c>
    </row>
    <row r="2020" spans="1:1" x14ac:dyDescent="0.3">
      <c r="A2020" t="s">
        <v>3024</v>
      </c>
    </row>
    <row r="2021" spans="1:1" x14ac:dyDescent="0.3">
      <c r="A2021" t="s">
        <v>3048</v>
      </c>
    </row>
    <row r="2022" spans="1:1" x14ac:dyDescent="0.3">
      <c r="A2022" t="s">
        <v>3026</v>
      </c>
    </row>
    <row r="2024" spans="1:1" x14ac:dyDescent="0.3">
      <c r="A2024" t="s">
        <v>771</v>
      </c>
    </row>
    <row r="2025" spans="1:1" x14ac:dyDescent="0.3">
      <c r="A2025" t="s">
        <v>3049</v>
      </c>
    </row>
    <row r="2026" spans="1:1" x14ac:dyDescent="0.3">
      <c r="A2026" t="s">
        <v>3049</v>
      </c>
    </row>
    <row r="2027" spans="1:1" x14ac:dyDescent="0.3">
      <c r="A2027" t="s">
        <v>3049</v>
      </c>
    </row>
    <row r="2028" spans="1:1" x14ac:dyDescent="0.3">
      <c r="A2028" t="s">
        <v>3049</v>
      </c>
    </row>
    <row r="2029" spans="1:1" x14ac:dyDescent="0.3">
      <c r="A2029" t="s">
        <v>3049</v>
      </c>
    </row>
    <row r="2031" spans="1:1" x14ac:dyDescent="0.3">
      <c r="A2031" t="s">
        <v>491</v>
      </c>
    </row>
    <row r="2032" spans="1:1" x14ac:dyDescent="0.3">
      <c r="A2032" t="s">
        <v>757</v>
      </c>
    </row>
    <row r="2033" spans="1:1" x14ac:dyDescent="0.3">
      <c r="A2033" t="s">
        <v>3236</v>
      </c>
    </row>
    <row r="2034" spans="1:1" x14ac:dyDescent="0.3">
      <c r="A2034" t="s">
        <v>3237</v>
      </c>
    </row>
    <row r="2035" spans="1:1" x14ac:dyDescent="0.3">
      <c r="A2035" t="s">
        <v>760</v>
      </c>
    </row>
    <row r="2036" spans="1:1" x14ac:dyDescent="0.3">
      <c r="A2036" t="s">
        <v>775</v>
      </c>
    </row>
    <row r="2037" spans="1:1" x14ac:dyDescent="0.3">
      <c r="A2037">
        <f>-3.23 -3.23 -3.23 -3.23 -3.23 -3.23 -3.23 -3.23 -3.23 -3.23 -3.23</f>
        <v>-35.529999999999994</v>
      </c>
    </row>
    <row r="2038" spans="1:1" x14ac:dyDescent="0.3">
      <c r="A2038" t="s">
        <v>846</v>
      </c>
    </row>
    <row r="2039" spans="1:1" x14ac:dyDescent="0.3">
      <c r="A2039">
        <f>-0.685  -0.685  -0.684  -0.682  -0.68  -0.678  -0.675  -0.673  -0.67  -0.668  -0.665</f>
        <v>-7.4450000000000003</v>
      </c>
    </row>
    <row r="2040" spans="1:1" x14ac:dyDescent="0.3">
      <c r="A2040">
        <f>-1.686  -1.686  -1.686  -1.686  -1.686  -1.686  -1.686  -1.686  -1.685  -1.685  -1.685</f>
        <v>-18.542999999999999</v>
      </c>
    </row>
    <row r="2041" spans="1:1" x14ac:dyDescent="0.3">
      <c r="A2041">
        <f>-2.681  -2.68  -2.68  -2.68  -2.68  -2.68  -2.68  -2.68  -2.68  -2.68  -2.68</f>
        <v>-29.480999999999998</v>
      </c>
    </row>
    <row r="2042" spans="1:1" x14ac:dyDescent="0.3">
      <c r="A2042">
        <f>-3.201  -3.201  -3.201  -3.201  -3.2  -3.2  -3.2  -3.2  -3.2  -3.2  -3.2</f>
        <v>-35.204000000000001</v>
      </c>
    </row>
    <row r="2043" spans="1:1" x14ac:dyDescent="0.3">
      <c r="A2043">
        <f>-3.23  -3.23  -3.23  -3.23  -3.23  -3.23  -3.23  -3.23  -3.23  -3.23  -3.23</f>
        <v>-35.529999999999994</v>
      </c>
    </row>
    <row r="2045" spans="1:1" x14ac:dyDescent="0.3">
      <c r="A2045" t="s">
        <v>847</v>
      </c>
    </row>
    <row r="2046" spans="1:1" x14ac:dyDescent="0.3">
      <c r="A2046" t="s">
        <v>3238</v>
      </c>
    </row>
    <row r="2047" spans="1:1" x14ac:dyDescent="0.3">
      <c r="A2047" t="s">
        <v>3248</v>
      </c>
    </row>
    <row r="2048" spans="1:1" x14ac:dyDescent="0.3">
      <c r="A2048" t="s">
        <v>3188</v>
      </c>
    </row>
    <row r="2049" spans="1:1" x14ac:dyDescent="0.3">
      <c r="A2049" t="s">
        <v>3051</v>
      </c>
    </row>
    <row r="2050" spans="1:1" x14ac:dyDescent="0.3">
      <c r="A2050" t="s">
        <v>3249</v>
      </c>
    </row>
    <row r="2052" spans="1:1" x14ac:dyDescent="0.3">
      <c r="A2052" t="s">
        <v>848</v>
      </c>
    </row>
    <row r="2053" spans="1:1" x14ac:dyDescent="0.3">
      <c r="A2053" t="s">
        <v>3242</v>
      </c>
    </row>
    <row r="2054" spans="1:1" x14ac:dyDescent="0.3">
      <c r="A2054" t="s">
        <v>2879</v>
      </c>
    </row>
    <row r="2055" spans="1:1" x14ac:dyDescent="0.3">
      <c r="A2055" t="s">
        <v>3033</v>
      </c>
    </row>
    <row r="2056" spans="1:1" x14ac:dyDescent="0.3">
      <c r="A2056" t="s">
        <v>3053</v>
      </c>
    </row>
    <row r="2057" spans="1:1" x14ac:dyDescent="0.3">
      <c r="A2057" t="s">
        <v>3035</v>
      </c>
    </row>
    <row r="2059" spans="1:1" x14ac:dyDescent="0.3">
      <c r="A2059" t="s">
        <v>771</v>
      </c>
    </row>
    <row r="2060" spans="1:1" x14ac:dyDescent="0.3">
      <c r="A2060" t="s">
        <v>3036</v>
      </c>
    </row>
    <row r="2061" spans="1:1" x14ac:dyDescent="0.3">
      <c r="A2061" t="s">
        <v>3036</v>
      </c>
    </row>
    <row r="2062" spans="1:1" x14ac:dyDescent="0.3">
      <c r="A2062" t="s">
        <v>3036</v>
      </c>
    </row>
    <row r="2063" spans="1:1" x14ac:dyDescent="0.3">
      <c r="A2063" t="s">
        <v>3036</v>
      </c>
    </row>
    <row r="2064" spans="1:1" x14ac:dyDescent="0.3">
      <c r="A2064" t="s">
        <v>3036</v>
      </c>
    </row>
    <row r="2066" spans="1:1" x14ac:dyDescent="0.3">
      <c r="A2066" t="s">
        <v>492</v>
      </c>
    </row>
    <row r="2067" spans="1:1" x14ac:dyDescent="0.3">
      <c r="A2067" t="s">
        <v>757</v>
      </c>
    </row>
    <row r="2068" spans="1:1" x14ac:dyDescent="0.3">
      <c r="A2068" t="s">
        <v>3236</v>
      </c>
    </row>
    <row r="2069" spans="1:1" x14ac:dyDescent="0.3">
      <c r="A2069" t="s">
        <v>3237</v>
      </c>
    </row>
    <row r="2070" spans="1:1" x14ac:dyDescent="0.3">
      <c r="A2070" t="s">
        <v>760</v>
      </c>
    </row>
    <row r="2071" spans="1:1" x14ac:dyDescent="0.3">
      <c r="A2071" t="s">
        <v>776</v>
      </c>
    </row>
    <row r="2072" spans="1:1" x14ac:dyDescent="0.3">
      <c r="A2072">
        <f>-3.23 -3.227 -3.224 -3.221 -3.218 -3.215 -3.212 -3.209 -3.206 -3.203 -3.2</f>
        <v>-35.365000000000002</v>
      </c>
    </row>
    <row r="2073" spans="1:1" x14ac:dyDescent="0.3">
      <c r="A2073" t="s">
        <v>846</v>
      </c>
    </row>
    <row r="2074" spans="1:1" x14ac:dyDescent="0.3">
      <c r="A2074">
        <f>-0.685  -0.685  -0.684  -0.682  -0.68  -0.678  -0.675  -0.673  -0.67  -0.668  -0.665</f>
        <v>-7.4450000000000003</v>
      </c>
    </row>
    <row r="2075" spans="1:1" x14ac:dyDescent="0.3">
      <c r="A2075">
        <f>-1.686  -1.685  -1.686  -1.686  -1.685  -1.686  -1.686  -1.686  -1.685  -1.685  -1.685</f>
        <v>-18.541</v>
      </c>
    </row>
    <row r="2076" spans="1:1" x14ac:dyDescent="0.3">
      <c r="A2076">
        <f>-2.681  -2.68  -2.68  -2.681  -2.68  -2.68  -2.68  -2.681  -2.68  -2.68  -2.68</f>
        <v>-29.483000000000001</v>
      </c>
    </row>
    <row r="2077" spans="1:1" x14ac:dyDescent="0.3">
      <c r="A2077">
        <f>-3.201  -3.201  -3.2  -3.2  -3.202  -3.201  -3.199  -3.196  -3.193  -3.19  -3.186</f>
        <v>-35.168999999999997</v>
      </c>
    </row>
    <row r="2078" spans="1:1" x14ac:dyDescent="0.3">
      <c r="A2078">
        <f>-3.23  -3.227  -3.224  -3.221  -3.218  -3.215  -3.212  -3.209  -3.206  -3.203  -3.2</f>
        <v>-35.365000000000002</v>
      </c>
    </row>
    <row r="2080" spans="1:1" x14ac:dyDescent="0.3">
      <c r="A2080" t="s">
        <v>847</v>
      </c>
    </row>
    <row r="2081" spans="1:1" x14ac:dyDescent="0.3">
      <c r="A2081" t="s">
        <v>3238</v>
      </c>
    </row>
    <row r="2082" spans="1:1" x14ac:dyDescent="0.3">
      <c r="A2082" t="s">
        <v>3250</v>
      </c>
    </row>
    <row r="2083" spans="1:1" x14ac:dyDescent="0.3">
      <c r="A2083" t="s">
        <v>3191</v>
      </c>
    </row>
    <row r="2084" spans="1:1" x14ac:dyDescent="0.3">
      <c r="A2084" t="s">
        <v>3251</v>
      </c>
    </row>
    <row r="2085" spans="1:1" x14ac:dyDescent="0.3">
      <c r="A2085" t="s">
        <v>3252</v>
      </c>
    </row>
    <row r="2087" spans="1:1" x14ac:dyDescent="0.3">
      <c r="A2087" t="s">
        <v>848</v>
      </c>
    </row>
    <row r="2088" spans="1:1" x14ac:dyDescent="0.3">
      <c r="A2088" t="s">
        <v>3242</v>
      </c>
    </row>
    <row r="2089" spans="1:1" x14ac:dyDescent="0.3">
      <c r="A2089" t="s">
        <v>2879</v>
      </c>
    </row>
    <row r="2090" spans="1:1" x14ac:dyDescent="0.3">
      <c r="A2090" t="s">
        <v>3195</v>
      </c>
    </row>
    <row r="2091" spans="1:1" x14ac:dyDescent="0.3">
      <c r="A2091" t="s">
        <v>3058</v>
      </c>
    </row>
    <row r="2092" spans="1:1" x14ac:dyDescent="0.3">
      <c r="A2092" t="s">
        <v>3043</v>
      </c>
    </row>
    <row r="2094" spans="1:1" x14ac:dyDescent="0.3">
      <c r="A2094" t="s">
        <v>771</v>
      </c>
    </row>
    <row r="2095" spans="1:1" x14ac:dyDescent="0.3">
      <c r="A2095" t="s">
        <v>3044</v>
      </c>
    </row>
    <row r="2096" spans="1:1" x14ac:dyDescent="0.3">
      <c r="A2096" t="s">
        <v>3044</v>
      </c>
    </row>
    <row r="2097" spans="1:1" x14ac:dyDescent="0.3">
      <c r="A2097" t="s">
        <v>3044</v>
      </c>
    </row>
    <row r="2098" spans="1:1" x14ac:dyDescent="0.3">
      <c r="A2098" t="s">
        <v>3044</v>
      </c>
    </row>
    <row r="2099" spans="1:1" x14ac:dyDescent="0.3">
      <c r="A2099" t="s">
        <v>3044</v>
      </c>
    </row>
    <row r="2101" spans="1:1" x14ac:dyDescent="0.3">
      <c r="A2101" t="s">
        <v>493</v>
      </c>
    </row>
    <row r="2102" spans="1:1" x14ac:dyDescent="0.3">
      <c r="A2102" t="s">
        <v>757</v>
      </c>
    </row>
    <row r="2103" spans="1:1" x14ac:dyDescent="0.3">
      <c r="A2103" t="s">
        <v>3236</v>
      </c>
    </row>
    <row r="2104" spans="1:1" x14ac:dyDescent="0.3">
      <c r="A2104" t="s">
        <v>3237</v>
      </c>
    </row>
    <row r="2105" spans="1:1" x14ac:dyDescent="0.3">
      <c r="A2105" t="s">
        <v>760</v>
      </c>
    </row>
    <row r="2106" spans="1:1" x14ac:dyDescent="0.3">
      <c r="A2106">
        <f>-3.22 -0.003</f>
        <v>-3.2230000000000003</v>
      </c>
    </row>
    <row r="2107" spans="1:1" x14ac:dyDescent="0.3">
      <c r="A2107">
        <f>-3.22 -3.223 -3.226 -3.229 -3.232 -3.235 -3.238 -3.241 -3.244 -3.247 -3.25</f>
        <v>-35.584999999999994</v>
      </c>
    </row>
    <row r="2108" spans="1:1" x14ac:dyDescent="0.3">
      <c r="A2108" t="s">
        <v>846</v>
      </c>
    </row>
    <row r="2109" spans="1:1" x14ac:dyDescent="0.3">
      <c r="A2109">
        <f>-0.685  -0.685  -0.684  -0.682  -0.68  -0.678  -0.675  -0.673  -0.67  -0.668  -0.665</f>
        <v>-7.4450000000000003</v>
      </c>
    </row>
    <row r="2110" spans="1:1" x14ac:dyDescent="0.3">
      <c r="A2110">
        <f>-1.686  -1.686  -1.686  -1.685  -1.686  -1.686  -1.686  -1.686  -1.685  -1.685  -1.685</f>
        <v>-18.541999999999998</v>
      </c>
    </row>
    <row r="2111" spans="1:1" x14ac:dyDescent="0.3">
      <c r="A2111">
        <f>-2.681  -2.68  -2.68  -2.68  -2.68  -2.68  -2.68  -2.68  -2.68  -2.68  -2.68</f>
        <v>-29.480999999999998</v>
      </c>
    </row>
    <row r="2112" spans="1:1" x14ac:dyDescent="0.3">
      <c r="A2112">
        <f>-3.192  -3.192  -3.192  -3.191  -3.19  -3.19  -3.192  -3.195  -3.198  -3.201  -3.204</f>
        <v>-35.137</v>
      </c>
    </row>
    <row r="2113" spans="1:1" x14ac:dyDescent="0.3">
      <c r="A2113">
        <f>-3.22  -3.223  -3.226  -3.229  -3.232  -3.235  -3.238  -3.241  -3.244  -3.247  -3.25</f>
        <v>-35.584999999999994</v>
      </c>
    </row>
    <row r="2115" spans="1:1" x14ac:dyDescent="0.3">
      <c r="A2115" t="s">
        <v>847</v>
      </c>
    </row>
    <row r="2116" spans="1:1" x14ac:dyDescent="0.3">
      <c r="A2116" t="s">
        <v>3238</v>
      </c>
    </row>
    <row r="2117" spans="1:1" x14ac:dyDescent="0.3">
      <c r="A2117" t="s">
        <v>3253</v>
      </c>
    </row>
    <row r="2118" spans="1:1" x14ac:dyDescent="0.3">
      <c r="A2118" t="s">
        <v>3254</v>
      </c>
    </row>
    <row r="2119" spans="1:1" x14ac:dyDescent="0.3">
      <c r="A2119" t="s">
        <v>3255</v>
      </c>
    </row>
    <row r="2120" spans="1:1" x14ac:dyDescent="0.3">
      <c r="A2120" t="s">
        <v>3061</v>
      </c>
    </row>
    <row r="2122" spans="1:1" x14ac:dyDescent="0.3">
      <c r="A2122" t="s">
        <v>848</v>
      </c>
    </row>
    <row r="2123" spans="1:1" x14ac:dyDescent="0.3">
      <c r="A2123" t="s">
        <v>3242</v>
      </c>
    </row>
    <row r="2124" spans="1:1" x14ac:dyDescent="0.3">
      <c r="A2124" t="s">
        <v>2879</v>
      </c>
    </row>
    <row r="2125" spans="1:1" x14ac:dyDescent="0.3">
      <c r="A2125" t="s">
        <v>3062</v>
      </c>
    </row>
    <row r="2126" spans="1:1" x14ac:dyDescent="0.3">
      <c r="A2126" t="s">
        <v>3063</v>
      </c>
    </row>
    <row r="2127" spans="1:1" x14ac:dyDescent="0.3">
      <c r="A2127" t="s">
        <v>3026</v>
      </c>
    </row>
    <row r="2129" spans="1:1" x14ac:dyDescent="0.3">
      <c r="A2129" t="s">
        <v>771</v>
      </c>
    </row>
    <row r="2130" spans="1:1" x14ac:dyDescent="0.3">
      <c r="A2130" t="s">
        <v>3064</v>
      </c>
    </row>
    <row r="2131" spans="1:1" x14ac:dyDescent="0.3">
      <c r="A2131" t="s">
        <v>3064</v>
      </c>
    </row>
    <row r="2132" spans="1:1" x14ac:dyDescent="0.3">
      <c r="A2132" t="s">
        <v>3064</v>
      </c>
    </row>
    <row r="2133" spans="1:1" x14ac:dyDescent="0.3">
      <c r="A2133" t="s">
        <v>3064</v>
      </c>
    </row>
    <row r="2134" spans="1:1" x14ac:dyDescent="0.3">
      <c r="A2134" t="s">
        <v>3064</v>
      </c>
    </row>
    <row r="2136" spans="1:1" x14ac:dyDescent="0.3">
      <c r="A2136" t="s">
        <v>494</v>
      </c>
    </row>
    <row r="2137" spans="1:1" x14ac:dyDescent="0.3">
      <c r="A2137" t="s">
        <v>757</v>
      </c>
    </row>
    <row r="2138" spans="1:1" x14ac:dyDescent="0.3">
      <c r="A2138" t="s">
        <v>3236</v>
      </c>
    </row>
    <row r="2139" spans="1:1" x14ac:dyDescent="0.3">
      <c r="A2139" t="s">
        <v>3237</v>
      </c>
    </row>
    <row r="2140" spans="1:1" x14ac:dyDescent="0.3">
      <c r="A2140" t="s">
        <v>760</v>
      </c>
    </row>
    <row r="2141" spans="1:1" x14ac:dyDescent="0.3">
      <c r="A2141" t="s">
        <v>777</v>
      </c>
    </row>
    <row r="2142" spans="1:1" x14ac:dyDescent="0.3">
      <c r="A2142">
        <f>-3.22 -3.22 -3.22 -3.22 -3.22 -3.22 -3.22 -3.22 -3.22 -3.22 -3.22</f>
        <v>-35.419999999999995</v>
      </c>
    </row>
    <row r="2143" spans="1:1" x14ac:dyDescent="0.3">
      <c r="A2143" t="s">
        <v>846</v>
      </c>
    </row>
    <row r="2144" spans="1:1" x14ac:dyDescent="0.3">
      <c r="A2144">
        <f>-0.685  -0.685  -0.684  -0.682  -0.68  -0.678  -0.675  -0.673  -0.67  -0.668  -0.665</f>
        <v>-7.4450000000000003</v>
      </c>
    </row>
    <row r="2145" spans="1:1" x14ac:dyDescent="0.3">
      <c r="A2145">
        <f>-1.686  -1.686  -1.686  -1.686  -1.686  -1.686  -1.686  -1.686  -1.685  -1.685  -1.685</f>
        <v>-18.542999999999999</v>
      </c>
    </row>
    <row r="2146" spans="1:1" x14ac:dyDescent="0.3">
      <c r="A2146">
        <f>-2.681  -2.68  -2.68  -2.68  -2.68  -2.68  -2.68  -2.68  -2.68  -2.68  -2.68</f>
        <v>-29.480999999999998</v>
      </c>
    </row>
    <row r="2147" spans="1:1" x14ac:dyDescent="0.3">
      <c r="A2147">
        <f>-3.192  -3.192  -3.192  -3.191  -3.191  -3.191  -3.191  -3.191  -3.191  -3.191  -3.191</f>
        <v>-35.103999999999992</v>
      </c>
    </row>
    <row r="2148" spans="1:1" x14ac:dyDescent="0.3">
      <c r="A2148">
        <f>-3.22  -3.22  -3.22  -3.22  -3.22  -3.22  -3.22  -3.22  -3.22  -3.22  -3.22</f>
        <v>-35.419999999999995</v>
      </c>
    </row>
    <row r="2150" spans="1:1" x14ac:dyDescent="0.3">
      <c r="A2150" t="s">
        <v>847</v>
      </c>
    </row>
    <row r="2151" spans="1:1" x14ac:dyDescent="0.3">
      <c r="A2151" t="s">
        <v>3238</v>
      </c>
    </row>
    <row r="2152" spans="1:1" x14ac:dyDescent="0.3">
      <c r="A2152" t="s">
        <v>3239</v>
      </c>
    </row>
    <row r="2153" spans="1:1" x14ac:dyDescent="0.3">
      <c r="A2153" t="s">
        <v>3199</v>
      </c>
    </row>
    <row r="2154" spans="1:1" x14ac:dyDescent="0.3">
      <c r="A2154" t="s">
        <v>3065</v>
      </c>
    </row>
    <row r="2155" spans="1:1" x14ac:dyDescent="0.3">
      <c r="A2155" t="s">
        <v>3200</v>
      </c>
    </row>
    <row r="2157" spans="1:1" x14ac:dyDescent="0.3">
      <c r="A2157" t="s">
        <v>848</v>
      </c>
    </row>
    <row r="2158" spans="1:1" x14ac:dyDescent="0.3">
      <c r="A2158" t="s">
        <v>3242</v>
      </c>
    </row>
    <row r="2159" spans="1:1" x14ac:dyDescent="0.3">
      <c r="A2159" t="s">
        <v>2879</v>
      </c>
    </row>
    <row r="2160" spans="1:1" x14ac:dyDescent="0.3">
      <c r="A2160" t="s">
        <v>3033</v>
      </c>
    </row>
    <row r="2161" spans="1:1" x14ac:dyDescent="0.3">
      <c r="A2161" t="s">
        <v>3067</v>
      </c>
    </row>
    <row r="2162" spans="1:1" x14ac:dyDescent="0.3">
      <c r="A2162" t="s">
        <v>3035</v>
      </c>
    </row>
    <row r="2164" spans="1:1" x14ac:dyDescent="0.3">
      <c r="A2164" t="s">
        <v>771</v>
      </c>
    </row>
    <row r="2165" spans="1:1" x14ac:dyDescent="0.3">
      <c r="A2165" t="s">
        <v>3036</v>
      </c>
    </row>
    <row r="2166" spans="1:1" x14ac:dyDescent="0.3">
      <c r="A2166" t="s">
        <v>3036</v>
      </c>
    </row>
    <row r="2167" spans="1:1" x14ac:dyDescent="0.3">
      <c r="A2167" t="s">
        <v>3036</v>
      </c>
    </row>
    <row r="2168" spans="1:1" x14ac:dyDescent="0.3">
      <c r="A2168" t="s">
        <v>3036</v>
      </c>
    </row>
    <row r="2169" spans="1:1" x14ac:dyDescent="0.3">
      <c r="A2169" t="s">
        <v>3036</v>
      </c>
    </row>
    <row r="2171" spans="1:1" x14ac:dyDescent="0.3">
      <c r="A2171" t="s">
        <v>495</v>
      </c>
    </row>
    <row r="2172" spans="1:1" x14ac:dyDescent="0.3">
      <c r="A2172" t="s">
        <v>757</v>
      </c>
    </row>
    <row r="2173" spans="1:1" x14ac:dyDescent="0.3">
      <c r="A2173" t="s">
        <v>3236</v>
      </c>
    </row>
    <row r="2174" spans="1:1" x14ac:dyDescent="0.3">
      <c r="A2174" t="s">
        <v>3237</v>
      </c>
    </row>
    <row r="2175" spans="1:1" x14ac:dyDescent="0.3">
      <c r="A2175" t="s">
        <v>760</v>
      </c>
    </row>
    <row r="2176" spans="1:1" x14ac:dyDescent="0.3">
      <c r="A2176" t="s">
        <v>778</v>
      </c>
    </row>
    <row r="2177" spans="1:1" x14ac:dyDescent="0.3">
      <c r="A2177">
        <f>-3.22 -3.217 -3.214 -3.211 -3.208 -3.205 -3.202 -3.199 -3.196 -3.193 -3.19</f>
        <v>-35.254999999999995</v>
      </c>
    </row>
    <row r="2178" spans="1:1" x14ac:dyDescent="0.3">
      <c r="A2178" t="s">
        <v>846</v>
      </c>
    </row>
    <row r="2179" spans="1:1" x14ac:dyDescent="0.3">
      <c r="A2179">
        <f>-0.685  -0.685  -0.684  -0.682  -0.68  -0.678  -0.675  -0.673  -0.67  -0.668  -0.665</f>
        <v>-7.4450000000000003</v>
      </c>
    </row>
    <row r="2180" spans="1:1" x14ac:dyDescent="0.3">
      <c r="A2180">
        <f>-1.686  -1.685  -1.686  -1.686  -1.686  -1.686  -1.686  -1.686  -1.685  -1.685  -1.685</f>
        <v>-18.541999999999998</v>
      </c>
    </row>
    <row r="2181" spans="1:1" x14ac:dyDescent="0.3">
      <c r="A2181">
        <f>-2.681  -2.68  -2.679  -2.68  -2.68  -2.68  -2.68  -2.68  -2.68  -2.68  -2.68</f>
        <v>-29.48</v>
      </c>
    </row>
    <row r="2182" spans="1:1" x14ac:dyDescent="0.3">
      <c r="A2182">
        <f>-3.192  -3.192  -3.191  -3.191  -3.192  -3.192  -3.19  -3.187  -3.184  -3.181  -3.177</f>
        <v>-35.069000000000003</v>
      </c>
    </row>
    <row r="2183" spans="1:1" x14ac:dyDescent="0.3">
      <c r="A2183">
        <f>-3.22  -3.217  -3.214  -3.211  -3.208  -3.205  -3.202  -3.199  -3.196  -3.193  -3.19</f>
        <v>-35.254999999999995</v>
      </c>
    </row>
    <row r="2185" spans="1:1" x14ac:dyDescent="0.3">
      <c r="A2185" t="s">
        <v>847</v>
      </c>
    </row>
    <row r="2186" spans="1:1" x14ac:dyDescent="0.3">
      <c r="A2186" t="s">
        <v>3238</v>
      </c>
    </row>
    <row r="2187" spans="1:1" x14ac:dyDescent="0.3">
      <c r="A2187" t="s">
        <v>3256</v>
      </c>
    </row>
    <row r="2188" spans="1:1" x14ac:dyDescent="0.3">
      <c r="A2188" t="s">
        <v>3257</v>
      </c>
    </row>
    <row r="2189" spans="1:1" x14ac:dyDescent="0.3">
      <c r="A2189" t="s">
        <v>3258</v>
      </c>
    </row>
    <row r="2190" spans="1:1" x14ac:dyDescent="0.3">
      <c r="A2190" t="s">
        <v>3071</v>
      </c>
    </row>
    <row r="2192" spans="1:1" x14ac:dyDescent="0.3">
      <c r="A2192" t="s">
        <v>848</v>
      </c>
    </row>
    <row r="2193" spans="1:1" x14ac:dyDescent="0.3">
      <c r="A2193" t="s">
        <v>3242</v>
      </c>
    </row>
    <row r="2194" spans="1:1" x14ac:dyDescent="0.3">
      <c r="A2194" t="s">
        <v>2879</v>
      </c>
    </row>
    <row r="2195" spans="1:1" x14ac:dyDescent="0.3">
      <c r="A2195" t="s">
        <v>3072</v>
      </c>
    </row>
    <row r="2196" spans="1:1" x14ac:dyDescent="0.3">
      <c r="A2196" t="s">
        <v>3073</v>
      </c>
    </row>
    <row r="2197" spans="1:1" x14ac:dyDescent="0.3">
      <c r="A2197" t="s">
        <v>3074</v>
      </c>
    </row>
    <row r="2199" spans="1:1" x14ac:dyDescent="0.3">
      <c r="A2199" t="s">
        <v>771</v>
      </c>
    </row>
    <row r="2200" spans="1:1" x14ac:dyDescent="0.3">
      <c r="A2200" t="s">
        <v>3044</v>
      </c>
    </row>
    <row r="2201" spans="1:1" x14ac:dyDescent="0.3">
      <c r="A2201" t="s">
        <v>3044</v>
      </c>
    </row>
    <row r="2202" spans="1:1" x14ac:dyDescent="0.3">
      <c r="A2202" t="s">
        <v>3044</v>
      </c>
    </row>
    <row r="2203" spans="1:1" x14ac:dyDescent="0.3">
      <c r="A2203" t="s">
        <v>3044</v>
      </c>
    </row>
    <row r="2204" spans="1:1" x14ac:dyDescent="0.3">
      <c r="A2204" t="s">
        <v>3044</v>
      </c>
    </row>
    <row r="2206" spans="1:1" x14ac:dyDescent="0.3">
      <c r="A2206" t="s">
        <v>496</v>
      </c>
    </row>
    <row r="2207" spans="1:1" x14ac:dyDescent="0.3">
      <c r="A2207" t="s">
        <v>757</v>
      </c>
    </row>
    <row r="2208" spans="1:1" x14ac:dyDescent="0.3">
      <c r="A2208" t="s">
        <v>3236</v>
      </c>
    </row>
    <row r="2209" spans="1:1" x14ac:dyDescent="0.3">
      <c r="A2209" t="s">
        <v>3237</v>
      </c>
    </row>
    <row r="2210" spans="1:1" x14ac:dyDescent="0.3">
      <c r="A2210" t="s">
        <v>760</v>
      </c>
    </row>
    <row r="2211" spans="1:1" x14ac:dyDescent="0.3">
      <c r="A2211">
        <f>-3.21 -0.003</f>
        <v>-3.2130000000000001</v>
      </c>
    </row>
    <row r="2212" spans="1:1" x14ac:dyDescent="0.3">
      <c r="A2212">
        <f>-3.21 -3.213 -3.216 -3.219 -3.222 -3.225 -3.228 -3.231 -3.234 -3.237 -3.24</f>
        <v>-35.475000000000009</v>
      </c>
    </row>
    <row r="2213" spans="1:1" x14ac:dyDescent="0.3">
      <c r="A2213" t="s">
        <v>846</v>
      </c>
    </row>
    <row r="2214" spans="1:1" x14ac:dyDescent="0.3">
      <c r="A2214">
        <f>-0.685  -0.685  -0.684  -0.682  -0.68  -0.678  -0.675  -0.673  -0.67  -0.668  -0.665</f>
        <v>-7.4450000000000003</v>
      </c>
    </row>
    <row r="2215" spans="1:1" x14ac:dyDescent="0.3">
      <c r="A2215">
        <f>-1.686  -1.686  -1.686  -1.686  -1.686  -1.686  -1.686  -1.686  -1.686  -1.685  -1.685</f>
        <v>-18.543999999999997</v>
      </c>
    </row>
    <row r="2216" spans="1:1" x14ac:dyDescent="0.3">
      <c r="A2216">
        <f>-2.68  -2.68  -2.68  -2.679  -2.68  -2.68  -2.68  -2.68  -2.68  -2.68  -2.68</f>
        <v>-29.478999999999999</v>
      </c>
    </row>
    <row r="2217" spans="1:1" x14ac:dyDescent="0.3">
      <c r="A2217">
        <f>-3.182  -3.182  -3.183  -3.182  -3.181  -3.181  -3.183  -3.186  -3.189  -3.192  -3.196</f>
        <v>-35.036999999999999</v>
      </c>
    </row>
    <row r="2218" spans="1:1" x14ac:dyDescent="0.3">
      <c r="A2218">
        <f>-3.21  -3.213  -3.216  -3.219  -3.222  -3.225  -3.228  -3.231  -3.234  -3.237  -3.24</f>
        <v>-35.475000000000009</v>
      </c>
    </row>
    <row r="2220" spans="1:1" x14ac:dyDescent="0.3">
      <c r="A2220" t="s">
        <v>847</v>
      </c>
    </row>
    <row r="2221" spans="1:1" x14ac:dyDescent="0.3">
      <c r="A2221" t="s">
        <v>3238</v>
      </c>
    </row>
    <row r="2222" spans="1:1" x14ac:dyDescent="0.3">
      <c r="A2222" t="s">
        <v>3239</v>
      </c>
    </row>
    <row r="2223" spans="1:1" x14ac:dyDescent="0.3">
      <c r="A2223" t="s">
        <v>3202</v>
      </c>
    </row>
    <row r="2224" spans="1:1" x14ac:dyDescent="0.3">
      <c r="A2224" t="s">
        <v>3259</v>
      </c>
    </row>
    <row r="2225" spans="1:1" x14ac:dyDescent="0.3">
      <c r="A2225" t="s">
        <v>3260</v>
      </c>
    </row>
    <row r="2227" spans="1:1" x14ac:dyDescent="0.3">
      <c r="A2227" t="s">
        <v>848</v>
      </c>
    </row>
    <row r="2228" spans="1:1" x14ac:dyDescent="0.3">
      <c r="A2228" t="s">
        <v>3242</v>
      </c>
    </row>
    <row r="2229" spans="1:1" x14ac:dyDescent="0.3">
      <c r="A2229" t="s">
        <v>3182</v>
      </c>
    </row>
    <row r="2230" spans="1:1" x14ac:dyDescent="0.3">
      <c r="A2230" t="s">
        <v>3078</v>
      </c>
    </row>
    <row r="2231" spans="1:1" x14ac:dyDescent="0.3">
      <c r="A2231" t="s">
        <v>3079</v>
      </c>
    </row>
    <row r="2232" spans="1:1" x14ac:dyDescent="0.3">
      <c r="A2232" t="s">
        <v>3080</v>
      </c>
    </row>
    <row r="2234" spans="1:1" x14ac:dyDescent="0.3">
      <c r="A2234" t="s">
        <v>771</v>
      </c>
    </row>
    <row r="2235" spans="1:1" x14ac:dyDescent="0.3">
      <c r="A2235" t="s">
        <v>3081</v>
      </c>
    </row>
    <row r="2236" spans="1:1" x14ac:dyDescent="0.3">
      <c r="A2236" t="s">
        <v>3081</v>
      </c>
    </row>
    <row r="2237" spans="1:1" x14ac:dyDescent="0.3">
      <c r="A2237" t="s">
        <v>3081</v>
      </c>
    </row>
    <row r="2238" spans="1:1" x14ac:dyDescent="0.3">
      <c r="A2238" t="s">
        <v>3081</v>
      </c>
    </row>
    <row r="2239" spans="1:1" x14ac:dyDescent="0.3">
      <c r="A2239" t="s">
        <v>3081</v>
      </c>
    </row>
    <row r="2241" spans="1:1" x14ac:dyDescent="0.3">
      <c r="A2241" t="s">
        <v>497</v>
      </c>
    </row>
    <row r="2242" spans="1:1" x14ac:dyDescent="0.3">
      <c r="A2242" t="s">
        <v>757</v>
      </c>
    </row>
    <row r="2243" spans="1:1" x14ac:dyDescent="0.3">
      <c r="A2243" t="s">
        <v>3236</v>
      </c>
    </row>
    <row r="2244" spans="1:1" x14ac:dyDescent="0.3">
      <c r="A2244" t="s">
        <v>3237</v>
      </c>
    </row>
    <row r="2245" spans="1:1" x14ac:dyDescent="0.3">
      <c r="A2245" t="s">
        <v>760</v>
      </c>
    </row>
    <row r="2246" spans="1:1" x14ac:dyDescent="0.3">
      <c r="A2246" t="s">
        <v>779</v>
      </c>
    </row>
    <row r="2247" spans="1:1" x14ac:dyDescent="0.3">
      <c r="A2247">
        <f>-3.21 -3.21 -3.21 -3.21 -3.21 -3.21 -3.21 -3.21 -3.21 -3.21 -3.21</f>
        <v>-35.31</v>
      </c>
    </row>
    <row r="2248" spans="1:1" x14ac:dyDescent="0.3">
      <c r="A2248" t="s">
        <v>846</v>
      </c>
    </row>
    <row r="2249" spans="1:1" x14ac:dyDescent="0.3">
      <c r="A2249">
        <f>-0.685  -0.685  -0.684  -0.682  -0.68  -0.678  -0.675  -0.673  -0.67  -0.668  -0.665</f>
        <v>-7.4450000000000003</v>
      </c>
    </row>
    <row r="2250" spans="1:1" x14ac:dyDescent="0.3">
      <c r="A2250">
        <f>-1.686  -1.686  -1.686  -1.686  -1.686  -1.686  -1.686  -1.686  -1.685  -1.685  -1.685</f>
        <v>-18.542999999999999</v>
      </c>
    </row>
    <row r="2251" spans="1:1" x14ac:dyDescent="0.3">
      <c r="A2251">
        <f>-2.68  -2.68  -2.679  -2.68  -2.68  -2.68  -2.68  -2.68  -2.68  -2.68  -2.68</f>
        <v>-29.478999999999999</v>
      </c>
    </row>
    <row r="2252" spans="1:1" x14ac:dyDescent="0.3">
      <c r="A2252">
        <f>-3.182  -3.183  -3.182  -3.182  -3.182  -3.182  -3.182  -3.182  -3.182  -3.182  -3.182</f>
        <v>-35.002999999999993</v>
      </c>
    </row>
    <row r="2253" spans="1:1" x14ac:dyDescent="0.3">
      <c r="A2253">
        <f>-3.21  -3.21  -3.21  -3.21  -3.21  -3.21  -3.21  -3.21  -3.21  -3.21  -3.21</f>
        <v>-35.31</v>
      </c>
    </row>
    <row r="2255" spans="1:1" x14ac:dyDescent="0.3">
      <c r="A2255" t="s">
        <v>847</v>
      </c>
    </row>
    <row r="2256" spans="1:1" x14ac:dyDescent="0.3">
      <c r="A2256" t="s">
        <v>3238</v>
      </c>
    </row>
    <row r="2257" spans="1:1" x14ac:dyDescent="0.3">
      <c r="A2257" t="s">
        <v>3248</v>
      </c>
    </row>
    <row r="2258" spans="1:1" x14ac:dyDescent="0.3">
      <c r="A2258" t="s">
        <v>3188</v>
      </c>
    </row>
    <row r="2259" spans="1:1" x14ac:dyDescent="0.3">
      <c r="A2259" t="s">
        <v>3261</v>
      </c>
    </row>
    <row r="2260" spans="1:1" x14ac:dyDescent="0.3">
      <c r="A2260" t="s">
        <v>3262</v>
      </c>
    </row>
    <row r="2262" spans="1:1" x14ac:dyDescent="0.3">
      <c r="A2262" t="s">
        <v>848</v>
      </c>
    </row>
    <row r="2263" spans="1:1" x14ac:dyDescent="0.3">
      <c r="A2263" t="s">
        <v>3242</v>
      </c>
    </row>
    <row r="2264" spans="1:1" x14ac:dyDescent="0.3">
      <c r="A2264" t="s">
        <v>2879</v>
      </c>
    </row>
    <row r="2265" spans="1:1" x14ac:dyDescent="0.3">
      <c r="A2265" t="s">
        <v>3084</v>
      </c>
    </row>
    <row r="2266" spans="1:1" x14ac:dyDescent="0.3">
      <c r="A2266" t="s">
        <v>3085</v>
      </c>
    </row>
    <row r="2267" spans="1:1" x14ac:dyDescent="0.3">
      <c r="A2267" t="s">
        <v>3035</v>
      </c>
    </row>
    <row r="2269" spans="1:1" x14ac:dyDescent="0.3">
      <c r="A2269" t="s">
        <v>771</v>
      </c>
    </row>
    <row r="2270" spans="1:1" x14ac:dyDescent="0.3">
      <c r="A2270" t="s">
        <v>3036</v>
      </c>
    </row>
    <row r="2271" spans="1:1" x14ac:dyDescent="0.3">
      <c r="A2271" t="s">
        <v>3036</v>
      </c>
    </row>
    <row r="2272" spans="1:1" x14ac:dyDescent="0.3">
      <c r="A2272" t="s">
        <v>3036</v>
      </c>
    </row>
    <row r="2273" spans="1:1" x14ac:dyDescent="0.3">
      <c r="A2273" t="s">
        <v>3036</v>
      </c>
    </row>
    <row r="2274" spans="1:1" x14ac:dyDescent="0.3">
      <c r="A2274" t="s">
        <v>3036</v>
      </c>
    </row>
    <row r="2276" spans="1:1" x14ac:dyDescent="0.3">
      <c r="A2276" t="s">
        <v>498</v>
      </c>
    </row>
    <row r="2277" spans="1:1" x14ac:dyDescent="0.3">
      <c r="A2277" t="s">
        <v>757</v>
      </c>
    </row>
    <row r="2278" spans="1:1" x14ac:dyDescent="0.3">
      <c r="A2278" t="s">
        <v>3236</v>
      </c>
    </row>
    <row r="2279" spans="1:1" x14ac:dyDescent="0.3">
      <c r="A2279" t="s">
        <v>3237</v>
      </c>
    </row>
    <row r="2280" spans="1:1" x14ac:dyDescent="0.3">
      <c r="A2280" t="s">
        <v>760</v>
      </c>
    </row>
    <row r="2281" spans="1:1" x14ac:dyDescent="0.3">
      <c r="A2281" t="s">
        <v>780</v>
      </c>
    </row>
    <row r="2282" spans="1:1" x14ac:dyDescent="0.3">
      <c r="A2282">
        <f>-3.21 -3.207 -3.204 -3.201 -3.198 -3.195 -3.192 -3.189 -3.186 -3.183 -3.18</f>
        <v>-35.145000000000003</v>
      </c>
    </row>
    <row r="2283" spans="1:1" x14ac:dyDescent="0.3">
      <c r="A2283" t="s">
        <v>846</v>
      </c>
    </row>
    <row r="2284" spans="1:1" x14ac:dyDescent="0.3">
      <c r="A2284">
        <f>-0.685  -0.685  -0.684  -0.682  -0.68  -0.678  -0.675  -0.673  -0.67  -0.668  -0.665</f>
        <v>-7.4450000000000003</v>
      </c>
    </row>
    <row r="2285" spans="1:1" x14ac:dyDescent="0.3">
      <c r="A2285">
        <f>-1.686  -1.685  -1.686  -1.686  -1.686  -1.686  -1.686  -1.686  -1.685  -1.685  -1.685</f>
        <v>-18.541999999999998</v>
      </c>
    </row>
    <row r="2286" spans="1:1" x14ac:dyDescent="0.3">
      <c r="A2286">
        <f>-2.68  -2.68  -2.679  -2.68  -2.68  -2.68  -2.68  -2.68  -2.68  -2.68  -2.68</f>
        <v>-29.478999999999999</v>
      </c>
    </row>
    <row r="2287" spans="1:1" x14ac:dyDescent="0.3">
      <c r="A2287">
        <f>-3.182  -3.183  -3.182  -3.182  -3.183  -3.182  -3.181  -3.178  -3.175  -3.171  -3.167</f>
        <v>-34.966000000000001</v>
      </c>
    </row>
    <row r="2288" spans="1:1" x14ac:dyDescent="0.3">
      <c r="A2288">
        <f>-3.21  -3.207  -3.204  -3.201  -3.198  -3.195  -3.192  -3.189  -3.186  -3.183  -3.18</f>
        <v>-35.145000000000003</v>
      </c>
    </row>
    <row r="2290" spans="1:1" x14ac:dyDescent="0.3">
      <c r="A2290" t="s">
        <v>847</v>
      </c>
    </row>
    <row r="2291" spans="1:1" x14ac:dyDescent="0.3">
      <c r="A2291" t="s">
        <v>3238</v>
      </c>
    </row>
    <row r="2292" spans="1:1" x14ac:dyDescent="0.3">
      <c r="A2292" t="s">
        <v>3263</v>
      </c>
    </row>
    <row r="2293" spans="1:1" x14ac:dyDescent="0.3">
      <c r="A2293" t="s">
        <v>3264</v>
      </c>
    </row>
    <row r="2294" spans="1:1" x14ac:dyDescent="0.3">
      <c r="A2294" t="s">
        <v>3205</v>
      </c>
    </row>
    <row r="2295" spans="1:1" x14ac:dyDescent="0.3">
      <c r="A2295" t="s">
        <v>3265</v>
      </c>
    </row>
    <row r="2297" spans="1:1" x14ac:dyDescent="0.3">
      <c r="A2297" t="s">
        <v>848</v>
      </c>
    </row>
    <row r="2298" spans="1:1" x14ac:dyDescent="0.3">
      <c r="A2298" t="s">
        <v>3242</v>
      </c>
    </row>
    <row r="2299" spans="1:1" x14ac:dyDescent="0.3">
      <c r="A2299" t="s">
        <v>2879</v>
      </c>
    </row>
    <row r="2300" spans="1:1" x14ac:dyDescent="0.3">
      <c r="A2300" t="s">
        <v>3090</v>
      </c>
    </row>
    <row r="2301" spans="1:1" x14ac:dyDescent="0.3">
      <c r="A2301" t="s">
        <v>3091</v>
      </c>
    </row>
    <row r="2302" spans="1:1" x14ac:dyDescent="0.3">
      <c r="A2302" t="s">
        <v>3092</v>
      </c>
    </row>
    <row r="2304" spans="1:1" x14ac:dyDescent="0.3">
      <c r="A2304" t="s">
        <v>771</v>
      </c>
    </row>
    <row r="2305" spans="1:1" x14ac:dyDescent="0.3">
      <c r="A2305" t="s">
        <v>3044</v>
      </c>
    </row>
    <row r="2306" spans="1:1" x14ac:dyDescent="0.3">
      <c r="A2306" t="s">
        <v>3044</v>
      </c>
    </row>
    <row r="2307" spans="1:1" x14ac:dyDescent="0.3">
      <c r="A2307" t="s">
        <v>3044</v>
      </c>
    </row>
    <row r="2308" spans="1:1" x14ac:dyDescent="0.3">
      <c r="A2308" t="s">
        <v>3044</v>
      </c>
    </row>
    <row r="2309" spans="1:1" x14ac:dyDescent="0.3">
      <c r="A2309" t="s">
        <v>3044</v>
      </c>
    </row>
    <row r="2311" spans="1:1" x14ac:dyDescent="0.3">
      <c r="A2311" t="s">
        <v>499</v>
      </c>
    </row>
    <row r="2312" spans="1:1" x14ac:dyDescent="0.3">
      <c r="A2312" t="s">
        <v>757</v>
      </c>
    </row>
    <row r="2313" spans="1:1" x14ac:dyDescent="0.3">
      <c r="A2313" t="s">
        <v>3236</v>
      </c>
    </row>
    <row r="2314" spans="1:1" x14ac:dyDescent="0.3">
      <c r="A2314" t="s">
        <v>3237</v>
      </c>
    </row>
    <row r="2315" spans="1:1" x14ac:dyDescent="0.3">
      <c r="A2315" t="s">
        <v>760</v>
      </c>
    </row>
    <row r="2316" spans="1:1" x14ac:dyDescent="0.3">
      <c r="A2316">
        <f>-3.2 -0.003</f>
        <v>-3.2030000000000003</v>
      </c>
    </row>
    <row r="2317" spans="1:1" x14ac:dyDescent="0.3">
      <c r="A2317">
        <f>-3.2 -3.203 -3.206 -3.209 -3.212 -3.215 -3.218 -3.221 -3.224 -3.227 -3.23</f>
        <v>-35.364999999999995</v>
      </c>
    </row>
    <row r="2318" spans="1:1" x14ac:dyDescent="0.3">
      <c r="A2318" t="s">
        <v>846</v>
      </c>
    </row>
    <row r="2319" spans="1:1" x14ac:dyDescent="0.3">
      <c r="A2319">
        <f>-0.685  -0.685  -0.684  -0.682  -0.68  -0.678  -0.675  -0.673  -0.67  -0.668  -0.665</f>
        <v>-7.4450000000000003</v>
      </c>
    </row>
    <row r="2320" spans="1:1" x14ac:dyDescent="0.3">
      <c r="A2320">
        <f>-1.686  -1.686  -1.686  -1.685  -1.686  -1.686  -1.686  -1.686  -1.685  -1.685  -1.685</f>
        <v>-18.541999999999998</v>
      </c>
    </row>
    <row r="2321" spans="1:1" x14ac:dyDescent="0.3">
      <c r="A2321">
        <f>-2.68  -2.679  -2.68  -2.679  -2.68  -2.68  -2.679  -2.679  -2.68  -2.68  -2.68</f>
        <v>-29.475999999999996</v>
      </c>
    </row>
    <row r="2322" spans="1:1" x14ac:dyDescent="0.3">
      <c r="A2322">
        <f>-3.173  -3.173  -3.174  -3.173  -3.172  -3.172  -3.174  -3.176  -3.18  -3.183  -3.186</f>
        <v>-34.936</v>
      </c>
    </row>
    <row r="2323" spans="1:1" x14ac:dyDescent="0.3">
      <c r="A2323">
        <f>-3.2  -3.203  -3.206  -3.209  -3.212  -3.215  -3.218  -3.221  -3.224  -3.227  -3.23</f>
        <v>-35.364999999999995</v>
      </c>
    </row>
    <row r="2325" spans="1:1" x14ac:dyDescent="0.3">
      <c r="A2325" t="s">
        <v>847</v>
      </c>
    </row>
    <row r="2326" spans="1:1" x14ac:dyDescent="0.3">
      <c r="A2326" t="s">
        <v>3238</v>
      </c>
    </row>
    <row r="2327" spans="1:1" x14ac:dyDescent="0.3">
      <c r="A2327" t="s">
        <v>3239</v>
      </c>
    </row>
    <row r="2328" spans="1:1" x14ac:dyDescent="0.3">
      <c r="A2328" t="s">
        <v>3093</v>
      </c>
    </row>
    <row r="2329" spans="1:1" x14ac:dyDescent="0.3">
      <c r="A2329" t="s">
        <v>3207</v>
      </c>
    </row>
    <row r="2330" spans="1:1" x14ac:dyDescent="0.3">
      <c r="A2330" t="s">
        <v>3266</v>
      </c>
    </row>
    <row r="2332" spans="1:1" x14ac:dyDescent="0.3">
      <c r="A2332" t="s">
        <v>848</v>
      </c>
    </row>
    <row r="2333" spans="1:1" x14ac:dyDescent="0.3">
      <c r="A2333" t="s">
        <v>3242</v>
      </c>
    </row>
    <row r="2334" spans="1:1" x14ac:dyDescent="0.3">
      <c r="A2334" t="s">
        <v>3182</v>
      </c>
    </row>
    <row r="2335" spans="1:1" x14ac:dyDescent="0.3">
      <c r="A2335" t="s">
        <v>3078</v>
      </c>
    </row>
    <row r="2336" spans="1:1" x14ac:dyDescent="0.3">
      <c r="A2336" t="s">
        <v>3096</v>
      </c>
    </row>
    <row r="2337" spans="1:1" x14ac:dyDescent="0.3">
      <c r="A2337" t="s">
        <v>3080</v>
      </c>
    </row>
    <row r="2339" spans="1:1" x14ac:dyDescent="0.3">
      <c r="A2339" t="s">
        <v>771</v>
      </c>
    </row>
    <row r="2340" spans="1:1" x14ac:dyDescent="0.3">
      <c r="A2340" t="s">
        <v>3081</v>
      </c>
    </row>
    <row r="2341" spans="1:1" x14ac:dyDescent="0.3">
      <c r="A2341" t="s">
        <v>3081</v>
      </c>
    </row>
    <row r="2342" spans="1:1" x14ac:dyDescent="0.3">
      <c r="A2342" t="s">
        <v>3081</v>
      </c>
    </row>
    <row r="2343" spans="1:1" x14ac:dyDescent="0.3">
      <c r="A2343" t="s">
        <v>3081</v>
      </c>
    </row>
    <row r="2344" spans="1:1" x14ac:dyDescent="0.3">
      <c r="A2344" t="s">
        <v>3081</v>
      </c>
    </row>
    <row r="2346" spans="1:1" x14ac:dyDescent="0.3">
      <c r="A2346" t="s">
        <v>500</v>
      </c>
    </row>
    <row r="2347" spans="1:1" x14ac:dyDescent="0.3">
      <c r="A2347" t="s">
        <v>757</v>
      </c>
    </row>
    <row r="2348" spans="1:1" x14ac:dyDescent="0.3">
      <c r="A2348" t="s">
        <v>3236</v>
      </c>
    </row>
    <row r="2349" spans="1:1" x14ac:dyDescent="0.3">
      <c r="A2349" t="s">
        <v>3237</v>
      </c>
    </row>
    <row r="2350" spans="1:1" x14ac:dyDescent="0.3">
      <c r="A2350" t="s">
        <v>760</v>
      </c>
    </row>
    <row r="2351" spans="1:1" x14ac:dyDescent="0.3">
      <c r="A2351" t="s">
        <v>781</v>
      </c>
    </row>
    <row r="2352" spans="1:1" x14ac:dyDescent="0.3">
      <c r="A2352">
        <f>-3.2 -3.2 -3.2 -3.2 -3.2 -3.2 -3.2 -3.2 -3.2 -3.2 -3.2</f>
        <v>-35.199999999999996</v>
      </c>
    </row>
    <row r="2353" spans="1:1" x14ac:dyDescent="0.3">
      <c r="A2353" t="s">
        <v>846</v>
      </c>
    </row>
    <row r="2354" spans="1:1" x14ac:dyDescent="0.3">
      <c r="A2354">
        <f>-0.685  -0.685  -0.684  -0.682  -0.68  -0.678  -0.675  -0.673  -0.67  -0.668  -0.665</f>
        <v>-7.4450000000000003</v>
      </c>
    </row>
    <row r="2355" spans="1:1" x14ac:dyDescent="0.3">
      <c r="A2355">
        <f>-1.686  -1.686  -1.686  -1.686  -1.686  -1.686  -1.686  -1.686  -1.685  -1.685  -1.685</f>
        <v>-18.542999999999999</v>
      </c>
    </row>
    <row r="2356" spans="1:1" x14ac:dyDescent="0.3">
      <c r="A2356">
        <f>-2.68  -2.679  -2.679  -2.679  -2.679  -2.68  -2.68  -2.68  -2.68  -2.68  -2.68</f>
        <v>-29.475999999999999</v>
      </c>
    </row>
    <row r="2357" spans="1:1" x14ac:dyDescent="0.3">
      <c r="A2357">
        <f>-3.173  -3.174  -3.174  -3.173  -3.173  -3.173  -3.173  -3.173  -3.173  -3.173  -3.173</f>
        <v>-34.905000000000008</v>
      </c>
    </row>
    <row r="2358" spans="1:1" x14ac:dyDescent="0.3">
      <c r="A2358">
        <f>-3.2  -3.2  -3.2  -3.2  -3.2  -3.2  -3.2  -3.2  -3.2  -3.2  -3.2</f>
        <v>-35.199999999999996</v>
      </c>
    </row>
    <row r="2360" spans="1:1" x14ac:dyDescent="0.3">
      <c r="A2360" t="s">
        <v>847</v>
      </c>
    </row>
    <row r="2361" spans="1:1" x14ac:dyDescent="0.3">
      <c r="A2361" t="s">
        <v>3238</v>
      </c>
    </row>
    <row r="2362" spans="1:1" x14ac:dyDescent="0.3">
      <c r="A2362" t="s">
        <v>3248</v>
      </c>
    </row>
    <row r="2363" spans="1:1" x14ac:dyDescent="0.3">
      <c r="A2363" t="s">
        <v>3188</v>
      </c>
    </row>
    <row r="2364" spans="1:1" x14ac:dyDescent="0.3">
      <c r="A2364" t="s">
        <v>3267</v>
      </c>
    </row>
    <row r="2365" spans="1:1" x14ac:dyDescent="0.3">
      <c r="A2365" t="s">
        <v>3268</v>
      </c>
    </row>
    <row r="2367" spans="1:1" x14ac:dyDescent="0.3">
      <c r="A2367" t="s">
        <v>848</v>
      </c>
    </row>
    <row r="2368" spans="1:1" x14ac:dyDescent="0.3">
      <c r="A2368" t="s">
        <v>3242</v>
      </c>
    </row>
    <row r="2369" spans="1:1" x14ac:dyDescent="0.3">
      <c r="A2369" t="s">
        <v>2879</v>
      </c>
    </row>
    <row r="2370" spans="1:1" x14ac:dyDescent="0.3">
      <c r="A2370" t="s">
        <v>3084</v>
      </c>
    </row>
    <row r="2371" spans="1:1" x14ac:dyDescent="0.3">
      <c r="A2371" t="s">
        <v>896</v>
      </c>
    </row>
    <row r="2372" spans="1:1" x14ac:dyDescent="0.3">
      <c r="A2372" t="s">
        <v>3035</v>
      </c>
    </row>
    <row r="2374" spans="1:1" x14ac:dyDescent="0.3">
      <c r="A2374" t="s">
        <v>771</v>
      </c>
    </row>
    <row r="2375" spans="1:1" x14ac:dyDescent="0.3">
      <c r="A2375" t="s">
        <v>3036</v>
      </c>
    </row>
    <row r="2376" spans="1:1" x14ac:dyDescent="0.3">
      <c r="A2376" t="s">
        <v>3036</v>
      </c>
    </row>
    <row r="2377" spans="1:1" x14ac:dyDescent="0.3">
      <c r="A2377" t="s">
        <v>3036</v>
      </c>
    </row>
    <row r="2378" spans="1:1" x14ac:dyDescent="0.3">
      <c r="A2378" t="s">
        <v>3036</v>
      </c>
    </row>
    <row r="2379" spans="1:1" x14ac:dyDescent="0.3">
      <c r="A2379" t="s">
        <v>3036</v>
      </c>
    </row>
    <row r="2381" spans="1:1" x14ac:dyDescent="0.3">
      <c r="A2381" t="s">
        <v>501</v>
      </c>
    </row>
    <row r="2382" spans="1:1" x14ac:dyDescent="0.3">
      <c r="A2382" t="s">
        <v>757</v>
      </c>
    </row>
    <row r="2383" spans="1:1" x14ac:dyDescent="0.3">
      <c r="A2383" t="s">
        <v>3236</v>
      </c>
    </row>
    <row r="2384" spans="1:1" x14ac:dyDescent="0.3">
      <c r="A2384" t="s">
        <v>3237</v>
      </c>
    </row>
    <row r="2385" spans="1:1" x14ac:dyDescent="0.3">
      <c r="A2385" t="s">
        <v>760</v>
      </c>
    </row>
    <row r="2386" spans="1:1" x14ac:dyDescent="0.3">
      <c r="A2386" t="s">
        <v>782</v>
      </c>
    </row>
    <row r="2387" spans="1:1" x14ac:dyDescent="0.3">
      <c r="A2387">
        <f>-3.2 -3.197 -3.194 -3.191 -3.188 -3.185 -3.182 -3.179 -3.176 -3.173 -3.17</f>
        <v>-35.035000000000004</v>
      </c>
    </row>
    <row r="2388" spans="1:1" x14ac:dyDescent="0.3">
      <c r="A2388" t="s">
        <v>846</v>
      </c>
    </row>
    <row r="2389" spans="1:1" x14ac:dyDescent="0.3">
      <c r="A2389">
        <f>-0.685  -0.685  -0.684  -0.682  -0.68  -0.678  -0.675  -0.673  -0.67  -0.668  -0.665</f>
        <v>-7.4450000000000003</v>
      </c>
    </row>
    <row r="2390" spans="1:1" x14ac:dyDescent="0.3">
      <c r="A2390">
        <f>-1.686  -1.685  -1.686  -1.686  -1.685  -1.686  -1.686  -1.686  -1.685  -1.685  -1.685</f>
        <v>-18.541</v>
      </c>
    </row>
    <row r="2391" spans="1:1" x14ac:dyDescent="0.3">
      <c r="A2391">
        <f>-2.68  -2.679  -2.679  -2.68  -2.679  -2.679  -2.68  -2.68  -2.68  -2.679  -2.679</f>
        <v>-29.473999999999997</v>
      </c>
    </row>
    <row r="2392" spans="1:1" x14ac:dyDescent="0.3">
      <c r="A2392">
        <f>-3.173  -3.174  -3.173  -3.173  -3.174  -3.174  -3.171  -3.169  -3.165  -3.162  -3.158</f>
        <v>-34.866</v>
      </c>
    </row>
    <row r="2393" spans="1:1" x14ac:dyDescent="0.3">
      <c r="A2393">
        <f>-3.2  -3.197  -3.194  -3.191  -3.188  -3.185  -3.182  -3.179  -3.176  -3.173  -3.17</f>
        <v>-35.035000000000004</v>
      </c>
    </row>
    <row r="2395" spans="1:1" x14ac:dyDescent="0.3">
      <c r="A2395" t="s">
        <v>847</v>
      </c>
    </row>
    <row r="2396" spans="1:1" x14ac:dyDescent="0.3">
      <c r="A2396" t="s">
        <v>3238</v>
      </c>
    </row>
    <row r="2397" spans="1:1" x14ac:dyDescent="0.3">
      <c r="A2397" t="s">
        <v>3269</v>
      </c>
    </row>
    <row r="2398" spans="1:1" x14ac:dyDescent="0.3">
      <c r="A2398" t="s">
        <v>3191</v>
      </c>
    </row>
    <row r="2399" spans="1:1" x14ac:dyDescent="0.3">
      <c r="A2399" t="s">
        <v>3102</v>
      </c>
    </row>
    <row r="2400" spans="1:1" x14ac:dyDescent="0.3">
      <c r="A2400" t="s">
        <v>3211</v>
      </c>
    </row>
    <row r="2402" spans="1:1" x14ac:dyDescent="0.3">
      <c r="A2402" t="s">
        <v>848</v>
      </c>
    </row>
    <row r="2403" spans="1:1" x14ac:dyDescent="0.3">
      <c r="A2403" t="s">
        <v>3242</v>
      </c>
    </row>
    <row r="2404" spans="1:1" x14ac:dyDescent="0.3">
      <c r="A2404" t="s">
        <v>2879</v>
      </c>
    </row>
    <row r="2405" spans="1:1" x14ac:dyDescent="0.3">
      <c r="A2405" t="s">
        <v>3104</v>
      </c>
    </row>
    <row r="2406" spans="1:1" x14ac:dyDescent="0.3">
      <c r="A2406" t="s">
        <v>3105</v>
      </c>
    </row>
    <row r="2407" spans="1:1" x14ac:dyDescent="0.3">
      <c r="A2407" t="s">
        <v>3092</v>
      </c>
    </row>
    <row r="2409" spans="1:1" x14ac:dyDescent="0.3">
      <c r="A2409" t="s">
        <v>771</v>
      </c>
    </row>
    <row r="2410" spans="1:1" x14ac:dyDescent="0.3">
      <c r="A2410" t="s">
        <v>3106</v>
      </c>
    </row>
    <row r="2411" spans="1:1" x14ac:dyDescent="0.3">
      <c r="A2411" t="s">
        <v>3106</v>
      </c>
    </row>
    <row r="2412" spans="1:1" x14ac:dyDescent="0.3">
      <c r="A2412" t="s">
        <v>3106</v>
      </c>
    </row>
    <row r="2413" spans="1:1" x14ac:dyDescent="0.3">
      <c r="A2413" t="s">
        <v>3106</v>
      </c>
    </row>
    <row r="2414" spans="1:1" x14ac:dyDescent="0.3">
      <c r="A2414" t="s">
        <v>3106</v>
      </c>
    </row>
    <row r="2416" spans="1:1" x14ac:dyDescent="0.3">
      <c r="A2416" t="s">
        <v>502</v>
      </c>
    </row>
    <row r="2417" spans="1:1" x14ac:dyDescent="0.3">
      <c r="A2417" t="s">
        <v>757</v>
      </c>
    </row>
    <row r="2418" spans="1:1" x14ac:dyDescent="0.3">
      <c r="A2418" t="s">
        <v>3236</v>
      </c>
    </row>
    <row r="2419" spans="1:1" x14ac:dyDescent="0.3">
      <c r="A2419" t="s">
        <v>3237</v>
      </c>
    </row>
    <row r="2420" spans="1:1" x14ac:dyDescent="0.3">
      <c r="A2420" t="s">
        <v>760</v>
      </c>
    </row>
    <row r="2421" spans="1:1" x14ac:dyDescent="0.3">
      <c r="A2421">
        <f>-3.19 -0.003</f>
        <v>-3.1930000000000001</v>
      </c>
    </row>
    <row r="2422" spans="1:1" x14ac:dyDescent="0.3">
      <c r="A2422">
        <f>-3.19 -3.193 -3.196 -3.199 -3.202 -3.205 -3.208 -3.211 -3.214 -3.217 -3.22</f>
        <v>-35.254999999999995</v>
      </c>
    </row>
    <row r="2423" spans="1:1" x14ac:dyDescent="0.3">
      <c r="A2423" t="s">
        <v>846</v>
      </c>
    </row>
    <row r="2424" spans="1:1" x14ac:dyDescent="0.3">
      <c r="A2424">
        <f>-0.685  -0.685  -0.684  -0.682  -0.68  -0.678  -0.675  -0.673  -0.67  -0.668  -0.665</f>
        <v>-7.4450000000000003</v>
      </c>
    </row>
    <row r="2425" spans="1:1" x14ac:dyDescent="0.3">
      <c r="A2425">
        <f>-1.686  -1.686  -1.686  -1.685  -1.686  -1.686  -1.686  -1.686  -1.686  -1.685  -1.684</f>
        <v>-18.542000000000002</v>
      </c>
    </row>
    <row r="2426" spans="1:1" x14ac:dyDescent="0.3">
      <c r="A2426">
        <f>-2.68  -2.679  -2.679  -2.679  -2.679  -2.68  -2.679  -2.679  -2.679  -2.68  -2.68</f>
        <v>-29.472999999999995</v>
      </c>
    </row>
    <row r="2427" spans="1:1" x14ac:dyDescent="0.3">
      <c r="A2427">
        <f>-3.164  -3.164  -3.165  -3.164  -3.162  -3.163  -3.165  -3.167  -3.171  -3.174  -3.177</f>
        <v>-34.835999999999999</v>
      </c>
    </row>
    <row r="2428" spans="1:1" x14ac:dyDescent="0.3">
      <c r="A2428">
        <f>-3.19  -3.193  -3.196  -3.199  -3.202  -3.205  -3.208  -3.211  -3.214  -3.217  -3.22</f>
        <v>-35.254999999999995</v>
      </c>
    </row>
    <row r="2430" spans="1:1" x14ac:dyDescent="0.3">
      <c r="A2430" t="s">
        <v>847</v>
      </c>
    </row>
    <row r="2431" spans="1:1" x14ac:dyDescent="0.3">
      <c r="A2431" t="s">
        <v>3238</v>
      </c>
    </row>
    <row r="2432" spans="1:1" x14ac:dyDescent="0.3">
      <c r="A2432" t="s">
        <v>3239</v>
      </c>
    </row>
    <row r="2433" spans="1:1" x14ac:dyDescent="0.3">
      <c r="A2433" t="s">
        <v>3254</v>
      </c>
    </row>
    <row r="2434" spans="1:1" x14ac:dyDescent="0.3">
      <c r="A2434" t="s">
        <v>3109</v>
      </c>
    </row>
    <row r="2435" spans="1:1" x14ac:dyDescent="0.3">
      <c r="A2435" t="s">
        <v>3214</v>
      </c>
    </row>
    <row r="2437" spans="1:1" x14ac:dyDescent="0.3">
      <c r="A2437" t="s">
        <v>848</v>
      </c>
    </row>
    <row r="2438" spans="1:1" x14ac:dyDescent="0.3">
      <c r="A2438" t="s">
        <v>3242</v>
      </c>
    </row>
    <row r="2439" spans="1:1" x14ac:dyDescent="0.3">
      <c r="A2439" t="s">
        <v>2879</v>
      </c>
    </row>
    <row r="2440" spans="1:1" x14ac:dyDescent="0.3">
      <c r="A2440" t="s">
        <v>3111</v>
      </c>
    </row>
    <row r="2441" spans="1:1" x14ac:dyDescent="0.3">
      <c r="A2441" t="s">
        <v>3112</v>
      </c>
    </row>
    <row r="2442" spans="1:1" x14ac:dyDescent="0.3">
      <c r="A2442" t="s">
        <v>3113</v>
      </c>
    </row>
    <row r="2444" spans="1:1" x14ac:dyDescent="0.3">
      <c r="A2444" t="s">
        <v>771</v>
      </c>
    </row>
    <row r="2445" spans="1:1" x14ac:dyDescent="0.3">
      <c r="A2445" t="s">
        <v>3081</v>
      </c>
    </row>
    <row r="2446" spans="1:1" x14ac:dyDescent="0.3">
      <c r="A2446" t="s">
        <v>3081</v>
      </c>
    </row>
    <row r="2447" spans="1:1" x14ac:dyDescent="0.3">
      <c r="A2447" t="s">
        <v>3081</v>
      </c>
    </row>
    <row r="2448" spans="1:1" x14ac:dyDescent="0.3">
      <c r="A2448" t="s">
        <v>3081</v>
      </c>
    </row>
    <row r="2449" spans="1:1" x14ac:dyDescent="0.3">
      <c r="A2449" t="s">
        <v>3081</v>
      </c>
    </row>
    <row r="2451" spans="1:1" x14ac:dyDescent="0.3">
      <c r="A2451" t="s">
        <v>503</v>
      </c>
    </row>
    <row r="2452" spans="1:1" x14ac:dyDescent="0.3">
      <c r="A2452" t="s">
        <v>757</v>
      </c>
    </row>
    <row r="2453" spans="1:1" x14ac:dyDescent="0.3">
      <c r="A2453" t="s">
        <v>3236</v>
      </c>
    </row>
    <row r="2454" spans="1:1" x14ac:dyDescent="0.3">
      <c r="A2454" t="s">
        <v>3237</v>
      </c>
    </row>
    <row r="2455" spans="1:1" x14ac:dyDescent="0.3">
      <c r="A2455" t="s">
        <v>760</v>
      </c>
    </row>
    <row r="2456" spans="1:1" x14ac:dyDescent="0.3">
      <c r="A2456" t="s">
        <v>783</v>
      </c>
    </row>
    <row r="2457" spans="1:1" x14ac:dyDescent="0.3">
      <c r="A2457">
        <f>-3.19 -3.19 -3.19 -3.19 -3.19 -3.19 -3.19 -3.19 -3.19 -3.19 -3.19</f>
        <v>-35.090000000000003</v>
      </c>
    </row>
    <row r="2458" spans="1:1" x14ac:dyDescent="0.3">
      <c r="A2458" t="s">
        <v>846</v>
      </c>
    </row>
    <row r="2459" spans="1:1" x14ac:dyDescent="0.3">
      <c r="A2459">
        <f>-0.685  -0.685  -0.684  -0.682  -0.68  -0.678  -0.675  -0.673  -0.67  -0.668  -0.665</f>
        <v>-7.4450000000000003</v>
      </c>
    </row>
    <row r="2460" spans="1:1" x14ac:dyDescent="0.3">
      <c r="A2460">
        <f>-1.686  -1.686  -1.686  -1.686  -1.686  -1.686  -1.686  -1.686  -1.685  -1.685  -1.685</f>
        <v>-18.542999999999999</v>
      </c>
    </row>
    <row r="2461" spans="1:1" x14ac:dyDescent="0.3">
      <c r="A2461">
        <f>-2.68  -2.679  -2.679  -2.679  -2.679  -2.679  -2.679  -2.679  -2.679  -2.679  -2.679</f>
        <v>-29.469999999999992</v>
      </c>
    </row>
    <row r="2462" spans="1:1" x14ac:dyDescent="0.3">
      <c r="A2462">
        <f>-3.164  -3.164  -3.164  -3.164  -3.164  -3.164  -3.164  -3.164  -3.164  -3.164  -3.164</f>
        <v>-34.804000000000009</v>
      </c>
    </row>
    <row r="2463" spans="1:1" x14ac:dyDescent="0.3">
      <c r="A2463">
        <f>-3.19  -3.19  -3.19  -3.19  -3.19  -3.19  -3.19  -3.19  -3.19  -3.19  -3.19</f>
        <v>-35.090000000000003</v>
      </c>
    </row>
    <row r="2465" spans="1:1" x14ac:dyDescent="0.3">
      <c r="A2465" t="s">
        <v>847</v>
      </c>
    </row>
    <row r="2466" spans="1:1" x14ac:dyDescent="0.3">
      <c r="A2466" t="s">
        <v>3238</v>
      </c>
    </row>
    <row r="2467" spans="1:1" x14ac:dyDescent="0.3">
      <c r="A2467" t="s">
        <v>3248</v>
      </c>
    </row>
    <row r="2468" spans="1:1" x14ac:dyDescent="0.3">
      <c r="A2468" t="s">
        <v>3270</v>
      </c>
    </row>
    <row r="2469" spans="1:1" x14ac:dyDescent="0.3">
      <c r="A2469" t="s">
        <v>3271</v>
      </c>
    </row>
    <row r="2470" spans="1:1" x14ac:dyDescent="0.3">
      <c r="A2470" t="s">
        <v>3219</v>
      </c>
    </row>
    <row r="2472" spans="1:1" x14ac:dyDescent="0.3">
      <c r="A2472" t="s">
        <v>848</v>
      </c>
    </row>
    <row r="2473" spans="1:1" x14ac:dyDescent="0.3">
      <c r="A2473" t="s">
        <v>3242</v>
      </c>
    </row>
    <row r="2474" spans="1:1" x14ac:dyDescent="0.3">
      <c r="A2474" t="s">
        <v>2879</v>
      </c>
    </row>
    <row r="2475" spans="1:1" x14ac:dyDescent="0.3">
      <c r="A2475" t="s">
        <v>3133</v>
      </c>
    </row>
    <row r="2476" spans="1:1" x14ac:dyDescent="0.3">
      <c r="A2476" t="s">
        <v>2582</v>
      </c>
    </row>
    <row r="2477" spans="1:1" x14ac:dyDescent="0.3">
      <c r="A2477" t="s">
        <v>3035</v>
      </c>
    </row>
    <row r="2479" spans="1:1" x14ac:dyDescent="0.3">
      <c r="A2479" t="s">
        <v>771</v>
      </c>
    </row>
    <row r="2480" spans="1:1" x14ac:dyDescent="0.3">
      <c r="A2480" t="s">
        <v>3036</v>
      </c>
    </row>
    <row r="2481" spans="1:1" x14ac:dyDescent="0.3">
      <c r="A2481" t="s">
        <v>3036</v>
      </c>
    </row>
    <row r="2482" spans="1:1" x14ac:dyDescent="0.3">
      <c r="A2482" t="s">
        <v>3036</v>
      </c>
    </row>
    <row r="2483" spans="1:1" x14ac:dyDescent="0.3">
      <c r="A2483" t="s">
        <v>3036</v>
      </c>
    </row>
    <row r="2484" spans="1:1" x14ac:dyDescent="0.3">
      <c r="A2484" t="s">
        <v>3036</v>
      </c>
    </row>
    <row r="2486" spans="1:1" x14ac:dyDescent="0.3">
      <c r="A2486" t="s">
        <v>504</v>
      </c>
    </row>
    <row r="2487" spans="1:1" x14ac:dyDescent="0.3">
      <c r="A2487" t="s">
        <v>757</v>
      </c>
    </row>
    <row r="2488" spans="1:1" x14ac:dyDescent="0.3">
      <c r="A2488" t="s">
        <v>3236</v>
      </c>
    </row>
    <row r="2489" spans="1:1" x14ac:dyDescent="0.3">
      <c r="A2489" t="s">
        <v>3237</v>
      </c>
    </row>
    <row r="2490" spans="1:1" x14ac:dyDescent="0.3">
      <c r="A2490" t="s">
        <v>760</v>
      </c>
    </row>
    <row r="2491" spans="1:1" x14ac:dyDescent="0.3">
      <c r="A2491" t="s">
        <v>784</v>
      </c>
    </row>
    <row r="2492" spans="1:1" x14ac:dyDescent="0.3">
      <c r="A2492">
        <f>-3.19 -3.187 -3.184 -3.181 -3.178 -3.175 -3.172 -3.169 -3.166 -3.163 -3.16</f>
        <v>-34.925000000000004</v>
      </c>
    </row>
    <row r="2493" spans="1:1" x14ac:dyDescent="0.3">
      <c r="A2493" t="s">
        <v>846</v>
      </c>
    </row>
    <row r="2494" spans="1:1" x14ac:dyDescent="0.3">
      <c r="A2494">
        <f>-0.685  -0.685  -0.684  -0.682  -0.68  -0.678  -0.675  -0.673  -0.67  -0.668  -0.665</f>
        <v>-7.4450000000000003</v>
      </c>
    </row>
    <row r="2495" spans="1:1" x14ac:dyDescent="0.3">
      <c r="A2495">
        <f>-1.686  -1.685  -1.686  -1.686  -1.686  -1.686  -1.686  -1.686  -1.685  -1.685  -1.685</f>
        <v>-18.541999999999998</v>
      </c>
    </row>
    <row r="2496" spans="1:1" x14ac:dyDescent="0.3">
      <c r="A2496">
        <f>-2.68  -2.679  -2.679  -2.68  -2.679  -2.679  -2.679  -2.68  -2.679  -2.679  -2.679</f>
        <v>-29.471999999999994</v>
      </c>
    </row>
    <row r="2497" spans="1:1" x14ac:dyDescent="0.3">
      <c r="A2497">
        <f>-3.164  -3.165  -3.164  -3.164  -3.165  -3.164  -3.162  -3.159  -3.156  -3.153  -3.149</f>
        <v>-34.764999999999993</v>
      </c>
    </row>
    <row r="2498" spans="1:1" x14ac:dyDescent="0.3">
      <c r="A2498">
        <f>-3.19  -3.187  -3.184  -3.181  -3.178  -3.175  -3.172  -3.169  -3.166  -3.163  -3.16</f>
        <v>-34.925000000000004</v>
      </c>
    </row>
    <row r="2500" spans="1:1" x14ac:dyDescent="0.3">
      <c r="A2500" t="s">
        <v>847</v>
      </c>
    </row>
    <row r="2501" spans="1:1" x14ac:dyDescent="0.3">
      <c r="A2501" t="s">
        <v>3238</v>
      </c>
    </row>
    <row r="2502" spans="1:1" x14ac:dyDescent="0.3">
      <c r="A2502" t="s">
        <v>3272</v>
      </c>
    </row>
    <row r="2503" spans="1:1" x14ac:dyDescent="0.3">
      <c r="A2503" t="s">
        <v>3273</v>
      </c>
    </row>
    <row r="2504" spans="1:1" x14ac:dyDescent="0.3">
      <c r="A2504" t="s">
        <v>3274</v>
      </c>
    </row>
    <row r="2505" spans="1:1" x14ac:dyDescent="0.3">
      <c r="A2505" t="s">
        <v>3275</v>
      </c>
    </row>
    <row r="2507" spans="1:1" x14ac:dyDescent="0.3">
      <c r="A2507" t="s">
        <v>848</v>
      </c>
    </row>
    <row r="2508" spans="1:1" x14ac:dyDescent="0.3">
      <c r="A2508" t="s">
        <v>3242</v>
      </c>
    </row>
    <row r="2509" spans="1:1" x14ac:dyDescent="0.3">
      <c r="A2509" t="s">
        <v>2879</v>
      </c>
    </row>
    <row r="2510" spans="1:1" x14ac:dyDescent="0.3">
      <c r="A2510" t="s">
        <v>3104</v>
      </c>
    </row>
    <row r="2511" spans="1:1" x14ac:dyDescent="0.3">
      <c r="A2511" t="s">
        <v>3122</v>
      </c>
    </row>
    <row r="2512" spans="1:1" x14ac:dyDescent="0.3">
      <c r="A2512" t="s">
        <v>3123</v>
      </c>
    </row>
    <row r="2514" spans="1:1" x14ac:dyDescent="0.3">
      <c r="A2514" t="s">
        <v>771</v>
      </c>
    </row>
    <row r="2515" spans="1:1" x14ac:dyDescent="0.3">
      <c r="A2515" t="s">
        <v>3124</v>
      </c>
    </row>
    <row r="2516" spans="1:1" x14ac:dyDescent="0.3">
      <c r="A2516" t="s">
        <v>3124</v>
      </c>
    </row>
    <row r="2517" spans="1:1" x14ac:dyDescent="0.3">
      <c r="A2517" t="s">
        <v>3124</v>
      </c>
    </row>
    <row r="2518" spans="1:1" x14ac:dyDescent="0.3">
      <c r="A2518" t="s">
        <v>3124</v>
      </c>
    </row>
    <row r="2519" spans="1:1" x14ac:dyDescent="0.3">
      <c r="A2519" t="s">
        <v>3124</v>
      </c>
    </row>
    <row r="2521" spans="1:1" x14ac:dyDescent="0.3">
      <c r="A2521" t="s">
        <v>505</v>
      </c>
    </row>
    <row r="2522" spans="1:1" x14ac:dyDescent="0.3">
      <c r="A2522" t="s">
        <v>757</v>
      </c>
    </row>
    <row r="2523" spans="1:1" x14ac:dyDescent="0.3">
      <c r="A2523" t="s">
        <v>3236</v>
      </c>
    </row>
    <row r="2524" spans="1:1" x14ac:dyDescent="0.3">
      <c r="A2524" t="s">
        <v>3237</v>
      </c>
    </row>
    <row r="2525" spans="1:1" x14ac:dyDescent="0.3">
      <c r="A2525" t="s">
        <v>760</v>
      </c>
    </row>
    <row r="2526" spans="1:1" x14ac:dyDescent="0.3">
      <c r="A2526">
        <f>-3.18 -0.003</f>
        <v>-3.1830000000000003</v>
      </c>
    </row>
    <row r="2527" spans="1:1" x14ac:dyDescent="0.3">
      <c r="A2527">
        <f>-3.18 -3.183 -3.186 -3.189 -3.192 -3.195 -3.198 -3.201 -3.204 -3.207 -3.21</f>
        <v>-35.145000000000003</v>
      </c>
    </row>
    <row r="2528" spans="1:1" x14ac:dyDescent="0.3">
      <c r="A2528" t="s">
        <v>846</v>
      </c>
    </row>
    <row r="2529" spans="1:1" x14ac:dyDescent="0.3">
      <c r="A2529">
        <f>-0.685  -0.685  -0.684  -0.682  -0.68  -0.678  -0.675  -0.673  -0.67  -0.668  -0.665</f>
        <v>-7.4450000000000003</v>
      </c>
    </row>
    <row r="2530" spans="1:1" x14ac:dyDescent="0.3">
      <c r="A2530">
        <f>-1.686  -1.686  -1.686  -1.685  -1.686  -1.686  -1.686  -1.686  -1.686  -1.685  -1.684</f>
        <v>-18.542000000000002</v>
      </c>
    </row>
    <row r="2531" spans="1:1" x14ac:dyDescent="0.3">
      <c r="A2531">
        <f>-2.679  -2.679  -2.679  -2.679  -2.679  -2.679  -2.679  -2.679  -2.679  -2.679  -2.679</f>
        <v>-29.468999999999991</v>
      </c>
    </row>
    <row r="2532" spans="1:1" x14ac:dyDescent="0.3">
      <c r="A2532">
        <f>-3.155  -3.154  -3.155  -3.154  -3.153  -3.153  -3.156  -3.158  -3.161  -3.165  -3.168</f>
        <v>-34.731999999999999</v>
      </c>
    </row>
    <row r="2533" spans="1:1" x14ac:dyDescent="0.3">
      <c r="A2533">
        <f>-3.18  -3.183  -3.186  -3.189  -3.192  -3.195  -3.198  -3.201  -3.204  -3.207  -3.21</f>
        <v>-35.145000000000003</v>
      </c>
    </row>
    <row r="2535" spans="1:1" x14ac:dyDescent="0.3">
      <c r="A2535" t="s">
        <v>847</v>
      </c>
    </row>
    <row r="2536" spans="1:1" x14ac:dyDescent="0.3">
      <c r="A2536" t="s">
        <v>3238</v>
      </c>
    </row>
    <row r="2537" spans="1:1" x14ac:dyDescent="0.3">
      <c r="A2537" t="s">
        <v>3276</v>
      </c>
    </row>
    <row r="2538" spans="1:1" x14ac:dyDescent="0.3">
      <c r="A2538" t="s">
        <v>3221</v>
      </c>
    </row>
    <row r="2539" spans="1:1" x14ac:dyDescent="0.3">
      <c r="A2539" t="s">
        <v>3222</v>
      </c>
    </row>
    <row r="2540" spans="1:1" x14ac:dyDescent="0.3">
      <c r="A2540" t="s">
        <v>3127</v>
      </c>
    </row>
    <row r="2542" spans="1:1" x14ac:dyDescent="0.3">
      <c r="A2542" t="s">
        <v>848</v>
      </c>
    </row>
    <row r="2543" spans="1:1" x14ac:dyDescent="0.3">
      <c r="A2543" t="s">
        <v>3242</v>
      </c>
    </row>
    <row r="2544" spans="1:1" x14ac:dyDescent="0.3">
      <c r="A2544" t="s">
        <v>2879</v>
      </c>
    </row>
    <row r="2545" spans="1:1" x14ac:dyDescent="0.3">
      <c r="A2545" t="s">
        <v>3128</v>
      </c>
    </row>
    <row r="2546" spans="1:1" x14ac:dyDescent="0.3">
      <c r="A2546" t="s">
        <v>3129</v>
      </c>
    </row>
    <row r="2547" spans="1:1" x14ac:dyDescent="0.3">
      <c r="A2547" t="s">
        <v>3113</v>
      </c>
    </row>
    <row r="2549" spans="1:1" x14ac:dyDescent="0.3">
      <c r="A2549" t="s">
        <v>771</v>
      </c>
    </row>
    <row r="2550" spans="1:1" x14ac:dyDescent="0.3">
      <c r="A2550" t="s">
        <v>3081</v>
      </c>
    </row>
    <row r="2551" spans="1:1" x14ac:dyDescent="0.3">
      <c r="A2551" t="s">
        <v>3081</v>
      </c>
    </row>
    <row r="2552" spans="1:1" x14ac:dyDescent="0.3">
      <c r="A2552" t="s">
        <v>3081</v>
      </c>
    </row>
    <row r="2553" spans="1:1" x14ac:dyDescent="0.3">
      <c r="A2553" t="s">
        <v>3081</v>
      </c>
    </row>
    <row r="2554" spans="1:1" x14ac:dyDescent="0.3">
      <c r="A2554" t="s">
        <v>3081</v>
      </c>
    </row>
    <row r="2556" spans="1:1" x14ac:dyDescent="0.3">
      <c r="A2556" t="s">
        <v>506</v>
      </c>
    </row>
    <row r="2557" spans="1:1" x14ac:dyDescent="0.3">
      <c r="A2557" t="s">
        <v>757</v>
      </c>
    </row>
    <row r="2558" spans="1:1" x14ac:dyDescent="0.3">
      <c r="A2558" t="s">
        <v>3236</v>
      </c>
    </row>
    <row r="2559" spans="1:1" x14ac:dyDescent="0.3">
      <c r="A2559" t="s">
        <v>3237</v>
      </c>
    </row>
    <row r="2560" spans="1:1" x14ac:dyDescent="0.3">
      <c r="A2560" t="s">
        <v>760</v>
      </c>
    </row>
    <row r="2561" spans="1:1" x14ac:dyDescent="0.3">
      <c r="A2561" t="s">
        <v>785</v>
      </c>
    </row>
    <row r="2562" spans="1:1" x14ac:dyDescent="0.3">
      <c r="A2562">
        <f>-3.18 -3.18 -3.18 -3.18 -3.18 -3.18 -3.18 -3.18 -3.18 -3.18 -3.18</f>
        <v>-34.980000000000004</v>
      </c>
    </row>
    <row r="2563" spans="1:1" x14ac:dyDescent="0.3">
      <c r="A2563" t="s">
        <v>846</v>
      </c>
    </row>
    <row r="2564" spans="1:1" x14ac:dyDescent="0.3">
      <c r="A2564">
        <f>-0.685  -0.685  -0.684  -0.682  -0.68  -0.678  -0.675  -0.673  -0.67  -0.668  -0.665</f>
        <v>-7.4450000000000003</v>
      </c>
    </row>
    <row r="2565" spans="1:1" x14ac:dyDescent="0.3">
      <c r="A2565">
        <f>-1.686  -1.686  -1.686  -1.686  -1.686  -1.686  -1.686  -1.686  -1.685  -1.685  -1.685</f>
        <v>-18.542999999999999</v>
      </c>
    </row>
    <row r="2566" spans="1:1" x14ac:dyDescent="0.3">
      <c r="A2566">
        <f>-2.679  -2.679  -2.679  -2.679  -2.679  -2.679  -2.679  -2.679  -2.679  -2.679  -2.679</f>
        <v>-29.468999999999991</v>
      </c>
    </row>
    <row r="2567" spans="1:1" x14ac:dyDescent="0.3">
      <c r="A2567">
        <f>-3.155  -3.155  -3.155  -3.154  -3.154  -3.154  -3.154  -3.154  -3.154  -3.154  -3.154</f>
        <v>-34.697000000000003</v>
      </c>
    </row>
    <row r="2568" spans="1:1" x14ac:dyDescent="0.3">
      <c r="A2568">
        <f>-3.18  -3.18  -3.18  -3.18  -3.18  -3.18  -3.18  -3.18  -3.18  -3.18  -3.18</f>
        <v>-34.980000000000004</v>
      </c>
    </row>
    <row r="2570" spans="1:1" x14ac:dyDescent="0.3">
      <c r="A2570" t="s">
        <v>847</v>
      </c>
    </row>
    <row r="2571" spans="1:1" x14ac:dyDescent="0.3">
      <c r="A2571" t="s">
        <v>3238</v>
      </c>
    </row>
    <row r="2572" spans="1:1" x14ac:dyDescent="0.3">
      <c r="A2572" t="s">
        <v>3248</v>
      </c>
    </row>
    <row r="2573" spans="1:1" x14ac:dyDescent="0.3">
      <c r="A2573" t="s">
        <v>3277</v>
      </c>
    </row>
    <row r="2574" spans="1:1" x14ac:dyDescent="0.3">
      <c r="A2574" t="s">
        <v>3131</v>
      </c>
    </row>
    <row r="2575" spans="1:1" x14ac:dyDescent="0.3">
      <c r="A2575" t="s">
        <v>3224</v>
      </c>
    </row>
    <row r="2577" spans="1:1" x14ac:dyDescent="0.3">
      <c r="A2577" t="s">
        <v>848</v>
      </c>
    </row>
    <row r="2578" spans="1:1" x14ac:dyDescent="0.3">
      <c r="A2578" t="s">
        <v>3242</v>
      </c>
    </row>
    <row r="2579" spans="1:1" x14ac:dyDescent="0.3">
      <c r="A2579" t="s">
        <v>2879</v>
      </c>
    </row>
    <row r="2580" spans="1:1" x14ac:dyDescent="0.3">
      <c r="A2580" t="s">
        <v>3133</v>
      </c>
    </row>
    <row r="2581" spans="1:1" x14ac:dyDescent="0.3">
      <c r="A2581" t="s">
        <v>2601</v>
      </c>
    </row>
    <row r="2582" spans="1:1" x14ac:dyDescent="0.3">
      <c r="A2582" t="s">
        <v>3035</v>
      </c>
    </row>
    <row r="2584" spans="1:1" x14ac:dyDescent="0.3">
      <c r="A2584" t="s">
        <v>771</v>
      </c>
    </row>
    <row r="2585" spans="1:1" x14ac:dyDescent="0.3">
      <c r="A2585" t="s">
        <v>3036</v>
      </c>
    </row>
    <row r="2586" spans="1:1" x14ac:dyDescent="0.3">
      <c r="A2586" t="s">
        <v>3036</v>
      </c>
    </row>
    <row r="2587" spans="1:1" x14ac:dyDescent="0.3">
      <c r="A2587" t="s">
        <v>3036</v>
      </c>
    </row>
    <row r="2588" spans="1:1" x14ac:dyDescent="0.3">
      <c r="A2588" t="s">
        <v>3036</v>
      </c>
    </row>
    <row r="2589" spans="1:1" x14ac:dyDescent="0.3">
      <c r="A2589" t="s">
        <v>3036</v>
      </c>
    </row>
    <row r="2591" spans="1:1" x14ac:dyDescent="0.3">
      <c r="A2591" t="s">
        <v>507</v>
      </c>
    </row>
    <row r="2592" spans="1:1" x14ac:dyDescent="0.3">
      <c r="A2592" t="s">
        <v>757</v>
      </c>
    </row>
    <row r="2593" spans="1:1" x14ac:dyDescent="0.3">
      <c r="A2593" t="s">
        <v>3236</v>
      </c>
    </row>
    <row r="2594" spans="1:1" x14ac:dyDescent="0.3">
      <c r="A2594" t="s">
        <v>3237</v>
      </c>
    </row>
    <row r="2595" spans="1:1" x14ac:dyDescent="0.3">
      <c r="A2595" t="s">
        <v>760</v>
      </c>
    </row>
    <row r="2596" spans="1:1" x14ac:dyDescent="0.3">
      <c r="A2596" t="s">
        <v>786</v>
      </c>
    </row>
    <row r="2597" spans="1:1" x14ac:dyDescent="0.3">
      <c r="A2597">
        <f>-3.18 -3.177 -3.174 -3.171 -3.168 -3.165 -3.162 -3.159 -3.156 -3.153 -3.15</f>
        <v>-34.814999999999998</v>
      </c>
    </row>
    <row r="2598" spans="1:1" x14ac:dyDescent="0.3">
      <c r="A2598" t="s">
        <v>846</v>
      </c>
    </row>
    <row r="2599" spans="1:1" x14ac:dyDescent="0.3">
      <c r="A2599">
        <f>-0.685  -0.685  -0.684  -0.682  -0.68  -0.678  -0.675  -0.673  -0.67  -0.668  -0.665</f>
        <v>-7.4450000000000003</v>
      </c>
    </row>
    <row r="2600" spans="1:1" x14ac:dyDescent="0.3">
      <c r="A2600">
        <f>-1.686  -1.685  -1.686  -1.686  -1.685  -1.686  -1.686  -1.686  -1.685  -1.685  -1.685</f>
        <v>-18.541</v>
      </c>
    </row>
    <row r="2601" spans="1:1" x14ac:dyDescent="0.3">
      <c r="A2601">
        <f>-2.679  -2.679  -2.678  -2.679  -2.679  -2.679  -2.679  -2.679  -2.679  -2.679  -2.679</f>
        <v>-29.467999999999993</v>
      </c>
    </row>
    <row r="2602" spans="1:1" x14ac:dyDescent="0.3">
      <c r="A2602">
        <f>-3.155  -3.155  -3.154  -3.154  -3.155  -3.155  -3.153  -3.15  -3.147  -3.143  -3.139</f>
        <v>-34.659999999999997</v>
      </c>
    </row>
    <row r="2603" spans="1:1" x14ac:dyDescent="0.3">
      <c r="A2603">
        <f>-3.18  -3.177  -3.174  -3.171  -3.168  -3.165  -3.162  -3.159  -3.156  -3.153  -3.15</f>
        <v>-34.814999999999998</v>
      </c>
    </row>
    <row r="2605" spans="1:1" x14ac:dyDescent="0.3">
      <c r="A2605" t="s">
        <v>847</v>
      </c>
    </row>
    <row r="2606" spans="1:1" x14ac:dyDescent="0.3">
      <c r="A2606" t="s">
        <v>3238</v>
      </c>
    </row>
    <row r="2607" spans="1:1" x14ac:dyDescent="0.3">
      <c r="A2607" t="s">
        <v>3278</v>
      </c>
    </row>
    <row r="2608" spans="1:1" x14ac:dyDescent="0.3">
      <c r="A2608" t="s">
        <v>3225</v>
      </c>
    </row>
    <row r="2609" spans="1:1" x14ac:dyDescent="0.3">
      <c r="A2609" t="s">
        <v>3226</v>
      </c>
    </row>
    <row r="2610" spans="1:1" x14ac:dyDescent="0.3">
      <c r="A2610" t="s">
        <v>3279</v>
      </c>
    </row>
    <row r="2612" spans="1:1" x14ac:dyDescent="0.3">
      <c r="A2612" t="s">
        <v>848</v>
      </c>
    </row>
    <row r="2613" spans="1:1" x14ac:dyDescent="0.3">
      <c r="A2613" t="s">
        <v>3242</v>
      </c>
    </row>
    <row r="2614" spans="1:1" x14ac:dyDescent="0.3">
      <c r="A2614" t="s">
        <v>2879</v>
      </c>
    </row>
    <row r="2615" spans="1:1" x14ac:dyDescent="0.3">
      <c r="A2615" t="s">
        <v>3121</v>
      </c>
    </row>
    <row r="2616" spans="1:1" x14ac:dyDescent="0.3">
      <c r="A2616" t="s">
        <v>3138</v>
      </c>
    </row>
    <row r="2617" spans="1:1" x14ac:dyDescent="0.3">
      <c r="A2617" t="s">
        <v>3123</v>
      </c>
    </row>
    <row r="2619" spans="1:1" x14ac:dyDescent="0.3">
      <c r="A2619" t="s">
        <v>771</v>
      </c>
    </row>
    <row r="2620" spans="1:1" x14ac:dyDescent="0.3">
      <c r="A2620" t="s">
        <v>3124</v>
      </c>
    </row>
    <row r="2621" spans="1:1" x14ac:dyDescent="0.3">
      <c r="A2621" t="s">
        <v>3124</v>
      </c>
    </row>
    <row r="2622" spans="1:1" x14ac:dyDescent="0.3">
      <c r="A2622" t="s">
        <v>3124</v>
      </c>
    </row>
    <row r="2623" spans="1:1" x14ac:dyDescent="0.3">
      <c r="A2623" t="s">
        <v>3124</v>
      </c>
    </row>
    <row r="2624" spans="1:1" x14ac:dyDescent="0.3">
      <c r="A2624" t="s">
        <v>3124</v>
      </c>
    </row>
    <row r="2626" spans="1:1" x14ac:dyDescent="0.3">
      <c r="A2626" t="s">
        <v>508</v>
      </c>
    </row>
    <row r="2627" spans="1:1" x14ac:dyDescent="0.3">
      <c r="A2627" t="s">
        <v>757</v>
      </c>
    </row>
    <row r="2628" spans="1:1" x14ac:dyDescent="0.3">
      <c r="A2628" t="s">
        <v>3236</v>
      </c>
    </row>
    <row r="2629" spans="1:1" x14ac:dyDescent="0.3">
      <c r="A2629" t="s">
        <v>3237</v>
      </c>
    </row>
    <row r="2630" spans="1:1" x14ac:dyDescent="0.3">
      <c r="A2630" t="s">
        <v>760</v>
      </c>
    </row>
    <row r="2631" spans="1:1" x14ac:dyDescent="0.3">
      <c r="A2631">
        <f>-3.17 -0.003</f>
        <v>-3.173</v>
      </c>
    </row>
    <row r="2632" spans="1:1" x14ac:dyDescent="0.3">
      <c r="A2632">
        <f>-3.17 -3.173 -3.176 -3.179 -3.182 -3.185 -3.188 -3.191 -3.194 -3.197 -3.2</f>
        <v>-35.034999999999997</v>
      </c>
    </row>
    <row r="2633" spans="1:1" x14ac:dyDescent="0.3">
      <c r="A2633" t="s">
        <v>846</v>
      </c>
    </row>
    <row r="2634" spans="1:1" x14ac:dyDescent="0.3">
      <c r="A2634">
        <f>-0.685  -0.685  -0.684  -0.682  -0.68  -0.678  -0.675  -0.673  -0.67  -0.668  -0.665</f>
        <v>-7.4450000000000003</v>
      </c>
    </row>
    <row r="2635" spans="1:1" x14ac:dyDescent="0.3">
      <c r="A2635">
        <f>-1.686  -1.686  -1.686  -1.685  -1.686  -1.686  -1.686  -1.686  -1.685  -1.685  -1.685</f>
        <v>-18.541999999999998</v>
      </c>
    </row>
    <row r="2636" spans="1:1" x14ac:dyDescent="0.3">
      <c r="A2636">
        <f>-2.679  -2.679  -2.679  -2.678  -2.679  -2.679  -2.679  -2.679  -2.679  -2.679  -2.679</f>
        <v>-29.467999999999993</v>
      </c>
    </row>
    <row r="2637" spans="1:1" x14ac:dyDescent="0.3">
      <c r="A2637">
        <f>-3.145  -3.145  -3.146  -3.145  -3.144  -3.144  -3.146  -3.149  -3.153  -3.156  -3.159</f>
        <v>-34.631999999999998</v>
      </c>
    </row>
    <row r="2638" spans="1:1" x14ac:dyDescent="0.3">
      <c r="A2638">
        <f>-3.17  -3.173  -3.176  -3.179  -3.182  -3.185  -3.188  -3.191  -3.194  -3.197  -3.2</f>
        <v>-35.034999999999997</v>
      </c>
    </row>
    <row r="2640" spans="1:1" x14ac:dyDescent="0.3">
      <c r="A2640" t="s">
        <v>847</v>
      </c>
    </row>
    <row r="2641" spans="1:1" x14ac:dyDescent="0.3">
      <c r="A2641" t="s">
        <v>3238</v>
      </c>
    </row>
    <row r="2642" spans="1:1" x14ac:dyDescent="0.3">
      <c r="A2642" t="s">
        <v>3253</v>
      </c>
    </row>
    <row r="2643" spans="1:1" x14ac:dyDescent="0.3">
      <c r="A2643" t="s">
        <v>3254</v>
      </c>
    </row>
    <row r="2644" spans="1:1" x14ac:dyDescent="0.3">
      <c r="A2644" t="s">
        <v>3280</v>
      </c>
    </row>
    <row r="2645" spans="1:1" x14ac:dyDescent="0.3">
      <c r="A2645" t="s">
        <v>3229</v>
      </c>
    </row>
    <row r="2647" spans="1:1" x14ac:dyDescent="0.3">
      <c r="A2647" t="s">
        <v>848</v>
      </c>
    </row>
    <row r="2648" spans="1:1" x14ac:dyDescent="0.3">
      <c r="A2648" t="s">
        <v>3242</v>
      </c>
    </row>
    <row r="2649" spans="1:1" x14ac:dyDescent="0.3">
      <c r="A2649" t="s">
        <v>3182</v>
      </c>
    </row>
    <row r="2650" spans="1:1" x14ac:dyDescent="0.3">
      <c r="A2650" t="s">
        <v>3133</v>
      </c>
    </row>
    <row r="2651" spans="1:1" x14ac:dyDescent="0.3">
      <c r="A2651" t="s">
        <v>3143</v>
      </c>
    </row>
    <row r="2652" spans="1:1" x14ac:dyDescent="0.3">
      <c r="A2652" t="s">
        <v>3144</v>
      </c>
    </row>
    <row r="2654" spans="1:1" x14ac:dyDescent="0.3">
      <c r="A2654" t="s">
        <v>771</v>
      </c>
    </row>
    <row r="2655" spans="1:1" x14ac:dyDescent="0.3">
      <c r="A2655" t="s">
        <v>3145</v>
      </c>
    </row>
    <row r="2656" spans="1:1" x14ac:dyDescent="0.3">
      <c r="A2656" t="s">
        <v>3145</v>
      </c>
    </row>
    <row r="2657" spans="1:1" x14ac:dyDescent="0.3">
      <c r="A2657" t="s">
        <v>3145</v>
      </c>
    </row>
    <row r="2658" spans="1:1" x14ac:dyDescent="0.3">
      <c r="A2658" t="s">
        <v>3145</v>
      </c>
    </row>
    <row r="2659" spans="1:1" x14ac:dyDescent="0.3">
      <c r="A2659" t="s">
        <v>3145</v>
      </c>
    </row>
    <row r="2661" spans="1:1" x14ac:dyDescent="0.3">
      <c r="A2661" t="s">
        <v>509</v>
      </c>
    </row>
    <row r="2662" spans="1:1" x14ac:dyDescent="0.3">
      <c r="A2662" t="s">
        <v>757</v>
      </c>
    </row>
    <row r="2663" spans="1:1" x14ac:dyDescent="0.3">
      <c r="A2663" t="s">
        <v>3236</v>
      </c>
    </row>
    <row r="2664" spans="1:1" x14ac:dyDescent="0.3">
      <c r="A2664" t="s">
        <v>3237</v>
      </c>
    </row>
    <row r="2665" spans="1:1" x14ac:dyDescent="0.3">
      <c r="A2665" t="s">
        <v>760</v>
      </c>
    </row>
    <row r="2666" spans="1:1" x14ac:dyDescent="0.3">
      <c r="A2666" t="s">
        <v>787</v>
      </c>
    </row>
    <row r="2667" spans="1:1" x14ac:dyDescent="0.3">
      <c r="A2667">
        <f>-3.17 -3.17 -3.17 -3.17 -3.17 -3.17 -3.17 -3.17 -3.17 -3.17 -3.17</f>
        <v>-34.870000000000005</v>
      </c>
    </row>
    <row r="2668" spans="1:1" x14ac:dyDescent="0.3">
      <c r="A2668" t="s">
        <v>846</v>
      </c>
    </row>
    <row r="2669" spans="1:1" x14ac:dyDescent="0.3">
      <c r="A2669">
        <f>-0.685  -0.685  -0.684  -0.682  -0.68  -0.678  -0.675  -0.673  -0.67  -0.668  -0.665</f>
        <v>-7.4450000000000003</v>
      </c>
    </row>
    <row r="2670" spans="1:1" x14ac:dyDescent="0.3">
      <c r="A2670">
        <f>-1.686  -1.686  -1.686  -1.686  -1.686  -1.686  -1.686  -1.686  -1.685  -1.685  -1.685</f>
        <v>-18.542999999999999</v>
      </c>
    </row>
    <row r="2671" spans="1:1" x14ac:dyDescent="0.3">
      <c r="A2671">
        <f>-2.679  -2.679  -2.678  -2.679  -2.679  -2.679  -2.679  -2.679  -2.679  -2.679  -2.679</f>
        <v>-29.467999999999993</v>
      </c>
    </row>
    <row r="2672" spans="1:1" x14ac:dyDescent="0.3">
      <c r="A2672">
        <f>-3.145  -3.146  -3.146  -3.145  -3.145  -3.145  -3.145  -3.145  -3.145  -3.145  -3.145</f>
        <v>-34.597000000000001</v>
      </c>
    </row>
    <row r="2673" spans="1:1" x14ac:dyDescent="0.3">
      <c r="A2673">
        <f>-3.17  -3.17  -3.17  -3.17  -3.17  -3.17  -3.17  -3.17  -3.17  -3.17  -3.17</f>
        <v>-34.870000000000005</v>
      </c>
    </row>
    <row r="2675" spans="1:1" x14ac:dyDescent="0.3">
      <c r="A2675" t="s">
        <v>847</v>
      </c>
    </row>
    <row r="2676" spans="1:1" x14ac:dyDescent="0.3">
      <c r="A2676" t="s">
        <v>3238</v>
      </c>
    </row>
    <row r="2677" spans="1:1" x14ac:dyDescent="0.3">
      <c r="A2677" t="s">
        <v>3239</v>
      </c>
    </row>
    <row r="2678" spans="1:1" x14ac:dyDescent="0.3">
      <c r="A2678" t="s">
        <v>3199</v>
      </c>
    </row>
    <row r="2679" spans="1:1" x14ac:dyDescent="0.3">
      <c r="A2679" t="s">
        <v>3148</v>
      </c>
    </row>
    <row r="2680" spans="1:1" x14ac:dyDescent="0.3">
      <c r="A2680" t="s">
        <v>3230</v>
      </c>
    </row>
    <row r="2682" spans="1:1" x14ac:dyDescent="0.3">
      <c r="A2682" t="s">
        <v>848</v>
      </c>
    </row>
    <row r="2683" spans="1:1" x14ac:dyDescent="0.3">
      <c r="A2683" t="s">
        <v>3242</v>
      </c>
    </row>
    <row r="2684" spans="1:1" x14ac:dyDescent="0.3">
      <c r="A2684" t="s">
        <v>2879</v>
      </c>
    </row>
    <row r="2685" spans="1:1" x14ac:dyDescent="0.3">
      <c r="A2685" t="s">
        <v>3133</v>
      </c>
    </row>
    <row r="2686" spans="1:1" x14ac:dyDescent="0.3">
      <c r="A2686" t="s">
        <v>3150</v>
      </c>
    </row>
    <row r="2687" spans="1:1" x14ac:dyDescent="0.3">
      <c r="A2687" t="s">
        <v>3151</v>
      </c>
    </row>
    <row r="2689" spans="1:1" x14ac:dyDescent="0.3">
      <c r="A2689" t="s">
        <v>771</v>
      </c>
    </row>
    <row r="2690" spans="1:1" x14ac:dyDescent="0.3">
      <c r="A2690" t="s">
        <v>3036</v>
      </c>
    </row>
    <row r="2691" spans="1:1" x14ac:dyDescent="0.3">
      <c r="A2691" t="s">
        <v>3036</v>
      </c>
    </row>
    <row r="2692" spans="1:1" x14ac:dyDescent="0.3">
      <c r="A2692" t="s">
        <v>3036</v>
      </c>
    </row>
    <row r="2693" spans="1:1" x14ac:dyDescent="0.3">
      <c r="A2693" t="s">
        <v>3036</v>
      </c>
    </row>
    <row r="2694" spans="1:1" x14ac:dyDescent="0.3">
      <c r="A2694" t="s">
        <v>3036</v>
      </c>
    </row>
    <row r="2696" spans="1:1" x14ac:dyDescent="0.3">
      <c r="A2696" t="s">
        <v>510</v>
      </c>
    </row>
    <row r="2697" spans="1:1" x14ac:dyDescent="0.3">
      <c r="A2697" t="s">
        <v>757</v>
      </c>
    </row>
    <row r="2698" spans="1:1" x14ac:dyDescent="0.3">
      <c r="A2698" t="s">
        <v>3236</v>
      </c>
    </row>
    <row r="2699" spans="1:1" x14ac:dyDescent="0.3">
      <c r="A2699" t="s">
        <v>3237</v>
      </c>
    </row>
    <row r="2700" spans="1:1" x14ac:dyDescent="0.3">
      <c r="A2700" t="s">
        <v>760</v>
      </c>
    </row>
    <row r="2701" spans="1:1" x14ac:dyDescent="0.3">
      <c r="A2701" t="s">
        <v>788</v>
      </c>
    </row>
    <row r="2702" spans="1:1" x14ac:dyDescent="0.3">
      <c r="A2702">
        <f>-3.17 -3.167 -3.164 -3.161 -3.158 -3.155 -3.152 -3.149 -3.146 -3.143 -3.14</f>
        <v>-34.704999999999998</v>
      </c>
    </row>
    <row r="2703" spans="1:1" x14ac:dyDescent="0.3">
      <c r="A2703" t="s">
        <v>846</v>
      </c>
    </row>
    <row r="2704" spans="1:1" x14ac:dyDescent="0.3">
      <c r="A2704">
        <f>-0.685  -0.685  -0.684  -0.682  -0.68  -0.678  -0.675  -0.673  -0.67  -0.668  -0.665</f>
        <v>-7.4450000000000003</v>
      </c>
    </row>
    <row r="2705" spans="1:1" x14ac:dyDescent="0.3">
      <c r="A2705">
        <f>-1.686  -1.685  -1.686  -1.686  -1.685  -1.686  -1.686  -1.686  -1.685  -1.685  -1.685</f>
        <v>-18.541</v>
      </c>
    </row>
    <row r="2706" spans="1:1" x14ac:dyDescent="0.3">
      <c r="A2706">
        <f>-2.679  -2.679  -2.678  -2.679  -2.679  -2.679  -2.679  -2.679  -2.679  -2.679  -2.679</f>
        <v>-29.467999999999993</v>
      </c>
    </row>
    <row r="2707" spans="1:1" x14ac:dyDescent="0.3">
      <c r="A2707">
        <f>-3.145  -3.146  -3.145  -3.145  -3.146  -3.145  -3.143  -3.141  -3.137  -3.134  -3.13</f>
        <v>-34.557000000000002</v>
      </c>
    </row>
    <row r="2708" spans="1:1" x14ac:dyDescent="0.3">
      <c r="A2708">
        <f>-3.17  -3.167  -3.164  -3.161  -3.158  -3.155  -3.152  -3.149  -3.146  -3.143  -3.14</f>
        <v>-34.704999999999998</v>
      </c>
    </row>
    <row r="2710" spans="1:1" x14ac:dyDescent="0.3">
      <c r="A2710" t="s">
        <v>847</v>
      </c>
    </row>
    <row r="2711" spans="1:1" x14ac:dyDescent="0.3">
      <c r="A2711" t="s">
        <v>3238</v>
      </c>
    </row>
    <row r="2712" spans="1:1" x14ac:dyDescent="0.3">
      <c r="A2712" t="s">
        <v>3281</v>
      </c>
    </row>
    <row r="2713" spans="1:1" x14ac:dyDescent="0.3">
      <c r="A2713" t="s">
        <v>3153</v>
      </c>
    </row>
    <row r="2714" spans="1:1" x14ac:dyDescent="0.3">
      <c r="A2714" t="s">
        <v>3282</v>
      </c>
    </row>
    <row r="2715" spans="1:1" x14ac:dyDescent="0.3">
      <c r="A2715" t="s">
        <v>3155</v>
      </c>
    </row>
    <row r="2717" spans="1:1" x14ac:dyDescent="0.3">
      <c r="A2717" t="s">
        <v>848</v>
      </c>
    </row>
    <row r="2718" spans="1:1" x14ac:dyDescent="0.3">
      <c r="A2718" t="s">
        <v>3242</v>
      </c>
    </row>
    <row r="2719" spans="1:1" x14ac:dyDescent="0.3">
      <c r="A2719" t="s">
        <v>2879</v>
      </c>
    </row>
    <row r="2720" spans="1:1" x14ac:dyDescent="0.3">
      <c r="A2720" t="s">
        <v>3133</v>
      </c>
    </row>
    <row r="2721" spans="1:1" x14ac:dyDescent="0.3">
      <c r="A2721" t="s">
        <v>3156</v>
      </c>
    </row>
    <row r="2722" spans="1:1" x14ac:dyDescent="0.3">
      <c r="A2722" t="s">
        <v>3157</v>
      </c>
    </row>
    <row r="2724" spans="1:1" x14ac:dyDescent="0.3">
      <c r="A2724" t="s">
        <v>771</v>
      </c>
    </row>
    <row r="2725" spans="1:1" x14ac:dyDescent="0.3">
      <c r="A2725" t="s">
        <v>3124</v>
      </c>
    </row>
    <row r="2726" spans="1:1" x14ac:dyDescent="0.3">
      <c r="A2726" t="s">
        <v>3124</v>
      </c>
    </row>
    <row r="2727" spans="1:1" x14ac:dyDescent="0.3">
      <c r="A2727" t="s">
        <v>3124</v>
      </c>
    </row>
    <row r="2728" spans="1:1" x14ac:dyDescent="0.3">
      <c r="A2728" t="s">
        <v>3124</v>
      </c>
    </row>
    <row r="2729" spans="1:1" x14ac:dyDescent="0.3">
      <c r="A2729" t="s">
        <v>3124</v>
      </c>
    </row>
    <row r="2731" spans="1:1" x14ac:dyDescent="0.3">
      <c r="A2731" t="s">
        <v>511</v>
      </c>
    </row>
    <row r="2732" spans="1:1" x14ac:dyDescent="0.3">
      <c r="A2732" t="s">
        <v>757</v>
      </c>
    </row>
    <row r="2733" spans="1:1" x14ac:dyDescent="0.3">
      <c r="A2733" t="s">
        <v>3236</v>
      </c>
    </row>
    <row r="2734" spans="1:1" x14ac:dyDescent="0.3">
      <c r="A2734" t="s">
        <v>3237</v>
      </c>
    </row>
    <row r="2735" spans="1:1" x14ac:dyDescent="0.3">
      <c r="A2735" t="s">
        <v>760</v>
      </c>
    </row>
    <row r="2736" spans="1:1" x14ac:dyDescent="0.3">
      <c r="A2736">
        <f>-3.16 -0.003</f>
        <v>-3.1630000000000003</v>
      </c>
    </row>
    <row r="2737" spans="1:1" x14ac:dyDescent="0.3">
      <c r="A2737">
        <f>-3.16 -3.163 -3.166 -3.169 -3.172 -3.175 -3.178 -3.181 -3.184 -3.187 -3.19</f>
        <v>-34.925000000000004</v>
      </c>
    </row>
    <row r="2738" spans="1:1" x14ac:dyDescent="0.3">
      <c r="A2738" t="s">
        <v>846</v>
      </c>
    </row>
    <row r="2739" spans="1:1" x14ac:dyDescent="0.3">
      <c r="A2739">
        <f>-0.685  -0.685  -0.684  -0.682  -0.68  -0.678  -0.675  -0.673  -0.67  -0.668  -0.665</f>
        <v>-7.4450000000000003</v>
      </c>
    </row>
    <row r="2740" spans="1:1" x14ac:dyDescent="0.3">
      <c r="A2740">
        <f>-1.686  -1.686  -1.686  -1.685  -1.686  -1.686  -1.686  -1.686  -1.686  -1.685  -1.684</f>
        <v>-18.542000000000002</v>
      </c>
    </row>
    <row r="2741" spans="1:1" x14ac:dyDescent="0.3">
      <c r="A2741">
        <f>-2.678  -2.678  -2.678  -2.678  -2.678  -2.679  -2.678  -2.678  -2.679  -2.679  -2.679</f>
        <v>-29.461999999999996</v>
      </c>
    </row>
    <row r="2742" spans="1:1" x14ac:dyDescent="0.3">
      <c r="A2742">
        <f>-3.136  -3.136  -3.137  -3.136  -3.134  -3.135  -3.137  -3.14  -3.143  -3.146  -3.15</f>
        <v>-34.53</v>
      </c>
    </row>
    <row r="2743" spans="1:1" x14ac:dyDescent="0.3">
      <c r="A2743">
        <f>-3.16  -3.163  -3.166  -3.169  -3.172  -3.175  -3.178  -3.181  -3.184  -3.187  -3.19</f>
        <v>-34.925000000000004</v>
      </c>
    </row>
    <row r="2745" spans="1:1" x14ac:dyDescent="0.3">
      <c r="A2745" t="s">
        <v>847</v>
      </c>
    </row>
    <row r="2746" spans="1:1" x14ac:dyDescent="0.3">
      <c r="A2746" t="s">
        <v>3238</v>
      </c>
    </row>
    <row r="2747" spans="1:1" x14ac:dyDescent="0.3">
      <c r="A2747" t="s">
        <v>3239</v>
      </c>
    </row>
    <row r="2748" spans="1:1" x14ac:dyDescent="0.3">
      <c r="A2748" t="s">
        <v>3158</v>
      </c>
    </row>
    <row r="2749" spans="1:1" x14ac:dyDescent="0.3">
      <c r="A2749" t="s">
        <v>3283</v>
      </c>
    </row>
    <row r="2750" spans="1:1" x14ac:dyDescent="0.3">
      <c r="A2750" t="s">
        <v>3232</v>
      </c>
    </row>
    <row r="2752" spans="1:1" x14ac:dyDescent="0.3">
      <c r="A2752" t="s">
        <v>848</v>
      </c>
    </row>
    <row r="2753" spans="1:1" x14ac:dyDescent="0.3">
      <c r="A2753" t="s">
        <v>3242</v>
      </c>
    </row>
    <row r="2754" spans="1:1" x14ac:dyDescent="0.3">
      <c r="A2754" t="s">
        <v>2879</v>
      </c>
    </row>
    <row r="2755" spans="1:1" x14ac:dyDescent="0.3">
      <c r="A2755" t="s">
        <v>3161</v>
      </c>
    </row>
    <row r="2756" spans="1:1" x14ac:dyDescent="0.3">
      <c r="A2756" t="s">
        <v>3162</v>
      </c>
    </row>
    <row r="2757" spans="1:1" x14ac:dyDescent="0.3">
      <c r="A2757" t="s">
        <v>3163</v>
      </c>
    </row>
    <row r="2759" spans="1:1" x14ac:dyDescent="0.3">
      <c r="A2759" t="s">
        <v>771</v>
      </c>
    </row>
    <row r="2760" spans="1:1" x14ac:dyDescent="0.3">
      <c r="A2760" t="s">
        <v>3145</v>
      </c>
    </row>
    <row r="2761" spans="1:1" x14ac:dyDescent="0.3">
      <c r="A2761" t="s">
        <v>3145</v>
      </c>
    </row>
    <row r="2762" spans="1:1" x14ac:dyDescent="0.3">
      <c r="A2762" t="s">
        <v>3145</v>
      </c>
    </row>
    <row r="2763" spans="1:1" x14ac:dyDescent="0.3">
      <c r="A2763" t="s">
        <v>3145</v>
      </c>
    </row>
    <row r="2764" spans="1:1" x14ac:dyDescent="0.3">
      <c r="A2764" t="s">
        <v>3145</v>
      </c>
    </row>
    <row r="2766" spans="1:1" x14ac:dyDescent="0.3">
      <c r="A2766" t="s">
        <v>512</v>
      </c>
    </row>
    <row r="2767" spans="1:1" x14ac:dyDescent="0.3">
      <c r="A2767" t="s">
        <v>757</v>
      </c>
    </row>
    <row r="2768" spans="1:1" x14ac:dyDescent="0.3">
      <c r="A2768" t="s">
        <v>3236</v>
      </c>
    </row>
    <row r="2769" spans="1:1" x14ac:dyDescent="0.3">
      <c r="A2769" t="s">
        <v>3237</v>
      </c>
    </row>
    <row r="2770" spans="1:1" x14ac:dyDescent="0.3">
      <c r="A2770" t="s">
        <v>760</v>
      </c>
    </row>
    <row r="2771" spans="1:1" x14ac:dyDescent="0.3">
      <c r="A2771" t="s">
        <v>789</v>
      </c>
    </row>
    <row r="2772" spans="1:1" x14ac:dyDescent="0.3">
      <c r="A2772">
        <f>-3.16 -3.16 -3.16 -3.16 -3.16 -3.16 -3.16 -3.16 -3.16 -3.16 -3.16</f>
        <v>-34.760000000000005</v>
      </c>
    </row>
    <row r="2773" spans="1:1" x14ac:dyDescent="0.3">
      <c r="A2773" t="s">
        <v>846</v>
      </c>
    </row>
    <row r="2774" spans="1:1" x14ac:dyDescent="0.3">
      <c r="A2774">
        <f>-0.685  -0.685  -0.684  -0.682  -0.68  -0.678  -0.675  -0.673  -0.67  -0.668  -0.665</f>
        <v>-7.4450000000000003</v>
      </c>
    </row>
    <row r="2775" spans="1:1" x14ac:dyDescent="0.3">
      <c r="A2775">
        <f>-1.686  -1.686  -1.686  -1.686  -1.686  -1.686  -1.686  -1.686  -1.685  -1.685  -1.685</f>
        <v>-18.542999999999999</v>
      </c>
    </row>
    <row r="2776" spans="1:1" x14ac:dyDescent="0.3">
      <c r="A2776">
        <f>-2.678  -2.678  -2.678  -2.678  -2.678  -2.679  -2.678  -2.679  -2.678  -2.678  -2.679</f>
        <v>-29.460999999999999</v>
      </c>
    </row>
    <row r="2777" spans="1:1" x14ac:dyDescent="0.3">
      <c r="A2777">
        <f>-3.136  -3.136  -3.136  -3.136  -3.135  -3.135  -3.135  -3.135  -3.136  -3.136  -3.135</f>
        <v>-34.490999999999993</v>
      </c>
    </row>
    <row r="2778" spans="1:1" x14ac:dyDescent="0.3">
      <c r="A2778">
        <f>-3.16  -3.16  -3.16  -3.16  -3.16  -3.16  -3.16  -3.16  -3.16  -3.16  -3.16</f>
        <v>-34.760000000000005</v>
      </c>
    </row>
    <row r="2780" spans="1:1" x14ac:dyDescent="0.3">
      <c r="A2780" t="s">
        <v>847</v>
      </c>
    </row>
    <row r="2781" spans="1:1" x14ac:dyDescent="0.3">
      <c r="A2781" t="s">
        <v>3238</v>
      </c>
    </row>
    <row r="2782" spans="1:1" x14ac:dyDescent="0.3">
      <c r="A2782" t="s">
        <v>3248</v>
      </c>
    </row>
    <row r="2783" spans="1:1" x14ac:dyDescent="0.3">
      <c r="A2783" t="s">
        <v>3223</v>
      </c>
    </row>
    <row r="2784" spans="1:1" x14ac:dyDescent="0.3">
      <c r="A2784" t="s">
        <v>3165</v>
      </c>
    </row>
    <row r="2785" spans="1:1" x14ac:dyDescent="0.3">
      <c r="A2785" t="s">
        <v>3166</v>
      </c>
    </row>
    <row r="2787" spans="1:1" x14ac:dyDescent="0.3">
      <c r="A2787" t="s">
        <v>848</v>
      </c>
    </row>
    <row r="2788" spans="1:1" x14ac:dyDescent="0.3">
      <c r="A2788" t="s">
        <v>3242</v>
      </c>
    </row>
    <row r="2789" spans="1:1" x14ac:dyDescent="0.3">
      <c r="A2789" t="s">
        <v>2879</v>
      </c>
    </row>
    <row r="2790" spans="1:1" x14ac:dyDescent="0.3">
      <c r="A2790" t="s">
        <v>3161</v>
      </c>
    </row>
    <row r="2791" spans="1:1" x14ac:dyDescent="0.3">
      <c r="A2791" t="s">
        <v>3167</v>
      </c>
    </row>
    <row r="2792" spans="1:1" x14ac:dyDescent="0.3">
      <c r="A2792" t="s">
        <v>3168</v>
      </c>
    </row>
    <row r="2794" spans="1:1" x14ac:dyDescent="0.3">
      <c r="A2794" t="s">
        <v>771</v>
      </c>
    </row>
    <row r="2795" spans="1:1" x14ac:dyDescent="0.3">
      <c r="A2795" t="s">
        <v>3036</v>
      </c>
    </row>
    <row r="2796" spans="1:1" x14ac:dyDescent="0.3">
      <c r="A2796" t="s">
        <v>3036</v>
      </c>
    </row>
    <row r="2797" spans="1:1" x14ac:dyDescent="0.3">
      <c r="A2797" t="s">
        <v>3036</v>
      </c>
    </row>
    <row r="2798" spans="1:1" x14ac:dyDescent="0.3">
      <c r="A2798" t="s">
        <v>3036</v>
      </c>
    </row>
    <row r="2799" spans="1:1" x14ac:dyDescent="0.3">
      <c r="A2799" t="s">
        <v>3036</v>
      </c>
    </row>
    <row r="2801" spans="1:1" x14ac:dyDescent="0.3">
      <c r="A2801" t="s">
        <v>513</v>
      </c>
    </row>
    <row r="2802" spans="1:1" x14ac:dyDescent="0.3">
      <c r="A2802" t="s">
        <v>757</v>
      </c>
    </row>
    <row r="2803" spans="1:1" x14ac:dyDescent="0.3">
      <c r="A2803" t="s">
        <v>3236</v>
      </c>
    </row>
    <row r="2804" spans="1:1" x14ac:dyDescent="0.3">
      <c r="A2804" t="s">
        <v>3237</v>
      </c>
    </row>
    <row r="2805" spans="1:1" x14ac:dyDescent="0.3">
      <c r="A2805" t="s">
        <v>760</v>
      </c>
    </row>
    <row r="2806" spans="1:1" x14ac:dyDescent="0.3">
      <c r="A2806" t="s">
        <v>790</v>
      </c>
    </row>
    <row r="2807" spans="1:1" x14ac:dyDescent="0.3">
      <c r="A2807">
        <f>-3.16 -3.157 -3.154 -3.151 -3.148 -3.145 -3.142 -3.139 -3.136 -3.133 -3.13</f>
        <v>-34.594999999999999</v>
      </c>
    </row>
    <row r="2808" spans="1:1" x14ac:dyDescent="0.3">
      <c r="A2808" t="s">
        <v>846</v>
      </c>
    </row>
    <row r="2809" spans="1:1" x14ac:dyDescent="0.3">
      <c r="A2809">
        <f>-0.685  -0.685  -0.684  -0.682  -0.68  -0.678  -0.675  -0.673  -0.67  -0.668  -0.665</f>
        <v>-7.4450000000000003</v>
      </c>
    </row>
    <row r="2810" spans="1:1" x14ac:dyDescent="0.3">
      <c r="A2810">
        <f>-1.686  -1.685  -1.686  -1.686  -1.685  -1.686  -1.686  -1.686  -1.685  -1.685  -1.685</f>
        <v>-18.541</v>
      </c>
    </row>
    <row r="2811" spans="1:1" x14ac:dyDescent="0.3">
      <c r="A2811">
        <f>-2.678  -2.678  -2.678  -2.679  -2.678  -2.678  -2.679  -2.679  -2.679  -2.678  -2.678</f>
        <v>-29.461999999999996</v>
      </c>
    </row>
    <row r="2812" spans="1:1" x14ac:dyDescent="0.3">
      <c r="A2812">
        <f>-3.136  -3.137  -3.136  -3.136  -3.137  -3.136  -3.134  -3.131  -3.128  -3.124  -3.12</f>
        <v>-34.454999999999998</v>
      </c>
    </row>
    <row r="2813" spans="1:1" x14ac:dyDescent="0.3">
      <c r="A2813">
        <f>-3.16  -3.157  -3.154  -3.151  -3.148  -3.145  -3.142  -3.139  -3.136  -3.133  -3.13</f>
        <v>-34.594999999999999</v>
      </c>
    </row>
    <row r="2815" spans="1:1" x14ac:dyDescent="0.3">
      <c r="A2815" t="s">
        <v>847</v>
      </c>
    </row>
    <row r="2816" spans="1:1" x14ac:dyDescent="0.3">
      <c r="A2816" t="s">
        <v>3238</v>
      </c>
    </row>
    <row r="2817" spans="1:1" x14ac:dyDescent="0.3">
      <c r="A2817" t="s">
        <v>3281</v>
      </c>
    </row>
    <row r="2818" spans="1:1" x14ac:dyDescent="0.3">
      <c r="A2818" t="s">
        <v>3284</v>
      </c>
    </row>
    <row r="2819" spans="1:1" x14ac:dyDescent="0.3">
      <c r="A2819" t="s">
        <v>3285</v>
      </c>
    </row>
    <row r="2820" spans="1:1" x14ac:dyDescent="0.3">
      <c r="A2820" t="s">
        <v>3286</v>
      </c>
    </row>
    <row r="2822" spans="1:1" x14ac:dyDescent="0.3">
      <c r="A2822" t="s">
        <v>848</v>
      </c>
    </row>
    <row r="2823" spans="1:1" x14ac:dyDescent="0.3">
      <c r="A2823" t="s">
        <v>3242</v>
      </c>
    </row>
    <row r="2824" spans="1:1" x14ac:dyDescent="0.3">
      <c r="A2824" t="s">
        <v>2879</v>
      </c>
    </row>
    <row r="2825" spans="1:1" x14ac:dyDescent="0.3">
      <c r="A2825" t="s">
        <v>3161</v>
      </c>
    </row>
    <row r="2826" spans="1:1" x14ac:dyDescent="0.3">
      <c r="A2826" t="s">
        <v>3173</v>
      </c>
    </row>
    <row r="2827" spans="1:1" x14ac:dyDescent="0.3">
      <c r="A2827" t="s">
        <v>3157</v>
      </c>
    </row>
    <row r="2829" spans="1:1" x14ac:dyDescent="0.3">
      <c r="A2829" t="s">
        <v>771</v>
      </c>
    </row>
    <row r="2830" spans="1:1" x14ac:dyDescent="0.3">
      <c r="A2830" t="s">
        <v>3175</v>
      </c>
    </row>
    <row r="2831" spans="1:1" x14ac:dyDescent="0.3">
      <c r="A2831" t="s">
        <v>3175</v>
      </c>
    </row>
    <row r="2832" spans="1:1" x14ac:dyDescent="0.3">
      <c r="A2832" t="s">
        <v>3175</v>
      </c>
    </row>
    <row r="2833" spans="1:1" x14ac:dyDescent="0.3">
      <c r="A2833" t="s">
        <v>3175</v>
      </c>
    </row>
    <row r="2834" spans="1:1" x14ac:dyDescent="0.3">
      <c r="A2834" t="s">
        <v>3175</v>
      </c>
    </row>
    <row r="2836" spans="1:1" x14ac:dyDescent="0.3">
      <c r="A2836" t="s">
        <v>514</v>
      </c>
    </row>
    <row r="2837" spans="1:1" x14ac:dyDescent="0.3">
      <c r="A2837" t="s">
        <v>757</v>
      </c>
    </row>
    <row r="2838" spans="1:1" x14ac:dyDescent="0.3">
      <c r="A2838" t="s">
        <v>3287</v>
      </c>
    </row>
    <row r="2839" spans="1:1" x14ac:dyDescent="0.3">
      <c r="A2839" t="s">
        <v>3288</v>
      </c>
    </row>
    <row r="2840" spans="1:1" x14ac:dyDescent="0.3">
      <c r="A2840" t="s">
        <v>760</v>
      </c>
    </row>
    <row r="2841" spans="1:1" x14ac:dyDescent="0.3">
      <c r="A2841">
        <f>-3.24 -0.003</f>
        <v>-3.2430000000000003</v>
      </c>
    </row>
    <row r="2842" spans="1:1" x14ac:dyDescent="0.3">
      <c r="A2842">
        <f>-3.24 -3.243 -3.246 -3.249 -3.252 -3.255 -3.258 -3.261 -3.264 -3.267 -3.27</f>
        <v>-35.805</v>
      </c>
    </row>
    <row r="2843" spans="1:1" x14ac:dyDescent="0.3">
      <c r="A2843" t="s">
        <v>846</v>
      </c>
    </row>
    <row r="2844" spans="1:1" x14ac:dyDescent="0.3">
      <c r="A2844">
        <f>-0.634  -0.638  -0.64  -0.643  -0.645  -0.647  -0.649  -0.651  -0.653  -0.655  -0.657</f>
        <v>-7.1119999999999992</v>
      </c>
    </row>
    <row r="2845" spans="1:1" x14ac:dyDescent="0.3">
      <c r="A2845">
        <f>-1.634  -1.634  -1.634  -1.634  -1.634  -1.634  -1.634  -1.635  -1.636  -1.636  -1.637</f>
        <v>-17.981999999999999</v>
      </c>
    </row>
    <row r="2846" spans="1:1" x14ac:dyDescent="0.3">
      <c r="A2846">
        <f>-2.63  -2.63  -2.631  -2.631  -2.631  -2.632  -2.631  -2.632  -2.632  -2.632  -2.632</f>
        <v>-28.944000000000006</v>
      </c>
    </row>
    <row r="2847" spans="1:1" x14ac:dyDescent="0.3">
      <c r="A2847">
        <f>-3.2  -3.2  -3.201  -3.2  -3.198  -3.198  -3.199  -3.202  -3.204  -3.207  -3.21</f>
        <v>-35.219000000000001</v>
      </c>
    </row>
    <row r="2848" spans="1:1" x14ac:dyDescent="0.3">
      <c r="A2848">
        <f>-3.24  -3.243  -3.246  -3.249  -3.252  -3.255  -3.258  -3.261  -3.264  -3.267  -3.27</f>
        <v>-35.805</v>
      </c>
    </row>
    <row r="2850" spans="1:1" x14ac:dyDescent="0.3">
      <c r="A2850" t="s">
        <v>847</v>
      </c>
    </row>
    <row r="2851" spans="1:1" x14ac:dyDescent="0.3">
      <c r="A2851" t="s">
        <v>3289</v>
      </c>
    </row>
    <row r="2852" spans="1:1" x14ac:dyDescent="0.3">
      <c r="A2852" t="s">
        <v>3290</v>
      </c>
    </row>
    <row r="2853" spans="1:1" x14ac:dyDescent="0.3">
      <c r="A2853" t="s">
        <v>3291</v>
      </c>
    </row>
    <row r="2854" spans="1:1" x14ac:dyDescent="0.3">
      <c r="A2854" t="s">
        <v>3292</v>
      </c>
    </row>
    <row r="2855" spans="1:1" x14ac:dyDescent="0.3">
      <c r="A2855" t="s">
        <v>3293</v>
      </c>
    </row>
    <row r="2857" spans="1:1" x14ac:dyDescent="0.3">
      <c r="A2857" t="s">
        <v>848</v>
      </c>
    </row>
    <row r="2858" spans="1:1" x14ac:dyDescent="0.3">
      <c r="A2858" t="s">
        <v>3294</v>
      </c>
    </row>
    <row r="2859" spans="1:1" x14ac:dyDescent="0.3">
      <c r="A2859" t="s">
        <v>3295</v>
      </c>
    </row>
    <row r="2860" spans="1:1" x14ac:dyDescent="0.3">
      <c r="A2860" t="s">
        <v>3296</v>
      </c>
    </row>
    <row r="2861" spans="1:1" x14ac:dyDescent="0.3">
      <c r="A2861" t="s">
        <v>982</v>
      </c>
    </row>
    <row r="2862" spans="1:1" x14ac:dyDescent="0.3">
      <c r="A2862" t="s">
        <v>1030</v>
      </c>
    </row>
    <row r="2864" spans="1:1" x14ac:dyDescent="0.3">
      <c r="A2864" t="s">
        <v>771</v>
      </c>
    </row>
    <row r="2865" spans="1:1" x14ac:dyDescent="0.3">
      <c r="A2865" t="s">
        <v>967</v>
      </c>
    </row>
    <row r="2866" spans="1:1" x14ac:dyDescent="0.3">
      <c r="A2866" t="s">
        <v>967</v>
      </c>
    </row>
    <row r="2867" spans="1:1" x14ac:dyDescent="0.3">
      <c r="A2867" t="s">
        <v>967</v>
      </c>
    </row>
    <row r="2868" spans="1:1" x14ac:dyDescent="0.3">
      <c r="A2868" t="s">
        <v>967</v>
      </c>
    </row>
    <row r="2869" spans="1:1" x14ac:dyDescent="0.3">
      <c r="A2869" t="s">
        <v>967</v>
      </c>
    </row>
    <row r="2871" spans="1:1" x14ac:dyDescent="0.3">
      <c r="A2871" t="s">
        <v>515</v>
      </c>
    </row>
    <row r="2872" spans="1:1" x14ac:dyDescent="0.3">
      <c r="A2872" t="s">
        <v>757</v>
      </c>
    </row>
    <row r="2873" spans="1:1" x14ac:dyDescent="0.3">
      <c r="A2873" t="s">
        <v>3287</v>
      </c>
    </row>
    <row r="2874" spans="1:1" x14ac:dyDescent="0.3">
      <c r="A2874" t="s">
        <v>3288</v>
      </c>
    </row>
    <row r="2875" spans="1:1" x14ac:dyDescent="0.3">
      <c r="A2875" t="s">
        <v>760</v>
      </c>
    </row>
    <row r="2876" spans="1:1" x14ac:dyDescent="0.3">
      <c r="A2876" t="s">
        <v>773</v>
      </c>
    </row>
    <row r="2877" spans="1:1" x14ac:dyDescent="0.3">
      <c r="A2877">
        <f>-3.24 -3.24 -3.24 -3.24 -3.24 -3.24 -3.24 -3.24 -3.24 -3.24 -3.24</f>
        <v>-35.640000000000015</v>
      </c>
    </row>
    <row r="2878" spans="1:1" x14ac:dyDescent="0.3">
      <c r="A2878" t="s">
        <v>846</v>
      </c>
    </row>
    <row r="2879" spans="1:1" x14ac:dyDescent="0.3">
      <c r="A2879">
        <f>-0.634  -0.638  -0.64  -0.643  -0.645  -0.647  -0.649  -0.651  -0.653  -0.655  -0.657</f>
        <v>-7.1119999999999992</v>
      </c>
    </row>
    <row r="2880" spans="1:1" x14ac:dyDescent="0.3">
      <c r="A2880">
        <f>-1.634  -1.634  -1.634  -1.634  -1.634  -1.634  -1.634  -1.635  -1.635  -1.636  -1.637</f>
        <v>-17.981000000000002</v>
      </c>
    </row>
    <row r="2881" spans="1:1" x14ac:dyDescent="0.3">
      <c r="A2881">
        <f>-2.63  -2.63  -2.63  -2.631  -2.631  -2.631  -2.632  -2.632  -2.632  -2.632  -2.632</f>
        <v>-28.943000000000005</v>
      </c>
    </row>
    <row r="2882" spans="1:1" x14ac:dyDescent="0.3">
      <c r="A2882">
        <f>-3.2  -3.201  -3.2  -3.2  -3.199  -3.199  -3.198  -3.198  -3.199  -3.199  -3.198</f>
        <v>-35.190999999999995</v>
      </c>
    </row>
    <row r="2883" spans="1:1" x14ac:dyDescent="0.3">
      <c r="A2883">
        <f>-3.24  -3.24  -3.24  -3.24  -3.24  -3.24  -3.24  -3.24  -3.24  -3.24  -3.24</f>
        <v>-35.640000000000015</v>
      </c>
    </row>
    <row r="2885" spans="1:1" x14ac:dyDescent="0.3">
      <c r="A2885" t="s">
        <v>847</v>
      </c>
    </row>
    <row r="2886" spans="1:1" x14ac:dyDescent="0.3">
      <c r="A2886" t="s">
        <v>3289</v>
      </c>
    </row>
    <row r="2887" spans="1:1" x14ac:dyDescent="0.3">
      <c r="A2887" t="s">
        <v>3297</v>
      </c>
    </row>
    <row r="2888" spans="1:1" x14ac:dyDescent="0.3">
      <c r="A2888" t="s">
        <v>3298</v>
      </c>
    </row>
    <row r="2889" spans="1:1" x14ac:dyDescent="0.3">
      <c r="A2889" t="s">
        <v>3299</v>
      </c>
    </row>
    <row r="2890" spans="1:1" x14ac:dyDescent="0.3">
      <c r="A2890" t="s">
        <v>3300</v>
      </c>
    </row>
    <row r="2892" spans="1:1" x14ac:dyDescent="0.3">
      <c r="A2892" t="s">
        <v>848</v>
      </c>
    </row>
    <row r="2893" spans="1:1" x14ac:dyDescent="0.3">
      <c r="A2893" t="s">
        <v>3294</v>
      </c>
    </row>
    <row r="2894" spans="1:1" x14ac:dyDescent="0.3">
      <c r="A2894" t="s">
        <v>3295</v>
      </c>
    </row>
    <row r="2895" spans="1:1" x14ac:dyDescent="0.3">
      <c r="A2895" t="s">
        <v>3301</v>
      </c>
    </row>
    <row r="2896" spans="1:1" x14ac:dyDescent="0.3">
      <c r="A2896" t="s">
        <v>3302</v>
      </c>
    </row>
    <row r="2897" spans="1:1" x14ac:dyDescent="0.3">
      <c r="A2897" t="s">
        <v>1037</v>
      </c>
    </row>
    <row r="2899" spans="1:1" x14ac:dyDescent="0.3">
      <c r="A2899" t="s">
        <v>771</v>
      </c>
    </row>
    <row r="2900" spans="1:1" x14ac:dyDescent="0.3">
      <c r="A2900" t="s">
        <v>907</v>
      </c>
    </row>
    <row r="2901" spans="1:1" x14ac:dyDescent="0.3">
      <c r="A2901" t="s">
        <v>907</v>
      </c>
    </row>
    <row r="2902" spans="1:1" x14ac:dyDescent="0.3">
      <c r="A2902" t="s">
        <v>907</v>
      </c>
    </row>
    <row r="2903" spans="1:1" x14ac:dyDescent="0.3">
      <c r="A2903" t="s">
        <v>907</v>
      </c>
    </row>
    <row r="2904" spans="1:1" x14ac:dyDescent="0.3">
      <c r="A2904" t="s">
        <v>907</v>
      </c>
    </row>
    <row r="2906" spans="1:1" x14ac:dyDescent="0.3">
      <c r="A2906" t="s">
        <v>516</v>
      </c>
    </row>
    <row r="2907" spans="1:1" x14ac:dyDescent="0.3">
      <c r="A2907" t="s">
        <v>757</v>
      </c>
    </row>
    <row r="2908" spans="1:1" x14ac:dyDescent="0.3">
      <c r="A2908" t="s">
        <v>3287</v>
      </c>
    </row>
    <row r="2909" spans="1:1" x14ac:dyDescent="0.3">
      <c r="A2909" t="s">
        <v>3288</v>
      </c>
    </row>
    <row r="2910" spans="1:1" x14ac:dyDescent="0.3">
      <c r="A2910" t="s">
        <v>760</v>
      </c>
    </row>
    <row r="2911" spans="1:1" x14ac:dyDescent="0.3">
      <c r="A2911" t="s">
        <v>774</v>
      </c>
    </row>
    <row r="2912" spans="1:1" x14ac:dyDescent="0.3">
      <c r="A2912">
        <f>-3.24 -3.237 -3.234 -3.231 -3.228 -3.225 -3.222 -3.219 -3.216 -3.213 -3.21</f>
        <v>-35.475000000000009</v>
      </c>
    </row>
    <row r="2913" spans="1:1" x14ac:dyDescent="0.3">
      <c r="A2913" t="s">
        <v>846</v>
      </c>
    </row>
    <row r="2914" spans="1:1" x14ac:dyDescent="0.3">
      <c r="A2914">
        <f>-0.634  -0.638  -0.64  -0.643  -0.645  -0.647  -0.649  -0.651  -0.653  -0.655  -0.657</f>
        <v>-7.1119999999999992</v>
      </c>
    </row>
    <row r="2915" spans="1:1" x14ac:dyDescent="0.3">
      <c r="A2915">
        <f>-1.634  -1.634  -1.634  -1.634  -1.634  -1.634  -1.634  -1.635  -1.635  -1.636  -1.637</f>
        <v>-17.981000000000002</v>
      </c>
    </row>
    <row r="2916" spans="1:1" x14ac:dyDescent="0.3">
      <c r="A2916">
        <f>-2.63  -2.63  -2.63  -2.631  -2.631  -2.631  -2.632  -2.632  -2.632  -2.632  -2.632</f>
        <v>-28.943000000000005</v>
      </c>
    </row>
    <row r="2917" spans="1:1" x14ac:dyDescent="0.3">
      <c r="A2917">
        <f>-3.2  -3.201  -3.2  -3.199  -3.2  -3.199  -3.197  -3.195  -3.192  -3.189  -3.185</f>
        <v>-35.156999999999996</v>
      </c>
    </row>
    <row r="2918" spans="1:1" x14ac:dyDescent="0.3">
      <c r="A2918">
        <f>-3.24  -3.237  -3.234  -3.231  -3.228  -3.225  -3.222  -3.219  -3.216  -3.213  -3.21</f>
        <v>-35.475000000000009</v>
      </c>
    </row>
    <row r="2920" spans="1:1" x14ac:dyDescent="0.3">
      <c r="A2920" t="s">
        <v>847</v>
      </c>
    </row>
    <row r="2921" spans="1:1" x14ac:dyDescent="0.3">
      <c r="A2921" t="s">
        <v>3289</v>
      </c>
    </row>
    <row r="2922" spans="1:1" x14ac:dyDescent="0.3">
      <c r="A2922" t="s">
        <v>3303</v>
      </c>
    </row>
    <row r="2923" spans="1:1" x14ac:dyDescent="0.3">
      <c r="A2923" t="s">
        <v>3304</v>
      </c>
    </row>
    <row r="2924" spans="1:1" x14ac:dyDescent="0.3">
      <c r="A2924" t="s">
        <v>3305</v>
      </c>
    </row>
    <row r="2925" spans="1:1" x14ac:dyDescent="0.3">
      <c r="A2925" t="s">
        <v>3306</v>
      </c>
    </row>
    <row r="2927" spans="1:1" x14ac:dyDescent="0.3">
      <c r="A2927" t="s">
        <v>848</v>
      </c>
    </row>
    <row r="2928" spans="1:1" x14ac:dyDescent="0.3">
      <c r="A2928" t="s">
        <v>3294</v>
      </c>
    </row>
    <row r="2929" spans="1:1" x14ac:dyDescent="0.3">
      <c r="A2929" t="s">
        <v>3307</v>
      </c>
    </row>
    <row r="2930" spans="1:1" x14ac:dyDescent="0.3">
      <c r="A2930" t="s">
        <v>3308</v>
      </c>
    </row>
    <row r="2931" spans="1:1" x14ac:dyDescent="0.3">
      <c r="A2931" t="s">
        <v>990</v>
      </c>
    </row>
    <row r="2932" spans="1:1" x14ac:dyDescent="0.3">
      <c r="A2932" t="s">
        <v>1042</v>
      </c>
    </row>
    <row r="2934" spans="1:1" x14ac:dyDescent="0.3">
      <c r="A2934" t="s">
        <v>771</v>
      </c>
    </row>
    <row r="2935" spans="1:1" x14ac:dyDescent="0.3">
      <c r="A2935" t="s">
        <v>1024</v>
      </c>
    </row>
    <row r="2936" spans="1:1" x14ac:dyDescent="0.3">
      <c r="A2936" t="s">
        <v>1024</v>
      </c>
    </row>
    <row r="2937" spans="1:1" x14ac:dyDescent="0.3">
      <c r="A2937" t="s">
        <v>1024</v>
      </c>
    </row>
    <row r="2938" spans="1:1" x14ac:dyDescent="0.3">
      <c r="A2938" t="s">
        <v>1024</v>
      </c>
    </row>
    <row r="2939" spans="1:1" x14ac:dyDescent="0.3">
      <c r="A2939" t="s">
        <v>1024</v>
      </c>
    </row>
    <row r="2941" spans="1:1" x14ac:dyDescent="0.3">
      <c r="A2941" t="s">
        <v>517</v>
      </c>
    </row>
    <row r="2942" spans="1:1" x14ac:dyDescent="0.3">
      <c r="A2942" t="s">
        <v>757</v>
      </c>
    </row>
    <row r="2943" spans="1:1" x14ac:dyDescent="0.3">
      <c r="A2943" t="s">
        <v>3287</v>
      </c>
    </row>
    <row r="2944" spans="1:1" x14ac:dyDescent="0.3">
      <c r="A2944" t="s">
        <v>3288</v>
      </c>
    </row>
    <row r="2945" spans="1:1" x14ac:dyDescent="0.3">
      <c r="A2945" t="s">
        <v>760</v>
      </c>
    </row>
    <row r="2946" spans="1:1" x14ac:dyDescent="0.3">
      <c r="A2946">
        <f>-3.23 -0.003</f>
        <v>-3.2330000000000001</v>
      </c>
    </row>
    <row r="2947" spans="1:1" x14ac:dyDescent="0.3">
      <c r="A2947">
        <f>-3.23 -3.233 -3.236 -3.239 -3.242 -3.245 -3.248 -3.251 -3.254 -3.257 -3.26</f>
        <v>-35.695</v>
      </c>
    </row>
    <row r="2948" spans="1:1" x14ac:dyDescent="0.3">
      <c r="A2948" t="s">
        <v>846</v>
      </c>
    </row>
    <row r="2949" spans="1:1" x14ac:dyDescent="0.3">
      <c r="A2949">
        <f>-0.634  -0.638  -0.64  -0.643  -0.645  -0.647  -0.649  -0.651  -0.653  -0.655  -0.657</f>
        <v>-7.1119999999999992</v>
      </c>
    </row>
    <row r="2950" spans="1:1" x14ac:dyDescent="0.3">
      <c r="A2950">
        <f>-1.634  -1.634  -1.634  -1.634  -1.634  -1.634  -1.634  -1.635  -1.635  -1.636  -1.637</f>
        <v>-17.981000000000002</v>
      </c>
    </row>
    <row r="2951" spans="1:1" x14ac:dyDescent="0.3">
      <c r="A2951">
        <f>-2.63  -2.63  -2.63  -2.63  -2.631  -2.631  -2.631  -2.631  -2.631  -2.632  -2.632</f>
        <v>-28.939000000000004</v>
      </c>
    </row>
    <row r="2952" spans="1:1" x14ac:dyDescent="0.3">
      <c r="A2952">
        <f>-3.192  -3.192  -3.192  -3.191  -3.189  -3.189  -3.19  -3.193  -3.196  -3.199  -3.201</f>
        <v>-35.124000000000002</v>
      </c>
    </row>
    <row r="2953" spans="1:1" x14ac:dyDescent="0.3">
      <c r="A2953">
        <f>-3.23  -3.233  -3.236  -3.239  -3.242  -3.245  -3.248  -3.251  -3.254  -3.257  -3.26</f>
        <v>-35.695</v>
      </c>
    </row>
    <row r="2955" spans="1:1" x14ac:dyDescent="0.3">
      <c r="A2955" t="s">
        <v>847</v>
      </c>
    </row>
    <row r="2956" spans="1:1" x14ac:dyDescent="0.3">
      <c r="A2956" t="s">
        <v>3289</v>
      </c>
    </row>
    <row r="2957" spans="1:1" x14ac:dyDescent="0.3">
      <c r="A2957" t="s">
        <v>3309</v>
      </c>
    </row>
    <row r="2958" spans="1:1" x14ac:dyDescent="0.3">
      <c r="A2958" t="s">
        <v>3310</v>
      </c>
    </row>
    <row r="2959" spans="1:1" x14ac:dyDescent="0.3">
      <c r="A2959" t="s">
        <v>3311</v>
      </c>
    </row>
    <row r="2960" spans="1:1" x14ac:dyDescent="0.3">
      <c r="A2960" t="s">
        <v>3312</v>
      </c>
    </row>
    <row r="2962" spans="1:1" x14ac:dyDescent="0.3">
      <c r="A2962" t="s">
        <v>848</v>
      </c>
    </row>
    <row r="2963" spans="1:1" x14ac:dyDescent="0.3">
      <c r="A2963" t="s">
        <v>3294</v>
      </c>
    </row>
    <row r="2964" spans="1:1" x14ac:dyDescent="0.3">
      <c r="A2964" t="s">
        <v>3295</v>
      </c>
    </row>
    <row r="2965" spans="1:1" x14ac:dyDescent="0.3">
      <c r="A2965" t="s">
        <v>3313</v>
      </c>
    </row>
    <row r="2966" spans="1:1" x14ac:dyDescent="0.3">
      <c r="A2966" t="s">
        <v>3314</v>
      </c>
    </row>
    <row r="2967" spans="1:1" x14ac:dyDescent="0.3">
      <c r="A2967" t="s">
        <v>3315</v>
      </c>
    </row>
    <row r="2969" spans="1:1" x14ac:dyDescent="0.3">
      <c r="A2969" t="s">
        <v>771</v>
      </c>
    </row>
    <row r="2970" spans="1:1" x14ac:dyDescent="0.3">
      <c r="A2970" t="s">
        <v>967</v>
      </c>
    </row>
    <row r="2971" spans="1:1" x14ac:dyDescent="0.3">
      <c r="A2971" t="s">
        <v>967</v>
      </c>
    </row>
    <row r="2972" spans="1:1" x14ac:dyDescent="0.3">
      <c r="A2972" t="s">
        <v>967</v>
      </c>
    </row>
    <row r="2973" spans="1:1" x14ac:dyDescent="0.3">
      <c r="A2973" t="s">
        <v>967</v>
      </c>
    </row>
    <row r="2974" spans="1:1" x14ac:dyDescent="0.3">
      <c r="A2974" t="s">
        <v>967</v>
      </c>
    </row>
    <row r="2976" spans="1:1" x14ac:dyDescent="0.3">
      <c r="A2976" t="s">
        <v>518</v>
      </c>
    </row>
    <row r="2977" spans="1:1" x14ac:dyDescent="0.3">
      <c r="A2977" t="s">
        <v>757</v>
      </c>
    </row>
    <row r="2978" spans="1:1" x14ac:dyDescent="0.3">
      <c r="A2978" t="s">
        <v>3287</v>
      </c>
    </row>
    <row r="2979" spans="1:1" x14ac:dyDescent="0.3">
      <c r="A2979" t="s">
        <v>3288</v>
      </c>
    </row>
    <row r="2980" spans="1:1" x14ac:dyDescent="0.3">
      <c r="A2980" t="s">
        <v>760</v>
      </c>
    </row>
    <row r="2981" spans="1:1" x14ac:dyDescent="0.3">
      <c r="A2981" t="s">
        <v>775</v>
      </c>
    </row>
    <row r="2982" spans="1:1" x14ac:dyDescent="0.3">
      <c r="A2982">
        <f>-3.23 -3.23 -3.23 -3.23 -3.23 -3.23 -3.23 -3.23 -3.23 -3.23 -3.23</f>
        <v>-35.529999999999994</v>
      </c>
    </row>
    <row r="2983" spans="1:1" x14ac:dyDescent="0.3">
      <c r="A2983" t="s">
        <v>846</v>
      </c>
    </row>
    <row r="2984" spans="1:1" x14ac:dyDescent="0.3">
      <c r="A2984">
        <f>-0.634  -0.638  -0.64  -0.643  -0.645  -0.647  -0.649  -0.651  -0.653  -0.655  -0.657</f>
        <v>-7.1119999999999992</v>
      </c>
    </row>
    <row r="2985" spans="1:1" x14ac:dyDescent="0.3">
      <c r="A2985">
        <f>-1.634  -1.634  -1.634  -1.634  -1.634  -1.634  -1.634  -1.635  -1.635  -1.636  -1.637</f>
        <v>-17.981000000000002</v>
      </c>
    </row>
    <row r="2986" spans="1:1" x14ac:dyDescent="0.3">
      <c r="A2986">
        <f>-2.63  -2.63  -2.63  -2.63  -2.631  -2.631  -2.631  -2.632  -2.632  -2.631  -2.632</f>
        <v>-28.940000000000005</v>
      </c>
    </row>
    <row r="2987" spans="1:1" x14ac:dyDescent="0.3">
      <c r="A2987">
        <f>-3.192  -3.192  -3.192  -3.191  -3.19  -3.19  -3.189  -3.189  -3.19  -3.189  -3.189</f>
        <v>-35.093000000000004</v>
      </c>
    </row>
    <row r="2988" spans="1:1" x14ac:dyDescent="0.3">
      <c r="A2988">
        <f>-3.23  -3.23  -3.23  -3.23  -3.23  -3.23  -3.23  -3.23  -3.23  -3.23  -3.23</f>
        <v>-35.529999999999994</v>
      </c>
    </row>
    <row r="2990" spans="1:1" x14ac:dyDescent="0.3">
      <c r="A2990" t="s">
        <v>847</v>
      </c>
    </row>
    <row r="2991" spans="1:1" x14ac:dyDescent="0.3">
      <c r="A2991" t="s">
        <v>3289</v>
      </c>
    </row>
    <row r="2992" spans="1:1" x14ac:dyDescent="0.3">
      <c r="A2992" t="s">
        <v>3316</v>
      </c>
    </row>
    <row r="2993" spans="1:1" x14ac:dyDescent="0.3">
      <c r="A2993" t="s">
        <v>3317</v>
      </c>
    </row>
    <row r="2994" spans="1:1" x14ac:dyDescent="0.3">
      <c r="A2994" t="s">
        <v>3318</v>
      </c>
    </row>
    <row r="2995" spans="1:1" x14ac:dyDescent="0.3">
      <c r="A2995" t="s">
        <v>3319</v>
      </c>
    </row>
    <row r="2997" spans="1:1" x14ac:dyDescent="0.3">
      <c r="A2997" t="s">
        <v>848</v>
      </c>
    </row>
    <row r="2998" spans="1:1" x14ac:dyDescent="0.3">
      <c r="A2998" t="s">
        <v>3294</v>
      </c>
    </row>
    <row r="2999" spans="1:1" x14ac:dyDescent="0.3">
      <c r="A2999" t="s">
        <v>3295</v>
      </c>
    </row>
    <row r="3000" spans="1:1" x14ac:dyDescent="0.3">
      <c r="A3000" t="s">
        <v>3301</v>
      </c>
    </row>
    <row r="3001" spans="1:1" x14ac:dyDescent="0.3">
      <c r="A3001" t="s">
        <v>1000</v>
      </c>
    </row>
    <row r="3002" spans="1:1" x14ac:dyDescent="0.3">
      <c r="A3002" t="s">
        <v>3320</v>
      </c>
    </row>
    <row r="3004" spans="1:1" x14ac:dyDescent="0.3">
      <c r="A3004" t="s">
        <v>771</v>
      </c>
    </row>
    <row r="3005" spans="1:1" x14ac:dyDescent="0.3">
      <c r="A3005" t="s">
        <v>907</v>
      </c>
    </row>
    <row r="3006" spans="1:1" x14ac:dyDescent="0.3">
      <c r="A3006" t="s">
        <v>907</v>
      </c>
    </row>
    <row r="3007" spans="1:1" x14ac:dyDescent="0.3">
      <c r="A3007" t="s">
        <v>907</v>
      </c>
    </row>
    <row r="3008" spans="1:1" x14ac:dyDescent="0.3">
      <c r="A3008" t="s">
        <v>907</v>
      </c>
    </row>
    <row r="3009" spans="1:1" x14ac:dyDescent="0.3">
      <c r="A3009" t="s">
        <v>907</v>
      </c>
    </row>
    <row r="3011" spans="1:1" x14ac:dyDescent="0.3">
      <c r="A3011" t="s">
        <v>519</v>
      </c>
    </row>
    <row r="3012" spans="1:1" x14ac:dyDescent="0.3">
      <c r="A3012" t="s">
        <v>757</v>
      </c>
    </row>
    <row r="3013" spans="1:1" x14ac:dyDescent="0.3">
      <c r="A3013" t="s">
        <v>3287</v>
      </c>
    </row>
    <row r="3014" spans="1:1" x14ac:dyDescent="0.3">
      <c r="A3014" t="s">
        <v>3288</v>
      </c>
    </row>
    <row r="3015" spans="1:1" x14ac:dyDescent="0.3">
      <c r="A3015" t="s">
        <v>760</v>
      </c>
    </row>
    <row r="3016" spans="1:1" x14ac:dyDescent="0.3">
      <c r="A3016" t="s">
        <v>776</v>
      </c>
    </row>
    <row r="3017" spans="1:1" x14ac:dyDescent="0.3">
      <c r="A3017">
        <f>-3.23 -3.227 -3.224 -3.221 -3.218 -3.215 -3.212 -3.209 -3.206 -3.203 -3.2</f>
        <v>-35.365000000000002</v>
      </c>
    </row>
    <row r="3018" spans="1:1" x14ac:dyDescent="0.3">
      <c r="A3018" t="s">
        <v>846</v>
      </c>
    </row>
    <row r="3019" spans="1:1" x14ac:dyDescent="0.3">
      <c r="A3019">
        <f>-0.634  -0.638  -0.64  -0.643  -0.645  -0.647  -0.649  -0.651  -0.653  -0.655  -0.657</f>
        <v>-7.1119999999999992</v>
      </c>
    </row>
    <row r="3020" spans="1:1" x14ac:dyDescent="0.3">
      <c r="A3020">
        <f>-1.634  -1.634  -1.634  -1.634  -1.634  -1.634  -1.634  -1.635  -1.635  -1.636  -1.637</f>
        <v>-17.981000000000002</v>
      </c>
    </row>
    <row r="3021" spans="1:1" x14ac:dyDescent="0.3">
      <c r="A3021">
        <f>-2.63  -2.63  -2.63  -2.631  -2.631  -2.631  -2.631  -2.632  -2.632  -2.631  -2.631</f>
        <v>-28.94</v>
      </c>
    </row>
    <row r="3022" spans="1:1" x14ac:dyDescent="0.3">
      <c r="A3022">
        <f>-3.192  -3.192  -3.191  -3.191  -3.191  -3.191  -3.189  -3.186  -3.183  -3.18  -3.176</f>
        <v>-35.061999999999998</v>
      </c>
    </row>
    <row r="3023" spans="1:1" x14ac:dyDescent="0.3">
      <c r="A3023">
        <f>-3.23  -3.227  -3.224  -3.221  -3.218  -3.215  -3.212  -3.209  -3.206  -3.203  -3.2</f>
        <v>-35.365000000000002</v>
      </c>
    </row>
    <row r="3025" spans="1:1" x14ac:dyDescent="0.3">
      <c r="A3025" t="s">
        <v>847</v>
      </c>
    </row>
    <row r="3026" spans="1:1" x14ac:dyDescent="0.3">
      <c r="A3026" t="s">
        <v>3289</v>
      </c>
    </row>
    <row r="3027" spans="1:1" x14ac:dyDescent="0.3">
      <c r="A3027" t="s">
        <v>3321</v>
      </c>
    </row>
    <row r="3028" spans="1:1" x14ac:dyDescent="0.3">
      <c r="A3028" t="s">
        <v>3322</v>
      </c>
    </row>
    <row r="3029" spans="1:1" x14ac:dyDescent="0.3">
      <c r="A3029" t="s">
        <v>3323</v>
      </c>
    </row>
    <row r="3030" spans="1:1" x14ac:dyDescent="0.3">
      <c r="A3030" t="s">
        <v>3324</v>
      </c>
    </row>
    <row r="3032" spans="1:1" x14ac:dyDescent="0.3">
      <c r="A3032" t="s">
        <v>848</v>
      </c>
    </row>
    <row r="3033" spans="1:1" x14ac:dyDescent="0.3">
      <c r="A3033" t="s">
        <v>3294</v>
      </c>
    </row>
    <row r="3034" spans="1:1" x14ac:dyDescent="0.3">
      <c r="A3034" t="s">
        <v>3307</v>
      </c>
    </row>
    <row r="3035" spans="1:1" x14ac:dyDescent="0.3">
      <c r="A3035" t="s">
        <v>3325</v>
      </c>
    </row>
    <row r="3036" spans="1:1" x14ac:dyDescent="0.3">
      <c r="A3036" t="s">
        <v>1005</v>
      </c>
    </row>
    <row r="3037" spans="1:1" x14ac:dyDescent="0.3">
      <c r="A3037" t="s">
        <v>3326</v>
      </c>
    </row>
    <row r="3039" spans="1:1" x14ac:dyDescent="0.3">
      <c r="A3039" t="s">
        <v>771</v>
      </c>
    </row>
    <row r="3040" spans="1:1" x14ac:dyDescent="0.3">
      <c r="A3040" t="s">
        <v>1043</v>
      </c>
    </row>
    <row r="3041" spans="1:1" x14ac:dyDescent="0.3">
      <c r="A3041" t="s">
        <v>1043</v>
      </c>
    </row>
    <row r="3042" spans="1:1" x14ac:dyDescent="0.3">
      <c r="A3042" t="s">
        <v>1043</v>
      </c>
    </row>
    <row r="3043" spans="1:1" x14ac:dyDescent="0.3">
      <c r="A3043" t="s">
        <v>1043</v>
      </c>
    </row>
    <row r="3044" spans="1:1" x14ac:dyDescent="0.3">
      <c r="A3044" t="s">
        <v>1043</v>
      </c>
    </row>
    <row r="3046" spans="1:1" x14ac:dyDescent="0.3">
      <c r="A3046" t="s">
        <v>520</v>
      </c>
    </row>
    <row r="3047" spans="1:1" x14ac:dyDescent="0.3">
      <c r="A3047" t="s">
        <v>757</v>
      </c>
    </row>
    <row r="3048" spans="1:1" x14ac:dyDescent="0.3">
      <c r="A3048" t="s">
        <v>3287</v>
      </c>
    </row>
    <row r="3049" spans="1:1" x14ac:dyDescent="0.3">
      <c r="A3049" t="s">
        <v>3288</v>
      </c>
    </row>
    <row r="3050" spans="1:1" x14ac:dyDescent="0.3">
      <c r="A3050" t="s">
        <v>760</v>
      </c>
    </row>
    <row r="3051" spans="1:1" x14ac:dyDescent="0.3">
      <c r="A3051">
        <f>-3.22 -0.003</f>
        <v>-3.2230000000000003</v>
      </c>
    </row>
    <row r="3052" spans="1:1" x14ac:dyDescent="0.3">
      <c r="A3052">
        <f>-3.22 -3.223 -3.226 -3.229 -3.232 -3.235 -3.238 -3.241 -3.244 -3.247 -3.25</f>
        <v>-35.584999999999994</v>
      </c>
    </row>
    <row r="3053" spans="1:1" x14ac:dyDescent="0.3">
      <c r="A3053" t="s">
        <v>846</v>
      </c>
    </row>
    <row r="3054" spans="1:1" x14ac:dyDescent="0.3">
      <c r="A3054">
        <f>-0.634  -0.638  -0.64  -0.643  -0.645  -0.647  -0.649  -0.651  -0.653  -0.655  -0.657</f>
        <v>-7.1119999999999992</v>
      </c>
    </row>
    <row r="3055" spans="1:1" x14ac:dyDescent="0.3">
      <c r="A3055">
        <f>-1.634  -1.634  -1.634  -1.634  -1.634  -1.634  -1.634  -1.635  -1.636  -1.636  -1.637</f>
        <v>-17.981999999999999</v>
      </c>
    </row>
    <row r="3056" spans="1:1" x14ac:dyDescent="0.3">
      <c r="A3056">
        <f>-2.63  -2.629  -2.63  -2.63  -2.631  -2.631  -2.631  -2.631  -2.631  -2.631  -2.631</f>
        <v>-28.936</v>
      </c>
    </row>
    <row r="3057" spans="1:1" x14ac:dyDescent="0.3">
      <c r="A3057">
        <f>-3.182  -3.182  -3.183  -3.182  -3.18  -3.18  -3.182  -3.184  -3.187  -3.19  -3.193</f>
        <v>-35.025000000000006</v>
      </c>
    </row>
    <row r="3058" spans="1:1" x14ac:dyDescent="0.3">
      <c r="A3058">
        <f>-3.22  -3.223  -3.226  -3.229  -3.232  -3.235  -3.238  -3.241  -3.244  -3.247  -3.25</f>
        <v>-35.584999999999994</v>
      </c>
    </row>
    <row r="3060" spans="1:1" x14ac:dyDescent="0.3">
      <c r="A3060" t="s">
        <v>847</v>
      </c>
    </row>
    <row r="3061" spans="1:1" x14ac:dyDescent="0.3">
      <c r="A3061" t="s">
        <v>3289</v>
      </c>
    </row>
    <row r="3062" spans="1:1" x14ac:dyDescent="0.3">
      <c r="A3062" t="s">
        <v>3327</v>
      </c>
    </row>
    <row r="3063" spans="1:1" x14ac:dyDescent="0.3">
      <c r="A3063" t="s">
        <v>3310</v>
      </c>
    </row>
    <row r="3064" spans="1:1" x14ac:dyDescent="0.3">
      <c r="A3064" t="s">
        <v>3328</v>
      </c>
    </row>
    <row r="3065" spans="1:1" x14ac:dyDescent="0.3">
      <c r="A3065" t="s">
        <v>3329</v>
      </c>
    </row>
    <row r="3067" spans="1:1" x14ac:dyDescent="0.3">
      <c r="A3067" t="s">
        <v>848</v>
      </c>
    </row>
    <row r="3068" spans="1:1" x14ac:dyDescent="0.3">
      <c r="A3068" t="s">
        <v>3294</v>
      </c>
    </row>
    <row r="3069" spans="1:1" x14ac:dyDescent="0.3">
      <c r="A3069" t="s">
        <v>3295</v>
      </c>
    </row>
    <row r="3070" spans="1:1" x14ac:dyDescent="0.3">
      <c r="A3070" t="s">
        <v>3330</v>
      </c>
    </row>
    <row r="3071" spans="1:1" x14ac:dyDescent="0.3">
      <c r="A3071" t="s">
        <v>3331</v>
      </c>
    </row>
    <row r="3072" spans="1:1" x14ac:dyDescent="0.3">
      <c r="A3072" t="s">
        <v>3332</v>
      </c>
    </row>
    <row r="3074" spans="1:1" x14ac:dyDescent="0.3">
      <c r="A3074" t="s">
        <v>771</v>
      </c>
    </row>
    <row r="3075" spans="1:1" x14ac:dyDescent="0.3">
      <c r="A3075" t="s">
        <v>1031</v>
      </c>
    </row>
    <row r="3076" spans="1:1" x14ac:dyDescent="0.3">
      <c r="A3076" t="s">
        <v>1031</v>
      </c>
    </row>
    <row r="3077" spans="1:1" x14ac:dyDescent="0.3">
      <c r="A3077" t="s">
        <v>1031</v>
      </c>
    </row>
    <row r="3078" spans="1:1" x14ac:dyDescent="0.3">
      <c r="A3078" t="s">
        <v>1031</v>
      </c>
    </row>
    <row r="3079" spans="1:1" x14ac:dyDescent="0.3">
      <c r="A3079" t="s">
        <v>1031</v>
      </c>
    </row>
    <row r="3081" spans="1:1" x14ac:dyDescent="0.3">
      <c r="A3081" t="s">
        <v>521</v>
      </c>
    </row>
    <row r="3082" spans="1:1" x14ac:dyDescent="0.3">
      <c r="A3082" t="s">
        <v>757</v>
      </c>
    </row>
    <row r="3083" spans="1:1" x14ac:dyDescent="0.3">
      <c r="A3083" t="s">
        <v>3287</v>
      </c>
    </row>
    <row r="3084" spans="1:1" x14ac:dyDescent="0.3">
      <c r="A3084" t="s">
        <v>3288</v>
      </c>
    </row>
    <row r="3085" spans="1:1" x14ac:dyDescent="0.3">
      <c r="A3085" t="s">
        <v>760</v>
      </c>
    </row>
    <row r="3086" spans="1:1" x14ac:dyDescent="0.3">
      <c r="A3086" t="s">
        <v>777</v>
      </c>
    </row>
    <row r="3087" spans="1:1" x14ac:dyDescent="0.3">
      <c r="A3087">
        <f>-3.22 -3.22 -3.22 -3.22 -3.22 -3.22 -3.22 -3.22 -3.22 -3.22 -3.22</f>
        <v>-35.419999999999995</v>
      </c>
    </row>
    <row r="3088" spans="1:1" x14ac:dyDescent="0.3">
      <c r="A3088" t="s">
        <v>846</v>
      </c>
    </row>
    <row r="3089" spans="1:1" x14ac:dyDescent="0.3">
      <c r="A3089">
        <f>-0.634  -0.638  -0.64  -0.643  -0.645  -0.647  -0.649  -0.651  -0.653  -0.655  -0.657</f>
        <v>-7.1119999999999992</v>
      </c>
    </row>
    <row r="3090" spans="1:1" x14ac:dyDescent="0.3">
      <c r="A3090">
        <f>-1.634  -1.634  -1.634  -1.634  -1.634  -1.634  -1.634  -1.635  -1.635  -1.636  -1.637</f>
        <v>-17.981000000000002</v>
      </c>
    </row>
    <row r="3091" spans="1:1" x14ac:dyDescent="0.3">
      <c r="A3091">
        <f>-2.63  -2.629  -2.63  -2.63  -2.631  -2.631  -2.631  -2.631  -2.631  -2.631  -2.631</f>
        <v>-28.936</v>
      </c>
    </row>
    <row r="3092" spans="1:1" x14ac:dyDescent="0.3">
      <c r="A3092">
        <f>-3.182  -3.183  -3.183  -3.182  -3.181  -3.181  -3.181  -3.181  -3.181  -3.181  -3.18</f>
        <v>-34.996000000000009</v>
      </c>
    </row>
    <row r="3093" spans="1:1" x14ac:dyDescent="0.3">
      <c r="A3093">
        <f>-3.22  -3.22  -3.22  -3.22  -3.22  -3.22  -3.22  -3.22  -3.22  -3.22  -3.22</f>
        <v>-35.419999999999995</v>
      </c>
    </row>
    <row r="3095" spans="1:1" x14ac:dyDescent="0.3">
      <c r="A3095" t="s">
        <v>847</v>
      </c>
    </row>
    <row r="3096" spans="1:1" x14ac:dyDescent="0.3">
      <c r="A3096" t="s">
        <v>3289</v>
      </c>
    </row>
    <row r="3097" spans="1:1" x14ac:dyDescent="0.3">
      <c r="A3097" t="s">
        <v>3297</v>
      </c>
    </row>
    <row r="3098" spans="1:1" x14ac:dyDescent="0.3">
      <c r="A3098" t="s">
        <v>3317</v>
      </c>
    </row>
    <row r="3099" spans="1:1" x14ac:dyDescent="0.3">
      <c r="A3099" t="s">
        <v>3333</v>
      </c>
    </row>
    <row r="3100" spans="1:1" x14ac:dyDescent="0.3">
      <c r="A3100" t="s">
        <v>3334</v>
      </c>
    </row>
    <row r="3102" spans="1:1" x14ac:dyDescent="0.3">
      <c r="A3102" t="s">
        <v>848</v>
      </c>
    </row>
    <row r="3103" spans="1:1" x14ac:dyDescent="0.3">
      <c r="A3103" t="s">
        <v>3294</v>
      </c>
    </row>
    <row r="3104" spans="1:1" x14ac:dyDescent="0.3">
      <c r="A3104" t="s">
        <v>3295</v>
      </c>
    </row>
    <row r="3105" spans="1:1" x14ac:dyDescent="0.3">
      <c r="A3105" t="s">
        <v>3335</v>
      </c>
    </row>
    <row r="3106" spans="1:1" x14ac:dyDescent="0.3">
      <c r="A3106" t="s">
        <v>3336</v>
      </c>
    </row>
    <row r="3107" spans="1:1" x14ac:dyDescent="0.3">
      <c r="A3107" t="s">
        <v>3337</v>
      </c>
    </row>
    <row r="3109" spans="1:1" x14ac:dyDescent="0.3">
      <c r="A3109" t="s">
        <v>771</v>
      </c>
    </row>
    <row r="3110" spans="1:1" x14ac:dyDescent="0.3">
      <c r="A3110" t="s">
        <v>907</v>
      </c>
    </row>
    <row r="3111" spans="1:1" x14ac:dyDescent="0.3">
      <c r="A3111" t="s">
        <v>907</v>
      </c>
    </row>
    <row r="3112" spans="1:1" x14ac:dyDescent="0.3">
      <c r="A3112" t="s">
        <v>907</v>
      </c>
    </row>
    <row r="3113" spans="1:1" x14ac:dyDescent="0.3">
      <c r="A3113" t="s">
        <v>907</v>
      </c>
    </row>
    <row r="3114" spans="1:1" x14ac:dyDescent="0.3">
      <c r="A3114" t="s">
        <v>907</v>
      </c>
    </row>
    <row r="3116" spans="1:1" x14ac:dyDescent="0.3">
      <c r="A3116" t="s">
        <v>522</v>
      </c>
    </row>
    <row r="3117" spans="1:1" x14ac:dyDescent="0.3">
      <c r="A3117" t="s">
        <v>757</v>
      </c>
    </row>
    <row r="3118" spans="1:1" x14ac:dyDescent="0.3">
      <c r="A3118" t="s">
        <v>3287</v>
      </c>
    </row>
    <row r="3119" spans="1:1" x14ac:dyDescent="0.3">
      <c r="A3119" t="s">
        <v>3288</v>
      </c>
    </row>
    <row r="3120" spans="1:1" x14ac:dyDescent="0.3">
      <c r="A3120" t="s">
        <v>760</v>
      </c>
    </row>
    <row r="3121" spans="1:1" x14ac:dyDescent="0.3">
      <c r="A3121" t="s">
        <v>778</v>
      </c>
    </row>
    <row r="3122" spans="1:1" x14ac:dyDescent="0.3">
      <c r="A3122">
        <f>-3.22 -3.217 -3.214 -3.211 -3.208 -3.205 -3.202 -3.199 -3.196 -3.193 -3.19</f>
        <v>-35.254999999999995</v>
      </c>
    </row>
    <row r="3123" spans="1:1" x14ac:dyDescent="0.3">
      <c r="A3123" t="s">
        <v>846</v>
      </c>
    </row>
    <row r="3124" spans="1:1" x14ac:dyDescent="0.3">
      <c r="A3124">
        <f>-0.634  -0.638  -0.64  -0.643  -0.645  -0.647  -0.649  -0.651  -0.653  -0.655  -0.657</f>
        <v>-7.1119999999999992</v>
      </c>
    </row>
    <row r="3125" spans="1:1" x14ac:dyDescent="0.3">
      <c r="A3125">
        <f>-1.634  -1.634  -1.634  -1.634  -1.634  -1.634  -1.634  -1.635  -1.635  -1.636  -1.637</f>
        <v>-17.981000000000002</v>
      </c>
    </row>
    <row r="3126" spans="1:1" x14ac:dyDescent="0.3">
      <c r="A3126">
        <f>-2.63  -2.63  -2.63  -2.631  -2.631  -2.631  -2.631  -2.632  -2.631  -2.631  -2.631</f>
        <v>-28.939</v>
      </c>
    </row>
    <row r="3127" spans="1:1" x14ac:dyDescent="0.3">
      <c r="A3127">
        <f>-3.182  -3.183  -3.182  -3.182  -3.182  -3.182  -3.18  -3.177  -3.174  -3.171  -3.167</f>
        <v>-34.961999999999996</v>
      </c>
    </row>
    <row r="3128" spans="1:1" x14ac:dyDescent="0.3">
      <c r="A3128">
        <f>-3.22  -3.217  -3.214  -3.211  -3.208  -3.205  -3.202  -3.199  -3.196  -3.193  -3.19</f>
        <v>-35.254999999999995</v>
      </c>
    </row>
    <row r="3130" spans="1:1" x14ac:dyDescent="0.3">
      <c r="A3130" t="s">
        <v>847</v>
      </c>
    </row>
    <row r="3131" spans="1:1" x14ac:dyDescent="0.3">
      <c r="A3131" t="s">
        <v>3289</v>
      </c>
    </row>
    <row r="3132" spans="1:1" x14ac:dyDescent="0.3">
      <c r="A3132" t="s">
        <v>3303</v>
      </c>
    </row>
    <row r="3133" spans="1:1" x14ac:dyDescent="0.3">
      <c r="A3133" t="s">
        <v>3322</v>
      </c>
    </row>
    <row r="3134" spans="1:1" x14ac:dyDescent="0.3">
      <c r="A3134" t="s">
        <v>3338</v>
      </c>
    </row>
    <row r="3135" spans="1:1" x14ac:dyDescent="0.3">
      <c r="A3135" t="s">
        <v>3339</v>
      </c>
    </row>
    <row r="3137" spans="1:1" x14ac:dyDescent="0.3">
      <c r="A3137" t="s">
        <v>848</v>
      </c>
    </row>
    <row r="3138" spans="1:1" x14ac:dyDescent="0.3">
      <c r="A3138" t="s">
        <v>3294</v>
      </c>
    </row>
    <row r="3139" spans="1:1" x14ac:dyDescent="0.3">
      <c r="A3139" t="s">
        <v>3307</v>
      </c>
    </row>
    <row r="3140" spans="1:1" x14ac:dyDescent="0.3">
      <c r="A3140" t="s">
        <v>3340</v>
      </c>
    </row>
    <row r="3141" spans="1:1" x14ac:dyDescent="0.3">
      <c r="A3141" t="s">
        <v>3341</v>
      </c>
    </row>
    <row r="3142" spans="1:1" x14ac:dyDescent="0.3">
      <c r="A3142" t="s">
        <v>3342</v>
      </c>
    </row>
    <row r="3144" spans="1:1" x14ac:dyDescent="0.3">
      <c r="A3144" t="s">
        <v>771</v>
      </c>
    </row>
    <row r="3145" spans="1:1" x14ac:dyDescent="0.3">
      <c r="A3145" t="s">
        <v>3343</v>
      </c>
    </row>
    <row r="3146" spans="1:1" x14ac:dyDescent="0.3">
      <c r="A3146" t="s">
        <v>3343</v>
      </c>
    </row>
    <row r="3147" spans="1:1" x14ac:dyDescent="0.3">
      <c r="A3147" t="s">
        <v>3343</v>
      </c>
    </row>
    <row r="3148" spans="1:1" x14ac:dyDescent="0.3">
      <c r="A3148" t="s">
        <v>3343</v>
      </c>
    </row>
    <row r="3149" spans="1:1" x14ac:dyDescent="0.3">
      <c r="A3149" t="s">
        <v>3343</v>
      </c>
    </row>
    <row r="3151" spans="1:1" x14ac:dyDescent="0.3">
      <c r="A3151" t="s">
        <v>523</v>
      </c>
    </row>
    <row r="3152" spans="1:1" x14ac:dyDescent="0.3">
      <c r="A3152" t="s">
        <v>757</v>
      </c>
    </row>
    <row r="3153" spans="1:1" x14ac:dyDescent="0.3">
      <c r="A3153" t="s">
        <v>3287</v>
      </c>
    </row>
    <row r="3154" spans="1:1" x14ac:dyDescent="0.3">
      <c r="A3154" t="s">
        <v>3288</v>
      </c>
    </row>
    <row r="3155" spans="1:1" x14ac:dyDescent="0.3">
      <c r="A3155" t="s">
        <v>760</v>
      </c>
    </row>
    <row r="3156" spans="1:1" x14ac:dyDescent="0.3">
      <c r="A3156">
        <f>-3.21 -0.003</f>
        <v>-3.2130000000000001</v>
      </c>
    </row>
    <row r="3157" spans="1:1" x14ac:dyDescent="0.3">
      <c r="A3157">
        <f>-3.21 -3.213 -3.216 -3.219 -3.222 -3.225 -3.228 -3.231 -3.234 -3.237 -3.24</f>
        <v>-35.475000000000009</v>
      </c>
    </row>
    <row r="3158" spans="1:1" x14ac:dyDescent="0.3">
      <c r="A3158" t="s">
        <v>846</v>
      </c>
    </row>
    <row r="3159" spans="1:1" x14ac:dyDescent="0.3">
      <c r="A3159">
        <f>-0.634  -0.638  -0.64  -0.643  -0.645  -0.647  -0.649  -0.651  -0.653  -0.655  -0.657</f>
        <v>-7.1119999999999992</v>
      </c>
    </row>
    <row r="3160" spans="1:1" x14ac:dyDescent="0.3">
      <c r="A3160">
        <f>-1.634  -1.634  -1.634  -1.634  -1.634  -1.634  -1.634  -1.635  -1.636  -1.636  -1.637</f>
        <v>-17.981999999999999</v>
      </c>
    </row>
    <row r="3161" spans="1:1" x14ac:dyDescent="0.3">
      <c r="A3161">
        <f>-2.629  -2.629  -2.63  -2.63  -2.63  -2.631  -2.631  -2.631  -2.631  -2.631  -2.631</f>
        <v>-28.934000000000001</v>
      </c>
    </row>
    <row r="3162" spans="1:1" x14ac:dyDescent="0.3">
      <c r="A3162">
        <f>-3.174  -3.173  -3.174  -3.173  -3.171  -3.171  -3.173  -3.175  -3.178  -3.181  -3.184</f>
        <v>-34.927</v>
      </c>
    </row>
    <row r="3163" spans="1:1" x14ac:dyDescent="0.3">
      <c r="A3163">
        <f>-3.21  -3.213  -3.216  -3.219  -3.222  -3.225  -3.228  -3.231  -3.234  -3.237  -3.24</f>
        <v>-35.475000000000009</v>
      </c>
    </row>
    <row r="3165" spans="1:1" x14ac:dyDescent="0.3">
      <c r="A3165" t="s">
        <v>847</v>
      </c>
    </row>
    <row r="3166" spans="1:1" x14ac:dyDescent="0.3">
      <c r="A3166" t="s">
        <v>3289</v>
      </c>
    </row>
    <row r="3167" spans="1:1" x14ac:dyDescent="0.3">
      <c r="A3167" t="s">
        <v>3344</v>
      </c>
    </row>
    <row r="3168" spans="1:1" x14ac:dyDescent="0.3">
      <c r="A3168" t="s">
        <v>3310</v>
      </c>
    </row>
    <row r="3169" spans="1:1" x14ac:dyDescent="0.3">
      <c r="A3169" t="s">
        <v>3345</v>
      </c>
    </row>
    <row r="3170" spans="1:1" x14ac:dyDescent="0.3">
      <c r="A3170" t="s">
        <v>3346</v>
      </c>
    </row>
    <row r="3172" spans="1:1" x14ac:dyDescent="0.3">
      <c r="A3172" t="s">
        <v>848</v>
      </c>
    </row>
    <row r="3173" spans="1:1" x14ac:dyDescent="0.3">
      <c r="A3173" t="s">
        <v>3294</v>
      </c>
    </row>
    <row r="3174" spans="1:1" x14ac:dyDescent="0.3">
      <c r="A3174" t="s">
        <v>3295</v>
      </c>
    </row>
    <row r="3175" spans="1:1" x14ac:dyDescent="0.3">
      <c r="A3175" t="s">
        <v>3347</v>
      </c>
    </row>
    <row r="3176" spans="1:1" x14ac:dyDescent="0.3">
      <c r="A3176" t="s">
        <v>1029</v>
      </c>
    </row>
    <row r="3177" spans="1:1" x14ac:dyDescent="0.3">
      <c r="A3177" t="s">
        <v>3332</v>
      </c>
    </row>
    <row r="3179" spans="1:1" x14ac:dyDescent="0.3">
      <c r="A3179" t="s">
        <v>771</v>
      </c>
    </row>
    <row r="3180" spans="1:1" x14ac:dyDescent="0.3">
      <c r="A3180" t="s">
        <v>1031</v>
      </c>
    </row>
    <row r="3181" spans="1:1" x14ac:dyDescent="0.3">
      <c r="A3181" t="s">
        <v>1031</v>
      </c>
    </row>
    <row r="3182" spans="1:1" x14ac:dyDescent="0.3">
      <c r="A3182" t="s">
        <v>1031</v>
      </c>
    </row>
    <row r="3183" spans="1:1" x14ac:dyDescent="0.3">
      <c r="A3183" t="s">
        <v>1031</v>
      </c>
    </row>
    <row r="3184" spans="1:1" x14ac:dyDescent="0.3">
      <c r="A3184" t="s">
        <v>1031</v>
      </c>
    </row>
    <row r="3186" spans="1:1" x14ac:dyDescent="0.3">
      <c r="A3186" t="s">
        <v>524</v>
      </c>
    </row>
    <row r="3187" spans="1:1" x14ac:dyDescent="0.3">
      <c r="A3187" t="s">
        <v>757</v>
      </c>
    </row>
    <row r="3188" spans="1:1" x14ac:dyDescent="0.3">
      <c r="A3188" t="s">
        <v>3287</v>
      </c>
    </row>
    <row r="3189" spans="1:1" x14ac:dyDescent="0.3">
      <c r="A3189" t="s">
        <v>3288</v>
      </c>
    </row>
    <row r="3190" spans="1:1" x14ac:dyDescent="0.3">
      <c r="A3190" t="s">
        <v>760</v>
      </c>
    </row>
    <row r="3191" spans="1:1" x14ac:dyDescent="0.3">
      <c r="A3191" t="s">
        <v>779</v>
      </c>
    </row>
    <row r="3192" spans="1:1" x14ac:dyDescent="0.3">
      <c r="A3192">
        <f>-3.21 -3.21 -3.21 -3.21 -3.21 -3.21 -3.21 -3.21 -3.21 -3.21 -3.21</f>
        <v>-35.31</v>
      </c>
    </row>
    <row r="3193" spans="1:1" x14ac:dyDescent="0.3">
      <c r="A3193" t="s">
        <v>846</v>
      </c>
    </row>
    <row r="3194" spans="1:1" x14ac:dyDescent="0.3">
      <c r="A3194">
        <f>-0.634  -0.638  -0.64  -0.643  -0.645  -0.647  -0.649  -0.651  -0.653  -0.655  -0.657</f>
        <v>-7.1119999999999992</v>
      </c>
    </row>
    <row r="3195" spans="1:1" x14ac:dyDescent="0.3">
      <c r="A3195">
        <f>-1.634  -1.634  -1.634  -1.634  -1.634  -1.634  -1.634  -1.635  -1.635  -1.636  -1.637</f>
        <v>-17.981000000000002</v>
      </c>
    </row>
    <row r="3196" spans="1:1" x14ac:dyDescent="0.3">
      <c r="A3196">
        <f>-2.629  -2.629  -2.63  -2.63  -2.63  -2.631  -2.631  -2.631  -2.631  -2.631  -2.631</f>
        <v>-28.934000000000001</v>
      </c>
    </row>
    <row r="3197" spans="1:1" x14ac:dyDescent="0.3">
      <c r="A3197">
        <f>-3.174  -3.174  -3.174  -3.173  -3.172  -3.172  -3.172  -3.172  -3.172  -3.172  -3.171</f>
        <v>-34.898000000000003</v>
      </c>
    </row>
    <row r="3198" spans="1:1" x14ac:dyDescent="0.3">
      <c r="A3198">
        <f>-3.21  -3.21  -3.21  -3.21  -3.21  -3.21  -3.21  -3.21  -3.21  -3.21  -3.21</f>
        <v>-35.31</v>
      </c>
    </row>
    <row r="3200" spans="1:1" x14ac:dyDescent="0.3">
      <c r="A3200" t="s">
        <v>847</v>
      </c>
    </row>
    <row r="3201" spans="1:1" x14ac:dyDescent="0.3">
      <c r="A3201" t="s">
        <v>3289</v>
      </c>
    </row>
    <row r="3202" spans="1:1" x14ac:dyDescent="0.3">
      <c r="A3202" t="s">
        <v>3297</v>
      </c>
    </row>
    <row r="3203" spans="1:1" x14ac:dyDescent="0.3">
      <c r="A3203" t="s">
        <v>3348</v>
      </c>
    </row>
    <row r="3204" spans="1:1" x14ac:dyDescent="0.3">
      <c r="A3204" t="s">
        <v>3349</v>
      </c>
    </row>
    <row r="3205" spans="1:1" x14ac:dyDescent="0.3">
      <c r="A3205" t="s">
        <v>3350</v>
      </c>
    </row>
    <row r="3207" spans="1:1" x14ac:dyDescent="0.3">
      <c r="A3207" t="s">
        <v>848</v>
      </c>
    </row>
    <row r="3208" spans="1:1" x14ac:dyDescent="0.3">
      <c r="A3208" t="s">
        <v>3294</v>
      </c>
    </row>
    <row r="3209" spans="1:1" x14ac:dyDescent="0.3">
      <c r="A3209" t="s">
        <v>3295</v>
      </c>
    </row>
    <row r="3210" spans="1:1" x14ac:dyDescent="0.3">
      <c r="A3210" t="s">
        <v>3351</v>
      </c>
    </row>
    <row r="3211" spans="1:1" x14ac:dyDescent="0.3">
      <c r="A3211" t="s">
        <v>1036</v>
      </c>
    </row>
    <row r="3212" spans="1:1" x14ac:dyDescent="0.3">
      <c r="A3212" t="s">
        <v>3352</v>
      </c>
    </row>
    <row r="3214" spans="1:1" x14ac:dyDescent="0.3">
      <c r="A3214" t="s">
        <v>771</v>
      </c>
    </row>
    <row r="3215" spans="1:1" x14ac:dyDescent="0.3">
      <c r="A3215" t="s">
        <v>907</v>
      </c>
    </row>
    <row r="3216" spans="1:1" x14ac:dyDescent="0.3">
      <c r="A3216" t="s">
        <v>907</v>
      </c>
    </row>
    <row r="3217" spans="1:1" x14ac:dyDescent="0.3">
      <c r="A3217" t="s">
        <v>907</v>
      </c>
    </row>
    <row r="3218" spans="1:1" x14ac:dyDescent="0.3">
      <c r="A3218" t="s">
        <v>907</v>
      </c>
    </row>
    <row r="3219" spans="1:1" x14ac:dyDescent="0.3">
      <c r="A3219" t="s">
        <v>907</v>
      </c>
    </row>
    <row r="3221" spans="1:1" x14ac:dyDescent="0.3">
      <c r="A3221" t="s">
        <v>525</v>
      </c>
    </row>
    <row r="3222" spans="1:1" x14ac:dyDescent="0.3">
      <c r="A3222" t="s">
        <v>757</v>
      </c>
    </row>
    <row r="3223" spans="1:1" x14ac:dyDescent="0.3">
      <c r="A3223" t="s">
        <v>3287</v>
      </c>
    </row>
    <row r="3224" spans="1:1" x14ac:dyDescent="0.3">
      <c r="A3224" t="s">
        <v>3288</v>
      </c>
    </row>
    <row r="3225" spans="1:1" x14ac:dyDescent="0.3">
      <c r="A3225" t="s">
        <v>760</v>
      </c>
    </row>
    <row r="3226" spans="1:1" x14ac:dyDescent="0.3">
      <c r="A3226" t="s">
        <v>780</v>
      </c>
    </row>
    <row r="3227" spans="1:1" x14ac:dyDescent="0.3">
      <c r="A3227">
        <f>-3.21 -3.207 -3.204 -3.201 -3.198 -3.195 -3.192 -3.189 -3.186 -3.183 -3.18</f>
        <v>-35.145000000000003</v>
      </c>
    </row>
    <row r="3228" spans="1:1" x14ac:dyDescent="0.3">
      <c r="A3228" t="s">
        <v>846</v>
      </c>
    </row>
    <row r="3229" spans="1:1" x14ac:dyDescent="0.3">
      <c r="A3229">
        <f>-0.634  -0.638  -0.64  -0.643  -0.645  -0.647  -0.649  -0.651  -0.653  -0.655  -0.657</f>
        <v>-7.1119999999999992</v>
      </c>
    </row>
    <row r="3230" spans="1:1" x14ac:dyDescent="0.3">
      <c r="A3230">
        <f>-1.634  -1.634  -1.634  -1.634  -1.634  -1.634  -1.634  -1.635  -1.635  -1.636  -1.637</f>
        <v>-17.981000000000002</v>
      </c>
    </row>
    <row r="3231" spans="1:1" x14ac:dyDescent="0.3">
      <c r="A3231">
        <f>-2.629  -2.629  -2.63  -2.63  -2.63  -2.63  -2.631  -2.631  -2.631  -2.631  -2.631</f>
        <v>-28.933</v>
      </c>
    </row>
    <row r="3232" spans="1:1" x14ac:dyDescent="0.3">
      <c r="A3232">
        <f>-3.174  -3.174  -3.173  -3.173  -3.173  -3.173  -3.171  -3.168  -3.166  -3.162  -3.158</f>
        <v>-34.864999999999995</v>
      </c>
    </row>
    <row r="3233" spans="1:1" x14ac:dyDescent="0.3">
      <c r="A3233">
        <f>-3.21  -3.207  -3.204  -3.201  -3.198  -3.195  -3.192  -3.189  -3.186  -3.183  -3.18</f>
        <v>-35.145000000000003</v>
      </c>
    </row>
    <row r="3235" spans="1:1" x14ac:dyDescent="0.3">
      <c r="A3235" t="s">
        <v>847</v>
      </c>
    </row>
    <row r="3236" spans="1:1" x14ac:dyDescent="0.3">
      <c r="A3236" t="s">
        <v>3289</v>
      </c>
    </row>
    <row r="3237" spans="1:1" x14ac:dyDescent="0.3">
      <c r="A3237" t="s">
        <v>3353</v>
      </c>
    </row>
    <row r="3238" spans="1:1" x14ac:dyDescent="0.3">
      <c r="A3238" t="s">
        <v>3322</v>
      </c>
    </row>
    <row r="3239" spans="1:1" x14ac:dyDescent="0.3">
      <c r="A3239" t="s">
        <v>3354</v>
      </c>
    </row>
    <row r="3240" spans="1:1" x14ac:dyDescent="0.3">
      <c r="A3240" t="s">
        <v>3355</v>
      </c>
    </row>
    <row r="3242" spans="1:1" x14ac:dyDescent="0.3">
      <c r="A3242" t="s">
        <v>848</v>
      </c>
    </row>
    <row r="3243" spans="1:1" x14ac:dyDescent="0.3">
      <c r="A3243" t="s">
        <v>3294</v>
      </c>
    </row>
    <row r="3244" spans="1:1" x14ac:dyDescent="0.3">
      <c r="A3244" t="s">
        <v>3307</v>
      </c>
    </row>
    <row r="3245" spans="1:1" x14ac:dyDescent="0.3">
      <c r="A3245" t="s">
        <v>3356</v>
      </c>
    </row>
    <row r="3246" spans="1:1" x14ac:dyDescent="0.3">
      <c r="A3246" t="s">
        <v>3357</v>
      </c>
    </row>
    <row r="3247" spans="1:1" x14ac:dyDescent="0.3">
      <c r="A3247" t="s">
        <v>3342</v>
      </c>
    </row>
    <row r="3249" spans="1:1" x14ac:dyDescent="0.3">
      <c r="A3249" t="s">
        <v>771</v>
      </c>
    </row>
    <row r="3250" spans="1:1" x14ac:dyDescent="0.3">
      <c r="A3250" t="s">
        <v>3358</v>
      </c>
    </row>
    <row r="3251" spans="1:1" x14ac:dyDescent="0.3">
      <c r="A3251" t="s">
        <v>3358</v>
      </c>
    </row>
    <row r="3252" spans="1:1" x14ac:dyDescent="0.3">
      <c r="A3252" t="s">
        <v>3358</v>
      </c>
    </row>
    <row r="3253" spans="1:1" x14ac:dyDescent="0.3">
      <c r="A3253" t="s">
        <v>3358</v>
      </c>
    </row>
    <row r="3254" spans="1:1" x14ac:dyDescent="0.3">
      <c r="A3254" t="s">
        <v>3358</v>
      </c>
    </row>
    <row r="3256" spans="1:1" x14ac:dyDescent="0.3">
      <c r="A3256" t="s">
        <v>526</v>
      </c>
    </row>
    <row r="3257" spans="1:1" x14ac:dyDescent="0.3">
      <c r="A3257" t="s">
        <v>757</v>
      </c>
    </row>
    <row r="3258" spans="1:1" x14ac:dyDescent="0.3">
      <c r="A3258" t="s">
        <v>3287</v>
      </c>
    </row>
    <row r="3259" spans="1:1" x14ac:dyDescent="0.3">
      <c r="A3259" t="s">
        <v>3288</v>
      </c>
    </row>
    <row r="3260" spans="1:1" x14ac:dyDescent="0.3">
      <c r="A3260" t="s">
        <v>760</v>
      </c>
    </row>
    <row r="3261" spans="1:1" x14ac:dyDescent="0.3">
      <c r="A3261">
        <f>-3.2 -0.003</f>
        <v>-3.2030000000000003</v>
      </c>
    </row>
    <row r="3262" spans="1:1" x14ac:dyDescent="0.3">
      <c r="A3262">
        <f>-3.2 -3.203 -3.206 -3.209 -3.212 -3.215 -3.218 -3.221 -3.224 -3.227 -3.23</f>
        <v>-35.364999999999995</v>
      </c>
    </row>
    <row r="3263" spans="1:1" x14ac:dyDescent="0.3">
      <c r="A3263" t="s">
        <v>846</v>
      </c>
    </row>
    <row r="3264" spans="1:1" x14ac:dyDescent="0.3">
      <c r="A3264">
        <f>-0.634  -0.637  -0.64  -0.643  -0.645  -0.647  -0.649  -0.651  -0.653  -0.655  -0.657</f>
        <v>-7.1109999999999998</v>
      </c>
    </row>
    <row r="3265" spans="1:1" x14ac:dyDescent="0.3">
      <c r="A3265">
        <f>-1.634  -1.634  -1.634  -1.634  -1.634  -1.634  -1.634  -1.635  -1.635  -1.636  -1.637</f>
        <v>-17.981000000000002</v>
      </c>
    </row>
    <row r="3266" spans="1:1" x14ac:dyDescent="0.3">
      <c r="A3266">
        <f>-2.629  -2.629  -2.63  -2.63  -2.63  -2.631  -2.63  -2.63  -2.631  -2.631  -2.631</f>
        <v>-28.931999999999999</v>
      </c>
    </row>
    <row r="3267" spans="1:1" x14ac:dyDescent="0.3">
      <c r="A3267">
        <f>-3.165  -3.165  -3.165  -3.164  -3.162  -3.163  -3.164  -3.166  -3.169  -3.172  -3.175</f>
        <v>-34.830000000000005</v>
      </c>
    </row>
    <row r="3268" spans="1:1" x14ac:dyDescent="0.3">
      <c r="A3268">
        <f>-3.2  -3.203  -3.206  -3.209  -3.212  -3.215  -3.218  -3.221  -3.224  -3.227  -3.23</f>
        <v>-35.364999999999995</v>
      </c>
    </row>
    <row r="3270" spans="1:1" x14ac:dyDescent="0.3">
      <c r="A3270" t="s">
        <v>847</v>
      </c>
    </row>
    <row r="3271" spans="1:1" x14ac:dyDescent="0.3">
      <c r="A3271" t="s">
        <v>3289</v>
      </c>
    </row>
    <row r="3272" spans="1:1" x14ac:dyDescent="0.3">
      <c r="A3272" t="s">
        <v>3327</v>
      </c>
    </row>
    <row r="3273" spans="1:1" x14ac:dyDescent="0.3">
      <c r="A3273" t="s">
        <v>3359</v>
      </c>
    </row>
    <row r="3274" spans="1:1" x14ac:dyDescent="0.3">
      <c r="A3274" t="s">
        <v>3360</v>
      </c>
    </row>
    <row r="3275" spans="1:1" x14ac:dyDescent="0.3">
      <c r="A3275" t="s">
        <v>3361</v>
      </c>
    </row>
    <row r="3277" spans="1:1" x14ac:dyDescent="0.3">
      <c r="A3277" t="s">
        <v>848</v>
      </c>
    </row>
    <row r="3278" spans="1:1" x14ac:dyDescent="0.3">
      <c r="A3278" t="s">
        <v>3294</v>
      </c>
    </row>
    <row r="3279" spans="1:1" x14ac:dyDescent="0.3">
      <c r="A3279" t="s">
        <v>3295</v>
      </c>
    </row>
    <row r="3280" spans="1:1" x14ac:dyDescent="0.3">
      <c r="A3280" t="s">
        <v>3362</v>
      </c>
    </row>
    <row r="3281" spans="1:1" x14ac:dyDescent="0.3">
      <c r="A3281" t="s">
        <v>3363</v>
      </c>
    </row>
    <row r="3282" spans="1:1" x14ac:dyDescent="0.3">
      <c r="A3282" t="s">
        <v>3364</v>
      </c>
    </row>
    <row r="3284" spans="1:1" x14ac:dyDescent="0.3">
      <c r="A3284" t="s">
        <v>771</v>
      </c>
    </row>
    <row r="3285" spans="1:1" x14ac:dyDescent="0.3">
      <c r="A3285" t="s">
        <v>1031</v>
      </c>
    </row>
    <row r="3286" spans="1:1" x14ac:dyDescent="0.3">
      <c r="A3286" t="s">
        <v>1031</v>
      </c>
    </row>
    <row r="3287" spans="1:1" x14ac:dyDescent="0.3">
      <c r="A3287" t="s">
        <v>1031</v>
      </c>
    </row>
    <row r="3288" spans="1:1" x14ac:dyDescent="0.3">
      <c r="A3288" t="s">
        <v>1031</v>
      </c>
    </row>
    <row r="3289" spans="1:1" x14ac:dyDescent="0.3">
      <c r="A3289" t="s">
        <v>1031</v>
      </c>
    </row>
    <row r="3291" spans="1:1" x14ac:dyDescent="0.3">
      <c r="A3291" t="s">
        <v>527</v>
      </c>
    </row>
    <row r="3292" spans="1:1" x14ac:dyDescent="0.3">
      <c r="A3292" t="s">
        <v>757</v>
      </c>
    </row>
    <row r="3293" spans="1:1" x14ac:dyDescent="0.3">
      <c r="A3293" t="s">
        <v>3287</v>
      </c>
    </row>
    <row r="3294" spans="1:1" x14ac:dyDescent="0.3">
      <c r="A3294" t="s">
        <v>3288</v>
      </c>
    </row>
    <row r="3295" spans="1:1" x14ac:dyDescent="0.3">
      <c r="A3295" t="s">
        <v>760</v>
      </c>
    </row>
    <row r="3296" spans="1:1" x14ac:dyDescent="0.3">
      <c r="A3296" t="s">
        <v>781</v>
      </c>
    </row>
    <row r="3297" spans="1:1" x14ac:dyDescent="0.3">
      <c r="A3297">
        <f>-3.2 -3.2 -3.2 -3.2 -3.2 -3.2 -3.2 -3.2 -3.2 -3.2 -3.2</f>
        <v>-35.199999999999996</v>
      </c>
    </row>
    <row r="3298" spans="1:1" x14ac:dyDescent="0.3">
      <c r="A3298" t="s">
        <v>846</v>
      </c>
    </row>
    <row r="3299" spans="1:1" x14ac:dyDescent="0.3">
      <c r="A3299">
        <f>-0.634  -0.638  -0.64  -0.643  -0.645  -0.647  -0.649  -0.651  -0.653  -0.655  -0.657</f>
        <v>-7.1119999999999992</v>
      </c>
    </row>
    <row r="3300" spans="1:1" x14ac:dyDescent="0.3">
      <c r="A3300">
        <f>-1.634  -1.634  -1.634  -1.634  -1.634  -1.634  -1.634  -1.635  -1.635  -1.636  -1.637</f>
        <v>-17.981000000000002</v>
      </c>
    </row>
    <row r="3301" spans="1:1" x14ac:dyDescent="0.3">
      <c r="A3301">
        <f>-2.629  -2.629  -2.63  -2.63  -2.63  -2.63  -2.63  -2.631  -2.631  -2.631  -2.631</f>
        <v>-28.931999999999999</v>
      </c>
    </row>
    <row r="3302" spans="1:1" x14ac:dyDescent="0.3">
      <c r="A3302">
        <f>-3.165  -3.165  -3.165  -3.164  -3.164  -3.163  -3.163  -3.163  -3.163  -3.163  -3.163</f>
        <v>-34.801000000000002</v>
      </c>
    </row>
    <row r="3303" spans="1:1" x14ac:dyDescent="0.3">
      <c r="A3303">
        <f>-3.2  -3.2  -3.2  -3.2  -3.2  -3.2  -3.2  -3.2  -3.2  -3.2  -3.2</f>
        <v>-35.199999999999996</v>
      </c>
    </row>
    <row r="3305" spans="1:1" x14ac:dyDescent="0.3">
      <c r="A3305" t="s">
        <v>847</v>
      </c>
    </row>
    <row r="3306" spans="1:1" x14ac:dyDescent="0.3">
      <c r="A3306" t="s">
        <v>3289</v>
      </c>
    </row>
    <row r="3307" spans="1:1" x14ac:dyDescent="0.3">
      <c r="A3307" t="s">
        <v>3297</v>
      </c>
    </row>
    <row r="3308" spans="1:1" x14ac:dyDescent="0.3">
      <c r="A3308" t="s">
        <v>3365</v>
      </c>
    </row>
    <row r="3309" spans="1:1" x14ac:dyDescent="0.3">
      <c r="A3309" t="s">
        <v>3366</v>
      </c>
    </row>
    <row r="3310" spans="1:1" x14ac:dyDescent="0.3">
      <c r="A3310" t="s">
        <v>3367</v>
      </c>
    </row>
    <row r="3312" spans="1:1" x14ac:dyDescent="0.3">
      <c r="A3312" t="s">
        <v>848</v>
      </c>
    </row>
    <row r="3313" spans="1:1" x14ac:dyDescent="0.3">
      <c r="A3313" t="s">
        <v>3294</v>
      </c>
    </row>
    <row r="3314" spans="1:1" x14ac:dyDescent="0.3">
      <c r="A3314" t="s">
        <v>3295</v>
      </c>
    </row>
    <row r="3315" spans="1:1" x14ac:dyDescent="0.3">
      <c r="A3315" t="s">
        <v>3368</v>
      </c>
    </row>
    <row r="3316" spans="1:1" x14ac:dyDescent="0.3">
      <c r="A3316" t="s">
        <v>3369</v>
      </c>
    </row>
    <row r="3317" spans="1:1" x14ac:dyDescent="0.3">
      <c r="A3317" t="s">
        <v>3352</v>
      </c>
    </row>
    <row r="3319" spans="1:1" x14ac:dyDescent="0.3">
      <c r="A3319" t="s">
        <v>771</v>
      </c>
    </row>
    <row r="3320" spans="1:1" x14ac:dyDescent="0.3">
      <c r="A3320" t="s">
        <v>907</v>
      </c>
    </row>
    <row r="3321" spans="1:1" x14ac:dyDescent="0.3">
      <c r="A3321" t="s">
        <v>907</v>
      </c>
    </row>
    <row r="3322" spans="1:1" x14ac:dyDescent="0.3">
      <c r="A3322" t="s">
        <v>907</v>
      </c>
    </row>
    <row r="3323" spans="1:1" x14ac:dyDescent="0.3">
      <c r="A3323" t="s">
        <v>907</v>
      </c>
    </row>
    <row r="3324" spans="1:1" x14ac:dyDescent="0.3">
      <c r="A3324" t="s">
        <v>907</v>
      </c>
    </row>
    <row r="3326" spans="1:1" x14ac:dyDescent="0.3">
      <c r="A3326" t="s">
        <v>528</v>
      </c>
    </row>
    <row r="3327" spans="1:1" x14ac:dyDescent="0.3">
      <c r="A3327" t="s">
        <v>757</v>
      </c>
    </row>
    <row r="3328" spans="1:1" x14ac:dyDescent="0.3">
      <c r="A3328" t="s">
        <v>3287</v>
      </c>
    </row>
    <row r="3329" spans="1:1" x14ac:dyDescent="0.3">
      <c r="A3329" t="s">
        <v>3288</v>
      </c>
    </row>
    <row r="3330" spans="1:1" x14ac:dyDescent="0.3">
      <c r="A3330" t="s">
        <v>760</v>
      </c>
    </row>
    <row r="3331" spans="1:1" x14ac:dyDescent="0.3">
      <c r="A3331" t="s">
        <v>782</v>
      </c>
    </row>
    <row r="3332" spans="1:1" x14ac:dyDescent="0.3">
      <c r="A3332">
        <f>-3.2 -3.197 -3.194 -3.191 -3.188 -3.185 -3.182 -3.179 -3.176 -3.173 -3.17</f>
        <v>-35.035000000000004</v>
      </c>
    </row>
    <row r="3333" spans="1:1" x14ac:dyDescent="0.3">
      <c r="A3333" t="s">
        <v>846</v>
      </c>
    </row>
    <row r="3334" spans="1:1" x14ac:dyDescent="0.3">
      <c r="A3334">
        <f>-0.634  -0.638  -0.641  -0.643  -0.645  -0.647  -0.649  -0.651  -0.653  -0.655  -0.657</f>
        <v>-7.1130000000000004</v>
      </c>
    </row>
    <row r="3335" spans="1:1" x14ac:dyDescent="0.3">
      <c r="A3335">
        <f>-1.634  -1.634  -1.634  -1.634  -1.634  -1.634  -1.634  -1.635  -1.635  -1.636  -1.637</f>
        <v>-17.981000000000002</v>
      </c>
    </row>
    <row r="3336" spans="1:1" x14ac:dyDescent="0.3">
      <c r="A3336">
        <f>-2.629  -2.629  -2.629  -2.63  -2.63  -2.63  -2.631  -2.631  -2.631  -2.631  -2.631</f>
        <v>-28.931999999999999</v>
      </c>
    </row>
    <row r="3337" spans="1:1" x14ac:dyDescent="0.3">
      <c r="A3337">
        <f>-3.165  -3.165  -3.164  -3.164  -3.164  -3.164  -3.162  -3.159  -3.156  -3.153  -3.149</f>
        <v>-34.764999999999993</v>
      </c>
    </row>
    <row r="3338" spans="1:1" x14ac:dyDescent="0.3">
      <c r="A3338">
        <f>-3.2  -3.197  -3.194  -3.191  -3.188  -3.185  -3.182  -3.179  -3.176  -3.173  -3.17</f>
        <v>-35.035000000000004</v>
      </c>
    </row>
    <row r="3340" spans="1:1" x14ac:dyDescent="0.3">
      <c r="A3340" t="s">
        <v>847</v>
      </c>
    </row>
    <row r="3341" spans="1:1" x14ac:dyDescent="0.3">
      <c r="A3341" t="s">
        <v>3289</v>
      </c>
    </row>
    <row r="3342" spans="1:1" x14ac:dyDescent="0.3">
      <c r="A3342" t="s">
        <v>3370</v>
      </c>
    </row>
    <row r="3343" spans="1:1" x14ac:dyDescent="0.3">
      <c r="A3343" t="s">
        <v>3371</v>
      </c>
    </row>
    <row r="3344" spans="1:1" x14ac:dyDescent="0.3">
      <c r="A3344" t="s">
        <v>3372</v>
      </c>
    </row>
    <row r="3345" spans="1:1" x14ac:dyDescent="0.3">
      <c r="A3345" t="s">
        <v>3373</v>
      </c>
    </row>
    <row r="3347" spans="1:1" x14ac:dyDescent="0.3">
      <c r="A3347" t="s">
        <v>848</v>
      </c>
    </row>
    <row r="3348" spans="1:1" x14ac:dyDescent="0.3">
      <c r="A3348" t="s">
        <v>3294</v>
      </c>
    </row>
    <row r="3349" spans="1:1" x14ac:dyDescent="0.3">
      <c r="A3349" t="s">
        <v>3307</v>
      </c>
    </row>
    <row r="3350" spans="1:1" x14ac:dyDescent="0.3">
      <c r="A3350" t="s">
        <v>3374</v>
      </c>
    </row>
    <row r="3351" spans="1:1" x14ac:dyDescent="0.3">
      <c r="A3351" t="s">
        <v>3375</v>
      </c>
    </row>
    <row r="3352" spans="1:1" x14ac:dyDescent="0.3">
      <c r="A3352" t="s">
        <v>3376</v>
      </c>
    </row>
    <row r="3354" spans="1:1" x14ac:dyDescent="0.3">
      <c r="A3354" t="s">
        <v>771</v>
      </c>
    </row>
    <row r="3355" spans="1:1" x14ac:dyDescent="0.3">
      <c r="A3355" t="s">
        <v>3358</v>
      </c>
    </row>
    <row r="3356" spans="1:1" x14ac:dyDescent="0.3">
      <c r="A3356" t="s">
        <v>3358</v>
      </c>
    </row>
    <row r="3357" spans="1:1" x14ac:dyDescent="0.3">
      <c r="A3357" t="s">
        <v>3358</v>
      </c>
    </row>
    <row r="3358" spans="1:1" x14ac:dyDescent="0.3">
      <c r="A3358" t="s">
        <v>3358</v>
      </c>
    </row>
    <row r="3359" spans="1:1" x14ac:dyDescent="0.3">
      <c r="A3359" t="s">
        <v>3358</v>
      </c>
    </row>
    <row r="3361" spans="1:1" x14ac:dyDescent="0.3">
      <c r="A3361" t="s">
        <v>529</v>
      </c>
    </row>
    <row r="3362" spans="1:1" x14ac:dyDescent="0.3">
      <c r="A3362" t="s">
        <v>757</v>
      </c>
    </row>
    <row r="3363" spans="1:1" x14ac:dyDescent="0.3">
      <c r="A3363" t="s">
        <v>3287</v>
      </c>
    </row>
    <row r="3364" spans="1:1" x14ac:dyDescent="0.3">
      <c r="A3364" t="s">
        <v>3288</v>
      </c>
    </row>
    <row r="3365" spans="1:1" x14ac:dyDescent="0.3">
      <c r="A3365" t="s">
        <v>760</v>
      </c>
    </row>
    <row r="3366" spans="1:1" x14ac:dyDescent="0.3">
      <c r="A3366">
        <f>-3.19 -0.003</f>
        <v>-3.1930000000000001</v>
      </c>
    </row>
    <row r="3367" spans="1:1" x14ac:dyDescent="0.3">
      <c r="A3367">
        <f>-3.19 -3.193 -3.196 -3.199 -3.202 -3.205 -3.208 -3.211 -3.214 -3.217 -3.22</f>
        <v>-35.254999999999995</v>
      </c>
    </row>
    <row r="3368" spans="1:1" x14ac:dyDescent="0.3">
      <c r="A3368" t="s">
        <v>846</v>
      </c>
    </row>
    <row r="3369" spans="1:1" x14ac:dyDescent="0.3">
      <c r="A3369">
        <f>-0.634  -0.638  -0.64  -0.643  -0.645  -0.647  -0.649  -0.651  -0.653  -0.655  -0.657</f>
        <v>-7.1119999999999992</v>
      </c>
    </row>
    <row r="3370" spans="1:1" x14ac:dyDescent="0.3">
      <c r="A3370">
        <f>-1.634  -1.634  -1.634  -1.634  -1.634  -1.634  -1.634  -1.635  -1.636  -1.636  -1.637</f>
        <v>-17.981999999999999</v>
      </c>
    </row>
    <row r="3371" spans="1:1" x14ac:dyDescent="0.3">
      <c r="A3371">
        <f>-2.629  -2.628  -2.629  -2.629  -2.63  -2.63  -2.63  -2.63  -2.63  -2.631  -2.631</f>
        <v>-28.926999999999996</v>
      </c>
    </row>
    <row r="3372" spans="1:1" x14ac:dyDescent="0.3">
      <c r="A3372">
        <f>-3.156  -3.156  -3.156  -3.155  -3.153  -3.153  -3.155  -3.157  -3.16  -3.163  -3.166</f>
        <v>-34.729999999999997</v>
      </c>
    </row>
    <row r="3373" spans="1:1" x14ac:dyDescent="0.3">
      <c r="A3373">
        <f>-3.19  -3.193  -3.196  -3.199  -3.202  -3.205  -3.208  -3.211  -3.214  -3.217  -3.22</f>
        <v>-35.254999999999995</v>
      </c>
    </row>
    <row r="3375" spans="1:1" x14ac:dyDescent="0.3">
      <c r="A3375" t="s">
        <v>847</v>
      </c>
    </row>
    <row r="3376" spans="1:1" x14ac:dyDescent="0.3">
      <c r="A3376" t="s">
        <v>3289</v>
      </c>
    </row>
    <row r="3377" spans="1:1" x14ac:dyDescent="0.3">
      <c r="A3377" t="s">
        <v>3377</v>
      </c>
    </row>
    <row r="3378" spans="1:1" x14ac:dyDescent="0.3">
      <c r="A3378" t="s">
        <v>3378</v>
      </c>
    </row>
    <row r="3379" spans="1:1" x14ac:dyDescent="0.3">
      <c r="A3379" t="s">
        <v>3379</v>
      </c>
    </row>
    <row r="3380" spans="1:1" x14ac:dyDescent="0.3">
      <c r="A3380" t="s">
        <v>3380</v>
      </c>
    </row>
    <row r="3382" spans="1:1" x14ac:dyDescent="0.3">
      <c r="A3382" t="s">
        <v>848</v>
      </c>
    </row>
    <row r="3383" spans="1:1" x14ac:dyDescent="0.3">
      <c r="A3383" t="s">
        <v>3294</v>
      </c>
    </row>
    <row r="3384" spans="1:1" x14ac:dyDescent="0.3">
      <c r="A3384" t="s">
        <v>3295</v>
      </c>
    </row>
    <row r="3385" spans="1:1" x14ac:dyDescent="0.3">
      <c r="A3385" t="s">
        <v>3351</v>
      </c>
    </row>
    <row r="3386" spans="1:1" x14ac:dyDescent="0.3">
      <c r="A3386" t="s">
        <v>3381</v>
      </c>
    </row>
    <row r="3387" spans="1:1" x14ac:dyDescent="0.3">
      <c r="A3387" t="s">
        <v>3382</v>
      </c>
    </row>
    <row r="3389" spans="1:1" x14ac:dyDescent="0.3">
      <c r="A3389" t="s">
        <v>771</v>
      </c>
    </row>
    <row r="3390" spans="1:1" x14ac:dyDescent="0.3">
      <c r="A3390" t="s">
        <v>3383</v>
      </c>
    </row>
    <row r="3391" spans="1:1" x14ac:dyDescent="0.3">
      <c r="A3391" t="s">
        <v>3383</v>
      </c>
    </row>
    <row r="3392" spans="1:1" x14ac:dyDescent="0.3">
      <c r="A3392" t="s">
        <v>3383</v>
      </c>
    </row>
    <row r="3393" spans="1:1" x14ac:dyDescent="0.3">
      <c r="A3393" t="s">
        <v>3383</v>
      </c>
    </row>
    <row r="3394" spans="1:1" x14ac:dyDescent="0.3">
      <c r="A3394" t="s">
        <v>3383</v>
      </c>
    </row>
    <row r="3396" spans="1:1" x14ac:dyDescent="0.3">
      <c r="A3396" t="s">
        <v>530</v>
      </c>
    </row>
    <row r="3397" spans="1:1" x14ac:dyDescent="0.3">
      <c r="A3397" t="s">
        <v>757</v>
      </c>
    </row>
    <row r="3398" spans="1:1" x14ac:dyDescent="0.3">
      <c r="A3398" t="s">
        <v>3287</v>
      </c>
    </row>
    <row r="3399" spans="1:1" x14ac:dyDescent="0.3">
      <c r="A3399" t="s">
        <v>3288</v>
      </c>
    </row>
    <row r="3400" spans="1:1" x14ac:dyDescent="0.3">
      <c r="A3400" t="s">
        <v>760</v>
      </c>
    </row>
    <row r="3401" spans="1:1" x14ac:dyDescent="0.3">
      <c r="A3401" t="s">
        <v>783</v>
      </c>
    </row>
    <row r="3402" spans="1:1" x14ac:dyDescent="0.3">
      <c r="A3402">
        <f>-3.19 -3.19 -3.19 -3.19 -3.19 -3.19 -3.19 -3.19 -3.19 -3.19 -3.19</f>
        <v>-35.090000000000003</v>
      </c>
    </row>
    <row r="3403" spans="1:1" x14ac:dyDescent="0.3">
      <c r="A3403" t="s">
        <v>846</v>
      </c>
    </row>
    <row r="3404" spans="1:1" x14ac:dyDescent="0.3">
      <c r="A3404">
        <f>-0.634  -0.638  -0.64  -0.643  -0.645  -0.647  -0.649  -0.651  -0.653  -0.655  -0.657</f>
        <v>-7.1119999999999992</v>
      </c>
    </row>
    <row r="3405" spans="1:1" x14ac:dyDescent="0.3">
      <c r="A3405">
        <f>-1.634  -1.634  -1.634  -1.634  -1.634  -1.634  -1.634  -1.635  -1.635  -1.636  -1.637</f>
        <v>-17.981000000000002</v>
      </c>
    </row>
    <row r="3406" spans="1:1" x14ac:dyDescent="0.3">
      <c r="A3406">
        <f>-2.629  -2.628  -2.629  -2.63  -2.63  -2.63  -2.63  -2.63  -2.63  -2.63  -2.63</f>
        <v>-28.925999999999991</v>
      </c>
    </row>
    <row r="3407" spans="1:1" x14ac:dyDescent="0.3">
      <c r="A3407">
        <f>-3.156  -3.156  -3.156  -3.155  -3.154  -3.154  -3.154  -3.154  -3.154  -3.154  -3.154</f>
        <v>-34.700999999999993</v>
      </c>
    </row>
    <row r="3408" spans="1:1" x14ac:dyDescent="0.3">
      <c r="A3408">
        <f>-3.19  -3.19  -3.19  -3.19  -3.19  -3.19  -3.19  -3.19  -3.19  -3.19  -3.19</f>
        <v>-35.090000000000003</v>
      </c>
    </row>
    <row r="3410" spans="1:1" x14ac:dyDescent="0.3">
      <c r="A3410" t="s">
        <v>847</v>
      </c>
    </row>
    <row r="3411" spans="1:1" x14ac:dyDescent="0.3">
      <c r="A3411" t="s">
        <v>3289</v>
      </c>
    </row>
    <row r="3412" spans="1:1" x14ac:dyDescent="0.3">
      <c r="A3412" t="s">
        <v>3297</v>
      </c>
    </row>
    <row r="3413" spans="1:1" x14ac:dyDescent="0.3">
      <c r="A3413" t="s">
        <v>3384</v>
      </c>
    </row>
    <row r="3414" spans="1:1" x14ac:dyDescent="0.3">
      <c r="A3414" t="s">
        <v>3385</v>
      </c>
    </row>
    <row r="3415" spans="1:1" x14ac:dyDescent="0.3">
      <c r="A3415" t="s">
        <v>3386</v>
      </c>
    </row>
    <row r="3417" spans="1:1" x14ac:dyDescent="0.3">
      <c r="A3417" t="s">
        <v>848</v>
      </c>
    </row>
    <row r="3418" spans="1:1" x14ac:dyDescent="0.3">
      <c r="A3418" t="s">
        <v>3294</v>
      </c>
    </row>
    <row r="3419" spans="1:1" x14ac:dyDescent="0.3">
      <c r="A3419" t="s">
        <v>3295</v>
      </c>
    </row>
    <row r="3420" spans="1:1" x14ac:dyDescent="0.3">
      <c r="A3420" t="s">
        <v>3368</v>
      </c>
    </row>
    <row r="3421" spans="1:1" x14ac:dyDescent="0.3">
      <c r="A3421" t="s">
        <v>3387</v>
      </c>
    </row>
    <row r="3422" spans="1:1" x14ac:dyDescent="0.3">
      <c r="A3422" t="s">
        <v>3352</v>
      </c>
    </row>
    <row r="3424" spans="1:1" x14ac:dyDescent="0.3">
      <c r="A3424" t="s">
        <v>771</v>
      </c>
    </row>
    <row r="3425" spans="1:1" x14ac:dyDescent="0.3">
      <c r="A3425" t="s">
        <v>3388</v>
      </c>
    </row>
    <row r="3426" spans="1:1" x14ac:dyDescent="0.3">
      <c r="A3426" t="s">
        <v>3388</v>
      </c>
    </row>
    <row r="3427" spans="1:1" x14ac:dyDescent="0.3">
      <c r="A3427" t="s">
        <v>3388</v>
      </c>
    </row>
    <row r="3428" spans="1:1" x14ac:dyDescent="0.3">
      <c r="A3428" t="s">
        <v>3388</v>
      </c>
    </row>
    <row r="3429" spans="1:1" x14ac:dyDescent="0.3">
      <c r="A3429" t="s">
        <v>3388</v>
      </c>
    </row>
    <row r="3431" spans="1:1" x14ac:dyDescent="0.3">
      <c r="A3431" t="s">
        <v>531</v>
      </c>
    </row>
    <row r="3432" spans="1:1" x14ac:dyDescent="0.3">
      <c r="A3432" t="s">
        <v>757</v>
      </c>
    </row>
    <row r="3433" spans="1:1" x14ac:dyDescent="0.3">
      <c r="A3433" t="s">
        <v>3287</v>
      </c>
    </row>
    <row r="3434" spans="1:1" x14ac:dyDescent="0.3">
      <c r="A3434" t="s">
        <v>3288</v>
      </c>
    </row>
    <row r="3435" spans="1:1" x14ac:dyDescent="0.3">
      <c r="A3435" t="s">
        <v>760</v>
      </c>
    </row>
    <row r="3436" spans="1:1" x14ac:dyDescent="0.3">
      <c r="A3436" t="s">
        <v>784</v>
      </c>
    </row>
    <row r="3437" spans="1:1" x14ac:dyDescent="0.3">
      <c r="A3437">
        <f>-3.19 -3.187 -3.184 -3.181 -3.178 -3.175 -3.172 -3.169 -3.166 -3.163 -3.16</f>
        <v>-34.925000000000004</v>
      </c>
    </row>
    <row r="3438" spans="1:1" x14ac:dyDescent="0.3">
      <c r="A3438" t="s">
        <v>846</v>
      </c>
    </row>
    <row r="3439" spans="1:1" x14ac:dyDescent="0.3">
      <c r="A3439">
        <f>-0.634  -0.638  -0.64  -0.643  -0.645  -0.647  -0.649  -0.651  -0.653  -0.655  -0.657</f>
        <v>-7.1119999999999992</v>
      </c>
    </row>
    <row r="3440" spans="1:1" x14ac:dyDescent="0.3">
      <c r="A3440">
        <f>-1.634  -1.634  -1.634  -1.634  -1.634  -1.634  -1.634  -1.635  -1.635  -1.636  -1.637</f>
        <v>-17.981000000000002</v>
      </c>
    </row>
    <row r="3441" spans="1:1" x14ac:dyDescent="0.3">
      <c r="A3441">
        <f>-2.629  -2.628  -2.629  -2.63  -2.63  -2.63  -2.63  -2.631  -2.63  -2.63  -2.63</f>
        <v>-28.926999999999992</v>
      </c>
    </row>
    <row r="3442" spans="1:1" x14ac:dyDescent="0.3">
      <c r="A3442">
        <f>-3.156  -3.156  -3.155  -3.155  -3.156  -3.155  -3.153  -3.15  -3.147  -3.144  -3.14</f>
        <v>-34.666999999999994</v>
      </c>
    </row>
    <row r="3443" spans="1:1" x14ac:dyDescent="0.3">
      <c r="A3443">
        <f>-3.19  -3.187  -3.184  -3.181  -3.178  -3.175  -3.172  -3.169  -3.166  -3.163  -3.16</f>
        <v>-34.925000000000004</v>
      </c>
    </row>
    <row r="3445" spans="1:1" x14ac:dyDescent="0.3">
      <c r="A3445" t="s">
        <v>847</v>
      </c>
    </row>
    <row r="3446" spans="1:1" x14ac:dyDescent="0.3">
      <c r="A3446" t="s">
        <v>3289</v>
      </c>
    </row>
    <row r="3447" spans="1:1" x14ac:dyDescent="0.3">
      <c r="A3447" t="s">
        <v>3389</v>
      </c>
    </row>
    <row r="3448" spans="1:1" x14ac:dyDescent="0.3">
      <c r="A3448" t="s">
        <v>3390</v>
      </c>
    </row>
    <row r="3449" spans="1:1" x14ac:dyDescent="0.3">
      <c r="A3449" t="s">
        <v>3391</v>
      </c>
    </row>
    <row r="3450" spans="1:1" x14ac:dyDescent="0.3">
      <c r="A3450" t="s">
        <v>3392</v>
      </c>
    </row>
    <row r="3452" spans="1:1" x14ac:dyDescent="0.3">
      <c r="A3452" t="s">
        <v>848</v>
      </c>
    </row>
    <row r="3453" spans="1:1" x14ac:dyDescent="0.3">
      <c r="A3453" t="s">
        <v>3294</v>
      </c>
    </row>
    <row r="3454" spans="1:1" x14ac:dyDescent="0.3">
      <c r="A3454" t="s">
        <v>3307</v>
      </c>
    </row>
    <row r="3455" spans="1:1" x14ac:dyDescent="0.3">
      <c r="A3455" t="s">
        <v>3368</v>
      </c>
    </row>
    <row r="3456" spans="1:1" x14ac:dyDescent="0.3">
      <c r="A3456" t="s">
        <v>3393</v>
      </c>
    </row>
    <row r="3457" spans="1:1" x14ac:dyDescent="0.3">
      <c r="A3457" t="s">
        <v>3394</v>
      </c>
    </row>
    <row r="3459" spans="1:1" x14ac:dyDescent="0.3">
      <c r="A3459" t="s">
        <v>771</v>
      </c>
    </row>
    <row r="3460" spans="1:1" x14ac:dyDescent="0.3">
      <c r="A3460" t="s">
        <v>3395</v>
      </c>
    </row>
    <row r="3461" spans="1:1" x14ac:dyDescent="0.3">
      <c r="A3461" t="s">
        <v>3395</v>
      </c>
    </row>
    <row r="3462" spans="1:1" x14ac:dyDescent="0.3">
      <c r="A3462" t="s">
        <v>3395</v>
      </c>
    </row>
    <row r="3463" spans="1:1" x14ac:dyDescent="0.3">
      <c r="A3463" t="s">
        <v>3395</v>
      </c>
    </row>
    <row r="3464" spans="1:1" x14ac:dyDescent="0.3">
      <c r="A3464" t="s">
        <v>3395</v>
      </c>
    </row>
    <row r="3466" spans="1:1" x14ac:dyDescent="0.3">
      <c r="A3466" t="s">
        <v>532</v>
      </c>
    </row>
    <row r="3467" spans="1:1" x14ac:dyDescent="0.3">
      <c r="A3467" t="s">
        <v>757</v>
      </c>
    </row>
    <row r="3468" spans="1:1" x14ac:dyDescent="0.3">
      <c r="A3468" t="s">
        <v>3287</v>
      </c>
    </row>
    <row r="3469" spans="1:1" x14ac:dyDescent="0.3">
      <c r="A3469" t="s">
        <v>3288</v>
      </c>
    </row>
    <row r="3470" spans="1:1" x14ac:dyDescent="0.3">
      <c r="A3470" t="s">
        <v>760</v>
      </c>
    </row>
    <row r="3471" spans="1:1" x14ac:dyDescent="0.3">
      <c r="A3471">
        <f>-3.18 -0.003</f>
        <v>-3.1830000000000003</v>
      </c>
    </row>
    <row r="3472" spans="1:1" x14ac:dyDescent="0.3">
      <c r="A3472">
        <f>-3.18 -3.183 -3.186 -3.189 -3.192 -3.195 -3.198 -3.201 -3.204 -3.207 -3.21</f>
        <v>-35.145000000000003</v>
      </c>
    </row>
    <row r="3473" spans="1:1" x14ac:dyDescent="0.3">
      <c r="A3473" t="s">
        <v>846</v>
      </c>
    </row>
    <row r="3474" spans="1:1" x14ac:dyDescent="0.3">
      <c r="A3474">
        <f>-0.634  -0.637  -0.64  -0.643  -0.645  -0.647  -0.649  -0.651  -0.653  -0.655  -0.657</f>
        <v>-7.1109999999999998</v>
      </c>
    </row>
    <row r="3475" spans="1:1" x14ac:dyDescent="0.3">
      <c r="A3475">
        <f>-1.634  -1.634  -1.634  -1.634  -1.634  -1.634  -1.634  -1.635  -1.636  -1.636  -1.637</f>
        <v>-17.981999999999999</v>
      </c>
    </row>
    <row r="3476" spans="1:1" x14ac:dyDescent="0.3">
      <c r="A3476">
        <f>-2.628  -2.628  -2.629  -2.629  -2.63  -2.63  -2.63  -2.63  -2.63  -2.63  -2.63</f>
        <v>-28.923999999999992</v>
      </c>
    </row>
    <row r="3477" spans="1:1" x14ac:dyDescent="0.3">
      <c r="A3477">
        <f>-3.147  -3.146  -3.147  -3.146  -3.144  -3.144  -3.146  -3.149  -3.152  -3.154  -3.157</f>
        <v>-34.632000000000005</v>
      </c>
    </row>
    <row r="3478" spans="1:1" x14ac:dyDescent="0.3">
      <c r="A3478">
        <f>-3.18  -3.183  -3.186  -3.189  -3.192  -3.195  -3.198  -3.201  -3.204  -3.207  -3.21</f>
        <v>-35.145000000000003</v>
      </c>
    </row>
    <row r="3480" spans="1:1" x14ac:dyDescent="0.3">
      <c r="A3480" t="s">
        <v>847</v>
      </c>
    </row>
    <row r="3481" spans="1:1" x14ac:dyDescent="0.3">
      <c r="A3481" t="s">
        <v>3289</v>
      </c>
    </row>
    <row r="3482" spans="1:1" x14ac:dyDescent="0.3">
      <c r="A3482" t="s">
        <v>3396</v>
      </c>
    </row>
    <row r="3483" spans="1:1" x14ac:dyDescent="0.3">
      <c r="A3483" t="s">
        <v>3397</v>
      </c>
    </row>
    <row r="3484" spans="1:1" x14ac:dyDescent="0.3">
      <c r="A3484" t="s">
        <v>3398</v>
      </c>
    </row>
    <row r="3485" spans="1:1" x14ac:dyDescent="0.3">
      <c r="A3485" t="s">
        <v>3399</v>
      </c>
    </row>
    <row r="3487" spans="1:1" x14ac:dyDescent="0.3">
      <c r="A3487" t="s">
        <v>848</v>
      </c>
    </row>
    <row r="3488" spans="1:1" x14ac:dyDescent="0.3">
      <c r="A3488" t="s">
        <v>3294</v>
      </c>
    </row>
    <row r="3489" spans="1:1" x14ac:dyDescent="0.3">
      <c r="A3489" t="s">
        <v>3295</v>
      </c>
    </row>
    <row r="3490" spans="1:1" x14ac:dyDescent="0.3">
      <c r="A3490" t="s">
        <v>3368</v>
      </c>
    </row>
    <row r="3491" spans="1:1" x14ac:dyDescent="0.3">
      <c r="A3491" t="s">
        <v>3400</v>
      </c>
    </row>
    <row r="3492" spans="1:1" x14ac:dyDescent="0.3">
      <c r="A3492" t="s">
        <v>3401</v>
      </c>
    </row>
    <row r="3494" spans="1:1" x14ac:dyDescent="0.3">
      <c r="A3494" t="s">
        <v>771</v>
      </c>
    </row>
    <row r="3495" spans="1:1" x14ac:dyDescent="0.3">
      <c r="A3495" t="s">
        <v>3383</v>
      </c>
    </row>
    <row r="3496" spans="1:1" x14ac:dyDescent="0.3">
      <c r="A3496" t="s">
        <v>3383</v>
      </c>
    </row>
    <row r="3497" spans="1:1" x14ac:dyDescent="0.3">
      <c r="A3497" t="s">
        <v>3383</v>
      </c>
    </row>
    <row r="3498" spans="1:1" x14ac:dyDescent="0.3">
      <c r="A3498" t="s">
        <v>3383</v>
      </c>
    </row>
    <row r="3499" spans="1:1" x14ac:dyDescent="0.3">
      <c r="A3499" t="s">
        <v>3383</v>
      </c>
    </row>
    <row r="3501" spans="1:1" x14ac:dyDescent="0.3">
      <c r="A3501" t="s">
        <v>533</v>
      </c>
    </row>
    <row r="3502" spans="1:1" x14ac:dyDescent="0.3">
      <c r="A3502" t="s">
        <v>757</v>
      </c>
    </row>
    <row r="3503" spans="1:1" x14ac:dyDescent="0.3">
      <c r="A3503" t="s">
        <v>3287</v>
      </c>
    </row>
    <row r="3504" spans="1:1" x14ac:dyDescent="0.3">
      <c r="A3504" t="s">
        <v>3288</v>
      </c>
    </row>
    <row r="3505" spans="1:1" x14ac:dyDescent="0.3">
      <c r="A3505" t="s">
        <v>760</v>
      </c>
    </row>
    <row r="3506" spans="1:1" x14ac:dyDescent="0.3">
      <c r="A3506" t="s">
        <v>785</v>
      </c>
    </row>
    <row r="3507" spans="1:1" x14ac:dyDescent="0.3">
      <c r="A3507">
        <f>-3.18 -3.18 -3.18 -3.18 -3.18 -3.18 -3.18 -3.18 -3.18 -3.18 -3.18</f>
        <v>-34.980000000000004</v>
      </c>
    </row>
    <row r="3508" spans="1:1" x14ac:dyDescent="0.3">
      <c r="A3508" t="s">
        <v>846</v>
      </c>
    </row>
    <row r="3509" spans="1:1" x14ac:dyDescent="0.3">
      <c r="A3509">
        <f>-0.634  -0.638  -0.64  -0.643  -0.645  -0.647  -0.649  -0.651  -0.653  -0.655  -0.657</f>
        <v>-7.1119999999999992</v>
      </c>
    </row>
    <row r="3510" spans="1:1" x14ac:dyDescent="0.3">
      <c r="A3510">
        <f>-1.634  -1.634  -1.634  -1.634  -1.634  -1.634  -1.634  -1.635  -1.635  -1.636  -1.637</f>
        <v>-17.981000000000002</v>
      </c>
    </row>
    <row r="3511" spans="1:1" x14ac:dyDescent="0.3">
      <c r="A3511">
        <f>-2.628  -2.628  -2.629  -2.629  -2.63  -2.63  -2.63  -2.63  -2.63  -2.63  -2.63</f>
        <v>-28.923999999999992</v>
      </c>
    </row>
    <row r="3512" spans="1:1" x14ac:dyDescent="0.3">
      <c r="A3512">
        <f>-3.147  -3.147  -3.147  -3.146  -3.145  -3.145  -3.145  -3.145  -3.145  -3.145  -3.145</f>
        <v>-34.601999999999997</v>
      </c>
    </row>
    <row r="3513" spans="1:1" x14ac:dyDescent="0.3">
      <c r="A3513">
        <f>-3.18  -3.18  -3.18  -3.18  -3.18  -3.18  -3.18  -3.18  -3.18  -3.18  -3.18</f>
        <v>-34.980000000000004</v>
      </c>
    </row>
    <row r="3515" spans="1:1" x14ac:dyDescent="0.3">
      <c r="A3515" t="s">
        <v>847</v>
      </c>
    </row>
    <row r="3516" spans="1:1" x14ac:dyDescent="0.3">
      <c r="A3516" t="s">
        <v>3289</v>
      </c>
    </row>
    <row r="3517" spans="1:1" x14ac:dyDescent="0.3">
      <c r="A3517" t="s">
        <v>3297</v>
      </c>
    </row>
    <row r="3518" spans="1:1" x14ac:dyDescent="0.3">
      <c r="A3518" t="s">
        <v>3384</v>
      </c>
    </row>
    <row r="3519" spans="1:1" x14ac:dyDescent="0.3">
      <c r="A3519" t="s">
        <v>3402</v>
      </c>
    </row>
    <row r="3520" spans="1:1" x14ac:dyDescent="0.3">
      <c r="A3520" t="s">
        <v>3403</v>
      </c>
    </row>
    <row r="3522" spans="1:1" x14ac:dyDescent="0.3">
      <c r="A3522" t="s">
        <v>848</v>
      </c>
    </row>
    <row r="3523" spans="1:1" x14ac:dyDescent="0.3">
      <c r="A3523" t="s">
        <v>3294</v>
      </c>
    </row>
    <row r="3524" spans="1:1" x14ac:dyDescent="0.3">
      <c r="A3524" t="s">
        <v>3295</v>
      </c>
    </row>
    <row r="3525" spans="1:1" x14ac:dyDescent="0.3">
      <c r="A3525" t="s">
        <v>3368</v>
      </c>
    </row>
    <row r="3526" spans="1:1" x14ac:dyDescent="0.3">
      <c r="A3526" t="s">
        <v>3404</v>
      </c>
    </row>
    <row r="3527" spans="1:1" x14ac:dyDescent="0.3">
      <c r="A3527" t="s">
        <v>3352</v>
      </c>
    </row>
    <row r="3529" spans="1:1" x14ac:dyDescent="0.3">
      <c r="A3529" t="s">
        <v>771</v>
      </c>
    </row>
    <row r="3530" spans="1:1" x14ac:dyDescent="0.3">
      <c r="A3530" t="s">
        <v>3405</v>
      </c>
    </row>
    <row r="3531" spans="1:1" x14ac:dyDescent="0.3">
      <c r="A3531" t="s">
        <v>3405</v>
      </c>
    </row>
    <row r="3532" spans="1:1" x14ac:dyDescent="0.3">
      <c r="A3532" t="s">
        <v>3405</v>
      </c>
    </row>
    <row r="3533" spans="1:1" x14ac:dyDescent="0.3">
      <c r="A3533" t="s">
        <v>3405</v>
      </c>
    </row>
    <row r="3534" spans="1:1" x14ac:dyDescent="0.3">
      <c r="A3534" t="s">
        <v>3405</v>
      </c>
    </row>
    <row r="3536" spans="1:1" x14ac:dyDescent="0.3">
      <c r="A3536" t="s">
        <v>534</v>
      </c>
    </row>
    <row r="3537" spans="1:1" x14ac:dyDescent="0.3">
      <c r="A3537" t="s">
        <v>757</v>
      </c>
    </row>
    <row r="3538" spans="1:1" x14ac:dyDescent="0.3">
      <c r="A3538" t="s">
        <v>3287</v>
      </c>
    </row>
    <row r="3539" spans="1:1" x14ac:dyDescent="0.3">
      <c r="A3539" t="s">
        <v>3288</v>
      </c>
    </row>
    <row r="3540" spans="1:1" x14ac:dyDescent="0.3">
      <c r="A3540" t="s">
        <v>760</v>
      </c>
    </row>
    <row r="3541" spans="1:1" x14ac:dyDescent="0.3">
      <c r="A3541" t="s">
        <v>786</v>
      </c>
    </row>
    <row r="3542" spans="1:1" x14ac:dyDescent="0.3">
      <c r="A3542">
        <f>-3.18 -3.177 -3.174 -3.171 -3.168 -3.165 -3.162 -3.159 -3.156 -3.153 -3.15</f>
        <v>-34.814999999999998</v>
      </c>
    </row>
    <row r="3543" spans="1:1" x14ac:dyDescent="0.3">
      <c r="A3543" t="s">
        <v>846</v>
      </c>
    </row>
    <row r="3544" spans="1:1" x14ac:dyDescent="0.3">
      <c r="A3544">
        <f>-0.634  -0.638  -0.641  -0.643  -0.645  -0.647  -0.649  -0.651  -0.653  -0.655  -0.657</f>
        <v>-7.1130000000000004</v>
      </c>
    </row>
    <row r="3545" spans="1:1" x14ac:dyDescent="0.3">
      <c r="A3545">
        <f>-1.634  -1.634  -1.634  -1.634  -1.634  -1.634  -1.634  -1.635  -1.635  -1.636  -1.637</f>
        <v>-17.981000000000002</v>
      </c>
    </row>
    <row r="3546" spans="1:1" x14ac:dyDescent="0.3">
      <c r="A3546">
        <f>-2.628  -2.628  -2.629  -2.63  -2.63  -2.63  -2.63  -2.63  -2.63  -2.63  -2.63</f>
        <v>-28.924999999999994</v>
      </c>
    </row>
    <row r="3547" spans="1:1" x14ac:dyDescent="0.3">
      <c r="A3547">
        <f>-3.147  -3.147  -3.146  -3.146  -3.146  -3.146  -3.144  -3.141  -3.138  -3.135  -3.131</f>
        <v>-34.566999999999993</v>
      </c>
    </row>
    <row r="3548" spans="1:1" x14ac:dyDescent="0.3">
      <c r="A3548">
        <f>-3.18  -3.177  -3.174  -3.171  -3.168  -3.165  -3.162  -3.159  -3.156  -3.153  -3.15</f>
        <v>-34.814999999999998</v>
      </c>
    </row>
    <row r="3550" spans="1:1" x14ac:dyDescent="0.3">
      <c r="A3550" t="s">
        <v>847</v>
      </c>
    </row>
    <row r="3551" spans="1:1" x14ac:dyDescent="0.3">
      <c r="A3551" t="s">
        <v>3289</v>
      </c>
    </row>
    <row r="3552" spans="1:1" x14ac:dyDescent="0.3">
      <c r="A3552" t="s">
        <v>3406</v>
      </c>
    </row>
    <row r="3553" spans="1:1" x14ac:dyDescent="0.3">
      <c r="A3553" t="s">
        <v>3407</v>
      </c>
    </row>
    <row r="3554" spans="1:1" x14ac:dyDescent="0.3">
      <c r="A3554" t="s">
        <v>3408</v>
      </c>
    </row>
    <row r="3555" spans="1:1" x14ac:dyDescent="0.3">
      <c r="A3555" t="s">
        <v>3409</v>
      </c>
    </row>
    <row r="3557" spans="1:1" x14ac:dyDescent="0.3">
      <c r="A3557" t="s">
        <v>848</v>
      </c>
    </row>
    <row r="3558" spans="1:1" x14ac:dyDescent="0.3">
      <c r="A3558" t="s">
        <v>3294</v>
      </c>
    </row>
    <row r="3559" spans="1:1" x14ac:dyDescent="0.3">
      <c r="A3559" t="s">
        <v>3307</v>
      </c>
    </row>
    <row r="3560" spans="1:1" x14ac:dyDescent="0.3">
      <c r="A3560" t="s">
        <v>3368</v>
      </c>
    </row>
    <row r="3561" spans="1:1" x14ac:dyDescent="0.3">
      <c r="A3561" t="s">
        <v>3410</v>
      </c>
    </row>
    <row r="3562" spans="1:1" x14ac:dyDescent="0.3">
      <c r="A3562" t="s">
        <v>3411</v>
      </c>
    </row>
    <row r="3564" spans="1:1" x14ac:dyDescent="0.3">
      <c r="A3564" t="s">
        <v>771</v>
      </c>
    </row>
    <row r="3565" spans="1:1" x14ac:dyDescent="0.3">
      <c r="A3565" t="s">
        <v>3395</v>
      </c>
    </row>
    <row r="3566" spans="1:1" x14ac:dyDescent="0.3">
      <c r="A3566" t="s">
        <v>3395</v>
      </c>
    </row>
    <row r="3567" spans="1:1" x14ac:dyDescent="0.3">
      <c r="A3567" t="s">
        <v>3395</v>
      </c>
    </row>
    <row r="3568" spans="1:1" x14ac:dyDescent="0.3">
      <c r="A3568" t="s">
        <v>3395</v>
      </c>
    </row>
    <row r="3569" spans="1:1" x14ac:dyDescent="0.3">
      <c r="A3569" t="s">
        <v>3395</v>
      </c>
    </row>
    <row r="3571" spans="1:1" x14ac:dyDescent="0.3">
      <c r="A3571" t="s">
        <v>535</v>
      </c>
    </row>
    <row r="3572" spans="1:1" x14ac:dyDescent="0.3">
      <c r="A3572" t="s">
        <v>757</v>
      </c>
    </row>
    <row r="3573" spans="1:1" x14ac:dyDescent="0.3">
      <c r="A3573" t="s">
        <v>3287</v>
      </c>
    </row>
    <row r="3574" spans="1:1" x14ac:dyDescent="0.3">
      <c r="A3574" t="s">
        <v>3288</v>
      </c>
    </row>
    <row r="3575" spans="1:1" x14ac:dyDescent="0.3">
      <c r="A3575" t="s">
        <v>760</v>
      </c>
    </row>
    <row r="3576" spans="1:1" x14ac:dyDescent="0.3">
      <c r="A3576">
        <f>-3.17 -0.003</f>
        <v>-3.173</v>
      </c>
    </row>
    <row r="3577" spans="1:1" x14ac:dyDescent="0.3">
      <c r="A3577">
        <f>-3.17 -3.173 -3.176 -3.179 -3.182 -3.185 -3.188 -3.191 -3.194 -3.197 -3.2</f>
        <v>-35.034999999999997</v>
      </c>
    </row>
    <row r="3578" spans="1:1" x14ac:dyDescent="0.3">
      <c r="A3578" t="s">
        <v>846</v>
      </c>
    </row>
    <row r="3579" spans="1:1" x14ac:dyDescent="0.3">
      <c r="A3579">
        <f>-0.634  -0.638  -0.64  -0.643  -0.645  -0.647  -0.649  -0.651  -0.653  -0.655  -0.657</f>
        <v>-7.1119999999999992</v>
      </c>
    </row>
    <row r="3580" spans="1:1" x14ac:dyDescent="0.3">
      <c r="A3580">
        <f>-1.634  -1.634  -1.634  -1.634  -1.634  -1.634  -1.634  -1.635  -1.636  -1.636  -1.637</f>
        <v>-17.981999999999999</v>
      </c>
    </row>
    <row r="3581" spans="1:1" x14ac:dyDescent="0.3">
      <c r="A3581">
        <f>-2.628  -2.628  -2.629  -2.629  -2.629  -2.63  -2.63  -2.63  -2.63  -2.63  -2.63</f>
        <v>-28.922999999999995</v>
      </c>
    </row>
    <row r="3582" spans="1:1" x14ac:dyDescent="0.3">
      <c r="A3582">
        <f>-3.138  -3.137  -3.138  -3.137  -3.135  -3.135  -3.137  -3.14  -3.143  -3.146  -3.149</f>
        <v>-34.535000000000004</v>
      </c>
    </row>
    <row r="3583" spans="1:1" x14ac:dyDescent="0.3">
      <c r="A3583">
        <f>-3.17  -3.173  -3.176  -3.179  -3.182  -3.185  -3.188  -3.191  -3.194  -3.197  -3.2</f>
        <v>-35.034999999999997</v>
      </c>
    </row>
    <row r="3585" spans="1:1" x14ac:dyDescent="0.3">
      <c r="A3585" t="s">
        <v>847</v>
      </c>
    </row>
    <row r="3586" spans="1:1" x14ac:dyDescent="0.3">
      <c r="A3586" t="s">
        <v>3289</v>
      </c>
    </row>
    <row r="3587" spans="1:1" x14ac:dyDescent="0.3">
      <c r="A3587" t="s">
        <v>3412</v>
      </c>
    </row>
    <row r="3588" spans="1:1" x14ac:dyDescent="0.3">
      <c r="A3588" t="s">
        <v>3413</v>
      </c>
    </row>
    <row r="3589" spans="1:1" x14ac:dyDescent="0.3">
      <c r="A3589" t="s">
        <v>3414</v>
      </c>
    </row>
    <row r="3590" spans="1:1" x14ac:dyDescent="0.3">
      <c r="A3590" t="s">
        <v>3415</v>
      </c>
    </row>
    <row r="3592" spans="1:1" x14ac:dyDescent="0.3">
      <c r="A3592" t="s">
        <v>848</v>
      </c>
    </row>
    <row r="3593" spans="1:1" x14ac:dyDescent="0.3">
      <c r="A3593" t="s">
        <v>3294</v>
      </c>
    </row>
    <row r="3594" spans="1:1" x14ac:dyDescent="0.3">
      <c r="A3594" t="s">
        <v>3295</v>
      </c>
    </row>
    <row r="3595" spans="1:1" x14ac:dyDescent="0.3">
      <c r="A3595" t="s">
        <v>3416</v>
      </c>
    </row>
    <row r="3596" spans="1:1" x14ac:dyDescent="0.3">
      <c r="A3596" t="s">
        <v>3417</v>
      </c>
    </row>
    <row r="3597" spans="1:1" x14ac:dyDescent="0.3">
      <c r="A3597" t="s">
        <v>3418</v>
      </c>
    </row>
    <row r="3599" spans="1:1" x14ac:dyDescent="0.3">
      <c r="A3599" t="s">
        <v>771</v>
      </c>
    </row>
    <row r="3600" spans="1:1" x14ac:dyDescent="0.3">
      <c r="A3600" t="s">
        <v>3419</v>
      </c>
    </row>
    <row r="3601" spans="1:1" x14ac:dyDescent="0.3">
      <c r="A3601" t="s">
        <v>3419</v>
      </c>
    </row>
    <row r="3602" spans="1:1" x14ac:dyDescent="0.3">
      <c r="A3602" t="s">
        <v>3419</v>
      </c>
    </row>
    <row r="3603" spans="1:1" x14ac:dyDescent="0.3">
      <c r="A3603" t="s">
        <v>3419</v>
      </c>
    </row>
    <row r="3604" spans="1:1" x14ac:dyDescent="0.3">
      <c r="A3604" t="s">
        <v>3419</v>
      </c>
    </row>
    <row r="3606" spans="1:1" x14ac:dyDescent="0.3">
      <c r="A3606" t="s">
        <v>536</v>
      </c>
    </row>
    <row r="3607" spans="1:1" x14ac:dyDescent="0.3">
      <c r="A3607" t="s">
        <v>757</v>
      </c>
    </row>
    <row r="3608" spans="1:1" x14ac:dyDescent="0.3">
      <c r="A3608" t="s">
        <v>3287</v>
      </c>
    </row>
    <row r="3609" spans="1:1" x14ac:dyDescent="0.3">
      <c r="A3609" t="s">
        <v>3288</v>
      </c>
    </row>
    <row r="3610" spans="1:1" x14ac:dyDescent="0.3">
      <c r="A3610" t="s">
        <v>760</v>
      </c>
    </row>
    <row r="3611" spans="1:1" x14ac:dyDescent="0.3">
      <c r="A3611" t="s">
        <v>787</v>
      </c>
    </row>
    <row r="3612" spans="1:1" x14ac:dyDescent="0.3">
      <c r="A3612">
        <f>-3.17 -3.17 -3.17 -3.17 -3.17 -3.17 -3.17 -3.17 -3.17 -3.17 -3.17</f>
        <v>-34.870000000000005</v>
      </c>
    </row>
    <row r="3613" spans="1:1" x14ac:dyDescent="0.3">
      <c r="A3613" t="s">
        <v>846</v>
      </c>
    </row>
    <row r="3614" spans="1:1" x14ac:dyDescent="0.3">
      <c r="A3614">
        <f>-0.634  -0.638  -0.64  -0.643  -0.645  -0.647  -0.649  -0.651  -0.653  -0.655  -0.657</f>
        <v>-7.1119999999999992</v>
      </c>
    </row>
    <row r="3615" spans="1:1" x14ac:dyDescent="0.3">
      <c r="A3615">
        <f>-1.634  -1.634  -1.634  -1.634  -1.634  -1.634  -1.634  -1.635  -1.635  -1.636  -1.637</f>
        <v>-17.981000000000002</v>
      </c>
    </row>
    <row r="3616" spans="1:1" x14ac:dyDescent="0.3">
      <c r="A3616">
        <f>-2.628  -2.628  -2.628  -2.629  -2.629  -2.63  -2.63  -2.63  -2.63  -2.63  -2.63</f>
        <v>-28.921999999999993</v>
      </c>
    </row>
    <row r="3617" spans="1:1" x14ac:dyDescent="0.3">
      <c r="A3617">
        <f>-3.138  -3.138  -3.138  -3.137  -3.136  -3.136  -3.136  -3.136  -3.136  -3.136  -3.136</f>
        <v>-34.503</v>
      </c>
    </row>
    <row r="3618" spans="1:1" x14ac:dyDescent="0.3">
      <c r="A3618">
        <f>-3.17  -3.17  -3.17  -3.17  -3.17  -3.17  -3.17  -3.17  -3.17  -3.17  -3.17</f>
        <v>-34.870000000000005</v>
      </c>
    </row>
    <row r="3620" spans="1:1" x14ac:dyDescent="0.3">
      <c r="A3620" t="s">
        <v>847</v>
      </c>
    </row>
    <row r="3621" spans="1:1" x14ac:dyDescent="0.3">
      <c r="A3621" t="s">
        <v>3289</v>
      </c>
    </row>
    <row r="3622" spans="1:1" x14ac:dyDescent="0.3">
      <c r="A3622" t="s">
        <v>3297</v>
      </c>
    </row>
    <row r="3623" spans="1:1" x14ac:dyDescent="0.3">
      <c r="A3623" t="s">
        <v>3420</v>
      </c>
    </row>
    <row r="3624" spans="1:1" x14ac:dyDescent="0.3">
      <c r="A3624" t="s">
        <v>3421</v>
      </c>
    </row>
    <row r="3625" spans="1:1" x14ac:dyDescent="0.3">
      <c r="A3625" t="s">
        <v>3422</v>
      </c>
    </row>
    <row r="3627" spans="1:1" x14ac:dyDescent="0.3">
      <c r="A3627" t="s">
        <v>848</v>
      </c>
    </row>
    <row r="3628" spans="1:1" x14ac:dyDescent="0.3">
      <c r="A3628" t="s">
        <v>3294</v>
      </c>
    </row>
    <row r="3629" spans="1:1" x14ac:dyDescent="0.3">
      <c r="A3629" t="s">
        <v>3295</v>
      </c>
    </row>
    <row r="3630" spans="1:1" x14ac:dyDescent="0.3">
      <c r="A3630" t="s">
        <v>3416</v>
      </c>
    </row>
    <row r="3631" spans="1:1" x14ac:dyDescent="0.3">
      <c r="A3631" t="s">
        <v>3423</v>
      </c>
    </row>
    <row r="3632" spans="1:1" x14ac:dyDescent="0.3">
      <c r="A3632" t="s">
        <v>3424</v>
      </c>
    </row>
    <row r="3634" spans="1:1" x14ac:dyDescent="0.3">
      <c r="A3634" t="s">
        <v>771</v>
      </c>
    </row>
    <row r="3635" spans="1:1" x14ac:dyDescent="0.3">
      <c r="A3635" t="s">
        <v>3425</v>
      </c>
    </row>
    <row r="3636" spans="1:1" x14ac:dyDescent="0.3">
      <c r="A3636" t="s">
        <v>3425</v>
      </c>
    </row>
    <row r="3637" spans="1:1" x14ac:dyDescent="0.3">
      <c r="A3637" t="s">
        <v>3425</v>
      </c>
    </row>
    <row r="3638" spans="1:1" x14ac:dyDescent="0.3">
      <c r="A3638" t="s">
        <v>3425</v>
      </c>
    </row>
    <row r="3639" spans="1:1" x14ac:dyDescent="0.3">
      <c r="A3639" t="s">
        <v>3425</v>
      </c>
    </row>
    <row r="3641" spans="1:1" x14ac:dyDescent="0.3">
      <c r="A3641" t="s">
        <v>537</v>
      </c>
    </row>
    <row r="3642" spans="1:1" x14ac:dyDescent="0.3">
      <c r="A3642" t="s">
        <v>757</v>
      </c>
    </row>
    <row r="3643" spans="1:1" x14ac:dyDescent="0.3">
      <c r="A3643" t="s">
        <v>3287</v>
      </c>
    </row>
    <row r="3644" spans="1:1" x14ac:dyDescent="0.3">
      <c r="A3644" t="s">
        <v>3288</v>
      </c>
    </row>
    <row r="3645" spans="1:1" x14ac:dyDescent="0.3">
      <c r="A3645" t="s">
        <v>760</v>
      </c>
    </row>
    <row r="3646" spans="1:1" x14ac:dyDescent="0.3">
      <c r="A3646" t="s">
        <v>788</v>
      </c>
    </row>
    <row r="3647" spans="1:1" x14ac:dyDescent="0.3">
      <c r="A3647">
        <f>-3.17 -3.167 -3.164 -3.161 -3.158 -3.155 -3.152 -3.149 -3.146 -3.143 -3.14</f>
        <v>-34.704999999999998</v>
      </c>
    </row>
    <row r="3648" spans="1:1" x14ac:dyDescent="0.3">
      <c r="A3648" t="s">
        <v>846</v>
      </c>
    </row>
    <row r="3649" spans="1:1" x14ac:dyDescent="0.3">
      <c r="A3649">
        <f>-0.634  -0.638  -0.64  -0.643  -0.645  -0.647  -0.649  -0.651  -0.653  -0.655  -0.657</f>
        <v>-7.1119999999999992</v>
      </c>
    </row>
    <row r="3650" spans="1:1" x14ac:dyDescent="0.3">
      <c r="A3650">
        <f>-1.634  -1.634  -1.634  -1.634  -1.634  -1.634  -1.634  -1.635  -1.635  -1.636  -1.637</f>
        <v>-17.981000000000002</v>
      </c>
    </row>
    <row r="3651" spans="1:1" x14ac:dyDescent="0.3">
      <c r="A3651">
        <f>-2.628  -2.628  -2.628  -2.629  -2.629  -2.629  -2.63  -2.63  -2.63  -2.63  -2.63</f>
        <v>-28.920999999999996</v>
      </c>
    </row>
    <row r="3652" spans="1:1" x14ac:dyDescent="0.3">
      <c r="A3652">
        <f>-3.138  -3.138  -3.137  -3.137  -3.137  -3.137  -3.135  -3.132  -3.129  -3.125  -3.121</f>
        <v>-34.466000000000008</v>
      </c>
    </row>
    <row r="3653" spans="1:1" x14ac:dyDescent="0.3">
      <c r="A3653">
        <f>-3.17  -3.167  -3.164  -3.161  -3.158  -3.155  -3.152  -3.149  -3.146  -3.143  -3.14</f>
        <v>-34.704999999999998</v>
      </c>
    </row>
    <row r="3655" spans="1:1" x14ac:dyDescent="0.3">
      <c r="A3655" t="s">
        <v>847</v>
      </c>
    </row>
    <row r="3656" spans="1:1" x14ac:dyDescent="0.3">
      <c r="A3656" t="s">
        <v>3289</v>
      </c>
    </row>
    <row r="3657" spans="1:1" x14ac:dyDescent="0.3">
      <c r="A3657" t="s">
        <v>3426</v>
      </c>
    </row>
    <row r="3658" spans="1:1" x14ac:dyDescent="0.3">
      <c r="A3658" t="s">
        <v>3427</v>
      </c>
    </row>
    <row r="3659" spans="1:1" x14ac:dyDescent="0.3">
      <c r="A3659" t="s">
        <v>3428</v>
      </c>
    </row>
    <row r="3660" spans="1:1" x14ac:dyDescent="0.3">
      <c r="A3660" t="s">
        <v>3429</v>
      </c>
    </row>
    <row r="3662" spans="1:1" x14ac:dyDescent="0.3">
      <c r="A3662" t="s">
        <v>848</v>
      </c>
    </row>
    <row r="3663" spans="1:1" x14ac:dyDescent="0.3">
      <c r="A3663" t="s">
        <v>3294</v>
      </c>
    </row>
    <row r="3664" spans="1:1" x14ac:dyDescent="0.3">
      <c r="A3664" t="s">
        <v>3307</v>
      </c>
    </row>
    <row r="3665" spans="1:1" x14ac:dyDescent="0.3">
      <c r="A3665" t="s">
        <v>3416</v>
      </c>
    </row>
    <row r="3666" spans="1:1" x14ac:dyDescent="0.3">
      <c r="A3666" t="s">
        <v>3430</v>
      </c>
    </row>
    <row r="3667" spans="1:1" x14ac:dyDescent="0.3">
      <c r="A3667" t="s">
        <v>3431</v>
      </c>
    </row>
    <row r="3669" spans="1:1" x14ac:dyDescent="0.3">
      <c r="A3669" t="s">
        <v>771</v>
      </c>
    </row>
    <row r="3670" spans="1:1" x14ac:dyDescent="0.3">
      <c r="A3670" t="s">
        <v>3432</v>
      </c>
    </row>
    <row r="3671" spans="1:1" x14ac:dyDescent="0.3">
      <c r="A3671" t="s">
        <v>3432</v>
      </c>
    </row>
    <row r="3672" spans="1:1" x14ac:dyDescent="0.3">
      <c r="A3672" t="s">
        <v>3432</v>
      </c>
    </row>
    <row r="3673" spans="1:1" x14ac:dyDescent="0.3">
      <c r="A3673" t="s">
        <v>3432</v>
      </c>
    </row>
    <row r="3674" spans="1:1" x14ac:dyDescent="0.3">
      <c r="A3674" t="s">
        <v>3432</v>
      </c>
    </row>
    <row r="3676" spans="1:1" x14ac:dyDescent="0.3">
      <c r="A3676" t="s">
        <v>538</v>
      </c>
    </row>
    <row r="3677" spans="1:1" x14ac:dyDescent="0.3">
      <c r="A3677" t="s">
        <v>757</v>
      </c>
    </row>
    <row r="3678" spans="1:1" x14ac:dyDescent="0.3">
      <c r="A3678" t="s">
        <v>3287</v>
      </c>
    </row>
    <row r="3679" spans="1:1" x14ac:dyDescent="0.3">
      <c r="A3679" t="s">
        <v>3288</v>
      </c>
    </row>
    <row r="3680" spans="1:1" x14ac:dyDescent="0.3">
      <c r="A3680" t="s">
        <v>760</v>
      </c>
    </row>
    <row r="3681" spans="1:1" x14ac:dyDescent="0.3">
      <c r="A3681">
        <f>-3.16 -0.003</f>
        <v>-3.1630000000000003</v>
      </c>
    </row>
    <row r="3682" spans="1:1" x14ac:dyDescent="0.3">
      <c r="A3682">
        <f>-3.16 -3.163 -3.166 -3.169 -3.172 -3.175 -3.178 -3.181 -3.184 -3.187 -3.19</f>
        <v>-34.925000000000004</v>
      </c>
    </row>
    <row r="3683" spans="1:1" x14ac:dyDescent="0.3">
      <c r="A3683" t="s">
        <v>846</v>
      </c>
    </row>
    <row r="3684" spans="1:1" x14ac:dyDescent="0.3">
      <c r="A3684">
        <f>-0.634  -0.637  -0.64  -0.643  -0.645  -0.647  -0.649  -0.651  -0.653  -0.655  -0.657</f>
        <v>-7.1109999999999998</v>
      </c>
    </row>
    <row r="3685" spans="1:1" x14ac:dyDescent="0.3">
      <c r="A3685">
        <f>-1.634  -1.634  -1.634  -1.634  -1.634  -1.634  -1.634  -1.635  -1.636  -1.636  -1.637</f>
        <v>-17.981999999999999</v>
      </c>
    </row>
    <row r="3686" spans="1:1" x14ac:dyDescent="0.3">
      <c r="A3686">
        <f>-2.627  -2.627  -2.628  -2.628  -2.629  -2.629  -2.629  -2.629  -2.63  -2.63  -2.63</f>
        <v>-28.915999999999997</v>
      </c>
    </row>
    <row r="3687" spans="1:1" x14ac:dyDescent="0.3">
      <c r="A3687">
        <f>-3.128  -3.128  -3.129  -3.128  -3.126  -3.126  -3.128  -3.131  -3.134  -3.137  -3.14</f>
        <v>-34.435000000000002</v>
      </c>
    </row>
    <row r="3688" spans="1:1" x14ac:dyDescent="0.3">
      <c r="A3688">
        <f>-3.16  -3.163  -3.166  -3.169  -3.172  -3.175  -3.178  -3.181  -3.184  -3.187  -3.19</f>
        <v>-34.925000000000004</v>
      </c>
    </row>
    <row r="3690" spans="1:1" x14ac:dyDescent="0.3">
      <c r="A3690" t="s">
        <v>847</v>
      </c>
    </row>
    <row r="3691" spans="1:1" x14ac:dyDescent="0.3">
      <c r="A3691" t="s">
        <v>3289</v>
      </c>
    </row>
    <row r="3692" spans="1:1" x14ac:dyDescent="0.3">
      <c r="A3692" t="s">
        <v>3433</v>
      </c>
    </row>
    <row r="3693" spans="1:1" x14ac:dyDescent="0.3">
      <c r="A3693" t="s">
        <v>3434</v>
      </c>
    </row>
    <row r="3694" spans="1:1" x14ac:dyDescent="0.3">
      <c r="A3694" t="s">
        <v>3435</v>
      </c>
    </row>
    <row r="3695" spans="1:1" x14ac:dyDescent="0.3">
      <c r="A3695" t="s">
        <v>3436</v>
      </c>
    </row>
    <row r="3697" spans="1:1" x14ac:dyDescent="0.3">
      <c r="A3697" t="s">
        <v>848</v>
      </c>
    </row>
    <row r="3698" spans="1:1" x14ac:dyDescent="0.3">
      <c r="A3698" t="s">
        <v>3294</v>
      </c>
    </row>
    <row r="3699" spans="1:1" x14ac:dyDescent="0.3">
      <c r="A3699" t="s">
        <v>3295</v>
      </c>
    </row>
    <row r="3700" spans="1:1" x14ac:dyDescent="0.3">
      <c r="A3700" t="s">
        <v>3416</v>
      </c>
    </row>
    <row r="3701" spans="1:1" x14ac:dyDescent="0.3">
      <c r="A3701" t="s">
        <v>3437</v>
      </c>
    </row>
    <row r="3702" spans="1:1" x14ac:dyDescent="0.3">
      <c r="A3702" t="s">
        <v>3438</v>
      </c>
    </row>
    <row r="3704" spans="1:1" x14ac:dyDescent="0.3">
      <c r="A3704" t="s">
        <v>771</v>
      </c>
    </row>
    <row r="3705" spans="1:1" x14ac:dyDescent="0.3">
      <c r="A3705" t="s">
        <v>3419</v>
      </c>
    </row>
    <row r="3706" spans="1:1" x14ac:dyDescent="0.3">
      <c r="A3706" t="s">
        <v>3419</v>
      </c>
    </row>
    <row r="3707" spans="1:1" x14ac:dyDescent="0.3">
      <c r="A3707" t="s">
        <v>3419</v>
      </c>
    </row>
    <row r="3708" spans="1:1" x14ac:dyDescent="0.3">
      <c r="A3708" t="s">
        <v>3419</v>
      </c>
    </row>
    <row r="3709" spans="1:1" x14ac:dyDescent="0.3">
      <c r="A3709" t="s">
        <v>3419</v>
      </c>
    </row>
    <row r="3711" spans="1:1" x14ac:dyDescent="0.3">
      <c r="A3711" t="s">
        <v>539</v>
      </c>
    </row>
    <row r="3712" spans="1:1" x14ac:dyDescent="0.3">
      <c r="A3712" t="s">
        <v>757</v>
      </c>
    </row>
    <row r="3713" spans="1:1" x14ac:dyDescent="0.3">
      <c r="A3713" t="s">
        <v>3287</v>
      </c>
    </row>
    <row r="3714" spans="1:1" x14ac:dyDescent="0.3">
      <c r="A3714" t="s">
        <v>3288</v>
      </c>
    </row>
    <row r="3715" spans="1:1" x14ac:dyDescent="0.3">
      <c r="A3715" t="s">
        <v>760</v>
      </c>
    </row>
    <row r="3716" spans="1:1" x14ac:dyDescent="0.3">
      <c r="A3716" t="s">
        <v>789</v>
      </c>
    </row>
    <row r="3717" spans="1:1" x14ac:dyDescent="0.3">
      <c r="A3717">
        <f>-3.16 -3.16 -3.16 -3.16 -3.16 -3.16 -3.16 -3.16 -3.16 -3.16 -3.16</f>
        <v>-34.760000000000005</v>
      </c>
    </row>
    <row r="3718" spans="1:1" x14ac:dyDescent="0.3">
      <c r="A3718" t="s">
        <v>846</v>
      </c>
    </row>
    <row r="3719" spans="1:1" x14ac:dyDescent="0.3">
      <c r="A3719">
        <f>-0.634  -0.638  -0.64  -0.643  -0.645  -0.647  -0.649  -0.651  -0.653  -0.655  -0.657</f>
        <v>-7.1119999999999992</v>
      </c>
    </row>
    <row r="3720" spans="1:1" x14ac:dyDescent="0.3">
      <c r="A3720">
        <f>-1.634  -1.634  -1.634  -1.634  -1.634  -1.634  -1.634  -1.635  -1.635  -1.636  -1.637</f>
        <v>-17.981000000000002</v>
      </c>
    </row>
    <row r="3721" spans="1:1" x14ac:dyDescent="0.3">
      <c r="A3721">
        <f>-2.627  -2.627  -2.628  -2.629  -2.629  -2.629  -2.629  -2.629  -2.63  -2.629  -2.629</f>
        <v>-28.915000000000003</v>
      </c>
    </row>
    <row r="3722" spans="1:1" x14ac:dyDescent="0.3">
      <c r="A3722">
        <f>-3.128  -3.128  -3.128  -3.128  -3.127  -3.127  -3.127  -3.127  -3.127  -3.127  -3.127</f>
        <v>-34.400999999999996</v>
      </c>
    </row>
    <row r="3723" spans="1:1" x14ac:dyDescent="0.3">
      <c r="A3723">
        <f>-3.16  -3.16  -3.16  -3.16  -3.16  -3.16  -3.16  -3.16  -3.16  -3.16  -3.16</f>
        <v>-34.760000000000005</v>
      </c>
    </row>
    <row r="3725" spans="1:1" x14ac:dyDescent="0.3">
      <c r="A3725" t="s">
        <v>847</v>
      </c>
    </row>
    <row r="3726" spans="1:1" x14ac:dyDescent="0.3">
      <c r="A3726" t="s">
        <v>3289</v>
      </c>
    </row>
    <row r="3727" spans="1:1" x14ac:dyDescent="0.3">
      <c r="A3727" t="s">
        <v>3297</v>
      </c>
    </row>
    <row r="3728" spans="1:1" x14ac:dyDescent="0.3">
      <c r="A3728" t="s">
        <v>3439</v>
      </c>
    </row>
    <row r="3729" spans="1:1" x14ac:dyDescent="0.3">
      <c r="A3729" t="s">
        <v>3440</v>
      </c>
    </row>
    <row r="3730" spans="1:1" x14ac:dyDescent="0.3">
      <c r="A3730" t="s">
        <v>3441</v>
      </c>
    </row>
    <row r="3732" spans="1:1" x14ac:dyDescent="0.3">
      <c r="A3732" t="s">
        <v>848</v>
      </c>
    </row>
    <row r="3733" spans="1:1" x14ac:dyDescent="0.3">
      <c r="A3733" t="s">
        <v>3294</v>
      </c>
    </row>
    <row r="3734" spans="1:1" x14ac:dyDescent="0.3">
      <c r="A3734" t="s">
        <v>3295</v>
      </c>
    </row>
    <row r="3735" spans="1:1" x14ac:dyDescent="0.3">
      <c r="A3735" t="s">
        <v>3416</v>
      </c>
    </row>
    <row r="3736" spans="1:1" x14ac:dyDescent="0.3">
      <c r="A3736" t="s">
        <v>3442</v>
      </c>
    </row>
    <row r="3737" spans="1:1" x14ac:dyDescent="0.3">
      <c r="A3737" t="s">
        <v>3443</v>
      </c>
    </row>
    <row r="3739" spans="1:1" x14ac:dyDescent="0.3">
      <c r="A3739" t="s">
        <v>771</v>
      </c>
    </row>
    <row r="3740" spans="1:1" x14ac:dyDescent="0.3">
      <c r="A3740" t="s">
        <v>3036</v>
      </c>
    </row>
    <row r="3741" spans="1:1" x14ac:dyDescent="0.3">
      <c r="A3741" t="s">
        <v>3036</v>
      </c>
    </row>
    <row r="3742" spans="1:1" x14ac:dyDescent="0.3">
      <c r="A3742" t="s">
        <v>3036</v>
      </c>
    </row>
    <row r="3743" spans="1:1" x14ac:dyDescent="0.3">
      <c r="A3743" t="s">
        <v>3036</v>
      </c>
    </row>
    <row r="3744" spans="1:1" x14ac:dyDescent="0.3">
      <c r="A3744" t="s">
        <v>3036</v>
      </c>
    </row>
    <row r="3746" spans="1:1" x14ac:dyDescent="0.3">
      <c r="A3746" t="s">
        <v>540</v>
      </c>
    </row>
    <row r="3747" spans="1:1" x14ac:dyDescent="0.3">
      <c r="A3747" t="s">
        <v>757</v>
      </c>
    </row>
    <row r="3748" spans="1:1" x14ac:dyDescent="0.3">
      <c r="A3748" t="s">
        <v>3287</v>
      </c>
    </row>
    <row r="3749" spans="1:1" x14ac:dyDescent="0.3">
      <c r="A3749" t="s">
        <v>3288</v>
      </c>
    </row>
    <row r="3750" spans="1:1" x14ac:dyDescent="0.3">
      <c r="A3750" t="s">
        <v>760</v>
      </c>
    </row>
    <row r="3751" spans="1:1" x14ac:dyDescent="0.3">
      <c r="A3751" t="s">
        <v>790</v>
      </c>
    </row>
    <row r="3752" spans="1:1" x14ac:dyDescent="0.3">
      <c r="A3752">
        <f>-3.16 -3.157 -3.154 -3.151 -3.148 -3.145 -3.142 -3.139 -3.136 -3.133 -3.13</f>
        <v>-34.594999999999999</v>
      </c>
    </row>
    <row r="3753" spans="1:1" x14ac:dyDescent="0.3">
      <c r="A3753" t="s">
        <v>846</v>
      </c>
    </row>
    <row r="3754" spans="1:1" x14ac:dyDescent="0.3">
      <c r="A3754">
        <f>-0.634  -0.638  -0.64  -0.643  -0.645  -0.647  -0.649  -0.651  -0.653  -0.655  -0.657</f>
        <v>-7.1119999999999992</v>
      </c>
    </row>
    <row r="3755" spans="1:1" x14ac:dyDescent="0.3">
      <c r="A3755">
        <f>-1.634  -1.634  -1.634  -1.634  -1.634  -1.634  -1.634  -1.635  -1.635  -1.636  -1.637</f>
        <v>-17.981000000000002</v>
      </c>
    </row>
    <row r="3756" spans="1:1" x14ac:dyDescent="0.3">
      <c r="A3756">
        <f>-2.627  -2.627  -2.628  -2.629  -2.629  -2.629  -2.629  -2.63  -2.63  -2.629  -2.629</f>
        <v>-28.916</v>
      </c>
    </row>
    <row r="3757" spans="1:1" x14ac:dyDescent="0.3">
      <c r="A3757">
        <f>-3.128  -3.129  -3.128  -3.128  -3.128  -3.128  -3.125  -3.123  -3.12  -3.116  -3.112</f>
        <v>-34.365000000000002</v>
      </c>
    </row>
    <row r="3758" spans="1:1" x14ac:dyDescent="0.3">
      <c r="A3758">
        <f>-3.16  -3.157  -3.154  -3.151  -3.148  -3.145  -3.142  -3.139  -3.136  -3.133  -3.13</f>
        <v>-34.594999999999999</v>
      </c>
    </row>
    <row r="3760" spans="1:1" x14ac:dyDescent="0.3">
      <c r="A3760" t="s">
        <v>847</v>
      </c>
    </row>
    <row r="3761" spans="1:1" x14ac:dyDescent="0.3">
      <c r="A3761" t="s">
        <v>3289</v>
      </c>
    </row>
    <row r="3762" spans="1:1" x14ac:dyDescent="0.3">
      <c r="A3762" t="s">
        <v>3353</v>
      </c>
    </row>
    <row r="3763" spans="1:1" x14ac:dyDescent="0.3">
      <c r="A3763" t="s">
        <v>3444</v>
      </c>
    </row>
    <row r="3764" spans="1:1" x14ac:dyDescent="0.3">
      <c r="A3764" t="s">
        <v>3445</v>
      </c>
    </row>
    <row r="3765" spans="1:1" x14ac:dyDescent="0.3">
      <c r="A3765" t="s">
        <v>3446</v>
      </c>
    </row>
    <row r="3767" spans="1:1" x14ac:dyDescent="0.3">
      <c r="A3767" t="s">
        <v>848</v>
      </c>
    </row>
    <row r="3768" spans="1:1" x14ac:dyDescent="0.3">
      <c r="A3768" t="s">
        <v>3294</v>
      </c>
    </row>
    <row r="3769" spans="1:1" x14ac:dyDescent="0.3">
      <c r="A3769" t="s">
        <v>3307</v>
      </c>
    </row>
    <row r="3770" spans="1:1" x14ac:dyDescent="0.3">
      <c r="A3770" t="s">
        <v>3416</v>
      </c>
    </row>
    <row r="3771" spans="1:1" x14ac:dyDescent="0.3">
      <c r="A3771" t="s">
        <v>3447</v>
      </c>
    </row>
    <row r="3772" spans="1:1" x14ac:dyDescent="0.3">
      <c r="A3772" t="s">
        <v>3431</v>
      </c>
    </row>
    <row r="3774" spans="1:1" x14ac:dyDescent="0.3">
      <c r="A3774" t="s">
        <v>771</v>
      </c>
    </row>
    <row r="3775" spans="1:1" x14ac:dyDescent="0.3">
      <c r="A3775" t="s">
        <v>3432</v>
      </c>
    </row>
    <row r="3776" spans="1:1" x14ac:dyDescent="0.3">
      <c r="A3776" t="s">
        <v>3432</v>
      </c>
    </row>
    <row r="3777" spans="1:1" x14ac:dyDescent="0.3">
      <c r="A3777" t="s">
        <v>3432</v>
      </c>
    </row>
    <row r="3778" spans="1:1" x14ac:dyDescent="0.3">
      <c r="A3778" t="s">
        <v>3432</v>
      </c>
    </row>
    <row r="3779" spans="1:1" x14ac:dyDescent="0.3">
      <c r="A3779" t="s">
        <v>3432</v>
      </c>
    </row>
    <row r="3781" spans="1:1" x14ac:dyDescent="0.3">
      <c r="A3781" t="s">
        <v>541</v>
      </c>
    </row>
    <row r="3782" spans="1:1" x14ac:dyDescent="0.3">
      <c r="A3782" t="s">
        <v>757</v>
      </c>
    </row>
    <row r="3783" spans="1:1" x14ac:dyDescent="0.3">
      <c r="A3783" t="s">
        <v>3448</v>
      </c>
    </row>
    <row r="3784" spans="1:1" x14ac:dyDescent="0.3">
      <c r="A3784" t="s">
        <v>3449</v>
      </c>
    </row>
    <row r="3785" spans="1:1" x14ac:dyDescent="0.3">
      <c r="A3785" t="s">
        <v>760</v>
      </c>
    </row>
    <row r="3786" spans="1:1" x14ac:dyDescent="0.3">
      <c r="A3786">
        <f>-3.24 -0.003</f>
        <v>-3.2430000000000003</v>
      </c>
    </row>
    <row r="3787" spans="1:1" x14ac:dyDescent="0.3">
      <c r="A3787">
        <f>-3.24 -3.243 -3.246 -3.249 -3.252 -3.255 -3.258 -3.261 -3.264 -3.267 -3.27</f>
        <v>-35.805</v>
      </c>
    </row>
    <row r="3788" spans="1:1" x14ac:dyDescent="0.3">
      <c r="A3788" t="s">
        <v>846</v>
      </c>
    </row>
    <row r="3789" spans="1:1" x14ac:dyDescent="0.3">
      <c r="A3789">
        <f>-0.634  -0.636  -0.638  -0.639  -0.639  -0.639  -0.639  -0.64  -0.64  -0.64  -0.64</f>
        <v>-7.0239999999999991</v>
      </c>
    </row>
    <row r="3790" spans="1:1" x14ac:dyDescent="0.3">
      <c r="A3790">
        <f>-1.634  -1.634  -1.634  -1.634  -1.634  -1.634  -1.634  -1.634  -1.635  -1.636  -1.636</f>
        <v>-17.978999999999999</v>
      </c>
    </row>
    <row r="3791" spans="1:1" x14ac:dyDescent="0.3">
      <c r="A3791">
        <f>-2.63  -2.63  -2.631  -2.631  -2.631  -2.632  -2.631  -2.631  -2.632  -2.632  -2.632</f>
        <v>-28.943000000000005</v>
      </c>
    </row>
    <row r="3792" spans="1:1" x14ac:dyDescent="0.3">
      <c r="A3792">
        <f>-3.2  -3.2  -3.201  -3.2  -3.198  -3.198  -3.199  -3.202  -3.204  -3.207  -3.21</f>
        <v>-35.219000000000001</v>
      </c>
    </row>
    <row r="3793" spans="1:1" x14ac:dyDescent="0.3">
      <c r="A3793">
        <f>-3.24  -3.243  -3.246  -3.249  -3.252  -3.255  -3.258  -3.261  -3.264  -3.267  -3.27</f>
        <v>-35.805</v>
      </c>
    </row>
    <row r="3795" spans="1:1" x14ac:dyDescent="0.3">
      <c r="A3795" t="s">
        <v>847</v>
      </c>
    </row>
    <row r="3796" spans="1:1" x14ac:dyDescent="0.3">
      <c r="A3796" t="s">
        <v>3450</v>
      </c>
    </row>
    <row r="3797" spans="1:1" x14ac:dyDescent="0.3">
      <c r="A3797" t="s">
        <v>3451</v>
      </c>
    </row>
    <row r="3798" spans="1:1" x14ac:dyDescent="0.3">
      <c r="A3798" t="s">
        <v>3291</v>
      </c>
    </row>
    <row r="3799" spans="1:1" x14ac:dyDescent="0.3">
      <c r="A3799" t="s">
        <v>3292</v>
      </c>
    </row>
    <row r="3800" spans="1:1" x14ac:dyDescent="0.3">
      <c r="A3800" t="s">
        <v>3293</v>
      </c>
    </row>
    <row r="3802" spans="1:1" x14ac:dyDescent="0.3">
      <c r="A3802" t="s">
        <v>848</v>
      </c>
    </row>
    <row r="3803" spans="1:1" x14ac:dyDescent="0.3">
      <c r="A3803" t="s">
        <v>3452</v>
      </c>
    </row>
    <row r="3804" spans="1:1" x14ac:dyDescent="0.3">
      <c r="A3804" t="s">
        <v>3453</v>
      </c>
    </row>
    <row r="3805" spans="1:1" x14ac:dyDescent="0.3">
      <c r="A3805" t="s">
        <v>3454</v>
      </c>
    </row>
    <row r="3806" spans="1:1" x14ac:dyDescent="0.3">
      <c r="A3806" t="s">
        <v>982</v>
      </c>
    </row>
    <row r="3807" spans="1:1" x14ac:dyDescent="0.3">
      <c r="A3807" t="s">
        <v>1030</v>
      </c>
    </row>
    <row r="3809" spans="1:1" x14ac:dyDescent="0.3">
      <c r="A3809" t="s">
        <v>771</v>
      </c>
    </row>
    <row r="3810" spans="1:1" x14ac:dyDescent="0.3">
      <c r="A3810" t="s">
        <v>967</v>
      </c>
    </row>
    <row r="3811" spans="1:1" x14ac:dyDescent="0.3">
      <c r="A3811" t="s">
        <v>967</v>
      </c>
    </row>
    <row r="3812" spans="1:1" x14ac:dyDescent="0.3">
      <c r="A3812" t="s">
        <v>967</v>
      </c>
    </row>
    <row r="3813" spans="1:1" x14ac:dyDescent="0.3">
      <c r="A3813" t="s">
        <v>967</v>
      </c>
    </row>
    <row r="3814" spans="1:1" x14ac:dyDescent="0.3">
      <c r="A3814" t="s">
        <v>967</v>
      </c>
    </row>
    <row r="3816" spans="1:1" x14ac:dyDescent="0.3">
      <c r="A3816" t="s">
        <v>542</v>
      </c>
    </row>
    <row r="3817" spans="1:1" x14ac:dyDescent="0.3">
      <c r="A3817" t="s">
        <v>757</v>
      </c>
    </row>
    <row r="3818" spans="1:1" x14ac:dyDescent="0.3">
      <c r="A3818" t="s">
        <v>3448</v>
      </c>
    </row>
    <row r="3819" spans="1:1" x14ac:dyDescent="0.3">
      <c r="A3819" t="s">
        <v>3449</v>
      </c>
    </row>
    <row r="3820" spans="1:1" x14ac:dyDescent="0.3">
      <c r="A3820" t="s">
        <v>760</v>
      </c>
    </row>
    <row r="3821" spans="1:1" x14ac:dyDescent="0.3">
      <c r="A3821" t="s">
        <v>773</v>
      </c>
    </row>
    <row r="3822" spans="1:1" x14ac:dyDescent="0.3">
      <c r="A3822">
        <f>-3.24 -3.24 -3.24 -3.24 -3.24 -3.24 -3.24 -3.24 -3.24 -3.24 -3.24</f>
        <v>-35.640000000000015</v>
      </c>
    </row>
    <row r="3823" spans="1:1" x14ac:dyDescent="0.3">
      <c r="A3823" t="s">
        <v>846</v>
      </c>
    </row>
    <row r="3824" spans="1:1" x14ac:dyDescent="0.3">
      <c r="A3824">
        <f>-0.634  -0.636  -0.638  -0.639  -0.639  -0.639  -0.639  -0.64  -0.64  -0.64  -0.64</f>
        <v>-7.0239999999999991</v>
      </c>
    </row>
    <row r="3825" spans="1:1" x14ac:dyDescent="0.3">
      <c r="A3825">
        <f>-1.634  -1.634  -1.634  -1.634  -1.634  -1.634  -1.634  -1.635  -1.635  -1.635  -1.636</f>
        <v>-17.978999999999999</v>
      </c>
    </row>
    <row r="3826" spans="1:1" x14ac:dyDescent="0.3">
      <c r="A3826">
        <f>-2.63  -2.63  -2.63  -2.631  -2.631  -2.631  -2.632  -2.632  -2.632  -2.632  -2.632</f>
        <v>-28.943000000000005</v>
      </c>
    </row>
    <row r="3827" spans="1:1" x14ac:dyDescent="0.3">
      <c r="A3827">
        <f>-3.2  -3.201  -3.2  -3.2  -3.199  -3.199  -3.198  -3.198  -3.199  -3.199  -3.198</f>
        <v>-35.190999999999995</v>
      </c>
    </row>
    <row r="3828" spans="1:1" x14ac:dyDescent="0.3">
      <c r="A3828">
        <f>-3.24  -3.24  -3.24  -3.24  -3.24  -3.24  -3.24  -3.24  -3.24  -3.24  -3.24</f>
        <v>-35.640000000000015</v>
      </c>
    </row>
    <row r="3830" spans="1:1" x14ac:dyDescent="0.3">
      <c r="A3830" t="s">
        <v>847</v>
      </c>
    </row>
    <row r="3831" spans="1:1" x14ac:dyDescent="0.3">
      <c r="A3831" t="s">
        <v>3450</v>
      </c>
    </row>
    <row r="3832" spans="1:1" x14ac:dyDescent="0.3">
      <c r="A3832" t="s">
        <v>3455</v>
      </c>
    </row>
    <row r="3833" spans="1:1" x14ac:dyDescent="0.3">
      <c r="A3833" t="s">
        <v>3456</v>
      </c>
    </row>
    <row r="3834" spans="1:1" x14ac:dyDescent="0.3">
      <c r="A3834" t="s">
        <v>3299</v>
      </c>
    </row>
    <row r="3835" spans="1:1" x14ac:dyDescent="0.3">
      <c r="A3835" t="s">
        <v>3300</v>
      </c>
    </row>
    <row r="3837" spans="1:1" x14ac:dyDescent="0.3">
      <c r="A3837" t="s">
        <v>848</v>
      </c>
    </row>
    <row r="3838" spans="1:1" x14ac:dyDescent="0.3">
      <c r="A3838" t="s">
        <v>3452</v>
      </c>
    </row>
    <row r="3839" spans="1:1" x14ac:dyDescent="0.3">
      <c r="A3839" t="s">
        <v>3453</v>
      </c>
    </row>
    <row r="3840" spans="1:1" x14ac:dyDescent="0.3">
      <c r="A3840" t="s">
        <v>3301</v>
      </c>
    </row>
    <row r="3841" spans="1:1" x14ac:dyDescent="0.3">
      <c r="A3841" t="s">
        <v>3302</v>
      </c>
    </row>
    <row r="3842" spans="1:1" x14ac:dyDescent="0.3">
      <c r="A3842" t="s">
        <v>1037</v>
      </c>
    </row>
    <row r="3844" spans="1:1" x14ac:dyDescent="0.3">
      <c r="A3844" t="s">
        <v>771</v>
      </c>
    </row>
    <row r="3845" spans="1:1" x14ac:dyDescent="0.3">
      <c r="A3845" t="s">
        <v>907</v>
      </c>
    </row>
    <row r="3846" spans="1:1" x14ac:dyDescent="0.3">
      <c r="A3846" t="s">
        <v>907</v>
      </c>
    </row>
    <row r="3847" spans="1:1" x14ac:dyDescent="0.3">
      <c r="A3847" t="s">
        <v>907</v>
      </c>
    </row>
    <row r="3848" spans="1:1" x14ac:dyDescent="0.3">
      <c r="A3848" t="s">
        <v>907</v>
      </c>
    </row>
    <row r="3849" spans="1:1" x14ac:dyDescent="0.3">
      <c r="A3849" t="s">
        <v>907</v>
      </c>
    </row>
    <row r="3851" spans="1:1" x14ac:dyDescent="0.3">
      <c r="A3851" t="s">
        <v>543</v>
      </c>
    </row>
    <row r="3852" spans="1:1" x14ac:dyDescent="0.3">
      <c r="A3852" t="s">
        <v>757</v>
      </c>
    </row>
    <row r="3853" spans="1:1" x14ac:dyDescent="0.3">
      <c r="A3853" t="s">
        <v>3448</v>
      </c>
    </row>
    <row r="3854" spans="1:1" x14ac:dyDescent="0.3">
      <c r="A3854" t="s">
        <v>3449</v>
      </c>
    </row>
    <row r="3855" spans="1:1" x14ac:dyDescent="0.3">
      <c r="A3855" t="s">
        <v>760</v>
      </c>
    </row>
    <row r="3856" spans="1:1" x14ac:dyDescent="0.3">
      <c r="A3856" t="s">
        <v>774</v>
      </c>
    </row>
    <row r="3857" spans="1:1" x14ac:dyDescent="0.3">
      <c r="A3857">
        <f>-3.24 -3.237 -3.234 -3.231 -3.228 -3.225 -3.222 -3.219 -3.216 -3.213 -3.21</f>
        <v>-35.475000000000009</v>
      </c>
    </row>
    <row r="3858" spans="1:1" x14ac:dyDescent="0.3">
      <c r="A3858" t="s">
        <v>846</v>
      </c>
    </row>
    <row r="3859" spans="1:1" x14ac:dyDescent="0.3">
      <c r="A3859">
        <f>-0.634  -0.637  -0.638  -0.639  -0.639  -0.639  -0.639  -0.64  -0.64  -0.64  -0.64</f>
        <v>-7.0249999999999995</v>
      </c>
    </row>
    <row r="3860" spans="1:1" x14ac:dyDescent="0.3">
      <c r="A3860">
        <f>-1.634  -1.634  -1.634  -1.634  -1.634  -1.634  -1.634  -1.635  -1.635  -1.635  -1.636</f>
        <v>-17.978999999999999</v>
      </c>
    </row>
    <row r="3861" spans="1:1" x14ac:dyDescent="0.3">
      <c r="A3861">
        <f>-2.63  -2.63  -2.63  -2.631  -2.631  -2.631  -2.632  -2.632  -2.632  -2.632  -2.632</f>
        <v>-28.943000000000005</v>
      </c>
    </row>
    <row r="3862" spans="1:1" x14ac:dyDescent="0.3">
      <c r="A3862">
        <f>-3.2  -3.201  -3.2  -3.199  -3.2  -3.199  -3.197  -3.195  -3.192  -3.189  -3.185</f>
        <v>-35.156999999999996</v>
      </c>
    </row>
    <row r="3863" spans="1:1" x14ac:dyDescent="0.3">
      <c r="A3863">
        <f>-3.24  -3.237  -3.234  -3.231  -3.228  -3.225  -3.222  -3.219  -3.216  -3.213  -3.21</f>
        <v>-35.475000000000009</v>
      </c>
    </row>
    <row r="3865" spans="1:1" x14ac:dyDescent="0.3">
      <c r="A3865" t="s">
        <v>847</v>
      </c>
    </row>
    <row r="3866" spans="1:1" x14ac:dyDescent="0.3">
      <c r="A3866" t="s">
        <v>3450</v>
      </c>
    </row>
    <row r="3867" spans="1:1" x14ac:dyDescent="0.3">
      <c r="A3867" t="s">
        <v>3457</v>
      </c>
    </row>
    <row r="3868" spans="1:1" x14ac:dyDescent="0.3">
      <c r="A3868" t="s">
        <v>3304</v>
      </c>
    </row>
    <row r="3869" spans="1:1" x14ac:dyDescent="0.3">
      <c r="A3869" t="s">
        <v>3305</v>
      </c>
    </row>
    <row r="3870" spans="1:1" x14ac:dyDescent="0.3">
      <c r="A3870" t="s">
        <v>3458</v>
      </c>
    </row>
    <row r="3872" spans="1:1" x14ac:dyDescent="0.3">
      <c r="A3872" t="s">
        <v>848</v>
      </c>
    </row>
    <row r="3873" spans="1:1" x14ac:dyDescent="0.3">
      <c r="A3873" t="s">
        <v>3452</v>
      </c>
    </row>
    <row r="3874" spans="1:1" x14ac:dyDescent="0.3">
      <c r="A3874" t="s">
        <v>3459</v>
      </c>
    </row>
    <row r="3875" spans="1:1" x14ac:dyDescent="0.3">
      <c r="A3875" t="s">
        <v>3308</v>
      </c>
    </row>
    <row r="3876" spans="1:1" x14ac:dyDescent="0.3">
      <c r="A3876" t="s">
        <v>990</v>
      </c>
    </row>
    <row r="3877" spans="1:1" x14ac:dyDescent="0.3">
      <c r="A3877" t="s">
        <v>1042</v>
      </c>
    </row>
    <row r="3879" spans="1:1" x14ac:dyDescent="0.3">
      <c r="A3879" t="s">
        <v>771</v>
      </c>
    </row>
    <row r="3880" spans="1:1" x14ac:dyDescent="0.3">
      <c r="A3880" t="s">
        <v>1024</v>
      </c>
    </row>
    <row r="3881" spans="1:1" x14ac:dyDescent="0.3">
      <c r="A3881" t="s">
        <v>1024</v>
      </c>
    </row>
    <row r="3882" spans="1:1" x14ac:dyDescent="0.3">
      <c r="A3882" t="s">
        <v>1024</v>
      </c>
    </row>
    <row r="3883" spans="1:1" x14ac:dyDescent="0.3">
      <c r="A3883" t="s">
        <v>1024</v>
      </c>
    </row>
    <row r="3884" spans="1:1" x14ac:dyDescent="0.3">
      <c r="A3884" t="s">
        <v>1024</v>
      </c>
    </row>
    <row r="3886" spans="1:1" x14ac:dyDescent="0.3">
      <c r="A3886" t="s">
        <v>544</v>
      </c>
    </row>
    <row r="3887" spans="1:1" x14ac:dyDescent="0.3">
      <c r="A3887" t="s">
        <v>757</v>
      </c>
    </row>
    <row r="3888" spans="1:1" x14ac:dyDescent="0.3">
      <c r="A3888" t="s">
        <v>3448</v>
      </c>
    </row>
    <row r="3889" spans="1:1" x14ac:dyDescent="0.3">
      <c r="A3889" t="s">
        <v>3449</v>
      </c>
    </row>
    <row r="3890" spans="1:1" x14ac:dyDescent="0.3">
      <c r="A3890" t="s">
        <v>760</v>
      </c>
    </row>
    <row r="3891" spans="1:1" x14ac:dyDescent="0.3">
      <c r="A3891">
        <f>-3.23 -0.003</f>
        <v>-3.2330000000000001</v>
      </c>
    </row>
    <row r="3892" spans="1:1" x14ac:dyDescent="0.3">
      <c r="A3892">
        <f>-3.23 -3.233 -3.236 -3.239 -3.242 -3.245 -3.248 -3.251 -3.254 -3.257 -3.26</f>
        <v>-35.695</v>
      </c>
    </row>
    <row r="3893" spans="1:1" x14ac:dyDescent="0.3">
      <c r="A3893" t="s">
        <v>846</v>
      </c>
    </row>
    <row r="3894" spans="1:1" x14ac:dyDescent="0.3">
      <c r="A3894">
        <f>-0.634  -0.636  -0.638  -0.639  -0.639  -0.639  -0.639  -0.64  -0.64  -0.64  -0.64</f>
        <v>-7.0239999999999991</v>
      </c>
    </row>
    <row r="3895" spans="1:1" x14ac:dyDescent="0.3">
      <c r="A3895">
        <f>-1.634  -1.634  -1.634  -1.634  -1.634  -1.634  -1.634  -1.635  -1.635  -1.636  -1.636</f>
        <v>-17.98</v>
      </c>
    </row>
    <row r="3896" spans="1:1" x14ac:dyDescent="0.3">
      <c r="A3896">
        <f>-2.63  -2.63  -2.63  -2.63  -2.631  -2.631  -2.631  -2.631  -2.631  -2.632  -2.632</f>
        <v>-28.939000000000004</v>
      </c>
    </row>
    <row r="3897" spans="1:1" x14ac:dyDescent="0.3">
      <c r="A3897">
        <f>-3.192  -3.192  -3.192  -3.191  -3.189  -3.189  -3.19  -3.193  -3.196  -3.199  -3.201</f>
        <v>-35.124000000000002</v>
      </c>
    </row>
    <row r="3898" spans="1:1" x14ac:dyDescent="0.3">
      <c r="A3898">
        <f>-3.23  -3.233  -3.236  -3.239  -3.242  -3.245  -3.248  -3.251  -3.254  -3.257  -3.26</f>
        <v>-35.695</v>
      </c>
    </row>
    <row r="3900" spans="1:1" x14ac:dyDescent="0.3">
      <c r="A3900" t="s">
        <v>847</v>
      </c>
    </row>
    <row r="3901" spans="1:1" x14ac:dyDescent="0.3">
      <c r="A3901" t="s">
        <v>3450</v>
      </c>
    </row>
    <row r="3902" spans="1:1" x14ac:dyDescent="0.3">
      <c r="A3902" t="s">
        <v>3451</v>
      </c>
    </row>
    <row r="3903" spans="1:1" x14ac:dyDescent="0.3">
      <c r="A3903" t="s">
        <v>3460</v>
      </c>
    </row>
    <row r="3904" spans="1:1" x14ac:dyDescent="0.3">
      <c r="A3904" t="s">
        <v>3311</v>
      </c>
    </row>
    <row r="3905" spans="1:1" x14ac:dyDescent="0.3">
      <c r="A3905" t="s">
        <v>3461</v>
      </c>
    </row>
    <row r="3907" spans="1:1" x14ac:dyDescent="0.3">
      <c r="A3907" t="s">
        <v>848</v>
      </c>
    </row>
    <row r="3908" spans="1:1" x14ac:dyDescent="0.3">
      <c r="A3908" t="s">
        <v>3452</v>
      </c>
    </row>
    <row r="3909" spans="1:1" x14ac:dyDescent="0.3">
      <c r="A3909" t="s">
        <v>3453</v>
      </c>
    </row>
    <row r="3910" spans="1:1" x14ac:dyDescent="0.3">
      <c r="A3910" t="s">
        <v>3454</v>
      </c>
    </row>
    <row r="3911" spans="1:1" x14ac:dyDescent="0.3">
      <c r="A3911" t="s">
        <v>3314</v>
      </c>
    </row>
    <row r="3912" spans="1:1" x14ac:dyDescent="0.3">
      <c r="A3912" t="s">
        <v>3315</v>
      </c>
    </row>
    <row r="3914" spans="1:1" x14ac:dyDescent="0.3">
      <c r="A3914" t="s">
        <v>771</v>
      </c>
    </row>
    <row r="3915" spans="1:1" x14ac:dyDescent="0.3">
      <c r="A3915" t="s">
        <v>967</v>
      </c>
    </row>
    <row r="3916" spans="1:1" x14ac:dyDescent="0.3">
      <c r="A3916" t="s">
        <v>967</v>
      </c>
    </row>
    <row r="3917" spans="1:1" x14ac:dyDescent="0.3">
      <c r="A3917" t="s">
        <v>967</v>
      </c>
    </row>
    <row r="3918" spans="1:1" x14ac:dyDescent="0.3">
      <c r="A3918" t="s">
        <v>967</v>
      </c>
    </row>
    <row r="3919" spans="1:1" x14ac:dyDescent="0.3">
      <c r="A3919" t="s">
        <v>967</v>
      </c>
    </row>
    <row r="3921" spans="1:1" x14ac:dyDescent="0.3">
      <c r="A3921" t="s">
        <v>545</v>
      </c>
    </row>
    <row r="3922" spans="1:1" x14ac:dyDescent="0.3">
      <c r="A3922" t="s">
        <v>757</v>
      </c>
    </row>
    <row r="3923" spans="1:1" x14ac:dyDescent="0.3">
      <c r="A3923" t="s">
        <v>3448</v>
      </c>
    </row>
    <row r="3924" spans="1:1" x14ac:dyDescent="0.3">
      <c r="A3924" t="s">
        <v>3449</v>
      </c>
    </row>
    <row r="3925" spans="1:1" x14ac:dyDescent="0.3">
      <c r="A3925" t="s">
        <v>760</v>
      </c>
    </row>
    <row r="3926" spans="1:1" x14ac:dyDescent="0.3">
      <c r="A3926" t="s">
        <v>775</v>
      </c>
    </row>
    <row r="3927" spans="1:1" x14ac:dyDescent="0.3">
      <c r="A3927">
        <f>-3.23 -3.23 -3.23 -3.23 -3.23 -3.23 -3.23 -3.23 -3.23 -3.23 -3.23</f>
        <v>-35.529999999999994</v>
      </c>
    </row>
    <row r="3928" spans="1:1" x14ac:dyDescent="0.3">
      <c r="A3928" t="s">
        <v>846</v>
      </c>
    </row>
    <row r="3929" spans="1:1" x14ac:dyDescent="0.3">
      <c r="A3929">
        <f>-0.634  -0.636  -0.638  -0.639  -0.639  -0.639  -0.639  -0.64  -0.64  -0.64  -0.64</f>
        <v>-7.0239999999999991</v>
      </c>
    </row>
    <row r="3930" spans="1:1" x14ac:dyDescent="0.3">
      <c r="A3930">
        <f>-1.634  -1.634  -1.634  -1.634  -1.634  -1.634  -1.634  -1.635  -1.635  -1.635  -1.636</f>
        <v>-17.978999999999999</v>
      </c>
    </row>
    <row r="3931" spans="1:1" x14ac:dyDescent="0.3">
      <c r="A3931">
        <f>-2.63  -2.63  -2.63  -2.631  -2.631  -2.631  -2.631  -2.631  -2.632  -2.631  -2.632</f>
        <v>-28.94</v>
      </c>
    </row>
    <row r="3932" spans="1:1" x14ac:dyDescent="0.3">
      <c r="A3932">
        <f>-3.192  -3.192  -3.192  -3.191  -3.19  -3.19  -3.189  -3.189  -3.19  -3.189  -3.189</f>
        <v>-35.093000000000004</v>
      </c>
    </row>
    <row r="3933" spans="1:1" x14ac:dyDescent="0.3">
      <c r="A3933">
        <f>-3.23  -3.23  -3.23  -3.23  -3.23  -3.23  -3.23  -3.23  -3.23  -3.23  -3.23</f>
        <v>-35.529999999999994</v>
      </c>
    </row>
    <row r="3935" spans="1:1" x14ac:dyDescent="0.3">
      <c r="A3935" t="s">
        <v>847</v>
      </c>
    </row>
    <row r="3936" spans="1:1" x14ac:dyDescent="0.3">
      <c r="A3936" t="s">
        <v>3450</v>
      </c>
    </row>
    <row r="3937" spans="1:1" x14ac:dyDescent="0.3">
      <c r="A3937" t="s">
        <v>3455</v>
      </c>
    </row>
    <row r="3938" spans="1:1" x14ac:dyDescent="0.3">
      <c r="A3938" t="s">
        <v>3348</v>
      </c>
    </row>
    <row r="3939" spans="1:1" x14ac:dyDescent="0.3">
      <c r="A3939" t="s">
        <v>3318</v>
      </c>
    </row>
    <row r="3940" spans="1:1" x14ac:dyDescent="0.3">
      <c r="A3940" t="s">
        <v>3319</v>
      </c>
    </row>
    <row r="3942" spans="1:1" x14ac:dyDescent="0.3">
      <c r="A3942" t="s">
        <v>848</v>
      </c>
    </row>
    <row r="3943" spans="1:1" x14ac:dyDescent="0.3">
      <c r="A3943" t="s">
        <v>3452</v>
      </c>
    </row>
    <row r="3944" spans="1:1" x14ac:dyDescent="0.3">
      <c r="A3944" t="s">
        <v>3459</v>
      </c>
    </row>
    <row r="3945" spans="1:1" x14ac:dyDescent="0.3">
      <c r="A3945" t="s">
        <v>3301</v>
      </c>
    </row>
    <row r="3946" spans="1:1" x14ac:dyDescent="0.3">
      <c r="A3946" t="s">
        <v>1000</v>
      </c>
    </row>
    <row r="3947" spans="1:1" x14ac:dyDescent="0.3">
      <c r="A3947" t="s">
        <v>3320</v>
      </c>
    </row>
    <row r="3949" spans="1:1" x14ac:dyDescent="0.3">
      <c r="A3949" t="s">
        <v>771</v>
      </c>
    </row>
    <row r="3950" spans="1:1" x14ac:dyDescent="0.3">
      <c r="A3950" t="s">
        <v>907</v>
      </c>
    </row>
    <row r="3951" spans="1:1" x14ac:dyDescent="0.3">
      <c r="A3951" t="s">
        <v>907</v>
      </c>
    </row>
    <row r="3952" spans="1:1" x14ac:dyDescent="0.3">
      <c r="A3952" t="s">
        <v>907</v>
      </c>
    </row>
    <row r="3953" spans="1:1" x14ac:dyDescent="0.3">
      <c r="A3953" t="s">
        <v>907</v>
      </c>
    </row>
    <row r="3954" spans="1:1" x14ac:dyDescent="0.3">
      <c r="A3954" t="s">
        <v>907</v>
      </c>
    </row>
    <row r="3956" spans="1:1" x14ac:dyDescent="0.3">
      <c r="A3956" t="s">
        <v>546</v>
      </c>
    </row>
    <row r="3957" spans="1:1" x14ac:dyDescent="0.3">
      <c r="A3957" t="s">
        <v>757</v>
      </c>
    </row>
    <row r="3958" spans="1:1" x14ac:dyDescent="0.3">
      <c r="A3958" t="s">
        <v>3448</v>
      </c>
    </row>
    <row r="3959" spans="1:1" x14ac:dyDescent="0.3">
      <c r="A3959" t="s">
        <v>3449</v>
      </c>
    </row>
    <row r="3960" spans="1:1" x14ac:dyDescent="0.3">
      <c r="A3960" t="s">
        <v>760</v>
      </c>
    </row>
    <row r="3961" spans="1:1" x14ac:dyDescent="0.3">
      <c r="A3961" t="s">
        <v>776</v>
      </c>
    </row>
    <row r="3962" spans="1:1" x14ac:dyDescent="0.3">
      <c r="A3962">
        <f>-3.23 -3.227 -3.224 -3.221 -3.218 -3.215 -3.212 -3.209 -3.206 -3.203 -3.2</f>
        <v>-35.365000000000002</v>
      </c>
    </row>
    <row r="3963" spans="1:1" x14ac:dyDescent="0.3">
      <c r="A3963" t="s">
        <v>846</v>
      </c>
    </row>
    <row r="3964" spans="1:1" x14ac:dyDescent="0.3">
      <c r="A3964">
        <f>-0.634  -0.637  -0.638  -0.639  -0.639  -0.639  -0.639  -0.64  -0.64  -0.64  -0.64</f>
        <v>-7.0249999999999995</v>
      </c>
    </row>
    <row r="3965" spans="1:1" x14ac:dyDescent="0.3">
      <c r="A3965">
        <f>-1.634  -1.634  -1.634  -1.634  -1.634  -1.634  -1.634  -1.635  -1.635  -1.635  -1.636</f>
        <v>-17.978999999999999</v>
      </c>
    </row>
    <row r="3966" spans="1:1" x14ac:dyDescent="0.3">
      <c r="A3966">
        <f>-2.63  -2.63  -2.63  -2.631  -2.631  -2.631  -2.631  -2.632  -2.632  -2.631  -2.631</f>
        <v>-28.94</v>
      </c>
    </row>
    <row r="3967" spans="1:1" x14ac:dyDescent="0.3">
      <c r="A3967">
        <f>-3.192  -3.192  -3.191  -3.191  -3.191  -3.191  -3.189  -3.186  -3.183  -3.18  -3.176</f>
        <v>-35.061999999999998</v>
      </c>
    </row>
    <row r="3968" spans="1:1" x14ac:dyDescent="0.3">
      <c r="A3968">
        <f>-3.23  -3.227  -3.224  -3.221  -3.218  -3.215  -3.212  -3.209  -3.206  -3.203  -3.2</f>
        <v>-35.365000000000002</v>
      </c>
    </row>
    <row r="3970" spans="1:1" x14ac:dyDescent="0.3">
      <c r="A3970" t="s">
        <v>847</v>
      </c>
    </row>
    <row r="3971" spans="1:1" x14ac:dyDescent="0.3">
      <c r="A3971" t="s">
        <v>3450</v>
      </c>
    </row>
    <row r="3972" spans="1:1" x14ac:dyDescent="0.3">
      <c r="A3972" t="s">
        <v>3462</v>
      </c>
    </row>
    <row r="3973" spans="1:1" x14ac:dyDescent="0.3">
      <c r="A3973" t="s">
        <v>3463</v>
      </c>
    </row>
    <row r="3974" spans="1:1" x14ac:dyDescent="0.3">
      <c r="A3974" t="s">
        <v>3323</v>
      </c>
    </row>
    <row r="3975" spans="1:1" x14ac:dyDescent="0.3">
      <c r="A3975" t="s">
        <v>3464</v>
      </c>
    </row>
    <row r="3977" spans="1:1" x14ac:dyDescent="0.3">
      <c r="A3977" t="s">
        <v>848</v>
      </c>
    </row>
    <row r="3978" spans="1:1" x14ac:dyDescent="0.3">
      <c r="A3978" t="s">
        <v>3452</v>
      </c>
    </row>
    <row r="3979" spans="1:1" x14ac:dyDescent="0.3">
      <c r="A3979" t="s">
        <v>3459</v>
      </c>
    </row>
    <row r="3980" spans="1:1" x14ac:dyDescent="0.3">
      <c r="A3980" t="s">
        <v>3325</v>
      </c>
    </row>
    <row r="3981" spans="1:1" x14ac:dyDescent="0.3">
      <c r="A3981" t="s">
        <v>1005</v>
      </c>
    </row>
    <row r="3982" spans="1:1" x14ac:dyDescent="0.3">
      <c r="A3982" t="s">
        <v>3326</v>
      </c>
    </row>
    <row r="3984" spans="1:1" x14ac:dyDescent="0.3">
      <c r="A3984" t="s">
        <v>771</v>
      </c>
    </row>
    <row r="3985" spans="1:1" x14ac:dyDescent="0.3">
      <c r="A3985" t="s">
        <v>1043</v>
      </c>
    </row>
    <row r="3986" spans="1:1" x14ac:dyDescent="0.3">
      <c r="A3986" t="s">
        <v>1043</v>
      </c>
    </row>
    <row r="3987" spans="1:1" x14ac:dyDescent="0.3">
      <c r="A3987" t="s">
        <v>1043</v>
      </c>
    </row>
    <row r="3988" spans="1:1" x14ac:dyDescent="0.3">
      <c r="A3988" t="s">
        <v>1043</v>
      </c>
    </row>
    <row r="3989" spans="1:1" x14ac:dyDescent="0.3">
      <c r="A3989" t="s">
        <v>1043</v>
      </c>
    </row>
    <row r="3991" spans="1:1" x14ac:dyDescent="0.3">
      <c r="A3991" t="s">
        <v>547</v>
      </c>
    </row>
    <row r="3992" spans="1:1" x14ac:dyDescent="0.3">
      <c r="A3992" t="s">
        <v>757</v>
      </c>
    </row>
    <row r="3993" spans="1:1" x14ac:dyDescent="0.3">
      <c r="A3993" t="s">
        <v>3448</v>
      </c>
    </row>
    <row r="3994" spans="1:1" x14ac:dyDescent="0.3">
      <c r="A3994" t="s">
        <v>3449</v>
      </c>
    </row>
    <row r="3995" spans="1:1" x14ac:dyDescent="0.3">
      <c r="A3995" t="s">
        <v>760</v>
      </c>
    </row>
    <row r="3996" spans="1:1" x14ac:dyDescent="0.3">
      <c r="A3996">
        <f>-3.22 -0.003</f>
        <v>-3.2230000000000003</v>
      </c>
    </row>
    <row r="3997" spans="1:1" x14ac:dyDescent="0.3">
      <c r="A3997">
        <f>-3.22 -3.223 -3.226 -3.229 -3.232 -3.235 -3.238 -3.241 -3.244 -3.247 -3.25</f>
        <v>-35.584999999999994</v>
      </c>
    </row>
    <row r="3998" spans="1:1" x14ac:dyDescent="0.3">
      <c r="A3998" t="s">
        <v>846</v>
      </c>
    </row>
    <row r="3999" spans="1:1" x14ac:dyDescent="0.3">
      <c r="A3999">
        <f>-0.634  -0.636  -0.638  -0.639  -0.639  -0.639  -0.639  -0.64  -0.64  -0.64  -0.64</f>
        <v>-7.0239999999999991</v>
      </c>
    </row>
    <row r="4000" spans="1:1" x14ac:dyDescent="0.3">
      <c r="A4000">
        <f>-1.634  -1.634  -1.634  -1.634  -1.634  -1.634  -1.634  -1.635  -1.635  -1.636  -1.636</f>
        <v>-17.98</v>
      </c>
    </row>
    <row r="4001" spans="1:1" x14ac:dyDescent="0.3">
      <c r="A4001">
        <f>-2.63  -2.629  -2.63  -2.63  -2.631  -2.631  -2.631  -2.631  -2.631  -2.631  -2.631</f>
        <v>-28.936</v>
      </c>
    </row>
    <row r="4002" spans="1:1" x14ac:dyDescent="0.3">
      <c r="A4002">
        <f>-3.182  -3.182  -3.183  -3.182  -3.18  -3.18  -3.182  -3.184  -3.187  -3.19  -3.193</f>
        <v>-35.025000000000006</v>
      </c>
    </row>
    <row r="4003" spans="1:1" x14ac:dyDescent="0.3">
      <c r="A4003">
        <f>-3.22  -3.223  -3.226  -3.229  -3.232  -3.235  -3.238  -3.241  -3.244  -3.247  -3.25</f>
        <v>-35.584999999999994</v>
      </c>
    </row>
    <row r="4005" spans="1:1" x14ac:dyDescent="0.3">
      <c r="A4005" t="s">
        <v>847</v>
      </c>
    </row>
    <row r="4006" spans="1:1" x14ac:dyDescent="0.3">
      <c r="A4006" t="s">
        <v>3450</v>
      </c>
    </row>
    <row r="4007" spans="1:1" x14ac:dyDescent="0.3">
      <c r="A4007" t="s">
        <v>3451</v>
      </c>
    </row>
    <row r="4008" spans="1:1" x14ac:dyDescent="0.3">
      <c r="A4008" t="s">
        <v>3465</v>
      </c>
    </row>
    <row r="4009" spans="1:1" x14ac:dyDescent="0.3">
      <c r="A4009" t="s">
        <v>3466</v>
      </c>
    </row>
    <row r="4010" spans="1:1" x14ac:dyDescent="0.3">
      <c r="A4010" t="s">
        <v>3467</v>
      </c>
    </row>
    <row r="4012" spans="1:1" x14ac:dyDescent="0.3">
      <c r="A4012" t="s">
        <v>848</v>
      </c>
    </row>
    <row r="4013" spans="1:1" x14ac:dyDescent="0.3">
      <c r="A4013" t="s">
        <v>3452</v>
      </c>
    </row>
    <row r="4014" spans="1:1" x14ac:dyDescent="0.3">
      <c r="A4014" t="s">
        <v>3453</v>
      </c>
    </row>
    <row r="4015" spans="1:1" x14ac:dyDescent="0.3">
      <c r="A4015" t="s">
        <v>3330</v>
      </c>
    </row>
    <row r="4016" spans="1:1" x14ac:dyDescent="0.3">
      <c r="A4016" t="s">
        <v>3331</v>
      </c>
    </row>
    <row r="4017" spans="1:1" x14ac:dyDescent="0.3">
      <c r="A4017" t="s">
        <v>3332</v>
      </c>
    </row>
    <row r="4019" spans="1:1" x14ac:dyDescent="0.3">
      <c r="A4019" t="s">
        <v>771</v>
      </c>
    </row>
    <row r="4020" spans="1:1" x14ac:dyDescent="0.3">
      <c r="A4020" t="s">
        <v>1031</v>
      </c>
    </row>
    <row r="4021" spans="1:1" x14ac:dyDescent="0.3">
      <c r="A4021" t="s">
        <v>1031</v>
      </c>
    </row>
    <row r="4022" spans="1:1" x14ac:dyDescent="0.3">
      <c r="A4022" t="s">
        <v>1031</v>
      </c>
    </row>
    <row r="4023" spans="1:1" x14ac:dyDescent="0.3">
      <c r="A4023" t="s">
        <v>1031</v>
      </c>
    </row>
    <row r="4024" spans="1:1" x14ac:dyDescent="0.3">
      <c r="A4024" t="s">
        <v>1031</v>
      </c>
    </row>
    <row r="4026" spans="1:1" x14ac:dyDescent="0.3">
      <c r="A4026" t="s">
        <v>548</v>
      </c>
    </row>
    <row r="4027" spans="1:1" x14ac:dyDescent="0.3">
      <c r="A4027" t="s">
        <v>757</v>
      </c>
    </row>
    <row r="4028" spans="1:1" x14ac:dyDescent="0.3">
      <c r="A4028" t="s">
        <v>3448</v>
      </c>
    </row>
    <row r="4029" spans="1:1" x14ac:dyDescent="0.3">
      <c r="A4029" t="s">
        <v>3449</v>
      </c>
    </row>
    <row r="4030" spans="1:1" x14ac:dyDescent="0.3">
      <c r="A4030" t="s">
        <v>760</v>
      </c>
    </row>
    <row r="4031" spans="1:1" x14ac:dyDescent="0.3">
      <c r="A4031" t="s">
        <v>777</v>
      </c>
    </row>
    <row r="4032" spans="1:1" x14ac:dyDescent="0.3">
      <c r="A4032">
        <f>-3.22 -3.22 -3.22 -3.22 -3.22 -3.22 -3.22 -3.22 -3.22 -3.22 -3.22</f>
        <v>-35.419999999999995</v>
      </c>
    </row>
    <row r="4033" spans="1:1" x14ac:dyDescent="0.3">
      <c r="A4033" t="s">
        <v>846</v>
      </c>
    </row>
    <row r="4034" spans="1:1" x14ac:dyDescent="0.3">
      <c r="A4034">
        <f>-0.634  -0.636  -0.638  -0.639  -0.639  -0.639  -0.639  -0.64  -0.64  -0.64  -0.64</f>
        <v>-7.0239999999999991</v>
      </c>
    </row>
    <row r="4035" spans="1:1" x14ac:dyDescent="0.3">
      <c r="A4035">
        <f>-1.634  -1.634  -1.634  -1.634  -1.634  -1.634  -1.634  -1.635  -1.635  -1.635  -1.636</f>
        <v>-17.978999999999999</v>
      </c>
    </row>
    <row r="4036" spans="1:1" x14ac:dyDescent="0.3">
      <c r="A4036">
        <f>-2.63  -2.63  -2.63  -2.63  -2.631  -2.631  -2.631  -2.631  -2.631  -2.631  -2.631</f>
        <v>-28.937000000000001</v>
      </c>
    </row>
    <row r="4037" spans="1:1" x14ac:dyDescent="0.3">
      <c r="A4037">
        <f>-3.182  -3.183  -3.183  -3.182  -3.181  -3.181  -3.181  -3.181  -3.181  -3.181  -3.181</f>
        <v>-34.997000000000007</v>
      </c>
    </row>
    <row r="4038" spans="1:1" x14ac:dyDescent="0.3">
      <c r="A4038">
        <f>-3.22  -3.22  -3.22  -3.22  -3.22  -3.22  -3.22  -3.22  -3.22  -3.22  -3.22</f>
        <v>-35.419999999999995</v>
      </c>
    </row>
    <row r="4040" spans="1:1" x14ac:dyDescent="0.3">
      <c r="A4040" t="s">
        <v>847</v>
      </c>
    </row>
    <row r="4041" spans="1:1" x14ac:dyDescent="0.3">
      <c r="A4041" t="s">
        <v>3450</v>
      </c>
    </row>
    <row r="4042" spans="1:1" x14ac:dyDescent="0.3">
      <c r="A4042" t="s">
        <v>3455</v>
      </c>
    </row>
    <row r="4043" spans="1:1" x14ac:dyDescent="0.3">
      <c r="A4043" t="s">
        <v>3348</v>
      </c>
    </row>
    <row r="4044" spans="1:1" x14ac:dyDescent="0.3">
      <c r="A4044" t="s">
        <v>3333</v>
      </c>
    </row>
    <row r="4045" spans="1:1" x14ac:dyDescent="0.3">
      <c r="A4045" t="s">
        <v>3468</v>
      </c>
    </row>
    <row r="4047" spans="1:1" x14ac:dyDescent="0.3">
      <c r="A4047" t="s">
        <v>848</v>
      </c>
    </row>
    <row r="4048" spans="1:1" x14ac:dyDescent="0.3">
      <c r="A4048" t="s">
        <v>3452</v>
      </c>
    </row>
    <row r="4049" spans="1:1" x14ac:dyDescent="0.3">
      <c r="A4049" t="s">
        <v>3453</v>
      </c>
    </row>
    <row r="4050" spans="1:1" x14ac:dyDescent="0.3">
      <c r="A4050" t="s">
        <v>3335</v>
      </c>
    </row>
    <row r="4051" spans="1:1" x14ac:dyDescent="0.3">
      <c r="A4051" t="s">
        <v>3336</v>
      </c>
    </row>
    <row r="4052" spans="1:1" x14ac:dyDescent="0.3">
      <c r="A4052" t="s">
        <v>3337</v>
      </c>
    </row>
    <row r="4054" spans="1:1" x14ac:dyDescent="0.3">
      <c r="A4054" t="s">
        <v>771</v>
      </c>
    </row>
    <row r="4055" spans="1:1" x14ac:dyDescent="0.3">
      <c r="A4055" t="s">
        <v>907</v>
      </c>
    </row>
    <row r="4056" spans="1:1" x14ac:dyDescent="0.3">
      <c r="A4056" t="s">
        <v>907</v>
      </c>
    </row>
    <row r="4057" spans="1:1" x14ac:dyDescent="0.3">
      <c r="A4057" t="s">
        <v>907</v>
      </c>
    </row>
    <row r="4058" spans="1:1" x14ac:dyDescent="0.3">
      <c r="A4058" t="s">
        <v>907</v>
      </c>
    </row>
    <row r="4059" spans="1:1" x14ac:dyDescent="0.3">
      <c r="A4059" t="s">
        <v>907</v>
      </c>
    </row>
    <row r="4061" spans="1:1" x14ac:dyDescent="0.3">
      <c r="A4061" t="s">
        <v>549</v>
      </c>
    </row>
    <row r="4062" spans="1:1" x14ac:dyDescent="0.3">
      <c r="A4062" t="s">
        <v>757</v>
      </c>
    </row>
    <row r="4063" spans="1:1" x14ac:dyDescent="0.3">
      <c r="A4063" t="s">
        <v>3448</v>
      </c>
    </row>
    <row r="4064" spans="1:1" x14ac:dyDescent="0.3">
      <c r="A4064" t="s">
        <v>3449</v>
      </c>
    </row>
    <row r="4065" spans="1:1" x14ac:dyDescent="0.3">
      <c r="A4065" t="s">
        <v>760</v>
      </c>
    </row>
    <row r="4066" spans="1:1" x14ac:dyDescent="0.3">
      <c r="A4066" t="s">
        <v>778</v>
      </c>
    </row>
    <row r="4067" spans="1:1" x14ac:dyDescent="0.3">
      <c r="A4067">
        <f>-3.22 -3.217 -3.214 -3.211 -3.208 -3.205 -3.202 -3.199 -3.196 -3.193 -3.19</f>
        <v>-35.254999999999995</v>
      </c>
    </row>
    <row r="4068" spans="1:1" x14ac:dyDescent="0.3">
      <c r="A4068" t="s">
        <v>846</v>
      </c>
    </row>
    <row r="4069" spans="1:1" x14ac:dyDescent="0.3">
      <c r="A4069">
        <f>-0.634  -0.637  -0.638  -0.639  -0.639  -0.639  -0.639  -0.64  -0.64  -0.64  -0.64</f>
        <v>-7.0249999999999995</v>
      </c>
    </row>
    <row r="4070" spans="1:1" x14ac:dyDescent="0.3">
      <c r="A4070">
        <f>-1.634  -1.634  -1.634  -1.634  -1.634  -1.634  -1.634  -1.635  -1.635  -1.635  -1.636</f>
        <v>-17.978999999999999</v>
      </c>
    </row>
    <row r="4071" spans="1:1" x14ac:dyDescent="0.3">
      <c r="A4071">
        <f>-2.63  -2.63  -2.63  -2.631  -2.631  -2.631  -2.631  -2.632  -2.631  -2.631  -2.631</f>
        <v>-28.939</v>
      </c>
    </row>
    <row r="4072" spans="1:1" x14ac:dyDescent="0.3">
      <c r="A4072">
        <f>-3.182  -3.183  -3.182  -3.182  -3.182  -3.182  -3.18  -3.177  -3.174  -3.171  -3.167</f>
        <v>-34.961999999999996</v>
      </c>
    </row>
    <row r="4073" spans="1:1" x14ac:dyDescent="0.3">
      <c r="A4073">
        <f>-3.22  -3.217  -3.214  -3.211  -3.208  -3.205  -3.202  -3.199  -3.196  -3.193  -3.19</f>
        <v>-35.254999999999995</v>
      </c>
    </row>
    <row r="4075" spans="1:1" x14ac:dyDescent="0.3">
      <c r="A4075" t="s">
        <v>847</v>
      </c>
    </row>
    <row r="4076" spans="1:1" x14ac:dyDescent="0.3">
      <c r="A4076" t="s">
        <v>3450</v>
      </c>
    </row>
    <row r="4077" spans="1:1" x14ac:dyDescent="0.3">
      <c r="A4077" t="s">
        <v>3469</v>
      </c>
    </row>
    <row r="4078" spans="1:1" x14ac:dyDescent="0.3">
      <c r="A4078" t="s">
        <v>3322</v>
      </c>
    </row>
    <row r="4079" spans="1:1" x14ac:dyDescent="0.3">
      <c r="A4079" t="s">
        <v>3470</v>
      </c>
    </row>
    <row r="4080" spans="1:1" x14ac:dyDescent="0.3">
      <c r="A4080" t="s">
        <v>3471</v>
      </c>
    </row>
    <row r="4082" spans="1:1" x14ac:dyDescent="0.3">
      <c r="A4082" t="s">
        <v>848</v>
      </c>
    </row>
    <row r="4083" spans="1:1" x14ac:dyDescent="0.3">
      <c r="A4083" t="s">
        <v>3452</v>
      </c>
    </row>
    <row r="4084" spans="1:1" x14ac:dyDescent="0.3">
      <c r="A4084" t="s">
        <v>3459</v>
      </c>
    </row>
    <row r="4085" spans="1:1" x14ac:dyDescent="0.3">
      <c r="A4085" t="s">
        <v>3340</v>
      </c>
    </row>
    <row r="4086" spans="1:1" x14ac:dyDescent="0.3">
      <c r="A4086" t="s">
        <v>3341</v>
      </c>
    </row>
    <row r="4087" spans="1:1" x14ac:dyDescent="0.3">
      <c r="A4087" t="s">
        <v>3342</v>
      </c>
    </row>
    <row r="4089" spans="1:1" x14ac:dyDescent="0.3">
      <c r="A4089" t="s">
        <v>771</v>
      </c>
    </row>
    <row r="4090" spans="1:1" x14ac:dyDescent="0.3">
      <c r="A4090" t="s">
        <v>3343</v>
      </c>
    </row>
    <row r="4091" spans="1:1" x14ac:dyDescent="0.3">
      <c r="A4091" t="s">
        <v>3343</v>
      </c>
    </row>
    <row r="4092" spans="1:1" x14ac:dyDescent="0.3">
      <c r="A4092" t="s">
        <v>3343</v>
      </c>
    </row>
    <row r="4093" spans="1:1" x14ac:dyDescent="0.3">
      <c r="A4093" t="s">
        <v>3343</v>
      </c>
    </row>
    <row r="4094" spans="1:1" x14ac:dyDescent="0.3">
      <c r="A4094" t="s">
        <v>3343</v>
      </c>
    </row>
    <row r="4096" spans="1:1" x14ac:dyDescent="0.3">
      <c r="A4096" t="s">
        <v>550</v>
      </c>
    </row>
    <row r="4097" spans="1:1" x14ac:dyDescent="0.3">
      <c r="A4097" t="s">
        <v>757</v>
      </c>
    </row>
    <row r="4098" spans="1:1" x14ac:dyDescent="0.3">
      <c r="A4098" t="s">
        <v>3448</v>
      </c>
    </row>
    <row r="4099" spans="1:1" x14ac:dyDescent="0.3">
      <c r="A4099" t="s">
        <v>3449</v>
      </c>
    </row>
    <row r="4100" spans="1:1" x14ac:dyDescent="0.3">
      <c r="A4100" t="s">
        <v>760</v>
      </c>
    </row>
    <row r="4101" spans="1:1" x14ac:dyDescent="0.3">
      <c r="A4101">
        <f>-3.21 -0.003</f>
        <v>-3.2130000000000001</v>
      </c>
    </row>
    <row r="4102" spans="1:1" x14ac:dyDescent="0.3">
      <c r="A4102">
        <f>-3.21 -3.213 -3.216 -3.219 -3.222 -3.225 -3.228 -3.231 -3.234 -3.237 -3.24</f>
        <v>-35.475000000000009</v>
      </c>
    </row>
    <row r="4103" spans="1:1" x14ac:dyDescent="0.3">
      <c r="A4103" t="s">
        <v>846</v>
      </c>
    </row>
    <row r="4104" spans="1:1" x14ac:dyDescent="0.3">
      <c r="A4104">
        <f>-0.634  -0.636  -0.638  -0.639  -0.639  -0.639  -0.639  -0.64  -0.64  -0.64  -0.64</f>
        <v>-7.0239999999999991</v>
      </c>
    </row>
    <row r="4105" spans="1:1" x14ac:dyDescent="0.3">
      <c r="A4105">
        <f>-1.634  -1.634  -1.634  -1.634  -1.634  -1.634  -1.634  -1.634  -1.635  -1.636  -1.636</f>
        <v>-17.978999999999999</v>
      </c>
    </row>
    <row r="4106" spans="1:1" x14ac:dyDescent="0.3">
      <c r="A4106">
        <f>-2.629  -2.629  -2.63  -2.63  -2.63  -2.631  -2.631  -2.631  -2.631  -2.631  -2.631</f>
        <v>-28.934000000000001</v>
      </c>
    </row>
    <row r="4107" spans="1:1" x14ac:dyDescent="0.3">
      <c r="A4107">
        <f>-3.174  -3.173  -3.174  -3.173  -3.171  -3.171  -3.173  -3.175  -3.178  -3.181  -3.184</f>
        <v>-34.927</v>
      </c>
    </row>
    <row r="4108" spans="1:1" x14ac:dyDescent="0.3">
      <c r="A4108">
        <f>-3.21  -3.213  -3.216  -3.219  -3.222  -3.225  -3.228  -3.231  -3.234  -3.237  -3.24</f>
        <v>-35.475000000000009</v>
      </c>
    </row>
    <row r="4110" spans="1:1" x14ac:dyDescent="0.3">
      <c r="A4110" t="s">
        <v>847</v>
      </c>
    </row>
    <row r="4111" spans="1:1" x14ac:dyDescent="0.3">
      <c r="A4111" t="s">
        <v>3450</v>
      </c>
    </row>
    <row r="4112" spans="1:1" x14ac:dyDescent="0.3">
      <c r="A4112" t="s">
        <v>3472</v>
      </c>
    </row>
    <row r="4113" spans="1:1" x14ac:dyDescent="0.3">
      <c r="A4113" t="s">
        <v>3310</v>
      </c>
    </row>
    <row r="4114" spans="1:1" x14ac:dyDescent="0.3">
      <c r="A4114" t="s">
        <v>3345</v>
      </c>
    </row>
    <row r="4115" spans="1:1" x14ac:dyDescent="0.3">
      <c r="A4115" t="s">
        <v>3473</v>
      </c>
    </row>
    <row r="4117" spans="1:1" x14ac:dyDescent="0.3">
      <c r="A4117" t="s">
        <v>848</v>
      </c>
    </row>
    <row r="4118" spans="1:1" x14ac:dyDescent="0.3">
      <c r="A4118" t="s">
        <v>3452</v>
      </c>
    </row>
    <row r="4119" spans="1:1" x14ac:dyDescent="0.3">
      <c r="A4119" t="s">
        <v>3453</v>
      </c>
    </row>
    <row r="4120" spans="1:1" x14ac:dyDescent="0.3">
      <c r="A4120" t="s">
        <v>3347</v>
      </c>
    </row>
    <row r="4121" spans="1:1" x14ac:dyDescent="0.3">
      <c r="A4121" t="s">
        <v>1029</v>
      </c>
    </row>
    <row r="4122" spans="1:1" x14ac:dyDescent="0.3">
      <c r="A4122" t="s">
        <v>3332</v>
      </c>
    </row>
    <row r="4124" spans="1:1" x14ac:dyDescent="0.3">
      <c r="A4124" t="s">
        <v>771</v>
      </c>
    </row>
    <row r="4125" spans="1:1" x14ac:dyDescent="0.3">
      <c r="A4125" t="s">
        <v>1031</v>
      </c>
    </row>
    <row r="4126" spans="1:1" x14ac:dyDescent="0.3">
      <c r="A4126" t="s">
        <v>1031</v>
      </c>
    </row>
    <row r="4127" spans="1:1" x14ac:dyDescent="0.3">
      <c r="A4127" t="s">
        <v>1031</v>
      </c>
    </row>
    <row r="4128" spans="1:1" x14ac:dyDescent="0.3">
      <c r="A4128" t="s">
        <v>1031</v>
      </c>
    </row>
    <row r="4129" spans="1:1" x14ac:dyDescent="0.3">
      <c r="A4129" t="s">
        <v>1031</v>
      </c>
    </row>
    <row r="4131" spans="1:1" x14ac:dyDescent="0.3">
      <c r="A4131" t="s">
        <v>551</v>
      </c>
    </row>
    <row r="4132" spans="1:1" x14ac:dyDescent="0.3">
      <c r="A4132" t="s">
        <v>757</v>
      </c>
    </row>
    <row r="4133" spans="1:1" x14ac:dyDescent="0.3">
      <c r="A4133" t="s">
        <v>3448</v>
      </c>
    </row>
    <row r="4134" spans="1:1" x14ac:dyDescent="0.3">
      <c r="A4134" t="s">
        <v>3449</v>
      </c>
    </row>
    <row r="4135" spans="1:1" x14ac:dyDescent="0.3">
      <c r="A4135" t="s">
        <v>760</v>
      </c>
    </row>
    <row r="4136" spans="1:1" x14ac:dyDescent="0.3">
      <c r="A4136" t="s">
        <v>779</v>
      </c>
    </row>
    <row r="4137" spans="1:1" x14ac:dyDescent="0.3">
      <c r="A4137">
        <f>-3.21 -3.21 -3.21 -3.21 -3.21 -3.21 -3.21 -3.21 -3.21 -3.21 -3.21</f>
        <v>-35.31</v>
      </c>
    </row>
    <row r="4138" spans="1:1" x14ac:dyDescent="0.3">
      <c r="A4138" t="s">
        <v>846</v>
      </c>
    </row>
    <row r="4139" spans="1:1" x14ac:dyDescent="0.3">
      <c r="A4139">
        <f>-0.634  -0.636  -0.638  -0.639  -0.639  -0.639  -0.639  -0.64  -0.64  -0.64  -0.64</f>
        <v>-7.0239999999999991</v>
      </c>
    </row>
    <row r="4140" spans="1:1" x14ac:dyDescent="0.3">
      <c r="A4140">
        <f>-1.634  -1.634  -1.634  -1.634  -1.634  -1.634  -1.634  -1.635  -1.635  -1.635  -1.636</f>
        <v>-17.978999999999999</v>
      </c>
    </row>
    <row r="4141" spans="1:1" x14ac:dyDescent="0.3">
      <c r="A4141">
        <f>-2.629  -2.629  -2.63  -2.63  -2.63  -2.631  -2.631  -2.631  -2.631  -2.631  -2.631</f>
        <v>-28.934000000000001</v>
      </c>
    </row>
    <row r="4142" spans="1:1" x14ac:dyDescent="0.3">
      <c r="A4142">
        <f>-3.174  -3.174  -3.174  -3.173  -3.172  -3.172  -3.172  -3.172  -3.172  -3.172  -3.171</f>
        <v>-34.898000000000003</v>
      </c>
    </row>
    <row r="4143" spans="1:1" x14ac:dyDescent="0.3">
      <c r="A4143">
        <f>-3.21  -3.21  -3.21  -3.21  -3.21  -3.21  -3.21  -3.21  -3.21  -3.21  -3.21</f>
        <v>-35.31</v>
      </c>
    </row>
    <row r="4145" spans="1:1" x14ac:dyDescent="0.3">
      <c r="A4145" t="s">
        <v>847</v>
      </c>
    </row>
    <row r="4146" spans="1:1" x14ac:dyDescent="0.3">
      <c r="A4146" t="s">
        <v>3450</v>
      </c>
    </row>
    <row r="4147" spans="1:1" x14ac:dyDescent="0.3">
      <c r="A4147" t="s">
        <v>3455</v>
      </c>
    </row>
    <row r="4148" spans="1:1" x14ac:dyDescent="0.3">
      <c r="A4148" t="s">
        <v>3474</v>
      </c>
    </row>
    <row r="4149" spans="1:1" x14ac:dyDescent="0.3">
      <c r="A4149" t="s">
        <v>3349</v>
      </c>
    </row>
    <row r="4150" spans="1:1" x14ac:dyDescent="0.3">
      <c r="A4150" t="s">
        <v>3350</v>
      </c>
    </row>
    <row r="4152" spans="1:1" x14ac:dyDescent="0.3">
      <c r="A4152" t="s">
        <v>848</v>
      </c>
    </row>
    <row r="4153" spans="1:1" x14ac:dyDescent="0.3">
      <c r="A4153" t="s">
        <v>3452</v>
      </c>
    </row>
    <row r="4154" spans="1:1" x14ac:dyDescent="0.3">
      <c r="A4154" t="s">
        <v>3459</v>
      </c>
    </row>
    <row r="4155" spans="1:1" x14ac:dyDescent="0.3">
      <c r="A4155" t="s">
        <v>3351</v>
      </c>
    </row>
    <row r="4156" spans="1:1" x14ac:dyDescent="0.3">
      <c r="A4156" t="s">
        <v>1036</v>
      </c>
    </row>
    <row r="4157" spans="1:1" x14ac:dyDescent="0.3">
      <c r="A4157" t="s">
        <v>3352</v>
      </c>
    </row>
    <row r="4159" spans="1:1" x14ac:dyDescent="0.3">
      <c r="A4159" t="s">
        <v>771</v>
      </c>
    </row>
    <row r="4160" spans="1:1" x14ac:dyDescent="0.3">
      <c r="A4160" t="s">
        <v>907</v>
      </c>
    </row>
    <row r="4161" spans="1:1" x14ac:dyDescent="0.3">
      <c r="A4161" t="s">
        <v>907</v>
      </c>
    </row>
    <row r="4162" spans="1:1" x14ac:dyDescent="0.3">
      <c r="A4162" t="s">
        <v>907</v>
      </c>
    </row>
    <row r="4163" spans="1:1" x14ac:dyDescent="0.3">
      <c r="A4163" t="s">
        <v>907</v>
      </c>
    </row>
    <row r="4164" spans="1:1" x14ac:dyDescent="0.3">
      <c r="A4164" t="s">
        <v>907</v>
      </c>
    </row>
    <row r="4166" spans="1:1" x14ac:dyDescent="0.3">
      <c r="A4166" t="s">
        <v>552</v>
      </c>
    </row>
    <row r="4167" spans="1:1" x14ac:dyDescent="0.3">
      <c r="A4167" t="s">
        <v>757</v>
      </c>
    </row>
    <row r="4168" spans="1:1" x14ac:dyDescent="0.3">
      <c r="A4168" t="s">
        <v>3448</v>
      </c>
    </row>
    <row r="4169" spans="1:1" x14ac:dyDescent="0.3">
      <c r="A4169" t="s">
        <v>3449</v>
      </c>
    </row>
    <row r="4170" spans="1:1" x14ac:dyDescent="0.3">
      <c r="A4170" t="s">
        <v>760</v>
      </c>
    </row>
    <row r="4171" spans="1:1" x14ac:dyDescent="0.3">
      <c r="A4171" t="s">
        <v>780</v>
      </c>
    </row>
    <row r="4172" spans="1:1" x14ac:dyDescent="0.3">
      <c r="A4172">
        <f>-3.21 -3.207 -3.204 -3.201 -3.198 -3.195 -3.192 -3.189 -3.186 -3.183 -3.18</f>
        <v>-35.145000000000003</v>
      </c>
    </row>
    <row r="4173" spans="1:1" x14ac:dyDescent="0.3">
      <c r="A4173" t="s">
        <v>846</v>
      </c>
    </row>
    <row r="4174" spans="1:1" x14ac:dyDescent="0.3">
      <c r="A4174">
        <f>-0.634  -0.637  -0.638  -0.639  -0.639  -0.639  -0.639  -0.64  -0.64  -0.64  -0.64</f>
        <v>-7.0249999999999995</v>
      </c>
    </row>
    <row r="4175" spans="1:1" x14ac:dyDescent="0.3">
      <c r="A4175">
        <f>-1.634  -1.634  -1.634  -1.634  -1.634  -1.634  -1.634  -1.635  -1.635  -1.635  -1.636</f>
        <v>-17.978999999999999</v>
      </c>
    </row>
    <row r="4176" spans="1:1" x14ac:dyDescent="0.3">
      <c r="A4176">
        <f>-2.629  -2.629  -2.63  -2.63  -2.63  -2.63  -2.631  -2.631  -2.631  -2.631  -2.631</f>
        <v>-28.933</v>
      </c>
    </row>
    <row r="4177" spans="1:1" x14ac:dyDescent="0.3">
      <c r="A4177">
        <f>-3.174  -3.174  -3.173  -3.173  -3.173  -3.173  -3.171  -3.168  -3.166  -3.162  -3.158</f>
        <v>-34.864999999999995</v>
      </c>
    </row>
    <row r="4178" spans="1:1" x14ac:dyDescent="0.3">
      <c r="A4178">
        <f>-3.21  -3.207  -3.204  -3.201  -3.198  -3.195  -3.192  -3.189  -3.186  -3.183  -3.18</f>
        <v>-35.145000000000003</v>
      </c>
    </row>
    <row r="4180" spans="1:1" x14ac:dyDescent="0.3">
      <c r="A4180" t="s">
        <v>847</v>
      </c>
    </row>
    <row r="4181" spans="1:1" x14ac:dyDescent="0.3">
      <c r="A4181" t="s">
        <v>3450</v>
      </c>
    </row>
    <row r="4182" spans="1:1" x14ac:dyDescent="0.3">
      <c r="A4182" t="s">
        <v>3469</v>
      </c>
    </row>
    <row r="4183" spans="1:1" x14ac:dyDescent="0.3">
      <c r="A4183" t="s">
        <v>3322</v>
      </c>
    </row>
    <row r="4184" spans="1:1" x14ac:dyDescent="0.3">
      <c r="A4184" t="s">
        <v>3354</v>
      </c>
    </row>
    <row r="4185" spans="1:1" x14ac:dyDescent="0.3">
      <c r="A4185" t="s">
        <v>3475</v>
      </c>
    </row>
    <row r="4187" spans="1:1" x14ac:dyDescent="0.3">
      <c r="A4187" t="s">
        <v>848</v>
      </c>
    </row>
    <row r="4188" spans="1:1" x14ac:dyDescent="0.3">
      <c r="A4188" t="s">
        <v>3452</v>
      </c>
    </row>
    <row r="4189" spans="1:1" x14ac:dyDescent="0.3">
      <c r="A4189" t="s">
        <v>3459</v>
      </c>
    </row>
    <row r="4190" spans="1:1" x14ac:dyDescent="0.3">
      <c r="A4190" t="s">
        <v>3356</v>
      </c>
    </row>
    <row r="4191" spans="1:1" x14ac:dyDescent="0.3">
      <c r="A4191" t="s">
        <v>3357</v>
      </c>
    </row>
    <row r="4192" spans="1:1" x14ac:dyDescent="0.3">
      <c r="A4192" t="s">
        <v>3342</v>
      </c>
    </row>
    <row r="4194" spans="1:1" x14ac:dyDescent="0.3">
      <c r="A4194" t="s">
        <v>771</v>
      </c>
    </row>
    <row r="4195" spans="1:1" x14ac:dyDescent="0.3">
      <c r="A4195" t="s">
        <v>3358</v>
      </c>
    </row>
    <row r="4196" spans="1:1" x14ac:dyDescent="0.3">
      <c r="A4196" t="s">
        <v>3358</v>
      </c>
    </row>
    <row r="4197" spans="1:1" x14ac:dyDescent="0.3">
      <c r="A4197" t="s">
        <v>3358</v>
      </c>
    </row>
    <row r="4198" spans="1:1" x14ac:dyDescent="0.3">
      <c r="A4198" t="s">
        <v>3358</v>
      </c>
    </row>
    <row r="4199" spans="1:1" x14ac:dyDescent="0.3">
      <c r="A4199" t="s">
        <v>3358</v>
      </c>
    </row>
    <row r="4201" spans="1:1" x14ac:dyDescent="0.3">
      <c r="A4201" t="s">
        <v>553</v>
      </c>
    </row>
    <row r="4202" spans="1:1" x14ac:dyDescent="0.3">
      <c r="A4202" t="s">
        <v>757</v>
      </c>
    </row>
    <row r="4203" spans="1:1" x14ac:dyDescent="0.3">
      <c r="A4203" t="s">
        <v>3448</v>
      </c>
    </row>
    <row r="4204" spans="1:1" x14ac:dyDescent="0.3">
      <c r="A4204" t="s">
        <v>3449</v>
      </c>
    </row>
    <row r="4205" spans="1:1" x14ac:dyDescent="0.3">
      <c r="A4205" t="s">
        <v>760</v>
      </c>
    </row>
    <row r="4206" spans="1:1" x14ac:dyDescent="0.3">
      <c r="A4206">
        <f>-3.2 -0.003</f>
        <v>-3.2030000000000003</v>
      </c>
    </row>
    <row r="4207" spans="1:1" x14ac:dyDescent="0.3">
      <c r="A4207">
        <f>-3.2 -3.203 -3.206 -3.209 -3.212 -3.215 -3.218 -3.221 -3.224 -3.227 -3.23</f>
        <v>-35.364999999999995</v>
      </c>
    </row>
    <row r="4208" spans="1:1" x14ac:dyDescent="0.3">
      <c r="A4208" t="s">
        <v>846</v>
      </c>
    </row>
    <row r="4209" spans="1:1" x14ac:dyDescent="0.3">
      <c r="A4209">
        <f>-0.634  -0.636  -0.638  -0.639  -0.639  -0.639  -0.639  -0.64  -0.64  -0.64  -0.64</f>
        <v>-7.0239999999999991</v>
      </c>
    </row>
    <row r="4210" spans="1:1" x14ac:dyDescent="0.3">
      <c r="A4210">
        <f>-1.634  -1.634  -1.634  -1.634  -1.634  -1.634  -1.634  -1.635  -1.635  -1.636  -1.636</f>
        <v>-17.98</v>
      </c>
    </row>
    <row r="4211" spans="1:1" x14ac:dyDescent="0.3">
      <c r="A4211">
        <f>-2.629  -2.629  -2.63  -2.63  -2.63  -2.631  -2.63  -2.63  -2.631  -2.631  -2.631</f>
        <v>-28.931999999999999</v>
      </c>
    </row>
    <row r="4212" spans="1:1" x14ac:dyDescent="0.3">
      <c r="A4212">
        <f>-3.165  -3.165  -3.165  -3.164  -3.162  -3.163  -3.164  -3.166  -3.169  -3.172  -3.175</f>
        <v>-34.830000000000005</v>
      </c>
    </row>
    <row r="4213" spans="1:1" x14ac:dyDescent="0.3">
      <c r="A4213">
        <f>-3.2  -3.203  -3.206  -3.209  -3.212  -3.215  -3.218  -3.221  -3.224  -3.227  -3.23</f>
        <v>-35.364999999999995</v>
      </c>
    </row>
    <row r="4215" spans="1:1" x14ac:dyDescent="0.3">
      <c r="A4215" t="s">
        <v>847</v>
      </c>
    </row>
    <row r="4216" spans="1:1" x14ac:dyDescent="0.3">
      <c r="A4216" t="s">
        <v>3450</v>
      </c>
    </row>
    <row r="4217" spans="1:1" x14ac:dyDescent="0.3">
      <c r="A4217" t="s">
        <v>3451</v>
      </c>
    </row>
    <row r="4218" spans="1:1" x14ac:dyDescent="0.3">
      <c r="A4218" t="s">
        <v>3476</v>
      </c>
    </row>
    <row r="4219" spans="1:1" x14ac:dyDescent="0.3">
      <c r="A4219" t="s">
        <v>3360</v>
      </c>
    </row>
    <row r="4220" spans="1:1" x14ac:dyDescent="0.3">
      <c r="A4220" t="s">
        <v>3477</v>
      </c>
    </row>
    <row r="4222" spans="1:1" x14ac:dyDescent="0.3">
      <c r="A4222" t="s">
        <v>848</v>
      </c>
    </row>
    <row r="4223" spans="1:1" x14ac:dyDescent="0.3">
      <c r="A4223" t="s">
        <v>3452</v>
      </c>
    </row>
    <row r="4224" spans="1:1" x14ac:dyDescent="0.3">
      <c r="A4224" t="s">
        <v>3453</v>
      </c>
    </row>
    <row r="4225" spans="1:1" x14ac:dyDescent="0.3">
      <c r="A4225" t="s">
        <v>3362</v>
      </c>
    </row>
    <row r="4226" spans="1:1" x14ac:dyDescent="0.3">
      <c r="A4226" t="s">
        <v>3363</v>
      </c>
    </row>
    <row r="4227" spans="1:1" x14ac:dyDescent="0.3">
      <c r="A4227" t="s">
        <v>3364</v>
      </c>
    </row>
    <row r="4229" spans="1:1" x14ac:dyDescent="0.3">
      <c r="A4229" t="s">
        <v>771</v>
      </c>
    </row>
    <row r="4230" spans="1:1" x14ac:dyDescent="0.3">
      <c r="A4230" t="s">
        <v>1031</v>
      </c>
    </row>
    <row r="4231" spans="1:1" x14ac:dyDescent="0.3">
      <c r="A4231" t="s">
        <v>1031</v>
      </c>
    </row>
    <row r="4232" spans="1:1" x14ac:dyDescent="0.3">
      <c r="A4232" t="s">
        <v>1031</v>
      </c>
    </row>
    <row r="4233" spans="1:1" x14ac:dyDescent="0.3">
      <c r="A4233" t="s">
        <v>1031</v>
      </c>
    </row>
    <row r="4234" spans="1:1" x14ac:dyDescent="0.3">
      <c r="A4234" t="s">
        <v>1031</v>
      </c>
    </row>
    <row r="4236" spans="1:1" x14ac:dyDescent="0.3">
      <c r="A4236" t="s">
        <v>554</v>
      </c>
    </row>
    <row r="4237" spans="1:1" x14ac:dyDescent="0.3">
      <c r="A4237" t="s">
        <v>757</v>
      </c>
    </row>
    <row r="4238" spans="1:1" x14ac:dyDescent="0.3">
      <c r="A4238" t="s">
        <v>3448</v>
      </c>
    </row>
    <row r="4239" spans="1:1" x14ac:dyDescent="0.3">
      <c r="A4239" t="s">
        <v>3449</v>
      </c>
    </row>
    <row r="4240" spans="1:1" x14ac:dyDescent="0.3">
      <c r="A4240" t="s">
        <v>760</v>
      </c>
    </row>
    <row r="4241" spans="1:1" x14ac:dyDescent="0.3">
      <c r="A4241" t="s">
        <v>781</v>
      </c>
    </row>
    <row r="4242" spans="1:1" x14ac:dyDescent="0.3">
      <c r="A4242">
        <f>-3.2 -3.2 -3.2 -3.2 -3.2 -3.2 -3.2 -3.2 -3.2 -3.2 -3.2</f>
        <v>-35.199999999999996</v>
      </c>
    </row>
    <row r="4243" spans="1:1" x14ac:dyDescent="0.3">
      <c r="A4243" t="s">
        <v>846</v>
      </c>
    </row>
    <row r="4244" spans="1:1" x14ac:dyDescent="0.3">
      <c r="A4244">
        <f>-0.634  -0.636  -0.638  -0.639  -0.639  -0.639  -0.639  -0.64  -0.64  -0.64  -0.64</f>
        <v>-7.0239999999999991</v>
      </c>
    </row>
    <row r="4245" spans="1:1" x14ac:dyDescent="0.3">
      <c r="A4245">
        <f>-1.634  -1.634  -1.634  -1.634  -1.634  -1.634  -1.634  -1.635  -1.635  -1.635  -1.636</f>
        <v>-17.978999999999999</v>
      </c>
    </row>
    <row r="4246" spans="1:1" x14ac:dyDescent="0.3">
      <c r="A4246">
        <f>-2.629  -2.629  -2.63  -2.63  -2.63  -2.63  -2.63  -2.631  -2.631  -2.631  -2.631</f>
        <v>-28.931999999999999</v>
      </c>
    </row>
    <row r="4247" spans="1:1" x14ac:dyDescent="0.3">
      <c r="A4247">
        <f>-3.165  -3.165  -3.165  -3.164  -3.164  -3.163  -3.163  -3.163  -3.163  -3.163  -3.163</f>
        <v>-34.801000000000002</v>
      </c>
    </row>
    <row r="4248" spans="1:1" x14ac:dyDescent="0.3">
      <c r="A4248">
        <f>-3.2  -3.2  -3.2  -3.2  -3.2  -3.2  -3.2  -3.2  -3.2  -3.2  -3.2</f>
        <v>-35.199999999999996</v>
      </c>
    </row>
    <row r="4250" spans="1:1" x14ac:dyDescent="0.3">
      <c r="A4250" t="s">
        <v>847</v>
      </c>
    </row>
    <row r="4251" spans="1:1" x14ac:dyDescent="0.3">
      <c r="A4251" t="s">
        <v>3450</v>
      </c>
    </row>
    <row r="4252" spans="1:1" x14ac:dyDescent="0.3">
      <c r="A4252" t="s">
        <v>3455</v>
      </c>
    </row>
    <row r="4253" spans="1:1" x14ac:dyDescent="0.3">
      <c r="A4253" t="s">
        <v>3348</v>
      </c>
    </row>
    <row r="4254" spans="1:1" x14ac:dyDescent="0.3">
      <c r="A4254" t="s">
        <v>3478</v>
      </c>
    </row>
    <row r="4255" spans="1:1" x14ac:dyDescent="0.3">
      <c r="A4255" t="s">
        <v>3367</v>
      </c>
    </row>
    <row r="4257" spans="1:1" x14ac:dyDescent="0.3">
      <c r="A4257" t="s">
        <v>848</v>
      </c>
    </row>
    <row r="4258" spans="1:1" x14ac:dyDescent="0.3">
      <c r="A4258" t="s">
        <v>3452</v>
      </c>
    </row>
    <row r="4259" spans="1:1" x14ac:dyDescent="0.3">
      <c r="A4259" t="s">
        <v>3453</v>
      </c>
    </row>
    <row r="4260" spans="1:1" x14ac:dyDescent="0.3">
      <c r="A4260" t="s">
        <v>3368</v>
      </c>
    </row>
    <row r="4261" spans="1:1" x14ac:dyDescent="0.3">
      <c r="A4261" t="s">
        <v>3369</v>
      </c>
    </row>
    <row r="4262" spans="1:1" x14ac:dyDescent="0.3">
      <c r="A4262" t="s">
        <v>3352</v>
      </c>
    </row>
    <row r="4264" spans="1:1" x14ac:dyDescent="0.3">
      <c r="A4264" t="s">
        <v>771</v>
      </c>
    </row>
    <row r="4265" spans="1:1" x14ac:dyDescent="0.3">
      <c r="A4265" t="s">
        <v>907</v>
      </c>
    </row>
    <row r="4266" spans="1:1" x14ac:dyDescent="0.3">
      <c r="A4266" t="s">
        <v>907</v>
      </c>
    </row>
    <row r="4267" spans="1:1" x14ac:dyDescent="0.3">
      <c r="A4267" t="s">
        <v>907</v>
      </c>
    </row>
    <row r="4268" spans="1:1" x14ac:dyDescent="0.3">
      <c r="A4268" t="s">
        <v>907</v>
      </c>
    </row>
    <row r="4269" spans="1:1" x14ac:dyDescent="0.3">
      <c r="A4269" t="s">
        <v>907</v>
      </c>
    </row>
    <row r="4271" spans="1:1" x14ac:dyDescent="0.3">
      <c r="A4271" t="s">
        <v>555</v>
      </c>
    </row>
    <row r="4272" spans="1:1" x14ac:dyDescent="0.3">
      <c r="A4272" t="s">
        <v>757</v>
      </c>
    </row>
    <row r="4273" spans="1:1" x14ac:dyDescent="0.3">
      <c r="A4273" t="s">
        <v>3448</v>
      </c>
    </row>
    <row r="4274" spans="1:1" x14ac:dyDescent="0.3">
      <c r="A4274" t="s">
        <v>3449</v>
      </c>
    </row>
    <row r="4275" spans="1:1" x14ac:dyDescent="0.3">
      <c r="A4275" t="s">
        <v>760</v>
      </c>
    </row>
    <row r="4276" spans="1:1" x14ac:dyDescent="0.3">
      <c r="A4276" t="s">
        <v>782</v>
      </c>
    </row>
    <row r="4277" spans="1:1" x14ac:dyDescent="0.3">
      <c r="A4277">
        <f>-3.2 -3.197 -3.194 -3.191 -3.188 -3.185 -3.182 -3.179 -3.176 -3.173 -3.17</f>
        <v>-35.035000000000004</v>
      </c>
    </row>
    <row r="4278" spans="1:1" x14ac:dyDescent="0.3">
      <c r="A4278" t="s">
        <v>846</v>
      </c>
    </row>
    <row r="4279" spans="1:1" x14ac:dyDescent="0.3">
      <c r="A4279">
        <f>-0.634  -0.636  -0.638  -0.639  -0.639  -0.639  -0.639  -0.64  -0.64  -0.64  -0.64</f>
        <v>-7.0239999999999991</v>
      </c>
    </row>
    <row r="4280" spans="1:1" x14ac:dyDescent="0.3">
      <c r="A4280">
        <f>-1.634  -1.634  -1.634  -1.634  -1.634  -1.634  -1.634  -1.635  -1.635  -1.635  -1.636</f>
        <v>-17.978999999999999</v>
      </c>
    </row>
    <row r="4281" spans="1:1" x14ac:dyDescent="0.3">
      <c r="A4281">
        <f>-2.629  -2.629  -2.629  -2.63  -2.63  -2.63  -2.631  -2.631  -2.631  -2.631  -2.631</f>
        <v>-28.931999999999999</v>
      </c>
    </row>
    <row r="4282" spans="1:1" x14ac:dyDescent="0.3">
      <c r="A4282">
        <f>-3.165  -3.165  -3.164  -3.164  -3.164  -3.164  -3.162  -3.159  -3.156  -3.153  -3.149</f>
        <v>-34.764999999999993</v>
      </c>
    </row>
    <row r="4283" spans="1:1" x14ac:dyDescent="0.3">
      <c r="A4283">
        <f>-3.2  -3.197  -3.194  -3.191  -3.188  -3.185  -3.182  -3.179  -3.176  -3.173  -3.17</f>
        <v>-35.035000000000004</v>
      </c>
    </row>
    <row r="4285" spans="1:1" x14ac:dyDescent="0.3">
      <c r="A4285" t="s">
        <v>847</v>
      </c>
    </row>
    <row r="4286" spans="1:1" x14ac:dyDescent="0.3">
      <c r="A4286" t="s">
        <v>3450</v>
      </c>
    </row>
    <row r="4287" spans="1:1" x14ac:dyDescent="0.3">
      <c r="A4287" t="s">
        <v>3469</v>
      </c>
    </row>
    <row r="4288" spans="1:1" x14ac:dyDescent="0.3">
      <c r="A4288" t="s">
        <v>3322</v>
      </c>
    </row>
    <row r="4289" spans="1:1" x14ac:dyDescent="0.3">
      <c r="A4289" t="s">
        <v>3479</v>
      </c>
    </row>
    <row r="4290" spans="1:1" x14ac:dyDescent="0.3">
      <c r="A4290" t="s">
        <v>3480</v>
      </c>
    </row>
    <row r="4292" spans="1:1" x14ac:dyDescent="0.3">
      <c r="A4292" t="s">
        <v>848</v>
      </c>
    </row>
    <row r="4293" spans="1:1" x14ac:dyDescent="0.3">
      <c r="A4293" t="s">
        <v>3452</v>
      </c>
    </row>
    <row r="4294" spans="1:1" x14ac:dyDescent="0.3">
      <c r="A4294" t="s">
        <v>3459</v>
      </c>
    </row>
    <row r="4295" spans="1:1" x14ac:dyDescent="0.3">
      <c r="A4295" t="s">
        <v>3374</v>
      </c>
    </row>
    <row r="4296" spans="1:1" x14ac:dyDescent="0.3">
      <c r="A4296" t="s">
        <v>3375</v>
      </c>
    </row>
    <row r="4297" spans="1:1" x14ac:dyDescent="0.3">
      <c r="A4297" t="s">
        <v>3376</v>
      </c>
    </row>
    <row r="4299" spans="1:1" x14ac:dyDescent="0.3">
      <c r="A4299" t="s">
        <v>771</v>
      </c>
    </row>
    <row r="4300" spans="1:1" x14ac:dyDescent="0.3">
      <c r="A4300" t="s">
        <v>3358</v>
      </c>
    </row>
    <row r="4301" spans="1:1" x14ac:dyDescent="0.3">
      <c r="A4301" t="s">
        <v>3358</v>
      </c>
    </row>
    <row r="4302" spans="1:1" x14ac:dyDescent="0.3">
      <c r="A4302" t="s">
        <v>3358</v>
      </c>
    </row>
    <row r="4303" spans="1:1" x14ac:dyDescent="0.3">
      <c r="A4303" t="s">
        <v>3358</v>
      </c>
    </row>
    <row r="4304" spans="1:1" x14ac:dyDescent="0.3">
      <c r="A4304" t="s">
        <v>3358</v>
      </c>
    </row>
    <row r="4306" spans="1:1" x14ac:dyDescent="0.3">
      <c r="A4306" t="s">
        <v>556</v>
      </c>
    </row>
    <row r="4307" spans="1:1" x14ac:dyDescent="0.3">
      <c r="A4307" t="s">
        <v>757</v>
      </c>
    </row>
    <row r="4308" spans="1:1" x14ac:dyDescent="0.3">
      <c r="A4308" t="s">
        <v>3448</v>
      </c>
    </row>
    <row r="4309" spans="1:1" x14ac:dyDescent="0.3">
      <c r="A4309" t="s">
        <v>3449</v>
      </c>
    </row>
    <row r="4310" spans="1:1" x14ac:dyDescent="0.3">
      <c r="A4310" t="s">
        <v>760</v>
      </c>
    </row>
    <row r="4311" spans="1:1" x14ac:dyDescent="0.3">
      <c r="A4311">
        <f>-3.19 -0.003</f>
        <v>-3.1930000000000001</v>
      </c>
    </row>
    <row r="4312" spans="1:1" x14ac:dyDescent="0.3">
      <c r="A4312">
        <f>-3.19 -3.193 -3.196 -3.199 -3.202 -3.205 -3.208 -3.211 -3.214 -3.217 -3.22</f>
        <v>-35.254999999999995</v>
      </c>
    </row>
    <row r="4313" spans="1:1" x14ac:dyDescent="0.3">
      <c r="A4313" t="s">
        <v>846</v>
      </c>
    </row>
    <row r="4314" spans="1:1" x14ac:dyDescent="0.3">
      <c r="A4314">
        <f>-0.634  -0.636  -0.638  -0.639  -0.639  -0.639  -0.639  -0.64  -0.64  -0.64  -0.64</f>
        <v>-7.0239999999999991</v>
      </c>
    </row>
    <row r="4315" spans="1:1" x14ac:dyDescent="0.3">
      <c r="A4315">
        <f>-1.634  -1.634  -1.634  -1.634  -1.634  -1.634  -1.634  -1.634  -1.635  -1.636  -1.636</f>
        <v>-17.978999999999999</v>
      </c>
    </row>
    <row r="4316" spans="1:1" x14ac:dyDescent="0.3">
      <c r="A4316">
        <f>-2.629  -2.628  -2.629  -2.629  -2.63  -2.63  -2.63  -2.63  -2.63  -2.631  -2.631</f>
        <v>-28.926999999999996</v>
      </c>
    </row>
    <row r="4317" spans="1:1" x14ac:dyDescent="0.3">
      <c r="A4317">
        <f>-3.156  -3.156  -3.156  -3.155  -3.153  -3.153  -3.155  -3.157  -3.16  -3.163  -3.166</f>
        <v>-34.729999999999997</v>
      </c>
    </row>
    <row r="4318" spans="1:1" x14ac:dyDescent="0.3">
      <c r="A4318">
        <f>-3.19  -3.193  -3.196  -3.199  -3.202  -3.205  -3.208  -3.211  -3.214  -3.217  -3.22</f>
        <v>-35.254999999999995</v>
      </c>
    </row>
    <row r="4320" spans="1:1" x14ac:dyDescent="0.3">
      <c r="A4320" t="s">
        <v>847</v>
      </c>
    </row>
    <row r="4321" spans="1:1" x14ac:dyDescent="0.3">
      <c r="A4321" t="s">
        <v>3450</v>
      </c>
    </row>
    <row r="4322" spans="1:1" x14ac:dyDescent="0.3">
      <c r="A4322" t="s">
        <v>3481</v>
      </c>
    </row>
    <row r="4323" spans="1:1" x14ac:dyDescent="0.3">
      <c r="A4323" t="s">
        <v>3482</v>
      </c>
    </row>
    <row r="4324" spans="1:1" x14ac:dyDescent="0.3">
      <c r="A4324" t="s">
        <v>3483</v>
      </c>
    </row>
    <row r="4325" spans="1:1" x14ac:dyDescent="0.3">
      <c r="A4325" t="s">
        <v>3484</v>
      </c>
    </row>
    <row r="4327" spans="1:1" x14ac:dyDescent="0.3">
      <c r="A4327" t="s">
        <v>848</v>
      </c>
    </row>
    <row r="4328" spans="1:1" x14ac:dyDescent="0.3">
      <c r="A4328" t="s">
        <v>3452</v>
      </c>
    </row>
    <row r="4329" spans="1:1" x14ac:dyDescent="0.3">
      <c r="A4329" t="s">
        <v>3453</v>
      </c>
    </row>
    <row r="4330" spans="1:1" x14ac:dyDescent="0.3">
      <c r="A4330" t="s">
        <v>3351</v>
      </c>
    </row>
    <row r="4331" spans="1:1" x14ac:dyDescent="0.3">
      <c r="A4331" t="s">
        <v>3381</v>
      </c>
    </row>
    <row r="4332" spans="1:1" x14ac:dyDescent="0.3">
      <c r="A4332" t="s">
        <v>3382</v>
      </c>
    </row>
    <row r="4334" spans="1:1" x14ac:dyDescent="0.3">
      <c r="A4334" t="s">
        <v>771</v>
      </c>
    </row>
    <row r="4335" spans="1:1" x14ac:dyDescent="0.3">
      <c r="A4335" t="s">
        <v>3383</v>
      </c>
    </row>
    <row r="4336" spans="1:1" x14ac:dyDescent="0.3">
      <c r="A4336" t="s">
        <v>3383</v>
      </c>
    </row>
    <row r="4337" spans="1:1" x14ac:dyDescent="0.3">
      <c r="A4337" t="s">
        <v>3383</v>
      </c>
    </row>
    <row r="4338" spans="1:1" x14ac:dyDescent="0.3">
      <c r="A4338" t="s">
        <v>3383</v>
      </c>
    </row>
    <row r="4339" spans="1:1" x14ac:dyDescent="0.3">
      <c r="A4339" t="s">
        <v>3383</v>
      </c>
    </row>
    <row r="4341" spans="1:1" x14ac:dyDescent="0.3">
      <c r="A4341" t="s">
        <v>557</v>
      </c>
    </row>
    <row r="4342" spans="1:1" x14ac:dyDescent="0.3">
      <c r="A4342" t="s">
        <v>757</v>
      </c>
    </row>
    <row r="4343" spans="1:1" x14ac:dyDescent="0.3">
      <c r="A4343" t="s">
        <v>3448</v>
      </c>
    </row>
    <row r="4344" spans="1:1" x14ac:dyDescent="0.3">
      <c r="A4344" t="s">
        <v>3449</v>
      </c>
    </row>
    <row r="4345" spans="1:1" x14ac:dyDescent="0.3">
      <c r="A4345" t="s">
        <v>760</v>
      </c>
    </row>
    <row r="4346" spans="1:1" x14ac:dyDescent="0.3">
      <c r="A4346" t="s">
        <v>783</v>
      </c>
    </row>
    <row r="4347" spans="1:1" x14ac:dyDescent="0.3">
      <c r="A4347">
        <f>-3.19 -3.19 -3.19 -3.19 -3.19 -3.19 -3.19 -3.19 -3.19 -3.19 -3.19</f>
        <v>-35.090000000000003</v>
      </c>
    </row>
    <row r="4348" spans="1:1" x14ac:dyDescent="0.3">
      <c r="A4348" t="s">
        <v>846</v>
      </c>
    </row>
    <row r="4349" spans="1:1" x14ac:dyDescent="0.3">
      <c r="A4349">
        <f>-0.634  -0.636  -0.638  -0.639  -0.639  -0.639  -0.639  -0.64  -0.64  -0.64  -0.64</f>
        <v>-7.0239999999999991</v>
      </c>
    </row>
    <row r="4350" spans="1:1" x14ac:dyDescent="0.3">
      <c r="A4350">
        <f>-1.634  -1.634  -1.634  -1.634  -1.634  -1.634  -1.634  -1.635  -1.635  -1.635  -1.636</f>
        <v>-17.978999999999999</v>
      </c>
    </row>
    <row r="4351" spans="1:1" x14ac:dyDescent="0.3">
      <c r="A4351">
        <f>-2.629  -2.628  -2.629  -2.63  -2.63  -2.63  -2.63  -2.63  -2.63  -2.63  -2.63</f>
        <v>-28.925999999999991</v>
      </c>
    </row>
    <row r="4352" spans="1:1" x14ac:dyDescent="0.3">
      <c r="A4352">
        <f>-3.156  -3.156  -3.156  -3.155  -3.154  -3.154  -3.154  -3.154  -3.154  -3.154  -3.154</f>
        <v>-34.700999999999993</v>
      </c>
    </row>
    <row r="4353" spans="1:1" x14ac:dyDescent="0.3">
      <c r="A4353">
        <f>-3.19  -3.19  -3.19  -3.19  -3.19  -3.19  -3.19  -3.19  -3.19  -3.19  -3.19</f>
        <v>-35.090000000000003</v>
      </c>
    </row>
    <row r="4355" spans="1:1" x14ac:dyDescent="0.3">
      <c r="A4355" t="s">
        <v>847</v>
      </c>
    </row>
    <row r="4356" spans="1:1" x14ac:dyDescent="0.3">
      <c r="A4356" t="s">
        <v>3450</v>
      </c>
    </row>
    <row r="4357" spans="1:1" x14ac:dyDescent="0.3">
      <c r="A4357" t="s">
        <v>3455</v>
      </c>
    </row>
    <row r="4358" spans="1:1" x14ac:dyDescent="0.3">
      <c r="A4358" t="s">
        <v>3485</v>
      </c>
    </row>
    <row r="4359" spans="1:1" x14ac:dyDescent="0.3">
      <c r="A4359" t="s">
        <v>3385</v>
      </c>
    </row>
    <row r="4360" spans="1:1" x14ac:dyDescent="0.3">
      <c r="A4360" t="s">
        <v>3486</v>
      </c>
    </row>
    <row r="4362" spans="1:1" x14ac:dyDescent="0.3">
      <c r="A4362" t="s">
        <v>848</v>
      </c>
    </row>
    <row r="4363" spans="1:1" x14ac:dyDescent="0.3">
      <c r="A4363" t="s">
        <v>3452</v>
      </c>
    </row>
    <row r="4364" spans="1:1" x14ac:dyDescent="0.3">
      <c r="A4364" t="s">
        <v>3459</v>
      </c>
    </row>
    <row r="4365" spans="1:1" x14ac:dyDescent="0.3">
      <c r="A4365" t="s">
        <v>3368</v>
      </c>
    </row>
    <row r="4366" spans="1:1" x14ac:dyDescent="0.3">
      <c r="A4366" t="s">
        <v>3387</v>
      </c>
    </row>
    <row r="4367" spans="1:1" x14ac:dyDescent="0.3">
      <c r="A4367" t="s">
        <v>3352</v>
      </c>
    </row>
    <row r="4369" spans="1:1" x14ac:dyDescent="0.3">
      <c r="A4369" t="s">
        <v>771</v>
      </c>
    </row>
    <row r="4370" spans="1:1" x14ac:dyDescent="0.3">
      <c r="A4370" t="s">
        <v>3388</v>
      </c>
    </row>
    <row r="4371" spans="1:1" x14ac:dyDescent="0.3">
      <c r="A4371" t="s">
        <v>3388</v>
      </c>
    </row>
    <row r="4372" spans="1:1" x14ac:dyDescent="0.3">
      <c r="A4372" t="s">
        <v>3388</v>
      </c>
    </row>
    <row r="4373" spans="1:1" x14ac:dyDescent="0.3">
      <c r="A4373" t="s">
        <v>3388</v>
      </c>
    </row>
    <row r="4374" spans="1:1" x14ac:dyDescent="0.3">
      <c r="A4374" t="s">
        <v>3388</v>
      </c>
    </row>
    <row r="4376" spans="1:1" x14ac:dyDescent="0.3">
      <c r="A4376" t="s">
        <v>558</v>
      </c>
    </row>
    <row r="4377" spans="1:1" x14ac:dyDescent="0.3">
      <c r="A4377" t="s">
        <v>757</v>
      </c>
    </row>
    <row r="4378" spans="1:1" x14ac:dyDescent="0.3">
      <c r="A4378" t="s">
        <v>3448</v>
      </c>
    </row>
    <row r="4379" spans="1:1" x14ac:dyDescent="0.3">
      <c r="A4379" t="s">
        <v>3449</v>
      </c>
    </row>
    <row r="4380" spans="1:1" x14ac:dyDescent="0.3">
      <c r="A4380" t="s">
        <v>760</v>
      </c>
    </row>
    <row r="4381" spans="1:1" x14ac:dyDescent="0.3">
      <c r="A4381" t="s">
        <v>784</v>
      </c>
    </row>
    <row r="4382" spans="1:1" x14ac:dyDescent="0.3">
      <c r="A4382">
        <f>-3.19 -3.187 -3.184 -3.181 -3.178 -3.175 -3.172 -3.169 -3.166 -3.163 -3.16</f>
        <v>-34.925000000000004</v>
      </c>
    </row>
    <row r="4383" spans="1:1" x14ac:dyDescent="0.3">
      <c r="A4383" t="s">
        <v>846</v>
      </c>
    </row>
    <row r="4384" spans="1:1" x14ac:dyDescent="0.3">
      <c r="A4384">
        <f>-0.634  -0.636  -0.638  -0.639  -0.639  -0.639  -0.64  -0.64  -0.64  -0.64  -0.64</f>
        <v>-7.0249999999999986</v>
      </c>
    </row>
    <row r="4385" spans="1:1" x14ac:dyDescent="0.3">
      <c r="A4385">
        <f>-1.634  -1.634  -1.634  -1.634  -1.634  -1.634  -1.634  -1.635  -1.635  -1.635  -1.636</f>
        <v>-17.978999999999999</v>
      </c>
    </row>
    <row r="4386" spans="1:1" x14ac:dyDescent="0.3">
      <c r="A4386">
        <f>-2.629  -2.629  -2.629  -2.63  -2.63  -2.63  -2.63  -2.631  -2.63  -2.63  -2.63</f>
        <v>-28.927999999999994</v>
      </c>
    </row>
    <row r="4387" spans="1:1" x14ac:dyDescent="0.3">
      <c r="A4387">
        <f>-3.156  -3.156  -3.155  -3.155  -3.156  -3.155  -3.153  -3.15  -3.147  -3.144  -3.14</f>
        <v>-34.666999999999994</v>
      </c>
    </row>
    <row r="4388" spans="1:1" x14ac:dyDescent="0.3">
      <c r="A4388">
        <f>-3.19  -3.187  -3.184  -3.181  -3.178  -3.175  -3.172  -3.169  -3.166  -3.163  -3.16</f>
        <v>-34.925000000000004</v>
      </c>
    </row>
    <row r="4390" spans="1:1" x14ac:dyDescent="0.3">
      <c r="A4390" t="s">
        <v>847</v>
      </c>
    </row>
    <row r="4391" spans="1:1" x14ac:dyDescent="0.3">
      <c r="A4391" t="s">
        <v>3450</v>
      </c>
    </row>
    <row r="4392" spans="1:1" x14ac:dyDescent="0.3">
      <c r="A4392" t="s">
        <v>3469</v>
      </c>
    </row>
    <row r="4393" spans="1:1" x14ac:dyDescent="0.3">
      <c r="A4393" t="s">
        <v>3487</v>
      </c>
    </row>
    <row r="4394" spans="1:1" x14ac:dyDescent="0.3">
      <c r="A4394" t="s">
        <v>3488</v>
      </c>
    </row>
    <row r="4395" spans="1:1" x14ac:dyDescent="0.3">
      <c r="A4395" t="s">
        <v>3392</v>
      </c>
    </row>
    <row r="4397" spans="1:1" x14ac:dyDescent="0.3">
      <c r="A4397" t="s">
        <v>848</v>
      </c>
    </row>
    <row r="4398" spans="1:1" x14ac:dyDescent="0.3">
      <c r="A4398" t="s">
        <v>3452</v>
      </c>
    </row>
    <row r="4399" spans="1:1" x14ac:dyDescent="0.3">
      <c r="A4399" t="s">
        <v>3459</v>
      </c>
    </row>
    <row r="4400" spans="1:1" x14ac:dyDescent="0.3">
      <c r="A4400" t="s">
        <v>3368</v>
      </c>
    </row>
    <row r="4401" spans="1:1" x14ac:dyDescent="0.3">
      <c r="A4401" t="s">
        <v>3393</v>
      </c>
    </row>
    <row r="4402" spans="1:1" x14ac:dyDescent="0.3">
      <c r="A4402" t="s">
        <v>3394</v>
      </c>
    </row>
    <row r="4404" spans="1:1" x14ac:dyDescent="0.3">
      <c r="A4404" t="s">
        <v>771</v>
      </c>
    </row>
    <row r="4405" spans="1:1" x14ac:dyDescent="0.3">
      <c r="A4405" t="s">
        <v>3395</v>
      </c>
    </row>
    <row r="4406" spans="1:1" x14ac:dyDescent="0.3">
      <c r="A4406" t="s">
        <v>3395</v>
      </c>
    </row>
    <row r="4407" spans="1:1" x14ac:dyDescent="0.3">
      <c r="A4407" t="s">
        <v>3395</v>
      </c>
    </row>
    <row r="4408" spans="1:1" x14ac:dyDescent="0.3">
      <c r="A4408" t="s">
        <v>3395</v>
      </c>
    </row>
    <row r="4409" spans="1:1" x14ac:dyDescent="0.3">
      <c r="A4409" t="s">
        <v>3395</v>
      </c>
    </row>
    <row r="4411" spans="1:1" x14ac:dyDescent="0.3">
      <c r="A4411" t="s">
        <v>559</v>
      </c>
    </row>
    <row r="4412" spans="1:1" x14ac:dyDescent="0.3">
      <c r="A4412" t="s">
        <v>757</v>
      </c>
    </row>
    <row r="4413" spans="1:1" x14ac:dyDescent="0.3">
      <c r="A4413" t="s">
        <v>3448</v>
      </c>
    </row>
    <row r="4414" spans="1:1" x14ac:dyDescent="0.3">
      <c r="A4414" t="s">
        <v>3449</v>
      </c>
    </row>
    <row r="4415" spans="1:1" x14ac:dyDescent="0.3">
      <c r="A4415" t="s">
        <v>760</v>
      </c>
    </row>
    <row r="4416" spans="1:1" x14ac:dyDescent="0.3">
      <c r="A4416">
        <f>-3.18 -0.003</f>
        <v>-3.1830000000000003</v>
      </c>
    </row>
    <row r="4417" spans="1:1" x14ac:dyDescent="0.3">
      <c r="A4417">
        <f>-3.18 -3.183 -3.186 -3.189 -3.192 -3.195 -3.198 -3.201 -3.204 -3.207 -3.21</f>
        <v>-35.145000000000003</v>
      </c>
    </row>
    <row r="4418" spans="1:1" x14ac:dyDescent="0.3">
      <c r="A4418" t="s">
        <v>846</v>
      </c>
    </row>
    <row r="4419" spans="1:1" x14ac:dyDescent="0.3">
      <c r="A4419">
        <f>-0.634  -0.636  -0.638  -0.639  -0.639  -0.639  -0.639  -0.64  -0.64  -0.64  -0.64</f>
        <v>-7.0239999999999991</v>
      </c>
    </row>
    <row r="4420" spans="1:1" x14ac:dyDescent="0.3">
      <c r="A4420">
        <f>-1.634  -1.634  -1.634  -1.634  -1.634  -1.634  -1.634  -1.635  -1.635  -1.636  -1.636</f>
        <v>-17.98</v>
      </c>
    </row>
    <row r="4421" spans="1:1" x14ac:dyDescent="0.3">
      <c r="A4421">
        <f>-2.628  -2.628  -2.629  -2.629  -2.63  -2.63  -2.63  -2.63  -2.63  -2.63  -2.63</f>
        <v>-28.923999999999992</v>
      </c>
    </row>
    <row r="4422" spans="1:1" x14ac:dyDescent="0.3">
      <c r="A4422">
        <f>-3.147  -3.146  -3.147  -3.146  -3.144  -3.144  -3.146  -3.149  -3.152  -3.154  -3.157</f>
        <v>-34.632000000000005</v>
      </c>
    </row>
    <row r="4423" spans="1:1" x14ac:dyDescent="0.3">
      <c r="A4423">
        <f>-3.18  -3.183  -3.186  -3.189  -3.192  -3.195  -3.198  -3.201  -3.204  -3.207  -3.21</f>
        <v>-35.145000000000003</v>
      </c>
    </row>
    <row r="4425" spans="1:1" x14ac:dyDescent="0.3">
      <c r="A4425" t="s">
        <v>847</v>
      </c>
    </row>
    <row r="4426" spans="1:1" x14ac:dyDescent="0.3">
      <c r="A4426" t="s">
        <v>3450</v>
      </c>
    </row>
    <row r="4427" spans="1:1" x14ac:dyDescent="0.3">
      <c r="A4427" t="s">
        <v>3472</v>
      </c>
    </row>
    <row r="4428" spans="1:1" x14ac:dyDescent="0.3">
      <c r="A4428" t="s">
        <v>3489</v>
      </c>
    </row>
    <row r="4429" spans="1:1" x14ac:dyDescent="0.3">
      <c r="A4429" t="s">
        <v>3490</v>
      </c>
    </row>
    <row r="4430" spans="1:1" x14ac:dyDescent="0.3">
      <c r="A4430" t="s">
        <v>3491</v>
      </c>
    </row>
    <row r="4432" spans="1:1" x14ac:dyDescent="0.3">
      <c r="A4432" t="s">
        <v>848</v>
      </c>
    </row>
    <row r="4433" spans="1:1" x14ac:dyDescent="0.3">
      <c r="A4433" t="s">
        <v>3452</v>
      </c>
    </row>
    <row r="4434" spans="1:1" x14ac:dyDescent="0.3">
      <c r="A4434" t="s">
        <v>3453</v>
      </c>
    </row>
    <row r="4435" spans="1:1" x14ac:dyDescent="0.3">
      <c r="A4435" t="s">
        <v>3368</v>
      </c>
    </row>
    <row r="4436" spans="1:1" x14ac:dyDescent="0.3">
      <c r="A4436" t="s">
        <v>3400</v>
      </c>
    </row>
    <row r="4437" spans="1:1" x14ac:dyDescent="0.3">
      <c r="A4437" t="s">
        <v>3401</v>
      </c>
    </row>
    <row r="4439" spans="1:1" x14ac:dyDescent="0.3">
      <c r="A4439" t="s">
        <v>771</v>
      </c>
    </row>
    <row r="4440" spans="1:1" x14ac:dyDescent="0.3">
      <c r="A4440" t="s">
        <v>3383</v>
      </c>
    </row>
    <row r="4441" spans="1:1" x14ac:dyDescent="0.3">
      <c r="A4441" t="s">
        <v>3383</v>
      </c>
    </row>
    <row r="4442" spans="1:1" x14ac:dyDescent="0.3">
      <c r="A4442" t="s">
        <v>3383</v>
      </c>
    </row>
    <row r="4443" spans="1:1" x14ac:dyDescent="0.3">
      <c r="A4443" t="s">
        <v>3383</v>
      </c>
    </row>
    <row r="4444" spans="1:1" x14ac:dyDescent="0.3">
      <c r="A4444" t="s">
        <v>3383</v>
      </c>
    </row>
    <row r="4446" spans="1:1" x14ac:dyDescent="0.3">
      <c r="A4446" t="s">
        <v>560</v>
      </c>
    </row>
    <row r="4447" spans="1:1" x14ac:dyDescent="0.3">
      <c r="A4447" t="s">
        <v>757</v>
      </c>
    </row>
    <row r="4448" spans="1:1" x14ac:dyDescent="0.3">
      <c r="A4448" t="s">
        <v>3448</v>
      </c>
    </row>
    <row r="4449" spans="1:1" x14ac:dyDescent="0.3">
      <c r="A4449" t="s">
        <v>3449</v>
      </c>
    </row>
    <row r="4450" spans="1:1" x14ac:dyDescent="0.3">
      <c r="A4450" t="s">
        <v>760</v>
      </c>
    </row>
    <row r="4451" spans="1:1" x14ac:dyDescent="0.3">
      <c r="A4451" t="s">
        <v>785</v>
      </c>
    </row>
    <row r="4452" spans="1:1" x14ac:dyDescent="0.3">
      <c r="A4452">
        <f>-3.18 -3.18 -3.18 -3.18 -3.18 -3.18 -3.18 -3.18 -3.18 -3.18 -3.18</f>
        <v>-34.980000000000004</v>
      </c>
    </row>
    <row r="4453" spans="1:1" x14ac:dyDescent="0.3">
      <c r="A4453" t="s">
        <v>846</v>
      </c>
    </row>
    <row r="4454" spans="1:1" x14ac:dyDescent="0.3">
      <c r="A4454">
        <f>-0.634  -0.636  -0.638  -0.639  -0.639  -0.639  -0.639  -0.64  -0.64  -0.64  -0.64</f>
        <v>-7.0239999999999991</v>
      </c>
    </row>
    <row r="4455" spans="1:1" x14ac:dyDescent="0.3">
      <c r="A4455">
        <f>-1.634  -1.634  -1.634  -1.634  -1.634  -1.634  -1.634  -1.635  -1.635  -1.635  -1.636</f>
        <v>-17.978999999999999</v>
      </c>
    </row>
    <row r="4456" spans="1:1" x14ac:dyDescent="0.3">
      <c r="A4456">
        <f>-2.628  -2.628  -2.629  -2.629  -2.63  -2.63  -2.63  -2.63  -2.63  -2.63  -2.63</f>
        <v>-28.923999999999992</v>
      </c>
    </row>
    <row r="4457" spans="1:1" x14ac:dyDescent="0.3">
      <c r="A4457">
        <f>-3.147  -3.147  -3.147  -3.146  -3.145  -3.145  -3.145  -3.145  -3.145  -3.145  -3.145</f>
        <v>-34.601999999999997</v>
      </c>
    </row>
    <row r="4458" spans="1:1" x14ac:dyDescent="0.3">
      <c r="A4458">
        <f>-3.18  -3.18  -3.18  -3.18  -3.18  -3.18  -3.18  -3.18  -3.18  -3.18  -3.18</f>
        <v>-34.980000000000004</v>
      </c>
    </row>
    <row r="4460" spans="1:1" x14ac:dyDescent="0.3">
      <c r="A4460" t="s">
        <v>847</v>
      </c>
    </row>
    <row r="4461" spans="1:1" x14ac:dyDescent="0.3">
      <c r="A4461" t="s">
        <v>3450</v>
      </c>
    </row>
    <row r="4462" spans="1:1" x14ac:dyDescent="0.3">
      <c r="A4462" t="s">
        <v>3455</v>
      </c>
    </row>
    <row r="4463" spans="1:1" x14ac:dyDescent="0.3">
      <c r="A4463" t="s">
        <v>3492</v>
      </c>
    </row>
    <row r="4464" spans="1:1" x14ac:dyDescent="0.3">
      <c r="A4464" t="s">
        <v>3493</v>
      </c>
    </row>
    <row r="4465" spans="1:1" x14ac:dyDescent="0.3">
      <c r="A4465" t="s">
        <v>3494</v>
      </c>
    </row>
    <row r="4467" spans="1:1" x14ac:dyDescent="0.3">
      <c r="A4467" t="s">
        <v>848</v>
      </c>
    </row>
    <row r="4468" spans="1:1" x14ac:dyDescent="0.3">
      <c r="A4468" t="s">
        <v>3452</v>
      </c>
    </row>
    <row r="4469" spans="1:1" x14ac:dyDescent="0.3">
      <c r="A4469" t="s">
        <v>3459</v>
      </c>
    </row>
    <row r="4470" spans="1:1" x14ac:dyDescent="0.3">
      <c r="A4470" t="s">
        <v>3368</v>
      </c>
    </row>
    <row r="4471" spans="1:1" x14ac:dyDescent="0.3">
      <c r="A4471" t="s">
        <v>3404</v>
      </c>
    </row>
    <row r="4472" spans="1:1" x14ac:dyDescent="0.3">
      <c r="A4472" t="s">
        <v>3352</v>
      </c>
    </row>
    <row r="4474" spans="1:1" x14ac:dyDescent="0.3">
      <c r="A4474" t="s">
        <v>771</v>
      </c>
    </row>
    <row r="4475" spans="1:1" x14ac:dyDescent="0.3">
      <c r="A4475" t="s">
        <v>3405</v>
      </c>
    </row>
    <row r="4476" spans="1:1" x14ac:dyDescent="0.3">
      <c r="A4476" t="s">
        <v>3405</v>
      </c>
    </row>
    <row r="4477" spans="1:1" x14ac:dyDescent="0.3">
      <c r="A4477" t="s">
        <v>3405</v>
      </c>
    </row>
    <row r="4478" spans="1:1" x14ac:dyDescent="0.3">
      <c r="A4478" t="s">
        <v>3405</v>
      </c>
    </row>
    <row r="4479" spans="1:1" x14ac:dyDescent="0.3">
      <c r="A4479" t="s">
        <v>3405</v>
      </c>
    </row>
    <row r="4481" spans="1:1" x14ac:dyDescent="0.3">
      <c r="A4481" t="s">
        <v>561</v>
      </c>
    </row>
    <row r="4482" spans="1:1" x14ac:dyDescent="0.3">
      <c r="A4482" t="s">
        <v>757</v>
      </c>
    </row>
    <row r="4483" spans="1:1" x14ac:dyDescent="0.3">
      <c r="A4483" t="s">
        <v>3448</v>
      </c>
    </row>
    <row r="4484" spans="1:1" x14ac:dyDescent="0.3">
      <c r="A4484" t="s">
        <v>3449</v>
      </c>
    </row>
    <row r="4485" spans="1:1" x14ac:dyDescent="0.3">
      <c r="A4485" t="s">
        <v>760</v>
      </c>
    </row>
    <row r="4486" spans="1:1" x14ac:dyDescent="0.3">
      <c r="A4486" t="s">
        <v>786</v>
      </c>
    </row>
    <row r="4487" spans="1:1" x14ac:dyDescent="0.3">
      <c r="A4487">
        <f>-3.18 -3.177 -3.174 -3.171 -3.168 -3.165 -3.162 -3.159 -3.156 -3.153 -3.15</f>
        <v>-34.814999999999998</v>
      </c>
    </row>
    <row r="4488" spans="1:1" x14ac:dyDescent="0.3">
      <c r="A4488" t="s">
        <v>846</v>
      </c>
    </row>
    <row r="4489" spans="1:1" x14ac:dyDescent="0.3">
      <c r="A4489">
        <f>-0.634  -0.636  -0.638  -0.639  -0.639  -0.639  -0.639  -0.64  -0.64  -0.64  -0.64</f>
        <v>-7.0239999999999991</v>
      </c>
    </row>
    <row r="4490" spans="1:1" x14ac:dyDescent="0.3">
      <c r="A4490">
        <f>-1.634  -1.634  -1.634  -1.634  -1.634  -1.634  -1.634  -1.635  -1.635  -1.635  -1.636</f>
        <v>-17.978999999999999</v>
      </c>
    </row>
    <row r="4491" spans="1:1" x14ac:dyDescent="0.3">
      <c r="A4491">
        <f>-2.628  -2.628  -2.629  -2.63  -2.63  -2.63  -2.63  -2.63  -2.63  -2.63  -2.63</f>
        <v>-28.924999999999994</v>
      </c>
    </row>
    <row r="4492" spans="1:1" x14ac:dyDescent="0.3">
      <c r="A4492">
        <f>-3.147  -3.147  -3.146  -3.146  -3.146  -3.146  -3.144  -3.141  -3.138  -3.135  -3.131</f>
        <v>-34.566999999999993</v>
      </c>
    </row>
    <row r="4493" spans="1:1" x14ac:dyDescent="0.3">
      <c r="A4493">
        <f>-3.18  -3.177  -3.174  -3.171  -3.168  -3.165  -3.162  -3.159  -3.156  -3.153  -3.15</f>
        <v>-34.814999999999998</v>
      </c>
    </row>
    <row r="4495" spans="1:1" x14ac:dyDescent="0.3">
      <c r="A4495" t="s">
        <v>847</v>
      </c>
    </row>
    <row r="4496" spans="1:1" x14ac:dyDescent="0.3">
      <c r="A4496" t="s">
        <v>3450</v>
      </c>
    </row>
    <row r="4497" spans="1:1" x14ac:dyDescent="0.3">
      <c r="A4497" t="s">
        <v>3469</v>
      </c>
    </row>
    <row r="4498" spans="1:1" x14ac:dyDescent="0.3">
      <c r="A4498" t="s">
        <v>3427</v>
      </c>
    </row>
    <row r="4499" spans="1:1" x14ac:dyDescent="0.3">
      <c r="A4499" t="s">
        <v>3408</v>
      </c>
    </row>
    <row r="4500" spans="1:1" x14ac:dyDescent="0.3">
      <c r="A4500" t="s">
        <v>3409</v>
      </c>
    </row>
    <row r="4502" spans="1:1" x14ac:dyDescent="0.3">
      <c r="A4502" t="s">
        <v>848</v>
      </c>
    </row>
    <row r="4503" spans="1:1" x14ac:dyDescent="0.3">
      <c r="A4503" t="s">
        <v>3452</v>
      </c>
    </row>
    <row r="4504" spans="1:1" x14ac:dyDescent="0.3">
      <c r="A4504" t="s">
        <v>3459</v>
      </c>
    </row>
    <row r="4505" spans="1:1" x14ac:dyDescent="0.3">
      <c r="A4505" t="s">
        <v>3368</v>
      </c>
    </row>
    <row r="4506" spans="1:1" x14ac:dyDescent="0.3">
      <c r="A4506" t="s">
        <v>3410</v>
      </c>
    </row>
    <row r="4507" spans="1:1" x14ac:dyDescent="0.3">
      <c r="A4507" t="s">
        <v>3411</v>
      </c>
    </row>
    <row r="4509" spans="1:1" x14ac:dyDescent="0.3">
      <c r="A4509" t="s">
        <v>771</v>
      </c>
    </row>
    <row r="4510" spans="1:1" x14ac:dyDescent="0.3">
      <c r="A4510" t="s">
        <v>3395</v>
      </c>
    </row>
    <row r="4511" spans="1:1" x14ac:dyDescent="0.3">
      <c r="A4511" t="s">
        <v>3395</v>
      </c>
    </row>
    <row r="4512" spans="1:1" x14ac:dyDescent="0.3">
      <c r="A4512" t="s">
        <v>3395</v>
      </c>
    </row>
    <row r="4513" spans="1:1" x14ac:dyDescent="0.3">
      <c r="A4513" t="s">
        <v>3395</v>
      </c>
    </row>
    <row r="4514" spans="1:1" x14ac:dyDescent="0.3">
      <c r="A4514" t="s">
        <v>3395</v>
      </c>
    </row>
    <row r="4516" spans="1:1" x14ac:dyDescent="0.3">
      <c r="A4516" t="s">
        <v>562</v>
      </c>
    </row>
    <row r="4517" spans="1:1" x14ac:dyDescent="0.3">
      <c r="A4517" t="s">
        <v>757</v>
      </c>
    </row>
    <row r="4518" spans="1:1" x14ac:dyDescent="0.3">
      <c r="A4518" t="s">
        <v>3448</v>
      </c>
    </row>
    <row r="4519" spans="1:1" x14ac:dyDescent="0.3">
      <c r="A4519" t="s">
        <v>3449</v>
      </c>
    </row>
    <row r="4520" spans="1:1" x14ac:dyDescent="0.3">
      <c r="A4520" t="s">
        <v>760</v>
      </c>
    </row>
    <row r="4521" spans="1:1" x14ac:dyDescent="0.3">
      <c r="A4521">
        <f>-3.17 -0.003</f>
        <v>-3.173</v>
      </c>
    </row>
    <row r="4522" spans="1:1" x14ac:dyDescent="0.3">
      <c r="A4522">
        <f>-3.17 -3.173 -3.176 -3.179 -3.182 -3.185 -3.188 -3.191 -3.194 -3.197 -3.2</f>
        <v>-35.034999999999997</v>
      </c>
    </row>
    <row r="4523" spans="1:1" x14ac:dyDescent="0.3">
      <c r="A4523" t="s">
        <v>846</v>
      </c>
    </row>
    <row r="4524" spans="1:1" x14ac:dyDescent="0.3">
      <c r="A4524">
        <f>-0.634  -0.636  -0.638  -0.639  -0.639  -0.639  -0.639  -0.64  -0.64  -0.64  -0.64</f>
        <v>-7.0239999999999991</v>
      </c>
    </row>
    <row r="4525" spans="1:1" x14ac:dyDescent="0.3">
      <c r="A4525">
        <f>-1.634  -1.634  -1.634  -1.634  -1.634  -1.634  -1.634  -1.634  -1.635  -1.636  -1.636</f>
        <v>-17.978999999999999</v>
      </c>
    </row>
    <row r="4526" spans="1:1" x14ac:dyDescent="0.3">
      <c r="A4526">
        <f>-2.628  -2.628  -2.629  -2.629  -2.629  -2.63  -2.63  -2.63  -2.63  -2.63  -2.63</f>
        <v>-28.922999999999995</v>
      </c>
    </row>
    <row r="4527" spans="1:1" x14ac:dyDescent="0.3">
      <c r="A4527">
        <f>-3.138  -3.137  -3.138  -3.137  -3.135  -3.135  -3.137  -3.14  -3.143  -3.146  -3.149</f>
        <v>-34.535000000000004</v>
      </c>
    </row>
    <row r="4528" spans="1:1" x14ac:dyDescent="0.3">
      <c r="A4528">
        <f>-3.17  -3.173  -3.176  -3.179  -3.182  -3.185  -3.188  -3.191  -3.194  -3.197  -3.2</f>
        <v>-35.034999999999997</v>
      </c>
    </row>
    <row r="4530" spans="1:1" x14ac:dyDescent="0.3">
      <c r="A4530" t="s">
        <v>847</v>
      </c>
    </row>
    <row r="4531" spans="1:1" x14ac:dyDescent="0.3">
      <c r="A4531" t="s">
        <v>3450</v>
      </c>
    </row>
    <row r="4532" spans="1:1" x14ac:dyDescent="0.3">
      <c r="A4532" t="s">
        <v>3495</v>
      </c>
    </row>
    <row r="4533" spans="1:1" x14ac:dyDescent="0.3">
      <c r="A4533" t="s">
        <v>3496</v>
      </c>
    </row>
    <row r="4534" spans="1:1" x14ac:dyDescent="0.3">
      <c r="A4534" t="s">
        <v>3414</v>
      </c>
    </row>
    <row r="4535" spans="1:1" x14ac:dyDescent="0.3">
      <c r="A4535" t="s">
        <v>3497</v>
      </c>
    </row>
    <row r="4537" spans="1:1" x14ac:dyDescent="0.3">
      <c r="A4537" t="s">
        <v>848</v>
      </c>
    </row>
    <row r="4538" spans="1:1" x14ac:dyDescent="0.3">
      <c r="A4538" t="s">
        <v>3452</v>
      </c>
    </row>
    <row r="4539" spans="1:1" x14ac:dyDescent="0.3">
      <c r="A4539" t="s">
        <v>3453</v>
      </c>
    </row>
    <row r="4540" spans="1:1" x14ac:dyDescent="0.3">
      <c r="A4540" t="s">
        <v>3416</v>
      </c>
    </row>
    <row r="4541" spans="1:1" x14ac:dyDescent="0.3">
      <c r="A4541" t="s">
        <v>3417</v>
      </c>
    </row>
    <row r="4542" spans="1:1" x14ac:dyDescent="0.3">
      <c r="A4542" t="s">
        <v>3418</v>
      </c>
    </row>
    <row r="4544" spans="1:1" x14ac:dyDescent="0.3">
      <c r="A4544" t="s">
        <v>771</v>
      </c>
    </row>
    <row r="4545" spans="1:1" x14ac:dyDescent="0.3">
      <c r="A4545" t="s">
        <v>3419</v>
      </c>
    </row>
    <row r="4546" spans="1:1" x14ac:dyDescent="0.3">
      <c r="A4546" t="s">
        <v>3419</v>
      </c>
    </row>
    <row r="4547" spans="1:1" x14ac:dyDescent="0.3">
      <c r="A4547" t="s">
        <v>3419</v>
      </c>
    </row>
    <row r="4548" spans="1:1" x14ac:dyDescent="0.3">
      <c r="A4548" t="s">
        <v>3419</v>
      </c>
    </row>
    <row r="4549" spans="1:1" x14ac:dyDescent="0.3">
      <c r="A4549" t="s">
        <v>3419</v>
      </c>
    </row>
    <row r="4551" spans="1:1" x14ac:dyDescent="0.3">
      <c r="A4551" t="s">
        <v>563</v>
      </c>
    </row>
    <row r="4552" spans="1:1" x14ac:dyDescent="0.3">
      <c r="A4552" t="s">
        <v>757</v>
      </c>
    </row>
    <row r="4553" spans="1:1" x14ac:dyDescent="0.3">
      <c r="A4553" t="s">
        <v>3448</v>
      </c>
    </row>
    <row r="4554" spans="1:1" x14ac:dyDescent="0.3">
      <c r="A4554" t="s">
        <v>3449</v>
      </c>
    </row>
    <row r="4555" spans="1:1" x14ac:dyDescent="0.3">
      <c r="A4555" t="s">
        <v>760</v>
      </c>
    </row>
    <row r="4556" spans="1:1" x14ac:dyDescent="0.3">
      <c r="A4556" t="s">
        <v>787</v>
      </c>
    </row>
    <row r="4557" spans="1:1" x14ac:dyDescent="0.3">
      <c r="A4557">
        <f>-3.17 -3.17 -3.17 -3.17 -3.17 -3.17 -3.17 -3.17 -3.17 -3.17 -3.17</f>
        <v>-34.870000000000005</v>
      </c>
    </row>
    <row r="4558" spans="1:1" x14ac:dyDescent="0.3">
      <c r="A4558" t="s">
        <v>846</v>
      </c>
    </row>
    <row r="4559" spans="1:1" x14ac:dyDescent="0.3">
      <c r="A4559">
        <f>-0.634  -0.636  -0.638  -0.639  -0.639  -0.639  -0.639  -0.64  -0.64  -0.64  -0.64</f>
        <v>-7.0239999999999991</v>
      </c>
    </row>
    <row r="4560" spans="1:1" x14ac:dyDescent="0.3">
      <c r="A4560">
        <f>-1.634  -1.634  -1.634  -1.634  -1.634  -1.634  -1.634  -1.635  -1.635  -1.635  -1.636</f>
        <v>-17.978999999999999</v>
      </c>
    </row>
    <row r="4561" spans="1:1" x14ac:dyDescent="0.3">
      <c r="A4561">
        <f>-2.628  -2.628  -2.628  -2.629  -2.629  -2.63  -2.63  -2.63  -2.63  -2.63  -2.63</f>
        <v>-28.921999999999993</v>
      </c>
    </row>
    <row r="4562" spans="1:1" x14ac:dyDescent="0.3">
      <c r="A4562">
        <f>-3.138  -3.138  -3.138  -3.137  -3.136  -3.136  -3.136  -3.136  -3.136  -3.136  -3.136</f>
        <v>-34.503</v>
      </c>
    </row>
    <row r="4563" spans="1:1" x14ac:dyDescent="0.3">
      <c r="A4563">
        <f>-3.17  -3.17  -3.17  -3.17  -3.17  -3.17  -3.17  -3.17  -3.17  -3.17  -3.17</f>
        <v>-34.870000000000005</v>
      </c>
    </row>
    <row r="4565" spans="1:1" x14ac:dyDescent="0.3">
      <c r="A4565" t="s">
        <v>847</v>
      </c>
    </row>
    <row r="4566" spans="1:1" x14ac:dyDescent="0.3">
      <c r="A4566" t="s">
        <v>3450</v>
      </c>
    </row>
    <row r="4567" spans="1:1" x14ac:dyDescent="0.3">
      <c r="A4567" t="s">
        <v>3455</v>
      </c>
    </row>
    <row r="4568" spans="1:1" x14ac:dyDescent="0.3">
      <c r="A4568" t="s">
        <v>3492</v>
      </c>
    </row>
    <row r="4569" spans="1:1" x14ac:dyDescent="0.3">
      <c r="A4569" t="s">
        <v>3498</v>
      </c>
    </row>
    <row r="4570" spans="1:1" x14ac:dyDescent="0.3">
      <c r="A4570" t="s">
        <v>3499</v>
      </c>
    </row>
    <row r="4572" spans="1:1" x14ac:dyDescent="0.3">
      <c r="A4572" t="s">
        <v>848</v>
      </c>
    </row>
    <row r="4573" spans="1:1" x14ac:dyDescent="0.3">
      <c r="A4573" t="s">
        <v>3452</v>
      </c>
    </row>
    <row r="4574" spans="1:1" x14ac:dyDescent="0.3">
      <c r="A4574" t="s">
        <v>3459</v>
      </c>
    </row>
    <row r="4575" spans="1:1" x14ac:dyDescent="0.3">
      <c r="A4575" t="s">
        <v>3416</v>
      </c>
    </row>
    <row r="4576" spans="1:1" x14ac:dyDescent="0.3">
      <c r="A4576" t="s">
        <v>3423</v>
      </c>
    </row>
    <row r="4577" spans="1:1" x14ac:dyDescent="0.3">
      <c r="A4577" t="s">
        <v>3424</v>
      </c>
    </row>
    <row r="4579" spans="1:1" x14ac:dyDescent="0.3">
      <c r="A4579" t="s">
        <v>771</v>
      </c>
    </row>
    <row r="4580" spans="1:1" x14ac:dyDescent="0.3">
      <c r="A4580" t="s">
        <v>3425</v>
      </c>
    </row>
    <row r="4581" spans="1:1" x14ac:dyDescent="0.3">
      <c r="A4581" t="s">
        <v>3425</v>
      </c>
    </row>
    <row r="4582" spans="1:1" x14ac:dyDescent="0.3">
      <c r="A4582" t="s">
        <v>3425</v>
      </c>
    </row>
    <row r="4583" spans="1:1" x14ac:dyDescent="0.3">
      <c r="A4583" t="s">
        <v>3425</v>
      </c>
    </row>
    <row r="4584" spans="1:1" x14ac:dyDescent="0.3">
      <c r="A4584" t="s">
        <v>3425</v>
      </c>
    </row>
    <row r="4586" spans="1:1" x14ac:dyDescent="0.3">
      <c r="A4586" t="s">
        <v>564</v>
      </c>
    </row>
    <row r="4587" spans="1:1" x14ac:dyDescent="0.3">
      <c r="A4587" t="s">
        <v>757</v>
      </c>
    </row>
    <row r="4588" spans="1:1" x14ac:dyDescent="0.3">
      <c r="A4588" t="s">
        <v>3448</v>
      </c>
    </row>
    <row r="4589" spans="1:1" x14ac:dyDescent="0.3">
      <c r="A4589" t="s">
        <v>3449</v>
      </c>
    </row>
    <row r="4590" spans="1:1" x14ac:dyDescent="0.3">
      <c r="A4590" t="s">
        <v>760</v>
      </c>
    </row>
    <row r="4591" spans="1:1" x14ac:dyDescent="0.3">
      <c r="A4591" t="s">
        <v>788</v>
      </c>
    </row>
    <row r="4592" spans="1:1" x14ac:dyDescent="0.3">
      <c r="A4592">
        <f>-3.17 -3.167 -3.164 -3.161 -3.158 -3.155 -3.152 -3.149 -3.146 -3.143 -3.14</f>
        <v>-34.704999999999998</v>
      </c>
    </row>
    <row r="4593" spans="1:1" x14ac:dyDescent="0.3">
      <c r="A4593" t="s">
        <v>846</v>
      </c>
    </row>
    <row r="4594" spans="1:1" x14ac:dyDescent="0.3">
      <c r="A4594">
        <f>-0.634  -0.636  -0.638  -0.639  -0.639  -0.639  -0.639  -0.64  -0.64  -0.64  -0.64</f>
        <v>-7.0239999999999991</v>
      </c>
    </row>
    <row r="4595" spans="1:1" x14ac:dyDescent="0.3">
      <c r="A4595">
        <f>-1.634  -1.634  -1.634  -1.634  -1.634  -1.634  -1.634  -1.635  -1.635  -1.635  -1.636</f>
        <v>-17.978999999999999</v>
      </c>
    </row>
    <row r="4596" spans="1:1" x14ac:dyDescent="0.3">
      <c r="A4596">
        <f>-2.628  -2.628  -2.628  -2.629  -2.629  -2.629  -2.63  -2.63  -2.63  -2.63  -2.63</f>
        <v>-28.920999999999996</v>
      </c>
    </row>
    <row r="4597" spans="1:1" x14ac:dyDescent="0.3">
      <c r="A4597">
        <f>-3.138  -3.138  -3.137  -3.137  -3.137  -3.137  -3.135  -3.132  -3.129  -3.125  -3.121</f>
        <v>-34.466000000000008</v>
      </c>
    </row>
    <row r="4598" spans="1:1" x14ac:dyDescent="0.3">
      <c r="A4598">
        <f>-3.17  -3.167  -3.164  -3.161  -3.158  -3.155  -3.152  -3.149  -3.146  -3.143  -3.14</f>
        <v>-34.704999999999998</v>
      </c>
    </row>
    <row r="4600" spans="1:1" x14ac:dyDescent="0.3">
      <c r="A4600" t="s">
        <v>847</v>
      </c>
    </row>
    <row r="4601" spans="1:1" x14ac:dyDescent="0.3">
      <c r="A4601" t="s">
        <v>3450</v>
      </c>
    </row>
    <row r="4602" spans="1:1" x14ac:dyDescent="0.3">
      <c r="A4602" t="s">
        <v>3469</v>
      </c>
    </row>
    <row r="4603" spans="1:1" x14ac:dyDescent="0.3">
      <c r="A4603" t="s">
        <v>3427</v>
      </c>
    </row>
    <row r="4604" spans="1:1" x14ac:dyDescent="0.3">
      <c r="A4604" t="s">
        <v>3428</v>
      </c>
    </row>
    <row r="4605" spans="1:1" x14ac:dyDescent="0.3">
      <c r="A4605" t="s">
        <v>3429</v>
      </c>
    </row>
    <row r="4607" spans="1:1" x14ac:dyDescent="0.3">
      <c r="A4607" t="s">
        <v>848</v>
      </c>
    </row>
    <row r="4608" spans="1:1" x14ac:dyDescent="0.3">
      <c r="A4608" t="s">
        <v>3452</v>
      </c>
    </row>
    <row r="4609" spans="1:1" x14ac:dyDescent="0.3">
      <c r="A4609" t="s">
        <v>3459</v>
      </c>
    </row>
    <row r="4610" spans="1:1" x14ac:dyDescent="0.3">
      <c r="A4610" t="s">
        <v>3416</v>
      </c>
    </row>
    <row r="4611" spans="1:1" x14ac:dyDescent="0.3">
      <c r="A4611" t="s">
        <v>3430</v>
      </c>
    </row>
    <row r="4612" spans="1:1" x14ac:dyDescent="0.3">
      <c r="A4612" t="s">
        <v>3431</v>
      </c>
    </row>
    <row r="4614" spans="1:1" x14ac:dyDescent="0.3">
      <c r="A4614" t="s">
        <v>771</v>
      </c>
    </row>
    <row r="4615" spans="1:1" x14ac:dyDescent="0.3">
      <c r="A4615" t="s">
        <v>3432</v>
      </c>
    </row>
    <row r="4616" spans="1:1" x14ac:dyDescent="0.3">
      <c r="A4616" t="s">
        <v>3432</v>
      </c>
    </row>
    <row r="4617" spans="1:1" x14ac:dyDescent="0.3">
      <c r="A4617" t="s">
        <v>3432</v>
      </c>
    </row>
    <row r="4618" spans="1:1" x14ac:dyDescent="0.3">
      <c r="A4618" t="s">
        <v>3432</v>
      </c>
    </row>
    <row r="4619" spans="1:1" x14ac:dyDescent="0.3">
      <c r="A4619" t="s">
        <v>3432</v>
      </c>
    </row>
    <row r="4621" spans="1:1" x14ac:dyDescent="0.3">
      <c r="A4621" t="s">
        <v>565</v>
      </c>
    </row>
    <row r="4622" spans="1:1" x14ac:dyDescent="0.3">
      <c r="A4622" t="s">
        <v>757</v>
      </c>
    </row>
    <row r="4623" spans="1:1" x14ac:dyDescent="0.3">
      <c r="A4623" t="s">
        <v>3448</v>
      </c>
    </row>
    <row r="4624" spans="1:1" x14ac:dyDescent="0.3">
      <c r="A4624" t="s">
        <v>3449</v>
      </c>
    </row>
    <row r="4625" spans="1:1" x14ac:dyDescent="0.3">
      <c r="A4625" t="s">
        <v>760</v>
      </c>
    </row>
    <row r="4626" spans="1:1" x14ac:dyDescent="0.3">
      <c r="A4626">
        <f>-3.16 -0.003</f>
        <v>-3.1630000000000003</v>
      </c>
    </row>
    <row r="4627" spans="1:1" x14ac:dyDescent="0.3">
      <c r="A4627">
        <f>-3.16 -3.163 -3.166 -3.169 -3.172 -3.175 -3.178 -3.181 -3.184 -3.187 -3.19</f>
        <v>-34.925000000000004</v>
      </c>
    </row>
    <row r="4628" spans="1:1" x14ac:dyDescent="0.3">
      <c r="A4628" t="s">
        <v>846</v>
      </c>
    </row>
    <row r="4629" spans="1:1" x14ac:dyDescent="0.3">
      <c r="A4629">
        <f>-0.634  -0.636  -0.638  -0.639  -0.639  -0.639  -0.639  -0.64  -0.64  -0.64  -0.64</f>
        <v>-7.0239999999999991</v>
      </c>
    </row>
    <row r="4630" spans="1:1" x14ac:dyDescent="0.3">
      <c r="A4630">
        <f>-1.634  -1.634  -1.634  -1.634  -1.634  -1.634  -1.634  -1.634  -1.635  -1.636  -1.636</f>
        <v>-17.978999999999999</v>
      </c>
    </row>
    <row r="4631" spans="1:1" x14ac:dyDescent="0.3">
      <c r="A4631">
        <f>-2.627  -2.627  -2.628  -2.628  -2.629  -2.629  -2.629  -2.629  -2.63  -2.63  -2.63</f>
        <v>-28.915999999999997</v>
      </c>
    </row>
    <row r="4632" spans="1:1" x14ac:dyDescent="0.3">
      <c r="A4632">
        <f>-3.128  -3.128  -3.129  -3.128  -3.126  -3.126  -3.128  -3.131  -3.134  -3.137  -3.14</f>
        <v>-34.435000000000002</v>
      </c>
    </row>
    <row r="4633" spans="1:1" x14ac:dyDescent="0.3">
      <c r="A4633">
        <f>-3.16  -3.163  -3.166  -3.169  -3.172  -3.175  -3.178  -3.181  -3.184  -3.187  -3.19</f>
        <v>-34.925000000000004</v>
      </c>
    </row>
    <row r="4635" spans="1:1" x14ac:dyDescent="0.3">
      <c r="A4635" t="s">
        <v>847</v>
      </c>
    </row>
    <row r="4636" spans="1:1" x14ac:dyDescent="0.3">
      <c r="A4636" t="s">
        <v>3450</v>
      </c>
    </row>
    <row r="4637" spans="1:1" x14ac:dyDescent="0.3">
      <c r="A4637" t="s">
        <v>3495</v>
      </c>
    </row>
    <row r="4638" spans="1:1" x14ac:dyDescent="0.3">
      <c r="A4638" t="s">
        <v>3434</v>
      </c>
    </row>
    <row r="4639" spans="1:1" x14ac:dyDescent="0.3">
      <c r="A4639" t="s">
        <v>3435</v>
      </c>
    </row>
    <row r="4640" spans="1:1" x14ac:dyDescent="0.3">
      <c r="A4640" t="s">
        <v>3500</v>
      </c>
    </row>
    <row r="4642" spans="1:1" x14ac:dyDescent="0.3">
      <c r="A4642" t="s">
        <v>848</v>
      </c>
    </row>
    <row r="4643" spans="1:1" x14ac:dyDescent="0.3">
      <c r="A4643" t="s">
        <v>3452</v>
      </c>
    </row>
    <row r="4644" spans="1:1" x14ac:dyDescent="0.3">
      <c r="A4644" t="s">
        <v>3453</v>
      </c>
    </row>
    <row r="4645" spans="1:1" x14ac:dyDescent="0.3">
      <c r="A4645" t="s">
        <v>3416</v>
      </c>
    </row>
    <row r="4646" spans="1:1" x14ac:dyDescent="0.3">
      <c r="A4646" t="s">
        <v>3437</v>
      </c>
    </row>
    <row r="4647" spans="1:1" x14ac:dyDescent="0.3">
      <c r="A4647" t="s">
        <v>3438</v>
      </c>
    </row>
    <row r="4649" spans="1:1" x14ac:dyDescent="0.3">
      <c r="A4649" t="s">
        <v>771</v>
      </c>
    </row>
    <row r="4650" spans="1:1" x14ac:dyDescent="0.3">
      <c r="A4650" t="s">
        <v>3419</v>
      </c>
    </row>
    <row r="4651" spans="1:1" x14ac:dyDescent="0.3">
      <c r="A4651" t="s">
        <v>3419</v>
      </c>
    </row>
    <row r="4652" spans="1:1" x14ac:dyDescent="0.3">
      <c r="A4652" t="s">
        <v>3419</v>
      </c>
    </row>
    <row r="4653" spans="1:1" x14ac:dyDescent="0.3">
      <c r="A4653" t="s">
        <v>3419</v>
      </c>
    </row>
    <row r="4654" spans="1:1" x14ac:dyDescent="0.3">
      <c r="A4654" t="s">
        <v>3419</v>
      </c>
    </row>
    <row r="4656" spans="1:1" x14ac:dyDescent="0.3">
      <c r="A4656" t="s">
        <v>566</v>
      </c>
    </row>
    <row r="4657" spans="1:1" x14ac:dyDescent="0.3">
      <c r="A4657" t="s">
        <v>757</v>
      </c>
    </row>
    <row r="4658" spans="1:1" x14ac:dyDescent="0.3">
      <c r="A4658" t="s">
        <v>3448</v>
      </c>
    </row>
    <row r="4659" spans="1:1" x14ac:dyDescent="0.3">
      <c r="A4659" t="s">
        <v>3449</v>
      </c>
    </row>
    <row r="4660" spans="1:1" x14ac:dyDescent="0.3">
      <c r="A4660" t="s">
        <v>760</v>
      </c>
    </row>
    <row r="4661" spans="1:1" x14ac:dyDescent="0.3">
      <c r="A4661" t="s">
        <v>789</v>
      </c>
    </row>
    <row r="4662" spans="1:1" x14ac:dyDescent="0.3">
      <c r="A4662">
        <f>-3.16 -3.16 -3.16 -3.16 -3.16 -3.16 -3.16 -3.16 -3.16 -3.16 -3.16</f>
        <v>-34.760000000000005</v>
      </c>
    </row>
    <row r="4663" spans="1:1" x14ac:dyDescent="0.3">
      <c r="A4663" t="s">
        <v>846</v>
      </c>
    </row>
    <row r="4664" spans="1:1" x14ac:dyDescent="0.3">
      <c r="A4664">
        <f>-0.634  -0.636  -0.638  -0.639  -0.639  -0.639  -0.639  -0.64  -0.64  -0.64  -0.64</f>
        <v>-7.0239999999999991</v>
      </c>
    </row>
    <row r="4665" spans="1:1" x14ac:dyDescent="0.3">
      <c r="A4665">
        <f>-1.634  -1.634  -1.634  -1.634  -1.634  -1.634  -1.634  -1.635  -1.635  -1.635  -1.636</f>
        <v>-17.978999999999999</v>
      </c>
    </row>
    <row r="4666" spans="1:1" x14ac:dyDescent="0.3">
      <c r="A4666">
        <f>-2.627  -2.627  -2.628  -2.629  -2.629  -2.629  -2.629  -2.629  -2.63  -2.629  -2.63</f>
        <v>-28.916</v>
      </c>
    </row>
    <row r="4667" spans="1:1" x14ac:dyDescent="0.3">
      <c r="A4667">
        <f>-3.128  -3.128  -3.128  -3.128  -3.127  -3.127  -3.127  -3.127  -3.127  -3.127  -3.127</f>
        <v>-34.400999999999996</v>
      </c>
    </row>
    <row r="4668" spans="1:1" x14ac:dyDescent="0.3">
      <c r="A4668">
        <f>-3.16  -3.16  -3.16  -3.16  -3.16  -3.16  -3.16  -3.16  -3.16  -3.16  -3.16</f>
        <v>-34.760000000000005</v>
      </c>
    </row>
    <row r="4670" spans="1:1" x14ac:dyDescent="0.3">
      <c r="A4670" t="s">
        <v>847</v>
      </c>
    </row>
    <row r="4671" spans="1:1" x14ac:dyDescent="0.3">
      <c r="A4671" t="s">
        <v>3450</v>
      </c>
    </row>
    <row r="4672" spans="1:1" x14ac:dyDescent="0.3">
      <c r="A4672" t="s">
        <v>3455</v>
      </c>
    </row>
    <row r="4673" spans="1:1" x14ac:dyDescent="0.3">
      <c r="A4673" t="s">
        <v>3501</v>
      </c>
    </row>
    <row r="4674" spans="1:1" x14ac:dyDescent="0.3">
      <c r="A4674" t="s">
        <v>3440</v>
      </c>
    </row>
    <row r="4675" spans="1:1" x14ac:dyDescent="0.3">
      <c r="A4675" t="s">
        <v>3441</v>
      </c>
    </row>
    <row r="4677" spans="1:1" x14ac:dyDescent="0.3">
      <c r="A4677" t="s">
        <v>848</v>
      </c>
    </row>
    <row r="4678" spans="1:1" x14ac:dyDescent="0.3">
      <c r="A4678" t="s">
        <v>3452</v>
      </c>
    </row>
    <row r="4679" spans="1:1" x14ac:dyDescent="0.3">
      <c r="A4679" t="s">
        <v>3459</v>
      </c>
    </row>
    <row r="4680" spans="1:1" x14ac:dyDescent="0.3">
      <c r="A4680" t="s">
        <v>3416</v>
      </c>
    </row>
    <row r="4681" spans="1:1" x14ac:dyDescent="0.3">
      <c r="A4681" t="s">
        <v>3442</v>
      </c>
    </row>
    <row r="4682" spans="1:1" x14ac:dyDescent="0.3">
      <c r="A4682" t="s">
        <v>3443</v>
      </c>
    </row>
    <row r="4684" spans="1:1" x14ac:dyDescent="0.3">
      <c r="A4684" t="s">
        <v>771</v>
      </c>
    </row>
    <row r="4685" spans="1:1" x14ac:dyDescent="0.3">
      <c r="A4685" t="s">
        <v>3036</v>
      </c>
    </row>
    <row r="4686" spans="1:1" x14ac:dyDescent="0.3">
      <c r="A4686" t="s">
        <v>3036</v>
      </c>
    </row>
    <row r="4687" spans="1:1" x14ac:dyDescent="0.3">
      <c r="A4687" t="s">
        <v>3036</v>
      </c>
    </row>
    <row r="4688" spans="1:1" x14ac:dyDescent="0.3">
      <c r="A4688" t="s">
        <v>3036</v>
      </c>
    </row>
    <row r="4689" spans="1:1" x14ac:dyDescent="0.3">
      <c r="A4689" t="s">
        <v>3036</v>
      </c>
    </row>
    <row r="4691" spans="1:1" x14ac:dyDescent="0.3">
      <c r="A4691" t="s">
        <v>567</v>
      </c>
    </row>
    <row r="4692" spans="1:1" x14ac:dyDescent="0.3">
      <c r="A4692" t="s">
        <v>757</v>
      </c>
    </row>
    <row r="4693" spans="1:1" x14ac:dyDescent="0.3">
      <c r="A4693" t="s">
        <v>3448</v>
      </c>
    </row>
    <row r="4694" spans="1:1" x14ac:dyDescent="0.3">
      <c r="A4694" t="s">
        <v>3449</v>
      </c>
    </row>
    <row r="4695" spans="1:1" x14ac:dyDescent="0.3">
      <c r="A4695" t="s">
        <v>760</v>
      </c>
    </row>
    <row r="4696" spans="1:1" x14ac:dyDescent="0.3">
      <c r="A4696" t="s">
        <v>790</v>
      </c>
    </row>
    <row r="4697" spans="1:1" x14ac:dyDescent="0.3">
      <c r="A4697">
        <f>-3.16 -3.157 -3.154 -3.151 -3.148 -3.145 -3.142 -3.139 -3.136 -3.133 -3.13</f>
        <v>-34.594999999999999</v>
      </c>
    </row>
    <row r="4698" spans="1:1" x14ac:dyDescent="0.3">
      <c r="A4698" t="s">
        <v>846</v>
      </c>
    </row>
    <row r="4699" spans="1:1" x14ac:dyDescent="0.3">
      <c r="A4699">
        <f>-0.634  -0.636  -0.638  -0.639  -0.639  -0.639  -0.639  -0.64  -0.64  -0.64  -0.64</f>
        <v>-7.0239999999999991</v>
      </c>
    </row>
    <row r="4700" spans="1:1" x14ac:dyDescent="0.3">
      <c r="A4700">
        <f>-1.634  -1.634  -1.634  -1.634  -1.634  -1.634  -1.634  -1.635  -1.635  -1.635  -1.636</f>
        <v>-17.978999999999999</v>
      </c>
    </row>
    <row r="4701" spans="1:1" x14ac:dyDescent="0.3">
      <c r="A4701">
        <f>-2.627  -2.627  -2.628  -2.629  -2.629  -2.629  -2.629  -2.63  -2.63  -2.629  -2.629</f>
        <v>-28.916</v>
      </c>
    </row>
    <row r="4702" spans="1:1" x14ac:dyDescent="0.3">
      <c r="A4702">
        <f>-3.128  -3.129  -3.128  -3.128  -3.128  -3.128  -3.125  -3.123  -3.12  -3.116  -3.112</f>
        <v>-34.365000000000002</v>
      </c>
    </row>
    <row r="4703" spans="1:1" x14ac:dyDescent="0.3">
      <c r="A4703">
        <f>-3.16  -3.157  -3.154  -3.151  -3.148  -3.145  -3.142  -3.139  -3.136  -3.133  -3.13</f>
        <v>-34.594999999999999</v>
      </c>
    </row>
    <row r="4705" spans="1:1" x14ac:dyDescent="0.3">
      <c r="A4705" t="s">
        <v>847</v>
      </c>
    </row>
    <row r="4706" spans="1:1" x14ac:dyDescent="0.3">
      <c r="A4706" t="s">
        <v>3450</v>
      </c>
    </row>
    <row r="4707" spans="1:1" x14ac:dyDescent="0.3">
      <c r="A4707" t="s">
        <v>3469</v>
      </c>
    </row>
    <row r="4708" spans="1:1" x14ac:dyDescent="0.3">
      <c r="A4708" t="s">
        <v>3444</v>
      </c>
    </row>
    <row r="4709" spans="1:1" x14ac:dyDescent="0.3">
      <c r="A4709" t="s">
        <v>3445</v>
      </c>
    </row>
    <row r="4710" spans="1:1" x14ac:dyDescent="0.3">
      <c r="A4710" t="s">
        <v>3446</v>
      </c>
    </row>
    <row r="4712" spans="1:1" x14ac:dyDescent="0.3">
      <c r="A4712" t="s">
        <v>848</v>
      </c>
    </row>
    <row r="4713" spans="1:1" x14ac:dyDescent="0.3">
      <c r="A4713" t="s">
        <v>3452</v>
      </c>
    </row>
    <row r="4714" spans="1:1" x14ac:dyDescent="0.3">
      <c r="A4714" t="s">
        <v>3459</v>
      </c>
    </row>
    <row r="4715" spans="1:1" x14ac:dyDescent="0.3">
      <c r="A4715" t="s">
        <v>3416</v>
      </c>
    </row>
    <row r="4716" spans="1:1" x14ac:dyDescent="0.3">
      <c r="A4716" t="s">
        <v>3447</v>
      </c>
    </row>
    <row r="4717" spans="1:1" x14ac:dyDescent="0.3">
      <c r="A4717" t="s">
        <v>3431</v>
      </c>
    </row>
    <row r="4719" spans="1:1" x14ac:dyDescent="0.3">
      <c r="A4719" t="s">
        <v>771</v>
      </c>
    </row>
    <row r="4720" spans="1:1" x14ac:dyDescent="0.3">
      <c r="A4720" t="s">
        <v>3432</v>
      </c>
    </row>
    <row r="4721" spans="1:1" x14ac:dyDescent="0.3">
      <c r="A4721" t="s">
        <v>3432</v>
      </c>
    </row>
    <row r="4722" spans="1:1" x14ac:dyDescent="0.3">
      <c r="A4722" t="s">
        <v>3432</v>
      </c>
    </row>
    <row r="4723" spans="1:1" x14ac:dyDescent="0.3">
      <c r="A4723" t="s">
        <v>3432</v>
      </c>
    </row>
    <row r="4724" spans="1:1" x14ac:dyDescent="0.3">
      <c r="A4724" t="s">
        <v>3432</v>
      </c>
    </row>
    <row r="4726" spans="1:1" x14ac:dyDescent="0.3">
      <c r="A4726" t="s">
        <v>568</v>
      </c>
    </row>
    <row r="4727" spans="1:1" x14ac:dyDescent="0.3">
      <c r="A4727" t="s">
        <v>757</v>
      </c>
    </row>
    <row r="4728" spans="1:1" x14ac:dyDescent="0.3">
      <c r="A4728" t="s">
        <v>3502</v>
      </c>
    </row>
    <row r="4729" spans="1:1" x14ac:dyDescent="0.3">
      <c r="A4729" t="s">
        <v>3503</v>
      </c>
    </row>
    <row r="4730" spans="1:1" x14ac:dyDescent="0.3">
      <c r="A4730" t="s">
        <v>760</v>
      </c>
    </row>
    <row r="4731" spans="1:1" x14ac:dyDescent="0.3">
      <c r="A4731">
        <f>-3.24 -0.003</f>
        <v>-3.2430000000000003</v>
      </c>
    </row>
    <row r="4732" spans="1:1" x14ac:dyDescent="0.3">
      <c r="A4732">
        <f>-3.24 -3.243 -3.246 -3.249 -3.252 -3.255 -3.258 -3.261 -3.264 -3.267 -3.27</f>
        <v>-35.805</v>
      </c>
    </row>
    <row r="4733" spans="1:1" x14ac:dyDescent="0.3">
      <c r="A4733" t="s">
        <v>846</v>
      </c>
    </row>
    <row r="4734" spans="1:1" x14ac:dyDescent="0.3">
      <c r="A4734">
        <f>-0.634  -0.635  -0.635  -0.635  -0.633  -0.632  -0.63  -0.628  -0.627  -0.625  -0.623</f>
        <v>-6.9370000000000003</v>
      </c>
    </row>
    <row r="4735" spans="1:1" x14ac:dyDescent="0.3">
      <c r="A4735">
        <f>-1.634  -1.634  -1.634  -1.634  -1.634  -1.634  -1.634  -1.634  -1.635  -1.634  -1.634</f>
        <v>-17.975000000000001</v>
      </c>
    </row>
    <row r="4736" spans="1:1" x14ac:dyDescent="0.3">
      <c r="A4736">
        <f>-2.63  -2.63  -2.631  -2.631  -2.631  -2.632  -2.632  -2.631  -2.632  -2.632  -2.632</f>
        <v>-28.944000000000006</v>
      </c>
    </row>
    <row r="4737" spans="1:1" x14ac:dyDescent="0.3">
      <c r="A4737">
        <f>-3.2  -3.2  -3.201  -3.2  -3.198  -3.198  -3.199  -3.202  -3.204  -3.207  -3.21</f>
        <v>-35.219000000000001</v>
      </c>
    </row>
    <row r="4738" spans="1:1" x14ac:dyDescent="0.3">
      <c r="A4738">
        <f>-3.24  -3.243  -3.246  -3.249  -3.252  -3.255  -3.258  -3.261  -3.264  -3.267  -3.27</f>
        <v>-35.805</v>
      </c>
    </row>
    <row r="4740" spans="1:1" x14ac:dyDescent="0.3">
      <c r="A4740" t="s">
        <v>847</v>
      </c>
    </row>
    <row r="4741" spans="1:1" x14ac:dyDescent="0.3">
      <c r="A4741" t="s">
        <v>3504</v>
      </c>
    </row>
    <row r="4742" spans="1:1" x14ac:dyDescent="0.3">
      <c r="A4742" t="s">
        <v>3505</v>
      </c>
    </row>
    <row r="4743" spans="1:1" x14ac:dyDescent="0.3">
      <c r="A4743" t="s">
        <v>3506</v>
      </c>
    </row>
    <row r="4744" spans="1:1" x14ac:dyDescent="0.3">
      <c r="A4744" t="s">
        <v>3292</v>
      </c>
    </row>
    <row r="4745" spans="1:1" x14ac:dyDescent="0.3">
      <c r="A4745" t="s">
        <v>3507</v>
      </c>
    </row>
    <row r="4747" spans="1:1" x14ac:dyDescent="0.3">
      <c r="A4747" t="s">
        <v>848</v>
      </c>
    </row>
    <row r="4748" spans="1:1" x14ac:dyDescent="0.3">
      <c r="A4748" t="s">
        <v>3508</v>
      </c>
    </row>
    <row r="4749" spans="1:1" x14ac:dyDescent="0.3">
      <c r="A4749" t="s">
        <v>3453</v>
      </c>
    </row>
    <row r="4750" spans="1:1" x14ac:dyDescent="0.3">
      <c r="A4750" t="s">
        <v>3313</v>
      </c>
    </row>
    <row r="4751" spans="1:1" x14ac:dyDescent="0.3">
      <c r="A4751" t="s">
        <v>982</v>
      </c>
    </row>
    <row r="4752" spans="1:1" x14ac:dyDescent="0.3">
      <c r="A4752" t="s">
        <v>1030</v>
      </c>
    </row>
    <row r="4754" spans="1:1" x14ac:dyDescent="0.3">
      <c r="A4754" t="s">
        <v>771</v>
      </c>
    </row>
    <row r="4755" spans="1:1" x14ac:dyDescent="0.3">
      <c r="A4755" t="s">
        <v>967</v>
      </c>
    </row>
    <row r="4756" spans="1:1" x14ac:dyDescent="0.3">
      <c r="A4756" t="s">
        <v>967</v>
      </c>
    </row>
    <row r="4757" spans="1:1" x14ac:dyDescent="0.3">
      <c r="A4757" t="s">
        <v>967</v>
      </c>
    </row>
    <row r="4758" spans="1:1" x14ac:dyDescent="0.3">
      <c r="A4758" t="s">
        <v>967</v>
      </c>
    </row>
    <row r="4759" spans="1:1" x14ac:dyDescent="0.3">
      <c r="A4759" t="s">
        <v>967</v>
      </c>
    </row>
    <row r="4761" spans="1:1" x14ac:dyDescent="0.3">
      <c r="A4761" t="s">
        <v>569</v>
      </c>
    </row>
    <row r="4762" spans="1:1" x14ac:dyDescent="0.3">
      <c r="A4762" t="s">
        <v>757</v>
      </c>
    </row>
    <row r="4763" spans="1:1" x14ac:dyDescent="0.3">
      <c r="A4763" t="s">
        <v>3502</v>
      </c>
    </row>
    <row r="4764" spans="1:1" x14ac:dyDescent="0.3">
      <c r="A4764" t="s">
        <v>3503</v>
      </c>
    </row>
    <row r="4765" spans="1:1" x14ac:dyDescent="0.3">
      <c r="A4765" t="s">
        <v>760</v>
      </c>
    </row>
    <row r="4766" spans="1:1" x14ac:dyDescent="0.3">
      <c r="A4766" t="s">
        <v>773</v>
      </c>
    </row>
    <row r="4767" spans="1:1" x14ac:dyDescent="0.3">
      <c r="A4767">
        <f>-3.24 -3.24 -3.24 -3.24 -3.24 -3.24 -3.24 -3.24 -3.24 -3.24 -3.24</f>
        <v>-35.640000000000015</v>
      </c>
    </row>
    <row r="4768" spans="1:1" x14ac:dyDescent="0.3">
      <c r="A4768" t="s">
        <v>846</v>
      </c>
    </row>
    <row r="4769" spans="1:1" x14ac:dyDescent="0.3">
      <c r="A4769">
        <f>-0.634  -0.636  -0.635  -0.635  -0.633  -0.632  -0.63  -0.628  -0.627  -0.625  -0.623</f>
        <v>-6.9380000000000006</v>
      </c>
    </row>
    <row r="4770" spans="1:1" x14ac:dyDescent="0.3">
      <c r="A4770">
        <f>-1.634  -1.634  -1.634  -1.634  -1.634  -1.634  -1.634  -1.634  -1.635  -1.634  -1.634</f>
        <v>-17.975000000000001</v>
      </c>
    </row>
    <row r="4771" spans="1:1" x14ac:dyDescent="0.3">
      <c r="A4771">
        <f>-2.63  -2.63  -2.63  -2.631  -2.631  -2.631  -2.632  -2.632  -2.632  -2.632  -2.632</f>
        <v>-28.943000000000005</v>
      </c>
    </row>
    <row r="4772" spans="1:1" x14ac:dyDescent="0.3">
      <c r="A4772">
        <f>-3.2  -3.201  -3.2  -3.2  -3.199  -3.199  -3.198  -3.198  -3.199  -3.199  -3.198</f>
        <v>-35.190999999999995</v>
      </c>
    </row>
    <row r="4773" spans="1:1" x14ac:dyDescent="0.3">
      <c r="A4773">
        <f>-3.24  -3.24  -3.24  -3.24  -3.24  -3.24  -3.24  -3.24  -3.24  -3.24  -3.24</f>
        <v>-35.640000000000015</v>
      </c>
    </row>
    <row r="4775" spans="1:1" x14ac:dyDescent="0.3">
      <c r="A4775" t="s">
        <v>847</v>
      </c>
    </row>
    <row r="4776" spans="1:1" x14ac:dyDescent="0.3">
      <c r="A4776" t="s">
        <v>3504</v>
      </c>
    </row>
    <row r="4777" spans="1:1" x14ac:dyDescent="0.3">
      <c r="A4777" t="s">
        <v>3509</v>
      </c>
    </row>
    <row r="4778" spans="1:1" x14ac:dyDescent="0.3">
      <c r="A4778" t="s">
        <v>3456</v>
      </c>
    </row>
    <row r="4779" spans="1:1" x14ac:dyDescent="0.3">
      <c r="A4779" t="s">
        <v>3299</v>
      </c>
    </row>
    <row r="4780" spans="1:1" x14ac:dyDescent="0.3">
      <c r="A4780" t="s">
        <v>3510</v>
      </c>
    </row>
    <row r="4782" spans="1:1" x14ac:dyDescent="0.3">
      <c r="A4782" t="s">
        <v>848</v>
      </c>
    </row>
    <row r="4783" spans="1:1" x14ac:dyDescent="0.3">
      <c r="A4783" t="s">
        <v>3508</v>
      </c>
    </row>
    <row r="4784" spans="1:1" x14ac:dyDescent="0.3">
      <c r="A4784" t="s">
        <v>3453</v>
      </c>
    </row>
    <row r="4785" spans="1:1" x14ac:dyDescent="0.3">
      <c r="A4785" t="s">
        <v>3301</v>
      </c>
    </row>
    <row r="4786" spans="1:1" x14ac:dyDescent="0.3">
      <c r="A4786" t="s">
        <v>3302</v>
      </c>
    </row>
    <row r="4787" spans="1:1" x14ac:dyDescent="0.3">
      <c r="A4787" t="s">
        <v>1037</v>
      </c>
    </row>
    <row r="4789" spans="1:1" x14ac:dyDescent="0.3">
      <c r="A4789" t="s">
        <v>771</v>
      </c>
    </row>
    <row r="4790" spans="1:1" x14ac:dyDescent="0.3">
      <c r="A4790" t="s">
        <v>907</v>
      </c>
    </row>
    <row r="4791" spans="1:1" x14ac:dyDescent="0.3">
      <c r="A4791" t="s">
        <v>907</v>
      </c>
    </row>
    <row r="4792" spans="1:1" x14ac:dyDescent="0.3">
      <c r="A4792" t="s">
        <v>907</v>
      </c>
    </row>
    <row r="4793" spans="1:1" x14ac:dyDescent="0.3">
      <c r="A4793" t="s">
        <v>907</v>
      </c>
    </row>
    <row r="4794" spans="1:1" x14ac:dyDescent="0.3">
      <c r="A4794" t="s">
        <v>907</v>
      </c>
    </row>
    <row r="4796" spans="1:1" x14ac:dyDescent="0.3">
      <c r="A4796" t="s">
        <v>570</v>
      </c>
    </row>
    <row r="4797" spans="1:1" x14ac:dyDescent="0.3">
      <c r="A4797" t="s">
        <v>757</v>
      </c>
    </row>
    <row r="4798" spans="1:1" x14ac:dyDescent="0.3">
      <c r="A4798" t="s">
        <v>3502</v>
      </c>
    </row>
    <row r="4799" spans="1:1" x14ac:dyDescent="0.3">
      <c r="A4799" t="s">
        <v>3503</v>
      </c>
    </row>
    <row r="4800" spans="1:1" x14ac:dyDescent="0.3">
      <c r="A4800" t="s">
        <v>760</v>
      </c>
    </row>
    <row r="4801" spans="1:1" x14ac:dyDescent="0.3">
      <c r="A4801" t="s">
        <v>774</v>
      </c>
    </row>
    <row r="4802" spans="1:1" x14ac:dyDescent="0.3">
      <c r="A4802">
        <f>-3.24 -3.237 -3.234 -3.231 -3.228 -3.225 -3.222 -3.219 -3.216 -3.213 -3.21</f>
        <v>-35.475000000000009</v>
      </c>
    </row>
    <row r="4803" spans="1:1" x14ac:dyDescent="0.3">
      <c r="A4803" t="s">
        <v>846</v>
      </c>
    </row>
    <row r="4804" spans="1:1" x14ac:dyDescent="0.3">
      <c r="A4804">
        <f>-0.634  -0.636  -0.636  -0.634  -0.633  -0.632  -0.63  -0.628  -0.627  -0.625  -0.623</f>
        <v>-6.9380000000000006</v>
      </c>
    </row>
    <row r="4805" spans="1:1" x14ac:dyDescent="0.3">
      <c r="A4805">
        <f>-1.634  -1.634  -1.634  -1.634  -1.634  -1.634  -1.634  -1.634  -1.635  -1.634  -1.634</f>
        <v>-17.975000000000001</v>
      </c>
    </row>
    <row r="4806" spans="1:1" x14ac:dyDescent="0.3">
      <c r="A4806">
        <f>-2.63  -2.63  -2.63  -2.631  -2.631  -2.631  -2.632  -2.632  -2.632  -2.632  -2.632</f>
        <v>-28.943000000000005</v>
      </c>
    </row>
    <row r="4807" spans="1:1" x14ac:dyDescent="0.3">
      <c r="A4807">
        <f>-3.2  -3.201  -3.2  -3.199  -3.2  -3.199  -3.197  -3.195  -3.192  -3.189  -3.185</f>
        <v>-35.156999999999996</v>
      </c>
    </row>
    <row r="4808" spans="1:1" x14ac:dyDescent="0.3">
      <c r="A4808">
        <f>-3.24  -3.237  -3.234  -3.231  -3.228  -3.225  -3.222  -3.219  -3.216  -3.213  -3.21</f>
        <v>-35.475000000000009</v>
      </c>
    </row>
    <row r="4810" spans="1:1" x14ac:dyDescent="0.3">
      <c r="A4810" t="s">
        <v>847</v>
      </c>
    </row>
    <row r="4811" spans="1:1" x14ac:dyDescent="0.3">
      <c r="A4811" t="s">
        <v>3504</v>
      </c>
    </row>
    <row r="4812" spans="1:1" x14ac:dyDescent="0.3">
      <c r="A4812" t="s">
        <v>3511</v>
      </c>
    </row>
    <row r="4813" spans="1:1" x14ac:dyDescent="0.3">
      <c r="A4813" t="s">
        <v>3304</v>
      </c>
    </row>
    <row r="4814" spans="1:1" x14ac:dyDescent="0.3">
      <c r="A4814" t="s">
        <v>3512</v>
      </c>
    </row>
    <row r="4815" spans="1:1" x14ac:dyDescent="0.3">
      <c r="A4815" t="s">
        <v>3458</v>
      </c>
    </row>
    <row r="4817" spans="1:1" x14ac:dyDescent="0.3">
      <c r="A4817" t="s">
        <v>848</v>
      </c>
    </row>
    <row r="4818" spans="1:1" x14ac:dyDescent="0.3">
      <c r="A4818" t="s">
        <v>3508</v>
      </c>
    </row>
    <row r="4819" spans="1:1" x14ac:dyDescent="0.3">
      <c r="A4819" t="s">
        <v>3459</v>
      </c>
    </row>
    <row r="4820" spans="1:1" x14ac:dyDescent="0.3">
      <c r="A4820" t="s">
        <v>3308</v>
      </c>
    </row>
    <row r="4821" spans="1:1" x14ac:dyDescent="0.3">
      <c r="A4821" t="s">
        <v>990</v>
      </c>
    </row>
    <row r="4822" spans="1:1" x14ac:dyDescent="0.3">
      <c r="A4822" t="s">
        <v>1042</v>
      </c>
    </row>
    <row r="4824" spans="1:1" x14ac:dyDescent="0.3">
      <c r="A4824" t="s">
        <v>771</v>
      </c>
    </row>
    <row r="4825" spans="1:1" x14ac:dyDescent="0.3">
      <c r="A4825" t="s">
        <v>1024</v>
      </c>
    </row>
    <row r="4826" spans="1:1" x14ac:dyDescent="0.3">
      <c r="A4826" t="s">
        <v>1024</v>
      </c>
    </row>
    <row r="4827" spans="1:1" x14ac:dyDescent="0.3">
      <c r="A4827" t="s">
        <v>1024</v>
      </c>
    </row>
    <row r="4828" spans="1:1" x14ac:dyDescent="0.3">
      <c r="A4828" t="s">
        <v>1024</v>
      </c>
    </row>
    <row r="4829" spans="1:1" x14ac:dyDescent="0.3">
      <c r="A4829" t="s">
        <v>1024</v>
      </c>
    </row>
    <row r="4831" spans="1:1" x14ac:dyDescent="0.3">
      <c r="A4831" t="s">
        <v>571</v>
      </c>
    </row>
    <row r="4832" spans="1:1" x14ac:dyDescent="0.3">
      <c r="A4832" t="s">
        <v>757</v>
      </c>
    </row>
    <row r="4833" spans="1:1" x14ac:dyDescent="0.3">
      <c r="A4833" t="s">
        <v>3502</v>
      </c>
    </row>
    <row r="4834" spans="1:1" x14ac:dyDescent="0.3">
      <c r="A4834" t="s">
        <v>3503</v>
      </c>
    </row>
    <row r="4835" spans="1:1" x14ac:dyDescent="0.3">
      <c r="A4835" t="s">
        <v>760</v>
      </c>
    </row>
    <row r="4836" spans="1:1" x14ac:dyDescent="0.3">
      <c r="A4836">
        <f>-3.23 -0.003</f>
        <v>-3.2330000000000001</v>
      </c>
    </row>
    <row r="4837" spans="1:1" x14ac:dyDescent="0.3">
      <c r="A4837">
        <f>-3.23 -3.233 -3.236 -3.239 -3.242 -3.245 -3.248 -3.251 -3.254 -3.257 -3.26</f>
        <v>-35.695</v>
      </c>
    </row>
    <row r="4838" spans="1:1" x14ac:dyDescent="0.3">
      <c r="A4838" t="s">
        <v>846</v>
      </c>
    </row>
    <row r="4839" spans="1:1" x14ac:dyDescent="0.3">
      <c r="A4839">
        <f>-0.634  -0.635  -0.635  -0.635  -0.633  -0.632  -0.63  -0.628  -0.627  -0.625  -0.623</f>
        <v>-6.9370000000000003</v>
      </c>
    </row>
    <row r="4840" spans="1:1" x14ac:dyDescent="0.3">
      <c r="A4840">
        <f>-1.634  -1.634  -1.634  -1.634  -1.634  -1.634  -1.634  -1.634  -1.635  -1.634  -1.634</f>
        <v>-17.975000000000001</v>
      </c>
    </row>
    <row r="4841" spans="1:1" x14ac:dyDescent="0.3">
      <c r="A4841">
        <f>-2.63  -2.63  -2.63  -2.63  -2.631  -2.631  -2.631  -2.631  -2.631  -2.632  -2.632</f>
        <v>-28.939000000000004</v>
      </c>
    </row>
    <row r="4842" spans="1:1" x14ac:dyDescent="0.3">
      <c r="A4842">
        <f>-3.192  -3.192  -3.192  -3.191  -3.189  -3.189  -3.19  -3.193  -3.196  -3.199  -3.201</f>
        <v>-35.124000000000002</v>
      </c>
    </row>
    <row r="4843" spans="1:1" x14ac:dyDescent="0.3">
      <c r="A4843">
        <f>-3.23  -3.233  -3.236  -3.239  -3.242  -3.245  -3.248  -3.251  -3.254  -3.257  -3.26</f>
        <v>-35.695</v>
      </c>
    </row>
    <row r="4845" spans="1:1" x14ac:dyDescent="0.3">
      <c r="A4845" t="s">
        <v>847</v>
      </c>
    </row>
    <row r="4846" spans="1:1" x14ac:dyDescent="0.3">
      <c r="A4846" t="s">
        <v>3504</v>
      </c>
    </row>
    <row r="4847" spans="1:1" x14ac:dyDescent="0.3">
      <c r="A4847" t="s">
        <v>3513</v>
      </c>
    </row>
    <row r="4848" spans="1:1" x14ac:dyDescent="0.3">
      <c r="A4848" t="s">
        <v>3514</v>
      </c>
    </row>
    <row r="4849" spans="1:1" x14ac:dyDescent="0.3">
      <c r="A4849" t="s">
        <v>3515</v>
      </c>
    </row>
    <row r="4850" spans="1:1" x14ac:dyDescent="0.3">
      <c r="A4850" t="s">
        <v>3516</v>
      </c>
    </row>
    <row r="4852" spans="1:1" x14ac:dyDescent="0.3">
      <c r="A4852" t="s">
        <v>848</v>
      </c>
    </row>
    <row r="4853" spans="1:1" x14ac:dyDescent="0.3">
      <c r="A4853" t="s">
        <v>3508</v>
      </c>
    </row>
    <row r="4854" spans="1:1" x14ac:dyDescent="0.3">
      <c r="A4854" t="s">
        <v>3453</v>
      </c>
    </row>
    <row r="4855" spans="1:1" x14ac:dyDescent="0.3">
      <c r="A4855" t="s">
        <v>3454</v>
      </c>
    </row>
    <row r="4856" spans="1:1" x14ac:dyDescent="0.3">
      <c r="A4856" t="s">
        <v>3314</v>
      </c>
    </row>
    <row r="4857" spans="1:1" x14ac:dyDescent="0.3">
      <c r="A4857" t="s">
        <v>3315</v>
      </c>
    </row>
    <row r="4859" spans="1:1" x14ac:dyDescent="0.3">
      <c r="A4859" t="s">
        <v>771</v>
      </c>
    </row>
    <row r="4860" spans="1:1" x14ac:dyDescent="0.3">
      <c r="A4860" t="s">
        <v>967</v>
      </c>
    </row>
    <row r="4861" spans="1:1" x14ac:dyDescent="0.3">
      <c r="A4861" t="s">
        <v>967</v>
      </c>
    </row>
    <row r="4862" spans="1:1" x14ac:dyDescent="0.3">
      <c r="A4862" t="s">
        <v>967</v>
      </c>
    </row>
    <row r="4863" spans="1:1" x14ac:dyDescent="0.3">
      <c r="A4863" t="s">
        <v>967</v>
      </c>
    </row>
    <row r="4864" spans="1:1" x14ac:dyDescent="0.3">
      <c r="A4864" t="s">
        <v>967</v>
      </c>
    </row>
    <row r="4866" spans="1:1" x14ac:dyDescent="0.3">
      <c r="A4866" t="s">
        <v>572</v>
      </c>
    </row>
    <row r="4867" spans="1:1" x14ac:dyDescent="0.3">
      <c r="A4867" t="s">
        <v>757</v>
      </c>
    </row>
    <row r="4868" spans="1:1" x14ac:dyDescent="0.3">
      <c r="A4868" t="s">
        <v>3502</v>
      </c>
    </row>
    <row r="4869" spans="1:1" x14ac:dyDescent="0.3">
      <c r="A4869" t="s">
        <v>3503</v>
      </c>
    </row>
    <row r="4870" spans="1:1" x14ac:dyDescent="0.3">
      <c r="A4870" t="s">
        <v>760</v>
      </c>
    </row>
    <row r="4871" spans="1:1" x14ac:dyDescent="0.3">
      <c r="A4871" t="s">
        <v>775</v>
      </c>
    </row>
    <row r="4872" spans="1:1" x14ac:dyDescent="0.3">
      <c r="A4872">
        <f>-3.23 -3.23 -3.23 -3.23 -3.23 -3.23 -3.23 -3.23 -3.23 -3.23 -3.23</f>
        <v>-35.529999999999994</v>
      </c>
    </row>
    <row r="4873" spans="1:1" x14ac:dyDescent="0.3">
      <c r="A4873" t="s">
        <v>846</v>
      </c>
    </row>
    <row r="4874" spans="1:1" x14ac:dyDescent="0.3">
      <c r="A4874">
        <f>-0.634  -0.636  -0.635  -0.635  -0.633  -0.632  -0.63  -0.628  -0.627  -0.625  -0.623</f>
        <v>-6.9380000000000006</v>
      </c>
    </row>
    <row r="4875" spans="1:1" x14ac:dyDescent="0.3">
      <c r="A4875">
        <f>-1.634  -1.634  -1.634  -1.634  -1.634  -1.634  -1.634  -1.634  -1.635  -1.634  -1.634</f>
        <v>-17.975000000000001</v>
      </c>
    </row>
    <row r="4876" spans="1:1" x14ac:dyDescent="0.3">
      <c r="A4876">
        <f>-2.63  -2.63  -2.63  -2.631  -2.631  -2.631  -2.631  -2.631  -2.632  -2.631  -2.632</f>
        <v>-28.94</v>
      </c>
    </row>
    <row r="4877" spans="1:1" x14ac:dyDescent="0.3">
      <c r="A4877">
        <f>-3.192  -3.192  -3.192  -3.191  -3.19  -3.19  -3.189  -3.189  -3.19  -3.189  -3.189</f>
        <v>-35.093000000000004</v>
      </c>
    </row>
    <row r="4878" spans="1:1" x14ac:dyDescent="0.3">
      <c r="A4878">
        <f>-3.23  -3.23  -3.23  -3.23  -3.23  -3.23  -3.23  -3.23  -3.23  -3.23  -3.23</f>
        <v>-35.529999999999994</v>
      </c>
    </row>
    <row r="4880" spans="1:1" x14ac:dyDescent="0.3">
      <c r="A4880" t="s">
        <v>847</v>
      </c>
    </row>
    <row r="4881" spans="1:1" x14ac:dyDescent="0.3">
      <c r="A4881" t="s">
        <v>3504</v>
      </c>
    </row>
    <row r="4882" spans="1:1" x14ac:dyDescent="0.3">
      <c r="A4882" t="s">
        <v>3517</v>
      </c>
    </row>
    <row r="4883" spans="1:1" x14ac:dyDescent="0.3">
      <c r="A4883" t="s">
        <v>3518</v>
      </c>
    </row>
    <row r="4884" spans="1:1" x14ac:dyDescent="0.3">
      <c r="A4884" t="s">
        <v>3318</v>
      </c>
    </row>
    <row r="4885" spans="1:1" x14ac:dyDescent="0.3">
      <c r="A4885" t="s">
        <v>3519</v>
      </c>
    </row>
    <row r="4887" spans="1:1" x14ac:dyDescent="0.3">
      <c r="A4887" t="s">
        <v>848</v>
      </c>
    </row>
    <row r="4888" spans="1:1" x14ac:dyDescent="0.3">
      <c r="A4888" t="s">
        <v>3508</v>
      </c>
    </row>
    <row r="4889" spans="1:1" x14ac:dyDescent="0.3">
      <c r="A4889" t="s">
        <v>3453</v>
      </c>
    </row>
    <row r="4890" spans="1:1" x14ac:dyDescent="0.3">
      <c r="A4890" t="s">
        <v>3301</v>
      </c>
    </row>
    <row r="4891" spans="1:1" x14ac:dyDescent="0.3">
      <c r="A4891" t="s">
        <v>1000</v>
      </c>
    </row>
    <row r="4892" spans="1:1" x14ac:dyDescent="0.3">
      <c r="A4892" t="s">
        <v>3320</v>
      </c>
    </row>
    <row r="4894" spans="1:1" x14ac:dyDescent="0.3">
      <c r="A4894" t="s">
        <v>771</v>
      </c>
    </row>
    <row r="4895" spans="1:1" x14ac:dyDescent="0.3">
      <c r="A4895" t="s">
        <v>907</v>
      </c>
    </row>
    <row r="4896" spans="1:1" x14ac:dyDescent="0.3">
      <c r="A4896" t="s">
        <v>907</v>
      </c>
    </row>
    <row r="4897" spans="1:1" x14ac:dyDescent="0.3">
      <c r="A4897" t="s">
        <v>907</v>
      </c>
    </row>
    <row r="4898" spans="1:1" x14ac:dyDescent="0.3">
      <c r="A4898" t="s">
        <v>907</v>
      </c>
    </row>
    <row r="4899" spans="1:1" x14ac:dyDescent="0.3">
      <c r="A4899" t="s">
        <v>907</v>
      </c>
    </row>
    <row r="4901" spans="1:1" x14ac:dyDescent="0.3">
      <c r="A4901" t="s">
        <v>573</v>
      </c>
    </row>
    <row r="4902" spans="1:1" x14ac:dyDescent="0.3">
      <c r="A4902" t="s">
        <v>757</v>
      </c>
    </row>
    <row r="4903" spans="1:1" x14ac:dyDescent="0.3">
      <c r="A4903" t="s">
        <v>3502</v>
      </c>
    </row>
    <row r="4904" spans="1:1" x14ac:dyDescent="0.3">
      <c r="A4904" t="s">
        <v>3503</v>
      </c>
    </row>
    <row r="4905" spans="1:1" x14ac:dyDescent="0.3">
      <c r="A4905" t="s">
        <v>760</v>
      </c>
    </row>
    <row r="4906" spans="1:1" x14ac:dyDescent="0.3">
      <c r="A4906" t="s">
        <v>776</v>
      </c>
    </row>
    <row r="4907" spans="1:1" x14ac:dyDescent="0.3">
      <c r="A4907">
        <f>-3.23 -3.227 -3.224 -3.221 -3.218 -3.215 -3.212 -3.209 -3.206 -3.203 -3.2</f>
        <v>-35.365000000000002</v>
      </c>
    </row>
    <row r="4908" spans="1:1" x14ac:dyDescent="0.3">
      <c r="A4908" t="s">
        <v>846</v>
      </c>
    </row>
    <row r="4909" spans="1:1" x14ac:dyDescent="0.3">
      <c r="A4909">
        <f>-0.634  -0.636  -0.636  -0.634  -0.633  -0.632  -0.63  -0.628  -0.626  -0.625  -0.623</f>
        <v>-6.9370000000000012</v>
      </c>
    </row>
    <row r="4910" spans="1:1" x14ac:dyDescent="0.3">
      <c r="A4910">
        <f>-1.634  -1.634  -1.634  -1.634  -1.634  -1.634  -1.634  -1.634  -1.634  -1.634  -1.634</f>
        <v>-17.974</v>
      </c>
    </row>
    <row r="4911" spans="1:1" x14ac:dyDescent="0.3">
      <c r="A4911">
        <f>-2.63  -2.63  -2.63  -2.631  -2.631  -2.631  -2.631  -2.632  -2.632  -2.631  -2.631</f>
        <v>-28.94</v>
      </c>
    </row>
    <row r="4912" spans="1:1" x14ac:dyDescent="0.3">
      <c r="A4912">
        <f>-3.192  -3.192  -3.191  -3.191  -3.191  -3.191  -3.189  -3.186  -3.183  -3.18  -3.176</f>
        <v>-35.061999999999998</v>
      </c>
    </row>
    <row r="4913" spans="1:1" x14ac:dyDescent="0.3">
      <c r="A4913">
        <f>-3.23  -3.227  -3.224  -3.221  -3.218  -3.215  -3.212  -3.209  -3.206  -3.203  -3.2</f>
        <v>-35.365000000000002</v>
      </c>
    </row>
    <row r="4915" spans="1:1" x14ac:dyDescent="0.3">
      <c r="A4915" t="s">
        <v>847</v>
      </c>
    </row>
    <row r="4916" spans="1:1" x14ac:dyDescent="0.3">
      <c r="A4916" t="s">
        <v>3504</v>
      </c>
    </row>
    <row r="4917" spans="1:1" x14ac:dyDescent="0.3">
      <c r="A4917" t="s">
        <v>3520</v>
      </c>
    </row>
    <row r="4918" spans="1:1" x14ac:dyDescent="0.3">
      <c r="A4918" t="s">
        <v>3463</v>
      </c>
    </row>
    <row r="4919" spans="1:1" x14ac:dyDescent="0.3">
      <c r="A4919" t="s">
        <v>3323</v>
      </c>
    </row>
    <row r="4920" spans="1:1" x14ac:dyDescent="0.3">
      <c r="A4920" t="s">
        <v>3464</v>
      </c>
    </row>
    <row r="4922" spans="1:1" x14ac:dyDescent="0.3">
      <c r="A4922" t="s">
        <v>848</v>
      </c>
    </row>
    <row r="4923" spans="1:1" x14ac:dyDescent="0.3">
      <c r="A4923" t="s">
        <v>3508</v>
      </c>
    </row>
    <row r="4924" spans="1:1" x14ac:dyDescent="0.3">
      <c r="A4924" t="s">
        <v>3459</v>
      </c>
    </row>
    <row r="4925" spans="1:1" x14ac:dyDescent="0.3">
      <c r="A4925" t="s">
        <v>3325</v>
      </c>
    </row>
    <row r="4926" spans="1:1" x14ac:dyDescent="0.3">
      <c r="A4926" t="s">
        <v>1005</v>
      </c>
    </row>
    <row r="4927" spans="1:1" x14ac:dyDescent="0.3">
      <c r="A4927" t="s">
        <v>3326</v>
      </c>
    </row>
    <row r="4929" spans="1:1" x14ac:dyDescent="0.3">
      <c r="A4929" t="s">
        <v>771</v>
      </c>
    </row>
    <row r="4930" spans="1:1" x14ac:dyDescent="0.3">
      <c r="A4930" t="s">
        <v>1043</v>
      </c>
    </row>
    <row r="4931" spans="1:1" x14ac:dyDescent="0.3">
      <c r="A4931" t="s">
        <v>1043</v>
      </c>
    </row>
    <row r="4932" spans="1:1" x14ac:dyDescent="0.3">
      <c r="A4932" t="s">
        <v>1043</v>
      </c>
    </row>
    <row r="4933" spans="1:1" x14ac:dyDescent="0.3">
      <c r="A4933" t="s">
        <v>1043</v>
      </c>
    </row>
    <row r="4934" spans="1:1" x14ac:dyDescent="0.3">
      <c r="A4934" t="s">
        <v>1043</v>
      </c>
    </row>
    <row r="4936" spans="1:1" x14ac:dyDescent="0.3">
      <c r="A4936" t="s">
        <v>574</v>
      </c>
    </row>
    <row r="4937" spans="1:1" x14ac:dyDescent="0.3">
      <c r="A4937" t="s">
        <v>757</v>
      </c>
    </row>
    <row r="4938" spans="1:1" x14ac:dyDescent="0.3">
      <c r="A4938" t="s">
        <v>3502</v>
      </c>
    </row>
    <row r="4939" spans="1:1" x14ac:dyDescent="0.3">
      <c r="A4939" t="s">
        <v>3503</v>
      </c>
    </row>
    <row r="4940" spans="1:1" x14ac:dyDescent="0.3">
      <c r="A4940" t="s">
        <v>760</v>
      </c>
    </row>
    <row r="4941" spans="1:1" x14ac:dyDescent="0.3">
      <c r="A4941">
        <f>-3.22 -0.003</f>
        <v>-3.2230000000000003</v>
      </c>
    </row>
    <row r="4942" spans="1:1" x14ac:dyDescent="0.3">
      <c r="A4942">
        <f>-3.22 -3.223 -3.226 -3.229 -3.232 -3.235 -3.238 -3.241 -3.244 -3.247 -3.25</f>
        <v>-35.584999999999994</v>
      </c>
    </row>
    <row r="4943" spans="1:1" x14ac:dyDescent="0.3">
      <c r="A4943" t="s">
        <v>846</v>
      </c>
    </row>
    <row r="4944" spans="1:1" x14ac:dyDescent="0.3">
      <c r="A4944">
        <f>-0.634  -0.635  -0.635  -0.635  -0.633  -0.632  -0.63  -0.628  -0.627  -0.625  -0.623</f>
        <v>-6.9370000000000003</v>
      </c>
    </row>
    <row r="4945" spans="1:1" x14ac:dyDescent="0.3">
      <c r="A4945">
        <f>-1.634  -1.634  -1.634  -1.634  -1.634  -1.634  -1.634  -1.634  -1.635  -1.634  -1.634</f>
        <v>-17.975000000000001</v>
      </c>
    </row>
    <row r="4946" spans="1:1" x14ac:dyDescent="0.3">
      <c r="A4946">
        <f>-2.63  -2.629  -2.63  -2.63  -2.631  -2.631  -2.631  -2.631  -2.631  -2.631  -2.632</f>
        <v>-28.937000000000001</v>
      </c>
    </row>
    <row r="4947" spans="1:1" x14ac:dyDescent="0.3">
      <c r="A4947">
        <f>-3.182  -3.182  -3.183  -3.182  -3.18  -3.18  -3.182  -3.184  -3.187  -3.19  -3.193</f>
        <v>-35.025000000000006</v>
      </c>
    </row>
    <row r="4948" spans="1:1" x14ac:dyDescent="0.3">
      <c r="A4948">
        <f>-3.22  -3.223  -3.226  -3.229  -3.232  -3.235  -3.238  -3.241  -3.244  -3.247  -3.25</f>
        <v>-35.584999999999994</v>
      </c>
    </row>
    <row r="4950" spans="1:1" x14ac:dyDescent="0.3">
      <c r="A4950" t="s">
        <v>847</v>
      </c>
    </row>
    <row r="4951" spans="1:1" x14ac:dyDescent="0.3">
      <c r="A4951" t="s">
        <v>3504</v>
      </c>
    </row>
    <row r="4952" spans="1:1" x14ac:dyDescent="0.3">
      <c r="A4952" t="s">
        <v>3505</v>
      </c>
    </row>
    <row r="4953" spans="1:1" x14ac:dyDescent="0.3">
      <c r="A4953" t="s">
        <v>3521</v>
      </c>
    </row>
    <row r="4954" spans="1:1" x14ac:dyDescent="0.3">
      <c r="A4954" t="s">
        <v>3522</v>
      </c>
    </row>
    <row r="4955" spans="1:1" x14ac:dyDescent="0.3">
      <c r="A4955" t="s">
        <v>3467</v>
      </c>
    </row>
    <row r="4957" spans="1:1" x14ac:dyDescent="0.3">
      <c r="A4957" t="s">
        <v>848</v>
      </c>
    </row>
    <row r="4958" spans="1:1" x14ac:dyDescent="0.3">
      <c r="A4958" t="s">
        <v>3508</v>
      </c>
    </row>
    <row r="4959" spans="1:1" x14ac:dyDescent="0.3">
      <c r="A4959" t="s">
        <v>3453</v>
      </c>
    </row>
    <row r="4960" spans="1:1" x14ac:dyDescent="0.3">
      <c r="A4960" t="s">
        <v>3523</v>
      </c>
    </row>
    <row r="4961" spans="1:1" x14ac:dyDescent="0.3">
      <c r="A4961" t="s">
        <v>3331</v>
      </c>
    </row>
    <row r="4962" spans="1:1" x14ac:dyDescent="0.3">
      <c r="A4962" t="s">
        <v>3332</v>
      </c>
    </row>
    <row r="4964" spans="1:1" x14ac:dyDescent="0.3">
      <c r="A4964" t="s">
        <v>771</v>
      </c>
    </row>
    <row r="4965" spans="1:1" x14ac:dyDescent="0.3">
      <c r="A4965" t="s">
        <v>1031</v>
      </c>
    </row>
    <row r="4966" spans="1:1" x14ac:dyDescent="0.3">
      <c r="A4966" t="s">
        <v>1031</v>
      </c>
    </row>
    <row r="4967" spans="1:1" x14ac:dyDescent="0.3">
      <c r="A4967" t="s">
        <v>1031</v>
      </c>
    </row>
    <row r="4968" spans="1:1" x14ac:dyDescent="0.3">
      <c r="A4968" t="s">
        <v>1031</v>
      </c>
    </row>
    <row r="4969" spans="1:1" x14ac:dyDescent="0.3">
      <c r="A4969" t="s">
        <v>1031</v>
      </c>
    </row>
    <row r="4971" spans="1:1" x14ac:dyDescent="0.3">
      <c r="A4971" t="s">
        <v>575</v>
      </c>
    </row>
    <row r="4972" spans="1:1" x14ac:dyDescent="0.3">
      <c r="A4972" t="s">
        <v>757</v>
      </c>
    </row>
    <row r="4973" spans="1:1" x14ac:dyDescent="0.3">
      <c r="A4973" t="s">
        <v>3502</v>
      </c>
    </row>
    <row r="4974" spans="1:1" x14ac:dyDescent="0.3">
      <c r="A4974" t="s">
        <v>3503</v>
      </c>
    </row>
    <row r="4975" spans="1:1" x14ac:dyDescent="0.3">
      <c r="A4975" t="s">
        <v>760</v>
      </c>
    </row>
    <row r="4976" spans="1:1" x14ac:dyDescent="0.3">
      <c r="A4976" t="s">
        <v>777</v>
      </c>
    </row>
    <row r="4977" spans="1:1" x14ac:dyDescent="0.3">
      <c r="A4977">
        <f>-3.22 -3.22 -3.22 -3.22 -3.22 -3.22 -3.22 -3.22 -3.22 -3.22 -3.22</f>
        <v>-35.419999999999995</v>
      </c>
    </row>
    <row r="4978" spans="1:1" x14ac:dyDescent="0.3">
      <c r="A4978" t="s">
        <v>846</v>
      </c>
    </row>
    <row r="4979" spans="1:1" x14ac:dyDescent="0.3">
      <c r="A4979">
        <f>-0.634  -0.636  -0.635  -0.635  -0.633  -0.632  -0.63  -0.628  -0.627  -0.625  -0.623</f>
        <v>-6.9380000000000006</v>
      </c>
    </row>
    <row r="4980" spans="1:1" x14ac:dyDescent="0.3">
      <c r="A4980">
        <f>-1.634  -1.634  -1.634  -1.634  -1.634  -1.634  -1.634  -1.634  -1.635  -1.634  -1.634</f>
        <v>-17.975000000000001</v>
      </c>
    </row>
    <row r="4981" spans="1:1" x14ac:dyDescent="0.3">
      <c r="A4981">
        <f>-2.63  -2.63  -2.63  -2.63  -2.631  -2.631  -2.631  -2.631  -2.631  -2.631  -2.631</f>
        <v>-28.937000000000001</v>
      </c>
    </row>
    <row r="4982" spans="1:1" x14ac:dyDescent="0.3">
      <c r="A4982">
        <f>-3.182  -3.183  -3.183  -3.182  -3.181  -3.181  -3.181  -3.181  -3.181  -3.181  -3.181</f>
        <v>-34.997000000000007</v>
      </c>
    </row>
    <row r="4983" spans="1:1" x14ac:dyDescent="0.3">
      <c r="A4983">
        <f>-3.22  -3.22  -3.22  -3.22  -3.22  -3.22  -3.22  -3.22  -3.22  -3.22  -3.22</f>
        <v>-35.419999999999995</v>
      </c>
    </row>
    <row r="4985" spans="1:1" x14ac:dyDescent="0.3">
      <c r="A4985" t="s">
        <v>847</v>
      </c>
    </row>
    <row r="4986" spans="1:1" x14ac:dyDescent="0.3">
      <c r="A4986" t="s">
        <v>3504</v>
      </c>
    </row>
    <row r="4987" spans="1:1" x14ac:dyDescent="0.3">
      <c r="A4987" t="s">
        <v>3509</v>
      </c>
    </row>
    <row r="4988" spans="1:1" x14ac:dyDescent="0.3">
      <c r="A4988" t="s">
        <v>3348</v>
      </c>
    </row>
    <row r="4989" spans="1:1" x14ac:dyDescent="0.3">
      <c r="A4989" t="s">
        <v>3333</v>
      </c>
    </row>
    <row r="4990" spans="1:1" x14ac:dyDescent="0.3">
      <c r="A4990" t="s">
        <v>3524</v>
      </c>
    </row>
    <row r="4992" spans="1:1" x14ac:dyDescent="0.3">
      <c r="A4992" t="s">
        <v>848</v>
      </c>
    </row>
    <row r="4993" spans="1:1" x14ac:dyDescent="0.3">
      <c r="A4993" t="s">
        <v>3508</v>
      </c>
    </row>
    <row r="4994" spans="1:1" x14ac:dyDescent="0.3">
      <c r="A4994" t="s">
        <v>3453</v>
      </c>
    </row>
    <row r="4995" spans="1:1" x14ac:dyDescent="0.3">
      <c r="A4995" t="s">
        <v>3335</v>
      </c>
    </row>
    <row r="4996" spans="1:1" x14ac:dyDescent="0.3">
      <c r="A4996" t="s">
        <v>3336</v>
      </c>
    </row>
    <row r="4997" spans="1:1" x14ac:dyDescent="0.3">
      <c r="A4997" t="s">
        <v>3337</v>
      </c>
    </row>
    <row r="4999" spans="1:1" x14ac:dyDescent="0.3">
      <c r="A4999" t="s">
        <v>771</v>
      </c>
    </row>
    <row r="5000" spans="1:1" x14ac:dyDescent="0.3">
      <c r="A5000" t="s">
        <v>907</v>
      </c>
    </row>
    <row r="5001" spans="1:1" x14ac:dyDescent="0.3">
      <c r="A5001" t="s">
        <v>907</v>
      </c>
    </row>
    <row r="5002" spans="1:1" x14ac:dyDescent="0.3">
      <c r="A5002" t="s">
        <v>907</v>
      </c>
    </row>
    <row r="5003" spans="1:1" x14ac:dyDescent="0.3">
      <c r="A5003" t="s">
        <v>907</v>
      </c>
    </row>
    <row r="5004" spans="1:1" x14ac:dyDescent="0.3">
      <c r="A5004" t="s">
        <v>907</v>
      </c>
    </row>
    <row r="5006" spans="1:1" x14ac:dyDescent="0.3">
      <c r="A5006" t="s">
        <v>576</v>
      </c>
    </row>
    <row r="5007" spans="1:1" x14ac:dyDescent="0.3">
      <c r="A5007" t="s">
        <v>757</v>
      </c>
    </row>
    <row r="5008" spans="1:1" x14ac:dyDescent="0.3">
      <c r="A5008" t="s">
        <v>3502</v>
      </c>
    </row>
    <row r="5009" spans="1:1" x14ac:dyDescent="0.3">
      <c r="A5009" t="s">
        <v>3503</v>
      </c>
    </row>
    <row r="5010" spans="1:1" x14ac:dyDescent="0.3">
      <c r="A5010" t="s">
        <v>760</v>
      </c>
    </row>
    <row r="5011" spans="1:1" x14ac:dyDescent="0.3">
      <c r="A5011" t="s">
        <v>778</v>
      </c>
    </row>
    <row r="5012" spans="1:1" x14ac:dyDescent="0.3">
      <c r="A5012">
        <f>-3.22 -3.217 -3.214 -3.211 -3.208 -3.205 -3.202 -3.199 -3.196 -3.193 -3.19</f>
        <v>-35.254999999999995</v>
      </c>
    </row>
    <row r="5013" spans="1:1" x14ac:dyDescent="0.3">
      <c r="A5013" t="s">
        <v>846</v>
      </c>
    </row>
    <row r="5014" spans="1:1" x14ac:dyDescent="0.3">
      <c r="A5014">
        <f>-0.634  -0.636  -0.636  -0.634  -0.633  -0.632  -0.63  -0.628  -0.627  -0.625  -0.623</f>
        <v>-6.9380000000000006</v>
      </c>
    </row>
    <row r="5015" spans="1:1" x14ac:dyDescent="0.3">
      <c r="A5015">
        <f>-1.634  -1.634  -1.634  -1.634  -1.634  -1.634  -1.634  -1.634  -1.634  -1.634  -1.634</f>
        <v>-17.974</v>
      </c>
    </row>
    <row r="5016" spans="1:1" x14ac:dyDescent="0.3">
      <c r="A5016">
        <f>-2.63  -2.63  -2.63  -2.631  -2.631  -2.631  -2.631  -2.632  -2.631  -2.631  -2.631</f>
        <v>-28.939</v>
      </c>
    </row>
    <row r="5017" spans="1:1" x14ac:dyDescent="0.3">
      <c r="A5017">
        <f>-3.182  -3.183  -3.182  -3.182  -3.182  -3.182  -3.18  -3.177  -3.174  -3.171  -3.167</f>
        <v>-34.961999999999996</v>
      </c>
    </row>
    <row r="5018" spans="1:1" x14ac:dyDescent="0.3">
      <c r="A5018">
        <f>-3.22  -3.217  -3.214  -3.211  -3.208  -3.205  -3.202  -3.199  -3.196  -3.193  -3.19</f>
        <v>-35.254999999999995</v>
      </c>
    </row>
    <row r="5020" spans="1:1" x14ac:dyDescent="0.3">
      <c r="A5020" t="s">
        <v>847</v>
      </c>
    </row>
    <row r="5021" spans="1:1" x14ac:dyDescent="0.3">
      <c r="A5021" t="s">
        <v>3504</v>
      </c>
    </row>
    <row r="5022" spans="1:1" x14ac:dyDescent="0.3">
      <c r="A5022" t="s">
        <v>3520</v>
      </c>
    </row>
    <row r="5023" spans="1:1" x14ac:dyDescent="0.3">
      <c r="A5023" t="s">
        <v>3525</v>
      </c>
    </row>
    <row r="5024" spans="1:1" x14ac:dyDescent="0.3">
      <c r="A5024" t="s">
        <v>3526</v>
      </c>
    </row>
    <row r="5025" spans="1:1" x14ac:dyDescent="0.3">
      <c r="A5025" t="s">
        <v>3527</v>
      </c>
    </row>
    <row r="5027" spans="1:1" x14ac:dyDescent="0.3">
      <c r="A5027" t="s">
        <v>848</v>
      </c>
    </row>
    <row r="5028" spans="1:1" x14ac:dyDescent="0.3">
      <c r="A5028" t="s">
        <v>3508</v>
      </c>
    </row>
    <row r="5029" spans="1:1" x14ac:dyDescent="0.3">
      <c r="A5029" t="s">
        <v>3459</v>
      </c>
    </row>
    <row r="5030" spans="1:1" x14ac:dyDescent="0.3">
      <c r="A5030" t="s">
        <v>3340</v>
      </c>
    </row>
    <row r="5031" spans="1:1" x14ac:dyDescent="0.3">
      <c r="A5031" t="s">
        <v>3341</v>
      </c>
    </row>
    <row r="5032" spans="1:1" x14ac:dyDescent="0.3">
      <c r="A5032" t="s">
        <v>3342</v>
      </c>
    </row>
    <row r="5034" spans="1:1" x14ac:dyDescent="0.3">
      <c r="A5034" t="s">
        <v>771</v>
      </c>
    </row>
    <row r="5035" spans="1:1" x14ac:dyDescent="0.3">
      <c r="A5035" t="s">
        <v>3343</v>
      </c>
    </row>
    <row r="5036" spans="1:1" x14ac:dyDescent="0.3">
      <c r="A5036" t="s">
        <v>3343</v>
      </c>
    </row>
    <row r="5037" spans="1:1" x14ac:dyDescent="0.3">
      <c r="A5037" t="s">
        <v>3343</v>
      </c>
    </row>
    <row r="5038" spans="1:1" x14ac:dyDescent="0.3">
      <c r="A5038" t="s">
        <v>3343</v>
      </c>
    </row>
    <row r="5039" spans="1:1" x14ac:dyDescent="0.3">
      <c r="A5039" t="s">
        <v>3343</v>
      </c>
    </row>
    <row r="5041" spans="1:1" x14ac:dyDescent="0.3">
      <c r="A5041" t="s">
        <v>577</v>
      </c>
    </row>
    <row r="5042" spans="1:1" x14ac:dyDescent="0.3">
      <c r="A5042" t="s">
        <v>757</v>
      </c>
    </row>
    <row r="5043" spans="1:1" x14ac:dyDescent="0.3">
      <c r="A5043" t="s">
        <v>3502</v>
      </c>
    </row>
    <row r="5044" spans="1:1" x14ac:dyDescent="0.3">
      <c r="A5044" t="s">
        <v>3503</v>
      </c>
    </row>
    <row r="5045" spans="1:1" x14ac:dyDescent="0.3">
      <c r="A5045" t="s">
        <v>760</v>
      </c>
    </row>
    <row r="5046" spans="1:1" x14ac:dyDescent="0.3">
      <c r="A5046">
        <f>-3.21 -0.003</f>
        <v>-3.2130000000000001</v>
      </c>
    </row>
    <row r="5047" spans="1:1" x14ac:dyDescent="0.3">
      <c r="A5047">
        <f>-3.21 -3.213 -3.216 -3.219 -3.222 -3.225 -3.228 -3.231 -3.234 -3.237 -3.24</f>
        <v>-35.475000000000009</v>
      </c>
    </row>
    <row r="5048" spans="1:1" x14ac:dyDescent="0.3">
      <c r="A5048" t="s">
        <v>846</v>
      </c>
    </row>
    <row r="5049" spans="1:1" x14ac:dyDescent="0.3">
      <c r="A5049">
        <f>-0.634  -0.635  -0.635  -0.635  -0.633  -0.632  -0.63  -0.628  -0.627  -0.625  -0.623</f>
        <v>-6.9370000000000003</v>
      </c>
    </row>
    <row r="5050" spans="1:1" x14ac:dyDescent="0.3">
      <c r="A5050">
        <f>-1.634  -1.634  -1.634  -1.634  -1.634  -1.634  -1.634  -1.634  -1.635  -1.634  -1.634</f>
        <v>-17.975000000000001</v>
      </c>
    </row>
    <row r="5051" spans="1:1" x14ac:dyDescent="0.3">
      <c r="A5051">
        <f>-2.629  -2.629  -2.63  -2.63  -2.63  -2.631  -2.631  -2.631  -2.631  -2.631  -2.631</f>
        <v>-28.934000000000001</v>
      </c>
    </row>
    <row r="5052" spans="1:1" x14ac:dyDescent="0.3">
      <c r="A5052">
        <f>-3.174  -3.174  -3.174  -3.173  -3.171  -3.171  -3.173  -3.175  -3.178  -3.181  -3.184</f>
        <v>-34.928000000000004</v>
      </c>
    </row>
    <row r="5053" spans="1:1" x14ac:dyDescent="0.3">
      <c r="A5053">
        <f>-3.21  -3.213  -3.216  -3.219  -3.222  -3.225  -3.228  -3.231  -3.234  -3.237  -3.24</f>
        <v>-35.475000000000009</v>
      </c>
    </row>
    <row r="5055" spans="1:1" x14ac:dyDescent="0.3">
      <c r="A5055" t="s">
        <v>847</v>
      </c>
    </row>
    <row r="5056" spans="1:1" x14ac:dyDescent="0.3">
      <c r="A5056" t="s">
        <v>3504</v>
      </c>
    </row>
    <row r="5057" spans="1:1" x14ac:dyDescent="0.3">
      <c r="A5057" t="s">
        <v>3513</v>
      </c>
    </row>
    <row r="5058" spans="1:1" x14ac:dyDescent="0.3">
      <c r="A5058" t="s">
        <v>3460</v>
      </c>
    </row>
    <row r="5059" spans="1:1" x14ac:dyDescent="0.3">
      <c r="A5059" t="s">
        <v>3345</v>
      </c>
    </row>
    <row r="5060" spans="1:1" x14ac:dyDescent="0.3">
      <c r="A5060" t="s">
        <v>3528</v>
      </c>
    </row>
    <row r="5062" spans="1:1" x14ac:dyDescent="0.3">
      <c r="A5062" t="s">
        <v>848</v>
      </c>
    </row>
    <row r="5063" spans="1:1" x14ac:dyDescent="0.3">
      <c r="A5063" t="s">
        <v>3508</v>
      </c>
    </row>
    <row r="5064" spans="1:1" x14ac:dyDescent="0.3">
      <c r="A5064" t="s">
        <v>3453</v>
      </c>
    </row>
    <row r="5065" spans="1:1" x14ac:dyDescent="0.3">
      <c r="A5065" t="s">
        <v>3347</v>
      </c>
    </row>
    <row r="5066" spans="1:1" x14ac:dyDescent="0.3">
      <c r="A5066" t="s">
        <v>1029</v>
      </c>
    </row>
    <row r="5067" spans="1:1" x14ac:dyDescent="0.3">
      <c r="A5067" t="s">
        <v>3332</v>
      </c>
    </row>
    <row r="5069" spans="1:1" x14ac:dyDescent="0.3">
      <c r="A5069" t="s">
        <v>771</v>
      </c>
    </row>
    <row r="5070" spans="1:1" x14ac:dyDescent="0.3">
      <c r="A5070" t="s">
        <v>1031</v>
      </c>
    </row>
    <row r="5071" spans="1:1" x14ac:dyDescent="0.3">
      <c r="A5071" t="s">
        <v>1031</v>
      </c>
    </row>
    <row r="5072" spans="1:1" x14ac:dyDescent="0.3">
      <c r="A5072" t="s">
        <v>1031</v>
      </c>
    </row>
    <row r="5073" spans="1:1" x14ac:dyDescent="0.3">
      <c r="A5073" t="s">
        <v>1031</v>
      </c>
    </row>
    <row r="5074" spans="1:1" x14ac:dyDescent="0.3">
      <c r="A5074" t="s">
        <v>1031</v>
      </c>
    </row>
    <row r="5076" spans="1:1" x14ac:dyDescent="0.3">
      <c r="A5076" t="s">
        <v>578</v>
      </c>
    </row>
    <row r="5077" spans="1:1" x14ac:dyDescent="0.3">
      <c r="A5077" t="s">
        <v>757</v>
      </c>
    </row>
    <row r="5078" spans="1:1" x14ac:dyDescent="0.3">
      <c r="A5078" t="s">
        <v>3502</v>
      </c>
    </row>
    <row r="5079" spans="1:1" x14ac:dyDescent="0.3">
      <c r="A5079" t="s">
        <v>3503</v>
      </c>
    </row>
    <row r="5080" spans="1:1" x14ac:dyDescent="0.3">
      <c r="A5080" t="s">
        <v>760</v>
      </c>
    </row>
    <row r="5081" spans="1:1" x14ac:dyDescent="0.3">
      <c r="A5081" t="s">
        <v>779</v>
      </c>
    </row>
    <row r="5082" spans="1:1" x14ac:dyDescent="0.3">
      <c r="A5082">
        <f>-3.21 -3.21 -3.21 -3.21 -3.21 -3.21 -3.21 -3.21 -3.21 -3.21 -3.21</f>
        <v>-35.31</v>
      </c>
    </row>
    <row r="5083" spans="1:1" x14ac:dyDescent="0.3">
      <c r="A5083" t="s">
        <v>846</v>
      </c>
    </row>
    <row r="5084" spans="1:1" x14ac:dyDescent="0.3">
      <c r="A5084">
        <f>-0.634  -0.636  -0.635  -0.635  -0.633  -0.632  -0.63  -0.628  -0.627  -0.625  -0.623</f>
        <v>-6.9380000000000006</v>
      </c>
    </row>
    <row r="5085" spans="1:1" x14ac:dyDescent="0.3">
      <c r="A5085">
        <f>-1.634  -1.634  -1.634  -1.634  -1.634  -1.634  -1.634  -1.634  -1.635  -1.634  -1.634</f>
        <v>-17.975000000000001</v>
      </c>
    </row>
    <row r="5086" spans="1:1" x14ac:dyDescent="0.3">
      <c r="A5086">
        <f>-2.629  -2.629  -2.63  -2.63  -2.63  -2.631  -2.631  -2.631  -2.631  -2.631  -2.631</f>
        <v>-28.934000000000001</v>
      </c>
    </row>
    <row r="5087" spans="1:1" x14ac:dyDescent="0.3">
      <c r="A5087">
        <f>-3.174  -3.174  -3.174  -3.173  -3.172  -3.172  -3.172  -3.172  -3.172  -3.172  -3.171</f>
        <v>-34.898000000000003</v>
      </c>
    </row>
    <row r="5088" spans="1:1" x14ac:dyDescent="0.3">
      <c r="A5088">
        <f>-3.21  -3.21  -3.21  -3.21  -3.21  -3.21  -3.21  -3.21  -3.21  -3.21  -3.21</f>
        <v>-35.31</v>
      </c>
    </row>
    <row r="5090" spans="1:1" x14ac:dyDescent="0.3">
      <c r="A5090" t="s">
        <v>847</v>
      </c>
    </row>
    <row r="5091" spans="1:1" x14ac:dyDescent="0.3">
      <c r="A5091" t="s">
        <v>3504</v>
      </c>
    </row>
    <row r="5092" spans="1:1" x14ac:dyDescent="0.3">
      <c r="A5092" t="s">
        <v>3509</v>
      </c>
    </row>
    <row r="5093" spans="1:1" x14ac:dyDescent="0.3">
      <c r="A5093" t="s">
        <v>3474</v>
      </c>
    </row>
    <row r="5094" spans="1:1" x14ac:dyDescent="0.3">
      <c r="A5094" t="s">
        <v>3529</v>
      </c>
    </row>
    <row r="5095" spans="1:1" x14ac:dyDescent="0.3">
      <c r="A5095" t="s">
        <v>3530</v>
      </c>
    </row>
    <row r="5097" spans="1:1" x14ac:dyDescent="0.3">
      <c r="A5097" t="s">
        <v>848</v>
      </c>
    </row>
    <row r="5098" spans="1:1" x14ac:dyDescent="0.3">
      <c r="A5098" t="s">
        <v>3508</v>
      </c>
    </row>
    <row r="5099" spans="1:1" x14ac:dyDescent="0.3">
      <c r="A5099" t="s">
        <v>3453</v>
      </c>
    </row>
    <row r="5100" spans="1:1" x14ac:dyDescent="0.3">
      <c r="A5100" t="s">
        <v>3368</v>
      </c>
    </row>
    <row r="5101" spans="1:1" x14ac:dyDescent="0.3">
      <c r="A5101" t="s">
        <v>1036</v>
      </c>
    </row>
    <row r="5102" spans="1:1" x14ac:dyDescent="0.3">
      <c r="A5102" t="s">
        <v>3352</v>
      </c>
    </row>
    <row r="5104" spans="1:1" x14ac:dyDescent="0.3">
      <c r="A5104" t="s">
        <v>771</v>
      </c>
    </row>
    <row r="5105" spans="1:1" x14ac:dyDescent="0.3">
      <c r="A5105" t="s">
        <v>907</v>
      </c>
    </row>
    <row r="5106" spans="1:1" x14ac:dyDescent="0.3">
      <c r="A5106" t="s">
        <v>907</v>
      </c>
    </row>
    <row r="5107" spans="1:1" x14ac:dyDescent="0.3">
      <c r="A5107" t="s">
        <v>907</v>
      </c>
    </row>
    <row r="5108" spans="1:1" x14ac:dyDescent="0.3">
      <c r="A5108" t="s">
        <v>907</v>
      </c>
    </row>
    <row r="5109" spans="1:1" x14ac:dyDescent="0.3">
      <c r="A5109" t="s">
        <v>907</v>
      </c>
    </row>
    <row r="5111" spans="1:1" x14ac:dyDescent="0.3">
      <c r="A5111" t="s">
        <v>579</v>
      </c>
    </row>
    <row r="5112" spans="1:1" x14ac:dyDescent="0.3">
      <c r="A5112" t="s">
        <v>757</v>
      </c>
    </row>
    <row r="5113" spans="1:1" x14ac:dyDescent="0.3">
      <c r="A5113" t="s">
        <v>3502</v>
      </c>
    </row>
    <row r="5114" spans="1:1" x14ac:dyDescent="0.3">
      <c r="A5114" t="s">
        <v>3503</v>
      </c>
    </row>
    <row r="5115" spans="1:1" x14ac:dyDescent="0.3">
      <c r="A5115" t="s">
        <v>760</v>
      </c>
    </row>
    <row r="5116" spans="1:1" x14ac:dyDescent="0.3">
      <c r="A5116" t="s">
        <v>780</v>
      </c>
    </row>
    <row r="5117" spans="1:1" x14ac:dyDescent="0.3">
      <c r="A5117">
        <f>-3.21 -3.207 -3.204 -3.201 -3.198 -3.195 -3.192 -3.189 -3.186 -3.183 -3.18</f>
        <v>-35.145000000000003</v>
      </c>
    </row>
    <row r="5118" spans="1:1" x14ac:dyDescent="0.3">
      <c r="A5118" t="s">
        <v>846</v>
      </c>
    </row>
    <row r="5119" spans="1:1" x14ac:dyDescent="0.3">
      <c r="A5119">
        <f>-0.634  -0.636  -0.636  -0.634  -0.633  -0.632  -0.63  -0.628  -0.627  -0.625  -0.623</f>
        <v>-6.9380000000000006</v>
      </c>
    </row>
    <row r="5120" spans="1:1" x14ac:dyDescent="0.3">
      <c r="A5120">
        <f>-1.634  -1.634  -1.634  -1.634  -1.634  -1.634  -1.634  -1.634  -1.634  -1.634  -1.634</f>
        <v>-17.974</v>
      </c>
    </row>
    <row r="5121" spans="1:1" x14ac:dyDescent="0.3">
      <c r="A5121">
        <f>-2.629  -2.629  -2.63  -2.63  -2.63  -2.63  -2.631  -2.631  -2.631  -2.631  -2.631</f>
        <v>-28.933</v>
      </c>
    </row>
    <row r="5122" spans="1:1" x14ac:dyDescent="0.3">
      <c r="A5122">
        <f>-3.174  -3.174  -3.173  -3.173  -3.173  -3.173  -3.171  -3.168  -3.166  -3.162  -3.158</f>
        <v>-34.864999999999995</v>
      </c>
    </row>
    <row r="5123" spans="1:1" x14ac:dyDescent="0.3">
      <c r="A5123">
        <f>-3.21  -3.207  -3.204  -3.201  -3.198  -3.195  -3.192  -3.189  -3.186  -3.183  -3.18</f>
        <v>-35.145000000000003</v>
      </c>
    </row>
    <row r="5125" spans="1:1" x14ac:dyDescent="0.3">
      <c r="A5125" t="s">
        <v>847</v>
      </c>
    </row>
    <row r="5126" spans="1:1" x14ac:dyDescent="0.3">
      <c r="A5126" t="s">
        <v>3504</v>
      </c>
    </row>
    <row r="5127" spans="1:1" x14ac:dyDescent="0.3">
      <c r="A5127" t="s">
        <v>3531</v>
      </c>
    </row>
    <row r="5128" spans="1:1" x14ac:dyDescent="0.3">
      <c r="A5128" t="s">
        <v>3532</v>
      </c>
    </row>
    <row r="5129" spans="1:1" x14ac:dyDescent="0.3">
      <c r="A5129" t="s">
        <v>3354</v>
      </c>
    </row>
    <row r="5130" spans="1:1" x14ac:dyDescent="0.3">
      <c r="A5130" t="s">
        <v>3533</v>
      </c>
    </row>
    <row r="5132" spans="1:1" x14ac:dyDescent="0.3">
      <c r="A5132" t="s">
        <v>848</v>
      </c>
    </row>
    <row r="5133" spans="1:1" x14ac:dyDescent="0.3">
      <c r="A5133" t="s">
        <v>3508</v>
      </c>
    </row>
    <row r="5134" spans="1:1" x14ac:dyDescent="0.3">
      <c r="A5134" t="s">
        <v>3459</v>
      </c>
    </row>
    <row r="5135" spans="1:1" x14ac:dyDescent="0.3">
      <c r="A5135" t="s">
        <v>3374</v>
      </c>
    </row>
    <row r="5136" spans="1:1" x14ac:dyDescent="0.3">
      <c r="A5136" t="s">
        <v>3357</v>
      </c>
    </row>
    <row r="5137" spans="1:1" x14ac:dyDescent="0.3">
      <c r="A5137" t="s">
        <v>3342</v>
      </c>
    </row>
    <row r="5139" spans="1:1" x14ac:dyDescent="0.3">
      <c r="A5139" t="s">
        <v>771</v>
      </c>
    </row>
    <row r="5140" spans="1:1" x14ac:dyDescent="0.3">
      <c r="A5140" t="s">
        <v>3358</v>
      </c>
    </row>
    <row r="5141" spans="1:1" x14ac:dyDescent="0.3">
      <c r="A5141" t="s">
        <v>3358</v>
      </c>
    </row>
    <row r="5142" spans="1:1" x14ac:dyDescent="0.3">
      <c r="A5142" t="s">
        <v>3358</v>
      </c>
    </row>
    <row r="5143" spans="1:1" x14ac:dyDescent="0.3">
      <c r="A5143" t="s">
        <v>3358</v>
      </c>
    </row>
    <row r="5144" spans="1:1" x14ac:dyDescent="0.3">
      <c r="A5144" t="s">
        <v>3358</v>
      </c>
    </row>
    <row r="5146" spans="1:1" x14ac:dyDescent="0.3">
      <c r="A5146" t="s">
        <v>580</v>
      </c>
    </row>
    <row r="5147" spans="1:1" x14ac:dyDescent="0.3">
      <c r="A5147" t="s">
        <v>757</v>
      </c>
    </row>
    <row r="5148" spans="1:1" x14ac:dyDescent="0.3">
      <c r="A5148" t="s">
        <v>3502</v>
      </c>
    </row>
    <row r="5149" spans="1:1" x14ac:dyDescent="0.3">
      <c r="A5149" t="s">
        <v>3503</v>
      </c>
    </row>
    <row r="5150" spans="1:1" x14ac:dyDescent="0.3">
      <c r="A5150" t="s">
        <v>760</v>
      </c>
    </row>
    <row r="5151" spans="1:1" x14ac:dyDescent="0.3">
      <c r="A5151">
        <f>-3.2 -0.003</f>
        <v>-3.2030000000000003</v>
      </c>
    </row>
    <row r="5152" spans="1:1" x14ac:dyDescent="0.3">
      <c r="A5152">
        <f>-3.2 -3.203 -3.206 -3.209 -3.212 -3.215 -3.218 -3.221 -3.224 -3.227 -3.23</f>
        <v>-35.364999999999995</v>
      </c>
    </row>
    <row r="5153" spans="1:1" x14ac:dyDescent="0.3">
      <c r="A5153" t="s">
        <v>846</v>
      </c>
    </row>
    <row r="5154" spans="1:1" x14ac:dyDescent="0.3">
      <c r="A5154">
        <f>-0.634  -0.635  -0.635  -0.635  -0.633  -0.632  -0.63  -0.628  -0.627  -0.625  -0.623</f>
        <v>-6.9370000000000003</v>
      </c>
    </row>
    <row r="5155" spans="1:1" x14ac:dyDescent="0.3">
      <c r="A5155">
        <f>-1.634  -1.634  -1.634  -1.634  -1.634  -1.634  -1.634  -1.634  -1.635  -1.635  -1.634</f>
        <v>-17.976000000000003</v>
      </c>
    </row>
    <row r="5156" spans="1:1" x14ac:dyDescent="0.3">
      <c r="A5156">
        <f>-2.629  -2.629  -2.63  -2.63  -2.63  -2.631  -2.63  -2.63  -2.631  -2.631  -2.631</f>
        <v>-28.931999999999999</v>
      </c>
    </row>
    <row r="5157" spans="1:1" x14ac:dyDescent="0.3">
      <c r="A5157">
        <f>-3.165  -3.165  -3.165  -3.164  -3.162  -3.163  -3.164  -3.166  -3.169  -3.172  -3.175</f>
        <v>-34.830000000000005</v>
      </c>
    </row>
    <row r="5158" spans="1:1" x14ac:dyDescent="0.3">
      <c r="A5158">
        <f>-3.2  -3.203  -3.206  -3.209  -3.212  -3.215  -3.218  -3.221  -3.224  -3.227  -3.23</f>
        <v>-35.364999999999995</v>
      </c>
    </row>
    <row r="5160" spans="1:1" x14ac:dyDescent="0.3">
      <c r="A5160" t="s">
        <v>847</v>
      </c>
    </row>
    <row r="5161" spans="1:1" x14ac:dyDescent="0.3">
      <c r="A5161" t="s">
        <v>3504</v>
      </c>
    </row>
    <row r="5162" spans="1:1" x14ac:dyDescent="0.3">
      <c r="A5162" t="s">
        <v>3513</v>
      </c>
    </row>
    <row r="5163" spans="1:1" x14ac:dyDescent="0.3">
      <c r="A5163" t="s">
        <v>3534</v>
      </c>
    </row>
    <row r="5164" spans="1:1" x14ac:dyDescent="0.3">
      <c r="A5164" t="s">
        <v>3360</v>
      </c>
    </row>
    <row r="5165" spans="1:1" x14ac:dyDescent="0.3">
      <c r="A5165" t="s">
        <v>3535</v>
      </c>
    </row>
    <row r="5167" spans="1:1" x14ac:dyDescent="0.3">
      <c r="A5167" t="s">
        <v>848</v>
      </c>
    </row>
    <row r="5168" spans="1:1" x14ac:dyDescent="0.3">
      <c r="A5168" t="s">
        <v>3508</v>
      </c>
    </row>
    <row r="5169" spans="1:1" x14ac:dyDescent="0.3">
      <c r="A5169" t="s">
        <v>3453</v>
      </c>
    </row>
    <row r="5170" spans="1:1" x14ac:dyDescent="0.3">
      <c r="A5170" t="s">
        <v>3362</v>
      </c>
    </row>
    <row r="5171" spans="1:1" x14ac:dyDescent="0.3">
      <c r="A5171" t="s">
        <v>3363</v>
      </c>
    </row>
    <row r="5172" spans="1:1" x14ac:dyDescent="0.3">
      <c r="A5172" t="s">
        <v>3364</v>
      </c>
    </row>
    <row r="5174" spans="1:1" x14ac:dyDescent="0.3">
      <c r="A5174" t="s">
        <v>771</v>
      </c>
    </row>
    <row r="5175" spans="1:1" x14ac:dyDescent="0.3">
      <c r="A5175" t="s">
        <v>1031</v>
      </c>
    </row>
    <row r="5176" spans="1:1" x14ac:dyDescent="0.3">
      <c r="A5176" t="s">
        <v>1031</v>
      </c>
    </row>
    <row r="5177" spans="1:1" x14ac:dyDescent="0.3">
      <c r="A5177" t="s">
        <v>1031</v>
      </c>
    </row>
    <row r="5178" spans="1:1" x14ac:dyDescent="0.3">
      <c r="A5178" t="s">
        <v>1031</v>
      </c>
    </row>
    <row r="5179" spans="1:1" x14ac:dyDescent="0.3">
      <c r="A5179" t="s">
        <v>1031</v>
      </c>
    </row>
    <row r="5181" spans="1:1" x14ac:dyDescent="0.3">
      <c r="A5181" t="s">
        <v>581</v>
      </c>
    </row>
    <row r="5182" spans="1:1" x14ac:dyDescent="0.3">
      <c r="A5182" t="s">
        <v>757</v>
      </c>
    </row>
    <row r="5183" spans="1:1" x14ac:dyDescent="0.3">
      <c r="A5183" t="s">
        <v>3502</v>
      </c>
    </row>
    <row r="5184" spans="1:1" x14ac:dyDescent="0.3">
      <c r="A5184" t="s">
        <v>3503</v>
      </c>
    </row>
    <row r="5185" spans="1:1" x14ac:dyDescent="0.3">
      <c r="A5185" t="s">
        <v>760</v>
      </c>
    </row>
    <row r="5186" spans="1:1" x14ac:dyDescent="0.3">
      <c r="A5186" t="s">
        <v>781</v>
      </c>
    </row>
    <row r="5187" spans="1:1" x14ac:dyDescent="0.3">
      <c r="A5187">
        <f>-3.2 -3.2 -3.2 -3.2 -3.2 -3.2 -3.2 -3.2 -3.2 -3.2 -3.2</f>
        <v>-35.199999999999996</v>
      </c>
    </row>
    <row r="5188" spans="1:1" x14ac:dyDescent="0.3">
      <c r="A5188" t="s">
        <v>846</v>
      </c>
    </row>
    <row r="5189" spans="1:1" x14ac:dyDescent="0.3">
      <c r="A5189">
        <f>-0.634  -0.635  -0.635  -0.635  -0.633  -0.632  -0.63  -0.628  -0.627  -0.625  -0.623</f>
        <v>-6.9370000000000003</v>
      </c>
    </row>
    <row r="5190" spans="1:1" x14ac:dyDescent="0.3">
      <c r="A5190">
        <f>-1.634  -1.634  -1.634  -1.634  -1.634  -1.634  -1.634  -1.634  -1.635  -1.634  -1.634</f>
        <v>-17.975000000000001</v>
      </c>
    </row>
    <row r="5191" spans="1:1" x14ac:dyDescent="0.3">
      <c r="A5191">
        <f>-2.629  -2.629  -2.63  -2.63  -2.63  -2.63  -2.631  -2.631  -2.631  -2.631  -2.631</f>
        <v>-28.933</v>
      </c>
    </row>
    <row r="5192" spans="1:1" x14ac:dyDescent="0.3">
      <c r="A5192">
        <f>-3.165  -3.165  -3.165  -3.164  -3.164  -3.163  -3.163  -3.163  -3.163  -3.163  -3.163</f>
        <v>-34.801000000000002</v>
      </c>
    </row>
    <row r="5193" spans="1:1" x14ac:dyDescent="0.3">
      <c r="A5193">
        <f>-3.2  -3.2  -3.2  -3.2  -3.2  -3.2  -3.2  -3.2  -3.2  -3.2  -3.2</f>
        <v>-35.199999999999996</v>
      </c>
    </row>
    <row r="5195" spans="1:1" x14ac:dyDescent="0.3">
      <c r="A5195" t="s">
        <v>847</v>
      </c>
    </row>
    <row r="5196" spans="1:1" x14ac:dyDescent="0.3">
      <c r="A5196" t="s">
        <v>3504</v>
      </c>
    </row>
    <row r="5197" spans="1:1" x14ac:dyDescent="0.3">
      <c r="A5197" t="s">
        <v>3517</v>
      </c>
    </row>
    <row r="5198" spans="1:1" x14ac:dyDescent="0.3">
      <c r="A5198" t="s">
        <v>3348</v>
      </c>
    </row>
    <row r="5199" spans="1:1" x14ac:dyDescent="0.3">
      <c r="A5199" t="s">
        <v>3536</v>
      </c>
    </row>
    <row r="5200" spans="1:1" x14ac:dyDescent="0.3">
      <c r="A5200" t="s">
        <v>3367</v>
      </c>
    </row>
    <row r="5202" spans="1:1" x14ac:dyDescent="0.3">
      <c r="A5202" t="s">
        <v>848</v>
      </c>
    </row>
    <row r="5203" spans="1:1" x14ac:dyDescent="0.3">
      <c r="A5203" t="s">
        <v>3508</v>
      </c>
    </row>
    <row r="5204" spans="1:1" x14ac:dyDescent="0.3">
      <c r="A5204" t="s">
        <v>3459</v>
      </c>
    </row>
    <row r="5205" spans="1:1" x14ac:dyDescent="0.3">
      <c r="A5205" t="s">
        <v>3368</v>
      </c>
    </row>
    <row r="5206" spans="1:1" x14ac:dyDescent="0.3">
      <c r="A5206" t="s">
        <v>3369</v>
      </c>
    </row>
    <row r="5207" spans="1:1" x14ac:dyDescent="0.3">
      <c r="A5207" t="s">
        <v>3352</v>
      </c>
    </row>
    <row r="5209" spans="1:1" x14ac:dyDescent="0.3">
      <c r="A5209" t="s">
        <v>771</v>
      </c>
    </row>
    <row r="5210" spans="1:1" x14ac:dyDescent="0.3">
      <c r="A5210" t="s">
        <v>907</v>
      </c>
    </row>
    <row r="5211" spans="1:1" x14ac:dyDescent="0.3">
      <c r="A5211" t="s">
        <v>907</v>
      </c>
    </row>
    <row r="5212" spans="1:1" x14ac:dyDescent="0.3">
      <c r="A5212" t="s">
        <v>907</v>
      </c>
    </row>
    <row r="5213" spans="1:1" x14ac:dyDescent="0.3">
      <c r="A5213" t="s">
        <v>907</v>
      </c>
    </row>
    <row r="5214" spans="1:1" x14ac:dyDescent="0.3">
      <c r="A5214" t="s">
        <v>907</v>
      </c>
    </row>
    <row r="5216" spans="1:1" x14ac:dyDescent="0.3">
      <c r="A5216" t="s">
        <v>582</v>
      </c>
    </row>
    <row r="5217" spans="1:1" x14ac:dyDescent="0.3">
      <c r="A5217" t="s">
        <v>757</v>
      </c>
    </row>
    <row r="5218" spans="1:1" x14ac:dyDescent="0.3">
      <c r="A5218" t="s">
        <v>3502</v>
      </c>
    </row>
    <row r="5219" spans="1:1" x14ac:dyDescent="0.3">
      <c r="A5219" t="s">
        <v>3503</v>
      </c>
    </row>
    <row r="5220" spans="1:1" x14ac:dyDescent="0.3">
      <c r="A5220" t="s">
        <v>760</v>
      </c>
    </row>
    <row r="5221" spans="1:1" x14ac:dyDescent="0.3">
      <c r="A5221" t="s">
        <v>782</v>
      </c>
    </row>
    <row r="5222" spans="1:1" x14ac:dyDescent="0.3">
      <c r="A5222">
        <f>-3.2 -3.197 -3.194 -3.191 -3.188 -3.185 -3.182 -3.179 -3.176 -3.173 -3.17</f>
        <v>-35.035000000000004</v>
      </c>
    </row>
    <row r="5223" spans="1:1" x14ac:dyDescent="0.3">
      <c r="A5223" t="s">
        <v>846</v>
      </c>
    </row>
    <row r="5224" spans="1:1" x14ac:dyDescent="0.3">
      <c r="A5224">
        <f>-0.634  -0.636  -0.636  -0.634  -0.633  -0.632  -0.63  -0.628  -0.627  -0.625  -0.623</f>
        <v>-6.9380000000000006</v>
      </c>
    </row>
    <row r="5225" spans="1:1" x14ac:dyDescent="0.3">
      <c r="A5225">
        <f>-1.634  -1.634  -1.634  -1.634  -1.634  -1.634  -1.634  -1.634  -1.634  -1.634  -1.634</f>
        <v>-17.974</v>
      </c>
    </row>
    <row r="5226" spans="1:1" x14ac:dyDescent="0.3">
      <c r="A5226">
        <f>-2.629  -2.629  -2.629  -2.63  -2.63  -2.63  -2.631  -2.631  -2.631  -2.631  -2.631</f>
        <v>-28.931999999999999</v>
      </c>
    </row>
    <row r="5227" spans="1:1" x14ac:dyDescent="0.3">
      <c r="A5227">
        <f>-3.165  -3.165  -3.164  -3.164  -3.164  -3.164  -3.162  -3.159  -3.156  -3.153  -3.149</f>
        <v>-34.764999999999993</v>
      </c>
    </row>
    <row r="5228" spans="1:1" x14ac:dyDescent="0.3">
      <c r="A5228">
        <f>-3.2  -3.197  -3.194  -3.191  -3.188  -3.185  -3.182  -3.179  -3.176  -3.173  -3.17</f>
        <v>-35.035000000000004</v>
      </c>
    </row>
    <row r="5230" spans="1:1" x14ac:dyDescent="0.3">
      <c r="A5230" t="s">
        <v>847</v>
      </c>
    </row>
    <row r="5231" spans="1:1" x14ac:dyDescent="0.3">
      <c r="A5231" t="s">
        <v>3504</v>
      </c>
    </row>
    <row r="5232" spans="1:1" x14ac:dyDescent="0.3">
      <c r="A5232" t="s">
        <v>3520</v>
      </c>
    </row>
    <row r="5233" spans="1:1" x14ac:dyDescent="0.3">
      <c r="A5233" t="s">
        <v>3322</v>
      </c>
    </row>
    <row r="5234" spans="1:1" x14ac:dyDescent="0.3">
      <c r="A5234" t="s">
        <v>3479</v>
      </c>
    </row>
    <row r="5235" spans="1:1" x14ac:dyDescent="0.3">
      <c r="A5235" t="s">
        <v>3480</v>
      </c>
    </row>
    <row r="5237" spans="1:1" x14ac:dyDescent="0.3">
      <c r="A5237" t="s">
        <v>848</v>
      </c>
    </row>
    <row r="5238" spans="1:1" x14ac:dyDescent="0.3">
      <c r="A5238" t="s">
        <v>3508</v>
      </c>
    </row>
    <row r="5239" spans="1:1" x14ac:dyDescent="0.3">
      <c r="A5239" t="s">
        <v>3459</v>
      </c>
    </row>
    <row r="5240" spans="1:1" x14ac:dyDescent="0.3">
      <c r="A5240" t="s">
        <v>3374</v>
      </c>
    </row>
    <row r="5241" spans="1:1" x14ac:dyDescent="0.3">
      <c r="A5241" t="s">
        <v>3537</v>
      </c>
    </row>
    <row r="5242" spans="1:1" x14ac:dyDescent="0.3">
      <c r="A5242" t="s">
        <v>3376</v>
      </c>
    </row>
    <row r="5244" spans="1:1" x14ac:dyDescent="0.3">
      <c r="A5244" t="s">
        <v>771</v>
      </c>
    </row>
    <row r="5245" spans="1:1" x14ac:dyDescent="0.3">
      <c r="A5245" t="s">
        <v>3358</v>
      </c>
    </row>
    <row r="5246" spans="1:1" x14ac:dyDescent="0.3">
      <c r="A5246" t="s">
        <v>3358</v>
      </c>
    </row>
    <row r="5247" spans="1:1" x14ac:dyDescent="0.3">
      <c r="A5247" t="s">
        <v>3358</v>
      </c>
    </row>
    <row r="5248" spans="1:1" x14ac:dyDescent="0.3">
      <c r="A5248" t="s">
        <v>3358</v>
      </c>
    </row>
    <row r="5249" spans="1:1" x14ac:dyDescent="0.3">
      <c r="A5249" t="s">
        <v>3358</v>
      </c>
    </row>
    <row r="5251" spans="1:1" x14ac:dyDescent="0.3">
      <c r="A5251" t="s">
        <v>583</v>
      </c>
    </row>
    <row r="5252" spans="1:1" x14ac:dyDescent="0.3">
      <c r="A5252" t="s">
        <v>757</v>
      </c>
    </row>
    <row r="5253" spans="1:1" x14ac:dyDescent="0.3">
      <c r="A5253" t="s">
        <v>3502</v>
      </c>
    </row>
    <row r="5254" spans="1:1" x14ac:dyDescent="0.3">
      <c r="A5254" t="s">
        <v>3503</v>
      </c>
    </row>
    <row r="5255" spans="1:1" x14ac:dyDescent="0.3">
      <c r="A5255" t="s">
        <v>760</v>
      </c>
    </row>
    <row r="5256" spans="1:1" x14ac:dyDescent="0.3">
      <c r="A5256">
        <f>-3.19 -0.003</f>
        <v>-3.1930000000000001</v>
      </c>
    </row>
    <row r="5257" spans="1:1" x14ac:dyDescent="0.3">
      <c r="A5257">
        <f>-3.19 -3.193 -3.196 -3.199 -3.202 -3.205 -3.208 -3.211 -3.214 -3.217 -3.22</f>
        <v>-35.254999999999995</v>
      </c>
    </row>
    <row r="5258" spans="1:1" x14ac:dyDescent="0.3">
      <c r="A5258" t="s">
        <v>846</v>
      </c>
    </row>
    <row r="5259" spans="1:1" x14ac:dyDescent="0.3">
      <c r="A5259">
        <f>-0.634  -0.635  -0.635  -0.635  -0.633  -0.632  -0.63  -0.628  -0.627  -0.625  -0.623</f>
        <v>-6.9370000000000003</v>
      </c>
    </row>
    <row r="5260" spans="1:1" x14ac:dyDescent="0.3">
      <c r="A5260">
        <f>-1.634  -1.634  -1.634  -1.634  -1.634  -1.634  -1.634  -1.634  -1.635  -1.634  -1.634</f>
        <v>-17.975000000000001</v>
      </c>
    </row>
    <row r="5261" spans="1:1" x14ac:dyDescent="0.3">
      <c r="A5261">
        <f>-2.629  -2.628  -2.629  -2.629  -2.63  -2.63  -2.63  -2.63  -2.63  -2.631  -2.631</f>
        <v>-28.926999999999996</v>
      </c>
    </row>
    <row r="5262" spans="1:1" x14ac:dyDescent="0.3">
      <c r="A5262">
        <f>-3.156  -3.156  -3.156  -3.155  -3.153  -3.153  -3.155  -3.157  -3.16  -3.163  -3.166</f>
        <v>-34.729999999999997</v>
      </c>
    </row>
    <row r="5263" spans="1:1" x14ac:dyDescent="0.3">
      <c r="A5263">
        <f>-3.19  -3.193  -3.196  -3.199  -3.202  -3.205  -3.208  -3.211  -3.214  -3.217  -3.22</f>
        <v>-35.254999999999995</v>
      </c>
    </row>
    <row r="5265" spans="1:1" x14ac:dyDescent="0.3">
      <c r="A5265" t="s">
        <v>847</v>
      </c>
    </row>
    <row r="5266" spans="1:1" x14ac:dyDescent="0.3">
      <c r="A5266" t="s">
        <v>3504</v>
      </c>
    </row>
    <row r="5267" spans="1:1" x14ac:dyDescent="0.3">
      <c r="A5267" t="s">
        <v>3513</v>
      </c>
    </row>
    <row r="5268" spans="1:1" x14ac:dyDescent="0.3">
      <c r="A5268" t="s">
        <v>3538</v>
      </c>
    </row>
    <row r="5269" spans="1:1" x14ac:dyDescent="0.3">
      <c r="A5269" t="s">
        <v>3539</v>
      </c>
    </row>
    <row r="5270" spans="1:1" x14ac:dyDescent="0.3">
      <c r="A5270" t="s">
        <v>3484</v>
      </c>
    </row>
    <row r="5272" spans="1:1" x14ac:dyDescent="0.3">
      <c r="A5272" t="s">
        <v>848</v>
      </c>
    </row>
    <row r="5273" spans="1:1" x14ac:dyDescent="0.3">
      <c r="A5273" t="s">
        <v>3508</v>
      </c>
    </row>
    <row r="5274" spans="1:1" x14ac:dyDescent="0.3">
      <c r="A5274" t="s">
        <v>3453</v>
      </c>
    </row>
    <row r="5275" spans="1:1" x14ac:dyDescent="0.3">
      <c r="A5275" t="s">
        <v>3351</v>
      </c>
    </row>
    <row r="5276" spans="1:1" x14ac:dyDescent="0.3">
      <c r="A5276" t="s">
        <v>3381</v>
      </c>
    </row>
    <row r="5277" spans="1:1" x14ac:dyDescent="0.3">
      <c r="A5277" t="s">
        <v>3382</v>
      </c>
    </row>
    <row r="5279" spans="1:1" x14ac:dyDescent="0.3">
      <c r="A5279" t="s">
        <v>771</v>
      </c>
    </row>
    <row r="5280" spans="1:1" x14ac:dyDescent="0.3">
      <c r="A5280" t="s">
        <v>3383</v>
      </c>
    </row>
    <row r="5281" spans="1:1" x14ac:dyDescent="0.3">
      <c r="A5281" t="s">
        <v>3383</v>
      </c>
    </row>
    <row r="5282" spans="1:1" x14ac:dyDescent="0.3">
      <c r="A5282" t="s">
        <v>3383</v>
      </c>
    </row>
    <row r="5283" spans="1:1" x14ac:dyDescent="0.3">
      <c r="A5283" t="s">
        <v>3383</v>
      </c>
    </row>
    <row r="5284" spans="1:1" x14ac:dyDescent="0.3">
      <c r="A5284" t="s">
        <v>3383</v>
      </c>
    </row>
    <row r="5286" spans="1:1" x14ac:dyDescent="0.3">
      <c r="A5286" t="s">
        <v>584</v>
      </c>
    </row>
    <row r="5287" spans="1:1" x14ac:dyDescent="0.3">
      <c r="A5287" t="s">
        <v>757</v>
      </c>
    </row>
    <row r="5288" spans="1:1" x14ac:dyDescent="0.3">
      <c r="A5288" t="s">
        <v>3502</v>
      </c>
    </row>
    <row r="5289" spans="1:1" x14ac:dyDescent="0.3">
      <c r="A5289" t="s">
        <v>3503</v>
      </c>
    </row>
    <row r="5290" spans="1:1" x14ac:dyDescent="0.3">
      <c r="A5290" t="s">
        <v>760</v>
      </c>
    </row>
    <row r="5291" spans="1:1" x14ac:dyDescent="0.3">
      <c r="A5291" t="s">
        <v>783</v>
      </c>
    </row>
    <row r="5292" spans="1:1" x14ac:dyDescent="0.3">
      <c r="A5292">
        <f>-3.19 -3.19 -3.19 -3.19 -3.19 -3.19 -3.19 -3.19 -3.19 -3.19 -3.19</f>
        <v>-35.090000000000003</v>
      </c>
    </row>
    <row r="5293" spans="1:1" x14ac:dyDescent="0.3">
      <c r="A5293" t="s">
        <v>846</v>
      </c>
    </row>
    <row r="5294" spans="1:1" x14ac:dyDescent="0.3">
      <c r="A5294">
        <f>-0.634  -0.636  -0.635  -0.635  -0.633  -0.632  -0.63  -0.628  -0.627  -0.625  -0.623</f>
        <v>-6.9380000000000006</v>
      </c>
    </row>
    <row r="5295" spans="1:1" x14ac:dyDescent="0.3">
      <c r="A5295">
        <f>-1.634  -1.634  -1.634  -1.634  -1.634  -1.634  -1.634  -1.634  -1.635  -1.634  -1.634</f>
        <v>-17.975000000000001</v>
      </c>
    </row>
    <row r="5296" spans="1:1" x14ac:dyDescent="0.3">
      <c r="A5296">
        <f>-2.629  -2.628  -2.629  -2.63  -2.63  -2.63  -2.63  -2.63  -2.63  -2.63  -2.63</f>
        <v>-28.925999999999991</v>
      </c>
    </row>
    <row r="5297" spans="1:1" x14ac:dyDescent="0.3">
      <c r="A5297">
        <f>-3.156  -3.156  -3.156  -3.155  -3.154  -3.154  -3.154  -3.154  -3.154  -3.154  -3.154</f>
        <v>-34.700999999999993</v>
      </c>
    </row>
    <row r="5298" spans="1:1" x14ac:dyDescent="0.3">
      <c r="A5298">
        <f>-3.19  -3.19  -3.19  -3.19  -3.19  -3.19  -3.19  -3.19  -3.19  -3.19  -3.19</f>
        <v>-35.090000000000003</v>
      </c>
    </row>
    <row r="5300" spans="1:1" x14ac:dyDescent="0.3">
      <c r="A5300" t="s">
        <v>847</v>
      </c>
    </row>
    <row r="5301" spans="1:1" x14ac:dyDescent="0.3">
      <c r="A5301" t="s">
        <v>3504</v>
      </c>
    </row>
    <row r="5302" spans="1:1" x14ac:dyDescent="0.3">
      <c r="A5302" t="s">
        <v>3509</v>
      </c>
    </row>
    <row r="5303" spans="1:1" x14ac:dyDescent="0.3">
      <c r="A5303" t="s">
        <v>3485</v>
      </c>
    </row>
    <row r="5304" spans="1:1" x14ac:dyDescent="0.3">
      <c r="A5304" t="s">
        <v>3540</v>
      </c>
    </row>
    <row r="5305" spans="1:1" x14ac:dyDescent="0.3">
      <c r="A5305" t="s">
        <v>3486</v>
      </c>
    </row>
    <row r="5307" spans="1:1" x14ac:dyDescent="0.3">
      <c r="A5307" t="s">
        <v>848</v>
      </c>
    </row>
    <row r="5308" spans="1:1" x14ac:dyDescent="0.3">
      <c r="A5308" t="s">
        <v>3508</v>
      </c>
    </row>
    <row r="5309" spans="1:1" x14ac:dyDescent="0.3">
      <c r="A5309" t="s">
        <v>3459</v>
      </c>
    </row>
    <row r="5310" spans="1:1" x14ac:dyDescent="0.3">
      <c r="A5310" t="s">
        <v>3368</v>
      </c>
    </row>
    <row r="5311" spans="1:1" x14ac:dyDescent="0.3">
      <c r="A5311" t="s">
        <v>3387</v>
      </c>
    </row>
    <row r="5312" spans="1:1" x14ac:dyDescent="0.3">
      <c r="A5312" t="s">
        <v>3352</v>
      </c>
    </row>
    <row r="5314" spans="1:1" x14ac:dyDescent="0.3">
      <c r="A5314" t="s">
        <v>771</v>
      </c>
    </row>
    <row r="5315" spans="1:1" x14ac:dyDescent="0.3">
      <c r="A5315" t="s">
        <v>3388</v>
      </c>
    </row>
    <row r="5316" spans="1:1" x14ac:dyDescent="0.3">
      <c r="A5316" t="s">
        <v>3388</v>
      </c>
    </row>
    <row r="5317" spans="1:1" x14ac:dyDescent="0.3">
      <c r="A5317" t="s">
        <v>3388</v>
      </c>
    </row>
    <row r="5318" spans="1:1" x14ac:dyDescent="0.3">
      <c r="A5318" t="s">
        <v>3388</v>
      </c>
    </row>
    <row r="5319" spans="1:1" x14ac:dyDescent="0.3">
      <c r="A5319" t="s">
        <v>3388</v>
      </c>
    </row>
    <row r="5321" spans="1:1" x14ac:dyDescent="0.3">
      <c r="A5321" t="s">
        <v>585</v>
      </c>
    </row>
    <row r="5322" spans="1:1" x14ac:dyDescent="0.3">
      <c r="A5322" t="s">
        <v>757</v>
      </c>
    </row>
    <row r="5323" spans="1:1" x14ac:dyDescent="0.3">
      <c r="A5323" t="s">
        <v>3502</v>
      </c>
    </row>
    <row r="5324" spans="1:1" x14ac:dyDescent="0.3">
      <c r="A5324" t="s">
        <v>3503</v>
      </c>
    </row>
    <row r="5325" spans="1:1" x14ac:dyDescent="0.3">
      <c r="A5325" t="s">
        <v>760</v>
      </c>
    </row>
    <row r="5326" spans="1:1" x14ac:dyDescent="0.3">
      <c r="A5326" t="s">
        <v>784</v>
      </c>
    </row>
    <row r="5327" spans="1:1" x14ac:dyDescent="0.3">
      <c r="A5327">
        <f>-3.19 -3.187 -3.184 -3.181 -3.178 -3.175 -3.172 -3.169 -3.166 -3.163 -3.16</f>
        <v>-34.925000000000004</v>
      </c>
    </row>
    <row r="5328" spans="1:1" x14ac:dyDescent="0.3">
      <c r="A5328" t="s">
        <v>846</v>
      </c>
    </row>
    <row r="5329" spans="1:1" x14ac:dyDescent="0.3">
      <c r="A5329">
        <f>-0.634  -0.636  -0.636  -0.634  -0.633  -0.632  -0.63  -0.628  -0.627  -0.625  -0.623</f>
        <v>-6.9380000000000006</v>
      </c>
    </row>
    <row r="5330" spans="1:1" x14ac:dyDescent="0.3">
      <c r="A5330">
        <f>-1.634  -1.634  -1.634  -1.634  -1.634  -1.634  -1.634  -1.634  -1.634  -1.634  -1.634</f>
        <v>-17.974</v>
      </c>
    </row>
    <row r="5331" spans="1:1" x14ac:dyDescent="0.3">
      <c r="A5331">
        <f>-2.629  -2.629  -2.629  -2.63  -2.63  -2.63  -2.63  -2.631  -2.63  -2.63  -2.63</f>
        <v>-28.927999999999994</v>
      </c>
    </row>
    <row r="5332" spans="1:1" x14ac:dyDescent="0.3">
      <c r="A5332">
        <f>-3.156  -3.156  -3.155  -3.155  -3.156  -3.155  -3.153  -3.15  -3.147  -3.144  -3.14</f>
        <v>-34.666999999999994</v>
      </c>
    </row>
    <row r="5333" spans="1:1" x14ac:dyDescent="0.3">
      <c r="A5333">
        <f>-3.19  -3.187  -3.184  -3.181  -3.178  -3.175  -3.172  -3.169  -3.166  -3.163  -3.16</f>
        <v>-34.925000000000004</v>
      </c>
    </row>
    <row r="5335" spans="1:1" x14ac:dyDescent="0.3">
      <c r="A5335" t="s">
        <v>847</v>
      </c>
    </row>
    <row r="5336" spans="1:1" x14ac:dyDescent="0.3">
      <c r="A5336" t="s">
        <v>3504</v>
      </c>
    </row>
    <row r="5337" spans="1:1" x14ac:dyDescent="0.3">
      <c r="A5337" t="s">
        <v>3520</v>
      </c>
    </row>
    <row r="5338" spans="1:1" x14ac:dyDescent="0.3">
      <c r="A5338" t="s">
        <v>3487</v>
      </c>
    </row>
    <row r="5339" spans="1:1" x14ac:dyDescent="0.3">
      <c r="A5339" t="s">
        <v>3488</v>
      </c>
    </row>
    <row r="5340" spans="1:1" x14ac:dyDescent="0.3">
      <c r="A5340" t="s">
        <v>3541</v>
      </c>
    </row>
    <row r="5342" spans="1:1" x14ac:dyDescent="0.3">
      <c r="A5342" t="s">
        <v>848</v>
      </c>
    </row>
    <row r="5343" spans="1:1" x14ac:dyDescent="0.3">
      <c r="A5343" t="s">
        <v>3508</v>
      </c>
    </row>
    <row r="5344" spans="1:1" x14ac:dyDescent="0.3">
      <c r="A5344" t="s">
        <v>3459</v>
      </c>
    </row>
    <row r="5345" spans="1:1" x14ac:dyDescent="0.3">
      <c r="A5345" t="s">
        <v>3368</v>
      </c>
    </row>
    <row r="5346" spans="1:1" x14ac:dyDescent="0.3">
      <c r="A5346" t="s">
        <v>3393</v>
      </c>
    </row>
    <row r="5347" spans="1:1" x14ac:dyDescent="0.3">
      <c r="A5347" t="s">
        <v>3394</v>
      </c>
    </row>
    <row r="5349" spans="1:1" x14ac:dyDescent="0.3">
      <c r="A5349" t="s">
        <v>771</v>
      </c>
    </row>
    <row r="5350" spans="1:1" x14ac:dyDescent="0.3">
      <c r="A5350" t="s">
        <v>3395</v>
      </c>
    </row>
    <row r="5351" spans="1:1" x14ac:dyDescent="0.3">
      <c r="A5351" t="s">
        <v>3395</v>
      </c>
    </row>
    <row r="5352" spans="1:1" x14ac:dyDescent="0.3">
      <c r="A5352" t="s">
        <v>3395</v>
      </c>
    </row>
    <row r="5353" spans="1:1" x14ac:dyDescent="0.3">
      <c r="A5353" t="s">
        <v>3395</v>
      </c>
    </row>
    <row r="5354" spans="1:1" x14ac:dyDescent="0.3">
      <c r="A5354" t="s">
        <v>3395</v>
      </c>
    </row>
    <row r="5356" spans="1:1" x14ac:dyDescent="0.3">
      <c r="A5356" t="s">
        <v>586</v>
      </c>
    </row>
    <row r="5357" spans="1:1" x14ac:dyDescent="0.3">
      <c r="A5357" t="s">
        <v>757</v>
      </c>
    </row>
    <row r="5358" spans="1:1" x14ac:dyDescent="0.3">
      <c r="A5358" t="s">
        <v>3502</v>
      </c>
    </row>
    <row r="5359" spans="1:1" x14ac:dyDescent="0.3">
      <c r="A5359" t="s">
        <v>3503</v>
      </c>
    </row>
    <row r="5360" spans="1:1" x14ac:dyDescent="0.3">
      <c r="A5360" t="s">
        <v>760</v>
      </c>
    </row>
    <row r="5361" spans="1:1" x14ac:dyDescent="0.3">
      <c r="A5361">
        <f>-3.18 -0.003</f>
        <v>-3.1830000000000003</v>
      </c>
    </row>
    <row r="5362" spans="1:1" x14ac:dyDescent="0.3">
      <c r="A5362">
        <f>-3.18 -3.183 -3.186 -3.189 -3.192 -3.195 -3.198 -3.201 -3.204 -3.207 -3.21</f>
        <v>-35.145000000000003</v>
      </c>
    </row>
    <row r="5363" spans="1:1" x14ac:dyDescent="0.3">
      <c r="A5363" t="s">
        <v>846</v>
      </c>
    </row>
    <row r="5364" spans="1:1" x14ac:dyDescent="0.3">
      <c r="A5364">
        <f>-0.634  -0.635  -0.635  -0.635  -0.633  -0.632  -0.63  -0.628  -0.627  -0.625  -0.623</f>
        <v>-6.9370000000000003</v>
      </c>
    </row>
    <row r="5365" spans="1:1" x14ac:dyDescent="0.3">
      <c r="A5365">
        <f>-1.634  -1.634  -1.634  -1.634  -1.634  -1.634  -1.634  -1.634  -1.635  -1.634  -1.634</f>
        <v>-17.975000000000001</v>
      </c>
    </row>
    <row r="5366" spans="1:1" x14ac:dyDescent="0.3">
      <c r="A5366">
        <f>-2.628  -2.628  -2.629  -2.629  -2.63  -2.63  -2.63  -2.63  -2.63  -2.63  -2.63</f>
        <v>-28.923999999999992</v>
      </c>
    </row>
    <row r="5367" spans="1:1" x14ac:dyDescent="0.3">
      <c r="A5367">
        <f>-3.147  -3.146  -3.147  -3.146  -3.144  -3.144  -3.146  -3.149  -3.152  -3.154  -3.157</f>
        <v>-34.632000000000005</v>
      </c>
    </row>
    <row r="5368" spans="1:1" x14ac:dyDescent="0.3">
      <c r="A5368">
        <f>-3.18  -3.183  -3.186  -3.189  -3.192  -3.195  -3.198  -3.201  -3.204  -3.207  -3.21</f>
        <v>-35.145000000000003</v>
      </c>
    </row>
    <row r="5370" spans="1:1" x14ac:dyDescent="0.3">
      <c r="A5370" t="s">
        <v>847</v>
      </c>
    </row>
    <row r="5371" spans="1:1" x14ac:dyDescent="0.3">
      <c r="A5371" t="s">
        <v>3504</v>
      </c>
    </row>
    <row r="5372" spans="1:1" x14ac:dyDescent="0.3">
      <c r="A5372" t="s">
        <v>3542</v>
      </c>
    </row>
    <row r="5373" spans="1:1" x14ac:dyDescent="0.3">
      <c r="A5373" t="s">
        <v>3543</v>
      </c>
    </row>
    <row r="5374" spans="1:1" x14ac:dyDescent="0.3">
      <c r="A5374" t="s">
        <v>3490</v>
      </c>
    </row>
    <row r="5375" spans="1:1" x14ac:dyDescent="0.3">
      <c r="A5375" t="s">
        <v>3544</v>
      </c>
    </row>
    <row r="5377" spans="1:1" x14ac:dyDescent="0.3">
      <c r="A5377" t="s">
        <v>848</v>
      </c>
    </row>
    <row r="5378" spans="1:1" x14ac:dyDescent="0.3">
      <c r="A5378" t="s">
        <v>3508</v>
      </c>
    </row>
    <row r="5379" spans="1:1" x14ac:dyDescent="0.3">
      <c r="A5379" t="s">
        <v>3453</v>
      </c>
    </row>
    <row r="5380" spans="1:1" x14ac:dyDescent="0.3">
      <c r="A5380" t="s">
        <v>3416</v>
      </c>
    </row>
    <row r="5381" spans="1:1" x14ac:dyDescent="0.3">
      <c r="A5381" t="s">
        <v>3400</v>
      </c>
    </row>
    <row r="5382" spans="1:1" x14ac:dyDescent="0.3">
      <c r="A5382" t="s">
        <v>3401</v>
      </c>
    </row>
    <row r="5384" spans="1:1" x14ac:dyDescent="0.3">
      <c r="A5384" t="s">
        <v>771</v>
      </c>
    </row>
    <row r="5385" spans="1:1" x14ac:dyDescent="0.3">
      <c r="A5385" t="s">
        <v>3383</v>
      </c>
    </row>
    <row r="5386" spans="1:1" x14ac:dyDescent="0.3">
      <c r="A5386" t="s">
        <v>3383</v>
      </c>
    </row>
    <row r="5387" spans="1:1" x14ac:dyDescent="0.3">
      <c r="A5387" t="s">
        <v>3383</v>
      </c>
    </row>
    <row r="5388" spans="1:1" x14ac:dyDescent="0.3">
      <c r="A5388" t="s">
        <v>3383</v>
      </c>
    </row>
    <row r="5389" spans="1:1" x14ac:dyDescent="0.3">
      <c r="A5389" t="s">
        <v>3383</v>
      </c>
    </row>
    <row r="5391" spans="1:1" x14ac:dyDescent="0.3">
      <c r="A5391" t="s">
        <v>587</v>
      </c>
    </row>
    <row r="5392" spans="1:1" x14ac:dyDescent="0.3">
      <c r="A5392" t="s">
        <v>757</v>
      </c>
    </row>
    <row r="5393" spans="1:1" x14ac:dyDescent="0.3">
      <c r="A5393" t="s">
        <v>3502</v>
      </c>
    </row>
    <row r="5394" spans="1:1" x14ac:dyDescent="0.3">
      <c r="A5394" t="s">
        <v>3503</v>
      </c>
    </row>
    <row r="5395" spans="1:1" x14ac:dyDescent="0.3">
      <c r="A5395" t="s">
        <v>760</v>
      </c>
    </row>
    <row r="5396" spans="1:1" x14ac:dyDescent="0.3">
      <c r="A5396" t="s">
        <v>785</v>
      </c>
    </row>
    <row r="5397" spans="1:1" x14ac:dyDescent="0.3">
      <c r="A5397">
        <f>-3.18 -3.18 -3.18 -3.18 -3.18 -3.18 -3.18 -3.18 -3.18 -3.18 -3.18</f>
        <v>-34.980000000000004</v>
      </c>
    </row>
    <row r="5398" spans="1:1" x14ac:dyDescent="0.3">
      <c r="A5398" t="s">
        <v>846</v>
      </c>
    </row>
    <row r="5399" spans="1:1" x14ac:dyDescent="0.3">
      <c r="A5399">
        <f>-0.634  -0.635  -0.635  -0.635  -0.633  -0.632  -0.63  -0.628  -0.627  -0.625  -0.623</f>
        <v>-6.9370000000000003</v>
      </c>
    </row>
    <row r="5400" spans="1:1" x14ac:dyDescent="0.3">
      <c r="A5400">
        <f>-1.634  -1.634  -1.634  -1.634  -1.634  -1.634  -1.634  -1.634  -1.635  -1.634  -1.634</f>
        <v>-17.975000000000001</v>
      </c>
    </row>
    <row r="5401" spans="1:1" x14ac:dyDescent="0.3">
      <c r="A5401">
        <f>-2.628  -2.628  -2.629  -2.629  -2.63  -2.63  -2.63  -2.63  -2.63  -2.63  -2.63</f>
        <v>-28.923999999999992</v>
      </c>
    </row>
    <row r="5402" spans="1:1" x14ac:dyDescent="0.3">
      <c r="A5402">
        <f>-3.147  -3.147  -3.147  -3.146  -3.145  -3.145  -3.145  -3.145  -3.145  -3.145  -3.145</f>
        <v>-34.601999999999997</v>
      </c>
    </row>
    <row r="5403" spans="1:1" x14ac:dyDescent="0.3">
      <c r="A5403">
        <f>-3.18  -3.18  -3.18  -3.18  -3.18  -3.18  -3.18  -3.18  -3.18  -3.18  -3.18</f>
        <v>-34.980000000000004</v>
      </c>
    </row>
    <row r="5405" spans="1:1" x14ac:dyDescent="0.3">
      <c r="A5405" t="s">
        <v>847</v>
      </c>
    </row>
    <row r="5406" spans="1:1" x14ac:dyDescent="0.3">
      <c r="A5406" t="s">
        <v>3504</v>
      </c>
    </row>
    <row r="5407" spans="1:1" x14ac:dyDescent="0.3">
      <c r="A5407" t="s">
        <v>3509</v>
      </c>
    </row>
    <row r="5408" spans="1:1" x14ac:dyDescent="0.3">
      <c r="A5408" t="s">
        <v>3485</v>
      </c>
    </row>
    <row r="5409" spans="1:1" x14ac:dyDescent="0.3">
      <c r="A5409" t="s">
        <v>3493</v>
      </c>
    </row>
    <row r="5410" spans="1:1" x14ac:dyDescent="0.3">
      <c r="A5410" t="s">
        <v>3494</v>
      </c>
    </row>
    <row r="5412" spans="1:1" x14ac:dyDescent="0.3">
      <c r="A5412" t="s">
        <v>848</v>
      </c>
    </row>
    <row r="5413" spans="1:1" x14ac:dyDescent="0.3">
      <c r="A5413" t="s">
        <v>3508</v>
      </c>
    </row>
    <row r="5414" spans="1:1" x14ac:dyDescent="0.3">
      <c r="A5414" t="s">
        <v>3459</v>
      </c>
    </row>
    <row r="5415" spans="1:1" x14ac:dyDescent="0.3">
      <c r="A5415" t="s">
        <v>3368</v>
      </c>
    </row>
    <row r="5416" spans="1:1" x14ac:dyDescent="0.3">
      <c r="A5416" t="s">
        <v>3404</v>
      </c>
    </row>
    <row r="5417" spans="1:1" x14ac:dyDescent="0.3">
      <c r="A5417" t="s">
        <v>3352</v>
      </c>
    </row>
    <row r="5419" spans="1:1" x14ac:dyDescent="0.3">
      <c r="A5419" t="s">
        <v>771</v>
      </c>
    </row>
    <row r="5420" spans="1:1" x14ac:dyDescent="0.3">
      <c r="A5420" t="s">
        <v>3405</v>
      </c>
    </row>
    <row r="5421" spans="1:1" x14ac:dyDescent="0.3">
      <c r="A5421" t="s">
        <v>3405</v>
      </c>
    </row>
    <row r="5422" spans="1:1" x14ac:dyDescent="0.3">
      <c r="A5422" t="s">
        <v>3405</v>
      </c>
    </row>
    <row r="5423" spans="1:1" x14ac:dyDescent="0.3">
      <c r="A5423" t="s">
        <v>3405</v>
      </c>
    </row>
    <row r="5424" spans="1:1" x14ac:dyDescent="0.3">
      <c r="A5424" t="s">
        <v>3405</v>
      </c>
    </row>
    <row r="5426" spans="1:1" x14ac:dyDescent="0.3">
      <c r="A5426" t="s">
        <v>588</v>
      </c>
    </row>
    <row r="5427" spans="1:1" x14ac:dyDescent="0.3">
      <c r="A5427" t="s">
        <v>757</v>
      </c>
    </row>
    <row r="5428" spans="1:1" x14ac:dyDescent="0.3">
      <c r="A5428" t="s">
        <v>3502</v>
      </c>
    </row>
    <row r="5429" spans="1:1" x14ac:dyDescent="0.3">
      <c r="A5429" t="s">
        <v>3503</v>
      </c>
    </row>
    <row r="5430" spans="1:1" x14ac:dyDescent="0.3">
      <c r="A5430" t="s">
        <v>760</v>
      </c>
    </row>
    <row r="5431" spans="1:1" x14ac:dyDescent="0.3">
      <c r="A5431" t="s">
        <v>786</v>
      </c>
    </row>
    <row r="5432" spans="1:1" x14ac:dyDescent="0.3">
      <c r="A5432">
        <f>-3.18 -3.177 -3.174 -3.171 -3.168 -3.165 -3.162 -3.159 -3.156 -3.153 -3.15</f>
        <v>-34.814999999999998</v>
      </c>
    </row>
    <row r="5433" spans="1:1" x14ac:dyDescent="0.3">
      <c r="A5433" t="s">
        <v>846</v>
      </c>
    </row>
    <row r="5434" spans="1:1" x14ac:dyDescent="0.3">
      <c r="A5434">
        <f>-0.634  -0.636  -0.636  -0.634  -0.633  -0.632  -0.63  -0.628  -0.626  -0.625  -0.623</f>
        <v>-6.9370000000000012</v>
      </c>
    </row>
    <row r="5435" spans="1:1" x14ac:dyDescent="0.3">
      <c r="A5435">
        <f>-1.634  -1.634  -1.634  -1.634  -1.634  -1.634  -1.634  -1.634  -1.634  -1.634  -1.634</f>
        <v>-17.974</v>
      </c>
    </row>
    <row r="5436" spans="1:1" x14ac:dyDescent="0.3">
      <c r="A5436">
        <f>-2.628  -2.628  -2.629  -2.63  -2.63  -2.63  -2.63  -2.63  -2.63  -2.63  -2.63</f>
        <v>-28.924999999999994</v>
      </c>
    </row>
    <row r="5437" spans="1:1" x14ac:dyDescent="0.3">
      <c r="A5437">
        <f>-3.147  -3.147  -3.146  -3.146  -3.146  -3.146  -3.144  -3.141  -3.138  -3.135  -3.131</f>
        <v>-34.566999999999993</v>
      </c>
    </row>
    <row r="5438" spans="1:1" x14ac:dyDescent="0.3">
      <c r="A5438">
        <f>-3.18  -3.177  -3.174  -3.171  -3.168  -3.165  -3.162  -3.159  -3.156  -3.153  -3.15</f>
        <v>-34.814999999999998</v>
      </c>
    </row>
    <row r="5440" spans="1:1" x14ac:dyDescent="0.3">
      <c r="A5440" t="s">
        <v>847</v>
      </c>
    </row>
    <row r="5441" spans="1:1" x14ac:dyDescent="0.3">
      <c r="A5441" t="s">
        <v>3504</v>
      </c>
    </row>
    <row r="5442" spans="1:1" x14ac:dyDescent="0.3">
      <c r="A5442" t="s">
        <v>3520</v>
      </c>
    </row>
    <row r="5443" spans="1:1" x14ac:dyDescent="0.3">
      <c r="A5443" t="s">
        <v>3545</v>
      </c>
    </row>
    <row r="5444" spans="1:1" x14ac:dyDescent="0.3">
      <c r="A5444" t="s">
        <v>3408</v>
      </c>
    </row>
    <row r="5445" spans="1:1" x14ac:dyDescent="0.3">
      <c r="A5445" t="s">
        <v>3546</v>
      </c>
    </row>
    <row r="5447" spans="1:1" x14ac:dyDescent="0.3">
      <c r="A5447" t="s">
        <v>848</v>
      </c>
    </row>
    <row r="5448" spans="1:1" x14ac:dyDescent="0.3">
      <c r="A5448" t="s">
        <v>3508</v>
      </c>
    </row>
    <row r="5449" spans="1:1" x14ac:dyDescent="0.3">
      <c r="A5449" t="s">
        <v>3459</v>
      </c>
    </row>
    <row r="5450" spans="1:1" x14ac:dyDescent="0.3">
      <c r="A5450" t="s">
        <v>3368</v>
      </c>
    </row>
    <row r="5451" spans="1:1" x14ac:dyDescent="0.3">
      <c r="A5451" t="s">
        <v>3410</v>
      </c>
    </row>
    <row r="5452" spans="1:1" x14ac:dyDescent="0.3">
      <c r="A5452" t="s">
        <v>3411</v>
      </c>
    </row>
    <row r="5454" spans="1:1" x14ac:dyDescent="0.3">
      <c r="A5454" t="s">
        <v>771</v>
      </c>
    </row>
    <row r="5455" spans="1:1" x14ac:dyDescent="0.3">
      <c r="A5455" t="s">
        <v>3395</v>
      </c>
    </row>
    <row r="5456" spans="1:1" x14ac:dyDescent="0.3">
      <c r="A5456" t="s">
        <v>3395</v>
      </c>
    </row>
    <row r="5457" spans="1:1" x14ac:dyDescent="0.3">
      <c r="A5457" t="s">
        <v>3395</v>
      </c>
    </row>
    <row r="5458" spans="1:1" x14ac:dyDescent="0.3">
      <c r="A5458" t="s">
        <v>3395</v>
      </c>
    </row>
    <row r="5459" spans="1:1" x14ac:dyDescent="0.3">
      <c r="A5459" t="s">
        <v>3395</v>
      </c>
    </row>
    <row r="5461" spans="1:1" x14ac:dyDescent="0.3">
      <c r="A5461" t="s">
        <v>589</v>
      </c>
    </row>
    <row r="5462" spans="1:1" x14ac:dyDescent="0.3">
      <c r="A5462" t="s">
        <v>757</v>
      </c>
    </row>
    <row r="5463" spans="1:1" x14ac:dyDescent="0.3">
      <c r="A5463" t="s">
        <v>3502</v>
      </c>
    </row>
    <row r="5464" spans="1:1" x14ac:dyDescent="0.3">
      <c r="A5464" t="s">
        <v>3503</v>
      </c>
    </row>
    <row r="5465" spans="1:1" x14ac:dyDescent="0.3">
      <c r="A5465" t="s">
        <v>760</v>
      </c>
    </row>
    <row r="5466" spans="1:1" x14ac:dyDescent="0.3">
      <c r="A5466">
        <f>-3.17 -0.003</f>
        <v>-3.173</v>
      </c>
    </row>
    <row r="5467" spans="1:1" x14ac:dyDescent="0.3">
      <c r="A5467">
        <f>-3.17 -3.173 -3.176 -3.179 -3.182 -3.185 -3.188 -3.191 -3.194 -3.197 -3.2</f>
        <v>-35.034999999999997</v>
      </c>
    </row>
    <row r="5468" spans="1:1" x14ac:dyDescent="0.3">
      <c r="A5468" t="s">
        <v>846</v>
      </c>
    </row>
    <row r="5469" spans="1:1" x14ac:dyDescent="0.3">
      <c r="A5469">
        <f>-0.634  -0.635  -0.635  -0.635  -0.633  -0.632  -0.63  -0.628  -0.627  -0.625  -0.623</f>
        <v>-6.9370000000000003</v>
      </c>
    </row>
    <row r="5470" spans="1:1" x14ac:dyDescent="0.3">
      <c r="A5470">
        <f>-1.634  -1.634  -1.634  -1.634  -1.634  -1.634  -1.634  -1.634  -1.635  -1.634  -1.634</f>
        <v>-17.975000000000001</v>
      </c>
    </row>
    <row r="5471" spans="1:1" x14ac:dyDescent="0.3">
      <c r="A5471">
        <f>-2.628  -2.628  -2.629  -2.629  -2.629  -2.63  -2.63  -2.63  -2.63  -2.63  -2.63</f>
        <v>-28.922999999999995</v>
      </c>
    </row>
    <row r="5472" spans="1:1" x14ac:dyDescent="0.3">
      <c r="A5472">
        <f>-3.138  -3.137  -3.138  -3.137  -3.135  -3.135  -3.137  -3.14  -3.143  -3.146  -3.149</f>
        <v>-34.535000000000004</v>
      </c>
    </row>
    <row r="5473" spans="1:1" x14ac:dyDescent="0.3">
      <c r="A5473">
        <f>-3.17  -3.173  -3.176  -3.179  -3.182  -3.185  -3.188  -3.191  -3.194  -3.197  -3.2</f>
        <v>-35.034999999999997</v>
      </c>
    </row>
    <row r="5475" spans="1:1" x14ac:dyDescent="0.3">
      <c r="A5475" t="s">
        <v>847</v>
      </c>
    </row>
    <row r="5476" spans="1:1" x14ac:dyDescent="0.3">
      <c r="A5476" t="s">
        <v>3504</v>
      </c>
    </row>
    <row r="5477" spans="1:1" x14ac:dyDescent="0.3">
      <c r="A5477" t="s">
        <v>3505</v>
      </c>
    </row>
    <row r="5478" spans="1:1" x14ac:dyDescent="0.3">
      <c r="A5478" t="s">
        <v>3547</v>
      </c>
    </row>
    <row r="5479" spans="1:1" x14ac:dyDescent="0.3">
      <c r="A5479" t="s">
        <v>3548</v>
      </c>
    </row>
    <row r="5480" spans="1:1" x14ac:dyDescent="0.3">
      <c r="A5480" t="s">
        <v>3549</v>
      </c>
    </row>
    <row r="5482" spans="1:1" x14ac:dyDescent="0.3">
      <c r="A5482" t="s">
        <v>848</v>
      </c>
    </row>
    <row r="5483" spans="1:1" x14ac:dyDescent="0.3">
      <c r="A5483" t="s">
        <v>3508</v>
      </c>
    </row>
    <row r="5484" spans="1:1" x14ac:dyDescent="0.3">
      <c r="A5484" t="s">
        <v>3453</v>
      </c>
    </row>
    <row r="5485" spans="1:1" x14ac:dyDescent="0.3">
      <c r="A5485" t="s">
        <v>3416</v>
      </c>
    </row>
    <row r="5486" spans="1:1" x14ac:dyDescent="0.3">
      <c r="A5486" t="s">
        <v>3417</v>
      </c>
    </row>
    <row r="5487" spans="1:1" x14ac:dyDescent="0.3">
      <c r="A5487" t="s">
        <v>3418</v>
      </c>
    </row>
    <row r="5489" spans="1:1" x14ac:dyDescent="0.3">
      <c r="A5489" t="s">
        <v>771</v>
      </c>
    </row>
    <row r="5490" spans="1:1" x14ac:dyDescent="0.3">
      <c r="A5490" t="s">
        <v>3419</v>
      </c>
    </row>
    <row r="5491" spans="1:1" x14ac:dyDescent="0.3">
      <c r="A5491" t="s">
        <v>3419</v>
      </c>
    </row>
    <row r="5492" spans="1:1" x14ac:dyDescent="0.3">
      <c r="A5492" t="s">
        <v>3419</v>
      </c>
    </row>
    <row r="5493" spans="1:1" x14ac:dyDescent="0.3">
      <c r="A5493" t="s">
        <v>3419</v>
      </c>
    </row>
    <row r="5494" spans="1:1" x14ac:dyDescent="0.3">
      <c r="A5494" t="s">
        <v>3419</v>
      </c>
    </row>
    <row r="5496" spans="1:1" x14ac:dyDescent="0.3">
      <c r="A5496" t="s">
        <v>590</v>
      </c>
    </row>
    <row r="5497" spans="1:1" x14ac:dyDescent="0.3">
      <c r="A5497" t="s">
        <v>757</v>
      </c>
    </row>
    <row r="5498" spans="1:1" x14ac:dyDescent="0.3">
      <c r="A5498" t="s">
        <v>3502</v>
      </c>
    </row>
    <row r="5499" spans="1:1" x14ac:dyDescent="0.3">
      <c r="A5499" t="s">
        <v>3503</v>
      </c>
    </row>
    <row r="5500" spans="1:1" x14ac:dyDescent="0.3">
      <c r="A5500" t="s">
        <v>760</v>
      </c>
    </row>
    <row r="5501" spans="1:1" x14ac:dyDescent="0.3">
      <c r="A5501" t="s">
        <v>787</v>
      </c>
    </row>
    <row r="5502" spans="1:1" x14ac:dyDescent="0.3">
      <c r="A5502">
        <f>-3.17 -3.17 -3.17 -3.17 -3.17 -3.17 -3.17 -3.17 -3.17 -3.17 -3.17</f>
        <v>-34.870000000000005</v>
      </c>
    </row>
    <row r="5503" spans="1:1" x14ac:dyDescent="0.3">
      <c r="A5503" t="s">
        <v>846</v>
      </c>
    </row>
    <row r="5504" spans="1:1" x14ac:dyDescent="0.3">
      <c r="A5504">
        <f>-0.634  -0.636  -0.635  -0.635  -0.633  -0.632  -0.63  -0.628  -0.627  -0.625  -0.623</f>
        <v>-6.9380000000000006</v>
      </c>
    </row>
    <row r="5505" spans="1:1" x14ac:dyDescent="0.3">
      <c r="A5505">
        <f>-1.634  -1.634  -1.634  -1.634  -1.634  -1.634  -1.634  -1.634  -1.635  -1.634  -1.634</f>
        <v>-17.975000000000001</v>
      </c>
    </row>
    <row r="5506" spans="1:1" x14ac:dyDescent="0.3">
      <c r="A5506">
        <f>-2.628  -2.628  -2.628  -2.629  -2.629  -2.63  -2.63  -2.63  -2.63  -2.63  -2.63</f>
        <v>-28.921999999999993</v>
      </c>
    </row>
    <row r="5507" spans="1:1" x14ac:dyDescent="0.3">
      <c r="A5507">
        <f>-3.138  -3.138  -3.138  -3.137  -3.136  -3.136  -3.136  -3.136  -3.136  -3.136  -3.136</f>
        <v>-34.503</v>
      </c>
    </row>
    <row r="5508" spans="1:1" x14ac:dyDescent="0.3">
      <c r="A5508">
        <f>-3.17  -3.17  -3.17  -3.17  -3.17  -3.17  -3.17  -3.17  -3.17  -3.17  -3.17</f>
        <v>-34.870000000000005</v>
      </c>
    </row>
    <row r="5510" spans="1:1" x14ac:dyDescent="0.3">
      <c r="A5510" t="s">
        <v>847</v>
      </c>
    </row>
    <row r="5511" spans="1:1" x14ac:dyDescent="0.3">
      <c r="A5511" t="s">
        <v>3504</v>
      </c>
    </row>
    <row r="5512" spans="1:1" x14ac:dyDescent="0.3">
      <c r="A5512" t="s">
        <v>3509</v>
      </c>
    </row>
    <row r="5513" spans="1:1" x14ac:dyDescent="0.3">
      <c r="A5513" t="s">
        <v>3550</v>
      </c>
    </row>
    <row r="5514" spans="1:1" x14ac:dyDescent="0.3">
      <c r="A5514" t="s">
        <v>3498</v>
      </c>
    </row>
    <row r="5515" spans="1:1" x14ac:dyDescent="0.3">
      <c r="A5515" t="s">
        <v>3551</v>
      </c>
    </row>
    <row r="5517" spans="1:1" x14ac:dyDescent="0.3">
      <c r="A5517" t="s">
        <v>848</v>
      </c>
    </row>
    <row r="5518" spans="1:1" x14ac:dyDescent="0.3">
      <c r="A5518" t="s">
        <v>3508</v>
      </c>
    </row>
    <row r="5519" spans="1:1" x14ac:dyDescent="0.3">
      <c r="A5519" t="s">
        <v>3459</v>
      </c>
    </row>
    <row r="5520" spans="1:1" x14ac:dyDescent="0.3">
      <c r="A5520" t="s">
        <v>3416</v>
      </c>
    </row>
    <row r="5521" spans="1:1" x14ac:dyDescent="0.3">
      <c r="A5521" t="s">
        <v>3423</v>
      </c>
    </row>
    <row r="5522" spans="1:1" x14ac:dyDescent="0.3">
      <c r="A5522" t="s">
        <v>3424</v>
      </c>
    </row>
    <row r="5524" spans="1:1" x14ac:dyDescent="0.3">
      <c r="A5524" t="s">
        <v>771</v>
      </c>
    </row>
    <row r="5525" spans="1:1" x14ac:dyDescent="0.3">
      <c r="A5525" t="s">
        <v>3425</v>
      </c>
    </row>
    <row r="5526" spans="1:1" x14ac:dyDescent="0.3">
      <c r="A5526" t="s">
        <v>3425</v>
      </c>
    </row>
    <row r="5527" spans="1:1" x14ac:dyDescent="0.3">
      <c r="A5527" t="s">
        <v>3425</v>
      </c>
    </row>
    <row r="5528" spans="1:1" x14ac:dyDescent="0.3">
      <c r="A5528" t="s">
        <v>3425</v>
      </c>
    </row>
    <row r="5529" spans="1:1" x14ac:dyDescent="0.3">
      <c r="A5529" t="s">
        <v>3425</v>
      </c>
    </row>
    <row r="5531" spans="1:1" x14ac:dyDescent="0.3">
      <c r="A5531" t="s">
        <v>591</v>
      </c>
    </row>
    <row r="5532" spans="1:1" x14ac:dyDescent="0.3">
      <c r="A5532" t="s">
        <v>757</v>
      </c>
    </row>
    <row r="5533" spans="1:1" x14ac:dyDescent="0.3">
      <c r="A5533" t="s">
        <v>3502</v>
      </c>
    </row>
    <row r="5534" spans="1:1" x14ac:dyDescent="0.3">
      <c r="A5534" t="s">
        <v>3503</v>
      </c>
    </row>
    <row r="5535" spans="1:1" x14ac:dyDescent="0.3">
      <c r="A5535" t="s">
        <v>760</v>
      </c>
    </row>
    <row r="5536" spans="1:1" x14ac:dyDescent="0.3">
      <c r="A5536" t="s">
        <v>788</v>
      </c>
    </row>
    <row r="5537" spans="1:1" x14ac:dyDescent="0.3">
      <c r="A5537">
        <f>-3.17 -3.167 -3.164 -3.161 -3.158 -3.155 -3.152 -3.149 -3.146 -3.143 -3.14</f>
        <v>-34.704999999999998</v>
      </c>
    </row>
    <row r="5538" spans="1:1" x14ac:dyDescent="0.3">
      <c r="A5538" t="s">
        <v>846</v>
      </c>
    </row>
    <row r="5539" spans="1:1" x14ac:dyDescent="0.3">
      <c r="A5539">
        <f>-0.634  -0.636  -0.636  -0.634  -0.633  -0.632  -0.63  -0.628  -0.627  -0.625  -0.623</f>
        <v>-6.9380000000000006</v>
      </c>
    </row>
    <row r="5540" spans="1:1" x14ac:dyDescent="0.3">
      <c r="A5540">
        <f>-1.634  -1.634  -1.634  -1.634  -1.634  -1.634  -1.634  -1.634  -1.634  -1.634  -1.634</f>
        <v>-17.974</v>
      </c>
    </row>
    <row r="5541" spans="1:1" x14ac:dyDescent="0.3">
      <c r="A5541">
        <f>-2.628  -2.628  -2.628  -2.629  -2.629  -2.629  -2.63  -2.63  -2.63  -2.63  -2.63</f>
        <v>-28.920999999999996</v>
      </c>
    </row>
    <row r="5542" spans="1:1" x14ac:dyDescent="0.3">
      <c r="A5542">
        <f>-3.138  -3.138  -3.137  -3.137  -3.137  -3.137  -3.135  -3.132  -3.129  -3.125  -3.121</f>
        <v>-34.466000000000008</v>
      </c>
    </row>
    <row r="5543" spans="1:1" x14ac:dyDescent="0.3">
      <c r="A5543">
        <f>-3.17  -3.167  -3.164  -3.161  -3.158  -3.155  -3.152  -3.149  -3.146  -3.143  -3.14</f>
        <v>-34.704999999999998</v>
      </c>
    </row>
    <row r="5545" spans="1:1" x14ac:dyDescent="0.3">
      <c r="A5545" t="s">
        <v>847</v>
      </c>
    </row>
    <row r="5546" spans="1:1" x14ac:dyDescent="0.3">
      <c r="A5546" t="s">
        <v>3504</v>
      </c>
    </row>
    <row r="5547" spans="1:1" x14ac:dyDescent="0.3">
      <c r="A5547" t="s">
        <v>3520</v>
      </c>
    </row>
    <row r="5548" spans="1:1" x14ac:dyDescent="0.3">
      <c r="A5548" t="s">
        <v>3552</v>
      </c>
    </row>
    <row r="5549" spans="1:1" x14ac:dyDescent="0.3">
      <c r="A5549" t="s">
        <v>3428</v>
      </c>
    </row>
    <row r="5550" spans="1:1" x14ac:dyDescent="0.3">
      <c r="A5550" t="s">
        <v>3429</v>
      </c>
    </row>
    <row r="5552" spans="1:1" x14ac:dyDescent="0.3">
      <c r="A5552" t="s">
        <v>848</v>
      </c>
    </row>
    <row r="5553" spans="1:1" x14ac:dyDescent="0.3">
      <c r="A5553" t="s">
        <v>3508</v>
      </c>
    </row>
    <row r="5554" spans="1:1" x14ac:dyDescent="0.3">
      <c r="A5554" t="s">
        <v>3459</v>
      </c>
    </row>
    <row r="5555" spans="1:1" x14ac:dyDescent="0.3">
      <c r="A5555" t="s">
        <v>3416</v>
      </c>
    </row>
    <row r="5556" spans="1:1" x14ac:dyDescent="0.3">
      <c r="A5556" t="s">
        <v>3430</v>
      </c>
    </row>
    <row r="5557" spans="1:1" x14ac:dyDescent="0.3">
      <c r="A5557" t="s">
        <v>3431</v>
      </c>
    </row>
    <row r="5559" spans="1:1" x14ac:dyDescent="0.3">
      <c r="A5559" t="s">
        <v>771</v>
      </c>
    </row>
    <row r="5560" spans="1:1" x14ac:dyDescent="0.3">
      <c r="A5560" t="s">
        <v>3432</v>
      </c>
    </row>
    <row r="5561" spans="1:1" x14ac:dyDescent="0.3">
      <c r="A5561" t="s">
        <v>3432</v>
      </c>
    </row>
    <row r="5562" spans="1:1" x14ac:dyDescent="0.3">
      <c r="A5562" t="s">
        <v>3432</v>
      </c>
    </row>
    <row r="5563" spans="1:1" x14ac:dyDescent="0.3">
      <c r="A5563" t="s">
        <v>3432</v>
      </c>
    </row>
    <row r="5564" spans="1:1" x14ac:dyDescent="0.3">
      <c r="A5564" t="s">
        <v>3432</v>
      </c>
    </row>
    <row r="5566" spans="1:1" x14ac:dyDescent="0.3">
      <c r="A5566" t="s">
        <v>592</v>
      </c>
    </row>
    <row r="5567" spans="1:1" x14ac:dyDescent="0.3">
      <c r="A5567" t="s">
        <v>757</v>
      </c>
    </row>
    <row r="5568" spans="1:1" x14ac:dyDescent="0.3">
      <c r="A5568" t="s">
        <v>3502</v>
      </c>
    </row>
    <row r="5569" spans="1:1" x14ac:dyDescent="0.3">
      <c r="A5569" t="s">
        <v>3503</v>
      </c>
    </row>
    <row r="5570" spans="1:1" x14ac:dyDescent="0.3">
      <c r="A5570" t="s">
        <v>760</v>
      </c>
    </row>
    <row r="5571" spans="1:1" x14ac:dyDescent="0.3">
      <c r="A5571">
        <f>-3.16 -0.003</f>
        <v>-3.1630000000000003</v>
      </c>
    </row>
    <row r="5572" spans="1:1" x14ac:dyDescent="0.3">
      <c r="A5572">
        <f>-3.16 -3.163 -3.166 -3.169 -3.172 -3.175 -3.178 -3.181 -3.184 -3.187 -3.19</f>
        <v>-34.925000000000004</v>
      </c>
    </row>
    <row r="5573" spans="1:1" x14ac:dyDescent="0.3">
      <c r="A5573" t="s">
        <v>846</v>
      </c>
    </row>
    <row r="5574" spans="1:1" x14ac:dyDescent="0.3">
      <c r="A5574">
        <f>-0.634  -0.635  -0.635  -0.635  -0.633  -0.632  -0.63  -0.628  -0.627  -0.625  -0.623</f>
        <v>-6.9370000000000003</v>
      </c>
    </row>
    <row r="5575" spans="1:1" x14ac:dyDescent="0.3">
      <c r="A5575">
        <f>-1.634  -1.634  -1.634  -1.634  -1.634  -1.634  -1.634  -1.634  -1.635  -1.634  -1.634</f>
        <v>-17.975000000000001</v>
      </c>
    </row>
    <row r="5576" spans="1:1" x14ac:dyDescent="0.3">
      <c r="A5576">
        <f>-2.627  -2.627  -2.628  -2.628  -2.629  -2.629  -2.629  -2.629  -2.629  -2.63  -2.63</f>
        <v>-28.914999999999999</v>
      </c>
    </row>
    <row r="5577" spans="1:1" x14ac:dyDescent="0.3">
      <c r="A5577">
        <f>-3.128  -3.128  -3.129  -3.128  -3.126  -3.126  -3.128  -3.131  -3.134  -3.137  -3.14</f>
        <v>-34.435000000000002</v>
      </c>
    </row>
    <row r="5578" spans="1:1" x14ac:dyDescent="0.3">
      <c r="A5578">
        <f>-3.16  -3.163  -3.166  -3.169  -3.172  -3.175  -3.178  -3.181  -3.184  -3.187  -3.19</f>
        <v>-34.925000000000004</v>
      </c>
    </row>
    <row r="5580" spans="1:1" x14ac:dyDescent="0.3">
      <c r="A5580" t="s">
        <v>847</v>
      </c>
    </row>
    <row r="5581" spans="1:1" x14ac:dyDescent="0.3">
      <c r="A5581" t="s">
        <v>3504</v>
      </c>
    </row>
    <row r="5582" spans="1:1" x14ac:dyDescent="0.3">
      <c r="A5582" t="s">
        <v>3505</v>
      </c>
    </row>
    <row r="5583" spans="1:1" x14ac:dyDescent="0.3">
      <c r="A5583" t="s">
        <v>3553</v>
      </c>
    </row>
    <row r="5584" spans="1:1" x14ac:dyDescent="0.3">
      <c r="A5584" t="s">
        <v>3554</v>
      </c>
    </row>
    <row r="5585" spans="1:1" x14ac:dyDescent="0.3">
      <c r="A5585" t="s">
        <v>3555</v>
      </c>
    </row>
    <row r="5587" spans="1:1" x14ac:dyDescent="0.3">
      <c r="A5587" t="s">
        <v>848</v>
      </c>
    </row>
    <row r="5588" spans="1:1" x14ac:dyDescent="0.3">
      <c r="A5588" t="s">
        <v>3508</v>
      </c>
    </row>
    <row r="5589" spans="1:1" x14ac:dyDescent="0.3">
      <c r="A5589" t="s">
        <v>3453</v>
      </c>
    </row>
    <row r="5590" spans="1:1" x14ac:dyDescent="0.3">
      <c r="A5590" t="s">
        <v>3416</v>
      </c>
    </row>
    <row r="5591" spans="1:1" x14ac:dyDescent="0.3">
      <c r="A5591" t="s">
        <v>3437</v>
      </c>
    </row>
    <row r="5592" spans="1:1" x14ac:dyDescent="0.3">
      <c r="A5592" t="s">
        <v>3438</v>
      </c>
    </row>
    <row r="5594" spans="1:1" x14ac:dyDescent="0.3">
      <c r="A5594" t="s">
        <v>771</v>
      </c>
    </row>
    <row r="5595" spans="1:1" x14ac:dyDescent="0.3">
      <c r="A5595" t="s">
        <v>3419</v>
      </c>
    </row>
    <row r="5596" spans="1:1" x14ac:dyDescent="0.3">
      <c r="A5596" t="s">
        <v>3419</v>
      </c>
    </row>
    <row r="5597" spans="1:1" x14ac:dyDescent="0.3">
      <c r="A5597" t="s">
        <v>3419</v>
      </c>
    </row>
    <row r="5598" spans="1:1" x14ac:dyDescent="0.3">
      <c r="A5598" t="s">
        <v>3419</v>
      </c>
    </row>
    <row r="5599" spans="1:1" x14ac:dyDescent="0.3">
      <c r="A5599" t="s">
        <v>3419</v>
      </c>
    </row>
    <row r="5601" spans="1:1" x14ac:dyDescent="0.3">
      <c r="A5601" t="s">
        <v>593</v>
      </c>
    </row>
    <row r="5602" spans="1:1" x14ac:dyDescent="0.3">
      <c r="A5602" t="s">
        <v>757</v>
      </c>
    </row>
    <row r="5603" spans="1:1" x14ac:dyDescent="0.3">
      <c r="A5603" t="s">
        <v>3502</v>
      </c>
    </row>
    <row r="5604" spans="1:1" x14ac:dyDescent="0.3">
      <c r="A5604" t="s">
        <v>3503</v>
      </c>
    </row>
    <row r="5605" spans="1:1" x14ac:dyDescent="0.3">
      <c r="A5605" t="s">
        <v>760</v>
      </c>
    </row>
    <row r="5606" spans="1:1" x14ac:dyDescent="0.3">
      <c r="A5606" t="s">
        <v>789</v>
      </c>
    </row>
    <row r="5607" spans="1:1" x14ac:dyDescent="0.3">
      <c r="A5607">
        <f>-3.16 -3.16 -3.16 -3.16 -3.16 -3.16 -3.16 -3.16 -3.16 -3.16 -3.16</f>
        <v>-34.760000000000005</v>
      </c>
    </row>
    <row r="5608" spans="1:1" x14ac:dyDescent="0.3">
      <c r="A5608" t="s">
        <v>846</v>
      </c>
    </row>
    <row r="5609" spans="1:1" x14ac:dyDescent="0.3">
      <c r="A5609">
        <f>-0.634  -0.635  -0.635  -0.635  -0.633  -0.632  -0.63  -0.628  -0.627  -0.625  -0.623</f>
        <v>-6.9370000000000003</v>
      </c>
    </row>
    <row r="5610" spans="1:1" x14ac:dyDescent="0.3">
      <c r="A5610">
        <f>-1.634  -1.634  -1.634  -1.634  -1.634  -1.634  -1.634  -1.634  -1.635  -1.634  -1.634</f>
        <v>-17.975000000000001</v>
      </c>
    </row>
    <row r="5611" spans="1:1" x14ac:dyDescent="0.3">
      <c r="A5611">
        <f>-2.627  -2.627  -2.628  -2.629  -2.629  -2.629  -2.629  -2.629  -2.629  -2.629  -2.63</f>
        <v>-28.915000000000003</v>
      </c>
    </row>
    <row r="5612" spans="1:1" x14ac:dyDescent="0.3">
      <c r="A5612">
        <f>-3.128  -3.128  -3.128  -3.128  -3.127  -3.127  -3.127  -3.127  -3.127  -3.127  -3.127</f>
        <v>-34.400999999999996</v>
      </c>
    </row>
    <row r="5613" spans="1:1" x14ac:dyDescent="0.3">
      <c r="A5613">
        <f>-3.16  -3.16  -3.16  -3.16  -3.16  -3.16  -3.16  -3.16  -3.16  -3.16  -3.16</f>
        <v>-34.760000000000005</v>
      </c>
    </row>
    <row r="5615" spans="1:1" x14ac:dyDescent="0.3">
      <c r="A5615" t="s">
        <v>847</v>
      </c>
    </row>
    <row r="5616" spans="1:1" x14ac:dyDescent="0.3">
      <c r="A5616" t="s">
        <v>3504</v>
      </c>
    </row>
    <row r="5617" spans="1:1" x14ac:dyDescent="0.3">
      <c r="A5617" t="s">
        <v>3509</v>
      </c>
    </row>
    <row r="5618" spans="1:1" x14ac:dyDescent="0.3">
      <c r="A5618" t="s">
        <v>3501</v>
      </c>
    </row>
    <row r="5619" spans="1:1" x14ac:dyDescent="0.3">
      <c r="A5619" t="s">
        <v>3556</v>
      </c>
    </row>
    <row r="5620" spans="1:1" x14ac:dyDescent="0.3">
      <c r="A5620" t="s">
        <v>3557</v>
      </c>
    </row>
    <row r="5622" spans="1:1" x14ac:dyDescent="0.3">
      <c r="A5622" t="s">
        <v>848</v>
      </c>
    </row>
    <row r="5623" spans="1:1" x14ac:dyDescent="0.3">
      <c r="A5623" t="s">
        <v>3508</v>
      </c>
    </row>
    <row r="5624" spans="1:1" x14ac:dyDescent="0.3">
      <c r="A5624" t="s">
        <v>3459</v>
      </c>
    </row>
    <row r="5625" spans="1:1" x14ac:dyDescent="0.3">
      <c r="A5625" t="s">
        <v>3416</v>
      </c>
    </row>
    <row r="5626" spans="1:1" x14ac:dyDescent="0.3">
      <c r="A5626" t="s">
        <v>3442</v>
      </c>
    </row>
    <row r="5627" spans="1:1" x14ac:dyDescent="0.3">
      <c r="A5627" t="s">
        <v>3443</v>
      </c>
    </row>
    <row r="5629" spans="1:1" x14ac:dyDescent="0.3">
      <c r="A5629" t="s">
        <v>771</v>
      </c>
    </row>
    <row r="5630" spans="1:1" x14ac:dyDescent="0.3">
      <c r="A5630" t="s">
        <v>3036</v>
      </c>
    </row>
    <row r="5631" spans="1:1" x14ac:dyDescent="0.3">
      <c r="A5631" t="s">
        <v>3036</v>
      </c>
    </row>
    <row r="5632" spans="1:1" x14ac:dyDescent="0.3">
      <c r="A5632" t="s">
        <v>3036</v>
      </c>
    </row>
    <row r="5633" spans="1:1" x14ac:dyDescent="0.3">
      <c r="A5633" t="s">
        <v>3036</v>
      </c>
    </row>
    <row r="5634" spans="1:1" x14ac:dyDescent="0.3">
      <c r="A5634" t="s">
        <v>3036</v>
      </c>
    </row>
    <row r="5636" spans="1:1" x14ac:dyDescent="0.3">
      <c r="A5636" t="s">
        <v>594</v>
      </c>
    </row>
    <row r="5637" spans="1:1" x14ac:dyDescent="0.3">
      <c r="A5637" t="s">
        <v>757</v>
      </c>
    </row>
    <row r="5638" spans="1:1" x14ac:dyDescent="0.3">
      <c r="A5638" t="s">
        <v>3502</v>
      </c>
    </row>
    <row r="5639" spans="1:1" x14ac:dyDescent="0.3">
      <c r="A5639" t="s">
        <v>3503</v>
      </c>
    </row>
    <row r="5640" spans="1:1" x14ac:dyDescent="0.3">
      <c r="A5640" t="s">
        <v>760</v>
      </c>
    </row>
    <row r="5641" spans="1:1" x14ac:dyDescent="0.3">
      <c r="A5641" t="s">
        <v>790</v>
      </c>
    </row>
    <row r="5642" spans="1:1" x14ac:dyDescent="0.3">
      <c r="A5642">
        <f>-3.16 -3.157 -3.154 -3.151 -3.148 -3.145 -3.142 -3.139 -3.136 -3.133 -3.13</f>
        <v>-34.594999999999999</v>
      </c>
    </row>
    <row r="5643" spans="1:1" x14ac:dyDescent="0.3">
      <c r="A5643" t="s">
        <v>846</v>
      </c>
    </row>
    <row r="5644" spans="1:1" x14ac:dyDescent="0.3">
      <c r="A5644">
        <f>-0.634  -0.636  -0.636  -0.634  -0.633  -0.632  -0.63  -0.628  -0.627  -0.625  -0.623</f>
        <v>-6.9380000000000006</v>
      </c>
    </row>
    <row r="5645" spans="1:1" x14ac:dyDescent="0.3">
      <c r="A5645">
        <f>-1.634  -1.634  -1.634  -1.634  -1.634  -1.634  -1.634  -1.634  -1.634  -1.634  -1.634</f>
        <v>-17.974</v>
      </c>
    </row>
    <row r="5646" spans="1:1" x14ac:dyDescent="0.3">
      <c r="A5646">
        <f>-2.627  -2.627  -2.628  -2.629  -2.629  -2.629  -2.629  -2.63  -2.63  -2.629  -2.629</f>
        <v>-28.916</v>
      </c>
    </row>
    <row r="5647" spans="1:1" x14ac:dyDescent="0.3">
      <c r="A5647">
        <f>-3.128  -3.129  -3.128  -3.128  -3.128  -3.128  -3.125  -3.123  -3.12  -3.116  -3.112</f>
        <v>-34.365000000000002</v>
      </c>
    </row>
    <row r="5648" spans="1:1" x14ac:dyDescent="0.3">
      <c r="A5648">
        <f>-3.16  -3.157  -3.154  -3.151  -3.148  -3.145  -3.142  -3.139  -3.136  -3.133  -3.13</f>
        <v>-34.594999999999999</v>
      </c>
    </row>
    <row r="5650" spans="1:1" x14ac:dyDescent="0.3">
      <c r="A5650" t="s">
        <v>847</v>
      </c>
    </row>
    <row r="5651" spans="1:1" x14ac:dyDescent="0.3">
      <c r="A5651" t="s">
        <v>3504</v>
      </c>
    </row>
    <row r="5652" spans="1:1" x14ac:dyDescent="0.3">
      <c r="A5652" t="s">
        <v>3520</v>
      </c>
    </row>
    <row r="5653" spans="1:1" x14ac:dyDescent="0.3">
      <c r="A5653" t="s">
        <v>3444</v>
      </c>
    </row>
    <row r="5654" spans="1:1" x14ac:dyDescent="0.3">
      <c r="A5654" t="s">
        <v>3445</v>
      </c>
    </row>
    <row r="5655" spans="1:1" x14ac:dyDescent="0.3">
      <c r="A5655" t="s">
        <v>3558</v>
      </c>
    </row>
    <row r="5657" spans="1:1" x14ac:dyDescent="0.3">
      <c r="A5657" t="s">
        <v>848</v>
      </c>
    </row>
    <row r="5658" spans="1:1" x14ac:dyDescent="0.3">
      <c r="A5658" t="s">
        <v>3508</v>
      </c>
    </row>
    <row r="5659" spans="1:1" x14ac:dyDescent="0.3">
      <c r="A5659" t="s">
        <v>3459</v>
      </c>
    </row>
    <row r="5660" spans="1:1" x14ac:dyDescent="0.3">
      <c r="A5660" t="s">
        <v>3416</v>
      </c>
    </row>
    <row r="5661" spans="1:1" x14ac:dyDescent="0.3">
      <c r="A5661" t="s">
        <v>3447</v>
      </c>
    </row>
    <row r="5662" spans="1:1" x14ac:dyDescent="0.3">
      <c r="A5662" t="s">
        <v>3431</v>
      </c>
    </row>
    <row r="5664" spans="1:1" x14ac:dyDescent="0.3">
      <c r="A5664" t="s">
        <v>771</v>
      </c>
    </row>
    <row r="5665" spans="1:1" x14ac:dyDescent="0.3">
      <c r="A5665" t="s">
        <v>3432</v>
      </c>
    </row>
    <row r="5666" spans="1:1" x14ac:dyDescent="0.3">
      <c r="A5666" t="s">
        <v>3432</v>
      </c>
    </row>
    <row r="5667" spans="1:1" x14ac:dyDescent="0.3">
      <c r="A5667" t="s">
        <v>3432</v>
      </c>
    </row>
    <row r="5668" spans="1:1" x14ac:dyDescent="0.3">
      <c r="A5668" t="s">
        <v>3432</v>
      </c>
    </row>
    <row r="5669" spans="1:1" x14ac:dyDescent="0.3">
      <c r="A5669" t="s">
        <v>3432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E53FFC-2ECA-4E13-9C25-1F902F40EB60}">
  <dimension ref="A1:S5615"/>
  <sheetViews>
    <sheetView topLeftCell="A10" workbookViewId="0">
      <selection activeCell="J14" sqref="J14"/>
    </sheetView>
  </sheetViews>
  <sheetFormatPr defaultRowHeight="14" x14ac:dyDescent="0.3"/>
  <sheetData>
    <row r="1" spans="1:19" x14ac:dyDescent="0.3">
      <c r="A1" t="s">
        <v>0</v>
      </c>
      <c r="B1" t="s">
        <v>1</v>
      </c>
    </row>
    <row r="2" spans="1:19" x14ac:dyDescent="0.3">
      <c r="A2">
        <v>0</v>
      </c>
      <c r="B2">
        <v>-0.6</v>
      </c>
      <c r="C2">
        <v>-1.353</v>
      </c>
      <c r="D2">
        <v>-2.6059999999999999</v>
      </c>
      <c r="E2">
        <v>-2.968</v>
      </c>
      <c r="F2">
        <v>-3.24</v>
      </c>
      <c r="G2">
        <v>1.6</v>
      </c>
      <c r="H2">
        <v>-0.01</v>
      </c>
      <c r="I2">
        <v>4</v>
      </c>
      <c r="J2">
        <v>-0.61</v>
      </c>
      <c r="K2">
        <v>-1.61</v>
      </c>
      <c r="L2">
        <v>-2.6059999999999999</v>
      </c>
      <c r="M2">
        <v>-3.1949999999999998</v>
      </c>
      <c r="N2">
        <v>-3.24</v>
      </c>
      <c r="O2">
        <v>0.92600000000000005</v>
      </c>
      <c r="P2">
        <v>0.92600000000000005</v>
      </c>
      <c r="Q2">
        <v>0.92</v>
      </c>
      <c r="R2">
        <v>0.47299999999999998</v>
      </c>
      <c r="S2">
        <v>0.17499999999999999</v>
      </c>
    </row>
    <row r="3" spans="1:19" x14ac:dyDescent="0.3">
      <c r="A3">
        <v>60</v>
      </c>
      <c r="B3">
        <v>-0.6</v>
      </c>
      <c r="C3">
        <v>-1.353</v>
      </c>
      <c r="D3">
        <v>-2.6059999999999999</v>
      </c>
      <c r="E3">
        <v>-2.968</v>
      </c>
      <c r="F3">
        <v>-3.24</v>
      </c>
      <c r="G3">
        <v>1.6</v>
      </c>
      <c r="H3">
        <v>-0.01</v>
      </c>
      <c r="I3">
        <v>4</v>
      </c>
      <c r="J3">
        <v>-0.74399999999999999</v>
      </c>
      <c r="K3">
        <v>-1.7070000000000001</v>
      </c>
      <c r="L3">
        <v>-2.669</v>
      </c>
      <c r="M3">
        <v>-3.1920000000000002</v>
      </c>
      <c r="N3">
        <v>-3.3679999999999999</v>
      </c>
      <c r="O3">
        <v>1.2230000000000001</v>
      </c>
      <c r="P3">
        <v>0.84799999999999998</v>
      </c>
      <c r="Q3">
        <v>0.55100000000000005</v>
      </c>
      <c r="R3">
        <v>0.30199999999999999</v>
      </c>
      <c r="S3">
        <v>0.48599999999999999</v>
      </c>
    </row>
    <row r="4" spans="1:19" x14ac:dyDescent="0.3">
      <c r="A4">
        <v>120</v>
      </c>
      <c r="B4">
        <v>-0.6</v>
      </c>
      <c r="C4">
        <v>-1.353</v>
      </c>
      <c r="D4">
        <v>-2.6059999999999999</v>
      </c>
      <c r="E4">
        <v>-2.968</v>
      </c>
      <c r="F4">
        <v>-3.24</v>
      </c>
      <c r="G4">
        <v>1.6</v>
      </c>
      <c r="H4">
        <v>-0.01</v>
      </c>
      <c r="I4">
        <v>4</v>
      </c>
      <c r="J4">
        <v>-0.66300000000000003</v>
      </c>
      <c r="K4">
        <v>-1.7130000000000001</v>
      </c>
      <c r="L4">
        <v>-2.7839999999999998</v>
      </c>
      <c r="M4">
        <v>-3.2549999999999999</v>
      </c>
      <c r="N4">
        <v>-3.3839999999999999</v>
      </c>
      <c r="O4">
        <v>1.018</v>
      </c>
      <c r="P4">
        <v>1.032</v>
      </c>
      <c r="Q4">
        <v>0.86299999999999999</v>
      </c>
      <c r="R4">
        <v>0.47799999999999998</v>
      </c>
      <c r="S4">
        <v>0.49299999999999999</v>
      </c>
    </row>
    <row r="5" spans="1:19" x14ac:dyDescent="0.3">
      <c r="A5">
        <v>180</v>
      </c>
      <c r="B5">
        <v>-0.6</v>
      </c>
      <c r="C5">
        <v>-1.353</v>
      </c>
      <c r="D5">
        <v>-2.6059999999999999</v>
      </c>
      <c r="E5">
        <v>-2.968</v>
      </c>
      <c r="F5">
        <v>-3.24</v>
      </c>
      <c r="G5">
        <v>1.6</v>
      </c>
      <c r="H5">
        <v>-0.01</v>
      </c>
      <c r="I5">
        <v>4</v>
      </c>
      <c r="J5">
        <v>-0.64200000000000002</v>
      </c>
      <c r="K5">
        <v>-1.6819999999999999</v>
      </c>
      <c r="L5">
        <v>-2.7090000000000001</v>
      </c>
      <c r="M5">
        <v>-3.1890000000000001</v>
      </c>
      <c r="N5">
        <v>-3.4</v>
      </c>
      <c r="O5">
        <v>0.96899999999999997</v>
      </c>
      <c r="P5">
        <v>0.82099999999999995</v>
      </c>
      <c r="Q5">
        <v>0.69</v>
      </c>
      <c r="R5">
        <v>0.24399999999999999</v>
      </c>
      <c r="S5">
        <v>0.5</v>
      </c>
    </row>
    <row r="6" spans="1:19" x14ac:dyDescent="0.3">
      <c r="A6">
        <v>240</v>
      </c>
      <c r="B6">
        <v>-0.6</v>
      </c>
      <c r="C6">
        <v>-1.353</v>
      </c>
      <c r="D6">
        <v>-2.6059999999999999</v>
      </c>
      <c r="E6">
        <v>-2.968</v>
      </c>
      <c r="F6">
        <v>-3.24</v>
      </c>
      <c r="G6">
        <v>1.6</v>
      </c>
      <c r="H6">
        <v>-0.01</v>
      </c>
      <c r="I6">
        <v>4</v>
      </c>
      <c r="J6">
        <v>-0.65200000000000002</v>
      </c>
      <c r="K6">
        <v>-1.722</v>
      </c>
      <c r="L6">
        <v>-2.7679999999999998</v>
      </c>
      <c r="M6">
        <v>-3.202</v>
      </c>
      <c r="N6">
        <v>-3.4169999999999998</v>
      </c>
      <c r="O6">
        <v>0.98299999999999998</v>
      </c>
      <c r="P6">
        <v>0.92600000000000005</v>
      </c>
      <c r="Q6">
        <v>0.93899999999999995</v>
      </c>
      <c r="R6">
        <v>0.27800000000000002</v>
      </c>
      <c r="S6">
        <v>0.50700000000000001</v>
      </c>
    </row>
    <row r="7" spans="1:19" x14ac:dyDescent="0.3">
      <c r="A7">
        <v>300</v>
      </c>
      <c r="B7">
        <v>-0.6</v>
      </c>
      <c r="C7">
        <v>-1.353</v>
      </c>
      <c r="D7">
        <v>-2.6059999999999999</v>
      </c>
      <c r="E7">
        <v>-2.968</v>
      </c>
      <c r="F7">
        <v>-3.24</v>
      </c>
      <c r="G7">
        <v>1.6</v>
      </c>
      <c r="H7">
        <v>-0.01</v>
      </c>
      <c r="I7">
        <v>4</v>
      </c>
      <c r="J7">
        <v>-0.63900000000000001</v>
      </c>
      <c r="K7">
        <v>-1.7070000000000001</v>
      </c>
      <c r="L7">
        <v>-2.738</v>
      </c>
      <c r="M7">
        <v>-3.2429999999999999</v>
      </c>
      <c r="N7">
        <v>-3.4569999999999999</v>
      </c>
      <c r="O7">
        <v>0.95199999999999996</v>
      </c>
      <c r="P7">
        <v>0.86</v>
      </c>
      <c r="Q7">
        <v>0.81100000000000005</v>
      </c>
      <c r="R7">
        <v>0.42399999999999999</v>
      </c>
      <c r="S7">
        <v>0.52600000000000002</v>
      </c>
    </row>
    <row r="8" spans="1:19" x14ac:dyDescent="0.3">
      <c r="A8">
        <v>360</v>
      </c>
      <c r="B8">
        <v>-0.6</v>
      </c>
      <c r="C8">
        <v>-1.353</v>
      </c>
      <c r="D8">
        <v>-2.6059999999999999</v>
      </c>
      <c r="E8">
        <v>-2.968</v>
      </c>
      <c r="F8">
        <v>-3.24</v>
      </c>
      <c r="G8">
        <v>1.6</v>
      </c>
      <c r="H8">
        <v>-0.01</v>
      </c>
      <c r="I8">
        <v>4</v>
      </c>
      <c r="J8">
        <v>-0.63800000000000001</v>
      </c>
      <c r="K8">
        <v>-1.706</v>
      </c>
      <c r="L8">
        <v>-2.7269999999999999</v>
      </c>
      <c r="M8">
        <v>-3.2890000000000001</v>
      </c>
      <c r="N8">
        <v>-3.4860000000000002</v>
      </c>
      <c r="O8">
        <v>0.94399999999999995</v>
      </c>
      <c r="P8">
        <v>0.879</v>
      </c>
      <c r="Q8">
        <v>0.83699999999999997</v>
      </c>
      <c r="R8">
        <v>0.56100000000000005</v>
      </c>
      <c r="S8">
        <v>0.54</v>
      </c>
    </row>
    <row r="9" spans="1:19" x14ac:dyDescent="0.3">
      <c r="A9">
        <v>420</v>
      </c>
      <c r="B9">
        <v>-0.6</v>
      </c>
      <c r="C9">
        <v>-1.353</v>
      </c>
      <c r="D9">
        <v>-2.6059999999999999</v>
      </c>
      <c r="E9">
        <v>-2.968</v>
      </c>
      <c r="F9">
        <v>-3.24</v>
      </c>
      <c r="G9">
        <v>1.6</v>
      </c>
      <c r="H9">
        <v>-0.01</v>
      </c>
      <c r="I9">
        <v>4</v>
      </c>
      <c r="J9">
        <v>-0.64200000000000002</v>
      </c>
      <c r="K9">
        <v>-1.7070000000000001</v>
      </c>
      <c r="L9">
        <v>-2.7309999999999999</v>
      </c>
      <c r="M9">
        <v>-3.3130000000000002</v>
      </c>
      <c r="N9">
        <v>-3.516</v>
      </c>
      <c r="O9">
        <v>0.94499999999999995</v>
      </c>
      <c r="P9">
        <v>0.90800000000000003</v>
      </c>
      <c r="Q9">
        <v>0.88200000000000001</v>
      </c>
      <c r="R9">
        <v>0.60299999999999998</v>
      </c>
      <c r="S9">
        <v>0.55500000000000005</v>
      </c>
    </row>
    <row r="10" spans="1:19" x14ac:dyDescent="0.3">
      <c r="A10">
        <v>480</v>
      </c>
      <c r="B10">
        <v>-0.6</v>
      </c>
      <c r="C10">
        <v>-1.353</v>
      </c>
      <c r="D10">
        <v>-2.6059999999999999</v>
      </c>
      <c r="E10">
        <v>-2.968</v>
      </c>
      <c r="F10">
        <v>-3.24</v>
      </c>
      <c r="G10">
        <v>1.6</v>
      </c>
      <c r="H10">
        <v>-0.01</v>
      </c>
      <c r="I10">
        <v>4</v>
      </c>
      <c r="J10">
        <v>-0.63900000000000001</v>
      </c>
      <c r="K10">
        <v>-1.702</v>
      </c>
      <c r="L10">
        <v>-2.7349999999999999</v>
      </c>
      <c r="M10">
        <v>-3.3330000000000002</v>
      </c>
      <c r="N10">
        <v>-3.5459999999999998</v>
      </c>
      <c r="O10">
        <v>0.93200000000000005</v>
      </c>
      <c r="P10">
        <v>0.90300000000000002</v>
      </c>
      <c r="Q10">
        <v>0.91200000000000003</v>
      </c>
      <c r="R10">
        <v>0.61</v>
      </c>
      <c r="S10">
        <v>0.57099999999999995</v>
      </c>
    </row>
    <row r="11" spans="1:19" x14ac:dyDescent="0.3">
      <c r="A11">
        <v>540</v>
      </c>
      <c r="B11">
        <v>-0.6</v>
      </c>
      <c r="C11">
        <v>-1.353</v>
      </c>
      <c r="D11">
        <v>-2.6059999999999999</v>
      </c>
      <c r="E11">
        <v>-2.968</v>
      </c>
      <c r="F11">
        <v>-3.24</v>
      </c>
      <c r="G11">
        <v>1.6</v>
      </c>
      <c r="H11">
        <v>-0.01</v>
      </c>
      <c r="I11">
        <v>4</v>
      </c>
      <c r="J11">
        <v>-0.64</v>
      </c>
      <c r="K11">
        <v>-1.694</v>
      </c>
      <c r="L11">
        <v>-2.73</v>
      </c>
      <c r="M11">
        <v>-3.351</v>
      </c>
      <c r="N11">
        <v>-3.58</v>
      </c>
      <c r="O11">
        <v>0.92800000000000005</v>
      </c>
      <c r="P11">
        <v>0.90500000000000003</v>
      </c>
      <c r="Q11">
        <v>0.89200000000000002</v>
      </c>
      <c r="R11">
        <v>0.61399999999999999</v>
      </c>
      <c r="S11">
        <v>0.58899999999999997</v>
      </c>
    </row>
    <row r="12" spans="1:19" x14ac:dyDescent="0.3">
      <c r="A12">
        <v>600</v>
      </c>
      <c r="B12">
        <v>-0.6</v>
      </c>
      <c r="C12">
        <v>-1.353</v>
      </c>
      <c r="D12">
        <v>-2.6059999999999999</v>
      </c>
      <c r="E12">
        <v>-2.968</v>
      </c>
      <c r="F12">
        <v>-3.24</v>
      </c>
      <c r="G12">
        <v>1.6</v>
      </c>
      <c r="H12">
        <v>-0.01</v>
      </c>
      <c r="I12">
        <v>4</v>
      </c>
      <c r="J12">
        <v>-0.64200000000000002</v>
      </c>
      <c r="K12">
        <v>-1.69</v>
      </c>
      <c r="L12">
        <v>-2.7229999999999999</v>
      </c>
      <c r="M12">
        <v>-3.3690000000000002</v>
      </c>
      <c r="N12">
        <v>-3.6150000000000002</v>
      </c>
      <c r="O12">
        <v>0.92500000000000004</v>
      </c>
      <c r="P12">
        <v>0.91</v>
      </c>
      <c r="Q12">
        <v>0.873</v>
      </c>
      <c r="R12">
        <v>0.626</v>
      </c>
      <c r="S12">
        <v>0.60899999999999999</v>
      </c>
    </row>
    <row r="14" spans="1:19" x14ac:dyDescent="0.3">
      <c r="A14" t="s">
        <v>0</v>
      </c>
      <c r="B14" t="s">
        <v>2</v>
      </c>
    </row>
    <row r="15" spans="1:19" x14ac:dyDescent="0.3">
      <c r="A15">
        <v>0</v>
      </c>
      <c r="B15">
        <v>-0.60599999999999998</v>
      </c>
      <c r="C15">
        <v>-1.3540000000000001</v>
      </c>
      <c r="D15">
        <v>-2.6059999999999999</v>
      </c>
      <c r="E15">
        <v>-2.96</v>
      </c>
      <c r="F15">
        <v>-3.23</v>
      </c>
      <c r="G15">
        <v>1.6</v>
      </c>
      <c r="H15">
        <v>-0.01</v>
      </c>
      <c r="I15">
        <v>4</v>
      </c>
      <c r="J15">
        <v>-0.61</v>
      </c>
      <c r="K15">
        <v>-1.61</v>
      </c>
      <c r="L15">
        <v>-2.6059999999999999</v>
      </c>
      <c r="M15">
        <v>-3.1859999999999999</v>
      </c>
      <c r="N15">
        <v>-3.23</v>
      </c>
      <c r="O15">
        <v>0.92600000000000005</v>
      </c>
      <c r="P15">
        <v>0.92600000000000005</v>
      </c>
      <c r="Q15">
        <v>0.91900000000000004</v>
      </c>
      <c r="R15">
        <v>0.46700000000000003</v>
      </c>
      <c r="S15">
        <v>0.17299999999999999</v>
      </c>
    </row>
    <row r="16" spans="1:19" x14ac:dyDescent="0.3">
      <c r="A16">
        <v>60</v>
      </c>
      <c r="B16">
        <v>-0.60599999999999998</v>
      </c>
      <c r="C16">
        <v>-1.3540000000000001</v>
      </c>
      <c r="D16">
        <v>-2.6059999999999999</v>
      </c>
      <c r="E16">
        <v>-2.96</v>
      </c>
      <c r="F16">
        <v>-3.23</v>
      </c>
      <c r="G16">
        <v>1.6</v>
      </c>
      <c r="H16">
        <v>-0.01</v>
      </c>
      <c r="I16">
        <v>4</v>
      </c>
      <c r="J16">
        <v>-0.74299999999999999</v>
      </c>
      <c r="K16">
        <v>-1.712</v>
      </c>
      <c r="L16">
        <v>-2.6659999999999999</v>
      </c>
      <c r="M16">
        <v>-3.1869999999999998</v>
      </c>
      <c r="N16">
        <v>-3.3570000000000002</v>
      </c>
      <c r="O16">
        <v>1.2190000000000001</v>
      </c>
      <c r="P16">
        <v>0.83</v>
      </c>
      <c r="Q16">
        <v>0.56399999999999995</v>
      </c>
      <c r="R16">
        <v>0.30099999999999999</v>
      </c>
      <c r="S16">
        <v>0.48199999999999998</v>
      </c>
    </row>
    <row r="17" spans="1:19" x14ac:dyDescent="0.3">
      <c r="A17">
        <v>120</v>
      </c>
      <c r="B17">
        <v>-0.60599999999999998</v>
      </c>
      <c r="C17">
        <v>-1.3540000000000001</v>
      </c>
      <c r="D17">
        <v>-2.6059999999999999</v>
      </c>
      <c r="E17">
        <v>-2.96</v>
      </c>
      <c r="F17">
        <v>-3.23</v>
      </c>
      <c r="G17">
        <v>1.6</v>
      </c>
      <c r="H17">
        <v>-0.01</v>
      </c>
      <c r="I17">
        <v>4</v>
      </c>
      <c r="J17">
        <v>-0.65900000000000003</v>
      </c>
      <c r="K17">
        <v>-1.7350000000000001</v>
      </c>
      <c r="L17">
        <v>-2.7770000000000001</v>
      </c>
      <c r="M17">
        <v>-3.2480000000000002</v>
      </c>
      <c r="N17">
        <v>-3.3730000000000002</v>
      </c>
      <c r="O17">
        <v>1.01</v>
      </c>
      <c r="P17">
        <v>0.98299999999999998</v>
      </c>
      <c r="Q17">
        <v>0.88600000000000001</v>
      </c>
      <c r="R17">
        <v>0.48399999999999999</v>
      </c>
      <c r="S17">
        <v>0.48799999999999999</v>
      </c>
    </row>
    <row r="18" spans="1:19" x14ac:dyDescent="0.3">
      <c r="A18">
        <v>180</v>
      </c>
      <c r="B18">
        <v>-0.60599999999999998</v>
      </c>
      <c r="C18">
        <v>-1.3540000000000001</v>
      </c>
      <c r="D18">
        <v>-2.6059999999999999</v>
      </c>
      <c r="E18">
        <v>-2.96</v>
      </c>
      <c r="F18">
        <v>-3.23</v>
      </c>
      <c r="G18">
        <v>1.6</v>
      </c>
      <c r="H18">
        <v>-0.01</v>
      </c>
      <c r="I18">
        <v>4</v>
      </c>
      <c r="J18">
        <v>-0.64100000000000001</v>
      </c>
      <c r="K18">
        <v>-1.7030000000000001</v>
      </c>
      <c r="L18">
        <v>-2.71</v>
      </c>
      <c r="M18">
        <v>-3.18</v>
      </c>
      <c r="N18">
        <v>-3.39</v>
      </c>
      <c r="O18">
        <v>0.96799999999999997</v>
      </c>
      <c r="P18">
        <v>0.79600000000000004</v>
      </c>
      <c r="Q18">
        <v>0.68</v>
      </c>
      <c r="R18">
        <v>0.24</v>
      </c>
      <c r="S18">
        <v>0.496</v>
      </c>
    </row>
    <row r="19" spans="1:19" x14ac:dyDescent="0.3">
      <c r="A19">
        <v>240</v>
      </c>
      <c r="B19">
        <v>-0.60599999999999998</v>
      </c>
      <c r="C19">
        <v>-1.3540000000000001</v>
      </c>
      <c r="D19">
        <v>-2.6059999999999999</v>
      </c>
      <c r="E19">
        <v>-2.96</v>
      </c>
      <c r="F19">
        <v>-3.23</v>
      </c>
      <c r="G19">
        <v>1.6</v>
      </c>
      <c r="H19">
        <v>-0.01</v>
      </c>
      <c r="I19">
        <v>4</v>
      </c>
      <c r="J19">
        <v>-0.65300000000000002</v>
      </c>
      <c r="K19">
        <v>-1.744</v>
      </c>
      <c r="L19">
        <v>-2.7650000000000001</v>
      </c>
      <c r="M19">
        <v>-3.1949999999999998</v>
      </c>
      <c r="N19">
        <v>-3.407</v>
      </c>
      <c r="O19">
        <v>0.98399999999999999</v>
      </c>
      <c r="P19">
        <v>0.91300000000000003</v>
      </c>
      <c r="Q19">
        <v>0.94399999999999995</v>
      </c>
      <c r="R19">
        <v>0.26800000000000002</v>
      </c>
      <c r="S19">
        <v>0.503</v>
      </c>
    </row>
    <row r="20" spans="1:19" x14ac:dyDescent="0.3">
      <c r="A20">
        <v>300</v>
      </c>
      <c r="B20">
        <v>-0.60599999999999998</v>
      </c>
      <c r="C20">
        <v>-1.3540000000000001</v>
      </c>
      <c r="D20">
        <v>-2.6059999999999999</v>
      </c>
      <c r="E20">
        <v>-2.96</v>
      </c>
      <c r="F20">
        <v>-3.23</v>
      </c>
      <c r="G20">
        <v>1.6</v>
      </c>
      <c r="H20">
        <v>-0.01</v>
      </c>
      <c r="I20">
        <v>4</v>
      </c>
      <c r="J20">
        <v>-0.63900000000000001</v>
      </c>
      <c r="K20">
        <v>-1.728</v>
      </c>
      <c r="L20">
        <v>-2.7349999999999999</v>
      </c>
      <c r="M20">
        <v>-3.2360000000000002</v>
      </c>
      <c r="N20">
        <v>-3.4470000000000001</v>
      </c>
      <c r="O20">
        <v>0.95199999999999996</v>
      </c>
      <c r="P20">
        <v>0.84799999999999998</v>
      </c>
      <c r="Q20">
        <v>0.81100000000000005</v>
      </c>
      <c r="R20">
        <v>0.42199999999999999</v>
      </c>
      <c r="S20">
        <v>0.52100000000000002</v>
      </c>
    </row>
    <row r="21" spans="1:19" x14ac:dyDescent="0.3">
      <c r="A21">
        <v>360</v>
      </c>
      <c r="B21">
        <v>-0.60599999999999998</v>
      </c>
      <c r="C21">
        <v>-1.3540000000000001</v>
      </c>
      <c r="D21">
        <v>-2.6059999999999999</v>
      </c>
      <c r="E21">
        <v>-2.96</v>
      </c>
      <c r="F21">
        <v>-3.23</v>
      </c>
      <c r="G21">
        <v>1.6</v>
      </c>
      <c r="H21">
        <v>-0.01</v>
      </c>
      <c r="I21">
        <v>4</v>
      </c>
      <c r="J21">
        <v>-0.63900000000000001</v>
      </c>
      <c r="K21">
        <v>-1.7250000000000001</v>
      </c>
      <c r="L21">
        <v>-2.7250000000000001</v>
      </c>
      <c r="M21">
        <v>-3.2789999999999999</v>
      </c>
      <c r="N21">
        <v>-3.4740000000000002</v>
      </c>
      <c r="O21">
        <v>0.94499999999999995</v>
      </c>
      <c r="P21">
        <v>0.873</v>
      </c>
      <c r="Q21">
        <v>0.83099999999999996</v>
      </c>
      <c r="R21">
        <v>0.55600000000000005</v>
      </c>
      <c r="S21">
        <v>0.53400000000000003</v>
      </c>
    </row>
    <row r="22" spans="1:19" x14ac:dyDescent="0.3">
      <c r="A22">
        <v>420</v>
      </c>
      <c r="B22">
        <v>-0.60599999999999998</v>
      </c>
      <c r="C22">
        <v>-1.3540000000000001</v>
      </c>
      <c r="D22">
        <v>-2.6059999999999999</v>
      </c>
      <c r="E22">
        <v>-2.96</v>
      </c>
      <c r="F22">
        <v>-3.23</v>
      </c>
      <c r="G22">
        <v>1.6</v>
      </c>
      <c r="H22">
        <v>-0.01</v>
      </c>
      <c r="I22">
        <v>4</v>
      </c>
      <c r="J22">
        <v>-0.64400000000000002</v>
      </c>
      <c r="K22">
        <v>-1.726</v>
      </c>
      <c r="L22">
        <v>-2.7320000000000002</v>
      </c>
      <c r="M22">
        <v>-3.3050000000000002</v>
      </c>
      <c r="N22">
        <v>-3.504</v>
      </c>
      <c r="O22">
        <v>0.94799999999999995</v>
      </c>
      <c r="P22">
        <v>0.90800000000000003</v>
      </c>
      <c r="Q22">
        <v>0.877</v>
      </c>
      <c r="R22">
        <v>0.6</v>
      </c>
      <c r="S22">
        <v>0.54900000000000004</v>
      </c>
    </row>
    <row r="23" spans="1:19" x14ac:dyDescent="0.3">
      <c r="A23">
        <v>480</v>
      </c>
      <c r="B23">
        <v>-0.60599999999999998</v>
      </c>
      <c r="C23">
        <v>-1.3540000000000001</v>
      </c>
      <c r="D23">
        <v>-2.6059999999999999</v>
      </c>
      <c r="E23">
        <v>-2.96</v>
      </c>
      <c r="F23">
        <v>-3.23</v>
      </c>
      <c r="G23">
        <v>1.6</v>
      </c>
      <c r="H23">
        <v>-0.01</v>
      </c>
      <c r="I23">
        <v>4</v>
      </c>
      <c r="J23">
        <v>-0.63900000000000001</v>
      </c>
      <c r="K23">
        <v>-1.718</v>
      </c>
      <c r="L23">
        <v>-2.738</v>
      </c>
      <c r="M23">
        <v>-3.3239999999999998</v>
      </c>
      <c r="N23">
        <v>-3.5350000000000001</v>
      </c>
      <c r="O23">
        <v>0.93400000000000005</v>
      </c>
      <c r="P23">
        <v>0.90300000000000002</v>
      </c>
      <c r="Q23">
        <v>0.90400000000000003</v>
      </c>
      <c r="R23">
        <v>0.60599999999999998</v>
      </c>
      <c r="S23">
        <v>0.56499999999999995</v>
      </c>
    </row>
    <row r="24" spans="1:19" x14ac:dyDescent="0.3">
      <c r="A24">
        <v>540</v>
      </c>
      <c r="B24">
        <v>-0.60599999999999998</v>
      </c>
      <c r="C24">
        <v>-1.3540000000000001</v>
      </c>
      <c r="D24">
        <v>-2.6059999999999999</v>
      </c>
      <c r="E24">
        <v>-2.96</v>
      </c>
      <c r="F24">
        <v>-3.23</v>
      </c>
      <c r="G24">
        <v>1.6</v>
      </c>
      <c r="H24">
        <v>-0.01</v>
      </c>
      <c r="I24">
        <v>4</v>
      </c>
      <c r="J24">
        <v>-0.64</v>
      </c>
      <c r="K24">
        <v>-1.71</v>
      </c>
      <c r="L24">
        <v>-2.7349999999999999</v>
      </c>
      <c r="M24">
        <v>-3.343</v>
      </c>
      <c r="N24">
        <v>-3.5670000000000002</v>
      </c>
      <c r="O24">
        <v>0.92900000000000005</v>
      </c>
      <c r="P24">
        <v>0.90700000000000003</v>
      </c>
      <c r="Q24">
        <v>0.88400000000000001</v>
      </c>
      <c r="R24">
        <v>0.61599999999999999</v>
      </c>
      <c r="S24">
        <v>0.58199999999999996</v>
      </c>
    </row>
    <row r="25" spans="1:19" x14ac:dyDescent="0.3">
      <c r="A25">
        <v>600</v>
      </c>
      <c r="B25">
        <v>-0.60599999999999998</v>
      </c>
      <c r="C25">
        <v>-1.3540000000000001</v>
      </c>
      <c r="D25">
        <v>-2.6059999999999999</v>
      </c>
      <c r="E25">
        <v>-2.96</v>
      </c>
      <c r="F25">
        <v>-3.23</v>
      </c>
      <c r="G25">
        <v>1.6</v>
      </c>
      <c r="H25">
        <v>-0.01</v>
      </c>
      <c r="I25">
        <v>4</v>
      </c>
      <c r="J25">
        <v>-0.64200000000000002</v>
      </c>
      <c r="K25">
        <v>-1.704</v>
      </c>
      <c r="L25">
        <v>-2.7290000000000001</v>
      </c>
      <c r="M25">
        <v>-3.3610000000000002</v>
      </c>
      <c r="N25">
        <v>-3.6</v>
      </c>
      <c r="O25">
        <v>0.92500000000000004</v>
      </c>
      <c r="P25">
        <v>0.91300000000000003</v>
      </c>
      <c r="Q25">
        <v>0.86099999999999999</v>
      </c>
      <c r="R25">
        <v>0.624</v>
      </c>
      <c r="S25">
        <v>0.60099999999999998</v>
      </c>
    </row>
    <row r="27" spans="1:19" x14ac:dyDescent="0.3">
      <c r="A27" t="s">
        <v>0</v>
      </c>
      <c r="B27" t="s">
        <v>3</v>
      </c>
    </row>
    <row r="28" spans="1:19" x14ac:dyDescent="0.3">
      <c r="A28">
        <v>0</v>
      </c>
      <c r="B28">
        <v>-0.61</v>
      </c>
      <c r="C28">
        <v>-1.383</v>
      </c>
      <c r="D28">
        <v>-2.605</v>
      </c>
      <c r="E28">
        <v>-2.952</v>
      </c>
      <c r="F28">
        <v>-3.22</v>
      </c>
      <c r="G28">
        <v>1.6</v>
      </c>
      <c r="H28">
        <v>-0.01</v>
      </c>
      <c r="I28">
        <v>4</v>
      </c>
      <c r="J28">
        <v>-0.61</v>
      </c>
      <c r="K28">
        <v>-1.61</v>
      </c>
      <c r="L28">
        <v>-2.605</v>
      </c>
      <c r="M28">
        <v>-3.1779999999999999</v>
      </c>
      <c r="N28">
        <v>-3.22</v>
      </c>
      <c r="O28">
        <v>0.92600000000000005</v>
      </c>
      <c r="P28">
        <v>0.92600000000000005</v>
      </c>
      <c r="Q28">
        <v>0.91900000000000004</v>
      </c>
      <c r="R28">
        <v>0.46200000000000002</v>
      </c>
      <c r="S28">
        <v>0.17199999999999999</v>
      </c>
    </row>
    <row r="29" spans="1:19" x14ac:dyDescent="0.3">
      <c r="A29">
        <v>60</v>
      </c>
      <c r="B29">
        <v>-0.61</v>
      </c>
      <c r="C29">
        <v>-1.383</v>
      </c>
      <c r="D29">
        <v>-2.605</v>
      </c>
      <c r="E29">
        <v>-2.952</v>
      </c>
      <c r="F29">
        <v>-3.22</v>
      </c>
      <c r="G29">
        <v>1.6</v>
      </c>
      <c r="H29">
        <v>-0.01</v>
      </c>
      <c r="I29">
        <v>4</v>
      </c>
      <c r="J29">
        <v>-0.73099999999999998</v>
      </c>
      <c r="K29">
        <v>-1.7709999999999999</v>
      </c>
      <c r="L29">
        <v>-2.67</v>
      </c>
      <c r="M29">
        <v>-3.18</v>
      </c>
      <c r="N29">
        <v>-3.3460000000000001</v>
      </c>
      <c r="O29">
        <v>1.1859999999999999</v>
      </c>
      <c r="P29">
        <v>0.84299999999999997</v>
      </c>
      <c r="Q29">
        <v>0.53600000000000003</v>
      </c>
      <c r="R29">
        <v>0.28899999999999998</v>
      </c>
      <c r="S29">
        <v>0.47699999999999998</v>
      </c>
    </row>
    <row r="30" spans="1:19" x14ac:dyDescent="0.3">
      <c r="A30">
        <v>120</v>
      </c>
      <c r="B30">
        <v>-0.61</v>
      </c>
      <c r="C30">
        <v>-1.383</v>
      </c>
      <c r="D30">
        <v>-2.605</v>
      </c>
      <c r="E30">
        <v>-2.952</v>
      </c>
      <c r="F30">
        <v>-3.22</v>
      </c>
      <c r="G30">
        <v>1.6</v>
      </c>
      <c r="H30">
        <v>-0.01</v>
      </c>
      <c r="I30">
        <v>4</v>
      </c>
      <c r="J30">
        <v>-0.65700000000000003</v>
      </c>
      <c r="K30">
        <v>-1.7749999999999999</v>
      </c>
      <c r="L30">
        <v>-2.7730000000000001</v>
      </c>
      <c r="M30">
        <v>-3.2389999999999999</v>
      </c>
      <c r="N30">
        <v>-3.363</v>
      </c>
      <c r="O30">
        <v>1.0069999999999999</v>
      </c>
      <c r="P30">
        <v>0.98699999999999999</v>
      </c>
      <c r="Q30">
        <v>0.89300000000000002</v>
      </c>
      <c r="R30">
        <v>0.48699999999999999</v>
      </c>
      <c r="S30">
        <v>0.48399999999999999</v>
      </c>
    </row>
    <row r="31" spans="1:19" x14ac:dyDescent="0.3">
      <c r="A31">
        <v>180</v>
      </c>
      <c r="B31">
        <v>-0.61</v>
      </c>
      <c r="C31">
        <v>-1.383</v>
      </c>
      <c r="D31">
        <v>-2.605</v>
      </c>
      <c r="E31">
        <v>-2.952</v>
      </c>
      <c r="F31">
        <v>-3.22</v>
      </c>
      <c r="G31">
        <v>1.6</v>
      </c>
      <c r="H31">
        <v>-0.01</v>
      </c>
      <c r="I31">
        <v>4</v>
      </c>
      <c r="J31">
        <v>-0.64400000000000002</v>
      </c>
      <c r="K31">
        <v>-1.7330000000000001</v>
      </c>
      <c r="L31">
        <v>-2.7040000000000002</v>
      </c>
      <c r="M31">
        <v>-3.1720000000000002</v>
      </c>
      <c r="N31">
        <v>-3.3769999999999998</v>
      </c>
      <c r="O31">
        <v>0.97399999999999998</v>
      </c>
      <c r="P31">
        <v>0.79</v>
      </c>
      <c r="Q31">
        <v>0.69399999999999995</v>
      </c>
      <c r="R31">
        <v>0.23300000000000001</v>
      </c>
      <c r="S31">
        <v>0.49</v>
      </c>
    </row>
    <row r="32" spans="1:19" x14ac:dyDescent="0.3">
      <c r="A32">
        <v>240</v>
      </c>
      <c r="B32">
        <v>-0.61</v>
      </c>
      <c r="C32">
        <v>-1.383</v>
      </c>
      <c r="D32">
        <v>-2.605</v>
      </c>
      <c r="E32">
        <v>-2.952</v>
      </c>
      <c r="F32">
        <v>-3.22</v>
      </c>
      <c r="G32">
        <v>1.6</v>
      </c>
      <c r="H32">
        <v>-0.01</v>
      </c>
      <c r="I32">
        <v>4</v>
      </c>
      <c r="J32">
        <v>-0.65300000000000002</v>
      </c>
      <c r="K32">
        <v>-1.7729999999999999</v>
      </c>
      <c r="L32">
        <v>-2.7610000000000001</v>
      </c>
      <c r="M32">
        <v>-3.1840000000000002</v>
      </c>
      <c r="N32">
        <v>-3.395</v>
      </c>
      <c r="O32">
        <v>0.98399999999999999</v>
      </c>
      <c r="P32">
        <v>0.92200000000000004</v>
      </c>
      <c r="Q32">
        <v>0.93799999999999994</v>
      </c>
      <c r="R32">
        <v>0.26500000000000001</v>
      </c>
      <c r="S32">
        <v>0.498</v>
      </c>
    </row>
    <row r="33" spans="1:19" x14ac:dyDescent="0.3">
      <c r="A33">
        <v>300</v>
      </c>
      <c r="B33">
        <v>-0.61</v>
      </c>
      <c r="C33">
        <v>-1.383</v>
      </c>
      <c r="D33">
        <v>-2.605</v>
      </c>
      <c r="E33">
        <v>-2.952</v>
      </c>
      <c r="F33">
        <v>-3.22</v>
      </c>
      <c r="G33">
        <v>1.6</v>
      </c>
      <c r="H33">
        <v>-0.01</v>
      </c>
      <c r="I33">
        <v>4</v>
      </c>
      <c r="J33">
        <v>-0.63900000000000001</v>
      </c>
      <c r="K33">
        <v>-1.75</v>
      </c>
      <c r="L33">
        <v>-2.7360000000000002</v>
      </c>
      <c r="M33">
        <v>-3.2280000000000002</v>
      </c>
      <c r="N33">
        <v>-3.4340000000000002</v>
      </c>
      <c r="O33">
        <v>0.95099999999999996</v>
      </c>
      <c r="P33">
        <v>0.85199999999999998</v>
      </c>
      <c r="Q33">
        <v>0.79800000000000004</v>
      </c>
      <c r="R33">
        <v>0.41499999999999998</v>
      </c>
      <c r="S33">
        <v>0.51500000000000001</v>
      </c>
    </row>
    <row r="34" spans="1:19" x14ac:dyDescent="0.3">
      <c r="A34">
        <v>360</v>
      </c>
      <c r="B34">
        <v>-0.61</v>
      </c>
      <c r="C34">
        <v>-1.383</v>
      </c>
      <c r="D34">
        <v>-2.605</v>
      </c>
      <c r="E34">
        <v>-2.952</v>
      </c>
      <c r="F34">
        <v>-3.22</v>
      </c>
      <c r="G34">
        <v>1.6</v>
      </c>
      <c r="H34">
        <v>-0.01</v>
      </c>
      <c r="I34">
        <v>4</v>
      </c>
      <c r="J34">
        <v>-0.63900000000000001</v>
      </c>
      <c r="K34">
        <v>-1.746</v>
      </c>
      <c r="L34">
        <v>-2.7290000000000001</v>
      </c>
      <c r="M34">
        <v>-3.2709999999999999</v>
      </c>
      <c r="N34">
        <v>-3.4609999999999999</v>
      </c>
      <c r="O34">
        <v>0.94399999999999995</v>
      </c>
      <c r="P34">
        <v>0.879</v>
      </c>
      <c r="Q34">
        <v>0.81</v>
      </c>
      <c r="R34">
        <v>0.54800000000000004</v>
      </c>
      <c r="S34">
        <v>0.52800000000000002</v>
      </c>
    </row>
    <row r="35" spans="1:19" x14ac:dyDescent="0.3">
      <c r="A35">
        <v>420</v>
      </c>
      <c r="B35">
        <v>-0.61</v>
      </c>
      <c r="C35">
        <v>-1.383</v>
      </c>
      <c r="D35">
        <v>-2.605</v>
      </c>
      <c r="E35">
        <v>-2.952</v>
      </c>
      <c r="F35">
        <v>-3.22</v>
      </c>
      <c r="G35">
        <v>1.6</v>
      </c>
      <c r="H35">
        <v>-0.01</v>
      </c>
      <c r="I35">
        <v>4</v>
      </c>
      <c r="J35">
        <v>-0.64300000000000002</v>
      </c>
      <c r="K35">
        <v>-1.744</v>
      </c>
      <c r="L35">
        <v>-2.74</v>
      </c>
      <c r="M35">
        <v>-3.2970000000000002</v>
      </c>
      <c r="N35">
        <v>-3.4910000000000001</v>
      </c>
      <c r="O35">
        <v>0.94699999999999995</v>
      </c>
      <c r="P35">
        <v>0.91600000000000004</v>
      </c>
      <c r="Q35">
        <v>0.86099999999999999</v>
      </c>
      <c r="R35">
        <v>0.59599999999999997</v>
      </c>
      <c r="S35">
        <v>0.54200000000000004</v>
      </c>
    </row>
    <row r="36" spans="1:19" x14ac:dyDescent="0.3">
      <c r="A36">
        <v>480</v>
      </c>
      <c r="B36">
        <v>-0.61</v>
      </c>
      <c r="C36">
        <v>-1.383</v>
      </c>
      <c r="D36">
        <v>-2.605</v>
      </c>
      <c r="E36">
        <v>-2.952</v>
      </c>
      <c r="F36">
        <v>-3.22</v>
      </c>
      <c r="G36">
        <v>1.6</v>
      </c>
      <c r="H36">
        <v>-0.01</v>
      </c>
      <c r="I36">
        <v>4</v>
      </c>
      <c r="J36">
        <v>-0.64</v>
      </c>
      <c r="K36">
        <v>-1.734</v>
      </c>
      <c r="L36">
        <v>-2.7490000000000001</v>
      </c>
      <c r="M36">
        <v>-3.3149999999999999</v>
      </c>
      <c r="N36">
        <v>-3.52</v>
      </c>
      <c r="O36">
        <v>0.93400000000000005</v>
      </c>
      <c r="P36">
        <v>0.91100000000000003</v>
      </c>
      <c r="Q36">
        <v>0.88800000000000001</v>
      </c>
      <c r="R36">
        <v>0.60499999999999998</v>
      </c>
      <c r="S36">
        <v>0.55700000000000005</v>
      </c>
    </row>
    <row r="37" spans="1:19" x14ac:dyDescent="0.3">
      <c r="A37">
        <v>540</v>
      </c>
      <c r="B37">
        <v>-0.61</v>
      </c>
      <c r="C37">
        <v>-1.383</v>
      </c>
      <c r="D37">
        <v>-2.605</v>
      </c>
      <c r="E37">
        <v>-2.952</v>
      </c>
      <c r="F37">
        <v>-3.22</v>
      </c>
      <c r="G37">
        <v>1.6</v>
      </c>
      <c r="H37">
        <v>-0.01</v>
      </c>
      <c r="I37">
        <v>4</v>
      </c>
      <c r="J37">
        <v>-0.64</v>
      </c>
      <c r="K37">
        <v>-1.724</v>
      </c>
      <c r="L37">
        <v>-2.7469999999999999</v>
      </c>
      <c r="M37">
        <v>-3.3340000000000001</v>
      </c>
      <c r="N37">
        <v>-3.552</v>
      </c>
      <c r="O37">
        <v>0.92900000000000005</v>
      </c>
      <c r="P37">
        <v>0.91400000000000003</v>
      </c>
      <c r="Q37">
        <v>0.86399999999999999</v>
      </c>
      <c r="R37">
        <v>0.61399999999999999</v>
      </c>
      <c r="S37">
        <v>0.57399999999999995</v>
      </c>
    </row>
    <row r="38" spans="1:19" x14ac:dyDescent="0.3">
      <c r="A38">
        <v>600</v>
      </c>
      <c r="B38">
        <v>-0.61</v>
      </c>
      <c r="C38">
        <v>-1.383</v>
      </c>
      <c r="D38">
        <v>-2.605</v>
      </c>
      <c r="E38">
        <v>-2.952</v>
      </c>
      <c r="F38">
        <v>-3.22</v>
      </c>
      <c r="G38">
        <v>1.6</v>
      </c>
      <c r="H38">
        <v>-0.01</v>
      </c>
      <c r="I38">
        <v>4</v>
      </c>
      <c r="J38">
        <v>-0.64200000000000002</v>
      </c>
      <c r="K38">
        <v>-1.716</v>
      </c>
      <c r="L38">
        <v>-2.742</v>
      </c>
      <c r="M38">
        <v>-3.3519999999999999</v>
      </c>
      <c r="N38">
        <v>-3.585</v>
      </c>
      <c r="O38">
        <v>0.92500000000000004</v>
      </c>
      <c r="P38">
        <v>0.92100000000000004</v>
      </c>
      <c r="Q38">
        <v>0.84199999999999997</v>
      </c>
      <c r="R38">
        <v>0.621</v>
      </c>
      <c r="S38">
        <v>0.59199999999999997</v>
      </c>
    </row>
    <row r="40" spans="1:19" x14ac:dyDescent="0.3">
      <c r="A40" t="s">
        <v>0</v>
      </c>
      <c r="B40" t="s">
        <v>4</v>
      </c>
    </row>
    <row r="41" spans="1:19" x14ac:dyDescent="0.3">
      <c r="A41">
        <v>0</v>
      </c>
      <c r="B41">
        <v>-0.59699999999999998</v>
      </c>
      <c r="C41">
        <v>-1.3580000000000001</v>
      </c>
      <c r="D41">
        <v>-2.605</v>
      </c>
      <c r="E41">
        <v>-2.9470000000000001</v>
      </c>
      <c r="F41">
        <v>-3.21</v>
      </c>
      <c r="G41">
        <v>1.6</v>
      </c>
      <c r="H41">
        <v>-0.01</v>
      </c>
      <c r="I41">
        <v>4</v>
      </c>
      <c r="J41">
        <v>-0.61</v>
      </c>
      <c r="K41">
        <v>-1.61</v>
      </c>
      <c r="L41">
        <v>-2.605</v>
      </c>
      <c r="M41">
        <v>-3.169</v>
      </c>
      <c r="N41">
        <v>-3.21</v>
      </c>
      <c r="O41">
        <v>0.92600000000000005</v>
      </c>
      <c r="P41">
        <v>0.92600000000000005</v>
      </c>
      <c r="Q41">
        <v>0.91800000000000004</v>
      </c>
      <c r="R41">
        <v>0.45600000000000002</v>
      </c>
      <c r="S41">
        <v>0.17</v>
      </c>
    </row>
    <row r="42" spans="1:19" x14ac:dyDescent="0.3">
      <c r="A42">
        <v>60</v>
      </c>
      <c r="B42">
        <v>-0.59699999999999998</v>
      </c>
      <c r="C42">
        <v>-1.3580000000000001</v>
      </c>
      <c r="D42">
        <v>-2.605</v>
      </c>
      <c r="E42">
        <v>-2.9470000000000001</v>
      </c>
      <c r="F42">
        <v>-3.21</v>
      </c>
      <c r="G42">
        <v>1.6</v>
      </c>
      <c r="H42">
        <v>-0.01</v>
      </c>
      <c r="I42">
        <v>4</v>
      </c>
      <c r="J42">
        <v>-0.749</v>
      </c>
      <c r="K42">
        <v>-1.7250000000000001</v>
      </c>
      <c r="L42">
        <v>-2.677</v>
      </c>
      <c r="M42">
        <v>-3.1789999999999998</v>
      </c>
      <c r="N42">
        <v>-3.3319999999999999</v>
      </c>
      <c r="O42">
        <v>1.236</v>
      </c>
      <c r="P42">
        <v>0.85399999999999998</v>
      </c>
      <c r="Q42">
        <v>0.53300000000000003</v>
      </c>
      <c r="R42">
        <v>0.32300000000000001</v>
      </c>
      <c r="S42">
        <v>0.47199999999999998</v>
      </c>
    </row>
    <row r="43" spans="1:19" x14ac:dyDescent="0.3">
      <c r="A43">
        <v>120</v>
      </c>
      <c r="B43">
        <v>-0.59699999999999998</v>
      </c>
      <c r="C43">
        <v>-1.3580000000000001</v>
      </c>
      <c r="D43">
        <v>-2.605</v>
      </c>
      <c r="E43">
        <v>-2.9470000000000001</v>
      </c>
      <c r="F43">
        <v>-3.21</v>
      </c>
      <c r="G43">
        <v>1.6</v>
      </c>
      <c r="H43">
        <v>-0.01</v>
      </c>
      <c r="I43">
        <v>4</v>
      </c>
      <c r="J43">
        <v>-0.65</v>
      </c>
      <c r="K43">
        <v>-1.728</v>
      </c>
      <c r="L43">
        <v>-2.7759999999999998</v>
      </c>
      <c r="M43">
        <v>-3.24</v>
      </c>
      <c r="N43">
        <v>-3.3530000000000002</v>
      </c>
      <c r="O43">
        <v>0.99199999999999999</v>
      </c>
      <c r="P43">
        <v>0.93799999999999994</v>
      </c>
      <c r="Q43">
        <v>0.93500000000000005</v>
      </c>
      <c r="R43">
        <v>0.48399999999999999</v>
      </c>
      <c r="S43">
        <v>0.48</v>
      </c>
    </row>
    <row r="44" spans="1:19" x14ac:dyDescent="0.3">
      <c r="A44">
        <v>180</v>
      </c>
      <c r="B44">
        <v>-0.59699999999999998</v>
      </c>
      <c r="C44">
        <v>-1.3580000000000001</v>
      </c>
      <c r="D44">
        <v>-2.605</v>
      </c>
      <c r="E44">
        <v>-2.9470000000000001</v>
      </c>
      <c r="F44">
        <v>-3.21</v>
      </c>
      <c r="G44">
        <v>1.6</v>
      </c>
      <c r="H44">
        <v>-0.01</v>
      </c>
      <c r="I44">
        <v>4</v>
      </c>
      <c r="J44">
        <v>-0.64</v>
      </c>
      <c r="K44">
        <v>-1.69</v>
      </c>
      <c r="L44">
        <v>-2.694</v>
      </c>
      <c r="M44">
        <v>-3.1659999999999999</v>
      </c>
      <c r="N44">
        <v>-3.3759999999999999</v>
      </c>
      <c r="O44">
        <v>0.96599999999999997</v>
      </c>
      <c r="P44">
        <v>0.752</v>
      </c>
      <c r="Q44">
        <v>0.74299999999999999</v>
      </c>
      <c r="R44">
        <v>0.23100000000000001</v>
      </c>
      <c r="S44">
        <v>0.49</v>
      </c>
    </row>
    <row r="45" spans="1:19" x14ac:dyDescent="0.3">
      <c r="A45">
        <v>240</v>
      </c>
      <c r="B45">
        <v>-0.59699999999999998</v>
      </c>
      <c r="C45">
        <v>-1.3580000000000001</v>
      </c>
      <c r="D45">
        <v>-2.605</v>
      </c>
      <c r="E45">
        <v>-2.9470000000000001</v>
      </c>
      <c r="F45">
        <v>-3.21</v>
      </c>
      <c r="G45">
        <v>1.6</v>
      </c>
      <c r="H45">
        <v>-0.01</v>
      </c>
      <c r="I45">
        <v>4</v>
      </c>
      <c r="J45">
        <v>-0.65500000000000003</v>
      </c>
      <c r="K45">
        <v>-1.734</v>
      </c>
      <c r="L45">
        <v>-2.7410000000000001</v>
      </c>
      <c r="M45">
        <v>-3.177</v>
      </c>
      <c r="N45">
        <v>-3.39</v>
      </c>
      <c r="O45">
        <v>0.98899999999999999</v>
      </c>
      <c r="P45">
        <v>0.88200000000000001</v>
      </c>
      <c r="Q45">
        <v>0.97499999999999998</v>
      </c>
      <c r="R45">
        <v>0.26700000000000002</v>
      </c>
      <c r="S45">
        <v>0.496</v>
      </c>
    </row>
    <row r="46" spans="1:19" x14ac:dyDescent="0.3">
      <c r="A46">
        <v>300</v>
      </c>
      <c r="B46">
        <v>-0.59699999999999998</v>
      </c>
      <c r="C46">
        <v>-1.3580000000000001</v>
      </c>
      <c r="D46">
        <v>-2.605</v>
      </c>
      <c r="E46">
        <v>-2.9470000000000001</v>
      </c>
      <c r="F46">
        <v>-3.21</v>
      </c>
      <c r="G46">
        <v>1.6</v>
      </c>
      <c r="H46">
        <v>-0.01</v>
      </c>
      <c r="I46">
        <v>4</v>
      </c>
      <c r="J46">
        <v>-0.63800000000000001</v>
      </c>
      <c r="K46">
        <v>-1.718</v>
      </c>
      <c r="L46">
        <v>-2.7069999999999999</v>
      </c>
      <c r="M46">
        <v>-3.2229999999999999</v>
      </c>
      <c r="N46">
        <v>-3.427</v>
      </c>
      <c r="O46">
        <v>0.95</v>
      </c>
      <c r="P46">
        <v>0.82499999999999996</v>
      </c>
      <c r="Q46">
        <v>0.83</v>
      </c>
      <c r="R46">
        <v>0.40699999999999997</v>
      </c>
      <c r="S46">
        <v>0.51200000000000001</v>
      </c>
    </row>
    <row r="47" spans="1:19" x14ac:dyDescent="0.3">
      <c r="A47">
        <v>360</v>
      </c>
      <c r="B47">
        <v>-0.59699999999999998</v>
      </c>
      <c r="C47">
        <v>-1.3580000000000001</v>
      </c>
      <c r="D47">
        <v>-2.605</v>
      </c>
      <c r="E47">
        <v>-2.9470000000000001</v>
      </c>
      <c r="F47">
        <v>-3.21</v>
      </c>
      <c r="G47">
        <v>1.6</v>
      </c>
      <c r="H47">
        <v>-0.01</v>
      </c>
      <c r="I47">
        <v>4</v>
      </c>
      <c r="J47">
        <v>-0.63900000000000001</v>
      </c>
      <c r="K47">
        <v>-1.718</v>
      </c>
      <c r="L47">
        <v>-2.6970000000000001</v>
      </c>
      <c r="M47">
        <v>-3.2629999999999999</v>
      </c>
      <c r="N47">
        <v>-3.4550000000000001</v>
      </c>
      <c r="O47">
        <v>0.94499999999999995</v>
      </c>
      <c r="P47">
        <v>0.86699999999999999</v>
      </c>
      <c r="Q47">
        <v>0.84499999999999997</v>
      </c>
      <c r="R47">
        <v>0.53200000000000003</v>
      </c>
      <c r="S47">
        <v>0.52500000000000002</v>
      </c>
    </row>
    <row r="48" spans="1:19" x14ac:dyDescent="0.3">
      <c r="A48">
        <v>420</v>
      </c>
      <c r="B48">
        <v>-0.59699999999999998</v>
      </c>
      <c r="C48">
        <v>-1.3580000000000001</v>
      </c>
      <c r="D48">
        <v>-2.605</v>
      </c>
      <c r="E48">
        <v>-2.9470000000000001</v>
      </c>
      <c r="F48">
        <v>-3.21</v>
      </c>
      <c r="G48">
        <v>1.6</v>
      </c>
      <c r="H48">
        <v>-0.01</v>
      </c>
      <c r="I48">
        <v>4</v>
      </c>
      <c r="J48">
        <v>-0.64300000000000002</v>
      </c>
      <c r="K48">
        <v>-1.718</v>
      </c>
      <c r="L48">
        <v>-2.7069999999999999</v>
      </c>
      <c r="M48">
        <v>-3.29</v>
      </c>
      <c r="N48">
        <v>-3.4809999999999999</v>
      </c>
      <c r="O48">
        <v>0.94599999999999995</v>
      </c>
      <c r="P48">
        <v>0.89900000000000002</v>
      </c>
      <c r="Q48">
        <v>0.89400000000000002</v>
      </c>
      <c r="R48">
        <v>0.58799999999999997</v>
      </c>
      <c r="S48">
        <v>0.53800000000000003</v>
      </c>
    </row>
    <row r="49" spans="1:19" x14ac:dyDescent="0.3">
      <c r="A49">
        <v>480</v>
      </c>
      <c r="B49">
        <v>-0.59699999999999998</v>
      </c>
      <c r="C49">
        <v>-1.3580000000000001</v>
      </c>
      <c r="D49">
        <v>-2.605</v>
      </c>
      <c r="E49">
        <v>-2.9470000000000001</v>
      </c>
      <c r="F49">
        <v>-3.21</v>
      </c>
      <c r="G49">
        <v>1.6</v>
      </c>
      <c r="H49">
        <v>-0.01</v>
      </c>
      <c r="I49">
        <v>4</v>
      </c>
      <c r="J49">
        <v>-0.63900000000000001</v>
      </c>
      <c r="K49">
        <v>-1.7110000000000001</v>
      </c>
      <c r="L49">
        <v>-2.7120000000000002</v>
      </c>
      <c r="M49">
        <v>-3.3090000000000002</v>
      </c>
      <c r="N49">
        <v>-3.5110000000000001</v>
      </c>
      <c r="O49">
        <v>0.93300000000000005</v>
      </c>
      <c r="P49">
        <v>0.89300000000000002</v>
      </c>
      <c r="Q49">
        <v>0.90900000000000003</v>
      </c>
      <c r="R49">
        <v>0.60599999999999998</v>
      </c>
      <c r="S49">
        <v>0.55200000000000005</v>
      </c>
    </row>
    <row r="50" spans="1:19" x14ac:dyDescent="0.3">
      <c r="A50">
        <v>540</v>
      </c>
      <c r="B50">
        <v>-0.59699999999999998</v>
      </c>
      <c r="C50">
        <v>-1.3580000000000001</v>
      </c>
      <c r="D50">
        <v>-2.605</v>
      </c>
      <c r="E50">
        <v>-2.9470000000000001</v>
      </c>
      <c r="F50">
        <v>-3.21</v>
      </c>
      <c r="G50">
        <v>1.6</v>
      </c>
      <c r="H50">
        <v>-0.01</v>
      </c>
      <c r="I50">
        <v>4</v>
      </c>
      <c r="J50">
        <v>-0.64</v>
      </c>
      <c r="K50">
        <v>-1.7030000000000001</v>
      </c>
      <c r="L50">
        <v>-2.71</v>
      </c>
      <c r="M50">
        <v>-3.3260000000000001</v>
      </c>
      <c r="N50">
        <v>-3.5419999999999998</v>
      </c>
      <c r="O50">
        <v>0.92900000000000005</v>
      </c>
      <c r="P50">
        <v>0.9</v>
      </c>
      <c r="Q50">
        <v>0.88600000000000001</v>
      </c>
      <c r="R50">
        <v>0.621</v>
      </c>
      <c r="S50">
        <v>0.56899999999999995</v>
      </c>
    </row>
    <row r="51" spans="1:19" x14ac:dyDescent="0.3">
      <c r="A51">
        <v>600</v>
      </c>
      <c r="B51">
        <v>-0.59699999999999998</v>
      </c>
      <c r="C51">
        <v>-1.3580000000000001</v>
      </c>
      <c r="D51">
        <v>-2.605</v>
      </c>
      <c r="E51">
        <v>-2.9470000000000001</v>
      </c>
      <c r="F51">
        <v>-3.21</v>
      </c>
      <c r="G51">
        <v>1.6</v>
      </c>
      <c r="H51">
        <v>-0.01</v>
      </c>
      <c r="I51">
        <v>4</v>
      </c>
      <c r="J51">
        <v>-0.64200000000000002</v>
      </c>
      <c r="K51">
        <v>-1.698</v>
      </c>
      <c r="L51">
        <v>-2.706</v>
      </c>
      <c r="M51">
        <v>-3.3439999999999999</v>
      </c>
      <c r="N51">
        <v>-3.5760000000000001</v>
      </c>
      <c r="O51">
        <v>0.92500000000000004</v>
      </c>
      <c r="P51">
        <v>0.91</v>
      </c>
      <c r="Q51">
        <v>0.86399999999999999</v>
      </c>
      <c r="R51">
        <v>0.63300000000000001</v>
      </c>
      <c r="S51">
        <v>0.58699999999999997</v>
      </c>
    </row>
    <row r="53" spans="1:19" x14ac:dyDescent="0.3">
      <c r="A53" t="s">
        <v>0</v>
      </c>
      <c r="B53" t="s">
        <v>5</v>
      </c>
    </row>
    <row r="54" spans="1:19" x14ac:dyDescent="0.3">
      <c r="A54">
        <v>0</v>
      </c>
      <c r="B54">
        <v>-0.60299999999999998</v>
      </c>
      <c r="C54">
        <v>-1.357</v>
      </c>
      <c r="D54">
        <v>-2.605</v>
      </c>
      <c r="E54">
        <v>-2.9449999999999998</v>
      </c>
      <c r="F54">
        <v>-3.2</v>
      </c>
      <c r="G54">
        <v>1.6</v>
      </c>
      <c r="H54">
        <v>-0.01</v>
      </c>
      <c r="I54">
        <v>4</v>
      </c>
      <c r="J54">
        <v>-0.61</v>
      </c>
      <c r="K54">
        <v>-1.61</v>
      </c>
      <c r="L54">
        <v>-2.605</v>
      </c>
      <c r="M54">
        <v>-3.16</v>
      </c>
      <c r="N54">
        <v>-3.2</v>
      </c>
      <c r="O54">
        <v>0.92600000000000005</v>
      </c>
      <c r="P54">
        <v>0.92600000000000005</v>
      </c>
      <c r="Q54">
        <v>0.91800000000000004</v>
      </c>
      <c r="R54">
        <v>0.45100000000000001</v>
      </c>
      <c r="S54">
        <v>0.16900000000000001</v>
      </c>
    </row>
    <row r="55" spans="1:19" x14ac:dyDescent="0.3">
      <c r="A55">
        <v>60</v>
      </c>
      <c r="B55">
        <v>-0.60299999999999998</v>
      </c>
      <c r="C55">
        <v>-1.357</v>
      </c>
      <c r="D55">
        <v>-2.605</v>
      </c>
      <c r="E55">
        <v>-2.9449999999999998</v>
      </c>
      <c r="F55">
        <v>-3.2</v>
      </c>
      <c r="G55">
        <v>1.6</v>
      </c>
      <c r="H55">
        <v>-0.01</v>
      </c>
      <c r="I55">
        <v>4</v>
      </c>
      <c r="J55">
        <v>-0.74299999999999999</v>
      </c>
      <c r="K55">
        <v>-1.712</v>
      </c>
      <c r="L55">
        <v>-2.6680000000000001</v>
      </c>
      <c r="M55">
        <v>-3.169</v>
      </c>
      <c r="N55">
        <v>-3.3290000000000002</v>
      </c>
      <c r="O55">
        <v>1.2190000000000001</v>
      </c>
      <c r="P55">
        <v>0.81699999999999995</v>
      </c>
      <c r="Q55">
        <v>0.55200000000000005</v>
      </c>
      <c r="R55">
        <v>0.315</v>
      </c>
      <c r="S55">
        <v>0.47</v>
      </c>
    </row>
    <row r="56" spans="1:19" x14ac:dyDescent="0.3">
      <c r="A56">
        <v>120</v>
      </c>
      <c r="B56">
        <v>-0.60299999999999998</v>
      </c>
      <c r="C56">
        <v>-1.357</v>
      </c>
      <c r="D56">
        <v>-2.605</v>
      </c>
      <c r="E56">
        <v>-2.9449999999999998</v>
      </c>
      <c r="F56">
        <v>-3.2</v>
      </c>
      <c r="G56">
        <v>1.6</v>
      </c>
      <c r="H56">
        <v>-0.01</v>
      </c>
      <c r="I56">
        <v>4</v>
      </c>
      <c r="J56">
        <v>-0.65500000000000003</v>
      </c>
      <c r="K56">
        <v>-1.7330000000000001</v>
      </c>
      <c r="L56">
        <v>-2.78</v>
      </c>
      <c r="M56">
        <v>-3.2330000000000001</v>
      </c>
      <c r="N56">
        <v>-3.347</v>
      </c>
      <c r="O56">
        <v>1.0009999999999999</v>
      </c>
      <c r="P56">
        <v>0.98399999999999999</v>
      </c>
      <c r="Q56">
        <v>0.89900000000000002</v>
      </c>
      <c r="R56">
        <v>0.49299999999999999</v>
      </c>
      <c r="S56">
        <v>0.47699999999999998</v>
      </c>
    </row>
    <row r="57" spans="1:19" x14ac:dyDescent="0.3">
      <c r="A57">
        <v>180</v>
      </c>
      <c r="B57">
        <v>-0.60299999999999998</v>
      </c>
      <c r="C57">
        <v>-1.357</v>
      </c>
      <c r="D57">
        <v>-2.605</v>
      </c>
      <c r="E57">
        <v>-2.9449999999999998</v>
      </c>
      <c r="F57">
        <v>-3.2</v>
      </c>
      <c r="G57">
        <v>1.6</v>
      </c>
      <c r="H57">
        <v>-0.01</v>
      </c>
      <c r="I57">
        <v>4</v>
      </c>
      <c r="J57">
        <v>-0.64200000000000002</v>
      </c>
      <c r="K57">
        <v>-1.6990000000000001</v>
      </c>
      <c r="L57">
        <v>-2.7080000000000002</v>
      </c>
      <c r="M57">
        <v>-3.161</v>
      </c>
      <c r="N57">
        <v>-3.3679999999999999</v>
      </c>
      <c r="O57">
        <v>0.96899999999999997</v>
      </c>
      <c r="P57">
        <v>0.78300000000000003</v>
      </c>
      <c r="Q57">
        <v>0.68</v>
      </c>
      <c r="R57">
        <v>0.24</v>
      </c>
      <c r="S57">
        <v>0.48599999999999999</v>
      </c>
    </row>
    <row r="58" spans="1:19" x14ac:dyDescent="0.3">
      <c r="A58">
        <v>240</v>
      </c>
      <c r="B58">
        <v>-0.60299999999999998</v>
      </c>
      <c r="C58">
        <v>-1.357</v>
      </c>
      <c r="D58">
        <v>-2.605</v>
      </c>
      <c r="E58">
        <v>-2.9449999999999998</v>
      </c>
      <c r="F58">
        <v>-3.2</v>
      </c>
      <c r="G58">
        <v>1.6</v>
      </c>
      <c r="H58">
        <v>-0.01</v>
      </c>
      <c r="I58">
        <v>4</v>
      </c>
      <c r="J58">
        <v>-0.65200000000000002</v>
      </c>
      <c r="K58">
        <v>-1.7430000000000001</v>
      </c>
      <c r="L58">
        <v>-2.7629999999999999</v>
      </c>
      <c r="M58">
        <v>-3.1720000000000002</v>
      </c>
      <c r="N58">
        <v>-3.383</v>
      </c>
      <c r="O58">
        <v>0.98299999999999998</v>
      </c>
      <c r="P58">
        <v>0.91100000000000003</v>
      </c>
      <c r="Q58">
        <v>0.94299999999999995</v>
      </c>
      <c r="R58">
        <v>0.25600000000000001</v>
      </c>
      <c r="S58">
        <v>0.49299999999999999</v>
      </c>
    </row>
    <row r="59" spans="1:19" x14ac:dyDescent="0.3">
      <c r="A59">
        <v>300</v>
      </c>
      <c r="B59">
        <v>-0.60299999999999998</v>
      </c>
      <c r="C59">
        <v>-1.357</v>
      </c>
      <c r="D59">
        <v>-2.605</v>
      </c>
      <c r="E59">
        <v>-2.9449999999999998</v>
      </c>
      <c r="F59">
        <v>-3.2</v>
      </c>
      <c r="G59">
        <v>1.6</v>
      </c>
      <c r="H59">
        <v>-0.01</v>
      </c>
      <c r="I59">
        <v>4</v>
      </c>
      <c r="J59">
        <v>-0.63900000000000001</v>
      </c>
      <c r="K59">
        <v>-1.7250000000000001</v>
      </c>
      <c r="L59">
        <v>-2.7309999999999999</v>
      </c>
      <c r="M59">
        <v>-3.2149999999999999</v>
      </c>
      <c r="N59">
        <v>-3.4209999999999998</v>
      </c>
      <c r="O59">
        <v>0.95199999999999996</v>
      </c>
      <c r="P59">
        <v>0.84599999999999997</v>
      </c>
      <c r="Q59">
        <v>0.80600000000000005</v>
      </c>
      <c r="R59">
        <v>0.40600000000000003</v>
      </c>
      <c r="S59">
        <v>0.50900000000000001</v>
      </c>
    </row>
    <row r="60" spans="1:19" x14ac:dyDescent="0.3">
      <c r="A60">
        <v>360</v>
      </c>
      <c r="B60">
        <v>-0.60299999999999998</v>
      </c>
      <c r="C60">
        <v>-1.357</v>
      </c>
      <c r="D60">
        <v>-2.605</v>
      </c>
      <c r="E60">
        <v>-2.9449999999999998</v>
      </c>
      <c r="F60">
        <v>-3.2</v>
      </c>
      <c r="G60">
        <v>1.6</v>
      </c>
      <c r="H60">
        <v>-0.01</v>
      </c>
      <c r="I60">
        <v>4</v>
      </c>
      <c r="J60">
        <v>-0.63900000000000001</v>
      </c>
      <c r="K60">
        <v>-1.7230000000000001</v>
      </c>
      <c r="L60">
        <v>-2.7189999999999999</v>
      </c>
      <c r="M60">
        <v>-3.2549999999999999</v>
      </c>
      <c r="N60">
        <v>-3.4449999999999998</v>
      </c>
      <c r="O60">
        <v>0.94499999999999995</v>
      </c>
      <c r="P60">
        <v>0.872</v>
      </c>
      <c r="Q60">
        <v>0.82199999999999995</v>
      </c>
      <c r="R60">
        <v>0.53500000000000003</v>
      </c>
      <c r="S60">
        <v>0.52</v>
      </c>
    </row>
    <row r="61" spans="1:19" x14ac:dyDescent="0.3">
      <c r="A61">
        <v>420</v>
      </c>
      <c r="B61">
        <v>-0.60299999999999998</v>
      </c>
      <c r="C61">
        <v>-1.357</v>
      </c>
      <c r="D61">
        <v>-2.605</v>
      </c>
      <c r="E61">
        <v>-2.9449999999999998</v>
      </c>
      <c r="F61">
        <v>-3.2</v>
      </c>
      <c r="G61">
        <v>1.6</v>
      </c>
      <c r="H61">
        <v>-0.01</v>
      </c>
      <c r="I61">
        <v>4</v>
      </c>
      <c r="J61">
        <v>-0.64400000000000002</v>
      </c>
      <c r="K61">
        <v>-1.7250000000000001</v>
      </c>
      <c r="L61">
        <v>-2.7290000000000001</v>
      </c>
      <c r="M61">
        <v>-3.2839999999999998</v>
      </c>
      <c r="N61">
        <v>-3.4740000000000002</v>
      </c>
      <c r="O61">
        <v>0.94799999999999995</v>
      </c>
      <c r="P61">
        <v>0.90900000000000003</v>
      </c>
      <c r="Q61">
        <v>0.878</v>
      </c>
      <c r="R61">
        <v>0.58699999999999997</v>
      </c>
      <c r="S61">
        <v>0.53400000000000003</v>
      </c>
    </row>
    <row r="62" spans="1:19" x14ac:dyDescent="0.3">
      <c r="A62">
        <v>480</v>
      </c>
      <c r="B62">
        <v>-0.60299999999999998</v>
      </c>
      <c r="C62">
        <v>-1.357</v>
      </c>
      <c r="D62">
        <v>-2.605</v>
      </c>
      <c r="E62">
        <v>-2.9449999999999998</v>
      </c>
      <c r="F62">
        <v>-3.2</v>
      </c>
      <c r="G62">
        <v>1.6</v>
      </c>
      <c r="H62">
        <v>-0.01</v>
      </c>
      <c r="I62">
        <v>4</v>
      </c>
      <c r="J62">
        <v>-0.63900000000000001</v>
      </c>
      <c r="K62">
        <v>-1.716</v>
      </c>
      <c r="L62">
        <v>-2.7349999999999999</v>
      </c>
      <c r="M62">
        <v>-3.3039999999999998</v>
      </c>
      <c r="N62">
        <v>-3.504</v>
      </c>
      <c r="O62">
        <v>0.93300000000000005</v>
      </c>
      <c r="P62">
        <v>0.90200000000000002</v>
      </c>
      <c r="Q62">
        <v>0.90300000000000002</v>
      </c>
      <c r="R62">
        <v>0.59899999999999998</v>
      </c>
      <c r="S62">
        <v>0.54900000000000004</v>
      </c>
    </row>
    <row r="63" spans="1:19" x14ac:dyDescent="0.3">
      <c r="A63">
        <v>540</v>
      </c>
      <c r="B63">
        <v>-0.60299999999999998</v>
      </c>
      <c r="C63">
        <v>-1.357</v>
      </c>
      <c r="D63">
        <v>-2.605</v>
      </c>
      <c r="E63">
        <v>-2.9449999999999998</v>
      </c>
      <c r="F63">
        <v>-3.2</v>
      </c>
      <c r="G63">
        <v>1.6</v>
      </c>
      <c r="H63">
        <v>-0.01</v>
      </c>
      <c r="I63">
        <v>4</v>
      </c>
      <c r="J63">
        <v>-0.64</v>
      </c>
      <c r="K63">
        <v>-1.708</v>
      </c>
      <c r="L63">
        <v>-2.7320000000000002</v>
      </c>
      <c r="M63">
        <v>-3.3239999999999998</v>
      </c>
      <c r="N63">
        <v>-3.5329999999999999</v>
      </c>
      <c r="O63">
        <v>0.92900000000000005</v>
      </c>
      <c r="P63">
        <v>0.90600000000000003</v>
      </c>
      <c r="Q63">
        <v>0.88200000000000001</v>
      </c>
      <c r="R63">
        <v>0.61499999999999999</v>
      </c>
      <c r="S63">
        <v>0.56399999999999995</v>
      </c>
    </row>
    <row r="64" spans="1:19" x14ac:dyDescent="0.3">
      <c r="A64">
        <v>600</v>
      </c>
      <c r="B64">
        <v>-0.60299999999999998</v>
      </c>
      <c r="C64">
        <v>-1.357</v>
      </c>
      <c r="D64">
        <v>-2.605</v>
      </c>
      <c r="E64">
        <v>-2.9449999999999998</v>
      </c>
      <c r="F64">
        <v>-3.2</v>
      </c>
      <c r="G64">
        <v>1.6</v>
      </c>
      <c r="H64">
        <v>-0.01</v>
      </c>
      <c r="I64">
        <v>4</v>
      </c>
      <c r="J64">
        <v>-0.64200000000000002</v>
      </c>
      <c r="K64">
        <v>-1.702</v>
      </c>
      <c r="L64">
        <v>-2.7250000000000001</v>
      </c>
      <c r="M64">
        <v>-3.343</v>
      </c>
      <c r="N64">
        <v>-3.5649999999999999</v>
      </c>
      <c r="O64">
        <v>0.92500000000000004</v>
      </c>
      <c r="P64">
        <v>0.91300000000000003</v>
      </c>
      <c r="Q64">
        <v>0.85699999999999998</v>
      </c>
      <c r="R64">
        <v>0.622</v>
      </c>
      <c r="S64">
        <v>0.58099999999999996</v>
      </c>
    </row>
    <row r="66" spans="1:19" x14ac:dyDescent="0.3">
      <c r="A66" t="s">
        <v>0</v>
      </c>
      <c r="B66" t="s">
        <v>6</v>
      </c>
    </row>
    <row r="67" spans="1:19" x14ac:dyDescent="0.3">
      <c r="A67">
        <v>0</v>
      </c>
      <c r="B67">
        <v>-0.6</v>
      </c>
      <c r="C67">
        <v>-1.361</v>
      </c>
      <c r="D67">
        <v>-2.605</v>
      </c>
      <c r="E67">
        <v>-2.9380000000000002</v>
      </c>
      <c r="F67">
        <v>-3.19</v>
      </c>
      <c r="G67">
        <v>1.6</v>
      </c>
      <c r="H67">
        <v>-0.01</v>
      </c>
      <c r="I67">
        <v>4</v>
      </c>
      <c r="J67">
        <v>-0.61</v>
      </c>
      <c r="K67">
        <v>-1.61</v>
      </c>
      <c r="L67">
        <v>-2.605</v>
      </c>
      <c r="M67">
        <v>-3.1509999999999998</v>
      </c>
      <c r="N67">
        <v>-3.19</v>
      </c>
      <c r="O67">
        <v>0.92600000000000005</v>
      </c>
      <c r="P67">
        <v>0.92600000000000005</v>
      </c>
      <c r="Q67">
        <v>0.91700000000000004</v>
      </c>
      <c r="R67">
        <v>0.44600000000000001</v>
      </c>
      <c r="S67">
        <v>0.16800000000000001</v>
      </c>
    </row>
    <row r="68" spans="1:19" x14ac:dyDescent="0.3">
      <c r="A68">
        <v>60</v>
      </c>
      <c r="B68">
        <v>-0.6</v>
      </c>
      <c r="C68">
        <v>-1.361</v>
      </c>
      <c r="D68">
        <v>-2.605</v>
      </c>
      <c r="E68">
        <v>-2.9380000000000002</v>
      </c>
      <c r="F68">
        <v>-3.19</v>
      </c>
      <c r="G68">
        <v>1.6</v>
      </c>
      <c r="H68">
        <v>-0.01</v>
      </c>
      <c r="I68">
        <v>4</v>
      </c>
      <c r="J68">
        <v>-0.73299999999999998</v>
      </c>
      <c r="K68">
        <v>-1.762</v>
      </c>
      <c r="L68">
        <v>-2.6789999999999998</v>
      </c>
      <c r="M68">
        <v>-3.1619999999999999</v>
      </c>
      <c r="N68">
        <v>-3.3220000000000001</v>
      </c>
      <c r="O68">
        <v>1.1910000000000001</v>
      </c>
      <c r="P68">
        <v>0.83299999999999996</v>
      </c>
      <c r="Q68">
        <v>0.501</v>
      </c>
      <c r="R68">
        <v>0.307</v>
      </c>
      <c r="S68">
        <v>0.46700000000000003</v>
      </c>
    </row>
    <row r="69" spans="1:19" x14ac:dyDescent="0.3">
      <c r="A69">
        <v>120</v>
      </c>
      <c r="B69">
        <v>-0.6</v>
      </c>
      <c r="C69">
        <v>-1.361</v>
      </c>
      <c r="D69">
        <v>-2.605</v>
      </c>
      <c r="E69">
        <v>-2.9380000000000002</v>
      </c>
      <c r="F69">
        <v>-3.19</v>
      </c>
      <c r="G69">
        <v>1.6</v>
      </c>
      <c r="H69">
        <v>-0.01</v>
      </c>
      <c r="I69">
        <v>4</v>
      </c>
      <c r="J69">
        <v>-0.64500000000000002</v>
      </c>
      <c r="K69">
        <v>-1.7609999999999999</v>
      </c>
      <c r="L69">
        <v>-2.774</v>
      </c>
      <c r="M69">
        <v>-3.226</v>
      </c>
      <c r="N69">
        <v>-3.3410000000000002</v>
      </c>
      <c r="O69">
        <v>0.98099999999999998</v>
      </c>
      <c r="P69">
        <v>0.94</v>
      </c>
      <c r="Q69">
        <v>0.94</v>
      </c>
      <c r="R69">
        <v>0.496</v>
      </c>
      <c r="S69">
        <v>0.47499999999999998</v>
      </c>
    </row>
    <row r="70" spans="1:19" x14ac:dyDescent="0.3">
      <c r="A70">
        <v>180</v>
      </c>
      <c r="B70">
        <v>-0.6</v>
      </c>
      <c r="C70">
        <v>-1.361</v>
      </c>
      <c r="D70">
        <v>-2.605</v>
      </c>
      <c r="E70">
        <v>-2.9380000000000002</v>
      </c>
      <c r="F70">
        <v>-3.19</v>
      </c>
      <c r="G70">
        <v>1.6</v>
      </c>
      <c r="H70">
        <v>-0.01</v>
      </c>
      <c r="I70">
        <v>4</v>
      </c>
      <c r="J70">
        <v>-0.64</v>
      </c>
      <c r="K70">
        <v>-1.7130000000000001</v>
      </c>
      <c r="L70">
        <v>-2.6880000000000002</v>
      </c>
      <c r="M70">
        <v>-3.1560000000000001</v>
      </c>
      <c r="N70">
        <v>-3.3559999999999999</v>
      </c>
      <c r="O70">
        <v>0.96499999999999997</v>
      </c>
      <c r="P70">
        <v>0.751</v>
      </c>
      <c r="Q70">
        <v>0.73</v>
      </c>
      <c r="R70">
        <v>0.24099999999999999</v>
      </c>
      <c r="S70">
        <v>0.48099999999999998</v>
      </c>
    </row>
    <row r="71" spans="1:19" x14ac:dyDescent="0.3">
      <c r="A71">
        <v>240</v>
      </c>
      <c r="B71">
        <v>-0.6</v>
      </c>
      <c r="C71">
        <v>-1.361</v>
      </c>
      <c r="D71">
        <v>-2.605</v>
      </c>
      <c r="E71">
        <v>-2.9380000000000002</v>
      </c>
      <c r="F71">
        <v>-3.19</v>
      </c>
      <c r="G71">
        <v>1.6</v>
      </c>
      <c r="H71">
        <v>-0.01</v>
      </c>
      <c r="I71">
        <v>4</v>
      </c>
      <c r="J71">
        <v>-0.65200000000000002</v>
      </c>
      <c r="K71">
        <v>-1.7549999999999999</v>
      </c>
      <c r="L71">
        <v>-2.7389999999999999</v>
      </c>
      <c r="M71">
        <v>-3.16</v>
      </c>
      <c r="N71">
        <v>-3.3740000000000001</v>
      </c>
      <c r="O71">
        <v>0.98299999999999998</v>
      </c>
      <c r="P71">
        <v>0.89700000000000002</v>
      </c>
      <c r="Q71">
        <v>0.96399999999999997</v>
      </c>
      <c r="R71">
        <v>0.26100000000000001</v>
      </c>
      <c r="S71">
        <v>0.48899999999999999</v>
      </c>
    </row>
    <row r="72" spans="1:19" x14ac:dyDescent="0.3">
      <c r="A72">
        <v>300</v>
      </c>
      <c r="B72">
        <v>-0.6</v>
      </c>
      <c r="C72">
        <v>-1.361</v>
      </c>
      <c r="D72">
        <v>-2.605</v>
      </c>
      <c r="E72">
        <v>-2.9380000000000002</v>
      </c>
      <c r="F72">
        <v>-3.19</v>
      </c>
      <c r="G72">
        <v>1.6</v>
      </c>
      <c r="H72">
        <v>-0.01</v>
      </c>
      <c r="I72">
        <v>4</v>
      </c>
      <c r="J72">
        <v>-0.63700000000000001</v>
      </c>
      <c r="K72">
        <v>-1.7330000000000001</v>
      </c>
      <c r="L72">
        <v>-2.7130000000000001</v>
      </c>
      <c r="M72">
        <v>-3.2080000000000002</v>
      </c>
      <c r="N72">
        <v>-3.4060000000000001</v>
      </c>
      <c r="O72">
        <v>0.94699999999999995</v>
      </c>
      <c r="P72">
        <v>0.84099999999999997</v>
      </c>
      <c r="Q72">
        <v>0.82699999999999996</v>
      </c>
      <c r="R72">
        <v>0.39800000000000002</v>
      </c>
      <c r="S72">
        <v>0.503</v>
      </c>
    </row>
    <row r="73" spans="1:19" x14ac:dyDescent="0.3">
      <c r="A73">
        <v>360</v>
      </c>
      <c r="B73">
        <v>-0.6</v>
      </c>
      <c r="C73">
        <v>-1.361</v>
      </c>
      <c r="D73">
        <v>-2.605</v>
      </c>
      <c r="E73">
        <v>-2.9380000000000002</v>
      </c>
      <c r="F73">
        <v>-3.19</v>
      </c>
      <c r="G73">
        <v>1.6</v>
      </c>
      <c r="H73">
        <v>-0.01</v>
      </c>
      <c r="I73">
        <v>4</v>
      </c>
      <c r="J73">
        <v>-0.63800000000000001</v>
      </c>
      <c r="K73">
        <v>-1.73</v>
      </c>
      <c r="L73">
        <v>-2.7</v>
      </c>
      <c r="M73">
        <v>-3.2469999999999999</v>
      </c>
      <c r="N73">
        <v>-3.4359999999999999</v>
      </c>
      <c r="O73">
        <v>0.94299999999999995</v>
      </c>
      <c r="P73">
        <v>0.876</v>
      </c>
      <c r="Q73">
        <v>0.81799999999999995</v>
      </c>
      <c r="R73">
        <v>0.52100000000000002</v>
      </c>
      <c r="S73">
        <v>0.51600000000000001</v>
      </c>
    </row>
    <row r="74" spans="1:19" x14ac:dyDescent="0.3">
      <c r="A74">
        <v>420</v>
      </c>
      <c r="B74">
        <v>-0.6</v>
      </c>
      <c r="C74">
        <v>-1.361</v>
      </c>
      <c r="D74">
        <v>-2.605</v>
      </c>
      <c r="E74">
        <v>-2.9380000000000002</v>
      </c>
      <c r="F74">
        <v>-3.19</v>
      </c>
      <c r="G74">
        <v>1.6</v>
      </c>
      <c r="H74">
        <v>-0.01</v>
      </c>
      <c r="I74">
        <v>4</v>
      </c>
      <c r="J74">
        <v>-0.64200000000000002</v>
      </c>
      <c r="K74">
        <v>-1.7290000000000001</v>
      </c>
      <c r="L74">
        <v>-2.7149999999999999</v>
      </c>
      <c r="M74">
        <v>-3.2770000000000001</v>
      </c>
      <c r="N74">
        <v>-3.46</v>
      </c>
      <c r="O74">
        <v>0.94399999999999995</v>
      </c>
      <c r="P74">
        <v>0.91400000000000003</v>
      </c>
      <c r="Q74">
        <v>0.88100000000000001</v>
      </c>
      <c r="R74">
        <v>0.58599999999999997</v>
      </c>
      <c r="S74">
        <v>0.52700000000000002</v>
      </c>
    </row>
    <row r="75" spans="1:19" x14ac:dyDescent="0.3">
      <c r="A75">
        <v>480</v>
      </c>
      <c r="B75">
        <v>-0.6</v>
      </c>
      <c r="C75">
        <v>-1.361</v>
      </c>
      <c r="D75">
        <v>-2.605</v>
      </c>
      <c r="E75">
        <v>-2.9380000000000002</v>
      </c>
      <c r="F75">
        <v>-3.19</v>
      </c>
      <c r="G75">
        <v>1.6</v>
      </c>
      <c r="H75">
        <v>-0.01</v>
      </c>
      <c r="I75">
        <v>4</v>
      </c>
      <c r="J75">
        <v>-0.63800000000000001</v>
      </c>
      <c r="K75">
        <v>-1.72</v>
      </c>
      <c r="L75">
        <v>-2.7229999999999999</v>
      </c>
      <c r="M75">
        <v>-3.2959999999999998</v>
      </c>
      <c r="N75">
        <v>-3.4889999999999999</v>
      </c>
      <c r="O75">
        <v>0.93100000000000005</v>
      </c>
      <c r="P75">
        <v>0.90500000000000003</v>
      </c>
      <c r="Q75">
        <v>0.89600000000000002</v>
      </c>
      <c r="R75">
        <v>0.60499999999999998</v>
      </c>
      <c r="S75">
        <v>0.54200000000000004</v>
      </c>
    </row>
    <row r="76" spans="1:19" x14ac:dyDescent="0.3">
      <c r="A76">
        <v>540</v>
      </c>
      <c r="B76">
        <v>-0.6</v>
      </c>
      <c r="C76">
        <v>-1.361</v>
      </c>
      <c r="D76">
        <v>-2.605</v>
      </c>
      <c r="E76">
        <v>-2.9380000000000002</v>
      </c>
      <c r="F76">
        <v>-3.19</v>
      </c>
      <c r="G76">
        <v>1.6</v>
      </c>
      <c r="H76">
        <v>-0.01</v>
      </c>
      <c r="I76">
        <v>4</v>
      </c>
      <c r="J76">
        <v>-0.63900000000000001</v>
      </c>
      <c r="K76">
        <v>-1.71</v>
      </c>
      <c r="L76">
        <v>-2.7210000000000001</v>
      </c>
      <c r="M76">
        <v>-3.3119999999999998</v>
      </c>
      <c r="N76">
        <v>-3.52</v>
      </c>
      <c r="O76">
        <v>0.92700000000000005</v>
      </c>
      <c r="P76">
        <v>0.90800000000000003</v>
      </c>
      <c r="Q76">
        <v>0.874</v>
      </c>
      <c r="R76">
        <v>0.61599999999999999</v>
      </c>
      <c r="S76">
        <v>0.55700000000000005</v>
      </c>
    </row>
    <row r="77" spans="1:19" x14ac:dyDescent="0.3">
      <c r="A77">
        <v>600</v>
      </c>
      <c r="B77">
        <v>-0.6</v>
      </c>
      <c r="C77">
        <v>-1.361</v>
      </c>
      <c r="D77">
        <v>-2.605</v>
      </c>
      <c r="E77">
        <v>-2.9380000000000002</v>
      </c>
      <c r="F77">
        <v>-3.19</v>
      </c>
      <c r="G77">
        <v>1.6</v>
      </c>
      <c r="H77">
        <v>-0.01</v>
      </c>
      <c r="I77">
        <v>4</v>
      </c>
      <c r="J77">
        <v>-0.64100000000000001</v>
      </c>
      <c r="K77">
        <v>-1.704</v>
      </c>
      <c r="L77">
        <v>-2.718</v>
      </c>
      <c r="M77">
        <v>-3.331</v>
      </c>
      <c r="N77">
        <v>-3.552</v>
      </c>
      <c r="O77">
        <v>0.92500000000000004</v>
      </c>
      <c r="P77">
        <v>0.91800000000000004</v>
      </c>
      <c r="Q77">
        <v>0.85199999999999998</v>
      </c>
      <c r="R77">
        <v>0.63100000000000001</v>
      </c>
      <c r="S77">
        <v>0.57399999999999995</v>
      </c>
    </row>
    <row r="79" spans="1:19" x14ac:dyDescent="0.3">
      <c r="A79" t="s">
        <v>0</v>
      </c>
      <c r="B79" t="s">
        <v>7</v>
      </c>
    </row>
    <row r="80" spans="1:19" x14ac:dyDescent="0.3">
      <c r="A80">
        <v>0</v>
      </c>
      <c r="B80">
        <v>-0.60099999999999998</v>
      </c>
      <c r="C80">
        <v>-1.387</v>
      </c>
      <c r="D80">
        <v>-2.6040000000000001</v>
      </c>
      <c r="E80">
        <v>-2.948</v>
      </c>
      <c r="F80">
        <v>-3.18</v>
      </c>
      <c r="G80">
        <v>1.6</v>
      </c>
      <c r="H80">
        <v>-0.01</v>
      </c>
      <c r="I80">
        <v>4</v>
      </c>
      <c r="J80">
        <v>-0.61</v>
      </c>
      <c r="K80">
        <v>-1.61</v>
      </c>
      <c r="L80">
        <v>-2.6040000000000001</v>
      </c>
      <c r="M80">
        <v>-3.1419999999999999</v>
      </c>
      <c r="N80">
        <v>-3.18</v>
      </c>
      <c r="O80">
        <v>0.92600000000000005</v>
      </c>
      <c r="P80">
        <v>0.92600000000000005</v>
      </c>
      <c r="Q80">
        <v>0.91700000000000004</v>
      </c>
      <c r="R80">
        <v>0.441</v>
      </c>
      <c r="S80">
        <v>0.16600000000000001</v>
      </c>
    </row>
    <row r="81" spans="1:19" x14ac:dyDescent="0.3">
      <c r="A81">
        <v>60</v>
      </c>
      <c r="B81">
        <v>-0.60099999999999998</v>
      </c>
      <c r="C81">
        <v>-1.387</v>
      </c>
      <c r="D81">
        <v>-2.6040000000000001</v>
      </c>
      <c r="E81">
        <v>-2.948</v>
      </c>
      <c r="F81">
        <v>-3.18</v>
      </c>
      <c r="G81">
        <v>1.6</v>
      </c>
      <c r="H81">
        <v>-0.01</v>
      </c>
      <c r="I81">
        <v>4</v>
      </c>
      <c r="J81">
        <v>-0.73199999999999998</v>
      </c>
      <c r="K81">
        <v>-1.7709999999999999</v>
      </c>
      <c r="L81">
        <v>-2.6760000000000002</v>
      </c>
      <c r="M81">
        <v>-3.161</v>
      </c>
      <c r="N81">
        <v>-3.3140000000000001</v>
      </c>
      <c r="O81">
        <v>1.19</v>
      </c>
      <c r="P81">
        <v>0.81599999999999995</v>
      </c>
      <c r="Q81">
        <v>0.496</v>
      </c>
      <c r="R81">
        <v>0.312</v>
      </c>
      <c r="S81">
        <v>0.46400000000000002</v>
      </c>
    </row>
    <row r="82" spans="1:19" x14ac:dyDescent="0.3">
      <c r="A82">
        <v>120</v>
      </c>
      <c r="B82">
        <v>-0.60099999999999998</v>
      </c>
      <c r="C82">
        <v>-1.387</v>
      </c>
      <c r="D82">
        <v>-2.6040000000000001</v>
      </c>
      <c r="E82">
        <v>-2.948</v>
      </c>
      <c r="F82">
        <v>-3.18</v>
      </c>
      <c r="G82">
        <v>1.6</v>
      </c>
      <c r="H82">
        <v>-0.01</v>
      </c>
      <c r="I82">
        <v>4</v>
      </c>
      <c r="J82">
        <v>-0.64900000000000002</v>
      </c>
      <c r="K82">
        <v>-1.7669999999999999</v>
      </c>
      <c r="L82">
        <v>-2.7690000000000001</v>
      </c>
      <c r="M82">
        <v>-3.2170000000000001</v>
      </c>
      <c r="N82">
        <v>-3.327</v>
      </c>
      <c r="O82">
        <v>0.99</v>
      </c>
      <c r="P82">
        <v>0.96299999999999997</v>
      </c>
      <c r="Q82">
        <v>0.93200000000000005</v>
      </c>
      <c r="R82">
        <v>0.48</v>
      </c>
      <c r="S82">
        <v>0.46899999999999997</v>
      </c>
    </row>
    <row r="83" spans="1:19" x14ac:dyDescent="0.3">
      <c r="A83">
        <v>180</v>
      </c>
      <c r="B83">
        <v>-0.60099999999999998</v>
      </c>
      <c r="C83">
        <v>-1.387</v>
      </c>
      <c r="D83">
        <v>-2.6040000000000001</v>
      </c>
      <c r="E83">
        <v>-2.948</v>
      </c>
      <c r="F83">
        <v>-3.18</v>
      </c>
      <c r="G83">
        <v>1.6</v>
      </c>
      <c r="H83">
        <v>-0.01</v>
      </c>
      <c r="I83">
        <v>4</v>
      </c>
      <c r="J83">
        <v>-0.64100000000000001</v>
      </c>
      <c r="K83">
        <v>-1.716</v>
      </c>
      <c r="L83">
        <v>-2.6850000000000001</v>
      </c>
      <c r="M83">
        <v>-3.1480000000000001</v>
      </c>
      <c r="N83">
        <v>-3.3460000000000001</v>
      </c>
      <c r="O83">
        <v>0.96699999999999997</v>
      </c>
      <c r="P83">
        <v>0.76300000000000001</v>
      </c>
      <c r="Q83">
        <v>0.74</v>
      </c>
      <c r="R83">
        <v>0.22500000000000001</v>
      </c>
      <c r="S83">
        <v>0.47699999999999998</v>
      </c>
    </row>
    <row r="84" spans="1:19" x14ac:dyDescent="0.3">
      <c r="A84">
        <v>240</v>
      </c>
      <c r="B84">
        <v>-0.60099999999999998</v>
      </c>
      <c r="C84">
        <v>-1.387</v>
      </c>
      <c r="D84">
        <v>-2.6040000000000001</v>
      </c>
      <c r="E84">
        <v>-2.948</v>
      </c>
      <c r="F84">
        <v>-3.18</v>
      </c>
      <c r="G84">
        <v>1.6</v>
      </c>
      <c r="H84">
        <v>-0.01</v>
      </c>
      <c r="I84">
        <v>4</v>
      </c>
      <c r="J84">
        <v>-0.65300000000000002</v>
      </c>
      <c r="K84">
        <v>-1.756</v>
      </c>
      <c r="L84">
        <v>-2.7370000000000001</v>
      </c>
      <c r="M84">
        <v>-3.153</v>
      </c>
      <c r="N84">
        <v>-3.3690000000000002</v>
      </c>
      <c r="O84">
        <v>0.98399999999999999</v>
      </c>
      <c r="P84">
        <v>0.90500000000000003</v>
      </c>
      <c r="Q84">
        <v>0.95499999999999996</v>
      </c>
      <c r="R84">
        <v>0.26100000000000001</v>
      </c>
      <c r="S84">
        <v>0.48699999999999999</v>
      </c>
    </row>
    <row r="85" spans="1:19" x14ac:dyDescent="0.3">
      <c r="A85">
        <v>300</v>
      </c>
      <c r="B85">
        <v>-0.60099999999999998</v>
      </c>
      <c r="C85">
        <v>-1.387</v>
      </c>
      <c r="D85">
        <v>-2.6040000000000001</v>
      </c>
      <c r="E85">
        <v>-2.948</v>
      </c>
      <c r="F85">
        <v>-3.18</v>
      </c>
      <c r="G85">
        <v>1.6</v>
      </c>
      <c r="H85">
        <v>-0.01</v>
      </c>
      <c r="I85">
        <v>4</v>
      </c>
      <c r="J85">
        <v>-0.63700000000000001</v>
      </c>
      <c r="K85">
        <v>-1.734</v>
      </c>
      <c r="L85">
        <v>-2.71</v>
      </c>
      <c r="M85">
        <v>-3.2040000000000002</v>
      </c>
      <c r="N85">
        <v>-3.399</v>
      </c>
      <c r="O85">
        <v>0.94799999999999995</v>
      </c>
      <c r="P85">
        <v>0.84599999999999997</v>
      </c>
      <c r="Q85">
        <v>0.81</v>
      </c>
      <c r="R85">
        <v>0.39700000000000002</v>
      </c>
      <c r="S85">
        <v>0.499</v>
      </c>
    </row>
    <row r="86" spans="1:19" x14ac:dyDescent="0.3">
      <c r="A86">
        <v>360</v>
      </c>
      <c r="B86">
        <v>-0.60099999999999998</v>
      </c>
      <c r="C86">
        <v>-1.387</v>
      </c>
      <c r="D86">
        <v>-2.6040000000000001</v>
      </c>
      <c r="E86">
        <v>-2.948</v>
      </c>
      <c r="F86">
        <v>-3.18</v>
      </c>
      <c r="G86">
        <v>1.6</v>
      </c>
      <c r="H86">
        <v>-0.01</v>
      </c>
      <c r="I86">
        <v>4</v>
      </c>
      <c r="J86">
        <v>-0.63800000000000001</v>
      </c>
      <c r="K86">
        <v>-1.7310000000000001</v>
      </c>
      <c r="L86">
        <v>-2.7010000000000001</v>
      </c>
      <c r="M86">
        <v>-3.2410000000000001</v>
      </c>
      <c r="N86">
        <v>-3.4279999999999999</v>
      </c>
      <c r="O86">
        <v>0.94399999999999995</v>
      </c>
      <c r="P86">
        <v>0.88300000000000001</v>
      </c>
      <c r="Q86">
        <v>0.81499999999999995</v>
      </c>
      <c r="R86">
        <v>0.51800000000000002</v>
      </c>
      <c r="S86">
        <v>0.51300000000000001</v>
      </c>
    </row>
    <row r="87" spans="1:19" x14ac:dyDescent="0.3">
      <c r="A87">
        <v>420</v>
      </c>
      <c r="B87">
        <v>-0.60099999999999998</v>
      </c>
      <c r="C87">
        <v>-1.387</v>
      </c>
      <c r="D87">
        <v>-2.6040000000000001</v>
      </c>
      <c r="E87">
        <v>-2.948</v>
      </c>
      <c r="F87">
        <v>-3.18</v>
      </c>
      <c r="G87">
        <v>1.6</v>
      </c>
      <c r="H87">
        <v>-0.01</v>
      </c>
      <c r="I87">
        <v>4</v>
      </c>
      <c r="J87">
        <v>-0.64100000000000001</v>
      </c>
      <c r="K87">
        <v>-1.7290000000000001</v>
      </c>
      <c r="L87">
        <v>-2.7189999999999999</v>
      </c>
      <c r="M87">
        <v>-3.2690000000000001</v>
      </c>
      <c r="N87">
        <v>-3.4510000000000001</v>
      </c>
      <c r="O87">
        <v>0.94299999999999995</v>
      </c>
      <c r="P87">
        <v>0.91600000000000004</v>
      </c>
      <c r="Q87">
        <v>0.88500000000000001</v>
      </c>
      <c r="R87">
        <v>0.57799999999999996</v>
      </c>
      <c r="S87">
        <v>0.52300000000000002</v>
      </c>
    </row>
    <row r="88" spans="1:19" x14ac:dyDescent="0.3">
      <c r="A88">
        <v>480</v>
      </c>
      <c r="B88">
        <v>-0.60099999999999998</v>
      </c>
      <c r="C88">
        <v>-1.387</v>
      </c>
      <c r="D88">
        <v>-2.6040000000000001</v>
      </c>
      <c r="E88">
        <v>-2.948</v>
      </c>
      <c r="F88">
        <v>-3.18</v>
      </c>
      <c r="G88">
        <v>1.6</v>
      </c>
      <c r="H88">
        <v>-0.01</v>
      </c>
      <c r="I88">
        <v>4</v>
      </c>
      <c r="J88">
        <v>-0.63800000000000001</v>
      </c>
      <c r="K88">
        <v>-1.7190000000000001</v>
      </c>
      <c r="L88">
        <v>-2.7250000000000001</v>
      </c>
      <c r="M88">
        <v>-3.2879999999999998</v>
      </c>
      <c r="N88">
        <v>-3.48</v>
      </c>
      <c r="O88">
        <v>0.93100000000000005</v>
      </c>
      <c r="P88">
        <v>0.90600000000000003</v>
      </c>
      <c r="Q88">
        <v>0.89300000000000002</v>
      </c>
      <c r="R88">
        <v>0.60199999999999998</v>
      </c>
      <c r="S88">
        <v>0.53700000000000003</v>
      </c>
    </row>
    <row r="89" spans="1:19" x14ac:dyDescent="0.3">
      <c r="A89">
        <v>540</v>
      </c>
      <c r="B89">
        <v>-0.60099999999999998</v>
      </c>
      <c r="C89">
        <v>-1.387</v>
      </c>
      <c r="D89">
        <v>-2.6040000000000001</v>
      </c>
      <c r="E89">
        <v>-2.948</v>
      </c>
      <c r="F89">
        <v>-3.18</v>
      </c>
      <c r="G89">
        <v>1.6</v>
      </c>
      <c r="H89">
        <v>-0.01</v>
      </c>
      <c r="I89">
        <v>4</v>
      </c>
      <c r="J89">
        <v>-0.63900000000000001</v>
      </c>
      <c r="K89">
        <v>-1.71</v>
      </c>
      <c r="L89">
        <v>-2.722</v>
      </c>
      <c r="M89">
        <v>-3.3050000000000002</v>
      </c>
      <c r="N89">
        <v>-3.5110000000000001</v>
      </c>
      <c r="O89">
        <v>0.92700000000000005</v>
      </c>
      <c r="P89">
        <v>0.90900000000000003</v>
      </c>
      <c r="Q89">
        <v>0.86799999999999999</v>
      </c>
      <c r="R89">
        <v>0.61399999999999999</v>
      </c>
      <c r="S89">
        <v>0.55200000000000005</v>
      </c>
    </row>
    <row r="90" spans="1:19" x14ac:dyDescent="0.3">
      <c r="A90">
        <v>600</v>
      </c>
      <c r="B90">
        <v>-0.60099999999999998</v>
      </c>
      <c r="C90">
        <v>-1.387</v>
      </c>
      <c r="D90">
        <v>-2.6040000000000001</v>
      </c>
      <c r="E90">
        <v>-2.948</v>
      </c>
      <c r="F90">
        <v>-3.18</v>
      </c>
      <c r="G90">
        <v>1.6</v>
      </c>
      <c r="H90">
        <v>-0.01</v>
      </c>
      <c r="I90">
        <v>4</v>
      </c>
      <c r="J90">
        <v>-0.64200000000000002</v>
      </c>
      <c r="K90">
        <v>-1.704</v>
      </c>
      <c r="L90">
        <v>-2.7189999999999999</v>
      </c>
      <c r="M90">
        <v>-3.3250000000000002</v>
      </c>
      <c r="N90">
        <v>-3.5419999999999998</v>
      </c>
      <c r="O90">
        <v>0.92500000000000004</v>
      </c>
      <c r="P90">
        <v>0.92</v>
      </c>
      <c r="Q90">
        <v>0.85</v>
      </c>
      <c r="R90">
        <v>0.63200000000000001</v>
      </c>
      <c r="S90">
        <v>0.56899999999999995</v>
      </c>
    </row>
    <row r="92" spans="1:19" x14ac:dyDescent="0.3">
      <c r="A92" t="s">
        <v>0</v>
      </c>
      <c r="B92" t="s">
        <v>8</v>
      </c>
    </row>
    <row r="93" spans="1:19" x14ac:dyDescent="0.3">
      <c r="A93">
        <v>0</v>
      </c>
      <c r="B93">
        <v>-0.60399999999999998</v>
      </c>
      <c r="C93">
        <v>-1.36</v>
      </c>
      <c r="D93">
        <v>-2.6040000000000001</v>
      </c>
      <c r="E93">
        <v>-2.9470000000000001</v>
      </c>
      <c r="F93">
        <v>-3.17</v>
      </c>
      <c r="G93">
        <v>1.6</v>
      </c>
      <c r="H93">
        <v>-0.01</v>
      </c>
      <c r="I93">
        <v>4</v>
      </c>
      <c r="J93">
        <v>-0.61</v>
      </c>
      <c r="K93">
        <v>-1.61</v>
      </c>
      <c r="L93">
        <v>-2.6040000000000001</v>
      </c>
      <c r="M93">
        <v>-3.133</v>
      </c>
      <c r="N93">
        <v>-3.17</v>
      </c>
      <c r="O93">
        <v>0.92600000000000005</v>
      </c>
      <c r="P93">
        <v>0.92600000000000005</v>
      </c>
      <c r="Q93">
        <v>0.91500000000000004</v>
      </c>
      <c r="R93">
        <v>0.436</v>
      </c>
      <c r="S93">
        <v>0.16500000000000001</v>
      </c>
    </row>
    <row r="94" spans="1:19" x14ac:dyDescent="0.3">
      <c r="A94">
        <v>60</v>
      </c>
      <c r="B94">
        <v>-0.60399999999999998</v>
      </c>
      <c r="C94">
        <v>-1.36</v>
      </c>
      <c r="D94">
        <v>-2.6040000000000001</v>
      </c>
      <c r="E94">
        <v>-2.9470000000000001</v>
      </c>
      <c r="F94">
        <v>-3.17</v>
      </c>
      <c r="G94">
        <v>1.6</v>
      </c>
      <c r="H94">
        <v>-0.01</v>
      </c>
      <c r="I94">
        <v>4</v>
      </c>
      <c r="J94">
        <v>-0.73799999999999999</v>
      </c>
      <c r="K94">
        <v>-1.702</v>
      </c>
      <c r="L94">
        <v>-2.6680000000000001</v>
      </c>
      <c r="M94">
        <v>-3.153</v>
      </c>
      <c r="N94">
        <v>-3.302</v>
      </c>
      <c r="O94">
        <v>1.204</v>
      </c>
      <c r="P94">
        <v>0.76600000000000001</v>
      </c>
      <c r="Q94">
        <v>0.54500000000000004</v>
      </c>
      <c r="R94">
        <v>0.32</v>
      </c>
      <c r="S94">
        <v>0.46</v>
      </c>
    </row>
    <row r="95" spans="1:19" x14ac:dyDescent="0.3">
      <c r="A95">
        <v>120</v>
      </c>
      <c r="B95">
        <v>-0.60399999999999998</v>
      </c>
      <c r="C95">
        <v>-1.36</v>
      </c>
      <c r="D95">
        <v>-2.6040000000000001</v>
      </c>
      <c r="E95">
        <v>-2.9470000000000001</v>
      </c>
      <c r="F95">
        <v>-3.17</v>
      </c>
      <c r="G95">
        <v>1.6</v>
      </c>
      <c r="H95">
        <v>-0.01</v>
      </c>
      <c r="I95">
        <v>4</v>
      </c>
      <c r="J95">
        <v>-0.65100000000000002</v>
      </c>
      <c r="K95">
        <v>-1.7410000000000001</v>
      </c>
      <c r="L95">
        <v>-2.7759999999999998</v>
      </c>
      <c r="M95">
        <v>-3.206</v>
      </c>
      <c r="N95">
        <v>-3.3119999999999998</v>
      </c>
      <c r="O95">
        <v>0.99399999999999999</v>
      </c>
      <c r="P95">
        <v>0.97</v>
      </c>
      <c r="Q95">
        <v>0.88500000000000001</v>
      </c>
      <c r="R95">
        <v>0.46300000000000002</v>
      </c>
      <c r="S95">
        <v>0.46400000000000002</v>
      </c>
    </row>
    <row r="96" spans="1:19" x14ac:dyDescent="0.3">
      <c r="A96">
        <v>180</v>
      </c>
      <c r="B96">
        <v>-0.60399999999999998</v>
      </c>
      <c r="C96">
        <v>-1.36</v>
      </c>
      <c r="D96">
        <v>-2.6040000000000001</v>
      </c>
      <c r="E96">
        <v>-2.9470000000000001</v>
      </c>
      <c r="F96">
        <v>-3.17</v>
      </c>
      <c r="G96">
        <v>1.6</v>
      </c>
      <c r="H96">
        <v>-0.01</v>
      </c>
      <c r="I96">
        <v>4</v>
      </c>
      <c r="J96">
        <v>-0.63600000000000001</v>
      </c>
      <c r="K96">
        <v>-1.7030000000000001</v>
      </c>
      <c r="L96">
        <v>-2.71</v>
      </c>
      <c r="M96">
        <v>-3.1360000000000001</v>
      </c>
      <c r="N96">
        <v>-3.3359999999999999</v>
      </c>
      <c r="O96">
        <v>0.95799999999999996</v>
      </c>
      <c r="P96">
        <v>0.77700000000000002</v>
      </c>
      <c r="Q96">
        <v>0.68500000000000005</v>
      </c>
      <c r="R96">
        <v>0.222</v>
      </c>
      <c r="S96">
        <v>0.47299999999999998</v>
      </c>
    </row>
    <row r="97" spans="1:19" x14ac:dyDescent="0.3">
      <c r="A97">
        <v>240</v>
      </c>
      <c r="B97">
        <v>-0.60399999999999998</v>
      </c>
      <c r="C97">
        <v>-1.36</v>
      </c>
      <c r="D97">
        <v>-2.6040000000000001</v>
      </c>
      <c r="E97">
        <v>-2.9470000000000001</v>
      </c>
      <c r="F97">
        <v>-3.17</v>
      </c>
      <c r="G97">
        <v>1.6</v>
      </c>
      <c r="H97">
        <v>-0.01</v>
      </c>
      <c r="I97">
        <v>4</v>
      </c>
      <c r="J97">
        <v>-0.65</v>
      </c>
      <c r="K97">
        <v>-1.744</v>
      </c>
      <c r="L97">
        <v>-2.758</v>
      </c>
      <c r="M97">
        <v>-3.15</v>
      </c>
      <c r="N97">
        <v>-3.3570000000000002</v>
      </c>
      <c r="O97">
        <v>0.97899999999999998</v>
      </c>
      <c r="P97">
        <v>0.91200000000000003</v>
      </c>
      <c r="Q97">
        <v>0.93700000000000006</v>
      </c>
      <c r="R97">
        <v>0.248</v>
      </c>
      <c r="S97">
        <v>0.48199999999999998</v>
      </c>
    </row>
    <row r="98" spans="1:19" x14ac:dyDescent="0.3">
      <c r="A98">
        <v>300</v>
      </c>
      <c r="B98">
        <v>-0.60399999999999998</v>
      </c>
      <c r="C98">
        <v>-1.36</v>
      </c>
      <c r="D98">
        <v>-2.6040000000000001</v>
      </c>
      <c r="E98">
        <v>-2.9470000000000001</v>
      </c>
      <c r="F98">
        <v>-3.17</v>
      </c>
      <c r="G98">
        <v>1.6</v>
      </c>
      <c r="H98">
        <v>-0.01</v>
      </c>
      <c r="I98">
        <v>4</v>
      </c>
      <c r="J98">
        <v>-0.63700000000000001</v>
      </c>
      <c r="K98">
        <v>-1.7250000000000001</v>
      </c>
      <c r="L98">
        <v>-2.7240000000000002</v>
      </c>
      <c r="M98">
        <v>-3.1949999999999998</v>
      </c>
      <c r="N98">
        <v>-3.391</v>
      </c>
      <c r="O98">
        <v>0.94799999999999995</v>
      </c>
      <c r="P98">
        <v>0.84699999999999998</v>
      </c>
      <c r="Q98">
        <v>0.79400000000000004</v>
      </c>
      <c r="R98">
        <v>0.39600000000000002</v>
      </c>
      <c r="S98">
        <v>0.496</v>
      </c>
    </row>
    <row r="99" spans="1:19" x14ac:dyDescent="0.3">
      <c r="A99">
        <v>360</v>
      </c>
      <c r="B99">
        <v>-0.60399999999999998</v>
      </c>
      <c r="C99">
        <v>-1.36</v>
      </c>
      <c r="D99">
        <v>-2.6040000000000001</v>
      </c>
      <c r="E99">
        <v>-2.9470000000000001</v>
      </c>
      <c r="F99">
        <v>-3.17</v>
      </c>
      <c r="G99">
        <v>1.6</v>
      </c>
      <c r="H99">
        <v>-0.01</v>
      </c>
      <c r="I99">
        <v>4</v>
      </c>
      <c r="J99">
        <v>-0.63900000000000001</v>
      </c>
      <c r="K99">
        <v>-1.7230000000000001</v>
      </c>
      <c r="L99">
        <v>-2.7170000000000001</v>
      </c>
      <c r="M99">
        <v>-3.2320000000000002</v>
      </c>
      <c r="N99">
        <v>-3.415</v>
      </c>
      <c r="O99">
        <v>0.94399999999999995</v>
      </c>
      <c r="P99">
        <v>0.88100000000000001</v>
      </c>
      <c r="Q99">
        <v>0.82499999999999996</v>
      </c>
      <c r="R99">
        <v>0.52200000000000002</v>
      </c>
      <c r="S99">
        <v>0.50600000000000001</v>
      </c>
    </row>
    <row r="100" spans="1:19" x14ac:dyDescent="0.3">
      <c r="A100">
        <v>420</v>
      </c>
      <c r="B100">
        <v>-0.60399999999999998</v>
      </c>
      <c r="C100">
        <v>-1.36</v>
      </c>
      <c r="D100">
        <v>-2.6040000000000001</v>
      </c>
      <c r="E100">
        <v>-2.9470000000000001</v>
      </c>
      <c r="F100">
        <v>-3.17</v>
      </c>
      <c r="G100">
        <v>1.6</v>
      </c>
      <c r="H100">
        <v>-0.01</v>
      </c>
      <c r="I100">
        <v>4</v>
      </c>
      <c r="J100">
        <v>-0.64200000000000002</v>
      </c>
      <c r="K100">
        <v>-1.7230000000000001</v>
      </c>
      <c r="L100">
        <v>-2.73</v>
      </c>
      <c r="M100">
        <v>-3.26</v>
      </c>
      <c r="N100">
        <v>-3.4390000000000001</v>
      </c>
      <c r="O100">
        <v>0.94499999999999995</v>
      </c>
      <c r="P100">
        <v>0.91300000000000003</v>
      </c>
      <c r="Q100">
        <v>0.89100000000000001</v>
      </c>
      <c r="R100">
        <v>0.56699999999999995</v>
      </c>
      <c r="S100">
        <v>0.51800000000000002</v>
      </c>
    </row>
    <row r="101" spans="1:19" x14ac:dyDescent="0.3">
      <c r="A101">
        <v>480</v>
      </c>
      <c r="B101">
        <v>-0.60399999999999998</v>
      </c>
      <c r="C101">
        <v>-1.36</v>
      </c>
      <c r="D101">
        <v>-2.6040000000000001</v>
      </c>
      <c r="E101">
        <v>-2.9470000000000001</v>
      </c>
      <c r="F101">
        <v>-3.17</v>
      </c>
      <c r="G101">
        <v>1.6</v>
      </c>
      <c r="H101">
        <v>-0.01</v>
      </c>
      <c r="I101">
        <v>4</v>
      </c>
      <c r="J101">
        <v>-0.63800000000000001</v>
      </c>
      <c r="K101">
        <v>-1.714</v>
      </c>
      <c r="L101">
        <v>-2.7330000000000001</v>
      </c>
      <c r="M101">
        <v>-3.2810000000000001</v>
      </c>
      <c r="N101">
        <v>-3.47</v>
      </c>
      <c r="O101">
        <v>0.93100000000000005</v>
      </c>
      <c r="P101">
        <v>0.90300000000000002</v>
      </c>
      <c r="Q101">
        <v>0.9</v>
      </c>
      <c r="R101">
        <v>0.58499999999999996</v>
      </c>
      <c r="S101">
        <v>0.53200000000000003</v>
      </c>
    </row>
    <row r="102" spans="1:19" x14ac:dyDescent="0.3">
      <c r="A102">
        <v>540</v>
      </c>
      <c r="B102">
        <v>-0.60399999999999998</v>
      </c>
      <c r="C102">
        <v>-1.36</v>
      </c>
      <c r="D102">
        <v>-2.6040000000000001</v>
      </c>
      <c r="E102">
        <v>-2.9470000000000001</v>
      </c>
      <c r="F102">
        <v>-3.17</v>
      </c>
      <c r="G102">
        <v>1.6</v>
      </c>
      <c r="H102">
        <v>-0.01</v>
      </c>
      <c r="I102">
        <v>4</v>
      </c>
      <c r="J102">
        <v>-0.63900000000000001</v>
      </c>
      <c r="K102">
        <v>-1.7050000000000001</v>
      </c>
      <c r="L102">
        <v>-2.7290000000000001</v>
      </c>
      <c r="M102">
        <v>-3.302</v>
      </c>
      <c r="N102">
        <v>-3.4980000000000002</v>
      </c>
      <c r="O102">
        <v>0.92800000000000005</v>
      </c>
      <c r="P102">
        <v>0.90800000000000003</v>
      </c>
      <c r="Q102">
        <v>0.874</v>
      </c>
      <c r="R102">
        <v>0.60499999999999998</v>
      </c>
      <c r="S102">
        <v>0.54600000000000004</v>
      </c>
    </row>
    <row r="103" spans="1:19" x14ac:dyDescent="0.3">
      <c r="A103">
        <v>600</v>
      </c>
      <c r="B103">
        <v>-0.60399999999999998</v>
      </c>
      <c r="C103">
        <v>-1.36</v>
      </c>
      <c r="D103">
        <v>-2.6040000000000001</v>
      </c>
      <c r="E103">
        <v>-2.9470000000000001</v>
      </c>
      <c r="F103">
        <v>-3.17</v>
      </c>
      <c r="G103">
        <v>1.6</v>
      </c>
      <c r="H103">
        <v>-0.01</v>
      </c>
      <c r="I103">
        <v>4</v>
      </c>
      <c r="J103">
        <v>-0.64200000000000002</v>
      </c>
      <c r="K103">
        <v>-1.7</v>
      </c>
      <c r="L103">
        <v>-2.722</v>
      </c>
      <c r="M103">
        <v>-3.3210000000000002</v>
      </c>
      <c r="N103">
        <v>-3.528</v>
      </c>
      <c r="O103">
        <v>0.92500000000000004</v>
      </c>
      <c r="P103">
        <v>0.91700000000000004</v>
      </c>
      <c r="Q103">
        <v>0.85099999999999998</v>
      </c>
      <c r="R103">
        <v>0.621</v>
      </c>
      <c r="S103">
        <v>0.56100000000000005</v>
      </c>
    </row>
    <row r="105" spans="1:19" x14ac:dyDescent="0.3">
      <c r="A105" t="s">
        <v>0</v>
      </c>
      <c r="B105" t="s">
        <v>9</v>
      </c>
    </row>
    <row r="106" spans="1:19" x14ac:dyDescent="0.3">
      <c r="A106">
        <v>0</v>
      </c>
      <c r="B106">
        <v>-0.60199999999999998</v>
      </c>
      <c r="C106">
        <v>-1.39</v>
      </c>
      <c r="D106">
        <v>-2.6030000000000002</v>
      </c>
      <c r="E106">
        <v>-2.9390000000000001</v>
      </c>
      <c r="F106">
        <v>-3.16</v>
      </c>
      <c r="G106">
        <v>1.6</v>
      </c>
      <c r="H106">
        <v>-0.01</v>
      </c>
      <c r="I106">
        <v>4</v>
      </c>
      <c r="J106">
        <v>-0.61</v>
      </c>
      <c r="K106">
        <v>-1.61</v>
      </c>
      <c r="L106">
        <v>-2.6030000000000002</v>
      </c>
      <c r="M106">
        <v>-3.1240000000000001</v>
      </c>
      <c r="N106">
        <v>-3.16</v>
      </c>
      <c r="O106">
        <v>0.92600000000000005</v>
      </c>
      <c r="P106">
        <v>0.92600000000000005</v>
      </c>
      <c r="Q106">
        <v>0.91500000000000004</v>
      </c>
      <c r="R106">
        <v>0.43</v>
      </c>
      <c r="S106">
        <v>0.16400000000000001</v>
      </c>
    </row>
    <row r="107" spans="1:19" x14ac:dyDescent="0.3">
      <c r="A107">
        <v>60</v>
      </c>
      <c r="B107">
        <v>-0.60199999999999998</v>
      </c>
      <c r="C107">
        <v>-1.39</v>
      </c>
      <c r="D107">
        <v>-2.6030000000000002</v>
      </c>
      <c r="E107">
        <v>-2.9390000000000001</v>
      </c>
      <c r="F107">
        <v>-3.16</v>
      </c>
      <c r="G107">
        <v>1.6</v>
      </c>
      <c r="H107">
        <v>-0.01</v>
      </c>
      <c r="I107">
        <v>4</v>
      </c>
      <c r="J107">
        <v>-0.73399999999999999</v>
      </c>
      <c r="K107">
        <v>-1.766</v>
      </c>
      <c r="L107">
        <v>-2.6749999999999998</v>
      </c>
      <c r="M107">
        <v>-3.1469999999999998</v>
      </c>
      <c r="N107">
        <v>-3.2919999999999998</v>
      </c>
      <c r="O107">
        <v>1.194</v>
      </c>
      <c r="P107">
        <v>0.79600000000000004</v>
      </c>
      <c r="Q107">
        <v>0.502</v>
      </c>
      <c r="R107">
        <v>0.313</v>
      </c>
      <c r="S107">
        <v>0.45600000000000002</v>
      </c>
    </row>
    <row r="108" spans="1:19" x14ac:dyDescent="0.3">
      <c r="A108">
        <v>120</v>
      </c>
      <c r="B108">
        <v>-0.60199999999999998</v>
      </c>
      <c r="C108">
        <v>-1.39</v>
      </c>
      <c r="D108">
        <v>-2.6030000000000002</v>
      </c>
      <c r="E108">
        <v>-2.9390000000000001</v>
      </c>
      <c r="F108">
        <v>-3.16</v>
      </c>
      <c r="G108">
        <v>1.6</v>
      </c>
      <c r="H108">
        <v>-0.01</v>
      </c>
      <c r="I108">
        <v>4</v>
      </c>
      <c r="J108">
        <v>-0.65100000000000002</v>
      </c>
      <c r="K108">
        <v>-1.766</v>
      </c>
      <c r="L108">
        <v>-2.766</v>
      </c>
      <c r="M108">
        <v>-3.1970000000000001</v>
      </c>
      <c r="N108">
        <v>-3.3029999999999999</v>
      </c>
      <c r="O108">
        <v>0.99399999999999999</v>
      </c>
      <c r="P108">
        <v>0.96199999999999997</v>
      </c>
      <c r="Q108">
        <v>0.91400000000000003</v>
      </c>
      <c r="R108">
        <v>0.46400000000000002</v>
      </c>
      <c r="S108">
        <v>0.46</v>
      </c>
    </row>
    <row r="109" spans="1:19" x14ac:dyDescent="0.3">
      <c r="A109">
        <v>180</v>
      </c>
      <c r="B109">
        <v>-0.60199999999999998</v>
      </c>
      <c r="C109">
        <v>-1.39</v>
      </c>
      <c r="D109">
        <v>-2.6030000000000002</v>
      </c>
      <c r="E109">
        <v>-2.9390000000000001</v>
      </c>
      <c r="F109">
        <v>-3.16</v>
      </c>
      <c r="G109">
        <v>1.6</v>
      </c>
      <c r="H109">
        <v>-0.01</v>
      </c>
      <c r="I109">
        <v>4</v>
      </c>
      <c r="J109">
        <v>-0.64</v>
      </c>
      <c r="K109">
        <v>-1.714</v>
      </c>
      <c r="L109">
        <v>-2.6869999999999998</v>
      </c>
      <c r="M109">
        <v>-3.129</v>
      </c>
      <c r="N109">
        <v>-3.323</v>
      </c>
      <c r="O109">
        <v>0.96599999999999997</v>
      </c>
      <c r="P109">
        <v>0.76300000000000001</v>
      </c>
      <c r="Q109">
        <v>0.745</v>
      </c>
      <c r="R109">
        <v>0.215</v>
      </c>
      <c r="S109">
        <v>0.46800000000000003</v>
      </c>
    </row>
    <row r="110" spans="1:19" x14ac:dyDescent="0.3">
      <c r="A110">
        <v>240</v>
      </c>
      <c r="B110">
        <v>-0.60199999999999998</v>
      </c>
      <c r="C110">
        <v>-1.39</v>
      </c>
      <c r="D110">
        <v>-2.6030000000000002</v>
      </c>
      <c r="E110">
        <v>-2.9390000000000001</v>
      </c>
      <c r="F110">
        <v>-3.16</v>
      </c>
      <c r="G110">
        <v>1.6</v>
      </c>
      <c r="H110">
        <v>-0.01</v>
      </c>
      <c r="I110">
        <v>4</v>
      </c>
      <c r="J110">
        <v>-0.65300000000000002</v>
      </c>
      <c r="K110">
        <v>-1.754</v>
      </c>
      <c r="L110">
        <v>-2.7349999999999999</v>
      </c>
      <c r="M110">
        <v>-3.1379999999999999</v>
      </c>
      <c r="N110">
        <v>-3.347</v>
      </c>
      <c r="O110">
        <v>0.98499999999999999</v>
      </c>
      <c r="P110">
        <v>0.90600000000000003</v>
      </c>
      <c r="Q110">
        <v>0.94799999999999995</v>
      </c>
      <c r="R110">
        <v>0.26</v>
      </c>
      <c r="S110">
        <v>0.47799999999999998</v>
      </c>
    </row>
    <row r="111" spans="1:19" x14ac:dyDescent="0.3">
      <c r="A111">
        <v>300</v>
      </c>
      <c r="B111">
        <v>-0.60199999999999998</v>
      </c>
      <c r="C111">
        <v>-1.39</v>
      </c>
      <c r="D111">
        <v>-2.6030000000000002</v>
      </c>
      <c r="E111">
        <v>-2.9390000000000001</v>
      </c>
      <c r="F111">
        <v>-3.16</v>
      </c>
      <c r="G111">
        <v>1.6</v>
      </c>
      <c r="H111">
        <v>-0.01</v>
      </c>
      <c r="I111">
        <v>4</v>
      </c>
      <c r="J111">
        <v>-0.63600000000000001</v>
      </c>
      <c r="K111">
        <v>-1.7310000000000001</v>
      </c>
      <c r="L111">
        <v>-2.706</v>
      </c>
      <c r="M111">
        <v>-3.1869999999999998</v>
      </c>
      <c r="N111">
        <v>-3.375</v>
      </c>
      <c r="O111">
        <v>0.94599999999999995</v>
      </c>
      <c r="P111">
        <v>0.84199999999999997</v>
      </c>
      <c r="Q111">
        <v>0.79800000000000004</v>
      </c>
      <c r="R111">
        <v>0.38800000000000001</v>
      </c>
      <c r="S111">
        <v>0.48899999999999999</v>
      </c>
    </row>
    <row r="112" spans="1:19" x14ac:dyDescent="0.3">
      <c r="A112">
        <v>360</v>
      </c>
      <c r="B112">
        <v>-0.60199999999999998</v>
      </c>
      <c r="C112">
        <v>-1.39</v>
      </c>
      <c r="D112">
        <v>-2.6030000000000002</v>
      </c>
      <c r="E112">
        <v>-2.9390000000000001</v>
      </c>
      <c r="F112">
        <v>-3.16</v>
      </c>
      <c r="G112">
        <v>1.6</v>
      </c>
      <c r="H112">
        <v>-0.01</v>
      </c>
      <c r="I112">
        <v>4</v>
      </c>
      <c r="J112">
        <v>-0.63900000000000001</v>
      </c>
      <c r="K112">
        <v>-1.73</v>
      </c>
      <c r="L112">
        <v>-2.702</v>
      </c>
      <c r="M112">
        <v>-3.2240000000000002</v>
      </c>
      <c r="N112">
        <v>-3.4039999999999999</v>
      </c>
      <c r="O112">
        <v>0.94399999999999995</v>
      </c>
      <c r="P112">
        <v>0.88700000000000001</v>
      </c>
      <c r="Q112">
        <v>0.82099999999999995</v>
      </c>
      <c r="R112">
        <v>0.50700000000000001</v>
      </c>
      <c r="S112">
        <v>0.502</v>
      </c>
    </row>
    <row r="113" spans="1:19" x14ac:dyDescent="0.3">
      <c r="A113">
        <v>420</v>
      </c>
      <c r="B113">
        <v>-0.60199999999999998</v>
      </c>
      <c r="C113">
        <v>-1.39</v>
      </c>
      <c r="D113">
        <v>-2.6030000000000002</v>
      </c>
      <c r="E113">
        <v>-2.9390000000000001</v>
      </c>
      <c r="F113">
        <v>-3.16</v>
      </c>
      <c r="G113">
        <v>1.6</v>
      </c>
      <c r="H113">
        <v>-0.01</v>
      </c>
      <c r="I113">
        <v>4</v>
      </c>
      <c r="J113">
        <v>-0.64100000000000001</v>
      </c>
      <c r="K113">
        <v>-1.728</v>
      </c>
      <c r="L113">
        <v>-2.7189999999999999</v>
      </c>
      <c r="M113">
        <v>-3.2490000000000001</v>
      </c>
      <c r="N113">
        <v>-3.4249999999999998</v>
      </c>
      <c r="O113">
        <v>0.94299999999999995</v>
      </c>
      <c r="P113">
        <v>0.91400000000000003</v>
      </c>
      <c r="Q113">
        <v>0.89</v>
      </c>
      <c r="R113">
        <v>0.56399999999999995</v>
      </c>
      <c r="S113">
        <v>0.51100000000000001</v>
      </c>
    </row>
    <row r="114" spans="1:19" x14ac:dyDescent="0.3">
      <c r="A114">
        <v>480</v>
      </c>
      <c r="B114">
        <v>-0.60199999999999998</v>
      </c>
      <c r="C114">
        <v>-1.39</v>
      </c>
      <c r="D114">
        <v>-2.6030000000000002</v>
      </c>
      <c r="E114">
        <v>-2.9390000000000001</v>
      </c>
      <c r="F114">
        <v>-3.16</v>
      </c>
      <c r="G114">
        <v>1.6</v>
      </c>
      <c r="H114">
        <v>-0.01</v>
      </c>
      <c r="I114">
        <v>4</v>
      </c>
      <c r="J114">
        <v>-0.63900000000000001</v>
      </c>
      <c r="K114">
        <v>-1.718</v>
      </c>
      <c r="L114">
        <v>-2.7240000000000002</v>
      </c>
      <c r="M114">
        <v>-3.2709999999999999</v>
      </c>
      <c r="N114">
        <v>-3.4540000000000002</v>
      </c>
      <c r="O114">
        <v>0.93200000000000005</v>
      </c>
      <c r="P114">
        <v>0.90500000000000003</v>
      </c>
      <c r="Q114">
        <v>0.89</v>
      </c>
      <c r="R114">
        <v>0.59299999999999997</v>
      </c>
      <c r="S114">
        <v>0.52400000000000002</v>
      </c>
    </row>
    <row r="115" spans="1:19" x14ac:dyDescent="0.3">
      <c r="A115">
        <v>540</v>
      </c>
      <c r="B115">
        <v>-0.60199999999999998</v>
      </c>
      <c r="C115">
        <v>-1.39</v>
      </c>
      <c r="D115">
        <v>-2.6030000000000002</v>
      </c>
      <c r="E115">
        <v>-2.9390000000000001</v>
      </c>
      <c r="F115">
        <v>-3.16</v>
      </c>
      <c r="G115">
        <v>1.6</v>
      </c>
      <c r="H115">
        <v>-0.01</v>
      </c>
      <c r="I115">
        <v>4</v>
      </c>
      <c r="J115">
        <v>-0.63900000000000001</v>
      </c>
      <c r="K115">
        <v>-1.708</v>
      </c>
      <c r="L115">
        <v>-2.72</v>
      </c>
      <c r="M115">
        <v>-3.2879999999999998</v>
      </c>
      <c r="N115">
        <v>-3.4849999999999999</v>
      </c>
      <c r="O115">
        <v>0.92700000000000005</v>
      </c>
      <c r="P115">
        <v>0.90900000000000003</v>
      </c>
      <c r="Q115">
        <v>0.86199999999999999</v>
      </c>
      <c r="R115">
        <v>0.60599999999999998</v>
      </c>
      <c r="S115">
        <v>0.53900000000000003</v>
      </c>
    </row>
    <row r="116" spans="1:19" x14ac:dyDescent="0.3">
      <c r="A116">
        <v>600</v>
      </c>
      <c r="B116">
        <v>-0.60199999999999998</v>
      </c>
      <c r="C116">
        <v>-1.39</v>
      </c>
      <c r="D116">
        <v>-2.6030000000000002</v>
      </c>
      <c r="E116">
        <v>-2.9390000000000001</v>
      </c>
      <c r="F116">
        <v>-3.16</v>
      </c>
      <c r="G116">
        <v>1.6</v>
      </c>
      <c r="H116">
        <v>-0.01</v>
      </c>
      <c r="I116">
        <v>4</v>
      </c>
      <c r="J116">
        <v>-0.64200000000000002</v>
      </c>
      <c r="K116">
        <v>-1.7030000000000001</v>
      </c>
      <c r="L116">
        <v>-2.7170000000000001</v>
      </c>
      <c r="M116">
        <v>-3.3079999999999998</v>
      </c>
      <c r="N116">
        <v>-3.5139999999999998</v>
      </c>
      <c r="O116">
        <v>0.92500000000000004</v>
      </c>
      <c r="P116">
        <v>0.92100000000000004</v>
      </c>
      <c r="Q116">
        <v>0.84699999999999998</v>
      </c>
      <c r="R116">
        <v>0.626</v>
      </c>
      <c r="S116">
        <v>0.55400000000000005</v>
      </c>
    </row>
    <row r="118" spans="1:19" x14ac:dyDescent="0.3">
      <c r="A118" t="s">
        <v>0</v>
      </c>
      <c r="B118" t="s">
        <v>10</v>
      </c>
    </row>
    <row r="119" spans="1:19" x14ac:dyDescent="0.3">
      <c r="A119">
        <v>0</v>
      </c>
      <c r="B119">
        <v>-0.59899999999999998</v>
      </c>
      <c r="C119">
        <v>-1.353</v>
      </c>
      <c r="D119">
        <v>-2.6059999999999999</v>
      </c>
      <c r="E119">
        <v>-2.968</v>
      </c>
      <c r="F119">
        <v>-3.24</v>
      </c>
      <c r="G119">
        <v>1.6</v>
      </c>
      <c r="H119">
        <v>0</v>
      </c>
      <c r="I119">
        <v>4</v>
      </c>
      <c r="J119">
        <v>-0.61</v>
      </c>
      <c r="K119">
        <v>-1.61</v>
      </c>
      <c r="L119">
        <v>-2.6059999999999999</v>
      </c>
      <c r="M119">
        <v>-3.1949999999999998</v>
      </c>
      <c r="N119">
        <v>-3.24</v>
      </c>
      <c r="O119">
        <v>0.92600000000000005</v>
      </c>
      <c r="P119">
        <v>0.92600000000000005</v>
      </c>
      <c r="Q119">
        <v>0.92</v>
      </c>
      <c r="R119">
        <v>0.47299999999999998</v>
      </c>
      <c r="S119">
        <v>0.17499999999999999</v>
      </c>
    </row>
    <row r="120" spans="1:19" x14ac:dyDescent="0.3">
      <c r="A120">
        <v>60</v>
      </c>
      <c r="B120">
        <v>-0.59899999999999998</v>
      </c>
      <c r="C120">
        <v>-1.353</v>
      </c>
      <c r="D120">
        <v>-2.6059999999999999</v>
      </c>
      <c r="E120">
        <v>-2.968</v>
      </c>
      <c r="F120">
        <v>-3.24</v>
      </c>
      <c r="G120">
        <v>1.6</v>
      </c>
      <c r="H120">
        <v>0</v>
      </c>
      <c r="I120">
        <v>4</v>
      </c>
      <c r="J120">
        <v>-0.74299999999999999</v>
      </c>
      <c r="K120">
        <v>-1.7070000000000001</v>
      </c>
      <c r="L120">
        <v>-2.669</v>
      </c>
      <c r="M120">
        <v>-3.1920000000000002</v>
      </c>
      <c r="N120">
        <v>-3.3679999999999999</v>
      </c>
      <c r="O120">
        <v>1.228</v>
      </c>
      <c r="P120">
        <v>0.84799999999999998</v>
      </c>
      <c r="Q120">
        <v>0.55100000000000005</v>
      </c>
      <c r="R120">
        <v>0.30199999999999999</v>
      </c>
      <c r="S120">
        <v>0.48599999999999999</v>
      </c>
    </row>
    <row r="121" spans="1:19" x14ac:dyDescent="0.3">
      <c r="A121">
        <v>120</v>
      </c>
      <c r="B121">
        <v>-0.59899999999999998</v>
      </c>
      <c r="C121">
        <v>-1.353</v>
      </c>
      <c r="D121">
        <v>-2.6059999999999999</v>
      </c>
      <c r="E121">
        <v>-2.968</v>
      </c>
      <c r="F121">
        <v>-3.24</v>
      </c>
      <c r="G121">
        <v>1.6</v>
      </c>
      <c r="H121">
        <v>0</v>
      </c>
      <c r="I121">
        <v>4</v>
      </c>
      <c r="J121">
        <v>-0.66100000000000003</v>
      </c>
      <c r="K121">
        <v>-1.7130000000000001</v>
      </c>
      <c r="L121">
        <v>-2.7839999999999998</v>
      </c>
      <c r="M121">
        <v>-3.2549999999999999</v>
      </c>
      <c r="N121">
        <v>-3.3839999999999999</v>
      </c>
      <c r="O121">
        <v>1.026</v>
      </c>
      <c r="P121">
        <v>1.032</v>
      </c>
      <c r="Q121">
        <v>0.86199999999999999</v>
      </c>
      <c r="R121">
        <v>0.47799999999999998</v>
      </c>
      <c r="S121">
        <v>0.49299999999999999</v>
      </c>
    </row>
    <row r="122" spans="1:19" x14ac:dyDescent="0.3">
      <c r="A122">
        <v>180</v>
      </c>
      <c r="B122">
        <v>-0.59899999999999998</v>
      </c>
      <c r="C122">
        <v>-1.353</v>
      </c>
      <c r="D122">
        <v>-2.6059999999999999</v>
      </c>
      <c r="E122">
        <v>-2.968</v>
      </c>
      <c r="F122">
        <v>-3.24</v>
      </c>
      <c r="G122">
        <v>1.6</v>
      </c>
      <c r="H122">
        <v>0</v>
      </c>
      <c r="I122">
        <v>4</v>
      </c>
      <c r="J122">
        <v>-0.63800000000000001</v>
      </c>
      <c r="K122">
        <v>-1.6819999999999999</v>
      </c>
      <c r="L122">
        <v>-2.7090000000000001</v>
      </c>
      <c r="M122">
        <v>-3.1890000000000001</v>
      </c>
      <c r="N122">
        <v>-3.4</v>
      </c>
      <c r="O122">
        <v>0.98</v>
      </c>
      <c r="P122">
        <v>0.82199999999999995</v>
      </c>
      <c r="Q122">
        <v>0.69</v>
      </c>
      <c r="R122">
        <v>0.24399999999999999</v>
      </c>
      <c r="S122">
        <v>0.5</v>
      </c>
    </row>
    <row r="123" spans="1:19" x14ac:dyDescent="0.3">
      <c r="A123">
        <v>240</v>
      </c>
      <c r="B123">
        <v>-0.59899999999999998</v>
      </c>
      <c r="C123">
        <v>-1.353</v>
      </c>
      <c r="D123">
        <v>-2.6059999999999999</v>
      </c>
      <c r="E123">
        <v>-2.968</v>
      </c>
      <c r="F123">
        <v>-3.24</v>
      </c>
      <c r="G123">
        <v>1.6</v>
      </c>
      <c r="H123">
        <v>0</v>
      </c>
      <c r="I123">
        <v>4</v>
      </c>
      <c r="J123">
        <v>-0.64600000000000002</v>
      </c>
      <c r="K123">
        <v>-1.722</v>
      </c>
      <c r="L123">
        <v>-2.7679999999999998</v>
      </c>
      <c r="M123">
        <v>-3.202</v>
      </c>
      <c r="N123">
        <v>-3.4169999999999998</v>
      </c>
      <c r="O123">
        <v>0.996</v>
      </c>
      <c r="P123">
        <v>0.92500000000000004</v>
      </c>
      <c r="Q123">
        <v>0.93899999999999995</v>
      </c>
      <c r="R123">
        <v>0.27800000000000002</v>
      </c>
      <c r="S123">
        <v>0.50700000000000001</v>
      </c>
    </row>
    <row r="124" spans="1:19" x14ac:dyDescent="0.3">
      <c r="A124">
        <v>300</v>
      </c>
      <c r="B124">
        <v>-0.59899999999999998</v>
      </c>
      <c r="C124">
        <v>-1.353</v>
      </c>
      <c r="D124">
        <v>-2.6059999999999999</v>
      </c>
      <c r="E124">
        <v>-2.968</v>
      </c>
      <c r="F124">
        <v>-3.24</v>
      </c>
      <c r="G124">
        <v>1.6</v>
      </c>
      <c r="H124">
        <v>0</v>
      </c>
      <c r="I124">
        <v>4</v>
      </c>
      <c r="J124">
        <v>-0.63200000000000001</v>
      </c>
      <c r="K124">
        <v>-1.7070000000000001</v>
      </c>
      <c r="L124">
        <v>-2.738</v>
      </c>
      <c r="M124">
        <v>-3.2429999999999999</v>
      </c>
      <c r="N124">
        <v>-3.4569999999999999</v>
      </c>
      <c r="O124">
        <v>0.96799999999999997</v>
      </c>
      <c r="P124">
        <v>0.85899999999999999</v>
      </c>
      <c r="Q124">
        <v>0.81100000000000005</v>
      </c>
      <c r="R124">
        <v>0.42399999999999999</v>
      </c>
      <c r="S124">
        <v>0.52600000000000002</v>
      </c>
    </row>
    <row r="125" spans="1:19" x14ac:dyDescent="0.3">
      <c r="A125">
        <v>360</v>
      </c>
      <c r="B125">
        <v>-0.59899999999999998</v>
      </c>
      <c r="C125">
        <v>-1.353</v>
      </c>
      <c r="D125">
        <v>-2.6059999999999999</v>
      </c>
      <c r="E125">
        <v>-2.968</v>
      </c>
      <c r="F125">
        <v>-3.24</v>
      </c>
      <c r="G125">
        <v>1.6</v>
      </c>
      <c r="H125">
        <v>0</v>
      </c>
      <c r="I125">
        <v>4</v>
      </c>
      <c r="J125">
        <v>-0.629</v>
      </c>
      <c r="K125">
        <v>-1.706</v>
      </c>
      <c r="L125">
        <v>-2.7269999999999999</v>
      </c>
      <c r="M125">
        <v>-3.2890000000000001</v>
      </c>
      <c r="N125">
        <v>-3.4860000000000002</v>
      </c>
      <c r="O125">
        <v>0.96199999999999997</v>
      </c>
      <c r="P125">
        <v>0.879</v>
      </c>
      <c r="Q125">
        <v>0.83699999999999997</v>
      </c>
      <c r="R125">
        <v>0.56100000000000005</v>
      </c>
      <c r="S125">
        <v>0.54</v>
      </c>
    </row>
    <row r="126" spans="1:19" x14ac:dyDescent="0.3">
      <c r="A126">
        <v>420</v>
      </c>
      <c r="B126">
        <v>-0.59899999999999998</v>
      </c>
      <c r="C126">
        <v>-1.353</v>
      </c>
      <c r="D126">
        <v>-2.6059999999999999</v>
      </c>
      <c r="E126">
        <v>-2.968</v>
      </c>
      <c r="F126">
        <v>-3.24</v>
      </c>
      <c r="G126">
        <v>1.6</v>
      </c>
      <c r="H126">
        <v>0</v>
      </c>
      <c r="I126">
        <v>4</v>
      </c>
      <c r="J126">
        <v>-0.63100000000000001</v>
      </c>
      <c r="K126">
        <v>-1.7070000000000001</v>
      </c>
      <c r="L126">
        <v>-2.7309999999999999</v>
      </c>
      <c r="M126">
        <v>-3.3130000000000002</v>
      </c>
      <c r="N126">
        <v>-3.516</v>
      </c>
      <c r="O126">
        <v>0.96599999999999997</v>
      </c>
      <c r="P126">
        <v>0.90900000000000003</v>
      </c>
      <c r="Q126">
        <v>0.88200000000000001</v>
      </c>
      <c r="R126">
        <v>0.60299999999999998</v>
      </c>
      <c r="S126">
        <v>0.55500000000000005</v>
      </c>
    </row>
    <row r="127" spans="1:19" x14ac:dyDescent="0.3">
      <c r="A127">
        <v>480</v>
      </c>
      <c r="B127">
        <v>-0.59899999999999998</v>
      </c>
      <c r="C127">
        <v>-1.353</v>
      </c>
      <c r="D127">
        <v>-2.6059999999999999</v>
      </c>
      <c r="E127">
        <v>-2.968</v>
      </c>
      <c r="F127">
        <v>-3.24</v>
      </c>
      <c r="G127">
        <v>1.6</v>
      </c>
      <c r="H127">
        <v>0</v>
      </c>
      <c r="I127">
        <v>4</v>
      </c>
      <c r="J127">
        <v>-0.625</v>
      </c>
      <c r="K127">
        <v>-1.7010000000000001</v>
      </c>
      <c r="L127">
        <v>-2.7349999999999999</v>
      </c>
      <c r="M127">
        <v>-3.3330000000000002</v>
      </c>
      <c r="N127">
        <v>-3.5459999999999998</v>
      </c>
      <c r="O127">
        <v>0.95499999999999996</v>
      </c>
      <c r="P127">
        <v>0.90400000000000003</v>
      </c>
      <c r="Q127">
        <v>0.91200000000000003</v>
      </c>
      <c r="R127">
        <v>0.61</v>
      </c>
      <c r="S127">
        <v>0.57099999999999995</v>
      </c>
    </row>
    <row r="128" spans="1:19" x14ac:dyDescent="0.3">
      <c r="A128">
        <v>540</v>
      </c>
      <c r="B128">
        <v>-0.59899999999999998</v>
      </c>
      <c r="C128">
        <v>-1.353</v>
      </c>
      <c r="D128">
        <v>-2.6059999999999999</v>
      </c>
      <c r="E128">
        <v>-2.968</v>
      </c>
      <c r="F128">
        <v>-3.24</v>
      </c>
      <c r="G128">
        <v>1.6</v>
      </c>
      <c r="H128">
        <v>0</v>
      </c>
      <c r="I128">
        <v>4</v>
      </c>
      <c r="J128">
        <v>-0.625</v>
      </c>
      <c r="K128">
        <v>-1.694</v>
      </c>
      <c r="L128">
        <v>-2.73</v>
      </c>
      <c r="M128">
        <v>-3.351</v>
      </c>
      <c r="N128">
        <v>-3.58</v>
      </c>
      <c r="O128">
        <v>0.95499999999999996</v>
      </c>
      <c r="P128">
        <v>0.90700000000000003</v>
      </c>
      <c r="Q128">
        <v>0.89200000000000002</v>
      </c>
      <c r="R128">
        <v>0.61399999999999999</v>
      </c>
      <c r="S128">
        <v>0.58899999999999997</v>
      </c>
    </row>
    <row r="129" spans="1:19" x14ac:dyDescent="0.3">
      <c r="A129">
        <v>600</v>
      </c>
      <c r="B129">
        <v>-0.59899999999999998</v>
      </c>
      <c r="C129">
        <v>-1.353</v>
      </c>
      <c r="D129">
        <v>-2.6059999999999999</v>
      </c>
      <c r="E129">
        <v>-2.968</v>
      </c>
      <c r="F129">
        <v>-3.24</v>
      </c>
      <c r="G129">
        <v>1.6</v>
      </c>
      <c r="H129">
        <v>0</v>
      </c>
      <c r="I129">
        <v>4</v>
      </c>
      <c r="J129">
        <v>-0.624</v>
      </c>
      <c r="K129">
        <v>-1.6879999999999999</v>
      </c>
      <c r="L129">
        <v>-2.7229999999999999</v>
      </c>
      <c r="M129">
        <v>-3.3690000000000002</v>
      </c>
      <c r="N129">
        <v>-3.6150000000000002</v>
      </c>
      <c r="O129">
        <v>0.95299999999999996</v>
      </c>
      <c r="P129">
        <v>0.91300000000000003</v>
      </c>
      <c r="Q129">
        <v>0.873</v>
      </c>
      <c r="R129">
        <v>0.626</v>
      </c>
      <c r="S129">
        <v>0.60899999999999999</v>
      </c>
    </row>
    <row r="131" spans="1:19" x14ac:dyDescent="0.3">
      <c r="A131" t="s">
        <v>0</v>
      </c>
      <c r="B131" t="s">
        <v>11</v>
      </c>
    </row>
    <row r="132" spans="1:19" x14ac:dyDescent="0.3">
      <c r="A132">
        <v>0</v>
      </c>
      <c r="B132">
        <v>-0.60499999999999998</v>
      </c>
      <c r="C132">
        <v>-1.3540000000000001</v>
      </c>
      <c r="D132">
        <v>-2.6059999999999999</v>
      </c>
      <c r="E132">
        <v>-2.96</v>
      </c>
      <c r="F132">
        <v>-3.23</v>
      </c>
      <c r="G132">
        <v>1.6</v>
      </c>
      <c r="H132">
        <v>0</v>
      </c>
      <c r="I132">
        <v>4</v>
      </c>
      <c r="J132">
        <v>-0.61</v>
      </c>
      <c r="K132">
        <v>-1.61</v>
      </c>
      <c r="L132">
        <v>-2.6059999999999999</v>
      </c>
      <c r="M132">
        <v>-3.1859999999999999</v>
      </c>
      <c r="N132">
        <v>-3.23</v>
      </c>
      <c r="O132">
        <v>0.92600000000000005</v>
      </c>
      <c r="P132">
        <v>0.92600000000000005</v>
      </c>
      <c r="Q132">
        <v>0.91900000000000004</v>
      </c>
      <c r="R132">
        <v>0.46700000000000003</v>
      </c>
      <c r="S132">
        <v>0.17299999999999999</v>
      </c>
    </row>
    <row r="133" spans="1:19" x14ac:dyDescent="0.3">
      <c r="A133">
        <v>60</v>
      </c>
      <c r="B133">
        <v>-0.60499999999999998</v>
      </c>
      <c r="C133">
        <v>-1.3540000000000001</v>
      </c>
      <c r="D133">
        <v>-2.6059999999999999</v>
      </c>
      <c r="E133">
        <v>-2.96</v>
      </c>
      <c r="F133">
        <v>-3.23</v>
      </c>
      <c r="G133">
        <v>1.6</v>
      </c>
      <c r="H133">
        <v>0</v>
      </c>
      <c r="I133">
        <v>4</v>
      </c>
      <c r="J133">
        <v>-0.74199999999999999</v>
      </c>
      <c r="K133">
        <v>-1.712</v>
      </c>
      <c r="L133">
        <v>-2.6659999999999999</v>
      </c>
      <c r="M133">
        <v>-3.1869999999999998</v>
      </c>
      <c r="N133">
        <v>-3.3570000000000002</v>
      </c>
      <c r="O133">
        <v>1.2230000000000001</v>
      </c>
      <c r="P133">
        <v>0.82899999999999996</v>
      </c>
      <c r="Q133">
        <v>0.56299999999999994</v>
      </c>
      <c r="R133">
        <v>0.30099999999999999</v>
      </c>
      <c r="S133">
        <v>0.48199999999999998</v>
      </c>
    </row>
    <row r="134" spans="1:19" x14ac:dyDescent="0.3">
      <c r="A134">
        <v>120</v>
      </c>
      <c r="B134">
        <v>-0.60499999999999998</v>
      </c>
      <c r="C134">
        <v>-1.3540000000000001</v>
      </c>
      <c r="D134">
        <v>-2.6059999999999999</v>
      </c>
      <c r="E134">
        <v>-2.96</v>
      </c>
      <c r="F134">
        <v>-3.23</v>
      </c>
      <c r="G134">
        <v>1.6</v>
      </c>
      <c r="H134">
        <v>0</v>
      </c>
      <c r="I134">
        <v>4</v>
      </c>
      <c r="J134">
        <v>-0.65600000000000003</v>
      </c>
      <c r="K134">
        <v>-1.7350000000000001</v>
      </c>
      <c r="L134">
        <v>-2.778</v>
      </c>
      <c r="M134">
        <v>-3.2480000000000002</v>
      </c>
      <c r="N134">
        <v>-3.3730000000000002</v>
      </c>
      <c r="O134">
        <v>1.016</v>
      </c>
      <c r="P134">
        <v>0.98299999999999998</v>
      </c>
      <c r="Q134">
        <v>0.88700000000000001</v>
      </c>
      <c r="R134">
        <v>0.48399999999999999</v>
      </c>
      <c r="S134">
        <v>0.48799999999999999</v>
      </c>
    </row>
    <row r="135" spans="1:19" x14ac:dyDescent="0.3">
      <c r="A135">
        <v>180</v>
      </c>
      <c r="B135">
        <v>-0.60499999999999998</v>
      </c>
      <c r="C135">
        <v>-1.3540000000000001</v>
      </c>
      <c r="D135">
        <v>-2.6059999999999999</v>
      </c>
      <c r="E135">
        <v>-2.96</v>
      </c>
      <c r="F135">
        <v>-3.23</v>
      </c>
      <c r="G135">
        <v>1.6</v>
      </c>
      <c r="H135">
        <v>0</v>
      </c>
      <c r="I135">
        <v>4</v>
      </c>
      <c r="J135">
        <v>-0.63700000000000001</v>
      </c>
      <c r="K135">
        <v>-1.7030000000000001</v>
      </c>
      <c r="L135">
        <v>-2.71</v>
      </c>
      <c r="M135">
        <v>-3.18</v>
      </c>
      <c r="N135">
        <v>-3.39</v>
      </c>
      <c r="O135">
        <v>0.97799999999999998</v>
      </c>
      <c r="P135">
        <v>0.79600000000000004</v>
      </c>
      <c r="Q135">
        <v>0.68</v>
      </c>
      <c r="R135">
        <v>0.24</v>
      </c>
      <c r="S135">
        <v>0.496</v>
      </c>
    </row>
    <row r="136" spans="1:19" x14ac:dyDescent="0.3">
      <c r="A136">
        <v>240</v>
      </c>
      <c r="B136">
        <v>-0.60499999999999998</v>
      </c>
      <c r="C136">
        <v>-1.3540000000000001</v>
      </c>
      <c r="D136">
        <v>-2.6059999999999999</v>
      </c>
      <c r="E136">
        <v>-2.96</v>
      </c>
      <c r="F136">
        <v>-3.23</v>
      </c>
      <c r="G136">
        <v>1.6</v>
      </c>
      <c r="H136">
        <v>0</v>
      </c>
      <c r="I136">
        <v>4</v>
      </c>
      <c r="J136">
        <v>-0.64600000000000002</v>
      </c>
      <c r="K136">
        <v>-1.744</v>
      </c>
      <c r="L136">
        <v>-2.7650000000000001</v>
      </c>
      <c r="M136">
        <v>-3.1949999999999998</v>
      </c>
      <c r="N136">
        <v>-3.407</v>
      </c>
      <c r="O136">
        <v>0.996</v>
      </c>
      <c r="P136">
        <v>0.91300000000000003</v>
      </c>
      <c r="Q136">
        <v>0.94399999999999995</v>
      </c>
      <c r="R136">
        <v>0.26800000000000002</v>
      </c>
      <c r="S136">
        <v>0.503</v>
      </c>
    </row>
    <row r="137" spans="1:19" x14ac:dyDescent="0.3">
      <c r="A137">
        <v>300</v>
      </c>
      <c r="B137">
        <v>-0.60499999999999998</v>
      </c>
      <c r="C137">
        <v>-1.3540000000000001</v>
      </c>
      <c r="D137">
        <v>-2.6059999999999999</v>
      </c>
      <c r="E137">
        <v>-2.96</v>
      </c>
      <c r="F137">
        <v>-3.23</v>
      </c>
      <c r="G137">
        <v>1.6</v>
      </c>
      <c r="H137">
        <v>0</v>
      </c>
      <c r="I137">
        <v>4</v>
      </c>
      <c r="J137">
        <v>-0.63200000000000001</v>
      </c>
      <c r="K137">
        <v>-1.728</v>
      </c>
      <c r="L137">
        <v>-2.7349999999999999</v>
      </c>
      <c r="M137">
        <v>-3.2360000000000002</v>
      </c>
      <c r="N137">
        <v>-3.4470000000000001</v>
      </c>
      <c r="O137">
        <v>0.96799999999999997</v>
      </c>
      <c r="P137">
        <v>0.84699999999999998</v>
      </c>
      <c r="Q137">
        <v>0.81100000000000005</v>
      </c>
      <c r="R137">
        <v>0.42199999999999999</v>
      </c>
      <c r="S137">
        <v>0.52100000000000002</v>
      </c>
    </row>
    <row r="138" spans="1:19" x14ac:dyDescent="0.3">
      <c r="A138">
        <v>360</v>
      </c>
      <c r="B138">
        <v>-0.60499999999999998</v>
      </c>
      <c r="C138">
        <v>-1.3540000000000001</v>
      </c>
      <c r="D138">
        <v>-2.6059999999999999</v>
      </c>
      <c r="E138">
        <v>-2.96</v>
      </c>
      <c r="F138">
        <v>-3.23</v>
      </c>
      <c r="G138">
        <v>1.6</v>
      </c>
      <c r="H138">
        <v>0</v>
      </c>
      <c r="I138">
        <v>4</v>
      </c>
      <c r="J138">
        <v>-0.63</v>
      </c>
      <c r="K138">
        <v>-1.7250000000000001</v>
      </c>
      <c r="L138">
        <v>-2.7250000000000001</v>
      </c>
      <c r="M138">
        <v>-3.2789999999999999</v>
      </c>
      <c r="N138">
        <v>-3.4740000000000002</v>
      </c>
      <c r="O138">
        <v>0.96399999999999997</v>
      </c>
      <c r="P138">
        <v>0.873</v>
      </c>
      <c r="Q138">
        <v>0.83099999999999996</v>
      </c>
      <c r="R138">
        <v>0.55600000000000005</v>
      </c>
      <c r="S138">
        <v>0.53400000000000003</v>
      </c>
    </row>
    <row r="139" spans="1:19" x14ac:dyDescent="0.3">
      <c r="A139">
        <v>420</v>
      </c>
      <c r="B139">
        <v>-0.60499999999999998</v>
      </c>
      <c r="C139">
        <v>-1.3540000000000001</v>
      </c>
      <c r="D139">
        <v>-2.6059999999999999</v>
      </c>
      <c r="E139">
        <v>-2.96</v>
      </c>
      <c r="F139">
        <v>-3.23</v>
      </c>
      <c r="G139">
        <v>1.6</v>
      </c>
      <c r="H139">
        <v>0</v>
      </c>
      <c r="I139">
        <v>4</v>
      </c>
      <c r="J139">
        <v>-0.63200000000000001</v>
      </c>
      <c r="K139">
        <v>-1.726</v>
      </c>
      <c r="L139">
        <v>-2.7320000000000002</v>
      </c>
      <c r="M139">
        <v>-3.3050000000000002</v>
      </c>
      <c r="N139">
        <v>-3.504</v>
      </c>
      <c r="O139">
        <v>0.96899999999999997</v>
      </c>
      <c r="P139">
        <v>0.90800000000000003</v>
      </c>
      <c r="Q139">
        <v>0.877</v>
      </c>
      <c r="R139">
        <v>0.6</v>
      </c>
      <c r="S139">
        <v>0.54900000000000004</v>
      </c>
    </row>
    <row r="140" spans="1:19" x14ac:dyDescent="0.3">
      <c r="A140">
        <v>480</v>
      </c>
      <c r="B140">
        <v>-0.60499999999999998</v>
      </c>
      <c r="C140">
        <v>-1.3540000000000001</v>
      </c>
      <c r="D140">
        <v>-2.6059999999999999</v>
      </c>
      <c r="E140">
        <v>-2.96</v>
      </c>
      <c r="F140">
        <v>-3.23</v>
      </c>
      <c r="G140">
        <v>1.6</v>
      </c>
      <c r="H140">
        <v>0</v>
      </c>
      <c r="I140">
        <v>4</v>
      </c>
      <c r="J140">
        <v>-0.626</v>
      </c>
      <c r="K140">
        <v>-1.718</v>
      </c>
      <c r="L140">
        <v>-2.738</v>
      </c>
      <c r="M140">
        <v>-3.3239999999999998</v>
      </c>
      <c r="N140">
        <v>-3.5350000000000001</v>
      </c>
      <c r="O140">
        <v>0.95599999999999996</v>
      </c>
      <c r="P140">
        <v>0.90400000000000003</v>
      </c>
      <c r="Q140">
        <v>0.90400000000000003</v>
      </c>
      <c r="R140">
        <v>0.60599999999999998</v>
      </c>
      <c r="S140">
        <v>0.56499999999999995</v>
      </c>
    </row>
    <row r="141" spans="1:19" x14ac:dyDescent="0.3">
      <c r="A141">
        <v>540</v>
      </c>
      <c r="B141">
        <v>-0.60499999999999998</v>
      </c>
      <c r="C141">
        <v>-1.3540000000000001</v>
      </c>
      <c r="D141">
        <v>-2.6059999999999999</v>
      </c>
      <c r="E141">
        <v>-2.96</v>
      </c>
      <c r="F141">
        <v>-3.23</v>
      </c>
      <c r="G141">
        <v>1.6</v>
      </c>
      <c r="H141">
        <v>0</v>
      </c>
      <c r="I141">
        <v>4</v>
      </c>
      <c r="J141">
        <v>-0.625</v>
      </c>
      <c r="K141">
        <v>-1.7090000000000001</v>
      </c>
      <c r="L141">
        <v>-2.7349999999999999</v>
      </c>
      <c r="M141">
        <v>-3.343</v>
      </c>
      <c r="N141">
        <v>-3.5670000000000002</v>
      </c>
      <c r="O141">
        <v>0.95499999999999996</v>
      </c>
      <c r="P141">
        <v>0.90800000000000003</v>
      </c>
      <c r="Q141">
        <v>0.88400000000000001</v>
      </c>
      <c r="R141">
        <v>0.61599999999999999</v>
      </c>
      <c r="S141">
        <v>0.58199999999999996</v>
      </c>
    </row>
    <row r="142" spans="1:19" x14ac:dyDescent="0.3">
      <c r="A142">
        <v>600</v>
      </c>
      <c r="B142">
        <v>-0.60499999999999998</v>
      </c>
      <c r="C142">
        <v>-1.3540000000000001</v>
      </c>
      <c r="D142">
        <v>-2.6059999999999999</v>
      </c>
      <c r="E142">
        <v>-2.96</v>
      </c>
      <c r="F142">
        <v>-3.23</v>
      </c>
      <c r="G142">
        <v>1.6</v>
      </c>
      <c r="H142">
        <v>0</v>
      </c>
      <c r="I142">
        <v>4</v>
      </c>
      <c r="J142">
        <v>-0.625</v>
      </c>
      <c r="K142">
        <v>-1.702</v>
      </c>
      <c r="L142">
        <v>-2.7290000000000001</v>
      </c>
      <c r="M142">
        <v>-3.3610000000000002</v>
      </c>
      <c r="N142">
        <v>-3.6</v>
      </c>
      <c r="O142">
        <v>0.95399999999999996</v>
      </c>
      <c r="P142">
        <v>0.91600000000000004</v>
      </c>
      <c r="Q142">
        <v>0.86</v>
      </c>
      <c r="R142">
        <v>0.624</v>
      </c>
      <c r="S142">
        <v>0.60099999999999998</v>
      </c>
    </row>
    <row r="144" spans="1:19" x14ac:dyDescent="0.3">
      <c r="A144" t="s">
        <v>0</v>
      </c>
      <c r="B144" t="s">
        <v>12</v>
      </c>
    </row>
    <row r="145" spans="1:19" x14ac:dyDescent="0.3">
      <c r="A145">
        <v>0</v>
      </c>
      <c r="B145">
        <v>-0.61</v>
      </c>
      <c r="C145">
        <v>-1.383</v>
      </c>
      <c r="D145">
        <v>-2.605</v>
      </c>
      <c r="E145">
        <v>-2.952</v>
      </c>
      <c r="F145">
        <v>-3.22</v>
      </c>
      <c r="G145">
        <v>1.6</v>
      </c>
      <c r="H145">
        <v>0</v>
      </c>
      <c r="I145">
        <v>4</v>
      </c>
      <c r="J145">
        <v>-0.61</v>
      </c>
      <c r="K145">
        <v>-1.61</v>
      </c>
      <c r="L145">
        <v>-2.605</v>
      </c>
      <c r="M145">
        <v>-3.1779999999999999</v>
      </c>
      <c r="N145">
        <v>-3.22</v>
      </c>
      <c r="O145">
        <v>0.92600000000000005</v>
      </c>
      <c r="P145">
        <v>0.92600000000000005</v>
      </c>
      <c r="Q145">
        <v>0.91900000000000004</v>
      </c>
      <c r="R145">
        <v>0.46200000000000002</v>
      </c>
      <c r="S145">
        <v>0.17199999999999999</v>
      </c>
    </row>
    <row r="146" spans="1:19" x14ac:dyDescent="0.3">
      <c r="A146">
        <v>60</v>
      </c>
      <c r="B146">
        <v>-0.61</v>
      </c>
      <c r="C146">
        <v>-1.383</v>
      </c>
      <c r="D146">
        <v>-2.605</v>
      </c>
      <c r="E146">
        <v>-2.952</v>
      </c>
      <c r="F146">
        <v>-3.22</v>
      </c>
      <c r="G146">
        <v>1.6</v>
      </c>
      <c r="H146">
        <v>0</v>
      </c>
      <c r="I146">
        <v>4</v>
      </c>
      <c r="J146">
        <v>-0.73</v>
      </c>
      <c r="K146">
        <v>-1.7709999999999999</v>
      </c>
      <c r="L146">
        <v>-2.67</v>
      </c>
      <c r="M146">
        <v>-3.18</v>
      </c>
      <c r="N146">
        <v>-3.3460000000000001</v>
      </c>
      <c r="O146">
        <v>1.1910000000000001</v>
      </c>
      <c r="P146">
        <v>0.84299999999999997</v>
      </c>
      <c r="Q146">
        <v>0.53600000000000003</v>
      </c>
      <c r="R146">
        <v>0.28899999999999998</v>
      </c>
      <c r="S146">
        <v>0.47699999999999998</v>
      </c>
    </row>
    <row r="147" spans="1:19" x14ac:dyDescent="0.3">
      <c r="A147">
        <v>120</v>
      </c>
      <c r="B147">
        <v>-0.61</v>
      </c>
      <c r="C147">
        <v>-1.383</v>
      </c>
      <c r="D147">
        <v>-2.605</v>
      </c>
      <c r="E147">
        <v>-2.952</v>
      </c>
      <c r="F147">
        <v>-3.22</v>
      </c>
      <c r="G147">
        <v>1.6</v>
      </c>
      <c r="H147">
        <v>0</v>
      </c>
      <c r="I147">
        <v>4</v>
      </c>
      <c r="J147">
        <v>-0.65500000000000003</v>
      </c>
      <c r="K147">
        <v>-1.7749999999999999</v>
      </c>
      <c r="L147">
        <v>-2.7730000000000001</v>
      </c>
      <c r="M147">
        <v>-3.2389999999999999</v>
      </c>
      <c r="N147">
        <v>-3.363</v>
      </c>
      <c r="O147">
        <v>1.014</v>
      </c>
      <c r="P147">
        <v>0.98699999999999999</v>
      </c>
      <c r="Q147">
        <v>0.89300000000000002</v>
      </c>
      <c r="R147">
        <v>0.48699999999999999</v>
      </c>
      <c r="S147">
        <v>0.48399999999999999</v>
      </c>
    </row>
    <row r="148" spans="1:19" x14ac:dyDescent="0.3">
      <c r="A148">
        <v>180</v>
      </c>
      <c r="B148">
        <v>-0.61</v>
      </c>
      <c r="C148">
        <v>-1.383</v>
      </c>
      <c r="D148">
        <v>-2.605</v>
      </c>
      <c r="E148">
        <v>-2.952</v>
      </c>
      <c r="F148">
        <v>-3.22</v>
      </c>
      <c r="G148">
        <v>1.6</v>
      </c>
      <c r="H148">
        <v>0</v>
      </c>
      <c r="I148">
        <v>4</v>
      </c>
      <c r="J148">
        <v>-0.64</v>
      </c>
      <c r="K148">
        <v>-1.7330000000000001</v>
      </c>
      <c r="L148">
        <v>-2.7040000000000002</v>
      </c>
      <c r="M148">
        <v>-3.1720000000000002</v>
      </c>
      <c r="N148">
        <v>-3.3769999999999998</v>
      </c>
      <c r="O148">
        <v>0.98399999999999999</v>
      </c>
      <c r="P148">
        <v>0.79</v>
      </c>
      <c r="Q148">
        <v>0.69399999999999995</v>
      </c>
      <c r="R148">
        <v>0.23300000000000001</v>
      </c>
      <c r="S148">
        <v>0.49</v>
      </c>
    </row>
    <row r="149" spans="1:19" x14ac:dyDescent="0.3">
      <c r="A149">
        <v>240</v>
      </c>
      <c r="B149">
        <v>-0.61</v>
      </c>
      <c r="C149">
        <v>-1.383</v>
      </c>
      <c r="D149">
        <v>-2.605</v>
      </c>
      <c r="E149">
        <v>-2.952</v>
      </c>
      <c r="F149">
        <v>-3.22</v>
      </c>
      <c r="G149">
        <v>1.6</v>
      </c>
      <c r="H149">
        <v>0</v>
      </c>
      <c r="I149">
        <v>4</v>
      </c>
      <c r="J149">
        <v>-0.64600000000000002</v>
      </c>
      <c r="K149">
        <v>-1.7729999999999999</v>
      </c>
      <c r="L149">
        <v>-2.7610000000000001</v>
      </c>
      <c r="M149">
        <v>-3.1840000000000002</v>
      </c>
      <c r="N149">
        <v>-3.395</v>
      </c>
      <c r="O149">
        <v>0.997</v>
      </c>
      <c r="P149">
        <v>0.92100000000000004</v>
      </c>
      <c r="Q149">
        <v>0.93799999999999994</v>
      </c>
      <c r="R149">
        <v>0.26400000000000001</v>
      </c>
      <c r="S149">
        <v>0.498</v>
      </c>
    </row>
    <row r="150" spans="1:19" x14ac:dyDescent="0.3">
      <c r="A150">
        <v>300</v>
      </c>
      <c r="B150">
        <v>-0.61</v>
      </c>
      <c r="C150">
        <v>-1.383</v>
      </c>
      <c r="D150">
        <v>-2.605</v>
      </c>
      <c r="E150">
        <v>-2.952</v>
      </c>
      <c r="F150">
        <v>-3.22</v>
      </c>
      <c r="G150">
        <v>1.6</v>
      </c>
      <c r="H150">
        <v>0</v>
      </c>
      <c r="I150">
        <v>4</v>
      </c>
      <c r="J150">
        <v>-0.63100000000000001</v>
      </c>
      <c r="K150">
        <v>-1.75</v>
      </c>
      <c r="L150">
        <v>-2.7360000000000002</v>
      </c>
      <c r="M150">
        <v>-3.2280000000000002</v>
      </c>
      <c r="N150">
        <v>-3.4340000000000002</v>
      </c>
      <c r="O150">
        <v>0.96699999999999997</v>
      </c>
      <c r="P150">
        <v>0.85199999999999998</v>
      </c>
      <c r="Q150">
        <v>0.79900000000000004</v>
      </c>
      <c r="R150">
        <v>0.41499999999999998</v>
      </c>
      <c r="S150">
        <v>0.51500000000000001</v>
      </c>
    </row>
    <row r="151" spans="1:19" x14ac:dyDescent="0.3">
      <c r="A151">
        <v>360</v>
      </c>
      <c r="B151">
        <v>-0.61</v>
      </c>
      <c r="C151">
        <v>-1.383</v>
      </c>
      <c r="D151">
        <v>-2.605</v>
      </c>
      <c r="E151">
        <v>-2.952</v>
      </c>
      <c r="F151">
        <v>-3.22</v>
      </c>
      <c r="G151">
        <v>1.6</v>
      </c>
      <c r="H151">
        <v>0</v>
      </c>
      <c r="I151">
        <v>4</v>
      </c>
      <c r="J151">
        <v>-0.629</v>
      </c>
      <c r="K151">
        <v>-1.746</v>
      </c>
      <c r="L151">
        <v>-2.7290000000000001</v>
      </c>
      <c r="M151">
        <v>-3.2709999999999999</v>
      </c>
      <c r="N151">
        <v>-3.4609999999999999</v>
      </c>
      <c r="O151">
        <v>0.96299999999999997</v>
      </c>
      <c r="P151">
        <v>0.879</v>
      </c>
      <c r="Q151">
        <v>0.81</v>
      </c>
      <c r="R151">
        <v>0.54800000000000004</v>
      </c>
      <c r="S151">
        <v>0.52800000000000002</v>
      </c>
    </row>
    <row r="152" spans="1:19" x14ac:dyDescent="0.3">
      <c r="A152">
        <v>420</v>
      </c>
      <c r="B152">
        <v>-0.61</v>
      </c>
      <c r="C152">
        <v>-1.383</v>
      </c>
      <c r="D152">
        <v>-2.605</v>
      </c>
      <c r="E152">
        <v>-2.952</v>
      </c>
      <c r="F152">
        <v>-3.22</v>
      </c>
      <c r="G152">
        <v>1.6</v>
      </c>
      <c r="H152">
        <v>0</v>
      </c>
      <c r="I152">
        <v>4</v>
      </c>
      <c r="J152">
        <v>-0.63200000000000001</v>
      </c>
      <c r="K152">
        <v>-1.744</v>
      </c>
      <c r="L152">
        <v>-2.74</v>
      </c>
      <c r="M152">
        <v>-3.2970000000000002</v>
      </c>
      <c r="N152">
        <v>-3.4910000000000001</v>
      </c>
      <c r="O152">
        <v>0.96899999999999997</v>
      </c>
      <c r="P152">
        <v>0.91600000000000004</v>
      </c>
      <c r="Q152">
        <v>0.86199999999999999</v>
      </c>
      <c r="R152">
        <v>0.59599999999999997</v>
      </c>
      <c r="S152">
        <v>0.54200000000000004</v>
      </c>
    </row>
    <row r="153" spans="1:19" x14ac:dyDescent="0.3">
      <c r="A153">
        <v>480</v>
      </c>
      <c r="B153">
        <v>-0.61</v>
      </c>
      <c r="C153">
        <v>-1.383</v>
      </c>
      <c r="D153">
        <v>-2.605</v>
      </c>
      <c r="E153">
        <v>-2.952</v>
      </c>
      <c r="F153">
        <v>-3.22</v>
      </c>
      <c r="G153">
        <v>1.6</v>
      </c>
      <c r="H153">
        <v>0</v>
      </c>
      <c r="I153">
        <v>4</v>
      </c>
      <c r="J153">
        <v>-0.626</v>
      </c>
      <c r="K153">
        <v>-1.734</v>
      </c>
      <c r="L153">
        <v>-2.7490000000000001</v>
      </c>
      <c r="M153">
        <v>-3.3149999999999999</v>
      </c>
      <c r="N153">
        <v>-3.52</v>
      </c>
      <c r="O153">
        <v>0.95699999999999996</v>
      </c>
      <c r="P153">
        <v>0.91300000000000003</v>
      </c>
      <c r="Q153">
        <v>0.88800000000000001</v>
      </c>
      <c r="R153">
        <v>0.60599999999999998</v>
      </c>
      <c r="S153">
        <v>0.55700000000000005</v>
      </c>
    </row>
    <row r="154" spans="1:19" x14ac:dyDescent="0.3">
      <c r="A154">
        <v>540</v>
      </c>
      <c r="B154">
        <v>-0.61</v>
      </c>
      <c r="C154">
        <v>-1.383</v>
      </c>
      <c r="D154">
        <v>-2.605</v>
      </c>
      <c r="E154">
        <v>-2.952</v>
      </c>
      <c r="F154">
        <v>-3.22</v>
      </c>
      <c r="G154">
        <v>1.6</v>
      </c>
      <c r="H154">
        <v>0</v>
      </c>
      <c r="I154">
        <v>4</v>
      </c>
      <c r="J154">
        <v>-0.625</v>
      </c>
      <c r="K154">
        <v>-1.7230000000000001</v>
      </c>
      <c r="L154">
        <v>-2.7469999999999999</v>
      </c>
      <c r="M154">
        <v>-3.3340000000000001</v>
      </c>
      <c r="N154">
        <v>-3.552</v>
      </c>
      <c r="O154">
        <v>0.95499999999999996</v>
      </c>
      <c r="P154">
        <v>0.91600000000000004</v>
      </c>
      <c r="Q154">
        <v>0.86399999999999999</v>
      </c>
      <c r="R154">
        <v>0.61399999999999999</v>
      </c>
      <c r="S154">
        <v>0.57399999999999995</v>
      </c>
    </row>
    <row r="155" spans="1:19" x14ac:dyDescent="0.3">
      <c r="A155">
        <v>600</v>
      </c>
      <c r="B155">
        <v>-0.61</v>
      </c>
      <c r="C155">
        <v>-1.383</v>
      </c>
      <c r="D155">
        <v>-2.605</v>
      </c>
      <c r="E155">
        <v>-2.952</v>
      </c>
      <c r="F155">
        <v>-3.22</v>
      </c>
      <c r="G155">
        <v>1.6</v>
      </c>
      <c r="H155">
        <v>0</v>
      </c>
      <c r="I155">
        <v>4</v>
      </c>
      <c r="J155">
        <v>-0.625</v>
      </c>
      <c r="K155">
        <v>-1.714</v>
      </c>
      <c r="L155">
        <v>-2.742</v>
      </c>
      <c r="M155">
        <v>-3.3519999999999999</v>
      </c>
      <c r="N155">
        <v>-3.585</v>
      </c>
      <c r="O155">
        <v>0.95399999999999996</v>
      </c>
      <c r="P155">
        <v>0.92400000000000004</v>
      </c>
      <c r="Q155">
        <v>0.84199999999999997</v>
      </c>
      <c r="R155">
        <v>0.621</v>
      </c>
      <c r="S155">
        <v>0.59199999999999997</v>
      </c>
    </row>
    <row r="157" spans="1:19" x14ac:dyDescent="0.3">
      <c r="A157" t="s">
        <v>0</v>
      </c>
      <c r="B157" t="s">
        <v>13</v>
      </c>
    </row>
    <row r="158" spans="1:19" x14ac:dyDescent="0.3">
      <c r="A158">
        <v>0</v>
      </c>
      <c r="B158">
        <v>-0.59699999999999998</v>
      </c>
      <c r="C158">
        <v>-1.3580000000000001</v>
      </c>
      <c r="D158">
        <v>-2.605</v>
      </c>
      <c r="E158">
        <v>-2.9470000000000001</v>
      </c>
      <c r="F158">
        <v>-3.21</v>
      </c>
      <c r="G158">
        <v>1.6</v>
      </c>
      <c r="H158">
        <v>0</v>
      </c>
      <c r="I158">
        <v>4</v>
      </c>
      <c r="J158">
        <v>-0.61</v>
      </c>
      <c r="K158">
        <v>-1.61</v>
      </c>
      <c r="L158">
        <v>-2.605</v>
      </c>
      <c r="M158">
        <v>-3.169</v>
      </c>
      <c r="N158">
        <v>-3.21</v>
      </c>
      <c r="O158">
        <v>0.92600000000000005</v>
      </c>
      <c r="P158">
        <v>0.92600000000000005</v>
      </c>
      <c r="Q158">
        <v>0.91800000000000004</v>
      </c>
      <c r="R158">
        <v>0.45600000000000002</v>
      </c>
      <c r="S158">
        <v>0.17</v>
      </c>
    </row>
    <row r="159" spans="1:19" x14ac:dyDescent="0.3">
      <c r="A159">
        <v>60</v>
      </c>
      <c r="B159">
        <v>-0.59699999999999998</v>
      </c>
      <c r="C159">
        <v>-1.3580000000000001</v>
      </c>
      <c r="D159">
        <v>-2.605</v>
      </c>
      <c r="E159">
        <v>-2.9470000000000001</v>
      </c>
      <c r="F159">
        <v>-3.21</v>
      </c>
      <c r="G159">
        <v>1.6</v>
      </c>
      <c r="H159">
        <v>0</v>
      </c>
      <c r="I159">
        <v>4</v>
      </c>
      <c r="J159">
        <v>-0.748</v>
      </c>
      <c r="K159">
        <v>-1.7250000000000001</v>
      </c>
      <c r="L159">
        <v>-2.677</v>
      </c>
      <c r="M159">
        <v>-3.1789999999999998</v>
      </c>
      <c r="N159">
        <v>-3.3319999999999999</v>
      </c>
      <c r="O159">
        <v>1.24</v>
      </c>
      <c r="P159">
        <v>0.85399999999999998</v>
      </c>
      <c r="Q159">
        <v>0.53200000000000003</v>
      </c>
      <c r="R159">
        <v>0.32300000000000001</v>
      </c>
      <c r="S159">
        <v>0.47199999999999998</v>
      </c>
    </row>
    <row r="160" spans="1:19" x14ac:dyDescent="0.3">
      <c r="A160">
        <v>120</v>
      </c>
      <c r="B160">
        <v>-0.59699999999999998</v>
      </c>
      <c r="C160">
        <v>-1.3580000000000001</v>
      </c>
      <c r="D160">
        <v>-2.605</v>
      </c>
      <c r="E160">
        <v>-2.9470000000000001</v>
      </c>
      <c r="F160">
        <v>-3.21</v>
      </c>
      <c r="G160">
        <v>1.6</v>
      </c>
      <c r="H160">
        <v>0</v>
      </c>
      <c r="I160">
        <v>4</v>
      </c>
      <c r="J160">
        <v>-0.64800000000000002</v>
      </c>
      <c r="K160">
        <v>-1.7290000000000001</v>
      </c>
      <c r="L160">
        <v>-2.7759999999999998</v>
      </c>
      <c r="M160">
        <v>-3.24</v>
      </c>
      <c r="N160">
        <v>-3.3530000000000002</v>
      </c>
      <c r="O160">
        <v>0.999</v>
      </c>
      <c r="P160">
        <v>0.93899999999999995</v>
      </c>
      <c r="Q160">
        <v>0.93500000000000005</v>
      </c>
      <c r="R160">
        <v>0.48399999999999999</v>
      </c>
      <c r="S160">
        <v>0.48</v>
      </c>
    </row>
    <row r="161" spans="1:19" x14ac:dyDescent="0.3">
      <c r="A161">
        <v>180</v>
      </c>
      <c r="B161">
        <v>-0.59699999999999998</v>
      </c>
      <c r="C161">
        <v>-1.3580000000000001</v>
      </c>
      <c r="D161">
        <v>-2.605</v>
      </c>
      <c r="E161">
        <v>-2.9470000000000001</v>
      </c>
      <c r="F161">
        <v>-3.21</v>
      </c>
      <c r="G161">
        <v>1.6</v>
      </c>
      <c r="H161">
        <v>0</v>
      </c>
      <c r="I161">
        <v>4</v>
      </c>
      <c r="J161">
        <v>-0.63600000000000001</v>
      </c>
      <c r="K161">
        <v>-1.6890000000000001</v>
      </c>
      <c r="L161">
        <v>-2.694</v>
      </c>
      <c r="M161">
        <v>-3.1659999999999999</v>
      </c>
      <c r="N161">
        <v>-3.3759999999999999</v>
      </c>
      <c r="O161">
        <v>0.97599999999999998</v>
      </c>
      <c r="P161">
        <v>0.752</v>
      </c>
      <c r="Q161">
        <v>0.74299999999999999</v>
      </c>
      <c r="R161">
        <v>0.23100000000000001</v>
      </c>
      <c r="S161">
        <v>0.49</v>
      </c>
    </row>
    <row r="162" spans="1:19" x14ac:dyDescent="0.3">
      <c r="A162">
        <v>240</v>
      </c>
      <c r="B162">
        <v>-0.59699999999999998</v>
      </c>
      <c r="C162">
        <v>-1.3580000000000001</v>
      </c>
      <c r="D162">
        <v>-2.605</v>
      </c>
      <c r="E162">
        <v>-2.9470000000000001</v>
      </c>
      <c r="F162">
        <v>-3.21</v>
      </c>
      <c r="G162">
        <v>1.6</v>
      </c>
      <c r="H162">
        <v>0</v>
      </c>
      <c r="I162">
        <v>4</v>
      </c>
      <c r="J162">
        <v>-0.64900000000000002</v>
      </c>
      <c r="K162">
        <v>-1.734</v>
      </c>
      <c r="L162">
        <v>-2.7410000000000001</v>
      </c>
      <c r="M162">
        <v>-3.177</v>
      </c>
      <c r="N162">
        <v>-3.39</v>
      </c>
      <c r="O162">
        <v>1.0009999999999999</v>
      </c>
      <c r="P162">
        <v>0.88200000000000001</v>
      </c>
      <c r="Q162">
        <v>0.97499999999999998</v>
      </c>
      <c r="R162">
        <v>0.26700000000000002</v>
      </c>
      <c r="S162">
        <v>0.496</v>
      </c>
    </row>
    <row r="163" spans="1:19" x14ac:dyDescent="0.3">
      <c r="A163">
        <v>300</v>
      </c>
      <c r="B163">
        <v>-0.59699999999999998</v>
      </c>
      <c r="C163">
        <v>-1.3580000000000001</v>
      </c>
      <c r="D163">
        <v>-2.605</v>
      </c>
      <c r="E163">
        <v>-2.9470000000000001</v>
      </c>
      <c r="F163">
        <v>-3.21</v>
      </c>
      <c r="G163">
        <v>1.6</v>
      </c>
      <c r="H163">
        <v>0</v>
      </c>
      <c r="I163">
        <v>4</v>
      </c>
      <c r="J163">
        <v>-0.63100000000000001</v>
      </c>
      <c r="K163">
        <v>-1.718</v>
      </c>
      <c r="L163">
        <v>-2.7069999999999999</v>
      </c>
      <c r="M163">
        <v>-3.2229999999999999</v>
      </c>
      <c r="N163">
        <v>-3.427</v>
      </c>
      <c r="O163">
        <v>0.96599999999999997</v>
      </c>
      <c r="P163">
        <v>0.82599999999999996</v>
      </c>
      <c r="Q163">
        <v>0.82899999999999996</v>
      </c>
      <c r="R163">
        <v>0.40699999999999997</v>
      </c>
      <c r="S163">
        <v>0.51200000000000001</v>
      </c>
    </row>
    <row r="164" spans="1:19" x14ac:dyDescent="0.3">
      <c r="A164">
        <v>360</v>
      </c>
      <c r="B164">
        <v>-0.59699999999999998</v>
      </c>
      <c r="C164">
        <v>-1.3580000000000001</v>
      </c>
      <c r="D164">
        <v>-2.605</v>
      </c>
      <c r="E164">
        <v>-2.9470000000000001</v>
      </c>
      <c r="F164">
        <v>-3.21</v>
      </c>
      <c r="G164">
        <v>1.6</v>
      </c>
      <c r="H164">
        <v>0</v>
      </c>
      <c r="I164">
        <v>4</v>
      </c>
      <c r="J164">
        <v>-0.63</v>
      </c>
      <c r="K164">
        <v>-1.718</v>
      </c>
      <c r="L164">
        <v>-2.6970000000000001</v>
      </c>
      <c r="M164">
        <v>-3.2629999999999999</v>
      </c>
      <c r="N164">
        <v>-3.4550000000000001</v>
      </c>
      <c r="O164">
        <v>0.96399999999999997</v>
      </c>
      <c r="P164">
        <v>0.86699999999999999</v>
      </c>
      <c r="Q164">
        <v>0.84499999999999997</v>
      </c>
      <c r="R164">
        <v>0.53200000000000003</v>
      </c>
      <c r="S164">
        <v>0.52500000000000002</v>
      </c>
    </row>
    <row r="165" spans="1:19" x14ac:dyDescent="0.3">
      <c r="A165">
        <v>420</v>
      </c>
      <c r="B165">
        <v>-0.59699999999999998</v>
      </c>
      <c r="C165">
        <v>-1.3580000000000001</v>
      </c>
      <c r="D165">
        <v>-2.605</v>
      </c>
      <c r="E165">
        <v>-2.9470000000000001</v>
      </c>
      <c r="F165">
        <v>-3.21</v>
      </c>
      <c r="G165">
        <v>1.6</v>
      </c>
      <c r="H165">
        <v>0</v>
      </c>
      <c r="I165">
        <v>4</v>
      </c>
      <c r="J165">
        <v>-0.63200000000000001</v>
      </c>
      <c r="K165">
        <v>-1.718</v>
      </c>
      <c r="L165">
        <v>-2.7069999999999999</v>
      </c>
      <c r="M165">
        <v>-3.29</v>
      </c>
      <c r="N165">
        <v>-3.4809999999999999</v>
      </c>
      <c r="O165">
        <v>0.96699999999999997</v>
      </c>
      <c r="P165">
        <v>0.89900000000000002</v>
      </c>
      <c r="Q165">
        <v>0.89400000000000002</v>
      </c>
      <c r="R165">
        <v>0.58799999999999997</v>
      </c>
      <c r="S165">
        <v>0.53800000000000003</v>
      </c>
    </row>
    <row r="166" spans="1:19" x14ac:dyDescent="0.3">
      <c r="A166">
        <v>480</v>
      </c>
      <c r="B166">
        <v>-0.59699999999999998</v>
      </c>
      <c r="C166">
        <v>-1.3580000000000001</v>
      </c>
      <c r="D166">
        <v>-2.605</v>
      </c>
      <c r="E166">
        <v>-2.9470000000000001</v>
      </c>
      <c r="F166">
        <v>-3.21</v>
      </c>
      <c r="G166">
        <v>1.6</v>
      </c>
      <c r="H166">
        <v>0</v>
      </c>
      <c r="I166">
        <v>4</v>
      </c>
      <c r="J166">
        <v>-0.625</v>
      </c>
      <c r="K166">
        <v>-1.71</v>
      </c>
      <c r="L166">
        <v>-2.7120000000000002</v>
      </c>
      <c r="M166">
        <v>-3.3090000000000002</v>
      </c>
      <c r="N166">
        <v>-3.5110000000000001</v>
      </c>
      <c r="O166">
        <v>0.95599999999999996</v>
      </c>
      <c r="P166">
        <v>0.89500000000000002</v>
      </c>
      <c r="Q166">
        <v>0.90900000000000003</v>
      </c>
      <c r="R166">
        <v>0.60699999999999998</v>
      </c>
      <c r="S166">
        <v>0.55200000000000005</v>
      </c>
    </row>
    <row r="167" spans="1:19" x14ac:dyDescent="0.3">
      <c r="A167">
        <v>540</v>
      </c>
      <c r="B167">
        <v>-0.59699999999999998</v>
      </c>
      <c r="C167">
        <v>-1.3580000000000001</v>
      </c>
      <c r="D167">
        <v>-2.605</v>
      </c>
      <c r="E167">
        <v>-2.9470000000000001</v>
      </c>
      <c r="F167">
        <v>-3.21</v>
      </c>
      <c r="G167">
        <v>1.6</v>
      </c>
      <c r="H167">
        <v>0</v>
      </c>
      <c r="I167">
        <v>4</v>
      </c>
      <c r="J167">
        <v>-0.625</v>
      </c>
      <c r="K167">
        <v>-1.702</v>
      </c>
      <c r="L167">
        <v>-2.71</v>
      </c>
      <c r="M167">
        <v>-3.3260000000000001</v>
      </c>
      <c r="N167">
        <v>-3.5419999999999998</v>
      </c>
      <c r="O167">
        <v>0.95499999999999996</v>
      </c>
      <c r="P167">
        <v>0.90300000000000002</v>
      </c>
      <c r="Q167">
        <v>0.88600000000000001</v>
      </c>
      <c r="R167">
        <v>0.621</v>
      </c>
      <c r="S167">
        <v>0.56899999999999995</v>
      </c>
    </row>
    <row r="168" spans="1:19" x14ac:dyDescent="0.3">
      <c r="A168">
        <v>600</v>
      </c>
      <c r="B168">
        <v>-0.59699999999999998</v>
      </c>
      <c r="C168">
        <v>-1.3580000000000001</v>
      </c>
      <c r="D168">
        <v>-2.605</v>
      </c>
      <c r="E168">
        <v>-2.9470000000000001</v>
      </c>
      <c r="F168">
        <v>-3.21</v>
      </c>
      <c r="G168">
        <v>1.6</v>
      </c>
      <c r="H168">
        <v>0</v>
      </c>
      <c r="I168">
        <v>4</v>
      </c>
      <c r="J168">
        <v>-0.625</v>
      </c>
      <c r="K168">
        <v>-1.6970000000000001</v>
      </c>
      <c r="L168">
        <v>-2.706</v>
      </c>
      <c r="M168">
        <v>-3.3439999999999999</v>
      </c>
      <c r="N168">
        <v>-3.5760000000000001</v>
      </c>
      <c r="O168">
        <v>0.95399999999999996</v>
      </c>
      <c r="P168">
        <v>0.91300000000000003</v>
      </c>
      <c r="Q168">
        <v>0.86399999999999999</v>
      </c>
      <c r="R168">
        <v>0.63300000000000001</v>
      </c>
      <c r="S168">
        <v>0.58699999999999997</v>
      </c>
    </row>
    <row r="170" spans="1:19" x14ac:dyDescent="0.3">
      <c r="A170" t="s">
        <v>0</v>
      </c>
      <c r="B170" t="s">
        <v>14</v>
      </c>
    </row>
    <row r="171" spans="1:19" x14ac:dyDescent="0.3">
      <c r="A171">
        <v>0</v>
      </c>
      <c r="B171">
        <v>-0.60299999999999998</v>
      </c>
      <c r="C171">
        <v>-1.357</v>
      </c>
      <c r="D171">
        <v>-2.605</v>
      </c>
      <c r="E171">
        <v>-2.9449999999999998</v>
      </c>
      <c r="F171">
        <v>-3.2</v>
      </c>
      <c r="G171">
        <v>1.6</v>
      </c>
      <c r="H171">
        <v>0</v>
      </c>
      <c r="I171">
        <v>4</v>
      </c>
      <c r="J171">
        <v>-0.61</v>
      </c>
      <c r="K171">
        <v>-1.61</v>
      </c>
      <c r="L171">
        <v>-2.605</v>
      </c>
      <c r="M171">
        <v>-3.16</v>
      </c>
      <c r="N171">
        <v>-3.2</v>
      </c>
      <c r="O171">
        <v>0.92600000000000005</v>
      </c>
      <c r="P171">
        <v>0.92600000000000005</v>
      </c>
      <c r="Q171">
        <v>0.91800000000000004</v>
      </c>
      <c r="R171">
        <v>0.45100000000000001</v>
      </c>
      <c r="S171">
        <v>0.16900000000000001</v>
      </c>
    </row>
    <row r="172" spans="1:19" x14ac:dyDescent="0.3">
      <c r="A172">
        <v>60</v>
      </c>
      <c r="B172">
        <v>-0.60299999999999998</v>
      </c>
      <c r="C172">
        <v>-1.357</v>
      </c>
      <c r="D172">
        <v>-2.605</v>
      </c>
      <c r="E172">
        <v>-2.9449999999999998</v>
      </c>
      <c r="F172">
        <v>-3.2</v>
      </c>
      <c r="G172">
        <v>1.6</v>
      </c>
      <c r="H172">
        <v>0</v>
      </c>
      <c r="I172">
        <v>4</v>
      </c>
      <c r="J172">
        <v>-0.74199999999999999</v>
      </c>
      <c r="K172">
        <v>-1.712</v>
      </c>
      <c r="L172">
        <v>-2.6680000000000001</v>
      </c>
      <c r="M172">
        <v>-3.169</v>
      </c>
      <c r="N172">
        <v>-3.3290000000000002</v>
      </c>
      <c r="O172">
        <v>1.2250000000000001</v>
      </c>
      <c r="P172">
        <v>0.81699999999999995</v>
      </c>
      <c r="Q172">
        <v>0.55200000000000005</v>
      </c>
      <c r="R172">
        <v>0.315</v>
      </c>
      <c r="S172">
        <v>0.47</v>
      </c>
    </row>
    <row r="173" spans="1:19" x14ac:dyDescent="0.3">
      <c r="A173">
        <v>120</v>
      </c>
      <c r="B173">
        <v>-0.60299999999999998</v>
      </c>
      <c r="C173">
        <v>-1.357</v>
      </c>
      <c r="D173">
        <v>-2.605</v>
      </c>
      <c r="E173">
        <v>-2.9449999999999998</v>
      </c>
      <c r="F173">
        <v>-3.2</v>
      </c>
      <c r="G173">
        <v>1.6</v>
      </c>
      <c r="H173">
        <v>0</v>
      </c>
      <c r="I173">
        <v>4</v>
      </c>
      <c r="J173">
        <v>-0.65200000000000002</v>
      </c>
      <c r="K173">
        <v>-1.7330000000000001</v>
      </c>
      <c r="L173">
        <v>-2.78</v>
      </c>
      <c r="M173">
        <v>-3.2320000000000002</v>
      </c>
      <c r="N173">
        <v>-3.347</v>
      </c>
      <c r="O173">
        <v>1.0089999999999999</v>
      </c>
      <c r="P173">
        <v>0.98399999999999999</v>
      </c>
      <c r="Q173">
        <v>0.89900000000000002</v>
      </c>
      <c r="R173">
        <v>0.49299999999999999</v>
      </c>
      <c r="S173">
        <v>0.47699999999999998</v>
      </c>
    </row>
    <row r="174" spans="1:19" x14ac:dyDescent="0.3">
      <c r="A174">
        <v>180</v>
      </c>
      <c r="B174">
        <v>-0.60299999999999998</v>
      </c>
      <c r="C174">
        <v>-1.357</v>
      </c>
      <c r="D174">
        <v>-2.605</v>
      </c>
      <c r="E174">
        <v>-2.9449999999999998</v>
      </c>
      <c r="F174">
        <v>-3.2</v>
      </c>
      <c r="G174">
        <v>1.6</v>
      </c>
      <c r="H174">
        <v>0</v>
      </c>
      <c r="I174">
        <v>4</v>
      </c>
      <c r="J174">
        <v>-0.63700000000000001</v>
      </c>
      <c r="K174">
        <v>-1.6990000000000001</v>
      </c>
      <c r="L174">
        <v>-2.7080000000000002</v>
      </c>
      <c r="M174">
        <v>-3.161</v>
      </c>
      <c r="N174">
        <v>-3.3679999999999999</v>
      </c>
      <c r="O174">
        <v>0.97899999999999998</v>
      </c>
      <c r="P174">
        <v>0.78400000000000003</v>
      </c>
      <c r="Q174">
        <v>0.68</v>
      </c>
      <c r="R174">
        <v>0.24</v>
      </c>
      <c r="S174">
        <v>0.48599999999999999</v>
      </c>
    </row>
    <row r="175" spans="1:19" x14ac:dyDescent="0.3">
      <c r="A175">
        <v>240</v>
      </c>
      <c r="B175">
        <v>-0.60299999999999998</v>
      </c>
      <c r="C175">
        <v>-1.357</v>
      </c>
      <c r="D175">
        <v>-2.605</v>
      </c>
      <c r="E175">
        <v>-2.9449999999999998</v>
      </c>
      <c r="F175">
        <v>-3.2</v>
      </c>
      <c r="G175">
        <v>1.6</v>
      </c>
      <c r="H175">
        <v>0</v>
      </c>
      <c r="I175">
        <v>4</v>
      </c>
      <c r="J175">
        <v>-0.64600000000000002</v>
      </c>
      <c r="K175">
        <v>-1.7430000000000001</v>
      </c>
      <c r="L175">
        <v>-2.7629999999999999</v>
      </c>
      <c r="M175">
        <v>-3.1720000000000002</v>
      </c>
      <c r="N175">
        <v>-3.383</v>
      </c>
      <c r="O175">
        <v>0.996</v>
      </c>
      <c r="P175">
        <v>0.91100000000000003</v>
      </c>
      <c r="Q175">
        <v>0.94299999999999995</v>
      </c>
      <c r="R175">
        <v>0.25600000000000001</v>
      </c>
      <c r="S175">
        <v>0.49299999999999999</v>
      </c>
    </row>
    <row r="176" spans="1:19" x14ac:dyDescent="0.3">
      <c r="A176">
        <v>300</v>
      </c>
      <c r="B176">
        <v>-0.60299999999999998</v>
      </c>
      <c r="C176">
        <v>-1.357</v>
      </c>
      <c r="D176">
        <v>-2.605</v>
      </c>
      <c r="E176">
        <v>-2.9449999999999998</v>
      </c>
      <c r="F176">
        <v>-3.2</v>
      </c>
      <c r="G176">
        <v>1.6</v>
      </c>
      <c r="H176">
        <v>0</v>
      </c>
      <c r="I176">
        <v>4</v>
      </c>
      <c r="J176">
        <v>-0.63200000000000001</v>
      </c>
      <c r="K176">
        <v>-1.7250000000000001</v>
      </c>
      <c r="L176">
        <v>-2.7309999999999999</v>
      </c>
      <c r="M176">
        <v>-3.2149999999999999</v>
      </c>
      <c r="N176">
        <v>-3.4209999999999998</v>
      </c>
      <c r="O176">
        <v>0.96699999999999997</v>
      </c>
      <c r="P176">
        <v>0.84499999999999997</v>
      </c>
      <c r="Q176">
        <v>0.80600000000000005</v>
      </c>
      <c r="R176">
        <v>0.40600000000000003</v>
      </c>
      <c r="S176">
        <v>0.50900000000000001</v>
      </c>
    </row>
    <row r="177" spans="1:19" x14ac:dyDescent="0.3">
      <c r="A177">
        <v>360</v>
      </c>
      <c r="B177">
        <v>-0.60299999999999998</v>
      </c>
      <c r="C177">
        <v>-1.357</v>
      </c>
      <c r="D177">
        <v>-2.605</v>
      </c>
      <c r="E177">
        <v>-2.9449999999999998</v>
      </c>
      <c r="F177">
        <v>-3.2</v>
      </c>
      <c r="G177">
        <v>1.6</v>
      </c>
      <c r="H177">
        <v>0</v>
      </c>
      <c r="I177">
        <v>4</v>
      </c>
      <c r="J177">
        <v>-0.63</v>
      </c>
      <c r="K177">
        <v>-1.7230000000000001</v>
      </c>
      <c r="L177">
        <v>-2.7189999999999999</v>
      </c>
      <c r="M177">
        <v>-3.254</v>
      </c>
      <c r="N177">
        <v>-3.4449999999999998</v>
      </c>
      <c r="O177">
        <v>0.96399999999999997</v>
      </c>
      <c r="P177">
        <v>0.871</v>
      </c>
      <c r="Q177">
        <v>0.82199999999999995</v>
      </c>
      <c r="R177">
        <v>0.53500000000000003</v>
      </c>
      <c r="S177">
        <v>0.52</v>
      </c>
    </row>
    <row r="178" spans="1:19" x14ac:dyDescent="0.3">
      <c r="A178">
        <v>420</v>
      </c>
      <c r="B178">
        <v>-0.60299999999999998</v>
      </c>
      <c r="C178">
        <v>-1.357</v>
      </c>
      <c r="D178">
        <v>-2.605</v>
      </c>
      <c r="E178">
        <v>-2.9449999999999998</v>
      </c>
      <c r="F178">
        <v>-3.2</v>
      </c>
      <c r="G178">
        <v>1.6</v>
      </c>
      <c r="H178">
        <v>0</v>
      </c>
      <c r="I178">
        <v>4</v>
      </c>
      <c r="J178">
        <v>-0.63200000000000001</v>
      </c>
      <c r="K178">
        <v>-1.7250000000000001</v>
      </c>
      <c r="L178">
        <v>-2.7290000000000001</v>
      </c>
      <c r="M178">
        <v>-3.2839999999999998</v>
      </c>
      <c r="N178">
        <v>-3.4740000000000002</v>
      </c>
      <c r="O178">
        <v>0.96899999999999997</v>
      </c>
      <c r="P178">
        <v>0.91</v>
      </c>
      <c r="Q178">
        <v>0.878</v>
      </c>
      <c r="R178">
        <v>0.58699999999999997</v>
      </c>
      <c r="S178">
        <v>0.53400000000000003</v>
      </c>
    </row>
    <row r="179" spans="1:19" x14ac:dyDescent="0.3">
      <c r="A179">
        <v>480</v>
      </c>
      <c r="B179">
        <v>-0.60299999999999998</v>
      </c>
      <c r="C179">
        <v>-1.357</v>
      </c>
      <c r="D179">
        <v>-2.605</v>
      </c>
      <c r="E179">
        <v>-2.9449999999999998</v>
      </c>
      <c r="F179">
        <v>-3.2</v>
      </c>
      <c r="G179">
        <v>1.6</v>
      </c>
      <c r="H179">
        <v>0</v>
      </c>
      <c r="I179">
        <v>4</v>
      </c>
      <c r="J179">
        <v>-0.625</v>
      </c>
      <c r="K179">
        <v>-1.716</v>
      </c>
      <c r="L179">
        <v>-2.7349999999999999</v>
      </c>
      <c r="M179">
        <v>-3.3039999999999998</v>
      </c>
      <c r="N179">
        <v>-3.504</v>
      </c>
      <c r="O179">
        <v>0.95599999999999996</v>
      </c>
      <c r="P179">
        <v>0.90300000000000002</v>
      </c>
      <c r="Q179">
        <v>0.90300000000000002</v>
      </c>
      <c r="R179">
        <v>0.59899999999999998</v>
      </c>
      <c r="S179">
        <v>0.54900000000000004</v>
      </c>
    </row>
    <row r="180" spans="1:19" x14ac:dyDescent="0.3">
      <c r="A180">
        <v>540</v>
      </c>
      <c r="B180">
        <v>-0.60299999999999998</v>
      </c>
      <c r="C180">
        <v>-1.357</v>
      </c>
      <c r="D180">
        <v>-2.605</v>
      </c>
      <c r="E180">
        <v>-2.9449999999999998</v>
      </c>
      <c r="F180">
        <v>-3.2</v>
      </c>
      <c r="G180">
        <v>1.6</v>
      </c>
      <c r="H180">
        <v>0</v>
      </c>
      <c r="I180">
        <v>4</v>
      </c>
      <c r="J180">
        <v>-0.625</v>
      </c>
      <c r="K180">
        <v>-1.7070000000000001</v>
      </c>
      <c r="L180">
        <v>-2.7320000000000002</v>
      </c>
      <c r="M180">
        <v>-3.3239999999999998</v>
      </c>
      <c r="N180">
        <v>-3.5329999999999999</v>
      </c>
      <c r="O180">
        <v>0.95499999999999996</v>
      </c>
      <c r="P180">
        <v>0.90800000000000003</v>
      </c>
      <c r="Q180">
        <v>0.88200000000000001</v>
      </c>
      <c r="R180">
        <v>0.61499999999999999</v>
      </c>
      <c r="S180">
        <v>0.56399999999999995</v>
      </c>
    </row>
    <row r="181" spans="1:19" x14ac:dyDescent="0.3">
      <c r="A181">
        <v>600</v>
      </c>
      <c r="B181">
        <v>-0.60299999999999998</v>
      </c>
      <c r="C181">
        <v>-1.357</v>
      </c>
      <c r="D181">
        <v>-2.605</v>
      </c>
      <c r="E181">
        <v>-2.9449999999999998</v>
      </c>
      <c r="F181">
        <v>-3.2</v>
      </c>
      <c r="G181">
        <v>1.6</v>
      </c>
      <c r="H181">
        <v>0</v>
      </c>
      <c r="I181">
        <v>4</v>
      </c>
      <c r="J181">
        <v>-0.625</v>
      </c>
      <c r="K181">
        <v>-1.7</v>
      </c>
      <c r="L181">
        <v>-2.7250000000000001</v>
      </c>
      <c r="M181">
        <v>-3.343</v>
      </c>
      <c r="N181">
        <v>-3.5649999999999999</v>
      </c>
      <c r="O181">
        <v>0.95399999999999996</v>
      </c>
      <c r="P181">
        <v>0.91600000000000004</v>
      </c>
      <c r="Q181">
        <v>0.85699999999999998</v>
      </c>
      <c r="R181">
        <v>0.622</v>
      </c>
      <c r="S181">
        <v>0.58099999999999996</v>
      </c>
    </row>
    <row r="183" spans="1:19" x14ac:dyDescent="0.3">
      <c r="A183" t="s">
        <v>0</v>
      </c>
      <c r="B183" t="s">
        <v>15</v>
      </c>
    </row>
    <row r="184" spans="1:19" x14ac:dyDescent="0.3">
      <c r="A184">
        <v>0</v>
      </c>
      <c r="B184">
        <v>-0.6</v>
      </c>
      <c r="C184">
        <v>-1.361</v>
      </c>
      <c r="D184">
        <v>-2.605</v>
      </c>
      <c r="E184">
        <v>-2.9380000000000002</v>
      </c>
      <c r="F184">
        <v>-3.19</v>
      </c>
      <c r="G184">
        <v>1.6</v>
      </c>
      <c r="H184">
        <v>0</v>
      </c>
      <c r="I184">
        <v>4</v>
      </c>
      <c r="J184">
        <v>-0.61</v>
      </c>
      <c r="K184">
        <v>-1.61</v>
      </c>
      <c r="L184">
        <v>-2.605</v>
      </c>
      <c r="M184">
        <v>-3.1509999999999998</v>
      </c>
      <c r="N184">
        <v>-3.19</v>
      </c>
      <c r="O184">
        <v>0.92600000000000005</v>
      </c>
      <c r="P184">
        <v>0.92600000000000005</v>
      </c>
      <c r="Q184">
        <v>0.91700000000000004</v>
      </c>
      <c r="R184">
        <v>0.44600000000000001</v>
      </c>
      <c r="S184">
        <v>0.16800000000000001</v>
      </c>
    </row>
    <row r="185" spans="1:19" x14ac:dyDescent="0.3">
      <c r="A185">
        <v>60</v>
      </c>
      <c r="B185">
        <v>-0.6</v>
      </c>
      <c r="C185">
        <v>-1.361</v>
      </c>
      <c r="D185">
        <v>-2.605</v>
      </c>
      <c r="E185">
        <v>-2.9380000000000002</v>
      </c>
      <c r="F185">
        <v>-3.19</v>
      </c>
      <c r="G185">
        <v>1.6</v>
      </c>
      <c r="H185">
        <v>0</v>
      </c>
      <c r="I185">
        <v>4</v>
      </c>
      <c r="J185">
        <v>-0.73199999999999998</v>
      </c>
      <c r="K185">
        <v>-1.762</v>
      </c>
      <c r="L185">
        <v>-2.6789999999999998</v>
      </c>
      <c r="M185">
        <v>-3.1619999999999999</v>
      </c>
      <c r="N185">
        <v>-3.3220000000000001</v>
      </c>
      <c r="O185">
        <v>1.1950000000000001</v>
      </c>
      <c r="P185">
        <v>0.83299999999999996</v>
      </c>
      <c r="Q185">
        <v>0.5</v>
      </c>
      <c r="R185">
        <v>0.307</v>
      </c>
      <c r="S185">
        <v>0.46700000000000003</v>
      </c>
    </row>
    <row r="186" spans="1:19" x14ac:dyDescent="0.3">
      <c r="A186">
        <v>120</v>
      </c>
      <c r="B186">
        <v>-0.6</v>
      </c>
      <c r="C186">
        <v>-1.361</v>
      </c>
      <c r="D186">
        <v>-2.605</v>
      </c>
      <c r="E186">
        <v>-2.9380000000000002</v>
      </c>
      <c r="F186">
        <v>-3.19</v>
      </c>
      <c r="G186">
        <v>1.6</v>
      </c>
      <c r="H186">
        <v>0</v>
      </c>
      <c r="I186">
        <v>4</v>
      </c>
      <c r="J186">
        <v>-0.64300000000000002</v>
      </c>
      <c r="K186">
        <v>-1.7609999999999999</v>
      </c>
      <c r="L186">
        <v>-2.774</v>
      </c>
      <c r="M186">
        <v>-3.226</v>
      </c>
      <c r="N186">
        <v>-3.3410000000000002</v>
      </c>
      <c r="O186">
        <v>0.99</v>
      </c>
      <c r="P186">
        <v>0.94</v>
      </c>
      <c r="Q186">
        <v>0.94</v>
      </c>
      <c r="R186">
        <v>0.496</v>
      </c>
      <c r="S186">
        <v>0.47499999999999998</v>
      </c>
    </row>
    <row r="187" spans="1:19" x14ac:dyDescent="0.3">
      <c r="A187">
        <v>180</v>
      </c>
      <c r="B187">
        <v>-0.6</v>
      </c>
      <c r="C187">
        <v>-1.361</v>
      </c>
      <c r="D187">
        <v>-2.605</v>
      </c>
      <c r="E187">
        <v>-2.9380000000000002</v>
      </c>
      <c r="F187">
        <v>-3.19</v>
      </c>
      <c r="G187">
        <v>1.6</v>
      </c>
      <c r="H187">
        <v>0</v>
      </c>
      <c r="I187">
        <v>4</v>
      </c>
      <c r="J187">
        <v>-0.63600000000000001</v>
      </c>
      <c r="K187">
        <v>-1.7130000000000001</v>
      </c>
      <c r="L187">
        <v>-2.6880000000000002</v>
      </c>
      <c r="M187">
        <v>-3.1560000000000001</v>
      </c>
      <c r="N187">
        <v>-3.3559999999999999</v>
      </c>
      <c r="O187">
        <v>0.97599999999999998</v>
      </c>
      <c r="P187">
        <v>0.751</v>
      </c>
      <c r="Q187">
        <v>0.73</v>
      </c>
      <c r="R187">
        <v>0.24099999999999999</v>
      </c>
      <c r="S187">
        <v>0.48099999999999998</v>
      </c>
    </row>
    <row r="188" spans="1:19" x14ac:dyDescent="0.3">
      <c r="A188">
        <v>240</v>
      </c>
      <c r="B188">
        <v>-0.6</v>
      </c>
      <c r="C188">
        <v>-1.361</v>
      </c>
      <c r="D188">
        <v>-2.605</v>
      </c>
      <c r="E188">
        <v>-2.9380000000000002</v>
      </c>
      <c r="F188">
        <v>-3.19</v>
      </c>
      <c r="G188">
        <v>1.6</v>
      </c>
      <c r="H188">
        <v>0</v>
      </c>
      <c r="I188">
        <v>4</v>
      </c>
      <c r="J188">
        <v>-0.64600000000000002</v>
      </c>
      <c r="K188">
        <v>-1.7549999999999999</v>
      </c>
      <c r="L188">
        <v>-2.7389999999999999</v>
      </c>
      <c r="M188">
        <v>-3.16</v>
      </c>
      <c r="N188">
        <v>-3.3740000000000001</v>
      </c>
      <c r="O188">
        <v>0.996</v>
      </c>
      <c r="P188">
        <v>0.89700000000000002</v>
      </c>
      <c r="Q188">
        <v>0.96299999999999997</v>
      </c>
      <c r="R188">
        <v>0.26100000000000001</v>
      </c>
      <c r="S188">
        <v>0.48899999999999999</v>
      </c>
    </row>
    <row r="189" spans="1:19" x14ac:dyDescent="0.3">
      <c r="A189">
        <v>300</v>
      </c>
      <c r="B189">
        <v>-0.6</v>
      </c>
      <c r="C189">
        <v>-1.361</v>
      </c>
      <c r="D189">
        <v>-2.605</v>
      </c>
      <c r="E189">
        <v>-2.9380000000000002</v>
      </c>
      <c r="F189">
        <v>-3.19</v>
      </c>
      <c r="G189">
        <v>1.6</v>
      </c>
      <c r="H189">
        <v>0</v>
      </c>
      <c r="I189">
        <v>4</v>
      </c>
      <c r="J189">
        <v>-0.629</v>
      </c>
      <c r="K189">
        <v>-1.734</v>
      </c>
      <c r="L189">
        <v>-2.7130000000000001</v>
      </c>
      <c r="M189">
        <v>-3.2080000000000002</v>
      </c>
      <c r="N189">
        <v>-3.4060000000000001</v>
      </c>
      <c r="O189">
        <v>0.96299999999999997</v>
      </c>
      <c r="P189">
        <v>0.84099999999999997</v>
      </c>
      <c r="Q189">
        <v>0.82799999999999996</v>
      </c>
      <c r="R189">
        <v>0.39800000000000002</v>
      </c>
      <c r="S189">
        <v>0.503</v>
      </c>
    </row>
    <row r="190" spans="1:19" x14ac:dyDescent="0.3">
      <c r="A190">
        <v>360</v>
      </c>
      <c r="B190">
        <v>-0.6</v>
      </c>
      <c r="C190">
        <v>-1.361</v>
      </c>
      <c r="D190">
        <v>-2.605</v>
      </c>
      <c r="E190">
        <v>-2.9380000000000002</v>
      </c>
      <c r="F190">
        <v>-3.19</v>
      </c>
      <c r="G190">
        <v>1.6</v>
      </c>
      <c r="H190">
        <v>0</v>
      </c>
      <c r="I190">
        <v>4</v>
      </c>
      <c r="J190">
        <v>-0.629</v>
      </c>
      <c r="K190">
        <v>-1.73</v>
      </c>
      <c r="L190">
        <v>-2.7</v>
      </c>
      <c r="M190">
        <v>-3.2469999999999999</v>
      </c>
      <c r="N190">
        <v>-3.4359999999999999</v>
      </c>
      <c r="O190">
        <v>0.96199999999999997</v>
      </c>
      <c r="P190">
        <v>0.875</v>
      </c>
      <c r="Q190">
        <v>0.81799999999999995</v>
      </c>
      <c r="R190">
        <v>0.52100000000000002</v>
      </c>
      <c r="S190">
        <v>0.51600000000000001</v>
      </c>
    </row>
    <row r="191" spans="1:19" x14ac:dyDescent="0.3">
      <c r="A191">
        <v>420</v>
      </c>
      <c r="B191">
        <v>-0.6</v>
      </c>
      <c r="C191">
        <v>-1.361</v>
      </c>
      <c r="D191">
        <v>-2.605</v>
      </c>
      <c r="E191">
        <v>-2.9380000000000002</v>
      </c>
      <c r="F191">
        <v>-3.19</v>
      </c>
      <c r="G191">
        <v>1.6</v>
      </c>
      <c r="H191">
        <v>0</v>
      </c>
      <c r="I191">
        <v>4</v>
      </c>
      <c r="J191">
        <v>-0.63</v>
      </c>
      <c r="K191">
        <v>-1.73</v>
      </c>
      <c r="L191">
        <v>-2.7149999999999999</v>
      </c>
      <c r="M191">
        <v>-3.2770000000000001</v>
      </c>
      <c r="N191">
        <v>-3.46</v>
      </c>
      <c r="O191">
        <v>0.96499999999999997</v>
      </c>
      <c r="P191">
        <v>0.91500000000000004</v>
      </c>
      <c r="Q191">
        <v>0.88</v>
      </c>
      <c r="R191">
        <v>0.58599999999999997</v>
      </c>
      <c r="S191">
        <v>0.52700000000000002</v>
      </c>
    </row>
    <row r="192" spans="1:19" x14ac:dyDescent="0.3">
      <c r="A192">
        <v>480</v>
      </c>
      <c r="B192">
        <v>-0.6</v>
      </c>
      <c r="C192">
        <v>-1.361</v>
      </c>
      <c r="D192">
        <v>-2.605</v>
      </c>
      <c r="E192">
        <v>-2.9380000000000002</v>
      </c>
      <c r="F192">
        <v>-3.19</v>
      </c>
      <c r="G192">
        <v>1.6</v>
      </c>
      <c r="H192">
        <v>0</v>
      </c>
      <c r="I192">
        <v>4</v>
      </c>
      <c r="J192">
        <v>-0.625</v>
      </c>
      <c r="K192">
        <v>-1.7190000000000001</v>
      </c>
      <c r="L192">
        <v>-2.7229999999999999</v>
      </c>
      <c r="M192">
        <v>-3.2959999999999998</v>
      </c>
      <c r="N192">
        <v>-3.4889999999999999</v>
      </c>
      <c r="O192">
        <v>0.95499999999999996</v>
      </c>
      <c r="P192">
        <v>0.90600000000000003</v>
      </c>
      <c r="Q192">
        <v>0.89600000000000002</v>
      </c>
      <c r="R192">
        <v>0.60599999999999998</v>
      </c>
      <c r="S192">
        <v>0.54200000000000004</v>
      </c>
    </row>
    <row r="193" spans="1:19" x14ac:dyDescent="0.3">
      <c r="A193">
        <v>540</v>
      </c>
      <c r="B193">
        <v>-0.6</v>
      </c>
      <c r="C193">
        <v>-1.361</v>
      </c>
      <c r="D193">
        <v>-2.605</v>
      </c>
      <c r="E193">
        <v>-2.9380000000000002</v>
      </c>
      <c r="F193">
        <v>-3.19</v>
      </c>
      <c r="G193">
        <v>1.6</v>
      </c>
      <c r="H193">
        <v>0</v>
      </c>
      <c r="I193">
        <v>4</v>
      </c>
      <c r="J193">
        <v>-0.624</v>
      </c>
      <c r="K193">
        <v>-1.7090000000000001</v>
      </c>
      <c r="L193">
        <v>-2.7210000000000001</v>
      </c>
      <c r="M193">
        <v>-3.3119999999999998</v>
      </c>
      <c r="N193">
        <v>-3.52</v>
      </c>
      <c r="O193">
        <v>0.95299999999999996</v>
      </c>
      <c r="P193">
        <v>0.91100000000000003</v>
      </c>
      <c r="Q193">
        <v>0.874</v>
      </c>
      <c r="R193">
        <v>0.61599999999999999</v>
      </c>
      <c r="S193">
        <v>0.55700000000000005</v>
      </c>
    </row>
    <row r="194" spans="1:19" x14ac:dyDescent="0.3">
      <c r="A194">
        <v>600</v>
      </c>
      <c r="B194">
        <v>-0.6</v>
      </c>
      <c r="C194">
        <v>-1.361</v>
      </c>
      <c r="D194">
        <v>-2.605</v>
      </c>
      <c r="E194">
        <v>-2.9380000000000002</v>
      </c>
      <c r="F194">
        <v>-3.19</v>
      </c>
      <c r="G194">
        <v>1.6</v>
      </c>
      <c r="H194">
        <v>0</v>
      </c>
      <c r="I194">
        <v>4</v>
      </c>
      <c r="J194">
        <v>-0.625</v>
      </c>
      <c r="K194">
        <v>-1.7030000000000001</v>
      </c>
      <c r="L194">
        <v>-2.718</v>
      </c>
      <c r="M194">
        <v>-3.331</v>
      </c>
      <c r="N194">
        <v>-3.552</v>
      </c>
      <c r="O194">
        <v>0.95399999999999996</v>
      </c>
      <c r="P194">
        <v>0.92100000000000004</v>
      </c>
      <c r="Q194">
        <v>0.85199999999999998</v>
      </c>
      <c r="R194">
        <v>0.63100000000000001</v>
      </c>
      <c r="S194">
        <v>0.57399999999999995</v>
      </c>
    </row>
    <row r="196" spans="1:19" x14ac:dyDescent="0.3">
      <c r="A196" t="s">
        <v>0</v>
      </c>
      <c r="B196" t="s">
        <v>16</v>
      </c>
    </row>
    <row r="197" spans="1:19" x14ac:dyDescent="0.3">
      <c r="A197">
        <v>0</v>
      </c>
      <c r="B197">
        <v>-0.60099999999999998</v>
      </c>
      <c r="C197">
        <v>-1.387</v>
      </c>
      <c r="D197">
        <v>-2.6040000000000001</v>
      </c>
      <c r="E197">
        <v>-2.948</v>
      </c>
      <c r="F197">
        <v>-3.18</v>
      </c>
      <c r="G197">
        <v>1.6</v>
      </c>
      <c r="H197">
        <v>0</v>
      </c>
      <c r="I197">
        <v>4</v>
      </c>
      <c r="J197">
        <v>-0.61</v>
      </c>
      <c r="K197">
        <v>-1.61</v>
      </c>
      <c r="L197">
        <v>-2.6040000000000001</v>
      </c>
      <c r="M197">
        <v>-3.1419999999999999</v>
      </c>
      <c r="N197">
        <v>-3.18</v>
      </c>
      <c r="O197">
        <v>0.92600000000000005</v>
      </c>
      <c r="P197">
        <v>0.92600000000000005</v>
      </c>
      <c r="Q197">
        <v>0.91700000000000004</v>
      </c>
      <c r="R197">
        <v>0.441</v>
      </c>
      <c r="S197">
        <v>0.16600000000000001</v>
      </c>
    </row>
    <row r="198" spans="1:19" x14ac:dyDescent="0.3">
      <c r="A198">
        <v>60</v>
      </c>
      <c r="B198">
        <v>-0.60099999999999998</v>
      </c>
      <c r="C198">
        <v>-1.387</v>
      </c>
      <c r="D198">
        <v>-2.6040000000000001</v>
      </c>
      <c r="E198">
        <v>-2.948</v>
      </c>
      <c r="F198">
        <v>-3.18</v>
      </c>
      <c r="G198">
        <v>1.6</v>
      </c>
      <c r="H198">
        <v>0</v>
      </c>
      <c r="I198">
        <v>4</v>
      </c>
      <c r="J198">
        <v>-0.73099999999999998</v>
      </c>
      <c r="K198">
        <v>-1.7709999999999999</v>
      </c>
      <c r="L198">
        <v>-2.6760000000000002</v>
      </c>
      <c r="M198">
        <v>-3.161</v>
      </c>
      <c r="N198">
        <v>-3.3140000000000001</v>
      </c>
      <c r="O198">
        <v>1.1930000000000001</v>
      </c>
      <c r="P198">
        <v>0.81599999999999995</v>
      </c>
      <c r="Q198">
        <v>0.496</v>
      </c>
      <c r="R198">
        <v>0.312</v>
      </c>
      <c r="S198">
        <v>0.46400000000000002</v>
      </c>
    </row>
    <row r="199" spans="1:19" x14ac:dyDescent="0.3">
      <c r="A199">
        <v>120</v>
      </c>
      <c r="B199">
        <v>-0.60099999999999998</v>
      </c>
      <c r="C199">
        <v>-1.387</v>
      </c>
      <c r="D199">
        <v>-2.6040000000000001</v>
      </c>
      <c r="E199">
        <v>-2.948</v>
      </c>
      <c r="F199">
        <v>-3.18</v>
      </c>
      <c r="G199">
        <v>1.6</v>
      </c>
      <c r="H199">
        <v>0</v>
      </c>
      <c r="I199">
        <v>4</v>
      </c>
      <c r="J199">
        <v>-0.64700000000000002</v>
      </c>
      <c r="K199">
        <v>-1.7669999999999999</v>
      </c>
      <c r="L199">
        <v>-2.7690000000000001</v>
      </c>
      <c r="M199">
        <v>-3.2170000000000001</v>
      </c>
      <c r="N199">
        <v>-3.327</v>
      </c>
      <c r="O199">
        <v>0.998</v>
      </c>
      <c r="P199">
        <v>0.96299999999999997</v>
      </c>
      <c r="Q199">
        <v>0.93200000000000005</v>
      </c>
      <c r="R199">
        <v>0.48</v>
      </c>
      <c r="S199">
        <v>0.46899999999999997</v>
      </c>
    </row>
    <row r="200" spans="1:19" x14ac:dyDescent="0.3">
      <c r="A200">
        <v>180</v>
      </c>
      <c r="B200">
        <v>-0.60099999999999998</v>
      </c>
      <c r="C200">
        <v>-1.387</v>
      </c>
      <c r="D200">
        <v>-2.6040000000000001</v>
      </c>
      <c r="E200">
        <v>-2.948</v>
      </c>
      <c r="F200">
        <v>-3.18</v>
      </c>
      <c r="G200">
        <v>1.6</v>
      </c>
      <c r="H200">
        <v>0</v>
      </c>
      <c r="I200">
        <v>4</v>
      </c>
      <c r="J200">
        <v>-0.63700000000000001</v>
      </c>
      <c r="K200">
        <v>-1.716</v>
      </c>
      <c r="L200">
        <v>-2.6850000000000001</v>
      </c>
      <c r="M200">
        <v>-3.1480000000000001</v>
      </c>
      <c r="N200">
        <v>-3.3460000000000001</v>
      </c>
      <c r="O200">
        <v>0.97799999999999998</v>
      </c>
      <c r="P200">
        <v>0.76300000000000001</v>
      </c>
      <c r="Q200">
        <v>0.74</v>
      </c>
      <c r="R200">
        <v>0.22500000000000001</v>
      </c>
      <c r="S200">
        <v>0.47699999999999998</v>
      </c>
    </row>
    <row r="201" spans="1:19" x14ac:dyDescent="0.3">
      <c r="A201">
        <v>240</v>
      </c>
      <c r="B201">
        <v>-0.60099999999999998</v>
      </c>
      <c r="C201">
        <v>-1.387</v>
      </c>
      <c r="D201">
        <v>-2.6040000000000001</v>
      </c>
      <c r="E201">
        <v>-2.948</v>
      </c>
      <c r="F201">
        <v>-3.18</v>
      </c>
      <c r="G201">
        <v>1.6</v>
      </c>
      <c r="H201">
        <v>0</v>
      </c>
      <c r="I201">
        <v>4</v>
      </c>
      <c r="J201">
        <v>-0.64600000000000002</v>
      </c>
      <c r="K201">
        <v>-1.756</v>
      </c>
      <c r="L201">
        <v>-2.7370000000000001</v>
      </c>
      <c r="M201">
        <v>-3.153</v>
      </c>
      <c r="N201">
        <v>-3.3690000000000002</v>
      </c>
      <c r="O201">
        <v>0.997</v>
      </c>
      <c r="P201">
        <v>0.90500000000000003</v>
      </c>
      <c r="Q201">
        <v>0.95499999999999996</v>
      </c>
      <c r="R201">
        <v>0.26100000000000001</v>
      </c>
      <c r="S201">
        <v>0.48699999999999999</v>
      </c>
    </row>
    <row r="202" spans="1:19" x14ac:dyDescent="0.3">
      <c r="A202">
        <v>300</v>
      </c>
      <c r="B202">
        <v>-0.60099999999999998</v>
      </c>
      <c r="C202">
        <v>-1.387</v>
      </c>
      <c r="D202">
        <v>-2.6040000000000001</v>
      </c>
      <c r="E202">
        <v>-2.948</v>
      </c>
      <c r="F202">
        <v>-3.18</v>
      </c>
      <c r="G202">
        <v>1.6</v>
      </c>
      <c r="H202">
        <v>0</v>
      </c>
      <c r="I202">
        <v>4</v>
      </c>
      <c r="J202">
        <v>-0.629</v>
      </c>
      <c r="K202">
        <v>-1.734</v>
      </c>
      <c r="L202">
        <v>-2.71</v>
      </c>
      <c r="M202">
        <v>-3.2040000000000002</v>
      </c>
      <c r="N202">
        <v>-3.399</v>
      </c>
      <c r="O202">
        <v>0.96299999999999997</v>
      </c>
      <c r="P202">
        <v>0.84599999999999997</v>
      </c>
      <c r="Q202">
        <v>0.81</v>
      </c>
      <c r="R202">
        <v>0.39700000000000002</v>
      </c>
      <c r="S202">
        <v>0.499</v>
      </c>
    </row>
    <row r="203" spans="1:19" x14ac:dyDescent="0.3">
      <c r="A203">
        <v>360</v>
      </c>
      <c r="B203">
        <v>-0.60099999999999998</v>
      </c>
      <c r="C203">
        <v>-1.387</v>
      </c>
      <c r="D203">
        <v>-2.6040000000000001</v>
      </c>
      <c r="E203">
        <v>-2.948</v>
      </c>
      <c r="F203">
        <v>-3.18</v>
      </c>
      <c r="G203">
        <v>1.6</v>
      </c>
      <c r="H203">
        <v>0</v>
      </c>
      <c r="I203">
        <v>4</v>
      </c>
      <c r="J203">
        <v>-0.629</v>
      </c>
      <c r="K203">
        <v>-1.7310000000000001</v>
      </c>
      <c r="L203">
        <v>-2.7010000000000001</v>
      </c>
      <c r="M203">
        <v>-3.2410000000000001</v>
      </c>
      <c r="N203">
        <v>-3.4279999999999999</v>
      </c>
      <c r="O203">
        <v>0.96199999999999997</v>
      </c>
      <c r="P203">
        <v>0.88200000000000001</v>
      </c>
      <c r="Q203">
        <v>0.81499999999999995</v>
      </c>
      <c r="R203">
        <v>0.51800000000000002</v>
      </c>
      <c r="S203">
        <v>0.51300000000000001</v>
      </c>
    </row>
    <row r="204" spans="1:19" x14ac:dyDescent="0.3">
      <c r="A204">
        <v>420</v>
      </c>
      <c r="B204">
        <v>-0.60099999999999998</v>
      </c>
      <c r="C204">
        <v>-1.387</v>
      </c>
      <c r="D204">
        <v>-2.6040000000000001</v>
      </c>
      <c r="E204">
        <v>-2.948</v>
      </c>
      <c r="F204">
        <v>-3.18</v>
      </c>
      <c r="G204">
        <v>1.6</v>
      </c>
      <c r="H204">
        <v>0</v>
      </c>
      <c r="I204">
        <v>4</v>
      </c>
      <c r="J204">
        <v>-0.63</v>
      </c>
      <c r="K204">
        <v>-1.7290000000000001</v>
      </c>
      <c r="L204">
        <v>-2.7189999999999999</v>
      </c>
      <c r="M204">
        <v>-3.2690000000000001</v>
      </c>
      <c r="N204">
        <v>-3.4510000000000001</v>
      </c>
      <c r="O204">
        <v>0.96399999999999997</v>
      </c>
      <c r="P204">
        <v>0.91700000000000004</v>
      </c>
      <c r="Q204">
        <v>0.88500000000000001</v>
      </c>
      <c r="R204">
        <v>0.57799999999999996</v>
      </c>
      <c r="S204">
        <v>0.52300000000000002</v>
      </c>
    </row>
    <row r="205" spans="1:19" x14ac:dyDescent="0.3">
      <c r="A205">
        <v>480</v>
      </c>
      <c r="B205">
        <v>-0.60099999999999998</v>
      </c>
      <c r="C205">
        <v>-1.387</v>
      </c>
      <c r="D205">
        <v>-2.6040000000000001</v>
      </c>
      <c r="E205">
        <v>-2.948</v>
      </c>
      <c r="F205">
        <v>-3.18</v>
      </c>
      <c r="G205">
        <v>1.6</v>
      </c>
      <c r="H205">
        <v>0</v>
      </c>
      <c r="I205">
        <v>4</v>
      </c>
      <c r="J205">
        <v>-0.625</v>
      </c>
      <c r="K205">
        <v>-1.7190000000000001</v>
      </c>
      <c r="L205">
        <v>-2.7250000000000001</v>
      </c>
      <c r="M205">
        <v>-3.2879999999999998</v>
      </c>
      <c r="N205">
        <v>-3.48</v>
      </c>
      <c r="O205">
        <v>0.95499999999999996</v>
      </c>
      <c r="P205">
        <v>0.90800000000000003</v>
      </c>
      <c r="Q205">
        <v>0.89300000000000002</v>
      </c>
      <c r="R205">
        <v>0.60199999999999998</v>
      </c>
      <c r="S205">
        <v>0.53700000000000003</v>
      </c>
    </row>
    <row r="206" spans="1:19" x14ac:dyDescent="0.3">
      <c r="A206">
        <v>540</v>
      </c>
      <c r="B206">
        <v>-0.60099999999999998</v>
      </c>
      <c r="C206">
        <v>-1.387</v>
      </c>
      <c r="D206">
        <v>-2.6040000000000001</v>
      </c>
      <c r="E206">
        <v>-2.948</v>
      </c>
      <c r="F206">
        <v>-3.18</v>
      </c>
      <c r="G206">
        <v>1.6</v>
      </c>
      <c r="H206">
        <v>0</v>
      </c>
      <c r="I206">
        <v>4</v>
      </c>
      <c r="J206">
        <v>-0.624</v>
      </c>
      <c r="K206">
        <v>-1.7090000000000001</v>
      </c>
      <c r="L206">
        <v>-2.722</v>
      </c>
      <c r="M206">
        <v>-3.3050000000000002</v>
      </c>
      <c r="N206">
        <v>-3.5110000000000001</v>
      </c>
      <c r="O206">
        <v>0.95299999999999996</v>
      </c>
      <c r="P206">
        <v>0.91200000000000003</v>
      </c>
      <c r="Q206">
        <v>0.86799999999999999</v>
      </c>
      <c r="R206">
        <v>0.61399999999999999</v>
      </c>
      <c r="S206">
        <v>0.55200000000000005</v>
      </c>
    </row>
    <row r="207" spans="1:19" x14ac:dyDescent="0.3">
      <c r="A207">
        <v>600</v>
      </c>
      <c r="B207">
        <v>-0.60099999999999998</v>
      </c>
      <c r="C207">
        <v>-1.387</v>
      </c>
      <c r="D207">
        <v>-2.6040000000000001</v>
      </c>
      <c r="E207">
        <v>-2.948</v>
      </c>
      <c r="F207">
        <v>-3.18</v>
      </c>
      <c r="G207">
        <v>1.6</v>
      </c>
      <c r="H207">
        <v>0</v>
      </c>
      <c r="I207">
        <v>4</v>
      </c>
      <c r="J207">
        <v>-0.625</v>
      </c>
      <c r="K207">
        <v>-1.702</v>
      </c>
      <c r="L207">
        <v>-2.7189999999999999</v>
      </c>
      <c r="M207">
        <v>-3.3250000000000002</v>
      </c>
      <c r="N207">
        <v>-3.5419999999999998</v>
      </c>
      <c r="O207">
        <v>0.95399999999999996</v>
      </c>
      <c r="P207">
        <v>0.92300000000000004</v>
      </c>
      <c r="Q207">
        <v>0.84899999999999998</v>
      </c>
      <c r="R207">
        <v>0.63200000000000001</v>
      </c>
      <c r="S207">
        <v>0.56899999999999995</v>
      </c>
    </row>
    <row r="209" spans="1:19" x14ac:dyDescent="0.3">
      <c r="A209" t="s">
        <v>0</v>
      </c>
      <c r="B209" t="s">
        <v>17</v>
      </c>
    </row>
    <row r="210" spans="1:19" x14ac:dyDescent="0.3">
      <c r="A210">
        <v>0</v>
      </c>
      <c r="B210">
        <v>-0.60399999999999998</v>
      </c>
      <c r="C210">
        <v>-1.36</v>
      </c>
      <c r="D210">
        <v>-2.6040000000000001</v>
      </c>
      <c r="E210">
        <v>-2.9470000000000001</v>
      </c>
      <c r="F210">
        <v>-3.17</v>
      </c>
      <c r="G210">
        <v>1.6</v>
      </c>
      <c r="H210">
        <v>0</v>
      </c>
      <c r="I210">
        <v>4</v>
      </c>
      <c r="J210">
        <v>-0.61</v>
      </c>
      <c r="K210">
        <v>-1.61</v>
      </c>
      <c r="L210">
        <v>-2.6040000000000001</v>
      </c>
      <c r="M210">
        <v>-3.133</v>
      </c>
      <c r="N210">
        <v>-3.17</v>
      </c>
      <c r="O210">
        <v>0.92600000000000005</v>
      </c>
      <c r="P210">
        <v>0.92600000000000005</v>
      </c>
      <c r="Q210">
        <v>0.91500000000000004</v>
      </c>
      <c r="R210">
        <v>0.436</v>
      </c>
      <c r="S210">
        <v>0.16500000000000001</v>
      </c>
    </row>
    <row r="211" spans="1:19" x14ac:dyDescent="0.3">
      <c r="A211">
        <v>60</v>
      </c>
      <c r="B211">
        <v>-0.60399999999999998</v>
      </c>
      <c r="C211">
        <v>-1.36</v>
      </c>
      <c r="D211">
        <v>-2.6040000000000001</v>
      </c>
      <c r="E211">
        <v>-2.9470000000000001</v>
      </c>
      <c r="F211">
        <v>-3.17</v>
      </c>
      <c r="G211">
        <v>1.6</v>
      </c>
      <c r="H211">
        <v>0</v>
      </c>
      <c r="I211">
        <v>4</v>
      </c>
      <c r="J211">
        <v>-0.73499999999999999</v>
      </c>
      <c r="K211">
        <v>-1.702</v>
      </c>
      <c r="L211">
        <v>-2.6680000000000001</v>
      </c>
      <c r="M211">
        <v>-3.153</v>
      </c>
      <c r="N211">
        <v>-3.302</v>
      </c>
      <c r="O211">
        <v>1.204</v>
      </c>
      <c r="P211">
        <v>0.76600000000000001</v>
      </c>
      <c r="Q211">
        <v>0.54600000000000004</v>
      </c>
      <c r="R211">
        <v>0.32</v>
      </c>
      <c r="S211">
        <v>0.46</v>
      </c>
    </row>
    <row r="212" spans="1:19" x14ac:dyDescent="0.3">
      <c r="A212">
        <v>120</v>
      </c>
      <c r="B212">
        <v>-0.60399999999999998</v>
      </c>
      <c r="C212">
        <v>-1.36</v>
      </c>
      <c r="D212">
        <v>-2.6040000000000001</v>
      </c>
      <c r="E212">
        <v>-2.9470000000000001</v>
      </c>
      <c r="F212">
        <v>-3.17</v>
      </c>
      <c r="G212">
        <v>1.6</v>
      </c>
      <c r="H212">
        <v>0</v>
      </c>
      <c r="I212">
        <v>4</v>
      </c>
      <c r="J212">
        <v>-0.64900000000000002</v>
      </c>
      <c r="K212">
        <v>-1.7410000000000001</v>
      </c>
      <c r="L212">
        <v>-2.7759999999999998</v>
      </c>
      <c r="M212">
        <v>-3.206</v>
      </c>
      <c r="N212">
        <v>-3.3119999999999998</v>
      </c>
      <c r="O212">
        <v>1.0009999999999999</v>
      </c>
      <c r="P212">
        <v>0.97</v>
      </c>
      <c r="Q212">
        <v>0.88600000000000001</v>
      </c>
      <c r="R212">
        <v>0.46300000000000002</v>
      </c>
      <c r="S212">
        <v>0.46400000000000002</v>
      </c>
    </row>
    <row r="213" spans="1:19" x14ac:dyDescent="0.3">
      <c r="A213">
        <v>180</v>
      </c>
      <c r="B213">
        <v>-0.60399999999999998</v>
      </c>
      <c r="C213">
        <v>-1.36</v>
      </c>
      <c r="D213">
        <v>-2.6040000000000001</v>
      </c>
      <c r="E213">
        <v>-2.9470000000000001</v>
      </c>
      <c r="F213">
        <v>-3.17</v>
      </c>
      <c r="G213">
        <v>1.6</v>
      </c>
      <c r="H213">
        <v>0</v>
      </c>
      <c r="I213">
        <v>4</v>
      </c>
      <c r="J213">
        <v>-0.63200000000000001</v>
      </c>
      <c r="K213">
        <v>-1.7030000000000001</v>
      </c>
      <c r="L213">
        <v>-2.71</v>
      </c>
      <c r="M213">
        <v>-3.1360000000000001</v>
      </c>
      <c r="N213">
        <v>-3.3359999999999999</v>
      </c>
      <c r="O213">
        <v>0.96799999999999997</v>
      </c>
      <c r="P213">
        <v>0.77700000000000002</v>
      </c>
      <c r="Q213">
        <v>0.68600000000000005</v>
      </c>
      <c r="R213">
        <v>0.222</v>
      </c>
      <c r="S213">
        <v>0.47299999999999998</v>
      </c>
    </row>
    <row r="214" spans="1:19" x14ac:dyDescent="0.3">
      <c r="A214">
        <v>240</v>
      </c>
      <c r="B214">
        <v>-0.60399999999999998</v>
      </c>
      <c r="C214">
        <v>-1.36</v>
      </c>
      <c r="D214">
        <v>-2.6040000000000001</v>
      </c>
      <c r="E214">
        <v>-2.9470000000000001</v>
      </c>
      <c r="F214">
        <v>-3.17</v>
      </c>
      <c r="G214">
        <v>1.6</v>
      </c>
      <c r="H214">
        <v>0</v>
      </c>
      <c r="I214">
        <v>4</v>
      </c>
      <c r="J214">
        <v>-0.64400000000000002</v>
      </c>
      <c r="K214">
        <v>-1.744</v>
      </c>
      <c r="L214">
        <v>-2.758</v>
      </c>
      <c r="M214">
        <v>-3.15</v>
      </c>
      <c r="N214">
        <v>-3.3570000000000002</v>
      </c>
      <c r="O214">
        <v>0.99099999999999999</v>
      </c>
      <c r="P214">
        <v>0.91100000000000003</v>
      </c>
      <c r="Q214">
        <v>0.93700000000000006</v>
      </c>
      <c r="R214">
        <v>0.248</v>
      </c>
      <c r="S214">
        <v>0.48199999999999998</v>
      </c>
    </row>
    <row r="215" spans="1:19" x14ac:dyDescent="0.3">
      <c r="A215">
        <v>300</v>
      </c>
      <c r="B215">
        <v>-0.60399999999999998</v>
      </c>
      <c r="C215">
        <v>-1.36</v>
      </c>
      <c r="D215">
        <v>-2.6040000000000001</v>
      </c>
      <c r="E215">
        <v>-2.9470000000000001</v>
      </c>
      <c r="F215">
        <v>-3.17</v>
      </c>
      <c r="G215">
        <v>1.6</v>
      </c>
      <c r="H215">
        <v>0</v>
      </c>
      <c r="I215">
        <v>4</v>
      </c>
      <c r="J215">
        <v>-0.63</v>
      </c>
      <c r="K215">
        <v>-1.7250000000000001</v>
      </c>
      <c r="L215">
        <v>-2.7240000000000002</v>
      </c>
      <c r="M215">
        <v>-3.1949999999999998</v>
      </c>
      <c r="N215">
        <v>-3.391</v>
      </c>
      <c r="O215">
        <v>0.96399999999999997</v>
      </c>
      <c r="P215">
        <v>0.84699999999999998</v>
      </c>
      <c r="Q215">
        <v>0.79500000000000004</v>
      </c>
      <c r="R215">
        <v>0.39600000000000002</v>
      </c>
      <c r="S215">
        <v>0.496</v>
      </c>
    </row>
    <row r="216" spans="1:19" x14ac:dyDescent="0.3">
      <c r="A216">
        <v>360</v>
      </c>
      <c r="B216">
        <v>-0.60399999999999998</v>
      </c>
      <c r="C216">
        <v>-1.36</v>
      </c>
      <c r="D216">
        <v>-2.6040000000000001</v>
      </c>
      <c r="E216">
        <v>-2.9470000000000001</v>
      </c>
      <c r="F216">
        <v>-3.17</v>
      </c>
      <c r="G216">
        <v>1.6</v>
      </c>
      <c r="H216">
        <v>0</v>
      </c>
      <c r="I216">
        <v>4</v>
      </c>
      <c r="J216">
        <v>-0.629</v>
      </c>
      <c r="K216">
        <v>-1.7230000000000001</v>
      </c>
      <c r="L216">
        <v>-2.7170000000000001</v>
      </c>
      <c r="M216">
        <v>-3.2320000000000002</v>
      </c>
      <c r="N216">
        <v>-3.415</v>
      </c>
      <c r="O216">
        <v>0.96299999999999997</v>
      </c>
      <c r="P216">
        <v>0.88100000000000001</v>
      </c>
      <c r="Q216">
        <v>0.82399999999999995</v>
      </c>
      <c r="R216">
        <v>0.52200000000000002</v>
      </c>
      <c r="S216">
        <v>0.50600000000000001</v>
      </c>
    </row>
    <row r="217" spans="1:19" x14ac:dyDescent="0.3">
      <c r="A217">
        <v>420</v>
      </c>
      <c r="B217">
        <v>-0.60399999999999998</v>
      </c>
      <c r="C217">
        <v>-1.36</v>
      </c>
      <c r="D217">
        <v>-2.6040000000000001</v>
      </c>
      <c r="E217">
        <v>-2.9470000000000001</v>
      </c>
      <c r="F217">
        <v>-3.17</v>
      </c>
      <c r="G217">
        <v>1.6</v>
      </c>
      <c r="H217">
        <v>0</v>
      </c>
      <c r="I217">
        <v>4</v>
      </c>
      <c r="J217">
        <v>-0.63100000000000001</v>
      </c>
      <c r="K217">
        <v>-1.7230000000000001</v>
      </c>
      <c r="L217">
        <v>-2.73</v>
      </c>
      <c r="M217">
        <v>-3.26</v>
      </c>
      <c r="N217">
        <v>-3.4390000000000001</v>
      </c>
      <c r="O217">
        <v>0.96599999999999997</v>
      </c>
      <c r="P217">
        <v>0.91400000000000003</v>
      </c>
      <c r="Q217">
        <v>0.89100000000000001</v>
      </c>
      <c r="R217">
        <v>0.56699999999999995</v>
      </c>
      <c r="S217">
        <v>0.51800000000000002</v>
      </c>
    </row>
    <row r="218" spans="1:19" x14ac:dyDescent="0.3">
      <c r="A218">
        <v>480</v>
      </c>
      <c r="B218">
        <v>-0.60399999999999998</v>
      </c>
      <c r="C218">
        <v>-1.36</v>
      </c>
      <c r="D218">
        <v>-2.6040000000000001</v>
      </c>
      <c r="E218">
        <v>-2.9470000000000001</v>
      </c>
      <c r="F218">
        <v>-3.17</v>
      </c>
      <c r="G218">
        <v>1.6</v>
      </c>
      <c r="H218">
        <v>0</v>
      </c>
      <c r="I218">
        <v>4</v>
      </c>
      <c r="J218">
        <v>-0.625</v>
      </c>
      <c r="K218">
        <v>-1.7130000000000001</v>
      </c>
      <c r="L218">
        <v>-2.7330000000000001</v>
      </c>
      <c r="M218">
        <v>-3.2810000000000001</v>
      </c>
      <c r="N218">
        <v>-3.47</v>
      </c>
      <c r="O218">
        <v>0.95499999999999996</v>
      </c>
      <c r="P218">
        <v>0.90400000000000003</v>
      </c>
      <c r="Q218">
        <v>0.9</v>
      </c>
      <c r="R218">
        <v>0.58599999999999997</v>
      </c>
      <c r="S218">
        <v>0.53200000000000003</v>
      </c>
    </row>
    <row r="219" spans="1:19" x14ac:dyDescent="0.3">
      <c r="A219">
        <v>540</v>
      </c>
      <c r="B219">
        <v>-0.60399999999999998</v>
      </c>
      <c r="C219">
        <v>-1.36</v>
      </c>
      <c r="D219">
        <v>-2.6040000000000001</v>
      </c>
      <c r="E219">
        <v>-2.9470000000000001</v>
      </c>
      <c r="F219">
        <v>-3.17</v>
      </c>
      <c r="G219">
        <v>1.6</v>
      </c>
      <c r="H219">
        <v>0</v>
      </c>
      <c r="I219">
        <v>4</v>
      </c>
      <c r="J219">
        <v>-0.625</v>
      </c>
      <c r="K219">
        <v>-1.704</v>
      </c>
      <c r="L219">
        <v>-2.7290000000000001</v>
      </c>
      <c r="M219">
        <v>-3.302</v>
      </c>
      <c r="N219">
        <v>-3.4980000000000002</v>
      </c>
      <c r="O219">
        <v>0.95399999999999996</v>
      </c>
      <c r="P219">
        <v>0.91</v>
      </c>
      <c r="Q219">
        <v>0.874</v>
      </c>
      <c r="R219">
        <v>0.60499999999999998</v>
      </c>
      <c r="S219">
        <v>0.54600000000000004</v>
      </c>
    </row>
    <row r="220" spans="1:19" x14ac:dyDescent="0.3">
      <c r="A220">
        <v>600</v>
      </c>
      <c r="B220">
        <v>-0.60399999999999998</v>
      </c>
      <c r="C220">
        <v>-1.36</v>
      </c>
      <c r="D220">
        <v>-2.6040000000000001</v>
      </c>
      <c r="E220">
        <v>-2.9470000000000001</v>
      </c>
      <c r="F220">
        <v>-3.17</v>
      </c>
      <c r="G220">
        <v>1.6</v>
      </c>
      <c r="H220">
        <v>0</v>
      </c>
      <c r="I220">
        <v>4</v>
      </c>
      <c r="J220">
        <v>-0.625</v>
      </c>
      <c r="K220">
        <v>-1.698</v>
      </c>
      <c r="L220">
        <v>-2.722</v>
      </c>
      <c r="M220">
        <v>-3.3210000000000002</v>
      </c>
      <c r="N220">
        <v>-3.528</v>
      </c>
      <c r="O220">
        <v>0.95399999999999996</v>
      </c>
      <c r="P220">
        <v>0.91900000000000004</v>
      </c>
      <c r="Q220">
        <v>0.85099999999999998</v>
      </c>
      <c r="R220">
        <v>0.621</v>
      </c>
      <c r="S220">
        <v>0.56100000000000005</v>
      </c>
    </row>
    <row r="222" spans="1:19" x14ac:dyDescent="0.3">
      <c r="A222" t="s">
        <v>0</v>
      </c>
      <c r="B222" t="s">
        <v>18</v>
      </c>
    </row>
    <row r="223" spans="1:19" x14ac:dyDescent="0.3">
      <c r="A223">
        <v>0</v>
      </c>
      <c r="B223">
        <v>-0.60199999999999998</v>
      </c>
      <c r="C223">
        <v>-1.39</v>
      </c>
      <c r="D223">
        <v>-2.6030000000000002</v>
      </c>
      <c r="E223">
        <v>-2.9390000000000001</v>
      </c>
      <c r="F223">
        <v>-3.16</v>
      </c>
      <c r="G223">
        <v>1.6</v>
      </c>
      <c r="H223">
        <v>0</v>
      </c>
      <c r="I223">
        <v>4</v>
      </c>
      <c r="J223">
        <v>-0.61</v>
      </c>
      <c r="K223">
        <v>-1.61</v>
      </c>
      <c r="L223">
        <v>-2.6030000000000002</v>
      </c>
      <c r="M223">
        <v>-3.1240000000000001</v>
      </c>
      <c r="N223">
        <v>-3.16</v>
      </c>
      <c r="O223">
        <v>0.92600000000000005</v>
      </c>
      <c r="P223">
        <v>0.92600000000000005</v>
      </c>
      <c r="Q223">
        <v>0.91500000000000004</v>
      </c>
      <c r="R223">
        <v>0.43</v>
      </c>
      <c r="S223">
        <v>0.16400000000000001</v>
      </c>
    </row>
    <row r="224" spans="1:19" x14ac:dyDescent="0.3">
      <c r="A224">
        <v>60</v>
      </c>
      <c r="B224">
        <v>-0.60199999999999998</v>
      </c>
      <c r="C224">
        <v>-1.39</v>
      </c>
      <c r="D224">
        <v>-2.6030000000000002</v>
      </c>
      <c r="E224">
        <v>-2.9390000000000001</v>
      </c>
      <c r="F224">
        <v>-3.16</v>
      </c>
      <c r="G224">
        <v>1.6</v>
      </c>
      <c r="H224">
        <v>0</v>
      </c>
      <c r="I224">
        <v>4</v>
      </c>
      <c r="J224">
        <v>-0.73099999999999998</v>
      </c>
      <c r="K224">
        <v>-1.766</v>
      </c>
      <c r="L224">
        <v>-2.6749999999999998</v>
      </c>
      <c r="M224">
        <v>-3.1469999999999998</v>
      </c>
      <c r="N224">
        <v>-3.2919999999999998</v>
      </c>
      <c r="O224">
        <v>1.1950000000000001</v>
      </c>
      <c r="P224">
        <v>0.79600000000000004</v>
      </c>
      <c r="Q224">
        <v>0.502</v>
      </c>
      <c r="R224">
        <v>0.313</v>
      </c>
      <c r="S224">
        <v>0.45600000000000002</v>
      </c>
    </row>
    <row r="225" spans="1:19" x14ac:dyDescent="0.3">
      <c r="A225">
        <v>120</v>
      </c>
      <c r="B225">
        <v>-0.60199999999999998</v>
      </c>
      <c r="C225">
        <v>-1.39</v>
      </c>
      <c r="D225">
        <v>-2.6030000000000002</v>
      </c>
      <c r="E225">
        <v>-2.9390000000000001</v>
      </c>
      <c r="F225">
        <v>-3.16</v>
      </c>
      <c r="G225">
        <v>1.6</v>
      </c>
      <c r="H225">
        <v>0</v>
      </c>
      <c r="I225">
        <v>4</v>
      </c>
      <c r="J225">
        <v>-0.64800000000000002</v>
      </c>
      <c r="K225">
        <v>-1.766</v>
      </c>
      <c r="L225">
        <v>-2.766</v>
      </c>
      <c r="M225">
        <v>-3.1970000000000001</v>
      </c>
      <c r="N225">
        <v>-3.3029999999999999</v>
      </c>
      <c r="O225">
        <v>1</v>
      </c>
      <c r="P225">
        <v>0.96199999999999997</v>
      </c>
      <c r="Q225">
        <v>0.91400000000000003</v>
      </c>
      <c r="R225">
        <v>0.46400000000000002</v>
      </c>
      <c r="S225">
        <v>0.46</v>
      </c>
    </row>
    <row r="226" spans="1:19" x14ac:dyDescent="0.3">
      <c r="A226">
        <v>180</v>
      </c>
      <c r="B226">
        <v>-0.60199999999999998</v>
      </c>
      <c r="C226">
        <v>-1.39</v>
      </c>
      <c r="D226">
        <v>-2.6030000000000002</v>
      </c>
      <c r="E226">
        <v>-2.9390000000000001</v>
      </c>
      <c r="F226">
        <v>-3.16</v>
      </c>
      <c r="G226">
        <v>1.6</v>
      </c>
      <c r="H226">
        <v>0</v>
      </c>
      <c r="I226">
        <v>4</v>
      </c>
      <c r="J226">
        <v>-0.63600000000000001</v>
      </c>
      <c r="K226">
        <v>-1.714</v>
      </c>
      <c r="L226">
        <v>-2.6869999999999998</v>
      </c>
      <c r="M226">
        <v>-3.129</v>
      </c>
      <c r="N226">
        <v>-3.323</v>
      </c>
      <c r="O226">
        <v>0.97599999999999998</v>
      </c>
      <c r="P226">
        <v>0.76300000000000001</v>
      </c>
      <c r="Q226">
        <v>0.745</v>
      </c>
      <c r="R226">
        <v>0.214</v>
      </c>
      <c r="S226">
        <v>0.46800000000000003</v>
      </c>
    </row>
    <row r="227" spans="1:19" x14ac:dyDescent="0.3">
      <c r="A227">
        <v>240</v>
      </c>
      <c r="B227">
        <v>-0.60199999999999998</v>
      </c>
      <c r="C227">
        <v>-1.39</v>
      </c>
      <c r="D227">
        <v>-2.6030000000000002</v>
      </c>
      <c r="E227">
        <v>-2.9390000000000001</v>
      </c>
      <c r="F227">
        <v>-3.16</v>
      </c>
      <c r="G227">
        <v>1.6</v>
      </c>
      <c r="H227">
        <v>0</v>
      </c>
      <c r="I227">
        <v>4</v>
      </c>
      <c r="J227">
        <v>-0.64700000000000002</v>
      </c>
      <c r="K227">
        <v>-1.754</v>
      </c>
      <c r="L227">
        <v>-2.7349999999999999</v>
      </c>
      <c r="M227">
        <v>-3.1379999999999999</v>
      </c>
      <c r="N227">
        <v>-3.347</v>
      </c>
      <c r="O227">
        <v>0.998</v>
      </c>
      <c r="P227">
        <v>0.90500000000000003</v>
      </c>
      <c r="Q227">
        <v>0.94799999999999995</v>
      </c>
      <c r="R227">
        <v>0.26</v>
      </c>
      <c r="S227">
        <v>0.47799999999999998</v>
      </c>
    </row>
    <row r="228" spans="1:19" x14ac:dyDescent="0.3">
      <c r="A228">
        <v>300</v>
      </c>
      <c r="B228">
        <v>-0.60199999999999998</v>
      </c>
      <c r="C228">
        <v>-1.39</v>
      </c>
      <c r="D228">
        <v>-2.6030000000000002</v>
      </c>
      <c r="E228">
        <v>-2.9390000000000001</v>
      </c>
      <c r="F228">
        <v>-3.16</v>
      </c>
      <c r="G228">
        <v>1.6</v>
      </c>
      <c r="H228">
        <v>0</v>
      </c>
      <c r="I228">
        <v>4</v>
      </c>
      <c r="J228">
        <v>-0.629</v>
      </c>
      <c r="K228">
        <v>-1.7310000000000001</v>
      </c>
      <c r="L228">
        <v>-2.706</v>
      </c>
      <c r="M228">
        <v>-3.1869999999999998</v>
      </c>
      <c r="N228">
        <v>-3.375</v>
      </c>
      <c r="O228">
        <v>0.96299999999999997</v>
      </c>
      <c r="P228">
        <v>0.84199999999999997</v>
      </c>
      <c r="Q228">
        <v>0.79800000000000004</v>
      </c>
      <c r="R228">
        <v>0.38800000000000001</v>
      </c>
      <c r="S228">
        <v>0.48899999999999999</v>
      </c>
    </row>
    <row r="229" spans="1:19" x14ac:dyDescent="0.3">
      <c r="A229">
        <v>360</v>
      </c>
      <c r="B229">
        <v>-0.60199999999999998</v>
      </c>
      <c r="C229">
        <v>-1.39</v>
      </c>
      <c r="D229">
        <v>-2.6030000000000002</v>
      </c>
      <c r="E229">
        <v>-2.9390000000000001</v>
      </c>
      <c r="F229">
        <v>-3.16</v>
      </c>
      <c r="G229">
        <v>1.6</v>
      </c>
      <c r="H229">
        <v>0</v>
      </c>
      <c r="I229">
        <v>4</v>
      </c>
      <c r="J229">
        <v>-0.629</v>
      </c>
      <c r="K229">
        <v>-1.73</v>
      </c>
      <c r="L229">
        <v>-2.702</v>
      </c>
      <c r="M229">
        <v>-3.2240000000000002</v>
      </c>
      <c r="N229">
        <v>-3.4039999999999999</v>
      </c>
      <c r="O229">
        <v>0.96299999999999997</v>
      </c>
      <c r="P229">
        <v>0.88700000000000001</v>
      </c>
      <c r="Q229">
        <v>0.82099999999999995</v>
      </c>
      <c r="R229">
        <v>0.50700000000000001</v>
      </c>
      <c r="S229">
        <v>0.502</v>
      </c>
    </row>
    <row r="230" spans="1:19" x14ac:dyDescent="0.3">
      <c r="A230">
        <v>420</v>
      </c>
      <c r="B230">
        <v>-0.60199999999999998</v>
      </c>
      <c r="C230">
        <v>-1.39</v>
      </c>
      <c r="D230">
        <v>-2.6030000000000002</v>
      </c>
      <c r="E230">
        <v>-2.9390000000000001</v>
      </c>
      <c r="F230">
        <v>-3.16</v>
      </c>
      <c r="G230">
        <v>1.6</v>
      </c>
      <c r="H230">
        <v>0</v>
      </c>
      <c r="I230">
        <v>4</v>
      </c>
      <c r="J230">
        <v>-0.629</v>
      </c>
      <c r="K230">
        <v>-1.7270000000000001</v>
      </c>
      <c r="L230">
        <v>-2.7189999999999999</v>
      </c>
      <c r="M230">
        <v>-3.2490000000000001</v>
      </c>
      <c r="N230">
        <v>-3.4249999999999998</v>
      </c>
      <c r="O230">
        <v>0.96299999999999997</v>
      </c>
      <c r="P230">
        <v>0.91400000000000003</v>
      </c>
      <c r="Q230">
        <v>0.89</v>
      </c>
      <c r="R230">
        <v>0.56399999999999995</v>
      </c>
      <c r="S230">
        <v>0.51100000000000001</v>
      </c>
    </row>
    <row r="231" spans="1:19" x14ac:dyDescent="0.3">
      <c r="A231">
        <v>480</v>
      </c>
      <c r="B231">
        <v>-0.60199999999999998</v>
      </c>
      <c r="C231">
        <v>-1.39</v>
      </c>
      <c r="D231">
        <v>-2.6030000000000002</v>
      </c>
      <c r="E231">
        <v>-2.9390000000000001</v>
      </c>
      <c r="F231">
        <v>-3.16</v>
      </c>
      <c r="G231">
        <v>1.6</v>
      </c>
      <c r="H231">
        <v>0</v>
      </c>
      <c r="I231">
        <v>4</v>
      </c>
      <c r="J231">
        <v>-0.625</v>
      </c>
      <c r="K231">
        <v>-1.7170000000000001</v>
      </c>
      <c r="L231">
        <v>-2.7240000000000002</v>
      </c>
      <c r="M231">
        <v>-3.2709999999999999</v>
      </c>
      <c r="N231">
        <v>-3.4540000000000002</v>
      </c>
      <c r="O231">
        <v>0.95499999999999996</v>
      </c>
      <c r="P231">
        <v>0.90700000000000003</v>
      </c>
      <c r="Q231">
        <v>0.89</v>
      </c>
      <c r="R231">
        <v>0.59299999999999997</v>
      </c>
      <c r="S231">
        <v>0.52400000000000002</v>
      </c>
    </row>
    <row r="232" spans="1:19" x14ac:dyDescent="0.3">
      <c r="A232">
        <v>540</v>
      </c>
      <c r="B232">
        <v>-0.60199999999999998</v>
      </c>
      <c r="C232">
        <v>-1.39</v>
      </c>
      <c r="D232">
        <v>-2.6030000000000002</v>
      </c>
      <c r="E232">
        <v>-2.9390000000000001</v>
      </c>
      <c r="F232">
        <v>-3.16</v>
      </c>
      <c r="G232">
        <v>1.6</v>
      </c>
      <c r="H232">
        <v>0</v>
      </c>
      <c r="I232">
        <v>4</v>
      </c>
      <c r="J232">
        <v>-0.624</v>
      </c>
      <c r="K232">
        <v>-1.7070000000000001</v>
      </c>
      <c r="L232">
        <v>-2.72</v>
      </c>
      <c r="M232">
        <v>-3.2879999999999998</v>
      </c>
      <c r="N232">
        <v>-3.4849999999999999</v>
      </c>
      <c r="O232">
        <v>0.95199999999999996</v>
      </c>
      <c r="P232">
        <v>0.91100000000000003</v>
      </c>
      <c r="Q232">
        <v>0.86199999999999999</v>
      </c>
      <c r="R232">
        <v>0.60599999999999998</v>
      </c>
      <c r="S232">
        <v>0.53900000000000003</v>
      </c>
    </row>
    <row r="233" spans="1:19" x14ac:dyDescent="0.3">
      <c r="A233">
        <v>600</v>
      </c>
      <c r="B233">
        <v>-0.60199999999999998</v>
      </c>
      <c r="C233">
        <v>-1.39</v>
      </c>
      <c r="D233">
        <v>-2.6030000000000002</v>
      </c>
      <c r="E233">
        <v>-2.9390000000000001</v>
      </c>
      <c r="F233">
        <v>-3.16</v>
      </c>
      <c r="G233">
        <v>1.6</v>
      </c>
      <c r="H233">
        <v>0</v>
      </c>
      <c r="I233">
        <v>4</v>
      </c>
      <c r="J233">
        <v>-0.625</v>
      </c>
      <c r="K233">
        <v>-1.7010000000000001</v>
      </c>
      <c r="L233">
        <v>-2.7170000000000001</v>
      </c>
      <c r="M233">
        <v>-3.3079999999999998</v>
      </c>
      <c r="N233">
        <v>-3.5139999999999998</v>
      </c>
      <c r="O233">
        <v>0.95399999999999996</v>
      </c>
      <c r="P233">
        <v>0.92500000000000004</v>
      </c>
      <c r="Q233">
        <v>0.84699999999999998</v>
      </c>
      <c r="R233">
        <v>0.626</v>
      </c>
      <c r="S233">
        <v>0.55400000000000005</v>
      </c>
    </row>
    <row r="235" spans="1:19" x14ac:dyDescent="0.3">
      <c r="A235" t="s">
        <v>0</v>
      </c>
      <c r="B235" t="s">
        <v>19</v>
      </c>
    </row>
    <row r="236" spans="1:19" x14ac:dyDescent="0.3">
      <c r="A236">
        <v>0</v>
      </c>
      <c r="B236">
        <v>-0.59899999999999998</v>
      </c>
      <c r="C236">
        <v>-1.353</v>
      </c>
      <c r="D236">
        <v>-2.6059999999999999</v>
      </c>
      <c r="E236">
        <v>-2.968</v>
      </c>
      <c r="F236">
        <v>-3.24</v>
      </c>
      <c r="G236">
        <v>1.6</v>
      </c>
      <c r="H236">
        <v>0.01</v>
      </c>
      <c r="I236">
        <v>4</v>
      </c>
      <c r="J236">
        <v>-0.61</v>
      </c>
      <c r="K236">
        <v>-1.61</v>
      </c>
      <c r="L236">
        <v>-2.6059999999999999</v>
      </c>
      <c r="M236">
        <v>-3.1949999999999998</v>
      </c>
      <c r="N236">
        <v>-3.24</v>
      </c>
      <c r="O236">
        <v>0.92600000000000005</v>
      </c>
      <c r="P236">
        <v>0.92600000000000005</v>
      </c>
      <c r="Q236">
        <v>0.92</v>
      </c>
      <c r="R236">
        <v>0.47299999999999998</v>
      </c>
      <c r="S236">
        <v>0.17499999999999999</v>
      </c>
    </row>
    <row r="237" spans="1:19" x14ac:dyDescent="0.3">
      <c r="A237">
        <v>60</v>
      </c>
      <c r="B237">
        <v>-0.59899999999999998</v>
      </c>
      <c r="C237">
        <v>-1.353</v>
      </c>
      <c r="D237">
        <v>-2.6059999999999999</v>
      </c>
      <c r="E237">
        <v>-2.968</v>
      </c>
      <c r="F237">
        <v>-3.24</v>
      </c>
      <c r="G237">
        <v>1.6</v>
      </c>
      <c r="H237">
        <v>0.01</v>
      </c>
      <c r="I237">
        <v>4</v>
      </c>
      <c r="J237">
        <v>-0.74299999999999999</v>
      </c>
      <c r="K237">
        <v>-1.7070000000000001</v>
      </c>
      <c r="L237">
        <v>-2.669</v>
      </c>
      <c r="M237">
        <v>-3.1920000000000002</v>
      </c>
      <c r="N237">
        <v>-3.3679999999999999</v>
      </c>
      <c r="O237">
        <v>1.234</v>
      </c>
      <c r="P237">
        <v>0.84799999999999998</v>
      </c>
      <c r="Q237">
        <v>0.55100000000000005</v>
      </c>
      <c r="R237">
        <v>0.30199999999999999</v>
      </c>
      <c r="S237">
        <v>0.48599999999999999</v>
      </c>
    </row>
    <row r="238" spans="1:19" x14ac:dyDescent="0.3">
      <c r="A238">
        <v>120</v>
      </c>
      <c r="B238">
        <v>-0.59899999999999998</v>
      </c>
      <c r="C238">
        <v>-1.353</v>
      </c>
      <c r="D238">
        <v>-2.6059999999999999</v>
      </c>
      <c r="E238">
        <v>-2.968</v>
      </c>
      <c r="F238">
        <v>-3.24</v>
      </c>
      <c r="G238">
        <v>1.6</v>
      </c>
      <c r="H238">
        <v>0.01</v>
      </c>
      <c r="I238">
        <v>4</v>
      </c>
      <c r="J238">
        <v>-0.65800000000000003</v>
      </c>
      <c r="K238">
        <v>-1.7130000000000001</v>
      </c>
      <c r="L238">
        <v>-2.7839999999999998</v>
      </c>
      <c r="M238">
        <v>-3.2549999999999999</v>
      </c>
      <c r="N238">
        <v>-3.3839999999999999</v>
      </c>
      <c r="O238">
        <v>1.0329999999999999</v>
      </c>
      <c r="P238">
        <v>1.032</v>
      </c>
      <c r="Q238">
        <v>0.86199999999999999</v>
      </c>
      <c r="R238">
        <v>0.47799999999999998</v>
      </c>
      <c r="S238">
        <v>0.49299999999999999</v>
      </c>
    </row>
    <row r="239" spans="1:19" x14ac:dyDescent="0.3">
      <c r="A239">
        <v>180</v>
      </c>
      <c r="B239">
        <v>-0.59899999999999998</v>
      </c>
      <c r="C239">
        <v>-1.353</v>
      </c>
      <c r="D239">
        <v>-2.6059999999999999</v>
      </c>
      <c r="E239">
        <v>-2.968</v>
      </c>
      <c r="F239">
        <v>-3.24</v>
      </c>
      <c r="G239">
        <v>1.6</v>
      </c>
      <c r="H239">
        <v>0.01</v>
      </c>
      <c r="I239">
        <v>4</v>
      </c>
      <c r="J239">
        <v>-0.63300000000000001</v>
      </c>
      <c r="K239">
        <v>-1.681</v>
      </c>
      <c r="L239">
        <v>-2.7090000000000001</v>
      </c>
      <c r="M239">
        <v>-3.1890000000000001</v>
      </c>
      <c r="N239">
        <v>-3.4</v>
      </c>
      <c r="O239">
        <v>0.98899999999999999</v>
      </c>
      <c r="P239">
        <v>0.82199999999999995</v>
      </c>
      <c r="Q239">
        <v>0.69</v>
      </c>
      <c r="R239">
        <v>0.24399999999999999</v>
      </c>
      <c r="S239">
        <v>0.5</v>
      </c>
    </row>
    <row r="240" spans="1:19" x14ac:dyDescent="0.3">
      <c r="A240">
        <v>240</v>
      </c>
      <c r="B240">
        <v>-0.59899999999999998</v>
      </c>
      <c r="C240">
        <v>-1.353</v>
      </c>
      <c r="D240">
        <v>-2.6059999999999999</v>
      </c>
      <c r="E240">
        <v>-2.968</v>
      </c>
      <c r="F240">
        <v>-3.24</v>
      </c>
      <c r="G240">
        <v>1.6</v>
      </c>
      <c r="H240">
        <v>0.01</v>
      </c>
      <c r="I240">
        <v>4</v>
      </c>
      <c r="J240">
        <v>-0.64</v>
      </c>
      <c r="K240">
        <v>-1.722</v>
      </c>
      <c r="L240">
        <v>-2.7679999999999998</v>
      </c>
      <c r="M240">
        <v>-3.202</v>
      </c>
      <c r="N240">
        <v>-3.4169999999999998</v>
      </c>
      <c r="O240">
        <v>1.0089999999999999</v>
      </c>
      <c r="P240">
        <v>0.92500000000000004</v>
      </c>
      <c r="Q240">
        <v>0.93899999999999995</v>
      </c>
      <c r="R240">
        <v>0.27800000000000002</v>
      </c>
      <c r="S240">
        <v>0.50700000000000001</v>
      </c>
    </row>
    <row r="241" spans="1:19" x14ac:dyDescent="0.3">
      <c r="A241">
        <v>300</v>
      </c>
      <c r="B241">
        <v>-0.59899999999999998</v>
      </c>
      <c r="C241">
        <v>-1.353</v>
      </c>
      <c r="D241">
        <v>-2.6059999999999999</v>
      </c>
      <c r="E241">
        <v>-2.968</v>
      </c>
      <c r="F241">
        <v>-3.24</v>
      </c>
      <c r="G241">
        <v>1.6</v>
      </c>
      <c r="H241">
        <v>0.01</v>
      </c>
      <c r="I241">
        <v>4</v>
      </c>
      <c r="J241">
        <v>-0.624</v>
      </c>
      <c r="K241">
        <v>-1.7070000000000001</v>
      </c>
      <c r="L241">
        <v>-2.738</v>
      </c>
      <c r="M241">
        <v>-3.2429999999999999</v>
      </c>
      <c r="N241">
        <v>-3.4569999999999999</v>
      </c>
      <c r="O241">
        <v>0.98299999999999998</v>
      </c>
      <c r="P241">
        <v>0.85899999999999999</v>
      </c>
      <c r="Q241">
        <v>0.81100000000000005</v>
      </c>
      <c r="R241">
        <v>0.42399999999999999</v>
      </c>
      <c r="S241">
        <v>0.52600000000000002</v>
      </c>
    </row>
    <row r="242" spans="1:19" x14ac:dyDescent="0.3">
      <c r="A242">
        <v>360</v>
      </c>
      <c r="B242">
        <v>-0.59899999999999998</v>
      </c>
      <c r="C242">
        <v>-1.353</v>
      </c>
      <c r="D242">
        <v>-2.6059999999999999</v>
      </c>
      <c r="E242">
        <v>-2.968</v>
      </c>
      <c r="F242">
        <v>-3.24</v>
      </c>
      <c r="G242">
        <v>1.6</v>
      </c>
      <c r="H242">
        <v>0.01</v>
      </c>
      <c r="I242">
        <v>4</v>
      </c>
      <c r="J242">
        <v>-0.61899999999999999</v>
      </c>
      <c r="K242">
        <v>-1.706</v>
      </c>
      <c r="L242">
        <v>-2.726</v>
      </c>
      <c r="M242">
        <v>-3.2890000000000001</v>
      </c>
      <c r="N242">
        <v>-3.4860000000000002</v>
      </c>
      <c r="O242">
        <v>0.98</v>
      </c>
      <c r="P242">
        <v>0.879</v>
      </c>
      <c r="Q242">
        <v>0.83699999999999997</v>
      </c>
      <c r="R242">
        <v>0.56100000000000005</v>
      </c>
      <c r="S242">
        <v>0.54</v>
      </c>
    </row>
    <row r="243" spans="1:19" x14ac:dyDescent="0.3">
      <c r="A243">
        <v>420</v>
      </c>
      <c r="B243">
        <v>-0.59899999999999998</v>
      </c>
      <c r="C243">
        <v>-1.353</v>
      </c>
      <c r="D243">
        <v>-2.6059999999999999</v>
      </c>
      <c r="E243">
        <v>-2.968</v>
      </c>
      <c r="F243">
        <v>-3.24</v>
      </c>
      <c r="G243">
        <v>1.6</v>
      </c>
      <c r="H243">
        <v>0.01</v>
      </c>
      <c r="I243">
        <v>4</v>
      </c>
      <c r="J243">
        <v>-0.62</v>
      </c>
      <c r="K243">
        <v>-1.7070000000000001</v>
      </c>
      <c r="L243">
        <v>-2.7309999999999999</v>
      </c>
      <c r="M243">
        <v>-3.3130000000000002</v>
      </c>
      <c r="N243">
        <v>-3.516</v>
      </c>
      <c r="O243">
        <v>0.98599999999999999</v>
      </c>
      <c r="P243">
        <v>0.90900000000000003</v>
      </c>
      <c r="Q243">
        <v>0.88200000000000001</v>
      </c>
      <c r="R243">
        <v>0.60299999999999998</v>
      </c>
      <c r="S243">
        <v>0.55500000000000005</v>
      </c>
    </row>
    <row r="244" spans="1:19" x14ac:dyDescent="0.3">
      <c r="A244">
        <v>480</v>
      </c>
      <c r="B244">
        <v>-0.59899999999999998</v>
      </c>
      <c r="C244">
        <v>-1.353</v>
      </c>
      <c r="D244">
        <v>-2.6059999999999999</v>
      </c>
      <c r="E244">
        <v>-2.968</v>
      </c>
      <c r="F244">
        <v>-3.24</v>
      </c>
      <c r="G244">
        <v>1.6</v>
      </c>
      <c r="H244">
        <v>0.01</v>
      </c>
      <c r="I244">
        <v>4</v>
      </c>
      <c r="J244">
        <v>-0.61199999999999999</v>
      </c>
      <c r="K244">
        <v>-1.7010000000000001</v>
      </c>
      <c r="L244">
        <v>-2.7349999999999999</v>
      </c>
      <c r="M244">
        <v>-3.3330000000000002</v>
      </c>
      <c r="N244">
        <v>-3.5459999999999998</v>
      </c>
      <c r="O244">
        <v>0.97799999999999998</v>
      </c>
      <c r="P244">
        <v>0.90500000000000003</v>
      </c>
      <c r="Q244">
        <v>0.91300000000000003</v>
      </c>
      <c r="R244">
        <v>0.61</v>
      </c>
      <c r="S244">
        <v>0.57099999999999995</v>
      </c>
    </row>
    <row r="245" spans="1:19" x14ac:dyDescent="0.3">
      <c r="A245">
        <v>540</v>
      </c>
      <c r="B245">
        <v>-0.59899999999999998</v>
      </c>
      <c r="C245">
        <v>-1.353</v>
      </c>
      <c r="D245">
        <v>-2.6059999999999999</v>
      </c>
      <c r="E245">
        <v>-2.968</v>
      </c>
      <c r="F245">
        <v>-3.24</v>
      </c>
      <c r="G245">
        <v>1.6</v>
      </c>
      <c r="H245">
        <v>0.01</v>
      </c>
      <c r="I245">
        <v>4</v>
      </c>
      <c r="J245">
        <v>-0.61</v>
      </c>
      <c r="K245">
        <v>-1.6930000000000001</v>
      </c>
      <c r="L245">
        <v>-2.73</v>
      </c>
      <c r="M245">
        <v>-3.351</v>
      </c>
      <c r="N245">
        <v>-3.58</v>
      </c>
      <c r="O245">
        <v>0.97899999999999998</v>
      </c>
      <c r="P245">
        <v>0.90900000000000003</v>
      </c>
      <c r="Q245">
        <v>0.89200000000000002</v>
      </c>
      <c r="R245">
        <v>0.61399999999999999</v>
      </c>
      <c r="S245">
        <v>0.58899999999999997</v>
      </c>
    </row>
    <row r="246" spans="1:19" x14ac:dyDescent="0.3">
      <c r="A246">
        <v>600</v>
      </c>
      <c r="B246">
        <v>-0.59899999999999998</v>
      </c>
      <c r="C246">
        <v>-1.353</v>
      </c>
      <c r="D246">
        <v>-2.6059999999999999</v>
      </c>
      <c r="E246">
        <v>-2.968</v>
      </c>
      <c r="F246">
        <v>-3.24</v>
      </c>
      <c r="G246">
        <v>1.6</v>
      </c>
      <c r="H246">
        <v>0.01</v>
      </c>
      <c r="I246">
        <v>4</v>
      </c>
      <c r="J246">
        <v>-0.60699999999999998</v>
      </c>
      <c r="K246">
        <v>-1.6859999999999999</v>
      </c>
      <c r="L246">
        <v>-2.7229999999999999</v>
      </c>
      <c r="M246">
        <v>-3.3690000000000002</v>
      </c>
      <c r="N246">
        <v>-3.6150000000000002</v>
      </c>
      <c r="O246">
        <v>0.98</v>
      </c>
      <c r="P246">
        <v>0.91700000000000004</v>
      </c>
      <c r="Q246">
        <v>0.872</v>
      </c>
      <c r="R246">
        <v>0.626</v>
      </c>
      <c r="S246">
        <v>0.60899999999999999</v>
      </c>
    </row>
    <row r="248" spans="1:19" x14ac:dyDescent="0.3">
      <c r="A248" t="s">
        <v>0</v>
      </c>
      <c r="B248" t="s">
        <v>20</v>
      </c>
    </row>
    <row r="249" spans="1:19" x14ac:dyDescent="0.3">
      <c r="A249">
        <v>0</v>
      </c>
      <c r="B249">
        <v>-0.60499999999999998</v>
      </c>
      <c r="C249">
        <v>-1.3540000000000001</v>
      </c>
      <c r="D249">
        <v>-2.6059999999999999</v>
      </c>
      <c r="E249">
        <v>-2.96</v>
      </c>
      <c r="F249">
        <v>-3.23</v>
      </c>
      <c r="G249">
        <v>1.6</v>
      </c>
      <c r="H249">
        <v>0.01</v>
      </c>
      <c r="I249">
        <v>4</v>
      </c>
      <c r="J249">
        <v>-0.61</v>
      </c>
      <c r="K249">
        <v>-1.61</v>
      </c>
      <c r="L249">
        <v>-2.6059999999999999</v>
      </c>
      <c r="M249">
        <v>-3.1859999999999999</v>
      </c>
      <c r="N249">
        <v>-3.23</v>
      </c>
      <c r="O249">
        <v>0.92600000000000005</v>
      </c>
      <c r="P249">
        <v>0.92600000000000005</v>
      </c>
      <c r="Q249">
        <v>0.91900000000000004</v>
      </c>
      <c r="R249">
        <v>0.46700000000000003</v>
      </c>
      <c r="S249">
        <v>0.17299999999999999</v>
      </c>
    </row>
    <row r="250" spans="1:19" x14ac:dyDescent="0.3">
      <c r="A250">
        <v>60</v>
      </c>
      <c r="B250">
        <v>-0.60499999999999998</v>
      </c>
      <c r="C250">
        <v>-1.3540000000000001</v>
      </c>
      <c r="D250">
        <v>-2.6059999999999999</v>
      </c>
      <c r="E250">
        <v>-2.96</v>
      </c>
      <c r="F250">
        <v>-3.23</v>
      </c>
      <c r="G250">
        <v>1.6</v>
      </c>
      <c r="H250">
        <v>0.01</v>
      </c>
      <c r="I250">
        <v>4</v>
      </c>
      <c r="J250">
        <v>-0.74</v>
      </c>
      <c r="K250">
        <v>-1.7130000000000001</v>
      </c>
      <c r="L250">
        <v>-2.6659999999999999</v>
      </c>
      <c r="M250">
        <v>-3.1869999999999998</v>
      </c>
      <c r="N250">
        <v>-3.3570000000000002</v>
      </c>
      <c r="O250">
        <v>1.2270000000000001</v>
      </c>
      <c r="P250">
        <v>0.82899999999999996</v>
      </c>
      <c r="Q250">
        <v>0.56299999999999994</v>
      </c>
      <c r="R250">
        <v>0.30099999999999999</v>
      </c>
      <c r="S250">
        <v>0.48199999999999998</v>
      </c>
    </row>
    <row r="251" spans="1:19" x14ac:dyDescent="0.3">
      <c r="A251">
        <v>120</v>
      </c>
      <c r="B251">
        <v>-0.60499999999999998</v>
      </c>
      <c r="C251">
        <v>-1.3540000000000001</v>
      </c>
      <c r="D251">
        <v>-2.6059999999999999</v>
      </c>
      <c r="E251">
        <v>-2.96</v>
      </c>
      <c r="F251">
        <v>-3.23</v>
      </c>
      <c r="G251">
        <v>1.6</v>
      </c>
      <c r="H251">
        <v>0.01</v>
      </c>
      <c r="I251">
        <v>4</v>
      </c>
      <c r="J251">
        <v>-0.65300000000000002</v>
      </c>
      <c r="K251">
        <v>-1.7350000000000001</v>
      </c>
      <c r="L251">
        <v>-2.778</v>
      </c>
      <c r="M251">
        <v>-3.2480000000000002</v>
      </c>
      <c r="N251">
        <v>-3.3730000000000002</v>
      </c>
      <c r="O251">
        <v>1.0229999999999999</v>
      </c>
      <c r="P251">
        <v>0.98299999999999998</v>
      </c>
      <c r="Q251">
        <v>0.88700000000000001</v>
      </c>
      <c r="R251">
        <v>0.48399999999999999</v>
      </c>
      <c r="S251">
        <v>0.48799999999999999</v>
      </c>
    </row>
    <row r="252" spans="1:19" x14ac:dyDescent="0.3">
      <c r="A252">
        <v>180</v>
      </c>
      <c r="B252">
        <v>-0.60499999999999998</v>
      </c>
      <c r="C252">
        <v>-1.3540000000000001</v>
      </c>
      <c r="D252">
        <v>-2.6059999999999999</v>
      </c>
      <c r="E252">
        <v>-2.96</v>
      </c>
      <c r="F252">
        <v>-3.23</v>
      </c>
      <c r="G252">
        <v>1.6</v>
      </c>
      <c r="H252">
        <v>0.01</v>
      </c>
      <c r="I252">
        <v>4</v>
      </c>
      <c r="J252">
        <v>-0.63300000000000001</v>
      </c>
      <c r="K252">
        <v>-1.702</v>
      </c>
      <c r="L252">
        <v>-2.71</v>
      </c>
      <c r="M252">
        <v>-3.18</v>
      </c>
      <c r="N252">
        <v>-3.39</v>
      </c>
      <c r="O252">
        <v>0.98799999999999999</v>
      </c>
      <c r="P252">
        <v>0.79600000000000004</v>
      </c>
      <c r="Q252">
        <v>0.68</v>
      </c>
      <c r="R252">
        <v>0.24</v>
      </c>
      <c r="S252">
        <v>0.496</v>
      </c>
    </row>
    <row r="253" spans="1:19" x14ac:dyDescent="0.3">
      <c r="A253">
        <v>240</v>
      </c>
      <c r="B253">
        <v>-0.60499999999999998</v>
      </c>
      <c r="C253">
        <v>-1.3540000000000001</v>
      </c>
      <c r="D253">
        <v>-2.6059999999999999</v>
      </c>
      <c r="E253">
        <v>-2.96</v>
      </c>
      <c r="F253">
        <v>-3.23</v>
      </c>
      <c r="G253">
        <v>1.6</v>
      </c>
      <c r="H253">
        <v>0.01</v>
      </c>
      <c r="I253">
        <v>4</v>
      </c>
      <c r="J253">
        <v>-0.64</v>
      </c>
      <c r="K253">
        <v>-1.744</v>
      </c>
      <c r="L253">
        <v>-2.7650000000000001</v>
      </c>
      <c r="M253">
        <v>-3.1949999999999998</v>
      </c>
      <c r="N253">
        <v>-3.407</v>
      </c>
      <c r="O253">
        <v>1.0089999999999999</v>
      </c>
      <c r="P253">
        <v>0.91300000000000003</v>
      </c>
      <c r="Q253">
        <v>0.94399999999999995</v>
      </c>
      <c r="R253">
        <v>0.26800000000000002</v>
      </c>
      <c r="S253">
        <v>0.503</v>
      </c>
    </row>
    <row r="254" spans="1:19" x14ac:dyDescent="0.3">
      <c r="A254">
        <v>300</v>
      </c>
      <c r="B254">
        <v>-0.60499999999999998</v>
      </c>
      <c r="C254">
        <v>-1.3540000000000001</v>
      </c>
      <c r="D254">
        <v>-2.6059999999999999</v>
      </c>
      <c r="E254">
        <v>-2.96</v>
      </c>
      <c r="F254">
        <v>-3.23</v>
      </c>
      <c r="G254">
        <v>1.6</v>
      </c>
      <c r="H254">
        <v>0.01</v>
      </c>
      <c r="I254">
        <v>4</v>
      </c>
      <c r="J254">
        <v>-0.625</v>
      </c>
      <c r="K254">
        <v>-1.728</v>
      </c>
      <c r="L254">
        <v>-2.7349999999999999</v>
      </c>
      <c r="M254">
        <v>-3.2360000000000002</v>
      </c>
      <c r="N254">
        <v>-3.4470000000000001</v>
      </c>
      <c r="O254">
        <v>0.98399999999999999</v>
      </c>
      <c r="P254">
        <v>0.84699999999999998</v>
      </c>
      <c r="Q254">
        <v>0.81100000000000005</v>
      </c>
      <c r="R254">
        <v>0.42199999999999999</v>
      </c>
      <c r="S254">
        <v>0.52100000000000002</v>
      </c>
    </row>
    <row r="255" spans="1:19" x14ac:dyDescent="0.3">
      <c r="A255">
        <v>360</v>
      </c>
      <c r="B255">
        <v>-0.60499999999999998</v>
      </c>
      <c r="C255">
        <v>-1.3540000000000001</v>
      </c>
      <c r="D255">
        <v>-2.6059999999999999</v>
      </c>
      <c r="E255">
        <v>-2.96</v>
      </c>
      <c r="F255">
        <v>-3.23</v>
      </c>
      <c r="G255">
        <v>1.6</v>
      </c>
      <c r="H255">
        <v>0.01</v>
      </c>
      <c r="I255">
        <v>4</v>
      </c>
      <c r="J255">
        <v>-0.62</v>
      </c>
      <c r="K255">
        <v>-1.7250000000000001</v>
      </c>
      <c r="L255">
        <v>-2.7250000000000001</v>
      </c>
      <c r="M255">
        <v>-3.2789999999999999</v>
      </c>
      <c r="N255">
        <v>-3.4740000000000002</v>
      </c>
      <c r="O255">
        <v>0.98099999999999998</v>
      </c>
      <c r="P255">
        <v>0.873</v>
      </c>
      <c r="Q255">
        <v>0.83099999999999996</v>
      </c>
      <c r="R255">
        <v>0.55600000000000005</v>
      </c>
      <c r="S255">
        <v>0.53400000000000003</v>
      </c>
    </row>
    <row r="256" spans="1:19" x14ac:dyDescent="0.3">
      <c r="A256">
        <v>420</v>
      </c>
      <c r="B256">
        <v>-0.60499999999999998</v>
      </c>
      <c r="C256">
        <v>-1.3540000000000001</v>
      </c>
      <c r="D256">
        <v>-2.6059999999999999</v>
      </c>
      <c r="E256">
        <v>-2.96</v>
      </c>
      <c r="F256">
        <v>-3.23</v>
      </c>
      <c r="G256">
        <v>1.6</v>
      </c>
      <c r="H256">
        <v>0.01</v>
      </c>
      <c r="I256">
        <v>4</v>
      </c>
      <c r="J256">
        <v>-0.621</v>
      </c>
      <c r="K256">
        <v>-1.726</v>
      </c>
      <c r="L256">
        <v>-2.7320000000000002</v>
      </c>
      <c r="M256">
        <v>-3.3050000000000002</v>
      </c>
      <c r="N256">
        <v>-3.504</v>
      </c>
      <c r="O256">
        <v>0.98899999999999999</v>
      </c>
      <c r="P256">
        <v>0.90900000000000003</v>
      </c>
      <c r="Q256">
        <v>0.877</v>
      </c>
      <c r="R256">
        <v>0.6</v>
      </c>
      <c r="S256">
        <v>0.54900000000000004</v>
      </c>
    </row>
    <row r="257" spans="1:19" x14ac:dyDescent="0.3">
      <c r="A257">
        <v>480</v>
      </c>
      <c r="B257">
        <v>-0.60499999999999998</v>
      </c>
      <c r="C257">
        <v>-1.3540000000000001</v>
      </c>
      <c r="D257">
        <v>-2.6059999999999999</v>
      </c>
      <c r="E257">
        <v>-2.96</v>
      </c>
      <c r="F257">
        <v>-3.23</v>
      </c>
      <c r="G257">
        <v>1.6</v>
      </c>
      <c r="H257">
        <v>0.01</v>
      </c>
      <c r="I257">
        <v>4</v>
      </c>
      <c r="J257">
        <v>-0.61299999999999999</v>
      </c>
      <c r="K257">
        <v>-1.718</v>
      </c>
      <c r="L257">
        <v>-2.738</v>
      </c>
      <c r="M257">
        <v>-3.3239999999999998</v>
      </c>
      <c r="N257">
        <v>-3.5350000000000001</v>
      </c>
      <c r="O257">
        <v>0.97899999999999998</v>
      </c>
      <c r="P257">
        <v>0.90500000000000003</v>
      </c>
      <c r="Q257">
        <v>0.90400000000000003</v>
      </c>
      <c r="R257">
        <v>0.60599999999999998</v>
      </c>
      <c r="S257">
        <v>0.56499999999999995</v>
      </c>
    </row>
    <row r="258" spans="1:19" x14ac:dyDescent="0.3">
      <c r="A258">
        <v>540</v>
      </c>
      <c r="B258">
        <v>-0.60499999999999998</v>
      </c>
      <c r="C258">
        <v>-1.3540000000000001</v>
      </c>
      <c r="D258">
        <v>-2.6059999999999999</v>
      </c>
      <c r="E258">
        <v>-2.96</v>
      </c>
      <c r="F258">
        <v>-3.23</v>
      </c>
      <c r="G258">
        <v>1.6</v>
      </c>
      <c r="H258">
        <v>0.01</v>
      </c>
      <c r="I258">
        <v>4</v>
      </c>
      <c r="J258">
        <v>-0.61</v>
      </c>
      <c r="K258">
        <v>-1.708</v>
      </c>
      <c r="L258">
        <v>-2.7349999999999999</v>
      </c>
      <c r="M258">
        <v>-3.343</v>
      </c>
      <c r="N258">
        <v>-3.5670000000000002</v>
      </c>
      <c r="O258">
        <v>0.98</v>
      </c>
      <c r="P258">
        <v>0.91100000000000003</v>
      </c>
      <c r="Q258">
        <v>0.88400000000000001</v>
      </c>
      <c r="R258">
        <v>0.61599999999999999</v>
      </c>
      <c r="S258">
        <v>0.58199999999999996</v>
      </c>
    </row>
    <row r="259" spans="1:19" x14ac:dyDescent="0.3">
      <c r="A259">
        <v>600</v>
      </c>
      <c r="B259">
        <v>-0.60499999999999998</v>
      </c>
      <c r="C259">
        <v>-1.3540000000000001</v>
      </c>
      <c r="D259">
        <v>-2.6059999999999999</v>
      </c>
      <c r="E259">
        <v>-2.96</v>
      </c>
      <c r="F259">
        <v>-3.23</v>
      </c>
      <c r="G259">
        <v>1.6</v>
      </c>
      <c r="H259">
        <v>0.01</v>
      </c>
      <c r="I259">
        <v>4</v>
      </c>
      <c r="J259">
        <v>-0.60799999999999998</v>
      </c>
      <c r="K259">
        <v>-1.7</v>
      </c>
      <c r="L259">
        <v>-2.7290000000000001</v>
      </c>
      <c r="M259">
        <v>-3.3610000000000002</v>
      </c>
      <c r="N259">
        <v>-3.6</v>
      </c>
      <c r="O259">
        <v>0.98099999999999998</v>
      </c>
      <c r="P259">
        <v>0.91900000000000004</v>
      </c>
      <c r="Q259">
        <v>0.86099999999999999</v>
      </c>
      <c r="R259">
        <v>0.624</v>
      </c>
      <c r="S259">
        <v>0.60099999999999998</v>
      </c>
    </row>
    <row r="261" spans="1:19" x14ac:dyDescent="0.3">
      <c r="A261" t="s">
        <v>0</v>
      </c>
      <c r="B261" t="s">
        <v>21</v>
      </c>
    </row>
    <row r="262" spans="1:19" x14ac:dyDescent="0.3">
      <c r="A262">
        <v>0</v>
      </c>
      <c r="B262">
        <v>-0.60799999999999998</v>
      </c>
      <c r="C262">
        <v>-1.383</v>
      </c>
      <c r="D262">
        <v>-2.605</v>
      </c>
      <c r="E262">
        <v>-2.952</v>
      </c>
      <c r="F262">
        <v>-3.22</v>
      </c>
      <c r="G262">
        <v>1.6</v>
      </c>
      <c r="H262">
        <v>0.01</v>
      </c>
      <c r="I262">
        <v>4</v>
      </c>
      <c r="J262">
        <v>-0.61</v>
      </c>
      <c r="K262">
        <v>-1.61</v>
      </c>
      <c r="L262">
        <v>-2.605</v>
      </c>
      <c r="M262">
        <v>-3.1779999999999999</v>
      </c>
      <c r="N262">
        <v>-3.22</v>
      </c>
      <c r="O262">
        <v>0.92600000000000005</v>
      </c>
      <c r="P262">
        <v>0.92600000000000005</v>
      </c>
      <c r="Q262">
        <v>0.91900000000000004</v>
      </c>
      <c r="R262">
        <v>0.46200000000000002</v>
      </c>
      <c r="S262">
        <v>0.17199999999999999</v>
      </c>
    </row>
    <row r="263" spans="1:19" x14ac:dyDescent="0.3">
      <c r="A263">
        <v>60</v>
      </c>
      <c r="B263">
        <v>-0.60799999999999998</v>
      </c>
      <c r="C263">
        <v>-1.383</v>
      </c>
      <c r="D263">
        <v>-2.605</v>
      </c>
      <c r="E263">
        <v>-2.952</v>
      </c>
      <c r="F263">
        <v>-3.22</v>
      </c>
      <c r="G263">
        <v>1.6</v>
      </c>
      <c r="H263">
        <v>0.01</v>
      </c>
      <c r="I263">
        <v>4</v>
      </c>
      <c r="J263">
        <v>-0.72799999999999998</v>
      </c>
      <c r="K263">
        <v>-1.7709999999999999</v>
      </c>
      <c r="L263">
        <v>-2.67</v>
      </c>
      <c r="M263">
        <v>-3.18</v>
      </c>
      <c r="N263">
        <v>-3.3460000000000001</v>
      </c>
      <c r="O263">
        <v>1.194</v>
      </c>
      <c r="P263">
        <v>0.84299999999999997</v>
      </c>
      <c r="Q263">
        <v>0.53600000000000003</v>
      </c>
      <c r="R263">
        <v>0.28899999999999998</v>
      </c>
      <c r="S263">
        <v>0.47699999999999998</v>
      </c>
    </row>
    <row r="264" spans="1:19" x14ac:dyDescent="0.3">
      <c r="A264">
        <v>120</v>
      </c>
      <c r="B264">
        <v>-0.60799999999999998</v>
      </c>
      <c r="C264">
        <v>-1.383</v>
      </c>
      <c r="D264">
        <v>-2.605</v>
      </c>
      <c r="E264">
        <v>-2.952</v>
      </c>
      <c r="F264">
        <v>-3.22</v>
      </c>
      <c r="G264">
        <v>1.6</v>
      </c>
      <c r="H264">
        <v>0.01</v>
      </c>
      <c r="I264">
        <v>4</v>
      </c>
      <c r="J264">
        <v>-0.65200000000000002</v>
      </c>
      <c r="K264">
        <v>-1.7749999999999999</v>
      </c>
      <c r="L264">
        <v>-2.7730000000000001</v>
      </c>
      <c r="M264">
        <v>-3.2389999999999999</v>
      </c>
      <c r="N264">
        <v>-3.363</v>
      </c>
      <c r="O264">
        <v>1.02</v>
      </c>
      <c r="P264">
        <v>0.98699999999999999</v>
      </c>
      <c r="Q264">
        <v>0.89300000000000002</v>
      </c>
      <c r="R264">
        <v>0.48699999999999999</v>
      </c>
      <c r="S264">
        <v>0.48399999999999999</v>
      </c>
    </row>
    <row r="265" spans="1:19" x14ac:dyDescent="0.3">
      <c r="A265">
        <v>180</v>
      </c>
      <c r="B265">
        <v>-0.60799999999999998</v>
      </c>
      <c r="C265">
        <v>-1.383</v>
      </c>
      <c r="D265">
        <v>-2.605</v>
      </c>
      <c r="E265">
        <v>-2.952</v>
      </c>
      <c r="F265">
        <v>-3.22</v>
      </c>
      <c r="G265">
        <v>1.6</v>
      </c>
      <c r="H265">
        <v>0.01</v>
      </c>
      <c r="I265">
        <v>4</v>
      </c>
      <c r="J265">
        <v>-0.63600000000000001</v>
      </c>
      <c r="K265">
        <v>-1.7330000000000001</v>
      </c>
      <c r="L265">
        <v>-2.7040000000000002</v>
      </c>
      <c r="M265">
        <v>-3.1720000000000002</v>
      </c>
      <c r="N265">
        <v>-3.3769999999999998</v>
      </c>
      <c r="O265">
        <v>0.99299999999999999</v>
      </c>
      <c r="P265">
        <v>0.78900000000000003</v>
      </c>
      <c r="Q265">
        <v>0.69299999999999995</v>
      </c>
      <c r="R265">
        <v>0.23300000000000001</v>
      </c>
      <c r="S265">
        <v>0.49</v>
      </c>
    </row>
    <row r="266" spans="1:19" x14ac:dyDescent="0.3">
      <c r="A266">
        <v>240</v>
      </c>
      <c r="B266">
        <v>-0.60799999999999998</v>
      </c>
      <c r="C266">
        <v>-1.383</v>
      </c>
      <c r="D266">
        <v>-2.605</v>
      </c>
      <c r="E266">
        <v>-2.952</v>
      </c>
      <c r="F266">
        <v>-3.22</v>
      </c>
      <c r="G266">
        <v>1.6</v>
      </c>
      <c r="H266">
        <v>0.01</v>
      </c>
      <c r="I266">
        <v>4</v>
      </c>
      <c r="J266">
        <v>-0.64</v>
      </c>
      <c r="K266">
        <v>-1.7729999999999999</v>
      </c>
      <c r="L266">
        <v>-2.7610000000000001</v>
      </c>
      <c r="M266">
        <v>-3.1840000000000002</v>
      </c>
      <c r="N266">
        <v>-3.395</v>
      </c>
      <c r="O266">
        <v>1.0089999999999999</v>
      </c>
      <c r="P266">
        <v>0.92100000000000004</v>
      </c>
      <c r="Q266">
        <v>0.93799999999999994</v>
      </c>
      <c r="R266">
        <v>0.26400000000000001</v>
      </c>
      <c r="S266">
        <v>0.498</v>
      </c>
    </row>
    <row r="267" spans="1:19" x14ac:dyDescent="0.3">
      <c r="A267">
        <v>300</v>
      </c>
      <c r="B267">
        <v>-0.60799999999999998</v>
      </c>
      <c r="C267">
        <v>-1.383</v>
      </c>
      <c r="D267">
        <v>-2.605</v>
      </c>
      <c r="E267">
        <v>-2.952</v>
      </c>
      <c r="F267">
        <v>-3.22</v>
      </c>
      <c r="G267">
        <v>1.6</v>
      </c>
      <c r="H267">
        <v>0.01</v>
      </c>
      <c r="I267">
        <v>4</v>
      </c>
      <c r="J267">
        <v>-0.624</v>
      </c>
      <c r="K267">
        <v>-1.7509999999999999</v>
      </c>
      <c r="L267">
        <v>-2.7360000000000002</v>
      </c>
      <c r="M267">
        <v>-3.2280000000000002</v>
      </c>
      <c r="N267">
        <v>-3.4340000000000002</v>
      </c>
      <c r="O267">
        <v>0.98299999999999998</v>
      </c>
      <c r="P267">
        <v>0.85199999999999998</v>
      </c>
      <c r="Q267">
        <v>0.79900000000000004</v>
      </c>
      <c r="R267">
        <v>0.41499999999999998</v>
      </c>
      <c r="S267">
        <v>0.51500000000000001</v>
      </c>
    </row>
    <row r="268" spans="1:19" x14ac:dyDescent="0.3">
      <c r="A268">
        <v>360</v>
      </c>
      <c r="B268">
        <v>-0.60799999999999998</v>
      </c>
      <c r="C268">
        <v>-1.383</v>
      </c>
      <c r="D268">
        <v>-2.605</v>
      </c>
      <c r="E268">
        <v>-2.952</v>
      </c>
      <c r="F268">
        <v>-3.22</v>
      </c>
      <c r="G268">
        <v>1.6</v>
      </c>
      <c r="H268">
        <v>0.01</v>
      </c>
      <c r="I268">
        <v>4</v>
      </c>
      <c r="J268">
        <v>-0.62</v>
      </c>
      <c r="K268">
        <v>-1.746</v>
      </c>
      <c r="L268">
        <v>-2.7290000000000001</v>
      </c>
      <c r="M268">
        <v>-3.2709999999999999</v>
      </c>
      <c r="N268">
        <v>-3.4609999999999999</v>
      </c>
      <c r="O268">
        <v>0.98099999999999998</v>
      </c>
      <c r="P268">
        <v>0.879</v>
      </c>
      <c r="Q268">
        <v>0.81</v>
      </c>
      <c r="R268">
        <v>0.54800000000000004</v>
      </c>
      <c r="S268">
        <v>0.52800000000000002</v>
      </c>
    </row>
    <row r="269" spans="1:19" x14ac:dyDescent="0.3">
      <c r="A269">
        <v>420</v>
      </c>
      <c r="B269">
        <v>-0.60799999999999998</v>
      </c>
      <c r="C269">
        <v>-1.383</v>
      </c>
      <c r="D269">
        <v>-2.605</v>
      </c>
      <c r="E269">
        <v>-2.952</v>
      </c>
      <c r="F269">
        <v>-3.22</v>
      </c>
      <c r="G269">
        <v>1.6</v>
      </c>
      <c r="H269">
        <v>0.01</v>
      </c>
      <c r="I269">
        <v>4</v>
      </c>
      <c r="J269">
        <v>-0.621</v>
      </c>
      <c r="K269">
        <v>-1.744</v>
      </c>
      <c r="L269">
        <v>-2.74</v>
      </c>
      <c r="M269">
        <v>-3.2970000000000002</v>
      </c>
      <c r="N269">
        <v>-3.4910000000000001</v>
      </c>
      <c r="O269">
        <v>0.98799999999999999</v>
      </c>
      <c r="P269">
        <v>0.91700000000000004</v>
      </c>
      <c r="Q269">
        <v>0.86199999999999999</v>
      </c>
      <c r="R269">
        <v>0.59599999999999997</v>
      </c>
      <c r="S269">
        <v>0.54200000000000004</v>
      </c>
    </row>
    <row r="270" spans="1:19" x14ac:dyDescent="0.3">
      <c r="A270">
        <v>480</v>
      </c>
      <c r="B270">
        <v>-0.60799999999999998</v>
      </c>
      <c r="C270">
        <v>-1.383</v>
      </c>
      <c r="D270">
        <v>-2.605</v>
      </c>
      <c r="E270">
        <v>-2.952</v>
      </c>
      <c r="F270">
        <v>-3.22</v>
      </c>
      <c r="G270">
        <v>1.6</v>
      </c>
      <c r="H270">
        <v>0.01</v>
      </c>
      <c r="I270">
        <v>4</v>
      </c>
      <c r="J270">
        <v>-0.61299999999999999</v>
      </c>
      <c r="K270">
        <v>-1.7330000000000001</v>
      </c>
      <c r="L270">
        <v>-2.7490000000000001</v>
      </c>
      <c r="M270">
        <v>-3.3149999999999999</v>
      </c>
      <c r="N270">
        <v>-3.52</v>
      </c>
      <c r="O270">
        <v>0.97899999999999998</v>
      </c>
      <c r="P270">
        <v>0.91400000000000003</v>
      </c>
      <c r="Q270">
        <v>0.88800000000000001</v>
      </c>
      <c r="R270">
        <v>0.60499999999999998</v>
      </c>
      <c r="S270">
        <v>0.55700000000000005</v>
      </c>
    </row>
    <row r="271" spans="1:19" x14ac:dyDescent="0.3">
      <c r="A271">
        <v>540</v>
      </c>
      <c r="B271">
        <v>-0.60799999999999998</v>
      </c>
      <c r="C271">
        <v>-1.383</v>
      </c>
      <c r="D271">
        <v>-2.605</v>
      </c>
      <c r="E271">
        <v>-2.952</v>
      </c>
      <c r="F271">
        <v>-3.22</v>
      </c>
      <c r="G271">
        <v>1.6</v>
      </c>
      <c r="H271">
        <v>0.01</v>
      </c>
      <c r="I271">
        <v>4</v>
      </c>
      <c r="J271">
        <v>-0.61</v>
      </c>
      <c r="K271">
        <v>-1.722</v>
      </c>
      <c r="L271">
        <v>-2.7469999999999999</v>
      </c>
      <c r="M271">
        <v>-3.3340000000000001</v>
      </c>
      <c r="N271">
        <v>-3.552</v>
      </c>
      <c r="O271">
        <v>0.97899999999999998</v>
      </c>
      <c r="P271">
        <v>0.91800000000000004</v>
      </c>
      <c r="Q271">
        <v>0.86399999999999999</v>
      </c>
      <c r="R271">
        <v>0.61399999999999999</v>
      </c>
      <c r="S271">
        <v>0.57399999999999995</v>
      </c>
    </row>
    <row r="272" spans="1:19" x14ac:dyDescent="0.3">
      <c r="A272">
        <v>600</v>
      </c>
      <c r="B272">
        <v>-0.60799999999999998</v>
      </c>
      <c r="C272">
        <v>-1.383</v>
      </c>
      <c r="D272">
        <v>-2.605</v>
      </c>
      <c r="E272">
        <v>-2.952</v>
      </c>
      <c r="F272">
        <v>-3.22</v>
      </c>
      <c r="G272">
        <v>1.6</v>
      </c>
      <c r="H272">
        <v>0.01</v>
      </c>
      <c r="I272">
        <v>4</v>
      </c>
      <c r="J272">
        <v>-0.60799999999999998</v>
      </c>
      <c r="K272">
        <v>-1.712</v>
      </c>
      <c r="L272">
        <v>-2.742</v>
      </c>
      <c r="M272">
        <v>-3.3519999999999999</v>
      </c>
      <c r="N272">
        <v>-3.585</v>
      </c>
      <c r="O272">
        <v>0.98099999999999998</v>
      </c>
      <c r="P272">
        <v>0.92700000000000005</v>
      </c>
      <c r="Q272">
        <v>0.84199999999999997</v>
      </c>
      <c r="R272">
        <v>0.621</v>
      </c>
      <c r="S272">
        <v>0.59199999999999997</v>
      </c>
    </row>
    <row r="274" spans="1:19" x14ac:dyDescent="0.3">
      <c r="A274" t="s">
        <v>0</v>
      </c>
      <c r="B274" t="s">
        <v>22</v>
      </c>
    </row>
    <row r="275" spans="1:19" x14ac:dyDescent="0.3">
      <c r="A275">
        <v>0</v>
      </c>
      <c r="B275">
        <v>-0.59699999999999998</v>
      </c>
      <c r="C275">
        <v>-1.3580000000000001</v>
      </c>
      <c r="D275">
        <v>-2.605</v>
      </c>
      <c r="E275">
        <v>-2.9470000000000001</v>
      </c>
      <c r="F275">
        <v>-3.21</v>
      </c>
      <c r="G275">
        <v>1.6</v>
      </c>
      <c r="H275">
        <v>0.01</v>
      </c>
      <c r="I275">
        <v>4</v>
      </c>
      <c r="J275">
        <v>-0.61</v>
      </c>
      <c r="K275">
        <v>-1.61</v>
      </c>
      <c r="L275">
        <v>-2.605</v>
      </c>
      <c r="M275">
        <v>-3.169</v>
      </c>
      <c r="N275">
        <v>-3.21</v>
      </c>
      <c r="O275">
        <v>0.92600000000000005</v>
      </c>
      <c r="P275">
        <v>0.92600000000000005</v>
      </c>
      <c r="Q275">
        <v>0.91800000000000004</v>
      </c>
      <c r="R275">
        <v>0.45600000000000002</v>
      </c>
      <c r="S275">
        <v>0.17</v>
      </c>
    </row>
    <row r="276" spans="1:19" x14ac:dyDescent="0.3">
      <c r="A276">
        <v>60</v>
      </c>
      <c r="B276">
        <v>-0.59699999999999998</v>
      </c>
      <c r="C276">
        <v>-1.3580000000000001</v>
      </c>
      <c r="D276">
        <v>-2.605</v>
      </c>
      <c r="E276">
        <v>-2.9470000000000001</v>
      </c>
      <c r="F276">
        <v>-3.21</v>
      </c>
      <c r="G276">
        <v>1.6</v>
      </c>
      <c r="H276">
        <v>0.01</v>
      </c>
      <c r="I276">
        <v>4</v>
      </c>
      <c r="J276">
        <v>-0.746</v>
      </c>
      <c r="K276">
        <v>-1.7250000000000001</v>
      </c>
      <c r="L276">
        <v>-2.677</v>
      </c>
      <c r="M276">
        <v>-3.1789999999999998</v>
      </c>
      <c r="N276">
        <v>-3.3319999999999999</v>
      </c>
      <c r="O276">
        <v>1.244</v>
      </c>
      <c r="P276">
        <v>0.85399999999999998</v>
      </c>
      <c r="Q276">
        <v>0.53200000000000003</v>
      </c>
      <c r="R276">
        <v>0.32300000000000001</v>
      </c>
      <c r="S276">
        <v>0.47199999999999998</v>
      </c>
    </row>
    <row r="277" spans="1:19" x14ac:dyDescent="0.3">
      <c r="A277">
        <v>120</v>
      </c>
      <c r="B277">
        <v>-0.59699999999999998</v>
      </c>
      <c r="C277">
        <v>-1.3580000000000001</v>
      </c>
      <c r="D277">
        <v>-2.605</v>
      </c>
      <c r="E277">
        <v>-2.9470000000000001</v>
      </c>
      <c r="F277">
        <v>-3.21</v>
      </c>
      <c r="G277">
        <v>1.6</v>
      </c>
      <c r="H277">
        <v>0.01</v>
      </c>
      <c r="I277">
        <v>4</v>
      </c>
      <c r="J277">
        <v>-0.64500000000000002</v>
      </c>
      <c r="K277">
        <v>-1.7290000000000001</v>
      </c>
      <c r="L277">
        <v>-2.7759999999999998</v>
      </c>
      <c r="M277">
        <v>-3.2389999999999999</v>
      </c>
      <c r="N277">
        <v>-3.3530000000000002</v>
      </c>
      <c r="O277">
        <v>1.006</v>
      </c>
      <c r="P277">
        <v>0.93899999999999995</v>
      </c>
      <c r="Q277">
        <v>0.93500000000000005</v>
      </c>
      <c r="R277">
        <v>0.48399999999999999</v>
      </c>
      <c r="S277">
        <v>0.48</v>
      </c>
    </row>
    <row r="278" spans="1:19" x14ac:dyDescent="0.3">
      <c r="A278">
        <v>180</v>
      </c>
      <c r="B278">
        <v>-0.59699999999999998</v>
      </c>
      <c r="C278">
        <v>-1.3580000000000001</v>
      </c>
      <c r="D278">
        <v>-2.605</v>
      </c>
      <c r="E278">
        <v>-2.9470000000000001</v>
      </c>
      <c r="F278">
        <v>-3.21</v>
      </c>
      <c r="G278">
        <v>1.6</v>
      </c>
      <c r="H278">
        <v>0.01</v>
      </c>
      <c r="I278">
        <v>4</v>
      </c>
      <c r="J278">
        <v>-0.63200000000000001</v>
      </c>
      <c r="K278">
        <v>-1.6890000000000001</v>
      </c>
      <c r="L278">
        <v>-2.694</v>
      </c>
      <c r="M278">
        <v>-3.1659999999999999</v>
      </c>
      <c r="N278">
        <v>-3.3759999999999999</v>
      </c>
      <c r="O278">
        <v>0.98599999999999999</v>
      </c>
      <c r="P278">
        <v>0.752</v>
      </c>
      <c r="Q278">
        <v>0.74299999999999999</v>
      </c>
      <c r="R278">
        <v>0.23100000000000001</v>
      </c>
      <c r="S278">
        <v>0.49</v>
      </c>
    </row>
    <row r="279" spans="1:19" x14ac:dyDescent="0.3">
      <c r="A279">
        <v>240</v>
      </c>
      <c r="B279">
        <v>-0.59699999999999998</v>
      </c>
      <c r="C279">
        <v>-1.3580000000000001</v>
      </c>
      <c r="D279">
        <v>-2.605</v>
      </c>
      <c r="E279">
        <v>-2.9470000000000001</v>
      </c>
      <c r="F279">
        <v>-3.21</v>
      </c>
      <c r="G279">
        <v>1.6</v>
      </c>
      <c r="H279">
        <v>0.01</v>
      </c>
      <c r="I279">
        <v>4</v>
      </c>
      <c r="J279">
        <v>-0.64300000000000002</v>
      </c>
      <c r="K279">
        <v>-1.734</v>
      </c>
      <c r="L279">
        <v>-2.7410000000000001</v>
      </c>
      <c r="M279">
        <v>-3.177</v>
      </c>
      <c r="N279">
        <v>-3.39</v>
      </c>
      <c r="O279">
        <v>1.014</v>
      </c>
      <c r="P279">
        <v>0.88100000000000001</v>
      </c>
      <c r="Q279">
        <v>0.97499999999999998</v>
      </c>
      <c r="R279">
        <v>0.26700000000000002</v>
      </c>
      <c r="S279">
        <v>0.496</v>
      </c>
    </row>
    <row r="280" spans="1:19" x14ac:dyDescent="0.3">
      <c r="A280">
        <v>300</v>
      </c>
      <c r="B280">
        <v>-0.59699999999999998</v>
      </c>
      <c r="C280">
        <v>-1.3580000000000001</v>
      </c>
      <c r="D280">
        <v>-2.605</v>
      </c>
      <c r="E280">
        <v>-2.9470000000000001</v>
      </c>
      <c r="F280">
        <v>-3.21</v>
      </c>
      <c r="G280">
        <v>1.6</v>
      </c>
      <c r="H280">
        <v>0.01</v>
      </c>
      <c r="I280">
        <v>4</v>
      </c>
      <c r="J280">
        <v>-0.623</v>
      </c>
      <c r="K280">
        <v>-1.718</v>
      </c>
      <c r="L280">
        <v>-2.7069999999999999</v>
      </c>
      <c r="M280">
        <v>-3.2229999999999999</v>
      </c>
      <c r="N280">
        <v>-3.427</v>
      </c>
      <c r="O280">
        <v>0.98099999999999998</v>
      </c>
      <c r="P280">
        <v>0.82499999999999996</v>
      </c>
      <c r="Q280">
        <v>0.82899999999999996</v>
      </c>
      <c r="R280">
        <v>0.40699999999999997</v>
      </c>
      <c r="S280">
        <v>0.51200000000000001</v>
      </c>
    </row>
    <row r="281" spans="1:19" x14ac:dyDescent="0.3">
      <c r="A281">
        <v>360</v>
      </c>
      <c r="B281">
        <v>-0.59699999999999998</v>
      </c>
      <c r="C281">
        <v>-1.3580000000000001</v>
      </c>
      <c r="D281">
        <v>-2.605</v>
      </c>
      <c r="E281">
        <v>-2.9470000000000001</v>
      </c>
      <c r="F281">
        <v>-3.21</v>
      </c>
      <c r="G281">
        <v>1.6</v>
      </c>
      <c r="H281">
        <v>0.01</v>
      </c>
      <c r="I281">
        <v>4</v>
      </c>
      <c r="J281">
        <v>-0.621</v>
      </c>
      <c r="K281">
        <v>-1.718</v>
      </c>
      <c r="L281">
        <v>-2.6970000000000001</v>
      </c>
      <c r="M281">
        <v>-3.2629999999999999</v>
      </c>
      <c r="N281">
        <v>-3.4550000000000001</v>
      </c>
      <c r="O281">
        <v>0.98199999999999998</v>
      </c>
      <c r="P281">
        <v>0.86699999999999999</v>
      </c>
      <c r="Q281">
        <v>0.84499999999999997</v>
      </c>
      <c r="R281">
        <v>0.53200000000000003</v>
      </c>
      <c r="S281">
        <v>0.52500000000000002</v>
      </c>
    </row>
    <row r="282" spans="1:19" x14ac:dyDescent="0.3">
      <c r="A282">
        <v>420</v>
      </c>
      <c r="B282">
        <v>-0.59699999999999998</v>
      </c>
      <c r="C282">
        <v>-1.3580000000000001</v>
      </c>
      <c r="D282">
        <v>-2.605</v>
      </c>
      <c r="E282">
        <v>-2.9470000000000001</v>
      </c>
      <c r="F282">
        <v>-3.21</v>
      </c>
      <c r="G282">
        <v>1.6</v>
      </c>
      <c r="H282">
        <v>0.01</v>
      </c>
      <c r="I282">
        <v>4</v>
      </c>
      <c r="J282">
        <v>-0.62</v>
      </c>
      <c r="K282">
        <v>-1.718</v>
      </c>
      <c r="L282">
        <v>-2.7069999999999999</v>
      </c>
      <c r="M282">
        <v>-3.29</v>
      </c>
      <c r="N282">
        <v>-3.4809999999999999</v>
      </c>
      <c r="O282">
        <v>0.98699999999999999</v>
      </c>
      <c r="P282">
        <v>0.9</v>
      </c>
      <c r="Q282">
        <v>0.89400000000000002</v>
      </c>
      <c r="R282">
        <v>0.58799999999999997</v>
      </c>
      <c r="S282">
        <v>0.53800000000000003</v>
      </c>
    </row>
    <row r="283" spans="1:19" x14ac:dyDescent="0.3">
      <c r="A283">
        <v>480</v>
      </c>
      <c r="B283">
        <v>-0.59699999999999998</v>
      </c>
      <c r="C283">
        <v>-1.3580000000000001</v>
      </c>
      <c r="D283">
        <v>-2.605</v>
      </c>
      <c r="E283">
        <v>-2.9470000000000001</v>
      </c>
      <c r="F283">
        <v>-3.21</v>
      </c>
      <c r="G283">
        <v>1.6</v>
      </c>
      <c r="H283">
        <v>0.01</v>
      </c>
      <c r="I283">
        <v>4</v>
      </c>
      <c r="J283">
        <v>-0.61199999999999999</v>
      </c>
      <c r="K283">
        <v>-1.71</v>
      </c>
      <c r="L283">
        <v>-2.7120000000000002</v>
      </c>
      <c r="M283">
        <v>-3.3090000000000002</v>
      </c>
      <c r="N283">
        <v>-3.5110000000000001</v>
      </c>
      <c r="O283">
        <v>0.97699999999999998</v>
      </c>
      <c r="P283">
        <v>0.89600000000000002</v>
      </c>
      <c r="Q283">
        <v>0.90900000000000003</v>
      </c>
      <c r="R283">
        <v>0.60699999999999998</v>
      </c>
      <c r="S283">
        <v>0.55200000000000005</v>
      </c>
    </row>
    <row r="284" spans="1:19" x14ac:dyDescent="0.3">
      <c r="A284">
        <v>540</v>
      </c>
      <c r="B284">
        <v>-0.59699999999999998</v>
      </c>
      <c r="C284">
        <v>-1.3580000000000001</v>
      </c>
      <c r="D284">
        <v>-2.605</v>
      </c>
      <c r="E284">
        <v>-2.9470000000000001</v>
      </c>
      <c r="F284">
        <v>-3.21</v>
      </c>
      <c r="G284">
        <v>1.6</v>
      </c>
      <c r="H284">
        <v>0.01</v>
      </c>
      <c r="I284">
        <v>4</v>
      </c>
      <c r="J284">
        <v>-0.61</v>
      </c>
      <c r="K284">
        <v>-1.7010000000000001</v>
      </c>
      <c r="L284">
        <v>-2.71</v>
      </c>
      <c r="M284">
        <v>-3.3260000000000001</v>
      </c>
      <c r="N284">
        <v>-3.5419999999999998</v>
      </c>
      <c r="O284">
        <v>0.97899999999999998</v>
      </c>
      <c r="P284">
        <v>0.90500000000000003</v>
      </c>
      <c r="Q284">
        <v>0.88600000000000001</v>
      </c>
      <c r="R284">
        <v>0.621</v>
      </c>
      <c r="S284">
        <v>0.56899999999999995</v>
      </c>
    </row>
    <row r="285" spans="1:19" x14ac:dyDescent="0.3">
      <c r="A285">
        <v>600</v>
      </c>
      <c r="B285">
        <v>-0.59699999999999998</v>
      </c>
      <c r="C285">
        <v>-1.3580000000000001</v>
      </c>
      <c r="D285">
        <v>-2.605</v>
      </c>
      <c r="E285">
        <v>-2.9470000000000001</v>
      </c>
      <c r="F285">
        <v>-3.21</v>
      </c>
      <c r="G285">
        <v>1.6</v>
      </c>
      <c r="H285">
        <v>0.01</v>
      </c>
      <c r="I285">
        <v>4</v>
      </c>
      <c r="J285">
        <v>-0.60799999999999998</v>
      </c>
      <c r="K285">
        <v>-1.6950000000000001</v>
      </c>
      <c r="L285">
        <v>-2.706</v>
      </c>
      <c r="M285">
        <v>-3.3439999999999999</v>
      </c>
      <c r="N285">
        <v>-3.5760000000000001</v>
      </c>
      <c r="O285">
        <v>0.98099999999999998</v>
      </c>
      <c r="P285">
        <v>0.91500000000000004</v>
      </c>
      <c r="Q285">
        <v>0.86399999999999999</v>
      </c>
      <c r="R285">
        <v>0.63300000000000001</v>
      </c>
      <c r="S285">
        <v>0.58699999999999997</v>
      </c>
    </row>
    <row r="287" spans="1:19" x14ac:dyDescent="0.3">
      <c r="A287" t="s">
        <v>0</v>
      </c>
      <c r="B287" t="s">
        <v>23</v>
      </c>
    </row>
    <row r="288" spans="1:19" x14ac:dyDescent="0.3">
      <c r="A288">
        <v>0</v>
      </c>
      <c r="B288">
        <v>-0.60299999999999998</v>
      </c>
      <c r="C288">
        <v>-1.3580000000000001</v>
      </c>
      <c r="D288">
        <v>-2.605</v>
      </c>
      <c r="E288">
        <v>-2.9449999999999998</v>
      </c>
      <c r="F288">
        <v>-3.2</v>
      </c>
      <c r="G288">
        <v>1.6</v>
      </c>
      <c r="H288">
        <v>0.01</v>
      </c>
      <c r="I288">
        <v>4</v>
      </c>
      <c r="J288">
        <v>-0.61</v>
      </c>
      <c r="K288">
        <v>-1.61</v>
      </c>
      <c r="L288">
        <v>-2.605</v>
      </c>
      <c r="M288">
        <v>-3.16</v>
      </c>
      <c r="N288">
        <v>-3.2</v>
      </c>
      <c r="O288">
        <v>0.92600000000000005</v>
      </c>
      <c r="P288">
        <v>0.92600000000000005</v>
      </c>
      <c r="Q288">
        <v>0.91800000000000004</v>
      </c>
      <c r="R288">
        <v>0.45100000000000001</v>
      </c>
      <c r="S288">
        <v>0.16900000000000001</v>
      </c>
    </row>
    <row r="289" spans="1:19" x14ac:dyDescent="0.3">
      <c r="A289">
        <v>60</v>
      </c>
      <c r="B289">
        <v>-0.60299999999999998</v>
      </c>
      <c r="C289">
        <v>-1.3580000000000001</v>
      </c>
      <c r="D289">
        <v>-2.605</v>
      </c>
      <c r="E289">
        <v>-2.9449999999999998</v>
      </c>
      <c r="F289">
        <v>-3.2</v>
      </c>
      <c r="G289">
        <v>1.6</v>
      </c>
      <c r="H289">
        <v>0.01</v>
      </c>
      <c r="I289">
        <v>4</v>
      </c>
      <c r="J289">
        <v>-0.74099999999999999</v>
      </c>
      <c r="K289">
        <v>-1.7110000000000001</v>
      </c>
      <c r="L289">
        <v>-2.6680000000000001</v>
      </c>
      <c r="M289">
        <v>-3.169</v>
      </c>
      <c r="N289">
        <v>-3.3290000000000002</v>
      </c>
      <c r="O289">
        <v>1.2290000000000001</v>
      </c>
      <c r="P289">
        <v>0.81699999999999995</v>
      </c>
      <c r="Q289">
        <v>0.55200000000000005</v>
      </c>
      <c r="R289">
        <v>0.315</v>
      </c>
      <c r="S289">
        <v>0.47</v>
      </c>
    </row>
    <row r="290" spans="1:19" x14ac:dyDescent="0.3">
      <c r="A290">
        <v>120</v>
      </c>
      <c r="B290">
        <v>-0.60299999999999998</v>
      </c>
      <c r="C290">
        <v>-1.3580000000000001</v>
      </c>
      <c r="D290">
        <v>-2.605</v>
      </c>
      <c r="E290">
        <v>-2.9449999999999998</v>
      </c>
      <c r="F290">
        <v>-3.2</v>
      </c>
      <c r="G290">
        <v>1.6</v>
      </c>
      <c r="H290">
        <v>0.01</v>
      </c>
      <c r="I290">
        <v>4</v>
      </c>
      <c r="J290">
        <v>-0.65</v>
      </c>
      <c r="K290">
        <v>-1.7330000000000001</v>
      </c>
      <c r="L290">
        <v>-2.78</v>
      </c>
      <c r="M290">
        <v>-3.2330000000000001</v>
      </c>
      <c r="N290">
        <v>-3.347</v>
      </c>
      <c r="O290">
        <v>1.018</v>
      </c>
      <c r="P290">
        <v>0.98399999999999999</v>
      </c>
      <c r="Q290">
        <v>0.89900000000000002</v>
      </c>
      <c r="R290">
        <v>0.49299999999999999</v>
      </c>
      <c r="S290">
        <v>0.47699999999999998</v>
      </c>
    </row>
    <row r="291" spans="1:19" x14ac:dyDescent="0.3">
      <c r="A291">
        <v>180</v>
      </c>
      <c r="B291">
        <v>-0.60299999999999998</v>
      </c>
      <c r="C291">
        <v>-1.3580000000000001</v>
      </c>
      <c r="D291">
        <v>-2.605</v>
      </c>
      <c r="E291">
        <v>-2.9449999999999998</v>
      </c>
      <c r="F291">
        <v>-3.2</v>
      </c>
      <c r="G291">
        <v>1.6</v>
      </c>
      <c r="H291">
        <v>0.01</v>
      </c>
      <c r="I291">
        <v>4</v>
      </c>
      <c r="J291">
        <v>-0.63300000000000001</v>
      </c>
      <c r="K291">
        <v>-1.6990000000000001</v>
      </c>
      <c r="L291">
        <v>-2.7080000000000002</v>
      </c>
      <c r="M291">
        <v>-3.161</v>
      </c>
      <c r="N291">
        <v>-3.3679999999999999</v>
      </c>
      <c r="O291">
        <v>0.98899999999999999</v>
      </c>
      <c r="P291">
        <v>0.78400000000000003</v>
      </c>
      <c r="Q291">
        <v>0.67900000000000005</v>
      </c>
      <c r="R291">
        <v>0.24</v>
      </c>
      <c r="S291">
        <v>0.48599999999999999</v>
      </c>
    </row>
    <row r="292" spans="1:19" x14ac:dyDescent="0.3">
      <c r="A292">
        <v>240</v>
      </c>
      <c r="B292">
        <v>-0.60299999999999998</v>
      </c>
      <c r="C292">
        <v>-1.3580000000000001</v>
      </c>
      <c r="D292">
        <v>-2.605</v>
      </c>
      <c r="E292">
        <v>-2.9449999999999998</v>
      </c>
      <c r="F292">
        <v>-3.2</v>
      </c>
      <c r="G292">
        <v>1.6</v>
      </c>
      <c r="H292">
        <v>0.01</v>
      </c>
      <c r="I292">
        <v>4</v>
      </c>
      <c r="J292">
        <v>-0.64</v>
      </c>
      <c r="K292">
        <v>-1.7430000000000001</v>
      </c>
      <c r="L292">
        <v>-2.7629999999999999</v>
      </c>
      <c r="M292">
        <v>-3.1720000000000002</v>
      </c>
      <c r="N292">
        <v>-3.383</v>
      </c>
      <c r="O292">
        <v>1.0089999999999999</v>
      </c>
      <c r="P292">
        <v>0.91100000000000003</v>
      </c>
      <c r="Q292">
        <v>0.94399999999999995</v>
      </c>
      <c r="R292">
        <v>0.25600000000000001</v>
      </c>
      <c r="S292">
        <v>0.49299999999999999</v>
      </c>
    </row>
    <row r="293" spans="1:19" x14ac:dyDescent="0.3">
      <c r="A293">
        <v>300</v>
      </c>
      <c r="B293">
        <v>-0.60299999999999998</v>
      </c>
      <c r="C293">
        <v>-1.3580000000000001</v>
      </c>
      <c r="D293">
        <v>-2.605</v>
      </c>
      <c r="E293">
        <v>-2.9449999999999998</v>
      </c>
      <c r="F293">
        <v>-3.2</v>
      </c>
      <c r="G293">
        <v>1.6</v>
      </c>
      <c r="H293">
        <v>0.01</v>
      </c>
      <c r="I293">
        <v>4</v>
      </c>
      <c r="J293">
        <v>-0.624</v>
      </c>
      <c r="K293">
        <v>-1.7250000000000001</v>
      </c>
      <c r="L293">
        <v>-2.7309999999999999</v>
      </c>
      <c r="M293">
        <v>-3.2149999999999999</v>
      </c>
      <c r="N293">
        <v>-3.4209999999999998</v>
      </c>
      <c r="O293">
        <v>0.98299999999999998</v>
      </c>
      <c r="P293">
        <v>0.84499999999999997</v>
      </c>
      <c r="Q293">
        <v>0.80600000000000005</v>
      </c>
      <c r="R293">
        <v>0.40600000000000003</v>
      </c>
      <c r="S293">
        <v>0.50900000000000001</v>
      </c>
    </row>
    <row r="294" spans="1:19" x14ac:dyDescent="0.3">
      <c r="A294">
        <v>360</v>
      </c>
      <c r="B294">
        <v>-0.60299999999999998</v>
      </c>
      <c r="C294">
        <v>-1.3580000000000001</v>
      </c>
      <c r="D294">
        <v>-2.605</v>
      </c>
      <c r="E294">
        <v>-2.9449999999999998</v>
      </c>
      <c r="F294">
        <v>-3.2</v>
      </c>
      <c r="G294">
        <v>1.6</v>
      </c>
      <c r="H294">
        <v>0.01</v>
      </c>
      <c r="I294">
        <v>4</v>
      </c>
      <c r="J294">
        <v>-0.621</v>
      </c>
      <c r="K294">
        <v>-1.7230000000000001</v>
      </c>
      <c r="L294">
        <v>-2.7189999999999999</v>
      </c>
      <c r="M294">
        <v>-3.254</v>
      </c>
      <c r="N294">
        <v>-3.4449999999999998</v>
      </c>
      <c r="O294">
        <v>0.98199999999999998</v>
      </c>
      <c r="P294">
        <v>0.871</v>
      </c>
      <c r="Q294">
        <v>0.82199999999999995</v>
      </c>
      <c r="R294">
        <v>0.53500000000000003</v>
      </c>
      <c r="S294">
        <v>0.52</v>
      </c>
    </row>
    <row r="295" spans="1:19" x14ac:dyDescent="0.3">
      <c r="A295">
        <v>420</v>
      </c>
      <c r="B295">
        <v>-0.60299999999999998</v>
      </c>
      <c r="C295">
        <v>-1.3580000000000001</v>
      </c>
      <c r="D295">
        <v>-2.605</v>
      </c>
      <c r="E295">
        <v>-2.9449999999999998</v>
      </c>
      <c r="F295">
        <v>-3.2</v>
      </c>
      <c r="G295">
        <v>1.6</v>
      </c>
      <c r="H295">
        <v>0.01</v>
      </c>
      <c r="I295">
        <v>4</v>
      </c>
      <c r="J295">
        <v>-0.621</v>
      </c>
      <c r="K295">
        <v>-1.724</v>
      </c>
      <c r="L295">
        <v>-2.7290000000000001</v>
      </c>
      <c r="M295">
        <v>-3.2850000000000001</v>
      </c>
      <c r="N295">
        <v>-3.4740000000000002</v>
      </c>
      <c r="O295">
        <v>0.98899999999999999</v>
      </c>
      <c r="P295">
        <v>0.91</v>
      </c>
      <c r="Q295">
        <v>0.878</v>
      </c>
      <c r="R295">
        <v>0.58699999999999997</v>
      </c>
      <c r="S295">
        <v>0.53400000000000003</v>
      </c>
    </row>
    <row r="296" spans="1:19" x14ac:dyDescent="0.3">
      <c r="A296">
        <v>480</v>
      </c>
      <c r="B296">
        <v>-0.60299999999999998</v>
      </c>
      <c r="C296">
        <v>-1.3580000000000001</v>
      </c>
      <c r="D296">
        <v>-2.605</v>
      </c>
      <c r="E296">
        <v>-2.9449999999999998</v>
      </c>
      <c r="F296">
        <v>-3.2</v>
      </c>
      <c r="G296">
        <v>1.6</v>
      </c>
      <c r="H296">
        <v>0.01</v>
      </c>
      <c r="I296">
        <v>4</v>
      </c>
      <c r="J296">
        <v>-0.61199999999999999</v>
      </c>
      <c r="K296">
        <v>-1.7150000000000001</v>
      </c>
      <c r="L296">
        <v>-2.7349999999999999</v>
      </c>
      <c r="M296">
        <v>-3.3039999999999998</v>
      </c>
      <c r="N296">
        <v>-3.504</v>
      </c>
      <c r="O296">
        <v>0.97799999999999998</v>
      </c>
      <c r="P296">
        <v>0.90400000000000003</v>
      </c>
      <c r="Q296">
        <v>0.90300000000000002</v>
      </c>
      <c r="R296">
        <v>0.59899999999999998</v>
      </c>
      <c r="S296">
        <v>0.54900000000000004</v>
      </c>
    </row>
    <row r="297" spans="1:19" x14ac:dyDescent="0.3">
      <c r="A297">
        <v>540</v>
      </c>
      <c r="B297">
        <v>-0.60299999999999998</v>
      </c>
      <c r="C297">
        <v>-1.3580000000000001</v>
      </c>
      <c r="D297">
        <v>-2.605</v>
      </c>
      <c r="E297">
        <v>-2.9449999999999998</v>
      </c>
      <c r="F297">
        <v>-3.2</v>
      </c>
      <c r="G297">
        <v>1.6</v>
      </c>
      <c r="H297">
        <v>0.01</v>
      </c>
      <c r="I297">
        <v>4</v>
      </c>
      <c r="J297">
        <v>-0.61</v>
      </c>
      <c r="K297">
        <v>-1.706</v>
      </c>
      <c r="L297">
        <v>-2.7320000000000002</v>
      </c>
      <c r="M297">
        <v>-3.3239999999999998</v>
      </c>
      <c r="N297">
        <v>-3.5329999999999999</v>
      </c>
      <c r="O297">
        <v>0.98</v>
      </c>
      <c r="P297">
        <v>0.91100000000000003</v>
      </c>
      <c r="Q297">
        <v>0.88200000000000001</v>
      </c>
      <c r="R297">
        <v>0.61499999999999999</v>
      </c>
      <c r="S297">
        <v>0.56399999999999995</v>
      </c>
    </row>
    <row r="298" spans="1:19" x14ac:dyDescent="0.3">
      <c r="A298">
        <v>600</v>
      </c>
      <c r="B298">
        <v>-0.60299999999999998</v>
      </c>
      <c r="C298">
        <v>-1.3580000000000001</v>
      </c>
      <c r="D298">
        <v>-2.605</v>
      </c>
      <c r="E298">
        <v>-2.9449999999999998</v>
      </c>
      <c r="F298">
        <v>-3.2</v>
      </c>
      <c r="G298">
        <v>1.6</v>
      </c>
      <c r="H298">
        <v>0.01</v>
      </c>
      <c r="I298">
        <v>4</v>
      </c>
      <c r="J298">
        <v>-0.60799999999999998</v>
      </c>
      <c r="K298">
        <v>-1.6990000000000001</v>
      </c>
      <c r="L298">
        <v>-2.7250000000000001</v>
      </c>
      <c r="M298">
        <v>-3.343</v>
      </c>
      <c r="N298">
        <v>-3.5649999999999999</v>
      </c>
      <c r="O298">
        <v>0.98099999999999998</v>
      </c>
      <c r="P298">
        <v>0.91800000000000004</v>
      </c>
      <c r="Q298">
        <v>0.85799999999999998</v>
      </c>
      <c r="R298">
        <v>0.622</v>
      </c>
      <c r="S298">
        <v>0.58099999999999996</v>
      </c>
    </row>
    <row r="300" spans="1:19" x14ac:dyDescent="0.3">
      <c r="A300" t="s">
        <v>0</v>
      </c>
      <c r="B300" t="s">
        <v>24</v>
      </c>
    </row>
    <row r="301" spans="1:19" x14ac:dyDescent="0.3">
      <c r="A301">
        <v>0</v>
      </c>
      <c r="B301">
        <v>-0.6</v>
      </c>
      <c r="C301">
        <v>-1.361</v>
      </c>
      <c r="D301">
        <v>-2.605</v>
      </c>
      <c r="E301">
        <v>-2.9380000000000002</v>
      </c>
      <c r="F301">
        <v>-3.19</v>
      </c>
      <c r="G301">
        <v>1.6</v>
      </c>
      <c r="H301">
        <v>0.01</v>
      </c>
      <c r="I301">
        <v>4</v>
      </c>
      <c r="J301">
        <v>-0.61</v>
      </c>
      <c r="K301">
        <v>-1.61</v>
      </c>
      <c r="L301">
        <v>-2.605</v>
      </c>
      <c r="M301">
        <v>-3.1509999999999998</v>
      </c>
      <c r="N301">
        <v>-3.19</v>
      </c>
      <c r="O301">
        <v>0.92600000000000005</v>
      </c>
      <c r="P301">
        <v>0.92600000000000005</v>
      </c>
      <c r="Q301">
        <v>0.91700000000000004</v>
      </c>
      <c r="R301">
        <v>0.44600000000000001</v>
      </c>
      <c r="S301">
        <v>0.16800000000000001</v>
      </c>
    </row>
    <row r="302" spans="1:19" x14ac:dyDescent="0.3">
      <c r="A302">
        <v>60</v>
      </c>
      <c r="B302">
        <v>-0.6</v>
      </c>
      <c r="C302">
        <v>-1.361</v>
      </c>
      <c r="D302">
        <v>-2.605</v>
      </c>
      <c r="E302">
        <v>-2.9380000000000002</v>
      </c>
      <c r="F302">
        <v>-3.19</v>
      </c>
      <c r="G302">
        <v>1.6</v>
      </c>
      <c r="H302">
        <v>0.01</v>
      </c>
      <c r="I302">
        <v>4</v>
      </c>
      <c r="J302">
        <v>-0.72799999999999998</v>
      </c>
      <c r="K302">
        <v>-1.762</v>
      </c>
      <c r="L302">
        <v>-2.6789999999999998</v>
      </c>
      <c r="M302">
        <v>-3.1619999999999999</v>
      </c>
      <c r="N302">
        <v>-3.3220000000000001</v>
      </c>
      <c r="O302">
        <v>1.1950000000000001</v>
      </c>
      <c r="P302">
        <v>0.83299999999999996</v>
      </c>
      <c r="Q302">
        <v>0.5</v>
      </c>
      <c r="R302">
        <v>0.30599999999999999</v>
      </c>
      <c r="S302">
        <v>0.46700000000000003</v>
      </c>
    </row>
    <row r="303" spans="1:19" x14ac:dyDescent="0.3">
      <c r="A303">
        <v>120</v>
      </c>
      <c r="B303">
        <v>-0.6</v>
      </c>
      <c r="C303">
        <v>-1.361</v>
      </c>
      <c r="D303">
        <v>-2.605</v>
      </c>
      <c r="E303">
        <v>-2.9380000000000002</v>
      </c>
      <c r="F303">
        <v>-3.19</v>
      </c>
      <c r="G303">
        <v>1.6</v>
      </c>
      <c r="H303">
        <v>0.01</v>
      </c>
      <c r="I303">
        <v>4</v>
      </c>
      <c r="J303">
        <v>-0.63900000000000001</v>
      </c>
      <c r="K303">
        <v>-1.7609999999999999</v>
      </c>
      <c r="L303">
        <v>-2.774</v>
      </c>
      <c r="M303">
        <v>-3.226</v>
      </c>
      <c r="N303">
        <v>-3.3410000000000002</v>
      </c>
      <c r="O303">
        <v>0.995</v>
      </c>
      <c r="P303">
        <v>0.94099999999999995</v>
      </c>
      <c r="Q303">
        <v>0.94</v>
      </c>
      <c r="R303">
        <v>0.496</v>
      </c>
      <c r="S303">
        <v>0.47499999999999998</v>
      </c>
    </row>
    <row r="304" spans="1:19" x14ac:dyDescent="0.3">
      <c r="A304">
        <v>180</v>
      </c>
      <c r="B304">
        <v>-0.6</v>
      </c>
      <c r="C304">
        <v>-1.361</v>
      </c>
      <c r="D304">
        <v>-2.605</v>
      </c>
      <c r="E304">
        <v>-2.9380000000000002</v>
      </c>
      <c r="F304">
        <v>-3.19</v>
      </c>
      <c r="G304">
        <v>1.6</v>
      </c>
      <c r="H304">
        <v>0.01</v>
      </c>
      <c r="I304">
        <v>4</v>
      </c>
      <c r="J304">
        <v>-0.63100000000000001</v>
      </c>
      <c r="K304">
        <v>-1.7130000000000001</v>
      </c>
      <c r="L304">
        <v>-2.6880000000000002</v>
      </c>
      <c r="M304">
        <v>-3.1560000000000001</v>
      </c>
      <c r="N304">
        <v>-3.3559999999999999</v>
      </c>
      <c r="O304">
        <v>0.98499999999999999</v>
      </c>
      <c r="P304">
        <v>0.75</v>
      </c>
      <c r="Q304">
        <v>0.73</v>
      </c>
      <c r="R304">
        <v>0.24099999999999999</v>
      </c>
      <c r="S304">
        <v>0.48099999999999998</v>
      </c>
    </row>
    <row r="305" spans="1:19" x14ac:dyDescent="0.3">
      <c r="A305">
        <v>240</v>
      </c>
      <c r="B305">
        <v>-0.6</v>
      </c>
      <c r="C305">
        <v>-1.361</v>
      </c>
      <c r="D305">
        <v>-2.605</v>
      </c>
      <c r="E305">
        <v>-2.9380000000000002</v>
      </c>
      <c r="F305">
        <v>-3.19</v>
      </c>
      <c r="G305">
        <v>1.6</v>
      </c>
      <c r="H305">
        <v>0.01</v>
      </c>
      <c r="I305">
        <v>4</v>
      </c>
      <c r="J305">
        <v>-0.64</v>
      </c>
      <c r="K305">
        <v>-1.7549999999999999</v>
      </c>
      <c r="L305">
        <v>-2.7389999999999999</v>
      </c>
      <c r="M305">
        <v>-3.16</v>
      </c>
      <c r="N305">
        <v>-3.3740000000000001</v>
      </c>
      <c r="O305">
        <v>1.0089999999999999</v>
      </c>
      <c r="P305">
        <v>0.89600000000000002</v>
      </c>
      <c r="Q305">
        <v>0.96399999999999997</v>
      </c>
      <c r="R305">
        <v>0.26100000000000001</v>
      </c>
      <c r="S305">
        <v>0.48899999999999999</v>
      </c>
    </row>
    <row r="306" spans="1:19" x14ac:dyDescent="0.3">
      <c r="A306">
        <v>300</v>
      </c>
      <c r="B306">
        <v>-0.6</v>
      </c>
      <c r="C306">
        <v>-1.361</v>
      </c>
      <c r="D306">
        <v>-2.605</v>
      </c>
      <c r="E306">
        <v>-2.9380000000000002</v>
      </c>
      <c r="F306">
        <v>-3.19</v>
      </c>
      <c r="G306">
        <v>1.6</v>
      </c>
      <c r="H306">
        <v>0.01</v>
      </c>
      <c r="I306">
        <v>4</v>
      </c>
      <c r="J306">
        <v>-0.622</v>
      </c>
      <c r="K306">
        <v>-1.734</v>
      </c>
      <c r="L306">
        <v>-2.7130000000000001</v>
      </c>
      <c r="M306">
        <v>-3.2080000000000002</v>
      </c>
      <c r="N306">
        <v>-3.4060000000000001</v>
      </c>
      <c r="O306">
        <v>0.97899999999999998</v>
      </c>
      <c r="P306">
        <v>0.84099999999999997</v>
      </c>
      <c r="Q306">
        <v>0.82799999999999996</v>
      </c>
      <c r="R306">
        <v>0.39800000000000002</v>
      </c>
      <c r="S306">
        <v>0.503</v>
      </c>
    </row>
    <row r="307" spans="1:19" x14ac:dyDescent="0.3">
      <c r="A307">
        <v>360</v>
      </c>
      <c r="B307">
        <v>-0.6</v>
      </c>
      <c r="C307">
        <v>-1.361</v>
      </c>
      <c r="D307">
        <v>-2.605</v>
      </c>
      <c r="E307">
        <v>-2.9380000000000002</v>
      </c>
      <c r="F307">
        <v>-3.19</v>
      </c>
      <c r="G307">
        <v>1.6</v>
      </c>
      <c r="H307">
        <v>0.01</v>
      </c>
      <c r="I307">
        <v>4</v>
      </c>
      <c r="J307">
        <v>-0.61899999999999999</v>
      </c>
      <c r="K307">
        <v>-1.73</v>
      </c>
      <c r="L307">
        <v>-2.7</v>
      </c>
      <c r="M307">
        <v>-3.2469999999999999</v>
      </c>
      <c r="N307">
        <v>-3.4359999999999999</v>
      </c>
      <c r="O307">
        <v>0.98</v>
      </c>
      <c r="P307">
        <v>0.875</v>
      </c>
      <c r="Q307">
        <v>0.81699999999999995</v>
      </c>
      <c r="R307">
        <v>0.52100000000000002</v>
      </c>
      <c r="S307">
        <v>0.51600000000000001</v>
      </c>
    </row>
    <row r="308" spans="1:19" x14ac:dyDescent="0.3">
      <c r="A308">
        <v>420</v>
      </c>
      <c r="B308">
        <v>-0.6</v>
      </c>
      <c r="C308">
        <v>-1.361</v>
      </c>
      <c r="D308">
        <v>-2.605</v>
      </c>
      <c r="E308">
        <v>-2.9380000000000002</v>
      </c>
      <c r="F308">
        <v>-3.19</v>
      </c>
      <c r="G308">
        <v>1.6</v>
      </c>
      <c r="H308">
        <v>0.01</v>
      </c>
      <c r="I308">
        <v>4</v>
      </c>
      <c r="J308">
        <v>-0.61899999999999999</v>
      </c>
      <c r="K308">
        <v>-1.7290000000000001</v>
      </c>
      <c r="L308">
        <v>-2.7149999999999999</v>
      </c>
      <c r="M308">
        <v>-3.2770000000000001</v>
      </c>
      <c r="N308">
        <v>-3.46</v>
      </c>
      <c r="O308">
        <v>0.98399999999999999</v>
      </c>
      <c r="P308">
        <v>0.91500000000000004</v>
      </c>
      <c r="Q308">
        <v>0.88</v>
      </c>
      <c r="R308">
        <v>0.58499999999999996</v>
      </c>
      <c r="S308">
        <v>0.52700000000000002</v>
      </c>
    </row>
    <row r="309" spans="1:19" x14ac:dyDescent="0.3">
      <c r="A309">
        <v>480</v>
      </c>
      <c r="B309">
        <v>-0.6</v>
      </c>
      <c r="C309">
        <v>-1.361</v>
      </c>
      <c r="D309">
        <v>-2.605</v>
      </c>
      <c r="E309">
        <v>-2.9380000000000002</v>
      </c>
      <c r="F309">
        <v>-3.19</v>
      </c>
      <c r="G309">
        <v>1.6</v>
      </c>
      <c r="H309">
        <v>0.01</v>
      </c>
      <c r="I309">
        <v>4</v>
      </c>
      <c r="J309">
        <v>-0.61199999999999999</v>
      </c>
      <c r="K309">
        <v>-1.7190000000000001</v>
      </c>
      <c r="L309">
        <v>-2.7229999999999999</v>
      </c>
      <c r="M309">
        <v>-3.2959999999999998</v>
      </c>
      <c r="N309">
        <v>-3.4889999999999999</v>
      </c>
      <c r="O309">
        <v>0.97699999999999998</v>
      </c>
      <c r="P309">
        <v>0.90800000000000003</v>
      </c>
      <c r="Q309">
        <v>0.89600000000000002</v>
      </c>
      <c r="R309">
        <v>0.60599999999999998</v>
      </c>
      <c r="S309">
        <v>0.54200000000000004</v>
      </c>
    </row>
    <row r="310" spans="1:19" x14ac:dyDescent="0.3">
      <c r="A310">
        <v>540</v>
      </c>
      <c r="B310">
        <v>-0.6</v>
      </c>
      <c r="C310">
        <v>-1.361</v>
      </c>
      <c r="D310">
        <v>-2.605</v>
      </c>
      <c r="E310">
        <v>-2.9380000000000002</v>
      </c>
      <c r="F310">
        <v>-3.19</v>
      </c>
      <c r="G310">
        <v>1.6</v>
      </c>
      <c r="H310">
        <v>0.01</v>
      </c>
      <c r="I310">
        <v>4</v>
      </c>
      <c r="J310">
        <v>-0.60899999999999999</v>
      </c>
      <c r="K310">
        <v>-1.708</v>
      </c>
      <c r="L310">
        <v>-2.7210000000000001</v>
      </c>
      <c r="M310">
        <v>-3.3119999999999998</v>
      </c>
      <c r="N310">
        <v>-3.52</v>
      </c>
      <c r="O310">
        <v>0.97799999999999998</v>
      </c>
      <c r="P310">
        <v>0.91300000000000003</v>
      </c>
      <c r="Q310">
        <v>0.874</v>
      </c>
      <c r="R310">
        <v>0.61599999999999999</v>
      </c>
      <c r="S310">
        <v>0.55700000000000005</v>
      </c>
    </row>
    <row r="311" spans="1:19" x14ac:dyDescent="0.3">
      <c r="A311">
        <v>600</v>
      </c>
      <c r="B311">
        <v>-0.6</v>
      </c>
      <c r="C311">
        <v>-1.361</v>
      </c>
      <c r="D311">
        <v>-2.605</v>
      </c>
      <c r="E311">
        <v>-2.9380000000000002</v>
      </c>
      <c r="F311">
        <v>-3.19</v>
      </c>
      <c r="G311">
        <v>1.6</v>
      </c>
      <c r="H311">
        <v>0.01</v>
      </c>
      <c r="I311">
        <v>4</v>
      </c>
      <c r="J311">
        <v>-0.60699999999999998</v>
      </c>
      <c r="K311">
        <v>-1.7</v>
      </c>
      <c r="L311">
        <v>-2.718</v>
      </c>
      <c r="M311">
        <v>-3.331</v>
      </c>
      <c r="N311">
        <v>-3.552</v>
      </c>
      <c r="O311">
        <v>0.98</v>
      </c>
      <c r="P311">
        <v>0.92400000000000004</v>
      </c>
      <c r="Q311">
        <v>0.85199999999999998</v>
      </c>
      <c r="R311">
        <v>0.63100000000000001</v>
      </c>
      <c r="S311">
        <v>0.57399999999999995</v>
      </c>
    </row>
    <row r="313" spans="1:19" x14ac:dyDescent="0.3">
      <c r="A313" t="s">
        <v>0</v>
      </c>
      <c r="B313" t="s">
        <v>25</v>
      </c>
    </row>
    <row r="314" spans="1:19" x14ac:dyDescent="0.3">
      <c r="A314">
        <v>0</v>
      </c>
      <c r="B314">
        <v>-0.60099999999999998</v>
      </c>
      <c r="C314">
        <v>-1.387</v>
      </c>
      <c r="D314">
        <v>-2.6040000000000001</v>
      </c>
      <c r="E314">
        <v>-2.948</v>
      </c>
      <c r="F314">
        <v>-3.18</v>
      </c>
      <c r="G314">
        <v>1.6</v>
      </c>
      <c r="H314">
        <v>0.01</v>
      </c>
      <c r="I314">
        <v>4</v>
      </c>
      <c r="J314">
        <v>-0.61</v>
      </c>
      <c r="K314">
        <v>-1.61</v>
      </c>
      <c r="L314">
        <v>-2.6040000000000001</v>
      </c>
      <c r="M314">
        <v>-3.1419999999999999</v>
      </c>
      <c r="N314">
        <v>-3.18</v>
      </c>
      <c r="O314">
        <v>0.92600000000000005</v>
      </c>
      <c r="P314">
        <v>0.92600000000000005</v>
      </c>
      <c r="Q314">
        <v>0.91700000000000004</v>
      </c>
      <c r="R314">
        <v>0.441</v>
      </c>
      <c r="S314">
        <v>0.16600000000000001</v>
      </c>
    </row>
    <row r="315" spans="1:19" x14ac:dyDescent="0.3">
      <c r="A315">
        <v>60</v>
      </c>
      <c r="B315">
        <v>-0.60099999999999998</v>
      </c>
      <c r="C315">
        <v>-1.387</v>
      </c>
      <c r="D315">
        <v>-2.6040000000000001</v>
      </c>
      <c r="E315">
        <v>-2.948</v>
      </c>
      <c r="F315">
        <v>-3.18</v>
      </c>
      <c r="G315">
        <v>1.6</v>
      </c>
      <c r="H315">
        <v>0.01</v>
      </c>
      <c r="I315">
        <v>4</v>
      </c>
      <c r="J315">
        <v>-0.72899999999999998</v>
      </c>
      <c r="K315">
        <v>-1.7709999999999999</v>
      </c>
      <c r="L315">
        <v>-2.6760000000000002</v>
      </c>
      <c r="M315">
        <v>-3.161</v>
      </c>
      <c r="N315">
        <v>-3.3140000000000001</v>
      </c>
      <c r="O315">
        <v>1.1970000000000001</v>
      </c>
      <c r="P315">
        <v>0.81499999999999995</v>
      </c>
      <c r="Q315">
        <v>0.495</v>
      </c>
      <c r="R315">
        <v>0.312</v>
      </c>
      <c r="S315">
        <v>0.46400000000000002</v>
      </c>
    </row>
    <row r="316" spans="1:19" x14ac:dyDescent="0.3">
      <c r="A316">
        <v>120</v>
      </c>
      <c r="B316">
        <v>-0.60099999999999998</v>
      </c>
      <c r="C316">
        <v>-1.387</v>
      </c>
      <c r="D316">
        <v>-2.6040000000000001</v>
      </c>
      <c r="E316">
        <v>-2.948</v>
      </c>
      <c r="F316">
        <v>-3.18</v>
      </c>
      <c r="G316">
        <v>1.6</v>
      </c>
      <c r="H316">
        <v>0.01</v>
      </c>
      <c r="I316">
        <v>4</v>
      </c>
      <c r="J316">
        <v>-0.64400000000000002</v>
      </c>
      <c r="K316">
        <v>-1.7669999999999999</v>
      </c>
      <c r="L316">
        <v>-2.7690000000000001</v>
      </c>
      <c r="M316">
        <v>-3.2170000000000001</v>
      </c>
      <c r="N316">
        <v>-3.327</v>
      </c>
      <c r="O316">
        <v>1.0049999999999999</v>
      </c>
      <c r="P316">
        <v>0.96299999999999997</v>
      </c>
      <c r="Q316">
        <v>0.93200000000000005</v>
      </c>
      <c r="R316">
        <v>0.48</v>
      </c>
      <c r="S316">
        <v>0.46899999999999997</v>
      </c>
    </row>
    <row r="317" spans="1:19" x14ac:dyDescent="0.3">
      <c r="A317">
        <v>180</v>
      </c>
      <c r="B317">
        <v>-0.60099999999999998</v>
      </c>
      <c r="C317">
        <v>-1.387</v>
      </c>
      <c r="D317">
        <v>-2.6040000000000001</v>
      </c>
      <c r="E317">
        <v>-2.948</v>
      </c>
      <c r="F317">
        <v>-3.18</v>
      </c>
      <c r="G317">
        <v>1.6</v>
      </c>
      <c r="H317">
        <v>0.01</v>
      </c>
      <c r="I317">
        <v>4</v>
      </c>
      <c r="J317">
        <v>-0.63300000000000001</v>
      </c>
      <c r="K317">
        <v>-1.716</v>
      </c>
      <c r="L317">
        <v>-2.6850000000000001</v>
      </c>
      <c r="M317">
        <v>-3.1480000000000001</v>
      </c>
      <c r="N317">
        <v>-3.3460000000000001</v>
      </c>
      <c r="O317">
        <v>0.98799999999999999</v>
      </c>
      <c r="P317">
        <v>0.76300000000000001</v>
      </c>
      <c r="Q317">
        <v>0.74</v>
      </c>
      <c r="R317">
        <v>0.22500000000000001</v>
      </c>
      <c r="S317">
        <v>0.47699999999999998</v>
      </c>
    </row>
    <row r="318" spans="1:19" x14ac:dyDescent="0.3">
      <c r="A318">
        <v>240</v>
      </c>
      <c r="B318">
        <v>-0.60099999999999998</v>
      </c>
      <c r="C318">
        <v>-1.387</v>
      </c>
      <c r="D318">
        <v>-2.6040000000000001</v>
      </c>
      <c r="E318">
        <v>-2.948</v>
      </c>
      <c r="F318">
        <v>-3.18</v>
      </c>
      <c r="G318">
        <v>1.6</v>
      </c>
      <c r="H318">
        <v>0.01</v>
      </c>
      <c r="I318">
        <v>4</v>
      </c>
      <c r="J318">
        <v>-0.64100000000000001</v>
      </c>
      <c r="K318">
        <v>-1.756</v>
      </c>
      <c r="L318">
        <v>-2.7370000000000001</v>
      </c>
      <c r="M318">
        <v>-3.153</v>
      </c>
      <c r="N318">
        <v>-3.3690000000000002</v>
      </c>
      <c r="O318">
        <v>1.01</v>
      </c>
      <c r="P318">
        <v>0.90400000000000003</v>
      </c>
      <c r="Q318">
        <v>0.95499999999999996</v>
      </c>
      <c r="R318">
        <v>0.26200000000000001</v>
      </c>
      <c r="S318">
        <v>0.48699999999999999</v>
      </c>
    </row>
    <row r="319" spans="1:19" x14ac:dyDescent="0.3">
      <c r="A319">
        <v>300</v>
      </c>
      <c r="B319">
        <v>-0.60099999999999998</v>
      </c>
      <c r="C319">
        <v>-1.387</v>
      </c>
      <c r="D319">
        <v>-2.6040000000000001</v>
      </c>
      <c r="E319">
        <v>-2.948</v>
      </c>
      <c r="F319">
        <v>-3.18</v>
      </c>
      <c r="G319">
        <v>1.6</v>
      </c>
      <c r="H319">
        <v>0.01</v>
      </c>
      <c r="I319">
        <v>4</v>
      </c>
      <c r="J319">
        <v>-0.622</v>
      </c>
      <c r="K319">
        <v>-1.734</v>
      </c>
      <c r="L319">
        <v>-2.71</v>
      </c>
      <c r="M319">
        <v>-3.2040000000000002</v>
      </c>
      <c r="N319">
        <v>-3.399</v>
      </c>
      <c r="O319">
        <v>0.98</v>
      </c>
      <c r="P319">
        <v>0.84599999999999997</v>
      </c>
      <c r="Q319">
        <v>0.81</v>
      </c>
      <c r="R319">
        <v>0.39700000000000002</v>
      </c>
      <c r="S319">
        <v>0.499</v>
      </c>
    </row>
    <row r="320" spans="1:19" x14ac:dyDescent="0.3">
      <c r="A320">
        <v>360</v>
      </c>
      <c r="B320">
        <v>-0.60099999999999998</v>
      </c>
      <c r="C320">
        <v>-1.387</v>
      </c>
      <c r="D320">
        <v>-2.6040000000000001</v>
      </c>
      <c r="E320">
        <v>-2.948</v>
      </c>
      <c r="F320">
        <v>-3.18</v>
      </c>
      <c r="G320">
        <v>1.6</v>
      </c>
      <c r="H320">
        <v>0.01</v>
      </c>
      <c r="I320">
        <v>4</v>
      </c>
      <c r="J320">
        <v>-0.61899999999999999</v>
      </c>
      <c r="K320">
        <v>-1.7310000000000001</v>
      </c>
      <c r="L320">
        <v>-2.7010000000000001</v>
      </c>
      <c r="M320">
        <v>-3.2410000000000001</v>
      </c>
      <c r="N320">
        <v>-3.4279999999999999</v>
      </c>
      <c r="O320">
        <v>0.98</v>
      </c>
      <c r="P320">
        <v>0.88200000000000001</v>
      </c>
      <c r="Q320">
        <v>0.81499999999999995</v>
      </c>
      <c r="R320">
        <v>0.51800000000000002</v>
      </c>
      <c r="S320">
        <v>0.51300000000000001</v>
      </c>
    </row>
    <row r="321" spans="1:19" x14ac:dyDescent="0.3">
      <c r="A321">
        <v>420</v>
      </c>
      <c r="B321">
        <v>-0.60099999999999998</v>
      </c>
      <c r="C321">
        <v>-1.387</v>
      </c>
      <c r="D321">
        <v>-2.6040000000000001</v>
      </c>
      <c r="E321">
        <v>-2.948</v>
      </c>
      <c r="F321">
        <v>-3.18</v>
      </c>
      <c r="G321">
        <v>1.6</v>
      </c>
      <c r="H321">
        <v>0.01</v>
      </c>
      <c r="I321">
        <v>4</v>
      </c>
      <c r="J321">
        <v>-0.61799999999999999</v>
      </c>
      <c r="K321">
        <v>-1.7290000000000001</v>
      </c>
      <c r="L321">
        <v>-2.7189999999999999</v>
      </c>
      <c r="M321">
        <v>-3.2690000000000001</v>
      </c>
      <c r="N321">
        <v>-3.4510000000000001</v>
      </c>
      <c r="O321">
        <v>0.98399999999999999</v>
      </c>
      <c r="P321">
        <v>0.91700000000000004</v>
      </c>
      <c r="Q321">
        <v>0.88500000000000001</v>
      </c>
      <c r="R321">
        <v>0.57799999999999996</v>
      </c>
      <c r="S321">
        <v>0.52300000000000002</v>
      </c>
    </row>
    <row r="322" spans="1:19" x14ac:dyDescent="0.3">
      <c r="A322">
        <v>480</v>
      </c>
      <c r="B322">
        <v>-0.60099999999999998</v>
      </c>
      <c r="C322">
        <v>-1.387</v>
      </c>
      <c r="D322">
        <v>-2.6040000000000001</v>
      </c>
      <c r="E322">
        <v>-2.948</v>
      </c>
      <c r="F322">
        <v>-3.18</v>
      </c>
      <c r="G322">
        <v>1.6</v>
      </c>
      <c r="H322">
        <v>0.01</v>
      </c>
      <c r="I322">
        <v>4</v>
      </c>
      <c r="J322">
        <v>-0.61199999999999999</v>
      </c>
      <c r="K322">
        <v>-1.718</v>
      </c>
      <c r="L322">
        <v>-2.7250000000000001</v>
      </c>
      <c r="M322">
        <v>-3.2879999999999998</v>
      </c>
      <c r="N322">
        <v>-3.48</v>
      </c>
      <c r="O322">
        <v>0.97699999999999998</v>
      </c>
      <c r="P322">
        <v>0.90800000000000003</v>
      </c>
      <c r="Q322">
        <v>0.89300000000000002</v>
      </c>
      <c r="R322">
        <v>0.60199999999999998</v>
      </c>
      <c r="S322">
        <v>0.53700000000000003</v>
      </c>
    </row>
    <row r="323" spans="1:19" x14ac:dyDescent="0.3">
      <c r="A323">
        <v>540</v>
      </c>
      <c r="B323">
        <v>-0.60099999999999998</v>
      </c>
      <c r="C323">
        <v>-1.387</v>
      </c>
      <c r="D323">
        <v>-2.6040000000000001</v>
      </c>
      <c r="E323">
        <v>-2.948</v>
      </c>
      <c r="F323">
        <v>-3.18</v>
      </c>
      <c r="G323">
        <v>1.6</v>
      </c>
      <c r="H323">
        <v>0.01</v>
      </c>
      <c r="I323">
        <v>4</v>
      </c>
      <c r="J323">
        <v>-0.60899999999999999</v>
      </c>
      <c r="K323">
        <v>-1.708</v>
      </c>
      <c r="L323">
        <v>-2.722</v>
      </c>
      <c r="M323">
        <v>-3.3050000000000002</v>
      </c>
      <c r="N323">
        <v>-3.5110000000000001</v>
      </c>
      <c r="O323">
        <v>0.97699999999999998</v>
      </c>
      <c r="P323">
        <v>0.91400000000000003</v>
      </c>
      <c r="Q323">
        <v>0.86799999999999999</v>
      </c>
      <c r="R323">
        <v>0.61399999999999999</v>
      </c>
      <c r="S323">
        <v>0.55200000000000005</v>
      </c>
    </row>
    <row r="324" spans="1:19" x14ac:dyDescent="0.3">
      <c r="A324">
        <v>600</v>
      </c>
      <c r="B324">
        <v>-0.60099999999999998</v>
      </c>
      <c r="C324">
        <v>-1.387</v>
      </c>
      <c r="D324">
        <v>-2.6040000000000001</v>
      </c>
      <c r="E324">
        <v>-2.948</v>
      </c>
      <c r="F324">
        <v>-3.18</v>
      </c>
      <c r="G324">
        <v>1.6</v>
      </c>
      <c r="H324">
        <v>0.01</v>
      </c>
      <c r="I324">
        <v>4</v>
      </c>
      <c r="J324">
        <v>-0.60799999999999998</v>
      </c>
      <c r="K324">
        <v>-1.7010000000000001</v>
      </c>
      <c r="L324">
        <v>-2.7189999999999999</v>
      </c>
      <c r="M324">
        <v>-3.3250000000000002</v>
      </c>
      <c r="N324">
        <v>-3.5419999999999998</v>
      </c>
      <c r="O324">
        <v>0.98099999999999998</v>
      </c>
      <c r="P324">
        <v>0.92700000000000005</v>
      </c>
      <c r="Q324">
        <v>0.85</v>
      </c>
      <c r="R324">
        <v>0.63200000000000001</v>
      </c>
      <c r="S324">
        <v>0.56899999999999995</v>
      </c>
    </row>
    <row r="326" spans="1:19" x14ac:dyDescent="0.3">
      <c r="A326" t="s">
        <v>0</v>
      </c>
      <c r="B326" t="s">
        <v>26</v>
      </c>
    </row>
    <row r="327" spans="1:19" x14ac:dyDescent="0.3">
      <c r="A327">
        <v>0</v>
      </c>
      <c r="B327">
        <v>-0.60299999999999998</v>
      </c>
      <c r="C327">
        <v>-1.36</v>
      </c>
      <c r="D327">
        <v>-2.6040000000000001</v>
      </c>
      <c r="E327">
        <v>-2.9470000000000001</v>
      </c>
      <c r="F327">
        <v>-3.17</v>
      </c>
      <c r="G327">
        <v>1.6</v>
      </c>
      <c r="H327">
        <v>0.01</v>
      </c>
      <c r="I327">
        <v>4</v>
      </c>
      <c r="J327">
        <v>-0.61</v>
      </c>
      <c r="K327">
        <v>-1.61</v>
      </c>
      <c r="L327">
        <v>-2.6040000000000001</v>
      </c>
      <c r="M327">
        <v>-3.133</v>
      </c>
      <c r="N327">
        <v>-3.17</v>
      </c>
      <c r="O327">
        <v>0.92600000000000005</v>
      </c>
      <c r="P327">
        <v>0.92600000000000005</v>
      </c>
      <c r="Q327">
        <v>0.91500000000000004</v>
      </c>
      <c r="R327">
        <v>0.436</v>
      </c>
      <c r="S327">
        <v>0.16500000000000001</v>
      </c>
    </row>
    <row r="328" spans="1:19" x14ac:dyDescent="0.3">
      <c r="A328">
        <v>60</v>
      </c>
      <c r="B328">
        <v>-0.60299999999999998</v>
      </c>
      <c r="C328">
        <v>-1.36</v>
      </c>
      <c r="D328">
        <v>-2.6040000000000001</v>
      </c>
      <c r="E328">
        <v>-2.9470000000000001</v>
      </c>
      <c r="F328">
        <v>-3.17</v>
      </c>
      <c r="G328">
        <v>1.6</v>
      </c>
      <c r="H328">
        <v>0.01</v>
      </c>
      <c r="I328">
        <v>4</v>
      </c>
      <c r="J328">
        <v>-0.73299999999999998</v>
      </c>
      <c r="K328">
        <v>-1.702</v>
      </c>
      <c r="L328">
        <v>-2.6680000000000001</v>
      </c>
      <c r="M328">
        <v>-3.153</v>
      </c>
      <c r="N328">
        <v>-3.302</v>
      </c>
      <c r="O328">
        <v>1.208</v>
      </c>
      <c r="P328">
        <v>0.76600000000000001</v>
      </c>
      <c r="Q328">
        <v>0.54500000000000004</v>
      </c>
      <c r="R328">
        <v>0.32</v>
      </c>
      <c r="S328">
        <v>0.46</v>
      </c>
    </row>
    <row r="329" spans="1:19" x14ac:dyDescent="0.3">
      <c r="A329">
        <v>120</v>
      </c>
      <c r="B329">
        <v>-0.60299999999999998</v>
      </c>
      <c r="C329">
        <v>-1.36</v>
      </c>
      <c r="D329">
        <v>-2.6040000000000001</v>
      </c>
      <c r="E329">
        <v>-2.9470000000000001</v>
      </c>
      <c r="F329">
        <v>-3.17</v>
      </c>
      <c r="G329">
        <v>1.6</v>
      </c>
      <c r="H329">
        <v>0.01</v>
      </c>
      <c r="I329">
        <v>4</v>
      </c>
      <c r="J329">
        <v>-0.64600000000000002</v>
      </c>
      <c r="K329">
        <v>-1.7410000000000001</v>
      </c>
      <c r="L329">
        <v>-2.7759999999999998</v>
      </c>
      <c r="M329">
        <v>-3.206</v>
      </c>
      <c r="N329">
        <v>-3.3119999999999998</v>
      </c>
      <c r="O329">
        <v>1.008</v>
      </c>
      <c r="P329">
        <v>0.97099999999999997</v>
      </c>
      <c r="Q329">
        <v>0.88600000000000001</v>
      </c>
      <c r="R329">
        <v>0.46300000000000002</v>
      </c>
      <c r="S329">
        <v>0.46400000000000002</v>
      </c>
    </row>
    <row r="330" spans="1:19" x14ac:dyDescent="0.3">
      <c r="A330">
        <v>180</v>
      </c>
      <c r="B330">
        <v>-0.60299999999999998</v>
      </c>
      <c r="C330">
        <v>-1.36</v>
      </c>
      <c r="D330">
        <v>-2.6040000000000001</v>
      </c>
      <c r="E330">
        <v>-2.9470000000000001</v>
      </c>
      <c r="F330">
        <v>-3.17</v>
      </c>
      <c r="G330">
        <v>1.6</v>
      </c>
      <c r="H330">
        <v>0.01</v>
      </c>
      <c r="I330">
        <v>4</v>
      </c>
      <c r="J330">
        <v>-0.628</v>
      </c>
      <c r="K330">
        <v>-1.702</v>
      </c>
      <c r="L330">
        <v>-2.71</v>
      </c>
      <c r="M330">
        <v>-3.1360000000000001</v>
      </c>
      <c r="N330">
        <v>-3.3359999999999999</v>
      </c>
      <c r="O330">
        <v>0.97799999999999998</v>
      </c>
      <c r="P330">
        <v>0.77700000000000002</v>
      </c>
      <c r="Q330">
        <v>0.68600000000000005</v>
      </c>
      <c r="R330">
        <v>0.222</v>
      </c>
      <c r="S330">
        <v>0.47299999999999998</v>
      </c>
    </row>
    <row r="331" spans="1:19" x14ac:dyDescent="0.3">
      <c r="A331">
        <v>240</v>
      </c>
      <c r="B331">
        <v>-0.60299999999999998</v>
      </c>
      <c r="C331">
        <v>-1.36</v>
      </c>
      <c r="D331">
        <v>-2.6040000000000001</v>
      </c>
      <c r="E331">
        <v>-2.9470000000000001</v>
      </c>
      <c r="F331">
        <v>-3.17</v>
      </c>
      <c r="G331">
        <v>1.6</v>
      </c>
      <c r="H331">
        <v>0.01</v>
      </c>
      <c r="I331">
        <v>4</v>
      </c>
      <c r="J331">
        <v>-0.63800000000000001</v>
      </c>
      <c r="K331">
        <v>-1.744</v>
      </c>
      <c r="L331">
        <v>-2.758</v>
      </c>
      <c r="M331">
        <v>-3.15</v>
      </c>
      <c r="N331">
        <v>-3.3570000000000002</v>
      </c>
      <c r="O331">
        <v>1.004</v>
      </c>
      <c r="P331">
        <v>0.91100000000000003</v>
      </c>
      <c r="Q331">
        <v>0.93700000000000006</v>
      </c>
      <c r="R331">
        <v>0.248</v>
      </c>
      <c r="S331">
        <v>0.48199999999999998</v>
      </c>
    </row>
    <row r="332" spans="1:19" x14ac:dyDescent="0.3">
      <c r="A332">
        <v>300</v>
      </c>
      <c r="B332">
        <v>-0.60299999999999998</v>
      </c>
      <c r="C332">
        <v>-1.36</v>
      </c>
      <c r="D332">
        <v>-2.6040000000000001</v>
      </c>
      <c r="E332">
        <v>-2.9470000000000001</v>
      </c>
      <c r="F332">
        <v>-3.17</v>
      </c>
      <c r="G332">
        <v>1.6</v>
      </c>
      <c r="H332">
        <v>0.01</v>
      </c>
      <c r="I332">
        <v>4</v>
      </c>
      <c r="J332">
        <v>-0.622</v>
      </c>
      <c r="K332">
        <v>-1.7250000000000001</v>
      </c>
      <c r="L332">
        <v>-2.7240000000000002</v>
      </c>
      <c r="M332">
        <v>-3.1949999999999998</v>
      </c>
      <c r="N332">
        <v>-3.391</v>
      </c>
      <c r="O332">
        <v>0.98</v>
      </c>
      <c r="P332">
        <v>0.84699999999999998</v>
      </c>
      <c r="Q332">
        <v>0.79400000000000004</v>
      </c>
      <c r="R332">
        <v>0.39600000000000002</v>
      </c>
      <c r="S332">
        <v>0.496</v>
      </c>
    </row>
    <row r="333" spans="1:19" x14ac:dyDescent="0.3">
      <c r="A333">
        <v>360</v>
      </c>
      <c r="B333">
        <v>-0.60299999999999998</v>
      </c>
      <c r="C333">
        <v>-1.36</v>
      </c>
      <c r="D333">
        <v>-2.6040000000000001</v>
      </c>
      <c r="E333">
        <v>-2.9470000000000001</v>
      </c>
      <c r="F333">
        <v>-3.17</v>
      </c>
      <c r="G333">
        <v>1.6</v>
      </c>
      <c r="H333">
        <v>0.01</v>
      </c>
      <c r="I333">
        <v>4</v>
      </c>
      <c r="J333">
        <v>-0.61899999999999999</v>
      </c>
      <c r="K333">
        <v>-1.7230000000000001</v>
      </c>
      <c r="L333">
        <v>-2.7170000000000001</v>
      </c>
      <c r="M333">
        <v>-3.2320000000000002</v>
      </c>
      <c r="N333">
        <v>-3.415</v>
      </c>
      <c r="O333">
        <v>0.98</v>
      </c>
      <c r="P333">
        <v>0.88100000000000001</v>
      </c>
      <c r="Q333">
        <v>0.82399999999999995</v>
      </c>
      <c r="R333">
        <v>0.52200000000000002</v>
      </c>
      <c r="S333">
        <v>0.50600000000000001</v>
      </c>
    </row>
    <row r="334" spans="1:19" x14ac:dyDescent="0.3">
      <c r="A334">
        <v>420</v>
      </c>
      <c r="B334">
        <v>-0.60299999999999998</v>
      </c>
      <c r="C334">
        <v>-1.36</v>
      </c>
      <c r="D334">
        <v>-2.6040000000000001</v>
      </c>
      <c r="E334">
        <v>-2.9470000000000001</v>
      </c>
      <c r="F334">
        <v>-3.17</v>
      </c>
      <c r="G334">
        <v>1.6</v>
      </c>
      <c r="H334">
        <v>0.01</v>
      </c>
      <c r="I334">
        <v>4</v>
      </c>
      <c r="J334">
        <v>-0.61899999999999999</v>
      </c>
      <c r="K334">
        <v>-1.722</v>
      </c>
      <c r="L334">
        <v>-2.73</v>
      </c>
      <c r="M334">
        <v>-3.26</v>
      </c>
      <c r="N334">
        <v>-3.4390000000000001</v>
      </c>
      <c r="O334">
        <v>0.98499999999999999</v>
      </c>
      <c r="P334">
        <v>0.91400000000000003</v>
      </c>
      <c r="Q334">
        <v>0.89100000000000001</v>
      </c>
      <c r="R334">
        <v>0.56699999999999995</v>
      </c>
      <c r="S334">
        <v>0.51800000000000002</v>
      </c>
    </row>
    <row r="335" spans="1:19" x14ac:dyDescent="0.3">
      <c r="A335">
        <v>480</v>
      </c>
      <c r="B335">
        <v>-0.60299999999999998</v>
      </c>
      <c r="C335">
        <v>-1.36</v>
      </c>
      <c r="D335">
        <v>-2.6040000000000001</v>
      </c>
      <c r="E335">
        <v>-2.9470000000000001</v>
      </c>
      <c r="F335">
        <v>-3.17</v>
      </c>
      <c r="G335">
        <v>1.6</v>
      </c>
      <c r="H335">
        <v>0.01</v>
      </c>
      <c r="I335">
        <v>4</v>
      </c>
      <c r="J335">
        <v>-0.61199999999999999</v>
      </c>
      <c r="K335">
        <v>-1.7130000000000001</v>
      </c>
      <c r="L335">
        <v>-2.7330000000000001</v>
      </c>
      <c r="M335">
        <v>-3.2810000000000001</v>
      </c>
      <c r="N335">
        <v>-3.47</v>
      </c>
      <c r="O335">
        <v>0.97699999999999998</v>
      </c>
      <c r="P335">
        <v>0.90600000000000003</v>
      </c>
      <c r="Q335">
        <v>0.90100000000000002</v>
      </c>
      <c r="R335">
        <v>0.58599999999999997</v>
      </c>
      <c r="S335">
        <v>0.53200000000000003</v>
      </c>
    </row>
    <row r="336" spans="1:19" x14ac:dyDescent="0.3">
      <c r="A336">
        <v>540</v>
      </c>
      <c r="B336">
        <v>-0.60299999999999998</v>
      </c>
      <c r="C336">
        <v>-1.36</v>
      </c>
      <c r="D336">
        <v>-2.6040000000000001</v>
      </c>
      <c r="E336">
        <v>-2.9470000000000001</v>
      </c>
      <c r="F336">
        <v>-3.17</v>
      </c>
      <c r="G336">
        <v>1.6</v>
      </c>
      <c r="H336">
        <v>0.01</v>
      </c>
      <c r="I336">
        <v>4</v>
      </c>
      <c r="J336">
        <v>-0.61</v>
      </c>
      <c r="K336">
        <v>-1.7030000000000001</v>
      </c>
      <c r="L336">
        <v>-2.7290000000000001</v>
      </c>
      <c r="M336">
        <v>-3.302</v>
      </c>
      <c r="N336">
        <v>-3.4980000000000002</v>
      </c>
      <c r="O336">
        <v>0.97899999999999998</v>
      </c>
      <c r="P336">
        <v>0.91200000000000003</v>
      </c>
      <c r="Q336">
        <v>0.874</v>
      </c>
      <c r="R336">
        <v>0.60499999999999998</v>
      </c>
      <c r="S336">
        <v>0.54600000000000004</v>
      </c>
    </row>
    <row r="337" spans="1:19" x14ac:dyDescent="0.3">
      <c r="A337">
        <v>600</v>
      </c>
      <c r="B337">
        <v>-0.60299999999999998</v>
      </c>
      <c r="C337">
        <v>-1.36</v>
      </c>
      <c r="D337">
        <v>-2.6040000000000001</v>
      </c>
      <c r="E337">
        <v>-2.9470000000000001</v>
      </c>
      <c r="F337">
        <v>-3.17</v>
      </c>
      <c r="G337">
        <v>1.6</v>
      </c>
      <c r="H337">
        <v>0.01</v>
      </c>
      <c r="I337">
        <v>4</v>
      </c>
      <c r="J337">
        <v>-0.60699999999999998</v>
      </c>
      <c r="K337">
        <v>-1.696</v>
      </c>
      <c r="L337">
        <v>-2.722</v>
      </c>
      <c r="M337">
        <v>-3.3210000000000002</v>
      </c>
      <c r="N337">
        <v>-3.528</v>
      </c>
      <c r="O337">
        <v>0.98</v>
      </c>
      <c r="P337">
        <v>0.92300000000000004</v>
      </c>
      <c r="Q337">
        <v>0.85099999999999998</v>
      </c>
      <c r="R337">
        <v>0.621</v>
      </c>
      <c r="S337">
        <v>0.56100000000000005</v>
      </c>
    </row>
    <row r="339" spans="1:19" x14ac:dyDescent="0.3">
      <c r="A339" t="s">
        <v>0</v>
      </c>
      <c r="B339" t="s">
        <v>27</v>
      </c>
    </row>
    <row r="340" spans="1:19" x14ac:dyDescent="0.3">
      <c r="A340">
        <v>0</v>
      </c>
      <c r="B340">
        <v>-0.60199999999999998</v>
      </c>
      <c r="C340">
        <v>-1.39</v>
      </c>
      <c r="D340">
        <v>-2.6030000000000002</v>
      </c>
      <c r="E340">
        <v>-2.9390000000000001</v>
      </c>
      <c r="F340">
        <v>-3.16</v>
      </c>
      <c r="G340">
        <v>1.6</v>
      </c>
      <c r="H340">
        <v>0.01</v>
      </c>
      <c r="I340">
        <v>4</v>
      </c>
      <c r="J340">
        <v>-0.61</v>
      </c>
      <c r="K340">
        <v>-1.61</v>
      </c>
      <c r="L340">
        <v>-2.6030000000000002</v>
      </c>
      <c r="M340">
        <v>-3.1240000000000001</v>
      </c>
      <c r="N340">
        <v>-3.16</v>
      </c>
      <c r="O340">
        <v>0.92600000000000005</v>
      </c>
      <c r="P340">
        <v>0.92600000000000005</v>
      </c>
      <c r="Q340">
        <v>0.91500000000000004</v>
      </c>
      <c r="R340">
        <v>0.43</v>
      </c>
      <c r="S340">
        <v>0.16400000000000001</v>
      </c>
    </row>
    <row r="341" spans="1:19" x14ac:dyDescent="0.3">
      <c r="A341">
        <v>60</v>
      </c>
      <c r="B341">
        <v>-0.60199999999999998</v>
      </c>
      <c r="C341">
        <v>-1.39</v>
      </c>
      <c r="D341">
        <v>-2.6030000000000002</v>
      </c>
      <c r="E341">
        <v>-2.9390000000000001</v>
      </c>
      <c r="F341">
        <v>-3.16</v>
      </c>
      <c r="G341">
        <v>1.6</v>
      </c>
      <c r="H341">
        <v>0.01</v>
      </c>
      <c r="I341">
        <v>4</v>
      </c>
      <c r="J341">
        <v>-0.73</v>
      </c>
      <c r="K341">
        <v>-1.766</v>
      </c>
      <c r="L341">
        <v>-2.6749999999999998</v>
      </c>
      <c r="M341">
        <v>-3.1469999999999998</v>
      </c>
      <c r="N341">
        <v>-3.2919999999999998</v>
      </c>
      <c r="O341">
        <v>1.1990000000000001</v>
      </c>
      <c r="P341">
        <v>0.79600000000000004</v>
      </c>
      <c r="Q341">
        <v>0.502</v>
      </c>
      <c r="R341">
        <v>0.313</v>
      </c>
      <c r="S341">
        <v>0.45600000000000002</v>
      </c>
    </row>
    <row r="342" spans="1:19" x14ac:dyDescent="0.3">
      <c r="A342">
        <v>120</v>
      </c>
      <c r="B342">
        <v>-0.60199999999999998</v>
      </c>
      <c r="C342">
        <v>-1.39</v>
      </c>
      <c r="D342">
        <v>-2.6030000000000002</v>
      </c>
      <c r="E342">
        <v>-2.9390000000000001</v>
      </c>
      <c r="F342">
        <v>-3.16</v>
      </c>
      <c r="G342">
        <v>1.6</v>
      </c>
      <c r="H342">
        <v>0.01</v>
      </c>
      <c r="I342">
        <v>4</v>
      </c>
      <c r="J342">
        <v>-0.64600000000000002</v>
      </c>
      <c r="K342">
        <v>-1.766</v>
      </c>
      <c r="L342">
        <v>-2.766</v>
      </c>
      <c r="M342">
        <v>-3.1970000000000001</v>
      </c>
      <c r="N342">
        <v>-3.3029999999999999</v>
      </c>
      <c r="O342">
        <v>1.008</v>
      </c>
      <c r="P342">
        <v>0.96199999999999997</v>
      </c>
      <c r="Q342">
        <v>0.91400000000000003</v>
      </c>
      <c r="R342">
        <v>0.46400000000000002</v>
      </c>
      <c r="S342">
        <v>0.46</v>
      </c>
    </row>
    <row r="343" spans="1:19" x14ac:dyDescent="0.3">
      <c r="A343">
        <v>180</v>
      </c>
      <c r="B343">
        <v>-0.60199999999999998</v>
      </c>
      <c r="C343">
        <v>-1.39</v>
      </c>
      <c r="D343">
        <v>-2.6030000000000002</v>
      </c>
      <c r="E343">
        <v>-2.9390000000000001</v>
      </c>
      <c r="F343">
        <v>-3.16</v>
      </c>
      <c r="G343">
        <v>1.6</v>
      </c>
      <c r="H343">
        <v>0.01</v>
      </c>
      <c r="I343">
        <v>4</v>
      </c>
      <c r="J343">
        <v>-0.63200000000000001</v>
      </c>
      <c r="K343">
        <v>-1.714</v>
      </c>
      <c r="L343">
        <v>-2.6869999999999998</v>
      </c>
      <c r="M343">
        <v>-3.129</v>
      </c>
      <c r="N343">
        <v>-3.323</v>
      </c>
      <c r="O343">
        <v>0.98599999999999999</v>
      </c>
      <c r="P343">
        <v>0.76200000000000001</v>
      </c>
      <c r="Q343">
        <v>0.745</v>
      </c>
      <c r="R343">
        <v>0.214</v>
      </c>
      <c r="S343">
        <v>0.46800000000000003</v>
      </c>
    </row>
    <row r="344" spans="1:19" x14ac:dyDescent="0.3">
      <c r="A344">
        <v>240</v>
      </c>
      <c r="B344">
        <v>-0.60199999999999998</v>
      </c>
      <c r="C344">
        <v>-1.39</v>
      </c>
      <c r="D344">
        <v>-2.6030000000000002</v>
      </c>
      <c r="E344">
        <v>-2.9390000000000001</v>
      </c>
      <c r="F344">
        <v>-3.16</v>
      </c>
      <c r="G344">
        <v>1.6</v>
      </c>
      <c r="H344">
        <v>0.01</v>
      </c>
      <c r="I344">
        <v>4</v>
      </c>
      <c r="J344">
        <v>-0.64100000000000001</v>
      </c>
      <c r="K344">
        <v>-1.754</v>
      </c>
      <c r="L344">
        <v>-2.7349999999999999</v>
      </c>
      <c r="M344">
        <v>-3.1379999999999999</v>
      </c>
      <c r="N344">
        <v>-3.347</v>
      </c>
      <c r="O344">
        <v>1.0109999999999999</v>
      </c>
      <c r="P344">
        <v>0.90500000000000003</v>
      </c>
      <c r="Q344">
        <v>0.94799999999999995</v>
      </c>
      <c r="R344">
        <v>0.26</v>
      </c>
      <c r="S344">
        <v>0.47799999999999998</v>
      </c>
    </row>
    <row r="345" spans="1:19" x14ac:dyDescent="0.3">
      <c r="A345">
        <v>300</v>
      </c>
      <c r="B345">
        <v>-0.60199999999999998</v>
      </c>
      <c r="C345">
        <v>-1.39</v>
      </c>
      <c r="D345">
        <v>-2.6030000000000002</v>
      </c>
      <c r="E345">
        <v>-2.9390000000000001</v>
      </c>
      <c r="F345">
        <v>-3.16</v>
      </c>
      <c r="G345">
        <v>1.6</v>
      </c>
      <c r="H345">
        <v>0.01</v>
      </c>
      <c r="I345">
        <v>4</v>
      </c>
      <c r="J345">
        <v>-0.622</v>
      </c>
      <c r="K345">
        <v>-1.7310000000000001</v>
      </c>
      <c r="L345">
        <v>-2.706</v>
      </c>
      <c r="M345">
        <v>-3.1869999999999998</v>
      </c>
      <c r="N345">
        <v>-3.375</v>
      </c>
      <c r="O345">
        <v>0.97899999999999998</v>
      </c>
      <c r="P345">
        <v>0.84199999999999997</v>
      </c>
      <c r="Q345">
        <v>0.79800000000000004</v>
      </c>
      <c r="R345">
        <v>0.38800000000000001</v>
      </c>
      <c r="S345">
        <v>0.48899999999999999</v>
      </c>
    </row>
    <row r="346" spans="1:19" x14ac:dyDescent="0.3">
      <c r="A346">
        <v>360</v>
      </c>
      <c r="B346">
        <v>-0.60199999999999998</v>
      </c>
      <c r="C346">
        <v>-1.39</v>
      </c>
      <c r="D346">
        <v>-2.6030000000000002</v>
      </c>
      <c r="E346">
        <v>-2.9390000000000001</v>
      </c>
      <c r="F346">
        <v>-3.16</v>
      </c>
      <c r="G346">
        <v>1.6</v>
      </c>
      <c r="H346">
        <v>0.01</v>
      </c>
      <c r="I346">
        <v>4</v>
      </c>
      <c r="J346">
        <v>-0.62</v>
      </c>
      <c r="K346">
        <v>-1.73</v>
      </c>
      <c r="L346">
        <v>-2.7010000000000001</v>
      </c>
      <c r="M346">
        <v>-3.2240000000000002</v>
      </c>
      <c r="N346">
        <v>-3.4039999999999999</v>
      </c>
      <c r="O346">
        <v>0.98</v>
      </c>
      <c r="P346">
        <v>0.88700000000000001</v>
      </c>
      <c r="Q346">
        <v>0.82099999999999995</v>
      </c>
      <c r="R346">
        <v>0.50700000000000001</v>
      </c>
      <c r="S346">
        <v>0.502</v>
      </c>
    </row>
    <row r="347" spans="1:19" x14ac:dyDescent="0.3">
      <c r="A347">
        <v>420</v>
      </c>
      <c r="B347">
        <v>-0.60199999999999998</v>
      </c>
      <c r="C347">
        <v>-1.39</v>
      </c>
      <c r="D347">
        <v>-2.6030000000000002</v>
      </c>
      <c r="E347">
        <v>-2.9390000000000001</v>
      </c>
      <c r="F347">
        <v>-3.16</v>
      </c>
      <c r="G347">
        <v>1.6</v>
      </c>
      <c r="H347">
        <v>0.01</v>
      </c>
      <c r="I347">
        <v>4</v>
      </c>
      <c r="J347">
        <v>-0.61799999999999999</v>
      </c>
      <c r="K347">
        <v>-1.7270000000000001</v>
      </c>
      <c r="L347">
        <v>-2.7189999999999999</v>
      </c>
      <c r="M347">
        <v>-3.2490000000000001</v>
      </c>
      <c r="N347">
        <v>-3.4249999999999998</v>
      </c>
      <c r="O347">
        <v>0.98299999999999998</v>
      </c>
      <c r="P347">
        <v>0.91400000000000003</v>
      </c>
      <c r="Q347">
        <v>0.89</v>
      </c>
      <c r="R347">
        <v>0.56399999999999995</v>
      </c>
      <c r="S347">
        <v>0.51100000000000001</v>
      </c>
    </row>
    <row r="348" spans="1:19" x14ac:dyDescent="0.3">
      <c r="A348">
        <v>480</v>
      </c>
      <c r="B348">
        <v>-0.60199999999999998</v>
      </c>
      <c r="C348">
        <v>-1.39</v>
      </c>
      <c r="D348">
        <v>-2.6030000000000002</v>
      </c>
      <c r="E348">
        <v>-2.9390000000000001</v>
      </c>
      <c r="F348">
        <v>-3.16</v>
      </c>
      <c r="G348">
        <v>1.6</v>
      </c>
      <c r="H348">
        <v>0.01</v>
      </c>
      <c r="I348">
        <v>4</v>
      </c>
      <c r="J348">
        <v>-0.61199999999999999</v>
      </c>
      <c r="K348">
        <v>-1.7170000000000001</v>
      </c>
      <c r="L348">
        <v>-2.7240000000000002</v>
      </c>
      <c r="M348">
        <v>-3.2709999999999999</v>
      </c>
      <c r="N348">
        <v>-3.4540000000000002</v>
      </c>
      <c r="O348">
        <v>0.97699999999999998</v>
      </c>
      <c r="P348">
        <v>0.90800000000000003</v>
      </c>
      <c r="Q348">
        <v>0.89</v>
      </c>
      <c r="R348">
        <v>0.59299999999999997</v>
      </c>
      <c r="S348">
        <v>0.52400000000000002</v>
      </c>
    </row>
    <row r="349" spans="1:19" x14ac:dyDescent="0.3">
      <c r="A349">
        <v>540</v>
      </c>
      <c r="B349">
        <v>-0.60199999999999998</v>
      </c>
      <c r="C349">
        <v>-1.39</v>
      </c>
      <c r="D349">
        <v>-2.6030000000000002</v>
      </c>
      <c r="E349">
        <v>-2.9390000000000001</v>
      </c>
      <c r="F349">
        <v>-3.16</v>
      </c>
      <c r="G349">
        <v>1.6</v>
      </c>
      <c r="H349">
        <v>0.01</v>
      </c>
      <c r="I349">
        <v>4</v>
      </c>
      <c r="J349">
        <v>-0.60899999999999999</v>
      </c>
      <c r="K349">
        <v>-1.706</v>
      </c>
      <c r="L349">
        <v>-2.72</v>
      </c>
      <c r="M349">
        <v>-3.2879999999999998</v>
      </c>
      <c r="N349">
        <v>-3.4849999999999999</v>
      </c>
      <c r="O349">
        <v>0.97699999999999998</v>
      </c>
      <c r="P349">
        <v>0.91300000000000003</v>
      </c>
      <c r="Q349">
        <v>0.86199999999999999</v>
      </c>
      <c r="R349">
        <v>0.60599999999999998</v>
      </c>
      <c r="S349">
        <v>0.53900000000000003</v>
      </c>
    </row>
    <row r="350" spans="1:19" x14ac:dyDescent="0.3">
      <c r="A350">
        <v>600</v>
      </c>
      <c r="B350">
        <v>-0.60199999999999998</v>
      </c>
      <c r="C350">
        <v>-1.39</v>
      </c>
      <c r="D350">
        <v>-2.6030000000000002</v>
      </c>
      <c r="E350">
        <v>-2.9390000000000001</v>
      </c>
      <c r="F350">
        <v>-3.16</v>
      </c>
      <c r="G350">
        <v>1.6</v>
      </c>
      <c r="H350">
        <v>0.01</v>
      </c>
      <c r="I350">
        <v>4</v>
      </c>
      <c r="J350">
        <v>-0.60799999999999998</v>
      </c>
      <c r="K350">
        <v>-1.7</v>
      </c>
      <c r="L350">
        <v>-2.7170000000000001</v>
      </c>
      <c r="M350">
        <v>-3.3079999999999998</v>
      </c>
      <c r="N350">
        <v>-3.5139999999999998</v>
      </c>
      <c r="O350">
        <v>0.98099999999999998</v>
      </c>
      <c r="P350">
        <v>0.92700000000000005</v>
      </c>
      <c r="Q350">
        <v>0.84699999999999998</v>
      </c>
      <c r="R350">
        <v>0.626</v>
      </c>
      <c r="S350">
        <v>0.55400000000000005</v>
      </c>
    </row>
    <row r="352" spans="1:19" x14ac:dyDescent="0.3">
      <c r="A352" t="s">
        <v>0</v>
      </c>
      <c r="B352" t="s">
        <v>28</v>
      </c>
    </row>
    <row r="353" spans="1:19" x14ac:dyDescent="0.3">
      <c r="A353">
        <v>0</v>
      </c>
      <c r="B353">
        <v>-0.53500000000000003</v>
      </c>
      <c r="C353">
        <v>-1.343</v>
      </c>
      <c r="D353">
        <v>-2.56</v>
      </c>
      <c r="E353">
        <v>-2.956</v>
      </c>
      <c r="F353">
        <v>-3.24</v>
      </c>
      <c r="G353">
        <v>1.8</v>
      </c>
      <c r="H353">
        <v>-0.01</v>
      </c>
      <c r="I353">
        <v>4</v>
      </c>
      <c r="J353">
        <v>-0.56399999999999995</v>
      </c>
      <c r="K353">
        <v>-1.5640000000000001</v>
      </c>
      <c r="L353">
        <v>-2.56</v>
      </c>
      <c r="M353">
        <v>-3.1840000000000002</v>
      </c>
      <c r="N353">
        <v>-3.24</v>
      </c>
      <c r="O353">
        <v>0.95499999999999996</v>
      </c>
      <c r="P353">
        <v>0.95499999999999996</v>
      </c>
      <c r="Q353">
        <v>0.94799999999999995</v>
      </c>
      <c r="R353">
        <v>0.52400000000000002</v>
      </c>
      <c r="S353">
        <v>0.19700000000000001</v>
      </c>
    </row>
    <row r="354" spans="1:19" x14ac:dyDescent="0.3">
      <c r="A354">
        <v>60</v>
      </c>
      <c r="B354">
        <v>-0.53500000000000003</v>
      </c>
      <c r="C354">
        <v>-1.343</v>
      </c>
      <c r="D354">
        <v>-2.56</v>
      </c>
      <c r="E354">
        <v>-2.956</v>
      </c>
      <c r="F354">
        <v>-3.24</v>
      </c>
      <c r="G354">
        <v>1.8</v>
      </c>
      <c r="H354">
        <v>-0.01</v>
      </c>
      <c r="I354">
        <v>4</v>
      </c>
      <c r="J354">
        <v>-0.63300000000000001</v>
      </c>
      <c r="K354">
        <v>-1.655</v>
      </c>
      <c r="L354">
        <v>-2.5830000000000002</v>
      </c>
      <c r="M354">
        <v>-3.1819999999999999</v>
      </c>
      <c r="N354">
        <v>-3.3570000000000002</v>
      </c>
      <c r="O354">
        <v>1.0860000000000001</v>
      </c>
      <c r="P354">
        <v>0.98799999999999999</v>
      </c>
      <c r="Q354">
        <v>0.745</v>
      </c>
      <c r="R354">
        <v>0.35799999999999998</v>
      </c>
      <c r="S354">
        <v>0.48199999999999998</v>
      </c>
    </row>
    <row r="355" spans="1:19" x14ac:dyDescent="0.3">
      <c r="A355">
        <v>120</v>
      </c>
      <c r="B355">
        <v>-0.53500000000000003</v>
      </c>
      <c r="C355">
        <v>-1.343</v>
      </c>
      <c r="D355">
        <v>-2.56</v>
      </c>
      <c r="E355">
        <v>-2.956</v>
      </c>
      <c r="F355">
        <v>-3.24</v>
      </c>
      <c r="G355">
        <v>1.8</v>
      </c>
      <c r="H355">
        <v>-0.01</v>
      </c>
      <c r="I355">
        <v>4</v>
      </c>
      <c r="J355">
        <v>-0.58899999999999997</v>
      </c>
      <c r="K355">
        <v>-1.6479999999999999</v>
      </c>
      <c r="L355">
        <v>-2.661</v>
      </c>
      <c r="M355">
        <v>-3.2429999999999999</v>
      </c>
      <c r="N355">
        <v>-3.3719999999999999</v>
      </c>
      <c r="O355">
        <v>0.99</v>
      </c>
      <c r="P355">
        <v>0.998</v>
      </c>
      <c r="Q355">
        <v>1.006</v>
      </c>
      <c r="R355">
        <v>0.53400000000000003</v>
      </c>
      <c r="S355">
        <v>0.48799999999999999</v>
      </c>
    </row>
    <row r="356" spans="1:19" x14ac:dyDescent="0.3">
      <c r="A356">
        <v>180</v>
      </c>
      <c r="B356">
        <v>-0.53500000000000003</v>
      </c>
      <c r="C356">
        <v>-1.343</v>
      </c>
      <c r="D356">
        <v>-2.56</v>
      </c>
      <c r="E356">
        <v>-2.956</v>
      </c>
      <c r="F356">
        <v>-3.24</v>
      </c>
      <c r="G356">
        <v>1.8</v>
      </c>
      <c r="H356">
        <v>-0.01</v>
      </c>
      <c r="I356">
        <v>4</v>
      </c>
      <c r="J356">
        <v>-0.59399999999999997</v>
      </c>
      <c r="K356">
        <v>-1.6220000000000001</v>
      </c>
      <c r="L356">
        <v>-2.6040000000000001</v>
      </c>
      <c r="M356">
        <v>-3.1840000000000002</v>
      </c>
      <c r="N356">
        <v>-3.3860000000000001</v>
      </c>
      <c r="O356">
        <v>0.99399999999999999</v>
      </c>
      <c r="P356">
        <v>0.88400000000000001</v>
      </c>
      <c r="Q356">
        <v>0.82199999999999995</v>
      </c>
      <c r="R356">
        <v>0.316</v>
      </c>
      <c r="S356">
        <v>0.49399999999999999</v>
      </c>
    </row>
    <row r="357" spans="1:19" x14ac:dyDescent="0.3">
      <c r="A357">
        <v>240</v>
      </c>
      <c r="B357">
        <v>-0.53500000000000003</v>
      </c>
      <c r="C357">
        <v>-1.343</v>
      </c>
      <c r="D357">
        <v>-2.56</v>
      </c>
      <c r="E357">
        <v>-2.956</v>
      </c>
      <c r="F357">
        <v>-3.24</v>
      </c>
      <c r="G357">
        <v>1.8</v>
      </c>
      <c r="H357">
        <v>-0.01</v>
      </c>
      <c r="I357">
        <v>4</v>
      </c>
      <c r="J357">
        <v>-0.59599999999999997</v>
      </c>
      <c r="K357">
        <v>-1.647</v>
      </c>
      <c r="L357">
        <v>-2.645</v>
      </c>
      <c r="M357">
        <v>-3.1880000000000002</v>
      </c>
      <c r="N357">
        <v>-3.403</v>
      </c>
      <c r="O357">
        <v>0.99299999999999999</v>
      </c>
      <c r="P357">
        <v>0.95399999999999996</v>
      </c>
      <c r="Q357">
        <v>0.98499999999999999</v>
      </c>
      <c r="R357">
        <v>0.34100000000000003</v>
      </c>
      <c r="S357">
        <v>0.501</v>
      </c>
    </row>
    <row r="358" spans="1:19" x14ac:dyDescent="0.3">
      <c r="A358">
        <v>300</v>
      </c>
      <c r="B358">
        <v>-0.53500000000000003</v>
      </c>
      <c r="C358">
        <v>-1.343</v>
      </c>
      <c r="D358">
        <v>-2.56</v>
      </c>
      <c r="E358">
        <v>-2.956</v>
      </c>
      <c r="F358">
        <v>-3.24</v>
      </c>
      <c r="G358">
        <v>1.8</v>
      </c>
      <c r="H358">
        <v>-0.01</v>
      </c>
      <c r="I358">
        <v>4</v>
      </c>
      <c r="J358">
        <v>-0.59299999999999997</v>
      </c>
      <c r="K358">
        <v>-1.6359999999999999</v>
      </c>
      <c r="L358">
        <v>-2.637</v>
      </c>
      <c r="M358">
        <v>-3.2250000000000001</v>
      </c>
      <c r="N358">
        <v>-3.4390000000000001</v>
      </c>
      <c r="O358">
        <v>0.98099999999999998</v>
      </c>
      <c r="P358">
        <v>0.93400000000000005</v>
      </c>
      <c r="Q358">
        <v>0.92200000000000004</v>
      </c>
      <c r="R358">
        <v>0.496</v>
      </c>
      <c r="S358">
        <v>0.51800000000000002</v>
      </c>
    </row>
    <row r="359" spans="1:19" x14ac:dyDescent="0.3">
      <c r="A359">
        <v>360</v>
      </c>
      <c r="B359">
        <v>-0.53500000000000003</v>
      </c>
      <c r="C359">
        <v>-1.343</v>
      </c>
      <c r="D359">
        <v>-2.56</v>
      </c>
      <c r="E359">
        <v>-2.956</v>
      </c>
      <c r="F359">
        <v>-3.24</v>
      </c>
      <c r="G359">
        <v>1.8</v>
      </c>
      <c r="H359">
        <v>-0.01</v>
      </c>
      <c r="I359">
        <v>4</v>
      </c>
      <c r="J359">
        <v>-0.59</v>
      </c>
      <c r="K359">
        <v>-1.6279999999999999</v>
      </c>
      <c r="L359">
        <v>-2.6230000000000002</v>
      </c>
      <c r="M359">
        <v>-3.258</v>
      </c>
      <c r="N359">
        <v>-3.4689999999999999</v>
      </c>
      <c r="O359">
        <v>0.97099999999999997</v>
      </c>
      <c r="P359">
        <v>0.92</v>
      </c>
      <c r="Q359">
        <v>0.89500000000000002</v>
      </c>
      <c r="R359">
        <v>0.61199999999999999</v>
      </c>
      <c r="S359">
        <v>0.53100000000000003</v>
      </c>
    </row>
    <row r="360" spans="1:19" x14ac:dyDescent="0.3">
      <c r="A360">
        <v>420</v>
      </c>
      <c r="B360">
        <v>-0.53500000000000003</v>
      </c>
      <c r="C360">
        <v>-1.343</v>
      </c>
      <c r="D360">
        <v>-2.56</v>
      </c>
      <c r="E360">
        <v>-2.956</v>
      </c>
      <c r="F360">
        <v>-3.24</v>
      </c>
      <c r="G360">
        <v>1.8</v>
      </c>
      <c r="H360">
        <v>-0.01</v>
      </c>
      <c r="I360">
        <v>4</v>
      </c>
      <c r="J360">
        <v>-0.59599999999999997</v>
      </c>
      <c r="K360">
        <v>-1.631</v>
      </c>
      <c r="L360">
        <v>-2.63</v>
      </c>
      <c r="M360">
        <v>-3.2810000000000001</v>
      </c>
      <c r="N360">
        <v>-3.4980000000000002</v>
      </c>
      <c r="O360">
        <v>0.97699999999999998</v>
      </c>
      <c r="P360">
        <v>0.95799999999999996</v>
      </c>
      <c r="Q360">
        <v>0.92400000000000004</v>
      </c>
      <c r="R360">
        <v>0.66</v>
      </c>
      <c r="S360">
        <v>0.54600000000000004</v>
      </c>
    </row>
    <row r="361" spans="1:19" x14ac:dyDescent="0.3">
      <c r="A361">
        <v>480</v>
      </c>
      <c r="B361">
        <v>-0.53500000000000003</v>
      </c>
      <c r="C361">
        <v>-1.343</v>
      </c>
      <c r="D361">
        <v>-2.56</v>
      </c>
      <c r="E361">
        <v>-2.956</v>
      </c>
      <c r="F361">
        <v>-3.24</v>
      </c>
      <c r="G361">
        <v>1.8</v>
      </c>
      <c r="H361">
        <v>-0.01</v>
      </c>
      <c r="I361">
        <v>4</v>
      </c>
      <c r="J361">
        <v>-0.59499999999999997</v>
      </c>
      <c r="K361">
        <v>-1.6259999999999999</v>
      </c>
      <c r="L361">
        <v>-2.637</v>
      </c>
      <c r="M361">
        <v>-3.2959999999999998</v>
      </c>
      <c r="N361">
        <v>-3.524</v>
      </c>
      <c r="O361">
        <v>0.96699999999999997</v>
      </c>
      <c r="P361">
        <v>0.95699999999999996</v>
      </c>
      <c r="Q361">
        <v>0.94699999999999995</v>
      </c>
      <c r="R361">
        <v>0.67200000000000004</v>
      </c>
      <c r="S361">
        <v>0.55900000000000005</v>
      </c>
    </row>
    <row r="362" spans="1:19" x14ac:dyDescent="0.3">
      <c r="A362">
        <v>540</v>
      </c>
      <c r="B362">
        <v>-0.53500000000000003</v>
      </c>
      <c r="C362">
        <v>-1.343</v>
      </c>
      <c r="D362">
        <v>-2.56</v>
      </c>
      <c r="E362">
        <v>-2.956</v>
      </c>
      <c r="F362">
        <v>-3.24</v>
      </c>
      <c r="G362">
        <v>1.8</v>
      </c>
      <c r="H362">
        <v>-0.01</v>
      </c>
      <c r="I362">
        <v>4</v>
      </c>
      <c r="J362">
        <v>-0.59599999999999997</v>
      </c>
      <c r="K362">
        <v>-1.621</v>
      </c>
      <c r="L362">
        <v>-2.637</v>
      </c>
      <c r="M362">
        <v>-3.3109999999999999</v>
      </c>
      <c r="N362">
        <v>-3.5510000000000002</v>
      </c>
      <c r="O362">
        <v>0.96399999999999997</v>
      </c>
      <c r="P362">
        <v>0.95699999999999996</v>
      </c>
      <c r="Q362">
        <v>0.93899999999999995</v>
      </c>
      <c r="R362">
        <v>0.68100000000000005</v>
      </c>
      <c r="S362">
        <v>0.57299999999999995</v>
      </c>
    </row>
    <row r="363" spans="1:19" x14ac:dyDescent="0.3">
      <c r="A363">
        <v>600</v>
      </c>
      <c r="B363">
        <v>-0.53500000000000003</v>
      </c>
      <c r="C363">
        <v>-1.343</v>
      </c>
      <c r="D363">
        <v>-2.56</v>
      </c>
      <c r="E363">
        <v>-2.956</v>
      </c>
      <c r="F363">
        <v>-3.24</v>
      </c>
      <c r="G363">
        <v>1.8</v>
      </c>
      <c r="H363">
        <v>-0.01</v>
      </c>
      <c r="I363">
        <v>4</v>
      </c>
      <c r="J363">
        <v>-0.59799999999999998</v>
      </c>
      <c r="K363">
        <v>-1.6180000000000001</v>
      </c>
      <c r="L363">
        <v>-2.6349999999999998</v>
      </c>
      <c r="M363">
        <v>-3.3250000000000002</v>
      </c>
      <c r="N363">
        <v>-3.58</v>
      </c>
      <c r="O363">
        <v>0.96199999999999997</v>
      </c>
      <c r="P363">
        <v>0.96099999999999997</v>
      </c>
      <c r="Q363">
        <v>0.92500000000000004</v>
      </c>
      <c r="R363">
        <v>0.68799999999999994</v>
      </c>
      <c r="S363">
        <v>0.58899999999999997</v>
      </c>
    </row>
    <row r="365" spans="1:19" x14ac:dyDescent="0.3">
      <c r="A365" t="s">
        <v>0</v>
      </c>
      <c r="B365" t="s">
        <v>29</v>
      </c>
    </row>
    <row r="366" spans="1:19" x14ac:dyDescent="0.3">
      <c r="A366">
        <v>0</v>
      </c>
      <c r="B366">
        <v>-0.53600000000000003</v>
      </c>
      <c r="C366">
        <v>-1.3440000000000001</v>
      </c>
      <c r="D366">
        <v>-2.556</v>
      </c>
      <c r="E366">
        <v>-2.9489999999999998</v>
      </c>
      <c r="F366">
        <v>-3.23</v>
      </c>
      <c r="G366">
        <v>1.8</v>
      </c>
      <c r="H366">
        <v>-0.01</v>
      </c>
      <c r="I366">
        <v>4</v>
      </c>
      <c r="J366">
        <v>-0.56399999999999995</v>
      </c>
      <c r="K366">
        <v>-1.5640000000000001</v>
      </c>
      <c r="L366">
        <v>-2.56</v>
      </c>
      <c r="M366">
        <v>-3.1760000000000002</v>
      </c>
      <c r="N366">
        <v>-3.23</v>
      </c>
      <c r="O366">
        <v>0.95499999999999996</v>
      </c>
      <c r="P366">
        <v>0.95499999999999996</v>
      </c>
      <c r="Q366">
        <v>0.94799999999999995</v>
      </c>
      <c r="R366">
        <v>0.51800000000000002</v>
      </c>
      <c r="S366">
        <v>0.19500000000000001</v>
      </c>
    </row>
    <row r="367" spans="1:19" x14ac:dyDescent="0.3">
      <c r="A367">
        <v>60</v>
      </c>
      <c r="B367">
        <v>-0.53600000000000003</v>
      </c>
      <c r="C367">
        <v>-1.3440000000000001</v>
      </c>
      <c r="D367">
        <v>-2.556</v>
      </c>
      <c r="E367">
        <v>-2.9489999999999998</v>
      </c>
      <c r="F367">
        <v>-3.23</v>
      </c>
      <c r="G367">
        <v>1.8</v>
      </c>
      <c r="H367">
        <v>-0.01</v>
      </c>
      <c r="I367">
        <v>4</v>
      </c>
      <c r="J367">
        <v>-0.63300000000000001</v>
      </c>
      <c r="K367">
        <v>-1.6579999999999999</v>
      </c>
      <c r="L367">
        <v>-2.5790000000000002</v>
      </c>
      <c r="M367">
        <v>-3.1779999999999999</v>
      </c>
      <c r="N367">
        <v>-3.343</v>
      </c>
      <c r="O367">
        <v>1.085</v>
      </c>
      <c r="P367">
        <v>0.997</v>
      </c>
      <c r="Q367">
        <v>0.751</v>
      </c>
      <c r="R367">
        <v>0.379</v>
      </c>
      <c r="S367">
        <v>0.47599999999999998</v>
      </c>
    </row>
    <row r="368" spans="1:19" x14ac:dyDescent="0.3">
      <c r="A368">
        <v>120</v>
      </c>
      <c r="B368">
        <v>-0.53600000000000003</v>
      </c>
      <c r="C368">
        <v>-1.3440000000000001</v>
      </c>
      <c r="D368">
        <v>-2.556</v>
      </c>
      <c r="E368">
        <v>-2.9489999999999998</v>
      </c>
      <c r="F368">
        <v>-3.23</v>
      </c>
      <c r="G368">
        <v>1.8</v>
      </c>
      <c r="H368">
        <v>-0.01</v>
      </c>
      <c r="I368">
        <v>4</v>
      </c>
      <c r="J368">
        <v>-0.58599999999999997</v>
      </c>
      <c r="K368">
        <v>-1.647</v>
      </c>
      <c r="L368">
        <v>-2.6560000000000001</v>
      </c>
      <c r="M368">
        <v>-3.24</v>
      </c>
      <c r="N368">
        <v>-3.363</v>
      </c>
      <c r="O368">
        <v>0.98499999999999999</v>
      </c>
      <c r="P368">
        <v>1</v>
      </c>
      <c r="Q368">
        <v>1.016</v>
      </c>
      <c r="R368">
        <v>0.54500000000000004</v>
      </c>
      <c r="S368">
        <v>0.48399999999999999</v>
      </c>
    </row>
    <row r="369" spans="1:19" x14ac:dyDescent="0.3">
      <c r="A369">
        <v>180</v>
      </c>
      <c r="B369">
        <v>-0.53600000000000003</v>
      </c>
      <c r="C369">
        <v>-1.3440000000000001</v>
      </c>
      <c r="D369">
        <v>-2.556</v>
      </c>
      <c r="E369">
        <v>-2.9489999999999998</v>
      </c>
      <c r="F369">
        <v>-3.23</v>
      </c>
      <c r="G369">
        <v>1.8</v>
      </c>
      <c r="H369">
        <v>-0.01</v>
      </c>
      <c r="I369">
        <v>4</v>
      </c>
      <c r="J369">
        <v>-0.59399999999999997</v>
      </c>
      <c r="K369">
        <v>-1.621</v>
      </c>
      <c r="L369">
        <v>-2.5990000000000002</v>
      </c>
      <c r="M369">
        <v>-3.1760000000000002</v>
      </c>
      <c r="N369">
        <v>-3.3820000000000001</v>
      </c>
      <c r="O369">
        <v>0.99399999999999999</v>
      </c>
      <c r="P369">
        <v>0.88400000000000001</v>
      </c>
      <c r="Q369">
        <v>0.83199999999999996</v>
      </c>
      <c r="R369">
        <v>0.31</v>
      </c>
      <c r="S369">
        <v>0.49199999999999999</v>
      </c>
    </row>
    <row r="370" spans="1:19" x14ac:dyDescent="0.3">
      <c r="A370">
        <v>240</v>
      </c>
      <c r="B370">
        <v>-0.53600000000000003</v>
      </c>
      <c r="C370">
        <v>-1.3440000000000001</v>
      </c>
      <c r="D370">
        <v>-2.556</v>
      </c>
      <c r="E370">
        <v>-2.9489999999999998</v>
      </c>
      <c r="F370">
        <v>-3.23</v>
      </c>
      <c r="G370">
        <v>1.8</v>
      </c>
      <c r="H370">
        <v>-0.01</v>
      </c>
      <c r="I370">
        <v>4</v>
      </c>
      <c r="J370">
        <v>-0.59599999999999997</v>
      </c>
      <c r="K370">
        <v>-1.647</v>
      </c>
      <c r="L370">
        <v>-2.6429999999999998</v>
      </c>
      <c r="M370">
        <v>-3.1819999999999999</v>
      </c>
      <c r="N370">
        <v>-3.3969999999999998</v>
      </c>
      <c r="O370">
        <v>0.99299999999999999</v>
      </c>
      <c r="P370">
        <v>0.95799999999999996</v>
      </c>
      <c r="Q370">
        <v>0.99399999999999999</v>
      </c>
      <c r="R370">
        <v>0.34</v>
      </c>
      <c r="S370">
        <v>0.499</v>
      </c>
    </row>
    <row r="371" spans="1:19" x14ac:dyDescent="0.3">
      <c r="A371">
        <v>300</v>
      </c>
      <c r="B371">
        <v>-0.53600000000000003</v>
      </c>
      <c r="C371">
        <v>-1.3440000000000001</v>
      </c>
      <c r="D371">
        <v>-2.556</v>
      </c>
      <c r="E371">
        <v>-2.9489999999999998</v>
      </c>
      <c r="F371">
        <v>-3.23</v>
      </c>
      <c r="G371">
        <v>1.8</v>
      </c>
      <c r="H371">
        <v>-0.01</v>
      </c>
      <c r="I371">
        <v>4</v>
      </c>
      <c r="J371">
        <v>-0.59199999999999997</v>
      </c>
      <c r="K371">
        <v>-1.635</v>
      </c>
      <c r="L371">
        <v>-2.6320000000000001</v>
      </c>
      <c r="M371">
        <v>-3.218</v>
      </c>
      <c r="N371">
        <v>-3.431</v>
      </c>
      <c r="O371">
        <v>0.98</v>
      </c>
      <c r="P371">
        <v>0.93300000000000005</v>
      </c>
      <c r="Q371">
        <v>0.91800000000000004</v>
      </c>
      <c r="R371">
        <v>0.49099999999999999</v>
      </c>
      <c r="S371">
        <v>0.51400000000000001</v>
      </c>
    </row>
    <row r="372" spans="1:19" x14ac:dyDescent="0.3">
      <c r="A372">
        <v>360</v>
      </c>
      <c r="B372">
        <v>-0.53600000000000003</v>
      </c>
      <c r="C372">
        <v>-1.3440000000000001</v>
      </c>
      <c r="D372">
        <v>-2.556</v>
      </c>
      <c r="E372">
        <v>-2.9489999999999998</v>
      </c>
      <c r="F372">
        <v>-3.23</v>
      </c>
      <c r="G372">
        <v>1.8</v>
      </c>
      <c r="H372">
        <v>-0.01</v>
      </c>
      <c r="I372">
        <v>4</v>
      </c>
      <c r="J372">
        <v>-0.59</v>
      </c>
      <c r="K372">
        <v>-1.627</v>
      </c>
      <c r="L372">
        <v>-2.6190000000000002</v>
      </c>
      <c r="M372">
        <v>-3.2469999999999999</v>
      </c>
      <c r="N372">
        <v>-3.4590000000000001</v>
      </c>
      <c r="O372">
        <v>0.97099999999999997</v>
      </c>
      <c r="P372">
        <v>0.92200000000000004</v>
      </c>
      <c r="Q372">
        <v>0.89500000000000002</v>
      </c>
      <c r="R372">
        <v>0.60299999999999998</v>
      </c>
      <c r="S372">
        <v>0.52700000000000002</v>
      </c>
    </row>
    <row r="373" spans="1:19" x14ac:dyDescent="0.3">
      <c r="A373">
        <v>420</v>
      </c>
      <c r="B373">
        <v>-0.53600000000000003</v>
      </c>
      <c r="C373">
        <v>-1.3440000000000001</v>
      </c>
      <c r="D373">
        <v>-2.556</v>
      </c>
      <c r="E373">
        <v>-2.9489999999999998</v>
      </c>
      <c r="F373">
        <v>-3.23</v>
      </c>
      <c r="G373">
        <v>1.8</v>
      </c>
      <c r="H373">
        <v>-0.01</v>
      </c>
      <c r="I373">
        <v>4</v>
      </c>
      <c r="J373">
        <v>-0.59599999999999997</v>
      </c>
      <c r="K373">
        <v>-1.63</v>
      </c>
      <c r="L373">
        <v>-2.6280000000000001</v>
      </c>
      <c r="M373">
        <v>-3.2709999999999999</v>
      </c>
      <c r="N373">
        <v>-3.4870000000000001</v>
      </c>
      <c r="O373">
        <v>0.97699999999999998</v>
      </c>
      <c r="P373">
        <v>0.96099999999999997</v>
      </c>
      <c r="Q373">
        <v>0.92800000000000005</v>
      </c>
      <c r="R373">
        <v>0.65500000000000003</v>
      </c>
      <c r="S373">
        <v>0.54</v>
      </c>
    </row>
    <row r="374" spans="1:19" x14ac:dyDescent="0.3">
      <c r="A374">
        <v>480</v>
      </c>
      <c r="B374">
        <v>-0.53600000000000003</v>
      </c>
      <c r="C374">
        <v>-1.3440000000000001</v>
      </c>
      <c r="D374">
        <v>-2.556</v>
      </c>
      <c r="E374">
        <v>-2.9489999999999998</v>
      </c>
      <c r="F374">
        <v>-3.23</v>
      </c>
      <c r="G374">
        <v>1.8</v>
      </c>
      <c r="H374">
        <v>-0.01</v>
      </c>
      <c r="I374">
        <v>4</v>
      </c>
      <c r="J374">
        <v>-0.59399999999999997</v>
      </c>
      <c r="K374">
        <v>-1.625</v>
      </c>
      <c r="L374">
        <v>-2.6339999999999999</v>
      </c>
      <c r="M374">
        <v>-3.2890000000000001</v>
      </c>
      <c r="N374">
        <v>-3.5139999999999998</v>
      </c>
      <c r="O374">
        <v>0.96599999999999997</v>
      </c>
      <c r="P374">
        <v>0.95699999999999996</v>
      </c>
      <c r="Q374">
        <v>0.94799999999999995</v>
      </c>
      <c r="R374">
        <v>0.67500000000000004</v>
      </c>
      <c r="S374">
        <v>0.55400000000000005</v>
      </c>
    </row>
    <row r="375" spans="1:19" x14ac:dyDescent="0.3">
      <c r="A375">
        <v>540</v>
      </c>
      <c r="B375">
        <v>-0.53600000000000003</v>
      </c>
      <c r="C375">
        <v>-1.3440000000000001</v>
      </c>
      <c r="D375">
        <v>-2.556</v>
      </c>
      <c r="E375">
        <v>-2.9489999999999998</v>
      </c>
      <c r="F375">
        <v>-3.23</v>
      </c>
      <c r="G375">
        <v>1.8</v>
      </c>
      <c r="H375">
        <v>-0.01</v>
      </c>
      <c r="I375">
        <v>4</v>
      </c>
      <c r="J375">
        <v>-0.59599999999999997</v>
      </c>
      <c r="K375">
        <v>-1.62</v>
      </c>
      <c r="L375">
        <v>-2.6349999999999998</v>
      </c>
      <c r="M375">
        <v>-3.3039999999999998</v>
      </c>
      <c r="N375">
        <v>-3.54</v>
      </c>
      <c r="O375">
        <v>0.96399999999999997</v>
      </c>
      <c r="P375">
        <v>0.95799999999999996</v>
      </c>
      <c r="Q375">
        <v>0.94</v>
      </c>
      <c r="R375">
        <v>0.68500000000000005</v>
      </c>
      <c r="S375">
        <v>0.56699999999999995</v>
      </c>
    </row>
    <row r="376" spans="1:19" x14ac:dyDescent="0.3">
      <c r="A376">
        <v>600</v>
      </c>
      <c r="B376">
        <v>-0.53600000000000003</v>
      </c>
      <c r="C376">
        <v>-1.3440000000000001</v>
      </c>
      <c r="D376">
        <v>-2.556</v>
      </c>
      <c r="E376">
        <v>-2.9489999999999998</v>
      </c>
      <c r="F376">
        <v>-3.23</v>
      </c>
      <c r="G376">
        <v>1.8</v>
      </c>
      <c r="H376">
        <v>-0.01</v>
      </c>
      <c r="I376">
        <v>4</v>
      </c>
      <c r="J376">
        <v>-0.59699999999999998</v>
      </c>
      <c r="K376">
        <v>-1.617</v>
      </c>
      <c r="L376">
        <v>-2.633</v>
      </c>
      <c r="M376">
        <v>-3.3180000000000001</v>
      </c>
      <c r="N376">
        <v>-3.5680000000000001</v>
      </c>
      <c r="O376">
        <v>0.96099999999999997</v>
      </c>
      <c r="P376">
        <v>0.96199999999999997</v>
      </c>
      <c r="Q376">
        <v>0.92700000000000005</v>
      </c>
      <c r="R376">
        <v>0.69199999999999995</v>
      </c>
      <c r="S376">
        <v>0.58299999999999996</v>
      </c>
    </row>
    <row r="378" spans="1:19" x14ac:dyDescent="0.3">
      <c r="A378" t="s">
        <v>0</v>
      </c>
      <c r="B378" t="s">
        <v>30</v>
      </c>
    </row>
    <row r="379" spans="1:19" x14ac:dyDescent="0.3">
      <c r="A379">
        <v>0</v>
      </c>
      <c r="B379">
        <v>-0.53600000000000003</v>
      </c>
      <c r="C379">
        <v>-1.3440000000000001</v>
      </c>
      <c r="D379">
        <v>-2.5569999999999999</v>
      </c>
      <c r="E379">
        <v>-2.9670000000000001</v>
      </c>
      <c r="F379">
        <v>-3.22</v>
      </c>
      <c r="G379">
        <v>1.8</v>
      </c>
      <c r="H379">
        <v>-0.01</v>
      </c>
      <c r="I379">
        <v>4</v>
      </c>
      <c r="J379">
        <v>-0.56399999999999995</v>
      </c>
      <c r="K379">
        <v>-1.5640000000000001</v>
      </c>
      <c r="L379">
        <v>-2.56</v>
      </c>
      <c r="M379">
        <v>-3.1669999999999998</v>
      </c>
      <c r="N379">
        <v>-3.22</v>
      </c>
      <c r="O379">
        <v>0.95499999999999996</v>
      </c>
      <c r="P379">
        <v>0.95499999999999996</v>
      </c>
      <c r="Q379">
        <v>0.94799999999999995</v>
      </c>
      <c r="R379">
        <v>0.51200000000000001</v>
      </c>
      <c r="S379">
        <v>0.193</v>
      </c>
    </row>
    <row r="380" spans="1:19" x14ac:dyDescent="0.3">
      <c r="A380">
        <v>60</v>
      </c>
      <c r="B380">
        <v>-0.53600000000000003</v>
      </c>
      <c r="C380">
        <v>-1.3440000000000001</v>
      </c>
      <c r="D380">
        <v>-2.5569999999999999</v>
      </c>
      <c r="E380">
        <v>-2.9670000000000001</v>
      </c>
      <c r="F380">
        <v>-3.22</v>
      </c>
      <c r="G380">
        <v>1.8</v>
      </c>
      <c r="H380">
        <v>-0.01</v>
      </c>
      <c r="I380">
        <v>4</v>
      </c>
      <c r="J380">
        <v>-0.63500000000000001</v>
      </c>
      <c r="K380">
        <v>-1.6539999999999999</v>
      </c>
      <c r="L380">
        <v>-2.5760000000000001</v>
      </c>
      <c r="M380">
        <v>-3.1789999999999998</v>
      </c>
      <c r="N380">
        <v>-3.335</v>
      </c>
      <c r="O380">
        <v>1.0900000000000001</v>
      </c>
      <c r="P380">
        <v>0.98199999999999998</v>
      </c>
      <c r="Q380">
        <v>0.74199999999999999</v>
      </c>
      <c r="R380">
        <v>0.377</v>
      </c>
      <c r="S380">
        <v>0.47299999999999998</v>
      </c>
    </row>
    <row r="381" spans="1:19" x14ac:dyDescent="0.3">
      <c r="A381">
        <v>120</v>
      </c>
      <c r="B381">
        <v>-0.53600000000000003</v>
      </c>
      <c r="C381">
        <v>-1.3440000000000001</v>
      </c>
      <c r="D381">
        <v>-2.5569999999999999</v>
      </c>
      <c r="E381">
        <v>-2.9670000000000001</v>
      </c>
      <c r="F381">
        <v>-3.22</v>
      </c>
      <c r="G381">
        <v>1.8</v>
      </c>
      <c r="H381">
        <v>-0.01</v>
      </c>
      <c r="I381">
        <v>4</v>
      </c>
      <c r="J381">
        <v>-0.58699999999999997</v>
      </c>
      <c r="K381">
        <v>-1.6479999999999999</v>
      </c>
      <c r="L381">
        <v>-2.657</v>
      </c>
      <c r="M381">
        <v>-3.2349999999999999</v>
      </c>
      <c r="N381">
        <v>-3.347</v>
      </c>
      <c r="O381">
        <v>0.98699999999999999</v>
      </c>
      <c r="P381">
        <v>1.0029999999999999</v>
      </c>
      <c r="Q381">
        <v>1.02</v>
      </c>
      <c r="R381">
        <v>0.53200000000000003</v>
      </c>
      <c r="S381">
        <v>0.47799999999999998</v>
      </c>
    </row>
    <row r="382" spans="1:19" x14ac:dyDescent="0.3">
      <c r="A382">
        <v>180</v>
      </c>
      <c r="B382">
        <v>-0.53600000000000003</v>
      </c>
      <c r="C382">
        <v>-1.3440000000000001</v>
      </c>
      <c r="D382">
        <v>-2.5569999999999999</v>
      </c>
      <c r="E382">
        <v>-2.9670000000000001</v>
      </c>
      <c r="F382">
        <v>-3.22</v>
      </c>
      <c r="G382">
        <v>1.8</v>
      </c>
      <c r="H382">
        <v>-0.01</v>
      </c>
      <c r="I382">
        <v>4</v>
      </c>
      <c r="J382">
        <v>-0.59399999999999997</v>
      </c>
      <c r="K382">
        <v>-1.621</v>
      </c>
      <c r="L382">
        <v>-2.6</v>
      </c>
      <c r="M382">
        <v>-3.1709999999999998</v>
      </c>
      <c r="N382">
        <v>-3.3730000000000002</v>
      </c>
      <c r="O382">
        <v>0.995</v>
      </c>
      <c r="P382">
        <v>0.88600000000000001</v>
      </c>
      <c r="Q382">
        <v>0.83299999999999996</v>
      </c>
      <c r="R382">
        <v>0.29499999999999998</v>
      </c>
      <c r="S382">
        <v>0.48799999999999999</v>
      </c>
    </row>
    <row r="383" spans="1:19" x14ac:dyDescent="0.3">
      <c r="A383">
        <v>240</v>
      </c>
      <c r="B383">
        <v>-0.53600000000000003</v>
      </c>
      <c r="C383">
        <v>-1.3440000000000001</v>
      </c>
      <c r="D383">
        <v>-2.5569999999999999</v>
      </c>
      <c r="E383">
        <v>-2.9670000000000001</v>
      </c>
      <c r="F383">
        <v>-3.22</v>
      </c>
      <c r="G383">
        <v>1.8</v>
      </c>
      <c r="H383">
        <v>-0.01</v>
      </c>
      <c r="I383">
        <v>4</v>
      </c>
      <c r="J383">
        <v>-0.59599999999999997</v>
      </c>
      <c r="K383">
        <v>-1.6459999999999999</v>
      </c>
      <c r="L383">
        <v>-2.6419999999999999</v>
      </c>
      <c r="M383">
        <v>-3.1749999999999998</v>
      </c>
      <c r="N383">
        <v>-3.3929999999999998</v>
      </c>
      <c r="O383">
        <v>0.99199999999999999</v>
      </c>
      <c r="P383">
        <v>0.95399999999999996</v>
      </c>
      <c r="Q383">
        <v>0.99099999999999999</v>
      </c>
      <c r="R383">
        <v>0.32800000000000001</v>
      </c>
      <c r="S383">
        <v>0.497</v>
      </c>
    </row>
    <row r="384" spans="1:19" x14ac:dyDescent="0.3">
      <c r="A384">
        <v>300</v>
      </c>
      <c r="B384">
        <v>-0.53600000000000003</v>
      </c>
      <c r="C384">
        <v>-1.3440000000000001</v>
      </c>
      <c r="D384">
        <v>-2.5569999999999999</v>
      </c>
      <c r="E384">
        <v>-2.9670000000000001</v>
      </c>
      <c r="F384">
        <v>-3.22</v>
      </c>
      <c r="G384">
        <v>1.8</v>
      </c>
      <c r="H384">
        <v>-0.01</v>
      </c>
      <c r="I384">
        <v>4</v>
      </c>
      <c r="J384">
        <v>-0.59299999999999997</v>
      </c>
      <c r="K384">
        <v>-1.635</v>
      </c>
      <c r="L384">
        <v>-2.6309999999999998</v>
      </c>
      <c r="M384">
        <v>-3.214</v>
      </c>
      <c r="N384">
        <v>-3.4260000000000002</v>
      </c>
      <c r="O384">
        <v>0.98099999999999998</v>
      </c>
      <c r="P384">
        <v>0.93400000000000005</v>
      </c>
      <c r="Q384">
        <v>0.91400000000000003</v>
      </c>
      <c r="R384">
        <v>0.48799999999999999</v>
      </c>
      <c r="S384">
        <v>0.51200000000000001</v>
      </c>
    </row>
    <row r="385" spans="1:19" x14ac:dyDescent="0.3">
      <c r="A385">
        <v>360</v>
      </c>
      <c r="B385">
        <v>-0.53600000000000003</v>
      </c>
      <c r="C385">
        <v>-1.3440000000000001</v>
      </c>
      <c r="D385">
        <v>-2.5569999999999999</v>
      </c>
      <c r="E385">
        <v>-2.9670000000000001</v>
      </c>
      <c r="F385">
        <v>-3.22</v>
      </c>
      <c r="G385">
        <v>1.8</v>
      </c>
      <c r="H385">
        <v>-0.01</v>
      </c>
      <c r="I385">
        <v>4</v>
      </c>
      <c r="J385">
        <v>-0.59</v>
      </c>
      <c r="K385">
        <v>-1.627</v>
      </c>
      <c r="L385">
        <v>-2.6179999999999999</v>
      </c>
      <c r="M385">
        <v>-3.242</v>
      </c>
      <c r="N385">
        <v>-3.4529999999999998</v>
      </c>
      <c r="O385">
        <v>0.97</v>
      </c>
      <c r="P385">
        <v>0.92100000000000004</v>
      </c>
      <c r="Q385">
        <v>0.89100000000000001</v>
      </c>
      <c r="R385">
        <v>0.59599999999999997</v>
      </c>
      <c r="S385">
        <v>0.52400000000000002</v>
      </c>
    </row>
    <row r="386" spans="1:19" x14ac:dyDescent="0.3">
      <c r="A386">
        <v>420</v>
      </c>
      <c r="B386">
        <v>-0.53600000000000003</v>
      </c>
      <c r="C386">
        <v>-1.3440000000000001</v>
      </c>
      <c r="D386">
        <v>-2.5569999999999999</v>
      </c>
      <c r="E386">
        <v>-2.9670000000000001</v>
      </c>
      <c r="F386">
        <v>-3.22</v>
      </c>
      <c r="G386">
        <v>1.8</v>
      </c>
      <c r="H386">
        <v>-0.01</v>
      </c>
      <c r="I386">
        <v>4</v>
      </c>
      <c r="J386">
        <v>-0.59599999999999997</v>
      </c>
      <c r="K386">
        <v>-1.63</v>
      </c>
      <c r="L386">
        <v>-2.6280000000000001</v>
      </c>
      <c r="M386">
        <v>-3.2639999999999998</v>
      </c>
      <c r="N386">
        <v>-3.48</v>
      </c>
      <c r="O386">
        <v>0.97699999999999998</v>
      </c>
      <c r="P386">
        <v>0.96299999999999997</v>
      </c>
      <c r="Q386">
        <v>0.93200000000000005</v>
      </c>
      <c r="R386">
        <v>0.64300000000000002</v>
      </c>
      <c r="S386">
        <v>0.53700000000000003</v>
      </c>
    </row>
    <row r="387" spans="1:19" x14ac:dyDescent="0.3">
      <c r="A387">
        <v>480</v>
      </c>
      <c r="B387">
        <v>-0.53600000000000003</v>
      </c>
      <c r="C387">
        <v>-1.3440000000000001</v>
      </c>
      <c r="D387">
        <v>-2.5569999999999999</v>
      </c>
      <c r="E387">
        <v>-2.9670000000000001</v>
      </c>
      <c r="F387">
        <v>-3.22</v>
      </c>
      <c r="G387">
        <v>1.8</v>
      </c>
      <c r="H387">
        <v>-0.01</v>
      </c>
      <c r="I387">
        <v>4</v>
      </c>
      <c r="J387">
        <v>-0.59399999999999997</v>
      </c>
      <c r="K387">
        <v>-1.625</v>
      </c>
      <c r="L387">
        <v>-2.6349999999999998</v>
      </c>
      <c r="M387">
        <v>-3.282</v>
      </c>
      <c r="N387">
        <v>-3.5070000000000001</v>
      </c>
      <c r="O387">
        <v>0.96699999999999997</v>
      </c>
      <c r="P387">
        <v>0.95699999999999996</v>
      </c>
      <c r="Q387">
        <v>0.95</v>
      </c>
      <c r="R387">
        <v>0.66700000000000004</v>
      </c>
      <c r="S387">
        <v>0.55000000000000004</v>
      </c>
    </row>
    <row r="388" spans="1:19" x14ac:dyDescent="0.3">
      <c r="A388">
        <v>540</v>
      </c>
      <c r="B388">
        <v>-0.53600000000000003</v>
      </c>
      <c r="C388">
        <v>-1.3440000000000001</v>
      </c>
      <c r="D388">
        <v>-2.5569999999999999</v>
      </c>
      <c r="E388">
        <v>-2.9670000000000001</v>
      </c>
      <c r="F388">
        <v>-3.22</v>
      </c>
      <c r="G388">
        <v>1.8</v>
      </c>
      <c r="H388">
        <v>-0.01</v>
      </c>
      <c r="I388">
        <v>4</v>
      </c>
      <c r="J388">
        <v>-0.59499999999999997</v>
      </c>
      <c r="K388">
        <v>-1.619</v>
      </c>
      <c r="L388">
        <v>-2.6339999999999999</v>
      </c>
      <c r="M388">
        <v>-3.298</v>
      </c>
      <c r="N388">
        <v>-3.532</v>
      </c>
      <c r="O388">
        <v>0.96299999999999997</v>
      </c>
      <c r="P388">
        <v>0.95599999999999996</v>
      </c>
      <c r="Q388">
        <v>0.93899999999999995</v>
      </c>
      <c r="R388">
        <v>0.68200000000000005</v>
      </c>
      <c r="S388">
        <v>0.56299999999999994</v>
      </c>
    </row>
    <row r="389" spans="1:19" x14ac:dyDescent="0.3">
      <c r="A389">
        <v>600</v>
      </c>
      <c r="B389">
        <v>-0.53600000000000003</v>
      </c>
      <c r="C389">
        <v>-1.3440000000000001</v>
      </c>
      <c r="D389">
        <v>-2.5569999999999999</v>
      </c>
      <c r="E389">
        <v>-2.9670000000000001</v>
      </c>
      <c r="F389">
        <v>-3.22</v>
      </c>
      <c r="G389">
        <v>1.8</v>
      </c>
      <c r="H389">
        <v>-0.01</v>
      </c>
      <c r="I389">
        <v>4</v>
      </c>
      <c r="J389">
        <v>-0.59799999999999998</v>
      </c>
      <c r="K389">
        <v>-1.6160000000000001</v>
      </c>
      <c r="L389">
        <v>-2.6320000000000001</v>
      </c>
      <c r="M389">
        <v>-3.3140000000000001</v>
      </c>
      <c r="N389">
        <v>-3.5590000000000002</v>
      </c>
      <c r="O389">
        <v>0.96199999999999997</v>
      </c>
      <c r="P389">
        <v>0.96199999999999997</v>
      </c>
      <c r="Q389">
        <v>0.92600000000000005</v>
      </c>
      <c r="R389">
        <v>0.69299999999999995</v>
      </c>
      <c r="S389">
        <v>0.57799999999999996</v>
      </c>
    </row>
    <row r="391" spans="1:19" x14ac:dyDescent="0.3">
      <c r="A391" t="s">
        <v>0</v>
      </c>
      <c r="B391" t="s">
        <v>31</v>
      </c>
    </row>
    <row r="392" spans="1:19" x14ac:dyDescent="0.3">
      <c r="A392">
        <v>0</v>
      </c>
      <c r="B392">
        <v>-0.53300000000000003</v>
      </c>
      <c r="C392">
        <v>-1.347</v>
      </c>
      <c r="D392">
        <v>-2.5590000000000002</v>
      </c>
      <c r="E392">
        <v>-2.9609999999999999</v>
      </c>
      <c r="F392">
        <v>-3.21</v>
      </c>
      <c r="G392">
        <v>1.8</v>
      </c>
      <c r="H392">
        <v>-0.01</v>
      </c>
      <c r="I392">
        <v>4</v>
      </c>
      <c r="J392">
        <v>-0.56399999999999995</v>
      </c>
      <c r="K392">
        <v>-1.5640000000000001</v>
      </c>
      <c r="L392">
        <v>-2.5590000000000002</v>
      </c>
      <c r="M392">
        <v>-3.1589999999999998</v>
      </c>
      <c r="N392">
        <v>-3.21</v>
      </c>
      <c r="O392">
        <v>0.95499999999999996</v>
      </c>
      <c r="P392">
        <v>0.95499999999999996</v>
      </c>
      <c r="Q392">
        <v>0.94699999999999995</v>
      </c>
      <c r="R392">
        <v>0.50700000000000001</v>
      </c>
      <c r="S392">
        <v>0.192</v>
      </c>
    </row>
    <row r="393" spans="1:19" x14ac:dyDescent="0.3">
      <c r="A393">
        <v>60</v>
      </c>
      <c r="B393">
        <v>-0.53300000000000003</v>
      </c>
      <c r="C393">
        <v>-1.347</v>
      </c>
      <c r="D393">
        <v>-2.5590000000000002</v>
      </c>
      <c r="E393">
        <v>-2.9609999999999999</v>
      </c>
      <c r="F393">
        <v>-3.21</v>
      </c>
      <c r="G393">
        <v>1.8</v>
      </c>
      <c r="H393">
        <v>-0.01</v>
      </c>
      <c r="I393">
        <v>4</v>
      </c>
      <c r="J393">
        <v>-0.63500000000000001</v>
      </c>
      <c r="K393">
        <v>-1.6539999999999999</v>
      </c>
      <c r="L393">
        <v>-2.58</v>
      </c>
      <c r="M393">
        <v>-3.1739999999999999</v>
      </c>
      <c r="N393">
        <v>-3.323</v>
      </c>
      <c r="O393">
        <v>1.0900000000000001</v>
      </c>
      <c r="P393">
        <v>0.98</v>
      </c>
      <c r="Q393">
        <v>0.746</v>
      </c>
      <c r="R393">
        <v>0.38300000000000001</v>
      </c>
      <c r="S393">
        <v>0.46800000000000003</v>
      </c>
    </row>
    <row r="394" spans="1:19" x14ac:dyDescent="0.3">
      <c r="A394">
        <v>120</v>
      </c>
      <c r="B394">
        <v>-0.53300000000000003</v>
      </c>
      <c r="C394">
        <v>-1.347</v>
      </c>
      <c r="D394">
        <v>-2.5590000000000002</v>
      </c>
      <c r="E394">
        <v>-2.9609999999999999</v>
      </c>
      <c r="F394">
        <v>-3.21</v>
      </c>
      <c r="G394">
        <v>1.8</v>
      </c>
      <c r="H394">
        <v>-0.01</v>
      </c>
      <c r="I394">
        <v>4</v>
      </c>
      <c r="J394">
        <v>-0.58599999999999997</v>
      </c>
      <c r="K394">
        <v>-1.647</v>
      </c>
      <c r="L394">
        <v>-2.66</v>
      </c>
      <c r="M394">
        <v>-3.2290000000000001</v>
      </c>
      <c r="N394">
        <v>-3.3370000000000002</v>
      </c>
      <c r="O394">
        <v>0.98499999999999999</v>
      </c>
      <c r="P394">
        <v>1.002</v>
      </c>
      <c r="Q394">
        <v>1.018</v>
      </c>
      <c r="R394">
        <v>0.53300000000000003</v>
      </c>
      <c r="S394">
        <v>0.47399999999999998</v>
      </c>
    </row>
    <row r="395" spans="1:19" x14ac:dyDescent="0.3">
      <c r="A395">
        <v>180</v>
      </c>
      <c r="B395">
        <v>-0.53300000000000003</v>
      </c>
      <c r="C395">
        <v>-1.347</v>
      </c>
      <c r="D395">
        <v>-2.5590000000000002</v>
      </c>
      <c r="E395">
        <v>-2.9609999999999999</v>
      </c>
      <c r="F395">
        <v>-3.21</v>
      </c>
      <c r="G395">
        <v>1.8</v>
      </c>
      <c r="H395">
        <v>-0.01</v>
      </c>
      <c r="I395">
        <v>4</v>
      </c>
      <c r="J395">
        <v>-0.59499999999999997</v>
      </c>
      <c r="K395">
        <v>-1.62</v>
      </c>
      <c r="L395">
        <v>-2.6030000000000002</v>
      </c>
      <c r="M395">
        <v>-3.1629999999999998</v>
      </c>
      <c r="N395">
        <v>-3.3639999999999999</v>
      </c>
      <c r="O395">
        <v>0.996</v>
      </c>
      <c r="P395">
        <v>0.88400000000000001</v>
      </c>
      <c r="Q395">
        <v>0.83299999999999996</v>
      </c>
      <c r="R395">
        <v>0.28999999999999998</v>
      </c>
      <c r="S395">
        <v>0.48499999999999999</v>
      </c>
    </row>
    <row r="396" spans="1:19" x14ac:dyDescent="0.3">
      <c r="A396">
        <v>240</v>
      </c>
      <c r="B396">
        <v>-0.53300000000000003</v>
      </c>
      <c r="C396">
        <v>-1.347</v>
      </c>
      <c r="D396">
        <v>-2.5590000000000002</v>
      </c>
      <c r="E396">
        <v>-2.9609999999999999</v>
      </c>
      <c r="F396">
        <v>-3.21</v>
      </c>
      <c r="G396">
        <v>1.8</v>
      </c>
      <c r="H396">
        <v>-0.01</v>
      </c>
      <c r="I396">
        <v>4</v>
      </c>
      <c r="J396">
        <v>-0.59599999999999997</v>
      </c>
      <c r="K396">
        <v>-1.6459999999999999</v>
      </c>
      <c r="L396">
        <v>-2.6440000000000001</v>
      </c>
      <c r="M396">
        <v>-3.1680000000000001</v>
      </c>
      <c r="N396">
        <v>-3.3839999999999999</v>
      </c>
      <c r="O396">
        <v>0.99299999999999999</v>
      </c>
      <c r="P396">
        <v>0.95599999999999996</v>
      </c>
      <c r="Q396">
        <v>0.99099999999999999</v>
      </c>
      <c r="R396">
        <v>0.32300000000000001</v>
      </c>
      <c r="S396">
        <v>0.49299999999999999</v>
      </c>
    </row>
    <row r="397" spans="1:19" x14ac:dyDescent="0.3">
      <c r="A397">
        <v>300</v>
      </c>
      <c r="B397">
        <v>-0.53300000000000003</v>
      </c>
      <c r="C397">
        <v>-1.347</v>
      </c>
      <c r="D397">
        <v>-2.5590000000000002</v>
      </c>
      <c r="E397">
        <v>-2.9609999999999999</v>
      </c>
      <c r="F397">
        <v>-3.21</v>
      </c>
      <c r="G397">
        <v>1.8</v>
      </c>
      <c r="H397">
        <v>-0.01</v>
      </c>
      <c r="I397">
        <v>4</v>
      </c>
      <c r="J397">
        <v>-0.59299999999999997</v>
      </c>
      <c r="K397">
        <v>-1.6339999999999999</v>
      </c>
      <c r="L397">
        <v>-2.6320000000000001</v>
      </c>
      <c r="M397">
        <v>-3.2069999999999999</v>
      </c>
      <c r="N397">
        <v>-3.4159999999999999</v>
      </c>
      <c r="O397">
        <v>0.98099999999999998</v>
      </c>
      <c r="P397">
        <v>0.93300000000000005</v>
      </c>
      <c r="Q397">
        <v>0.90900000000000003</v>
      </c>
      <c r="R397">
        <v>0.47799999999999998</v>
      </c>
      <c r="S397">
        <v>0.50700000000000001</v>
      </c>
    </row>
    <row r="398" spans="1:19" x14ac:dyDescent="0.3">
      <c r="A398">
        <v>360</v>
      </c>
      <c r="B398">
        <v>-0.53300000000000003</v>
      </c>
      <c r="C398">
        <v>-1.347</v>
      </c>
      <c r="D398">
        <v>-2.5590000000000002</v>
      </c>
      <c r="E398">
        <v>-2.9609999999999999</v>
      </c>
      <c r="F398">
        <v>-3.21</v>
      </c>
      <c r="G398">
        <v>1.8</v>
      </c>
      <c r="H398">
        <v>-0.01</v>
      </c>
      <c r="I398">
        <v>4</v>
      </c>
      <c r="J398">
        <v>-0.59</v>
      </c>
      <c r="K398">
        <v>-1.6259999999999999</v>
      </c>
      <c r="L398">
        <v>-2.6190000000000002</v>
      </c>
      <c r="M398">
        <v>-3.2349999999999999</v>
      </c>
      <c r="N398">
        <v>-3.4420000000000002</v>
      </c>
      <c r="O398">
        <v>0.97</v>
      </c>
      <c r="P398">
        <v>0.92200000000000004</v>
      </c>
      <c r="Q398">
        <v>0.89</v>
      </c>
      <c r="R398">
        <v>0.58699999999999997</v>
      </c>
      <c r="S398">
        <v>0.51900000000000002</v>
      </c>
    </row>
    <row r="399" spans="1:19" x14ac:dyDescent="0.3">
      <c r="A399">
        <v>420</v>
      </c>
      <c r="B399">
        <v>-0.53300000000000003</v>
      </c>
      <c r="C399">
        <v>-1.347</v>
      </c>
      <c r="D399">
        <v>-2.5590000000000002</v>
      </c>
      <c r="E399">
        <v>-2.9609999999999999</v>
      </c>
      <c r="F399">
        <v>-3.21</v>
      </c>
      <c r="G399">
        <v>1.8</v>
      </c>
      <c r="H399">
        <v>-0.01</v>
      </c>
      <c r="I399">
        <v>4</v>
      </c>
      <c r="J399">
        <v>-0.59599999999999997</v>
      </c>
      <c r="K399">
        <v>-1.629</v>
      </c>
      <c r="L399">
        <v>-2.63</v>
      </c>
      <c r="M399">
        <v>-3.2570000000000001</v>
      </c>
      <c r="N399">
        <v>-3.4689999999999999</v>
      </c>
      <c r="O399">
        <v>0.97699999999999998</v>
      </c>
      <c r="P399">
        <v>0.96199999999999997</v>
      </c>
      <c r="Q399">
        <v>0.93300000000000005</v>
      </c>
      <c r="R399">
        <v>0.63500000000000001</v>
      </c>
      <c r="S399">
        <v>0.53100000000000003</v>
      </c>
    </row>
    <row r="400" spans="1:19" x14ac:dyDescent="0.3">
      <c r="A400">
        <v>480</v>
      </c>
      <c r="B400">
        <v>-0.53300000000000003</v>
      </c>
      <c r="C400">
        <v>-1.347</v>
      </c>
      <c r="D400">
        <v>-2.5590000000000002</v>
      </c>
      <c r="E400">
        <v>-2.9609999999999999</v>
      </c>
      <c r="F400">
        <v>-3.21</v>
      </c>
      <c r="G400">
        <v>1.8</v>
      </c>
      <c r="H400">
        <v>-0.01</v>
      </c>
      <c r="I400">
        <v>4</v>
      </c>
      <c r="J400">
        <v>-0.59399999999999997</v>
      </c>
      <c r="K400">
        <v>-1.625</v>
      </c>
      <c r="L400">
        <v>-2.6360000000000001</v>
      </c>
      <c r="M400">
        <v>-3.2759999999999998</v>
      </c>
      <c r="N400">
        <v>-3.496</v>
      </c>
      <c r="O400">
        <v>0.96699999999999997</v>
      </c>
      <c r="P400">
        <v>0.95699999999999996</v>
      </c>
      <c r="Q400">
        <v>0.95</v>
      </c>
      <c r="R400">
        <v>0.66200000000000003</v>
      </c>
      <c r="S400">
        <v>0.54500000000000004</v>
      </c>
    </row>
    <row r="401" spans="1:19" x14ac:dyDescent="0.3">
      <c r="A401">
        <v>540</v>
      </c>
      <c r="B401">
        <v>-0.53300000000000003</v>
      </c>
      <c r="C401">
        <v>-1.347</v>
      </c>
      <c r="D401">
        <v>-2.5590000000000002</v>
      </c>
      <c r="E401">
        <v>-2.9609999999999999</v>
      </c>
      <c r="F401">
        <v>-3.21</v>
      </c>
      <c r="G401">
        <v>1.8</v>
      </c>
      <c r="H401">
        <v>-0.01</v>
      </c>
      <c r="I401">
        <v>4</v>
      </c>
      <c r="J401">
        <v>-0.59499999999999997</v>
      </c>
      <c r="K401">
        <v>-1.619</v>
      </c>
      <c r="L401">
        <v>-2.6349999999999998</v>
      </c>
      <c r="M401">
        <v>-3.2919999999999998</v>
      </c>
      <c r="N401">
        <v>-3.5209999999999999</v>
      </c>
      <c r="O401">
        <v>0.96299999999999997</v>
      </c>
      <c r="P401">
        <v>0.95599999999999996</v>
      </c>
      <c r="Q401">
        <v>0.93799999999999994</v>
      </c>
      <c r="R401">
        <v>0.67700000000000005</v>
      </c>
      <c r="S401">
        <v>0.55700000000000005</v>
      </c>
    </row>
    <row r="402" spans="1:19" x14ac:dyDescent="0.3">
      <c r="A402">
        <v>600</v>
      </c>
      <c r="B402">
        <v>-0.53300000000000003</v>
      </c>
      <c r="C402">
        <v>-1.347</v>
      </c>
      <c r="D402">
        <v>-2.5590000000000002</v>
      </c>
      <c r="E402">
        <v>-2.9609999999999999</v>
      </c>
      <c r="F402">
        <v>-3.21</v>
      </c>
      <c r="G402">
        <v>1.8</v>
      </c>
      <c r="H402">
        <v>-0.01</v>
      </c>
      <c r="I402">
        <v>4</v>
      </c>
      <c r="J402">
        <v>-0.59799999999999998</v>
      </c>
      <c r="K402">
        <v>-1.6160000000000001</v>
      </c>
      <c r="L402">
        <v>-2.633</v>
      </c>
      <c r="M402">
        <v>-3.3079999999999998</v>
      </c>
      <c r="N402">
        <v>-3.5470000000000002</v>
      </c>
      <c r="O402">
        <v>0.96199999999999997</v>
      </c>
      <c r="P402">
        <v>0.96299999999999997</v>
      </c>
      <c r="Q402">
        <v>0.92600000000000005</v>
      </c>
      <c r="R402">
        <v>0.68899999999999995</v>
      </c>
      <c r="S402">
        <v>0.57099999999999995</v>
      </c>
    </row>
    <row r="404" spans="1:19" x14ac:dyDescent="0.3">
      <c r="A404" t="s">
        <v>0</v>
      </c>
      <c r="B404" t="s">
        <v>32</v>
      </c>
    </row>
    <row r="405" spans="1:19" x14ac:dyDescent="0.3">
      <c r="A405">
        <v>0</v>
      </c>
      <c r="B405">
        <v>-0.53400000000000003</v>
      </c>
      <c r="C405">
        <v>-1.349</v>
      </c>
      <c r="D405">
        <v>-2.5590000000000002</v>
      </c>
      <c r="E405">
        <v>-2.9540000000000002</v>
      </c>
      <c r="F405">
        <v>-3.2</v>
      </c>
      <c r="G405">
        <v>1.8</v>
      </c>
      <c r="H405">
        <v>-0.01</v>
      </c>
      <c r="I405">
        <v>4</v>
      </c>
      <c r="J405">
        <v>-0.56399999999999995</v>
      </c>
      <c r="K405">
        <v>-1.5640000000000001</v>
      </c>
      <c r="L405">
        <v>-2.5590000000000002</v>
      </c>
      <c r="M405">
        <v>-3.15</v>
      </c>
      <c r="N405">
        <v>-3.2</v>
      </c>
      <c r="O405">
        <v>0.95499999999999996</v>
      </c>
      <c r="P405">
        <v>0.95499999999999996</v>
      </c>
      <c r="Q405">
        <v>0.94699999999999995</v>
      </c>
      <c r="R405">
        <v>0.501</v>
      </c>
      <c r="S405">
        <v>0.19</v>
      </c>
    </row>
    <row r="406" spans="1:19" x14ac:dyDescent="0.3">
      <c r="A406">
        <v>60</v>
      </c>
      <c r="B406">
        <v>-0.53400000000000003</v>
      </c>
      <c r="C406">
        <v>-1.349</v>
      </c>
      <c r="D406">
        <v>-2.5590000000000002</v>
      </c>
      <c r="E406">
        <v>-2.9540000000000002</v>
      </c>
      <c r="F406">
        <v>-3.2</v>
      </c>
      <c r="G406">
        <v>1.8</v>
      </c>
      <c r="H406">
        <v>-0.01</v>
      </c>
      <c r="I406">
        <v>4</v>
      </c>
      <c r="J406">
        <v>-0.63700000000000001</v>
      </c>
      <c r="K406">
        <v>-1.651</v>
      </c>
      <c r="L406">
        <v>-2.58</v>
      </c>
      <c r="M406">
        <v>-3.1629999999999998</v>
      </c>
      <c r="N406">
        <v>-3.319</v>
      </c>
      <c r="O406">
        <v>1.0940000000000001</v>
      </c>
      <c r="P406">
        <v>0.96899999999999997</v>
      </c>
      <c r="Q406">
        <v>0.73899999999999999</v>
      </c>
      <c r="R406">
        <v>0.374</v>
      </c>
      <c r="S406">
        <v>0.46600000000000003</v>
      </c>
    </row>
    <row r="407" spans="1:19" x14ac:dyDescent="0.3">
      <c r="A407">
        <v>120</v>
      </c>
      <c r="B407">
        <v>-0.53400000000000003</v>
      </c>
      <c r="C407">
        <v>-1.349</v>
      </c>
      <c r="D407">
        <v>-2.5590000000000002</v>
      </c>
      <c r="E407">
        <v>-2.9540000000000002</v>
      </c>
      <c r="F407">
        <v>-3.2</v>
      </c>
      <c r="G407">
        <v>1.8</v>
      </c>
      <c r="H407">
        <v>-0.01</v>
      </c>
      <c r="I407">
        <v>4</v>
      </c>
      <c r="J407">
        <v>-0.58599999999999997</v>
      </c>
      <c r="K407">
        <v>-1.6459999999999999</v>
      </c>
      <c r="L407">
        <v>-2.66</v>
      </c>
      <c r="M407">
        <v>-3.2229999999999999</v>
      </c>
      <c r="N407">
        <v>-3.3330000000000002</v>
      </c>
      <c r="O407">
        <v>0.98399999999999999</v>
      </c>
      <c r="P407">
        <v>1.0049999999999999</v>
      </c>
      <c r="Q407">
        <v>1.016</v>
      </c>
      <c r="R407">
        <v>0.53700000000000003</v>
      </c>
      <c r="S407">
        <v>0.47199999999999998</v>
      </c>
    </row>
    <row r="408" spans="1:19" x14ac:dyDescent="0.3">
      <c r="A408">
        <v>180</v>
      </c>
      <c r="B408">
        <v>-0.53400000000000003</v>
      </c>
      <c r="C408">
        <v>-1.349</v>
      </c>
      <c r="D408">
        <v>-2.5590000000000002</v>
      </c>
      <c r="E408">
        <v>-2.9540000000000002</v>
      </c>
      <c r="F408">
        <v>-3.2</v>
      </c>
      <c r="G408">
        <v>1.8</v>
      </c>
      <c r="H408">
        <v>-0.01</v>
      </c>
      <c r="I408">
        <v>4</v>
      </c>
      <c r="J408">
        <v>-0.59499999999999997</v>
      </c>
      <c r="K408">
        <v>-1.619</v>
      </c>
      <c r="L408">
        <v>-2.601</v>
      </c>
      <c r="M408">
        <v>-3.1589999999999998</v>
      </c>
      <c r="N408">
        <v>-3.3559999999999999</v>
      </c>
      <c r="O408">
        <v>0.996</v>
      </c>
      <c r="P408">
        <v>0.88600000000000001</v>
      </c>
      <c r="Q408">
        <v>0.82599999999999996</v>
      </c>
      <c r="R408">
        <v>0.30399999999999999</v>
      </c>
      <c r="S408">
        <v>0.48099999999999998</v>
      </c>
    </row>
    <row r="409" spans="1:19" x14ac:dyDescent="0.3">
      <c r="A409">
        <v>240</v>
      </c>
      <c r="B409">
        <v>-0.53400000000000003</v>
      </c>
      <c r="C409">
        <v>-1.349</v>
      </c>
      <c r="D409">
        <v>-2.5590000000000002</v>
      </c>
      <c r="E409">
        <v>-2.9540000000000002</v>
      </c>
      <c r="F409">
        <v>-3.2</v>
      </c>
      <c r="G409">
        <v>1.8</v>
      </c>
      <c r="H409">
        <v>-0.01</v>
      </c>
      <c r="I409">
        <v>4</v>
      </c>
      <c r="J409">
        <v>-0.59599999999999997</v>
      </c>
      <c r="K409">
        <v>-1.6439999999999999</v>
      </c>
      <c r="L409">
        <v>-2.6429999999999998</v>
      </c>
      <c r="M409">
        <v>-3.16</v>
      </c>
      <c r="N409">
        <v>-3.375</v>
      </c>
      <c r="O409">
        <v>0.99199999999999999</v>
      </c>
      <c r="P409">
        <v>0.95599999999999996</v>
      </c>
      <c r="Q409">
        <v>0.99</v>
      </c>
      <c r="R409">
        <v>0.31900000000000001</v>
      </c>
      <c r="S409">
        <v>0.48899999999999999</v>
      </c>
    </row>
    <row r="410" spans="1:19" x14ac:dyDescent="0.3">
      <c r="A410">
        <v>300</v>
      </c>
      <c r="B410">
        <v>-0.53400000000000003</v>
      </c>
      <c r="C410">
        <v>-1.349</v>
      </c>
      <c r="D410">
        <v>-2.5590000000000002</v>
      </c>
      <c r="E410">
        <v>-2.9540000000000002</v>
      </c>
      <c r="F410">
        <v>-3.2</v>
      </c>
      <c r="G410">
        <v>1.8</v>
      </c>
      <c r="H410">
        <v>-0.01</v>
      </c>
      <c r="I410">
        <v>4</v>
      </c>
      <c r="J410">
        <v>-0.59299999999999997</v>
      </c>
      <c r="K410">
        <v>-1.633</v>
      </c>
      <c r="L410">
        <v>-2.6320000000000001</v>
      </c>
      <c r="M410">
        <v>-3.1989999999999998</v>
      </c>
      <c r="N410">
        <v>-3.4060000000000001</v>
      </c>
      <c r="O410">
        <v>0.98099999999999998</v>
      </c>
      <c r="P410">
        <v>0.93700000000000006</v>
      </c>
      <c r="Q410">
        <v>0.91500000000000004</v>
      </c>
      <c r="R410">
        <v>0.47299999999999998</v>
      </c>
      <c r="S410">
        <v>0.503</v>
      </c>
    </row>
    <row r="411" spans="1:19" x14ac:dyDescent="0.3">
      <c r="A411">
        <v>360</v>
      </c>
      <c r="B411">
        <v>-0.53400000000000003</v>
      </c>
      <c r="C411">
        <v>-1.349</v>
      </c>
      <c r="D411">
        <v>-2.5590000000000002</v>
      </c>
      <c r="E411">
        <v>-2.9540000000000002</v>
      </c>
      <c r="F411">
        <v>-3.2</v>
      </c>
      <c r="G411">
        <v>1.8</v>
      </c>
      <c r="H411">
        <v>-0.01</v>
      </c>
      <c r="I411">
        <v>4</v>
      </c>
      <c r="J411">
        <v>-0.59</v>
      </c>
      <c r="K411">
        <v>-1.625</v>
      </c>
      <c r="L411">
        <v>-2.6179999999999999</v>
      </c>
      <c r="M411">
        <v>-3.2280000000000002</v>
      </c>
      <c r="N411">
        <v>-3.4329999999999998</v>
      </c>
      <c r="O411">
        <v>0.97</v>
      </c>
      <c r="P411">
        <v>0.92300000000000004</v>
      </c>
      <c r="Q411">
        <v>0.89</v>
      </c>
      <c r="R411">
        <v>0.58399999999999996</v>
      </c>
      <c r="S411">
        <v>0.51500000000000001</v>
      </c>
    </row>
    <row r="412" spans="1:19" x14ac:dyDescent="0.3">
      <c r="A412">
        <v>420</v>
      </c>
      <c r="B412">
        <v>-0.53400000000000003</v>
      </c>
      <c r="C412">
        <v>-1.349</v>
      </c>
      <c r="D412">
        <v>-2.5590000000000002</v>
      </c>
      <c r="E412">
        <v>-2.9540000000000002</v>
      </c>
      <c r="F412">
        <v>-3.2</v>
      </c>
      <c r="G412">
        <v>1.8</v>
      </c>
      <c r="H412">
        <v>-0.01</v>
      </c>
      <c r="I412">
        <v>4</v>
      </c>
      <c r="J412">
        <v>-0.59599999999999997</v>
      </c>
      <c r="K412">
        <v>-1.6279999999999999</v>
      </c>
      <c r="L412">
        <v>-2.6280000000000001</v>
      </c>
      <c r="M412">
        <v>-3.2509999999999999</v>
      </c>
      <c r="N412">
        <v>-3.4580000000000002</v>
      </c>
      <c r="O412">
        <v>0.97599999999999998</v>
      </c>
      <c r="P412">
        <v>0.96299999999999997</v>
      </c>
      <c r="Q412">
        <v>0.93200000000000005</v>
      </c>
      <c r="R412">
        <v>0.63500000000000001</v>
      </c>
      <c r="S412">
        <v>0.52600000000000002</v>
      </c>
    </row>
    <row r="413" spans="1:19" x14ac:dyDescent="0.3">
      <c r="A413">
        <v>480</v>
      </c>
      <c r="B413">
        <v>-0.53400000000000003</v>
      </c>
      <c r="C413">
        <v>-1.349</v>
      </c>
      <c r="D413">
        <v>-2.5590000000000002</v>
      </c>
      <c r="E413">
        <v>-2.9540000000000002</v>
      </c>
      <c r="F413">
        <v>-3.2</v>
      </c>
      <c r="G413">
        <v>1.8</v>
      </c>
      <c r="H413">
        <v>-0.01</v>
      </c>
      <c r="I413">
        <v>4</v>
      </c>
      <c r="J413">
        <v>-0.59399999999999997</v>
      </c>
      <c r="K413">
        <v>-1.6240000000000001</v>
      </c>
      <c r="L413">
        <v>-2.6339999999999999</v>
      </c>
      <c r="M413">
        <v>-3.27</v>
      </c>
      <c r="N413">
        <v>-3.4849999999999999</v>
      </c>
      <c r="O413">
        <v>0.96699999999999997</v>
      </c>
      <c r="P413">
        <v>0.95799999999999996</v>
      </c>
      <c r="Q413">
        <v>0.95099999999999996</v>
      </c>
      <c r="R413">
        <v>0.66</v>
      </c>
      <c r="S413">
        <v>0.53900000000000003</v>
      </c>
    </row>
    <row r="414" spans="1:19" x14ac:dyDescent="0.3">
      <c r="A414">
        <v>540</v>
      </c>
      <c r="B414">
        <v>-0.53400000000000003</v>
      </c>
      <c r="C414">
        <v>-1.349</v>
      </c>
      <c r="D414">
        <v>-2.5590000000000002</v>
      </c>
      <c r="E414">
        <v>-2.9540000000000002</v>
      </c>
      <c r="F414">
        <v>-3.2</v>
      </c>
      <c r="G414">
        <v>1.8</v>
      </c>
      <c r="H414">
        <v>-0.01</v>
      </c>
      <c r="I414">
        <v>4</v>
      </c>
      <c r="J414">
        <v>-0.59499999999999997</v>
      </c>
      <c r="K414">
        <v>-1.6180000000000001</v>
      </c>
      <c r="L414">
        <v>-2.6339999999999999</v>
      </c>
      <c r="M414">
        <v>-3.286</v>
      </c>
      <c r="N414">
        <v>-3.51</v>
      </c>
      <c r="O414">
        <v>0.96299999999999997</v>
      </c>
      <c r="P414">
        <v>0.95699999999999996</v>
      </c>
      <c r="Q414">
        <v>0.94</v>
      </c>
      <c r="R414">
        <v>0.67400000000000004</v>
      </c>
      <c r="S414">
        <v>0.55200000000000005</v>
      </c>
    </row>
    <row r="415" spans="1:19" x14ac:dyDescent="0.3">
      <c r="A415">
        <v>600</v>
      </c>
      <c r="B415">
        <v>-0.53400000000000003</v>
      </c>
      <c r="C415">
        <v>-1.349</v>
      </c>
      <c r="D415">
        <v>-2.5590000000000002</v>
      </c>
      <c r="E415">
        <v>-2.9540000000000002</v>
      </c>
      <c r="F415">
        <v>-3.2</v>
      </c>
      <c r="G415">
        <v>1.8</v>
      </c>
      <c r="H415">
        <v>-0.01</v>
      </c>
      <c r="I415">
        <v>4</v>
      </c>
      <c r="J415">
        <v>-0.59699999999999998</v>
      </c>
      <c r="K415">
        <v>-1.615</v>
      </c>
      <c r="L415">
        <v>-2.6320000000000001</v>
      </c>
      <c r="M415">
        <v>-3.302</v>
      </c>
      <c r="N415">
        <v>-3.536</v>
      </c>
      <c r="O415">
        <v>0.96099999999999997</v>
      </c>
      <c r="P415">
        <v>0.96299999999999997</v>
      </c>
      <c r="Q415">
        <v>0.92800000000000005</v>
      </c>
      <c r="R415">
        <v>0.68600000000000005</v>
      </c>
      <c r="S415">
        <v>0.56499999999999995</v>
      </c>
    </row>
    <row r="417" spans="1:19" x14ac:dyDescent="0.3">
      <c r="A417" t="s">
        <v>0</v>
      </c>
      <c r="B417" t="s">
        <v>33</v>
      </c>
    </row>
    <row r="418" spans="1:19" x14ac:dyDescent="0.3">
      <c r="A418">
        <v>0</v>
      </c>
      <c r="B418">
        <v>-0.53500000000000003</v>
      </c>
      <c r="C418">
        <v>-1.349</v>
      </c>
      <c r="D418">
        <v>-2.5590000000000002</v>
      </c>
      <c r="E418">
        <v>-2.9510000000000001</v>
      </c>
      <c r="F418">
        <v>-3.19</v>
      </c>
      <c r="G418">
        <v>1.8</v>
      </c>
      <c r="H418">
        <v>-0.01</v>
      </c>
      <c r="I418">
        <v>4</v>
      </c>
      <c r="J418">
        <v>-0.56399999999999995</v>
      </c>
      <c r="K418">
        <v>-1.5640000000000001</v>
      </c>
      <c r="L418">
        <v>-2.5590000000000002</v>
      </c>
      <c r="M418">
        <v>-3.1419999999999999</v>
      </c>
      <c r="N418">
        <v>-3.19</v>
      </c>
      <c r="O418">
        <v>0.95499999999999996</v>
      </c>
      <c r="P418">
        <v>0.95499999999999996</v>
      </c>
      <c r="Q418">
        <v>0.94599999999999995</v>
      </c>
      <c r="R418">
        <v>0.495</v>
      </c>
      <c r="S418">
        <v>0.189</v>
      </c>
    </row>
    <row r="419" spans="1:19" x14ac:dyDescent="0.3">
      <c r="A419">
        <v>60</v>
      </c>
      <c r="B419">
        <v>-0.53500000000000003</v>
      </c>
      <c r="C419">
        <v>-1.349</v>
      </c>
      <c r="D419">
        <v>-2.5590000000000002</v>
      </c>
      <c r="E419">
        <v>-2.9510000000000001</v>
      </c>
      <c r="F419">
        <v>-3.19</v>
      </c>
      <c r="G419">
        <v>1.8</v>
      </c>
      <c r="H419">
        <v>-0.01</v>
      </c>
      <c r="I419">
        <v>4</v>
      </c>
      <c r="J419">
        <v>-0.63900000000000001</v>
      </c>
      <c r="K419">
        <v>-1.65</v>
      </c>
      <c r="L419">
        <v>-2.5790000000000002</v>
      </c>
      <c r="M419">
        <v>-3.1560000000000001</v>
      </c>
      <c r="N419">
        <v>-3.3119999999999998</v>
      </c>
      <c r="O419">
        <v>1.0980000000000001</v>
      </c>
      <c r="P419">
        <v>0.95599999999999996</v>
      </c>
      <c r="Q419">
        <v>0.73199999999999998</v>
      </c>
      <c r="R419">
        <v>0.372</v>
      </c>
      <c r="S419">
        <v>0.46300000000000002</v>
      </c>
    </row>
    <row r="420" spans="1:19" x14ac:dyDescent="0.3">
      <c r="A420">
        <v>120</v>
      </c>
      <c r="B420">
        <v>-0.53500000000000003</v>
      </c>
      <c r="C420">
        <v>-1.349</v>
      </c>
      <c r="D420">
        <v>-2.5590000000000002</v>
      </c>
      <c r="E420">
        <v>-2.9510000000000001</v>
      </c>
      <c r="F420">
        <v>-3.19</v>
      </c>
      <c r="G420">
        <v>1.8</v>
      </c>
      <c r="H420">
        <v>-0.01</v>
      </c>
      <c r="I420">
        <v>4</v>
      </c>
      <c r="J420">
        <v>-0.58599999999999997</v>
      </c>
      <c r="K420">
        <v>-1.647</v>
      </c>
      <c r="L420">
        <v>-2.66</v>
      </c>
      <c r="M420">
        <v>-3.2149999999999999</v>
      </c>
      <c r="N420">
        <v>-3.3239999999999998</v>
      </c>
      <c r="O420">
        <v>0.98599999999999999</v>
      </c>
      <c r="P420">
        <v>1.006</v>
      </c>
      <c r="Q420">
        <v>1.0129999999999999</v>
      </c>
      <c r="R420">
        <v>0.53</v>
      </c>
      <c r="S420">
        <v>0.46800000000000003</v>
      </c>
    </row>
    <row r="421" spans="1:19" x14ac:dyDescent="0.3">
      <c r="A421">
        <v>180</v>
      </c>
      <c r="B421">
        <v>-0.53500000000000003</v>
      </c>
      <c r="C421">
        <v>-1.349</v>
      </c>
      <c r="D421">
        <v>-2.5590000000000002</v>
      </c>
      <c r="E421">
        <v>-2.9510000000000001</v>
      </c>
      <c r="F421">
        <v>-3.19</v>
      </c>
      <c r="G421">
        <v>1.8</v>
      </c>
      <c r="H421">
        <v>-0.01</v>
      </c>
      <c r="I421">
        <v>4</v>
      </c>
      <c r="J421">
        <v>-0.59499999999999997</v>
      </c>
      <c r="K421">
        <v>-1.619</v>
      </c>
      <c r="L421">
        <v>-2.601</v>
      </c>
      <c r="M421">
        <v>-3.153</v>
      </c>
      <c r="N421">
        <v>-3.3460000000000001</v>
      </c>
      <c r="O421">
        <v>0.996</v>
      </c>
      <c r="P421">
        <v>0.88600000000000001</v>
      </c>
      <c r="Q421">
        <v>0.82399999999999995</v>
      </c>
      <c r="R421">
        <v>0.30099999999999999</v>
      </c>
      <c r="S421">
        <v>0.47699999999999998</v>
      </c>
    </row>
    <row r="422" spans="1:19" x14ac:dyDescent="0.3">
      <c r="A422">
        <v>240</v>
      </c>
      <c r="B422">
        <v>-0.53500000000000003</v>
      </c>
      <c r="C422">
        <v>-1.349</v>
      </c>
      <c r="D422">
        <v>-2.5590000000000002</v>
      </c>
      <c r="E422">
        <v>-2.9510000000000001</v>
      </c>
      <c r="F422">
        <v>-3.19</v>
      </c>
      <c r="G422">
        <v>1.8</v>
      </c>
      <c r="H422">
        <v>-0.01</v>
      </c>
      <c r="I422">
        <v>4</v>
      </c>
      <c r="J422">
        <v>-0.59599999999999997</v>
      </c>
      <c r="K422">
        <v>-1.6439999999999999</v>
      </c>
      <c r="L422">
        <v>-2.6429999999999998</v>
      </c>
      <c r="M422">
        <v>-3.153</v>
      </c>
      <c r="N422">
        <v>-3.3660000000000001</v>
      </c>
      <c r="O422">
        <v>0.99199999999999999</v>
      </c>
      <c r="P422">
        <v>0.95599999999999996</v>
      </c>
      <c r="Q422">
        <v>0.98799999999999999</v>
      </c>
      <c r="R422">
        <v>0.314</v>
      </c>
      <c r="S422">
        <v>0.48599999999999999</v>
      </c>
    </row>
    <row r="423" spans="1:19" x14ac:dyDescent="0.3">
      <c r="A423">
        <v>300</v>
      </c>
      <c r="B423">
        <v>-0.53500000000000003</v>
      </c>
      <c r="C423">
        <v>-1.349</v>
      </c>
      <c r="D423">
        <v>-2.5590000000000002</v>
      </c>
      <c r="E423">
        <v>-2.9510000000000001</v>
      </c>
      <c r="F423">
        <v>-3.19</v>
      </c>
      <c r="G423">
        <v>1.8</v>
      </c>
      <c r="H423">
        <v>-0.01</v>
      </c>
      <c r="I423">
        <v>4</v>
      </c>
      <c r="J423">
        <v>-0.59299999999999997</v>
      </c>
      <c r="K423">
        <v>-1.633</v>
      </c>
      <c r="L423">
        <v>-2.6320000000000001</v>
      </c>
      <c r="M423">
        <v>-3.1920000000000002</v>
      </c>
      <c r="N423">
        <v>-3.3969999999999998</v>
      </c>
      <c r="O423">
        <v>0.98099999999999998</v>
      </c>
      <c r="P423">
        <v>0.93700000000000006</v>
      </c>
      <c r="Q423">
        <v>0.91300000000000003</v>
      </c>
      <c r="R423">
        <v>0.46899999999999997</v>
      </c>
      <c r="S423">
        <v>0.499</v>
      </c>
    </row>
    <row r="424" spans="1:19" x14ac:dyDescent="0.3">
      <c r="A424">
        <v>360</v>
      </c>
      <c r="B424">
        <v>-0.53500000000000003</v>
      </c>
      <c r="C424">
        <v>-1.349</v>
      </c>
      <c r="D424">
        <v>-2.5590000000000002</v>
      </c>
      <c r="E424">
        <v>-2.9510000000000001</v>
      </c>
      <c r="F424">
        <v>-3.19</v>
      </c>
      <c r="G424">
        <v>1.8</v>
      </c>
      <c r="H424">
        <v>-0.01</v>
      </c>
      <c r="I424">
        <v>4</v>
      </c>
      <c r="J424">
        <v>-0.59</v>
      </c>
      <c r="K424">
        <v>-1.625</v>
      </c>
      <c r="L424">
        <v>-2.6179999999999999</v>
      </c>
      <c r="M424">
        <v>-3.2210000000000001</v>
      </c>
      <c r="N424">
        <v>-3.423</v>
      </c>
      <c r="O424">
        <v>0.97</v>
      </c>
      <c r="P424">
        <v>0.92400000000000004</v>
      </c>
      <c r="Q424">
        <v>0.88900000000000001</v>
      </c>
      <c r="R424">
        <v>0.58099999999999996</v>
      </c>
      <c r="S424">
        <v>0.51</v>
      </c>
    </row>
    <row r="425" spans="1:19" x14ac:dyDescent="0.3">
      <c r="A425">
        <v>420</v>
      </c>
      <c r="B425">
        <v>-0.53500000000000003</v>
      </c>
      <c r="C425">
        <v>-1.349</v>
      </c>
      <c r="D425">
        <v>-2.5590000000000002</v>
      </c>
      <c r="E425">
        <v>-2.9510000000000001</v>
      </c>
      <c r="F425">
        <v>-3.19</v>
      </c>
      <c r="G425">
        <v>1.8</v>
      </c>
      <c r="H425">
        <v>-0.01</v>
      </c>
      <c r="I425">
        <v>4</v>
      </c>
      <c r="J425">
        <v>-0.59599999999999997</v>
      </c>
      <c r="K425">
        <v>-1.6279999999999999</v>
      </c>
      <c r="L425">
        <v>-2.629</v>
      </c>
      <c r="M425">
        <v>-3.2440000000000002</v>
      </c>
      <c r="N425">
        <v>-3.448</v>
      </c>
      <c r="O425">
        <v>0.97499999999999998</v>
      </c>
      <c r="P425">
        <v>0.96299999999999997</v>
      </c>
      <c r="Q425">
        <v>0.93300000000000005</v>
      </c>
      <c r="R425">
        <v>0.63200000000000001</v>
      </c>
      <c r="S425">
        <v>0.52200000000000002</v>
      </c>
    </row>
    <row r="426" spans="1:19" x14ac:dyDescent="0.3">
      <c r="A426">
        <v>480</v>
      </c>
      <c r="B426">
        <v>-0.53500000000000003</v>
      </c>
      <c r="C426">
        <v>-1.349</v>
      </c>
      <c r="D426">
        <v>-2.5590000000000002</v>
      </c>
      <c r="E426">
        <v>-2.9510000000000001</v>
      </c>
      <c r="F426">
        <v>-3.19</v>
      </c>
      <c r="G426">
        <v>1.8</v>
      </c>
      <c r="H426">
        <v>-0.01</v>
      </c>
      <c r="I426">
        <v>4</v>
      </c>
      <c r="J426">
        <v>-0.59399999999999997</v>
      </c>
      <c r="K426">
        <v>-1.6240000000000001</v>
      </c>
      <c r="L426">
        <v>-2.6349999999999998</v>
      </c>
      <c r="M426">
        <v>-3.2629999999999999</v>
      </c>
      <c r="N426">
        <v>-3.4740000000000002</v>
      </c>
      <c r="O426">
        <v>0.96699999999999997</v>
      </c>
      <c r="P426">
        <v>0.95899999999999996</v>
      </c>
      <c r="Q426">
        <v>0.95199999999999996</v>
      </c>
      <c r="R426">
        <v>0.65600000000000003</v>
      </c>
      <c r="S426">
        <v>0.53400000000000003</v>
      </c>
    </row>
    <row r="427" spans="1:19" x14ac:dyDescent="0.3">
      <c r="A427">
        <v>540</v>
      </c>
      <c r="B427">
        <v>-0.53500000000000003</v>
      </c>
      <c r="C427">
        <v>-1.349</v>
      </c>
      <c r="D427">
        <v>-2.5590000000000002</v>
      </c>
      <c r="E427">
        <v>-2.9510000000000001</v>
      </c>
      <c r="F427">
        <v>-3.19</v>
      </c>
      <c r="G427">
        <v>1.8</v>
      </c>
      <c r="H427">
        <v>-0.01</v>
      </c>
      <c r="I427">
        <v>4</v>
      </c>
      <c r="J427">
        <v>-0.59499999999999997</v>
      </c>
      <c r="K427">
        <v>-1.6180000000000001</v>
      </c>
      <c r="L427">
        <v>-2.6339999999999999</v>
      </c>
      <c r="M427">
        <v>-3.2789999999999999</v>
      </c>
      <c r="N427">
        <v>-3.4990000000000001</v>
      </c>
      <c r="O427">
        <v>0.96199999999999997</v>
      </c>
      <c r="P427">
        <v>0.95699999999999996</v>
      </c>
      <c r="Q427">
        <v>0.93899999999999995</v>
      </c>
      <c r="R427">
        <v>0.67100000000000004</v>
      </c>
      <c r="S427">
        <v>0.54700000000000004</v>
      </c>
    </row>
    <row r="428" spans="1:19" x14ac:dyDescent="0.3">
      <c r="A428">
        <v>600</v>
      </c>
      <c r="B428">
        <v>-0.53500000000000003</v>
      </c>
      <c r="C428">
        <v>-1.349</v>
      </c>
      <c r="D428">
        <v>-2.5590000000000002</v>
      </c>
      <c r="E428">
        <v>-2.9510000000000001</v>
      </c>
      <c r="F428">
        <v>-3.19</v>
      </c>
      <c r="G428">
        <v>1.8</v>
      </c>
      <c r="H428">
        <v>-0.01</v>
      </c>
      <c r="I428">
        <v>4</v>
      </c>
      <c r="J428">
        <v>-0.59699999999999998</v>
      </c>
      <c r="K428">
        <v>-1.615</v>
      </c>
      <c r="L428">
        <v>-2.6320000000000001</v>
      </c>
      <c r="M428">
        <v>-3.2959999999999998</v>
      </c>
      <c r="N428">
        <v>-3.524</v>
      </c>
      <c r="O428">
        <v>0.96099999999999997</v>
      </c>
      <c r="P428">
        <v>0.96299999999999997</v>
      </c>
      <c r="Q428">
        <v>0.92700000000000005</v>
      </c>
      <c r="R428">
        <v>0.68300000000000005</v>
      </c>
      <c r="S428">
        <v>0.55900000000000005</v>
      </c>
    </row>
    <row r="430" spans="1:19" x14ac:dyDescent="0.3">
      <c r="A430" t="s">
        <v>0</v>
      </c>
      <c r="B430" t="s">
        <v>34</v>
      </c>
    </row>
    <row r="431" spans="1:19" x14ac:dyDescent="0.3">
      <c r="A431">
        <v>0</v>
      </c>
      <c r="B431">
        <v>-0.53500000000000003</v>
      </c>
      <c r="C431">
        <v>-1.351</v>
      </c>
      <c r="D431">
        <v>-2.5579999999999998</v>
      </c>
      <c r="E431">
        <v>-2.9460000000000002</v>
      </c>
      <c r="F431">
        <v>-3.18</v>
      </c>
      <c r="G431">
        <v>1.8</v>
      </c>
      <c r="H431">
        <v>-0.01</v>
      </c>
      <c r="I431">
        <v>4</v>
      </c>
      <c r="J431">
        <v>-0.56399999999999995</v>
      </c>
      <c r="K431">
        <v>-1.5640000000000001</v>
      </c>
      <c r="L431">
        <v>-2.5579999999999998</v>
      </c>
      <c r="M431">
        <v>-3.133</v>
      </c>
      <c r="N431">
        <v>-3.18</v>
      </c>
      <c r="O431">
        <v>0.95499999999999996</v>
      </c>
      <c r="P431">
        <v>0.95499999999999996</v>
      </c>
      <c r="Q431">
        <v>0.94599999999999995</v>
      </c>
      <c r="R431">
        <v>0.49</v>
      </c>
      <c r="S431">
        <v>0.187</v>
      </c>
    </row>
    <row r="432" spans="1:19" x14ac:dyDescent="0.3">
      <c r="A432">
        <v>60</v>
      </c>
      <c r="B432">
        <v>-0.53500000000000003</v>
      </c>
      <c r="C432">
        <v>-1.351</v>
      </c>
      <c r="D432">
        <v>-2.5579999999999998</v>
      </c>
      <c r="E432">
        <v>-2.9460000000000002</v>
      </c>
      <c r="F432">
        <v>-3.18</v>
      </c>
      <c r="G432">
        <v>1.8</v>
      </c>
      <c r="H432">
        <v>-0.01</v>
      </c>
      <c r="I432">
        <v>4</v>
      </c>
      <c r="J432">
        <v>-0.64100000000000001</v>
      </c>
      <c r="K432">
        <v>-1.647</v>
      </c>
      <c r="L432">
        <v>-2.5779999999999998</v>
      </c>
      <c r="M432">
        <v>-3.15</v>
      </c>
      <c r="N432">
        <v>-3.302</v>
      </c>
      <c r="O432">
        <v>1.1040000000000001</v>
      </c>
      <c r="P432">
        <v>0.94</v>
      </c>
      <c r="Q432">
        <v>0.73299999999999998</v>
      </c>
      <c r="R432">
        <v>0.377</v>
      </c>
      <c r="S432">
        <v>0.46</v>
      </c>
    </row>
    <row r="433" spans="1:19" x14ac:dyDescent="0.3">
      <c r="A433">
        <v>120</v>
      </c>
      <c r="B433">
        <v>-0.53500000000000003</v>
      </c>
      <c r="C433">
        <v>-1.351</v>
      </c>
      <c r="D433">
        <v>-2.5579999999999998</v>
      </c>
      <c r="E433">
        <v>-2.9460000000000002</v>
      </c>
      <c r="F433">
        <v>-3.18</v>
      </c>
      <c r="G433">
        <v>1.8</v>
      </c>
      <c r="H433">
        <v>-0.01</v>
      </c>
      <c r="I433">
        <v>4</v>
      </c>
      <c r="J433">
        <v>-0.58799999999999997</v>
      </c>
      <c r="K433">
        <v>-1.649</v>
      </c>
      <c r="L433">
        <v>-2.6579999999999999</v>
      </c>
      <c r="M433">
        <v>-3.2050000000000001</v>
      </c>
      <c r="N433">
        <v>-3.3119999999999998</v>
      </c>
      <c r="O433">
        <v>0.98799999999999999</v>
      </c>
      <c r="P433">
        <v>1.008</v>
      </c>
      <c r="Q433">
        <v>1.002</v>
      </c>
      <c r="R433">
        <v>0.51500000000000001</v>
      </c>
      <c r="S433">
        <v>0.46400000000000002</v>
      </c>
    </row>
    <row r="434" spans="1:19" x14ac:dyDescent="0.3">
      <c r="A434">
        <v>180</v>
      </c>
      <c r="B434">
        <v>-0.53500000000000003</v>
      </c>
      <c r="C434">
        <v>-1.351</v>
      </c>
      <c r="D434">
        <v>-2.5579999999999998</v>
      </c>
      <c r="E434">
        <v>-2.9460000000000002</v>
      </c>
      <c r="F434">
        <v>-3.18</v>
      </c>
      <c r="G434">
        <v>1.8</v>
      </c>
      <c r="H434">
        <v>-0.01</v>
      </c>
      <c r="I434">
        <v>4</v>
      </c>
      <c r="J434">
        <v>-0.59399999999999997</v>
      </c>
      <c r="K434">
        <v>-1.6180000000000001</v>
      </c>
      <c r="L434">
        <v>-2.6030000000000002</v>
      </c>
      <c r="M434">
        <v>-3.1429999999999998</v>
      </c>
      <c r="N434">
        <v>-3.335</v>
      </c>
      <c r="O434">
        <v>0.99399999999999999</v>
      </c>
      <c r="P434">
        <v>0.88300000000000001</v>
      </c>
      <c r="Q434">
        <v>0.83</v>
      </c>
      <c r="R434">
        <v>0.29399999999999998</v>
      </c>
      <c r="S434">
        <v>0.47299999999999998</v>
      </c>
    </row>
    <row r="435" spans="1:19" x14ac:dyDescent="0.3">
      <c r="A435">
        <v>240</v>
      </c>
      <c r="B435">
        <v>-0.53500000000000003</v>
      </c>
      <c r="C435">
        <v>-1.351</v>
      </c>
      <c r="D435">
        <v>-2.5579999999999998</v>
      </c>
      <c r="E435">
        <v>-2.9460000000000002</v>
      </c>
      <c r="F435">
        <v>-3.18</v>
      </c>
      <c r="G435">
        <v>1.8</v>
      </c>
      <c r="H435">
        <v>-0.01</v>
      </c>
      <c r="I435">
        <v>4</v>
      </c>
      <c r="J435">
        <v>-0.59599999999999997</v>
      </c>
      <c r="K435">
        <v>-1.6439999999999999</v>
      </c>
      <c r="L435">
        <v>-2.6429999999999998</v>
      </c>
      <c r="M435">
        <v>-3.1459999999999999</v>
      </c>
      <c r="N435">
        <v>-3.355</v>
      </c>
      <c r="O435">
        <v>0.99299999999999999</v>
      </c>
      <c r="P435">
        <v>0.95699999999999996</v>
      </c>
      <c r="Q435">
        <v>0.98699999999999999</v>
      </c>
      <c r="R435">
        <v>0.318</v>
      </c>
      <c r="S435">
        <v>0.48099999999999998</v>
      </c>
    </row>
    <row r="436" spans="1:19" x14ac:dyDescent="0.3">
      <c r="A436">
        <v>300</v>
      </c>
      <c r="B436">
        <v>-0.53500000000000003</v>
      </c>
      <c r="C436">
        <v>-1.351</v>
      </c>
      <c r="D436">
        <v>-2.5579999999999998</v>
      </c>
      <c r="E436">
        <v>-2.9460000000000002</v>
      </c>
      <c r="F436">
        <v>-3.18</v>
      </c>
      <c r="G436">
        <v>1.8</v>
      </c>
      <c r="H436">
        <v>-0.01</v>
      </c>
      <c r="I436">
        <v>4</v>
      </c>
      <c r="J436">
        <v>-0.59299999999999997</v>
      </c>
      <c r="K436">
        <v>-1.633</v>
      </c>
      <c r="L436">
        <v>-2.63</v>
      </c>
      <c r="M436">
        <v>-3.1840000000000002</v>
      </c>
      <c r="N436">
        <v>-3.3849999999999998</v>
      </c>
      <c r="O436">
        <v>0.98</v>
      </c>
      <c r="P436">
        <v>0.93400000000000005</v>
      </c>
      <c r="Q436">
        <v>0.90500000000000003</v>
      </c>
      <c r="R436">
        <v>0.46800000000000003</v>
      </c>
      <c r="S436">
        <v>0.49399999999999999</v>
      </c>
    </row>
    <row r="437" spans="1:19" x14ac:dyDescent="0.3">
      <c r="A437">
        <v>360</v>
      </c>
      <c r="B437">
        <v>-0.53500000000000003</v>
      </c>
      <c r="C437">
        <v>-1.351</v>
      </c>
      <c r="D437">
        <v>-2.5579999999999998</v>
      </c>
      <c r="E437">
        <v>-2.9460000000000002</v>
      </c>
      <c r="F437">
        <v>-3.18</v>
      </c>
      <c r="G437">
        <v>1.8</v>
      </c>
      <c r="H437">
        <v>-0.01</v>
      </c>
      <c r="I437">
        <v>4</v>
      </c>
      <c r="J437">
        <v>-0.59</v>
      </c>
      <c r="K437">
        <v>-1.6259999999999999</v>
      </c>
      <c r="L437">
        <v>-2.6190000000000002</v>
      </c>
      <c r="M437">
        <v>-3.214</v>
      </c>
      <c r="N437">
        <v>-3.411</v>
      </c>
      <c r="O437">
        <v>0.97</v>
      </c>
      <c r="P437">
        <v>0.92500000000000004</v>
      </c>
      <c r="Q437">
        <v>0.89200000000000002</v>
      </c>
      <c r="R437">
        <v>0.57899999999999996</v>
      </c>
      <c r="S437">
        <v>0.505</v>
      </c>
    </row>
    <row r="438" spans="1:19" x14ac:dyDescent="0.3">
      <c r="A438">
        <v>420</v>
      </c>
      <c r="B438">
        <v>-0.53500000000000003</v>
      </c>
      <c r="C438">
        <v>-1.351</v>
      </c>
      <c r="D438">
        <v>-2.5579999999999998</v>
      </c>
      <c r="E438">
        <v>-2.9460000000000002</v>
      </c>
      <c r="F438">
        <v>-3.18</v>
      </c>
      <c r="G438">
        <v>1.8</v>
      </c>
      <c r="H438">
        <v>-0.01</v>
      </c>
      <c r="I438">
        <v>4</v>
      </c>
      <c r="J438">
        <v>-0.59599999999999997</v>
      </c>
      <c r="K438">
        <v>-1.6279999999999999</v>
      </c>
      <c r="L438">
        <v>-2.629</v>
      </c>
      <c r="M438">
        <v>-3.2360000000000002</v>
      </c>
      <c r="N438">
        <v>-3.4359999999999999</v>
      </c>
      <c r="O438">
        <v>0.97599999999999998</v>
      </c>
      <c r="P438">
        <v>0.96199999999999997</v>
      </c>
      <c r="Q438">
        <v>0.93500000000000005</v>
      </c>
      <c r="R438">
        <v>0.627</v>
      </c>
      <c r="S438">
        <v>0.51600000000000001</v>
      </c>
    </row>
    <row r="439" spans="1:19" x14ac:dyDescent="0.3">
      <c r="A439">
        <v>480</v>
      </c>
      <c r="B439">
        <v>-0.53500000000000003</v>
      </c>
      <c r="C439">
        <v>-1.351</v>
      </c>
      <c r="D439">
        <v>-2.5579999999999998</v>
      </c>
      <c r="E439">
        <v>-2.9460000000000002</v>
      </c>
      <c r="F439">
        <v>-3.18</v>
      </c>
      <c r="G439">
        <v>1.8</v>
      </c>
      <c r="H439">
        <v>-0.01</v>
      </c>
      <c r="I439">
        <v>4</v>
      </c>
      <c r="J439">
        <v>-0.59399999999999997</v>
      </c>
      <c r="K439">
        <v>-1.6240000000000001</v>
      </c>
      <c r="L439">
        <v>-2.6349999999999998</v>
      </c>
      <c r="M439">
        <v>-3.254</v>
      </c>
      <c r="N439">
        <v>-3.4620000000000002</v>
      </c>
      <c r="O439">
        <v>0.96699999999999997</v>
      </c>
      <c r="P439">
        <v>0.95799999999999996</v>
      </c>
      <c r="Q439">
        <v>0.95199999999999996</v>
      </c>
      <c r="R439">
        <v>0.65100000000000002</v>
      </c>
      <c r="S439">
        <v>0.52800000000000002</v>
      </c>
    </row>
    <row r="440" spans="1:19" x14ac:dyDescent="0.3">
      <c r="A440">
        <v>540</v>
      </c>
      <c r="B440">
        <v>-0.53500000000000003</v>
      </c>
      <c r="C440">
        <v>-1.351</v>
      </c>
      <c r="D440">
        <v>-2.5579999999999998</v>
      </c>
      <c r="E440">
        <v>-2.9460000000000002</v>
      </c>
      <c r="F440">
        <v>-3.18</v>
      </c>
      <c r="G440">
        <v>1.8</v>
      </c>
      <c r="H440">
        <v>-0.01</v>
      </c>
      <c r="I440">
        <v>4</v>
      </c>
      <c r="J440">
        <v>-0.59499999999999997</v>
      </c>
      <c r="K440">
        <v>-1.6180000000000001</v>
      </c>
      <c r="L440">
        <v>-2.6339999999999999</v>
      </c>
      <c r="M440">
        <v>-3.2719999999999998</v>
      </c>
      <c r="N440">
        <v>-3.4870000000000001</v>
      </c>
      <c r="O440">
        <v>0.96299999999999997</v>
      </c>
      <c r="P440">
        <v>0.95599999999999996</v>
      </c>
      <c r="Q440">
        <v>0.93700000000000006</v>
      </c>
      <c r="R440">
        <v>0.66600000000000004</v>
      </c>
      <c r="S440">
        <v>0.54</v>
      </c>
    </row>
    <row r="441" spans="1:19" x14ac:dyDescent="0.3">
      <c r="A441">
        <v>600</v>
      </c>
      <c r="B441">
        <v>-0.53500000000000003</v>
      </c>
      <c r="C441">
        <v>-1.351</v>
      </c>
      <c r="D441">
        <v>-2.5579999999999998</v>
      </c>
      <c r="E441">
        <v>-2.9460000000000002</v>
      </c>
      <c r="F441">
        <v>-3.18</v>
      </c>
      <c r="G441">
        <v>1.8</v>
      </c>
      <c r="H441">
        <v>-0.01</v>
      </c>
      <c r="I441">
        <v>4</v>
      </c>
      <c r="J441">
        <v>-0.59799999999999998</v>
      </c>
      <c r="K441">
        <v>-1.615</v>
      </c>
      <c r="L441">
        <v>-2.6309999999999998</v>
      </c>
      <c r="M441">
        <v>-3.2879999999999998</v>
      </c>
      <c r="N441">
        <v>-3.5110000000000001</v>
      </c>
      <c r="O441">
        <v>0.96199999999999997</v>
      </c>
      <c r="P441">
        <v>0.96299999999999997</v>
      </c>
      <c r="Q441">
        <v>0.92400000000000004</v>
      </c>
      <c r="R441">
        <v>0.67800000000000005</v>
      </c>
      <c r="S441">
        <v>0.55300000000000005</v>
      </c>
    </row>
    <row r="443" spans="1:19" x14ac:dyDescent="0.3">
      <c r="A443" t="s">
        <v>0</v>
      </c>
      <c r="B443" t="s">
        <v>35</v>
      </c>
    </row>
    <row r="444" spans="1:19" x14ac:dyDescent="0.3">
      <c r="A444">
        <v>0</v>
      </c>
      <c r="B444">
        <v>-0.53600000000000003</v>
      </c>
      <c r="C444">
        <v>-1.3520000000000001</v>
      </c>
      <c r="D444">
        <v>-2.5579999999999998</v>
      </c>
      <c r="E444">
        <v>-2.9390000000000001</v>
      </c>
      <c r="F444">
        <v>-3.17</v>
      </c>
      <c r="G444">
        <v>1.8</v>
      </c>
      <c r="H444">
        <v>-0.01</v>
      </c>
      <c r="I444">
        <v>4</v>
      </c>
      <c r="J444">
        <v>-0.56399999999999995</v>
      </c>
      <c r="K444">
        <v>-1.5640000000000001</v>
      </c>
      <c r="L444">
        <v>-2.5579999999999998</v>
      </c>
      <c r="M444">
        <v>-3.1240000000000001</v>
      </c>
      <c r="N444">
        <v>-3.17</v>
      </c>
      <c r="O444">
        <v>0.95499999999999996</v>
      </c>
      <c r="P444">
        <v>0.95499999999999996</v>
      </c>
      <c r="Q444">
        <v>0.94499999999999995</v>
      </c>
      <c r="R444">
        <v>0.48399999999999999</v>
      </c>
      <c r="S444">
        <v>0.186</v>
      </c>
    </row>
    <row r="445" spans="1:19" x14ac:dyDescent="0.3">
      <c r="A445">
        <v>60</v>
      </c>
      <c r="B445">
        <v>-0.53600000000000003</v>
      </c>
      <c r="C445">
        <v>-1.3520000000000001</v>
      </c>
      <c r="D445">
        <v>-2.5579999999999998</v>
      </c>
      <c r="E445">
        <v>-2.9390000000000001</v>
      </c>
      <c r="F445">
        <v>-3.17</v>
      </c>
      <c r="G445">
        <v>1.8</v>
      </c>
      <c r="H445">
        <v>-0.01</v>
      </c>
      <c r="I445">
        <v>4</v>
      </c>
      <c r="J445">
        <v>-0.64100000000000001</v>
      </c>
      <c r="K445">
        <v>-1.645</v>
      </c>
      <c r="L445">
        <v>-2.577</v>
      </c>
      <c r="M445">
        <v>-3.141</v>
      </c>
      <c r="N445">
        <v>-3.2909999999999999</v>
      </c>
      <c r="O445">
        <v>1.1040000000000001</v>
      </c>
      <c r="P445">
        <v>0.93400000000000005</v>
      </c>
      <c r="Q445">
        <v>0.73399999999999999</v>
      </c>
      <c r="R445">
        <v>0.377</v>
      </c>
      <c r="S445">
        <v>0.45500000000000002</v>
      </c>
    </row>
    <row r="446" spans="1:19" x14ac:dyDescent="0.3">
      <c r="A446">
        <v>120</v>
      </c>
      <c r="B446">
        <v>-0.53600000000000003</v>
      </c>
      <c r="C446">
        <v>-1.3520000000000001</v>
      </c>
      <c r="D446">
        <v>-2.5579999999999998</v>
      </c>
      <c r="E446">
        <v>-2.9390000000000001</v>
      </c>
      <c r="F446">
        <v>-3.17</v>
      </c>
      <c r="G446">
        <v>1.8</v>
      </c>
      <c r="H446">
        <v>-0.01</v>
      </c>
      <c r="I446">
        <v>4</v>
      </c>
      <c r="J446">
        <v>-0.58899999999999997</v>
      </c>
      <c r="K446">
        <v>-1.6479999999999999</v>
      </c>
      <c r="L446">
        <v>-2.6560000000000001</v>
      </c>
      <c r="M446">
        <v>-3.1949999999999998</v>
      </c>
      <c r="N446">
        <v>-3.3</v>
      </c>
      <c r="O446">
        <v>0.99</v>
      </c>
      <c r="P446">
        <v>1.0089999999999999</v>
      </c>
      <c r="Q446">
        <v>0.996</v>
      </c>
      <c r="R446">
        <v>0.50700000000000001</v>
      </c>
      <c r="S446">
        <v>0.45900000000000002</v>
      </c>
    </row>
    <row r="447" spans="1:19" x14ac:dyDescent="0.3">
      <c r="A447">
        <v>180</v>
      </c>
      <c r="B447">
        <v>-0.53600000000000003</v>
      </c>
      <c r="C447">
        <v>-1.3520000000000001</v>
      </c>
      <c r="D447">
        <v>-2.5579999999999998</v>
      </c>
      <c r="E447">
        <v>-2.9390000000000001</v>
      </c>
      <c r="F447">
        <v>-3.17</v>
      </c>
      <c r="G447">
        <v>1.8</v>
      </c>
      <c r="H447">
        <v>-0.01</v>
      </c>
      <c r="I447">
        <v>4</v>
      </c>
      <c r="J447">
        <v>-0.59299999999999997</v>
      </c>
      <c r="K447">
        <v>-1.6180000000000001</v>
      </c>
      <c r="L447">
        <v>-2.6030000000000002</v>
      </c>
      <c r="M447">
        <v>-3.133</v>
      </c>
      <c r="N447">
        <v>-3.3239999999999998</v>
      </c>
      <c r="O447">
        <v>0.99299999999999999</v>
      </c>
      <c r="P447">
        <v>0.88100000000000001</v>
      </c>
      <c r="Q447">
        <v>0.83399999999999996</v>
      </c>
      <c r="R447">
        <v>0.29099999999999998</v>
      </c>
      <c r="S447">
        <v>0.46800000000000003</v>
      </c>
    </row>
    <row r="448" spans="1:19" x14ac:dyDescent="0.3">
      <c r="A448">
        <v>240</v>
      </c>
      <c r="B448">
        <v>-0.53600000000000003</v>
      </c>
      <c r="C448">
        <v>-1.3520000000000001</v>
      </c>
      <c r="D448">
        <v>-2.5579999999999998</v>
      </c>
      <c r="E448">
        <v>-2.9390000000000001</v>
      </c>
      <c r="F448">
        <v>-3.17</v>
      </c>
      <c r="G448">
        <v>1.8</v>
      </c>
      <c r="H448">
        <v>-0.01</v>
      </c>
      <c r="I448">
        <v>4</v>
      </c>
      <c r="J448">
        <v>-0.59699999999999998</v>
      </c>
      <c r="K448">
        <v>-1.6439999999999999</v>
      </c>
      <c r="L448">
        <v>-2.6429999999999998</v>
      </c>
      <c r="M448">
        <v>-3.1379999999999999</v>
      </c>
      <c r="N448">
        <v>-3.3439999999999999</v>
      </c>
      <c r="O448">
        <v>0.99399999999999999</v>
      </c>
      <c r="P448">
        <v>0.95699999999999996</v>
      </c>
      <c r="Q448">
        <v>0.98899999999999999</v>
      </c>
      <c r="R448">
        <v>0.31900000000000001</v>
      </c>
      <c r="S448">
        <v>0.47599999999999998</v>
      </c>
    </row>
    <row r="449" spans="1:19" x14ac:dyDescent="0.3">
      <c r="A449">
        <v>300</v>
      </c>
      <c r="B449">
        <v>-0.53600000000000003</v>
      </c>
      <c r="C449">
        <v>-1.3520000000000001</v>
      </c>
      <c r="D449">
        <v>-2.5579999999999998</v>
      </c>
      <c r="E449">
        <v>-2.9390000000000001</v>
      </c>
      <c r="F449">
        <v>-3.17</v>
      </c>
      <c r="G449">
        <v>1.8</v>
      </c>
      <c r="H449">
        <v>-0.01</v>
      </c>
      <c r="I449">
        <v>4</v>
      </c>
      <c r="J449">
        <v>-0.59199999999999997</v>
      </c>
      <c r="K449">
        <v>-1.6319999999999999</v>
      </c>
      <c r="L449">
        <v>-2.6280000000000001</v>
      </c>
      <c r="M449">
        <v>-3.1749999999999998</v>
      </c>
      <c r="N449">
        <v>-3.3719999999999999</v>
      </c>
      <c r="O449">
        <v>0.98</v>
      </c>
      <c r="P449">
        <v>0.93</v>
      </c>
      <c r="Q449">
        <v>0.90100000000000002</v>
      </c>
      <c r="R449">
        <v>0.46400000000000002</v>
      </c>
      <c r="S449">
        <v>0.48799999999999999</v>
      </c>
    </row>
    <row r="450" spans="1:19" x14ac:dyDescent="0.3">
      <c r="A450">
        <v>360</v>
      </c>
      <c r="B450">
        <v>-0.53600000000000003</v>
      </c>
      <c r="C450">
        <v>-1.3520000000000001</v>
      </c>
      <c r="D450">
        <v>-2.5579999999999998</v>
      </c>
      <c r="E450">
        <v>-2.9390000000000001</v>
      </c>
      <c r="F450">
        <v>-3.17</v>
      </c>
      <c r="G450">
        <v>1.8</v>
      </c>
      <c r="H450">
        <v>-0.01</v>
      </c>
      <c r="I450">
        <v>4</v>
      </c>
      <c r="J450">
        <v>-0.59</v>
      </c>
      <c r="K450">
        <v>-1.6259999999999999</v>
      </c>
      <c r="L450">
        <v>-2.6179999999999999</v>
      </c>
      <c r="M450">
        <v>-3.2050000000000001</v>
      </c>
      <c r="N450">
        <v>-3.399</v>
      </c>
      <c r="O450">
        <v>0.97099999999999997</v>
      </c>
      <c r="P450">
        <v>0.92600000000000005</v>
      </c>
      <c r="Q450">
        <v>0.89400000000000002</v>
      </c>
      <c r="R450">
        <v>0.57299999999999995</v>
      </c>
      <c r="S450">
        <v>0.499</v>
      </c>
    </row>
    <row r="451" spans="1:19" x14ac:dyDescent="0.3">
      <c r="A451">
        <v>420</v>
      </c>
      <c r="B451">
        <v>-0.53600000000000003</v>
      </c>
      <c r="C451">
        <v>-1.3520000000000001</v>
      </c>
      <c r="D451">
        <v>-2.5579999999999998</v>
      </c>
      <c r="E451">
        <v>-2.9390000000000001</v>
      </c>
      <c r="F451">
        <v>-3.17</v>
      </c>
      <c r="G451">
        <v>1.8</v>
      </c>
      <c r="H451">
        <v>-0.01</v>
      </c>
      <c r="I451">
        <v>4</v>
      </c>
      <c r="J451">
        <v>-0.59599999999999997</v>
      </c>
      <c r="K451">
        <v>-1.6279999999999999</v>
      </c>
      <c r="L451">
        <v>-2.629</v>
      </c>
      <c r="M451">
        <v>-3.2269999999999999</v>
      </c>
      <c r="N451">
        <v>-3.4220000000000002</v>
      </c>
      <c r="O451">
        <v>0.97599999999999998</v>
      </c>
      <c r="P451">
        <v>0.96199999999999997</v>
      </c>
      <c r="Q451">
        <v>0.93700000000000006</v>
      </c>
      <c r="R451">
        <v>0.623</v>
      </c>
      <c r="S451">
        <v>0.51</v>
      </c>
    </row>
    <row r="452" spans="1:19" x14ac:dyDescent="0.3">
      <c r="A452">
        <v>480</v>
      </c>
      <c r="B452">
        <v>-0.53600000000000003</v>
      </c>
      <c r="C452">
        <v>-1.3520000000000001</v>
      </c>
      <c r="D452">
        <v>-2.5579999999999998</v>
      </c>
      <c r="E452">
        <v>-2.9390000000000001</v>
      </c>
      <c r="F452">
        <v>-3.17</v>
      </c>
      <c r="G452">
        <v>1.8</v>
      </c>
      <c r="H452">
        <v>-0.01</v>
      </c>
      <c r="I452">
        <v>4</v>
      </c>
      <c r="J452">
        <v>-0.59399999999999997</v>
      </c>
      <c r="K452">
        <v>-1.6240000000000001</v>
      </c>
      <c r="L452">
        <v>-2.6339999999999999</v>
      </c>
      <c r="M452">
        <v>-3.2450000000000001</v>
      </c>
      <c r="N452">
        <v>-3.448</v>
      </c>
      <c r="O452">
        <v>0.96699999999999997</v>
      </c>
      <c r="P452">
        <v>0.95799999999999996</v>
      </c>
      <c r="Q452">
        <v>0.95199999999999996</v>
      </c>
      <c r="R452">
        <v>0.64700000000000002</v>
      </c>
      <c r="S452">
        <v>0.52100000000000002</v>
      </c>
    </row>
    <row r="453" spans="1:19" x14ac:dyDescent="0.3">
      <c r="A453">
        <v>540</v>
      </c>
      <c r="B453">
        <v>-0.53600000000000003</v>
      </c>
      <c r="C453">
        <v>-1.3520000000000001</v>
      </c>
      <c r="D453">
        <v>-2.5579999999999998</v>
      </c>
      <c r="E453">
        <v>-2.9390000000000001</v>
      </c>
      <c r="F453">
        <v>-3.17</v>
      </c>
      <c r="G453">
        <v>1.8</v>
      </c>
      <c r="H453">
        <v>-0.01</v>
      </c>
      <c r="I453">
        <v>4</v>
      </c>
      <c r="J453">
        <v>-0.59499999999999997</v>
      </c>
      <c r="K453">
        <v>-1.6180000000000001</v>
      </c>
      <c r="L453">
        <v>-2.633</v>
      </c>
      <c r="M453">
        <v>-3.262</v>
      </c>
      <c r="N453">
        <v>-3.472</v>
      </c>
      <c r="O453">
        <v>0.96199999999999997</v>
      </c>
      <c r="P453">
        <v>0.95699999999999996</v>
      </c>
      <c r="Q453">
        <v>0.93700000000000006</v>
      </c>
      <c r="R453">
        <v>0.66200000000000003</v>
      </c>
      <c r="S453">
        <v>0.53300000000000003</v>
      </c>
    </row>
    <row r="454" spans="1:19" x14ac:dyDescent="0.3">
      <c r="A454">
        <v>600</v>
      </c>
      <c r="B454">
        <v>-0.53600000000000003</v>
      </c>
      <c r="C454">
        <v>-1.3520000000000001</v>
      </c>
      <c r="D454">
        <v>-2.5579999999999998</v>
      </c>
      <c r="E454">
        <v>-2.9390000000000001</v>
      </c>
      <c r="F454">
        <v>-3.17</v>
      </c>
      <c r="G454">
        <v>1.8</v>
      </c>
      <c r="H454">
        <v>-0.01</v>
      </c>
      <c r="I454">
        <v>4</v>
      </c>
      <c r="J454">
        <v>-0.59799999999999998</v>
      </c>
      <c r="K454">
        <v>-1.615</v>
      </c>
      <c r="L454">
        <v>-2.63</v>
      </c>
      <c r="M454">
        <v>-3.2789999999999999</v>
      </c>
      <c r="N454">
        <v>-3.4969999999999999</v>
      </c>
      <c r="O454">
        <v>0.96199999999999997</v>
      </c>
      <c r="P454">
        <v>0.96299999999999997</v>
      </c>
      <c r="Q454">
        <v>0.92400000000000004</v>
      </c>
      <c r="R454">
        <v>0.67400000000000004</v>
      </c>
      <c r="S454">
        <v>0.54500000000000004</v>
      </c>
    </row>
    <row r="456" spans="1:19" x14ac:dyDescent="0.3">
      <c r="A456" t="s">
        <v>0</v>
      </c>
      <c r="B456" t="s">
        <v>36</v>
      </c>
    </row>
    <row r="457" spans="1:19" x14ac:dyDescent="0.3">
      <c r="A457">
        <v>0</v>
      </c>
      <c r="B457">
        <v>-0.53600000000000003</v>
      </c>
      <c r="C457">
        <v>-1.3540000000000001</v>
      </c>
      <c r="D457">
        <v>-2.5579999999999998</v>
      </c>
      <c r="E457">
        <v>-2.9319999999999999</v>
      </c>
      <c r="F457">
        <v>-3.16</v>
      </c>
      <c r="G457">
        <v>1.8</v>
      </c>
      <c r="H457">
        <v>-0.01</v>
      </c>
      <c r="I457">
        <v>4</v>
      </c>
      <c r="J457">
        <v>-0.56399999999999995</v>
      </c>
      <c r="K457">
        <v>-1.5640000000000001</v>
      </c>
      <c r="L457">
        <v>-2.5579999999999998</v>
      </c>
      <c r="M457">
        <v>-3.1150000000000002</v>
      </c>
      <c r="N457">
        <v>-3.16</v>
      </c>
      <c r="O457">
        <v>0.95499999999999996</v>
      </c>
      <c r="P457">
        <v>0.95499999999999996</v>
      </c>
      <c r="Q457">
        <v>0.94399999999999995</v>
      </c>
      <c r="R457">
        <v>0.47899999999999998</v>
      </c>
      <c r="S457">
        <v>0.184</v>
      </c>
    </row>
    <row r="458" spans="1:19" x14ac:dyDescent="0.3">
      <c r="A458">
        <v>60</v>
      </c>
      <c r="B458">
        <v>-0.53600000000000003</v>
      </c>
      <c r="C458">
        <v>-1.3540000000000001</v>
      </c>
      <c r="D458">
        <v>-2.5579999999999998</v>
      </c>
      <c r="E458">
        <v>-2.9319999999999999</v>
      </c>
      <c r="F458">
        <v>-3.16</v>
      </c>
      <c r="G458">
        <v>1.8</v>
      </c>
      <c r="H458">
        <v>-0.01</v>
      </c>
      <c r="I458">
        <v>4</v>
      </c>
      <c r="J458">
        <v>-0.64200000000000002</v>
      </c>
      <c r="K458">
        <v>-1.643</v>
      </c>
      <c r="L458">
        <v>-2.5760000000000001</v>
      </c>
      <c r="M458">
        <v>-3.1320000000000001</v>
      </c>
      <c r="N458">
        <v>-3.2789999999999999</v>
      </c>
      <c r="O458">
        <v>1.105</v>
      </c>
      <c r="P458">
        <v>0.93100000000000005</v>
      </c>
      <c r="Q458">
        <v>0.73799999999999999</v>
      </c>
      <c r="R458">
        <v>0.375</v>
      </c>
      <c r="S458">
        <v>0.45100000000000001</v>
      </c>
    </row>
    <row r="459" spans="1:19" x14ac:dyDescent="0.3">
      <c r="A459">
        <v>120</v>
      </c>
      <c r="B459">
        <v>-0.53600000000000003</v>
      </c>
      <c r="C459">
        <v>-1.3540000000000001</v>
      </c>
      <c r="D459">
        <v>-2.5579999999999998</v>
      </c>
      <c r="E459">
        <v>-2.9319999999999999</v>
      </c>
      <c r="F459">
        <v>-3.16</v>
      </c>
      <c r="G459">
        <v>1.8</v>
      </c>
      <c r="H459">
        <v>-0.01</v>
      </c>
      <c r="I459">
        <v>4</v>
      </c>
      <c r="J459">
        <v>-0.58899999999999997</v>
      </c>
      <c r="K459">
        <v>-1.6479999999999999</v>
      </c>
      <c r="L459">
        <v>-2.6539999999999999</v>
      </c>
      <c r="M459">
        <v>-3.1850000000000001</v>
      </c>
      <c r="N459">
        <v>-3.2879999999999998</v>
      </c>
      <c r="O459">
        <v>0.99099999999999999</v>
      </c>
      <c r="P459">
        <v>1.0109999999999999</v>
      </c>
      <c r="Q459">
        <v>0.99099999999999999</v>
      </c>
      <c r="R459">
        <v>0.5</v>
      </c>
      <c r="S459">
        <v>0.45500000000000002</v>
      </c>
    </row>
    <row r="460" spans="1:19" x14ac:dyDescent="0.3">
      <c r="A460">
        <v>180</v>
      </c>
      <c r="B460">
        <v>-0.53600000000000003</v>
      </c>
      <c r="C460">
        <v>-1.3540000000000001</v>
      </c>
      <c r="D460">
        <v>-2.5579999999999998</v>
      </c>
      <c r="E460">
        <v>-2.9319999999999999</v>
      </c>
      <c r="F460">
        <v>-3.16</v>
      </c>
      <c r="G460">
        <v>1.8</v>
      </c>
      <c r="H460">
        <v>-0.01</v>
      </c>
      <c r="I460">
        <v>4</v>
      </c>
      <c r="J460">
        <v>-0.59299999999999997</v>
      </c>
      <c r="K460">
        <v>-1.617</v>
      </c>
      <c r="L460">
        <v>-2.6030000000000002</v>
      </c>
      <c r="M460">
        <v>-3.1240000000000001</v>
      </c>
      <c r="N460">
        <v>-3.3119999999999998</v>
      </c>
      <c r="O460">
        <v>0.99299999999999999</v>
      </c>
      <c r="P460">
        <v>0.88</v>
      </c>
      <c r="Q460">
        <v>0.83699999999999997</v>
      </c>
      <c r="R460">
        <v>0.28599999999999998</v>
      </c>
      <c r="S460">
        <v>0.46400000000000002</v>
      </c>
    </row>
    <row r="461" spans="1:19" x14ac:dyDescent="0.3">
      <c r="A461">
        <v>240</v>
      </c>
      <c r="B461">
        <v>-0.53600000000000003</v>
      </c>
      <c r="C461">
        <v>-1.3540000000000001</v>
      </c>
      <c r="D461">
        <v>-2.5579999999999998</v>
      </c>
      <c r="E461">
        <v>-2.9319999999999999</v>
      </c>
      <c r="F461">
        <v>-3.16</v>
      </c>
      <c r="G461">
        <v>1.8</v>
      </c>
      <c r="H461">
        <v>-0.01</v>
      </c>
      <c r="I461">
        <v>4</v>
      </c>
      <c r="J461">
        <v>-0.59699999999999998</v>
      </c>
      <c r="K461">
        <v>-1.6439999999999999</v>
      </c>
      <c r="L461">
        <v>-2.6419999999999999</v>
      </c>
      <c r="M461">
        <v>-3.13</v>
      </c>
      <c r="N461">
        <v>-3.331</v>
      </c>
      <c r="O461">
        <v>0.995</v>
      </c>
      <c r="P461">
        <v>0.95799999999999996</v>
      </c>
      <c r="Q461">
        <v>0.99</v>
      </c>
      <c r="R461">
        <v>0.31900000000000001</v>
      </c>
      <c r="S461">
        <v>0.47099999999999997</v>
      </c>
    </row>
    <row r="462" spans="1:19" x14ac:dyDescent="0.3">
      <c r="A462">
        <v>300</v>
      </c>
      <c r="B462">
        <v>-0.53600000000000003</v>
      </c>
      <c r="C462">
        <v>-1.3540000000000001</v>
      </c>
      <c r="D462">
        <v>-2.5579999999999998</v>
      </c>
      <c r="E462">
        <v>-2.9319999999999999</v>
      </c>
      <c r="F462">
        <v>-3.16</v>
      </c>
      <c r="G462">
        <v>1.8</v>
      </c>
      <c r="H462">
        <v>-0.01</v>
      </c>
      <c r="I462">
        <v>4</v>
      </c>
      <c r="J462">
        <v>-0.59299999999999997</v>
      </c>
      <c r="K462">
        <v>-1.631</v>
      </c>
      <c r="L462">
        <v>-2.6259999999999999</v>
      </c>
      <c r="M462">
        <v>-3.1659999999999999</v>
      </c>
      <c r="N462">
        <v>-3.36</v>
      </c>
      <c r="O462">
        <v>0.98</v>
      </c>
      <c r="P462">
        <v>0.92900000000000005</v>
      </c>
      <c r="Q462">
        <v>0.89500000000000002</v>
      </c>
      <c r="R462">
        <v>0.45800000000000002</v>
      </c>
      <c r="S462">
        <v>0.48299999999999998</v>
      </c>
    </row>
    <row r="463" spans="1:19" x14ac:dyDescent="0.3">
      <c r="A463">
        <v>360</v>
      </c>
      <c r="B463">
        <v>-0.53600000000000003</v>
      </c>
      <c r="C463">
        <v>-1.3540000000000001</v>
      </c>
      <c r="D463">
        <v>-2.5579999999999998</v>
      </c>
      <c r="E463">
        <v>-2.9319999999999999</v>
      </c>
      <c r="F463">
        <v>-3.16</v>
      </c>
      <c r="G463">
        <v>1.8</v>
      </c>
      <c r="H463">
        <v>-0.01</v>
      </c>
      <c r="I463">
        <v>4</v>
      </c>
      <c r="J463">
        <v>-0.59</v>
      </c>
      <c r="K463">
        <v>-1.6259999999999999</v>
      </c>
      <c r="L463">
        <v>-2.6179999999999999</v>
      </c>
      <c r="M463">
        <v>-3.1960000000000002</v>
      </c>
      <c r="N463">
        <v>-3.3849999999999998</v>
      </c>
      <c r="O463">
        <v>0.97099999999999997</v>
      </c>
      <c r="P463">
        <v>0.92800000000000005</v>
      </c>
      <c r="Q463">
        <v>0.89800000000000002</v>
      </c>
      <c r="R463">
        <v>0.56599999999999995</v>
      </c>
      <c r="S463">
        <v>0.49399999999999999</v>
      </c>
    </row>
    <row r="464" spans="1:19" x14ac:dyDescent="0.3">
      <c r="A464">
        <v>420</v>
      </c>
      <c r="B464">
        <v>-0.53600000000000003</v>
      </c>
      <c r="C464">
        <v>-1.3540000000000001</v>
      </c>
      <c r="D464">
        <v>-2.5579999999999998</v>
      </c>
      <c r="E464">
        <v>-2.9319999999999999</v>
      </c>
      <c r="F464">
        <v>-3.16</v>
      </c>
      <c r="G464">
        <v>1.8</v>
      </c>
      <c r="H464">
        <v>-0.01</v>
      </c>
      <c r="I464">
        <v>4</v>
      </c>
      <c r="J464">
        <v>-0.59599999999999997</v>
      </c>
      <c r="K464">
        <v>-1.6279999999999999</v>
      </c>
      <c r="L464">
        <v>-2.6280000000000001</v>
      </c>
      <c r="M464">
        <v>-3.2170000000000001</v>
      </c>
      <c r="N464">
        <v>-3.4089999999999998</v>
      </c>
      <c r="O464">
        <v>0.97599999999999998</v>
      </c>
      <c r="P464">
        <v>0.96199999999999997</v>
      </c>
      <c r="Q464">
        <v>0.93899999999999995</v>
      </c>
      <c r="R464">
        <v>0.61699999999999999</v>
      </c>
      <c r="S464">
        <v>0.504</v>
      </c>
    </row>
    <row r="465" spans="1:19" x14ac:dyDescent="0.3">
      <c r="A465">
        <v>480</v>
      </c>
      <c r="B465">
        <v>-0.53600000000000003</v>
      </c>
      <c r="C465">
        <v>-1.3540000000000001</v>
      </c>
      <c r="D465">
        <v>-2.5579999999999998</v>
      </c>
      <c r="E465">
        <v>-2.9319999999999999</v>
      </c>
      <c r="F465">
        <v>-3.16</v>
      </c>
      <c r="G465">
        <v>1.8</v>
      </c>
      <c r="H465">
        <v>-0.01</v>
      </c>
      <c r="I465">
        <v>4</v>
      </c>
      <c r="J465">
        <v>-0.59399999999999997</v>
      </c>
      <c r="K465">
        <v>-1.6240000000000001</v>
      </c>
      <c r="L465">
        <v>-2.6339999999999999</v>
      </c>
      <c r="M465">
        <v>-3.2360000000000002</v>
      </c>
      <c r="N465">
        <v>-3.4340000000000002</v>
      </c>
      <c r="O465">
        <v>0.96699999999999997</v>
      </c>
      <c r="P465">
        <v>0.95699999999999996</v>
      </c>
      <c r="Q465">
        <v>0.95299999999999996</v>
      </c>
      <c r="R465">
        <v>0.64300000000000002</v>
      </c>
      <c r="S465">
        <v>0.51500000000000001</v>
      </c>
    </row>
    <row r="466" spans="1:19" x14ac:dyDescent="0.3">
      <c r="A466">
        <v>540</v>
      </c>
      <c r="B466">
        <v>-0.53600000000000003</v>
      </c>
      <c r="C466">
        <v>-1.3540000000000001</v>
      </c>
      <c r="D466">
        <v>-2.5579999999999998</v>
      </c>
      <c r="E466">
        <v>-2.9319999999999999</v>
      </c>
      <c r="F466">
        <v>-3.16</v>
      </c>
      <c r="G466">
        <v>1.8</v>
      </c>
      <c r="H466">
        <v>-0.01</v>
      </c>
      <c r="I466">
        <v>4</v>
      </c>
      <c r="J466">
        <v>-0.59499999999999997</v>
      </c>
      <c r="K466">
        <v>-1.6180000000000001</v>
      </c>
      <c r="L466">
        <v>-2.6320000000000001</v>
      </c>
      <c r="M466">
        <v>-3.2530000000000001</v>
      </c>
      <c r="N466">
        <v>-3.4580000000000002</v>
      </c>
      <c r="O466">
        <v>0.96299999999999997</v>
      </c>
      <c r="P466">
        <v>0.95699999999999996</v>
      </c>
      <c r="Q466">
        <v>0.93600000000000005</v>
      </c>
      <c r="R466">
        <v>0.65700000000000003</v>
      </c>
      <c r="S466">
        <v>0.52600000000000002</v>
      </c>
    </row>
    <row r="467" spans="1:19" x14ac:dyDescent="0.3">
      <c r="A467">
        <v>600</v>
      </c>
      <c r="B467">
        <v>-0.53600000000000003</v>
      </c>
      <c r="C467">
        <v>-1.3540000000000001</v>
      </c>
      <c r="D467">
        <v>-2.5579999999999998</v>
      </c>
      <c r="E467">
        <v>-2.9319999999999999</v>
      </c>
      <c r="F467">
        <v>-3.16</v>
      </c>
      <c r="G467">
        <v>1.8</v>
      </c>
      <c r="H467">
        <v>-0.01</v>
      </c>
      <c r="I467">
        <v>4</v>
      </c>
      <c r="J467">
        <v>-0.59799999999999998</v>
      </c>
      <c r="K467">
        <v>-1.615</v>
      </c>
      <c r="L467">
        <v>-2.629</v>
      </c>
      <c r="M467">
        <v>-3.27</v>
      </c>
      <c r="N467">
        <v>-3.4820000000000002</v>
      </c>
      <c r="O467">
        <v>0.96199999999999997</v>
      </c>
      <c r="P467">
        <v>0.96199999999999997</v>
      </c>
      <c r="Q467">
        <v>0.92300000000000004</v>
      </c>
      <c r="R467">
        <v>0.67</v>
      </c>
      <c r="S467">
        <v>0.53800000000000003</v>
      </c>
    </row>
    <row r="469" spans="1:19" x14ac:dyDescent="0.3">
      <c r="A469" t="s">
        <v>0</v>
      </c>
      <c r="B469" t="s">
        <v>37</v>
      </c>
    </row>
    <row r="470" spans="1:19" x14ac:dyDescent="0.3">
      <c r="A470">
        <v>0</v>
      </c>
      <c r="B470">
        <v>-0.53500000000000003</v>
      </c>
      <c r="C470">
        <v>-1.343</v>
      </c>
      <c r="D470">
        <v>-2.56</v>
      </c>
      <c r="E470">
        <v>-2.956</v>
      </c>
      <c r="F470">
        <v>-3.24</v>
      </c>
      <c r="G470">
        <v>1.8</v>
      </c>
      <c r="H470">
        <v>0</v>
      </c>
      <c r="I470">
        <v>4</v>
      </c>
      <c r="J470">
        <v>-0.56399999999999995</v>
      </c>
      <c r="K470">
        <v>-1.5640000000000001</v>
      </c>
      <c r="L470">
        <v>-2.56</v>
      </c>
      <c r="M470">
        <v>-3.1840000000000002</v>
      </c>
      <c r="N470">
        <v>-3.24</v>
      </c>
      <c r="O470">
        <v>0.95499999999999996</v>
      </c>
      <c r="P470">
        <v>0.95499999999999996</v>
      </c>
      <c r="Q470">
        <v>0.94799999999999995</v>
      </c>
      <c r="R470">
        <v>0.52400000000000002</v>
      </c>
      <c r="S470">
        <v>0.19700000000000001</v>
      </c>
    </row>
    <row r="471" spans="1:19" x14ac:dyDescent="0.3">
      <c r="A471">
        <v>60</v>
      </c>
      <c r="B471">
        <v>-0.53500000000000003</v>
      </c>
      <c r="C471">
        <v>-1.343</v>
      </c>
      <c r="D471">
        <v>-2.56</v>
      </c>
      <c r="E471">
        <v>-2.956</v>
      </c>
      <c r="F471">
        <v>-3.24</v>
      </c>
      <c r="G471">
        <v>1.8</v>
      </c>
      <c r="H471">
        <v>0</v>
      </c>
      <c r="I471">
        <v>4</v>
      </c>
      <c r="J471">
        <v>-0.63300000000000001</v>
      </c>
      <c r="K471">
        <v>-1.655</v>
      </c>
      <c r="L471">
        <v>-2.5830000000000002</v>
      </c>
      <c r="M471">
        <v>-3.1819999999999999</v>
      </c>
      <c r="N471">
        <v>-3.3570000000000002</v>
      </c>
      <c r="O471">
        <v>1.0920000000000001</v>
      </c>
      <c r="P471">
        <v>0.98699999999999999</v>
      </c>
      <c r="Q471">
        <v>0.745</v>
      </c>
      <c r="R471">
        <v>0.35799999999999998</v>
      </c>
      <c r="S471">
        <v>0.48199999999999998</v>
      </c>
    </row>
    <row r="472" spans="1:19" x14ac:dyDescent="0.3">
      <c r="A472">
        <v>120</v>
      </c>
      <c r="B472">
        <v>-0.53500000000000003</v>
      </c>
      <c r="C472">
        <v>-1.343</v>
      </c>
      <c r="D472">
        <v>-2.56</v>
      </c>
      <c r="E472">
        <v>-2.956</v>
      </c>
      <c r="F472">
        <v>-3.24</v>
      </c>
      <c r="G472">
        <v>1.8</v>
      </c>
      <c r="H472">
        <v>0</v>
      </c>
      <c r="I472">
        <v>4</v>
      </c>
      <c r="J472">
        <v>-0.58699999999999997</v>
      </c>
      <c r="K472">
        <v>-1.6479999999999999</v>
      </c>
      <c r="L472">
        <v>-2.661</v>
      </c>
      <c r="M472">
        <v>-3.2429999999999999</v>
      </c>
      <c r="N472">
        <v>-3.3719999999999999</v>
      </c>
      <c r="O472">
        <v>0.997</v>
      </c>
      <c r="P472">
        <v>0.998</v>
      </c>
      <c r="Q472">
        <v>1.0049999999999999</v>
      </c>
      <c r="R472">
        <v>0.53400000000000003</v>
      </c>
      <c r="S472">
        <v>0.48799999999999999</v>
      </c>
    </row>
    <row r="473" spans="1:19" x14ac:dyDescent="0.3">
      <c r="A473">
        <v>180</v>
      </c>
      <c r="B473">
        <v>-0.53500000000000003</v>
      </c>
      <c r="C473">
        <v>-1.343</v>
      </c>
      <c r="D473">
        <v>-2.56</v>
      </c>
      <c r="E473">
        <v>-2.956</v>
      </c>
      <c r="F473">
        <v>-3.24</v>
      </c>
      <c r="G473">
        <v>1.8</v>
      </c>
      <c r="H473">
        <v>0</v>
      </c>
      <c r="I473">
        <v>4</v>
      </c>
      <c r="J473">
        <v>-0.59</v>
      </c>
      <c r="K473">
        <v>-1.6220000000000001</v>
      </c>
      <c r="L473">
        <v>-2.6040000000000001</v>
      </c>
      <c r="M473">
        <v>-3.1840000000000002</v>
      </c>
      <c r="N473">
        <v>-3.3860000000000001</v>
      </c>
      <c r="O473">
        <v>1.0029999999999999</v>
      </c>
      <c r="P473">
        <v>0.88400000000000001</v>
      </c>
      <c r="Q473">
        <v>0.82199999999999995</v>
      </c>
      <c r="R473">
        <v>0.316</v>
      </c>
      <c r="S473">
        <v>0.49399999999999999</v>
      </c>
    </row>
    <row r="474" spans="1:19" x14ac:dyDescent="0.3">
      <c r="A474">
        <v>240</v>
      </c>
      <c r="B474">
        <v>-0.53500000000000003</v>
      </c>
      <c r="C474">
        <v>-1.343</v>
      </c>
      <c r="D474">
        <v>-2.56</v>
      </c>
      <c r="E474">
        <v>-2.956</v>
      </c>
      <c r="F474">
        <v>-3.24</v>
      </c>
      <c r="G474">
        <v>1.8</v>
      </c>
      <c r="H474">
        <v>0</v>
      </c>
      <c r="I474">
        <v>4</v>
      </c>
      <c r="J474">
        <v>-0.59099999999999997</v>
      </c>
      <c r="K474">
        <v>-1.647</v>
      </c>
      <c r="L474">
        <v>-2.645</v>
      </c>
      <c r="M474">
        <v>-3.1880000000000002</v>
      </c>
      <c r="N474">
        <v>-3.403</v>
      </c>
      <c r="O474">
        <v>1.0049999999999999</v>
      </c>
      <c r="P474">
        <v>0.95399999999999996</v>
      </c>
      <c r="Q474">
        <v>0.98499999999999999</v>
      </c>
      <c r="R474">
        <v>0.34100000000000003</v>
      </c>
      <c r="S474">
        <v>0.501</v>
      </c>
    </row>
    <row r="475" spans="1:19" x14ac:dyDescent="0.3">
      <c r="A475">
        <v>300</v>
      </c>
      <c r="B475">
        <v>-0.53500000000000003</v>
      </c>
      <c r="C475">
        <v>-1.343</v>
      </c>
      <c r="D475">
        <v>-2.56</v>
      </c>
      <c r="E475">
        <v>-2.956</v>
      </c>
      <c r="F475">
        <v>-3.24</v>
      </c>
      <c r="G475">
        <v>1.8</v>
      </c>
      <c r="H475">
        <v>0</v>
      </c>
      <c r="I475">
        <v>4</v>
      </c>
      <c r="J475">
        <v>-0.58599999999999997</v>
      </c>
      <c r="K475">
        <v>-1.6359999999999999</v>
      </c>
      <c r="L475">
        <v>-2.637</v>
      </c>
      <c r="M475">
        <v>-3.2250000000000001</v>
      </c>
      <c r="N475">
        <v>-3.4390000000000001</v>
      </c>
      <c r="O475">
        <v>0.995</v>
      </c>
      <c r="P475">
        <v>0.93300000000000005</v>
      </c>
      <c r="Q475">
        <v>0.92200000000000004</v>
      </c>
      <c r="R475">
        <v>0.496</v>
      </c>
      <c r="S475">
        <v>0.51800000000000002</v>
      </c>
    </row>
    <row r="476" spans="1:19" x14ac:dyDescent="0.3">
      <c r="A476">
        <v>360</v>
      </c>
      <c r="B476">
        <v>-0.53500000000000003</v>
      </c>
      <c r="C476">
        <v>-1.343</v>
      </c>
      <c r="D476">
        <v>-2.56</v>
      </c>
      <c r="E476">
        <v>-2.956</v>
      </c>
      <c r="F476">
        <v>-3.24</v>
      </c>
      <c r="G476">
        <v>1.8</v>
      </c>
      <c r="H476">
        <v>0</v>
      </c>
      <c r="I476">
        <v>4</v>
      </c>
      <c r="J476">
        <v>-0.58199999999999996</v>
      </c>
      <c r="K476">
        <v>-1.629</v>
      </c>
      <c r="L476">
        <v>-2.6230000000000002</v>
      </c>
      <c r="M476">
        <v>-3.258</v>
      </c>
      <c r="N476">
        <v>-3.4689999999999999</v>
      </c>
      <c r="O476">
        <v>0.98699999999999999</v>
      </c>
      <c r="P476">
        <v>0.92</v>
      </c>
      <c r="Q476">
        <v>0.89500000000000002</v>
      </c>
      <c r="R476">
        <v>0.61199999999999999</v>
      </c>
      <c r="S476">
        <v>0.53100000000000003</v>
      </c>
    </row>
    <row r="477" spans="1:19" x14ac:dyDescent="0.3">
      <c r="A477">
        <v>420</v>
      </c>
      <c r="B477">
        <v>-0.53500000000000003</v>
      </c>
      <c r="C477">
        <v>-1.343</v>
      </c>
      <c r="D477">
        <v>-2.56</v>
      </c>
      <c r="E477">
        <v>-2.956</v>
      </c>
      <c r="F477">
        <v>-3.24</v>
      </c>
      <c r="G477">
        <v>1.8</v>
      </c>
      <c r="H477">
        <v>0</v>
      </c>
      <c r="I477">
        <v>4</v>
      </c>
      <c r="J477">
        <v>-0.58599999999999997</v>
      </c>
      <c r="K477">
        <v>-1.63</v>
      </c>
      <c r="L477">
        <v>-2.63</v>
      </c>
      <c r="M477">
        <v>-3.2810000000000001</v>
      </c>
      <c r="N477">
        <v>-3.4980000000000002</v>
      </c>
      <c r="O477">
        <v>0.995</v>
      </c>
      <c r="P477">
        <v>0.95899999999999996</v>
      </c>
      <c r="Q477">
        <v>0.92500000000000004</v>
      </c>
      <c r="R477">
        <v>0.66</v>
      </c>
      <c r="S477">
        <v>0.54600000000000004</v>
      </c>
    </row>
    <row r="478" spans="1:19" x14ac:dyDescent="0.3">
      <c r="A478">
        <v>480</v>
      </c>
      <c r="B478">
        <v>-0.53500000000000003</v>
      </c>
      <c r="C478">
        <v>-1.343</v>
      </c>
      <c r="D478">
        <v>-2.56</v>
      </c>
      <c r="E478">
        <v>-2.956</v>
      </c>
      <c r="F478">
        <v>-3.24</v>
      </c>
      <c r="G478">
        <v>1.8</v>
      </c>
      <c r="H478">
        <v>0</v>
      </c>
      <c r="I478">
        <v>4</v>
      </c>
      <c r="J478">
        <v>-0.58199999999999996</v>
      </c>
      <c r="K478">
        <v>-1.6259999999999999</v>
      </c>
      <c r="L478">
        <v>-2.637</v>
      </c>
      <c r="M478">
        <v>-3.2959999999999998</v>
      </c>
      <c r="N478">
        <v>-3.524</v>
      </c>
      <c r="O478">
        <v>0.98799999999999999</v>
      </c>
      <c r="P478">
        <v>0.95899999999999996</v>
      </c>
      <c r="Q478">
        <v>0.94699999999999995</v>
      </c>
      <c r="R478">
        <v>0.67200000000000004</v>
      </c>
      <c r="S478">
        <v>0.55900000000000005</v>
      </c>
    </row>
    <row r="479" spans="1:19" x14ac:dyDescent="0.3">
      <c r="A479">
        <v>540</v>
      </c>
      <c r="B479">
        <v>-0.53500000000000003</v>
      </c>
      <c r="C479">
        <v>-1.343</v>
      </c>
      <c r="D479">
        <v>-2.56</v>
      </c>
      <c r="E479">
        <v>-2.956</v>
      </c>
      <c r="F479">
        <v>-3.24</v>
      </c>
      <c r="G479">
        <v>1.8</v>
      </c>
      <c r="H479">
        <v>0</v>
      </c>
      <c r="I479">
        <v>4</v>
      </c>
      <c r="J479">
        <v>-0.58099999999999996</v>
      </c>
      <c r="K479">
        <v>-1.62</v>
      </c>
      <c r="L479">
        <v>-2.637</v>
      </c>
      <c r="M479">
        <v>-3.3109999999999999</v>
      </c>
      <c r="N479">
        <v>-3.5510000000000002</v>
      </c>
      <c r="O479">
        <v>0.98599999999999999</v>
      </c>
      <c r="P479">
        <v>0.96</v>
      </c>
      <c r="Q479">
        <v>0.93899999999999995</v>
      </c>
      <c r="R479">
        <v>0.68100000000000005</v>
      </c>
      <c r="S479">
        <v>0.57299999999999995</v>
      </c>
    </row>
    <row r="480" spans="1:19" x14ac:dyDescent="0.3">
      <c r="A480">
        <v>600</v>
      </c>
      <c r="B480">
        <v>-0.53500000000000003</v>
      </c>
      <c r="C480">
        <v>-1.343</v>
      </c>
      <c r="D480">
        <v>-2.56</v>
      </c>
      <c r="E480">
        <v>-2.956</v>
      </c>
      <c r="F480">
        <v>-3.24</v>
      </c>
      <c r="G480">
        <v>1.8</v>
      </c>
      <c r="H480">
        <v>0</v>
      </c>
      <c r="I480">
        <v>4</v>
      </c>
      <c r="J480">
        <v>-0.58099999999999996</v>
      </c>
      <c r="K480">
        <v>-1.6160000000000001</v>
      </c>
      <c r="L480">
        <v>-2.6349999999999998</v>
      </c>
      <c r="M480">
        <v>-3.3250000000000002</v>
      </c>
      <c r="N480">
        <v>-3.58</v>
      </c>
      <c r="O480">
        <v>0.98599999999999999</v>
      </c>
      <c r="P480">
        <v>0.96499999999999997</v>
      </c>
      <c r="Q480">
        <v>0.92500000000000004</v>
      </c>
      <c r="R480">
        <v>0.68799999999999994</v>
      </c>
      <c r="S480">
        <v>0.58899999999999997</v>
      </c>
    </row>
    <row r="482" spans="1:19" x14ac:dyDescent="0.3">
      <c r="A482" t="s">
        <v>0</v>
      </c>
      <c r="B482" t="s">
        <v>38</v>
      </c>
    </row>
    <row r="483" spans="1:19" x14ac:dyDescent="0.3">
      <c r="A483">
        <v>0</v>
      </c>
      <c r="B483">
        <v>-0.53600000000000003</v>
      </c>
      <c r="C483">
        <v>-1.3440000000000001</v>
      </c>
      <c r="D483">
        <v>-2.556</v>
      </c>
      <c r="E483">
        <v>-2.9489999999999998</v>
      </c>
      <c r="F483">
        <v>-3.23</v>
      </c>
      <c r="G483">
        <v>1.8</v>
      </c>
      <c r="H483">
        <v>0</v>
      </c>
      <c r="I483">
        <v>4</v>
      </c>
      <c r="J483">
        <v>-0.56399999999999995</v>
      </c>
      <c r="K483">
        <v>-1.5640000000000001</v>
      </c>
      <c r="L483">
        <v>-2.56</v>
      </c>
      <c r="M483">
        <v>-3.1760000000000002</v>
      </c>
      <c r="N483">
        <v>-3.23</v>
      </c>
      <c r="O483">
        <v>0.95499999999999996</v>
      </c>
      <c r="P483">
        <v>0.95499999999999996</v>
      </c>
      <c r="Q483">
        <v>0.94799999999999995</v>
      </c>
      <c r="R483">
        <v>0.51800000000000002</v>
      </c>
      <c r="S483">
        <v>0.19500000000000001</v>
      </c>
    </row>
    <row r="484" spans="1:19" x14ac:dyDescent="0.3">
      <c r="A484">
        <v>60</v>
      </c>
      <c r="B484">
        <v>-0.53600000000000003</v>
      </c>
      <c r="C484">
        <v>-1.3440000000000001</v>
      </c>
      <c r="D484">
        <v>-2.556</v>
      </c>
      <c r="E484">
        <v>-2.9489999999999998</v>
      </c>
      <c r="F484">
        <v>-3.23</v>
      </c>
      <c r="G484">
        <v>1.8</v>
      </c>
      <c r="H484">
        <v>0</v>
      </c>
      <c r="I484">
        <v>4</v>
      </c>
      <c r="J484">
        <v>-0.63200000000000001</v>
      </c>
      <c r="K484">
        <v>-1.6579999999999999</v>
      </c>
      <c r="L484">
        <v>-2.5790000000000002</v>
      </c>
      <c r="M484">
        <v>-3.1779999999999999</v>
      </c>
      <c r="N484">
        <v>-3.343</v>
      </c>
      <c r="O484">
        <v>1.089</v>
      </c>
      <c r="P484">
        <v>0.996</v>
      </c>
      <c r="Q484">
        <v>0.751</v>
      </c>
      <c r="R484">
        <v>0.379</v>
      </c>
      <c r="S484">
        <v>0.47599999999999998</v>
      </c>
    </row>
    <row r="485" spans="1:19" x14ac:dyDescent="0.3">
      <c r="A485">
        <v>120</v>
      </c>
      <c r="B485">
        <v>-0.53600000000000003</v>
      </c>
      <c r="C485">
        <v>-1.3440000000000001</v>
      </c>
      <c r="D485">
        <v>-2.556</v>
      </c>
      <c r="E485">
        <v>-2.9489999999999998</v>
      </c>
      <c r="F485">
        <v>-3.23</v>
      </c>
      <c r="G485">
        <v>1.8</v>
      </c>
      <c r="H485">
        <v>0</v>
      </c>
      <c r="I485">
        <v>4</v>
      </c>
      <c r="J485">
        <v>-0.58399999999999996</v>
      </c>
      <c r="K485">
        <v>-1.647</v>
      </c>
      <c r="L485">
        <v>-2.6560000000000001</v>
      </c>
      <c r="M485">
        <v>-3.24</v>
      </c>
      <c r="N485">
        <v>-3.363</v>
      </c>
      <c r="O485">
        <v>0.99099999999999999</v>
      </c>
      <c r="P485">
        <v>1</v>
      </c>
      <c r="Q485">
        <v>1.016</v>
      </c>
      <c r="R485">
        <v>0.54500000000000004</v>
      </c>
      <c r="S485">
        <v>0.48399999999999999</v>
      </c>
    </row>
    <row r="486" spans="1:19" x14ac:dyDescent="0.3">
      <c r="A486">
        <v>180</v>
      </c>
      <c r="B486">
        <v>-0.53600000000000003</v>
      </c>
      <c r="C486">
        <v>-1.3440000000000001</v>
      </c>
      <c r="D486">
        <v>-2.556</v>
      </c>
      <c r="E486">
        <v>-2.9489999999999998</v>
      </c>
      <c r="F486">
        <v>-3.23</v>
      </c>
      <c r="G486">
        <v>1.8</v>
      </c>
      <c r="H486">
        <v>0</v>
      </c>
      <c r="I486">
        <v>4</v>
      </c>
      <c r="J486">
        <v>-0.59</v>
      </c>
      <c r="K486">
        <v>-1.621</v>
      </c>
      <c r="L486">
        <v>-2.5990000000000002</v>
      </c>
      <c r="M486">
        <v>-3.1760000000000002</v>
      </c>
      <c r="N486">
        <v>-3.3820000000000001</v>
      </c>
      <c r="O486">
        <v>1.0029999999999999</v>
      </c>
      <c r="P486">
        <v>0.88400000000000001</v>
      </c>
      <c r="Q486">
        <v>0.83199999999999996</v>
      </c>
      <c r="R486">
        <v>0.31</v>
      </c>
      <c r="S486">
        <v>0.49199999999999999</v>
      </c>
    </row>
    <row r="487" spans="1:19" x14ac:dyDescent="0.3">
      <c r="A487">
        <v>240</v>
      </c>
      <c r="B487">
        <v>-0.53600000000000003</v>
      </c>
      <c r="C487">
        <v>-1.3440000000000001</v>
      </c>
      <c r="D487">
        <v>-2.556</v>
      </c>
      <c r="E487">
        <v>-2.9489999999999998</v>
      </c>
      <c r="F487">
        <v>-3.23</v>
      </c>
      <c r="G487">
        <v>1.8</v>
      </c>
      <c r="H487">
        <v>0</v>
      </c>
      <c r="I487">
        <v>4</v>
      </c>
      <c r="J487">
        <v>-0.59099999999999997</v>
      </c>
      <c r="K487">
        <v>-1.647</v>
      </c>
      <c r="L487">
        <v>-2.6429999999999998</v>
      </c>
      <c r="M487">
        <v>-3.1819999999999999</v>
      </c>
      <c r="N487">
        <v>-3.3969999999999998</v>
      </c>
      <c r="O487">
        <v>1.0049999999999999</v>
      </c>
      <c r="P487">
        <v>0.95699999999999996</v>
      </c>
      <c r="Q487">
        <v>0.99399999999999999</v>
      </c>
      <c r="R487">
        <v>0.34</v>
      </c>
      <c r="S487">
        <v>0.499</v>
      </c>
    </row>
    <row r="488" spans="1:19" x14ac:dyDescent="0.3">
      <c r="A488">
        <v>300</v>
      </c>
      <c r="B488">
        <v>-0.53600000000000003</v>
      </c>
      <c r="C488">
        <v>-1.3440000000000001</v>
      </c>
      <c r="D488">
        <v>-2.556</v>
      </c>
      <c r="E488">
        <v>-2.9489999999999998</v>
      </c>
      <c r="F488">
        <v>-3.23</v>
      </c>
      <c r="G488">
        <v>1.8</v>
      </c>
      <c r="H488">
        <v>0</v>
      </c>
      <c r="I488">
        <v>4</v>
      </c>
      <c r="J488">
        <v>-0.58499999999999996</v>
      </c>
      <c r="K488">
        <v>-1.635</v>
      </c>
      <c r="L488">
        <v>-2.6320000000000001</v>
      </c>
      <c r="M488">
        <v>-3.218</v>
      </c>
      <c r="N488">
        <v>-3.431</v>
      </c>
      <c r="O488">
        <v>0.99399999999999999</v>
      </c>
      <c r="P488">
        <v>0.93200000000000005</v>
      </c>
      <c r="Q488">
        <v>0.91800000000000004</v>
      </c>
      <c r="R488">
        <v>0.49099999999999999</v>
      </c>
      <c r="S488">
        <v>0.51400000000000001</v>
      </c>
    </row>
    <row r="489" spans="1:19" x14ac:dyDescent="0.3">
      <c r="A489">
        <v>360</v>
      </c>
      <c r="B489">
        <v>-0.53600000000000003</v>
      </c>
      <c r="C489">
        <v>-1.3440000000000001</v>
      </c>
      <c r="D489">
        <v>-2.556</v>
      </c>
      <c r="E489">
        <v>-2.9489999999999998</v>
      </c>
      <c r="F489">
        <v>-3.23</v>
      </c>
      <c r="G489">
        <v>1.8</v>
      </c>
      <c r="H489">
        <v>0</v>
      </c>
      <c r="I489">
        <v>4</v>
      </c>
      <c r="J489">
        <v>-0.58099999999999996</v>
      </c>
      <c r="K489">
        <v>-1.627</v>
      </c>
      <c r="L489">
        <v>-2.6190000000000002</v>
      </c>
      <c r="M489">
        <v>-3.2469999999999999</v>
      </c>
      <c r="N489">
        <v>-3.4590000000000001</v>
      </c>
      <c r="O489">
        <v>0.98699999999999999</v>
      </c>
      <c r="P489">
        <v>0.92200000000000004</v>
      </c>
      <c r="Q489">
        <v>0.89500000000000002</v>
      </c>
      <c r="R489">
        <v>0.60299999999999998</v>
      </c>
      <c r="S489">
        <v>0.52700000000000002</v>
      </c>
    </row>
    <row r="490" spans="1:19" x14ac:dyDescent="0.3">
      <c r="A490">
        <v>420</v>
      </c>
      <c r="B490">
        <v>-0.53600000000000003</v>
      </c>
      <c r="C490">
        <v>-1.3440000000000001</v>
      </c>
      <c r="D490">
        <v>-2.556</v>
      </c>
      <c r="E490">
        <v>-2.9489999999999998</v>
      </c>
      <c r="F490">
        <v>-3.23</v>
      </c>
      <c r="G490">
        <v>1.8</v>
      </c>
      <c r="H490">
        <v>0</v>
      </c>
      <c r="I490">
        <v>4</v>
      </c>
      <c r="J490">
        <v>-0.58599999999999997</v>
      </c>
      <c r="K490">
        <v>-1.63</v>
      </c>
      <c r="L490">
        <v>-2.6280000000000001</v>
      </c>
      <c r="M490">
        <v>-3.2709999999999999</v>
      </c>
      <c r="N490">
        <v>-3.4870000000000001</v>
      </c>
      <c r="O490">
        <v>0.995</v>
      </c>
      <c r="P490">
        <v>0.96199999999999997</v>
      </c>
      <c r="Q490">
        <v>0.92800000000000005</v>
      </c>
      <c r="R490">
        <v>0.65500000000000003</v>
      </c>
      <c r="S490">
        <v>0.54</v>
      </c>
    </row>
    <row r="491" spans="1:19" x14ac:dyDescent="0.3">
      <c r="A491">
        <v>480</v>
      </c>
      <c r="B491">
        <v>-0.53600000000000003</v>
      </c>
      <c r="C491">
        <v>-1.3440000000000001</v>
      </c>
      <c r="D491">
        <v>-2.556</v>
      </c>
      <c r="E491">
        <v>-2.9489999999999998</v>
      </c>
      <c r="F491">
        <v>-3.23</v>
      </c>
      <c r="G491">
        <v>1.8</v>
      </c>
      <c r="H491">
        <v>0</v>
      </c>
      <c r="I491">
        <v>4</v>
      </c>
      <c r="J491">
        <v>-0.58099999999999996</v>
      </c>
      <c r="K491">
        <v>-1.625</v>
      </c>
      <c r="L491">
        <v>-2.6339999999999999</v>
      </c>
      <c r="M491">
        <v>-3.2890000000000001</v>
      </c>
      <c r="N491">
        <v>-3.5139999999999998</v>
      </c>
      <c r="O491">
        <v>0.98699999999999999</v>
      </c>
      <c r="P491">
        <v>0.95899999999999996</v>
      </c>
      <c r="Q491">
        <v>0.94799999999999995</v>
      </c>
      <c r="R491">
        <v>0.67500000000000004</v>
      </c>
      <c r="S491">
        <v>0.55400000000000005</v>
      </c>
    </row>
    <row r="492" spans="1:19" x14ac:dyDescent="0.3">
      <c r="A492">
        <v>540</v>
      </c>
      <c r="B492">
        <v>-0.53600000000000003</v>
      </c>
      <c r="C492">
        <v>-1.3440000000000001</v>
      </c>
      <c r="D492">
        <v>-2.556</v>
      </c>
      <c r="E492">
        <v>-2.9489999999999998</v>
      </c>
      <c r="F492">
        <v>-3.23</v>
      </c>
      <c r="G492">
        <v>1.8</v>
      </c>
      <c r="H492">
        <v>0</v>
      </c>
      <c r="I492">
        <v>4</v>
      </c>
      <c r="J492">
        <v>-0.58099999999999996</v>
      </c>
      <c r="K492">
        <v>-1.619</v>
      </c>
      <c r="L492">
        <v>-2.6349999999999998</v>
      </c>
      <c r="M492">
        <v>-3.3039999999999998</v>
      </c>
      <c r="N492">
        <v>-3.54</v>
      </c>
      <c r="O492">
        <v>0.98599999999999999</v>
      </c>
      <c r="P492">
        <v>0.96099999999999997</v>
      </c>
      <c r="Q492">
        <v>0.94</v>
      </c>
      <c r="R492">
        <v>0.68500000000000005</v>
      </c>
      <c r="S492">
        <v>0.56699999999999995</v>
      </c>
    </row>
    <row r="493" spans="1:19" x14ac:dyDescent="0.3">
      <c r="A493">
        <v>600</v>
      </c>
      <c r="B493">
        <v>-0.53600000000000003</v>
      </c>
      <c r="C493">
        <v>-1.3440000000000001</v>
      </c>
      <c r="D493">
        <v>-2.556</v>
      </c>
      <c r="E493">
        <v>-2.9489999999999998</v>
      </c>
      <c r="F493">
        <v>-3.23</v>
      </c>
      <c r="G493">
        <v>1.8</v>
      </c>
      <c r="H493">
        <v>0</v>
      </c>
      <c r="I493">
        <v>4</v>
      </c>
      <c r="J493">
        <v>-0.58099999999999996</v>
      </c>
      <c r="K493">
        <v>-1.615</v>
      </c>
      <c r="L493">
        <v>-2.633</v>
      </c>
      <c r="M493">
        <v>-3.3180000000000001</v>
      </c>
      <c r="N493">
        <v>-3.5680000000000001</v>
      </c>
      <c r="O493">
        <v>0.98599999999999999</v>
      </c>
      <c r="P493">
        <v>0.96599999999999997</v>
      </c>
      <c r="Q493">
        <v>0.92700000000000005</v>
      </c>
      <c r="R493">
        <v>0.69199999999999995</v>
      </c>
      <c r="S493">
        <v>0.58299999999999996</v>
      </c>
    </row>
    <row r="495" spans="1:19" x14ac:dyDescent="0.3">
      <c r="A495" t="s">
        <v>0</v>
      </c>
      <c r="B495" t="s">
        <v>39</v>
      </c>
    </row>
    <row r="496" spans="1:19" x14ac:dyDescent="0.3">
      <c r="A496">
        <v>0</v>
      </c>
      <c r="B496">
        <v>-0.53600000000000003</v>
      </c>
      <c r="C496">
        <v>-1.3440000000000001</v>
      </c>
      <c r="D496">
        <v>-2.5569999999999999</v>
      </c>
      <c r="E496">
        <v>-2.9670000000000001</v>
      </c>
      <c r="F496">
        <v>-3.22</v>
      </c>
      <c r="G496">
        <v>1.8</v>
      </c>
      <c r="H496">
        <v>0</v>
      </c>
      <c r="I496">
        <v>4</v>
      </c>
      <c r="J496">
        <v>-0.56399999999999995</v>
      </c>
      <c r="K496">
        <v>-1.5640000000000001</v>
      </c>
      <c r="L496">
        <v>-2.56</v>
      </c>
      <c r="M496">
        <v>-3.1669999999999998</v>
      </c>
      <c r="N496">
        <v>-3.22</v>
      </c>
      <c r="O496">
        <v>0.95499999999999996</v>
      </c>
      <c r="P496">
        <v>0.95499999999999996</v>
      </c>
      <c r="Q496">
        <v>0.94799999999999995</v>
      </c>
      <c r="R496">
        <v>0.51200000000000001</v>
      </c>
      <c r="S496">
        <v>0.193</v>
      </c>
    </row>
    <row r="497" spans="1:19" x14ac:dyDescent="0.3">
      <c r="A497">
        <v>60</v>
      </c>
      <c r="B497">
        <v>-0.53600000000000003</v>
      </c>
      <c r="C497">
        <v>-1.3440000000000001</v>
      </c>
      <c r="D497">
        <v>-2.5569999999999999</v>
      </c>
      <c r="E497">
        <v>-2.9670000000000001</v>
      </c>
      <c r="F497">
        <v>-3.22</v>
      </c>
      <c r="G497">
        <v>1.8</v>
      </c>
      <c r="H497">
        <v>0</v>
      </c>
      <c r="I497">
        <v>4</v>
      </c>
      <c r="J497">
        <v>-0.63300000000000001</v>
      </c>
      <c r="K497">
        <v>-1.655</v>
      </c>
      <c r="L497">
        <v>-2.5760000000000001</v>
      </c>
      <c r="M497">
        <v>-3.1789999999999998</v>
      </c>
      <c r="N497">
        <v>-3.335</v>
      </c>
      <c r="O497">
        <v>1.0920000000000001</v>
      </c>
      <c r="P497">
        <v>0.98299999999999998</v>
      </c>
      <c r="Q497">
        <v>0.74199999999999999</v>
      </c>
      <c r="R497">
        <v>0.378</v>
      </c>
      <c r="S497">
        <v>0.47299999999999998</v>
      </c>
    </row>
    <row r="498" spans="1:19" x14ac:dyDescent="0.3">
      <c r="A498">
        <v>120</v>
      </c>
      <c r="B498">
        <v>-0.53600000000000003</v>
      </c>
      <c r="C498">
        <v>-1.3440000000000001</v>
      </c>
      <c r="D498">
        <v>-2.5569999999999999</v>
      </c>
      <c r="E498">
        <v>-2.9670000000000001</v>
      </c>
      <c r="F498">
        <v>-3.22</v>
      </c>
      <c r="G498">
        <v>1.8</v>
      </c>
      <c r="H498">
        <v>0</v>
      </c>
      <c r="I498">
        <v>4</v>
      </c>
      <c r="J498">
        <v>-0.58499999999999996</v>
      </c>
      <c r="K498">
        <v>-1.6479999999999999</v>
      </c>
      <c r="L498">
        <v>-2.6560000000000001</v>
      </c>
      <c r="M498">
        <v>-3.2349999999999999</v>
      </c>
      <c r="N498">
        <v>-3.347</v>
      </c>
      <c r="O498">
        <v>0.99399999999999999</v>
      </c>
      <c r="P498">
        <v>1.0029999999999999</v>
      </c>
      <c r="Q498">
        <v>1.02</v>
      </c>
      <c r="R498">
        <v>0.53200000000000003</v>
      </c>
      <c r="S498">
        <v>0.47799999999999998</v>
      </c>
    </row>
    <row r="499" spans="1:19" x14ac:dyDescent="0.3">
      <c r="A499">
        <v>180</v>
      </c>
      <c r="B499">
        <v>-0.53600000000000003</v>
      </c>
      <c r="C499">
        <v>-1.3440000000000001</v>
      </c>
      <c r="D499">
        <v>-2.5569999999999999</v>
      </c>
      <c r="E499">
        <v>-2.9670000000000001</v>
      </c>
      <c r="F499">
        <v>-3.22</v>
      </c>
      <c r="G499">
        <v>1.8</v>
      </c>
      <c r="H499">
        <v>0</v>
      </c>
      <c r="I499">
        <v>4</v>
      </c>
      <c r="J499">
        <v>-0.59</v>
      </c>
      <c r="K499">
        <v>-1.621</v>
      </c>
      <c r="L499">
        <v>-2.6</v>
      </c>
      <c r="M499">
        <v>-3.1709999999999998</v>
      </c>
      <c r="N499">
        <v>-3.3730000000000002</v>
      </c>
      <c r="O499">
        <v>1.004</v>
      </c>
      <c r="P499">
        <v>0.88600000000000001</v>
      </c>
      <c r="Q499">
        <v>0.83299999999999996</v>
      </c>
      <c r="R499">
        <v>0.29499999999999998</v>
      </c>
      <c r="S499">
        <v>0.48799999999999999</v>
      </c>
    </row>
    <row r="500" spans="1:19" x14ac:dyDescent="0.3">
      <c r="A500">
        <v>240</v>
      </c>
      <c r="B500">
        <v>-0.53600000000000003</v>
      </c>
      <c r="C500">
        <v>-1.3440000000000001</v>
      </c>
      <c r="D500">
        <v>-2.5569999999999999</v>
      </c>
      <c r="E500">
        <v>-2.9670000000000001</v>
      </c>
      <c r="F500">
        <v>-3.22</v>
      </c>
      <c r="G500">
        <v>1.8</v>
      </c>
      <c r="H500">
        <v>0</v>
      </c>
      <c r="I500">
        <v>4</v>
      </c>
      <c r="J500">
        <v>-0.59</v>
      </c>
      <c r="K500">
        <v>-1.6459999999999999</v>
      </c>
      <c r="L500">
        <v>-2.6419999999999999</v>
      </c>
      <c r="M500">
        <v>-3.1749999999999998</v>
      </c>
      <c r="N500">
        <v>-3.3929999999999998</v>
      </c>
      <c r="O500">
        <v>1.004</v>
      </c>
      <c r="P500">
        <v>0.95399999999999996</v>
      </c>
      <c r="Q500">
        <v>0.99099999999999999</v>
      </c>
      <c r="R500">
        <v>0.32800000000000001</v>
      </c>
      <c r="S500">
        <v>0.497</v>
      </c>
    </row>
    <row r="501" spans="1:19" x14ac:dyDescent="0.3">
      <c r="A501">
        <v>300</v>
      </c>
      <c r="B501">
        <v>-0.53600000000000003</v>
      </c>
      <c r="C501">
        <v>-1.3440000000000001</v>
      </c>
      <c r="D501">
        <v>-2.5569999999999999</v>
      </c>
      <c r="E501">
        <v>-2.9670000000000001</v>
      </c>
      <c r="F501">
        <v>-3.22</v>
      </c>
      <c r="G501">
        <v>1.8</v>
      </c>
      <c r="H501">
        <v>0</v>
      </c>
      <c r="I501">
        <v>4</v>
      </c>
      <c r="J501">
        <v>-0.58599999999999997</v>
      </c>
      <c r="K501">
        <v>-1.635</v>
      </c>
      <c r="L501">
        <v>-2.6309999999999998</v>
      </c>
      <c r="M501">
        <v>-3.214</v>
      </c>
      <c r="N501">
        <v>-3.4260000000000002</v>
      </c>
      <c r="O501">
        <v>0.995</v>
      </c>
      <c r="P501">
        <v>0.93500000000000005</v>
      </c>
      <c r="Q501">
        <v>0.91400000000000003</v>
      </c>
      <c r="R501">
        <v>0.48799999999999999</v>
      </c>
      <c r="S501">
        <v>0.51200000000000001</v>
      </c>
    </row>
    <row r="502" spans="1:19" x14ac:dyDescent="0.3">
      <c r="A502">
        <v>360</v>
      </c>
      <c r="B502">
        <v>-0.53600000000000003</v>
      </c>
      <c r="C502">
        <v>-1.3440000000000001</v>
      </c>
      <c r="D502">
        <v>-2.5569999999999999</v>
      </c>
      <c r="E502">
        <v>-2.9670000000000001</v>
      </c>
      <c r="F502">
        <v>-3.22</v>
      </c>
      <c r="G502">
        <v>1.8</v>
      </c>
      <c r="H502">
        <v>0</v>
      </c>
      <c r="I502">
        <v>4</v>
      </c>
      <c r="J502">
        <v>-0.58099999999999996</v>
      </c>
      <c r="K502">
        <v>-1.627</v>
      </c>
      <c r="L502">
        <v>-2.6179999999999999</v>
      </c>
      <c r="M502">
        <v>-3.242</v>
      </c>
      <c r="N502">
        <v>-3.4529999999999998</v>
      </c>
      <c r="O502">
        <v>0.98599999999999999</v>
      </c>
      <c r="P502">
        <v>0.92100000000000004</v>
      </c>
      <c r="Q502">
        <v>0.89100000000000001</v>
      </c>
      <c r="R502">
        <v>0.59599999999999997</v>
      </c>
      <c r="S502">
        <v>0.52400000000000002</v>
      </c>
    </row>
    <row r="503" spans="1:19" x14ac:dyDescent="0.3">
      <c r="A503">
        <v>420</v>
      </c>
      <c r="B503">
        <v>-0.53600000000000003</v>
      </c>
      <c r="C503">
        <v>-1.3440000000000001</v>
      </c>
      <c r="D503">
        <v>-2.5569999999999999</v>
      </c>
      <c r="E503">
        <v>-2.9670000000000001</v>
      </c>
      <c r="F503">
        <v>-3.22</v>
      </c>
      <c r="G503">
        <v>1.8</v>
      </c>
      <c r="H503">
        <v>0</v>
      </c>
      <c r="I503">
        <v>4</v>
      </c>
      <c r="J503">
        <v>-0.58499999999999996</v>
      </c>
      <c r="K503">
        <v>-1.63</v>
      </c>
      <c r="L503">
        <v>-2.6280000000000001</v>
      </c>
      <c r="M503">
        <v>-3.2639999999999998</v>
      </c>
      <c r="N503">
        <v>-3.48</v>
      </c>
      <c r="O503">
        <v>0.99399999999999999</v>
      </c>
      <c r="P503">
        <v>0.96299999999999997</v>
      </c>
      <c r="Q503">
        <v>0.93200000000000005</v>
      </c>
      <c r="R503">
        <v>0.64300000000000002</v>
      </c>
      <c r="S503">
        <v>0.53700000000000003</v>
      </c>
    </row>
    <row r="504" spans="1:19" x14ac:dyDescent="0.3">
      <c r="A504">
        <v>480</v>
      </c>
      <c r="B504">
        <v>-0.53600000000000003</v>
      </c>
      <c r="C504">
        <v>-1.3440000000000001</v>
      </c>
      <c r="D504">
        <v>-2.5569999999999999</v>
      </c>
      <c r="E504">
        <v>-2.9670000000000001</v>
      </c>
      <c r="F504">
        <v>-3.22</v>
      </c>
      <c r="G504">
        <v>1.8</v>
      </c>
      <c r="H504">
        <v>0</v>
      </c>
      <c r="I504">
        <v>4</v>
      </c>
      <c r="J504">
        <v>-0.58099999999999996</v>
      </c>
      <c r="K504">
        <v>-1.625</v>
      </c>
      <c r="L504">
        <v>-2.6349999999999998</v>
      </c>
      <c r="M504">
        <v>-3.282</v>
      </c>
      <c r="N504">
        <v>-3.5070000000000001</v>
      </c>
      <c r="O504">
        <v>0.98699999999999999</v>
      </c>
      <c r="P504">
        <v>0.95899999999999996</v>
      </c>
      <c r="Q504">
        <v>0.95</v>
      </c>
      <c r="R504">
        <v>0.66700000000000004</v>
      </c>
      <c r="S504">
        <v>0.55000000000000004</v>
      </c>
    </row>
    <row r="505" spans="1:19" x14ac:dyDescent="0.3">
      <c r="A505">
        <v>540</v>
      </c>
      <c r="B505">
        <v>-0.53600000000000003</v>
      </c>
      <c r="C505">
        <v>-1.3440000000000001</v>
      </c>
      <c r="D505">
        <v>-2.5569999999999999</v>
      </c>
      <c r="E505">
        <v>-2.9670000000000001</v>
      </c>
      <c r="F505">
        <v>-3.22</v>
      </c>
      <c r="G505">
        <v>1.8</v>
      </c>
      <c r="H505">
        <v>0</v>
      </c>
      <c r="I505">
        <v>4</v>
      </c>
      <c r="J505">
        <v>-0.58099999999999996</v>
      </c>
      <c r="K505">
        <v>-1.6180000000000001</v>
      </c>
      <c r="L505">
        <v>-2.6339999999999999</v>
      </c>
      <c r="M505">
        <v>-3.298</v>
      </c>
      <c r="N505">
        <v>-3.532</v>
      </c>
      <c r="O505">
        <v>0.98599999999999999</v>
      </c>
      <c r="P505">
        <v>0.96</v>
      </c>
      <c r="Q505">
        <v>0.93899999999999995</v>
      </c>
      <c r="R505">
        <v>0.68200000000000005</v>
      </c>
      <c r="S505">
        <v>0.56299999999999994</v>
      </c>
    </row>
    <row r="506" spans="1:19" x14ac:dyDescent="0.3">
      <c r="A506">
        <v>600</v>
      </c>
      <c r="B506">
        <v>-0.53600000000000003</v>
      </c>
      <c r="C506">
        <v>-1.3440000000000001</v>
      </c>
      <c r="D506">
        <v>-2.5569999999999999</v>
      </c>
      <c r="E506">
        <v>-2.9670000000000001</v>
      </c>
      <c r="F506">
        <v>-3.22</v>
      </c>
      <c r="G506">
        <v>1.8</v>
      </c>
      <c r="H506">
        <v>0</v>
      </c>
      <c r="I506">
        <v>4</v>
      </c>
      <c r="J506">
        <v>-0.58099999999999996</v>
      </c>
      <c r="K506">
        <v>-1.615</v>
      </c>
      <c r="L506">
        <v>-2.6320000000000001</v>
      </c>
      <c r="M506">
        <v>-3.3140000000000001</v>
      </c>
      <c r="N506">
        <v>-3.5590000000000002</v>
      </c>
      <c r="O506">
        <v>0.98599999999999999</v>
      </c>
      <c r="P506">
        <v>0.96699999999999997</v>
      </c>
      <c r="Q506">
        <v>0.92600000000000005</v>
      </c>
      <c r="R506">
        <v>0.69299999999999995</v>
      </c>
      <c r="S506">
        <v>0.57799999999999996</v>
      </c>
    </row>
    <row r="508" spans="1:19" x14ac:dyDescent="0.3">
      <c r="A508" t="s">
        <v>0</v>
      </c>
      <c r="B508" t="s">
        <v>40</v>
      </c>
    </row>
    <row r="509" spans="1:19" x14ac:dyDescent="0.3">
      <c r="A509">
        <v>0</v>
      </c>
      <c r="B509">
        <v>-0.53300000000000003</v>
      </c>
      <c r="C509">
        <v>-1.347</v>
      </c>
      <c r="D509">
        <v>-2.5590000000000002</v>
      </c>
      <c r="E509">
        <v>-2.9609999999999999</v>
      </c>
      <c r="F509">
        <v>-3.21</v>
      </c>
      <c r="G509">
        <v>1.8</v>
      </c>
      <c r="H509">
        <v>0</v>
      </c>
      <c r="I509">
        <v>4</v>
      </c>
      <c r="J509">
        <v>-0.56399999999999995</v>
      </c>
      <c r="K509">
        <v>-1.5640000000000001</v>
      </c>
      <c r="L509">
        <v>-2.5590000000000002</v>
      </c>
      <c r="M509">
        <v>-3.1589999999999998</v>
      </c>
      <c r="N509">
        <v>-3.21</v>
      </c>
      <c r="O509">
        <v>0.95499999999999996</v>
      </c>
      <c r="P509">
        <v>0.95499999999999996</v>
      </c>
      <c r="Q509">
        <v>0.94699999999999995</v>
      </c>
      <c r="R509">
        <v>0.50700000000000001</v>
      </c>
      <c r="S509">
        <v>0.192</v>
      </c>
    </row>
    <row r="510" spans="1:19" x14ac:dyDescent="0.3">
      <c r="A510">
        <v>60</v>
      </c>
      <c r="B510">
        <v>-0.53300000000000003</v>
      </c>
      <c r="C510">
        <v>-1.347</v>
      </c>
      <c r="D510">
        <v>-2.5590000000000002</v>
      </c>
      <c r="E510">
        <v>-2.9609999999999999</v>
      </c>
      <c r="F510">
        <v>-3.21</v>
      </c>
      <c r="G510">
        <v>1.8</v>
      </c>
      <c r="H510">
        <v>0</v>
      </c>
      <c r="I510">
        <v>4</v>
      </c>
      <c r="J510">
        <v>-0.63400000000000001</v>
      </c>
      <c r="K510">
        <v>-1.6539999999999999</v>
      </c>
      <c r="L510">
        <v>-2.58</v>
      </c>
      <c r="M510">
        <v>-3.1739999999999999</v>
      </c>
      <c r="N510">
        <v>-3.323</v>
      </c>
      <c r="O510">
        <v>1.0940000000000001</v>
      </c>
      <c r="P510">
        <v>0.98099999999999998</v>
      </c>
      <c r="Q510">
        <v>0.745</v>
      </c>
      <c r="R510">
        <v>0.38300000000000001</v>
      </c>
      <c r="S510">
        <v>0.46800000000000003</v>
      </c>
    </row>
    <row r="511" spans="1:19" x14ac:dyDescent="0.3">
      <c r="A511">
        <v>120</v>
      </c>
      <c r="B511">
        <v>-0.53300000000000003</v>
      </c>
      <c r="C511">
        <v>-1.347</v>
      </c>
      <c r="D511">
        <v>-2.5590000000000002</v>
      </c>
      <c r="E511">
        <v>-2.9609999999999999</v>
      </c>
      <c r="F511">
        <v>-3.21</v>
      </c>
      <c r="G511">
        <v>1.8</v>
      </c>
      <c r="H511">
        <v>0</v>
      </c>
      <c r="I511">
        <v>4</v>
      </c>
      <c r="J511">
        <v>-0.58399999999999996</v>
      </c>
      <c r="K511">
        <v>-1.647</v>
      </c>
      <c r="L511">
        <v>-2.66</v>
      </c>
      <c r="M511">
        <v>-3.2290000000000001</v>
      </c>
      <c r="N511">
        <v>-3.3370000000000002</v>
      </c>
      <c r="O511">
        <v>0.99099999999999999</v>
      </c>
      <c r="P511">
        <v>1.002</v>
      </c>
      <c r="Q511">
        <v>1.018</v>
      </c>
      <c r="R511">
        <v>0.53300000000000003</v>
      </c>
      <c r="S511">
        <v>0.47399999999999998</v>
      </c>
    </row>
    <row r="512" spans="1:19" x14ac:dyDescent="0.3">
      <c r="A512">
        <v>180</v>
      </c>
      <c r="B512">
        <v>-0.53300000000000003</v>
      </c>
      <c r="C512">
        <v>-1.347</v>
      </c>
      <c r="D512">
        <v>-2.5590000000000002</v>
      </c>
      <c r="E512">
        <v>-2.9609999999999999</v>
      </c>
      <c r="F512">
        <v>-3.21</v>
      </c>
      <c r="G512">
        <v>1.8</v>
      </c>
      <c r="H512">
        <v>0</v>
      </c>
      <c r="I512">
        <v>4</v>
      </c>
      <c r="J512">
        <v>-0.59099999999999997</v>
      </c>
      <c r="K512">
        <v>-1.62</v>
      </c>
      <c r="L512">
        <v>-2.6030000000000002</v>
      </c>
      <c r="M512">
        <v>-3.1629999999999998</v>
      </c>
      <c r="N512">
        <v>-3.3639999999999999</v>
      </c>
      <c r="O512">
        <v>1.0049999999999999</v>
      </c>
      <c r="P512">
        <v>0.88400000000000001</v>
      </c>
      <c r="Q512">
        <v>0.83299999999999996</v>
      </c>
      <c r="R512">
        <v>0.28999999999999998</v>
      </c>
      <c r="S512">
        <v>0.48499999999999999</v>
      </c>
    </row>
    <row r="513" spans="1:19" x14ac:dyDescent="0.3">
      <c r="A513">
        <v>240</v>
      </c>
      <c r="B513">
        <v>-0.53300000000000003</v>
      </c>
      <c r="C513">
        <v>-1.347</v>
      </c>
      <c r="D513">
        <v>-2.5590000000000002</v>
      </c>
      <c r="E513">
        <v>-2.9609999999999999</v>
      </c>
      <c r="F513">
        <v>-3.21</v>
      </c>
      <c r="G513">
        <v>1.8</v>
      </c>
      <c r="H513">
        <v>0</v>
      </c>
      <c r="I513">
        <v>4</v>
      </c>
      <c r="J513">
        <v>-0.59099999999999997</v>
      </c>
      <c r="K513">
        <v>-1.6459999999999999</v>
      </c>
      <c r="L513">
        <v>-2.6440000000000001</v>
      </c>
      <c r="M513">
        <v>-3.1680000000000001</v>
      </c>
      <c r="N513">
        <v>-3.3839999999999999</v>
      </c>
      <c r="O513">
        <v>1.0049999999999999</v>
      </c>
      <c r="P513">
        <v>0.95499999999999996</v>
      </c>
      <c r="Q513">
        <v>0.99199999999999999</v>
      </c>
      <c r="R513">
        <v>0.32300000000000001</v>
      </c>
      <c r="S513">
        <v>0.49299999999999999</v>
      </c>
    </row>
    <row r="514" spans="1:19" x14ac:dyDescent="0.3">
      <c r="A514">
        <v>300</v>
      </c>
      <c r="B514">
        <v>-0.53300000000000003</v>
      </c>
      <c r="C514">
        <v>-1.347</v>
      </c>
      <c r="D514">
        <v>-2.5590000000000002</v>
      </c>
      <c r="E514">
        <v>-2.9609999999999999</v>
      </c>
      <c r="F514">
        <v>-3.21</v>
      </c>
      <c r="G514">
        <v>1.8</v>
      </c>
      <c r="H514">
        <v>0</v>
      </c>
      <c r="I514">
        <v>4</v>
      </c>
      <c r="J514">
        <v>-0.58599999999999997</v>
      </c>
      <c r="K514">
        <v>-1.6339999999999999</v>
      </c>
      <c r="L514">
        <v>-2.6320000000000001</v>
      </c>
      <c r="M514">
        <v>-3.2069999999999999</v>
      </c>
      <c r="N514">
        <v>-3.4159999999999999</v>
      </c>
      <c r="O514">
        <v>0.995</v>
      </c>
      <c r="P514">
        <v>0.93300000000000005</v>
      </c>
      <c r="Q514">
        <v>0.90900000000000003</v>
      </c>
      <c r="R514">
        <v>0.47799999999999998</v>
      </c>
      <c r="S514">
        <v>0.50700000000000001</v>
      </c>
    </row>
    <row r="515" spans="1:19" x14ac:dyDescent="0.3">
      <c r="A515">
        <v>360</v>
      </c>
      <c r="B515">
        <v>-0.53300000000000003</v>
      </c>
      <c r="C515">
        <v>-1.347</v>
      </c>
      <c r="D515">
        <v>-2.5590000000000002</v>
      </c>
      <c r="E515">
        <v>-2.9609999999999999</v>
      </c>
      <c r="F515">
        <v>-3.21</v>
      </c>
      <c r="G515">
        <v>1.8</v>
      </c>
      <c r="H515">
        <v>0</v>
      </c>
      <c r="I515">
        <v>4</v>
      </c>
      <c r="J515">
        <v>-0.58099999999999996</v>
      </c>
      <c r="K515">
        <v>-1.6259999999999999</v>
      </c>
      <c r="L515">
        <v>-2.6190000000000002</v>
      </c>
      <c r="M515">
        <v>-3.2349999999999999</v>
      </c>
      <c r="N515">
        <v>-3.4420000000000002</v>
      </c>
      <c r="O515">
        <v>0.98599999999999999</v>
      </c>
      <c r="P515">
        <v>0.92200000000000004</v>
      </c>
      <c r="Q515">
        <v>0.89</v>
      </c>
      <c r="R515">
        <v>0.58699999999999997</v>
      </c>
      <c r="S515">
        <v>0.51900000000000002</v>
      </c>
    </row>
    <row r="516" spans="1:19" x14ac:dyDescent="0.3">
      <c r="A516">
        <v>420</v>
      </c>
      <c r="B516">
        <v>-0.53300000000000003</v>
      </c>
      <c r="C516">
        <v>-1.347</v>
      </c>
      <c r="D516">
        <v>-2.5590000000000002</v>
      </c>
      <c r="E516">
        <v>-2.9609999999999999</v>
      </c>
      <c r="F516">
        <v>-3.21</v>
      </c>
      <c r="G516">
        <v>1.8</v>
      </c>
      <c r="H516">
        <v>0</v>
      </c>
      <c r="I516">
        <v>4</v>
      </c>
      <c r="J516">
        <v>-0.58599999999999997</v>
      </c>
      <c r="K516">
        <v>-1.629</v>
      </c>
      <c r="L516">
        <v>-2.63</v>
      </c>
      <c r="M516">
        <v>-3.2570000000000001</v>
      </c>
      <c r="N516">
        <v>-3.4689999999999999</v>
      </c>
      <c r="O516">
        <v>0.995</v>
      </c>
      <c r="P516">
        <v>0.96299999999999997</v>
      </c>
      <c r="Q516">
        <v>0.93300000000000005</v>
      </c>
      <c r="R516">
        <v>0.63500000000000001</v>
      </c>
      <c r="S516">
        <v>0.53100000000000003</v>
      </c>
    </row>
    <row r="517" spans="1:19" x14ac:dyDescent="0.3">
      <c r="A517">
        <v>480</v>
      </c>
      <c r="B517">
        <v>-0.53300000000000003</v>
      </c>
      <c r="C517">
        <v>-1.347</v>
      </c>
      <c r="D517">
        <v>-2.5590000000000002</v>
      </c>
      <c r="E517">
        <v>-2.9609999999999999</v>
      </c>
      <c r="F517">
        <v>-3.21</v>
      </c>
      <c r="G517">
        <v>1.8</v>
      </c>
      <c r="H517">
        <v>0</v>
      </c>
      <c r="I517">
        <v>4</v>
      </c>
      <c r="J517">
        <v>-0.58199999999999996</v>
      </c>
      <c r="K517">
        <v>-1.6240000000000001</v>
      </c>
      <c r="L517">
        <v>-2.6360000000000001</v>
      </c>
      <c r="M517">
        <v>-3.2759999999999998</v>
      </c>
      <c r="N517">
        <v>-3.496</v>
      </c>
      <c r="O517">
        <v>0.98699999999999999</v>
      </c>
      <c r="P517">
        <v>0.95899999999999996</v>
      </c>
      <c r="Q517">
        <v>0.95099999999999996</v>
      </c>
      <c r="R517">
        <v>0.66200000000000003</v>
      </c>
      <c r="S517">
        <v>0.54500000000000004</v>
      </c>
    </row>
    <row r="518" spans="1:19" x14ac:dyDescent="0.3">
      <c r="A518">
        <v>540</v>
      </c>
      <c r="B518">
        <v>-0.53300000000000003</v>
      </c>
      <c r="C518">
        <v>-1.347</v>
      </c>
      <c r="D518">
        <v>-2.5590000000000002</v>
      </c>
      <c r="E518">
        <v>-2.9609999999999999</v>
      </c>
      <c r="F518">
        <v>-3.21</v>
      </c>
      <c r="G518">
        <v>1.8</v>
      </c>
      <c r="H518">
        <v>0</v>
      </c>
      <c r="I518">
        <v>4</v>
      </c>
      <c r="J518">
        <v>-0.57999999999999996</v>
      </c>
      <c r="K518">
        <v>-1.6180000000000001</v>
      </c>
      <c r="L518">
        <v>-2.6349999999999998</v>
      </c>
      <c r="M518">
        <v>-3.2919999999999998</v>
      </c>
      <c r="N518">
        <v>-3.5209999999999999</v>
      </c>
      <c r="O518">
        <v>0.98499999999999999</v>
      </c>
      <c r="P518">
        <v>0.96</v>
      </c>
      <c r="Q518">
        <v>0.93799999999999994</v>
      </c>
      <c r="R518">
        <v>0.67700000000000005</v>
      </c>
      <c r="S518">
        <v>0.55700000000000005</v>
      </c>
    </row>
    <row r="519" spans="1:19" x14ac:dyDescent="0.3">
      <c r="A519">
        <v>600</v>
      </c>
      <c r="B519">
        <v>-0.53300000000000003</v>
      </c>
      <c r="C519">
        <v>-1.347</v>
      </c>
      <c r="D519">
        <v>-2.5590000000000002</v>
      </c>
      <c r="E519">
        <v>-2.9609999999999999</v>
      </c>
      <c r="F519">
        <v>-3.21</v>
      </c>
      <c r="G519">
        <v>1.8</v>
      </c>
      <c r="H519">
        <v>0</v>
      </c>
      <c r="I519">
        <v>4</v>
      </c>
      <c r="J519">
        <v>-0.58099999999999996</v>
      </c>
      <c r="K519">
        <v>-1.615</v>
      </c>
      <c r="L519">
        <v>-2.633</v>
      </c>
      <c r="M519">
        <v>-3.3079999999999998</v>
      </c>
      <c r="N519">
        <v>-3.5470000000000002</v>
      </c>
      <c r="O519">
        <v>0.98599999999999999</v>
      </c>
      <c r="P519">
        <v>0.96699999999999997</v>
      </c>
      <c r="Q519">
        <v>0.92600000000000005</v>
      </c>
      <c r="R519">
        <v>0.68899999999999995</v>
      </c>
      <c r="S519">
        <v>0.57099999999999995</v>
      </c>
    </row>
    <row r="521" spans="1:19" x14ac:dyDescent="0.3">
      <c r="A521" t="s">
        <v>0</v>
      </c>
      <c r="B521" t="s">
        <v>41</v>
      </c>
    </row>
    <row r="522" spans="1:19" x14ac:dyDescent="0.3">
      <c r="A522">
        <v>0</v>
      </c>
      <c r="B522">
        <v>-0.53300000000000003</v>
      </c>
      <c r="C522">
        <v>-1.349</v>
      </c>
      <c r="D522">
        <v>-2.5590000000000002</v>
      </c>
      <c r="E522">
        <v>-2.9540000000000002</v>
      </c>
      <c r="F522">
        <v>-3.2</v>
      </c>
      <c r="G522">
        <v>1.8</v>
      </c>
      <c r="H522">
        <v>0</v>
      </c>
      <c r="I522">
        <v>4</v>
      </c>
      <c r="J522">
        <v>-0.56399999999999995</v>
      </c>
      <c r="K522">
        <v>-1.5640000000000001</v>
      </c>
      <c r="L522">
        <v>-2.5590000000000002</v>
      </c>
      <c r="M522">
        <v>-3.15</v>
      </c>
      <c r="N522">
        <v>-3.2</v>
      </c>
      <c r="O522">
        <v>0.95499999999999996</v>
      </c>
      <c r="P522">
        <v>0.95499999999999996</v>
      </c>
      <c r="Q522">
        <v>0.94699999999999995</v>
      </c>
      <c r="R522">
        <v>0.501</v>
      </c>
      <c r="S522">
        <v>0.19</v>
      </c>
    </row>
    <row r="523" spans="1:19" x14ac:dyDescent="0.3">
      <c r="A523">
        <v>60</v>
      </c>
      <c r="B523">
        <v>-0.53300000000000003</v>
      </c>
      <c r="C523">
        <v>-1.349</v>
      </c>
      <c r="D523">
        <v>-2.5590000000000002</v>
      </c>
      <c r="E523">
        <v>-2.9540000000000002</v>
      </c>
      <c r="F523">
        <v>-3.2</v>
      </c>
      <c r="G523">
        <v>1.8</v>
      </c>
      <c r="H523">
        <v>0</v>
      </c>
      <c r="I523">
        <v>4</v>
      </c>
      <c r="J523">
        <v>-0.63600000000000001</v>
      </c>
      <c r="K523">
        <v>-1.651</v>
      </c>
      <c r="L523">
        <v>-2.58</v>
      </c>
      <c r="M523">
        <v>-3.1629999999999998</v>
      </c>
      <c r="N523">
        <v>-3.319</v>
      </c>
      <c r="O523">
        <v>1.0980000000000001</v>
      </c>
      <c r="P523">
        <v>0.96799999999999997</v>
      </c>
      <c r="Q523">
        <v>0.73899999999999999</v>
      </c>
      <c r="R523">
        <v>0.373</v>
      </c>
      <c r="S523">
        <v>0.46600000000000003</v>
      </c>
    </row>
    <row r="524" spans="1:19" x14ac:dyDescent="0.3">
      <c r="A524">
        <v>120</v>
      </c>
      <c r="B524">
        <v>-0.53300000000000003</v>
      </c>
      <c r="C524">
        <v>-1.349</v>
      </c>
      <c r="D524">
        <v>-2.5590000000000002</v>
      </c>
      <c r="E524">
        <v>-2.9540000000000002</v>
      </c>
      <c r="F524">
        <v>-3.2</v>
      </c>
      <c r="G524">
        <v>1.8</v>
      </c>
      <c r="H524">
        <v>0</v>
      </c>
      <c r="I524">
        <v>4</v>
      </c>
      <c r="J524">
        <v>-0.58299999999999996</v>
      </c>
      <c r="K524">
        <v>-1.6459999999999999</v>
      </c>
      <c r="L524">
        <v>-2.66</v>
      </c>
      <c r="M524">
        <v>-3.2229999999999999</v>
      </c>
      <c r="N524">
        <v>-3.3330000000000002</v>
      </c>
      <c r="O524">
        <v>0.99</v>
      </c>
      <c r="P524">
        <v>1.0049999999999999</v>
      </c>
      <c r="Q524">
        <v>1.016</v>
      </c>
      <c r="R524">
        <v>0.53700000000000003</v>
      </c>
      <c r="S524">
        <v>0.47199999999999998</v>
      </c>
    </row>
    <row r="525" spans="1:19" x14ac:dyDescent="0.3">
      <c r="A525">
        <v>180</v>
      </c>
      <c r="B525">
        <v>-0.53300000000000003</v>
      </c>
      <c r="C525">
        <v>-1.349</v>
      </c>
      <c r="D525">
        <v>-2.5590000000000002</v>
      </c>
      <c r="E525">
        <v>-2.9540000000000002</v>
      </c>
      <c r="F525">
        <v>-3.2</v>
      </c>
      <c r="G525">
        <v>1.8</v>
      </c>
      <c r="H525">
        <v>0</v>
      </c>
      <c r="I525">
        <v>4</v>
      </c>
      <c r="J525">
        <v>-0.59099999999999997</v>
      </c>
      <c r="K525">
        <v>-1.619</v>
      </c>
      <c r="L525">
        <v>-2.601</v>
      </c>
      <c r="M525">
        <v>-3.1589999999999998</v>
      </c>
      <c r="N525">
        <v>-3.3559999999999999</v>
      </c>
      <c r="O525">
        <v>1.0049999999999999</v>
      </c>
      <c r="P525">
        <v>0.88600000000000001</v>
      </c>
      <c r="Q525">
        <v>0.82599999999999996</v>
      </c>
      <c r="R525">
        <v>0.30399999999999999</v>
      </c>
      <c r="S525">
        <v>0.48099999999999998</v>
      </c>
    </row>
    <row r="526" spans="1:19" x14ac:dyDescent="0.3">
      <c r="A526">
        <v>240</v>
      </c>
      <c r="B526">
        <v>-0.53300000000000003</v>
      </c>
      <c r="C526">
        <v>-1.349</v>
      </c>
      <c r="D526">
        <v>-2.5590000000000002</v>
      </c>
      <c r="E526">
        <v>-2.9540000000000002</v>
      </c>
      <c r="F526">
        <v>-3.2</v>
      </c>
      <c r="G526">
        <v>1.8</v>
      </c>
      <c r="H526">
        <v>0</v>
      </c>
      <c r="I526">
        <v>4</v>
      </c>
      <c r="J526">
        <v>-0.59</v>
      </c>
      <c r="K526">
        <v>-1.6439999999999999</v>
      </c>
      <c r="L526">
        <v>-2.6429999999999998</v>
      </c>
      <c r="M526">
        <v>-3.16</v>
      </c>
      <c r="N526">
        <v>-3.375</v>
      </c>
      <c r="O526">
        <v>1.0029999999999999</v>
      </c>
      <c r="P526">
        <v>0.95599999999999996</v>
      </c>
      <c r="Q526">
        <v>0.99</v>
      </c>
      <c r="R526">
        <v>0.31900000000000001</v>
      </c>
      <c r="S526">
        <v>0.48899999999999999</v>
      </c>
    </row>
    <row r="527" spans="1:19" x14ac:dyDescent="0.3">
      <c r="A527">
        <v>300</v>
      </c>
      <c r="B527">
        <v>-0.53300000000000003</v>
      </c>
      <c r="C527">
        <v>-1.349</v>
      </c>
      <c r="D527">
        <v>-2.5590000000000002</v>
      </c>
      <c r="E527">
        <v>-2.9540000000000002</v>
      </c>
      <c r="F527">
        <v>-3.2</v>
      </c>
      <c r="G527">
        <v>1.8</v>
      </c>
      <c r="H527">
        <v>0</v>
      </c>
      <c r="I527">
        <v>4</v>
      </c>
      <c r="J527">
        <v>-0.58599999999999997</v>
      </c>
      <c r="K527">
        <v>-1.633</v>
      </c>
      <c r="L527">
        <v>-2.6320000000000001</v>
      </c>
      <c r="M527">
        <v>-3.1989999999999998</v>
      </c>
      <c r="N527">
        <v>-3.4060000000000001</v>
      </c>
      <c r="O527">
        <v>0.995</v>
      </c>
      <c r="P527">
        <v>0.93600000000000005</v>
      </c>
      <c r="Q527">
        <v>0.91500000000000004</v>
      </c>
      <c r="R527">
        <v>0.47299999999999998</v>
      </c>
      <c r="S527">
        <v>0.503</v>
      </c>
    </row>
    <row r="528" spans="1:19" x14ac:dyDescent="0.3">
      <c r="A528">
        <v>360</v>
      </c>
      <c r="B528">
        <v>-0.53300000000000003</v>
      </c>
      <c r="C528">
        <v>-1.349</v>
      </c>
      <c r="D528">
        <v>-2.5590000000000002</v>
      </c>
      <c r="E528">
        <v>-2.9540000000000002</v>
      </c>
      <c r="F528">
        <v>-3.2</v>
      </c>
      <c r="G528">
        <v>1.8</v>
      </c>
      <c r="H528">
        <v>0</v>
      </c>
      <c r="I528">
        <v>4</v>
      </c>
      <c r="J528">
        <v>-0.58099999999999996</v>
      </c>
      <c r="K528">
        <v>-1.625</v>
      </c>
      <c r="L528">
        <v>-2.6179999999999999</v>
      </c>
      <c r="M528">
        <v>-3.2280000000000002</v>
      </c>
      <c r="N528">
        <v>-3.4329999999999998</v>
      </c>
      <c r="O528">
        <v>0.98599999999999999</v>
      </c>
      <c r="P528">
        <v>0.92300000000000004</v>
      </c>
      <c r="Q528">
        <v>0.89</v>
      </c>
      <c r="R528">
        <v>0.58399999999999996</v>
      </c>
      <c r="S528">
        <v>0.51500000000000001</v>
      </c>
    </row>
    <row r="529" spans="1:19" x14ac:dyDescent="0.3">
      <c r="A529">
        <v>420</v>
      </c>
      <c r="B529">
        <v>-0.53300000000000003</v>
      </c>
      <c r="C529">
        <v>-1.349</v>
      </c>
      <c r="D529">
        <v>-2.5590000000000002</v>
      </c>
      <c r="E529">
        <v>-2.9540000000000002</v>
      </c>
      <c r="F529">
        <v>-3.2</v>
      </c>
      <c r="G529">
        <v>1.8</v>
      </c>
      <c r="H529">
        <v>0</v>
      </c>
      <c r="I529">
        <v>4</v>
      </c>
      <c r="J529">
        <v>-0.58499999999999996</v>
      </c>
      <c r="K529">
        <v>-1.6279999999999999</v>
      </c>
      <c r="L529">
        <v>-2.6280000000000001</v>
      </c>
      <c r="M529">
        <v>-3.2509999999999999</v>
      </c>
      <c r="N529">
        <v>-3.4580000000000002</v>
      </c>
      <c r="O529">
        <v>0.99399999999999999</v>
      </c>
      <c r="P529">
        <v>0.96399999999999997</v>
      </c>
      <c r="Q529">
        <v>0.93300000000000005</v>
      </c>
      <c r="R529">
        <v>0.63500000000000001</v>
      </c>
      <c r="S529">
        <v>0.52600000000000002</v>
      </c>
    </row>
    <row r="530" spans="1:19" x14ac:dyDescent="0.3">
      <c r="A530">
        <v>480</v>
      </c>
      <c r="B530">
        <v>-0.53300000000000003</v>
      </c>
      <c r="C530">
        <v>-1.349</v>
      </c>
      <c r="D530">
        <v>-2.5590000000000002</v>
      </c>
      <c r="E530">
        <v>-2.9540000000000002</v>
      </c>
      <c r="F530">
        <v>-3.2</v>
      </c>
      <c r="G530">
        <v>1.8</v>
      </c>
      <c r="H530">
        <v>0</v>
      </c>
      <c r="I530">
        <v>4</v>
      </c>
      <c r="J530">
        <v>-0.58199999999999996</v>
      </c>
      <c r="K530">
        <v>-1.623</v>
      </c>
      <c r="L530">
        <v>-2.6339999999999999</v>
      </c>
      <c r="M530">
        <v>-3.27</v>
      </c>
      <c r="N530">
        <v>-3.4849999999999999</v>
      </c>
      <c r="O530">
        <v>0.98699999999999999</v>
      </c>
      <c r="P530">
        <v>0.96</v>
      </c>
      <c r="Q530">
        <v>0.95099999999999996</v>
      </c>
      <c r="R530">
        <v>0.66100000000000003</v>
      </c>
      <c r="S530">
        <v>0.53900000000000003</v>
      </c>
    </row>
    <row r="531" spans="1:19" x14ac:dyDescent="0.3">
      <c r="A531">
        <v>540</v>
      </c>
      <c r="B531">
        <v>-0.53300000000000003</v>
      </c>
      <c r="C531">
        <v>-1.349</v>
      </c>
      <c r="D531">
        <v>-2.5590000000000002</v>
      </c>
      <c r="E531">
        <v>-2.9540000000000002</v>
      </c>
      <c r="F531">
        <v>-3.2</v>
      </c>
      <c r="G531">
        <v>1.8</v>
      </c>
      <c r="H531">
        <v>0</v>
      </c>
      <c r="I531">
        <v>4</v>
      </c>
      <c r="J531">
        <v>-0.57999999999999996</v>
      </c>
      <c r="K531">
        <v>-1.617</v>
      </c>
      <c r="L531">
        <v>-2.6339999999999999</v>
      </c>
      <c r="M531">
        <v>-3.286</v>
      </c>
      <c r="N531">
        <v>-3.51</v>
      </c>
      <c r="O531">
        <v>0.98499999999999999</v>
      </c>
      <c r="P531">
        <v>0.96</v>
      </c>
      <c r="Q531">
        <v>0.94</v>
      </c>
      <c r="R531">
        <v>0.67400000000000004</v>
      </c>
      <c r="S531">
        <v>0.55200000000000005</v>
      </c>
    </row>
    <row r="532" spans="1:19" x14ac:dyDescent="0.3">
      <c r="A532">
        <v>600</v>
      </c>
      <c r="B532">
        <v>-0.53300000000000003</v>
      </c>
      <c r="C532">
        <v>-1.349</v>
      </c>
      <c r="D532">
        <v>-2.5590000000000002</v>
      </c>
      <c r="E532">
        <v>-2.9540000000000002</v>
      </c>
      <c r="F532">
        <v>-3.2</v>
      </c>
      <c r="G532">
        <v>1.8</v>
      </c>
      <c r="H532">
        <v>0</v>
      </c>
      <c r="I532">
        <v>4</v>
      </c>
      <c r="J532">
        <v>-0.58099999999999996</v>
      </c>
      <c r="K532">
        <v>-1.613</v>
      </c>
      <c r="L532">
        <v>-2.6320000000000001</v>
      </c>
      <c r="M532">
        <v>-3.302</v>
      </c>
      <c r="N532">
        <v>-3.536</v>
      </c>
      <c r="O532">
        <v>0.98599999999999999</v>
      </c>
      <c r="P532">
        <v>0.96699999999999997</v>
      </c>
      <c r="Q532">
        <v>0.92800000000000005</v>
      </c>
      <c r="R532">
        <v>0.68600000000000005</v>
      </c>
      <c r="S532">
        <v>0.56499999999999995</v>
      </c>
    </row>
    <row r="534" spans="1:19" x14ac:dyDescent="0.3">
      <c r="A534" t="s">
        <v>0</v>
      </c>
      <c r="B534" t="s">
        <v>42</v>
      </c>
    </row>
    <row r="535" spans="1:19" x14ac:dyDescent="0.3">
      <c r="A535">
        <v>0</v>
      </c>
      <c r="B535">
        <v>-0.53500000000000003</v>
      </c>
      <c r="C535">
        <v>-1.349</v>
      </c>
      <c r="D535">
        <v>-2.5590000000000002</v>
      </c>
      <c r="E535">
        <v>-2.9510000000000001</v>
      </c>
      <c r="F535">
        <v>-3.19</v>
      </c>
      <c r="G535">
        <v>1.8</v>
      </c>
      <c r="H535">
        <v>0</v>
      </c>
      <c r="I535">
        <v>4</v>
      </c>
      <c r="J535">
        <v>-0.56399999999999995</v>
      </c>
      <c r="K535">
        <v>-1.5640000000000001</v>
      </c>
      <c r="L535">
        <v>-2.5590000000000002</v>
      </c>
      <c r="M535">
        <v>-3.1419999999999999</v>
      </c>
      <c r="N535">
        <v>-3.19</v>
      </c>
      <c r="O535">
        <v>0.95499999999999996</v>
      </c>
      <c r="P535">
        <v>0.95499999999999996</v>
      </c>
      <c r="Q535">
        <v>0.94599999999999995</v>
      </c>
      <c r="R535">
        <v>0.495</v>
      </c>
      <c r="S535">
        <v>0.189</v>
      </c>
    </row>
    <row r="536" spans="1:19" x14ac:dyDescent="0.3">
      <c r="A536">
        <v>60</v>
      </c>
      <c r="B536">
        <v>-0.53500000000000003</v>
      </c>
      <c r="C536">
        <v>-1.349</v>
      </c>
      <c r="D536">
        <v>-2.5590000000000002</v>
      </c>
      <c r="E536">
        <v>-2.9510000000000001</v>
      </c>
      <c r="F536">
        <v>-3.19</v>
      </c>
      <c r="G536">
        <v>1.8</v>
      </c>
      <c r="H536">
        <v>0</v>
      </c>
      <c r="I536">
        <v>4</v>
      </c>
      <c r="J536">
        <v>-0.63800000000000001</v>
      </c>
      <c r="K536">
        <v>-1.65</v>
      </c>
      <c r="L536">
        <v>-2.5790000000000002</v>
      </c>
      <c r="M536">
        <v>-3.1560000000000001</v>
      </c>
      <c r="N536">
        <v>-3.3119999999999998</v>
      </c>
      <c r="O536">
        <v>1.1020000000000001</v>
      </c>
      <c r="P536">
        <v>0.95599999999999996</v>
      </c>
      <c r="Q536">
        <v>0.73099999999999998</v>
      </c>
      <c r="R536">
        <v>0.372</v>
      </c>
      <c r="S536">
        <v>0.46300000000000002</v>
      </c>
    </row>
    <row r="537" spans="1:19" x14ac:dyDescent="0.3">
      <c r="A537">
        <v>120</v>
      </c>
      <c r="B537">
        <v>-0.53500000000000003</v>
      </c>
      <c r="C537">
        <v>-1.349</v>
      </c>
      <c r="D537">
        <v>-2.5590000000000002</v>
      </c>
      <c r="E537">
        <v>-2.9510000000000001</v>
      </c>
      <c r="F537">
        <v>-3.19</v>
      </c>
      <c r="G537">
        <v>1.8</v>
      </c>
      <c r="H537">
        <v>0</v>
      </c>
      <c r="I537">
        <v>4</v>
      </c>
      <c r="J537">
        <v>-0.58399999999999996</v>
      </c>
      <c r="K537">
        <v>-1.647</v>
      </c>
      <c r="L537">
        <v>-2.66</v>
      </c>
      <c r="M537">
        <v>-3.2149999999999999</v>
      </c>
      <c r="N537">
        <v>-3.3239999999999998</v>
      </c>
      <c r="O537">
        <v>0.99199999999999999</v>
      </c>
      <c r="P537">
        <v>1.006</v>
      </c>
      <c r="Q537">
        <v>1.0129999999999999</v>
      </c>
      <c r="R537">
        <v>0.53</v>
      </c>
      <c r="S537">
        <v>0.46800000000000003</v>
      </c>
    </row>
    <row r="538" spans="1:19" x14ac:dyDescent="0.3">
      <c r="A538">
        <v>180</v>
      </c>
      <c r="B538">
        <v>-0.53500000000000003</v>
      </c>
      <c r="C538">
        <v>-1.349</v>
      </c>
      <c r="D538">
        <v>-2.5590000000000002</v>
      </c>
      <c r="E538">
        <v>-2.9510000000000001</v>
      </c>
      <c r="F538">
        <v>-3.19</v>
      </c>
      <c r="G538">
        <v>1.8</v>
      </c>
      <c r="H538">
        <v>0</v>
      </c>
      <c r="I538">
        <v>4</v>
      </c>
      <c r="J538">
        <v>-0.59099999999999997</v>
      </c>
      <c r="K538">
        <v>-1.6180000000000001</v>
      </c>
      <c r="L538">
        <v>-2.601</v>
      </c>
      <c r="M538">
        <v>-3.153</v>
      </c>
      <c r="N538">
        <v>-3.3460000000000001</v>
      </c>
      <c r="O538">
        <v>1.0049999999999999</v>
      </c>
      <c r="P538">
        <v>0.88500000000000001</v>
      </c>
      <c r="Q538">
        <v>0.82399999999999995</v>
      </c>
      <c r="R538">
        <v>0.30099999999999999</v>
      </c>
      <c r="S538">
        <v>0.47699999999999998</v>
      </c>
    </row>
    <row r="539" spans="1:19" x14ac:dyDescent="0.3">
      <c r="A539">
        <v>240</v>
      </c>
      <c r="B539">
        <v>-0.53500000000000003</v>
      </c>
      <c r="C539">
        <v>-1.349</v>
      </c>
      <c r="D539">
        <v>-2.5590000000000002</v>
      </c>
      <c r="E539">
        <v>-2.9510000000000001</v>
      </c>
      <c r="F539">
        <v>-3.19</v>
      </c>
      <c r="G539">
        <v>1.8</v>
      </c>
      <c r="H539">
        <v>0</v>
      </c>
      <c r="I539">
        <v>4</v>
      </c>
      <c r="J539">
        <v>-0.59</v>
      </c>
      <c r="K539">
        <v>-1.6439999999999999</v>
      </c>
      <c r="L539">
        <v>-2.6429999999999998</v>
      </c>
      <c r="M539">
        <v>-3.153</v>
      </c>
      <c r="N539">
        <v>-3.3660000000000001</v>
      </c>
      <c r="O539">
        <v>1.0029999999999999</v>
      </c>
      <c r="P539">
        <v>0.95599999999999996</v>
      </c>
      <c r="Q539">
        <v>0.98799999999999999</v>
      </c>
      <c r="R539">
        <v>0.314</v>
      </c>
      <c r="S539">
        <v>0.48599999999999999</v>
      </c>
    </row>
    <row r="540" spans="1:19" x14ac:dyDescent="0.3">
      <c r="A540">
        <v>300</v>
      </c>
      <c r="B540">
        <v>-0.53500000000000003</v>
      </c>
      <c r="C540">
        <v>-1.349</v>
      </c>
      <c r="D540">
        <v>-2.5590000000000002</v>
      </c>
      <c r="E540">
        <v>-2.9510000000000001</v>
      </c>
      <c r="F540">
        <v>-3.19</v>
      </c>
      <c r="G540">
        <v>1.8</v>
      </c>
      <c r="H540">
        <v>0</v>
      </c>
      <c r="I540">
        <v>4</v>
      </c>
      <c r="J540">
        <v>-0.58599999999999997</v>
      </c>
      <c r="K540">
        <v>-1.633</v>
      </c>
      <c r="L540">
        <v>-2.6320000000000001</v>
      </c>
      <c r="M540">
        <v>-3.1920000000000002</v>
      </c>
      <c r="N540">
        <v>-3.3969999999999998</v>
      </c>
      <c r="O540">
        <v>0.995</v>
      </c>
      <c r="P540">
        <v>0.93700000000000006</v>
      </c>
      <c r="Q540">
        <v>0.91300000000000003</v>
      </c>
      <c r="R540">
        <v>0.46899999999999997</v>
      </c>
      <c r="S540">
        <v>0.499</v>
      </c>
    </row>
    <row r="541" spans="1:19" x14ac:dyDescent="0.3">
      <c r="A541">
        <v>360</v>
      </c>
      <c r="B541">
        <v>-0.53500000000000003</v>
      </c>
      <c r="C541">
        <v>-1.349</v>
      </c>
      <c r="D541">
        <v>-2.5590000000000002</v>
      </c>
      <c r="E541">
        <v>-2.9510000000000001</v>
      </c>
      <c r="F541">
        <v>-3.19</v>
      </c>
      <c r="G541">
        <v>1.8</v>
      </c>
      <c r="H541">
        <v>0</v>
      </c>
      <c r="I541">
        <v>4</v>
      </c>
      <c r="J541">
        <v>-0.58099999999999996</v>
      </c>
      <c r="K541">
        <v>-1.625</v>
      </c>
      <c r="L541">
        <v>-2.6179999999999999</v>
      </c>
      <c r="M541">
        <v>-3.2210000000000001</v>
      </c>
      <c r="N541">
        <v>-3.423</v>
      </c>
      <c r="O541">
        <v>0.98599999999999999</v>
      </c>
      <c r="P541">
        <v>0.92400000000000004</v>
      </c>
      <c r="Q541">
        <v>0.88900000000000001</v>
      </c>
      <c r="R541">
        <v>0.58099999999999996</v>
      </c>
      <c r="S541">
        <v>0.51</v>
      </c>
    </row>
    <row r="542" spans="1:19" x14ac:dyDescent="0.3">
      <c r="A542">
        <v>420</v>
      </c>
      <c r="B542">
        <v>-0.53500000000000003</v>
      </c>
      <c r="C542">
        <v>-1.349</v>
      </c>
      <c r="D542">
        <v>-2.5590000000000002</v>
      </c>
      <c r="E542">
        <v>-2.9510000000000001</v>
      </c>
      <c r="F542">
        <v>-3.19</v>
      </c>
      <c r="G542">
        <v>1.8</v>
      </c>
      <c r="H542">
        <v>0</v>
      </c>
      <c r="I542">
        <v>4</v>
      </c>
      <c r="J542">
        <v>-0.58499999999999996</v>
      </c>
      <c r="K542">
        <v>-1.6279999999999999</v>
      </c>
      <c r="L542">
        <v>-2.629</v>
      </c>
      <c r="M542">
        <v>-3.2440000000000002</v>
      </c>
      <c r="N542">
        <v>-3.448</v>
      </c>
      <c r="O542">
        <v>0.99399999999999999</v>
      </c>
      <c r="P542">
        <v>0.96399999999999997</v>
      </c>
      <c r="Q542">
        <v>0.93300000000000005</v>
      </c>
      <c r="R542">
        <v>0.63200000000000001</v>
      </c>
      <c r="S542">
        <v>0.52200000000000002</v>
      </c>
    </row>
    <row r="543" spans="1:19" x14ac:dyDescent="0.3">
      <c r="A543">
        <v>480</v>
      </c>
      <c r="B543">
        <v>-0.53500000000000003</v>
      </c>
      <c r="C543">
        <v>-1.349</v>
      </c>
      <c r="D543">
        <v>-2.5590000000000002</v>
      </c>
      <c r="E543">
        <v>-2.9510000000000001</v>
      </c>
      <c r="F543">
        <v>-3.19</v>
      </c>
      <c r="G543">
        <v>1.8</v>
      </c>
      <c r="H543">
        <v>0</v>
      </c>
      <c r="I543">
        <v>4</v>
      </c>
      <c r="J543">
        <v>-0.58199999999999996</v>
      </c>
      <c r="K543">
        <v>-1.623</v>
      </c>
      <c r="L543">
        <v>-2.6349999999999998</v>
      </c>
      <c r="M543">
        <v>-3.2629999999999999</v>
      </c>
      <c r="N543">
        <v>-3.4740000000000002</v>
      </c>
      <c r="O543">
        <v>0.98699999999999999</v>
      </c>
      <c r="P543">
        <v>0.96099999999999997</v>
      </c>
      <c r="Q543">
        <v>0.95199999999999996</v>
      </c>
      <c r="R543">
        <v>0.65600000000000003</v>
      </c>
      <c r="S543">
        <v>0.53400000000000003</v>
      </c>
    </row>
    <row r="544" spans="1:19" x14ac:dyDescent="0.3">
      <c r="A544">
        <v>540</v>
      </c>
      <c r="B544">
        <v>-0.53500000000000003</v>
      </c>
      <c r="C544">
        <v>-1.349</v>
      </c>
      <c r="D544">
        <v>-2.5590000000000002</v>
      </c>
      <c r="E544">
        <v>-2.9510000000000001</v>
      </c>
      <c r="F544">
        <v>-3.19</v>
      </c>
      <c r="G544">
        <v>1.8</v>
      </c>
      <c r="H544">
        <v>0</v>
      </c>
      <c r="I544">
        <v>4</v>
      </c>
      <c r="J544">
        <v>-0.57999999999999996</v>
      </c>
      <c r="K544">
        <v>-1.617</v>
      </c>
      <c r="L544">
        <v>-2.6339999999999999</v>
      </c>
      <c r="M544">
        <v>-3.2789999999999999</v>
      </c>
      <c r="N544">
        <v>-3.4990000000000001</v>
      </c>
      <c r="O544">
        <v>0.98499999999999999</v>
      </c>
      <c r="P544">
        <v>0.96</v>
      </c>
      <c r="Q544">
        <v>0.93899999999999995</v>
      </c>
      <c r="R544">
        <v>0.67100000000000004</v>
      </c>
      <c r="S544">
        <v>0.54700000000000004</v>
      </c>
    </row>
    <row r="545" spans="1:19" x14ac:dyDescent="0.3">
      <c r="A545">
        <v>600</v>
      </c>
      <c r="B545">
        <v>-0.53500000000000003</v>
      </c>
      <c r="C545">
        <v>-1.349</v>
      </c>
      <c r="D545">
        <v>-2.5590000000000002</v>
      </c>
      <c r="E545">
        <v>-2.9510000000000001</v>
      </c>
      <c r="F545">
        <v>-3.19</v>
      </c>
      <c r="G545">
        <v>1.8</v>
      </c>
      <c r="H545">
        <v>0</v>
      </c>
      <c r="I545">
        <v>4</v>
      </c>
      <c r="J545">
        <v>-0.58099999999999996</v>
      </c>
      <c r="K545">
        <v>-1.613</v>
      </c>
      <c r="L545">
        <v>-2.6320000000000001</v>
      </c>
      <c r="M545">
        <v>-3.2959999999999998</v>
      </c>
      <c r="N545">
        <v>-3.524</v>
      </c>
      <c r="O545">
        <v>0.98599999999999999</v>
      </c>
      <c r="P545">
        <v>0.96699999999999997</v>
      </c>
      <c r="Q545">
        <v>0.92700000000000005</v>
      </c>
      <c r="R545">
        <v>0.68300000000000005</v>
      </c>
      <c r="S545">
        <v>0.55900000000000005</v>
      </c>
    </row>
    <row r="547" spans="1:19" x14ac:dyDescent="0.3">
      <c r="A547" t="s">
        <v>0</v>
      </c>
      <c r="B547" t="s">
        <v>43</v>
      </c>
    </row>
    <row r="548" spans="1:19" x14ac:dyDescent="0.3">
      <c r="A548">
        <v>0</v>
      </c>
      <c r="B548">
        <v>-0.53500000000000003</v>
      </c>
      <c r="C548">
        <v>-1.351</v>
      </c>
      <c r="D548">
        <v>-2.5579999999999998</v>
      </c>
      <c r="E548">
        <v>-2.9460000000000002</v>
      </c>
      <c r="F548">
        <v>-3.18</v>
      </c>
      <c r="G548">
        <v>1.8</v>
      </c>
      <c r="H548">
        <v>0</v>
      </c>
      <c r="I548">
        <v>4</v>
      </c>
      <c r="J548">
        <v>-0.56399999999999995</v>
      </c>
      <c r="K548">
        <v>-1.5640000000000001</v>
      </c>
      <c r="L548">
        <v>-2.5579999999999998</v>
      </c>
      <c r="M548">
        <v>-3.133</v>
      </c>
      <c r="N548">
        <v>-3.18</v>
      </c>
      <c r="O548">
        <v>0.95499999999999996</v>
      </c>
      <c r="P548">
        <v>0.95499999999999996</v>
      </c>
      <c r="Q548">
        <v>0.94599999999999995</v>
      </c>
      <c r="R548">
        <v>0.49</v>
      </c>
      <c r="S548">
        <v>0.187</v>
      </c>
    </row>
    <row r="549" spans="1:19" x14ac:dyDescent="0.3">
      <c r="A549">
        <v>60</v>
      </c>
      <c r="B549">
        <v>-0.53500000000000003</v>
      </c>
      <c r="C549">
        <v>-1.351</v>
      </c>
      <c r="D549">
        <v>-2.5579999999999998</v>
      </c>
      <c r="E549">
        <v>-2.9460000000000002</v>
      </c>
      <c r="F549">
        <v>-3.18</v>
      </c>
      <c r="G549">
        <v>1.8</v>
      </c>
      <c r="H549">
        <v>0</v>
      </c>
      <c r="I549">
        <v>4</v>
      </c>
      <c r="J549">
        <v>-0.64</v>
      </c>
      <c r="K549">
        <v>-1.6479999999999999</v>
      </c>
      <c r="L549">
        <v>-2.5779999999999998</v>
      </c>
      <c r="M549">
        <v>-3.15</v>
      </c>
      <c r="N549">
        <v>-3.302</v>
      </c>
      <c r="O549">
        <v>1.107</v>
      </c>
      <c r="P549">
        <v>0.94099999999999995</v>
      </c>
      <c r="Q549">
        <v>0.73299999999999998</v>
      </c>
      <c r="R549">
        <v>0.377</v>
      </c>
      <c r="S549">
        <v>0.46</v>
      </c>
    </row>
    <row r="550" spans="1:19" x14ac:dyDescent="0.3">
      <c r="A550">
        <v>120</v>
      </c>
      <c r="B550">
        <v>-0.53500000000000003</v>
      </c>
      <c r="C550">
        <v>-1.351</v>
      </c>
      <c r="D550">
        <v>-2.5579999999999998</v>
      </c>
      <c r="E550">
        <v>-2.9460000000000002</v>
      </c>
      <c r="F550">
        <v>-3.18</v>
      </c>
      <c r="G550">
        <v>1.8</v>
      </c>
      <c r="H550">
        <v>0</v>
      </c>
      <c r="I550">
        <v>4</v>
      </c>
      <c r="J550">
        <v>-0.58599999999999997</v>
      </c>
      <c r="K550">
        <v>-1.649</v>
      </c>
      <c r="L550">
        <v>-2.6579999999999999</v>
      </c>
      <c r="M550">
        <v>-3.2050000000000001</v>
      </c>
      <c r="N550">
        <v>-3.3119999999999998</v>
      </c>
      <c r="O550">
        <v>0.996</v>
      </c>
      <c r="P550">
        <v>1.008</v>
      </c>
      <c r="Q550">
        <v>1.002</v>
      </c>
      <c r="R550">
        <v>0.51500000000000001</v>
      </c>
      <c r="S550">
        <v>0.46400000000000002</v>
      </c>
    </row>
    <row r="551" spans="1:19" x14ac:dyDescent="0.3">
      <c r="A551">
        <v>180</v>
      </c>
      <c r="B551">
        <v>-0.53500000000000003</v>
      </c>
      <c r="C551">
        <v>-1.351</v>
      </c>
      <c r="D551">
        <v>-2.5579999999999998</v>
      </c>
      <c r="E551">
        <v>-2.9460000000000002</v>
      </c>
      <c r="F551">
        <v>-3.18</v>
      </c>
      <c r="G551">
        <v>1.8</v>
      </c>
      <c r="H551">
        <v>0</v>
      </c>
      <c r="I551">
        <v>4</v>
      </c>
      <c r="J551">
        <v>-0.59</v>
      </c>
      <c r="K551">
        <v>-1.6180000000000001</v>
      </c>
      <c r="L551">
        <v>-2.6030000000000002</v>
      </c>
      <c r="M551">
        <v>-3.1429999999999998</v>
      </c>
      <c r="N551">
        <v>-3.335</v>
      </c>
      <c r="O551">
        <v>1.0029999999999999</v>
      </c>
      <c r="P551">
        <v>0.88300000000000001</v>
      </c>
      <c r="Q551">
        <v>0.83</v>
      </c>
      <c r="R551">
        <v>0.29399999999999998</v>
      </c>
      <c r="S551">
        <v>0.47299999999999998</v>
      </c>
    </row>
    <row r="552" spans="1:19" x14ac:dyDescent="0.3">
      <c r="A552">
        <v>240</v>
      </c>
      <c r="B552">
        <v>-0.53500000000000003</v>
      </c>
      <c r="C552">
        <v>-1.351</v>
      </c>
      <c r="D552">
        <v>-2.5579999999999998</v>
      </c>
      <c r="E552">
        <v>-2.9460000000000002</v>
      </c>
      <c r="F552">
        <v>-3.18</v>
      </c>
      <c r="G552">
        <v>1.8</v>
      </c>
      <c r="H552">
        <v>0</v>
      </c>
      <c r="I552">
        <v>4</v>
      </c>
      <c r="J552">
        <v>-0.59099999999999997</v>
      </c>
      <c r="K552">
        <v>-1.6439999999999999</v>
      </c>
      <c r="L552">
        <v>-2.6429999999999998</v>
      </c>
      <c r="M552">
        <v>-3.1459999999999999</v>
      </c>
      <c r="N552">
        <v>-3.355</v>
      </c>
      <c r="O552">
        <v>1.0049999999999999</v>
      </c>
      <c r="P552">
        <v>0.95599999999999996</v>
      </c>
      <c r="Q552">
        <v>0.98699999999999999</v>
      </c>
      <c r="R552">
        <v>0.318</v>
      </c>
      <c r="S552">
        <v>0.48099999999999998</v>
      </c>
    </row>
    <row r="553" spans="1:19" x14ac:dyDescent="0.3">
      <c r="A553">
        <v>300</v>
      </c>
      <c r="B553">
        <v>-0.53500000000000003</v>
      </c>
      <c r="C553">
        <v>-1.351</v>
      </c>
      <c r="D553">
        <v>-2.5579999999999998</v>
      </c>
      <c r="E553">
        <v>-2.9460000000000002</v>
      </c>
      <c r="F553">
        <v>-3.18</v>
      </c>
      <c r="G553">
        <v>1.8</v>
      </c>
      <c r="H553">
        <v>0</v>
      </c>
      <c r="I553">
        <v>4</v>
      </c>
      <c r="J553">
        <v>-0.58499999999999996</v>
      </c>
      <c r="K553">
        <v>-1.633</v>
      </c>
      <c r="L553">
        <v>-2.63</v>
      </c>
      <c r="M553">
        <v>-3.1840000000000002</v>
      </c>
      <c r="N553">
        <v>-3.3849999999999998</v>
      </c>
      <c r="O553">
        <v>0.99399999999999999</v>
      </c>
      <c r="P553">
        <v>0.93300000000000005</v>
      </c>
      <c r="Q553">
        <v>0.90500000000000003</v>
      </c>
      <c r="R553">
        <v>0.46800000000000003</v>
      </c>
      <c r="S553">
        <v>0.49399999999999999</v>
      </c>
    </row>
    <row r="554" spans="1:19" x14ac:dyDescent="0.3">
      <c r="A554">
        <v>360</v>
      </c>
      <c r="B554">
        <v>-0.53500000000000003</v>
      </c>
      <c r="C554">
        <v>-1.351</v>
      </c>
      <c r="D554">
        <v>-2.5579999999999998</v>
      </c>
      <c r="E554">
        <v>-2.9460000000000002</v>
      </c>
      <c r="F554">
        <v>-3.18</v>
      </c>
      <c r="G554">
        <v>1.8</v>
      </c>
      <c r="H554">
        <v>0</v>
      </c>
      <c r="I554">
        <v>4</v>
      </c>
      <c r="J554">
        <v>-0.58099999999999996</v>
      </c>
      <c r="K554">
        <v>-1.6259999999999999</v>
      </c>
      <c r="L554">
        <v>-2.6190000000000002</v>
      </c>
      <c r="M554">
        <v>-3.214</v>
      </c>
      <c r="N554">
        <v>-3.411</v>
      </c>
      <c r="O554">
        <v>0.98599999999999999</v>
      </c>
      <c r="P554">
        <v>0.92500000000000004</v>
      </c>
      <c r="Q554">
        <v>0.89200000000000002</v>
      </c>
      <c r="R554">
        <v>0.57899999999999996</v>
      </c>
      <c r="S554">
        <v>0.505</v>
      </c>
    </row>
    <row r="555" spans="1:19" x14ac:dyDescent="0.3">
      <c r="A555">
        <v>420</v>
      </c>
      <c r="B555">
        <v>-0.53500000000000003</v>
      </c>
      <c r="C555">
        <v>-1.351</v>
      </c>
      <c r="D555">
        <v>-2.5579999999999998</v>
      </c>
      <c r="E555">
        <v>-2.9460000000000002</v>
      </c>
      <c r="F555">
        <v>-3.18</v>
      </c>
      <c r="G555">
        <v>1.8</v>
      </c>
      <c r="H555">
        <v>0</v>
      </c>
      <c r="I555">
        <v>4</v>
      </c>
      <c r="J555">
        <v>-0.58499999999999996</v>
      </c>
      <c r="K555">
        <v>-1.6279999999999999</v>
      </c>
      <c r="L555">
        <v>-2.629</v>
      </c>
      <c r="M555">
        <v>-3.2360000000000002</v>
      </c>
      <c r="N555">
        <v>-3.4359999999999999</v>
      </c>
      <c r="O555">
        <v>0.99399999999999999</v>
      </c>
      <c r="P555">
        <v>0.96299999999999997</v>
      </c>
      <c r="Q555">
        <v>0.93500000000000005</v>
      </c>
      <c r="R555">
        <v>0.627</v>
      </c>
      <c r="S555">
        <v>0.51600000000000001</v>
      </c>
    </row>
    <row r="556" spans="1:19" x14ac:dyDescent="0.3">
      <c r="A556">
        <v>480</v>
      </c>
      <c r="B556">
        <v>-0.53500000000000003</v>
      </c>
      <c r="C556">
        <v>-1.351</v>
      </c>
      <c r="D556">
        <v>-2.5579999999999998</v>
      </c>
      <c r="E556">
        <v>-2.9460000000000002</v>
      </c>
      <c r="F556">
        <v>-3.18</v>
      </c>
      <c r="G556">
        <v>1.8</v>
      </c>
      <c r="H556">
        <v>0</v>
      </c>
      <c r="I556">
        <v>4</v>
      </c>
      <c r="J556">
        <v>-0.58199999999999996</v>
      </c>
      <c r="K556">
        <v>-1.6240000000000001</v>
      </c>
      <c r="L556">
        <v>-2.6349999999999998</v>
      </c>
      <c r="M556">
        <v>-3.254</v>
      </c>
      <c r="N556">
        <v>-3.4620000000000002</v>
      </c>
      <c r="O556">
        <v>0.98699999999999999</v>
      </c>
      <c r="P556">
        <v>0.96</v>
      </c>
      <c r="Q556">
        <v>0.95199999999999996</v>
      </c>
      <c r="R556">
        <v>0.65100000000000002</v>
      </c>
      <c r="S556">
        <v>0.52800000000000002</v>
      </c>
    </row>
    <row r="557" spans="1:19" x14ac:dyDescent="0.3">
      <c r="A557">
        <v>540</v>
      </c>
      <c r="B557">
        <v>-0.53500000000000003</v>
      </c>
      <c r="C557">
        <v>-1.351</v>
      </c>
      <c r="D557">
        <v>-2.5579999999999998</v>
      </c>
      <c r="E557">
        <v>-2.9460000000000002</v>
      </c>
      <c r="F557">
        <v>-3.18</v>
      </c>
      <c r="G557">
        <v>1.8</v>
      </c>
      <c r="H557">
        <v>0</v>
      </c>
      <c r="I557">
        <v>4</v>
      </c>
      <c r="J557">
        <v>-0.57999999999999996</v>
      </c>
      <c r="K557">
        <v>-1.617</v>
      </c>
      <c r="L557">
        <v>-2.6339999999999999</v>
      </c>
      <c r="M557">
        <v>-3.2719999999999998</v>
      </c>
      <c r="N557">
        <v>-3.4870000000000001</v>
      </c>
      <c r="O557">
        <v>0.98499999999999999</v>
      </c>
      <c r="P557">
        <v>0.96</v>
      </c>
      <c r="Q557">
        <v>0.93700000000000006</v>
      </c>
      <c r="R557">
        <v>0.66600000000000004</v>
      </c>
      <c r="S557">
        <v>0.54</v>
      </c>
    </row>
    <row r="558" spans="1:19" x14ac:dyDescent="0.3">
      <c r="A558">
        <v>600</v>
      </c>
      <c r="B558">
        <v>-0.53500000000000003</v>
      </c>
      <c r="C558">
        <v>-1.351</v>
      </c>
      <c r="D558">
        <v>-2.5579999999999998</v>
      </c>
      <c r="E558">
        <v>-2.9460000000000002</v>
      </c>
      <c r="F558">
        <v>-3.18</v>
      </c>
      <c r="G558">
        <v>1.8</v>
      </c>
      <c r="H558">
        <v>0</v>
      </c>
      <c r="I558">
        <v>4</v>
      </c>
      <c r="J558">
        <v>-0.58099999999999996</v>
      </c>
      <c r="K558">
        <v>-1.6140000000000001</v>
      </c>
      <c r="L558">
        <v>-2.6309999999999998</v>
      </c>
      <c r="M558">
        <v>-3.2879999999999998</v>
      </c>
      <c r="N558">
        <v>-3.5110000000000001</v>
      </c>
      <c r="O558">
        <v>0.98599999999999999</v>
      </c>
      <c r="P558">
        <v>0.96699999999999997</v>
      </c>
      <c r="Q558">
        <v>0.92400000000000004</v>
      </c>
      <c r="R558">
        <v>0.67800000000000005</v>
      </c>
      <c r="S558">
        <v>0.55300000000000005</v>
      </c>
    </row>
    <row r="560" spans="1:19" x14ac:dyDescent="0.3">
      <c r="A560" t="s">
        <v>0</v>
      </c>
      <c r="B560" t="s">
        <v>44</v>
      </c>
    </row>
    <row r="561" spans="1:19" x14ac:dyDescent="0.3">
      <c r="A561">
        <v>0</v>
      </c>
      <c r="B561">
        <v>-0.53600000000000003</v>
      </c>
      <c r="C561">
        <v>-1.3520000000000001</v>
      </c>
      <c r="D561">
        <v>-2.5579999999999998</v>
      </c>
      <c r="E561">
        <v>-2.9390000000000001</v>
      </c>
      <c r="F561">
        <v>-3.17</v>
      </c>
      <c r="G561">
        <v>1.8</v>
      </c>
      <c r="H561">
        <v>0</v>
      </c>
      <c r="I561">
        <v>4</v>
      </c>
      <c r="J561">
        <v>-0.56399999999999995</v>
      </c>
      <c r="K561">
        <v>-1.5640000000000001</v>
      </c>
      <c r="L561">
        <v>-2.5579999999999998</v>
      </c>
      <c r="M561">
        <v>-3.1240000000000001</v>
      </c>
      <c r="N561">
        <v>-3.17</v>
      </c>
      <c r="O561">
        <v>0.95499999999999996</v>
      </c>
      <c r="P561">
        <v>0.95499999999999996</v>
      </c>
      <c r="Q561">
        <v>0.94499999999999995</v>
      </c>
      <c r="R561">
        <v>0.48399999999999999</v>
      </c>
      <c r="S561">
        <v>0.186</v>
      </c>
    </row>
    <row r="562" spans="1:19" x14ac:dyDescent="0.3">
      <c r="A562">
        <v>60</v>
      </c>
      <c r="B562">
        <v>-0.53600000000000003</v>
      </c>
      <c r="C562">
        <v>-1.3520000000000001</v>
      </c>
      <c r="D562">
        <v>-2.5579999999999998</v>
      </c>
      <c r="E562">
        <v>-2.9390000000000001</v>
      </c>
      <c r="F562">
        <v>-3.17</v>
      </c>
      <c r="G562">
        <v>1.8</v>
      </c>
      <c r="H562">
        <v>0</v>
      </c>
      <c r="I562">
        <v>4</v>
      </c>
      <c r="J562">
        <v>-0.64</v>
      </c>
      <c r="K562">
        <v>-1.645</v>
      </c>
      <c r="L562">
        <v>-2.577</v>
      </c>
      <c r="M562">
        <v>-3.141</v>
      </c>
      <c r="N562">
        <v>-3.2909999999999999</v>
      </c>
      <c r="O562">
        <v>1.1080000000000001</v>
      </c>
      <c r="P562">
        <v>0.93400000000000005</v>
      </c>
      <c r="Q562">
        <v>0.73399999999999999</v>
      </c>
      <c r="R562">
        <v>0.377</v>
      </c>
      <c r="S562">
        <v>0.45500000000000002</v>
      </c>
    </row>
    <row r="563" spans="1:19" x14ac:dyDescent="0.3">
      <c r="A563">
        <v>120</v>
      </c>
      <c r="B563">
        <v>-0.53600000000000003</v>
      </c>
      <c r="C563">
        <v>-1.3520000000000001</v>
      </c>
      <c r="D563">
        <v>-2.5579999999999998</v>
      </c>
      <c r="E563">
        <v>-2.9390000000000001</v>
      </c>
      <c r="F563">
        <v>-3.17</v>
      </c>
      <c r="G563">
        <v>1.8</v>
      </c>
      <c r="H563">
        <v>0</v>
      </c>
      <c r="I563">
        <v>4</v>
      </c>
      <c r="J563">
        <v>-0.58599999999999997</v>
      </c>
      <c r="K563">
        <v>-1.6479999999999999</v>
      </c>
      <c r="L563">
        <v>-2.6560000000000001</v>
      </c>
      <c r="M563">
        <v>-3.1949999999999998</v>
      </c>
      <c r="N563">
        <v>-3.3</v>
      </c>
      <c r="O563">
        <v>0.996</v>
      </c>
      <c r="P563">
        <v>1.0089999999999999</v>
      </c>
      <c r="Q563">
        <v>0.996</v>
      </c>
      <c r="R563">
        <v>0.50700000000000001</v>
      </c>
      <c r="S563">
        <v>0.45900000000000002</v>
      </c>
    </row>
    <row r="564" spans="1:19" x14ac:dyDescent="0.3">
      <c r="A564">
        <v>180</v>
      </c>
      <c r="B564">
        <v>-0.53600000000000003</v>
      </c>
      <c r="C564">
        <v>-1.3520000000000001</v>
      </c>
      <c r="D564">
        <v>-2.5579999999999998</v>
      </c>
      <c r="E564">
        <v>-2.9390000000000001</v>
      </c>
      <c r="F564">
        <v>-3.17</v>
      </c>
      <c r="G564">
        <v>1.8</v>
      </c>
      <c r="H564">
        <v>0</v>
      </c>
      <c r="I564">
        <v>4</v>
      </c>
      <c r="J564">
        <v>-0.58899999999999997</v>
      </c>
      <c r="K564">
        <v>-1.6180000000000001</v>
      </c>
      <c r="L564">
        <v>-2.6030000000000002</v>
      </c>
      <c r="M564">
        <v>-3.133</v>
      </c>
      <c r="N564">
        <v>-3.3239999999999998</v>
      </c>
      <c r="O564">
        <v>1.002</v>
      </c>
      <c r="P564">
        <v>0.88100000000000001</v>
      </c>
      <c r="Q564">
        <v>0.83399999999999996</v>
      </c>
      <c r="R564">
        <v>0.29099999999999998</v>
      </c>
      <c r="S564">
        <v>0.46800000000000003</v>
      </c>
    </row>
    <row r="565" spans="1:19" x14ac:dyDescent="0.3">
      <c r="A565">
        <v>240</v>
      </c>
      <c r="B565">
        <v>-0.53600000000000003</v>
      </c>
      <c r="C565">
        <v>-1.3520000000000001</v>
      </c>
      <c r="D565">
        <v>-2.5579999999999998</v>
      </c>
      <c r="E565">
        <v>-2.9390000000000001</v>
      </c>
      <c r="F565">
        <v>-3.17</v>
      </c>
      <c r="G565">
        <v>1.8</v>
      </c>
      <c r="H565">
        <v>0</v>
      </c>
      <c r="I565">
        <v>4</v>
      </c>
      <c r="J565">
        <v>-0.59099999999999997</v>
      </c>
      <c r="K565">
        <v>-1.6439999999999999</v>
      </c>
      <c r="L565">
        <v>-2.6419999999999999</v>
      </c>
      <c r="M565">
        <v>-3.1379999999999999</v>
      </c>
      <c r="N565">
        <v>-3.3439999999999999</v>
      </c>
      <c r="O565">
        <v>1.006</v>
      </c>
      <c r="P565">
        <v>0.95799999999999996</v>
      </c>
      <c r="Q565">
        <v>0.98899999999999999</v>
      </c>
      <c r="R565">
        <v>0.31900000000000001</v>
      </c>
      <c r="S565">
        <v>0.47599999999999998</v>
      </c>
    </row>
    <row r="566" spans="1:19" x14ac:dyDescent="0.3">
      <c r="A566">
        <v>300</v>
      </c>
      <c r="B566">
        <v>-0.53600000000000003</v>
      </c>
      <c r="C566">
        <v>-1.3520000000000001</v>
      </c>
      <c r="D566">
        <v>-2.5579999999999998</v>
      </c>
      <c r="E566">
        <v>-2.9390000000000001</v>
      </c>
      <c r="F566">
        <v>-3.17</v>
      </c>
      <c r="G566">
        <v>1.8</v>
      </c>
      <c r="H566">
        <v>0</v>
      </c>
      <c r="I566">
        <v>4</v>
      </c>
      <c r="J566">
        <v>-0.58499999999999996</v>
      </c>
      <c r="K566">
        <v>-1.6319999999999999</v>
      </c>
      <c r="L566">
        <v>-2.6280000000000001</v>
      </c>
      <c r="M566">
        <v>-3.1749999999999998</v>
      </c>
      <c r="N566">
        <v>-3.3719999999999999</v>
      </c>
      <c r="O566">
        <v>0.99399999999999999</v>
      </c>
      <c r="P566">
        <v>0.93</v>
      </c>
      <c r="Q566">
        <v>0.90100000000000002</v>
      </c>
      <c r="R566">
        <v>0.46400000000000002</v>
      </c>
      <c r="S566">
        <v>0.48799999999999999</v>
      </c>
    </row>
    <row r="567" spans="1:19" x14ac:dyDescent="0.3">
      <c r="A567">
        <v>360</v>
      </c>
      <c r="B567">
        <v>-0.53600000000000003</v>
      </c>
      <c r="C567">
        <v>-1.3520000000000001</v>
      </c>
      <c r="D567">
        <v>-2.5579999999999998</v>
      </c>
      <c r="E567">
        <v>-2.9390000000000001</v>
      </c>
      <c r="F567">
        <v>-3.17</v>
      </c>
      <c r="G567">
        <v>1.8</v>
      </c>
      <c r="H567">
        <v>0</v>
      </c>
      <c r="I567">
        <v>4</v>
      </c>
      <c r="J567">
        <v>-0.58099999999999996</v>
      </c>
      <c r="K567">
        <v>-1.6259999999999999</v>
      </c>
      <c r="L567">
        <v>-2.6179999999999999</v>
      </c>
      <c r="M567">
        <v>-3.2050000000000001</v>
      </c>
      <c r="N567">
        <v>-3.399</v>
      </c>
      <c r="O567">
        <v>0.98699999999999999</v>
      </c>
      <c r="P567">
        <v>0.92600000000000005</v>
      </c>
      <c r="Q567">
        <v>0.89400000000000002</v>
      </c>
      <c r="R567">
        <v>0.57299999999999995</v>
      </c>
      <c r="S567">
        <v>0.499</v>
      </c>
    </row>
    <row r="568" spans="1:19" x14ac:dyDescent="0.3">
      <c r="A568">
        <v>420</v>
      </c>
      <c r="B568">
        <v>-0.53600000000000003</v>
      </c>
      <c r="C568">
        <v>-1.3520000000000001</v>
      </c>
      <c r="D568">
        <v>-2.5579999999999998</v>
      </c>
      <c r="E568">
        <v>-2.9390000000000001</v>
      </c>
      <c r="F568">
        <v>-3.17</v>
      </c>
      <c r="G568">
        <v>1.8</v>
      </c>
      <c r="H568">
        <v>0</v>
      </c>
      <c r="I568">
        <v>4</v>
      </c>
      <c r="J568">
        <v>-0.58499999999999996</v>
      </c>
      <c r="K568">
        <v>-1.6279999999999999</v>
      </c>
      <c r="L568">
        <v>-2.629</v>
      </c>
      <c r="M568">
        <v>-3.2269999999999999</v>
      </c>
      <c r="N568">
        <v>-3.4220000000000002</v>
      </c>
      <c r="O568">
        <v>0.99399999999999999</v>
      </c>
      <c r="P568">
        <v>0.96299999999999997</v>
      </c>
      <c r="Q568">
        <v>0.93700000000000006</v>
      </c>
      <c r="R568">
        <v>0.623</v>
      </c>
      <c r="S568">
        <v>0.51</v>
      </c>
    </row>
    <row r="569" spans="1:19" x14ac:dyDescent="0.3">
      <c r="A569">
        <v>480</v>
      </c>
      <c r="B569">
        <v>-0.53600000000000003</v>
      </c>
      <c r="C569">
        <v>-1.3520000000000001</v>
      </c>
      <c r="D569">
        <v>-2.5579999999999998</v>
      </c>
      <c r="E569">
        <v>-2.9390000000000001</v>
      </c>
      <c r="F569">
        <v>-3.17</v>
      </c>
      <c r="G569">
        <v>1.8</v>
      </c>
      <c r="H569">
        <v>0</v>
      </c>
      <c r="I569">
        <v>4</v>
      </c>
      <c r="J569">
        <v>-0.58099999999999996</v>
      </c>
      <c r="K569">
        <v>-1.623</v>
      </c>
      <c r="L569">
        <v>-2.6339999999999999</v>
      </c>
      <c r="M569">
        <v>-3.2450000000000001</v>
      </c>
      <c r="N569">
        <v>-3.448</v>
      </c>
      <c r="O569">
        <v>0.98699999999999999</v>
      </c>
      <c r="P569">
        <v>0.95899999999999996</v>
      </c>
      <c r="Q569">
        <v>0.95199999999999996</v>
      </c>
      <c r="R569">
        <v>0.64700000000000002</v>
      </c>
      <c r="S569">
        <v>0.52100000000000002</v>
      </c>
    </row>
    <row r="570" spans="1:19" x14ac:dyDescent="0.3">
      <c r="A570">
        <v>540</v>
      </c>
      <c r="B570">
        <v>-0.53600000000000003</v>
      </c>
      <c r="C570">
        <v>-1.3520000000000001</v>
      </c>
      <c r="D570">
        <v>-2.5579999999999998</v>
      </c>
      <c r="E570">
        <v>-2.9390000000000001</v>
      </c>
      <c r="F570">
        <v>-3.17</v>
      </c>
      <c r="G570">
        <v>1.8</v>
      </c>
      <c r="H570">
        <v>0</v>
      </c>
      <c r="I570">
        <v>4</v>
      </c>
      <c r="J570">
        <v>-0.57999999999999996</v>
      </c>
      <c r="K570">
        <v>-1.617</v>
      </c>
      <c r="L570">
        <v>-2.633</v>
      </c>
      <c r="M570">
        <v>-3.262</v>
      </c>
      <c r="N570">
        <v>-3.472</v>
      </c>
      <c r="O570">
        <v>0.98499999999999999</v>
      </c>
      <c r="P570">
        <v>0.96</v>
      </c>
      <c r="Q570">
        <v>0.93700000000000006</v>
      </c>
      <c r="R570">
        <v>0.66200000000000003</v>
      </c>
      <c r="S570">
        <v>0.53300000000000003</v>
      </c>
    </row>
    <row r="571" spans="1:19" x14ac:dyDescent="0.3">
      <c r="A571">
        <v>600</v>
      </c>
      <c r="B571">
        <v>-0.53600000000000003</v>
      </c>
      <c r="C571">
        <v>-1.3520000000000001</v>
      </c>
      <c r="D571">
        <v>-2.5579999999999998</v>
      </c>
      <c r="E571">
        <v>-2.9390000000000001</v>
      </c>
      <c r="F571">
        <v>-3.17</v>
      </c>
      <c r="G571">
        <v>1.8</v>
      </c>
      <c r="H571">
        <v>0</v>
      </c>
      <c r="I571">
        <v>4</v>
      </c>
      <c r="J571">
        <v>-0.58099999999999996</v>
      </c>
      <c r="K571">
        <v>-1.6140000000000001</v>
      </c>
      <c r="L571">
        <v>-2.63</v>
      </c>
      <c r="M571">
        <v>-3.2789999999999999</v>
      </c>
      <c r="N571">
        <v>-3.4969999999999999</v>
      </c>
      <c r="O571">
        <v>0.98599999999999999</v>
      </c>
      <c r="P571">
        <v>0.96699999999999997</v>
      </c>
      <c r="Q571">
        <v>0.92400000000000004</v>
      </c>
      <c r="R571">
        <v>0.67400000000000004</v>
      </c>
      <c r="S571">
        <v>0.54500000000000004</v>
      </c>
    </row>
    <row r="573" spans="1:19" x14ac:dyDescent="0.3">
      <c r="A573" t="s">
        <v>0</v>
      </c>
      <c r="B573" t="s">
        <v>45</v>
      </c>
    </row>
    <row r="574" spans="1:19" x14ac:dyDescent="0.3">
      <c r="A574">
        <v>0</v>
      </c>
      <c r="B574">
        <v>-0.53600000000000003</v>
      </c>
      <c r="C574">
        <v>-1.3540000000000001</v>
      </c>
      <c r="D574">
        <v>-2.5579999999999998</v>
      </c>
      <c r="E574">
        <v>-2.9319999999999999</v>
      </c>
      <c r="F574">
        <v>-3.16</v>
      </c>
      <c r="G574">
        <v>1.8</v>
      </c>
      <c r="H574">
        <v>0</v>
      </c>
      <c r="I574">
        <v>4</v>
      </c>
      <c r="J574">
        <v>-0.56399999999999995</v>
      </c>
      <c r="K574">
        <v>-1.5640000000000001</v>
      </c>
      <c r="L574">
        <v>-2.5579999999999998</v>
      </c>
      <c r="M574">
        <v>-3.1150000000000002</v>
      </c>
      <c r="N574">
        <v>-3.16</v>
      </c>
      <c r="O574">
        <v>0.95499999999999996</v>
      </c>
      <c r="P574">
        <v>0.95499999999999996</v>
      </c>
      <c r="Q574">
        <v>0.94399999999999995</v>
      </c>
      <c r="R574">
        <v>0.47899999999999998</v>
      </c>
      <c r="S574">
        <v>0.184</v>
      </c>
    </row>
    <row r="575" spans="1:19" x14ac:dyDescent="0.3">
      <c r="A575">
        <v>60</v>
      </c>
      <c r="B575">
        <v>-0.53600000000000003</v>
      </c>
      <c r="C575">
        <v>-1.3540000000000001</v>
      </c>
      <c r="D575">
        <v>-2.5579999999999998</v>
      </c>
      <c r="E575">
        <v>-2.9319999999999999</v>
      </c>
      <c r="F575">
        <v>-3.16</v>
      </c>
      <c r="G575">
        <v>1.8</v>
      </c>
      <c r="H575">
        <v>0</v>
      </c>
      <c r="I575">
        <v>4</v>
      </c>
      <c r="J575">
        <v>-0.64100000000000001</v>
      </c>
      <c r="K575">
        <v>-1.643</v>
      </c>
      <c r="L575">
        <v>-2.577</v>
      </c>
      <c r="M575">
        <v>-3.1320000000000001</v>
      </c>
      <c r="N575">
        <v>-3.2789999999999999</v>
      </c>
      <c r="O575">
        <v>1.109</v>
      </c>
      <c r="P575">
        <v>0.93</v>
      </c>
      <c r="Q575">
        <v>0.73699999999999999</v>
      </c>
      <c r="R575">
        <v>0.375</v>
      </c>
      <c r="S575">
        <v>0.45100000000000001</v>
      </c>
    </row>
    <row r="576" spans="1:19" x14ac:dyDescent="0.3">
      <c r="A576">
        <v>120</v>
      </c>
      <c r="B576">
        <v>-0.53600000000000003</v>
      </c>
      <c r="C576">
        <v>-1.3540000000000001</v>
      </c>
      <c r="D576">
        <v>-2.5579999999999998</v>
      </c>
      <c r="E576">
        <v>-2.9319999999999999</v>
      </c>
      <c r="F576">
        <v>-3.16</v>
      </c>
      <c r="G576">
        <v>1.8</v>
      </c>
      <c r="H576">
        <v>0</v>
      </c>
      <c r="I576">
        <v>4</v>
      </c>
      <c r="J576">
        <v>-0.58699999999999997</v>
      </c>
      <c r="K576">
        <v>-1.6479999999999999</v>
      </c>
      <c r="L576">
        <v>-2.6539999999999999</v>
      </c>
      <c r="M576">
        <v>-3.1850000000000001</v>
      </c>
      <c r="N576">
        <v>-3.2879999999999998</v>
      </c>
      <c r="O576">
        <v>0.998</v>
      </c>
      <c r="P576">
        <v>1.0109999999999999</v>
      </c>
      <c r="Q576">
        <v>0.99199999999999999</v>
      </c>
      <c r="R576">
        <v>0.5</v>
      </c>
      <c r="S576">
        <v>0.45500000000000002</v>
      </c>
    </row>
    <row r="577" spans="1:19" x14ac:dyDescent="0.3">
      <c r="A577">
        <v>180</v>
      </c>
      <c r="B577">
        <v>-0.53600000000000003</v>
      </c>
      <c r="C577">
        <v>-1.3540000000000001</v>
      </c>
      <c r="D577">
        <v>-2.5579999999999998</v>
      </c>
      <c r="E577">
        <v>-2.9319999999999999</v>
      </c>
      <c r="F577">
        <v>-3.16</v>
      </c>
      <c r="G577">
        <v>1.8</v>
      </c>
      <c r="H577">
        <v>0</v>
      </c>
      <c r="I577">
        <v>4</v>
      </c>
      <c r="J577">
        <v>-0.58899999999999997</v>
      </c>
      <c r="K577">
        <v>-1.617</v>
      </c>
      <c r="L577">
        <v>-2.6019999999999999</v>
      </c>
      <c r="M577">
        <v>-3.1240000000000001</v>
      </c>
      <c r="N577">
        <v>-3.3119999999999998</v>
      </c>
      <c r="O577">
        <v>1.002</v>
      </c>
      <c r="P577">
        <v>0.88</v>
      </c>
      <c r="Q577">
        <v>0.83699999999999997</v>
      </c>
      <c r="R577">
        <v>0.28699999999999998</v>
      </c>
      <c r="S577">
        <v>0.46400000000000002</v>
      </c>
    </row>
    <row r="578" spans="1:19" x14ac:dyDescent="0.3">
      <c r="A578">
        <v>240</v>
      </c>
      <c r="B578">
        <v>-0.53600000000000003</v>
      </c>
      <c r="C578">
        <v>-1.3540000000000001</v>
      </c>
      <c r="D578">
        <v>-2.5579999999999998</v>
      </c>
      <c r="E578">
        <v>-2.9319999999999999</v>
      </c>
      <c r="F578">
        <v>-3.16</v>
      </c>
      <c r="G578">
        <v>1.8</v>
      </c>
      <c r="H578">
        <v>0</v>
      </c>
      <c r="I578">
        <v>4</v>
      </c>
      <c r="J578">
        <v>-0.59199999999999997</v>
      </c>
      <c r="K578">
        <v>-1.6439999999999999</v>
      </c>
      <c r="L578">
        <v>-2.6419999999999999</v>
      </c>
      <c r="M578">
        <v>-3.13</v>
      </c>
      <c r="N578">
        <v>-3.331</v>
      </c>
      <c r="O578">
        <v>1.0069999999999999</v>
      </c>
      <c r="P578">
        <v>0.95799999999999996</v>
      </c>
      <c r="Q578">
        <v>0.99</v>
      </c>
      <c r="R578">
        <v>0.31900000000000001</v>
      </c>
      <c r="S578">
        <v>0.47099999999999997</v>
      </c>
    </row>
    <row r="579" spans="1:19" x14ac:dyDescent="0.3">
      <c r="A579">
        <v>300</v>
      </c>
      <c r="B579">
        <v>-0.53600000000000003</v>
      </c>
      <c r="C579">
        <v>-1.3540000000000001</v>
      </c>
      <c r="D579">
        <v>-2.5579999999999998</v>
      </c>
      <c r="E579">
        <v>-2.9319999999999999</v>
      </c>
      <c r="F579">
        <v>-3.16</v>
      </c>
      <c r="G579">
        <v>1.8</v>
      </c>
      <c r="H579">
        <v>0</v>
      </c>
      <c r="I579">
        <v>4</v>
      </c>
      <c r="J579">
        <v>-0.58499999999999996</v>
      </c>
      <c r="K579">
        <v>-1.631</v>
      </c>
      <c r="L579">
        <v>-2.625</v>
      </c>
      <c r="M579">
        <v>-3.1659999999999999</v>
      </c>
      <c r="N579">
        <v>-3.36</v>
      </c>
      <c r="O579">
        <v>0.99399999999999999</v>
      </c>
      <c r="P579">
        <v>0.92800000000000005</v>
      </c>
      <c r="Q579">
        <v>0.89500000000000002</v>
      </c>
      <c r="R579">
        <v>0.45800000000000002</v>
      </c>
      <c r="S579">
        <v>0.48299999999999998</v>
      </c>
    </row>
    <row r="580" spans="1:19" x14ac:dyDescent="0.3">
      <c r="A580">
        <v>360</v>
      </c>
      <c r="B580">
        <v>-0.53600000000000003</v>
      </c>
      <c r="C580">
        <v>-1.3540000000000001</v>
      </c>
      <c r="D580">
        <v>-2.5579999999999998</v>
      </c>
      <c r="E580">
        <v>-2.9319999999999999</v>
      </c>
      <c r="F580">
        <v>-3.16</v>
      </c>
      <c r="G580">
        <v>1.8</v>
      </c>
      <c r="H580">
        <v>0</v>
      </c>
      <c r="I580">
        <v>4</v>
      </c>
      <c r="J580">
        <v>-0.58099999999999996</v>
      </c>
      <c r="K580">
        <v>-1.6259999999999999</v>
      </c>
      <c r="L580">
        <v>-2.617</v>
      </c>
      <c r="M580">
        <v>-3.1960000000000002</v>
      </c>
      <c r="N580">
        <v>-3.3849999999999998</v>
      </c>
      <c r="O580">
        <v>0.98699999999999999</v>
      </c>
      <c r="P580">
        <v>0.92800000000000005</v>
      </c>
      <c r="Q580">
        <v>0.89800000000000002</v>
      </c>
      <c r="R580">
        <v>0.56599999999999995</v>
      </c>
      <c r="S580">
        <v>0.49399999999999999</v>
      </c>
    </row>
    <row r="581" spans="1:19" x14ac:dyDescent="0.3">
      <c r="A581">
        <v>420</v>
      </c>
      <c r="B581">
        <v>-0.53600000000000003</v>
      </c>
      <c r="C581">
        <v>-1.3540000000000001</v>
      </c>
      <c r="D581">
        <v>-2.5579999999999998</v>
      </c>
      <c r="E581">
        <v>-2.9319999999999999</v>
      </c>
      <c r="F581">
        <v>-3.16</v>
      </c>
      <c r="G581">
        <v>1.8</v>
      </c>
      <c r="H581">
        <v>0</v>
      </c>
      <c r="I581">
        <v>4</v>
      </c>
      <c r="J581">
        <v>-0.58499999999999996</v>
      </c>
      <c r="K581">
        <v>-1.6279999999999999</v>
      </c>
      <c r="L581">
        <v>-2.6280000000000001</v>
      </c>
      <c r="M581">
        <v>-3.2170000000000001</v>
      </c>
      <c r="N581">
        <v>-3.4089999999999998</v>
      </c>
      <c r="O581">
        <v>0.99399999999999999</v>
      </c>
      <c r="P581">
        <v>0.96299999999999997</v>
      </c>
      <c r="Q581">
        <v>0.93899999999999995</v>
      </c>
      <c r="R581">
        <v>0.61699999999999999</v>
      </c>
      <c r="S581">
        <v>0.504</v>
      </c>
    </row>
    <row r="582" spans="1:19" x14ac:dyDescent="0.3">
      <c r="A582">
        <v>480</v>
      </c>
      <c r="B582">
        <v>-0.53600000000000003</v>
      </c>
      <c r="C582">
        <v>-1.3540000000000001</v>
      </c>
      <c r="D582">
        <v>-2.5579999999999998</v>
      </c>
      <c r="E582">
        <v>-2.9319999999999999</v>
      </c>
      <c r="F582">
        <v>-3.16</v>
      </c>
      <c r="G582">
        <v>1.8</v>
      </c>
      <c r="H582">
        <v>0</v>
      </c>
      <c r="I582">
        <v>4</v>
      </c>
      <c r="J582">
        <v>-0.58099999999999996</v>
      </c>
      <c r="K582">
        <v>-1.623</v>
      </c>
      <c r="L582">
        <v>-2.633</v>
      </c>
      <c r="M582">
        <v>-3.2360000000000002</v>
      </c>
      <c r="N582">
        <v>-3.4340000000000002</v>
      </c>
      <c r="O582">
        <v>0.98699999999999999</v>
      </c>
      <c r="P582">
        <v>0.95899999999999996</v>
      </c>
      <c r="Q582">
        <v>0.95299999999999996</v>
      </c>
      <c r="R582">
        <v>0.64300000000000002</v>
      </c>
      <c r="S582">
        <v>0.51500000000000001</v>
      </c>
    </row>
    <row r="583" spans="1:19" x14ac:dyDescent="0.3">
      <c r="A583">
        <v>540</v>
      </c>
      <c r="B583">
        <v>-0.53600000000000003</v>
      </c>
      <c r="C583">
        <v>-1.3540000000000001</v>
      </c>
      <c r="D583">
        <v>-2.5579999999999998</v>
      </c>
      <c r="E583">
        <v>-2.9319999999999999</v>
      </c>
      <c r="F583">
        <v>-3.16</v>
      </c>
      <c r="G583">
        <v>1.8</v>
      </c>
      <c r="H583">
        <v>0</v>
      </c>
      <c r="I583">
        <v>4</v>
      </c>
      <c r="J583">
        <v>-0.57999999999999996</v>
      </c>
      <c r="K583">
        <v>-1.617</v>
      </c>
      <c r="L583">
        <v>-2.6320000000000001</v>
      </c>
      <c r="M583">
        <v>-3.2530000000000001</v>
      </c>
      <c r="N583">
        <v>-3.4580000000000002</v>
      </c>
      <c r="O583">
        <v>0.98499999999999999</v>
      </c>
      <c r="P583">
        <v>0.95899999999999996</v>
      </c>
      <c r="Q583">
        <v>0.93600000000000005</v>
      </c>
      <c r="R583">
        <v>0.65600000000000003</v>
      </c>
      <c r="S583">
        <v>0.52600000000000002</v>
      </c>
    </row>
    <row r="584" spans="1:19" x14ac:dyDescent="0.3">
      <c r="A584">
        <v>600</v>
      </c>
      <c r="B584">
        <v>-0.53600000000000003</v>
      </c>
      <c r="C584">
        <v>-1.3540000000000001</v>
      </c>
      <c r="D584">
        <v>-2.5579999999999998</v>
      </c>
      <c r="E584">
        <v>-2.9319999999999999</v>
      </c>
      <c r="F584">
        <v>-3.16</v>
      </c>
      <c r="G584">
        <v>1.8</v>
      </c>
      <c r="H584">
        <v>0</v>
      </c>
      <c r="I584">
        <v>4</v>
      </c>
      <c r="J584">
        <v>-0.58099999999999996</v>
      </c>
      <c r="K584">
        <v>-1.613</v>
      </c>
      <c r="L584">
        <v>-2.629</v>
      </c>
      <c r="M584">
        <v>-3.27</v>
      </c>
      <c r="N584">
        <v>-3.4820000000000002</v>
      </c>
      <c r="O584">
        <v>0.98599999999999999</v>
      </c>
      <c r="P584">
        <v>0.96699999999999997</v>
      </c>
      <c r="Q584">
        <v>0.92300000000000004</v>
      </c>
      <c r="R584">
        <v>0.66900000000000004</v>
      </c>
      <c r="S584">
        <v>0.53800000000000003</v>
      </c>
    </row>
    <row r="586" spans="1:19" x14ac:dyDescent="0.3">
      <c r="A586" t="s">
        <v>0</v>
      </c>
      <c r="B586" t="s">
        <v>46</v>
      </c>
    </row>
    <row r="587" spans="1:19" x14ac:dyDescent="0.3">
      <c r="A587">
        <v>0</v>
      </c>
      <c r="B587">
        <v>-0.53500000000000003</v>
      </c>
      <c r="C587">
        <v>-1.343</v>
      </c>
      <c r="D587">
        <v>-2.56</v>
      </c>
      <c r="E587">
        <v>-2.956</v>
      </c>
      <c r="F587">
        <v>-3.24</v>
      </c>
      <c r="G587">
        <v>1.8</v>
      </c>
      <c r="H587">
        <v>0.01</v>
      </c>
      <c r="I587">
        <v>4</v>
      </c>
      <c r="J587">
        <v>-0.56399999999999995</v>
      </c>
      <c r="K587">
        <v>-1.5640000000000001</v>
      </c>
      <c r="L587">
        <v>-2.56</v>
      </c>
      <c r="M587">
        <v>-3.1840000000000002</v>
      </c>
      <c r="N587">
        <v>-3.24</v>
      </c>
      <c r="O587">
        <v>0.95499999999999996</v>
      </c>
      <c r="P587">
        <v>0.95499999999999996</v>
      </c>
      <c r="Q587">
        <v>0.94799999999999995</v>
      </c>
      <c r="R587">
        <v>0.52400000000000002</v>
      </c>
      <c r="S587">
        <v>0.19700000000000001</v>
      </c>
    </row>
    <row r="588" spans="1:19" x14ac:dyDescent="0.3">
      <c r="A588">
        <v>60</v>
      </c>
      <c r="B588">
        <v>-0.53500000000000003</v>
      </c>
      <c r="C588">
        <v>-1.343</v>
      </c>
      <c r="D588">
        <v>-2.56</v>
      </c>
      <c r="E588">
        <v>-2.956</v>
      </c>
      <c r="F588">
        <v>-3.24</v>
      </c>
      <c r="G588">
        <v>1.8</v>
      </c>
      <c r="H588">
        <v>0.01</v>
      </c>
      <c r="I588">
        <v>4</v>
      </c>
      <c r="J588">
        <v>-0.63200000000000001</v>
      </c>
      <c r="K588">
        <v>-1.655</v>
      </c>
      <c r="L588">
        <v>-2.5830000000000002</v>
      </c>
      <c r="M588">
        <v>-3.1819999999999999</v>
      </c>
      <c r="N588">
        <v>-3.3570000000000002</v>
      </c>
      <c r="O588">
        <v>1.0960000000000001</v>
      </c>
      <c r="P588">
        <v>0.98699999999999999</v>
      </c>
      <c r="Q588">
        <v>0.745</v>
      </c>
      <c r="R588">
        <v>0.35799999999999998</v>
      </c>
      <c r="S588">
        <v>0.48199999999999998</v>
      </c>
    </row>
    <row r="589" spans="1:19" x14ac:dyDescent="0.3">
      <c r="A589">
        <v>120</v>
      </c>
      <c r="B589">
        <v>-0.53500000000000003</v>
      </c>
      <c r="C589">
        <v>-1.343</v>
      </c>
      <c r="D589">
        <v>-2.56</v>
      </c>
      <c r="E589">
        <v>-2.956</v>
      </c>
      <c r="F589">
        <v>-3.24</v>
      </c>
      <c r="G589">
        <v>1.8</v>
      </c>
      <c r="H589">
        <v>0.01</v>
      </c>
      <c r="I589">
        <v>4</v>
      </c>
      <c r="J589">
        <v>-0.58399999999999996</v>
      </c>
      <c r="K589">
        <v>-1.6479999999999999</v>
      </c>
      <c r="L589">
        <v>-2.661</v>
      </c>
      <c r="M589">
        <v>-3.2429999999999999</v>
      </c>
      <c r="N589">
        <v>-3.3719999999999999</v>
      </c>
      <c r="O589">
        <v>1.004</v>
      </c>
      <c r="P589">
        <v>0.999</v>
      </c>
      <c r="Q589">
        <v>1.006</v>
      </c>
      <c r="R589">
        <v>0.53400000000000003</v>
      </c>
      <c r="S589">
        <v>0.48799999999999999</v>
      </c>
    </row>
    <row r="590" spans="1:19" x14ac:dyDescent="0.3">
      <c r="A590">
        <v>180</v>
      </c>
      <c r="B590">
        <v>-0.53500000000000003</v>
      </c>
      <c r="C590">
        <v>-1.343</v>
      </c>
      <c r="D590">
        <v>-2.56</v>
      </c>
      <c r="E590">
        <v>-2.956</v>
      </c>
      <c r="F590">
        <v>-3.24</v>
      </c>
      <c r="G590">
        <v>1.8</v>
      </c>
      <c r="H590">
        <v>0.01</v>
      </c>
      <c r="I590">
        <v>4</v>
      </c>
      <c r="J590">
        <v>-0.58599999999999997</v>
      </c>
      <c r="K590">
        <v>-1.6220000000000001</v>
      </c>
      <c r="L590">
        <v>-2.6040000000000001</v>
      </c>
      <c r="M590">
        <v>-3.1840000000000002</v>
      </c>
      <c r="N590">
        <v>-3.3860000000000001</v>
      </c>
      <c r="O590">
        <v>1.012</v>
      </c>
      <c r="P590">
        <v>0.88400000000000001</v>
      </c>
      <c r="Q590">
        <v>0.82199999999999995</v>
      </c>
      <c r="R590">
        <v>0.316</v>
      </c>
      <c r="S590">
        <v>0.49399999999999999</v>
      </c>
    </row>
    <row r="591" spans="1:19" x14ac:dyDescent="0.3">
      <c r="A591">
        <v>240</v>
      </c>
      <c r="B591">
        <v>-0.53500000000000003</v>
      </c>
      <c r="C591">
        <v>-1.343</v>
      </c>
      <c r="D591">
        <v>-2.56</v>
      </c>
      <c r="E591">
        <v>-2.956</v>
      </c>
      <c r="F591">
        <v>-3.24</v>
      </c>
      <c r="G591">
        <v>1.8</v>
      </c>
      <c r="H591">
        <v>0.01</v>
      </c>
      <c r="I591">
        <v>4</v>
      </c>
      <c r="J591">
        <v>-0.58499999999999996</v>
      </c>
      <c r="K591">
        <v>-1.647</v>
      </c>
      <c r="L591">
        <v>-2.645</v>
      </c>
      <c r="M591">
        <v>-3.1880000000000002</v>
      </c>
      <c r="N591">
        <v>-3.403</v>
      </c>
      <c r="O591">
        <v>1.016</v>
      </c>
      <c r="P591">
        <v>0.95399999999999996</v>
      </c>
      <c r="Q591">
        <v>0.98499999999999999</v>
      </c>
      <c r="R591">
        <v>0.34</v>
      </c>
      <c r="S591">
        <v>0.501</v>
      </c>
    </row>
    <row r="592" spans="1:19" x14ac:dyDescent="0.3">
      <c r="A592">
        <v>300</v>
      </c>
      <c r="B592">
        <v>-0.53500000000000003</v>
      </c>
      <c r="C592">
        <v>-1.343</v>
      </c>
      <c r="D592">
        <v>-2.56</v>
      </c>
      <c r="E592">
        <v>-2.956</v>
      </c>
      <c r="F592">
        <v>-3.24</v>
      </c>
      <c r="G592">
        <v>1.8</v>
      </c>
      <c r="H592">
        <v>0.01</v>
      </c>
      <c r="I592">
        <v>4</v>
      </c>
      <c r="J592">
        <v>-0.57799999999999996</v>
      </c>
      <c r="K592">
        <v>-1.637</v>
      </c>
      <c r="L592">
        <v>-2.637</v>
      </c>
      <c r="M592">
        <v>-3.2250000000000001</v>
      </c>
      <c r="N592">
        <v>-3.4390000000000001</v>
      </c>
      <c r="O592">
        <v>1.008</v>
      </c>
      <c r="P592">
        <v>0.93300000000000005</v>
      </c>
      <c r="Q592">
        <v>0.92200000000000004</v>
      </c>
      <c r="R592">
        <v>0.496</v>
      </c>
      <c r="S592">
        <v>0.51800000000000002</v>
      </c>
    </row>
    <row r="593" spans="1:19" x14ac:dyDescent="0.3">
      <c r="A593">
        <v>360</v>
      </c>
      <c r="B593">
        <v>-0.53500000000000003</v>
      </c>
      <c r="C593">
        <v>-1.343</v>
      </c>
      <c r="D593">
        <v>-2.56</v>
      </c>
      <c r="E593">
        <v>-2.956</v>
      </c>
      <c r="F593">
        <v>-3.24</v>
      </c>
      <c r="G593">
        <v>1.8</v>
      </c>
      <c r="H593">
        <v>0.01</v>
      </c>
      <c r="I593">
        <v>4</v>
      </c>
      <c r="J593">
        <v>-0.57199999999999995</v>
      </c>
      <c r="K593">
        <v>-1.629</v>
      </c>
      <c r="L593">
        <v>-2.6230000000000002</v>
      </c>
      <c r="M593">
        <v>-3.258</v>
      </c>
      <c r="N593">
        <v>-3.4689999999999999</v>
      </c>
      <c r="O593">
        <v>1.0029999999999999</v>
      </c>
      <c r="P593">
        <v>0.92</v>
      </c>
      <c r="Q593">
        <v>0.89500000000000002</v>
      </c>
      <c r="R593">
        <v>0.61199999999999999</v>
      </c>
      <c r="S593">
        <v>0.53100000000000003</v>
      </c>
    </row>
    <row r="594" spans="1:19" x14ac:dyDescent="0.3">
      <c r="A594">
        <v>420</v>
      </c>
      <c r="B594">
        <v>-0.53500000000000003</v>
      </c>
      <c r="C594">
        <v>-1.343</v>
      </c>
      <c r="D594">
        <v>-2.56</v>
      </c>
      <c r="E594">
        <v>-2.956</v>
      </c>
      <c r="F594">
        <v>-3.24</v>
      </c>
      <c r="G594">
        <v>1.8</v>
      </c>
      <c r="H594">
        <v>0.01</v>
      </c>
      <c r="I594">
        <v>4</v>
      </c>
      <c r="J594">
        <v>-0.57499999999999996</v>
      </c>
      <c r="K594">
        <v>-1.63</v>
      </c>
      <c r="L594">
        <v>-2.63</v>
      </c>
      <c r="M594">
        <v>-3.2810000000000001</v>
      </c>
      <c r="N594">
        <v>-3.4980000000000002</v>
      </c>
      <c r="O594">
        <v>1.012</v>
      </c>
      <c r="P594">
        <v>0.96</v>
      </c>
      <c r="Q594">
        <v>0.92500000000000004</v>
      </c>
      <c r="R594">
        <v>0.66</v>
      </c>
      <c r="S594">
        <v>0.54600000000000004</v>
      </c>
    </row>
    <row r="595" spans="1:19" x14ac:dyDescent="0.3">
      <c r="A595">
        <v>480</v>
      </c>
      <c r="B595">
        <v>-0.53500000000000003</v>
      </c>
      <c r="C595">
        <v>-1.343</v>
      </c>
      <c r="D595">
        <v>-2.56</v>
      </c>
      <c r="E595">
        <v>-2.956</v>
      </c>
      <c r="F595">
        <v>-3.24</v>
      </c>
      <c r="G595">
        <v>1.8</v>
      </c>
      <c r="H595">
        <v>0.01</v>
      </c>
      <c r="I595">
        <v>4</v>
      </c>
      <c r="J595">
        <v>-0.56899999999999995</v>
      </c>
      <c r="K595">
        <v>-1.625</v>
      </c>
      <c r="L595">
        <v>-2.637</v>
      </c>
      <c r="M595">
        <v>-3.2959999999999998</v>
      </c>
      <c r="N595">
        <v>-3.524</v>
      </c>
      <c r="O595">
        <v>1.0069999999999999</v>
      </c>
      <c r="P595">
        <v>0.96</v>
      </c>
      <c r="Q595">
        <v>0.94699999999999995</v>
      </c>
      <c r="R595">
        <v>0.67200000000000004</v>
      </c>
      <c r="S595">
        <v>0.55900000000000005</v>
      </c>
    </row>
    <row r="596" spans="1:19" x14ac:dyDescent="0.3">
      <c r="A596">
        <v>540</v>
      </c>
      <c r="B596">
        <v>-0.53500000000000003</v>
      </c>
      <c r="C596">
        <v>-1.343</v>
      </c>
      <c r="D596">
        <v>-2.56</v>
      </c>
      <c r="E596">
        <v>-2.956</v>
      </c>
      <c r="F596">
        <v>-3.24</v>
      </c>
      <c r="G596">
        <v>1.8</v>
      </c>
      <c r="H596">
        <v>0.01</v>
      </c>
      <c r="I596">
        <v>4</v>
      </c>
      <c r="J596">
        <v>-0.56599999999999995</v>
      </c>
      <c r="K596">
        <v>-1.619</v>
      </c>
      <c r="L596">
        <v>-2.637</v>
      </c>
      <c r="M596">
        <v>-3.3109999999999999</v>
      </c>
      <c r="N596">
        <v>-3.5510000000000002</v>
      </c>
      <c r="O596">
        <v>1.0069999999999999</v>
      </c>
      <c r="P596">
        <v>0.96299999999999997</v>
      </c>
      <c r="Q596">
        <v>0.93899999999999995</v>
      </c>
      <c r="R596">
        <v>0.68100000000000005</v>
      </c>
      <c r="S596">
        <v>0.57299999999999995</v>
      </c>
    </row>
    <row r="597" spans="1:19" x14ac:dyDescent="0.3">
      <c r="A597">
        <v>600</v>
      </c>
      <c r="B597">
        <v>-0.53500000000000003</v>
      </c>
      <c r="C597">
        <v>-1.343</v>
      </c>
      <c r="D597">
        <v>-2.56</v>
      </c>
      <c r="E597">
        <v>-2.956</v>
      </c>
      <c r="F597">
        <v>-3.24</v>
      </c>
      <c r="G597">
        <v>1.8</v>
      </c>
      <c r="H597">
        <v>0.01</v>
      </c>
      <c r="I597">
        <v>4</v>
      </c>
      <c r="J597">
        <v>-0.56399999999999995</v>
      </c>
      <c r="K597">
        <v>-1.6140000000000001</v>
      </c>
      <c r="L597">
        <v>-2.6349999999999998</v>
      </c>
      <c r="M597">
        <v>-3.3250000000000002</v>
      </c>
      <c r="N597">
        <v>-3.58</v>
      </c>
      <c r="O597">
        <v>1.0089999999999999</v>
      </c>
      <c r="P597">
        <v>0.96899999999999997</v>
      </c>
      <c r="Q597">
        <v>0.92500000000000004</v>
      </c>
      <c r="R597">
        <v>0.68799999999999994</v>
      </c>
      <c r="S597">
        <v>0.58899999999999997</v>
      </c>
    </row>
    <row r="599" spans="1:19" x14ac:dyDescent="0.3">
      <c r="A599" t="s">
        <v>0</v>
      </c>
      <c r="B599" t="s">
        <v>47</v>
      </c>
    </row>
    <row r="600" spans="1:19" x14ac:dyDescent="0.3">
      <c r="A600">
        <v>0</v>
      </c>
      <c r="B600">
        <v>-0.53600000000000003</v>
      </c>
      <c r="C600">
        <v>-1.3440000000000001</v>
      </c>
      <c r="D600">
        <v>-2.556</v>
      </c>
      <c r="E600">
        <v>-2.9489999999999998</v>
      </c>
      <c r="F600">
        <v>-3.23</v>
      </c>
      <c r="G600">
        <v>1.8</v>
      </c>
      <c r="H600">
        <v>0.01</v>
      </c>
      <c r="I600">
        <v>4</v>
      </c>
      <c r="J600">
        <v>-0.56399999999999995</v>
      </c>
      <c r="K600">
        <v>-1.5640000000000001</v>
      </c>
      <c r="L600">
        <v>-2.56</v>
      </c>
      <c r="M600">
        <v>-3.1760000000000002</v>
      </c>
      <c r="N600">
        <v>-3.23</v>
      </c>
      <c r="O600">
        <v>0.95499999999999996</v>
      </c>
      <c r="P600">
        <v>0.95499999999999996</v>
      </c>
      <c r="Q600">
        <v>0.94799999999999995</v>
      </c>
      <c r="R600">
        <v>0.51800000000000002</v>
      </c>
      <c r="S600">
        <v>0.19500000000000001</v>
      </c>
    </row>
    <row r="601" spans="1:19" x14ac:dyDescent="0.3">
      <c r="A601">
        <v>60</v>
      </c>
      <c r="B601">
        <v>-0.53600000000000003</v>
      </c>
      <c r="C601">
        <v>-1.3440000000000001</v>
      </c>
      <c r="D601">
        <v>-2.556</v>
      </c>
      <c r="E601">
        <v>-2.9489999999999998</v>
      </c>
      <c r="F601">
        <v>-3.23</v>
      </c>
      <c r="G601">
        <v>1.8</v>
      </c>
      <c r="H601">
        <v>0.01</v>
      </c>
      <c r="I601">
        <v>4</v>
      </c>
      <c r="J601">
        <v>-0.63100000000000001</v>
      </c>
      <c r="K601">
        <v>-1.6579999999999999</v>
      </c>
      <c r="L601">
        <v>-2.5790000000000002</v>
      </c>
      <c r="M601">
        <v>-3.1779999999999999</v>
      </c>
      <c r="N601">
        <v>-3.343</v>
      </c>
      <c r="O601">
        <v>1.0920000000000001</v>
      </c>
      <c r="P601">
        <v>0.996</v>
      </c>
      <c r="Q601">
        <v>0.751</v>
      </c>
      <c r="R601">
        <v>0.379</v>
      </c>
      <c r="S601">
        <v>0.47599999999999998</v>
      </c>
    </row>
    <row r="602" spans="1:19" x14ac:dyDescent="0.3">
      <c r="A602">
        <v>120</v>
      </c>
      <c r="B602">
        <v>-0.53600000000000003</v>
      </c>
      <c r="C602">
        <v>-1.3440000000000001</v>
      </c>
      <c r="D602">
        <v>-2.556</v>
      </c>
      <c r="E602">
        <v>-2.9489999999999998</v>
      </c>
      <c r="F602">
        <v>-3.23</v>
      </c>
      <c r="G602">
        <v>1.8</v>
      </c>
      <c r="H602">
        <v>0.01</v>
      </c>
      <c r="I602">
        <v>4</v>
      </c>
      <c r="J602">
        <v>-0.58199999999999996</v>
      </c>
      <c r="K602">
        <v>-1.647</v>
      </c>
      <c r="L602">
        <v>-2.6560000000000001</v>
      </c>
      <c r="M602">
        <v>-3.24</v>
      </c>
      <c r="N602">
        <v>-3.363</v>
      </c>
      <c r="O602">
        <v>0.998</v>
      </c>
      <c r="P602">
        <v>1</v>
      </c>
      <c r="Q602">
        <v>1.016</v>
      </c>
      <c r="R602">
        <v>0.54500000000000004</v>
      </c>
      <c r="S602">
        <v>0.48399999999999999</v>
      </c>
    </row>
    <row r="603" spans="1:19" x14ac:dyDescent="0.3">
      <c r="A603">
        <v>180</v>
      </c>
      <c r="B603">
        <v>-0.53600000000000003</v>
      </c>
      <c r="C603">
        <v>-1.3440000000000001</v>
      </c>
      <c r="D603">
        <v>-2.556</v>
      </c>
      <c r="E603">
        <v>-2.9489999999999998</v>
      </c>
      <c r="F603">
        <v>-3.23</v>
      </c>
      <c r="G603">
        <v>1.8</v>
      </c>
      <c r="H603">
        <v>0.01</v>
      </c>
      <c r="I603">
        <v>4</v>
      </c>
      <c r="J603">
        <v>-0.58599999999999997</v>
      </c>
      <c r="K603">
        <v>-1.621</v>
      </c>
      <c r="L603">
        <v>-2.5990000000000002</v>
      </c>
      <c r="M603">
        <v>-3.1760000000000002</v>
      </c>
      <c r="N603">
        <v>-3.3820000000000001</v>
      </c>
      <c r="O603">
        <v>1.0129999999999999</v>
      </c>
      <c r="P603">
        <v>0.88400000000000001</v>
      </c>
      <c r="Q603">
        <v>0.83199999999999996</v>
      </c>
      <c r="R603">
        <v>0.31</v>
      </c>
      <c r="S603">
        <v>0.49199999999999999</v>
      </c>
    </row>
    <row r="604" spans="1:19" x14ac:dyDescent="0.3">
      <c r="A604">
        <v>240</v>
      </c>
      <c r="B604">
        <v>-0.53600000000000003</v>
      </c>
      <c r="C604">
        <v>-1.3440000000000001</v>
      </c>
      <c r="D604">
        <v>-2.556</v>
      </c>
      <c r="E604">
        <v>-2.9489999999999998</v>
      </c>
      <c r="F604">
        <v>-3.23</v>
      </c>
      <c r="G604">
        <v>1.8</v>
      </c>
      <c r="H604">
        <v>0.01</v>
      </c>
      <c r="I604">
        <v>4</v>
      </c>
      <c r="J604">
        <v>-0.58499999999999996</v>
      </c>
      <c r="K604">
        <v>-1.647</v>
      </c>
      <c r="L604">
        <v>-2.6419999999999999</v>
      </c>
      <c r="M604">
        <v>-3.1819999999999999</v>
      </c>
      <c r="N604">
        <v>-3.3969999999999998</v>
      </c>
      <c r="O604">
        <v>1.016</v>
      </c>
      <c r="P604">
        <v>0.95799999999999996</v>
      </c>
      <c r="Q604">
        <v>0.99299999999999999</v>
      </c>
      <c r="R604">
        <v>0.34</v>
      </c>
      <c r="S604">
        <v>0.499</v>
      </c>
    </row>
    <row r="605" spans="1:19" x14ac:dyDescent="0.3">
      <c r="A605">
        <v>300</v>
      </c>
      <c r="B605">
        <v>-0.53600000000000003</v>
      </c>
      <c r="C605">
        <v>-1.3440000000000001</v>
      </c>
      <c r="D605">
        <v>-2.556</v>
      </c>
      <c r="E605">
        <v>-2.9489999999999998</v>
      </c>
      <c r="F605">
        <v>-3.23</v>
      </c>
      <c r="G605">
        <v>1.8</v>
      </c>
      <c r="H605">
        <v>0.01</v>
      </c>
      <c r="I605">
        <v>4</v>
      </c>
      <c r="J605">
        <v>-0.57799999999999996</v>
      </c>
      <c r="K605">
        <v>-1.635</v>
      </c>
      <c r="L605">
        <v>-2.6320000000000001</v>
      </c>
      <c r="M605">
        <v>-3.218</v>
      </c>
      <c r="N605">
        <v>-3.431</v>
      </c>
      <c r="O605">
        <v>1.0069999999999999</v>
      </c>
      <c r="P605">
        <v>0.93200000000000005</v>
      </c>
      <c r="Q605">
        <v>0.91800000000000004</v>
      </c>
      <c r="R605">
        <v>0.49099999999999999</v>
      </c>
      <c r="S605">
        <v>0.51400000000000001</v>
      </c>
    </row>
    <row r="606" spans="1:19" x14ac:dyDescent="0.3">
      <c r="A606">
        <v>360</v>
      </c>
      <c r="B606">
        <v>-0.53600000000000003</v>
      </c>
      <c r="C606">
        <v>-1.3440000000000001</v>
      </c>
      <c r="D606">
        <v>-2.556</v>
      </c>
      <c r="E606">
        <v>-2.9489999999999998</v>
      </c>
      <c r="F606">
        <v>-3.23</v>
      </c>
      <c r="G606">
        <v>1.8</v>
      </c>
      <c r="H606">
        <v>0.01</v>
      </c>
      <c r="I606">
        <v>4</v>
      </c>
      <c r="J606">
        <v>-0.57199999999999995</v>
      </c>
      <c r="K606">
        <v>-1.627</v>
      </c>
      <c r="L606">
        <v>-2.6190000000000002</v>
      </c>
      <c r="M606">
        <v>-3.2469999999999999</v>
      </c>
      <c r="N606">
        <v>-3.4590000000000001</v>
      </c>
      <c r="O606">
        <v>1.002</v>
      </c>
      <c r="P606">
        <v>0.92200000000000004</v>
      </c>
      <c r="Q606">
        <v>0.89500000000000002</v>
      </c>
      <c r="R606">
        <v>0.60299999999999998</v>
      </c>
      <c r="S606">
        <v>0.52700000000000002</v>
      </c>
    </row>
    <row r="607" spans="1:19" x14ac:dyDescent="0.3">
      <c r="A607">
        <v>420</v>
      </c>
      <c r="B607">
        <v>-0.53600000000000003</v>
      </c>
      <c r="C607">
        <v>-1.3440000000000001</v>
      </c>
      <c r="D607">
        <v>-2.556</v>
      </c>
      <c r="E607">
        <v>-2.9489999999999998</v>
      </c>
      <c r="F607">
        <v>-3.23</v>
      </c>
      <c r="G607">
        <v>1.8</v>
      </c>
      <c r="H607">
        <v>0.01</v>
      </c>
      <c r="I607">
        <v>4</v>
      </c>
      <c r="J607">
        <v>-0.57499999999999996</v>
      </c>
      <c r="K607">
        <v>-1.629</v>
      </c>
      <c r="L607">
        <v>-2.6280000000000001</v>
      </c>
      <c r="M607">
        <v>-3.2709999999999999</v>
      </c>
      <c r="N607">
        <v>-3.4870000000000001</v>
      </c>
      <c r="O607">
        <v>1.012</v>
      </c>
      <c r="P607">
        <v>0.96299999999999997</v>
      </c>
      <c r="Q607">
        <v>0.92800000000000005</v>
      </c>
      <c r="R607">
        <v>0.65500000000000003</v>
      </c>
      <c r="S607">
        <v>0.54</v>
      </c>
    </row>
    <row r="608" spans="1:19" x14ac:dyDescent="0.3">
      <c r="A608">
        <v>480</v>
      </c>
      <c r="B608">
        <v>-0.53600000000000003</v>
      </c>
      <c r="C608">
        <v>-1.3440000000000001</v>
      </c>
      <c r="D608">
        <v>-2.556</v>
      </c>
      <c r="E608">
        <v>-2.9489999999999998</v>
      </c>
      <c r="F608">
        <v>-3.23</v>
      </c>
      <c r="G608">
        <v>1.8</v>
      </c>
      <c r="H608">
        <v>0.01</v>
      </c>
      <c r="I608">
        <v>4</v>
      </c>
      <c r="J608">
        <v>-0.56799999999999995</v>
      </c>
      <c r="K608">
        <v>-1.6240000000000001</v>
      </c>
      <c r="L608">
        <v>-2.6339999999999999</v>
      </c>
      <c r="M608">
        <v>-3.2890000000000001</v>
      </c>
      <c r="N608">
        <v>-3.5139999999999998</v>
      </c>
      <c r="O608">
        <v>1.006</v>
      </c>
      <c r="P608">
        <v>0.96</v>
      </c>
      <c r="Q608">
        <v>0.94799999999999995</v>
      </c>
      <c r="R608">
        <v>0.67500000000000004</v>
      </c>
      <c r="S608">
        <v>0.55400000000000005</v>
      </c>
    </row>
    <row r="609" spans="1:19" x14ac:dyDescent="0.3">
      <c r="A609">
        <v>540</v>
      </c>
      <c r="B609">
        <v>-0.53600000000000003</v>
      </c>
      <c r="C609">
        <v>-1.3440000000000001</v>
      </c>
      <c r="D609">
        <v>-2.556</v>
      </c>
      <c r="E609">
        <v>-2.9489999999999998</v>
      </c>
      <c r="F609">
        <v>-3.23</v>
      </c>
      <c r="G609">
        <v>1.8</v>
      </c>
      <c r="H609">
        <v>0.01</v>
      </c>
      <c r="I609">
        <v>4</v>
      </c>
      <c r="J609">
        <v>-0.56599999999999995</v>
      </c>
      <c r="K609">
        <v>-1.6180000000000001</v>
      </c>
      <c r="L609">
        <v>-2.6349999999999998</v>
      </c>
      <c r="M609">
        <v>-3.3039999999999998</v>
      </c>
      <c r="N609">
        <v>-3.54</v>
      </c>
      <c r="O609">
        <v>1.0069999999999999</v>
      </c>
      <c r="P609">
        <v>0.96399999999999997</v>
      </c>
      <c r="Q609">
        <v>0.94</v>
      </c>
      <c r="R609">
        <v>0.68500000000000005</v>
      </c>
      <c r="S609">
        <v>0.56699999999999995</v>
      </c>
    </row>
    <row r="610" spans="1:19" x14ac:dyDescent="0.3">
      <c r="A610">
        <v>600</v>
      </c>
      <c r="B610">
        <v>-0.53600000000000003</v>
      </c>
      <c r="C610">
        <v>-1.3440000000000001</v>
      </c>
      <c r="D610">
        <v>-2.556</v>
      </c>
      <c r="E610">
        <v>-2.9489999999999998</v>
      </c>
      <c r="F610">
        <v>-3.23</v>
      </c>
      <c r="G610">
        <v>1.8</v>
      </c>
      <c r="H610">
        <v>0.01</v>
      </c>
      <c r="I610">
        <v>4</v>
      </c>
      <c r="J610">
        <v>-0.56399999999999995</v>
      </c>
      <c r="K610">
        <v>-1.613</v>
      </c>
      <c r="L610">
        <v>-2.633</v>
      </c>
      <c r="M610">
        <v>-3.3180000000000001</v>
      </c>
      <c r="N610">
        <v>-3.5680000000000001</v>
      </c>
      <c r="O610">
        <v>1.008</v>
      </c>
      <c r="P610">
        <v>0.97099999999999997</v>
      </c>
      <c r="Q610">
        <v>0.92700000000000005</v>
      </c>
      <c r="R610">
        <v>0.69199999999999995</v>
      </c>
      <c r="S610">
        <v>0.58299999999999996</v>
      </c>
    </row>
    <row r="612" spans="1:19" x14ac:dyDescent="0.3">
      <c r="A612" t="s">
        <v>0</v>
      </c>
      <c r="B612" t="s">
        <v>48</v>
      </c>
    </row>
    <row r="613" spans="1:19" x14ac:dyDescent="0.3">
      <c r="A613">
        <v>0</v>
      </c>
      <c r="B613">
        <v>-0.53600000000000003</v>
      </c>
      <c r="C613">
        <v>-1.3440000000000001</v>
      </c>
      <c r="D613">
        <v>-2.5569999999999999</v>
      </c>
      <c r="E613">
        <v>-2.9670000000000001</v>
      </c>
      <c r="F613">
        <v>-3.22</v>
      </c>
      <c r="G613">
        <v>1.8</v>
      </c>
      <c r="H613">
        <v>0.01</v>
      </c>
      <c r="I613">
        <v>4</v>
      </c>
      <c r="J613">
        <v>-0.56399999999999995</v>
      </c>
      <c r="K613">
        <v>-1.5640000000000001</v>
      </c>
      <c r="L613">
        <v>-2.56</v>
      </c>
      <c r="M613">
        <v>-3.1669999999999998</v>
      </c>
      <c r="N613">
        <v>-3.22</v>
      </c>
      <c r="O613">
        <v>0.95499999999999996</v>
      </c>
      <c r="P613">
        <v>0.95499999999999996</v>
      </c>
      <c r="Q613">
        <v>0.94799999999999995</v>
      </c>
      <c r="R613">
        <v>0.51200000000000001</v>
      </c>
      <c r="S613">
        <v>0.193</v>
      </c>
    </row>
    <row r="614" spans="1:19" x14ac:dyDescent="0.3">
      <c r="A614">
        <v>60</v>
      </c>
      <c r="B614">
        <v>-0.53600000000000003</v>
      </c>
      <c r="C614">
        <v>-1.3440000000000001</v>
      </c>
      <c r="D614">
        <v>-2.5569999999999999</v>
      </c>
      <c r="E614">
        <v>-2.9670000000000001</v>
      </c>
      <c r="F614">
        <v>-3.22</v>
      </c>
      <c r="G614">
        <v>1.8</v>
      </c>
      <c r="H614">
        <v>0.01</v>
      </c>
      <c r="I614">
        <v>4</v>
      </c>
      <c r="J614">
        <v>-0.63200000000000001</v>
      </c>
      <c r="K614">
        <v>-1.655</v>
      </c>
      <c r="L614">
        <v>-2.5760000000000001</v>
      </c>
      <c r="M614">
        <v>-3.1789999999999998</v>
      </c>
      <c r="N614">
        <v>-3.335</v>
      </c>
      <c r="O614">
        <v>1.0960000000000001</v>
      </c>
      <c r="P614">
        <v>0.98299999999999998</v>
      </c>
      <c r="Q614">
        <v>0.74199999999999999</v>
      </c>
      <c r="R614">
        <v>0.378</v>
      </c>
      <c r="S614">
        <v>0.47299999999999998</v>
      </c>
    </row>
    <row r="615" spans="1:19" x14ac:dyDescent="0.3">
      <c r="A615">
        <v>120</v>
      </c>
      <c r="B615">
        <v>-0.53600000000000003</v>
      </c>
      <c r="C615">
        <v>-1.3440000000000001</v>
      </c>
      <c r="D615">
        <v>-2.5569999999999999</v>
      </c>
      <c r="E615">
        <v>-2.9670000000000001</v>
      </c>
      <c r="F615">
        <v>-3.22</v>
      </c>
      <c r="G615">
        <v>1.8</v>
      </c>
      <c r="H615">
        <v>0.01</v>
      </c>
      <c r="I615">
        <v>4</v>
      </c>
      <c r="J615">
        <v>-0.58199999999999996</v>
      </c>
      <c r="K615">
        <v>-1.6479999999999999</v>
      </c>
      <c r="L615">
        <v>-2.657</v>
      </c>
      <c r="M615">
        <v>-3.2349999999999999</v>
      </c>
      <c r="N615">
        <v>-3.347</v>
      </c>
      <c r="O615">
        <v>1</v>
      </c>
      <c r="P615">
        <v>1.0029999999999999</v>
      </c>
      <c r="Q615">
        <v>1.02</v>
      </c>
      <c r="R615">
        <v>0.53200000000000003</v>
      </c>
      <c r="S615">
        <v>0.47799999999999998</v>
      </c>
    </row>
    <row r="616" spans="1:19" x14ac:dyDescent="0.3">
      <c r="A616">
        <v>180</v>
      </c>
      <c r="B616">
        <v>-0.53600000000000003</v>
      </c>
      <c r="C616">
        <v>-1.3440000000000001</v>
      </c>
      <c r="D616">
        <v>-2.5569999999999999</v>
      </c>
      <c r="E616">
        <v>-2.9670000000000001</v>
      </c>
      <c r="F616">
        <v>-3.22</v>
      </c>
      <c r="G616">
        <v>1.8</v>
      </c>
      <c r="H616">
        <v>0.01</v>
      </c>
      <c r="I616">
        <v>4</v>
      </c>
      <c r="J616">
        <v>-0.58599999999999997</v>
      </c>
      <c r="K616">
        <v>-1.621</v>
      </c>
      <c r="L616">
        <v>-2.6</v>
      </c>
      <c r="M616">
        <v>-3.1709999999999998</v>
      </c>
      <c r="N616">
        <v>-3.3730000000000002</v>
      </c>
      <c r="O616">
        <v>1.0129999999999999</v>
      </c>
      <c r="P616">
        <v>0.88600000000000001</v>
      </c>
      <c r="Q616">
        <v>0.83299999999999996</v>
      </c>
      <c r="R616">
        <v>0.29499999999999998</v>
      </c>
      <c r="S616">
        <v>0.48799999999999999</v>
      </c>
    </row>
    <row r="617" spans="1:19" x14ac:dyDescent="0.3">
      <c r="A617">
        <v>240</v>
      </c>
      <c r="B617">
        <v>-0.53600000000000003</v>
      </c>
      <c r="C617">
        <v>-1.3440000000000001</v>
      </c>
      <c r="D617">
        <v>-2.5569999999999999</v>
      </c>
      <c r="E617">
        <v>-2.9670000000000001</v>
      </c>
      <c r="F617">
        <v>-3.22</v>
      </c>
      <c r="G617">
        <v>1.8</v>
      </c>
      <c r="H617">
        <v>0.01</v>
      </c>
      <c r="I617">
        <v>4</v>
      </c>
      <c r="J617">
        <v>-0.58499999999999996</v>
      </c>
      <c r="K617">
        <v>-1.6459999999999999</v>
      </c>
      <c r="L617">
        <v>-2.6419999999999999</v>
      </c>
      <c r="M617">
        <v>-3.1749999999999998</v>
      </c>
      <c r="N617">
        <v>-3.3929999999999998</v>
      </c>
      <c r="O617">
        <v>1.0149999999999999</v>
      </c>
      <c r="P617">
        <v>0.95399999999999996</v>
      </c>
      <c r="Q617">
        <v>0.99199999999999999</v>
      </c>
      <c r="R617">
        <v>0.32800000000000001</v>
      </c>
      <c r="S617">
        <v>0.497</v>
      </c>
    </row>
    <row r="618" spans="1:19" x14ac:dyDescent="0.3">
      <c r="A618">
        <v>300</v>
      </c>
      <c r="B618">
        <v>-0.53600000000000003</v>
      </c>
      <c r="C618">
        <v>-1.3440000000000001</v>
      </c>
      <c r="D618">
        <v>-2.5569999999999999</v>
      </c>
      <c r="E618">
        <v>-2.9670000000000001</v>
      </c>
      <c r="F618">
        <v>-3.22</v>
      </c>
      <c r="G618">
        <v>1.8</v>
      </c>
      <c r="H618">
        <v>0.01</v>
      </c>
      <c r="I618">
        <v>4</v>
      </c>
      <c r="J618">
        <v>-0.57799999999999996</v>
      </c>
      <c r="K618">
        <v>-1.635</v>
      </c>
      <c r="L618">
        <v>-2.6309999999999998</v>
      </c>
      <c r="M618">
        <v>-3.214</v>
      </c>
      <c r="N618">
        <v>-3.4260000000000002</v>
      </c>
      <c r="O618">
        <v>1.008</v>
      </c>
      <c r="P618">
        <v>0.93400000000000005</v>
      </c>
      <c r="Q618">
        <v>0.91400000000000003</v>
      </c>
      <c r="R618">
        <v>0.48799999999999999</v>
      </c>
      <c r="S618">
        <v>0.51200000000000001</v>
      </c>
    </row>
    <row r="619" spans="1:19" x14ac:dyDescent="0.3">
      <c r="A619">
        <v>360</v>
      </c>
      <c r="B619">
        <v>-0.53600000000000003</v>
      </c>
      <c r="C619">
        <v>-1.3440000000000001</v>
      </c>
      <c r="D619">
        <v>-2.5569999999999999</v>
      </c>
      <c r="E619">
        <v>-2.9670000000000001</v>
      </c>
      <c r="F619">
        <v>-3.22</v>
      </c>
      <c r="G619">
        <v>1.8</v>
      </c>
      <c r="H619">
        <v>0.01</v>
      </c>
      <c r="I619">
        <v>4</v>
      </c>
      <c r="J619">
        <v>-0.57199999999999995</v>
      </c>
      <c r="K619">
        <v>-1.627</v>
      </c>
      <c r="L619">
        <v>-2.6179999999999999</v>
      </c>
      <c r="M619">
        <v>-3.242</v>
      </c>
      <c r="N619">
        <v>-3.4529999999999998</v>
      </c>
      <c r="O619">
        <v>1.002</v>
      </c>
      <c r="P619">
        <v>0.92100000000000004</v>
      </c>
      <c r="Q619">
        <v>0.89100000000000001</v>
      </c>
      <c r="R619">
        <v>0.59599999999999997</v>
      </c>
      <c r="S619">
        <v>0.52400000000000002</v>
      </c>
    </row>
    <row r="620" spans="1:19" x14ac:dyDescent="0.3">
      <c r="A620">
        <v>420</v>
      </c>
      <c r="B620">
        <v>-0.53600000000000003</v>
      </c>
      <c r="C620">
        <v>-1.3440000000000001</v>
      </c>
      <c r="D620">
        <v>-2.5569999999999999</v>
      </c>
      <c r="E620">
        <v>-2.9670000000000001</v>
      </c>
      <c r="F620">
        <v>-3.22</v>
      </c>
      <c r="G620">
        <v>1.8</v>
      </c>
      <c r="H620">
        <v>0.01</v>
      </c>
      <c r="I620">
        <v>4</v>
      </c>
      <c r="J620">
        <v>-0.57499999999999996</v>
      </c>
      <c r="K620">
        <v>-1.629</v>
      </c>
      <c r="L620">
        <v>-2.6280000000000001</v>
      </c>
      <c r="M620">
        <v>-3.2639999999999998</v>
      </c>
      <c r="N620">
        <v>-3.48</v>
      </c>
      <c r="O620">
        <v>1.012</v>
      </c>
      <c r="P620">
        <v>0.96399999999999997</v>
      </c>
      <c r="Q620">
        <v>0.93200000000000005</v>
      </c>
      <c r="R620">
        <v>0.64300000000000002</v>
      </c>
      <c r="S620">
        <v>0.53700000000000003</v>
      </c>
    </row>
    <row r="621" spans="1:19" x14ac:dyDescent="0.3">
      <c r="A621">
        <v>480</v>
      </c>
      <c r="B621">
        <v>-0.53600000000000003</v>
      </c>
      <c r="C621">
        <v>-1.3440000000000001</v>
      </c>
      <c r="D621">
        <v>-2.5569999999999999</v>
      </c>
      <c r="E621">
        <v>-2.9670000000000001</v>
      </c>
      <c r="F621">
        <v>-3.22</v>
      </c>
      <c r="G621">
        <v>1.8</v>
      </c>
      <c r="H621">
        <v>0.01</v>
      </c>
      <c r="I621">
        <v>4</v>
      </c>
      <c r="J621">
        <v>-0.56799999999999995</v>
      </c>
      <c r="K621">
        <v>-1.6240000000000001</v>
      </c>
      <c r="L621">
        <v>-2.6349999999999998</v>
      </c>
      <c r="M621">
        <v>-3.282</v>
      </c>
      <c r="N621">
        <v>-3.5070000000000001</v>
      </c>
      <c r="O621">
        <v>1.006</v>
      </c>
      <c r="P621">
        <v>0.96</v>
      </c>
      <c r="Q621">
        <v>0.95</v>
      </c>
      <c r="R621">
        <v>0.66700000000000004</v>
      </c>
      <c r="S621">
        <v>0.55000000000000004</v>
      </c>
    </row>
    <row r="622" spans="1:19" x14ac:dyDescent="0.3">
      <c r="A622">
        <v>540</v>
      </c>
      <c r="B622">
        <v>-0.53600000000000003</v>
      </c>
      <c r="C622">
        <v>-1.3440000000000001</v>
      </c>
      <c r="D622">
        <v>-2.5569999999999999</v>
      </c>
      <c r="E622">
        <v>-2.9670000000000001</v>
      </c>
      <c r="F622">
        <v>-3.22</v>
      </c>
      <c r="G622">
        <v>1.8</v>
      </c>
      <c r="H622">
        <v>0.01</v>
      </c>
      <c r="I622">
        <v>4</v>
      </c>
      <c r="J622">
        <v>-0.56599999999999995</v>
      </c>
      <c r="K622">
        <v>-1.617</v>
      </c>
      <c r="L622">
        <v>-2.6339999999999999</v>
      </c>
      <c r="M622">
        <v>-3.298</v>
      </c>
      <c r="N622">
        <v>-3.532</v>
      </c>
      <c r="O622">
        <v>1.006</v>
      </c>
      <c r="P622">
        <v>0.96299999999999997</v>
      </c>
      <c r="Q622">
        <v>0.93899999999999995</v>
      </c>
      <c r="R622">
        <v>0.68200000000000005</v>
      </c>
      <c r="S622">
        <v>0.56299999999999994</v>
      </c>
    </row>
    <row r="623" spans="1:19" x14ac:dyDescent="0.3">
      <c r="A623">
        <v>600</v>
      </c>
      <c r="B623">
        <v>-0.53600000000000003</v>
      </c>
      <c r="C623">
        <v>-1.3440000000000001</v>
      </c>
      <c r="D623">
        <v>-2.5569999999999999</v>
      </c>
      <c r="E623">
        <v>-2.9670000000000001</v>
      </c>
      <c r="F623">
        <v>-3.22</v>
      </c>
      <c r="G623">
        <v>1.8</v>
      </c>
      <c r="H623">
        <v>0.01</v>
      </c>
      <c r="I623">
        <v>4</v>
      </c>
      <c r="J623">
        <v>-0.56399999999999995</v>
      </c>
      <c r="K623">
        <v>-1.613</v>
      </c>
      <c r="L623">
        <v>-2.6320000000000001</v>
      </c>
      <c r="M623">
        <v>-3.3140000000000001</v>
      </c>
      <c r="N623">
        <v>-3.5590000000000002</v>
      </c>
      <c r="O623">
        <v>1.0089999999999999</v>
      </c>
      <c r="P623">
        <v>0.97099999999999997</v>
      </c>
      <c r="Q623">
        <v>0.92600000000000005</v>
      </c>
      <c r="R623">
        <v>0.69299999999999995</v>
      </c>
      <c r="S623">
        <v>0.57799999999999996</v>
      </c>
    </row>
    <row r="625" spans="1:19" x14ac:dyDescent="0.3">
      <c r="A625" t="s">
        <v>0</v>
      </c>
      <c r="B625" t="s">
        <v>49</v>
      </c>
    </row>
    <row r="626" spans="1:19" x14ac:dyDescent="0.3">
      <c r="A626">
        <v>0</v>
      </c>
      <c r="B626">
        <v>-0.53300000000000003</v>
      </c>
      <c r="C626">
        <v>-1.347</v>
      </c>
      <c r="D626">
        <v>-2.5590000000000002</v>
      </c>
      <c r="E626">
        <v>-2.9609999999999999</v>
      </c>
      <c r="F626">
        <v>-3.21</v>
      </c>
      <c r="G626">
        <v>1.8</v>
      </c>
      <c r="H626">
        <v>0.01</v>
      </c>
      <c r="I626">
        <v>4</v>
      </c>
      <c r="J626">
        <v>-0.56399999999999995</v>
      </c>
      <c r="K626">
        <v>-1.5640000000000001</v>
      </c>
      <c r="L626">
        <v>-2.5590000000000002</v>
      </c>
      <c r="M626">
        <v>-3.1589999999999998</v>
      </c>
      <c r="N626">
        <v>-3.21</v>
      </c>
      <c r="O626">
        <v>0.95499999999999996</v>
      </c>
      <c r="P626">
        <v>0.95499999999999996</v>
      </c>
      <c r="Q626">
        <v>0.94699999999999995</v>
      </c>
      <c r="R626">
        <v>0.50700000000000001</v>
      </c>
      <c r="S626">
        <v>0.192</v>
      </c>
    </row>
    <row r="627" spans="1:19" x14ac:dyDescent="0.3">
      <c r="A627">
        <v>60</v>
      </c>
      <c r="B627">
        <v>-0.53300000000000003</v>
      </c>
      <c r="C627">
        <v>-1.347</v>
      </c>
      <c r="D627">
        <v>-2.5590000000000002</v>
      </c>
      <c r="E627">
        <v>-2.9609999999999999</v>
      </c>
      <c r="F627">
        <v>-3.21</v>
      </c>
      <c r="G627">
        <v>1.8</v>
      </c>
      <c r="H627">
        <v>0.01</v>
      </c>
      <c r="I627">
        <v>4</v>
      </c>
      <c r="J627">
        <v>-0.63300000000000001</v>
      </c>
      <c r="K627">
        <v>-1.6539999999999999</v>
      </c>
      <c r="L627">
        <v>-2.58</v>
      </c>
      <c r="M627">
        <v>-3.1739999999999999</v>
      </c>
      <c r="N627">
        <v>-3.323</v>
      </c>
      <c r="O627">
        <v>1.0980000000000001</v>
      </c>
      <c r="P627">
        <v>0.98099999999999998</v>
      </c>
      <c r="Q627">
        <v>0.745</v>
      </c>
      <c r="R627">
        <v>0.38300000000000001</v>
      </c>
      <c r="S627">
        <v>0.46800000000000003</v>
      </c>
    </row>
    <row r="628" spans="1:19" x14ac:dyDescent="0.3">
      <c r="A628">
        <v>120</v>
      </c>
      <c r="B628">
        <v>-0.53300000000000003</v>
      </c>
      <c r="C628">
        <v>-1.347</v>
      </c>
      <c r="D628">
        <v>-2.5590000000000002</v>
      </c>
      <c r="E628">
        <v>-2.9609999999999999</v>
      </c>
      <c r="F628">
        <v>-3.21</v>
      </c>
      <c r="G628">
        <v>1.8</v>
      </c>
      <c r="H628">
        <v>0.01</v>
      </c>
      <c r="I628">
        <v>4</v>
      </c>
      <c r="J628">
        <v>-0.58099999999999996</v>
      </c>
      <c r="K628">
        <v>-1.647</v>
      </c>
      <c r="L628">
        <v>-2.6589999999999998</v>
      </c>
      <c r="M628">
        <v>-3.2290000000000001</v>
      </c>
      <c r="N628">
        <v>-3.3370000000000002</v>
      </c>
      <c r="O628">
        <v>0.998</v>
      </c>
      <c r="P628">
        <v>1.002</v>
      </c>
      <c r="Q628">
        <v>1.0169999999999999</v>
      </c>
      <c r="R628">
        <v>0.53300000000000003</v>
      </c>
      <c r="S628">
        <v>0.47399999999999998</v>
      </c>
    </row>
    <row r="629" spans="1:19" x14ac:dyDescent="0.3">
      <c r="A629">
        <v>180</v>
      </c>
      <c r="B629">
        <v>-0.53300000000000003</v>
      </c>
      <c r="C629">
        <v>-1.347</v>
      </c>
      <c r="D629">
        <v>-2.5590000000000002</v>
      </c>
      <c r="E629">
        <v>-2.9609999999999999</v>
      </c>
      <c r="F629">
        <v>-3.21</v>
      </c>
      <c r="G629">
        <v>1.8</v>
      </c>
      <c r="H629">
        <v>0.01</v>
      </c>
      <c r="I629">
        <v>4</v>
      </c>
      <c r="J629">
        <v>-0.58699999999999997</v>
      </c>
      <c r="K629">
        <v>-1.62</v>
      </c>
      <c r="L629">
        <v>-2.6030000000000002</v>
      </c>
      <c r="M629">
        <v>-3.1629999999999998</v>
      </c>
      <c r="N629">
        <v>-3.3639999999999999</v>
      </c>
      <c r="O629">
        <v>1.014</v>
      </c>
      <c r="P629">
        <v>0.88400000000000001</v>
      </c>
      <c r="Q629">
        <v>0.83199999999999996</v>
      </c>
      <c r="R629">
        <v>0.28999999999999998</v>
      </c>
      <c r="S629">
        <v>0.48499999999999999</v>
      </c>
    </row>
    <row r="630" spans="1:19" x14ac:dyDescent="0.3">
      <c r="A630">
        <v>240</v>
      </c>
      <c r="B630">
        <v>-0.53300000000000003</v>
      </c>
      <c r="C630">
        <v>-1.347</v>
      </c>
      <c r="D630">
        <v>-2.5590000000000002</v>
      </c>
      <c r="E630">
        <v>-2.9609999999999999</v>
      </c>
      <c r="F630">
        <v>-3.21</v>
      </c>
      <c r="G630">
        <v>1.8</v>
      </c>
      <c r="H630">
        <v>0.01</v>
      </c>
      <c r="I630">
        <v>4</v>
      </c>
      <c r="J630">
        <v>-0.58499999999999996</v>
      </c>
      <c r="K630">
        <v>-1.6459999999999999</v>
      </c>
      <c r="L630">
        <v>-2.6440000000000001</v>
      </c>
      <c r="M630">
        <v>-3.1680000000000001</v>
      </c>
      <c r="N630">
        <v>-3.3839999999999999</v>
      </c>
      <c r="O630">
        <v>1.016</v>
      </c>
      <c r="P630">
        <v>0.95499999999999996</v>
      </c>
      <c r="Q630">
        <v>0.99099999999999999</v>
      </c>
      <c r="R630">
        <v>0.32300000000000001</v>
      </c>
      <c r="S630">
        <v>0.49299999999999999</v>
      </c>
    </row>
    <row r="631" spans="1:19" x14ac:dyDescent="0.3">
      <c r="A631">
        <v>300</v>
      </c>
      <c r="B631">
        <v>-0.53300000000000003</v>
      </c>
      <c r="C631">
        <v>-1.347</v>
      </c>
      <c r="D631">
        <v>-2.5590000000000002</v>
      </c>
      <c r="E631">
        <v>-2.9609999999999999</v>
      </c>
      <c r="F631">
        <v>-3.21</v>
      </c>
      <c r="G631">
        <v>1.8</v>
      </c>
      <c r="H631">
        <v>0.01</v>
      </c>
      <c r="I631">
        <v>4</v>
      </c>
      <c r="J631">
        <v>-0.57799999999999996</v>
      </c>
      <c r="K631">
        <v>-1.6339999999999999</v>
      </c>
      <c r="L631">
        <v>-2.6320000000000001</v>
      </c>
      <c r="M631">
        <v>-3.2069999999999999</v>
      </c>
      <c r="N631">
        <v>-3.4159999999999999</v>
      </c>
      <c r="O631">
        <v>1.008</v>
      </c>
      <c r="P631">
        <v>0.93200000000000005</v>
      </c>
      <c r="Q631">
        <v>0.90900000000000003</v>
      </c>
      <c r="R631">
        <v>0.47799999999999998</v>
      </c>
      <c r="S631">
        <v>0.50700000000000001</v>
      </c>
    </row>
    <row r="632" spans="1:19" x14ac:dyDescent="0.3">
      <c r="A632">
        <v>360</v>
      </c>
      <c r="B632">
        <v>-0.53300000000000003</v>
      </c>
      <c r="C632">
        <v>-1.347</v>
      </c>
      <c r="D632">
        <v>-2.5590000000000002</v>
      </c>
      <c r="E632">
        <v>-2.9609999999999999</v>
      </c>
      <c r="F632">
        <v>-3.21</v>
      </c>
      <c r="G632">
        <v>1.8</v>
      </c>
      <c r="H632">
        <v>0.01</v>
      </c>
      <c r="I632">
        <v>4</v>
      </c>
      <c r="J632">
        <v>-0.57199999999999995</v>
      </c>
      <c r="K632">
        <v>-1.627</v>
      </c>
      <c r="L632">
        <v>-2.6190000000000002</v>
      </c>
      <c r="M632">
        <v>-3.2349999999999999</v>
      </c>
      <c r="N632">
        <v>-3.4420000000000002</v>
      </c>
      <c r="O632">
        <v>1.002</v>
      </c>
      <c r="P632">
        <v>0.92300000000000004</v>
      </c>
      <c r="Q632">
        <v>0.89</v>
      </c>
      <c r="R632">
        <v>0.58699999999999997</v>
      </c>
      <c r="S632">
        <v>0.51900000000000002</v>
      </c>
    </row>
    <row r="633" spans="1:19" x14ac:dyDescent="0.3">
      <c r="A633">
        <v>420</v>
      </c>
      <c r="B633">
        <v>-0.53300000000000003</v>
      </c>
      <c r="C633">
        <v>-1.347</v>
      </c>
      <c r="D633">
        <v>-2.5590000000000002</v>
      </c>
      <c r="E633">
        <v>-2.9609999999999999</v>
      </c>
      <c r="F633">
        <v>-3.21</v>
      </c>
      <c r="G633">
        <v>1.8</v>
      </c>
      <c r="H633">
        <v>0.01</v>
      </c>
      <c r="I633">
        <v>4</v>
      </c>
      <c r="J633">
        <v>-0.57499999999999996</v>
      </c>
      <c r="K633">
        <v>-1.629</v>
      </c>
      <c r="L633">
        <v>-2.63</v>
      </c>
      <c r="M633">
        <v>-3.2570000000000001</v>
      </c>
      <c r="N633">
        <v>-3.4689999999999999</v>
      </c>
      <c r="O633">
        <v>1.012</v>
      </c>
      <c r="P633">
        <v>0.96399999999999997</v>
      </c>
      <c r="Q633">
        <v>0.93300000000000005</v>
      </c>
      <c r="R633">
        <v>0.63500000000000001</v>
      </c>
      <c r="S633">
        <v>0.53100000000000003</v>
      </c>
    </row>
    <row r="634" spans="1:19" x14ac:dyDescent="0.3">
      <c r="A634">
        <v>480</v>
      </c>
      <c r="B634">
        <v>-0.53300000000000003</v>
      </c>
      <c r="C634">
        <v>-1.347</v>
      </c>
      <c r="D634">
        <v>-2.5590000000000002</v>
      </c>
      <c r="E634">
        <v>-2.9609999999999999</v>
      </c>
      <c r="F634">
        <v>-3.21</v>
      </c>
      <c r="G634">
        <v>1.8</v>
      </c>
      <c r="H634">
        <v>0.01</v>
      </c>
      <c r="I634">
        <v>4</v>
      </c>
      <c r="J634">
        <v>-0.56899999999999995</v>
      </c>
      <c r="K634">
        <v>-1.6240000000000001</v>
      </c>
      <c r="L634">
        <v>-2.6360000000000001</v>
      </c>
      <c r="M634">
        <v>-3.2759999999999998</v>
      </c>
      <c r="N634">
        <v>-3.496</v>
      </c>
      <c r="O634">
        <v>1.0069999999999999</v>
      </c>
      <c r="P634">
        <v>0.96</v>
      </c>
      <c r="Q634">
        <v>0.95099999999999996</v>
      </c>
      <c r="R634">
        <v>0.66200000000000003</v>
      </c>
      <c r="S634">
        <v>0.54500000000000004</v>
      </c>
    </row>
    <row r="635" spans="1:19" x14ac:dyDescent="0.3">
      <c r="A635">
        <v>540</v>
      </c>
      <c r="B635">
        <v>-0.53300000000000003</v>
      </c>
      <c r="C635">
        <v>-1.347</v>
      </c>
      <c r="D635">
        <v>-2.5590000000000002</v>
      </c>
      <c r="E635">
        <v>-2.9609999999999999</v>
      </c>
      <c r="F635">
        <v>-3.21</v>
      </c>
      <c r="G635">
        <v>1.8</v>
      </c>
      <c r="H635">
        <v>0.01</v>
      </c>
      <c r="I635">
        <v>4</v>
      </c>
      <c r="J635">
        <v>-0.56599999999999995</v>
      </c>
      <c r="K635">
        <v>-1.617</v>
      </c>
      <c r="L635">
        <v>-2.6349999999999998</v>
      </c>
      <c r="M635">
        <v>-3.2919999999999998</v>
      </c>
      <c r="N635">
        <v>-3.5209999999999999</v>
      </c>
      <c r="O635">
        <v>1.006</v>
      </c>
      <c r="P635">
        <v>0.96299999999999997</v>
      </c>
      <c r="Q635">
        <v>0.93799999999999994</v>
      </c>
      <c r="R635">
        <v>0.67700000000000005</v>
      </c>
      <c r="S635">
        <v>0.55700000000000005</v>
      </c>
    </row>
    <row r="636" spans="1:19" x14ac:dyDescent="0.3">
      <c r="A636">
        <v>600</v>
      </c>
      <c r="B636">
        <v>-0.53300000000000003</v>
      </c>
      <c r="C636">
        <v>-1.347</v>
      </c>
      <c r="D636">
        <v>-2.5590000000000002</v>
      </c>
      <c r="E636">
        <v>-2.9609999999999999</v>
      </c>
      <c r="F636">
        <v>-3.21</v>
      </c>
      <c r="G636">
        <v>1.8</v>
      </c>
      <c r="H636">
        <v>0.01</v>
      </c>
      <c r="I636">
        <v>4</v>
      </c>
      <c r="J636">
        <v>-0.56399999999999995</v>
      </c>
      <c r="K636">
        <v>-1.613</v>
      </c>
      <c r="L636">
        <v>-2.633</v>
      </c>
      <c r="M636">
        <v>-3.3079999999999998</v>
      </c>
      <c r="N636">
        <v>-3.5470000000000002</v>
      </c>
      <c r="O636">
        <v>1.0089999999999999</v>
      </c>
      <c r="P636">
        <v>0.97099999999999997</v>
      </c>
      <c r="Q636">
        <v>0.92600000000000005</v>
      </c>
      <c r="R636">
        <v>0.68899999999999995</v>
      </c>
      <c r="S636">
        <v>0.57099999999999995</v>
      </c>
    </row>
    <row r="638" spans="1:19" x14ac:dyDescent="0.3">
      <c r="A638" t="s">
        <v>0</v>
      </c>
      <c r="B638" t="s">
        <v>50</v>
      </c>
    </row>
    <row r="639" spans="1:19" x14ac:dyDescent="0.3">
      <c r="A639">
        <v>0</v>
      </c>
      <c r="B639">
        <v>-0.53300000000000003</v>
      </c>
      <c r="C639">
        <v>-1.349</v>
      </c>
      <c r="D639">
        <v>-2.5590000000000002</v>
      </c>
      <c r="E639">
        <v>-2.9540000000000002</v>
      </c>
      <c r="F639">
        <v>-3.2</v>
      </c>
      <c r="G639">
        <v>1.8</v>
      </c>
      <c r="H639">
        <v>0.01</v>
      </c>
      <c r="I639">
        <v>4</v>
      </c>
      <c r="J639">
        <v>-0.56399999999999995</v>
      </c>
      <c r="K639">
        <v>-1.5640000000000001</v>
      </c>
      <c r="L639">
        <v>-2.5590000000000002</v>
      </c>
      <c r="M639">
        <v>-3.15</v>
      </c>
      <c r="N639">
        <v>-3.2</v>
      </c>
      <c r="O639">
        <v>0.95499999999999996</v>
      </c>
      <c r="P639">
        <v>0.95499999999999996</v>
      </c>
      <c r="Q639">
        <v>0.94699999999999995</v>
      </c>
      <c r="R639">
        <v>0.501</v>
      </c>
      <c r="S639">
        <v>0.19</v>
      </c>
    </row>
    <row r="640" spans="1:19" x14ac:dyDescent="0.3">
      <c r="A640">
        <v>60</v>
      </c>
      <c r="B640">
        <v>-0.53300000000000003</v>
      </c>
      <c r="C640">
        <v>-1.349</v>
      </c>
      <c r="D640">
        <v>-2.5590000000000002</v>
      </c>
      <c r="E640">
        <v>-2.9540000000000002</v>
      </c>
      <c r="F640">
        <v>-3.2</v>
      </c>
      <c r="G640">
        <v>1.8</v>
      </c>
      <c r="H640">
        <v>0.01</v>
      </c>
      <c r="I640">
        <v>4</v>
      </c>
      <c r="J640">
        <v>-0.63500000000000001</v>
      </c>
      <c r="K640">
        <v>-1.6519999999999999</v>
      </c>
      <c r="L640">
        <v>-2.58</v>
      </c>
      <c r="M640">
        <v>-3.1629999999999998</v>
      </c>
      <c r="N640">
        <v>-3.319</v>
      </c>
      <c r="O640">
        <v>1.101</v>
      </c>
      <c r="P640">
        <v>0.96899999999999997</v>
      </c>
      <c r="Q640">
        <v>0.73899999999999999</v>
      </c>
      <c r="R640">
        <v>0.373</v>
      </c>
      <c r="S640">
        <v>0.46600000000000003</v>
      </c>
    </row>
    <row r="641" spans="1:19" x14ac:dyDescent="0.3">
      <c r="A641">
        <v>120</v>
      </c>
      <c r="B641">
        <v>-0.53300000000000003</v>
      </c>
      <c r="C641">
        <v>-1.349</v>
      </c>
      <c r="D641">
        <v>-2.5590000000000002</v>
      </c>
      <c r="E641">
        <v>-2.9540000000000002</v>
      </c>
      <c r="F641">
        <v>-3.2</v>
      </c>
      <c r="G641">
        <v>1.8</v>
      </c>
      <c r="H641">
        <v>0.01</v>
      </c>
      <c r="I641">
        <v>4</v>
      </c>
      <c r="J641">
        <v>-0.58099999999999996</v>
      </c>
      <c r="K641">
        <v>-1.6459999999999999</v>
      </c>
      <c r="L641">
        <v>-2.66</v>
      </c>
      <c r="M641">
        <v>-3.2229999999999999</v>
      </c>
      <c r="N641">
        <v>-3.3330000000000002</v>
      </c>
      <c r="O641">
        <v>0.997</v>
      </c>
      <c r="P641">
        <v>1.0049999999999999</v>
      </c>
      <c r="Q641">
        <v>1.016</v>
      </c>
      <c r="R641">
        <v>0.53700000000000003</v>
      </c>
      <c r="S641">
        <v>0.47199999999999998</v>
      </c>
    </row>
    <row r="642" spans="1:19" x14ac:dyDescent="0.3">
      <c r="A642">
        <v>180</v>
      </c>
      <c r="B642">
        <v>-0.53300000000000003</v>
      </c>
      <c r="C642">
        <v>-1.349</v>
      </c>
      <c r="D642">
        <v>-2.5590000000000002</v>
      </c>
      <c r="E642">
        <v>-2.9540000000000002</v>
      </c>
      <c r="F642">
        <v>-3.2</v>
      </c>
      <c r="G642">
        <v>1.8</v>
      </c>
      <c r="H642">
        <v>0.01</v>
      </c>
      <c r="I642">
        <v>4</v>
      </c>
      <c r="J642">
        <v>-0.58699999999999997</v>
      </c>
      <c r="K642">
        <v>-1.619</v>
      </c>
      <c r="L642">
        <v>-2.601</v>
      </c>
      <c r="M642">
        <v>-3.1589999999999998</v>
      </c>
      <c r="N642">
        <v>-3.3559999999999999</v>
      </c>
      <c r="O642">
        <v>1.014</v>
      </c>
      <c r="P642">
        <v>0.88600000000000001</v>
      </c>
      <c r="Q642">
        <v>0.82599999999999996</v>
      </c>
      <c r="R642">
        <v>0.30399999999999999</v>
      </c>
      <c r="S642">
        <v>0.48099999999999998</v>
      </c>
    </row>
    <row r="643" spans="1:19" x14ac:dyDescent="0.3">
      <c r="A643">
        <v>240</v>
      </c>
      <c r="B643">
        <v>-0.53300000000000003</v>
      </c>
      <c r="C643">
        <v>-1.349</v>
      </c>
      <c r="D643">
        <v>-2.5590000000000002</v>
      </c>
      <c r="E643">
        <v>-2.9540000000000002</v>
      </c>
      <c r="F643">
        <v>-3.2</v>
      </c>
      <c r="G643">
        <v>1.8</v>
      </c>
      <c r="H643">
        <v>0.01</v>
      </c>
      <c r="I643">
        <v>4</v>
      </c>
      <c r="J643">
        <v>-0.58399999999999996</v>
      </c>
      <c r="K643">
        <v>-1.6439999999999999</v>
      </c>
      <c r="L643">
        <v>-2.6429999999999998</v>
      </c>
      <c r="M643">
        <v>-3.16</v>
      </c>
      <c r="N643">
        <v>-3.375</v>
      </c>
      <c r="O643">
        <v>1.0149999999999999</v>
      </c>
      <c r="P643">
        <v>0.95599999999999996</v>
      </c>
      <c r="Q643">
        <v>0.99</v>
      </c>
      <c r="R643">
        <v>0.31900000000000001</v>
      </c>
      <c r="S643">
        <v>0.48899999999999999</v>
      </c>
    </row>
    <row r="644" spans="1:19" x14ac:dyDescent="0.3">
      <c r="A644">
        <v>300</v>
      </c>
      <c r="B644">
        <v>-0.53300000000000003</v>
      </c>
      <c r="C644">
        <v>-1.349</v>
      </c>
      <c r="D644">
        <v>-2.5590000000000002</v>
      </c>
      <c r="E644">
        <v>-2.9540000000000002</v>
      </c>
      <c r="F644">
        <v>-3.2</v>
      </c>
      <c r="G644">
        <v>1.8</v>
      </c>
      <c r="H644">
        <v>0.01</v>
      </c>
      <c r="I644">
        <v>4</v>
      </c>
      <c r="J644">
        <v>-0.57799999999999996</v>
      </c>
      <c r="K644">
        <v>-1.633</v>
      </c>
      <c r="L644">
        <v>-2.6320000000000001</v>
      </c>
      <c r="M644">
        <v>-3.1989999999999998</v>
      </c>
      <c r="N644">
        <v>-3.4060000000000001</v>
      </c>
      <c r="O644">
        <v>1.008</v>
      </c>
      <c r="P644">
        <v>0.93600000000000005</v>
      </c>
      <c r="Q644">
        <v>0.91500000000000004</v>
      </c>
      <c r="R644">
        <v>0.47299999999999998</v>
      </c>
      <c r="S644">
        <v>0.503</v>
      </c>
    </row>
    <row r="645" spans="1:19" x14ac:dyDescent="0.3">
      <c r="A645">
        <v>360</v>
      </c>
      <c r="B645">
        <v>-0.53300000000000003</v>
      </c>
      <c r="C645">
        <v>-1.349</v>
      </c>
      <c r="D645">
        <v>-2.5590000000000002</v>
      </c>
      <c r="E645">
        <v>-2.9540000000000002</v>
      </c>
      <c r="F645">
        <v>-3.2</v>
      </c>
      <c r="G645">
        <v>1.8</v>
      </c>
      <c r="H645">
        <v>0.01</v>
      </c>
      <c r="I645">
        <v>4</v>
      </c>
      <c r="J645">
        <v>-0.57199999999999995</v>
      </c>
      <c r="K645">
        <v>-1.625</v>
      </c>
      <c r="L645">
        <v>-2.6179999999999999</v>
      </c>
      <c r="M645">
        <v>-3.2280000000000002</v>
      </c>
      <c r="N645">
        <v>-3.4329999999999998</v>
      </c>
      <c r="O645">
        <v>1.002</v>
      </c>
      <c r="P645">
        <v>0.92300000000000004</v>
      </c>
      <c r="Q645">
        <v>0.89</v>
      </c>
      <c r="R645">
        <v>0.58399999999999996</v>
      </c>
      <c r="S645">
        <v>0.51500000000000001</v>
      </c>
    </row>
    <row r="646" spans="1:19" x14ac:dyDescent="0.3">
      <c r="A646">
        <v>420</v>
      </c>
      <c r="B646">
        <v>-0.53300000000000003</v>
      </c>
      <c r="C646">
        <v>-1.349</v>
      </c>
      <c r="D646">
        <v>-2.5590000000000002</v>
      </c>
      <c r="E646">
        <v>-2.9540000000000002</v>
      </c>
      <c r="F646">
        <v>-3.2</v>
      </c>
      <c r="G646">
        <v>1.8</v>
      </c>
      <c r="H646">
        <v>0.01</v>
      </c>
      <c r="I646">
        <v>4</v>
      </c>
      <c r="J646">
        <v>-0.57399999999999995</v>
      </c>
      <c r="K646">
        <v>-1.6279999999999999</v>
      </c>
      <c r="L646">
        <v>-2.6280000000000001</v>
      </c>
      <c r="M646">
        <v>-3.2509999999999999</v>
      </c>
      <c r="N646">
        <v>-3.4580000000000002</v>
      </c>
      <c r="O646">
        <v>1.0109999999999999</v>
      </c>
      <c r="P646">
        <v>0.96499999999999997</v>
      </c>
      <c r="Q646">
        <v>0.93300000000000005</v>
      </c>
      <c r="R646">
        <v>0.63500000000000001</v>
      </c>
      <c r="S646">
        <v>0.52600000000000002</v>
      </c>
    </row>
    <row r="647" spans="1:19" x14ac:dyDescent="0.3">
      <c r="A647">
        <v>480</v>
      </c>
      <c r="B647">
        <v>-0.53300000000000003</v>
      </c>
      <c r="C647">
        <v>-1.349</v>
      </c>
      <c r="D647">
        <v>-2.5590000000000002</v>
      </c>
      <c r="E647">
        <v>-2.9540000000000002</v>
      </c>
      <c r="F647">
        <v>-3.2</v>
      </c>
      <c r="G647">
        <v>1.8</v>
      </c>
      <c r="H647">
        <v>0.01</v>
      </c>
      <c r="I647">
        <v>4</v>
      </c>
      <c r="J647">
        <v>-0.56899999999999995</v>
      </c>
      <c r="K647">
        <v>-1.623</v>
      </c>
      <c r="L647">
        <v>-2.6339999999999999</v>
      </c>
      <c r="M647">
        <v>-3.27</v>
      </c>
      <c r="N647">
        <v>-3.4849999999999999</v>
      </c>
      <c r="O647">
        <v>1.0069999999999999</v>
      </c>
      <c r="P647">
        <v>0.96199999999999997</v>
      </c>
      <c r="Q647">
        <v>0.95099999999999996</v>
      </c>
      <c r="R647">
        <v>0.66100000000000003</v>
      </c>
      <c r="S647">
        <v>0.53900000000000003</v>
      </c>
    </row>
    <row r="648" spans="1:19" x14ac:dyDescent="0.3">
      <c r="A648">
        <v>540</v>
      </c>
      <c r="B648">
        <v>-0.53300000000000003</v>
      </c>
      <c r="C648">
        <v>-1.349</v>
      </c>
      <c r="D648">
        <v>-2.5590000000000002</v>
      </c>
      <c r="E648">
        <v>-2.9540000000000002</v>
      </c>
      <c r="F648">
        <v>-3.2</v>
      </c>
      <c r="G648">
        <v>1.8</v>
      </c>
      <c r="H648">
        <v>0.01</v>
      </c>
      <c r="I648">
        <v>4</v>
      </c>
      <c r="J648">
        <v>-0.56599999999999995</v>
      </c>
      <c r="K648">
        <v>-1.6160000000000001</v>
      </c>
      <c r="L648">
        <v>-2.6339999999999999</v>
      </c>
      <c r="M648">
        <v>-3.286</v>
      </c>
      <c r="N648">
        <v>-3.51</v>
      </c>
      <c r="O648">
        <v>1.006</v>
      </c>
      <c r="P648">
        <v>0.96399999999999997</v>
      </c>
      <c r="Q648">
        <v>0.94</v>
      </c>
      <c r="R648">
        <v>0.67400000000000004</v>
      </c>
      <c r="S648">
        <v>0.55200000000000005</v>
      </c>
    </row>
    <row r="649" spans="1:19" x14ac:dyDescent="0.3">
      <c r="A649">
        <v>600</v>
      </c>
      <c r="B649">
        <v>-0.53300000000000003</v>
      </c>
      <c r="C649">
        <v>-1.349</v>
      </c>
      <c r="D649">
        <v>-2.5590000000000002</v>
      </c>
      <c r="E649">
        <v>-2.9540000000000002</v>
      </c>
      <c r="F649">
        <v>-3.2</v>
      </c>
      <c r="G649">
        <v>1.8</v>
      </c>
      <c r="H649">
        <v>0.01</v>
      </c>
      <c r="I649">
        <v>4</v>
      </c>
      <c r="J649">
        <v>-0.56399999999999995</v>
      </c>
      <c r="K649">
        <v>-1.6120000000000001</v>
      </c>
      <c r="L649">
        <v>-2.6320000000000001</v>
      </c>
      <c r="M649">
        <v>-3.302</v>
      </c>
      <c r="N649">
        <v>-3.536</v>
      </c>
      <c r="O649">
        <v>1.008</v>
      </c>
      <c r="P649">
        <v>0.97199999999999998</v>
      </c>
      <c r="Q649">
        <v>0.92800000000000005</v>
      </c>
      <c r="R649">
        <v>0.68600000000000005</v>
      </c>
      <c r="S649">
        <v>0.56499999999999995</v>
      </c>
    </row>
    <row r="651" spans="1:19" x14ac:dyDescent="0.3">
      <c r="A651" t="s">
        <v>0</v>
      </c>
      <c r="B651" t="s">
        <v>51</v>
      </c>
    </row>
    <row r="652" spans="1:19" x14ac:dyDescent="0.3">
      <c r="A652">
        <v>0</v>
      </c>
      <c r="B652">
        <v>-0.53500000000000003</v>
      </c>
      <c r="C652">
        <v>-1.349</v>
      </c>
      <c r="D652">
        <v>-2.5590000000000002</v>
      </c>
      <c r="E652">
        <v>-2.9510000000000001</v>
      </c>
      <c r="F652">
        <v>-3.19</v>
      </c>
      <c r="G652">
        <v>1.8</v>
      </c>
      <c r="H652">
        <v>0.01</v>
      </c>
      <c r="I652">
        <v>4</v>
      </c>
      <c r="J652">
        <v>-0.56399999999999995</v>
      </c>
      <c r="K652">
        <v>-1.5640000000000001</v>
      </c>
      <c r="L652">
        <v>-2.5590000000000002</v>
      </c>
      <c r="M652">
        <v>-3.1419999999999999</v>
      </c>
      <c r="N652">
        <v>-3.19</v>
      </c>
      <c r="O652">
        <v>0.95499999999999996</v>
      </c>
      <c r="P652">
        <v>0.95499999999999996</v>
      </c>
      <c r="Q652">
        <v>0.94599999999999995</v>
      </c>
      <c r="R652">
        <v>0.495</v>
      </c>
      <c r="S652">
        <v>0.189</v>
      </c>
    </row>
    <row r="653" spans="1:19" x14ac:dyDescent="0.3">
      <c r="A653">
        <v>60</v>
      </c>
      <c r="B653">
        <v>-0.53500000000000003</v>
      </c>
      <c r="C653">
        <v>-1.349</v>
      </c>
      <c r="D653">
        <v>-2.5590000000000002</v>
      </c>
      <c r="E653">
        <v>-2.9510000000000001</v>
      </c>
      <c r="F653">
        <v>-3.19</v>
      </c>
      <c r="G653">
        <v>1.8</v>
      </c>
      <c r="H653">
        <v>0.01</v>
      </c>
      <c r="I653">
        <v>4</v>
      </c>
      <c r="J653">
        <v>-0.63600000000000001</v>
      </c>
      <c r="K653">
        <v>-1.65</v>
      </c>
      <c r="L653">
        <v>-2.5790000000000002</v>
      </c>
      <c r="M653">
        <v>-3.1560000000000001</v>
      </c>
      <c r="N653">
        <v>-3.3119999999999998</v>
      </c>
      <c r="O653">
        <v>1.105</v>
      </c>
      <c r="P653">
        <v>0.95599999999999996</v>
      </c>
      <c r="Q653">
        <v>0.73099999999999998</v>
      </c>
      <c r="R653">
        <v>0.372</v>
      </c>
      <c r="S653">
        <v>0.46300000000000002</v>
      </c>
    </row>
    <row r="654" spans="1:19" x14ac:dyDescent="0.3">
      <c r="A654">
        <v>120</v>
      </c>
      <c r="B654">
        <v>-0.53500000000000003</v>
      </c>
      <c r="C654">
        <v>-1.349</v>
      </c>
      <c r="D654">
        <v>-2.5590000000000002</v>
      </c>
      <c r="E654">
        <v>-2.9510000000000001</v>
      </c>
      <c r="F654">
        <v>-3.19</v>
      </c>
      <c r="G654">
        <v>1.8</v>
      </c>
      <c r="H654">
        <v>0.01</v>
      </c>
      <c r="I654">
        <v>4</v>
      </c>
      <c r="J654">
        <v>-0.58199999999999996</v>
      </c>
      <c r="K654">
        <v>-1.647</v>
      </c>
      <c r="L654">
        <v>-2.66</v>
      </c>
      <c r="M654">
        <v>-3.2149999999999999</v>
      </c>
      <c r="N654">
        <v>-3.3239999999999998</v>
      </c>
      <c r="O654">
        <v>0.998</v>
      </c>
      <c r="P654">
        <v>1.006</v>
      </c>
      <c r="Q654">
        <v>1.0129999999999999</v>
      </c>
      <c r="R654">
        <v>0.53</v>
      </c>
      <c r="S654">
        <v>0.46800000000000003</v>
      </c>
    </row>
    <row r="655" spans="1:19" x14ac:dyDescent="0.3">
      <c r="A655">
        <v>180</v>
      </c>
      <c r="B655">
        <v>-0.53500000000000003</v>
      </c>
      <c r="C655">
        <v>-1.349</v>
      </c>
      <c r="D655">
        <v>-2.5590000000000002</v>
      </c>
      <c r="E655">
        <v>-2.9510000000000001</v>
      </c>
      <c r="F655">
        <v>-3.19</v>
      </c>
      <c r="G655">
        <v>1.8</v>
      </c>
      <c r="H655">
        <v>0.01</v>
      </c>
      <c r="I655">
        <v>4</v>
      </c>
      <c r="J655">
        <v>-0.58699999999999997</v>
      </c>
      <c r="K655">
        <v>-1.6180000000000001</v>
      </c>
      <c r="L655">
        <v>-2.601</v>
      </c>
      <c r="M655">
        <v>-3.153</v>
      </c>
      <c r="N655">
        <v>-3.3460000000000001</v>
      </c>
      <c r="O655">
        <v>1.014</v>
      </c>
      <c r="P655">
        <v>0.88500000000000001</v>
      </c>
      <c r="Q655">
        <v>0.82399999999999995</v>
      </c>
      <c r="R655">
        <v>0.30099999999999999</v>
      </c>
      <c r="S655">
        <v>0.47699999999999998</v>
      </c>
    </row>
    <row r="656" spans="1:19" x14ac:dyDescent="0.3">
      <c r="A656">
        <v>240</v>
      </c>
      <c r="B656">
        <v>-0.53500000000000003</v>
      </c>
      <c r="C656">
        <v>-1.349</v>
      </c>
      <c r="D656">
        <v>-2.5590000000000002</v>
      </c>
      <c r="E656">
        <v>-2.9510000000000001</v>
      </c>
      <c r="F656">
        <v>-3.19</v>
      </c>
      <c r="G656">
        <v>1.8</v>
      </c>
      <c r="H656">
        <v>0.01</v>
      </c>
      <c r="I656">
        <v>4</v>
      </c>
      <c r="J656">
        <v>-0.58399999999999996</v>
      </c>
      <c r="K656">
        <v>-1.6439999999999999</v>
      </c>
      <c r="L656">
        <v>-2.6429999999999998</v>
      </c>
      <c r="M656">
        <v>-3.153</v>
      </c>
      <c r="N656">
        <v>-3.3660000000000001</v>
      </c>
      <c r="O656">
        <v>1.0149999999999999</v>
      </c>
      <c r="P656">
        <v>0.95599999999999996</v>
      </c>
      <c r="Q656">
        <v>0.98799999999999999</v>
      </c>
      <c r="R656">
        <v>0.314</v>
      </c>
      <c r="S656">
        <v>0.48599999999999999</v>
      </c>
    </row>
    <row r="657" spans="1:19" x14ac:dyDescent="0.3">
      <c r="A657">
        <v>300</v>
      </c>
      <c r="B657">
        <v>-0.53500000000000003</v>
      </c>
      <c r="C657">
        <v>-1.349</v>
      </c>
      <c r="D657">
        <v>-2.5590000000000002</v>
      </c>
      <c r="E657">
        <v>-2.9510000000000001</v>
      </c>
      <c r="F657">
        <v>-3.19</v>
      </c>
      <c r="G657">
        <v>1.8</v>
      </c>
      <c r="H657">
        <v>0.01</v>
      </c>
      <c r="I657">
        <v>4</v>
      </c>
      <c r="J657">
        <v>-0.57799999999999996</v>
      </c>
      <c r="K657">
        <v>-1.633</v>
      </c>
      <c r="L657">
        <v>-2.6320000000000001</v>
      </c>
      <c r="M657">
        <v>-3.1920000000000002</v>
      </c>
      <c r="N657">
        <v>-3.3969999999999998</v>
      </c>
      <c r="O657">
        <v>1.008</v>
      </c>
      <c r="P657">
        <v>0.93700000000000006</v>
      </c>
      <c r="Q657">
        <v>0.91300000000000003</v>
      </c>
      <c r="R657">
        <v>0.46899999999999997</v>
      </c>
      <c r="S657">
        <v>0.499</v>
      </c>
    </row>
    <row r="658" spans="1:19" x14ac:dyDescent="0.3">
      <c r="A658">
        <v>360</v>
      </c>
      <c r="B658">
        <v>-0.53500000000000003</v>
      </c>
      <c r="C658">
        <v>-1.349</v>
      </c>
      <c r="D658">
        <v>-2.5590000000000002</v>
      </c>
      <c r="E658">
        <v>-2.9510000000000001</v>
      </c>
      <c r="F658">
        <v>-3.19</v>
      </c>
      <c r="G658">
        <v>1.8</v>
      </c>
      <c r="H658">
        <v>0.01</v>
      </c>
      <c r="I658">
        <v>4</v>
      </c>
      <c r="J658">
        <v>-0.57199999999999995</v>
      </c>
      <c r="K658">
        <v>-1.625</v>
      </c>
      <c r="L658">
        <v>-2.6179999999999999</v>
      </c>
      <c r="M658">
        <v>-3.2210000000000001</v>
      </c>
      <c r="N658">
        <v>-3.423</v>
      </c>
      <c r="O658">
        <v>1.002</v>
      </c>
      <c r="P658">
        <v>0.92400000000000004</v>
      </c>
      <c r="Q658">
        <v>0.88900000000000001</v>
      </c>
      <c r="R658">
        <v>0.58099999999999996</v>
      </c>
      <c r="S658">
        <v>0.51</v>
      </c>
    </row>
    <row r="659" spans="1:19" x14ac:dyDescent="0.3">
      <c r="A659">
        <v>420</v>
      </c>
      <c r="B659">
        <v>-0.53500000000000003</v>
      </c>
      <c r="C659">
        <v>-1.349</v>
      </c>
      <c r="D659">
        <v>-2.5590000000000002</v>
      </c>
      <c r="E659">
        <v>-2.9510000000000001</v>
      </c>
      <c r="F659">
        <v>-3.19</v>
      </c>
      <c r="G659">
        <v>1.8</v>
      </c>
      <c r="H659">
        <v>0.01</v>
      </c>
      <c r="I659">
        <v>4</v>
      </c>
      <c r="J659">
        <v>-0.57399999999999995</v>
      </c>
      <c r="K659">
        <v>-1.6279999999999999</v>
      </c>
      <c r="L659">
        <v>-2.629</v>
      </c>
      <c r="M659">
        <v>-3.2440000000000002</v>
      </c>
      <c r="N659">
        <v>-3.448</v>
      </c>
      <c r="O659">
        <v>1.0109999999999999</v>
      </c>
      <c r="P659">
        <v>0.96499999999999997</v>
      </c>
      <c r="Q659">
        <v>0.93300000000000005</v>
      </c>
      <c r="R659">
        <v>0.63200000000000001</v>
      </c>
      <c r="S659">
        <v>0.52200000000000002</v>
      </c>
    </row>
    <row r="660" spans="1:19" x14ac:dyDescent="0.3">
      <c r="A660">
        <v>480</v>
      </c>
      <c r="B660">
        <v>-0.53500000000000003</v>
      </c>
      <c r="C660">
        <v>-1.349</v>
      </c>
      <c r="D660">
        <v>-2.5590000000000002</v>
      </c>
      <c r="E660">
        <v>-2.9510000000000001</v>
      </c>
      <c r="F660">
        <v>-3.19</v>
      </c>
      <c r="G660">
        <v>1.8</v>
      </c>
      <c r="H660">
        <v>0.01</v>
      </c>
      <c r="I660">
        <v>4</v>
      </c>
      <c r="J660">
        <v>-0.56899999999999995</v>
      </c>
      <c r="K660">
        <v>-1.623</v>
      </c>
      <c r="L660">
        <v>-2.6349999999999998</v>
      </c>
      <c r="M660">
        <v>-3.2629999999999999</v>
      </c>
      <c r="N660">
        <v>-3.4740000000000002</v>
      </c>
      <c r="O660">
        <v>1.0069999999999999</v>
      </c>
      <c r="P660">
        <v>0.96299999999999997</v>
      </c>
      <c r="Q660">
        <v>0.95199999999999996</v>
      </c>
      <c r="R660">
        <v>0.65600000000000003</v>
      </c>
      <c r="S660">
        <v>0.53400000000000003</v>
      </c>
    </row>
    <row r="661" spans="1:19" x14ac:dyDescent="0.3">
      <c r="A661">
        <v>540</v>
      </c>
      <c r="B661">
        <v>-0.53500000000000003</v>
      </c>
      <c r="C661">
        <v>-1.349</v>
      </c>
      <c r="D661">
        <v>-2.5590000000000002</v>
      </c>
      <c r="E661">
        <v>-2.9510000000000001</v>
      </c>
      <c r="F661">
        <v>-3.19</v>
      </c>
      <c r="G661">
        <v>1.8</v>
      </c>
      <c r="H661">
        <v>0.01</v>
      </c>
      <c r="I661">
        <v>4</v>
      </c>
      <c r="J661">
        <v>-0.56499999999999995</v>
      </c>
      <c r="K661">
        <v>-1.6160000000000001</v>
      </c>
      <c r="L661">
        <v>-2.6339999999999999</v>
      </c>
      <c r="M661">
        <v>-3.2789999999999999</v>
      </c>
      <c r="N661">
        <v>-3.4990000000000001</v>
      </c>
      <c r="O661">
        <v>1.006</v>
      </c>
      <c r="P661">
        <v>0.96299999999999997</v>
      </c>
      <c r="Q661">
        <v>0.93899999999999995</v>
      </c>
      <c r="R661">
        <v>0.67100000000000004</v>
      </c>
      <c r="S661">
        <v>0.54700000000000004</v>
      </c>
    </row>
    <row r="662" spans="1:19" x14ac:dyDescent="0.3">
      <c r="A662">
        <v>600</v>
      </c>
      <c r="B662">
        <v>-0.53500000000000003</v>
      </c>
      <c r="C662">
        <v>-1.349</v>
      </c>
      <c r="D662">
        <v>-2.5590000000000002</v>
      </c>
      <c r="E662">
        <v>-2.9510000000000001</v>
      </c>
      <c r="F662">
        <v>-3.19</v>
      </c>
      <c r="G662">
        <v>1.8</v>
      </c>
      <c r="H662">
        <v>0.01</v>
      </c>
      <c r="I662">
        <v>4</v>
      </c>
      <c r="J662">
        <v>-0.56399999999999995</v>
      </c>
      <c r="K662">
        <v>-1.611</v>
      </c>
      <c r="L662">
        <v>-2.6320000000000001</v>
      </c>
      <c r="M662">
        <v>-3.2959999999999998</v>
      </c>
      <c r="N662">
        <v>-3.524</v>
      </c>
      <c r="O662">
        <v>1.008</v>
      </c>
      <c r="P662">
        <v>0.97099999999999997</v>
      </c>
      <c r="Q662">
        <v>0.92600000000000005</v>
      </c>
      <c r="R662">
        <v>0.68300000000000005</v>
      </c>
      <c r="S662">
        <v>0.55900000000000005</v>
      </c>
    </row>
    <row r="664" spans="1:19" x14ac:dyDescent="0.3">
      <c r="A664" t="s">
        <v>0</v>
      </c>
      <c r="B664" t="s">
        <v>52</v>
      </c>
    </row>
    <row r="665" spans="1:19" x14ac:dyDescent="0.3">
      <c r="A665">
        <v>0</v>
      </c>
      <c r="B665">
        <v>-0.53500000000000003</v>
      </c>
      <c r="C665">
        <v>-1.351</v>
      </c>
      <c r="D665">
        <v>-2.5579999999999998</v>
      </c>
      <c r="E665">
        <v>-2.9460000000000002</v>
      </c>
      <c r="F665">
        <v>-3.18</v>
      </c>
      <c r="G665">
        <v>1.8</v>
      </c>
      <c r="H665">
        <v>0.01</v>
      </c>
      <c r="I665">
        <v>4</v>
      </c>
      <c r="J665">
        <v>-0.56399999999999995</v>
      </c>
      <c r="K665">
        <v>-1.5640000000000001</v>
      </c>
      <c r="L665">
        <v>-2.5579999999999998</v>
      </c>
      <c r="M665">
        <v>-3.133</v>
      </c>
      <c r="N665">
        <v>-3.18</v>
      </c>
      <c r="O665">
        <v>0.95499999999999996</v>
      </c>
      <c r="P665">
        <v>0.95499999999999996</v>
      </c>
      <c r="Q665">
        <v>0.94599999999999995</v>
      </c>
      <c r="R665">
        <v>0.49</v>
      </c>
      <c r="S665">
        <v>0.187</v>
      </c>
    </row>
    <row r="666" spans="1:19" x14ac:dyDescent="0.3">
      <c r="A666">
        <v>60</v>
      </c>
      <c r="B666">
        <v>-0.53500000000000003</v>
      </c>
      <c r="C666">
        <v>-1.351</v>
      </c>
      <c r="D666">
        <v>-2.5579999999999998</v>
      </c>
      <c r="E666">
        <v>-2.9460000000000002</v>
      </c>
      <c r="F666">
        <v>-3.18</v>
      </c>
      <c r="G666">
        <v>1.8</v>
      </c>
      <c r="H666">
        <v>0.01</v>
      </c>
      <c r="I666">
        <v>4</v>
      </c>
      <c r="J666">
        <v>-0.63800000000000001</v>
      </c>
      <c r="K666">
        <v>-1.6479999999999999</v>
      </c>
      <c r="L666">
        <v>-2.5779999999999998</v>
      </c>
      <c r="M666">
        <v>-3.15</v>
      </c>
      <c r="N666">
        <v>-3.302</v>
      </c>
      <c r="O666">
        <v>1.109</v>
      </c>
      <c r="P666">
        <v>0.94099999999999995</v>
      </c>
      <c r="Q666">
        <v>0.73299999999999998</v>
      </c>
      <c r="R666">
        <v>0.377</v>
      </c>
      <c r="S666">
        <v>0.46</v>
      </c>
    </row>
    <row r="667" spans="1:19" x14ac:dyDescent="0.3">
      <c r="A667">
        <v>120</v>
      </c>
      <c r="B667">
        <v>-0.53500000000000003</v>
      </c>
      <c r="C667">
        <v>-1.351</v>
      </c>
      <c r="D667">
        <v>-2.5579999999999998</v>
      </c>
      <c r="E667">
        <v>-2.9460000000000002</v>
      </c>
      <c r="F667">
        <v>-3.18</v>
      </c>
      <c r="G667">
        <v>1.8</v>
      </c>
      <c r="H667">
        <v>0.01</v>
      </c>
      <c r="I667">
        <v>4</v>
      </c>
      <c r="J667">
        <v>-0.58299999999999996</v>
      </c>
      <c r="K667">
        <v>-1.649</v>
      </c>
      <c r="L667">
        <v>-2.6579999999999999</v>
      </c>
      <c r="M667">
        <v>-3.2050000000000001</v>
      </c>
      <c r="N667">
        <v>-3.3119999999999998</v>
      </c>
      <c r="O667">
        <v>1.0009999999999999</v>
      </c>
      <c r="P667">
        <v>1.008</v>
      </c>
      <c r="Q667">
        <v>1.002</v>
      </c>
      <c r="R667">
        <v>0.51500000000000001</v>
      </c>
      <c r="S667">
        <v>0.46400000000000002</v>
      </c>
    </row>
    <row r="668" spans="1:19" x14ac:dyDescent="0.3">
      <c r="A668">
        <v>180</v>
      </c>
      <c r="B668">
        <v>-0.53500000000000003</v>
      </c>
      <c r="C668">
        <v>-1.351</v>
      </c>
      <c r="D668">
        <v>-2.5579999999999998</v>
      </c>
      <c r="E668">
        <v>-2.9460000000000002</v>
      </c>
      <c r="F668">
        <v>-3.18</v>
      </c>
      <c r="G668">
        <v>1.8</v>
      </c>
      <c r="H668">
        <v>0.01</v>
      </c>
      <c r="I668">
        <v>4</v>
      </c>
      <c r="J668">
        <v>-0.58599999999999997</v>
      </c>
      <c r="K668">
        <v>-1.6180000000000001</v>
      </c>
      <c r="L668">
        <v>-2.6030000000000002</v>
      </c>
      <c r="M668">
        <v>-3.1429999999999998</v>
      </c>
      <c r="N668">
        <v>-3.335</v>
      </c>
      <c r="O668">
        <v>1.012</v>
      </c>
      <c r="P668">
        <v>0.88300000000000001</v>
      </c>
      <c r="Q668">
        <v>0.83</v>
      </c>
      <c r="R668">
        <v>0.29399999999999998</v>
      </c>
      <c r="S668">
        <v>0.47299999999999998</v>
      </c>
    </row>
    <row r="669" spans="1:19" x14ac:dyDescent="0.3">
      <c r="A669">
        <v>240</v>
      </c>
      <c r="B669">
        <v>-0.53500000000000003</v>
      </c>
      <c r="C669">
        <v>-1.351</v>
      </c>
      <c r="D669">
        <v>-2.5579999999999998</v>
      </c>
      <c r="E669">
        <v>-2.9460000000000002</v>
      </c>
      <c r="F669">
        <v>-3.18</v>
      </c>
      <c r="G669">
        <v>1.8</v>
      </c>
      <c r="H669">
        <v>0.01</v>
      </c>
      <c r="I669">
        <v>4</v>
      </c>
      <c r="J669">
        <v>-0.58499999999999996</v>
      </c>
      <c r="K669">
        <v>-1.6439999999999999</v>
      </c>
      <c r="L669">
        <v>-2.6429999999999998</v>
      </c>
      <c r="M669">
        <v>-3.1459999999999999</v>
      </c>
      <c r="N669">
        <v>-3.355</v>
      </c>
      <c r="O669">
        <v>1.016</v>
      </c>
      <c r="P669">
        <v>0.95699999999999996</v>
      </c>
      <c r="Q669">
        <v>0.98799999999999999</v>
      </c>
      <c r="R669">
        <v>0.318</v>
      </c>
      <c r="S669">
        <v>0.48099999999999998</v>
      </c>
    </row>
    <row r="670" spans="1:19" x14ac:dyDescent="0.3">
      <c r="A670">
        <v>300</v>
      </c>
      <c r="B670">
        <v>-0.53500000000000003</v>
      </c>
      <c r="C670">
        <v>-1.351</v>
      </c>
      <c r="D670">
        <v>-2.5579999999999998</v>
      </c>
      <c r="E670">
        <v>-2.9460000000000002</v>
      </c>
      <c r="F670">
        <v>-3.18</v>
      </c>
      <c r="G670">
        <v>1.8</v>
      </c>
      <c r="H670">
        <v>0.01</v>
      </c>
      <c r="I670">
        <v>4</v>
      </c>
      <c r="J670">
        <v>-0.57799999999999996</v>
      </c>
      <c r="K670">
        <v>-1.633</v>
      </c>
      <c r="L670">
        <v>-2.63</v>
      </c>
      <c r="M670">
        <v>-3.1840000000000002</v>
      </c>
      <c r="N670">
        <v>-3.3849999999999998</v>
      </c>
      <c r="O670">
        <v>1.008</v>
      </c>
      <c r="P670">
        <v>0.93300000000000005</v>
      </c>
      <c r="Q670">
        <v>0.90500000000000003</v>
      </c>
      <c r="R670">
        <v>0.46800000000000003</v>
      </c>
      <c r="S670">
        <v>0.49399999999999999</v>
      </c>
    </row>
    <row r="671" spans="1:19" x14ac:dyDescent="0.3">
      <c r="A671">
        <v>360</v>
      </c>
      <c r="B671">
        <v>-0.53500000000000003</v>
      </c>
      <c r="C671">
        <v>-1.351</v>
      </c>
      <c r="D671">
        <v>-2.5579999999999998</v>
      </c>
      <c r="E671">
        <v>-2.9460000000000002</v>
      </c>
      <c r="F671">
        <v>-3.18</v>
      </c>
      <c r="G671">
        <v>1.8</v>
      </c>
      <c r="H671">
        <v>0.01</v>
      </c>
      <c r="I671">
        <v>4</v>
      </c>
      <c r="J671">
        <v>-0.57199999999999995</v>
      </c>
      <c r="K671">
        <v>-1.625</v>
      </c>
      <c r="L671">
        <v>-2.6190000000000002</v>
      </c>
      <c r="M671">
        <v>-3.214</v>
      </c>
      <c r="N671">
        <v>-3.411</v>
      </c>
      <c r="O671">
        <v>1.002</v>
      </c>
      <c r="P671">
        <v>0.92500000000000004</v>
      </c>
      <c r="Q671">
        <v>0.89200000000000002</v>
      </c>
      <c r="R671">
        <v>0.57899999999999996</v>
      </c>
      <c r="S671">
        <v>0.505</v>
      </c>
    </row>
    <row r="672" spans="1:19" x14ac:dyDescent="0.3">
      <c r="A672">
        <v>420</v>
      </c>
      <c r="B672">
        <v>-0.53500000000000003</v>
      </c>
      <c r="C672">
        <v>-1.351</v>
      </c>
      <c r="D672">
        <v>-2.5579999999999998</v>
      </c>
      <c r="E672">
        <v>-2.9460000000000002</v>
      </c>
      <c r="F672">
        <v>-3.18</v>
      </c>
      <c r="G672">
        <v>1.8</v>
      </c>
      <c r="H672">
        <v>0.01</v>
      </c>
      <c r="I672">
        <v>4</v>
      </c>
      <c r="J672">
        <v>-0.57399999999999995</v>
      </c>
      <c r="K672">
        <v>-1.6279999999999999</v>
      </c>
      <c r="L672">
        <v>-2.629</v>
      </c>
      <c r="M672">
        <v>-3.2360000000000002</v>
      </c>
      <c r="N672">
        <v>-3.4359999999999999</v>
      </c>
      <c r="O672">
        <v>1.012</v>
      </c>
      <c r="P672">
        <v>0.96399999999999997</v>
      </c>
      <c r="Q672">
        <v>0.93500000000000005</v>
      </c>
      <c r="R672">
        <v>0.628</v>
      </c>
      <c r="S672">
        <v>0.51600000000000001</v>
      </c>
    </row>
    <row r="673" spans="1:19" x14ac:dyDescent="0.3">
      <c r="A673">
        <v>480</v>
      </c>
      <c r="B673">
        <v>-0.53500000000000003</v>
      </c>
      <c r="C673">
        <v>-1.351</v>
      </c>
      <c r="D673">
        <v>-2.5579999999999998</v>
      </c>
      <c r="E673">
        <v>-2.9460000000000002</v>
      </c>
      <c r="F673">
        <v>-3.18</v>
      </c>
      <c r="G673">
        <v>1.8</v>
      </c>
      <c r="H673">
        <v>0.01</v>
      </c>
      <c r="I673">
        <v>4</v>
      </c>
      <c r="J673">
        <v>-0.56899999999999995</v>
      </c>
      <c r="K673">
        <v>-1.623</v>
      </c>
      <c r="L673">
        <v>-2.6349999999999998</v>
      </c>
      <c r="M673">
        <v>-3.254</v>
      </c>
      <c r="N673">
        <v>-3.4620000000000002</v>
      </c>
      <c r="O673">
        <v>1.0069999999999999</v>
      </c>
      <c r="P673">
        <v>0.96199999999999997</v>
      </c>
      <c r="Q673">
        <v>0.95199999999999996</v>
      </c>
      <c r="R673">
        <v>0.65100000000000002</v>
      </c>
      <c r="S673">
        <v>0.52800000000000002</v>
      </c>
    </row>
    <row r="674" spans="1:19" x14ac:dyDescent="0.3">
      <c r="A674">
        <v>540</v>
      </c>
      <c r="B674">
        <v>-0.53500000000000003</v>
      </c>
      <c r="C674">
        <v>-1.351</v>
      </c>
      <c r="D674">
        <v>-2.5579999999999998</v>
      </c>
      <c r="E674">
        <v>-2.9460000000000002</v>
      </c>
      <c r="F674">
        <v>-3.18</v>
      </c>
      <c r="G674">
        <v>1.8</v>
      </c>
      <c r="H674">
        <v>0.01</v>
      </c>
      <c r="I674">
        <v>4</v>
      </c>
      <c r="J674">
        <v>-0.56599999999999995</v>
      </c>
      <c r="K674">
        <v>-1.6160000000000001</v>
      </c>
      <c r="L674">
        <v>-2.6339999999999999</v>
      </c>
      <c r="M674">
        <v>-3.2719999999999998</v>
      </c>
      <c r="N674">
        <v>-3.4870000000000001</v>
      </c>
      <c r="O674">
        <v>1.006</v>
      </c>
      <c r="P674">
        <v>0.96299999999999997</v>
      </c>
      <c r="Q674">
        <v>0.93600000000000005</v>
      </c>
      <c r="R674">
        <v>0.66700000000000004</v>
      </c>
      <c r="S674">
        <v>0.54</v>
      </c>
    </row>
    <row r="675" spans="1:19" x14ac:dyDescent="0.3">
      <c r="A675">
        <v>600</v>
      </c>
      <c r="B675">
        <v>-0.53500000000000003</v>
      </c>
      <c r="C675">
        <v>-1.351</v>
      </c>
      <c r="D675">
        <v>-2.5579999999999998</v>
      </c>
      <c r="E675">
        <v>-2.9460000000000002</v>
      </c>
      <c r="F675">
        <v>-3.18</v>
      </c>
      <c r="G675">
        <v>1.8</v>
      </c>
      <c r="H675">
        <v>0.01</v>
      </c>
      <c r="I675">
        <v>4</v>
      </c>
      <c r="J675">
        <v>-0.56399999999999995</v>
      </c>
      <c r="K675">
        <v>-1.6120000000000001</v>
      </c>
      <c r="L675">
        <v>-2.6309999999999998</v>
      </c>
      <c r="M675">
        <v>-3.2879999999999998</v>
      </c>
      <c r="N675">
        <v>-3.5110000000000001</v>
      </c>
      <c r="O675">
        <v>1.0089999999999999</v>
      </c>
      <c r="P675">
        <v>0.97199999999999998</v>
      </c>
      <c r="Q675">
        <v>0.92400000000000004</v>
      </c>
      <c r="R675">
        <v>0.67800000000000005</v>
      </c>
      <c r="S675">
        <v>0.55300000000000005</v>
      </c>
    </row>
    <row r="677" spans="1:19" x14ac:dyDescent="0.3">
      <c r="A677" t="s">
        <v>0</v>
      </c>
      <c r="B677" t="s">
        <v>53</v>
      </c>
    </row>
    <row r="678" spans="1:19" x14ac:dyDescent="0.3">
      <c r="A678">
        <v>0</v>
      </c>
      <c r="B678">
        <v>-0.53600000000000003</v>
      </c>
      <c r="C678">
        <v>-1.3520000000000001</v>
      </c>
      <c r="D678">
        <v>-2.5579999999999998</v>
      </c>
      <c r="E678">
        <v>-2.9390000000000001</v>
      </c>
      <c r="F678">
        <v>-3.17</v>
      </c>
      <c r="G678">
        <v>1.8</v>
      </c>
      <c r="H678">
        <v>0.01</v>
      </c>
      <c r="I678">
        <v>4</v>
      </c>
      <c r="J678">
        <v>-0.56399999999999995</v>
      </c>
      <c r="K678">
        <v>-1.5640000000000001</v>
      </c>
      <c r="L678">
        <v>-2.5579999999999998</v>
      </c>
      <c r="M678">
        <v>-3.1240000000000001</v>
      </c>
      <c r="N678">
        <v>-3.17</v>
      </c>
      <c r="O678">
        <v>0.95499999999999996</v>
      </c>
      <c r="P678">
        <v>0.95499999999999996</v>
      </c>
      <c r="Q678">
        <v>0.94499999999999995</v>
      </c>
      <c r="R678">
        <v>0.48399999999999999</v>
      </c>
      <c r="S678">
        <v>0.186</v>
      </c>
    </row>
    <row r="679" spans="1:19" x14ac:dyDescent="0.3">
      <c r="A679">
        <v>60</v>
      </c>
      <c r="B679">
        <v>-0.53600000000000003</v>
      </c>
      <c r="C679">
        <v>-1.3520000000000001</v>
      </c>
      <c r="D679">
        <v>-2.5579999999999998</v>
      </c>
      <c r="E679">
        <v>-2.9390000000000001</v>
      </c>
      <c r="F679">
        <v>-3.17</v>
      </c>
      <c r="G679">
        <v>1.8</v>
      </c>
      <c r="H679">
        <v>0.01</v>
      </c>
      <c r="I679">
        <v>4</v>
      </c>
      <c r="J679">
        <v>-0.63900000000000001</v>
      </c>
      <c r="K679">
        <v>-1.645</v>
      </c>
      <c r="L679">
        <v>-2.577</v>
      </c>
      <c r="M679">
        <v>-3.141</v>
      </c>
      <c r="N679">
        <v>-3.2909999999999999</v>
      </c>
      <c r="O679">
        <v>1.111</v>
      </c>
      <c r="P679">
        <v>0.93400000000000005</v>
      </c>
      <c r="Q679">
        <v>0.73399999999999999</v>
      </c>
      <c r="R679">
        <v>0.377</v>
      </c>
      <c r="S679">
        <v>0.45500000000000002</v>
      </c>
    </row>
    <row r="680" spans="1:19" x14ac:dyDescent="0.3">
      <c r="A680">
        <v>120</v>
      </c>
      <c r="B680">
        <v>-0.53600000000000003</v>
      </c>
      <c r="C680">
        <v>-1.3520000000000001</v>
      </c>
      <c r="D680">
        <v>-2.5579999999999998</v>
      </c>
      <c r="E680">
        <v>-2.9390000000000001</v>
      </c>
      <c r="F680">
        <v>-3.17</v>
      </c>
      <c r="G680">
        <v>1.8</v>
      </c>
      <c r="H680">
        <v>0.01</v>
      </c>
      <c r="I680">
        <v>4</v>
      </c>
      <c r="J680">
        <v>-0.58399999999999996</v>
      </c>
      <c r="K680">
        <v>-1.6479999999999999</v>
      </c>
      <c r="L680">
        <v>-2.6560000000000001</v>
      </c>
      <c r="M680">
        <v>-3.1949999999999998</v>
      </c>
      <c r="N680">
        <v>-3.3</v>
      </c>
      <c r="O680">
        <v>1.0029999999999999</v>
      </c>
      <c r="P680">
        <v>1.0089999999999999</v>
      </c>
      <c r="Q680">
        <v>0.996</v>
      </c>
      <c r="R680">
        <v>0.50700000000000001</v>
      </c>
      <c r="S680">
        <v>0.45900000000000002</v>
      </c>
    </row>
    <row r="681" spans="1:19" x14ac:dyDescent="0.3">
      <c r="A681">
        <v>180</v>
      </c>
      <c r="B681">
        <v>-0.53600000000000003</v>
      </c>
      <c r="C681">
        <v>-1.3520000000000001</v>
      </c>
      <c r="D681">
        <v>-2.5579999999999998</v>
      </c>
      <c r="E681">
        <v>-2.9390000000000001</v>
      </c>
      <c r="F681">
        <v>-3.17</v>
      </c>
      <c r="G681">
        <v>1.8</v>
      </c>
      <c r="H681">
        <v>0.01</v>
      </c>
      <c r="I681">
        <v>4</v>
      </c>
      <c r="J681">
        <v>-0.58599999999999997</v>
      </c>
      <c r="K681">
        <v>-1.6180000000000001</v>
      </c>
      <c r="L681">
        <v>-2.6030000000000002</v>
      </c>
      <c r="M681">
        <v>-3.133</v>
      </c>
      <c r="N681">
        <v>-3.3239999999999998</v>
      </c>
      <c r="O681">
        <v>1.012</v>
      </c>
      <c r="P681">
        <v>0.88100000000000001</v>
      </c>
      <c r="Q681">
        <v>0.83399999999999996</v>
      </c>
      <c r="R681">
        <v>0.29099999999999998</v>
      </c>
      <c r="S681">
        <v>0.46800000000000003</v>
      </c>
    </row>
    <row r="682" spans="1:19" x14ac:dyDescent="0.3">
      <c r="A682">
        <v>240</v>
      </c>
      <c r="B682">
        <v>-0.53600000000000003</v>
      </c>
      <c r="C682">
        <v>-1.3520000000000001</v>
      </c>
      <c r="D682">
        <v>-2.5579999999999998</v>
      </c>
      <c r="E682">
        <v>-2.9390000000000001</v>
      </c>
      <c r="F682">
        <v>-3.17</v>
      </c>
      <c r="G682">
        <v>1.8</v>
      </c>
      <c r="H682">
        <v>0.01</v>
      </c>
      <c r="I682">
        <v>4</v>
      </c>
      <c r="J682">
        <v>-0.58599999999999997</v>
      </c>
      <c r="K682">
        <v>-1.6439999999999999</v>
      </c>
      <c r="L682">
        <v>-2.6419999999999999</v>
      </c>
      <c r="M682">
        <v>-3.1379999999999999</v>
      </c>
      <c r="N682">
        <v>-3.3439999999999999</v>
      </c>
      <c r="O682">
        <v>1.018</v>
      </c>
      <c r="P682">
        <v>0.95699999999999996</v>
      </c>
      <c r="Q682">
        <v>0.98899999999999999</v>
      </c>
      <c r="R682">
        <v>0.31900000000000001</v>
      </c>
      <c r="S682">
        <v>0.47599999999999998</v>
      </c>
    </row>
    <row r="683" spans="1:19" x14ac:dyDescent="0.3">
      <c r="A683">
        <v>300</v>
      </c>
      <c r="B683">
        <v>-0.53600000000000003</v>
      </c>
      <c r="C683">
        <v>-1.3520000000000001</v>
      </c>
      <c r="D683">
        <v>-2.5579999999999998</v>
      </c>
      <c r="E683">
        <v>-2.9390000000000001</v>
      </c>
      <c r="F683">
        <v>-3.17</v>
      </c>
      <c r="G683">
        <v>1.8</v>
      </c>
      <c r="H683">
        <v>0.01</v>
      </c>
      <c r="I683">
        <v>4</v>
      </c>
      <c r="J683">
        <v>-0.57799999999999996</v>
      </c>
      <c r="K683">
        <v>-1.6319999999999999</v>
      </c>
      <c r="L683">
        <v>-2.6280000000000001</v>
      </c>
      <c r="M683">
        <v>-3.1749999999999998</v>
      </c>
      <c r="N683">
        <v>-3.3719999999999999</v>
      </c>
      <c r="O683">
        <v>1.008</v>
      </c>
      <c r="P683">
        <v>0.93</v>
      </c>
      <c r="Q683">
        <v>0.90100000000000002</v>
      </c>
      <c r="R683">
        <v>0.46400000000000002</v>
      </c>
      <c r="S683">
        <v>0.48799999999999999</v>
      </c>
    </row>
    <row r="684" spans="1:19" x14ac:dyDescent="0.3">
      <c r="A684">
        <v>360</v>
      </c>
      <c r="B684">
        <v>-0.53600000000000003</v>
      </c>
      <c r="C684">
        <v>-1.3520000000000001</v>
      </c>
      <c r="D684">
        <v>-2.5579999999999998</v>
      </c>
      <c r="E684">
        <v>-2.9390000000000001</v>
      </c>
      <c r="F684">
        <v>-3.17</v>
      </c>
      <c r="G684">
        <v>1.8</v>
      </c>
      <c r="H684">
        <v>0.01</v>
      </c>
      <c r="I684">
        <v>4</v>
      </c>
      <c r="J684">
        <v>-0.57199999999999995</v>
      </c>
      <c r="K684">
        <v>-1.6259999999999999</v>
      </c>
      <c r="L684">
        <v>-2.6179999999999999</v>
      </c>
      <c r="M684">
        <v>-3.2050000000000001</v>
      </c>
      <c r="N684">
        <v>-3.399</v>
      </c>
      <c r="O684">
        <v>1.002</v>
      </c>
      <c r="P684">
        <v>0.92600000000000005</v>
      </c>
      <c r="Q684">
        <v>0.89400000000000002</v>
      </c>
      <c r="R684">
        <v>0.57299999999999995</v>
      </c>
      <c r="S684">
        <v>0.499</v>
      </c>
    </row>
    <row r="685" spans="1:19" x14ac:dyDescent="0.3">
      <c r="A685">
        <v>420</v>
      </c>
      <c r="B685">
        <v>-0.53600000000000003</v>
      </c>
      <c r="C685">
        <v>-1.3520000000000001</v>
      </c>
      <c r="D685">
        <v>-2.5579999999999998</v>
      </c>
      <c r="E685">
        <v>-2.9390000000000001</v>
      </c>
      <c r="F685">
        <v>-3.17</v>
      </c>
      <c r="G685">
        <v>1.8</v>
      </c>
      <c r="H685">
        <v>0.01</v>
      </c>
      <c r="I685">
        <v>4</v>
      </c>
      <c r="J685">
        <v>-0.57399999999999995</v>
      </c>
      <c r="K685">
        <v>-1.6279999999999999</v>
      </c>
      <c r="L685">
        <v>-2.629</v>
      </c>
      <c r="M685">
        <v>-3.2269999999999999</v>
      </c>
      <c r="N685">
        <v>-3.4220000000000002</v>
      </c>
      <c r="O685">
        <v>1.012</v>
      </c>
      <c r="P685">
        <v>0.96399999999999997</v>
      </c>
      <c r="Q685">
        <v>0.93700000000000006</v>
      </c>
      <c r="R685">
        <v>0.623</v>
      </c>
      <c r="S685">
        <v>0.51</v>
      </c>
    </row>
    <row r="686" spans="1:19" x14ac:dyDescent="0.3">
      <c r="A686">
        <v>480</v>
      </c>
      <c r="B686">
        <v>-0.53600000000000003</v>
      </c>
      <c r="C686">
        <v>-1.3520000000000001</v>
      </c>
      <c r="D686">
        <v>-2.5579999999999998</v>
      </c>
      <c r="E686">
        <v>-2.9390000000000001</v>
      </c>
      <c r="F686">
        <v>-3.17</v>
      </c>
      <c r="G686">
        <v>1.8</v>
      </c>
      <c r="H686">
        <v>0.01</v>
      </c>
      <c r="I686">
        <v>4</v>
      </c>
      <c r="J686">
        <v>-0.56799999999999995</v>
      </c>
      <c r="K686">
        <v>-1.623</v>
      </c>
      <c r="L686">
        <v>-2.6339999999999999</v>
      </c>
      <c r="M686">
        <v>-3.2450000000000001</v>
      </c>
      <c r="N686">
        <v>-3.448</v>
      </c>
      <c r="O686">
        <v>1.006</v>
      </c>
      <c r="P686">
        <v>0.96099999999999997</v>
      </c>
      <c r="Q686">
        <v>0.95199999999999996</v>
      </c>
      <c r="R686">
        <v>0.64700000000000002</v>
      </c>
      <c r="S686">
        <v>0.52100000000000002</v>
      </c>
    </row>
    <row r="687" spans="1:19" x14ac:dyDescent="0.3">
      <c r="A687">
        <v>540</v>
      </c>
      <c r="B687">
        <v>-0.53600000000000003</v>
      </c>
      <c r="C687">
        <v>-1.3520000000000001</v>
      </c>
      <c r="D687">
        <v>-2.5579999999999998</v>
      </c>
      <c r="E687">
        <v>-2.9390000000000001</v>
      </c>
      <c r="F687">
        <v>-3.17</v>
      </c>
      <c r="G687">
        <v>1.8</v>
      </c>
      <c r="H687">
        <v>0.01</v>
      </c>
      <c r="I687">
        <v>4</v>
      </c>
      <c r="J687">
        <v>-0.56499999999999995</v>
      </c>
      <c r="K687">
        <v>-1.6160000000000001</v>
      </c>
      <c r="L687">
        <v>-2.633</v>
      </c>
      <c r="M687">
        <v>-3.262</v>
      </c>
      <c r="N687">
        <v>-3.472</v>
      </c>
      <c r="O687">
        <v>1.006</v>
      </c>
      <c r="P687">
        <v>0.96299999999999997</v>
      </c>
      <c r="Q687">
        <v>0.93700000000000006</v>
      </c>
      <c r="R687">
        <v>0.66200000000000003</v>
      </c>
      <c r="S687">
        <v>0.53300000000000003</v>
      </c>
    </row>
    <row r="688" spans="1:19" x14ac:dyDescent="0.3">
      <c r="A688">
        <v>600</v>
      </c>
      <c r="B688">
        <v>-0.53600000000000003</v>
      </c>
      <c r="C688">
        <v>-1.3520000000000001</v>
      </c>
      <c r="D688">
        <v>-2.5579999999999998</v>
      </c>
      <c r="E688">
        <v>-2.9390000000000001</v>
      </c>
      <c r="F688">
        <v>-3.17</v>
      </c>
      <c r="G688">
        <v>1.8</v>
      </c>
      <c r="H688">
        <v>0.01</v>
      </c>
      <c r="I688">
        <v>4</v>
      </c>
      <c r="J688">
        <v>-0.56399999999999995</v>
      </c>
      <c r="K688">
        <v>-1.6120000000000001</v>
      </c>
      <c r="L688">
        <v>-2.63</v>
      </c>
      <c r="M688">
        <v>-3.2789999999999999</v>
      </c>
      <c r="N688">
        <v>-3.4969999999999999</v>
      </c>
      <c r="O688">
        <v>1.0089999999999999</v>
      </c>
      <c r="P688">
        <v>0.97099999999999997</v>
      </c>
      <c r="Q688">
        <v>0.92400000000000004</v>
      </c>
      <c r="R688">
        <v>0.67400000000000004</v>
      </c>
      <c r="S688">
        <v>0.54500000000000004</v>
      </c>
    </row>
    <row r="690" spans="1:19" x14ac:dyDescent="0.3">
      <c r="A690" t="s">
        <v>0</v>
      </c>
      <c r="B690" t="s">
        <v>54</v>
      </c>
    </row>
    <row r="691" spans="1:19" x14ac:dyDescent="0.3">
      <c r="A691">
        <v>0</v>
      </c>
      <c r="B691">
        <v>-0.53600000000000003</v>
      </c>
      <c r="C691">
        <v>-1.3540000000000001</v>
      </c>
      <c r="D691">
        <v>-2.5579999999999998</v>
      </c>
      <c r="E691">
        <v>-2.9319999999999999</v>
      </c>
      <c r="F691">
        <v>-3.16</v>
      </c>
      <c r="G691">
        <v>1.8</v>
      </c>
      <c r="H691">
        <v>0.01</v>
      </c>
      <c r="I691">
        <v>4</v>
      </c>
      <c r="J691">
        <v>-0.56399999999999995</v>
      </c>
      <c r="K691">
        <v>-1.5640000000000001</v>
      </c>
      <c r="L691">
        <v>-2.5579999999999998</v>
      </c>
      <c r="M691">
        <v>-3.1150000000000002</v>
      </c>
      <c r="N691">
        <v>-3.16</v>
      </c>
      <c r="O691">
        <v>0.95499999999999996</v>
      </c>
      <c r="P691">
        <v>0.95499999999999996</v>
      </c>
      <c r="Q691">
        <v>0.94399999999999995</v>
      </c>
      <c r="R691">
        <v>0.47899999999999998</v>
      </c>
      <c r="S691">
        <v>0.184</v>
      </c>
    </row>
    <row r="692" spans="1:19" x14ac:dyDescent="0.3">
      <c r="A692">
        <v>60</v>
      </c>
      <c r="B692">
        <v>-0.53600000000000003</v>
      </c>
      <c r="C692">
        <v>-1.3540000000000001</v>
      </c>
      <c r="D692">
        <v>-2.5579999999999998</v>
      </c>
      <c r="E692">
        <v>-2.9319999999999999</v>
      </c>
      <c r="F692">
        <v>-3.16</v>
      </c>
      <c r="G692">
        <v>1.8</v>
      </c>
      <c r="H692">
        <v>0.01</v>
      </c>
      <c r="I692">
        <v>4</v>
      </c>
      <c r="J692">
        <v>-0.64</v>
      </c>
      <c r="K692">
        <v>-1.643</v>
      </c>
      <c r="L692">
        <v>-2.577</v>
      </c>
      <c r="M692">
        <v>-3.1320000000000001</v>
      </c>
      <c r="N692">
        <v>-3.2789999999999999</v>
      </c>
      <c r="O692">
        <v>1.113</v>
      </c>
      <c r="P692">
        <v>0.93</v>
      </c>
      <c r="Q692">
        <v>0.73699999999999999</v>
      </c>
      <c r="R692">
        <v>0.375</v>
      </c>
      <c r="S692">
        <v>0.45100000000000001</v>
      </c>
    </row>
    <row r="693" spans="1:19" x14ac:dyDescent="0.3">
      <c r="A693">
        <v>120</v>
      </c>
      <c r="B693">
        <v>-0.53600000000000003</v>
      </c>
      <c r="C693">
        <v>-1.3540000000000001</v>
      </c>
      <c r="D693">
        <v>-2.5579999999999998</v>
      </c>
      <c r="E693">
        <v>-2.9319999999999999</v>
      </c>
      <c r="F693">
        <v>-3.16</v>
      </c>
      <c r="G693">
        <v>1.8</v>
      </c>
      <c r="H693">
        <v>0.01</v>
      </c>
      <c r="I693">
        <v>4</v>
      </c>
      <c r="J693">
        <v>-0.58499999999999996</v>
      </c>
      <c r="K693">
        <v>-1.6479999999999999</v>
      </c>
      <c r="L693">
        <v>-2.6539999999999999</v>
      </c>
      <c r="M693">
        <v>-3.1850000000000001</v>
      </c>
      <c r="N693">
        <v>-3.2879999999999998</v>
      </c>
      <c r="O693">
        <v>1.004</v>
      </c>
      <c r="P693">
        <v>1.012</v>
      </c>
      <c r="Q693">
        <v>0.99199999999999999</v>
      </c>
      <c r="R693">
        <v>0.5</v>
      </c>
      <c r="S693">
        <v>0.45500000000000002</v>
      </c>
    </row>
    <row r="694" spans="1:19" x14ac:dyDescent="0.3">
      <c r="A694">
        <v>180</v>
      </c>
      <c r="B694">
        <v>-0.53600000000000003</v>
      </c>
      <c r="C694">
        <v>-1.3540000000000001</v>
      </c>
      <c r="D694">
        <v>-2.5579999999999998</v>
      </c>
      <c r="E694">
        <v>-2.9319999999999999</v>
      </c>
      <c r="F694">
        <v>-3.16</v>
      </c>
      <c r="G694">
        <v>1.8</v>
      </c>
      <c r="H694">
        <v>0.01</v>
      </c>
      <c r="I694">
        <v>4</v>
      </c>
      <c r="J694">
        <v>-0.58499999999999996</v>
      </c>
      <c r="K694">
        <v>-1.617</v>
      </c>
      <c r="L694">
        <v>-2.6019999999999999</v>
      </c>
      <c r="M694">
        <v>-3.1240000000000001</v>
      </c>
      <c r="N694">
        <v>-3.3119999999999998</v>
      </c>
      <c r="O694">
        <v>1.0109999999999999</v>
      </c>
      <c r="P694">
        <v>0.88</v>
      </c>
      <c r="Q694">
        <v>0.83699999999999997</v>
      </c>
      <c r="R694">
        <v>0.28699999999999998</v>
      </c>
      <c r="S694">
        <v>0.46400000000000002</v>
      </c>
    </row>
    <row r="695" spans="1:19" x14ac:dyDescent="0.3">
      <c r="A695">
        <v>240</v>
      </c>
      <c r="B695">
        <v>-0.53600000000000003</v>
      </c>
      <c r="C695">
        <v>-1.3540000000000001</v>
      </c>
      <c r="D695">
        <v>-2.5579999999999998</v>
      </c>
      <c r="E695">
        <v>-2.9319999999999999</v>
      </c>
      <c r="F695">
        <v>-3.16</v>
      </c>
      <c r="G695">
        <v>1.8</v>
      </c>
      <c r="H695">
        <v>0.01</v>
      </c>
      <c r="I695">
        <v>4</v>
      </c>
      <c r="J695">
        <v>-0.58599999999999997</v>
      </c>
      <c r="K695">
        <v>-1.6439999999999999</v>
      </c>
      <c r="L695">
        <v>-2.6419999999999999</v>
      </c>
      <c r="M695">
        <v>-3.13</v>
      </c>
      <c r="N695">
        <v>-3.331</v>
      </c>
      <c r="O695">
        <v>1.018</v>
      </c>
      <c r="P695">
        <v>0.95799999999999996</v>
      </c>
      <c r="Q695">
        <v>0.99</v>
      </c>
      <c r="R695">
        <v>0.31900000000000001</v>
      </c>
      <c r="S695">
        <v>0.47099999999999997</v>
      </c>
    </row>
    <row r="696" spans="1:19" x14ac:dyDescent="0.3">
      <c r="A696">
        <v>300</v>
      </c>
      <c r="B696">
        <v>-0.53600000000000003</v>
      </c>
      <c r="C696">
        <v>-1.3540000000000001</v>
      </c>
      <c r="D696">
        <v>-2.5579999999999998</v>
      </c>
      <c r="E696">
        <v>-2.9319999999999999</v>
      </c>
      <c r="F696">
        <v>-3.16</v>
      </c>
      <c r="G696">
        <v>1.8</v>
      </c>
      <c r="H696">
        <v>0.01</v>
      </c>
      <c r="I696">
        <v>4</v>
      </c>
      <c r="J696">
        <v>-0.57799999999999996</v>
      </c>
      <c r="K696">
        <v>-1.6319999999999999</v>
      </c>
      <c r="L696">
        <v>-2.625</v>
      </c>
      <c r="M696">
        <v>-3.1659999999999999</v>
      </c>
      <c r="N696">
        <v>-3.36</v>
      </c>
      <c r="O696">
        <v>1.008</v>
      </c>
      <c r="P696">
        <v>0.92800000000000005</v>
      </c>
      <c r="Q696">
        <v>0.89500000000000002</v>
      </c>
      <c r="R696">
        <v>0.45800000000000002</v>
      </c>
      <c r="S696">
        <v>0.48299999999999998</v>
      </c>
    </row>
    <row r="697" spans="1:19" x14ac:dyDescent="0.3">
      <c r="A697">
        <v>360</v>
      </c>
      <c r="B697">
        <v>-0.53600000000000003</v>
      </c>
      <c r="C697">
        <v>-1.3540000000000001</v>
      </c>
      <c r="D697">
        <v>-2.5579999999999998</v>
      </c>
      <c r="E697">
        <v>-2.9319999999999999</v>
      </c>
      <c r="F697">
        <v>-3.16</v>
      </c>
      <c r="G697">
        <v>1.8</v>
      </c>
      <c r="H697">
        <v>0.01</v>
      </c>
      <c r="I697">
        <v>4</v>
      </c>
      <c r="J697">
        <v>-0.57199999999999995</v>
      </c>
      <c r="K697">
        <v>-1.6259999999999999</v>
      </c>
      <c r="L697">
        <v>-2.617</v>
      </c>
      <c r="M697">
        <v>-3.1960000000000002</v>
      </c>
      <c r="N697">
        <v>-3.3849999999999998</v>
      </c>
      <c r="O697">
        <v>1.002</v>
      </c>
      <c r="P697">
        <v>0.92900000000000005</v>
      </c>
      <c r="Q697">
        <v>0.89700000000000002</v>
      </c>
      <c r="R697">
        <v>0.56599999999999995</v>
      </c>
      <c r="S697">
        <v>0.49399999999999999</v>
      </c>
    </row>
    <row r="698" spans="1:19" x14ac:dyDescent="0.3">
      <c r="A698">
        <v>420</v>
      </c>
      <c r="B698">
        <v>-0.53600000000000003</v>
      </c>
      <c r="C698">
        <v>-1.3540000000000001</v>
      </c>
      <c r="D698">
        <v>-2.5579999999999998</v>
      </c>
      <c r="E698">
        <v>-2.9319999999999999</v>
      </c>
      <c r="F698">
        <v>-3.16</v>
      </c>
      <c r="G698">
        <v>1.8</v>
      </c>
      <c r="H698">
        <v>0.01</v>
      </c>
      <c r="I698">
        <v>4</v>
      </c>
      <c r="J698">
        <v>-0.57399999999999995</v>
      </c>
      <c r="K698">
        <v>-1.6279999999999999</v>
      </c>
      <c r="L698">
        <v>-2.6280000000000001</v>
      </c>
      <c r="M698">
        <v>-3.2170000000000001</v>
      </c>
      <c r="N698">
        <v>-3.4089999999999998</v>
      </c>
      <c r="O698">
        <v>1.012</v>
      </c>
      <c r="P698">
        <v>0.96399999999999997</v>
      </c>
      <c r="Q698">
        <v>0.93899999999999995</v>
      </c>
      <c r="R698">
        <v>0.61699999999999999</v>
      </c>
      <c r="S698">
        <v>0.504</v>
      </c>
    </row>
    <row r="699" spans="1:19" x14ac:dyDescent="0.3">
      <c r="A699">
        <v>480</v>
      </c>
      <c r="B699">
        <v>-0.53600000000000003</v>
      </c>
      <c r="C699">
        <v>-1.3540000000000001</v>
      </c>
      <c r="D699">
        <v>-2.5579999999999998</v>
      </c>
      <c r="E699">
        <v>-2.9319999999999999</v>
      </c>
      <c r="F699">
        <v>-3.16</v>
      </c>
      <c r="G699">
        <v>1.8</v>
      </c>
      <c r="H699">
        <v>0.01</v>
      </c>
      <c r="I699">
        <v>4</v>
      </c>
      <c r="J699">
        <v>-0.56799999999999995</v>
      </c>
      <c r="K699">
        <v>-1.6220000000000001</v>
      </c>
      <c r="L699">
        <v>-2.633</v>
      </c>
      <c r="M699">
        <v>-3.2360000000000002</v>
      </c>
      <c r="N699">
        <v>-3.4340000000000002</v>
      </c>
      <c r="O699">
        <v>1.006</v>
      </c>
      <c r="P699">
        <v>0.96</v>
      </c>
      <c r="Q699">
        <v>0.95299999999999996</v>
      </c>
      <c r="R699">
        <v>0.64300000000000002</v>
      </c>
      <c r="S699">
        <v>0.51500000000000001</v>
      </c>
    </row>
    <row r="700" spans="1:19" x14ac:dyDescent="0.3">
      <c r="A700">
        <v>540</v>
      </c>
      <c r="B700">
        <v>-0.53600000000000003</v>
      </c>
      <c r="C700">
        <v>-1.3540000000000001</v>
      </c>
      <c r="D700">
        <v>-2.5579999999999998</v>
      </c>
      <c r="E700">
        <v>-2.9319999999999999</v>
      </c>
      <c r="F700">
        <v>-3.16</v>
      </c>
      <c r="G700">
        <v>1.8</v>
      </c>
      <c r="H700">
        <v>0.01</v>
      </c>
      <c r="I700">
        <v>4</v>
      </c>
      <c r="J700">
        <v>-0.56599999999999995</v>
      </c>
      <c r="K700">
        <v>-1.6160000000000001</v>
      </c>
      <c r="L700">
        <v>-2.6320000000000001</v>
      </c>
      <c r="M700">
        <v>-3.2530000000000001</v>
      </c>
      <c r="N700">
        <v>-3.4580000000000002</v>
      </c>
      <c r="O700">
        <v>1.006</v>
      </c>
      <c r="P700">
        <v>0.96299999999999997</v>
      </c>
      <c r="Q700">
        <v>0.93600000000000005</v>
      </c>
      <c r="R700">
        <v>0.65600000000000003</v>
      </c>
      <c r="S700">
        <v>0.52600000000000002</v>
      </c>
    </row>
    <row r="701" spans="1:19" x14ac:dyDescent="0.3">
      <c r="A701">
        <v>600</v>
      </c>
      <c r="B701">
        <v>-0.53600000000000003</v>
      </c>
      <c r="C701">
        <v>-1.3540000000000001</v>
      </c>
      <c r="D701">
        <v>-2.5579999999999998</v>
      </c>
      <c r="E701">
        <v>-2.9319999999999999</v>
      </c>
      <c r="F701">
        <v>-3.16</v>
      </c>
      <c r="G701">
        <v>1.8</v>
      </c>
      <c r="H701">
        <v>0.01</v>
      </c>
      <c r="I701">
        <v>4</v>
      </c>
      <c r="J701">
        <v>-0.56399999999999995</v>
      </c>
      <c r="K701">
        <v>-1.6120000000000001</v>
      </c>
      <c r="L701">
        <v>-2.629</v>
      </c>
      <c r="M701">
        <v>-3.27</v>
      </c>
      <c r="N701">
        <v>-3.4820000000000002</v>
      </c>
      <c r="O701">
        <v>1.0089999999999999</v>
      </c>
      <c r="P701">
        <v>0.97099999999999997</v>
      </c>
      <c r="Q701">
        <v>0.92300000000000004</v>
      </c>
      <c r="R701">
        <v>0.66900000000000004</v>
      </c>
      <c r="S701">
        <v>0.53800000000000003</v>
      </c>
    </row>
    <row r="703" spans="1:19" x14ac:dyDescent="0.3">
      <c r="A703" t="s">
        <v>0</v>
      </c>
      <c r="B703" t="s">
        <v>55</v>
      </c>
    </row>
    <row r="704" spans="1:19" x14ac:dyDescent="0.3">
      <c r="A704">
        <v>0</v>
      </c>
      <c r="B704">
        <v>-0.49099999999999999</v>
      </c>
      <c r="C704">
        <v>-1.325</v>
      </c>
      <c r="D704">
        <v>-2.5169999999999999</v>
      </c>
      <c r="E704">
        <v>-2.9670000000000001</v>
      </c>
      <c r="F704">
        <v>-3.24</v>
      </c>
      <c r="G704">
        <v>2</v>
      </c>
      <c r="H704">
        <v>-0.01</v>
      </c>
      <c r="I704">
        <v>4</v>
      </c>
      <c r="J704">
        <v>-0.52100000000000002</v>
      </c>
      <c r="K704">
        <v>-1.5209999999999999</v>
      </c>
      <c r="L704">
        <v>-2.5169999999999999</v>
      </c>
      <c r="M704">
        <v>-3.1720000000000002</v>
      </c>
      <c r="N704">
        <v>-3.24</v>
      </c>
      <c r="O704">
        <v>0.98099999999999998</v>
      </c>
      <c r="P704">
        <v>0.98099999999999998</v>
      </c>
      <c r="Q704">
        <v>0.97499999999999998</v>
      </c>
      <c r="R704">
        <v>0.57299999999999995</v>
      </c>
      <c r="S704">
        <v>0.218</v>
      </c>
    </row>
    <row r="705" spans="1:19" x14ac:dyDescent="0.3">
      <c r="A705">
        <v>60</v>
      </c>
      <c r="B705">
        <v>-0.49099999999999999</v>
      </c>
      <c r="C705">
        <v>-1.325</v>
      </c>
      <c r="D705">
        <v>-2.5169999999999999</v>
      </c>
      <c r="E705">
        <v>-2.9670000000000001</v>
      </c>
      <c r="F705">
        <v>-3.24</v>
      </c>
      <c r="G705">
        <v>2</v>
      </c>
      <c r="H705">
        <v>-0.01</v>
      </c>
      <c r="I705">
        <v>4</v>
      </c>
      <c r="J705">
        <v>-0.58599999999999997</v>
      </c>
      <c r="K705">
        <v>-1.599</v>
      </c>
      <c r="L705">
        <v>-2.5390000000000001</v>
      </c>
      <c r="M705">
        <v>-3.1669999999999998</v>
      </c>
      <c r="N705">
        <v>-3.3439999999999999</v>
      </c>
      <c r="O705">
        <v>1.1020000000000001</v>
      </c>
      <c r="P705">
        <v>1.026</v>
      </c>
      <c r="Q705">
        <v>0.82799999999999996</v>
      </c>
      <c r="R705">
        <v>0.43</v>
      </c>
      <c r="S705">
        <v>0.47599999999999998</v>
      </c>
    </row>
    <row r="706" spans="1:19" x14ac:dyDescent="0.3">
      <c r="A706">
        <v>120</v>
      </c>
      <c r="B706">
        <v>-0.49099999999999999</v>
      </c>
      <c r="C706">
        <v>-1.325</v>
      </c>
      <c r="D706">
        <v>-2.5169999999999999</v>
      </c>
      <c r="E706">
        <v>-2.9670000000000001</v>
      </c>
      <c r="F706">
        <v>-3.24</v>
      </c>
      <c r="G706">
        <v>2</v>
      </c>
      <c r="H706">
        <v>-0.01</v>
      </c>
      <c r="I706">
        <v>4</v>
      </c>
      <c r="J706">
        <v>-0.54600000000000004</v>
      </c>
      <c r="K706">
        <v>-1.5960000000000001</v>
      </c>
      <c r="L706">
        <v>-2.6059999999999999</v>
      </c>
      <c r="M706">
        <v>-3.2280000000000002</v>
      </c>
      <c r="N706">
        <v>-3.3620000000000001</v>
      </c>
      <c r="O706">
        <v>1.0169999999999999</v>
      </c>
      <c r="P706">
        <v>1.046</v>
      </c>
      <c r="Q706">
        <v>1.04</v>
      </c>
      <c r="R706">
        <v>0.59199999999999997</v>
      </c>
      <c r="S706">
        <v>0.48399999999999999</v>
      </c>
    </row>
    <row r="707" spans="1:19" x14ac:dyDescent="0.3">
      <c r="A707">
        <v>180</v>
      </c>
      <c r="B707">
        <v>-0.49099999999999999</v>
      </c>
      <c r="C707">
        <v>-1.325</v>
      </c>
      <c r="D707">
        <v>-2.5169999999999999</v>
      </c>
      <c r="E707">
        <v>-2.9670000000000001</v>
      </c>
      <c r="F707">
        <v>-3.24</v>
      </c>
      <c r="G707">
        <v>2</v>
      </c>
      <c r="H707">
        <v>-0.01</v>
      </c>
      <c r="I707">
        <v>4</v>
      </c>
      <c r="J707">
        <v>-0.55000000000000004</v>
      </c>
      <c r="K707">
        <v>-1.569</v>
      </c>
      <c r="L707">
        <v>-2.556</v>
      </c>
      <c r="M707">
        <v>-3.1749999999999998</v>
      </c>
      <c r="N707">
        <v>-3.375</v>
      </c>
      <c r="O707">
        <v>1.018</v>
      </c>
      <c r="P707">
        <v>0.93500000000000005</v>
      </c>
      <c r="Q707">
        <v>0.88400000000000001</v>
      </c>
      <c r="R707">
        <v>0.40200000000000002</v>
      </c>
      <c r="S707">
        <v>0.48899999999999999</v>
      </c>
    </row>
    <row r="708" spans="1:19" x14ac:dyDescent="0.3">
      <c r="A708">
        <v>240</v>
      </c>
      <c r="B708">
        <v>-0.49099999999999999</v>
      </c>
      <c r="C708">
        <v>-1.325</v>
      </c>
      <c r="D708">
        <v>-2.5169999999999999</v>
      </c>
      <c r="E708">
        <v>-2.9670000000000001</v>
      </c>
      <c r="F708">
        <v>-3.24</v>
      </c>
      <c r="G708">
        <v>2</v>
      </c>
      <c r="H708">
        <v>-0.01</v>
      </c>
      <c r="I708">
        <v>4</v>
      </c>
      <c r="J708">
        <v>-0.55500000000000005</v>
      </c>
      <c r="K708">
        <v>-1.591</v>
      </c>
      <c r="L708">
        <v>-2.5910000000000002</v>
      </c>
      <c r="M708">
        <v>-3.1739999999999999</v>
      </c>
      <c r="N708">
        <v>-3.3919999999999999</v>
      </c>
      <c r="O708">
        <v>1.024</v>
      </c>
      <c r="P708">
        <v>1.006</v>
      </c>
      <c r="Q708">
        <v>1.0229999999999999</v>
      </c>
      <c r="R708">
        <v>0.41699999999999998</v>
      </c>
      <c r="S708">
        <v>0.496</v>
      </c>
    </row>
    <row r="709" spans="1:19" x14ac:dyDescent="0.3">
      <c r="A709">
        <v>300</v>
      </c>
      <c r="B709">
        <v>-0.49099999999999999</v>
      </c>
      <c r="C709">
        <v>-1.325</v>
      </c>
      <c r="D709">
        <v>-2.5169999999999999</v>
      </c>
      <c r="E709">
        <v>-2.9670000000000001</v>
      </c>
      <c r="F709">
        <v>-3.24</v>
      </c>
      <c r="G709">
        <v>2</v>
      </c>
      <c r="H709">
        <v>-0.01</v>
      </c>
      <c r="I709">
        <v>4</v>
      </c>
      <c r="J709">
        <v>-0.55000000000000004</v>
      </c>
      <c r="K709">
        <v>-1.581</v>
      </c>
      <c r="L709">
        <v>-2.5840000000000001</v>
      </c>
      <c r="M709">
        <v>-3.2050000000000001</v>
      </c>
      <c r="N709">
        <v>-3.4220000000000002</v>
      </c>
      <c r="O709">
        <v>1.008</v>
      </c>
      <c r="P709">
        <v>0.97799999999999998</v>
      </c>
      <c r="Q709">
        <v>0.96899999999999997</v>
      </c>
      <c r="R709">
        <v>0.54800000000000004</v>
      </c>
      <c r="S709">
        <v>0.51</v>
      </c>
    </row>
    <row r="710" spans="1:19" x14ac:dyDescent="0.3">
      <c r="A710">
        <v>360</v>
      </c>
      <c r="B710">
        <v>-0.49099999999999999</v>
      </c>
      <c r="C710">
        <v>-1.325</v>
      </c>
      <c r="D710">
        <v>-2.5169999999999999</v>
      </c>
      <c r="E710">
        <v>-2.9670000000000001</v>
      </c>
      <c r="F710">
        <v>-3.24</v>
      </c>
      <c r="G710">
        <v>2</v>
      </c>
      <c r="H710">
        <v>-0.01</v>
      </c>
      <c r="I710">
        <v>4</v>
      </c>
      <c r="J710">
        <v>-0.54900000000000004</v>
      </c>
      <c r="K710">
        <v>-1.575</v>
      </c>
      <c r="L710">
        <v>-2.5720000000000001</v>
      </c>
      <c r="M710">
        <v>-3.234</v>
      </c>
      <c r="N710">
        <v>-3.4489999999999998</v>
      </c>
      <c r="O710">
        <v>1.0009999999999999</v>
      </c>
      <c r="P710">
        <v>0.97499999999999998</v>
      </c>
      <c r="Q710">
        <v>0.94599999999999995</v>
      </c>
      <c r="R710">
        <v>0.64700000000000002</v>
      </c>
      <c r="S710">
        <v>0.52200000000000002</v>
      </c>
    </row>
    <row r="711" spans="1:19" x14ac:dyDescent="0.3">
      <c r="A711">
        <v>420</v>
      </c>
      <c r="B711">
        <v>-0.49099999999999999</v>
      </c>
      <c r="C711">
        <v>-1.325</v>
      </c>
      <c r="D711">
        <v>-2.5169999999999999</v>
      </c>
      <c r="E711">
        <v>-2.9670000000000001</v>
      </c>
      <c r="F711">
        <v>-3.24</v>
      </c>
      <c r="G711">
        <v>2</v>
      </c>
      <c r="H711">
        <v>-0.01</v>
      </c>
      <c r="I711">
        <v>4</v>
      </c>
      <c r="J711">
        <v>-0.55400000000000005</v>
      </c>
      <c r="K711">
        <v>-1.577</v>
      </c>
      <c r="L711">
        <v>-2.5790000000000002</v>
      </c>
      <c r="M711">
        <v>-3.254</v>
      </c>
      <c r="N711">
        <v>-3.4740000000000002</v>
      </c>
      <c r="O711">
        <v>1.0049999999999999</v>
      </c>
      <c r="P711">
        <v>1.0009999999999999</v>
      </c>
      <c r="Q711">
        <v>0.97199999999999998</v>
      </c>
      <c r="R711">
        <v>0.69299999999999995</v>
      </c>
      <c r="S711">
        <v>0.53400000000000003</v>
      </c>
    </row>
    <row r="712" spans="1:19" x14ac:dyDescent="0.3">
      <c r="A712">
        <v>480</v>
      </c>
      <c r="B712">
        <v>-0.49099999999999999</v>
      </c>
      <c r="C712">
        <v>-1.325</v>
      </c>
      <c r="D712">
        <v>-2.5169999999999999</v>
      </c>
      <c r="E712">
        <v>-2.9670000000000001</v>
      </c>
      <c r="F712">
        <v>-3.24</v>
      </c>
      <c r="G712">
        <v>2</v>
      </c>
      <c r="H712">
        <v>-0.01</v>
      </c>
      <c r="I712">
        <v>4</v>
      </c>
      <c r="J712">
        <v>-0.55200000000000005</v>
      </c>
      <c r="K712">
        <v>-1.5740000000000001</v>
      </c>
      <c r="L712">
        <v>-2.5830000000000002</v>
      </c>
      <c r="M712">
        <v>-3.2690000000000001</v>
      </c>
      <c r="N712">
        <v>-3.4980000000000002</v>
      </c>
      <c r="O712">
        <v>0.997</v>
      </c>
      <c r="P712">
        <v>0.996</v>
      </c>
      <c r="Q712">
        <v>0.98699999999999999</v>
      </c>
      <c r="R712">
        <v>0.70499999999999996</v>
      </c>
      <c r="S712">
        <v>0.54600000000000004</v>
      </c>
    </row>
    <row r="713" spans="1:19" x14ac:dyDescent="0.3">
      <c r="A713">
        <v>540</v>
      </c>
      <c r="B713">
        <v>-0.49099999999999999</v>
      </c>
      <c r="C713">
        <v>-1.325</v>
      </c>
      <c r="D713">
        <v>-2.5169999999999999</v>
      </c>
      <c r="E713">
        <v>-2.9670000000000001</v>
      </c>
      <c r="F713">
        <v>-3.24</v>
      </c>
      <c r="G713">
        <v>2</v>
      </c>
      <c r="H713">
        <v>-0.01</v>
      </c>
      <c r="I713">
        <v>4</v>
      </c>
      <c r="J713">
        <v>-0.55300000000000005</v>
      </c>
      <c r="K713">
        <v>-1.57</v>
      </c>
      <c r="L713">
        <v>-2.5840000000000001</v>
      </c>
      <c r="M713">
        <v>-3.2829999999999999</v>
      </c>
      <c r="N713">
        <v>-3.5219999999999998</v>
      </c>
      <c r="O713">
        <v>0.99399999999999999</v>
      </c>
      <c r="P713">
        <v>0.996</v>
      </c>
      <c r="Q713">
        <v>0.98399999999999999</v>
      </c>
      <c r="R713">
        <v>0.71499999999999997</v>
      </c>
      <c r="S713">
        <v>0.55800000000000005</v>
      </c>
    </row>
    <row r="714" spans="1:19" x14ac:dyDescent="0.3">
      <c r="A714">
        <v>600</v>
      </c>
      <c r="B714">
        <v>-0.49099999999999999</v>
      </c>
      <c r="C714">
        <v>-1.325</v>
      </c>
      <c r="D714">
        <v>-2.5169999999999999</v>
      </c>
      <c r="E714">
        <v>-2.9670000000000001</v>
      </c>
      <c r="F714">
        <v>-3.24</v>
      </c>
      <c r="G714">
        <v>2</v>
      </c>
      <c r="H714">
        <v>-0.01</v>
      </c>
      <c r="I714">
        <v>4</v>
      </c>
      <c r="J714">
        <v>-0.55500000000000005</v>
      </c>
      <c r="K714">
        <v>-1.5669999999999999</v>
      </c>
      <c r="L714">
        <v>-2.581</v>
      </c>
      <c r="M714">
        <v>-3.2959999999999998</v>
      </c>
      <c r="N714">
        <v>-3.5459999999999998</v>
      </c>
      <c r="O714">
        <v>0.99199999999999999</v>
      </c>
      <c r="P714">
        <v>0.998</v>
      </c>
      <c r="Q714">
        <v>0.97399999999999998</v>
      </c>
      <c r="R714">
        <v>0.72499999999999998</v>
      </c>
      <c r="S714">
        <v>0.57099999999999995</v>
      </c>
    </row>
    <row r="716" spans="1:19" x14ac:dyDescent="0.3">
      <c r="A716" t="s">
        <v>0</v>
      </c>
      <c r="B716" t="s">
        <v>56</v>
      </c>
    </row>
    <row r="717" spans="1:19" x14ac:dyDescent="0.3">
      <c r="A717">
        <v>0</v>
      </c>
      <c r="B717">
        <v>-0.49099999999999999</v>
      </c>
      <c r="C717">
        <v>-1.327</v>
      </c>
      <c r="D717">
        <v>-2.5150000000000001</v>
      </c>
      <c r="E717">
        <v>-2.9609999999999999</v>
      </c>
      <c r="F717">
        <v>-3.23</v>
      </c>
      <c r="G717">
        <v>2</v>
      </c>
      <c r="H717">
        <v>-0.01</v>
      </c>
      <c r="I717">
        <v>4</v>
      </c>
      <c r="J717">
        <v>-0.52100000000000002</v>
      </c>
      <c r="K717">
        <v>-1.5209999999999999</v>
      </c>
      <c r="L717">
        <v>-2.5169999999999999</v>
      </c>
      <c r="M717">
        <v>-3.1640000000000001</v>
      </c>
      <c r="N717">
        <v>-3.23</v>
      </c>
      <c r="O717">
        <v>0.98099999999999998</v>
      </c>
      <c r="P717">
        <v>0.98099999999999998</v>
      </c>
      <c r="Q717">
        <v>0.97399999999999998</v>
      </c>
      <c r="R717">
        <v>0.56699999999999995</v>
      </c>
      <c r="S717">
        <v>0.217</v>
      </c>
    </row>
    <row r="718" spans="1:19" x14ac:dyDescent="0.3">
      <c r="A718">
        <v>60</v>
      </c>
      <c r="B718">
        <v>-0.49099999999999999</v>
      </c>
      <c r="C718">
        <v>-1.327</v>
      </c>
      <c r="D718">
        <v>-2.5150000000000001</v>
      </c>
      <c r="E718">
        <v>-2.9609999999999999</v>
      </c>
      <c r="F718">
        <v>-3.23</v>
      </c>
      <c r="G718">
        <v>2</v>
      </c>
      <c r="H718">
        <v>-0.01</v>
      </c>
      <c r="I718">
        <v>4</v>
      </c>
      <c r="J718">
        <v>-0.58599999999999997</v>
      </c>
      <c r="K718">
        <v>-1.6</v>
      </c>
      <c r="L718">
        <v>-2.54</v>
      </c>
      <c r="M718">
        <v>-3.165</v>
      </c>
      <c r="N718">
        <v>-3.331</v>
      </c>
      <c r="O718">
        <v>1.1000000000000001</v>
      </c>
      <c r="P718">
        <v>1.0309999999999999</v>
      </c>
      <c r="Q718">
        <v>0.83199999999999996</v>
      </c>
      <c r="R718">
        <v>0.443</v>
      </c>
      <c r="S718">
        <v>0.47099999999999997</v>
      </c>
    </row>
    <row r="719" spans="1:19" x14ac:dyDescent="0.3">
      <c r="A719">
        <v>120</v>
      </c>
      <c r="B719">
        <v>-0.49099999999999999</v>
      </c>
      <c r="C719">
        <v>-1.327</v>
      </c>
      <c r="D719">
        <v>-2.5150000000000001</v>
      </c>
      <c r="E719">
        <v>-2.9609999999999999</v>
      </c>
      <c r="F719">
        <v>-3.23</v>
      </c>
      <c r="G719">
        <v>2</v>
      </c>
      <c r="H719">
        <v>-0.01</v>
      </c>
      <c r="I719">
        <v>4</v>
      </c>
      <c r="J719">
        <v>-0.54400000000000004</v>
      </c>
      <c r="K719">
        <v>-1.5940000000000001</v>
      </c>
      <c r="L719">
        <v>-2.605</v>
      </c>
      <c r="M719">
        <v>-3.2240000000000002</v>
      </c>
      <c r="N719">
        <v>-3.3519999999999999</v>
      </c>
      <c r="O719">
        <v>1.014</v>
      </c>
      <c r="P719">
        <v>1.0449999999999999</v>
      </c>
      <c r="Q719">
        <v>1.042</v>
      </c>
      <c r="R719">
        <v>0.59599999999999997</v>
      </c>
      <c r="S719">
        <v>0.47899999999999998</v>
      </c>
    </row>
    <row r="720" spans="1:19" x14ac:dyDescent="0.3">
      <c r="A720">
        <v>180</v>
      </c>
      <c r="B720">
        <v>-0.49099999999999999</v>
      </c>
      <c r="C720">
        <v>-1.327</v>
      </c>
      <c r="D720">
        <v>-2.5150000000000001</v>
      </c>
      <c r="E720">
        <v>-2.9609999999999999</v>
      </c>
      <c r="F720">
        <v>-3.23</v>
      </c>
      <c r="G720">
        <v>2</v>
      </c>
      <c r="H720">
        <v>-0.01</v>
      </c>
      <c r="I720">
        <v>4</v>
      </c>
      <c r="J720">
        <v>-0.55000000000000004</v>
      </c>
      <c r="K720">
        <v>-1.5680000000000001</v>
      </c>
      <c r="L720">
        <v>-2.556</v>
      </c>
      <c r="M720">
        <v>-3.1669999999999998</v>
      </c>
      <c r="N720">
        <v>-3.3690000000000002</v>
      </c>
      <c r="O720">
        <v>1.018</v>
      </c>
      <c r="P720">
        <v>0.93500000000000005</v>
      </c>
      <c r="Q720">
        <v>0.88800000000000001</v>
      </c>
      <c r="R720">
        <v>0.39200000000000002</v>
      </c>
      <c r="S720">
        <v>0.48699999999999999</v>
      </c>
    </row>
    <row r="721" spans="1:19" x14ac:dyDescent="0.3">
      <c r="A721">
        <v>240</v>
      </c>
      <c r="B721">
        <v>-0.49099999999999999</v>
      </c>
      <c r="C721">
        <v>-1.327</v>
      </c>
      <c r="D721">
        <v>-2.5150000000000001</v>
      </c>
      <c r="E721">
        <v>-2.9609999999999999</v>
      </c>
      <c r="F721">
        <v>-3.23</v>
      </c>
      <c r="G721">
        <v>2</v>
      </c>
      <c r="H721">
        <v>-0.01</v>
      </c>
      <c r="I721">
        <v>4</v>
      </c>
      <c r="J721">
        <v>-0.55600000000000005</v>
      </c>
      <c r="K721">
        <v>-1.591</v>
      </c>
      <c r="L721">
        <v>-2.5910000000000002</v>
      </c>
      <c r="M721">
        <v>-3.1680000000000001</v>
      </c>
      <c r="N721">
        <v>-3.3839999999999999</v>
      </c>
      <c r="O721">
        <v>1.024</v>
      </c>
      <c r="P721">
        <v>1.0069999999999999</v>
      </c>
      <c r="Q721">
        <v>1.026</v>
      </c>
      <c r="R721">
        <v>0.41299999999999998</v>
      </c>
      <c r="S721">
        <v>0.49299999999999999</v>
      </c>
    </row>
    <row r="722" spans="1:19" x14ac:dyDescent="0.3">
      <c r="A722">
        <v>300</v>
      </c>
      <c r="B722">
        <v>-0.49099999999999999</v>
      </c>
      <c r="C722">
        <v>-1.327</v>
      </c>
      <c r="D722">
        <v>-2.5150000000000001</v>
      </c>
      <c r="E722">
        <v>-2.9609999999999999</v>
      </c>
      <c r="F722">
        <v>-3.23</v>
      </c>
      <c r="G722">
        <v>2</v>
      </c>
      <c r="H722">
        <v>-0.01</v>
      </c>
      <c r="I722">
        <v>4</v>
      </c>
      <c r="J722">
        <v>-0.54900000000000004</v>
      </c>
      <c r="K722">
        <v>-1.58</v>
      </c>
      <c r="L722">
        <v>-2.5819999999999999</v>
      </c>
      <c r="M722">
        <v>-3.1989999999999998</v>
      </c>
      <c r="N722">
        <v>-3.4140000000000001</v>
      </c>
      <c r="O722">
        <v>1.0069999999999999</v>
      </c>
      <c r="P722">
        <v>0.97599999999999998</v>
      </c>
      <c r="Q722">
        <v>0.96199999999999997</v>
      </c>
      <c r="R722">
        <v>0.54</v>
      </c>
      <c r="S722">
        <v>0.50600000000000001</v>
      </c>
    </row>
    <row r="723" spans="1:19" x14ac:dyDescent="0.3">
      <c r="A723">
        <v>360</v>
      </c>
      <c r="B723">
        <v>-0.49099999999999999</v>
      </c>
      <c r="C723">
        <v>-1.327</v>
      </c>
      <c r="D723">
        <v>-2.5150000000000001</v>
      </c>
      <c r="E723">
        <v>-2.9609999999999999</v>
      </c>
      <c r="F723">
        <v>-3.23</v>
      </c>
      <c r="G723">
        <v>2</v>
      </c>
      <c r="H723">
        <v>-0.01</v>
      </c>
      <c r="I723">
        <v>4</v>
      </c>
      <c r="J723">
        <v>-0.54900000000000004</v>
      </c>
      <c r="K723">
        <v>-1.575</v>
      </c>
      <c r="L723">
        <v>-2.5710000000000002</v>
      </c>
      <c r="M723">
        <v>-3.226</v>
      </c>
      <c r="N723">
        <v>-3.4390000000000001</v>
      </c>
      <c r="O723">
        <v>1.0009999999999999</v>
      </c>
      <c r="P723">
        <v>0.97699999999999998</v>
      </c>
      <c r="Q723">
        <v>0.94599999999999995</v>
      </c>
      <c r="R723">
        <v>0.63800000000000001</v>
      </c>
      <c r="S723">
        <v>0.51800000000000002</v>
      </c>
    </row>
    <row r="724" spans="1:19" x14ac:dyDescent="0.3">
      <c r="A724">
        <v>420</v>
      </c>
      <c r="B724">
        <v>-0.49099999999999999</v>
      </c>
      <c r="C724">
        <v>-1.327</v>
      </c>
      <c r="D724">
        <v>-2.5150000000000001</v>
      </c>
      <c r="E724">
        <v>-2.9609999999999999</v>
      </c>
      <c r="F724">
        <v>-3.23</v>
      </c>
      <c r="G724">
        <v>2</v>
      </c>
      <c r="H724">
        <v>-0.01</v>
      </c>
      <c r="I724">
        <v>4</v>
      </c>
      <c r="J724">
        <v>-0.55400000000000005</v>
      </c>
      <c r="K724">
        <v>-1.577</v>
      </c>
      <c r="L724">
        <v>-2.5779999999999998</v>
      </c>
      <c r="M724">
        <v>-3.246</v>
      </c>
      <c r="N724">
        <v>-3.464</v>
      </c>
      <c r="O724">
        <v>1.0049999999999999</v>
      </c>
      <c r="P724">
        <v>1.002</v>
      </c>
      <c r="Q724">
        <v>0.97299999999999998</v>
      </c>
      <c r="R724">
        <v>0.68600000000000005</v>
      </c>
      <c r="S724">
        <v>0.52900000000000003</v>
      </c>
    </row>
    <row r="725" spans="1:19" x14ac:dyDescent="0.3">
      <c r="A725">
        <v>480</v>
      </c>
      <c r="B725">
        <v>-0.49099999999999999</v>
      </c>
      <c r="C725">
        <v>-1.327</v>
      </c>
      <c r="D725">
        <v>-2.5150000000000001</v>
      </c>
      <c r="E725">
        <v>-2.9609999999999999</v>
      </c>
      <c r="F725">
        <v>-3.23</v>
      </c>
      <c r="G725">
        <v>2</v>
      </c>
      <c r="H725">
        <v>-0.01</v>
      </c>
      <c r="I725">
        <v>4</v>
      </c>
      <c r="J725">
        <v>-0.55200000000000005</v>
      </c>
      <c r="K725">
        <v>-1.573</v>
      </c>
      <c r="L725">
        <v>-2.5819999999999999</v>
      </c>
      <c r="M725">
        <v>-3.262</v>
      </c>
      <c r="N725">
        <v>-3.488</v>
      </c>
      <c r="O725">
        <v>0.997</v>
      </c>
      <c r="P725">
        <v>0.996</v>
      </c>
      <c r="Q725">
        <v>0.98799999999999999</v>
      </c>
      <c r="R725">
        <v>0.70099999999999996</v>
      </c>
      <c r="S725">
        <v>0.54100000000000004</v>
      </c>
    </row>
    <row r="726" spans="1:19" x14ac:dyDescent="0.3">
      <c r="A726">
        <v>540</v>
      </c>
      <c r="B726">
        <v>-0.49099999999999999</v>
      </c>
      <c r="C726">
        <v>-1.327</v>
      </c>
      <c r="D726">
        <v>-2.5150000000000001</v>
      </c>
      <c r="E726">
        <v>-2.9609999999999999</v>
      </c>
      <c r="F726">
        <v>-3.23</v>
      </c>
      <c r="G726">
        <v>2</v>
      </c>
      <c r="H726">
        <v>-0.01</v>
      </c>
      <c r="I726">
        <v>4</v>
      </c>
      <c r="J726">
        <v>-0.55300000000000005</v>
      </c>
      <c r="K726">
        <v>-1.569</v>
      </c>
      <c r="L726">
        <v>-2.5830000000000002</v>
      </c>
      <c r="M726">
        <v>-3.2770000000000001</v>
      </c>
      <c r="N726">
        <v>-3.512</v>
      </c>
      <c r="O726">
        <v>0.99399999999999999</v>
      </c>
      <c r="P726">
        <v>0.996</v>
      </c>
      <c r="Q726">
        <v>0.98299999999999998</v>
      </c>
      <c r="R726">
        <v>0.71399999999999997</v>
      </c>
      <c r="S726">
        <v>0.55300000000000005</v>
      </c>
    </row>
    <row r="727" spans="1:19" x14ac:dyDescent="0.3">
      <c r="A727">
        <v>600</v>
      </c>
      <c r="B727">
        <v>-0.49099999999999999</v>
      </c>
      <c r="C727">
        <v>-1.327</v>
      </c>
      <c r="D727">
        <v>-2.5150000000000001</v>
      </c>
      <c r="E727">
        <v>-2.9609999999999999</v>
      </c>
      <c r="F727">
        <v>-3.23</v>
      </c>
      <c r="G727">
        <v>2</v>
      </c>
      <c r="H727">
        <v>-0.01</v>
      </c>
      <c r="I727">
        <v>4</v>
      </c>
      <c r="J727">
        <v>-0.55500000000000005</v>
      </c>
      <c r="K727">
        <v>-1.5669999999999999</v>
      </c>
      <c r="L727">
        <v>-2.58</v>
      </c>
      <c r="M727">
        <v>-3.29</v>
      </c>
      <c r="N727">
        <v>-3.5350000000000001</v>
      </c>
      <c r="O727">
        <v>0.99199999999999999</v>
      </c>
      <c r="P727">
        <v>0.998</v>
      </c>
      <c r="Q727">
        <v>0.97399999999999998</v>
      </c>
      <c r="R727">
        <v>0.72399999999999998</v>
      </c>
      <c r="S727">
        <v>0.56499999999999995</v>
      </c>
    </row>
    <row r="729" spans="1:19" x14ac:dyDescent="0.3">
      <c r="A729" t="s">
        <v>0</v>
      </c>
      <c r="B729" t="s">
        <v>57</v>
      </c>
    </row>
    <row r="730" spans="1:19" x14ac:dyDescent="0.3">
      <c r="A730">
        <v>0</v>
      </c>
      <c r="B730">
        <v>-0.49099999999999999</v>
      </c>
      <c r="C730">
        <v>-1.329</v>
      </c>
      <c r="D730">
        <v>-2.5139999999999998</v>
      </c>
      <c r="E730">
        <v>-2.9540000000000002</v>
      </c>
      <c r="F730">
        <v>-3.22</v>
      </c>
      <c r="G730">
        <v>2</v>
      </c>
      <c r="H730">
        <v>-0.01</v>
      </c>
      <c r="I730">
        <v>4</v>
      </c>
      <c r="J730">
        <v>-0.52100000000000002</v>
      </c>
      <c r="K730">
        <v>-1.5209999999999999</v>
      </c>
      <c r="L730">
        <v>-2.5169999999999999</v>
      </c>
      <c r="M730">
        <v>-3.1560000000000001</v>
      </c>
      <c r="N730">
        <v>-3.22</v>
      </c>
      <c r="O730">
        <v>0.98099999999999998</v>
      </c>
      <c r="P730">
        <v>0.98099999999999998</v>
      </c>
      <c r="Q730">
        <v>0.97399999999999998</v>
      </c>
      <c r="R730">
        <v>0.56100000000000005</v>
      </c>
      <c r="S730">
        <v>0.215</v>
      </c>
    </row>
    <row r="731" spans="1:19" x14ac:dyDescent="0.3">
      <c r="A731">
        <v>60</v>
      </c>
      <c r="B731">
        <v>-0.49099999999999999</v>
      </c>
      <c r="C731">
        <v>-1.329</v>
      </c>
      <c r="D731">
        <v>-2.5139999999999998</v>
      </c>
      <c r="E731">
        <v>-2.9540000000000002</v>
      </c>
      <c r="F731">
        <v>-3.22</v>
      </c>
      <c r="G731">
        <v>2</v>
      </c>
      <c r="H731">
        <v>-0.01</v>
      </c>
      <c r="I731">
        <v>4</v>
      </c>
      <c r="J731">
        <v>-0.58599999999999997</v>
      </c>
      <c r="K731">
        <v>-1.599</v>
      </c>
      <c r="L731">
        <v>-2.5390000000000001</v>
      </c>
      <c r="M731">
        <v>-3.1589999999999998</v>
      </c>
      <c r="N731">
        <v>-3.319</v>
      </c>
      <c r="O731">
        <v>1.101</v>
      </c>
      <c r="P731">
        <v>1.0289999999999999</v>
      </c>
      <c r="Q731">
        <v>0.83199999999999996</v>
      </c>
      <c r="R731">
        <v>0.44600000000000001</v>
      </c>
      <c r="S731">
        <v>0.46600000000000003</v>
      </c>
    </row>
    <row r="732" spans="1:19" x14ac:dyDescent="0.3">
      <c r="A732">
        <v>120</v>
      </c>
      <c r="B732">
        <v>-0.49099999999999999</v>
      </c>
      <c r="C732">
        <v>-1.329</v>
      </c>
      <c r="D732">
        <v>-2.5139999999999998</v>
      </c>
      <c r="E732">
        <v>-2.9540000000000002</v>
      </c>
      <c r="F732">
        <v>-3.22</v>
      </c>
      <c r="G732">
        <v>2</v>
      </c>
      <c r="H732">
        <v>-0.01</v>
      </c>
      <c r="I732">
        <v>4</v>
      </c>
      <c r="J732">
        <v>-0.54400000000000004</v>
      </c>
      <c r="K732">
        <v>-1.5940000000000001</v>
      </c>
      <c r="L732">
        <v>-2.6040000000000001</v>
      </c>
      <c r="M732">
        <v>-3.218</v>
      </c>
      <c r="N732">
        <v>-3.3410000000000002</v>
      </c>
      <c r="O732">
        <v>1.0129999999999999</v>
      </c>
      <c r="P732">
        <v>1.046</v>
      </c>
      <c r="Q732">
        <v>1.04</v>
      </c>
      <c r="R732">
        <v>0.59199999999999997</v>
      </c>
      <c r="S732">
        <v>0.47499999999999998</v>
      </c>
    </row>
    <row r="733" spans="1:19" x14ac:dyDescent="0.3">
      <c r="A733">
        <v>180</v>
      </c>
      <c r="B733">
        <v>-0.49099999999999999</v>
      </c>
      <c r="C733">
        <v>-1.329</v>
      </c>
      <c r="D733">
        <v>-2.5139999999999998</v>
      </c>
      <c r="E733">
        <v>-2.9540000000000002</v>
      </c>
      <c r="F733">
        <v>-3.22</v>
      </c>
      <c r="G733">
        <v>2</v>
      </c>
      <c r="H733">
        <v>-0.01</v>
      </c>
      <c r="I733">
        <v>4</v>
      </c>
      <c r="J733">
        <v>-0.55000000000000004</v>
      </c>
      <c r="K733">
        <v>-1.5669999999999999</v>
      </c>
      <c r="L733">
        <v>-2.556</v>
      </c>
      <c r="M733">
        <v>-3.16</v>
      </c>
      <c r="N733">
        <v>-3.36</v>
      </c>
      <c r="O733">
        <v>1.018</v>
      </c>
      <c r="P733">
        <v>0.93400000000000005</v>
      </c>
      <c r="Q733">
        <v>0.89</v>
      </c>
      <c r="R733">
        <v>0.38700000000000001</v>
      </c>
      <c r="S733">
        <v>0.48299999999999998</v>
      </c>
    </row>
    <row r="734" spans="1:19" x14ac:dyDescent="0.3">
      <c r="A734">
        <v>240</v>
      </c>
      <c r="B734">
        <v>-0.49099999999999999</v>
      </c>
      <c r="C734">
        <v>-1.329</v>
      </c>
      <c r="D734">
        <v>-2.5139999999999998</v>
      </c>
      <c r="E734">
        <v>-2.9540000000000002</v>
      </c>
      <c r="F734">
        <v>-3.22</v>
      </c>
      <c r="G734">
        <v>2</v>
      </c>
      <c r="H734">
        <v>-0.01</v>
      </c>
      <c r="I734">
        <v>4</v>
      </c>
      <c r="J734">
        <v>-0.55600000000000005</v>
      </c>
      <c r="K734">
        <v>-1.591</v>
      </c>
      <c r="L734">
        <v>-2.5910000000000002</v>
      </c>
      <c r="M734">
        <v>-3.16</v>
      </c>
      <c r="N734">
        <v>-3.3740000000000001</v>
      </c>
      <c r="O734">
        <v>1.0249999999999999</v>
      </c>
      <c r="P734">
        <v>1.008</v>
      </c>
      <c r="Q734">
        <v>1.0269999999999999</v>
      </c>
      <c r="R734">
        <v>0.40899999999999997</v>
      </c>
      <c r="S734">
        <v>0.48899999999999999</v>
      </c>
    </row>
    <row r="735" spans="1:19" x14ac:dyDescent="0.3">
      <c r="A735">
        <v>300</v>
      </c>
      <c r="B735">
        <v>-0.49099999999999999</v>
      </c>
      <c r="C735">
        <v>-1.329</v>
      </c>
      <c r="D735">
        <v>-2.5139999999999998</v>
      </c>
      <c r="E735">
        <v>-2.9540000000000002</v>
      </c>
      <c r="F735">
        <v>-3.22</v>
      </c>
      <c r="G735">
        <v>2</v>
      </c>
      <c r="H735">
        <v>-0.01</v>
      </c>
      <c r="I735">
        <v>4</v>
      </c>
      <c r="J735">
        <v>-0.54900000000000004</v>
      </c>
      <c r="K735">
        <v>-1.579</v>
      </c>
      <c r="L735">
        <v>-2.58</v>
      </c>
      <c r="M735">
        <v>-3.19</v>
      </c>
      <c r="N735">
        <v>-3.4020000000000001</v>
      </c>
      <c r="O735">
        <v>1.0069999999999999</v>
      </c>
      <c r="P735">
        <v>0.97499999999999998</v>
      </c>
      <c r="Q735">
        <v>0.95799999999999996</v>
      </c>
      <c r="R735">
        <v>0.53200000000000003</v>
      </c>
      <c r="S735">
        <v>0.501</v>
      </c>
    </row>
    <row r="736" spans="1:19" x14ac:dyDescent="0.3">
      <c r="A736">
        <v>360</v>
      </c>
      <c r="B736">
        <v>-0.49099999999999999</v>
      </c>
      <c r="C736">
        <v>-1.329</v>
      </c>
      <c r="D736">
        <v>-2.5139999999999998</v>
      </c>
      <c r="E736">
        <v>-2.9540000000000002</v>
      </c>
      <c r="F736">
        <v>-3.22</v>
      </c>
      <c r="G736">
        <v>2</v>
      </c>
      <c r="H736">
        <v>-0.01</v>
      </c>
      <c r="I736">
        <v>4</v>
      </c>
      <c r="J736">
        <v>-0.54900000000000004</v>
      </c>
      <c r="K736">
        <v>-1.575</v>
      </c>
      <c r="L736">
        <v>-2.57</v>
      </c>
      <c r="M736">
        <v>-3.218</v>
      </c>
      <c r="N736">
        <v>-3.4279999999999999</v>
      </c>
      <c r="O736">
        <v>1.0009999999999999</v>
      </c>
      <c r="P736">
        <v>0.97799999999999998</v>
      </c>
      <c r="Q736">
        <v>0.94599999999999995</v>
      </c>
      <c r="R736">
        <v>0.63100000000000001</v>
      </c>
      <c r="S736">
        <v>0.51300000000000001</v>
      </c>
    </row>
    <row r="737" spans="1:19" x14ac:dyDescent="0.3">
      <c r="A737">
        <v>420</v>
      </c>
      <c r="B737">
        <v>-0.49099999999999999</v>
      </c>
      <c r="C737">
        <v>-1.329</v>
      </c>
      <c r="D737">
        <v>-2.5139999999999998</v>
      </c>
      <c r="E737">
        <v>-2.9540000000000002</v>
      </c>
      <c r="F737">
        <v>-3.22</v>
      </c>
      <c r="G737">
        <v>2</v>
      </c>
      <c r="H737">
        <v>-0.01</v>
      </c>
      <c r="I737">
        <v>4</v>
      </c>
      <c r="J737">
        <v>-0.55400000000000005</v>
      </c>
      <c r="K737">
        <v>-1.5760000000000001</v>
      </c>
      <c r="L737">
        <v>-2.577</v>
      </c>
      <c r="M737">
        <v>-3.2389999999999999</v>
      </c>
      <c r="N737">
        <v>-3.452</v>
      </c>
      <c r="O737">
        <v>1.0049999999999999</v>
      </c>
      <c r="P737">
        <v>1.002</v>
      </c>
      <c r="Q737">
        <v>0.97399999999999998</v>
      </c>
      <c r="R737">
        <v>0.68200000000000005</v>
      </c>
      <c r="S737">
        <v>0.52300000000000002</v>
      </c>
    </row>
    <row r="738" spans="1:19" x14ac:dyDescent="0.3">
      <c r="A738">
        <v>480</v>
      </c>
      <c r="B738">
        <v>-0.49099999999999999</v>
      </c>
      <c r="C738">
        <v>-1.329</v>
      </c>
      <c r="D738">
        <v>-2.5139999999999998</v>
      </c>
      <c r="E738">
        <v>-2.9540000000000002</v>
      </c>
      <c r="F738">
        <v>-3.22</v>
      </c>
      <c r="G738">
        <v>2</v>
      </c>
      <c r="H738">
        <v>-0.01</v>
      </c>
      <c r="I738">
        <v>4</v>
      </c>
      <c r="J738">
        <v>-0.55200000000000005</v>
      </c>
      <c r="K738">
        <v>-1.573</v>
      </c>
      <c r="L738">
        <v>-2.5819999999999999</v>
      </c>
      <c r="M738">
        <v>-3.254</v>
      </c>
      <c r="N738">
        <v>-3.476</v>
      </c>
      <c r="O738">
        <v>0.997</v>
      </c>
      <c r="P738">
        <v>0.996</v>
      </c>
      <c r="Q738">
        <v>0.98899999999999999</v>
      </c>
      <c r="R738">
        <v>0.69599999999999995</v>
      </c>
      <c r="S738">
        <v>0.53500000000000003</v>
      </c>
    </row>
    <row r="739" spans="1:19" x14ac:dyDescent="0.3">
      <c r="A739">
        <v>540</v>
      </c>
      <c r="B739">
        <v>-0.49099999999999999</v>
      </c>
      <c r="C739">
        <v>-1.329</v>
      </c>
      <c r="D739">
        <v>-2.5139999999999998</v>
      </c>
      <c r="E739">
        <v>-2.9540000000000002</v>
      </c>
      <c r="F739">
        <v>-3.22</v>
      </c>
      <c r="G739">
        <v>2</v>
      </c>
      <c r="H739">
        <v>-0.01</v>
      </c>
      <c r="I739">
        <v>4</v>
      </c>
      <c r="J739">
        <v>-0.55300000000000005</v>
      </c>
      <c r="K739">
        <v>-1.569</v>
      </c>
      <c r="L739">
        <v>-2.5819999999999999</v>
      </c>
      <c r="M739">
        <v>-3.2690000000000001</v>
      </c>
      <c r="N739">
        <v>-3.4990000000000001</v>
      </c>
      <c r="O739">
        <v>0.99399999999999999</v>
      </c>
      <c r="P739">
        <v>0.996</v>
      </c>
      <c r="Q739">
        <v>0.98299999999999998</v>
      </c>
      <c r="R739">
        <v>0.71</v>
      </c>
      <c r="S739">
        <v>0.54700000000000004</v>
      </c>
    </row>
    <row r="740" spans="1:19" x14ac:dyDescent="0.3">
      <c r="A740">
        <v>600</v>
      </c>
      <c r="B740">
        <v>-0.49099999999999999</v>
      </c>
      <c r="C740">
        <v>-1.329</v>
      </c>
      <c r="D740">
        <v>-2.5139999999999998</v>
      </c>
      <c r="E740">
        <v>-2.9540000000000002</v>
      </c>
      <c r="F740">
        <v>-3.22</v>
      </c>
      <c r="G740">
        <v>2</v>
      </c>
      <c r="H740">
        <v>-0.01</v>
      </c>
      <c r="I740">
        <v>4</v>
      </c>
      <c r="J740">
        <v>-0.55500000000000005</v>
      </c>
      <c r="K740">
        <v>-1.5669999999999999</v>
      </c>
      <c r="L740">
        <v>-2.58</v>
      </c>
      <c r="M740">
        <v>-3.2829999999999999</v>
      </c>
      <c r="N740">
        <v>-3.5230000000000001</v>
      </c>
      <c r="O740">
        <v>0.99199999999999999</v>
      </c>
      <c r="P740">
        <v>0.998</v>
      </c>
      <c r="Q740">
        <v>0.97399999999999998</v>
      </c>
      <c r="R740">
        <v>0.72</v>
      </c>
      <c r="S740">
        <v>0.55800000000000005</v>
      </c>
    </row>
    <row r="742" spans="1:19" x14ac:dyDescent="0.3">
      <c r="A742" t="s">
        <v>0</v>
      </c>
      <c r="B742" t="s">
        <v>58</v>
      </c>
    </row>
    <row r="743" spans="1:19" x14ac:dyDescent="0.3">
      <c r="A743">
        <v>0</v>
      </c>
      <c r="B743">
        <v>-0.49199999999999999</v>
      </c>
      <c r="C743">
        <v>-1.329</v>
      </c>
      <c r="D743">
        <v>-2.5139999999999998</v>
      </c>
      <c r="E743">
        <v>-2.9489999999999998</v>
      </c>
      <c r="F743">
        <v>-3.21</v>
      </c>
      <c r="G743">
        <v>2</v>
      </c>
      <c r="H743">
        <v>-0.01</v>
      </c>
      <c r="I743">
        <v>4</v>
      </c>
      <c r="J743">
        <v>-0.52100000000000002</v>
      </c>
      <c r="K743">
        <v>-1.5209999999999999</v>
      </c>
      <c r="L743">
        <v>-2.516</v>
      </c>
      <c r="M743">
        <v>-3.1480000000000001</v>
      </c>
      <c r="N743">
        <v>-3.21</v>
      </c>
      <c r="O743">
        <v>0.98099999999999998</v>
      </c>
      <c r="P743">
        <v>0.98099999999999998</v>
      </c>
      <c r="Q743">
        <v>0.97299999999999998</v>
      </c>
      <c r="R743">
        <v>0.55500000000000005</v>
      </c>
      <c r="S743">
        <v>0.21299999999999999</v>
      </c>
    </row>
    <row r="744" spans="1:19" x14ac:dyDescent="0.3">
      <c r="A744">
        <v>60</v>
      </c>
      <c r="B744">
        <v>-0.49199999999999999</v>
      </c>
      <c r="C744">
        <v>-1.329</v>
      </c>
      <c r="D744">
        <v>-2.5139999999999998</v>
      </c>
      <c r="E744">
        <v>-2.9489999999999998</v>
      </c>
      <c r="F744">
        <v>-3.21</v>
      </c>
      <c r="G744">
        <v>2</v>
      </c>
      <c r="H744">
        <v>-0.01</v>
      </c>
      <c r="I744">
        <v>4</v>
      </c>
      <c r="J744">
        <v>-0.58799999999999997</v>
      </c>
      <c r="K744">
        <v>-1.5980000000000001</v>
      </c>
      <c r="L744">
        <v>-2.5390000000000001</v>
      </c>
      <c r="M744">
        <v>-3.149</v>
      </c>
      <c r="N744">
        <v>-3.3149999999999999</v>
      </c>
      <c r="O744">
        <v>1.105</v>
      </c>
      <c r="P744">
        <v>1.0189999999999999</v>
      </c>
      <c r="Q744">
        <v>0.82899999999999996</v>
      </c>
      <c r="R744">
        <v>0.436</v>
      </c>
      <c r="S744">
        <v>0.46500000000000002</v>
      </c>
    </row>
    <row r="745" spans="1:19" x14ac:dyDescent="0.3">
      <c r="A745">
        <v>120</v>
      </c>
      <c r="B745">
        <v>-0.49199999999999999</v>
      </c>
      <c r="C745">
        <v>-1.329</v>
      </c>
      <c r="D745">
        <v>-2.5139999999999998</v>
      </c>
      <c r="E745">
        <v>-2.9489999999999998</v>
      </c>
      <c r="F745">
        <v>-3.21</v>
      </c>
      <c r="G745">
        <v>2</v>
      </c>
      <c r="H745">
        <v>-0.01</v>
      </c>
      <c r="I745">
        <v>4</v>
      </c>
      <c r="J745">
        <v>-0.54400000000000004</v>
      </c>
      <c r="K745">
        <v>-1.5940000000000001</v>
      </c>
      <c r="L745">
        <v>-2.605</v>
      </c>
      <c r="M745">
        <v>-3.2120000000000002</v>
      </c>
      <c r="N745">
        <v>-3.3359999999999999</v>
      </c>
      <c r="O745">
        <v>1.0129999999999999</v>
      </c>
      <c r="P745">
        <v>1.0469999999999999</v>
      </c>
      <c r="Q745">
        <v>1.042</v>
      </c>
      <c r="R745">
        <v>0.59499999999999997</v>
      </c>
      <c r="S745">
        <v>0.47299999999999998</v>
      </c>
    </row>
    <row r="746" spans="1:19" x14ac:dyDescent="0.3">
      <c r="A746">
        <v>180</v>
      </c>
      <c r="B746">
        <v>-0.49199999999999999</v>
      </c>
      <c r="C746">
        <v>-1.329</v>
      </c>
      <c r="D746">
        <v>-2.5139999999999998</v>
      </c>
      <c r="E746">
        <v>-2.9489999999999998</v>
      </c>
      <c r="F746">
        <v>-3.21</v>
      </c>
      <c r="G746">
        <v>2</v>
      </c>
      <c r="H746">
        <v>-0.01</v>
      </c>
      <c r="I746">
        <v>4</v>
      </c>
      <c r="J746">
        <v>-0.55000000000000004</v>
      </c>
      <c r="K746">
        <v>-1.5669999999999999</v>
      </c>
      <c r="L746">
        <v>-2.5550000000000002</v>
      </c>
      <c r="M746">
        <v>-3.1560000000000001</v>
      </c>
      <c r="N746">
        <v>-3.351</v>
      </c>
      <c r="O746">
        <v>1.02</v>
      </c>
      <c r="P746">
        <v>0.93300000000000005</v>
      </c>
      <c r="Q746">
        <v>0.88500000000000001</v>
      </c>
      <c r="R746">
        <v>0.39600000000000002</v>
      </c>
      <c r="S746">
        <v>0.47899999999999998</v>
      </c>
    </row>
    <row r="747" spans="1:19" x14ac:dyDescent="0.3">
      <c r="A747">
        <v>240</v>
      </c>
      <c r="B747">
        <v>-0.49199999999999999</v>
      </c>
      <c r="C747">
        <v>-1.329</v>
      </c>
      <c r="D747">
        <v>-2.5139999999999998</v>
      </c>
      <c r="E747">
        <v>-2.9489999999999998</v>
      </c>
      <c r="F747">
        <v>-3.21</v>
      </c>
      <c r="G747">
        <v>2</v>
      </c>
      <c r="H747">
        <v>-0.01</v>
      </c>
      <c r="I747">
        <v>4</v>
      </c>
      <c r="J747">
        <v>-0.55600000000000005</v>
      </c>
      <c r="K747">
        <v>-1.591</v>
      </c>
      <c r="L747">
        <v>-2.59</v>
      </c>
      <c r="M747">
        <v>-3.153</v>
      </c>
      <c r="N747">
        <v>-3.3660000000000001</v>
      </c>
      <c r="O747">
        <v>1.024</v>
      </c>
      <c r="P747">
        <v>1.0069999999999999</v>
      </c>
      <c r="Q747">
        <v>1.024</v>
      </c>
      <c r="R747">
        <v>0.40200000000000002</v>
      </c>
      <c r="S747">
        <v>0.48499999999999999</v>
      </c>
    </row>
    <row r="748" spans="1:19" x14ac:dyDescent="0.3">
      <c r="A748">
        <v>300</v>
      </c>
      <c r="B748">
        <v>-0.49199999999999999</v>
      </c>
      <c r="C748">
        <v>-1.329</v>
      </c>
      <c r="D748">
        <v>-2.5139999999999998</v>
      </c>
      <c r="E748">
        <v>-2.9489999999999998</v>
      </c>
      <c r="F748">
        <v>-3.21</v>
      </c>
      <c r="G748">
        <v>2</v>
      </c>
      <c r="H748">
        <v>-0.01</v>
      </c>
      <c r="I748">
        <v>4</v>
      </c>
      <c r="J748">
        <v>-0.54900000000000004</v>
      </c>
      <c r="K748">
        <v>-1.58</v>
      </c>
      <c r="L748">
        <v>-2.5819999999999999</v>
      </c>
      <c r="M748">
        <v>-3.1829999999999998</v>
      </c>
      <c r="N748">
        <v>-3.3929999999999998</v>
      </c>
      <c r="O748">
        <v>1.0069999999999999</v>
      </c>
      <c r="P748">
        <v>0.97699999999999998</v>
      </c>
      <c r="Q748">
        <v>0.96399999999999997</v>
      </c>
      <c r="R748">
        <v>0.52600000000000002</v>
      </c>
      <c r="S748">
        <v>0.497</v>
      </c>
    </row>
    <row r="749" spans="1:19" x14ac:dyDescent="0.3">
      <c r="A749">
        <v>360</v>
      </c>
      <c r="B749">
        <v>-0.49199999999999999</v>
      </c>
      <c r="C749">
        <v>-1.329</v>
      </c>
      <c r="D749">
        <v>-2.5139999999999998</v>
      </c>
      <c r="E749">
        <v>-2.9489999999999998</v>
      </c>
      <c r="F749">
        <v>-3.21</v>
      </c>
      <c r="G749">
        <v>2</v>
      </c>
      <c r="H749">
        <v>-0.01</v>
      </c>
      <c r="I749">
        <v>4</v>
      </c>
      <c r="J749">
        <v>-0.54900000000000004</v>
      </c>
      <c r="K749">
        <v>-1.575</v>
      </c>
      <c r="L749">
        <v>-2.57</v>
      </c>
      <c r="M749">
        <v>-3.2120000000000002</v>
      </c>
      <c r="N749">
        <v>-3.419</v>
      </c>
      <c r="O749">
        <v>1.0009999999999999</v>
      </c>
      <c r="P749">
        <v>0.97699999999999998</v>
      </c>
      <c r="Q749">
        <v>0.94499999999999995</v>
      </c>
      <c r="R749">
        <v>0.627</v>
      </c>
      <c r="S749">
        <v>0.50900000000000001</v>
      </c>
    </row>
    <row r="750" spans="1:19" x14ac:dyDescent="0.3">
      <c r="A750">
        <v>420</v>
      </c>
      <c r="B750">
        <v>-0.49199999999999999</v>
      </c>
      <c r="C750">
        <v>-1.329</v>
      </c>
      <c r="D750">
        <v>-2.5139999999999998</v>
      </c>
      <c r="E750">
        <v>-2.9489999999999998</v>
      </c>
      <c r="F750">
        <v>-3.21</v>
      </c>
      <c r="G750">
        <v>2</v>
      </c>
      <c r="H750">
        <v>-0.01</v>
      </c>
      <c r="I750">
        <v>4</v>
      </c>
      <c r="J750">
        <v>-0.55400000000000005</v>
      </c>
      <c r="K750">
        <v>-1.5760000000000001</v>
      </c>
      <c r="L750">
        <v>-2.577</v>
      </c>
      <c r="M750">
        <v>-3.2330000000000001</v>
      </c>
      <c r="N750">
        <v>-3.4420000000000002</v>
      </c>
      <c r="O750">
        <v>1.0049999999999999</v>
      </c>
      <c r="P750">
        <v>1.002</v>
      </c>
      <c r="Q750">
        <v>0.97199999999999998</v>
      </c>
      <c r="R750">
        <v>0.68100000000000005</v>
      </c>
      <c r="S750">
        <v>0.51900000000000002</v>
      </c>
    </row>
    <row r="751" spans="1:19" x14ac:dyDescent="0.3">
      <c r="A751">
        <v>480</v>
      </c>
      <c r="B751">
        <v>-0.49199999999999999</v>
      </c>
      <c r="C751">
        <v>-1.329</v>
      </c>
      <c r="D751">
        <v>-2.5139999999999998</v>
      </c>
      <c r="E751">
        <v>-2.9489999999999998</v>
      </c>
      <c r="F751">
        <v>-3.21</v>
      </c>
      <c r="G751">
        <v>2</v>
      </c>
      <c r="H751">
        <v>-0.01</v>
      </c>
      <c r="I751">
        <v>4</v>
      </c>
      <c r="J751">
        <v>-0.55200000000000005</v>
      </c>
      <c r="K751">
        <v>-1.573</v>
      </c>
      <c r="L751">
        <v>-2.5819999999999999</v>
      </c>
      <c r="M751">
        <v>-3.2490000000000001</v>
      </c>
      <c r="N751">
        <v>-3.4660000000000002</v>
      </c>
      <c r="O751">
        <v>0.997</v>
      </c>
      <c r="P751">
        <v>0.997</v>
      </c>
      <c r="Q751">
        <v>0.98799999999999999</v>
      </c>
      <c r="R751">
        <v>0.69399999999999995</v>
      </c>
      <c r="S751">
        <v>0.53</v>
      </c>
    </row>
    <row r="752" spans="1:19" x14ac:dyDescent="0.3">
      <c r="A752">
        <v>540</v>
      </c>
      <c r="B752">
        <v>-0.49199999999999999</v>
      </c>
      <c r="C752">
        <v>-1.329</v>
      </c>
      <c r="D752">
        <v>-2.5139999999999998</v>
      </c>
      <c r="E752">
        <v>-2.9489999999999998</v>
      </c>
      <c r="F752">
        <v>-3.21</v>
      </c>
      <c r="G752">
        <v>2</v>
      </c>
      <c r="H752">
        <v>-0.01</v>
      </c>
      <c r="I752">
        <v>4</v>
      </c>
      <c r="J752">
        <v>-0.55300000000000005</v>
      </c>
      <c r="K752">
        <v>-1.569</v>
      </c>
      <c r="L752">
        <v>-2.5819999999999999</v>
      </c>
      <c r="M752">
        <v>-3.2629999999999999</v>
      </c>
      <c r="N752">
        <v>-3.49</v>
      </c>
      <c r="O752">
        <v>0.99399999999999999</v>
      </c>
      <c r="P752">
        <v>0.996</v>
      </c>
      <c r="Q752">
        <v>0.98299999999999998</v>
      </c>
      <c r="R752">
        <v>0.70599999999999996</v>
      </c>
      <c r="S752">
        <v>0.54200000000000004</v>
      </c>
    </row>
    <row r="753" spans="1:19" x14ac:dyDescent="0.3">
      <c r="A753">
        <v>600</v>
      </c>
      <c r="B753">
        <v>-0.49199999999999999</v>
      </c>
      <c r="C753">
        <v>-1.329</v>
      </c>
      <c r="D753">
        <v>-2.5139999999999998</v>
      </c>
      <c r="E753">
        <v>-2.9489999999999998</v>
      </c>
      <c r="F753">
        <v>-3.21</v>
      </c>
      <c r="G753">
        <v>2</v>
      </c>
      <c r="H753">
        <v>-0.01</v>
      </c>
      <c r="I753">
        <v>4</v>
      </c>
      <c r="J753">
        <v>-0.55500000000000005</v>
      </c>
      <c r="K753">
        <v>-1.5669999999999999</v>
      </c>
      <c r="L753">
        <v>-2.58</v>
      </c>
      <c r="M753">
        <v>-3.278</v>
      </c>
      <c r="N753">
        <v>-3.5129999999999999</v>
      </c>
      <c r="O753">
        <v>0.99199999999999999</v>
      </c>
      <c r="P753">
        <v>0.998</v>
      </c>
      <c r="Q753">
        <v>0.97299999999999998</v>
      </c>
      <c r="R753">
        <v>0.71699999999999997</v>
      </c>
      <c r="S753">
        <v>0.55300000000000005</v>
      </c>
    </row>
    <row r="755" spans="1:19" x14ac:dyDescent="0.3">
      <c r="A755" t="s">
        <v>0</v>
      </c>
      <c r="B755" t="s">
        <v>59</v>
      </c>
    </row>
    <row r="756" spans="1:19" x14ac:dyDescent="0.3">
      <c r="A756">
        <v>0</v>
      </c>
      <c r="B756">
        <v>-0.49099999999999999</v>
      </c>
      <c r="C756">
        <v>-1.33</v>
      </c>
      <c r="D756">
        <v>-2.5150000000000001</v>
      </c>
      <c r="E756">
        <v>-2.9630000000000001</v>
      </c>
      <c r="F756">
        <v>-3.2</v>
      </c>
      <c r="G756">
        <v>2</v>
      </c>
      <c r="H756">
        <v>-0.01</v>
      </c>
      <c r="I756">
        <v>4</v>
      </c>
      <c r="J756">
        <v>-0.52100000000000002</v>
      </c>
      <c r="K756">
        <v>-1.5209999999999999</v>
      </c>
      <c r="L756">
        <v>-2.516</v>
      </c>
      <c r="M756">
        <v>-3.1389999999999998</v>
      </c>
      <c r="N756">
        <v>-3.2</v>
      </c>
      <c r="O756">
        <v>0.98099999999999998</v>
      </c>
      <c r="P756">
        <v>0.98099999999999998</v>
      </c>
      <c r="Q756">
        <v>0.97299999999999998</v>
      </c>
      <c r="R756">
        <v>0.54900000000000004</v>
      </c>
      <c r="S756">
        <v>0.21099999999999999</v>
      </c>
    </row>
    <row r="757" spans="1:19" x14ac:dyDescent="0.3">
      <c r="A757">
        <v>60</v>
      </c>
      <c r="B757">
        <v>-0.49099999999999999</v>
      </c>
      <c r="C757">
        <v>-1.33</v>
      </c>
      <c r="D757">
        <v>-2.5150000000000001</v>
      </c>
      <c r="E757">
        <v>-2.9630000000000001</v>
      </c>
      <c r="F757">
        <v>-3.2</v>
      </c>
      <c r="G757">
        <v>2</v>
      </c>
      <c r="H757">
        <v>-0.01</v>
      </c>
      <c r="I757">
        <v>4</v>
      </c>
      <c r="J757">
        <v>-0.59</v>
      </c>
      <c r="K757">
        <v>-1.5960000000000001</v>
      </c>
      <c r="L757">
        <v>-2.536</v>
      </c>
      <c r="M757">
        <v>-3.1480000000000001</v>
      </c>
      <c r="N757">
        <v>-3.3079999999999998</v>
      </c>
      <c r="O757">
        <v>1.109</v>
      </c>
      <c r="P757">
        <v>1.004</v>
      </c>
      <c r="Q757">
        <v>0.82</v>
      </c>
      <c r="R757">
        <v>0.435</v>
      </c>
      <c r="S757">
        <v>0.46200000000000002</v>
      </c>
    </row>
    <row r="758" spans="1:19" x14ac:dyDescent="0.3">
      <c r="A758">
        <v>120</v>
      </c>
      <c r="B758">
        <v>-0.49099999999999999</v>
      </c>
      <c r="C758">
        <v>-1.33</v>
      </c>
      <c r="D758">
        <v>-2.5150000000000001</v>
      </c>
      <c r="E758">
        <v>-2.9630000000000001</v>
      </c>
      <c r="F758">
        <v>-3.2</v>
      </c>
      <c r="G758">
        <v>2</v>
      </c>
      <c r="H758">
        <v>-0.01</v>
      </c>
      <c r="I758">
        <v>4</v>
      </c>
      <c r="J758">
        <v>-0.54500000000000004</v>
      </c>
      <c r="K758">
        <v>-1.595</v>
      </c>
      <c r="L758">
        <v>-2.605</v>
      </c>
      <c r="M758">
        <v>-3.2069999999999999</v>
      </c>
      <c r="N758">
        <v>-3.3239999999999998</v>
      </c>
      <c r="O758">
        <v>1.0149999999999999</v>
      </c>
      <c r="P758">
        <v>1.0489999999999999</v>
      </c>
      <c r="Q758">
        <v>1.046</v>
      </c>
      <c r="R758">
        <v>0.58699999999999997</v>
      </c>
      <c r="S758">
        <v>0.46800000000000003</v>
      </c>
    </row>
    <row r="759" spans="1:19" x14ac:dyDescent="0.3">
      <c r="A759">
        <v>180</v>
      </c>
      <c r="B759">
        <v>-0.49099999999999999</v>
      </c>
      <c r="C759">
        <v>-1.33</v>
      </c>
      <c r="D759">
        <v>-2.5150000000000001</v>
      </c>
      <c r="E759">
        <v>-2.9630000000000001</v>
      </c>
      <c r="F759">
        <v>-3.2</v>
      </c>
      <c r="G759">
        <v>2</v>
      </c>
      <c r="H759">
        <v>-0.01</v>
      </c>
      <c r="I759">
        <v>4</v>
      </c>
      <c r="J759">
        <v>-0.55000000000000004</v>
      </c>
      <c r="K759">
        <v>-1.5669999999999999</v>
      </c>
      <c r="L759">
        <v>-2.5550000000000002</v>
      </c>
      <c r="M759">
        <v>-3.1509999999999998</v>
      </c>
      <c r="N759">
        <v>-3.3420000000000001</v>
      </c>
      <c r="O759">
        <v>1.02</v>
      </c>
      <c r="P759">
        <v>0.93300000000000005</v>
      </c>
      <c r="Q759">
        <v>0.88400000000000001</v>
      </c>
      <c r="R759">
        <v>0.38800000000000001</v>
      </c>
      <c r="S759">
        <v>0.47599999999999998</v>
      </c>
    </row>
    <row r="760" spans="1:19" x14ac:dyDescent="0.3">
      <c r="A760">
        <v>240</v>
      </c>
      <c r="B760">
        <v>-0.49099999999999999</v>
      </c>
      <c r="C760">
        <v>-1.33</v>
      </c>
      <c r="D760">
        <v>-2.5150000000000001</v>
      </c>
      <c r="E760">
        <v>-2.9630000000000001</v>
      </c>
      <c r="F760">
        <v>-3.2</v>
      </c>
      <c r="G760">
        <v>2</v>
      </c>
      <c r="H760">
        <v>-0.01</v>
      </c>
      <c r="I760">
        <v>4</v>
      </c>
      <c r="J760">
        <v>-0.55500000000000005</v>
      </c>
      <c r="K760">
        <v>-1.59</v>
      </c>
      <c r="L760">
        <v>-2.59</v>
      </c>
      <c r="M760">
        <v>-3.1469999999999998</v>
      </c>
      <c r="N760">
        <v>-3.3610000000000002</v>
      </c>
      <c r="O760">
        <v>1.0229999999999999</v>
      </c>
      <c r="P760">
        <v>1.0049999999999999</v>
      </c>
      <c r="Q760">
        <v>1.0229999999999999</v>
      </c>
      <c r="R760">
        <v>0.39300000000000002</v>
      </c>
      <c r="S760">
        <v>0.48299999999999998</v>
      </c>
    </row>
    <row r="761" spans="1:19" x14ac:dyDescent="0.3">
      <c r="A761">
        <v>300</v>
      </c>
      <c r="B761">
        <v>-0.49099999999999999</v>
      </c>
      <c r="C761">
        <v>-1.33</v>
      </c>
      <c r="D761">
        <v>-2.5150000000000001</v>
      </c>
      <c r="E761">
        <v>-2.9630000000000001</v>
      </c>
      <c r="F761">
        <v>-3.2</v>
      </c>
      <c r="G761">
        <v>2</v>
      </c>
      <c r="H761">
        <v>-0.01</v>
      </c>
      <c r="I761">
        <v>4</v>
      </c>
      <c r="J761">
        <v>-0.55000000000000004</v>
      </c>
      <c r="K761">
        <v>-1.58</v>
      </c>
      <c r="L761">
        <v>-2.581</v>
      </c>
      <c r="M761">
        <v>-3.1789999999999998</v>
      </c>
      <c r="N761">
        <v>-3.387</v>
      </c>
      <c r="O761">
        <v>1.008</v>
      </c>
      <c r="P761">
        <v>0.97899999999999998</v>
      </c>
      <c r="Q761">
        <v>0.96299999999999997</v>
      </c>
      <c r="R761">
        <v>0.52300000000000002</v>
      </c>
      <c r="S761">
        <v>0.49399999999999999</v>
      </c>
    </row>
    <row r="762" spans="1:19" x14ac:dyDescent="0.3">
      <c r="A762">
        <v>360</v>
      </c>
      <c r="B762">
        <v>-0.49099999999999999</v>
      </c>
      <c r="C762">
        <v>-1.33</v>
      </c>
      <c r="D762">
        <v>-2.5150000000000001</v>
      </c>
      <c r="E762">
        <v>-2.9630000000000001</v>
      </c>
      <c r="F762">
        <v>-3.2</v>
      </c>
      <c r="G762">
        <v>2</v>
      </c>
      <c r="H762">
        <v>-0.01</v>
      </c>
      <c r="I762">
        <v>4</v>
      </c>
      <c r="J762">
        <v>-0.54800000000000004</v>
      </c>
      <c r="K762">
        <v>-1.5740000000000001</v>
      </c>
      <c r="L762">
        <v>-2.569</v>
      </c>
      <c r="M762">
        <v>-3.206</v>
      </c>
      <c r="N762">
        <v>-3.4119999999999999</v>
      </c>
      <c r="O762">
        <v>1</v>
      </c>
      <c r="P762">
        <v>0.97499999999999998</v>
      </c>
      <c r="Q762">
        <v>0.94099999999999995</v>
      </c>
      <c r="R762">
        <v>0.62</v>
      </c>
      <c r="S762">
        <v>0.505</v>
      </c>
    </row>
    <row r="763" spans="1:19" x14ac:dyDescent="0.3">
      <c r="A763">
        <v>420</v>
      </c>
      <c r="B763">
        <v>-0.49099999999999999</v>
      </c>
      <c r="C763">
        <v>-1.33</v>
      </c>
      <c r="D763">
        <v>-2.5150000000000001</v>
      </c>
      <c r="E763">
        <v>-2.9630000000000001</v>
      </c>
      <c r="F763">
        <v>-3.2</v>
      </c>
      <c r="G763">
        <v>2</v>
      </c>
      <c r="H763">
        <v>-0.01</v>
      </c>
      <c r="I763">
        <v>4</v>
      </c>
      <c r="J763">
        <v>-0.55400000000000005</v>
      </c>
      <c r="K763">
        <v>-1.5760000000000001</v>
      </c>
      <c r="L763">
        <v>-2.577</v>
      </c>
      <c r="M763">
        <v>-3.2269999999999999</v>
      </c>
      <c r="N763">
        <v>-3.4350000000000001</v>
      </c>
      <c r="O763">
        <v>1.0049999999999999</v>
      </c>
      <c r="P763">
        <v>1.002</v>
      </c>
      <c r="Q763">
        <v>0.97399999999999998</v>
      </c>
      <c r="R763">
        <v>0.67200000000000004</v>
      </c>
      <c r="S763">
        <v>0.51600000000000001</v>
      </c>
    </row>
    <row r="764" spans="1:19" x14ac:dyDescent="0.3">
      <c r="A764">
        <v>480</v>
      </c>
      <c r="B764">
        <v>-0.49099999999999999</v>
      </c>
      <c r="C764">
        <v>-1.33</v>
      </c>
      <c r="D764">
        <v>-2.5150000000000001</v>
      </c>
      <c r="E764">
        <v>-2.9630000000000001</v>
      </c>
      <c r="F764">
        <v>-3.2</v>
      </c>
      <c r="G764">
        <v>2</v>
      </c>
      <c r="H764">
        <v>-0.01</v>
      </c>
      <c r="I764">
        <v>4</v>
      </c>
      <c r="J764">
        <v>-0.55200000000000005</v>
      </c>
      <c r="K764">
        <v>-1.573</v>
      </c>
      <c r="L764">
        <v>-2.5819999999999999</v>
      </c>
      <c r="M764">
        <v>-3.242</v>
      </c>
      <c r="N764">
        <v>-3.4580000000000002</v>
      </c>
      <c r="O764">
        <v>0.997</v>
      </c>
      <c r="P764">
        <v>0.997</v>
      </c>
      <c r="Q764">
        <v>0.99</v>
      </c>
      <c r="R764">
        <v>0.68899999999999995</v>
      </c>
      <c r="S764">
        <v>0.52600000000000002</v>
      </c>
    </row>
    <row r="765" spans="1:19" x14ac:dyDescent="0.3">
      <c r="A765">
        <v>540</v>
      </c>
      <c r="B765">
        <v>-0.49099999999999999</v>
      </c>
      <c r="C765">
        <v>-1.33</v>
      </c>
      <c r="D765">
        <v>-2.5150000000000001</v>
      </c>
      <c r="E765">
        <v>-2.9630000000000001</v>
      </c>
      <c r="F765">
        <v>-3.2</v>
      </c>
      <c r="G765">
        <v>2</v>
      </c>
      <c r="H765">
        <v>-0.01</v>
      </c>
      <c r="I765">
        <v>4</v>
      </c>
      <c r="J765">
        <v>-0.55300000000000005</v>
      </c>
      <c r="K765">
        <v>-1.569</v>
      </c>
      <c r="L765">
        <v>-2.5819999999999999</v>
      </c>
      <c r="M765">
        <v>-3.2570000000000001</v>
      </c>
      <c r="N765">
        <v>-3.4809999999999999</v>
      </c>
      <c r="O765">
        <v>0.99299999999999999</v>
      </c>
      <c r="P765">
        <v>0.996</v>
      </c>
      <c r="Q765">
        <v>0.98299999999999998</v>
      </c>
      <c r="R765">
        <v>0.70299999999999996</v>
      </c>
      <c r="S765">
        <v>0.53700000000000003</v>
      </c>
    </row>
    <row r="766" spans="1:19" x14ac:dyDescent="0.3">
      <c r="A766">
        <v>600</v>
      </c>
      <c r="B766">
        <v>-0.49099999999999999</v>
      </c>
      <c r="C766">
        <v>-1.33</v>
      </c>
      <c r="D766">
        <v>-2.5150000000000001</v>
      </c>
      <c r="E766">
        <v>-2.9630000000000001</v>
      </c>
      <c r="F766">
        <v>-3.2</v>
      </c>
      <c r="G766">
        <v>2</v>
      </c>
      <c r="H766">
        <v>-0.01</v>
      </c>
      <c r="I766">
        <v>4</v>
      </c>
      <c r="J766">
        <v>-0.55500000000000005</v>
      </c>
      <c r="K766">
        <v>-1.5669999999999999</v>
      </c>
      <c r="L766">
        <v>-2.5790000000000002</v>
      </c>
      <c r="M766">
        <v>-3.2730000000000001</v>
      </c>
      <c r="N766">
        <v>-3.504</v>
      </c>
      <c r="O766">
        <v>0.99199999999999999</v>
      </c>
      <c r="P766">
        <v>0.998</v>
      </c>
      <c r="Q766">
        <v>0.97199999999999998</v>
      </c>
      <c r="R766">
        <v>0.71599999999999997</v>
      </c>
      <c r="S766">
        <v>0.54900000000000004</v>
      </c>
    </row>
    <row r="768" spans="1:19" x14ac:dyDescent="0.3">
      <c r="A768" t="s">
        <v>0</v>
      </c>
      <c r="B768" t="s">
        <v>60</v>
      </c>
    </row>
    <row r="769" spans="1:19" x14ac:dyDescent="0.3">
      <c r="A769">
        <v>0</v>
      </c>
      <c r="B769">
        <v>-0.49</v>
      </c>
      <c r="C769">
        <v>-1.3320000000000001</v>
      </c>
      <c r="D769">
        <v>-2.5139999999999998</v>
      </c>
      <c r="E769">
        <v>-2.9569999999999999</v>
      </c>
      <c r="F769">
        <v>-3.19</v>
      </c>
      <c r="G769">
        <v>2</v>
      </c>
      <c r="H769">
        <v>-0.01</v>
      </c>
      <c r="I769">
        <v>4</v>
      </c>
      <c r="J769">
        <v>-0.52100000000000002</v>
      </c>
      <c r="K769">
        <v>-1.5209999999999999</v>
      </c>
      <c r="L769">
        <v>-2.516</v>
      </c>
      <c r="M769">
        <v>-3.1309999999999998</v>
      </c>
      <c r="N769">
        <v>-3.19</v>
      </c>
      <c r="O769">
        <v>0.98099999999999998</v>
      </c>
      <c r="P769">
        <v>0.98099999999999998</v>
      </c>
      <c r="Q769">
        <v>0.97199999999999998</v>
      </c>
      <c r="R769">
        <v>0.54300000000000004</v>
      </c>
      <c r="S769">
        <v>0.21</v>
      </c>
    </row>
    <row r="770" spans="1:19" x14ac:dyDescent="0.3">
      <c r="A770">
        <v>60</v>
      </c>
      <c r="B770">
        <v>-0.49</v>
      </c>
      <c r="C770">
        <v>-1.3320000000000001</v>
      </c>
      <c r="D770">
        <v>-2.5139999999999998</v>
      </c>
      <c r="E770">
        <v>-2.9569999999999999</v>
      </c>
      <c r="F770">
        <v>-3.19</v>
      </c>
      <c r="G770">
        <v>2</v>
      </c>
      <c r="H770">
        <v>-0.01</v>
      </c>
      <c r="I770">
        <v>4</v>
      </c>
      <c r="J770">
        <v>-0.59099999999999997</v>
      </c>
      <c r="K770">
        <v>-1.593</v>
      </c>
      <c r="L770">
        <v>-2.5339999999999998</v>
      </c>
      <c r="M770">
        <v>-3.141</v>
      </c>
      <c r="N770">
        <v>-3.2989999999999999</v>
      </c>
      <c r="O770">
        <v>1.111</v>
      </c>
      <c r="P770">
        <v>0.99199999999999999</v>
      </c>
      <c r="Q770">
        <v>0.81799999999999995</v>
      </c>
      <c r="R770">
        <v>0.438</v>
      </c>
      <c r="S770">
        <v>0.45800000000000002</v>
      </c>
    </row>
    <row r="771" spans="1:19" x14ac:dyDescent="0.3">
      <c r="A771">
        <v>120</v>
      </c>
      <c r="B771">
        <v>-0.49</v>
      </c>
      <c r="C771">
        <v>-1.3320000000000001</v>
      </c>
      <c r="D771">
        <v>-2.5139999999999998</v>
      </c>
      <c r="E771">
        <v>-2.9569999999999999</v>
      </c>
      <c r="F771">
        <v>-3.19</v>
      </c>
      <c r="G771">
        <v>2</v>
      </c>
      <c r="H771">
        <v>-0.01</v>
      </c>
      <c r="I771">
        <v>4</v>
      </c>
      <c r="J771">
        <v>-0.54600000000000004</v>
      </c>
      <c r="K771">
        <v>-1.595</v>
      </c>
      <c r="L771">
        <v>-2.6030000000000002</v>
      </c>
      <c r="M771">
        <v>-3.1970000000000001</v>
      </c>
      <c r="N771">
        <v>-3.3130000000000002</v>
      </c>
      <c r="O771">
        <v>1.0169999999999999</v>
      </c>
      <c r="P771">
        <v>1.0509999999999999</v>
      </c>
      <c r="Q771">
        <v>1.0369999999999999</v>
      </c>
      <c r="R771">
        <v>0.57499999999999996</v>
      </c>
      <c r="S771">
        <v>0.46400000000000002</v>
      </c>
    </row>
    <row r="772" spans="1:19" x14ac:dyDescent="0.3">
      <c r="A772">
        <v>180</v>
      </c>
      <c r="B772">
        <v>-0.49</v>
      </c>
      <c r="C772">
        <v>-1.3320000000000001</v>
      </c>
      <c r="D772">
        <v>-2.5139999999999998</v>
      </c>
      <c r="E772">
        <v>-2.9569999999999999</v>
      </c>
      <c r="F772">
        <v>-3.19</v>
      </c>
      <c r="G772">
        <v>2</v>
      </c>
      <c r="H772">
        <v>-0.01</v>
      </c>
      <c r="I772">
        <v>4</v>
      </c>
      <c r="J772">
        <v>-0.55000000000000004</v>
      </c>
      <c r="K772">
        <v>-1.5660000000000001</v>
      </c>
      <c r="L772">
        <v>-2.5550000000000002</v>
      </c>
      <c r="M772">
        <v>-3.1419999999999999</v>
      </c>
      <c r="N772">
        <v>-3.331</v>
      </c>
      <c r="O772">
        <v>1.018</v>
      </c>
      <c r="P772">
        <v>0.93300000000000005</v>
      </c>
      <c r="Q772">
        <v>0.88900000000000001</v>
      </c>
      <c r="R772">
        <v>0.38200000000000001</v>
      </c>
      <c r="S772">
        <v>0.47099999999999997</v>
      </c>
    </row>
    <row r="773" spans="1:19" x14ac:dyDescent="0.3">
      <c r="A773">
        <v>240</v>
      </c>
      <c r="B773">
        <v>-0.49</v>
      </c>
      <c r="C773">
        <v>-1.3320000000000001</v>
      </c>
      <c r="D773">
        <v>-2.5139999999999998</v>
      </c>
      <c r="E773">
        <v>-2.9569999999999999</v>
      </c>
      <c r="F773">
        <v>-3.19</v>
      </c>
      <c r="G773">
        <v>2</v>
      </c>
      <c r="H773">
        <v>-0.01</v>
      </c>
      <c r="I773">
        <v>4</v>
      </c>
      <c r="J773">
        <v>-0.55500000000000005</v>
      </c>
      <c r="K773">
        <v>-1.589</v>
      </c>
      <c r="L773">
        <v>-2.5880000000000001</v>
      </c>
      <c r="M773">
        <v>-3.14</v>
      </c>
      <c r="N773">
        <v>-3.35</v>
      </c>
      <c r="O773">
        <v>1.024</v>
      </c>
      <c r="P773">
        <v>1.0069999999999999</v>
      </c>
      <c r="Q773">
        <v>1.0229999999999999</v>
      </c>
      <c r="R773">
        <v>0.39600000000000002</v>
      </c>
      <c r="S773">
        <v>0.47899999999999998</v>
      </c>
    </row>
    <row r="774" spans="1:19" x14ac:dyDescent="0.3">
      <c r="A774">
        <v>300</v>
      </c>
      <c r="B774">
        <v>-0.49</v>
      </c>
      <c r="C774">
        <v>-1.3320000000000001</v>
      </c>
      <c r="D774">
        <v>-2.5139999999999998</v>
      </c>
      <c r="E774">
        <v>-2.9569999999999999</v>
      </c>
      <c r="F774">
        <v>-3.19</v>
      </c>
      <c r="G774">
        <v>2</v>
      </c>
      <c r="H774">
        <v>-0.01</v>
      </c>
      <c r="I774">
        <v>4</v>
      </c>
      <c r="J774">
        <v>-0.54900000000000004</v>
      </c>
      <c r="K774">
        <v>-1.5780000000000001</v>
      </c>
      <c r="L774">
        <v>-2.5779999999999998</v>
      </c>
      <c r="M774">
        <v>-3.1709999999999998</v>
      </c>
      <c r="N774">
        <v>-3.375</v>
      </c>
      <c r="O774">
        <v>1.0069999999999999</v>
      </c>
      <c r="P774">
        <v>0.97699999999999998</v>
      </c>
      <c r="Q774">
        <v>0.95799999999999996</v>
      </c>
      <c r="R774">
        <v>0.52300000000000002</v>
      </c>
      <c r="S774">
        <v>0.48899999999999999</v>
      </c>
    </row>
    <row r="775" spans="1:19" x14ac:dyDescent="0.3">
      <c r="A775">
        <v>360</v>
      </c>
      <c r="B775">
        <v>-0.49</v>
      </c>
      <c r="C775">
        <v>-1.3320000000000001</v>
      </c>
      <c r="D775">
        <v>-2.5139999999999998</v>
      </c>
      <c r="E775">
        <v>-2.9569999999999999</v>
      </c>
      <c r="F775">
        <v>-3.19</v>
      </c>
      <c r="G775">
        <v>2</v>
      </c>
      <c r="H775">
        <v>-0.01</v>
      </c>
      <c r="I775">
        <v>4</v>
      </c>
      <c r="J775">
        <v>-0.54900000000000004</v>
      </c>
      <c r="K775">
        <v>-1.573</v>
      </c>
      <c r="L775">
        <v>-2.5680000000000001</v>
      </c>
      <c r="M775">
        <v>-3.1989999999999998</v>
      </c>
      <c r="N775">
        <v>-3.4</v>
      </c>
      <c r="O775">
        <v>1.0009999999999999</v>
      </c>
      <c r="P775">
        <v>0.97799999999999998</v>
      </c>
      <c r="Q775">
        <v>0.94299999999999995</v>
      </c>
      <c r="R775">
        <v>0.61799999999999999</v>
      </c>
      <c r="S775">
        <v>0.5</v>
      </c>
    </row>
    <row r="776" spans="1:19" x14ac:dyDescent="0.3">
      <c r="A776">
        <v>420</v>
      </c>
      <c r="B776">
        <v>-0.49</v>
      </c>
      <c r="C776">
        <v>-1.3320000000000001</v>
      </c>
      <c r="D776">
        <v>-2.5139999999999998</v>
      </c>
      <c r="E776">
        <v>-2.9569999999999999</v>
      </c>
      <c r="F776">
        <v>-3.19</v>
      </c>
      <c r="G776">
        <v>2</v>
      </c>
      <c r="H776">
        <v>-0.01</v>
      </c>
      <c r="I776">
        <v>4</v>
      </c>
      <c r="J776">
        <v>-0.55400000000000005</v>
      </c>
      <c r="K776">
        <v>-1.5760000000000001</v>
      </c>
      <c r="L776">
        <v>-2.5760000000000001</v>
      </c>
      <c r="M776">
        <v>-3.2189999999999999</v>
      </c>
      <c r="N776">
        <v>-3.423</v>
      </c>
      <c r="O776">
        <v>1.0049999999999999</v>
      </c>
      <c r="P776">
        <v>1.0029999999999999</v>
      </c>
      <c r="Q776">
        <v>0.97699999999999998</v>
      </c>
      <c r="R776">
        <v>0.66800000000000004</v>
      </c>
      <c r="S776">
        <v>0.51</v>
      </c>
    </row>
    <row r="777" spans="1:19" x14ac:dyDescent="0.3">
      <c r="A777">
        <v>480</v>
      </c>
      <c r="B777">
        <v>-0.49</v>
      </c>
      <c r="C777">
        <v>-1.3320000000000001</v>
      </c>
      <c r="D777">
        <v>-2.5139999999999998</v>
      </c>
      <c r="E777">
        <v>-2.9569999999999999</v>
      </c>
      <c r="F777">
        <v>-3.19</v>
      </c>
      <c r="G777">
        <v>2</v>
      </c>
      <c r="H777">
        <v>-0.01</v>
      </c>
      <c r="I777">
        <v>4</v>
      </c>
      <c r="J777">
        <v>-0.55200000000000005</v>
      </c>
      <c r="K777">
        <v>-1.5720000000000001</v>
      </c>
      <c r="L777">
        <v>-2.581</v>
      </c>
      <c r="M777">
        <v>-3.2349999999999999</v>
      </c>
      <c r="N777">
        <v>-3.4449999999999998</v>
      </c>
      <c r="O777">
        <v>0.997</v>
      </c>
      <c r="P777">
        <v>0.997</v>
      </c>
      <c r="Q777">
        <v>0.99099999999999999</v>
      </c>
      <c r="R777">
        <v>0.68600000000000005</v>
      </c>
      <c r="S777">
        <v>0.52</v>
      </c>
    </row>
    <row r="778" spans="1:19" x14ac:dyDescent="0.3">
      <c r="A778">
        <v>540</v>
      </c>
      <c r="B778">
        <v>-0.49</v>
      </c>
      <c r="C778">
        <v>-1.3320000000000001</v>
      </c>
      <c r="D778">
        <v>-2.5139999999999998</v>
      </c>
      <c r="E778">
        <v>-2.9569999999999999</v>
      </c>
      <c r="F778">
        <v>-3.19</v>
      </c>
      <c r="G778">
        <v>2</v>
      </c>
      <c r="H778">
        <v>-0.01</v>
      </c>
      <c r="I778">
        <v>4</v>
      </c>
      <c r="J778">
        <v>-0.55300000000000005</v>
      </c>
      <c r="K778">
        <v>-1.5680000000000001</v>
      </c>
      <c r="L778">
        <v>-2.58</v>
      </c>
      <c r="M778">
        <v>-3.2490000000000001</v>
      </c>
      <c r="N778">
        <v>-3.468</v>
      </c>
      <c r="O778">
        <v>0.99299999999999999</v>
      </c>
      <c r="P778">
        <v>0.996</v>
      </c>
      <c r="Q778">
        <v>0.98199999999999998</v>
      </c>
      <c r="R778">
        <v>0.69799999999999995</v>
      </c>
      <c r="S778">
        <v>0.53100000000000003</v>
      </c>
    </row>
    <row r="779" spans="1:19" x14ac:dyDescent="0.3">
      <c r="A779">
        <v>600</v>
      </c>
      <c r="B779">
        <v>-0.49</v>
      </c>
      <c r="C779">
        <v>-1.3320000000000001</v>
      </c>
      <c r="D779">
        <v>-2.5139999999999998</v>
      </c>
      <c r="E779">
        <v>-2.9569999999999999</v>
      </c>
      <c r="F779">
        <v>-3.19</v>
      </c>
      <c r="G779">
        <v>2</v>
      </c>
      <c r="H779">
        <v>-0.01</v>
      </c>
      <c r="I779">
        <v>4</v>
      </c>
      <c r="J779">
        <v>-0.55500000000000005</v>
      </c>
      <c r="K779">
        <v>-1.5660000000000001</v>
      </c>
      <c r="L779">
        <v>-2.577</v>
      </c>
      <c r="M779">
        <v>-3.2650000000000001</v>
      </c>
      <c r="N779">
        <v>-3.4910000000000001</v>
      </c>
      <c r="O779">
        <v>0.99199999999999999</v>
      </c>
      <c r="P779">
        <v>0.999</v>
      </c>
      <c r="Q779">
        <v>0.97199999999999998</v>
      </c>
      <c r="R779">
        <v>0.71099999999999997</v>
      </c>
      <c r="S779">
        <v>0.54200000000000004</v>
      </c>
    </row>
    <row r="781" spans="1:19" x14ac:dyDescent="0.3">
      <c r="A781" t="s">
        <v>0</v>
      </c>
      <c r="B781" t="s">
        <v>61</v>
      </c>
    </row>
    <row r="782" spans="1:19" x14ac:dyDescent="0.3">
      <c r="A782">
        <v>0</v>
      </c>
      <c r="B782">
        <v>-0.49199999999999999</v>
      </c>
      <c r="C782">
        <v>-1.333</v>
      </c>
      <c r="D782">
        <v>-2.5150000000000001</v>
      </c>
      <c r="E782">
        <v>-2.9540000000000002</v>
      </c>
      <c r="F782">
        <v>-3.18</v>
      </c>
      <c r="G782">
        <v>2</v>
      </c>
      <c r="H782">
        <v>-0.01</v>
      </c>
      <c r="I782">
        <v>4</v>
      </c>
      <c r="J782">
        <v>-0.52100000000000002</v>
      </c>
      <c r="K782">
        <v>-1.5209999999999999</v>
      </c>
      <c r="L782">
        <v>-2.516</v>
      </c>
      <c r="M782">
        <v>-3.1230000000000002</v>
      </c>
      <c r="N782">
        <v>-3.18</v>
      </c>
      <c r="O782">
        <v>0.98099999999999998</v>
      </c>
      <c r="P782">
        <v>0.98099999999999998</v>
      </c>
      <c r="Q782">
        <v>0.97199999999999998</v>
      </c>
      <c r="R782">
        <v>0.53700000000000003</v>
      </c>
      <c r="S782">
        <v>0.20799999999999999</v>
      </c>
    </row>
    <row r="783" spans="1:19" x14ac:dyDescent="0.3">
      <c r="A783">
        <v>60</v>
      </c>
      <c r="B783">
        <v>-0.49199999999999999</v>
      </c>
      <c r="C783">
        <v>-1.333</v>
      </c>
      <c r="D783">
        <v>-2.5150000000000001</v>
      </c>
      <c r="E783">
        <v>-2.9540000000000002</v>
      </c>
      <c r="F783">
        <v>-3.18</v>
      </c>
      <c r="G783">
        <v>2</v>
      </c>
      <c r="H783">
        <v>-0.01</v>
      </c>
      <c r="I783">
        <v>4</v>
      </c>
      <c r="J783">
        <v>-0.59199999999999997</v>
      </c>
      <c r="K783">
        <v>-1.5920000000000001</v>
      </c>
      <c r="L783">
        <v>-2.5339999999999998</v>
      </c>
      <c r="M783">
        <v>-3.1349999999999998</v>
      </c>
      <c r="N783">
        <v>-3.2879999999999998</v>
      </c>
      <c r="O783">
        <v>1.1140000000000001</v>
      </c>
      <c r="P783">
        <v>0.98399999999999999</v>
      </c>
      <c r="Q783">
        <v>0.81599999999999995</v>
      </c>
      <c r="R783">
        <v>0.437</v>
      </c>
      <c r="S783">
        <v>0.45500000000000002</v>
      </c>
    </row>
    <row r="784" spans="1:19" x14ac:dyDescent="0.3">
      <c r="A784">
        <v>120</v>
      </c>
      <c r="B784">
        <v>-0.49199999999999999</v>
      </c>
      <c r="C784">
        <v>-1.333</v>
      </c>
      <c r="D784">
        <v>-2.5150000000000001</v>
      </c>
      <c r="E784">
        <v>-2.9540000000000002</v>
      </c>
      <c r="F784">
        <v>-3.18</v>
      </c>
      <c r="G784">
        <v>2</v>
      </c>
      <c r="H784">
        <v>-0.01</v>
      </c>
      <c r="I784">
        <v>4</v>
      </c>
      <c r="J784">
        <v>-0.54700000000000004</v>
      </c>
      <c r="K784">
        <v>-1.5960000000000001</v>
      </c>
      <c r="L784">
        <v>-2.6019999999999999</v>
      </c>
      <c r="M784">
        <v>-3.1890000000000001</v>
      </c>
      <c r="N784">
        <v>-3.3010000000000002</v>
      </c>
      <c r="O784">
        <v>1.0189999999999999</v>
      </c>
      <c r="P784">
        <v>1.052</v>
      </c>
      <c r="Q784">
        <v>1.032</v>
      </c>
      <c r="R784">
        <v>0.56499999999999995</v>
      </c>
      <c r="S784">
        <v>0.45900000000000002</v>
      </c>
    </row>
    <row r="785" spans="1:19" x14ac:dyDescent="0.3">
      <c r="A785">
        <v>180</v>
      </c>
      <c r="B785">
        <v>-0.49199999999999999</v>
      </c>
      <c r="C785">
        <v>-1.333</v>
      </c>
      <c r="D785">
        <v>-2.5150000000000001</v>
      </c>
      <c r="E785">
        <v>-2.9540000000000002</v>
      </c>
      <c r="F785">
        <v>-3.18</v>
      </c>
      <c r="G785">
        <v>2</v>
      </c>
      <c r="H785">
        <v>-0.01</v>
      </c>
      <c r="I785">
        <v>4</v>
      </c>
      <c r="J785">
        <v>-0.54900000000000004</v>
      </c>
      <c r="K785">
        <v>-1.5660000000000001</v>
      </c>
      <c r="L785">
        <v>-2.556</v>
      </c>
      <c r="M785">
        <v>-3.133</v>
      </c>
      <c r="N785">
        <v>-3.3210000000000002</v>
      </c>
      <c r="O785">
        <v>1.0169999999999999</v>
      </c>
      <c r="P785">
        <v>0.93100000000000005</v>
      </c>
      <c r="Q785">
        <v>0.89100000000000001</v>
      </c>
      <c r="R785">
        <v>0.373</v>
      </c>
      <c r="S785">
        <v>0.46700000000000003</v>
      </c>
    </row>
    <row r="786" spans="1:19" x14ac:dyDescent="0.3">
      <c r="A786">
        <v>240</v>
      </c>
      <c r="B786">
        <v>-0.49199999999999999</v>
      </c>
      <c r="C786">
        <v>-1.333</v>
      </c>
      <c r="D786">
        <v>-2.5150000000000001</v>
      </c>
      <c r="E786">
        <v>-2.9540000000000002</v>
      </c>
      <c r="F786">
        <v>-3.18</v>
      </c>
      <c r="G786">
        <v>2</v>
      </c>
      <c r="H786">
        <v>-0.01</v>
      </c>
      <c r="I786">
        <v>4</v>
      </c>
      <c r="J786">
        <v>-0.55600000000000005</v>
      </c>
      <c r="K786">
        <v>-1.589</v>
      </c>
      <c r="L786">
        <v>-2.589</v>
      </c>
      <c r="M786">
        <v>-3.133</v>
      </c>
      <c r="N786">
        <v>-3.34</v>
      </c>
      <c r="O786">
        <v>1.024</v>
      </c>
      <c r="P786">
        <v>1.0069999999999999</v>
      </c>
      <c r="Q786">
        <v>1.024</v>
      </c>
      <c r="R786">
        <v>0.39400000000000002</v>
      </c>
      <c r="S786">
        <v>0.47499999999999998</v>
      </c>
    </row>
    <row r="787" spans="1:19" x14ac:dyDescent="0.3">
      <c r="A787">
        <v>300</v>
      </c>
      <c r="B787">
        <v>-0.49199999999999999</v>
      </c>
      <c r="C787">
        <v>-1.333</v>
      </c>
      <c r="D787">
        <v>-2.5150000000000001</v>
      </c>
      <c r="E787">
        <v>-2.9540000000000002</v>
      </c>
      <c r="F787">
        <v>-3.18</v>
      </c>
      <c r="G787">
        <v>2</v>
      </c>
      <c r="H787">
        <v>-0.01</v>
      </c>
      <c r="I787">
        <v>4</v>
      </c>
      <c r="J787">
        <v>-0.55000000000000004</v>
      </c>
      <c r="K787">
        <v>-1.5780000000000001</v>
      </c>
      <c r="L787">
        <v>-2.577</v>
      </c>
      <c r="M787">
        <v>-3.1640000000000001</v>
      </c>
      <c r="N787">
        <v>-3.3639999999999999</v>
      </c>
      <c r="O787">
        <v>1.008</v>
      </c>
      <c r="P787">
        <v>0.97499999999999998</v>
      </c>
      <c r="Q787">
        <v>0.95199999999999996</v>
      </c>
      <c r="R787">
        <v>0.51800000000000002</v>
      </c>
      <c r="S787">
        <v>0.48499999999999999</v>
      </c>
    </row>
    <row r="788" spans="1:19" x14ac:dyDescent="0.3">
      <c r="A788">
        <v>360</v>
      </c>
      <c r="B788">
        <v>-0.49199999999999999</v>
      </c>
      <c r="C788">
        <v>-1.333</v>
      </c>
      <c r="D788">
        <v>-2.5150000000000001</v>
      </c>
      <c r="E788">
        <v>-2.9540000000000002</v>
      </c>
      <c r="F788">
        <v>-3.18</v>
      </c>
      <c r="G788">
        <v>2</v>
      </c>
      <c r="H788">
        <v>-0.01</v>
      </c>
      <c r="I788">
        <v>4</v>
      </c>
      <c r="J788">
        <v>-0.54900000000000004</v>
      </c>
      <c r="K788">
        <v>-1.5740000000000001</v>
      </c>
      <c r="L788">
        <v>-2.5680000000000001</v>
      </c>
      <c r="M788">
        <v>-3.1909999999999998</v>
      </c>
      <c r="N788">
        <v>-3.3889999999999998</v>
      </c>
      <c r="O788">
        <v>1.0009999999999999</v>
      </c>
      <c r="P788">
        <v>0.97899999999999998</v>
      </c>
      <c r="Q788">
        <v>0.94299999999999995</v>
      </c>
      <c r="R788">
        <v>0.61099999999999999</v>
      </c>
      <c r="S788">
        <v>0.495</v>
      </c>
    </row>
    <row r="789" spans="1:19" x14ac:dyDescent="0.3">
      <c r="A789">
        <v>420</v>
      </c>
      <c r="B789">
        <v>-0.49199999999999999</v>
      </c>
      <c r="C789">
        <v>-1.333</v>
      </c>
      <c r="D789">
        <v>-2.5150000000000001</v>
      </c>
      <c r="E789">
        <v>-2.9540000000000002</v>
      </c>
      <c r="F789">
        <v>-3.18</v>
      </c>
      <c r="G789">
        <v>2</v>
      </c>
      <c r="H789">
        <v>-0.01</v>
      </c>
      <c r="I789">
        <v>4</v>
      </c>
      <c r="J789">
        <v>-0.55300000000000005</v>
      </c>
      <c r="K789">
        <v>-1.5760000000000001</v>
      </c>
      <c r="L789">
        <v>-2.577</v>
      </c>
      <c r="M789">
        <v>-3.2109999999999999</v>
      </c>
      <c r="N789">
        <v>-3.4119999999999999</v>
      </c>
      <c r="O789">
        <v>1.004</v>
      </c>
      <c r="P789">
        <v>1.0029999999999999</v>
      </c>
      <c r="Q789">
        <v>0.97899999999999998</v>
      </c>
      <c r="R789">
        <v>0.66</v>
      </c>
      <c r="S789">
        <v>0.505</v>
      </c>
    </row>
    <row r="790" spans="1:19" x14ac:dyDescent="0.3">
      <c r="A790">
        <v>480</v>
      </c>
      <c r="B790">
        <v>-0.49199999999999999</v>
      </c>
      <c r="C790">
        <v>-1.333</v>
      </c>
      <c r="D790">
        <v>-2.5150000000000001</v>
      </c>
      <c r="E790">
        <v>-2.9540000000000002</v>
      </c>
      <c r="F790">
        <v>-3.18</v>
      </c>
      <c r="G790">
        <v>2</v>
      </c>
      <c r="H790">
        <v>-0.01</v>
      </c>
      <c r="I790">
        <v>4</v>
      </c>
      <c r="J790">
        <v>-0.55200000000000005</v>
      </c>
      <c r="K790">
        <v>-1.5720000000000001</v>
      </c>
      <c r="L790">
        <v>-2.581</v>
      </c>
      <c r="M790">
        <v>-3.2280000000000002</v>
      </c>
      <c r="N790">
        <v>-3.4329999999999998</v>
      </c>
      <c r="O790">
        <v>0.997</v>
      </c>
      <c r="P790">
        <v>0.996</v>
      </c>
      <c r="Q790">
        <v>0.99099999999999999</v>
      </c>
      <c r="R790">
        <v>0.68100000000000005</v>
      </c>
      <c r="S790">
        <v>0.51500000000000001</v>
      </c>
    </row>
    <row r="791" spans="1:19" x14ac:dyDescent="0.3">
      <c r="A791">
        <v>540</v>
      </c>
      <c r="B791">
        <v>-0.49199999999999999</v>
      </c>
      <c r="C791">
        <v>-1.333</v>
      </c>
      <c r="D791">
        <v>-2.5150000000000001</v>
      </c>
      <c r="E791">
        <v>-2.9540000000000002</v>
      </c>
      <c r="F791">
        <v>-3.18</v>
      </c>
      <c r="G791">
        <v>2</v>
      </c>
      <c r="H791">
        <v>-0.01</v>
      </c>
      <c r="I791">
        <v>4</v>
      </c>
      <c r="J791">
        <v>-0.55300000000000005</v>
      </c>
      <c r="K791">
        <v>-1.5680000000000001</v>
      </c>
      <c r="L791">
        <v>-2.58</v>
      </c>
      <c r="M791">
        <v>-3.242</v>
      </c>
      <c r="N791">
        <v>-3.456</v>
      </c>
      <c r="O791">
        <v>0.99399999999999999</v>
      </c>
      <c r="P791">
        <v>0.995</v>
      </c>
      <c r="Q791">
        <v>0.98</v>
      </c>
      <c r="R791">
        <v>0.69299999999999995</v>
      </c>
      <c r="S791">
        <v>0.52500000000000002</v>
      </c>
    </row>
    <row r="792" spans="1:19" x14ac:dyDescent="0.3">
      <c r="A792">
        <v>600</v>
      </c>
      <c r="B792">
        <v>-0.49199999999999999</v>
      </c>
      <c r="C792">
        <v>-1.333</v>
      </c>
      <c r="D792">
        <v>-2.5150000000000001</v>
      </c>
      <c r="E792">
        <v>-2.9540000000000002</v>
      </c>
      <c r="F792">
        <v>-3.18</v>
      </c>
      <c r="G792">
        <v>2</v>
      </c>
      <c r="H792">
        <v>-0.01</v>
      </c>
      <c r="I792">
        <v>4</v>
      </c>
      <c r="J792">
        <v>-0.55500000000000005</v>
      </c>
      <c r="K792">
        <v>-1.5660000000000001</v>
      </c>
      <c r="L792">
        <v>-2.577</v>
      </c>
      <c r="M792">
        <v>-3.2570000000000001</v>
      </c>
      <c r="N792">
        <v>-3.4780000000000002</v>
      </c>
      <c r="O792">
        <v>0.99199999999999999</v>
      </c>
      <c r="P792">
        <v>0.999</v>
      </c>
      <c r="Q792">
        <v>0.97199999999999998</v>
      </c>
      <c r="R792">
        <v>0.70599999999999996</v>
      </c>
      <c r="S792">
        <v>0.53600000000000003</v>
      </c>
    </row>
    <row r="794" spans="1:19" x14ac:dyDescent="0.3">
      <c r="A794" t="s">
        <v>0</v>
      </c>
      <c r="B794" t="s">
        <v>62</v>
      </c>
    </row>
    <row r="795" spans="1:19" x14ac:dyDescent="0.3">
      <c r="A795">
        <v>0</v>
      </c>
      <c r="B795">
        <v>-0.49199999999999999</v>
      </c>
      <c r="C795">
        <v>-1.3340000000000001</v>
      </c>
      <c r="D795">
        <v>-2.5139999999999998</v>
      </c>
      <c r="E795">
        <v>-2.948</v>
      </c>
      <c r="F795">
        <v>-3.17</v>
      </c>
      <c r="G795">
        <v>2</v>
      </c>
      <c r="H795">
        <v>-0.01</v>
      </c>
      <c r="I795">
        <v>4</v>
      </c>
      <c r="J795">
        <v>-0.52100000000000002</v>
      </c>
      <c r="K795">
        <v>-1.5209999999999999</v>
      </c>
      <c r="L795">
        <v>-2.5150000000000001</v>
      </c>
      <c r="M795">
        <v>-3.1139999999999999</v>
      </c>
      <c r="N795">
        <v>-3.17</v>
      </c>
      <c r="O795">
        <v>0.98099999999999998</v>
      </c>
      <c r="P795">
        <v>0.98099999999999998</v>
      </c>
      <c r="Q795">
        <v>0.97099999999999997</v>
      </c>
      <c r="R795">
        <v>0.53100000000000003</v>
      </c>
      <c r="S795">
        <v>0.20599999999999999</v>
      </c>
    </row>
    <row r="796" spans="1:19" x14ac:dyDescent="0.3">
      <c r="A796">
        <v>60</v>
      </c>
      <c r="B796">
        <v>-0.49199999999999999</v>
      </c>
      <c r="C796">
        <v>-1.3340000000000001</v>
      </c>
      <c r="D796">
        <v>-2.5139999999999998</v>
      </c>
      <c r="E796">
        <v>-2.948</v>
      </c>
      <c r="F796">
        <v>-3.17</v>
      </c>
      <c r="G796">
        <v>2</v>
      </c>
      <c r="H796">
        <v>-0.01</v>
      </c>
      <c r="I796">
        <v>4</v>
      </c>
      <c r="J796">
        <v>-0.59299999999999997</v>
      </c>
      <c r="K796">
        <v>-1.59</v>
      </c>
      <c r="L796">
        <v>-2.5329999999999999</v>
      </c>
      <c r="M796">
        <v>-3.1269999999999998</v>
      </c>
      <c r="N796">
        <v>-3.278</v>
      </c>
      <c r="O796">
        <v>1.115</v>
      </c>
      <c r="P796">
        <v>0.97899999999999998</v>
      </c>
      <c r="Q796">
        <v>0.81699999999999995</v>
      </c>
      <c r="R796">
        <v>0.435</v>
      </c>
      <c r="S796">
        <v>0.45</v>
      </c>
    </row>
    <row r="797" spans="1:19" x14ac:dyDescent="0.3">
      <c r="A797">
        <v>120</v>
      </c>
      <c r="B797">
        <v>-0.49199999999999999</v>
      </c>
      <c r="C797">
        <v>-1.3340000000000001</v>
      </c>
      <c r="D797">
        <v>-2.5139999999999998</v>
      </c>
      <c r="E797">
        <v>-2.948</v>
      </c>
      <c r="F797">
        <v>-3.17</v>
      </c>
      <c r="G797">
        <v>2</v>
      </c>
      <c r="H797">
        <v>-0.01</v>
      </c>
      <c r="I797">
        <v>4</v>
      </c>
      <c r="J797">
        <v>-0.54800000000000004</v>
      </c>
      <c r="K797">
        <v>-1.5960000000000001</v>
      </c>
      <c r="L797">
        <v>-2.6</v>
      </c>
      <c r="M797">
        <v>-3.18</v>
      </c>
      <c r="N797">
        <v>-3.2890000000000001</v>
      </c>
      <c r="O797">
        <v>1.02</v>
      </c>
      <c r="P797">
        <v>1.054</v>
      </c>
      <c r="Q797">
        <v>1.0269999999999999</v>
      </c>
      <c r="R797">
        <v>0.55700000000000005</v>
      </c>
      <c r="S797">
        <v>0.45500000000000002</v>
      </c>
    </row>
    <row r="798" spans="1:19" x14ac:dyDescent="0.3">
      <c r="A798">
        <v>180</v>
      </c>
      <c r="B798">
        <v>-0.49199999999999999</v>
      </c>
      <c r="C798">
        <v>-1.3340000000000001</v>
      </c>
      <c r="D798">
        <v>-2.5139999999999998</v>
      </c>
      <c r="E798">
        <v>-2.948</v>
      </c>
      <c r="F798">
        <v>-3.17</v>
      </c>
      <c r="G798">
        <v>2</v>
      </c>
      <c r="H798">
        <v>-0.01</v>
      </c>
      <c r="I798">
        <v>4</v>
      </c>
      <c r="J798">
        <v>-0.54900000000000004</v>
      </c>
      <c r="K798">
        <v>-1.5649999999999999</v>
      </c>
      <c r="L798">
        <v>-2.5550000000000002</v>
      </c>
      <c r="M798">
        <v>-3.125</v>
      </c>
      <c r="N798">
        <v>-3.3090000000000002</v>
      </c>
      <c r="O798">
        <v>1.0169999999999999</v>
      </c>
      <c r="P798">
        <v>0.93</v>
      </c>
      <c r="Q798">
        <v>0.89200000000000002</v>
      </c>
      <c r="R798">
        <v>0.36799999999999999</v>
      </c>
      <c r="S798">
        <v>0.46300000000000002</v>
      </c>
    </row>
    <row r="799" spans="1:19" x14ac:dyDescent="0.3">
      <c r="A799">
        <v>240</v>
      </c>
      <c r="B799">
        <v>-0.49199999999999999</v>
      </c>
      <c r="C799">
        <v>-1.3340000000000001</v>
      </c>
      <c r="D799">
        <v>-2.5139999999999998</v>
      </c>
      <c r="E799">
        <v>-2.948</v>
      </c>
      <c r="F799">
        <v>-3.17</v>
      </c>
      <c r="G799">
        <v>2</v>
      </c>
      <c r="H799">
        <v>-0.01</v>
      </c>
      <c r="I799">
        <v>4</v>
      </c>
      <c r="J799">
        <v>-0.55600000000000005</v>
      </c>
      <c r="K799">
        <v>-1.589</v>
      </c>
      <c r="L799">
        <v>-2.5880000000000001</v>
      </c>
      <c r="M799">
        <v>-3.1259999999999999</v>
      </c>
      <c r="N799">
        <v>-3.3279999999999998</v>
      </c>
      <c r="O799">
        <v>1.0249999999999999</v>
      </c>
      <c r="P799">
        <v>1.0069999999999999</v>
      </c>
      <c r="Q799">
        <v>1.0249999999999999</v>
      </c>
      <c r="R799">
        <v>0.39200000000000002</v>
      </c>
      <c r="S799">
        <v>0.47</v>
      </c>
    </row>
    <row r="800" spans="1:19" x14ac:dyDescent="0.3">
      <c r="A800">
        <v>300</v>
      </c>
      <c r="B800">
        <v>-0.49199999999999999</v>
      </c>
      <c r="C800">
        <v>-1.3340000000000001</v>
      </c>
      <c r="D800">
        <v>-2.5139999999999998</v>
      </c>
      <c r="E800">
        <v>-2.948</v>
      </c>
      <c r="F800">
        <v>-3.17</v>
      </c>
      <c r="G800">
        <v>2</v>
      </c>
      <c r="H800">
        <v>-0.01</v>
      </c>
      <c r="I800">
        <v>4</v>
      </c>
      <c r="J800">
        <v>-0.54900000000000004</v>
      </c>
      <c r="K800">
        <v>-1.5780000000000001</v>
      </c>
      <c r="L800">
        <v>-2.5750000000000002</v>
      </c>
      <c r="M800">
        <v>-3.1560000000000001</v>
      </c>
      <c r="N800">
        <v>-3.3519999999999999</v>
      </c>
      <c r="O800">
        <v>1.0069999999999999</v>
      </c>
      <c r="P800">
        <v>0.97399999999999998</v>
      </c>
      <c r="Q800">
        <v>0.94799999999999995</v>
      </c>
      <c r="R800">
        <v>0.51200000000000001</v>
      </c>
      <c r="S800">
        <v>0.48</v>
      </c>
    </row>
    <row r="801" spans="1:19" x14ac:dyDescent="0.3">
      <c r="A801">
        <v>360</v>
      </c>
      <c r="B801">
        <v>-0.49199999999999999</v>
      </c>
      <c r="C801">
        <v>-1.3340000000000001</v>
      </c>
      <c r="D801">
        <v>-2.5139999999999998</v>
      </c>
      <c r="E801">
        <v>-2.948</v>
      </c>
      <c r="F801">
        <v>-3.17</v>
      </c>
      <c r="G801">
        <v>2</v>
      </c>
      <c r="H801">
        <v>-0.01</v>
      </c>
      <c r="I801">
        <v>4</v>
      </c>
      <c r="J801">
        <v>-0.54900000000000004</v>
      </c>
      <c r="K801">
        <v>-1.5740000000000001</v>
      </c>
      <c r="L801">
        <v>-2.5680000000000001</v>
      </c>
      <c r="M801">
        <v>-3.1829999999999998</v>
      </c>
      <c r="N801">
        <v>-3.3769999999999998</v>
      </c>
      <c r="O801">
        <v>1.0009999999999999</v>
      </c>
      <c r="P801">
        <v>0.98099999999999998</v>
      </c>
      <c r="Q801">
        <v>0.94599999999999995</v>
      </c>
      <c r="R801">
        <v>0.60499999999999998</v>
      </c>
      <c r="S801">
        <v>0.49</v>
      </c>
    </row>
    <row r="802" spans="1:19" x14ac:dyDescent="0.3">
      <c r="A802">
        <v>420</v>
      </c>
      <c r="B802">
        <v>-0.49199999999999999</v>
      </c>
      <c r="C802">
        <v>-1.3340000000000001</v>
      </c>
      <c r="D802">
        <v>-2.5139999999999998</v>
      </c>
      <c r="E802">
        <v>-2.948</v>
      </c>
      <c r="F802">
        <v>-3.17</v>
      </c>
      <c r="G802">
        <v>2</v>
      </c>
      <c r="H802">
        <v>-0.01</v>
      </c>
      <c r="I802">
        <v>4</v>
      </c>
      <c r="J802">
        <v>-0.55300000000000005</v>
      </c>
      <c r="K802">
        <v>-1.575</v>
      </c>
      <c r="L802">
        <v>-2.5760000000000001</v>
      </c>
      <c r="M802">
        <v>-3.202</v>
      </c>
      <c r="N802">
        <v>-3.399</v>
      </c>
      <c r="O802">
        <v>1.004</v>
      </c>
      <c r="P802">
        <v>1.002</v>
      </c>
      <c r="Q802">
        <v>0.97899999999999998</v>
      </c>
      <c r="R802">
        <v>0.65300000000000002</v>
      </c>
      <c r="S802">
        <v>0.499</v>
      </c>
    </row>
    <row r="803" spans="1:19" x14ac:dyDescent="0.3">
      <c r="A803">
        <v>480</v>
      </c>
      <c r="B803">
        <v>-0.49199999999999999</v>
      </c>
      <c r="C803">
        <v>-1.3340000000000001</v>
      </c>
      <c r="D803">
        <v>-2.5139999999999998</v>
      </c>
      <c r="E803">
        <v>-2.948</v>
      </c>
      <c r="F803">
        <v>-3.17</v>
      </c>
      <c r="G803">
        <v>2</v>
      </c>
      <c r="H803">
        <v>-0.01</v>
      </c>
      <c r="I803">
        <v>4</v>
      </c>
      <c r="J803">
        <v>-0.55200000000000005</v>
      </c>
      <c r="K803">
        <v>-1.5720000000000001</v>
      </c>
      <c r="L803">
        <v>-2.58</v>
      </c>
      <c r="M803">
        <v>-3.2189999999999999</v>
      </c>
      <c r="N803">
        <v>-3.42</v>
      </c>
      <c r="O803">
        <v>0.997</v>
      </c>
      <c r="P803">
        <v>0.996</v>
      </c>
      <c r="Q803">
        <v>0.99099999999999999</v>
      </c>
      <c r="R803">
        <v>0.67500000000000004</v>
      </c>
      <c r="S803">
        <v>0.50900000000000001</v>
      </c>
    </row>
    <row r="804" spans="1:19" x14ac:dyDescent="0.3">
      <c r="A804">
        <v>540</v>
      </c>
      <c r="B804">
        <v>-0.49199999999999999</v>
      </c>
      <c r="C804">
        <v>-1.3340000000000001</v>
      </c>
      <c r="D804">
        <v>-2.5139999999999998</v>
      </c>
      <c r="E804">
        <v>-2.948</v>
      </c>
      <c r="F804">
        <v>-3.17</v>
      </c>
      <c r="G804">
        <v>2</v>
      </c>
      <c r="H804">
        <v>-0.01</v>
      </c>
      <c r="I804">
        <v>4</v>
      </c>
      <c r="J804">
        <v>-0.55300000000000005</v>
      </c>
      <c r="K804">
        <v>-1.5680000000000001</v>
      </c>
      <c r="L804">
        <v>-2.5790000000000002</v>
      </c>
      <c r="M804">
        <v>-3.234</v>
      </c>
      <c r="N804">
        <v>-3.4420000000000002</v>
      </c>
      <c r="O804">
        <v>0.99399999999999999</v>
      </c>
      <c r="P804">
        <v>0.996</v>
      </c>
      <c r="Q804">
        <v>0.97899999999999998</v>
      </c>
      <c r="R804">
        <v>0.69</v>
      </c>
      <c r="S804">
        <v>0.51900000000000002</v>
      </c>
    </row>
    <row r="805" spans="1:19" x14ac:dyDescent="0.3">
      <c r="A805">
        <v>600</v>
      </c>
      <c r="B805">
        <v>-0.49199999999999999</v>
      </c>
      <c r="C805">
        <v>-1.3340000000000001</v>
      </c>
      <c r="D805">
        <v>-2.5139999999999998</v>
      </c>
      <c r="E805">
        <v>-2.948</v>
      </c>
      <c r="F805">
        <v>-3.17</v>
      </c>
      <c r="G805">
        <v>2</v>
      </c>
      <c r="H805">
        <v>-0.01</v>
      </c>
      <c r="I805">
        <v>4</v>
      </c>
      <c r="J805">
        <v>-0.55500000000000005</v>
      </c>
      <c r="K805">
        <v>-1.5660000000000001</v>
      </c>
      <c r="L805">
        <v>-2.5760000000000001</v>
      </c>
      <c r="M805">
        <v>-3.2480000000000002</v>
      </c>
      <c r="N805">
        <v>-3.4649999999999999</v>
      </c>
      <c r="O805">
        <v>0.99199999999999999</v>
      </c>
      <c r="P805">
        <v>0.999</v>
      </c>
      <c r="Q805">
        <v>0.97</v>
      </c>
      <c r="R805">
        <v>0.7</v>
      </c>
      <c r="S805">
        <v>0.53</v>
      </c>
    </row>
    <row r="807" spans="1:19" x14ac:dyDescent="0.3">
      <c r="A807" t="s">
        <v>0</v>
      </c>
      <c r="B807" t="s">
        <v>63</v>
      </c>
    </row>
    <row r="808" spans="1:19" x14ac:dyDescent="0.3">
      <c r="A808">
        <v>0</v>
      </c>
      <c r="B808">
        <v>-0.49199999999999999</v>
      </c>
      <c r="C808">
        <v>-1.335</v>
      </c>
      <c r="D808">
        <v>-2.5139999999999998</v>
      </c>
      <c r="E808">
        <v>-2.9409999999999998</v>
      </c>
      <c r="F808">
        <v>-3.16</v>
      </c>
      <c r="G808">
        <v>2</v>
      </c>
      <c r="H808">
        <v>-0.01</v>
      </c>
      <c r="I808">
        <v>4</v>
      </c>
      <c r="J808">
        <v>-0.52100000000000002</v>
      </c>
      <c r="K808">
        <v>-1.5209999999999999</v>
      </c>
      <c r="L808">
        <v>-2.5150000000000001</v>
      </c>
      <c r="M808">
        <v>-3.1059999999999999</v>
      </c>
      <c r="N808">
        <v>-3.16</v>
      </c>
      <c r="O808">
        <v>0.98099999999999998</v>
      </c>
      <c r="P808">
        <v>0.98099999999999998</v>
      </c>
      <c r="Q808">
        <v>0.97099999999999997</v>
      </c>
      <c r="R808">
        <v>0.52500000000000002</v>
      </c>
      <c r="S808">
        <v>0.20499999999999999</v>
      </c>
    </row>
    <row r="809" spans="1:19" x14ac:dyDescent="0.3">
      <c r="A809">
        <v>60</v>
      </c>
      <c r="B809">
        <v>-0.49199999999999999</v>
      </c>
      <c r="C809">
        <v>-1.335</v>
      </c>
      <c r="D809">
        <v>-2.5139999999999998</v>
      </c>
      <c r="E809">
        <v>-2.9409999999999998</v>
      </c>
      <c r="F809">
        <v>-3.16</v>
      </c>
      <c r="G809">
        <v>2</v>
      </c>
      <c r="H809">
        <v>-0.01</v>
      </c>
      <c r="I809">
        <v>4</v>
      </c>
      <c r="J809">
        <v>-0.59299999999999997</v>
      </c>
      <c r="K809">
        <v>-1.589</v>
      </c>
      <c r="L809">
        <v>-2.5329999999999999</v>
      </c>
      <c r="M809">
        <v>-3.1179999999999999</v>
      </c>
      <c r="N809">
        <v>-3.2669999999999999</v>
      </c>
      <c r="O809">
        <v>1.115</v>
      </c>
      <c r="P809">
        <v>0.97399999999999998</v>
      </c>
      <c r="Q809">
        <v>0.81799999999999995</v>
      </c>
      <c r="R809">
        <v>0.433</v>
      </c>
      <c r="S809">
        <v>0.44600000000000001</v>
      </c>
    </row>
    <row r="810" spans="1:19" x14ac:dyDescent="0.3">
      <c r="A810">
        <v>120</v>
      </c>
      <c r="B810">
        <v>-0.49199999999999999</v>
      </c>
      <c r="C810">
        <v>-1.335</v>
      </c>
      <c r="D810">
        <v>-2.5139999999999998</v>
      </c>
      <c r="E810">
        <v>-2.9409999999999998</v>
      </c>
      <c r="F810">
        <v>-3.16</v>
      </c>
      <c r="G810">
        <v>2</v>
      </c>
      <c r="H810">
        <v>-0.01</v>
      </c>
      <c r="I810">
        <v>4</v>
      </c>
      <c r="J810">
        <v>-0.54800000000000004</v>
      </c>
      <c r="K810">
        <v>-1.5960000000000001</v>
      </c>
      <c r="L810">
        <v>-2.5990000000000002</v>
      </c>
      <c r="M810">
        <v>-3.17</v>
      </c>
      <c r="N810">
        <v>-3.2770000000000001</v>
      </c>
      <c r="O810">
        <v>1.02</v>
      </c>
      <c r="P810">
        <v>1.056</v>
      </c>
      <c r="Q810">
        <v>1.024</v>
      </c>
      <c r="R810">
        <v>0.54800000000000004</v>
      </c>
      <c r="S810">
        <v>0.45</v>
      </c>
    </row>
    <row r="811" spans="1:19" x14ac:dyDescent="0.3">
      <c r="A811">
        <v>180</v>
      </c>
      <c r="B811">
        <v>-0.49199999999999999</v>
      </c>
      <c r="C811">
        <v>-1.335</v>
      </c>
      <c r="D811">
        <v>-2.5139999999999998</v>
      </c>
      <c r="E811">
        <v>-2.9409999999999998</v>
      </c>
      <c r="F811">
        <v>-3.16</v>
      </c>
      <c r="G811">
        <v>2</v>
      </c>
      <c r="H811">
        <v>-0.01</v>
      </c>
      <c r="I811">
        <v>4</v>
      </c>
      <c r="J811">
        <v>-0.54800000000000004</v>
      </c>
      <c r="K811">
        <v>-1.5649999999999999</v>
      </c>
      <c r="L811">
        <v>-2.5550000000000002</v>
      </c>
      <c r="M811">
        <v>-3.1150000000000002</v>
      </c>
      <c r="N811">
        <v>-3.298</v>
      </c>
      <c r="O811">
        <v>1.0149999999999999</v>
      </c>
      <c r="P811">
        <v>0.93</v>
      </c>
      <c r="Q811">
        <v>0.89600000000000002</v>
      </c>
      <c r="R811">
        <v>0.36299999999999999</v>
      </c>
      <c r="S811">
        <v>0.45800000000000002</v>
      </c>
    </row>
    <row r="812" spans="1:19" x14ac:dyDescent="0.3">
      <c r="A812">
        <v>240</v>
      </c>
      <c r="B812">
        <v>-0.49199999999999999</v>
      </c>
      <c r="C812">
        <v>-1.335</v>
      </c>
      <c r="D812">
        <v>-2.5139999999999998</v>
      </c>
      <c r="E812">
        <v>-2.9409999999999998</v>
      </c>
      <c r="F812">
        <v>-3.16</v>
      </c>
      <c r="G812">
        <v>2</v>
      </c>
      <c r="H812">
        <v>-0.01</v>
      </c>
      <c r="I812">
        <v>4</v>
      </c>
      <c r="J812">
        <v>-0.55600000000000005</v>
      </c>
      <c r="K812">
        <v>-1.5880000000000001</v>
      </c>
      <c r="L812">
        <v>-2.5870000000000002</v>
      </c>
      <c r="M812">
        <v>-3.1179999999999999</v>
      </c>
      <c r="N812">
        <v>-3.3159999999999998</v>
      </c>
      <c r="O812">
        <v>1.0249999999999999</v>
      </c>
      <c r="P812">
        <v>1.0069999999999999</v>
      </c>
      <c r="Q812">
        <v>1.0249999999999999</v>
      </c>
      <c r="R812">
        <v>0.39200000000000002</v>
      </c>
      <c r="S812">
        <v>0.46500000000000002</v>
      </c>
    </row>
    <row r="813" spans="1:19" x14ac:dyDescent="0.3">
      <c r="A813">
        <v>300</v>
      </c>
      <c r="B813">
        <v>-0.49199999999999999</v>
      </c>
      <c r="C813">
        <v>-1.335</v>
      </c>
      <c r="D813">
        <v>-2.5139999999999998</v>
      </c>
      <c r="E813">
        <v>-2.9409999999999998</v>
      </c>
      <c r="F813">
        <v>-3.16</v>
      </c>
      <c r="G813">
        <v>2</v>
      </c>
      <c r="H813">
        <v>-0.01</v>
      </c>
      <c r="I813">
        <v>4</v>
      </c>
      <c r="J813">
        <v>-0.54900000000000004</v>
      </c>
      <c r="K813">
        <v>-1.577</v>
      </c>
      <c r="L813">
        <v>-2.573</v>
      </c>
      <c r="M813">
        <v>-3.1480000000000001</v>
      </c>
      <c r="N813">
        <v>-3.34</v>
      </c>
      <c r="O813">
        <v>1.0069999999999999</v>
      </c>
      <c r="P813">
        <v>0.97299999999999998</v>
      </c>
      <c r="Q813">
        <v>0.94399999999999995</v>
      </c>
      <c r="R813">
        <v>0.50900000000000001</v>
      </c>
      <c r="S813">
        <v>0.47499999999999998</v>
      </c>
    </row>
    <row r="814" spans="1:19" x14ac:dyDescent="0.3">
      <c r="A814">
        <v>360</v>
      </c>
      <c r="B814">
        <v>-0.49199999999999999</v>
      </c>
      <c r="C814">
        <v>-1.335</v>
      </c>
      <c r="D814">
        <v>-2.5139999999999998</v>
      </c>
      <c r="E814">
        <v>-2.9409999999999998</v>
      </c>
      <c r="F814">
        <v>-3.16</v>
      </c>
      <c r="G814">
        <v>2</v>
      </c>
      <c r="H814">
        <v>-0.01</v>
      </c>
      <c r="I814">
        <v>4</v>
      </c>
      <c r="J814">
        <v>-0.54900000000000004</v>
      </c>
      <c r="K814">
        <v>-1.573</v>
      </c>
      <c r="L814">
        <v>-2.5670000000000002</v>
      </c>
      <c r="M814">
        <v>-3.1739999999999999</v>
      </c>
      <c r="N814">
        <v>-3.363</v>
      </c>
      <c r="O814">
        <v>1.0009999999999999</v>
      </c>
      <c r="P814">
        <v>0.98199999999999998</v>
      </c>
      <c r="Q814">
        <v>0.94699999999999995</v>
      </c>
      <c r="R814">
        <v>0.6</v>
      </c>
      <c r="S814">
        <v>0.48399999999999999</v>
      </c>
    </row>
    <row r="815" spans="1:19" x14ac:dyDescent="0.3">
      <c r="A815">
        <v>420</v>
      </c>
      <c r="B815">
        <v>-0.49199999999999999</v>
      </c>
      <c r="C815">
        <v>-1.335</v>
      </c>
      <c r="D815">
        <v>-2.5139999999999998</v>
      </c>
      <c r="E815">
        <v>-2.9409999999999998</v>
      </c>
      <c r="F815">
        <v>-3.16</v>
      </c>
      <c r="G815">
        <v>2</v>
      </c>
      <c r="H815">
        <v>-0.01</v>
      </c>
      <c r="I815">
        <v>4</v>
      </c>
      <c r="J815">
        <v>-0.55400000000000005</v>
      </c>
      <c r="K815">
        <v>-1.575</v>
      </c>
      <c r="L815">
        <v>-2.5760000000000001</v>
      </c>
      <c r="M815">
        <v>-3.1920000000000002</v>
      </c>
      <c r="N815">
        <v>-3.3849999999999998</v>
      </c>
      <c r="O815">
        <v>1.0049999999999999</v>
      </c>
      <c r="P815">
        <v>1.0029999999999999</v>
      </c>
      <c r="Q815">
        <v>0.98099999999999998</v>
      </c>
      <c r="R815">
        <v>0.64600000000000002</v>
      </c>
      <c r="S815">
        <v>0.49399999999999999</v>
      </c>
    </row>
    <row r="816" spans="1:19" x14ac:dyDescent="0.3">
      <c r="A816">
        <v>480</v>
      </c>
      <c r="B816">
        <v>-0.49199999999999999</v>
      </c>
      <c r="C816">
        <v>-1.335</v>
      </c>
      <c r="D816">
        <v>-2.5139999999999998</v>
      </c>
      <c r="E816">
        <v>-2.9409999999999998</v>
      </c>
      <c r="F816">
        <v>-3.16</v>
      </c>
      <c r="G816">
        <v>2</v>
      </c>
      <c r="H816">
        <v>-0.01</v>
      </c>
      <c r="I816">
        <v>4</v>
      </c>
      <c r="J816">
        <v>-0.55200000000000005</v>
      </c>
      <c r="K816">
        <v>-1.571</v>
      </c>
      <c r="L816">
        <v>-2.58</v>
      </c>
      <c r="M816">
        <v>-3.21</v>
      </c>
      <c r="N816">
        <v>-3.407</v>
      </c>
      <c r="O816">
        <v>0.996</v>
      </c>
      <c r="P816">
        <v>0.996</v>
      </c>
      <c r="Q816">
        <v>0.99099999999999999</v>
      </c>
      <c r="R816">
        <v>0.66900000000000004</v>
      </c>
      <c r="S816">
        <v>0.503</v>
      </c>
    </row>
    <row r="817" spans="1:19" x14ac:dyDescent="0.3">
      <c r="A817">
        <v>540</v>
      </c>
      <c r="B817">
        <v>-0.49199999999999999</v>
      </c>
      <c r="C817">
        <v>-1.335</v>
      </c>
      <c r="D817">
        <v>-2.5139999999999998</v>
      </c>
      <c r="E817">
        <v>-2.9409999999999998</v>
      </c>
      <c r="F817">
        <v>-3.16</v>
      </c>
      <c r="G817">
        <v>2</v>
      </c>
      <c r="H817">
        <v>-0.01</v>
      </c>
      <c r="I817">
        <v>4</v>
      </c>
      <c r="J817">
        <v>-0.55300000000000005</v>
      </c>
      <c r="K817">
        <v>-1.5669999999999999</v>
      </c>
      <c r="L817">
        <v>-2.5779999999999998</v>
      </c>
      <c r="M817">
        <v>-3.2250000000000001</v>
      </c>
      <c r="N817">
        <v>-3.4279999999999999</v>
      </c>
      <c r="O817">
        <v>0.99399999999999999</v>
      </c>
      <c r="P817">
        <v>0.996</v>
      </c>
      <c r="Q817">
        <v>0.97799999999999998</v>
      </c>
      <c r="R817">
        <v>0.68500000000000005</v>
      </c>
      <c r="S817">
        <v>0.51300000000000001</v>
      </c>
    </row>
    <row r="818" spans="1:19" x14ac:dyDescent="0.3">
      <c r="A818">
        <v>600</v>
      </c>
      <c r="B818">
        <v>-0.49199999999999999</v>
      </c>
      <c r="C818">
        <v>-1.335</v>
      </c>
      <c r="D818">
        <v>-2.5139999999999998</v>
      </c>
      <c r="E818">
        <v>-2.9409999999999998</v>
      </c>
      <c r="F818">
        <v>-3.16</v>
      </c>
      <c r="G818">
        <v>2</v>
      </c>
      <c r="H818">
        <v>-0.01</v>
      </c>
      <c r="I818">
        <v>4</v>
      </c>
      <c r="J818">
        <v>-0.55500000000000005</v>
      </c>
      <c r="K818">
        <v>-1.5649999999999999</v>
      </c>
      <c r="L818">
        <v>-2.5750000000000002</v>
      </c>
      <c r="M818">
        <v>-3.2389999999999999</v>
      </c>
      <c r="N818">
        <v>-3.45</v>
      </c>
      <c r="O818">
        <v>0.99199999999999999</v>
      </c>
      <c r="P818">
        <v>0.999</v>
      </c>
      <c r="Q818">
        <v>0.96899999999999997</v>
      </c>
      <c r="R818">
        <v>0.69599999999999995</v>
      </c>
      <c r="S818">
        <v>0.52300000000000002</v>
      </c>
    </row>
    <row r="820" spans="1:19" x14ac:dyDescent="0.3">
      <c r="A820" t="s">
        <v>0</v>
      </c>
      <c r="B820" t="s">
        <v>64</v>
      </c>
    </row>
    <row r="821" spans="1:19" x14ac:dyDescent="0.3">
      <c r="A821">
        <v>0</v>
      </c>
      <c r="B821">
        <v>-0.49099999999999999</v>
      </c>
      <c r="C821">
        <v>-1.325</v>
      </c>
      <c r="D821">
        <v>-2.5169999999999999</v>
      </c>
      <c r="E821">
        <v>-2.9670000000000001</v>
      </c>
      <c r="F821">
        <v>-3.24</v>
      </c>
      <c r="G821">
        <v>2</v>
      </c>
      <c r="H821">
        <v>0</v>
      </c>
      <c r="I821">
        <v>4</v>
      </c>
      <c r="J821">
        <v>-0.52100000000000002</v>
      </c>
      <c r="K821">
        <v>-1.5209999999999999</v>
      </c>
      <c r="L821">
        <v>-2.5169999999999999</v>
      </c>
      <c r="M821">
        <v>-3.1720000000000002</v>
      </c>
      <c r="N821">
        <v>-3.24</v>
      </c>
      <c r="O821">
        <v>0.98099999999999998</v>
      </c>
      <c r="P821">
        <v>0.98099999999999998</v>
      </c>
      <c r="Q821">
        <v>0.97499999999999998</v>
      </c>
      <c r="R821">
        <v>0.57299999999999995</v>
      </c>
      <c r="S821">
        <v>0.218</v>
      </c>
    </row>
    <row r="822" spans="1:19" x14ac:dyDescent="0.3">
      <c r="A822">
        <v>60</v>
      </c>
      <c r="B822">
        <v>-0.49099999999999999</v>
      </c>
      <c r="C822">
        <v>-1.325</v>
      </c>
      <c r="D822">
        <v>-2.5169999999999999</v>
      </c>
      <c r="E822">
        <v>-2.9670000000000001</v>
      </c>
      <c r="F822">
        <v>-3.24</v>
      </c>
      <c r="G822">
        <v>2</v>
      </c>
      <c r="H822">
        <v>0</v>
      </c>
      <c r="I822">
        <v>4</v>
      </c>
      <c r="J822">
        <v>-0.58599999999999997</v>
      </c>
      <c r="K822">
        <v>-1.599</v>
      </c>
      <c r="L822">
        <v>-2.5390000000000001</v>
      </c>
      <c r="M822">
        <v>-3.1669999999999998</v>
      </c>
      <c r="N822">
        <v>-3.3439999999999999</v>
      </c>
      <c r="O822">
        <v>1.105</v>
      </c>
      <c r="P822">
        <v>1.026</v>
      </c>
      <c r="Q822">
        <v>0.82799999999999996</v>
      </c>
      <c r="R822">
        <v>0.43</v>
      </c>
      <c r="S822">
        <v>0.47599999999999998</v>
      </c>
    </row>
    <row r="823" spans="1:19" x14ac:dyDescent="0.3">
      <c r="A823">
        <v>120</v>
      </c>
      <c r="B823">
        <v>-0.49099999999999999</v>
      </c>
      <c r="C823">
        <v>-1.325</v>
      </c>
      <c r="D823">
        <v>-2.5169999999999999</v>
      </c>
      <c r="E823">
        <v>-2.9670000000000001</v>
      </c>
      <c r="F823">
        <v>-3.24</v>
      </c>
      <c r="G823">
        <v>2</v>
      </c>
      <c r="H823">
        <v>0</v>
      </c>
      <c r="I823">
        <v>4</v>
      </c>
      <c r="J823">
        <v>-0.54400000000000004</v>
      </c>
      <c r="K823">
        <v>-1.5960000000000001</v>
      </c>
      <c r="L823">
        <v>-2.6059999999999999</v>
      </c>
      <c r="M823">
        <v>-3.2280000000000002</v>
      </c>
      <c r="N823">
        <v>-3.3620000000000001</v>
      </c>
      <c r="O823">
        <v>1.0229999999999999</v>
      </c>
      <c r="P823">
        <v>1.046</v>
      </c>
      <c r="Q823">
        <v>1.04</v>
      </c>
      <c r="R823">
        <v>0.59199999999999997</v>
      </c>
      <c r="S823">
        <v>0.48399999999999999</v>
      </c>
    </row>
    <row r="824" spans="1:19" x14ac:dyDescent="0.3">
      <c r="A824">
        <v>180</v>
      </c>
      <c r="B824">
        <v>-0.49099999999999999</v>
      </c>
      <c r="C824">
        <v>-1.325</v>
      </c>
      <c r="D824">
        <v>-2.5169999999999999</v>
      </c>
      <c r="E824">
        <v>-2.9670000000000001</v>
      </c>
      <c r="F824">
        <v>-3.24</v>
      </c>
      <c r="G824">
        <v>2</v>
      </c>
      <c r="H824">
        <v>0</v>
      </c>
      <c r="I824">
        <v>4</v>
      </c>
      <c r="J824">
        <v>-0.54600000000000004</v>
      </c>
      <c r="K824">
        <v>-1.569</v>
      </c>
      <c r="L824">
        <v>-2.556</v>
      </c>
      <c r="M824">
        <v>-3.1749999999999998</v>
      </c>
      <c r="N824">
        <v>-3.375</v>
      </c>
      <c r="O824">
        <v>1.026</v>
      </c>
      <c r="P824">
        <v>0.93500000000000005</v>
      </c>
      <c r="Q824">
        <v>0.88400000000000001</v>
      </c>
      <c r="R824">
        <v>0.40200000000000002</v>
      </c>
      <c r="S824">
        <v>0.48899999999999999</v>
      </c>
    </row>
    <row r="825" spans="1:19" x14ac:dyDescent="0.3">
      <c r="A825">
        <v>240</v>
      </c>
      <c r="B825">
        <v>-0.49099999999999999</v>
      </c>
      <c r="C825">
        <v>-1.325</v>
      </c>
      <c r="D825">
        <v>-2.5169999999999999</v>
      </c>
      <c r="E825">
        <v>-2.9670000000000001</v>
      </c>
      <c r="F825">
        <v>-3.24</v>
      </c>
      <c r="G825">
        <v>2</v>
      </c>
      <c r="H825">
        <v>0</v>
      </c>
      <c r="I825">
        <v>4</v>
      </c>
      <c r="J825">
        <v>-0.55000000000000004</v>
      </c>
      <c r="K825">
        <v>-1.591</v>
      </c>
      <c r="L825">
        <v>-2.5910000000000002</v>
      </c>
      <c r="M825">
        <v>-3.1739999999999999</v>
      </c>
      <c r="N825">
        <v>-3.3919999999999999</v>
      </c>
      <c r="O825">
        <v>1.0349999999999999</v>
      </c>
      <c r="P825">
        <v>1.0049999999999999</v>
      </c>
      <c r="Q825">
        <v>1.0229999999999999</v>
      </c>
      <c r="R825">
        <v>0.41699999999999998</v>
      </c>
      <c r="S825">
        <v>0.496</v>
      </c>
    </row>
    <row r="826" spans="1:19" x14ac:dyDescent="0.3">
      <c r="A826">
        <v>300</v>
      </c>
      <c r="B826">
        <v>-0.49099999999999999</v>
      </c>
      <c r="C826">
        <v>-1.325</v>
      </c>
      <c r="D826">
        <v>-2.5169999999999999</v>
      </c>
      <c r="E826">
        <v>-2.9670000000000001</v>
      </c>
      <c r="F826">
        <v>-3.24</v>
      </c>
      <c r="G826">
        <v>2</v>
      </c>
      <c r="H826">
        <v>0</v>
      </c>
      <c r="I826">
        <v>4</v>
      </c>
      <c r="J826">
        <v>-0.54200000000000004</v>
      </c>
      <c r="K826">
        <v>-1.581</v>
      </c>
      <c r="L826">
        <v>-2.5840000000000001</v>
      </c>
      <c r="M826">
        <v>-3.2050000000000001</v>
      </c>
      <c r="N826">
        <v>-3.4220000000000002</v>
      </c>
      <c r="O826">
        <v>1.02</v>
      </c>
      <c r="P826">
        <v>0.97699999999999998</v>
      </c>
      <c r="Q826">
        <v>0.96899999999999997</v>
      </c>
      <c r="R826">
        <v>0.54800000000000004</v>
      </c>
      <c r="S826">
        <v>0.51</v>
      </c>
    </row>
    <row r="827" spans="1:19" x14ac:dyDescent="0.3">
      <c r="A827">
        <v>360</v>
      </c>
      <c r="B827">
        <v>-0.49099999999999999</v>
      </c>
      <c r="C827">
        <v>-1.325</v>
      </c>
      <c r="D827">
        <v>-2.5169999999999999</v>
      </c>
      <c r="E827">
        <v>-2.9670000000000001</v>
      </c>
      <c r="F827">
        <v>-3.24</v>
      </c>
      <c r="G827">
        <v>2</v>
      </c>
      <c r="H827">
        <v>0</v>
      </c>
      <c r="I827">
        <v>4</v>
      </c>
      <c r="J827">
        <v>-0.54</v>
      </c>
      <c r="K827">
        <v>-1.575</v>
      </c>
      <c r="L827">
        <v>-2.5720000000000001</v>
      </c>
      <c r="M827">
        <v>-3.234</v>
      </c>
      <c r="N827">
        <v>-3.4489999999999998</v>
      </c>
      <c r="O827">
        <v>1.0149999999999999</v>
      </c>
      <c r="P827">
        <v>0.97599999999999998</v>
      </c>
      <c r="Q827">
        <v>0.94599999999999995</v>
      </c>
      <c r="R827">
        <v>0.64700000000000002</v>
      </c>
      <c r="S827">
        <v>0.52200000000000002</v>
      </c>
    </row>
    <row r="828" spans="1:19" x14ac:dyDescent="0.3">
      <c r="A828">
        <v>420</v>
      </c>
      <c r="B828">
        <v>-0.49099999999999999</v>
      </c>
      <c r="C828">
        <v>-1.325</v>
      </c>
      <c r="D828">
        <v>-2.5169999999999999</v>
      </c>
      <c r="E828">
        <v>-2.9670000000000001</v>
      </c>
      <c r="F828">
        <v>-3.24</v>
      </c>
      <c r="G828">
        <v>2</v>
      </c>
      <c r="H828">
        <v>0</v>
      </c>
      <c r="I828">
        <v>4</v>
      </c>
      <c r="J828">
        <v>-0.54300000000000004</v>
      </c>
      <c r="K828">
        <v>-1.577</v>
      </c>
      <c r="L828">
        <v>-2.5779999999999998</v>
      </c>
      <c r="M828">
        <v>-3.254</v>
      </c>
      <c r="N828">
        <v>-3.4740000000000002</v>
      </c>
      <c r="O828">
        <v>1.0209999999999999</v>
      </c>
      <c r="P828">
        <v>1.002</v>
      </c>
      <c r="Q828">
        <v>0.97199999999999998</v>
      </c>
      <c r="R828">
        <v>0.69299999999999995</v>
      </c>
      <c r="S828">
        <v>0.53400000000000003</v>
      </c>
    </row>
    <row r="829" spans="1:19" x14ac:dyDescent="0.3">
      <c r="A829">
        <v>480</v>
      </c>
      <c r="B829">
        <v>-0.49099999999999999</v>
      </c>
      <c r="C829">
        <v>-1.325</v>
      </c>
      <c r="D829">
        <v>-2.5169999999999999</v>
      </c>
      <c r="E829">
        <v>-2.9670000000000001</v>
      </c>
      <c r="F829">
        <v>-3.24</v>
      </c>
      <c r="G829">
        <v>2</v>
      </c>
      <c r="H829">
        <v>0</v>
      </c>
      <c r="I829">
        <v>4</v>
      </c>
      <c r="J829">
        <v>-0.53900000000000003</v>
      </c>
      <c r="K829">
        <v>-1.573</v>
      </c>
      <c r="L829">
        <v>-2.5830000000000002</v>
      </c>
      <c r="M829">
        <v>-3.2690000000000001</v>
      </c>
      <c r="N829">
        <v>-3.4980000000000002</v>
      </c>
      <c r="O829">
        <v>1.0149999999999999</v>
      </c>
      <c r="P829">
        <v>0.998</v>
      </c>
      <c r="Q829">
        <v>0.98699999999999999</v>
      </c>
      <c r="R829">
        <v>0.70399999999999996</v>
      </c>
      <c r="S829">
        <v>0.54600000000000004</v>
      </c>
    </row>
    <row r="830" spans="1:19" x14ac:dyDescent="0.3">
      <c r="A830">
        <v>540</v>
      </c>
      <c r="B830">
        <v>-0.49099999999999999</v>
      </c>
      <c r="C830">
        <v>-1.325</v>
      </c>
      <c r="D830">
        <v>-2.5169999999999999</v>
      </c>
      <c r="E830">
        <v>-2.9670000000000001</v>
      </c>
      <c r="F830">
        <v>-3.24</v>
      </c>
      <c r="G830">
        <v>2</v>
      </c>
      <c r="H830">
        <v>0</v>
      </c>
      <c r="I830">
        <v>4</v>
      </c>
      <c r="J830">
        <v>-0.53900000000000003</v>
      </c>
      <c r="K830">
        <v>-1.569</v>
      </c>
      <c r="L830">
        <v>-2.5840000000000001</v>
      </c>
      <c r="M830">
        <v>-3.2829999999999999</v>
      </c>
      <c r="N830">
        <v>-3.5219999999999998</v>
      </c>
      <c r="O830">
        <v>1.014</v>
      </c>
      <c r="P830">
        <v>0.999</v>
      </c>
      <c r="Q830">
        <v>0.98399999999999999</v>
      </c>
      <c r="R830">
        <v>0.71499999999999997</v>
      </c>
      <c r="S830">
        <v>0.55800000000000005</v>
      </c>
    </row>
    <row r="831" spans="1:19" x14ac:dyDescent="0.3">
      <c r="A831">
        <v>600</v>
      </c>
      <c r="B831">
        <v>-0.49099999999999999</v>
      </c>
      <c r="C831">
        <v>-1.325</v>
      </c>
      <c r="D831">
        <v>-2.5169999999999999</v>
      </c>
      <c r="E831">
        <v>-2.9670000000000001</v>
      </c>
      <c r="F831">
        <v>-3.24</v>
      </c>
      <c r="G831">
        <v>2</v>
      </c>
      <c r="H831">
        <v>0</v>
      </c>
      <c r="I831">
        <v>4</v>
      </c>
      <c r="J831">
        <v>-0.53900000000000003</v>
      </c>
      <c r="K831">
        <v>-1.5649999999999999</v>
      </c>
      <c r="L831">
        <v>-2.581</v>
      </c>
      <c r="M831">
        <v>-3.2959999999999998</v>
      </c>
      <c r="N831">
        <v>-3.5459999999999998</v>
      </c>
      <c r="O831">
        <v>1.014</v>
      </c>
      <c r="P831">
        <v>1.002</v>
      </c>
      <c r="Q831">
        <v>0.97399999999999998</v>
      </c>
      <c r="R831">
        <v>0.72499999999999998</v>
      </c>
      <c r="S831">
        <v>0.57099999999999995</v>
      </c>
    </row>
    <row r="833" spans="1:19" x14ac:dyDescent="0.3">
      <c r="A833" t="s">
        <v>0</v>
      </c>
      <c r="B833" t="s">
        <v>65</v>
      </c>
    </row>
    <row r="834" spans="1:19" x14ac:dyDescent="0.3">
      <c r="A834">
        <v>0</v>
      </c>
      <c r="B834">
        <v>-0.49099999999999999</v>
      </c>
      <c r="C834">
        <v>-1.327</v>
      </c>
      <c r="D834">
        <v>-2.5150000000000001</v>
      </c>
      <c r="E834">
        <v>-2.9609999999999999</v>
      </c>
      <c r="F834">
        <v>-3.23</v>
      </c>
      <c r="G834">
        <v>2</v>
      </c>
      <c r="H834">
        <v>0</v>
      </c>
      <c r="I834">
        <v>4</v>
      </c>
      <c r="J834">
        <v>-0.52100000000000002</v>
      </c>
      <c r="K834">
        <v>-1.5209999999999999</v>
      </c>
      <c r="L834">
        <v>-2.5169999999999999</v>
      </c>
      <c r="M834">
        <v>-3.1640000000000001</v>
      </c>
      <c r="N834">
        <v>-3.23</v>
      </c>
      <c r="O834">
        <v>0.98099999999999998</v>
      </c>
      <c r="P834">
        <v>0.98099999999999998</v>
      </c>
      <c r="Q834">
        <v>0.97399999999999998</v>
      </c>
      <c r="R834">
        <v>0.56699999999999995</v>
      </c>
      <c r="S834">
        <v>0.217</v>
      </c>
    </row>
    <row r="835" spans="1:19" x14ac:dyDescent="0.3">
      <c r="A835">
        <v>60</v>
      </c>
      <c r="B835">
        <v>-0.49099999999999999</v>
      </c>
      <c r="C835">
        <v>-1.327</v>
      </c>
      <c r="D835">
        <v>-2.5150000000000001</v>
      </c>
      <c r="E835">
        <v>-2.9609999999999999</v>
      </c>
      <c r="F835">
        <v>-3.23</v>
      </c>
      <c r="G835">
        <v>2</v>
      </c>
      <c r="H835">
        <v>0</v>
      </c>
      <c r="I835">
        <v>4</v>
      </c>
      <c r="J835">
        <v>-0.58499999999999996</v>
      </c>
      <c r="K835">
        <v>-1.6</v>
      </c>
      <c r="L835">
        <v>-2.54</v>
      </c>
      <c r="M835">
        <v>-3.165</v>
      </c>
      <c r="N835">
        <v>-3.331</v>
      </c>
      <c r="O835">
        <v>1.1040000000000001</v>
      </c>
      <c r="P835">
        <v>1.0309999999999999</v>
      </c>
      <c r="Q835">
        <v>0.83099999999999996</v>
      </c>
      <c r="R835">
        <v>0.443</v>
      </c>
      <c r="S835">
        <v>0.47099999999999997</v>
      </c>
    </row>
    <row r="836" spans="1:19" x14ac:dyDescent="0.3">
      <c r="A836">
        <v>120</v>
      </c>
      <c r="B836">
        <v>-0.49099999999999999</v>
      </c>
      <c r="C836">
        <v>-1.327</v>
      </c>
      <c r="D836">
        <v>-2.5150000000000001</v>
      </c>
      <c r="E836">
        <v>-2.9609999999999999</v>
      </c>
      <c r="F836">
        <v>-3.23</v>
      </c>
      <c r="G836">
        <v>2</v>
      </c>
      <c r="H836">
        <v>0</v>
      </c>
      <c r="I836">
        <v>4</v>
      </c>
      <c r="J836">
        <v>-0.54200000000000004</v>
      </c>
      <c r="K836">
        <v>-1.5940000000000001</v>
      </c>
      <c r="L836">
        <v>-2.605</v>
      </c>
      <c r="M836">
        <v>-3.2240000000000002</v>
      </c>
      <c r="N836">
        <v>-3.3519999999999999</v>
      </c>
      <c r="O836">
        <v>1.02</v>
      </c>
      <c r="P836">
        <v>1.046</v>
      </c>
      <c r="Q836">
        <v>1.042</v>
      </c>
      <c r="R836">
        <v>0.59599999999999997</v>
      </c>
      <c r="S836">
        <v>0.47899999999999998</v>
      </c>
    </row>
    <row r="837" spans="1:19" x14ac:dyDescent="0.3">
      <c r="A837">
        <v>180</v>
      </c>
      <c r="B837">
        <v>-0.49099999999999999</v>
      </c>
      <c r="C837">
        <v>-1.327</v>
      </c>
      <c r="D837">
        <v>-2.5150000000000001</v>
      </c>
      <c r="E837">
        <v>-2.9609999999999999</v>
      </c>
      <c r="F837">
        <v>-3.23</v>
      </c>
      <c r="G837">
        <v>2</v>
      </c>
      <c r="H837">
        <v>0</v>
      </c>
      <c r="I837">
        <v>4</v>
      </c>
      <c r="J837">
        <v>-0.54600000000000004</v>
      </c>
      <c r="K837">
        <v>-1.5680000000000001</v>
      </c>
      <c r="L837">
        <v>-2.556</v>
      </c>
      <c r="M837">
        <v>-3.1669999999999998</v>
      </c>
      <c r="N837">
        <v>-3.3690000000000002</v>
      </c>
      <c r="O837">
        <v>1.0269999999999999</v>
      </c>
      <c r="P837">
        <v>0.93400000000000005</v>
      </c>
      <c r="Q837">
        <v>0.88800000000000001</v>
      </c>
      <c r="R837">
        <v>0.39200000000000002</v>
      </c>
      <c r="S837">
        <v>0.48699999999999999</v>
      </c>
    </row>
    <row r="838" spans="1:19" x14ac:dyDescent="0.3">
      <c r="A838">
        <v>240</v>
      </c>
      <c r="B838">
        <v>-0.49099999999999999</v>
      </c>
      <c r="C838">
        <v>-1.327</v>
      </c>
      <c r="D838">
        <v>-2.5150000000000001</v>
      </c>
      <c r="E838">
        <v>-2.9609999999999999</v>
      </c>
      <c r="F838">
        <v>-3.23</v>
      </c>
      <c r="G838">
        <v>2</v>
      </c>
      <c r="H838">
        <v>0</v>
      </c>
      <c r="I838">
        <v>4</v>
      </c>
      <c r="J838">
        <v>-0.55000000000000004</v>
      </c>
      <c r="K838">
        <v>-1.591</v>
      </c>
      <c r="L838">
        <v>-2.5910000000000002</v>
      </c>
      <c r="M838">
        <v>-3.1680000000000001</v>
      </c>
      <c r="N838">
        <v>-3.3839999999999999</v>
      </c>
      <c r="O838">
        <v>1.0349999999999999</v>
      </c>
      <c r="P838">
        <v>1.0069999999999999</v>
      </c>
      <c r="Q838">
        <v>1.026</v>
      </c>
      <c r="R838">
        <v>0.41299999999999998</v>
      </c>
      <c r="S838">
        <v>0.49299999999999999</v>
      </c>
    </row>
    <row r="839" spans="1:19" x14ac:dyDescent="0.3">
      <c r="A839">
        <v>300</v>
      </c>
      <c r="B839">
        <v>-0.49099999999999999</v>
      </c>
      <c r="C839">
        <v>-1.327</v>
      </c>
      <c r="D839">
        <v>-2.5150000000000001</v>
      </c>
      <c r="E839">
        <v>-2.9609999999999999</v>
      </c>
      <c r="F839">
        <v>-3.23</v>
      </c>
      <c r="G839">
        <v>2</v>
      </c>
      <c r="H839">
        <v>0</v>
      </c>
      <c r="I839">
        <v>4</v>
      </c>
      <c r="J839">
        <v>-0.54200000000000004</v>
      </c>
      <c r="K839">
        <v>-1.58</v>
      </c>
      <c r="L839">
        <v>-2.5819999999999999</v>
      </c>
      <c r="M839">
        <v>-3.1989999999999998</v>
      </c>
      <c r="N839">
        <v>-3.4140000000000001</v>
      </c>
      <c r="O839">
        <v>1.0189999999999999</v>
      </c>
      <c r="P839">
        <v>0.97599999999999998</v>
      </c>
      <c r="Q839">
        <v>0.96299999999999997</v>
      </c>
      <c r="R839">
        <v>0.54</v>
      </c>
      <c r="S839">
        <v>0.50600000000000001</v>
      </c>
    </row>
    <row r="840" spans="1:19" x14ac:dyDescent="0.3">
      <c r="A840">
        <v>360</v>
      </c>
      <c r="B840">
        <v>-0.49099999999999999</v>
      </c>
      <c r="C840">
        <v>-1.327</v>
      </c>
      <c r="D840">
        <v>-2.5150000000000001</v>
      </c>
      <c r="E840">
        <v>-2.9609999999999999</v>
      </c>
      <c r="F840">
        <v>-3.23</v>
      </c>
      <c r="G840">
        <v>2</v>
      </c>
      <c r="H840">
        <v>0</v>
      </c>
      <c r="I840">
        <v>4</v>
      </c>
      <c r="J840">
        <v>-0.54</v>
      </c>
      <c r="K840">
        <v>-1.575</v>
      </c>
      <c r="L840">
        <v>-2.5710000000000002</v>
      </c>
      <c r="M840">
        <v>-3.226</v>
      </c>
      <c r="N840">
        <v>-3.4390000000000001</v>
      </c>
      <c r="O840">
        <v>1.0149999999999999</v>
      </c>
      <c r="P840">
        <v>0.97699999999999998</v>
      </c>
      <c r="Q840">
        <v>0.94599999999999995</v>
      </c>
      <c r="R840">
        <v>0.63800000000000001</v>
      </c>
      <c r="S840">
        <v>0.51800000000000002</v>
      </c>
    </row>
    <row r="841" spans="1:19" x14ac:dyDescent="0.3">
      <c r="A841">
        <v>420</v>
      </c>
      <c r="B841">
        <v>-0.49099999999999999</v>
      </c>
      <c r="C841">
        <v>-1.327</v>
      </c>
      <c r="D841">
        <v>-2.5150000000000001</v>
      </c>
      <c r="E841">
        <v>-2.9609999999999999</v>
      </c>
      <c r="F841">
        <v>-3.23</v>
      </c>
      <c r="G841">
        <v>2</v>
      </c>
      <c r="H841">
        <v>0</v>
      </c>
      <c r="I841">
        <v>4</v>
      </c>
      <c r="J841">
        <v>-0.54300000000000004</v>
      </c>
      <c r="K841">
        <v>-1.5760000000000001</v>
      </c>
      <c r="L841">
        <v>-2.5779999999999998</v>
      </c>
      <c r="M841">
        <v>-3.246</v>
      </c>
      <c r="N841">
        <v>-3.464</v>
      </c>
      <c r="O841">
        <v>1.0209999999999999</v>
      </c>
      <c r="P841">
        <v>1.0029999999999999</v>
      </c>
      <c r="Q841">
        <v>0.97299999999999998</v>
      </c>
      <c r="R841">
        <v>0.68600000000000005</v>
      </c>
      <c r="S841">
        <v>0.52900000000000003</v>
      </c>
    </row>
    <row r="842" spans="1:19" x14ac:dyDescent="0.3">
      <c r="A842">
        <v>480</v>
      </c>
      <c r="B842">
        <v>-0.49099999999999999</v>
      </c>
      <c r="C842">
        <v>-1.327</v>
      </c>
      <c r="D842">
        <v>-2.5150000000000001</v>
      </c>
      <c r="E842">
        <v>-2.9609999999999999</v>
      </c>
      <c r="F842">
        <v>-3.23</v>
      </c>
      <c r="G842">
        <v>2</v>
      </c>
      <c r="H842">
        <v>0</v>
      </c>
      <c r="I842">
        <v>4</v>
      </c>
      <c r="J842">
        <v>-0.53900000000000003</v>
      </c>
      <c r="K842">
        <v>-1.573</v>
      </c>
      <c r="L842">
        <v>-2.5819999999999999</v>
      </c>
      <c r="M842">
        <v>-3.262</v>
      </c>
      <c r="N842">
        <v>-3.488</v>
      </c>
      <c r="O842">
        <v>1.0149999999999999</v>
      </c>
      <c r="P842">
        <v>0.998</v>
      </c>
      <c r="Q842">
        <v>0.98799999999999999</v>
      </c>
      <c r="R842">
        <v>0.70099999999999996</v>
      </c>
      <c r="S842">
        <v>0.54100000000000004</v>
      </c>
    </row>
    <row r="843" spans="1:19" x14ac:dyDescent="0.3">
      <c r="A843">
        <v>540</v>
      </c>
      <c r="B843">
        <v>-0.49099999999999999</v>
      </c>
      <c r="C843">
        <v>-1.327</v>
      </c>
      <c r="D843">
        <v>-2.5150000000000001</v>
      </c>
      <c r="E843">
        <v>-2.9609999999999999</v>
      </c>
      <c r="F843">
        <v>-3.23</v>
      </c>
      <c r="G843">
        <v>2</v>
      </c>
      <c r="H843">
        <v>0</v>
      </c>
      <c r="I843">
        <v>4</v>
      </c>
      <c r="J843">
        <v>-0.53900000000000003</v>
      </c>
      <c r="K843">
        <v>-1.5680000000000001</v>
      </c>
      <c r="L843">
        <v>-2.5830000000000002</v>
      </c>
      <c r="M843">
        <v>-3.2770000000000001</v>
      </c>
      <c r="N843">
        <v>-3.512</v>
      </c>
      <c r="O843">
        <v>1.0129999999999999</v>
      </c>
      <c r="P843">
        <v>0.999</v>
      </c>
      <c r="Q843">
        <v>0.98299999999999998</v>
      </c>
      <c r="R843">
        <v>0.71399999999999997</v>
      </c>
      <c r="S843">
        <v>0.55300000000000005</v>
      </c>
    </row>
    <row r="844" spans="1:19" x14ac:dyDescent="0.3">
      <c r="A844">
        <v>600</v>
      </c>
      <c r="B844">
        <v>-0.49099999999999999</v>
      </c>
      <c r="C844">
        <v>-1.327</v>
      </c>
      <c r="D844">
        <v>-2.5150000000000001</v>
      </c>
      <c r="E844">
        <v>-2.9609999999999999</v>
      </c>
      <c r="F844">
        <v>-3.23</v>
      </c>
      <c r="G844">
        <v>2</v>
      </c>
      <c r="H844">
        <v>0</v>
      </c>
      <c r="I844">
        <v>4</v>
      </c>
      <c r="J844">
        <v>-0.53900000000000003</v>
      </c>
      <c r="K844">
        <v>-1.5649999999999999</v>
      </c>
      <c r="L844">
        <v>-2.58</v>
      </c>
      <c r="M844">
        <v>-3.29</v>
      </c>
      <c r="N844">
        <v>-3.5350000000000001</v>
      </c>
      <c r="O844">
        <v>1.014</v>
      </c>
      <c r="P844">
        <v>1.002</v>
      </c>
      <c r="Q844">
        <v>0.97399999999999998</v>
      </c>
      <c r="R844">
        <v>0.72399999999999998</v>
      </c>
      <c r="S844">
        <v>0.56499999999999995</v>
      </c>
    </row>
    <row r="846" spans="1:19" x14ac:dyDescent="0.3">
      <c r="A846" t="s">
        <v>0</v>
      </c>
      <c r="B846" t="s">
        <v>66</v>
      </c>
    </row>
    <row r="847" spans="1:19" x14ac:dyDescent="0.3">
      <c r="A847">
        <v>0</v>
      </c>
      <c r="B847">
        <v>-0.49099999999999999</v>
      </c>
      <c r="C847">
        <v>-1.329</v>
      </c>
      <c r="D847">
        <v>-2.5139999999999998</v>
      </c>
      <c r="E847">
        <v>-2.9540000000000002</v>
      </c>
      <c r="F847">
        <v>-3.22</v>
      </c>
      <c r="G847">
        <v>2</v>
      </c>
      <c r="H847">
        <v>0</v>
      </c>
      <c r="I847">
        <v>4</v>
      </c>
      <c r="J847">
        <v>-0.52100000000000002</v>
      </c>
      <c r="K847">
        <v>-1.5209999999999999</v>
      </c>
      <c r="L847">
        <v>-2.5169999999999999</v>
      </c>
      <c r="M847">
        <v>-3.1560000000000001</v>
      </c>
      <c r="N847">
        <v>-3.22</v>
      </c>
      <c r="O847">
        <v>0.98099999999999998</v>
      </c>
      <c r="P847">
        <v>0.98099999999999998</v>
      </c>
      <c r="Q847">
        <v>0.97399999999999998</v>
      </c>
      <c r="R847">
        <v>0.56100000000000005</v>
      </c>
      <c r="S847">
        <v>0.215</v>
      </c>
    </row>
    <row r="848" spans="1:19" x14ac:dyDescent="0.3">
      <c r="A848">
        <v>60</v>
      </c>
      <c r="B848">
        <v>-0.49099999999999999</v>
      </c>
      <c r="C848">
        <v>-1.329</v>
      </c>
      <c r="D848">
        <v>-2.5139999999999998</v>
      </c>
      <c r="E848">
        <v>-2.9540000000000002</v>
      </c>
      <c r="F848">
        <v>-3.22</v>
      </c>
      <c r="G848">
        <v>2</v>
      </c>
      <c r="H848">
        <v>0</v>
      </c>
      <c r="I848">
        <v>4</v>
      </c>
      <c r="J848">
        <v>-0.58499999999999996</v>
      </c>
      <c r="K848">
        <v>-1.599</v>
      </c>
      <c r="L848">
        <v>-2.5390000000000001</v>
      </c>
      <c r="M848">
        <v>-3.1589999999999998</v>
      </c>
      <c r="N848">
        <v>-3.319</v>
      </c>
      <c r="O848">
        <v>1.1040000000000001</v>
      </c>
      <c r="P848">
        <v>1.0289999999999999</v>
      </c>
      <c r="Q848">
        <v>0.83199999999999996</v>
      </c>
      <c r="R848">
        <v>0.44600000000000001</v>
      </c>
      <c r="S848">
        <v>0.46600000000000003</v>
      </c>
    </row>
    <row r="849" spans="1:19" x14ac:dyDescent="0.3">
      <c r="A849">
        <v>120</v>
      </c>
      <c r="B849">
        <v>-0.49099999999999999</v>
      </c>
      <c r="C849">
        <v>-1.329</v>
      </c>
      <c r="D849">
        <v>-2.5139999999999998</v>
      </c>
      <c r="E849">
        <v>-2.9540000000000002</v>
      </c>
      <c r="F849">
        <v>-3.22</v>
      </c>
      <c r="G849">
        <v>2</v>
      </c>
      <c r="H849">
        <v>0</v>
      </c>
      <c r="I849">
        <v>4</v>
      </c>
      <c r="J849">
        <v>-0.54200000000000004</v>
      </c>
      <c r="K849">
        <v>-1.5940000000000001</v>
      </c>
      <c r="L849">
        <v>-2.6040000000000001</v>
      </c>
      <c r="M849">
        <v>-3.218</v>
      </c>
      <c r="N849">
        <v>-3.3410000000000002</v>
      </c>
      <c r="O849">
        <v>1.0189999999999999</v>
      </c>
      <c r="P849">
        <v>1.046</v>
      </c>
      <c r="Q849">
        <v>1.04</v>
      </c>
      <c r="R849">
        <v>0.59199999999999997</v>
      </c>
      <c r="S849">
        <v>0.47499999999999998</v>
      </c>
    </row>
    <row r="850" spans="1:19" x14ac:dyDescent="0.3">
      <c r="A850">
        <v>180</v>
      </c>
      <c r="B850">
        <v>-0.49099999999999999</v>
      </c>
      <c r="C850">
        <v>-1.329</v>
      </c>
      <c r="D850">
        <v>-2.5139999999999998</v>
      </c>
      <c r="E850">
        <v>-2.9540000000000002</v>
      </c>
      <c r="F850">
        <v>-3.22</v>
      </c>
      <c r="G850">
        <v>2</v>
      </c>
      <c r="H850">
        <v>0</v>
      </c>
      <c r="I850">
        <v>4</v>
      </c>
      <c r="J850">
        <v>-0.54600000000000004</v>
      </c>
      <c r="K850">
        <v>-1.5669999999999999</v>
      </c>
      <c r="L850">
        <v>-2.556</v>
      </c>
      <c r="M850">
        <v>-3.16</v>
      </c>
      <c r="N850">
        <v>-3.36</v>
      </c>
      <c r="O850">
        <v>1.0269999999999999</v>
      </c>
      <c r="P850">
        <v>0.93300000000000005</v>
      </c>
      <c r="Q850">
        <v>0.89</v>
      </c>
      <c r="R850">
        <v>0.38700000000000001</v>
      </c>
      <c r="S850">
        <v>0.48299999999999998</v>
      </c>
    </row>
    <row r="851" spans="1:19" x14ac:dyDescent="0.3">
      <c r="A851">
        <v>240</v>
      </c>
      <c r="B851">
        <v>-0.49099999999999999</v>
      </c>
      <c r="C851">
        <v>-1.329</v>
      </c>
      <c r="D851">
        <v>-2.5139999999999998</v>
      </c>
      <c r="E851">
        <v>-2.9540000000000002</v>
      </c>
      <c r="F851">
        <v>-3.22</v>
      </c>
      <c r="G851">
        <v>2</v>
      </c>
      <c r="H851">
        <v>0</v>
      </c>
      <c r="I851">
        <v>4</v>
      </c>
      <c r="J851">
        <v>-0.55000000000000004</v>
      </c>
      <c r="K851">
        <v>-1.591</v>
      </c>
      <c r="L851">
        <v>-2.5910000000000002</v>
      </c>
      <c r="M851">
        <v>-3.16</v>
      </c>
      <c r="N851">
        <v>-3.3740000000000001</v>
      </c>
      <c r="O851">
        <v>1.0349999999999999</v>
      </c>
      <c r="P851">
        <v>1.008</v>
      </c>
      <c r="Q851">
        <v>1.0269999999999999</v>
      </c>
      <c r="R851">
        <v>0.40899999999999997</v>
      </c>
      <c r="S851">
        <v>0.48899999999999999</v>
      </c>
    </row>
    <row r="852" spans="1:19" x14ac:dyDescent="0.3">
      <c r="A852">
        <v>300</v>
      </c>
      <c r="B852">
        <v>-0.49099999999999999</v>
      </c>
      <c r="C852">
        <v>-1.329</v>
      </c>
      <c r="D852">
        <v>-2.5139999999999998</v>
      </c>
      <c r="E852">
        <v>-2.9540000000000002</v>
      </c>
      <c r="F852">
        <v>-3.22</v>
      </c>
      <c r="G852">
        <v>2</v>
      </c>
      <c r="H852">
        <v>0</v>
      </c>
      <c r="I852">
        <v>4</v>
      </c>
      <c r="J852">
        <v>-0.54200000000000004</v>
      </c>
      <c r="K852">
        <v>-1.579</v>
      </c>
      <c r="L852">
        <v>-2.58</v>
      </c>
      <c r="M852">
        <v>-3.19</v>
      </c>
      <c r="N852">
        <v>-3.4020000000000001</v>
      </c>
      <c r="O852">
        <v>1.0189999999999999</v>
      </c>
      <c r="P852">
        <v>0.97499999999999998</v>
      </c>
      <c r="Q852">
        <v>0.95799999999999996</v>
      </c>
      <c r="R852">
        <v>0.53200000000000003</v>
      </c>
      <c r="S852">
        <v>0.501</v>
      </c>
    </row>
    <row r="853" spans="1:19" x14ac:dyDescent="0.3">
      <c r="A853">
        <v>360</v>
      </c>
      <c r="B853">
        <v>-0.49099999999999999</v>
      </c>
      <c r="C853">
        <v>-1.329</v>
      </c>
      <c r="D853">
        <v>-2.5139999999999998</v>
      </c>
      <c r="E853">
        <v>-2.9540000000000002</v>
      </c>
      <c r="F853">
        <v>-3.22</v>
      </c>
      <c r="G853">
        <v>2</v>
      </c>
      <c r="H853">
        <v>0</v>
      </c>
      <c r="I853">
        <v>4</v>
      </c>
      <c r="J853">
        <v>-0.54</v>
      </c>
      <c r="K853">
        <v>-1.575</v>
      </c>
      <c r="L853">
        <v>-2.57</v>
      </c>
      <c r="M853">
        <v>-3.218</v>
      </c>
      <c r="N853">
        <v>-3.4279999999999999</v>
      </c>
      <c r="O853">
        <v>1.0149999999999999</v>
      </c>
      <c r="P853">
        <v>0.97899999999999998</v>
      </c>
      <c r="Q853">
        <v>0.94599999999999995</v>
      </c>
      <c r="R853">
        <v>0.63100000000000001</v>
      </c>
      <c r="S853">
        <v>0.51300000000000001</v>
      </c>
    </row>
    <row r="854" spans="1:19" x14ac:dyDescent="0.3">
      <c r="A854">
        <v>420</v>
      </c>
      <c r="B854">
        <v>-0.49099999999999999</v>
      </c>
      <c r="C854">
        <v>-1.329</v>
      </c>
      <c r="D854">
        <v>-2.5139999999999998</v>
      </c>
      <c r="E854">
        <v>-2.9540000000000002</v>
      </c>
      <c r="F854">
        <v>-3.22</v>
      </c>
      <c r="G854">
        <v>2</v>
      </c>
      <c r="H854">
        <v>0</v>
      </c>
      <c r="I854">
        <v>4</v>
      </c>
      <c r="J854">
        <v>-0.54300000000000004</v>
      </c>
      <c r="K854">
        <v>-1.5760000000000001</v>
      </c>
      <c r="L854">
        <v>-2.577</v>
      </c>
      <c r="M854">
        <v>-3.2389999999999999</v>
      </c>
      <c r="N854">
        <v>-3.452</v>
      </c>
      <c r="O854">
        <v>1.0209999999999999</v>
      </c>
      <c r="P854">
        <v>1.0029999999999999</v>
      </c>
      <c r="Q854">
        <v>0.97399999999999998</v>
      </c>
      <c r="R854">
        <v>0.68200000000000005</v>
      </c>
      <c r="S854">
        <v>0.52300000000000002</v>
      </c>
    </row>
    <row r="855" spans="1:19" x14ac:dyDescent="0.3">
      <c r="A855">
        <v>480</v>
      </c>
      <c r="B855">
        <v>-0.49099999999999999</v>
      </c>
      <c r="C855">
        <v>-1.329</v>
      </c>
      <c r="D855">
        <v>-2.5139999999999998</v>
      </c>
      <c r="E855">
        <v>-2.9540000000000002</v>
      </c>
      <c r="F855">
        <v>-3.22</v>
      </c>
      <c r="G855">
        <v>2</v>
      </c>
      <c r="H855">
        <v>0</v>
      </c>
      <c r="I855">
        <v>4</v>
      </c>
      <c r="J855">
        <v>-0.53900000000000003</v>
      </c>
      <c r="K855">
        <v>-1.5720000000000001</v>
      </c>
      <c r="L855">
        <v>-2.5819999999999999</v>
      </c>
      <c r="M855">
        <v>-3.254</v>
      </c>
      <c r="N855">
        <v>-3.476</v>
      </c>
      <c r="O855">
        <v>1.014</v>
      </c>
      <c r="P855">
        <v>0.998</v>
      </c>
      <c r="Q855">
        <v>0.98899999999999999</v>
      </c>
      <c r="R855">
        <v>0.69599999999999995</v>
      </c>
      <c r="S855">
        <v>0.53500000000000003</v>
      </c>
    </row>
    <row r="856" spans="1:19" x14ac:dyDescent="0.3">
      <c r="A856">
        <v>540</v>
      </c>
      <c r="B856">
        <v>-0.49099999999999999</v>
      </c>
      <c r="C856">
        <v>-1.329</v>
      </c>
      <c r="D856">
        <v>-2.5139999999999998</v>
      </c>
      <c r="E856">
        <v>-2.9540000000000002</v>
      </c>
      <c r="F856">
        <v>-3.22</v>
      </c>
      <c r="G856">
        <v>2</v>
      </c>
      <c r="H856">
        <v>0</v>
      </c>
      <c r="I856">
        <v>4</v>
      </c>
      <c r="J856">
        <v>-0.53900000000000003</v>
      </c>
      <c r="K856">
        <v>-1.5680000000000001</v>
      </c>
      <c r="L856">
        <v>-2.5819999999999999</v>
      </c>
      <c r="M856">
        <v>-3.2690000000000001</v>
      </c>
      <c r="N856">
        <v>-3.4990000000000001</v>
      </c>
      <c r="O856">
        <v>1.0129999999999999</v>
      </c>
      <c r="P856">
        <v>0.999</v>
      </c>
      <c r="Q856">
        <v>0.98299999999999998</v>
      </c>
      <c r="R856">
        <v>0.71</v>
      </c>
      <c r="S856">
        <v>0.54700000000000004</v>
      </c>
    </row>
    <row r="857" spans="1:19" x14ac:dyDescent="0.3">
      <c r="A857">
        <v>600</v>
      </c>
      <c r="B857">
        <v>-0.49099999999999999</v>
      </c>
      <c r="C857">
        <v>-1.329</v>
      </c>
      <c r="D857">
        <v>-2.5139999999999998</v>
      </c>
      <c r="E857">
        <v>-2.9540000000000002</v>
      </c>
      <c r="F857">
        <v>-3.22</v>
      </c>
      <c r="G857">
        <v>2</v>
      </c>
      <c r="H857">
        <v>0</v>
      </c>
      <c r="I857">
        <v>4</v>
      </c>
      <c r="J857">
        <v>-0.53900000000000003</v>
      </c>
      <c r="K857">
        <v>-1.5649999999999999</v>
      </c>
      <c r="L857">
        <v>-2.58</v>
      </c>
      <c r="M857">
        <v>-3.2829999999999999</v>
      </c>
      <c r="N857">
        <v>-3.5230000000000001</v>
      </c>
      <c r="O857">
        <v>1.014</v>
      </c>
      <c r="P857">
        <v>1.002</v>
      </c>
      <c r="Q857">
        <v>0.97299999999999998</v>
      </c>
      <c r="R857">
        <v>0.72</v>
      </c>
      <c r="S857">
        <v>0.55800000000000005</v>
      </c>
    </row>
    <row r="859" spans="1:19" x14ac:dyDescent="0.3">
      <c r="A859" t="s">
        <v>0</v>
      </c>
      <c r="B859" t="s">
        <v>67</v>
      </c>
    </row>
    <row r="860" spans="1:19" x14ac:dyDescent="0.3">
      <c r="A860">
        <v>0</v>
      </c>
      <c r="B860">
        <v>-0.49099999999999999</v>
      </c>
      <c r="C860">
        <v>-1.329</v>
      </c>
      <c r="D860">
        <v>-2.5139999999999998</v>
      </c>
      <c r="E860">
        <v>-2.9489999999999998</v>
      </c>
      <c r="F860">
        <v>-3.21</v>
      </c>
      <c r="G860">
        <v>2</v>
      </c>
      <c r="H860">
        <v>0</v>
      </c>
      <c r="I860">
        <v>4</v>
      </c>
      <c r="J860">
        <v>-0.52100000000000002</v>
      </c>
      <c r="K860">
        <v>-1.5209999999999999</v>
      </c>
      <c r="L860">
        <v>-2.516</v>
      </c>
      <c r="M860">
        <v>-3.1480000000000001</v>
      </c>
      <c r="N860">
        <v>-3.21</v>
      </c>
      <c r="O860">
        <v>0.98099999999999998</v>
      </c>
      <c r="P860">
        <v>0.98099999999999998</v>
      </c>
      <c r="Q860">
        <v>0.97299999999999998</v>
      </c>
      <c r="R860">
        <v>0.55500000000000005</v>
      </c>
      <c r="S860">
        <v>0.21299999999999999</v>
      </c>
    </row>
    <row r="861" spans="1:19" x14ac:dyDescent="0.3">
      <c r="A861">
        <v>60</v>
      </c>
      <c r="B861">
        <v>-0.49099999999999999</v>
      </c>
      <c r="C861">
        <v>-1.329</v>
      </c>
      <c r="D861">
        <v>-2.5139999999999998</v>
      </c>
      <c r="E861">
        <v>-2.9489999999999998</v>
      </c>
      <c r="F861">
        <v>-3.21</v>
      </c>
      <c r="G861">
        <v>2</v>
      </c>
      <c r="H861">
        <v>0</v>
      </c>
      <c r="I861">
        <v>4</v>
      </c>
      <c r="J861">
        <v>-0.58699999999999997</v>
      </c>
      <c r="K861">
        <v>-1.5980000000000001</v>
      </c>
      <c r="L861">
        <v>-2.5390000000000001</v>
      </c>
      <c r="M861">
        <v>-3.149</v>
      </c>
      <c r="N861">
        <v>-3.3149999999999999</v>
      </c>
      <c r="O861">
        <v>1.109</v>
      </c>
      <c r="P861">
        <v>1.018</v>
      </c>
      <c r="Q861">
        <v>0.82899999999999996</v>
      </c>
      <c r="R861">
        <v>0.436</v>
      </c>
      <c r="S861">
        <v>0.46500000000000002</v>
      </c>
    </row>
    <row r="862" spans="1:19" x14ac:dyDescent="0.3">
      <c r="A862">
        <v>120</v>
      </c>
      <c r="B862">
        <v>-0.49099999999999999</v>
      </c>
      <c r="C862">
        <v>-1.329</v>
      </c>
      <c r="D862">
        <v>-2.5139999999999998</v>
      </c>
      <c r="E862">
        <v>-2.9489999999999998</v>
      </c>
      <c r="F862">
        <v>-3.21</v>
      </c>
      <c r="G862">
        <v>2</v>
      </c>
      <c r="H862">
        <v>0</v>
      </c>
      <c r="I862">
        <v>4</v>
      </c>
      <c r="J862">
        <v>-0.54200000000000004</v>
      </c>
      <c r="K862">
        <v>-1.5940000000000001</v>
      </c>
      <c r="L862">
        <v>-2.605</v>
      </c>
      <c r="M862">
        <v>-3.2120000000000002</v>
      </c>
      <c r="N862">
        <v>-3.3359999999999999</v>
      </c>
      <c r="O862">
        <v>1.0189999999999999</v>
      </c>
      <c r="P862">
        <v>1.0469999999999999</v>
      </c>
      <c r="Q862">
        <v>1.042</v>
      </c>
      <c r="R862">
        <v>0.59499999999999997</v>
      </c>
      <c r="S862">
        <v>0.47299999999999998</v>
      </c>
    </row>
    <row r="863" spans="1:19" x14ac:dyDescent="0.3">
      <c r="A863">
        <v>180</v>
      </c>
      <c r="B863">
        <v>-0.49099999999999999</v>
      </c>
      <c r="C863">
        <v>-1.329</v>
      </c>
      <c r="D863">
        <v>-2.5139999999999998</v>
      </c>
      <c r="E863">
        <v>-2.9489999999999998</v>
      </c>
      <c r="F863">
        <v>-3.21</v>
      </c>
      <c r="G863">
        <v>2</v>
      </c>
      <c r="H863">
        <v>0</v>
      </c>
      <c r="I863">
        <v>4</v>
      </c>
      <c r="J863">
        <v>-0.54700000000000004</v>
      </c>
      <c r="K863">
        <v>-1.5669999999999999</v>
      </c>
      <c r="L863">
        <v>-2.5550000000000002</v>
      </c>
      <c r="M863">
        <v>-3.1560000000000001</v>
      </c>
      <c r="N863">
        <v>-3.351</v>
      </c>
      <c r="O863">
        <v>1.028</v>
      </c>
      <c r="P863">
        <v>0.93300000000000005</v>
      </c>
      <c r="Q863">
        <v>0.88500000000000001</v>
      </c>
      <c r="R863">
        <v>0.39600000000000002</v>
      </c>
      <c r="S863">
        <v>0.47899999999999998</v>
      </c>
    </row>
    <row r="864" spans="1:19" x14ac:dyDescent="0.3">
      <c r="A864">
        <v>240</v>
      </c>
      <c r="B864">
        <v>-0.49099999999999999</v>
      </c>
      <c r="C864">
        <v>-1.329</v>
      </c>
      <c r="D864">
        <v>-2.5139999999999998</v>
      </c>
      <c r="E864">
        <v>-2.9489999999999998</v>
      </c>
      <c r="F864">
        <v>-3.21</v>
      </c>
      <c r="G864">
        <v>2</v>
      </c>
      <c r="H864">
        <v>0</v>
      </c>
      <c r="I864">
        <v>4</v>
      </c>
      <c r="J864">
        <v>-0.55000000000000004</v>
      </c>
      <c r="K864">
        <v>-1.591</v>
      </c>
      <c r="L864">
        <v>-2.59</v>
      </c>
      <c r="M864">
        <v>-3.153</v>
      </c>
      <c r="N864">
        <v>-3.3660000000000001</v>
      </c>
      <c r="O864">
        <v>1.0349999999999999</v>
      </c>
      <c r="P864">
        <v>1.0069999999999999</v>
      </c>
      <c r="Q864">
        <v>1.024</v>
      </c>
      <c r="R864">
        <v>0.40200000000000002</v>
      </c>
      <c r="S864">
        <v>0.48499999999999999</v>
      </c>
    </row>
    <row r="865" spans="1:19" x14ac:dyDescent="0.3">
      <c r="A865">
        <v>300</v>
      </c>
      <c r="B865">
        <v>-0.49099999999999999</v>
      </c>
      <c r="C865">
        <v>-1.329</v>
      </c>
      <c r="D865">
        <v>-2.5139999999999998</v>
      </c>
      <c r="E865">
        <v>-2.9489999999999998</v>
      </c>
      <c r="F865">
        <v>-3.21</v>
      </c>
      <c r="G865">
        <v>2</v>
      </c>
      <c r="H865">
        <v>0</v>
      </c>
      <c r="I865">
        <v>4</v>
      </c>
      <c r="J865">
        <v>-0.54200000000000004</v>
      </c>
      <c r="K865">
        <v>-1.58</v>
      </c>
      <c r="L865">
        <v>-2.5819999999999999</v>
      </c>
      <c r="M865">
        <v>-3.1829999999999998</v>
      </c>
      <c r="N865">
        <v>-3.3929999999999998</v>
      </c>
      <c r="O865">
        <v>1.0189999999999999</v>
      </c>
      <c r="P865">
        <v>0.97699999999999998</v>
      </c>
      <c r="Q865">
        <v>0.96399999999999997</v>
      </c>
      <c r="R865">
        <v>0.52600000000000002</v>
      </c>
      <c r="S865">
        <v>0.497</v>
      </c>
    </row>
    <row r="866" spans="1:19" x14ac:dyDescent="0.3">
      <c r="A866">
        <v>360</v>
      </c>
      <c r="B866">
        <v>-0.49099999999999999</v>
      </c>
      <c r="C866">
        <v>-1.329</v>
      </c>
      <c r="D866">
        <v>-2.5139999999999998</v>
      </c>
      <c r="E866">
        <v>-2.9489999999999998</v>
      </c>
      <c r="F866">
        <v>-3.21</v>
      </c>
      <c r="G866">
        <v>2</v>
      </c>
      <c r="H866">
        <v>0</v>
      </c>
      <c r="I866">
        <v>4</v>
      </c>
      <c r="J866">
        <v>-0.54</v>
      </c>
      <c r="K866">
        <v>-1.575</v>
      </c>
      <c r="L866">
        <v>-2.57</v>
      </c>
      <c r="M866">
        <v>-3.2120000000000002</v>
      </c>
      <c r="N866">
        <v>-3.419</v>
      </c>
      <c r="O866">
        <v>1.0149999999999999</v>
      </c>
      <c r="P866">
        <v>0.97699999999999998</v>
      </c>
      <c r="Q866">
        <v>0.94499999999999995</v>
      </c>
      <c r="R866">
        <v>0.627</v>
      </c>
      <c r="S866">
        <v>0.50900000000000001</v>
      </c>
    </row>
    <row r="867" spans="1:19" x14ac:dyDescent="0.3">
      <c r="A867">
        <v>420</v>
      </c>
      <c r="B867">
        <v>-0.49099999999999999</v>
      </c>
      <c r="C867">
        <v>-1.329</v>
      </c>
      <c r="D867">
        <v>-2.5139999999999998</v>
      </c>
      <c r="E867">
        <v>-2.9489999999999998</v>
      </c>
      <c r="F867">
        <v>-3.21</v>
      </c>
      <c r="G867">
        <v>2</v>
      </c>
      <c r="H867">
        <v>0</v>
      </c>
      <c r="I867">
        <v>4</v>
      </c>
      <c r="J867">
        <v>-0.54300000000000004</v>
      </c>
      <c r="K867">
        <v>-1.5760000000000001</v>
      </c>
      <c r="L867">
        <v>-2.577</v>
      </c>
      <c r="M867">
        <v>-3.2330000000000001</v>
      </c>
      <c r="N867">
        <v>-3.4420000000000002</v>
      </c>
      <c r="O867">
        <v>1.0209999999999999</v>
      </c>
      <c r="P867">
        <v>1.002</v>
      </c>
      <c r="Q867">
        <v>0.97199999999999998</v>
      </c>
      <c r="R867">
        <v>0.68100000000000005</v>
      </c>
      <c r="S867">
        <v>0.51900000000000002</v>
      </c>
    </row>
    <row r="868" spans="1:19" x14ac:dyDescent="0.3">
      <c r="A868">
        <v>480</v>
      </c>
      <c r="B868">
        <v>-0.49099999999999999</v>
      </c>
      <c r="C868">
        <v>-1.329</v>
      </c>
      <c r="D868">
        <v>-2.5139999999999998</v>
      </c>
      <c r="E868">
        <v>-2.9489999999999998</v>
      </c>
      <c r="F868">
        <v>-3.21</v>
      </c>
      <c r="G868">
        <v>2</v>
      </c>
      <c r="H868">
        <v>0</v>
      </c>
      <c r="I868">
        <v>4</v>
      </c>
      <c r="J868">
        <v>-0.53900000000000003</v>
      </c>
      <c r="K868">
        <v>-1.573</v>
      </c>
      <c r="L868">
        <v>-2.5819999999999999</v>
      </c>
      <c r="M868">
        <v>-3.2490000000000001</v>
      </c>
      <c r="N868">
        <v>-3.4660000000000002</v>
      </c>
      <c r="O868">
        <v>1.0149999999999999</v>
      </c>
      <c r="P868">
        <v>0.999</v>
      </c>
      <c r="Q868">
        <v>0.98799999999999999</v>
      </c>
      <c r="R868">
        <v>0.69399999999999995</v>
      </c>
      <c r="S868">
        <v>0.53</v>
      </c>
    </row>
    <row r="869" spans="1:19" x14ac:dyDescent="0.3">
      <c r="A869">
        <v>540</v>
      </c>
      <c r="B869">
        <v>-0.49099999999999999</v>
      </c>
      <c r="C869">
        <v>-1.329</v>
      </c>
      <c r="D869">
        <v>-2.5139999999999998</v>
      </c>
      <c r="E869">
        <v>-2.9489999999999998</v>
      </c>
      <c r="F869">
        <v>-3.21</v>
      </c>
      <c r="G869">
        <v>2</v>
      </c>
      <c r="H869">
        <v>0</v>
      </c>
      <c r="I869">
        <v>4</v>
      </c>
      <c r="J869">
        <v>-0.53900000000000003</v>
      </c>
      <c r="K869">
        <v>-1.5680000000000001</v>
      </c>
      <c r="L869">
        <v>-2.5819999999999999</v>
      </c>
      <c r="M869">
        <v>-3.2629999999999999</v>
      </c>
      <c r="N869">
        <v>-3.49</v>
      </c>
      <c r="O869">
        <v>1.0129999999999999</v>
      </c>
      <c r="P869">
        <v>0.999</v>
      </c>
      <c r="Q869">
        <v>0.98299999999999998</v>
      </c>
      <c r="R869">
        <v>0.70599999999999996</v>
      </c>
      <c r="S869">
        <v>0.54200000000000004</v>
      </c>
    </row>
    <row r="870" spans="1:19" x14ac:dyDescent="0.3">
      <c r="A870">
        <v>600</v>
      </c>
      <c r="B870">
        <v>-0.49099999999999999</v>
      </c>
      <c r="C870">
        <v>-1.329</v>
      </c>
      <c r="D870">
        <v>-2.5139999999999998</v>
      </c>
      <c r="E870">
        <v>-2.9489999999999998</v>
      </c>
      <c r="F870">
        <v>-3.21</v>
      </c>
      <c r="G870">
        <v>2</v>
      </c>
      <c r="H870">
        <v>0</v>
      </c>
      <c r="I870">
        <v>4</v>
      </c>
      <c r="J870">
        <v>-0.53900000000000003</v>
      </c>
      <c r="K870">
        <v>-1.5649999999999999</v>
      </c>
      <c r="L870">
        <v>-2.58</v>
      </c>
      <c r="M870">
        <v>-3.278</v>
      </c>
      <c r="N870">
        <v>-3.5129999999999999</v>
      </c>
      <c r="O870">
        <v>1.014</v>
      </c>
      <c r="P870">
        <v>1.002</v>
      </c>
      <c r="Q870">
        <v>0.97299999999999998</v>
      </c>
      <c r="R870">
        <v>0.71699999999999997</v>
      </c>
      <c r="S870">
        <v>0.55300000000000005</v>
      </c>
    </row>
    <row r="872" spans="1:19" x14ac:dyDescent="0.3">
      <c r="A872" t="s">
        <v>0</v>
      </c>
      <c r="B872" t="s">
        <v>68</v>
      </c>
    </row>
    <row r="873" spans="1:19" x14ac:dyDescent="0.3">
      <c r="A873">
        <v>0</v>
      </c>
      <c r="B873">
        <v>-0.49099999999999999</v>
      </c>
      <c r="C873">
        <v>-1.33</v>
      </c>
      <c r="D873">
        <v>-2.5150000000000001</v>
      </c>
      <c r="E873">
        <v>-2.9630000000000001</v>
      </c>
      <c r="F873">
        <v>-3.2</v>
      </c>
      <c r="G873">
        <v>2</v>
      </c>
      <c r="H873">
        <v>0</v>
      </c>
      <c r="I873">
        <v>4</v>
      </c>
      <c r="J873">
        <v>-0.52100000000000002</v>
      </c>
      <c r="K873">
        <v>-1.5209999999999999</v>
      </c>
      <c r="L873">
        <v>-2.516</v>
      </c>
      <c r="M873">
        <v>-3.1389999999999998</v>
      </c>
      <c r="N873">
        <v>-3.2</v>
      </c>
      <c r="O873">
        <v>0.98099999999999998</v>
      </c>
      <c r="P873">
        <v>0.98099999999999998</v>
      </c>
      <c r="Q873">
        <v>0.97299999999999998</v>
      </c>
      <c r="R873">
        <v>0.54900000000000004</v>
      </c>
      <c r="S873">
        <v>0.21099999999999999</v>
      </c>
    </row>
    <row r="874" spans="1:19" x14ac:dyDescent="0.3">
      <c r="A874">
        <v>60</v>
      </c>
      <c r="B874">
        <v>-0.49099999999999999</v>
      </c>
      <c r="C874">
        <v>-1.33</v>
      </c>
      <c r="D874">
        <v>-2.5150000000000001</v>
      </c>
      <c r="E874">
        <v>-2.9630000000000001</v>
      </c>
      <c r="F874">
        <v>-3.2</v>
      </c>
      <c r="G874">
        <v>2</v>
      </c>
      <c r="H874">
        <v>0</v>
      </c>
      <c r="I874">
        <v>4</v>
      </c>
      <c r="J874">
        <v>-0.58899999999999997</v>
      </c>
      <c r="K874">
        <v>-1.5960000000000001</v>
      </c>
      <c r="L874">
        <v>-2.536</v>
      </c>
      <c r="M874">
        <v>-3.1480000000000001</v>
      </c>
      <c r="N874">
        <v>-3.3079999999999998</v>
      </c>
      <c r="O874">
        <v>1.113</v>
      </c>
      <c r="P874">
        <v>1.004</v>
      </c>
      <c r="Q874">
        <v>0.82</v>
      </c>
      <c r="R874">
        <v>0.435</v>
      </c>
      <c r="S874">
        <v>0.46200000000000002</v>
      </c>
    </row>
    <row r="875" spans="1:19" x14ac:dyDescent="0.3">
      <c r="A875">
        <v>120</v>
      </c>
      <c r="B875">
        <v>-0.49099999999999999</v>
      </c>
      <c r="C875">
        <v>-1.33</v>
      </c>
      <c r="D875">
        <v>-2.5150000000000001</v>
      </c>
      <c r="E875">
        <v>-2.9630000000000001</v>
      </c>
      <c r="F875">
        <v>-3.2</v>
      </c>
      <c r="G875">
        <v>2</v>
      </c>
      <c r="H875">
        <v>0</v>
      </c>
      <c r="I875">
        <v>4</v>
      </c>
      <c r="J875">
        <v>-0.54300000000000004</v>
      </c>
      <c r="K875">
        <v>-1.595</v>
      </c>
      <c r="L875">
        <v>-2.605</v>
      </c>
      <c r="M875">
        <v>-3.2069999999999999</v>
      </c>
      <c r="N875">
        <v>-3.3239999999999998</v>
      </c>
      <c r="O875">
        <v>1.0209999999999999</v>
      </c>
      <c r="P875">
        <v>1.0489999999999999</v>
      </c>
      <c r="Q875">
        <v>1.046</v>
      </c>
      <c r="R875">
        <v>0.58699999999999997</v>
      </c>
      <c r="S875">
        <v>0.46800000000000003</v>
      </c>
    </row>
    <row r="876" spans="1:19" x14ac:dyDescent="0.3">
      <c r="A876">
        <v>180</v>
      </c>
      <c r="B876">
        <v>-0.49099999999999999</v>
      </c>
      <c r="C876">
        <v>-1.33</v>
      </c>
      <c r="D876">
        <v>-2.5150000000000001</v>
      </c>
      <c r="E876">
        <v>-2.9630000000000001</v>
      </c>
      <c r="F876">
        <v>-3.2</v>
      </c>
      <c r="G876">
        <v>2</v>
      </c>
      <c r="H876">
        <v>0</v>
      </c>
      <c r="I876">
        <v>4</v>
      </c>
      <c r="J876">
        <v>-0.54700000000000004</v>
      </c>
      <c r="K876">
        <v>-1.5669999999999999</v>
      </c>
      <c r="L876">
        <v>-2.5550000000000002</v>
      </c>
      <c r="M876">
        <v>-3.1509999999999998</v>
      </c>
      <c r="N876">
        <v>-3.3420000000000001</v>
      </c>
      <c r="O876">
        <v>1.028</v>
      </c>
      <c r="P876">
        <v>0.93300000000000005</v>
      </c>
      <c r="Q876">
        <v>0.88400000000000001</v>
      </c>
      <c r="R876">
        <v>0.38800000000000001</v>
      </c>
      <c r="S876">
        <v>0.47599999999999998</v>
      </c>
    </row>
    <row r="877" spans="1:19" x14ac:dyDescent="0.3">
      <c r="A877">
        <v>240</v>
      </c>
      <c r="B877">
        <v>-0.49099999999999999</v>
      </c>
      <c r="C877">
        <v>-1.33</v>
      </c>
      <c r="D877">
        <v>-2.5150000000000001</v>
      </c>
      <c r="E877">
        <v>-2.9630000000000001</v>
      </c>
      <c r="F877">
        <v>-3.2</v>
      </c>
      <c r="G877">
        <v>2</v>
      </c>
      <c r="H877">
        <v>0</v>
      </c>
      <c r="I877">
        <v>4</v>
      </c>
      <c r="J877">
        <v>-0.54900000000000004</v>
      </c>
      <c r="K877">
        <v>-1.59</v>
      </c>
      <c r="L877">
        <v>-2.589</v>
      </c>
      <c r="M877">
        <v>-3.1469999999999998</v>
      </c>
      <c r="N877">
        <v>-3.3610000000000002</v>
      </c>
      <c r="O877">
        <v>1.0329999999999999</v>
      </c>
      <c r="P877">
        <v>1.0049999999999999</v>
      </c>
      <c r="Q877">
        <v>1.022</v>
      </c>
      <c r="R877">
        <v>0.39300000000000002</v>
      </c>
      <c r="S877">
        <v>0.48299999999999998</v>
      </c>
    </row>
    <row r="878" spans="1:19" x14ac:dyDescent="0.3">
      <c r="A878">
        <v>300</v>
      </c>
      <c r="B878">
        <v>-0.49099999999999999</v>
      </c>
      <c r="C878">
        <v>-1.33</v>
      </c>
      <c r="D878">
        <v>-2.5150000000000001</v>
      </c>
      <c r="E878">
        <v>-2.9630000000000001</v>
      </c>
      <c r="F878">
        <v>-3.2</v>
      </c>
      <c r="G878">
        <v>2</v>
      </c>
      <c r="H878">
        <v>0</v>
      </c>
      <c r="I878">
        <v>4</v>
      </c>
      <c r="J878">
        <v>-0.54300000000000004</v>
      </c>
      <c r="K878">
        <v>-1.58</v>
      </c>
      <c r="L878">
        <v>-2.581</v>
      </c>
      <c r="M878">
        <v>-3.1789999999999998</v>
      </c>
      <c r="N878">
        <v>-3.387</v>
      </c>
      <c r="O878">
        <v>1.02</v>
      </c>
      <c r="P878">
        <v>0.97799999999999998</v>
      </c>
      <c r="Q878">
        <v>0.96299999999999997</v>
      </c>
      <c r="R878">
        <v>0.52300000000000002</v>
      </c>
      <c r="S878">
        <v>0.49399999999999999</v>
      </c>
    </row>
    <row r="879" spans="1:19" x14ac:dyDescent="0.3">
      <c r="A879">
        <v>360</v>
      </c>
      <c r="B879">
        <v>-0.49099999999999999</v>
      </c>
      <c r="C879">
        <v>-1.33</v>
      </c>
      <c r="D879">
        <v>-2.5150000000000001</v>
      </c>
      <c r="E879">
        <v>-2.9630000000000001</v>
      </c>
      <c r="F879">
        <v>-3.2</v>
      </c>
      <c r="G879">
        <v>2</v>
      </c>
      <c r="H879">
        <v>0</v>
      </c>
      <c r="I879">
        <v>4</v>
      </c>
      <c r="J879">
        <v>-0.53900000000000003</v>
      </c>
      <c r="K879">
        <v>-1.5740000000000001</v>
      </c>
      <c r="L879">
        <v>-2.569</v>
      </c>
      <c r="M879">
        <v>-3.206</v>
      </c>
      <c r="N879">
        <v>-3.4119999999999999</v>
      </c>
      <c r="O879">
        <v>1.0149999999999999</v>
      </c>
      <c r="P879">
        <v>0.97599999999999998</v>
      </c>
      <c r="Q879">
        <v>0.94099999999999995</v>
      </c>
      <c r="R879">
        <v>0.62</v>
      </c>
      <c r="S879">
        <v>0.505</v>
      </c>
    </row>
    <row r="880" spans="1:19" x14ac:dyDescent="0.3">
      <c r="A880">
        <v>420</v>
      </c>
      <c r="B880">
        <v>-0.49099999999999999</v>
      </c>
      <c r="C880">
        <v>-1.33</v>
      </c>
      <c r="D880">
        <v>-2.5150000000000001</v>
      </c>
      <c r="E880">
        <v>-2.9630000000000001</v>
      </c>
      <c r="F880">
        <v>-3.2</v>
      </c>
      <c r="G880">
        <v>2</v>
      </c>
      <c r="H880">
        <v>0</v>
      </c>
      <c r="I880">
        <v>4</v>
      </c>
      <c r="J880">
        <v>-0.54300000000000004</v>
      </c>
      <c r="K880">
        <v>-1.5760000000000001</v>
      </c>
      <c r="L880">
        <v>-2.577</v>
      </c>
      <c r="M880">
        <v>-3.2269999999999999</v>
      </c>
      <c r="N880">
        <v>-3.4350000000000001</v>
      </c>
      <c r="O880">
        <v>1.0209999999999999</v>
      </c>
      <c r="P880">
        <v>1.004</v>
      </c>
      <c r="Q880">
        <v>0.97399999999999998</v>
      </c>
      <c r="R880">
        <v>0.67200000000000004</v>
      </c>
      <c r="S880">
        <v>0.51600000000000001</v>
      </c>
    </row>
    <row r="881" spans="1:19" x14ac:dyDescent="0.3">
      <c r="A881">
        <v>480</v>
      </c>
      <c r="B881">
        <v>-0.49099999999999999</v>
      </c>
      <c r="C881">
        <v>-1.33</v>
      </c>
      <c r="D881">
        <v>-2.5150000000000001</v>
      </c>
      <c r="E881">
        <v>-2.9630000000000001</v>
      </c>
      <c r="F881">
        <v>-3.2</v>
      </c>
      <c r="G881">
        <v>2</v>
      </c>
      <c r="H881">
        <v>0</v>
      </c>
      <c r="I881">
        <v>4</v>
      </c>
      <c r="J881">
        <v>-0.53900000000000003</v>
      </c>
      <c r="K881">
        <v>-1.5720000000000001</v>
      </c>
      <c r="L881">
        <v>-2.5819999999999999</v>
      </c>
      <c r="M881">
        <v>-3.242</v>
      </c>
      <c r="N881">
        <v>-3.4580000000000002</v>
      </c>
      <c r="O881">
        <v>1.0149999999999999</v>
      </c>
      <c r="P881">
        <v>0.999</v>
      </c>
      <c r="Q881">
        <v>0.99</v>
      </c>
      <c r="R881">
        <v>0.68899999999999995</v>
      </c>
      <c r="S881">
        <v>0.52600000000000002</v>
      </c>
    </row>
    <row r="882" spans="1:19" x14ac:dyDescent="0.3">
      <c r="A882">
        <v>540</v>
      </c>
      <c r="B882">
        <v>-0.49099999999999999</v>
      </c>
      <c r="C882">
        <v>-1.33</v>
      </c>
      <c r="D882">
        <v>-2.5150000000000001</v>
      </c>
      <c r="E882">
        <v>-2.9630000000000001</v>
      </c>
      <c r="F882">
        <v>-3.2</v>
      </c>
      <c r="G882">
        <v>2</v>
      </c>
      <c r="H882">
        <v>0</v>
      </c>
      <c r="I882">
        <v>4</v>
      </c>
      <c r="J882">
        <v>-0.53900000000000003</v>
      </c>
      <c r="K882">
        <v>-1.5680000000000001</v>
      </c>
      <c r="L882">
        <v>-2.5819999999999999</v>
      </c>
      <c r="M882">
        <v>-3.2570000000000001</v>
      </c>
      <c r="N882">
        <v>-3.4809999999999999</v>
      </c>
      <c r="O882">
        <v>1.0129999999999999</v>
      </c>
      <c r="P882">
        <v>0.999</v>
      </c>
      <c r="Q882">
        <v>0.98299999999999998</v>
      </c>
      <c r="R882">
        <v>0.70299999999999996</v>
      </c>
      <c r="S882">
        <v>0.53700000000000003</v>
      </c>
    </row>
    <row r="883" spans="1:19" x14ac:dyDescent="0.3">
      <c r="A883">
        <v>600</v>
      </c>
      <c r="B883">
        <v>-0.49099999999999999</v>
      </c>
      <c r="C883">
        <v>-1.33</v>
      </c>
      <c r="D883">
        <v>-2.5150000000000001</v>
      </c>
      <c r="E883">
        <v>-2.9630000000000001</v>
      </c>
      <c r="F883">
        <v>-3.2</v>
      </c>
      <c r="G883">
        <v>2</v>
      </c>
      <c r="H883">
        <v>0</v>
      </c>
      <c r="I883">
        <v>4</v>
      </c>
      <c r="J883">
        <v>-0.53900000000000003</v>
      </c>
      <c r="K883">
        <v>-1.5649999999999999</v>
      </c>
      <c r="L883">
        <v>-2.5790000000000002</v>
      </c>
      <c r="M883">
        <v>-3.2730000000000001</v>
      </c>
      <c r="N883">
        <v>-3.504</v>
      </c>
      <c r="O883">
        <v>1.014</v>
      </c>
      <c r="P883">
        <v>1.002</v>
      </c>
      <c r="Q883">
        <v>0.97199999999999998</v>
      </c>
      <c r="R883">
        <v>0.71599999999999997</v>
      </c>
      <c r="S883">
        <v>0.54900000000000004</v>
      </c>
    </row>
    <row r="885" spans="1:19" x14ac:dyDescent="0.3">
      <c r="A885" t="s">
        <v>0</v>
      </c>
      <c r="B885" t="s">
        <v>69</v>
      </c>
    </row>
    <row r="886" spans="1:19" x14ac:dyDescent="0.3">
      <c r="A886">
        <v>0</v>
      </c>
      <c r="B886">
        <v>-0.49</v>
      </c>
      <c r="C886">
        <v>-1.3320000000000001</v>
      </c>
      <c r="D886">
        <v>-2.5139999999999998</v>
      </c>
      <c r="E886">
        <v>-2.9569999999999999</v>
      </c>
      <c r="F886">
        <v>-3.19</v>
      </c>
      <c r="G886">
        <v>2</v>
      </c>
      <c r="H886">
        <v>0</v>
      </c>
      <c r="I886">
        <v>4</v>
      </c>
      <c r="J886">
        <v>-0.52100000000000002</v>
      </c>
      <c r="K886">
        <v>-1.5209999999999999</v>
      </c>
      <c r="L886">
        <v>-2.516</v>
      </c>
      <c r="M886">
        <v>-3.1309999999999998</v>
      </c>
      <c r="N886">
        <v>-3.19</v>
      </c>
      <c r="O886">
        <v>0.98099999999999998</v>
      </c>
      <c r="P886">
        <v>0.98099999999999998</v>
      </c>
      <c r="Q886">
        <v>0.97199999999999998</v>
      </c>
      <c r="R886">
        <v>0.54300000000000004</v>
      </c>
      <c r="S886">
        <v>0.21</v>
      </c>
    </row>
    <row r="887" spans="1:19" x14ac:dyDescent="0.3">
      <c r="A887">
        <v>60</v>
      </c>
      <c r="B887">
        <v>-0.49</v>
      </c>
      <c r="C887">
        <v>-1.3320000000000001</v>
      </c>
      <c r="D887">
        <v>-2.5139999999999998</v>
      </c>
      <c r="E887">
        <v>-2.9569999999999999</v>
      </c>
      <c r="F887">
        <v>-3.19</v>
      </c>
      <c r="G887">
        <v>2</v>
      </c>
      <c r="H887">
        <v>0</v>
      </c>
      <c r="I887">
        <v>4</v>
      </c>
      <c r="J887">
        <v>-0.59</v>
      </c>
      <c r="K887">
        <v>-1.593</v>
      </c>
      <c r="L887">
        <v>-2.5339999999999998</v>
      </c>
      <c r="M887">
        <v>-3.141</v>
      </c>
      <c r="N887">
        <v>-3.2989999999999999</v>
      </c>
      <c r="O887">
        <v>1.115</v>
      </c>
      <c r="P887">
        <v>0.99299999999999999</v>
      </c>
      <c r="Q887">
        <v>0.81799999999999995</v>
      </c>
      <c r="R887">
        <v>0.438</v>
      </c>
      <c r="S887">
        <v>0.45800000000000002</v>
      </c>
    </row>
    <row r="888" spans="1:19" x14ac:dyDescent="0.3">
      <c r="A888">
        <v>120</v>
      </c>
      <c r="B888">
        <v>-0.49</v>
      </c>
      <c r="C888">
        <v>-1.3320000000000001</v>
      </c>
      <c r="D888">
        <v>-2.5139999999999998</v>
      </c>
      <c r="E888">
        <v>-2.9569999999999999</v>
      </c>
      <c r="F888">
        <v>-3.19</v>
      </c>
      <c r="G888">
        <v>2</v>
      </c>
      <c r="H888">
        <v>0</v>
      </c>
      <c r="I888">
        <v>4</v>
      </c>
      <c r="J888">
        <v>-0.54400000000000004</v>
      </c>
      <c r="K888">
        <v>-1.595</v>
      </c>
      <c r="L888">
        <v>-2.6030000000000002</v>
      </c>
      <c r="M888">
        <v>-3.1970000000000001</v>
      </c>
      <c r="N888">
        <v>-3.3130000000000002</v>
      </c>
      <c r="O888">
        <v>1.0229999999999999</v>
      </c>
      <c r="P888">
        <v>1.052</v>
      </c>
      <c r="Q888">
        <v>1.0369999999999999</v>
      </c>
      <c r="R888">
        <v>0.57499999999999996</v>
      </c>
      <c r="S888">
        <v>0.46400000000000002</v>
      </c>
    </row>
    <row r="889" spans="1:19" x14ac:dyDescent="0.3">
      <c r="A889">
        <v>180</v>
      </c>
      <c r="B889">
        <v>-0.49</v>
      </c>
      <c r="C889">
        <v>-1.3320000000000001</v>
      </c>
      <c r="D889">
        <v>-2.5139999999999998</v>
      </c>
      <c r="E889">
        <v>-2.9569999999999999</v>
      </c>
      <c r="F889">
        <v>-3.19</v>
      </c>
      <c r="G889">
        <v>2</v>
      </c>
      <c r="H889">
        <v>0</v>
      </c>
      <c r="I889">
        <v>4</v>
      </c>
      <c r="J889">
        <v>-0.54600000000000004</v>
      </c>
      <c r="K889">
        <v>-1.5660000000000001</v>
      </c>
      <c r="L889">
        <v>-2.5550000000000002</v>
      </c>
      <c r="M889">
        <v>-3.1419999999999999</v>
      </c>
      <c r="N889">
        <v>-3.331</v>
      </c>
      <c r="O889">
        <v>1.026</v>
      </c>
      <c r="P889">
        <v>0.93300000000000005</v>
      </c>
      <c r="Q889">
        <v>0.88900000000000001</v>
      </c>
      <c r="R889">
        <v>0.38200000000000001</v>
      </c>
      <c r="S889">
        <v>0.47099999999999997</v>
      </c>
    </row>
    <row r="890" spans="1:19" x14ac:dyDescent="0.3">
      <c r="A890">
        <v>240</v>
      </c>
      <c r="B890">
        <v>-0.49</v>
      </c>
      <c r="C890">
        <v>-1.3320000000000001</v>
      </c>
      <c r="D890">
        <v>-2.5139999999999998</v>
      </c>
      <c r="E890">
        <v>-2.9569999999999999</v>
      </c>
      <c r="F890">
        <v>-3.19</v>
      </c>
      <c r="G890">
        <v>2</v>
      </c>
      <c r="H890">
        <v>0</v>
      </c>
      <c r="I890">
        <v>4</v>
      </c>
      <c r="J890">
        <v>-0.55000000000000004</v>
      </c>
      <c r="K890">
        <v>-1.589</v>
      </c>
      <c r="L890">
        <v>-2.5880000000000001</v>
      </c>
      <c r="M890">
        <v>-3.14</v>
      </c>
      <c r="N890">
        <v>-3.35</v>
      </c>
      <c r="O890">
        <v>1.034</v>
      </c>
      <c r="P890">
        <v>1.006</v>
      </c>
      <c r="Q890">
        <v>1.0229999999999999</v>
      </c>
      <c r="R890">
        <v>0.39600000000000002</v>
      </c>
      <c r="S890">
        <v>0.47899999999999998</v>
      </c>
    </row>
    <row r="891" spans="1:19" x14ac:dyDescent="0.3">
      <c r="A891">
        <v>300</v>
      </c>
      <c r="B891">
        <v>-0.49</v>
      </c>
      <c r="C891">
        <v>-1.3320000000000001</v>
      </c>
      <c r="D891">
        <v>-2.5139999999999998</v>
      </c>
      <c r="E891">
        <v>-2.9569999999999999</v>
      </c>
      <c r="F891">
        <v>-3.19</v>
      </c>
      <c r="G891">
        <v>2</v>
      </c>
      <c r="H891">
        <v>0</v>
      </c>
      <c r="I891">
        <v>4</v>
      </c>
      <c r="J891">
        <v>-0.54200000000000004</v>
      </c>
      <c r="K891">
        <v>-1.5780000000000001</v>
      </c>
      <c r="L891">
        <v>-2.5779999999999998</v>
      </c>
      <c r="M891">
        <v>-3.1709999999999998</v>
      </c>
      <c r="N891">
        <v>-3.375</v>
      </c>
      <c r="O891">
        <v>1.02</v>
      </c>
      <c r="P891">
        <v>0.97599999999999998</v>
      </c>
      <c r="Q891">
        <v>0.95799999999999996</v>
      </c>
      <c r="R891">
        <v>0.52300000000000002</v>
      </c>
      <c r="S891">
        <v>0.48899999999999999</v>
      </c>
    </row>
    <row r="892" spans="1:19" x14ac:dyDescent="0.3">
      <c r="A892">
        <v>360</v>
      </c>
      <c r="B892">
        <v>-0.49</v>
      </c>
      <c r="C892">
        <v>-1.3320000000000001</v>
      </c>
      <c r="D892">
        <v>-2.5139999999999998</v>
      </c>
      <c r="E892">
        <v>-2.9569999999999999</v>
      </c>
      <c r="F892">
        <v>-3.19</v>
      </c>
      <c r="G892">
        <v>2</v>
      </c>
      <c r="H892">
        <v>0</v>
      </c>
      <c r="I892">
        <v>4</v>
      </c>
      <c r="J892">
        <v>-0.54</v>
      </c>
      <c r="K892">
        <v>-1.573</v>
      </c>
      <c r="L892">
        <v>-2.5680000000000001</v>
      </c>
      <c r="M892">
        <v>-3.1989999999999998</v>
      </c>
      <c r="N892">
        <v>-3.4</v>
      </c>
      <c r="O892">
        <v>1.0149999999999999</v>
      </c>
      <c r="P892">
        <v>0.97799999999999998</v>
      </c>
      <c r="Q892">
        <v>0.94299999999999995</v>
      </c>
      <c r="R892">
        <v>0.61799999999999999</v>
      </c>
      <c r="S892">
        <v>0.5</v>
      </c>
    </row>
    <row r="893" spans="1:19" x14ac:dyDescent="0.3">
      <c r="A893">
        <v>420</v>
      </c>
      <c r="B893">
        <v>-0.49</v>
      </c>
      <c r="C893">
        <v>-1.3320000000000001</v>
      </c>
      <c r="D893">
        <v>-2.5139999999999998</v>
      </c>
      <c r="E893">
        <v>-2.9569999999999999</v>
      </c>
      <c r="F893">
        <v>-3.19</v>
      </c>
      <c r="G893">
        <v>2</v>
      </c>
      <c r="H893">
        <v>0</v>
      </c>
      <c r="I893">
        <v>4</v>
      </c>
      <c r="J893">
        <v>-0.54300000000000004</v>
      </c>
      <c r="K893">
        <v>-1.575</v>
      </c>
      <c r="L893">
        <v>-2.5760000000000001</v>
      </c>
      <c r="M893">
        <v>-3.2189999999999999</v>
      </c>
      <c r="N893">
        <v>-3.423</v>
      </c>
      <c r="O893">
        <v>1.02</v>
      </c>
      <c r="P893">
        <v>1.004</v>
      </c>
      <c r="Q893">
        <v>0.97699999999999998</v>
      </c>
      <c r="R893">
        <v>0.66800000000000004</v>
      </c>
      <c r="S893">
        <v>0.51</v>
      </c>
    </row>
    <row r="894" spans="1:19" x14ac:dyDescent="0.3">
      <c r="A894">
        <v>480</v>
      </c>
      <c r="B894">
        <v>-0.49</v>
      </c>
      <c r="C894">
        <v>-1.3320000000000001</v>
      </c>
      <c r="D894">
        <v>-2.5139999999999998</v>
      </c>
      <c r="E894">
        <v>-2.9569999999999999</v>
      </c>
      <c r="F894">
        <v>-3.19</v>
      </c>
      <c r="G894">
        <v>2</v>
      </c>
      <c r="H894">
        <v>0</v>
      </c>
      <c r="I894">
        <v>4</v>
      </c>
      <c r="J894">
        <v>-0.53900000000000003</v>
      </c>
      <c r="K894">
        <v>-1.5720000000000001</v>
      </c>
      <c r="L894">
        <v>-2.581</v>
      </c>
      <c r="M894">
        <v>-3.2349999999999999</v>
      </c>
      <c r="N894">
        <v>-3.4449999999999998</v>
      </c>
      <c r="O894">
        <v>1.014</v>
      </c>
      <c r="P894">
        <v>0.999</v>
      </c>
      <c r="Q894">
        <v>0.99099999999999999</v>
      </c>
      <c r="R894">
        <v>0.68600000000000005</v>
      </c>
      <c r="S894">
        <v>0.52</v>
      </c>
    </row>
    <row r="895" spans="1:19" x14ac:dyDescent="0.3">
      <c r="A895">
        <v>540</v>
      </c>
      <c r="B895">
        <v>-0.49</v>
      </c>
      <c r="C895">
        <v>-1.3320000000000001</v>
      </c>
      <c r="D895">
        <v>-2.5139999999999998</v>
      </c>
      <c r="E895">
        <v>-2.9569999999999999</v>
      </c>
      <c r="F895">
        <v>-3.19</v>
      </c>
      <c r="G895">
        <v>2</v>
      </c>
      <c r="H895">
        <v>0</v>
      </c>
      <c r="I895">
        <v>4</v>
      </c>
      <c r="J895">
        <v>-0.53900000000000003</v>
      </c>
      <c r="K895">
        <v>-1.5669999999999999</v>
      </c>
      <c r="L895">
        <v>-2.58</v>
      </c>
      <c r="M895">
        <v>-3.2490000000000001</v>
      </c>
      <c r="N895">
        <v>-3.468</v>
      </c>
      <c r="O895">
        <v>1.0129999999999999</v>
      </c>
      <c r="P895">
        <v>0.999</v>
      </c>
      <c r="Q895">
        <v>0.98199999999999998</v>
      </c>
      <c r="R895">
        <v>0.69799999999999995</v>
      </c>
      <c r="S895">
        <v>0.53100000000000003</v>
      </c>
    </row>
    <row r="896" spans="1:19" x14ac:dyDescent="0.3">
      <c r="A896">
        <v>600</v>
      </c>
      <c r="B896">
        <v>-0.49</v>
      </c>
      <c r="C896">
        <v>-1.3320000000000001</v>
      </c>
      <c r="D896">
        <v>-2.5139999999999998</v>
      </c>
      <c r="E896">
        <v>-2.9569999999999999</v>
      </c>
      <c r="F896">
        <v>-3.19</v>
      </c>
      <c r="G896">
        <v>2</v>
      </c>
      <c r="H896">
        <v>0</v>
      </c>
      <c r="I896">
        <v>4</v>
      </c>
      <c r="J896">
        <v>-0.53900000000000003</v>
      </c>
      <c r="K896">
        <v>-1.5640000000000001</v>
      </c>
      <c r="L896">
        <v>-2.577</v>
      </c>
      <c r="M896">
        <v>-3.2650000000000001</v>
      </c>
      <c r="N896">
        <v>-3.4910000000000001</v>
      </c>
      <c r="O896">
        <v>1.014</v>
      </c>
      <c r="P896">
        <v>1.0029999999999999</v>
      </c>
      <c r="Q896">
        <v>0.97199999999999998</v>
      </c>
      <c r="R896">
        <v>0.71099999999999997</v>
      </c>
      <c r="S896">
        <v>0.54200000000000004</v>
      </c>
    </row>
    <row r="898" spans="1:19" x14ac:dyDescent="0.3">
      <c r="A898" t="s">
        <v>0</v>
      </c>
      <c r="B898" t="s">
        <v>70</v>
      </c>
    </row>
    <row r="899" spans="1:19" x14ac:dyDescent="0.3">
      <c r="A899">
        <v>0</v>
      </c>
      <c r="B899">
        <v>-0.49199999999999999</v>
      </c>
      <c r="C899">
        <v>-1.333</v>
      </c>
      <c r="D899">
        <v>-2.5150000000000001</v>
      </c>
      <c r="E899">
        <v>-2.9540000000000002</v>
      </c>
      <c r="F899">
        <v>-3.18</v>
      </c>
      <c r="G899">
        <v>2</v>
      </c>
      <c r="H899">
        <v>0</v>
      </c>
      <c r="I899">
        <v>4</v>
      </c>
      <c r="J899">
        <v>-0.52100000000000002</v>
      </c>
      <c r="K899">
        <v>-1.5209999999999999</v>
      </c>
      <c r="L899">
        <v>-2.516</v>
      </c>
      <c r="M899">
        <v>-3.1230000000000002</v>
      </c>
      <c r="N899">
        <v>-3.18</v>
      </c>
      <c r="O899">
        <v>0.98099999999999998</v>
      </c>
      <c r="P899">
        <v>0.98099999999999998</v>
      </c>
      <c r="Q899">
        <v>0.97199999999999998</v>
      </c>
      <c r="R899">
        <v>0.53700000000000003</v>
      </c>
      <c r="S899">
        <v>0.20799999999999999</v>
      </c>
    </row>
    <row r="900" spans="1:19" x14ac:dyDescent="0.3">
      <c r="A900">
        <v>60</v>
      </c>
      <c r="B900">
        <v>-0.49199999999999999</v>
      </c>
      <c r="C900">
        <v>-1.333</v>
      </c>
      <c r="D900">
        <v>-2.5150000000000001</v>
      </c>
      <c r="E900">
        <v>-2.9540000000000002</v>
      </c>
      <c r="F900">
        <v>-3.18</v>
      </c>
      <c r="G900">
        <v>2</v>
      </c>
      <c r="H900">
        <v>0</v>
      </c>
      <c r="I900">
        <v>4</v>
      </c>
      <c r="J900">
        <v>-0.59099999999999997</v>
      </c>
      <c r="K900">
        <v>-1.5920000000000001</v>
      </c>
      <c r="L900">
        <v>-2.5339999999999998</v>
      </c>
      <c r="M900">
        <v>-3.1349999999999998</v>
      </c>
      <c r="N900">
        <v>-3.2879999999999998</v>
      </c>
      <c r="O900">
        <v>1.117</v>
      </c>
      <c r="P900">
        <v>0.98399999999999999</v>
      </c>
      <c r="Q900">
        <v>0.81599999999999995</v>
      </c>
      <c r="R900">
        <v>0.437</v>
      </c>
      <c r="S900">
        <v>0.45500000000000002</v>
      </c>
    </row>
    <row r="901" spans="1:19" x14ac:dyDescent="0.3">
      <c r="A901">
        <v>120</v>
      </c>
      <c r="B901">
        <v>-0.49199999999999999</v>
      </c>
      <c r="C901">
        <v>-1.333</v>
      </c>
      <c r="D901">
        <v>-2.5150000000000001</v>
      </c>
      <c r="E901">
        <v>-2.9540000000000002</v>
      </c>
      <c r="F901">
        <v>-3.18</v>
      </c>
      <c r="G901">
        <v>2</v>
      </c>
      <c r="H901">
        <v>0</v>
      </c>
      <c r="I901">
        <v>4</v>
      </c>
      <c r="J901">
        <v>-0.54500000000000004</v>
      </c>
      <c r="K901">
        <v>-1.5960000000000001</v>
      </c>
      <c r="L901">
        <v>-2.6019999999999999</v>
      </c>
      <c r="M901">
        <v>-3.1890000000000001</v>
      </c>
      <c r="N901">
        <v>-3.3010000000000002</v>
      </c>
      <c r="O901">
        <v>1.0249999999999999</v>
      </c>
      <c r="P901">
        <v>1.052</v>
      </c>
      <c r="Q901">
        <v>1.032</v>
      </c>
      <c r="R901">
        <v>0.56499999999999995</v>
      </c>
      <c r="S901">
        <v>0.45900000000000002</v>
      </c>
    </row>
    <row r="902" spans="1:19" x14ac:dyDescent="0.3">
      <c r="A902">
        <v>180</v>
      </c>
      <c r="B902">
        <v>-0.49199999999999999</v>
      </c>
      <c r="C902">
        <v>-1.333</v>
      </c>
      <c r="D902">
        <v>-2.5150000000000001</v>
      </c>
      <c r="E902">
        <v>-2.9540000000000002</v>
      </c>
      <c r="F902">
        <v>-3.18</v>
      </c>
      <c r="G902">
        <v>2</v>
      </c>
      <c r="H902">
        <v>0</v>
      </c>
      <c r="I902">
        <v>4</v>
      </c>
      <c r="J902">
        <v>-0.54500000000000004</v>
      </c>
      <c r="K902">
        <v>-1.5660000000000001</v>
      </c>
      <c r="L902">
        <v>-2.556</v>
      </c>
      <c r="M902">
        <v>-3.133</v>
      </c>
      <c r="N902">
        <v>-3.3210000000000002</v>
      </c>
      <c r="O902">
        <v>1.026</v>
      </c>
      <c r="P902">
        <v>0.93100000000000005</v>
      </c>
      <c r="Q902">
        <v>0.89100000000000001</v>
      </c>
      <c r="R902">
        <v>0.373</v>
      </c>
      <c r="S902">
        <v>0.46700000000000003</v>
      </c>
    </row>
    <row r="903" spans="1:19" x14ac:dyDescent="0.3">
      <c r="A903">
        <v>240</v>
      </c>
      <c r="B903">
        <v>-0.49199999999999999</v>
      </c>
      <c r="C903">
        <v>-1.333</v>
      </c>
      <c r="D903">
        <v>-2.5150000000000001</v>
      </c>
      <c r="E903">
        <v>-2.9540000000000002</v>
      </c>
      <c r="F903">
        <v>-3.18</v>
      </c>
      <c r="G903">
        <v>2</v>
      </c>
      <c r="H903">
        <v>0</v>
      </c>
      <c r="I903">
        <v>4</v>
      </c>
      <c r="J903">
        <v>-0.55000000000000004</v>
      </c>
      <c r="K903">
        <v>-1.589</v>
      </c>
      <c r="L903">
        <v>-2.589</v>
      </c>
      <c r="M903">
        <v>-3.133</v>
      </c>
      <c r="N903">
        <v>-3.34</v>
      </c>
      <c r="O903">
        <v>1.0349999999999999</v>
      </c>
      <c r="P903">
        <v>1.006</v>
      </c>
      <c r="Q903">
        <v>1.024</v>
      </c>
      <c r="R903">
        <v>0.39400000000000002</v>
      </c>
      <c r="S903">
        <v>0.47499999999999998</v>
      </c>
    </row>
    <row r="904" spans="1:19" x14ac:dyDescent="0.3">
      <c r="A904">
        <v>300</v>
      </c>
      <c r="B904">
        <v>-0.49199999999999999</v>
      </c>
      <c r="C904">
        <v>-1.333</v>
      </c>
      <c r="D904">
        <v>-2.5150000000000001</v>
      </c>
      <c r="E904">
        <v>-2.9540000000000002</v>
      </c>
      <c r="F904">
        <v>-3.18</v>
      </c>
      <c r="G904">
        <v>2</v>
      </c>
      <c r="H904">
        <v>0</v>
      </c>
      <c r="I904">
        <v>4</v>
      </c>
      <c r="J904">
        <v>-0.54200000000000004</v>
      </c>
      <c r="K904">
        <v>-1.5780000000000001</v>
      </c>
      <c r="L904">
        <v>-2.577</v>
      </c>
      <c r="M904">
        <v>-3.1640000000000001</v>
      </c>
      <c r="N904">
        <v>-3.3639999999999999</v>
      </c>
      <c r="O904">
        <v>1.02</v>
      </c>
      <c r="P904">
        <v>0.97399999999999998</v>
      </c>
      <c r="Q904">
        <v>0.95199999999999996</v>
      </c>
      <c r="R904">
        <v>0.51800000000000002</v>
      </c>
      <c r="S904">
        <v>0.48499999999999999</v>
      </c>
    </row>
    <row r="905" spans="1:19" x14ac:dyDescent="0.3">
      <c r="A905">
        <v>360</v>
      </c>
      <c r="B905">
        <v>-0.49199999999999999</v>
      </c>
      <c r="C905">
        <v>-1.333</v>
      </c>
      <c r="D905">
        <v>-2.5150000000000001</v>
      </c>
      <c r="E905">
        <v>-2.9540000000000002</v>
      </c>
      <c r="F905">
        <v>-3.18</v>
      </c>
      <c r="G905">
        <v>2</v>
      </c>
      <c r="H905">
        <v>0</v>
      </c>
      <c r="I905">
        <v>4</v>
      </c>
      <c r="J905">
        <v>-0.54</v>
      </c>
      <c r="K905">
        <v>-1.5740000000000001</v>
      </c>
      <c r="L905">
        <v>-2.5680000000000001</v>
      </c>
      <c r="M905">
        <v>-3.1909999999999998</v>
      </c>
      <c r="N905">
        <v>-3.3889999999999998</v>
      </c>
      <c r="O905">
        <v>1.0149999999999999</v>
      </c>
      <c r="P905">
        <v>0.98</v>
      </c>
      <c r="Q905">
        <v>0.94299999999999995</v>
      </c>
      <c r="R905">
        <v>0.61099999999999999</v>
      </c>
      <c r="S905">
        <v>0.495</v>
      </c>
    </row>
    <row r="906" spans="1:19" x14ac:dyDescent="0.3">
      <c r="A906">
        <v>420</v>
      </c>
      <c r="B906">
        <v>-0.49199999999999999</v>
      </c>
      <c r="C906">
        <v>-1.333</v>
      </c>
      <c r="D906">
        <v>-2.5150000000000001</v>
      </c>
      <c r="E906">
        <v>-2.9540000000000002</v>
      </c>
      <c r="F906">
        <v>-3.18</v>
      </c>
      <c r="G906">
        <v>2</v>
      </c>
      <c r="H906">
        <v>0</v>
      </c>
      <c r="I906">
        <v>4</v>
      </c>
      <c r="J906">
        <v>-0.54300000000000004</v>
      </c>
      <c r="K906">
        <v>-1.5760000000000001</v>
      </c>
      <c r="L906">
        <v>-2.577</v>
      </c>
      <c r="M906">
        <v>-3.2109999999999999</v>
      </c>
      <c r="N906">
        <v>-3.4119999999999999</v>
      </c>
      <c r="O906">
        <v>1.02</v>
      </c>
      <c r="P906">
        <v>1.004</v>
      </c>
      <c r="Q906">
        <v>0.97899999999999998</v>
      </c>
      <c r="R906">
        <v>0.66</v>
      </c>
      <c r="S906">
        <v>0.505</v>
      </c>
    </row>
    <row r="907" spans="1:19" x14ac:dyDescent="0.3">
      <c r="A907">
        <v>480</v>
      </c>
      <c r="B907">
        <v>-0.49199999999999999</v>
      </c>
      <c r="C907">
        <v>-1.333</v>
      </c>
      <c r="D907">
        <v>-2.5150000000000001</v>
      </c>
      <c r="E907">
        <v>-2.9540000000000002</v>
      </c>
      <c r="F907">
        <v>-3.18</v>
      </c>
      <c r="G907">
        <v>2</v>
      </c>
      <c r="H907">
        <v>0</v>
      </c>
      <c r="I907">
        <v>4</v>
      </c>
      <c r="J907">
        <v>-0.53900000000000003</v>
      </c>
      <c r="K907">
        <v>-1.5720000000000001</v>
      </c>
      <c r="L907">
        <v>-2.581</v>
      </c>
      <c r="M907">
        <v>-3.2280000000000002</v>
      </c>
      <c r="N907">
        <v>-3.4329999999999998</v>
      </c>
      <c r="O907">
        <v>1.014</v>
      </c>
      <c r="P907">
        <v>0.998</v>
      </c>
      <c r="Q907">
        <v>0.99099999999999999</v>
      </c>
      <c r="R907">
        <v>0.68100000000000005</v>
      </c>
      <c r="S907">
        <v>0.51500000000000001</v>
      </c>
    </row>
    <row r="908" spans="1:19" x14ac:dyDescent="0.3">
      <c r="A908">
        <v>540</v>
      </c>
      <c r="B908">
        <v>-0.49199999999999999</v>
      </c>
      <c r="C908">
        <v>-1.333</v>
      </c>
      <c r="D908">
        <v>-2.5150000000000001</v>
      </c>
      <c r="E908">
        <v>-2.9540000000000002</v>
      </c>
      <c r="F908">
        <v>-3.18</v>
      </c>
      <c r="G908">
        <v>2</v>
      </c>
      <c r="H908">
        <v>0</v>
      </c>
      <c r="I908">
        <v>4</v>
      </c>
      <c r="J908">
        <v>-0.53900000000000003</v>
      </c>
      <c r="K908">
        <v>-1.5669999999999999</v>
      </c>
      <c r="L908">
        <v>-2.58</v>
      </c>
      <c r="M908">
        <v>-3.242</v>
      </c>
      <c r="N908">
        <v>-3.456</v>
      </c>
      <c r="O908">
        <v>1.0129999999999999</v>
      </c>
      <c r="P908">
        <v>0.998</v>
      </c>
      <c r="Q908">
        <v>0.98</v>
      </c>
      <c r="R908">
        <v>0.69299999999999995</v>
      </c>
      <c r="S908">
        <v>0.52500000000000002</v>
      </c>
    </row>
    <row r="909" spans="1:19" x14ac:dyDescent="0.3">
      <c r="A909">
        <v>600</v>
      </c>
      <c r="B909">
        <v>-0.49199999999999999</v>
      </c>
      <c r="C909">
        <v>-1.333</v>
      </c>
      <c r="D909">
        <v>-2.5150000000000001</v>
      </c>
      <c r="E909">
        <v>-2.9540000000000002</v>
      </c>
      <c r="F909">
        <v>-3.18</v>
      </c>
      <c r="G909">
        <v>2</v>
      </c>
      <c r="H909">
        <v>0</v>
      </c>
      <c r="I909">
        <v>4</v>
      </c>
      <c r="J909">
        <v>-0.53900000000000003</v>
      </c>
      <c r="K909">
        <v>-1.5640000000000001</v>
      </c>
      <c r="L909">
        <v>-2.577</v>
      </c>
      <c r="M909">
        <v>-3.2570000000000001</v>
      </c>
      <c r="N909">
        <v>-3.4780000000000002</v>
      </c>
      <c r="O909">
        <v>1.014</v>
      </c>
      <c r="P909">
        <v>1.0029999999999999</v>
      </c>
      <c r="Q909">
        <v>0.97099999999999997</v>
      </c>
      <c r="R909">
        <v>0.70599999999999996</v>
      </c>
      <c r="S909">
        <v>0.53600000000000003</v>
      </c>
    </row>
    <row r="911" spans="1:19" x14ac:dyDescent="0.3">
      <c r="A911" t="s">
        <v>0</v>
      </c>
      <c r="B911" t="s">
        <v>71</v>
      </c>
    </row>
    <row r="912" spans="1:19" x14ac:dyDescent="0.3">
      <c r="A912">
        <v>0</v>
      </c>
      <c r="B912">
        <v>-0.49199999999999999</v>
      </c>
      <c r="C912">
        <v>-1.3340000000000001</v>
      </c>
      <c r="D912">
        <v>-2.5139999999999998</v>
      </c>
      <c r="E912">
        <v>-2.948</v>
      </c>
      <c r="F912">
        <v>-3.17</v>
      </c>
      <c r="G912">
        <v>2</v>
      </c>
      <c r="H912">
        <v>0</v>
      </c>
      <c r="I912">
        <v>4</v>
      </c>
      <c r="J912">
        <v>-0.52100000000000002</v>
      </c>
      <c r="K912">
        <v>-1.5209999999999999</v>
      </c>
      <c r="L912">
        <v>-2.5150000000000001</v>
      </c>
      <c r="M912">
        <v>-3.1139999999999999</v>
      </c>
      <c r="N912">
        <v>-3.17</v>
      </c>
      <c r="O912">
        <v>0.98099999999999998</v>
      </c>
      <c r="P912">
        <v>0.98099999999999998</v>
      </c>
      <c r="Q912">
        <v>0.97099999999999997</v>
      </c>
      <c r="R912">
        <v>0.53100000000000003</v>
      </c>
      <c r="S912">
        <v>0.20599999999999999</v>
      </c>
    </row>
    <row r="913" spans="1:19" x14ac:dyDescent="0.3">
      <c r="A913">
        <v>60</v>
      </c>
      <c r="B913">
        <v>-0.49199999999999999</v>
      </c>
      <c r="C913">
        <v>-1.3340000000000001</v>
      </c>
      <c r="D913">
        <v>-2.5139999999999998</v>
      </c>
      <c r="E913">
        <v>-2.948</v>
      </c>
      <c r="F913">
        <v>-3.17</v>
      </c>
      <c r="G913">
        <v>2</v>
      </c>
      <c r="H913">
        <v>0</v>
      </c>
      <c r="I913">
        <v>4</v>
      </c>
      <c r="J913">
        <v>-0.59099999999999997</v>
      </c>
      <c r="K913">
        <v>-1.59</v>
      </c>
      <c r="L913">
        <v>-2.5329999999999999</v>
      </c>
      <c r="M913">
        <v>-3.1269999999999998</v>
      </c>
      <c r="N913">
        <v>-3.278</v>
      </c>
      <c r="O913">
        <v>1.1180000000000001</v>
      </c>
      <c r="P913">
        <v>0.97899999999999998</v>
      </c>
      <c r="Q913">
        <v>0.81699999999999995</v>
      </c>
      <c r="R913">
        <v>0.434</v>
      </c>
      <c r="S913">
        <v>0.45</v>
      </c>
    </row>
    <row r="914" spans="1:19" x14ac:dyDescent="0.3">
      <c r="A914">
        <v>120</v>
      </c>
      <c r="B914">
        <v>-0.49199999999999999</v>
      </c>
      <c r="C914">
        <v>-1.3340000000000001</v>
      </c>
      <c r="D914">
        <v>-2.5139999999999998</v>
      </c>
      <c r="E914">
        <v>-2.948</v>
      </c>
      <c r="F914">
        <v>-3.17</v>
      </c>
      <c r="G914">
        <v>2</v>
      </c>
      <c r="H914">
        <v>0</v>
      </c>
      <c r="I914">
        <v>4</v>
      </c>
      <c r="J914">
        <v>-0.54600000000000004</v>
      </c>
      <c r="K914">
        <v>-1.5960000000000001</v>
      </c>
      <c r="L914">
        <v>-2.6</v>
      </c>
      <c r="M914">
        <v>-3.18</v>
      </c>
      <c r="N914">
        <v>-3.2890000000000001</v>
      </c>
      <c r="O914">
        <v>1.026</v>
      </c>
      <c r="P914">
        <v>1.054</v>
      </c>
      <c r="Q914">
        <v>1.0269999999999999</v>
      </c>
      <c r="R914">
        <v>0.55700000000000005</v>
      </c>
      <c r="S914">
        <v>0.45500000000000002</v>
      </c>
    </row>
    <row r="915" spans="1:19" x14ac:dyDescent="0.3">
      <c r="A915">
        <v>180</v>
      </c>
      <c r="B915">
        <v>-0.49199999999999999</v>
      </c>
      <c r="C915">
        <v>-1.3340000000000001</v>
      </c>
      <c r="D915">
        <v>-2.5139999999999998</v>
      </c>
      <c r="E915">
        <v>-2.948</v>
      </c>
      <c r="F915">
        <v>-3.17</v>
      </c>
      <c r="G915">
        <v>2</v>
      </c>
      <c r="H915">
        <v>0</v>
      </c>
      <c r="I915">
        <v>4</v>
      </c>
      <c r="J915">
        <v>-0.54500000000000004</v>
      </c>
      <c r="K915">
        <v>-1.5649999999999999</v>
      </c>
      <c r="L915">
        <v>-2.5550000000000002</v>
      </c>
      <c r="M915">
        <v>-3.125</v>
      </c>
      <c r="N915">
        <v>-3.3090000000000002</v>
      </c>
      <c r="O915">
        <v>1.0249999999999999</v>
      </c>
      <c r="P915">
        <v>0.93</v>
      </c>
      <c r="Q915">
        <v>0.89200000000000002</v>
      </c>
      <c r="R915">
        <v>0.36799999999999999</v>
      </c>
      <c r="S915">
        <v>0.46300000000000002</v>
      </c>
    </row>
    <row r="916" spans="1:19" x14ac:dyDescent="0.3">
      <c r="A916">
        <v>240</v>
      </c>
      <c r="B916">
        <v>-0.49199999999999999</v>
      </c>
      <c r="C916">
        <v>-1.3340000000000001</v>
      </c>
      <c r="D916">
        <v>-2.5139999999999998</v>
      </c>
      <c r="E916">
        <v>-2.948</v>
      </c>
      <c r="F916">
        <v>-3.17</v>
      </c>
      <c r="G916">
        <v>2</v>
      </c>
      <c r="H916">
        <v>0</v>
      </c>
      <c r="I916">
        <v>4</v>
      </c>
      <c r="J916">
        <v>-0.55000000000000004</v>
      </c>
      <c r="K916">
        <v>-1.589</v>
      </c>
      <c r="L916">
        <v>-2.5880000000000001</v>
      </c>
      <c r="M916">
        <v>-3.1259999999999999</v>
      </c>
      <c r="N916">
        <v>-3.3279999999999998</v>
      </c>
      <c r="O916">
        <v>1.0349999999999999</v>
      </c>
      <c r="P916">
        <v>1.0069999999999999</v>
      </c>
      <c r="Q916">
        <v>1.0249999999999999</v>
      </c>
      <c r="R916">
        <v>0.39200000000000002</v>
      </c>
      <c r="S916">
        <v>0.47</v>
      </c>
    </row>
    <row r="917" spans="1:19" x14ac:dyDescent="0.3">
      <c r="A917">
        <v>300</v>
      </c>
      <c r="B917">
        <v>-0.49199999999999999</v>
      </c>
      <c r="C917">
        <v>-1.3340000000000001</v>
      </c>
      <c r="D917">
        <v>-2.5139999999999998</v>
      </c>
      <c r="E917">
        <v>-2.948</v>
      </c>
      <c r="F917">
        <v>-3.17</v>
      </c>
      <c r="G917">
        <v>2</v>
      </c>
      <c r="H917">
        <v>0</v>
      </c>
      <c r="I917">
        <v>4</v>
      </c>
      <c r="J917">
        <v>-0.54200000000000004</v>
      </c>
      <c r="K917">
        <v>-1.5780000000000001</v>
      </c>
      <c r="L917">
        <v>-2.5750000000000002</v>
      </c>
      <c r="M917">
        <v>-3.1560000000000001</v>
      </c>
      <c r="N917">
        <v>-3.3519999999999999</v>
      </c>
      <c r="O917">
        <v>1.02</v>
      </c>
      <c r="P917">
        <v>0.97299999999999998</v>
      </c>
      <c r="Q917">
        <v>0.94799999999999995</v>
      </c>
      <c r="R917">
        <v>0.51200000000000001</v>
      </c>
      <c r="S917">
        <v>0.48</v>
      </c>
    </row>
    <row r="918" spans="1:19" x14ac:dyDescent="0.3">
      <c r="A918">
        <v>360</v>
      </c>
      <c r="B918">
        <v>-0.49199999999999999</v>
      </c>
      <c r="C918">
        <v>-1.3340000000000001</v>
      </c>
      <c r="D918">
        <v>-2.5139999999999998</v>
      </c>
      <c r="E918">
        <v>-2.948</v>
      </c>
      <c r="F918">
        <v>-3.17</v>
      </c>
      <c r="G918">
        <v>2</v>
      </c>
      <c r="H918">
        <v>0</v>
      </c>
      <c r="I918">
        <v>4</v>
      </c>
      <c r="J918">
        <v>-0.54</v>
      </c>
      <c r="K918">
        <v>-1.5740000000000001</v>
      </c>
      <c r="L918">
        <v>-2.5680000000000001</v>
      </c>
      <c r="M918">
        <v>-3.1829999999999998</v>
      </c>
      <c r="N918">
        <v>-3.3769999999999998</v>
      </c>
      <c r="O918">
        <v>1.0149999999999999</v>
      </c>
      <c r="P918">
        <v>0.98099999999999998</v>
      </c>
      <c r="Q918">
        <v>0.94599999999999995</v>
      </c>
      <c r="R918">
        <v>0.60499999999999998</v>
      </c>
      <c r="S918">
        <v>0.49</v>
      </c>
    </row>
    <row r="919" spans="1:19" x14ac:dyDescent="0.3">
      <c r="A919">
        <v>420</v>
      </c>
      <c r="B919">
        <v>-0.49199999999999999</v>
      </c>
      <c r="C919">
        <v>-1.3340000000000001</v>
      </c>
      <c r="D919">
        <v>-2.5139999999999998</v>
      </c>
      <c r="E919">
        <v>-2.948</v>
      </c>
      <c r="F919">
        <v>-3.17</v>
      </c>
      <c r="G919">
        <v>2</v>
      </c>
      <c r="H919">
        <v>0</v>
      </c>
      <c r="I919">
        <v>4</v>
      </c>
      <c r="J919">
        <v>-0.54300000000000004</v>
      </c>
      <c r="K919">
        <v>-1.575</v>
      </c>
      <c r="L919">
        <v>-2.5760000000000001</v>
      </c>
      <c r="M919">
        <v>-3.202</v>
      </c>
      <c r="N919">
        <v>-3.399</v>
      </c>
      <c r="O919">
        <v>1.02</v>
      </c>
      <c r="P919">
        <v>1.0029999999999999</v>
      </c>
      <c r="Q919">
        <v>0.97899999999999998</v>
      </c>
      <c r="R919">
        <v>0.65300000000000002</v>
      </c>
      <c r="S919">
        <v>0.499</v>
      </c>
    </row>
    <row r="920" spans="1:19" x14ac:dyDescent="0.3">
      <c r="A920">
        <v>480</v>
      </c>
      <c r="B920">
        <v>-0.49199999999999999</v>
      </c>
      <c r="C920">
        <v>-1.3340000000000001</v>
      </c>
      <c r="D920">
        <v>-2.5139999999999998</v>
      </c>
      <c r="E920">
        <v>-2.948</v>
      </c>
      <c r="F920">
        <v>-3.17</v>
      </c>
      <c r="G920">
        <v>2</v>
      </c>
      <c r="H920">
        <v>0</v>
      </c>
      <c r="I920">
        <v>4</v>
      </c>
      <c r="J920">
        <v>-0.53900000000000003</v>
      </c>
      <c r="K920">
        <v>-1.571</v>
      </c>
      <c r="L920">
        <v>-2.58</v>
      </c>
      <c r="M920">
        <v>-3.2189999999999999</v>
      </c>
      <c r="N920">
        <v>-3.42</v>
      </c>
      <c r="O920">
        <v>1.014</v>
      </c>
      <c r="P920">
        <v>0.998</v>
      </c>
      <c r="Q920">
        <v>0.99099999999999999</v>
      </c>
      <c r="R920">
        <v>0.67600000000000005</v>
      </c>
      <c r="S920">
        <v>0.50900000000000001</v>
      </c>
    </row>
    <row r="921" spans="1:19" x14ac:dyDescent="0.3">
      <c r="A921">
        <v>540</v>
      </c>
      <c r="B921">
        <v>-0.49199999999999999</v>
      </c>
      <c r="C921">
        <v>-1.3340000000000001</v>
      </c>
      <c r="D921">
        <v>-2.5139999999999998</v>
      </c>
      <c r="E921">
        <v>-2.948</v>
      </c>
      <c r="F921">
        <v>-3.17</v>
      </c>
      <c r="G921">
        <v>2</v>
      </c>
      <c r="H921">
        <v>0</v>
      </c>
      <c r="I921">
        <v>4</v>
      </c>
      <c r="J921">
        <v>-0.53900000000000003</v>
      </c>
      <c r="K921">
        <v>-1.5660000000000001</v>
      </c>
      <c r="L921">
        <v>-2.5790000000000002</v>
      </c>
      <c r="M921">
        <v>-3.234</v>
      </c>
      <c r="N921">
        <v>-3.4420000000000002</v>
      </c>
      <c r="O921">
        <v>1.0129999999999999</v>
      </c>
      <c r="P921">
        <v>0.998</v>
      </c>
      <c r="Q921">
        <v>0.97899999999999998</v>
      </c>
      <c r="R921">
        <v>0.69</v>
      </c>
      <c r="S921">
        <v>0.51900000000000002</v>
      </c>
    </row>
    <row r="922" spans="1:19" x14ac:dyDescent="0.3">
      <c r="A922">
        <v>600</v>
      </c>
      <c r="B922">
        <v>-0.49199999999999999</v>
      </c>
      <c r="C922">
        <v>-1.3340000000000001</v>
      </c>
      <c r="D922">
        <v>-2.5139999999999998</v>
      </c>
      <c r="E922">
        <v>-2.948</v>
      </c>
      <c r="F922">
        <v>-3.17</v>
      </c>
      <c r="G922">
        <v>2</v>
      </c>
      <c r="H922">
        <v>0</v>
      </c>
      <c r="I922">
        <v>4</v>
      </c>
      <c r="J922">
        <v>-0.53900000000000003</v>
      </c>
      <c r="K922">
        <v>-1.5640000000000001</v>
      </c>
      <c r="L922">
        <v>-2.5760000000000001</v>
      </c>
      <c r="M922">
        <v>-3.2480000000000002</v>
      </c>
      <c r="N922">
        <v>-3.4649999999999999</v>
      </c>
      <c r="O922">
        <v>1.014</v>
      </c>
      <c r="P922">
        <v>1.0029999999999999</v>
      </c>
      <c r="Q922">
        <v>0.97</v>
      </c>
      <c r="R922">
        <v>0.7</v>
      </c>
      <c r="S922">
        <v>0.53</v>
      </c>
    </row>
    <row r="924" spans="1:19" x14ac:dyDescent="0.3">
      <c r="A924" t="s">
        <v>0</v>
      </c>
      <c r="B924" t="s">
        <v>72</v>
      </c>
    </row>
    <row r="925" spans="1:19" x14ac:dyDescent="0.3">
      <c r="A925">
        <v>0</v>
      </c>
      <c r="B925">
        <v>-0.49199999999999999</v>
      </c>
      <c r="C925">
        <v>-1.335</v>
      </c>
      <c r="D925">
        <v>-2.5139999999999998</v>
      </c>
      <c r="E925">
        <v>-2.9409999999999998</v>
      </c>
      <c r="F925">
        <v>-3.16</v>
      </c>
      <c r="G925">
        <v>2</v>
      </c>
      <c r="H925">
        <v>0</v>
      </c>
      <c r="I925">
        <v>4</v>
      </c>
      <c r="J925">
        <v>-0.52100000000000002</v>
      </c>
      <c r="K925">
        <v>-1.5209999999999999</v>
      </c>
      <c r="L925">
        <v>-2.5150000000000001</v>
      </c>
      <c r="M925">
        <v>-3.1059999999999999</v>
      </c>
      <c r="N925">
        <v>-3.16</v>
      </c>
      <c r="O925">
        <v>0.98099999999999998</v>
      </c>
      <c r="P925">
        <v>0.98099999999999998</v>
      </c>
      <c r="Q925">
        <v>0.97099999999999997</v>
      </c>
      <c r="R925">
        <v>0.52500000000000002</v>
      </c>
      <c r="S925">
        <v>0.20499999999999999</v>
      </c>
    </row>
    <row r="926" spans="1:19" x14ac:dyDescent="0.3">
      <c r="A926">
        <v>60</v>
      </c>
      <c r="B926">
        <v>-0.49199999999999999</v>
      </c>
      <c r="C926">
        <v>-1.335</v>
      </c>
      <c r="D926">
        <v>-2.5139999999999998</v>
      </c>
      <c r="E926">
        <v>-2.9409999999999998</v>
      </c>
      <c r="F926">
        <v>-3.16</v>
      </c>
      <c r="G926">
        <v>2</v>
      </c>
      <c r="H926">
        <v>0</v>
      </c>
      <c r="I926">
        <v>4</v>
      </c>
      <c r="J926">
        <v>-0.59099999999999997</v>
      </c>
      <c r="K926">
        <v>-1.589</v>
      </c>
      <c r="L926">
        <v>-2.5329999999999999</v>
      </c>
      <c r="M926">
        <v>-3.1179999999999999</v>
      </c>
      <c r="N926">
        <v>-3.2669999999999999</v>
      </c>
      <c r="O926">
        <v>1.1180000000000001</v>
      </c>
      <c r="P926">
        <v>0.97399999999999998</v>
      </c>
      <c r="Q926">
        <v>0.81799999999999995</v>
      </c>
      <c r="R926">
        <v>0.433</v>
      </c>
      <c r="S926">
        <v>0.44600000000000001</v>
      </c>
    </row>
    <row r="927" spans="1:19" x14ac:dyDescent="0.3">
      <c r="A927">
        <v>120</v>
      </c>
      <c r="B927">
        <v>-0.49199999999999999</v>
      </c>
      <c r="C927">
        <v>-1.335</v>
      </c>
      <c r="D927">
        <v>-2.5139999999999998</v>
      </c>
      <c r="E927">
        <v>-2.9409999999999998</v>
      </c>
      <c r="F927">
        <v>-3.16</v>
      </c>
      <c r="G927">
        <v>2</v>
      </c>
      <c r="H927">
        <v>0</v>
      </c>
      <c r="I927">
        <v>4</v>
      </c>
      <c r="J927">
        <v>-0.54600000000000004</v>
      </c>
      <c r="K927">
        <v>-1.5960000000000001</v>
      </c>
      <c r="L927">
        <v>-2.5990000000000002</v>
      </c>
      <c r="M927">
        <v>-3.17</v>
      </c>
      <c r="N927">
        <v>-3.2770000000000001</v>
      </c>
      <c r="O927">
        <v>1.0269999999999999</v>
      </c>
      <c r="P927">
        <v>1.056</v>
      </c>
      <c r="Q927">
        <v>1.024</v>
      </c>
      <c r="R927">
        <v>0.54800000000000004</v>
      </c>
      <c r="S927">
        <v>0.45</v>
      </c>
    </row>
    <row r="928" spans="1:19" x14ac:dyDescent="0.3">
      <c r="A928">
        <v>180</v>
      </c>
      <c r="B928">
        <v>-0.49199999999999999</v>
      </c>
      <c r="C928">
        <v>-1.335</v>
      </c>
      <c r="D928">
        <v>-2.5139999999999998</v>
      </c>
      <c r="E928">
        <v>-2.9409999999999998</v>
      </c>
      <c r="F928">
        <v>-3.16</v>
      </c>
      <c r="G928">
        <v>2</v>
      </c>
      <c r="H928">
        <v>0</v>
      </c>
      <c r="I928">
        <v>4</v>
      </c>
      <c r="J928">
        <v>-0.54400000000000004</v>
      </c>
      <c r="K928">
        <v>-1.5649999999999999</v>
      </c>
      <c r="L928">
        <v>-2.5550000000000002</v>
      </c>
      <c r="M928">
        <v>-3.1150000000000002</v>
      </c>
      <c r="N928">
        <v>-3.298</v>
      </c>
      <c r="O928">
        <v>1.0229999999999999</v>
      </c>
      <c r="P928">
        <v>0.93</v>
      </c>
      <c r="Q928">
        <v>0.89600000000000002</v>
      </c>
      <c r="R928">
        <v>0.36299999999999999</v>
      </c>
      <c r="S928">
        <v>0.45800000000000002</v>
      </c>
    </row>
    <row r="929" spans="1:19" x14ac:dyDescent="0.3">
      <c r="A929">
        <v>240</v>
      </c>
      <c r="B929">
        <v>-0.49199999999999999</v>
      </c>
      <c r="C929">
        <v>-1.335</v>
      </c>
      <c r="D929">
        <v>-2.5139999999999998</v>
      </c>
      <c r="E929">
        <v>-2.9409999999999998</v>
      </c>
      <c r="F929">
        <v>-3.16</v>
      </c>
      <c r="G929">
        <v>2</v>
      </c>
      <c r="H929">
        <v>0</v>
      </c>
      <c r="I929">
        <v>4</v>
      </c>
      <c r="J929">
        <v>-0.55000000000000004</v>
      </c>
      <c r="K929">
        <v>-1.5880000000000001</v>
      </c>
      <c r="L929">
        <v>-2.5870000000000002</v>
      </c>
      <c r="M929">
        <v>-3.1179999999999999</v>
      </c>
      <c r="N929">
        <v>-3.3159999999999998</v>
      </c>
      <c r="O929">
        <v>1.0349999999999999</v>
      </c>
      <c r="P929">
        <v>1.0069999999999999</v>
      </c>
      <c r="Q929">
        <v>1.0249999999999999</v>
      </c>
      <c r="R929">
        <v>0.39200000000000002</v>
      </c>
      <c r="S929">
        <v>0.46500000000000002</v>
      </c>
    </row>
    <row r="930" spans="1:19" x14ac:dyDescent="0.3">
      <c r="A930">
        <v>300</v>
      </c>
      <c r="B930">
        <v>-0.49199999999999999</v>
      </c>
      <c r="C930">
        <v>-1.335</v>
      </c>
      <c r="D930">
        <v>-2.5139999999999998</v>
      </c>
      <c r="E930">
        <v>-2.9409999999999998</v>
      </c>
      <c r="F930">
        <v>-3.16</v>
      </c>
      <c r="G930">
        <v>2</v>
      </c>
      <c r="H930">
        <v>0</v>
      </c>
      <c r="I930">
        <v>4</v>
      </c>
      <c r="J930">
        <v>-0.54200000000000004</v>
      </c>
      <c r="K930">
        <v>-1.577</v>
      </c>
      <c r="L930">
        <v>-2.573</v>
      </c>
      <c r="M930">
        <v>-3.1480000000000001</v>
      </c>
      <c r="N930">
        <v>-3.34</v>
      </c>
      <c r="O930">
        <v>1.0189999999999999</v>
      </c>
      <c r="P930">
        <v>0.97199999999999998</v>
      </c>
      <c r="Q930">
        <v>0.94399999999999995</v>
      </c>
      <c r="R930">
        <v>0.50900000000000001</v>
      </c>
      <c r="S930">
        <v>0.47499999999999998</v>
      </c>
    </row>
    <row r="931" spans="1:19" x14ac:dyDescent="0.3">
      <c r="A931">
        <v>360</v>
      </c>
      <c r="B931">
        <v>-0.49199999999999999</v>
      </c>
      <c r="C931">
        <v>-1.335</v>
      </c>
      <c r="D931">
        <v>-2.5139999999999998</v>
      </c>
      <c r="E931">
        <v>-2.9409999999999998</v>
      </c>
      <c r="F931">
        <v>-3.16</v>
      </c>
      <c r="G931">
        <v>2</v>
      </c>
      <c r="H931">
        <v>0</v>
      </c>
      <c r="I931">
        <v>4</v>
      </c>
      <c r="J931">
        <v>-0.54</v>
      </c>
      <c r="K931">
        <v>-1.573</v>
      </c>
      <c r="L931">
        <v>-2.5670000000000002</v>
      </c>
      <c r="M931">
        <v>-3.1739999999999999</v>
      </c>
      <c r="N931">
        <v>-3.363</v>
      </c>
      <c r="O931">
        <v>1.0149999999999999</v>
      </c>
      <c r="P931">
        <v>0.98199999999999998</v>
      </c>
      <c r="Q931">
        <v>0.94699999999999995</v>
      </c>
      <c r="R931">
        <v>0.6</v>
      </c>
      <c r="S931">
        <v>0.48399999999999999</v>
      </c>
    </row>
    <row r="932" spans="1:19" x14ac:dyDescent="0.3">
      <c r="A932">
        <v>420</v>
      </c>
      <c r="B932">
        <v>-0.49199999999999999</v>
      </c>
      <c r="C932">
        <v>-1.335</v>
      </c>
      <c r="D932">
        <v>-2.5139999999999998</v>
      </c>
      <c r="E932">
        <v>-2.9409999999999998</v>
      </c>
      <c r="F932">
        <v>-3.16</v>
      </c>
      <c r="G932">
        <v>2</v>
      </c>
      <c r="H932">
        <v>0</v>
      </c>
      <c r="I932">
        <v>4</v>
      </c>
      <c r="J932">
        <v>-0.54300000000000004</v>
      </c>
      <c r="K932">
        <v>-1.5740000000000001</v>
      </c>
      <c r="L932">
        <v>-2.5760000000000001</v>
      </c>
      <c r="M932">
        <v>-3.1920000000000002</v>
      </c>
      <c r="N932">
        <v>-3.3849999999999998</v>
      </c>
      <c r="O932">
        <v>1.02</v>
      </c>
      <c r="P932">
        <v>1.004</v>
      </c>
      <c r="Q932">
        <v>0.98099999999999998</v>
      </c>
      <c r="R932">
        <v>0.64600000000000002</v>
      </c>
      <c r="S932">
        <v>0.49399999999999999</v>
      </c>
    </row>
    <row r="933" spans="1:19" x14ac:dyDescent="0.3">
      <c r="A933">
        <v>480</v>
      </c>
      <c r="B933">
        <v>-0.49199999999999999</v>
      </c>
      <c r="C933">
        <v>-1.335</v>
      </c>
      <c r="D933">
        <v>-2.5139999999999998</v>
      </c>
      <c r="E933">
        <v>-2.9409999999999998</v>
      </c>
      <c r="F933">
        <v>-3.16</v>
      </c>
      <c r="G933">
        <v>2</v>
      </c>
      <c r="H933">
        <v>0</v>
      </c>
      <c r="I933">
        <v>4</v>
      </c>
      <c r="J933">
        <v>-0.53900000000000003</v>
      </c>
      <c r="K933">
        <v>-1.57</v>
      </c>
      <c r="L933">
        <v>-2.58</v>
      </c>
      <c r="M933">
        <v>-3.21</v>
      </c>
      <c r="N933">
        <v>-3.407</v>
      </c>
      <c r="O933">
        <v>1.014</v>
      </c>
      <c r="P933">
        <v>0.997</v>
      </c>
      <c r="Q933">
        <v>0.99099999999999999</v>
      </c>
      <c r="R933">
        <v>0.66900000000000004</v>
      </c>
      <c r="S933">
        <v>0.503</v>
      </c>
    </row>
    <row r="934" spans="1:19" x14ac:dyDescent="0.3">
      <c r="A934">
        <v>540</v>
      </c>
      <c r="B934">
        <v>-0.49199999999999999</v>
      </c>
      <c r="C934">
        <v>-1.335</v>
      </c>
      <c r="D934">
        <v>-2.5139999999999998</v>
      </c>
      <c r="E934">
        <v>-2.9409999999999998</v>
      </c>
      <c r="F934">
        <v>-3.16</v>
      </c>
      <c r="G934">
        <v>2</v>
      </c>
      <c r="H934">
        <v>0</v>
      </c>
      <c r="I934">
        <v>4</v>
      </c>
      <c r="J934">
        <v>-0.53900000000000003</v>
      </c>
      <c r="K934">
        <v>-1.5660000000000001</v>
      </c>
      <c r="L934">
        <v>-2.5779999999999998</v>
      </c>
      <c r="M934">
        <v>-3.2250000000000001</v>
      </c>
      <c r="N934">
        <v>-3.4279999999999999</v>
      </c>
      <c r="O934">
        <v>1.0129999999999999</v>
      </c>
      <c r="P934">
        <v>0.999</v>
      </c>
      <c r="Q934">
        <v>0.97899999999999998</v>
      </c>
      <c r="R934">
        <v>0.68500000000000005</v>
      </c>
      <c r="S934">
        <v>0.51300000000000001</v>
      </c>
    </row>
    <row r="935" spans="1:19" x14ac:dyDescent="0.3">
      <c r="A935">
        <v>600</v>
      </c>
      <c r="B935">
        <v>-0.49199999999999999</v>
      </c>
      <c r="C935">
        <v>-1.335</v>
      </c>
      <c r="D935">
        <v>-2.5139999999999998</v>
      </c>
      <c r="E935">
        <v>-2.9409999999999998</v>
      </c>
      <c r="F935">
        <v>-3.16</v>
      </c>
      <c r="G935">
        <v>2</v>
      </c>
      <c r="H935">
        <v>0</v>
      </c>
      <c r="I935">
        <v>4</v>
      </c>
      <c r="J935">
        <v>-0.53900000000000003</v>
      </c>
      <c r="K935">
        <v>-1.5640000000000001</v>
      </c>
      <c r="L935">
        <v>-2.5750000000000002</v>
      </c>
      <c r="M935">
        <v>-3.2389999999999999</v>
      </c>
      <c r="N935">
        <v>-3.45</v>
      </c>
      <c r="O935">
        <v>1.014</v>
      </c>
      <c r="P935">
        <v>1.0029999999999999</v>
      </c>
      <c r="Q935">
        <v>0.96899999999999997</v>
      </c>
      <c r="R935">
        <v>0.69599999999999995</v>
      </c>
      <c r="S935">
        <v>0.52300000000000002</v>
      </c>
    </row>
    <row r="937" spans="1:19" x14ac:dyDescent="0.3">
      <c r="A937" t="s">
        <v>0</v>
      </c>
      <c r="B937" t="s">
        <v>73</v>
      </c>
    </row>
    <row r="938" spans="1:19" x14ac:dyDescent="0.3">
      <c r="A938">
        <v>0</v>
      </c>
      <c r="B938">
        <v>-0.49099999999999999</v>
      </c>
      <c r="C938">
        <v>-1.325</v>
      </c>
      <c r="D938">
        <v>-2.5169999999999999</v>
      </c>
      <c r="E938">
        <v>-2.968</v>
      </c>
      <c r="F938">
        <v>-3.24</v>
      </c>
      <c r="G938">
        <v>2</v>
      </c>
      <c r="H938">
        <v>0.01</v>
      </c>
      <c r="I938">
        <v>4</v>
      </c>
      <c r="J938">
        <v>-0.52100000000000002</v>
      </c>
      <c r="K938">
        <v>-1.5209999999999999</v>
      </c>
      <c r="L938">
        <v>-2.5169999999999999</v>
      </c>
      <c r="M938">
        <v>-3.1720000000000002</v>
      </c>
      <c r="N938">
        <v>-3.24</v>
      </c>
      <c r="O938">
        <v>0.98099999999999998</v>
      </c>
      <c r="P938">
        <v>0.98099999999999998</v>
      </c>
      <c r="Q938">
        <v>0.97499999999999998</v>
      </c>
      <c r="R938">
        <v>0.57299999999999995</v>
      </c>
      <c r="S938">
        <v>0.218</v>
      </c>
    </row>
    <row r="939" spans="1:19" x14ac:dyDescent="0.3">
      <c r="A939">
        <v>60</v>
      </c>
      <c r="B939">
        <v>-0.49099999999999999</v>
      </c>
      <c r="C939">
        <v>-1.325</v>
      </c>
      <c r="D939">
        <v>-2.5169999999999999</v>
      </c>
      <c r="E939">
        <v>-2.968</v>
      </c>
      <c r="F939">
        <v>-3.24</v>
      </c>
      <c r="G939">
        <v>2</v>
      </c>
      <c r="H939">
        <v>0.01</v>
      </c>
      <c r="I939">
        <v>4</v>
      </c>
      <c r="J939">
        <v>-0.58399999999999996</v>
      </c>
      <c r="K939">
        <v>-1.599</v>
      </c>
      <c r="L939">
        <v>-2.5390000000000001</v>
      </c>
      <c r="M939">
        <v>-3.1669999999999998</v>
      </c>
      <c r="N939">
        <v>-3.3439999999999999</v>
      </c>
      <c r="O939">
        <v>1.1080000000000001</v>
      </c>
      <c r="P939">
        <v>1.026</v>
      </c>
      <c r="Q939">
        <v>0.82799999999999996</v>
      </c>
      <c r="R939">
        <v>0.43</v>
      </c>
      <c r="S939">
        <v>0.47599999999999998</v>
      </c>
    </row>
    <row r="940" spans="1:19" x14ac:dyDescent="0.3">
      <c r="A940">
        <v>120</v>
      </c>
      <c r="B940">
        <v>-0.49099999999999999</v>
      </c>
      <c r="C940">
        <v>-1.325</v>
      </c>
      <c r="D940">
        <v>-2.5169999999999999</v>
      </c>
      <c r="E940">
        <v>-2.968</v>
      </c>
      <c r="F940">
        <v>-3.24</v>
      </c>
      <c r="G940">
        <v>2</v>
      </c>
      <c r="H940">
        <v>0.01</v>
      </c>
      <c r="I940">
        <v>4</v>
      </c>
      <c r="J940">
        <v>-0.54200000000000004</v>
      </c>
      <c r="K940">
        <v>-1.5960000000000001</v>
      </c>
      <c r="L940">
        <v>-2.6059999999999999</v>
      </c>
      <c r="M940">
        <v>-3.2280000000000002</v>
      </c>
      <c r="N940">
        <v>-3.3620000000000001</v>
      </c>
      <c r="O940">
        <v>1.0289999999999999</v>
      </c>
      <c r="P940">
        <v>1.046</v>
      </c>
      <c r="Q940">
        <v>1.04</v>
      </c>
      <c r="R940">
        <v>0.59199999999999997</v>
      </c>
      <c r="S940">
        <v>0.48399999999999999</v>
      </c>
    </row>
    <row r="941" spans="1:19" x14ac:dyDescent="0.3">
      <c r="A941">
        <v>180</v>
      </c>
      <c r="B941">
        <v>-0.49099999999999999</v>
      </c>
      <c r="C941">
        <v>-1.325</v>
      </c>
      <c r="D941">
        <v>-2.5169999999999999</v>
      </c>
      <c r="E941">
        <v>-2.968</v>
      </c>
      <c r="F941">
        <v>-3.24</v>
      </c>
      <c r="G941">
        <v>2</v>
      </c>
      <c r="H941">
        <v>0.01</v>
      </c>
      <c r="I941">
        <v>4</v>
      </c>
      <c r="J941">
        <v>-0.54200000000000004</v>
      </c>
      <c r="K941">
        <v>-1.569</v>
      </c>
      <c r="L941">
        <v>-2.556</v>
      </c>
      <c r="M941">
        <v>-3.1749999999999998</v>
      </c>
      <c r="N941">
        <v>-3.375</v>
      </c>
      <c r="O941">
        <v>1.0349999999999999</v>
      </c>
      <c r="P941">
        <v>0.93500000000000005</v>
      </c>
      <c r="Q941">
        <v>0.88400000000000001</v>
      </c>
      <c r="R941">
        <v>0.40200000000000002</v>
      </c>
      <c r="S941">
        <v>0.48899999999999999</v>
      </c>
    </row>
    <row r="942" spans="1:19" x14ac:dyDescent="0.3">
      <c r="A942">
        <v>240</v>
      </c>
      <c r="B942">
        <v>-0.49099999999999999</v>
      </c>
      <c r="C942">
        <v>-1.325</v>
      </c>
      <c r="D942">
        <v>-2.5169999999999999</v>
      </c>
      <c r="E942">
        <v>-2.968</v>
      </c>
      <c r="F942">
        <v>-3.24</v>
      </c>
      <c r="G942">
        <v>2</v>
      </c>
      <c r="H942">
        <v>0.01</v>
      </c>
      <c r="I942">
        <v>4</v>
      </c>
      <c r="J942">
        <v>-0.54500000000000004</v>
      </c>
      <c r="K942">
        <v>-1.591</v>
      </c>
      <c r="L942">
        <v>-2.5910000000000002</v>
      </c>
      <c r="M942">
        <v>-3.1739999999999999</v>
      </c>
      <c r="N942">
        <v>-3.3919999999999999</v>
      </c>
      <c r="O942">
        <v>1.0449999999999999</v>
      </c>
      <c r="P942">
        <v>1.0049999999999999</v>
      </c>
      <c r="Q942">
        <v>1.0229999999999999</v>
      </c>
      <c r="R942">
        <v>0.41699999999999998</v>
      </c>
      <c r="S942">
        <v>0.496</v>
      </c>
    </row>
    <row r="943" spans="1:19" x14ac:dyDescent="0.3">
      <c r="A943">
        <v>300</v>
      </c>
      <c r="B943">
        <v>-0.49099999999999999</v>
      </c>
      <c r="C943">
        <v>-1.325</v>
      </c>
      <c r="D943">
        <v>-2.5169999999999999</v>
      </c>
      <c r="E943">
        <v>-2.968</v>
      </c>
      <c r="F943">
        <v>-3.24</v>
      </c>
      <c r="G943">
        <v>2</v>
      </c>
      <c r="H943">
        <v>0.01</v>
      </c>
      <c r="I943">
        <v>4</v>
      </c>
      <c r="J943">
        <v>-0.53500000000000003</v>
      </c>
      <c r="K943">
        <v>-1.581</v>
      </c>
      <c r="L943">
        <v>-2.5840000000000001</v>
      </c>
      <c r="M943">
        <v>-3.2050000000000001</v>
      </c>
      <c r="N943">
        <v>-3.4220000000000002</v>
      </c>
      <c r="O943">
        <v>1.032</v>
      </c>
      <c r="P943">
        <v>0.97699999999999998</v>
      </c>
      <c r="Q943">
        <v>0.96899999999999997</v>
      </c>
      <c r="R943">
        <v>0.54900000000000004</v>
      </c>
      <c r="S943">
        <v>0.51</v>
      </c>
    </row>
    <row r="944" spans="1:19" x14ac:dyDescent="0.3">
      <c r="A944">
        <v>360</v>
      </c>
      <c r="B944">
        <v>-0.49099999999999999</v>
      </c>
      <c r="C944">
        <v>-1.325</v>
      </c>
      <c r="D944">
        <v>-2.5169999999999999</v>
      </c>
      <c r="E944">
        <v>-2.968</v>
      </c>
      <c r="F944">
        <v>-3.24</v>
      </c>
      <c r="G944">
        <v>2</v>
      </c>
      <c r="H944">
        <v>0.01</v>
      </c>
      <c r="I944">
        <v>4</v>
      </c>
      <c r="J944">
        <v>-0.53100000000000003</v>
      </c>
      <c r="K944">
        <v>-1.575</v>
      </c>
      <c r="L944">
        <v>-2.5720000000000001</v>
      </c>
      <c r="M944">
        <v>-3.234</v>
      </c>
      <c r="N944">
        <v>-3.4489999999999998</v>
      </c>
      <c r="O944">
        <v>1.0289999999999999</v>
      </c>
      <c r="P944">
        <v>0.97599999999999998</v>
      </c>
      <c r="Q944">
        <v>0.94599999999999995</v>
      </c>
      <c r="R944">
        <v>0.64700000000000002</v>
      </c>
      <c r="S944">
        <v>0.52200000000000002</v>
      </c>
    </row>
    <row r="945" spans="1:19" x14ac:dyDescent="0.3">
      <c r="A945">
        <v>420</v>
      </c>
      <c r="B945">
        <v>-0.49099999999999999</v>
      </c>
      <c r="C945">
        <v>-1.325</v>
      </c>
      <c r="D945">
        <v>-2.5169999999999999</v>
      </c>
      <c r="E945">
        <v>-2.968</v>
      </c>
      <c r="F945">
        <v>-3.24</v>
      </c>
      <c r="G945">
        <v>2</v>
      </c>
      <c r="H945">
        <v>0.01</v>
      </c>
      <c r="I945">
        <v>4</v>
      </c>
      <c r="J945">
        <v>-0.53200000000000003</v>
      </c>
      <c r="K945">
        <v>-1.577</v>
      </c>
      <c r="L945">
        <v>-2.5779999999999998</v>
      </c>
      <c r="M945">
        <v>-3.254</v>
      </c>
      <c r="N945">
        <v>-3.4740000000000002</v>
      </c>
      <c r="O945">
        <v>1.0369999999999999</v>
      </c>
      <c r="P945">
        <v>1.0029999999999999</v>
      </c>
      <c r="Q945">
        <v>0.97199999999999998</v>
      </c>
      <c r="R945">
        <v>0.69299999999999995</v>
      </c>
      <c r="S945">
        <v>0.53400000000000003</v>
      </c>
    </row>
    <row r="946" spans="1:19" x14ac:dyDescent="0.3">
      <c r="A946">
        <v>480</v>
      </c>
      <c r="B946">
        <v>-0.49099999999999999</v>
      </c>
      <c r="C946">
        <v>-1.325</v>
      </c>
      <c r="D946">
        <v>-2.5169999999999999</v>
      </c>
      <c r="E946">
        <v>-2.968</v>
      </c>
      <c r="F946">
        <v>-3.24</v>
      </c>
      <c r="G946">
        <v>2</v>
      </c>
      <c r="H946">
        <v>0.01</v>
      </c>
      <c r="I946">
        <v>4</v>
      </c>
      <c r="J946">
        <v>-0.52700000000000002</v>
      </c>
      <c r="K946">
        <v>-1.5720000000000001</v>
      </c>
      <c r="L946">
        <v>-2.5830000000000002</v>
      </c>
      <c r="M946">
        <v>-3.2690000000000001</v>
      </c>
      <c r="N946">
        <v>-3.4980000000000002</v>
      </c>
      <c r="O946">
        <v>1.032</v>
      </c>
      <c r="P946">
        <v>1</v>
      </c>
      <c r="Q946">
        <v>0.98699999999999999</v>
      </c>
      <c r="R946">
        <v>0.70399999999999996</v>
      </c>
      <c r="S946">
        <v>0.54600000000000004</v>
      </c>
    </row>
    <row r="947" spans="1:19" x14ac:dyDescent="0.3">
      <c r="A947">
        <v>540</v>
      </c>
      <c r="B947">
        <v>-0.49099999999999999</v>
      </c>
      <c r="C947">
        <v>-1.325</v>
      </c>
      <c r="D947">
        <v>-2.5169999999999999</v>
      </c>
      <c r="E947">
        <v>-2.968</v>
      </c>
      <c r="F947">
        <v>-3.24</v>
      </c>
      <c r="G947">
        <v>2</v>
      </c>
      <c r="H947">
        <v>0.01</v>
      </c>
      <c r="I947">
        <v>4</v>
      </c>
      <c r="J947">
        <v>-0.52400000000000002</v>
      </c>
      <c r="K947">
        <v>-1.5669999999999999</v>
      </c>
      <c r="L947">
        <v>-2.5840000000000001</v>
      </c>
      <c r="M947">
        <v>-3.2829999999999999</v>
      </c>
      <c r="N947">
        <v>-3.5219999999999998</v>
      </c>
      <c r="O947">
        <v>1.032</v>
      </c>
      <c r="P947">
        <v>1.002</v>
      </c>
      <c r="Q947">
        <v>0.98399999999999999</v>
      </c>
      <c r="R947">
        <v>0.71499999999999997</v>
      </c>
      <c r="S947">
        <v>0.55800000000000005</v>
      </c>
    </row>
    <row r="948" spans="1:19" x14ac:dyDescent="0.3">
      <c r="A948">
        <v>600</v>
      </c>
      <c r="B948">
        <v>-0.49099999999999999</v>
      </c>
      <c r="C948">
        <v>-1.325</v>
      </c>
      <c r="D948">
        <v>-2.5169999999999999</v>
      </c>
      <c r="E948">
        <v>-2.968</v>
      </c>
      <c r="F948">
        <v>-3.24</v>
      </c>
      <c r="G948">
        <v>2</v>
      </c>
      <c r="H948">
        <v>0.01</v>
      </c>
      <c r="I948">
        <v>4</v>
      </c>
      <c r="J948">
        <v>-0.52200000000000002</v>
      </c>
      <c r="K948">
        <v>-1.5640000000000001</v>
      </c>
      <c r="L948">
        <v>-2.581</v>
      </c>
      <c r="M948">
        <v>-3.2959999999999998</v>
      </c>
      <c r="N948">
        <v>-3.5459999999999998</v>
      </c>
      <c r="O948">
        <v>1.0329999999999999</v>
      </c>
      <c r="P948">
        <v>1.006</v>
      </c>
      <c r="Q948">
        <v>0.97299999999999998</v>
      </c>
      <c r="R948">
        <v>0.72499999999999998</v>
      </c>
      <c r="S948">
        <v>0.57099999999999995</v>
      </c>
    </row>
    <row r="950" spans="1:19" x14ac:dyDescent="0.3">
      <c r="A950" t="s">
        <v>0</v>
      </c>
      <c r="B950" t="s">
        <v>74</v>
      </c>
    </row>
    <row r="951" spans="1:19" x14ac:dyDescent="0.3">
      <c r="A951">
        <v>0</v>
      </c>
      <c r="B951">
        <v>-0.49099999999999999</v>
      </c>
      <c r="C951">
        <v>-1.327</v>
      </c>
      <c r="D951">
        <v>-2.5150000000000001</v>
      </c>
      <c r="E951">
        <v>-2.9609999999999999</v>
      </c>
      <c r="F951">
        <v>-3.23</v>
      </c>
      <c r="G951">
        <v>2</v>
      </c>
      <c r="H951">
        <v>0.01</v>
      </c>
      <c r="I951">
        <v>4</v>
      </c>
      <c r="J951">
        <v>-0.52100000000000002</v>
      </c>
      <c r="K951">
        <v>-1.5209999999999999</v>
      </c>
      <c r="L951">
        <v>-2.5169999999999999</v>
      </c>
      <c r="M951">
        <v>-3.1640000000000001</v>
      </c>
      <c r="N951">
        <v>-3.23</v>
      </c>
      <c r="O951">
        <v>0.98099999999999998</v>
      </c>
      <c r="P951">
        <v>0.98099999999999998</v>
      </c>
      <c r="Q951">
        <v>0.97399999999999998</v>
      </c>
      <c r="R951">
        <v>0.56699999999999995</v>
      </c>
      <c r="S951">
        <v>0.217</v>
      </c>
    </row>
    <row r="952" spans="1:19" x14ac:dyDescent="0.3">
      <c r="A952">
        <v>60</v>
      </c>
      <c r="B952">
        <v>-0.49099999999999999</v>
      </c>
      <c r="C952">
        <v>-1.327</v>
      </c>
      <c r="D952">
        <v>-2.5150000000000001</v>
      </c>
      <c r="E952">
        <v>-2.9609999999999999</v>
      </c>
      <c r="F952">
        <v>-3.23</v>
      </c>
      <c r="G952">
        <v>2</v>
      </c>
      <c r="H952">
        <v>0.01</v>
      </c>
      <c r="I952">
        <v>4</v>
      </c>
      <c r="J952">
        <v>-0.58399999999999996</v>
      </c>
      <c r="K952">
        <v>-1.6</v>
      </c>
      <c r="L952">
        <v>-2.54</v>
      </c>
      <c r="M952">
        <v>-3.165</v>
      </c>
      <c r="N952">
        <v>-3.331</v>
      </c>
      <c r="O952">
        <v>1.107</v>
      </c>
      <c r="P952">
        <v>1.03</v>
      </c>
      <c r="Q952">
        <v>0.83099999999999996</v>
      </c>
      <c r="R952">
        <v>0.443</v>
      </c>
      <c r="S952">
        <v>0.47099999999999997</v>
      </c>
    </row>
    <row r="953" spans="1:19" x14ac:dyDescent="0.3">
      <c r="A953">
        <v>120</v>
      </c>
      <c r="B953">
        <v>-0.49099999999999999</v>
      </c>
      <c r="C953">
        <v>-1.327</v>
      </c>
      <c r="D953">
        <v>-2.5150000000000001</v>
      </c>
      <c r="E953">
        <v>-2.9609999999999999</v>
      </c>
      <c r="F953">
        <v>-3.23</v>
      </c>
      <c r="G953">
        <v>2</v>
      </c>
      <c r="H953">
        <v>0.01</v>
      </c>
      <c r="I953">
        <v>4</v>
      </c>
      <c r="J953">
        <v>-0.54</v>
      </c>
      <c r="K953">
        <v>-1.5940000000000001</v>
      </c>
      <c r="L953">
        <v>-2.605</v>
      </c>
      <c r="M953">
        <v>-3.2240000000000002</v>
      </c>
      <c r="N953">
        <v>-3.3519999999999999</v>
      </c>
      <c r="O953">
        <v>1.026</v>
      </c>
      <c r="P953">
        <v>1.0449999999999999</v>
      </c>
      <c r="Q953">
        <v>1.042</v>
      </c>
      <c r="R953">
        <v>0.59599999999999997</v>
      </c>
      <c r="S953">
        <v>0.47899999999999998</v>
      </c>
    </row>
    <row r="954" spans="1:19" x14ac:dyDescent="0.3">
      <c r="A954">
        <v>180</v>
      </c>
      <c r="B954">
        <v>-0.49099999999999999</v>
      </c>
      <c r="C954">
        <v>-1.327</v>
      </c>
      <c r="D954">
        <v>-2.5150000000000001</v>
      </c>
      <c r="E954">
        <v>-2.9609999999999999</v>
      </c>
      <c r="F954">
        <v>-3.23</v>
      </c>
      <c r="G954">
        <v>2</v>
      </c>
      <c r="H954">
        <v>0.01</v>
      </c>
      <c r="I954">
        <v>4</v>
      </c>
      <c r="J954">
        <v>-0.54200000000000004</v>
      </c>
      <c r="K954">
        <v>-1.5680000000000001</v>
      </c>
      <c r="L954">
        <v>-2.556</v>
      </c>
      <c r="M954">
        <v>-3.1669999999999998</v>
      </c>
      <c r="N954">
        <v>-3.3690000000000002</v>
      </c>
      <c r="O954">
        <v>1.0349999999999999</v>
      </c>
      <c r="P954">
        <v>0.93400000000000005</v>
      </c>
      <c r="Q954">
        <v>0.88800000000000001</v>
      </c>
      <c r="R954">
        <v>0.39200000000000002</v>
      </c>
      <c r="S954">
        <v>0.48699999999999999</v>
      </c>
    </row>
    <row r="955" spans="1:19" x14ac:dyDescent="0.3">
      <c r="A955">
        <v>240</v>
      </c>
      <c r="B955">
        <v>-0.49099999999999999</v>
      </c>
      <c r="C955">
        <v>-1.327</v>
      </c>
      <c r="D955">
        <v>-2.5150000000000001</v>
      </c>
      <c r="E955">
        <v>-2.9609999999999999</v>
      </c>
      <c r="F955">
        <v>-3.23</v>
      </c>
      <c r="G955">
        <v>2</v>
      </c>
      <c r="H955">
        <v>0.01</v>
      </c>
      <c r="I955">
        <v>4</v>
      </c>
      <c r="J955">
        <v>-0.54500000000000004</v>
      </c>
      <c r="K955">
        <v>-1.591</v>
      </c>
      <c r="L955">
        <v>-2.5910000000000002</v>
      </c>
      <c r="M955">
        <v>-3.1680000000000001</v>
      </c>
      <c r="N955">
        <v>-3.3839999999999999</v>
      </c>
      <c r="O955">
        <v>1.0449999999999999</v>
      </c>
      <c r="P955">
        <v>1.0069999999999999</v>
      </c>
      <c r="Q955">
        <v>1.026</v>
      </c>
      <c r="R955">
        <v>0.41299999999999998</v>
      </c>
      <c r="S955">
        <v>0.49299999999999999</v>
      </c>
    </row>
    <row r="956" spans="1:19" x14ac:dyDescent="0.3">
      <c r="A956">
        <v>300</v>
      </c>
      <c r="B956">
        <v>-0.49099999999999999</v>
      </c>
      <c r="C956">
        <v>-1.327</v>
      </c>
      <c r="D956">
        <v>-2.5150000000000001</v>
      </c>
      <c r="E956">
        <v>-2.9609999999999999</v>
      </c>
      <c r="F956">
        <v>-3.23</v>
      </c>
      <c r="G956">
        <v>2</v>
      </c>
      <c r="H956">
        <v>0.01</v>
      </c>
      <c r="I956">
        <v>4</v>
      </c>
      <c r="J956">
        <v>-0.53500000000000003</v>
      </c>
      <c r="K956">
        <v>-1.58</v>
      </c>
      <c r="L956">
        <v>-2.5819999999999999</v>
      </c>
      <c r="M956">
        <v>-3.198</v>
      </c>
      <c r="N956">
        <v>-3.4140000000000001</v>
      </c>
      <c r="O956">
        <v>1.032</v>
      </c>
      <c r="P956">
        <v>0.97499999999999998</v>
      </c>
      <c r="Q956">
        <v>0.96299999999999997</v>
      </c>
      <c r="R956">
        <v>0.54</v>
      </c>
      <c r="S956">
        <v>0.50600000000000001</v>
      </c>
    </row>
    <row r="957" spans="1:19" x14ac:dyDescent="0.3">
      <c r="A957">
        <v>360</v>
      </c>
      <c r="B957">
        <v>-0.49099999999999999</v>
      </c>
      <c r="C957">
        <v>-1.327</v>
      </c>
      <c r="D957">
        <v>-2.5150000000000001</v>
      </c>
      <c r="E957">
        <v>-2.9609999999999999</v>
      </c>
      <c r="F957">
        <v>-3.23</v>
      </c>
      <c r="G957">
        <v>2</v>
      </c>
      <c r="H957">
        <v>0.01</v>
      </c>
      <c r="I957">
        <v>4</v>
      </c>
      <c r="J957">
        <v>-0.53100000000000003</v>
      </c>
      <c r="K957">
        <v>-1.575</v>
      </c>
      <c r="L957">
        <v>-2.5710000000000002</v>
      </c>
      <c r="M957">
        <v>-3.226</v>
      </c>
      <c r="N957">
        <v>-3.4390000000000001</v>
      </c>
      <c r="O957">
        <v>1.0289999999999999</v>
      </c>
      <c r="P957">
        <v>0.97699999999999998</v>
      </c>
      <c r="Q957">
        <v>0.94599999999999995</v>
      </c>
      <c r="R957">
        <v>0.63800000000000001</v>
      </c>
      <c r="S957">
        <v>0.51800000000000002</v>
      </c>
    </row>
    <row r="958" spans="1:19" x14ac:dyDescent="0.3">
      <c r="A958">
        <v>420</v>
      </c>
      <c r="B958">
        <v>-0.49099999999999999</v>
      </c>
      <c r="C958">
        <v>-1.327</v>
      </c>
      <c r="D958">
        <v>-2.5150000000000001</v>
      </c>
      <c r="E958">
        <v>-2.9609999999999999</v>
      </c>
      <c r="F958">
        <v>-3.23</v>
      </c>
      <c r="G958">
        <v>2</v>
      </c>
      <c r="H958">
        <v>0.01</v>
      </c>
      <c r="I958">
        <v>4</v>
      </c>
      <c r="J958">
        <v>-0.53200000000000003</v>
      </c>
      <c r="K958">
        <v>-1.5760000000000001</v>
      </c>
      <c r="L958">
        <v>-2.5779999999999998</v>
      </c>
      <c r="M958">
        <v>-3.246</v>
      </c>
      <c r="N958">
        <v>-3.464</v>
      </c>
      <c r="O958">
        <v>1.0369999999999999</v>
      </c>
      <c r="P958">
        <v>1.004</v>
      </c>
      <c r="Q958">
        <v>0.97299999999999998</v>
      </c>
      <c r="R958">
        <v>0.68600000000000005</v>
      </c>
      <c r="S958">
        <v>0.52900000000000003</v>
      </c>
    </row>
    <row r="959" spans="1:19" x14ac:dyDescent="0.3">
      <c r="A959">
        <v>480</v>
      </c>
      <c r="B959">
        <v>-0.49099999999999999</v>
      </c>
      <c r="C959">
        <v>-1.327</v>
      </c>
      <c r="D959">
        <v>-2.5150000000000001</v>
      </c>
      <c r="E959">
        <v>-2.9609999999999999</v>
      </c>
      <c r="F959">
        <v>-3.23</v>
      </c>
      <c r="G959">
        <v>2</v>
      </c>
      <c r="H959">
        <v>0.01</v>
      </c>
      <c r="I959">
        <v>4</v>
      </c>
      <c r="J959">
        <v>-0.52700000000000002</v>
      </c>
      <c r="K959">
        <v>-1.5720000000000001</v>
      </c>
      <c r="L959">
        <v>-2.5819999999999999</v>
      </c>
      <c r="M959">
        <v>-3.262</v>
      </c>
      <c r="N959">
        <v>-3.488</v>
      </c>
      <c r="O959">
        <v>1.0309999999999999</v>
      </c>
      <c r="P959">
        <v>1</v>
      </c>
      <c r="Q959">
        <v>0.98799999999999999</v>
      </c>
      <c r="R959">
        <v>0.70099999999999996</v>
      </c>
      <c r="S959">
        <v>0.54100000000000004</v>
      </c>
    </row>
    <row r="960" spans="1:19" x14ac:dyDescent="0.3">
      <c r="A960">
        <v>540</v>
      </c>
      <c r="B960">
        <v>-0.49099999999999999</v>
      </c>
      <c r="C960">
        <v>-1.327</v>
      </c>
      <c r="D960">
        <v>-2.5150000000000001</v>
      </c>
      <c r="E960">
        <v>-2.9609999999999999</v>
      </c>
      <c r="F960">
        <v>-3.23</v>
      </c>
      <c r="G960">
        <v>2</v>
      </c>
      <c r="H960">
        <v>0.01</v>
      </c>
      <c r="I960">
        <v>4</v>
      </c>
      <c r="J960">
        <v>-0.52400000000000002</v>
      </c>
      <c r="K960">
        <v>-1.5669999999999999</v>
      </c>
      <c r="L960">
        <v>-2.5830000000000002</v>
      </c>
      <c r="M960">
        <v>-3.2770000000000001</v>
      </c>
      <c r="N960">
        <v>-3.512</v>
      </c>
      <c r="O960">
        <v>1.032</v>
      </c>
      <c r="P960">
        <v>1.002</v>
      </c>
      <c r="Q960">
        <v>0.98299999999999998</v>
      </c>
      <c r="R960">
        <v>0.71399999999999997</v>
      </c>
      <c r="S960">
        <v>0.55300000000000005</v>
      </c>
    </row>
    <row r="961" spans="1:19" x14ac:dyDescent="0.3">
      <c r="A961">
        <v>600</v>
      </c>
      <c r="B961">
        <v>-0.49099999999999999</v>
      </c>
      <c r="C961">
        <v>-1.327</v>
      </c>
      <c r="D961">
        <v>-2.5150000000000001</v>
      </c>
      <c r="E961">
        <v>-2.9609999999999999</v>
      </c>
      <c r="F961">
        <v>-3.23</v>
      </c>
      <c r="G961">
        <v>2</v>
      </c>
      <c r="H961">
        <v>0.01</v>
      </c>
      <c r="I961">
        <v>4</v>
      </c>
      <c r="J961">
        <v>-0.52200000000000002</v>
      </c>
      <c r="K961">
        <v>-1.5629999999999999</v>
      </c>
      <c r="L961">
        <v>-2.58</v>
      </c>
      <c r="M961">
        <v>-3.29</v>
      </c>
      <c r="N961">
        <v>-3.5350000000000001</v>
      </c>
      <c r="O961">
        <v>1.0329999999999999</v>
      </c>
      <c r="P961">
        <v>1.0069999999999999</v>
      </c>
      <c r="Q961">
        <v>0.97399999999999998</v>
      </c>
      <c r="R961">
        <v>0.72399999999999998</v>
      </c>
      <c r="S961">
        <v>0.56499999999999995</v>
      </c>
    </row>
    <row r="963" spans="1:19" x14ac:dyDescent="0.3">
      <c r="A963" t="s">
        <v>0</v>
      </c>
      <c r="B963" t="s">
        <v>75</v>
      </c>
    </row>
    <row r="964" spans="1:19" x14ac:dyDescent="0.3">
      <c r="A964">
        <v>0</v>
      </c>
      <c r="B964">
        <v>-0.49099999999999999</v>
      </c>
      <c r="C964">
        <v>-1.329</v>
      </c>
      <c r="D964">
        <v>-2.5139999999999998</v>
      </c>
      <c r="E964">
        <v>-2.9540000000000002</v>
      </c>
      <c r="F964">
        <v>-3.22</v>
      </c>
      <c r="G964">
        <v>2</v>
      </c>
      <c r="H964">
        <v>0.01</v>
      </c>
      <c r="I964">
        <v>4</v>
      </c>
      <c r="J964">
        <v>-0.52100000000000002</v>
      </c>
      <c r="K964">
        <v>-1.5209999999999999</v>
      </c>
      <c r="L964">
        <v>-2.5169999999999999</v>
      </c>
      <c r="M964">
        <v>-3.1560000000000001</v>
      </c>
      <c r="N964">
        <v>-3.22</v>
      </c>
      <c r="O964">
        <v>0.98099999999999998</v>
      </c>
      <c r="P964">
        <v>0.98099999999999998</v>
      </c>
      <c r="Q964">
        <v>0.97399999999999998</v>
      </c>
      <c r="R964">
        <v>0.56100000000000005</v>
      </c>
      <c r="S964">
        <v>0.215</v>
      </c>
    </row>
    <row r="965" spans="1:19" x14ac:dyDescent="0.3">
      <c r="A965">
        <v>60</v>
      </c>
      <c r="B965">
        <v>-0.49099999999999999</v>
      </c>
      <c r="C965">
        <v>-1.329</v>
      </c>
      <c r="D965">
        <v>-2.5139999999999998</v>
      </c>
      <c r="E965">
        <v>-2.9540000000000002</v>
      </c>
      <c r="F965">
        <v>-3.22</v>
      </c>
      <c r="G965">
        <v>2</v>
      </c>
      <c r="H965">
        <v>0.01</v>
      </c>
      <c r="I965">
        <v>4</v>
      </c>
      <c r="J965">
        <v>-0.58399999999999996</v>
      </c>
      <c r="K965">
        <v>-1.599</v>
      </c>
      <c r="L965">
        <v>-2.5390000000000001</v>
      </c>
      <c r="M965">
        <v>-3.1589999999999998</v>
      </c>
      <c r="N965">
        <v>-3.319</v>
      </c>
      <c r="O965">
        <v>1.107</v>
      </c>
      <c r="P965">
        <v>1.0289999999999999</v>
      </c>
      <c r="Q965">
        <v>0.83199999999999996</v>
      </c>
      <c r="R965">
        <v>0.44600000000000001</v>
      </c>
      <c r="S965">
        <v>0.46600000000000003</v>
      </c>
    </row>
    <row r="966" spans="1:19" x14ac:dyDescent="0.3">
      <c r="A966">
        <v>120</v>
      </c>
      <c r="B966">
        <v>-0.49099999999999999</v>
      </c>
      <c r="C966">
        <v>-1.329</v>
      </c>
      <c r="D966">
        <v>-2.5139999999999998</v>
      </c>
      <c r="E966">
        <v>-2.9540000000000002</v>
      </c>
      <c r="F966">
        <v>-3.22</v>
      </c>
      <c r="G966">
        <v>2</v>
      </c>
      <c r="H966">
        <v>0.01</v>
      </c>
      <c r="I966">
        <v>4</v>
      </c>
      <c r="J966">
        <v>-0.53900000000000003</v>
      </c>
      <c r="K966">
        <v>-1.5940000000000001</v>
      </c>
      <c r="L966">
        <v>-2.6040000000000001</v>
      </c>
      <c r="M966">
        <v>-3.218</v>
      </c>
      <c r="N966">
        <v>-3.3410000000000002</v>
      </c>
      <c r="O966">
        <v>1.0249999999999999</v>
      </c>
      <c r="P966">
        <v>1.0469999999999999</v>
      </c>
      <c r="Q966">
        <v>1.04</v>
      </c>
      <c r="R966">
        <v>0.59199999999999997</v>
      </c>
      <c r="S966">
        <v>0.47499999999999998</v>
      </c>
    </row>
    <row r="967" spans="1:19" x14ac:dyDescent="0.3">
      <c r="A967">
        <v>180</v>
      </c>
      <c r="B967">
        <v>-0.49099999999999999</v>
      </c>
      <c r="C967">
        <v>-1.329</v>
      </c>
      <c r="D967">
        <v>-2.5139999999999998</v>
      </c>
      <c r="E967">
        <v>-2.9540000000000002</v>
      </c>
      <c r="F967">
        <v>-3.22</v>
      </c>
      <c r="G967">
        <v>2</v>
      </c>
      <c r="H967">
        <v>0.01</v>
      </c>
      <c r="I967">
        <v>4</v>
      </c>
      <c r="J967">
        <v>-0.54200000000000004</v>
      </c>
      <c r="K967">
        <v>-1.5669999999999999</v>
      </c>
      <c r="L967">
        <v>-2.556</v>
      </c>
      <c r="M967">
        <v>-3.16</v>
      </c>
      <c r="N967">
        <v>-3.36</v>
      </c>
      <c r="O967">
        <v>1.0349999999999999</v>
      </c>
      <c r="P967">
        <v>0.93300000000000005</v>
      </c>
      <c r="Q967">
        <v>0.89</v>
      </c>
      <c r="R967">
        <v>0.38700000000000001</v>
      </c>
      <c r="S967">
        <v>0.48299999999999998</v>
      </c>
    </row>
    <row r="968" spans="1:19" x14ac:dyDescent="0.3">
      <c r="A968">
        <v>240</v>
      </c>
      <c r="B968">
        <v>-0.49099999999999999</v>
      </c>
      <c r="C968">
        <v>-1.329</v>
      </c>
      <c r="D968">
        <v>-2.5139999999999998</v>
      </c>
      <c r="E968">
        <v>-2.9540000000000002</v>
      </c>
      <c r="F968">
        <v>-3.22</v>
      </c>
      <c r="G968">
        <v>2</v>
      </c>
      <c r="H968">
        <v>0.01</v>
      </c>
      <c r="I968">
        <v>4</v>
      </c>
      <c r="J968">
        <v>-0.54500000000000004</v>
      </c>
      <c r="K968">
        <v>-1.591</v>
      </c>
      <c r="L968">
        <v>-2.5910000000000002</v>
      </c>
      <c r="M968">
        <v>-3.16</v>
      </c>
      <c r="N968">
        <v>-3.3740000000000001</v>
      </c>
      <c r="O968">
        <v>1.046</v>
      </c>
      <c r="P968">
        <v>1.008</v>
      </c>
      <c r="Q968">
        <v>1.0269999999999999</v>
      </c>
      <c r="R968">
        <v>0.40899999999999997</v>
      </c>
      <c r="S968">
        <v>0.48899999999999999</v>
      </c>
    </row>
    <row r="969" spans="1:19" x14ac:dyDescent="0.3">
      <c r="A969">
        <v>300</v>
      </c>
      <c r="B969">
        <v>-0.49099999999999999</v>
      </c>
      <c r="C969">
        <v>-1.329</v>
      </c>
      <c r="D969">
        <v>-2.5139999999999998</v>
      </c>
      <c r="E969">
        <v>-2.9540000000000002</v>
      </c>
      <c r="F969">
        <v>-3.22</v>
      </c>
      <c r="G969">
        <v>2</v>
      </c>
      <c r="H969">
        <v>0.01</v>
      </c>
      <c r="I969">
        <v>4</v>
      </c>
      <c r="J969">
        <v>-0.53500000000000003</v>
      </c>
      <c r="K969">
        <v>-1.579</v>
      </c>
      <c r="L969">
        <v>-2.58</v>
      </c>
      <c r="M969">
        <v>-3.19</v>
      </c>
      <c r="N969">
        <v>-3.4020000000000001</v>
      </c>
      <c r="O969">
        <v>1.0309999999999999</v>
      </c>
      <c r="P969">
        <v>0.97499999999999998</v>
      </c>
      <c r="Q969">
        <v>0.95799999999999996</v>
      </c>
      <c r="R969">
        <v>0.53200000000000003</v>
      </c>
      <c r="S969">
        <v>0.501</v>
      </c>
    </row>
    <row r="970" spans="1:19" x14ac:dyDescent="0.3">
      <c r="A970">
        <v>360</v>
      </c>
      <c r="B970">
        <v>-0.49099999999999999</v>
      </c>
      <c r="C970">
        <v>-1.329</v>
      </c>
      <c r="D970">
        <v>-2.5139999999999998</v>
      </c>
      <c r="E970">
        <v>-2.9540000000000002</v>
      </c>
      <c r="F970">
        <v>-3.22</v>
      </c>
      <c r="G970">
        <v>2</v>
      </c>
      <c r="H970">
        <v>0.01</v>
      </c>
      <c r="I970">
        <v>4</v>
      </c>
      <c r="J970">
        <v>-0.53100000000000003</v>
      </c>
      <c r="K970">
        <v>-1.575</v>
      </c>
      <c r="L970">
        <v>-2.57</v>
      </c>
      <c r="M970">
        <v>-3.218</v>
      </c>
      <c r="N970">
        <v>-3.4279999999999999</v>
      </c>
      <c r="O970">
        <v>1.0289999999999999</v>
      </c>
      <c r="P970">
        <v>0.97899999999999998</v>
      </c>
      <c r="Q970">
        <v>0.94599999999999995</v>
      </c>
      <c r="R970">
        <v>0.63100000000000001</v>
      </c>
      <c r="S970">
        <v>0.51300000000000001</v>
      </c>
    </row>
    <row r="971" spans="1:19" x14ac:dyDescent="0.3">
      <c r="A971">
        <v>420</v>
      </c>
      <c r="B971">
        <v>-0.49099999999999999</v>
      </c>
      <c r="C971">
        <v>-1.329</v>
      </c>
      <c r="D971">
        <v>-2.5139999999999998</v>
      </c>
      <c r="E971">
        <v>-2.9540000000000002</v>
      </c>
      <c r="F971">
        <v>-3.22</v>
      </c>
      <c r="G971">
        <v>2</v>
      </c>
      <c r="H971">
        <v>0.01</v>
      </c>
      <c r="I971">
        <v>4</v>
      </c>
      <c r="J971">
        <v>-0.53200000000000003</v>
      </c>
      <c r="K971">
        <v>-1.5760000000000001</v>
      </c>
      <c r="L971">
        <v>-2.577</v>
      </c>
      <c r="M971">
        <v>-3.2389999999999999</v>
      </c>
      <c r="N971">
        <v>-3.452</v>
      </c>
      <c r="O971">
        <v>1.0369999999999999</v>
      </c>
      <c r="P971">
        <v>1.004</v>
      </c>
      <c r="Q971">
        <v>0.97399999999999998</v>
      </c>
      <c r="R971">
        <v>0.68200000000000005</v>
      </c>
      <c r="S971">
        <v>0.52300000000000002</v>
      </c>
    </row>
    <row r="972" spans="1:19" x14ac:dyDescent="0.3">
      <c r="A972">
        <v>480</v>
      </c>
      <c r="B972">
        <v>-0.49099999999999999</v>
      </c>
      <c r="C972">
        <v>-1.329</v>
      </c>
      <c r="D972">
        <v>-2.5139999999999998</v>
      </c>
      <c r="E972">
        <v>-2.9540000000000002</v>
      </c>
      <c r="F972">
        <v>-3.22</v>
      </c>
      <c r="G972">
        <v>2</v>
      </c>
      <c r="H972">
        <v>0.01</v>
      </c>
      <c r="I972">
        <v>4</v>
      </c>
      <c r="J972">
        <v>-0.52700000000000002</v>
      </c>
      <c r="K972">
        <v>-1.5720000000000001</v>
      </c>
      <c r="L972">
        <v>-2.5819999999999999</v>
      </c>
      <c r="M972">
        <v>-3.254</v>
      </c>
      <c r="N972">
        <v>-3.476</v>
      </c>
      <c r="O972">
        <v>1.0309999999999999</v>
      </c>
      <c r="P972">
        <v>1</v>
      </c>
      <c r="Q972">
        <v>0.98899999999999999</v>
      </c>
      <c r="R972">
        <v>0.69599999999999995</v>
      </c>
      <c r="S972">
        <v>0.53500000000000003</v>
      </c>
    </row>
    <row r="973" spans="1:19" x14ac:dyDescent="0.3">
      <c r="A973">
        <v>540</v>
      </c>
      <c r="B973">
        <v>-0.49099999999999999</v>
      </c>
      <c r="C973">
        <v>-1.329</v>
      </c>
      <c r="D973">
        <v>-2.5139999999999998</v>
      </c>
      <c r="E973">
        <v>-2.9540000000000002</v>
      </c>
      <c r="F973">
        <v>-3.22</v>
      </c>
      <c r="G973">
        <v>2</v>
      </c>
      <c r="H973">
        <v>0.01</v>
      </c>
      <c r="I973">
        <v>4</v>
      </c>
      <c r="J973">
        <v>-0.52400000000000002</v>
      </c>
      <c r="K973">
        <v>-1.5660000000000001</v>
      </c>
      <c r="L973">
        <v>-2.5819999999999999</v>
      </c>
      <c r="M973">
        <v>-3.2690000000000001</v>
      </c>
      <c r="N973">
        <v>-3.4990000000000001</v>
      </c>
      <c r="O973">
        <v>1.032</v>
      </c>
      <c r="P973">
        <v>1.002</v>
      </c>
      <c r="Q973">
        <v>0.98299999999999998</v>
      </c>
      <c r="R973">
        <v>0.71</v>
      </c>
      <c r="S973">
        <v>0.54700000000000004</v>
      </c>
    </row>
    <row r="974" spans="1:19" x14ac:dyDescent="0.3">
      <c r="A974">
        <v>600</v>
      </c>
      <c r="B974">
        <v>-0.49099999999999999</v>
      </c>
      <c r="C974">
        <v>-1.329</v>
      </c>
      <c r="D974">
        <v>-2.5139999999999998</v>
      </c>
      <c r="E974">
        <v>-2.9540000000000002</v>
      </c>
      <c r="F974">
        <v>-3.22</v>
      </c>
      <c r="G974">
        <v>2</v>
      </c>
      <c r="H974">
        <v>0.01</v>
      </c>
      <c r="I974">
        <v>4</v>
      </c>
      <c r="J974">
        <v>-0.52200000000000002</v>
      </c>
      <c r="K974">
        <v>-1.5629999999999999</v>
      </c>
      <c r="L974">
        <v>-2.58</v>
      </c>
      <c r="M974">
        <v>-3.2829999999999999</v>
      </c>
      <c r="N974">
        <v>-3.5230000000000001</v>
      </c>
      <c r="O974">
        <v>1.0329999999999999</v>
      </c>
      <c r="P974">
        <v>1.0069999999999999</v>
      </c>
      <c r="Q974">
        <v>0.97299999999999998</v>
      </c>
      <c r="R974">
        <v>0.72</v>
      </c>
      <c r="S974">
        <v>0.55800000000000005</v>
      </c>
    </row>
    <row r="976" spans="1:19" x14ac:dyDescent="0.3">
      <c r="A976" t="s">
        <v>0</v>
      </c>
      <c r="B976" t="s">
        <v>76</v>
      </c>
    </row>
    <row r="977" spans="1:19" x14ac:dyDescent="0.3">
      <c r="A977">
        <v>0</v>
      </c>
      <c r="B977">
        <v>-0.49099999999999999</v>
      </c>
      <c r="C977">
        <v>-1.329</v>
      </c>
      <c r="D977">
        <v>-2.5139999999999998</v>
      </c>
      <c r="E977">
        <v>-2.9489999999999998</v>
      </c>
      <c r="F977">
        <v>-3.21</v>
      </c>
      <c r="G977">
        <v>2</v>
      </c>
      <c r="H977">
        <v>0.01</v>
      </c>
      <c r="I977">
        <v>4</v>
      </c>
      <c r="J977">
        <v>-0.52100000000000002</v>
      </c>
      <c r="K977">
        <v>-1.5209999999999999</v>
      </c>
      <c r="L977">
        <v>-2.516</v>
      </c>
      <c r="M977">
        <v>-3.1480000000000001</v>
      </c>
      <c r="N977">
        <v>-3.21</v>
      </c>
      <c r="O977">
        <v>0.98099999999999998</v>
      </c>
      <c r="P977">
        <v>0.98099999999999998</v>
      </c>
      <c r="Q977">
        <v>0.97299999999999998</v>
      </c>
      <c r="R977">
        <v>0.55500000000000005</v>
      </c>
      <c r="S977">
        <v>0.21299999999999999</v>
      </c>
    </row>
    <row r="978" spans="1:19" x14ac:dyDescent="0.3">
      <c r="A978">
        <v>60</v>
      </c>
      <c r="B978">
        <v>-0.49099999999999999</v>
      </c>
      <c r="C978">
        <v>-1.329</v>
      </c>
      <c r="D978">
        <v>-2.5139999999999998</v>
      </c>
      <c r="E978">
        <v>-2.9489999999999998</v>
      </c>
      <c r="F978">
        <v>-3.21</v>
      </c>
      <c r="G978">
        <v>2</v>
      </c>
      <c r="H978">
        <v>0.01</v>
      </c>
      <c r="I978">
        <v>4</v>
      </c>
      <c r="J978">
        <v>-0.58599999999999997</v>
      </c>
      <c r="K978">
        <v>-1.5980000000000001</v>
      </c>
      <c r="L978">
        <v>-2.5390000000000001</v>
      </c>
      <c r="M978">
        <v>-3.149</v>
      </c>
      <c r="N978">
        <v>-3.3149999999999999</v>
      </c>
      <c r="O978">
        <v>1.1120000000000001</v>
      </c>
      <c r="P978">
        <v>1.018</v>
      </c>
      <c r="Q978">
        <v>0.82899999999999996</v>
      </c>
      <c r="R978">
        <v>0.436</v>
      </c>
      <c r="S978">
        <v>0.46500000000000002</v>
      </c>
    </row>
    <row r="979" spans="1:19" x14ac:dyDescent="0.3">
      <c r="A979">
        <v>120</v>
      </c>
      <c r="B979">
        <v>-0.49099999999999999</v>
      </c>
      <c r="C979">
        <v>-1.329</v>
      </c>
      <c r="D979">
        <v>-2.5139999999999998</v>
      </c>
      <c r="E979">
        <v>-2.9489999999999998</v>
      </c>
      <c r="F979">
        <v>-3.21</v>
      </c>
      <c r="G979">
        <v>2</v>
      </c>
      <c r="H979">
        <v>0.01</v>
      </c>
      <c r="I979">
        <v>4</v>
      </c>
      <c r="J979">
        <v>-0.53900000000000003</v>
      </c>
      <c r="K979">
        <v>-1.5940000000000001</v>
      </c>
      <c r="L979">
        <v>-2.605</v>
      </c>
      <c r="M979">
        <v>-3.2120000000000002</v>
      </c>
      <c r="N979">
        <v>-3.3359999999999999</v>
      </c>
      <c r="O979">
        <v>1.0249999999999999</v>
      </c>
      <c r="P979">
        <v>1.0469999999999999</v>
      </c>
      <c r="Q979">
        <v>1.042</v>
      </c>
      <c r="R979">
        <v>0.59499999999999997</v>
      </c>
      <c r="S979">
        <v>0.47299999999999998</v>
      </c>
    </row>
    <row r="980" spans="1:19" x14ac:dyDescent="0.3">
      <c r="A980">
        <v>180</v>
      </c>
      <c r="B980">
        <v>-0.49099999999999999</v>
      </c>
      <c r="C980">
        <v>-1.329</v>
      </c>
      <c r="D980">
        <v>-2.5139999999999998</v>
      </c>
      <c r="E980">
        <v>-2.9489999999999998</v>
      </c>
      <c r="F980">
        <v>-3.21</v>
      </c>
      <c r="G980">
        <v>2</v>
      </c>
      <c r="H980">
        <v>0.01</v>
      </c>
      <c r="I980">
        <v>4</v>
      </c>
      <c r="J980">
        <v>-0.54300000000000004</v>
      </c>
      <c r="K980">
        <v>-1.5669999999999999</v>
      </c>
      <c r="L980">
        <v>-2.5550000000000002</v>
      </c>
      <c r="M980">
        <v>-3.1560000000000001</v>
      </c>
      <c r="N980">
        <v>-3.351</v>
      </c>
      <c r="O980">
        <v>1.036</v>
      </c>
      <c r="P980">
        <v>0.93300000000000005</v>
      </c>
      <c r="Q980">
        <v>0.88500000000000001</v>
      </c>
      <c r="R980">
        <v>0.39700000000000002</v>
      </c>
      <c r="S980">
        <v>0.47899999999999998</v>
      </c>
    </row>
    <row r="981" spans="1:19" x14ac:dyDescent="0.3">
      <c r="A981">
        <v>240</v>
      </c>
      <c r="B981">
        <v>-0.49099999999999999</v>
      </c>
      <c r="C981">
        <v>-1.329</v>
      </c>
      <c r="D981">
        <v>-2.5139999999999998</v>
      </c>
      <c r="E981">
        <v>-2.9489999999999998</v>
      </c>
      <c r="F981">
        <v>-3.21</v>
      </c>
      <c r="G981">
        <v>2</v>
      </c>
      <c r="H981">
        <v>0.01</v>
      </c>
      <c r="I981">
        <v>4</v>
      </c>
      <c r="J981">
        <v>-0.54500000000000004</v>
      </c>
      <c r="K981">
        <v>-1.591</v>
      </c>
      <c r="L981">
        <v>-2.59</v>
      </c>
      <c r="M981">
        <v>-3.153</v>
      </c>
      <c r="N981">
        <v>-3.3660000000000001</v>
      </c>
      <c r="O981">
        <v>1.0449999999999999</v>
      </c>
      <c r="P981">
        <v>1.0069999999999999</v>
      </c>
      <c r="Q981">
        <v>1.024</v>
      </c>
      <c r="R981">
        <v>0.40200000000000002</v>
      </c>
      <c r="S981">
        <v>0.48499999999999999</v>
      </c>
    </row>
    <row r="982" spans="1:19" x14ac:dyDescent="0.3">
      <c r="A982">
        <v>300</v>
      </c>
      <c r="B982">
        <v>-0.49099999999999999</v>
      </c>
      <c r="C982">
        <v>-1.329</v>
      </c>
      <c r="D982">
        <v>-2.5139999999999998</v>
      </c>
      <c r="E982">
        <v>-2.9489999999999998</v>
      </c>
      <c r="F982">
        <v>-3.21</v>
      </c>
      <c r="G982">
        <v>2</v>
      </c>
      <c r="H982">
        <v>0.01</v>
      </c>
      <c r="I982">
        <v>4</v>
      </c>
      <c r="J982">
        <v>-0.53500000000000003</v>
      </c>
      <c r="K982">
        <v>-1.58</v>
      </c>
      <c r="L982">
        <v>-2.5819999999999999</v>
      </c>
      <c r="M982">
        <v>-3.1829999999999998</v>
      </c>
      <c r="N982">
        <v>-3.3929999999999998</v>
      </c>
      <c r="O982">
        <v>1.032</v>
      </c>
      <c r="P982">
        <v>0.97699999999999998</v>
      </c>
      <c r="Q982">
        <v>0.96399999999999997</v>
      </c>
      <c r="R982">
        <v>0.52600000000000002</v>
      </c>
      <c r="S982">
        <v>0.497</v>
      </c>
    </row>
    <row r="983" spans="1:19" x14ac:dyDescent="0.3">
      <c r="A983">
        <v>360</v>
      </c>
      <c r="B983">
        <v>-0.49099999999999999</v>
      </c>
      <c r="C983">
        <v>-1.329</v>
      </c>
      <c r="D983">
        <v>-2.5139999999999998</v>
      </c>
      <c r="E983">
        <v>-2.9489999999999998</v>
      </c>
      <c r="F983">
        <v>-3.21</v>
      </c>
      <c r="G983">
        <v>2</v>
      </c>
      <c r="H983">
        <v>0.01</v>
      </c>
      <c r="I983">
        <v>4</v>
      </c>
      <c r="J983">
        <v>-0.53100000000000003</v>
      </c>
      <c r="K983">
        <v>-1.575</v>
      </c>
      <c r="L983">
        <v>-2.57</v>
      </c>
      <c r="M983">
        <v>-3.2120000000000002</v>
      </c>
      <c r="N983">
        <v>-3.419</v>
      </c>
      <c r="O983">
        <v>1.0289999999999999</v>
      </c>
      <c r="P983">
        <v>0.97699999999999998</v>
      </c>
      <c r="Q983">
        <v>0.94499999999999995</v>
      </c>
      <c r="R983">
        <v>0.627</v>
      </c>
      <c r="S983">
        <v>0.50900000000000001</v>
      </c>
    </row>
    <row r="984" spans="1:19" x14ac:dyDescent="0.3">
      <c r="A984">
        <v>420</v>
      </c>
      <c r="B984">
        <v>-0.49099999999999999</v>
      </c>
      <c r="C984">
        <v>-1.329</v>
      </c>
      <c r="D984">
        <v>-2.5139999999999998</v>
      </c>
      <c r="E984">
        <v>-2.9489999999999998</v>
      </c>
      <c r="F984">
        <v>-3.21</v>
      </c>
      <c r="G984">
        <v>2</v>
      </c>
      <c r="H984">
        <v>0.01</v>
      </c>
      <c r="I984">
        <v>4</v>
      </c>
      <c r="J984">
        <v>-0.53200000000000003</v>
      </c>
      <c r="K984">
        <v>-1.5760000000000001</v>
      </c>
      <c r="L984">
        <v>-2.577</v>
      </c>
      <c r="M984">
        <v>-3.2330000000000001</v>
      </c>
      <c r="N984">
        <v>-3.4430000000000001</v>
      </c>
      <c r="O984">
        <v>1.0369999999999999</v>
      </c>
      <c r="P984">
        <v>1.0029999999999999</v>
      </c>
      <c r="Q984">
        <v>0.97199999999999998</v>
      </c>
      <c r="R984">
        <v>0.68100000000000005</v>
      </c>
      <c r="S984">
        <v>0.51900000000000002</v>
      </c>
    </row>
    <row r="985" spans="1:19" x14ac:dyDescent="0.3">
      <c r="A985">
        <v>480</v>
      </c>
      <c r="B985">
        <v>-0.49099999999999999</v>
      </c>
      <c r="C985">
        <v>-1.329</v>
      </c>
      <c r="D985">
        <v>-2.5139999999999998</v>
      </c>
      <c r="E985">
        <v>-2.9489999999999998</v>
      </c>
      <c r="F985">
        <v>-3.21</v>
      </c>
      <c r="G985">
        <v>2</v>
      </c>
      <c r="H985">
        <v>0.01</v>
      </c>
      <c r="I985">
        <v>4</v>
      </c>
      <c r="J985">
        <v>-0.52700000000000002</v>
      </c>
      <c r="K985">
        <v>-1.5720000000000001</v>
      </c>
      <c r="L985">
        <v>-2.5819999999999999</v>
      </c>
      <c r="M985">
        <v>-3.2490000000000001</v>
      </c>
      <c r="N985">
        <v>-3.4660000000000002</v>
      </c>
      <c r="O985">
        <v>1.032</v>
      </c>
      <c r="P985">
        <v>1</v>
      </c>
      <c r="Q985">
        <v>0.98799999999999999</v>
      </c>
      <c r="R985">
        <v>0.69399999999999995</v>
      </c>
      <c r="S985">
        <v>0.53</v>
      </c>
    </row>
    <row r="986" spans="1:19" x14ac:dyDescent="0.3">
      <c r="A986">
        <v>540</v>
      </c>
      <c r="B986">
        <v>-0.49099999999999999</v>
      </c>
      <c r="C986">
        <v>-1.329</v>
      </c>
      <c r="D986">
        <v>-2.5139999999999998</v>
      </c>
      <c r="E986">
        <v>-2.9489999999999998</v>
      </c>
      <c r="F986">
        <v>-3.21</v>
      </c>
      <c r="G986">
        <v>2</v>
      </c>
      <c r="H986">
        <v>0.01</v>
      </c>
      <c r="I986">
        <v>4</v>
      </c>
      <c r="J986">
        <v>-0.52400000000000002</v>
      </c>
      <c r="K986">
        <v>-1.5669999999999999</v>
      </c>
      <c r="L986">
        <v>-2.5819999999999999</v>
      </c>
      <c r="M986">
        <v>-3.2629999999999999</v>
      </c>
      <c r="N986">
        <v>-3.49</v>
      </c>
      <c r="O986">
        <v>1.032</v>
      </c>
      <c r="P986">
        <v>1.002</v>
      </c>
      <c r="Q986">
        <v>0.98299999999999998</v>
      </c>
      <c r="R986">
        <v>0.70599999999999996</v>
      </c>
      <c r="S986">
        <v>0.54200000000000004</v>
      </c>
    </row>
    <row r="987" spans="1:19" x14ac:dyDescent="0.3">
      <c r="A987">
        <v>600</v>
      </c>
      <c r="B987">
        <v>-0.49099999999999999</v>
      </c>
      <c r="C987">
        <v>-1.329</v>
      </c>
      <c r="D987">
        <v>-2.5139999999999998</v>
      </c>
      <c r="E987">
        <v>-2.9489999999999998</v>
      </c>
      <c r="F987">
        <v>-3.21</v>
      </c>
      <c r="G987">
        <v>2</v>
      </c>
      <c r="H987">
        <v>0.01</v>
      </c>
      <c r="I987">
        <v>4</v>
      </c>
      <c r="J987">
        <v>-0.52200000000000002</v>
      </c>
      <c r="K987">
        <v>-1.5629999999999999</v>
      </c>
      <c r="L987">
        <v>-2.58</v>
      </c>
      <c r="M987">
        <v>-3.278</v>
      </c>
      <c r="N987">
        <v>-3.5129999999999999</v>
      </c>
      <c r="O987">
        <v>1.0329999999999999</v>
      </c>
      <c r="P987">
        <v>1.006</v>
      </c>
      <c r="Q987">
        <v>0.97299999999999998</v>
      </c>
      <c r="R987">
        <v>0.71699999999999997</v>
      </c>
      <c r="S987">
        <v>0.55300000000000005</v>
      </c>
    </row>
    <row r="989" spans="1:19" x14ac:dyDescent="0.3">
      <c r="A989" t="s">
        <v>0</v>
      </c>
      <c r="B989" t="s">
        <v>77</v>
      </c>
    </row>
    <row r="990" spans="1:19" x14ac:dyDescent="0.3">
      <c r="A990">
        <v>0</v>
      </c>
      <c r="B990">
        <v>-0.49099999999999999</v>
      </c>
      <c r="C990">
        <v>-1.33</v>
      </c>
      <c r="D990">
        <v>-2.516</v>
      </c>
      <c r="E990">
        <v>-2.9630000000000001</v>
      </c>
      <c r="F990">
        <v>-3.2</v>
      </c>
      <c r="G990">
        <v>2</v>
      </c>
      <c r="H990">
        <v>0.01</v>
      </c>
      <c r="I990">
        <v>4</v>
      </c>
      <c r="J990">
        <v>-0.52100000000000002</v>
      </c>
      <c r="K990">
        <v>-1.5209999999999999</v>
      </c>
      <c r="L990">
        <v>-2.516</v>
      </c>
      <c r="M990">
        <v>-3.1389999999999998</v>
      </c>
      <c r="N990">
        <v>-3.2</v>
      </c>
      <c r="O990">
        <v>0.98099999999999998</v>
      </c>
      <c r="P990">
        <v>0.98099999999999998</v>
      </c>
      <c r="Q990">
        <v>0.97299999999999998</v>
      </c>
      <c r="R990">
        <v>0.54900000000000004</v>
      </c>
      <c r="S990">
        <v>0.21099999999999999</v>
      </c>
    </row>
    <row r="991" spans="1:19" x14ac:dyDescent="0.3">
      <c r="A991">
        <v>60</v>
      </c>
      <c r="B991">
        <v>-0.49099999999999999</v>
      </c>
      <c r="C991">
        <v>-1.33</v>
      </c>
      <c r="D991">
        <v>-2.516</v>
      </c>
      <c r="E991">
        <v>-2.9630000000000001</v>
      </c>
      <c r="F991">
        <v>-3.2</v>
      </c>
      <c r="G991">
        <v>2</v>
      </c>
      <c r="H991">
        <v>0.01</v>
      </c>
      <c r="I991">
        <v>4</v>
      </c>
      <c r="J991">
        <v>-0.58799999999999997</v>
      </c>
      <c r="K991">
        <v>-1.5960000000000001</v>
      </c>
      <c r="L991">
        <v>-2.536</v>
      </c>
      <c r="M991">
        <v>-3.1480000000000001</v>
      </c>
      <c r="N991">
        <v>-3.3079999999999998</v>
      </c>
      <c r="O991">
        <v>1.1160000000000001</v>
      </c>
      <c r="P991">
        <v>1.004</v>
      </c>
      <c r="Q991">
        <v>0.82</v>
      </c>
      <c r="R991">
        <v>0.435</v>
      </c>
      <c r="S991">
        <v>0.46200000000000002</v>
      </c>
    </row>
    <row r="992" spans="1:19" x14ac:dyDescent="0.3">
      <c r="A992">
        <v>120</v>
      </c>
      <c r="B992">
        <v>-0.49099999999999999</v>
      </c>
      <c r="C992">
        <v>-1.33</v>
      </c>
      <c r="D992">
        <v>-2.516</v>
      </c>
      <c r="E992">
        <v>-2.9630000000000001</v>
      </c>
      <c r="F992">
        <v>-3.2</v>
      </c>
      <c r="G992">
        <v>2</v>
      </c>
      <c r="H992">
        <v>0.01</v>
      </c>
      <c r="I992">
        <v>4</v>
      </c>
      <c r="J992">
        <v>-0.54100000000000004</v>
      </c>
      <c r="K992">
        <v>-1.595</v>
      </c>
      <c r="L992">
        <v>-2.605</v>
      </c>
      <c r="M992">
        <v>-3.2069999999999999</v>
      </c>
      <c r="N992">
        <v>-3.3239999999999998</v>
      </c>
      <c r="O992">
        <v>1.0269999999999999</v>
      </c>
      <c r="P992">
        <v>1.0489999999999999</v>
      </c>
      <c r="Q992">
        <v>1.046</v>
      </c>
      <c r="R992">
        <v>0.58699999999999997</v>
      </c>
      <c r="S992">
        <v>0.46800000000000003</v>
      </c>
    </row>
    <row r="993" spans="1:19" x14ac:dyDescent="0.3">
      <c r="A993">
        <v>180</v>
      </c>
      <c r="B993">
        <v>-0.49099999999999999</v>
      </c>
      <c r="C993">
        <v>-1.33</v>
      </c>
      <c r="D993">
        <v>-2.516</v>
      </c>
      <c r="E993">
        <v>-2.9630000000000001</v>
      </c>
      <c r="F993">
        <v>-3.2</v>
      </c>
      <c r="G993">
        <v>2</v>
      </c>
      <c r="H993">
        <v>0.01</v>
      </c>
      <c r="I993">
        <v>4</v>
      </c>
      <c r="J993">
        <v>-0.54300000000000004</v>
      </c>
      <c r="K993">
        <v>-1.5669999999999999</v>
      </c>
      <c r="L993">
        <v>-2.5550000000000002</v>
      </c>
      <c r="M993">
        <v>-3.1509999999999998</v>
      </c>
      <c r="N993">
        <v>-3.3420000000000001</v>
      </c>
      <c r="O993">
        <v>1.036</v>
      </c>
      <c r="P993">
        <v>0.93300000000000005</v>
      </c>
      <c r="Q993">
        <v>0.88400000000000001</v>
      </c>
      <c r="R993">
        <v>0.38800000000000001</v>
      </c>
      <c r="S993">
        <v>0.47599999999999998</v>
      </c>
    </row>
    <row r="994" spans="1:19" x14ac:dyDescent="0.3">
      <c r="A994">
        <v>240</v>
      </c>
      <c r="B994">
        <v>-0.49099999999999999</v>
      </c>
      <c r="C994">
        <v>-1.33</v>
      </c>
      <c r="D994">
        <v>-2.516</v>
      </c>
      <c r="E994">
        <v>-2.9630000000000001</v>
      </c>
      <c r="F994">
        <v>-3.2</v>
      </c>
      <c r="G994">
        <v>2</v>
      </c>
      <c r="H994">
        <v>0.01</v>
      </c>
      <c r="I994">
        <v>4</v>
      </c>
      <c r="J994">
        <v>-0.54400000000000004</v>
      </c>
      <c r="K994">
        <v>-1.59</v>
      </c>
      <c r="L994">
        <v>-2.589</v>
      </c>
      <c r="M994">
        <v>-3.1469999999999998</v>
      </c>
      <c r="N994">
        <v>-3.3610000000000002</v>
      </c>
      <c r="O994">
        <v>1.044</v>
      </c>
      <c r="P994">
        <v>1.004</v>
      </c>
      <c r="Q994">
        <v>1.022</v>
      </c>
      <c r="R994">
        <v>0.39300000000000002</v>
      </c>
      <c r="S994">
        <v>0.48299999999999998</v>
      </c>
    </row>
    <row r="995" spans="1:19" x14ac:dyDescent="0.3">
      <c r="A995">
        <v>300</v>
      </c>
      <c r="B995">
        <v>-0.49099999999999999</v>
      </c>
      <c r="C995">
        <v>-1.33</v>
      </c>
      <c r="D995">
        <v>-2.516</v>
      </c>
      <c r="E995">
        <v>-2.9630000000000001</v>
      </c>
      <c r="F995">
        <v>-3.2</v>
      </c>
      <c r="G995">
        <v>2</v>
      </c>
      <c r="H995">
        <v>0.01</v>
      </c>
      <c r="I995">
        <v>4</v>
      </c>
      <c r="J995">
        <v>-0.53600000000000003</v>
      </c>
      <c r="K995">
        <v>-1.58</v>
      </c>
      <c r="L995">
        <v>-2.581</v>
      </c>
      <c r="M995">
        <v>-3.1789999999999998</v>
      </c>
      <c r="N995">
        <v>-3.387</v>
      </c>
      <c r="O995">
        <v>1.0329999999999999</v>
      </c>
      <c r="P995">
        <v>0.97799999999999998</v>
      </c>
      <c r="Q995">
        <v>0.96299999999999997</v>
      </c>
      <c r="R995">
        <v>0.52300000000000002</v>
      </c>
      <c r="S995">
        <v>0.49399999999999999</v>
      </c>
    </row>
    <row r="996" spans="1:19" x14ac:dyDescent="0.3">
      <c r="A996">
        <v>360</v>
      </c>
      <c r="B996">
        <v>-0.49099999999999999</v>
      </c>
      <c r="C996">
        <v>-1.33</v>
      </c>
      <c r="D996">
        <v>-2.516</v>
      </c>
      <c r="E996">
        <v>-2.9630000000000001</v>
      </c>
      <c r="F996">
        <v>-3.2</v>
      </c>
      <c r="G996">
        <v>2</v>
      </c>
      <c r="H996">
        <v>0.01</v>
      </c>
      <c r="I996">
        <v>4</v>
      </c>
      <c r="J996">
        <v>-0.53100000000000003</v>
      </c>
      <c r="K996">
        <v>-1.5740000000000001</v>
      </c>
      <c r="L996">
        <v>-2.569</v>
      </c>
      <c r="M996">
        <v>-3.206</v>
      </c>
      <c r="N996">
        <v>-3.4119999999999999</v>
      </c>
      <c r="O996">
        <v>1.0289999999999999</v>
      </c>
      <c r="P996">
        <v>0.97599999999999998</v>
      </c>
      <c r="Q996">
        <v>0.94099999999999995</v>
      </c>
      <c r="R996">
        <v>0.62</v>
      </c>
      <c r="S996">
        <v>0.505</v>
      </c>
    </row>
    <row r="997" spans="1:19" x14ac:dyDescent="0.3">
      <c r="A997">
        <v>420</v>
      </c>
      <c r="B997">
        <v>-0.49099999999999999</v>
      </c>
      <c r="C997">
        <v>-1.33</v>
      </c>
      <c r="D997">
        <v>-2.516</v>
      </c>
      <c r="E997">
        <v>-2.9630000000000001</v>
      </c>
      <c r="F997">
        <v>-3.2</v>
      </c>
      <c r="G997">
        <v>2</v>
      </c>
      <c r="H997">
        <v>0.01</v>
      </c>
      <c r="I997">
        <v>4</v>
      </c>
      <c r="J997">
        <v>-0.53200000000000003</v>
      </c>
      <c r="K997">
        <v>-1.5760000000000001</v>
      </c>
      <c r="L997">
        <v>-2.577</v>
      </c>
      <c r="M997">
        <v>-3.2269999999999999</v>
      </c>
      <c r="N997">
        <v>-3.4350000000000001</v>
      </c>
      <c r="O997">
        <v>1.0369999999999999</v>
      </c>
      <c r="P997">
        <v>1.0049999999999999</v>
      </c>
      <c r="Q997">
        <v>0.97399999999999998</v>
      </c>
      <c r="R997">
        <v>0.67200000000000004</v>
      </c>
      <c r="S997">
        <v>0.51600000000000001</v>
      </c>
    </row>
    <row r="998" spans="1:19" x14ac:dyDescent="0.3">
      <c r="A998">
        <v>480</v>
      </c>
      <c r="B998">
        <v>-0.49099999999999999</v>
      </c>
      <c r="C998">
        <v>-1.33</v>
      </c>
      <c r="D998">
        <v>-2.516</v>
      </c>
      <c r="E998">
        <v>-2.9630000000000001</v>
      </c>
      <c r="F998">
        <v>-3.2</v>
      </c>
      <c r="G998">
        <v>2</v>
      </c>
      <c r="H998">
        <v>0.01</v>
      </c>
      <c r="I998">
        <v>4</v>
      </c>
      <c r="J998">
        <v>-0.52700000000000002</v>
      </c>
      <c r="K998">
        <v>-1.5720000000000001</v>
      </c>
      <c r="L998">
        <v>-2.5819999999999999</v>
      </c>
      <c r="M998">
        <v>-3.242</v>
      </c>
      <c r="N998">
        <v>-3.4580000000000002</v>
      </c>
      <c r="O998">
        <v>1.032</v>
      </c>
      <c r="P998">
        <v>1.0009999999999999</v>
      </c>
      <c r="Q998">
        <v>0.99</v>
      </c>
      <c r="R998">
        <v>0.68899999999999995</v>
      </c>
      <c r="S998">
        <v>0.52600000000000002</v>
      </c>
    </row>
    <row r="999" spans="1:19" x14ac:dyDescent="0.3">
      <c r="A999">
        <v>540</v>
      </c>
      <c r="B999">
        <v>-0.49099999999999999</v>
      </c>
      <c r="C999">
        <v>-1.33</v>
      </c>
      <c r="D999">
        <v>-2.516</v>
      </c>
      <c r="E999">
        <v>-2.9630000000000001</v>
      </c>
      <c r="F999">
        <v>-3.2</v>
      </c>
      <c r="G999">
        <v>2</v>
      </c>
      <c r="H999">
        <v>0.01</v>
      </c>
      <c r="I999">
        <v>4</v>
      </c>
      <c r="J999">
        <v>-0.52400000000000002</v>
      </c>
      <c r="K999">
        <v>-1.5660000000000001</v>
      </c>
      <c r="L999">
        <v>-2.5819999999999999</v>
      </c>
      <c r="M999">
        <v>-3.2570000000000001</v>
      </c>
      <c r="N999">
        <v>-3.4809999999999999</v>
      </c>
      <c r="O999">
        <v>1.032</v>
      </c>
      <c r="P999">
        <v>1.002</v>
      </c>
      <c r="Q999">
        <v>0.98299999999999998</v>
      </c>
      <c r="R999">
        <v>0.70299999999999996</v>
      </c>
      <c r="S999">
        <v>0.53700000000000003</v>
      </c>
    </row>
    <row r="1000" spans="1:19" x14ac:dyDescent="0.3">
      <c r="A1000">
        <v>600</v>
      </c>
      <c r="B1000">
        <v>-0.49099999999999999</v>
      </c>
      <c r="C1000">
        <v>-1.33</v>
      </c>
      <c r="D1000">
        <v>-2.516</v>
      </c>
      <c r="E1000">
        <v>-2.9630000000000001</v>
      </c>
      <c r="F1000">
        <v>-3.2</v>
      </c>
      <c r="G1000">
        <v>2</v>
      </c>
      <c r="H1000">
        <v>0.01</v>
      </c>
      <c r="I1000">
        <v>4</v>
      </c>
      <c r="J1000">
        <v>-0.52200000000000002</v>
      </c>
      <c r="K1000">
        <v>-1.5629999999999999</v>
      </c>
      <c r="L1000">
        <v>-2.5790000000000002</v>
      </c>
      <c r="M1000">
        <v>-3.2730000000000001</v>
      </c>
      <c r="N1000">
        <v>-3.504</v>
      </c>
      <c r="O1000">
        <v>1.0329999999999999</v>
      </c>
      <c r="P1000">
        <v>1.006</v>
      </c>
      <c r="Q1000">
        <v>0.97199999999999998</v>
      </c>
      <c r="R1000">
        <v>0.71599999999999997</v>
      </c>
      <c r="S1000">
        <v>0.54900000000000004</v>
      </c>
    </row>
    <row r="1002" spans="1:19" x14ac:dyDescent="0.3">
      <c r="A1002" t="s">
        <v>0</v>
      </c>
      <c r="B1002" t="s">
        <v>78</v>
      </c>
    </row>
    <row r="1003" spans="1:19" x14ac:dyDescent="0.3">
      <c r="A1003">
        <v>0</v>
      </c>
      <c r="B1003">
        <v>-0.49</v>
      </c>
      <c r="C1003">
        <v>-1.3320000000000001</v>
      </c>
      <c r="D1003">
        <v>-2.5139999999999998</v>
      </c>
      <c r="E1003">
        <v>-2.9569999999999999</v>
      </c>
      <c r="F1003">
        <v>-3.19</v>
      </c>
      <c r="G1003">
        <v>2</v>
      </c>
      <c r="H1003">
        <v>0.01</v>
      </c>
      <c r="I1003">
        <v>4</v>
      </c>
      <c r="J1003">
        <v>-0.52100000000000002</v>
      </c>
      <c r="K1003">
        <v>-1.5209999999999999</v>
      </c>
      <c r="L1003">
        <v>-2.516</v>
      </c>
      <c r="M1003">
        <v>-3.1309999999999998</v>
      </c>
      <c r="N1003">
        <v>-3.19</v>
      </c>
      <c r="O1003">
        <v>0.98099999999999998</v>
      </c>
      <c r="P1003">
        <v>0.98099999999999998</v>
      </c>
      <c r="Q1003">
        <v>0.97199999999999998</v>
      </c>
      <c r="R1003">
        <v>0.54300000000000004</v>
      </c>
      <c r="S1003">
        <v>0.21</v>
      </c>
    </row>
    <row r="1004" spans="1:19" x14ac:dyDescent="0.3">
      <c r="A1004">
        <v>60</v>
      </c>
      <c r="B1004">
        <v>-0.49</v>
      </c>
      <c r="C1004">
        <v>-1.3320000000000001</v>
      </c>
      <c r="D1004">
        <v>-2.5139999999999998</v>
      </c>
      <c r="E1004">
        <v>-2.9569999999999999</v>
      </c>
      <c r="F1004">
        <v>-3.19</v>
      </c>
      <c r="G1004">
        <v>2</v>
      </c>
      <c r="H1004">
        <v>0.01</v>
      </c>
      <c r="I1004">
        <v>4</v>
      </c>
      <c r="J1004">
        <v>-0.58899999999999997</v>
      </c>
      <c r="K1004">
        <v>-1.593</v>
      </c>
      <c r="L1004">
        <v>-2.5339999999999998</v>
      </c>
      <c r="M1004">
        <v>-3.141</v>
      </c>
      <c r="N1004">
        <v>-3.2989999999999999</v>
      </c>
      <c r="O1004">
        <v>1.1180000000000001</v>
      </c>
      <c r="P1004">
        <v>0.99199999999999999</v>
      </c>
      <c r="Q1004">
        <v>0.81799999999999995</v>
      </c>
      <c r="R1004">
        <v>0.438</v>
      </c>
      <c r="S1004">
        <v>0.45800000000000002</v>
      </c>
    </row>
    <row r="1005" spans="1:19" x14ac:dyDescent="0.3">
      <c r="A1005">
        <v>120</v>
      </c>
      <c r="B1005">
        <v>-0.49</v>
      </c>
      <c r="C1005">
        <v>-1.3320000000000001</v>
      </c>
      <c r="D1005">
        <v>-2.5139999999999998</v>
      </c>
      <c r="E1005">
        <v>-2.9569999999999999</v>
      </c>
      <c r="F1005">
        <v>-3.19</v>
      </c>
      <c r="G1005">
        <v>2</v>
      </c>
      <c r="H1005">
        <v>0.01</v>
      </c>
      <c r="I1005">
        <v>4</v>
      </c>
      <c r="J1005">
        <v>-0.54200000000000004</v>
      </c>
      <c r="K1005">
        <v>-1.595</v>
      </c>
      <c r="L1005">
        <v>-2.6030000000000002</v>
      </c>
      <c r="M1005">
        <v>-3.1970000000000001</v>
      </c>
      <c r="N1005">
        <v>-3.3130000000000002</v>
      </c>
      <c r="O1005">
        <v>1.0289999999999999</v>
      </c>
      <c r="P1005">
        <v>1.052</v>
      </c>
      <c r="Q1005">
        <v>1.0369999999999999</v>
      </c>
      <c r="R1005">
        <v>0.57499999999999996</v>
      </c>
      <c r="S1005">
        <v>0.46400000000000002</v>
      </c>
    </row>
    <row r="1006" spans="1:19" x14ac:dyDescent="0.3">
      <c r="A1006">
        <v>180</v>
      </c>
      <c r="B1006">
        <v>-0.49</v>
      </c>
      <c r="C1006">
        <v>-1.3320000000000001</v>
      </c>
      <c r="D1006">
        <v>-2.5139999999999998</v>
      </c>
      <c r="E1006">
        <v>-2.9569999999999999</v>
      </c>
      <c r="F1006">
        <v>-3.19</v>
      </c>
      <c r="G1006">
        <v>2</v>
      </c>
      <c r="H1006">
        <v>0.01</v>
      </c>
      <c r="I1006">
        <v>4</v>
      </c>
      <c r="J1006">
        <v>-0.54200000000000004</v>
      </c>
      <c r="K1006">
        <v>-1.5660000000000001</v>
      </c>
      <c r="L1006">
        <v>-2.5550000000000002</v>
      </c>
      <c r="M1006">
        <v>-3.1419999999999999</v>
      </c>
      <c r="N1006">
        <v>-3.331</v>
      </c>
      <c r="O1006">
        <v>1.0349999999999999</v>
      </c>
      <c r="P1006">
        <v>0.93200000000000005</v>
      </c>
      <c r="Q1006">
        <v>0.88900000000000001</v>
      </c>
      <c r="R1006">
        <v>0.38200000000000001</v>
      </c>
      <c r="S1006">
        <v>0.47099999999999997</v>
      </c>
    </row>
    <row r="1007" spans="1:19" x14ac:dyDescent="0.3">
      <c r="A1007">
        <v>240</v>
      </c>
      <c r="B1007">
        <v>-0.49</v>
      </c>
      <c r="C1007">
        <v>-1.3320000000000001</v>
      </c>
      <c r="D1007">
        <v>-2.5139999999999998</v>
      </c>
      <c r="E1007">
        <v>-2.9569999999999999</v>
      </c>
      <c r="F1007">
        <v>-3.19</v>
      </c>
      <c r="G1007">
        <v>2</v>
      </c>
      <c r="H1007">
        <v>0.01</v>
      </c>
      <c r="I1007">
        <v>4</v>
      </c>
      <c r="J1007">
        <v>-0.54400000000000004</v>
      </c>
      <c r="K1007">
        <v>-1.589</v>
      </c>
      <c r="L1007">
        <v>-2.5880000000000001</v>
      </c>
      <c r="M1007">
        <v>-3.14</v>
      </c>
      <c r="N1007">
        <v>-3.35</v>
      </c>
      <c r="O1007">
        <v>1.044</v>
      </c>
      <c r="P1007">
        <v>1.006</v>
      </c>
      <c r="Q1007">
        <v>1.024</v>
      </c>
      <c r="R1007">
        <v>0.39600000000000002</v>
      </c>
      <c r="S1007">
        <v>0.47899999999999998</v>
      </c>
    </row>
    <row r="1008" spans="1:19" x14ac:dyDescent="0.3">
      <c r="A1008">
        <v>300</v>
      </c>
      <c r="B1008">
        <v>-0.49</v>
      </c>
      <c r="C1008">
        <v>-1.3320000000000001</v>
      </c>
      <c r="D1008">
        <v>-2.5139999999999998</v>
      </c>
      <c r="E1008">
        <v>-2.9569999999999999</v>
      </c>
      <c r="F1008">
        <v>-3.19</v>
      </c>
      <c r="G1008">
        <v>2</v>
      </c>
      <c r="H1008">
        <v>0.01</v>
      </c>
      <c r="I1008">
        <v>4</v>
      </c>
      <c r="J1008">
        <v>-0.53500000000000003</v>
      </c>
      <c r="K1008">
        <v>-1.579</v>
      </c>
      <c r="L1008">
        <v>-2.5779999999999998</v>
      </c>
      <c r="M1008">
        <v>-3.1709999999999998</v>
      </c>
      <c r="N1008">
        <v>-3.375</v>
      </c>
      <c r="O1008">
        <v>1.032</v>
      </c>
      <c r="P1008">
        <v>0.97599999999999998</v>
      </c>
      <c r="Q1008">
        <v>0.95799999999999996</v>
      </c>
      <c r="R1008">
        <v>0.52300000000000002</v>
      </c>
      <c r="S1008">
        <v>0.48899999999999999</v>
      </c>
    </row>
    <row r="1009" spans="1:19" x14ac:dyDescent="0.3">
      <c r="A1009">
        <v>360</v>
      </c>
      <c r="B1009">
        <v>-0.49</v>
      </c>
      <c r="C1009">
        <v>-1.3320000000000001</v>
      </c>
      <c r="D1009">
        <v>-2.5139999999999998</v>
      </c>
      <c r="E1009">
        <v>-2.9569999999999999</v>
      </c>
      <c r="F1009">
        <v>-3.19</v>
      </c>
      <c r="G1009">
        <v>2</v>
      </c>
      <c r="H1009">
        <v>0.01</v>
      </c>
      <c r="I1009">
        <v>4</v>
      </c>
      <c r="J1009">
        <v>-0.53100000000000003</v>
      </c>
      <c r="K1009">
        <v>-1.573</v>
      </c>
      <c r="L1009">
        <v>-2.5680000000000001</v>
      </c>
      <c r="M1009">
        <v>-3.1989999999999998</v>
      </c>
      <c r="N1009">
        <v>-3.4</v>
      </c>
      <c r="O1009">
        <v>1.0289999999999999</v>
      </c>
      <c r="P1009">
        <v>0.97799999999999998</v>
      </c>
      <c r="Q1009">
        <v>0.94299999999999995</v>
      </c>
      <c r="R1009">
        <v>0.61799999999999999</v>
      </c>
      <c r="S1009">
        <v>0.5</v>
      </c>
    </row>
    <row r="1010" spans="1:19" x14ac:dyDescent="0.3">
      <c r="A1010">
        <v>420</v>
      </c>
      <c r="B1010">
        <v>-0.49</v>
      </c>
      <c r="C1010">
        <v>-1.3320000000000001</v>
      </c>
      <c r="D1010">
        <v>-2.5139999999999998</v>
      </c>
      <c r="E1010">
        <v>-2.9569999999999999</v>
      </c>
      <c r="F1010">
        <v>-3.19</v>
      </c>
      <c r="G1010">
        <v>2</v>
      </c>
      <c r="H1010">
        <v>0.01</v>
      </c>
      <c r="I1010">
        <v>4</v>
      </c>
      <c r="J1010">
        <v>-0.53200000000000003</v>
      </c>
      <c r="K1010">
        <v>-1.575</v>
      </c>
      <c r="L1010">
        <v>-2.5760000000000001</v>
      </c>
      <c r="M1010">
        <v>-3.2189999999999999</v>
      </c>
      <c r="N1010">
        <v>-3.423</v>
      </c>
      <c r="O1010">
        <v>1.036</v>
      </c>
      <c r="P1010">
        <v>1.0049999999999999</v>
      </c>
      <c r="Q1010">
        <v>0.97699999999999998</v>
      </c>
      <c r="R1010">
        <v>0.66800000000000004</v>
      </c>
      <c r="S1010">
        <v>0.51</v>
      </c>
    </row>
    <row r="1011" spans="1:19" x14ac:dyDescent="0.3">
      <c r="A1011">
        <v>480</v>
      </c>
      <c r="B1011">
        <v>-0.49</v>
      </c>
      <c r="C1011">
        <v>-1.3320000000000001</v>
      </c>
      <c r="D1011">
        <v>-2.5139999999999998</v>
      </c>
      <c r="E1011">
        <v>-2.9569999999999999</v>
      </c>
      <c r="F1011">
        <v>-3.19</v>
      </c>
      <c r="G1011">
        <v>2</v>
      </c>
      <c r="H1011">
        <v>0.01</v>
      </c>
      <c r="I1011">
        <v>4</v>
      </c>
      <c r="J1011">
        <v>-0.52700000000000002</v>
      </c>
      <c r="K1011">
        <v>-1.571</v>
      </c>
      <c r="L1011">
        <v>-2.581</v>
      </c>
      <c r="M1011">
        <v>-3.2349999999999999</v>
      </c>
      <c r="N1011">
        <v>-3.4449999999999998</v>
      </c>
      <c r="O1011">
        <v>1.0309999999999999</v>
      </c>
      <c r="P1011">
        <v>1</v>
      </c>
      <c r="Q1011">
        <v>0.99099999999999999</v>
      </c>
      <c r="R1011">
        <v>0.68600000000000005</v>
      </c>
      <c r="S1011">
        <v>0.52</v>
      </c>
    </row>
    <row r="1012" spans="1:19" x14ac:dyDescent="0.3">
      <c r="A1012">
        <v>540</v>
      </c>
      <c r="B1012">
        <v>-0.49</v>
      </c>
      <c r="C1012">
        <v>-1.3320000000000001</v>
      </c>
      <c r="D1012">
        <v>-2.5139999999999998</v>
      </c>
      <c r="E1012">
        <v>-2.9569999999999999</v>
      </c>
      <c r="F1012">
        <v>-3.19</v>
      </c>
      <c r="G1012">
        <v>2</v>
      </c>
      <c r="H1012">
        <v>0.01</v>
      </c>
      <c r="I1012">
        <v>4</v>
      </c>
      <c r="J1012">
        <v>-0.52400000000000002</v>
      </c>
      <c r="K1012">
        <v>-1.5649999999999999</v>
      </c>
      <c r="L1012">
        <v>-2.58</v>
      </c>
      <c r="M1012">
        <v>-3.2490000000000001</v>
      </c>
      <c r="N1012">
        <v>-3.468</v>
      </c>
      <c r="O1012">
        <v>1.0309999999999999</v>
      </c>
      <c r="P1012">
        <v>1.002</v>
      </c>
      <c r="Q1012">
        <v>0.98099999999999998</v>
      </c>
      <c r="R1012">
        <v>0.69799999999999995</v>
      </c>
      <c r="S1012">
        <v>0.53100000000000003</v>
      </c>
    </row>
    <row r="1013" spans="1:19" x14ac:dyDescent="0.3">
      <c r="A1013">
        <v>600</v>
      </c>
      <c r="B1013">
        <v>-0.49</v>
      </c>
      <c r="C1013">
        <v>-1.3320000000000001</v>
      </c>
      <c r="D1013">
        <v>-2.5139999999999998</v>
      </c>
      <c r="E1013">
        <v>-2.9569999999999999</v>
      </c>
      <c r="F1013">
        <v>-3.19</v>
      </c>
      <c r="G1013">
        <v>2</v>
      </c>
      <c r="H1013">
        <v>0.01</v>
      </c>
      <c r="I1013">
        <v>4</v>
      </c>
      <c r="J1013">
        <v>-0.52200000000000002</v>
      </c>
      <c r="K1013">
        <v>-1.5620000000000001</v>
      </c>
      <c r="L1013">
        <v>-2.577</v>
      </c>
      <c r="M1013">
        <v>-3.2650000000000001</v>
      </c>
      <c r="N1013">
        <v>-3.4910000000000001</v>
      </c>
      <c r="O1013">
        <v>1.0329999999999999</v>
      </c>
      <c r="P1013">
        <v>1.0069999999999999</v>
      </c>
      <c r="Q1013">
        <v>0.97199999999999998</v>
      </c>
      <c r="R1013">
        <v>0.71099999999999997</v>
      </c>
      <c r="S1013">
        <v>0.54200000000000004</v>
      </c>
    </row>
    <row r="1015" spans="1:19" x14ac:dyDescent="0.3">
      <c r="A1015" t="s">
        <v>0</v>
      </c>
      <c r="B1015" t="s">
        <v>79</v>
      </c>
    </row>
    <row r="1016" spans="1:19" x14ac:dyDescent="0.3">
      <c r="A1016">
        <v>0</v>
      </c>
      <c r="B1016">
        <v>-0.49099999999999999</v>
      </c>
      <c r="C1016">
        <v>-1.333</v>
      </c>
      <c r="D1016">
        <v>-2.5150000000000001</v>
      </c>
      <c r="E1016">
        <v>-2.9540000000000002</v>
      </c>
      <c r="F1016">
        <v>-3.18</v>
      </c>
      <c r="G1016">
        <v>2</v>
      </c>
      <c r="H1016">
        <v>0.01</v>
      </c>
      <c r="I1016">
        <v>4</v>
      </c>
      <c r="J1016">
        <v>-0.52100000000000002</v>
      </c>
      <c r="K1016">
        <v>-1.5209999999999999</v>
      </c>
      <c r="L1016">
        <v>-2.516</v>
      </c>
      <c r="M1016">
        <v>-3.1230000000000002</v>
      </c>
      <c r="N1016">
        <v>-3.18</v>
      </c>
      <c r="O1016">
        <v>0.98099999999999998</v>
      </c>
      <c r="P1016">
        <v>0.98099999999999998</v>
      </c>
      <c r="Q1016">
        <v>0.97199999999999998</v>
      </c>
      <c r="R1016">
        <v>0.53700000000000003</v>
      </c>
      <c r="S1016">
        <v>0.20799999999999999</v>
      </c>
    </row>
    <row r="1017" spans="1:19" x14ac:dyDescent="0.3">
      <c r="A1017">
        <v>60</v>
      </c>
      <c r="B1017">
        <v>-0.49099999999999999</v>
      </c>
      <c r="C1017">
        <v>-1.333</v>
      </c>
      <c r="D1017">
        <v>-2.5150000000000001</v>
      </c>
      <c r="E1017">
        <v>-2.9540000000000002</v>
      </c>
      <c r="F1017">
        <v>-3.18</v>
      </c>
      <c r="G1017">
        <v>2</v>
      </c>
      <c r="H1017">
        <v>0.01</v>
      </c>
      <c r="I1017">
        <v>4</v>
      </c>
      <c r="J1017">
        <v>-0.59</v>
      </c>
      <c r="K1017">
        <v>-1.5920000000000001</v>
      </c>
      <c r="L1017">
        <v>-2.5339999999999998</v>
      </c>
      <c r="M1017">
        <v>-3.1349999999999998</v>
      </c>
      <c r="N1017">
        <v>-3.2879999999999998</v>
      </c>
      <c r="O1017">
        <v>1.1200000000000001</v>
      </c>
      <c r="P1017">
        <v>0.98399999999999999</v>
      </c>
      <c r="Q1017">
        <v>0.81599999999999995</v>
      </c>
      <c r="R1017">
        <v>0.437</v>
      </c>
      <c r="S1017">
        <v>0.45500000000000002</v>
      </c>
    </row>
    <row r="1018" spans="1:19" x14ac:dyDescent="0.3">
      <c r="A1018">
        <v>120</v>
      </c>
      <c r="B1018">
        <v>-0.49099999999999999</v>
      </c>
      <c r="C1018">
        <v>-1.333</v>
      </c>
      <c r="D1018">
        <v>-2.5150000000000001</v>
      </c>
      <c r="E1018">
        <v>-2.9540000000000002</v>
      </c>
      <c r="F1018">
        <v>-3.18</v>
      </c>
      <c r="G1018">
        <v>2</v>
      </c>
      <c r="H1018">
        <v>0.01</v>
      </c>
      <c r="I1018">
        <v>4</v>
      </c>
      <c r="J1018">
        <v>-0.54300000000000004</v>
      </c>
      <c r="K1018">
        <v>-1.5960000000000001</v>
      </c>
      <c r="L1018">
        <v>-2.6019999999999999</v>
      </c>
      <c r="M1018">
        <v>-3.1890000000000001</v>
      </c>
      <c r="N1018">
        <v>-3.3010000000000002</v>
      </c>
      <c r="O1018">
        <v>1.0309999999999999</v>
      </c>
      <c r="P1018">
        <v>1.0529999999999999</v>
      </c>
      <c r="Q1018">
        <v>1.032</v>
      </c>
      <c r="R1018">
        <v>0.56499999999999995</v>
      </c>
      <c r="S1018">
        <v>0.45900000000000002</v>
      </c>
    </row>
    <row r="1019" spans="1:19" x14ac:dyDescent="0.3">
      <c r="A1019">
        <v>180</v>
      </c>
      <c r="B1019">
        <v>-0.49099999999999999</v>
      </c>
      <c r="C1019">
        <v>-1.333</v>
      </c>
      <c r="D1019">
        <v>-2.5150000000000001</v>
      </c>
      <c r="E1019">
        <v>-2.9540000000000002</v>
      </c>
      <c r="F1019">
        <v>-3.18</v>
      </c>
      <c r="G1019">
        <v>2</v>
      </c>
      <c r="H1019">
        <v>0.01</v>
      </c>
      <c r="I1019">
        <v>4</v>
      </c>
      <c r="J1019">
        <v>-0.54200000000000004</v>
      </c>
      <c r="K1019">
        <v>-1.5660000000000001</v>
      </c>
      <c r="L1019">
        <v>-2.556</v>
      </c>
      <c r="M1019">
        <v>-3.133</v>
      </c>
      <c r="N1019">
        <v>-3.3210000000000002</v>
      </c>
      <c r="O1019">
        <v>1.034</v>
      </c>
      <c r="P1019">
        <v>0.93100000000000005</v>
      </c>
      <c r="Q1019">
        <v>0.89100000000000001</v>
      </c>
      <c r="R1019">
        <v>0.373</v>
      </c>
      <c r="S1019">
        <v>0.46700000000000003</v>
      </c>
    </row>
    <row r="1020" spans="1:19" x14ac:dyDescent="0.3">
      <c r="A1020">
        <v>240</v>
      </c>
      <c r="B1020">
        <v>-0.49099999999999999</v>
      </c>
      <c r="C1020">
        <v>-1.333</v>
      </c>
      <c r="D1020">
        <v>-2.5150000000000001</v>
      </c>
      <c r="E1020">
        <v>-2.9540000000000002</v>
      </c>
      <c r="F1020">
        <v>-3.18</v>
      </c>
      <c r="G1020">
        <v>2</v>
      </c>
      <c r="H1020">
        <v>0.01</v>
      </c>
      <c r="I1020">
        <v>4</v>
      </c>
      <c r="J1020">
        <v>-0.54500000000000004</v>
      </c>
      <c r="K1020">
        <v>-1.589</v>
      </c>
      <c r="L1020">
        <v>-2.589</v>
      </c>
      <c r="M1020">
        <v>-3.133</v>
      </c>
      <c r="N1020">
        <v>-3.34</v>
      </c>
      <c r="O1020">
        <v>1.0449999999999999</v>
      </c>
      <c r="P1020">
        <v>1.006</v>
      </c>
      <c r="Q1020">
        <v>1.024</v>
      </c>
      <c r="R1020">
        <v>0.39400000000000002</v>
      </c>
      <c r="S1020">
        <v>0.47499999999999998</v>
      </c>
    </row>
    <row r="1021" spans="1:19" x14ac:dyDescent="0.3">
      <c r="A1021">
        <v>300</v>
      </c>
      <c r="B1021">
        <v>-0.49099999999999999</v>
      </c>
      <c r="C1021">
        <v>-1.333</v>
      </c>
      <c r="D1021">
        <v>-2.5150000000000001</v>
      </c>
      <c r="E1021">
        <v>-2.9540000000000002</v>
      </c>
      <c r="F1021">
        <v>-3.18</v>
      </c>
      <c r="G1021">
        <v>2</v>
      </c>
      <c r="H1021">
        <v>0.01</v>
      </c>
      <c r="I1021">
        <v>4</v>
      </c>
      <c r="J1021">
        <v>-0.53500000000000003</v>
      </c>
      <c r="K1021">
        <v>-1.5780000000000001</v>
      </c>
      <c r="L1021">
        <v>-2.577</v>
      </c>
      <c r="M1021">
        <v>-3.1640000000000001</v>
      </c>
      <c r="N1021">
        <v>-3.3639999999999999</v>
      </c>
      <c r="O1021">
        <v>1.032</v>
      </c>
      <c r="P1021">
        <v>0.97399999999999998</v>
      </c>
      <c r="Q1021">
        <v>0.95199999999999996</v>
      </c>
      <c r="R1021">
        <v>0.51800000000000002</v>
      </c>
      <c r="S1021">
        <v>0.48499999999999999</v>
      </c>
    </row>
    <row r="1022" spans="1:19" x14ac:dyDescent="0.3">
      <c r="A1022">
        <v>360</v>
      </c>
      <c r="B1022">
        <v>-0.49099999999999999</v>
      </c>
      <c r="C1022">
        <v>-1.333</v>
      </c>
      <c r="D1022">
        <v>-2.5150000000000001</v>
      </c>
      <c r="E1022">
        <v>-2.9540000000000002</v>
      </c>
      <c r="F1022">
        <v>-3.18</v>
      </c>
      <c r="G1022">
        <v>2</v>
      </c>
      <c r="H1022">
        <v>0.01</v>
      </c>
      <c r="I1022">
        <v>4</v>
      </c>
      <c r="J1022">
        <v>-0.53100000000000003</v>
      </c>
      <c r="K1022">
        <v>-1.5740000000000001</v>
      </c>
      <c r="L1022">
        <v>-2.5680000000000001</v>
      </c>
      <c r="M1022">
        <v>-3.1909999999999998</v>
      </c>
      <c r="N1022">
        <v>-3.3889999999999998</v>
      </c>
      <c r="O1022">
        <v>1.0289999999999999</v>
      </c>
      <c r="P1022">
        <v>0.98</v>
      </c>
      <c r="Q1022">
        <v>0.94299999999999995</v>
      </c>
      <c r="R1022">
        <v>0.61099999999999999</v>
      </c>
      <c r="S1022">
        <v>0.495</v>
      </c>
    </row>
    <row r="1023" spans="1:19" x14ac:dyDescent="0.3">
      <c r="A1023">
        <v>420</v>
      </c>
      <c r="B1023">
        <v>-0.49099999999999999</v>
      </c>
      <c r="C1023">
        <v>-1.333</v>
      </c>
      <c r="D1023">
        <v>-2.5150000000000001</v>
      </c>
      <c r="E1023">
        <v>-2.9540000000000002</v>
      </c>
      <c r="F1023">
        <v>-3.18</v>
      </c>
      <c r="G1023">
        <v>2</v>
      </c>
      <c r="H1023">
        <v>0.01</v>
      </c>
      <c r="I1023">
        <v>4</v>
      </c>
      <c r="J1023">
        <v>-0.53200000000000003</v>
      </c>
      <c r="K1023">
        <v>-1.575</v>
      </c>
      <c r="L1023">
        <v>-2.577</v>
      </c>
      <c r="M1023">
        <v>-3.2109999999999999</v>
      </c>
      <c r="N1023">
        <v>-3.4119999999999999</v>
      </c>
      <c r="O1023">
        <v>1.036</v>
      </c>
      <c r="P1023">
        <v>1.0049999999999999</v>
      </c>
      <c r="Q1023">
        <v>0.97899999999999998</v>
      </c>
      <c r="R1023">
        <v>0.66</v>
      </c>
      <c r="S1023">
        <v>0.505</v>
      </c>
    </row>
    <row r="1024" spans="1:19" x14ac:dyDescent="0.3">
      <c r="A1024">
        <v>480</v>
      </c>
      <c r="B1024">
        <v>-0.49099999999999999</v>
      </c>
      <c r="C1024">
        <v>-1.333</v>
      </c>
      <c r="D1024">
        <v>-2.5150000000000001</v>
      </c>
      <c r="E1024">
        <v>-2.9540000000000002</v>
      </c>
      <c r="F1024">
        <v>-3.18</v>
      </c>
      <c r="G1024">
        <v>2</v>
      </c>
      <c r="H1024">
        <v>0.01</v>
      </c>
      <c r="I1024">
        <v>4</v>
      </c>
      <c r="J1024">
        <v>-0.52700000000000002</v>
      </c>
      <c r="K1024">
        <v>-1.571</v>
      </c>
      <c r="L1024">
        <v>-2.581</v>
      </c>
      <c r="M1024">
        <v>-3.2280000000000002</v>
      </c>
      <c r="N1024">
        <v>-3.4329999999999998</v>
      </c>
      <c r="O1024">
        <v>1.0309999999999999</v>
      </c>
      <c r="P1024">
        <v>1</v>
      </c>
      <c r="Q1024">
        <v>0.99099999999999999</v>
      </c>
      <c r="R1024">
        <v>0.68100000000000005</v>
      </c>
      <c r="S1024">
        <v>0.51500000000000001</v>
      </c>
    </row>
    <row r="1025" spans="1:19" x14ac:dyDescent="0.3">
      <c r="A1025">
        <v>540</v>
      </c>
      <c r="B1025">
        <v>-0.49099999999999999</v>
      </c>
      <c r="C1025">
        <v>-1.333</v>
      </c>
      <c r="D1025">
        <v>-2.5150000000000001</v>
      </c>
      <c r="E1025">
        <v>-2.9540000000000002</v>
      </c>
      <c r="F1025">
        <v>-3.18</v>
      </c>
      <c r="G1025">
        <v>2</v>
      </c>
      <c r="H1025">
        <v>0.01</v>
      </c>
      <c r="I1025">
        <v>4</v>
      </c>
      <c r="J1025">
        <v>-0.52400000000000002</v>
      </c>
      <c r="K1025">
        <v>-1.5649999999999999</v>
      </c>
      <c r="L1025">
        <v>-2.58</v>
      </c>
      <c r="M1025">
        <v>-3.242</v>
      </c>
      <c r="N1025">
        <v>-3.456</v>
      </c>
      <c r="O1025">
        <v>1.032</v>
      </c>
      <c r="P1025">
        <v>1.0009999999999999</v>
      </c>
      <c r="Q1025">
        <v>0.98</v>
      </c>
      <c r="R1025">
        <v>0.69299999999999995</v>
      </c>
      <c r="S1025">
        <v>0.52500000000000002</v>
      </c>
    </row>
    <row r="1026" spans="1:19" x14ac:dyDescent="0.3">
      <c r="A1026">
        <v>600</v>
      </c>
      <c r="B1026">
        <v>-0.49099999999999999</v>
      </c>
      <c r="C1026">
        <v>-1.333</v>
      </c>
      <c r="D1026">
        <v>-2.5150000000000001</v>
      </c>
      <c r="E1026">
        <v>-2.9540000000000002</v>
      </c>
      <c r="F1026">
        <v>-3.18</v>
      </c>
      <c r="G1026">
        <v>2</v>
      </c>
      <c r="H1026">
        <v>0.01</v>
      </c>
      <c r="I1026">
        <v>4</v>
      </c>
      <c r="J1026">
        <v>-0.52200000000000002</v>
      </c>
      <c r="K1026">
        <v>-1.5620000000000001</v>
      </c>
      <c r="L1026">
        <v>-2.577</v>
      </c>
      <c r="M1026">
        <v>-3.2570000000000001</v>
      </c>
      <c r="N1026">
        <v>-3.4780000000000002</v>
      </c>
      <c r="O1026">
        <v>1.0329999999999999</v>
      </c>
      <c r="P1026">
        <v>1.0069999999999999</v>
      </c>
      <c r="Q1026">
        <v>0.97099999999999997</v>
      </c>
      <c r="R1026">
        <v>0.70599999999999996</v>
      </c>
      <c r="S1026">
        <v>0.53600000000000003</v>
      </c>
    </row>
    <row r="1028" spans="1:19" x14ac:dyDescent="0.3">
      <c r="A1028" t="s">
        <v>0</v>
      </c>
      <c r="B1028" t="s">
        <v>80</v>
      </c>
    </row>
    <row r="1029" spans="1:19" x14ac:dyDescent="0.3">
      <c r="A1029">
        <v>0</v>
      </c>
      <c r="B1029">
        <v>-0.49199999999999999</v>
      </c>
      <c r="C1029">
        <v>-1.3340000000000001</v>
      </c>
      <c r="D1029">
        <v>-2.5139999999999998</v>
      </c>
      <c r="E1029">
        <v>-2.948</v>
      </c>
      <c r="F1029">
        <v>-3.17</v>
      </c>
      <c r="G1029">
        <v>2</v>
      </c>
      <c r="H1029">
        <v>0.01</v>
      </c>
      <c r="I1029">
        <v>4</v>
      </c>
      <c r="J1029">
        <v>-0.52100000000000002</v>
      </c>
      <c r="K1029">
        <v>-1.5209999999999999</v>
      </c>
      <c r="L1029">
        <v>-2.5150000000000001</v>
      </c>
      <c r="M1029">
        <v>-3.1139999999999999</v>
      </c>
      <c r="N1029">
        <v>-3.17</v>
      </c>
      <c r="O1029">
        <v>0.98099999999999998</v>
      </c>
      <c r="P1029">
        <v>0.98099999999999998</v>
      </c>
      <c r="Q1029">
        <v>0.97099999999999997</v>
      </c>
      <c r="R1029">
        <v>0.53100000000000003</v>
      </c>
      <c r="S1029">
        <v>0.20599999999999999</v>
      </c>
    </row>
    <row r="1030" spans="1:19" x14ac:dyDescent="0.3">
      <c r="A1030">
        <v>60</v>
      </c>
      <c r="B1030">
        <v>-0.49199999999999999</v>
      </c>
      <c r="C1030">
        <v>-1.3340000000000001</v>
      </c>
      <c r="D1030">
        <v>-2.5139999999999998</v>
      </c>
      <c r="E1030">
        <v>-2.948</v>
      </c>
      <c r="F1030">
        <v>-3.17</v>
      </c>
      <c r="G1030">
        <v>2</v>
      </c>
      <c r="H1030">
        <v>0.01</v>
      </c>
      <c r="I1030">
        <v>4</v>
      </c>
      <c r="J1030">
        <v>-0.59</v>
      </c>
      <c r="K1030">
        <v>-1.59</v>
      </c>
      <c r="L1030">
        <v>-2.5329999999999999</v>
      </c>
      <c r="M1030">
        <v>-3.1269999999999998</v>
      </c>
      <c r="N1030">
        <v>-3.278</v>
      </c>
      <c r="O1030">
        <v>1.121</v>
      </c>
      <c r="P1030">
        <v>0.97799999999999998</v>
      </c>
      <c r="Q1030">
        <v>0.81699999999999995</v>
      </c>
      <c r="R1030">
        <v>0.434</v>
      </c>
      <c r="S1030">
        <v>0.45</v>
      </c>
    </row>
    <row r="1031" spans="1:19" x14ac:dyDescent="0.3">
      <c r="A1031">
        <v>120</v>
      </c>
      <c r="B1031">
        <v>-0.49199999999999999</v>
      </c>
      <c r="C1031">
        <v>-1.3340000000000001</v>
      </c>
      <c r="D1031">
        <v>-2.5139999999999998</v>
      </c>
      <c r="E1031">
        <v>-2.948</v>
      </c>
      <c r="F1031">
        <v>-3.17</v>
      </c>
      <c r="G1031">
        <v>2</v>
      </c>
      <c r="H1031">
        <v>0.01</v>
      </c>
      <c r="I1031">
        <v>4</v>
      </c>
      <c r="J1031">
        <v>-0.54300000000000004</v>
      </c>
      <c r="K1031">
        <v>-1.5960000000000001</v>
      </c>
      <c r="L1031">
        <v>-2.6</v>
      </c>
      <c r="M1031">
        <v>-3.18</v>
      </c>
      <c r="N1031">
        <v>-3.2890000000000001</v>
      </c>
      <c r="O1031">
        <v>1.032</v>
      </c>
      <c r="P1031">
        <v>1.054</v>
      </c>
      <c r="Q1031">
        <v>1.0269999999999999</v>
      </c>
      <c r="R1031">
        <v>0.55700000000000005</v>
      </c>
      <c r="S1031">
        <v>0.45500000000000002</v>
      </c>
    </row>
    <row r="1032" spans="1:19" x14ac:dyDescent="0.3">
      <c r="A1032">
        <v>180</v>
      </c>
      <c r="B1032">
        <v>-0.49199999999999999</v>
      </c>
      <c r="C1032">
        <v>-1.3340000000000001</v>
      </c>
      <c r="D1032">
        <v>-2.5139999999999998</v>
      </c>
      <c r="E1032">
        <v>-2.948</v>
      </c>
      <c r="F1032">
        <v>-3.17</v>
      </c>
      <c r="G1032">
        <v>2</v>
      </c>
      <c r="H1032">
        <v>0.01</v>
      </c>
      <c r="I1032">
        <v>4</v>
      </c>
      <c r="J1032">
        <v>-0.54100000000000004</v>
      </c>
      <c r="K1032">
        <v>-1.5649999999999999</v>
      </c>
      <c r="L1032">
        <v>-2.5550000000000002</v>
      </c>
      <c r="M1032">
        <v>-3.125</v>
      </c>
      <c r="N1032">
        <v>-3.3090000000000002</v>
      </c>
      <c r="O1032">
        <v>1.0329999999999999</v>
      </c>
      <c r="P1032">
        <v>0.93</v>
      </c>
      <c r="Q1032">
        <v>0.89200000000000002</v>
      </c>
      <c r="R1032">
        <v>0.36799999999999999</v>
      </c>
      <c r="S1032">
        <v>0.46300000000000002</v>
      </c>
    </row>
    <row r="1033" spans="1:19" x14ac:dyDescent="0.3">
      <c r="A1033">
        <v>240</v>
      </c>
      <c r="B1033">
        <v>-0.49199999999999999</v>
      </c>
      <c r="C1033">
        <v>-1.3340000000000001</v>
      </c>
      <c r="D1033">
        <v>-2.5139999999999998</v>
      </c>
      <c r="E1033">
        <v>-2.948</v>
      </c>
      <c r="F1033">
        <v>-3.17</v>
      </c>
      <c r="G1033">
        <v>2</v>
      </c>
      <c r="H1033">
        <v>0.01</v>
      </c>
      <c r="I1033">
        <v>4</v>
      </c>
      <c r="J1033">
        <v>-0.54500000000000004</v>
      </c>
      <c r="K1033">
        <v>-1.589</v>
      </c>
      <c r="L1033">
        <v>-2.5880000000000001</v>
      </c>
      <c r="M1033">
        <v>-3.1259999999999999</v>
      </c>
      <c r="N1033">
        <v>-3.3279999999999998</v>
      </c>
      <c r="O1033">
        <v>1.046</v>
      </c>
      <c r="P1033">
        <v>1.006</v>
      </c>
      <c r="Q1033">
        <v>1.0249999999999999</v>
      </c>
      <c r="R1033">
        <v>0.39200000000000002</v>
      </c>
      <c r="S1033">
        <v>0.47</v>
      </c>
    </row>
    <row r="1034" spans="1:19" x14ac:dyDescent="0.3">
      <c r="A1034">
        <v>300</v>
      </c>
      <c r="B1034">
        <v>-0.49199999999999999</v>
      </c>
      <c r="C1034">
        <v>-1.3340000000000001</v>
      </c>
      <c r="D1034">
        <v>-2.5139999999999998</v>
      </c>
      <c r="E1034">
        <v>-2.948</v>
      </c>
      <c r="F1034">
        <v>-3.17</v>
      </c>
      <c r="G1034">
        <v>2</v>
      </c>
      <c r="H1034">
        <v>0.01</v>
      </c>
      <c r="I1034">
        <v>4</v>
      </c>
      <c r="J1034">
        <v>-0.53500000000000003</v>
      </c>
      <c r="K1034">
        <v>-1.5780000000000001</v>
      </c>
      <c r="L1034">
        <v>-2.5750000000000002</v>
      </c>
      <c r="M1034">
        <v>-3.1560000000000001</v>
      </c>
      <c r="N1034">
        <v>-3.3519999999999999</v>
      </c>
      <c r="O1034">
        <v>1.032</v>
      </c>
      <c r="P1034">
        <v>0.97299999999999998</v>
      </c>
      <c r="Q1034">
        <v>0.94799999999999995</v>
      </c>
      <c r="R1034">
        <v>0.51200000000000001</v>
      </c>
      <c r="S1034">
        <v>0.48</v>
      </c>
    </row>
    <row r="1035" spans="1:19" x14ac:dyDescent="0.3">
      <c r="A1035">
        <v>360</v>
      </c>
      <c r="B1035">
        <v>-0.49199999999999999</v>
      </c>
      <c r="C1035">
        <v>-1.3340000000000001</v>
      </c>
      <c r="D1035">
        <v>-2.5139999999999998</v>
      </c>
      <c r="E1035">
        <v>-2.948</v>
      </c>
      <c r="F1035">
        <v>-3.17</v>
      </c>
      <c r="G1035">
        <v>2</v>
      </c>
      <c r="H1035">
        <v>0.01</v>
      </c>
      <c r="I1035">
        <v>4</v>
      </c>
      <c r="J1035">
        <v>-0.53100000000000003</v>
      </c>
      <c r="K1035">
        <v>-1.5740000000000001</v>
      </c>
      <c r="L1035">
        <v>-2.5680000000000001</v>
      </c>
      <c r="M1035">
        <v>-3.1829999999999998</v>
      </c>
      <c r="N1035">
        <v>-3.3769999999999998</v>
      </c>
      <c r="O1035">
        <v>1.0289999999999999</v>
      </c>
      <c r="P1035">
        <v>0.98199999999999998</v>
      </c>
      <c r="Q1035">
        <v>0.94599999999999995</v>
      </c>
      <c r="R1035">
        <v>0.60499999999999998</v>
      </c>
      <c r="S1035">
        <v>0.49</v>
      </c>
    </row>
    <row r="1036" spans="1:19" x14ac:dyDescent="0.3">
      <c r="A1036">
        <v>420</v>
      </c>
      <c r="B1036">
        <v>-0.49199999999999999</v>
      </c>
      <c r="C1036">
        <v>-1.3340000000000001</v>
      </c>
      <c r="D1036">
        <v>-2.5139999999999998</v>
      </c>
      <c r="E1036">
        <v>-2.948</v>
      </c>
      <c r="F1036">
        <v>-3.17</v>
      </c>
      <c r="G1036">
        <v>2</v>
      </c>
      <c r="H1036">
        <v>0.01</v>
      </c>
      <c r="I1036">
        <v>4</v>
      </c>
      <c r="J1036">
        <v>-0.53200000000000003</v>
      </c>
      <c r="K1036">
        <v>-1.575</v>
      </c>
      <c r="L1036">
        <v>-2.5760000000000001</v>
      </c>
      <c r="M1036">
        <v>-3.202</v>
      </c>
      <c r="N1036">
        <v>-3.399</v>
      </c>
      <c r="O1036">
        <v>1.036</v>
      </c>
      <c r="P1036">
        <v>1.004</v>
      </c>
      <c r="Q1036">
        <v>0.97899999999999998</v>
      </c>
      <c r="R1036">
        <v>0.65300000000000002</v>
      </c>
      <c r="S1036">
        <v>0.499</v>
      </c>
    </row>
    <row r="1037" spans="1:19" x14ac:dyDescent="0.3">
      <c r="A1037">
        <v>480</v>
      </c>
      <c r="B1037">
        <v>-0.49199999999999999</v>
      </c>
      <c r="C1037">
        <v>-1.3340000000000001</v>
      </c>
      <c r="D1037">
        <v>-2.5139999999999998</v>
      </c>
      <c r="E1037">
        <v>-2.948</v>
      </c>
      <c r="F1037">
        <v>-3.17</v>
      </c>
      <c r="G1037">
        <v>2</v>
      </c>
      <c r="H1037">
        <v>0.01</v>
      </c>
      <c r="I1037">
        <v>4</v>
      </c>
      <c r="J1037">
        <v>-0.52700000000000002</v>
      </c>
      <c r="K1037">
        <v>-1.571</v>
      </c>
      <c r="L1037">
        <v>-2.58</v>
      </c>
      <c r="M1037">
        <v>-3.2189999999999999</v>
      </c>
      <c r="N1037">
        <v>-3.42</v>
      </c>
      <c r="O1037">
        <v>1.0309999999999999</v>
      </c>
      <c r="P1037">
        <v>1</v>
      </c>
      <c r="Q1037">
        <v>0.99099999999999999</v>
      </c>
      <c r="R1037">
        <v>0.67600000000000005</v>
      </c>
      <c r="S1037">
        <v>0.50900000000000001</v>
      </c>
    </row>
    <row r="1038" spans="1:19" x14ac:dyDescent="0.3">
      <c r="A1038">
        <v>540</v>
      </c>
      <c r="B1038">
        <v>-0.49199999999999999</v>
      </c>
      <c r="C1038">
        <v>-1.3340000000000001</v>
      </c>
      <c r="D1038">
        <v>-2.5139999999999998</v>
      </c>
      <c r="E1038">
        <v>-2.948</v>
      </c>
      <c r="F1038">
        <v>-3.17</v>
      </c>
      <c r="G1038">
        <v>2</v>
      </c>
      <c r="H1038">
        <v>0.01</v>
      </c>
      <c r="I1038">
        <v>4</v>
      </c>
      <c r="J1038">
        <v>-0.52400000000000002</v>
      </c>
      <c r="K1038">
        <v>-1.5649999999999999</v>
      </c>
      <c r="L1038">
        <v>-2.5790000000000002</v>
      </c>
      <c r="M1038">
        <v>-3.234</v>
      </c>
      <c r="N1038">
        <v>-3.4420000000000002</v>
      </c>
      <c r="O1038">
        <v>1.032</v>
      </c>
      <c r="P1038">
        <v>1.0009999999999999</v>
      </c>
      <c r="Q1038">
        <v>0.97899999999999998</v>
      </c>
      <c r="R1038">
        <v>0.69</v>
      </c>
      <c r="S1038">
        <v>0.51900000000000002</v>
      </c>
    </row>
    <row r="1039" spans="1:19" x14ac:dyDescent="0.3">
      <c r="A1039">
        <v>600</v>
      </c>
      <c r="B1039">
        <v>-0.49199999999999999</v>
      </c>
      <c r="C1039">
        <v>-1.3340000000000001</v>
      </c>
      <c r="D1039">
        <v>-2.5139999999999998</v>
      </c>
      <c r="E1039">
        <v>-2.948</v>
      </c>
      <c r="F1039">
        <v>-3.17</v>
      </c>
      <c r="G1039">
        <v>2</v>
      </c>
      <c r="H1039">
        <v>0.01</v>
      </c>
      <c r="I1039">
        <v>4</v>
      </c>
      <c r="J1039">
        <v>-0.52200000000000002</v>
      </c>
      <c r="K1039">
        <v>-1.5620000000000001</v>
      </c>
      <c r="L1039">
        <v>-2.5760000000000001</v>
      </c>
      <c r="M1039">
        <v>-3.2480000000000002</v>
      </c>
      <c r="N1039">
        <v>-3.4649999999999999</v>
      </c>
      <c r="O1039">
        <v>1.0329999999999999</v>
      </c>
      <c r="P1039">
        <v>1.0069999999999999</v>
      </c>
      <c r="Q1039">
        <v>0.97</v>
      </c>
      <c r="R1039">
        <v>0.7</v>
      </c>
      <c r="S1039">
        <v>0.53</v>
      </c>
    </row>
    <row r="1041" spans="1:19" x14ac:dyDescent="0.3">
      <c r="A1041" t="s">
        <v>0</v>
      </c>
      <c r="B1041" t="s">
        <v>81</v>
      </c>
    </row>
    <row r="1042" spans="1:19" x14ac:dyDescent="0.3">
      <c r="A1042">
        <v>0</v>
      </c>
      <c r="B1042">
        <v>-0.49199999999999999</v>
      </c>
      <c r="C1042">
        <v>-1.335</v>
      </c>
      <c r="D1042">
        <v>-2.5139999999999998</v>
      </c>
      <c r="E1042">
        <v>-2.9409999999999998</v>
      </c>
      <c r="F1042">
        <v>-3.16</v>
      </c>
      <c r="G1042">
        <v>2</v>
      </c>
      <c r="H1042">
        <v>0.01</v>
      </c>
      <c r="I1042">
        <v>4</v>
      </c>
      <c r="J1042">
        <v>-0.52100000000000002</v>
      </c>
      <c r="K1042">
        <v>-1.5209999999999999</v>
      </c>
      <c r="L1042">
        <v>-2.5150000000000001</v>
      </c>
      <c r="M1042">
        <v>-3.1059999999999999</v>
      </c>
      <c r="N1042">
        <v>-3.16</v>
      </c>
      <c r="O1042">
        <v>0.98099999999999998</v>
      </c>
      <c r="P1042">
        <v>0.98099999999999998</v>
      </c>
      <c r="Q1042">
        <v>0.97099999999999997</v>
      </c>
      <c r="R1042">
        <v>0.52500000000000002</v>
      </c>
      <c r="S1042">
        <v>0.20499999999999999</v>
      </c>
    </row>
    <row r="1043" spans="1:19" x14ac:dyDescent="0.3">
      <c r="A1043">
        <v>60</v>
      </c>
      <c r="B1043">
        <v>-0.49199999999999999</v>
      </c>
      <c r="C1043">
        <v>-1.335</v>
      </c>
      <c r="D1043">
        <v>-2.5139999999999998</v>
      </c>
      <c r="E1043">
        <v>-2.9409999999999998</v>
      </c>
      <c r="F1043">
        <v>-3.16</v>
      </c>
      <c r="G1043">
        <v>2</v>
      </c>
      <c r="H1043">
        <v>0.01</v>
      </c>
      <c r="I1043">
        <v>4</v>
      </c>
      <c r="J1043">
        <v>-0.59</v>
      </c>
      <c r="K1043">
        <v>-1.589</v>
      </c>
      <c r="L1043">
        <v>-2.5329999999999999</v>
      </c>
      <c r="M1043">
        <v>-3.1179999999999999</v>
      </c>
      <c r="N1043">
        <v>-3.2669999999999999</v>
      </c>
      <c r="O1043">
        <v>1.121</v>
      </c>
      <c r="P1043">
        <v>0.97399999999999998</v>
      </c>
      <c r="Q1043">
        <v>0.81799999999999995</v>
      </c>
      <c r="R1043">
        <v>0.433</v>
      </c>
      <c r="S1043">
        <v>0.44600000000000001</v>
      </c>
    </row>
    <row r="1044" spans="1:19" x14ac:dyDescent="0.3">
      <c r="A1044">
        <v>120</v>
      </c>
      <c r="B1044">
        <v>-0.49199999999999999</v>
      </c>
      <c r="C1044">
        <v>-1.335</v>
      </c>
      <c r="D1044">
        <v>-2.5139999999999998</v>
      </c>
      <c r="E1044">
        <v>-2.9409999999999998</v>
      </c>
      <c r="F1044">
        <v>-3.16</v>
      </c>
      <c r="G1044">
        <v>2</v>
      </c>
      <c r="H1044">
        <v>0.01</v>
      </c>
      <c r="I1044">
        <v>4</v>
      </c>
      <c r="J1044">
        <v>-0.54300000000000004</v>
      </c>
      <c r="K1044">
        <v>-1.5960000000000001</v>
      </c>
      <c r="L1044">
        <v>-2.5990000000000002</v>
      </c>
      <c r="M1044">
        <v>-3.17</v>
      </c>
      <c r="N1044">
        <v>-3.2770000000000001</v>
      </c>
      <c r="O1044">
        <v>1.032</v>
      </c>
      <c r="P1044">
        <v>1.056</v>
      </c>
      <c r="Q1044">
        <v>1.024</v>
      </c>
      <c r="R1044">
        <v>0.54800000000000004</v>
      </c>
      <c r="S1044">
        <v>0.45</v>
      </c>
    </row>
    <row r="1045" spans="1:19" x14ac:dyDescent="0.3">
      <c r="A1045">
        <v>180</v>
      </c>
      <c r="B1045">
        <v>-0.49199999999999999</v>
      </c>
      <c r="C1045">
        <v>-1.335</v>
      </c>
      <c r="D1045">
        <v>-2.5139999999999998</v>
      </c>
      <c r="E1045">
        <v>-2.9409999999999998</v>
      </c>
      <c r="F1045">
        <v>-3.16</v>
      </c>
      <c r="G1045">
        <v>2</v>
      </c>
      <c r="H1045">
        <v>0.01</v>
      </c>
      <c r="I1045">
        <v>4</v>
      </c>
      <c r="J1045">
        <v>-0.54</v>
      </c>
      <c r="K1045">
        <v>-1.5649999999999999</v>
      </c>
      <c r="L1045">
        <v>-2.5550000000000002</v>
      </c>
      <c r="M1045">
        <v>-3.1150000000000002</v>
      </c>
      <c r="N1045">
        <v>-3.298</v>
      </c>
      <c r="O1045">
        <v>1.032</v>
      </c>
      <c r="P1045">
        <v>0.93</v>
      </c>
      <c r="Q1045">
        <v>0.89600000000000002</v>
      </c>
      <c r="R1045">
        <v>0.36299999999999999</v>
      </c>
      <c r="S1045">
        <v>0.45800000000000002</v>
      </c>
    </row>
    <row r="1046" spans="1:19" x14ac:dyDescent="0.3">
      <c r="A1046">
        <v>240</v>
      </c>
      <c r="B1046">
        <v>-0.49199999999999999</v>
      </c>
      <c r="C1046">
        <v>-1.335</v>
      </c>
      <c r="D1046">
        <v>-2.5139999999999998</v>
      </c>
      <c r="E1046">
        <v>-2.9409999999999998</v>
      </c>
      <c r="F1046">
        <v>-3.16</v>
      </c>
      <c r="G1046">
        <v>2</v>
      </c>
      <c r="H1046">
        <v>0.01</v>
      </c>
      <c r="I1046">
        <v>4</v>
      </c>
      <c r="J1046">
        <v>-0.54500000000000004</v>
      </c>
      <c r="K1046">
        <v>-1.5880000000000001</v>
      </c>
      <c r="L1046">
        <v>-2.5870000000000002</v>
      </c>
      <c r="M1046">
        <v>-3.1179999999999999</v>
      </c>
      <c r="N1046">
        <v>-3.3159999999999998</v>
      </c>
      <c r="O1046">
        <v>1.046</v>
      </c>
      <c r="P1046">
        <v>1.0069999999999999</v>
      </c>
      <c r="Q1046">
        <v>1.0249999999999999</v>
      </c>
      <c r="R1046">
        <v>0.39200000000000002</v>
      </c>
      <c r="S1046">
        <v>0.46500000000000002</v>
      </c>
    </row>
    <row r="1047" spans="1:19" x14ac:dyDescent="0.3">
      <c r="A1047">
        <v>300</v>
      </c>
      <c r="B1047">
        <v>-0.49199999999999999</v>
      </c>
      <c r="C1047">
        <v>-1.335</v>
      </c>
      <c r="D1047">
        <v>-2.5139999999999998</v>
      </c>
      <c r="E1047">
        <v>-2.9409999999999998</v>
      </c>
      <c r="F1047">
        <v>-3.16</v>
      </c>
      <c r="G1047">
        <v>2</v>
      </c>
      <c r="H1047">
        <v>0.01</v>
      </c>
      <c r="I1047">
        <v>4</v>
      </c>
      <c r="J1047">
        <v>-0.53500000000000003</v>
      </c>
      <c r="K1047">
        <v>-1.577</v>
      </c>
      <c r="L1047">
        <v>-2.573</v>
      </c>
      <c r="M1047">
        <v>-3.1480000000000001</v>
      </c>
      <c r="N1047">
        <v>-3.34</v>
      </c>
      <c r="O1047">
        <v>1.032</v>
      </c>
      <c r="P1047">
        <v>0.97199999999999998</v>
      </c>
      <c r="Q1047">
        <v>0.94399999999999995</v>
      </c>
      <c r="R1047">
        <v>0.50900000000000001</v>
      </c>
      <c r="S1047">
        <v>0.47499999999999998</v>
      </c>
    </row>
    <row r="1048" spans="1:19" x14ac:dyDescent="0.3">
      <c r="A1048">
        <v>360</v>
      </c>
      <c r="B1048">
        <v>-0.49199999999999999</v>
      </c>
      <c r="C1048">
        <v>-1.335</v>
      </c>
      <c r="D1048">
        <v>-2.5139999999999998</v>
      </c>
      <c r="E1048">
        <v>-2.9409999999999998</v>
      </c>
      <c r="F1048">
        <v>-3.16</v>
      </c>
      <c r="G1048">
        <v>2</v>
      </c>
      <c r="H1048">
        <v>0.01</v>
      </c>
      <c r="I1048">
        <v>4</v>
      </c>
      <c r="J1048">
        <v>-0.53100000000000003</v>
      </c>
      <c r="K1048">
        <v>-1.573</v>
      </c>
      <c r="L1048">
        <v>-2.5670000000000002</v>
      </c>
      <c r="M1048">
        <v>-3.1739999999999999</v>
      </c>
      <c r="N1048">
        <v>-3.363</v>
      </c>
      <c r="O1048">
        <v>1.0289999999999999</v>
      </c>
      <c r="P1048">
        <v>0.98299999999999998</v>
      </c>
      <c r="Q1048">
        <v>0.94699999999999995</v>
      </c>
      <c r="R1048">
        <v>0.6</v>
      </c>
      <c r="S1048">
        <v>0.48399999999999999</v>
      </c>
    </row>
    <row r="1049" spans="1:19" x14ac:dyDescent="0.3">
      <c r="A1049">
        <v>420</v>
      </c>
      <c r="B1049">
        <v>-0.49199999999999999</v>
      </c>
      <c r="C1049">
        <v>-1.335</v>
      </c>
      <c r="D1049">
        <v>-2.5139999999999998</v>
      </c>
      <c r="E1049">
        <v>-2.9409999999999998</v>
      </c>
      <c r="F1049">
        <v>-3.16</v>
      </c>
      <c r="G1049">
        <v>2</v>
      </c>
      <c r="H1049">
        <v>0.01</v>
      </c>
      <c r="I1049">
        <v>4</v>
      </c>
      <c r="J1049">
        <v>-0.53200000000000003</v>
      </c>
      <c r="K1049">
        <v>-1.5740000000000001</v>
      </c>
      <c r="L1049">
        <v>-2.5760000000000001</v>
      </c>
      <c r="M1049">
        <v>-3.1920000000000002</v>
      </c>
      <c r="N1049">
        <v>-3.3849999999999998</v>
      </c>
      <c r="O1049">
        <v>1.036</v>
      </c>
      <c r="P1049">
        <v>1.0049999999999999</v>
      </c>
      <c r="Q1049">
        <v>0.98099999999999998</v>
      </c>
      <c r="R1049">
        <v>0.64600000000000002</v>
      </c>
      <c r="S1049">
        <v>0.49399999999999999</v>
      </c>
    </row>
    <row r="1050" spans="1:19" x14ac:dyDescent="0.3">
      <c r="A1050">
        <v>480</v>
      </c>
      <c r="B1050">
        <v>-0.49199999999999999</v>
      </c>
      <c r="C1050">
        <v>-1.335</v>
      </c>
      <c r="D1050">
        <v>-2.5139999999999998</v>
      </c>
      <c r="E1050">
        <v>-2.9409999999999998</v>
      </c>
      <c r="F1050">
        <v>-3.16</v>
      </c>
      <c r="G1050">
        <v>2</v>
      </c>
      <c r="H1050">
        <v>0.01</v>
      </c>
      <c r="I1050">
        <v>4</v>
      </c>
      <c r="J1050">
        <v>-0.52600000000000002</v>
      </c>
      <c r="K1050">
        <v>-1.57</v>
      </c>
      <c r="L1050">
        <v>-2.58</v>
      </c>
      <c r="M1050">
        <v>-3.21</v>
      </c>
      <c r="N1050">
        <v>-3.407</v>
      </c>
      <c r="O1050">
        <v>1.0309999999999999</v>
      </c>
      <c r="P1050">
        <v>0.999</v>
      </c>
      <c r="Q1050">
        <v>0.99099999999999999</v>
      </c>
      <c r="R1050">
        <v>0.66900000000000004</v>
      </c>
      <c r="S1050">
        <v>0.503</v>
      </c>
    </row>
    <row r="1051" spans="1:19" x14ac:dyDescent="0.3">
      <c r="A1051">
        <v>540</v>
      </c>
      <c r="B1051">
        <v>-0.49199999999999999</v>
      </c>
      <c r="C1051">
        <v>-1.335</v>
      </c>
      <c r="D1051">
        <v>-2.5139999999999998</v>
      </c>
      <c r="E1051">
        <v>-2.9409999999999998</v>
      </c>
      <c r="F1051">
        <v>-3.16</v>
      </c>
      <c r="G1051">
        <v>2</v>
      </c>
      <c r="H1051">
        <v>0.01</v>
      </c>
      <c r="I1051">
        <v>4</v>
      </c>
      <c r="J1051">
        <v>-0.52400000000000002</v>
      </c>
      <c r="K1051">
        <v>-1.5649999999999999</v>
      </c>
      <c r="L1051">
        <v>-2.5779999999999998</v>
      </c>
      <c r="M1051">
        <v>-3.2250000000000001</v>
      </c>
      <c r="N1051">
        <v>-3.4279999999999999</v>
      </c>
      <c r="O1051">
        <v>1.032</v>
      </c>
      <c r="P1051">
        <v>1.002</v>
      </c>
      <c r="Q1051">
        <v>0.97899999999999998</v>
      </c>
      <c r="R1051">
        <v>0.68500000000000005</v>
      </c>
      <c r="S1051">
        <v>0.51300000000000001</v>
      </c>
    </row>
    <row r="1052" spans="1:19" x14ac:dyDescent="0.3">
      <c r="A1052">
        <v>600</v>
      </c>
      <c r="B1052">
        <v>-0.49199999999999999</v>
      </c>
      <c r="C1052">
        <v>-1.335</v>
      </c>
      <c r="D1052">
        <v>-2.5139999999999998</v>
      </c>
      <c r="E1052">
        <v>-2.9409999999999998</v>
      </c>
      <c r="F1052">
        <v>-3.16</v>
      </c>
      <c r="G1052">
        <v>2</v>
      </c>
      <c r="H1052">
        <v>0.01</v>
      </c>
      <c r="I1052">
        <v>4</v>
      </c>
      <c r="J1052">
        <v>-0.52200000000000002</v>
      </c>
      <c r="K1052">
        <v>-1.5620000000000001</v>
      </c>
      <c r="L1052">
        <v>-2.5750000000000002</v>
      </c>
      <c r="M1052">
        <v>-3.2389999999999999</v>
      </c>
      <c r="N1052">
        <v>-3.45</v>
      </c>
      <c r="O1052">
        <v>1.0329999999999999</v>
      </c>
      <c r="P1052">
        <v>1.008</v>
      </c>
      <c r="Q1052">
        <v>0.96899999999999997</v>
      </c>
      <c r="R1052">
        <v>0.69599999999999995</v>
      </c>
      <c r="S1052">
        <v>0.52300000000000002</v>
      </c>
    </row>
    <row r="1054" spans="1:19" x14ac:dyDescent="0.3">
      <c r="A1054" t="s">
        <v>0</v>
      </c>
      <c r="B1054" t="s">
        <v>82</v>
      </c>
    </row>
    <row r="1055" spans="1:19" x14ac:dyDescent="0.3">
      <c r="A1055">
        <v>0</v>
      </c>
      <c r="B1055">
        <v>-0.45300000000000001</v>
      </c>
      <c r="C1055">
        <v>-1.3089999999999999</v>
      </c>
      <c r="D1055">
        <v>-2.4750000000000001</v>
      </c>
      <c r="E1055">
        <v>-2.9790000000000001</v>
      </c>
      <c r="F1055">
        <v>-3.24</v>
      </c>
      <c r="G1055">
        <v>2.2000000000000002</v>
      </c>
      <c r="H1055">
        <v>-0.01</v>
      </c>
      <c r="I1055">
        <v>4</v>
      </c>
      <c r="J1055">
        <v>-0.48</v>
      </c>
      <c r="K1055">
        <v>-1.48</v>
      </c>
      <c r="L1055">
        <v>-2.4769999999999999</v>
      </c>
      <c r="M1055">
        <v>-3.16</v>
      </c>
      <c r="N1055">
        <v>-3.24</v>
      </c>
      <c r="O1055">
        <v>1.006</v>
      </c>
      <c r="P1055">
        <v>1.006</v>
      </c>
      <c r="Q1055">
        <v>0.999</v>
      </c>
      <c r="R1055">
        <v>0.62</v>
      </c>
      <c r="S1055">
        <v>0.24</v>
      </c>
    </row>
    <row r="1056" spans="1:19" x14ac:dyDescent="0.3">
      <c r="A1056">
        <v>60</v>
      </c>
      <c r="B1056">
        <v>-0.45300000000000001</v>
      </c>
      <c r="C1056">
        <v>-1.3089999999999999</v>
      </c>
      <c r="D1056">
        <v>-2.4750000000000001</v>
      </c>
      <c r="E1056">
        <v>-2.9790000000000001</v>
      </c>
      <c r="F1056">
        <v>-3.24</v>
      </c>
      <c r="G1056">
        <v>2.2000000000000002</v>
      </c>
      <c r="H1056">
        <v>-0.01</v>
      </c>
      <c r="I1056">
        <v>4</v>
      </c>
      <c r="J1056">
        <v>-0.54100000000000004</v>
      </c>
      <c r="K1056">
        <v>-1.5489999999999999</v>
      </c>
      <c r="L1056">
        <v>-2.5</v>
      </c>
      <c r="M1056">
        <v>-3.1579999999999999</v>
      </c>
      <c r="N1056">
        <v>-3.331</v>
      </c>
      <c r="O1056">
        <v>1.115</v>
      </c>
      <c r="P1056">
        <v>1.0469999999999999</v>
      </c>
      <c r="Q1056">
        <v>0.89</v>
      </c>
      <c r="R1056">
        <v>0.50800000000000001</v>
      </c>
      <c r="S1056">
        <v>0.47099999999999997</v>
      </c>
    </row>
    <row r="1057" spans="1:19" x14ac:dyDescent="0.3">
      <c r="A1057">
        <v>120</v>
      </c>
      <c r="B1057">
        <v>-0.45300000000000001</v>
      </c>
      <c r="C1057">
        <v>-1.3089999999999999</v>
      </c>
      <c r="D1057">
        <v>-2.4750000000000001</v>
      </c>
      <c r="E1057">
        <v>-2.9790000000000001</v>
      </c>
      <c r="F1057">
        <v>-3.24</v>
      </c>
      <c r="G1057">
        <v>2.2000000000000002</v>
      </c>
      <c r="H1057">
        <v>-0.01</v>
      </c>
      <c r="I1057">
        <v>4</v>
      </c>
      <c r="J1057">
        <v>-0.505</v>
      </c>
      <c r="K1057">
        <v>-1.5469999999999999</v>
      </c>
      <c r="L1057">
        <v>-2.5539999999999998</v>
      </c>
      <c r="M1057">
        <v>-3.214</v>
      </c>
      <c r="N1057">
        <v>-3.3519999999999999</v>
      </c>
      <c r="O1057">
        <v>1.0409999999999999</v>
      </c>
      <c r="P1057">
        <v>1.0720000000000001</v>
      </c>
      <c r="Q1057">
        <v>1.0609999999999999</v>
      </c>
      <c r="R1057">
        <v>0.65200000000000002</v>
      </c>
      <c r="S1057">
        <v>0.48</v>
      </c>
    </row>
    <row r="1058" spans="1:19" x14ac:dyDescent="0.3">
      <c r="A1058">
        <v>180</v>
      </c>
      <c r="B1058">
        <v>-0.45300000000000001</v>
      </c>
      <c r="C1058">
        <v>-1.3089999999999999</v>
      </c>
      <c r="D1058">
        <v>-2.4750000000000001</v>
      </c>
      <c r="E1058">
        <v>-2.9790000000000001</v>
      </c>
      <c r="F1058">
        <v>-3.24</v>
      </c>
      <c r="G1058">
        <v>2.2000000000000002</v>
      </c>
      <c r="H1058">
        <v>-0.01</v>
      </c>
      <c r="I1058">
        <v>4</v>
      </c>
      <c r="J1058">
        <v>-0.50700000000000001</v>
      </c>
      <c r="K1058">
        <v>-1.522</v>
      </c>
      <c r="L1058">
        <v>-2.5129999999999999</v>
      </c>
      <c r="M1058">
        <v>-3.165</v>
      </c>
      <c r="N1058">
        <v>-3.367</v>
      </c>
      <c r="O1058">
        <v>1.038</v>
      </c>
      <c r="P1058">
        <v>0.96899999999999997</v>
      </c>
      <c r="Q1058">
        <v>0.93200000000000005</v>
      </c>
      <c r="R1058">
        <v>0.47499999999999998</v>
      </c>
      <c r="S1058">
        <v>0.48599999999999999</v>
      </c>
    </row>
    <row r="1059" spans="1:19" x14ac:dyDescent="0.3">
      <c r="A1059">
        <v>240</v>
      </c>
      <c r="B1059">
        <v>-0.45300000000000001</v>
      </c>
      <c r="C1059">
        <v>-1.3089999999999999</v>
      </c>
      <c r="D1059">
        <v>-2.4750000000000001</v>
      </c>
      <c r="E1059">
        <v>-2.9790000000000001</v>
      </c>
      <c r="F1059">
        <v>-3.24</v>
      </c>
      <c r="G1059">
        <v>2.2000000000000002</v>
      </c>
      <c r="H1059">
        <v>-0.01</v>
      </c>
      <c r="I1059">
        <v>4</v>
      </c>
      <c r="J1059">
        <v>-0.51400000000000001</v>
      </c>
      <c r="K1059">
        <v>-1.542</v>
      </c>
      <c r="L1059">
        <v>-2.5409999999999999</v>
      </c>
      <c r="M1059">
        <v>-3.1619999999999999</v>
      </c>
      <c r="N1059">
        <v>-3.3820000000000001</v>
      </c>
      <c r="O1059">
        <v>1.0469999999999999</v>
      </c>
      <c r="P1059">
        <v>1.036</v>
      </c>
      <c r="Q1059">
        <v>1.048</v>
      </c>
      <c r="R1059">
        <v>0.48799999999999999</v>
      </c>
      <c r="S1059">
        <v>0.49199999999999999</v>
      </c>
    </row>
    <row r="1060" spans="1:19" x14ac:dyDescent="0.3">
      <c r="A1060">
        <v>300</v>
      </c>
      <c r="B1060">
        <v>-0.45300000000000001</v>
      </c>
      <c r="C1060">
        <v>-1.3089999999999999</v>
      </c>
      <c r="D1060">
        <v>-2.4750000000000001</v>
      </c>
      <c r="E1060">
        <v>-2.9790000000000001</v>
      </c>
      <c r="F1060">
        <v>-3.24</v>
      </c>
      <c r="G1060">
        <v>2.2000000000000002</v>
      </c>
      <c r="H1060">
        <v>-0.01</v>
      </c>
      <c r="I1060">
        <v>4</v>
      </c>
      <c r="J1060">
        <v>-0.50700000000000001</v>
      </c>
      <c r="K1060">
        <v>-1.532</v>
      </c>
      <c r="L1060">
        <v>-2.5339999999999998</v>
      </c>
      <c r="M1060">
        <v>-3.1869999999999998</v>
      </c>
      <c r="N1060">
        <v>-3.407</v>
      </c>
      <c r="O1060">
        <v>1.03</v>
      </c>
      <c r="P1060">
        <v>1.004</v>
      </c>
      <c r="Q1060">
        <v>0.996</v>
      </c>
      <c r="R1060">
        <v>0.59299999999999997</v>
      </c>
      <c r="S1060">
        <v>0.503</v>
      </c>
    </row>
    <row r="1061" spans="1:19" x14ac:dyDescent="0.3">
      <c r="A1061">
        <v>360</v>
      </c>
      <c r="B1061">
        <v>-0.45300000000000001</v>
      </c>
      <c r="C1061">
        <v>-1.3089999999999999</v>
      </c>
      <c r="D1061">
        <v>-2.4750000000000001</v>
      </c>
      <c r="E1061">
        <v>-2.9790000000000001</v>
      </c>
      <c r="F1061">
        <v>-3.24</v>
      </c>
      <c r="G1061">
        <v>2.2000000000000002</v>
      </c>
      <c r="H1061">
        <v>-0.01</v>
      </c>
      <c r="I1061">
        <v>4</v>
      </c>
      <c r="J1061">
        <v>-0.50800000000000001</v>
      </c>
      <c r="K1061">
        <v>-1.5289999999999999</v>
      </c>
      <c r="L1061">
        <v>-2.5249999999999999</v>
      </c>
      <c r="M1061">
        <v>-3.2120000000000002</v>
      </c>
      <c r="N1061">
        <v>-3.43</v>
      </c>
      <c r="O1061">
        <v>1.026</v>
      </c>
      <c r="P1061">
        <v>1.0129999999999999</v>
      </c>
      <c r="Q1061">
        <v>0.98099999999999998</v>
      </c>
      <c r="R1061">
        <v>0.67600000000000005</v>
      </c>
      <c r="S1061">
        <v>0.51300000000000001</v>
      </c>
    </row>
    <row r="1062" spans="1:19" x14ac:dyDescent="0.3">
      <c r="A1062">
        <v>420</v>
      </c>
      <c r="B1062">
        <v>-0.45300000000000001</v>
      </c>
      <c r="C1062">
        <v>-1.3089999999999999</v>
      </c>
      <c r="D1062">
        <v>-2.4750000000000001</v>
      </c>
      <c r="E1062">
        <v>-2.9790000000000001</v>
      </c>
      <c r="F1062">
        <v>-3.24</v>
      </c>
      <c r="G1062">
        <v>2.2000000000000002</v>
      </c>
      <c r="H1062">
        <v>-0.01</v>
      </c>
      <c r="I1062">
        <v>4</v>
      </c>
      <c r="J1062">
        <v>-0.51100000000000001</v>
      </c>
      <c r="K1062">
        <v>-1.53</v>
      </c>
      <c r="L1062">
        <v>-2.5299999999999998</v>
      </c>
      <c r="M1062">
        <v>-3.23</v>
      </c>
      <c r="N1062">
        <v>-3.452</v>
      </c>
      <c r="O1062">
        <v>1.0269999999999999</v>
      </c>
      <c r="P1062">
        <v>1.0289999999999999</v>
      </c>
      <c r="Q1062">
        <v>1.004</v>
      </c>
      <c r="R1062">
        <v>0.72299999999999998</v>
      </c>
      <c r="S1062">
        <v>0.52400000000000002</v>
      </c>
    </row>
    <row r="1063" spans="1:19" x14ac:dyDescent="0.3">
      <c r="A1063">
        <v>480</v>
      </c>
      <c r="B1063">
        <v>-0.45300000000000001</v>
      </c>
      <c r="C1063">
        <v>-1.3089999999999999</v>
      </c>
      <c r="D1063">
        <v>-2.4750000000000001</v>
      </c>
      <c r="E1063">
        <v>-2.9790000000000001</v>
      </c>
      <c r="F1063">
        <v>-3.24</v>
      </c>
      <c r="G1063">
        <v>2.2000000000000002</v>
      </c>
      <c r="H1063">
        <v>-0.01</v>
      </c>
      <c r="I1063">
        <v>4</v>
      </c>
      <c r="J1063">
        <v>-0.51</v>
      </c>
      <c r="K1063">
        <v>-1.526</v>
      </c>
      <c r="L1063">
        <v>-2.5339999999999998</v>
      </c>
      <c r="M1063">
        <v>-3.2429999999999999</v>
      </c>
      <c r="N1063">
        <v>-3.4740000000000002</v>
      </c>
      <c r="O1063">
        <v>1.02</v>
      </c>
      <c r="P1063">
        <v>1.0229999999999999</v>
      </c>
      <c r="Q1063">
        <v>1.0149999999999999</v>
      </c>
      <c r="R1063">
        <v>0.73299999999999998</v>
      </c>
      <c r="S1063">
        <v>0.53400000000000003</v>
      </c>
    </row>
    <row r="1064" spans="1:19" x14ac:dyDescent="0.3">
      <c r="A1064">
        <v>540</v>
      </c>
      <c r="B1064">
        <v>-0.45300000000000001</v>
      </c>
      <c r="C1064">
        <v>-1.3089999999999999</v>
      </c>
      <c r="D1064">
        <v>-2.4750000000000001</v>
      </c>
      <c r="E1064">
        <v>-2.9790000000000001</v>
      </c>
      <c r="F1064">
        <v>-3.24</v>
      </c>
      <c r="G1064">
        <v>2.2000000000000002</v>
      </c>
      <c r="H1064">
        <v>-0.01</v>
      </c>
      <c r="I1064">
        <v>4</v>
      </c>
      <c r="J1064">
        <v>-0.51100000000000001</v>
      </c>
      <c r="K1064">
        <v>-1.5229999999999999</v>
      </c>
      <c r="L1064">
        <v>-2.5350000000000001</v>
      </c>
      <c r="M1064">
        <v>-3.2559999999999998</v>
      </c>
      <c r="N1064">
        <v>-3.496</v>
      </c>
      <c r="O1064">
        <v>1.018</v>
      </c>
      <c r="P1064">
        <v>1.0229999999999999</v>
      </c>
      <c r="Q1064">
        <v>1.0129999999999999</v>
      </c>
      <c r="R1064">
        <v>0.745</v>
      </c>
      <c r="S1064">
        <v>0.54500000000000004</v>
      </c>
    </row>
    <row r="1065" spans="1:19" x14ac:dyDescent="0.3">
      <c r="A1065">
        <v>600</v>
      </c>
      <c r="B1065">
        <v>-0.45300000000000001</v>
      </c>
      <c r="C1065">
        <v>-1.3089999999999999</v>
      </c>
      <c r="D1065">
        <v>-2.4750000000000001</v>
      </c>
      <c r="E1065">
        <v>-2.9790000000000001</v>
      </c>
      <c r="F1065">
        <v>-3.24</v>
      </c>
      <c r="G1065">
        <v>2.2000000000000002</v>
      </c>
      <c r="H1065">
        <v>-0.01</v>
      </c>
      <c r="I1065">
        <v>4</v>
      </c>
      <c r="J1065">
        <v>-0.51300000000000001</v>
      </c>
      <c r="K1065">
        <v>-1.522</v>
      </c>
      <c r="L1065">
        <v>-2.532</v>
      </c>
      <c r="M1065">
        <v>-3.2690000000000001</v>
      </c>
      <c r="N1065">
        <v>-3.5169999999999999</v>
      </c>
      <c r="O1065">
        <v>1.0169999999999999</v>
      </c>
      <c r="P1065">
        <v>1.024</v>
      </c>
      <c r="Q1065">
        <v>1.0049999999999999</v>
      </c>
      <c r="R1065">
        <v>0.75700000000000001</v>
      </c>
      <c r="S1065">
        <v>0.55600000000000005</v>
      </c>
    </row>
    <row r="1067" spans="1:19" x14ac:dyDescent="0.3">
      <c r="A1067" t="s">
        <v>0</v>
      </c>
      <c r="B1067" t="s">
        <v>83</v>
      </c>
    </row>
    <row r="1068" spans="1:19" x14ac:dyDescent="0.3">
      <c r="A1068">
        <v>0</v>
      </c>
      <c r="B1068">
        <v>-0.45400000000000001</v>
      </c>
      <c r="C1068">
        <v>-1.3109999999999999</v>
      </c>
      <c r="D1068">
        <v>-2.4740000000000002</v>
      </c>
      <c r="E1068">
        <v>-2.972</v>
      </c>
      <c r="F1068">
        <v>-3.23</v>
      </c>
      <c r="G1068">
        <v>2.2000000000000002</v>
      </c>
      <c r="H1068">
        <v>-0.01</v>
      </c>
      <c r="I1068">
        <v>4</v>
      </c>
      <c r="J1068">
        <v>-0.48</v>
      </c>
      <c r="K1068">
        <v>-1.48</v>
      </c>
      <c r="L1068">
        <v>-2.4769999999999999</v>
      </c>
      <c r="M1068">
        <v>-3.1520000000000001</v>
      </c>
      <c r="N1068">
        <v>-3.23</v>
      </c>
      <c r="O1068">
        <v>1.006</v>
      </c>
      <c r="P1068">
        <v>1.006</v>
      </c>
      <c r="Q1068">
        <v>0.999</v>
      </c>
      <c r="R1068">
        <v>0.61299999999999999</v>
      </c>
      <c r="S1068">
        <v>0.23799999999999999</v>
      </c>
    </row>
    <row r="1069" spans="1:19" x14ac:dyDescent="0.3">
      <c r="A1069">
        <v>60</v>
      </c>
      <c r="B1069">
        <v>-0.45400000000000001</v>
      </c>
      <c r="C1069">
        <v>-1.3109999999999999</v>
      </c>
      <c r="D1069">
        <v>-2.4740000000000002</v>
      </c>
      <c r="E1069">
        <v>-2.972</v>
      </c>
      <c r="F1069">
        <v>-3.23</v>
      </c>
      <c r="G1069">
        <v>2.2000000000000002</v>
      </c>
      <c r="H1069">
        <v>-0.01</v>
      </c>
      <c r="I1069">
        <v>4</v>
      </c>
      <c r="J1069">
        <v>-0.54100000000000004</v>
      </c>
      <c r="K1069">
        <v>-1.5489999999999999</v>
      </c>
      <c r="L1069">
        <v>-2.4990000000000001</v>
      </c>
      <c r="M1069">
        <v>-3.1520000000000001</v>
      </c>
      <c r="N1069">
        <v>-3.319</v>
      </c>
      <c r="O1069">
        <v>1.115</v>
      </c>
      <c r="P1069">
        <v>1.0469999999999999</v>
      </c>
      <c r="Q1069">
        <v>0.89</v>
      </c>
      <c r="R1069">
        <v>0.50900000000000001</v>
      </c>
      <c r="S1069">
        <v>0.46600000000000003</v>
      </c>
    </row>
    <row r="1070" spans="1:19" x14ac:dyDescent="0.3">
      <c r="A1070">
        <v>120</v>
      </c>
      <c r="B1070">
        <v>-0.45400000000000001</v>
      </c>
      <c r="C1070">
        <v>-1.3109999999999999</v>
      </c>
      <c r="D1070">
        <v>-2.4740000000000002</v>
      </c>
      <c r="E1070">
        <v>-2.972</v>
      </c>
      <c r="F1070">
        <v>-3.23</v>
      </c>
      <c r="G1070">
        <v>2.2000000000000002</v>
      </c>
      <c r="H1070">
        <v>-0.01</v>
      </c>
      <c r="I1070">
        <v>4</v>
      </c>
      <c r="J1070">
        <v>-0.505</v>
      </c>
      <c r="K1070">
        <v>-1.5469999999999999</v>
      </c>
      <c r="L1070">
        <v>-2.5529999999999999</v>
      </c>
      <c r="M1070">
        <v>-3.2080000000000002</v>
      </c>
      <c r="N1070">
        <v>-3.3410000000000002</v>
      </c>
      <c r="O1070">
        <v>1.04</v>
      </c>
      <c r="P1070">
        <v>1.073</v>
      </c>
      <c r="Q1070">
        <v>1.06</v>
      </c>
      <c r="R1070">
        <v>0.64900000000000002</v>
      </c>
      <c r="S1070">
        <v>0.47499999999999998</v>
      </c>
    </row>
    <row r="1071" spans="1:19" x14ac:dyDescent="0.3">
      <c r="A1071">
        <v>180</v>
      </c>
      <c r="B1071">
        <v>-0.45400000000000001</v>
      </c>
      <c r="C1071">
        <v>-1.3109999999999999</v>
      </c>
      <c r="D1071">
        <v>-2.4740000000000002</v>
      </c>
      <c r="E1071">
        <v>-2.972</v>
      </c>
      <c r="F1071">
        <v>-3.23</v>
      </c>
      <c r="G1071">
        <v>2.2000000000000002</v>
      </c>
      <c r="H1071">
        <v>-0.01</v>
      </c>
      <c r="I1071">
        <v>4</v>
      </c>
      <c r="J1071">
        <v>-0.50700000000000001</v>
      </c>
      <c r="K1071">
        <v>-1.5209999999999999</v>
      </c>
      <c r="L1071">
        <v>-2.5129999999999999</v>
      </c>
      <c r="M1071">
        <v>-3.157</v>
      </c>
      <c r="N1071">
        <v>-3.3570000000000002</v>
      </c>
      <c r="O1071">
        <v>1.038</v>
      </c>
      <c r="P1071">
        <v>0.96899999999999997</v>
      </c>
      <c r="Q1071">
        <v>0.93300000000000005</v>
      </c>
      <c r="R1071">
        <v>0.46899999999999997</v>
      </c>
      <c r="S1071">
        <v>0.48199999999999998</v>
      </c>
    </row>
    <row r="1072" spans="1:19" x14ac:dyDescent="0.3">
      <c r="A1072">
        <v>240</v>
      </c>
      <c r="B1072">
        <v>-0.45400000000000001</v>
      </c>
      <c r="C1072">
        <v>-1.3109999999999999</v>
      </c>
      <c r="D1072">
        <v>-2.4740000000000002</v>
      </c>
      <c r="E1072">
        <v>-2.972</v>
      </c>
      <c r="F1072">
        <v>-3.23</v>
      </c>
      <c r="G1072">
        <v>2.2000000000000002</v>
      </c>
      <c r="H1072">
        <v>-0.01</v>
      </c>
      <c r="I1072">
        <v>4</v>
      </c>
      <c r="J1072">
        <v>-0.51500000000000001</v>
      </c>
      <c r="K1072">
        <v>-1.5409999999999999</v>
      </c>
      <c r="L1072">
        <v>-2.5409999999999999</v>
      </c>
      <c r="M1072">
        <v>-3.1549999999999998</v>
      </c>
      <c r="N1072">
        <v>-3.3719999999999999</v>
      </c>
      <c r="O1072">
        <v>1.048</v>
      </c>
      <c r="P1072">
        <v>1.0369999999999999</v>
      </c>
      <c r="Q1072">
        <v>1.0489999999999999</v>
      </c>
      <c r="R1072">
        <v>0.48199999999999998</v>
      </c>
      <c r="S1072">
        <v>0.48799999999999999</v>
      </c>
    </row>
    <row r="1073" spans="1:19" x14ac:dyDescent="0.3">
      <c r="A1073">
        <v>300</v>
      </c>
      <c r="B1073">
        <v>-0.45400000000000001</v>
      </c>
      <c r="C1073">
        <v>-1.3109999999999999</v>
      </c>
      <c r="D1073">
        <v>-2.4740000000000002</v>
      </c>
      <c r="E1073">
        <v>-2.972</v>
      </c>
      <c r="F1073">
        <v>-3.23</v>
      </c>
      <c r="G1073">
        <v>2.2000000000000002</v>
      </c>
      <c r="H1073">
        <v>-0.01</v>
      </c>
      <c r="I1073">
        <v>4</v>
      </c>
      <c r="J1073">
        <v>-0.50700000000000001</v>
      </c>
      <c r="K1073">
        <v>-1.532</v>
      </c>
      <c r="L1073">
        <v>-2.5329999999999999</v>
      </c>
      <c r="M1073">
        <v>-3.18</v>
      </c>
      <c r="N1073">
        <v>-3.3959999999999999</v>
      </c>
      <c r="O1073">
        <v>1.0289999999999999</v>
      </c>
      <c r="P1073">
        <v>1.004</v>
      </c>
      <c r="Q1073">
        <v>0.99399999999999999</v>
      </c>
      <c r="R1073">
        <v>0.58599999999999997</v>
      </c>
      <c r="S1073">
        <v>0.498</v>
      </c>
    </row>
    <row r="1074" spans="1:19" x14ac:dyDescent="0.3">
      <c r="A1074">
        <v>360</v>
      </c>
      <c r="B1074">
        <v>-0.45400000000000001</v>
      </c>
      <c r="C1074">
        <v>-1.3109999999999999</v>
      </c>
      <c r="D1074">
        <v>-2.4740000000000002</v>
      </c>
      <c r="E1074">
        <v>-2.972</v>
      </c>
      <c r="F1074">
        <v>-3.23</v>
      </c>
      <c r="G1074">
        <v>2.2000000000000002</v>
      </c>
      <c r="H1074">
        <v>-0.01</v>
      </c>
      <c r="I1074">
        <v>4</v>
      </c>
      <c r="J1074">
        <v>-0.50700000000000001</v>
      </c>
      <c r="K1074">
        <v>-1.528</v>
      </c>
      <c r="L1074">
        <v>-2.5249999999999999</v>
      </c>
      <c r="M1074">
        <v>-3.2040000000000002</v>
      </c>
      <c r="N1074">
        <v>-3.419</v>
      </c>
      <c r="O1074">
        <v>1.0249999999999999</v>
      </c>
      <c r="P1074">
        <v>1.0129999999999999</v>
      </c>
      <c r="Q1074">
        <v>0.98099999999999998</v>
      </c>
      <c r="R1074">
        <v>0.66900000000000004</v>
      </c>
      <c r="S1074">
        <v>0.50900000000000001</v>
      </c>
    </row>
    <row r="1075" spans="1:19" x14ac:dyDescent="0.3">
      <c r="A1075">
        <v>420</v>
      </c>
      <c r="B1075">
        <v>-0.45400000000000001</v>
      </c>
      <c r="C1075">
        <v>-1.3109999999999999</v>
      </c>
      <c r="D1075">
        <v>-2.4740000000000002</v>
      </c>
      <c r="E1075">
        <v>-2.972</v>
      </c>
      <c r="F1075">
        <v>-3.23</v>
      </c>
      <c r="G1075">
        <v>2.2000000000000002</v>
      </c>
      <c r="H1075">
        <v>-0.01</v>
      </c>
      <c r="I1075">
        <v>4</v>
      </c>
      <c r="J1075">
        <v>-0.51100000000000001</v>
      </c>
      <c r="K1075">
        <v>-1.5289999999999999</v>
      </c>
      <c r="L1075">
        <v>-2.5299999999999998</v>
      </c>
      <c r="M1075">
        <v>-3.2229999999999999</v>
      </c>
      <c r="N1075">
        <v>-3.4409999999999998</v>
      </c>
      <c r="O1075">
        <v>1.0269999999999999</v>
      </c>
      <c r="P1075">
        <v>1.0289999999999999</v>
      </c>
      <c r="Q1075">
        <v>1.004</v>
      </c>
      <c r="R1075">
        <v>0.71699999999999997</v>
      </c>
      <c r="S1075">
        <v>0.51800000000000002</v>
      </c>
    </row>
    <row r="1076" spans="1:19" x14ac:dyDescent="0.3">
      <c r="A1076">
        <v>480</v>
      </c>
      <c r="B1076">
        <v>-0.45400000000000001</v>
      </c>
      <c r="C1076">
        <v>-1.3109999999999999</v>
      </c>
      <c r="D1076">
        <v>-2.4740000000000002</v>
      </c>
      <c r="E1076">
        <v>-2.972</v>
      </c>
      <c r="F1076">
        <v>-3.23</v>
      </c>
      <c r="G1076">
        <v>2.2000000000000002</v>
      </c>
      <c r="H1076">
        <v>-0.01</v>
      </c>
      <c r="I1076">
        <v>4</v>
      </c>
      <c r="J1076">
        <v>-0.51</v>
      </c>
      <c r="K1076">
        <v>-1.526</v>
      </c>
      <c r="L1076">
        <v>-2.5329999999999999</v>
      </c>
      <c r="M1076">
        <v>-3.2360000000000002</v>
      </c>
      <c r="N1076">
        <v>-3.4620000000000002</v>
      </c>
      <c r="O1076">
        <v>1.02</v>
      </c>
      <c r="P1076">
        <v>1.022</v>
      </c>
      <c r="Q1076">
        <v>1.0149999999999999</v>
      </c>
      <c r="R1076">
        <v>0.73</v>
      </c>
      <c r="S1076">
        <v>0.52800000000000002</v>
      </c>
    </row>
    <row r="1077" spans="1:19" x14ac:dyDescent="0.3">
      <c r="A1077">
        <v>540</v>
      </c>
      <c r="B1077">
        <v>-0.45400000000000001</v>
      </c>
      <c r="C1077">
        <v>-1.3109999999999999</v>
      </c>
      <c r="D1077">
        <v>-2.4740000000000002</v>
      </c>
      <c r="E1077">
        <v>-2.972</v>
      </c>
      <c r="F1077">
        <v>-3.23</v>
      </c>
      <c r="G1077">
        <v>2.2000000000000002</v>
      </c>
      <c r="H1077">
        <v>-0.01</v>
      </c>
      <c r="I1077">
        <v>4</v>
      </c>
      <c r="J1077">
        <v>-0.51100000000000001</v>
      </c>
      <c r="K1077">
        <v>-1.5229999999999999</v>
      </c>
      <c r="L1077">
        <v>-2.5339999999999998</v>
      </c>
      <c r="M1077">
        <v>-3.2480000000000002</v>
      </c>
      <c r="N1077">
        <v>-3.484</v>
      </c>
      <c r="O1077">
        <v>1.018</v>
      </c>
      <c r="P1077">
        <v>1.0229999999999999</v>
      </c>
      <c r="Q1077">
        <v>1.012</v>
      </c>
      <c r="R1077">
        <v>0.74</v>
      </c>
      <c r="S1077">
        <v>0.53900000000000003</v>
      </c>
    </row>
    <row r="1078" spans="1:19" x14ac:dyDescent="0.3">
      <c r="A1078">
        <v>600</v>
      </c>
      <c r="B1078">
        <v>-0.45400000000000001</v>
      </c>
      <c r="C1078">
        <v>-1.3109999999999999</v>
      </c>
      <c r="D1078">
        <v>-2.4740000000000002</v>
      </c>
      <c r="E1078">
        <v>-2.972</v>
      </c>
      <c r="F1078">
        <v>-3.23</v>
      </c>
      <c r="G1078">
        <v>2.2000000000000002</v>
      </c>
      <c r="H1078">
        <v>-0.01</v>
      </c>
      <c r="I1078">
        <v>4</v>
      </c>
      <c r="J1078">
        <v>-0.51300000000000001</v>
      </c>
      <c r="K1078">
        <v>-1.522</v>
      </c>
      <c r="L1078">
        <v>-2.5310000000000001</v>
      </c>
      <c r="M1078">
        <v>-3.262</v>
      </c>
      <c r="N1078">
        <v>-3.5049999999999999</v>
      </c>
      <c r="O1078">
        <v>1.0169999999999999</v>
      </c>
      <c r="P1078">
        <v>1.024</v>
      </c>
      <c r="Q1078">
        <v>1.004</v>
      </c>
      <c r="R1078">
        <v>0.752</v>
      </c>
      <c r="S1078">
        <v>0.54900000000000004</v>
      </c>
    </row>
    <row r="1080" spans="1:19" x14ac:dyDescent="0.3">
      <c r="A1080" t="s">
        <v>0</v>
      </c>
      <c r="B1080" t="s">
        <v>84</v>
      </c>
    </row>
    <row r="1081" spans="1:19" x14ac:dyDescent="0.3">
      <c r="A1081">
        <v>0</v>
      </c>
      <c r="B1081">
        <v>-0.45600000000000002</v>
      </c>
      <c r="C1081">
        <v>-1.3109999999999999</v>
      </c>
      <c r="D1081">
        <v>-2.476</v>
      </c>
      <c r="E1081">
        <v>-2.9649999999999999</v>
      </c>
      <c r="F1081">
        <v>-3.22</v>
      </c>
      <c r="G1081">
        <v>2.2000000000000002</v>
      </c>
      <c r="H1081">
        <v>-0.01</v>
      </c>
      <c r="I1081">
        <v>4</v>
      </c>
      <c r="J1081">
        <v>-0.48</v>
      </c>
      <c r="K1081">
        <v>-1.48</v>
      </c>
      <c r="L1081">
        <v>-2.476</v>
      </c>
      <c r="M1081">
        <v>-3.1440000000000001</v>
      </c>
      <c r="N1081">
        <v>-3.22</v>
      </c>
      <c r="O1081">
        <v>1.006</v>
      </c>
      <c r="P1081">
        <v>1.006</v>
      </c>
      <c r="Q1081">
        <v>0.998</v>
      </c>
      <c r="R1081">
        <v>0.60699999999999998</v>
      </c>
      <c r="S1081">
        <v>0.23599999999999999</v>
      </c>
    </row>
    <row r="1082" spans="1:19" x14ac:dyDescent="0.3">
      <c r="A1082">
        <v>60</v>
      </c>
      <c r="B1082">
        <v>-0.45600000000000002</v>
      </c>
      <c r="C1082">
        <v>-1.3109999999999999</v>
      </c>
      <c r="D1082">
        <v>-2.476</v>
      </c>
      <c r="E1082">
        <v>-2.9649999999999999</v>
      </c>
      <c r="F1082">
        <v>-3.22</v>
      </c>
      <c r="G1082">
        <v>2.2000000000000002</v>
      </c>
      <c r="H1082">
        <v>-0.01</v>
      </c>
      <c r="I1082">
        <v>4</v>
      </c>
      <c r="J1082">
        <v>-0.54500000000000004</v>
      </c>
      <c r="K1082">
        <v>-1.5489999999999999</v>
      </c>
      <c r="L1082">
        <v>-2.5070000000000001</v>
      </c>
      <c r="M1082">
        <v>-3.1459999999999999</v>
      </c>
      <c r="N1082">
        <v>-3.3039999999999998</v>
      </c>
      <c r="O1082">
        <v>1.1220000000000001</v>
      </c>
      <c r="P1082">
        <v>1.0369999999999999</v>
      </c>
      <c r="Q1082">
        <v>0.90200000000000002</v>
      </c>
      <c r="R1082">
        <v>0.48799999999999999</v>
      </c>
      <c r="S1082">
        <v>0.46100000000000002</v>
      </c>
    </row>
    <row r="1083" spans="1:19" x14ac:dyDescent="0.3">
      <c r="A1083">
        <v>120</v>
      </c>
      <c r="B1083">
        <v>-0.45600000000000002</v>
      </c>
      <c r="C1083">
        <v>-1.3109999999999999</v>
      </c>
      <c r="D1083">
        <v>-2.476</v>
      </c>
      <c r="E1083">
        <v>-2.9649999999999999</v>
      </c>
      <c r="F1083">
        <v>-3.22</v>
      </c>
      <c r="G1083">
        <v>2.2000000000000002</v>
      </c>
      <c r="H1083">
        <v>-0.01</v>
      </c>
      <c r="I1083">
        <v>4</v>
      </c>
      <c r="J1083">
        <v>-0.503</v>
      </c>
      <c r="K1083">
        <v>-1.546</v>
      </c>
      <c r="L1083">
        <v>-2.5470000000000002</v>
      </c>
      <c r="M1083">
        <v>-3.194</v>
      </c>
      <c r="N1083">
        <v>-3.3340000000000001</v>
      </c>
      <c r="O1083">
        <v>1.036</v>
      </c>
      <c r="P1083">
        <v>1.069</v>
      </c>
      <c r="Q1083">
        <v>1.034</v>
      </c>
      <c r="R1083">
        <v>0.66900000000000004</v>
      </c>
      <c r="S1083">
        <v>0.47199999999999998</v>
      </c>
    </row>
    <row r="1084" spans="1:19" x14ac:dyDescent="0.3">
      <c r="A1084">
        <v>180</v>
      </c>
      <c r="B1084">
        <v>-0.45600000000000002</v>
      </c>
      <c r="C1084">
        <v>-1.3109999999999999</v>
      </c>
      <c r="D1084">
        <v>-2.476</v>
      </c>
      <c r="E1084">
        <v>-2.9649999999999999</v>
      </c>
      <c r="F1084">
        <v>-3.22</v>
      </c>
      <c r="G1084">
        <v>2.2000000000000002</v>
      </c>
      <c r="H1084">
        <v>-0.01</v>
      </c>
      <c r="I1084">
        <v>4</v>
      </c>
      <c r="J1084">
        <v>-0.50600000000000001</v>
      </c>
      <c r="K1084">
        <v>-1.52</v>
      </c>
      <c r="L1084">
        <v>-2.5059999999999998</v>
      </c>
      <c r="M1084">
        <v>-3.141</v>
      </c>
      <c r="N1084">
        <v>-3.3420000000000001</v>
      </c>
      <c r="O1084">
        <v>1.038</v>
      </c>
      <c r="P1084">
        <v>0.96899999999999997</v>
      </c>
      <c r="Q1084">
        <v>0.91400000000000003</v>
      </c>
      <c r="R1084">
        <v>0.49299999999999999</v>
      </c>
      <c r="S1084">
        <v>0.47499999999999998</v>
      </c>
    </row>
    <row r="1085" spans="1:19" x14ac:dyDescent="0.3">
      <c r="A1085">
        <v>240</v>
      </c>
      <c r="B1085">
        <v>-0.45600000000000002</v>
      </c>
      <c r="C1085">
        <v>-1.3109999999999999</v>
      </c>
      <c r="D1085">
        <v>-2.476</v>
      </c>
      <c r="E1085">
        <v>-2.9649999999999999</v>
      </c>
      <c r="F1085">
        <v>-3.22</v>
      </c>
      <c r="G1085">
        <v>2.2000000000000002</v>
      </c>
      <c r="H1085">
        <v>-0.01</v>
      </c>
      <c r="I1085">
        <v>4</v>
      </c>
      <c r="J1085">
        <v>-0.51500000000000001</v>
      </c>
      <c r="K1085">
        <v>-1.542</v>
      </c>
      <c r="L1085">
        <v>-2.5350000000000001</v>
      </c>
      <c r="M1085">
        <v>-3.1389999999999998</v>
      </c>
      <c r="N1085">
        <v>-3.363</v>
      </c>
      <c r="O1085">
        <v>1.0489999999999999</v>
      </c>
      <c r="P1085">
        <v>1.04</v>
      </c>
      <c r="Q1085">
        <v>1.0349999999999999</v>
      </c>
      <c r="R1085">
        <v>0.501</v>
      </c>
      <c r="S1085">
        <v>0.48399999999999999</v>
      </c>
    </row>
    <row r="1086" spans="1:19" x14ac:dyDescent="0.3">
      <c r="A1086">
        <v>300</v>
      </c>
      <c r="B1086">
        <v>-0.45600000000000002</v>
      </c>
      <c r="C1086">
        <v>-1.3109999999999999</v>
      </c>
      <c r="D1086">
        <v>-2.476</v>
      </c>
      <c r="E1086">
        <v>-2.9649999999999999</v>
      </c>
      <c r="F1086">
        <v>-3.22</v>
      </c>
      <c r="G1086">
        <v>2.2000000000000002</v>
      </c>
      <c r="H1086">
        <v>-0.01</v>
      </c>
      <c r="I1086">
        <v>4</v>
      </c>
      <c r="J1086">
        <v>-0.50600000000000001</v>
      </c>
      <c r="K1086">
        <v>-1.53</v>
      </c>
      <c r="L1086">
        <v>-2.5270000000000001</v>
      </c>
      <c r="M1086">
        <v>-3.1640000000000001</v>
      </c>
      <c r="N1086">
        <v>-3.387</v>
      </c>
      <c r="O1086">
        <v>1.0269999999999999</v>
      </c>
      <c r="P1086">
        <v>0.999</v>
      </c>
      <c r="Q1086">
        <v>0.98399999999999999</v>
      </c>
      <c r="R1086">
        <v>0.59399999999999997</v>
      </c>
      <c r="S1086">
        <v>0.49399999999999999</v>
      </c>
    </row>
    <row r="1087" spans="1:19" x14ac:dyDescent="0.3">
      <c r="A1087">
        <v>360</v>
      </c>
      <c r="B1087">
        <v>-0.45600000000000002</v>
      </c>
      <c r="C1087">
        <v>-1.3109999999999999</v>
      </c>
      <c r="D1087">
        <v>-2.476</v>
      </c>
      <c r="E1087">
        <v>-2.9649999999999999</v>
      </c>
      <c r="F1087">
        <v>-3.22</v>
      </c>
      <c r="G1087">
        <v>2.2000000000000002</v>
      </c>
      <c r="H1087">
        <v>-0.01</v>
      </c>
      <c r="I1087">
        <v>4</v>
      </c>
      <c r="J1087">
        <v>-0.50800000000000001</v>
      </c>
      <c r="K1087">
        <v>-1.528</v>
      </c>
      <c r="L1087">
        <v>-2.5209999999999999</v>
      </c>
      <c r="M1087">
        <v>-3.1909999999999998</v>
      </c>
      <c r="N1087">
        <v>-3.4049999999999998</v>
      </c>
      <c r="O1087">
        <v>1.0269999999999999</v>
      </c>
      <c r="P1087">
        <v>1.0149999999999999</v>
      </c>
      <c r="Q1087">
        <v>0.97599999999999998</v>
      </c>
      <c r="R1087">
        <v>0.67800000000000005</v>
      </c>
      <c r="S1087">
        <v>0.502</v>
      </c>
    </row>
    <row r="1088" spans="1:19" x14ac:dyDescent="0.3">
      <c r="A1088">
        <v>420</v>
      </c>
      <c r="B1088">
        <v>-0.45600000000000002</v>
      </c>
      <c r="C1088">
        <v>-1.3109999999999999</v>
      </c>
      <c r="D1088">
        <v>-2.476</v>
      </c>
      <c r="E1088">
        <v>-2.9649999999999999</v>
      </c>
      <c r="F1088">
        <v>-3.22</v>
      </c>
      <c r="G1088">
        <v>2.2000000000000002</v>
      </c>
      <c r="H1088">
        <v>-0.01</v>
      </c>
      <c r="I1088">
        <v>4</v>
      </c>
      <c r="J1088">
        <v>-0.51100000000000001</v>
      </c>
      <c r="K1088">
        <v>-1.5289999999999999</v>
      </c>
      <c r="L1088">
        <v>-2.5259999999999998</v>
      </c>
      <c r="M1088">
        <v>-3.2080000000000002</v>
      </c>
      <c r="N1088">
        <v>-3.4220000000000002</v>
      </c>
      <c r="O1088">
        <v>1.026</v>
      </c>
      <c r="P1088">
        <v>1.026</v>
      </c>
      <c r="Q1088">
        <v>0.998</v>
      </c>
      <c r="R1088">
        <v>0.71699999999999997</v>
      </c>
      <c r="S1088">
        <v>0.51</v>
      </c>
    </row>
    <row r="1089" spans="1:19" x14ac:dyDescent="0.3">
      <c r="A1089">
        <v>480</v>
      </c>
      <c r="B1089">
        <v>-0.45600000000000002</v>
      </c>
      <c r="C1089">
        <v>-1.3109999999999999</v>
      </c>
      <c r="D1089">
        <v>-2.476</v>
      </c>
      <c r="E1089">
        <v>-2.9649999999999999</v>
      </c>
      <c r="F1089">
        <v>-3.22</v>
      </c>
      <c r="G1089">
        <v>2.2000000000000002</v>
      </c>
      <c r="H1089">
        <v>-0.01</v>
      </c>
      <c r="I1089">
        <v>4</v>
      </c>
      <c r="J1089">
        <v>-0.51</v>
      </c>
      <c r="K1089">
        <v>-1.526</v>
      </c>
      <c r="L1089">
        <v>-2.5299999999999998</v>
      </c>
      <c r="M1089">
        <v>-3.222</v>
      </c>
      <c r="N1089">
        <v>-3.4409999999999998</v>
      </c>
      <c r="O1089">
        <v>1.02</v>
      </c>
      <c r="P1089">
        <v>1.024</v>
      </c>
      <c r="Q1089">
        <v>1.0129999999999999</v>
      </c>
      <c r="R1089">
        <v>0.72799999999999998</v>
      </c>
      <c r="S1089">
        <v>0.51800000000000002</v>
      </c>
    </row>
    <row r="1090" spans="1:19" x14ac:dyDescent="0.3">
      <c r="A1090">
        <v>540</v>
      </c>
      <c r="B1090">
        <v>-0.45600000000000002</v>
      </c>
      <c r="C1090">
        <v>-1.3109999999999999</v>
      </c>
      <c r="D1090">
        <v>-2.476</v>
      </c>
      <c r="E1090">
        <v>-2.9649999999999999</v>
      </c>
      <c r="F1090">
        <v>-3.22</v>
      </c>
      <c r="G1090">
        <v>2.2000000000000002</v>
      </c>
      <c r="H1090">
        <v>-0.01</v>
      </c>
      <c r="I1090">
        <v>4</v>
      </c>
      <c r="J1090">
        <v>-0.51100000000000001</v>
      </c>
      <c r="K1090">
        <v>-1.5229999999999999</v>
      </c>
      <c r="L1090">
        <v>-2.5310000000000001</v>
      </c>
      <c r="M1090">
        <v>-3.2360000000000002</v>
      </c>
      <c r="N1090">
        <v>-3.4630000000000001</v>
      </c>
      <c r="O1090">
        <v>1.018</v>
      </c>
      <c r="P1090">
        <v>1.0229999999999999</v>
      </c>
      <c r="Q1090">
        <v>1.0089999999999999</v>
      </c>
      <c r="R1090">
        <v>0.74299999999999999</v>
      </c>
      <c r="S1090">
        <v>0.52900000000000003</v>
      </c>
    </row>
    <row r="1091" spans="1:19" x14ac:dyDescent="0.3">
      <c r="A1091">
        <v>600</v>
      </c>
      <c r="B1091">
        <v>-0.45600000000000002</v>
      </c>
      <c r="C1091">
        <v>-1.3109999999999999</v>
      </c>
      <c r="D1091">
        <v>-2.476</v>
      </c>
      <c r="E1091">
        <v>-2.9649999999999999</v>
      </c>
      <c r="F1091">
        <v>-3.22</v>
      </c>
      <c r="G1091">
        <v>2.2000000000000002</v>
      </c>
      <c r="H1091">
        <v>-0.01</v>
      </c>
      <c r="I1091">
        <v>4</v>
      </c>
      <c r="J1091">
        <v>-0.51300000000000001</v>
      </c>
      <c r="K1091">
        <v>-1.5209999999999999</v>
      </c>
      <c r="L1091">
        <v>-2.528</v>
      </c>
      <c r="M1091">
        <v>-3.25</v>
      </c>
      <c r="N1091">
        <v>-3.484</v>
      </c>
      <c r="O1091">
        <v>1.0169999999999999</v>
      </c>
      <c r="P1091">
        <v>1.024</v>
      </c>
      <c r="Q1091">
        <v>1</v>
      </c>
      <c r="R1091">
        <v>0.755</v>
      </c>
      <c r="S1091">
        <v>0.53900000000000003</v>
      </c>
    </row>
    <row r="1093" spans="1:19" x14ac:dyDescent="0.3">
      <c r="A1093" t="s">
        <v>0</v>
      </c>
      <c r="B1093" t="s">
        <v>85</v>
      </c>
    </row>
    <row r="1094" spans="1:19" x14ac:dyDescent="0.3">
      <c r="A1094">
        <v>0</v>
      </c>
      <c r="B1094">
        <v>-0.45600000000000002</v>
      </c>
      <c r="C1094">
        <v>-1.3120000000000001</v>
      </c>
      <c r="D1094">
        <v>-2.476</v>
      </c>
      <c r="E1094">
        <v>-2.9580000000000002</v>
      </c>
      <c r="F1094">
        <v>-3.21</v>
      </c>
      <c r="G1094">
        <v>2.2000000000000002</v>
      </c>
      <c r="H1094">
        <v>-0.01</v>
      </c>
      <c r="I1094">
        <v>4</v>
      </c>
      <c r="J1094">
        <v>-0.48</v>
      </c>
      <c r="K1094">
        <v>-1.48</v>
      </c>
      <c r="L1094">
        <v>-2.476</v>
      </c>
      <c r="M1094">
        <v>-3.1360000000000001</v>
      </c>
      <c r="N1094">
        <v>-3.21</v>
      </c>
      <c r="O1094">
        <v>1.006</v>
      </c>
      <c r="P1094">
        <v>1.006</v>
      </c>
      <c r="Q1094">
        <v>0.998</v>
      </c>
      <c r="R1094">
        <v>0.60099999999999998</v>
      </c>
      <c r="S1094">
        <v>0.23400000000000001</v>
      </c>
    </row>
    <row r="1095" spans="1:19" x14ac:dyDescent="0.3">
      <c r="A1095">
        <v>60</v>
      </c>
      <c r="B1095">
        <v>-0.45600000000000002</v>
      </c>
      <c r="C1095">
        <v>-1.3120000000000001</v>
      </c>
      <c r="D1095">
        <v>-2.476</v>
      </c>
      <c r="E1095">
        <v>-2.9580000000000002</v>
      </c>
      <c r="F1095">
        <v>-3.21</v>
      </c>
      <c r="G1095">
        <v>2.2000000000000002</v>
      </c>
      <c r="H1095">
        <v>-0.01</v>
      </c>
      <c r="I1095">
        <v>4</v>
      </c>
      <c r="J1095">
        <v>-0.54500000000000004</v>
      </c>
      <c r="K1095">
        <v>-1.5469999999999999</v>
      </c>
      <c r="L1095">
        <v>-2.5059999999999998</v>
      </c>
      <c r="M1095">
        <v>-3.1379999999999999</v>
      </c>
      <c r="N1095">
        <v>-3.2949999999999999</v>
      </c>
      <c r="O1095">
        <v>1.123</v>
      </c>
      <c r="P1095">
        <v>1.0309999999999999</v>
      </c>
      <c r="Q1095">
        <v>0.90100000000000002</v>
      </c>
      <c r="R1095">
        <v>0.48399999999999999</v>
      </c>
      <c r="S1095">
        <v>0.45700000000000002</v>
      </c>
    </row>
    <row r="1096" spans="1:19" x14ac:dyDescent="0.3">
      <c r="A1096">
        <v>120</v>
      </c>
      <c r="B1096">
        <v>-0.45600000000000002</v>
      </c>
      <c r="C1096">
        <v>-1.3120000000000001</v>
      </c>
      <c r="D1096">
        <v>-2.476</v>
      </c>
      <c r="E1096">
        <v>-2.9580000000000002</v>
      </c>
      <c r="F1096">
        <v>-3.21</v>
      </c>
      <c r="G1096">
        <v>2.2000000000000002</v>
      </c>
      <c r="H1096">
        <v>-0.01</v>
      </c>
      <c r="I1096">
        <v>4</v>
      </c>
      <c r="J1096">
        <v>-0.503</v>
      </c>
      <c r="K1096">
        <v>-1.546</v>
      </c>
      <c r="L1096">
        <v>-2.5459999999999998</v>
      </c>
      <c r="M1096">
        <v>-3.1859999999999999</v>
      </c>
      <c r="N1096">
        <v>-3.3239999999999998</v>
      </c>
      <c r="O1096">
        <v>1.036</v>
      </c>
      <c r="P1096">
        <v>1.07</v>
      </c>
      <c r="Q1096">
        <v>1.0329999999999999</v>
      </c>
      <c r="R1096">
        <v>0.66400000000000003</v>
      </c>
      <c r="S1096">
        <v>0.46899999999999997</v>
      </c>
    </row>
    <row r="1097" spans="1:19" x14ac:dyDescent="0.3">
      <c r="A1097">
        <v>180</v>
      </c>
      <c r="B1097">
        <v>-0.45600000000000002</v>
      </c>
      <c r="C1097">
        <v>-1.3120000000000001</v>
      </c>
      <c r="D1097">
        <v>-2.476</v>
      </c>
      <c r="E1097">
        <v>-2.9580000000000002</v>
      </c>
      <c r="F1097">
        <v>-3.21</v>
      </c>
      <c r="G1097">
        <v>2.2000000000000002</v>
      </c>
      <c r="H1097">
        <v>-0.01</v>
      </c>
      <c r="I1097">
        <v>4</v>
      </c>
      <c r="J1097">
        <v>-0.50600000000000001</v>
      </c>
      <c r="K1097">
        <v>-1.52</v>
      </c>
      <c r="L1097">
        <v>-2.5059999999999998</v>
      </c>
      <c r="M1097">
        <v>-3.1349999999999998</v>
      </c>
      <c r="N1097">
        <v>-3.331</v>
      </c>
      <c r="O1097">
        <v>1.038</v>
      </c>
      <c r="P1097">
        <v>0.96899999999999997</v>
      </c>
      <c r="Q1097">
        <v>0.91500000000000004</v>
      </c>
      <c r="R1097">
        <v>0.49199999999999999</v>
      </c>
      <c r="S1097">
        <v>0.47099999999999997</v>
      </c>
    </row>
    <row r="1098" spans="1:19" x14ac:dyDescent="0.3">
      <c r="A1098">
        <v>240</v>
      </c>
      <c r="B1098">
        <v>-0.45600000000000002</v>
      </c>
      <c r="C1098">
        <v>-1.3120000000000001</v>
      </c>
      <c r="D1098">
        <v>-2.476</v>
      </c>
      <c r="E1098">
        <v>-2.9580000000000002</v>
      </c>
      <c r="F1098">
        <v>-3.21</v>
      </c>
      <c r="G1098">
        <v>2.2000000000000002</v>
      </c>
      <c r="H1098">
        <v>-0.01</v>
      </c>
      <c r="I1098">
        <v>4</v>
      </c>
      <c r="J1098">
        <v>-0.51500000000000001</v>
      </c>
      <c r="K1098">
        <v>-1.542</v>
      </c>
      <c r="L1098">
        <v>-2.5339999999999998</v>
      </c>
      <c r="M1098">
        <v>-3.1320000000000001</v>
      </c>
      <c r="N1098">
        <v>-3.3530000000000002</v>
      </c>
      <c r="O1098">
        <v>1.0489999999999999</v>
      </c>
      <c r="P1098">
        <v>1.04</v>
      </c>
      <c r="Q1098">
        <v>1.0349999999999999</v>
      </c>
      <c r="R1098">
        <v>0.496</v>
      </c>
      <c r="S1098">
        <v>0.48</v>
      </c>
    </row>
    <row r="1099" spans="1:19" x14ac:dyDescent="0.3">
      <c r="A1099">
        <v>300</v>
      </c>
      <c r="B1099">
        <v>-0.45600000000000002</v>
      </c>
      <c r="C1099">
        <v>-1.3120000000000001</v>
      </c>
      <c r="D1099">
        <v>-2.476</v>
      </c>
      <c r="E1099">
        <v>-2.9580000000000002</v>
      </c>
      <c r="F1099">
        <v>-3.21</v>
      </c>
      <c r="G1099">
        <v>2.2000000000000002</v>
      </c>
      <c r="H1099">
        <v>-0.01</v>
      </c>
      <c r="I1099">
        <v>4</v>
      </c>
      <c r="J1099">
        <v>-0.505</v>
      </c>
      <c r="K1099">
        <v>-1.5289999999999999</v>
      </c>
      <c r="L1099">
        <v>-2.5270000000000001</v>
      </c>
      <c r="M1099">
        <v>-3.1560000000000001</v>
      </c>
      <c r="N1099">
        <v>-3.375</v>
      </c>
      <c r="O1099">
        <v>1.026</v>
      </c>
      <c r="P1099">
        <v>0.998</v>
      </c>
      <c r="Q1099">
        <v>0.98399999999999999</v>
      </c>
      <c r="R1099">
        <v>0.58799999999999997</v>
      </c>
      <c r="S1099">
        <v>0.48899999999999999</v>
      </c>
    </row>
    <row r="1100" spans="1:19" x14ac:dyDescent="0.3">
      <c r="A1100">
        <v>360</v>
      </c>
      <c r="B1100">
        <v>-0.45600000000000002</v>
      </c>
      <c r="C1100">
        <v>-1.3120000000000001</v>
      </c>
      <c r="D1100">
        <v>-2.476</v>
      </c>
      <c r="E1100">
        <v>-2.9580000000000002</v>
      </c>
      <c r="F1100">
        <v>-3.21</v>
      </c>
      <c r="G1100">
        <v>2.2000000000000002</v>
      </c>
      <c r="H1100">
        <v>-0.01</v>
      </c>
      <c r="I1100">
        <v>4</v>
      </c>
      <c r="J1100">
        <v>-0.50900000000000001</v>
      </c>
      <c r="K1100">
        <v>-1.528</v>
      </c>
      <c r="L1100">
        <v>-2.52</v>
      </c>
      <c r="M1100">
        <v>-3.1840000000000002</v>
      </c>
      <c r="N1100">
        <v>-3.3919999999999999</v>
      </c>
      <c r="O1100">
        <v>1.028</v>
      </c>
      <c r="P1100">
        <v>1.016</v>
      </c>
      <c r="Q1100">
        <v>0.97599999999999998</v>
      </c>
      <c r="R1100">
        <v>0.67200000000000004</v>
      </c>
      <c r="S1100">
        <v>0.497</v>
      </c>
    </row>
    <row r="1101" spans="1:19" x14ac:dyDescent="0.3">
      <c r="A1101">
        <v>420</v>
      </c>
      <c r="B1101">
        <v>-0.45600000000000002</v>
      </c>
      <c r="C1101">
        <v>-1.3120000000000001</v>
      </c>
      <c r="D1101">
        <v>-2.476</v>
      </c>
      <c r="E1101">
        <v>-2.9580000000000002</v>
      </c>
      <c r="F1101">
        <v>-3.21</v>
      </c>
      <c r="G1101">
        <v>2.2000000000000002</v>
      </c>
      <c r="H1101">
        <v>-0.01</v>
      </c>
      <c r="I1101">
        <v>4</v>
      </c>
      <c r="J1101">
        <v>-0.51</v>
      </c>
      <c r="K1101">
        <v>-1.528</v>
      </c>
      <c r="L1101">
        <v>-2.5249999999999999</v>
      </c>
      <c r="M1101">
        <v>-3.2010000000000001</v>
      </c>
      <c r="N1101">
        <v>-3.41</v>
      </c>
      <c r="O1101">
        <v>1.026</v>
      </c>
      <c r="P1101">
        <v>1.026</v>
      </c>
      <c r="Q1101">
        <v>0.999</v>
      </c>
      <c r="R1101">
        <v>0.71199999999999997</v>
      </c>
      <c r="S1101">
        <v>0.504</v>
      </c>
    </row>
    <row r="1102" spans="1:19" x14ac:dyDescent="0.3">
      <c r="A1102">
        <v>480</v>
      </c>
      <c r="B1102">
        <v>-0.45600000000000002</v>
      </c>
      <c r="C1102">
        <v>-1.3120000000000001</v>
      </c>
      <c r="D1102">
        <v>-2.476</v>
      </c>
      <c r="E1102">
        <v>-2.9580000000000002</v>
      </c>
      <c r="F1102">
        <v>-3.21</v>
      </c>
      <c r="G1102">
        <v>2.2000000000000002</v>
      </c>
      <c r="H1102">
        <v>-0.01</v>
      </c>
      <c r="I1102">
        <v>4</v>
      </c>
      <c r="J1102">
        <v>-0.51</v>
      </c>
      <c r="K1102">
        <v>-1.526</v>
      </c>
      <c r="L1102">
        <v>-2.5299999999999998</v>
      </c>
      <c r="M1102">
        <v>-3.2149999999999999</v>
      </c>
      <c r="N1102">
        <v>-3.4279999999999999</v>
      </c>
      <c r="O1102">
        <v>1.0209999999999999</v>
      </c>
      <c r="P1102">
        <v>1.024</v>
      </c>
      <c r="Q1102">
        <v>1.0129999999999999</v>
      </c>
      <c r="R1102">
        <v>0.72399999999999998</v>
      </c>
      <c r="S1102">
        <v>0.51300000000000001</v>
      </c>
    </row>
    <row r="1103" spans="1:19" x14ac:dyDescent="0.3">
      <c r="A1103">
        <v>540</v>
      </c>
      <c r="B1103">
        <v>-0.45600000000000002</v>
      </c>
      <c r="C1103">
        <v>-1.3120000000000001</v>
      </c>
      <c r="D1103">
        <v>-2.476</v>
      </c>
      <c r="E1103">
        <v>-2.9580000000000002</v>
      </c>
      <c r="F1103">
        <v>-3.21</v>
      </c>
      <c r="G1103">
        <v>2.2000000000000002</v>
      </c>
      <c r="H1103">
        <v>-0.01</v>
      </c>
      <c r="I1103">
        <v>4</v>
      </c>
      <c r="J1103">
        <v>-0.51100000000000001</v>
      </c>
      <c r="K1103">
        <v>-1.522</v>
      </c>
      <c r="L1103">
        <v>-2.5299999999999998</v>
      </c>
      <c r="M1103">
        <v>-3.2290000000000001</v>
      </c>
      <c r="N1103">
        <v>-3.45</v>
      </c>
      <c r="O1103">
        <v>1.018</v>
      </c>
      <c r="P1103">
        <v>1.0229999999999999</v>
      </c>
      <c r="Q1103">
        <v>1.0089999999999999</v>
      </c>
      <c r="R1103">
        <v>0.73899999999999999</v>
      </c>
      <c r="S1103">
        <v>0.52200000000000002</v>
      </c>
    </row>
    <row r="1104" spans="1:19" x14ac:dyDescent="0.3">
      <c r="A1104">
        <v>600</v>
      </c>
      <c r="B1104">
        <v>-0.45600000000000002</v>
      </c>
      <c r="C1104">
        <v>-1.3120000000000001</v>
      </c>
      <c r="D1104">
        <v>-2.476</v>
      </c>
      <c r="E1104">
        <v>-2.9580000000000002</v>
      </c>
      <c r="F1104">
        <v>-3.21</v>
      </c>
      <c r="G1104">
        <v>2.2000000000000002</v>
      </c>
      <c r="H1104">
        <v>-0.01</v>
      </c>
      <c r="I1104">
        <v>4</v>
      </c>
      <c r="J1104">
        <v>-0.51300000000000001</v>
      </c>
      <c r="K1104">
        <v>-1.5209999999999999</v>
      </c>
      <c r="L1104">
        <v>-2.528</v>
      </c>
      <c r="M1104">
        <v>-3.242</v>
      </c>
      <c r="N1104">
        <v>-3.4710000000000001</v>
      </c>
      <c r="O1104">
        <v>1.016</v>
      </c>
      <c r="P1104">
        <v>1.024</v>
      </c>
      <c r="Q1104">
        <v>1</v>
      </c>
      <c r="R1104">
        <v>0.75</v>
      </c>
      <c r="S1104">
        <v>0.53200000000000003</v>
      </c>
    </row>
    <row r="1106" spans="1:19" x14ac:dyDescent="0.3">
      <c r="A1106" t="s">
        <v>0</v>
      </c>
      <c r="B1106" t="s">
        <v>86</v>
      </c>
    </row>
    <row r="1107" spans="1:19" x14ac:dyDescent="0.3">
      <c r="A1107">
        <v>0</v>
      </c>
      <c r="B1107">
        <v>-0.45600000000000002</v>
      </c>
      <c r="C1107">
        <v>-1.3140000000000001</v>
      </c>
      <c r="D1107">
        <v>-2.476</v>
      </c>
      <c r="E1107">
        <v>-2.952</v>
      </c>
      <c r="F1107">
        <v>-3.2</v>
      </c>
      <c r="G1107">
        <v>2.2000000000000002</v>
      </c>
      <c r="H1107">
        <v>-0.01</v>
      </c>
      <c r="I1107">
        <v>4</v>
      </c>
      <c r="J1107">
        <v>-0.48</v>
      </c>
      <c r="K1107">
        <v>-1.48</v>
      </c>
      <c r="L1107">
        <v>-2.476</v>
      </c>
      <c r="M1107">
        <v>-3.1280000000000001</v>
      </c>
      <c r="N1107">
        <v>-3.2</v>
      </c>
      <c r="O1107">
        <v>1.006</v>
      </c>
      <c r="P1107">
        <v>1.006</v>
      </c>
      <c r="Q1107">
        <v>0.998</v>
      </c>
      <c r="R1107">
        <v>0.59499999999999997</v>
      </c>
      <c r="S1107">
        <v>0.23300000000000001</v>
      </c>
    </row>
    <row r="1108" spans="1:19" x14ac:dyDescent="0.3">
      <c r="A1108">
        <v>60</v>
      </c>
      <c r="B1108">
        <v>-0.45600000000000002</v>
      </c>
      <c r="C1108">
        <v>-1.3140000000000001</v>
      </c>
      <c r="D1108">
        <v>-2.476</v>
      </c>
      <c r="E1108">
        <v>-2.952</v>
      </c>
      <c r="F1108">
        <v>-3.2</v>
      </c>
      <c r="G1108">
        <v>2.2000000000000002</v>
      </c>
      <c r="H1108">
        <v>-0.01</v>
      </c>
      <c r="I1108">
        <v>4</v>
      </c>
      <c r="J1108">
        <v>-0.54600000000000004</v>
      </c>
      <c r="K1108">
        <v>-1.546</v>
      </c>
      <c r="L1108">
        <v>-2.5049999999999999</v>
      </c>
      <c r="M1108">
        <v>-3.1280000000000001</v>
      </c>
      <c r="N1108">
        <v>-3.29</v>
      </c>
      <c r="O1108">
        <v>1.125</v>
      </c>
      <c r="P1108">
        <v>1.024</v>
      </c>
      <c r="Q1108">
        <v>0.89600000000000002</v>
      </c>
      <c r="R1108">
        <v>0.47399999999999998</v>
      </c>
      <c r="S1108">
        <v>0.45500000000000002</v>
      </c>
    </row>
    <row r="1109" spans="1:19" x14ac:dyDescent="0.3">
      <c r="A1109">
        <v>120</v>
      </c>
      <c r="B1109">
        <v>-0.45600000000000002</v>
      </c>
      <c r="C1109">
        <v>-1.3140000000000001</v>
      </c>
      <c r="D1109">
        <v>-2.476</v>
      </c>
      <c r="E1109">
        <v>-2.952</v>
      </c>
      <c r="F1109">
        <v>-3.2</v>
      </c>
      <c r="G1109">
        <v>2.2000000000000002</v>
      </c>
      <c r="H1109">
        <v>-0.01</v>
      </c>
      <c r="I1109">
        <v>4</v>
      </c>
      <c r="J1109">
        <v>-0.503</v>
      </c>
      <c r="K1109">
        <v>-1.5449999999999999</v>
      </c>
      <c r="L1109">
        <v>-2.5459999999999998</v>
      </c>
      <c r="M1109">
        <v>-3.18</v>
      </c>
      <c r="N1109">
        <v>-3.319</v>
      </c>
      <c r="O1109">
        <v>1.0369999999999999</v>
      </c>
      <c r="P1109">
        <v>1.07</v>
      </c>
      <c r="Q1109">
        <v>1.0329999999999999</v>
      </c>
      <c r="R1109">
        <v>0.66700000000000004</v>
      </c>
      <c r="S1109">
        <v>0.46600000000000003</v>
      </c>
    </row>
    <row r="1110" spans="1:19" x14ac:dyDescent="0.3">
      <c r="A1110">
        <v>180</v>
      </c>
      <c r="B1110">
        <v>-0.45600000000000002</v>
      </c>
      <c r="C1110">
        <v>-1.3140000000000001</v>
      </c>
      <c r="D1110">
        <v>-2.476</v>
      </c>
      <c r="E1110">
        <v>-2.952</v>
      </c>
      <c r="F1110">
        <v>-3.2</v>
      </c>
      <c r="G1110">
        <v>2.2000000000000002</v>
      </c>
      <c r="H1110">
        <v>-0.01</v>
      </c>
      <c r="I1110">
        <v>4</v>
      </c>
      <c r="J1110">
        <v>-0.50600000000000001</v>
      </c>
      <c r="K1110">
        <v>-1.5189999999999999</v>
      </c>
      <c r="L1110">
        <v>-2.5049999999999999</v>
      </c>
      <c r="M1110">
        <v>-3.13</v>
      </c>
      <c r="N1110">
        <v>-3.3220000000000001</v>
      </c>
      <c r="O1110">
        <v>1.038</v>
      </c>
      <c r="P1110">
        <v>0.96799999999999997</v>
      </c>
      <c r="Q1110">
        <v>0.91100000000000003</v>
      </c>
      <c r="R1110">
        <v>0.498</v>
      </c>
      <c r="S1110">
        <v>0.46800000000000003</v>
      </c>
    </row>
    <row r="1111" spans="1:19" x14ac:dyDescent="0.3">
      <c r="A1111">
        <v>240</v>
      </c>
      <c r="B1111">
        <v>-0.45600000000000002</v>
      </c>
      <c r="C1111">
        <v>-1.3140000000000001</v>
      </c>
      <c r="D1111">
        <v>-2.476</v>
      </c>
      <c r="E1111">
        <v>-2.952</v>
      </c>
      <c r="F1111">
        <v>-3.2</v>
      </c>
      <c r="G1111">
        <v>2.2000000000000002</v>
      </c>
      <c r="H1111">
        <v>-0.01</v>
      </c>
      <c r="I1111">
        <v>4</v>
      </c>
      <c r="J1111">
        <v>-0.51500000000000001</v>
      </c>
      <c r="K1111">
        <v>-1.5409999999999999</v>
      </c>
      <c r="L1111">
        <v>-2.5329999999999999</v>
      </c>
      <c r="M1111">
        <v>-3.1259999999999999</v>
      </c>
      <c r="N1111">
        <v>-3.3439999999999999</v>
      </c>
      <c r="O1111">
        <v>1.048</v>
      </c>
      <c r="P1111">
        <v>1.04</v>
      </c>
      <c r="Q1111">
        <v>1.034</v>
      </c>
      <c r="R1111">
        <v>0.49199999999999999</v>
      </c>
      <c r="S1111">
        <v>0.47599999999999998</v>
      </c>
    </row>
    <row r="1112" spans="1:19" x14ac:dyDescent="0.3">
      <c r="A1112">
        <v>300</v>
      </c>
      <c r="B1112">
        <v>-0.45600000000000002</v>
      </c>
      <c r="C1112">
        <v>-1.3140000000000001</v>
      </c>
      <c r="D1112">
        <v>-2.476</v>
      </c>
      <c r="E1112">
        <v>-2.952</v>
      </c>
      <c r="F1112">
        <v>-3.2</v>
      </c>
      <c r="G1112">
        <v>2.2000000000000002</v>
      </c>
      <c r="H1112">
        <v>-0.01</v>
      </c>
      <c r="I1112">
        <v>4</v>
      </c>
      <c r="J1112">
        <v>-0.50600000000000001</v>
      </c>
      <c r="K1112">
        <v>-1.5289999999999999</v>
      </c>
      <c r="L1112">
        <v>-2.5270000000000001</v>
      </c>
      <c r="M1112">
        <v>-3.149</v>
      </c>
      <c r="N1112">
        <v>-3.3650000000000002</v>
      </c>
      <c r="O1112">
        <v>1.0269999999999999</v>
      </c>
      <c r="P1112">
        <v>0.999</v>
      </c>
      <c r="Q1112">
        <v>0.98699999999999999</v>
      </c>
      <c r="R1112">
        <v>0.58199999999999996</v>
      </c>
      <c r="S1112">
        <v>0.48499999999999999</v>
      </c>
    </row>
    <row r="1113" spans="1:19" x14ac:dyDescent="0.3">
      <c r="A1113">
        <v>360</v>
      </c>
      <c r="B1113">
        <v>-0.45600000000000002</v>
      </c>
      <c r="C1113">
        <v>-1.3140000000000001</v>
      </c>
      <c r="D1113">
        <v>-2.476</v>
      </c>
      <c r="E1113">
        <v>-2.952</v>
      </c>
      <c r="F1113">
        <v>-3.2</v>
      </c>
      <c r="G1113">
        <v>2.2000000000000002</v>
      </c>
      <c r="H1113">
        <v>-0.01</v>
      </c>
      <c r="I1113">
        <v>4</v>
      </c>
      <c r="J1113">
        <v>-0.50800000000000001</v>
      </c>
      <c r="K1113">
        <v>-1.5269999999999999</v>
      </c>
      <c r="L1113">
        <v>-2.5190000000000001</v>
      </c>
      <c r="M1113">
        <v>-3.1779999999999999</v>
      </c>
      <c r="N1113">
        <v>-3.383</v>
      </c>
      <c r="O1113">
        <v>1.0269999999999999</v>
      </c>
      <c r="P1113">
        <v>1.0149999999999999</v>
      </c>
      <c r="Q1113">
        <v>0.97499999999999998</v>
      </c>
      <c r="R1113">
        <v>0.67</v>
      </c>
      <c r="S1113">
        <v>0.49199999999999999</v>
      </c>
    </row>
    <row r="1114" spans="1:19" x14ac:dyDescent="0.3">
      <c r="A1114">
        <v>420</v>
      </c>
      <c r="B1114">
        <v>-0.45600000000000002</v>
      </c>
      <c r="C1114">
        <v>-1.3140000000000001</v>
      </c>
      <c r="D1114">
        <v>-2.476</v>
      </c>
      <c r="E1114">
        <v>-2.952</v>
      </c>
      <c r="F1114">
        <v>-3.2</v>
      </c>
      <c r="G1114">
        <v>2.2000000000000002</v>
      </c>
      <c r="H1114">
        <v>-0.01</v>
      </c>
      <c r="I1114">
        <v>4</v>
      </c>
      <c r="J1114">
        <v>-0.51</v>
      </c>
      <c r="K1114">
        <v>-1.528</v>
      </c>
      <c r="L1114">
        <v>-2.524</v>
      </c>
      <c r="M1114">
        <v>-3.1949999999999998</v>
      </c>
      <c r="N1114">
        <v>-3.4</v>
      </c>
      <c r="O1114">
        <v>1.026</v>
      </c>
      <c r="P1114">
        <v>1.026</v>
      </c>
      <c r="Q1114">
        <v>0.996</v>
      </c>
      <c r="R1114">
        <v>0.70899999999999996</v>
      </c>
      <c r="S1114">
        <v>0.5</v>
      </c>
    </row>
    <row r="1115" spans="1:19" x14ac:dyDescent="0.3">
      <c r="A1115">
        <v>480</v>
      </c>
      <c r="B1115">
        <v>-0.45600000000000002</v>
      </c>
      <c r="C1115">
        <v>-1.3140000000000001</v>
      </c>
      <c r="D1115">
        <v>-2.476</v>
      </c>
      <c r="E1115">
        <v>-2.952</v>
      </c>
      <c r="F1115">
        <v>-3.2</v>
      </c>
      <c r="G1115">
        <v>2.2000000000000002</v>
      </c>
      <c r="H1115">
        <v>-0.01</v>
      </c>
      <c r="I1115">
        <v>4</v>
      </c>
      <c r="J1115">
        <v>-0.51</v>
      </c>
      <c r="K1115">
        <v>-1.526</v>
      </c>
      <c r="L1115">
        <v>-2.5289999999999999</v>
      </c>
      <c r="M1115">
        <v>-3.2090000000000001</v>
      </c>
      <c r="N1115">
        <v>-3.419</v>
      </c>
      <c r="O1115">
        <v>1.0209999999999999</v>
      </c>
      <c r="P1115">
        <v>1.0249999999999999</v>
      </c>
      <c r="Q1115">
        <v>1.0129999999999999</v>
      </c>
      <c r="R1115">
        <v>0.72099999999999997</v>
      </c>
      <c r="S1115">
        <v>0.50800000000000001</v>
      </c>
    </row>
    <row r="1116" spans="1:19" x14ac:dyDescent="0.3">
      <c r="A1116">
        <v>540</v>
      </c>
      <c r="B1116">
        <v>-0.45600000000000002</v>
      </c>
      <c r="C1116">
        <v>-1.3140000000000001</v>
      </c>
      <c r="D1116">
        <v>-2.476</v>
      </c>
      <c r="E1116">
        <v>-2.952</v>
      </c>
      <c r="F1116">
        <v>-3.2</v>
      </c>
      <c r="G1116">
        <v>2.2000000000000002</v>
      </c>
      <c r="H1116">
        <v>-0.01</v>
      </c>
      <c r="I1116">
        <v>4</v>
      </c>
      <c r="J1116">
        <v>-0.51100000000000001</v>
      </c>
      <c r="K1116">
        <v>-1.522</v>
      </c>
      <c r="L1116">
        <v>-2.5299999999999998</v>
      </c>
      <c r="M1116">
        <v>-3.2229999999999999</v>
      </c>
      <c r="N1116">
        <v>-3.44</v>
      </c>
      <c r="O1116">
        <v>1.018</v>
      </c>
      <c r="P1116">
        <v>1.0229999999999999</v>
      </c>
      <c r="Q1116">
        <v>1.008</v>
      </c>
      <c r="R1116">
        <v>0.73699999999999999</v>
      </c>
      <c r="S1116">
        <v>0.51800000000000002</v>
      </c>
    </row>
    <row r="1117" spans="1:19" x14ac:dyDescent="0.3">
      <c r="A1117">
        <v>600</v>
      </c>
      <c r="B1117">
        <v>-0.45600000000000002</v>
      </c>
      <c r="C1117">
        <v>-1.3140000000000001</v>
      </c>
      <c r="D1117">
        <v>-2.476</v>
      </c>
      <c r="E1117">
        <v>-2.952</v>
      </c>
      <c r="F1117">
        <v>-3.2</v>
      </c>
      <c r="G1117">
        <v>2.2000000000000002</v>
      </c>
      <c r="H1117">
        <v>-0.01</v>
      </c>
      <c r="I1117">
        <v>4</v>
      </c>
      <c r="J1117">
        <v>-0.51300000000000001</v>
      </c>
      <c r="K1117">
        <v>-1.52</v>
      </c>
      <c r="L1117">
        <v>-2.5270000000000001</v>
      </c>
      <c r="M1117">
        <v>-3.2370000000000001</v>
      </c>
      <c r="N1117">
        <v>-3.46</v>
      </c>
      <c r="O1117">
        <v>1.016</v>
      </c>
      <c r="P1117">
        <v>1.024</v>
      </c>
      <c r="Q1117">
        <v>0.999</v>
      </c>
      <c r="R1117">
        <v>0.747</v>
      </c>
      <c r="S1117">
        <v>0.52700000000000002</v>
      </c>
    </row>
    <row r="1119" spans="1:19" x14ac:dyDescent="0.3">
      <c r="A1119" t="s">
        <v>0</v>
      </c>
      <c r="B1119" t="s">
        <v>87</v>
      </c>
    </row>
    <row r="1120" spans="1:19" x14ac:dyDescent="0.3">
      <c r="A1120">
        <v>0</v>
      </c>
      <c r="B1120">
        <v>-0.45500000000000002</v>
      </c>
      <c r="C1120">
        <v>-1.3160000000000001</v>
      </c>
      <c r="D1120">
        <v>-2.476</v>
      </c>
      <c r="E1120">
        <v>-2.9470000000000001</v>
      </c>
      <c r="F1120">
        <v>-3.19</v>
      </c>
      <c r="G1120">
        <v>2.2000000000000002</v>
      </c>
      <c r="H1120">
        <v>-0.01</v>
      </c>
      <c r="I1120">
        <v>4</v>
      </c>
      <c r="J1120">
        <v>-0.48</v>
      </c>
      <c r="K1120">
        <v>-1.48</v>
      </c>
      <c r="L1120">
        <v>-2.476</v>
      </c>
      <c r="M1120">
        <v>-3.12</v>
      </c>
      <c r="N1120">
        <v>-3.19</v>
      </c>
      <c r="O1120">
        <v>1.006</v>
      </c>
      <c r="P1120">
        <v>1.006</v>
      </c>
      <c r="Q1120">
        <v>0.997</v>
      </c>
      <c r="R1120">
        <v>0.58799999999999997</v>
      </c>
      <c r="S1120">
        <v>0.23100000000000001</v>
      </c>
    </row>
    <row r="1121" spans="1:19" x14ac:dyDescent="0.3">
      <c r="A1121">
        <v>60</v>
      </c>
      <c r="B1121">
        <v>-0.45500000000000002</v>
      </c>
      <c r="C1121">
        <v>-1.3160000000000001</v>
      </c>
      <c r="D1121">
        <v>-2.476</v>
      </c>
      <c r="E1121">
        <v>-2.9470000000000001</v>
      </c>
      <c r="F1121">
        <v>-3.19</v>
      </c>
      <c r="G1121">
        <v>2.2000000000000002</v>
      </c>
      <c r="H1121">
        <v>-0.01</v>
      </c>
      <c r="I1121">
        <v>4</v>
      </c>
      <c r="J1121">
        <v>-0.54700000000000004</v>
      </c>
      <c r="K1121">
        <v>-1.544</v>
      </c>
      <c r="L1121">
        <v>-2.5030000000000001</v>
      </c>
      <c r="M1121">
        <v>-3.1219999999999999</v>
      </c>
      <c r="N1121">
        <v>-3.2810000000000001</v>
      </c>
      <c r="O1121">
        <v>1.125</v>
      </c>
      <c r="P1121">
        <v>1.014</v>
      </c>
      <c r="Q1121">
        <v>0.89500000000000002</v>
      </c>
      <c r="R1121">
        <v>0.47599999999999998</v>
      </c>
      <c r="S1121">
        <v>0.45200000000000001</v>
      </c>
    </row>
    <row r="1122" spans="1:19" x14ac:dyDescent="0.3">
      <c r="A1122">
        <v>120</v>
      </c>
      <c r="B1122">
        <v>-0.45500000000000002</v>
      </c>
      <c r="C1122">
        <v>-1.3160000000000001</v>
      </c>
      <c r="D1122">
        <v>-2.476</v>
      </c>
      <c r="E1122">
        <v>-2.9470000000000001</v>
      </c>
      <c r="F1122">
        <v>-3.19</v>
      </c>
      <c r="G1122">
        <v>2.2000000000000002</v>
      </c>
      <c r="H1122">
        <v>-0.01</v>
      </c>
      <c r="I1122">
        <v>4</v>
      </c>
      <c r="J1122">
        <v>-0.504</v>
      </c>
      <c r="K1122">
        <v>-1.5449999999999999</v>
      </c>
      <c r="L1122">
        <v>-2.5430000000000001</v>
      </c>
      <c r="M1122">
        <v>-3.1709999999999998</v>
      </c>
      <c r="N1122">
        <v>-3.3079999999999998</v>
      </c>
      <c r="O1122">
        <v>1.0389999999999999</v>
      </c>
      <c r="P1122">
        <v>1.071</v>
      </c>
      <c r="Q1122">
        <v>1.026</v>
      </c>
      <c r="R1122">
        <v>0.65400000000000003</v>
      </c>
      <c r="S1122">
        <v>0.46200000000000002</v>
      </c>
    </row>
    <row r="1123" spans="1:19" x14ac:dyDescent="0.3">
      <c r="A1123">
        <v>180</v>
      </c>
      <c r="B1123">
        <v>-0.45500000000000002</v>
      </c>
      <c r="C1123">
        <v>-1.3160000000000001</v>
      </c>
      <c r="D1123">
        <v>-2.476</v>
      </c>
      <c r="E1123">
        <v>-2.9470000000000001</v>
      </c>
      <c r="F1123">
        <v>-3.19</v>
      </c>
      <c r="G1123">
        <v>2.2000000000000002</v>
      </c>
      <c r="H1123">
        <v>-0.01</v>
      </c>
      <c r="I1123">
        <v>4</v>
      </c>
      <c r="J1123">
        <v>-0.505</v>
      </c>
      <c r="K1123">
        <v>-1.518</v>
      </c>
      <c r="L1123">
        <v>-2.5049999999999999</v>
      </c>
      <c r="M1123">
        <v>-3.121</v>
      </c>
      <c r="N1123">
        <v>-3.3119999999999998</v>
      </c>
      <c r="O1123">
        <v>1.036</v>
      </c>
      <c r="P1123">
        <v>0.96799999999999997</v>
      </c>
      <c r="Q1123">
        <v>0.91700000000000004</v>
      </c>
      <c r="R1123">
        <v>0.48899999999999999</v>
      </c>
      <c r="S1123">
        <v>0.46300000000000002</v>
      </c>
    </row>
    <row r="1124" spans="1:19" x14ac:dyDescent="0.3">
      <c r="A1124">
        <v>240</v>
      </c>
      <c r="B1124">
        <v>-0.45500000000000002</v>
      </c>
      <c r="C1124">
        <v>-1.3160000000000001</v>
      </c>
      <c r="D1124">
        <v>-2.476</v>
      </c>
      <c r="E1124">
        <v>-2.9470000000000001</v>
      </c>
      <c r="F1124">
        <v>-3.19</v>
      </c>
      <c r="G1124">
        <v>2.2000000000000002</v>
      </c>
      <c r="H1124">
        <v>-0.01</v>
      </c>
      <c r="I1124">
        <v>4</v>
      </c>
      <c r="J1124">
        <v>-0.51500000000000001</v>
      </c>
      <c r="K1124">
        <v>-1.54</v>
      </c>
      <c r="L1124">
        <v>-2.5329999999999999</v>
      </c>
      <c r="M1124">
        <v>-3.1190000000000002</v>
      </c>
      <c r="N1124">
        <v>-3.3330000000000002</v>
      </c>
      <c r="O1124">
        <v>1.0489999999999999</v>
      </c>
      <c r="P1124">
        <v>1.04</v>
      </c>
      <c r="Q1124">
        <v>1.0349999999999999</v>
      </c>
      <c r="R1124">
        <v>0.49399999999999999</v>
      </c>
      <c r="S1124">
        <v>0.47199999999999998</v>
      </c>
    </row>
    <row r="1125" spans="1:19" x14ac:dyDescent="0.3">
      <c r="A1125">
        <v>300</v>
      </c>
      <c r="B1125">
        <v>-0.45500000000000002</v>
      </c>
      <c r="C1125">
        <v>-1.3160000000000001</v>
      </c>
      <c r="D1125">
        <v>-2.476</v>
      </c>
      <c r="E1125">
        <v>-2.9470000000000001</v>
      </c>
      <c r="F1125">
        <v>-3.19</v>
      </c>
      <c r="G1125">
        <v>2.2000000000000002</v>
      </c>
      <c r="H1125">
        <v>-0.01</v>
      </c>
      <c r="I1125">
        <v>4</v>
      </c>
      <c r="J1125">
        <v>-0.505</v>
      </c>
      <c r="K1125">
        <v>-1.528</v>
      </c>
      <c r="L1125">
        <v>-2.524</v>
      </c>
      <c r="M1125">
        <v>-3.1419999999999999</v>
      </c>
      <c r="N1125">
        <v>-3.3540000000000001</v>
      </c>
      <c r="O1125">
        <v>1.026</v>
      </c>
      <c r="P1125">
        <v>0.998</v>
      </c>
      <c r="Q1125">
        <v>0.98199999999999998</v>
      </c>
      <c r="R1125">
        <v>0.58099999999999996</v>
      </c>
      <c r="S1125">
        <v>0.48</v>
      </c>
    </row>
    <row r="1126" spans="1:19" x14ac:dyDescent="0.3">
      <c r="A1126">
        <v>360</v>
      </c>
      <c r="B1126">
        <v>-0.45500000000000002</v>
      </c>
      <c r="C1126">
        <v>-1.3160000000000001</v>
      </c>
      <c r="D1126">
        <v>-2.476</v>
      </c>
      <c r="E1126">
        <v>-2.9470000000000001</v>
      </c>
      <c r="F1126">
        <v>-3.19</v>
      </c>
      <c r="G1126">
        <v>2.2000000000000002</v>
      </c>
      <c r="H1126">
        <v>-0.01</v>
      </c>
      <c r="I1126">
        <v>4</v>
      </c>
      <c r="J1126">
        <v>-0.50800000000000001</v>
      </c>
      <c r="K1126">
        <v>-1.5269999999999999</v>
      </c>
      <c r="L1126">
        <v>-2.5190000000000001</v>
      </c>
      <c r="M1126">
        <v>-3.1709999999999998</v>
      </c>
      <c r="N1126">
        <v>-3.371</v>
      </c>
      <c r="O1126">
        <v>1.0269999999999999</v>
      </c>
      <c r="P1126">
        <v>1.018</v>
      </c>
      <c r="Q1126">
        <v>0.97699999999999998</v>
      </c>
      <c r="R1126">
        <v>0.66800000000000004</v>
      </c>
      <c r="S1126">
        <v>0.48699999999999999</v>
      </c>
    </row>
    <row r="1127" spans="1:19" x14ac:dyDescent="0.3">
      <c r="A1127">
        <v>420</v>
      </c>
      <c r="B1127">
        <v>-0.45500000000000002</v>
      </c>
      <c r="C1127">
        <v>-1.3160000000000001</v>
      </c>
      <c r="D1127">
        <v>-2.476</v>
      </c>
      <c r="E1127">
        <v>-2.9470000000000001</v>
      </c>
      <c r="F1127">
        <v>-3.19</v>
      </c>
      <c r="G1127">
        <v>2.2000000000000002</v>
      </c>
      <c r="H1127">
        <v>-0.01</v>
      </c>
      <c r="I1127">
        <v>4</v>
      </c>
      <c r="J1127">
        <v>-0.51</v>
      </c>
      <c r="K1127">
        <v>-1.5269999999999999</v>
      </c>
      <c r="L1127">
        <v>-2.5230000000000001</v>
      </c>
      <c r="M1127">
        <v>-3.1869999999999998</v>
      </c>
      <c r="N1127">
        <v>-3.3879999999999999</v>
      </c>
      <c r="O1127">
        <v>1.0249999999999999</v>
      </c>
      <c r="P1127">
        <v>1.026</v>
      </c>
      <c r="Q1127">
        <v>0.998</v>
      </c>
      <c r="R1127">
        <v>0.70299999999999996</v>
      </c>
      <c r="S1127">
        <v>0.495</v>
      </c>
    </row>
    <row r="1128" spans="1:19" x14ac:dyDescent="0.3">
      <c r="A1128">
        <v>480</v>
      </c>
      <c r="B1128">
        <v>-0.45500000000000002</v>
      </c>
      <c r="C1128">
        <v>-1.3160000000000001</v>
      </c>
      <c r="D1128">
        <v>-2.476</v>
      </c>
      <c r="E1128">
        <v>-2.9470000000000001</v>
      </c>
      <c r="F1128">
        <v>-3.19</v>
      </c>
      <c r="G1128">
        <v>2.2000000000000002</v>
      </c>
      <c r="H1128">
        <v>-0.01</v>
      </c>
      <c r="I1128">
        <v>4</v>
      </c>
      <c r="J1128">
        <v>-0.51</v>
      </c>
      <c r="K1128">
        <v>-1.5249999999999999</v>
      </c>
      <c r="L1128">
        <v>-2.5289999999999999</v>
      </c>
      <c r="M1128">
        <v>-3.202</v>
      </c>
      <c r="N1128">
        <v>-3.407</v>
      </c>
      <c r="O1128">
        <v>1.02</v>
      </c>
      <c r="P1128">
        <v>1.0249999999999999</v>
      </c>
      <c r="Q1128">
        <v>1.0149999999999999</v>
      </c>
      <c r="R1128">
        <v>0.71599999999999997</v>
      </c>
      <c r="S1128">
        <v>0.503</v>
      </c>
    </row>
    <row r="1129" spans="1:19" x14ac:dyDescent="0.3">
      <c r="A1129">
        <v>540</v>
      </c>
      <c r="B1129">
        <v>-0.45500000000000002</v>
      </c>
      <c r="C1129">
        <v>-1.3160000000000001</v>
      </c>
      <c r="D1129">
        <v>-2.476</v>
      </c>
      <c r="E1129">
        <v>-2.9470000000000001</v>
      </c>
      <c r="F1129">
        <v>-3.19</v>
      </c>
      <c r="G1129">
        <v>2.2000000000000002</v>
      </c>
      <c r="H1129">
        <v>-0.01</v>
      </c>
      <c r="I1129">
        <v>4</v>
      </c>
      <c r="J1129">
        <v>-0.51100000000000001</v>
      </c>
      <c r="K1129">
        <v>-1.5209999999999999</v>
      </c>
      <c r="L1129">
        <v>-2.528</v>
      </c>
      <c r="M1129">
        <v>-3.2160000000000002</v>
      </c>
      <c r="N1129">
        <v>-3.427</v>
      </c>
      <c r="O1129">
        <v>1.018</v>
      </c>
      <c r="P1129">
        <v>1.0229999999999999</v>
      </c>
      <c r="Q1129">
        <v>1.008</v>
      </c>
      <c r="R1129">
        <v>0.73299999999999998</v>
      </c>
      <c r="S1129">
        <v>0.51200000000000001</v>
      </c>
    </row>
    <row r="1130" spans="1:19" x14ac:dyDescent="0.3">
      <c r="A1130">
        <v>600</v>
      </c>
      <c r="B1130">
        <v>-0.45500000000000002</v>
      </c>
      <c r="C1130">
        <v>-1.3160000000000001</v>
      </c>
      <c r="D1130">
        <v>-2.476</v>
      </c>
      <c r="E1130">
        <v>-2.9470000000000001</v>
      </c>
      <c r="F1130">
        <v>-3.19</v>
      </c>
      <c r="G1130">
        <v>2.2000000000000002</v>
      </c>
      <c r="H1130">
        <v>-0.01</v>
      </c>
      <c r="I1130">
        <v>4</v>
      </c>
      <c r="J1130">
        <v>-0.51300000000000001</v>
      </c>
      <c r="K1130">
        <v>-1.52</v>
      </c>
      <c r="L1130">
        <v>-2.5249999999999999</v>
      </c>
      <c r="M1130">
        <v>-3.23</v>
      </c>
      <c r="N1130">
        <v>-3.448</v>
      </c>
      <c r="O1130">
        <v>1.016</v>
      </c>
      <c r="P1130">
        <v>1.024</v>
      </c>
      <c r="Q1130">
        <v>0.998</v>
      </c>
      <c r="R1130">
        <v>0.74299999999999999</v>
      </c>
      <c r="S1130">
        <v>0.52100000000000002</v>
      </c>
    </row>
    <row r="1132" spans="1:19" x14ac:dyDescent="0.3">
      <c r="A1132" t="s">
        <v>0</v>
      </c>
      <c r="B1132" t="s">
        <v>88</v>
      </c>
    </row>
    <row r="1133" spans="1:19" x14ac:dyDescent="0.3">
      <c r="A1133">
        <v>0</v>
      </c>
      <c r="B1133">
        <v>-0.45700000000000002</v>
      </c>
      <c r="C1133">
        <v>-1.3149999999999999</v>
      </c>
      <c r="D1133">
        <v>-2.4750000000000001</v>
      </c>
      <c r="E1133">
        <v>-2.9569999999999999</v>
      </c>
      <c r="F1133">
        <v>-3.18</v>
      </c>
      <c r="G1133">
        <v>2.2000000000000002</v>
      </c>
      <c r="H1133">
        <v>-0.01</v>
      </c>
      <c r="I1133">
        <v>4</v>
      </c>
      <c r="J1133">
        <v>-0.48</v>
      </c>
      <c r="K1133">
        <v>-1.48</v>
      </c>
      <c r="L1133">
        <v>-2.4750000000000001</v>
      </c>
      <c r="M1133">
        <v>-3.1120000000000001</v>
      </c>
      <c r="N1133">
        <v>-3.18</v>
      </c>
      <c r="O1133">
        <v>1.006</v>
      </c>
      <c r="P1133">
        <v>1.006</v>
      </c>
      <c r="Q1133">
        <v>0.997</v>
      </c>
      <c r="R1133">
        <v>0.58199999999999996</v>
      </c>
      <c r="S1133">
        <v>0.22900000000000001</v>
      </c>
    </row>
    <row r="1134" spans="1:19" x14ac:dyDescent="0.3">
      <c r="A1134">
        <v>60</v>
      </c>
      <c r="B1134">
        <v>-0.45700000000000002</v>
      </c>
      <c r="C1134">
        <v>-1.3149999999999999</v>
      </c>
      <c r="D1134">
        <v>-2.4750000000000001</v>
      </c>
      <c r="E1134">
        <v>-2.9569999999999999</v>
      </c>
      <c r="F1134">
        <v>-3.18</v>
      </c>
      <c r="G1134">
        <v>2.2000000000000002</v>
      </c>
      <c r="H1134">
        <v>-0.01</v>
      </c>
      <c r="I1134">
        <v>4</v>
      </c>
      <c r="J1134">
        <v>-0.54800000000000004</v>
      </c>
      <c r="K1134">
        <v>-1.5429999999999999</v>
      </c>
      <c r="L1134">
        <v>-2.5030000000000001</v>
      </c>
      <c r="M1134">
        <v>-3.121</v>
      </c>
      <c r="N1134">
        <v>-3.2719999999999998</v>
      </c>
      <c r="O1134">
        <v>1.129</v>
      </c>
      <c r="P1134">
        <v>1.004</v>
      </c>
      <c r="Q1134">
        <v>0.89</v>
      </c>
      <c r="R1134">
        <v>0.47499999999999998</v>
      </c>
      <c r="S1134">
        <v>0.44900000000000001</v>
      </c>
    </row>
    <row r="1135" spans="1:19" x14ac:dyDescent="0.3">
      <c r="A1135">
        <v>120</v>
      </c>
      <c r="B1135">
        <v>-0.45700000000000002</v>
      </c>
      <c r="C1135">
        <v>-1.3149999999999999</v>
      </c>
      <c r="D1135">
        <v>-2.4750000000000001</v>
      </c>
      <c r="E1135">
        <v>-2.9569999999999999</v>
      </c>
      <c r="F1135">
        <v>-3.18</v>
      </c>
      <c r="G1135">
        <v>2.2000000000000002</v>
      </c>
      <c r="H1135">
        <v>-0.01</v>
      </c>
      <c r="I1135">
        <v>4</v>
      </c>
      <c r="J1135">
        <v>-0.50700000000000001</v>
      </c>
      <c r="K1135">
        <v>-1.5469999999999999</v>
      </c>
      <c r="L1135">
        <v>-2.544</v>
      </c>
      <c r="M1135">
        <v>-3.165</v>
      </c>
      <c r="N1135">
        <v>-3.294</v>
      </c>
      <c r="O1135">
        <v>1.0429999999999999</v>
      </c>
      <c r="P1135">
        <v>1.071</v>
      </c>
      <c r="Q1135">
        <v>1.026</v>
      </c>
      <c r="R1135">
        <v>0.64300000000000002</v>
      </c>
      <c r="S1135">
        <v>0.45700000000000002</v>
      </c>
    </row>
    <row r="1136" spans="1:19" x14ac:dyDescent="0.3">
      <c r="A1136">
        <v>180</v>
      </c>
      <c r="B1136">
        <v>-0.45700000000000002</v>
      </c>
      <c r="C1136">
        <v>-1.3149999999999999</v>
      </c>
      <c r="D1136">
        <v>-2.4750000000000001</v>
      </c>
      <c r="E1136">
        <v>-2.9569999999999999</v>
      </c>
      <c r="F1136">
        <v>-3.18</v>
      </c>
      <c r="G1136">
        <v>2.2000000000000002</v>
      </c>
      <c r="H1136">
        <v>-0.01</v>
      </c>
      <c r="I1136">
        <v>4</v>
      </c>
      <c r="J1136">
        <v>-0.50600000000000001</v>
      </c>
      <c r="K1136">
        <v>-1.52</v>
      </c>
      <c r="L1136">
        <v>-2.5070000000000001</v>
      </c>
      <c r="M1136">
        <v>-3.1150000000000002</v>
      </c>
      <c r="N1136">
        <v>-3.302</v>
      </c>
      <c r="O1136">
        <v>1.036</v>
      </c>
      <c r="P1136">
        <v>0.96699999999999997</v>
      </c>
      <c r="Q1136">
        <v>0.91500000000000004</v>
      </c>
      <c r="R1136">
        <v>0.47499999999999998</v>
      </c>
      <c r="S1136">
        <v>0.46</v>
      </c>
    </row>
    <row r="1137" spans="1:19" x14ac:dyDescent="0.3">
      <c r="A1137">
        <v>240</v>
      </c>
      <c r="B1137">
        <v>-0.45700000000000002</v>
      </c>
      <c r="C1137">
        <v>-1.3149999999999999</v>
      </c>
      <c r="D1137">
        <v>-2.4750000000000001</v>
      </c>
      <c r="E1137">
        <v>-2.9569999999999999</v>
      </c>
      <c r="F1137">
        <v>-3.18</v>
      </c>
      <c r="G1137">
        <v>2.2000000000000002</v>
      </c>
      <c r="H1137">
        <v>-0.01</v>
      </c>
      <c r="I1137">
        <v>4</v>
      </c>
      <c r="J1137">
        <v>-0.51500000000000001</v>
      </c>
      <c r="K1137">
        <v>-1.5409999999999999</v>
      </c>
      <c r="L1137">
        <v>-2.5329999999999999</v>
      </c>
      <c r="M1137">
        <v>-3.1139999999999999</v>
      </c>
      <c r="N1137">
        <v>-3.327</v>
      </c>
      <c r="O1137">
        <v>1.0489999999999999</v>
      </c>
      <c r="P1137">
        <v>1.0389999999999999</v>
      </c>
      <c r="Q1137">
        <v>1.032</v>
      </c>
      <c r="R1137">
        <v>0.48499999999999999</v>
      </c>
      <c r="S1137">
        <v>0.46899999999999997</v>
      </c>
    </row>
    <row r="1138" spans="1:19" x14ac:dyDescent="0.3">
      <c r="A1138">
        <v>300</v>
      </c>
      <c r="B1138">
        <v>-0.45700000000000002</v>
      </c>
      <c r="C1138">
        <v>-1.3149999999999999</v>
      </c>
      <c r="D1138">
        <v>-2.4750000000000001</v>
      </c>
      <c r="E1138">
        <v>-2.9569999999999999</v>
      </c>
      <c r="F1138">
        <v>-3.18</v>
      </c>
      <c r="G1138">
        <v>2.2000000000000002</v>
      </c>
      <c r="H1138">
        <v>-0.01</v>
      </c>
      <c r="I1138">
        <v>4</v>
      </c>
      <c r="J1138">
        <v>-0.50600000000000001</v>
      </c>
      <c r="K1138">
        <v>-1.5289999999999999</v>
      </c>
      <c r="L1138">
        <v>-2.524</v>
      </c>
      <c r="M1138">
        <v>-3.1389999999999998</v>
      </c>
      <c r="N1138">
        <v>-3.347</v>
      </c>
      <c r="O1138">
        <v>1.0269999999999999</v>
      </c>
      <c r="P1138">
        <v>0.998</v>
      </c>
      <c r="Q1138">
        <v>0.97799999999999998</v>
      </c>
      <c r="R1138">
        <v>0.57899999999999996</v>
      </c>
      <c r="S1138">
        <v>0.47799999999999998</v>
      </c>
    </row>
    <row r="1139" spans="1:19" x14ac:dyDescent="0.3">
      <c r="A1139">
        <v>360</v>
      </c>
      <c r="B1139">
        <v>-0.45700000000000002</v>
      </c>
      <c r="C1139">
        <v>-1.3149999999999999</v>
      </c>
      <c r="D1139">
        <v>-2.4750000000000001</v>
      </c>
      <c r="E1139">
        <v>-2.9569999999999999</v>
      </c>
      <c r="F1139">
        <v>-3.18</v>
      </c>
      <c r="G1139">
        <v>2.2000000000000002</v>
      </c>
      <c r="H1139">
        <v>-0.01</v>
      </c>
      <c r="I1139">
        <v>4</v>
      </c>
      <c r="J1139">
        <v>-0.50900000000000001</v>
      </c>
      <c r="K1139">
        <v>-1.528</v>
      </c>
      <c r="L1139">
        <v>-2.5190000000000001</v>
      </c>
      <c r="M1139">
        <v>-3.165</v>
      </c>
      <c r="N1139">
        <v>-3.363</v>
      </c>
      <c r="O1139">
        <v>1.028</v>
      </c>
      <c r="P1139">
        <v>1.016</v>
      </c>
      <c r="Q1139">
        <v>0.97399999999999998</v>
      </c>
      <c r="R1139">
        <v>0.66</v>
      </c>
      <c r="S1139">
        <v>0.48399999999999999</v>
      </c>
    </row>
    <row r="1140" spans="1:19" x14ac:dyDescent="0.3">
      <c r="A1140">
        <v>420</v>
      </c>
      <c r="B1140">
        <v>-0.45700000000000002</v>
      </c>
      <c r="C1140">
        <v>-1.3149999999999999</v>
      </c>
      <c r="D1140">
        <v>-2.4750000000000001</v>
      </c>
      <c r="E1140">
        <v>-2.9569999999999999</v>
      </c>
      <c r="F1140">
        <v>-3.18</v>
      </c>
      <c r="G1140">
        <v>2.2000000000000002</v>
      </c>
      <c r="H1140">
        <v>-0.01</v>
      </c>
      <c r="I1140">
        <v>4</v>
      </c>
      <c r="J1140">
        <v>-0.51</v>
      </c>
      <c r="K1140">
        <v>-1.528</v>
      </c>
      <c r="L1140">
        <v>-2.5249999999999999</v>
      </c>
      <c r="M1140">
        <v>-3.181</v>
      </c>
      <c r="N1140">
        <v>-3.38</v>
      </c>
      <c r="O1140">
        <v>1.026</v>
      </c>
      <c r="P1140">
        <v>1.026</v>
      </c>
      <c r="Q1140">
        <v>1.0009999999999999</v>
      </c>
      <c r="R1140">
        <v>0.69099999999999995</v>
      </c>
      <c r="S1140">
        <v>0.49099999999999999</v>
      </c>
    </row>
    <row r="1141" spans="1:19" x14ac:dyDescent="0.3">
      <c r="A1141">
        <v>480</v>
      </c>
      <c r="B1141">
        <v>-0.45700000000000002</v>
      </c>
      <c r="C1141">
        <v>-1.3149999999999999</v>
      </c>
      <c r="D1141">
        <v>-2.4750000000000001</v>
      </c>
      <c r="E1141">
        <v>-2.9569999999999999</v>
      </c>
      <c r="F1141">
        <v>-3.18</v>
      </c>
      <c r="G1141">
        <v>2.2000000000000002</v>
      </c>
      <c r="H1141">
        <v>-0.01</v>
      </c>
      <c r="I1141">
        <v>4</v>
      </c>
      <c r="J1141">
        <v>-0.51</v>
      </c>
      <c r="K1141">
        <v>-1.526</v>
      </c>
      <c r="L1141">
        <v>-2.5299999999999998</v>
      </c>
      <c r="M1141">
        <v>-3.1949999999999998</v>
      </c>
      <c r="N1141">
        <v>-3.3980000000000001</v>
      </c>
      <c r="O1141">
        <v>1.02</v>
      </c>
      <c r="P1141">
        <v>1.024</v>
      </c>
      <c r="Q1141">
        <v>1.0149999999999999</v>
      </c>
      <c r="R1141">
        <v>0.70699999999999996</v>
      </c>
      <c r="S1141">
        <v>0.499</v>
      </c>
    </row>
    <row r="1142" spans="1:19" x14ac:dyDescent="0.3">
      <c r="A1142">
        <v>540</v>
      </c>
      <c r="B1142">
        <v>-0.45700000000000002</v>
      </c>
      <c r="C1142">
        <v>-1.3149999999999999</v>
      </c>
      <c r="D1142">
        <v>-2.4750000000000001</v>
      </c>
      <c r="E1142">
        <v>-2.9569999999999999</v>
      </c>
      <c r="F1142">
        <v>-3.18</v>
      </c>
      <c r="G1142">
        <v>2.2000000000000002</v>
      </c>
      <c r="H1142">
        <v>-0.01</v>
      </c>
      <c r="I1142">
        <v>4</v>
      </c>
      <c r="J1142">
        <v>-0.51100000000000001</v>
      </c>
      <c r="K1142">
        <v>-1.522</v>
      </c>
      <c r="L1142">
        <v>-2.5289999999999999</v>
      </c>
      <c r="M1142">
        <v>-3.21</v>
      </c>
      <c r="N1142">
        <v>-3.4180000000000001</v>
      </c>
      <c r="O1142">
        <v>1.018</v>
      </c>
      <c r="P1142">
        <v>1.022</v>
      </c>
      <c r="Q1142">
        <v>1.006</v>
      </c>
      <c r="R1142">
        <v>0.72699999999999998</v>
      </c>
      <c r="S1142">
        <v>0.50800000000000001</v>
      </c>
    </row>
    <row r="1143" spans="1:19" x14ac:dyDescent="0.3">
      <c r="A1143">
        <v>600</v>
      </c>
      <c r="B1143">
        <v>-0.45700000000000002</v>
      </c>
      <c r="C1143">
        <v>-1.3149999999999999</v>
      </c>
      <c r="D1143">
        <v>-2.4750000000000001</v>
      </c>
      <c r="E1143">
        <v>-2.9569999999999999</v>
      </c>
      <c r="F1143">
        <v>-3.18</v>
      </c>
      <c r="G1143">
        <v>2.2000000000000002</v>
      </c>
      <c r="H1143">
        <v>-0.01</v>
      </c>
      <c r="I1143">
        <v>4</v>
      </c>
      <c r="J1143">
        <v>-0.51300000000000001</v>
      </c>
      <c r="K1143">
        <v>-1.5209999999999999</v>
      </c>
      <c r="L1143">
        <v>-2.5259999999999998</v>
      </c>
      <c r="M1143">
        <v>-3.2250000000000001</v>
      </c>
      <c r="N1143">
        <v>-3.4380000000000002</v>
      </c>
      <c r="O1143">
        <v>1.016</v>
      </c>
      <c r="P1143">
        <v>1.0249999999999999</v>
      </c>
      <c r="Q1143">
        <v>0.996</v>
      </c>
      <c r="R1143">
        <v>0.74</v>
      </c>
      <c r="S1143">
        <v>0.51700000000000002</v>
      </c>
    </row>
    <row r="1145" spans="1:19" x14ac:dyDescent="0.3">
      <c r="A1145" t="s">
        <v>0</v>
      </c>
      <c r="B1145" t="s">
        <v>89</v>
      </c>
    </row>
    <row r="1146" spans="1:19" x14ac:dyDescent="0.3">
      <c r="A1146">
        <v>0</v>
      </c>
      <c r="B1146">
        <v>-0.45800000000000002</v>
      </c>
      <c r="C1146">
        <v>-1.3140000000000001</v>
      </c>
      <c r="D1146">
        <v>-2.4750000000000001</v>
      </c>
      <c r="E1146">
        <v>-2.9529999999999998</v>
      </c>
      <c r="F1146">
        <v>-3.17</v>
      </c>
      <c r="G1146">
        <v>2.2000000000000002</v>
      </c>
      <c r="H1146">
        <v>-0.01</v>
      </c>
      <c r="I1146">
        <v>4</v>
      </c>
      <c r="J1146">
        <v>-0.48</v>
      </c>
      <c r="K1146">
        <v>-1.48</v>
      </c>
      <c r="L1146">
        <v>-2.4750000000000001</v>
      </c>
      <c r="M1146">
        <v>-3.1030000000000002</v>
      </c>
      <c r="N1146">
        <v>-3.17</v>
      </c>
      <c r="O1146">
        <v>1.006</v>
      </c>
      <c r="P1146">
        <v>1.006</v>
      </c>
      <c r="Q1146">
        <v>0.996</v>
      </c>
      <c r="R1146">
        <v>0.57599999999999996</v>
      </c>
      <c r="S1146">
        <v>0.22700000000000001</v>
      </c>
    </row>
    <row r="1147" spans="1:19" x14ac:dyDescent="0.3">
      <c r="A1147">
        <v>60</v>
      </c>
      <c r="B1147">
        <v>-0.45800000000000002</v>
      </c>
      <c r="C1147">
        <v>-1.3140000000000001</v>
      </c>
      <c r="D1147">
        <v>-2.4750000000000001</v>
      </c>
      <c r="E1147">
        <v>-2.9529999999999998</v>
      </c>
      <c r="F1147">
        <v>-3.17</v>
      </c>
      <c r="G1147">
        <v>2.2000000000000002</v>
      </c>
      <c r="H1147">
        <v>-0.01</v>
      </c>
      <c r="I1147">
        <v>4</v>
      </c>
      <c r="J1147">
        <v>-0.54900000000000004</v>
      </c>
      <c r="K1147">
        <v>-1.538</v>
      </c>
      <c r="L1147">
        <v>-2.4990000000000001</v>
      </c>
      <c r="M1147">
        <v>-3.0979999999999999</v>
      </c>
      <c r="N1147">
        <v>-3.2639999999999998</v>
      </c>
      <c r="O1147">
        <v>1.131</v>
      </c>
      <c r="P1147">
        <v>0.98399999999999999</v>
      </c>
      <c r="Q1147">
        <v>0.878</v>
      </c>
      <c r="R1147">
        <v>0.53200000000000003</v>
      </c>
      <c r="S1147">
        <v>0.44500000000000001</v>
      </c>
    </row>
    <row r="1148" spans="1:19" x14ac:dyDescent="0.3">
      <c r="A1148">
        <v>120</v>
      </c>
      <c r="B1148">
        <v>-0.45800000000000002</v>
      </c>
      <c r="C1148">
        <v>-1.3140000000000001</v>
      </c>
      <c r="D1148">
        <v>-2.4750000000000001</v>
      </c>
      <c r="E1148">
        <v>-2.9529999999999998</v>
      </c>
      <c r="F1148">
        <v>-3.17</v>
      </c>
      <c r="G1148">
        <v>2.2000000000000002</v>
      </c>
      <c r="H1148">
        <v>-0.01</v>
      </c>
      <c r="I1148">
        <v>4</v>
      </c>
      <c r="J1148">
        <v>-0.50900000000000001</v>
      </c>
      <c r="K1148">
        <v>-1.548</v>
      </c>
      <c r="L1148">
        <v>-2.548</v>
      </c>
      <c r="M1148">
        <v>-3.1429999999999998</v>
      </c>
      <c r="N1148">
        <v>-3.278</v>
      </c>
      <c r="O1148">
        <v>1.0469999999999999</v>
      </c>
      <c r="P1148">
        <v>1.075</v>
      </c>
      <c r="Q1148">
        <v>1.0389999999999999</v>
      </c>
      <c r="R1148">
        <v>0.67800000000000005</v>
      </c>
      <c r="S1148">
        <v>0.45100000000000001</v>
      </c>
    </row>
    <row r="1149" spans="1:19" x14ac:dyDescent="0.3">
      <c r="A1149">
        <v>180</v>
      </c>
      <c r="B1149">
        <v>-0.45800000000000002</v>
      </c>
      <c r="C1149">
        <v>-1.3140000000000001</v>
      </c>
      <c r="D1149">
        <v>-2.4750000000000001</v>
      </c>
      <c r="E1149">
        <v>-2.9529999999999998</v>
      </c>
      <c r="F1149">
        <v>-3.17</v>
      </c>
      <c r="G1149">
        <v>2.2000000000000002</v>
      </c>
      <c r="H1149">
        <v>-0.01</v>
      </c>
      <c r="I1149">
        <v>4</v>
      </c>
      <c r="J1149">
        <v>-0.505</v>
      </c>
      <c r="K1149">
        <v>-1.5189999999999999</v>
      </c>
      <c r="L1149">
        <v>-2.5099999999999998</v>
      </c>
      <c r="M1149">
        <v>-3.0950000000000002</v>
      </c>
      <c r="N1149">
        <v>-3.298</v>
      </c>
      <c r="O1149">
        <v>1.0349999999999999</v>
      </c>
      <c r="P1149">
        <v>0.96499999999999997</v>
      </c>
      <c r="Q1149">
        <v>0.92500000000000004</v>
      </c>
      <c r="R1149">
        <v>0.49099999999999999</v>
      </c>
      <c r="S1149">
        <v>0.45800000000000002</v>
      </c>
    </row>
    <row r="1150" spans="1:19" x14ac:dyDescent="0.3">
      <c r="A1150">
        <v>240</v>
      </c>
      <c r="B1150">
        <v>-0.45800000000000002</v>
      </c>
      <c r="C1150">
        <v>-1.3140000000000001</v>
      </c>
      <c r="D1150">
        <v>-2.4750000000000001</v>
      </c>
      <c r="E1150">
        <v>-2.9529999999999998</v>
      </c>
      <c r="F1150">
        <v>-3.17</v>
      </c>
      <c r="G1150">
        <v>2.2000000000000002</v>
      </c>
      <c r="H1150">
        <v>-0.01</v>
      </c>
      <c r="I1150">
        <v>4</v>
      </c>
      <c r="J1150">
        <v>-0.51500000000000001</v>
      </c>
      <c r="K1150">
        <v>-1.5389999999999999</v>
      </c>
      <c r="L1150">
        <v>-2.5339999999999998</v>
      </c>
      <c r="M1150">
        <v>-3.0990000000000002</v>
      </c>
      <c r="N1150">
        <v>-3.3130000000000002</v>
      </c>
      <c r="O1150">
        <v>1.048</v>
      </c>
      <c r="P1150">
        <v>1.036</v>
      </c>
      <c r="Q1150">
        <v>1.0329999999999999</v>
      </c>
      <c r="R1150">
        <v>0.50600000000000001</v>
      </c>
      <c r="S1150">
        <v>0.46400000000000002</v>
      </c>
    </row>
    <row r="1151" spans="1:19" x14ac:dyDescent="0.3">
      <c r="A1151">
        <v>300</v>
      </c>
      <c r="B1151">
        <v>-0.45800000000000002</v>
      </c>
      <c r="C1151">
        <v>-1.3140000000000001</v>
      </c>
      <c r="D1151">
        <v>-2.4750000000000001</v>
      </c>
      <c r="E1151">
        <v>-2.9529999999999998</v>
      </c>
      <c r="F1151">
        <v>-3.17</v>
      </c>
      <c r="G1151">
        <v>2.2000000000000002</v>
      </c>
      <c r="H1151">
        <v>-0.01</v>
      </c>
      <c r="I1151">
        <v>4</v>
      </c>
      <c r="J1151">
        <v>-0.50700000000000001</v>
      </c>
      <c r="K1151">
        <v>-1.5289999999999999</v>
      </c>
      <c r="L1151">
        <v>-2.52</v>
      </c>
      <c r="M1151">
        <v>-3.1259999999999999</v>
      </c>
      <c r="N1151">
        <v>-3.3239999999999998</v>
      </c>
      <c r="O1151">
        <v>1.0289999999999999</v>
      </c>
      <c r="P1151">
        <v>0.998</v>
      </c>
      <c r="Q1151">
        <v>0.96099999999999997</v>
      </c>
      <c r="R1151">
        <v>0.59199999999999997</v>
      </c>
      <c r="S1151">
        <v>0.46800000000000003</v>
      </c>
    </row>
    <row r="1152" spans="1:19" x14ac:dyDescent="0.3">
      <c r="A1152">
        <v>360</v>
      </c>
      <c r="B1152">
        <v>-0.45800000000000002</v>
      </c>
      <c r="C1152">
        <v>-1.3140000000000001</v>
      </c>
      <c r="D1152">
        <v>-2.4750000000000001</v>
      </c>
      <c r="E1152">
        <v>-2.9529999999999998</v>
      </c>
      <c r="F1152">
        <v>-3.17</v>
      </c>
      <c r="G1152">
        <v>2.2000000000000002</v>
      </c>
      <c r="H1152">
        <v>-0.01</v>
      </c>
      <c r="I1152">
        <v>4</v>
      </c>
      <c r="J1152">
        <v>-0.50800000000000001</v>
      </c>
      <c r="K1152">
        <v>-1.528</v>
      </c>
      <c r="L1152">
        <v>-2.516</v>
      </c>
      <c r="M1152">
        <v>-3.149</v>
      </c>
      <c r="N1152">
        <v>-3.3359999999999999</v>
      </c>
      <c r="O1152">
        <v>1.0269999999999999</v>
      </c>
      <c r="P1152">
        <v>1.0169999999999999</v>
      </c>
      <c r="Q1152">
        <v>0.96699999999999997</v>
      </c>
      <c r="R1152">
        <v>0.65300000000000002</v>
      </c>
      <c r="S1152">
        <v>0.47299999999999998</v>
      </c>
    </row>
    <row r="1153" spans="1:19" x14ac:dyDescent="0.3">
      <c r="A1153">
        <v>420</v>
      </c>
      <c r="B1153">
        <v>-0.45800000000000002</v>
      </c>
      <c r="C1153">
        <v>-1.3140000000000001</v>
      </c>
      <c r="D1153">
        <v>-2.4750000000000001</v>
      </c>
      <c r="E1153">
        <v>-2.9529999999999998</v>
      </c>
      <c r="F1153">
        <v>-3.17</v>
      </c>
      <c r="G1153">
        <v>2.2000000000000002</v>
      </c>
      <c r="H1153">
        <v>-0.01</v>
      </c>
      <c r="I1153">
        <v>4</v>
      </c>
      <c r="J1153">
        <v>-0.51100000000000001</v>
      </c>
      <c r="K1153">
        <v>-1.528</v>
      </c>
      <c r="L1153">
        <v>-2.524</v>
      </c>
      <c r="M1153">
        <v>-3.1659999999999999</v>
      </c>
      <c r="N1153">
        <v>-3.3530000000000002</v>
      </c>
      <c r="O1153">
        <v>1.026</v>
      </c>
      <c r="P1153">
        <v>1.028</v>
      </c>
      <c r="Q1153">
        <v>1.002</v>
      </c>
      <c r="R1153">
        <v>0.68899999999999995</v>
      </c>
      <c r="S1153">
        <v>0.48</v>
      </c>
    </row>
    <row r="1154" spans="1:19" x14ac:dyDescent="0.3">
      <c r="A1154">
        <v>480</v>
      </c>
      <c r="B1154">
        <v>-0.45800000000000002</v>
      </c>
      <c r="C1154">
        <v>-1.3140000000000001</v>
      </c>
      <c r="D1154">
        <v>-2.4750000000000001</v>
      </c>
      <c r="E1154">
        <v>-2.9529999999999998</v>
      </c>
      <c r="F1154">
        <v>-3.17</v>
      </c>
      <c r="G1154">
        <v>2.2000000000000002</v>
      </c>
      <c r="H1154">
        <v>-0.01</v>
      </c>
      <c r="I1154">
        <v>4</v>
      </c>
      <c r="J1154">
        <v>-0.51</v>
      </c>
      <c r="K1154">
        <v>-1.5249999999999999</v>
      </c>
      <c r="L1154">
        <v>-2.5270000000000001</v>
      </c>
      <c r="M1154">
        <v>-3.1829999999999998</v>
      </c>
      <c r="N1154">
        <v>-3.3730000000000002</v>
      </c>
      <c r="O1154">
        <v>1.02</v>
      </c>
      <c r="P1154">
        <v>1.0209999999999999</v>
      </c>
      <c r="Q1154">
        <v>1.008</v>
      </c>
      <c r="R1154">
        <v>0.71099999999999997</v>
      </c>
      <c r="S1154">
        <v>0.48799999999999999</v>
      </c>
    </row>
    <row r="1155" spans="1:19" x14ac:dyDescent="0.3">
      <c r="A1155">
        <v>540</v>
      </c>
      <c r="B1155">
        <v>-0.45800000000000002</v>
      </c>
      <c r="C1155">
        <v>-1.3140000000000001</v>
      </c>
      <c r="D1155">
        <v>-2.4750000000000001</v>
      </c>
      <c r="E1155">
        <v>-2.9529999999999998</v>
      </c>
      <c r="F1155">
        <v>-3.17</v>
      </c>
      <c r="G1155">
        <v>2.2000000000000002</v>
      </c>
      <c r="H1155">
        <v>-0.01</v>
      </c>
      <c r="I1155">
        <v>4</v>
      </c>
      <c r="J1155">
        <v>-0.51100000000000001</v>
      </c>
      <c r="K1155">
        <v>-1.522</v>
      </c>
      <c r="L1155">
        <v>-2.5259999999999998</v>
      </c>
      <c r="M1155">
        <v>-3.1989999999999998</v>
      </c>
      <c r="N1155">
        <v>-3.3940000000000001</v>
      </c>
      <c r="O1155">
        <v>1.018</v>
      </c>
      <c r="P1155">
        <v>1.022</v>
      </c>
      <c r="Q1155">
        <v>1</v>
      </c>
      <c r="R1155">
        <v>0.72799999999999998</v>
      </c>
      <c r="S1155">
        <v>0.497</v>
      </c>
    </row>
    <row r="1156" spans="1:19" x14ac:dyDescent="0.3">
      <c r="A1156">
        <v>600</v>
      </c>
      <c r="B1156">
        <v>-0.45800000000000002</v>
      </c>
      <c r="C1156">
        <v>-1.3140000000000001</v>
      </c>
      <c r="D1156">
        <v>-2.4750000000000001</v>
      </c>
      <c r="E1156">
        <v>-2.9529999999999998</v>
      </c>
      <c r="F1156">
        <v>-3.17</v>
      </c>
      <c r="G1156">
        <v>2.2000000000000002</v>
      </c>
      <c r="H1156">
        <v>-0.01</v>
      </c>
      <c r="I1156">
        <v>4</v>
      </c>
      <c r="J1156">
        <v>-0.51300000000000001</v>
      </c>
      <c r="K1156">
        <v>-1.5209999999999999</v>
      </c>
      <c r="L1156">
        <v>-2.524</v>
      </c>
      <c r="M1156">
        <v>-3.2120000000000002</v>
      </c>
      <c r="N1156">
        <v>-3.4129999999999998</v>
      </c>
      <c r="O1156">
        <v>1.0169999999999999</v>
      </c>
      <c r="P1156">
        <v>1.026</v>
      </c>
      <c r="Q1156">
        <v>0.995</v>
      </c>
      <c r="R1156">
        <v>0.73399999999999999</v>
      </c>
      <c r="S1156">
        <v>0.50600000000000001</v>
      </c>
    </row>
    <row r="1158" spans="1:19" x14ac:dyDescent="0.3">
      <c r="A1158" t="s">
        <v>0</v>
      </c>
      <c r="B1158" t="s">
        <v>90</v>
      </c>
    </row>
    <row r="1159" spans="1:19" x14ac:dyDescent="0.3">
      <c r="A1159">
        <v>0</v>
      </c>
      <c r="B1159">
        <v>-0.45800000000000002</v>
      </c>
      <c r="C1159">
        <v>-1.3149999999999999</v>
      </c>
      <c r="D1159">
        <v>-2.4750000000000001</v>
      </c>
      <c r="E1159">
        <v>-2.9470000000000001</v>
      </c>
      <c r="F1159">
        <v>-3.16</v>
      </c>
      <c r="G1159">
        <v>2.2000000000000002</v>
      </c>
      <c r="H1159">
        <v>-0.01</v>
      </c>
      <c r="I1159">
        <v>4</v>
      </c>
      <c r="J1159">
        <v>-0.48</v>
      </c>
      <c r="K1159">
        <v>-1.48</v>
      </c>
      <c r="L1159">
        <v>-2.4750000000000001</v>
      </c>
      <c r="M1159">
        <v>-3.0950000000000002</v>
      </c>
      <c r="N1159">
        <v>-3.16</v>
      </c>
      <c r="O1159">
        <v>1.006</v>
      </c>
      <c r="P1159">
        <v>1.006</v>
      </c>
      <c r="Q1159">
        <v>0.996</v>
      </c>
      <c r="R1159">
        <v>0.56999999999999995</v>
      </c>
      <c r="S1159">
        <v>0.22500000000000001</v>
      </c>
    </row>
    <row r="1160" spans="1:19" x14ac:dyDescent="0.3">
      <c r="A1160">
        <v>60</v>
      </c>
      <c r="B1160">
        <v>-0.45800000000000002</v>
      </c>
      <c r="C1160">
        <v>-1.3149999999999999</v>
      </c>
      <c r="D1160">
        <v>-2.4750000000000001</v>
      </c>
      <c r="E1160">
        <v>-2.9470000000000001</v>
      </c>
      <c r="F1160">
        <v>-3.16</v>
      </c>
      <c r="G1160">
        <v>2.2000000000000002</v>
      </c>
      <c r="H1160">
        <v>-0.01</v>
      </c>
      <c r="I1160">
        <v>4</v>
      </c>
      <c r="J1160">
        <v>-0.54900000000000004</v>
      </c>
      <c r="K1160">
        <v>-1.5369999999999999</v>
      </c>
      <c r="L1160">
        <v>-2.4980000000000002</v>
      </c>
      <c r="M1160">
        <v>-3.0910000000000002</v>
      </c>
      <c r="N1160">
        <v>-3.2530000000000001</v>
      </c>
      <c r="O1160">
        <v>1.131</v>
      </c>
      <c r="P1160">
        <v>0.98</v>
      </c>
      <c r="Q1160">
        <v>0.877</v>
      </c>
      <c r="R1160">
        <v>0.52800000000000002</v>
      </c>
      <c r="S1160">
        <v>0.441</v>
      </c>
    </row>
    <row r="1161" spans="1:19" x14ac:dyDescent="0.3">
      <c r="A1161">
        <v>120</v>
      </c>
      <c r="B1161">
        <v>-0.45800000000000002</v>
      </c>
      <c r="C1161">
        <v>-1.3149999999999999</v>
      </c>
      <c r="D1161">
        <v>-2.4750000000000001</v>
      </c>
      <c r="E1161">
        <v>-2.9470000000000001</v>
      </c>
      <c r="F1161">
        <v>-3.16</v>
      </c>
      <c r="G1161">
        <v>2.2000000000000002</v>
      </c>
      <c r="H1161">
        <v>-0.01</v>
      </c>
      <c r="I1161">
        <v>4</v>
      </c>
      <c r="J1161">
        <v>-0.51</v>
      </c>
      <c r="K1161">
        <v>-1.548</v>
      </c>
      <c r="L1161">
        <v>-2.5459999999999998</v>
      </c>
      <c r="M1161">
        <v>-3.1349999999999998</v>
      </c>
      <c r="N1161">
        <v>-3.2669999999999999</v>
      </c>
      <c r="O1161">
        <v>1.0489999999999999</v>
      </c>
      <c r="P1161">
        <v>1.0760000000000001</v>
      </c>
      <c r="Q1161">
        <v>1.036</v>
      </c>
      <c r="R1161">
        <v>0.66900000000000004</v>
      </c>
      <c r="S1161">
        <v>0.44600000000000001</v>
      </c>
    </row>
    <row r="1162" spans="1:19" x14ac:dyDescent="0.3">
      <c r="A1162">
        <v>180</v>
      </c>
      <c r="B1162">
        <v>-0.45800000000000002</v>
      </c>
      <c r="C1162">
        <v>-1.3149999999999999</v>
      </c>
      <c r="D1162">
        <v>-2.4750000000000001</v>
      </c>
      <c r="E1162">
        <v>-2.9470000000000001</v>
      </c>
      <c r="F1162">
        <v>-3.16</v>
      </c>
      <c r="G1162">
        <v>2.2000000000000002</v>
      </c>
      <c r="H1162">
        <v>-0.01</v>
      </c>
      <c r="I1162">
        <v>4</v>
      </c>
      <c r="J1162">
        <v>-0.505</v>
      </c>
      <c r="K1162">
        <v>-1.5189999999999999</v>
      </c>
      <c r="L1162">
        <v>-2.5099999999999998</v>
      </c>
      <c r="M1162">
        <v>-3.0870000000000002</v>
      </c>
      <c r="N1162">
        <v>-3.286</v>
      </c>
      <c r="O1162">
        <v>1.0349999999999999</v>
      </c>
      <c r="P1162">
        <v>0.96399999999999997</v>
      </c>
      <c r="Q1162">
        <v>0.92700000000000005</v>
      </c>
      <c r="R1162">
        <v>0.48499999999999999</v>
      </c>
      <c r="S1162">
        <v>0.45400000000000001</v>
      </c>
    </row>
    <row r="1163" spans="1:19" x14ac:dyDescent="0.3">
      <c r="A1163">
        <v>240</v>
      </c>
      <c r="B1163">
        <v>-0.45800000000000002</v>
      </c>
      <c r="C1163">
        <v>-1.3149999999999999</v>
      </c>
      <c r="D1163">
        <v>-2.4750000000000001</v>
      </c>
      <c r="E1163">
        <v>-2.9470000000000001</v>
      </c>
      <c r="F1163">
        <v>-3.16</v>
      </c>
      <c r="G1163">
        <v>2.2000000000000002</v>
      </c>
      <c r="H1163">
        <v>-0.01</v>
      </c>
      <c r="I1163">
        <v>4</v>
      </c>
      <c r="J1163">
        <v>-0.51500000000000001</v>
      </c>
      <c r="K1163">
        <v>-1.5389999999999999</v>
      </c>
      <c r="L1163">
        <v>-2.5329999999999999</v>
      </c>
      <c r="M1163">
        <v>-3.0920000000000001</v>
      </c>
      <c r="N1163">
        <v>-3.3029999999999999</v>
      </c>
      <c r="O1163">
        <v>1.048</v>
      </c>
      <c r="P1163">
        <v>1.036</v>
      </c>
      <c r="Q1163">
        <v>1.0309999999999999</v>
      </c>
      <c r="R1163">
        <v>0.502</v>
      </c>
      <c r="S1163">
        <v>0.46</v>
      </c>
    </row>
    <row r="1164" spans="1:19" x14ac:dyDescent="0.3">
      <c r="A1164">
        <v>300</v>
      </c>
      <c r="B1164">
        <v>-0.45800000000000002</v>
      </c>
      <c r="C1164">
        <v>-1.3149999999999999</v>
      </c>
      <c r="D1164">
        <v>-2.4750000000000001</v>
      </c>
      <c r="E1164">
        <v>-2.9470000000000001</v>
      </c>
      <c r="F1164">
        <v>-3.16</v>
      </c>
      <c r="G1164">
        <v>2.2000000000000002</v>
      </c>
      <c r="H1164">
        <v>-0.01</v>
      </c>
      <c r="I1164">
        <v>4</v>
      </c>
      <c r="J1164">
        <v>-0.50700000000000001</v>
      </c>
      <c r="K1164">
        <v>-1.5289999999999999</v>
      </c>
      <c r="L1164">
        <v>-2.5190000000000001</v>
      </c>
      <c r="M1164">
        <v>-3.1190000000000002</v>
      </c>
      <c r="N1164">
        <v>-3.3109999999999999</v>
      </c>
      <c r="O1164">
        <v>1.0289999999999999</v>
      </c>
      <c r="P1164">
        <v>0.998</v>
      </c>
      <c r="Q1164">
        <v>0.95899999999999996</v>
      </c>
      <c r="R1164">
        <v>0.58899999999999997</v>
      </c>
      <c r="S1164">
        <v>0.46300000000000002</v>
      </c>
    </row>
    <row r="1165" spans="1:19" x14ac:dyDescent="0.3">
      <c r="A1165">
        <v>360</v>
      </c>
      <c r="B1165">
        <v>-0.45800000000000002</v>
      </c>
      <c r="C1165">
        <v>-1.3149999999999999</v>
      </c>
      <c r="D1165">
        <v>-2.4750000000000001</v>
      </c>
      <c r="E1165">
        <v>-2.9470000000000001</v>
      </c>
      <c r="F1165">
        <v>-3.16</v>
      </c>
      <c r="G1165">
        <v>2.2000000000000002</v>
      </c>
      <c r="H1165">
        <v>-0.01</v>
      </c>
      <c r="I1165">
        <v>4</v>
      </c>
      <c r="J1165">
        <v>-0.50800000000000001</v>
      </c>
      <c r="K1165">
        <v>-1.528</v>
      </c>
      <c r="L1165">
        <v>-2.516</v>
      </c>
      <c r="M1165">
        <v>-3.141</v>
      </c>
      <c r="N1165">
        <v>-3.3239999999999998</v>
      </c>
      <c r="O1165">
        <v>1.0269999999999999</v>
      </c>
      <c r="P1165">
        <v>1.018</v>
      </c>
      <c r="Q1165">
        <v>0.96699999999999997</v>
      </c>
      <c r="R1165">
        <v>0.64800000000000002</v>
      </c>
      <c r="S1165">
        <v>0.46800000000000003</v>
      </c>
    </row>
    <row r="1166" spans="1:19" x14ac:dyDescent="0.3">
      <c r="A1166">
        <v>420</v>
      </c>
      <c r="B1166">
        <v>-0.45800000000000002</v>
      </c>
      <c r="C1166">
        <v>-1.3149999999999999</v>
      </c>
      <c r="D1166">
        <v>-2.4750000000000001</v>
      </c>
      <c r="E1166">
        <v>-2.9470000000000001</v>
      </c>
      <c r="F1166">
        <v>-3.16</v>
      </c>
      <c r="G1166">
        <v>2.2000000000000002</v>
      </c>
      <c r="H1166">
        <v>-0.01</v>
      </c>
      <c r="I1166">
        <v>4</v>
      </c>
      <c r="J1166">
        <v>-0.51</v>
      </c>
      <c r="K1166">
        <v>-1.528</v>
      </c>
      <c r="L1166">
        <v>-2.524</v>
      </c>
      <c r="M1166">
        <v>-3.1579999999999999</v>
      </c>
      <c r="N1166">
        <v>-3.3410000000000002</v>
      </c>
      <c r="O1166">
        <v>1.026</v>
      </c>
      <c r="P1166">
        <v>1.028</v>
      </c>
      <c r="Q1166">
        <v>1.0029999999999999</v>
      </c>
      <c r="R1166">
        <v>0.68100000000000005</v>
      </c>
      <c r="S1166">
        <v>0.47499999999999998</v>
      </c>
    </row>
    <row r="1167" spans="1:19" x14ac:dyDescent="0.3">
      <c r="A1167">
        <v>480</v>
      </c>
      <c r="B1167">
        <v>-0.45800000000000002</v>
      </c>
      <c r="C1167">
        <v>-1.3149999999999999</v>
      </c>
      <c r="D1167">
        <v>-2.4750000000000001</v>
      </c>
      <c r="E1167">
        <v>-2.9470000000000001</v>
      </c>
      <c r="F1167">
        <v>-3.16</v>
      </c>
      <c r="G1167">
        <v>2.2000000000000002</v>
      </c>
      <c r="H1167">
        <v>-0.01</v>
      </c>
      <c r="I1167">
        <v>4</v>
      </c>
      <c r="J1167">
        <v>-0.51</v>
      </c>
      <c r="K1167">
        <v>-1.524</v>
      </c>
      <c r="L1167">
        <v>-2.5270000000000001</v>
      </c>
      <c r="M1167">
        <v>-3.1749999999999998</v>
      </c>
      <c r="N1167">
        <v>-3.36</v>
      </c>
      <c r="O1167">
        <v>1.02</v>
      </c>
      <c r="P1167">
        <v>1.0209999999999999</v>
      </c>
      <c r="Q1167">
        <v>1.0089999999999999</v>
      </c>
      <c r="R1167">
        <v>0.70599999999999996</v>
      </c>
      <c r="S1167">
        <v>0.48299999999999998</v>
      </c>
    </row>
    <row r="1168" spans="1:19" x14ac:dyDescent="0.3">
      <c r="A1168">
        <v>540</v>
      </c>
      <c r="B1168">
        <v>-0.45800000000000002</v>
      </c>
      <c r="C1168">
        <v>-1.3149999999999999</v>
      </c>
      <c r="D1168">
        <v>-2.4750000000000001</v>
      </c>
      <c r="E1168">
        <v>-2.9470000000000001</v>
      </c>
      <c r="F1168">
        <v>-3.16</v>
      </c>
      <c r="G1168">
        <v>2.2000000000000002</v>
      </c>
      <c r="H1168">
        <v>-0.01</v>
      </c>
      <c r="I1168">
        <v>4</v>
      </c>
      <c r="J1168">
        <v>-0.51100000000000001</v>
      </c>
      <c r="K1168">
        <v>-1.522</v>
      </c>
      <c r="L1168">
        <v>-2.5249999999999999</v>
      </c>
      <c r="M1168">
        <v>-3.19</v>
      </c>
      <c r="N1168">
        <v>-3.3809999999999998</v>
      </c>
      <c r="O1168">
        <v>1.018</v>
      </c>
      <c r="P1168">
        <v>1.022</v>
      </c>
      <c r="Q1168">
        <v>0.997</v>
      </c>
      <c r="R1168">
        <v>0.72</v>
      </c>
      <c r="S1168">
        <v>0.49199999999999999</v>
      </c>
    </row>
    <row r="1169" spans="1:19" x14ac:dyDescent="0.3">
      <c r="A1169">
        <v>600</v>
      </c>
      <c r="B1169">
        <v>-0.45800000000000002</v>
      </c>
      <c r="C1169">
        <v>-1.3149999999999999</v>
      </c>
      <c r="D1169">
        <v>-2.4750000000000001</v>
      </c>
      <c r="E1169">
        <v>-2.9470000000000001</v>
      </c>
      <c r="F1169">
        <v>-3.16</v>
      </c>
      <c r="G1169">
        <v>2.2000000000000002</v>
      </c>
      <c r="H1169">
        <v>-0.01</v>
      </c>
      <c r="I1169">
        <v>4</v>
      </c>
      <c r="J1169">
        <v>-0.51300000000000001</v>
      </c>
      <c r="K1169">
        <v>-1.5209999999999999</v>
      </c>
      <c r="L1169">
        <v>-2.524</v>
      </c>
      <c r="M1169">
        <v>-3.2040000000000002</v>
      </c>
      <c r="N1169">
        <v>-3.4</v>
      </c>
      <c r="O1169">
        <v>1.0169999999999999</v>
      </c>
      <c r="P1169">
        <v>1.026</v>
      </c>
      <c r="Q1169">
        <v>0.995</v>
      </c>
      <c r="R1169">
        <v>0.72699999999999998</v>
      </c>
      <c r="S1169">
        <v>0.5</v>
      </c>
    </row>
    <row r="1171" spans="1:19" x14ac:dyDescent="0.3">
      <c r="A1171" t="s">
        <v>0</v>
      </c>
      <c r="B1171" t="s">
        <v>91</v>
      </c>
    </row>
    <row r="1172" spans="1:19" x14ac:dyDescent="0.3">
      <c r="A1172">
        <v>0</v>
      </c>
      <c r="B1172">
        <v>-0.45300000000000001</v>
      </c>
      <c r="C1172">
        <v>-1.3089999999999999</v>
      </c>
      <c r="D1172">
        <v>-2.4750000000000001</v>
      </c>
      <c r="E1172">
        <v>-2.9790000000000001</v>
      </c>
      <c r="F1172">
        <v>-3.24</v>
      </c>
      <c r="G1172">
        <v>2.2000000000000002</v>
      </c>
      <c r="H1172">
        <v>0</v>
      </c>
      <c r="I1172">
        <v>4</v>
      </c>
      <c r="J1172">
        <v>-0.48</v>
      </c>
      <c r="K1172">
        <v>-1.48</v>
      </c>
      <c r="L1172">
        <v>-2.4769999999999999</v>
      </c>
      <c r="M1172">
        <v>-3.16</v>
      </c>
      <c r="N1172">
        <v>-3.24</v>
      </c>
      <c r="O1172">
        <v>1.006</v>
      </c>
      <c r="P1172">
        <v>1.006</v>
      </c>
      <c r="Q1172">
        <v>0.999</v>
      </c>
      <c r="R1172">
        <v>0.62</v>
      </c>
      <c r="S1172">
        <v>0.24</v>
      </c>
    </row>
    <row r="1173" spans="1:19" x14ac:dyDescent="0.3">
      <c r="A1173">
        <v>60</v>
      </c>
      <c r="B1173">
        <v>-0.45300000000000001</v>
      </c>
      <c r="C1173">
        <v>-1.3089999999999999</v>
      </c>
      <c r="D1173">
        <v>-2.4750000000000001</v>
      </c>
      <c r="E1173">
        <v>-2.9790000000000001</v>
      </c>
      <c r="F1173">
        <v>-3.24</v>
      </c>
      <c r="G1173">
        <v>2.2000000000000002</v>
      </c>
      <c r="H1173">
        <v>0</v>
      </c>
      <c r="I1173">
        <v>4</v>
      </c>
      <c r="J1173">
        <v>-0.54</v>
      </c>
      <c r="K1173">
        <v>-1.5489999999999999</v>
      </c>
      <c r="L1173">
        <v>-2.5</v>
      </c>
      <c r="M1173">
        <v>-3.1579999999999999</v>
      </c>
      <c r="N1173">
        <v>-3.331</v>
      </c>
      <c r="O1173">
        <v>1.1180000000000001</v>
      </c>
      <c r="P1173">
        <v>1.0469999999999999</v>
      </c>
      <c r="Q1173">
        <v>0.89</v>
      </c>
      <c r="R1173">
        <v>0.50800000000000001</v>
      </c>
      <c r="S1173">
        <v>0.47099999999999997</v>
      </c>
    </row>
    <row r="1174" spans="1:19" x14ac:dyDescent="0.3">
      <c r="A1174">
        <v>120</v>
      </c>
      <c r="B1174">
        <v>-0.45300000000000001</v>
      </c>
      <c r="C1174">
        <v>-1.3089999999999999</v>
      </c>
      <c r="D1174">
        <v>-2.4750000000000001</v>
      </c>
      <c r="E1174">
        <v>-2.9790000000000001</v>
      </c>
      <c r="F1174">
        <v>-3.24</v>
      </c>
      <c r="G1174">
        <v>2.2000000000000002</v>
      </c>
      <c r="H1174">
        <v>0</v>
      </c>
      <c r="I1174">
        <v>4</v>
      </c>
      <c r="J1174">
        <v>-0.503</v>
      </c>
      <c r="K1174">
        <v>-1.5469999999999999</v>
      </c>
      <c r="L1174">
        <v>-2.5539999999999998</v>
      </c>
      <c r="M1174">
        <v>-3.214</v>
      </c>
      <c r="N1174">
        <v>-3.3519999999999999</v>
      </c>
      <c r="O1174">
        <v>1.046</v>
      </c>
      <c r="P1174">
        <v>1.0720000000000001</v>
      </c>
      <c r="Q1174">
        <v>1.0609999999999999</v>
      </c>
      <c r="R1174">
        <v>0.65200000000000002</v>
      </c>
      <c r="S1174">
        <v>0.48</v>
      </c>
    </row>
    <row r="1175" spans="1:19" x14ac:dyDescent="0.3">
      <c r="A1175">
        <v>180</v>
      </c>
      <c r="B1175">
        <v>-0.45300000000000001</v>
      </c>
      <c r="C1175">
        <v>-1.3089999999999999</v>
      </c>
      <c r="D1175">
        <v>-2.4750000000000001</v>
      </c>
      <c r="E1175">
        <v>-2.9790000000000001</v>
      </c>
      <c r="F1175">
        <v>-3.24</v>
      </c>
      <c r="G1175">
        <v>2.2000000000000002</v>
      </c>
      <c r="H1175">
        <v>0</v>
      </c>
      <c r="I1175">
        <v>4</v>
      </c>
      <c r="J1175">
        <v>-0.503</v>
      </c>
      <c r="K1175">
        <v>-1.522</v>
      </c>
      <c r="L1175">
        <v>-2.5129999999999999</v>
      </c>
      <c r="M1175">
        <v>-3.165</v>
      </c>
      <c r="N1175">
        <v>-3.367</v>
      </c>
      <c r="O1175">
        <v>1.046</v>
      </c>
      <c r="P1175">
        <v>0.96899999999999997</v>
      </c>
      <c r="Q1175">
        <v>0.93200000000000005</v>
      </c>
      <c r="R1175">
        <v>0.47499999999999998</v>
      </c>
      <c r="S1175">
        <v>0.48599999999999999</v>
      </c>
    </row>
    <row r="1176" spans="1:19" x14ac:dyDescent="0.3">
      <c r="A1176">
        <v>240</v>
      </c>
      <c r="B1176">
        <v>-0.45300000000000001</v>
      </c>
      <c r="C1176">
        <v>-1.3089999999999999</v>
      </c>
      <c r="D1176">
        <v>-2.4750000000000001</v>
      </c>
      <c r="E1176">
        <v>-2.9790000000000001</v>
      </c>
      <c r="F1176">
        <v>-3.24</v>
      </c>
      <c r="G1176">
        <v>2.2000000000000002</v>
      </c>
      <c r="H1176">
        <v>0</v>
      </c>
      <c r="I1176">
        <v>4</v>
      </c>
      <c r="J1176">
        <v>-0.50900000000000001</v>
      </c>
      <c r="K1176">
        <v>-1.542</v>
      </c>
      <c r="L1176">
        <v>-2.5409999999999999</v>
      </c>
      <c r="M1176">
        <v>-3.1619999999999999</v>
      </c>
      <c r="N1176">
        <v>-3.3820000000000001</v>
      </c>
      <c r="O1176">
        <v>1.0569999999999999</v>
      </c>
      <c r="P1176">
        <v>1.036</v>
      </c>
      <c r="Q1176">
        <v>1.048</v>
      </c>
      <c r="R1176">
        <v>0.48799999999999999</v>
      </c>
      <c r="S1176">
        <v>0.49199999999999999</v>
      </c>
    </row>
    <row r="1177" spans="1:19" x14ac:dyDescent="0.3">
      <c r="A1177">
        <v>300</v>
      </c>
      <c r="B1177">
        <v>-0.45300000000000001</v>
      </c>
      <c r="C1177">
        <v>-1.3089999999999999</v>
      </c>
      <c r="D1177">
        <v>-2.4750000000000001</v>
      </c>
      <c r="E1177">
        <v>-2.9790000000000001</v>
      </c>
      <c r="F1177">
        <v>-3.24</v>
      </c>
      <c r="G1177">
        <v>2.2000000000000002</v>
      </c>
      <c r="H1177">
        <v>0</v>
      </c>
      <c r="I1177">
        <v>4</v>
      </c>
      <c r="J1177">
        <v>-0.5</v>
      </c>
      <c r="K1177">
        <v>-1.532</v>
      </c>
      <c r="L1177">
        <v>-2.5339999999999998</v>
      </c>
      <c r="M1177">
        <v>-3.1869999999999998</v>
      </c>
      <c r="N1177">
        <v>-3.407</v>
      </c>
      <c r="O1177">
        <v>1.0409999999999999</v>
      </c>
      <c r="P1177">
        <v>1.004</v>
      </c>
      <c r="Q1177">
        <v>0.997</v>
      </c>
      <c r="R1177">
        <v>0.59299999999999997</v>
      </c>
      <c r="S1177">
        <v>0.503</v>
      </c>
    </row>
    <row r="1178" spans="1:19" x14ac:dyDescent="0.3">
      <c r="A1178">
        <v>360</v>
      </c>
      <c r="B1178">
        <v>-0.45300000000000001</v>
      </c>
      <c r="C1178">
        <v>-1.3089999999999999</v>
      </c>
      <c r="D1178">
        <v>-2.4750000000000001</v>
      </c>
      <c r="E1178">
        <v>-2.9790000000000001</v>
      </c>
      <c r="F1178">
        <v>-3.24</v>
      </c>
      <c r="G1178">
        <v>2.2000000000000002</v>
      </c>
      <c r="H1178">
        <v>0</v>
      </c>
      <c r="I1178">
        <v>4</v>
      </c>
      <c r="J1178">
        <v>-0.499</v>
      </c>
      <c r="K1178">
        <v>-1.528</v>
      </c>
      <c r="L1178">
        <v>-2.5249999999999999</v>
      </c>
      <c r="M1178">
        <v>-3.2120000000000002</v>
      </c>
      <c r="N1178">
        <v>-3.43</v>
      </c>
      <c r="O1178">
        <v>1.038</v>
      </c>
      <c r="P1178">
        <v>1.0129999999999999</v>
      </c>
      <c r="Q1178">
        <v>0.98099999999999998</v>
      </c>
      <c r="R1178">
        <v>0.67700000000000005</v>
      </c>
      <c r="S1178">
        <v>0.51300000000000001</v>
      </c>
    </row>
    <row r="1179" spans="1:19" x14ac:dyDescent="0.3">
      <c r="A1179">
        <v>420</v>
      </c>
      <c r="B1179">
        <v>-0.45300000000000001</v>
      </c>
      <c r="C1179">
        <v>-1.3089999999999999</v>
      </c>
      <c r="D1179">
        <v>-2.4750000000000001</v>
      </c>
      <c r="E1179">
        <v>-2.9790000000000001</v>
      </c>
      <c r="F1179">
        <v>-3.24</v>
      </c>
      <c r="G1179">
        <v>2.2000000000000002</v>
      </c>
      <c r="H1179">
        <v>0</v>
      </c>
      <c r="I1179">
        <v>4</v>
      </c>
      <c r="J1179">
        <v>-0.5</v>
      </c>
      <c r="K1179">
        <v>-1.5289999999999999</v>
      </c>
      <c r="L1179">
        <v>-2.5299999999999998</v>
      </c>
      <c r="M1179">
        <v>-3.23</v>
      </c>
      <c r="N1179">
        <v>-3.452</v>
      </c>
      <c r="O1179">
        <v>1.0409999999999999</v>
      </c>
      <c r="P1179">
        <v>1.03</v>
      </c>
      <c r="Q1179">
        <v>1.0029999999999999</v>
      </c>
      <c r="R1179">
        <v>0.72299999999999998</v>
      </c>
      <c r="S1179">
        <v>0.52400000000000002</v>
      </c>
    </row>
    <row r="1180" spans="1:19" x14ac:dyDescent="0.3">
      <c r="A1180">
        <v>480</v>
      </c>
      <c r="B1180">
        <v>-0.45300000000000001</v>
      </c>
      <c r="C1180">
        <v>-1.3089999999999999</v>
      </c>
      <c r="D1180">
        <v>-2.4750000000000001</v>
      </c>
      <c r="E1180">
        <v>-2.9790000000000001</v>
      </c>
      <c r="F1180">
        <v>-3.24</v>
      </c>
      <c r="G1180">
        <v>2.2000000000000002</v>
      </c>
      <c r="H1180">
        <v>0</v>
      </c>
      <c r="I1180">
        <v>4</v>
      </c>
      <c r="J1180">
        <v>-0.497</v>
      </c>
      <c r="K1180">
        <v>-1.526</v>
      </c>
      <c r="L1180">
        <v>-2.5339999999999998</v>
      </c>
      <c r="M1180">
        <v>-3.2429999999999999</v>
      </c>
      <c r="N1180">
        <v>-3.4740000000000002</v>
      </c>
      <c r="O1180">
        <v>1.036</v>
      </c>
      <c r="P1180">
        <v>1.0249999999999999</v>
      </c>
      <c r="Q1180">
        <v>1.0149999999999999</v>
      </c>
      <c r="R1180">
        <v>0.73299999999999998</v>
      </c>
      <c r="S1180">
        <v>0.53400000000000003</v>
      </c>
    </row>
    <row r="1181" spans="1:19" x14ac:dyDescent="0.3">
      <c r="A1181">
        <v>540</v>
      </c>
      <c r="B1181">
        <v>-0.45300000000000001</v>
      </c>
      <c r="C1181">
        <v>-1.3089999999999999</v>
      </c>
      <c r="D1181">
        <v>-2.4750000000000001</v>
      </c>
      <c r="E1181">
        <v>-2.9790000000000001</v>
      </c>
      <c r="F1181">
        <v>-3.24</v>
      </c>
      <c r="G1181">
        <v>2.2000000000000002</v>
      </c>
      <c r="H1181">
        <v>0</v>
      </c>
      <c r="I1181">
        <v>4</v>
      </c>
      <c r="J1181">
        <v>-0.497</v>
      </c>
      <c r="K1181">
        <v>-1.522</v>
      </c>
      <c r="L1181">
        <v>-2.5350000000000001</v>
      </c>
      <c r="M1181">
        <v>-3.2559999999999998</v>
      </c>
      <c r="N1181">
        <v>-3.496</v>
      </c>
      <c r="O1181">
        <v>1.0349999999999999</v>
      </c>
      <c r="P1181">
        <v>1.026</v>
      </c>
      <c r="Q1181">
        <v>1.0129999999999999</v>
      </c>
      <c r="R1181">
        <v>0.745</v>
      </c>
      <c r="S1181">
        <v>0.54500000000000004</v>
      </c>
    </row>
    <row r="1182" spans="1:19" x14ac:dyDescent="0.3">
      <c r="A1182">
        <v>600</v>
      </c>
      <c r="B1182">
        <v>-0.45300000000000001</v>
      </c>
      <c r="C1182">
        <v>-1.3089999999999999</v>
      </c>
      <c r="D1182">
        <v>-2.4750000000000001</v>
      </c>
      <c r="E1182">
        <v>-2.9790000000000001</v>
      </c>
      <c r="F1182">
        <v>-3.24</v>
      </c>
      <c r="G1182">
        <v>2.2000000000000002</v>
      </c>
      <c r="H1182">
        <v>0</v>
      </c>
      <c r="I1182">
        <v>4</v>
      </c>
      <c r="J1182">
        <v>-0.497</v>
      </c>
      <c r="K1182">
        <v>-1.52</v>
      </c>
      <c r="L1182">
        <v>-2.532</v>
      </c>
      <c r="M1182">
        <v>-3.2690000000000001</v>
      </c>
      <c r="N1182">
        <v>-3.5169999999999999</v>
      </c>
      <c r="O1182">
        <v>1.0349999999999999</v>
      </c>
      <c r="P1182">
        <v>1.028</v>
      </c>
      <c r="Q1182">
        <v>1.004</v>
      </c>
      <c r="R1182">
        <v>0.75700000000000001</v>
      </c>
      <c r="S1182">
        <v>0.55600000000000005</v>
      </c>
    </row>
    <row r="1184" spans="1:19" x14ac:dyDescent="0.3">
      <c r="A1184" t="s">
        <v>0</v>
      </c>
      <c r="B1184" t="s">
        <v>92</v>
      </c>
    </row>
    <row r="1185" spans="1:19" x14ac:dyDescent="0.3">
      <c r="A1185">
        <v>0</v>
      </c>
      <c r="B1185">
        <v>-0.45300000000000001</v>
      </c>
      <c r="C1185">
        <v>-1.3109999999999999</v>
      </c>
      <c r="D1185">
        <v>-2.4740000000000002</v>
      </c>
      <c r="E1185">
        <v>-2.972</v>
      </c>
      <c r="F1185">
        <v>-3.23</v>
      </c>
      <c r="G1185">
        <v>2.2000000000000002</v>
      </c>
      <c r="H1185">
        <v>0</v>
      </c>
      <c r="I1185">
        <v>4</v>
      </c>
      <c r="J1185">
        <v>-0.48</v>
      </c>
      <c r="K1185">
        <v>-1.48</v>
      </c>
      <c r="L1185">
        <v>-2.4769999999999999</v>
      </c>
      <c r="M1185">
        <v>-3.1520000000000001</v>
      </c>
      <c r="N1185">
        <v>-3.23</v>
      </c>
      <c r="O1185">
        <v>1.006</v>
      </c>
      <c r="P1185">
        <v>1.006</v>
      </c>
      <c r="Q1185">
        <v>0.999</v>
      </c>
      <c r="R1185">
        <v>0.61299999999999999</v>
      </c>
      <c r="S1185">
        <v>0.23799999999999999</v>
      </c>
    </row>
    <row r="1186" spans="1:19" x14ac:dyDescent="0.3">
      <c r="A1186">
        <v>60</v>
      </c>
      <c r="B1186">
        <v>-0.45300000000000001</v>
      </c>
      <c r="C1186">
        <v>-1.3109999999999999</v>
      </c>
      <c r="D1186">
        <v>-2.4740000000000002</v>
      </c>
      <c r="E1186">
        <v>-2.972</v>
      </c>
      <c r="F1186">
        <v>-3.23</v>
      </c>
      <c r="G1186">
        <v>2.2000000000000002</v>
      </c>
      <c r="H1186">
        <v>0</v>
      </c>
      <c r="I1186">
        <v>4</v>
      </c>
      <c r="J1186">
        <v>-0.54</v>
      </c>
      <c r="K1186">
        <v>-1.5489999999999999</v>
      </c>
      <c r="L1186">
        <v>-2.4990000000000001</v>
      </c>
      <c r="M1186">
        <v>-3.1520000000000001</v>
      </c>
      <c r="N1186">
        <v>-3.319</v>
      </c>
      <c r="O1186">
        <v>1.1180000000000001</v>
      </c>
      <c r="P1186">
        <v>1.0469999999999999</v>
      </c>
      <c r="Q1186">
        <v>0.89</v>
      </c>
      <c r="R1186">
        <v>0.50900000000000001</v>
      </c>
      <c r="S1186">
        <v>0.46600000000000003</v>
      </c>
    </row>
    <row r="1187" spans="1:19" x14ac:dyDescent="0.3">
      <c r="A1187">
        <v>120</v>
      </c>
      <c r="B1187">
        <v>-0.45300000000000001</v>
      </c>
      <c r="C1187">
        <v>-1.3109999999999999</v>
      </c>
      <c r="D1187">
        <v>-2.4740000000000002</v>
      </c>
      <c r="E1187">
        <v>-2.972</v>
      </c>
      <c r="F1187">
        <v>-3.23</v>
      </c>
      <c r="G1187">
        <v>2.2000000000000002</v>
      </c>
      <c r="H1187">
        <v>0</v>
      </c>
      <c r="I1187">
        <v>4</v>
      </c>
      <c r="J1187">
        <v>-0.503</v>
      </c>
      <c r="K1187">
        <v>-1.5469999999999999</v>
      </c>
      <c r="L1187">
        <v>-2.5529999999999999</v>
      </c>
      <c r="M1187">
        <v>-3.2080000000000002</v>
      </c>
      <c r="N1187">
        <v>-3.3410000000000002</v>
      </c>
      <c r="O1187">
        <v>1.046</v>
      </c>
      <c r="P1187">
        <v>1.0720000000000001</v>
      </c>
      <c r="Q1187">
        <v>1.06</v>
      </c>
      <c r="R1187">
        <v>0.64900000000000002</v>
      </c>
      <c r="S1187">
        <v>0.47499999999999998</v>
      </c>
    </row>
    <row r="1188" spans="1:19" x14ac:dyDescent="0.3">
      <c r="A1188">
        <v>180</v>
      </c>
      <c r="B1188">
        <v>-0.45300000000000001</v>
      </c>
      <c r="C1188">
        <v>-1.3109999999999999</v>
      </c>
      <c r="D1188">
        <v>-2.4740000000000002</v>
      </c>
      <c r="E1188">
        <v>-2.972</v>
      </c>
      <c r="F1188">
        <v>-3.23</v>
      </c>
      <c r="G1188">
        <v>2.2000000000000002</v>
      </c>
      <c r="H1188">
        <v>0</v>
      </c>
      <c r="I1188">
        <v>4</v>
      </c>
      <c r="J1188">
        <v>-0.503</v>
      </c>
      <c r="K1188">
        <v>-1.5209999999999999</v>
      </c>
      <c r="L1188">
        <v>-2.5129999999999999</v>
      </c>
      <c r="M1188">
        <v>-3.157</v>
      </c>
      <c r="N1188">
        <v>-3.3570000000000002</v>
      </c>
      <c r="O1188">
        <v>1.046</v>
      </c>
      <c r="P1188">
        <v>0.96799999999999997</v>
      </c>
      <c r="Q1188">
        <v>0.93300000000000005</v>
      </c>
      <c r="R1188">
        <v>0.46899999999999997</v>
      </c>
      <c r="S1188">
        <v>0.48199999999999998</v>
      </c>
    </row>
    <row r="1189" spans="1:19" x14ac:dyDescent="0.3">
      <c r="A1189">
        <v>240</v>
      </c>
      <c r="B1189">
        <v>-0.45300000000000001</v>
      </c>
      <c r="C1189">
        <v>-1.3109999999999999</v>
      </c>
      <c r="D1189">
        <v>-2.4740000000000002</v>
      </c>
      <c r="E1189">
        <v>-2.972</v>
      </c>
      <c r="F1189">
        <v>-3.23</v>
      </c>
      <c r="G1189">
        <v>2.2000000000000002</v>
      </c>
      <c r="H1189">
        <v>0</v>
      </c>
      <c r="I1189">
        <v>4</v>
      </c>
      <c r="J1189">
        <v>-0.50900000000000001</v>
      </c>
      <c r="K1189">
        <v>-1.5409999999999999</v>
      </c>
      <c r="L1189">
        <v>-2.5409999999999999</v>
      </c>
      <c r="M1189">
        <v>-3.1549999999999998</v>
      </c>
      <c r="N1189">
        <v>-3.3719999999999999</v>
      </c>
      <c r="O1189">
        <v>1.0580000000000001</v>
      </c>
      <c r="P1189">
        <v>1.036</v>
      </c>
      <c r="Q1189">
        <v>1.0489999999999999</v>
      </c>
      <c r="R1189">
        <v>0.48199999999999998</v>
      </c>
      <c r="S1189">
        <v>0.48799999999999999</v>
      </c>
    </row>
    <row r="1190" spans="1:19" x14ac:dyDescent="0.3">
      <c r="A1190">
        <v>300</v>
      </c>
      <c r="B1190">
        <v>-0.45300000000000001</v>
      </c>
      <c r="C1190">
        <v>-1.3109999999999999</v>
      </c>
      <c r="D1190">
        <v>-2.4740000000000002</v>
      </c>
      <c r="E1190">
        <v>-2.972</v>
      </c>
      <c r="F1190">
        <v>-3.23</v>
      </c>
      <c r="G1190">
        <v>2.2000000000000002</v>
      </c>
      <c r="H1190">
        <v>0</v>
      </c>
      <c r="I1190">
        <v>4</v>
      </c>
      <c r="J1190">
        <v>-0.5</v>
      </c>
      <c r="K1190">
        <v>-1.532</v>
      </c>
      <c r="L1190">
        <v>-2.5329999999999999</v>
      </c>
      <c r="M1190">
        <v>-3.18</v>
      </c>
      <c r="N1190">
        <v>-3.3959999999999999</v>
      </c>
      <c r="O1190">
        <v>1.04</v>
      </c>
      <c r="P1190">
        <v>1.004</v>
      </c>
      <c r="Q1190">
        <v>0.99399999999999999</v>
      </c>
      <c r="R1190">
        <v>0.58599999999999997</v>
      </c>
      <c r="S1190">
        <v>0.498</v>
      </c>
    </row>
    <row r="1191" spans="1:19" x14ac:dyDescent="0.3">
      <c r="A1191">
        <v>360</v>
      </c>
      <c r="B1191">
        <v>-0.45300000000000001</v>
      </c>
      <c r="C1191">
        <v>-1.3109999999999999</v>
      </c>
      <c r="D1191">
        <v>-2.4740000000000002</v>
      </c>
      <c r="E1191">
        <v>-2.972</v>
      </c>
      <c r="F1191">
        <v>-3.23</v>
      </c>
      <c r="G1191">
        <v>2.2000000000000002</v>
      </c>
      <c r="H1191">
        <v>0</v>
      </c>
      <c r="I1191">
        <v>4</v>
      </c>
      <c r="J1191">
        <v>-0.499</v>
      </c>
      <c r="K1191">
        <v>-1.528</v>
      </c>
      <c r="L1191">
        <v>-2.5249999999999999</v>
      </c>
      <c r="M1191">
        <v>-3.2040000000000002</v>
      </c>
      <c r="N1191">
        <v>-3.419</v>
      </c>
      <c r="O1191">
        <v>1.038</v>
      </c>
      <c r="P1191">
        <v>1.014</v>
      </c>
      <c r="Q1191">
        <v>0.98099999999999998</v>
      </c>
      <c r="R1191">
        <v>0.66900000000000004</v>
      </c>
      <c r="S1191">
        <v>0.50900000000000001</v>
      </c>
    </row>
    <row r="1192" spans="1:19" x14ac:dyDescent="0.3">
      <c r="A1192">
        <v>420</v>
      </c>
      <c r="B1192">
        <v>-0.45300000000000001</v>
      </c>
      <c r="C1192">
        <v>-1.3109999999999999</v>
      </c>
      <c r="D1192">
        <v>-2.4740000000000002</v>
      </c>
      <c r="E1192">
        <v>-2.972</v>
      </c>
      <c r="F1192">
        <v>-3.23</v>
      </c>
      <c r="G1192">
        <v>2.2000000000000002</v>
      </c>
      <c r="H1192">
        <v>0</v>
      </c>
      <c r="I1192">
        <v>4</v>
      </c>
      <c r="J1192">
        <v>-0.5</v>
      </c>
      <c r="K1192">
        <v>-1.5289999999999999</v>
      </c>
      <c r="L1192">
        <v>-2.5299999999999998</v>
      </c>
      <c r="M1192">
        <v>-3.2229999999999999</v>
      </c>
      <c r="N1192">
        <v>-3.4409999999999998</v>
      </c>
      <c r="O1192">
        <v>1.0409999999999999</v>
      </c>
      <c r="P1192">
        <v>1.03</v>
      </c>
      <c r="Q1192">
        <v>1.004</v>
      </c>
      <c r="R1192">
        <v>0.71699999999999997</v>
      </c>
      <c r="S1192">
        <v>0.51800000000000002</v>
      </c>
    </row>
    <row r="1193" spans="1:19" x14ac:dyDescent="0.3">
      <c r="A1193">
        <v>480</v>
      </c>
      <c r="B1193">
        <v>-0.45300000000000001</v>
      </c>
      <c r="C1193">
        <v>-1.3109999999999999</v>
      </c>
      <c r="D1193">
        <v>-2.4740000000000002</v>
      </c>
      <c r="E1193">
        <v>-2.972</v>
      </c>
      <c r="F1193">
        <v>-3.23</v>
      </c>
      <c r="G1193">
        <v>2.2000000000000002</v>
      </c>
      <c r="H1193">
        <v>0</v>
      </c>
      <c r="I1193">
        <v>4</v>
      </c>
      <c r="J1193">
        <v>-0.497</v>
      </c>
      <c r="K1193">
        <v>-1.526</v>
      </c>
      <c r="L1193">
        <v>-2.5329999999999999</v>
      </c>
      <c r="M1193">
        <v>-3.2360000000000002</v>
      </c>
      <c r="N1193">
        <v>-3.4620000000000002</v>
      </c>
      <c r="O1193">
        <v>1.036</v>
      </c>
      <c r="P1193">
        <v>1.0249999999999999</v>
      </c>
      <c r="Q1193">
        <v>1.0149999999999999</v>
      </c>
      <c r="R1193">
        <v>0.73</v>
      </c>
      <c r="S1193">
        <v>0.52800000000000002</v>
      </c>
    </row>
    <row r="1194" spans="1:19" x14ac:dyDescent="0.3">
      <c r="A1194">
        <v>540</v>
      </c>
      <c r="B1194">
        <v>-0.45300000000000001</v>
      </c>
      <c r="C1194">
        <v>-1.3109999999999999</v>
      </c>
      <c r="D1194">
        <v>-2.4740000000000002</v>
      </c>
      <c r="E1194">
        <v>-2.972</v>
      </c>
      <c r="F1194">
        <v>-3.23</v>
      </c>
      <c r="G1194">
        <v>2.2000000000000002</v>
      </c>
      <c r="H1194">
        <v>0</v>
      </c>
      <c r="I1194">
        <v>4</v>
      </c>
      <c r="J1194">
        <v>-0.497</v>
      </c>
      <c r="K1194">
        <v>-1.522</v>
      </c>
      <c r="L1194">
        <v>-2.5339999999999998</v>
      </c>
      <c r="M1194">
        <v>-3.2480000000000002</v>
      </c>
      <c r="N1194">
        <v>-3.484</v>
      </c>
      <c r="O1194">
        <v>1.0349999999999999</v>
      </c>
      <c r="P1194">
        <v>1.026</v>
      </c>
      <c r="Q1194">
        <v>1.012</v>
      </c>
      <c r="R1194">
        <v>0.74</v>
      </c>
      <c r="S1194">
        <v>0.53900000000000003</v>
      </c>
    </row>
    <row r="1195" spans="1:19" x14ac:dyDescent="0.3">
      <c r="A1195">
        <v>600</v>
      </c>
      <c r="B1195">
        <v>-0.45300000000000001</v>
      </c>
      <c r="C1195">
        <v>-1.3109999999999999</v>
      </c>
      <c r="D1195">
        <v>-2.4740000000000002</v>
      </c>
      <c r="E1195">
        <v>-2.972</v>
      </c>
      <c r="F1195">
        <v>-3.23</v>
      </c>
      <c r="G1195">
        <v>2.2000000000000002</v>
      </c>
      <c r="H1195">
        <v>0</v>
      </c>
      <c r="I1195">
        <v>4</v>
      </c>
      <c r="J1195">
        <v>-0.497</v>
      </c>
      <c r="K1195">
        <v>-1.52</v>
      </c>
      <c r="L1195">
        <v>-2.5310000000000001</v>
      </c>
      <c r="M1195">
        <v>-3.262</v>
      </c>
      <c r="N1195">
        <v>-3.5049999999999999</v>
      </c>
      <c r="O1195">
        <v>1.0349999999999999</v>
      </c>
      <c r="P1195">
        <v>1.0289999999999999</v>
      </c>
      <c r="Q1195">
        <v>1.004</v>
      </c>
      <c r="R1195">
        <v>0.752</v>
      </c>
      <c r="S1195">
        <v>0.54900000000000004</v>
      </c>
    </row>
    <row r="1197" spans="1:19" x14ac:dyDescent="0.3">
      <c r="A1197" t="s">
        <v>0</v>
      </c>
      <c r="B1197" t="s">
        <v>93</v>
      </c>
    </row>
    <row r="1198" spans="1:19" x14ac:dyDescent="0.3">
      <c r="A1198">
        <v>0</v>
      </c>
      <c r="B1198">
        <v>-0.45600000000000002</v>
      </c>
      <c r="C1198">
        <v>-1.3109999999999999</v>
      </c>
      <c r="D1198">
        <v>-2.476</v>
      </c>
      <c r="E1198">
        <v>-2.9649999999999999</v>
      </c>
      <c r="F1198">
        <v>-3.22</v>
      </c>
      <c r="G1198">
        <v>2.2000000000000002</v>
      </c>
      <c r="H1198">
        <v>0</v>
      </c>
      <c r="I1198">
        <v>4</v>
      </c>
      <c r="J1198">
        <v>-0.48</v>
      </c>
      <c r="K1198">
        <v>-1.48</v>
      </c>
      <c r="L1198">
        <v>-2.476</v>
      </c>
      <c r="M1198">
        <v>-3.1440000000000001</v>
      </c>
      <c r="N1198">
        <v>-3.22</v>
      </c>
      <c r="O1198">
        <v>1.006</v>
      </c>
      <c r="P1198">
        <v>1.006</v>
      </c>
      <c r="Q1198">
        <v>0.998</v>
      </c>
      <c r="R1198">
        <v>0.60699999999999998</v>
      </c>
      <c r="S1198">
        <v>0.23599999999999999</v>
      </c>
    </row>
    <row r="1199" spans="1:19" x14ac:dyDescent="0.3">
      <c r="A1199">
        <v>60</v>
      </c>
      <c r="B1199">
        <v>-0.45600000000000002</v>
      </c>
      <c r="C1199">
        <v>-1.3109999999999999</v>
      </c>
      <c r="D1199">
        <v>-2.476</v>
      </c>
      <c r="E1199">
        <v>-2.9649999999999999</v>
      </c>
      <c r="F1199">
        <v>-3.22</v>
      </c>
      <c r="G1199">
        <v>2.2000000000000002</v>
      </c>
      <c r="H1199">
        <v>0</v>
      </c>
      <c r="I1199">
        <v>4</v>
      </c>
      <c r="J1199">
        <v>-0.54400000000000004</v>
      </c>
      <c r="K1199">
        <v>-1.5489999999999999</v>
      </c>
      <c r="L1199">
        <v>-2.5070000000000001</v>
      </c>
      <c r="M1199">
        <v>-3.1459999999999999</v>
      </c>
      <c r="N1199">
        <v>-3.3039999999999998</v>
      </c>
      <c r="O1199">
        <v>1.125</v>
      </c>
      <c r="P1199">
        <v>1.0369999999999999</v>
      </c>
      <c r="Q1199">
        <v>0.90200000000000002</v>
      </c>
      <c r="R1199">
        <v>0.48799999999999999</v>
      </c>
      <c r="S1199">
        <v>0.46100000000000002</v>
      </c>
    </row>
    <row r="1200" spans="1:19" x14ac:dyDescent="0.3">
      <c r="A1200">
        <v>120</v>
      </c>
      <c r="B1200">
        <v>-0.45600000000000002</v>
      </c>
      <c r="C1200">
        <v>-1.3109999999999999</v>
      </c>
      <c r="D1200">
        <v>-2.476</v>
      </c>
      <c r="E1200">
        <v>-2.9649999999999999</v>
      </c>
      <c r="F1200">
        <v>-3.22</v>
      </c>
      <c r="G1200">
        <v>2.2000000000000002</v>
      </c>
      <c r="H1200">
        <v>0</v>
      </c>
      <c r="I1200">
        <v>4</v>
      </c>
      <c r="J1200">
        <v>-0.5</v>
      </c>
      <c r="K1200">
        <v>-1.546</v>
      </c>
      <c r="L1200">
        <v>-2.5470000000000002</v>
      </c>
      <c r="M1200">
        <v>-3.194</v>
      </c>
      <c r="N1200">
        <v>-3.3340000000000001</v>
      </c>
      <c r="O1200">
        <v>1.0409999999999999</v>
      </c>
      <c r="P1200">
        <v>1.07</v>
      </c>
      <c r="Q1200">
        <v>1.034</v>
      </c>
      <c r="R1200">
        <v>0.66900000000000004</v>
      </c>
      <c r="S1200">
        <v>0.47199999999999998</v>
      </c>
    </row>
    <row r="1201" spans="1:19" x14ac:dyDescent="0.3">
      <c r="A1201">
        <v>180</v>
      </c>
      <c r="B1201">
        <v>-0.45600000000000002</v>
      </c>
      <c r="C1201">
        <v>-1.3109999999999999</v>
      </c>
      <c r="D1201">
        <v>-2.476</v>
      </c>
      <c r="E1201">
        <v>-2.9649999999999999</v>
      </c>
      <c r="F1201">
        <v>-3.22</v>
      </c>
      <c r="G1201">
        <v>2.2000000000000002</v>
      </c>
      <c r="H1201">
        <v>0</v>
      </c>
      <c r="I1201">
        <v>4</v>
      </c>
      <c r="J1201">
        <v>-0.503</v>
      </c>
      <c r="K1201">
        <v>-1.52</v>
      </c>
      <c r="L1201">
        <v>-2.5059999999999998</v>
      </c>
      <c r="M1201">
        <v>-3.141</v>
      </c>
      <c r="N1201">
        <v>-3.3420000000000001</v>
      </c>
      <c r="O1201">
        <v>1.0449999999999999</v>
      </c>
      <c r="P1201">
        <v>0.96899999999999997</v>
      </c>
      <c r="Q1201">
        <v>0.91400000000000003</v>
      </c>
      <c r="R1201">
        <v>0.49299999999999999</v>
      </c>
      <c r="S1201">
        <v>0.47499999999999998</v>
      </c>
    </row>
    <row r="1202" spans="1:19" x14ac:dyDescent="0.3">
      <c r="A1202">
        <v>240</v>
      </c>
      <c r="B1202">
        <v>-0.45600000000000002</v>
      </c>
      <c r="C1202">
        <v>-1.3109999999999999</v>
      </c>
      <c r="D1202">
        <v>-2.476</v>
      </c>
      <c r="E1202">
        <v>-2.9649999999999999</v>
      </c>
      <c r="F1202">
        <v>-3.22</v>
      </c>
      <c r="G1202">
        <v>2.2000000000000002</v>
      </c>
      <c r="H1202">
        <v>0</v>
      </c>
      <c r="I1202">
        <v>4</v>
      </c>
      <c r="J1202">
        <v>-0.51</v>
      </c>
      <c r="K1202">
        <v>-1.542</v>
      </c>
      <c r="L1202">
        <v>-2.5350000000000001</v>
      </c>
      <c r="M1202">
        <v>-3.1389999999999998</v>
      </c>
      <c r="N1202">
        <v>-3.363</v>
      </c>
      <c r="O1202">
        <v>1.0589999999999999</v>
      </c>
      <c r="P1202">
        <v>1.04</v>
      </c>
      <c r="Q1202">
        <v>1.0349999999999999</v>
      </c>
      <c r="R1202">
        <v>0.501</v>
      </c>
      <c r="S1202">
        <v>0.48399999999999999</v>
      </c>
    </row>
    <row r="1203" spans="1:19" x14ac:dyDescent="0.3">
      <c r="A1203">
        <v>300</v>
      </c>
      <c r="B1203">
        <v>-0.45600000000000002</v>
      </c>
      <c r="C1203">
        <v>-1.3109999999999999</v>
      </c>
      <c r="D1203">
        <v>-2.476</v>
      </c>
      <c r="E1203">
        <v>-2.9649999999999999</v>
      </c>
      <c r="F1203">
        <v>-3.22</v>
      </c>
      <c r="G1203">
        <v>2.2000000000000002</v>
      </c>
      <c r="H1203">
        <v>0</v>
      </c>
      <c r="I1203">
        <v>4</v>
      </c>
      <c r="J1203">
        <v>-0.499</v>
      </c>
      <c r="K1203">
        <v>-1.53</v>
      </c>
      <c r="L1203">
        <v>-2.5270000000000001</v>
      </c>
      <c r="M1203">
        <v>-3.1640000000000001</v>
      </c>
      <c r="N1203">
        <v>-3.387</v>
      </c>
      <c r="O1203">
        <v>1.038</v>
      </c>
      <c r="P1203">
        <v>0.999</v>
      </c>
      <c r="Q1203">
        <v>0.98399999999999999</v>
      </c>
      <c r="R1203">
        <v>0.59399999999999997</v>
      </c>
      <c r="S1203">
        <v>0.49399999999999999</v>
      </c>
    </row>
    <row r="1204" spans="1:19" x14ac:dyDescent="0.3">
      <c r="A1204">
        <v>360</v>
      </c>
      <c r="B1204">
        <v>-0.45600000000000002</v>
      </c>
      <c r="C1204">
        <v>-1.3109999999999999</v>
      </c>
      <c r="D1204">
        <v>-2.476</v>
      </c>
      <c r="E1204">
        <v>-2.9649999999999999</v>
      </c>
      <c r="F1204">
        <v>-3.22</v>
      </c>
      <c r="G1204">
        <v>2.2000000000000002</v>
      </c>
      <c r="H1204">
        <v>0</v>
      </c>
      <c r="I1204">
        <v>4</v>
      </c>
      <c r="J1204">
        <v>-0.5</v>
      </c>
      <c r="K1204">
        <v>-1.528</v>
      </c>
      <c r="L1204">
        <v>-2.5209999999999999</v>
      </c>
      <c r="M1204">
        <v>-3.1909999999999998</v>
      </c>
      <c r="N1204">
        <v>-3.4049999999999998</v>
      </c>
      <c r="O1204">
        <v>1.04</v>
      </c>
      <c r="P1204">
        <v>1.016</v>
      </c>
      <c r="Q1204">
        <v>0.97599999999999998</v>
      </c>
      <c r="R1204">
        <v>0.67800000000000005</v>
      </c>
      <c r="S1204">
        <v>0.502</v>
      </c>
    </row>
    <row r="1205" spans="1:19" x14ac:dyDescent="0.3">
      <c r="A1205">
        <v>420</v>
      </c>
      <c r="B1205">
        <v>-0.45600000000000002</v>
      </c>
      <c r="C1205">
        <v>-1.3109999999999999</v>
      </c>
      <c r="D1205">
        <v>-2.476</v>
      </c>
      <c r="E1205">
        <v>-2.9649999999999999</v>
      </c>
      <c r="F1205">
        <v>-3.22</v>
      </c>
      <c r="G1205">
        <v>2.2000000000000002</v>
      </c>
      <c r="H1205">
        <v>0</v>
      </c>
      <c r="I1205">
        <v>4</v>
      </c>
      <c r="J1205">
        <v>-0.5</v>
      </c>
      <c r="K1205">
        <v>-1.528</v>
      </c>
      <c r="L1205">
        <v>-2.5259999999999998</v>
      </c>
      <c r="M1205">
        <v>-3.2080000000000002</v>
      </c>
      <c r="N1205">
        <v>-3.4220000000000002</v>
      </c>
      <c r="O1205">
        <v>1.04</v>
      </c>
      <c r="P1205">
        <v>1.0269999999999999</v>
      </c>
      <c r="Q1205">
        <v>0.998</v>
      </c>
      <c r="R1205">
        <v>0.71699999999999997</v>
      </c>
      <c r="S1205">
        <v>0.51</v>
      </c>
    </row>
    <row r="1206" spans="1:19" x14ac:dyDescent="0.3">
      <c r="A1206">
        <v>480</v>
      </c>
      <c r="B1206">
        <v>-0.45600000000000002</v>
      </c>
      <c r="C1206">
        <v>-1.3109999999999999</v>
      </c>
      <c r="D1206">
        <v>-2.476</v>
      </c>
      <c r="E1206">
        <v>-2.9649999999999999</v>
      </c>
      <c r="F1206">
        <v>-3.22</v>
      </c>
      <c r="G1206">
        <v>2.2000000000000002</v>
      </c>
      <c r="H1206">
        <v>0</v>
      </c>
      <c r="I1206">
        <v>4</v>
      </c>
      <c r="J1206">
        <v>-0.498</v>
      </c>
      <c r="K1206">
        <v>-1.5249999999999999</v>
      </c>
      <c r="L1206">
        <v>-2.5299999999999998</v>
      </c>
      <c r="M1206">
        <v>-3.222</v>
      </c>
      <c r="N1206">
        <v>-3.4409999999999998</v>
      </c>
      <c r="O1206">
        <v>1.036</v>
      </c>
      <c r="P1206">
        <v>1.026</v>
      </c>
      <c r="Q1206">
        <v>1.0129999999999999</v>
      </c>
      <c r="R1206">
        <v>0.72799999999999998</v>
      </c>
      <c r="S1206">
        <v>0.51800000000000002</v>
      </c>
    </row>
    <row r="1207" spans="1:19" x14ac:dyDescent="0.3">
      <c r="A1207">
        <v>540</v>
      </c>
      <c r="B1207">
        <v>-0.45600000000000002</v>
      </c>
      <c r="C1207">
        <v>-1.3109999999999999</v>
      </c>
      <c r="D1207">
        <v>-2.476</v>
      </c>
      <c r="E1207">
        <v>-2.9649999999999999</v>
      </c>
      <c r="F1207">
        <v>-3.22</v>
      </c>
      <c r="G1207">
        <v>2.2000000000000002</v>
      </c>
      <c r="H1207">
        <v>0</v>
      </c>
      <c r="I1207">
        <v>4</v>
      </c>
      <c r="J1207">
        <v>-0.497</v>
      </c>
      <c r="K1207">
        <v>-1.522</v>
      </c>
      <c r="L1207">
        <v>-2.5310000000000001</v>
      </c>
      <c r="M1207">
        <v>-3.2360000000000002</v>
      </c>
      <c r="N1207">
        <v>-3.4630000000000001</v>
      </c>
      <c r="O1207">
        <v>1.0349999999999999</v>
      </c>
      <c r="P1207">
        <v>1.026</v>
      </c>
      <c r="Q1207">
        <v>1.0089999999999999</v>
      </c>
      <c r="R1207">
        <v>0.74299999999999999</v>
      </c>
      <c r="S1207">
        <v>0.52900000000000003</v>
      </c>
    </row>
    <row r="1208" spans="1:19" x14ac:dyDescent="0.3">
      <c r="A1208">
        <v>600</v>
      </c>
      <c r="B1208">
        <v>-0.45600000000000002</v>
      </c>
      <c r="C1208">
        <v>-1.3109999999999999</v>
      </c>
      <c r="D1208">
        <v>-2.476</v>
      </c>
      <c r="E1208">
        <v>-2.9649999999999999</v>
      </c>
      <c r="F1208">
        <v>-3.22</v>
      </c>
      <c r="G1208">
        <v>2.2000000000000002</v>
      </c>
      <c r="H1208">
        <v>0</v>
      </c>
      <c r="I1208">
        <v>4</v>
      </c>
      <c r="J1208">
        <v>-0.497</v>
      </c>
      <c r="K1208">
        <v>-1.5189999999999999</v>
      </c>
      <c r="L1208">
        <v>-2.528</v>
      </c>
      <c r="M1208">
        <v>-3.25</v>
      </c>
      <c r="N1208">
        <v>-3.484</v>
      </c>
      <c r="O1208">
        <v>1.0349999999999999</v>
      </c>
      <c r="P1208">
        <v>1.028</v>
      </c>
      <c r="Q1208">
        <v>1</v>
      </c>
      <c r="R1208">
        <v>0.755</v>
      </c>
      <c r="S1208">
        <v>0.53900000000000003</v>
      </c>
    </row>
    <row r="1210" spans="1:19" x14ac:dyDescent="0.3">
      <c r="A1210" t="s">
        <v>0</v>
      </c>
      <c r="B1210" t="s">
        <v>94</v>
      </c>
    </row>
    <row r="1211" spans="1:19" x14ac:dyDescent="0.3">
      <c r="A1211">
        <v>0</v>
      </c>
      <c r="B1211">
        <v>-0.45600000000000002</v>
      </c>
      <c r="C1211">
        <v>-1.3120000000000001</v>
      </c>
      <c r="D1211">
        <v>-2.476</v>
      </c>
      <c r="E1211">
        <v>-2.9580000000000002</v>
      </c>
      <c r="F1211">
        <v>-3.21</v>
      </c>
      <c r="G1211">
        <v>2.2000000000000002</v>
      </c>
      <c r="H1211">
        <v>0</v>
      </c>
      <c r="I1211">
        <v>4</v>
      </c>
      <c r="J1211">
        <v>-0.48</v>
      </c>
      <c r="K1211">
        <v>-1.48</v>
      </c>
      <c r="L1211">
        <v>-2.476</v>
      </c>
      <c r="M1211">
        <v>-3.1360000000000001</v>
      </c>
      <c r="N1211">
        <v>-3.21</v>
      </c>
      <c r="O1211">
        <v>1.006</v>
      </c>
      <c r="P1211">
        <v>1.006</v>
      </c>
      <c r="Q1211">
        <v>0.998</v>
      </c>
      <c r="R1211">
        <v>0.60099999999999998</v>
      </c>
      <c r="S1211">
        <v>0.23400000000000001</v>
      </c>
    </row>
    <row r="1212" spans="1:19" x14ac:dyDescent="0.3">
      <c r="A1212">
        <v>60</v>
      </c>
      <c r="B1212">
        <v>-0.45600000000000002</v>
      </c>
      <c r="C1212">
        <v>-1.3120000000000001</v>
      </c>
      <c r="D1212">
        <v>-2.476</v>
      </c>
      <c r="E1212">
        <v>-2.9580000000000002</v>
      </c>
      <c r="F1212">
        <v>-3.21</v>
      </c>
      <c r="G1212">
        <v>2.2000000000000002</v>
      </c>
      <c r="H1212">
        <v>0</v>
      </c>
      <c r="I1212">
        <v>4</v>
      </c>
      <c r="J1212">
        <v>-0.54400000000000004</v>
      </c>
      <c r="K1212">
        <v>-1.5469999999999999</v>
      </c>
      <c r="L1212">
        <v>-2.5059999999999998</v>
      </c>
      <c r="M1212">
        <v>-3.1379999999999999</v>
      </c>
      <c r="N1212">
        <v>-3.2949999999999999</v>
      </c>
      <c r="O1212">
        <v>1.1259999999999999</v>
      </c>
      <c r="P1212">
        <v>1.0309999999999999</v>
      </c>
      <c r="Q1212">
        <v>0.90100000000000002</v>
      </c>
      <c r="R1212">
        <v>0.48399999999999999</v>
      </c>
      <c r="S1212">
        <v>0.45700000000000002</v>
      </c>
    </row>
    <row r="1213" spans="1:19" x14ac:dyDescent="0.3">
      <c r="A1213">
        <v>120</v>
      </c>
      <c r="B1213">
        <v>-0.45600000000000002</v>
      </c>
      <c r="C1213">
        <v>-1.3120000000000001</v>
      </c>
      <c r="D1213">
        <v>-2.476</v>
      </c>
      <c r="E1213">
        <v>-2.9580000000000002</v>
      </c>
      <c r="F1213">
        <v>-3.21</v>
      </c>
      <c r="G1213">
        <v>2.2000000000000002</v>
      </c>
      <c r="H1213">
        <v>0</v>
      </c>
      <c r="I1213">
        <v>4</v>
      </c>
      <c r="J1213">
        <v>-0.501</v>
      </c>
      <c r="K1213">
        <v>-1.5449999999999999</v>
      </c>
      <c r="L1213">
        <v>-2.5459999999999998</v>
      </c>
      <c r="M1213">
        <v>-3.1859999999999999</v>
      </c>
      <c r="N1213">
        <v>-3.3239999999999998</v>
      </c>
      <c r="O1213">
        <v>1.042</v>
      </c>
      <c r="P1213">
        <v>1.07</v>
      </c>
      <c r="Q1213">
        <v>1.0329999999999999</v>
      </c>
      <c r="R1213">
        <v>0.66400000000000003</v>
      </c>
      <c r="S1213">
        <v>0.46899999999999997</v>
      </c>
    </row>
    <row r="1214" spans="1:19" x14ac:dyDescent="0.3">
      <c r="A1214">
        <v>180</v>
      </c>
      <c r="B1214">
        <v>-0.45600000000000002</v>
      </c>
      <c r="C1214">
        <v>-1.3120000000000001</v>
      </c>
      <c r="D1214">
        <v>-2.476</v>
      </c>
      <c r="E1214">
        <v>-2.9580000000000002</v>
      </c>
      <c r="F1214">
        <v>-3.21</v>
      </c>
      <c r="G1214">
        <v>2.2000000000000002</v>
      </c>
      <c r="H1214">
        <v>0</v>
      </c>
      <c r="I1214">
        <v>4</v>
      </c>
      <c r="J1214">
        <v>-0.503</v>
      </c>
      <c r="K1214">
        <v>-1.52</v>
      </c>
      <c r="L1214">
        <v>-2.5059999999999998</v>
      </c>
      <c r="M1214">
        <v>-3.1349999999999998</v>
      </c>
      <c r="N1214">
        <v>-3.331</v>
      </c>
      <c r="O1214">
        <v>1.0449999999999999</v>
      </c>
      <c r="P1214">
        <v>0.96899999999999997</v>
      </c>
      <c r="Q1214">
        <v>0.91500000000000004</v>
      </c>
      <c r="R1214">
        <v>0.49199999999999999</v>
      </c>
      <c r="S1214">
        <v>0.47099999999999997</v>
      </c>
    </row>
    <row r="1215" spans="1:19" x14ac:dyDescent="0.3">
      <c r="A1215">
        <v>240</v>
      </c>
      <c r="B1215">
        <v>-0.45600000000000002</v>
      </c>
      <c r="C1215">
        <v>-1.3120000000000001</v>
      </c>
      <c r="D1215">
        <v>-2.476</v>
      </c>
      <c r="E1215">
        <v>-2.9580000000000002</v>
      </c>
      <c r="F1215">
        <v>-3.21</v>
      </c>
      <c r="G1215">
        <v>2.2000000000000002</v>
      </c>
      <c r="H1215">
        <v>0</v>
      </c>
      <c r="I1215">
        <v>4</v>
      </c>
      <c r="J1215">
        <v>-0.51</v>
      </c>
      <c r="K1215">
        <v>-1.542</v>
      </c>
      <c r="L1215">
        <v>-2.5339999999999998</v>
      </c>
      <c r="M1215">
        <v>-3.1320000000000001</v>
      </c>
      <c r="N1215">
        <v>-3.3530000000000002</v>
      </c>
      <c r="O1215">
        <v>1.0589999999999999</v>
      </c>
      <c r="P1215">
        <v>1.04</v>
      </c>
      <c r="Q1215">
        <v>1.0349999999999999</v>
      </c>
      <c r="R1215">
        <v>0.496</v>
      </c>
      <c r="S1215">
        <v>0.48</v>
      </c>
    </row>
    <row r="1216" spans="1:19" x14ac:dyDescent="0.3">
      <c r="A1216">
        <v>300</v>
      </c>
      <c r="B1216">
        <v>-0.45600000000000002</v>
      </c>
      <c r="C1216">
        <v>-1.3120000000000001</v>
      </c>
      <c r="D1216">
        <v>-2.476</v>
      </c>
      <c r="E1216">
        <v>-2.9580000000000002</v>
      </c>
      <c r="F1216">
        <v>-3.21</v>
      </c>
      <c r="G1216">
        <v>2.2000000000000002</v>
      </c>
      <c r="H1216">
        <v>0</v>
      </c>
      <c r="I1216">
        <v>4</v>
      </c>
      <c r="J1216">
        <v>-0.499</v>
      </c>
      <c r="K1216">
        <v>-1.5289999999999999</v>
      </c>
      <c r="L1216">
        <v>-2.5270000000000001</v>
      </c>
      <c r="M1216">
        <v>-3.1560000000000001</v>
      </c>
      <c r="N1216">
        <v>-3.375</v>
      </c>
      <c r="O1216">
        <v>1.038</v>
      </c>
      <c r="P1216">
        <v>0.998</v>
      </c>
      <c r="Q1216">
        <v>0.98399999999999999</v>
      </c>
      <c r="R1216">
        <v>0.58799999999999997</v>
      </c>
      <c r="S1216">
        <v>0.48899999999999999</v>
      </c>
    </row>
    <row r="1217" spans="1:19" x14ac:dyDescent="0.3">
      <c r="A1217">
        <v>360</v>
      </c>
      <c r="B1217">
        <v>-0.45600000000000002</v>
      </c>
      <c r="C1217">
        <v>-1.3120000000000001</v>
      </c>
      <c r="D1217">
        <v>-2.476</v>
      </c>
      <c r="E1217">
        <v>-2.9580000000000002</v>
      </c>
      <c r="F1217">
        <v>-3.21</v>
      </c>
      <c r="G1217">
        <v>2.2000000000000002</v>
      </c>
      <c r="H1217">
        <v>0</v>
      </c>
      <c r="I1217">
        <v>4</v>
      </c>
      <c r="J1217">
        <v>-0.5</v>
      </c>
      <c r="K1217">
        <v>-1.528</v>
      </c>
      <c r="L1217">
        <v>-2.52</v>
      </c>
      <c r="M1217">
        <v>-3.1840000000000002</v>
      </c>
      <c r="N1217">
        <v>-3.3919999999999999</v>
      </c>
      <c r="O1217">
        <v>1.04</v>
      </c>
      <c r="P1217">
        <v>1.016</v>
      </c>
      <c r="Q1217">
        <v>0.97599999999999998</v>
      </c>
      <c r="R1217">
        <v>0.67200000000000004</v>
      </c>
      <c r="S1217">
        <v>0.497</v>
      </c>
    </row>
    <row r="1218" spans="1:19" x14ac:dyDescent="0.3">
      <c r="A1218">
        <v>420</v>
      </c>
      <c r="B1218">
        <v>-0.45600000000000002</v>
      </c>
      <c r="C1218">
        <v>-1.3120000000000001</v>
      </c>
      <c r="D1218">
        <v>-2.476</v>
      </c>
      <c r="E1218">
        <v>-2.9580000000000002</v>
      </c>
      <c r="F1218">
        <v>-3.21</v>
      </c>
      <c r="G1218">
        <v>2.2000000000000002</v>
      </c>
      <c r="H1218">
        <v>0</v>
      </c>
      <c r="I1218">
        <v>4</v>
      </c>
      <c r="J1218">
        <v>-0.5</v>
      </c>
      <c r="K1218">
        <v>-1.528</v>
      </c>
      <c r="L1218">
        <v>-2.5249999999999999</v>
      </c>
      <c r="M1218">
        <v>-3.2010000000000001</v>
      </c>
      <c r="N1218">
        <v>-3.41</v>
      </c>
      <c r="O1218">
        <v>1.04</v>
      </c>
      <c r="P1218">
        <v>1.0269999999999999</v>
      </c>
      <c r="Q1218">
        <v>0.999</v>
      </c>
      <c r="R1218">
        <v>0.71199999999999997</v>
      </c>
      <c r="S1218">
        <v>0.504</v>
      </c>
    </row>
    <row r="1219" spans="1:19" x14ac:dyDescent="0.3">
      <c r="A1219">
        <v>480</v>
      </c>
      <c r="B1219">
        <v>-0.45600000000000002</v>
      </c>
      <c r="C1219">
        <v>-1.3120000000000001</v>
      </c>
      <c r="D1219">
        <v>-2.476</v>
      </c>
      <c r="E1219">
        <v>-2.9580000000000002</v>
      </c>
      <c r="F1219">
        <v>-3.21</v>
      </c>
      <c r="G1219">
        <v>2.2000000000000002</v>
      </c>
      <c r="H1219">
        <v>0</v>
      </c>
      <c r="I1219">
        <v>4</v>
      </c>
      <c r="J1219">
        <v>-0.498</v>
      </c>
      <c r="K1219">
        <v>-1.5249999999999999</v>
      </c>
      <c r="L1219">
        <v>-2.5299999999999998</v>
      </c>
      <c r="M1219">
        <v>-3.2149999999999999</v>
      </c>
      <c r="N1219">
        <v>-3.4279999999999999</v>
      </c>
      <c r="O1219">
        <v>1.036</v>
      </c>
      <c r="P1219">
        <v>1.026</v>
      </c>
      <c r="Q1219">
        <v>1.0129999999999999</v>
      </c>
      <c r="R1219">
        <v>0.72399999999999998</v>
      </c>
      <c r="S1219">
        <v>0.51300000000000001</v>
      </c>
    </row>
    <row r="1220" spans="1:19" x14ac:dyDescent="0.3">
      <c r="A1220">
        <v>540</v>
      </c>
      <c r="B1220">
        <v>-0.45600000000000002</v>
      </c>
      <c r="C1220">
        <v>-1.3120000000000001</v>
      </c>
      <c r="D1220">
        <v>-2.476</v>
      </c>
      <c r="E1220">
        <v>-2.9580000000000002</v>
      </c>
      <c r="F1220">
        <v>-3.21</v>
      </c>
      <c r="G1220">
        <v>2.2000000000000002</v>
      </c>
      <c r="H1220">
        <v>0</v>
      </c>
      <c r="I1220">
        <v>4</v>
      </c>
      <c r="J1220">
        <v>-0.497</v>
      </c>
      <c r="K1220">
        <v>-1.5209999999999999</v>
      </c>
      <c r="L1220">
        <v>-2.5299999999999998</v>
      </c>
      <c r="M1220">
        <v>-3.2290000000000001</v>
      </c>
      <c r="N1220">
        <v>-3.45</v>
      </c>
      <c r="O1220">
        <v>1.0349999999999999</v>
      </c>
      <c r="P1220">
        <v>1.026</v>
      </c>
      <c r="Q1220">
        <v>1.008</v>
      </c>
      <c r="R1220">
        <v>0.73899999999999999</v>
      </c>
      <c r="S1220">
        <v>0.52200000000000002</v>
      </c>
    </row>
    <row r="1221" spans="1:19" x14ac:dyDescent="0.3">
      <c r="A1221">
        <v>600</v>
      </c>
      <c r="B1221">
        <v>-0.45600000000000002</v>
      </c>
      <c r="C1221">
        <v>-1.3120000000000001</v>
      </c>
      <c r="D1221">
        <v>-2.476</v>
      </c>
      <c r="E1221">
        <v>-2.9580000000000002</v>
      </c>
      <c r="F1221">
        <v>-3.21</v>
      </c>
      <c r="G1221">
        <v>2.2000000000000002</v>
      </c>
      <c r="H1221">
        <v>0</v>
      </c>
      <c r="I1221">
        <v>4</v>
      </c>
      <c r="J1221">
        <v>-0.497</v>
      </c>
      <c r="K1221">
        <v>-1.5189999999999999</v>
      </c>
      <c r="L1221">
        <v>-2.528</v>
      </c>
      <c r="M1221">
        <v>-3.242</v>
      </c>
      <c r="N1221">
        <v>-3.4710000000000001</v>
      </c>
      <c r="O1221">
        <v>1.0349999999999999</v>
      </c>
      <c r="P1221">
        <v>1.028</v>
      </c>
      <c r="Q1221">
        <v>1</v>
      </c>
      <c r="R1221">
        <v>0.75</v>
      </c>
      <c r="S1221">
        <v>0.53200000000000003</v>
      </c>
    </row>
    <row r="1223" spans="1:19" x14ac:dyDescent="0.3">
      <c r="A1223" t="s">
        <v>0</v>
      </c>
      <c r="B1223" t="s">
        <v>95</v>
      </c>
    </row>
    <row r="1224" spans="1:19" x14ac:dyDescent="0.3">
      <c r="A1224">
        <v>0</v>
      </c>
      <c r="B1224">
        <v>-0.45600000000000002</v>
      </c>
      <c r="C1224">
        <v>-1.3140000000000001</v>
      </c>
      <c r="D1224">
        <v>-2.476</v>
      </c>
      <c r="E1224">
        <v>-2.952</v>
      </c>
      <c r="F1224">
        <v>-3.2</v>
      </c>
      <c r="G1224">
        <v>2.2000000000000002</v>
      </c>
      <c r="H1224">
        <v>0</v>
      </c>
      <c r="I1224">
        <v>4</v>
      </c>
      <c r="J1224">
        <v>-0.48</v>
      </c>
      <c r="K1224">
        <v>-1.48</v>
      </c>
      <c r="L1224">
        <v>-2.476</v>
      </c>
      <c r="M1224">
        <v>-3.1280000000000001</v>
      </c>
      <c r="N1224">
        <v>-3.2</v>
      </c>
      <c r="O1224">
        <v>1.006</v>
      </c>
      <c r="P1224">
        <v>1.006</v>
      </c>
      <c r="Q1224">
        <v>0.998</v>
      </c>
      <c r="R1224">
        <v>0.59499999999999997</v>
      </c>
      <c r="S1224">
        <v>0.23300000000000001</v>
      </c>
    </row>
    <row r="1225" spans="1:19" x14ac:dyDescent="0.3">
      <c r="A1225">
        <v>60</v>
      </c>
      <c r="B1225">
        <v>-0.45600000000000002</v>
      </c>
      <c r="C1225">
        <v>-1.3140000000000001</v>
      </c>
      <c r="D1225">
        <v>-2.476</v>
      </c>
      <c r="E1225">
        <v>-2.952</v>
      </c>
      <c r="F1225">
        <v>-3.2</v>
      </c>
      <c r="G1225">
        <v>2.2000000000000002</v>
      </c>
      <c r="H1225">
        <v>0</v>
      </c>
      <c r="I1225">
        <v>4</v>
      </c>
      <c r="J1225">
        <v>-0.54500000000000004</v>
      </c>
      <c r="K1225">
        <v>-1.546</v>
      </c>
      <c r="L1225">
        <v>-2.5049999999999999</v>
      </c>
      <c r="M1225">
        <v>-3.1280000000000001</v>
      </c>
      <c r="N1225">
        <v>-3.29</v>
      </c>
      <c r="O1225">
        <v>1.1279999999999999</v>
      </c>
      <c r="P1225">
        <v>1.024</v>
      </c>
      <c r="Q1225">
        <v>0.89600000000000002</v>
      </c>
      <c r="R1225">
        <v>0.47399999999999998</v>
      </c>
      <c r="S1225">
        <v>0.45500000000000002</v>
      </c>
    </row>
    <row r="1226" spans="1:19" x14ac:dyDescent="0.3">
      <c r="A1226">
        <v>120</v>
      </c>
      <c r="B1226">
        <v>-0.45600000000000002</v>
      </c>
      <c r="C1226">
        <v>-1.3140000000000001</v>
      </c>
      <c r="D1226">
        <v>-2.476</v>
      </c>
      <c r="E1226">
        <v>-2.952</v>
      </c>
      <c r="F1226">
        <v>-3.2</v>
      </c>
      <c r="G1226">
        <v>2.2000000000000002</v>
      </c>
      <c r="H1226">
        <v>0</v>
      </c>
      <c r="I1226">
        <v>4</v>
      </c>
      <c r="J1226">
        <v>-0.501</v>
      </c>
      <c r="K1226">
        <v>-1.5449999999999999</v>
      </c>
      <c r="L1226">
        <v>-2.5459999999999998</v>
      </c>
      <c r="M1226">
        <v>-3.18</v>
      </c>
      <c r="N1226">
        <v>-3.319</v>
      </c>
      <c r="O1226">
        <v>1.042</v>
      </c>
      <c r="P1226">
        <v>1.069</v>
      </c>
      <c r="Q1226">
        <v>1.0329999999999999</v>
      </c>
      <c r="R1226">
        <v>0.66700000000000004</v>
      </c>
      <c r="S1226">
        <v>0.46600000000000003</v>
      </c>
    </row>
    <row r="1227" spans="1:19" x14ac:dyDescent="0.3">
      <c r="A1227">
        <v>180</v>
      </c>
      <c r="B1227">
        <v>-0.45600000000000002</v>
      </c>
      <c r="C1227">
        <v>-1.3140000000000001</v>
      </c>
      <c r="D1227">
        <v>-2.476</v>
      </c>
      <c r="E1227">
        <v>-2.952</v>
      </c>
      <c r="F1227">
        <v>-3.2</v>
      </c>
      <c r="G1227">
        <v>2.2000000000000002</v>
      </c>
      <c r="H1227">
        <v>0</v>
      </c>
      <c r="I1227">
        <v>4</v>
      </c>
      <c r="J1227">
        <v>-0.503</v>
      </c>
      <c r="K1227">
        <v>-1.5189999999999999</v>
      </c>
      <c r="L1227">
        <v>-2.5049999999999999</v>
      </c>
      <c r="M1227">
        <v>-3.13</v>
      </c>
      <c r="N1227">
        <v>-3.3220000000000001</v>
      </c>
      <c r="O1227">
        <v>1.0449999999999999</v>
      </c>
      <c r="P1227">
        <v>0.96799999999999997</v>
      </c>
      <c r="Q1227">
        <v>0.91100000000000003</v>
      </c>
      <c r="R1227">
        <v>0.498</v>
      </c>
      <c r="S1227">
        <v>0.46800000000000003</v>
      </c>
    </row>
    <row r="1228" spans="1:19" x14ac:dyDescent="0.3">
      <c r="A1228">
        <v>240</v>
      </c>
      <c r="B1228">
        <v>-0.45600000000000002</v>
      </c>
      <c r="C1228">
        <v>-1.3140000000000001</v>
      </c>
      <c r="D1228">
        <v>-2.476</v>
      </c>
      <c r="E1228">
        <v>-2.952</v>
      </c>
      <c r="F1228">
        <v>-3.2</v>
      </c>
      <c r="G1228">
        <v>2.2000000000000002</v>
      </c>
      <c r="H1228">
        <v>0</v>
      </c>
      <c r="I1228">
        <v>4</v>
      </c>
      <c r="J1228">
        <v>-0.51</v>
      </c>
      <c r="K1228">
        <v>-1.5409999999999999</v>
      </c>
      <c r="L1228">
        <v>-2.5329999999999999</v>
      </c>
      <c r="M1228">
        <v>-3.1259999999999999</v>
      </c>
      <c r="N1228">
        <v>-3.3439999999999999</v>
      </c>
      <c r="O1228">
        <v>1.0580000000000001</v>
      </c>
      <c r="P1228">
        <v>1.04</v>
      </c>
      <c r="Q1228">
        <v>1.034</v>
      </c>
      <c r="R1228">
        <v>0.49199999999999999</v>
      </c>
      <c r="S1228">
        <v>0.47599999999999998</v>
      </c>
    </row>
    <row r="1229" spans="1:19" x14ac:dyDescent="0.3">
      <c r="A1229">
        <v>300</v>
      </c>
      <c r="B1229">
        <v>-0.45600000000000002</v>
      </c>
      <c r="C1229">
        <v>-1.3140000000000001</v>
      </c>
      <c r="D1229">
        <v>-2.476</v>
      </c>
      <c r="E1229">
        <v>-2.952</v>
      </c>
      <c r="F1229">
        <v>-3.2</v>
      </c>
      <c r="G1229">
        <v>2.2000000000000002</v>
      </c>
      <c r="H1229">
        <v>0</v>
      </c>
      <c r="I1229">
        <v>4</v>
      </c>
      <c r="J1229">
        <v>-0.499</v>
      </c>
      <c r="K1229">
        <v>-1.5289999999999999</v>
      </c>
      <c r="L1229">
        <v>-2.5270000000000001</v>
      </c>
      <c r="M1229">
        <v>-3.149</v>
      </c>
      <c r="N1229">
        <v>-3.3650000000000002</v>
      </c>
      <c r="O1229">
        <v>1.038</v>
      </c>
      <c r="P1229">
        <v>0.999</v>
      </c>
      <c r="Q1229">
        <v>0.98699999999999999</v>
      </c>
      <c r="R1229">
        <v>0.58199999999999996</v>
      </c>
      <c r="S1229">
        <v>0.48499999999999999</v>
      </c>
    </row>
    <row r="1230" spans="1:19" x14ac:dyDescent="0.3">
      <c r="A1230">
        <v>360</v>
      </c>
      <c r="B1230">
        <v>-0.45600000000000002</v>
      </c>
      <c r="C1230">
        <v>-1.3140000000000001</v>
      </c>
      <c r="D1230">
        <v>-2.476</v>
      </c>
      <c r="E1230">
        <v>-2.952</v>
      </c>
      <c r="F1230">
        <v>-3.2</v>
      </c>
      <c r="G1230">
        <v>2.2000000000000002</v>
      </c>
      <c r="H1230">
        <v>0</v>
      </c>
      <c r="I1230">
        <v>4</v>
      </c>
      <c r="J1230">
        <v>-0.5</v>
      </c>
      <c r="K1230">
        <v>-1.5269999999999999</v>
      </c>
      <c r="L1230">
        <v>-2.5190000000000001</v>
      </c>
      <c r="M1230">
        <v>-3.1779999999999999</v>
      </c>
      <c r="N1230">
        <v>-3.383</v>
      </c>
      <c r="O1230">
        <v>1.04</v>
      </c>
      <c r="P1230">
        <v>1.016</v>
      </c>
      <c r="Q1230">
        <v>0.97499999999999998</v>
      </c>
      <c r="R1230">
        <v>0.67</v>
      </c>
      <c r="S1230">
        <v>0.49199999999999999</v>
      </c>
    </row>
    <row r="1231" spans="1:19" x14ac:dyDescent="0.3">
      <c r="A1231">
        <v>420</v>
      </c>
      <c r="B1231">
        <v>-0.45600000000000002</v>
      </c>
      <c r="C1231">
        <v>-1.3140000000000001</v>
      </c>
      <c r="D1231">
        <v>-2.476</v>
      </c>
      <c r="E1231">
        <v>-2.952</v>
      </c>
      <c r="F1231">
        <v>-3.2</v>
      </c>
      <c r="G1231">
        <v>2.2000000000000002</v>
      </c>
      <c r="H1231">
        <v>0</v>
      </c>
      <c r="I1231">
        <v>4</v>
      </c>
      <c r="J1231">
        <v>-0.5</v>
      </c>
      <c r="K1231">
        <v>-1.5269999999999999</v>
      </c>
      <c r="L1231">
        <v>-2.524</v>
      </c>
      <c r="M1231">
        <v>-3.1949999999999998</v>
      </c>
      <c r="N1231">
        <v>-3.4</v>
      </c>
      <c r="O1231">
        <v>1.04</v>
      </c>
      <c r="P1231">
        <v>1.0269999999999999</v>
      </c>
      <c r="Q1231">
        <v>0.996</v>
      </c>
      <c r="R1231">
        <v>0.70899999999999996</v>
      </c>
      <c r="S1231">
        <v>0.5</v>
      </c>
    </row>
    <row r="1232" spans="1:19" x14ac:dyDescent="0.3">
      <c r="A1232">
        <v>480</v>
      </c>
      <c r="B1232">
        <v>-0.45600000000000002</v>
      </c>
      <c r="C1232">
        <v>-1.3140000000000001</v>
      </c>
      <c r="D1232">
        <v>-2.476</v>
      </c>
      <c r="E1232">
        <v>-2.952</v>
      </c>
      <c r="F1232">
        <v>-3.2</v>
      </c>
      <c r="G1232">
        <v>2.2000000000000002</v>
      </c>
      <c r="H1232">
        <v>0</v>
      </c>
      <c r="I1232">
        <v>4</v>
      </c>
      <c r="J1232">
        <v>-0.498</v>
      </c>
      <c r="K1232">
        <v>-1.5249999999999999</v>
      </c>
      <c r="L1232">
        <v>-2.5289999999999999</v>
      </c>
      <c r="M1232">
        <v>-3.2090000000000001</v>
      </c>
      <c r="N1232">
        <v>-3.419</v>
      </c>
      <c r="O1232">
        <v>1.036</v>
      </c>
      <c r="P1232">
        <v>1.0269999999999999</v>
      </c>
      <c r="Q1232">
        <v>1.0129999999999999</v>
      </c>
      <c r="R1232">
        <v>0.72099999999999997</v>
      </c>
      <c r="S1232">
        <v>0.50800000000000001</v>
      </c>
    </row>
    <row r="1233" spans="1:19" x14ac:dyDescent="0.3">
      <c r="A1233">
        <v>540</v>
      </c>
      <c r="B1233">
        <v>-0.45600000000000002</v>
      </c>
      <c r="C1233">
        <v>-1.3140000000000001</v>
      </c>
      <c r="D1233">
        <v>-2.476</v>
      </c>
      <c r="E1233">
        <v>-2.952</v>
      </c>
      <c r="F1233">
        <v>-3.2</v>
      </c>
      <c r="G1233">
        <v>2.2000000000000002</v>
      </c>
      <c r="H1233">
        <v>0</v>
      </c>
      <c r="I1233">
        <v>4</v>
      </c>
      <c r="J1233">
        <v>-0.497</v>
      </c>
      <c r="K1233">
        <v>-1.5209999999999999</v>
      </c>
      <c r="L1233">
        <v>-2.5299999999999998</v>
      </c>
      <c r="M1233">
        <v>-3.2229999999999999</v>
      </c>
      <c r="N1233">
        <v>-3.44</v>
      </c>
      <c r="O1233">
        <v>1.0349999999999999</v>
      </c>
      <c r="P1233">
        <v>1.026</v>
      </c>
      <c r="Q1233">
        <v>1.008</v>
      </c>
      <c r="R1233">
        <v>0.73699999999999999</v>
      </c>
      <c r="S1233">
        <v>0.51800000000000002</v>
      </c>
    </row>
    <row r="1234" spans="1:19" x14ac:dyDescent="0.3">
      <c r="A1234">
        <v>600</v>
      </c>
      <c r="B1234">
        <v>-0.45600000000000002</v>
      </c>
      <c r="C1234">
        <v>-1.3140000000000001</v>
      </c>
      <c r="D1234">
        <v>-2.476</v>
      </c>
      <c r="E1234">
        <v>-2.952</v>
      </c>
      <c r="F1234">
        <v>-3.2</v>
      </c>
      <c r="G1234">
        <v>2.2000000000000002</v>
      </c>
      <c r="H1234">
        <v>0</v>
      </c>
      <c r="I1234">
        <v>4</v>
      </c>
      <c r="J1234">
        <v>-0.497</v>
      </c>
      <c r="K1234">
        <v>-1.5189999999999999</v>
      </c>
      <c r="L1234">
        <v>-2.5270000000000001</v>
      </c>
      <c r="M1234">
        <v>-3.2370000000000001</v>
      </c>
      <c r="N1234">
        <v>-3.46</v>
      </c>
      <c r="O1234">
        <v>1.0349999999999999</v>
      </c>
      <c r="P1234">
        <v>1.028</v>
      </c>
      <c r="Q1234">
        <v>0.999</v>
      </c>
      <c r="R1234">
        <v>0.747</v>
      </c>
      <c r="S1234">
        <v>0.52700000000000002</v>
      </c>
    </row>
    <row r="1236" spans="1:19" x14ac:dyDescent="0.3">
      <c r="A1236" t="s">
        <v>0</v>
      </c>
      <c r="B1236" t="s">
        <v>96</v>
      </c>
    </row>
    <row r="1237" spans="1:19" x14ac:dyDescent="0.3">
      <c r="A1237">
        <v>0</v>
      </c>
      <c r="B1237">
        <v>-0.45500000000000002</v>
      </c>
      <c r="C1237">
        <v>-1.3160000000000001</v>
      </c>
      <c r="D1237">
        <v>-2.476</v>
      </c>
      <c r="E1237">
        <v>-2.9470000000000001</v>
      </c>
      <c r="F1237">
        <v>-3.19</v>
      </c>
      <c r="G1237">
        <v>2.2000000000000002</v>
      </c>
      <c r="H1237">
        <v>0</v>
      </c>
      <c r="I1237">
        <v>4</v>
      </c>
      <c r="J1237">
        <v>-0.48</v>
      </c>
      <c r="K1237">
        <v>-1.48</v>
      </c>
      <c r="L1237">
        <v>-2.476</v>
      </c>
      <c r="M1237">
        <v>-3.12</v>
      </c>
      <c r="N1237">
        <v>-3.19</v>
      </c>
      <c r="O1237">
        <v>1.006</v>
      </c>
      <c r="P1237">
        <v>1.006</v>
      </c>
      <c r="Q1237">
        <v>0.997</v>
      </c>
      <c r="R1237">
        <v>0.58799999999999997</v>
      </c>
      <c r="S1237">
        <v>0.23100000000000001</v>
      </c>
    </row>
    <row r="1238" spans="1:19" x14ac:dyDescent="0.3">
      <c r="A1238">
        <v>60</v>
      </c>
      <c r="B1238">
        <v>-0.45500000000000002</v>
      </c>
      <c r="C1238">
        <v>-1.3160000000000001</v>
      </c>
      <c r="D1238">
        <v>-2.476</v>
      </c>
      <c r="E1238">
        <v>-2.9470000000000001</v>
      </c>
      <c r="F1238">
        <v>-3.19</v>
      </c>
      <c r="G1238">
        <v>2.2000000000000002</v>
      </c>
      <c r="H1238">
        <v>0</v>
      </c>
      <c r="I1238">
        <v>4</v>
      </c>
      <c r="J1238">
        <v>-0.54600000000000004</v>
      </c>
      <c r="K1238">
        <v>-1.544</v>
      </c>
      <c r="L1238">
        <v>-2.5030000000000001</v>
      </c>
      <c r="M1238">
        <v>-3.1219999999999999</v>
      </c>
      <c r="N1238">
        <v>-3.2810000000000001</v>
      </c>
      <c r="O1238">
        <v>1.129</v>
      </c>
      <c r="P1238">
        <v>1.014</v>
      </c>
      <c r="Q1238">
        <v>0.89500000000000002</v>
      </c>
      <c r="R1238">
        <v>0.47599999999999998</v>
      </c>
      <c r="S1238">
        <v>0.45200000000000001</v>
      </c>
    </row>
    <row r="1239" spans="1:19" x14ac:dyDescent="0.3">
      <c r="A1239">
        <v>120</v>
      </c>
      <c r="B1239">
        <v>-0.45500000000000002</v>
      </c>
      <c r="C1239">
        <v>-1.3160000000000001</v>
      </c>
      <c r="D1239">
        <v>-2.476</v>
      </c>
      <c r="E1239">
        <v>-2.9470000000000001</v>
      </c>
      <c r="F1239">
        <v>-3.19</v>
      </c>
      <c r="G1239">
        <v>2.2000000000000002</v>
      </c>
      <c r="H1239">
        <v>0</v>
      </c>
      <c r="I1239">
        <v>4</v>
      </c>
      <c r="J1239">
        <v>-0.502</v>
      </c>
      <c r="K1239">
        <v>-1.5449999999999999</v>
      </c>
      <c r="L1239">
        <v>-2.5430000000000001</v>
      </c>
      <c r="M1239">
        <v>-3.1709999999999998</v>
      </c>
      <c r="N1239">
        <v>-3.3079999999999998</v>
      </c>
      <c r="O1239">
        <v>1.0449999999999999</v>
      </c>
      <c r="P1239">
        <v>1.071</v>
      </c>
      <c r="Q1239">
        <v>1.026</v>
      </c>
      <c r="R1239">
        <v>0.65400000000000003</v>
      </c>
      <c r="S1239">
        <v>0.46200000000000002</v>
      </c>
    </row>
    <row r="1240" spans="1:19" x14ac:dyDescent="0.3">
      <c r="A1240">
        <v>180</v>
      </c>
      <c r="B1240">
        <v>-0.45500000000000002</v>
      </c>
      <c r="C1240">
        <v>-1.3160000000000001</v>
      </c>
      <c r="D1240">
        <v>-2.476</v>
      </c>
      <c r="E1240">
        <v>-2.9470000000000001</v>
      </c>
      <c r="F1240">
        <v>-3.19</v>
      </c>
      <c r="G1240">
        <v>2.2000000000000002</v>
      </c>
      <c r="H1240">
        <v>0</v>
      </c>
      <c r="I1240">
        <v>4</v>
      </c>
      <c r="J1240">
        <v>-0.502</v>
      </c>
      <c r="K1240">
        <v>-1.518</v>
      </c>
      <c r="L1240">
        <v>-2.5049999999999999</v>
      </c>
      <c r="M1240">
        <v>-3.121</v>
      </c>
      <c r="N1240">
        <v>-3.3119999999999998</v>
      </c>
      <c r="O1240">
        <v>1.0429999999999999</v>
      </c>
      <c r="P1240">
        <v>0.96799999999999997</v>
      </c>
      <c r="Q1240">
        <v>0.91700000000000004</v>
      </c>
      <c r="R1240">
        <v>0.48899999999999999</v>
      </c>
      <c r="S1240">
        <v>0.46300000000000002</v>
      </c>
    </row>
    <row r="1241" spans="1:19" x14ac:dyDescent="0.3">
      <c r="A1241">
        <v>240</v>
      </c>
      <c r="B1241">
        <v>-0.45500000000000002</v>
      </c>
      <c r="C1241">
        <v>-1.3160000000000001</v>
      </c>
      <c r="D1241">
        <v>-2.476</v>
      </c>
      <c r="E1241">
        <v>-2.9470000000000001</v>
      </c>
      <c r="F1241">
        <v>-3.19</v>
      </c>
      <c r="G1241">
        <v>2.2000000000000002</v>
      </c>
      <c r="H1241">
        <v>0</v>
      </c>
      <c r="I1241">
        <v>4</v>
      </c>
      <c r="J1241">
        <v>-0.51</v>
      </c>
      <c r="K1241">
        <v>-1.54</v>
      </c>
      <c r="L1241">
        <v>-2.5329999999999999</v>
      </c>
      <c r="M1241">
        <v>-3.1190000000000002</v>
      </c>
      <c r="N1241">
        <v>-3.3330000000000002</v>
      </c>
      <c r="O1241">
        <v>1.0589999999999999</v>
      </c>
      <c r="P1241">
        <v>1.04</v>
      </c>
      <c r="Q1241">
        <v>1.034</v>
      </c>
      <c r="R1241">
        <v>0.49399999999999999</v>
      </c>
      <c r="S1241">
        <v>0.47199999999999998</v>
      </c>
    </row>
    <row r="1242" spans="1:19" x14ac:dyDescent="0.3">
      <c r="A1242">
        <v>300</v>
      </c>
      <c r="B1242">
        <v>-0.45500000000000002</v>
      </c>
      <c r="C1242">
        <v>-1.3160000000000001</v>
      </c>
      <c r="D1242">
        <v>-2.476</v>
      </c>
      <c r="E1242">
        <v>-2.9470000000000001</v>
      </c>
      <c r="F1242">
        <v>-3.19</v>
      </c>
      <c r="G1242">
        <v>2.2000000000000002</v>
      </c>
      <c r="H1242">
        <v>0</v>
      </c>
      <c r="I1242">
        <v>4</v>
      </c>
      <c r="J1242">
        <v>-0.498</v>
      </c>
      <c r="K1242">
        <v>-1.528</v>
      </c>
      <c r="L1242">
        <v>-2.524</v>
      </c>
      <c r="M1242">
        <v>-3.1419999999999999</v>
      </c>
      <c r="N1242">
        <v>-3.3540000000000001</v>
      </c>
      <c r="O1242">
        <v>1.0369999999999999</v>
      </c>
      <c r="P1242">
        <v>0.998</v>
      </c>
      <c r="Q1242">
        <v>0.98199999999999998</v>
      </c>
      <c r="R1242">
        <v>0.58099999999999996</v>
      </c>
      <c r="S1242">
        <v>0.48</v>
      </c>
    </row>
    <row r="1243" spans="1:19" x14ac:dyDescent="0.3">
      <c r="A1243">
        <v>360</v>
      </c>
      <c r="B1243">
        <v>-0.45500000000000002</v>
      </c>
      <c r="C1243">
        <v>-1.3160000000000001</v>
      </c>
      <c r="D1243">
        <v>-2.476</v>
      </c>
      <c r="E1243">
        <v>-2.9470000000000001</v>
      </c>
      <c r="F1243">
        <v>-3.19</v>
      </c>
      <c r="G1243">
        <v>2.2000000000000002</v>
      </c>
      <c r="H1243">
        <v>0</v>
      </c>
      <c r="I1243">
        <v>4</v>
      </c>
      <c r="J1243">
        <v>-0.5</v>
      </c>
      <c r="K1243">
        <v>-1.5269999999999999</v>
      </c>
      <c r="L1243">
        <v>-2.5190000000000001</v>
      </c>
      <c r="M1243">
        <v>-3.1709999999999998</v>
      </c>
      <c r="N1243">
        <v>-3.371</v>
      </c>
      <c r="O1243">
        <v>1.04</v>
      </c>
      <c r="P1243">
        <v>1.018</v>
      </c>
      <c r="Q1243">
        <v>0.97699999999999998</v>
      </c>
      <c r="R1243">
        <v>0.66800000000000004</v>
      </c>
      <c r="S1243">
        <v>0.48699999999999999</v>
      </c>
    </row>
    <row r="1244" spans="1:19" x14ac:dyDescent="0.3">
      <c r="A1244">
        <v>420</v>
      </c>
      <c r="B1244">
        <v>-0.45500000000000002</v>
      </c>
      <c r="C1244">
        <v>-1.3160000000000001</v>
      </c>
      <c r="D1244">
        <v>-2.476</v>
      </c>
      <c r="E1244">
        <v>-2.9470000000000001</v>
      </c>
      <c r="F1244">
        <v>-3.19</v>
      </c>
      <c r="G1244">
        <v>2.2000000000000002</v>
      </c>
      <c r="H1244">
        <v>0</v>
      </c>
      <c r="I1244">
        <v>4</v>
      </c>
      <c r="J1244">
        <v>-0.5</v>
      </c>
      <c r="K1244">
        <v>-1.526</v>
      </c>
      <c r="L1244">
        <v>-2.5230000000000001</v>
      </c>
      <c r="M1244">
        <v>-3.1869999999999998</v>
      </c>
      <c r="N1244">
        <v>-3.3879999999999999</v>
      </c>
      <c r="O1244">
        <v>1.04</v>
      </c>
      <c r="P1244">
        <v>1.0269999999999999</v>
      </c>
      <c r="Q1244">
        <v>0.998</v>
      </c>
      <c r="R1244">
        <v>0.70299999999999996</v>
      </c>
      <c r="S1244">
        <v>0.495</v>
      </c>
    </row>
    <row r="1245" spans="1:19" x14ac:dyDescent="0.3">
      <c r="A1245">
        <v>480</v>
      </c>
      <c r="B1245">
        <v>-0.45500000000000002</v>
      </c>
      <c r="C1245">
        <v>-1.3160000000000001</v>
      </c>
      <c r="D1245">
        <v>-2.476</v>
      </c>
      <c r="E1245">
        <v>-2.9470000000000001</v>
      </c>
      <c r="F1245">
        <v>-3.19</v>
      </c>
      <c r="G1245">
        <v>2.2000000000000002</v>
      </c>
      <c r="H1245">
        <v>0</v>
      </c>
      <c r="I1245">
        <v>4</v>
      </c>
      <c r="J1245">
        <v>-0.498</v>
      </c>
      <c r="K1245">
        <v>-1.524</v>
      </c>
      <c r="L1245">
        <v>-2.5289999999999999</v>
      </c>
      <c r="M1245">
        <v>-3.202</v>
      </c>
      <c r="N1245">
        <v>-3.407</v>
      </c>
      <c r="O1245">
        <v>1.036</v>
      </c>
      <c r="P1245">
        <v>1.0269999999999999</v>
      </c>
      <c r="Q1245">
        <v>1.0149999999999999</v>
      </c>
      <c r="R1245">
        <v>0.71599999999999997</v>
      </c>
      <c r="S1245">
        <v>0.503</v>
      </c>
    </row>
    <row r="1246" spans="1:19" x14ac:dyDescent="0.3">
      <c r="A1246">
        <v>540</v>
      </c>
      <c r="B1246">
        <v>-0.45500000000000002</v>
      </c>
      <c r="C1246">
        <v>-1.3160000000000001</v>
      </c>
      <c r="D1246">
        <v>-2.476</v>
      </c>
      <c r="E1246">
        <v>-2.9470000000000001</v>
      </c>
      <c r="F1246">
        <v>-3.19</v>
      </c>
      <c r="G1246">
        <v>2.2000000000000002</v>
      </c>
      <c r="H1246">
        <v>0</v>
      </c>
      <c r="I1246">
        <v>4</v>
      </c>
      <c r="J1246">
        <v>-0.497</v>
      </c>
      <c r="K1246">
        <v>-1.52</v>
      </c>
      <c r="L1246">
        <v>-2.528</v>
      </c>
      <c r="M1246">
        <v>-3.2160000000000002</v>
      </c>
      <c r="N1246">
        <v>-3.427</v>
      </c>
      <c r="O1246">
        <v>1.0349999999999999</v>
      </c>
      <c r="P1246">
        <v>1.026</v>
      </c>
      <c r="Q1246">
        <v>1.008</v>
      </c>
      <c r="R1246">
        <v>0.73299999999999998</v>
      </c>
      <c r="S1246">
        <v>0.51200000000000001</v>
      </c>
    </row>
    <row r="1247" spans="1:19" x14ac:dyDescent="0.3">
      <c r="A1247">
        <v>600</v>
      </c>
      <c r="B1247">
        <v>-0.45500000000000002</v>
      </c>
      <c r="C1247">
        <v>-1.3160000000000001</v>
      </c>
      <c r="D1247">
        <v>-2.476</v>
      </c>
      <c r="E1247">
        <v>-2.9470000000000001</v>
      </c>
      <c r="F1247">
        <v>-3.19</v>
      </c>
      <c r="G1247">
        <v>2.2000000000000002</v>
      </c>
      <c r="H1247">
        <v>0</v>
      </c>
      <c r="I1247">
        <v>4</v>
      </c>
      <c r="J1247">
        <v>-0.497</v>
      </c>
      <c r="K1247">
        <v>-1.518</v>
      </c>
      <c r="L1247">
        <v>-2.5249999999999999</v>
      </c>
      <c r="M1247">
        <v>-3.23</v>
      </c>
      <c r="N1247">
        <v>-3.448</v>
      </c>
      <c r="O1247">
        <v>1.0349999999999999</v>
      </c>
      <c r="P1247">
        <v>1.028</v>
      </c>
      <c r="Q1247">
        <v>0.998</v>
      </c>
      <c r="R1247">
        <v>0.74299999999999999</v>
      </c>
      <c r="S1247">
        <v>0.52100000000000002</v>
      </c>
    </row>
    <row r="1249" spans="1:19" x14ac:dyDescent="0.3">
      <c r="A1249" t="s">
        <v>0</v>
      </c>
      <c r="B1249" t="s">
        <v>97</v>
      </c>
    </row>
    <row r="1250" spans="1:19" x14ac:dyDescent="0.3">
      <c r="A1250">
        <v>0</v>
      </c>
      <c r="B1250">
        <v>-0.45700000000000002</v>
      </c>
      <c r="C1250">
        <v>-1.3149999999999999</v>
      </c>
      <c r="D1250">
        <v>-2.4750000000000001</v>
      </c>
      <c r="E1250">
        <v>-2.9569999999999999</v>
      </c>
      <c r="F1250">
        <v>-3.18</v>
      </c>
      <c r="G1250">
        <v>2.2000000000000002</v>
      </c>
      <c r="H1250">
        <v>0</v>
      </c>
      <c r="I1250">
        <v>4</v>
      </c>
      <c r="J1250">
        <v>-0.48</v>
      </c>
      <c r="K1250">
        <v>-1.48</v>
      </c>
      <c r="L1250">
        <v>-2.4750000000000001</v>
      </c>
      <c r="M1250">
        <v>-3.1120000000000001</v>
      </c>
      <c r="N1250">
        <v>-3.18</v>
      </c>
      <c r="O1250">
        <v>1.006</v>
      </c>
      <c r="P1250">
        <v>1.006</v>
      </c>
      <c r="Q1250">
        <v>0.997</v>
      </c>
      <c r="R1250">
        <v>0.58199999999999996</v>
      </c>
      <c r="S1250">
        <v>0.22900000000000001</v>
      </c>
    </row>
    <row r="1251" spans="1:19" x14ac:dyDescent="0.3">
      <c r="A1251">
        <v>60</v>
      </c>
      <c r="B1251">
        <v>-0.45700000000000002</v>
      </c>
      <c r="C1251">
        <v>-1.3149999999999999</v>
      </c>
      <c r="D1251">
        <v>-2.4750000000000001</v>
      </c>
      <c r="E1251">
        <v>-2.9569999999999999</v>
      </c>
      <c r="F1251">
        <v>-3.18</v>
      </c>
      <c r="G1251">
        <v>2.2000000000000002</v>
      </c>
      <c r="H1251">
        <v>0</v>
      </c>
      <c r="I1251">
        <v>4</v>
      </c>
      <c r="J1251">
        <v>-0.54700000000000004</v>
      </c>
      <c r="K1251">
        <v>-1.5429999999999999</v>
      </c>
      <c r="L1251">
        <v>-2.5030000000000001</v>
      </c>
      <c r="M1251">
        <v>-3.121</v>
      </c>
      <c r="N1251">
        <v>-3.2719999999999998</v>
      </c>
      <c r="O1251">
        <v>1.1319999999999999</v>
      </c>
      <c r="P1251">
        <v>1.004</v>
      </c>
      <c r="Q1251">
        <v>0.89</v>
      </c>
      <c r="R1251">
        <v>0.47499999999999998</v>
      </c>
      <c r="S1251">
        <v>0.44900000000000001</v>
      </c>
    </row>
    <row r="1252" spans="1:19" x14ac:dyDescent="0.3">
      <c r="A1252">
        <v>120</v>
      </c>
      <c r="B1252">
        <v>-0.45700000000000002</v>
      </c>
      <c r="C1252">
        <v>-1.3149999999999999</v>
      </c>
      <c r="D1252">
        <v>-2.4750000000000001</v>
      </c>
      <c r="E1252">
        <v>-2.9569999999999999</v>
      </c>
      <c r="F1252">
        <v>-3.18</v>
      </c>
      <c r="G1252">
        <v>2.2000000000000002</v>
      </c>
      <c r="H1252">
        <v>0</v>
      </c>
      <c r="I1252">
        <v>4</v>
      </c>
      <c r="J1252">
        <v>-0.504</v>
      </c>
      <c r="K1252">
        <v>-1.5469999999999999</v>
      </c>
      <c r="L1252">
        <v>-2.544</v>
      </c>
      <c r="M1252">
        <v>-3.165</v>
      </c>
      <c r="N1252">
        <v>-3.294</v>
      </c>
      <c r="O1252">
        <v>1.0489999999999999</v>
      </c>
      <c r="P1252">
        <v>1.071</v>
      </c>
      <c r="Q1252">
        <v>1.026</v>
      </c>
      <c r="R1252">
        <v>0.64300000000000002</v>
      </c>
      <c r="S1252">
        <v>0.45700000000000002</v>
      </c>
    </row>
    <row r="1253" spans="1:19" x14ac:dyDescent="0.3">
      <c r="A1253">
        <v>180</v>
      </c>
      <c r="B1253">
        <v>-0.45700000000000002</v>
      </c>
      <c r="C1253">
        <v>-1.3149999999999999</v>
      </c>
      <c r="D1253">
        <v>-2.4750000000000001</v>
      </c>
      <c r="E1253">
        <v>-2.9569999999999999</v>
      </c>
      <c r="F1253">
        <v>-3.18</v>
      </c>
      <c r="G1253">
        <v>2.2000000000000002</v>
      </c>
      <c r="H1253">
        <v>0</v>
      </c>
      <c r="I1253">
        <v>4</v>
      </c>
      <c r="J1253">
        <v>-0.502</v>
      </c>
      <c r="K1253">
        <v>-1.52</v>
      </c>
      <c r="L1253">
        <v>-2.5070000000000001</v>
      </c>
      <c r="M1253">
        <v>-3.1150000000000002</v>
      </c>
      <c r="N1253">
        <v>-3.302</v>
      </c>
      <c r="O1253">
        <v>1.044</v>
      </c>
      <c r="P1253">
        <v>0.96699999999999997</v>
      </c>
      <c r="Q1253">
        <v>0.91500000000000004</v>
      </c>
      <c r="R1253">
        <v>0.47499999999999998</v>
      </c>
      <c r="S1253">
        <v>0.46</v>
      </c>
    </row>
    <row r="1254" spans="1:19" x14ac:dyDescent="0.3">
      <c r="A1254">
        <v>240</v>
      </c>
      <c r="B1254">
        <v>-0.45700000000000002</v>
      </c>
      <c r="C1254">
        <v>-1.3149999999999999</v>
      </c>
      <c r="D1254">
        <v>-2.4750000000000001</v>
      </c>
      <c r="E1254">
        <v>-2.9569999999999999</v>
      </c>
      <c r="F1254">
        <v>-3.18</v>
      </c>
      <c r="G1254">
        <v>2.2000000000000002</v>
      </c>
      <c r="H1254">
        <v>0</v>
      </c>
      <c r="I1254">
        <v>4</v>
      </c>
      <c r="J1254">
        <v>-0.51</v>
      </c>
      <c r="K1254">
        <v>-1.5409999999999999</v>
      </c>
      <c r="L1254">
        <v>-2.5329999999999999</v>
      </c>
      <c r="M1254">
        <v>-3.1139999999999999</v>
      </c>
      <c r="N1254">
        <v>-3.327</v>
      </c>
      <c r="O1254">
        <v>1.0589999999999999</v>
      </c>
      <c r="P1254">
        <v>1.038</v>
      </c>
      <c r="Q1254">
        <v>1.032</v>
      </c>
      <c r="R1254">
        <v>0.48499999999999999</v>
      </c>
      <c r="S1254">
        <v>0.46899999999999997</v>
      </c>
    </row>
    <row r="1255" spans="1:19" x14ac:dyDescent="0.3">
      <c r="A1255">
        <v>300</v>
      </c>
      <c r="B1255">
        <v>-0.45700000000000002</v>
      </c>
      <c r="C1255">
        <v>-1.3149999999999999</v>
      </c>
      <c r="D1255">
        <v>-2.4750000000000001</v>
      </c>
      <c r="E1255">
        <v>-2.9569999999999999</v>
      </c>
      <c r="F1255">
        <v>-3.18</v>
      </c>
      <c r="G1255">
        <v>2.2000000000000002</v>
      </c>
      <c r="H1255">
        <v>0</v>
      </c>
      <c r="I1255">
        <v>4</v>
      </c>
      <c r="J1255">
        <v>-0.499</v>
      </c>
      <c r="K1255">
        <v>-1.5289999999999999</v>
      </c>
      <c r="L1255">
        <v>-2.524</v>
      </c>
      <c r="M1255">
        <v>-3.1389999999999998</v>
      </c>
      <c r="N1255">
        <v>-3.347</v>
      </c>
      <c r="O1255">
        <v>1.038</v>
      </c>
      <c r="P1255">
        <v>0.997</v>
      </c>
      <c r="Q1255">
        <v>0.97799999999999998</v>
      </c>
      <c r="R1255">
        <v>0.57899999999999996</v>
      </c>
      <c r="S1255">
        <v>0.47799999999999998</v>
      </c>
    </row>
    <row r="1256" spans="1:19" x14ac:dyDescent="0.3">
      <c r="A1256">
        <v>360</v>
      </c>
      <c r="B1256">
        <v>-0.45700000000000002</v>
      </c>
      <c r="C1256">
        <v>-1.3149999999999999</v>
      </c>
      <c r="D1256">
        <v>-2.4750000000000001</v>
      </c>
      <c r="E1256">
        <v>-2.9569999999999999</v>
      </c>
      <c r="F1256">
        <v>-3.18</v>
      </c>
      <c r="G1256">
        <v>2.2000000000000002</v>
      </c>
      <c r="H1256">
        <v>0</v>
      </c>
      <c r="I1256">
        <v>4</v>
      </c>
      <c r="J1256">
        <v>-0.5</v>
      </c>
      <c r="K1256">
        <v>-1.528</v>
      </c>
      <c r="L1256">
        <v>-2.5190000000000001</v>
      </c>
      <c r="M1256">
        <v>-3.165</v>
      </c>
      <c r="N1256">
        <v>-3.363</v>
      </c>
      <c r="O1256">
        <v>1.04</v>
      </c>
      <c r="P1256">
        <v>1.0169999999999999</v>
      </c>
      <c r="Q1256">
        <v>0.97399999999999998</v>
      </c>
      <c r="R1256">
        <v>0.66</v>
      </c>
      <c r="S1256">
        <v>0.48399999999999999</v>
      </c>
    </row>
    <row r="1257" spans="1:19" x14ac:dyDescent="0.3">
      <c r="A1257">
        <v>420</v>
      </c>
      <c r="B1257">
        <v>-0.45700000000000002</v>
      </c>
      <c r="C1257">
        <v>-1.3149999999999999</v>
      </c>
      <c r="D1257">
        <v>-2.4750000000000001</v>
      </c>
      <c r="E1257">
        <v>-2.9569999999999999</v>
      </c>
      <c r="F1257">
        <v>-3.18</v>
      </c>
      <c r="G1257">
        <v>2.2000000000000002</v>
      </c>
      <c r="H1257">
        <v>0</v>
      </c>
      <c r="I1257">
        <v>4</v>
      </c>
      <c r="J1257">
        <v>-0.5</v>
      </c>
      <c r="K1257">
        <v>-1.528</v>
      </c>
      <c r="L1257">
        <v>-2.5249999999999999</v>
      </c>
      <c r="M1257">
        <v>-3.181</v>
      </c>
      <c r="N1257">
        <v>-3.38</v>
      </c>
      <c r="O1257">
        <v>1.04</v>
      </c>
      <c r="P1257">
        <v>1.0269999999999999</v>
      </c>
      <c r="Q1257">
        <v>1.0009999999999999</v>
      </c>
      <c r="R1257">
        <v>0.69099999999999995</v>
      </c>
      <c r="S1257">
        <v>0.49099999999999999</v>
      </c>
    </row>
    <row r="1258" spans="1:19" x14ac:dyDescent="0.3">
      <c r="A1258">
        <v>480</v>
      </c>
      <c r="B1258">
        <v>-0.45700000000000002</v>
      </c>
      <c r="C1258">
        <v>-1.3149999999999999</v>
      </c>
      <c r="D1258">
        <v>-2.4750000000000001</v>
      </c>
      <c r="E1258">
        <v>-2.9569999999999999</v>
      </c>
      <c r="F1258">
        <v>-3.18</v>
      </c>
      <c r="G1258">
        <v>2.2000000000000002</v>
      </c>
      <c r="H1258">
        <v>0</v>
      </c>
      <c r="I1258">
        <v>4</v>
      </c>
      <c r="J1258">
        <v>-0.498</v>
      </c>
      <c r="K1258">
        <v>-1.5249999999999999</v>
      </c>
      <c r="L1258">
        <v>-2.5299999999999998</v>
      </c>
      <c r="M1258">
        <v>-3.1949999999999998</v>
      </c>
      <c r="N1258">
        <v>-3.3980000000000001</v>
      </c>
      <c r="O1258">
        <v>1.036</v>
      </c>
      <c r="P1258">
        <v>1.0249999999999999</v>
      </c>
      <c r="Q1258">
        <v>1.0149999999999999</v>
      </c>
      <c r="R1258">
        <v>0.70699999999999996</v>
      </c>
      <c r="S1258">
        <v>0.499</v>
      </c>
    </row>
    <row r="1259" spans="1:19" x14ac:dyDescent="0.3">
      <c r="A1259">
        <v>540</v>
      </c>
      <c r="B1259">
        <v>-0.45700000000000002</v>
      </c>
      <c r="C1259">
        <v>-1.3149999999999999</v>
      </c>
      <c r="D1259">
        <v>-2.4750000000000001</v>
      </c>
      <c r="E1259">
        <v>-2.9569999999999999</v>
      </c>
      <c r="F1259">
        <v>-3.18</v>
      </c>
      <c r="G1259">
        <v>2.2000000000000002</v>
      </c>
      <c r="H1259">
        <v>0</v>
      </c>
      <c r="I1259">
        <v>4</v>
      </c>
      <c r="J1259">
        <v>-0.497</v>
      </c>
      <c r="K1259">
        <v>-1.5209999999999999</v>
      </c>
      <c r="L1259">
        <v>-2.5289999999999999</v>
      </c>
      <c r="M1259">
        <v>-3.21</v>
      </c>
      <c r="N1259">
        <v>-3.4180000000000001</v>
      </c>
      <c r="O1259">
        <v>1.0349999999999999</v>
      </c>
      <c r="P1259">
        <v>1.0249999999999999</v>
      </c>
      <c r="Q1259">
        <v>1.006</v>
      </c>
      <c r="R1259">
        <v>0.72699999999999998</v>
      </c>
      <c r="S1259">
        <v>0.50800000000000001</v>
      </c>
    </row>
    <row r="1260" spans="1:19" x14ac:dyDescent="0.3">
      <c r="A1260">
        <v>600</v>
      </c>
      <c r="B1260">
        <v>-0.45700000000000002</v>
      </c>
      <c r="C1260">
        <v>-1.3149999999999999</v>
      </c>
      <c r="D1260">
        <v>-2.4750000000000001</v>
      </c>
      <c r="E1260">
        <v>-2.9569999999999999</v>
      </c>
      <c r="F1260">
        <v>-3.18</v>
      </c>
      <c r="G1260">
        <v>2.2000000000000002</v>
      </c>
      <c r="H1260">
        <v>0</v>
      </c>
      <c r="I1260">
        <v>4</v>
      </c>
      <c r="J1260">
        <v>-0.497</v>
      </c>
      <c r="K1260">
        <v>-1.5189999999999999</v>
      </c>
      <c r="L1260">
        <v>-2.5259999999999998</v>
      </c>
      <c r="M1260">
        <v>-3.2250000000000001</v>
      </c>
      <c r="N1260">
        <v>-3.4380000000000002</v>
      </c>
      <c r="O1260">
        <v>1.0349999999999999</v>
      </c>
      <c r="P1260">
        <v>1.028</v>
      </c>
      <c r="Q1260">
        <v>0.996</v>
      </c>
      <c r="R1260">
        <v>0.74</v>
      </c>
      <c r="S1260">
        <v>0.51700000000000002</v>
      </c>
    </row>
    <row r="1262" spans="1:19" x14ac:dyDescent="0.3">
      <c r="A1262" t="s">
        <v>0</v>
      </c>
      <c r="B1262" t="s">
        <v>98</v>
      </c>
    </row>
    <row r="1263" spans="1:19" x14ac:dyDescent="0.3">
      <c r="A1263">
        <v>0</v>
      </c>
      <c r="B1263">
        <v>-0.45800000000000002</v>
      </c>
      <c r="C1263">
        <v>-1.3140000000000001</v>
      </c>
      <c r="D1263">
        <v>-2.4750000000000001</v>
      </c>
      <c r="E1263">
        <v>-2.9529999999999998</v>
      </c>
      <c r="F1263">
        <v>-3.17</v>
      </c>
      <c r="G1263">
        <v>2.2000000000000002</v>
      </c>
      <c r="H1263">
        <v>0</v>
      </c>
      <c r="I1263">
        <v>4</v>
      </c>
      <c r="J1263">
        <v>-0.48</v>
      </c>
      <c r="K1263">
        <v>-1.48</v>
      </c>
      <c r="L1263">
        <v>-2.4750000000000001</v>
      </c>
      <c r="M1263">
        <v>-3.1030000000000002</v>
      </c>
      <c r="N1263">
        <v>-3.17</v>
      </c>
      <c r="O1263">
        <v>1.006</v>
      </c>
      <c r="P1263">
        <v>1.006</v>
      </c>
      <c r="Q1263">
        <v>0.996</v>
      </c>
      <c r="R1263">
        <v>0.57599999999999996</v>
      </c>
      <c r="S1263">
        <v>0.22700000000000001</v>
      </c>
    </row>
    <row r="1264" spans="1:19" x14ac:dyDescent="0.3">
      <c r="A1264">
        <v>60</v>
      </c>
      <c r="B1264">
        <v>-0.45800000000000002</v>
      </c>
      <c r="C1264">
        <v>-1.3140000000000001</v>
      </c>
      <c r="D1264">
        <v>-2.4750000000000001</v>
      </c>
      <c r="E1264">
        <v>-2.9529999999999998</v>
      </c>
      <c r="F1264">
        <v>-3.17</v>
      </c>
      <c r="G1264">
        <v>2.2000000000000002</v>
      </c>
      <c r="H1264">
        <v>0</v>
      </c>
      <c r="I1264">
        <v>4</v>
      </c>
      <c r="J1264">
        <v>-0.54800000000000004</v>
      </c>
      <c r="K1264">
        <v>-1.538</v>
      </c>
      <c r="L1264">
        <v>-2.4990000000000001</v>
      </c>
      <c r="M1264">
        <v>-3.0979999999999999</v>
      </c>
      <c r="N1264">
        <v>-3.2639999999999998</v>
      </c>
      <c r="O1264">
        <v>1.1339999999999999</v>
      </c>
      <c r="P1264">
        <v>0.98399999999999999</v>
      </c>
      <c r="Q1264">
        <v>0.878</v>
      </c>
      <c r="R1264">
        <v>0.53100000000000003</v>
      </c>
      <c r="S1264">
        <v>0.44500000000000001</v>
      </c>
    </row>
    <row r="1265" spans="1:19" x14ac:dyDescent="0.3">
      <c r="A1265">
        <v>120</v>
      </c>
      <c r="B1265">
        <v>-0.45800000000000002</v>
      </c>
      <c r="C1265">
        <v>-1.3140000000000001</v>
      </c>
      <c r="D1265">
        <v>-2.4750000000000001</v>
      </c>
      <c r="E1265">
        <v>-2.9529999999999998</v>
      </c>
      <c r="F1265">
        <v>-3.17</v>
      </c>
      <c r="G1265">
        <v>2.2000000000000002</v>
      </c>
      <c r="H1265">
        <v>0</v>
      </c>
      <c r="I1265">
        <v>4</v>
      </c>
      <c r="J1265">
        <v>-0.50700000000000001</v>
      </c>
      <c r="K1265">
        <v>-1.548</v>
      </c>
      <c r="L1265">
        <v>-2.548</v>
      </c>
      <c r="M1265">
        <v>-3.1429999999999998</v>
      </c>
      <c r="N1265">
        <v>-3.278</v>
      </c>
      <c r="O1265">
        <v>1.052</v>
      </c>
      <c r="P1265">
        <v>1.0760000000000001</v>
      </c>
      <c r="Q1265">
        <v>1.0389999999999999</v>
      </c>
      <c r="R1265">
        <v>0.67800000000000005</v>
      </c>
      <c r="S1265">
        <v>0.45100000000000001</v>
      </c>
    </row>
    <row r="1266" spans="1:19" x14ac:dyDescent="0.3">
      <c r="A1266">
        <v>180</v>
      </c>
      <c r="B1266">
        <v>-0.45800000000000002</v>
      </c>
      <c r="C1266">
        <v>-1.3140000000000001</v>
      </c>
      <c r="D1266">
        <v>-2.4750000000000001</v>
      </c>
      <c r="E1266">
        <v>-2.9529999999999998</v>
      </c>
      <c r="F1266">
        <v>-3.17</v>
      </c>
      <c r="G1266">
        <v>2.2000000000000002</v>
      </c>
      <c r="H1266">
        <v>0</v>
      </c>
      <c r="I1266">
        <v>4</v>
      </c>
      <c r="J1266">
        <v>-0.501</v>
      </c>
      <c r="K1266">
        <v>-1.5189999999999999</v>
      </c>
      <c r="L1266">
        <v>-2.5099999999999998</v>
      </c>
      <c r="M1266">
        <v>-3.0950000000000002</v>
      </c>
      <c r="N1266">
        <v>-3.298</v>
      </c>
      <c r="O1266">
        <v>1.0429999999999999</v>
      </c>
      <c r="P1266">
        <v>0.96499999999999997</v>
      </c>
      <c r="Q1266">
        <v>0.92500000000000004</v>
      </c>
      <c r="R1266">
        <v>0.49099999999999999</v>
      </c>
      <c r="S1266">
        <v>0.45800000000000002</v>
      </c>
    </row>
    <row r="1267" spans="1:19" x14ac:dyDescent="0.3">
      <c r="A1267">
        <v>240</v>
      </c>
      <c r="B1267">
        <v>-0.45800000000000002</v>
      </c>
      <c r="C1267">
        <v>-1.3140000000000001</v>
      </c>
      <c r="D1267">
        <v>-2.4750000000000001</v>
      </c>
      <c r="E1267">
        <v>-2.9529999999999998</v>
      </c>
      <c r="F1267">
        <v>-3.17</v>
      </c>
      <c r="G1267">
        <v>2.2000000000000002</v>
      </c>
      <c r="H1267">
        <v>0</v>
      </c>
      <c r="I1267">
        <v>4</v>
      </c>
      <c r="J1267">
        <v>-0.50900000000000001</v>
      </c>
      <c r="K1267">
        <v>-1.5389999999999999</v>
      </c>
      <c r="L1267">
        <v>-2.5339999999999998</v>
      </c>
      <c r="M1267">
        <v>-3.0990000000000002</v>
      </c>
      <c r="N1267">
        <v>-3.3130000000000002</v>
      </c>
      <c r="O1267">
        <v>1.0569999999999999</v>
      </c>
      <c r="P1267">
        <v>1.0349999999999999</v>
      </c>
      <c r="Q1267">
        <v>1.0329999999999999</v>
      </c>
      <c r="R1267">
        <v>0.50600000000000001</v>
      </c>
      <c r="S1267">
        <v>0.46400000000000002</v>
      </c>
    </row>
    <row r="1268" spans="1:19" x14ac:dyDescent="0.3">
      <c r="A1268">
        <v>300</v>
      </c>
      <c r="B1268">
        <v>-0.45800000000000002</v>
      </c>
      <c r="C1268">
        <v>-1.3140000000000001</v>
      </c>
      <c r="D1268">
        <v>-2.4750000000000001</v>
      </c>
      <c r="E1268">
        <v>-2.9529999999999998</v>
      </c>
      <c r="F1268">
        <v>-3.17</v>
      </c>
      <c r="G1268">
        <v>2.2000000000000002</v>
      </c>
      <c r="H1268">
        <v>0</v>
      </c>
      <c r="I1268">
        <v>4</v>
      </c>
      <c r="J1268">
        <v>-0.5</v>
      </c>
      <c r="K1268">
        <v>-1.5289999999999999</v>
      </c>
      <c r="L1268">
        <v>-2.52</v>
      </c>
      <c r="M1268">
        <v>-3.1259999999999999</v>
      </c>
      <c r="N1268">
        <v>-3.3239999999999998</v>
      </c>
      <c r="O1268">
        <v>1.04</v>
      </c>
      <c r="P1268">
        <v>0.998</v>
      </c>
      <c r="Q1268">
        <v>0.96099999999999997</v>
      </c>
      <c r="R1268">
        <v>0.59199999999999997</v>
      </c>
      <c r="S1268">
        <v>0.46800000000000003</v>
      </c>
    </row>
    <row r="1269" spans="1:19" x14ac:dyDescent="0.3">
      <c r="A1269">
        <v>360</v>
      </c>
      <c r="B1269">
        <v>-0.45800000000000002</v>
      </c>
      <c r="C1269">
        <v>-1.3140000000000001</v>
      </c>
      <c r="D1269">
        <v>-2.4750000000000001</v>
      </c>
      <c r="E1269">
        <v>-2.9529999999999998</v>
      </c>
      <c r="F1269">
        <v>-3.17</v>
      </c>
      <c r="G1269">
        <v>2.2000000000000002</v>
      </c>
      <c r="H1269">
        <v>0</v>
      </c>
      <c r="I1269">
        <v>4</v>
      </c>
      <c r="J1269">
        <v>-0.5</v>
      </c>
      <c r="K1269">
        <v>-1.528</v>
      </c>
      <c r="L1269">
        <v>-2.516</v>
      </c>
      <c r="M1269">
        <v>-3.149</v>
      </c>
      <c r="N1269">
        <v>-3.3359999999999999</v>
      </c>
      <c r="O1269">
        <v>1.04</v>
      </c>
      <c r="P1269">
        <v>1.018</v>
      </c>
      <c r="Q1269">
        <v>0.96699999999999997</v>
      </c>
      <c r="R1269">
        <v>0.65300000000000002</v>
      </c>
      <c r="S1269">
        <v>0.47299999999999998</v>
      </c>
    </row>
    <row r="1270" spans="1:19" x14ac:dyDescent="0.3">
      <c r="A1270">
        <v>420</v>
      </c>
      <c r="B1270">
        <v>-0.45800000000000002</v>
      </c>
      <c r="C1270">
        <v>-1.3140000000000001</v>
      </c>
      <c r="D1270">
        <v>-2.4750000000000001</v>
      </c>
      <c r="E1270">
        <v>-2.9529999999999998</v>
      </c>
      <c r="F1270">
        <v>-3.17</v>
      </c>
      <c r="G1270">
        <v>2.2000000000000002</v>
      </c>
      <c r="H1270">
        <v>0</v>
      </c>
      <c r="I1270">
        <v>4</v>
      </c>
      <c r="J1270">
        <v>-0.5</v>
      </c>
      <c r="K1270">
        <v>-1.528</v>
      </c>
      <c r="L1270">
        <v>-2.524</v>
      </c>
      <c r="M1270">
        <v>-3.1659999999999999</v>
      </c>
      <c r="N1270">
        <v>-3.3530000000000002</v>
      </c>
      <c r="O1270">
        <v>1.04</v>
      </c>
      <c r="P1270">
        <v>1.0289999999999999</v>
      </c>
      <c r="Q1270">
        <v>1.002</v>
      </c>
      <c r="R1270">
        <v>0.68899999999999995</v>
      </c>
      <c r="S1270">
        <v>0.48</v>
      </c>
    </row>
    <row r="1271" spans="1:19" x14ac:dyDescent="0.3">
      <c r="A1271">
        <v>480</v>
      </c>
      <c r="B1271">
        <v>-0.45800000000000002</v>
      </c>
      <c r="C1271">
        <v>-1.3140000000000001</v>
      </c>
      <c r="D1271">
        <v>-2.4750000000000001</v>
      </c>
      <c r="E1271">
        <v>-2.9529999999999998</v>
      </c>
      <c r="F1271">
        <v>-3.17</v>
      </c>
      <c r="G1271">
        <v>2.2000000000000002</v>
      </c>
      <c r="H1271">
        <v>0</v>
      </c>
      <c r="I1271">
        <v>4</v>
      </c>
      <c r="J1271">
        <v>-0.497</v>
      </c>
      <c r="K1271">
        <v>-1.524</v>
      </c>
      <c r="L1271">
        <v>-2.5270000000000001</v>
      </c>
      <c r="M1271">
        <v>-3.1829999999999998</v>
      </c>
      <c r="N1271">
        <v>-3.3730000000000002</v>
      </c>
      <c r="O1271">
        <v>1.036</v>
      </c>
      <c r="P1271">
        <v>1.0229999999999999</v>
      </c>
      <c r="Q1271">
        <v>1.008</v>
      </c>
      <c r="R1271">
        <v>0.71099999999999997</v>
      </c>
      <c r="S1271">
        <v>0.48799999999999999</v>
      </c>
    </row>
    <row r="1272" spans="1:19" x14ac:dyDescent="0.3">
      <c r="A1272">
        <v>540</v>
      </c>
      <c r="B1272">
        <v>-0.45800000000000002</v>
      </c>
      <c r="C1272">
        <v>-1.3140000000000001</v>
      </c>
      <c r="D1272">
        <v>-2.4750000000000001</v>
      </c>
      <c r="E1272">
        <v>-2.9529999999999998</v>
      </c>
      <c r="F1272">
        <v>-3.17</v>
      </c>
      <c r="G1272">
        <v>2.2000000000000002</v>
      </c>
      <c r="H1272">
        <v>0</v>
      </c>
      <c r="I1272">
        <v>4</v>
      </c>
      <c r="J1272">
        <v>-0.497</v>
      </c>
      <c r="K1272">
        <v>-1.5209999999999999</v>
      </c>
      <c r="L1272">
        <v>-2.5259999999999998</v>
      </c>
      <c r="M1272">
        <v>-3.1989999999999998</v>
      </c>
      <c r="N1272">
        <v>-3.3940000000000001</v>
      </c>
      <c r="O1272">
        <v>1.0349999999999999</v>
      </c>
      <c r="P1272">
        <v>1.0249999999999999</v>
      </c>
      <c r="Q1272">
        <v>0.999</v>
      </c>
      <c r="R1272">
        <v>0.72799999999999998</v>
      </c>
      <c r="S1272">
        <v>0.497</v>
      </c>
    </row>
    <row r="1273" spans="1:19" x14ac:dyDescent="0.3">
      <c r="A1273">
        <v>600</v>
      </c>
      <c r="B1273">
        <v>-0.45800000000000002</v>
      </c>
      <c r="C1273">
        <v>-1.3140000000000001</v>
      </c>
      <c r="D1273">
        <v>-2.4750000000000001</v>
      </c>
      <c r="E1273">
        <v>-2.9529999999999998</v>
      </c>
      <c r="F1273">
        <v>-3.17</v>
      </c>
      <c r="G1273">
        <v>2.2000000000000002</v>
      </c>
      <c r="H1273">
        <v>0</v>
      </c>
      <c r="I1273">
        <v>4</v>
      </c>
      <c r="J1273">
        <v>-0.497</v>
      </c>
      <c r="K1273">
        <v>-1.5189999999999999</v>
      </c>
      <c r="L1273">
        <v>-2.524</v>
      </c>
      <c r="M1273">
        <v>-3.2120000000000002</v>
      </c>
      <c r="N1273">
        <v>-3.4129999999999998</v>
      </c>
      <c r="O1273">
        <v>1.0349999999999999</v>
      </c>
      <c r="P1273">
        <v>1.0289999999999999</v>
      </c>
      <c r="Q1273">
        <v>0.99399999999999999</v>
      </c>
      <c r="R1273">
        <v>0.73399999999999999</v>
      </c>
      <c r="S1273">
        <v>0.50600000000000001</v>
      </c>
    </row>
    <row r="1275" spans="1:19" x14ac:dyDescent="0.3">
      <c r="A1275" t="s">
        <v>0</v>
      </c>
      <c r="B1275" t="s">
        <v>99</v>
      </c>
    </row>
    <row r="1276" spans="1:19" x14ac:dyDescent="0.3">
      <c r="A1276">
        <v>0</v>
      </c>
      <c r="B1276">
        <v>-0.45800000000000002</v>
      </c>
      <c r="C1276">
        <v>-1.3149999999999999</v>
      </c>
      <c r="D1276">
        <v>-2.4750000000000001</v>
      </c>
      <c r="E1276">
        <v>-2.9470000000000001</v>
      </c>
      <c r="F1276">
        <v>-3.16</v>
      </c>
      <c r="G1276">
        <v>2.2000000000000002</v>
      </c>
      <c r="H1276">
        <v>0</v>
      </c>
      <c r="I1276">
        <v>4</v>
      </c>
      <c r="J1276">
        <v>-0.48</v>
      </c>
      <c r="K1276">
        <v>-1.48</v>
      </c>
      <c r="L1276">
        <v>-2.4750000000000001</v>
      </c>
      <c r="M1276">
        <v>-3.0950000000000002</v>
      </c>
      <c r="N1276">
        <v>-3.16</v>
      </c>
      <c r="O1276">
        <v>1.006</v>
      </c>
      <c r="P1276">
        <v>1.006</v>
      </c>
      <c r="Q1276">
        <v>0.996</v>
      </c>
      <c r="R1276">
        <v>0.56999999999999995</v>
      </c>
      <c r="S1276">
        <v>0.22500000000000001</v>
      </c>
    </row>
    <row r="1277" spans="1:19" x14ac:dyDescent="0.3">
      <c r="A1277">
        <v>60</v>
      </c>
      <c r="B1277">
        <v>-0.45800000000000002</v>
      </c>
      <c r="C1277">
        <v>-1.3149999999999999</v>
      </c>
      <c r="D1277">
        <v>-2.4750000000000001</v>
      </c>
      <c r="E1277">
        <v>-2.9470000000000001</v>
      </c>
      <c r="F1277">
        <v>-3.16</v>
      </c>
      <c r="G1277">
        <v>2.2000000000000002</v>
      </c>
      <c r="H1277">
        <v>0</v>
      </c>
      <c r="I1277">
        <v>4</v>
      </c>
      <c r="J1277">
        <v>-0.54800000000000004</v>
      </c>
      <c r="K1277">
        <v>-1.5369999999999999</v>
      </c>
      <c r="L1277">
        <v>-2.4980000000000002</v>
      </c>
      <c r="M1277">
        <v>-3.0910000000000002</v>
      </c>
      <c r="N1277">
        <v>-3.2530000000000001</v>
      </c>
      <c r="O1277">
        <v>1.1339999999999999</v>
      </c>
      <c r="P1277">
        <v>0.98099999999999998</v>
      </c>
      <c r="Q1277">
        <v>0.877</v>
      </c>
      <c r="R1277">
        <v>0.52800000000000002</v>
      </c>
      <c r="S1277">
        <v>0.441</v>
      </c>
    </row>
    <row r="1278" spans="1:19" x14ac:dyDescent="0.3">
      <c r="A1278">
        <v>120</v>
      </c>
      <c r="B1278">
        <v>-0.45800000000000002</v>
      </c>
      <c r="C1278">
        <v>-1.3149999999999999</v>
      </c>
      <c r="D1278">
        <v>-2.4750000000000001</v>
      </c>
      <c r="E1278">
        <v>-2.9470000000000001</v>
      </c>
      <c r="F1278">
        <v>-3.16</v>
      </c>
      <c r="G1278">
        <v>2.2000000000000002</v>
      </c>
      <c r="H1278">
        <v>0</v>
      </c>
      <c r="I1278">
        <v>4</v>
      </c>
      <c r="J1278">
        <v>-0.50700000000000001</v>
      </c>
      <c r="K1278">
        <v>-1.548</v>
      </c>
      <c r="L1278">
        <v>-2.5459999999999998</v>
      </c>
      <c r="M1278">
        <v>-3.1349999999999998</v>
      </c>
      <c r="N1278">
        <v>-3.2669999999999999</v>
      </c>
      <c r="O1278">
        <v>1.054</v>
      </c>
      <c r="P1278">
        <v>1.075</v>
      </c>
      <c r="Q1278">
        <v>1.036</v>
      </c>
      <c r="R1278">
        <v>0.66900000000000004</v>
      </c>
      <c r="S1278">
        <v>0.44600000000000001</v>
      </c>
    </row>
    <row r="1279" spans="1:19" x14ac:dyDescent="0.3">
      <c r="A1279">
        <v>180</v>
      </c>
      <c r="B1279">
        <v>-0.45800000000000002</v>
      </c>
      <c r="C1279">
        <v>-1.3149999999999999</v>
      </c>
      <c r="D1279">
        <v>-2.4750000000000001</v>
      </c>
      <c r="E1279">
        <v>-2.9470000000000001</v>
      </c>
      <c r="F1279">
        <v>-3.16</v>
      </c>
      <c r="G1279">
        <v>2.2000000000000002</v>
      </c>
      <c r="H1279">
        <v>0</v>
      </c>
      <c r="I1279">
        <v>4</v>
      </c>
      <c r="J1279">
        <v>-0.501</v>
      </c>
      <c r="K1279">
        <v>-1.5189999999999999</v>
      </c>
      <c r="L1279">
        <v>-2.5099999999999998</v>
      </c>
      <c r="M1279">
        <v>-3.0870000000000002</v>
      </c>
      <c r="N1279">
        <v>-3.286</v>
      </c>
      <c r="O1279">
        <v>1.042</v>
      </c>
      <c r="P1279">
        <v>0.96399999999999997</v>
      </c>
      <c r="Q1279">
        <v>0.92700000000000005</v>
      </c>
      <c r="R1279">
        <v>0.48499999999999999</v>
      </c>
      <c r="S1279">
        <v>0.45400000000000001</v>
      </c>
    </row>
    <row r="1280" spans="1:19" x14ac:dyDescent="0.3">
      <c r="A1280">
        <v>240</v>
      </c>
      <c r="B1280">
        <v>-0.45800000000000002</v>
      </c>
      <c r="C1280">
        <v>-1.3149999999999999</v>
      </c>
      <c r="D1280">
        <v>-2.4750000000000001</v>
      </c>
      <c r="E1280">
        <v>-2.9470000000000001</v>
      </c>
      <c r="F1280">
        <v>-3.16</v>
      </c>
      <c r="G1280">
        <v>2.2000000000000002</v>
      </c>
      <c r="H1280">
        <v>0</v>
      </c>
      <c r="I1280">
        <v>4</v>
      </c>
      <c r="J1280">
        <v>-0.50900000000000001</v>
      </c>
      <c r="K1280">
        <v>-1.5389999999999999</v>
      </c>
      <c r="L1280">
        <v>-2.5329999999999999</v>
      </c>
      <c r="M1280">
        <v>-3.0920000000000001</v>
      </c>
      <c r="N1280">
        <v>-3.3029999999999999</v>
      </c>
      <c r="O1280">
        <v>1.0580000000000001</v>
      </c>
      <c r="P1280">
        <v>1.036</v>
      </c>
      <c r="Q1280">
        <v>1.0309999999999999</v>
      </c>
      <c r="R1280">
        <v>0.502</v>
      </c>
      <c r="S1280">
        <v>0.46</v>
      </c>
    </row>
    <row r="1281" spans="1:19" x14ac:dyDescent="0.3">
      <c r="A1281">
        <v>300</v>
      </c>
      <c r="B1281">
        <v>-0.45800000000000002</v>
      </c>
      <c r="C1281">
        <v>-1.3149999999999999</v>
      </c>
      <c r="D1281">
        <v>-2.4750000000000001</v>
      </c>
      <c r="E1281">
        <v>-2.9470000000000001</v>
      </c>
      <c r="F1281">
        <v>-3.16</v>
      </c>
      <c r="G1281">
        <v>2.2000000000000002</v>
      </c>
      <c r="H1281">
        <v>0</v>
      </c>
      <c r="I1281">
        <v>4</v>
      </c>
      <c r="J1281">
        <v>-0.5</v>
      </c>
      <c r="K1281">
        <v>-1.5289999999999999</v>
      </c>
      <c r="L1281">
        <v>-2.5190000000000001</v>
      </c>
      <c r="M1281">
        <v>-3.1190000000000002</v>
      </c>
      <c r="N1281">
        <v>-3.3109999999999999</v>
      </c>
      <c r="O1281">
        <v>1.04</v>
      </c>
      <c r="P1281">
        <v>0.997</v>
      </c>
      <c r="Q1281">
        <v>0.95899999999999996</v>
      </c>
      <c r="R1281">
        <v>0.58899999999999997</v>
      </c>
      <c r="S1281">
        <v>0.46300000000000002</v>
      </c>
    </row>
    <row r="1282" spans="1:19" x14ac:dyDescent="0.3">
      <c r="A1282">
        <v>360</v>
      </c>
      <c r="B1282">
        <v>-0.45800000000000002</v>
      </c>
      <c r="C1282">
        <v>-1.3149999999999999</v>
      </c>
      <c r="D1282">
        <v>-2.4750000000000001</v>
      </c>
      <c r="E1282">
        <v>-2.9470000000000001</v>
      </c>
      <c r="F1282">
        <v>-3.16</v>
      </c>
      <c r="G1282">
        <v>2.2000000000000002</v>
      </c>
      <c r="H1282">
        <v>0</v>
      </c>
      <c r="I1282">
        <v>4</v>
      </c>
      <c r="J1282">
        <v>-0.5</v>
      </c>
      <c r="K1282">
        <v>-1.528</v>
      </c>
      <c r="L1282">
        <v>-2.516</v>
      </c>
      <c r="M1282">
        <v>-3.141</v>
      </c>
      <c r="N1282">
        <v>-3.3239999999999998</v>
      </c>
      <c r="O1282">
        <v>1.04</v>
      </c>
      <c r="P1282">
        <v>1.0189999999999999</v>
      </c>
      <c r="Q1282">
        <v>0.96699999999999997</v>
      </c>
      <c r="R1282">
        <v>0.64800000000000002</v>
      </c>
      <c r="S1282">
        <v>0.46800000000000003</v>
      </c>
    </row>
    <row r="1283" spans="1:19" x14ac:dyDescent="0.3">
      <c r="A1283">
        <v>420</v>
      </c>
      <c r="B1283">
        <v>-0.45800000000000002</v>
      </c>
      <c r="C1283">
        <v>-1.3149999999999999</v>
      </c>
      <c r="D1283">
        <v>-2.4750000000000001</v>
      </c>
      <c r="E1283">
        <v>-2.9470000000000001</v>
      </c>
      <c r="F1283">
        <v>-3.16</v>
      </c>
      <c r="G1283">
        <v>2.2000000000000002</v>
      </c>
      <c r="H1283">
        <v>0</v>
      </c>
      <c r="I1283">
        <v>4</v>
      </c>
      <c r="J1283">
        <v>-0.5</v>
      </c>
      <c r="K1283">
        <v>-1.528</v>
      </c>
      <c r="L1283">
        <v>-2.524</v>
      </c>
      <c r="M1283">
        <v>-3.1579999999999999</v>
      </c>
      <c r="N1283">
        <v>-3.3410000000000002</v>
      </c>
      <c r="O1283">
        <v>1.04</v>
      </c>
      <c r="P1283">
        <v>1.0289999999999999</v>
      </c>
      <c r="Q1283">
        <v>1.0029999999999999</v>
      </c>
      <c r="R1283">
        <v>0.68100000000000005</v>
      </c>
      <c r="S1283">
        <v>0.47499999999999998</v>
      </c>
    </row>
    <row r="1284" spans="1:19" x14ac:dyDescent="0.3">
      <c r="A1284">
        <v>480</v>
      </c>
      <c r="B1284">
        <v>-0.45800000000000002</v>
      </c>
      <c r="C1284">
        <v>-1.3149999999999999</v>
      </c>
      <c r="D1284">
        <v>-2.4750000000000001</v>
      </c>
      <c r="E1284">
        <v>-2.9470000000000001</v>
      </c>
      <c r="F1284">
        <v>-3.16</v>
      </c>
      <c r="G1284">
        <v>2.2000000000000002</v>
      </c>
      <c r="H1284">
        <v>0</v>
      </c>
      <c r="I1284">
        <v>4</v>
      </c>
      <c r="J1284">
        <v>-0.497</v>
      </c>
      <c r="K1284">
        <v>-1.524</v>
      </c>
      <c r="L1284">
        <v>-2.5270000000000001</v>
      </c>
      <c r="M1284">
        <v>-3.1749999999999998</v>
      </c>
      <c r="N1284">
        <v>-3.36</v>
      </c>
      <c r="O1284">
        <v>1.036</v>
      </c>
      <c r="P1284">
        <v>1.0229999999999999</v>
      </c>
      <c r="Q1284">
        <v>1.0089999999999999</v>
      </c>
      <c r="R1284">
        <v>0.70599999999999996</v>
      </c>
      <c r="S1284">
        <v>0.48299999999999998</v>
      </c>
    </row>
    <row r="1285" spans="1:19" x14ac:dyDescent="0.3">
      <c r="A1285">
        <v>540</v>
      </c>
      <c r="B1285">
        <v>-0.45800000000000002</v>
      </c>
      <c r="C1285">
        <v>-1.3149999999999999</v>
      </c>
      <c r="D1285">
        <v>-2.4750000000000001</v>
      </c>
      <c r="E1285">
        <v>-2.9470000000000001</v>
      </c>
      <c r="F1285">
        <v>-3.16</v>
      </c>
      <c r="G1285">
        <v>2.2000000000000002</v>
      </c>
      <c r="H1285">
        <v>0</v>
      </c>
      <c r="I1285">
        <v>4</v>
      </c>
      <c r="J1285">
        <v>-0.497</v>
      </c>
      <c r="K1285">
        <v>-1.52</v>
      </c>
      <c r="L1285">
        <v>-2.5249999999999999</v>
      </c>
      <c r="M1285">
        <v>-3.19</v>
      </c>
      <c r="N1285">
        <v>-3.3809999999999998</v>
      </c>
      <c r="O1285">
        <v>1.0349999999999999</v>
      </c>
      <c r="P1285">
        <v>1.0249999999999999</v>
      </c>
      <c r="Q1285">
        <v>0.997</v>
      </c>
      <c r="R1285">
        <v>0.72</v>
      </c>
      <c r="S1285">
        <v>0.49199999999999999</v>
      </c>
    </row>
    <row r="1286" spans="1:19" x14ac:dyDescent="0.3">
      <c r="A1286">
        <v>600</v>
      </c>
      <c r="B1286">
        <v>-0.45800000000000002</v>
      </c>
      <c r="C1286">
        <v>-1.3149999999999999</v>
      </c>
      <c r="D1286">
        <v>-2.4750000000000001</v>
      </c>
      <c r="E1286">
        <v>-2.9470000000000001</v>
      </c>
      <c r="F1286">
        <v>-3.16</v>
      </c>
      <c r="G1286">
        <v>2.2000000000000002</v>
      </c>
      <c r="H1286">
        <v>0</v>
      </c>
      <c r="I1286">
        <v>4</v>
      </c>
      <c r="J1286">
        <v>-0.497</v>
      </c>
      <c r="K1286">
        <v>-1.5189999999999999</v>
      </c>
      <c r="L1286">
        <v>-2.524</v>
      </c>
      <c r="M1286">
        <v>-3.2040000000000002</v>
      </c>
      <c r="N1286">
        <v>-3.4</v>
      </c>
      <c r="O1286">
        <v>1.0349999999999999</v>
      </c>
      <c r="P1286">
        <v>1.03</v>
      </c>
      <c r="Q1286">
        <v>0.99399999999999999</v>
      </c>
      <c r="R1286">
        <v>0.72699999999999998</v>
      </c>
      <c r="S1286">
        <v>0.5</v>
      </c>
    </row>
    <row r="1288" spans="1:19" x14ac:dyDescent="0.3">
      <c r="A1288" t="s">
        <v>0</v>
      </c>
      <c r="B1288" t="s">
        <v>100</v>
      </c>
    </row>
    <row r="1289" spans="1:19" x14ac:dyDescent="0.3">
      <c r="A1289">
        <v>0</v>
      </c>
      <c r="B1289">
        <v>-0.45300000000000001</v>
      </c>
      <c r="C1289">
        <v>-1.3089999999999999</v>
      </c>
      <c r="D1289">
        <v>-2.4750000000000001</v>
      </c>
      <c r="E1289">
        <v>-2.9790000000000001</v>
      </c>
      <c r="F1289">
        <v>-3.24</v>
      </c>
      <c r="G1289">
        <v>2.2000000000000002</v>
      </c>
      <c r="H1289">
        <v>0.01</v>
      </c>
      <c r="I1289">
        <v>4</v>
      </c>
      <c r="J1289">
        <v>-0.48</v>
      </c>
      <c r="K1289">
        <v>-1.48</v>
      </c>
      <c r="L1289">
        <v>-2.4769999999999999</v>
      </c>
      <c r="M1289">
        <v>-3.16</v>
      </c>
      <c r="N1289">
        <v>-3.24</v>
      </c>
      <c r="O1289">
        <v>1.006</v>
      </c>
      <c r="P1289">
        <v>1.006</v>
      </c>
      <c r="Q1289">
        <v>0.999</v>
      </c>
      <c r="R1289">
        <v>0.62</v>
      </c>
      <c r="S1289">
        <v>0.24</v>
      </c>
    </row>
    <row r="1290" spans="1:19" x14ac:dyDescent="0.3">
      <c r="A1290">
        <v>60</v>
      </c>
      <c r="B1290">
        <v>-0.45300000000000001</v>
      </c>
      <c r="C1290">
        <v>-1.3089999999999999</v>
      </c>
      <c r="D1290">
        <v>-2.4750000000000001</v>
      </c>
      <c r="E1290">
        <v>-2.9790000000000001</v>
      </c>
      <c r="F1290">
        <v>-3.24</v>
      </c>
      <c r="G1290">
        <v>2.2000000000000002</v>
      </c>
      <c r="H1290">
        <v>0.01</v>
      </c>
      <c r="I1290">
        <v>4</v>
      </c>
      <c r="J1290">
        <v>-0.53900000000000003</v>
      </c>
      <c r="K1290">
        <v>-1.5489999999999999</v>
      </c>
      <c r="L1290">
        <v>-2.5</v>
      </c>
      <c r="M1290">
        <v>-3.1579999999999999</v>
      </c>
      <c r="N1290">
        <v>-3.331</v>
      </c>
      <c r="O1290">
        <v>1.121</v>
      </c>
      <c r="P1290">
        <v>1.0469999999999999</v>
      </c>
      <c r="Q1290">
        <v>0.89</v>
      </c>
      <c r="R1290">
        <v>0.50800000000000001</v>
      </c>
      <c r="S1290">
        <v>0.47099999999999997</v>
      </c>
    </row>
    <row r="1291" spans="1:19" x14ac:dyDescent="0.3">
      <c r="A1291">
        <v>120</v>
      </c>
      <c r="B1291">
        <v>-0.45300000000000001</v>
      </c>
      <c r="C1291">
        <v>-1.3089999999999999</v>
      </c>
      <c r="D1291">
        <v>-2.4750000000000001</v>
      </c>
      <c r="E1291">
        <v>-2.9790000000000001</v>
      </c>
      <c r="F1291">
        <v>-3.24</v>
      </c>
      <c r="G1291">
        <v>2.2000000000000002</v>
      </c>
      <c r="H1291">
        <v>0.01</v>
      </c>
      <c r="I1291">
        <v>4</v>
      </c>
      <c r="J1291">
        <v>-0.501</v>
      </c>
      <c r="K1291">
        <v>-1.5469999999999999</v>
      </c>
      <c r="L1291">
        <v>-2.5539999999999998</v>
      </c>
      <c r="M1291">
        <v>-3.214</v>
      </c>
      <c r="N1291">
        <v>-3.3519999999999999</v>
      </c>
      <c r="O1291">
        <v>1.0509999999999999</v>
      </c>
      <c r="P1291">
        <v>1.0720000000000001</v>
      </c>
      <c r="Q1291">
        <v>1.0609999999999999</v>
      </c>
      <c r="R1291">
        <v>0.65200000000000002</v>
      </c>
      <c r="S1291">
        <v>0.48</v>
      </c>
    </row>
    <row r="1292" spans="1:19" x14ac:dyDescent="0.3">
      <c r="A1292">
        <v>180</v>
      </c>
      <c r="B1292">
        <v>-0.45300000000000001</v>
      </c>
      <c r="C1292">
        <v>-1.3089999999999999</v>
      </c>
      <c r="D1292">
        <v>-2.4750000000000001</v>
      </c>
      <c r="E1292">
        <v>-2.9790000000000001</v>
      </c>
      <c r="F1292">
        <v>-3.24</v>
      </c>
      <c r="G1292">
        <v>2.2000000000000002</v>
      </c>
      <c r="H1292">
        <v>0.01</v>
      </c>
      <c r="I1292">
        <v>4</v>
      </c>
      <c r="J1292">
        <v>-0.499</v>
      </c>
      <c r="K1292">
        <v>-1.522</v>
      </c>
      <c r="L1292">
        <v>-2.5129999999999999</v>
      </c>
      <c r="M1292">
        <v>-3.165</v>
      </c>
      <c r="N1292">
        <v>-3.367</v>
      </c>
      <c r="O1292">
        <v>1.0529999999999999</v>
      </c>
      <c r="P1292">
        <v>0.96899999999999997</v>
      </c>
      <c r="Q1292">
        <v>0.93200000000000005</v>
      </c>
      <c r="R1292">
        <v>0.47499999999999998</v>
      </c>
      <c r="S1292">
        <v>0.48599999999999999</v>
      </c>
    </row>
    <row r="1293" spans="1:19" x14ac:dyDescent="0.3">
      <c r="A1293">
        <v>240</v>
      </c>
      <c r="B1293">
        <v>-0.45300000000000001</v>
      </c>
      <c r="C1293">
        <v>-1.3089999999999999</v>
      </c>
      <c r="D1293">
        <v>-2.4750000000000001</v>
      </c>
      <c r="E1293">
        <v>-2.9790000000000001</v>
      </c>
      <c r="F1293">
        <v>-3.24</v>
      </c>
      <c r="G1293">
        <v>2.2000000000000002</v>
      </c>
      <c r="H1293">
        <v>0.01</v>
      </c>
      <c r="I1293">
        <v>4</v>
      </c>
      <c r="J1293">
        <v>-0.504</v>
      </c>
      <c r="K1293">
        <v>-1.542</v>
      </c>
      <c r="L1293">
        <v>-2.5409999999999999</v>
      </c>
      <c r="M1293">
        <v>-3.1619999999999999</v>
      </c>
      <c r="N1293">
        <v>-3.3820000000000001</v>
      </c>
      <c r="O1293">
        <v>1.0660000000000001</v>
      </c>
      <c r="P1293">
        <v>1.0349999999999999</v>
      </c>
      <c r="Q1293">
        <v>1.048</v>
      </c>
      <c r="R1293">
        <v>0.48799999999999999</v>
      </c>
      <c r="S1293">
        <v>0.49199999999999999</v>
      </c>
    </row>
    <row r="1294" spans="1:19" x14ac:dyDescent="0.3">
      <c r="A1294">
        <v>300</v>
      </c>
      <c r="B1294">
        <v>-0.45300000000000001</v>
      </c>
      <c r="C1294">
        <v>-1.3089999999999999</v>
      </c>
      <c r="D1294">
        <v>-2.4750000000000001</v>
      </c>
      <c r="E1294">
        <v>-2.9790000000000001</v>
      </c>
      <c r="F1294">
        <v>-3.24</v>
      </c>
      <c r="G1294">
        <v>2.2000000000000002</v>
      </c>
      <c r="H1294">
        <v>0.01</v>
      </c>
      <c r="I1294">
        <v>4</v>
      </c>
      <c r="J1294">
        <v>-0.49299999999999999</v>
      </c>
      <c r="K1294">
        <v>-1.532</v>
      </c>
      <c r="L1294">
        <v>-2.5339999999999998</v>
      </c>
      <c r="M1294">
        <v>-3.1869999999999998</v>
      </c>
      <c r="N1294">
        <v>-3.407</v>
      </c>
      <c r="O1294">
        <v>1.0509999999999999</v>
      </c>
      <c r="P1294">
        <v>1.004</v>
      </c>
      <c r="Q1294">
        <v>0.997</v>
      </c>
      <c r="R1294">
        <v>0.59299999999999997</v>
      </c>
      <c r="S1294">
        <v>0.503</v>
      </c>
    </row>
    <row r="1295" spans="1:19" x14ac:dyDescent="0.3">
      <c r="A1295">
        <v>360</v>
      </c>
      <c r="B1295">
        <v>-0.45300000000000001</v>
      </c>
      <c r="C1295">
        <v>-1.3089999999999999</v>
      </c>
      <c r="D1295">
        <v>-2.4750000000000001</v>
      </c>
      <c r="E1295">
        <v>-2.9790000000000001</v>
      </c>
      <c r="F1295">
        <v>-3.24</v>
      </c>
      <c r="G1295">
        <v>2.2000000000000002</v>
      </c>
      <c r="H1295">
        <v>0.01</v>
      </c>
      <c r="I1295">
        <v>4</v>
      </c>
      <c r="J1295">
        <v>-0.49</v>
      </c>
      <c r="K1295">
        <v>-1.528</v>
      </c>
      <c r="L1295">
        <v>-2.5249999999999999</v>
      </c>
      <c r="M1295">
        <v>-3.2120000000000002</v>
      </c>
      <c r="N1295">
        <v>-3.43</v>
      </c>
      <c r="O1295">
        <v>1.0509999999999999</v>
      </c>
      <c r="P1295">
        <v>1.0129999999999999</v>
      </c>
      <c r="Q1295">
        <v>0.98099999999999998</v>
      </c>
      <c r="R1295">
        <v>0.67700000000000005</v>
      </c>
      <c r="S1295">
        <v>0.51300000000000001</v>
      </c>
    </row>
    <row r="1296" spans="1:19" x14ac:dyDescent="0.3">
      <c r="A1296">
        <v>420</v>
      </c>
      <c r="B1296">
        <v>-0.45300000000000001</v>
      </c>
      <c r="C1296">
        <v>-1.3089999999999999</v>
      </c>
      <c r="D1296">
        <v>-2.4750000000000001</v>
      </c>
      <c r="E1296">
        <v>-2.9790000000000001</v>
      </c>
      <c r="F1296">
        <v>-3.24</v>
      </c>
      <c r="G1296">
        <v>2.2000000000000002</v>
      </c>
      <c r="H1296">
        <v>0.01</v>
      </c>
      <c r="I1296">
        <v>4</v>
      </c>
      <c r="J1296">
        <v>-0.49</v>
      </c>
      <c r="K1296">
        <v>-1.5289999999999999</v>
      </c>
      <c r="L1296">
        <v>-2.5299999999999998</v>
      </c>
      <c r="M1296">
        <v>-3.23</v>
      </c>
      <c r="N1296">
        <v>-3.452</v>
      </c>
      <c r="O1296">
        <v>1.0549999999999999</v>
      </c>
      <c r="P1296">
        <v>1.0309999999999999</v>
      </c>
      <c r="Q1296">
        <v>1.0029999999999999</v>
      </c>
      <c r="R1296">
        <v>0.72299999999999998</v>
      </c>
      <c r="S1296">
        <v>0.52400000000000002</v>
      </c>
    </row>
    <row r="1297" spans="1:19" x14ac:dyDescent="0.3">
      <c r="A1297">
        <v>480</v>
      </c>
      <c r="B1297">
        <v>-0.45300000000000001</v>
      </c>
      <c r="C1297">
        <v>-1.3089999999999999</v>
      </c>
      <c r="D1297">
        <v>-2.4750000000000001</v>
      </c>
      <c r="E1297">
        <v>-2.9790000000000001</v>
      </c>
      <c r="F1297">
        <v>-3.24</v>
      </c>
      <c r="G1297">
        <v>2.2000000000000002</v>
      </c>
      <c r="H1297">
        <v>0.01</v>
      </c>
      <c r="I1297">
        <v>4</v>
      </c>
      <c r="J1297">
        <v>-0.48499999999999999</v>
      </c>
      <c r="K1297">
        <v>-1.5249999999999999</v>
      </c>
      <c r="L1297">
        <v>-2.5339999999999998</v>
      </c>
      <c r="M1297">
        <v>-3.2429999999999999</v>
      </c>
      <c r="N1297">
        <v>-3.4740000000000002</v>
      </c>
      <c r="O1297">
        <v>1.0509999999999999</v>
      </c>
      <c r="P1297">
        <v>1.026</v>
      </c>
      <c r="Q1297">
        <v>1.0149999999999999</v>
      </c>
      <c r="R1297">
        <v>0.73299999999999998</v>
      </c>
      <c r="S1297">
        <v>0.53400000000000003</v>
      </c>
    </row>
    <row r="1298" spans="1:19" x14ac:dyDescent="0.3">
      <c r="A1298">
        <v>540</v>
      </c>
      <c r="B1298">
        <v>-0.45300000000000001</v>
      </c>
      <c r="C1298">
        <v>-1.3089999999999999</v>
      </c>
      <c r="D1298">
        <v>-2.4750000000000001</v>
      </c>
      <c r="E1298">
        <v>-2.9790000000000001</v>
      </c>
      <c r="F1298">
        <v>-3.24</v>
      </c>
      <c r="G1298">
        <v>2.2000000000000002</v>
      </c>
      <c r="H1298">
        <v>0.01</v>
      </c>
      <c r="I1298">
        <v>4</v>
      </c>
      <c r="J1298">
        <v>-0.48299999999999998</v>
      </c>
      <c r="K1298">
        <v>-1.5209999999999999</v>
      </c>
      <c r="L1298">
        <v>-2.5350000000000001</v>
      </c>
      <c r="M1298">
        <v>-3.2559999999999998</v>
      </c>
      <c r="N1298">
        <v>-3.496</v>
      </c>
      <c r="O1298">
        <v>1.052</v>
      </c>
      <c r="P1298">
        <v>1.0289999999999999</v>
      </c>
      <c r="Q1298">
        <v>1.0129999999999999</v>
      </c>
      <c r="R1298">
        <v>0.745</v>
      </c>
      <c r="S1298">
        <v>0.54500000000000004</v>
      </c>
    </row>
    <row r="1299" spans="1:19" x14ac:dyDescent="0.3">
      <c r="A1299">
        <v>600</v>
      </c>
      <c r="B1299">
        <v>-0.45300000000000001</v>
      </c>
      <c r="C1299">
        <v>-1.3089999999999999</v>
      </c>
      <c r="D1299">
        <v>-2.4750000000000001</v>
      </c>
      <c r="E1299">
        <v>-2.9790000000000001</v>
      </c>
      <c r="F1299">
        <v>-3.24</v>
      </c>
      <c r="G1299">
        <v>2.2000000000000002</v>
      </c>
      <c r="H1299">
        <v>0.01</v>
      </c>
      <c r="I1299">
        <v>4</v>
      </c>
      <c r="J1299">
        <v>-0.48099999999999998</v>
      </c>
      <c r="K1299">
        <v>-1.518</v>
      </c>
      <c r="L1299">
        <v>-2.532</v>
      </c>
      <c r="M1299">
        <v>-3.2690000000000001</v>
      </c>
      <c r="N1299">
        <v>-3.5169999999999999</v>
      </c>
      <c r="O1299">
        <v>1.052</v>
      </c>
      <c r="P1299">
        <v>1.032</v>
      </c>
      <c r="Q1299">
        <v>1.004</v>
      </c>
      <c r="R1299">
        <v>0.75700000000000001</v>
      </c>
      <c r="S1299">
        <v>0.55600000000000005</v>
      </c>
    </row>
    <row r="1301" spans="1:19" x14ac:dyDescent="0.3">
      <c r="A1301" t="s">
        <v>0</v>
      </c>
      <c r="B1301" t="s">
        <v>101</v>
      </c>
    </row>
    <row r="1302" spans="1:19" x14ac:dyDescent="0.3">
      <c r="A1302">
        <v>0</v>
      </c>
      <c r="B1302">
        <v>-0.45300000000000001</v>
      </c>
      <c r="C1302">
        <v>-1.3109999999999999</v>
      </c>
      <c r="D1302">
        <v>-2.4740000000000002</v>
      </c>
      <c r="E1302">
        <v>-2.972</v>
      </c>
      <c r="F1302">
        <v>-3.23</v>
      </c>
      <c r="G1302">
        <v>2.2000000000000002</v>
      </c>
      <c r="H1302">
        <v>0.01</v>
      </c>
      <c r="I1302">
        <v>4</v>
      </c>
      <c r="J1302">
        <v>-0.48</v>
      </c>
      <c r="K1302">
        <v>-1.48</v>
      </c>
      <c r="L1302">
        <v>-2.4769999999999999</v>
      </c>
      <c r="M1302">
        <v>-3.1520000000000001</v>
      </c>
      <c r="N1302">
        <v>-3.23</v>
      </c>
      <c r="O1302">
        <v>1.006</v>
      </c>
      <c r="P1302">
        <v>1.006</v>
      </c>
      <c r="Q1302">
        <v>0.999</v>
      </c>
      <c r="R1302">
        <v>0.61299999999999999</v>
      </c>
      <c r="S1302">
        <v>0.23799999999999999</v>
      </c>
    </row>
    <row r="1303" spans="1:19" x14ac:dyDescent="0.3">
      <c r="A1303">
        <v>60</v>
      </c>
      <c r="B1303">
        <v>-0.45300000000000001</v>
      </c>
      <c r="C1303">
        <v>-1.3109999999999999</v>
      </c>
      <c r="D1303">
        <v>-2.4740000000000002</v>
      </c>
      <c r="E1303">
        <v>-2.972</v>
      </c>
      <c r="F1303">
        <v>-3.23</v>
      </c>
      <c r="G1303">
        <v>2.2000000000000002</v>
      </c>
      <c r="H1303">
        <v>0.01</v>
      </c>
      <c r="I1303">
        <v>4</v>
      </c>
      <c r="J1303">
        <v>-0.53900000000000003</v>
      </c>
      <c r="K1303">
        <v>-1.5489999999999999</v>
      </c>
      <c r="L1303">
        <v>-2.4990000000000001</v>
      </c>
      <c r="M1303">
        <v>-3.1520000000000001</v>
      </c>
      <c r="N1303">
        <v>-3.319</v>
      </c>
      <c r="O1303">
        <v>1.121</v>
      </c>
      <c r="P1303">
        <v>1.0469999999999999</v>
      </c>
      <c r="Q1303">
        <v>0.89</v>
      </c>
      <c r="R1303">
        <v>0.50900000000000001</v>
      </c>
      <c r="S1303">
        <v>0.46600000000000003</v>
      </c>
    </row>
    <row r="1304" spans="1:19" x14ac:dyDescent="0.3">
      <c r="A1304">
        <v>120</v>
      </c>
      <c r="B1304">
        <v>-0.45300000000000001</v>
      </c>
      <c r="C1304">
        <v>-1.3109999999999999</v>
      </c>
      <c r="D1304">
        <v>-2.4740000000000002</v>
      </c>
      <c r="E1304">
        <v>-2.972</v>
      </c>
      <c r="F1304">
        <v>-3.23</v>
      </c>
      <c r="G1304">
        <v>2.2000000000000002</v>
      </c>
      <c r="H1304">
        <v>0.01</v>
      </c>
      <c r="I1304">
        <v>4</v>
      </c>
      <c r="J1304">
        <v>-0.5</v>
      </c>
      <c r="K1304">
        <v>-1.5469999999999999</v>
      </c>
      <c r="L1304">
        <v>-2.5529999999999999</v>
      </c>
      <c r="M1304">
        <v>-3.2080000000000002</v>
      </c>
      <c r="N1304">
        <v>-3.3410000000000002</v>
      </c>
      <c r="O1304">
        <v>1.0509999999999999</v>
      </c>
      <c r="P1304">
        <v>1.073</v>
      </c>
      <c r="Q1304">
        <v>1.06</v>
      </c>
      <c r="R1304">
        <v>0.64900000000000002</v>
      </c>
      <c r="S1304">
        <v>0.47499999999999998</v>
      </c>
    </row>
    <row r="1305" spans="1:19" x14ac:dyDescent="0.3">
      <c r="A1305">
        <v>180</v>
      </c>
      <c r="B1305">
        <v>-0.45300000000000001</v>
      </c>
      <c r="C1305">
        <v>-1.3109999999999999</v>
      </c>
      <c r="D1305">
        <v>-2.4740000000000002</v>
      </c>
      <c r="E1305">
        <v>-2.972</v>
      </c>
      <c r="F1305">
        <v>-3.23</v>
      </c>
      <c r="G1305">
        <v>2.2000000000000002</v>
      </c>
      <c r="H1305">
        <v>0.01</v>
      </c>
      <c r="I1305">
        <v>4</v>
      </c>
      <c r="J1305">
        <v>-0.499</v>
      </c>
      <c r="K1305">
        <v>-1.5209999999999999</v>
      </c>
      <c r="L1305">
        <v>-2.5129999999999999</v>
      </c>
      <c r="M1305">
        <v>-3.157</v>
      </c>
      <c r="N1305">
        <v>-3.3570000000000002</v>
      </c>
      <c r="O1305">
        <v>1.0529999999999999</v>
      </c>
      <c r="P1305">
        <v>0.96799999999999997</v>
      </c>
      <c r="Q1305">
        <v>0.93300000000000005</v>
      </c>
      <c r="R1305">
        <v>0.46899999999999997</v>
      </c>
      <c r="S1305">
        <v>0.48199999999999998</v>
      </c>
    </row>
    <row r="1306" spans="1:19" x14ac:dyDescent="0.3">
      <c r="A1306">
        <v>240</v>
      </c>
      <c r="B1306">
        <v>-0.45300000000000001</v>
      </c>
      <c r="C1306">
        <v>-1.3109999999999999</v>
      </c>
      <c r="D1306">
        <v>-2.4740000000000002</v>
      </c>
      <c r="E1306">
        <v>-2.972</v>
      </c>
      <c r="F1306">
        <v>-3.23</v>
      </c>
      <c r="G1306">
        <v>2.2000000000000002</v>
      </c>
      <c r="H1306">
        <v>0.01</v>
      </c>
      <c r="I1306">
        <v>4</v>
      </c>
      <c r="J1306">
        <v>-0.504</v>
      </c>
      <c r="K1306">
        <v>-1.542</v>
      </c>
      <c r="L1306">
        <v>-2.5409999999999999</v>
      </c>
      <c r="M1306">
        <v>-3.1549999999999998</v>
      </c>
      <c r="N1306">
        <v>-3.3719999999999999</v>
      </c>
      <c r="O1306">
        <v>1.0660000000000001</v>
      </c>
      <c r="P1306">
        <v>1.036</v>
      </c>
      <c r="Q1306">
        <v>1.048</v>
      </c>
      <c r="R1306">
        <v>0.48199999999999998</v>
      </c>
      <c r="S1306">
        <v>0.48799999999999999</v>
      </c>
    </row>
    <row r="1307" spans="1:19" x14ac:dyDescent="0.3">
      <c r="A1307">
        <v>300</v>
      </c>
      <c r="B1307">
        <v>-0.45300000000000001</v>
      </c>
      <c r="C1307">
        <v>-1.3109999999999999</v>
      </c>
      <c r="D1307">
        <v>-2.4740000000000002</v>
      </c>
      <c r="E1307">
        <v>-2.972</v>
      </c>
      <c r="F1307">
        <v>-3.23</v>
      </c>
      <c r="G1307">
        <v>2.2000000000000002</v>
      </c>
      <c r="H1307">
        <v>0.01</v>
      </c>
      <c r="I1307">
        <v>4</v>
      </c>
      <c r="J1307">
        <v>-0.49299999999999999</v>
      </c>
      <c r="K1307">
        <v>-1.532</v>
      </c>
      <c r="L1307">
        <v>-2.5329999999999999</v>
      </c>
      <c r="M1307">
        <v>-3.18</v>
      </c>
      <c r="N1307">
        <v>-3.3959999999999999</v>
      </c>
      <c r="O1307">
        <v>1.0509999999999999</v>
      </c>
      <c r="P1307">
        <v>1.0029999999999999</v>
      </c>
      <c r="Q1307">
        <v>0.99399999999999999</v>
      </c>
      <c r="R1307">
        <v>0.58599999999999997</v>
      </c>
      <c r="S1307">
        <v>0.498</v>
      </c>
    </row>
    <row r="1308" spans="1:19" x14ac:dyDescent="0.3">
      <c r="A1308">
        <v>360</v>
      </c>
      <c r="B1308">
        <v>-0.45300000000000001</v>
      </c>
      <c r="C1308">
        <v>-1.3109999999999999</v>
      </c>
      <c r="D1308">
        <v>-2.4740000000000002</v>
      </c>
      <c r="E1308">
        <v>-2.972</v>
      </c>
      <c r="F1308">
        <v>-3.23</v>
      </c>
      <c r="G1308">
        <v>2.2000000000000002</v>
      </c>
      <c r="H1308">
        <v>0.01</v>
      </c>
      <c r="I1308">
        <v>4</v>
      </c>
      <c r="J1308">
        <v>-0.49</v>
      </c>
      <c r="K1308">
        <v>-1.528</v>
      </c>
      <c r="L1308">
        <v>-2.5249999999999999</v>
      </c>
      <c r="M1308">
        <v>-3.2040000000000002</v>
      </c>
      <c r="N1308">
        <v>-3.419</v>
      </c>
      <c r="O1308">
        <v>1.0509999999999999</v>
      </c>
      <c r="P1308">
        <v>1.014</v>
      </c>
      <c r="Q1308">
        <v>0.98099999999999998</v>
      </c>
      <c r="R1308">
        <v>0.66900000000000004</v>
      </c>
      <c r="S1308">
        <v>0.50900000000000001</v>
      </c>
    </row>
    <row r="1309" spans="1:19" x14ac:dyDescent="0.3">
      <c r="A1309">
        <v>420</v>
      </c>
      <c r="B1309">
        <v>-0.45300000000000001</v>
      </c>
      <c r="C1309">
        <v>-1.3109999999999999</v>
      </c>
      <c r="D1309">
        <v>-2.4740000000000002</v>
      </c>
      <c r="E1309">
        <v>-2.972</v>
      </c>
      <c r="F1309">
        <v>-3.23</v>
      </c>
      <c r="G1309">
        <v>2.2000000000000002</v>
      </c>
      <c r="H1309">
        <v>0.01</v>
      </c>
      <c r="I1309">
        <v>4</v>
      </c>
      <c r="J1309">
        <v>-0.49</v>
      </c>
      <c r="K1309">
        <v>-1.5289999999999999</v>
      </c>
      <c r="L1309">
        <v>-2.5299999999999998</v>
      </c>
      <c r="M1309">
        <v>-3.2229999999999999</v>
      </c>
      <c r="N1309">
        <v>-3.4409999999999998</v>
      </c>
      <c r="O1309">
        <v>1.0549999999999999</v>
      </c>
      <c r="P1309">
        <v>1.03</v>
      </c>
      <c r="Q1309">
        <v>1.004</v>
      </c>
      <c r="R1309">
        <v>0.71699999999999997</v>
      </c>
      <c r="S1309">
        <v>0.51800000000000002</v>
      </c>
    </row>
    <row r="1310" spans="1:19" x14ac:dyDescent="0.3">
      <c r="A1310">
        <v>480</v>
      </c>
      <c r="B1310">
        <v>-0.45300000000000001</v>
      </c>
      <c r="C1310">
        <v>-1.3109999999999999</v>
      </c>
      <c r="D1310">
        <v>-2.4740000000000002</v>
      </c>
      <c r="E1310">
        <v>-2.972</v>
      </c>
      <c r="F1310">
        <v>-3.23</v>
      </c>
      <c r="G1310">
        <v>2.2000000000000002</v>
      </c>
      <c r="H1310">
        <v>0.01</v>
      </c>
      <c r="I1310">
        <v>4</v>
      </c>
      <c r="J1310">
        <v>-0.48499999999999999</v>
      </c>
      <c r="K1310">
        <v>-1.5249999999999999</v>
      </c>
      <c r="L1310">
        <v>-2.5329999999999999</v>
      </c>
      <c r="M1310">
        <v>-3.2360000000000002</v>
      </c>
      <c r="N1310">
        <v>-3.4620000000000002</v>
      </c>
      <c r="O1310">
        <v>1.0509999999999999</v>
      </c>
      <c r="P1310">
        <v>1.026</v>
      </c>
      <c r="Q1310">
        <v>1.0149999999999999</v>
      </c>
      <c r="R1310">
        <v>0.73</v>
      </c>
      <c r="S1310">
        <v>0.52800000000000002</v>
      </c>
    </row>
    <row r="1311" spans="1:19" x14ac:dyDescent="0.3">
      <c r="A1311">
        <v>540</v>
      </c>
      <c r="B1311">
        <v>-0.45300000000000001</v>
      </c>
      <c r="C1311">
        <v>-1.3109999999999999</v>
      </c>
      <c r="D1311">
        <v>-2.4740000000000002</v>
      </c>
      <c r="E1311">
        <v>-2.972</v>
      </c>
      <c r="F1311">
        <v>-3.23</v>
      </c>
      <c r="G1311">
        <v>2.2000000000000002</v>
      </c>
      <c r="H1311">
        <v>0.01</v>
      </c>
      <c r="I1311">
        <v>4</v>
      </c>
      <c r="J1311">
        <v>-0.48299999999999998</v>
      </c>
      <c r="K1311">
        <v>-1.5209999999999999</v>
      </c>
      <c r="L1311">
        <v>-2.5339999999999998</v>
      </c>
      <c r="M1311">
        <v>-3.2480000000000002</v>
      </c>
      <c r="N1311">
        <v>-3.484</v>
      </c>
      <c r="O1311">
        <v>1.052</v>
      </c>
      <c r="P1311">
        <v>1.0289999999999999</v>
      </c>
      <c r="Q1311">
        <v>1.012</v>
      </c>
      <c r="R1311">
        <v>0.74</v>
      </c>
      <c r="S1311">
        <v>0.53900000000000003</v>
      </c>
    </row>
    <row r="1312" spans="1:19" x14ac:dyDescent="0.3">
      <c r="A1312">
        <v>600</v>
      </c>
      <c r="B1312">
        <v>-0.45300000000000001</v>
      </c>
      <c r="C1312">
        <v>-1.3109999999999999</v>
      </c>
      <c r="D1312">
        <v>-2.4740000000000002</v>
      </c>
      <c r="E1312">
        <v>-2.972</v>
      </c>
      <c r="F1312">
        <v>-3.23</v>
      </c>
      <c r="G1312">
        <v>2.2000000000000002</v>
      </c>
      <c r="H1312">
        <v>0.01</v>
      </c>
      <c r="I1312">
        <v>4</v>
      </c>
      <c r="J1312">
        <v>-0.48099999999999998</v>
      </c>
      <c r="K1312">
        <v>-1.518</v>
      </c>
      <c r="L1312">
        <v>-2.532</v>
      </c>
      <c r="M1312">
        <v>-3.262</v>
      </c>
      <c r="N1312">
        <v>-3.5049999999999999</v>
      </c>
      <c r="O1312">
        <v>1.052</v>
      </c>
      <c r="P1312">
        <v>1.032</v>
      </c>
      <c r="Q1312">
        <v>1.0049999999999999</v>
      </c>
      <c r="R1312">
        <v>0.752</v>
      </c>
      <c r="S1312">
        <v>0.54900000000000004</v>
      </c>
    </row>
    <row r="1314" spans="1:19" x14ac:dyDescent="0.3">
      <c r="A1314" t="s">
        <v>0</v>
      </c>
      <c r="B1314" t="s">
        <v>102</v>
      </c>
    </row>
    <row r="1315" spans="1:19" x14ac:dyDescent="0.3">
      <c r="A1315">
        <v>0</v>
      </c>
      <c r="B1315">
        <v>-0.45600000000000002</v>
      </c>
      <c r="C1315">
        <v>-1.3109999999999999</v>
      </c>
      <c r="D1315">
        <v>-2.476</v>
      </c>
      <c r="E1315">
        <v>-2.9649999999999999</v>
      </c>
      <c r="F1315">
        <v>-3.22</v>
      </c>
      <c r="G1315">
        <v>2.2000000000000002</v>
      </c>
      <c r="H1315">
        <v>0.01</v>
      </c>
      <c r="I1315">
        <v>4</v>
      </c>
      <c r="J1315">
        <v>-0.48</v>
      </c>
      <c r="K1315">
        <v>-1.48</v>
      </c>
      <c r="L1315">
        <v>-2.476</v>
      </c>
      <c r="M1315">
        <v>-3.1440000000000001</v>
      </c>
      <c r="N1315">
        <v>-3.22</v>
      </c>
      <c r="O1315">
        <v>1.006</v>
      </c>
      <c r="P1315">
        <v>1.006</v>
      </c>
      <c r="Q1315">
        <v>0.998</v>
      </c>
      <c r="R1315">
        <v>0.60699999999999998</v>
      </c>
      <c r="S1315">
        <v>0.23599999999999999</v>
      </c>
    </row>
    <row r="1316" spans="1:19" x14ac:dyDescent="0.3">
      <c r="A1316">
        <v>60</v>
      </c>
      <c r="B1316">
        <v>-0.45600000000000002</v>
      </c>
      <c r="C1316">
        <v>-1.3109999999999999</v>
      </c>
      <c r="D1316">
        <v>-2.476</v>
      </c>
      <c r="E1316">
        <v>-2.9649999999999999</v>
      </c>
      <c r="F1316">
        <v>-3.22</v>
      </c>
      <c r="G1316">
        <v>2.2000000000000002</v>
      </c>
      <c r="H1316">
        <v>0.01</v>
      </c>
      <c r="I1316">
        <v>4</v>
      </c>
      <c r="J1316">
        <v>-0.54300000000000004</v>
      </c>
      <c r="K1316">
        <v>-1.5489999999999999</v>
      </c>
      <c r="L1316">
        <v>-2.5070000000000001</v>
      </c>
      <c r="M1316">
        <v>-3.1459999999999999</v>
      </c>
      <c r="N1316">
        <v>-3.3039999999999998</v>
      </c>
      <c r="O1316">
        <v>1.1279999999999999</v>
      </c>
      <c r="P1316">
        <v>1.0369999999999999</v>
      </c>
      <c r="Q1316">
        <v>0.90200000000000002</v>
      </c>
      <c r="R1316">
        <v>0.48799999999999999</v>
      </c>
      <c r="S1316">
        <v>0.46100000000000002</v>
      </c>
    </row>
    <row r="1317" spans="1:19" x14ac:dyDescent="0.3">
      <c r="A1317">
        <v>120</v>
      </c>
      <c r="B1317">
        <v>-0.45600000000000002</v>
      </c>
      <c r="C1317">
        <v>-1.3109999999999999</v>
      </c>
      <c r="D1317">
        <v>-2.476</v>
      </c>
      <c r="E1317">
        <v>-2.9649999999999999</v>
      </c>
      <c r="F1317">
        <v>-3.22</v>
      </c>
      <c r="G1317">
        <v>2.2000000000000002</v>
      </c>
      <c r="H1317">
        <v>0.01</v>
      </c>
      <c r="I1317">
        <v>4</v>
      </c>
      <c r="J1317">
        <v>-0.498</v>
      </c>
      <c r="K1317">
        <v>-1.546</v>
      </c>
      <c r="L1317">
        <v>-2.5470000000000002</v>
      </c>
      <c r="M1317">
        <v>-3.194</v>
      </c>
      <c r="N1317">
        <v>-3.3340000000000001</v>
      </c>
      <c r="O1317">
        <v>1.046</v>
      </c>
      <c r="P1317">
        <v>1.07</v>
      </c>
      <c r="Q1317">
        <v>1.034</v>
      </c>
      <c r="R1317">
        <v>0.66900000000000004</v>
      </c>
      <c r="S1317">
        <v>0.47199999999999998</v>
      </c>
    </row>
    <row r="1318" spans="1:19" x14ac:dyDescent="0.3">
      <c r="A1318">
        <v>180</v>
      </c>
      <c r="B1318">
        <v>-0.45600000000000002</v>
      </c>
      <c r="C1318">
        <v>-1.3109999999999999</v>
      </c>
      <c r="D1318">
        <v>-2.476</v>
      </c>
      <c r="E1318">
        <v>-2.9649999999999999</v>
      </c>
      <c r="F1318">
        <v>-3.22</v>
      </c>
      <c r="G1318">
        <v>2.2000000000000002</v>
      </c>
      <c r="H1318">
        <v>0.01</v>
      </c>
      <c r="I1318">
        <v>4</v>
      </c>
      <c r="J1318">
        <v>-0.499</v>
      </c>
      <c r="K1318">
        <v>-1.52</v>
      </c>
      <c r="L1318">
        <v>-2.5059999999999998</v>
      </c>
      <c r="M1318">
        <v>-3.141</v>
      </c>
      <c r="N1318">
        <v>-3.3420000000000001</v>
      </c>
      <c r="O1318">
        <v>1.0529999999999999</v>
      </c>
      <c r="P1318">
        <v>0.96899999999999997</v>
      </c>
      <c r="Q1318">
        <v>0.91400000000000003</v>
      </c>
      <c r="R1318">
        <v>0.49299999999999999</v>
      </c>
      <c r="S1318">
        <v>0.47499999999999998</v>
      </c>
    </row>
    <row r="1319" spans="1:19" x14ac:dyDescent="0.3">
      <c r="A1319">
        <v>240</v>
      </c>
      <c r="B1319">
        <v>-0.45600000000000002</v>
      </c>
      <c r="C1319">
        <v>-1.3109999999999999</v>
      </c>
      <c r="D1319">
        <v>-2.476</v>
      </c>
      <c r="E1319">
        <v>-2.9649999999999999</v>
      </c>
      <c r="F1319">
        <v>-3.22</v>
      </c>
      <c r="G1319">
        <v>2.2000000000000002</v>
      </c>
      <c r="H1319">
        <v>0.01</v>
      </c>
      <c r="I1319">
        <v>4</v>
      </c>
      <c r="J1319">
        <v>-0.505</v>
      </c>
      <c r="K1319">
        <v>-1.542</v>
      </c>
      <c r="L1319">
        <v>-2.5350000000000001</v>
      </c>
      <c r="M1319">
        <v>-3.1389999999999998</v>
      </c>
      <c r="N1319">
        <v>-3.363</v>
      </c>
      <c r="O1319">
        <v>1.0680000000000001</v>
      </c>
      <c r="P1319">
        <v>1.04</v>
      </c>
      <c r="Q1319">
        <v>1.0349999999999999</v>
      </c>
      <c r="R1319">
        <v>0.501</v>
      </c>
      <c r="S1319">
        <v>0.48399999999999999</v>
      </c>
    </row>
    <row r="1320" spans="1:19" x14ac:dyDescent="0.3">
      <c r="A1320">
        <v>300</v>
      </c>
      <c r="B1320">
        <v>-0.45600000000000002</v>
      </c>
      <c r="C1320">
        <v>-1.3109999999999999</v>
      </c>
      <c r="D1320">
        <v>-2.476</v>
      </c>
      <c r="E1320">
        <v>-2.9649999999999999</v>
      </c>
      <c r="F1320">
        <v>-3.22</v>
      </c>
      <c r="G1320">
        <v>2.2000000000000002</v>
      </c>
      <c r="H1320">
        <v>0.01</v>
      </c>
      <c r="I1320">
        <v>4</v>
      </c>
      <c r="J1320">
        <v>-0.49199999999999999</v>
      </c>
      <c r="K1320">
        <v>-1.53</v>
      </c>
      <c r="L1320">
        <v>-2.5270000000000001</v>
      </c>
      <c r="M1320">
        <v>-3.1640000000000001</v>
      </c>
      <c r="N1320">
        <v>-3.387</v>
      </c>
      <c r="O1320">
        <v>1.0489999999999999</v>
      </c>
      <c r="P1320">
        <v>0.999</v>
      </c>
      <c r="Q1320">
        <v>0.98399999999999999</v>
      </c>
      <c r="R1320">
        <v>0.59399999999999997</v>
      </c>
      <c r="S1320">
        <v>0.49399999999999999</v>
      </c>
    </row>
    <row r="1321" spans="1:19" x14ac:dyDescent="0.3">
      <c r="A1321">
        <v>360</v>
      </c>
      <c r="B1321">
        <v>-0.45600000000000002</v>
      </c>
      <c r="C1321">
        <v>-1.3109999999999999</v>
      </c>
      <c r="D1321">
        <v>-2.476</v>
      </c>
      <c r="E1321">
        <v>-2.9649999999999999</v>
      </c>
      <c r="F1321">
        <v>-3.22</v>
      </c>
      <c r="G1321">
        <v>2.2000000000000002</v>
      </c>
      <c r="H1321">
        <v>0.01</v>
      </c>
      <c r="I1321">
        <v>4</v>
      </c>
      <c r="J1321">
        <v>-0.49099999999999999</v>
      </c>
      <c r="K1321">
        <v>-1.528</v>
      </c>
      <c r="L1321">
        <v>-2.5209999999999999</v>
      </c>
      <c r="M1321">
        <v>-3.1909999999999998</v>
      </c>
      <c r="N1321">
        <v>-3.4049999999999998</v>
      </c>
      <c r="O1321">
        <v>1.0529999999999999</v>
      </c>
      <c r="P1321">
        <v>1.016</v>
      </c>
      <c r="Q1321">
        <v>0.97599999999999998</v>
      </c>
      <c r="R1321">
        <v>0.67800000000000005</v>
      </c>
      <c r="S1321">
        <v>0.502</v>
      </c>
    </row>
    <row r="1322" spans="1:19" x14ac:dyDescent="0.3">
      <c r="A1322">
        <v>420</v>
      </c>
      <c r="B1322">
        <v>-0.45600000000000002</v>
      </c>
      <c r="C1322">
        <v>-1.3109999999999999</v>
      </c>
      <c r="D1322">
        <v>-2.476</v>
      </c>
      <c r="E1322">
        <v>-2.9649999999999999</v>
      </c>
      <c r="F1322">
        <v>-3.22</v>
      </c>
      <c r="G1322">
        <v>2.2000000000000002</v>
      </c>
      <c r="H1322">
        <v>0.01</v>
      </c>
      <c r="I1322">
        <v>4</v>
      </c>
      <c r="J1322">
        <v>-0.49</v>
      </c>
      <c r="K1322">
        <v>-1.528</v>
      </c>
      <c r="L1322">
        <v>-2.5259999999999998</v>
      </c>
      <c r="M1322">
        <v>-3.2080000000000002</v>
      </c>
      <c r="N1322">
        <v>-3.4220000000000002</v>
      </c>
      <c r="O1322">
        <v>1.054</v>
      </c>
      <c r="P1322">
        <v>1.028</v>
      </c>
      <c r="Q1322">
        <v>0.998</v>
      </c>
      <c r="R1322">
        <v>0.71699999999999997</v>
      </c>
      <c r="S1322">
        <v>0.51</v>
      </c>
    </row>
    <row r="1323" spans="1:19" x14ac:dyDescent="0.3">
      <c r="A1323">
        <v>480</v>
      </c>
      <c r="B1323">
        <v>-0.45600000000000002</v>
      </c>
      <c r="C1323">
        <v>-1.3109999999999999</v>
      </c>
      <c r="D1323">
        <v>-2.476</v>
      </c>
      <c r="E1323">
        <v>-2.9649999999999999</v>
      </c>
      <c r="F1323">
        <v>-3.22</v>
      </c>
      <c r="G1323">
        <v>2.2000000000000002</v>
      </c>
      <c r="H1323">
        <v>0.01</v>
      </c>
      <c r="I1323">
        <v>4</v>
      </c>
      <c r="J1323">
        <v>-0.48599999999999999</v>
      </c>
      <c r="K1323">
        <v>-1.524</v>
      </c>
      <c r="L1323">
        <v>-2.5299999999999998</v>
      </c>
      <c r="M1323">
        <v>-3.222</v>
      </c>
      <c r="N1323">
        <v>-3.4409999999999998</v>
      </c>
      <c r="O1323">
        <v>1.0509999999999999</v>
      </c>
      <c r="P1323">
        <v>1.028</v>
      </c>
      <c r="Q1323">
        <v>1.0129999999999999</v>
      </c>
      <c r="R1323">
        <v>0.72799999999999998</v>
      </c>
      <c r="S1323">
        <v>0.51800000000000002</v>
      </c>
    </row>
    <row r="1324" spans="1:19" x14ac:dyDescent="0.3">
      <c r="A1324">
        <v>540</v>
      </c>
      <c r="B1324">
        <v>-0.45600000000000002</v>
      </c>
      <c r="C1324">
        <v>-1.3109999999999999</v>
      </c>
      <c r="D1324">
        <v>-2.476</v>
      </c>
      <c r="E1324">
        <v>-2.9649999999999999</v>
      </c>
      <c r="F1324">
        <v>-3.22</v>
      </c>
      <c r="G1324">
        <v>2.2000000000000002</v>
      </c>
      <c r="H1324">
        <v>0.01</v>
      </c>
      <c r="I1324">
        <v>4</v>
      </c>
      <c r="J1324">
        <v>-0.48299999999999998</v>
      </c>
      <c r="K1324">
        <v>-1.52</v>
      </c>
      <c r="L1324">
        <v>-2.5310000000000001</v>
      </c>
      <c r="M1324">
        <v>-3.2360000000000002</v>
      </c>
      <c r="N1324">
        <v>-3.4630000000000001</v>
      </c>
      <c r="O1324">
        <v>1.052</v>
      </c>
      <c r="P1324">
        <v>1.0289999999999999</v>
      </c>
      <c r="Q1324">
        <v>1.0089999999999999</v>
      </c>
      <c r="R1324">
        <v>0.74299999999999999</v>
      </c>
      <c r="S1324">
        <v>0.52900000000000003</v>
      </c>
    </row>
    <row r="1325" spans="1:19" x14ac:dyDescent="0.3">
      <c r="A1325">
        <v>600</v>
      </c>
      <c r="B1325">
        <v>-0.45600000000000002</v>
      </c>
      <c r="C1325">
        <v>-1.3109999999999999</v>
      </c>
      <c r="D1325">
        <v>-2.476</v>
      </c>
      <c r="E1325">
        <v>-2.9649999999999999</v>
      </c>
      <c r="F1325">
        <v>-3.22</v>
      </c>
      <c r="G1325">
        <v>2.2000000000000002</v>
      </c>
      <c r="H1325">
        <v>0.01</v>
      </c>
      <c r="I1325">
        <v>4</v>
      </c>
      <c r="J1325">
        <v>-0.48099999999999998</v>
      </c>
      <c r="K1325">
        <v>-1.5169999999999999</v>
      </c>
      <c r="L1325">
        <v>-2.528</v>
      </c>
      <c r="M1325">
        <v>-3.25</v>
      </c>
      <c r="N1325">
        <v>-3.484</v>
      </c>
      <c r="O1325">
        <v>1.052</v>
      </c>
      <c r="P1325">
        <v>1.032</v>
      </c>
      <c r="Q1325">
        <v>1</v>
      </c>
      <c r="R1325">
        <v>0.755</v>
      </c>
      <c r="S1325">
        <v>0.53900000000000003</v>
      </c>
    </row>
    <row r="1327" spans="1:19" x14ac:dyDescent="0.3">
      <c r="A1327" t="s">
        <v>0</v>
      </c>
      <c r="B1327" t="s">
        <v>103</v>
      </c>
    </row>
    <row r="1328" spans="1:19" x14ac:dyDescent="0.3">
      <c r="A1328">
        <v>0</v>
      </c>
      <c r="B1328">
        <v>-0.45500000000000002</v>
      </c>
      <c r="C1328">
        <v>-1.3120000000000001</v>
      </c>
      <c r="D1328">
        <v>-2.476</v>
      </c>
      <c r="E1328">
        <v>-2.9580000000000002</v>
      </c>
      <c r="F1328">
        <v>-3.21</v>
      </c>
      <c r="G1328">
        <v>2.2000000000000002</v>
      </c>
      <c r="H1328">
        <v>0.01</v>
      </c>
      <c r="I1328">
        <v>4</v>
      </c>
      <c r="J1328">
        <v>-0.48</v>
      </c>
      <c r="K1328">
        <v>-1.48</v>
      </c>
      <c r="L1328">
        <v>-2.476</v>
      </c>
      <c r="M1328">
        <v>-3.1360000000000001</v>
      </c>
      <c r="N1328">
        <v>-3.21</v>
      </c>
      <c r="O1328">
        <v>1.006</v>
      </c>
      <c r="P1328">
        <v>1.006</v>
      </c>
      <c r="Q1328">
        <v>0.998</v>
      </c>
      <c r="R1328">
        <v>0.60099999999999998</v>
      </c>
      <c r="S1328">
        <v>0.23400000000000001</v>
      </c>
    </row>
    <row r="1329" spans="1:19" x14ac:dyDescent="0.3">
      <c r="A1329">
        <v>60</v>
      </c>
      <c r="B1329">
        <v>-0.45500000000000002</v>
      </c>
      <c r="C1329">
        <v>-1.3120000000000001</v>
      </c>
      <c r="D1329">
        <v>-2.476</v>
      </c>
      <c r="E1329">
        <v>-2.9580000000000002</v>
      </c>
      <c r="F1329">
        <v>-3.21</v>
      </c>
      <c r="G1329">
        <v>2.2000000000000002</v>
      </c>
      <c r="H1329">
        <v>0.01</v>
      </c>
      <c r="I1329">
        <v>4</v>
      </c>
      <c r="J1329">
        <v>-0.54300000000000004</v>
      </c>
      <c r="K1329">
        <v>-1.5469999999999999</v>
      </c>
      <c r="L1329">
        <v>-2.5059999999999998</v>
      </c>
      <c r="M1329">
        <v>-3.1379999999999999</v>
      </c>
      <c r="N1329">
        <v>-3.2949999999999999</v>
      </c>
      <c r="O1329">
        <v>1.1299999999999999</v>
      </c>
      <c r="P1329">
        <v>1.03</v>
      </c>
      <c r="Q1329">
        <v>0.90100000000000002</v>
      </c>
      <c r="R1329">
        <v>0.48399999999999999</v>
      </c>
      <c r="S1329">
        <v>0.45700000000000002</v>
      </c>
    </row>
    <row r="1330" spans="1:19" x14ac:dyDescent="0.3">
      <c r="A1330">
        <v>120</v>
      </c>
      <c r="B1330">
        <v>-0.45500000000000002</v>
      </c>
      <c r="C1330">
        <v>-1.3120000000000001</v>
      </c>
      <c r="D1330">
        <v>-2.476</v>
      </c>
      <c r="E1330">
        <v>-2.9580000000000002</v>
      </c>
      <c r="F1330">
        <v>-3.21</v>
      </c>
      <c r="G1330">
        <v>2.2000000000000002</v>
      </c>
      <c r="H1330">
        <v>0.01</v>
      </c>
      <c r="I1330">
        <v>4</v>
      </c>
      <c r="J1330">
        <v>-0.498</v>
      </c>
      <c r="K1330">
        <v>-1.5449999999999999</v>
      </c>
      <c r="L1330">
        <v>-2.5459999999999998</v>
      </c>
      <c r="M1330">
        <v>-3.1859999999999999</v>
      </c>
      <c r="N1330">
        <v>-3.3239999999999998</v>
      </c>
      <c r="O1330">
        <v>1.0469999999999999</v>
      </c>
      <c r="P1330">
        <v>1.07</v>
      </c>
      <c r="Q1330">
        <v>1.0329999999999999</v>
      </c>
      <c r="R1330">
        <v>0.66400000000000003</v>
      </c>
      <c r="S1330">
        <v>0.46899999999999997</v>
      </c>
    </row>
    <row r="1331" spans="1:19" x14ac:dyDescent="0.3">
      <c r="A1331">
        <v>180</v>
      </c>
      <c r="B1331">
        <v>-0.45500000000000002</v>
      </c>
      <c r="C1331">
        <v>-1.3120000000000001</v>
      </c>
      <c r="D1331">
        <v>-2.476</v>
      </c>
      <c r="E1331">
        <v>-2.9580000000000002</v>
      </c>
      <c r="F1331">
        <v>-3.21</v>
      </c>
      <c r="G1331">
        <v>2.2000000000000002</v>
      </c>
      <c r="H1331">
        <v>0.01</v>
      </c>
      <c r="I1331">
        <v>4</v>
      </c>
      <c r="J1331">
        <v>-0.499</v>
      </c>
      <c r="K1331">
        <v>-1.52</v>
      </c>
      <c r="L1331">
        <v>-2.5059999999999998</v>
      </c>
      <c r="M1331">
        <v>-3.1349999999999998</v>
      </c>
      <c r="N1331">
        <v>-3.331</v>
      </c>
      <c r="O1331">
        <v>1.052</v>
      </c>
      <c r="P1331">
        <v>0.96899999999999997</v>
      </c>
      <c r="Q1331">
        <v>0.91500000000000004</v>
      </c>
      <c r="R1331">
        <v>0.49199999999999999</v>
      </c>
      <c r="S1331">
        <v>0.47099999999999997</v>
      </c>
    </row>
    <row r="1332" spans="1:19" x14ac:dyDescent="0.3">
      <c r="A1332">
        <v>240</v>
      </c>
      <c r="B1332">
        <v>-0.45500000000000002</v>
      </c>
      <c r="C1332">
        <v>-1.3120000000000001</v>
      </c>
      <c r="D1332">
        <v>-2.476</v>
      </c>
      <c r="E1332">
        <v>-2.9580000000000002</v>
      </c>
      <c r="F1332">
        <v>-3.21</v>
      </c>
      <c r="G1332">
        <v>2.2000000000000002</v>
      </c>
      <c r="H1332">
        <v>0.01</v>
      </c>
      <c r="I1332">
        <v>4</v>
      </c>
      <c r="J1332">
        <v>-0.505</v>
      </c>
      <c r="K1332">
        <v>-1.542</v>
      </c>
      <c r="L1332">
        <v>-2.5339999999999998</v>
      </c>
      <c r="M1332">
        <v>-3.1320000000000001</v>
      </c>
      <c r="N1332">
        <v>-3.3530000000000002</v>
      </c>
      <c r="O1332">
        <v>1.0680000000000001</v>
      </c>
      <c r="P1332">
        <v>1.04</v>
      </c>
      <c r="Q1332">
        <v>1.0349999999999999</v>
      </c>
      <c r="R1332">
        <v>0.496</v>
      </c>
      <c r="S1332">
        <v>0.48</v>
      </c>
    </row>
    <row r="1333" spans="1:19" x14ac:dyDescent="0.3">
      <c r="A1333">
        <v>300</v>
      </c>
      <c r="B1333">
        <v>-0.45500000000000002</v>
      </c>
      <c r="C1333">
        <v>-1.3120000000000001</v>
      </c>
      <c r="D1333">
        <v>-2.476</v>
      </c>
      <c r="E1333">
        <v>-2.9580000000000002</v>
      </c>
      <c r="F1333">
        <v>-3.21</v>
      </c>
      <c r="G1333">
        <v>2.2000000000000002</v>
      </c>
      <c r="H1333">
        <v>0.01</v>
      </c>
      <c r="I1333">
        <v>4</v>
      </c>
      <c r="J1333">
        <v>-0.49199999999999999</v>
      </c>
      <c r="K1333">
        <v>-1.5289999999999999</v>
      </c>
      <c r="L1333">
        <v>-2.5270000000000001</v>
      </c>
      <c r="M1333">
        <v>-3.1560000000000001</v>
      </c>
      <c r="N1333">
        <v>-3.375</v>
      </c>
      <c r="O1333">
        <v>1.0489999999999999</v>
      </c>
      <c r="P1333">
        <v>0.998</v>
      </c>
      <c r="Q1333">
        <v>0.98399999999999999</v>
      </c>
      <c r="R1333">
        <v>0.58799999999999997</v>
      </c>
      <c r="S1333">
        <v>0.48899999999999999</v>
      </c>
    </row>
    <row r="1334" spans="1:19" x14ac:dyDescent="0.3">
      <c r="A1334">
        <v>360</v>
      </c>
      <c r="B1334">
        <v>-0.45500000000000002</v>
      </c>
      <c r="C1334">
        <v>-1.3120000000000001</v>
      </c>
      <c r="D1334">
        <v>-2.476</v>
      </c>
      <c r="E1334">
        <v>-2.9580000000000002</v>
      </c>
      <c r="F1334">
        <v>-3.21</v>
      </c>
      <c r="G1334">
        <v>2.2000000000000002</v>
      </c>
      <c r="H1334">
        <v>0.01</v>
      </c>
      <c r="I1334">
        <v>4</v>
      </c>
      <c r="J1334">
        <v>-0.49099999999999999</v>
      </c>
      <c r="K1334">
        <v>-1.528</v>
      </c>
      <c r="L1334">
        <v>-2.52</v>
      </c>
      <c r="M1334">
        <v>-3.1840000000000002</v>
      </c>
      <c r="N1334">
        <v>-3.3919999999999999</v>
      </c>
      <c r="O1334">
        <v>1.0529999999999999</v>
      </c>
      <c r="P1334">
        <v>1.0169999999999999</v>
      </c>
      <c r="Q1334">
        <v>0.97599999999999998</v>
      </c>
      <c r="R1334">
        <v>0.67200000000000004</v>
      </c>
      <c r="S1334">
        <v>0.497</v>
      </c>
    </row>
    <row r="1335" spans="1:19" x14ac:dyDescent="0.3">
      <c r="A1335">
        <v>420</v>
      </c>
      <c r="B1335">
        <v>-0.45500000000000002</v>
      </c>
      <c r="C1335">
        <v>-1.3120000000000001</v>
      </c>
      <c r="D1335">
        <v>-2.476</v>
      </c>
      <c r="E1335">
        <v>-2.9580000000000002</v>
      </c>
      <c r="F1335">
        <v>-3.21</v>
      </c>
      <c r="G1335">
        <v>2.2000000000000002</v>
      </c>
      <c r="H1335">
        <v>0.01</v>
      </c>
      <c r="I1335">
        <v>4</v>
      </c>
      <c r="J1335">
        <v>-0.48899999999999999</v>
      </c>
      <c r="K1335">
        <v>-1.5269999999999999</v>
      </c>
      <c r="L1335">
        <v>-2.5249999999999999</v>
      </c>
      <c r="M1335">
        <v>-3.2010000000000001</v>
      </c>
      <c r="N1335">
        <v>-3.41</v>
      </c>
      <c r="O1335">
        <v>1.054</v>
      </c>
      <c r="P1335">
        <v>1.028</v>
      </c>
      <c r="Q1335">
        <v>0.999</v>
      </c>
      <c r="R1335">
        <v>0.71199999999999997</v>
      </c>
      <c r="S1335">
        <v>0.504</v>
      </c>
    </row>
    <row r="1336" spans="1:19" x14ac:dyDescent="0.3">
      <c r="A1336">
        <v>480</v>
      </c>
      <c r="B1336">
        <v>-0.45500000000000002</v>
      </c>
      <c r="C1336">
        <v>-1.3120000000000001</v>
      </c>
      <c r="D1336">
        <v>-2.476</v>
      </c>
      <c r="E1336">
        <v>-2.9580000000000002</v>
      </c>
      <c r="F1336">
        <v>-3.21</v>
      </c>
      <c r="G1336">
        <v>2.2000000000000002</v>
      </c>
      <c r="H1336">
        <v>0.01</v>
      </c>
      <c r="I1336">
        <v>4</v>
      </c>
      <c r="J1336">
        <v>-0.48599999999999999</v>
      </c>
      <c r="K1336">
        <v>-1.524</v>
      </c>
      <c r="L1336">
        <v>-2.5299999999999998</v>
      </c>
      <c r="M1336">
        <v>-3.2149999999999999</v>
      </c>
      <c r="N1336">
        <v>-3.4279999999999999</v>
      </c>
      <c r="O1336">
        <v>1.0509999999999999</v>
      </c>
      <c r="P1336">
        <v>1.028</v>
      </c>
      <c r="Q1336">
        <v>1.0129999999999999</v>
      </c>
      <c r="R1336">
        <v>0.72399999999999998</v>
      </c>
      <c r="S1336">
        <v>0.51300000000000001</v>
      </c>
    </row>
    <row r="1337" spans="1:19" x14ac:dyDescent="0.3">
      <c r="A1337">
        <v>540</v>
      </c>
      <c r="B1337">
        <v>-0.45500000000000002</v>
      </c>
      <c r="C1337">
        <v>-1.3120000000000001</v>
      </c>
      <c r="D1337">
        <v>-2.476</v>
      </c>
      <c r="E1337">
        <v>-2.9580000000000002</v>
      </c>
      <c r="F1337">
        <v>-3.21</v>
      </c>
      <c r="G1337">
        <v>2.2000000000000002</v>
      </c>
      <c r="H1337">
        <v>0.01</v>
      </c>
      <c r="I1337">
        <v>4</v>
      </c>
      <c r="J1337">
        <v>-0.48299999999999998</v>
      </c>
      <c r="K1337">
        <v>-1.52</v>
      </c>
      <c r="L1337">
        <v>-2.5299999999999998</v>
      </c>
      <c r="M1337">
        <v>-3.2290000000000001</v>
      </c>
      <c r="N1337">
        <v>-3.45</v>
      </c>
      <c r="O1337">
        <v>1.052</v>
      </c>
      <c r="P1337">
        <v>1.0289999999999999</v>
      </c>
      <c r="Q1337">
        <v>1.008</v>
      </c>
      <c r="R1337">
        <v>0.73899999999999999</v>
      </c>
      <c r="S1337">
        <v>0.52200000000000002</v>
      </c>
    </row>
    <row r="1338" spans="1:19" x14ac:dyDescent="0.3">
      <c r="A1338">
        <v>600</v>
      </c>
      <c r="B1338">
        <v>-0.45500000000000002</v>
      </c>
      <c r="C1338">
        <v>-1.3120000000000001</v>
      </c>
      <c r="D1338">
        <v>-2.476</v>
      </c>
      <c r="E1338">
        <v>-2.9580000000000002</v>
      </c>
      <c r="F1338">
        <v>-3.21</v>
      </c>
      <c r="G1338">
        <v>2.2000000000000002</v>
      </c>
      <c r="H1338">
        <v>0.01</v>
      </c>
      <c r="I1338">
        <v>4</v>
      </c>
      <c r="J1338">
        <v>-0.48099999999999998</v>
      </c>
      <c r="K1338">
        <v>-1.5169999999999999</v>
      </c>
      <c r="L1338">
        <v>-2.528</v>
      </c>
      <c r="M1338">
        <v>-3.242</v>
      </c>
      <c r="N1338">
        <v>-3.4710000000000001</v>
      </c>
      <c r="O1338">
        <v>1.052</v>
      </c>
      <c r="P1338">
        <v>1.032</v>
      </c>
      <c r="Q1338">
        <v>1</v>
      </c>
      <c r="R1338">
        <v>0.75</v>
      </c>
      <c r="S1338">
        <v>0.53200000000000003</v>
      </c>
    </row>
    <row r="1340" spans="1:19" x14ac:dyDescent="0.3">
      <c r="A1340" t="s">
        <v>0</v>
      </c>
      <c r="B1340" t="s">
        <v>104</v>
      </c>
    </row>
    <row r="1341" spans="1:19" x14ac:dyDescent="0.3">
      <c r="A1341">
        <v>0</v>
      </c>
      <c r="B1341">
        <v>-0.45500000000000002</v>
      </c>
      <c r="C1341">
        <v>-1.3140000000000001</v>
      </c>
      <c r="D1341">
        <v>-2.476</v>
      </c>
      <c r="E1341">
        <v>-2.952</v>
      </c>
      <c r="F1341">
        <v>-3.2</v>
      </c>
      <c r="G1341">
        <v>2.2000000000000002</v>
      </c>
      <c r="H1341">
        <v>0.01</v>
      </c>
      <c r="I1341">
        <v>4</v>
      </c>
      <c r="J1341">
        <v>-0.48</v>
      </c>
      <c r="K1341">
        <v>-1.48</v>
      </c>
      <c r="L1341">
        <v>-2.476</v>
      </c>
      <c r="M1341">
        <v>-3.1280000000000001</v>
      </c>
      <c r="N1341">
        <v>-3.2</v>
      </c>
      <c r="O1341">
        <v>1.006</v>
      </c>
      <c r="P1341">
        <v>1.006</v>
      </c>
      <c r="Q1341">
        <v>0.998</v>
      </c>
      <c r="R1341">
        <v>0.59499999999999997</v>
      </c>
      <c r="S1341">
        <v>0.23300000000000001</v>
      </c>
    </row>
    <row r="1342" spans="1:19" x14ac:dyDescent="0.3">
      <c r="A1342">
        <v>60</v>
      </c>
      <c r="B1342">
        <v>-0.45500000000000002</v>
      </c>
      <c r="C1342">
        <v>-1.3140000000000001</v>
      </c>
      <c r="D1342">
        <v>-2.476</v>
      </c>
      <c r="E1342">
        <v>-2.952</v>
      </c>
      <c r="F1342">
        <v>-3.2</v>
      </c>
      <c r="G1342">
        <v>2.2000000000000002</v>
      </c>
      <c r="H1342">
        <v>0.01</v>
      </c>
      <c r="I1342">
        <v>4</v>
      </c>
      <c r="J1342">
        <v>-0.54400000000000004</v>
      </c>
      <c r="K1342">
        <v>-1.546</v>
      </c>
      <c r="L1342">
        <v>-2.5049999999999999</v>
      </c>
      <c r="M1342">
        <v>-3.1280000000000001</v>
      </c>
      <c r="N1342">
        <v>-3.29</v>
      </c>
      <c r="O1342">
        <v>1.131</v>
      </c>
      <c r="P1342">
        <v>1.024</v>
      </c>
      <c r="Q1342">
        <v>0.89600000000000002</v>
      </c>
      <c r="R1342">
        <v>0.47399999999999998</v>
      </c>
      <c r="S1342">
        <v>0.45500000000000002</v>
      </c>
    </row>
    <row r="1343" spans="1:19" x14ac:dyDescent="0.3">
      <c r="A1343">
        <v>120</v>
      </c>
      <c r="B1343">
        <v>-0.45500000000000002</v>
      </c>
      <c r="C1343">
        <v>-1.3140000000000001</v>
      </c>
      <c r="D1343">
        <v>-2.476</v>
      </c>
      <c r="E1343">
        <v>-2.952</v>
      </c>
      <c r="F1343">
        <v>-3.2</v>
      </c>
      <c r="G1343">
        <v>2.2000000000000002</v>
      </c>
      <c r="H1343">
        <v>0.01</v>
      </c>
      <c r="I1343">
        <v>4</v>
      </c>
      <c r="J1343">
        <v>-0.499</v>
      </c>
      <c r="K1343">
        <v>-1.5449999999999999</v>
      </c>
      <c r="L1343">
        <v>-2.5459999999999998</v>
      </c>
      <c r="M1343">
        <v>-3.18</v>
      </c>
      <c r="N1343">
        <v>-3.319</v>
      </c>
      <c r="O1343">
        <v>1.048</v>
      </c>
      <c r="P1343">
        <v>1.07</v>
      </c>
      <c r="Q1343">
        <v>1.0329999999999999</v>
      </c>
      <c r="R1343">
        <v>0.66700000000000004</v>
      </c>
      <c r="S1343">
        <v>0.46600000000000003</v>
      </c>
    </row>
    <row r="1344" spans="1:19" x14ac:dyDescent="0.3">
      <c r="A1344">
        <v>180</v>
      </c>
      <c r="B1344">
        <v>-0.45500000000000002</v>
      </c>
      <c r="C1344">
        <v>-1.3140000000000001</v>
      </c>
      <c r="D1344">
        <v>-2.476</v>
      </c>
      <c r="E1344">
        <v>-2.952</v>
      </c>
      <c r="F1344">
        <v>-3.2</v>
      </c>
      <c r="G1344">
        <v>2.2000000000000002</v>
      </c>
      <c r="H1344">
        <v>0.01</v>
      </c>
      <c r="I1344">
        <v>4</v>
      </c>
      <c r="J1344">
        <v>-0.499</v>
      </c>
      <c r="K1344">
        <v>-1.5189999999999999</v>
      </c>
      <c r="L1344">
        <v>-2.5049999999999999</v>
      </c>
      <c r="M1344">
        <v>-3.13</v>
      </c>
      <c r="N1344">
        <v>-3.3220000000000001</v>
      </c>
      <c r="O1344">
        <v>1.0529999999999999</v>
      </c>
      <c r="P1344">
        <v>0.96799999999999997</v>
      </c>
      <c r="Q1344">
        <v>0.91100000000000003</v>
      </c>
      <c r="R1344">
        <v>0.498</v>
      </c>
      <c r="S1344">
        <v>0.46800000000000003</v>
      </c>
    </row>
    <row r="1345" spans="1:19" x14ac:dyDescent="0.3">
      <c r="A1345">
        <v>240</v>
      </c>
      <c r="B1345">
        <v>-0.45500000000000002</v>
      </c>
      <c r="C1345">
        <v>-1.3140000000000001</v>
      </c>
      <c r="D1345">
        <v>-2.476</v>
      </c>
      <c r="E1345">
        <v>-2.952</v>
      </c>
      <c r="F1345">
        <v>-3.2</v>
      </c>
      <c r="G1345">
        <v>2.2000000000000002</v>
      </c>
      <c r="H1345">
        <v>0.01</v>
      </c>
      <c r="I1345">
        <v>4</v>
      </c>
      <c r="J1345">
        <v>-0.504</v>
      </c>
      <c r="K1345">
        <v>-1.5409999999999999</v>
      </c>
      <c r="L1345">
        <v>-2.5329999999999999</v>
      </c>
      <c r="M1345">
        <v>-3.1259999999999999</v>
      </c>
      <c r="N1345">
        <v>-3.3439999999999999</v>
      </c>
      <c r="O1345">
        <v>1.0680000000000001</v>
      </c>
      <c r="P1345">
        <v>1.04</v>
      </c>
      <c r="Q1345">
        <v>1.034</v>
      </c>
      <c r="R1345">
        <v>0.49199999999999999</v>
      </c>
      <c r="S1345">
        <v>0.47599999999999998</v>
      </c>
    </row>
    <row r="1346" spans="1:19" x14ac:dyDescent="0.3">
      <c r="A1346">
        <v>300</v>
      </c>
      <c r="B1346">
        <v>-0.45500000000000002</v>
      </c>
      <c r="C1346">
        <v>-1.3140000000000001</v>
      </c>
      <c r="D1346">
        <v>-2.476</v>
      </c>
      <c r="E1346">
        <v>-2.952</v>
      </c>
      <c r="F1346">
        <v>-3.2</v>
      </c>
      <c r="G1346">
        <v>2.2000000000000002</v>
      </c>
      <c r="H1346">
        <v>0.01</v>
      </c>
      <c r="I1346">
        <v>4</v>
      </c>
      <c r="J1346">
        <v>-0.49199999999999999</v>
      </c>
      <c r="K1346">
        <v>-1.5289999999999999</v>
      </c>
      <c r="L1346">
        <v>-2.5270000000000001</v>
      </c>
      <c r="M1346">
        <v>-3.149</v>
      </c>
      <c r="N1346">
        <v>-3.3650000000000002</v>
      </c>
      <c r="O1346">
        <v>1.0489999999999999</v>
      </c>
      <c r="P1346">
        <v>0.999</v>
      </c>
      <c r="Q1346">
        <v>0.98699999999999999</v>
      </c>
      <c r="R1346">
        <v>0.58199999999999996</v>
      </c>
      <c r="S1346">
        <v>0.48499999999999999</v>
      </c>
    </row>
    <row r="1347" spans="1:19" x14ac:dyDescent="0.3">
      <c r="A1347">
        <v>360</v>
      </c>
      <c r="B1347">
        <v>-0.45500000000000002</v>
      </c>
      <c r="C1347">
        <v>-1.3140000000000001</v>
      </c>
      <c r="D1347">
        <v>-2.476</v>
      </c>
      <c r="E1347">
        <v>-2.952</v>
      </c>
      <c r="F1347">
        <v>-3.2</v>
      </c>
      <c r="G1347">
        <v>2.2000000000000002</v>
      </c>
      <c r="H1347">
        <v>0.01</v>
      </c>
      <c r="I1347">
        <v>4</v>
      </c>
      <c r="J1347">
        <v>-0.49099999999999999</v>
      </c>
      <c r="K1347">
        <v>-1.5269999999999999</v>
      </c>
      <c r="L1347">
        <v>-2.5190000000000001</v>
      </c>
      <c r="M1347">
        <v>-3.1779999999999999</v>
      </c>
      <c r="N1347">
        <v>-3.383</v>
      </c>
      <c r="O1347">
        <v>1.0529999999999999</v>
      </c>
      <c r="P1347">
        <v>1.0169999999999999</v>
      </c>
      <c r="Q1347">
        <v>0.97499999999999998</v>
      </c>
      <c r="R1347">
        <v>0.67</v>
      </c>
      <c r="S1347">
        <v>0.49199999999999999</v>
      </c>
    </row>
    <row r="1348" spans="1:19" x14ac:dyDescent="0.3">
      <c r="A1348">
        <v>420</v>
      </c>
      <c r="B1348">
        <v>-0.45500000000000002</v>
      </c>
      <c r="C1348">
        <v>-1.3140000000000001</v>
      </c>
      <c r="D1348">
        <v>-2.476</v>
      </c>
      <c r="E1348">
        <v>-2.952</v>
      </c>
      <c r="F1348">
        <v>-3.2</v>
      </c>
      <c r="G1348">
        <v>2.2000000000000002</v>
      </c>
      <c r="H1348">
        <v>0.01</v>
      </c>
      <c r="I1348">
        <v>4</v>
      </c>
      <c r="J1348">
        <v>-0.48899999999999999</v>
      </c>
      <c r="K1348">
        <v>-1.5269999999999999</v>
      </c>
      <c r="L1348">
        <v>-2.524</v>
      </c>
      <c r="M1348">
        <v>-3.1949999999999998</v>
      </c>
      <c r="N1348">
        <v>-3.4</v>
      </c>
      <c r="O1348">
        <v>1.054</v>
      </c>
      <c r="P1348">
        <v>1.0269999999999999</v>
      </c>
      <c r="Q1348">
        <v>0.997</v>
      </c>
      <c r="R1348">
        <v>0.70899999999999996</v>
      </c>
      <c r="S1348">
        <v>0.5</v>
      </c>
    </row>
    <row r="1349" spans="1:19" x14ac:dyDescent="0.3">
      <c r="A1349">
        <v>480</v>
      </c>
      <c r="B1349">
        <v>-0.45500000000000002</v>
      </c>
      <c r="C1349">
        <v>-1.3140000000000001</v>
      </c>
      <c r="D1349">
        <v>-2.476</v>
      </c>
      <c r="E1349">
        <v>-2.952</v>
      </c>
      <c r="F1349">
        <v>-3.2</v>
      </c>
      <c r="G1349">
        <v>2.2000000000000002</v>
      </c>
      <c r="H1349">
        <v>0.01</v>
      </c>
      <c r="I1349">
        <v>4</v>
      </c>
      <c r="J1349">
        <v>-0.48599999999999999</v>
      </c>
      <c r="K1349">
        <v>-1.524</v>
      </c>
      <c r="L1349">
        <v>-2.5289999999999999</v>
      </c>
      <c r="M1349">
        <v>-3.2090000000000001</v>
      </c>
      <c r="N1349">
        <v>-3.419</v>
      </c>
      <c r="O1349">
        <v>1.0509999999999999</v>
      </c>
      <c r="P1349">
        <v>1.0289999999999999</v>
      </c>
      <c r="Q1349">
        <v>1.0129999999999999</v>
      </c>
      <c r="R1349">
        <v>0.72099999999999997</v>
      </c>
      <c r="S1349">
        <v>0.50800000000000001</v>
      </c>
    </row>
    <row r="1350" spans="1:19" x14ac:dyDescent="0.3">
      <c r="A1350">
        <v>540</v>
      </c>
      <c r="B1350">
        <v>-0.45500000000000002</v>
      </c>
      <c r="C1350">
        <v>-1.3140000000000001</v>
      </c>
      <c r="D1350">
        <v>-2.476</v>
      </c>
      <c r="E1350">
        <v>-2.952</v>
      </c>
      <c r="F1350">
        <v>-3.2</v>
      </c>
      <c r="G1350">
        <v>2.2000000000000002</v>
      </c>
      <c r="H1350">
        <v>0.01</v>
      </c>
      <c r="I1350">
        <v>4</v>
      </c>
      <c r="J1350">
        <v>-0.48299999999999998</v>
      </c>
      <c r="K1350">
        <v>-1.5189999999999999</v>
      </c>
      <c r="L1350">
        <v>-2.5299999999999998</v>
      </c>
      <c r="M1350">
        <v>-3.2229999999999999</v>
      </c>
      <c r="N1350">
        <v>-3.44</v>
      </c>
      <c r="O1350">
        <v>1.0509999999999999</v>
      </c>
      <c r="P1350">
        <v>1.028</v>
      </c>
      <c r="Q1350">
        <v>1.008</v>
      </c>
      <c r="R1350">
        <v>0.73599999999999999</v>
      </c>
      <c r="S1350">
        <v>0.51800000000000002</v>
      </c>
    </row>
    <row r="1351" spans="1:19" x14ac:dyDescent="0.3">
      <c r="A1351">
        <v>600</v>
      </c>
      <c r="B1351">
        <v>-0.45500000000000002</v>
      </c>
      <c r="C1351">
        <v>-1.3140000000000001</v>
      </c>
      <c r="D1351">
        <v>-2.476</v>
      </c>
      <c r="E1351">
        <v>-2.952</v>
      </c>
      <c r="F1351">
        <v>-3.2</v>
      </c>
      <c r="G1351">
        <v>2.2000000000000002</v>
      </c>
      <c r="H1351">
        <v>0.01</v>
      </c>
      <c r="I1351">
        <v>4</v>
      </c>
      <c r="J1351">
        <v>-0.48099999999999998</v>
      </c>
      <c r="K1351">
        <v>-1.516</v>
      </c>
      <c r="L1351">
        <v>-2.5270000000000001</v>
      </c>
      <c r="M1351">
        <v>-3.2370000000000001</v>
      </c>
      <c r="N1351">
        <v>-3.46</v>
      </c>
      <c r="O1351">
        <v>1.052</v>
      </c>
      <c r="P1351">
        <v>1.032</v>
      </c>
      <c r="Q1351">
        <v>0.999</v>
      </c>
      <c r="R1351">
        <v>0.747</v>
      </c>
      <c r="S1351">
        <v>0.52700000000000002</v>
      </c>
    </row>
    <row r="1353" spans="1:19" x14ac:dyDescent="0.3">
      <c r="A1353" t="s">
        <v>0</v>
      </c>
      <c r="B1353" t="s">
        <v>105</v>
      </c>
    </row>
    <row r="1354" spans="1:19" x14ac:dyDescent="0.3">
      <c r="A1354">
        <v>0</v>
      </c>
      <c r="B1354">
        <v>-0.45500000000000002</v>
      </c>
      <c r="C1354">
        <v>-1.3160000000000001</v>
      </c>
      <c r="D1354">
        <v>-2.476</v>
      </c>
      <c r="E1354">
        <v>-2.9470000000000001</v>
      </c>
      <c r="F1354">
        <v>-3.19</v>
      </c>
      <c r="G1354">
        <v>2.2000000000000002</v>
      </c>
      <c r="H1354">
        <v>0.01</v>
      </c>
      <c r="I1354">
        <v>4</v>
      </c>
      <c r="J1354">
        <v>-0.48</v>
      </c>
      <c r="K1354">
        <v>-1.48</v>
      </c>
      <c r="L1354">
        <v>-2.476</v>
      </c>
      <c r="M1354">
        <v>-3.12</v>
      </c>
      <c r="N1354">
        <v>-3.19</v>
      </c>
      <c r="O1354">
        <v>1.006</v>
      </c>
      <c r="P1354">
        <v>1.006</v>
      </c>
      <c r="Q1354">
        <v>0.997</v>
      </c>
      <c r="R1354">
        <v>0.58799999999999997</v>
      </c>
      <c r="S1354">
        <v>0.23100000000000001</v>
      </c>
    </row>
    <row r="1355" spans="1:19" x14ac:dyDescent="0.3">
      <c r="A1355">
        <v>60</v>
      </c>
      <c r="B1355">
        <v>-0.45500000000000002</v>
      </c>
      <c r="C1355">
        <v>-1.3160000000000001</v>
      </c>
      <c r="D1355">
        <v>-2.476</v>
      </c>
      <c r="E1355">
        <v>-2.9470000000000001</v>
      </c>
      <c r="F1355">
        <v>-3.19</v>
      </c>
      <c r="G1355">
        <v>2.2000000000000002</v>
      </c>
      <c r="H1355">
        <v>0.01</v>
      </c>
      <c r="I1355">
        <v>4</v>
      </c>
      <c r="J1355">
        <v>-0.54400000000000004</v>
      </c>
      <c r="K1355">
        <v>-1.544</v>
      </c>
      <c r="L1355">
        <v>-2.5030000000000001</v>
      </c>
      <c r="M1355">
        <v>-3.1219999999999999</v>
      </c>
      <c r="N1355">
        <v>-3.2810000000000001</v>
      </c>
      <c r="O1355">
        <v>1.131</v>
      </c>
      <c r="P1355">
        <v>1.014</v>
      </c>
      <c r="Q1355">
        <v>0.89500000000000002</v>
      </c>
      <c r="R1355">
        <v>0.47599999999999998</v>
      </c>
      <c r="S1355">
        <v>0.45200000000000001</v>
      </c>
    </row>
    <row r="1356" spans="1:19" x14ac:dyDescent="0.3">
      <c r="A1356">
        <v>120</v>
      </c>
      <c r="B1356">
        <v>-0.45500000000000002</v>
      </c>
      <c r="C1356">
        <v>-1.3160000000000001</v>
      </c>
      <c r="D1356">
        <v>-2.476</v>
      </c>
      <c r="E1356">
        <v>-2.9470000000000001</v>
      </c>
      <c r="F1356">
        <v>-3.19</v>
      </c>
      <c r="G1356">
        <v>2.2000000000000002</v>
      </c>
      <c r="H1356">
        <v>0.01</v>
      </c>
      <c r="I1356">
        <v>4</v>
      </c>
      <c r="J1356">
        <v>-0.5</v>
      </c>
      <c r="K1356">
        <v>-1.5449999999999999</v>
      </c>
      <c r="L1356">
        <v>-2.5430000000000001</v>
      </c>
      <c r="M1356">
        <v>-3.1709999999999998</v>
      </c>
      <c r="N1356">
        <v>-3.3079999999999998</v>
      </c>
      <c r="O1356">
        <v>1.05</v>
      </c>
      <c r="P1356">
        <v>1.071</v>
      </c>
      <c r="Q1356">
        <v>1.026</v>
      </c>
      <c r="R1356">
        <v>0.65400000000000003</v>
      </c>
      <c r="S1356">
        <v>0.46200000000000002</v>
      </c>
    </row>
    <row r="1357" spans="1:19" x14ac:dyDescent="0.3">
      <c r="A1357">
        <v>180</v>
      </c>
      <c r="B1357">
        <v>-0.45500000000000002</v>
      </c>
      <c r="C1357">
        <v>-1.3160000000000001</v>
      </c>
      <c r="D1357">
        <v>-2.476</v>
      </c>
      <c r="E1357">
        <v>-2.9470000000000001</v>
      </c>
      <c r="F1357">
        <v>-3.19</v>
      </c>
      <c r="G1357">
        <v>2.2000000000000002</v>
      </c>
      <c r="H1357">
        <v>0.01</v>
      </c>
      <c r="I1357">
        <v>4</v>
      </c>
      <c r="J1357">
        <v>-0.498</v>
      </c>
      <c r="K1357">
        <v>-1.518</v>
      </c>
      <c r="L1357">
        <v>-2.5049999999999999</v>
      </c>
      <c r="M1357">
        <v>-3.121</v>
      </c>
      <c r="N1357">
        <v>-3.3119999999999998</v>
      </c>
      <c r="O1357">
        <v>1.0509999999999999</v>
      </c>
      <c r="P1357">
        <v>0.96799999999999997</v>
      </c>
      <c r="Q1357">
        <v>0.91700000000000004</v>
      </c>
      <c r="R1357">
        <v>0.48899999999999999</v>
      </c>
      <c r="S1357">
        <v>0.46300000000000002</v>
      </c>
    </row>
    <row r="1358" spans="1:19" x14ac:dyDescent="0.3">
      <c r="A1358">
        <v>240</v>
      </c>
      <c r="B1358">
        <v>-0.45500000000000002</v>
      </c>
      <c r="C1358">
        <v>-1.3160000000000001</v>
      </c>
      <c r="D1358">
        <v>-2.476</v>
      </c>
      <c r="E1358">
        <v>-2.9470000000000001</v>
      </c>
      <c r="F1358">
        <v>-3.19</v>
      </c>
      <c r="G1358">
        <v>2.2000000000000002</v>
      </c>
      <c r="H1358">
        <v>0.01</v>
      </c>
      <c r="I1358">
        <v>4</v>
      </c>
      <c r="J1358">
        <v>-0.504</v>
      </c>
      <c r="K1358">
        <v>-1.54</v>
      </c>
      <c r="L1358">
        <v>-2.5329999999999999</v>
      </c>
      <c r="M1358">
        <v>-3.1190000000000002</v>
      </c>
      <c r="N1358">
        <v>-3.3330000000000002</v>
      </c>
      <c r="O1358">
        <v>1.0680000000000001</v>
      </c>
      <c r="P1358">
        <v>1.04</v>
      </c>
      <c r="Q1358">
        <v>1.034</v>
      </c>
      <c r="R1358">
        <v>0.49399999999999999</v>
      </c>
      <c r="S1358">
        <v>0.47199999999999998</v>
      </c>
    </row>
    <row r="1359" spans="1:19" x14ac:dyDescent="0.3">
      <c r="A1359">
        <v>300</v>
      </c>
      <c r="B1359">
        <v>-0.45500000000000002</v>
      </c>
      <c r="C1359">
        <v>-1.3160000000000001</v>
      </c>
      <c r="D1359">
        <v>-2.476</v>
      </c>
      <c r="E1359">
        <v>-2.9470000000000001</v>
      </c>
      <c r="F1359">
        <v>-3.19</v>
      </c>
      <c r="G1359">
        <v>2.2000000000000002</v>
      </c>
      <c r="H1359">
        <v>0.01</v>
      </c>
      <c r="I1359">
        <v>4</v>
      </c>
      <c r="J1359">
        <v>-0.49099999999999999</v>
      </c>
      <c r="K1359">
        <v>-1.528</v>
      </c>
      <c r="L1359">
        <v>-2.524</v>
      </c>
      <c r="M1359">
        <v>-3.1419999999999999</v>
      </c>
      <c r="N1359">
        <v>-3.3540000000000001</v>
      </c>
      <c r="O1359">
        <v>1.048</v>
      </c>
      <c r="P1359">
        <v>0.997</v>
      </c>
      <c r="Q1359">
        <v>0.98199999999999998</v>
      </c>
      <c r="R1359">
        <v>0.58199999999999996</v>
      </c>
      <c r="S1359">
        <v>0.48</v>
      </c>
    </row>
    <row r="1360" spans="1:19" x14ac:dyDescent="0.3">
      <c r="A1360">
        <v>360</v>
      </c>
      <c r="B1360">
        <v>-0.45500000000000002</v>
      </c>
      <c r="C1360">
        <v>-1.3160000000000001</v>
      </c>
      <c r="D1360">
        <v>-2.476</v>
      </c>
      <c r="E1360">
        <v>-2.9470000000000001</v>
      </c>
      <c r="F1360">
        <v>-3.19</v>
      </c>
      <c r="G1360">
        <v>2.2000000000000002</v>
      </c>
      <c r="H1360">
        <v>0.01</v>
      </c>
      <c r="I1360">
        <v>4</v>
      </c>
      <c r="J1360">
        <v>-0.49099999999999999</v>
      </c>
      <c r="K1360">
        <v>-1.5269999999999999</v>
      </c>
      <c r="L1360">
        <v>-2.5190000000000001</v>
      </c>
      <c r="M1360">
        <v>-3.1709999999999998</v>
      </c>
      <c r="N1360">
        <v>-3.371</v>
      </c>
      <c r="O1360">
        <v>1.0529999999999999</v>
      </c>
      <c r="P1360">
        <v>1.0189999999999999</v>
      </c>
      <c r="Q1360">
        <v>0.97699999999999998</v>
      </c>
      <c r="R1360">
        <v>0.66800000000000004</v>
      </c>
      <c r="S1360">
        <v>0.48699999999999999</v>
      </c>
    </row>
    <row r="1361" spans="1:19" x14ac:dyDescent="0.3">
      <c r="A1361">
        <v>420</v>
      </c>
      <c r="B1361">
        <v>-0.45500000000000002</v>
      </c>
      <c r="C1361">
        <v>-1.3160000000000001</v>
      </c>
      <c r="D1361">
        <v>-2.476</v>
      </c>
      <c r="E1361">
        <v>-2.9470000000000001</v>
      </c>
      <c r="F1361">
        <v>-3.19</v>
      </c>
      <c r="G1361">
        <v>2.2000000000000002</v>
      </c>
      <c r="H1361">
        <v>0.01</v>
      </c>
      <c r="I1361">
        <v>4</v>
      </c>
      <c r="J1361">
        <v>-0.48899999999999999</v>
      </c>
      <c r="K1361">
        <v>-1.526</v>
      </c>
      <c r="L1361">
        <v>-2.5230000000000001</v>
      </c>
      <c r="M1361">
        <v>-3.1869999999999998</v>
      </c>
      <c r="N1361">
        <v>-3.3879999999999999</v>
      </c>
      <c r="O1361">
        <v>1.0529999999999999</v>
      </c>
      <c r="P1361">
        <v>1.028</v>
      </c>
      <c r="Q1361">
        <v>0.998</v>
      </c>
      <c r="R1361">
        <v>0.70299999999999996</v>
      </c>
      <c r="S1361">
        <v>0.495</v>
      </c>
    </row>
    <row r="1362" spans="1:19" x14ac:dyDescent="0.3">
      <c r="A1362">
        <v>480</v>
      </c>
      <c r="B1362">
        <v>-0.45500000000000002</v>
      </c>
      <c r="C1362">
        <v>-1.3160000000000001</v>
      </c>
      <c r="D1362">
        <v>-2.476</v>
      </c>
      <c r="E1362">
        <v>-2.9470000000000001</v>
      </c>
      <c r="F1362">
        <v>-3.19</v>
      </c>
      <c r="G1362">
        <v>2.2000000000000002</v>
      </c>
      <c r="H1362">
        <v>0.01</v>
      </c>
      <c r="I1362">
        <v>4</v>
      </c>
      <c r="J1362">
        <v>-0.48499999999999999</v>
      </c>
      <c r="K1362">
        <v>-1.5229999999999999</v>
      </c>
      <c r="L1362">
        <v>-2.5289999999999999</v>
      </c>
      <c r="M1362">
        <v>-3.202</v>
      </c>
      <c r="N1362">
        <v>-3.407</v>
      </c>
      <c r="O1362">
        <v>1.0509999999999999</v>
      </c>
      <c r="P1362">
        <v>1.0289999999999999</v>
      </c>
      <c r="Q1362">
        <v>1.0149999999999999</v>
      </c>
      <c r="R1362">
        <v>0.71599999999999997</v>
      </c>
      <c r="S1362">
        <v>0.503</v>
      </c>
    </row>
    <row r="1363" spans="1:19" x14ac:dyDescent="0.3">
      <c r="A1363">
        <v>540</v>
      </c>
      <c r="B1363">
        <v>-0.45500000000000002</v>
      </c>
      <c r="C1363">
        <v>-1.3160000000000001</v>
      </c>
      <c r="D1363">
        <v>-2.476</v>
      </c>
      <c r="E1363">
        <v>-2.9470000000000001</v>
      </c>
      <c r="F1363">
        <v>-3.19</v>
      </c>
      <c r="G1363">
        <v>2.2000000000000002</v>
      </c>
      <c r="H1363">
        <v>0.01</v>
      </c>
      <c r="I1363">
        <v>4</v>
      </c>
      <c r="J1363">
        <v>-0.48299999999999998</v>
      </c>
      <c r="K1363">
        <v>-1.5189999999999999</v>
      </c>
      <c r="L1363">
        <v>-2.528</v>
      </c>
      <c r="M1363">
        <v>-3.2160000000000002</v>
      </c>
      <c r="N1363">
        <v>-3.427</v>
      </c>
      <c r="O1363">
        <v>1.0509999999999999</v>
      </c>
      <c r="P1363">
        <v>1.028</v>
      </c>
      <c r="Q1363">
        <v>1.008</v>
      </c>
      <c r="R1363">
        <v>0.73299999999999998</v>
      </c>
      <c r="S1363">
        <v>0.51200000000000001</v>
      </c>
    </row>
    <row r="1364" spans="1:19" x14ac:dyDescent="0.3">
      <c r="A1364">
        <v>600</v>
      </c>
      <c r="B1364">
        <v>-0.45500000000000002</v>
      </c>
      <c r="C1364">
        <v>-1.3160000000000001</v>
      </c>
      <c r="D1364">
        <v>-2.476</v>
      </c>
      <c r="E1364">
        <v>-2.9470000000000001</v>
      </c>
      <c r="F1364">
        <v>-3.19</v>
      </c>
      <c r="G1364">
        <v>2.2000000000000002</v>
      </c>
      <c r="H1364">
        <v>0.01</v>
      </c>
      <c r="I1364">
        <v>4</v>
      </c>
      <c r="J1364">
        <v>-0.48099999999999998</v>
      </c>
      <c r="K1364">
        <v>-1.516</v>
      </c>
      <c r="L1364">
        <v>-2.5249999999999999</v>
      </c>
      <c r="M1364">
        <v>-3.23</v>
      </c>
      <c r="N1364">
        <v>-3.448</v>
      </c>
      <c r="O1364">
        <v>1.052</v>
      </c>
      <c r="P1364">
        <v>1.032</v>
      </c>
      <c r="Q1364">
        <v>0.998</v>
      </c>
      <c r="R1364">
        <v>0.74299999999999999</v>
      </c>
      <c r="S1364">
        <v>0.52100000000000002</v>
      </c>
    </row>
    <row r="1366" spans="1:19" x14ac:dyDescent="0.3">
      <c r="A1366" t="s">
        <v>0</v>
      </c>
      <c r="B1366" t="s">
        <v>106</v>
      </c>
    </row>
    <row r="1367" spans="1:19" x14ac:dyDescent="0.3">
      <c r="A1367">
        <v>0</v>
      </c>
      <c r="B1367">
        <v>-0.45700000000000002</v>
      </c>
      <c r="C1367">
        <v>-1.3149999999999999</v>
      </c>
      <c r="D1367">
        <v>-2.4750000000000001</v>
      </c>
      <c r="E1367">
        <v>-2.9569999999999999</v>
      </c>
      <c r="F1367">
        <v>-3.18</v>
      </c>
      <c r="G1367">
        <v>2.2000000000000002</v>
      </c>
      <c r="H1367">
        <v>0.01</v>
      </c>
      <c r="I1367">
        <v>4</v>
      </c>
      <c r="J1367">
        <v>-0.48</v>
      </c>
      <c r="K1367">
        <v>-1.48</v>
      </c>
      <c r="L1367">
        <v>-2.4750000000000001</v>
      </c>
      <c r="M1367">
        <v>-3.1120000000000001</v>
      </c>
      <c r="N1367">
        <v>-3.18</v>
      </c>
      <c r="O1367">
        <v>1.006</v>
      </c>
      <c r="P1367">
        <v>1.006</v>
      </c>
      <c r="Q1367">
        <v>0.997</v>
      </c>
      <c r="R1367">
        <v>0.58199999999999996</v>
      </c>
      <c r="S1367">
        <v>0.22900000000000001</v>
      </c>
    </row>
    <row r="1368" spans="1:19" x14ac:dyDescent="0.3">
      <c r="A1368">
        <v>60</v>
      </c>
      <c r="B1368">
        <v>-0.45700000000000002</v>
      </c>
      <c r="C1368">
        <v>-1.3149999999999999</v>
      </c>
      <c r="D1368">
        <v>-2.4750000000000001</v>
      </c>
      <c r="E1368">
        <v>-2.9569999999999999</v>
      </c>
      <c r="F1368">
        <v>-3.18</v>
      </c>
      <c r="G1368">
        <v>2.2000000000000002</v>
      </c>
      <c r="H1368">
        <v>0.01</v>
      </c>
      <c r="I1368">
        <v>4</v>
      </c>
      <c r="J1368">
        <v>-0.54600000000000004</v>
      </c>
      <c r="K1368">
        <v>-1.5429999999999999</v>
      </c>
      <c r="L1368">
        <v>-2.5030000000000001</v>
      </c>
      <c r="M1368">
        <v>-3.121</v>
      </c>
      <c r="N1368">
        <v>-3.2719999999999998</v>
      </c>
      <c r="O1368">
        <v>1.135</v>
      </c>
      <c r="P1368">
        <v>1.0029999999999999</v>
      </c>
      <c r="Q1368">
        <v>0.89</v>
      </c>
      <c r="R1368">
        <v>0.47399999999999998</v>
      </c>
      <c r="S1368">
        <v>0.44900000000000001</v>
      </c>
    </row>
    <row r="1369" spans="1:19" x14ac:dyDescent="0.3">
      <c r="A1369">
        <v>120</v>
      </c>
      <c r="B1369">
        <v>-0.45700000000000002</v>
      </c>
      <c r="C1369">
        <v>-1.3149999999999999</v>
      </c>
      <c r="D1369">
        <v>-2.4750000000000001</v>
      </c>
      <c r="E1369">
        <v>-2.9569999999999999</v>
      </c>
      <c r="F1369">
        <v>-3.18</v>
      </c>
      <c r="G1369">
        <v>2.2000000000000002</v>
      </c>
      <c r="H1369">
        <v>0.01</v>
      </c>
      <c r="I1369">
        <v>4</v>
      </c>
      <c r="J1369">
        <v>-0.502</v>
      </c>
      <c r="K1369">
        <v>-1.5469999999999999</v>
      </c>
      <c r="L1369">
        <v>-2.544</v>
      </c>
      <c r="M1369">
        <v>-3.165</v>
      </c>
      <c r="N1369">
        <v>-3.294</v>
      </c>
      <c r="O1369">
        <v>1.054</v>
      </c>
      <c r="P1369">
        <v>1.071</v>
      </c>
      <c r="Q1369">
        <v>1.026</v>
      </c>
      <c r="R1369">
        <v>0.64300000000000002</v>
      </c>
      <c r="S1369">
        <v>0.45700000000000002</v>
      </c>
    </row>
    <row r="1370" spans="1:19" x14ac:dyDescent="0.3">
      <c r="A1370">
        <v>180</v>
      </c>
      <c r="B1370">
        <v>-0.45700000000000002</v>
      </c>
      <c r="C1370">
        <v>-1.3149999999999999</v>
      </c>
      <c r="D1370">
        <v>-2.4750000000000001</v>
      </c>
      <c r="E1370">
        <v>-2.9569999999999999</v>
      </c>
      <c r="F1370">
        <v>-3.18</v>
      </c>
      <c r="G1370">
        <v>2.2000000000000002</v>
      </c>
      <c r="H1370">
        <v>0.01</v>
      </c>
      <c r="I1370">
        <v>4</v>
      </c>
      <c r="J1370">
        <v>-0.498</v>
      </c>
      <c r="K1370">
        <v>-1.52</v>
      </c>
      <c r="L1370">
        <v>-2.5070000000000001</v>
      </c>
      <c r="M1370">
        <v>-3.1150000000000002</v>
      </c>
      <c r="N1370">
        <v>-3.302</v>
      </c>
      <c r="O1370">
        <v>1.052</v>
      </c>
      <c r="P1370">
        <v>0.96599999999999997</v>
      </c>
      <c r="Q1370">
        <v>0.91500000000000004</v>
      </c>
      <c r="R1370">
        <v>0.47499999999999998</v>
      </c>
      <c r="S1370">
        <v>0.46</v>
      </c>
    </row>
    <row r="1371" spans="1:19" x14ac:dyDescent="0.3">
      <c r="A1371">
        <v>240</v>
      </c>
      <c r="B1371">
        <v>-0.45700000000000002</v>
      </c>
      <c r="C1371">
        <v>-1.3149999999999999</v>
      </c>
      <c r="D1371">
        <v>-2.4750000000000001</v>
      </c>
      <c r="E1371">
        <v>-2.9569999999999999</v>
      </c>
      <c r="F1371">
        <v>-3.18</v>
      </c>
      <c r="G1371">
        <v>2.2000000000000002</v>
      </c>
      <c r="H1371">
        <v>0.01</v>
      </c>
      <c r="I1371">
        <v>4</v>
      </c>
      <c r="J1371">
        <v>-0.504</v>
      </c>
      <c r="K1371">
        <v>-1.5409999999999999</v>
      </c>
      <c r="L1371">
        <v>-2.5329999999999999</v>
      </c>
      <c r="M1371">
        <v>-3.1139999999999999</v>
      </c>
      <c r="N1371">
        <v>-3.327</v>
      </c>
      <c r="O1371">
        <v>1.0680000000000001</v>
      </c>
      <c r="P1371">
        <v>1.038</v>
      </c>
      <c r="Q1371">
        <v>1.032</v>
      </c>
      <c r="R1371">
        <v>0.48499999999999999</v>
      </c>
      <c r="S1371">
        <v>0.46899999999999997</v>
      </c>
    </row>
    <row r="1372" spans="1:19" x14ac:dyDescent="0.3">
      <c r="A1372">
        <v>300</v>
      </c>
      <c r="B1372">
        <v>-0.45700000000000002</v>
      </c>
      <c r="C1372">
        <v>-1.3149999999999999</v>
      </c>
      <c r="D1372">
        <v>-2.4750000000000001</v>
      </c>
      <c r="E1372">
        <v>-2.9569999999999999</v>
      </c>
      <c r="F1372">
        <v>-3.18</v>
      </c>
      <c r="G1372">
        <v>2.2000000000000002</v>
      </c>
      <c r="H1372">
        <v>0.01</v>
      </c>
      <c r="I1372">
        <v>4</v>
      </c>
      <c r="J1372">
        <v>-0.49199999999999999</v>
      </c>
      <c r="K1372">
        <v>-1.5289999999999999</v>
      </c>
      <c r="L1372">
        <v>-2.524</v>
      </c>
      <c r="M1372">
        <v>-3.1389999999999998</v>
      </c>
      <c r="N1372">
        <v>-3.347</v>
      </c>
      <c r="O1372">
        <v>1.0489999999999999</v>
      </c>
      <c r="P1372">
        <v>0.998</v>
      </c>
      <c r="Q1372">
        <v>0.97699999999999998</v>
      </c>
      <c r="R1372">
        <v>0.57899999999999996</v>
      </c>
      <c r="S1372">
        <v>0.47799999999999998</v>
      </c>
    </row>
    <row r="1373" spans="1:19" x14ac:dyDescent="0.3">
      <c r="A1373">
        <v>360</v>
      </c>
      <c r="B1373">
        <v>-0.45700000000000002</v>
      </c>
      <c r="C1373">
        <v>-1.3149999999999999</v>
      </c>
      <c r="D1373">
        <v>-2.4750000000000001</v>
      </c>
      <c r="E1373">
        <v>-2.9569999999999999</v>
      </c>
      <c r="F1373">
        <v>-3.18</v>
      </c>
      <c r="G1373">
        <v>2.2000000000000002</v>
      </c>
      <c r="H1373">
        <v>0.01</v>
      </c>
      <c r="I1373">
        <v>4</v>
      </c>
      <c r="J1373">
        <v>-0.49099999999999999</v>
      </c>
      <c r="K1373">
        <v>-1.528</v>
      </c>
      <c r="L1373">
        <v>-2.5190000000000001</v>
      </c>
      <c r="M1373">
        <v>-3.1659999999999999</v>
      </c>
      <c r="N1373">
        <v>-3.363</v>
      </c>
      <c r="O1373">
        <v>1.0529999999999999</v>
      </c>
      <c r="P1373">
        <v>1.0169999999999999</v>
      </c>
      <c r="Q1373">
        <v>0.97399999999999998</v>
      </c>
      <c r="R1373">
        <v>0.66</v>
      </c>
      <c r="S1373">
        <v>0.48399999999999999</v>
      </c>
    </row>
    <row r="1374" spans="1:19" x14ac:dyDescent="0.3">
      <c r="A1374">
        <v>420</v>
      </c>
      <c r="B1374">
        <v>-0.45700000000000002</v>
      </c>
      <c r="C1374">
        <v>-1.3149999999999999</v>
      </c>
      <c r="D1374">
        <v>-2.4750000000000001</v>
      </c>
      <c r="E1374">
        <v>-2.9569999999999999</v>
      </c>
      <c r="F1374">
        <v>-3.18</v>
      </c>
      <c r="G1374">
        <v>2.2000000000000002</v>
      </c>
      <c r="H1374">
        <v>0.01</v>
      </c>
      <c r="I1374">
        <v>4</v>
      </c>
      <c r="J1374">
        <v>-0.49</v>
      </c>
      <c r="K1374">
        <v>-1.5269999999999999</v>
      </c>
      <c r="L1374">
        <v>-2.5249999999999999</v>
      </c>
      <c r="M1374">
        <v>-3.181</v>
      </c>
      <c r="N1374">
        <v>-3.38</v>
      </c>
      <c r="O1374">
        <v>1.054</v>
      </c>
      <c r="P1374">
        <v>1.028</v>
      </c>
      <c r="Q1374">
        <v>1.0009999999999999</v>
      </c>
      <c r="R1374">
        <v>0.69099999999999995</v>
      </c>
      <c r="S1374">
        <v>0.49099999999999999</v>
      </c>
    </row>
    <row r="1375" spans="1:19" x14ac:dyDescent="0.3">
      <c r="A1375">
        <v>480</v>
      </c>
      <c r="B1375">
        <v>-0.45700000000000002</v>
      </c>
      <c r="C1375">
        <v>-1.3149999999999999</v>
      </c>
      <c r="D1375">
        <v>-2.4750000000000001</v>
      </c>
      <c r="E1375">
        <v>-2.9569999999999999</v>
      </c>
      <c r="F1375">
        <v>-3.18</v>
      </c>
      <c r="G1375">
        <v>2.2000000000000002</v>
      </c>
      <c r="H1375">
        <v>0.01</v>
      </c>
      <c r="I1375">
        <v>4</v>
      </c>
      <c r="J1375">
        <v>-0.48599999999999999</v>
      </c>
      <c r="K1375">
        <v>-1.524</v>
      </c>
      <c r="L1375">
        <v>-2.5299999999999998</v>
      </c>
      <c r="M1375">
        <v>-3.1949999999999998</v>
      </c>
      <c r="N1375">
        <v>-3.3980000000000001</v>
      </c>
      <c r="O1375">
        <v>1.0509999999999999</v>
      </c>
      <c r="P1375">
        <v>1.0269999999999999</v>
      </c>
      <c r="Q1375">
        <v>1.0149999999999999</v>
      </c>
      <c r="R1375">
        <v>0.70699999999999996</v>
      </c>
      <c r="S1375">
        <v>0.499</v>
      </c>
    </row>
    <row r="1376" spans="1:19" x14ac:dyDescent="0.3">
      <c r="A1376">
        <v>540</v>
      </c>
      <c r="B1376">
        <v>-0.45700000000000002</v>
      </c>
      <c r="C1376">
        <v>-1.3149999999999999</v>
      </c>
      <c r="D1376">
        <v>-2.4750000000000001</v>
      </c>
      <c r="E1376">
        <v>-2.9569999999999999</v>
      </c>
      <c r="F1376">
        <v>-3.18</v>
      </c>
      <c r="G1376">
        <v>2.2000000000000002</v>
      </c>
      <c r="H1376">
        <v>0.01</v>
      </c>
      <c r="I1376">
        <v>4</v>
      </c>
      <c r="J1376">
        <v>-0.48299999999999998</v>
      </c>
      <c r="K1376">
        <v>-1.52</v>
      </c>
      <c r="L1376">
        <v>-2.5289999999999999</v>
      </c>
      <c r="M1376">
        <v>-3.21</v>
      </c>
      <c r="N1376">
        <v>-3.4180000000000001</v>
      </c>
      <c r="O1376">
        <v>1.052</v>
      </c>
      <c r="P1376">
        <v>1.0289999999999999</v>
      </c>
      <c r="Q1376">
        <v>1.0049999999999999</v>
      </c>
      <c r="R1376">
        <v>0.72699999999999998</v>
      </c>
      <c r="S1376">
        <v>0.50800000000000001</v>
      </c>
    </row>
    <row r="1377" spans="1:19" x14ac:dyDescent="0.3">
      <c r="A1377">
        <v>600</v>
      </c>
      <c r="B1377">
        <v>-0.45700000000000002</v>
      </c>
      <c r="C1377">
        <v>-1.3149999999999999</v>
      </c>
      <c r="D1377">
        <v>-2.4750000000000001</v>
      </c>
      <c r="E1377">
        <v>-2.9569999999999999</v>
      </c>
      <c r="F1377">
        <v>-3.18</v>
      </c>
      <c r="G1377">
        <v>2.2000000000000002</v>
      </c>
      <c r="H1377">
        <v>0.01</v>
      </c>
      <c r="I1377">
        <v>4</v>
      </c>
      <c r="J1377">
        <v>-0.48099999999999998</v>
      </c>
      <c r="K1377">
        <v>-1.5169999999999999</v>
      </c>
      <c r="L1377">
        <v>-2.5259999999999998</v>
      </c>
      <c r="M1377">
        <v>-3.2250000000000001</v>
      </c>
      <c r="N1377">
        <v>-3.4380000000000002</v>
      </c>
      <c r="O1377">
        <v>1.052</v>
      </c>
      <c r="P1377">
        <v>1.032</v>
      </c>
      <c r="Q1377">
        <v>0.996</v>
      </c>
      <c r="R1377">
        <v>0.74</v>
      </c>
      <c r="S1377">
        <v>0.51700000000000002</v>
      </c>
    </row>
    <row r="1379" spans="1:19" x14ac:dyDescent="0.3">
      <c r="A1379" t="s">
        <v>0</v>
      </c>
      <c r="B1379" t="s">
        <v>107</v>
      </c>
    </row>
    <row r="1380" spans="1:19" x14ac:dyDescent="0.3">
      <c r="A1380">
        <v>0</v>
      </c>
      <c r="B1380">
        <v>-0.45800000000000002</v>
      </c>
      <c r="C1380">
        <v>-1.3140000000000001</v>
      </c>
      <c r="D1380">
        <v>-2.4750000000000001</v>
      </c>
      <c r="E1380">
        <v>-2.9529999999999998</v>
      </c>
      <c r="F1380">
        <v>-3.17</v>
      </c>
      <c r="G1380">
        <v>2.2000000000000002</v>
      </c>
      <c r="H1380">
        <v>0.01</v>
      </c>
      <c r="I1380">
        <v>4</v>
      </c>
      <c r="J1380">
        <v>-0.48</v>
      </c>
      <c r="K1380">
        <v>-1.48</v>
      </c>
      <c r="L1380">
        <v>-2.4750000000000001</v>
      </c>
      <c r="M1380">
        <v>-3.1030000000000002</v>
      </c>
      <c r="N1380">
        <v>-3.17</v>
      </c>
      <c r="O1380">
        <v>1.006</v>
      </c>
      <c r="P1380">
        <v>1.006</v>
      </c>
      <c r="Q1380">
        <v>0.996</v>
      </c>
      <c r="R1380">
        <v>0.57599999999999996</v>
      </c>
      <c r="S1380">
        <v>0.22700000000000001</v>
      </c>
    </row>
    <row r="1381" spans="1:19" x14ac:dyDescent="0.3">
      <c r="A1381">
        <v>60</v>
      </c>
      <c r="B1381">
        <v>-0.45800000000000002</v>
      </c>
      <c r="C1381">
        <v>-1.3140000000000001</v>
      </c>
      <c r="D1381">
        <v>-2.4750000000000001</v>
      </c>
      <c r="E1381">
        <v>-2.9529999999999998</v>
      </c>
      <c r="F1381">
        <v>-3.17</v>
      </c>
      <c r="G1381">
        <v>2.2000000000000002</v>
      </c>
      <c r="H1381">
        <v>0.01</v>
      </c>
      <c r="I1381">
        <v>4</v>
      </c>
      <c r="J1381">
        <v>-0.54700000000000004</v>
      </c>
      <c r="K1381">
        <v>-1.538</v>
      </c>
      <c r="L1381">
        <v>-2.4990000000000001</v>
      </c>
      <c r="M1381">
        <v>-3.0979999999999999</v>
      </c>
      <c r="N1381">
        <v>-3.2639999999999998</v>
      </c>
      <c r="O1381">
        <v>1.137</v>
      </c>
      <c r="P1381">
        <v>0.98399999999999999</v>
      </c>
      <c r="Q1381">
        <v>0.878</v>
      </c>
      <c r="R1381">
        <v>0.53100000000000003</v>
      </c>
      <c r="S1381">
        <v>0.44500000000000001</v>
      </c>
    </row>
    <row r="1382" spans="1:19" x14ac:dyDescent="0.3">
      <c r="A1382">
        <v>120</v>
      </c>
      <c r="B1382">
        <v>-0.45800000000000002</v>
      </c>
      <c r="C1382">
        <v>-1.3140000000000001</v>
      </c>
      <c r="D1382">
        <v>-2.4750000000000001</v>
      </c>
      <c r="E1382">
        <v>-2.9529999999999998</v>
      </c>
      <c r="F1382">
        <v>-3.17</v>
      </c>
      <c r="G1382">
        <v>2.2000000000000002</v>
      </c>
      <c r="H1382">
        <v>0.01</v>
      </c>
      <c r="I1382">
        <v>4</v>
      </c>
      <c r="J1382">
        <v>-0.504</v>
      </c>
      <c r="K1382">
        <v>-1.548</v>
      </c>
      <c r="L1382">
        <v>-2.548</v>
      </c>
      <c r="M1382">
        <v>-3.1429999999999998</v>
      </c>
      <c r="N1382">
        <v>-3.278</v>
      </c>
      <c r="O1382">
        <v>1.0580000000000001</v>
      </c>
      <c r="P1382">
        <v>1.075</v>
      </c>
      <c r="Q1382">
        <v>1.0389999999999999</v>
      </c>
      <c r="R1382">
        <v>0.67800000000000005</v>
      </c>
      <c r="S1382">
        <v>0.45100000000000001</v>
      </c>
    </row>
    <row r="1383" spans="1:19" x14ac:dyDescent="0.3">
      <c r="A1383">
        <v>180</v>
      </c>
      <c r="B1383">
        <v>-0.45800000000000002</v>
      </c>
      <c r="C1383">
        <v>-1.3140000000000001</v>
      </c>
      <c r="D1383">
        <v>-2.4750000000000001</v>
      </c>
      <c r="E1383">
        <v>-2.9529999999999998</v>
      </c>
      <c r="F1383">
        <v>-3.17</v>
      </c>
      <c r="G1383">
        <v>2.2000000000000002</v>
      </c>
      <c r="H1383">
        <v>0.01</v>
      </c>
      <c r="I1383">
        <v>4</v>
      </c>
      <c r="J1383">
        <v>-0.498</v>
      </c>
      <c r="K1383">
        <v>-1.5189999999999999</v>
      </c>
      <c r="L1383">
        <v>-2.5099999999999998</v>
      </c>
      <c r="M1383">
        <v>-3.0950000000000002</v>
      </c>
      <c r="N1383">
        <v>-3.298</v>
      </c>
      <c r="O1383">
        <v>1.05</v>
      </c>
      <c r="P1383">
        <v>0.96499999999999997</v>
      </c>
      <c r="Q1383">
        <v>0.92500000000000004</v>
      </c>
      <c r="R1383">
        <v>0.49099999999999999</v>
      </c>
      <c r="S1383">
        <v>0.45800000000000002</v>
      </c>
    </row>
    <row r="1384" spans="1:19" x14ac:dyDescent="0.3">
      <c r="A1384">
        <v>240</v>
      </c>
      <c r="B1384">
        <v>-0.45800000000000002</v>
      </c>
      <c r="C1384">
        <v>-1.3140000000000001</v>
      </c>
      <c r="D1384">
        <v>-2.4750000000000001</v>
      </c>
      <c r="E1384">
        <v>-2.9529999999999998</v>
      </c>
      <c r="F1384">
        <v>-3.17</v>
      </c>
      <c r="G1384">
        <v>2.2000000000000002</v>
      </c>
      <c r="H1384">
        <v>0.01</v>
      </c>
      <c r="I1384">
        <v>4</v>
      </c>
      <c r="J1384">
        <v>-0.504</v>
      </c>
      <c r="K1384">
        <v>-1.54</v>
      </c>
      <c r="L1384">
        <v>-2.5339999999999998</v>
      </c>
      <c r="M1384">
        <v>-3.0990000000000002</v>
      </c>
      <c r="N1384">
        <v>-3.3130000000000002</v>
      </c>
      <c r="O1384">
        <v>1.0660000000000001</v>
      </c>
      <c r="P1384">
        <v>1.0349999999999999</v>
      </c>
      <c r="Q1384">
        <v>1.0329999999999999</v>
      </c>
      <c r="R1384">
        <v>0.50600000000000001</v>
      </c>
      <c r="S1384">
        <v>0.46400000000000002</v>
      </c>
    </row>
    <row r="1385" spans="1:19" x14ac:dyDescent="0.3">
      <c r="A1385">
        <v>300</v>
      </c>
      <c r="B1385">
        <v>-0.45800000000000002</v>
      </c>
      <c r="C1385">
        <v>-1.3140000000000001</v>
      </c>
      <c r="D1385">
        <v>-2.4750000000000001</v>
      </c>
      <c r="E1385">
        <v>-2.9529999999999998</v>
      </c>
      <c r="F1385">
        <v>-3.17</v>
      </c>
      <c r="G1385">
        <v>2.2000000000000002</v>
      </c>
      <c r="H1385">
        <v>0.01</v>
      </c>
      <c r="I1385">
        <v>4</v>
      </c>
      <c r="J1385">
        <v>-0.49299999999999999</v>
      </c>
      <c r="K1385">
        <v>-1.5289999999999999</v>
      </c>
      <c r="L1385">
        <v>-2.52</v>
      </c>
      <c r="M1385">
        <v>-3.1259999999999999</v>
      </c>
      <c r="N1385">
        <v>-3.3239999999999998</v>
      </c>
      <c r="O1385">
        <v>1.0509999999999999</v>
      </c>
      <c r="P1385">
        <v>0.998</v>
      </c>
      <c r="Q1385">
        <v>0.96099999999999997</v>
      </c>
      <c r="R1385">
        <v>0.59199999999999997</v>
      </c>
      <c r="S1385">
        <v>0.46800000000000003</v>
      </c>
    </row>
    <row r="1386" spans="1:19" x14ac:dyDescent="0.3">
      <c r="A1386">
        <v>360</v>
      </c>
      <c r="B1386">
        <v>-0.45800000000000002</v>
      </c>
      <c r="C1386">
        <v>-1.3140000000000001</v>
      </c>
      <c r="D1386">
        <v>-2.4750000000000001</v>
      </c>
      <c r="E1386">
        <v>-2.9529999999999998</v>
      </c>
      <c r="F1386">
        <v>-3.17</v>
      </c>
      <c r="G1386">
        <v>2.2000000000000002</v>
      </c>
      <c r="H1386">
        <v>0.01</v>
      </c>
      <c r="I1386">
        <v>4</v>
      </c>
      <c r="J1386">
        <v>-0.49099999999999999</v>
      </c>
      <c r="K1386">
        <v>-1.528</v>
      </c>
      <c r="L1386">
        <v>-2.516</v>
      </c>
      <c r="M1386">
        <v>-3.149</v>
      </c>
      <c r="N1386">
        <v>-3.3359999999999999</v>
      </c>
      <c r="O1386">
        <v>1.052</v>
      </c>
      <c r="P1386">
        <v>1.018</v>
      </c>
      <c r="Q1386">
        <v>0.96699999999999997</v>
      </c>
      <c r="R1386">
        <v>0.65300000000000002</v>
      </c>
      <c r="S1386">
        <v>0.47299999999999998</v>
      </c>
    </row>
    <row r="1387" spans="1:19" x14ac:dyDescent="0.3">
      <c r="A1387">
        <v>420</v>
      </c>
      <c r="B1387">
        <v>-0.45800000000000002</v>
      </c>
      <c r="C1387">
        <v>-1.3140000000000001</v>
      </c>
      <c r="D1387">
        <v>-2.4750000000000001</v>
      </c>
      <c r="E1387">
        <v>-2.9529999999999998</v>
      </c>
      <c r="F1387">
        <v>-3.17</v>
      </c>
      <c r="G1387">
        <v>2.2000000000000002</v>
      </c>
      <c r="H1387">
        <v>0.01</v>
      </c>
      <c r="I1387">
        <v>4</v>
      </c>
      <c r="J1387">
        <v>-0.49</v>
      </c>
      <c r="K1387">
        <v>-1.528</v>
      </c>
      <c r="L1387">
        <v>-2.524</v>
      </c>
      <c r="M1387">
        <v>-3.1659999999999999</v>
      </c>
      <c r="N1387">
        <v>-3.3530000000000002</v>
      </c>
      <c r="O1387">
        <v>1.054</v>
      </c>
      <c r="P1387">
        <v>1.03</v>
      </c>
      <c r="Q1387">
        <v>1.002</v>
      </c>
      <c r="R1387">
        <v>0.68899999999999995</v>
      </c>
      <c r="S1387">
        <v>0.48</v>
      </c>
    </row>
    <row r="1388" spans="1:19" x14ac:dyDescent="0.3">
      <c r="A1388">
        <v>480</v>
      </c>
      <c r="B1388">
        <v>-0.45800000000000002</v>
      </c>
      <c r="C1388">
        <v>-1.3140000000000001</v>
      </c>
      <c r="D1388">
        <v>-2.4750000000000001</v>
      </c>
      <c r="E1388">
        <v>-2.9529999999999998</v>
      </c>
      <c r="F1388">
        <v>-3.17</v>
      </c>
      <c r="G1388">
        <v>2.2000000000000002</v>
      </c>
      <c r="H1388">
        <v>0.01</v>
      </c>
      <c r="I1388">
        <v>4</v>
      </c>
      <c r="J1388">
        <v>-0.48499999999999999</v>
      </c>
      <c r="K1388">
        <v>-1.5229999999999999</v>
      </c>
      <c r="L1388">
        <v>-2.5270000000000001</v>
      </c>
      <c r="M1388">
        <v>-3.1829999999999998</v>
      </c>
      <c r="N1388">
        <v>-3.3730000000000002</v>
      </c>
      <c r="O1388">
        <v>1.0509999999999999</v>
      </c>
      <c r="P1388">
        <v>1.0249999999999999</v>
      </c>
      <c r="Q1388">
        <v>1.008</v>
      </c>
      <c r="R1388">
        <v>0.71099999999999997</v>
      </c>
      <c r="S1388">
        <v>0.48799999999999999</v>
      </c>
    </row>
    <row r="1389" spans="1:19" x14ac:dyDescent="0.3">
      <c r="A1389">
        <v>540</v>
      </c>
      <c r="B1389">
        <v>-0.45800000000000002</v>
      </c>
      <c r="C1389">
        <v>-1.3140000000000001</v>
      </c>
      <c r="D1389">
        <v>-2.4750000000000001</v>
      </c>
      <c r="E1389">
        <v>-2.9529999999999998</v>
      </c>
      <c r="F1389">
        <v>-3.17</v>
      </c>
      <c r="G1389">
        <v>2.2000000000000002</v>
      </c>
      <c r="H1389">
        <v>0.01</v>
      </c>
      <c r="I1389">
        <v>4</v>
      </c>
      <c r="J1389">
        <v>-0.48299999999999998</v>
      </c>
      <c r="K1389">
        <v>-1.5189999999999999</v>
      </c>
      <c r="L1389">
        <v>-2.5259999999999998</v>
      </c>
      <c r="M1389">
        <v>-3.1989999999999998</v>
      </c>
      <c r="N1389">
        <v>-3.3940000000000001</v>
      </c>
      <c r="O1389">
        <v>1.052</v>
      </c>
      <c r="P1389">
        <v>1.028</v>
      </c>
      <c r="Q1389">
        <v>0.999</v>
      </c>
      <c r="R1389">
        <v>0.72799999999999998</v>
      </c>
      <c r="S1389">
        <v>0.497</v>
      </c>
    </row>
    <row r="1390" spans="1:19" x14ac:dyDescent="0.3">
      <c r="A1390">
        <v>600</v>
      </c>
      <c r="B1390">
        <v>-0.45800000000000002</v>
      </c>
      <c r="C1390">
        <v>-1.3140000000000001</v>
      </c>
      <c r="D1390">
        <v>-2.4750000000000001</v>
      </c>
      <c r="E1390">
        <v>-2.9529999999999998</v>
      </c>
      <c r="F1390">
        <v>-3.17</v>
      </c>
      <c r="G1390">
        <v>2.2000000000000002</v>
      </c>
      <c r="H1390">
        <v>0.01</v>
      </c>
      <c r="I1390">
        <v>4</v>
      </c>
      <c r="J1390">
        <v>-0.48099999999999998</v>
      </c>
      <c r="K1390">
        <v>-1.5169999999999999</v>
      </c>
      <c r="L1390">
        <v>-2.524</v>
      </c>
      <c r="M1390">
        <v>-3.2120000000000002</v>
      </c>
      <c r="N1390">
        <v>-3.4129999999999998</v>
      </c>
      <c r="O1390">
        <v>1.052</v>
      </c>
      <c r="P1390">
        <v>1.0329999999999999</v>
      </c>
      <c r="Q1390">
        <v>0.99399999999999999</v>
      </c>
      <c r="R1390">
        <v>0.73399999999999999</v>
      </c>
      <c r="S1390">
        <v>0.50600000000000001</v>
      </c>
    </row>
    <row r="1392" spans="1:19" x14ac:dyDescent="0.3">
      <c r="A1392" t="s">
        <v>0</v>
      </c>
      <c r="B1392" t="s">
        <v>108</v>
      </c>
    </row>
    <row r="1393" spans="1:19" x14ac:dyDescent="0.3">
      <c r="A1393">
        <v>0</v>
      </c>
      <c r="B1393">
        <v>-0.45800000000000002</v>
      </c>
      <c r="C1393">
        <v>-1.3149999999999999</v>
      </c>
      <c r="D1393">
        <v>-2.4750000000000001</v>
      </c>
      <c r="E1393">
        <v>-2.9470000000000001</v>
      </c>
      <c r="F1393">
        <v>-3.16</v>
      </c>
      <c r="G1393">
        <v>2.2000000000000002</v>
      </c>
      <c r="H1393">
        <v>0.01</v>
      </c>
      <c r="I1393">
        <v>4</v>
      </c>
      <c r="J1393">
        <v>-0.48</v>
      </c>
      <c r="K1393">
        <v>-1.48</v>
      </c>
      <c r="L1393">
        <v>-2.4750000000000001</v>
      </c>
      <c r="M1393">
        <v>-3.0950000000000002</v>
      </c>
      <c r="N1393">
        <v>-3.16</v>
      </c>
      <c r="O1393">
        <v>1.006</v>
      </c>
      <c r="P1393">
        <v>1.006</v>
      </c>
      <c r="Q1393">
        <v>0.996</v>
      </c>
      <c r="R1393">
        <v>0.56999999999999995</v>
      </c>
      <c r="S1393">
        <v>0.22500000000000001</v>
      </c>
    </row>
    <row r="1394" spans="1:19" x14ac:dyDescent="0.3">
      <c r="A1394">
        <v>60</v>
      </c>
      <c r="B1394">
        <v>-0.45800000000000002</v>
      </c>
      <c r="C1394">
        <v>-1.3149999999999999</v>
      </c>
      <c r="D1394">
        <v>-2.4750000000000001</v>
      </c>
      <c r="E1394">
        <v>-2.9470000000000001</v>
      </c>
      <c r="F1394">
        <v>-3.16</v>
      </c>
      <c r="G1394">
        <v>2.2000000000000002</v>
      </c>
      <c r="H1394">
        <v>0.01</v>
      </c>
      <c r="I1394">
        <v>4</v>
      </c>
      <c r="J1394">
        <v>-0.54700000000000004</v>
      </c>
      <c r="K1394">
        <v>-1.5369999999999999</v>
      </c>
      <c r="L1394">
        <v>-2.4980000000000002</v>
      </c>
      <c r="M1394">
        <v>-3.0910000000000002</v>
      </c>
      <c r="N1394">
        <v>-3.2530000000000001</v>
      </c>
      <c r="O1394">
        <v>1.137</v>
      </c>
      <c r="P1394">
        <v>0.98</v>
      </c>
      <c r="Q1394">
        <v>0.877</v>
      </c>
      <c r="R1394">
        <v>0.52800000000000002</v>
      </c>
      <c r="S1394">
        <v>0.441</v>
      </c>
    </row>
    <row r="1395" spans="1:19" x14ac:dyDescent="0.3">
      <c r="A1395">
        <v>120</v>
      </c>
      <c r="B1395">
        <v>-0.45800000000000002</v>
      </c>
      <c r="C1395">
        <v>-1.3149999999999999</v>
      </c>
      <c r="D1395">
        <v>-2.4750000000000001</v>
      </c>
      <c r="E1395">
        <v>-2.9470000000000001</v>
      </c>
      <c r="F1395">
        <v>-3.16</v>
      </c>
      <c r="G1395">
        <v>2.2000000000000002</v>
      </c>
      <c r="H1395">
        <v>0.01</v>
      </c>
      <c r="I1395">
        <v>4</v>
      </c>
      <c r="J1395">
        <v>-0.505</v>
      </c>
      <c r="K1395">
        <v>-1.548</v>
      </c>
      <c r="L1395">
        <v>-2.5459999999999998</v>
      </c>
      <c r="M1395">
        <v>-3.1349999999999998</v>
      </c>
      <c r="N1395">
        <v>-3.2669999999999999</v>
      </c>
      <c r="O1395">
        <v>1.0589999999999999</v>
      </c>
      <c r="P1395">
        <v>1.0760000000000001</v>
      </c>
      <c r="Q1395">
        <v>1.036</v>
      </c>
      <c r="R1395">
        <v>0.66900000000000004</v>
      </c>
      <c r="S1395">
        <v>0.44600000000000001</v>
      </c>
    </row>
    <row r="1396" spans="1:19" x14ac:dyDescent="0.3">
      <c r="A1396">
        <v>180</v>
      </c>
      <c r="B1396">
        <v>-0.45800000000000002</v>
      </c>
      <c r="C1396">
        <v>-1.3149999999999999</v>
      </c>
      <c r="D1396">
        <v>-2.4750000000000001</v>
      </c>
      <c r="E1396">
        <v>-2.9470000000000001</v>
      </c>
      <c r="F1396">
        <v>-3.16</v>
      </c>
      <c r="G1396">
        <v>2.2000000000000002</v>
      </c>
      <c r="H1396">
        <v>0.01</v>
      </c>
      <c r="I1396">
        <v>4</v>
      </c>
      <c r="J1396">
        <v>-0.497</v>
      </c>
      <c r="K1396">
        <v>-1.5189999999999999</v>
      </c>
      <c r="L1396">
        <v>-2.5099999999999998</v>
      </c>
      <c r="M1396">
        <v>-3.0870000000000002</v>
      </c>
      <c r="N1396">
        <v>-3.286</v>
      </c>
      <c r="O1396">
        <v>1.05</v>
      </c>
      <c r="P1396">
        <v>0.96399999999999997</v>
      </c>
      <c r="Q1396">
        <v>0.92700000000000005</v>
      </c>
      <c r="R1396">
        <v>0.48499999999999999</v>
      </c>
      <c r="S1396">
        <v>0.45400000000000001</v>
      </c>
    </row>
    <row r="1397" spans="1:19" x14ac:dyDescent="0.3">
      <c r="A1397">
        <v>240</v>
      </c>
      <c r="B1397">
        <v>-0.45800000000000002</v>
      </c>
      <c r="C1397">
        <v>-1.3149999999999999</v>
      </c>
      <c r="D1397">
        <v>-2.4750000000000001</v>
      </c>
      <c r="E1397">
        <v>-2.9470000000000001</v>
      </c>
      <c r="F1397">
        <v>-3.16</v>
      </c>
      <c r="G1397">
        <v>2.2000000000000002</v>
      </c>
      <c r="H1397">
        <v>0.01</v>
      </c>
      <c r="I1397">
        <v>4</v>
      </c>
      <c r="J1397">
        <v>-0.504</v>
      </c>
      <c r="K1397">
        <v>-1.5389999999999999</v>
      </c>
      <c r="L1397">
        <v>-2.5329999999999999</v>
      </c>
      <c r="M1397">
        <v>-3.0920000000000001</v>
      </c>
      <c r="N1397">
        <v>-3.3029999999999999</v>
      </c>
      <c r="O1397">
        <v>1.0660000000000001</v>
      </c>
      <c r="P1397">
        <v>1.0349999999999999</v>
      </c>
      <c r="Q1397">
        <v>1.0309999999999999</v>
      </c>
      <c r="R1397">
        <v>0.502</v>
      </c>
      <c r="S1397">
        <v>0.46</v>
      </c>
    </row>
    <row r="1398" spans="1:19" x14ac:dyDescent="0.3">
      <c r="A1398">
        <v>300</v>
      </c>
      <c r="B1398">
        <v>-0.45800000000000002</v>
      </c>
      <c r="C1398">
        <v>-1.3149999999999999</v>
      </c>
      <c r="D1398">
        <v>-2.4750000000000001</v>
      </c>
      <c r="E1398">
        <v>-2.9470000000000001</v>
      </c>
      <c r="F1398">
        <v>-3.16</v>
      </c>
      <c r="G1398">
        <v>2.2000000000000002</v>
      </c>
      <c r="H1398">
        <v>0.01</v>
      </c>
      <c r="I1398">
        <v>4</v>
      </c>
      <c r="J1398">
        <v>-0.49299999999999999</v>
      </c>
      <c r="K1398">
        <v>-1.5289999999999999</v>
      </c>
      <c r="L1398">
        <v>-2.5190000000000001</v>
      </c>
      <c r="M1398">
        <v>-3.1190000000000002</v>
      </c>
      <c r="N1398">
        <v>-3.3109999999999999</v>
      </c>
      <c r="O1398">
        <v>1.05</v>
      </c>
      <c r="P1398">
        <v>0.997</v>
      </c>
      <c r="Q1398">
        <v>0.95899999999999996</v>
      </c>
      <c r="R1398">
        <v>0.58899999999999997</v>
      </c>
      <c r="S1398">
        <v>0.46300000000000002</v>
      </c>
    </row>
    <row r="1399" spans="1:19" x14ac:dyDescent="0.3">
      <c r="A1399">
        <v>360</v>
      </c>
      <c r="B1399">
        <v>-0.45800000000000002</v>
      </c>
      <c r="C1399">
        <v>-1.3149999999999999</v>
      </c>
      <c r="D1399">
        <v>-2.4750000000000001</v>
      </c>
      <c r="E1399">
        <v>-2.9470000000000001</v>
      </c>
      <c r="F1399">
        <v>-3.16</v>
      </c>
      <c r="G1399">
        <v>2.2000000000000002</v>
      </c>
      <c r="H1399">
        <v>0.01</v>
      </c>
      <c r="I1399">
        <v>4</v>
      </c>
      <c r="J1399">
        <v>-0.49099999999999999</v>
      </c>
      <c r="K1399">
        <v>-1.528</v>
      </c>
      <c r="L1399">
        <v>-2.516</v>
      </c>
      <c r="M1399">
        <v>-3.141</v>
      </c>
      <c r="N1399">
        <v>-3.3239999999999998</v>
      </c>
      <c r="O1399">
        <v>1.052</v>
      </c>
      <c r="P1399">
        <v>1.0189999999999999</v>
      </c>
      <c r="Q1399">
        <v>0.96699999999999997</v>
      </c>
      <c r="R1399">
        <v>0.64800000000000002</v>
      </c>
      <c r="S1399">
        <v>0.46800000000000003</v>
      </c>
    </row>
    <row r="1400" spans="1:19" x14ac:dyDescent="0.3">
      <c r="A1400">
        <v>420</v>
      </c>
      <c r="B1400">
        <v>-0.45800000000000002</v>
      </c>
      <c r="C1400">
        <v>-1.3149999999999999</v>
      </c>
      <c r="D1400">
        <v>-2.4750000000000001</v>
      </c>
      <c r="E1400">
        <v>-2.9470000000000001</v>
      </c>
      <c r="F1400">
        <v>-3.16</v>
      </c>
      <c r="G1400">
        <v>2.2000000000000002</v>
      </c>
      <c r="H1400">
        <v>0.01</v>
      </c>
      <c r="I1400">
        <v>4</v>
      </c>
      <c r="J1400">
        <v>-0.49</v>
      </c>
      <c r="K1400">
        <v>-1.5269999999999999</v>
      </c>
      <c r="L1400">
        <v>-2.524</v>
      </c>
      <c r="M1400">
        <v>-3.1579999999999999</v>
      </c>
      <c r="N1400">
        <v>-3.3410000000000002</v>
      </c>
      <c r="O1400">
        <v>1.054</v>
      </c>
      <c r="P1400">
        <v>1.03</v>
      </c>
      <c r="Q1400">
        <v>1.002</v>
      </c>
      <c r="R1400">
        <v>0.68100000000000005</v>
      </c>
      <c r="S1400">
        <v>0.47499999999999998</v>
      </c>
    </row>
    <row r="1401" spans="1:19" x14ac:dyDescent="0.3">
      <c r="A1401">
        <v>480</v>
      </c>
      <c r="B1401">
        <v>-0.45800000000000002</v>
      </c>
      <c r="C1401">
        <v>-1.3149999999999999</v>
      </c>
      <c r="D1401">
        <v>-2.4750000000000001</v>
      </c>
      <c r="E1401">
        <v>-2.9470000000000001</v>
      </c>
      <c r="F1401">
        <v>-3.16</v>
      </c>
      <c r="G1401">
        <v>2.2000000000000002</v>
      </c>
      <c r="H1401">
        <v>0.01</v>
      </c>
      <c r="I1401">
        <v>4</v>
      </c>
      <c r="J1401">
        <v>-0.48499999999999999</v>
      </c>
      <c r="K1401">
        <v>-1.5229999999999999</v>
      </c>
      <c r="L1401">
        <v>-2.5270000000000001</v>
      </c>
      <c r="M1401">
        <v>-3.1749999999999998</v>
      </c>
      <c r="N1401">
        <v>-3.36</v>
      </c>
      <c r="O1401">
        <v>1.05</v>
      </c>
      <c r="P1401">
        <v>1.0249999999999999</v>
      </c>
      <c r="Q1401">
        <v>1.0089999999999999</v>
      </c>
      <c r="R1401">
        <v>0.70599999999999996</v>
      </c>
      <c r="S1401">
        <v>0.48299999999999998</v>
      </c>
    </row>
    <row r="1402" spans="1:19" x14ac:dyDescent="0.3">
      <c r="A1402">
        <v>540</v>
      </c>
      <c r="B1402">
        <v>-0.45800000000000002</v>
      </c>
      <c r="C1402">
        <v>-1.3149999999999999</v>
      </c>
      <c r="D1402">
        <v>-2.4750000000000001</v>
      </c>
      <c r="E1402">
        <v>-2.9470000000000001</v>
      </c>
      <c r="F1402">
        <v>-3.16</v>
      </c>
      <c r="G1402">
        <v>2.2000000000000002</v>
      </c>
      <c r="H1402">
        <v>0.01</v>
      </c>
      <c r="I1402">
        <v>4</v>
      </c>
      <c r="J1402">
        <v>-0.48299999999999998</v>
      </c>
      <c r="K1402">
        <v>-1.5189999999999999</v>
      </c>
      <c r="L1402">
        <v>-2.5249999999999999</v>
      </c>
      <c r="M1402">
        <v>-3.19</v>
      </c>
      <c r="N1402">
        <v>-3.3809999999999998</v>
      </c>
      <c r="O1402">
        <v>1.052</v>
      </c>
      <c r="P1402">
        <v>1.028</v>
      </c>
      <c r="Q1402">
        <v>0.997</v>
      </c>
      <c r="R1402">
        <v>0.72</v>
      </c>
      <c r="S1402">
        <v>0.49199999999999999</v>
      </c>
    </row>
    <row r="1403" spans="1:19" x14ac:dyDescent="0.3">
      <c r="A1403">
        <v>600</v>
      </c>
      <c r="B1403">
        <v>-0.45800000000000002</v>
      </c>
      <c r="C1403">
        <v>-1.3149999999999999</v>
      </c>
      <c r="D1403">
        <v>-2.4750000000000001</v>
      </c>
      <c r="E1403">
        <v>-2.9470000000000001</v>
      </c>
      <c r="F1403">
        <v>-3.16</v>
      </c>
      <c r="G1403">
        <v>2.2000000000000002</v>
      </c>
      <c r="H1403">
        <v>0.01</v>
      </c>
      <c r="I1403">
        <v>4</v>
      </c>
      <c r="J1403">
        <v>-0.48099999999999998</v>
      </c>
      <c r="K1403">
        <v>-1.5169999999999999</v>
      </c>
      <c r="L1403">
        <v>-2.524</v>
      </c>
      <c r="M1403">
        <v>-3.2040000000000002</v>
      </c>
      <c r="N1403">
        <v>-3.4</v>
      </c>
      <c r="O1403">
        <v>1.052</v>
      </c>
      <c r="P1403">
        <v>1.034</v>
      </c>
      <c r="Q1403">
        <v>0.99399999999999999</v>
      </c>
      <c r="R1403">
        <v>0.72699999999999998</v>
      </c>
      <c r="S1403">
        <v>0.5</v>
      </c>
    </row>
    <row r="1405" spans="1:19" x14ac:dyDescent="0.3">
      <c r="A1405" t="s">
        <v>0</v>
      </c>
      <c r="B1405" t="s">
        <v>109</v>
      </c>
    </row>
    <row r="1406" spans="1:19" x14ac:dyDescent="0.3">
      <c r="A1406">
        <v>0</v>
      </c>
      <c r="B1406">
        <v>-0.39200000000000002</v>
      </c>
      <c r="C1406">
        <v>-1.2869999999999999</v>
      </c>
      <c r="D1406">
        <v>-2.395</v>
      </c>
      <c r="E1406">
        <v>-2.9830000000000001</v>
      </c>
      <c r="F1406">
        <v>-3.24</v>
      </c>
      <c r="G1406">
        <v>2.4</v>
      </c>
      <c r="H1406">
        <v>-0.01</v>
      </c>
      <c r="I1406">
        <v>4</v>
      </c>
      <c r="J1406">
        <v>-0.442</v>
      </c>
      <c r="K1406">
        <v>-1.4419999999999999</v>
      </c>
      <c r="L1406">
        <v>-2.4390000000000001</v>
      </c>
      <c r="M1406">
        <v>-3.1459999999999999</v>
      </c>
      <c r="N1406">
        <v>-3.24</v>
      </c>
      <c r="O1406">
        <v>1.028</v>
      </c>
      <c r="P1406">
        <v>1.028</v>
      </c>
      <c r="Q1406">
        <v>1.022</v>
      </c>
      <c r="R1406">
        <v>0.66400000000000003</v>
      </c>
      <c r="S1406">
        <v>0.26200000000000001</v>
      </c>
    </row>
    <row r="1407" spans="1:19" x14ac:dyDescent="0.3">
      <c r="A1407">
        <v>60</v>
      </c>
      <c r="B1407">
        <v>-0.39200000000000002</v>
      </c>
      <c r="C1407">
        <v>-1.2869999999999999</v>
      </c>
      <c r="D1407">
        <v>-2.395</v>
      </c>
      <c r="E1407">
        <v>-2.9830000000000001</v>
      </c>
      <c r="F1407">
        <v>-3.24</v>
      </c>
      <c r="G1407">
        <v>2.4</v>
      </c>
      <c r="H1407">
        <v>-0.01</v>
      </c>
      <c r="I1407">
        <v>4</v>
      </c>
      <c r="J1407">
        <v>-0.48</v>
      </c>
      <c r="K1407">
        <v>-1.476</v>
      </c>
      <c r="L1407">
        <v>-2.44</v>
      </c>
      <c r="M1407">
        <v>-3.1379999999999999</v>
      </c>
      <c r="N1407">
        <v>-3.3159999999999998</v>
      </c>
      <c r="O1407">
        <v>1.0920000000000001</v>
      </c>
      <c r="P1407">
        <v>1.0569999999999999</v>
      </c>
      <c r="Q1407">
        <v>0.95099999999999996</v>
      </c>
      <c r="R1407">
        <v>0.57099999999999995</v>
      </c>
      <c r="S1407">
        <v>0.46500000000000002</v>
      </c>
    </row>
    <row r="1408" spans="1:19" x14ac:dyDescent="0.3">
      <c r="A1408">
        <v>120</v>
      </c>
      <c r="B1408">
        <v>-0.39200000000000002</v>
      </c>
      <c r="C1408">
        <v>-1.2869999999999999</v>
      </c>
      <c r="D1408">
        <v>-2.395</v>
      </c>
      <c r="E1408">
        <v>-2.9830000000000001</v>
      </c>
      <c r="F1408">
        <v>-3.24</v>
      </c>
      <c r="G1408">
        <v>2.4</v>
      </c>
      <c r="H1408">
        <v>-0.01</v>
      </c>
      <c r="I1408">
        <v>4</v>
      </c>
      <c r="J1408">
        <v>-0.45500000000000002</v>
      </c>
      <c r="K1408">
        <v>-1.4750000000000001</v>
      </c>
      <c r="L1408">
        <v>-2.4750000000000001</v>
      </c>
      <c r="M1408">
        <v>-3.1859999999999999</v>
      </c>
      <c r="N1408">
        <v>-3.34</v>
      </c>
      <c r="O1408">
        <v>1.042</v>
      </c>
      <c r="P1408">
        <v>1.089</v>
      </c>
      <c r="Q1408">
        <v>1.071</v>
      </c>
      <c r="R1408">
        <v>0.73199999999999998</v>
      </c>
      <c r="S1408">
        <v>0.47499999999999998</v>
      </c>
    </row>
    <row r="1409" spans="1:19" x14ac:dyDescent="0.3">
      <c r="A1409">
        <v>180</v>
      </c>
      <c r="B1409">
        <v>-0.39200000000000002</v>
      </c>
      <c r="C1409">
        <v>-1.2869999999999999</v>
      </c>
      <c r="D1409">
        <v>-2.395</v>
      </c>
      <c r="E1409">
        <v>-2.9830000000000001</v>
      </c>
      <c r="F1409">
        <v>-3.24</v>
      </c>
      <c r="G1409">
        <v>2.4</v>
      </c>
      <c r="H1409">
        <v>-0.01</v>
      </c>
      <c r="I1409">
        <v>4</v>
      </c>
      <c r="J1409">
        <v>-0.45200000000000001</v>
      </c>
      <c r="K1409">
        <v>-1.45</v>
      </c>
      <c r="L1409">
        <v>-2.4430000000000001</v>
      </c>
      <c r="M1409">
        <v>-3.1440000000000001</v>
      </c>
      <c r="N1409">
        <v>-3.3540000000000001</v>
      </c>
      <c r="O1409">
        <v>1.032</v>
      </c>
      <c r="P1409">
        <v>1.0069999999999999</v>
      </c>
      <c r="Q1409">
        <v>0.97299999999999998</v>
      </c>
      <c r="R1409">
        <v>0.58499999999999996</v>
      </c>
      <c r="S1409">
        <v>0.48</v>
      </c>
    </row>
    <row r="1410" spans="1:19" x14ac:dyDescent="0.3">
      <c r="A1410">
        <v>240</v>
      </c>
      <c r="B1410">
        <v>-0.39200000000000002</v>
      </c>
      <c r="C1410">
        <v>-1.2869999999999999</v>
      </c>
      <c r="D1410">
        <v>-2.395</v>
      </c>
      <c r="E1410">
        <v>-2.9830000000000001</v>
      </c>
      <c r="F1410">
        <v>-3.24</v>
      </c>
      <c r="G1410">
        <v>2.4</v>
      </c>
      <c r="H1410">
        <v>-0.01</v>
      </c>
      <c r="I1410">
        <v>4</v>
      </c>
      <c r="J1410">
        <v>-0.46600000000000003</v>
      </c>
      <c r="K1410">
        <v>-1.4650000000000001</v>
      </c>
      <c r="L1410">
        <v>-2.4609999999999999</v>
      </c>
      <c r="M1410">
        <v>-3.1360000000000001</v>
      </c>
      <c r="N1410">
        <v>-3.3730000000000002</v>
      </c>
      <c r="O1410">
        <v>1.052</v>
      </c>
      <c r="P1410">
        <v>1.0649999999999999</v>
      </c>
      <c r="Q1410">
        <v>1.06</v>
      </c>
      <c r="R1410">
        <v>0.58099999999999996</v>
      </c>
      <c r="S1410">
        <v>0.48799999999999999</v>
      </c>
    </row>
    <row r="1411" spans="1:19" x14ac:dyDescent="0.3">
      <c r="A1411">
        <v>300</v>
      </c>
      <c r="B1411">
        <v>-0.39200000000000002</v>
      </c>
      <c r="C1411">
        <v>-1.2869999999999999</v>
      </c>
      <c r="D1411">
        <v>-2.395</v>
      </c>
      <c r="E1411">
        <v>-2.9830000000000001</v>
      </c>
      <c r="F1411">
        <v>-3.24</v>
      </c>
      <c r="G1411">
        <v>2.4</v>
      </c>
      <c r="H1411">
        <v>-0.01</v>
      </c>
      <c r="I1411">
        <v>4</v>
      </c>
      <c r="J1411">
        <v>-0.45800000000000002</v>
      </c>
      <c r="K1411">
        <v>-1.458</v>
      </c>
      <c r="L1411">
        <v>-2.4569999999999999</v>
      </c>
      <c r="M1411">
        <v>-3.157</v>
      </c>
      <c r="N1411">
        <v>-3.3879999999999999</v>
      </c>
      <c r="O1411">
        <v>1.034</v>
      </c>
      <c r="P1411">
        <v>1.032</v>
      </c>
      <c r="Q1411">
        <v>1.0289999999999999</v>
      </c>
      <c r="R1411">
        <v>0.67300000000000004</v>
      </c>
      <c r="S1411">
        <v>0.495</v>
      </c>
    </row>
    <row r="1412" spans="1:19" x14ac:dyDescent="0.3">
      <c r="A1412">
        <v>360</v>
      </c>
      <c r="B1412">
        <v>-0.39200000000000002</v>
      </c>
      <c r="C1412">
        <v>-1.2869999999999999</v>
      </c>
      <c r="D1412">
        <v>-2.395</v>
      </c>
      <c r="E1412">
        <v>-2.9830000000000001</v>
      </c>
      <c r="F1412">
        <v>-3.24</v>
      </c>
      <c r="G1412">
        <v>2.4</v>
      </c>
      <c r="H1412">
        <v>-0.01</v>
      </c>
      <c r="I1412">
        <v>4</v>
      </c>
      <c r="J1412">
        <v>-0.46200000000000002</v>
      </c>
      <c r="K1412">
        <v>-1.458</v>
      </c>
      <c r="L1412">
        <v>-2.4500000000000002</v>
      </c>
      <c r="M1412">
        <v>-3.1760000000000002</v>
      </c>
      <c r="N1412">
        <v>-3.403</v>
      </c>
      <c r="O1412">
        <v>1.0369999999999999</v>
      </c>
      <c r="P1412">
        <v>1.0429999999999999</v>
      </c>
      <c r="Q1412">
        <v>1.01</v>
      </c>
      <c r="R1412">
        <v>0.73199999999999998</v>
      </c>
      <c r="S1412">
        <v>0.501</v>
      </c>
    </row>
    <row r="1413" spans="1:19" x14ac:dyDescent="0.3">
      <c r="A1413">
        <v>420</v>
      </c>
      <c r="B1413">
        <v>-0.39200000000000002</v>
      </c>
      <c r="C1413">
        <v>-1.2869999999999999</v>
      </c>
      <c r="D1413">
        <v>-2.395</v>
      </c>
      <c r="E1413">
        <v>-2.9830000000000001</v>
      </c>
      <c r="F1413">
        <v>-3.24</v>
      </c>
      <c r="G1413">
        <v>2.4</v>
      </c>
      <c r="H1413">
        <v>-0.01</v>
      </c>
      <c r="I1413">
        <v>4</v>
      </c>
      <c r="J1413">
        <v>-0.46400000000000002</v>
      </c>
      <c r="K1413">
        <v>-1.4610000000000001</v>
      </c>
      <c r="L1413">
        <v>-2.4550000000000001</v>
      </c>
      <c r="M1413">
        <v>-3.1909999999999998</v>
      </c>
      <c r="N1413">
        <v>-3.42</v>
      </c>
      <c r="O1413">
        <v>1.036</v>
      </c>
      <c r="P1413">
        <v>1.0509999999999999</v>
      </c>
      <c r="Q1413">
        <v>1.0369999999999999</v>
      </c>
      <c r="R1413">
        <v>0.76800000000000002</v>
      </c>
      <c r="S1413">
        <v>0.50900000000000001</v>
      </c>
    </row>
    <row r="1414" spans="1:19" x14ac:dyDescent="0.3">
      <c r="A1414">
        <v>480</v>
      </c>
      <c r="B1414">
        <v>-0.39200000000000002</v>
      </c>
      <c r="C1414">
        <v>-1.2869999999999999</v>
      </c>
      <c r="D1414">
        <v>-2.395</v>
      </c>
      <c r="E1414">
        <v>-2.9830000000000001</v>
      </c>
      <c r="F1414">
        <v>-3.24</v>
      </c>
      <c r="G1414">
        <v>2.4</v>
      </c>
      <c r="H1414">
        <v>-0.01</v>
      </c>
      <c r="I1414">
        <v>4</v>
      </c>
      <c r="J1414">
        <v>-0.46400000000000002</v>
      </c>
      <c r="K1414">
        <v>-1.458</v>
      </c>
      <c r="L1414">
        <v>-2.4580000000000002</v>
      </c>
      <c r="M1414">
        <v>-3.2029999999999998</v>
      </c>
      <c r="N1414">
        <v>-3.4359999999999999</v>
      </c>
      <c r="O1414">
        <v>1.0309999999999999</v>
      </c>
      <c r="P1414">
        <v>1.042</v>
      </c>
      <c r="Q1414">
        <v>1.0449999999999999</v>
      </c>
      <c r="R1414">
        <v>0.78600000000000003</v>
      </c>
      <c r="S1414">
        <v>0.51600000000000001</v>
      </c>
    </row>
    <row r="1415" spans="1:19" x14ac:dyDescent="0.3">
      <c r="A1415">
        <v>540</v>
      </c>
      <c r="B1415">
        <v>-0.39200000000000002</v>
      </c>
      <c r="C1415">
        <v>-1.2869999999999999</v>
      </c>
      <c r="D1415">
        <v>-2.395</v>
      </c>
      <c r="E1415">
        <v>-2.9830000000000001</v>
      </c>
      <c r="F1415">
        <v>-3.24</v>
      </c>
      <c r="G1415">
        <v>2.4</v>
      </c>
      <c r="H1415">
        <v>-0.01</v>
      </c>
      <c r="I1415">
        <v>4</v>
      </c>
      <c r="J1415">
        <v>-0.46700000000000003</v>
      </c>
      <c r="K1415">
        <v>-1.458</v>
      </c>
      <c r="L1415">
        <v>-2.4580000000000002</v>
      </c>
      <c r="M1415">
        <v>-3.214</v>
      </c>
      <c r="N1415">
        <v>-3.4540000000000002</v>
      </c>
      <c r="O1415">
        <v>1.0309999999999999</v>
      </c>
      <c r="P1415">
        <v>1.042</v>
      </c>
      <c r="Q1415">
        <v>1.04</v>
      </c>
      <c r="R1415">
        <v>0.79800000000000004</v>
      </c>
      <c r="S1415">
        <v>0.52400000000000002</v>
      </c>
    </row>
    <row r="1416" spans="1:19" x14ac:dyDescent="0.3">
      <c r="A1416">
        <v>600</v>
      </c>
      <c r="B1416">
        <v>-0.39200000000000002</v>
      </c>
      <c r="C1416">
        <v>-1.2869999999999999</v>
      </c>
      <c r="D1416">
        <v>-2.395</v>
      </c>
      <c r="E1416">
        <v>-2.9830000000000001</v>
      </c>
      <c r="F1416">
        <v>-3.24</v>
      </c>
      <c r="G1416">
        <v>2.4</v>
      </c>
      <c r="H1416">
        <v>-0.01</v>
      </c>
      <c r="I1416">
        <v>4</v>
      </c>
      <c r="J1416">
        <v>-0.46899999999999997</v>
      </c>
      <c r="K1416">
        <v>-1.4590000000000001</v>
      </c>
      <c r="L1416">
        <v>-2.456</v>
      </c>
      <c r="M1416">
        <v>-3.2250000000000001</v>
      </c>
      <c r="N1416">
        <v>-3.472</v>
      </c>
      <c r="O1416">
        <v>1.0309999999999999</v>
      </c>
      <c r="P1416">
        <v>1.0429999999999999</v>
      </c>
      <c r="Q1416">
        <v>1.0349999999999999</v>
      </c>
      <c r="R1416">
        <v>0.80900000000000005</v>
      </c>
      <c r="S1416">
        <v>0.53300000000000003</v>
      </c>
    </row>
    <row r="1418" spans="1:19" x14ac:dyDescent="0.3">
      <c r="A1418" t="s">
        <v>0</v>
      </c>
      <c r="B1418" t="s">
        <v>110</v>
      </c>
    </row>
    <row r="1419" spans="1:19" x14ac:dyDescent="0.3">
      <c r="A1419">
        <v>0</v>
      </c>
      <c r="B1419">
        <v>-0.39200000000000002</v>
      </c>
      <c r="C1419">
        <v>-1.2889999999999999</v>
      </c>
      <c r="D1419">
        <v>-2.3940000000000001</v>
      </c>
      <c r="E1419">
        <v>-2.976</v>
      </c>
      <c r="F1419">
        <v>-3.23</v>
      </c>
      <c r="G1419">
        <v>2.4</v>
      </c>
      <c r="H1419">
        <v>-0.01</v>
      </c>
      <c r="I1419">
        <v>4</v>
      </c>
      <c r="J1419">
        <v>-0.442</v>
      </c>
      <c r="K1419">
        <v>-1.4419999999999999</v>
      </c>
      <c r="L1419">
        <v>-2.4380000000000002</v>
      </c>
      <c r="M1419">
        <v>-3.1379999999999999</v>
      </c>
      <c r="N1419">
        <v>-3.23</v>
      </c>
      <c r="O1419">
        <v>1.028</v>
      </c>
      <c r="P1419">
        <v>1.028</v>
      </c>
      <c r="Q1419">
        <v>1.0209999999999999</v>
      </c>
      <c r="R1419">
        <v>0.65800000000000003</v>
      </c>
      <c r="S1419">
        <v>0.26</v>
      </c>
    </row>
    <row r="1420" spans="1:19" x14ac:dyDescent="0.3">
      <c r="A1420">
        <v>60</v>
      </c>
      <c r="B1420">
        <v>-0.39200000000000002</v>
      </c>
      <c r="C1420">
        <v>-1.2889999999999999</v>
      </c>
      <c r="D1420">
        <v>-2.3940000000000001</v>
      </c>
      <c r="E1420">
        <v>-2.976</v>
      </c>
      <c r="F1420">
        <v>-3.23</v>
      </c>
      <c r="G1420">
        <v>2.4</v>
      </c>
      <c r="H1420">
        <v>-0.01</v>
      </c>
      <c r="I1420">
        <v>4</v>
      </c>
      <c r="J1420">
        <v>-0.48</v>
      </c>
      <c r="K1420">
        <v>-1.476</v>
      </c>
      <c r="L1420">
        <v>-2.4390000000000001</v>
      </c>
      <c r="M1420">
        <v>-3.1309999999999998</v>
      </c>
      <c r="N1420">
        <v>-3.3050000000000002</v>
      </c>
      <c r="O1420">
        <v>1.0920000000000001</v>
      </c>
      <c r="P1420">
        <v>1.0549999999999999</v>
      </c>
      <c r="Q1420">
        <v>0.94899999999999995</v>
      </c>
      <c r="R1420">
        <v>0.56699999999999995</v>
      </c>
      <c r="S1420">
        <v>0.46100000000000002</v>
      </c>
    </row>
    <row r="1421" spans="1:19" x14ac:dyDescent="0.3">
      <c r="A1421">
        <v>120</v>
      </c>
      <c r="B1421">
        <v>-0.39200000000000002</v>
      </c>
      <c r="C1421">
        <v>-1.2889999999999999</v>
      </c>
      <c r="D1421">
        <v>-2.3940000000000001</v>
      </c>
      <c r="E1421">
        <v>-2.976</v>
      </c>
      <c r="F1421">
        <v>-3.23</v>
      </c>
      <c r="G1421">
        <v>2.4</v>
      </c>
      <c r="H1421">
        <v>-0.01</v>
      </c>
      <c r="I1421">
        <v>4</v>
      </c>
      <c r="J1421">
        <v>-0.45500000000000002</v>
      </c>
      <c r="K1421">
        <v>-1.4750000000000001</v>
      </c>
      <c r="L1421">
        <v>-2.4740000000000002</v>
      </c>
      <c r="M1421">
        <v>-3.1779999999999999</v>
      </c>
      <c r="N1421">
        <v>-3.33</v>
      </c>
      <c r="O1421">
        <v>1.042</v>
      </c>
      <c r="P1421">
        <v>1.0900000000000001</v>
      </c>
      <c r="Q1421">
        <v>1.069</v>
      </c>
      <c r="R1421">
        <v>0.72399999999999998</v>
      </c>
      <c r="S1421">
        <v>0.47099999999999997</v>
      </c>
    </row>
    <row r="1422" spans="1:19" x14ac:dyDescent="0.3">
      <c r="A1422">
        <v>180</v>
      </c>
      <c r="B1422">
        <v>-0.39200000000000002</v>
      </c>
      <c r="C1422">
        <v>-1.2889999999999999</v>
      </c>
      <c r="D1422">
        <v>-2.3940000000000001</v>
      </c>
      <c r="E1422">
        <v>-2.976</v>
      </c>
      <c r="F1422">
        <v>-3.23</v>
      </c>
      <c r="G1422">
        <v>2.4</v>
      </c>
      <c r="H1422">
        <v>-0.01</v>
      </c>
      <c r="I1422">
        <v>4</v>
      </c>
      <c r="J1422">
        <v>-0.45200000000000001</v>
      </c>
      <c r="K1422">
        <v>-1.45</v>
      </c>
      <c r="L1422">
        <v>-2.4430000000000001</v>
      </c>
      <c r="M1422">
        <v>-3.137</v>
      </c>
      <c r="N1422">
        <v>-3.343</v>
      </c>
      <c r="O1422">
        <v>1.032</v>
      </c>
      <c r="P1422">
        <v>1.006</v>
      </c>
      <c r="Q1422">
        <v>0.97399999999999998</v>
      </c>
      <c r="R1422">
        <v>0.57799999999999996</v>
      </c>
      <c r="S1422">
        <v>0.47599999999999998</v>
      </c>
    </row>
    <row r="1423" spans="1:19" x14ac:dyDescent="0.3">
      <c r="A1423">
        <v>240</v>
      </c>
      <c r="B1423">
        <v>-0.39200000000000002</v>
      </c>
      <c r="C1423">
        <v>-1.2889999999999999</v>
      </c>
      <c r="D1423">
        <v>-2.3940000000000001</v>
      </c>
      <c r="E1423">
        <v>-2.976</v>
      </c>
      <c r="F1423">
        <v>-3.23</v>
      </c>
      <c r="G1423">
        <v>2.4</v>
      </c>
      <c r="H1423">
        <v>-0.01</v>
      </c>
      <c r="I1423">
        <v>4</v>
      </c>
      <c r="J1423">
        <v>-0.46600000000000003</v>
      </c>
      <c r="K1423">
        <v>-1.4650000000000001</v>
      </c>
      <c r="L1423">
        <v>-2.4609999999999999</v>
      </c>
      <c r="M1423">
        <v>-3.129</v>
      </c>
      <c r="N1423">
        <v>-3.3620000000000001</v>
      </c>
      <c r="O1423">
        <v>1.052</v>
      </c>
      <c r="P1423">
        <v>1.0649999999999999</v>
      </c>
      <c r="Q1423">
        <v>1.06</v>
      </c>
      <c r="R1423">
        <v>0.57599999999999996</v>
      </c>
      <c r="S1423">
        <v>0.48399999999999999</v>
      </c>
    </row>
    <row r="1424" spans="1:19" x14ac:dyDescent="0.3">
      <c r="A1424">
        <v>300</v>
      </c>
      <c r="B1424">
        <v>-0.39200000000000002</v>
      </c>
      <c r="C1424">
        <v>-1.2889999999999999</v>
      </c>
      <c r="D1424">
        <v>-2.3940000000000001</v>
      </c>
      <c r="E1424">
        <v>-2.976</v>
      </c>
      <c r="F1424">
        <v>-3.23</v>
      </c>
      <c r="G1424">
        <v>2.4</v>
      </c>
      <c r="H1424">
        <v>-0.01</v>
      </c>
      <c r="I1424">
        <v>4</v>
      </c>
      <c r="J1424">
        <v>-0.45800000000000002</v>
      </c>
      <c r="K1424">
        <v>-1.458</v>
      </c>
      <c r="L1424">
        <v>-2.456</v>
      </c>
      <c r="M1424">
        <v>-3.149</v>
      </c>
      <c r="N1424">
        <v>-3.3769999999999998</v>
      </c>
      <c r="O1424">
        <v>1.034</v>
      </c>
      <c r="P1424">
        <v>1.0309999999999999</v>
      </c>
      <c r="Q1424">
        <v>1.028</v>
      </c>
      <c r="R1424">
        <v>0.66600000000000004</v>
      </c>
      <c r="S1424">
        <v>0.49</v>
      </c>
    </row>
    <row r="1425" spans="1:19" x14ac:dyDescent="0.3">
      <c r="A1425">
        <v>360</v>
      </c>
      <c r="B1425">
        <v>-0.39200000000000002</v>
      </c>
      <c r="C1425">
        <v>-1.2889999999999999</v>
      </c>
      <c r="D1425">
        <v>-2.3940000000000001</v>
      </c>
      <c r="E1425">
        <v>-2.976</v>
      </c>
      <c r="F1425">
        <v>-3.23</v>
      </c>
      <c r="G1425">
        <v>2.4</v>
      </c>
      <c r="H1425">
        <v>-0.01</v>
      </c>
      <c r="I1425">
        <v>4</v>
      </c>
      <c r="J1425">
        <v>-0.46200000000000002</v>
      </c>
      <c r="K1425">
        <v>-1.458</v>
      </c>
      <c r="L1425">
        <v>-2.4489999999999998</v>
      </c>
      <c r="M1425">
        <v>-3.169</v>
      </c>
      <c r="N1425">
        <v>-3.3919999999999999</v>
      </c>
      <c r="O1425">
        <v>1.0369999999999999</v>
      </c>
      <c r="P1425">
        <v>1.0429999999999999</v>
      </c>
      <c r="Q1425">
        <v>1.0089999999999999</v>
      </c>
      <c r="R1425">
        <v>0.72599999999999998</v>
      </c>
      <c r="S1425">
        <v>0.496</v>
      </c>
    </row>
    <row r="1426" spans="1:19" x14ac:dyDescent="0.3">
      <c r="A1426">
        <v>420</v>
      </c>
      <c r="B1426">
        <v>-0.39200000000000002</v>
      </c>
      <c r="C1426">
        <v>-1.2889999999999999</v>
      </c>
      <c r="D1426">
        <v>-2.3940000000000001</v>
      </c>
      <c r="E1426">
        <v>-2.976</v>
      </c>
      <c r="F1426">
        <v>-3.23</v>
      </c>
      <c r="G1426">
        <v>2.4</v>
      </c>
      <c r="H1426">
        <v>-0.01</v>
      </c>
      <c r="I1426">
        <v>4</v>
      </c>
      <c r="J1426">
        <v>-0.46400000000000002</v>
      </c>
      <c r="K1426">
        <v>-1.46</v>
      </c>
      <c r="L1426">
        <v>-2.4550000000000001</v>
      </c>
      <c r="M1426">
        <v>-3.1840000000000002</v>
      </c>
      <c r="N1426">
        <v>-3.4079999999999999</v>
      </c>
      <c r="O1426">
        <v>1.036</v>
      </c>
      <c r="P1426">
        <v>1.05</v>
      </c>
      <c r="Q1426">
        <v>1.0369999999999999</v>
      </c>
      <c r="R1426">
        <v>0.76100000000000001</v>
      </c>
      <c r="S1426">
        <v>0.503</v>
      </c>
    </row>
    <row r="1427" spans="1:19" x14ac:dyDescent="0.3">
      <c r="A1427">
        <v>480</v>
      </c>
      <c r="B1427">
        <v>-0.39200000000000002</v>
      </c>
      <c r="C1427">
        <v>-1.2889999999999999</v>
      </c>
      <c r="D1427">
        <v>-2.3940000000000001</v>
      </c>
      <c r="E1427">
        <v>-2.976</v>
      </c>
      <c r="F1427">
        <v>-3.23</v>
      </c>
      <c r="G1427">
        <v>2.4</v>
      </c>
      <c r="H1427">
        <v>-0.01</v>
      </c>
      <c r="I1427">
        <v>4</v>
      </c>
      <c r="J1427">
        <v>-0.46400000000000002</v>
      </c>
      <c r="K1427">
        <v>-1.458</v>
      </c>
      <c r="L1427">
        <v>-2.4580000000000002</v>
      </c>
      <c r="M1427">
        <v>-3.1960000000000002</v>
      </c>
      <c r="N1427">
        <v>-3.4239999999999999</v>
      </c>
      <c r="O1427">
        <v>1.032</v>
      </c>
      <c r="P1427">
        <v>1.042</v>
      </c>
      <c r="Q1427">
        <v>1.0449999999999999</v>
      </c>
      <c r="R1427">
        <v>0.78100000000000003</v>
      </c>
      <c r="S1427">
        <v>0.51</v>
      </c>
    </row>
    <row r="1428" spans="1:19" x14ac:dyDescent="0.3">
      <c r="A1428">
        <v>540</v>
      </c>
      <c r="B1428">
        <v>-0.39200000000000002</v>
      </c>
      <c r="C1428">
        <v>-1.2889999999999999</v>
      </c>
      <c r="D1428">
        <v>-2.3940000000000001</v>
      </c>
      <c r="E1428">
        <v>-2.976</v>
      </c>
      <c r="F1428">
        <v>-3.23</v>
      </c>
      <c r="G1428">
        <v>2.4</v>
      </c>
      <c r="H1428">
        <v>-0.01</v>
      </c>
      <c r="I1428">
        <v>4</v>
      </c>
      <c r="J1428">
        <v>-0.46700000000000003</v>
      </c>
      <c r="K1428">
        <v>-1.458</v>
      </c>
      <c r="L1428">
        <v>-2.4569999999999999</v>
      </c>
      <c r="M1428">
        <v>-3.2080000000000002</v>
      </c>
      <c r="N1428">
        <v>-3.4409999999999998</v>
      </c>
      <c r="O1428">
        <v>1.0309999999999999</v>
      </c>
      <c r="P1428">
        <v>1.0409999999999999</v>
      </c>
      <c r="Q1428">
        <v>1.0389999999999999</v>
      </c>
      <c r="R1428">
        <v>0.79400000000000004</v>
      </c>
      <c r="S1428">
        <v>0.51900000000000002</v>
      </c>
    </row>
    <row r="1429" spans="1:19" x14ac:dyDescent="0.3">
      <c r="A1429">
        <v>600</v>
      </c>
      <c r="B1429">
        <v>-0.39200000000000002</v>
      </c>
      <c r="C1429">
        <v>-1.2889999999999999</v>
      </c>
      <c r="D1429">
        <v>-2.3940000000000001</v>
      </c>
      <c r="E1429">
        <v>-2.976</v>
      </c>
      <c r="F1429">
        <v>-3.23</v>
      </c>
      <c r="G1429">
        <v>2.4</v>
      </c>
      <c r="H1429">
        <v>-0.01</v>
      </c>
      <c r="I1429">
        <v>4</v>
      </c>
      <c r="J1429">
        <v>-0.46899999999999997</v>
      </c>
      <c r="K1429">
        <v>-1.4590000000000001</v>
      </c>
      <c r="L1429">
        <v>-2.456</v>
      </c>
      <c r="M1429">
        <v>-3.2189999999999999</v>
      </c>
      <c r="N1429">
        <v>-3.4590000000000001</v>
      </c>
      <c r="O1429">
        <v>1.0309999999999999</v>
      </c>
      <c r="P1429">
        <v>1.042</v>
      </c>
      <c r="Q1429">
        <v>1.0349999999999999</v>
      </c>
      <c r="R1429">
        <v>0.80300000000000005</v>
      </c>
      <c r="S1429">
        <v>0.52700000000000002</v>
      </c>
    </row>
    <row r="1431" spans="1:19" x14ac:dyDescent="0.3">
      <c r="A1431" t="s">
        <v>0</v>
      </c>
      <c r="B1431" t="s">
        <v>111</v>
      </c>
    </row>
    <row r="1432" spans="1:19" x14ac:dyDescent="0.3">
      <c r="A1432">
        <v>0</v>
      </c>
      <c r="B1432">
        <v>-0.39300000000000002</v>
      </c>
      <c r="C1432">
        <v>-1.288</v>
      </c>
      <c r="D1432">
        <v>-2.3980000000000001</v>
      </c>
      <c r="E1432">
        <v>-2.968</v>
      </c>
      <c r="F1432">
        <v>-3.22</v>
      </c>
      <c r="G1432">
        <v>2.4</v>
      </c>
      <c r="H1432">
        <v>-0.01</v>
      </c>
      <c r="I1432">
        <v>4</v>
      </c>
      <c r="J1432">
        <v>-0.442</v>
      </c>
      <c r="K1432">
        <v>-1.4419999999999999</v>
      </c>
      <c r="L1432">
        <v>-2.4380000000000002</v>
      </c>
      <c r="M1432">
        <v>-3.1309999999999998</v>
      </c>
      <c r="N1432">
        <v>-3.22</v>
      </c>
      <c r="O1432">
        <v>1.028</v>
      </c>
      <c r="P1432">
        <v>1.028</v>
      </c>
      <c r="Q1432">
        <v>1.0209999999999999</v>
      </c>
      <c r="R1432">
        <v>0.65100000000000002</v>
      </c>
      <c r="S1432">
        <v>0.25800000000000001</v>
      </c>
    </row>
    <row r="1433" spans="1:19" x14ac:dyDescent="0.3">
      <c r="A1433">
        <v>60</v>
      </c>
      <c r="B1433">
        <v>-0.39300000000000002</v>
      </c>
      <c r="C1433">
        <v>-1.288</v>
      </c>
      <c r="D1433">
        <v>-2.3980000000000001</v>
      </c>
      <c r="E1433">
        <v>-2.968</v>
      </c>
      <c r="F1433">
        <v>-3.22</v>
      </c>
      <c r="G1433">
        <v>2.4</v>
      </c>
      <c r="H1433">
        <v>-0.01</v>
      </c>
      <c r="I1433">
        <v>4</v>
      </c>
      <c r="J1433">
        <v>-0.48199999999999998</v>
      </c>
      <c r="K1433">
        <v>-1.472</v>
      </c>
      <c r="L1433">
        <v>-2.4350000000000001</v>
      </c>
      <c r="M1433">
        <v>-3.1139999999999999</v>
      </c>
      <c r="N1433">
        <v>-3.2949999999999999</v>
      </c>
      <c r="O1433">
        <v>1.095</v>
      </c>
      <c r="P1433">
        <v>1.036</v>
      </c>
      <c r="Q1433">
        <v>0.93200000000000005</v>
      </c>
      <c r="R1433">
        <v>0.60099999999999998</v>
      </c>
      <c r="S1433">
        <v>0.45700000000000002</v>
      </c>
    </row>
    <row r="1434" spans="1:19" x14ac:dyDescent="0.3">
      <c r="A1434">
        <v>120</v>
      </c>
      <c r="B1434">
        <v>-0.39300000000000002</v>
      </c>
      <c r="C1434">
        <v>-1.288</v>
      </c>
      <c r="D1434">
        <v>-2.3980000000000001</v>
      </c>
      <c r="E1434">
        <v>-2.968</v>
      </c>
      <c r="F1434">
        <v>-3.22</v>
      </c>
      <c r="G1434">
        <v>2.4</v>
      </c>
      <c r="H1434">
        <v>-0.01</v>
      </c>
      <c r="I1434">
        <v>4</v>
      </c>
      <c r="J1434">
        <v>-0.45700000000000002</v>
      </c>
      <c r="K1434">
        <v>-1.476</v>
      </c>
      <c r="L1434">
        <v>-2.4750000000000001</v>
      </c>
      <c r="M1434">
        <v>-3.165</v>
      </c>
      <c r="N1434">
        <v>-3.319</v>
      </c>
      <c r="O1434">
        <v>1.0449999999999999</v>
      </c>
      <c r="P1434">
        <v>1.091</v>
      </c>
      <c r="Q1434">
        <v>1.0780000000000001</v>
      </c>
      <c r="R1434">
        <v>0.746</v>
      </c>
      <c r="S1434">
        <v>0.46600000000000003</v>
      </c>
    </row>
    <row r="1435" spans="1:19" x14ac:dyDescent="0.3">
      <c r="A1435">
        <v>180</v>
      </c>
      <c r="B1435">
        <v>-0.39300000000000002</v>
      </c>
      <c r="C1435">
        <v>-1.288</v>
      </c>
      <c r="D1435">
        <v>-2.3980000000000001</v>
      </c>
      <c r="E1435">
        <v>-2.968</v>
      </c>
      <c r="F1435">
        <v>-3.22</v>
      </c>
      <c r="G1435">
        <v>2.4</v>
      </c>
      <c r="H1435">
        <v>-0.01</v>
      </c>
      <c r="I1435">
        <v>4</v>
      </c>
      <c r="J1435">
        <v>-0.45200000000000001</v>
      </c>
      <c r="K1435">
        <v>-1.4490000000000001</v>
      </c>
      <c r="L1435">
        <v>-2.444</v>
      </c>
      <c r="M1435">
        <v>-3.1219999999999999</v>
      </c>
      <c r="N1435">
        <v>-3.3359999999999999</v>
      </c>
      <c r="O1435">
        <v>1.032</v>
      </c>
      <c r="P1435">
        <v>1.0029999999999999</v>
      </c>
      <c r="Q1435">
        <v>0.98</v>
      </c>
      <c r="R1435">
        <v>0.57999999999999996</v>
      </c>
      <c r="S1435">
        <v>0.47299999999999998</v>
      </c>
    </row>
    <row r="1436" spans="1:19" x14ac:dyDescent="0.3">
      <c r="A1436">
        <v>240</v>
      </c>
      <c r="B1436">
        <v>-0.39300000000000002</v>
      </c>
      <c r="C1436">
        <v>-1.288</v>
      </c>
      <c r="D1436">
        <v>-2.3980000000000001</v>
      </c>
      <c r="E1436">
        <v>-2.968</v>
      </c>
      <c r="F1436">
        <v>-3.22</v>
      </c>
      <c r="G1436">
        <v>2.4</v>
      </c>
      <c r="H1436">
        <v>-0.01</v>
      </c>
      <c r="I1436">
        <v>4</v>
      </c>
      <c r="J1436">
        <v>-0.46500000000000002</v>
      </c>
      <c r="K1436">
        <v>-1.4650000000000001</v>
      </c>
      <c r="L1436">
        <v>-2.4630000000000001</v>
      </c>
      <c r="M1436">
        <v>-3.1190000000000002</v>
      </c>
      <c r="N1436">
        <v>-3.347</v>
      </c>
      <c r="O1436">
        <v>1.052</v>
      </c>
      <c r="P1436">
        <v>1.0640000000000001</v>
      </c>
      <c r="Q1436">
        <v>1.0669999999999999</v>
      </c>
      <c r="R1436">
        <v>0.58799999999999997</v>
      </c>
      <c r="S1436">
        <v>0.47699999999999998</v>
      </c>
    </row>
    <row r="1437" spans="1:19" x14ac:dyDescent="0.3">
      <c r="A1437">
        <v>300</v>
      </c>
      <c r="B1437">
        <v>-0.39300000000000002</v>
      </c>
      <c r="C1437">
        <v>-1.288</v>
      </c>
      <c r="D1437">
        <v>-2.3980000000000001</v>
      </c>
      <c r="E1437">
        <v>-2.968</v>
      </c>
      <c r="F1437">
        <v>-3.22</v>
      </c>
      <c r="G1437">
        <v>2.4</v>
      </c>
      <c r="H1437">
        <v>-0.01</v>
      </c>
      <c r="I1437">
        <v>4</v>
      </c>
      <c r="J1437">
        <v>-0.45800000000000002</v>
      </c>
      <c r="K1437">
        <v>-1.458</v>
      </c>
      <c r="L1437">
        <v>-2.4529999999999998</v>
      </c>
      <c r="M1437">
        <v>-3.1379999999999999</v>
      </c>
      <c r="N1437">
        <v>-3.3559999999999999</v>
      </c>
      <c r="O1437">
        <v>1.034</v>
      </c>
      <c r="P1437">
        <v>1.0289999999999999</v>
      </c>
      <c r="Q1437">
        <v>1.0169999999999999</v>
      </c>
      <c r="R1437">
        <v>0.66400000000000003</v>
      </c>
      <c r="S1437">
        <v>0.48099999999999998</v>
      </c>
    </row>
    <row r="1438" spans="1:19" x14ac:dyDescent="0.3">
      <c r="A1438">
        <v>360</v>
      </c>
      <c r="B1438">
        <v>-0.39300000000000002</v>
      </c>
      <c r="C1438">
        <v>-1.288</v>
      </c>
      <c r="D1438">
        <v>-2.3980000000000001</v>
      </c>
      <c r="E1438">
        <v>-2.968</v>
      </c>
      <c r="F1438">
        <v>-3.22</v>
      </c>
      <c r="G1438">
        <v>2.4</v>
      </c>
      <c r="H1438">
        <v>-0.01</v>
      </c>
      <c r="I1438">
        <v>4</v>
      </c>
      <c r="J1438">
        <v>-0.46200000000000002</v>
      </c>
      <c r="K1438">
        <v>-1.458</v>
      </c>
      <c r="L1438">
        <v>-2.4489999999999998</v>
      </c>
      <c r="M1438">
        <v>-3.157</v>
      </c>
      <c r="N1438">
        <v>-3.37</v>
      </c>
      <c r="O1438">
        <v>1.0369999999999999</v>
      </c>
      <c r="P1438">
        <v>1.046</v>
      </c>
      <c r="Q1438">
        <v>1.008</v>
      </c>
      <c r="R1438">
        <v>0.72</v>
      </c>
      <c r="S1438">
        <v>0.48699999999999999</v>
      </c>
    </row>
    <row r="1439" spans="1:19" x14ac:dyDescent="0.3">
      <c r="A1439">
        <v>420</v>
      </c>
      <c r="B1439">
        <v>-0.39300000000000002</v>
      </c>
      <c r="C1439">
        <v>-1.288</v>
      </c>
      <c r="D1439">
        <v>-2.3980000000000001</v>
      </c>
      <c r="E1439">
        <v>-2.968</v>
      </c>
      <c r="F1439">
        <v>-3.22</v>
      </c>
      <c r="G1439">
        <v>2.4</v>
      </c>
      <c r="H1439">
        <v>-0.01</v>
      </c>
      <c r="I1439">
        <v>4</v>
      </c>
      <c r="J1439">
        <v>-0.46400000000000002</v>
      </c>
      <c r="K1439">
        <v>-1.46</v>
      </c>
      <c r="L1439">
        <v>-2.4540000000000002</v>
      </c>
      <c r="M1439">
        <v>-3.1720000000000002</v>
      </c>
      <c r="N1439">
        <v>-3.387</v>
      </c>
      <c r="O1439">
        <v>1.0349999999999999</v>
      </c>
      <c r="P1439">
        <v>1.05</v>
      </c>
      <c r="Q1439">
        <v>1.0349999999999999</v>
      </c>
      <c r="R1439">
        <v>0.75800000000000001</v>
      </c>
      <c r="S1439">
        <v>0.49399999999999999</v>
      </c>
    </row>
    <row r="1440" spans="1:19" x14ac:dyDescent="0.3">
      <c r="A1440">
        <v>480</v>
      </c>
      <c r="B1440">
        <v>-0.39300000000000002</v>
      </c>
      <c r="C1440">
        <v>-1.288</v>
      </c>
      <c r="D1440">
        <v>-2.3980000000000001</v>
      </c>
      <c r="E1440">
        <v>-2.968</v>
      </c>
      <c r="F1440">
        <v>-3.22</v>
      </c>
      <c r="G1440">
        <v>2.4</v>
      </c>
      <c r="H1440">
        <v>-0.01</v>
      </c>
      <c r="I1440">
        <v>4</v>
      </c>
      <c r="J1440">
        <v>-0.46400000000000002</v>
      </c>
      <c r="K1440">
        <v>-1.458</v>
      </c>
      <c r="L1440">
        <v>-2.4569999999999999</v>
      </c>
      <c r="M1440">
        <v>-3.1869999999999998</v>
      </c>
      <c r="N1440">
        <v>-3.4039999999999999</v>
      </c>
      <c r="O1440">
        <v>1.032</v>
      </c>
      <c r="P1440">
        <v>1.0409999999999999</v>
      </c>
      <c r="Q1440">
        <v>1.042</v>
      </c>
      <c r="R1440">
        <v>0.78200000000000003</v>
      </c>
      <c r="S1440">
        <v>0.502</v>
      </c>
    </row>
    <row r="1441" spans="1:19" x14ac:dyDescent="0.3">
      <c r="A1441">
        <v>540</v>
      </c>
      <c r="B1441">
        <v>-0.39300000000000002</v>
      </c>
      <c r="C1441">
        <v>-1.288</v>
      </c>
      <c r="D1441">
        <v>-2.3980000000000001</v>
      </c>
      <c r="E1441">
        <v>-2.968</v>
      </c>
      <c r="F1441">
        <v>-3.22</v>
      </c>
      <c r="G1441">
        <v>2.4</v>
      </c>
      <c r="H1441">
        <v>-0.01</v>
      </c>
      <c r="I1441">
        <v>4</v>
      </c>
      <c r="J1441">
        <v>-0.46700000000000003</v>
      </c>
      <c r="K1441">
        <v>-1.458</v>
      </c>
      <c r="L1441">
        <v>-2.456</v>
      </c>
      <c r="M1441">
        <v>-3.1989999999999998</v>
      </c>
      <c r="N1441">
        <v>-3.4209999999999998</v>
      </c>
      <c r="O1441">
        <v>1.032</v>
      </c>
      <c r="P1441">
        <v>1.0409999999999999</v>
      </c>
      <c r="Q1441">
        <v>1.036</v>
      </c>
      <c r="R1441">
        <v>0.79100000000000004</v>
      </c>
      <c r="S1441">
        <v>0.50900000000000001</v>
      </c>
    </row>
    <row r="1442" spans="1:19" x14ac:dyDescent="0.3">
      <c r="A1442">
        <v>600</v>
      </c>
      <c r="B1442">
        <v>-0.39300000000000002</v>
      </c>
      <c r="C1442">
        <v>-1.288</v>
      </c>
      <c r="D1442">
        <v>-2.3980000000000001</v>
      </c>
      <c r="E1442">
        <v>-2.968</v>
      </c>
      <c r="F1442">
        <v>-3.22</v>
      </c>
      <c r="G1442">
        <v>2.4</v>
      </c>
      <c r="H1442">
        <v>-0.01</v>
      </c>
      <c r="I1442">
        <v>4</v>
      </c>
      <c r="J1442">
        <v>-0.46899999999999997</v>
      </c>
      <c r="K1442">
        <v>-1.4590000000000001</v>
      </c>
      <c r="L1442">
        <v>-2.4550000000000001</v>
      </c>
      <c r="M1442">
        <v>-3.2090000000000001</v>
      </c>
      <c r="N1442">
        <v>-3.4380000000000002</v>
      </c>
      <c r="O1442">
        <v>1.0309999999999999</v>
      </c>
      <c r="P1442">
        <v>1.0429999999999999</v>
      </c>
      <c r="Q1442">
        <v>1.034</v>
      </c>
      <c r="R1442">
        <v>0.79600000000000004</v>
      </c>
      <c r="S1442">
        <v>0.51700000000000002</v>
      </c>
    </row>
    <row r="1444" spans="1:19" x14ac:dyDescent="0.3">
      <c r="A1444" t="s">
        <v>0</v>
      </c>
      <c r="B1444" t="s">
        <v>112</v>
      </c>
    </row>
    <row r="1445" spans="1:19" x14ac:dyDescent="0.3">
      <c r="A1445">
        <v>0</v>
      </c>
      <c r="B1445">
        <v>-0.39300000000000002</v>
      </c>
      <c r="C1445">
        <v>-1.29</v>
      </c>
      <c r="D1445">
        <v>-2.3969999999999998</v>
      </c>
      <c r="E1445">
        <v>-2.9630000000000001</v>
      </c>
      <c r="F1445">
        <v>-3.21</v>
      </c>
      <c r="G1445">
        <v>2.4</v>
      </c>
      <c r="H1445">
        <v>-0.01</v>
      </c>
      <c r="I1445">
        <v>4</v>
      </c>
      <c r="J1445">
        <v>-0.442</v>
      </c>
      <c r="K1445">
        <v>-1.4419999999999999</v>
      </c>
      <c r="L1445">
        <v>-2.4380000000000002</v>
      </c>
      <c r="M1445">
        <v>-3.1230000000000002</v>
      </c>
      <c r="N1445">
        <v>-3.21</v>
      </c>
      <c r="O1445">
        <v>1.028</v>
      </c>
      <c r="P1445">
        <v>1.028</v>
      </c>
      <c r="Q1445">
        <v>1.0209999999999999</v>
      </c>
      <c r="R1445">
        <v>0.64500000000000002</v>
      </c>
      <c r="S1445">
        <v>0.25600000000000001</v>
      </c>
    </row>
    <row r="1446" spans="1:19" x14ac:dyDescent="0.3">
      <c r="A1446">
        <v>60</v>
      </c>
      <c r="B1446">
        <v>-0.39300000000000002</v>
      </c>
      <c r="C1446">
        <v>-1.29</v>
      </c>
      <c r="D1446">
        <v>-2.3969999999999998</v>
      </c>
      <c r="E1446">
        <v>-2.9630000000000001</v>
      </c>
      <c r="F1446">
        <v>-3.21</v>
      </c>
      <c r="G1446">
        <v>2.4</v>
      </c>
      <c r="H1446">
        <v>-0.01</v>
      </c>
      <c r="I1446">
        <v>4</v>
      </c>
      <c r="J1446">
        <v>-0.48199999999999998</v>
      </c>
      <c r="K1446">
        <v>-1.47</v>
      </c>
      <c r="L1446">
        <v>-2.4340000000000002</v>
      </c>
      <c r="M1446">
        <v>-3.105</v>
      </c>
      <c r="N1446">
        <v>-3.29</v>
      </c>
      <c r="O1446">
        <v>1.095</v>
      </c>
      <c r="P1446">
        <v>1.03</v>
      </c>
      <c r="Q1446">
        <v>0.92900000000000005</v>
      </c>
      <c r="R1446">
        <v>0.59</v>
      </c>
      <c r="S1446">
        <v>0.45500000000000002</v>
      </c>
    </row>
    <row r="1447" spans="1:19" x14ac:dyDescent="0.3">
      <c r="A1447">
        <v>120</v>
      </c>
      <c r="B1447">
        <v>-0.39300000000000002</v>
      </c>
      <c r="C1447">
        <v>-1.29</v>
      </c>
      <c r="D1447">
        <v>-2.3969999999999998</v>
      </c>
      <c r="E1447">
        <v>-2.9630000000000001</v>
      </c>
      <c r="F1447">
        <v>-3.21</v>
      </c>
      <c r="G1447">
        <v>2.4</v>
      </c>
      <c r="H1447">
        <v>-0.01</v>
      </c>
      <c r="I1447">
        <v>4</v>
      </c>
      <c r="J1447">
        <v>-0.45700000000000002</v>
      </c>
      <c r="K1447">
        <v>-1.4750000000000001</v>
      </c>
      <c r="L1447">
        <v>-2.4740000000000002</v>
      </c>
      <c r="M1447">
        <v>-3.1589999999999998</v>
      </c>
      <c r="N1447">
        <v>-3.3119999999999998</v>
      </c>
      <c r="O1447">
        <v>1.0449999999999999</v>
      </c>
      <c r="P1447">
        <v>1.0900000000000001</v>
      </c>
      <c r="Q1447">
        <v>1.079</v>
      </c>
      <c r="R1447">
        <v>0.74299999999999999</v>
      </c>
      <c r="S1447">
        <v>0.46300000000000002</v>
      </c>
    </row>
    <row r="1448" spans="1:19" x14ac:dyDescent="0.3">
      <c r="A1448">
        <v>180</v>
      </c>
      <c r="B1448">
        <v>-0.39300000000000002</v>
      </c>
      <c r="C1448">
        <v>-1.29</v>
      </c>
      <c r="D1448">
        <v>-2.3969999999999998</v>
      </c>
      <c r="E1448">
        <v>-2.9630000000000001</v>
      </c>
      <c r="F1448">
        <v>-3.21</v>
      </c>
      <c r="G1448">
        <v>2.4</v>
      </c>
      <c r="H1448">
        <v>-0.01</v>
      </c>
      <c r="I1448">
        <v>4</v>
      </c>
      <c r="J1448">
        <v>-0.45200000000000001</v>
      </c>
      <c r="K1448">
        <v>-1.4490000000000001</v>
      </c>
      <c r="L1448">
        <v>-2.4430000000000001</v>
      </c>
      <c r="M1448">
        <v>-3.117</v>
      </c>
      <c r="N1448">
        <v>-3.3260000000000001</v>
      </c>
      <c r="O1448">
        <v>1.032</v>
      </c>
      <c r="P1448">
        <v>1.0029999999999999</v>
      </c>
      <c r="Q1448">
        <v>0.97599999999999998</v>
      </c>
      <c r="R1448">
        <v>0.58199999999999996</v>
      </c>
      <c r="S1448">
        <v>0.46899999999999997</v>
      </c>
    </row>
    <row r="1449" spans="1:19" x14ac:dyDescent="0.3">
      <c r="A1449">
        <v>240</v>
      </c>
      <c r="B1449">
        <v>-0.39300000000000002</v>
      </c>
      <c r="C1449">
        <v>-1.29</v>
      </c>
      <c r="D1449">
        <v>-2.3969999999999998</v>
      </c>
      <c r="E1449">
        <v>-2.9630000000000001</v>
      </c>
      <c r="F1449">
        <v>-3.21</v>
      </c>
      <c r="G1449">
        <v>2.4</v>
      </c>
      <c r="H1449">
        <v>-0.01</v>
      </c>
      <c r="I1449">
        <v>4</v>
      </c>
      <c r="J1449">
        <v>-0.46500000000000002</v>
      </c>
      <c r="K1449">
        <v>-1.464</v>
      </c>
      <c r="L1449">
        <v>-2.4620000000000002</v>
      </c>
      <c r="M1449">
        <v>-3.113</v>
      </c>
      <c r="N1449">
        <v>-3.3370000000000002</v>
      </c>
      <c r="O1449">
        <v>1.0509999999999999</v>
      </c>
      <c r="P1449">
        <v>1.0640000000000001</v>
      </c>
      <c r="Q1449">
        <v>1.0669999999999999</v>
      </c>
      <c r="R1449">
        <v>0.58299999999999996</v>
      </c>
      <c r="S1449">
        <v>0.47299999999999998</v>
      </c>
    </row>
    <row r="1450" spans="1:19" x14ac:dyDescent="0.3">
      <c r="A1450">
        <v>300</v>
      </c>
      <c r="B1450">
        <v>-0.39300000000000002</v>
      </c>
      <c r="C1450">
        <v>-1.29</v>
      </c>
      <c r="D1450">
        <v>-2.3969999999999998</v>
      </c>
      <c r="E1450">
        <v>-2.9630000000000001</v>
      </c>
      <c r="F1450">
        <v>-3.21</v>
      </c>
      <c r="G1450">
        <v>2.4</v>
      </c>
      <c r="H1450">
        <v>-0.01</v>
      </c>
      <c r="I1450">
        <v>4</v>
      </c>
      <c r="J1450">
        <v>-0.45800000000000002</v>
      </c>
      <c r="K1450">
        <v>-1.4570000000000001</v>
      </c>
      <c r="L1450">
        <v>-2.4529999999999998</v>
      </c>
      <c r="M1450">
        <v>-3.1309999999999998</v>
      </c>
      <c r="N1450">
        <v>-3.3460000000000001</v>
      </c>
      <c r="O1450">
        <v>1.034</v>
      </c>
      <c r="P1450">
        <v>1.03</v>
      </c>
      <c r="Q1450">
        <v>1.02</v>
      </c>
      <c r="R1450">
        <v>0.65800000000000003</v>
      </c>
      <c r="S1450">
        <v>0.47699999999999998</v>
      </c>
    </row>
    <row r="1451" spans="1:19" x14ac:dyDescent="0.3">
      <c r="A1451">
        <v>360</v>
      </c>
      <c r="B1451">
        <v>-0.39300000000000002</v>
      </c>
      <c r="C1451">
        <v>-1.29</v>
      </c>
      <c r="D1451">
        <v>-2.3969999999999998</v>
      </c>
      <c r="E1451">
        <v>-2.9630000000000001</v>
      </c>
      <c r="F1451">
        <v>-3.21</v>
      </c>
      <c r="G1451">
        <v>2.4</v>
      </c>
      <c r="H1451">
        <v>-0.01</v>
      </c>
      <c r="I1451">
        <v>4</v>
      </c>
      <c r="J1451">
        <v>-0.46200000000000002</v>
      </c>
      <c r="K1451">
        <v>-1.458</v>
      </c>
      <c r="L1451">
        <v>-2.448</v>
      </c>
      <c r="M1451">
        <v>-3.1509999999999998</v>
      </c>
      <c r="N1451">
        <v>-3.36</v>
      </c>
      <c r="O1451">
        <v>1.0369999999999999</v>
      </c>
      <c r="P1451">
        <v>1.0449999999999999</v>
      </c>
      <c r="Q1451">
        <v>1.008</v>
      </c>
      <c r="R1451">
        <v>0.71599999999999997</v>
      </c>
      <c r="S1451">
        <v>0.48299999999999998</v>
      </c>
    </row>
    <row r="1452" spans="1:19" x14ac:dyDescent="0.3">
      <c r="A1452">
        <v>420</v>
      </c>
      <c r="B1452">
        <v>-0.39300000000000002</v>
      </c>
      <c r="C1452">
        <v>-1.29</v>
      </c>
      <c r="D1452">
        <v>-2.3969999999999998</v>
      </c>
      <c r="E1452">
        <v>-2.9630000000000001</v>
      </c>
      <c r="F1452">
        <v>-3.21</v>
      </c>
      <c r="G1452">
        <v>2.4</v>
      </c>
      <c r="H1452">
        <v>-0.01</v>
      </c>
      <c r="I1452">
        <v>4</v>
      </c>
      <c r="J1452">
        <v>-0.46400000000000002</v>
      </c>
      <c r="K1452">
        <v>-1.46</v>
      </c>
      <c r="L1452">
        <v>-2.4529999999999998</v>
      </c>
      <c r="M1452">
        <v>-3.1669999999999998</v>
      </c>
      <c r="N1452">
        <v>-3.3769999999999998</v>
      </c>
      <c r="O1452">
        <v>1.036</v>
      </c>
      <c r="P1452">
        <v>1.05</v>
      </c>
      <c r="Q1452">
        <v>1.0329999999999999</v>
      </c>
      <c r="R1452">
        <v>0.755</v>
      </c>
      <c r="S1452">
        <v>0.49</v>
      </c>
    </row>
    <row r="1453" spans="1:19" x14ac:dyDescent="0.3">
      <c r="A1453">
        <v>480</v>
      </c>
      <c r="B1453">
        <v>-0.39300000000000002</v>
      </c>
      <c r="C1453">
        <v>-1.29</v>
      </c>
      <c r="D1453">
        <v>-2.3969999999999998</v>
      </c>
      <c r="E1453">
        <v>-2.9630000000000001</v>
      </c>
      <c r="F1453">
        <v>-3.21</v>
      </c>
      <c r="G1453">
        <v>2.4</v>
      </c>
      <c r="H1453">
        <v>-0.01</v>
      </c>
      <c r="I1453">
        <v>4</v>
      </c>
      <c r="J1453">
        <v>-0.46400000000000002</v>
      </c>
      <c r="K1453">
        <v>-1.458</v>
      </c>
      <c r="L1453">
        <v>-2.456</v>
      </c>
      <c r="M1453">
        <v>-3.181</v>
      </c>
      <c r="N1453">
        <v>-3.3929999999999998</v>
      </c>
      <c r="O1453">
        <v>1.0309999999999999</v>
      </c>
      <c r="P1453">
        <v>1.042</v>
      </c>
      <c r="Q1453">
        <v>1.0409999999999999</v>
      </c>
      <c r="R1453">
        <v>0.77600000000000002</v>
      </c>
      <c r="S1453">
        <v>0.497</v>
      </c>
    </row>
    <row r="1454" spans="1:19" x14ac:dyDescent="0.3">
      <c r="A1454">
        <v>540</v>
      </c>
      <c r="B1454">
        <v>-0.39300000000000002</v>
      </c>
      <c r="C1454">
        <v>-1.29</v>
      </c>
      <c r="D1454">
        <v>-2.3969999999999998</v>
      </c>
      <c r="E1454">
        <v>-2.9630000000000001</v>
      </c>
      <c r="F1454">
        <v>-3.21</v>
      </c>
      <c r="G1454">
        <v>2.4</v>
      </c>
      <c r="H1454">
        <v>-0.01</v>
      </c>
      <c r="I1454">
        <v>4</v>
      </c>
      <c r="J1454">
        <v>-0.46700000000000003</v>
      </c>
      <c r="K1454">
        <v>-1.458</v>
      </c>
      <c r="L1454">
        <v>-2.4550000000000001</v>
      </c>
      <c r="M1454">
        <v>-3.1920000000000002</v>
      </c>
      <c r="N1454">
        <v>-3.41</v>
      </c>
      <c r="O1454">
        <v>1.0309999999999999</v>
      </c>
      <c r="P1454">
        <v>1.042</v>
      </c>
      <c r="Q1454">
        <v>1.0369999999999999</v>
      </c>
      <c r="R1454">
        <v>0.78600000000000003</v>
      </c>
      <c r="S1454">
        <v>0.504</v>
      </c>
    </row>
    <row r="1455" spans="1:19" x14ac:dyDescent="0.3">
      <c r="A1455">
        <v>600</v>
      </c>
      <c r="B1455">
        <v>-0.39300000000000002</v>
      </c>
      <c r="C1455">
        <v>-1.29</v>
      </c>
      <c r="D1455">
        <v>-2.3969999999999998</v>
      </c>
      <c r="E1455">
        <v>-2.9630000000000001</v>
      </c>
      <c r="F1455">
        <v>-3.21</v>
      </c>
      <c r="G1455">
        <v>2.4</v>
      </c>
      <c r="H1455">
        <v>-0.01</v>
      </c>
      <c r="I1455">
        <v>4</v>
      </c>
      <c r="J1455">
        <v>-0.46800000000000003</v>
      </c>
      <c r="K1455">
        <v>-1.458</v>
      </c>
      <c r="L1455">
        <v>-2.4540000000000002</v>
      </c>
      <c r="M1455">
        <v>-3.2029999999999998</v>
      </c>
      <c r="N1455">
        <v>-3.427</v>
      </c>
      <c r="O1455">
        <v>1.03</v>
      </c>
      <c r="P1455">
        <v>1.042</v>
      </c>
      <c r="Q1455">
        <v>1.0329999999999999</v>
      </c>
      <c r="R1455">
        <v>0.79100000000000004</v>
      </c>
      <c r="S1455">
        <v>0.51200000000000001</v>
      </c>
    </row>
    <row r="1457" spans="1:19" x14ac:dyDescent="0.3">
      <c r="A1457" t="s">
        <v>0</v>
      </c>
      <c r="B1457" t="s">
        <v>113</v>
      </c>
    </row>
    <row r="1458" spans="1:19" x14ac:dyDescent="0.3">
      <c r="A1458">
        <v>0</v>
      </c>
      <c r="B1458">
        <v>-0.39100000000000001</v>
      </c>
      <c r="C1458">
        <v>-1.2909999999999999</v>
      </c>
      <c r="D1458">
        <v>-2.3969999999999998</v>
      </c>
      <c r="E1458">
        <v>-2.9569999999999999</v>
      </c>
      <c r="F1458">
        <v>-3.2</v>
      </c>
      <c r="G1458">
        <v>2.4</v>
      </c>
      <c r="H1458">
        <v>-0.01</v>
      </c>
      <c r="I1458">
        <v>4</v>
      </c>
      <c r="J1458">
        <v>-0.442</v>
      </c>
      <c r="K1458">
        <v>-1.4419999999999999</v>
      </c>
      <c r="L1458">
        <v>-2.4369999999999998</v>
      </c>
      <c r="M1458">
        <v>-3.1160000000000001</v>
      </c>
      <c r="N1458">
        <v>-3.2</v>
      </c>
      <c r="O1458">
        <v>1.028</v>
      </c>
      <c r="P1458">
        <v>1.028</v>
      </c>
      <c r="Q1458">
        <v>1.02</v>
      </c>
      <c r="R1458">
        <v>0.63900000000000001</v>
      </c>
      <c r="S1458">
        <v>0.254</v>
      </c>
    </row>
    <row r="1459" spans="1:19" x14ac:dyDescent="0.3">
      <c r="A1459">
        <v>60</v>
      </c>
      <c r="B1459">
        <v>-0.39100000000000001</v>
      </c>
      <c r="C1459">
        <v>-1.2909999999999999</v>
      </c>
      <c r="D1459">
        <v>-2.3969999999999998</v>
      </c>
      <c r="E1459">
        <v>-2.9569999999999999</v>
      </c>
      <c r="F1459">
        <v>-3.2</v>
      </c>
      <c r="G1459">
        <v>2.4</v>
      </c>
      <c r="H1459">
        <v>-0.01</v>
      </c>
      <c r="I1459">
        <v>4</v>
      </c>
      <c r="J1459">
        <v>-0.48199999999999998</v>
      </c>
      <c r="K1459">
        <v>-1.47</v>
      </c>
      <c r="L1459">
        <v>-2.4329999999999998</v>
      </c>
      <c r="M1459">
        <v>-3.0979999999999999</v>
      </c>
      <c r="N1459">
        <v>-3.2810000000000001</v>
      </c>
      <c r="O1459">
        <v>1.0960000000000001</v>
      </c>
      <c r="P1459">
        <v>1.0269999999999999</v>
      </c>
      <c r="Q1459">
        <v>0.92700000000000005</v>
      </c>
      <c r="R1459">
        <v>0.58399999999999996</v>
      </c>
      <c r="S1459">
        <v>0.45200000000000001</v>
      </c>
    </row>
    <row r="1460" spans="1:19" x14ac:dyDescent="0.3">
      <c r="A1460">
        <v>120</v>
      </c>
      <c r="B1460">
        <v>-0.39100000000000001</v>
      </c>
      <c r="C1460">
        <v>-1.2909999999999999</v>
      </c>
      <c r="D1460">
        <v>-2.3969999999999998</v>
      </c>
      <c r="E1460">
        <v>-2.9569999999999999</v>
      </c>
      <c r="F1460">
        <v>-3.2</v>
      </c>
      <c r="G1460">
        <v>2.4</v>
      </c>
      <c r="H1460">
        <v>-0.01</v>
      </c>
      <c r="I1460">
        <v>4</v>
      </c>
      <c r="J1460">
        <v>-0.45700000000000002</v>
      </c>
      <c r="K1460">
        <v>-1.4750000000000001</v>
      </c>
      <c r="L1460">
        <v>-2.4740000000000002</v>
      </c>
      <c r="M1460">
        <v>-3.1520000000000001</v>
      </c>
      <c r="N1460">
        <v>-3.3029999999999999</v>
      </c>
      <c r="O1460">
        <v>1.046</v>
      </c>
      <c r="P1460">
        <v>1.0880000000000001</v>
      </c>
      <c r="Q1460">
        <v>1.077</v>
      </c>
      <c r="R1460">
        <v>0.73899999999999999</v>
      </c>
      <c r="S1460">
        <v>0.46</v>
      </c>
    </row>
    <row r="1461" spans="1:19" x14ac:dyDescent="0.3">
      <c r="A1461">
        <v>180</v>
      </c>
      <c r="B1461">
        <v>-0.39100000000000001</v>
      </c>
      <c r="C1461">
        <v>-1.2909999999999999</v>
      </c>
      <c r="D1461">
        <v>-2.3969999999999998</v>
      </c>
      <c r="E1461">
        <v>-2.9569999999999999</v>
      </c>
      <c r="F1461">
        <v>-3.2</v>
      </c>
      <c r="G1461">
        <v>2.4</v>
      </c>
      <c r="H1461">
        <v>-0.01</v>
      </c>
      <c r="I1461">
        <v>4</v>
      </c>
      <c r="J1461">
        <v>-0.45200000000000001</v>
      </c>
      <c r="K1461">
        <v>-1.448</v>
      </c>
      <c r="L1461">
        <v>-2.4420000000000002</v>
      </c>
      <c r="M1461">
        <v>-3.1110000000000002</v>
      </c>
      <c r="N1461">
        <v>-3.3159999999999998</v>
      </c>
      <c r="O1461">
        <v>1.0329999999999999</v>
      </c>
      <c r="P1461">
        <v>1.002</v>
      </c>
      <c r="Q1461">
        <v>0.97399999999999998</v>
      </c>
      <c r="R1461">
        <v>0.57799999999999996</v>
      </c>
      <c r="S1461">
        <v>0.46500000000000002</v>
      </c>
    </row>
    <row r="1462" spans="1:19" x14ac:dyDescent="0.3">
      <c r="A1462">
        <v>240</v>
      </c>
      <c r="B1462">
        <v>-0.39100000000000001</v>
      </c>
      <c r="C1462">
        <v>-1.2909999999999999</v>
      </c>
      <c r="D1462">
        <v>-2.3969999999999998</v>
      </c>
      <c r="E1462">
        <v>-2.9569999999999999</v>
      </c>
      <c r="F1462">
        <v>-3.2</v>
      </c>
      <c r="G1462">
        <v>2.4</v>
      </c>
      <c r="H1462">
        <v>-0.01</v>
      </c>
      <c r="I1462">
        <v>4</v>
      </c>
      <c r="J1462">
        <v>-0.46500000000000002</v>
      </c>
      <c r="K1462">
        <v>-1.464</v>
      </c>
      <c r="L1462">
        <v>-2.4620000000000002</v>
      </c>
      <c r="M1462">
        <v>-3.1059999999999999</v>
      </c>
      <c r="N1462">
        <v>-3.3260000000000001</v>
      </c>
      <c r="O1462">
        <v>1.0509999999999999</v>
      </c>
      <c r="P1462">
        <v>1.0649999999999999</v>
      </c>
      <c r="Q1462">
        <v>1.0680000000000001</v>
      </c>
      <c r="R1462">
        <v>0.57999999999999996</v>
      </c>
      <c r="S1462">
        <v>0.46899999999999997</v>
      </c>
    </row>
    <row r="1463" spans="1:19" x14ac:dyDescent="0.3">
      <c r="A1463">
        <v>300</v>
      </c>
      <c r="B1463">
        <v>-0.39100000000000001</v>
      </c>
      <c r="C1463">
        <v>-1.2909999999999999</v>
      </c>
      <c r="D1463">
        <v>-2.3969999999999998</v>
      </c>
      <c r="E1463">
        <v>-2.9569999999999999</v>
      </c>
      <c r="F1463">
        <v>-3.2</v>
      </c>
      <c r="G1463">
        <v>2.4</v>
      </c>
      <c r="H1463">
        <v>-0.01</v>
      </c>
      <c r="I1463">
        <v>4</v>
      </c>
      <c r="J1463">
        <v>-0.45800000000000002</v>
      </c>
      <c r="K1463">
        <v>-1.4570000000000001</v>
      </c>
      <c r="L1463">
        <v>-2.4529999999999998</v>
      </c>
      <c r="M1463">
        <v>-3.1240000000000001</v>
      </c>
      <c r="N1463">
        <v>-3.335</v>
      </c>
      <c r="O1463">
        <v>1.034</v>
      </c>
      <c r="P1463">
        <v>1.0289999999999999</v>
      </c>
      <c r="Q1463">
        <v>1.0189999999999999</v>
      </c>
      <c r="R1463">
        <v>0.65400000000000003</v>
      </c>
      <c r="S1463">
        <v>0.47299999999999998</v>
      </c>
    </row>
    <row r="1464" spans="1:19" x14ac:dyDescent="0.3">
      <c r="A1464">
        <v>360</v>
      </c>
      <c r="B1464">
        <v>-0.39100000000000001</v>
      </c>
      <c r="C1464">
        <v>-1.2909999999999999</v>
      </c>
      <c r="D1464">
        <v>-2.3969999999999998</v>
      </c>
      <c r="E1464">
        <v>-2.9569999999999999</v>
      </c>
      <c r="F1464">
        <v>-3.2</v>
      </c>
      <c r="G1464">
        <v>2.4</v>
      </c>
      <c r="H1464">
        <v>-0.01</v>
      </c>
      <c r="I1464">
        <v>4</v>
      </c>
      <c r="J1464">
        <v>-0.46200000000000002</v>
      </c>
      <c r="K1464">
        <v>-1.458</v>
      </c>
      <c r="L1464">
        <v>-2.448</v>
      </c>
      <c r="M1464">
        <v>-3.1440000000000001</v>
      </c>
      <c r="N1464">
        <v>-3.3490000000000002</v>
      </c>
      <c r="O1464">
        <v>1.0369999999999999</v>
      </c>
      <c r="P1464">
        <v>1.0449999999999999</v>
      </c>
      <c r="Q1464">
        <v>1.0069999999999999</v>
      </c>
      <c r="R1464">
        <v>0.71199999999999997</v>
      </c>
      <c r="S1464">
        <v>0.47799999999999998</v>
      </c>
    </row>
    <row r="1465" spans="1:19" x14ac:dyDescent="0.3">
      <c r="A1465">
        <v>420</v>
      </c>
      <c r="B1465">
        <v>-0.39100000000000001</v>
      </c>
      <c r="C1465">
        <v>-1.2909999999999999</v>
      </c>
      <c r="D1465">
        <v>-2.3969999999999998</v>
      </c>
      <c r="E1465">
        <v>-2.9569999999999999</v>
      </c>
      <c r="F1465">
        <v>-3.2</v>
      </c>
      <c r="G1465">
        <v>2.4</v>
      </c>
      <c r="H1465">
        <v>-0.01</v>
      </c>
      <c r="I1465">
        <v>4</v>
      </c>
      <c r="J1465">
        <v>-0.46400000000000002</v>
      </c>
      <c r="K1465">
        <v>-1.46</v>
      </c>
      <c r="L1465">
        <v>-2.4529999999999998</v>
      </c>
      <c r="M1465">
        <v>-3.161</v>
      </c>
      <c r="N1465">
        <v>-3.3660000000000001</v>
      </c>
      <c r="O1465">
        <v>1.0349999999999999</v>
      </c>
      <c r="P1465">
        <v>1.05</v>
      </c>
      <c r="Q1465">
        <v>1.0329999999999999</v>
      </c>
      <c r="R1465">
        <v>0.751</v>
      </c>
      <c r="S1465">
        <v>0.48499999999999999</v>
      </c>
    </row>
    <row r="1466" spans="1:19" x14ac:dyDescent="0.3">
      <c r="A1466">
        <v>480</v>
      </c>
      <c r="B1466">
        <v>-0.39100000000000001</v>
      </c>
      <c r="C1466">
        <v>-1.2909999999999999</v>
      </c>
      <c r="D1466">
        <v>-2.3969999999999998</v>
      </c>
      <c r="E1466">
        <v>-2.9569999999999999</v>
      </c>
      <c r="F1466">
        <v>-3.2</v>
      </c>
      <c r="G1466">
        <v>2.4</v>
      </c>
      <c r="H1466">
        <v>-0.01</v>
      </c>
      <c r="I1466">
        <v>4</v>
      </c>
      <c r="J1466">
        <v>-0.46400000000000002</v>
      </c>
      <c r="K1466">
        <v>-1.458</v>
      </c>
      <c r="L1466">
        <v>-2.4550000000000001</v>
      </c>
      <c r="M1466">
        <v>-3.1739999999999999</v>
      </c>
      <c r="N1466">
        <v>-3.3820000000000001</v>
      </c>
      <c r="O1466">
        <v>1.0309999999999999</v>
      </c>
      <c r="P1466">
        <v>1.0409999999999999</v>
      </c>
      <c r="Q1466">
        <v>1.04</v>
      </c>
      <c r="R1466">
        <v>0.77200000000000002</v>
      </c>
      <c r="S1466">
        <v>0.49199999999999999</v>
      </c>
    </row>
    <row r="1467" spans="1:19" x14ac:dyDescent="0.3">
      <c r="A1467">
        <v>540</v>
      </c>
      <c r="B1467">
        <v>-0.39100000000000001</v>
      </c>
      <c r="C1467">
        <v>-1.2909999999999999</v>
      </c>
      <c r="D1467">
        <v>-2.3969999999999998</v>
      </c>
      <c r="E1467">
        <v>-2.9569999999999999</v>
      </c>
      <c r="F1467">
        <v>-3.2</v>
      </c>
      <c r="G1467">
        <v>2.4</v>
      </c>
      <c r="H1467">
        <v>-0.01</v>
      </c>
      <c r="I1467">
        <v>4</v>
      </c>
      <c r="J1467">
        <v>-0.46700000000000003</v>
      </c>
      <c r="K1467">
        <v>-1.4570000000000001</v>
      </c>
      <c r="L1467">
        <v>-2.4550000000000001</v>
      </c>
      <c r="M1467">
        <v>-3.1850000000000001</v>
      </c>
      <c r="N1467">
        <v>-3.399</v>
      </c>
      <c r="O1467">
        <v>1.032</v>
      </c>
      <c r="P1467">
        <v>1.0409999999999999</v>
      </c>
      <c r="Q1467">
        <v>1.036</v>
      </c>
      <c r="R1467">
        <v>0.78</v>
      </c>
      <c r="S1467">
        <v>0.499</v>
      </c>
    </row>
    <row r="1468" spans="1:19" x14ac:dyDescent="0.3">
      <c r="A1468">
        <v>600</v>
      </c>
      <c r="B1468">
        <v>-0.39100000000000001</v>
      </c>
      <c r="C1468">
        <v>-1.2909999999999999</v>
      </c>
      <c r="D1468">
        <v>-2.3969999999999998</v>
      </c>
      <c r="E1468">
        <v>-2.9569999999999999</v>
      </c>
      <c r="F1468">
        <v>-3.2</v>
      </c>
      <c r="G1468">
        <v>2.4</v>
      </c>
      <c r="H1468">
        <v>-0.01</v>
      </c>
      <c r="I1468">
        <v>4</v>
      </c>
      <c r="J1468">
        <v>-0.46899999999999997</v>
      </c>
      <c r="K1468">
        <v>-1.458</v>
      </c>
      <c r="L1468">
        <v>-2.4529999999999998</v>
      </c>
      <c r="M1468">
        <v>-3.1960000000000002</v>
      </c>
      <c r="N1468">
        <v>-3.415</v>
      </c>
      <c r="O1468">
        <v>1.0309999999999999</v>
      </c>
      <c r="P1468">
        <v>1.0429999999999999</v>
      </c>
      <c r="Q1468">
        <v>1.032</v>
      </c>
      <c r="R1468">
        <v>0.78600000000000003</v>
      </c>
      <c r="S1468">
        <v>0.50700000000000001</v>
      </c>
    </row>
    <row r="1470" spans="1:19" x14ac:dyDescent="0.3">
      <c r="A1470" t="s">
        <v>0</v>
      </c>
      <c r="B1470" t="s">
        <v>114</v>
      </c>
    </row>
    <row r="1471" spans="1:19" x14ac:dyDescent="0.3">
      <c r="A1471">
        <v>0</v>
      </c>
      <c r="B1471">
        <v>-0.39100000000000001</v>
      </c>
      <c r="C1471">
        <v>-1.292</v>
      </c>
      <c r="D1471">
        <v>-2.3959999999999999</v>
      </c>
      <c r="E1471">
        <v>-2.95</v>
      </c>
      <c r="F1471">
        <v>-3.19</v>
      </c>
      <c r="G1471">
        <v>2.4</v>
      </c>
      <c r="H1471">
        <v>-0.01</v>
      </c>
      <c r="I1471">
        <v>4</v>
      </c>
      <c r="J1471">
        <v>-0.442</v>
      </c>
      <c r="K1471">
        <v>-1.4419999999999999</v>
      </c>
      <c r="L1471">
        <v>-2.4369999999999998</v>
      </c>
      <c r="M1471">
        <v>-3.1080000000000001</v>
      </c>
      <c r="N1471">
        <v>-3.19</v>
      </c>
      <c r="O1471">
        <v>1.028</v>
      </c>
      <c r="P1471">
        <v>1.028</v>
      </c>
      <c r="Q1471">
        <v>1.02</v>
      </c>
      <c r="R1471">
        <v>0.63200000000000001</v>
      </c>
      <c r="S1471">
        <v>0.252</v>
      </c>
    </row>
    <row r="1472" spans="1:19" x14ac:dyDescent="0.3">
      <c r="A1472">
        <v>60</v>
      </c>
      <c r="B1472">
        <v>-0.39100000000000001</v>
      </c>
      <c r="C1472">
        <v>-1.292</v>
      </c>
      <c r="D1472">
        <v>-2.3959999999999999</v>
      </c>
      <c r="E1472">
        <v>-2.95</v>
      </c>
      <c r="F1472">
        <v>-3.19</v>
      </c>
      <c r="G1472">
        <v>2.4</v>
      </c>
      <c r="H1472">
        <v>-0.01</v>
      </c>
      <c r="I1472">
        <v>4</v>
      </c>
      <c r="J1472">
        <v>-0.48199999999999998</v>
      </c>
      <c r="K1472">
        <v>-1.468</v>
      </c>
      <c r="L1472">
        <v>-2.4329999999999998</v>
      </c>
      <c r="M1472">
        <v>-3.0920000000000001</v>
      </c>
      <c r="N1472">
        <v>-3.2709999999999999</v>
      </c>
      <c r="O1472">
        <v>1.0960000000000001</v>
      </c>
      <c r="P1472">
        <v>1.0209999999999999</v>
      </c>
      <c r="Q1472">
        <v>0.92600000000000005</v>
      </c>
      <c r="R1472">
        <v>0.58199999999999996</v>
      </c>
      <c r="S1472">
        <v>0.44800000000000001</v>
      </c>
    </row>
    <row r="1473" spans="1:19" x14ac:dyDescent="0.3">
      <c r="A1473">
        <v>120</v>
      </c>
      <c r="B1473">
        <v>-0.39100000000000001</v>
      </c>
      <c r="C1473">
        <v>-1.292</v>
      </c>
      <c r="D1473">
        <v>-2.3959999999999999</v>
      </c>
      <c r="E1473">
        <v>-2.95</v>
      </c>
      <c r="F1473">
        <v>-3.19</v>
      </c>
      <c r="G1473">
        <v>2.4</v>
      </c>
      <c r="H1473">
        <v>-0.01</v>
      </c>
      <c r="I1473">
        <v>4</v>
      </c>
      <c r="J1473">
        <v>-0.45800000000000002</v>
      </c>
      <c r="K1473">
        <v>-1.4750000000000001</v>
      </c>
      <c r="L1473">
        <v>-2.472</v>
      </c>
      <c r="M1473">
        <v>-3.1419999999999999</v>
      </c>
      <c r="N1473">
        <v>-3.2919999999999998</v>
      </c>
      <c r="O1473">
        <v>1.048</v>
      </c>
      <c r="P1473">
        <v>1.0880000000000001</v>
      </c>
      <c r="Q1473">
        <v>1.071</v>
      </c>
      <c r="R1473">
        <v>0.72799999999999998</v>
      </c>
      <c r="S1473">
        <v>0.45600000000000002</v>
      </c>
    </row>
    <row r="1474" spans="1:19" x14ac:dyDescent="0.3">
      <c r="A1474">
        <v>180</v>
      </c>
      <c r="B1474">
        <v>-0.39100000000000001</v>
      </c>
      <c r="C1474">
        <v>-1.292</v>
      </c>
      <c r="D1474">
        <v>-2.3959999999999999</v>
      </c>
      <c r="E1474">
        <v>-2.95</v>
      </c>
      <c r="F1474">
        <v>-3.19</v>
      </c>
      <c r="G1474">
        <v>2.4</v>
      </c>
      <c r="H1474">
        <v>-0.01</v>
      </c>
      <c r="I1474">
        <v>4</v>
      </c>
      <c r="J1474">
        <v>-0.45200000000000001</v>
      </c>
      <c r="K1474">
        <v>-1.4490000000000001</v>
      </c>
      <c r="L1474">
        <v>-2.4430000000000001</v>
      </c>
      <c r="M1474">
        <v>-3.1019999999999999</v>
      </c>
      <c r="N1474">
        <v>-3.3050000000000002</v>
      </c>
      <c r="O1474">
        <v>1.032</v>
      </c>
      <c r="P1474">
        <v>1.0029999999999999</v>
      </c>
      <c r="Q1474">
        <v>0.97699999999999998</v>
      </c>
      <c r="R1474">
        <v>0.56699999999999995</v>
      </c>
      <c r="S1474">
        <v>0.46100000000000002</v>
      </c>
    </row>
    <row r="1475" spans="1:19" x14ac:dyDescent="0.3">
      <c r="A1475">
        <v>240</v>
      </c>
      <c r="B1475">
        <v>-0.39100000000000001</v>
      </c>
      <c r="C1475">
        <v>-1.292</v>
      </c>
      <c r="D1475">
        <v>-2.3959999999999999</v>
      </c>
      <c r="E1475">
        <v>-2.95</v>
      </c>
      <c r="F1475">
        <v>-3.19</v>
      </c>
      <c r="G1475">
        <v>2.4</v>
      </c>
      <c r="H1475">
        <v>-0.01</v>
      </c>
      <c r="I1475">
        <v>4</v>
      </c>
      <c r="J1475">
        <v>-0.46500000000000002</v>
      </c>
      <c r="K1475">
        <v>-1.464</v>
      </c>
      <c r="L1475">
        <v>-2.4620000000000002</v>
      </c>
      <c r="M1475">
        <v>-3.1</v>
      </c>
      <c r="N1475">
        <v>-3.3140000000000001</v>
      </c>
      <c r="O1475">
        <v>1.0509999999999999</v>
      </c>
      <c r="P1475">
        <v>1.0649999999999999</v>
      </c>
      <c r="Q1475">
        <v>1.0680000000000001</v>
      </c>
      <c r="R1475">
        <v>0.58099999999999996</v>
      </c>
      <c r="S1475">
        <v>0.46500000000000002</v>
      </c>
    </row>
    <row r="1476" spans="1:19" x14ac:dyDescent="0.3">
      <c r="A1476">
        <v>300</v>
      </c>
      <c r="B1476">
        <v>-0.39100000000000001</v>
      </c>
      <c r="C1476">
        <v>-1.292</v>
      </c>
      <c r="D1476">
        <v>-2.3959999999999999</v>
      </c>
      <c r="E1476">
        <v>-2.95</v>
      </c>
      <c r="F1476">
        <v>-3.19</v>
      </c>
      <c r="G1476">
        <v>2.4</v>
      </c>
      <c r="H1476">
        <v>-0.01</v>
      </c>
      <c r="I1476">
        <v>4</v>
      </c>
      <c r="J1476">
        <v>-0.45800000000000002</v>
      </c>
      <c r="K1476">
        <v>-1.456</v>
      </c>
      <c r="L1476">
        <v>-2.4510000000000001</v>
      </c>
      <c r="M1476">
        <v>-3.1179999999999999</v>
      </c>
      <c r="N1476">
        <v>-3.3239999999999998</v>
      </c>
      <c r="O1476">
        <v>1.034</v>
      </c>
      <c r="P1476">
        <v>1.028</v>
      </c>
      <c r="Q1476">
        <v>1.014</v>
      </c>
      <c r="R1476">
        <v>0.65300000000000002</v>
      </c>
      <c r="S1476">
        <v>0.46800000000000003</v>
      </c>
    </row>
    <row r="1477" spans="1:19" x14ac:dyDescent="0.3">
      <c r="A1477">
        <v>360</v>
      </c>
      <c r="B1477">
        <v>-0.39100000000000001</v>
      </c>
      <c r="C1477">
        <v>-1.292</v>
      </c>
      <c r="D1477">
        <v>-2.3959999999999999</v>
      </c>
      <c r="E1477">
        <v>-2.95</v>
      </c>
      <c r="F1477">
        <v>-3.19</v>
      </c>
      <c r="G1477">
        <v>2.4</v>
      </c>
      <c r="H1477">
        <v>-0.01</v>
      </c>
      <c r="I1477">
        <v>4</v>
      </c>
      <c r="J1477">
        <v>-0.46200000000000002</v>
      </c>
      <c r="K1477">
        <v>-1.458</v>
      </c>
      <c r="L1477">
        <v>-2.448</v>
      </c>
      <c r="M1477">
        <v>-3.1379999999999999</v>
      </c>
      <c r="N1477">
        <v>-3.3380000000000001</v>
      </c>
      <c r="O1477">
        <v>1.0369999999999999</v>
      </c>
      <c r="P1477">
        <v>1.0469999999999999</v>
      </c>
      <c r="Q1477">
        <v>1.0089999999999999</v>
      </c>
      <c r="R1477">
        <v>0.70799999999999996</v>
      </c>
      <c r="S1477">
        <v>0.47399999999999998</v>
      </c>
    </row>
    <row r="1478" spans="1:19" x14ac:dyDescent="0.3">
      <c r="A1478">
        <v>420</v>
      </c>
      <c r="B1478">
        <v>-0.39100000000000001</v>
      </c>
      <c r="C1478">
        <v>-1.292</v>
      </c>
      <c r="D1478">
        <v>-2.3959999999999999</v>
      </c>
      <c r="E1478">
        <v>-2.95</v>
      </c>
      <c r="F1478">
        <v>-3.19</v>
      </c>
      <c r="G1478">
        <v>2.4</v>
      </c>
      <c r="H1478">
        <v>-0.01</v>
      </c>
      <c r="I1478">
        <v>4</v>
      </c>
      <c r="J1478">
        <v>-0.46300000000000002</v>
      </c>
      <c r="K1478">
        <v>-1.4590000000000001</v>
      </c>
      <c r="L1478">
        <v>-2.452</v>
      </c>
      <c r="M1478">
        <v>-3.1539999999999999</v>
      </c>
      <c r="N1478">
        <v>-3.3540000000000001</v>
      </c>
      <c r="O1478">
        <v>1.034</v>
      </c>
      <c r="P1478">
        <v>1.0489999999999999</v>
      </c>
      <c r="Q1478">
        <v>1.034</v>
      </c>
      <c r="R1478">
        <v>0.747</v>
      </c>
      <c r="S1478">
        <v>0.48</v>
      </c>
    </row>
    <row r="1479" spans="1:19" x14ac:dyDescent="0.3">
      <c r="A1479">
        <v>480</v>
      </c>
      <c r="B1479">
        <v>-0.39100000000000001</v>
      </c>
      <c r="C1479">
        <v>-1.292</v>
      </c>
      <c r="D1479">
        <v>-2.3959999999999999</v>
      </c>
      <c r="E1479">
        <v>-2.95</v>
      </c>
      <c r="F1479">
        <v>-3.19</v>
      </c>
      <c r="G1479">
        <v>2.4</v>
      </c>
      <c r="H1479">
        <v>-0.01</v>
      </c>
      <c r="I1479">
        <v>4</v>
      </c>
      <c r="J1479">
        <v>-0.46400000000000002</v>
      </c>
      <c r="K1479">
        <v>-1.4570000000000001</v>
      </c>
      <c r="L1479">
        <v>-2.4550000000000001</v>
      </c>
      <c r="M1479">
        <v>-3.1680000000000001</v>
      </c>
      <c r="N1479">
        <v>-3.37</v>
      </c>
      <c r="O1479">
        <v>1.0309999999999999</v>
      </c>
      <c r="P1479">
        <v>1.0409999999999999</v>
      </c>
      <c r="Q1479">
        <v>1.04</v>
      </c>
      <c r="R1479">
        <v>0.76600000000000001</v>
      </c>
      <c r="S1479">
        <v>0.48699999999999999</v>
      </c>
    </row>
    <row r="1480" spans="1:19" x14ac:dyDescent="0.3">
      <c r="A1480">
        <v>540</v>
      </c>
      <c r="B1480">
        <v>-0.39100000000000001</v>
      </c>
      <c r="C1480">
        <v>-1.292</v>
      </c>
      <c r="D1480">
        <v>-2.3959999999999999</v>
      </c>
      <c r="E1480">
        <v>-2.95</v>
      </c>
      <c r="F1480">
        <v>-3.19</v>
      </c>
      <c r="G1480">
        <v>2.4</v>
      </c>
      <c r="H1480">
        <v>-0.01</v>
      </c>
      <c r="I1480">
        <v>4</v>
      </c>
      <c r="J1480">
        <v>-0.46700000000000003</v>
      </c>
      <c r="K1480">
        <v>-1.4570000000000001</v>
      </c>
      <c r="L1480">
        <v>-2.4540000000000002</v>
      </c>
      <c r="M1480">
        <v>-3.1779999999999999</v>
      </c>
      <c r="N1480">
        <v>-3.387</v>
      </c>
      <c r="O1480">
        <v>1.032</v>
      </c>
      <c r="P1480">
        <v>1.0409999999999999</v>
      </c>
      <c r="Q1480">
        <v>1.036</v>
      </c>
      <c r="R1480">
        <v>0.77300000000000002</v>
      </c>
      <c r="S1480">
        <v>0.49399999999999999</v>
      </c>
    </row>
    <row r="1481" spans="1:19" x14ac:dyDescent="0.3">
      <c r="A1481">
        <v>600</v>
      </c>
      <c r="B1481">
        <v>-0.39100000000000001</v>
      </c>
      <c r="C1481">
        <v>-1.292</v>
      </c>
      <c r="D1481">
        <v>-2.3959999999999999</v>
      </c>
      <c r="E1481">
        <v>-2.95</v>
      </c>
      <c r="F1481">
        <v>-3.19</v>
      </c>
      <c r="G1481">
        <v>2.4</v>
      </c>
      <c r="H1481">
        <v>-0.01</v>
      </c>
      <c r="I1481">
        <v>4</v>
      </c>
      <c r="J1481">
        <v>-0.46800000000000003</v>
      </c>
      <c r="K1481">
        <v>-1.458</v>
      </c>
      <c r="L1481">
        <v>-2.4529999999999998</v>
      </c>
      <c r="M1481">
        <v>-3.1890000000000001</v>
      </c>
      <c r="N1481">
        <v>-3.4039999999999999</v>
      </c>
      <c r="O1481">
        <v>1.03</v>
      </c>
      <c r="P1481">
        <v>1.0429999999999999</v>
      </c>
      <c r="Q1481">
        <v>1.032</v>
      </c>
      <c r="R1481">
        <v>0.77900000000000003</v>
      </c>
      <c r="S1481">
        <v>0.502</v>
      </c>
    </row>
    <row r="1483" spans="1:19" x14ac:dyDescent="0.3">
      <c r="A1483" t="s">
        <v>0</v>
      </c>
      <c r="B1483" t="s">
        <v>115</v>
      </c>
    </row>
    <row r="1484" spans="1:19" x14ac:dyDescent="0.3">
      <c r="A1484">
        <v>0</v>
      </c>
      <c r="B1484">
        <v>-0.39</v>
      </c>
      <c r="C1484">
        <v>-1.2949999999999999</v>
      </c>
      <c r="D1484">
        <v>-2.395</v>
      </c>
      <c r="E1484">
        <v>-2.9460000000000002</v>
      </c>
      <c r="F1484">
        <v>-3.18</v>
      </c>
      <c r="G1484">
        <v>2.4</v>
      </c>
      <c r="H1484">
        <v>-0.01</v>
      </c>
      <c r="I1484">
        <v>4</v>
      </c>
      <c r="J1484">
        <v>-0.442</v>
      </c>
      <c r="K1484">
        <v>-1.4419999999999999</v>
      </c>
      <c r="L1484">
        <v>-2.4369999999999998</v>
      </c>
      <c r="M1484">
        <v>-3.1</v>
      </c>
      <c r="N1484">
        <v>-3.18</v>
      </c>
      <c r="O1484">
        <v>1.028</v>
      </c>
      <c r="P1484">
        <v>1.028</v>
      </c>
      <c r="Q1484">
        <v>1.0189999999999999</v>
      </c>
      <c r="R1484">
        <v>0.626</v>
      </c>
      <c r="S1484">
        <v>0.25</v>
      </c>
    </row>
    <row r="1485" spans="1:19" x14ac:dyDescent="0.3">
      <c r="A1485">
        <v>60</v>
      </c>
      <c r="B1485">
        <v>-0.39</v>
      </c>
      <c r="C1485">
        <v>-1.2949999999999999</v>
      </c>
      <c r="D1485">
        <v>-2.395</v>
      </c>
      <c r="E1485">
        <v>-2.9460000000000002</v>
      </c>
      <c r="F1485">
        <v>-3.18</v>
      </c>
      <c r="G1485">
        <v>2.4</v>
      </c>
      <c r="H1485">
        <v>-0.01</v>
      </c>
      <c r="I1485">
        <v>4</v>
      </c>
      <c r="J1485">
        <v>-0.48199999999999998</v>
      </c>
      <c r="K1485">
        <v>-1.466</v>
      </c>
      <c r="L1485">
        <v>-2.4300000000000002</v>
      </c>
      <c r="M1485">
        <v>-3.0840000000000001</v>
      </c>
      <c r="N1485">
        <v>-3.26</v>
      </c>
      <c r="O1485">
        <v>1.095</v>
      </c>
      <c r="P1485">
        <v>1.0169999999999999</v>
      </c>
      <c r="Q1485">
        <v>0.92400000000000004</v>
      </c>
      <c r="R1485">
        <v>0.57699999999999996</v>
      </c>
      <c r="S1485">
        <v>0.44400000000000001</v>
      </c>
    </row>
    <row r="1486" spans="1:19" x14ac:dyDescent="0.3">
      <c r="A1486">
        <v>120</v>
      </c>
      <c r="B1486">
        <v>-0.39</v>
      </c>
      <c r="C1486">
        <v>-1.2949999999999999</v>
      </c>
      <c r="D1486">
        <v>-2.395</v>
      </c>
      <c r="E1486">
        <v>-2.9460000000000002</v>
      </c>
      <c r="F1486">
        <v>-3.18</v>
      </c>
      <c r="G1486">
        <v>2.4</v>
      </c>
      <c r="H1486">
        <v>-0.01</v>
      </c>
      <c r="I1486">
        <v>4</v>
      </c>
      <c r="J1486">
        <v>-0.45800000000000002</v>
      </c>
      <c r="K1486">
        <v>-1.474</v>
      </c>
      <c r="L1486">
        <v>-2.4700000000000002</v>
      </c>
      <c r="M1486">
        <v>-3.133</v>
      </c>
      <c r="N1486">
        <v>-3.2789999999999999</v>
      </c>
      <c r="O1486">
        <v>1.048</v>
      </c>
      <c r="P1486">
        <v>1.089</v>
      </c>
      <c r="Q1486">
        <v>1.069</v>
      </c>
      <c r="R1486">
        <v>0.71599999999999997</v>
      </c>
      <c r="S1486">
        <v>0.45100000000000001</v>
      </c>
    </row>
    <row r="1487" spans="1:19" x14ac:dyDescent="0.3">
      <c r="A1487">
        <v>180</v>
      </c>
      <c r="B1487">
        <v>-0.39</v>
      </c>
      <c r="C1487">
        <v>-1.2949999999999999</v>
      </c>
      <c r="D1487">
        <v>-2.395</v>
      </c>
      <c r="E1487">
        <v>-2.9460000000000002</v>
      </c>
      <c r="F1487">
        <v>-3.18</v>
      </c>
      <c r="G1487">
        <v>2.4</v>
      </c>
      <c r="H1487">
        <v>-0.01</v>
      </c>
      <c r="I1487">
        <v>4</v>
      </c>
      <c r="J1487">
        <v>-0.45100000000000001</v>
      </c>
      <c r="K1487">
        <v>-1.4470000000000001</v>
      </c>
      <c r="L1487">
        <v>-2.4420000000000002</v>
      </c>
      <c r="M1487">
        <v>-3.093</v>
      </c>
      <c r="N1487">
        <v>-3.2919999999999998</v>
      </c>
      <c r="O1487">
        <v>1.03</v>
      </c>
      <c r="P1487">
        <v>1.004</v>
      </c>
      <c r="Q1487">
        <v>0.98</v>
      </c>
      <c r="R1487">
        <v>0.55800000000000005</v>
      </c>
      <c r="S1487">
        <v>0.45600000000000002</v>
      </c>
    </row>
    <row r="1488" spans="1:19" x14ac:dyDescent="0.3">
      <c r="A1488">
        <v>240</v>
      </c>
      <c r="B1488">
        <v>-0.39</v>
      </c>
      <c r="C1488">
        <v>-1.2949999999999999</v>
      </c>
      <c r="D1488">
        <v>-2.395</v>
      </c>
      <c r="E1488">
        <v>-2.9460000000000002</v>
      </c>
      <c r="F1488">
        <v>-3.18</v>
      </c>
      <c r="G1488">
        <v>2.4</v>
      </c>
      <c r="H1488">
        <v>-0.01</v>
      </c>
      <c r="I1488">
        <v>4</v>
      </c>
      <c r="J1488">
        <v>-0.46500000000000002</v>
      </c>
      <c r="K1488">
        <v>-1.462</v>
      </c>
      <c r="L1488">
        <v>-2.4609999999999999</v>
      </c>
      <c r="M1488">
        <v>-3.0920000000000001</v>
      </c>
      <c r="N1488">
        <v>-3.302</v>
      </c>
      <c r="O1488">
        <v>1.05</v>
      </c>
      <c r="P1488">
        <v>1.0649999999999999</v>
      </c>
      <c r="Q1488">
        <v>1.07</v>
      </c>
      <c r="R1488">
        <v>0.57699999999999996</v>
      </c>
      <c r="S1488">
        <v>0.46</v>
      </c>
    </row>
    <row r="1489" spans="1:19" x14ac:dyDescent="0.3">
      <c r="A1489">
        <v>300</v>
      </c>
      <c r="B1489">
        <v>-0.39</v>
      </c>
      <c r="C1489">
        <v>-1.2949999999999999</v>
      </c>
      <c r="D1489">
        <v>-2.395</v>
      </c>
      <c r="E1489">
        <v>-2.9460000000000002</v>
      </c>
      <c r="F1489">
        <v>-3.18</v>
      </c>
      <c r="G1489">
        <v>2.4</v>
      </c>
      <c r="H1489">
        <v>-0.01</v>
      </c>
      <c r="I1489">
        <v>4</v>
      </c>
      <c r="J1489">
        <v>-0.45800000000000002</v>
      </c>
      <c r="K1489">
        <v>-1.4550000000000001</v>
      </c>
      <c r="L1489">
        <v>-2.4489999999999998</v>
      </c>
      <c r="M1489">
        <v>-3.11</v>
      </c>
      <c r="N1489">
        <v>-3.3109999999999999</v>
      </c>
      <c r="O1489">
        <v>1.0329999999999999</v>
      </c>
      <c r="P1489">
        <v>1.0269999999999999</v>
      </c>
      <c r="Q1489">
        <v>1.014</v>
      </c>
      <c r="R1489">
        <v>0.65</v>
      </c>
      <c r="S1489">
        <v>0.46300000000000002</v>
      </c>
    </row>
    <row r="1490" spans="1:19" x14ac:dyDescent="0.3">
      <c r="A1490">
        <v>360</v>
      </c>
      <c r="B1490">
        <v>-0.39</v>
      </c>
      <c r="C1490">
        <v>-1.2949999999999999</v>
      </c>
      <c r="D1490">
        <v>-2.395</v>
      </c>
      <c r="E1490">
        <v>-2.9460000000000002</v>
      </c>
      <c r="F1490">
        <v>-3.18</v>
      </c>
      <c r="G1490">
        <v>2.4</v>
      </c>
      <c r="H1490">
        <v>-0.01</v>
      </c>
      <c r="I1490">
        <v>4</v>
      </c>
      <c r="J1490">
        <v>-0.46200000000000002</v>
      </c>
      <c r="K1490">
        <v>-1.4570000000000001</v>
      </c>
      <c r="L1490">
        <v>-2.4460000000000002</v>
      </c>
      <c r="M1490">
        <v>-3.13</v>
      </c>
      <c r="N1490">
        <v>-3.3250000000000002</v>
      </c>
      <c r="O1490">
        <v>1.0369999999999999</v>
      </c>
      <c r="P1490">
        <v>1.048</v>
      </c>
      <c r="Q1490">
        <v>1.0089999999999999</v>
      </c>
      <c r="R1490">
        <v>0.70399999999999996</v>
      </c>
      <c r="S1490">
        <v>0.46899999999999997</v>
      </c>
    </row>
    <row r="1491" spans="1:19" x14ac:dyDescent="0.3">
      <c r="A1491">
        <v>420</v>
      </c>
      <c r="B1491">
        <v>-0.39</v>
      </c>
      <c r="C1491">
        <v>-1.2949999999999999</v>
      </c>
      <c r="D1491">
        <v>-2.395</v>
      </c>
      <c r="E1491">
        <v>-2.9460000000000002</v>
      </c>
      <c r="F1491">
        <v>-3.18</v>
      </c>
      <c r="G1491">
        <v>2.4</v>
      </c>
      <c r="H1491">
        <v>-0.01</v>
      </c>
      <c r="I1491">
        <v>4</v>
      </c>
      <c r="J1491">
        <v>-0.46300000000000002</v>
      </c>
      <c r="K1491">
        <v>-1.458</v>
      </c>
      <c r="L1491">
        <v>-2.4510000000000001</v>
      </c>
      <c r="M1491">
        <v>-3.1459999999999999</v>
      </c>
      <c r="N1491">
        <v>-3.3410000000000002</v>
      </c>
      <c r="O1491">
        <v>1.034</v>
      </c>
      <c r="P1491">
        <v>1.0489999999999999</v>
      </c>
      <c r="Q1491">
        <v>1.034</v>
      </c>
      <c r="R1491">
        <v>0.74</v>
      </c>
      <c r="S1491">
        <v>0.47499999999999998</v>
      </c>
    </row>
    <row r="1492" spans="1:19" x14ac:dyDescent="0.3">
      <c r="A1492">
        <v>480</v>
      </c>
      <c r="B1492">
        <v>-0.39</v>
      </c>
      <c r="C1492">
        <v>-1.2949999999999999</v>
      </c>
      <c r="D1492">
        <v>-2.395</v>
      </c>
      <c r="E1492">
        <v>-2.9460000000000002</v>
      </c>
      <c r="F1492">
        <v>-3.18</v>
      </c>
      <c r="G1492">
        <v>2.4</v>
      </c>
      <c r="H1492">
        <v>-0.01</v>
      </c>
      <c r="I1492">
        <v>4</v>
      </c>
      <c r="J1492">
        <v>-0.46400000000000002</v>
      </c>
      <c r="K1492">
        <v>-1.456</v>
      </c>
      <c r="L1492">
        <v>-2.4529999999999998</v>
      </c>
      <c r="M1492">
        <v>-3.16</v>
      </c>
      <c r="N1492">
        <v>-3.3559999999999999</v>
      </c>
      <c r="O1492">
        <v>1.0309999999999999</v>
      </c>
      <c r="P1492">
        <v>1.0409999999999999</v>
      </c>
      <c r="Q1492">
        <v>1.04</v>
      </c>
      <c r="R1492">
        <v>0.76100000000000001</v>
      </c>
      <c r="S1492">
        <v>0.48099999999999998</v>
      </c>
    </row>
    <row r="1493" spans="1:19" x14ac:dyDescent="0.3">
      <c r="A1493">
        <v>540</v>
      </c>
      <c r="B1493">
        <v>-0.39</v>
      </c>
      <c r="C1493">
        <v>-1.2949999999999999</v>
      </c>
      <c r="D1493">
        <v>-2.395</v>
      </c>
      <c r="E1493">
        <v>-2.9460000000000002</v>
      </c>
      <c r="F1493">
        <v>-3.18</v>
      </c>
      <c r="G1493">
        <v>2.4</v>
      </c>
      <c r="H1493">
        <v>-0.01</v>
      </c>
      <c r="I1493">
        <v>4</v>
      </c>
      <c r="J1493">
        <v>-0.46700000000000003</v>
      </c>
      <c r="K1493">
        <v>-1.456</v>
      </c>
      <c r="L1493">
        <v>-2.452</v>
      </c>
      <c r="M1493">
        <v>-3.17</v>
      </c>
      <c r="N1493">
        <v>-3.3730000000000002</v>
      </c>
      <c r="O1493">
        <v>1.0309999999999999</v>
      </c>
      <c r="P1493">
        <v>1.0409999999999999</v>
      </c>
      <c r="Q1493">
        <v>1.0349999999999999</v>
      </c>
      <c r="R1493">
        <v>0.76700000000000002</v>
      </c>
      <c r="S1493">
        <v>0.48799999999999999</v>
      </c>
    </row>
    <row r="1494" spans="1:19" x14ac:dyDescent="0.3">
      <c r="A1494">
        <v>600</v>
      </c>
      <c r="B1494">
        <v>-0.39</v>
      </c>
      <c r="C1494">
        <v>-1.2949999999999999</v>
      </c>
      <c r="D1494">
        <v>-2.395</v>
      </c>
      <c r="E1494">
        <v>-2.9460000000000002</v>
      </c>
      <c r="F1494">
        <v>-3.18</v>
      </c>
      <c r="G1494">
        <v>2.4</v>
      </c>
      <c r="H1494">
        <v>-0.01</v>
      </c>
      <c r="I1494">
        <v>4</v>
      </c>
      <c r="J1494">
        <v>-0.46800000000000003</v>
      </c>
      <c r="K1494">
        <v>-1.458</v>
      </c>
      <c r="L1494">
        <v>-2.4510000000000001</v>
      </c>
      <c r="M1494">
        <v>-3.18</v>
      </c>
      <c r="N1494">
        <v>-3.39</v>
      </c>
      <c r="O1494">
        <v>1.03</v>
      </c>
      <c r="P1494">
        <v>1.0429999999999999</v>
      </c>
      <c r="Q1494">
        <v>1.032</v>
      </c>
      <c r="R1494">
        <v>0.77100000000000002</v>
      </c>
      <c r="S1494">
        <v>0.495</v>
      </c>
    </row>
    <row r="1496" spans="1:19" x14ac:dyDescent="0.3">
      <c r="A1496" t="s">
        <v>0</v>
      </c>
      <c r="B1496" t="s">
        <v>116</v>
      </c>
    </row>
    <row r="1497" spans="1:19" x14ac:dyDescent="0.3">
      <c r="A1497">
        <v>0</v>
      </c>
      <c r="B1497">
        <v>-0.39400000000000002</v>
      </c>
      <c r="C1497">
        <v>-1.2929999999999999</v>
      </c>
      <c r="D1497">
        <v>-2.3980000000000001</v>
      </c>
      <c r="E1497">
        <v>-2.9529999999999998</v>
      </c>
      <c r="F1497">
        <v>-3.17</v>
      </c>
      <c r="G1497">
        <v>2.4</v>
      </c>
      <c r="H1497">
        <v>-0.01</v>
      </c>
      <c r="I1497">
        <v>4</v>
      </c>
      <c r="J1497">
        <v>-0.442</v>
      </c>
      <c r="K1497">
        <v>-1.4419999999999999</v>
      </c>
      <c r="L1497">
        <v>-2.4369999999999998</v>
      </c>
      <c r="M1497">
        <v>-3.0920000000000001</v>
      </c>
      <c r="N1497">
        <v>-3.17</v>
      </c>
      <c r="O1497">
        <v>1.028</v>
      </c>
      <c r="P1497">
        <v>1.028</v>
      </c>
      <c r="Q1497">
        <v>1.0189999999999999</v>
      </c>
      <c r="R1497">
        <v>0.61899999999999999</v>
      </c>
      <c r="S1497">
        <v>0.248</v>
      </c>
    </row>
    <row r="1498" spans="1:19" x14ac:dyDescent="0.3">
      <c r="A1498">
        <v>60</v>
      </c>
      <c r="B1498">
        <v>-0.39400000000000002</v>
      </c>
      <c r="C1498">
        <v>-1.2929999999999999</v>
      </c>
      <c r="D1498">
        <v>-2.3980000000000001</v>
      </c>
      <c r="E1498">
        <v>-2.9529999999999998</v>
      </c>
      <c r="F1498">
        <v>-3.17</v>
      </c>
      <c r="G1498">
        <v>2.4</v>
      </c>
      <c r="H1498">
        <v>-0.01</v>
      </c>
      <c r="I1498">
        <v>4</v>
      </c>
      <c r="J1498">
        <v>-0.48299999999999998</v>
      </c>
      <c r="K1498">
        <v>-1.466</v>
      </c>
      <c r="L1498">
        <v>-2.431</v>
      </c>
      <c r="M1498">
        <v>-3.0830000000000002</v>
      </c>
      <c r="N1498">
        <v>-3.2519999999999998</v>
      </c>
      <c r="O1498">
        <v>1.097</v>
      </c>
      <c r="P1498">
        <v>1.0109999999999999</v>
      </c>
      <c r="Q1498">
        <v>0.92200000000000004</v>
      </c>
      <c r="R1498">
        <v>0.57799999999999996</v>
      </c>
      <c r="S1498">
        <v>0.441</v>
      </c>
    </row>
    <row r="1499" spans="1:19" x14ac:dyDescent="0.3">
      <c r="A1499">
        <v>120</v>
      </c>
      <c r="B1499">
        <v>-0.39400000000000002</v>
      </c>
      <c r="C1499">
        <v>-1.2929999999999999</v>
      </c>
      <c r="D1499">
        <v>-2.3980000000000001</v>
      </c>
      <c r="E1499">
        <v>-2.9529999999999998</v>
      </c>
      <c r="F1499">
        <v>-3.17</v>
      </c>
      <c r="G1499">
        <v>2.4</v>
      </c>
      <c r="H1499">
        <v>-0.01</v>
      </c>
      <c r="I1499">
        <v>4</v>
      </c>
      <c r="J1499">
        <v>-0.46</v>
      </c>
      <c r="K1499">
        <v>-1.476</v>
      </c>
      <c r="L1499">
        <v>-2.472</v>
      </c>
      <c r="M1499">
        <v>-3.1280000000000001</v>
      </c>
      <c r="N1499">
        <v>-3.266</v>
      </c>
      <c r="O1499">
        <v>1.0509999999999999</v>
      </c>
      <c r="P1499">
        <v>1.089</v>
      </c>
      <c r="Q1499">
        <v>1.0720000000000001</v>
      </c>
      <c r="R1499">
        <v>0.71</v>
      </c>
      <c r="S1499">
        <v>0.44600000000000001</v>
      </c>
    </row>
    <row r="1500" spans="1:19" x14ac:dyDescent="0.3">
      <c r="A1500">
        <v>180</v>
      </c>
      <c r="B1500">
        <v>-0.39400000000000002</v>
      </c>
      <c r="C1500">
        <v>-1.2929999999999999</v>
      </c>
      <c r="D1500">
        <v>-2.3980000000000001</v>
      </c>
      <c r="E1500">
        <v>-2.9529999999999998</v>
      </c>
      <c r="F1500">
        <v>-3.17</v>
      </c>
      <c r="G1500">
        <v>2.4</v>
      </c>
      <c r="H1500">
        <v>-0.01</v>
      </c>
      <c r="I1500">
        <v>4</v>
      </c>
      <c r="J1500">
        <v>-0.45200000000000001</v>
      </c>
      <c r="K1500">
        <v>-1.4490000000000001</v>
      </c>
      <c r="L1500">
        <v>-2.4430000000000001</v>
      </c>
      <c r="M1500">
        <v>-3.0870000000000002</v>
      </c>
      <c r="N1500">
        <v>-3.2839999999999998</v>
      </c>
      <c r="O1500">
        <v>1.032</v>
      </c>
      <c r="P1500">
        <v>1.002</v>
      </c>
      <c r="Q1500">
        <v>0.97599999999999998</v>
      </c>
      <c r="R1500">
        <v>0.54800000000000004</v>
      </c>
      <c r="S1500">
        <v>0.45300000000000001</v>
      </c>
    </row>
    <row r="1501" spans="1:19" x14ac:dyDescent="0.3">
      <c r="A1501">
        <v>240</v>
      </c>
      <c r="B1501">
        <v>-0.39400000000000002</v>
      </c>
      <c r="C1501">
        <v>-1.2929999999999999</v>
      </c>
      <c r="D1501">
        <v>-2.3980000000000001</v>
      </c>
      <c r="E1501">
        <v>-2.9529999999999998</v>
      </c>
      <c r="F1501">
        <v>-3.17</v>
      </c>
      <c r="G1501">
        <v>2.4</v>
      </c>
      <c r="H1501">
        <v>-0.01</v>
      </c>
      <c r="I1501">
        <v>4</v>
      </c>
      <c r="J1501">
        <v>-0.46500000000000002</v>
      </c>
      <c r="K1501">
        <v>-1.464</v>
      </c>
      <c r="L1501">
        <v>-2.4620000000000002</v>
      </c>
      <c r="M1501">
        <v>-3.0859999999999999</v>
      </c>
      <c r="N1501">
        <v>-3.2959999999999998</v>
      </c>
      <c r="O1501">
        <v>1.0509999999999999</v>
      </c>
      <c r="P1501">
        <v>1.0649999999999999</v>
      </c>
      <c r="Q1501">
        <v>1.0660000000000001</v>
      </c>
      <c r="R1501">
        <v>0.56899999999999995</v>
      </c>
      <c r="S1501">
        <v>0.45800000000000002</v>
      </c>
    </row>
    <row r="1502" spans="1:19" x14ac:dyDescent="0.3">
      <c r="A1502">
        <v>300</v>
      </c>
      <c r="B1502">
        <v>-0.39400000000000002</v>
      </c>
      <c r="C1502">
        <v>-1.2929999999999999</v>
      </c>
      <c r="D1502">
        <v>-2.3980000000000001</v>
      </c>
      <c r="E1502">
        <v>-2.9529999999999998</v>
      </c>
      <c r="F1502">
        <v>-3.17</v>
      </c>
      <c r="G1502">
        <v>2.4</v>
      </c>
      <c r="H1502">
        <v>-0.01</v>
      </c>
      <c r="I1502">
        <v>4</v>
      </c>
      <c r="J1502">
        <v>-0.45800000000000002</v>
      </c>
      <c r="K1502">
        <v>-1.456</v>
      </c>
      <c r="L1502">
        <v>-2.4500000000000002</v>
      </c>
      <c r="M1502">
        <v>-3.1070000000000002</v>
      </c>
      <c r="N1502">
        <v>-3.3039999999999998</v>
      </c>
      <c r="O1502">
        <v>1.034</v>
      </c>
      <c r="P1502">
        <v>1.0269999999999999</v>
      </c>
      <c r="Q1502">
        <v>1.01</v>
      </c>
      <c r="R1502">
        <v>0.64900000000000002</v>
      </c>
      <c r="S1502">
        <v>0.46</v>
      </c>
    </row>
    <row r="1503" spans="1:19" x14ac:dyDescent="0.3">
      <c r="A1503">
        <v>360</v>
      </c>
      <c r="B1503">
        <v>-0.39400000000000002</v>
      </c>
      <c r="C1503">
        <v>-1.2929999999999999</v>
      </c>
      <c r="D1503">
        <v>-2.3980000000000001</v>
      </c>
      <c r="E1503">
        <v>-2.9529999999999998</v>
      </c>
      <c r="F1503">
        <v>-3.17</v>
      </c>
      <c r="G1503">
        <v>2.4</v>
      </c>
      <c r="H1503">
        <v>-0.01</v>
      </c>
      <c r="I1503">
        <v>4</v>
      </c>
      <c r="J1503">
        <v>-0.46200000000000002</v>
      </c>
      <c r="K1503">
        <v>-1.458</v>
      </c>
      <c r="L1503">
        <v>-2.4460000000000002</v>
      </c>
      <c r="M1503">
        <v>-3.125</v>
      </c>
      <c r="N1503">
        <v>-3.3170000000000002</v>
      </c>
      <c r="O1503">
        <v>1.0369999999999999</v>
      </c>
      <c r="P1503">
        <v>1.0469999999999999</v>
      </c>
      <c r="Q1503">
        <v>1.0049999999999999</v>
      </c>
      <c r="R1503">
        <v>0.69599999999999995</v>
      </c>
      <c r="S1503">
        <v>0.46600000000000003</v>
      </c>
    </row>
    <row r="1504" spans="1:19" x14ac:dyDescent="0.3">
      <c r="A1504">
        <v>420</v>
      </c>
      <c r="B1504">
        <v>-0.39400000000000002</v>
      </c>
      <c r="C1504">
        <v>-1.2929999999999999</v>
      </c>
      <c r="D1504">
        <v>-2.3980000000000001</v>
      </c>
      <c r="E1504">
        <v>-2.9529999999999998</v>
      </c>
      <c r="F1504">
        <v>-3.17</v>
      </c>
      <c r="G1504">
        <v>2.4</v>
      </c>
      <c r="H1504">
        <v>-0.01</v>
      </c>
      <c r="I1504">
        <v>4</v>
      </c>
      <c r="J1504">
        <v>-0.46400000000000002</v>
      </c>
      <c r="K1504">
        <v>-1.46</v>
      </c>
      <c r="L1504">
        <v>-2.4529999999999998</v>
      </c>
      <c r="M1504">
        <v>-3.14</v>
      </c>
      <c r="N1504">
        <v>-3.3319999999999999</v>
      </c>
      <c r="O1504">
        <v>1.0349999999999999</v>
      </c>
      <c r="P1504">
        <v>1.0489999999999999</v>
      </c>
      <c r="Q1504">
        <v>1.036</v>
      </c>
      <c r="R1504">
        <v>0.72899999999999998</v>
      </c>
      <c r="S1504">
        <v>0.47199999999999998</v>
      </c>
    </row>
    <row r="1505" spans="1:19" x14ac:dyDescent="0.3">
      <c r="A1505">
        <v>480</v>
      </c>
      <c r="B1505">
        <v>-0.39400000000000002</v>
      </c>
      <c r="C1505">
        <v>-1.2929999999999999</v>
      </c>
      <c r="D1505">
        <v>-2.3980000000000001</v>
      </c>
      <c r="E1505">
        <v>-2.9529999999999998</v>
      </c>
      <c r="F1505">
        <v>-3.17</v>
      </c>
      <c r="G1505">
        <v>2.4</v>
      </c>
      <c r="H1505">
        <v>-0.01</v>
      </c>
      <c r="I1505">
        <v>4</v>
      </c>
      <c r="J1505">
        <v>-0.46400000000000002</v>
      </c>
      <c r="K1505">
        <v>-1.458</v>
      </c>
      <c r="L1505">
        <v>-2.4550000000000001</v>
      </c>
      <c r="M1505">
        <v>-3.1539999999999999</v>
      </c>
      <c r="N1505">
        <v>-3.347</v>
      </c>
      <c r="O1505">
        <v>1.0309999999999999</v>
      </c>
      <c r="P1505">
        <v>1.0409999999999999</v>
      </c>
      <c r="Q1505">
        <v>1.04</v>
      </c>
      <c r="R1505">
        <v>0.754</v>
      </c>
      <c r="S1505">
        <v>0.47799999999999998</v>
      </c>
    </row>
    <row r="1506" spans="1:19" x14ac:dyDescent="0.3">
      <c r="A1506">
        <v>540</v>
      </c>
      <c r="B1506">
        <v>-0.39400000000000002</v>
      </c>
      <c r="C1506">
        <v>-1.2929999999999999</v>
      </c>
      <c r="D1506">
        <v>-2.3980000000000001</v>
      </c>
      <c r="E1506">
        <v>-2.9529999999999998</v>
      </c>
      <c r="F1506">
        <v>-3.17</v>
      </c>
      <c r="G1506">
        <v>2.4</v>
      </c>
      <c r="H1506">
        <v>-0.01</v>
      </c>
      <c r="I1506">
        <v>4</v>
      </c>
      <c r="J1506">
        <v>-0.46700000000000003</v>
      </c>
      <c r="K1506">
        <v>-1.458</v>
      </c>
      <c r="L1506">
        <v>-2.4529999999999998</v>
      </c>
      <c r="M1506">
        <v>-3.165</v>
      </c>
      <c r="N1506">
        <v>-3.3639999999999999</v>
      </c>
      <c r="O1506">
        <v>1.032</v>
      </c>
      <c r="P1506">
        <v>1.0409999999999999</v>
      </c>
      <c r="Q1506">
        <v>1.0329999999999999</v>
      </c>
      <c r="R1506">
        <v>0.76300000000000001</v>
      </c>
      <c r="S1506">
        <v>0.48499999999999999</v>
      </c>
    </row>
    <row r="1507" spans="1:19" x14ac:dyDescent="0.3">
      <c r="A1507">
        <v>600</v>
      </c>
      <c r="B1507">
        <v>-0.39400000000000002</v>
      </c>
      <c r="C1507">
        <v>-1.2929999999999999</v>
      </c>
      <c r="D1507">
        <v>-2.3980000000000001</v>
      </c>
      <c r="E1507">
        <v>-2.9529999999999998</v>
      </c>
      <c r="F1507">
        <v>-3.17</v>
      </c>
      <c r="G1507">
        <v>2.4</v>
      </c>
      <c r="H1507">
        <v>-0.01</v>
      </c>
      <c r="I1507">
        <v>4</v>
      </c>
      <c r="J1507">
        <v>-0.46899999999999997</v>
      </c>
      <c r="K1507">
        <v>-1.4590000000000001</v>
      </c>
      <c r="L1507">
        <v>-2.452</v>
      </c>
      <c r="M1507">
        <v>-3.1749999999999998</v>
      </c>
      <c r="N1507">
        <v>-3.3809999999999998</v>
      </c>
      <c r="O1507">
        <v>1.0309999999999999</v>
      </c>
      <c r="P1507">
        <v>1.0429999999999999</v>
      </c>
      <c r="Q1507">
        <v>1.03</v>
      </c>
      <c r="R1507">
        <v>0.76700000000000002</v>
      </c>
      <c r="S1507">
        <v>0.49199999999999999</v>
      </c>
    </row>
    <row r="1509" spans="1:19" x14ac:dyDescent="0.3">
      <c r="A1509" t="s">
        <v>0</v>
      </c>
      <c r="B1509" t="s">
        <v>117</v>
      </c>
    </row>
    <row r="1510" spans="1:19" x14ac:dyDescent="0.3">
      <c r="A1510">
        <v>0</v>
      </c>
      <c r="B1510">
        <v>-0.39400000000000002</v>
      </c>
      <c r="C1510">
        <v>-1.2929999999999999</v>
      </c>
      <c r="D1510">
        <v>-2.3980000000000001</v>
      </c>
      <c r="E1510">
        <v>-2.9510000000000001</v>
      </c>
      <c r="F1510">
        <v>-3.16</v>
      </c>
      <c r="G1510">
        <v>2.4</v>
      </c>
      <c r="H1510">
        <v>-0.01</v>
      </c>
      <c r="I1510">
        <v>4</v>
      </c>
      <c r="J1510">
        <v>-0.442</v>
      </c>
      <c r="K1510">
        <v>-1.4419999999999999</v>
      </c>
      <c r="L1510">
        <v>-2.4359999999999999</v>
      </c>
      <c r="M1510">
        <v>-3.0840000000000001</v>
      </c>
      <c r="N1510">
        <v>-3.16</v>
      </c>
      <c r="O1510">
        <v>1.028</v>
      </c>
      <c r="P1510">
        <v>1.028</v>
      </c>
      <c r="Q1510">
        <v>1.018</v>
      </c>
      <c r="R1510">
        <v>0.61299999999999999</v>
      </c>
      <c r="S1510">
        <v>0.246</v>
      </c>
    </row>
    <row r="1511" spans="1:19" x14ac:dyDescent="0.3">
      <c r="A1511">
        <v>60</v>
      </c>
      <c r="B1511">
        <v>-0.39400000000000002</v>
      </c>
      <c r="C1511">
        <v>-1.2929999999999999</v>
      </c>
      <c r="D1511">
        <v>-2.3980000000000001</v>
      </c>
      <c r="E1511">
        <v>-2.9510000000000001</v>
      </c>
      <c r="F1511">
        <v>-3.16</v>
      </c>
      <c r="G1511">
        <v>2.4</v>
      </c>
      <c r="H1511">
        <v>-0.01</v>
      </c>
      <c r="I1511">
        <v>4</v>
      </c>
      <c r="J1511">
        <v>-0.48299999999999998</v>
      </c>
      <c r="K1511">
        <v>-1.4650000000000001</v>
      </c>
      <c r="L1511">
        <v>-2.4300000000000002</v>
      </c>
      <c r="M1511">
        <v>-3.077</v>
      </c>
      <c r="N1511">
        <v>-3.242</v>
      </c>
      <c r="O1511">
        <v>1.097</v>
      </c>
      <c r="P1511">
        <v>1.006</v>
      </c>
      <c r="Q1511">
        <v>0.91900000000000004</v>
      </c>
      <c r="R1511">
        <v>0.57499999999999996</v>
      </c>
      <c r="S1511">
        <v>0.438</v>
      </c>
    </row>
    <row r="1512" spans="1:19" x14ac:dyDescent="0.3">
      <c r="A1512">
        <v>120</v>
      </c>
      <c r="B1512">
        <v>-0.39400000000000002</v>
      </c>
      <c r="C1512">
        <v>-1.2929999999999999</v>
      </c>
      <c r="D1512">
        <v>-2.3980000000000001</v>
      </c>
      <c r="E1512">
        <v>-2.9510000000000001</v>
      </c>
      <c r="F1512">
        <v>-3.16</v>
      </c>
      <c r="G1512">
        <v>2.4</v>
      </c>
      <c r="H1512">
        <v>-0.01</v>
      </c>
      <c r="I1512">
        <v>4</v>
      </c>
      <c r="J1512">
        <v>-0.46100000000000002</v>
      </c>
      <c r="K1512">
        <v>-1.476</v>
      </c>
      <c r="L1512">
        <v>-2.472</v>
      </c>
      <c r="M1512">
        <v>-3.12</v>
      </c>
      <c r="N1512">
        <v>-3.254</v>
      </c>
      <c r="O1512">
        <v>1.052</v>
      </c>
      <c r="P1512">
        <v>1.0900000000000001</v>
      </c>
      <c r="Q1512">
        <v>1.071</v>
      </c>
      <c r="R1512">
        <v>0.69899999999999995</v>
      </c>
      <c r="S1512">
        <v>0.442</v>
      </c>
    </row>
    <row r="1513" spans="1:19" x14ac:dyDescent="0.3">
      <c r="A1513">
        <v>180</v>
      </c>
      <c r="B1513">
        <v>-0.39400000000000002</v>
      </c>
      <c r="C1513">
        <v>-1.2929999999999999</v>
      </c>
      <c r="D1513">
        <v>-2.3980000000000001</v>
      </c>
      <c r="E1513">
        <v>-2.9510000000000001</v>
      </c>
      <c r="F1513">
        <v>-3.16</v>
      </c>
      <c r="G1513">
        <v>2.4</v>
      </c>
      <c r="H1513">
        <v>-0.01</v>
      </c>
      <c r="I1513">
        <v>4</v>
      </c>
      <c r="J1513">
        <v>-0.45100000000000001</v>
      </c>
      <c r="K1513">
        <v>-1.4490000000000001</v>
      </c>
      <c r="L1513">
        <v>-2.4430000000000001</v>
      </c>
      <c r="M1513">
        <v>-3.0790000000000002</v>
      </c>
      <c r="N1513">
        <v>-3.2730000000000001</v>
      </c>
      <c r="O1513">
        <v>1.0309999999999999</v>
      </c>
      <c r="P1513">
        <v>1.002</v>
      </c>
      <c r="Q1513">
        <v>0.97699999999999998</v>
      </c>
      <c r="R1513">
        <v>0.53700000000000003</v>
      </c>
      <c r="S1513">
        <v>0.44900000000000001</v>
      </c>
    </row>
    <row r="1514" spans="1:19" x14ac:dyDescent="0.3">
      <c r="A1514">
        <v>240</v>
      </c>
      <c r="B1514">
        <v>-0.39400000000000002</v>
      </c>
      <c r="C1514">
        <v>-1.2929999999999999</v>
      </c>
      <c r="D1514">
        <v>-2.3980000000000001</v>
      </c>
      <c r="E1514">
        <v>-2.9510000000000001</v>
      </c>
      <c r="F1514">
        <v>-3.16</v>
      </c>
      <c r="G1514">
        <v>2.4</v>
      </c>
      <c r="H1514">
        <v>-0.01</v>
      </c>
      <c r="I1514">
        <v>4</v>
      </c>
      <c r="J1514">
        <v>-0.46500000000000002</v>
      </c>
      <c r="K1514">
        <v>-1.464</v>
      </c>
      <c r="L1514">
        <v>-2.4620000000000002</v>
      </c>
      <c r="M1514">
        <v>-3.0790000000000002</v>
      </c>
      <c r="N1514">
        <v>-3.286</v>
      </c>
      <c r="O1514">
        <v>1.05</v>
      </c>
      <c r="P1514">
        <v>1.0649999999999999</v>
      </c>
      <c r="Q1514">
        <v>1.0669999999999999</v>
      </c>
      <c r="R1514">
        <v>0.56399999999999995</v>
      </c>
      <c r="S1514">
        <v>0.45400000000000001</v>
      </c>
    </row>
    <row r="1515" spans="1:19" x14ac:dyDescent="0.3">
      <c r="A1515">
        <v>300</v>
      </c>
      <c r="B1515">
        <v>-0.39400000000000002</v>
      </c>
      <c r="C1515">
        <v>-1.2929999999999999</v>
      </c>
      <c r="D1515">
        <v>-2.3980000000000001</v>
      </c>
      <c r="E1515">
        <v>-2.9510000000000001</v>
      </c>
      <c r="F1515">
        <v>-3.16</v>
      </c>
      <c r="G1515">
        <v>2.4</v>
      </c>
      <c r="H1515">
        <v>-0.01</v>
      </c>
      <c r="I1515">
        <v>4</v>
      </c>
      <c r="J1515">
        <v>-0.45800000000000002</v>
      </c>
      <c r="K1515">
        <v>-1.456</v>
      </c>
      <c r="L1515">
        <v>-2.4489999999999998</v>
      </c>
      <c r="M1515">
        <v>-3.101</v>
      </c>
      <c r="N1515">
        <v>-3.2930000000000001</v>
      </c>
      <c r="O1515">
        <v>1.034</v>
      </c>
      <c r="P1515">
        <v>1.0269999999999999</v>
      </c>
      <c r="Q1515">
        <v>1.008</v>
      </c>
      <c r="R1515">
        <v>0.64500000000000002</v>
      </c>
      <c r="S1515">
        <v>0.45600000000000002</v>
      </c>
    </row>
    <row r="1516" spans="1:19" x14ac:dyDescent="0.3">
      <c r="A1516">
        <v>360</v>
      </c>
      <c r="B1516">
        <v>-0.39400000000000002</v>
      </c>
      <c r="C1516">
        <v>-1.2929999999999999</v>
      </c>
      <c r="D1516">
        <v>-2.3980000000000001</v>
      </c>
      <c r="E1516">
        <v>-2.9510000000000001</v>
      </c>
      <c r="F1516">
        <v>-3.16</v>
      </c>
      <c r="G1516">
        <v>2.4</v>
      </c>
      <c r="H1516">
        <v>-0.01</v>
      </c>
      <c r="I1516">
        <v>4</v>
      </c>
      <c r="J1516">
        <v>-0.46200000000000002</v>
      </c>
      <c r="K1516">
        <v>-1.458</v>
      </c>
      <c r="L1516">
        <v>-2.4460000000000002</v>
      </c>
      <c r="M1516">
        <v>-3.1190000000000002</v>
      </c>
      <c r="N1516">
        <v>-3.306</v>
      </c>
      <c r="O1516">
        <v>1.0369999999999999</v>
      </c>
      <c r="P1516">
        <v>1.0469999999999999</v>
      </c>
      <c r="Q1516">
        <v>1.0049999999999999</v>
      </c>
      <c r="R1516">
        <v>0.69099999999999995</v>
      </c>
      <c r="S1516">
        <v>0.46100000000000002</v>
      </c>
    </row>
    <row r="1517" spans="1:19" x14ac:dyDescent="0.3">
      <c r="A1517">
        <v>420</v>
      </c>
      <c r="B1517">
        <v>-0.39400000000000002</v>
      </c>
      <c r="C1517">
        <v>-1.2929999999999999</v>
      </c>
      <c r="D1517">
        <v>-2.3980000000000001</v>
      </c>
      <c r="E1517">
        <v>-2.9510000000000001</v>
      </c>
      <c r="F1517">
        <v>-3.16</v>
      </c>
      <c r="G1517">
        <v>2.4</v>
      </c>
      <c r="H1517">
        <v>-0.01</v>
      </c>
      <c r="I1517">
        <v>4</v>
      </c>
      <c r="J1517">
        <v>-0.46400000000000002</v>
      </c>
      <c r="K1517">
        <v>-1.46</v>
      </c>
      <c r="L1517">
        <v>-2.4529999999999998</v>
      </c>
      <c r="M1517">
        <v>-3.133</v>
      </c>
      <c r="N1517">
        <v>-3.3210000000000002</v>
      </c>
      <c r="O1517">
        <v>1.0349999999999999</v>
      </c>
      <c r="P1517">
        <v>1.0489999999999999</v>
      </c>
      <c r="Q1517">
        <v>1.036</v>
      </c>
      <c r="R1517">
        <v>0.72199999999999998</v>
      </c>
      <c r="S1517">
        <v>0.46700000000000003</v>
      </c>
    </row>
    <row r="1518" spans="1:19" x14ac:dyDescent="0.3">
      <c r="A1518">
        <v>480</v>
      </c>
      <c r="B1518">
        <v>-0.39400000000000002</v>
      </c>
      <c r="C1518">
        <v>-1.2929999999999999</v>
      </c>
      <c r="D1518">
        <v>-2.3980000000000001</v>
      </c>
      <c r="E1518">
        <v>-2.9510000000000001</v>
      </c>
      <c r="F1518">
        <v>-3.16</v>
      </c>
      <c r="G1518">
        <v>2.4</v>
      </c>
      <c r="H1518">
        <v>-0.01</v>
      </c>
      <c r="I1518">
        <v>4</v>
      </c>
      <c r="J1518">
        <v>-0.46400000000000002</v>
      </c>
      <c r="K1518">
        <v>-1.458</v>
      </c>
      <c r="L1518">
        <v>-2.4550000000000001</v>
      </c>
      <c r="M1518">
        <v>-3.1469999999999998</v>
      </c>
      <c r="N1518">
        <v>-3.3359999999999999</v>
      </c>
      <c r="O1518">
        <v>1.0309999999999999</v>
      </c>
      <c r="P1518">
        <v>1.0409999999999999</v>
      </c>
      <c r="Q1518">
        <v>1.04</v>
      </c>
      <c r="R1518">
        <v>0.747</v>
      </c>
      <c r="S1518">
        <v>0.47299999999999998</v>
      </c>
    </row>
    <row r="1519" spans="1:19" x14ac:dyDescent="0.3">
      <c r="A1519">
        <v>540</v>
      </c>
      <c r="B1519">
        <v>-0.39400000000000002</v>
      </c>
      <c r="C1519">
        <v>-1.2929999999999999</v>
      </c>
      <c r="D1519">
        <v>-2.3980000000000001</v>
      </c>
      <c r="E1519">
        <v>-2.9510000000000001</v>
      </c>
      <c r="F1519">
        <v>-3.16</v>
      </c>
      <c r="G1519">
        <v>2.4</v>
      </c>
      <c r="H1519">
        <v>-0.01</v>
      </c>
      <c r="I1519">
        <v>4</v>
      </c>
      <c r="J1519">
        <v>-0.46700000000000003</v>
      </c>
      <c r="K1519">
        <v>-1.4570000000000001</v>
      </c>
      <c r="L1519">
        <v>-2.4529999999999998</v>
      </c>
      <c r="M1519">
        <v>-3.1579999999999999</v>
      </c>
      <c r="N1519">
        <v>-3.3519999999999999</v>
      </c>
      <c r="O1519">
        <v>1.0309999999999999</v>
      </c>
      <c r="P1519">
        <v>1.0409999999999999</v>
      </c>
      <c r="Q1519">
        <v>1.032</v>
      </c>
      <c r="R1519">
        <v>0.75700000000000001</v>
      </c>
      <c r="S1519">
        <v>0.48</v>
      </c>
    </row>
    <row r="1520" spans="1:19" x14ac:dyDescent="0.3">
      <c r="A1520">
        <v>600</v>
      </c>
      <c r="B1520">
        <v>-0.39400000000000002</v>
      </c>
      <c r="C1520">
        <v>-1.2929999999999999</v>
      </c>
      <c r="D1520">
        <v>-2.3980000000000001</v>
      </c>
      <c r="E1520">
        <v>-2.9510000000000001</v>
      </c>
      <c r="F1520">
        <v>-3.16</v>
      </c>
      <c r="G1520">
        <v>2.4</v>
      </c>
      <c r="H1520">
        <v>-0.01</v>
      </c>
      <c r="I1520">
        <v>4</v>
      </c>
      <c r="J1520">
        <v>-0.46899999999999997</v>
      </c>
      <c r="K1520">
        <v>-1.4590000000000001</v>
      </c>
      <c r="L1520">
        <v>-2.452</v>
      </c>
      <c r="M1520">
        <v>-3.1680000000000001</v>
      </c>
      <c r="N1520">
        <v>-3.3690000000000002</v>
      </c>
      <c r="O1520">
        <v>1.0309999999999999</v>
      </c>
      <c r="P1520">
        <v>1.044</v>
      </c>
      <c r="Q1520">
        <v>1.03</v>
      </c>
      <c r="R1520">
        <v>0.76100000000000001</v>
      </c>
      <c r="S1520">
        <v>0.48699999999999999</v>
      </c>
    </row>
    <row r="1522" spans="1:19" x14ac:dyDescent="0.3">
      <c r="A1522" t="s">
        <v>0</v>
      </c>
      <c r="B1522" t="s">
        <v>118</v>
      </c>
    </row>
    <row r="1523" spans="1:19" x14ac:dyDescent="0.3">
      <c r="A1523">
        <v>0</v>
      </c>
      <c r="B1523">
        <v>-0.39200000000000002</v>
      </c>
      <c r="C1523">
        <v>-1.2869999999999999</v>
      </c>
      <c r="D1523">
        <v>-2.395</v>
      </c>
      <c r="E1523">
        <v>-2.9830000000000001</v>
      </c>
      <c r="F1523">
        <v>-3.24</v>
      </c>
      <c r="G1523">
        <v>2.4</v>
      </c>
      <c r="H1523">
        <v>0</v>
      </c>
      <c r="I1523">
        <v>4</v>
      </c>
      <c r="J1523">
        <v>-0.442</v>
      </c>
      <c r="K1523">
        <v>-1.4419999999999999</v>
      </c>
      <c r="L1523">
        <v>-2.4390000000000001</v>
      </c>
      <c r="M1523">
        <v>-3.1459999999999999</v>
      </c>
      <c r="N1523">
        <v>-3.24</v>
      </c>
      <c r="O1523">
        <v>1.028</v>
      </c>
      <c r="P1523">
        <v>1.028</v>
      </c>
      <c r="Q1523">
        <v>1.022</v>
      </c>
      <c r="R1523">
        <v>0.66400000000000003</v>
      </c>
      <c r="S1523">
        <v>0.26200000000000001</v>
      </c>
    </row>
    <row r="1524" spans="1:19" x14ac:dyDescent="0.3">
      <c r="A1524">
        <v>60</v>
      </c>
      <c r="B1524">
        <v>-0.39200000000000002</v>
      </c>
      <c r="C1524">
        <v>-1.2869999999999999</v>
      </c>
      <c r="D1524">
        <v>-2.395</v>
      </c>
      <c r="E1524">
        <v>-2.9830000000000001</v>
      </c>
      <c r="F1524">
        <v>-3.24</v>
      </c>
      <c r="G1524">
        <v>2.4</v>
      </c>
      <c r="H1524">
        <v>0</v>
      </c>
      <c r="I1524">
        <v>4</v>
      </c>
      <c r="J1524">
        <v>-0.47899999999999998</v>
      </c>
      <c r="K1524">
        <v>-1.4770000000000001</v>
      </c>
      <c r="L1524">
        <v>-2.44</v>
      </c>
      <c r="M1524">
        <v>-3.1379999999999999</v>
      </c>
      <c r="N1524">
        <v>-3.3159999999999998</v>
      </c>
      <c r="O1524">
        <v>1.095</v>
      </c>
      <c r="P1524">
        <v>1.0569999999999999</v>
      </c>
      <c r="Q1524">
        <v>0.95099999999999996</v>
      </c>
      <c r="R1524">
        <v>0.57099999999999995</v>
      </c>
      <c r="S1524">
        <v>0.46500000000000002</v>
      </c>
    </row>
    <row r="1525" spans="1:19" x14ac:dyDescent="0.3">
      <c r="A1525">
        <v>120</v>
      </c>
      <c r="B1525">
        <v>-0.39200000000000002</v>
      </c>
      <c r="C1525">
        <v>-1.2869999999999999</v>
      </c>
      <c r="D1525">
        <v>-2.395</v>
      </c>
      <c r="E1525">
        <v>-2.9830000000000001</v>
      </c>
      <c r="F1525">
        <v>-3.24</v>
      </c>
      <c r="G1525">
        <v>2.4</v>
      </c>
      <c r="H1525">
        <v>0</v>
      </c>
      <c r="I1525">
        <v>4</v>
      </c>
      <c r="J1525">
        <v>-0.45300000000000001</v>
      </c>
      <c r="K1525">
        <v>-1.4750000000000001</v>
      </c>
      <c r="L1525">
        <v>-2.4750000000000001</v>
      </c>
      <c r="M1525">
        <v>-3.1859999999999999</v>
      </c>
      <c r="N1525">
        <v>-3.34</v>
      </c>
      <c r="O1525">
        <v>1.0469999999999999</v>
      </c>
      <c r="P1525">
        <v>1.089</v>
      </c>
      <c r="Q1525">
        <v>1.071</v>
      </c>
      <c r="R1525">
        <v>0.73199999999999998</v>
      </c>
      <c r="S1525">
        <v>0.47499999999999998</v>
      </c>
    </row>
    <row r="1526" spans="1:19" x14ac:dyDescent="0.3">
      <c r="A1526">
        <v>180</v>
      </c>
      <c r="B1526">
        <v>-0.39200000000000002</v>
      </c>
      <c r="C1526">
        <v>-1.2869999999999999</v>
      </c>
      <c r="D1526">
        <v>-2.395</v>
      </c>
      <c r="E1526">
        <v>-2.9830000000000001</v>
      </c>
      <c r="F1526">
        <v>-3.24</v>
      </c>
      <c r="G1526">
        <v>2.4</v>
      </c>
      <c r="H1526">
        <v>0</v>
      </c>
      <c r="I1526">
        <v>4</v>
      </c>
      <c r="J1526">
        <v>-0.44800000000000001</v>
      </c>
      <c r="K1526">
        <v>-1.45</v>
      </c>
      <c r="L1526">
        <v>-2.4430000000000001</v>
      </c>
      <c r="M1526">
        <v>-3.1440000000000001</v>
      </c>
      <c r="N1526">
        <v>-3.3540000000000001</v>
      </c>
      <c r="O1526">
        <v>1.0389999999999999</v>
      </c>
      <c r="P1526">
        <v>1.0069999999999999</v>
      </c>
      <c r="Q1526">
        <v>0.97299999999999998</v>
      </c>
      <c r="R1526">
        <v>0.58499999999999996</v>
      </c>
      <c r="S1526">
        <v>0.48</v>
      </c>
    </row>
    <row r="1527" spans="1:19" x14ac:dyDescent="0.3">
      <c r="A1527">
        <v>240</v>
      </c>
      <c r="B1527">
        <v>-0.39200000000000002</v>
      </c>
      <c r="C1527">
        <v>-1.2869999999999999</v>
      </c>
      <c r="D1527">
        <v>-2.395</v>
      </c>
      <c r="E1527">
        <v>-2.9830000000000001</v>
      </c>
      <c r="F1527">
        <v>-3.24</v>
      </c>
      <c r="G1527">
        <v>2.4</v>
      </c>
      <c r="H1527">
        <v>0</v>
      </c>
      <c r="I1527">
        <v>4</v>
      </c>
      <c r="J1527">
        <v>-0.46100000000000002</v>
      </c>
      <c r="K1527">
        <v>-1.4650000000000001</v>
      </c>
      <c r="L1527">
        <v>-2.4609999999999999</v>
      </c>
      <c r="M1527">
        <v>-3.1360000000000001</v>
      </c>
      <c r="N1527">
        <v>-3.3730000000000002</v>
      </c>
      <c r="O1527">
        <v>1.0609999999999999</v>
      </c>
      <c r="P1527">
        <v>1.0649999999999999</v>
      </c>
      <c r="Q1527">
        <v>1.06</v>
      </c>
      <c r="R1527">
        <v>0.58099999999999996</v>
      </c>
      <c r="S1527">
        <v>0.48799999999999999</v>
      </c>
    </row>
    <row r="1528" spans="1:19" x14ac:dyDescent="0.3">
      <c r="A1528">
        <v>300</v>
      </c>
      <c r="B1528">
        <v>-0.39200000000000002</v>
      </c>
      <c r="C1528">
        <v>-1.2869999999999999</v>
      </c>
      <c r="D1528">
        <v>-2.395</v>
      </c>
      <c r="E1528">
        <v>-2.9830000000000001</v>
      </c>
      <c r="F1528">
        <v>-3.24</v>
      </c>
      <c r="G1528">
        <v>2.4</v>
      </c>
      <c r="H1528">
        <v>0</v>
      </c>
      <c r="I1528">
        <v>4</v>
      </c>
      <c r="J1528">
        <v>-0.45100000000000001</v>
      </c>
      <c r="K1528">
        <v>-1.458</v>
      </c>
      <c r="L1528">
        <v>-2.4569999999999999</v>
      </c>
      <c r="M1528">
        <v>-3.157</v>
      </c>
      <c r="N1528">
        <v>-3.3879999999999999</v>
      </c>
      <c r="O1528">
        <v>1.044</v>
      </c>
      <c r="P1528">
        <v>1.032</v>
      </c>
      <c r="Q1528">
        <v>1.0289999999999999</v>
      </c>
      <c r="R1528">
        <v>0.67300000000000004</v>
      </c>
      <c r="S1528">
        <v>0.495</v>
      </c>
    </row>
    <row r="1529" spans="1:19" x14ac:dyDescent="0.3">
      <c r="A1529">
        <v>360</v>
      </c>
      <c r="B1529">
        <v>-0.39200000000000002</v>
      </c>
      <c r="C1529">
        <v>-1.2869999999999999</v>
      </c>
      <c r="D1529">
        <v>-2.395</v>
      </c>
      <c r="E1529">
        <v>-2.9830000000000001</v>
      </c>
      <c r="F1529">
        <v>-3.24</v>
      </c>
      <c r="G1529">
        <v>2.4</v>
      </c>
      <c r="H1529">
        <v>0</v>
      </c>
      <c r="I1529">
        <v>4</v>
      </c>
      <c r="J1529">
        <v>-0.45400000000000001</v>
      </c>
      <c r="K1529">
        <v>-1.458</v>
      </c>
      <c r="L1529">
        <v>-2.4500000000000002</v>
      </c>
      <c r="M1529">
        <v>-3.1760000000000002</v>
      </c>
      <c r="N1529">
        <v>-3.403</v>
      </c>
      <c r="O1529">
        <v>1.048</v>
      </c>
      <c r="P1529">
        <v>1.0429999999999999</v>
      </c>
      <c r="Q1529">
        <v>1.01</v>
      </c>
      <c r="R1529">
        <v>0.73199999999999998</v>
      </c>
      <c r="S1529">
        <v>0.501</v>
      </c>
    </row>
    <row r="1530" spans="1:19" x14ac:dyDescent="0.3">
      <c r="A1530">
        <v>420</v>
      </c>
      <c r="B1530">
        <v>-0.39200000000000002</v>
      </c>
      <c r="C1530">
        <v>-1.2869999999999999</v>
      </c>
      <c r="D1530">
        <v>-2.395</v>
      </c>
      <c r="E1530">
        <v>-2.9830000000000001</v>
      </c>
      <c r="F1530">
        <v>-3.24</v>
      </c>
      <c r="G1530">
        <v>2.4</v>
      </c>
      <c r="H1530">
        <v>0</v>
      </c>
      <c r="I1530">
        <v>4</v>
      </c>
      <c r="J1530">
        <v>-0.45400000000000001</v>
      </c>
      <c r="K1530">
        <v>-1.46</v>
      </c>
      <c r="L1530">
        <v>-2.4550000000000001</v>
      </c>
      <c r="M1530">
        <v>-3.1909999999999998</v>
      </c>
      <c r="N1530">
        <v>-3.42</v>
      </c>
      <c r="O1530">
        <v>1.0489999999999999</v>
      </c>
      <c r="P1530">
        <v>1.0509999999999999</v>
      </c>
      <c r="Q1530">
        <v>1.0369999999999999</v>
      </c>
      <c r="R1530">
        <v>0.76800000000000002</v>
      </c>
      <c r="S1530">
        <v>0.50900000000000001</v>
      </c>
    </row>
    <row r="1531" spans="1:19" x14ac:dyDescent="0.3">
      <c r="A1531">
        <v>480</v>
      </c>
      <c r="B1531">
        <v>-0.39200000000000002</v>
      </c>
      <c r="C1531">
        <v>-1.2869999999999999</v>
      </c>
      <c r="D1531">
        <v>-2.395</v>
      </c>
      <c r="E1531">
        <v>-2.9830000000000001</v>
      </c>
      <c r="F1531">
        <v>-3.24</v>
      </c>
      <c r="G1531">
        <v>2.4</v>
      </c>
      <c r="H1531">
        <v>0</v>
      </c>
      <c r="I1531">
        <v>4</v>
      </c>
      <c r="J1531">
        <v>-0.45200000000000001</v>
      </c>
      <c r="K1531">
        <v>-1.458</v>
      </c>
      <c r="L1531">
        <v>-2.4580000000000002</v>
      </c>
      <c r="M1531">
        <v>-3.2029999999999998</v>
      </c>
      <c r="N1531">
        <v>-3.4359999999999999</v>
      </c>
      <c r="O1531">
        <v>1.0449999999999999</v>
      </c>
      <c r="P1531">
        <v>1.044</v>
      </c>
      <c r="Q1531">
        <v>1.0449999999999999</v>
      </c>
      <c r="R1531">
        <v>0.78700000000000003</v>
      </c>
      <c r="S1531">
        <v>0.51600000000000001</v>
      </c>
    </row>
    <row r="1532" spans="1:19" x14ac:dyDescent="0.3">
      <c r="A1532">
        <v>540</v>
      </c>
      <c r="B1532">
        <v>-0.39200000000000002</v>
      </c>
      <c r="C1532">
        <v>-1.2869999999999999</v>
      </c>
      <c r="D1532">
        <v>-2.395</v>
      </c>
      <c r="E1532">
        <v>-2.9830000000000001</v>
      </c>
      <c r="F1532">
        <v>-3.24</v>
      </c>
      <c r="G1532">
        <v>2.4</v>
      </c>
      <c r="H1532">
        <v>0</v>
      </c>
      <c r="I1532">
        <v>4</v>
      </c>
      <c r="J1532">
        <v>-0.45300000000000001</v>
      </c>
      <c r="K1532">
        <v>-1.4570000000000001</v>
      </c>
      <c r="L1532">
        <v>-2.4580000000000002</v>
      </c>
      <c r="M1532">
        <v>-3.214</v>
      </c>
      <c r="N1532">
        <v>-3.4540000000000002</v>
      </c>
      <c r="O1532">
        <v>1.0469999999999999</v>
      </c>
      <c r="P1532">
        <v>1.044</v>
      </c>
      <c r="Q1532">
        <v>1.04</v>
      </c>
      <c r="R1532">
        <v>0.79800000000000004</v>
      </c>
      <c r="S1532">
        <v>0.52400000000000002</v>
      </c>
    </row>
    <row r="1533" spans="1:19" x14ac:dyDescent="0.3">
      <c r="A1533">
        <v>600</v>
      </c>
      <c r="B1533">
        <v>-0.39200000000000002</v>
      </c>
      <c r="C1533">
        <v>-1.2869999999999999</v>
      </c>
      <c r="D1533">
        <v>-2.395</v>
      </c>
      <c r="E1533">
        <v>-2.9830000000000001</v>
      </c>
      <c r="F1533">
        <v>-3.24</v>
      </c>
      <c r="G1533">
        <v>2.4</v>
      </c>
      <c r="H1533">
        <v>0</v>
      </c>
      <c r="I1533">
        <v>4</v>
      </c>
      <c r="J1533">
        <v>-0.45300000000000001</v>
      </c>
      <c r="K1533">
        <v>-1.4570000000000001</v>
      </c>
      <c r="L1533">
        <v>-2.456</v>
      </c>
      <c r="M1533">
        <v>-3.2250000000000001</v>
      </c>
      <c r="N1533">
        <v>-3.472</v>
      </c>
      <c r="O1533">
        <v>1.0469999999999999</v>
      </c>
      <c r="P1533">
        <v>1.046</v>
      </c>
      <c r="Q1533">
        <v>1.0349999999999999</v>
      </c>
      <c r="R1533">
        <v>0.80900000000000005</v>
      </c>
      <c r="S1533">
        <v>0.53300000000000003</v>
      </c>
    </row>
    <row r="1535" spans="1:19" x14ac:dyDescent="0.3">
      <c r="A1535" t="s">
        <v>0</v>
      </c>
      <c r="B1535" t="s">
        <v>119</v>
      </c>
    </row>
    <row r="1536" spans="1:19" x14ac:dyDescent="0.3">
      <c r="A1536">
        <v>0</v>
      </c>
      <c r="B1536">
        <v>-0.39200000000000002</v>
      </c>
      <c r="C1536">
        <v>-1.2889999999999999</v>
      </c>
      <c r="D1536">
        <v>-2.3940000000000001</v>
      </c>
      <c r="E1536">
        <v>-2.976</v>
      </c>
      <c r="F1536">
        <v>-3.23</v>
      </c>
      <c r="G1536">
        <v>2.4</v>
      </c>
      <c r="H1536">
        <v>0</v>
      </c>
      <c r="I1536">
        <v>4</v>
      </c>
      <c r="J1536">
        <v>-0.442</v>
      </c>
      <c r="K1536">
        <v>-1.4419999999999999</v>
      </c>
      <c r="L1536">
        <v>-2.4380000000000002</v>
      </c>
      <c r="M1536">
        <v>-3.1379999999999999</v>
      </c>
      <c r="N1536">
        <v>-3.23</v>
      </c>
      <c r="O1536">
        <v>1.028</v>
      </c>
      <c r="P1536">
        <v>1.028</v>
      </c>
      <c r="Q1536">
        <v>1.0209999999999999</v>
      </c>
      <c r="R1536">
        <v>0.65800000000000003</v>
      </c>
      <c r="S1536">
        <v>0.26</v>
      </c>
    </row>
    <row r="1537" spans="1:19" x14ac:dyDescent="0.3">
      <c r="A1537">
        <v>60</v>
      </c>
      <c r="B1537">
        <v>-0.39200000000000002</v>
      </c>
      <c r="C1537">
        <v>-1.2889999999999999</v>
      </c>
      <c r="D1537">
        <v>-2.3940000000000001</v>
      </c>
      <c r="E1537">
        <v>-2.976</v>
      </c>
      <c r="F1537">
        <v>-3.23</v>
      </c>
      <c r="G1537">
        <v>2.4</v>
      </c>
      <c r="H1537">
        <v>0</v>
      </c>
      <c r="I1537">
        <v>4</v>
      </c>
      <c r="J1537">
        <v>-0.47899999999999998</v>
      </c>
      <c r="K1537">
        <v>-1.476</v>
      </c>
      <c r="L1537">
        <v>-2.4390000000000001</v>
      </c>
      <c r="M1537">
        <v>-3.1309999999999998</v>
      </c>
      <c r="N1537">
        <v>-3.3050000000000002</v>
      </c>
      <c r="O1537">
        <v>1.095</v>
      </c>
      <c r="P1537">
        <v>1.0549999999999999</v>
      </c>
      <c r="Q1537">
        <v>0.94899999999999995</v>
      </c>
      <c r="R1537">
        <v>0.56699999999999995</v>
      </c>
      <c r="S1537">
        <v>0.46100000000000002</v>
      </c>
    </row>
    <row r="1538" spans="1:19" x14ac:dyDescent="0.3">
      <c r="A1538">
        <v>120</v>
      </c>
      <c r="B1538">
        <v>-0.39200000000000002</v>
      </c>
      <c r="C1538">
        <v>-1.2889999999999999</v>
      </c>
      <c r="D1538">
        <v>-2.3940000000000001</v>
      </c>
      <c r="E1538">
        <v>-2.976</v>
      </c>
      <c r="F1538">
        <v>-3.23</v>
      </c>
      <c r="G1538">
        <v>2.4</v>
      </c>
      <c r="H1538">
        <v>0</v>
      </c>
      <c r="I1538">
        <v>4</v>
      </c>
      <c r="J1538">
        <v>-0.45300000000000001</v>
      </c>
      <c r="K1538">
        <v>-1.4750000000000001</v>
      </c>
      <c r="L1538">
        <v>-2.4740000000000002</v>
      </c>
      <c r="M1538">
        <v>-3.1779999999999999</v>
      </c>
      <c r="N1538">
        <v>-3.33</v>
      </c>
      <c r="O1538">
        <v>1.0469999999999999</v>
      </c>
      <c r="P1538">
        <v>1.0900000000000001</v>
      </c>
      <c r="Q1538">
        <v>1.069</v>
      </c>
      <c r="R1538">
        <v>0.72399999999999998</v>
      </c>
      <c r="S1538">
        <v>0.47099999999999997</v>
      </c>
    </row>
    <row r="1539" spans="1:19" x14ac:dyDescent="0.3">
      <c r="A1539">
        <v>180</v>
      </c>
      <c r="B1539">
        <v>-0.39200000000000002</v>
      </c>
      <c r="C1539">
        <v>-1.2889999999999999</v>
      </c>
      <c r="D1539">
        <v>-2.3940000000000001</v>
      </c>
      <c r="E1539">
        <v>-2.976</v>
      </c>
      <c r="F1539">
        <v>-3.23</v>
      </c>
      <c r="G1539">
        <v>2.4</v>
      </c>
      <c r="H1539">
        <v>0</v>
      </c>
      <c r="I1539">
        <v>4</v>
      </c>
      <c r="J1539">
        <v>-0.44800000000000001</v>
      </c>
      <c r="K1539">
        <v>-1.45</v>
      </c>
      <c r="L1539">
        <v>-2.4430000000000001</v>
      </c>
      <c r="M1539">
        <v>-3.137</v>
      </c>
      <c r="N1539">
        <v>-3.343</v>
      </c>
      <c r="O1539">
        <v>1.0389999999999999</v>
      </c>
      <c r="P1539">
        <v>1.006</v>
      </c>
      <c r="Q1539">
        <v>0.97399999999999998</v>
      </c>
      <c r="R1539">
        <v>0.57799999999999996</v>
      </c>
      <c r="S1539">
        <v>0.47599999999999998</v>
      </c>
    </row>
    <row r="1540" spans="1:19" x14ac:dyDescent="0.3">
      <c r="A1540">
        <v>240</v>
      </c>
      <c r="B1540">
        <v>-0.39200000000000002</v>
      </c>
      <c r="C1540">
        <v>-1.2889999999999999</v>
      </c>
      <c r="D1540">
        <v>-2.3940000000000001</v>
      </c>
      <c r="E1540">
        <v>-2.976</v>
      </c>
      <c r="F1540">
        <v>-3.23</v>
      </c>
      <c r="G1540">
        <v>2.4</v>
      </c>
      <c r="H1540">
        <v>0</v>
      </c>
      <c r="I1540">
        <v>4</v>
      </c>
      <c r="J1540">
        <v>-0.46100000000000002</v>
      </c>
      <c r="K1540">
        <v>-1.4650000000000001</v>
      </c>
      <c r="L1540">
        <v>-2.4609999999999999</v>
      </c>
      <c r="M1540">
        <v>-3.129</v>
      </c>
      <c r="N1540">
        <v>-3.3620000000000001</v>
      </c>
      <c r="O1540">
        <v>1.0609999999999999</v>
      </c>
      <c r="P1540">
        <v>1.0649999999999999</v>
      </c>
      <c r="Q1540">
        <v>1.06</v>
      </c>
      <c r="R1540">
        <v>0.57599999999999996</v>
      </c>
      <c r="S1540">
        <v>0.48399999999999999</v>
      </c>
    </row>
    <row r="1541" spans="1:19" x14ac:dyDescent="0.3">
      <c r="A1541">
        <v>300</v>
      </c>
      <c r="B1541">
        <v>-0.39200000000000002</v>
      </c>
      <c r="C1541">
        <v>-1.2889999999999999</v>
      </c>
      <c r="D1541">
        <v>-2.3940000000000001</v>
      </c>
      <c r="E1541">
        <v>-2.976</v>
      </c>
      <c r="F1541">
        <v>-3.23</v>
      </c>
      <c r="G1541">
        <v>2.4</v>
      </c>
      <c r="H1541">
        <v>0</v>
      </c>
      <c r="I1541">
        <v>4</v>
      </c>
      <c r="J1541">
        <v>-0.45100000000000001</v>
      </c>
      <c r="K1541">
        <v>-1.458</v>
      </c>
      <c r="L1541">
        <v>-2.456</v>
      </c>
      <c r="M1541">
        <v>-3.149</v>
      </c>
      <c r="N1541">
        <v>-3.3769999999999998</v>
      </c>
      <c r="O1541">
        <v>1.044</v>
      </c>
      <c r="P1541">
        <v>1.0309999999999999</v>
      </c>
      <c r="Q1541">
        <v>1.028</v>
      </c>
      <c r="R1541">
        <v>0.66600000000000004</v>
      </c>
      <c r="S1541">
        <v>0.49</v>
      </c>
    </row>
    <row r="1542" spans="1:19" x14ac:dyDescent="0.3">
      <c r="A1542">
        <v>360</v>
      </c>
      <c r="B1542">
        <v>-0.39200000000000002</v>
      </c>
      <c r="C1542">
        <v>-1.2889999999999999</v>
      </c>
      <c r="D1542">
        <v>-2.3940000000000001</v>
      </c>
      <c r="E1542">
        <v>-2.976</v>
      </c>
      <c r="F1542">
        <v>-3.23</v>
      </c>
      <c r="G1542">
        <v>2.4</v>
      </c>
      <c r="H1542">
        <v>0</v>
      </c>
      <c r="I1542">
        <v>4</v>
      </c>
      <c r="J1542">
        <v>-0.45400000000000001</v>
      </c>
      <c r="K1542">
        <v>-1.458</v>
      </c>
      <c r="L1542">
        <v>-2.4489999999999998</v>
      </c>
      <c r="M1542">
        <v>-3.169</v>
      </c>
      <c r="N1542">
        <v>-3.3919999999999999</v>
      </c>
      <c r="O1542">
        <v>1.0489999999999999</v>
      </c>
      <c r="P1542">
        <v>1.044</v>
      </c>
      <c r="Q1542">
        <v>1.0089999999999999</v>
      </c>
      <c r="R1542">
        <v>0.72599999999999998</v>
      </c>
      <c r="S1542">
        <v>0.496</v>
      </c>
    </row>
    <row r="1543" spans="1:19" x14ac:dyDescent="0.3">
      <c r="A1543">
        <v>420</v>
      </c>
      <c r="B1543">
        <v>-0.39200000000000002</v>
      </c>
      <c r="C1543">
        <v>-1.2889999999999999</v>
      </c>
      <c r="D1543">
        <v>-2.3940000000000001</v>
      </c>
      <c r="E1543">
        <v>-2.976</v>
      </c>
      <c r="F1543">
        <v>-3.23</v>
      </c>
      <c r="G1543">
        <v>2.4</v>
      </c>
      <c r="H1543">
        <v>0</v>
      </c>
      <c r="I1543">
        <v>4</v>
      </c>
      <c r="J1543">
        <v>-0.45400000000000001</v>
      </c>
      <c r="K1543">
        <v>-1.46</v>
      </c>
      <c r="L1543">
        <v>-2.4550000000000001</v>
      </c>
      <c r="M1543">
        <v>-3.1840000000000002</v>
      </c>
      <c r="N1543">
        <v>-3.4079999999999999</v>
      </c>
      <c r="O1543">
        <v>1.048</v>
      </c>
      <c r="P1543">
        <v>1.0509999999999999</v>
      </c>
      <c r="Q1543">
        <v>1.0369999999999999</v>
      </c>
      <c r="R1543">
        <v>0.76100000000000001</v>
      </c>
      <c r="S1543">
        <v>0.503</v>
      </c>
    </row>
    <row r="1544" spans="1:19" x14ac:dyDescent="0.3">
      <c r="A1544">
        <v>480</v>
      </c>
      <c r="B1544">
        <v>-0.39200000000000002</v>
      </c>
      <c r="C1544">
        <v>-1.2889999999999999</v>
      </c>
      <c r="D1544">
        <v>-2.3940000000000001</v>
      </c>
      <c r="E1544">
        <v>-2.976</v>
      </c>
      <c r="F1544">
        <v>-3.23</v>
      </c>
      <c r="G1544">
        <v>2.4</v>
      </c>
      <c r="H1544">
        <v>0</v>
      </c>
      <c r="I1544">
        <v>4</v>
      </c>
      <c r="J1544">
        <v>-0.45200000000000001</v>
      </c>
      <c r="K1544">
        <v>-1.458</v>
      </c>
      <c r="L1544">
        <v>-2.4580000000000002</v>
      </c>
      <c r="M1544">
        <v>-3.1960000000000002</v>
      </c>
      <c r="N1544">
        <v>-3.4239999999999999</v>
      </c>
      <c r="O1544">
        <v>1.0449999999999999</v>
      </c>
      <c r="P1544">
        <v>1.044</v>
      </c>
      <c r="Q1544">
        <v>1.0449999999999999</v>
      </c>
      <c r="R1544">
        <v>0.78100000000000003</v>
      </c>
      <c r="S1544">
        <v>0.51</v>
      </c>
    </row>
    <row r="1545" spans="1:19" x14ac:dyDescent="0.3">
      <c r="A1545">
        <v>540</v>
      </c>
      <c r="B1545">
        <v>-0.39200000000000002</v>
      </c>
      <c r="C1545">
        <v>-1.2889999999999999</v>
      </c>
      <c r="D1545">
        <v>-2.3940000000000001</v>
      </c>
      <c r="E1545">
        <v>-2.976</v>
      </c>
      <c r="F1545">
        <v>-3.23</v>
      </c>
      <c r="G1545">
        <v>2.4</v>
      </c>
      <c r="H1545">
        <v>0</v>
      </c>
      <c r="I1545">
        <v>4</v>
      </c>
      <c r="J1545">
        <v>-0.45300000000000001</v>
      </c>
      <c r="K1545">
        <v>-1.456</v>
      </c>
      <c r="L1545">
        <v>-2.4569999999999999</v>
      </c>
      <c r="M1545">
        <v>-3.2080000000000002</v>
      </c>
      <c r="N1545">
        <v>-3.4409999999999998</v>
      </c>
      <c r="O1545">
        <v>1.0469999999999999</v>
      </c>
      <c r="P1545">
        <v>1.044</v>
      </c>
      <c r="Q1545">
        <v>1.04</v>
      </c>
      <c r="R1545">
        <v>0.79400000000000004</v>
      </c>
      <c r="S1545">
        <v>0.51900000000000002</v>
      </c>
    </row>
    <row r="1546" spans="1:19" x14ac:dyDescent="0.3">
      <c r="A1546">
        <v>600</v>
      </c>
      <c r="B1546">
        <v>-0.39200000000000002</v>
      </c>
      <c r="C1546">
        <v>-1.2889999999999999</v>
      </c>
      <c r="D1546">
        <v>-2.3940000000000001</v>
      </c>
      <c r="E1546">
        <v>-2.976</v>
      </c>
      <c r="F1546">
        <v>-3.23</v>
      </c>
      <c r="G1546">
        <v>2.4</v>
      </c>
      <c r="H1546">
        <v>0</v>
      </c>
      <c r="I1546">
        <v>4</v>
      </c>
      <c r="J1546">
        <v>-0.45300000000000001</v>
      </c>
      <c r="K1546">
        <v>-1.4570000000000001</v>
      </c>
      <c r="L1546">
        <v>-2.456</v>
      </c>
      <c r="M1546">
        <v>-3.2189999999999999</v>
      </c>
      <c r="N1546">
        <v>-3.4590000000000001</v>
      </c>
      <c r="O1546">
        <v>1.0469999999999999</v>
      </c>
      <c r="P1546">
        <v>1.0469999999999999</v>
      </c>
      <c r="Q1546">
        <v>1.0349999999999999</v>
      </c>
      <c r="R1546">
        <v>0.80300000000000005</v>
      </c>
      <c r="S1546">
        <v>0.52700000000000002</v>
      </c>
    </row>
    <row r="1548" spans="1:19" x14ac:dyDescent="0.3">
      <c r="A1548" t="s">
        <v>0</v>
      </c>
      <c r="B1548" t="s">
        <v>120</v>
      </c>
    </row>
    <row r="1549" spans="1:19" x14ac:dyDescent="0.3">
      <c r="A1549">
        <v>0</v>
      </c>
      <c r="B1549">
        <v>-0.39300000000000002</v>
      </c>
      <c r="C1549">
        <v>-1.288</v>
      </c>
      <c r="D1549">
        <v>-2.3980000000000001</v>
      </c>
      <c r="E1549">
        <v>-2.968</v>
      </c>
      <c r="F1549">
        <v>-3.22</v>
      </c>
      <c r="G1549">
        <v>2.4</v>
      </c>
      <c r="H1549">
        <v>0</v>
      </c>
      <c r="I1549">
        <v>4</v>
      </c>
      <c r="J1549">
        <v>-0.442</v>
      </c>
      <c r="K1549">
        <v>-1.4419999999999999</v>
      </c>
      <c r="L1549">
        <v>-2.4380000000000002</v>
      </c>
      <c r="M1549">
        <v>-3.1309999999999998</v>
      </c>
      <c r="N1549">
        <v>-3.22</v>
      </c>
      <c r="O1549">
        <v>1.028</v>
      </c>
      <c r="P1549">
        <v>1.028</v>
      </c>
      <c r="Q1549">
        <v>1.0209999999999999</v>
      </c>
      <c r="R1549">
        <v>0.65100000000000002</v>
      </c>
      <c r="S1549">
        <v>0.25800000000000001</v>
      </c>
    </row>
    <row r="1550" spans="1:19" x14ac:dyDescent="0.3">
      <c r="A1550">
        <v>60</v>
      </c>
      <c r="B1550">
        <v>-0.39300000000000002</v>
      </c>
      <c r="C1550">
        <v>-1.288</v>
      </c>
      <c r="D1550">
        <v>-2.3980000000000001</v>
      </c>
      <c r="E1550">
        <v>-2.968</v>
      </c>
      <c r="F1550">
        <v>-3.22</v>
      </c>
      <c r="G1550">
        <v>2.4</v>
      </c>
      <c r="H1550">
        <v>0</v>
      </c>
      <c r="I1550">
        <v>4</v>
      </c>
      <c r="J1550">
        <v>-0.48099999999999998</v>
      </c>
      <c r="K1550">
        <v>-1.472</v>
      </c>
      <c r="L1550">
        <v>-2.4350000000000001</v>
      </c>
      <c r="M1550">
        <v>-3.1139999999999999</v>
      </c>
      <c r="N1550">
        <v>-3.2949999999999999</v>
      </c>
      <c r="O1550">
        <v>1.0980000000000001</v>
      </c>
      <c r="P1550">
        <v>1.0349999999999999</v>
      </c>
      <c r="Q1550">
        <v>0.93200000000000005</v>
      </c>
      <c r="R1550">
        <v>0.60099999999999998</v>
      </c>
      <c r="S1550">
        <v>0.45700000000000002</v>
      </c>
    </row>
    <row r="1551" spans="1:19" x14ac:dyDescent="0.3">
      <c r="A1551">
        <v>120</v>
      </c>
      <c r="B1551">
        <v>-0.39300000000000002</v>
      </c>
      <c r="C1551">
        <v>-1.288</v>
      </c>
      <c r="D1551">
        <v>-2.3980000000000001</v>
      </c>
      <c r="E1551">
        <v>-2.968</v>
      </c>
      <c r="F1551">
        <v>-3.22</v>
      </c>
      <c r="G1551">
        <v>2.4</v>
      </c>
      <c r="H1551">
        <v>0</v>
      </c>
      <c r="I1551">
        <v>4</v>
      </c>
      <c r="J1551">
        <v>-0.45400000000000001</v>
      </c>
      <c r="K1551">
        <v>-1.476</v>
      </c>
      <c r="L1551">
        <v>-2.4750000000000001</v>
      </c>
      <c r="M1551">
        <v>-3.165</v>
      </c>
      <c r="N1551">
        <v>-3.319</v>
      </c>
      <c r="O1551">
        <v>1.05</v>
      </c>
      <c r="P1551">
        <v>1.091</v>
      </c>
      <c r="Q1551">
        <v>1.0780000000000001</v>
      </c>
      <c r="R1551">
        <v>0.746</v>
      </c>
      <c r="S1551">
        <v>0.46600000000000003</v>
      </c>
    </row>
    <row r="1552" spans="1:19" x14ac:dyDescent="0.3">
      <c r="A1552">
        <v>180</v>
      </c>
      <c r="B1552">
        <v>-0.39300000000000002</v>
      </c>
      <c r="C1552">
        <v>-1.288</v>
      </c>
      <c r="D1552">
        <v>-2.3980000000000001</v>
      </c>
      <c r="E1552">
        <v>-2.968</v>
      </c>
      <c r="F1552">
        <v>-3.22</v>
      </c>
      <c r="G1552">
        <v>2.4</v>
      </c>
      <c r="H1552">
        <v>0</v>
      </c>
      <c r="I1552">
        <v>4</v>
      </c>
      <c r="J1552">
        <v>-0.44900000000000001</v>
      </c>
      <c r="K1552">
        <v>-1.4490000000000001</v>
      </c>
      <c r="L1552">
        <v>-2.444</v>
      </c>
      <c r="M1552">
        <v>-3.1219999999999999</v>
      </c>
      <c r="N1552">
        <v>-3.3359999999999999</v>
      </c>
      <c r="O1552">
        <v>1.04</v>
      </c>
      <c r="P1552">
        <v>1.002</v>
      </c>
      <c r="Q1552">
        <v>0.98</v>
      </c>
      <c r="R1552">
        <v>0.57999999999999996</v>
      </c>
      <c r="S1552">
        <v>0.47299999999999998</v>
      </c>
    </row>
    <row r="1553" spans="1:19" x14ac:dyDescent="0.3">
      <c r="A1553">
        <v>240</v>
      </c>
      <c r="B1553">
        <v>-0.39300000000000002</v>
      </c>
      <c r="C1553">
        <v>-1.288</v>
      </c>
      <c r="D1553">
        <v>-2.3980000000000001</v>
      </c>
      <c r="E1553">
        <v>-2.968</v>
      </c>
      <c r="F1553">
        <v>-3.22</v>
      </c>
      <c r="G1553">
        <v>2.4</v>
      </c>
      <c r="H1553">
        <v>0</v>
      </c>
      <c r="I1553">
        <v>4</v>
      </c>
      <c r="J1553">
        <v>-0.46</v>
      </c>
      <c r="K1553">
        <v>-1.4650000000000001</v>
      </c>
      <c r="L1553">
        <v>-2.4630000000000001</v>
      </c>
      <c r="M1553">
        <v>-3.1190000000000002</v>
      </c>
      <c r="N1553">
        <v>-3.347</v>
      </c>
      <c r="O1553">
        <v>1.06</v>
      </c>
      <c r="P1553">
        <v>1.0640000000000001</v>
      </c>
      <c r="Q1553">
        <v>1.0669999999999999</v>
      </c>
      <c r="R1553">
        <v>0.58799999999999997</v>
      </c>
      <c r="S1553">
        <v>0.47699999999999998</v>
      </c>
    </row>
    <row r="1554" spans="1:19" x14ac:dyDescent="0.3">
      <c r="A1554">
        <v>300</v>
      </c>
      <c r="B1554">
        <v>-0.39300000000000002</v>
      </c>
      <c r="C1554">
        <v>-1.288</v>
      </c>
      <c r="D1554">
        <v>-2.3980000000000001</v>
      </c>
      <c r="E1554">
        <v>-2.968</v>
      </c>
      <c r="F1554">
        <v>-3.22</v>
      </c>
      <c r="G1554">
        <v>2.4</v>
      </c>
      <c r="H1554">
        <v>0</v>
      </c>
      <c r="I1554">
        <v>4</v>
      </c>
      <c r="J1554">
        <v>-0.45100000000000001</v>
      </c>
      <c r="K1554">
        <v>-1.458</v>
      </c>
      <c r="L1554">
        <v>-2.4529999999999998</v>
      </c>
      <c r="M1554">
        <v>-3.1379999999999999</v>
      </c>
      <c r="N1554">
        <v>-3.3559999999999999</v>
      </c>
      <c r="O1554">
        <v>1.044</v>
      </c>
      <c r="P1554">
        <v>1.0289999999999999</v>
      </c>
      <c r="Q1554">
        <v>1.0169999999999999</v>
      </c>
      <c r="R1554">
        <v>0.66400000000000003</v>
      </c>
      <c r="S1554">
        <v>0.48099999999999998</v>
      </c>
    </row>
    <row r="1555" spans="1:19" x14ac:dyDescent="0.3">
      <c r="A1555">
        <v>360</v>
      </c>
      <c r="B1555">
        <v>-0.39300000000000002</v>
      </c>
      <c r="C1555">
        <v>-1.288</v>
      </c>
      <c r="D1555">
        <v>-2.3980000000000001</v>
      </c>
      <c r="E1555">
        <v>-2.968</v>
      </c>
      <c r="F1555">
        <v>-3.22</v>
      </c>
      <c r="G1555">
        <v>2.4</v>
      </c>
      <c r="H1555">
        <v>0</v>
      </c>
      <c r="I1555">
        <v>4</v>
      </c>
      <c r="J1555">
        <v>-0.45400000000000001</v>
      </c>
      <c r="K1555">
        <v>-1.458</v>
      </c>
      <c r="L1555">
        <v>-2.4489999999999998</v>
      </c>
      <c r="M1555">
        <v>-3.157</v>
      </c>
      <c r="N1555">
        <v>-3.37</v>
      </c>
      <c r="O1555">
        <v>1.0489999999999999</v>
      </c>
      <c r="P1555">
        <v>1.046</v>
      </c>
      <c r="Q1555">
        <v>1.008</v>
      </c>
      <c r="R1555">
        <v>0.72</v>
      </c>
      <c r="S1555">
        <v>0.48699999999999999</v>
      </c>
    </row>
    <row r="1556" spans="1:19" x14ac:dyDescent="0.3">
      <c r="A1556">
        <v>420</v>
      </c>
      <c r="B1556">
        <v>-0.39300000000000002</v>
      </c>
      <c r="C1556">
        <v>-1.288</v>
      </c>
      <c r="D1556">
        <v>-2.3980000000000001</v>
      </c>
      <c r="E1556">
        <v>-2.968</v>
      </c>
      <c r="F1556">
        <v>-3.22</v>
      </c>
      <c r="G1556">
        <v>2.4</v>
      </c>
      <c r="H1556">
        <v>0</v>
      </c>
      <c r="I1556">
        <v>4</v>
      </c>
      <c r="J1556">
        <v>-0.45400000000000001</v>
      </c>
      <c r="K1556">
        <v>-1.46</v>
      </c>
      <c r="L1556">
        <v>-2.4540000000000002</v>
      </c>
      <c r="M1556">
        <v>-3.1720000000000002</v>
      </c>
      <c r="N1556">
        <v>-3.387</v>
      </c>
      <c r="O1556">
        <v>1.048</v>
      </c>
      <c r="P1556">
        <v>1.05</v>
      </c>
      <c r="Q1556">
        <v>1.0349999999999999</v>
      </c>
      <c r="R1556">
        <v>0.75800000000000001</v>
      </c>
      <c r="S1556">
        <v>0.49399999999999999</v>
      </c>
    </row>
    <row r="1557" spans="1:19" x14ac:dyDescent="0.3">
      <c r="A1557">
        <v>480</v>
      </c>
      <c r="B1557">
        <v>-0.39300000000000002</v>
      </c>
      <c r="C1557">
        <v>-1.288</v>
      </c>
      <c r="D1557">
        <v>-2.3980000000000001</v>
      </c>
      <c r="E1557">
        <v>-2.968</v>
      </c>
      <c r="F1557">
        <v>-3.22</v>
      </c>
      <c r="G1557">
        <v>2.4</v>
      </c>
      <c r="H1557">
        <v>0</v>
      </c>
      <c r="I1557">
        <v>4</v>
      </c>
      <c r="J1557">
        <v>-0.45200000000000001</v>
      </c>
      <c r="K1557">
        <v>-1.4570000000000001</v>
      </c>
      <c r="L1557">
        <v>-2.4569999999999999</v>
      </c>
      <c r="M1557">
        <v>-3.1869999999999998</v>
      </c>
      <c r="N1557">
        <v>-3.4039999999999999</v>
      </c>
      <c r="O1557">
        <v>1.0449999999999999</v>
      </c>
      <c r="P1557">
        <v>1.0429999999999999</v>
      </c>
      <c r="Q1557">
        <v>1.042</v>
      </c>
      <c r="R1557">
        <v>0.78200000000000003</v>
      </c>
      <c r="S1557">
        <v>0.502</v>
      </c>
    </row>
    <row r="1558" spans="1:19" x14ac:dyDescent="0.3">
      <c r="A1558">
        <v>540</v>
      </c>
      <c r="B1558">
        <v>-0.39300000000000002</v>
      </c>
      <c r="C1558">
        <v>-1.288</v>
      </c>
      <c r="D1558">
        <v>-2.3980000000000001</v>
      </c>
      <c r="E1558">
        <v>-2.968</v>
      </c>
      <c r="F1558">
        <v>-3.22</v>
      </c>
      <c r="G1558">
        <v>2.4</v>
      </c>
      <c r="H1558">
        <v>0</v>
      </c>
      <c r="I1558">
        <v>4</v>
      </c>
      <c r="J1558">
        <v>-0.45300000000000001</v>
      </c>
      <c r="K1558">
        <v>-1.456</v>
      </c>
      <c r="L1558">
        <v>-2.456</v>
      </c>
      <c r="M1558">
        <v>-3.1989999999999998</v>
      </c>
      <c r="N1558">
        <v>-3.4209999999999998</v>
      </c>
      <c r="O1558">
        <v>1.0469999999999999</v>
      </c>
      <c r="P1558">
        <v>1.044</v>
      </c>
      <c r="Q1558">
        <v>1.036</v>
      </c>
      <c r="R1558">
        <v>0.79100000000000004</v>
      </c>
      <c r="S1558">
        <v>0.50900000000000001</v>
      </c>
    </row>
    <row r="1559" spans="1:19" x14ac:dyDescent="0.3">
      <c r="A1559">
        <v>600</v>
      </c>
      <c r="B1559">
        <v>-0.39300000000000002</v>
      </c>
      <c r="C1559">
        <v>-1.288</v>
      </c>
      <c r="D1559">
        <v>-2.3980000000000001</v>
      </c>
      <c r="E1559">
        <v>-2.968</v>
      </c>
      <c r="F1559">
        <v>-3.22</v>
      </c>
      <c r="G1559">
        <v>2.4</v>
      </c>
      <c r="H1559">
        <v>0</v>
      </c>
      <c r="I1559">
        <v>4</v>
      </c>
      <c r="J1559">
        <v>-0.45300000000000001</v>
      </c>
      <c r="K1559">
        <v>-1.4570000000000001</v>
      </c>
      <c r="L1559">
        <v>-2.4550000000000001</v>
      </c>
      <c r="M1559">
        <v>-3.2090000000000001</v>
      </c>
      <c r="N1559">
        <v>-3.4380000000000002</v>
      </c>
      <c r="O1559">
        <v>1.0469999999999999</v>
      </c>
      <c r="P1559">
        <v>1.0469999999999999</v>
      </c>
      <c r="Q1559">
        <v>1.034</v>
      </c>
      <c r="R1559">
        <v>0.79600000000000004</v>
      </c>
      <c r="S1559">
        <v>0.51700000000000002</v>
      </c>
    </row>
    <row r="1561" spans="1:19" x14ac:dyDescent="0.3">
      <c r="A1561" t="s">
        <v>0</v>
      </c>
      <c r="B1561" t="s">
        <v>121</v>
      </c>
    </row>
    <row r="1562" spans="1:19" x14ac:dyDescent="0.3">
      <c r="A1562">
        <v>0</v>
      </c>
      <c r="B1562">
        <v>-0.39100000000000001</v>
      </c>
      <c r="C1562">
        <v>-1.29</v>
      </c>
      <c r="D1562">
        <v>-2.3969999999999998</v>
      </c>
      <c r="E1562">
        <v>-2.9630000000000001</v>
      </c>
      <c r="F1562">
        <v>-3.21</v>
      </c>
      <c r="G1562">
        <v>2.4</v>
      </c>
      <c r="H1562">
        <v>0</v>
      </c>
      <c r="I1562">
        <v>4</v>
      </c>
      <c r="J1562">
        <v>-0.442</v>
      </c>
      <c r="K1562">
        <v>-1.4419999999999999</v>
      </c>
      <c r="L1562">
        <v>-2.4380000000000002</v>
      </c>
      <c r="M1562">
        <v>-3.1230000000000002</v>
      </c>
      <c r="N1562">
        <v>-3.21</v>
      </c>
      <c r="O1562">
        <v>1.028</v>
      </c>
      <c r="P1562">
        <v>1.028</v>
      </c>
      <c r="Q1562">
        <v>1.0209999999999999</v>
      </c>
      <c r="R1562">
        <v>0.64500000000000002</v>
      </c>
      <c r="S1562">
        <v>0.25600000000000001</v>
      </c>
    </row>
    <row r="1563" spans="1:19" x14ac:dyDescent="0.3">
      <c r="A1563">
        <v>60</v>
      </c>
      <c r="B1563">
        <v>-0.39100000000000001</v>
      </c>
      <c r="C1563">
        <v>-1.29</v>
      </c>
      <c r="D1563">
        <v>-2.3969999999999998</v>
      </c>
      <c r="E1563">
        <v>-2.9630000000000001</v>
      </c>
      <c r="F1563">
        <v>-3.21</v>
      </c>
      <c r="G1563">
        <v>2.4</v>
      </c>
      <c r="H1563">
        <v>0</v>
      </c>
      <c r="I1563">
        <v>4</v>
      </c>
      <c r="J1563">
        <v>-0.48099999999999998</v>
      </c>
      <c r="K1563">
        <v>-1.47</v>
      </c>
      <c r="L1563">
        <v>-2.4340000000000002</v>
      </c>
      <c r="M1563">
        <v>-3.105</v>
      </c>
      <c r="N1563">
        <v>-3.29</v>
      </c>
      <c r="O1563">
        <v>1.0980000000000001</v>
      </c>
      <c r="P1563">
        <v>1.03</v>
      </c>
      <c r="Q1563">
        <v>0.92900000000000005</v>
      </c>
      <c r="R1563">
        <v>0.59</v>
      </c>
      <c r="S1563">
        <v>0.45500000000000002</v>
      </c>
    </row>
    <row r="1564" spans="1:19" x14ac:dyDescent="0.3">
      <c r="A1564">
        <v>120</v>
      </c>
      <c r="B1564">
        <v>-0.39100000000000001</v>
      </c>
      <c r="C1564">
        <v>-1.29</v>
      </c>
      <c r="D1564">
        <v>-2.3969999999999998</v>
      </c>
      <c r="E1564">
        <v>-2.9630000000000001</v>
      </c>
      <c r="F1564">
        <v>-3.21</v>
      </c>
      <c r="G1564">
        <v>2.4</v>
      </c>
      <c r="H1564">
        <v>0</v>
      </c>
      <c r="I1564">
        <v>4</v>
      </c>
      <c r="J1564">
        <v>-0.45500000000000002</v>
      </c>
      <c r="K1564">
        <v>-1.4750000000000001</v>
      </c>
      <c r="L1564">
        <v>-2.4740000000000002</v>
      </c>
      <c r="M1564">
        <v>-3.1589999999999998</v>
      </c>
      <c r="N1564">
        <v>-3.3119999999999998</v>
      </c>
      <c r="O1564">
        <v>1.05</v>
      </c>
      <c r="P1564">
        <v>1.0900000000000001</v>
      </c>
      <c r="Q1564">
        <v>1.079</v>
      </c>
      <c r="R1564">
        <v>0.74399999999999999</v>
      </c>
      <c r="S1564">
        <v>0.46300000000000002</v>
      </c>
    </row>
    <row r="1565" spans="1:19" x14ac:dyDescent="0.3">
      <c r="A1565">
        <v>180</v>
      </c>
      <c r="B1565">
        <v>-0.39100000000000001</v>
      </c>
      <c r="C1565">
        <v>-1.29</v>
      </c>
      <c r="D1565">
        <v>-2.3969999999999998</v>
      </c>
      <c r="E1565">
        <v>-2.9630000000000001</v>
      </c>
      <c r="F1565">
        <v>-3.21</v>
      </c>
      <c r="G1565">
        <v>2.4</v>
      </c>
      <c r="H1565">
        <v>0</v>
      </c>
      <c r="I1565">
        <v>4</v>
      </c>
      <c r="J1565">
        <v>-0.44900000000000001</v>
      </c>
      <c r="K1565">
        <v>-1.4490000000000001</v>
      </c>
      <c r="L1565">
        <v>-2.4430000000000001</v>
      </c>
      <c r="M1565">
        <v>-3.117</v>
      </c>
      <c r="N1565">
        <v>-3.3260000000000001</v>
      </c>
      <c r="O1565">
        <v>1.04</v>
      </c>
      <c r="P1565">
        <v>1.002</v>
      </c>
      <c r="Q1565">
        <v>0.97599999999999998</v>
      </c>
      <c r="R1565">
        <v>0.58199999999999996</v>
      </c>
      <c r="S1565">
        <v>0.46899999999999997</v>
      </c>
    </row>
    <row r="1566" spans="1:19" x14ac:dyDescent="0.3">
      <c r="A1566">
        <v>240</v>
      </c>
      <c r="B1566">
        <v>-0.39100000000000001</v>
      </c>
      <c r="C1566">
        <v>-1.29</v>
      </c>
      <c r="D1566">
        <v>-2.3969999999999998</v>
      </c>
      <c r="E1566">
        <v>-2.9630000000000001</v>
      </c>
      <c r="F1566">
        <v>-3.21</v>
      </c>
      <c r="G1566">
        <v>2.4</v>
      </c>
      <c r="H1566">
        <v>0</v>
      </c>
      <c r="I1566">
        <v>4</v>
      </c>
      <c r="J1566">
        <v>-0.46</v>
      </c>
      <c r="K1566">
        <v>-1.464</v>
      </c>
      <c r="L1566">
        <v>-2.4620000000000002</v>
      </c>
      <c r="M1566">
        <v>-3.113</v>
      </c>
      <c r="N1566">
        <v>-3.3370000000000002</v>
      </c>
      <c r="O1566">
        <v>1.06</v>
      </c>
      <c r="P1566">
        <v>1.0640000000000001</v>
      </c>
      <c r="Q1566">
        <v>1.0669999999999999</v>
      </c>
      <c r="R1566">
        <v>0.58299999999999996</v>
      </c>
      <c r="S1566">
        <v>0.47299999999999998</v>
      </c>
    </row>
    <row r="1567" spans="1:19" x14ac:dyDescent="0.3">
      <c r="A1567">
        <v>300</v>
      </c>
      <c r="B1567">
        <v>-0.39100000000000001</v>
      </c>
      <c r="C1567">
        <v>-1.29</v>
      </c>
      <c r="D1567">
        <v>-2.3969999999999998</v>
      </c>
      <c r="E1567">
        <v>-2.9630000000000001</v>
      </c>
      <c r="F1567">
        <v>-3.21</v>
      </c>
      <c r="G1567">
        <v>2.4</v>
      </c>
      <c r="H1567">
        <v>0</v>
      </c>
      <c r="I1567">
        <v>4</v>
      </c>
      <c r="J1567">
        <v>-0.45100000000000001</v>
      </c>
      <c r="K1567">
        <v>-1.4570000000000001</v>
      </c>
      <c r="L1567">
        <v>-2.4529999999999998</v>
      </c>
      <c r="M1567">
        <v>-3.1309999999999998</v>
      </c>
      <c r="N1567">
        <v>-3.3460000000000001</v>
      </c>
      <c r="O1567">
        <v>1.044</v>
      </c>
      <c r="P1567">
        <v>1.03</v>
      </c>
      <c r="Q1567">
        <v>1.02</v>
      </c>
      <c r="R1567">
        <v>0.65800000000000003</v>
      </c>
      <c r="S1567">
        <v>0.47699999999999998</v>
      </c>
    </row>
    <row r="1568" spans="1:19" x14ac:dyDescent="0.3">
      <c r="A1568">
        <v>360</v>
      </c>
      <c r="B1568">
        <v>-0.39100000000000001</v>
      </c>
      <c r="C1568">
        <v>-1.29</v>
      </c>
      <c r="D1568">
        <v>-2.3969999999999998</v>
      </c>
      <c r="E1568">
        <v>-2.9630000000000001</v>
      </c>
      <c r="F1568">
        <v>-3.21</v>
      </c>
      <c r="G1568">
        <v>2.4</v>
      </c>
      <c r="H1568">
        <v>0</v>
      </c>
      <c r="I1568">
        <v>4</v>
      </c>
      <c r="J1568">
        <v>-0.45400000000000001</v>
      </c>
      <c r="K1568">
        <v>-1.458</v>
      </c>
      <c r="L1568">
        <v>-2.448</v>
      </c>
      <c r="M1568">
        <v>-3.1509999999999998</v>
      </c>
      <c r="N1568">
        <v>-3.36</v>
      </c>
      <c r="O1568">
        <v>1.048</v>
      </c>
      <c r="P1568">
        <v>1.046</v>
      </c>
      <c r="Q1568">
        <v>1.008</v>
      </c>
      <c r="R1568">
        <v>0.71699999999999997</v>
      </c>
      <c r="S1568">
        <v>0.48299999999999998</v>
      </c>
    </row>
    <row r="1569" spans="1:19" x14ac:dyDescent="0.3">
      <c r="A1569">
        <v>420</v>
      </c>
      <c r="B1569">
        <v>-0.39100000000000001</v>
      </c>
      <c r="C1569">
        <v>-1.29</v>
      </c>
      <c r="D1569">
        <v>-2.3969999999999998</v>
      </c>
      <c r="E1569">
        <v>-2.9630000000000001</v>
      </c>
      <c r="F1569">
        <v>-3.21</v>
      </c>
      <c r="G1569">
        <v>2.4</v>
      </c>
      <c r="H1569">
        <v>0</v>
      </c>
      <c r="I1569">
        <v>4</v>
      </c>
      <c r="J1569">
        <v>-0.45400000000000001</v>
      </c>
      <c r="K1569">
        <v>-1.4590000000000001</v>
      </c>
      <c r="L1569">
        <v>-2.4529999999999998</v>
      </c>
      <c r="M1569">
        <v>-3.1669999999999998</v>
      </c>
      <c r="N1569">
        <v>-3.3769999999999998</v>
      </c>
      <c r="O1569">
        <v>1.048</v>
      </c>
      <c r="P1569">
        <v>1.0509999999999999</v>
      </c>
      <c r="Q1569">
        <v>1.0329999999999999</v>
      </c>
      <c r="R1569">
        <v>0.755</v>
      </c>
      <c r="S1569">
        <v>0.49</v>
      </c>
    </row>
    <row r="1570" spans="1:19" x14ac:dyDescent="0.3">
      <c r="A1570">
        <v>480</v>
      </c>
      <c r="B1570">
        <v>-0.39100000000000001</v>
      </c>
      <c r="C1570">
        <v>-1.29</v>
      </c>
      <c r="D1570">
        <v>-2.3969999999999998</v>
      </c>
      <c r="E1570">
        <v>-2.9630000000000001</v>
      </c>
      <c r="F1570">
        <v>-3.21</v>
      </c>
      <c r="G1570">
        <v>2.4</v>
      </c>
      <c r="H1570">
        <v>0</v>
      </c>
      <c r="I1570">
        <v>4</v>
      </c>
      <c r="J1570">
        <v>-0.45200000000000001</v>
      </c>
      <c r="K1570">
        <v>-1.4570000000000001</v>
      </c>
      <c r="L1570">
        <v>-2.456</v>
      </c>
      <c r="M1570">
        <v>-3.181</v>
      </c>
      <c r="N1570">
        <v>-3.3929999999999998</v>
      </c>
      <c r="O1570">
        <v>1.0449999999999999</v>
      </c>
      <c r="P1570">
        <v>1.0429999999999999</v>
      </c>
      <c r="Q1570">
        <v>1.0409999999999999</v>
      </c>
      <c r="R1570">
        <v>0.77600000000000002</v>
      </c>
      <c r="S1570">
        <v>0.497</v>
      </c>
    </row>
    <row r="1571" spans="1:19" x14ac:dyDescent="0.3">
      <c r="A1571">
        <v>540</v>
      </c>
      <c r="B1571">
        <v>-0.39100000000000001</v>
      </c>
      <c r="C1571">
        <v>-1.29</v>
      </c>
      <c r="D1571">
        <v>-2.3969999999999998</v>
      </c>
      <c r="E1571">
        <v>-2.9630000000000001</v>
      </c>
      <c r="F1571">
        <v>-3.21</v>
      </c>
      <c r="G1571">
        <v>2.4</v>
      </c>
      <c r="H1571">
        <v>0</v>
      </c>
      <c r="I1571">
        <v>4</v>
      </c>
      <c r="J1571">
        <v>-0.45300000000000001</v>
      </c>
      <c r="K1571">
        <v>-1.456</v>
      </c>
      <c r="L1571">
        <v>-2.4550000000000001</v>
      </c>
      <c r="M1571">
        <v>-3.1920000000000002</v>
      </c>
      <c r="N1571">
        <v>-3.41</v>
      </c>
      <c r="O1571">
        <v>1.0469999999999999</v>
      </c>
      <c r="P1571">
        <v>1.044</v>
      </c>
      <c r="Q1571">
        <v>1.0369999999999999</v>
      </c>
      <c r="R1571">
        <v>0.78600000000000003</v>
      </c>
      <c r="S1571">
        <v>0.504</v>
      </c>
    </row>
    <row r="1572" spans="1:19" x14ac:dyDescent="0.3">
      <c r="A1572">
        <v>600</v>
      </c>
      <c r="B1572">
        <v>-0.39100000000000001</v>
      </c>
      <c r="C1572">
        <v>-1.29</v>
      </c>
      <c r="D1572">
        <v>-2.3969999999999998</v>
      </c>
      <c r="E1572">
        <v>-2.9630000000000001</v>
      </c>
      <c r="F1572">
        <v>-3.21</v>
      </c>
      <c r="G1572">
        <v>2.4</v>
      </c>
      <c r="H1572">
        <v>0</v>
      </c>
      <c r="I1572">
        <v>4</v>
      </c>
      <c r="J1572">
        <v>-0.45300000000000001</v>
      </c>
      <c r="K1572">
        <v>-1.456</v>
      </c>
      <c r="L1572">
        <v>-2.4540000000000002</v>
      </c>
      <c r="M1572">
        <v>-3.2029999999999998</v>
      </c>
      <c r="N1572">
        <v>-3.427</v>
      </c>
      <c r="O1572">
        <v>1.0469999999999999</v>
      </c>
      <c r="P1572">
        <v>1.046</v>
      </c>
      <c r="Q1572">
        <v>1.0329999999999999</v>
      </c>
      <c r="R1572">
        <v>0.79200000000000004</v>
      </c>
      <c r="S1572">
        <v>0.51200000000000001</v>
      </c>
    </row>
    <row r="1574" spans="1:19" x14ac:dyDescent="0.3">
      <c r="A1574" t="s">
        <v>0</v>
      </c>
      <c r="B1574" t="s">
        <v>122</v>
      </c>
    </row>
    <row r="1575" spans="1:19" x14ac:dyDescent="0.3">
      <c r="A1575">
        <v>0</v>
      </c>
      <c r="B1575">
        <v>-0.39100000000000001</v>
      </c>
      <c r="C1575">
        <v>-1.2909999999999999</v>
      </c>
      <c r="D1575">
        <v>-2.3969999999999998</v>
      </c>
      <c r="E1575">
        <v>-2.9569999999999999</v>
      </c>
      <c r="F1575">
        <v>-3.2</v>
      </c>
      <c r="G1575">
        <v>2.4</v>
      </c>
      <c r="H1575">
        <v>0</v>
      </c>
      <c r="I1575">
        <v>4</v>
      </c>
      <c r="J1575">
        <v>-0.442</v>
      </c>
      <c r="K1575">
        <v>-1.4419999999999999</v>
      </c>
      <c r="L1575">
        <v>-2.4369999999999998</v>
      </c>
      <c r="M1575">
        <v>-3.1160000000000001</v>
      </c>
      <c r="N1575">
        <v>-3.2</v>
      </c>
      <c r="O1575">
        <v>1.028</v>
      </c>
      <c r="P1575">
        <v>1.028</v>
      </c>
      <c r="Q1575">
        <v>1.02</v>
      </c>
      <c r="R1575">
        <v>0.63900000000000001</v>
      </c>
      <c r="S1575">
        <v>0.254</v>
      </c>
    </row>
    <row r="1576" spans="1:19" x14ac:dyDescent="0.3">
      <c r="A1576">
        <v>60</v>
      </c>
      <c r="B1576">
        <v>-0.39100000000000001</v>
      </c>
      <c r="C1576">
        <v>-1.2909999999999999</v>
      </c>
      <c r="D1576">
        <v>-2.3969999999999998</v>
      </c>
      <c r="E1576">
        <v>-2.9569999999999999</v>
      </c>
      <c r="F1576">
        <v>-3.2</v>
      </c>
      <c r="G1576">
        <v>2.4</v>
      </c>
      <c r="H1576">
        <v>0</v>
      </c>
      <c r="I1576">
        <v>4</v>
      </c>
      <c r="J1576">
        <v>-0.48099999999999998</v>
      </c>
      <c r="K1576">
        <v>-1.47</v>
      </c>
      <c r="L1576">
        <v>-2.4329999999999998</v>
      </c>
      <c r="M1576">
        <v>-3.0979999999999999</v>
      </c>
      <c r="N1576">
        <v>-3.2810000000000001</v>
      </c>
      <c r="O1576">
        <v>1.099</v>
      </c>
      <c r="P1576">
        <v>1.0269999999999999</v>
      </c>
      <c r="Q1576">
        <v>0.92700000000000005</v>
      </c>
      <c r="R1576">
        <v>0.58399999999999996</v>
      </c>
      <c r="S1576">
        <v>0.45200000000000001</v>
      </c>
    </row>
    <row r="1577" spans="1:19" x14ac:dyDescent="0.3">
      <c r="A1577">
        <v>120</v>
      </c>
      <c r="B1577">
        <v>-0.39100000000000001</v>
      </c>
      <c r="C1577">
        <v>-1.2909999999999999</v>
      </c>
      <c r="D1577">
        <v>-2.3969999999999998</v>
      </c>
      <c r="E1577">
        <v>-2.9569999999999999</v>
      </c>
      <c r="F1577">
        <v>-3.2</v>
      </c>
      <c r="G1577">
        <v>2.4</v>
      </c>
      <c r="H1577">
        <v>0</v>
      </c>
      <c r="I1577">
        <v>4</v>
      </c>
      <c r="J1577">
        <v>-0.45500000000000002</v>
      </c>
      <c r="K1577">
        <v>-1.4750000000000001</v>
      </c>
      <c r="L1577">
        <v>-2.4740000000000002</v>
      </c>
      <c r="M1577">
        <v>-3.1520000000000001</v>
      </c>
      <c r="N1577">
        <v>-3.3029999999999999</v>
      </c>
      <c r="O1577">
        <v>1.0509999999999999</v>
      </c>
      <c r="P1577">
        <v>1.089</v>
      </c>
      <c r="Q1577">
        <v>1.077</v>
      </c>
      <c r="R1577">
        <v>0.73899999999999999</v>
      </c>
      <c r="S1577">
        <v>0.46</v>
      </c>
    </row>
    <row r="1578" spans="1:19" x14ac:dyDescent="0.3">
      <c r="A1578">
        <v>180</v>
      </c>
      <c r="B1578">
        <v>-0.39100000000000001</v>
      </c>
      <c r="C1578">
        <v>-1.2909999999999999</v>
      </c>
      <c r="D1578">
        <v>-2.3969999999999998</v>
      </c>
      <c r="E1578">
        <v>-2.9569999999999999</v>
      </c>
      <c r="F1578">
        <v>-3.2</v>
      </c>
      <c r="G1578">
        <v>2.4</v>
      </c>
      <c r="H1578">
        <v>0</v>
      </c>
      <c r="I1578">
        <v>4</v>
      </c>
      <c r="J1578">
        <v>-0.44900000000000001</v>
      </c>
      <c r="K1578">
        <v>-1.448</v>
      </c>
      <c r="L1578">
        <v>-2.4420000000000002</v>
      </c>
      <c r="M1578">
        <v>-3.1110000000000002</v>
      </c>
      <c r="N1578">
        <v>-3.3159999999999998</v>
      </c>
      <c r="O1578">
        <v>1.04</v>
      </c>
      <c r="P1578">
        <v>1.002</v>
      </c>
      <c r="Q1578">
        <v>0.97399999999999998</v>
      </c>
      <c r="R1578">
        <v>0.57799999999999996</v>
      </c>
      <c r="S1578">
        <v>0.46500000000000002</v>
      </c>
    </row>
    <row r="1579" spans="1:19" x14ac:dyDescent="0.3">
      <c r="A1579">
        <v>240</v>
      </c>
      <c r="B1579">
        <v>-0.39100000000000001</v>
      </c>
      <c r="C1579">
        <v>-1.2909999999999999</v>
      </c>
      <c r="D1579">
        <v>-2.3969999999999998</v>
      </c>
      <c r="E1579">
        <v>-2.9569999999999999</v>
      </c>
      <c r="F1579">
        <v>-3.2</v>
      </c>
      <c r="G1579">
        <v>2.4</v>
      </c>
      <c r="H1579">
        <v>0</v>
      </c>
      <c r="I1579">
        <v>4</v>
      </c>
      <c r="J1579">
        <v>-0.46</v>
      </c>
      <c r="K1579">
        <v>-1.464</v>
      </c>
      <c r="L1579">
        <v>-2.4620000000000002</v>
      </c>
      <c r="M1579">
        <v>-3.1059999999999999</v>
      </c>
      <c r="N1579">
        <v>-3.3260000000000001</v>
      </c>
      <c r="O1579">
        <v>1.06</v>
      </c>
      <c r="P1579">
        <v>1.0640000000000001</v>
      </c>
      <c r="Q1579">
        <v>1.0680000000000001</v>
      </c>
      <c r="R1579">
        <v>0.57999999999999996</v>
      </c>
      <c r="S1579">
        <v>0.46899999999999997</v>
      </c>
    </row>
    <row r="1580" spans="1:19" x14ac:dyDescent="0.3">
      <c r="A1580">
        <v>300</v>
      </c>
      <c r="B1580">
        <v>-0.39100000000000001</v>
      </c>
      <c r="C1580">
        <v>-1.2909999999999999</v>
      </c>
      <c r="D1580">
        <v>-2.3969999999999998</v>
      </c>
      <c r="E1580">
        <v>-2.9569999999999999</v>
      </c>
      <c r="F1580">
        <v>-3.2</v>
      </c>
      <c r="G1580">
        <v>2.4</v>
      </c>
      <c r="H1580">
        <v>0</v>
      </c>
      <c r="I1580">
        <v>4</v>
      </c>
      <c r="J1580">
        <v>-0.45100000000000001</v>
      </c>
      <c r="K1580">
        <v>-1.4570000000000001</v>
      </c>
      <c r="L1580">
        <v>-2.4529999999999998</v>
      </c>
      <c r="M1580">
        <v>-3.1240000000000001</v>
      </c>
      <c r="N1580">
        <v>-3.335</v>
      </c>
      <c r="O1580">
        <v>1.044</v>
      </c>
      <c r="P1580">
        <v>1.0289999999999999</v>
      </c>
      <c r="Q1580">
        <v>1.0189999999999999</v>
      </c>
      <c r="R1580">
        <v>0.65400000000000003</v>
      </c>
      <c r="S1580">
        <v>0.47299999999999998</v>
      </c>
    </row>
    <row r="1581" spans="1:19" x14ac:dyDescent="0.3">
      <c r="A1581">
        <v>360</v>
      </c>
      <c r="B1581">
        <v>-0.39100000000000001</v>
      </c>
      <c r="C1581">
        <v>-1.2909999999999999</v>
      </c>
      <c r="D1581">
        <v>-2.3969999999999998</v>
      </c>
      <c r="E1581">
        <v>-2.9569999999999999</v>
      </c>
      <c r="F1581">
        <v>-3.2</v>
      </c>
      <c r="G1581">
        <v>2.4</v>
      </c>
      <c r="H1581">
        <v>0</v>
      </c>
      <c r="I1581">
        <v>4</v>
      </c>
      <c r="J1581">
        <v>-0.45400000000000001</v>
      </c>
      <c r="K1581">
        <v>-1.4570000000000001</v>
      </c>
      <c r="L1581">
        <v>-2.448</v>
      </c>
      <c r="M1581">
        <v>-3.1440000000000001</v>
      </c>
      <c r="N1581">
        <v>-3.3490000000000002</v>
      </c>
      <c r="O1581">
        <v>1.048</v>
      </c>
      <c r="P1581">
        <v>1.0449999999999999</v>
      </c>
      <c r="Q1581">
        <v>1.008</v>
      </c>
      <c r="R1581">
        <v>0.71199999999999997</v>
      </c>
      <c r="S1581">
        <v>0.47799999999999998</v>
      </c>
    </row>
    <row r="1582" spans="1:19" x14ac:dyDescent="0.3">
      <c r="A1582">
        <v>420</v>
      </c>
      <c r="B1582">
        <v>-0.39100000000000001</v>
      </c>
      <c r="C1582">
        <v>-1.2909999999999999</v>
      </c>
      <c r="D1582">
        <v>-2.3969999999999998</v>
      </c>
      <c r="E1582">
        <v>-2.9569999999999999</v>
      </c>
      <c r="F1582">
        <v>-3.2</v>
      </c>
      <c r="G1582">
        <v>2.4</v>
      </c>
      <c r="H1582">
        <v>0</v>
      </c>
      <c r="I1582">
        <v>4</v>
      </c>
      <c r="J1582">
        <v>-0.45400000000000001</v>
      </c>
      <c r="K1582">
        <v>-1.4590000000000001</v>
      </c>
      <c r="L1582">
        <v>-2.4529999999999998</v>
      </c>
      <c r="M1582">
        <v>-3.161</v>
      </c>
      <c r="N1582">
        <v>-3.3660000000000001</v>
      </c>
      <c r="O1582">
        <v>1.048</v>
      </c>
      <c r="P1582">
        <v>1.0509999999999999</v>
      </c>
      <c r="Q1582">
        <v>1.0329999999999999</v>
      </c>
      <c r="R1582">
        <v>0.751</v>
      </c>
      <c r="S1582">
        <v>0.48499999999999999</v>
      </c>
    </row>
    <row r="1583" spans="1:19" x14ac:dyDescent="0.3">
      <c r="A1583">
        <v>480</v>
      </c>
      <c r="B1583">
        <v>-0.39100000000000001</v>
      </c>
      <c r="C1583">
        <v>-1.2909999999999999</v>
      </c>
      <c r="D1583">
        <v>-2.3969999999999998</v>
      </c>
      <c r="E1583">
        <v>-2.9569999999999999</v>
      </c>
      <c r="F1583">
        <v>-3.2</v>
      </c>
      <c r="G1583">
        <v>2.4</v>
      </c>
      <c r="H1583">
        <v>0</v>
      </c>
      <c r="I1583">
        <v>4</v>
      </c>
      <c r="J1583">
        <v>-0.45200000000000001</v>
      </c>
      <c r="K1583">
        <v>-1.4570000000000001</v>
      </c>
      <c r="L1583">
        <v>-2.4550000000000001</v>
      </c>
      <c r="M1583">
        <v>-3.1739999999999999</v>
      </c>
      <c r="N1583">
        <v>-3.3820000000000001</v>
      </c>
      <c r="O1583">
        <v>1.0449999999999999</v>
      </c>
      <c r="P1583">
        <v>1.0429999999999999</v>
      </c>
      <c r="Q1583">
        <v>1.04</v>
      </c>
      <c r="R1583">
        <v>0.77200000000000002</v>
      </c>
      <c r="S1583">
        <v>0.49199999999999999</v>
      </c>
    </row>
    <row r="1584" spans="1:19" x14ac:dyDescent="0.3">
      <c r="A1584">
        <v>540</v>
      </c>
      <c r="B1584">
        <v>-0.39100000000000001</v>
      </c>
      <c r="C1584">
        <v>-1.2909999999999999</v>
      </c>
      <c r="D1584">
        <v>-2.3969999999999998</v>
      </c>
      <c r="E1584">
        <v>-2.9569999999999999</v>
      </c>
      <c r="F1584">
        <v>-3.2</v>
      </c>
      <c r="G1584">
        <v>2.4</v>
      </c>
      <c r="H1584">
        <v>0</v>
      </c>
      <c r="I1584">
        <v>4</v>
      </c>
      <c r="J1584">
        <v>-0.45300000000000001</v>
      </c>
      <c r="K1584">
        <v>-1.456</v>
      </c>
      <c r="L1584">
        <v>-2.4550000000000001</v>
      </c>
      <c r="M1584">
        <v>-3.1850000000000001</v>
      </c>
      <c r="N1584">
        <v>-3.399</v>
      </c>
      <c r="O1584">
        <v>1.0469999999999999</v>
      </c>
      <c r="P1584">
        <v>1.044</v>
      </c>
      <c r="Q1584">
        <v>1.036</v>
      </c>
      <c r="R1584">
        <v>0.78</v>
      </c>
      <c r="S1584">
        <v>0.499</v>
      </c>
    </row>
    <row r="1585" spans="1:19" x14ac:dyDescent="0.3">
      <c r="A1585">
        <v>600</v>
      </c>
      <c r="B1585">
        <v>-0.39100000000000001</v>
      </c>
      <c r="C1585">
        <v>-1.2909999999999999</v>
      </c>
      <c r="D1585">
        <v>-2.3969999999999998</v>
      </c>
      <c r="E1585">
        <v>-2.9569999999999999</v>
      </c>
      <c r="F1585">
        <v>-3.2</v>
      </c>
      <c r="G1585">
        <v>2.4</v>
      </c>
      <c r="H1585">
        <v>0</v>
      </c>
      <c r="I1585">
        <v>4</v>
      </c>
      <c r="J1585">
        <v>-0.45300000000000001</v>
      </c>
      <c r="K1585">
        <v>-1.456</v>
      </c>
      <c r="L1585">
        <v>-2.4529999999999998</v>
      </c>
      <c r="M1585">
        <v>-3.1960000000000002</v>
      </c>
      <c r="N1585">
        <v>-3.415</v>
      </c>
      <c r="O1585">
        <v>1.0469999999999999</v>
      </c>
      <c r="P1585">
        <v>1.046</v>
      </c>
      <c r="Q1585">
        <v>1.032</v>
      </c>
      <c r="R1585">
        <v>0.78600000000000003</v>
      </c>
      <c r="S1585">
        <v>0.50700000000000001</v>
      </c>
    </row>
    <row r="1587" spans="1:19" x14ac:dyDescent="0.3">
      <c r="A1587" t="s">
        <v>0</v>
      </c>
      <c r="B1587" t="s">
        <v>123</v>
      </c>
    </row>
    <row r="1588" spans="1:19" x14ac:dyDescent="0.3">
      <c r="A1588">
        <v>0</v>
      </c>
      <c r="B1588">
        <v>-0.39100000000000001</v>
      </c>
      <c r="C1588">
        <v>-1.292</v>
      </c>
      <c r="D1588">
        <v>-2.3959999999999999</v>
      </c>
      <c r="E1588">
        <v>-2.95</v>
      </c>
      <c r="F1588">
        <v>-3.19</v>
      </c>
      <c r="G1588">
        <v>2.4</v>
      </c>
      <c r="H1588">
        <v>0</v>
      </c>
      <c r="I1588">
        <v>4</v>
      </c>
      <c r="J1588">
        <v>-0.442</v>
      </c>
      <c r="K1588">
        <v>-1.4419999999999999</v>
      </c>
      <c r="L1588">
        <v>-2.4369999999999998</v>
      </c>
      <c r="M1588">
        <v>-3.1080000000000001</v>
      </c>
      <c r="N1588">
        <v>-3.19</v>
      </c>
      <c r="O1588">
        <v>1.028</v>
      </c>
      <c r="P1588">
        <v>1.028</v>
      </c>
      <c r="Q1588">
        <v>1.02</v>
      </c>
      <c r="R1588">
        <v>0.63200000000000001</v>
      </c>
      <c r="S1588">
        <v>0.252</v>
      </c>
    </row>
    <row r="1589" spans="1:19" x14ac:dyDescent="0.3">
      <c r="A1589">
        <v>60</v>
      </c>
      <c r="B1589">
        <v>-0.39100000000000001</v>
      </c>
      <c r="C1589">
        <v>-1.292</v>
      </c>
      <c r="D1589">
        <v>-2.3959999999999999</v>
      </c>
      <c r="E1589">
        <v>-2.95</v>
      </c>
      <c r="F1589">
        <v>-3.19</v>
      </c>
      <c r="G1589">
        <v>2.4</v>
      </c>
      <c r="H1589">
        <v>0</v>
      </c>
      <c r="I1589">
        <v>4</v>
      </c>
      <c r="J1589">
        <v>-0.48199999999999998</v>
      </c>
      <c r="K1589">
        <v>-1.4690000000000001</v>
      </c>
      <c r="L1589">
        <v>-2.4329999999999998</v>
      </c>
      <c r="M1589">
        <v>-3.0920000000000001</v>
      </c>
      <c r="N1589">
        <v>-3.2709999999999999</v>
      </c>
      <c r="O1589">
        <v>1.099</v>
      </c>
      <c r="P1589">
        <v>1.0209999999999999</v>
      </c>
      <c r="Q1589">
        <v>0.92600000000000005</v>
      </c>
      <c r="R1589">
        <v>0.58199999999999996</v>
      </c>
      <c r="S1589">
        <v>0.44800000000000001</v>
      </c>
    </row>
    <row r="1590" spans="1:19" x14ac:dyDescent="0.3">
      <c r="A1590">
        <v>120</v>
      </c>
      <c r="B1590">
        <v>-0.39100000000000001</v>
      </c>
      <c r="C1590">
        <v>-1.292</v>
      </c>
      <c r="D1590">
        <v>-2.3959999999999999</v>
      </c>
      <c r="E1590">
        <v>-2.95</v>
      </c>
      <c r="F1590">
        <v>-3.19</v>
      </c>
      <c r="G1590">
        <v>2.4</v>
      </c>
      <c r="H1590">
        <v>0</v>
      </c>
      <c r="I1590">
        <v>4</v>
      </c>
      <c r="J1590">
        <v>-0.45600000000000002</v>
      </c>
      <c r="K1590">
        <v>-1.4750000000000001</v>
      </c>
      <c r="L1590">
        <v>-2.472</v>
      </c>
      <c r="M1590">
        <v>-3.1419999999999999</v>
      </c>
      <c r="N1590">
        <v>-3.2919999999999998</v>
      </c>
      <c r="O1590">
        <v>1.0529999999999999</v>
      </c>
      <c r="P1590">
        <v>1.0880000000000001</v>
      </c>
      <c r="Q1590">
        <v>1.071</v>
      </c>
      <c r="R1590">
        <v>0.72799999999999998</v>
      </c>
      <c r="S1590">
        <v>0.45600000000000002</v>
      </c>
    </row>
    <row r="1591" spans="1:19" x14ac:dyDescent="0.3">
      <c r="A1591">
        <v>180</v>
      </c>
      <c r="B1591">
        <v>-0.39100000000000001</v>
      </c>
      <c r="C1591">
        <v>-1.292</v>
      </c>
      <c r="D1591">
        <v>-2.3959999999999999</v>
      </c>
      <c r="E1591">
        <v>-2.95</v>
      </c>
      <c r="F1591">
        <v>-3.19</v>
      </c>
      <c r="G1591">
        <v>2.4</v>
      </c>
      <c r="H1591">
        <v>0</v>
      </c>
      <c r="I1591">
        <v>4</v>
      </c>
      <c r="J1591">
        <v>-0.44800000000000001</v>
      </c>
      <c r="K1591">
        <v>-1.4490000000000001</v>
      </c>
      <c r="L1591">
        <v>-2.4430000000000001</v>
      </c>
      <c r="M1591">
        <v>-3.1019999999999999</v>
      </c>
      <c r="N1591">
        <v>-3.3050000000000002</v>
      </c>
      <c r="O1591">
        <v>1.0389999999999999</v>
      </c>
      <c r="P1591">
        <v>1.0029999999999999</v>
      </c>
      <c r="Q1591">
        <v>0.97699999999999998</v>
      </c>
      <c r="R1591">
        <v>0.56699999999999995</v>
      </c>
      <c r="S1591">
        <v>0.46100000000000002</v>
      </c>
    </row>
    <row r="1592" spans="1:19" x14ac:dyDescent="0.3">
      <c r="A1592">
        <v>240</v>
      </c>
      <c r="B1592">
        <v>-0.39100000000000001</v>
      </c>
      <c r="C1592">
        <v>-1.292</v>
      </c>
      <c r="D1592">
        <v>-2.3959999999999999</v>
      </c>
      <c r="E1592">
        <v>-2.95</v>
      </c>
      <c r="F1592">
        <v>-3.19</v>
      </c>
      <c r="G1592">
        <v>2.4</v>
      </c>
      <c r="H1592">
        <v>0</v>
      </c>
      <c r="I1592">
        <v>4</v>
      </c>
      <c r="J1592">
        <v>-0.46</v>
      </c>
      <c r="K1592">
        <v>-1.464</v>
      </c>
      <c r="L1592">
        <v>-2.4620000000000002</v>
      </c>
      <c r="M1592">
        <v>-3.1</v>
      </c>
      <c r="N1592">
        <v>-3.3140000000000001</v>
      </c>
      <c r="O1592">
        <v>1.06</v>
      </c>
      <c r="P1592">
        <v>1.0640000000000001</v>
      </c>
      <c r="Q1592">
        <v>1.0680000000000001</v>
      </c>
      <c r="R1592">
        <v>0.58099999999999996</v>
      </c>
      <c r="S1592">
        <v>0.46500000000000002</v>
      </c>
    </row>
    <row r="1593" spans="1:19" x14ac:dyDescent="0.3">
      <c r="A1593">
        <v>300</v>
      </c>
      <c r="B1593">
        <v>-0.39100000000000001</v>
      </c>
      <c r="C1593">
        <v>-1.292</v>
      </c>
      <c r="D1593">
        <v>-2.3959999999999999</v>
      </c>
      <c r="E1593">
        <v>-2.95</v>
      </c>
      <c r="F1593">
        <v>-3.19</v>
      </c>
      <c r="G1593">
        <v>2.4</v>
      </c>
      <c r="H1593">
        <v>0</v>
      </c>
      <c r="I1593">
        <v>4</v>
      </c>
      <c r="J1593">
        <v>-0.45100000000000001</v>
      </c>
      <c r="K1593">
        <v>-1.456</v>
      </c>
      <c r="L1593">
        <v>-2.4510000000000001</v>
      </c>
      <c r="M1593">
        <v>-3.1179999999999999</v>
      </c>
      <c r="N1593">
        <v>-3.3239999999999998</v>
      </c>
      <c r="O1593">
        <v>1.044</v>
      </c>
      <c r="P1593">
        <v>1.028</v>
      </c>
      <c r="Q1593">
        <v>1.014</v>
      </c>
      <c r="R1593">
        <v>0.65300000000000002</v>
      </c>
      <c r="S1593">
        <v>0.46800000000000003</v>
      </c>
    </row>
    <row r="1594" spans="1:19" x14ac:dyDescent="0.3">
      <c r="A1594">
        <v>360</v>
      </c>
      <c r="B1594">
        <v>-0.39100000000000001</v>
      </c>
      <c r="C1594">
        <v>-1.292</v>
      </c>
      <c r="D1594">
        <v>-2.3959999999999999</v>
      </c>
      <c r="E1594">
        <v>-2.95</v>
      </c>
      <c r="F1594">
        <v>-3.19</v>
      </c>
      <c r="G1594">
        <v>2.4</v>
      </c>
      <c r="H1594">
        <v>0</v>
      </c>
      <c r="I1594">
        <v>4</v>
      </c>
      <c r="J1594">
        <v>-0.45400000000000001</v>
      </c>
      <c r="K1594">
        <v>-1.458</v>
      </c>
      <c r="L1594">
        <v>-2.448</v>
      </c>
      <c r="M1594">
        <v>-3.1379999999999999</v>
      </c>
      <c r="N1594">
        <v>-3.3380000000000001</v>
      </c>
      <c r="O1594">
        <v>1.0489999999999999</v>
      </c>
      <c r="P1594">
        <v>1.048</v>
      </c>
      <c r="Q1594">
        <v>1.0089999999999999</v>
      </c>
      <c r="R1594">
        <v>0.70799999999999996</v>
      </c>
      <c r="S1594">
        <v>0.47399999999999998</v>
      </c>
    </row>
    <row r="1595" spans="1:19" x14ac:dyDescent="0.3">
      <c r="A1595">
        <v>420</v>
      </c>
      <c r="B1595">
        <v>-0.39100000000000001</v>
      </c>
      <c r="C1595">
        <v>-1.292</v>
      </c>
      <c r="D1595">
        <v>-2.3959999999999999</v>
      </c>
      <c r="E1595">
        <v>-2.95</v>
      </c>
      <c r="F1595">
        <v>-3.19</v>
      </c>
      <c r="G1595">
        <v>2.4</v>
      </c>
      <c r="H1595">
        <v>0</v>
      </c>
      <c r="I1595">
        <v>4</v>
      </c>
      <c r="J1595">
        <v>-0.45300000000000001</v>
      </c>
      <c r="K1595">
        <v>-1.4590000000000001</v>
      </c>
      <c r="L1595">
        <v>-2.452</v>
      </c>
      <c r="M1595">
        <v>-3.1539999999999999</v>
      </c>
      <c r="N1595">
        <v>-3.3540000000000001</v>
      </c>
      <c r="O1595">
        <v>1.048</v>
      </c>
      <c r="P1595">
        <v>1.05</v>
      </c>
      <c r="Q1595">
        <v>1.034</v>
      </c>
      <c r="R1595">
        <v>0.747</v>
      </c>
      <c r="S1595">
        <v>0.48</v>
      </c>
    </row>
    <row r="1596" spans="1:19" x14ac:dyDescent="0.3">
      <c r="A1596">
        <v>480</v>
      </c>
      <c r="B1596">
        <v>-0.39100000000000001</v>
      </c>
      <c r="C1596">
        <v>-1.292</v>
      </c>
      <c r="D1596">
        <v>-2.3959999999999999</v>
      </c>
      <c r="E1596">
        <v>-2.95</v>
      </c>
      <c r="F1596">
        <v>-3.19</v>
      </c>
      <c r="G1596">
        <v>2.4</v>
      </c>
      <c r="H1596">
        <v>0</v>
      </c>
      <c r="I1596">
        <v>4</v>
      </c>
      <c r="J1596">
        <v>-0.45200000000000001</v>
      </c>
      <c r="K1596">
        <v>-1.4570000000000001</v>
      </c>
      <c r="L1596">
        <v>-2.4550000000000001</v>
      </c>
      <c r="M1596">
        <v>-3.1680000000000001</v>
      </c>
      <c r="N1596">
        <v>-3.37</v>
      </c>
      <c r="O1596">
        <v>1.0449999999999999</v>
      </c>
      <c r="P1596">
        <v>1.0429999999999999</v>
      </c>
      <c r="Q1596">
        <v>1.04</v>
      </c>
      <c r="R1596">
        <v>0.76600000000000001</v>
      </c>
      <c r="S1596">
        <v>0.48699999999999999</v>
      </c>
    </row>
    <row r="1597" spans="1:19" x14ac:dyDescent="0.3">
      <c r="A1597">
        <v>540</v>
      </c>
      <c r="B1597">
        <v>-0.39100000000000001</v>
      </c>
      <c r="C1597">
        <v>-1.292</v>
      </c>
      <c r="D1597">
        <v>-2.3959999999999999</v>
      </c>
      <c r="E1597">
        <v>-2.95</v>
      </c>
      <c r="F1597">
        <v>-3.19</v>
      </c>
      <c r="G1597">
        <v>2.4</v>
      </c>
      <c r="H1597">
        <v>0</v>
      </c>
      <c r="I1597">
        <v>4</v>
      </c>
      <c r="J1597">
        <v>-0.45300000000000001</v>
      </c>
      <c r="K1597">
        <v>-1.456</v>
      </c>
      <c r="L1597">
        <v>-2.4540000000000002</v>
      </c>
      <c r="M1597">
        <v>-3.1779999999999999</v>
      </c>
      <c r="N1597">
        <v>-3.387</v>
      </c>
      <c r="O1597">
        <v>1.0469999999999999</v>
      </c>
      <c r="P1597">
        <v>1.044</v>
      </c>
      <c r="Q1597">
        <v>1.036</v>
      </c>
      <c r="R1597">
        <v>0.77300000000000002</v>
      </c>
      <c r="S1597">
        <v>0.49399999999999999</v>
      </c>
    </row>
    <row r="1598" spans="1:19" x14ac:dyDescent="0.3">
      <c r="A1598">
        <v>600</v>
      </c>
      <c r="B1598">
        <v>-0.39100000000000001</v>
      </c>
      <c r="C1598">
        <v>-1.292</v>
      </c>
      <c r="D1598">
        <v>-2.3959999999999999</v>
      </c>
      <c r="E1598">
        <v>-2.95</v>
      </c>
      <c r="F1598">
        <v>-3.19</v>
      </c>
      <c r="G1598">
        <v>2.4</v>
      </c>
      <c r="H1598">
        <v>0</v>
      </c>
      <c r="I1598">
        <v>4</v>
      </c>
      <c r="J1598">
        <v>-0.45300000000000001</v>
      </c>
      <c r="K1598">
        <v>-1.456</v>
      </c>
      <c r="L1598">
        <v>-2.4529999999999998</v>
      </c>
      <c r="M1598">
        <v>-3.1890000000000001</v>
      </c>
      <c r="N1598">
        <v>-3.4039999999999999</v>
      </c>
      <c r="O1598">
        <v>1.0469999999999999</v>
      </c>
      <c r="P1598">
        <v>1.046</v>
      </c>
      <c r="Q1598">
        <v>1.032</v>
      </c>
      <c r="R1598">
        <v>0.77900000000000003</v>
      </c>
      <c r="S1598">
        <v>0.502</v>
      </c>
    </row>
    <row r="1600" spans="1:19" x14ac:dyDescent="0.3">
      <c r="A1600" t="s">
        <v>0</v>
      </c>
      <c r="B1600" t="s">
        <v>124</v>
      </c>
    </row>
    <row r="1601" spans="1:19" x14ac:dyDescent="0.3">
      <c r="A1601">
        <v>0</v>
      </c>
      <c r="B1601">
        <v>-0.39</v>
      </c>
      <c r="C1601">
        <v>-1.2949999999999999</v>
      </c>
      <c r="D1601">
        <v>-2.395</v>
      </c>
      <c r="E1601">
        <v>-2.9460000000000002</v>
      </c>
      <c r="F1601">
        <v>-3.18</v>
      </c>
      <c r="G1601">
        <v>2.4</v>
      </c>
      <c r="H1601">
        <v>0</v>
      </c>
      <c r="I1601">
        <v>4</v>
      </c>
      <c r="J1601">
        <v>-0.442</v>
      </c>
      <c r="K1601">
        <v>-1.4419999999999999</v>
      </c>
      <c r="L1601">
        <v>-2.4369999999999998</v>
      </c>
      <c r="M1601">
        <v>-3.1</v>
      </c>
      <c r="N1601">
        <v>-3.18</v>
      </c>
      <c r="O1601">
        <v>1.028</v>
      </c>
      <c r="P1601">
        <v>1.028</v>
      </c>
      <c r="Q1601">
        <v>1.0189999999999999</v>
      </c>
      <c r="R1601">
        <v>0.626</v>
      </c>
      <c r="S1601">
        <v>0.25</v>
      </c>
    </row>
    <row r="1602" spans="1:19" x14ac:dyDescent="0.3">
      <c r="A1602">
        <v>60</v>
      </c>
      <c r="B1602">
        <v>-0.39</v>
      </c>
      <c r="C1602">
        <v>-1.2949999999999999</v>
      </c>
      <c r="D1602">
        <v>-2.395</v>
      </c>
      <c r="E1602">
        <v>-2.9460000000000002</v>
      </c>
      <c r="F1602">
        <v>-3.18</v>
      </c>
      <c r="G1602">
        <v>2.4</v>
      </c>
      <c r="H1602">
        <v>0</v>
      </c>
      <c r="I1602">
        <v>4</v>
      </c>
      <c r="J1602">
        <v>-0.48099999999999998</v>
      </c>
      <c r="K1602">
        <v>-1.466</v>
      </c>
      <c r="L1602">
        <v>-2.4300000000000002</v>
      </c>
      <c r="M1602">
        <v>-3.0840000000000001</v>
      </c>
      <c r="N1602">
        <v>-3.26</v>
      </c>
      <c r="O1602">
        <v>1.0980000000000001</v>
      </c>
      <c r="P1602">
        <v>1.0169999999999999</v>
      </c>
      <c r="Q1602">
        <v>0.92400000000000004</v>
      </c>
      <c r="R1602">
        <v>0.57699999999999996</v>
      </c>
      <c r="S1602">
        <v>0.44400000000000001</v>
      </c>
    </row>
    <row r="1603" spans="1:19" x14ac:dyDescent="0.3">
      <c r="A1603">
        <v>120</v>
      </c>
      <c r="B1603">
        <v>-0.39</v>
      </c>
      <c r="C1603">
        <v>-1.2949999999999999</v>
      </c>
      <c r="D1603">
        <v>-2.395</v>
      </c>
      <c r="E1603">
        <v>-2.9460000000000002</v>
      </c>
      <c r="F1603">
        <v>-3.18</v>
      </c>
      <c r="G1603">
        <v>2.4</v>
      </c>
      <c r="H1603">
        <v>0</v>
      </c>
      <c r="I1603">
        <v>4</v>
      </c>
      <c r="J1603">
        <v>-0.45600000000000002</v>
      </c>
      <c r="K1603">
        <v>-1.474</v>
      </c>
      <c r="L1603">
        <v>-2.4700000000000002</v>
      </c>
      <c r="M1603">
        <v>-3.133</v>
      </c>
      <c r="N1603">
        <v>-3.2789999999999999</v>
      </c>
      <c r="O1603">
        <v>1.0529999999999999</v>
      </c>
      <c r="P1603">
        <v>1.089</v>
      </c>
      <c r="Q1603">
        <v>1.069</v>
      </c>
      <c r="R1603">
        <v>0.71599999999999997</v>
      </c>
      <c r="S1603">
        <v>0.45100000000000001</v>
      </c>
    </row>
    <row r="1604" spans="1:19" x14ac:dyDescent="0.3">
      <c r="A1604">
        <v>180</v>
      </c>
      <c r="B1604">
        <v>-0.39</v>
      </c>
      <c r="C1604">
        <v>-1.2949999999999999</v>
      </c>
      <c r="D1604">
        <v>-2.395</v>
      </c>
      <c r="E1604">
        <v>-2.9460000000000002</v>
      </c>
      <c r="F1604">
        <v>-3.18</v>
      </c>
      <c r="G1604">
        <v>2.4</v>
      </c>
      <c r="H1604">
        <v>0</v>
      </c>
      <c r="I1604">
        <v>4</v>
      </c>
      <c r="J1604">
        <v>-0.44700000000000001</v>
      </c>
      <c r="K1604">
        <v>-1.4470000000000001</v>
      </c>
      <c r="L1604">
        <v>-2.4420000000000002</v>
      </c>
      <c r="M1604">
        <v>-3.093</v>
      </c>
      <c r="N1604">
        <v>-3.2919999999999998</v>
      </c>
      <c r="O1604">
        <v>1.038</v>
      </c>
      <c r="P1604">
        <v>1.0029999999999999</v>
      </c>
      <c r="Q1604">
        <v>0.98</v>
      </c>
      <c r="R1604">
        <v>0.55800000000000005</v>
      </c>
      <c r="S1604">
        <v>0.45600000000000002</v>
      </c>
    </row>
    <row r="1605" spans="1:19" x14ac:dyDescent="0.3">
      <c r="A1605">
        <v>240</v>
      </c>
      <c r="B1605">
        <v>-0.39</v>
      </c>
      <c r="C1605">
        <v>-1.2949999999999999</v>
      </c>
      <c r="D1605">
        <v>-2.395</v>
      </c>
      <c r="E1605">
        <v>-2.9460000000000002</v>
      </c>
      <c r="F1605">
        <v>-3.18</v>
      </c>
      <c r="G1605">
        <v>2.4</v>
      </c>
      <c r="H1605">
        <v>0</v>
      </c>
      <c r="I1605">
        <v>4</v>
      </c>
      <c r="J1605">
        <v>-0.46</v>
      </c>
      <c r="K1605">
        <v>-1.462</v>
      </c>
      <c r="L1605">
        <v>-2.4609999999999999</v>
      </c>
      <c r="M1605">
        <v>-3.0920000000000001</v>
      </c>
      <c r="N1605">
        <v>-3.302</v>
      </c>
      <c r="O1605">
        <v>1.0589999999999999</v>
      </c>
      <c r="P1605">
        <v>1.0649999999999999</v>
      </c>
      <c r="Q1605">
        <v>1.07</v>
      </c>
      <c r="R1605">
        <v>0.57699999999999996</v>
      </c>
      <c r="S1605">
        <v>0.46</v>
      </c>
    </row>
    <row r="1606" spans="1:19" x14ac:dyDescent="0.3">
      <c r="A1606">
        <v>300</v>
      </c>
      <c r="B1606">
        <v>-0.39</v>
      </c>
      <c r="C1606">
        <v>-1.2949999999999999</v>
      </c>
      <c r="D1606">
        <v>-2.395</v>
      </c>
      <c r="E1606">
        <v>-2.9460000000000002</v>
      </c>
      <c r="F1606">
        <v>-3.18</v>
      </c>
      <c r="G1606">
        <v>2.4</v>
      </c>
      <c r="H1606">
        <v>0</v>
      </c>
      <c r="I1606">
        <v>4</v>
      </c>
      <c r="J1606">
        <v>-0.45100000000000001</v>
      </c>
      <c r="K1606">
        <v>-1.4550000000000001</v>
      </c>
      <c r="L1606">
        <v>-2.4489999999999998</v>
      </c>
      <c r="M1606">
        <v>-3.11</v>
      </c>
      <c r="N1606">
        <v>-3.3109999999999999</v>
      </c>
      <c r="O1606">
        <v>1.0429999999999999</v>
      </c>
      <c r="P1606">
        <v>1.0269999999999999</v>
      </c>
      <c r="Q1606">
        <v>1.014</v>
      </c>
      <c r="R1606">
        <v>0.65</v>
      </c>
      <c r="S1606">
        <v>0.46300000000000002</v>
      </c>
    </row>
    <row r="1607" spans="1:19" x14ac:dyDescent="0.3">
      <c r="A1607">
        <v>360</v>
      </c>
      <c r="B1607">
        <v>-0.39</v>
      </c>
      <c r="C1607">
        <v>-1.2949999999999999</v>
      </c>
      <c r="D1607">
        <v>-2.395</v>
      </c>
      <c r="E1607">
        <v>-2.9460000000000002</v>
      </c>
      <c r="F1607">
        <v>-3.18</v>
      </c>
      <c r="G1607">
        <v>2.4</v>
      </c>
      <c r="H1607">
        <v>0</v>
      </c>
      <c r="I1607">
        <v>4</v>
      </c>
      <c r="J1607">
        <v>-0.45400000000000001</v>
      </c>
      <c r="K1607">
        <v>-1.4570000000000001</v>
      </c>
      <c r="L1607">
        <v>-2.4460000000000002</v>
      </c>
      <c r="M1607">
        <v>-3.13</v>
      </c>
      <c r="N1607">
        <v>-3.3250000000000002</v>
      </c>
      <c r="O1607">
        <v>1.0489999999999999</v>
      </c>
      <c r="P1607">
        <v>1.048</v>
      </c>
      <c r="Q1607">
        <v>1.0089999999999999</v>
      </c>
      <c r="R1607">
        <v>0.70399999999999996</v>
      </c>
      <c r="S1607">
        <v>0.46899999999999997</v>
      </c>
    </row>
    <row r="1608" spans="1:19" x14ac:dyDescent="0.3">
      <c r="A1608">
        <v>420</v>
      </c>
      <c r="B1608">
        <v>-0.39</v>
      </c>
      <c r="C1608">
        <v>-1.2949999999999999</v>
      </c>
      <c r="D1608">
        <v>-2.395</v>
      </c>
      <c r="E1608">
        <v>-2.9460000000000002</v>
      </c>
      <c r="F1608">
        <v>-3.18</v>
      </c>
      <c r="G1608">
        <v>2.4</v>
      </c>
      <c r="H1608">
        <v>0</v>
      </c>
      <c r="I1608">
        <v>4</v>
      </c>
      <c r="J1608">
        <v>-0.45300000000000001</v>
      </c>
      <c r="K1608">
        <v>-1.458</v>
      </c>
      <c r="L1608">
        <v>-2.4510000000000001</v>
      </c>
      <c r="M1608">
        <v>-3.1459999999999999</v>
      </c>
      <c r="N1608">
        <v>-3.3410000000000002</v>
      </c>
      <c r="O1608">
        <v>1.0469999999999999</v>
      </c>
      <c r="P1608">
        <v>1.05</v>
      </c>
      <c r="Q1608">
        <v>1.034</v>
      </c>
      <c r="R1608">
        <v>0.74</v>
      </c>
      <c r="S1608">
        <v>0.47499999999999998</v>
      </c>
    </row>
    <row r="1609" spans="1:19" x14ac:dyDescent="0.3">
      <c r="A1609">
        <v>480</v>
      </c>
      <c r="B1609">
        <v>-0.39</v>
      </c>
      <c r="C1609">
        <v>-1.2949999999999999</v>
      </c>
      <c r="D1609">
        <v>-2.395</v>
      </c>
      <c r="E1609">
        <v>-2.9460000000000002</v>
      </c>
      <c r="F1609">
        <v>-3.18</v>
      </c>
      <c r="G1609">
        <v>2.4</v>
      </c>
      <c r="H1609">
        <v>0</v>
      </c>
      <c r="I1609">
        <v>4</v>
      </c>
      <c r="J1609">
        <v>-0.45200000000000001</v>
      </c>
      <c r="K1609">
        <v>-1.4550000000000001</v>
      </c>
      <c r="L1609">
        <v>-2.4529999999999998</v>
      </c>
      <c r="M1609">
        <v>-3.16</v>
      </c>
      <c r="N1609">
        <v>-3.3559999999999999</v>
      </c>
      <c r="O1609">
        <v>1.0449999999999999</v>
      </c>
      <c r="P1609">
        <v>1.0429999999999999</v>
      </c>
      <c r="Q1609">
        <v>1.04</v>
      </c>
      <c r="R1609">
        <v>0.76100000000000001</v>
      </c>
      <c r="S1609">
        <v>0.48099999999999998</v>
      </c>
    </row>
    <row r="1610" spans="1:19" x14ac:dyDescent="0.3">
      <c r="A1610">
        <v>540</v>
      </c>
      <c r="B1610">
        <v>-0.39</v>
      </c>
      <c r="C1610">
        <v>-1.2949999999999999</v>
      </c>
      <c r="D1610">
        <v>-2.395</v>
      </c>
      <c r="E1610">
        <v>-2.9460000000000002</v>
      </c>
      <c r="F1610">
        <v>-3.18</v>
      </c>
      <c r="G1610">
        <v>2.4</v>
      </c>
      <c r="H1610">
        <v>0</v>
      </c>
      <c r="I1610">
        <v>4</v>
      </c>
      <c r="J1610">
        <v>-0.45300000000000001</v>
      </c>
      <c r="K1610">
        <v>-1.4550000000000001</v>
      </c>
      <c r="L1610">
        <v>-2.452</v>
      </c>
      <c r="M1610">
        <v>-3.17</v>
      </c>
      <c r="N1610">
        <v>-3.3730000000000002</v>
      </c>
      <c r="O1610">
        <v>1.0469999999999999</v>
      </c>
      <c r="P1610">
        <v>1.044</v>
      </c>
      <c r="Q1610">
        <v>1.0349999999999999</v>
      </c>
      <c r="R1610">
        <v>0.76700000000000002</v>
      </c>
      <c r="S1610">
        <v>0.48799999999999999</v>
      </c>
    </row>
    <row r="1611" spans="1:19" x14ac:dyDescent="0.3">
      <c r="A1611">
        <v>600</v>
      </c>
      <c r="B1611">
        <v>-0.39</v>
      </c>
      <c r="C1611">
        <v>-1.2949999999999999</v>
      </c>
      <c r="D1611">
        <v>-2.395</v>
      </c>
      <c r="E1611">
        <v>-2.9460000000000002</v>
      </c>
      <c r="F1611">
        <v>-3.18</v>
      </c>
      <c r="G1611">
        <v>2.4</v>
      </c>
      <c r="H1611">
        <v>0</v>
      </c>
      <c r="I1611">
        <v>4</v>
      </c>
      <c r="J1611">
        <v>-0.45300000000000001</v>
      </c>
      <c r="K1611">
        <v>-1.4550000000000001</v>
      </c>
      <c r="L1611">
        <v>-2.4510000000000001</v>
      </c>
      <c r="M1611">
        <v>-3.18</v>
      </c>
      <c r="N1611">
        <v>-3.39</v>
      </c>
      <c r="O1611">
        <v>1.0469999999999999</v>
      </c>
      <c r="P1611">
        <v>1.046</v>
      </c>
      <c r="Q1611">
        <v>1.0309999999999999</v>
      </c>
      <c r="R1611">
        <v>0.77100000000000002</v>
      </c>
      <c r="S1611">
        <v>0.495</v>
      </c>
    </row>
    <row r="1613" spans="1:19" x14ac:dyDescent="0.3">
      <c r="A1613" t="s">
        <v>0</v>
      </c>
      <c r="B1613" t="s">
        <v>125</v>
      </c>
    </row>
    <row r="1614" spans="1:19" x14ac:dyDescent="0.3">
      <c r="A1614">
        <v>0</v>
      </c>
      <c r="B1614">
        <v>-0.39400000000000002</v>
      </c>
      <c r="C1614">
        <v>-1.2929999999999999</v>
      </c>
      <c r="D1614">
        <v>-2.3980000000000001</v>
      </c>
      <c r="E1614">
        <v>-2.9529999999999998</v>
      </c>
      <c r="F1614">
        <v>-3.17</v>
      </c>
      <c r="G1614">
        <v>2.4</v>
      </c>
      <c r="H1614">
        <v>0</v>
      </c>
      <c r="I1614">
        <v>4</v>
      </c>
      <c r="J1614">
        <v>-0.442</v>
      </c>
      <c r="K1614">
        <v>-1.4419999999999999</v>
      </c>
      <c r="L1614">
        <v>-2.4369999999999998</v>
      </c>
      <c r="M1614">
        <v>-3.0920000000000001</v>
      </c>
      <c r="N1614">
        <v>-3.17</v>
      </c>
      <c r="O1614">
        <v>1.028</v>
      </c>
      <c r="P1614">
        <v>1.028</v>
      </c>
      <c r="Q1614">
        <v>1.0189999999999999</v>
      </c>
      <c r="R1614">
        <v>0.61899999999999999</v>
      </c>
      <c r="S1614">
        <v>0.248</v>
      </c>
    </row>
    <row r="1615" spans="1:19" x14ac:dyDescent="0.3">
      <c r="A1615">
        <v>60</v>
      </c>
      <c r="B1615">
        <v>-0.39400000000000002</v>
      </c>
      <c r="C1615">
        <v>-1.2929999999999999</v>
      </c>
      <c r="D1615">
        <v>-2.3980000000000001</v>
      </c>
      <c r="E1615">
        <v>-2.9529999999999998</v>
      </c>
      <c r="F1615">
        <v>-3.17</v>
      </c>
      <c r="G1615">
        <v>2.4</v>
      </c>
      <c r="H1615">
        <v>0</v>
      </c>
      <c r="I1615">
        <v>4</v>
      </c>
      <c r="J1615">
        <v>-0.48199999999999998</v>
      </c>
      <c r="K1615">
        <v>-1.466</v>
      </c>
      <c r="L1615">
        <v>-2.431</v>
      </c>
      <c r="M1615">
        <v>-3.0830000000000002</v>
      </c>
      <c r="N1615">
        <v>-3.2519999999999998</v>
      </c>
      <c r="O1615">
        <v>1.1000000000000001</v>
      </c>
      <c r="P1615">
        <v>1.0109999999999999</v>
      </c>
      <c r="Q1615">
        <v>0.92200000000000004</v>
      </c>
      <c r="R1615">
        <v>0.57799999999999996</v>
      </c>
      <c r="S1615">
        <v>0.441</v>
      </c>
    </row>
    <row r="1616" spans="1:19" x14ac:dyDescent="0.3">
      <c r="A1616">
        <v>120</v>
      </c>
      <c r="B1616">
        <v>-0.39400000000000002</v>
      </c>
      <c r="C1616">
        <v>-1.2929999999999999</v>
      </c>
      <c r="D1616">
        <v>-2.3980000000000001</v>
      </c>
      <c r="E1616">
        <v>-2.9529999999999998</v>
      </c>
      <c r="F1616">
        <v>-3.17</v>
      </c>
      <c r="G1616">
        <v>2.4</v>
      </c>
      <c r="H1616">
        <v>0</v>
      </c>
      <c r="I1616">
        <v>4</v>
      </c>
      <c r="J1616">
        <v>-0.45800000000000002</v>
      </c>
      <c r="K1616">
        <v>-1.476</v>
      </c>
      <c r="L1616">
        <v>-2.472</v>
      </c>
      <c r="M1616">
        <v>-3.1280000000000001</v>
      </c>
      <c r="N1616">
        <v>-3.266</v>
      </c>
      <c r="O1616">
        <v>1.056</v>
      </c>
      <c r="P1616">
        <v>1.0900000000000001</v>
      </c>
      <c r="Q1616">
        <v>1.0720000000000001</v>
      </c>
      <c r="R1616">
        <v>0.71</v>
      </c>
      <c r="S1616">
        <v>0.44600000000000001</v>
      </c>
    </row>
    <row r="1617" spans="1:19" x14ac:dyDescent="0.3">
      <c r="A1617">
        <v>180</v>
      </c>
      <c r="B1617">
        <v>-0.39400000000000002</v>
      </c>
      <c r="C1617">
        <v>-1.2929999999999999</v>
      </c>
      <c r="D1617">
        <v>-2.3980000000000001</v>
      </c>
      <c r="E1617">
        <v>-2.9529999999999998</v>
      </c>
      <c r="F1617">
        <v>-3.17</v>
      </c>
      <c r="G1617">
        <v>2.4</v>
      </c>
      <c r="H1617">
        <v>0</v>
      </c>
      <c r="I1617">
        <v>4</v>
      </c>
      <c r="J1617">
        <v>-0.44800000000000001</v>
      </c>
      <c r="K1617">
        <v>-1.4490000000000001</v>
      </c>
      <c r="L1617">
        <v>-2.4430000000000001</v>
      </c>
      <c r="M1617">
        <v>-3.0870000000000002</v>
      </c>
      <c r="N1617">
        <v>-3.2839999999999998</v>
      </c>
      <c r="O1617">
        <v>1.0389999999999999</v>
      </c>
      <c r="P1617">
        <v>1.002</v>
      </c>
      <c r="Q1617">
        <v>0.97599999999999998</v>
      </c>
      <c r="R1617">
        <v>0.54800000000000004</v>
      </c>
      <c r="S1617">
        <v>0.45300000000000001</v>
      </c>
    </row>
    <row r="1618" spans="1:19" x14ac:dyDescent="0.3">
      <c r="A1618">
        <v>240</v>
      </c>
      <c r="B1618">
        <v>-0.39400000000000002</v>
      </c>
      <c r="C1618">
        <v>-1.2929999999999999</v>
      </c>
      <c r="D1618">
        <v>-2.3980000000000001</v>
      </c>
      <c r="E1618">
        <v>-2.9529999999999998</v>
      </c>
      <c r="F1618">
        <v>-3.17</v>
      </c>
      <c r="G1618">
        <v>2.4</v>
      </c>
      <c r="H1618">
        <v>0</v>
      </c>
      <c r="I1618">
        <v>4</v>
      </c>
      <c r="J1618">
        <v>-0.46</v>
      </c>
      <c r="K1618">
        <v>-1.464</v>
      </c>
      <c r="L1618">
        <v>-2.4620000000000002</v>
      </c>
      <c r="M1618">
        <v>-3.0859999999999999</v>
      </c>
      <c r="N1618">
        <v>-3.2959999999999998</v>
      </c>
      <c r="O1618">
        <v>1.06</v>
      </c>
      <c r="P1618">
        <v>1.0649999999999999</v>
      </c>
      <c r="Q1618">
        <v>1.0660000000000001</v>
      </c>
      <c r="R1618">
        <v>0.56899999999999995</v>
      </c>
      <c r="S1618">
        <v>0.45800000000000002</v>
      </c>
    </row>
    <row r="1619" spans="1:19" x14ac:dyDescent="0.3">
      <c r="A1619">
        <v>300</v>
      </c>
      <c r="B1619">
        <v>-0.39400000000000002</v>
      </c>
      <c r="C1619">
        <v>-1.2929999999999999</v>
      </c>
      <c r="D1619">
        <v>-2.3980000000000001</v>
      </c>
      <c r="E1619">
        <v>-2.9529999999999998</v>
      </c>
      <c r="F1619">
        <v>-3.17</v>
      </c>
      <c r="G1619">
        <v>2.4</v>
      </c>
      <c r="H1619">
        <v>0</v>
      </c>
      <c r="I1619">
        <v>4</v>
      </c>
      <c r="J1619">
        <v>-0.45100000000000001</v>
      </c>
      <c r="K1619">
        <v>-1.4570000000000001</v>
      </c>
      <c r="L1619">
        <v>-2.4500000000000002</v>
      </c>
      <c r="M1619">
        <v>-3.1070000000000002</v>
      </c>
      <c r="N1619">
        <v>-3.3039999999999998</v>
      </c>
      <c r="O1619">
        <v>1.044</v>
      </c>
      <c r="P1619">
        <v>1.028</v>
      </c>
      <c r="Q1619">
        <v>1.01</v>
      </c>
      <c r="R1619">
        <v>0.64800000000000002</v>
      </c>
      <c r="S1619">
        <v>0.46</v>
      </c>
    </row>
    <row r="1620" spans="1:19" x14ac:dyDescent="0.3">
      <c r="A1620">
        <v>360</v>
      </c>
      <c r="B1620">
        <v>-0.39400000000000002</v>
      </c>
      <c r="C1620">
        <v>-1.2929999999999999</v>
      </c>
      <c r="D1620">
        <v>-2.3980000000000001</v>
      </c>
      <c r="E1620">
        <v>-2.9529999999999998</v>
      </c>
      <c r="F1620">
        <v>-3.17</v>
      </c>
      <c r="G1620">
        <v>2.4</v>
      </c>
      <c r="H1620">
        <v>0</v>
      </c>
      <c r="I1620">
        <v>4</v>
      </c>
      <c r="J1620">
        <v>-0.45400000000000001</v>
      </c>
      <c r="K1620">
        <v>-1.458</v>
      </c>
      <c r="L1620">
        <v>-2.4460000000000002</v>
      </c>
      <c r="M1620">
        <v>-3.125</v>
      </c>
      <c r="N1620">
        <v>-3.3170000000000002</v>
      </c>
      <c r="O1620">
        <v>1.0489999999999999</v>
      </c>
      <c r="P1620">
        <v>1.0469999999999999</v>
      </c>
      <c r="Q1620">
        <v>1.0049999999999999</v>
      </c>
      <c r="R1620">
        <v>0.69599999999999995</v>
      </c>
      <c r="S1620">
        <v>0.46600000000000003</v>
      </c>
    </row>
    <row r="1621" spans="1:19" x14ac:dyDescent="0.3">
      <c r="A1621">
        <v>420</v>
      </c>
      <c r="B1621">
        <v>-0.39400000000000002</v>
      </c>
      <c r="C1621">
        <v>-1.2929999999999999</v>
      </c>
      <c r="D1621">
        <v>-2.3980000000000001</v>
      </c>
      <c r="E1621">
        <v>-2.9529999999999998</v>
      </c>
      <c r="F1621">
        <v>-3.17</v>
      </c>
      <c r="G1621">
        <v>2.4</v>
      </c>
      <c r="H1621">
        <v>0</v>
      </c>
      <c r="I1621">
        <v>4</v>
      </c>
      <c r="J1621">
        <v>-0.45300000000000001</v>
      </c>
      <c r="K1621">
        <v>-1.4590000000000001</v>
      </c>
      <c r="L1621">
        <v>-2.4529999999999998</v>
      </c>
      <c r="M1621">
        <v>-3.14</v>
      </c>
      <c r="N1621">
        <v>-3.3319999999999999</v>
      </c>
      <c r="O1621">
        <v>1.048</v>
      </c>
      <c r="P1621">
        <v>1.05</v>
      </c>
      <c r="Q1621">
        <v>1.036</v>
      </c>
      <c r="R1621">
        <v>0.72899999999999998</v>
      </c>
      <c r="S1621">
        <v>0.47199999999999998</v>
      </c>
    </row>
    <row r="1622" spans="1:19" x14ac:dyDescent="0.3">
      <c r="A1622">
        <v>480</v>
      </c>
      <c r="B1622">
        <v>-0.39400000000000002</v>
      </c>
      <c r="C1622">
        <v>-1.2929999999999999</v>
      </c>
      <c r="D1622">
        <v>-2.3980000000000001</v>
      </c>
      <c r="E1622">
        <v>-2.9529999999999998</v>
      </c>
      <c r="F1622">
        <v>-3.17</v>
      </c>
      <c r="G1622">
        <v>2.4</v>
      </c>
      <c r="H1622">
        <v>0</v>
      </c>
      <c r="I1622">
        <v>4</v>
      </c>
      <c r="J1622">
        <v>-0.45200000000000001</v>
      </c>
      <c r="K1622">
        <v>-1.4570000000000001</v>
      </c>
      <c r="L1622">
        <v>-2.4550000000000001</v>
      </c>
      <c r="M1622">
        <v>-3.1539999999999999</v>
      </c>
      <c r="N1622">
        <v>-3.347</v>
      </c>
      <c r="O1622">
        <v>1.0449999999999999</v>
      </c>
      <c r="P1622">
        <v>1.042</v>
      </c>
      <c r="Q1622">
        <v>1.04</v>
      </c>
      <c r="R1622">
        <v>0.754</v>
      </c>
      <c r="S1622">
        <v>0.47799999999999998</v>
      </c>
    </row>
    <row r="1623" spans="1:19" x14ac:dyDescent="0.3">
      <c r="A1623">
        <v>540</v>
      </c>
      <c r="B1623">
        <v>-0.39400000000000002</v>
      </c>
      <c r="C1623">
        <v>-1.2929999999999999</v>
      </c>
      <c r="D1623">
        <v>-2.3980000000000001</v>
      </c>
      <c r="E1623">
        <v>-2.9529999999999998</v>
      </c>
      <c r="F1623">
        <v>-3.17</v>
      </c>
      <c r="G1623">
        <v>2.4</v>
      </c>
      <c r="H1623">
        <v>0</v>
      </c>
      <c r="I1623">
        <v>4</v>
      </c>
      <c r="J1623">
        <v>-0.45300000000000001</v>
      </c>
      <c r="K1623">
        <v>-1.456</v>
      </c>
      <c r="L1623">
        <v>-2.4529999999999998</v>
      </c>
      <c r="M1623">
        <v>-3.165</v>
      </c>
      <c r="N1623">
        <v>-3.3639999999999999</v>
      </c>
      <c r="O1623">
        <v>1.0469999999999999</v>
      </c>
      <c r="P1623">
        <v>1.044</v>
      </c>
      <c r="Q1623">
        <v>1.0329999999999999</v>
      </c>
      <c r="R1623">
        <v>0.76300000000000001</v>
      </c>
      <c r="S1623">
        <v>0.48499999999999999</v>
      </c>
    </row>
    <row r="1624" spans="1:19" x14ac:dyDescent="0.3">
      <c r="A1624">
        <v>600</v>
      </c>
      <c r="B1624">
        <v>-0.39400000000000002</v>
      </c>
      <c r="C1624">
        <v>-1.2929999999999999</v>
      </c>
      <c r="D1624">
        <v>-2.3980000000000001</v>
      </c>
      <c r="E1624">
        <v>-2.9529999999999998</v>
      </c>
      <c r="F1624">
        <v>-3.17</v>
      </c>
      <c r="G1624">
        <v>2.4</v>
      </c>
      <c r="H1624">
        <v>0</v>
      </c>
      <c r="I1624">
        <v>4</v>
      </c>
      <c r="J1624">
        <v>-0.45300000000000001</v>
      </c>
      <c r="K1624">
        <v>-1.4570000000000001</v>
      </c>
      <c r="L1624">
        <v>-2.452</v>
      </c>
      <c r="M1624">
        <v>-3.1749999999999998</v>
      </c>
      <c r="N1624">
        <v>-3.3809999999999998</v>
      </c>
      <c r="O1624">
        <v>1.0469999999999999</v>
      </c>
      <c r="P1624">
        <v>1.0469999999999999</v>
      </c>
      <c r="Q1624">
        <v>1.03</v>
      </c>
      <c r="R1624">
        <v>0.76700000000000002</v>
      </c>
      <c r="S1624">
        <v>0.49199999999999999</v>
      </c>
    </row>
    <row r="1626" spans="1:19" x14ac:dyDescent="0.3">
      <c r="A1626" t="s">
        <v>0</v>
      </c>
      <c r="B1626" t="s">
        <v>126</v>
      </c>
    </row>
    <row r="1627" spans="1:19" x14ac:dyDescent="0.3">
      <c r="A1627">
        <v>0</v>
      </c>
      <c r="B1627">
        <v>-0.39400000000000002</v>
      </c>
      <c r="C1627">
        <v>-1.2929999999999999</v>
      </c>
      <c r="D1627">
        <v>-2.3980000000000001</v>
      </c>
      <c r="E1627">
        <v>-2.9510000000000001</v>
      </c>
      <c r="F1627">
        <v>-3.16</v>
      </c>
      <c r="G1627">
        <v>2.4</v>
      </c>
      <c r="H1627">
        <v>0</v>
      </c>
      <c r="I1627">
        <v>4</v>
      </c>
      <c r="J1627">
        <v>-0.442</v>
      </c>
      <c r="K1627">
        <v>-1.4419999999999999</v>
      </c>
      <c r="L1627">
        <v>-2.4359999999999999</v>
      </c>
      <c r="M1627">
        <v>-3.0840000000000001</v>
      </c>
      <c r="N1627">
        <v>-3.16</v>
      </c>
      <c r="O1627">
        <v>1.028</v>
      </c>
      <c r="P1627">
        <v>1.028</v>
      </c>
      <c r="Q1627">
        <v>1.018</v>
      </c>
      <c r="R1627">
        <v>0.61299999999999999</v>
      </c>
      <c r="S1627">
        <v>0.246</v>
      </c>
    </row>
    <row r="1628" spans="1:19" x14ac:dyDescent="0.3">
      <c r="A1628">
        <v>60</v>
      </c>
      <c r="B1628">
        <v>-0.39400000000000002</v>
      </c>
      <c r="C1628">
        <v>-1.2929999999999999</v>
      </c>
      <c r="D1628">
        <v>-2.3980000000000001</v>
      </c>
      <c r="E1628">
        <v>-2.9510000000000001</v>
      </c>
      <c r="F1628">
        <v>-3.16</v>
      </c>
      <c r="G1628">
        <v>2.4</v>
      </c>
      <c r="H1628">
        <v>0</v>
      </c>
      <c r="I1628">
        <v>4</v>
      </c>
      <c r="J1628">
        <v>-0.48199999999999998</v>
      </c>
      <c r="K1628">
        <v>-1.4650000000000001</v>
      </c>
      <c r="L1628">
        <v>-2.4300000000000002</v>
      </c>
      <c r="M1628">
        <v>-3.077</v>
      </c>
      <c r="N1628">
        <v>-3.242</v>
      </c>
      <c r="O1628">
        <v>1.1000000000000001</v>
      </c>
      <c r="P1628">
        <v>1.006</v>
      </c>
      <c r="Q1628">
        <v>0.91900000000000004</v>
      </c>
      <c r="R1628">
        <v>0.57499999999999996</v>
      </c>
      <c r="S1628">
        <v>0.438</v>
      </c>
    </row>
    <row r="1629" spans="1:19" x14ac:dyDescent="0.3">
      <c r="A1629">
        <v>120</v>
      </c>
      <c r="B1629">
        <v>-0.39400000000000002</v>
      </c>
      <c r="C1629">
        <v>-1.2929999999999999</v>
      </c>
      <c r="D1629">
        <v>-2.3980000000000001</v>
      </c>
      <c r="E1629">
        <v>-2.9510000000000001</v>
      </c>
      <c r="F1629">
        <v>-3.16</v>
      </c>
      <c r="G1629">
        <v>2.4</v>
      </c>
      <c r="H1629">
        <v>0</v>
      </c>
      <c r="I1629">
        <v>4</v>
      </c>
      <c r="J1629">
        <v>-0.45900000000000002</v>
      </c>
      <c r="K1629">
        <v>-1.476</v>
      </c>
      <c r="L1629">
        <v>-2.472</v>
      </c>
      <c r="M1629">
        <v>-3.12</v>
      </c>
      <c r="N1629">
        <v>-3.254</v>
      </c>
      <c r="O1629">
        <v>1.0569999999999999</v>
      </c>
      <c r="P1629">
        <v>1.091</v>
      </c>
      <c r="Q1629">
        <v>1.071</v>
      </c>
      <c r="R1629">
        <v>0.69899999999999995</v>
      </c>
      <c r="S1629">
        <v>0.442</v>
      </c>
    </row>
    <row r="1630" spans="1:19" x14ac:dyDescent="0.3">
      <c r="A1630">
        <v>180</v>
      </c>
      <c r="B1630">
        <v>-0.39400000000000002</v>
      </c>
      <c r="C1630">
        <v>-1.2929999999999999</v>
      </c>
      <c r="D1630">
        <v>-2.3980000000000001</v>
      </c>
      <c r="E1630">
        <v>-2.9510000000000001</v>
      </c>
      <c r="F1630">
        <v>-3.16</v>
      </c>
      <c r="G1630">
        <v>2.4</v>
      </c>
      <c r="H1630">
        <v>0</v>
      </c>
      <c r="I1630">
        <v>4</v>
      </c>
      <c r="J1630">
        <v>-0.44800000000000001</v>
      </c>
      <c r="K1630">
        <v>-1.4490000000000001</v>
      </c>
      <c r="L1630">
        <v>-2.4430000000000001</v>
      </c>
      <c r="M1630">
        <v>-3.0790000000000002</v>
      </c>
      <c r="N1630">
        <v>-3.2730000000000001</v>
      </c>
      <c r="O1630">
        <v>1.0389999999999999</v>
      </c>
      <c r="P1630">
        <v>1.002</v>
      </c>
      <c r="Q1630">
        <v>0.97699999999999998</v>
      </c>
      <c r="R1630">
        <v>0.53700000000000003</v>
      </c>
      <c r="S1630">
        <v>0.44900000000000001</v>
      </c>
    </row>
    <row r="1631" spans="1:19" x14ac:dyDescent="0.3">
      <c r="A1631">
        <v>240</v>
      </c>
      <c r="B1631">
        <v>-0.39400000000000002</v>
      </c>
      <c r="C1631">
        <v>-1.2929999999999999</v>
      </c>
      <c r="D1631">
        <v>-2.3980000000000001</v>
      </c>
      <c r="E1631">
        <v>-2.9510000000000001</v>
      </c>
      <c r="F1631">
        <v>-3.16</v>
      </c>
      <c r="G1631">
        <v>2.4</v>
      </c>
      <c r="H1631">
        <v>0</v>
      </c>
      <c r="I1631">
        <v>4</v>
      </c>
      <c r="J1631">
        <v>-0.46</v>
      </c>
      <c r="K1631">
        <v>-1.464</v>
      </c>
      <c r="L1631">
        <v>-2.4620000000000002</v>
      </c>
      <c r="M1631">
        <v>-3.0790000000000002</v>
      </c>
      <c r="N1631">
        <v>-3.286</v>
      </c>
      <c r="O1631">
        <v>1.0589999999999999</v>
      </c>
      <c r="P1631">
        <v>1.0649999999999999</v>
      </c>
      <c r="Q1631">
        <v>1.0669999999999999</v>
      </c>
      <c r="R1631">
        <v>0.56399999999999995</v>
      </c>
      <c r="S1631">
        <v>0.45400000000000001</v>
      </c>
    </row>
    <row r="1632" spans="1:19" x14ac:dyDescent="0.3">
      <c r="A1632">
        <v>300</v>
      </c>
      <c r="B1632">
        <v>-0.39400000000000002</v>
      </c>
      <c r="C1632">
        <v>-1.2929999999999999</v>
      </c>
      <c r="D1632">
        <v>-2.3980000000000001</v>
      </c>
      <c r="E1632">
        <v>-2.9510000000000001</v>
      </c>
      <c r="F1632">
        <v>-3.16</v>
      </c>
      <c r="G1632">
        <v>2.4</v>
      </c>
      <c r="H1632">
        <v>0</v>
      </c>
      <c r="I1632">
        <v>4</v>
      </c>
      <c r="J1632">
        <v>-0.45100000000000001</v>
      </c>
      <c r="K1632">
        <v>-1.456</v>
      </c>
      <c r="L1632">
        <v>-2.4489999999999998</v>
      </c>
      <c r="M1632">
        <v>-3.101</v>
      </c>
      <c r="N1632">
        <v>-3.2930000000000001</v>
      </c>
      <c r="O1632">
        <v>1.044</v>
      </c>
      <c r="P1632">
        <v>1.0269999999999999</v>
      </c>
      <c r="Q1632">
        <v>1.008</v>
      </c>
      <c r="R1632">
        <v>0.64500000000000002</v>
      </c>
      <c r="S1632">
        <v>0.45600000000000002</v>
      </c>
    </row>
    <row r="1633" spans="1:19" x14ac:dyDescent="0.3">
      <c r="A1633">
        <v>360</v>
      </c>
      <c r="B1633">
        <v>-0.39400000000000002</v>
      </c>
      <c r="C1633">
        <v>-1.2929999999999999</v>
      </c>
      <c r="D1633">
        <v>-2.3980000000000001</v>
      </c>
      <c r="E1633">
        <v>-2.9510000000000001</v>
      </c>
      <c r="F1633">
        <v>-3.16</v>
      </c>
      <c r="G1633">
        <v>2.4</v>
      </c>
      <c r="H1633">
        <v>0</v>
      </c>
      <c r="I1633">
        <v>4</v>
      </c>
      <c r="J1633">
        <v>-0.45400000000000001</v>
      </c>
      <c r="K1633">
        <v>-1.458</v>
      </c>
      <c r="L1633">
        <v>-2.4460000000000002</v>
      </c>
      <c r="M1633">
        <v>-3.1190000000000002</v>
      </c>
      <c r="N1633">
        <v>-3.306</v>
      </c>
      <c r="O1633">
        <v>1.0489999999999999</v>
      </c>
      <c r="P1633">
        <v>1.048</v>
      </c>
      <c r="Q1633">
        <v>1.0049999999999999</v>
      </c>
      <c r="R1633">
        <v>0.69099999999999995</v>
      </c>
      <c r="S1633">
        <v>0.46100000000000002</v>
      </c>
    </row>
    <row r="1634" spans="1:19" x14ac:dyDescent="0.3">
      <c r="A1634">
        <v>420</v>
      </c>
      <c r="B1634">
        <v>-0.39400000000000002</v>
      </c>
      <c r="C1634">
        <v>-1.2929999999999999</v>
      </c>
      <c r="D1634">
        <v>-2.3980000000000001</v>
      </c>
      <c r="E1634">
        <v>-2.9510000000000001</v>
      </c>
      <c r="F1634">
        <v>-3.16</v>
      </c>
      <c r="G1634">
        <v>2.4</v>
      </c>
      <c r="H1634">
        <v>0</v>
      </c>
      <c r="I1634">
        <v>4</v>
      </c>
      <c r="J1634">
        <v>-0.45300000000000001</v>
      </c>
      <c r="K1634">
        <v>-1.4590000000000001</v>
      </c>
      <c r="L1634">
        <v>-2.4529999999999998</v>
      </c>
      <c r="M1634">
        <v>-3.133</v>
      </c>
      <c r="N1634">
        <v>-3.3210000000000002</v>
      </c>
      <c r="O1634">
        <v>1.048</v>
      </c>
      <c r="P1634">
        <v>1.05</v>
      </c>
      <c r="Q1634">
        <v>1.036</v>
      </c>
      <c r="R1634">
        <v>0.72199999999999998</v>
      </c>
      <c r="S1634">
        <v>0.46700000000000003</v>
      </c>
    </row>
    <row r="1635" spans="1:19" x14ac:dyDescent="0.3">
      <c r="A1635">
        <v>480</v>
      </c>
      <c r="B1635">
        <v>-0.39400000000000002</v>
      </c>
      <c r="C1635">
        <v>-1.2929999999999999</v>
      </c>
      <c r="D1635">
        <v>-2.3980000000000001</v>
      </c>
      <c r="E1635">
        <v>-2.9510000000000001</v>
      </c>
      <c r="F1635">
        <v>-3.16</v>
      </c>
      <c r="G1635">
        <v>2.4</v>
      </c>
      <c r="H1635">
        <v>0</v>
      </c>
      <c r="I1635">
        <v>4</v>
      </c>
      <c r="J1635">
        <v>-0.45200000000000001</v>
      </c>
      <c r="K1635">
        <v>-1.4570000000000001</v>
      </c>
      <c r="L1635">
        <v>-2.4550000000000001</v>
      </c>
      <c r="M1635">
        <v>-3.1469999999999998</v>
      </c>
      <c r="N1635">
        <v>-3.3359999999999999</v>
      </c>
      <c r="O1635">
        <v>1.0449999999999999</v>
      </c>
      <c r="P1635">
        <v>1.0429999999999999</v>
      </c>
      <c r="Q1635">
        <v>1.04</v>
      </c>
      <c r="R1635">
        <v>0.747</v>
      </c>
      <c r="S1635">
        <v>0.47299999999999998</v>
      </c>
    </row>
    <row r="1636" spans="1:19" x14ac:dyDescent="0.3">
      <c r="A1636">
        <v>540</v>
      </c>
      <c r="B1636">
        <v>-0.39400000000000002</v>
      </c>
      <c r="C1636">
        <v>-1.2929999999999999</v>
      </c>
      <c r="D1636">
        <v>-2.3980000000000001</v>
      </c>
      <c r="E1636">
        <v>-2.9510000000000001</v>
      </c>
      <c r="F1636">
        <v>-3.16</v>
      </c>
      <c r="G1636">
        <v>2.4</v>
      </c>
      <c r="H1636">
        <v>0</v>
      </c>
      <c r="I1636">
        <v>4</v>
      </c>
      <c r="J1636">
        <v>-0.45300000000000001</v>
      </c>
      <c r="K1636">
        <v>-1.456</v>
      </c>
      <c r="L1636">
        <v>-2.4529999999999998</v>
      </c>
      <c r="M1636">
        <v>-3.1579999999999999</v>
      </c>
      <c r="N1636">
        <v>-3.3519999999999999</v>
      </c>
      <c r="O1636">
        <v>1.0469999999999999</v>
      </c>
      <c r="P1636">
        <v>1.044</v>
      </c>
      <c r="Q1636">
        <v>1.032</v>
      </c>
      <c r="R1636">
        <v>0.75700000000000001</v>
      </c>
      <c r="S1636">
        <v>0.48</v>
      </c>
    </row>
    <row r="1637" spans="1:19" x14ac:dyDescent="0.3">
      <c r="A1637">
        <v>600</v>
      </c>
      <c r="B1637">
        <v>-0.39400000000000002</v>
      </c>
      <c r="C1637">
        <v>-1.2929999999999999</v>
      </c>
      <c r="D1637">
        <v>-2.3980000000000001</v>
      </c>
      <c r="E1637">
        <v>-2.9510000000000001</v>
      </c>
      <c r="F1637">
        <v>-3.16</v>
      </c>
      <c r="G1637">
        <v>2.4</v>
      </c>
      <c r="H1637">
        <v>0</v>
      </c>
      <c r="I1637">
        <v>4</v>
      </c>
      <c r="J1637">
        <v>-0.45300000000000001</v>
      </c>
      <c r="K1637">
        <v>-1.4570000000000001</v>
      </c>
      <c r="L1637">
        <v>-2.452</v>
      </c>
      <c r="M1637">
        <v>-3.1680000000000001</v>
      </c>
      <c r="N1637">
        <v>-3.3690000000000002</v>
      </c>
      <c r="O1637">
        <v>1.0469999999999999</v>
      </c>
      <c r="P1637">
        <v>1.0469999999999999</v>
      </c>
      <c r="Q1637">
        <v>1.0289999999999999</v>
      </c>
      <c r="R1637">
        <v>0.76100000000000001</v>
      </c>
      <c r="S1637">
        <v>0.48699999999999999</v>
      </c>
    </row>
    <row r="1639" spans="1:19" x14ac:dyDescent="0.3">
      <c r="A1639" t="s">
        <v>0</v>
      </c>
      <c r="B1639" t="s">
        <v>127</v>
      </c>
    </row>
    <row r="1640" spans="1:19" x14ac:dyDescent="0.3">
      <c r="A1640">
        <v>0</v>
      </c>
      <c r="B1640">
        <v>-0.39200000000000002</v>
      </c>
      <c r="C1640">
        <v>-1.2869999999999999</v>
      </c>
      <c r="D1640">
        <v>-2.395</v>
      </c>
      <c r="E1640">
        <v>-2.9830000000000001</v>
      </c>
      <c r="F1640">
        <v>-3.24</v>
      </c>
      <c r="G1640">
        <v>2.4</v>
      </c>
      <c r="H1640">
        <v>0.01</v>
      </c>
      <c r="I1640">
        <v>4</v>
      </c>
      <c r="J1640">
        <v>-0.442</v>
      </c>
      <c r="K1640">
        <v>-1.4419999999999999</v>
      </c>
      <c r="L1640">
        <v>-2.4390000000000001</v>
      </c>
      <c r="M1640">
        <v>-3.1459999999999999</v>
      </c>
      <c r="N1640">
        <v>-3.24</v>
      </c>
      <c r="O1640">
        <v>1.028</v>
      </c>
      <c r="P1640">
        <v>1.028</v>
      </c>
      <c r="Q1640">
        <v>1.022</v>
      </c>
      <c r="R1640">
        <v>0.66400000000000003</v>
      </c>
      <c r="S1640">
        <v>0.26200000000000001</v>
      </c>
    </row>
    <row r="1641" spans="1:19" x14ac:dyDescent="0.3">
      <c r="A1641">
        <v>60</v>
      </c>
      <c r="B1641">
        <v>-0.39200000000000002</v>
      </c>
      <c r="C1641">
        <v>-1.2869999999999999</v>
      </c>
      <c r="D1641">
        <v>-2.395</v>
      </c>
      <c r="E1641">
        <v>-2.9830000000000001</v>
      </c>
      <c r="F1641">
        <v>-3.24</v>
      </c>
      <c r="G1641">
        <v>2.4</v>
      </c>
      <c r="H1641">
        <v>0.01</v>
      </c>
      <c r="I1641">
        <v>4</v>
      </c>
      <c r="J1641">
        <v>-0.47899999999999998</v>
      </c>
      <c r="K1641">
        <v>-1.4770000000000001</v>
      </c>
      <c r="L1641">
        <v>-2.44</v>
      </c>
      <c r="M1641">
        <v>-3.1379999999999999</v>
      </c>
      <c r="N1641">
        <v>-3.3159999999999998</v>
      </c>
      <c r="O1641">
        <v>1.0980000000000001</v>
      </c>
      <c r="P1641">
        <v>1.0569999999999999</v>
      </c>
      <c r="Q1641">
        <v>0.95099999999999996</v>
      </c>
      <c r="R1641">
        <v>0.57099999999999995</v>
      </c>
      <c r="S1641">
        <v>0.46500000000000002</v>
      </c>
    </row>
    <row r="1642" spans="1:19" x14ac:dyDescent="0.3">
      <c r="A1642">
        <v>120</v>
      </c>
      <c r="B1642">
        <v>-0.39200000000000002</v>
      </c>
      <c r="C1642">
        <v>-1.2869999999999999</v>
      </c>
      <c r="D1642">
        <v>-2.395</v>
      </c>
      <c r="E1642">
        <v>-2.9830000000000001</v>
      </c>
      <c r="F1642">
        <v>-3.24</v>
      </c>
      <c r="G1642">
        <v>2.4</v>
      </c>
      <c r="H1642">
        <v>0.01</v>
      </c>
      <c r="I1642">
        <v>4</v>
      </c>
      <c r="J1642">
        <v>-0.45</v>
      </c>
      <c r="K1642">
        <v>-1.4750000000000001</v>
      </c>
      <c r="L1642">
        <v>-2.4750000000000001</v>
      </c>
      <c r="M1642">
        <v>-3.1859999999999999</v>
      </c>
      <c r="N1642">
        <v>-3.34</v>
      </c>
      <c r="O1642">
        <v>1.052</v>
      </c>
      <c r="P1642">
        <v>1.089</v>
      </c>
      <c r="Q1642">
        <v>1.071</v>
      </c>
      <c r="R1642">
        <v>0.73199999999999998</v>
      </c>
      <c r="S1642">
        <v>0.47499999999999998</v>
      </c>
    </row>
    <row r="1643" spans="1:19" x14ac:dyDescent="0.3">
      <c r="A1643">
        <v>180</v>
      </c>
      <c r="B1643">
        <v>-0.39200000000000002</v>
      </c>
      <c r="C1643">
        <v>-1.2869999999999999</v>
      </c>
      <c r="D1643">
        <v>-2.395</v>
      </c>
      <c r="E1643">
        <v>-2.9830000000000001</v>
      </c>
      <c r="F1643">
        <v>-3.24</v>
      </c>
      <c r="G1643">
        <v>2.4</v>
      </c>
      <c r="H1643">
        <v>0.01</v>
      </c>
      <c r="I1643">
        <v>4</v>
      </c>
      <c r="J1643">
        <v>-0.44500000000000001</v>
      </c>
      <c r="K1643">
        <v>-1.45</v>
      </c>
      <c r="L1643">
        <v>-2.4430000000000001</v>
      </c>
      <c r="M1643">
        <v>-3.1440000000000001</v>
      </c>
      <c r="N1643">
        <v>-3.3540000000000001</v>
      </c>
      <c r="O1643">
        <v>1.046</v>
      </c>
      <c r="P1643">
        <v>1.0069999999999999</v>
      </c>
      <c r="Q1643">
        <v>0.97299999999999998</v>
      </c>
      <c r="R1643">
        <v>0.58499999999999996</v>
      </c>
      <c r="S1643">
        <v>0.48</v>
      </c>
    </row>
    <row r="1644" spans="1:19" x14ac:dyDescent="0.3">
      <c r="A1644">
        <v>240</v>
      </c>
      <c r="B1644">
        <v>-0.39200000000000002</v>
      </c>
      <c r="C1644">
        <v>-1.2869999999999999</v>
      </c>
      <c r="D1644">
        <v>-2.395</v>
      </c>
      <c r="E1644">
        <v>-2.9830000000000001</v>
      </c>
      <c r="F1644">
        <v>-3.24</v>
      </c>
      <c r="G1644">
        <v>2.4</v>
      </c>
      <c r="H1644">
        <v>0.01</v>
      </c>
      <c r="I1644">
        <v>4</v>
      </c>
      <c r="J1644">
        <v>-0.45500000000000002</v>
      </c>
      <c r="K1644">
        <v>-1.4650000000000001</v>
      </c>
      <c r="L1644">
        <v>-2.4609999999999999</v>
      </c>
      <c r="M1644">
        <v>-3.1360000000000001</v>
      </c>
      <c r="N1644">
        <v>-3.3730000000000002</v>
      </c>
      <c r="O1644">
        <v>1.069</v>
      </c>
      <c r="P1644">
        <v>1.0649999999999999</v>
      </c>
      <c r="Q1644">
        <v>1.06</v>
      </c>
      <c r="R1644">
        <v>0.58199999999999996</v>
      </c>
      <c r="S1644">
        <v>0.48799999999999999</v>
      </c>
    </row>
    <row r="1645" spans="1:19" x14ac:dyDescent="0.3">
      <c r="A1645">
        <v>300</v>
      </c>
      <c r="B1645">
        <v>-0.39200000000000002</v>
      </c>
      <c r="C1645">
        <v>-1.2869999999999999</v>
      </c>
      <c r="D1645">
        <v>-2.395</v>
      </c>
      <c r="E1645">
        <v>-2.9830000000000001</v>
      </c>
      <c r="F1645">
        <v>-3.24</v>
      </c>
      <c r="G1645">
        <v>2.4</v>
      </c>
      <c r="H1645">
        <v>0.01</v>
      </c>
      <c r="I1645">
        <v>4</v>
      </c>
      <c r="J1645">
        <v>-0.44500000000000001</v>
      </c>
      <c r="K1645">
        <v>-1.4590000000000001</v>
      </c>
      <c r="L1645">
        <v>-2.4569999999999999</v>
      </c>
      <c r="M1645">
        <v>-3.157</v>
      </c>
      <c r="N1645">
        <v>-3.3879999999999999</v>
      </c>
      <c r="O1645">
        <v>1.054</v>
      </c>
      <c r="P1645">
        <v>1.032</v>
      </c>
      <c r="Q1645">
        <v>1.0289999999999999</v>
      </c>
      <c r="R1645">
        <v>0.67300000000000004</v>
      </c>
      <c r="S1645">
        <v>0.495</v>
      </c>
    </row>
    <row r="1646" spans="1:19" x14ac:dyDescent="0.3">
      <c r="A1646">
        <v>360</v>
      </c>
      <c r="B1646">
        <v>-0.39200000000000002</v>
      </c>
      <c r="C1646">
        <v>-1.2869999999999999</v>
      </c>
      <c r="D1646">
        <v>-2.395</v>
      </c>
      <c r="E1646">
        <v>-2.9830000000000001</v>
      </c>
      <c r="F1646">
        <v>-3.24</v>
      </c>
      <c r="G1646">
        <v>2.4</v>
      </c>
      <c r="H1646">
        <v>0.01</v>
      </c>
      <c r="I1646">
        <v>4</v>
      </c>
      <c r="J1646">
        <v>-0.44500000000000001</v>
      </c>
      <c r="K1646">
        <v>-1.458</v>
      </c>
      <c r="L1646">
        <v>-2.4500000000000002</v>
      </c>
      <c r="M1646">
        <v>-3.1760000000000002</v>
      </c>
      <c r="N1646">
        <v>-3.403</v>
      </c>
      <c r="O1646">
        <v>1.0589999999999999</v>
      </c>
      <c r="P1646">
        <v>1.044</v>
      </c>
      <c r="Q1646">
        <v>1.01</v>
      </c>
      <c r="R1646">
        <v>0.73199999999999998</v>
      </c>
      <c r="S1646">
        <v>0.501</v>
      </c>
    </row>
    <row r="1647" spans="1:19" x14ac:dyDescent="0.3">
      <c r="A1647">
        <v>420</v>
      </c>
      <c r="B1647">
        <v>-0.39200000000000002</v>
      </c>
      <c r="C1647">
        <v>-1.2869999999999999</v>
      </c>
      <c r="D1647">
        <v>-2.395</v>
      </c>
      <c r="E1647">
        <v>-2.9830000000000001</v>
      </c>
      <c r="F1647">
        <v>-3.24</v>
      </c>
      <c r="G1647">
        <v>2.4</v>
      </c>
      <c r="H1647">
        <v>0.01</v>
      </c>
      <c r="I1647">
        <v>4</v>
      </c>
      <c r="J1647">
        <v>-0.443</v>
      </c>
      <c r="K1647">
        <v>-1.46</v>
      </c>
      <c r="L1647">
        <v>-2.4550000000000001</v>
      </c>
      <c r="M1647">
        <v>-3.1909999999999998</v>
      </c>
      <c r="N1647">
        <v>-3.42</v>
      </c>
      <c r="O1647">
        <v>1.0609999999999999</v>
      </c>
      <c r="P1647">
        <v>1.0529999999999999</v>
      </c>
      <c r="Q1647">
        <v>1.0369999999999999</v>
      </c>
      <c r="R1647">
        <v>0.76800000000000002</v>
      </c>
      <c r="S1647">
        <v>0.50900000000000001</v>
      </c>
    </row>
    <row r="1648" spans="1:19" x14ac:dyDescent="0.3">
      <c r="A1648">
        <v>480</v>
      </c>
      <c r="B1648">
        <v>-0.39200000000000002</v>
      </c>
      <c r="C1648">
        <v>-1.2869999999999999</v>
      </c>
      <c r="D1648">
        <v>-2.395</v>
      </c>
      <c r="E1648">
        <v>-2.9830000000000001</v>
      </c>
      <c r="F1648">
        <v>-3.24</v>
      </c>
      <c r="G1648">
        <v>2.4</v>
      </c>
      <c r="H1648">
        <v>0.01</v>
      </c>
      <c r="I1648">
        <v>4</v>
      </c>
      <c r="J1648">
        <v>-0.44</v>
      </c>
      <c r="K1648">
        <v>-1.4570000000000001</v>
      </c>
      <c r="L1648">
        <v>-2.4580000000000002</v>
      </c>
      <c r="M1648">
        <v>-3.2029999999999998</v>
      </c>
      <c r="N1648">
        <v>-3.4359999999999999</v>
      </c>
      <c r="O1648">
        <v>1.0589999999999999</v>
      </c>
      <c r="P1648">
        <v>1.046</v>
      </c>
      <c r="Q1648">
        <v>1.0449999999999999</v>
      </c>
      <c r="R1648">
        <v>0.78700000000000003</v>
      </c>
      <c r="S1648">
        <v>0.51600000000000001</v>
      </c>
    </row>
    <row r="1649" spans="1:19" x14ac:dyDescent="0.3">
      <c r="A1649">
        <v>540</v>
      </c>
      <c r="B1649">
        <v>-0.39200000000000002</v>
      </c>
      <c r="C1649">
        <v>-1.2869999999999999</v>
      </c>
      <c r="D1649">
        <v>-2.395</v>
      </c>
      <c r="E1649">
        <v>-2.9830000000000001</v>
      </c>
      <c r="F1649">
        <v>-3.24</v>
      </c>
      <c r="G1649">
        <v>2.4</v>
      </c>
      <c r="H1649">
        <v>0.01</v>
      </c>
      <c r="I1649">
        <v>4</v>
      </c>
      <c r="J1649">
        <v>-0.439</v>
      </c>
      <c r="K1649">
        <v>-1.4550000000000001</v>
      </c>
      <c r="L1649">
        <v>-2.4580000000000002</v>
      </c>
      <c r="M1649">
        <v>-3.214</v>
      </c>
      <c r="N1649">
        <v>-3.4540000000000002</v>
      </c>
      <c r="O1649">
        <v>1.0609999999999999</v>
      </c>
      <c r="P1649">
        <v>1.0469999999999999</v>
      </c>
      <c r="Q1649">
        <v>1.04</v>
      </c>
      <c r="R1649">
        <v>0.79800000000000004</v>
      </c>
      <c r="S1649">
        <v>0.52400000000000002</v>
      </c>
    </row>
    <row r="1650" spans="1:19" x14ac:dyDescent="0.3">
      <c r="A1650">
        <v>600</v>
      </c>
      <c r="B1650">
        <v>-0.39200000000000002</v>
      </c>
      <c r="C1650">
        <v>-1.2869999999999999</v>
      </c>
      <c r="D1650">
        <v>-2.395</v>
      </c>
      <c r="E1650">
        <v>-2.9830000000000001</v>
      </c>
      <c r="F1650">
        <v>-3.24</v>
      </c>
      <c r="G1650">
        <v>2.4</v>
      </c>
      <c r="H1650">
        <v>0.01</v>
      </c>
      <c r="I1650">
        <v>4</v>
      </c>
      <c r="J1650">
        <v>-0.437</v>
      </c>
      <c r="K1650">
        <v>-1.4550000000000001</v>
      </c>
      <c r="L1650">
        <v>-2.456</v>
      </c>
      <c r="M1650">
        <v>-3.2250000000000001</v>
      </c>
      <c r="N1650">
        <v>-3.472</v>
      </c>
      <c r="O1650">
        <v>1.0620000000000001</v>
      </c>
      <c r="P1650">
        <v>1.05</v>
      </c>
      <c r="Q1650">
        <v>1.0349999999999999</v>
      </c>
      <c r="R1650">
        <v>0.80900000000000005</v>
      </c>
      <c r="S1650">
        <v>0.53300000000000003</v>
      </c>
    </row>
    <row r="1652" spans="1:19" x14ac:dyDescent="0.3">
      <c r="A1652" t="s">
        <v>0</v>
      </c>
      <c r="B1652" t="s">
        <v>128</v>
      </c>
    </row>
    <row r="1653" spans="1:19" x14ac:dyDescent="0.3">
      <c r="A1653">
        <v>0</v>
      </c>
      <c r="B1653">
        <v>-0.39200000000000002</v>
      </c>
      <c r="C1653">
        <v>-1.2889999999999999</v>
      </c>
      <c r="D1653">
        <v>-2.3940000000000001</v>
      </c>
      <c r="E1653">
        <v>-2.976</v>
      </c>
      <c r="F1653">
        <v>-3.23</v>
      </c>
      <c r="G1653">
        <v>2.4</v>
      </c>
      <c r="H1653">
        <v>0.01</v>
      </c>
      <c r="I1653">
        <v>4</v>
      </c>
      <c r="J1653">
        <v>-0.442</v>
      </c>
      <c r="K1653">
        <v>-1.4419999999999999</v>
      </c>
      <c r="L1653">
        <v>-2.4380000000000002</v>
      </c>
      <c r="M1653">
        <v>-3.1379999999999999</v>
      </c>
      <c r="N1653">
        <v>-3.23</v>
      </c>
      <c r="O1653">
        <v>1.028</v>
      </c>
      <c r="P1653">
        <v>1.028</v>
      </c>
      <c r="Q1653">
        <v>1.0209999999999999</v>
      </c>
      <c r="R1653">
        <v>0.65800000000000003</v>
      </c>
      <c r="S1653">
        <v>0.26</v>
      </c>
    </row>
    <row r="1654" spans="1:19" x14ac:dyDescent="0.3">
      <c r="A1654">
        <v>60</v>
      </c>
      <c r="B1654">
        <v>-0.39200000000000002</v>
      </c>
      <c r="C1654">
        <v>-1.2889999999999999</v>
      </c>
      <c r="D1654">
        <v>-2.3940000000000001</v>
      </c>
      <c r="E1654">
        <v>-2.976</v>
      </c>
      <c r="F1654">
        <v>-3.23</v>
      </c>
      <c r="G1654">
        <v>2.4</v>
      </c>
      <c r="H1654">
        <v>0.01</v>
      </c>
      <c r="I1654">
        <v>4</v>
      </c>
      <c r="J1654">
        <v>-0.47899999999999998</v>
      </c>
      <c r="K1654">
        <v>-1.476</v>
      </c>
      <c r="L1654">
        <v>-2.4390000000000001</v>
      </c>
      <c r="M1654">
        <v>-3.1309999999999998</v>
      </c>
      <c r="N1654">
        <v>-3.3050000000000002</v>
      </c>
      <c r="O1654">
        <v>1.0980000000000001</v>
      </c>
      <c r="P1654">
        <v>1.0549999999999999</v>
      </c>
      <c r="Q1654">
        <v>0.94899999999999995</v>
      </c>
      <c r="R1654">
        <v>0.56699999999999995</v>
      </c>
      <c r="S1654">
        <v>0.46100000000000002</v>
      </c>
    </row>
    <row r="1655" spans="1:19" x14ac:dyDescent="0.3">
      <c r="A1655">
        <v>120</v>
      </c>
      <c r="B1655">
        <v>-0.39200000000000002</v>
      </c>
      <c r="C1655">
        <v>-1.2889999999999999</v>
      </c>
      <c r="D1655">
        <v>-2.3940000000000001</v>
      </c>
      <c r="E1655">
        <v>-2.976</v>
      </c>
      <c r="F1655">
        <v>-3.23</v>
      </c>
      <c r="G1655">
        <v>2.4</v>
      </c>
      <c r="H1655">
        <v>0.01</v>
      </c>
      <c r="I1655">
        <v>4</v>
      </c>
      <c r="J1655">
        <v>-0.45100000000000001</v>
      </c>
      <c r="K1655">
        <v>-1.4750000000000001</v>
      </c>
      <c r="L1655">
        <v>-2.4740000000000002</v>
      </c>
      <c r="M1655">
        <v>-3.1779999999999999</v>
      </c>
      <c r="N1655">
        <v>-3.33</v>
      </c>
      <c r="O1655">
        <v>1.052</v>
      </c>
      <c r="P1655">
        <v>1.091</v>
      </c>
      <c r="Q1655">
        <v>1.069</v>
      </c>
      <c r="R1655">
        <v>0.72399999999999998</v>
      </c>
      <c r="S1655">
        <v>0.47099999999999997</v>
      </c>
    </row>
    <row r="1656" spans="1:19" x14ac:dyDescent="0.3">
      <c r="A1656">
        <v>180</v>
      </c>
      <c r="B1656">
        <v>-0.39200000000000002</v>
      </c>
      <c r="C1656">
        <v>-1.2889999999999999</v>
      </c>
      <c r="D1656">
        <v>-2.3940000000000001</v>
      </c>
      <c r="E1656">
        <v>-2.976</v>
      </c>
      <c r="F1656">
        <v>-3.23</v>
      </c>
      <c r="G1656">
        <v>2.4</v>
      </c>
      <c r="H1656">
        <v>0.01</v>
      </c>
      <c r="I1656">
        <v>4</v>
      </c>
      <c r="J1656">
        <v>-0.44500000000000001</v>
      </c>
      <c r="K1656">
        <v>-1.45</v>
      </c>
      <c r="L1656">
        <v>-2.4430000000000001</v>
      </c>
      <c r="M1656">
        <v>-3.137</v>
      </c>
      <c r="N1656">
        <v>-3.343</v>
      </c>
      <c r="O1656">
        <v>1.046</v>
      </c>
      <c r="P1656">
        <v>1.006</v>
      </c>
      <c r="Q1656">
        <v>0.97399999999999998</v>
      </c>
      <c r="R1656">
        <v>0.57799999999999996</v>
      </c>
      <c r="S1656">
        <v>0.47599999999999998</v>
      </c>
    </row>
    <row r="1657" spans="1:19" x14ac:dyDescent="0.3">
      <c r="A1657">
        <v>240</v>
      </c>
      <c r="B1657">
        <v>-0.39200000000000002</v>
      </c>
      <c r="C1657">
        <v>-1.2889999999999999</v>
      </c>
      <c r="D1657">
        <v>-2.3940000000000001</v>
      </c>
      <c r="E1657">
        <v>-2.976</v>
      </c>
      <c r="F1657">
        <v>-3.23</v>
      </c>
      <c r="G1657">
        <v>2.4</v>
      </c>
      <c r="H1657">
        <v>0.01</v>
      </c>
      <c r="I1657">
        <v>4</v>
      </c>
      <c r="J1657">
        <v>-0.45600000000000002</v>
      </c>
      <c r="K1657">
        <v>-1.4650000000000001</v>
      </c>
      <c r="L1657">
        <v>-2.4609999999999999</v>
      </c>
      <c r="M1657">
        <v>-3.129</v>
      </c>
      <c r="N1657">
        <v>-3.3620000000000001</v>
      </c>
      <c r="O1657">
        <v>1.069</v>
      </c>
      <c r="P1657">
        <v>1.0649999999999999</v>
      </c>
      <c r="Q1657">
        <v>1.06</v>
      </c>
      <c r="R1657">
        <v>0.57599999999999996</v>
      </c>
      <c r="S1657">
        <v>0.48399999999999999</v>
      </c>
    </row>
    <row r="1658" spans="1:19" x14ac:dyDescent="0.3">
      <c r="A1658">
        <v>300</v>
      </c>
      <c r="B1658">
        <v>-0.39200000000000002</v>
      </c>
      <c r="C1658">
        <v>-1.2889999999999999</v>
      </c>
      <c r="D1658">
        <v>-2.3940000000000001</v>
      </c>
      <c r="E1658">
        <v>-2.976</v>
      </c>
      <c r="F1658">
        <v>-3.23</v>
      </c>
      <c r="G1658">
        <v>2.4</v>
      </c>
      <c r="H1658">
        <v>0.01</v>
      </c>
      <c r="I1658">
        <v>4</v>
      </c>
      <c r="J1658">
        <v>-0.44400000000000001</v>
      </c>
      <c r="K1658">
        <v>-1.458</v>
      </c>
      <c r="L1658">
        <v>-2.456</v>
      </c>
      <c r="M1658">
        <v>-3.149</v>
      </c>
      <c r="N1658">
        <v>-3.3769999999999998</v>
      </c>
      <c r="O1658">
        <v>1.054</v>
      </c>
      <c r="P1658">
        <v>1.0309999999999999</v>
      </c>
      <c r="Q1658">
        <v>1.028</v>
      </c>
      <c r="R1658">
        <v>0.66600000000000004</v>
      </c>
      <c r="S1658">
        <v>0.49</v>
      </c>
    </row>
    <row r="1659" spans="1:19" x14ac:dyDescent="0.3">
      <c r="A1659">
        <v>360</v>
      </c>
      <c r="B1659">
        <v>-0.39200000000000002</v>
      </c>
      <c r="C1659">
        <v>-1.2889999999999999</v>
      </c>
      <c r="D1659">
        <v>-2.3940000000000001</v>
      </c>
      <c r="E1659">
        <v>-2.976</v>
      </c>
      <c r="F1659">
        <v>-3.23</v>
      </c>
      <c r="G1659">
        <v>2.4</v>
      </c>
      <c r="H1659">
        <v>0.01</v>
      </c>
      <c r="I1659">
        <v>4</v>
      </c>
      <c r="J1659">
        <v>-0.44500000000000001</v>
      </c>
      <c r="K1659">
        <v>-1.4570000000000001</v>
      </c>
      <c r="L1659">
        <v>-2.4489999999999998</v>
      </c>
      <c r="M1659">
        <v>-3.169</v>
      </c>
      <c r="N1659">
        <v>-3.3919999999999999</v>
      </c>
      <c r="O1659">
        <v>1.06</v>
      </c>
      <c r="P1659">
        <v>1.044</v>
      </c>
      <c r="Q1659">
        <v>1.0089999999999999</v>
      </c>
      <c r="R1659">
        <v>0.72599999999999998</v>
      </c>
      <c r="S1659">
        <v>0.496</v>
      </c>
    </row>
    <row r="1660" spans="1:19" x14ac:dyDescent="0.3">
      <c r="A1660">
        <v>420</v>
      </c>
      <c r="B1660">
        <v>-0.39200000000000002</v>
      </c>
      <c r="C1660">
        <v>-1.2889999999999999</v>
      </c>
      <c r="D1660">
        <v>-2.3940000000000001</v>
      </c>
      <c r="E1660">
        <v>-2.976</v>
      </c>
      <c r="F1660">
        <v>-3.23</v>
      </c>
      <c r="G1660">
        <v>2.4</v>
      </c>
      <c r="H1660">
        <v>0.01</v>
      </c>
      <c r="I1660">
        <v>4</v>
      </c>
      <c r="J1660">
        <v>-0.443</v>
      </c>
      <c r="K1660">
        <v>-1.4590000000000001</v>
      </c>
      <c r="L1660">
        <v>-2.4550000000000001</v>
      </c>
      <c r="M1660">
        <v>-3.1829999999999998</v>
      </c>
      <c r="N1660">
        <v>-3.4079999999999999</v>
      </c>
      <c r="O1660">
        <v>1.0609999999999999</v>
      </c>
      <c r="P1660">
        <v>1.052</v>
      </c>
      <c r="Q1660">
        <v>1.0369999999999999</v>
      </c>
      <c r="R1660">
        <v>0.76100000000000001</v>
      </c>
      <c r="S1660">
        <v>0.503</v>
      </c>
    </row>
    <row r="1661" spans="1:19" x14ac:dyDescent="0.3">
      <c r="A1661">
        <v>480</v>
      </c>
      <c r="B1661">
        <v>-0.39200000000000002</v>
      </c>
      <c r="C1661">
        <v>-1.2889999999999999</v>
      </c>
      <c r="D1661">
        <v>-2.3940000000000001</v>
      </c>
      <c r="E1661">
        <v>-2.976</v>
      </c>
      <c r="F1661">
        <v>-3.23</v>
      </c>
      <c r="G1661">
        <v>2.4</v>
      </c>
      <c r="H1661">
        <v>0.01</v>
      </c>
      <c r="I1661">
        <v>4</v>
      </c>
      <c r="J1661">
        <v>-0.44</v>
      </c>
      <c r="K1661">
        <v>-1.4570000000000001</v>
      </c>
      <c r="L1661">
        <v>-2.4580000000000002</v>
      </c>
      <c r="M1661">
        <v>-3.1960000000000002</v>
      </c>
      <c r="N1661">
        <v>-3.4239999999999999</v>
      </c>
      <c r="O1661">
        <v>1.0589999999999999</v>
      </c>
      <c r="P1661">
        <v>1.046</v>
      </c>
      <c r="Q1661">
        <v>1.044</v>
      </c>
      <c r="R1661">
        <v>0.78100000000000003</v>
      </c>
      <c r="S1661">
        <v>0.51</v>
      </c>
    </row>
    <row r="1662" spans="1:19" x14ac:dyDescent="0.3">
      <c r="A1662">
        <v>540</v>
      </c>
      <c r="B1662">
        <v>-0.39200000000000002</v>
      </c>
      <c r="C1662">
        <v>-1.2889999999999999</v>
      </c>
      <c r="D1662">
        <v>-2.3940000000000001</v>
      </c>
      <c r="E1662">
        <v>-2.976</v>
      </c>
      <c r="F1662">
        <v>-3.23</v>
      </c>
      <c r="G1662">
        <v>2.4</v>
      </c>
      <c r="H1662">
        <v>0.01</v>
      </c>
      <c r="I1662">
        <v>4</v>
      </c>
      <c r="J1662">
        <v>-0.439</v>
      </c>
      <c r="K1662">
        <v>-1.4550000000000001</v>
      </c>
      <c r="L1662">
        <v>-2.4569999999999999</v>
      </c>
      <c r="M1662">
        <v>-3.2080000000000002</v>
      </c>
      <c r="N1662">
        <v>-3.4409999999999998</v>
      </c>
      <c r="O1662">
        <v>1.0609999999999999</v>
      </c>
      <c r="P1662">
        <v>1.0469999999999999</v>
      </c>
      <c r="Q1662">
        <v>1.04</v>
      </c>
      <c r="R1662">
        <v>0.79400000000000004</v>
      </c>
      <c r="S1662">
        <v>0.51900000000000002</v>
      </c>
    </row>
    <row r="1663" spans="1:19" x14ac:dyDescent="0.3">
      <c r="A1663">
        <v>600</v>
      </c>
      <c r="B1663">
        <v>-0.39200000000000002</v>
      </c>
      <c r="C1663">
        <v>-1.2889999999999999</v>
      </c>
      <c r="D1663">
        <v>-2.3940000000000001</v>
      </c>
      <c r="E1663">
        <v>-2.976</v>
      </c>
      <c r="F1663">
        <v>-3.23</v>
      </c>
      <c r="G1663">
        <v>2.4</v>
      </c>
      <c r="H1663">
        <v>0.01</v>
      </c>
      <c r="I1663">
        <v>4</v>
      </c>
      <c r="J1663">
        <v>-0.437</v>
      </c>
      <c r="K1663">
        <v>-1.4550000000000001</v>
      </c>
      <c r="L1663">
        <v>-2.456</v>
      </c>
      <c r="M1663">
        <v>-3.2189999999999999</v>
      </c>
      <c r="N1663">
        <v>-3.4590000000000001</v>
      </c>
      <c r="O1663">
        <v>1.0620000000000001</v>
      </c>
      <c r="P1663">
        <v>1.05</v>
      </c>
      <c r="Q1663">
        <v>1.0349999999999999</v>
      </c>
      <c r="R1663">
        <v>0.80300000000000005</v>
      </c>
      <c r="S1663">
        <v>0.52700000000000002</v>
      </c>
    </row>
    <row r="1665" spans="1:19" x14ac:dyDescent="0.3">
      <c r="A1665" t="s">
        <v>0</v>
      </c>
      <c r="B1665" t="s">
        <v>129</v>
      </c>
    </row>
    <row r="1666" spans="1:19" x14ac:dyDescent="0.3">
      <c r="A1666">
        <v>0</v>
      </c>
      <c r="B1666">
        <v>-0.39300000000000002</v>
      </c>
      <c r="C1666">
        <v>-1.288</v>
      </c>
      <c r="D1666">
        <v>-2.3980000000000001</v>
      </c>
      <c r="E1666">
        <v>-2.968</v>
      </c>
      <c r="F1666">
        <v>-3.22</v>
      </c>
      <c r="G1666">
        <v>2.4</v>
      </c>
      <c r="H1666">
        <v>0.01</v>
      </c>
      <c r="I1666">
        <v>4</v>
      </c>
      <c r="J1666">
        <v>-0.442</v>
      </c>
      <c r="K1666">
        <v>-1.4419999999999999</v>
      </c>
      <c r="L1666">
        <v>-2.4380000000000002</v>
      </c>
      <c r="M1666">
        <v>-3.1309999999999998</v>
      </c>
      <c r="N1666">
        <v>-3.22</v>
      </c>
      <c r="O1666">
        <v>1.028</v>
      </c>
      <c r="P1666">
        <v>1.028</v>
      </c>
      <c r="Q1666">
        <v>1.0209999999999999</v>
      </c>
      <c r="R1666">
        <v>0.65100000000000002</v>
      </c>
      <c r="S1666">
        <v>0.25800000000000001</v>
      </c>
    </row>
    <row r="1667" spans="1:19" x14ac:dyDescent="0.3">
      <c r="A1667">
        <v>60</v>
      </c>
      <c r="B1667">
        <v>-0.39300000000000002</v>
      </c>
      <c r="C1667">
        <v>-1.288</v>
      </c>
      <c r="D1667">
        <v>-2.3980000000000001</v>
      </c>
      <c r="E1667">
        <v>-2.968</v>
      </c>
      <c r="F1667">
        <v>-3.22</v>
      </c>
      <c r="G1667">
        <v>2.4</v>
      </c>
      <c r="H1667">
        <v>0.01</v>
      </c>
      <c r="I1667">
        <v>4</v>
      </c>
      <c r="J1667">
        <v>-0.48</v>
      </c>
      <c r="K1667">
        <v>-1.472</v>
      </c>
      <c r="L1667">
        <v>-2.4350000000000001</v>
      </c>
      <c r="M1667">
        <v>-3.1139999999999999</v>
      </c>
      <c r="N1667">
        <v>-3.2949999999999999</v>
      </c>
      <c r="O1667">
        <v>1.1000000000000001</v>
      </c>
      <c r="P1667">
        <v>1.0349999999999999</v>
      </c>
      <c r="Q1667">
        <v>0.93200000000000005</v>
      </c>
      <c r="R1667">
        <v>0.60099999999999998</v>
      </c>
      <c r="S1667">
        <v>0.45700000000000002</v>
      </c>
    </row>
    <row r="1668" spans="1:19" x14ac:dyDescent="0.3">
      <c r="A1668">
        <v>120</v>
      </c>
      <c r="B1668">
        <v>-0.39300000000000002</v>
      </c>
      <c r="C1668">
        <v>-1.288</v>
      </c>
      <c r="D1668">
        <v>-2.3980000000000001</v>
      </c>
      <c r="E1668">
        <v>-2.968</v>
      </c>
      <c r="F1668">
        <v>-3.22</v>
      </c>
      <c r="G1668">
        <v>2.4</v>
      </c>
      <c r="H1668">
        <v>0.01</v>
      </c>
      <c r="I1668">
        <v>4</v>
      </c>
      <c r="J1668">
        <v>-0.45200000000000001</v>
      </c>
      <c r="K1668">
        <v>-1.476</v>
      </c>
      <c r="L1668">
        <v>-2.4750000000000001</v>
      </c>
      <c r="M1668">
        <v>-3.165</v>
      </c>
      <c r="N1668">
        <v>-3.319</v>
      </c>
      <c r="O1668">
        <v>1.054</v>
      </c>
      <c r="P1668">
        <v>1.091</v>
      </c>
      <c r="Q1668">
        <v>1.0780000000000001</v>
      </c>
      <c r="R1668">
        <v>0.746</v>
      </c>
      <c r="S1668">
        <v>0.46600000000000003</v>
      </c>
    </row>
    <row r="1669" spans="1:19" x14ac:dyDescent="0.3">
      <c r="A1669">
        <v>180</v>
      </c>
      <c r="B1669">
        <v>-0.39300000000000002</v>
      </c>
      <c r="C1669">
        <v>-1.288</v>
      </c>
      <c r="D1669">
        <v>-2.3980000000000001</v>
      </c>
      <c r="E1669">
        <v>-2.968</v>
      </c>
      <c r="F1669">
        <v>-3.22</v>
      </c>
      <c r="G1669">
        <v>2.4</v>
      </c>
      <c r="H1669">
        <v>0.01</v>
      </c>
      <c r="I1669">
        <v>4</v>
      </c>
      <c r="J1669">
        <v>-0.44500000000000001</v>
      </c>
      <c r="K1669">
        <v>-1.4490000000000001</v>
      </c>
      <c r="L1669">
        <v>-2.444</v>
      </c>
      <c r="M1669">
        <v>-3.1219999999999999</v>
      </c>
      <c r="N1669">
        <v>-3.3359999999999999</v>
      </c>
      <c r="O1669">
        <v>1.046</v>
      </c>
      <c r="P1669">
        <v>1.002</v>
      </c>
      <c r="Q1669">
        <v>0.98</v>
      </c>
      <c r="R1669">
        <v>0.57999999999999996</v>
      </c>
      <c r="S1669">
        <v>0.47299999999999998</v>
      </c>
    </row>
    <row r="1670" spans="1:19" x14ac:dyDescent="0.3">
      <c r="A1670">
        <v>240</v>
      </c>
      <c r="B1670">
        <v>-0.39300000000000002</v>
      </c>
      <c r="C1670">
        <v>-1.288</v>
      </c>
      <c r="D1670">
        <v>-2.3980000000000001</v>
      </c>
      <c r="E1670">
        <v>-2.968</v>
      </c>
      <c r="F1670">
        <v>-3.22</v>
      </c>
      <c r="G1670">
        <v>2.4</v>
      </c>
      <c r="H1670">
        <v>0.01</v>
      </c>
      <c r="I1670">
        <v>4</v>
      </c>
      <c r="J1670">
        <v>-0.45500000000000002</v>
      </c>
      <c r="K1670">
        <v>-1.4650000000000001</v>
      </c>
      <c r="L1670">
        <v>-2.4630000000000001</v>
      </c>
      <c r="M1670">
        <v>-3.1190000000000002</v>
      </c>
      <c r="N1670">
        <v>-3.347</v>
      </c>
      <c r="O1670">
        <v>1.069</v>
      </c>
      <c r="P1670">
        <v>1.0640000000000001</v>
      </c>
      <c r="Q1670">
        <v>1.0669999999999999</v>
      </c>
      <c r="R1670">
        <v>0.58799999999999997</v>
      </c>
      <c r="S1670">
        <v>0.47699999999999998</v>
      </c>
    </row>
    <row r="1671" spans="1:19" x14ac:dyDescent="0.3">
      <c r="A1671">
        <v>300</v>
      </c>
      <c r="B1671">
        <v>-0.39300000000000002</v>
      </c>
      <c r="C1671">
        <v>-1.288</v>
      </c>
      <c r="D1671">
        <v>-2.3980000000000001</v>
      </c>
      <c r="E1671">
        <v>-2.968</v>
      </c>
      <c r="F1671">
        <v>-3.22</v>
      </c>
      <c r="G1671">
        <v>2.4</v>
      </c>
      <c r="H1671">
        <v>0.01</v>
      </c>
      <c r="I1671">
        <v>4</v>
      </c>
      <c r="J1671">
        <v>-0.44500000000000001</v>
      </c>
      <c r="K1671">
        <v>-1.458</v>
      </c>
      <c r="L1671">
        <v>-2.4529999999999998</v>
      </c>
      <c r="M1671">
        <v>-3.1379999999999999</v>
      </c>
      <c r="N1671">
        <v>-3.3559999999999999</v>
      </c>
      <c r="O1671">
        <v>1.054</v>
      </c>
      <c r="P1671">
        <v>1.0289999999999999</v>
      </c>
      <c r="Q1671">
        <v>1.0169999999999999</v>
      </c>
      <c r="R1671">
        <v>0.66400000000000003</v>
      </c>
      <c r="S1671">
        <v>0.48099999999999998</v>
      </c>
    </row>
    <row r="1672" spans="1:19" x14ac:dyDescent="0.3">
      <c r="A1672">
        <v>360</v>
      </c>
      <c r="B1672">
        <v>-0.39300000000000002</v>
      </c>
      <c r="C1672">
        <v>-1.288</v>
      </c>
      <c r="D1672">
        <v>-2.3980000000000001</v>
      </c>
      <c r="E1672">
        <v>-2.968</v>
      </c>
      <c r="F1672">
        <v>-3.22</v>
      </c>
      <c r="G1672">
        <v>2.4</v>
      </c>
      <c r="H1672">
        <v>0.01</v>
      </c>
      <c r="I1672">
        <v>4</v>
      </c>
      <c r="J1672">
        <v>-0.44500000000000001</v>
      </c>
      <c r="K1672">
        <v>-1.458</v>
      </c>
      <c r="L1672">
        <v>-2.4489999999999998</v>
      </c>
      <c r="M1672">
        <v>-3.157</v>
      </c>
      <c r="N1672">
        <v>-3.37</v>
      </c>
      <c r="O1672">
        <v>1.06</v>
      </c>
      <c r="P1672">
        <v>1.0469999999999999</v>
      </c>
      <c r="Q1672">
        <v>1.0089999999999999</v>
      </c>
      <c r="R1672">
        <v>0.72</v>
      </c>
      <c r="S1672">
        <v>0.48699999999999999</v>
      </c>
    </row>
    <row r="1673" spans="1:19" x14ac:dyDescent="0.3">
      <c r="A1673">
        <v>420</v>
      </c>
      <c r="B1673">
        <v>-0.39300000000000002</v>
      </c>
      <c r="C1673">
        <v>-1.288</v>
      </c>
      <c r="D1673">
        <v>-2.3980000000000001</v>
      </c>
      <c r="E1673">
        <v>-2.968</v>
      </c>
      <c r="F1673">
        <v>-3.22</v>
      </c>
      <c r="G1673">
        <v>2.4</v>
      </c>
      <c r="H1673">
        <v>0.01</v>
      </c>
      <c r="I1673">
        <v>4</v>
      </c>
      <c r="J1673">
        <v>-0.443</v>
      </c>
      <c r="K1673">
        <v>-1.4590000000000001</v>
      </c>
      <c r="L1673">
        <v>-2.4540000000000002</v>
      </c>
      <c r="M1673">
        <v>-3.1720000000000002</v>
      </c>
      <c r="N1673">
        <v>-3.387</v>
      </c>
      <c r="O1673">
        <v>1.06</v>
      </c>
      <c r="P1673">
        <v>1.052</v>
      </c>
      <c r="Q1673">
        <v>1.0349999999999999</v>
      </c>
      <c r="R1673">
        <v>0.75800000000000001</v>
      </c>
      <c r="S1673">
        <v>0.49399999999999999</v>
      </c>
    </row>
    <row r="1674" spans="1:19" x14ac:dyDescent="0.3">
      <c r="A1674">
        <v>480</v>
      </c>
      <c r="B1674">
        <v>-0.39300000000000002</v>
      </c>
      <c r="C1674">
        <v>-1.288</v>
      </c>
      <c r="D1674">
        <v>-2.3980000000000001</v>
      </c>
      <c r="E1674">
        <v>-2.968</v>
      </c>
      <c r="F1674">
        <v>-3.22</v>
      </c>
      <c r="G1674">
        <v>2.4</v>
      </c>
      <c r="H1674">
        <v>0.01</v>
      </c>
      <c r="I1674">
        <v>4</v>
      </c>
      <c r="J1674">
        <v>-0.44</v>
      </c>
      <c r="K1674">
        <v>-1.456</v>
      </c>
      <c r="L1674">
        <v>-2.4569999999999999</v>
      </c>
      <c r="M1674">
        <v>-3.1869999999999998</v>
      </c>
      <c r="N1674">
        <v>-3.4039999999999999</v>
      </c>
      <c r="O1674">
        <v>1.0589999999999999</v>
      </c>
      <c r="P1674">
        <v>1.0449999999999999</v>
      </c>
      <c r="Q1674">
        <v>1.042</v>
      </c>
      <c r="R1674">
        <v>0.78200000000000003</v>
      </c>
      <c r="S1674">
        <v>0.502</v>
      </c>
    </row>
    <row r="1675" spans="1:19" x14ac:dyDescent="0.3">
      <c r="A1675">
        <v>540</v>
      </c>
      <c r="B1675">
        <v>-0.39300000000000002</v>
      </c>
      <c r="C1675">
        <v>-1.288</v>
      </c>
      <c r="D1675">
        <v>-2.3980000000000001</v>
      </c>
      <c r="E1675">
        <v>-2.968</v>
      </c>
      <c r="F1675">
        <v>-3.22</v>
      </c>
      <c r="G1675">
        <v>2.4</v>
      </c>
      <c r="H1675">
        <v>0.01</v>
      </c>
      <c r="I1675">
        <v>4</v>
      </c>
      <c r="J1675">
        <v>-0.439</v>
      </c>
      <c r="K1675">
        <v>-1.4550000000000001</v>
      </c>
      <c r="L1675">
        <v>-2.456</v>
      </c>
      <c r="M1675">
        <v>-3.1989999999999998</v>
      </c>
      <c r="N1675">
        <v>-3.4209999999999998</v>
      </c>
      <c r="O1675">
        <v>1.0620000000000001</v>
      </c>
      <c r="P1675">
        <v>1.0469999999999999</v>
      </c>
      <c r="Q1675">
        <v>1.036</v>
      </c>
      <c r="R1675">
        <v>0.79100000000000004</v>
      </c>
      <c r="S1675">
        <v>0.50900000000000001</v>
      </c>
    </row>
    <row r="1676" spans="1:19" x14ac:dyDescent="0.3">
      <c r="A1676">
        <v>600</v>
      </c>
      <c r="B1676">
        <v>-0.39300000000000002</v>
      </c>
      <c r="C1676">
        <v>-1.288</v>
      </c>
      <c r="D1676">
        <v>-2.3980000000000001</v>
      </c>
      <c r="E1676">
        <v>-2.968</v>
      </c>
      <c r="F1676">
        <v>-3.22</v>
      </c>
      <c r="G1676">
        <v>2.4</v>
      </c>
      <c r="H1676">
        <v>0.01</v>
      </c>
      <c r="I1676">
        <v>4</v>
      </c>
      <c r="J1676">
        <v>-0.437</v>
      </c>
      <c r="K1676">
        <v>-1.4550000000000001</v>
      </c>
      <c r="L1676">
        <v>-2.4550000000000001</v>
      </c>
      <c r="M1676">
        <v>-3.2090000000000001</v>
      </c>
      <c r="N1676">
        <v>-3.4380000000000002</v>
      </c>
      <c r="O1676">
        <v>1.0620000000000001</v>
      </c>
      <c r="P1676">
        <v>1.05</v>
      </c>
      <c r="Q1676">
        <v>1.034</v>
      </c>
      <c r="R1676">
        <v>0.79600000000000004</v>
      </c>
      <c r="S1676">
        <v>0.51700000000000002</v>
      </c>
    </row>
    <row r="1678" spans="1:19" x14ac:dyDescent="0.3">
      <c r="A1678" t="s">
        <v>0</v>
      </c>
      <c r="B1678" t="s">
        <v>130</v>
      </c>
    </row>
    <row r="1679" spans="1:19" x14ac:dyDescent="0.3">
      <c r="A1679">
        <v>0</v>
      </c>
      <c r="B1679">
        <v>-0.39100000000000001</v>
      </c>
      <c r="C1679">
        <v>-1.29</v>
      </c>
      <c r="D1679">
        <v>-2.3969999999999998</v>
      </c>
      <c r="E1679">
        <v>-2.9630000000000001</v>
      </c>
      <c r="F1679">
        <v>-3.21</v>
      </c>
      <c r="G1679">
        <v>2.4</v>
      </c>
      <c r="H1679">
        <v>0.01</v>
      </c>
      <c r="I1679">
        <v>4</v>
      </c>
      <c r="J1679">
        <v>-0.442</v>
      </c>
      <c r="K1679">
        <v>-1.4419999999999999</v>
      </c>
      <c r="L1679">
        <v>-2.4380000000000002</v>
      </c>
      <c r="M1679">
        <v>-3.1230000000000002</v>
      </c>
      <c r="N1679">
        <v>-3.21</v>
      </c>
      <c r="O1679">
        <v>1.028</v>
      </c>
      <c r="P1679">
        <v>1.028</v>
      </c>
      <c r="Q1679">
        <v>1.0209999999999999</v>
      </c>
      <c r="R1679">
        <v>0.64500000000000002</v>
      </c>
      <c r="S1679">
        <v>0.25600000000000001</v>
      </c>
    </row>
    <row r="1680" spans="1:19" x14ac:dyDescent="0.3">
      <c r="A1680">
        <v>60</v>
      </c>
      <c r="B1680">
        <v>-0.39100000000000001</v>
      </c>
      <c r="C1680">
        <v>-1.29</v>
      </c>
      <c r="D1680">
        <v>-2.3969999999999998</v>
      </c>
      <c r="E1680">
        <v>-2.9630000000000001</v>
      </c>
      <c r="F1680">
        <v>-3.21</v>
      </c>
      <c r="G1680">
        <v>2.4</v>
      </c>
      <c r="H1680">
        <v>0.01</v>
      </c>
      <c r="I1680">
        <v>4</v>
      </c>
      <c r="J1680">
        <v>-0.48</v>
      </c>
      <c r="K1680">
        <v>-1.47</v>
      </c>
      <c r="L1680">
        <v>-2.4340000000000002</v>
      </c>
      <c r="M1680">
        <v>-3.105</v>
      </c>
      <c r="N1680">
        <v>-3.29</v>
      </c>
      <c r="O1680">
        <v>1.101</v>
      </c>
      <c r="P1680">
        <v>1.03</v>
      </c>
      <c r="Q1680">
        <v>0.92900000000000005</v>
      </c>
      <c r="R1680">
        <v>0.59</v>
      </c>
      <c r="S1680">
        <v>0.45500000000000002</v>
      </c>
    </row>
    <row r="1681" spans="1:19" x14ac:dyDescent="0.3">
      <c r="A1681">
        <v>120</v>
      </c>
      <c r="B1681">
        <v>-0.39100000000000001</v>
      </c>
      <c r="C1681">
        <v>-1.29</v>
      </c>
      <c r="D1681">
        <v>-2.3969999999999998</v>
      </c>
      <c r="E1681">
        <v>-2.9630000000000001</v>
      </c>
      <c r="F1681">
        <v>-3.21</v>
      </c>
      <c r="G1681">
        <v>2.4</v>
      </c>
      <c r="H1681">
        <v>0.01</v>
      </c>
      <c r="I1681">
        <v>4</v>
      </c>
      <c r="J1681">
        <v>-0.45300000000000001</v>
      </c>
      <c r="K1681">
        <v>-1.4750000000000001</v>
      </c>
      <c r="L1681">
        <v>-2.4740000000000002</v>
      </c>
      <c r="M1681">
        <v>-3.1589999999999998</v>
      </c>
      <c r="N1681">
        <v>-3.3119999999999998</v>
      </c>
      <c r="O1681">
        <v>1.0549999999999999</v>
      </c>
      <c r="P1681">
        <v>1.0900000000000001</v>
      </c>
      <c r="Q1681">
        <v>1.079</v>
      </c>
      <c r="R1681">
        <v>0.74399999999999999</v>
      </c>
      <c r="S1681">
        <v>0.46300000000000002</v>
      </c>
    </row>
    <row r="1682" spans="1:19" x14ac:dyDescent="0.3">
      <c r="A1682">
        <v>180</v>
      </c>
      <c r="B1682">
        <v>-0.39100000000000001</v>
      </c>
      <c r="C1682">
        <v>-1.29</v>
      </c>
      <c r="D1682">
        <v>-2.3969999999999998</v>
      </c>
      <c r="E1682">
        <v>-2.9630000000000001</v>
      </c>
      <c r="F1682">
        <v>-3.21</v>
      </c>
      <c r="G1682">
        <v>2.4</v>
      </c>
      <c r="H1682">
        <v>0.01</v>
      </c>
      <c r="I1682">
        <v>4</v>
      </c>
      <c r="J1682">
        <v>-0.44500000000000001</v>
      </c>
      <c r="K1682">
        <v>-1.4490000000000001</v>
      </c>
      <c r="L1682">
        <v>-2.4430000000000001</v>
      </c>
      <c r="M1682">
        <v>-3.117</v>
      </c>
      <c r="N1682">
        <v>-3.3260000000000001</v>
      </c>
      <c r="O1682">
        <v>1.046</v>
      </c>
      <c r="P1682">
        <v>1.002</v>
      </c>
      <c r="Q1682">
        <v>0.97599999999999998</v>
      </c>
      <c r="R1682">
        <v>0.58199999999999996</v>
      </c>
      <c r="S1682">
        <v>0.46899999999999997</v>
      </c>
    </row>
    <row r="1683" spans="1:19" x14ac:dyDescent="0.3">
      <c r="A1683">
        <v>240</v>
      </c>
      <c r="B1683">
        <v>-0.39100000000000001</v>
      </c>
      <c r="C1683">
        <v>-1.29</v>
      </c>
      <c r="D1683">
        <v>-2.3969999999999998</v>
      </c>
      <c r="E1683">
        <v>-2.9630000000000001</v>
      </c>
      <c r="F1683">
        <v>-3.21</v>
      </c>
      <c r="G1683">
        <v>2.4</v>
      </c>
      <c r="H1683">
        <v>0.01</v>
      </c>
      <c r="I1683">
        <v>4</v>
      </c>
      <c r="J1683">
        <v>-0.45500000000000002</v>
      </c>
      <c r="K1683">
        <v>-1.464</v>
      </c>
      <c r="L1683">
        <v>-2.4620000000000002</v>
      </c>
      <c r="M1683">
        <v>-3.113</v>
      </c>
      <c r="N1683">
        <v>-3.3370000000000002</v>
      </c>
      <c r="O1683">
        <v>1.0680000000000001</v>
      </c>
      <c r="P1683">
        <v>1.0640000000000001</v>
      </c>
      <c r="Q1683">
        <v>1.0669999999999999</v>
      </c>
      <c r="R1683">
        <v>0.58299999999999996</v>
      </c>
      <c r="S1683">
        <v>0.47299999999999998</v>
      </c>
    </row>
    <row r="1684" spans="1:19" x14ac:dyDescent="0.3">
      <c r="A1684">
        <v>300</v>
      </c>
      <c r="B1684">
        <v>-0.39100000000000001</v>
      </c>
      <c r="C1684">
        <v>-1.29</v>
      </c>
      <c r="D1684">
        <v>-2.3969999999999998</v>
      </c>
      <c r="E1684">
        <v>-2.9630000000000001</v>
      </c>
      <c r="F1684">
        <v>-3.21</v>
      </c>
      <c r="G1684">
        <v>2.4</v>
      </c>
      <c r="H1684">
        <v>0.01</v>
      </c>
      <c r="I1684">
        <v>4</v>
      </c>
      <c r="J1684">
        <v>-0.44500000000000001</v>
      </c>
      <c r="K1684">
        <v>-1.4570000000000001</v>
      </c>
      <c r="L1684">
        <v>-2.4529999999999998</v>
      </c>
      <c r="M1684">
        <v>-3.1309999999999998</v>
      </c>
      <c r="N1684">
        <v>-3.3460000000000001</v>
      </c>
      <c r="O1684">
        <v>1.054</v>
      </c>
      <c r="P1684">
        <v>1.03</v>
      </c>
      <c r="Q1684">
        <v>1.02</v>
      </c>
      <c r="R1684">
        <v>0.65800000000000003</v>
      </c>
      <c r="S1684">
        <v>0.47699999999999998</v>
      </c>
    </row>
    <row r="1685" spans="1:19" x14ac:dyDescent="0.3">
      <c r="A1685">
        <v>360</v>
      </c>
      <c r="B1685">
        <v>-0.39100000000000001</v>
      </c>
      <c r="C1685">
        <v>-1.29</v>
      </c>
      <c r="D1685">
        <v>-2.3969999999999998</v>
      </c>
      <c r="E1685">
        <v>-2.9630000000000001</v>
      </c>
      <c r="F1685">
        <v>-3.21</v>
      </c>
      <c r="G1685">
        <v>2.4</v>
      </c>
      <c r="H1685">
        <v>0.01</v>
      </c>
      <c r="I1685">
        <v>4</v>
      </c>
      <c r="J1685">
        <v>-0.44500000000000001</v>
      </c>
      <c r="K1685">
        <v>-1.4570000000000001</v>
      </c>
      <c r="L1685">
        <v>-2.448</v>
      </c>
      <c r="M1685">
        <v>-3.1509999999999998</v>
      </c>
      <c r="N1685">
        <v>-3.36</v>
      </c>
      <c r="O1685">
        <v>1.0589999999999999</v>
      </c>
      <c r="P1685">
        <v>1.046</v>
      </c>
      <c r="Q1685">
        <v>1.008</v>
      </c>
      <c r="R1685">
        <v>0.71699999999999997</v>
      </c>
      <c r="S1685">
        <v>0.48299999999999998</v>
      </c>
    </row>
    <row r="1686" spans="1:19" x14ac:dyDescent="0.3">
      <c r="A1686">
        <v>420</v>
      </c>
      <c r="B1686">
        <v>-0.39100000000000001</v>
      </c>
      <c r="C1686">
        <v>-1.29</v>
      </c>
      <c r="D1686">
        <v>-2.3969999999999998</v>
      </c>
      <c r="E1686">
        <v>-2.9630000000000001</v>
      </c>
      <c r="F1686">
        <v>-3.21</v>
      </c>
      <c r="G1686">
        <v>2.4</v>
      </c>
      <c r="H1686">
        <v>0.01</v>
      </c>
      <c r="I1686">
        <v>4</v>
      </c>
      <c r="J1686">
        <v>-0.443</v>
      </c>
      <c r="K1686">
        <v>-1.4590000000000001</v>
      </c>
      <c r="L1686">
        <v>-2.4529999999999998</v>
      </c>
      <c r="M1686">
        <v>-3.1669999999999998</v>
      </c>
      <c r="N1686">
        <v>-3.3769999999999998</v>
      </c>
      <c r="O1686">
        <v>1.06</v>
      </c>
      <c r="P1686">
        <v>1.052</v>
      </c>
      <c r="Q1686">
        <v>1.034</v>
      </c>
      <c r="R1686">
        <v>0.755</v>
      </c>
      <c r="S1686">
        <v>0.49</v>
      </c>
    </row>
    <row r="1687" spans="1:19" x14ac:dyDescent="0.3">
      <c r="A1687">
        <v>480</v>
      </c>
      <c r="B1687">
        <v>-0.39100000000000001</v>
      </c>
      <c r="C1687">
        <v>-1.29</v>
      </c>
      <c r="D1687">
        <v>-2.3969999999999998</v>
      </c>
      <c r="E1687">
        <v>-2.9630000000000001</v>
      </c>
      <c r="F1687">
        <v>-3.21</v>
      </c>
      <c r="G1687">
        <v>2.4</v>
      </c>
      <c r="H1687">
        <v>0.01</v>
      </c>
      <c r="I1687">
        <v>4</v>
      </c>
      <c r="J1687">
        <v>-0.44</v>
      </c>
      <c r="K1687">
        <v>-1.456</v>
      </c>
      <c r="L1687">
        <v>-2.456</v>
      </c>
      <c r="M1687">
        <v>-3.181</v>
      </c>
      <c r="N1687">
        <v>-3.3929999999999998</v>
      </c>
      <c r="O1687">
        <v>1.0589999999999999</v>
      </c>
      <c r="P1687">
        <v>1.0449999999999999</v>
      </c>
      <c r="Q1687">
        <v>1.0409999999999999</v>
      </c>
      <c r="R1687">
        <v>0.77600000000000002</v>
      </c>
      <c r="S1687">
        <v>0.497</v>
      </c>
    </row>
    <row r="1688" spans="1:19" x14ac:dyDescent="0.3">
      <c r="A1688">
        <v>540</v>
      </c>
      <c r="B1688">
        <v>-0.39100000000000001</v>
      </c>
      <c r="C1688">
        <v>-1.29</v>
      </c>
      <c r="D1688">
        <v>-2.3969999999999998</v>
      </c>
      <c r="E1688">
        <v>-2.9630000000000001</v>
      </c>
      <c r="F1688">
        <v>-3.21</v>
      </c>
      <c r="G1688">
        <v>2.4</v>
      </c>
      <c r="H1688">
        <v>0.01</v>
      </c>
      <c r="I1688">
        <v>4</v>
      </c>
      <c r="J1688">
        <v>-0.439</v>
      </c>
      <c r="K1688">
        <v>-1.4550000000000001</v>
      </c>
      <c r="L1688">
        <v>-2.4550000000000001</v>
      </c>
      <c r="M1688">
        <v>-3.1920000000000002</v>
      </c>
      <c r="N1688">
        <v>-3.41</v>
      </c>
      <c r="O1688">
        <v>1.0609999999999999</v>
      </c>
      <c r="P1688">
        <v>1.0469999999999999</v>
      </c>
      <c r="Q1688">
        <v>1.0369999999999999</v>
      </c>
      <c r="R1688">
        <v>0.78600000000000003</v>
      </c>
      <c r="S1688">
        <v>0.504</v>
      </c>
    </row>
    <row r="1689" spans="1:19" x14ac:dyDescent="0.3">
      <c r="A1689">
        <v>600</v>
      </c>
      <c r="B1689">
        <v>-0.39100000000000001</v>
      </c>
      <c r="C1689">
        <v>-1.29</v>
      </c>
      <c r="D1689">
        <v>-2.3969999999999998</v>
      </c>
      <c r="E1689">
        <v>-2.9630000000000001</v>
      </c>
      <c r="F1689">
        <v>-3.21</v>
      </c>
      <c r="G1689">
        <v>2.4</v>
      </c>
      <c r="H1689">
        <v>0.01</v>
      </c>
      <c r="I1689">
        <v>4</v>
      </c>
      <c r="J1689">
        <v>-0.437</v>
      </c>
      <c r="K1689">
        <v>-1.454</v>
      </c>
      <c r="L1689">
        <v>-2.4540000000000002</v>
      </c>
      <c r="M1689">
        <v>-3.2029999999999998</v>
      </c>
      <c r="N1689">
        <v>-3.427</v>
      </c>
      <c r="O1689">
        <v>1.0620000000000001</v>
      </c>
      <c r="P1689">
        <v>1.05</v>
      </c>
      <c r="Q1689">
        <v>1.0329999999999999</v>
      </c>
      <c r="R1689">
        <v>0.79200000000000004</v>
      </c>
      <c r="S1689">
        <v>0.51200000000000001</v>
      </c>
    </row>
    <row r="1691" spans="1:19" x14ac:dyDescent="0.3">
      <c r="A1691" t="s">
        <v>0</v>
      </c>
      <c r="B1691" t="s">
        <v>131</v>
      </c>
    </row>
    <row r="1692" spans="1:19" x14ac:dyDescent="0.3">
      <c r="A1692">
        <v>0</v>
      </c>
      <c r="B1692">
        <v>-0.39100000000000001</v>
      </c>
      <c r="C1692">
        <v>-1.2909999999999999</v>
      </c>
      <c r="D1692">
        <v>-2.3969999999999998</v>
      </c>
      <c r="E1692">
        <v>-2.9569999999999999</v>
      </c>
      <c r="F1692">
        <v>-3.2</v>
      </c>
      <c r="G1692">
        <v>2.4</v>
      </c>
      <c r="H1692">
        <v>0.01</v>
      </c>
      <c r="I1692">
        <v>4</v>
      </c>
      <c r="J1692">
        <v>-0.442</v>
      </c>
      <c r="K1692">
        <v>-1.4419999999999999</v>
      </c>
      <c r="L1692">
        <v>-2.4369999999999998</v>
      </c>
      <c r="M1692">
        <v>-3.1160000000000001</v>
      </c>
      <c r="N1692">
        <v>-3.2</v>
      </c>
      <c r="O1692">
        <v>1.028</v>
      </c>
      <c r="P1692">
        <v>1.028</v>
      </c>
      <c r="Q1692">
        <v>1.02</v>
      </c>
      <c r="R1692">
        <v>0.63900000000000001</v>
      </c>
      <c r="S1692">
        <v>0.254</v>
      </c>
    </row>
    <row r="1693" spans="1:19" x14ac:dyDescent="0.3">
      <c r="A1693">
        <v>60</v>
      </c>
      <c r="B1693">
        <v>-0.39100000000000001</v>
      </c>
      <c r="C1693">
        <v>-1.2909999999999999</v>
      </c>
      <c r="D1693">
        <v>-2.3969999999999998</v>
      </c>
      <c r="E1693">
        <v>-2.9569999999999999</v>
      </c>
      <c r="F1693">
        <v>-3.2</v>
      </c>
      <c r="G1693">
        <v>2.4</v>
      </c>
      <c r="H1693">
        <v>0.01</v>
      </c>
      <c r="I1693">
        <v>4</v>
      </c>
      <c r="J1693">
        <v>-0.48</v>
      </c>
      <c r="K1693">
        <v>-1.47</v>
      </c>
      <c r="L1693">
        <v>-2.4329999999999998</v>
      </c>
      <c r="M1693">
        <v>-3.0979999999999999</v>
      </c>
      <c r="N1693">
        <v>-3.2810000000000001</v>
      </c>
      <c r="O1693">
        <v>1.1020000000000001</v>
      </c>
      <c r="P1693">
        <v>1.0269999999999999</v>
      </c>
      <c r="Q1693">
        <v>0.92700000000000005</v>
      </c>
      <c r="R1693">
        <v>0.58399999999999996</v>
      </c>
      <c r="S1693">
        <v>0.45200000000000001</v>
      </c>
    </row>
    <row r="1694" spans="1:19" x14ac:dyDescent="0.3">
      <c r="A1694">
        <v>120</v>
      </c>
      <c r="B1694">
        <v>-0.39100000000000001</v>
      </c>
      <c r="C1694">
        <v>-1.2909999999999999</v>
      </c>
      <c r="D1694">
        <v>-2.3969999999999998</v>
      </c>
      <c r="E1694">
        <v>-2.9569999999999999</v>
      </c>
      <c r="F1694">
        <v>-3.2</v>
      </c>
      <c r="G1694">
        <v>2.4</v>
      </c>
      <c r="H1694">
        <v>0.01</v>
      </c>
      <c r="I1694">
        <v>4</v>
      </c>
      <c r="J1694">
        <v>-0.45300000000000001</v>
      </c>
      <c r="K1694">
        <v>-1.4750000000000001</v>
      </c>
      <c r="L1694">
        <v>-2.4740000000000002</v>
      </c>
      <c r="M1694">
        <v>-3.1520000000000001</v>
      </c>
      <c r="N1694">
        <v>-3.3029999999999999</v>
      </c>
      <c r="O1694">
        <v>1.056</v>
      </c>
      <c r="P1694">
        <v>1.089</v>
      </c>
      <c r="Q1694">
        <v>1.077</v>
      </c>
      <c r="R1694">
        <v>0.73899999999999999</v>
      </c>
      <c r="S1694">
        <v>0.46</v>
      </c>
    </row>
    <row r="1695" spans="1:19" x14ac:dyDescent="0.3">
      <c r="A1695">
        <v>180</v>
      </c>
      <c r="B1695">
        <v>-0.39100000000000001</v>
      </c>
      <c r="C1695">
        <v>-1.2909999999999999</v>
      </c>
      <c r="D1695">
        <v>-2.3969999999999998</v>
      </c>
      <c r="E1695">
        <v>-2.9569999999999999</v>
      </c>
      <c r="F1695">
        <v>-3.2</v>
      </c>
      <c r="G1695">
        <v>2.4</v>
      </c>
      <c r="H1695">
        <v>0.01</v>
      </c>
      <c r="I1695">
        <v>4</v>
      </c>
      <c r="J1695">
        <v>-0.44500000000000001</v>
      </c>
      <c r="K1695">
        <v>-1.448</v>
      </c>
      <c r="L1695">
        <v>-2.4420000000000002</v>
      </c>
      <c r="M1695">
        <v>-3.1110000000000002</v>
      </c>
      <c r="N1695">
        <v>-3.3159999999999998</v>
      </c>
      <c r="O1695">
        <v>1.046</v>
      </c>
      <c r="P1695">
        <v>1.0009999999999999</v>
      </c>
      <c r="Q1695">
        <v>0.97399999999999998</v>
      </c>
      <c r="R1695">
        <v>0.57799999999999996</v>
      </c>
      <c r="S1695">
        <v>0.46500000000000002</v>
      </c>
    </row>
    <row r="1696" spans="1:19" x14ac:dyDescent="0.3">
      <c r="A1696">
        <v>240</v>
      </c>
      <c r="B1696">
        <v>-0.39100000000000001</v>
      </c>
      <c r="C1696">
        <v>-1.2909999999999999</v>
      </c>
      <c r="D1696">
        <v>-2.3969999999999998</v>
      </c>
      <c r="E1696">
        <v>-2.9569999999999999</v>
      </c>
      <c r="F1696">
        <v>-3.2</v>
      </c>
      <c r="G1696">
        <v>2.4</v>
      </c>
      <c r="H1696">
        <v>0.01</v>
      </c>
      <c r="I1696">
        <v>4</v>
      </c>
      <c r="J1696">
        <v>-0.45500000000000002</v>
      </c>
      <c r="K1696">
        <v>-1.464</v>
      </c>
      <c r="L1696">
        <v>-2.4620000000000002</v>
      </c>
      <c r="M1696">
        <v>-3.1059999999999999</v>
      </c>
      <c r="N1696">
        <v>-3.3260000000000001</v>
      </c>
      <c r="O1696">
        <v>1.0680000000000001</v>
      </c>
      <c r="P1696">
        <v>1.0640000000000001</v>
      </c>
      <c r="Q1696">
        <v>1.0680000000000001</v>
      </c>
      <c r="R1696">
        <v>0.57999999999999996</v>
      </c>
      <c r="S1696">
        <v>0.46899999999999997</v>
      </c>
    </row>
    <row r="1697" spans="1:19" x14ac:dyDescent="0.3">
      <c r="A1697">
        <v>300</v>
      </c>
      <c r="B1697">
        <v>-0.39100000000000001</v>
      </c>
      <c r="C1697">
        <v>-1.2909999999999999</v>
      </c>
      <c r="D1697">
        <v>-2.3969999999999998</v>
      </c>
      <c r="E1697">
        <v>-2.9569999999999999</v>
      </c>
      <c r="F1697">
        <v>-3.2</v>
      </c>
      <c r="G1697">
        <v>2.4</v>
      </c>
      <c r="H1697">
        <v>0.01</v>
      </c>
      <c r="I1697">
        <v>4</v>
      </c>
      <c r="J1697">
        <v>-0.44400000000000001</v>
      </c>
      <c r="K1697">
        <v>-1.4570000000000001</v>
      </c>
      <c r="L1697">
        <v>-2.4529999999999998</v>
      </c>
      <c r="M1697">
        <v>-3.1240000000000001</v>
      </c>
      <c r="N1697">
        <v>-3.335</v>
      </c>
      <c r="O1697">
        <v>1.054</v>
      </c>
      <c r="P1697">
        <v>1.0289999999999999</v>
      </c>
      <c r="Q1697">
        <v>1.0189999999999999</v>
      </c>
      <c r="R1697">
        <v>0.65400000000000003</v>
      </c>
      <c r="S1697">
        <v>0.47299999999999998</v>
      </c>
    </row>
    <row r="1698" spans="1:19" x14ac:dyDescent="0.3">
      <c r="A1698">
        <v>360</v>
      </c>
      <c r="B1698">
        <v>-0.39100000000000001</v>
      </c>
      <c r="C1698">
        <v>-1.2909999999999999</v>
      </c>
      <c r="D1698">
        <v>-2.3969999999999998</v>
      </c>
      <c r="E1698">
        <v>-2.9569999999999999</v>
      </c>
      <c r="F1698">
        <v>-3.2</v>
      </c>
      <c r="G1698">
        <v>2.4</v>
      </c>
      <c r="H1698">
        <v>0.01</v>
      </c>
      <c r="I1698">
        <v>4</v>
      </c>
      <c r="J1698">
        <v>-0.44500000000000001</v>
      </c>
      <c r="K1698">
        <v>-1.4570000000000001</v>
      </c>
      <c r="L1698">
        <v>-2.448</v>
      </c>
      <c r="M1698">
        <v>-3.1440000000000001</v>
      </c>
      <c r="N1698">
        <v>-3.3490000000000002</v>
      </c>
      <c r="O1698">
        <v>1.06</v>
      </c>
      <c r="P1698">
        <v>1.046</v>
      </c>
      <c r="Q1698">
        <v>1.008</v>
      </c>
      <c r="R1698">
        <v>0.71199999999999997</v>
      </c>
      <c r="S1698">
        <v>0.47799999999999998</v>
      </c>
    </row>
    <row r="1699" spans="1:19" x14ac:dyDescent="0.3">
      <c r="A1699">
        <v>420</v>
      </c>
      <c r="B1699">
        <v>-0.39100000000000001</v>
      </c>
      <c r="C1699">
        <v>-1.2909999999999999</v>
      </c>
      <c r="D1699">
        <v>-2.3969999999999998</v>
      </c>
      <c r="E1699">
        <v>-2.9569999999999999</v>
      </c>
      <c r="F1699">
        <v>-3.2</v>
      </c>
      <c r="G1699">
        <v>2.4</v>
      </c>
      <c r="H1699">
        <v>0.01</v>
      </c>
      <c r="I1699">
        <v>4</v>
      </c>
      <c r="J1699">
        <v>-0.443</v>
      </c>
      <c r="K1699">
        <v>-1.4590000000000001</v>
      </c>
      <c r="L1699">
        <v>-2.4529999999999998</v>
      </c>
      <c r="M1699">
        <v>-3.161</v>
      </c>
      <c r="N1699">
        <v>-3.3660000000000001</v>
      </c>
      <c r="O1699">
        <v>1.06</v>
      </c>
      <c r="P1699">
        <v>1.052</v>
      </c>
      <c r="Q1699">
        <v>1.0329999999999999</v>
      </c>
      <c r="R1699">
        <v>0.751</v>
      </c>
      <c r="S1699">
        <v>0.48499999999999999</v>
      </c>
    </row>
    <row r="1700" spans="1:19" x14ac:dyDescent="0.3">
      <c r="A1700">
        <v>480</v>
      </c>
      <c r="B1700">
        <v>-0.39100000000000001</v>
      </c>
      <c r="C1700">
        <v>-1.2909999999999999</v>
      </c>
      <c r="D1700">
        <v>-2.3969999999999998</v>
      </c>
      <c r="E1700">
        <v>-2.9569999999999999</v>
      </c>
      <c r="F1700">
        <v>-3.2</v>
      </c>
      <c r="G1700">
        <v>2.4</v>
      </c>
      <c r="H1700">
        <v>0.01</v>
      </c>
      <c r="I1700">
        <v>4</v>
      </c>
      <c r="J1700">
        <v>-0.44</v>
      </c>
      <c r="K1700">
        <v>-1.456</v>
      </c>
      <c r="L1700">
        <v>-2.4550000000000001</v>
      </c>
      <c r="M1700">
        <v>-3.1739999999999999</v>
      </c>
      <c r="N1700">
        <v>-3.3820000000000001</v>
      </c>
      <c r="O1700">
        <v>1.0589999999999999</v>
      </c>
      <c r="P1700">
        <v>1.0449999999999999</v>
      </c>
      <c r="Q1700">
        <v>1.04</v>
      </c>
      <c r="R1700">
        <v>0.77200000000000002</v>
      </c>
      <c r="S1700">
        <v>0.49199999999999999</v>
      </c>
    </row>
    <row r="1701" spans="1:19" x14ac:dyDescent="0.3">
      <c r="A1701">
        <v>540</v>
      </c>
      <c r="B1701">
        <v>-0.39100000000000001</v>
      </c>
      <c r="C1701">
        <v>-1.2909999999999999</v>
      </c>
      <c r="D1701">
        <v>-2.3969999999999998</v>
      </c>
      <c r="E1701">
        <v>-2.9569999999999999</v>
      </c>
      <c r="F1701">
        <v>-3.2</v>
      </c>
      <c r="G1701">
        <v>2.4</v>
      </c>
      <c r="H1701">
        <v>0.01</v>
      </c>
      <c r="I1701">
        <v>4</v>
      </c>
      <c r="J1701">
        <v>-0.439</v>
      </c>
      <c r="K1701">
        <v>-1.4550000000000001</v>
      </c>
      <c r="L1701">
        <v>-2.4550000000000001</v>
      </c>
      <c r="M1701">
        <v>-3.1850000000000001</v>
      </c>
      <c r="N1701">
        <v>-3.399</v>
      </c>
      <c r="O1701">
        <v>1.0609999999999999</v>
      </c>
      <c r="P1701">
        <v>1.0469999999999999</v>
      </c>
      <c r="Q1701">
        <v>1.036</v>
      </c>
      <c r="R1701">
        <v>0.78</v>
      </c>
      <c r="S1701">
        <v>0.499</v>
      </c>
    </row>
    <row r="1702" spans="1:19" x14ac:dyDescent="0.3">
      <c r="A1702">
        <v>600</v>
      </c>
      <c r="B1702">
        <v>-0.39100000000000001</v>
      </c>
      <c r="C1702">
        <v>-1.2909999999999999</v>
      </c>
      <c r="D1702">
        <v>-2.3969999999999998</v>
      </c>
      <c r="E1702">
        <v>-2.9569999999999999</v>
      </c>
      <c r="F1702">
        <v>-3.2</v>
      </c>
      <c r="G1702">
        <v>2.4</v>
      </c>
      <c r="H1702">
        <v>0.01</v>
      </c>
      <c r="I1702">
        <v>4</v>
      </c>
      <c r="J1702">
        <v>-0.437</v>
      </c>
      <c r="K1702">
        <v>-1.454</v>
      </c>
      <c r="L1702">
        <v>-2.4529999999999998</v>
      </c>
      <c r="M1702">
        <v>-3.1960000000000002</v>
      </c>
      <c r="N1702">
        <v>-3.415</v>
      </c>
      <c r="O1702">
        <v>1.0620000000000001</v>
      </c>
      <c r="P1702">
        <v>1.05</v>
      </c>
      <c r="Q1702">
        <v>1.032</v>
      </c>
      <c r="R1702">
        <v>0.78600000000000003</v>
      </c>
      <c r="S1702">
        <v>0.50700000000000001</v>
      </c>
    </row>
    <row r="1704" spans="1:19" x14ac:dyDescent="0.3">
      <c r="A1704" t="s">
        <v>0</v>
      </c>
      <c r="B1704" t="s">
        <v>132</v>
      </c>
    </row>
    <row r="1705" spans="1:19" x14ac:dyDescent="0.3">
      <c r="A1705">
        <v>0</v>
      </c>
      <c r="B1705">
        <v>-0.39100000000000001</v>
      </c>
      <c r="C1705">
        <v>-1.292</v>
      </c>
      <c r="D1705">
        <v>-2.3959999999999999</v>
      </c>
      <c r="E1705">
        <v>-2.95</v>
      </c>
      <c r="F1705">
        <v>-3.19</v>
      </c>
      <c r="G1705">
        <v>2.4</v>
      </c>
      <c r="H1705">
        <v>0.01</v>
      </c>
      <c r="I1705">
        <v>4</v>
      </c>
      <c r="J1705">
        <v>-0.442</v>
      </c>
      <c r="K1705">
        <v>-1.4419999999999999</v>
      </c>
      <c r="L1705">
        <v>-2.4369999999999998</v>
      </c>
      <c r="M1705">
        <v>-3.1080000000000001</v>
      </c>
      <c r="N1705">
        <v>-3.19</v>
      </c>
      <c r="O1705">
        <v>1.028</v>
      </c>
      <c r="P1705">
        <v>1.028</v>
      </c>
      <c r="Q1705">
        <v>1.02</v>
      </c>
      <c r="R1705">
        <v>0.63200000000000001</v>
      </c>
      <c r="S1705">
        <v>0.252</v>
      </c>
    </row>
    <row r="1706" spans="1:19" x14ac:dyDescent="0.3">
      <c r="A1706">
        <v>60</v>
      </c>
      <c r="B1706">
        <v>-0.39100000000000001</v>
      </c>
      <c r="C1706">
        <v>-1.292</v>
      </c>
      <c r="D1706">
        <v>-2.3959999999999999</v>
      </c>
      <c r="E1706">
        <v>-2.95</v>
      </c>
      <c r="F1706">
        <v>-3.19</v>
      </c>
      <c r="G1706">
        <v>2.4</v>
      </c>
      <c r="H1706">
        <v>0.01</v>
      </c>
      <c r="I1706">
        <v>4</v>
      </c>
      <c r="J1706">
        <v>-0.48099999999999998</v>
      </c>
      <c r="K1706">
        <v>-1.4690000000000001</v>
      </c>
      <c r="L1706">
        <v>-2.4329999999999998</v>
      </c>
      <c r="M1706">
        <v>-3.0920000000000001</v>
      </c>
      <c r="N1706">
        <v>-3.2709999999999999</v>
      </c>
      <c r="O1706">
        <v>1.1020000000000001</v>
      </c>
      <c r="P1706">
        <v>1.0209999999999999</v>
      </c>
      <c r="Q1706">
        <v>0.92600000000000005</v>
      </c>
      <c r="R1706">
        <v>0.58199999999999996</v>
      </c>
      <c r="S1706">
        <v>0.44800000000000001</v>
      </c>
    </row>
    <row r="1707" spans="1:19" x14ac:dyDescent="0.3">
      <c r="A1707">
        <v>120</v>
      </c>
      <c r="B1707">
        <v>-0.39100000000000001</v>
      </c>
      <c r="C1707">
        <v>-1.292</v>
      </c>
      <c r="D1707">
        <v>-2.3959999999999999</v>
      </c>
      <c r="E1707">
        <v>-2.95</v>
      </c>
      <c r="F1707">
        <v>-3.19</v>
      </c>
      <c r="G1707">
        <v>2.4</v>
      </c>
      <c r="H1707">
        <v>0.01</v>
      </c>
      <c r="I1707">
        <v>4</v>
      </c>
      <c r="J1707">
        <v>-0.45400000000000001</v>
      </c>
      <c r="K1707">
        <v>-1.4750000000000001</v>
      </c>
      <c r="L1707">
        <v>-2.472</v>
      </c>
      <c r="M1707">
        <v>-3.1419999999999999</v>
      </c>
      <c r="N1707">
        <v>-3.2919999999999998</v>
      </c>
      <c r="O1707">
        <v>1.0580000000000001</v>
      </c>
      <c r="P1707">
        <v>1.0880000000000001</v>
      </c>
      <c r="Q1707">
        <v>1.071</v>
      </c>
      <c r="R1707">
        <v>0.72799999999999998</v>
      </c>
      <c r="S1707">
        <v>0.45600000000000002</v>
      </c>
    </row>
    <row r="1708" spans="1:19" x14ac:dyDescent="0.3">
      <c r="A1708">
        <v>180</v>
      </c>
      <c r="B1708">
        <v>-0.39100000000000001</v>
      </c>
      <c r="C1708">
        <v>-1.292</v>
      </c>
      <c r="D1708">
        <v>-2.3959999999999999</v>
      </c>
      <c r="E1708">
        <v>-2.95</v>
      </c>
      <c r="F1708">
        <v>-3.19</v>
      </c>
      <c r="G1708">
        <v>2.4</v>
      </c>
      <c r="H1708">
        <v>0.01</v>
      </c>
      <c r="I1708">
        <v>4</v>
      </c>
      <c r="J1708">
        <v>-0.44500000000000001</v>
      </c>
      <c r="K1708">
        <v>-1.4490000000000001</v>
      </c>
      <c r="L1708">
        <v>-2.4430000000000001</v>
      </c>
      <c r="M1708">
        <v>-3.1019999999999999</v>
      </c>
      <c r="N1708">
        <v>-3.3050000000000002</v>
      </c>
      <c r="O1708">
        <v>1.046</v>
      </c>
      <c r="P1708">
        <v>1.002</v>
      </c>
      <c r="Q1708">
        <v>0.97699999999999998</v>
      </c>
      <c r="R1708">
        <v>0.56699999999999995</v>
      </c>
      <c r="S1708">
        <v>0.46100000000000002</v>
      </c>
    </row>
    <row r="1709" spans="1:19" x14ac:dyDescent="0.3">
      <c r="A1709">
        <v>240</v>
      </c>
      <c r="B1709">
        <v>-0.39100000000000001</v>
      </c>
      <c r="C1709">
        <v>-1.292</v>
      </c>
      <c r="D1709">
        <v>-2.3959999999999999</v>
      </c>
      <c r="E1709">
        <v>-2.95</v>
      </c>
      <c r="F1709">
        <v>-3.19</v>
      </c>
      <c r="G1709">
        <v>2.4</v>
      </c>
      <c r="H1709">
        <v>0.01</v>
      </c>
      <c r="I1709">
        <v>4</v>
      </c>
      <c r="J1709">
        <v>-0.45500000000000002</v>
      </c>
      <c r="K1709">
        <v>-1.464</v>
      </c>
      <c r="L1709">
        <v>-2.4620000000000002</v>
      </c>
      <c r="M1709">
        <v>-3.1</v>
      </c>
      <c r="N1709">
        <v>-3.3140000000000001</v>
      </c>
      <c r="O1709">
        <v>1.0680000000000001</v>
      </c>
      <c r="P1709">
        <v>1.0640000000000001</v>
      </c>
      <c r="Q1709">
        <v>1.0680000000000001</v>
      </c>
      <c r="R1709">
        <v>0.58099999999999996</v>
      </c>
      <c r="S1709">
        <v>0.46500000000000002</v>
      </c>
    </row>
    <row r="1710" spans="1:19" x14ac:dyDescent="0.3">
      <c r="A1710">
        <v>300</v>
      </c>
      <c r="B1710">
        <v>-0.39100000000000001</v>
      </c>
      <c r="C1710">
        <v>-1.292</v>
      </c>
      <c r="D1710">
        <v>-2.3959999999999999</v>
      </c>
      <c r="E1710">
        <v>-2.95</v>
      </c>
      <c r="F1710">
        <v>-3.19</v>
      </c>
      <c r="G1710">
        <v>2.4</v>
      </c>
      <c r="H1710">
        <v>0.01</v>
      </c>
      <c r="I1710">
        <v>4</v>
      </c>
      <c r="J1710">
        <v>-0.44400000000000001</v>
      </c>
      <c r="K1710">
        <v>-1.456</v>
      </c>
      <c r="L1710">
        <v>-2.4510000000000001</v>
      </c>
      <c r="M1710">
        <v>-3.1179999999999999</v>
      </c>
      <c r="N1710">
        <v>-3.3239999999999998</v>
      </c>
      <c r="O1710">
        <v>1.054</v>
      </c>
      <c r="P1710">
        <v>1.028</v>
      </c>
      <c r="Q1710">
        <v>1.014</v>
      </c>
      <c r="R1710">
        <v>0.65300000000000002</v>
      </c>
      <c r="S1710">
        <v>0.46800000000000003</v>
      </c>
    </row>
    <row r="1711" spans="1:19" x14ac:dyDescent="0.3">
      <c r="A1711">
        <v>360</v>
      </c>
      <c r="B1711">
        <v>-0.39100000000000001</v>
      </c>
      <c r="C1711">
        <v>-1.292</v>
      </c>
      <c r="D1711">
        <v>-2.3959999999999999</v>
      </c>
      <c r="E1711">
        <v>-2.95</v>
      </c>
      <c r="F1711">
        <v>-3.19</v>
      </c>
      <c r="G1711">
        <v>2.4</v>
      </c>
      <c r="H1711">
        <v>0.01</v>
      </c>
      <c r="I1711">
        <v>4</v>
      </c>
      <c r="J1711">
        <v>-0.44600000000000001</v>
      </c>
      <c r="K1711">
        <v>-1.458</v>
      </c>
      <c r="L1711">
        <v>-2.448</v>
      </c>
      <c r="M1711">
        <v>-3.1379999999999999</v>
      </c>
      <c r="N1711">
        <v>-3.3380000000000001</v>
      </c>
      <c r="O1711">
        <v>1.06</v>
      </c>
      <c r="P1711">
        <v>1.048</v>
      </c>
      <c r="Q1711">
        <v>1.0089999999999999</v>
      </c>
      <c r="R1711">
        <v>0.70799999999999996</v>
      </c>
      <c r="S1711">
        <v>0.47399999999999998</v>
      </c>
    </row>
    <row r="1712" spans="1:19" x14ac:dyDescent="0.3">
      <c r="A1712">
        <v>420</v>
      </c>
      <c r="B1712">
        <v>-0.39100000000000001</v>
      </c>
      <c r="C1712">
        <v>-1.292</v>
      </c>
      <c r="D1712">
        <v>-2.3959999999999999</v>
      </c>
      <c r="E1712">
        <v>-2.95</v>
      </c>
      <c r="F1712">
        <v>-3.19</v>
      </c>
      <c r="G1712">
        <v>2.4</v>
      </c>
      <c r="H1712">
        <v>0.01</v>
      </c>
      <c r="I1712">
        <v>4</v>
      </c>
      <c r="J1712">
        <v>-0.443</v>
      </c>
      <c r="K1712">
        <v>-1.458</v>
      </c>
      <c r="L1712">
        <v>-2.452</v>
      </c>
      <c r="M1712">
        <v>-3.1539999999999999</v>
      </c>
      <c r="N1712">
        <v>-3.3540000000000001</v>
      </c>
      <c r="O1712">
        <v>1.06</v>
      </c>
      <c r="P1712">
        <v>1.0509999999999999</v>
      </c>
      <c r="Q1712">
        <v>1.034</v>
      </c>
      <c r="R1712">
        <v>0.747</v>
      </c>
      <c r="S1712">
        <v>0.48</v>
      </c>
    </row>
    <row r="1713" spans="1:19" x14ac:dyDescent="0.3">
      <c r="A1713">
        <v>480</v>
      </c>
      <c r="B1713">
        <v>-0.39100000000000001</v>
      </c>
      <c r="C1713">
        <v>-1.292</v>
      </c>
      <c r="D1713">
        <v>-2.3959999999999999</v>
      </c>
      <c r="E1713">
        <v>-2.95</v>
      </c>
      <c r="F1713">
        <v>-3.19</v>
      </c>
      <c r="G1713">
        <v>2.4</v>
      </c>
      <c r="H1713">
        <v>0.01</v>
      </c>
      <c r="I1713">
        <v>4</v>
      </c>
      <c r="J1713">
        <v>-0.44</v>
      </c>
      <c r="K1713">
        <v>-1.456</v>
      </c>
      <c r="L1713">
        <v>-2.4550000000000001</v>
      </c>
      <c r="M1713">
        <v>-3.1680000000000001</v>
      </c>
      <c r="N1713">
        <v>-3.37</v>
      </c>
      <c r="O1713">
        <v>1.0589999999999999</v>
      </c>
      <c r="P1713">
        <v>1.0449999999999999</v>
      </c>
      <c r="Q1713">
        <v>1.04</v>
      </c>
      <c r="R1713">
        <v>0.76600000000000001</v>
      </c>
      <c r="S1713">
        <v>0.48699999999999999</v>
      </c>
    </row>
    <row r="1714" spans="1:19" x14ac:dyDescent="0.3">
      <c r="A1714">
        <v>540</v>
      </c>
      <c r="B1714">
        <v>-0.39100000000000001</v>
      </c>
      <c r="C1714">
        <v>-1.292</v>
      </c>
      <c r="D1714">
        <v>-2.3959999999999999</v>
      </c>
      <c r="E1714">
        <v>-2.95</v>
      </c>
      <c r="F1714">
        <v>-3.19</v>
      </c>
      <c r="G1714">
        <v>2.4</v>
      </c>
      <c r="H1714">
        <v>0.01</v>
      </c>
      <c r="I1714">
        <v>4</v>
      </c>
      <c r="J1714">
        <v>-0.439</v>
      </c>
      <c r="K1714">
        <v>-1.4550000000000001</v>
      </c>
      <c r="L1714">
        <v>-2.4540000000000002</v>
      </c>
      <c r="M1714">
        <v>-3.1779999999999999</v>
      </c>
      <c r="N1714">
        <v>-3.387</v>
      </c>
      <c r="O1714">
        <v>1.0609999999999999</v>
      </c>
      <c r="P1714">
        <v>1.0469999999999999</v>
      </c>
      <c r="Q1714">
        <v>1.036</v>
      </c>
      <c r="R1714">
        <v>0.77300000000000002</v>
      </c>
      <c r="S1714">
        <v>0.49399999999999999</v>
      </c>
    </row>
    <row r="1715" spans="1:19" x14ac:dyDescent="0.3">
      <c r="A1715">
        <v>600</v>
      </c>
      <c r="B1715">
        <v>-0.39100000000000001</v>
      </c>
      <c r="C1715">
        <v>-1.292</v>
      </c>
      <c r="D1715">
        <v>-2.3959999999999999</v>
      </c>
      <c r="E1715">
        <v>-2.95</v>
      </c>
      <c r="F1715">
        <v>-3.19</v>
      </c>
      <c r="G1715">
        <v>2.4</v>
      </c>
      <c r="H1715">
        <v>0.01</v>
      </c>
      <c r="I1715">
        <v>4</v>
      </c>
      <c r="J1715">
        <v>-0.437</v>
      </c>
      <c r="K1715">
        <v>-1.454</v>
      </c>
      <c r="L1715">
        <v>-2.4529999999999998</v>
      </c>
      <c r="M1715">
        <v>-3.1890000000000001</v>
      </c>
      <c r="N1715">
        <v>-3.4039999999999999</v>
      </c>
      <c r="O1715">
        <v>1.0620000000000001</v>
      </c>
      <c r="P1715">
        <v>1.05</v>
      </c>
      <c r="Q1715">
        <v>1.032</v>
      </c>
      <c r="R1715">
        <v>0.77900000000000003</v>
      </c>
      <c r="S1715">
        <v>0.502</v>
      </c>
    </row>
    <row r="1717" spans="1:19" x14ac:dyDescent="0.3">
      <c r="A1717" t="s">
        <v>0</v>
      </c>
      <c r="B1717" t="s">
        <v>133</v>
      </c>
    </row>
    <row r="1718" spans="1:19" x14ac:dyDescent="0.3">
      <c r="A1718">
        <v>0</v>
      </c>
      <c r="B1718">
        <v>-0.39</v>
      </c>
      <c r="C1718">
        <v>-1.2949999999999999</v>
      </c>
      <c r="D1718">
        <v>-2.395</v>
      </c>
      <c r="E1718">
        <v>-2.9460000000000002</v>
      </c>
      <c r="F1718">
        <v>-3.18</v>
      </c>
      <c r="G1718">
        <v>2.4</v>
      </c>
      <c r="H1718">
        <v>0.01</v>
      </c>
      <c r="I1718">
        <v>4</v>
      </c>
      <c r="J1718">
        <v>-0.442</v>
      </c>
      <c r="K1718">
        <v>-1.4419999999999999</v>
      </c>
      <c r="L1718">
        <v>-2.4369999999999998</v>
      </c>
      <c r="M1718">
        <v>-3.1</v>
      </c>
      <c r="N1718">
        <v>-3.18</v>
      </c>
      <c r="O1718">
        <v>1.028</v>
      </c>
      <c r="P1718">
        <v>1.028</v>
      </c>
      <c r="Q1718">
        <v>1.0189999999999999</v>
      </c>
      <c r="R1718">
        <v>0.626</v>
      </c>
      <c r="S1718">
        <v>0.25</v>
      </c>
    </row>
    <row r="1719" spans="1:19" x14ac:dyDescent="0.3">
      <c r="A1719">
        <v>60</v>
      </c>
      <c r="B1719">
        <v>-0.39</v>
      </c>
      <c r="C1719">
        <v>-1.2949999999999999</v>
      </c>
      <c r="D1719">
        <v>-2.395</v>
      </c>
      <c r="E1719">
        <v>-2.9460000000000002</v>
      </c>
      <c r="F1719">
        <v>-3.18</v>
      </c>
      <c r="G1719">
        <v>2.4</v>
      </c>
      <c r="H1719">
        <v>0.01</v>
      </c>
      <c r="I1719">
        <v>4</v>
      </c>
      <c r="J1719">
        <v>-0.48</v>
      </c>
      <c r="K1719">
        <v>-1.466</v>
      </c>
      <c r="L1719">
        <v>-2.4300000000000002</v>
      </c>
      <c r="M1719">
        <v>-3.0840000000000001</v>
      </c>
      <c r="N1719">
        <v>-3.26</v>
      </c>
      <c r="O1719">
        <v>1.1000000000000001</v>
      </c>
      <c r="P1719">
        <v>1.0169999999999999</v>
      </c>
      <c r="Q1719">
        <v>0.92400000000000004</v>
      </c>
      <c r="R1719">
        <v>0.57699999999999996</v>
      </c>
      <c r="S1719">
        <v>0.44400000000000001</v>
      </c>
    </row>
    <row r="1720" spans="1:19" x14ac:dyDescent="0.3">
      <c r="A1720">
        <v>120</v>
      </c>
      <c r="B1720">
        <v>-0.39</v>
      </c>
      <c r="C1720">
        <v>-1.2949999999999999</v>
      </c>
      <c r="D1720">
        <v>-2.395</v>
      </c>
      <c r="E1720">
        <v>-2.9460000000000002</v>
      </c>
      <c r="F1720">
        <v>-3.18</v>
      </c>
      <c r="G1720">
        <v>2.4</v>
      </c>
      <c r="H1720">
        <v>0.01</v>
      </c>
      <c r="I1720">
        <v>4</v>
      </c>
      <c r="J1720">
        <v>-0.45400000000000001</v>
      </c>
      <c r="K1720">
        <v>-1.4730000000000001</v>
      </c>
      <c r="L1720">
        <v>-2.4700000000000002</v>
      </c>
      <c r="M1720">
        <v>-3.133</v>
      </c>
      <c r="N1720">
        <v>-3.2789999999999999</v>
      </c>
      <c r="O1720">
        <v>1.0580000000000001</v>
      </c>
      <c r="P1720">
        <v>1.089</v>
      </c>
      <c r="Q1720">
        <v>1.069</v>
      </c>
      <c r="R1720">
        <v>0.71599999999999997</v>
      </c>
      <c r="S1720">
        <v>0.45100000000000001</v>
      </c>
    </row>
    <row r="1721" spans="1:19" x14ac:dyDescent="0.3">
      <c r="A1721">
        <v>180</v>
      </c>
      <c r="B1721">
        <v>-0.39</v>
      </c>
      <c r="C1721">
        <v>-1.2949999999999999</v>
      </c>
      <c r="D1721">
        <v>-2.395</v>
      </c>
      <c r="E1721">
        <v>-2.9460000000000002</v>
      </c>
      <c r="F1721">
        <v>-3.18</v>
      </c>
      <c r="G1721">
        <v>2.4</v>
      </c>
      <c r="H1721">
        <v>0.01</v>
      </c>
      <c r="I1721">
        <v>4</v>
      </c>
      <c r="J1721">
        <v>-0.44400000000000001</v>
      </c>
      <c r="K1721">
        <v>-1.4470000000000001</v>
      </c>
      <c r="L1721">
        <v>-2.4420000000000002</v>
      </c>
      <c r="M1721">
        <v>-3.093</v>
      </c>
      <c r="N1721">
        <v>-3.2919999999999998</v>
      </c>
      <c r="O1721">
        <v>1.044</v>
      </c>
      <c r="P1721">
        <v>1.0029999999999999</v>
      </c>
      <c r="Q1721">
        <v>0.98</v>
      </c>
      <c r="R1721">
        <v>0.55800000000000005</v>
      </c>
      <c r="S1721">
        <v>0.45600000000000002</v>
      </c>
    </row>
    <row r="1722" spans="1:19" x14ac:dyDescent="0.3">
      <c r="A1722">
        <v>240</v>
      </c>
      <c r="B1722">
        <v>-0.39</v>
      </c>
      <c r="C1722">
        <v>-1.2949999999999999</v>
      </c>
      <c r="D1722">
        <v>-2.395</v>
      </c>
      <c r="E1722">
        <v>-2.9460000000000002</v>
      </c>
      <c r="F1722">
        <v>-3.18</v>
      </c>
      <c r="G1722">
        <v>2.4</v>
      </c>
      <c r="H1722">
        <v>0.01</v>
      </c>
      <c r="I1722">
        <v>4</v>
      </c>
      <c r="J1722">
        <v>-0.45400000000000001</v>
      </c>
      <c r="K1722">
        <v>-1.462</v>
      </c>
      <c r="L1722">
        <v>-2.4609999999999999</v>
      </c>
      <c r="M1722">
        <v>-3.0920000000000001</v>
      </c>
      <c r="N1722">
        <v>-3.302</v>
      </c>
      <c r="O1722">
        <v>1.0669999999999999</v>
      </c>
      <c r="P1722">
        <v>1.0649999999999999</v>
      </c>
      <c r="Q1722">
        <v>1.07</v>
      </c>
      <c r="R1722">
        <v>0.57699999999999996</v>
      </c>
      <c r="S1722">
        <v>0.46</v>
      </c>
    </row>
    <row r="1723" spans="1:19" x14ac:dyDescent="0.3">
      <c r="A1723">
        <v>300</v>
      </c>
      <c r="B1723">
        <v>-0.39</v>
      </c>
      <c r="C1723">
        <v>-1.2949999999999999</v>
      </c>
      <c r="D1723">
        <v>-2.395</v>
      </c>
      <c r="E1723">
        <v>-2.9460000000000002</v>
      </c>
      <c r="F1723">
        <v>-3.18</v>
      </c>
      <c r="G1723">
        <v>2.4</v>
      </c>
      <c r="H1723">
        <v>0.01</v>
      </c>
      <c r="I1723">
        <v>4</v>
      </c>
      <c r="J1723">
        <v>-0.44400000000000001</v>
      </c>
      <c r="K1723">
        <v>-1.4550000000000001</v>
      </c>
      <c r="L1723">
        <v>-2.4489999999999998</v>
      </c>
      <c r="M1723">
        <v>-3.11</v>
      </c>
      <c r="N1723">
        <v>-3.3109999999999999</v>
      </c>
      <c r="O1723">
        <v>1.0529999999999999</v>
      </c>
      <c r="P1723">
        <v>1.0269999999999999</v>
      </c>
      <c r="Q1723">
        <v>1.014</v>
      </c>
      <c r="R1723">
        <v>0.65</v>
      </c>
      <c r="S1723">
        <v>0.46300000000000002</v>
      </c>
    </row>
    <row r="1724" spans="1:19" x14ac:dyDescent="0.3">
      <c r="A1724">
        <v>360</v>
      </c>
      <c r="B1724">
        <v>-0.39</v>
      </c>
      <c r="C1724">
        <v>-1.2949999999999999</v>
      </c>
      <c r="D1724">
        <v>-2.395</v>
      </c>
      <c r="E1724">
        <v>-2.9460000000000002</v>
      </c>
      <c r="F1724">
        <v>-3.18</v>
      </c>
      <c r="G1724">
        <v>2.4</v>
      </c>
      <c r="H1724">
        <v>0.01</v>
      </c>
      <c r="I1724">
        <v>4</v>
      </c>
      <c r="J1724">
        <v>-0.44500000000000001</v>
      </c>
      <c r="K1724">
        <v>-1.456</v>
      </c>
      <c r="L1724">
        <v>-2.4460000000000002</v>
      </c>
      <c r="M1724">
        <v>-3.13</v>
      </c>
      <c r="N1724">
        <v>-3.3250000000000002</v>
      </c>
      <c r="O1724">
        <v>1.06</v>
      </c>
      <c r="P1724">
        <v>1.048</v>
      </c>
      <c r="Q1724">
        <v>1.0089999999999999</v>
      </c>
      <c r="R1724">
        <v>0.70399999999999996</v>
      </c>
      <c r="S1724">
        <v>0.46899999999999997</v>
      </c>
    </row>
    <row r="1725" spans="1:19" x14ac:dyDescent="0.3">
      <c r="A1725">
        <v>420</v>
      </c>
      <c r="B1725">
        <v>-0.39</v>
      </c>
      <c r="C1725">
        <v>-1.2949999999999999</v>
      </c>
      <c r="D1725">
        <v>-2.395</v>
      </c>
      <c r="E1725">
        <v>-2.9460000000000002</v>
      </c>
      <c r="F1725">
        <v>-3.18</v>
      </c>
      <c r="G1725">
        <v>2.4</v>
      </c>
      <c r="H1725">
        <v>0.01</v>
      </c>
      <c r="I1725">
        <v>4</v>
      </c>
      <c r="J1725">
        <v>-0.443</v>
      </c>
      <c r="K1725">
        <v>-1.458</v>
      </c>
      <c r="L1725">
        <v>-2.4510000000000001</v>
      </c>
      <c r="M1725">
        <v>-3.1459999999999999</v>
      </c>
      <c r="N1725">
        <v>-3.3410000000000002</v>
      </c>
      <c r="O1725">
        <v>1.06</v>
      </c>
      <c r="P1725">
        <v>1.0509999999999999</v>
      </c>
      <c r="Q1725">
        <v>1.034</v>
      </c>
      <c r="R1725">
        <v>0.74</v>
      </c>
      <c r="S1725">
        <v>0.47499999999999998</v>
      </c>
    </row>
    <row r="1726" spans="1:19" x14ac:dyDescent="0.3">
      <c r="A1726">
        <v>480</v>
      </c>
      <c r="B1726">
        <v>-0.39</v>
      </c>
      <c r="C1726">
        <v>-1.2949999999999999</v>
      </c>
      <c r="D1726">
        <v>-2.395</v>
      </c>
      <c r="E1726">
        <v>-2.9460000000000002</v>
      </c>
      <c r="F1726">
        <v>-3.18</v>
      </c>
      <c r="G1726">
        <v>2.4</v>
      </c>
      <c r="H1726">
        <v>0.01</v>
      </c>
      <c r="I1726">
        <v>4</v>
      </c>
      <c r="J1726">
        <v>-0.44</v>
      </c>
      <c r="K1726">
        <v>-1.4550000000000001</v>
      </c>
      <c r="L1726">
        <v>-2.4529999999999998</v>
      </c>
      <c r="M1726">
        <v>-3.16</v>
      </c>
      <c r="N1726">
        <v>-3.3559999999999999</v>
      </c>
      <c r="O1726">
        <v>1.0589999999999999</v>
      </c>
      <c r="P1726">
        <v>1.0449999999999999</v>
      </c>
      <c r="Q1726">
        <v>1.04</v>
      </c>
      <c r="R1726">
        <v>0.76100000000000001</v>
      </c>
      <c r="S1726">
        <v>0.48099999999999998</v>
      </c>
    </row>
    <row r="1727" spans="1:19" x14ac:dyDescent="0.3">
      <c r="A1727">
        <v>540</v>
      </c>
      <c r="B1727">
        <v>-0.39</v>
      </c>
      <c r="C1727">
        <v>-1.2949999999999999</v>
      </c>
      <c r="D1727">
        <v>-2.395</v>
      </c>
      <c r="E1727">
        <v>-2.9460000000000002</v>
      </c>
      <c r="F1727">
        <v>-3.18</v>
      </c>
      <c r="G1727">
        <v>2.4</v>
      </c>
      <c r="H1727">
        <v>0.01</v>
      </c>
      <c r="I1727">
        <v>4</v>
      </c>
      <c r="J1727">
        <v>-0.439</v>
      </c>
      <c r="K1727">
        <v>-1.454</v>
      </c>
      <c r="L1727">
        <v>-2.452</v>
      </c>
      <c r="M1727">
        <v>-3.17</v>
      </c>
      <c r="N1727">
        <v>-3.3730000000000002</v>
      </c>
      <c r="O1727">
        <v>1.0609999999999999</v>
      </c>
      <c r="P1727">
        <v>1.0469999999999999</v>
      </c>
      <c r="Q1727">
        <v>1.0349999999999999</v>
      </c>
      <c r="R1727">
        <v>0.76700000000000002</v>
      </c>
      <c r="S1727">
        <v>0.48799999999999999</v>
      </c>
    </row>
    <row r="1728" spans="1:19" x14ac:dyDescent="0.3">
      <c r="A1728">
        <v>600</v>
      </c>
      <c r="B1728">
        <v>-0.39</v>
      </c>
      <c r="C1728">
        <v>-1.2949999999999999</v>
      </c>
      <c r="D1728">
        <v>-2.395</v>
      </c>
      <c r="E1728">
        <v>-2.9460000000000002</v>
      </c>
      <c r="F1728">
        <v>-3.18</v>
      </c>
      <c r="G1728">
        <v>2.4</v>
      </c>
      <c r="H1728">
        <v>0.01</v>
      </c>
      <c r="I1728">
        <v>4</v>
      </c>
      <c r="J1728">
        <v>-0.437</v>
      </c>
      <c r="K1728">
        <v>-1.4530000000000001</v>
      </c>
      <c r="L1728">
        <v>-2.452</v>
      </c>
      <c r="M1728">
        <v>-3.18</v>
      </c>
      <c r="N1728">
        <v>-3.39</v>
      </c>
      <c r="O1728">
        <v>1.0620000000000001</v>
      </c>
      <c r="P1728">
        <v>1.05</v>
      </c>
      <c r="Q1728">
        <v>1.032</v>
      </c>
      <c r="R1728">
        <v>0.77100000000000002</v>
      </c>
      <c r="S1728">
        <v>0.495</v>
      </c>
    </row>
    <row r="1730" spans="1:19" x14ac:dyDescent="0.3">
      <c r="A1730" t="s">
        <v>0</v>
      </c>
      <c r="B1730" t="s">
        <v>134</v>
      </c>
    </row>
    <row r="1731" spans="1:19" x14ac:dyDescent="0.3">
      <c r="A1731">
        <v>0</v>
      </c>
      <c r="B1731">
        <v>-0.39400000000000002</v>
      </c>
      <c r="C1731">
        <v>-1.2929999999999999</v>
      </c>
      <c r="D1731">
        <v>-2.3980000000000001</v>
      </c>
      <c r="E1731">
        <v>-2.9529999999999998</v>
      </c>
      <c r="F1731">
        <v>-3.17</v>
      </c>
      <c r="G1731">
        <v>2.4</v>
      </c>
      <c r="H1731">
        <v>0.01</v>
      </c>
      <c r="I1731">
        <v>4</v>
      </c>
      <c r="J1731">
        <v>-0.442</v>
      </c>
      <c r="K1731">
        <v>-1.4419999999999999</v>
      </c>
      <c r="L1731">
        <v>-2.4369999999999998</v>
      </c>
      <c r="M1731">
        <v>-3.0920000000000001</v>
      </c>
      <c r="N1731">
        <v>-3.17</v>
      </c>
      <c r="O1731">
        <v>1.028</v>
      </c>
      <c r="P1731">
        <v>1.028</v>
      </c>
      <c r="Q1731">
        <v>1.0189999999999999</v>
      </c>
      <c r="R1731">
        <v>0.61899999999999999</v>
      </c>
      <c r="S1731">
        <v>0.248</v>
      </c>
    </row>
    <row r="1732" spans="1:19" x14ac:dyDescent="0.3">
      <c r="A1732">
        <v>60</v>
      </c>
      <c r="B1732">
        <v>-0.39400000000000002</v>
      </c>
      <c r="C1732">
        <v>-1.2929999999999999</v>
      </c>
      <c r="D1732">
        <v>-2.3980000000000001</v>
      </c>
      <c r="E1732">
        <v>-2.9529999999999998</v>
      </c>
      <c r="F1732">
        <v>-3.17</v>
      </c>
      <c r="G1732">
        <v>2.4</v>
      </c>
      <c r="H1732">
        <v>0.01</v>
      </c>
      <c r="I1732">
        <v>4</v>
      </c>
      <c r="J1732">
        <v>-0.48099999999999998</v>
      </c>
      <c r="K1732">
        <v>-1.466</v>
      </c>
      <c r="L1732">
        <v>-2.431</v>
      </c>
      <c r="M1732">
        <v>-3.0830000000000002</v>
      </c>
      <c r="N1732">
        <v>-3.2519999999999998</v>
      </c>
      <c r="O1732">
        <v>1.103</v>
      </c>
      <c r="P1732">
        <v>1.0109999999999999</v>
      </c>
      <c r="Q1732">
        <v>0.92200000000000004</v>
      </c>
      <c r="R1732">
        <v>0.57799999999999996</v>
      </c>
      <c r="S1732">
        <v>0.441</v>
      </c>
    </row>
    <row r="1733" spans="1:19" x14ac:dyDescent="0.3">
      <c r="A1733">
        <v>120</v>
      </c>
      <c r="B1733">
        <v>-0.39400000000000002</v>
      </c>
      <c r="C1733">
        <v>-1.2929999999999999</v>
      </c>
      <c r="D1733">
        <v>-2.3980000000000001</v>
      </c>
      <c r="E1733">
        <v>-2.9529999999999998</v>
      </c>
      <c r="F1733">
        <v>-3.17</v>
      </c>
      <c r="G1733">
        <v>2.4</v>
      </c>
      <c r="H1733">
        <v>0.01</v>
      </c>
      <c r="I1733">
        <v>4</v>
      </c>
      <c r="J1733">
        <v>-0.45600000000000002</v>
      </c>
      <c r="K1733">
        <v>-1.476</v>
      </c>
      <c r="L1733">
        <v>-2.472</v>
      </c>
      <c r="M1733">
        <v>-3.1280000000000001</v>
      </c>
      <c r="N1733">
        <v>-3.266</v>
      </c>
      <c r="O1733">
        <v>1.0609999999999999</v>
      </c>
      <c r="P1733">
        <v>1.0900000000000001</v>
      </c>
      <c r="Q1733">
        <v>1.071</v>
      </c>
      <c r="R1733">
        <v>0.71</v>
      </c>
      <c r="S1733">
        <v>0.44600000000000001</v>
      </c>
    </row>
    <row r="1734" spans="1:19" x14ac:dyDescent="0.3">
      <c r="A1734">
        <v>180</v>
      </c>
      <c r="B1734">
        <v>-0.39400000000000002</v>
      </c>
      <c r="C1734">
        <v>-1.2929999999999999</v>
      </c>
      <c r="D1734">
        <v>-2.3980000000000001</v>
      </c>
      <c r="E1734">
        <v>-2.9529999999999998</v>
      </c>
      <c r="F1734">
        <v>-3.17</v>
      </c>
      <c r="G1734">
        <v>2.4</v>
      </c>
      <c r="H1734">
        <v>0.01</v>
      </c>
      <c r="I1734">
        <v>4</v>
      </c>
      <c r="J1734">
        <v>-0.44400000000000001</v>
      </c>
      <c r="K1734">
        <v>-1.4490000000000001</v>
      </c>
      <c r="L1734">
        <v>-2.4430000000000001</v>
      </c>
      <c r="M1734">
        <v>-3.0870000000000002</v>
      </c>
      <c r="N1734">
        <v>-3.2839999999999998</v>
      </c>
      <c r="O1734">
        <v>1.0449999999999999</v>
      </c>
      <c r="P1734">
        <v>1.002</v>
      </c>
      <c r="Q1734">
        <v>0.97599999999999998</v>
      </c>
      <c r="R1734">
        <v>0.54800000000000004</v>
      </c>
      <c r="S1734">
        <v>0.45300000000000001</v>
      </c>
    </row>
    <row r="1735" spans="1:19" x14ac:dyDescent="0.3">
      <c r="A1735">
        <v>240</v>
      </c>
      <c r="B1735">
        <v>-0.39400000000000002</v>
      </c>
      <c r="C1735">
        <v>-1.2929999999999999</v>
      </c>
      <c r="D1735">
        <v>-2.3980000000000001</v>
      </c>
      <c r="E1735">
        <v>-2.9529999999999998</v>
      </c>
      <c r="F1735">
        <v>-3.17</v>
      </c>
      <c r="G1735">
        <v>2.4</v>
      </c>
      <c r="H1735">
        <v>0.01</v>
      </c>
      <c r="I1735">
        <v>4</v>
      </c>
      <c r="J1735">
        <v>-0.45500000000000002</v>
      </c>
      <c r="K1735">
        <v>-1.464</v>
      </c>
      <c r="L1735">
        <v>-2.4620000000000002</v>
      </c>
      <c r="M1735">
        <v>-3.0859999999999999</v>
      </c>
      <c r="N1735">
        <v>-3.2959999999999998</v>
      </c>
      <c r="O1735">
        <v>1.0680000000000001</v>
      </c>
      <c r="P1735">
        <v>1.0649999999999999</v>
      </c>
      <c r="Q1735">
        <v>1.0660000000000001</v>
      </c>
      <c r="R1735">
        <v>0.56899999999999995</v>
      </c>
      <c r="S1735">
        <v>0.45800000000000002</v>
      </c>
    </row>
    <row r="1736" spans="1:19" x14ac:dyDescent="0.3">
      <c r="A1736">
        <v>300</v>
      </c>
      <c r="B1736">
        <v>-0.39400000000000002</v>
      </c>
      <c r="C1736">
        <v>-1.2929999999999999</v>
      </c>
      <c r="D1736">
        <v>-2.3980000000000001</v>
      </c>
      <c r="E1736">
        <v>-2.9529999999999998</v>
      </c>
      <c r="F1736">
        <v>-3.17</v>
      </c>
      <c r="G1736">
        <v>2.4</v>
      </c>
      <c r="H1736">
        <v>0.01</v>
      </c>
      <c r="I1736">
        <v>4</v>
      </c>
      <c r="J1736">
        <v>-0.44400000000000001</v>
      </c>
      <c r="K1736">
        <v>-1.4570000000000001</v>
      </c>
      <c r="L1736">
        <v>-2.4500000000000002</v>
      </c>
      <c r="M1736">
        <v>-3.1070000000000002</v>
      </c>
      <c r="N1736">
        <v>-3.3039999999999998</v>
      </c>
      <c r="O1736">
        <v>1.054</v>
      </c>
      <c r="P1736">
        <v>1.028</v>
      </c>
      <c r="Q1736">
        <v>1.01</v>
      </c>
      <c r="R1736">
        <v>0.64800000000000002</v>
      </c>
      <c r="S1736">
        <v>0.46</v>
      </c>
    </row>
    <row r="1737" spans="1:19" x14ac:dyDescent="0.3">
      <c r="A1737">
        <v>360</v>
      </c>
      <c r="B1737">
        <v>-0.39400000000000002</v>
      </c>
      <c r="C1737">
        <v>-1.2929999999999999</v>
      </c>
      <c r="D1737">
        <v>-2.3980000000000001</v>
      </c>
      <c r="E1737">
        <v>-2.9529999999999998</v>
      </c>
      <c r="F1737">
        <v>-3.17</v>
      </c>
      <c r="G1737">
        <v>2.4</v>
      </c>
      <c r="H1737">
        <v>0.01</v>
      </c>
      <c r="I1737">
        <v>4</v>
      </c>
      <c r="J1737">
        <v>-0.44600000000000001</v>
      </c>
      <c r="K1737">
        <v>-1.458</v>
      </c>
      <c r="L1737">
        <v>-2.4460000000000002</v>
      </c>
      <c r="M1737">
        <v>-3.125</v>
      </c>
      <c r="N1737">
        <v>-3.3170000000000002</v>
      </c>
      <c r="O1737">
        <v>1.06</v>
      </c>
      <c r="P1737">
        <v>1.048</v>
      </c>
      <c r="Q1737">
        <v>1.0049999999999999</v>
      </c>
      <c r="R1737">
        <v>0.69599999999999995</v>
      </c>
      <c r="S1737">
        <v>0.46600000000000003</v>
      </c>
    </row>
    <row r="1738" spans="1:19" x14ac:dyDescent="0.3">
      <c r="A1738">
        <v>420</v>
      </c>
      <c r="B1738">
        <v>-0.39400000000000002</v>
      </c>
      <c r="C1738">
        <v>-1.2929999999999999</v>
      </c>
      <c r="D1738">
        <v>-2.3980000000000001</v>
      </c>
      <c r="E1738">
        <v>-2.9529999999999998</v>
      </c>
      <c r="F1738">
        <v>-3.17</v>
      </c>
      <c r="G1738">
        <v>2.4</v>
      </c>
      <c r="H1738">
        <v>0.01</v>
      </c>
      <c r="I1738">
        <v>4</v>
      </c>
      <c r="J1738">
        <v>-0.443</v>
      </c>
      <c r="K1738">
        <v>-1.4590000000000001</v>
      </c>
      <c r="L1738">
        <v>-2.4529999999999998</v>
      </c>
      <c r="M1738">
        <v>-3.14</v>
      </c>
      <c r="N1738">
        <v>-3.3319999999999999</v>
      </c>
      <c r="O1738">
        <v>1.06</v>
      </c>
      <c r="P1738">
        <v>1.052</v>
      </c>
      <c r="Q1738">
        <v>1.036</v>
      </c>
      <c r="R1738">
        <v>0.72899999999999998</v>
      </c>
      <c r="S1738">
        <v>0.47199999999999998</v>
      </c>
    </row>
    <row r="1739" spans="1:19" x14ac:dyDescent="0.3">
      <c r="A1739">
        <v>480</v>
      </c>
      <c r="B1739">
        <v>-0.39400000000000002</v>
      </c>
      <c r="C1739">
        <v>-1.2929999999999999</v>
      </c>
      <c r="D1739">
        <v>-2.3980000000000001</v>
      </c>
      <c r="E1739">
        <v>-2.9529999999999998</v>
      </c>
      <c r="F1739">
        <v>-3.17</v>
      </c>
      <c r="G1739">
        <v>2.4</v>
      </c>
      <c r="H1739">
        <v>0.01</v>
      </c>
      <c r="I1739">
        <v>4</v>
      </c>
      <c r="J1739">
        <v>-0.44</v>
      </c>
      <c r="K1739">
        <v>-1.456</v>
      </c>
      <c r="L1739">
        <v>-2.4550000000000001</v>
      </c>
      <c r="M1739">
        <v>-3.1539999999999999</v>
      </c>
      <c r="N1739">
        <v>-3.347</v>
      </c>
      <c r="O1739">
        <v>1.0589999999999999</v>
      </c>
      <c r="P1739">
        <v>1.044</v>
      </c>
      <c r="Q1739">
        <v>1.04</v>
      </c>
      <c r="R1739">
        <v>0.754</v>
      </c>
      <c r="S1739">
        <v>0.47799999999999998</v>
      </c>
    </row>
    <row r="1740" spans="1:19" x14ac:dyDescent="0.3">
      <c r="A1740">
        <v>540</v>
      </c>
      <c r="B1740">
        <v>-0.39400000000000002</v>
      </c>
      <c r="C1740">
        <v>-1.2929999999999999</v>
      </c>
      <c r="D1740">
        <v>-2.3980000000000001</v>
      </c>
      <c r="E1740">
        <v>-2.9529999999999998</v>
      </c>
      <c r="F1740">
        <v>-3.17</v>
      </c>
      <c r="G1740">
        <v>2.4</v>
      </c>
      <c r="H1740">
        <v>0.01</v>
      </c>
      <c r="I1740">
        <v>4</v>
      </c>
      <c r="J1740">
        <v>-0.439</v>
      </c>
      <c r="K1740">
        <v>-1.4550000000000001</v>
      </c>
      <c r="L1740">
        <v>-2.4540000000000002</v>
      </c>
      <c r="M1740">
        <v>-3.165</v>
      </c>
      <c r="N1740">
        <v>-3.3639999999999999</v>
      </c>
      <c r="O1740">
        <v>1.0620000000000001</v>
      </c>
      <c r="P1740">
        <v>1.046</v>
      </c>
      <c r="Q1740">
        <v>1.0329999999999999</v>
      </c>
      <c r="R1740">
        <v>0.76300000000000001</v>
      </c>
      <c r="S1740">
        <v>0.48499999999999999</v>
      </c>
    </row>
    <row r="1741" spans="1:19" x14ac:dyDescent="0.3">
      <c r="A1741">
        <v>600</v>
      </c>
      <c r="B1741">
        <v>-0.39400000000000002</v>
      </c>
      <c r="C1741">
        <v>-1.2929999999999999</v>
      </c>
      <c r="D1741">
        <v>-2.3980000000000001</v>
      </c>
      <c r="E1741">
        <v>-2.9529999999999998</v>
      </c>
      <c r="F1741">
        <v>-3.17</v>
      </c>
      <c r="G1741">
        <v>2.4</v>
      </c>
      <c r="H1741">
        <v>0.01</v>
      </c>
      <c r="I1741">
        <v>4</v>
      </c>
      <c r="J1741">
        <v>-0.437</v>
      </c>
      <c r="K1741">
        <v>-1.4550000000000001</v>
      </c>
      <c r="L1741">
        <v>-2.452</v>
      </c>
      <c r="M1741">
        <v>-3.1749999999999998</v>
      </c>
      <c r="N1741">
        <v>-3.3809999999999998</v>
      </c>
      <c r="O1741">
        <v>1.0620000000000001</v>
      </c>
      <c r="P1741">
        <v>1.0509999999999999</v>
      </c>
      <c r="Q1741">
        <v>1.03</v>
      </c>
      <c r="R1741">
        <v>0.76700000000000002</v>
      </c>
      <c r="S1741">
        <v>0.49199999999999999</v>
      </c>
    </row>
    <row r="1743" spans="1:19" x14ac:dyDescent="0.3">
      <c r="A1743" t="s">
        <v>0</v>
      </c>
      <c r="B1743" t="s">
        <v>135</v>
      </c>
    </row>
    <row r="1744" spans="1:19" x14ac:dyDescent="0.3">
      <c r="A1744">
        <v>0</v>
      </c>
      <c r="B1744">
        <v>-0.39400000000000002</v>
      </c>
      <c r="C1744">
        <v>-1.2929999999999999</v>
      </c>
      <c r="D1744">
        <v>-2.3980000000000001</v>
      </c>
      <c r="E1744">
        <v>-2.9510000000000001</v>
      </c>
      <c r="F1744">
        <v>-3.16</v>
      </c>
      <c r="G1744">
        <v>2.4</v>
      </c>
      <c r="H1744">
        <v>0.01</v>
      </c>
      <c r="I1744">
        <v>4</v>
      </c>
      <c r="J1744">
        <v>-0.442</v>
      </c>
      <c r="K1744">
        <v>-1.4419999999999999</v>
      </c>
      <c r="L1744">
        <v>-2.4359999999999999</v>
      </c>
      <c r="M1744">
        <v>-3.0840000000000001</v>
      </c>
      <c r="N1744">
        <v>-3.16</v>
      </c>
      <c r="O1744">
        <v>1.028</v>
      </c>
      <c r="P1744">
        <v>1.028</v>
      </c>
      <c r="Q1744">
        <v>1.018</v>
      </c>
      <c r="R1744">
        <v>0.61299999999999999</v>
      </c>
      <c r="S1744">
        <v>0.246</v>
      </c>
    </row>
    <row r="1745" spans="1:19" x14ac:dyDescent="0.3">
      <c r="A1745">
        <v>60</v>
      </c>
      <c r="B1745">
        <v>-0.39400000000000002</v>
      </c>
      <c r="C1745">
        <v>-1.2929999999999999</v>
      </c>
      <c r="D1745">
        <v>-2.3980000000000001</v>
      </c>
      <c r="E1745">
        <v>-2.9510000000000001</v>
      </c>
      <c r="F1745">
        <v>-3.16</v>
      </c>
      <c r="G1745">
        <v>2.4</v>
      </c>
      <c r="H1745">
        <v>0.01</v>
      </c>
      <c r="I1745">
        <v>4</v>
      </c>
      <c r="J1745">
        <v>-0.48099999999999998</v>
      </c>
      <c r="K1745">
        <v>-1.4650000000000001</v>
      </c>
      <c r="L1745">
        <v>-2.4300000000000002</v>
      </c>
      <c r="M1745">
        <v>-3.077</v>
      </c>
      <c r="N1745">
        <v>-3.242</v>
      </c>
      <c r="O1745">
        <v>1.103</v>
      </c>
      <c r="P1745">
        <v>1.006</v>
      </c>
      <c r="Q1745">
        <v>0.91900000000000004</v>
      </c>
      <c r="R1745">
        <v>0.57499999999999996</v>
      </c>
      <c r="S1745">
        <v>0.438</v>
      </c>
    </row>
    <row r="1746" spans="1:19" x14ac:dyDescent="0.3">
      <c r="A1746">
        <v>120</v>
      </c>
      <c r="B1746">
        <v>-0.39400000000000002</v>
      </c>
      <c r="C1746">
        <v>-1.2929999999999999</v>
      </c>
      <c r="D1746">
        <v>-2.3980000000000001</v>
      </c>
      <c r="E1746">
        <v>-2.9510000000000001</v>
      </c>
      <c r="F1746">
        <v>-3.16</v>
      </c>
      <c r="G1746">
        <v>2.4</v>
      </c>
      <c r="H1746">
        <v>0.01</v>
      </c>
      <c r="I1746">
        <v>4</v>
      </c>
      <c r="J1746">
        <v>-0.45700000000000002</v>
      </c>
      <c r="K1746">
        <v>-1.476</v>
      </c>
      <c r="L1746">
        <v>-2.472</v>
      </c>
      <c r="M1746">
        <v>-3.12</v>
      </c>
      <c r="N1746">
        <v>-3.254</v>
      </c>
      <c r="O1746">
        <v>1.0620000000000001</v>
      </c>
      <c r="P1746">
        <v>1.091</v>
      </c>
      <c r="Q1746">
        <v>1.071</v>
      </c>
      <c r="R1746">
        <v>0.69899999999999995</v>
      </c>
      <c r="S1746">
        <v>0.442</v>
      </c>
    </row>
    <row r="1747" spans="1:19" x14ac:dyDescent="0.3">
      <c r="A1747">
        <v>180</v>
      </c>
      <c r="B1747">
        <v>-0.39400000000000002</v>
      </c>
      <c r="C1747">
        <v>-1.2929999999999999</v>
      </c>
      <c r="D1747">
        <v>-2.3980000000000001</v>
      </c>
      <c r="E1747">
        <v>-2.9510000000000001</v>
      </c>
      <c r="F1747">
        <v>-3.16</v>
      </c>
      <c r="G1747">
        <v>2.4</v>
      </c>
      <c r="H1747">
        <v>0.01</v>
      </c>
      <c r="I1747">
        <v>4</v>
      </c>
      <c r="J1747">
        <v>-0.44400000000000001</v>
      </c>
      <c r="K1747">
        <v>-1.4490000000000001</v>
      </c>
      <c r="L1747">
        <v>-2.4430000000000001</v>
      </c>
      <c r="M1747">
        <v>-3.0790000000000002</v>
      </c>
      <c r="N1747">
        <v>-3.2730000000000001</v>
      </c>
      <c r="O1747">
        <v>1.0449999999999999</v>
      </c>
      <c r="P1747">
        <v>1.002</v>
      </c>
      <c r="Q1747">
        <v>0.97699999999999998</v>
      </c>
      <c r="R1747">
        <v>0.53700000000000003</v>
      </c>
      <c r="S1747">
        <v>0.44900000000000001</v>
      </c>
    </row>
    <row r="1748" spans="1:19" x14ac:dyDescent="0.3">
      <c r="A1748">
        <v>240</v>
      </c>
      <c r="B1748">
        <v>-0.39400000000000002</v>
      </c>
      <c r="C1748">
        <v>-1.2929999999999999</v>
      </c>
      <c r="D1748">
        <v>-2.3980000000000001</v>
      </c>
      <c r="E1748">
        <v>-2.9510000000000001</v>
      </c>
      <c r="F1748">
        <v>-3.16</v>
      </c>
      <c r="G1748">
        <v>2.4</v>
      </c>
      <c r="H1748">
        <v>0.01</v>
      </c>
      <c r="I1748">
        <v>4</v>
      </c>
      <c r="J1748">
        <v>-0.45500000000000002</v>
      </c>
      <c r="K1748">
        <v>-1.464</v>
      </c>
      <c r="L1748">
        <v>-2.4620000000000002</v>
      </c>
      <c r="M1748">
        <v>-3.0790000000000002</v>
      </c>
      <c r="N1748">
        <v>-3.286</v>
      </c>
      <c r="O1748">
        <v>1.0680000000000001</v>
      </c>
      <c r="P1748">
        <v>1.0649999999999999</v>
      </c>
      <c r="Q1748">
        <v>1.0669999999999999</v>
      </c>
      <c r="R1748">
        <v>0.56399999999999995</v>
      </c>
      <c r="S1748">
        <v>0.45400000000000001</v>
      </c>
    </row>
    <row r="1749" spans="1:19" x14ac:dyDescent="0.3">
      <c r="A1749">
        <v>300</v>
      </c>
      <c r="B1749">
        <v>-0.39400000000000002</v>
      </c>
      <c r="C1749">
        <v>-1.2929999999999999</v>
      </c>
      <c r="D1749">
        <v>-2.3980000000000001</v>
      </c>
      <c r="E1749">
        <v>-2.9510000000000001</v>
      </c>
      <c r="F1749">
        <v>-3.16</v>
      </c>
      <c r="G1749">
        <v>2.4</v>
      </c>
      <c r="H1749">
        <v>0.01</v>
      </c>
      <c r="I1749">
        <v>4</v>
      </c>
      <c r="J1749">
        <v>-0.44400000000000001</v>
      </c>
      <c r="K1749">
        <v>-1.456</v>
      </c>
      <c r="L1749">
        <v>-2.4489999999999998</v>
      </c>
      <c r="M1749">
        <v>-3.101</v>
      </c>
      <c r="N1749">
        <v>-3.2930000000000001</v>
      </c>
      <c r="O1749">
        <v>1.054</v>
      </c>
      <c r="P1749">
        <v>1.0269999999999999</v>
      </c>
      <c r="Q1749">
        <v>1.008</v>
      </c>
      <c r="R1749">
        <v>0.64500000000000002</v>
      </c>
      <c r="S1749">
        <v>0.45600000000000002</v>
      </c>
    </row>
    <row r="1750" spans="1:19" x14ac:dyDescent="0.3">
      <c r="A1750">
        <v>360</v>
      </c>
      <c r="B1750">
        <v>-0.39400000000000002</v>
      </c>
      <c r="C1750">
        <v>-1.2929999999999999</v>
      </c>
      <c r="D1750">
        <v>-2.3980000000000001</v>
      </c>
      <c r="E1750">
        <v>-2.9510000000000001</v>
      </c>
      <c r="F1750">
        <v>-3.16</v>
      </c>
      <c r="G1750">
        <v>2.4</v>
      </c>
      <c r="H1750">
        <v>0.01</v>
      </c>
      <c r="I1750">
        <v>4</v>
      </c>
      <c r="J1750">
        <v>-0.44600000000000001</v>
      </c>
      <c r="K1750">
        <v>-1.458</v>
      </c>
      <c r="L1750">
        <v>-2.4460000000000002</v>
      </c>
      <c r="M1750">
        <v>-3.1190000000000002</v>
      </c>
      <c r="N1750">
        <v>-3.306</v>
      </c>
      <c r="O1750">
        <v>1.06</v>
      </c>
      <c r="P1750">
        <v>1.048</v>
      </c>
      <c r="Q1750">
        <v>1.0049999999999999</v>
      </c>
      <c r="R1750">
        <v>0.69099999999999995</v>
      </c>
      <c r="S1750">
        <v>0.46100000000000002</v>
      </c>
    </row>
    <row r="1751" spans="1:19" x14ac:dyDescent="0.3">
      <c r="A1751">
        <v>420</v>
      </c>
      <c r="B1751">
        <v>-0.39400000000000002</v>
      </c>
      <c r="C1751">
        <v>-1.2929999999999999</v>
      </c>
      <c r="D1751">
        <v>-2.3980000000000001</v>
      </c>
      <c r="E1751">
        <v>-2.9510000000000001</v>
      </c>
      <c r="F1751">
        <v>-3.16</v>
      </c>
      <c r="G1751">
        <v>2.4</v>
      </c>
      <c r="H1751">
        <v>0.01</v>
      </c>
      <c r="I1751">
        <v>4</v>
      </c>
      <c r="J1751">
        <v>-0.443</v>
      </c>
      <c r="K1751">
        <v>-1.4590000000000001</v>
      </c>
      <c r="L1751">
        <v>-2.4529999999999998</v>
      </c>
      <c r="M1751">
        <v>-3.133</v>
      </c>
      <c r="N1751">
        <v>-3.3210000000000002</v>
      </c>
      <c r="O1751">
        <v>1.06</v>
      </c>
      <c r="P1751">
        <v>1.0509999999999999</v>
      </c>
      <c r="Q1751">
        <v>1.0369999999999999</v>
      </c>
      <c r="R1751">
        <v>0.72199999999999998</v>
      </c>
      <c r="S1751">
        <v>0.46700000000000003</v>
      </c>
    </row>
    <row r="1752" spans="1:19" x14ac:dyDescent="0.3">
      <c r="A1752">
        <v>480</v>
      </c>
      <c r="B1752">
        <v>-0.39400000000000002</v>
      </c>
      <c r="C1752">
        <v>-1.2929999999999999</v>
      </c>
      <c r="D1752">
        <v>-2.3980000000000001</v>
      </c>
      <c r="E1752">
        <v>-2.9510000000000001</v>
      </c>
      <c r="F1752">
        <v>-3.16</v>
      </c>
      <c r="G1752">
        <v>2.4</v>
      </c>
      <c r="H1752">
        <v>0.01</v>
      </c>
      <c r="I1752">
        <v>4</v>
      </c>
      <c r="J1752">
        <v>-0.44</v>
      </c>
      <c r="K1752">
        <v>-1.456</v>
      </c>
      <c r="L1752">
        <v>-2.4550000000000001</v>
      </c>
      <c r="M1752">
        <v>-3.1469999999999998</v>
      </c>
      <c r="N1752">
        <v>-3.3359999999999999</v>
      </c>
      <c r="O1752">
        <v>1.0589999999999999</v>
      </c>
      <c r="P1752">
        <v>1.044</v>
      </c>
      <c r="Q1752">
        <v>1.04</v>
      </c>
      <c r="R1752">
        <v>0.747</v>
      </c>
      <c r="S1752">
        <v>0.47299999999999998</v>
      </c>
    </row>
    <row r="1753" spans="1:19" x14ac:dyDescent="0.3">
      <c r="A1753">
        <v>540</v>
      </c>
      <c r="B1753">
        <v>-0.39400000000000002</v>
      </c>
      <c r="C1753">
        <v>-1.2929999999999999</v>
      </c>
      <c r="D1753">
        <v>-2.3980000000000001</v>
      </c>
      <c r="E1753">
        <v>-2.9510000000000001</v>
      </c>
      <c r="F1753">
        <v>-3.16</v>
      </c>
      <c r="G1753">
        <v>2.4</v>
      </c>
      <c r="H1753">
        <v>0.01</v>
      </c>
      <c r="I1753">
        <v>4</v>
      </c>
      <c r="J1753">
        <v>-0.439</v>
      </c>
      <c r="K1753">
        <v>-1.4550000000000001</v>
      </c>
      <c r="L1753">
        <v>-2.4529999999999998</v>
      </c>
      <c r="M1753">
        <v>-3.1579999999999999</v>
      </c>
      <c r="N1753">
        <v>-3.3519999999999999</v>
      </c>
      <c r="O1753">
        <v>1.0609999999999999</v>
      </c>
      <c r="P1753">
        <v>1.0469999999999999</v>
      </c>
      <c r="Q1753">
        <v>1.032</v>
      </c>
      <c r="R1753">
        <v>0.75700000000000001</v>
      </c>
      <c r="S1753">
        <v>0.48</v>
      </c>
    </row>
    <row r="1754" spans="1:19" x14ac:dyDescent="0.3">
      <c r="A1754">
        <v>600</v>
      </c>
      <c r="B1754">
        <v>-0.39400000000000002</v>
      </c>
      <c r="C1754">
        <v>-1.2929999999999999</v>
      </c>
      <c r="D1754">
        <v>-2.3980000000000001</v>
      </c>
      <c r="E1754">
        <v>-2.9510000000000001</v>
      </c>
      <c r="F1754">
        <v>-3.16</v>
      </c>
      <c r="G1754">
        <v>2.4</v>
      </c>
      <c r="H1754">
        <v>0.01</v>
      </c>
      <c r="I1754">
        <v>4</v>
      </c>
      <c r="J1754">
        <v>-0.437</v>
      </c>
      <c r="K1754">
        <v>-1.4550000000000001</v>
      </c>
      <c r="L1754">
        <v>-2.452</v>
      </c>
      <c r="M1754">
        <v>-3.1680000000000001</v>
      </c>
      <c r="N1754">
        <v>-3.3690000000000002</v>
      </c>
      <c r="O1754">
        <v>1.0620000000000001</v>
      </c>
      <c r="P1754">
        <v>1.0509999999999999</v>
      </c>
      <c r="Q1754">
        <v>1.0289999999999999</v>
      </c>
      <c r="R1754">
        <v>0.76100000000000001</v>
      </c>
      <c r="S1754">
        <v>0.48699999999999999</v>
      </c>
    </row>
    <row r="1756" spans="1:19" x14ac:dyDescent="0.3">
      <c r="A1756" t="s">
        <v>0</v>
      </c>
      <c r="B1756" t="s">
        <v>136</v>
      </c>
    </row>
    <row r="1757" spans="1:19" x14ac:dyDescent="0.3">
      <c r="A1757">
        <v>0</v>
      </c>
      <c r="B1757">
        <v>-0.36399999999999999</v>
      </c>
      <c r="C1757">
        <v>-1.2729999999999999</v>
      </c>
      <c r="D1757">
        <v>-2.3660000000000001</v>
      </c>
      <c r="E1757">
        <v>-2.9910000000000001</v>
      </c>
      <c r="F1757">
        <v>-3.24</v>
      </c>
      <c r="G1757">
        <v>2.6</v>
      </c>
      <c r="H1757">
        <v>-0.01</v>
      </c>
      <c r="I1757">
        <v>4</v>
      </c>
      <c r="J1757">
        <v>-0.40500000000000003</v>
      </c>
      <c r="K1757">
        <v>-1.405</v>
      </c>
      <c r="L1757">
        <v>-2.4020000000000001</v>
      </c>
      <c r="M1757">
        <v>-3.1320000000000001</v>
      </c>
      <c r="N1757">
        <v>-3.24</v>
      </c>
      <c r="O1757">
        <v>1.0489999999999999</v>
      </c>
      <c r="P1757">
        <v>1.0489999999999999</v>
      </c>
      <c r="Q1757">
        <v>1.044</v>
      </c>
      <c r="R1757">
        <v>0.70599999999999996</v>
      </c>
      <c r="S1757">
        <v>0.28399999999999997</v>
      </c>
    </row>
    <row r="1758" spans="1:19" x14ac:dyDescent="0.3">
      <c r="A1758">
        <v>60</v>
      </c>
      <c r="B1758">
        <v>-0.36399999999999999</v>
      </c>
      <c r="C1758">
        <v>-1.2729999999999999</v>
      </c>
      <c r="D1758">
        <v>-2.3660000000000001</v>
      </c>
      <c r="E1758">
        <v>-2.9910000000000001</v>
      </c>
      <c r="F1758">
        <v>-3.24</v>
      </c>
      <c r="G1758">
        <v>2.6</v>
      </c>
      <c r="H1758">
        <v>-0.01</v>
      </c>
      <c r="I1758">
        <v>4</v>
      </c>
      <c r="J1758">
        <v>-0.438</v>
      </c>
      <c r="K1758">
        <v>-1.431</v>
      </c>
      <c r="L1758">
        <v>-2.3889999999999998</v>
      </c>
      <c r="M1758">
        <v>-3.117</v>
      </c>
      <c r="N1758">
        <v>-3.31</v>
      </c>
      <c r="O1758">
        <v>1.1020000000000001</v>
      </c>
      <c r="P1758">
        <v>1.0529999999999999</v>
      </c>
      <c r="Q1758">
        <v>0.93500000000000005</v>
      </c>
      <c r="R1758">
        <v>0.65900000000000003</v>
      </c>
      <c r="S1758">
        <v>0.46300000000000002</v>
      </c>
    </row>
    <row r="1759" spans="1:19" x14ac:dyDescent="0.3">
      <c r="A1759">
        <v>120</v>
      </c>
      <c r="B1759">
        <v>-0.36399999999999999</v>
      </c>
      <c r="C1759">
        <v>-1.2729999999999999</v>
      </c>
      <c r="D1759">
        <v>-2.3660000000000001</v>
      </c>
      <c r="E1759">
        <v>-2.9910000000000001</v>
      </c>
      <c r="F1759">
        <v>-3.24</v>
      </c>
      <c r="G1759">
        <v>2.6</v>
      </c>
      <c r="H1759">
        <v>-0.01</v>
      </c>
      <c r="I1759">
        <v>4</v>
      </c>
      <c r="J1759">
        <v>-0.41799999999999998</v>
      </c>
      <c r="K1759">
        <v>-1.4350000000000001</v>
      </c>
      <c r="L1759">
        <v>-2.427</v>
      </c>
      <c r="M1759">
        <v>-3.1619999999999999</v>
      </c>
      <c r="N1759">
        <v>-3.327</v>
      </c>
      <c r="O1759">
        <v>1.0629999999999999</v>
      </c>
      <c r="P1759">
        <v>1.0960000000000001</v>
      </c>
      <c r="Q1759">
        <v>1.0720000000000001</v>
      </c>
      <c r="R1759">
        <v>0.79600000000000004</v>
      </c>
      <c r="S1759">
        <v>0.47</v>
      </c>
    </row>
    <row r="1760" spans="1:19" x14ac:dyDescent="0.3">
      <c r="A1760">
        <v>180</v>
      </c>
      <c r="B1760">
        <v>-0.36399999999999999</v>
      </c>
      <c r="C1760">
        <v>-1.2729999999999999</v>
      </c>
      <c r="D1760">
        <v>-2.3660000000000001</v>
      </c>
      <c r="E1760">
        <v>-2.9910000000000001</v>
      </c>
      <c r="F1760">
        <v>-3.24</v>
      </c>
      <c r="G1760">
        <v>2.6</v>
      </c>
      <c r="H1760">
        <v>-0.01</v>
      </c>
      <c r="I1760">
        <v>4</v>
      </c>
      <c r="J1760">
        <v>-0.41199999999999998</v>
      </c>
      <c r="K1760">
        <v>-1.413</v>
      </c>
      <c r="L1760">
        <v>-2.4020000000000001</v>
      </c>
      <c r="M1760">
        <v>-3.1219999999999999</v>
      </c>
      <c r="N1760">
        <v>-3.343</v>
      </c>
      <c r="O1760">
        <v>1.0489999999999999</v>
      </c>
      <c r="P1760">
        <v>1.0209999999999999</v>
      </c>
      <c r="Q1760">
        <v>0.98699999999999999</v>
      </c>
      <c r="R1760">
        <v>0.64900000000000002</v>
      </c>
      <c r="S1760">
        <v>0.47599999999999998</v>
      </c>
    </row>
    <row r="1761" spans="1:19" x14ac:dyDescent="0.3">
      <c r="A1761">
        <v>240</v>
      </c>
      <c r="B1761">
        <v>-0.36399999999999999</v>
      </c>
      <c r="C1761">
        <v>-1.2729999999999999</v>
      </c>
      <c r="D1761">
        <v>-2.3660000000000001</v>
      </c>
      <c r="E1761">
        <v>-2.9910000000000001</v>
      </c>
      <c r="F1761">
        <v>-3.24</v>
      </c>
      <c r="G1761">
        <v>2.6</v>
      </c>
      <c r="H1761">
        <v>-0.01</v>
      </c>
      <c r="I1761">
        <v>4</v>
      </c>
      <c r="J1761">
        <v>-0.42299999999999999</v>
      </c>
      <c r="K1761">
        <v>-1.425</v>
      </c>
      <c r="L1761">
        <v>-2.42</v>
      </c>
      <c r="M1761">
        <v>-3.1190000000000002</v>
      </c>
      <c r="N1761">
        <v>-3.3530000000000002</v>
      </c>
      <c r="O1761">
        <v>1.0640000000000001</v>
      </c>
      <c r="P1761">
        <v>1.0720000000000001</v>
      </c>
      <c r="Q1761">
        <v>1.0720000000000001</v>
      </c>
      <c r="R1761">
        <v>0.66300000000000003</v>
      </c>
      <c r="S1761">
        <v>0.48</v>
      </c>
    </row>
    <row r="1762" spans="1:19" x14ac:dyDescent="0.3">
      <c r="A1762">
        <v>300</v>
      </c>
      <c r="B1762">
        <v>-0.36399999999999999</v>
      </c>
      <c r="C1762">
        <v>-1.2729999999999999</v>
      </c>
      <c r="D1762">
        <v>-2.3660000000000001</v>
      </c>
      <c r="E1762">
        <v>-2.9910000000000001</v>
      </c>
      <c r="F1762">
        <v>-3.24</v>
      </c>
      <c r="G1762">
        <v>2.6</v>
      </c>
      <c r="H1762">
        <v>-0.01</v>
      </c>
      <c r="I1762">
        <v>4</v>
      </c>
      <c r="J1762">
        <v>-0.41699999999999998</v>
      </c>
      <c r="K1762">
        <v>-1.419</v>
      </c>
      <c r="L1762">
        <v>-2.4129999999999998</v>
      </c>
      <c r="M1762">
        <v>-3.133</v>
      </c>
      <c r="N1762">
        <v>-3.3620000000000001</v>
      </c>
      <c r="O1762">
        <v>1.0489999999999999</v>
      </c>
      <c r="P1762">
        <v>1.042</v>
      </c>
      <c r="Q1762">
        <v>1.0349999999999999</v>
      </c>
      <c r="R1762">
        <v>0.72</v>
      </c>
      <c r="S1762">
        <v>0.48399999999999999</v>
      </c>
    </row>
    <row r="1763" spans="1:19" x14ac:dyDescent="0.3">
      <c r="A1763">
        <v>360</v>
      </c>
      <c r="B1763">
        <v>-0.36399999999999999</v>
      </c>
      <c r="C1763">
        <v>-1.2729999999999999</v>
      </c>
      <c r="D1763">
        <v>-2.3660000000000001</v>
      </c>
      <c r="E1763">
        <v>-2.9910000000000001</v>
      </c>
      <c r="F1763">
        <v>-3.24</v>
      </c>
      <c r="G1763">
        <v>2.6</v>
      </c>
      <c r="H1763">
        <v>-0.01</v>
      </c>
      <c r="I1763">
        <v>4</v>
      </c>
      <c r="J1763">
        <v>-0.42099999999999999</v>
      </c>
      <c r="K1763">
        <v>-1.42</v>
      </c>
      <c r="L1763">
        <v>-2.4089999999999998</v>
      </c>
      <c r="M1763">
        <v>-3.15</v>
      </c>
      <c r="N1763">
        <v>-3.375</v>
      </c>
      <c r="O1763">
        <v>1.052</v>
      </c>
      <c r="P1763">
        <v>1.0589999999999999</v>
      </c>
      <c r="Q1763">
        <v>1.0229999999999999</v>
      </c>
      <c r="R1763">
        <v>0.76400000000000001</v>
      </c>
      <c r="S1763">
        <v>0.48899999999999999</v>
      </c>
    </row>
    <row r="1764" spans="1:19" x14ac:dyDescent="0.3">
      <c r="A1764">
        <v>420</v>
      </c>
      <c r="B1764">
        <v>-0.36399999999999999</v>
      </c>
      <c r="C1764">
        <v>-1.2729999999999999</v>
      </c>
      <c r="D1764">
        <v>-2.3660000000000001</v>
      </c>
      <c r="E1764">
        <v>-2.9910000000000001</v>
      </c>
      <c r="F1764">
        <v>-3.24</v>
      </c>
      <c r="G1764">
        <v>2.6</v>
      </c>
      <c r="H1764">
        <v>-0.01</v>
      </c>
      <c r="I1764">
        <v>4</v>
      </c>
      <c r="J1764">
        <v>-0.42199999999999999</v>
      </c>
      <c r="K1764">
        <v>-1.421</v>
      </c>
      <c r="L1764">
        <v>-2.4129999999999998</v>
      </c>
      <c r="M1764">
        <v>-3.1640000000000001</v>
      </c>
      <c r="N1764">
        <v>-3.3889999999999998</v>
      </c>
      <c r="O1764">
        <v>1.0489999999999999</v>
      </c>
      <c r="P1764">
        <v>1.0609999999999999</v>
      </c>
      <c r="Q1764">
        <v>1.0429999999999999</v>
      </c>
      <c r="R1764">
        <v>0.79600000000000004</v>
      </c>
      <c r="S1764">
        <v>0.495</v>
      </c>
    </row>
    <row r="1765" spans="1:19" x14ac:dyDescent="0.3">
      <c r="A1765">
        <v>480</v>
      </c>
      <c r="B1765">
        <v>-0.36399999999999999</v>
      </c>
      <c r="C1765">
        <v>-1.2729999999999999</v>
      </c>
      <c r="D1765">
        <v>-2.3660000000000001</v>
      </c>
      <c r="E1765">
        <v>-2.9910000000000001</v>
      </c>
      <c r="F1765">
        <v>-3.24</v>
      </c>
      <c r="G1765">
        <v>2.6</v>
      </c>
      <c r="H1765">
        <v>-0.01</v>
      </c>
      <c r="I1765">
        <v>4</v>
      </c>
      <c r="J1765">
        <v>-0.42299999999999999</v>
      </c>
      <c r="K1765">
        <v>-1.419</v>
      </c>
      <c r="L1765">
        <v>-2.4159999999999999</v>
      </c>
      <c r="M1765">
        <v>-3.1760000000000002</v>
      </c>
      <c r="N1765">
        <v>-3.4020000000000001</v>
      </c>
      <c r="O1765">
        <v>1.046</v>
      </c>
      <c r="P1765">
        <v>1.0549999999999999</v>
      </c>
      <c r="Q1765">
        <v>1.0489999999999999</v>
      </c>
      <c r="R1765">
        <v>0.81399999999999995</v>
      </c>
      <c r="S1765">
        <v>0.501</v>
      </c>
    </row>
    <row r="1766" spans="1:19" x14ac:dyDescent="0.3">
      <c r="A1766">
        <v>540</v>
      </c>
      <c r="B1766">
        <v>-0.36399999999999999</v>
      </c>
      <c r="C1766">
        <v>-1.2729999999999999</v>
      </c>
      <c r="D1766">
        <v>-2.3660000000000001</v>
      </c>
      <c r="E1766">
        <v>-2.9910000000000001</v>
      </c>
      <c r="F1766">
        <v>-3.24</v>
      </c>
      <c r="G1766">
        <v>2.6</v>
      </c>
      <c r="H1766">
        <v>-0.01</v>
      </c>
      <c r="I1766">
        <v>4</v>
      </c>
      <c r="J1766">
        <v>-0.42499999999999999</v>
      </c>
      <c r="K1766">
        <v>-1.419</v>
      </c>
      <c r="L1766">
        <v>-2.4159999999999999</v>
      </c>
      <c r="M1766">
        <v>-3.1859999999999999</v>
      </c>
      <c r="N1766">
        <v>-3.4169999999999998</v>
      </c>
      <c r="O1766">
        <v>1.046</v>
      </c>
      <c r="P1766">
        <v>1.0549999999999999</v>
      </c>
      <c r="Q1766">
        <v>1.048</v>
      </c>
      <c r="R1766">
        <v>0.82199999999999995</v>
      </c>
      <c r="S1766">
        <v>0.50800000000000001</v>
      </c>
    </row>
    <row r="1767" spans="1:19" x14ac:dyDescent="0.3">
      <c r="A1767">
        <v>600</v>
      </c>
      <c r="B1767">
        <v>-0.36399999999999999</v>
      </c>
      <c r="C1767">
        <v>-1.2729999999999999</v>
      </c>
      <c r="D1767">
        <v>-2.3660000000000001</v>
      </c>
      <c r="E1767">
        <v>-2.9910000000000001</v>
      </c>
      <c r="F1767">
        <v>-3.24</v>
      </c>
      <c r="G1767">
        <v>2.6</v>
      </c>
      <c r="H1767">
        <v>-0.01</v>
      </c>
      <c r="I1767">
        <v>4</v>
      </c>
      <c r="J1767">
        <v>-0.42699999999999999</v>
      </c>
      <c r="K1767">
        <v>-1.419</v>
      </c>
      <c r="L1767">
        <v>-2.415</v>
      </c>
      <c r="M1767">
        <v>-3.1960000000000002</v>
      </c>
      <c r="N1767">
        <v>-3.4329999999999998</v>
      </c>
      <c r="O1767">
        <v>1.0449999999999999</v>
      </c>
      <c r="P1767">
        <v>1.0549999999999999</v>
      </c>
      <c r="Q1767">
        <v>1.046</v>
      </c>
      <c r="R1767">
        <v>0.83</v>
      </c>
      <c r="S1767">
        <v>0.51500000000000001</v>
      </c>
    </row>
    <row r="1769" spans="1:19" x14ac:dyDescent="0.3">
      <c r="A1769" t="s">
        <v>0</v>
      </c>
      <c r="B1769" t="s">
        <v>137</v>
      </c>
    </row>
    <row r="1770" spans="1:19" x14ac:dyDescent="0.3">
      <c r="A1770">
        <v>0</v>
      </c>
      <c r="B1770">
        <v>-0.36599999999999999</v>
      </c>
      <c r="C1770">
        <v>-1.2729999999999999</v>
      </c>
      <c r="D1770">
        <v>-2.3660000000000001</v>
      </c>
      <c r="E1770">
        <v>-2.984</v>
      </c>
      <c r="F1770">
        <v>-3.23</v>
      </c>
      <c r="G1770">
        <v>2.6</v>
      </c>
      <c r="H1770">
        <v>-0.01</v>
      </c>
      <c r="I1770">
        <v>4</v>
      </c>
      <c r="J1770">
        <v>-0.40500000000000003</v>
      </c>
      <c r="K1770">
        <v>-1.405</v>
      </c>
      <c r="L1770">
        <v>-2.4020000000000001</v>
      </c>
      <c r="M1770">
        <v>-3.125</v>
      </c>
      <c r="N1770">
        <v>-3.23</v>
      </c>
      <c r="O1770">
        <v>1.0489999999999999</v>
      </c>
      <c r="P1770">
        <v>1.0489999999999999</v>
      </c>
      <c r="Q1770">
        <v>1.0429999999999999</v>
      </c>
      <c r="R1770">
        <v>0.7</v>
      </c>
      <c r="S1770">
        <v>0.28199999999999997</v>
      </c>
    </row>
    <row r="1771" spans="1:19" x14ac:dyDescent="0.3">
      <c r="A1771">
        <v>60</v>
      </c>
      <c r="B1771">
        <v>-0.36599999999999999</v>
      </c>
      <c r="C1771">
        <v>-1.2729999999999999</v>
      </c>
      <c r="D1771">
        <v>-2.3660000000000001</v>
      </c>
      <c r="E1771">
        <v>-2.984</v>
      </c>
      <c r="F1771">
        <v>-3.23</v>
      </c>
      <c r="G1771">
        <v>2.6</v>
      </c>
      <c r="H1771">
        <v>-0.01</v>
      </c>
      <c r="I1771">
        <v>4</v>
      </c>
      <c r="J1771">
        <v>-0.438</v>
      </c>
      <c r="K1771">
        <v>-1.431</v>
      </c>
      <c r="L1771">
        <v>-2.3889999999999998</v>
      </c>
      <c r="M1771">
        <v>-3.11</v>
      </c>
      <c r="N1771">
        <v>-3.2989999999999999</v>
      </c>
      <c r="O1771">
        <v>1.103</v>
      </c>
      <c r="P1771">
        <v>1.052</v>
      </c>
      <c r="Q1771">
        <v>0.93500000000000005</v>
      </c>
      <c r="R1771">
        <v>0.65200000000000002</v>
      </c>
      <c r="S1771">
        <v>0.45800000000000002</v>
      </c>
    </row>
    <row r="1772" spans="1:19" x14ac:dyDescent="0.3">
      <c r="A1772">
        <v>120</v>
      </c>
      <c r="B1772">
        <v>-0.36599999999999999</v>
      </c>
      <c r="C1772">
        <v>-1.2729999999999999</v>
      </c>
      <c r="D1772">
        <v>-2.3660000000000001</v>
      </c>
      <c r="E1772">
        <v>-2.984</v>
      </c>
      <c r="F1772">
        <v>-3.23</v>
      </c>
      <c r="G1772">
        <v>2.6</v>
      </c>
      <c r="H1772">
        <v>-0.01</v>
      </c>
      <c r="I1772">
        <v>4</v>
      </c>
      <c r="J1772">
        <v>-0.41899999999999998</v>
      </c>
      <c r="K1772">
        <v>-1.4359999999999999</v>
      </c>
      <c r="L1772">
        <v>-2.4260000000000002</v>
      </c>
      <c r="M1772">
        <v>-3.1539999999999999</v>
      </c>
      <c r="N1772">
        <v>-3.3170000000000002</v>
      </c>
      <c r="O1772">
        <v>1.0640000000000001</v>
      </c>
      <c r="P1772">
        <v>1.097</v>
      </c>
      <c r="Q1772">
        <v>1.071</v>
      </c>
      <c r="R1772">
        <v>0.78900000000000003</v>
      </c>
      <c r="S1772">
        <v>0.46600000000000003</v>
      </c>
    </row>
    <row r="1773" spans="1:19" x14ac:dyDescent="0.3">
      <c r="A1773">
        <v>180</v>
      </c>
      <c r="B1773">
        <v>-0.36599999999999999</v>
      </c>
      <c r="C1773">
        <v>-1.2729999999999999</v>
      </c>
      <c r="D1773">
        <v>-2.3660000000000001</v>
      </c>
      <c r="E1773">
        <v>-2.984</v>
      </c>
      <c r="F1773">
        <v>-3.23</v>
      </c>
      <c r="G1773">
        <v>2.6</v>
      </c>
      <c r="H1773">
        <v>-0.01</v>
      </c>
      <c r="I1773">
        <v>4</v>
      </c>
      <c r="J1773">
        <v>-0.41299999999999998</v>
      </c>
      <c r="K1773">
        <v>-1.413</v>
      </c>
      <c r="L1773">
        <v>-2.4009999999999998</v>
      </c>
      <c r="M1773">
        <v>-3.1150000000000002</v>
      </c>
      <c r="N1773">
        <v>-3.331</v>
      </c>
      <c r="O1773">
        <v>1.0489999999999999</v>
      </c>
      <c r="P1773">
        <v>1.02</v>
      </c>
      <c r="Q1773">
        <v>0.98599999999999999</v>
      </c>
      <c r="R1773">
        <v>0.64400000000000002</v>
      </c>
      <c r="S1773">
        <v>0.47099999999999997</v>
      </c>
    </row>
    <row r="1774" spans="1:19" x14ac:dyDescent="0.3">
      <c r="A1774">
        <v>240</v>
      </c>
      <c r="B1774">
        <v>-0.36599999999999999</v>
      </c>
      <c r="C1774">
        <v>-1.2729999999999999</v>
      </c>
      <c r="D1774">
        <v>-2.3660000000000001</v>
      </c>
      <c r="E1774">
        <v>-2.984</v>
      </c>
      <c r="F1774">
        <v>-3.23</v>
      </c>
      <c r="G1774">
        <v>2.6</v>
      </c>
      <c r="H1774">
        <v>-0.01</v>
      </c>
      <c r="I1774">
        <v>4</v>
      </c>
      <c r="J1774">
        <v>-0.42399999999999999</v>
      </c>
      <c r="K1774">
        <v>-1.425</v>
      </c>
      <c r="L1774">
        <v>-2.42</v>
      </c>
      <c r="M1774">
        <v>-3.1120000000000001</v>
      </c>
      <c r="N1774">
        <v>-3.3420000000000001</v>
      </c>
      <c r="O1774">
        <v>1.0649999999999999</v>
      </c>
      <c r="P1774">
        <v>1.0720000000000001</v>
      </c>
      <c r="Q1774">
        <v>1.07</v>
      </c>
      <c r="R1774">
        <v>0.65800000000000003</v>
      </c>
      <c r="S1774">
        <v>0.47499999999999998</v>
      </c>
    </row>
    <row r="1775" spans="1:19" x14ac:dyDescent="0.3">
      <c r="A1775">
        <v>300</v>
      </c>
      <c r="B1775">
        <v>-0.36599999999999999</v>
      </c>
      <c r="C1775">
        <v>-1.2729999999999999</v>
      </c>
      <c r="D1775">
        <v>-2.3660000000000001</v>
      </c>
      <c r="E1775">
        <v>-2.984</v>
      </c>
      <c r="F1775">
        <v>-3.23</v>
      </c>
      <c r="G1775">
        <v>2.6</v>
      </c>
      <c r="H1775">
        <v>-0.01</v>
      </c>
      <c r="I1775">
        <v>4</v>
      </c>
      <c r="J1775">
        <v>-0.41799999999999998</v>
      </c>
      <c r="K1775">
        <v>-1.419</v>
      </c>
      <c r="L1775">
        <v>-2.4129999999999998</v>
      </c>
      <c r="M1775">
        <v>-3.1259999999999999</v>
      </c>
      <c r="N1775">
        <v>-3.351</v>
      </c>
      <c r="O1775">
        <v>1.0489999999999999</v>
      </c>
      <c r="P1775">
        <v>1.042</v>
      </c>
      <c r="Q1775">
        <v>1.034</v>
      </c>
      <c r="R1775">
        <v>0.71399999999999997</v>
      </c>
      <c r="S1775">
        <v>0.47899999999999998</v>
      </c>
    </row>
    <row r="1776" spans="1:19" x14ac:dyDescent="0.3">
      <c r="A1776">
        <v>360</v>
      </c>
      <c r="B1776">
        <v>-0.36599999999999999</v>
      </c>
      <c r="C1776">
        <v>-1.2729999999999999</v>
      </c>
      <c r="D1776">
        <v>-2.3660000000000001</v>
      </c>
      <c r="E1776">
        <v>-2.984</v>
      </c>
      <c r="F1776">
        <v>-3.23</v>
      </c>
      <c r="G1776">
        <v>2.6</v>
      </c>
      <c r="H1776">
        <v>-0.01</v>
      </c>
      <c r="I1776">
        <v>4</v>
      </c>
      <c r="J1776">
        <v>-0.42199999999999999</v>
      </c>
      <c r="K1776">
        <v>-1.42</v>
      </c>
      <c r="L1776">
        <v>-2.4089999999999998</v>
      </c>
      <c r="M1776">
        <v>-3.1429999999999998</v>
      </c>
      <c r="N1776">
        <v>-3.363</v>
      </c>
      <c r="O1776">
        <v>1.052</v>
      </c>
      <c r="P1776">
        <v>1.0580000000000001</v>
      </c>
      <c r="Q1776">
        <v>1.0229999999999999</v>
      </c>
      <c r="R1776">
        <v>0.75900000000000001</v>
      </c>
      <c r="S1776">
        <v>0.48399999999999999</v>
      </c>
    </row>
    <row r="1777" spans="1:19" x14ac:dyDescent="0.3">
      <c r="A1777">
        <v>420</v>
      </c>
      <c r="B1777">
        <v>-0.36599999999999999</v>
      </c>
      <c r="C1777">
        <v>-1.2729999999999999</v>
      </c>
      <c r="D1777">
        <v>-2.3660000000000001</v>
      </c>
      <c r="E1777">
        <v>-2.984</v>
      </c>
      <c r="F1777">
        <v>-3.23</v>
      </c>
      <c r="G1777">
        <v>2.6</v>
      </c>
      <c r="H1777">
        <v>-0.01</v>
      </c>
      <c r="I1777">
        <v>4</v>
      </c>
      <c r="J1777">
        <v>-0.42199999999999999</v>
      </c>
      <c r="K1777">
        <v>-1.421</v>
      </c>
      <c r="L1777">
        <v>-2.4119999999999999</v>
      </c>
      <c r="M1777">
        <v>-3.1579999999999999</v>
      </c>
      <c r="N1777">
        <v>-3.3769999999999998</v>
      </c>
      <c r="O1777">
        <v>1.0489999999999999</v>
      </c>
      <c r="P1777">
        <v>1.06</v>
      </c>
      <c r="Q1777">
        <v>1.0409999999999999</v>
      </c>
      <c r="R1777">
        <v>0.79</v>
      </c>
      <c r="S1777">
        <v>0.49</v>
      </c>
    </row>
    <row r="1778" spans="1:19" x14ac:dyDescent="0.3">
      <c r="A1778">
        <v>480</v>
      </c>
      <c r="B1778">
        <v>-0.36599999999999999</v>
      </c>
      <c r="C1778">
        <v>-1.2729999999999999</v>
      </c>
      <c r="D1778">
        <v>-2.3660000000000001</v>
      </c>
      <c r="E1778">
        <v>-2.984</v>
      </c>
      <c r="F1778">
        <v>-3.23</v>
      </c>
      <c r="G1778">
        <v>2.6</v>
      </c>
      <c r="H1778">
        <v>-0.01</v>
      </c>
      <c r="I1778">
        <v>4</v>
      </c>
      <c r="J1778">
        <v>-0.42299999999999999</v>
      </c>
      <c r="K1778">
        <v>-1.419</v>
      </c>
      <c r="L1778">
        <v>-2.415</v>
      </c>
      <c r="M1778">
        <v>-3.17</v>
      </c>
      <c r="N1778">
        <v>-3.39</v>
      </c>
      <c r="O1778">
        <v>1.046</v>
      </c>
      <c r="P1778">
        <v>1.0549999999999999</v>
      </c>
      <c r="Q1778">
        <v>1.048</v>
      </c>
      <c r="R1778">
        <v>0.80800000000000005</v>
      </c>
      <c r="S1778">
        <v>0.496</v>
      </c>
    </row>
    <row r="1779" spans="1:19" x14ac:dyDescent="0.3">
      <c r="A1779">
        <v>540</v>
      </c>
      <c r="B1779">
        <v>-0.36599999999999999</v>
      </c>
      <c r="C1779">
        <v>-1.2729999999999999</v>
      </c>
      <c r="D1779">
        <v>-2.3660000000000001</v>
      </c>
      <c r="E1779">
        <v>-2.984</v>
      </c>
      <c r="F1779">
        <v>-3.23</v>
      </c>
      <c r="G1779">
        <v>2.6</v>
      </c>
      <c r="H1779">
        <v>-0.01</v>
      </c>
      <c r="I1779">
        <v>4</v>
      </c>
      <c r="J1779">
        <v>-0.42599999999999999</v>
      </c>
      <c r="K1779">
        <v>-1.419</v>
      </c>
      <c r="L1779">
        <v>-2.4159999999999999</v>
      </c>
      <c r="M1779">
        <v>-3.1789999999999998</v>
      </c>
      <c r="N1779">
        <v>-3.4049999999999998</v>
      </c>
      <c r="O1779">
        <v>1.046</v>
      </c>
      <c r="P1779">
        <v>1.054</v>
      </c>
      <c r="Q1779">
        <v>1.0469999999999999</v>
      </c>
      <c r="R1779">
        <v>0.81599999999999995</v>
      </c>
      <c r="S1779">
        <v>0.502</v>
      </c>
    </row>
    <row r="1780" spans="1:19" x14ac:dyDescent="0.3">
      <c r="A1780">
        <v>600</v>
      </c>
      <c r="B1780">
        <v>-0.36599999999999999</v>
      </c>
      <c r="C1780">
        <v>-1.2729999999999999</v>
      </c>
      <c r="D1780">
        <v>-2.3660000000000001</v>
      </c>
      <c r="E1780">
        <v>-2.984</v>
      </c>
      <c r="F1780">
        <v>-3.23</v>
      </c>
      <c r="G1780">
        <v>2.6</v>
      </c>
      <c r="H1780">
        <v>-0.01</v>
      </c>
      <c r="I1780">
        <v>4</v>
      </c>
      <c r="J1780">
        <v>-0.42699999999999999</v>
      </c>
      <c r="K1780">
        <v>-1.42</v>
      </c>
      <c r="L1780">
        <v>-2.415</v>
      </c>
      <c r="M1780">
        <v>-3.1890000000000001</v>
      </c>
      <c r="N1780">
        <v>-3.42</v>
      </c>
      <c r="O1780">
        <v>1.0449999999999999</v>
      </c>
      <c r="P1780">
        <v>1.0549999999999999</v>
      </c>
      <c r="Q1780">
        <v>1.0449999999999999</v>
      </c>
      <c r="R1780">
        <v>0.82299999999999995</v>
      </c>
      <c r="S1780">
        <v>0.50900000000000001</v>
      </c>
    </row>
    <row r="1782" spans="1:19" x14ac:dyDescent="0.3">
      <c r="A1782" t="s">
        <v>0</v>
      </c>
      <c r="B1782" t="s">
        <v>138</v>
      </c>
    </row>
    <row r="1783" spans="1:19" x14ac:dyDescent="0.3">
      <c r="A1783">
        <v>0</v>
      </c>
      <c r="B1783">
        <v>-0.36499999999999999</v>
      </c>
      <c r="C1783">
        <v>-1.2749999999999999</v>
      </c>
      <c r="D1783">
        <v>-2.3679999999999999</v>
      </c>
      <c r="E1783">
        <v>-2.9780000000000002</v>
      </c>
      <c r="F1783">
        <v>-3.22</v>
      </c>
      <c r="G1783">
        <v>2.6</v>
      </c>
      <c r="H1783">
        <v>-0.01</v>
      </c>
      <c r="I1783">
        <v>4</v>
      </c>
      <c r="J1783">
        <v>-0.40500000000000003</v>
      </c>
      <c r="K1783">
        <v>-1.405</v>
      </c>
      <c r="L1783">
        <v>-2.4020000000000001</v>
      </c>
      <c r="M1783">
        <v>-3.117</v>
      </c>
      <c r="N1783">
        <v>-3.22</v>
      </c>
      <c r="O1783">
        <v>1.0489999999999999</v>
      </c>
      <c r="P1783">
        <v>1.0489999999999999</v>
      </c>
      <c r="Q1783">
        <v>1.0429999999999999</v>
      </c>
      <c r="R1783">
        <v>0.69299999999999995</v>
      </c>
      <c r="S1783">
        <v>0.27900000000000003</v>
      </c>
    </row>
    <row r="1784" spans="1:19" x14ac:dyDescent="0.3">
      <c r="A1784">
        <v>60</v>
      </c>
      <c r="B1784">
        <v>-0.36499999999999999</v>
      </c>
      <c r="C1784">
        <v>-1.2749999999999999</v>
      </c>
      <c r="D1784">
        <v>-2.3679999999999999</v>
      </c>
      <c r="E1784">
        <v>-2.9780000000000002</v>
      </c>
      <c r="F1784">
        <v>-3.22</v>
      </c>
      <c r="G1784">
        <v>2.6</v>
      </c>
      <c r="H1784">
        <v>-0.01</v>
      </c>
      <c r="I1784">
        <v>4</v>
      </c>
      <c r="J1784">
        <v>-0.439</v>
      </c>
      <c r="K1784">
        <v>-1.431</v>
      </c>
      <c r="L1784">
        <v>-2.4</v>
      </c>
      <c r="M1784">
        <v>-3.1019999999999999</v>
      </c>
      <c r="N1784">
        <v>-3.2879999999999998</v>
      </c>
      <c r="O1784">
        <v>1.1040000000000001</v>
      </c>
      <c r="P1784">
        <v>1.0489999999999999</v>
      </c>
      <c r="Q1784">
        <v>0.96299999999999997</v>
      </c>
      <c r="R1784">
        <v>0.64700000000000002</v>
      </c>
      <c r="S1784">
        <v>0.45400000000000001</v>
      </c>
    </row>
    <row r="1785" spans="1:19" x14ac:dyDescent="0.3">
      <c r="A1785">
        <v>120</v>
      </c>
      <c r="B1785">
        <v>-0.36499999999999999</v>
      </c>
      <c r="C1785">
        <v>-1.2749999999999999</v>
      </c>
      <c r="D1785">
        <v>-2.3679999999999999</v>
      </c>
      <c r="E1785">
        <v>-2.9780000000000002</v>
      </c>
      <c r="F1785">
        <v>-3.22</v>
      </c>
      <c r="G1785">
        <v>2.6</v>
      </c>
      <c r="H1785">
        <v>-0.01</v>
      </c>
      <c r="I1785">
        <v>4</v>
      </c>
      <c r="J1785">
        <v>-0.41799999999999998</v>
      </c>
      <c r="K1785">
        <v>-1.4339999999999999</v>
      </c>
      <c r="L1785">
        <v>-2.4340000000000002</v>
      </c>
      <c r="M1785">
        <v>-3.1469999999999998</v>
      </c>
      <c r="N1785">
        <v>-3.3069999999999999</v>
      </c>
      <c r="O1785">
        <v>1.0620000000000001</v>
      </c>
      <c r="P1785">
        <v>1.093</v>
      </c>
      <c r="Q1785">
        <v>1.087</v>
      </c>
      <c r="R1785">
        <v>0.78300000000000003</v>
      </c>
      <c r="S1785">
        <v>0.46200000000000002</v>
      </c>
    </row>
    <row r="1786" spans="1:19" x14ac:dyDescent="0.3">
      <c r="A1786">
        <v>180</v>
      </c>
      <c r="B1786">
        <v>-0.36499999999999999</v>
      </c>
      <c r="C1786">
        <v>-1.2749999999999999</v>
      </c>
      <c r="D1786">
        <v>-2.3679999999999999</v>
      </c>
      <c r="E1786">
        <v>-2.9780000000000002</v>
      </c>
      <c r="F1786">
        <v>-3.22</v>
      </c>
      <c r="G1786">
        <v>2.6</v>
      </c>
      <c r="H1786">
        <v>-0.01</v>
      </c>
      <c r="I1786">
        <v>4</v>
      </c>
      <c r="J1786">
        <v>-0.41199999999999998</v>
      </c>
      <c r="K1786">
        <v>-1.4119999999999999</v>
      </c>
      <c r="L1786">
        <v>-2.4060000000000001</v>
      </c>
      <c r="M1786">
        <v>-3.1120000000000001</v>
      </c>
      <c r="N1786">
        <v>-3.32</v>
      </c>
      <c r="O1786">
        <v>1.048</v>
      </c>
      <c r="P1786">
        <v>1.0209999999999999</v>
      </c>
      <c r="Q1786">
        <v>0.996</v>
      </c>
      <c r="R1786">
        <v>0.63600000000000001</v>
      </c>
      <c r="S1786">
        <v>0.46700000000000003</v>
      </c>
    </row>
    <row r="1787" spans="1:19" x14ac:dyDescent="0.3">
      <c r="A1787">
        <v>240</v>
      </c>
      <c r="B1787">
        <v>-0.36499999999999999</v>
      </c>
      <c r="C1787">
        <v>-1.2749999999999999</v>
      </c>
      <c r="D1787">
        <v>-2.3679999999999999</v>
      </c>
      <c r="E1787">
        <v>-2.9780000000000002</v>
      </c>
      <c r="F1787">
        <v>-3.22</v>
      </c>
      <c r="G1787">
        <v>2.6</v>
      </c>
      <c r="H1787">
        <v>-0.01</v>
      </c>
      <c r="I1787">
        <v>4</v>
      </c>
      <c r="J1787">
        <v>-0.42299999999999999</v>
      </c>
      <c r="K1787">
        <v>-1.425</v>
      </c>
      <c r="L1787">
        <v>-2.423</v>
      </c>
      <c r="M1787">
        <v>-3.1070000000000002</v>
      </c>
      <c r="N1787">
        <v>-3.331</v>
      </c>
      <c r="O1787">
        <v>1.0640000000000001</v>
      </c>
      <c r="P1787">
        <v>1.073</v>
      </c>
      <c r="Q1787">
        <v>1.073</v>
      </c>
      <c r="R1787">
        <v>0.64200000000000002</v>
      </c>
      <c r="S1787">
        <v>0.47099999999999997</v>
      </c>
    </row>
    <row r="1788" spans="1:19" x14ac:dyDescent="0.3">
      <c r="A1788">
        <v>300</v>
      </c>
      <c r="B1788">
        <v>-0.36499999999999999</v>
      </c>
      <c r="C1788">
        <v>-1.2749999999999999</v>
      </c>
      <c r="D1788">
        <v>-2.3679999999999999</v>
      </c>
      <c r="E1788">
        <v>-2.9780000000000002</v>
      </c>
      <c r="F1788">
        <v>-3.22</v>
      </c>
      <c r="G1788">
        <v>2.6</v>
      </c>
      <c r="H1788">
        <v>-0.01</v>
      </c>
      <c r="I1788">
        <v>4</v>
      </c>
      <c r="J1788">
        <v>-0.41699999999999998</v>
      </c>
      <c r="K1788">
        <v>-1.419</v>
      </c>
      <c r="L1788">
        <v>-2.4159999999999999</v>
      </c>
      <c r="M1788">
        <v>-3.1230000000000002</v>
      </c>
      <c r="N1788">
        <v>-3.339</v>
      </c>
      <c r="O1788">
        <v>1.048</v>
      </c>
      <c r="P1788">
        <v>1.0429999999999999</v>
      </c>
      <c r="Q1788">
        <v>1.038</v>
      </c>
      <c r="R1788">
        <v>0.70299999999999996</v>
      </c>
      <c r="S1788">
        <v>0.47399999999999998</v>
      </c>
    </row>
    <row r="1789" spans="1:19" x14ac:dyDescent="0.3">
      <c r="A1789">
        <v>360</v>
      </c>
      <c r="B1789">
        <v>-0.36499999999999999</v>
      </c>
      <c r="C1789">
        <v>-1.2749999999999999</v>
      </c>
      <c r="D1789">
        <v>-2.3679999999999999</v>
      </c>
      <c r="E1789">
        <v>-2.9780000000000002</v>
      </c>
      <c r="F1789">
        <v>-3.22</v>
      </c>
      <c r="G1789">
        <v>2.6</v>
      </c>
      <c r="H1789">
        <v>-0.01</v>
      </c>
      <c r="I1789">
        <v>4</v>
      </c>
      <c r="J1789">
        <v>-0.42099999999999999</v>
      </c>
      <c r="K1789">
        <v>-1.419</v>
      </c>
      <c r="L1789">
        <v>-2.411</v>
      </c>
      <c r="M1789">
        <v>-3.1389999999999998</v>
      </c>
      <c r="N1789">
        <v>-3.351</v>
      </c>
      <c r="O1789">
        <v>1.052</v>
      </c>
      <c r="P1789">
        <v>1.0580000000000001</v>
      </c>
      <c r="Q1789">
        <v>1.0229999999999999</v>
      </c>
      <c r="R1789">
        <v>0.747</v>
      </c>
      <c r="S1789">
        <v>0.47899999999999998</v>
      </c>
    </row>
    <row r="1790" spans="1:19" x14ac:dyDescent="0.3">
      <c r="A1790">
        <v>420</v>
      </c>
      <c r="B1790">
        <v>-0.36499999999999999</v>
      </c>
      <c r="C1790">
        <v>-1.2749999999999999</v>
      </c>
      <c r="D1790">
        <v>-2.3679999999999999</v>
      </c>
      <c r="E1790">
        <v>-2.9780000000000002</v>
      </c>
      <c r="F1790">
        <v>-3.22</v>
      </c>
      <c r="G1790">
        <v>2.6</v>
      </c>
      <c r="H1790">
        <v>-0.01</v>
      </c>
      <c r="I1790">
        <v>4</v>
      </c>
      <c r="J1790">
        <v>-0.42199999999999999</v>
      </c>
      <c r="K1790">
        <v>-1.421</v>
      </c>
      <c r="L1790">
        <v>-2.415</v>
      </c>
      <c r="M1790">
        <v>-3.1539999999999999</v>
      </c>
      <c r="N1790">
        <v>-3.3660000000000001</v>
      </c>
      <c r="O1790">
        <v>1.0489999999999999</v>
      </c>
      <c r="P1790">
        <v>1.0609999999999999</v>
      </c>
      <c r="Q1790">
        <v>1.044</v>
      </c>
      <c r="R1790">
        <v>0.78</v>
      </c>
      <c r="S1790">
        <v>0.48599999999999999</v>
      </c>
    </row>
    <row r="1791" spans="1:19" x14ac:dyDescent="0.3">
      <c r="A1791">
        <v>480</v>
      </c>
      <c r="B1791">
        <v>-0.36499999999999999</v>
      </c>
      <c r="C1791">
        <v>-1.2749999999999999</v>
      </c>
      <c r="D1791">
        <v>-2.3679999999999999</v>
      </c>
      <c r="E1791">
        <v>-2.9780000000000002</v>
      </c>
      <c r="F1791">
        <v>-3.22</v>
      </c>
      <c r="G1791">
        <v>2.6</v>
      </c>
      <c r="H1791">
        <v>-0.01</v>
      </c>
      <c r="I1791">
        <v>4</v>
      </c>
      <c r="J1791">
        <v>-0.42299999999999999</v>
      </c>
      <c r="K1791">
        <v>-1.419</v>
      </c>
      <c r="L1791">
        <v>-2.4169999999999998</v>
      </c>
      <c r="M1791">
        <v>-3.1659999999999999</v>
      </c>
      <c r="N1791">
        <v>-3.3809999999999998</v>
      </c>
      <c r="O1791">
        <v>1.046</v>
      </c>
      <c r="P1791">
        <v>1.054</v>
      </c>
      <c r="Q1791">
        <v>1.05</v>
      </c>
      <c r="R1791">
        <v>0.80100000000000005</v>
      </c>
      <c r="S1791">
        <v>0.49199999999999999</v>
      </c>
    </row>
    <row r="1792" spans="1:19" x14ac:dyDescent="0.3">
      <c r="A1792">
        <v>540</v>
      </c>
      <c r="B1792">
        <v>-0.36499999999999999</v>
      </c>
      <c r="C1792">
        <v>-1.2749999999999999</v>
      </c>
      <c r="D1792">
        <v>-2.3679999999999999</v>
      </c>
      <c r="E1792">
        <v>-2.9780000000000002</v>
      </c>
      <c r="F1792">
        <v>-3.22</v>
      </c>
      <c r="G1792">
        <v>2.6</v>
      </c>
      <c r="H1792">
        <v>-0.01</v>
      </c>
      <c r="I1792">
        <v>4</v>
      </c>
      <c r="J1792">
        <v>-0.42499999999999999</v>
      </c>
      <c r="K1792">
        <v>-1.419</v>
      </c>
      <c r="L1792">
        <v>-2.4159999999999999</v>
      </c>
      <c r="M1792">
        <v>-3.1749999999999998</v>
      </c>
      <c r="N1792">
        <v>-3.3959999999999999</v>
      </c>
      <c r="O1792">
        <v>1.046</v>
      </c>
      <c r="P1792">
        <v>1.054</v>
      </c>
      <c r="Q1792">
        <v>1.048</v>
      </c>
      <c r="R1792">
        <v>0.80700000000000005</v>
      </c>
      <c r="S1792">
        <v>0.498</v>
      </c>
    </row>
    <row r="1793" spans="1:19" x14ac:dyDescent="0.3">
      <c r="A1793">
        <v>600</v>
      </c>
      <c r="B1793">
        <v>-0.36499999999999999</v>
      </c>
      <c r="C1793">
        <v>-1.2749999999999999</v>
      </c>
      <c r="D1793">
        <v>-2.3679999999999999</v>
      </c>
      <c r="E1793">
        <v>-2.9780000000000002</v>
      </c>
      <c r="F1793">
        <v>-3.22</v>
      </c>
      <c r="G1793">
        <v>2.6</v>
      </c>
      <c r="H1793">
        <v>-0.01</v>
      </c>
      <c r="I1793">
        <v>4</v>
      </c>
      <c r="J1793">
        <v>-0.42699999999999999</v>
      </c>
      <c r="K1793">
        <v>-1.419</v>
      </c>
      <c r="L1793">
        <v>-2.4159999999999999</v>
      </c>
      <c r="M1793">
        <v>-3.1840000000000002</v>
      </c>
      <c r="N1793">
        <v>-3.411</v>
      </c>
      <c r="O1793">
        <v>1.0449999999999999</v>
      </c>
      <c r="P1793">
        <v>1.056</v>
      </c>
      <c r="Q1793">
        <v>1.046</v>
      </c>
      <c r="R1793">
        <v>0.81399999999999995</v>
      </c>
      <c r="S1793">
        <v>0.505</v>
      </c>
    </row>
    <row r="1795" spans="1:19" x14ac:dyDescent="0.3">
      <c r="A1795" t="s">
        <v>0</v>
      </c>
      <c r="B1795" t="s">
        <v>139</v>
      </c>
    </row>
    <row r="1796" spans="1:19" x14ac:dyDescent="0.3">
      <c r="A1796">
        <v>0</v>
      </c>
      <c r="B1796">
        <v>-0.36599999999999999</v>
      </c>
      <c r="C1796">
        <v>-1.276</v>
      </c>
      <c r="D1796">
        <v>-2.3660000000000001</v>
      </c>
      <c r="E1796">
        <v>-2.972</v>
      </c>
      <c r="F1796">
        <v>-3.21</v>
      </c>
      <c r="G1796">
        <v>2.6</v>
      </c>
      <c r="H1796">
        <v>-0.01</v>
      </c>
      <c r="I1796">
        <v>4</v>
      </c>
      <c r="J1796">
        <v>-0.40500000000000003</v>
      </c>
      <c r="K1796">
        <v>-1.405</v>
      </c>
      <c r="L1796">
        <v>-2.4009999999999998</v>
      </c>
      <c r="M1796">
        <v>-3.11</v>
      </c>
      <c r="N1796">
        <v>-3.21</v>
      </c>
      <c r="O1796">
        <v>1.0489999999999999</v>
      </c>
      <c r="P1796">
        <v>1.0489999999999999</v>
      </c>
      <c r="Q1796">
        <v>1.042</v>
      </c>
      <c r="R1796">
        <v>0.68700000000000006</v>
      </c>
      <c r="S1796">
        <v>0.27700000000000002</v>
      </c>
    </row>
    <row r="1797" spans="1:19" x14ac:dyDescent="0.3">
      <c r="A1797">
        <v>60</v>
      </c>
      <c r="B1797">
        <v>-0.36599999999999999</v>
      </c>
      <c r="C1797">
        <v>-1.276</v>
      </c>
      <c r="D1797">
        <v>-2.3660000000000001</v>
      </c>
      <c r="E1797">
        <v>-2.972</v>
      </c>
      <c r="F1797">
        <v>-3.21</v>
      </c>
      <c r="G1797">
        <v>2.6</v>
      </c>
      <c r="H1797">
        <v>-0.01</v>
      </c>
      <c r="I1797">
        <v>4</v>
      </c>
      <c r="J1797">
        <v>-0.439</v>
      </c>
      <c r="K1797">
        <v>-1.429</v>
      </c>
      <c r="L1797">
        <v>-2.3879999999999999</v>
      </c>
      <c r="M1797">
        <v>-3.0950000000000002</v>
      </c>
      <c r="N1797">
        <v>-3.2829999999999999</v>
      </c>
      <c r="O1797">
        <v>1.1040000000000001</v>
      </c>
      <c r="P1797">
        <v>1.044</v>
      </c>
      <c r="Q1797">
        <v>0.93</v>
      </c>
      <c r="R1797">
        <v>0.63500000000000001</v>
      </c>
      <c r="S1797">
        <v>0.45200000000000001</v>
      </c>
    </row>
    <row r="1798" spans="1:19" x14ac:dyDescent="0.3">
      <c r="A1798">
        <v>120</v>
      </c>
      <c r="B1798">
        <v>-0.36599999999999999</v>
      </c>
      <c r="C1798">
        <v>-1.276</v>
      </c>
      <c r="D1798">
        <v>-2.3660000000000001</v>
      </c>
      <c r="E1798">
        <v>-2.972</v>
      </c>
      <c r="F1798">
        <v>-3.21</v>
      </c>
      <c r="G1798">
        <v>2.6</v>
      </c>
      <c r="H1798">
        <v>-0.01</v>
      </c>
      <c r="I1798">
        <v>4</v>
      </c>
      <c r="J1798">
        <v>-0.41899999999999998</v>
      </c>
      <c r="K1798">
        <v>-1.4350000000000001</v>
      </c>
      <c r="L1798">
        <v>-2.4260000000000002</v>
      </c>
      <c r="M1798">
        <v>-3.141</v>
      </c>
      <c r="N1798">
        <v>-3.3</v>
      </c>
      <c r="O1798">
        <v>1.0640000000000001</v>
      </c>
      <c r="P1798">
        <v>1.097</v>
      </c>
      <c r="Q1798">
        <v>1.073</v>
      </c>
      <c r="R1798">
        <v>0.78200000000000003</v>
      </c>
      <c r="S1798">
        <v>0.45900000000000002</v>
      </c>
    </row>
    <row r="1799" spans="1:19" x14ac:dyDescent="0.3">
      <c r="A1799">
        <v>180</v>
      </c>
      <c r="B1799">
        <v>-0.36599999999999999</v>
      </c>
      <c r="C1799">
        <v>-1.276</v>
      </c>
      <c r="D1799">
        <v>-2.3660000000000001</v>
      </c>
      <c r="E1799">
        <v>-2.972</v>
      </c>
      <c r="F1799">
        <v>-3.21</v>
      </c>
      <c r="G1799">
        <v>2.6</v>
      </c>
      <c r="H1799">
        <v>-0.01</v>
      </c>
      <c r="I1799">
        <v>4</v>
      </c>
      <c r="J1799">
        <v>-0.41199999999999998</v>
      </c>
      <c r="K1799">
        <v>-1.4119999999999999</v>
      </c>
      <c r="L1799">
        <v>-2.399</v>
      </c>
      <c r="M1799">
        <v>-3.1040000000000001</v>
      </c>
      <c r="N1799">
        <v>-3.3109999999999999</v>
      </c>
      <c r="O1799">
        <v>1.0489999999999999</v>
      </c>
      <c r="P1799">
        <v>1.0189999999999999</v>
      </c>
      <c r="Q1799">
        <v>0.98199999999999998</v>
      </c>
      <c r="R1799">
        <v>0.64200000000000002</v>
      </c>
      <c r="S1799">
        <v>0.46300000000000002</v>
      </c>
    </row>
    <row r="1800" spans="1:19" x14ac:dyDescent="0.3">
      <c r="A1800">
        <v>240</v>
      </c>
      <c r="B1800">
        <v>-0.36599999999999999</v>
      </c>
      <c r="C1800">
        <v>-1.276</v>
      </c>
      <c r="D1800">
        <v>-2.3660000000000001</v>
      </c>
      <c r="E1800">
        <v>-2.972</v>
      </c>
      <c r="F1800">
        <v>-3.21</v>
      </c>
      <c r="G1800">
        <v>2.6</v>
      </c>
      <c r="H1800">
        <v>-0.01</v>
      </c>
      <c r="I1800">
        <v>4</v>
      </c>
      <c r="J1800">
        <v>-0.42299999999999999</v>
      </c>
      <c r="K1800">
        <v>-1.4239999999999999</v>
      </c>
      <c r="L1800">
        <v>-2.419</v>
      </c>
      <c r="M1800">
        <v>-3.0990000000000002</v>
      </c>
      <c r="N1800">
        <v>-3.32</v>
      </c>
      <c r="O1800">
        <v>1.0640000000000001</v>
      </c>
      <c r="P1800">
        <v>1.073</v>
      </c>
      <c r="Q1800">
        <v>1.069</v>
      </c>
      <c r="R1800">
        <v>0.64800000000000002</v>
      </c>
      <c r="S1800">
        <v>0.46700000000000003</v>
      </c>
    </row>
    <row r="1801" spans="1:19" x14ac:dyDescent="0.3">
      <c r="A1801">
        <v>300</v>
      </c>
      <c r="B1801">
        <v>-0.36599999999999999</v>
      </c>
      <c r="C1801">
        <v>-1.276</v>
      </c>
      <c r="D1801">
        <v>-2.3660000000000001</v>
      </c>
      <c r="E1801">
        <v>-2.972</v>
      </c>
      <c r="F1801">
        <v>-3.21</v>
      </c>
      <c r="G1801">
        <v>2.6</v>
      </c>
      <c r="H1801">
        <v>-0.01</v>
      </c>
      <c r="I1801">
        <v>4</v>
      </c>
      <c r="J1801">
        <v>-0.41699999999999998</v>
      </c>
      <c r="K1801">
        <v>-1.4179999999999999</v>
      </c>
      <c r="L1801">
        <v>-2.4129999999999998</v>
      </c>
      <c r="M1801">
        <v>-3.113</v>
      </c>
      <c r="N1801">
        <v>-3.33</v>
      </c>
      <c r="O1801">
        <v>1.048</v>
      </c>
      <c r="P1801">
        <v>1.042</v>
      </c>
      <c r="Q1801">
        <v>1.0369999999999999</v>
      </c>
      <c r="R1801">
        <v>0.70299999999999996</v>
      </c>
      <c r="S1801">
        <v>0.47099999999999997</v>
      </c>
    </row>
    <row r="1802" spans="1:19" x14ac:dyDescent="0.3">
      <c r="A1802">
        <v>360</v>
      </c>
      <c r="B1802">
        <v>-0.36599999999999999</v>
      </c>
      <c r="C1802">
        <v>-1.276</v>
      </c>
      <c r="D1802">
        <v>-2.3660000000000001</v>
      </c>
      <c r="E1802">
        <v>-2.972</v>
      </c>
      <c r="F1802">
        <v>-3.21</v>
      </c>
      <c r="G1802">
        <v>2.6</v>
      </c>
      <c r="H1802">
        <v>-0.01</v>
      </c>
      <c r="I1802">
        <v>4</v>
      </c>
      <c r="J1802">
        <v>-0.42099999999999999</v>
      </c>
      <c r="K1802">
        <v>-1.419</v>
      </c>
      <c r="L1802">
        <v>-2.4079999999999999</v>
      </c>
      <c r="M1802">
        <v>-3.1309999999999998</v>
      </c>
      <c r="N1802">
        <v>-3.3420000000000001</v>
      </c>
      <c r="O1802">
        <v>1.052</v>
      </c>
      <c r="P1802">
        <v>1.0580000000000001</v>
      </c>
      <c r="Q1802">
        <v>1.022</v>
      </c>
      <c r="R1802">
        <v>0.75</v>
      </c>
      <c r="S1802">
        <v>0.47499999999999998</v>
      </c>
    </row>
    <row r="1803" spans="1:19" x14ac:dyDescent="0.3">
      <c r="A1803">
        <v>420</v>
      </c>
      <c r="B1803">
        <v>-0.36599999999999999</v>
      </c>
      <c r="C1803">
        <v>-1.276</v>
      </c>
      <c r="D1803">
        <v>-2.3660000000000001</v>
      </c>
      <c r="E1803">
        <v>-2.972</v>
      </c>
      <c r="F1803">
        <v>-3.21</v>
      </c>
      <c r="G1803">
        <v>2.6</v>
      </c>
      <c r="H1803">
        <v>-0.01</v>
      </c>
      <c r="I1803">
        <v>4</v>
      </c>
      <c r="J1803">
        <v>-0.42199999999999999</v>
      </c>
      <c r="K1803">
        <v>-1.421</v>
      </c>
      <c r="L1803">
        <v>-2.411</v>
      </c>
      <c r="M1803">
        <v>-3.1459999999999999</v>
      </c>
      <c r="N1803">
        <v>-3.3540000000000001</v>
      </c>
      <c r="O1803">
        <v>1.0489999999999999</v>
      </c>
      <c r="P1803">
        <v>1.0609999999999999</v>
      </c>
      <c r="Q1803">
        <v>1.04</v>
      </c>
      <c r="R1803">
        <v>0.78300000000000003</v>
      </c>
      <c r="S1803">
        <v>0.48</v>
      </c>
    </row>
    <row r="1804" spans="1:19" x14ac:dyDescent="0.3">
      <c r="A1804">
        <v>480</v>
      </c>
      <c r="B1804">
        <v>-0.36599999999999999</v>
      </c>
      <c r="C1804">
        <v>-1.276</v>
      </c>
      <c r="D1804">
        <v>-2.3660000000000001</v>
      </c>
      <c r="E1804">
        <v>-2.972</v>
      </c>
      <c r="F1804">
        <v>-3.21</v>
      </c>
      <c r="G1804">
        <v>2.6</v>
      </c>
      <c r="H1804">
        <v>-0.01</v>
      </c>
      <c r="I1804">
        <v>4</v>
      </c>
      <c r="J1804">
        <v>-0.42199999999999999</v>
      </c>
      <c r="K1804">
        <v>-1.419</v>
      </c>
      <c r="L1804">
        <v>-2.4140000000000001</v>
      </c>
      <c r="M1804">
        <v>-3.157</v>
      </c>
      <c r="N1804">
        <v>-3.3679999999999999</v>
      </c>
      <c r="O1804">
        <v>1.0449999999999999</v>
      </c>
      <c r="P1804">
        <v>1.0549999999999999</v>
      </c>
      <c r="Q1804">
        <v>1.0469999999999999</v>
      </c>
      <c r="R1804">
        <v>0.79900000000000004</v>
      </c>
      <c r="S1804">
        <v>0.48599999999999999</v>
      </c>
    </row>
    <row r="1805" spans="1:19" x14ac:dyDescent="0.3">
      <c r="A1805">
        <v>540</v>
      </c>
      <c r="B1805">
        <v>-0.36599999999999999</v>
      </c>
      <c r="C1805">
        <v>-1.276</v>
      </c>
      <c r="D1805">
        <v>-2.3660000000000001</v>
      </c>
      <c r="E1805">
        <v>-2.972</v>
      </c>
      <c r="F1805">
        <v>-3.21</v>
      </c>
      <c r="G1805">
        <v>2.6</v>
      </c>
      <c r="H1805">
        <v>-0.01</v>
      </c>
      <c r="I1805">
        <v>4</v>
      </c>
      <c r="J1805">
        <v>-0.42499999999999999</v>
      </c>
      <c r="K1805">
        <v>-1.4179999999999999</v>
      </c>
      <c r="L1805">
        <v>-2.4140000000000001</v>
      </c>
      <c r="M1805">
        <v>-3.1669999999999998</v>
      </c>
      <c r="N1805">
        <v>-3.3820000000000001</v>
      </c>
      <c r="O1805">
        <v>1.046</v>
      </c>
      <c r="P1805">
        <v>1.054</v>
      </c>
      <c r="Q1805">
        <v>1.0469999999999999</v>
      </c>
      <c r="R1805">
        <v>0.80500000000000005</v>
      </c>
      <c r="S1805">
        <v>0.49199999999999999</v>
      </c>
    </row>
    <row r="1806" spans="1:19" x14ac:dyDescent="0.3">
      <c r="A1806">
        <v>600</v>
      </c>
      <c r="B1806">
        <v>-0.36599999999999999</v>
      </c>
      <c r="C1806">
        <v>-1.276</v>
      </c>
      <c r="D1806">
        <v>-2.3660000000000001</v>
      </c>
      <c r="E1806">
        <v>-2.972</v>
      </c>
      <c r="F1806">
        <v>-3.21</v>
      </c>
      <c r="G1806">
        <v>2.6</v>
      </c>
      <c r="H1806">
        <v>-0.01</v>
      </c>
      <c r="I1806">
        <v>4</v>
      </c>
      <c r="J1806">
        <v>-0.42699999999999999</v>
      </c>
      <c r="K1806">
        <v>-1.419</v>
      </c>
      <c r="L1806">
        <v>-2.4140000000000001</v>
      </c>
      <c r="M1806">
        <v>-3.1760000000000002</v>
      </c>
      <c r="N1806">
        <v>-3.3980000000000001</v>
      </c>
      <c r="O1806">
        <v>1.0449999999999999</v>
      </c>
      <c r="P1806">
        <v>1.0549999999999999</v>
      </c>
      <c r="Q1806">
        <v>1.0449999999999999</v>
      </c>
      <c r="R1806">
        <v>0.81100000000000005</v>
      </c>
      <c r="S1806">
        <v>0.499</v>
      </c>
    </row>
    <row r="1808" spans="1:19" x14ac:dyDescent="0.3">
      <c r="A1808" t="s">
        <v>0</v>
      </c>
      <c r="B1808" t="s">
        <v>140</v>
      </c>
    </row>
    <row r="1809" spans="1:19" x14ac:dyDescent="0.3">
      <c r="A1809">
        <v>0</v>
      </c>
      <c r="B1809">
        <v>-0.36499999999999999</v>
      </c>
      <c r="C1809">
        <v>-1.2769999999999999</v>
      </c>
      <c r="D1809">
        <v>-2.3679999999999999</v>
      </c>
      <c r="E1809">
        <v>-2.9649999999999999</v>
      </c>
      <c r="F1809">
        <v>-3.2</v>
      </c>
      <c r="G1809">
        <v>2.6</v>
      </c>
      <c r="H1809">
        <v>-0.01</v>
      </c>
      <c r="I1809">
        <v>4</v>
      </c>
      <c r="J1809">
        <v>-0.40500000000000003</v>
      </c>
      <c r="K1809">
        <v>-1.405</v>
      </c>
      <c r="L1809">
        <v>-2.4009999999999998</v>
      </c>
      <c r="M1809">
        <v>-3.1030000000000002</v>
      </c>
      <c r="N1809">
        <v>-3.2</v>
      </c>
      <c r="O1809">
        <v>1.0489999999999999</v>
      </c>
      <c r="P1809">
        <v>1.0489999999999999</v>
      </c>
      <c r="Q1809">
        <v>1.042</v>
      </c>
      <c r="R1809">
        <v>0.68</v>
      </c>
      <c r="S1809">
        <v>0.27500000000000002</v>
      </c>
    </row>
    <row r="1810" spans="1:19" x14ac:dyDescent="0.3">
      <c r="A1810">
        <v>60</v>
      </c>
      <c r="B1810">
        <v>-0.36499999999999999</v>
      </c>
      <c r="C1810">
        <v>-1.2769999999999999</v>
      </c>
      <c r="D1810">
        <v>-2.3679999999999999</v>
      </c>
      <c r="E1810">
        <v>-2.9649999999999999</v>
      </c>
      <c r="F1810">
        <v>-3.2</v>
      </c>
      <c r="G1810">
        <v>2.6</v>
      </c>
      <c r="H1810">
        <v>-0.01</v>
      </c>
      <c r="I1810">
        <v>4</v>
      </c>
      <c r="J1810">
        <v>-0.44</v>
      </c>
      <c r="K1810">
        <v>-1.43</v>
      </c>
      <c r="L1810">
        <v>-2.3980000000000001</v>
      </c>
      <c r="M1810">
        <v>-3.0870000000000002</v>
      </c>
      <c r="N1810">
        <v>-3.2719999999999998</v>
      </c>
      <c r="O1810">
        <v>1.105</v>
      </c>
      <c r="P1810">
        <v>1.046</v>
      </c>
      <c r="Q1810">
        <v>0.95899999999999996</v>
      </c>
      <c r="R1810">
        <v>0.63300000000000001</v>
      </c>
      <c r="S1810">
        <v>0.44800000000000001</v>
      </c>
    </row>
    <row r="1811" spans="1:19" x14ac:dyDescent="0.3">
      <c r="A1811">
        <v>120</v>
      </c>
      <c r="B1811">
        <v>-0.36499999999999999</v>
      </c>
      <c r="C1811">
        <v>-1.2769999999999999</v>
      </c>
      <c r="D1811">
        <v>-2.3679999999999999</v>
      </c>
      <c r="E1811">
        <v>-2.9649999999999999</v>
      </c>
      <c r="F1811">
        <v>-3.2</v>
      </c>
      <c r="G1811">
        <v>2.6</v>
      </c>
      <c r="H1811">
        <v>-0.01</v>
      </c>
      <c r="I1811">
        <v>4</v>
      </c>
      <c r="J1811">
        <v>-0.41799999999999998</v>
      </c>
      <c r="K1811">
        <v>-1.4350000000000001</v>
      </c>
      <c r="L1811">
        <v>-2.4329999999999998</v>
      </c>
      <c r="M1811">
        <v>-3.133</v>
      </c>
      <c r="N1811">
        <v>-3.2890000000000001</v>
      </c>
      <c r="O1811">
        <v>1.0629999999999999</v>
      </c>
      <c r="P1811">
        <v>1.0940000000000001</v>
      </c>
      <c r="Q1811">
        <v>1.0860000000000001</v>
      </c>
      <c r="R1811">
        <v>0.77300000000000002</v>
      </c>
      <c r="S1811">
        <v>0.45500000000000002</v>
      </c>
    </row>
    <row r="1812" spans="1:19" x14ac:dyDescent="0.3">
      <c r="A1812">
        <v>180</v>
      </c>
      <c r="B1812">
        <v>-0.36499999999999999</v>
      </c>
      <c r="C1812">
        <v>-1.2769999999999999</v>
      </c>
      <c r="D1812">
        <v>-2.3679999999999999</v>
      </c>
      <c r="E1812">
        <v>-2.9649999999999999</v>
      </c>
      <c r="F1812">
        <v>-3.2</v>
      </c>
      <c r="G1812">
        <v>2.6</v>
      </c>
      <c r="H1812">
        <v>-0.01</v>
      </c>
      <c r="I1812">
        <v>4</v>
      </c>
      <c r="J1812">
        <v>-0.41199999999999998</v>
      </c>
      <c r="K1812">
        <v>-1.4119999999999999</v>
      </c>
      <c r="L1812">
        <v>-2.4049999999999998</v>
      </c>
      <c r="M1812">
        <v>-3.0990000000000002</v>
      </c>
      <c r="N1812">
        <v>-3.3010000000000002</v>
      </c>
      <c r="O1812">
        <v>1.048</v>
      </c>
      <c r="P1812">
        <v>1.0209999999999999</v>
      </c>
      <c r="Q1812">
        <v>0.99199999999999999</v>
      </c>
      <c r="R1812">
        <v>0.629</v>
      </c>
      <c r="S1812">
        <v>0.45900000000000002</v>
      </c>
    </row>
    <row r="1813" spans="1:19" x14ac:dyDescent="0.3">
      <c r="A1813">
        <v>240</v>
      </c>
      <c r="B1813">
        <v>-0.36499999999999999</v>
      </c>
      <c r="C1813">
        <v>-1.2769999999999999</v>
      </c>
      <c r="D1813">
        <v>-2.3679999999999999</v>
      </c>
      <c r="E1813">
        <v>-2.9649999999999999</v>
      </c>
      <c r="F1813">
        <v>-3.2</v>
      </c>
      <c r="G1813">
        <v>2.6</v>
      </c>
      <c r="H1813">
        <v>-0.01</v>
      </c>
      <c r="I1813">
        <v>4</v>
      </c>
      <c r="J1813">
        <v>-0.42299999999999999</v>
      </c>
      <c r="K1813">
        <v>-1.425</v>
      </c>
      <c r="L1813">
        <v>-2.423</v>
      </c>
      <c r="M1813">
        <v>-3.0950000000000002</v>
      </c>
      <c r="N1813">
        <v>-3.31</v>
      </c>
      <c r="O1813">
        <v>1.0640000000000001</v>
      </c>
      <c r="P1813">
        <v>1.0740000000000001</v>
      </c>
      <c r="Q1813">
        <v>1.0720000000000001</v>
      </c>
      <c r="R1813">
        <v>0.63400000000000001</v>
      </c>
      <c r="S1813">
        <v>0.46300000000000002</v>
      </c>
    </row>
    <row r="1814" spans="1:19" x14ac:dyDescent="0.3">
      <c r="A1814">
        <v>300</v>
      </c>
      <c r="B1814">
        <v>-0.36499999999999999</v>
      </c>
      <c r="C1814">
        <v>-1.2769999999999999</v>
      </c>
      <c r="D1814">
        <v>-2.3679999999999999</v>
      </c>
      <c r="E1814">
        <v>-2.9649999999999999</v>
      </c>
      <c r="F1814">
        <v>-3.2</v>
      </c>
      <c r="G1814">
        <v>2.6</v>
      </c>
      <c r="H1814">
        <v>-0.01</v>
      </c>
      <c r="I1814">
        <v>4</v>
      </c>
      <c r="J1814">
        <v>-0.41699999999999998</v>
      </c>
      <c r="K1814">
        <v>-1.419</v>
      </c>
      <c r="L1814">
        <v>-2.4159999999999999</v>
      </c>
      <c r="M1814">
        <v>-3.11</v>
      </c>
      <c r="N1814">
        <v>-3.3170000000000002</v>
      </c>
      <c r="O1814">
        <v>1.048</v>
      </c>
      <c r="P1814">
        <v>1.0429999999999999</v>
      </c>
      <c r="Q1814">
        <v>1.0369999999999999</v>
      </c>
      <c r="R1814">
        <v>0.69299999999999995</v>
      </c>
      <c r="S1814">
        <v>0.46600000000000003</v>
      </c>
    </row>
    <row r="1815" spans="1:19" x14ac:dyDescent="0.3">
      <c r="A1815">
        <v>360</v>
      </c>
      <c r="B1815">
        <v>-0.36499999999999999</v>
      </c>
      <c r="C1815">
        <v>-1.2769999999999999</v>
      </c>
      <c r="D1815">
        <v>-2.3679999999999999</v>
      </c>
      <c r="E1815">
        <v>-2.9649999999999999</v>
      </c>
      <c r="F1815">
        <v>-3.2</v>
      </c>
      <c r="G1815">
        <v>2.6</v>
      </c>
      <c r="H1815">
        <v>-0.01</v>
      </c>
      <c r="I1815">
        <v>4</v>
      </c>
      <c r="J1815">
        <v>-0.42099999999999999</v>
      </c>
      <c r="K1815">
        <v>-1.419</v>
      </c>
      <c r="L1815">
        <v>-2.41</v>
      </c>
      <c r="M1815">
        <v>-3.1269999999999998</v>
      </c>
      <c r="N1815">
        <v>-3.33</v>
      </c>
      <c r="O1815">
        <v>1.052</v>
      </c>
      <c r="P1815">
        <v>1.0580000000000001</v>
      </c>
      <c r="Q1815">
        <v>1.022</v>
      </c>
      <c r="R1815">
        <v>0.73899999999999999</v>
      </c>
      <c r="S1815">
        <v>0.47099999999999997</v>
      </c>
    </row>
    <row r="1816" spans="1:19" x14ac:dyDescent="0.3">
      <c r="A1816">
        <v>420</v>
      </c>
      <c r="B1816">
        <v>-0.36499999999999999</v>
      </c>
      <c r="C1816">
        <v>-1.2769999999999999</v>
      </c>
      <c r="D1816">
        <v>-2.3679999999999999</v>
      </c>
      <c r="E1816">
        <v>-2.9649999999999999</v>
      </c>
      <c r="F1816">
        <v>-3.2</v>
      </c>
      <c r="G1816">
        <v>2.6</v>
      </c>
      <c r="H1816">
        <v>-0.01</v>
      </c>
      <c r="I1816">
        <v>4</v>
      </c>
      <c r="J1816">
        <v>-0.42199999999999999</v>
      </c>
      <c r="K1816">
        <v>-1.421</v>
      </c>
      <c r="L1816">
        <v>-2.4140000000000001</v>
      </c>
      <c r="M1816">
        <v>-3.1419999999999999</v>
      </c>
      <c r="N1816">
        <v>-3.3439999999999999</v>
      </c>
      <c r="O1816">
        <v>1.0489999999999999</v>
      </c>
      <c r="P1816">
        <v>1.0609999999999999</v>
      </c>
      <c r="Q1816">
        <v>1.0429999999999999</v>
      </c>
      <c r="R1816">
        <v>0.77100000000000002</v>
      </c>
      <c r="S1816">
        <v>0.47599999999999998</v>
      </c>
    </row>
    <row r="1817" spans="1:19" x14ac:dyDescent="0.3">
      <c r="A1817">
        <v>480</v>
      </c>
      <c r="B1817">
        <v>-0.36499999999999999</v>
      </c>
      <c r="C1817">
        <v>-1.2769999999999999</v>
      </c>
      <c r="D1817">
        <v>-2.3679999999999999</v>
      </c>
      <c r="E1817">
        <v>-2.9649999999999999</v>
      </c>
      <c r="F1817">
        <v>-3.2</v>
      </c>
      <c r="G1817">
        <v>2.6</v>
      </c>
      <c r="H1817">
        <v>-0.01</v>
      </c>
      <c r="I1817">
        <v>4</v>
      </c>
      <c r="J1817">
        <v>-0.42199999999999999</v>
      </c>
      <c r="K1817">
        <v>-1.419</v>
      </c>
      <c r="L1817">
        <v>-2.4159999999999999</v>
      </c>
      <c r="M1817">
        <v>-3.1539999999999999</v>
      </c>
      <c r="N1817">
        <v>-3.3580000000000001</v>
      </c>
      <c r="O1817">
        <v>1.0449999999999999</v>
      </c>
      <c r="P1817">
        <v>1.0549999999999999</v>
      </c>
      <c r="Q1817">
        <v>1.0489999999999999</v>
      </c>
      <c r="R1817">
        <v>0.79100000000000004</v>
      </c>
      <c r="S1817">
        <v>0.48199999999999998</v>
      </c>
    </row>
    <row r="1818" spans="1:19" x14ac:dyDescent="0.3">
      <c r="A1818">
        <v>540</v>
      </c>
      <c r="B1818">
        <v>-0.36499999999999999</v>
      </c>
      <c r="C1818">
        <v>-1.2769999999999999</v>
      </c>
      <c r="D1818">
        <v>-2.3679999999999999</v>
      </c>
      <c r="E1818">
        <v>-2.9649999999999999</v>
      </c>
      <c r="F1818">
        <v>-3.2</v>
      </c>
      <c r="G1818">
        <v>2.6</v>
      </c>
      <c r="H1818">
        <v>-0.01</v>
      </c>
      <c r="I1818">
        <v>4</v>
      </c>
      <c r="J1818">
        <v>-0.42499999999999999</v>
      </c>
      <c r="K1818">
        <v>-1.4179999999999999</v>
      </c>
      <c r="L1818">
        <v>-2.4159999999999999</v>
      </c>
      <c r="M1818">
        <v>-3.1629999999999998</v>
      </c>
      <c r="N1818">
        <v>-3.3730000000000002</v>
      </c>
      <c r="O1818">
        <v>1.046</v>
      </c>
      <c r="P1818">
        <v>1.054</v>
      </c>
      <c r="Q1818">
        <v>1.0469999999999999</v>
      </c>
      <c r="R1818">
        <v>0.79700000000000004</v>
      </c>
      <c r="S1818">
        <v>0.48799999999999999</v>
      </c>
    </row>
    <row r="1819" spans="1:19" x14ac:dyDescent="0.3">
      <c r="A1819">
        <v>600</v>
      </c>
      <c r="B1819">
        <v>-0.36499999999999999</v>
      </c>
      <c r="C1819">
        <v>-1.2769999999999999</v>
      </c>
      <c r="D1819">
        <v>-2.3679999999999999</v>
      </c>
      <c r="E1819">
        <v>-2.9649999999999999</v>
      </c>
      <c r="F1819">
        <v>-3.2</v>
      </c>
      <c r="G1819">
        <v>2.6</v>
      </c>
      <c r="H1819">
        <v>-0.01</v>
      </c>
      <c r="I1819">
        <v>4</v>
      </c>
      <c r="J1819">
        <v>-0.42699999999999999</v>
      </c>
      <c r="K1819">
        <v>-1.419</v>
      </c>
      <c r="L1819">
        <v>-2.4159999999999999</v>
      </c>
      <c r="M1819">
        <v>-3.1709999999999998</v>
      </c>
      <c r="N1819">
        <v>-3.3879999999999999</v>
      </c>
      <c r="O1819">
        <v>1.0449999999999999</v>
      </c>
      <c r="P1819">
        <v>1.056</v>
      </c>
      <c r="Q1819">
        <v>1.046</v>
      </c>
      <c r="R1819">
        <v>0.80100000000000005</v>
      </c>
      <c r="S1819">
        <v>0.495</v>
      </c>
    </row>
    <row r="1821" spans="1:19" x14ac:dyDescent="0.3">
      <c r="A1821" t="s">
        <v>0</v>
      </c>
      <c r="B1821" t="s">
        <v>141</v>
      </c>
    </row>
    <row r="1822" spans="1:19" x14ac:dyDescent="0.3">
      <c r="A1822">
        <v>0</v>
      </c>
      <c r="B1822">
        <v>-0.36599999999999999</v>
      </c>
      <c r="C1822">
        <v>-1.2769999999999999</v>
      </c>
      <c r="D1822">
        <v>-2.3650000000000002</v>
      </c>
      <c r="E1822">
        <v>-2.9590000000000001</v>
      </c>
      <c r="F1822">
        <v>-3.19</v>
      </c>
      <c r="G1822">
        <v>2.6</v>
      </c>
      <c r="H1822">
        <v>-0.01</v>
      </c>
      <c r="I1822">
        <v>4</v>
      </c>
      <c r="J1822">
        <v>-0.40500000000000003</v>
      </c>
      <c r="K1822">
        <v>-1.405</v>
      </c>
      <c r="L1822">
        <v>-2.4009999999999998</v>
      </c>
      <c r="M1822">
        <v>-3.0950000000000002</v>
      </c>
      <c r="N1822">
        <v>-3.19</v>
      </c>
      <c r="O1822">
        <v>1.0489999999999999</v>
      </c>
      <c r="P1822">
        <v>1.0489999999999999</v>
      </c>
      <c r="Q1822">
        <v>1.042</v>
      </c>
      <c r="R1822">
        <v>0.67400000000000004</v>
      </c>
      <c r="S1822">
        <v>0.27300000000000002</v>
      </c>
    </row>
    <row r="1823" spans="1:19" x14ac:dyDescent="0.3">
      <c r="A1823">
        <v>60</v>
      </c>
      <c r="B1823">
        <v>-0.36599999999999999</v>
      </c>
      <c r="C1823">
        <v>-1.2769999999999999</v>
      </c>
      <c r="D1823">
        <v>-2.3650000000000002</v>
      </c>
      <c r="E1823">
        <v>-2.9590000000000001</v>
      </c>
      <c r="F1823">
        <v>-3.19</v>
      </c>
      <c r="G1823">
        <v>2.6</v>
      </c>
      <c r="H1823">
        <v>-0.01</v>
      </c>
      <c r="I1823">
        <v>4</v>
      </c>
      <c r="J1823">
        <v>-0.439</v>
      </c>
      <c r="K1823">
        <v>-1.4279999999999999</v>
      </c>
      <c r="L1823">
        <v>-2.387</v>
      </c>
      <c r="M1823">
        <v>-3.0819999999999999</v>
      </c>
      <c r="N1823">
        <v>-3.2629999999999999</v>
      </c>
      <c r="O1823">
        <v>1.1040000000000001</v>
      </c>
      <c r="P1823">
        <v>1.0389999999999999</v>
      </c>
      <c r="Q1823">
        <v>0.92800000000000005</v>
      </c>
      <c r="R1823">
        <v>0.628</v>
      </c>
      <c r="S1823">
        <v>0.44500000000000001</v>
      </c>
    </row>
    <row r="1824" spans="1:19" x14ac:dyDescent="0.3">
      <c r="A1824">
        <v>120</v>
      </c>
      <c r="B1824">
        <v>-0.36599999999999999</v>
      </c>
      <c r="C1824">
        <v>-1.2769999999999999</v>
      </c>
      <c r="D1824">
        <v>-2.3650000000000002</v>
      </c>
      <c r="E1824">
        <v>-2.9590000000000001</v>
      </c>
      <c r="F1824">
        <v>-3.19</v>
      </c>
      <c r="G1824">
        <v>2.6</v>
      </c>
      <c r="H1824">
        <v>-0.01</v>
      </c>
      <c r="I1824">
        <v>4</v>
      </c>
      <c r="J1824">
        <v>-0.42099999999999999</v>
      </c>
      <c r="K1824">
        <v>-1.4350000000000001</v>
      </c>
      <c r="L1824">
        <v>-2.423</v>
      </c>
      <c r="M1824">
        <v>-3.125</v>
      </c>
      <c r="N1824">
        <v>-3.278</v>
      </c>
      <c r="O1824">
        <v>1.0680000000000001</v>
      </c>
      <c r="P1824">
        <v>1.0960000000000001</v>
      </c>
      <c r="Q1824">
        <v>1.0649999999999999</v>
      </c>
      <c r="R1824">
        <v>0.76100000000000001</v>
      </c>
      <c r="S1824">
        <v>0.45100000000000001</v>
      </c>
    </row>
    <row r="1825" spans="1:19" x14ac:dyDescent="0.3">
      <c r="A1825">
        <v>180</v>
      </c>
      <c r="B1825">
        <v>-0.36599999999999999</v>
      </c>
      <c r="C1825">
        <v>-1.2769999999999999</v>
      </c>
      <c r="D1825">
        <v>-2.3650000000000002</v>
      </c>
      <c r="E1825">
        <v>-2.9590000000000001</v>
      </c>
      <c r="F1825">
        <v>-3.19</v>
      </c>
      <c r="G1825">
        <v>2.6</v>
      </c>
      <c r="H1825">
        <v>-0.01</v>
      </c>
      <c r="I1825">
        <v>4</v>
      </c>
      <c r="J1825">
        <v>-0.41199999999999998</v>
      </c>
      <c r="K1825">
        <v>-1.4119999999999999</v>
      </c>
      <c r="L1825">
        <v>-2.399</v>
      </c>
      <c r="M1825">
        <v>-3.0880000000000001</v>
      </c>
      <c r="N1825">
        <v>-3.29</v>
      </c>
      <c r="O1825">
        <v>1.048</v>
      </c>
      <c r="P1825">
        <v>1.0189999999999999</v>
      </c>
      <c r="Q1825">
        <v>0.98399999999999999</v>
      </c>
      <c r="R1825">
        <v>0.625</v>
      </c>
      <c r="S1825">
        <v>0.45500000000000002</v>
      </c>
    </row>
    <row r="1826" spans="1:19" x14ac:dyDescent="0.3">
      <c r="A1826">
        <v>240</v>
      </c>
      <c r="B1826">
        <v>-0.36599999999999999</v>
      </c>
      <c r="C1826">
        <v>-1.2769999999999999</v>
      </c>
      <c r="D1826">
        <v>-2.3650000000000002</v>
      </c>
      <c r="E1826">
        <v>-2.9590000000000001</v>
      </c>
      <c r="F1826">
        <v>-3.19</v>
      </c>
      <c r="G1826">
        <v>2.6</v>
      </c>
      <c r="H1826">
        <v>-0.01</v>
      </c>
      <c r="I1826">
        <v>4</v>
      </c>
      <c r="J1826">
        <v>-0.42399999999999999</v>
      </c>
      <c r="K1826">
        <v>-1.4239999999999999</v>
      </c>
      <c r="L1826">
        <v>-2.419</v>
      </c>
      <c r="M1826">
        <v>-3.0859999999999999</v>
      </c>
      <c r="N1826">
        <v>-3.298</v>
      </c>
      <c r="O1826">
        <v>1.0640000000000001</v>
      </c>
      <c r="P1826">
        <v>1.073</v>
      </c>
      <c r="Q1826">
        <v>1.07</v>
      </c>
      <c r="R1826">
        <v>0.64100000000000001</v>
      </c>
      <c r="S1826">
        <v>0.45800000000000002</v>
      </c>
    </row>
    <row r="1827" spans="1:19" x14ac:dyDescent="0.3">
      <c r="A1827">
        <v>300</v>
      </c>
      <c r="B1827">
        <v>-0.36599999999999999</v>
      </c>
      <c r="C1827">
        <v>-1.2769999999999999</v>
      </c>
      <c r="D1827">
        <v>-2.3650000000000002</v>
      </c>
      <c r="E1827">
        <v>-2.9590000000000001</v>
      </c>
      <c r="F1827">
        <v>-3.19</v>
      </c>
      <c r="G1827">
        <v>2.6</v>
      </c>
      <c r="H1827">
        <v>-0.01</v>
      </c>
      <c r="I1827">
        <v>4</v>
      </c>
      <c r="J1827">
        <v>-0.41699999999999998</v>
      </c>
      <c r="K1827">
        <v>-1.4179999999999999</v>
      </c>
      <c r="L1827">
        <v>-2.411</v>
      </c>
      <c r="M1827">
        <v>-3.101</v>
      </c>
      <c r="N1827">
        <v>-3.3069999999999999</v>
      </c>
      <c r="O1827">
        <v>1.048</v>
      </c>
      <c r="P1827">
        <v>1.0409999999999999</v>
      </c>
      <c r="Q1827">
        <v>1.0329999999999999</v>
      </c>
      <c r="R1827">
        <v>0.69799999999999995</v>
      </c>
      <c r="S1827">
        <v>0.46200000000000002</v>
      </c>
    </row>
    <row r="1828" spans="1:19" x14ac:dyDescent="0.3">
      <c r="A1828">
        <v>360</v>
      </c>
      <c r="B1828">
        <v>-0.36599999999999999</v>
      </c>
      <c r="C1828">
        <v>-1.2769999999999999</v>
      </c>
      <c r="D1828">
        <v>-2.3650000000000002</v>
      </c>
      <c r="E1828">
        <v>-2.9590000000000001</v>
      </c>
      <c r="F1828">
        <v>-3.19</v>
      </c>
      <c r="G1828">
        <v>2.6</v>
      </c>
      <c r="H1828">
        <v>-0.01</v>
      </c>
      <c r="I1828">
        <v>4</v>
      </c>
      <c r="J1828">
        <v>-0.42199999999999999</v>
      </c>
      <c r="K1828">
        <v>-1.419</v>
      </c>
      <c r="L1828">
        <v>-2.407</v>
      </c>
      <c r="M1828">
        <v>-3.1179999999999999</v>
      </c>
      <c r="N1828">
        <v>-3.319</v>
      </c>
      <c r="O1828">
        <v>1.052</v>
      </c>
      <c r="P1828">
        <v>1.0580000000000001</v>
      </c>
      <c r="Q1828">
        <v>1.0209999999999999</v>
      </c>
      <c r="R1828">
        <v>0.74199999999999999</v>
      </c>
      <c r="S1828">
        <v>0.46600000000000003</v>
      </c>
    </row>
    <row r="1829" spans="1:19" x14ac:dyDescent="0.3">
      <c r="A1829">
        <v>420</v>
      </c>
      <c r="B1829">
        <v>-0.36599999999999999</v>
      </c>
      <c r="C1829">
        <v>-1.2769999999999999</v>
      </c>
      <c r="D1829">
        <v>-2.3650000000000002</v>
      </c>
      <c r="E1829">
        <v>-2.9590000000000001</v>
      </c>
      <c r="F1829">
        <v>-3.19</v>
      </c>
      <c r="G1829">
        <v>2.6</v>
      </c>
      <c r="H1829">
        <v>-0.01</v>
      </c>
      <c r="I1829">
        <v>4</v>
      </c>
      <c r="J1829">
        <v>-0.42199999999999999</v>
      </c>
      <c r="K1829">
        <v>-1.421</v>
      </c>
      <c r="L1829">
        <v>-2.411</v>
      </c>
      <c r="M1829">
        <v>-3.133</v>
      </c>
      <c r="N1829">
        <v>-3.331</v>
      </c>
      <c r="O1829">
        <v>1.0489999999999999</v>
      </c>
      <c r="P1829">
        <v>1.0609999999999999</v>
      </c>
      <c r="Q1829">
        <v>1.0409999999999999</v>
      </c>
      <c r="R1829">
        <v>0.77300000000000002</v>
      </c>
      <c r="S1829">
        <v>0.47099999999999997</v>
      </c>
    </row>
    <row r="1830" spans="1:19" x14ac:dyDescent="0.3">
      <c r="A1830">
        <v>480</v>
      </c>
      <c r="B1830">
        <v>-0.36599999999999999</v>
      </c>
      <c r="C1830">
        <v>-1.2769999999999999</v>
      </c>
      <c r="D1830">
        <v>-2.3650000000000002</v>
      </c>
      <c r="E1830">
        <v>-2.9590000000000001</v>
      </c>
      <c r="F1830">
        <v>-3.19</v>
      </c>
      <c r="G1830">
        <v>2.6</v>
      </c>
      <c r="H1830">
        <v>-0.01</v>
      </c>
      <c r="I1830">
        <v>4</v>
      </c>
      <c r="J1830">
        <v>-0.42199999999999999</v>
      </c>
      <c r="K1830">
        <v>-1.419</v>
      </c>
      <c r="L1830">
        <v>-2.4140000000000001</v>
      </c>
      <c r="M1830">
        <v>-3.1440000000000001</v>
      </c>
      <c r="N1830">
        <v>-3.3439999999999999</v>
      </c>
      <c r="O1830">
        <v>1.0449999999999999</v>
      </c>
      <c r="P1830">
        <v>1.054</v>
      </c>
      <c r="Q1830">
        <v>1.0469999999999999</v>
      </c>
      <c r="R1830">
        <v>0.78700000000000003</v>
      </c>
      <c r="S1830">
        <v>0.47599999999999998</v>
      </c>
    </row>
    <row r="1831" spans="1:19" x14ac:dyDescent="0.3">
      <c r="A1831">
        <v>540</v>
      </c>
      <c r="B1831">
        <v>-0.36599999999999999</v>
      </c>
      <c r="C1831">
        <v>-1.2769999999999999</v>
      </c>
      <c r="D1831">
        <v>-2.3650000000000002</v>
      </c>
      <c r="E1831">
        <v>-2.9590000000000001</v>
      </c>
      <c r="F1831">
        <v>-3.19</v>
      </c>
      <c r="G1831">
        <v>2.6</v>
      </c>
      <c r="H1831">
        <v>-0.01</v>
      </c>
      <c r="I1831">
        <v>4</v>
      </c>
      <c r="J1831">
        <v>-0.42499999999999999</v>
      </c>
      <c r="K1831">
        <v>-1.419</v>
      </c>
      <c r="L1831">
        <v>-2.4140000000000001</v>
      </c>
      <c r="M1831">
        <v>-3.153</v>
      </c>
      <c r="N1831">
        <v>-3.3580000000000001</v>
      </c>
      <c r="O1831">
        <v>1.046</v>
      </c>
      <c r="P1831">
        <v>1.054</v>
      </c>
      <c r="Q1831">
        <v>1.046</v>
      </c>
      <c r="R1831">
        <v>0.79200000000000004</v>
      </c>
      <c r="S1831">
        <v>0.48199999999999998</v>
      </c>
    </row>
    <row r="1832" spans="1:19" x14ac:dyDescent="0.3">
      <c r="A1832">
        <v>600</v>
      </c>
      <c r="B1832">
        <v>-0.36599999999999999</v>
      </c>
      <c r="C1832">
        <v>-1.2769999999999999</v>
      </c>
      <c r="D1832">
        <v>-2.3650000000000002</v>
      </c>
      <c r="E1832">
        <v>-2.9590000000000001</v>
      </c>
      <c r="F1832">
        <v>-3.19</v>
      </c>
      <c r="G1832">
        <v>2.6</v>
      </c>
      <c r="H1832">
        <v>-0.01</v>
      </c>
      <c r="I1832">
        <v>4</v>
      </c>
      <c r="J1832">
        <v>-0.42699999999999999</v>
      </c>
      <c r="K1832">
        <v>-1.419</v>
      </c>
      <c r="L1832">
        <v>-2.4129999999999998</v>
      </c>
      <c r="M1832">
        <v>-3.1619999999999999</v>
      </c>
      <c r="N1832">
        <v>-3.3740000000000001</v>
      </c>
      <c r="O1832">
        <v>1.0449999999999999</v>
      </c>
      <c r="P1832">
        <v>1.0549999999999999</v>
      </c>
      <c r="Q1832">
        <v>1.044</v>
      </c>
      <c r="R1832">
        <v>0.79900000000000004</v>
      </c>
      <c r="S1832">
        <v>0.48899999999999999</v>
      </c>
    </row>
    <row r="1834" spans="1:19" x14ac:dyDescent="0.3">
      <c r="A1834" t="s">
        <v>0</v>
      </c>
      <c r="B1834" t="s">
        <v>142</v>
      </c>
    </row>
    <row r="1835" spans="1:19" x14ac:dyDescent="0.3">
      <c r="A1835">
        <v>0</v>
      </c>
      <c r="B1835">
        <v>-0.36599999999999999</v>
      </c>
      <c r="C1835">
        <v>-1.278</v>
      </c>
      <c r="D1835">
        <v>-2.3650000000000002</v>
      </c>
      <c r="E1835">
        <v>-2.952</v>
      </c>
      <c r="F1835">
        <v>-3.18</v>
      </c>
      <c r="G1835">
        <v>2.6</v>
      </c>
      <c r="H1835">
        <v>-0.01</v>
      </c>
      <c r="I1835">
        <v>4</v>
      </c>
      <c r="J1835">
        <v>-0.40500000000000003</v>
      </c>
      <c r="K1835">
        <v>-1.405</v>
      </c>
      <c r="L1835">
        <v>-2.4009999999999998</v>
      </c>
      <c r="M1835">
        <v>-3.0880000000000001</v>
      </c>
      <c r="N1835">
        <v>-3.18</v>
      </c>
      <c r="O1835">
        <v>1.0489999999999999</v>
      </c>
      <c r="P1835">
        <v>1.0489999999999999</v>
      </c>
      <c r="Q1835">
        <v>1.0409999999999999</v>
      </c>
      <c r="R1835">
        <v>0.66700000000000004</v>
      </c>
      <c r="S1835">
        <v>0.27</v>
      </c>
    </row>
    <row r="1836" spans="1:19" x14ac:dyDescent="0.3">
      <c r="A1836">
        <v>60</v>
      </c>
      <c r="B1836">
        <v>-0.36599999999999999</v>
      </c>
      <c r="C1836">
        <v>-1.278</v>
      </c>
      <c r="D1836">
        <v>-2.3650000000000002</v>
      </c>
      <c r="E1836">
        <v>-2.952</v>
      </c>
      <c r="F1836">
        <v>-3.18</v>
      </c>
      <c r="G1836">
        <v>2.6</v>
      </c>
      <c r="H1836">
        <v>-0.01</v>
      </c>
      <c r="I1836">
        <v>4</v>
      </c>
      <c r="J1836">
        <v>-0.439</v>
      </c>
      <c r="K1836">
        <v>-1.427</v>
      </c>
      <c r="L1836">
        <v>-2.387</v>
      </c>
      <c r="M1836">
        <v>-3.0750000000000002</v>
      </c>
      <c r="N1836">
        <v>-3.2519999999999998</v>
      </c>
      <c r="O1836">
        <v>1.1040000000000001</v>
      </c>
      <c r="P1836">
        <v>1.0369999999999999</v>
      </c>
      <c r="Q1836">
        <v>0.92800000000000005</v>
      </c>
      <c r="R1836">
        <v>0.624</v>
      </c>
      <c r="S1836">
        <v>0.441</v>
      </c>
    </row>
    <row r="1837" spans="1:19" x14ac:dyDescent="0.3">
      <c r="A1837">
        <v>120</v>
      </c>
      <c r="B1837">
        <v>-0.36599999999999999</v>
      </c>
      <c r="C1837">
        <v>-1.278</v>
      </c>
      <c r="D1837">
        <v>-2.3650000000000002</v>
      </c>
      <c r="E1837">
        <v>-2.952</v>
      </c>
      <c r="F1837">
        <v>-3.18</v>
      </c>
      <c r="G1837">
        <v>2.6</v>
      </c>
      <c r="H1837">
        <v>-0.01</v>
      </c>
      <c r="I1837">
        <v>4</v>
      </c>
      <c r="J1837">
        <v>-0.42099999999999999</v>
      </c>
      <c r="K1837">
        <v>-1.4350000000000001</v>
      </c>
      <c r="L1837">
        <v>-2.423</v>
      </c>
      <c r="M1837">
        <v>-3.117</v>
      </c>
      <c r="N1837">
        <v>-3.2669999999999999</v>
      </c>
      <c r="O1837">
        <v>1.0680000000000001</v>
      </c>
      <c r="P1837">
        <v>1.0960000000000001</v>
      </c>
      <c r="Q1837">
        <v>1.0649999999999999</v>
      </c>
      <c r="R1837">
        <v>0.753</v>
      </c>
      <c r="S1837">
        <v>0.44700000000000001</v>
      </c>
    </row>
    <row r="1838" spans="1:19" x14ac:dyDescent="0.3">
      <c r="A1838">
        <v>180</v>
      </c>
      <c r="B1838">
        <v>-0.36599999999999999</v>
      </c>
      <c r="C1838">
        <v>-1.278</v>
      </c>
      <c r="D1838">
        <v>-2.3650000000000002</v>
      </c>
      <c r="E1838">
        <v>-2.952</v>
      </c>
      <c r="F1838">
        <v>-3.18</v>
      </c>
      <c r="G1838">
        <v>2.6</v>
      </c>
      <c r="H1838">
        <v>-0.01</v>
      </c>
      <c r="I1838">
        <v>4</v>
      </c>
      <c r="J1838">
        <v>-0.41199999999999998</v>
      </c>
      <c r="K1838">
        <v>-1.4119999999999999</v>
      </c>
      <c r="L1838">
        <v>-2.399</v>
      </c>
      <c r="M1838">
        <v>-3.08</v>
      </c>
      <c r="N1838">
        <v>-3.278</v>
      </c>
      <c r="O1838">
        <v>1.048</v>
      </c>
      <c r="P1838">
        <v>1.0189999999999999</v>
      </c>
      <c r="Q1838">
        <v>0.98399999999999999</v>
      </c>
      <c r="R1838">
        <v>0.61899999999999999</v>
      </c>
      <c r="S1838">
        <v>0.45100000000000001</v>
      </c>
    </row>
    <row r="1839" spans="1:19" x14ac:dyDescent="0.3">
      <c r="A1839">
        <v>240</v>
      </c>
      <c r="B1839">
        <v>-0.36599999999999999</v>
      </c>
      <c r="C1839">
        <v>-1.278</v>
      </c>
      <c r="D1839">
        <v>-2.3650000000000002</v>
      </c>
      <c r="E1839">
        <v>-2.952</v>
      </c>
      <c r="F1839">
        <v>-3.18</v>
      </c>
      <c r="G1839">
        <v>2.6</v>
      </c>
      <c r="H1839">
        <v>-0.01</v>
      </c>
      <c r="I1839">
        <v>4</v>
      </c>
      <c r="J1839">
        <v>-0.42399999999999999</v>
      </c>
      <c r="K1839">
        <v>-1.4239999999999999</v>
      </c>
      <c r="L1839">
        <v>-2.419</v>
      </c>
      <c r="M1839">
        <v>-3.0779999999999998</v>
      </c>
      <c r="N1839">
        <v>-3.286</v>
      </c>
      <c r="O1839">
        <v>1.0640000000000001</v>
      </c>
      <c r="P1839">
        <v>1.073</v>
      </c>
      <c r="Q1839">
        <v>1.07</v>
      </c>
      <c r="R1839">
        <v>0.63600000000000001</v>
      </c>
      <c r="S1839">
        <v>0.45400000000000001</v>
      </c>
    </row>
    <row r="1840" spans="1:19" x14ac:dyDescent="0.3">
      <c r="A1840">
        <v>300</v>
      </c>
      <c r="B1840">
        <v>-0.36599999999999999</v>
      </c>
      <c r="C1840">
        <v>-1.278</v>
      </c>
      <c r="D1840">
        <v>-2.3650000000000002</v>
      </c>
      <c r="E1840">
        <v>-2.952</v>
      </c>
      <c r="F1840">
        <v>-3.18</v>
      </c>
      <c r="G1840">
        <v>2.6</v>
      </c>
      <c r="H1840">
        <v>-0.01</v>
      </c>
      <c r="I1840">
        <v>4</v>
      </c>
      <c r="J1840">
        <v>-0.41699999999999998</v>
      </c>
      <c r="K1840">
        <v>-1.4179999999999999</v>
      </c>
      <c r="L1840">
        <v>-2.411</v>
      </c>
      <c r="M1840">
        <v>-3.0950000000000002</v>
      </c>
      <c r="N1840">
        <v>-3.2949999999999999</v>
      </c>
      <c r="O1840">
        <v>1.048</v>
      </c>
      <c r="P1840">
        <v>1.0409999999999999</v>
      </c>
      <c r="Q1840">
        <v>1.032</v>
      </c>
      <c r="R1840">
        <v>0.69399999999999995</v>
      </c>
      <c r="S1840">
        <v>0.45700000000000002</v>
      </c>
    </row>
    <row r="1841" spans="1:19" x14ac:dyDescent="0.3">
      <c r="A1841">
        <v>360</v>
      </c>
      <c r="B1841">
        <v>-0.36599999999999999</v>
      </c>
      <c r="C1841">
        <v>-1.278</v>
      </c>
      <c r="D1841">
        <v>-2.3650000000000002</v>
      </c>
      <c r="E1841">
        <v>-2.952</v>
      </c>
      <c r="F1841">
        <v>-3.18</v>
      </c>
      <c r="G1841">
        <v>2.6</v>
      </c>
      <c r="H1841">
        <v>-0.01</v>
      </c>
      <c r="I1841">
        <v>4</v>
      </c>
      <c r="J1841">
        <v>-0.42199999999999999</v>
      </c>
      <c r="K1841">
        <v>-1.419</v>
      </c>
      <c r="L1841">
        <v>-2.407</v>
      </c>
      <c r="M1841">
        <v>-3.1110000000000002</v>
      </c>
      <c r="N1841">
        <v>-3.306</v>
      </c>
      <c r="O1841">
        <v>1.052</v>
      </c>
      <c r="P1841">
        <v>1.0589999999999999</v>
      </c>
      <c r="Q1841">
        <v>1.02</v>
      </c>
      <c r="R1841">
        <v>0.73699999999999999</v>
      </c>
      <c r="S1841">
        <v>0.46100000000000002</v>
      </c>
    </row>
    <row r="1842" spans="1:19" x14ac:dyDescent="0.3">
      <c r="A1842">
        <v>420</v>
      </c>
      <c r="B1842">
        <v>-0.36599999999999999</v>
      </c>
      <c r="C1842">
        <v>-1.278</v>
      </c>
      <c r="D1842">
        <v>-2.3650000000000002</v>
      </c>
      <c r="E1842">
        <v>-2.952</v>
      </c>
      <c r="F1842">
        <v>-3.18</v>
      </c>
      <c r="G1842">
        <v>2.6</v>
      </c>
      <c r="H1842">
        <v>-0.01</v>
      </c>
      <c r="I1842">
        <v>4</v>
      </c>
      <c r="J1842">
        <v>-0.42199999999999999</v>
      </c>
      <c r="K1842">
        <v>-1.421</v>
      </c>
      <c r="L1842">
        <v>-2.411</v>
      </c>
      <c r="M1842">
        <v>-3.1259999999999999</v>
      </c>
      <c r="N1842">
        <v>-3.319</v>
      </c>
      <c r="O1842">
        <v>1.0489999999999999</v>
      </c>
      <c r="P1842">
        <v>1.0609999999999999</v>
      </c>
      <c r="Q1842">
        <v>1.0409999999999999</v>
      </c>
      <c r="R1842">
        <v>0.76700000000000002</v>
      </c>
      <c r="S1842">
        <v>0.46600000000000003</v>
      </c>
    </row>
    <row r="1843" spans="1:19" x14ac:dyDescent="0.3">
      <c r="A1843">
        <v>480</v>
      </c>
      <c r="B1843">
        <v>-0.36599999999999999</v>
      </c>
      <c r="C1843">
        <v>-1.278</v>
      </c>
      <c r="D1843">
        <v>-2.3650000000000002</v>
      </c>
      <c r="E1843">
        <v>-2.952</v>
      </c>
      <c r="F1843">
        <v>-3.18</v>
      </c>
      <c r="G1843">
        <v>2.6</v>
      </c>
      <c r="H1843">
        <v>-0.01</v>
      </c>
      <c r="I1843">
        <v>4</v>
      </c>
      <c r="J1843">
        <v>-0.42299999999999999</v>
      </c>
      <c r="K1843">
        <v>-1.419</v>
      </c>
      <c r="L1843">
        <v>-2.4140000000000001</v>
      </c>
      <c r="M1843">
        <v>-3.1379999999999999</v>
      </c>
      <c r="N1843">
        <v>-3.331</v>
      </c>
      <c r="O1843">
        <v>1.046</v>
      </c>
      <c r="P1843">
        <v>1.0549999999999999</v>
      </c>
      <c r="Q1843">
        <v>1.0469999999999999</v>
      </c>
      <c r="R1843">
        <v>0.78200000000000003</v>
      </c>
      <c r="S1843">
        <v>0.47099999999999997</v>
      </c>
    </row>
    <row r="1844" spans="1:19" x14ac:dyDescent="0.3">
      <c r="A1844">
        <v>540</v>
      </c>
      <c r="B1844">
        <v>-0.36599999999999999</v>
      </c>
      <c r="C1844">
        <v>-1.278</v>
      </c>
      <c r="D1844">
        <v>-2.3650000000000002</v>
      </c>
      <c r="E1844">
        <v>-2.952</v>
      </c>
      <c r="F1844">
        <v>-3.18</v>
      </c>
      <c r="G1844">
        <v>2.6</v>
      </c>
      <c r="H1844">
        <v>-0.01</v>
      </c>
      <c r="I1844">
        <v>4</v>
      </c>
      <c r="J1844">
        <v>-0.42499999999999999</v>
      </c>
      <c r="K1844">
        <v>-1.419</v>
      </c>
      <c r="L1844">
        <v>-2.4129999999999998</v>
      </c>
      <c r="M1844">
        <v>-3.1459999999999999</v>
      </c>
      <c r="N1844">
        <v>-3.3450000000000002</v>
      </c>
      <c r="O1844">
        <v>1.046</v>
      </c>
      <c r="P1844">
        <v>1.054</v>
      </c>
      <c r="Q1844">
        <v>1.0449999999999999</v>
      </c>
      <c r="R1844">
        <v>0.78500000000000003</v>
      </c>
      <c r="S1844">
        <v>0.47699999999999998</v>
      </c>
    </row>
    <row r="1845" spans="1:19" x14ac:dyDescent="0.3">
      <c r="A1845">
        <v>600</v>
      </c>
      <c r="B1845">
        <v>-0.36599999999999999</v>
      </c>
      <c r="C1845">
        <v>-1.278</v>
      </c>
      <c r="D1845">
        <v>-2.3650000000000002</v>
      </c>
      <c r="E1845">
        <v>-2.952</v>
      </c>
      <c r="F1845">
        <v>-3.18</v>
      </c>
      <c r="G1845">
        <v>2.6</v>
      </c>
      <c r="H1845">
        <v>-0.01</v>
      </c>
      <c r="I1845">
        <v>4</v>
      </c>
      <c r="J1845">
        <v>-0.42699999999999999</v>
      </c>
      <c r="K1845">
        <v>-1.419</v>
      </c>
      <c r="L1845">
        <v>-2.4129999999999998</v>
      </c>
      <c r="M1845">
        <v>-3.1549999999999998</v>
      </c>
      <c r="N1845">
        <v>-3.36</v>
      </c>
      <c r="O1845">
        <v>1.0449999999999999</v>
      </c>
      <c r="P1845">
        <v>1.056</v>
      </c>
      <c r="Q1845">
        <v>1.044</v>
      </c>
      <c r="R1845">
        <v>0.79200000000000004</v>
      </c>
      <c r="S1845">
        <v>0.48299999999999998</v>
      </c>
    </row>
    <row r="1847" spans="1:19" x14ac:dyDescent="0.3">
      <c r="A1847" t="s">
        <v>0</v>
      </c>
      <c r="B1847" t="s">
        <v>143</v>
      </c>
    </row>
    <row r="1848" spans="1:19" x14ac:dyDescent="0.3">
      <c r="A1848">
        <v>0</v>
      </c>
      <c r="B1848">
        <v>-0.36699999999999999</v>
      </c>
      <c r="C1848">
        <v>-1.2769999999999999</v>
      </c>
      <c r="D1848">
        <v>-2.367</v>
      </c>
      <c r="E1848">
        <v>-2.948</v>
      </c>
      <c r="F1848">
        <v>-3.17</v>
      </c>
      <c r="G1848">
        <v>2.6</v>
      </c>
      <c r="H1848">
        <v>-0.01</v>
      </c>
      <c r="I1848">
        <v>4</v>
      </c>
      <c r="J1848">
        <v>-0.40500000000000003</v>
      </c>
      <c r="K1848">
        <v>-1.405</v>
      </c>
      <c r="L1848">
        <v>-2.4</v>
      </c>
      <c r="M1848">
        <v>-3.08</v>
      </c>
      <c r="N1848">
        <v>-3.17</v>
      </c>
      <c r="O1848">
        <v>1.0489999999999999</v>
      </c>
      <c r="P1848">
        <v>1.0489999999999999</v>
      </c>
      <c r="Q1848">
        <v>1.0409999999999999</v>
      </c>
      <c r="R1848">
        <v>0.66100000000000003</v>
      </c>
      <c r="S1848">
        <v>0.26800000000000002</v>
      </c>
    </row>
    <row r="1849" spans="1:19" x14ac:dyDescent="0.3">
      <c r="A1849">
        <v>60</v>
      </c>
      <c r="B1849">
        <v>-0.36699999999999999</v>
      </c>
      <c r="C1849">
        <v>-1.2769999999999999</v>
      </c>
      <c r="D1849">
        <v>-2.367</v>
      </c>
      <c r="E1849">
        <v>-2.948</v>
      </c>
      <c r="F1849">
        <v>-3.17</v>
      </c>
      <c r="G1849">
        <v>2.6</v>
      </c>
      <c r="H1849">
        <v>-0.01</v>
      </c>
      <c r="I1849">
        <v>4</v>
      </c>
      <c r="J1849">
        <v>-0.44</v>
      </c>
      <c r="K1849">
        <v>-1.4239999999999999</v>
      </c>
      <c r="L1849">
        <v>-2.3860000000000001</v>
      </c>
      <c r="M1849">
        <v>-3.0619999999999998</v>
      </c>
      <c r="N1849">
        <v>-3.2450000000000001</v>
      </c>
      <c r="O1849">
        <v>1.105</v>
      </c>
      <c r="P1849">
        <v>1.024</v>
      </c>
      <c r="Q1849">
        <v>0.92500000000000004</v>
      </c>
      <c r="R1849">
        <v>0.59799999999999998</v>
      </c>
      <c r="S1849">
        <v>0.439</v>
      </c>
    </row>
    <row r="1850" spans="1:19" x14ac:dyDescent="0.3">
      <c r="A1850">
        <v>120</v>
      </c>
      <c r="B1850">
        <v>-0.36699999999999999</v>
      </c>
      <c r="C1850">
        <v>-1.2769999999999999</v>
      </c>
      <c r="D1850">
        <v>-2.367</v>
      </c>
      <c r="E1850">
        <v>-2.948</v>
      </c>
      <c r="F1850">
        <v>-3.17</v>
      </c>
      <c r="G1850">
        <v>2.6</v>
      </c>
      <c r="H1850">
        <v>-0.01</v>
      </c>
      <c r="I1850">
        <v>4</v>
      </c>
      <c r="J1850">
        <v>-0.42399999999999999</v>
      </c>
      <c r="K1850">
        <v>-1.4350000000000001</v>
      </c>
      <c r="L1850">
        <v>-2.4220000000000002</v>
      </c>
      <c r="M1850">
        <v>-3.1030000000000002</v>
      </c>
      <c r="N1850">
        <v>-3.254</v>
      </c>
      <c r="O1850">
        <v>1.073</v>
      </c>
      <c r="P1850">
        <v>1.095</v>
      </c>
      <c r="Q1850">
        <v>1.0580000000000001</v>
      </c>
      <c r="R1850">
        <v>0.73099999999999998</v>
      </c>
      <c r="S1850">
        <v>0.442</v>
      </c>
    </row>
    <row r="1851" spans="1:19" x14ac:dyDescent="0.3">
      <c r="A1851">
        <v>180</v>
      </c>
      <c r="B1851">
        <v>-0.36699999999999999</v>
      </c>
      <c r="C1851">
        <v>-1.2769999999999999</v>
      </c>
      <c r="D1851">
        <v>-2.367</v>
      </c>
      <c r="E1851">
        <v>-2.948</v>
      </c>
      <c r="F1851">
        <v>-3.17</v>
      </c>
      <c r="G1851">
        <v>2.6</v>
      </c>
      <c r="H1851">
        <v>-0.01</v>
      </c>
      <c r="I1851">
        <v>4</v>
      </c>
      <c r="J1851">
        <v>-0.41199999999999998</v>
      </c>
      <c r="K1851">
        <v>-1.413</v>
      </c>
      <c r="L1851">
        <v>-2.399</v>
      </c>
      <c r="M1851">
        <v>-3.0710000000000002</v>
      </c>
      <c r="N1851">
        <v>-3.26</v>
      </c>
      <c r="O1851">
        <v>1.048</v>
      </c>
      <c r="P1851">
        <v>1.0189999999999999</v>
      </c>
      <c r="Q1851">
        <v>0.98199999999999998</v>
      </c>
      <c r="R1851">
        <v>0.61499999999999999</v>
      </c>
      <c r="S1851">
        <v>0.44400000000000001</v>
      </c>
    </row>
    <row r="1852" spans="1:19" x14ac:dyDescent="0.3">
      <c r="A1852">
        <v>240</v>
      </c>
      <c r="B1852">
        <v>-0.36699999999999999</v>
      </c>
      <c r="C1852">
        <v>-1.2769999999999999</v>
      </c>
      <c r="D1852">
        <v>-2.367</v>
      </c>
      <c r="E1852">
        <v>-2.948</v>
      </c>
      <c r="F1852">
        <v>-3.17</v>
      </c>
      <c r="G1852">
        <v>2.6</v>
      </c>
      <c r="H1852">
        <v>-0.01</v>
      </c>
      <c r="I1852">
        <v>4</v>
      </c>
      <c r="J1852">
        <v>-0.42399999999999999</v>
      </c>
      <c r="K1852">
        <v>-1.4239999999999999</v>
      </c>
      <c r="L1852">
        <v>-2.4180000000000001</v>
      </c>
      <c r="M1852">
        <v>-3.0680000000000001</v>
      </c>
      <c r="N1852">
        <v>-3.2690000000000001</v>
      </c>
      <c r="O1852">
        <v>1.0640000000000001</v>
      </c>
      <c r="P1852">
        <v>1.073</v>
      </c>
      <c r="Q1852">
        <v>1.0669999999999999</v>
      </c>
      <c r="R1852">
        <v>0.625</v>
      </c>
      <c r="S1852">
        <v>0.44700000000000001</v>
      </c>
    </row>
    <row r="1853" spans="1:19" x14ac:dyDescent="0.3">
      <c r="A1853">
        <v>300</v>
      </c>
      <c r="B1853">
        <v>-0.36699999999999999</v>
      </c>
      <c r="C1853">
        <v>-1.2769999999999999</v>
      </c>
      <c r="D1853">
        <v>-2.367</v>
      </c>
      <c r="E1853">
        <v>-2.948</v>
      </c>
      <c r="F1853">
        <v>-3.17</v>
      </c>
      <c r="G1853">
        <v>2.6</v>
      </c>
      <c r="H1853">
        <v>-0.01</v>
      </c>
      <c r="I1853">
        <v>4</v>
      </c>
      <c r="J1853">
        <v>-0.41699999999999998</v>
      </c>
      <c r="K1853">
        <v>-1.4179999999999999</v>
      </c>
      <c r="L1853">
        <v>-2.4119999999999999</v>
      </c>
      <c r="M1853">
        <v>-3.0870000000000002</v>
      </c>
      <c r="N1853">
        <v>-3.28</v>
      </c>
      <c r="O1853">
        <v>1.048</v>
      </c>
      <c r="P1853">
        <v>1.0409999999999999</v>
      </c>
      <c r="Q1853">
        <v>1.036</v>
      </c>
      <c r="R1853">
        <v>0.69299999999999995</v>
      </c>
      <c r="S1853">
        <v>0.45100000000000001</v>
      </c>
    </row>
    <row r="1854" spans="1:19" x14ac:dyDescent="0.3">
      <c r="A1854">
        <v>360</v>
      </c>
      <c r="B1854">
        <v>-0.36699999999999999</v>
      </c>
      <c r="C1854">
        <v>-1.2769999999999999</v>
      </c>
      <c r="D1854">
        <v>-2.367</v>
      </c>
      <c r="E1854">
        <v>-2.948</v>
      </c>
      <c r="F1854">
        <v>-3.17</v>
      </c>
      <c r="G1854">
        <v>2.6</v>
      </c>
      <c r="H1854">
        <v>-0.01</v>
      </c>
      <c r="I1854">
        <v>4</v>
      </c>
      <c r="J1854">
        <v>-0.42099999999999999</v>
      </c>
      <c r="K1854">
        <v>-1.419</v>
      </c>
      <c r="L1854">
        <v>-2.407</v>
      </c>
      <c r="M1854">
        <v>-3.105</v>
      </c>
      <c r="N1854">
        <v>-3.2909999999999999</v>
      </c>
      <c r="O1854">
        <v>1.052</v>
      </c>
      <c r="P1854">
        <v>1.0569999999999999</v>
      </c>
      <c r="Q1854">
        <v>1.0189999999999999</v>
      </c>
      <c r="R1854">
        <v>0.73899999999999999</v>
      </c>
      <c r="S1854">
        <v>0.45600000000000002</v>
      </c>
    </row>
    <row r="1855" spans="1:19" x14ac:dyDescent="0.3">
      <c r="A1855">
        <v>420</v>
      </c>
      <c r="B1855">
        <v>-0.36699999999999999</v>
      </c>
      <c r="C1855">
        <v>-1.2769999999999999</v>
      </c>
      <c r="D1855">
        <v>-2.367</v>
      </c>
      <c r="E1855">
        <v>-2.948</v>
      </c>
      <c r="F1855">
        <v>-3.17</v>
      </c>
      <c r="G1855">
        <v>2.6</v>
      </c>
      <c r="H1855">
        <v>-0.01</v>
      </c>
      <c r="I1855">
        <v>4</v>
      </c>
      <c r="J1855">
        <v>-0.42199999999999999</v>
      </c>
      <c r="K1855">
        <v>-1.421</v>
      </c>
      <c r="L1855">
        <v>-2.411</v>
      </c>
      <c r="M1855">
        <v>-3.1190000000000002</v>
      </c>
      <c r="N1855">
        <v>-3.3029999999999999</v>
      </c>
      <c r="O1855">
        <v>1.05</v>
      </c>
      <c r="P1855">
        <v>1.0609999999999999</v>
      </c>
      <c r="Q1855">
        <v>1.0409999999999999</v>
      </c>
      <c r="R1855">
        <v>0.76300000000000001</v>
      </c>
      <c r="S1855">
        <v>0.46</v>
      </c>
    </row>
    <row r="1856" spans="1:19" x14ac:dyDescent="0.3">
      <c r="A1856">
        <v>480</v>
      </c>
      <c r="B1856">
        <v>-0.36699999999999999</v>
      </c>
      <c r="C1856">
        <v>-1.2769999999999999</v>
      </c>
      <c r="D1856">
        <v>-2.367</v>
      </c>
      <c r="E1856">
        <v>-2.948</v>
      </c>
      <c r="F1856">
        <v>-3.17</v>
      </c>
      <c r="G1856">
        <v>2.6</v>
      </c>
      <c r="H1856">
        <v>-0.01</v>
      </c>
      <c r="I1856">
        <v>4</v>
      </c>
      <c r="J1856">
        <v>-0.42199999999999999</v>
      </c>
      <c r="K1856">
        <v>-1.419</v>
      </c>
      <c r="L1856">
        <v>-2.4140000000000001</v>
      </c>
      <c r="M1856">
        <v>-3.129</v>
      </c>
      <c r="N1856">
        <v>-3.3159999999999998</v>
      </c>
      <c r="O1856">
        <v>1.0449999999999999</v>
      </c>
      <c r="P1856">
        <v>1.0549999999999999</v>
      </c>
      <c r="Q1856">
        <v>1.048</v>
      </c>
      <c r="R1856">
        <v>0.77100000000000002</v>
      </c>
      <c r="S1856">
        <v>0.46500000000000002</v>
      </c>
    </row>
    <row r="1857" spans="1:19" x14ac:dyDescent="0.3">
      <c r="A1857">
        <v>540</v>
      </c>
      <c r="B1857">
        <v>-0.36699999999999999</v>
      </c>
      <c r="C1857">
        <v>-1.2769999999999999</v>
      </c>
      <c r="D1857">
        <v>-2.367</v>
      </c>
      <c r="E1857">
        <v>-2.948</v>
      </c>
      <c r="F1857">
        <v>-3.17</v>
      </c>
      <c r="G1857">
        <v>2.6</v>
      </c>
      <c r="H1857">
        <v>-0.01</v>
      </c>
      <c r="I1857">
        <v>4</v>
      </c>
      <c r="J1857">
        <v>-0.42499999999999999</v>
      </c>
      <c r="K1857">
        <v>-1.419</v>
      </c>
      <c r="L1857">
        <v>-2.4140000000000001</v>
      </c>
      <c r="M1857">
        <v>-3.137</v>
      </c>
      <c r="N1857">
        <v>-3.33</v>
      </c>
      <c r="O1857">
        <v>1.046</v>
      </c>
      <c r="P1857">
        <v>1.054</v>
      </c>
      <c r="Q1857">
        <v>1.0449999999999999</v>
      </c>
      <c r="R1857">
        <v>0.77500000000000002</v>
      </c>
      <c r="S1857">
        <v>0.47099999999999997</v>
      </c>
    </row>
    <row r="1858" spans="1:19" x14ac:dyDescent="0.3">
      <c r="A1858">
        <v>600</v>
      </c>
      <c r="B1858">
        <v>-0.36699999999999999</v>
      </c>
      <c r="C1858">
        <v>-1.2769999999999999</v>
      </c>
      <c r="D1858">
        <v>-2.367</v>
      </c>
      <c r="E1858">
        <v>-2.948</v>
      </c>
      <c r="F1858">
        <v>-3.17</v>
      </c>
      <c r="G1858">
        <v>2.6</v>
      </c>
      <c r="H1858">
        <v>-0.01</v>
      </c>
      <c r="I1858">
        <v>4</v>
      </c>
      <c r="J1858">
        <v>-0.42699999999999999</v>
      </c>
      <c r="K1858">
        <v>-1.419</v>
      </c>
      <c r="L1858">
        <v>-2.4129999999999998</v>
      </c>
      <c r="M1858">
        <v>-3.1459999999999999</v>
      </c>
      <c r="N1858">
        <v>-3.3439999999999999</v>
      </c>
      <c r="O1858">
        <v>1.0449999999999999</v>
      </c>
      <c r="P1858">
        <v>1.0549999999999999</v>
      </c>
      <c r="Q1858">
        <v>1.0409999999999999</v>
      </c>
      <c r="R1858">
        <v>0.78100000000000003</v>
      </c>
      <c r="S1858">
        <v>0.47599999999999998</v>
      </c>
    </row>
    <row r="1860" spans="1:19" x14ac:dyDescent="0.3">
      <c r="A1860" t="s">
        <v>0</v>
      </c>
      <c r="B1860" t="s">
        <v>144</v>
      </c>
    </row>
    <row r="1861" spans="1:19" x14ac:dyDescent="0.3">
      <c r="A1861">
        <v>0</v>
      </c>
      <c r="B1861">
        <v>-0.36799999999999999</v>
      </c>
      <c r="C1861">
        <v>-1.278</v>
      </c>
      <c r="D1861">
        <v>-2.367</v>
      </c>
      <c r="E1861">
        <v>-2.9409999999999998</v>
      </c>
      <c r="F1861">
        <v>-3.16</v>
      </c>
      <c r="G1861">
        <v>2.6</v>
      </c>
      <c r="H1861">
        <v>-0.01</v>
      </c>
      <c r="I1861">
        <v>4</v>
      </c>
      <c r="J1861">
        <v>-0.40500000000000003</v>
      </c>
      <c r="K1861">
        <v>-1.405</v>
      </c>
      <c r="L1861">
        <v>-2.4</v>
      </c>
      <c r="M1861">
        <v>-3.0720000000000001</v>
      </c>
      <c r="N1861">
        <v>-3.16</v>
      </c>
      <c r="O1861">
        <v>1.0489999999999999</v>
      </c>
      <c r="P1861">
        <v>1.0489999999999999</v>
      </c>
      <c r="Q1861">
        <v>1.04</v>
      </c>
      <c r="R1861">
        <v>0.65400000000000003</v>
      </c>
      <c r="S1861">
        <v>0.26600000000000001</v>
      </c>
    </row>
    <row r="1862" spans="1:19" x14ac:dyDescent="0.3">
      <c r="A1862">
        <v>60</v>
      </c>
      <c r="B1862">
        <v>-0.36799999999999999</v>
      </c>
      <c r="C1862">
        <v>-1.278</v>
      </c>
      <c r="D1862">
        <v>-2.367</v>
      </c>
      <c r="E1862">
        <v>-2.9409999999999998</v>
      </c>
      <c r="F1862">
        <v>-3.16</v>
      </c>
      <c r="G1862">
        <v>2.6</v>
      </c>
      <c r="H1862">
        <v>-0.01</v>
      </c>
      <c r="I1862">
        <v>4</v>
      </c>
      <c r="J1862">
        <v>-0.44</v>
      </c>
      <c r="K1862">
        <v>-1.423</v>
      </c>
      <c r="L1862">
        <v>-2.3860000000000001</v>
      </c>
      <c r="M1862">
        <v>-3.0550000000000002</v>
      </c>
      <c r="N1862">
        <v>-3.2349999999999999</v>
      </c>
      <c r="O1862">
        <v>1.105</v>
      </c>
      <c r="P1862">
        <v>1.022</v>
      </c>
      <c r="Q1862">
        <v>0.92500000000000004</v>
      </c>
      <c r="R1862">
        <v>0.59399999999999997</v>
      </c>
      <c r="S1862">
        <v>0.435</v>
      </c>
    </row>
    <row r="1863" spans="1:19" x14ac:dyDescent="0.3">
      <c r="A1863">
        <v>120</v>
      </c>
      <c r="B1863">
        <v>-0.36799999999999999</v>
      </c>
      <c r="C1863">
        <v>-1.278</v>
      </c>
      <c r="D1863">
        <v>-2.367</v>
      </c>
      <c r="E1863">
        <v>-2.9409999999999998</v>
      </c>
      <c r="F1863">
        <v>-3.16</v>
      </c>
      <c r="G1863">
        <v>2.6</v>
      </c>
      <c r="H1863">
        <v>-0.01</v>
      </c>
      <c r="I1863">
        <v>4</v>
      </c>
      <c r="J1863">
        <v>-0.42399999999999999</v>
      </c>
      <c r="K1863">
        <v>-1.4350000000000001</v>
      </c>
      <c r="L1863">
        <v>-2.4220000000000002</v>
      </c>
      <c r="M1863">
        <v>-3.0960000000000001</v>
      </c>
      <c r="N1863">
        <v>-3.2429999999999999</v>
      </c>
      <c r="O1863">
        <v>1.0740000000000001</v>
      </c>
      <c r="P1863">
        <v>1.0940000000000001</v>
      </c>
      <c r="Q1863">
        <v>1.056</v>
      </c>
      <c r="R1863">
        <v>0.72399999999999998</v>
      </c>
      <c r="S1863">
        <v>0.438</v>
      </c>
    </row>
    <row r="1864" spans="1:19" x14ac:dyDescent="0.3">
      <c r="A1864">
        <v>180</v>
      </c>
      <c r="B1864">
        <v>-0.36799999999999999</v>
      </c>
      <c r="C1864">
        <v>-1.278</v>
      </c>
      <c r="D1864">
        <v>-2.367</v>
      </c>
      <c r="E1864">
        <v>-2.9409999999999998</v>
      </c>
      <c r="F1864">
        <v>-3.16</v>
      </c>
      <c r="G1864">
        <v>2.6</v>
      </c>
      <c r="H1864">
        <v>-0.01</v>
      </c>
      <c r="I1864">
        <v>4</v>
      </c>
      <c r="J1864">
        <v>-0.41199999999999998</v>
      </c>
      <c r="K1864">
        <v>-1.413</v>
      </c>
      <c r="L1864">
        <v>-2.399</v>
      </c>
      <c r="M1864">
        <v>-3.0630000000000002</v>
      </c>
      <c r="N1864">
        <v>-3.2480000000000002</v>
      </c>
      <c r="O1864">
        <v>1.048</v>
      </c>
      <c r="P1864">
        <v>1.018</v>
      </c>
      <c r="Q1864">
        <v>0.98199999999999998</v>
      </c>
      <c r="R1864">
        <v>0.60799999999999998</v>
      </c>
      <c r="S1864">
        <v>0.44</v>
      </c>
    </row>
    <row r="1865" spans="1:19" x14ac:dyDescent="0.3">
      <c r="A1865">
        <v>240</v>
      </c>
      <c r="B1865">
        <v>-0.36799999999999999</v>
      </c>
      <c r="C1865">
        <v>-1.278</v>
      </c>
      <c r="D1865">
        <v>-2.367</v>
      </c>
      <c r="E1865">
        <v>-2.9409999999999998</v>
      </c>
      <c r="F1865">
        <v>-3.16</v>
      </c>
      <c r="G1865">
        <v>2.6</v>
      </c>
      <c r="H1865">
        <v>-0.01</v>
      </c>
      <c r="I1865">
        <v>4</v>
      </c>
      <c r="J1865">
        <v>-0.42399999999999999</v>
      </c>
      <c r="K1865">
        <v>-1.4239999999999999</v>
      </c>
      <c r="L1865">
        <v>-2.4180000000000001</v>
      </c>
      <c r="M1865">
        <v>-3.06</v>
      </c>
      <c r="N1865">
        <v>-3.258</v>
      </c>
      <c r="O1865">
        <v>1.0640000000000001</v>
      </c>
      <c r="P1865">
        <v>1.073</v>
      </c>
      <c r="Q1865">
        <v>1.0669999999999999</v>
      </c>
      <c r="R1865">
        <v>0.62</v>
      </c>
      <c r="S1865">
        <v>0.443</v>
      </c>
    </row>
    <row r="1866" spans="1:19" x14ac:dyDescent="0.3">
      <c r="A1866">
        <v>300</v>
      </c>
      <c r="B1866">
        <v>-0.36799999999999999</v>
      </c>
      <c r="C1866">
        <v>-1.278</v>
      </c>
      <c r="D1866">
        <v>-2.367</v>
      </c>
      <c r="E1866">
        <v>-2.9409999999999998</v>
      </c>
      <c r="F1866">
        <v>-3.16</v>
      </c>
      <c r="G1866">
        <v>2.6</v>
      </c>
      <c r="H1866">
        <v>-0.01</v>
      </c>
      <c r="I1866">
        <v>4</v>
      </c>
      <c r="J1866">
        <v>-0.41699999999999998</v>
      </c>
      <c r="K1866">
        <v>-1.4179999999999999</v>
      </c>
      <c r="L1866">
        <v>-2.411</v>
      </c>
      <c r="M1866">
        <v>-3.08</v>
      </c>
      <c r="N1866">
        <v>-3.2679999999999998</v>
      </c>
      <c r="O1866">
        <v>1.048</v>
      </c>
      <c r="P1866">
        <v>1.0409999999999999</v>
      </c>
      <c r="Q1866">
        <v>1.0349999999999999</v>
      </c>
      <c r="R1866">
        <v>0.69</v>
      </c>
      <c r="S1866">
        <v>0.44700000000000001</v>
      </c>
    </row>
    <row r="1867" spans="1:19" x14ac:dyDescent="0.3">
      <c r="A1867">
        <v>360</v>
      </c>
      <c r="B1867">
        <v>-0.36799999999999999</v>
      </c>
      <c r="C1867">
        <v>-1.278</v>
      </c>
      <c r="D1867">
        <v>-2.367</v>
      </c>
      <c r="E1867">
        <v>-2.9409999999999998</v>
      </c>
      <c r="F1867">
        <v>-3.16</v>
      </c>
      <c r="G1867">
        <v>2.6</v>
      </c>
      <c r="H1867">
        <v>-0.01</v>
      </c>
      <c r="I1867">
        <v>4</v>
      </c>
      <c r="J1867">
        <v>-0.42199999999999999</v>
      </c>
      <c r="K1867">
        <v>-1.419</v>
      </c>
      <c r="L1867">
        <v>-2.4060000000000001</v>
      </c>
      <c r="M1867">
        <v>-3.0990000000000002</v>
      </c>
      <c r="N1867">
        <v>-3.2789999999999999</v>
      </c>
      <c r="O1867">
        <v>1.052</v>
      </c>
      <c r="P1867">
        <v>1.0569999999999999</v>
      </c>
      <c r="Q1867">
        <v>1.0189999999999999</v>
      </c>
      <c r="R1867">
        <v>0.73599999999999999</v>
      </c>
      <c r="S1867">
        <v>0.45100000000000001</v>
      </c>
    </row>
    <row r="1868" spans="1:19" x14ac:dyDescent="0.3">
      <c r="A1868">
        <v>420</v>
      </c>
      <c r="B1868">
        <v>-0.36799999999999999</v>
      </c>
      <c r="C1868">
        <v>-1.278</v>
      </c>
      <c r="D1868">
        <v>-2.367</v>
      </c>
      <c r="E1868">
        <v>-2.9409999999999998</v>
      </c>
      <c r="F1868">
        <v>-3.16</v>
      </c>
      <c r="G1868">
        <v>2.6</v>
      </c>
      <c r="H1868">
        <v>-0.01</v>
      </c>
      <c r="I1868">
        <v>4</v>
      </c>
      <c r="J1868">
        <v>-0.42199999999999999</v>
      </c>
      <c r="K1868">
        <v>-1.421</v>
      </c>
      <c r="L1868">
        <v>-2.411</v>
      </c>
      <c r="M1868">
        <v>-3.1120000000000001</v>
      </c>
      <c r="N1868">
        <v>-3.2909999999999999</v>
      </c>
      <c r="O1868">
        <v>1.0489999999999999</v>
      </c>
      <c r="P1868">
        <v>1.0609999999999999</v>
      </c>
      <c r="Q1868">
        <v>1.0409999999999999</v>
      </c>
      <c r="R1868">
        <v>0.75800000000000001</v>
      </c>
      <c r="S1868">
        <v>0.45500000000000002</v>
      </c>
    </row>
    <row r="1869" spans="1:19" x14ac:dyDescent="0.3">
      <c r="A1869">
        <v>480</v>
      </c>
      <c r="B1869">
        <v>-0.36799999999999999</v>
      </c>
      <c r="C1869">
        <v>-1.278</v>
      </c>
      <c r="D1869">
        <v>-2.367</v>
      </c>
      <c r="E1869">
        <v>-2.9409999999999998</v>
      </c>
      <c r="F1869">
        <v>-3.16</v>
      </c>
      <c r="G1869">
        <v>2.6</v>
      </c>
      <c r="H1869">
        <v>-0.01</v>
      </c>
      <c r="I1869">
        <v>4</v>
      </c>
      <c r="J1869">
        <v>-0.42299999999999999</v>
      </c>
      <c r="K1869">
        <v>-1.419</v>
      </c>
      <c r="L1869">
        <v>-2.4140000000000001</v>
      </c>
      <c r="M1869">
        <v>-3.1219999999999999</v>
      </c>
      <c r="N1869">
        <v>-3.3029999999999999</v>
      </c>
      <c r="O1869">
        <v>1.046</v>
      </c>
      <c r="P1869">
        <v>1.0549999999999999</v>
      </c>
      <c r="Q1869">
        <v>1.048</v>
      </c>
      <c r="R1869">
        <v>0.76700000000000002</v>
      </c>
      <c r="S1869">
        <v>0.46</v>
      </c>
    </row>
    <row r="1870" spans="1:19" x14ac:dyDescent="0.3">
      <c r="A1870">
        <v>540</v>
      </c>
      <c r="B1870">
        <v>-0.36799999999999999</v>
      </c>
      <c r="C1870">
        <v>-1.278</v>
      </c>
      <c r="D1870">
        <v>-2.367</v>
      </c>
      <c r="E1870">
        <v>-2.9409999999999998</v>
      </c>
      <c r="F1870">
        <v>-3.16</v>
      </c>
      <c r="G1870">
        <v>2.6</v>
      </c>
      <c r="H1870">
        <v>-0.01</v>
      </c>
      <c r="I1870">
        <v>4</v>
      </c>
      <c r="J1870">
        <v>-0.42499999999999999</v>
      </c>
      <c r="K1870">
        <v>-1.419</v>
      </c>
      <c r="L1870">
        <v>-2.4129999999999998</v>
      </c>
      <c r="M1870">
        <v>-3.13</v>
      </c>
      <c r="N1870">
        <v>-3.3170000000000002</v>
      </c>
      <c r="O1870">
        <v>1.046</v>
      </c>
      <c r="P1870">
        <v>1.054</v>
      </c>
      <c r="Q1870">
        <v>1.044</v>
      </c>
      <c r="R1870">
        <v>0.76800000000000002</v>
      </c>
      <c r="S1870">
        <v>0.46600000000000003</v>
      </c>
    </row>
    <row r="1871" spans="1:19" x14ac:dyDescent="0.3">
      <c r="A1871">
        <v>600</v>
      </c>
      <c r="B1871">
        <v>-0.36799999999999999</v>
      </c>
      <c r="C1871">
        <v>-1.278</v>
      </c>
      <c r="D1871">
        <v>-2.367</v>
      </c>
      <c r="E1871">
        <v>-2.9409999999999998</v>
      </c>
      <c r="F1871">
        <v>-3.16</v>
      </c>
      <c r="G1871">
        <v>2.6</v>
      </c>
      <c r="H1871">
        <v>-0.01</v>
      </c>
      <c r="I1871">
        <v>4</v>
      </c>
      <c r="J1871">
        <v>-0.42699999999999999</v>
      </c>
      <c r="K1871">
        <v>-1.419</v>
      </c>
      <c r="L1871">
        <v>-2.4119999999999999</v>
      </c>
      <c r="M1871">
        <v>-3.1389999999999998</v>
      </c>
      <c r="N1871">
        <v>-3.3319999999999999</v>
      </c>
      <c r="O1871">
        <v>1.0449999999999999</v>
      </c>
      <c r="P1871">
        <v>1.056</v>
      </c>
      <c r="Q1871">
        <v>1.0409999999999999</v>
      </c>
      <c r="R1871">
        <v>0.77500000000000002</v>
      </c>
      <c r="S1871">
        <v>0.47099999999999997</v>
      </c>
    </row>
    <row r="1873" spans="1:19" x14ac:dyDescent="0.3">
      <c r="A1873" t="s">
        <v>0</v>
      </c>
      <c r="B1873" t="s">
        <v>145</v>
      </c>
    </row>
    <row r="1874" spans="1:19" x14ac:dyDescent="0.3">
      <c r="A1874">
        <v>0</v>
      </c>
      <c r="B1874">
        <v>-0.36399999999999999</v>
      </c>
      <c r="C1874">
        <v>-1.2729999999999999</v>
      </c>
      <c r="D1874">
        <v>-2.3660000000000001</v>
      </c>
      <c r="E1874">
        <v>-2.9910000000000001</v>
      </c>
      <c r="F1874">
        <v>-3.24</v>
      </c>
      <c r="G1874">
        <v>2.6</v>
      </c>
      <c r="H1874">
        <v>0</v>
      </c>
      <c r="I1874">
        <v>4</v>
      </c>
      <c r="J1874">
        <v>-0.40500000000000003</v>
      </c>
      <c r="K1874">
        <v>-1.405</v>
      </c>
      <c r="L1874">
        <v>-2.4020000000000001</v>
      </c>
      <c r="M1874">
        <v>-3.1320000000000001</v>
      </c>
      <c r="N1874">
        <v>-3.24</v>
      </c>
      <c r="O1874">
        <v>1.0489999999999999</v>
      </c>
      <c r="P1874">
        <v>1.0489999999999999</v>
      </c>
      <c r="Q1874">
        <v>1.044</v>
      </c>
      <c r="R1874">
        <v>0.70599999999999996</v>
      </c>
      <c r="S1874">
        <v>0.28399999999999997</v>
      </c>
    </row>
    <row r="1875" spans="1:19" x14ac:dyDescent="0.3">
      <c r="A1875">
        <v>60</v>
      </c>
      <c r="B1875">
        <v>-0.36399999999999999</v>
      </c>
      <c r="C1875">
        <v>-1.2729999999999999</v>
      </c>
      <c r="D1875">
        <v>-2.3660000000000001</v>
      </c>
      <c r="E1875">
        <v>-2.9910000000000001</v>
      </c>
      <c r="F1875">
        <v>-3.24</v>
      </c>
      <c r="G1875">
        <v>2.6</v>
      </c>
      <c r="H1875">
        <v>0</v>
      </c>
      <c r="I1875">
        <v>4</v>
      </c>
      <c r="J1875">
        <v>-0.437</v>
      </c>
      <c r="K1875">
        <v>-1.431</v>
      </c>
      <c r="L1875">
        <v>-2.3889999999999998</v>
      </c>
      <c r="M1875">
        <v>-3.117</v>
      </c>
      <c r="N1875">
        <v>-3.31</v>
      </c>
      <c r="O1875">
        <v>1.1040000000000001</v>
      </c>
      <c r="P1875">
        <v>1.052</v>
      </c>
      <c r="Q1875">
        <v>0.93500000000000005</v>
      </c>
      <c r="R1875">
        <v>0.65900000000000003</v>
      </c>
      <c r="S1875">
        <v>0.46300000000000002</v>
      </c>
    </row>
    <row r="1876" spans="1:19" x14ac:dyDescent="0.3">
      <c r="A1876">
        <v>120</v>
      </c>
      <c r="B1876">
        <v>-0.36399999999999999</v>
      </c>
      <c r="C1876">
        <v>-1.2729999999999999</v>
      </c>
      <c r="D1876">
        <v>-2.3660000000000001</v>
      </c>
      <c r="E1876">
        <v>-2.9910000000000001</v>
      </c>
      <c r="F1876">
        <v>-3.24</v>
      </c>
      <c r="G1876">
        <v>2.6</v>
      </c>
      <c r="H1876">
        <v>0</v>
      </c>
      <c r="I1876">
        <v>4</v>
      </c>
      <c r="J1876">
        <v>-0.41599999999999998</v>
      </c>
      <c r="K1876">
        <v>-1.4350000000000001</v>
      </c>
      <c r="L1876">
        <v>-2.427</v>
      </c>
      <c r="M1876">
        <v>-3.1619999999999999</v>
      </c>
      <c r="N1876">
        <v>-3.327</v>
      </c>
      <c r="O1876">
        <v>1.0680000000000001</v>
      </c>
      <c r="P1876">
        <v>1.0960000000000001</v>
      </c>
      <c r="Q1876">
        <v>1.0720000000000001</v>
      </c>
      <c r="R1876">
        <v>0.79600000000000004</v>
      </c>
      <c r="S1876">
        <v>0.47</v>
      </c>
    </row>
    <row r="1877" spans="1:19" x14ac:dyDescent="0.3">
      <c r="A1877">
        <v>180</v>
      </c>
      <c r="B1877">
        <v>-0.36399999999999999</v>
      </c>
      <c r="C1877">
        <v>-1.2729999999999999</v>
      </c>
      <c r="D1877">
        <v>-2.3660000000000001</v>
      </c>
      <c r="E1877">
        <v>-2.9910000000000001</v>
      </c>
      <c r="F1877">
        <v>-3.24</v>
      </c>
      <c r="G1877">
        <v>2.6</v>
      </c>
      <c r="H1877">
        <v>0</v>
      </c>
      <c r="I1877">
        <v>4</v>
      </c>
      <c r="J1877">
        <v>-0.40899999999999997</v>
      </c>
      <c r="K1877">
        <v>-1.413</v>
      </c>
      <c r="L1877">
        <v>-2.4020000000000001</v>
      </c>
      <c r="M1877">
        <v>-3.1219999999999999</v>
      </c>
      <c r="N1877">
        <v>-3.343</v>
      </c>
      <c r="O1877">
        <v>1.0549999999999999</v>
      </c>
      <c r="P1877">
        <v>1.0209999999999999</v>
      </c>
      <c r="Q1877">
        <v>0.98699999999999999</v>
      </c>
      <c r="R1877">
        <v>0.64900000000000002</v>
      </c>
      <c r="S1877">
        <v>0.47599999999999998</v>
      </c>
    </row>
    <row r="1878" spans="1:19" x14ac:dyDescent="0.3">
      <c r="A1878">
        <v>240</v>
      </c>
      <c r="B1878">
        <v>-0.36399999999999999</v>
      </c>
      <c r="C1878">
        <v>-1.2729999999999999</v>
      </c>
      <c r="D1878">
        <v>-2.3660000000000001</v>
      </c>
      <c r="E1878">
        <v>-2.9910000000000001</v>
      </c>
      <c r="F1878">
        <v>-3.24</v>
      </c>
      <c r="G1878">
        <v>2.6</v>
      </c>
      <c r="H1878">
        <v>0</v>
      </c>
      <c r="I1878">
        <v>4</v>
      </c>
      <c r="J1878">
        <v>-0.41799999999999998</v>
      </c>
      <c r="K1878">
        <v>-1.425</v>
      </c>
      <c r="L1878">
        <v>-2.42</v>
      </c>
      <c r="M1878">
        <v>-3.1190000000000002</v>
      </c>
      <c r="N1878">
        <v>-3.3530000000000002</v>
      </c>
      <c r="O1878">
        <v>1.0720000000000001</v>
      </c>
      <c r="P1878">
        <v>1.073</v>
      </c>
      <c r="Q1878">
        <v>1.0720000000000001</v>
      </c>
      <c r="R1878">
        <v>0.66300000000000003</v>
      </c>
      <c r="S1878">
        <v>0.48</v>
      </c>
    </row>
    <row r="1879" spans="1:19" x14ac:dyDescent="0.3">
      <c r="A1879">
        <v>300</v>
      </c>
      <c r="B1879">
        <v>-0.36399999999999999</v>
      </c>
      <c r="C1879">
        <v>-1.2729999999999999</v>
      </c>
      <c r="D1879">
        <v>-2.3660000000000001</v>
      </c>
      <c r="E1879">
        <v>-2.9910000000000001</v>
      </c>
      <c r="F1879">
        <v>-3.24</v>
      </c>
      <c r="G1879">
        <v>2.6</v>
      </c>
      <c r="H1879">
        <v>0</v>
      </c>
      <c r="I1879">
        <v>4</v>
      </c>
      <c r="J1879">
        <v>-0.41099999999999998</v>
      </c>
      <c r="K1879">
        <v>-1.419</v>
      </c>
      <c r="L1879">
        <v>-2.4129999999999998</v>
      </c>
      <c r="M1879">
        <v>-3.133</v>
      </c>
      <c r="N1879">
        <v>-3.3620000000000001</v>
      </c>
      <c r="O1879">
        <v>1.0589999999999999</v>
      </c>
      <c r="P1879">
        <v>1.042</v>
      </c>
      <c r="Q1879">
        <v>1.0349999999999999</v>
      </c>
      <c r="R1879">
        <v>0.72</v>
      </c>
      <c r="S1879">
        <v>0.48399999999999999</v>
      </c>
    </row>
    <row r="1880" spans="1:19" x14ac:dyDescent="0.3">
      <c r="A1880">
        <v>360</v>
      </c>
      <c r="B1880">
        <v>-0.36399999999999999</v>
      </c>
      <c r="C1880">
        <v>-1.2729999999999999</v>
      </c>
      <c r="D1880">
        <v>-2.3660000000000001</v>
      </c>
      <c r="E1880">
        <v>-2.9910000000000001</v>
      </c>
      <c r="F1880">
        <v>-3.24</v>
      </c>
      <c r="G1880">
        <v>2.6</v>
      </c>
      <c r="H1880">
        <v>0</v>
      </c>
      <c r="I1880">
        <v>4</v>
      </c>
      <c r="J1880">
        <v>-0.41299999999999998</v>
      </c>
      <c r="K1880">
        <v>-1.419</v>
      </c>
      <c r="L1880">
        <v>-2.4089999999999998</v>
      </c>
      <c r="M1880">
        <v>-3.15</v>
      </c>
      <c r="N1880">
        <v>-3.375</v>
      </c>
      <c r="O1880">
        <v>1.0620000000000001</v>
      </c>
      <c r="P1880">
        <v>1.0589999999999999</v>
      </c>
      <c r="Q1880">
        <v>1.0229999999999999</v>
      </c>
      <c r="R1880">
        <v>0.76400000000000001</v>
      </c>
      <c r="S1880">
        <v>0.48899999999999999</v>
      </c>
    </row>
    <row r="1881" spans="1:19" x14ac:dyDescent="0.3">
      <c r="A1881">
        <v>420</v>
      </c>
      <c r="B1881">
        <v>-0.36399999999999999</v>
      </c>
      <c r="C1881">
        <v>-1.2729999999999999</v>
      </c>
      <c r="D1881">
        <v>-2.3660000000000001</v>
      </c>
      <c r="E1881">
        <v>-2.9910000000000001</v>
      </c>
      <c r="F1881">
        <v>-3.24</v>
      </c>
      <c r="G1881">
        <v>2.6</v>
      </c>
      <c r="H1881">
        <v>0</v>
      </c>
      <c r="I1881">
        <v>4</v>
      </c>
      <c r="J1881">
        <v>-0.41199999999999998</v>
      </c>
      <c r="K1881">
        <v>-1.421</v>
      </c>
      <c r="L1881">
        <v>-2.4129999999999998</v>
      </c>
      <c r="M1881">
        <v>-3.1640000000000001</v>
      </c>
      <c r="N1881">
        <v>-3.3889999999999998</v>
      </c>
      <c r="O1881">
        <v>1.0609999999999999</v>
      </c>
      <c r="P1881">
        <v>1.0620000000000001</v>
      </c>
      <c r="Q1881">
        <v>1.0429999999999999</v>
      </c>
      <c r="R1881">
        <v>0.79600000000000004</v>
      </c>
      <c r="S1881">
        <v>0.495</v>
      </c>
    </row>
    <row r="1882" spans="1:19" x14ac:dyDescent="0.3">
      <c r="A1882">
        <v>480</v>
      </c>
      <c r="B1882">
        <v>-0.36399999999999999</v>
      </c>
      <c r="C1882">
        <v>-1.2729999999999999</v>
      </c>
      <c r="D1882">
        <v>-2.3660000000000001</v>
      </c>
      <c r="E1882">
        <v>-2.9910000000000001</v>
      </c>
      <c r="F1882">
        <v>-3.24</v>
      </c>
      <c r="G1882">
        <v>2.6</v>
      </c>
      <c r="H1882">
        <v>0</v>
      </c>
      <c r="I1882">
        <v>4</v>
      </c>
      <c r="J1882">
        <v>-0.41099999999999998</v>
      </c>
      <c r="K1882">
        <v>-1.4179999999999999</v>
      </c>
      <c r="L1882">
        <v>-2.4159999999999999</v>
      </c>
      <c r="M1882">
        <v>-3.1760000000000002</v>
      </c>
      <c r="N1882">
        <v>-3.4020000000000001</v>
      </c>
      <c r="O1882">
        <v>1.0589999999999999</v>
      </c>
      <c r="P1882">
        <v>1.0569999999999999</v>
      </c>
      <c r="Q1882">
        <v>1.0489999999999999</v>
      </c>
      <c r="R1882">
        <v>0.81399999999999995</v>
      </c>
      <c r="S1882">
        <v>0.501</v>
      </c>
    </row>
    <row r="1883" spans="1:19" x14ac:dyDescent="0.3">
      <c r="A1883">
        <v>540</v>
      </c>
      <c r="B1883">
        <v>-0.36399999999999999</v>
      </c>
      <c r="C1883">
        <v>-1.2729999999999999</v>
      </c>
      <c r="D1883">
        <v>-2.3660000000000001</v>
      </c>
      <c r="E1883">
        <v>-2.9910000000000001</v>
      </c>
      <c r="F1883">
        <v>-3.24</v>
      </c>
      <c r="G1883">
        <v>2.6</v>
      </c>
      <c r="H1883">
        <v>0</v>
      </c>
      <c r="I1883">
        <v>4</v>
      </c>
      <c r="J1883">
        <v>-0.41199999999999998</v>
      </c>
      <c r="K1883">
        <v>-1.417</v>
      </c>
      <c r="L1883">
        <v>-2.4159999999999999</v>
      </c>
      <c r="M1883">
        <v>-3.1859999999999999</v>
      </c>
      <c r="N1883">
        <v>-3.4169999999999998</v>
      </c>
      <c r="O1883">
        <v>1.06</v>
      </c>
      <c r="P1883">
        <v>1.0569999999999999</v>
      </c>
      <c r="Q1883">
        <v>1.048</v>
      </c>
      <c r="R1883">
        <v>0.82199999999999995</v>
      </c>
      <c r="S1883">
        <v>0.50800000000000001</v>
      </c>
    </row>
    <row r="1884" spans="1:19" x14ac:dyDescent="0.3">
      <c r="A1884">
        <v>600</v>
      </c>
      <c r="B1884">
        <v>-0.36399999999999999</v>
      </c>
      <c r="C1884">
        <v>-1.2729999999999999</v>
      </c>
      <c r="D1884">
        <v>-2.3660000000000001</v>
      </c>
      <c r="E1884">
        <v>-2.9910000000000001</v>
      </c>
      <c r="F1884">
        <v>-3.24</v>
      </c>
      <c r="G1884">
        <v>2.6</v>
      </c>
      <c r="H1884">
        <v>0</v>
      </c>
      <c r="I1884">
        <v>4</v>
      </c>
      <c r="J1884">
        <v>-0.41099999999999998</v>
      </c>
      <c r="K1884">
        <v>-1.417</v>
      </c>
      <c r="L1884">
        <v>-2.415</v>
      </c>
      <c r="M1884">
        <v>-3.1960000000000002</v>
      </c>
      <c r="N1884">
        <v>-3.4329999999999998</v>
      </c>
      <c r="O1884">
        <v>1.06</v>
      </c>
      <c r="P1884">
        <v>1.0589999999999999</v>
      </c>
      <c r="Q1884">
        <v>1.046</v>
      </c>
      <c r="R1884">
        <v>0.83</v>
      </c>
      <c r="S1884">
        <v>0.51500000000000001</v>
      </c>
    </row>
    <row r="1886" spans="1:19" x14ac:dyDescent="0.3">
      <c r="A1886" t="s">
        <v>0</v>
      </c>
      <c r="B1886" t="s">
        <v>146</v>
      </c>
    </row>
    <row r="1887" spans="1:19" x14ac:dyDescent="0.3">
      <c r="A1887">
        <v>0</v>
      </c>
      <c r="B1887">
        <v>-0.36599999999999999</v>
      </c>
      <c r="C1887">
        <v>-1.274</v>
      </c>
      <c r="D1887">
        <v>-2.3660000000000001</v>
      </c>
      <c r="E1887">
        <v>-2.984</v>
      </c>
      <c r="F1887">
        <v>-3.23</v>
      </c>
      <c r="G1887">
        <v>2.6</v>
      </c>
      <c r="H1887">
        <v>0</v>
      </c>
      <c r="I1887">
        <v>4</v>
      </c>
      <c r="J1887">
        <v>-0.40500000000000003</v>
      </c>
      <c r="K1887">
        <v>-1.405</v>
      </c>
      <c r="L1887">
        <v>-2.4020000000000001</v>
      </c>
      <c r="M1887">
        <v>-3.125</v>
      </c>
      <c r="N1887">
        <v>-3.23</v>
      </c>
      <c r="O1887">
        <v>1.0489999999999999</v>
      </c>
      <c r="P1887">
        <v>1.0489999999999999</v>
      </c>
      <c r="Q1887">
        <v>1.0429999999999999</v>
      </c>
      <c r="R1887">
        <v>0.7</v>
      </c>
      <c r="S1887">
        <v>0.28199999999999997</v>
      </c>
    </row>
    <row r="1888" spans="1:19" x14ac:dyDescent="0.3">
      <c r="A1888">
        <v>60</v>
      </c>
      <c r="B1888">
        <v>-0.36599999999999999</v>
      </c>
      <c r="C1888">
        <v>-1.274</v>
      </c>
      <c r="D1888">
        <v>-2.3660000000000001</v>
      </c>
      <c r="E1888">
        <v>-2.984</v>
      </c>
      <c r="F1888">
        <v>-3.23</v>
      </c>
      <c r="G1888">
        <v>2.6</v>
      </c>
      <c r="H1888">
        <v>0</v>
      </c>
      <c r="I1888">
        <v>4</v>
      </c>
      <c r="J1888">
        <v>-0.437</v>
      </c>
      <c r="K1888">
        <v>-1.431</v>
      </c>
      <c r="L1888">
        <v>-2.3889999999999998</v>
      </c>
      <c r="M1888">
        <v>-3.11</v>
      </c>
      <c r="N1888">
        <v>-3.2989999999999999</v>
      </c>
      <c r="O1888">
        <v>1.105</v>
      </c>
      <c r="P1888">
        <v>1.052</v>
      </c>
      <c r="Q1888">
        <v>0.93500000000000005</v>
      </c>
      <c r="R1888">
        <v>0.65200000000000002</v>
      </c>
      <c r="S1888">
        <v>0.45900000000000002</v>
      </c>
    </row>
    <row r="1889" spans="1:19" x14ac:dyDescent="0.3">
      <c r="A1889">
        <v>120</v>
      </c>
      <c r="B1889">
        <v>-0.36599999999999999</v>
      </c>
      <c r="C1889">
        <v>-1.274</v>
      </c>
      <c r="D1889">
        <v>-2.3660000000000001</v>
      </c>
      <c r="E1889">
        <v>-2.984</v>
      </c>
      <c r="F1889">
        <v>-3.23</v>
      </c>
      <c r="G1889">
        <v>2.6</v>
      </c>
      <c r="H1889">
        <v>0</v>
      </c>
      <c r="I1889">
        <v>4</v>
      </c>
      <c r="J1889">
        <v>-0.41699999999999998</v>
      </c>
      <c r="K1889">
        <v>-1.4350000000000001</v>
      </c>
      <c r="L1889">
        <v>-2.4260000000000002</v>
      </c>
      <c r="M1889">
        <v>-3.1539999999999999</v>
      </c>
      <c r="N1889">
        <v>-3.3170000000000002</v>
      </c>
      <c r="O1889">
        <v>1.069</v>
      </c>
      <c r="P1889">
        <v>1.097</v>
      </c>
      <c r="Q1889">
        <v>1.071</v>
      </c>
      <c r="R1889">
        <v>0.78900000000000003</v>
      </c>
      <c r="S1889">
        <v>0.46600000000000003</v>
      </c>
    </row>
    <row r="1890" spans="1:19" x14ac:dyDescent="0.3">
      <c r="A1890">
        <v>180</v>
      </c>
      <c r="B1890">
        <v>-0.36599999999999999</v>
      </c>
      <c r="C1890">
        <v>-1.274</v>
      </c>
      <c r="D1890">
        <v>-2.3660000000000001</v>
      </c>
      <c r="E1890">
        <v>-2.984</v>
      </c>
      <c r="F1890">
        <v>-3.23</v>
      </c>
      <c r="G1890">
        <v>2.6</v>
      </c>
      <c r="H1890">
        <v>0</v>
      </c>
      <c r="I1890">
        <v>4</v>
      </c>
      <c r="J1890">
        <v>-0.40899999999999997</v>
      </c>
      <c r="K1890">
        <v>-1.413</v>
      </c>
      <c r="L1890">
        <v>-2.4009999999999998</v>
      </c>
      <c r="M1890">
        <v>-3.1150000000000002</v>
      </c>
      <c r="N1890">
        <v>-3.331</v>
      </c>
      <c r="O1890">
        <v>1.056</v>
      </c>
      <c r="P1890">
        <v>1.02</v>
      </c>
      <c r="Q1890">
        <v>0.98599999999999999</v>
      </c>
      <c r="R1890">
        <v>0.64400000000000002</v>
      </c>
      <c r="S1890">
        <v>0.47099999999999997</v>
      </c>
    </row>
    <row r="1891" spans="1:19" x14ac:dyDescent="0.3">
      <c r="A1891">
        <v>240</v>
      </c>
      <c r="B1891">
        <v>-0.36599999999999999</v>
      </c>
      <c r="C1891">
        <v>-1.274</v>
      </c>
      <c r="D1891">
        <v>-2.3660000000000001</v>
      </c>
      <c r="E1891">
        <v>-2.984</v>
      </c>
      <c r="F1891">
        <v>-3.23</v>
      </c>
      <c r="G1891">
        <v>2.6</v>
      </c>
      <c r="H1891">
        <v>0</v>
      </c>
      <c r="I1891">
        <v>4</v>
      </c>
      <c r="J1891">
        <v>-0.41899999999999998</v>
      </c>
      <c r="K1891">
        <v>-1.425</v>
      </c>
      <c r="L1891">
        <v>-2.42</v>
      </c>
      <c r="M1891">
        <v>-3.1120000000000001</v>
      </c>
      <c r="N1891">
        <v>-3.3420000000000001</v>
      </c>
      <c r="O1891">
        <v>1.073</v>
      </c>
      <c r="P1891">
        <v>1.0720000000000001</v>
      </c>
      <c r="Q1891">
        <v>1.07</v>
      </c>
      <c r="R1891">
        <v>0.65800000000000003</v>
      </c>
      <c r="S1891">
        <v>0.47499999999999998</v>
      </c>
    </row>
    <row r="1892" spans="1:19" x14ac:dyDescent="0.3">
      <c r="A1892">
        <v>300</v>
      </c>
      <c r="B1892">
        <v>-0.36599999999999999</v>
      </c>
      <c r="C1892">
        <v>-1.274</v>
      </c>
      <c r="D1892">
        <v>-2.3660000000000001</v>
      </c>
      <c r="E1892">
        <v>-2.984</v>
      </c>
      <c r="F1892">
        <v>-3.23</v>
      </c>
      <c r="G1892">
        <v>2.6</v>
      </c>
      <c r="H1892">
        <v>0</v>
      </c>
      <c r="I1892">
        <v>4</v>
      </c>
      <c r="J1892">
        <v>-0.41099999999999998</v>
      </c>
      <c r="K1892">
        <v>-1.419</v>
      </c>
      <c r="L1892">
        <v>-2.4129999999999998</v>
      </c>
      <c r="M1892">
        <v>-3.1259999999999999</v>
      </c>
      <c r="N1892">
        <v>-3.351</v>
      </c>
      <c r="O1892">
        <v>1.0589999999999999</v>
      </c>
      <c r="P1892">
        <v>1.042</v>
      </c>
      <c r="Q1892">
        <v>1.034</v>
      </c>
      <c r="R1892">
        <v>0.71399999999999997</v>
      </c>
      <c r="S1892">
        <v>0.47899999999999998</v>
      </c>
    </row>
    <row r="1893" spans="1:19" x14ac:dyDescent="0.3">
      <c r="A1893">
        <v>360</v>
      </c>
      <c r="B1893">
        <v>-0.36599999999999999</v>
      </c>
      <c r="C1893">
        <v>-1.274</v>
      </c>
      <c r="D1893">
        <v>-2.3660000000000001</v>
      </c>
      <c r="E1893">
        <v>-2.984</v>
      </c>
      <c r="F1893">
        <v>-3.23</v>
      </c>
      <c r="G1893">
        <v>2.6</v>
      </c>
      <c r="H1893">
        <v>0</v>
      </c>
      <c r="I1893">
        <v>4</v>
      </c>
      <c r="J1893">
        <v>-0.41299999999999998</v>
      </c>
      <c r="K1893">
        <v>-1.42</v>
      </c>
      <c r="L1893">
        <v>-2.4089999999999998</v>
      </c>
      <c r="M1893">
        <v>-3.1429999999999998</v>
      </c>
      <c r="N1893">
        <v>-3.363</v>
      </c>
      <c r="O1893">
        <v>1.0629999999999999</v>
      </c>
      <c r="P1893">
        <v>1.0589999999999999</v>
      </c>
      <c r="Q1893">
        <v>1.0229999999999999</v>
      </c>
      <c r="R1893">
        <v>0.75900000000000001</v>
      </c>
      <c r="S1893">
        <v>0.48399999999999999</v>
      </c>
    </row>
    <row r="1894" spans="1:19" x14ac:dyDescent="0.3">
      <c r="A1894">
        <v>420</v>
      </c>
      <c r="B1894">
        <v>-0.36599999999999999</v>
      </c>
      <c r="C1894">
        <v>-1.274</v>
      </c>
      <c r="D1894">
        <v>-2.3660000000000001</v>
      </c>
      <c r="E1894">
        <v>-2.984</v>
      </c>
      <c r="F1894">
        <v>-3.23</v>
      </c>
      <c r="G1894">
        <v>2.6</v>
      </c>
      <c r="H1894">
        <v>0</v>
      </c>
      <c r="I1894">
        <v>4</v>
      </c>
      <c r="J1894">
        <v>-0.41199999999999998</v>
      </c>
      <c r="K1894">
        <v>-1.421</v>
      </c>
      <c r="L1894">
        <v>-2.4119999999999999</v>
      </c>
      <c r="M1894">
        <v>-3.1579999999999999</v>
      </c>
      <c r="N1894">
        <v>-3.3769999999999998</v>
      </c>
      <c r="O1894">
        <v>1.0609999999999999</v>
      </c>
      <c r="P1894">
        <v>1.0620000000000001</v>
      </c>
      <c r="Q1894">
        <v>1.0409999999999999</v>
      </c>
      <c r="R1894">
        <v>0.79</v>
      </c>
      <c r="S1894">
        <v>0.49</v>
      </c>
    </row>
    <row r="1895" spans="1:19" x14ac:dyDescent="0.3">
      <c r="A1895">
        <v>480</v>
      </c>
      <c r="B1895">
        <v>-0.36599999999999999</v>
      </c>
      <c r="C1895">
        <v>-1.274</v>
      </c>
      <c r="D1895">
        <v>-2.3660000000000001</v>
      </c>
      <c r="E1895">
        <v>-2.984</v>
      </c>
      <c r="F1895">
        <v>-3.23</v>
      </c>
      <c r="G1895">
        <v>2.6</v>
      </c>
      <c r="H1895">
        <v>0</v>
      </c>
      <c r="I1895">
        <v>4</v>
      </c>
      <c r="J1895">
        <v>-0.41099999999999998</v>
      </c>
      <c r="K1895">
        <v>-1.419</v>
      </c>
      <c r="L1895">
        <v>-2.415</v>
      </c>
      <c r="M1895">
        <v>-3.17</v>
      </c>
      <c r="N1895">
        <v>-3.39</v>
      </c>
      <c r="O1895">
        <v>1.0589999999999999</v>
      </c>
      <c r="P1895">
        <v>1.0569999999999999</v>
      </c>
      <c r="Q1895">
        <v>1.048</v>
      </c>
      <c r="R1895">
        <v>0.80800000000000005</v>
      </c>
      <c r="S1895">
        <v>0.496</v>
      </c>
    </row>
    <row r="1896" spans="1:19" x14ac:dyDescent="0.3">
      <c r="A1896">
        <v>540</v>
      </c>
      <c r="B1896">
        <v>-0.36599999999999999</v>
      </c>
      <c r="C1896">
        <v>-1.274</v>
      </c>
      <c r="D1896">
        <v>-2.3660000000000001</v>
      </c>
      <c r="E1896">
        <v>-2.984</v>
      </c>
      <c r="F1896">
        <v>-3.23</v>
      </c>
      <c r="G1896">
        <v>2.6</v>
      </c>
      <c r="H1896">
        <v>0</v>
      </c>
      <c r="I1896">
        <v>4</v>
      </c>
      <c r="J1896">
        <v>-0.41199999999999998</v>
      </c>
      <c r="K1896">
        <v>-1.4179999999999999</v>
      </c>
      <c r="L1896">
        <v>-2.4159999999999999</v>
      </c>
      <c r="M1896">
        <v>-3.1789999999999998</v>
      </c>
      <c r="N1896">
        <v>-3.4049999999999998</v>
      </c>
      <c r="O1896">
        <v>1.06</v>
      </c>
      <c r="P1896">
        <v>1.0569999999999999</v>
      </c>
      <c r="Q1896">
        <v>1.0469999999999999</v>
      </c>
      <c r="R1896">
        <v>0.81599999999999995</v>
      </c>
      <c r="S1896">
        <v>0.502</v>
      </c>
    </row>
    <row r="1897" spans="1:19" x14ac:dyDescent="0.3">
      <c r="A1897">
        <v>600</v>
      </c>
      <c r="B1897">
        <v>-0.36599999999999999</v>
      </c>
      <c r="C1897">
        <v>-1.274</v>
      </c>
      <c r="D1897">
        <v>-2.3660000000000001</v>
      </c>
      <c r="E1897">
        <v>-2.984</v>
      </c>
      <c r="F1897">
        <v>-3.23</v>
      </c>
      <c r="G1897">
        <v>2.6</v>
      </c>
      <c r="H1897">
        <v>0</v>
      </c>
      <c r="I1897">
        <v>4</v>
      </c>
      <c r="J1897">
        <v>-0.41099999999999998</v>
      </c>
      <c r="K1897">
        <v>-1.4179999999999999</v>
      </c>
      <c r="L1897">
        <v>-2.415</v>
      </c>
      <c r="M1897">
        <v>-3.1890000000000001</v>
      </c>
      <c r="N1897">
        <v>-3.42</v>
      </c>
      <c r="O1897">
        <v>1.06</v>
      </c>
      <c r="P1897">
        <v>1.0589999999999999</v>
      </c>
      <c r="Q1897">
        <v>1.0449999999999999</v>
      </c>
      <c r="R1897">
        <v>0.82299999999999995</v>
      </c>
      <c r="S1897">
        <v>0.50900000000000001</v>
      </c>
    </row>
    <row r="1899" spans="1:19" x14ac:dyDescent="0.3">
      <c r="A1899" t="s">
        <v>0</v>
      </c>
      <c r="B1899" t="s">
        <v>147</v>
      </c>
    </row>
    <row r="1900" spans="1:19" x14ac:dyDescent="0.3">
      <c r="A1900">
        <v>0</v>
      </c>
      <c r="B1900">
        <v>-0.36499999999999999</v>
      </c>
      <c r="C1900">
        <v>-1.2749999999999999</v>
      </c>
      <c r="D1900">
        <v>-2.3679999999999999</v>
      </c>
      <c r="E1900">
        <v>-2.9780000000000002</v>
      </c>
      <c r="F1900">
        <v>-3.22</v>
      </c>
      <c r="G1900">
        <v>2.6</v>
      </c>
      <c r="H1900">
        <v>0</v>
      </c>
      <c r="I1900">
        <v>4</v>
      </c>
      <c r="J1900">
        <v>-0.40500000000000003</v>
      </c>
      <c r="K1900">
        <v>-1.405</v>
      </c>
      <c r="L1900">
        <v>-2.4020000000000001</v>
      </c>
      <c r="M1900">
        <v>-3.117</v>
      </c>
      <c r="N1900">
        <v>-3.22</v>
      </c>
      <c r="O1900">
        <v>1.0489999999999999</v>
      </c>
      <c r="P1900">
        <v>1.0489999999999999</v>
      </c>
      <c r="Q1900">
        <v>1.0429999999999999</v>
      </c>
      <c r="R1900">
        <v>0.69299999999999995</v>
      </c>
      <c r="S1900">
        <v>0.27900000000000003</v>
      </c>
    </row>
    <row r="1901" spans="1:19" x14ac:dyDescent="0.3">
      <c r="A1901">
        <v>60</v>
      </c>
      <c r="B1901">
        <v>-0.36499999999999999</v>
      </c>
      <c r="C1901">
        <v>-1.2749999999999999</v>
      </c>
      <c r="D1901">
        <v>-2.3679999999999999</v>
      </c>
      <c r="E1901">
        <v>-2.9780000000000002</v>
      </c>
      <c r="F1901">
        <v>-3.22</v>
      </c>
      <c r="G1901">
        <v>2.6</v>
      </c>
      <c r="H1901">
        <v>0</v>
      </c>
      <c r="I1901">
        <v>4</v>
      </c>
      <c r="J1901">
        <v>-0.438</v>
      </c>
      <c r="K1901">
        <v>-1.431</v>
      </c>
      <c r="L1901">
        <v>-2.4</v>
      </c>
      <c r="M1901">
        <v>-3.1019999999999999</v>
      </c>
      <c r="N1901">
        <v>-3.2879999999999998</v>
      </c>
      <c r="O1901">
        <v>1.107</v>
      </c>
      <c r="P1901">
        <v>1.048</v>
      </c>
      <c r="Q1901">
        <v>0.96299999999999997</v>
      </c>
      <c r="R1901">
        <v>0.64700000000000002</v>
      </c>
      <c r="S1901">
        <v>0.45400000000000001</v>
      </c>
    </row>
    <row r="1902" spans="1:19" x14ac:dyDescent="0.3">
      <c r="A1902">
        <v>120</v>
      </c>
      <c r="B1902">
        <v>-0.36499999999999999</v>
      </c>
      <c r="C1902">
        <v>-1.2749999999999999</v>
      </c>
      <c r="D1902">
        <v>-2.3679999999999999</v>
      </c>
      <c r="E1902">
        <v>-2.9780000000000002</v>
      </c>
      <c r="F1902">
        <v>-3.22</v>
      </c>
      <c r="G1902">
        <v>2.6</v>
      </c>
      <c r="H1902">
        <v>0</v>
      </c>
      <c r="I1902">
        <v>4</v>
      </c>
      <c r="J1902">
        <v>-0.41599999999999998</v>
      </c>
      <c r="K1902">
        <v>-1.4339999999999999</v>
      </c>
      <c r="L1902">
        <v>-2.4340000000000002</v>
      </c>
      <c r="M1902">
        <v>-3.1469999999999998</v>
      </c>
      <c r="N1902">
        <v>-3.3079999999999998</v>
      </c>
      <c r="O1902">
        <v>1.0669999999999999</v>
      </c>
      <c r="P1902">
        <v>1.093</v>
      </c>
      <c r="Q1902">
        <v>1.087</v>
      </c>
      <c r="R1902">
        <v>0.78300000000000003</v>
      </c>
      <c r="S1902">
        <v>0.46200000000000002</v>
      </c>
    </row>
    <row r="1903" spans="1:19" x14ac:dyDescent="0.3">
      <c r="A1903">
        <v>180</v>
      </c>
      <c r="B1903">
        <v>-0.36499999999999999</v>
      </c>
      <c r="C1903">
        <v>-1.2749999999999999</v>
      </c>
      <c r="D1903">
        <v>-2.3679999999999999</v>
      </c>
      <c r="E1903">
        <v>-2.9780000000000002</v>
      </c>
      <c r="F1903">
        <v>-3.22</v>
      </c>
      <c r="G1903">
        <v>2.6</v>
      </c>
      <c r="H1903">
        <v>0</v>
      </c>
      <c r="I1903">
        <v>4</v>
      </c>
      <c r="J1903">
        <v>-0.40899999999999997</v>
      </c>
      <c r="K1903">
        <v>-1.4119999999999999</v>
      </c>
      <c r="L1903">
        <v>-2.4060000000000001</v>
      </c>
      <c r="M1903">
        <v>-3.1120000000000001</v>
      </c>
      <c r="N1903">
        <v>-3.32</v>
      </c>
      <c r="O1903">
        <v>1.0549999999999999</v>
      </c>
      <c r="P1903">
        <v>1.0209999999999999</v>
      </c>
      <c r="Q1903">
        <v>0.996</v>
      </c>
      <c r="R1903">
        <v>0.63600000000000001</v>
      </c>
      <c r="S1903">
        <v>0.46700000000000003</v>
      </c>
    </row>
    <row r="1904" spans="1:19" x14ac:dyDescent="0.3">
      <c r="A1904">
        <v>240</v>
      </c>
      <c r="B1904">
        <v>-0.36499999999999999</v>
      </c>
      <c r="C1904">
        <v>-1.2749999999999999</v>
      </c>
      <c r="D1904">
        <v>-2.3679999999999999</v>
      </c>
      <c r="E1904">
        <v>-2.9780000000000002</v>
      </c>
      <c r="F1904">
        <v>-3.22</v>
      </c>
      <c r="G1904">
        <v>2.6</v>
      </c>
      <c r="H1904">
        <v>0</v>
      </c>
      <c r="I1904">
        <v>4</v>
      </c>
      <c r="J1904">
        <v>-0.41799999999999998</v>
      </c>
      <c r="K1904">
        <v>-1.425</v>
      </c>
      <c r="L1904">
        <v>-2.423</v>
      </c>
      <c r="M1904">
        <v>-3.1070000000000002</v>
      </c>
      <c r="N1904">
        <v>-3.331</v>
      </c>
      <c r="O1904">
        <v>1.0720000000000001</v>
      </c>
      <c r="P1904">
        <v>1.073</v>
      </c>
      <c r="Q1904">
        <v>1.073</v>
      </c>
      <c r="R1904">
        <v>0.64200000000000002</v>
      </c>
      <c r="S1904">
        <v>0.47099999999999997</v>
      </c>
    </row>
    <row r="1905" spans="1:19" x14ac:dyDescent="0.3">
      <c r="A1905">
        <v>300</v>
      </c>
      <c r="B1905">
        <v>-0.36499999999999999</v>
      </c>
      <c r="C1905">
        <v>-1.2749999999999999</v>
      </c>
      <c r="D1905">
        <v>-2.3679999999999999</v>
      </c>
      <c r="E1905">
        <v>-2.9780000000000002</v>
      </c>
      <c r="F1905">
        <v>-3.22</v>
      </c>
      <c r="G1905">
        <v>2.6</v>
      </c>
      <c r="H1905">
        <v>0</v>
      </c>
      <c r="I1905">
        <v>4</v>
      </c>
      <c r="J1905">
        <v>-0.41099999999999998</v>
      </c>
      <c r="K1905">
        <v>-1.419</v>
      </c>
      <c r="L1905">
        <v>-2.4159999999999999</v>
      </c>
      <c r="M1905">
        <v>-3.1230000000000002</v>
      </c>
      <c r="N1905">
        <v>-3.339</v>
      </c>
      <c r="O1905">
        <v>1.0580000000000001</v>
      </c>
      <c r="P1905">
        <v>1.0429999999999999</v>
      </c>
      <c r="Q1905">
        <v>1.038</v>
      </c>
      <c r="R1905">
        <v>0.70299999999999996</v>
      </c>
      <c r="S1905">
        <v>0.47399999999999998</v>
      </c>
    </row>
    <row r="1906" spans="1:19" x14ac:dyDescent="0.3">
      <c r="A1906">
        <v>360</v>
      </c>
      <c r="B1906">
        <v>-0.36499999999999999</v>
      </c>
      <c r="C1906">
        <v>-1.2749999999999999</v>
      </c>
      <c r="D1906">
        <v>-2.3679999999999999</v>
      </c>
      <c r="E1906">
        <v>-2.9780000000000002</v>
      </c>
      <c r="F1906">
        <v>-3.22</v>
      </c>
      <c r="G1906">
        <v>2.6</v>
      </c>
      <c r="H1906">
        <v>0</v>
      </c>
      <c r="I1906">
        <v>4</v>
      </c>
      <c r="J1906">
        <v>-0.41299999999999998</v>
      </c>
      <c r="K1906">
        <v>-1.419</v>
      </c>
      <c r="L1906">
        <v>-2.411</v>
      </c>
      <c r="M1906">
        <v>-3.1389999999999998</v>
      </c>
      <c r="N1906">
        <v>-3.351</v>
      </c>
      <c r="O1906">
        <v>1.0620000000000001</v>
      </c>
      <c r="P1906">
        <v>1.0580000000000001</v>
      </c>
      <c r="Q1906">
        <v>1.0229999999999999</v>
      </c>
      <c r="R1906">
        <v>0.747</v>
      </c>
      <c r="S1906">
        <v>0.47899999999999998</v>
      </c>
    </row>
    <row r="1907" spans="1:19" x14ac:dyDescent="0.3">
      <c r="A1907">
        <v>420</v>
      </c>
      <c r="B1907">
        <v>-0.36499999999999999</v>
      </c>
      <c r="C1907">
        <v>-1.2749999999999999</v>
      </c>
      <c r="D1907">
        <v>-2.3679999999999999</v>
      </c>
      <c r="E1907">
        <v>-2.9780000000000002</v>
      </c>
      <c r="F1907">
        <v>-3.22</v>
      </c>
      <c r="G1907">
        <v>2.6</v>
      </c>
      <c r="H1907">
        <v>0</v>
      </c>
      <c r="I1907">
        <v>4</v>
      </c>
      <c r="J1907">
        <v>-0.41199999999999998</v>
      </c>
      <c r="K1907">
        <v>-1.42</v>
      </c>
      <c r="L1907">
        <v>-2.415</v>
      </c>
      <c r="M1907">
        <v>-3.1539999999999999</v>
      </c>
      <c r="N1907">
        <v>-3.3660000000000001</v>
      </c>
      <c r="O1907">
        <v>1.0609999999999999</v>
      </c>
      <c r="P1907">
        <v>1.0620000000000001</v>
      </c>
      <c r="Q1907">
        <v>1.044</v>
      </c>
      <c r="R1907">
        <v>0.78</v>
      </c>
      <c r="S1907">
        <v>0.48599999999999999</v>
      </c>
    </row>
    <row r="1908" spans="1:19" x14ac:dyDescent="0.3">
      <c r="A1908">
        <v>480</v>
      </c>
      <c r="B1908">
        <v>-0.36499999999999999</v>
      </c>
      <c r="C1908">
        <v>-1.2749999999999999</v>
      </c>
      <c r="D1908">
        <v>-2.3679999999999999</v>
      </c>
      <c r="E1908">
        <v>-2.9780000000000002</v>
      </c>
      <c r="F1908">
        <v>-3.22</v>
      </c>
      <c r="G1908">
        <v>2.6</v>
      </c>
      <c r="H1908">
        <v>0</v>
      </c>
      <c r="I1908">
        <v>4</v>
      </c>
      <c r="J1908">
        <v>-0.41099999999999998</v>
      </c>
      <c r="K1908">
        <v>-1.4179999999999999</v>
      </c>
      <c r="L1908">
        <v>-2.4169999999999998</v>
      </c>
      <c r="M1908">
        <v>-3.1659999999999999</v>
      </c>
      <c r="N1908">
        <v>-3.3809999999999998</v>
      </c>
      <c r="O1908">
        <v>1.0589999999999999</v>
      </c>
      <c r="P1908">
        <v>1.056</v>
      </c>
      <c r="Q1908">
        <v>1.05</v>
      </c>
      <c r="R1908">
        <v>0.80100000000000005</v>
      </c>
      <c r="S1908">
        <v>0.49199999999999999</v>
      </c>
    </row>
    <row r="1909" spans="1:19" x14ac:dyDescent="0.3">
      <c r="A1909">
        <v>540</v>
      </c>
      <c r="B1909">
        <v>-0.36499999999999999</v>
      </c>
      <c r="C1909">
        <v>-1.2749999999999999</v>
      </c>
      <c r="D1909">
        <v>-2.3679999999999999</v>
      </c>
      <c r="E1909">
        <v>-2.9780000000000002</v>
      </c>
      <c r="F1909">
        <v>-3.22</v>
      </c>
      <c r="G1909">
        <v>2.6</v>
      </c>
      <c r="H1909">
        <v>0</v>
      </c>
      <c r="I1909">
        <v>4</v>
      </c>
      <c r="J1909">
        <v>-0.41099999999999998</v>
      </c>
      <c r="K1909">
        <v>-1.417</v>
      </c>
      <c r="L1909">
        <v>-2.4159999999999999</v>
      </c>
      <c r="M1909">
        <v>-3.1749999999999998</v>
      </c>
      <c r="N1909">
        <v>-3.3959999999999999</v>
      </c>
      <c r="O1909">
        <v>1.06</v>
      </c>
      <c r="P1909">
        <v>1.0569999999999999</v>
      </c>
      <c r="Q1909">
        <v>1.048</v>
      </c>
      <c r="R1909">
        <v>0.80700000000000005</v>
      </c>
      <c r="S1909">
        <v>0.498</v>
      </c>
    </row>
    <row r="1910" spans="1:19" x14ac:dyDescent="0.3">
      <c r="A1910">
        <v>600</v>
      </c>
      <c r="B1910">
        <v>-0.36499999999999999</v>
      </c>
      <c r="C1910">
        <v>-1.2749999999999999</v>
      </c>
      <c r="D1910">
        <v>-2.3679999999999999</v>
      </c>
      <c r="E1910">
        <v>-2.9780000000000002</v>
      </c>
      <c r="F1910">
        <v>-3.22</v>
      </c>
      <c r="G1910">
        <v>2.6</v>
      </c>
      <c r="H1910">
        <v>0</v>
      </c>
      <c r="I1910">
        <v>4</v>
      </c>
      <c r="J1910">
        <v>-0.41099999999999998</v>
      </c>
      <c r="K1910">
        <v>-1.417</v>
      </c>
      <c r="L1910">
        <v>-2.4159999999999999</v>
      </c>
      <c r="M1910">
        <v>-3.1840000000000002</v>
      </c>
      <c r="N1910">
        <v>-3.411</v>
      </c>
      <c r="O1910">
        <v>1.06</v>
      </c>
      <c r="P1910">
        <v>1.0589999999999999</v>
      </c>
      <c r="Q1910">
        <v>1.046</v>
      </c>
      <c r="R1910">
        <v>0.81399999999999995</v>
      </c>
      <c r="S1910">
        <v>0.505</v>
      </c>
    </row>
    <row r="1912" spans="1:19" x14ac:dyDescent="0.3">
      <c r="A1912" t="s">
        <v>0</v>
      </c>
      <c r="B1912" t="s">
        <v>148</v>
      </c>
    </row>
    <row r="1913" spans="1:19" x14ac:dyDescent="0.3">
      <c r="A1913">
        <v>0</v>
      </c>
      <c r="B1913">
        <v>-0.36599999999999999</v>
      </c>
      <c r="C1913">
        <v>-1.276</v>
      </c>
      <c r="D1913">
        <v>-2.3660000000000001</v>
      </c>
      <c r="E1913">
        <v>-2.972</v>
      </c>
      <c r="F1913">
        <v>-3.21</v>
      </c>
      <c r="G1913">
        <v>2.6</v>
      </c>
      <c r="H1913">
        <v>0</v>
      </c>
      <c r="I1913">
        <v>4</v>
      </c>
      <c r="J1913">
        <v>-0.40500000000000003</v>
      </c>
      <c r="K1913">
        <v>-1.405</v>
      </c>
      <c r="L1913">
        <v>-2.4009999999999998</v>
      </c>
      <c r="M1913">
        <v>-3.11</v>
      </c>
      <c r="N1913">
        <v>-3.21</v>
      </c>
      <c r="O1913">
        <v>1.0489999999999999</v>
      </c>
      <c r="P1913">
        <v>1.0489999999999999</v>
      </c>
      <c r="Q1913">
        <v>1.042</v>
      </c>
      <c r="R1913">
        <v>0.68700000000000006</v>
      </c>
      <c r="S1913">
        <v>0.27700000000000002</v>
      </c>
    </row>
    <row r="1914" spans="1:19" x14ac:dyDescent="0.3">
      <c r="A1914">
        <v>60</v>
      </c>
      <c r="B1914">
        <v>-0.36599999999999999</v>
      </c>
      <c r="C1914">
        <v>-1.276</v>
      </c>
      <c r="D1914">
        <v>-2.3660000000000001</v>
      </c>
      <c r="E1914">
        <v>-2.972</v>
      </c>
      <c r="F1914">
        <v>-3.21</v>
      </c>
      <c r="G1914">
        <v>2.6</v>
      </c>
      <c r="H1914">
        <v>0</v>
      </c>
      <c r="I1914">
        <v>4</v>
      </c>
      <c r="J1914">
        <v>-0.438</v>
      </c>
      <c r="K1914">
        <v>-1.429</v>
      </c>
      <c r="L1914">
        <v>-2.3879999999999999</v>
      </c>
      <c r="M1914">
        <v>-3.0950000000000002</v>
      </c>
      <c r="N1914">
        <v>-3.2829999999999999</v>
      </c>
      <c r="O1914">
        <v>1.107</v>
      </c>
      <c r="P1914">
        <v>1.0429999999999999</v>
      </c>
      <c r="Q1914">
        <v>0.93</v>
      </c>
      <c r="R1914">
        <v>0.63500000000000001</v>
      </c>
      <c r="S1914">
        <v>0.45200000000000001</v>
      </c>
    </row>
    <row r="1915" spans="1:19" x14ac:dyDescent="0.3">
      <c r="A1915">
        <v>120</v>
      </c>
      <c r="B1915">
        <v>-0.36599999999999999</v>
      </c>
      <c r="C1915">
        <v>-1.276</v>
      </c>
      <c r="D1915">
        <v>-2.3660000000000001</v>
      </c>
      <c r="E1915">
        <v>-2.972</v>
      </c>
      <c r="F1915">
        <v>-3.21</v>
      </c>
      <c r="G1915">
        <v>2.6</v>
      </c>
      <c r="H1915">
        <v>0</v>
      </c>
      <c r="I1915">
        <v>4</v>
      </c>
      <c r="J1915">
        <v>-0.41699999999999998</v>
      </c>
      <c r="K1915">
        <v>-1.4339999999999999</v>
      </c>
      <c r="L1915">
        <v>-2.4260000000000002</v>
      </c>
      <c r="M1915">
        <v>-3.141</v>
      </c>
      <c r="N1915">
        <v>-3.3</v>
      </c>
      <c r="O1915">
        <v>1.069</v>
      </c>
      <c r="P1915">
        <v>1.0960000000000001</v>
      </c>
      <c r="Q1915">
        <v>1.0720000000000001</v>
      </c>
      <c r="R1915">
        <v>0.78200000000000003</v>
      </c>
      <c r="S1915">
        <v>0.45900000000000002</v>
      </c>
    </row>
    <row r="1916" spans="1:19" x14ac:dyDescent="0.3">
      <c r="A1916">
        <v>180</v>
      </c>
      <c r="B1916">
        <v>-0.36599999999999999</v>
      </c>
      <c r="C1916">
        <v>-1.276</v>
      </c>
      <c r="D1916">
        <v>-2.3660000000000001</v>
      </c>
      <c r="E1916">
        <v>-2.972</v>
      </c>
      <c r="F1916">
        <v>-3.21</v>
      </c>
      <c r="G1916">
        <v>2.6</v>
      </c>
      <c r="H1916">
        <v>0</v>
      </c>
      <c r="I1916">
        <v>4</v>
      </c>
      <c r="J1916">
        <v>-0.40899999999999997</v>
      </c>
      <c r="K1916">
        <v>-1.4119999999999999</v>
      </c>
      <c r="L1916">
        <v>-2.399</v>
      </c>
      <c r="M1916">
        <v>-3.1040000000000001</v>
      </c>
      <c r="N1916">
        <v>-3.3109999999999999</v>
      </c>
      <c r="O1916">
        <v>1.0549999999999999</v>
      </c>
      <c r="P1916">
        <v>1.0189999999999999</v>
      </c>
      <c r="Q1916">
        <v>0.98199999999999998</v>
      </c>
      <c r="R1916">
        <v>0.64200000000000002</v>
      </c>
      <c r="S1916">
        <v>0.46300000000000002</v>
      </c>
    </row>
    <row r="1917" spans="1:19" x14ac:dyDescent="0.3">
      <c r="A1917">
        <v>240</v>
      </c>
      <c r="B1917">
        <v>-0.36599999999999999</v>
      </c>
      <c r="C1917">
        <v>-1.276</v>
      </c>
      <c r="D1917">
        <v>-2.3660000000000001</v>
      </c>
      <c r="E1917">
        <v>-2.972</v>
      </c>
      <c r="F1917">
        <v>-3.21</v>
      </c>
      <c r="G1917">
        <v>2.6</v>
      </c>
      <c r="H1917">
        <v>0</v>
      </c>
      <c r="I1917">
        <v>4</v>
      </c>
      <c r="J1917">
        <v>-0.41799999999999998</v>
      </c>
      <c r="K1917">
        <v>-1.4239999999999999</v>
      </c>
      <c r="L1917">
        <v>-2.419</v>
      </c>
      <c r="M1917">
        <v>-3.0990000000000002</v>
      </c>
      <c r="N1917">
        <v>-3.32</v>
      </c>
      <c r="O1917">
        <v>1.0720000000000001</v>
      </c>
      <c r="P1917">
        <v>1.073</v>
      </c>
      <c r="Q1917">
        <v>1.069</v>
      </c>
      <c r="R1917">
        <v>0.64800000000000002</v>
      </c>
      <c r="S1917">
        <v>0.46700000000000003</v>
      </c>
    </row>
    <row r="1918" spans="1:19" x14ac:dyDescent="0.3">
      <c r="A1918">
        <v>300</v>
      </c>
      <c r="B1918">
        <v>-0.36599999999999999</v>
      </c>
      <c r="C1918">
        <v>-1.276</v>
      </c>
      <c r="D1918">
        <v>-2.3660000000000001</v>
      </c>
      <c r="E1918">
        <v>-2.972</v>
      </c>
      <c r="F1918">
        <v>-3.21</v>
      </c>
      <c r="G1918">
        <v>2.6</v>
      </c>
      <c r="H1918">
        <v>0</v>
      </c>
      <c r="I1918">
        <v>4</v>
      </c>
      <c r="J1918">
        <v>-0.41099999999999998</v>
      </c>
      <c r="K1918">
        <v>-1.4179999999999999</v>
      </c>
      <c r="L1918">
        <v>-2.4129999999999998</v>
      </c>
      <c r="M1918">
        <v>-3.113</v>
      </c>
      <c r="N1918">
        <v>-3.33</v>
      </c>
      <c r="O1918">
        <v>1.0580000000000001</v>
      </c>
      <c r="P1918">
        <v>1.0429999999999999</v>
      </c>
      <c r="Q1918">
        <v>1.0369999999999999</v>
      </c>
      <c r="R1918">
        <v>0.70299999999999996</v>
      </c>
      <c r="S1918">
        <v>0.47099999999999997</v>
      </c>
    </row>
    <row r="1919" spans="1:19" x14ac:dyDescent="0.3">
      <c r="A1919">
        <v>360</v>
      </c>
      <c r="B1919">
        <v>-0.36599999999999999</v>
      </c>
      <c r="C1919">
        <v>-1.276</v>
      </c>
      <c r="D1919">
        <v>-2.3660000000000001</v>
      </c>
      <c r="E1919">
        <v>-2.972</v>
      </c>
      <c r="F1919">
        <v>-3.21</v>
      </c>
      <c r="G1919">
        <v>2.6</v>
      </c>
      <c r="H1919">
        <v>0</v>
      </c>
      <c r="I1919">
        <v>4</v>
      </c>
      <c r="J1919">
        <v>-0.41299999999999998</v>
      </c>
      <c r="K1919">
        <v>-1.419</v>
      </c>
      <c r="L1919">
        <v>-2.4079999999999999</v>
      </c>
      <c r="M1919">
        <v>-3.1309999999999998</v>
      </c>
      <c r="N1919">
        <v>-3.3420000000000001</v>
      </c>
      <c r="O1919">
        <v>1.0620000000000001</v>
      </c>
      <c r="P1919">
        <v>1.0580000000000001</v>
      </c>
      <c r="Q1919">
        <v>1.022</v>
      </c>
      <c r="R1919">
        <v>0.75</v>
      </c>
      <c r="S1919">
        <v>0.47499999999999998</v>
      </c>
    </row>
    <row r="1920" spans="1:19" x14ac:dyDescent="0.3">
      <c r="A1920">
        <v>420</v>
      </c>
      <c r="B1920">
        <v>-0.36599999999999999</v>
      </c>
      <c r="C1920">
        <v>-1.276</v>
      </c>
      <c r="D1920">
        <v>-2.3660000000000001</v>
      </c>
      <c r="E1920">
        <v>-2.972</v>
      </c>
      <c r="F1920">
        <v>-3.21</v>
      </c>
      <c r="G1920">
        <v>2.6</v>
      </c>
      <c r="H1920">
        <v>0</v>
      </c>
      <c r="I1920">
        <v>4</v>
      </c>
      <c r="J1920">
        <v>-0.41199999999999998</v>
      </c>
      <c r="K1920">
        <v>-1.42</v>
      </c>
      <c r="L1920">
        <v>-2.411</v>
      </c>
      <c r="M1920">
        <v>-3.1459999999999999</v>
      </c>
      <c r="N1920">
        <v>-3.3540000000000001</v>
      </c>
      <c r="O1920">
        <v>1.0609999999999999</v>
      </c>
      <c r="P1920">
        <v>1.0620000000000001</v>
      </c>
      <c r="Q1920">
        <v>1.04</v>
      </c>
      <c r="R1920">
        <v>0.78300000000000003</v>
      </c>
      <c r="S1920">
        <v>0.48</v>
      </c>
    </row>
    <row r="1921" spans="1:19" x14ac:dyDescent="0.3">
      <c r="A1921">
        <v>480</v>
      </c>
      <c r="B1921">
        <v>-0.36599999999999999</v>
      </c>
      <c r="C1921">
        <v>-1.276</v>
      </c>
      <c r="D1921">
        <v>-2.3660000000000001</v>
      </c>
      <c r="E1921">
        <v>-2.972</v>
      </c>
      <c r="F1921">
        <v>-3.21</v>
      </c>
      <c r="G1921">
        <v>2.6</v>
      </c>
      <c r="H1921">
        <v>0</v>
      </c>
      <c r="I1921">
        <v>4</v>
      </c>
      <c r="J1921">
        <v>-0.41099999999999998</v>
      </c>
      <c r="K1921">
        <v>-1.4179999999999999</v>
      </c>
      <c r="L1921">
        <v>-2.4140000000000001</v>
      </c>
      <c r="M1921">
        <v>-3.157</v>
      </c>
      <c r="N1921">
        <v>-3.3679999999999999</v>
      </c>
      <c r="O1921">
        <v>1.0589999999999999</v>
      </c>
      <c r="P1921">
        <v>1.056</v>
      </c>
      <c r="Q1921">
        <v>1.0469999999999999</v>
      </c>
      <c r="R1921">
        <v>0.79900000000000004</v>
      </c>
      <c r="S1921">
        <v>0.48599999999999999</v>
      </c>
    </row>
    <row r="1922" spans="1:19" x14ac:dyDescent="0.3">
      <c r="A1922">
        <v>540</v>
      </c>
      <c r="B1922">
        <v>-0.36599999999999999</v>
      </c>
      <c r="C1922">
        <v>-1.276</v>
      </c>
      <c r="D1922">
        <v>-2.3660000000000001</v>
      </c>
      <c r="E1922">
        <v>-2.972</v>
      </c>
      <c r="F1922">
        <v>-3.21</v>
      </c>
      <c r="G1922">
        <v>2.6</v>
      </c>
      <c r="H1922">
        <v>0</v>
      </c>
      <c r="I1922">
        <v>4</v>
      </c>
      <c r="J1922">
        <v>-0.41099999999999998</v>
      </c>
      <c r="K1922">
        <v>-1.417</v>
      </c>
      <c r="L1922">
        <v>-2.4140000000000001</v>
      </c>
      <c r="M1922">
        <v>-3.1669999999999998</v>
      </c>
      <c r="N1922">
        <v>-3.3820000000000001</v>
      </c>
      <c r="O1922">
        <v>1.06</v>
      </c>
      <c r="P1922">
        <v>1.0569999999999999</v>
      </c>
      <c r="Q1922">
        <v>1.0469999999999999</v>
      </c>
      <c r="R1922">
        <v>0.80500000000000005</v>
      </c>
      <c r="S1922">
        <v>0.49199999999999999</v>
      </c>
    </row>
    <row r="1923" spans="1:19" x14ac:dyDescent="0.3">
      <c r="A1923">
        <v>600</v>
      </c>
      <c r="B1923">
        <v>-0.36599999999999999</v>
      </c>
      <c r="C1923">
        <v>-1.276</v>
      </c>
      <c r="D1923">
        <v>-2.3660000000000001</v>
      </c>
      <c r="E1923">
        <v>-2.972</v>
      </c>
      <c r="F1923">
        <v>-3.21</v>
      </c>
      <c r="G1923">
        <v>2.6</v>
      </c>
      <c r="H1923">
        <v>0</v>
      </c>
      <c r="I1923">
        <v>4</v>
      </c>
      <c r="J1923">
        <v>-0.41099999999999998</v>
      </c>
      <c r="K1923">
        <v>-1.417</v>
      </c>
      <c r="L1923">
        <v>-2.4140000000000001</v>
      </c>
      <c r="M1923">
        <v>-3.1760000000000002</v>
      </c>
      <c r="N1923">
        <v>-3.3980000000000001</v>
      </c>
      <c r="O1923">
        <v>1.06</v>
      </c>
      <c r="P1923">
        <v>1.0589999999999999</v>
      </c>
      <c r="Q1923">
        <v>1.0449999999999999</v>
      </c>
      <c r="R1923">
        <v>0.81100000000000005</v>
      </c>
      <c r="S1923">
        <v>0.499</v>
      </c>
    </row>
    <row r="1925" spans="1:19" x14ac:dyDescent="0.3">
      <c r="A1925" t="s">
        <v>0</v>
      </c>
      <c r="B1925" t="s">
        <v>149</v>
      </c>
    </row>
    <row r="1926" spans="1:19" x14ac:dyDescent="0.3">
      <c r="A1926">
        <v>0</v>
      </c>
      <c r="B1926">
        <v>-0.36499999999999999</v>
      </c>
      <c r="C1926">
        <v>-1.2769999999999999</v>
      </c>
      <c r="D1926">
        <v>-2.3679999999999999</v>
      </c>
      <c r="E1926">
        <v>-2.9649999999999999</v>
      </c>
      <c r="F1926">
        <v>-3.2</v>
      </c>
      <c r="G1926">
        <v>2.6</v>
      </c>
      <c r="H1926">
        <v>0</v>
      </c>
      <c r="I1926">
        <v>4</v>
      </c>
      <c r="J1926">
        <v>-0.40500000000000003</v>
      </c>
      <c r="K1926">
        <v>-1.405</v>
      </c>
      <c r="L1926">
        <v>-2.4009999999999998</v>
      </c>
      <c r="M1926">
        <v>-3.1030000000000002</v>
      </c>
      <c r="N1926">
        <v>-3.2</v>
      </c>
      <c r="O1926">
        <v>1.0489999999999999</v>
      </c>
      <c r="P1926">
        <v>1.0489999999999999</v>
      </c>
      <c r="Q1926">
        <v>1.042</v>
      </c>
      <c r="R1926">
        <v>0.68</v>
      </c>
      <c r="S1926">
        <v>0.27500000000000002</v>
      </c>
    </row>
    <row r="1927" spans="1:19" x14ac:dyDescent="0.3">
      <c r="A1927">
        <v>60</v>
      </c>
      <c r="B1927">
        <v>-0.36499999999999999</v>
      </c>
      <c r="C1927">
        <v>-1.2769999999999999</v>
      </c>
      <c r="D1927">
        <v>-2.3679999999999999</v>
      </c>
      <c r="E1927">
        <v>-2.9649999999999999</v>
      </c>
      <c r="F1927">
        <v>-3.2</v>
      </c>
      <c r="G1927">
        <v>2.6</v>
      </c>
      <c r="H1927">
        <v>0</v>
      </c>
      <c r="I1927">
        <v>4</v>
      </c>
      <c r="J1927">
        <v>-0.439</v>
      </c>
      <c r="K1927">
        <v>-1.43</v>
      </c>
      <c r="L1927">
        <v>-2.3980000000000001</v>
      </c>
      <c r="M1927">
        <v>-3.0870000000000002</v>
      </c>
      <c r="N1927">
        <v>-3.2719999999999998</v>
      </c>
      <c r="O1927">
        <v>1.1080000000000001</v>
      </c>
      <c r="P1927">
        <v>1.046</v>
      </c>
      <c r="Q1927">
        <v>0.95899999999999996</v>
      </c>
      <c r="R1927">
        <v>0.63300000000000001</v>
      </c>
      <c r="S1927">
        <v>0.44800000000000001</v>
      </c>
    </row>
    <row r="1928" spans="1:19" x14ac:dyDescent="0.3">
      <c r="A1928">
        <v>120</v>
      </c>
      <c r="B1928">
        <v>-0.36499999999999999</v>
      </c>
      <c r="C1928">
        <v>-1.2769999999999999</v>
      </c>
      <c r="D1928">
        <v>-2.3679999999999999</v>
      </c>
      <c r="E1928">
        <v>-2.9649999999999999</v>
      </c>
      <c r="F1928">
        <v>-3.2</v>
      </c>
      <c r="G1928">
        <v>2.6</v>
      </c>
      <c r="H1928">
        <v>0</v>
      </c>
      <c r="I1928">
        <v>4</v>
      </c>
      <c r="J1928">
        <v>-0.41599999999999998</v>
      </c>
      <c r="K1928">
        <v>-1.4350000000000001</v>
      </c>
      <c r="L1928">
        <v>-2.4329999999999998</v>
      </c>
      <c r="M1928">
        <v>-3.133</v>
      </c>
      <c r="N1928">
        <v>-3.2890000000000001</v>
      </c>
      <c r="O1928">
        <v>1.0680000000000001</v>
      </c>
      <c r="P1928">
        <v>1.0940000000000001</v>
      </c>
      <c r="Q1928">
        <v>1.0860000000000001</v>
      </c>
      <c r="R1928">
        <v>0.77300000000000002</v>
      </c>
      <c r="S1928">
        <v>0.45500000000000002</v>
      </c>
    </row>
    <row r="1929" spans="1:19" x14ac:dyDescent="0.3">
      <c r="A1929">
        <v>180</v>
      </c>
      <c r="B1929">
        <v>-0.36499999999999999</v>
      </c>
      <c r="C1929">
        <v>-1.2769999999999999</v>
      </c>
      <c r="D1929">
        <v>-2.3679999999999999</v>
      </c>
      <c r="E1929">
        <v>-2.9649999999999999</v>
      </c>
      <c r="F1929">
        <v>-3.2</v>
      </c>
      <c r="G1929">
        <v>2.6</v>
      </c>
      <c r="H1929">
        <v>0</v>
      </c>
      <c r="I1929">
        <v>4</v>
      </c>
      <c r="J1929">
        <v>-0.40799999999999997</v>
      </c>
      <c r="K1929">
        <v>-1.4119999999999999</v>
      </c>
      <c r="L1929">
        <v>-2.4049999999999998</v>
      </c>
      <c r="M1929">
        <v>-3.0990000000000002</v>
      </c>
      <c r="N1929">
        <v>-3.3010000000000002</v>
      </c>
      <c r="O1929">
        <v>1.054</v>
      </c>
      <c r="P1929">
        <v>1.0209999999999999</v>
      </c>
      <c r="Q1929">
        <v>0.99199999999999999</v>
      </c>
      <c r="R1929">
        <v>0.629</v>
      </c>
      <c r="S1929">
        <v>0.45900000000000002</v>
      </c>
    </row>
    <row r="1930" spans="1:19" x14ac:dyDescent="0.3">
      <c r="A1930">
        <v>240</v>
      </c>
      <c r="B1930">
        <v>-0.36499999999999999</v>
      </c>
      <c r="C1930">
        <v>-1.2769999999999999</v>
      </c>
      <c r="D1930">
        <v>-2.3679999999999999</v>
      </c>
      <c r="E1930">
        <v>-2.9649999999999999</v>
      </c>
      <c r="F1930">
        <v>-3.2</v>
      </c>
      <c r="G1930">
        <v>2.6</v>
      </c>
      <c r="H1930">
        <v>0</v>
      </c>
      <c r="I1930">
        <v>4</v>
      </c>
      <c r="J1930">
        <v>-0.41799999999999998</v>
      </c>
      <c r="K1930">
        <v>-1.425</v>
      </c>
      <c r="L1930">
        <v>-2.423</v>
      </c>
      <c r="M1930">
        <v>-3.0950000000000002</v>
      </c>
      <c r="N1930">
        <v>-3.31</v>
      </c>
      <c r="O1930">
        <v>1.071</v>
      </c>
      <c r="P1930">
        <v>1.0740000000000001</v>
      </c>
      <c r="Q1930">
        <v>1.0720000000000001</v>
      </c>
      <c r="R1930">
        <v>0.63400000000000001</v>
      </c>
      <c r="S1930">
        <v>0.46300000000000002</v>
      </c>
    </row>
    <row r="1931" spans="1:19" x14ac:dyDescent="0.3">
      <c r="A1931">
        <v>300</v>
      </c>
      <c r="B1931">
        <v>-0.36499999999999999</v>
      </c>
      <c r="C1931">
        <v>-1.2769999999999999</v>
      </c>
      <c r="D1931">
        <v>-2.3679999999999999</v>
      </c>
      <c r="E1931">
        <v>-2.9649999999999999</v>
      </c>
      <c r="F1931">
        <v>-3.2</v>
      </c>
      <c r="G1931">
        <v>2.6</v>
      </c>
      <c r="H1931">
        <v>0</v>
      </c>
      <c r="I1931">
        <v>4</v>
      </c>
      <c r="J1931">
        <v>-0.41</v>
      </c>
      <c r="K1931">
        <v>-1.419</v>
      </c>
      <c r="L1931">
        <v>-2.4159999999999999</v>
      </c>
      <c r="M1931">
        <v>-3.11</v>
      </c>
      <c r="N1931">
        <v>-3.3170000000000002</v>
      </c>
      <c r="O1931">
        <v>1.0569999999999999</v>
      </c>
      <c r="P1931">
        <v>1.0429999999999999</v>
      </c>
      <c r="Q1931">
        <v>1.0369999999999999</v>
      </c>
      <c r="R1931">
        <v>0.69299999999999995</v>
      </c>
      <c r="S1931">
        <v>0.46600000000000003</v>
      </c>
    </row>
    <row r="1932" spans="1:19" x14ac:dyDescent="0.3">
      <c r="A1932">
        <v>360</v>
      </c>
      <c r="B1932">
        <v>-0.36499999999999999</v>
      </c>
      <c r="C1932">
        <v>-1.2769999999999999</v>
      </c>
      <c r="D1932">
        <v>-2.3679999999999999</v>
      </c>
      <c r="E1932">
        <v>-2.9649999999999999</v>
      </c>
      <c r="F1932">
        <v>-3.2</v>
      </c>
      <c r="G1932">
        <v>2.6</v>
      </c>
      <c r="H1932">
        <v>0</v>
      </c>
      <c r="I1932">
        <v>4</v>
      </c>
      <c r="J1932">
        <v>-0.41299999999999998</v>
      </c>
      <c r="K1932">
        <v>-1.419</v>
      </c>
      <c r="L1932">
        <v>-2.41</v>
      </c>
      <c r="M1932">
        <v>-3.1269999999999998</v>
      </c>
      <c r="N1932">
        <v>-3.33</v>
      </c>
      <c r="O1932">
        <v>1.0620000000000001</v>
      </c>
      <c r="P1932">
        <v>1.0580000000000001</v>
      </c>
      <c r="Q1932">
        <v>1.022</v>
      </c>
      <c r="R1932">
        <v>0.73899999999999999</v>
      </c>
      <c r="S1932">
        <v>0.47099999999999997</v>
      </c>
    </row>
    <row r="1933" spans="1:19" x14ac:dyDescent="0.3">
      <c r="A1933">
        <v>420</v>
      </c>
      <c r="B1933">
        <v>-0.36499999999999999</v>
      </c>
      <c r="C1933">
        <v>-1.2769999999999999</v>
      </c>
      <c r="D1933">
        <v>-2.3679999999999999</v>
      </c>
      <c r="E1933">
        <v>-2.9649999999999999</v>
      </c>
      <c r="F1933">
        <v>-3.2</v>
      </c>
      <c r="G1933">
        <v>2.6</v>
      </c>
      <c r="H1933">
        <v>0</v>
      </c>
      <c r="I1933">
        <v>4</v>
      </c>
      <c r="J1933">
        <v>-0.41199999999999998</v>
      </c>
      <c r="K1933">
        <v>-1.42</v>
      </c>
      <c r="L1933">
        <v>-2.4140000000000001</v>
      </c>
      <c r="M1933">
        <v>-3.1419999999999999</v>
      </c>
      <c r="N1933">
        <v>-3.3439999999999999</v>
      </c>
      <c r="O1933">
        <v>1.0609999999999999</v>
      </c>
      <c r="P1933">
        <v>1.0620000000000001</v>
      </c>
      <c r="Q1933">
        <v>1.0429999999999999</v>
      </c>
      <c r="R1933">
        <v>0.77100000000000002</v>
      </c>
      <c r="S1933">
        <v>0.47599999999999998</v>
      </c>
    </row>
    <row r="1934" spans="1:19" x14ac:dyDescent="0.3">
      <c r="A1934">
        <v>480</v>
      </c>
      <c r="B1934">
        <v>-0.36499999999999999</v>
      </c>
      <c r="C1934">
        <v>-1.2769999999999999</v>
      </c>
      <c r="D1934">
        <v>-2.3679999999999999</v>
      </c>
      <c r="E1934">
        <v>-2.9649999999999999</v>
      </c>
      <c r="F1934">
        <v>-3.2</v>
      </c>
      <c r="G1934">
        <v>2.6</v>
      </c>
      <c r="H1934">
        <v>0</v>
      </c>
      <c r="I1934">
        <v>4</v>
      </c>
      <c r="J1934">
        <v>-0.41099999999999998</v>
      </c>
      <c r="K1934">
        <v>-1.4179999999999999</v>
      </c>
      <c r="L1934">
        <v>-2.4159999999999999</v>
      </c>
      <c r="M1934">
        <v>-3.1539999999999999</v>
      </c>
      <c r="N1934">
        <v>-3.3580000000000001</v>
      </c>
      <c r="O1934">
        <v>1.0589999999999999</v>
      </c>
      <c r="P1934">
        <v>1.0569999999999999</v>
      </c>
      <c r="Q1934">
        <v>1.0489999999999999</v>
      </c>
      <c r="R1934">
        <v>0.79100000000000004</v>
      </c>
      <c r="S1934">
        <v>0.48199999999999998</v>
      </c>
    </row>
    <row r="1935" spans="1:19" x14ac:dyDescent="0.3">
      <c r="A1935">
        <v>540</v>
      </c>
      <c r="B1935">
        <v>-0.36499999999999999</v>
      </c>
      <c r="C1935">
        <v>-1.2769999999999999</v>
      </c>
      <c r="D1935">
        <v>-2.3679999999999999</v>
      </c>
      <c r="E1935">
        <v>-2.9649999999999999</v>
      </c>
      <c r="F1935">
        <v>-3.2</v>
      </c>
      <c r="G1935">
        <v>2.6</v>
      </c>
      <c r="H1935">
        <v>0</v>
      </c>
      <c r="I1935">
        <v>4</v>
      </c>
      <c r="J1935">
        <v>-0.41099999999999998</v>
      </c>
      <c r="K1935">
        <v>-1.417</v>
      </c>
      <c r="L1935">
        <v>-2.4159999999999999</v>
      </c>
      <c r="M1935">
        <v>-3.1629999999999998</v>
      </c>
      <c r="N1935">
        <v>-3.3730000000000002</v>
      </c>
      <c r="O1935">
        <v>1.06</v>
      </c>
      <c r="P1935">
        <v>1.0569999999999999</v>
      </c>
      <c r="Q1935">
        <v>1.0469999999999999</v>
      </c>
      <c r="R1935">
        <v>0.79700000000000004</v>
      </c>
      <c r="S1935">
        <v>0.48799999999999999</v>
      </c>
    </row>
    <row r="1936" spans="1:19" x14ac:dyDescent="0.3">
      <c r="A1936">
        <v>600</v>
      </c>
      <c r="B1936">
        <v>-0.36499999999999999</v>
      </c>
      <c r="C1936">
        <v>-1.2769999999999999</v>
      </c>
      <c r="D1936">
        <v>-2.3679999999999999</v>
      </c>
      <c r="E1936">
        <v>-2.9649999999999999</v>
      </c>
      <c r="F1936">
        <v>-3.2</v>
      </c>
      <c r="G1936">
        <v>2.6</v>
      </c>
      <c r="H1936">
        <v>0</v>
      </c>
      <c r="I1936">
        <v>4</v>
      </c>
      <c r="J1936">
        <v>-0.41099999999999998</v>
      </c>
      <c r="K1936">
        <v>-1.417</v>
      </c>
      <c r="L1936">
        <v>-2.4159999999999999</v>
      </c>
      <c r="M1936">
        <v>-3.1709999999999998</v>
      </c>
      <c r="N1936">
        <v>-3.3879999999999999</v>
      </c>
      <c r="O1936">
        <v>1.06</v>
      </c>
      <c r="P1936">
        <v>1.0589999999999999</v>
      </c>
      <c r="Q1936">
        <v>1.046</v>
      </c>
      <c r="R1936">
        <v>0.80100000000000005</v>
      </c>
      <c r="S1936">
        <v>0.495</v>
      </c>
    </row>
    <row r="1938" spans="1:19" x14ac:dyDescent="0.3">
      <c r="A1938" t="s">
        <v>0</v>
      </c>
      <c r="B1938" t="s">
        <v>150</v>
      </c>
    </row>
    <row r="1939" spans="1:19" x14ac:dyDescent="0.3">
      <c r="A1939">
        <v>0</v>
      </c>
      <c r="B1939">
        <v>-0.36599999999999999</v>
      </c>
      <c r="C1939">
        <v>-1.2769999999999999</v>
      </c>
      <c r="D1939">
        <v>-2.3650000000000002</v>
      </c>
      <c r="E1939">
        <v>-2.9590000000000001</v>
      </c>
      <c r="F1939">
        <v>-3.19</v>
      </c>
      <c r="G1939">
        <v>2.6</v>
      </c>
      <c r="H1939">
        <v>0</v>
      </c>
      <c r="I1939">
        <v>4</v>
      </c>
      <c r="J1939">
        <v>-0.40500000000000003</v>
      </c>
      <c r="K1939">
        <v>-1.405</v>
      </c>
      <c r="L1939">
        <v>-2.4009999999999998</v>
      </c>
      <c r="M1939">
        <v>-3.0950000000000002</v>
      </c>
      <c r="N1939">
        <v>-3.19</v>
      </c>
      <c r="O1939">
        <v>1.0489999999999999</v>
      </c>
      <c r="P1939">
        <v>1.0489999999999999</v>
      </c>
      <c r="Q1939">
        <v>1.042</v>
      </c>
      <c r="R1939">
        <v>0.67400000000000004</v>
      </c>
      <c r="S1939">
        <v>0.27300000000000002</v>
      </c>
    </row>
    <row r="1940" spans="1:19" x14ac:dyDescent="0.3">
      <c r="A1940">
        <v>60</v>
      </c>
      <c r="B1940">
        <v>-0.36599999999999999</v>
      </c>
      <c r="C1940">
        <v>-1.2769999999999999</v>
      </c>
      <c r="D1940">
        <v>-2.3650000000000002</v>
      </c>
      <c r="E1940">
        <v>-2.9590000000000001</v>
      </c>
      <c r="F1940">
        <v>-3.19</v>
      </c>
      <c r="G1940">
        <v>2.6</v>
      </c>
      <c r="H1940">
        <v>0</v>
      </c>
      <c r="I1940">
        <v>4</v>
      </c>
      <c r="J1940">
        <v>-0.438</v>
      </c>
      <c r="K1940">
        <v>-1.4279999999999999</v>
      </c>
      <c r="L1940">
        <v>-2.387</v>
      </c>
      <c r="M1940">
        <v>-3.0819999999999999</v>
      </c>
      <c r="N1940">
        <v>-3.2629999999999999</v>
      </c>
      <c r="O1940">
        <v>1.107</v>
      </c>
      <c r="P1940">
        <v>1.0389999999999999</v>
      </c>
      <c r="Q1940">
        <v>0.92800000000000005</v>
      </c>
      <c r="R1940">
        <v>0.628</v>
      </c>
      <c r="S1940">
        <v>0.44500000000000001</v>
      </c>
    </row>
    <row r="1941" spans="1:19" x14ac:dyDescent="0.3">
      <c r="A1941">
        <v>120</v>
      </c>
      <c r="B1941">
        <v>-0.36599999999999999</v>
      </c>
      <c r="C1941">
        <v>-1.2769999999999999</v>
      </c>
      <c r="D1941">
        <v>-2.3650000000000002</v>
      </c>
      <c r="E1941">
        <v>-2.9590000000000001</v>
      </c>
      <c r="F1941">
        <v>-3.19</v>
      </c>
      <c r="G1941">
        <v>2.6</v>
      </c>
      <c r="H1941">
        <v>0</v>
      </c>
      <c r="I1941">
        <v>4</v>
      </c>
      <c r="J1941">
        <v>-0.41899999999999998</v>
      </c>
      <c r="K1941">
        <v>-1.4350000000000001</v>
      </c>
      <c r="L1941">
        <v>-2.423</v>
      </c>
      <c r="M1941">
        <v>-3.125</v>
      </c>
      <c r="N1941">
        <v>-3.278</v>
      </c>
      <c r="O1941">
        <v>1.0720000000000001</v>
      </c>
      <c r="P1941">
        <v>1.0960000000000001</v>
      </c>
      <c r="Q1941">
        <v>1.0649999999999999</v>
      </c>
      <c r="R1941">
        <v>0.76100000000000001</v>
      </c>
      <c r="S1941">
        <v>0.45100000000000001</v>
      </c>
    </row>
    <row r="1942" spans="1:19" x14ac:dyDescent="0.3">
      <c r="A1942">
        <v>180</v>
      </c>
      <c r="B1942">
        <v>-0.36599999999999999</v>
      </c>
      <c r="C1942">
        <v>-1.2769999999999999</v>
      </c>
      <c r="D1942">
        <v>-2.3650000000000002</v>
      </c>
      <c r="E1942">
        <v>-2.9590000000000001</v>
      </c>
      <c r="F1942">
        <v>-3.19</v>
      </c>
      <c r="G1942">
        <v>2.6</v>
      </c>
      <c r="H1942">
        <v>0</v>
      </c>
      <c r="I1942">
        <v>4</v>
      </c>
      <c r="J1942">
        <v>-0.40899999999999997</v>
      </c>
      <c r="K1942">
        <v>-1.4119999999999999</v>
      </c>
      <c r="L1942">
        <v>-2.399</v>
      </c>
      <c r="M1942">
        <v>-3.0880000000000001</v>
      </c>
      <c r="N1942">
        <v>-3.29</v>
      </c>
      <c r="O1942">
        <v>1.0549999999999999</v>
      </c>
      <c r="P1942">
        <v>1.0189999999999999</v>
      </c>
      <c r="Q1942">
        <v>0.98399999999999999</v>
      </c>
      <c r="R1942">
        <v>0.625</v>
      </c>
      <c r="S1942">
        <v>0.45500000000000002</v>
      </c>
    </row>
    <row r="1943" spans="1:19" x14ac:dyDescent="0.3">
      <c r="A1943">
        <v>240</v>
      </c>
      <c r="B1943">
        <v>-0.36599999999999999</v>
      </c>
      <c r="C1943">
        <v>-1.2769999999999999</v>
      </c>
      <c r="D1943">
        <v>-2.3650000000000002</v>
      </c>
      <c r="E1943">
        <v>-2.9590000000000001</v>
      </c>
      <c r="F1943">
        <v>-3.19</v>
      </c>
      <c r="G1943">
        <v>2.6</v>
      </c>
      <c r="H1943">
        <v>0</v>
      </c>
      <c r="I1943">
        <v>4</v>
      </c>
      <c r="J1943">
        <v>-0.41899999999999998</v>
      </c>
      <c r="K1943">
        <v>-1.4239999999999999</v>
      </c>
      <c r="L1943">
        <v>-2.419</v>
      </c>
      <c r="M1943">
        <v>-3.0859999999999999</v>
      </c>
      <c r="N1943">
        <v>-3.298</v>
      </c>
      <c r="O1943">
        <v>1.0720000000000001</v>
      </c>
      <c r="P1943">
        <v>1.0720000000000001</v>
      </c>
      <c r="Q1943">
        <v>1.07</v>
      </c>
      <c r="R1943">
        <v>0.64100000000000001</v>
      </c>
      <c r="S1943">
        <v>0.45800000000000002</v>
      </c>
    </row>
    <row r="1944" spans="1:19" x14ac:dyDescent="0.3">
      <c r="A1944">
        <v>300</v>
      </c>
      <c r="B1944">
        <v>-0.36599999999999999</v>
      </c>
      <c r="C1944">
        <v>-1.2769999999999999</v>
      </c>
      <c r="D1944">
        <v>-2.3650000000000002</v>
      </c>
      <c r="E1944">
        <v>-2.9590000000000001</v>
      </c>
      <c r="F1944">
        <v>-3.19</v>
      </c>
      <c r="G1944">
        <v>2.6</v>
      </c>
      <c r="H1944">
        <v>0</v>
      </c>
      <c r="I1944">
        <v>4</v>
      </c>
      <c r="J1944">
        <v>-0.41</v>
      </c>
      <c r="K1944">
        <v>-1.4179999999999999</v>
      </c>
      <c r="L1944">
        <v>-2.411</v>
      </c>
      <c r="M1944">
        <v>-3.101</v>
      </c>
      <c r="N1944">
        <v>-3.3069999999999999</v>
      </c>
      <c r="O1944">
        <v>1.0569999999999999</v>
      </c>
      <c r="P1944">
        <v>1.0409999999999999</v>
      </c>
      <c r="Q1944">
        <v>1.0329999999999999</v>
      </c>
      <c r="R1944">
        <v>0.69799999999999995</v>
      </c>
      <c r="S1944">
        <v>0.46200000000000002</v>
      </c>
    </row>
    <row r="1945" spans="1:19" x14ac:dyDescent="0.3">
      <c r="A1945">
        <v>360</v>
      </c>
      <c r="B1945">
        <v>-0.36599999999999999</v>
      </c>
      <c r="C1945">
        <v>-1.2769999999999999</v>
      </c>
      <c r="D1945">
        <v>-2.3650000000000002</v>
      </c>
      <c r="E1945">
        <v>-2.9590000000000001</v>
      </c>
      <c r="F1945">
        <v>-3.19</v>
      </c>
      <c r="G1945">
        <v>2.6</v>
      </c>
      <c r="H1945">
        <v>0</v>
      </c>
      <c r="I1945">
        <v>4</v>
      </c>
      <c r="J1945">
        <v>-0.41299999999999998</v>
      </c>
      <c r="K1945">
        <v>-1.419</v>
      </c>
      <c r="L1945">
        <v>-2.407</v>
      </c>
      <c r="M1945">
        <v>-3.1179999999999999</v>
      </c>
      <c r="N1945">
        <v>-3.319</v>
      </c>
      <c r="O1945">
        <v>1.0620000000000001</v>
      </c>
      <c r="P1945">
        <v>1.0589999999999999</v>
      </c>
      <c r="Q1945">
        <v>1.0209999999999999</v>
      </c>
      <c r="R1945">
        <v>0.74199999999999999</v>
      </c>
      <c r="S1945">
        <v>0.46600000000000003</v>
      </c>
    </row>
    <row r="1946" spans="1:19" x14ac:dyDescent="0.3">
      <c r="A1946">
        <v>420</v>
      </c>
      <c r="B1946">
        <v>-0.36599999999999999</v>
      </c>
      <c r="C1946">
        <v>-1.2769999999999999</v>
      </c>
      <c r="D1946">
        <v>-2.3650000000000002</v>
      </c>
      <c r="E1946">
        <v>-2.9590000000000001</v>
      </c>
      <c r="F1946">
        <v>-3.19</v>
      </c>
      <c r="G1946">
        <v>2.6</v>
      </c>
      <c r="H1946">
        <v>0</v>
      </c>
      <c r="I1946">
        <v>4</v>
      </c>
      <c r="J1946">
        <v>-0.41199999999999998</v>
      </c>
      <c r="K1946">
        <v>-1.42</v>
      </c>
      <c r="L1946">
        <v>-2.411</v>
      </c>
      <c r="M1946">
        <v>-3.133</v>
      </c>
      <c r="N1946">
        <v>-3.331</v>
      </c>
      <c r="O1946">
        <v>1.0609999999999999</v>
      </c>
      <c r="P1946">
        <v>1.0620000000000001</v>
      </c>
      <c r="Q1946">
        <v>1.0409999999999999</v>
      </c>
      <c r="R1946">
        <v>0.77300000000000002</v>
      </c>
      <c r="S1946">
        <v>0.47099999999999997</v>
      </c>
    </row>
    <row r="1947" spans="1:19" x14ac:dyDescent="0.3">
      <c r="A1947">
        <v>480</v>
      </c>
      <c r="B1947">
        <v>-0.36599999999999999</v>
      </c>
      <c r="C1947">
        <v>-1.2769999999999999</v>
      </c>
      <c r="D1947">
        <v>-2.3650000000000002</v>
      </c>
      <c r="E1947">
        <v>-2.9590000000000001</v>
      </c>
      <c r="F1947">
        <v>-3.19</v>
      </c>
      <c r="G1947">
        <v>2.6</v>
      </c>
      <c r="H1947">
        <v>0</v>
      </c>
      <c r="I1947">
        <v>4</v>
      </c>
      <c r="J1947">
        <v>-0.41099999999999998</v>
      </c>
      <c r="K1947">
        <v>-1.4179999999999999</v>
      </c>
      <c r="L1947">
        <v>-2.4140000000000001</v>
      </c>
      <c r="M1947">
        <v>-3.1440000000000001</v>
      </c>
      <c r="N1947">
        <v>-3.3439999999999999</v>
      </c>
      <c r="O1947">
        <v>1.0589999999999999</v>
      </c>
      <c r="P1947">
        <v>1.056</v>
      </c>
      <c r="Q1947">
        <v>1.046</v>
      </c>
      <c r="R1947">
        <v>0.78700000000000003</v>
      </c>
      <c r="S1947">
        <v>0.47599999999999998</v>
      </c>
    </row>
    <row r="1948" spans="1:19" x14ac:dyDescent="0.3">
      <c r="A1948">
        <v>540</v>
      </c>
      <c r="B1948">
        <v>-0.36599999999999999</v>
      </c>
      <c r="C1948">
        <v>-1.2769999999999999</v>
      </c>
      <c r="D1948">
        <v>-2.3650000000000002</v>
      </c>
      <c r="E1948">
        <v>-2.9590000000000001</v>
      </c>
      <c r="F1948">
        <v>-3.19</v>
      </c>
      <c r="G1948">
        <v>2.6</v>
      </c>
      <c r="H1948">
        <v>0</v>
      </c>
      <c r="I1948">
        <v>4</v>
      </c>
      <c r="J1948">
        <v>-0.41199999999999998</v>
      </c>
      <c r="K1948">
        <v>-1.417</v>
      </c>
      <c r="L1948">
        <v>-2.4140000000000001</v>
      </c>
      <c r="M1948">
        <v>-3.153</v>
      </c>
      <c r="N1948">
        <v>-3.3580000000000001</v>
      </c>
      <c r="O1948">
        <v>1.06</v>
      </c>
      <c r="P1948">
        <v>1.0569999999999999</v>
      </c>
      <c r="Q1948">
        <v>1.046</v>
      </c>
      <c r="R1948">
        <v>0.79200000000000004</v>
      </c>
      <c r="S1948">
        <v>0.48199999999999998</v>
      </c>
    </row>
    <row r="1949" spans="1:19" x14ac:dyDescent="0.3">
      <c r="A1949">
        <v>600</v>
      </c>
      <c r="B1949">
        <v>-0.36599999999999999</v>
      </c>
      <c r="C1949">
        <v>-1.2769999999999999</v>
      </c>
      <c r="D1949">
        <v>-2.3650000000000002</v>
      </c>
      <c r="E1949">
        <v>-2.9590000000000001</v>
      </c>
      <c r="F1949">
        <v>-3.19</v>
      </c>
      <c r="G1949">
        <v>2.6</v>
      </c>
      <c r="H1949">
        <v>0</v>
      </c>
      <c r="I1949">
        <v>4</v>
      </c>
      <c r="J1949">
        <v>-0.41099999999999998</v>
      </c>
      <c r="K1949">
        <v>-1.417</v>
      </c>
      <c r="L1949">
        <v>-2.4129999999999998</v>
      </c>
      <c r="M1949">
        <v>-3.1619999999999999</v>
      </c>
      <c r="N1949">
        <v>-3.3740000000000001</v>
      </c>
      <c r="O1949">
        <v>1.06</v>
      </c>
      <c r="P1949">
        <v>1.0589999999999999</v>
      </c>
      <c r="Q1949">
        <v>1.044</v>
      </c>
      <c r="R1949">
        <v>0.79900000000000004</v>
      </c>
      <c r="S1949">
        <v>0.48899999999999999</v>
      </c>
    </row>
    <row r="1951" spans="1:19" x14ac:dyDescent="0.3">
      <c r="A1951" t="s">
        <v>0</v>
      </c>
      <c r="B1951" t="s">
        <v>151</v>
      </c>
    </row>
    <row r="1952" spans="1:19" x14ac:dyDescent="0.3">
      <c r="A1952">
        <v>0</v>
      </c>
      <c r="B1952">
        <v>-0.36599999999999999</v>
      </c>
      <c r="C1952">
        <v>-1.278</v>
      </c>
      <c r="D1952">
        <v>-2.3650000000000002</v>
      </c>
      <c r="E1952">
        <v>-2.952</v>
      </c>
      <c r="F1952">
        <v>-3.18</v>
      </c>
      <c r="G1952">
        <v>2.6</v>
      </c>
      <c r="H1952">
        <v>0</v>
      </c>
      <c r="I1952">
        <v>4</v>
      </c>
      <c r="J1952">
        <v>-0.40500000000000003</v>
      </c>
      <c r="K1952">
        <v>-1.405</v>
      </c>
      <c r="L1952">
        <v>-2.4009999999999998</v>
      </c>
      <c r="M1952">
        <v>-3.0880000000000001</v>
      </c>
      <c r="N1952">
        <v>-3.18</v>
      </c>
      <c r="O1952">
        <v>1.0489999999999999</v>
      </c>
      <c r="P1952">
        <v>1.0489999999999999</v>
      </c>
      <c r="Q1952">
        <v>1.0409999999999999</v>
      </c>
      <c r="R1952">
        <v>0.66700000000000004</v>
      </c>
      <c r="S1952">
        <v>0.27</v>
      </c>
    </row>
    <row r="1953" spans="1:19" x14ac:dyDescent="0.3">
      <c r="A1953">
        <v>60</v>
      </c>
      <c r="B1953">
        <v>-0.36599999999999999</v>
      </c>
      <c r="C1953">
        <v>-1.278</v>
      </c>
      <c r="D1953">
        <v>-2.3650000000000002</v>
      </c>
      <c r="E1953">
        <v>-2.952</v>
      </c>
      <c r="F1953">
        <v>-3.18</v>
      </c>
      <c r="G1953">
        <v>2.6</v>
      </c>
      <c r="H1953">
        <v>0</v>
      </c>
      <c r="I1953">
        <v>4</v>
      </c>
      <c r="J1953">
        <v>-0.438</v>
      </c>
      <c r="K1953">
        <v>-1.427</v>
      </c>
      <c r="L1953">
        <v>-2.387</v>
      </c>
      <c r="M1953">
        <v>-3.0750000000000002</v>
      </c>
      <c r="N1953">
        <v>-3.2519999999999998</v>
      </c>
      <c r="O1953">
        <v>1.107</v>
      </c>
      <c r="P1953">
        <v>1.0369999999999999</v>
      </c>
      <c r="Q1953">
        <v>0.92800000000000005</v>
      </c>
      <c r="R1953">
        <v>0.624</v>
      </c>
      <c r="S1953">
        <v>0.441</v>
      </c>
    </row>
    <row r="1954" spans="1:19" x14ac:dyDescent="0.3">
      <c r="A1954">
        <v>120</v>
      </c>
      <c r="B1954">
        <v>-0.36599999999999999</v>
      </c>
      <c r="C1954">
        <v>-1.278</v>
      </c>
      <c r="D1954">
        <v>-2.3650000000000002</v>
      </c>
      <c r="E1954">
        <v>-2.952</v>
      </c>
      <c r="F1954">
        <v>-3.18</v>
      </c>
      <c r="G1954">
        <v>2.6</v>
      </c>
      <c r="H1954">
        <v>0</v>
      </c>
      <c r="I1954">
        <v>4</v>
      </c>
      <c r="J1954">
        <v>-0.41899999999999998</v>
      </c>
      <c r="K1954">
        <v>-1.4350000000000001</v>
      </c>
      <c r="L1954">
        <v>-2.423</v>
      </c>
      <c r="M1954">
        <v>-3.117</v>
      </c>
      <c r="N1954">
        <v>-3.2669999999999999</v>
      </c>
      <c r="O1954">
        <v>1.0720000000000001</v>
      </c>
      <c r="P1954">
        <v>1.0960000000000001</v>
      </c>
      <c r="Q1954">
        <v>1.0640000000000001</v>
      </c>
      <c r="R1954">
        <v>0.753</v>
      </c>
      <c r="S1954">
        <v>0.44700000000000001</v>
      </c>
    </row>
    <row r="1955" spans="1:19" x14ac:dyDescent="0.3">
      <c r="A1955">
        <v>180</v>
      </c>
      <c r="B1955">
        <v>-0.36599999999999999</v>
      </c>
      <c r="C1955">
        <v>-1.278</v>
      </c>
      <c r="D1955">
        <v>-2.3650000000000002</v>
      </c>
      <c r="E1955">
        <v>-2.952</v>
      </c>
      <c r="F1955">
        <v>-3.18</v>
      </c>
      <c r="G1955">
        <v>2.6</v>
      </c>
      <c r="H1955">
        <v>0</v>
      </c>
      <c r="I1955">
        <v>4</v>
      </c>
      <c r="J1955">
        <v>-0.40899999999999997</v>
      </c>
      <c r="K1955">
        <v>-1.4119999999999999</v>
      </c>
      <c r="L1955">
        <v>-2.399</v>
      </c>
      <c r="M1955">
        <v>-3.08</v>
      </c>
      <c r="N1955">
        <v>-3.278</v>
      </c>
      <c r="O1955">
        <v>1.0549999999999999</v>
      </c>
      <c r="P1955">
        <v>1.018</v>
      </c>
      <c r="Q1955">
        <v>0.98399999999999999</v>
      </c>
      <c r="R1955">
        <v>0.61899999999999999</v>
      </c>
      <c r="S1955">
        <v>0.45100000000000001</v>
      </c>
    </row>
    <row r="1956" spans="1:19" x14ac:dyDescent="0.3">
      <c r="A1956">
        <v>240</v>
      </c>
      <c r="B1956">
        <v>-0.36599999999999999</v>
      </c>
      <c r="C1956">
        <v>-1.278</v>
      </c>
      <c r="D1956">
        <v>-2.3650000000000002</v>
      </c>
      <c r="E1956">
        <v>-2.952</v>
      </c>
      <c r="F1956">
        <v>-3.18</v>
      </c>
      <c r="G1956">
        <v>2.6</v>
      </c>
      <c r="H1956">
        <v>0</v>
      </c>
      <c r="I1956">
        <v>4</v>
      </c>
      <c r="J1956">
        <v>-0.41899999999999998</v>
      </c>
      <c r="K1956">
        <v>-1.4239999999999999</v>
      </c>
      <c r="L1956">
        <v>-2.419</v>
      </c>
      <c r="M1956">
        <v>-3.0779999999999998</v>
      </c>
      <c r="N1956">
        <v>-3.286</v>
      </c>
      <c r="O1956">
        <v>1.0720000000000001</v>
      </c>
      <c r="P1956">
        <v>1.073</v>
      </c>
      <c r="Q1956">
        <v>1.07</v>
      </c>
      <c r="R1956">
        <v>0.63600000000000001</v>
      </c>
      <c r="S1956">
        <v>0.45400000000000001</v>
      </c>
    </row>
    <row r="1957" spans="1:19" x14ac:dyDescent="0.3">
      <c r="A1957">
        <v>300</v>
      </c>
      <c r="B1957">
        <v>-0.36599999999999999</v>
      </c>
      <c r="C1957">
        <v>-1.278</v>
      </c>
      <c r="D1957">
        <v>-2.3650000000000002</v>
      </c>
      <c r="E1957">
        <v>-2.952</v>
      </c>
      <c r="F1957">
        <v>-3.18</v>
      </c>
      <c r="G1957">
        <v>2.6</v>
      </c>
      <c r="H1957">
        <v>0</v>
      </c>
      <c r="I1957">
        <v>4</v>
      </c>
      <c r="J1957">
        <v>-0.41</v>
      </c>
      <c r="K1957">
        <v>-1.4179999999999999</v>
      </c>
      <c r="L1957">
        <v>-2.411</v>
      </c>
      <c r="M1957">
        <v>-3.0950000000000002</v>
      </c>
      <c r="N1957">
        <v>-3.2949999999999999</v>
      </c>
      <c r="O1957">
        <v>1.0569999999999999</v>
      </c>
      <c r="P1957">
        <v>1.0409999999999999</v>
      </c>
      <c r="Q1957">
        <v>1.032</v>
      </c>
      <c r="R1957">
        <v>0.69399999999999995</v>
      </c>
      <c r="S1957">
        <v>0.45700000000000002</v>
      </c>
    </row>
    <row r="1958" spans="1:19" x14ac:dyDescent="0.3">
      <c r="A1958">
        <v>360</v>
      </c>
      <c r="B1958">
        <v>-0.36599999999999999</v>
      </c>
      <c r="C1958">
        <v>-1.278</v>
      </c>
      <c r="D1958">
        <v>-2.3650000000000002</v>
      </c>
      <c r="E1958">
        <v>-2.952</v>
      </c>
      <c r="F1958">
        <v>-3.18</v>
      </c>
      <c r="G1958">
        <v>2.6</v>
      </c>
      <c r="H1958">
        <v>0</v>
      </c>
      <c r="I1958">
        <v>4</v>
      </c>
      <c r="J1958">
        <v>-0.41299999999999998</v>
      </c>
      <c r="K1958">
        <v>-1.419</v>
      </c>
      <c r="L1958">
        <v>-2.407</v>
      </c>
      <c r="M1958">
        <v>-3.1110000000000002</v>
      </c>
      <c r="N1958">
        <v>-3.306</v>
      </c>
      <c r="O1958">
        <v>1.0629999999999999</v>
      </c>
      <c r="P1958">
        <v>1.0589999999999999</v>
      </c>
      <c r="Q1958">
        <v>1.02</v>
      </c>
      <c r="R1958">
        <v>0.73699999999999999</v>
      </c>
      <c r="S1958">
        <v>0.46100000000000002</v>
      </c>
    </row>
    <row r="1959" spans="1:19" x14ac:dyDescent="0.3">
      <c r="A1959">
        <v>420</v>
      </c>
      <c r="B1959">
        <v>-0.36599999999999999</v>
      </c>
      <c r="C1959">
        <v>-1.278</v>
      </c>
      <c r="D1959">
        <v>-2.3650000000000002</v>
      </c>
      <c r="E1959">
        <v>-2.952</v>
      </c>
      <c r="F1959">
        <v>-3.18</v>
      </c>
      <c r="G1959">
        <v>2.6</v>
      </c>
      <c r="H1959">
        <v>0</v>
      </c>
      <c r="I1959">
        <v>4</v>
      </c>
      <c r="J1959">
        <v>-0.41199999999999998</v>
      </c>
      <c r="K1959">
        <v>-1.42</v>
      </c>
      <c r="L1959">
        <v>-2.411</v>
      </c>
      <c r="M1959">
        <v>-3.1259999999999999</v>
      </c>
      <c r="N1959">
        <v>-3.319</v>
      </c>
      <c r="O1959">
        <v>1.0609999999999999</v>
      </c>
      <c r="P1959">
        <v>1.0620000000000001</v>
      </c>
      <c r="Q1959">
        <v>1.0409999999999999</v>
      </c>
      <c r="R1959">
        <v>0.76700000000000002</v>
      </c>
      <c r="S1959">
        <v>0.46600000000000003</v>
      </c>
    </row>
    <row r="1960" spans="1:19" x14ac:dyDescent="0.3">
      <c r="A1960">
        <v>480</v>
      </c>
      <c r="B1960">
        <v>-0.36599999999999999</v>
      </c>
      <c r="C1960">
        <v>-1.278</v>
      </c>
      <c r="D1960">
        <v>-2.3650000000000002</v>
      </c>
      <c r="E1960">
        <v>-2.952</v>
      </c>
      <c r="F1960">
        <v>-3.18</v>
      </c>
      <c r="G1960">
        <v>2.6</v>
      </c>
      <c r="H1960">
        <v>0</v>
      </c>
      <c r="I1960">
        <v>4</v>
      </c>
      <c r="J1960">
        <v>-0.41099999999999998</v>
      </c>
      <c r="K1960">
        <v>-1.4179999999999999</v>
      </c>
      <c r="L1960">
        <v>-2.4140000000000001</v>
      </c>
      <c r="M1960">
        <v>-3.1379999999999999</v>
      </c>
      <c r="N1960">
        <v>-3.331</v>
      </c>
      <c r="O1960">
        <v>1.0589999999999999</v>
      </c>
      <c r="P1960">
        <v>1.056</v>
      </c>
      <c r="Q1960">
        <v>1.0469999999999999</v>
      </c>
      <c r="R1960">
        <v>0.78200000000000003</v>
      </c>
      <c r="S1960">
        <v>0.47099999999999997</v>
      </c>
    </row>
    <row r="1961" spans="1:19" x14ac:dyDescent="0.3">
      <c r="A1961">
        <v>540</v>
      </c>
      <c r="B1961">
        <v>-0.36599999999999999</v>
      </c>
      <c r="C1961">
        <v>-1.278</v>
      </c>
      <c r="D1961">
        <v>-2.3650000000000002</v>
      </c>
      <c r="E1961">
        <v>-2.952</v>
      </c>
      <c r="F1961">
        <v>-3.18</v>
      </c>
      <c r="G1961">
        <v>2.6</v>
      </c>
      <c r="H1961">
        <v>0</v>
      </c>
      <c r="I1961">
        <v>4</v>
      </c>
      <c r="J1961">
        <v>-0.41099999999999998</v>
      </c>
      <c r="K1961">
        <v>-1.417</v>
      </c>
      <c r="L1961">
        <v>-2.4129999999999998</v>
      </c>
      <c r="M1961">
        <v>-3.1459999999999999</v>
      </c>
      <c r="N1961">
        <v>-3.3450000000000002</v>
      </c>
      <c r="O1961">
        <v>1.06</v>
      </c>
      <c r="P1961">
        <v>1.0569999999999999</v>
      </c>
      <c r="Q1961">
        <v>1.0449999999999999</v>
      </c>
      <c r="R1961">
        <v>0.78500000000000003</v>
      </c>
      <c r="S1961">
        <v>0.47699999999999998</v>
      </c>
    </row>
    <row r="1962" spans="1:19" x14ac:dyDescent="0.3">
      <c r="A1962">
        <v>600</v>
      </c>
      <c r="B1962">
        <v>-0.36599999999999999</v>
      </c>
      <c r="C1962">
        <v>-1.278</v>
      </c>
      <c r="D1962">
        <v>-2.3650000000000002</v>
      </c>
      <c r="E1962">
        <v>-2.952</v>
      </c>
      <c r="F1962">
        <v>-3.18</v>
      </c>
      <c r="G1962">
        <v>2.6</v>
      </c>
      <c r="H1962">
        <v>0</v>
      </c>
      <c r="I1962">
        <v>4</v>
      </c>
      <c r="J1962">
        <v>-0.41099999999999998</v>
      </c>
      <c r="K1962">
        <v>-1.417</v>
      </c>
      <c r="L1962">
        <v>-2.4129999999999998</v>
      </c>
      <c r="M1962">
        <v>-3.1549999999999998</v>
      </c>
      <c r="N1962">
        <v>-3.36</v>
      </c>
      <c r="O1962">
        <v>1.06</v>
      </c>
      <c r="P1962">
        <v>1.0589999999999999</v>
      </c>
      <c r="Q1962">
        <v>1.0429999999999999</v>
      </c>
      <c r="R1962">
        <v>0.79200000000000004</v>
      </c>
      <c r="S1962">
        <v>0.48299999999999998</v>
      </c>
    </row>
    <row r="1964" spans="1:19" x14ac:dyDescent="0.3">
      <c r="A1964" t="s">
        <v>0</v>
      </c>
      <c r="B1964" t="s">
        <v>152</v>
      </c>
    </row>
    <row r="1965" spans="1:19" x14ac:dyDescent="0.3">
      <c r="A1965">
        <v>0</v>
      </c>
      <c r="B1965">
        <v>-0.36699999999999999</v>
      </c>
      <c r="C1965">
        <v>-1.2769999999999999</v>
      </c>
      <c r="D1965">
        <v>-2.367</v>
      </c>
      <c r="E1965">
        <v>-2.948</v>
      </c>
      <c r="F1965">
        <v>-3.17</v>
      </c>
      <c r="G1965">
        <v>2.6</v>
      </c>
      <c r="H1965">
        <v>0</v>
      </c>
      <c r="I1965">
        <v>4</v>
      </c>
      <c r="J1965">
        <v>-0.40500000000000003</v>
      </c>
      <c r="K1965">
        <v>-1.405</v>
      </c>
      <c r="L1965">
        <v>-2.4</v>
      </c>
      <c r="M1965">
        <v>-3.08</v>
      </c>
      <c r="N1965">
        <v>-3.17</v>
      </c>
      <c r="O1965">
        <v>1.0489999999999999</v>
      </c>
      <c r="P1965">
        <v>1.0489999999999999</v>
      </c>
      <c r="Q1965">
        <v>1.0409999999999999</v>
      </c>
      <c r="R1965">
        <v>0.66100000000000003</v>
      </c>
      <c r="S1965">
        <v>0.26800000000000002</v>
      </c>
    </row>
    <row r="1966" spans="1:19" x14ac:dyDescent="0.3">
      <c r="A1966">
        <v>60</v>
      </c>
      <c r="B1966">
        <v>-0.36699999999999999</v>
      </c>
      <c r="C1966">
        <v>-1.2769999999999999</v>
      </c>
      <c r="D1966">
        <v>-2.367</v>
      </c>
      <c r="E1966">
        <v>-2.948</v>
      </c>
      <c r="F1966">
        <v>-3.17</v>
      </c>
      <c r="G1966">
        <v>2.6</v>
      </c>
      <c r="H1966">
        <v>0</v>
      </c>
      <c r="I1966">
        <v>4</v>
      </c>
      <c r="J1966">
        <v>-0.439</v>
      </c>
      <c r="K1966">
        <v>-1.4239999999999999</v>
      </c>
      <c r="L1966">
        <v>-2.3860000000000001</v>
      </c>
      <c r="M1966">
        <v>-3.0619999999999998</v>
      </c>
      <c r="N1966">
        <v>-3.246</v>
      </c>
      <c r="O1966">
        <v>1.1080000000000001</v>
      </c>
      <c r="P1966">
        <v>1.024</v>
      </c>
      <c r="Q1966">
        <v>0.92500000000000004</v>
      </c>
      <c r="R1966">
        <v>0.59799999999999998</v>
      </c>
      <c r="S1966">
        <v>0.439</v>
      </c>
    </row>
    <row r="1967" spans="1:19" x14ac:dyDescent="0.3">
      <c r="A1967">
        <v>120</v>
      </c>
      <c r="B1967">
        <v>-0.36699999999999999</v>
      </c>
      <c r="C1967">
        <v>-1.2769999999999999</v>
      </c>
      <c r="D1967">
        <v>-2.367</v>
      </c>
      <c r="E1967">
        <v>-2.948</v>
      </c>
      <c r="F1967">
        <v>-3.17</v>
      </c>
      <c r="G1967">
        <v>2.6</v>
      </c>
      <c r="H1967">
        <v>0</v>
      </c>
      <c r="I1967">
        <v>4</v>
      </c>
      <c r="J1967">
        <v>-0.42199999999999999</v>
      </c>
      <c r="K1967">
        <v>-1.4350000000000001</v>
      </c>
      <c r="L1967">
        <v>-2.423</v>
      </c>
      <c r="M1967">
        <v>-3.1030000000000002</v>
      </c>
      <c r="N1967">
        <v>-3.254</v>
      </c>
      <c r="O1967">
        <v>1.0780000000000001</v>
      </c>
      <c r="P1967">
        <v>1.095</v>
      </c>
      <c r="Q1967">
        <v>1.0589999999999999</v>
      </c>
      <c r="R1967">
        <v>0.73199999999999998</v>
      </c>
      <c r="S1967">
        <v>0.442</v>
      </c>
    </row>
    <row r="1968" spans="1:19" x14ac:dyDescent="0.3">
      <c r="A1968">
        <v>180</v>
      </c>
      <c r="B1968">
        <v>-0.36699999999999999</v>
      </c>
      <c r="C1968">
        <v>-1.2769999999999999</v>
      </c>
      <c r="D1968">
        <v>-2.367</v>
      </c>
      <c r="E1968">
        <v>-2.948</v>
      </c>
      <c r="F1968">
        <v>-3.17</v>
      </c>
      <c r="G1968">
        <v>2.6</v>
      </c>
      <c r="H1968">
        <v>0</v>
      </c>
      <c r="I1968">
        <v>4</v>
      </c>
      <c r="J1968">
        <v>-0.40899999999999997</v>
      </c>
      <c r="K1968">
        <v>-1.413</v>
      </c>
      <c r="L1968">
        <v>-2.399</v>
      </c>
      <c r="M1968">
        <v>-3.0710000000000002</v>
      </c>
      <c r="N1968">
        <v>-3.26</v>
      </c>
      <c r="O1968">
        <v>1.0549999999999999</v>
      </c>
      <c r="P1968">
        <v>1.018</v>
      </c>
      <c r="Q1968">
        <v>0.98199999999999998</v>
      </c>
      <c r="R1968">
        <v>0.61499999999999999</v>
      </c>
      <c r="S1968">
        <v>0.44400000000000001</v>
      </c>
    </row>
    <row r="1969" spans="1:19" x14ac:dyDescent="0.3">
      <c r="A1969">
        <v>240</v>
      </c>
      <c r="B1969">
        <v>-0.36699999999999999</v>
      </c>
      <c r="C1969">
        <v>-1.2769999999999999</v>
      </c>
      <c r="D1969">
        <v>-2.367</v>
      </c>
      <c r="E1969">
        <v>-2.948</v>
      </c>
      <c r="F1969">
        <v>-3.17</v>
      </c>
      <c r="G1969">
        <v>2.6</v>
      </c>
      <c r="H1969">
        <v>0</v>
      </c>
      <c r="I1969">
        <v>4</v>
      </c>
      <c r="J1969">
        <v>-0.41899999999999998</v>
      </c>
      <c r="K1969">
        <v>-1.4239999999999999</v>
      </c>
      <c r="L1969">
        <v>-2.4180000000000001</v>
      </c>
      <c r="M1969">
        <v>-3.0680000000000001</v>
      </c>
      <c r="N1969">
        <v>-3.2690000000000001</v>
      </c>
      <c r="O1969">
        <v>1.0720000000000001</v>
      </c>
      <c r="P1969">
        <v>1.073</v>
      </c>
      <c r="Q1969">
        <v>1.0669999999999999</v>
      </c>
      <c r="R1969">
        <v>0.625</v>
      </c>
      <c r="S1969">
        <v>0.44700000000000001</v>
      </c>
    </row>
    <row r="1970" spans="1:19" x14ac:dyDescent="0.3">
      <c r="A1970">
        <v>300</v>
      </c>
      <c r="B1970">
        <v>-0.36699999999999999</v>
      </c>
      <c r="C1970">
        <v>-1.2769999999999999</v>
      </c>
      <c r="D1970">
        <v>-2.367</v>
      </c>
      <c r="E1970">
        <v>-2.948</v>
      </c>
      <c r="F1970">
        <v>-3.17</v>
      </c>
      <c r="G1970">
        <v>2.6</v>
      </c>
      <c r="H1970">
        <v>0</v>
      </c>
      <c r="I1970">
        <v>4</v>
      </c>
      <c r="J1970">
        <v>-0.41</v>
      </c>
      <c r="K1970">
        <v>-1.4179999999999999</v>
      </c>
      <c r="L1970">
        <v>-2.4119999999999999</v>
      </c>
      <c r="M1970">
        <v>-3.0870000000000002</v>
      </c>
      <c r="N1970">
        <v>-3.28</v>
      </c>
      <c r="O1970">
        <v>1.0569999999999999</v>
      </c>
      <c r="P1970">
        <v>1.0409999999999999</v>
      </c>
      <c r="Q1970">
        <v>1.0369999999999999</v>
      </c>
      <c r="R1970">
        <v>0.69299999999999995</v>
      </c>
      <c r="S1970">
        <v>0.45100000000000001</v>
      </c>
    </row>
    <row r="1971" spans="1:19" x14ac:dyDescent="0.3">
      <c r="A1971">
        <v>360</v>
      </c>
      <c r="B1971">
        <v>-0.36699999999999999</v>
      </c>
      <c r="C1971">
        <v>-1.2769999999999999</v>
      </c>
      <c r="D1971">
        <v>-2.367</v>
      </c>
      <c r="E1971">
        <v>-2.948</v>
      </c>
      <c r="F1971">
        <v>-3.17</v>
      </c>
      <c r="G1971">
        <v>2.6</v>
      </c>
      <c r="H1971">
        <v>0</v>
      </c>
      <c r="I1971">
        <v>4</v>
      </c>
      <c r="J1971">
        <v>-0.41299999999999998</v>
      </c>
      <c r="K1971">
        <v>-1.419</v>
      </c>
      <c r="L1971">
        <v>-2.407</v>
      </c>
      <c r="M1971">
        <v>-3.105</v>
      </c>
      <c r="N1971">
        <v>-3.2909999999999999</v>
      </c>
      <c r="O1971">
        <v>1.0620000000000001</v>
      </c>
      <c r="P1971">
        <v>1.0569999999999999</v>
      </c>
      <c r="Q1971">
        <v>1.0189999999999999</v>
      </c>
      <c r="R1971">
        <v>0.73899999999999999</v>
      </c>
      <c r="S1971">
        <v>0.45500000000000002</v>
      </c>
    </row>
    <row r="1972" spans="1:19" x14ac:dyDescent="0.3">
      <c r="A1972">
        <v>420</v>
      </c>
      <c r="B1972">
        <v>-0.36699999999999999</v>
      </c>
      <c r="C1972">
        <v>-1.2769999999999999</v>
      </c>
      <c r="D1972">
        <v>-2.367</v>
      </c>
      <c r="E1972">
        <v>-2.948</v>
      </c>
      <c r="F1972">
        <v>-3.17</v>
      </c>
      <c r="G1972">
        <v>2.6</v>
      </c>
      <c r="H1972">
        <v>0</v>
      </c>
      <c r="I1972">
        <v>4</v>
      </c>
      <c r="J1972">
        <v>-0.41199999999999998</v>
      </c>
      <c r="K1972">
        <v>-1.421</v>
      </c>
      <c r="L1972">
        <v>-2.411</v>
      </c>
      <c r="M1972">
        <v>-3.1190000000000002</v>
      </c>
      <c r="N1972">
        <v>-3.3029999999999999</v>
      </c>
      <c r="O1972">
        <v>1.0609999999999999</v>
      </c>
      <c r="P1972">
        <v>1.0620000000000001</v>
      </c>
      <c r="Q1972">
        <v>1.0409999999999999</v>
      </c>
      <c r="R1972">
        <v>0.76300000000000001</v>
      </c>
      <c r="S1972">
        <v>0.46</v>
      </c>
    </row>
    <row r="1973" spans="1:19" x14ac:dyDescent="0.3">
      <c r="A1973">
        <v>480</v>
      </c>
      <c r="B1973">
        <v>-0.36699999999999999</v>
      </c>
      <c r="C1973">
        <v>-1.2769999999999999</v>
      </c>
      <c r="D1973">
        <v>-2.367</v>
      </c>
      <c r="E1973">
        <v>-2.948</v>
      </c>
      <c r="F1973">
        <v>-3.17</v>
      </c>
      <c r="G1973">
        <v>2.6</v>
      </c>
      <c r="H1973">
        <v>0</v>
      </c>
      <c r="I1973">
        <v>4</v>
      </c>
      <c r="J1973">
        <v>-0.41099999999999998</v>
      </c>
      <c r="K1973">
        <v>-1.4179999999999999</v>
      </c>
      <c r="L1973">
        <v>-2.4140000000000001</v>
      </c>
      <c r="M1973">
        <v>-3.129</v>
      </c>
      <c r="N1973">
        <v>-3.3159999999999998</v>
      </c>
      <c r="O1973">
        <v>1.0589999999999999</v>
      </c>
      <c r="P1973">
        <v>1.0569999999999999</v>
      </c>
      <c r="Q1973">
        <v>1.048</v>
      </c>
      <c r="R1973">
        <v>0.77100000000000002</v>
      </c>
      <c r="S1973">
        <v>0.46500000000000002</v>
      </c>
    </row>
    <row r="1974" spans="1:19" x14ac:dyDescent="0.3">
      <c r="A1974">
        <v>540</v>
      </c>
      <c r="B1974">
        <v>-0.36699999999999999</v>
      </c>
      <c r="C1974">
        <v>-1.2769999999999999</v>
      </c>
      <c r="D1974">
        <v>-2.367</v>
      </c>
      <c r="E1974">
        <v>-2.948</v>
      </c>
      <c r="F1974">
        <v>-3.17</v>
      </c>
      <c r="G1974">
        <v>2.6</v>
      </c>
      <c r="H1974">
        <v>0</v>
      </c>
      <c r="I1974">
        <v>4</v>
      </c>
      <c r="J1974">
        <v>-0.41099999999999998</v>
      </c>
      <c r="K1974">
        <v>-1.417</v>
      </c>
      <c r="L1974">
        <v>-2.4140000000000001</v>
      </c>
      <c r="M1974">
        <v>-3.137</v>
      </c>
      <c r="N1974">
        <v>-3.33</v>
      </c>
      <c r="O1974">
        <v>1.06</v>
      </c>
      <c r="P1974">
        <v>1.0569999999999999</v>
      </c>
      <c r="Q1974">
        <v>1.046</v>
      </c>
      <c r="R1974">
        <v>0.77500000000000002</v>
      </c>
      <c r="S1974">
        <v>0.47099999999999997</v>
      </c>
    </row>
    <row r="1975" spans="1:19" x14ac:dyDescent="0.3">
      <c r="A1975">
        <v>600</v>
      </c>
      <c r="B1975">
        <v>-0.36699999999999999</v>
      </c>
      <c r="C1975">
        <v>-1.2769999999999999</v>
      </c>
      <c r="D1975">
        <v>-2.367</v>
      </c>
      <c r="E1975">
        <v>-2.948</v>
      </c>
      <c r="F1975">
        <v>-3.17</v>
      </c>
      <c r="G1975">
        <v>2.6</v>
      </c>
      <c r="H1975">
        <v>0</v>
      </c>
      <c r="I1975">
        <v>4</v>
      </c>
      <c r="J1975">
        <v>-0.41099999999999998</v>
      </c>
      <c r="K1975">
        <v>-1.417</v>
      </c>
      <c r="L1975">
        <v>-2.4129999999999998</v>
      </c>
      <c r="M1975">
        <v>-3.1459999999999999</v>
      </c>
      <c r="N1975">
        <v>-3.3439999999999999</v>
      </c>
      <c r="O1975">
        <v>1.06</v>
      </c>
      <c r="P1975">
        <v>1.0589999999999999</v>
      </c>
      <c r="Q1975">
        <v>1.0409999999999999</v>
      </c>
      <c r="R1975">
        <v>0.78100000000000003</v>
      </c>
      <c r="S1975">
        <v>0.47599999999999998</v>
      </c>
    </row>
    <row r="1977" spans="1:19" x14ac:dyDescent="0.3">
      <c r="A1977" t="s">
        <v>0</v>
      </c>
      <c r="B1977" t="s">
        <v>153</v>
      </c>
    </row>
    <row r="1978" spans="1:19" x14ac:dyDescent="0.3">
      <c r="A1978">
        <v>0</v>
      </c>
      <c r="B1978">
        <v>-0.36799999999999999</v>
      </c>
      <c r="C1978">
        <v>-1.278</v>
      </c>
      <c r="D1978">
        <v>-2.367</v>
      </c>
      <c r="E1978">
        <v>-2.9409999999999998</v>
      </c>
      <c r="F1978">
        <v>-3.16</v>
      </c>
      <c r="G1978">
        <v>2.6</v>
      </c>
      <c r="H1978">
        <v>0</v>
      </c>
      <c r="I1978">
        <v>4</v>
      </c>
      <c r="J1978">
        <v>-0.40500000000000003</v>
      </c>
      <c r="K1978">
        <v>-1.405</v>
      </c>
      <c r="L1978">
        <v>-2.4</v>
      </c>
      <c r="M1978">
        <v>-3.0720000000000001</v>
      </c>
      <c r="N1978">
        <v>-3.16</v>
      </c>
      <c r="O1978">
        <v>1.0489999999999999</v>
      </c>
      <c r="P1978">
        <v>1.0489999999999999</v>
      </c>
      <c r="Q1978">
        <v>1.04</v>
      </c>
      <c r="R1978">
        <v>0.65400000000000003</v>
      </c>
      <c r="S1978">
        <v>0.26600000000000001</v>
      </c>
    </row>
    <row r="1979" spans="1:19" x14ac:dyDescent="0.3">
      <c r="A1979">
        <v>60</v>
      </c>
      <c r="B1979">
        <v>-0.36799999999999999</v>
      </c>
      <c r="C1979">
        <v>-1.278</v>
      </c>
      <c r="D1979">
        <v>-2.367</v>
      </c>
      <c r="E1979">
        <v>-2.9409999999999998</v>
      </c>
      <c r="F1979">
        <v>-3.16</v>
      </c>
      <c r="G1979">
        <v>2.6</v>
      </c>
      <c r="H1979">
        <v>0</v>
      </c>
      <c r="I1979">
        <v>4</v>
      </c>
      <c r="J1979">
        <v>-0.439</v>
      </c>
      <c r="K1979">
        <v>-1.423</v>
      </c>
      <c r="L1979">
        <v>-2.3860000000000001</v>
      </c>
      <c r="M1979">
        <v>-3.0550000000000002</v>
      </c>
      <c r="N1979">
        <v>-3.2349999999999999</v>
      </c>
      <c r="O1979">
        <v>1.1080000000000001</v>
      </c>
      <c r="P1979">
        <v>1.022</v>
      </c>
      <c r="Q1979">
        <v>0.92500000000000004</v>
      </c>
      <c r="R1979">
        <v>0.59399999999999997</v>
      </c>
      <c r="S1979">
        <v>0.435</v>
      </c>
    </row>
    <row r="1980" spans="1:19" x14ac:dyDescent="0.3">
      <c r="A1980">
        <v>120</v>
      </c>
      <c r="B1980">
        <v>-0.36799999999999999</v>
      </c>
      <c r="C1980">
        <v>-1.278</v>
      </c>
      <c r="D1980">
        <v>-2.367</v>
      </c>
      <c r="E1980">
        <v>-2.9409999999999998</v>
      </c>
      <c r="F1980">
        <v>-3.16</v>
      </c>
      <c r="G1980">
        <v>2.6</v>
      </c>
      <c r="H1980">
        <v>0</v>
      </c>
      <c r="I1980">
        <v>4</v>
      </c>
      <c r="J1980">
        <v>-0.42199999999999999</v>
      </c>
      <c r="K1980">
        <v>-1.4350000000000001</v>
      </c>
      <c r="L1980">
        <v>-2.4220000000000002</v>
      </c>
      <c r="M1980">
        <v>-3.0960000000000001</v>
      </c>
      <c r="N1980">
        <v>-3.2429999999999999</v>
      </c>
      <c r="O1980">
        <v>1.0780000000000001</v>
      </c>
      <c r="P1980">
        <v>1.0940000000000001</v>
      </c>
      <c r="Q1980">
        <v>1.056</v>
      </c>
      <c r="R1980">
        <v>0.72399999999999998</v>
      </c>
      <c r="S1980">
        <v>0.438</v>
      </c>
    </row>
    <row r="1981" spans="1:19" x14ac:dyDescent="0.3">
      <c r="A1981">
        <v>180</v>
      </c>
      <c r="B1981">
        <v>-0.36799999999999999</v>
      </c>
      <c r="C1981">
        <v>-1.278</v>
      </c>
      <c r="D1981">
        <v>-2.367</v>
      </c>
      <c r="E1981">
        <v>-2.9409999999999998</v>
      </c>
      <c r="F1981">
        <v>-3.16</v>
      </c>
      <c r="G1981">
        <v>2.6</v>
      </c>
      <c r="H1981">
        <v>0</v>
      </c>
      <c r="I1981">
        <v>4</v>
      </c>
      <c r="J1981">
        <v>-0.40899999999999997</v>
      </c>
      <c r="K1981">
        <v>-1.413</v>
      </c>
      <c r="L1981">
        <v>-2.399</v>
      </c>
      <c r="M1981">
        <v>-3.0630000000000002</v>
      </c>
      <c r="N1981">
        <v>-3.2480000000000002</v>
      </c>
      <c r="O1981">
        <v>1.0549999999999999</v>
      </c>
      <c r="P1981">
        <v>1.018</v>
      </c>
      <c r="Q1981">
        <v>0.98199999999999998</v>
      </c>
      <c r="R1981">
        <v>0.60799999999999998</v>
      </c>
      <c r="S1981">
        <v>0.44</v>
      </c>
    </row>
    <row r="1982" spans="1:19" x14ac:dyDescent="0.3">
      <c r="A1982">
        <v>240</v>
      </c>
      <c r="B1982">
        <v>-0.36799999999999999</v>
      </c>
      <c r="C1982">
        <v>-1.278</v>
      </c>
      <c r="D1982">
        <v>-2.367</v>
      </c>
      <c r="E1982">
        <v>-2.9409999999999998</v>
      </c>
      <c r="F1982">
        <v>-3.16</v>
      </c>
      <c r="G1982">
        <v>2.6</v>
      </c>
      <c r="H1982">
        <v>0</v>
      </c>
      <c r="I1982">
        <v>4</v>
      </c>
      <c r="J1982">
        <v>-0.41899999999999998</v>
      </c>
      <c r="K1982">
        <v>-1.4239999999999999</v>
      </c>
      <c r="L1982">
        <v>-2.4180000000000001</v>
      </c>
      <c r="M1982">
        <v>-3.06</v>
      </c>
      <c r="N1982">
        <v>-3.258</v>
      </c>
      <c r="O1982">
        <v>1.0720000000000001</v>
      </c>
      <c r="P1982">
        <v>1.073</v>
      </c>
      <c r="Q1982">
        <v>1.0669999999999999</v>
      </c>
      <c r="R1982">
        <v>0.62</v>
      </c>
      <c r="S1982">
        <v>0.443</v>
      </c>
    </row>
    <row r="1983" spans="1:19" x14ac:dyDescent="0.3">
      <c r="A1983">
        <v>300</v>
      </c>
      <c r="B1983">
        <v>-0.36799999999999999</v>
      </c>
      <c r="C1983">
        <v>-1.278</v>
      </c>
      <c r="D1983">
        <v>-2.367</v>
      </c>
      <c r="E1983">
        <v>-2.9409999999999998</v>
      </c>
      <c r="F1983">
        <v>-3.16</v>
      </c>
      <c r="G1983">
        <v>2.6</v>
      </c>
      <c r="H1983">
        <v>0</v>
      </c>
      <c r="I1983">
        <v>4</v>
      </c>
      <c r="J1983">
        <v>-0.41</v>
      </c>
      <c r="K1983">
        <v>-1.4179999999999999</v>
      </c>
      <c r="L1983">
        <v>-2.411</v>
      </c>
      <c r="M1983">
        <v>-3.08</v>
      </c>
      <c r="N1983">
        <v>-3.2679999999999998</v>
      </c>
      <c r="O1983">
        <v>1.0569999999999999</v>
      </c>
      <c r="P1983">
        <v>1.0409999999999999</v>
      </c>
      <c r="Q1983">
        <v>1.0349999999999999</v>
      </c>
      <c r="R1983">
        <v>0.69</v>
      </c>
      <c r="S1983">
        <v>0.44700000000000001</v>
      </c>
    </row>
    <row r="1984" spans="1:19" x14ac:dyDescent="0.3">
      <c r="A1984">
        <v>360</v>
      </c>
      <c r="B1984">
        <v>-0.36799999999999999</v>
      </c>
      <c r="C1984">
        <v>-1.278</v>
      </c>
      <c r="D1984">
        <v>-2.367</v>
      </c>
      <c r="E1984">
        <v>-2.9409999999999998</v>
      </c>
      <c r="F1984">
        <v>-3.16</v>
      </c>
      <c r="G1984">
        <v>2.6</v>
      </c>
      <c r="H1984">
        <v>0</v>
      </c>
      <c r="I1984">
        <v>4</v>
      </c>
      <c r="J1984">
        <v>-0.41299999999999998</v>
      </c>
      <c r="K1984">
        <v>-1.419</v>
      </c>
      <c r="L1984">
        <v>-2.4060000000000001</v>
      </c>
      <c r="M1984">
        <v>-3.0990000000000002</v>
      </c>
      <c r="N1984">
        <v>-3.2789999999999999</v>
      </c>
      <c r="O1984">
        <v>1.0629999999999999</v>
      </c>
      <c r="P1984">
        <v>1.0580000000000001</v>
      </c>
      <c r="Q1984">
        <v>1.0189999999999999</v>
      </c>
      <c r="R1984">
        <v>0.73599999999999999</v>
      </c>
      <c r="S1984">
        <v>0.45100000000000001</v>
      </c>
    </row>
    <row r="1985" spans="1:19" x14ac:dyDescent="0.3">
      <c r="A1985">
        <v>420</v>
      </c>
      <c r="B1985">
        <v>-0.36799999999999999</v>
      </c>
      <c r="C1985">
        <v>-1.278</v>
      </c>
      <c r="D1985">
        <v>-2.367</v>
      </c>
      <c r="E1985">
        <v>-2.9409999999999998</v>
      </c>
      <c r="F1985">
        <v>-3.16</v>
      </c>
      <c r="G1985">
        <v>2.6</v>
      </c>
      <c r="H1985">
        <v>0</v>
      </c>
      <c r="I1985">
        <v>4</v>
      </c>
      <c r="J1985">
        <v>-0.41199999999999998</v>
      </c>
      <c r="K1985">
        <v>-1.421</v>
      </c>
      <c r="L1985">
        <v>-2.411</v>
      </c>
      <c r="M1985">
        <v>-3.1120000000000001</v>
      </c>
      <c r="N1985">
        <v>-3.2909999999999999</v>
      </c>
      <c r="O1985">
        <v>1.0609999999999999</v>
      </c>
      <c r="P1985">
        <v>1.0620000000000001</v>
      </c>
      <c r="Q1985">
        <v>1.0409999999999999</v>
      </c>
      <c r="R1985">
        <v>0.75800000000000001</v>
      </c>
      <c r="S1985">
        <v>0.45500000000000002</v>
      </c>
    </row>
    <row r="1986" spans="1:19" x14ac:dyDescent="0.3">
      <c r="A1986">
        <v>480</v>
      </c>
      <c r="B1986">
        <v>-0.36799999999999999</v>
      </c>
      <c r="C1986">
        <v>-1.278</v>
      </c>
      <c r="D1986">
        <v>-2.367</v>
      </c>
      <c r="E1986">
        <v>-2.9409999999999998</v>
      </c>
      <c r="F1986">
        <v>-3.16</v>
      </c>
      <c r="G1986">
        <v>2.6</v>
      </c>
      <c r="H1986">
        <v>0</v>
      </c>
      <c r="I1986">
        <v>4</v>
      </c>
      <c r="J1986">
        <v>-0.41099999999999998</v>
      </c>
      <c r="K1986">
        <v>-1.4179999999999999</v>
      </c>
      <c r="L1986">
        <v>-2.4140000000000001</v>
      </c>
      <c r="M1986">
        <v>-3.1219999999999999</v>
      </c>
      <c r="N1986">
        <v>-3.3029999999999999</v>
      </c>
      <c r="O1986">
        <v>1.0589999999999999</v>
      </c>
      <c r="P1986">
        <v>1.056</v>
      </c>
      <c r="Q1986">
        <v>1.048</v>
      </c>
      <c r="R1986">
        <v>0.76700000000000002</v>
      </c>
      <c r="S1986">
        <v>0.46</v>
      </c>
    </row>
    <row r="1987" spans="1:19" x14ac:dyDescent="0.3">
      <c r="A1987">
        <v>540</v>
      </c>
      <c r="B1987">
        <v>-0.36799999999999999</v>
      </c>
      <c r="C1987">
        <v>-1.278</v>
      </c>
      <c r="D1987">
        <v>-2.367</v>
      </c>
      <c r="E1987">
        <v>-2.9409999999999998</v>
      </c>
      <c r="F1987">
        <v>-3.16</v>
      </c>
      <c r="G1987">
        <v>2.6</v>
      </c>
      <c r="H1987">
        <v>0</v>
      </c>
      <c r="I1987">
        <v>4</v>
      </c>
      <c r="J1987">
        <v>-0.41099999999999998</v>
      </c>
      <c r="K1987">
        <v>-1.417</v>
      </c>
      <c r="L1987">
        <v>-2.4129999999999998</v>
      </c>
      <c r="M1987">
        <v>-3.13</v>
      </c>
      <c r="N1987">
        <v>-3.3170000000000002</v>
      </c>
      <c r="O1987">
        <v>1.06</v>
      </c>
      <c r="P1987">
        <v>1.056</v>
      </c>
      <c r="Q1987">
        <v>1.044</v>
      </c>
      <c r="R1987">
        <v>0.76800000000000002</v>
      </c>
      <c r="S1987">
        <v>0.46600000000000003</v>
      </c>
    </row>
    <row r="1988" spans="1:19" x14ac:dyDescent="0.3">
      <c r="A1988">
        <v>600</v>
      </c>
      <c r="B1988">
        <v>-0.36799999999999999</v>
      </c>
      <c r="C1988">
        <v>-1.278</v>
      </c>
      <c r="D1988">
        <v>-2.367</v>
      </c>
      <c r="E1988">
        <v>-2.9409999999999998</v>
      </c>
      <c r="F1988">
        <v>-3.16</v>
      </c>
      <c r="G1988">
        <v>2.6</v>
      </c>
      <c r="H1988">
        <v>0</v>
      </c>
      <c r="I1988">
        <v>4</v>
      </c>
      <c r="J1988">
        <v>-0.41099999999999998</v>
      </c>
      <c r="K1988">
        <v>-1.417</v>
      </c>
      <c r="L1988">
        <v>-2.4119999999999999</v>
      </c>
      <c r="M1988">
        <v>-3.1389999999999998</v>
      </c>
      <c r="N1988">
        <v>-3.3319999999999999</v>
      </c>
      <c r="O1988">
        <v>1.06</v>
      </c>
      <c r="P1988">
        <v>1.0589999999999999</v>
      </c>
      <c r="Q1988">
        <v>1.0409999999999999</v>
      </c>
      <c r="R1988">
        <v>0.77500000000000002</v>
      </c>
      <c r="S1988">
        <v>0.47099999999999997</v>
      </c>
    </row>
    <row r="1990" spans="1:19" x14ac:dyDescent="0.3">
      <c r="A1990" t="s">
        <v>0</v>
      </c>
      <c r="B1990" t="s">
        <v>154</v>
      </c>
    </row>
    <row r="1991" spans="1:19" x14ac:dyDescent="0.3">
      <c r="A1991">
        <v>0</v>
      </c>
      <c r="B1991">
        <v>-0.36399999999999999</v>
      </c>
      <c r="C1991">
        <v>-1.2729999999999999</v>
      </c>
      <c r="D1991">
        <v>-2.3660000000000001</v>
      </c>
      <c r="E1991">
        <v>-2.9910000000000001</v>
      </c>
      <c r="F1991">
        <v>-3.24</v>
      </c>
      <c r="G1991">
        <v>2.6</v>
      </c>
      <c r="H1991">
        <v>0.01</v>
      </c>
      <c r="I1991">
        <v>4</v>
      </c>
      <c r="J1991">
        <v>-0.40500000000000003</v>
      </c>
      <c r="K1991">
        <v>-1.405</v>
      </c>
      <c r="L1991">
        <v>-2.4020000000000001</v>
      </c>
      <c r="M1991">
        <v>-3.1320000000000001</v>
      </c>
      <c r="N1991">
        <v>-3.24</v>
      </c>
      <c r="O1991">
        <v>1.0489999999999999</v>
      </c>
      <c r="P1991">
        <v>1.0489999999999999</v>
      </c>
      <c r="Q1991">
        <v>1.044</v>
      </c>
      <c r="R1991">
        <v>0.70599999999999996</v>
      </c>
      <c r="S1991">
        <v>0.28399999999999997</v>
      </c>
    </row>
    <row r="1992" spans="1:19" x14ac:dyDescent="0.3">
      <c r="A1992">
        <v>60</v>
      </c>
      <c r="B1992">
        <v>-0.36399999999999999</v>
      </c>
      <c r="C1992">
        <v>-1.2729999999999999</v>
      </c>
      <c r="D1992">
        <v>-2.3660000000000001</v>
      </c>
      <c r="E1992">
        <v>-2.9910000000000001</v>
      </c>
      <c r="F1992">
        <v>-3.24</v>
      </c>
      <c r="G1992">
        <v>2.6</v>
      </c>
      <c r="H1992">
        <v>0.01</v>
      </c>
      <c r="I1992">
        <v>4</v>
      </c>
      <c r="J1992">
        <v>-0.436</v>
      </c>
      <c r="K1992">
        <v>-1.431</v>
      </c>
      <c r="L1992">
        <v>-2.3889999999999998</v>
      </c>
      <c r="M1992">
        <v>-3.117</v>
      </c>
      <c r="N1992">
        <v>-3.31</v>
      </c>
      <c r="O1992">
        <v>1.107</v>
      </c>
      <c r="P1992">
        <v>1.052</v>
      </c>
      <c r="Q1992">
        <v>0.93500000000000005</v>
      </c>
      <c r="R1992">
        <v>0.65900000000000003</v>
      </c>
      <c r="S1992">
        <v>0.46300000000000002</v>
      </c>
    </row>
    <row r="1993" spans="1:19" x14ac:dyDescent="0.3">
      <c r="A1993">
        <v>120</v>
      </c>
      <c r="B1993">
        <v>-0.36399999999999999</v>
      </c>
      <c r="C1993">
        <v>-1.2729999999999999</v>
      </c>
      <c r="D1993">
        <v>-2.3660000000000001</v>
      </c>
      <c r="E1993">
        <v>-2.9910000000000001</v>
      </c>
      <c r="F1993">
        <v>-3.24</v>
      </c>
      <c r="G1993">
        <v>2.6</v>
      </c>
      <c r="H1993">
        <v>0.01</v>
      </c>
      <c r="I1993">
        <v>4</v>
      </c>
      <c r="J1993">
        <v>-0.41499999999999998</v>
      </c>
      <c r="K1993">
        <v>-1.4350000000000001</v>
      </c>
      <c r="L1993">
        <v>-2.427</v>
      </c>
      <c r="M1993">
        <v>-3.1619999999999999</v>
      </c>
      <c r="N1993">
        <v>-3.327</v>
      </c>
      <c r="O1993">
        <v>1.073</v>
      </c>
      <c r="P1993">
        <v>1.097</v>
      </c>
      <c r="Q1993">
        <v>1.0720000000000001</v>
      </c>
      <c r="R1993">
        <v>0.79600000000000004</v>
      </c>
      <c r="S1993">
        <v>0.47</v>
      </c>
    </row>
    <row r="1994" spans="1:19" x14ac:dyDescent="0.3">
      <c r="A1994">
        <v>180</v>
      </c>
      <c r="B1994">
        <v>-0.36399999999999999</v>
      </c>
      <c r="C1994">
        <v>-1.2729999999999999</v>
      </c>
      <c r="D1994">
        <v>-2.3660000000000001</v>
      </c>
      <c r="E1994">
        <v>-2.9910000000000001</v>
      </c>
      <c r="F1994">
        <v>-3.24</v>
      </c>
      <c r="G1994">
        <v>2.6</v>
      </c>
      <c r="H1994">
        <v>0.01</v>
      </c>
      <c r="I1994">
        <v>4</v>
      </c>
      <c r="J1994">
        <v>-0.40500000000000003</v>
      </c>
      <c r="K1994">
        <v>-1.413</v>
      </c>
      <c r="L1994">
        <v>-2.4020000000000001</v>
      </c>
      <c r="M1994">
        <v>-3.1219999999999999</v>
      </c>
      <c r="N1994">
        <v>-3.343</v>
      </c>
      <c r="O1994">
        <v>1.0609999999999999</v>
      </c>
      <c r="P1994">
        <v>1.02</v>
      </c>
      <c r="Q1994">
        <v>0.98699999999999999</v>
      </c>
      <c r="R1994">
        <v>0.64900000000000002</v>
      </c>
      <c r="S1994">
        <v>0.47599999999999998</v>
      </c>
    </row>
    <row r="1995" spans="1:19" x14ac:dyDescent="0.3">
      <c r="A1995">
        <v>240</v>
      </c>
      <c r="B1995">
        <v>-0.36399999999999999</v>
      </c>
      <c r="C1995">
        <v>-1.2729999999999999</v>
      </c>
      <c r="D1995">
        <v>-2.3660000000000001</v>
      </c>
      <c r="E1995">
        <v>-2.9910000000000001</v>
      </c>
      <c r="F1995">
        <v>-3.24</v>
      </c>
      <c r="G1995">
        <v>2.6</v>
      </c>
      <c r="H1995">
        <v>0.01</v>
      </c>
      <c r="I1995">
        <v>4</v>
      </c>
      <c r="J1995">
        <v>-0.41299999999999998</v>
      </c>
      <c r="K1995">
        <v>-1.425</v>
      </c>
      <c r="L1995">
        <v>-2.42</v>
      </c>
      <c r="M1995">
        <v>-3.1190000000000002</v>
      </c>
      <c r="N1995">
        <v>-3.3530000000000002</v>
      </c>
      <c r="O1995">
        <v>1.079</v>
      </c>
      <c r="P1995">
        <v>1.0720000000000001</v>
      </c>
      <c r="Q1995">
        <v>1.0720000000000001</v>
      </c>
      <c r="R1995">
        <v>0.66300000000000003</v>
      </c>
      <c r="S1995">
        <v>0.48</v>
      </c>
    </row>
    <row r="1996" spans="1:19" x14ac:dyDescent="0.3">
      <c r="A1996">
        <v>300</v>
      </c>
      <c r="B1996">
        <v>-0.36399999999999999</v>
      </c>
      <c r="C1996">
        <v>-1.2729999999999999</v>
      </c>
      <c r="D1996">
        <v>-2.3660000000000001</v>
      </c>
      <c r="E1996">
        <v>-2.9910000000000001</v>
      </c>
      <c r="F1996">
        <v>-3.24</v>
      </c>
      <c r="G1996">
        <v>2.6</v>
      </c>
      <c r="H1996">
        <v>0.01</v>
      </c>
      <c r="I1996">
        <v>4</v>
      </c>
      <c r="J1996">
        <v>-0.40400000000000003</v>
      </c>
      <c r="K1996">
        <v>-1.419</v>
      </c>
      <c r="L1996">
        <v>-2.4129999999999998</v>
      </c>
      <c r="M1996">
        <v>-3.133</v>
      </c>
      <c r="N1996">
        <v>-3.3620000000000001</v>
      </c>
      <c r="O1996">
        <v>1.0669999999999999</v>
      </c>
      <c r="P1996">
        <v>1.0429999999999999</v>
      </c>
      <c r="Q1996">
        <v>1.0349999999999999</v>
      </c>
      <c r="R1996">
        <v>0.72</v>
      </c>
      <c r="S1996">
        <v>0.48399999999999999</v>
      </c>
    </row>
    <row r="1997" spans="1:19" x14ac:dyDescent="0.3">
      <c r="A1997">
        <v>360</v>
      </c>
      <c r="B1997">
        <v>-0.36399999999999999</v>
      </c>
      <c r="C1997">
        <v>-1.2729999999999999</v>
      </c>
      <c r="D1997">
        <v>-2.3660000000000001</v>
      </c>
      <c r="E1997">
        <v>-2.9910000000000001</v>
      </c>
      <c r="F1997">
        <v>-3.24</v>
      </c>
      <c r="G1997">
        <v>2.6</v>
      </c>
      <c r="H1997">
        <v>0.01</v>
      </c>
      <c r="I1997">
        <v>4</v>
      </c>
      <c r="J1997">
        <v>-0.40500000000000003</v>
      </c>
      <c r="K1997">
        <v>-1.419</v>
      </c>
      <c r="L1997">
        <v>-2.4089999999999998</v>
      </c>
      <c r="M1997">
        <v>-3.15</v>
      </c>
      <c r="N1997">
        <v>-3.375</v>
      </c>
      <c r="O1997">
        <v>1.0720000000000001</v>
      </c>
      <c r="P1997">
        <v>1.06</v>
      </c>
      <c r="Q1997">
        <v>1.0229999999999999</v>
      </c>
      <c r="R1997">
        <v>0.76400000000000001</v>
      </c>
      <c r="S1997">
        <v>0.48899999999999999</v>
      </c>
    </row>
    <row r="1998" spans="1:19" x14ac:dyDescent="0.3">
      <c r="A1998">
        <v>420</v>
      </c>
      <c r="B1998">
        <v>-0.36399999999999999</v>
      </c>
      <c r="C1998">
        <v>-1.2729999999999999</v>
      </c>
      <c r="D1998">
        <v>-2.3660000000000001</v>
      </c>
      <c r="E1998">
        <v>-2.9910000000000001</v>
      </c>
      <c r="F1998">
        <v>-3.24</v>
      </c>
      <c r="G1998">
        <v>2.6</v>
      </c>
      <c r="H1998">
        <v>0.01</v>
      </c>
      <c r="I1998">
        <v>4</v>
      </c>
      <c r="J1998">
        <v>-0.40200000000000002</v>
      </c>
      <c r="K1998">
        <v>-1.42</v>
      </c>
      <c r="L1998">
        <v>-2.4129999999999998</v>
      </c>
      <c r="M1998">
        <v>-3.1640000000000001</v>
      </c>
      <c r="N1998">
        <v>-3.3889999999999998</v>
      </c>
      <c r="O1998">
        <v>1.0720000000000001</v>
      </c>
      <c r="P1998">
        <v>1.0629999999999999</v>
      </c>
      <c r="Q1998">
        <v>1.0429999999999999</v>
      </c>
      <c r="R1998">
        <v>0.79600000000000004</v>
      </c>
      <c r="S1998">
        <v>0.495</v>
      </c>
    </row>
    <row r="1999" spans="1:19" x14ac:dyDescent="0.3">
      <c r="A1999">
        <v>480</v>
      </c>
      <c r="B1999">
        <v>-0.36399999999999999</v>
      </c>
      <c r="C1999">
        <v>-1.2729999999999999</v>
      </c>
      <c r="D1999">
        <v>-2.3660000000000001</v>
      </c>
      <c r="E1999">
        <v>-2.9910000000000001</v>
      </c>
      <c r="F1999">
        <v>-3.24</v>
      </c>
      <c r="G1999">
        <v>2.6</v>
      </c>
      <c r="H1999">
        <v>0.01</v>
      </c>
      <c r="I1999">
        <v>4</v>
      </c>
      <c r="J1999">
        <v>-0.39900000000000002</v>
      </c>
      <c r="K1999">
        <v>-1.417</v>
      </c>
      <c r="L1999">
        <v>-2.4159999999999999</v>
      </c>
      <c r="M1999">
        <v>-3.1760000000000002</v>
      </c>
      <c r="N1999">
        <v>-3.4020000000000001</v>
      </c>
      <c r="O1999">
        <v>1.071</v>
      </c>
      <c r="P1999">
        <v>1.0589999999999999</v>
      </c>
      <c r="Q1999">
        <v>1.0489999999999999</v>
      </c>
      <c r="R1999">
        <v>0.81399999999999995</v>
      </c>
      <c r="S1999">
        <v>0.501</v>
      </c>
    </row>
    <row r="2000" spans="1:19" x14ac:dyDescent="0.3">
      <c r="A2000">
        <v>540</v>
      </c>
      <c r="B2000">
        <v>-0.36399999999999999</v>
      </c>
      <c r="C2000">
        <v>-1.2729999999999999</v>
      </c>
      <c r="D2000">
        <v>-2.3660000000000001</v>
      </c>
      <c r="E2000">
        <v>-2.9910000000000001</v>
      </c>
      <c r="F2000">
        <v>-3.24</v>
      </c>
      <c r="G2000">
        <v>2.6</v>
      </c>
      <c r="H2000">
        <v>0.01</v>
      </c>
      <c r="I2000">
        <v>4</v>
      </c>
      <c r="J2000">
        <v>-0.39800000000000002</v>
      </c>
      <c r="K2000">
        <v>-1.4159999999999999</v>
      </c>
      <c r="L2000">
        <v>-2.4159999999999999</v>
      </c>
      <c r="M2000">
        <v>-3.1859999999999999</v>
      </c>
      <c r="N2000">
        <v>-3.4169999999999998</v>
      </c>
      <c r="O2000">
        <v>1.073</v>
      </c>
      <c r="P2000">
        <v>1.06</v>
      </c>
      <c r="Q2000">
        <v>1.048</v>
      </c>
      <c r="R2000">
        <v>0.82199999999999995</v>
      </c>
      <c r="S2000">
        <v>0.50800000000000001</v>
      </c>
    </row>
    <row r="2001" spans="1:19" x14ac:dyDescent="0.3">
      <c r="A2001">
        <v>600</v>
      </c>
      <c r="B2001">
        <v>-0.36399999999999999</v>
      </c>
      <c r="C2001">
        <v>-1.2729999999999999</v>
      </c>
      <c r="D2001">
        <v>-2.3660000000000001</v>
      </c>
      <c r="E2001">
        <v>-2.9910000000000001</v>
      </c>
      <c r="F2001">
        <v>-3.24</v>
      </c>
      <c r="G2001">
        <v>2.6</v>
      </c>
      <c r="H2001">
        <v>0.01</v>
      </c>
      <c r="I2001">
        <v>4</v>
      </c>
      <c r="J2001">
        <v>-0.39600000000000002</v>
      </c>
      <c r="K2001">
        <v>-1.415</v>
      </c>
      <c r="L2001">
        <v>-2.415</v>
      </c>
      <c r="M2001">
        <v>-3.1960000000000002</v>
      </c>
      <c r="N2001">
        <v>-3.4329999999999998</v>
      </c>
      <c r="O2001">
        <v>1.073</v>
      </c>
      <c r="P2001">
        <v>1.0629999999999999</v>
      </c>
      <c r="Q2001">
        <v>1.046</v>
      </c>
      <c r="R2001">
        <v>0.83</v>
      </c>
      <c r="S2001">
        <v>0.51500000000000001</v>
      </c>
    </row>
    <row r="2003" spans="1:19" x14ac:dyDescent="0.3">
      <c r="A2003" t="s">
        <v>0</v>
      </c>
      <c r="B2003" t="s">
        <v>155</v>
      </c>
    </row>
    <row r="2004" spans="1:19" x14ac:dyDescent="0.3">
      <c r="A2004">
        <v>0</v>
      </c>
      <c r="B2004">
        <v>-0.36599999999999999</v>
      </c>
      <c r="C2004">
        <v>-1.274</v>
      </c>
      <c r="D2004">
        <v>-2.3660000000000001</v>
      </c>
      <c r="E2004">
        <v>-2.984</v>
      </c>
      <c r="F2004">
        <v>-3.23</v>
      </c>
      <c r="G2004">
        <v>2.6</v>
      </c>
      <c r="H2004">
        <v>0.01</v>
      </c>
      <c r="I2004">
        <v>4</v>
      </c>
      <c r="J2004">
        <v>-0.40500000000000003</v>
      </c>
      <c r="K2004">
        <v>-1.405</v>
      </c>
      <c r="L2004">
        <v>-2.4020000000000001</v>
      </c>
      <c r="M2004">
        <v>-3.125</v>
      </c>
      <c r="N2004">
        <v>-3.23</v>
      </c>
      <c r="O2004">
        <v>1.0489999999999999</v>
      </c>
      <c r="P2004">
        <v>1.0489999999999999</v>
      </c>
      <c r="Q2004">
        <v>1.0429999999999999</v>
      </c>
      <c r="R2004">
        <v>0.7</v>
      </c>
      <c r="S2004">
        <v>0.28199999999999997</v>
      </c>
    </row>
    <row r="2005" spans="1:19" x14ac:dyDescent="0.3">
      <c r="A2005">
        <v>60</v>
      </c>
      <c r="B2005">
        <v>-0.36599999999999999</v>
      </c>
      <c r="C2005">
        <v>-1.274</v>
      </c>
      <c r="D2005">
        <v>-2.3660000000000001</v>
      </c>
      <c r="E2005">
        <v>-2.984</v>
      </c>
      <c r="F2005">
        <v>-3.23</v>
      </c>
      <c r="G2005">
        <v>2.6</v>
      </c>
      <c r="H2005">
        <v>0.01</v>
      </c>
      <c r="I2005">
        <v>4</v>
      </c>
      <c r="J2005">
        <v>-0.436</v>
      </c>
      <c r="K2005">
        <v>-1.431</v>
      </c>
      <c r="L2005">
        <v>-2.39</v>
      </c>
      <c r="M2005">
        <v>-3.11</v>
      </c>
      <c r="N2005">
        <v>-3.2989999999999999</v>
      </c>
      <c r="O2005">
        <v>1.1080000000000001</v>
      </c>
      <c r="P2005">
        <v>1.052</v>
      </c>
      <c r="Q2005">
        <v>0.93500000000000005</v>
      </c>
      <c r="R2005">
        <v>0.65200000000000002</v>
      </c>
      <c r="S2005">
        <v>0.45900000000000002</v>
      </c>
    </row>
    <row r="2006" spans="1:19" x14ac:dyDescent="0.3">
      <c r="A2006">
        <v>120</v>
      </c>
      <c r="B2006">
        <v>-0.36599999999999999</v>
      </c>
      <c r="C2006">
        <v>-1.274</v>
      </c>
      <c r="D2006">
        <v>-2.3660000000000001</v>
      </c>
      <c r="E2006">
        <v>-2.984</v>
      </c>
      <c r="F2006">
        <v>-3.23</v>
      </c>
      <c r="G2006">
        <v>2.6</v>
      </c>
      <c r="H2006">
        <v>0.01</v>
      </c>
      <c r="I2006">
        <v>4</v>
      </c>
      <c r="J2006">
        <v>-0.41499999999999998</v>
      </c>
      <c r="K2006">
        <v>-1.4350000000000001</v>
      </c>
      <c r="L2006">
        <v>-2.4260000000000002</v>
      </c>
      <c r="M2006">
        <v>-3.1539999999999999</v>
      </c>
      <c r="N2006">
        <v>-3.3170000000000002</v>
      </c>
      <c r="O2006">
        <v>1.0740000000000001</v>
      </c>
      <c r="P2006">
        <v>1.097</v>
      </c>
      <c r="Q2006">
        <v>1.071</v>
      </c>
      <c r="R2006">
        <v>0.78900000000000003</v>
      </c>
      <c r="S2006">
        <v>0.46600000000000003</v>
      </c>
    </row>
    <row r="2007" spans="1:19" x14ac:dyDescent="0.3">
      <c r="A2007">
        <v>180</v>
      </c>
      <c r="B2007">
        <v>-0.36599999999999999</v>
      </c>
      <c r="C2007">
        <v>-1.274</v>
      </c>
      <c r="D2007">
        <v>-2.3660000000000001</v>
      </c>
      <c r="E2007">
        <v>-2.984</v>
      </c>
      <c r="F2007">
        <v>-3.23</v>
      </c>
      <c r="G2007">
        <v>2.6</v>
      </c>
      <c r="H2007">
        <v>0.01</v>
      </c>
      <c r="I2007">
        <v>4</v>
      </c>
      <c r="J2007">
        <v>-0.40600000000000003</v>
      </c>
      <c r="K2007">
        <v>-1.413</v>
      </c>
      <c r="L2007">
        <v>-2.4009999999999998</v>
      </c>
      <c r="M2007">
        <v>-3.1150000000000002</v>
      </c>
      <c r="N2007">
        <v>-3.331</v>
      </c>
      <c r="O2007">
        <v>1.0620000000000001</v>
      </c>
      <c r="P2007">
        <v>1.0189999999999999</v>
      </c>
      <c r="Q2007">
        <v>0.98599999999999999</v>
      </c>
      <c r="R2007">
        <v>0.64400000000000002</v>
      </c>
      <c r="S2007">
        <v>0.47099999999999997</v>
      </c>
    </row>
    <row r="2008" spans="1:19" x14ac:dyDescent="0.3">
      <c r="A2008">
        <v>240</v>
      </c>
      <c r="B2008">
        <v>-0.36599999999999999</v>
      </c>
      <c r="C2008">
        <v>-1.274</v>
      </c>
      <c r="D2008">
        <v>-2.3660000000000001</v>
      </c>
      <c r="E2008">
        <v>-2.984</v>
      </c>
      <c r="F2008">
        <v>-3.23</v>
      </c>
      <c r="G2008">
        <v>2.6</v>
      </c>
      <c r="H2008">
        <v>0.01</v>
      </c>
      <c r="I2008">
        <v>4</v>
      </c>
      <c r="J2008">
        <v>-0.41399999999999998</v>
      </c>
      <c r="K2008">
        <v>-1.425</v>
      </c>
      <c r="L2008">
        <v>-2.42</v>
      </c>
      <c r="M2008">
        <v>-3.1120000000000001</v>
      </c>
      <c r="N2008">
        <v>-3.3420000000000001</v>
      </c>
      <c r="O2008">
        <v>1.08</v>
      </c>
      <c r="P2008">
        <v>1.0720000000000001</v>
      </c>
      <c r="Q2008">
        <v>1.07</v>
      </c>
      <c r="R2008">
        <v>0.65800000000000003</v>
      </c>
      <c r="S2008">
        <v>0.47499999999999998</v>
      </c>
    </row>
    <row r="2009" spans="1:19" x14ac:dyDescent="0.3">
      <c r="A2009">
        <v>300</v>
      </c>
      <c r="B2009">
        <v>-0.36599999999999999</v>
      </c>
      <c r="C2009">
        <v>-1.274</v>
      </c>
      <c r="D2009">
        <v>-2.3660000000000001</v>
      </c>
      <c r="E2009">
        <v>-2.984</v>
      </c>
      <c r="F2009">
        <v>-3.23</v>
      </c>
      <c r="G2009">
        <v>2.6</v>
      </c>
      <c r="H2009">
        <v>0.01</v>
      </c>
      <c r="I2009">
        <v>4</v>
      </c>
      <c r="J2009">
        <v>-0.40400000000000003</v>
      </c>
      <c r="K2009">
        <v>-1.419</v>
      </c>
      <c r="L2009">
        <v>-2.4129999999999998</v>
      </c>
      <c r="M2009">
        <v>-3.1259999999999999</v>
      </c>
      <c r="N2009">
        <v>-3.351</v>
      </c>
      <c r="O2009">
        <v>1.0680000000000001</v>
      </c>
      <c r="P2009">
        <v>1.042</v>
      </c>
      <c r="Q2009">
        <v>1.034</v>
      </c>
      <c r="R2009">
        <v>0.71399999999999997</v>
      </c>
      <c r="S2009">
        <v>0.47899999999999998</v>
      </c>
    </row>
    <row r="2010" spans="1:19" x14ac:dyDescent="0.3">
      <c r="A2010">
        <v>360</v>
      </c>
      <c r="B2010">
        <v>-0.36599999999999999</v>
      </c>
      <c r="C2010">
        <v>-1.274</v>
      </c>
      <c r="D2010">
        <v>-2.3660000000000001</v>
      </c>
      <c r="E2010">
        <v>-2.984</v>
      </c>
      <c r="F2010">
        <v>-3.23</v>
      </c>
      <c r="G2010">
        <v>2.6</v>
      </c>
      <c r="H2010">
        <v>0.01</v>
      </c>
      <c r="I2010">
        <v>4</v>
      </c>
      <c r="J2010">
        <v>-0.40500000000000003</v>
      </c>
      <c r="K2010">
        <v>-1.42</v>
      </c>
      <c r="L2010">
        <v>-2.4089999999999998</v>
      </c>
      <c r="M2010">
        <v>-3.1429999999999998</v>
      </c>
      <c r="N2010">
        <v>-3.363</v>
      </c>
      <c r="O2010">
        <v>1.0720000000000001</v>
      </c>
      <c r="P2010">
        <v>1.06</v>
      </c>
      <c r="Q2010">
        <v>1.0229999999999999</v>
      </c>
      <c r="R2010">
        <v>0.75900000000000001</v>
      </c>
      <c r="S2010">
        <v>0.48399999999999999</v>
      </c>
    </row>
    <row r="2011" spans="1:19" x14ac:dyDescent="0.3">
      <c r="A2011">
        <v>420</v>
      </c>
      <c r="B2011">
        <v>-0.36599999999999999</v>
      </c>
      <c r="C2011">
        <v>-1.274</v>
      </c>
      <c r="D2011">
        <v>-2.3660000000000001</v>
      </c>
      <c r="E2011">
        <v>-2.984</v>
      </c>
      <c r="F2011">
        <v>-3.23</v>
      </c>
      <c r="G2011">
        <v>2.6</v>
      </c>
      <c r="H2011">
        <v>0.01</v>
      </c>
      <c r="I2011">
        <v>4</v>
      </c>
      <c r="J2011">
        <v>-0.40200000000000002</v>
      </c>
      <c r="K2011">
        <v>-1.42</v>
      </c>
      <c r="L2011">
        <v>-2.4119999999999999</v>
      </c>
      <c r="M2011">
        <v>-3.1579999999999999</v>
      </c>
      <c r="N2011">
        <v>-3.3769999999999998</v>
      </c>
      <c r="O2011">
        <v>1.0720000000000001</v>
      </c>
      <c r="P2011">
        <v>1.0629999999999999</v>
      </c>
      <c r="Q2011">
        <v>1.0409999999999999</v>
      </c>
      <c r="R2011">
        <v>0.79</v>
      </c>
      <c r="S2011">
        <v>0.49</v>
      </c>
    </row>
    <row r="2012" spans="1:19" x14ac:dyDescent="0.3">
      <c r="A2012">
        <v>480</v>
      </c>
      <c r="B2012">
        <v>-0.36599999999999999</v>
      </c>
      <c r="C2012">
        <v>-1.274</v>
      </c>
      <c r="D2012">
        <v>-2.3660000000000001</v>
      </c>
      <c r="E2012">
        <v>-2.984</v>
      </c>
      <c r="F2012">
        <v>-3.23</v>
      </c>
      <c r="G2012">
        <v>2.6</v>
      </c>
      <c r="H2012">
        <v>0.01</v>
      </c>
      <c r="I2012">
        <v>4</v>
      </c>
      <c r="J2012">
        <v>-0.39900000000000002</v>
      </c>
      <c r="K2012">
        <v>-1.4179999999999999</v>
      </c>
      <c r="L2012">
        <v>-2.415</v>
      </c>
      <c r="M2012">
        <v>-3.17</v>
      </c>
      <c r="N2012">
        <v>-3.39</v>
      </c>
      <c r="O2012">
        <v>1.071</v>
      </c>
      <c r="P2012">
        <v>1.0580000000000001</v>
      </c>
      <c r="Q2012">
        <v>1.048</v>
      </c>
      <c r="R2012">
        <v>0.80800000000000005</v>
      </c>
      <c r="S2012">
        <v>0.496</v>
      </c>
    </row>
    <row r="2013" spans="1:19" x14ac:dyDescent="0.3">
      <c r="A2013">
        <v>540</v>
      </c>
      <c r="B2013">
        <v>-0.36599999999999999</v>
      </c>
      <c r="C2013">
        <v>-1.274</v>
      </c>
      <c r="D2013">
        <v>-2.3660000000000001</v>
      </c>
      <c r="E2013">
        <v>-2.984</v>
      </c>
      <c r="F2013">
        <v>-3.23</v>
      </c>
      <c r="G2013">
        <v>2.6</v>
      </c>
      <c r="H2013">
        <v>0.01</v>
      </c>
      <c r="I2013">
        <v>4</v>
      </c>
      <c r="J2013">
        <v>-0.39800000000000002</v>
      </c>
      <c r="K2013">
        <v>-1.4159999999999999</v>
      </c>
      <c r="L2013">
        <v>-2.4159999999999999</v>
      </c>
      <c r="M2013">
        <v>-3.1789999999999998</v>
      </c>
      <c r="N2013">
        <v>-3.4049999999999998</v>
      </c>
      <c r="O2013">
        <v>1.073</v>
      </c>
      <c r="P2013">
        <v>1.06</v>
      </c>
      <c r="Q2013">
        <v>1.0469999999999999</v>
      </c>
      <c r="R2013">
        <v>0.81599999999999995</v>
      </c>
      <c r="S2013">
        <v>0.502</v>
      </c>
    </row>
    <row r="2014" spans="1:19" x14ac:dyDescent="0.3">
      <c r="A2014">
        <v>600</v>
      </c>
      <c r="B2014">
        <v>-0.36599999999999999</v>
      </c>
      <c r="C2014">
        <v>-1.274</v>
      </c>
      <c r="D2014">
        <v>-2.3660000000000001</v>
      </c>
      <c r="E2014">
        <v>-2.984</v>
      </c>
      <c r="F2014">
        <v>-3.23</v>
      </c>
      <c r="G2014">
        <v>2.6</v>
      </c>
      <c r="H2014">
        <v>0.01</v>
      </c>
      <c r="I2014">
        <v>4</v>
      </c>
      <c r="J2014">
        <v>-0.39600000000000002</v>
      </c>
      <c r="K2014">
        <v>-1.415</v>
      </c>
      <c r="L2014">
        <v>-2.415</v>
      </c>
      <c r="M2014">
        <v>-3.1890000000000001</v>
      </c>
      <c r="N2014">
        <v>-3.42</v>
      </c>
      <c r="O2014">
        <v>1.073</v>
      </c>
      <c r="P2014">
        <v>1.0629999999999999</v>
      </c>
      <c r="Q2014">
        <v>1.0449999999999999</v>
      </c>
      <c r="R2014">
        <v>0.82299999999999995</v>
      </c>
      <c r="S2014">
        <v>0.50900000000000001</v>
      </c>
    </row>
    <row r="2016" spans="1:19" x14ac:dyDescent="0.3">
      <c r="A2016" t="s">
        <v>0</v>
      </c>
      <c r="B2016" t="s">
        <v>156</v>
      </c>
    </row>
    <row r="2017" spans="1:19" x14ac:dyDescent="0.3">
      <c r="A2017">
        <v>0</v>
      </c>
      <c r="B2017">
        <v>-0.36499999999999999</v>
      </c>
      <c r="C2017">
        <v>-1.2749999999999999</v>
      </c>
      <c r="D2017">
        <v>-2.3679999999999999</v>
      </c>
      <c r="E2017">
        <v>-2.9780000000000002</v>
      </c>
      <c r="F2017">
        <v>-3.22</v>
      </c>
      <c r="G2017">
        <v>2.6</v>
      </c>
      <c r="H2017">
        <v>0.01</v>
      </c>
      <c r="I2017">
        <v>4</v>
      </c>
      <c r="J2017">
        <v>-0.40500000000000003</v>
      </c>
      <c r="K2017">
        <v>-1.405</v>
      </c>
      <c r="L2017">
        <v>-2.4020000000000001</v>
      </c>
      <c r="M2017">
        <v>-3.117</v>
      </c>
      <c r="N2017">
        <v>-3.22</v>
      </c>
      <c r="O2017">
        <v>1.0489999999999999</v>
      </c>
      <c r="P2017">
        <v>1.0489999999999999</v>
      </c>
      <c r="Q2017">
        <v>1.0429999999999999</v>
      </c>
      <c r="R2017">
        <v>0.69299999999999995</v>
      </c>
      <c r="S2017">
        <v>0.27900000000000003</v>
      </c>
    </row>
    <row r="2018" spans="1:19" x14ac:dyDescent="0.3">
      <c r="A2018">
        <v>60</v>
      </c>
      <c r="B2018">
        <v>-0.36499999999999999</v>
      </c>
      <c r="C2018">
        <v>-1.2749999999999999</v>
      </c>
      <c r="D2018">
        <v>-2.3679999999999999</v>
      </c>
      <c r="E2018">
        <v>-2.9780000000000002</v>
      </c>
      <c r="F2018">
        <v>-3.22</v>
      </c>
      <c r="G2018">
        <v>2.6</v>
      </c>
      <c r="H2018">
        <v>0.01</v>
      </c>
      <c r="I2018">
        <v>4</v>
      </c>
      <c r="J2018">
        <v>-0.437</v>
      </c>
      <c r="K2018">
        <v>-1.431</v>
      </c>
      <c r="L2018">
        <v>-2.4</v>
      </c>
      <c r="M2018">
        <v>-3.1019999999999999</v>
      </c>
      <c r="N2018">
        <v>-3.2879999999999998</v>
      </c>
      <c r="O2018">
        <v>1.1100000000000001</v>
      </c>
      <c r="P2018">
        <v>1.048</v>
      </c>
      <c r="Q2018">
        <v>0.96299999999999997</v>
      </c>
      <c r="R2018">
        <v>0.64700000000000002</v>
      </c>
      <c r="S2018">
        <v>0.45400000000000001</v>
      </c>
    </row>
    <row r="2019" spans="1:19" x14ac:dyDescent="0.3">
      <c r="A2019">
        <v>120</v>
      </c>
      <c r="B2019">
        <v>-0.36499999999999999</v>
      </c>
      <c r="C2019">
        <v>-1.2749999999999999</v>
      </c>
      <c r="D2019">
        <v>-2.3679999999999999</v>
      </c>
      <c r="E2019">
        <v>-2.9780000000000002</v>
      </c>
      <c r="F2019">
        <v>-3.22</v>
      </c>
      <c r="G2019">
        <v>2.6</v>
      </c>
      <c r="H2019">
        <v>0.01</v>
      </c>
      <c r="I2019">
        <v>4</v>
      </c>
      <c r="J2019">
        <v>-0.41399999999999998</v>
      </c>
      <c r="K2019">
        <v>-1.4339999999999999</v>
      </c>
      <c r="L2019">
        <v>-2.4340000000000002</v>
      </c>
      <c r="M2019">
        <v>-3.1469999999999998</v>
      </c>
      <c r="N2019">
        <v>-3.3079999999999998</v>
      </c>
      <c r="O2019">
        <v>1.071</v>
      </c>
      <c r="P2019">
        <v>1.093</v>
      </c>
      <c r="Q2019">
        <v>1.087</v>
      </c>
      <c r="R2019">
        <v>0.78300000000000003</v>
      </c>
      <c r="S2019">
        <v>0.46200000000000002</v>
      </c>
    </row>
    <row r="2020" spans="1:19" x14ac:dyDescent="0.3">
      <c r="A2020">
        <v>180</v>
      </c>
      <c r="B2020">
        <v>-0.36499999999999999</v>
      </c>
      <c r="C2020">
        <v>-1.2749999999999999</v>
      </c>
      <c r="D2020">
        <v>-2.3679999999999999</v>
      </c>
      <c r="E2020">
        <v>-2.9780000000000002</v>
      </c>
      <c r="F2020">
        <v>-3.22</v>
      </c>
      <c r="G2020">
        <v>2.6</v>
      </c>
      <c r="H2020">
        <v>0.01</v>
      </c>
      <c r="I2020">
        <v>4</v>
      </c>
      <c r="J2020">
        <v>-0.40500000000000003</v>
      </c>
      <c r="K2020">
        <v>-1.4119999999999999</v>
      </c>
      <c r="L2020">
        <v>-2.4060000000000001</v>
      </c>
      <c r="M2020">
        <v>-3.1120000000000001</v>
      </c>
      <c r="N2020">
        <v>-3.32</v>
      </c>
      <c r="O2020">
        <v>1.0609999999999999</v>
      </c>
      <c r="P2020">
        <v>1.0209999999999999</v>
      </c>
      <c r="Q2020">
        <v>0.996</v>
      </c>
      <c r="R2020">
        <v>0.63600000000000001</v>
      </c>
      <c r="S2020">
        <v>0.46700000000000003</v>
      </c>
    </row>
    <row r="2021" spans="1:19" x14ac:dyDescent="0.3">
      <c r="A2021">
        <v>240</v>
      </c>
      <c r="B2021">
        <v>-0.36499999999999999</v>
      </c>
      <c r="C2021">
        <v>-1.2749999999999999</v>
      </c>
      <c r="D2021">
        <v>-2.3679999999999999</v>
      </c>
      <c r="E2021">
        <v>-2.9780000000000002</v>
      </c>
      <c r="F2021">
        <v>-3.22</v>
      </c>
      <c r="G2021">
        <v>2.6</v>
      </c>
      <c r="H2021">
        <v>0.01</v>
      </c>
      <c r="I2021">
        <v>4</v>
      </c>
      <c r="J2021">
        <v>-0.41299999999999998</v>
      </c>
      <c r="K2021">
        <v>-1.425</v>
      </c>
      <c r="L2021">
        <v>-2.423</v>
      </c>
      <c r="M2021">
        <v>-3.1070000000000002</v>
      </c>
      <c r="N2021">
        <v>-3.331</v>
      </c>
      <c r="O2021">
        <v>1.079</v>
      </c>
      <c r="P2021">
        <v>1.073</v>
      </c>
      <c r="Q2021">
        <v>1.073</v>
      </c>
      <c r="R2021">
        <v>0.64200000000000002</v>
      </c>
      <c r="S2021">
        <v>0.47099999999999997</v>
      </c>
    </row>
    <row r="2022" spans="1:19" x14ac:dyDescent="0.3">
      <c r="A2022">
        <v>300</v>
      </c>
      <c r="B2022">
        <v>-0.36499999999999999</v>
      </c>
      <c r="C2022">
        <v>-1.2749999999999999</v>
      </c>
      <c r="D2022">
        <v>-2.3679999999999999</v>
      </c>
      <c r="E2022">
        <v>-2.9780000000000002</v>
      </c>
      <c r="F2022">
        <v>-3.22</v>
      </c>
      <c r="G2022">
        <v>2.6</v>
      </c>
      <c r="H2022">
        <v>0.01</v>
      </c>
      <c r="I2022">
        <v>4</v>
      </c>
      <c r="J2022">
        <v>-0.40400000000000003</v>
      </c>
      <c r="K2022">
        <v>-1.419</v>
      </c>
      <c r="L2022">
        <v>-2.4159999999999999</v>
      </c>
      <c r="M2022">
        <v>-3.1230000000000002</v>
      </c>
      <c r="N2022">
        <v>-3.339</v>
      </c>
      <c r="O2022">
        <v>1.0669999999999999</v>
      </c>
      <c r="P2022">
        <v>1.0429999999999999</v>
      </c>
      <c r="Q2022">
        <v>1.0369999999999999</v>
      </c>
      <c r="R2022">
        <v>0.70299999999999996</v>
      </c>
      <c r="S2022">
        <v>0.47399999999999998</v>
      </c>
    </row>
    <row r="2023" spans="1:19" x14ac:dyDescent="0.3">
      <c r="A2023">
        <v>360</v>
      </c>
      <c r="B2023">
        <v>-0.36499999999999999</v>
      </c>
      <c r="C2023">
        <v>-1.2749999999999999</v>
      </c>
      <c r="D2023">
        <v>-2.3679999999999999</v>
      </c>
      <c r="E2023">
        <v>-2.9780000000000002</v>
      </c>
      <c r="F2023">
        <v>-3.22</v>
      </c>
      <c r="G2023">
        <v>2.6</v>
      </c>
      <c r="H2023">
        <v>0.01</v>
      </c>
      <c r="I2023">
        <v>4</v>
      </c>
      <c r="J2023">
        <v>-0.40500000000000003</v>
      </c>
      <c r="K2023">
        <v>-1.419</v>
      </c>
      <c r="L2023">
        <v>-2.411</v>
      </c>
      <c r="M2023">
        <v>-3.1389999999999998</v>
      </c>
      <c r="N2023">
        <v>-3.351</v>
      </c>
      <c r="O2023">
        <v>1.0720000000000001</v>
      </c>
      <c r="P2023">
        <v>1.0580000000000001</v>
      </c>
      <c r="Q2023">
        <v>1.0229999999999999</v>
      </c>
      <c r="R2023">
        <v>0.747</v>
      </c>
      <c r="S2023">
        <v>0.47899999999999998</v>
      </c>
    </row>
    <row r="2024" spans="1:19" x14ac:dyDescent="0.3">
      <c r="A2024">
        <v>420</v>
      </c>
      <c r="B2024">
        <v>-0.36499999999999999</v>
      </c>
      <c r="C2024">
        <v>-1.2749999999999999</v>
      </c>
      <c r="D2024">
        <v>-2.3679999999999999</v>
      </c>
      <c r="E2024">
        <v>-2.9780000000000002</v>
      </c>
      <c r="F2024">
        <v>-3.22</v>
      </c>
      <c r="G2024">
        <v>2.6</v>
      </c>
      <c r="H2024">
        <v>0.01</v>
      </c>
      <c r="I2024">
        <v>4</v>
      </c>
      <c r="J2024">
        <v>-0.40200000000000002</v>
      </c>
      <c r="K2024">
        <v>-1.42</v>
      </c>
      <c r="L2024">
        <v>-2.4140000000000001</v>
      </c>
      <c r="M2024">
        <v>-3.1539999999999999</v>
      </c>
      <c r="N2024">
        <v>-3.3660000000000001</v>
      </c>
      <c r="O2024">
        <v>1.0720000000000001</v>
      </c>
      <c r="P2024">
        <v>1.0629999999999999</v>
      </c>
      <c r="Q2024">
        <v>1.044</v>
      </c>
      <c r="R2024">
        <v>0.78</v>
      </c>
      <c r="S2024">
        <v>0.48599999999999999</v>
      </c>
    </row>
    <row r="2025" spans="1:19" x14ac:dyDescent="0.3">
      <c r="A2025">
        <v>480</v>
      </c>
      <c r="B2025">
        <v>-0.36499999999999999</v>
      </c>
      <c r="C2025">
        <v>-1.2749999999999999</v>
      </c>
      <c r="D2025">
        <v>-2.3679999999999999</v>
      </c>
      <c r="E2025">
        <v>-2.9780000000000002</v>
      </c>
      <c r="F2025">
        <v>-3.22</v>
      </c>
      <c r="G2025">
        <v>2.6</v>
      </c>
      <c r="H2025">
        <v>0.01</v>
      </c>
      <c r="I2025">
        <v>4</v>
      </c>
      <c r="J2025">
        <v>-0.39900000000000002</v>
      </c>
      <c r="K2025">
        <v>-1.417</v>
      </c>
      <c r="L2025">
        <v>-2.4169999999999998</v>
      </c>
      <c r="M2025">
        <v>-3.1659999999999999</v>
      </c>
      <c r="N2025">
        <v>-3.3809999999999998</v>
      </c>
      <c r="O2025">
        <v>1.07</v>
      </c>
      <c r="P2025">
        <v>1.0580000000000001</v>
      </c>
      <c r="Q2025">
        <v>1.05</v>
      </c>
      <c r="R2025">
        <v>0.80100000000000005</v>
      </c>
      <c r="S2025">
        <v>0.49199999999999999</v>
      </c>
    </row>
    <row r="2026" spans="1:19" x14ac:dyDescent="0.3">
      <c r="A2026">
        <v>540</v>
      </c>
      <c r="B2026">
        <v>-0.36499999999999999</v>
      </c>
      <c r="C2026">
        <v>-1.2749999999999999</v>
      </c>
      <c r="D2026">
        <v>-2.3679999999999999</v>
      </c>
      <c r="E2026">
        <v>-2.9780000000000002</v>
      </c>
      <c r="F2026">
        <v>-3.22</v>
      </c>
      <c r="G2026">
        <v>2.6</v>
      </c>
      <c r="H2026">
        <v>0.01</v>
      </c>
      <c r="I2026">
        <v>4</v>
      </c>
      <c r="J2026">
        <v>-0.39800000000000002</v>
      </c>
      <c r="K2026">
        <v>-1.415</v>
      </c>
      <c r="L2026">
        <v>-2.4159999999999999</v>
      </c>
      <c r="M2026">
        <v>-3.1749999999999998</v>
      </c>
      <c r="N2026">
        <v>-3.3959999999999999</v>
      </c>
      <c r="O2026">
        <v>1.073</v>
      </c>
      <c r="P2026">
        <v>1.0589999999999999</v>
      </c>
      <c r="Q2026">
        <v>1.048</v>
      </c>
      <c r="R2026">
        <v>0.80700000000000005</v>
      </c>
      <c r="S2026">
        <v>0.498</v>
      </c>
    </row>
    <row r="2027" spans="1:19" x14ac:dyDescent="0.3">
      <c r="A2027">
        <v>600</v>
      </c>
      <c r="B2027">
        <v>-0.36499999999999999</v>
      </c>
      <c r="C2027">
        <v>-1.2749999999999999</v>
      </c>
      <c r="D2027">
        <v>-2.3679999999999999</v>
      </c>
      <c r="E2027">
        <v>-2.9780000000000002</v>
      </c>
      <c r="F2027">
        <v>-3.22</v>
      </c>
      <c r="G2027">
        <v>2.6</v>
      </c>
      <c r="H2027">
        <v>0.01</v>
      </c>
      <c r="I2027">
        <v>4</v>
      </c>
      <c r="J2027">
        <v>-0.39600000000000002</v>
      </c>
      <c r="K2027">
        <v>-1.415</v>
      </c>
      <c r="L2027">
        <v>-2.4159999999999999</v>
      </c>
      <c r="M2027">
        <v>-3.1840000000000002</v>
      </c>
      <c r="N2027">
        <v>-3.411</v>
      </c>
      <c r="O2027">
        <v>1.073</v>
      </c>
      <c r="P2027">
        <v>1.0620000000000001</v>
      </c>
      <c r="Q2027">
        <v>1.0469999999999999</v>
      </c>
      <c r="R2027">
        <v>0.81399999999999995</v>
      </c>
      <c r="S2027">
        <v>0.505</v>
      </c>
    </row>
    <row r="2029" spans="1:19" x14ac:dyDescent="0.3">
      <c r="A2029" t="s">
        <v>0</v>
      </c>
      <c r="B2029" t="s">
        <v>157</v>
      </c>
    </row>
    <row r="2030" spans="1:19" x14ac:dyDescent="0.3">
      <c r="A2030">
        <v>0</v>
      </c>
      <c r="B2030">
        <v>-0.36599999999999999</v>
      </c>
      <c r="C2030">
        <v>-1.276</v>
      </c>
      <c r="D2030">
        <v>-2.3660000000000001</v>
      </c>
      <c r="E2030">
        <v>-2.972</v>
      </c>
      <c r="F2030">
        <v>-3.21</v>
      </c>
      <c r="G2030">
        <v>2.6</v>
      </c>
      <c r="H2030">
        <v>0.01</v>
      </c>
      <c r="I2030">
        <v>4</v>
      </c>
      <c r="J2030">
        <v>-0.40500000000000003</v>
      </c>
      <c r="K2030">
        <v>-1.405</v>
      </c>
      <c r="L2030">
        <v>-2.4009999999999998</v>
      </c>
      <c r="M2030">
        <v>-3.11</v>
      </c>
      <c r="N2030">
        <v>-3.21</v>
      </c>
      <c r="O2030">
        <v>1.0489999999999999</v>
      </c>
      <c r="P2030">
        <v>1.0489999999999999</v>
      </c>
      <c r="Q2030">
        <v>1.042</v>
      </c>
      <c r="R2030">
        <v>0.68700000000000006</v>
      </c>
      <c r="S2030">
        <v>0.27700000000000002</v>
      </c>
    </row>
    <row r="2031" spans="1:19" x14ac:dyDescent="0.3">
      <c r="A2031">
        <v>60</v>
      </c>
      <c r="B2031">
        <v>-0.36599999999999999</v>
      </c>
      <c r="C2031">
        <v>-1.276</v>
      </c>
      <c r="D2031">
        <v>-2.3660000000000001</v>
      </c>
      <c r="E2031">
        <v>-2.972</v>
      </c>
      <c r="F2031">
        <v>-3.21</v>
      </c>
      <c r="G2031">
        <v>2.6</v>
      </c>
      <c r="H2031">
        <v>0.01</v>
      </c>
      <c r="I2031">
        <v>4</v>
      </c>
      <c r="J2031">
        <v>-0.437</v>
      </c>
      <c r="K2031">
        <v>-1.429</v>
      </c>
      <c r="L2031">
        <v>-2.3879999999999999</v>
      </c>
      <c r="M2031">
        <v>-3.0950000000000002</v>
      </c>
      <c r="N2031">
        <v>-3.2829999999999999</v>
      </c>
      <c r="O2031">
        <v>1.109</v>
      </c>
      <c r="P2031">
        <v>1.0429999999999999</v>
      </c>
      <c r="Q2031">
        <v>0.93</v>
      </c>
      <c r="R2031">
        <v>0.63500000000000001</v>
      </c>
      <c r="S2031">
        <v>0.45200000000000001</v>
      </c>
    </row>
    <row r="2032" spans="1:19" x14ac:dyDescent="0.3">
      <c r="A2032">
        <v>120</v>
      </c>
      <c r="B2032">
        <v>-0.36599999999999999</v>
      </c>
      <c r="C2032">
        <v>-1.276</v>
      </c>
      <c r="D2032">
        <v>-2.3660000000000001</v>
      </c>
      <c r="E2032">
        <v>-2.972</v>
      </c>
      <c r="F2032">
        <v>-3.21</v>
      </c>
      <c r="G2032">
        <v>2.6</v>
      </c>
      <c r="H2032">
        <v>0.01</v>
      </c>
      <c r="I2032">
        <v>4</v>
      </c>
      <c r="J2032">
        <v>-0.41499999999999998</v>
      </c>
      <c r="K2032">
        <v>-1.4339999999999999</v>
      </c>
      <c r="L2032">
        <v>-2.4260000000000002</v>
      </c>
      <c r="M2032">
        <v>-3.141</v>
      </c>
      <c r="N2032">
        <v>-3.3</v>
      </c>
      <c r="O2032">
        <v>1.0740000000000001</v>
      </c>
      <c r="P2032">
        <v>1.0960000000000001</v>
      </c>
      <c r="Q2032">
        <v>1.0720000000000001</v>
      </c>
      <c r="R2032">
        <v>0.78200000000000003</v>
      </c>
      <c r="S2032">
        <v>0.45900000000000002</v>
      </c>
    </row>
    <row r="2033" spans="1:19" x14ac:dyDescent="0.3">
      <c r="A2033">
        <v>180</v>
      </c>
      <c r="B2033">
        <v>-0.36599999999999999</v>
      </c>
      <c r="C2033">
        <v>-1.276</v>
      </c>
      <c r="D2033">
        <v>-2.3660000000000001</v>
      </c>
      <c r="E2033">
        <v>-2.972</v>
      </c>
      <c r="F2033">
        <v>-3.21</v>
      </c>
      <c r="G2033">
        <v>2.6</v>
      </c>
      <c r="H2033">
        <v>0.01</v>
      </c>
      <c r="I2033">
        <v>4</v>
      </c>
      <c r="J2033">
        <v>-0.40500000000000003</v>
      </c>
      <c r="K2033">
        <v>-1.4119999999999999</v>
      </c>
      <c r="L2033">
        <v>-2.399</v>
      </c>
      <c r="M2033">
        <v>-3.1040000000000001</v>
      </c>
      <c r="N2033">
        <v>-3.3109999999999999</v>
      </c>
      <c r="O2033">
        <v>1.0609999999999999</v>
      </c>
      <c r="P2033">
        <v>1.018</v>
      </c>
      <c r="Q2033">
        <v>0.98199999999999998</v>
      </c>
      <c r="R2033">
        <v>0.64200000000000002</v>
      </c>
      <c r="S2033">
        <v>0.46300000000000002</v>
      </c>
    </row>
    <row r="2034" spans="1:19" x14ac:dyDescent="0.3">
      <c r="A2034">
        <v>240</v>
      </c>
      <c r="B2034">
        <v>-0.36599999999999999</v>
      </c>
      <c r="C2034">
        <v>-1.276</v>
      </c>
      <c r="D2034">
        <v>-2.3660000000000001</v>
      </c>
      <c r="E2034">
        <v>-2.972</v>
      </c>
      <c r="F2034">
        <v>-3.21</v>
      </c>
      <c r="G2034">
        <v>2.6</v>
      </c>
      <c r="H2034">
        <v>0.01</v>
      </c>
      <c r="I2034">
        <v>4</v>
      </c>
      <c r="J2034">
        <v>-0.41399999999999998</v>
      </c>
      <c r="K2034">
        <v>-1.4239999999999999</v>
      </c>
      <c r="L2034">
        <v>-2.419</v>
      </c>
      <c r="M2034">
        <v>-3.0990000000000002</v>
      </c>
      <c r="N2034">
        <v>-3.32</v>
      </c>
      <c r="O2034">
        <v>1.08</v>
      </c>
      <c r="P2034">
        <v>1.073</v>
      </c>
      <c r="Q2034">
        <v>1.069</v>
      </c>
      <c r="R2034">
        <v>0.64800000000000002</v>
      </c>
      <c r="S2034">
        <v>0.46700000000000003</v>
      </c>
    </row>
    <row r="2035" spans="1:19" x14ac:dyDescent="0.3">
      <c r="A2035">
        <v>300</v>
      </c>
      <c r="B2035">
        <v>-0.36599999999999999</v>
      </c>
      <c r="C2035">
        <v>-1.276</v>
      </c>
      <c r="D2035">
        <v>-2.3660000000000001</v>
      </c>
      <c r="E2035">
        <v>-2.972</v>
      </c>
      <c r="F2035">
        <v>-3.21</v>
      </c>
      <c r="G2035">
        <v>2.6</v>
      </c>
      <c r="H2035">
        <v>0.01</v>
      </c>
      <c r="I2035">
        <v>4</v>
      </c>
      <c r="J2035">
        <v>-0.40400000000000003</v>
      </c>
      <c r="K2035">
        <v>-1.4179999999999999</v>
      </c>
      <c r="L2035">
        <v>-2.4129999999999998</v>
      </c>
      <c r="M2035">
        <v>-3.113</v>
      </c>
      <c r="N2035">
        <v>-3.33</v>
      </c>
      <c r="O2035">
        <v>1.0669999999999999</v>
      </c>
      <c r="P2035">
        <v>1.0429999999999999</v>
      </c>
      <c r="Q2035">
        <v>1.0369999999999999</v>
      </c>
      <c r="R2035">
        <v>0.70299999999999996</v>
      </c>
      <c r="S2035">
        <v>0.47099999999999997</v>
      </c>
    </row>
    <row r="2036" spans="1:19" x14ac:dyDescent="0.3">
      <c r="A2036">
        <v>360</v>
      </c>
      <c r="B2036">
        <v>-0.36599999999999999</v>
      </c>
      <c r="C2036">
        <v>-1.276</v>
      </c>
      <c r="D2036">
        <v>-2.3660000000000001</v>
      </c>
      <c r="E2036">
        <v>-2.972</v>
      </c>
      <c r="F2036">
        <v>-3.21</v>
      </c>
      <c r="G2036">
        <v>2.6</v>
      </c>
      <c r="H2036">
        <v>0.01</v>
      </c>
      <c r="I2036">
        <v>4</v>
      </c>
      <c r="J2036">
        <v>-0.40400000000000003</v>
      </c>
      <c r="K2036">
        <v>-1.419</v>
      </c>
      <c r="L2036">
        <v>-2.4079999999999999</v>
      </c>
      <c r="M2036">
        <v>-3.1309999999999998</v>
      </c>
      <c r="N2036">
        <v>-3.3420000000000001</v>
      </c>
      <c r="O2036">
        <v>1.0720000000000001</v>
      </c>
      <c r="P2036">
        <v>1.0589999999999999</v>
      </c>
      <c r="Q2036">
        <v>1.022</v>
      </c>
      <c r="R2036">
        <v>0.75</v>
      </c>
      <c r="S2036">
        <v>0.47499999999999998</v>
      </c>
    </row>
    <row r="2037" spans="1:19" x14ac:dyDescent="0.3">
      <c r="A2037">
        <v>420</v>
      </c>
      <c r="B2037">
        <v>-0.36599999999999999</v>
      </c>
      <c r="C2037">
        <v>-1.276</v>
      </c>
      <c r="D2037">
        <v>-2.3660000000000001</v>
      </c>
      <c r="E2037">
        <v>-2.972</v>
      </c>
      <c r="F2037">
        <v>-3.21</v>
      </c>
      <c r="G2037">
        <v>2.6</v>
      </c>
      <c r="H2037">
        <v>0.01</v>
      </c>
      <c r="I2037">
        <v>4</v>
      </c>
      <c r="J2037">
        <v>-0.40200000000000002</v>
      </c>
      <c r="K2037">
        <v>-1.42</v>
      </c>
      <c r="L2037">
        <v>-2.411</v>
      </c>
      <c r="M2037">
        <v>-3.1459999999999999</v>
      </c>
      <c r="N2037">
        <v>-3.3540000000000001</v>
      </c>
      <c r="O2037">
        <v>1.0720000000000001</v>
      </c>
      <c r="P2037">
        <v>1.0640000000000001</v>
      </c>
      <c r="Q2037">
        <v>1.04</v>
      </c>
      <c r="R2037">
        <v>0.78300000000000003</v>
      </c>
      <c r="S2037">
        <v>0.48</v>
      </c>
    </row>
    <row r="2038" spans="1:19" x14ac:dyDescent="0.3">
      <c r="A2038">
        <v>480</v>
      </c>
      <c r="B2038">
        <v>-0.36599999999999999</v>
      </c>
      <c r="C2038">
        <v>-1.276</v>
      </c>
      <c r="D2038">
        <v>-2.3660000000000001</v>
      </c>
      <c r="E2038">
        <v>-2.972</v>
      </c>
      <c r="F2038">
        <v>-3.21</v>
      </c>
      <c r="G2038">
        <v>2.6</v>
      </c>
      <c r="H2038">
        <v>0.01</v>
      </c>
      <c r="I2038">
        <v>4</v>
      </c>
      <c r="J2038">
        <v>-0.39900000000000002</v>
      </c>
      <c r="K2038">
        <v>-1.417</v>
      </c>
      <c r="L2038">
        <v>-2.4140000000000001</v>
      </c>
      <c r="M2038">
        <v>-3.157</v>
      </c>
      <c r="N2038">
        <v>-3.3679999999999999</v>
      </c>
      <c r="O2038">
        <v>1.07</v>
      </c>
      <c r="P2038">
        <v>1.0580000000000001</v>
      </c>
      <c r="Q2038">
        <v>1.0469999999999999</v>
      </c>
      <c r="R2038">
        <v>0.79900000000000004</v>
      </c>
      <c r="S2038">
        <v>0.48599999999999999</v>
      </c>
    </row>
    <row r="2039" spans="1:19" x14ac:dyDescent="0.3">
      <c r="A2039">
        <v>540</v>
      </c>
      <c r="B2039">
        <v>-0.36599999999999999</v>
      </c>
      <c r="C2039">
        <v>-1.276</v>
      </c>
      <c r="D2039">
        <v>-2.3660000000000001</v>
      </c>
      <c r="E2039">
        <v>-2.972</v>
      </c>
      <c r="F2039">
        <v>-3.21</v>
      </c>
      <c r="G2039">
        <v>2.6</v>
      </c>
      <c r="H2039">
        <v>0.01</v>
      </c>
      <c r="I2039">
        <v>4</v>
      </c>
      <c r="J2039">
        <v>-0.39800000000000002</v>
      </c>
      <c r="K2039">
        <v>-1.415</v>
      </c>
      <c r="L2039">
        <v>-2.415</v>
      </c>
      <c r="M2039">
        <v>-3.1669999999999998</v>
      </c>
      <c r="N2039">
        <v>-3.3820000000000001</v>
      </c>
      <c r="O2039">
        <v>1.073</v>
      </c>
      <c r="P2039">
        <v>1.0589999999999999</v>
      </c>
      <c r="Q2039">
        <v>1.048</v>
      </c>
      <c r="R2039">
        <v>0.80500000000000005</v>
      </c>
      <c r="S2039">
        <v>0.49199999999999999</v>
      </c>
    </row>
    <row r="2040" spans="1:19" x14ac:dyDescent="0.3">
      <c r="A2040">
        <v>600</v>
      </c>
      <c r="B2040">
        <v>-0.36599999999999999</v>
      </c>
      <c r="C2040">
        <v>-1.276</v>
      </c>
      <c r="D2040">
        <v>-2.3660000000000001</v>
      </c>
      <c r="E2040">
        <v>-2.972</v>
      </c>
      <c r="F2040">
        <v>-3.21</v>
      </c>
      <c r="G2040">
        <v>2.6</v>
      </c>
      <c r="H2040">
        <v>0.01</v>
      </c>
      <c r="I2040">
        <v>4</v>
      </c>
      <c r="J2040">
        <v>-0.39600000000000002</v>
      </c>
      <c r="K2040">
        <v>-1.415</v>
      </c>
      <c r="L2040">
        <v>-2.4140000000000001</v>
      </c>
      <c r="M2040">
        <v>-3.1760000000000002</v>
      </c>
      <c r="N2040">
        <v>-3.3980000000000001</v>
      </c>
      <c r="O2040">
        <v>1.073</v>
      </c>
      <c r="P2040">
        <v>1.0620000000000001</v>
      </c>
      <c r="Q2040">
        <v>1.0449999999999999</v>
      </c>
      <c r="R2040">
        <v>0.81100000000000005</v>
      </c>
      <c r="S2040">
        <v>0.499</v>
      </c>
    </row>
    <row r="2042" spans="1:19" x14ac:dyDescent="0.3">
      <c r="A2042" t="s">
        <v>0</v>
      </c>
      <c r="B2042" t="s">
        <v>158</v>
      </c>
    </row>
    <row r="2043" spans="1:19" x14ac:dyDescent="0.3">
      <c r="A2043">
        <v>0</v>
      </c>
      <c r="B2043">
        <v>-0.36499999999999999</v>
      </c>
      <c r="C2043">
        <v>-1.2769999999999999</v>
      </c>
      <c r="D2043">
        <v>-2.3679999999999999</v>
      </c>
      <c r="E2043">
        <v>-2.9649999999999999</v>
      </c>
      <c r="F2043">
        <v>-3.2</v>
      </c>
      <c r="G2043">
        <v>2.6</v>
      </c>
      <c r="H2043">
        <v>0.01</v>
      </c>
      <c r="I2043">
        <v>4</v>
      </c>
      <c r="J2043">
        <v>-0.40500000000000003</v>
      </c>
      <c r="K2043">
        <v>-1.405</v>
      </c>
      <c r="L2043">
        <v>-2.4009999999999998</v>
      </c>
      <c r="M2043">
        <v>-3.1030000000000002</v>
      </c>
      <c r="N2043">
        <v>-3.2</v>
      </c>
      <c r="O2043">
        <v>1.0489999999999999</v>
      </c>
      <c r="P2043">
        <v>1.0489999999999999</v>
      </c>
      <c r="Q2043">
        <v>1.042</v>
      </c>
      <c r="R2043">
        <v>0.68</v>
      </c>
      <c r="S2043">
        <v>0.27500000000000002</v>
      </c>
    </row>
    <row r="2044" spans="1:19" x14ac:dyDescent="0.3">
      <c r="A2044">
        <v>60</v>
      </c>
      <c r="B2044">
        <v>-0.36499999999999999</v>
      </c>
      <c r="C2044">
        <v>-1.2769999999999999</v>
      </c>
      <c r="D2044">
        <v>-2.3679999999999999</v>
      </c>
      <c r="E2044">
        <v>-2.9649999999999999</v>
      </c>
      <c r="F2044">
        <v>-3.2</v>
      </c>
      <c r="G2044">
        <v>2.6</v>
      </c>
      <c r="H2044">
        <v>0.01</v>
      </c>
      <c r="I2044">
        <v>4</v>
      </c>
      <c r="J2044">
        <v>-0.438</v>
      </c>
      <c r="K2044">
        <v>-1.43</v>
      </c>
      <c r="L2044">
        <v>-2.3980000000000001</v>
      </c>
      <c r="M2044">
        <v>-3.0870000000000002</v>
      </c>
      <c r="N2044">
        <v>-3.2719999999999998</v>
      </c>
      <c r="O2044">
        <v>1.1100000000000001</v>
      </c>
      <c r="P2044">
        <v>1.0449999999999999</v>
      </c>
      <c r="Q2044">
        <v>0.95899999999999996</v>
      </c>
      <c r="R2044">
        <v>0.63300000000000001</v>
      </c>
      <c r="S2044">
        <v>0.44800000000000001</v>
      </c>
    </row>
    <row r="2045" spans="1:19" x14ac:dyDescent="0.3">
      <c r="A2045">
        <v>120</v>
      </c>
      <c r="B2045">
        <v>-0.36499999999999999</v>
      </c>
      <c r="C2045">
        <v>-1.2769999999999999</v>
      </c>
      <c r="D2045">
        <v>-2.3679999999999999</v>
      </c>
      <c r="E2045">
        <v>-2.9649999999999999</v>
      </c>
      <c r="F2045">
        <v>-3.2</v>
      </c>
      <c r="G2045">
        <v>2.6</v>
      </c>
      <c r="H2045">
        <v>0.01</v>
      </c>
      <c r="I2045">
        <v>4</v>
      </c>
      <c r="J2045">
        <v>-0.41399999999999998</v>
      </c>
      <c r="K2045">
        <v>-1.4350000000000001</v>
      </c>
      <c r="L2045">
        <v>-2.4329999999999998</v>
      </c>
      <c r="M2045">
        <v>-3.133</v>
      </c>
      <c r="N2045">
        <v>-3.2890000000000001</v>
      </c>
      <c r="O2045">
        <v>1.0720000000000001</v>
      </c>
      <c r="P2045">
        <v>1.0940000000000001</v>
      </c>
      <c r="Q2045">
        <v>1.0860000000000001</v>
      </c>
      <c r="R2045">
        <v>0.77300000000000002</v>
      </c>
      <c r="S2045">
        <v>0.45500000000000002</v>
      </c>
    </row>
    <row r="2046" spans="1:19" x14ac:dyDescent="0.3">
      <c r="A2046">
        <v>180</v>
      </c>
      <c r="B2046">
        <v>-0.36499999999999999</v>
      </c>
      <c r="C2046">
        <v>-1.2769999999999999</v>
      </c>
      <c r="D2046">
        <v>-2.3679999999999999</v>
      </c>
      <c r="E2046">
        <v>-2.9649999999999999</v>
      </c>
      <c r="F2046">
        <v>-3.2</v>
      </c>
      <c r="G2046">
        <v>2.6</v>
      </c>
      <c r="H2046">
        <v>0.01</v>
      </c>
      <c r="I2046">
        <v>4</v>
      </c>
      <c r="J2046">
        <v>-0.40500000000000003</v>
      </c>
      <c r="K2046">
        <v>-1.4119999999999999</v>
      </c>
      <c r="L2046">
        <v>-2.4049999999999998</v>
      </c>
      <c r="M2046">
        <v>-3.0990000000000002</v>
      </c>
      <c r="N2046">
        <v>-3.3010000000000002</v>
      </c>
      <c r="O2046">
        <v>1.0609999999999999</v>
      </c>
      <c r="P2046">
        <v>1.0209999999999999</v>
      </c>
      <c r="Q2046">
        <v>0.99199999999999999</v>
      </c>
      <c r="R2046">
        <v>0.629</v>
      </c>
      <c r="S2046">
        <v>0.45900000000000002</v>
      </c>
    </row>
    <row r="2047" spans="1:19" x14ac:dyDescent="0.3">
      <c r="A2047">
        <v>240</v>
      </c>
      <c r="B2047">
        <v>-0.36499999999999999</v>
      </c>
      <c r="C2047">
        <v>-1.2769999999999999</v>
      </c>
      <c r="D2047">
        <v>-2.3679999999999999</v>
      </c>
      <c r="E2047">
        <v>-2.9649999999999999</v>
      </c>
      <c r="F2047">
        <v>-3.2</v>
      </c>
      <c r="G2047">
        <v>2.6</v>
      </c>
      <c r="H2047">
        <v>0.01</v>
      </c>
      <c r="I2047">
        <v>4</v>
      </c>
      <c r="J2047">
        <v>-0.41299999999999998</v>
      </c>
      <c r="K2047">
        <v>-1.425</v>
      </c>
      <c r="L2047">
        <v>-2.423</v>
      </c>
      <c r="M2047">
        <v>-3.0950000000000002</v>
      </c>
      <c r="N2047">
        <v>-3.31</v>
      </c>
      <c r="O2047">
        <v>1.079</v>
      </c>
      <c r="P2047">
        <v>1.0740000000000001</v>
      </c>
      <c r="Q2047">
        <v>1.0720000000000001</v>
      </c>
      <c r="R2047">
        <v>0.63400000000000001</v>
      </c>
      <c r="S2047">
        <v>0.46300000000000002</v>
      </c>
    </row>
    <row r="2048" spans="1:19" x14ac:dyDescent="0.3">
      <c r="A2048">
        <v>300</v>
      </c>
      <c r="B2048">
        <v>-0.36499999999999999</v>
      </c>
      <c r="C2048">
        <v>-1.2769999999999999</v>
      </c>
      <c r="D2048">
        <v>-2.3679999999999999</v>
      </c>
      <c r="E2048">
        <v>-2.9649999999999999</v>
      </c>
      <c r="F2048">
        <v>-3.2</v>
      </c>
      <c r="G2048">
        <v>2.6</v>
      </c>
      <c r="H2048">
        <v>0.01</v>
      </c>
      <c r="I2048">
        <v>4</v>
      </c>
      <c r="J2048">
        <v>-0.40400000000000003</v>
      </c>
      <c r="K2048">
        <v>-1.419</v>
      </c>
      <c r="L2048">
        <v>-2.4159999999999999</v>
      </c>
      <c r="M2048">
        <v>-3.11</v>
      </c>
      <c r="N2048">
        <v>-3.3170000000000002</v>
      </c>
      <c r="O2048">
        <v>1.0669999999999999</v>
      </c>
      <c r="P2048">
        <v>1.0429999999999999</v>
      </c>
      <c r="Q2048">
        <v>1.0369999999999999</v>
      </c>
      <c r="R2048">
        <v>0.69299999999999995</v>
      </c>
      <c r="S2048">
        <v>0.46600000000000003</v>
      </c>
    </row>
    <row r="2049" spans="1:19" x14ac:dyDescent="0.3">
      <c r="A2049">
        <v>360</v>
      </c>
      <c r="B2049">
        <v>-0.36499999999999999</v>
      </c>
      <c r="C2049">
        <v>-1.2769999999999999</v>
      </c>
      <c r="D2049">
        <v>-2.3679999999999999</v>
      </c>
      <c r="E2049">
        <v>-2.9649999999999999</v>
      </c>
      <c r="F2049">
        <v>-3.2</v>
      </c>
      <c r="G2049">
        <v>2.6</v>
      </c>
      <c r="H2049">
        <v>0.01</v>
      </c>
      <c r="I2049">
        <v>4</v>
      </c>
      <c r="J2049">
        <v>-0.40500000000000003</v>
      </c>
      <c r="K2049">
        <v>-1.419</v>
      </c>
      <c r="L2049">
        <v>-2.41</v>
      </c>
      <c r="M2049">
        <v>-3.1269999999999998</v>
      </c>
      <c r="N2049">
        <v>-3.33</v>
      </c>
      <c r="O2049">
        <v>1.0720000000000001</v>
      </c>
      <c r="P2049">
        <v>1.0589999999999999</v>
      </c>
      <c r="Q2049">
        <v>1.0229999999999999</v>
      </c>
      <c r="R2049">
        <v>0.73899999999999999</v>
      </c>
      <c r="S2049">
        <v>0.47099999999999997</v>
      </c>
    </row>
    <row r="2050" spans="1:19" x14ac:dyDescent="0.3">
      <c r="A2050">
        <v>420</v>
      </c>
      <c r="B2050">
        <v>-0.36499999999999999</v>
      </c>
      <c r="C2050">
        <v>-1.2769999999999999</v>
      </c>
      <c r="D2050">
        <v>-2.3679999999999999</v>
      </c>
      <c r="E2050">
        <v>-2.9649999999999999</v>
      </c>
      <c r="F2050">
        <v>-3.2</v>
      </c>
      <c r="G2050">
        <v>2.6</v>
      </c>
      <c r="H2050">
        <v>0.01</v>
      </c>
      <c r="I2050">
        <v>4</v>
      </c>
      <c r="J2050">
        <v>-0.40200000000000002</v>
      </c>
      <c r="K2050">
        <v>-1.42</v>
      </c>
      <c r="L2050">
        <v>-2.4140000000000001</v>
      </c>
      <c r="M2050">
        <v>-3.1419999999999999</v>
      </c>
      <c r="N2050">
        <v>-3.3439999999999999</v>
      </c>
      <c r="O2050">
        <v>1.0720000000000001</v>
      </c>
      <c r="P2050">
        <v>1.0629999999999999</v>
      </c>
      <c r="Q2050">
        <v>1.0429999999999999</v>
      </c>
      <c r="R2050">
        <v>0.77100000000000002</v>
      </c>
      <c r="S2050">
        <v>0.47599999999999998</v>
      </c>
    </row>
    <row r="2051" spans="1:19" x14ac:dyDescent="0.3">
      <c r="A2051">
        <v>480</v>
      </c>
      <c r="B2051">
        <v>-0.36499999999999999</v>
      </c>
      <c r="C2051">
        <v>-1.2769999999999999</v>
      </c>
      <c r="D2051">
        <v>-2.3679999999999999</v>
      </c>
      <c r="E2051">
        <v>-2.9649999999999999</v>
      </c>
      <c r="F2051">
        <v>-3.2</v>
      </c>
      <c r="G2051">
        <v>2.6</v>
      </c>
      <c r="H2051">
        <v>0.01</v>
      </c>
      <c r="I2051">
        <v>4</v>
      </c>
      <c r="J2051">
        <v>-0.39900000000000002</v>
      </c>
      <c r="K2051">
        <v>-1.417</v>
      </c>
      <c r="L2051">
        <v>-2.4159999999999999</v>
      </c>
      <c r="M2051">
        <v>-3.1539999999999999</v>
      </c>
      <c r="N2051">
        <v>-3.3580000000000001</v>
      </c>
      <c r="O2051">
        <v>1.07</v>
      </c>
      <c r="P2051">
        <v>1.0589999999999999</v>
      </c>
      <c r="Q2051">
        <v>1.0489999999999999</v>
      </c>
      <c r="R2051">
        <v>0.79100000000000004</v>
      </c>
      <c r="S2051">
        <v>0.48199999999999998</v>
      </c>
    </row>
    <row r="2052" spans="1:19" x14ac:dyDescent="0.3">
      <c r="A2052">
        <v>540</v>
      </c>
      <c r="B2052">
        <v>-0.36499999999999999</v>
      </c>
      <c r="C2052">
        <v>-1.2769999999999999</v>
      </c>
      <c r="D2052">
        <v>-2.3679999999999999</v>
      </c>
      <c r="E2052">
        <v>-2.9649999999999999</v>
      </c>
      <c r="F2052">
        <v>-3.2</v>
      </c>
      <c r="G2052">
        <v>2.6</v>
      </c>
      <c r="H2052">
        <v>0.01</v>
      </c>
      <c r="I2052">
        <v>4</v>
      </c>
      <c r="J2052">
        <v>-0.39800000000000002</v>
      </c>
      <c r="K2052">
        <v>-1.415</v>
      </c>
      <c r="L2052">
        <v>-2.4159999999999999</v>
      </c>
      <c r="M2052">
        <v>-3.1629999999999998</v>
      </c>
      <c r="N2052">
        <v>-3.3730000000000002</v>
      </c>
      <c r="O2052">
        <v>1.0720000000000001</v>
      </c>
      <c r="P2052">
        <v>1.0589999999999999</v>
      </c>
      <c r="Q2052">
        <v>1.0469999999999999</v>
      </c>
      <c r="R2052">
        <v>0.79700000000000004</v>
      </c>
      <c r="S2052">
        <v>0.48799999999999999</v>
      </c>
    </row>
    <row r="2053" spans="1:19" x14ac:dyDescent="0.3">
      <c r="A2053">
        <v>600</v>
      </c>
      <c r="B2053">
        <v>-0.36499999999999999</v>
      </c>
      <c r="C2053">
        <v>-1.2769999999999999</v>
      </c>
      <c r="D2053">
        <v>-2.3679999999999999</v>
      </c>
      <c r="E2053">
        <v>-2.9649999999999999</v>
      </c>
      <c r="F2053">
        <v>-3.2</v>
      </c>
      <c r="G2053">
        <v>2.6</v>
      </c>
      <c r="H2053">
        <v>0.01</v>
      </c>
      <c r="I2053">
        <v>4</v>
      </c>
      <c r="J2053">
        <v>-0.39600000000000002</v>
      </c>
      <c r="K2053">
        <v>-1.415</v>
      </c>
      <c r="L2053">
        <v>-2.4159999999999999</v>
      </c>
      <c r="M2053">
        <v>-3.1709999999999998</v>
      </c>
      <c r="N2053">
        <v>-3.3879999999999999</v>
      </c>
      <c r="O2053">
        <v>1.073</v>
      </c>
      <c r="P2053">
        <v>1.0629999999999999</v>
      </c>
      <c r="Q2053">
        <v>1.046</v>
      </c>
      <c r="R2053">
        <v>0.80100000000000005</v>
      </c>
      <c r="S2053">
        <v>0.495</v>
      </c>
    </row>
    <row r="2055" spans="1:19" x14ac:dyDescent="0.3">
      <c r="A2055" t="s">
        <v>0</v>
      </c>
      <c r="B2055" t="s">
        <v>159</v>
      </c>
    </row>
    <row r="2056" spans="1:19" x14ac:dyDescent="0.3">
      <c r="A2056">
        <v>0</v>
      </c>
      <c r="B2056">
        <v>-0.36599999999999999</v>
      </c>
      <c r="C2056">
        <v>-1.2769999999999999</v>
      </c>
      <c r="D2056">
        <v>-2.3650000000000002</v>
      </c>
      <c r="E2056">
        <v>-2.9590000000000001</v>
      </c>
      <c r="F2056">
        <v>-3.19</v>
      </c>
      <c r="G2056">
        <v>2.6</v>
      </c>
      <c r="H2056">
        <v>0.01</v>
      </c>
      <c r="I2056">
        <v>4</v>
      </c>
      <c r="J2056">
        <v>-0.40500000000000003</v>
      </c>
      <c r="K2056">
        <v>-1.405</v>
      </c>
      <c r="L2056">
        <v>-2.4009999999999998</v>
      </c>
      <c r="M2056">
        <v>-3.0950000000000002</v>
      </c>
      <c r="N2056">
        <v>-3.19</v>
      </c>
      <c r="O2056">
        <v>1.0489999999999999</v>
      </c>
      <c r="P2056">
        <v>1.0489999999999999</v>
      </c>
      <c r="Q2056">
        <v>1.042</v>
      </c>
      <c r="R2056">
        <v>0.67400000000000004</v>
      </c>
      <c r="S2056">
        <v>0.27300000000000002</v>
      </c>
    </row>
    <row r="2057" spans="1:19" x14ac:dyDescent="0.3">
      <c r="A2057">
        <v>60</v>
      </c>
      <c r="B2057">
        <v>-0.36599999999999999</v>
      </c>
      <c r="C2057">
        <v>-1.2769999999999999</v>
      </c>
      <c r="D2057">
        <v>-2.3650000000000002</v>
      </c>
      <c r="E2057">
        <v>-2.9590000000000001</v>
      </c>
      <c r="F2057">
        <v>-3.19</v>
      </c>
      <c r="G2057">
        <v>2.6</v>
      </c>
      <c r="H2057">
        <v>0.01</v>
      </c>
      <c r="I2057">
        <v>4</v>
      </c>
      <c r="J2057">
        <v>-0.437</v>
      </c>
      <c r="K2057">
        <v>-1.427</v>
      </c>
      <c r="L2057">
        <v>-2.387</v>
      </c>
      <c r="M2057">
        <v>-3.0819999999999999</v>
      </c>
      <c r="N2057">
        <v>-3.2629999999999999</v>
      </c>
      <c r="O2057">
        <v>1.109</v>
      </c>
      <c r="P2057">
        <v>1.0369999999999999</v>
      </c>
      <c r="Q2057">
        <v>0.92800000000000005</v>
      </c>
      <c r="R2057">
        <v>0.628</v>
      </c>
      <c r="S2057">
        <v>0.44500000000000001</v>
      </c>
    </row>
    <row r="2058" spans="1:19" x14ac:dyDescent="0.3">
      <c r="A2058">
        <v>120</v>
      </c>
      <c r="B2058">
        <v>-0.36599999999999999</v>
      </c>
      <c r="C2058">
        <v>-1.2769999999999999</v>
      </c>
      <c r="D2058">
        <v>-2.3650000000000002</v>
      </c>
      <c r="E2058">
        <v>-2.9590000000000001</v>
      </c>
      <c r="F2058">
        <v>-3.19</v>
      </c>
      <c r="G2058">
        <v>2.6</v>
      </c>
      <c r="H2058">
        <v>0.01</v>
      </c>
      <c r="I2058">
        <v>4</v>
      </c>
      <c r="J2058">
        <v>-0.41699999999999998</v>
      </c>
      <c r="K2058">
        <v>-1.4350000000000001</v>
      </c>
      <c r="L2058">
        <v>-2.4239999999999999</v>
      </c>
      <c r="M2058">
        <v>-3.125</v>
      </c>
      <c r="N2058">
        <v>-3.278</v>
      </c>
      <c r="O2058">
        <v>1.077</v>
      </c>
      <c r="P2058">
        <v>1.095</v>
      </c>
      <c r="Q2058">
        <v>1.0649999999999999</v>
      </c>
      <c r="R2058">
        <v>0.76100000000000001</v>
      </c>
      <c r="S2058">
        <v>0.45100000000000001</v>
      </c>
    </row>
    <row r="2059" spans="1:19" x14ac:dyDescent="0.3">
      <c r="A2059">
        <v>180</v>
      </c>
      <c r="B2059">
        <v>-0.36599999999999999</v>
      </c>
      <c r="C2059">
        <v>-1.2769999999999999</v>
      </c>
      <c r="D2059">
        <v>-2.3650000000000002</v>
      </c>
      <c r="E2059">
        <v>-2.9590000000000001</v>
      </c>
      <c r="F2059">
        <v>-3.19</v>
      </c>
      <c r="G2059">
        <v>2.6</v>
      </c>
      <c r="H2059">
        <v>0.01</v>
      </c>
      <c r="I2059">
        <v>4</v>
      </c>
      <c r="J2059">
        <v>-0.40500000000000003</v>
      </c>
      <c r="K2059">
        <v>-1.4119999999999999</v>
      </c>
      <c r="L2059">
        <v>-2.399</v>
      </c>
      <c r="M2059">
        <v>-3.0880000000000001</v>
      </c>
      <c r="N2059">
        <v>-3.29</v>
      </c>
      <c r="O2059">
        <v>1.0609999999999999</v>
      </c>
      <c r="P2059">
        <v>1.0189999999999999</v>
      </c>
      <c r="Q2059">
        <v>0.98399999999999999</v>
      </c>
      <c r="R2059">
        <v>0.625</v>
      </c>
      <c r="S2059">
        <v>0.45500000000000002</v>
      </c>
    </row>
    <row r="2060" spans="1:19" x14ac:dyDescent="0.3">
      <c r="A2060">
        <v>240</v>
      </c>
      <c r="B2060">
        <v>-0.36599999999999999</v>
      </c>
      <c r="C2060">
        <v>-1.2769999999999999</v>
      </c>
      <c r="D2060">
        <v>-2.3650000000000002</v>
      </c>
      <c r="E2060">
        <v>-2.9590000000000001</v>
      </c>
      <c r="F2060">
        <v>-3.19</v>
      </c>
      <c r="G2060">
        <v>2.6</v>
      </c>
      <c r="H2060">
        <v>0.01</v>
      </c>
      <c r="I2060">
        <v>4</v>
      </c>
      <c r="J2060">
        <v>-0.41399999999999998</v>
      </c>
      <c r="K2060">
        <v>-1.4239999999999999</v>
      </c>
      <c r="L2060">
        <v>-2.419</v>
      </c>
      <c r="M2060">
        <v>-3.0859999999999999</v>
      </c>
      <c r="N2060">
        <v>-3.298</v>
      </c>
      <c r="O2060">
        <v>1.08</v>
      </c>
      <c r="P2060">
        <v>1.0720000000000001</v>
      </c>
      <c r="Q2060">
        <v>1.07</v>
      </c>
      <c r="R2060">
        <v>0.64100000000000001</v>
      </c>
      <c r="S2060">
        <v>0.45800000000000002</v>
      </c>
    </row>
    <row r="2061" spans="1:19" x14ac:dyDescent="0.3">
      <c r="A2061">
        <v>300</v>
      </c>
      <c r="B2061">
        <v>-0.36599999999999999</v>
      </c>
      <c r="C2061">
        <v>-1.2769999999999999</v>
      </c>
      <c r="D2061">
        <v>-2.3650000000000002</v>
      </c>
      <c r="E2061">
        <v>-2.9590000000000001</v>
      </c>
      <c r="F2061">
        <v>-3.19</v>
      </c>
      <c r="G2061">
        <v>2.6</v>
      </c>
      <c r="H2061">
        <v>0.01</v>
      </c>
      <c r="I2061">
        <v>4</v>
      </c>
      <c r="J2061">
        <v>-0.40400000000000003</v>
      </c>
      <c r="K2061">
        <v>-1.4179999999999999</v>
      </c>
      <c r="L2061">
        <v>-2.411</v>
      </c>
      <c r="M2061">
        <v>-3.101</v>
      </c>
      <c r="N2061">
        <v>-3.3069999999999999</v>
      </c>
      <c r="O2061">
        <v>1.0669999999999999</v>
      </c>
      <c r="P2061">
        <v>1.0409999999999999</v>
      </c>
      <c r="Q2061">
        <v>1.0329999999999999</v>
      </c>
      <c r="R2061">
        <v>0.69699999999999995</v>
      </c>
      <c r="S2061">
        <v>0.46200000000000002</v>
      </c>
    </row>
    <row r="2062" spans="1:19" x14ac:dyDescent="0.3">
      <c r="A2062">
        <v>360</v>
      </c>
      <c r="B2062">
        <v>-0.36599999999999999</v>
      </c>
      <c r="C2062">
        <v>-1.2769999999999999</v>
      </c>
      <c r="D2062">
        <v>-2.3650000000000002</v>
      </c>
      <c r="E2062">
        <v>-2.9590000000000001</v>
      </c>
      <c r="F2062">
        <v>-3.19</v>
      </c>
      <c r="G2062">
        <v>2.6</v>
      </c>
      <c r="H2062">
        <v>0.01</v>
      </c>
      <c r="I2062">
        <v>4</v>
      </c>
      <c r="J2062">
        <v>-0.40500000000000003</v>
      </c>
      <c r="K2062">
        <v>-1.419</v>
      </c>
      <c r="L2062">
        <v>-2.407</v>
      </c>
      <c r="M2062">
        <v>-3.1179999999999999</v>
      </c>
      <c r="N2062">
        <v>-3.319</v>
      </c>
      <c r="O2062">
        <v>1.0720000000000001</v>
      </c>
      <c r="P2062">
        <v>1.06</v>
      </c>
      <c r="Q2062">
        <v>1.0209999999999999</v>
      </c>
      <c r="R2062">
        <v>0.74099999999999999</v>
      </c>
      <c r="S2062">
        <v>0.46600000000000003</v>
      </c>
    </row>
    <row r="2063" spans="1:19" x14ac:dyDescent="0.3">
      <c r="A2063">
        <v>420</v>
      </c>
      <c r="B2063">
        <v>-0.36599999999999999</v>
      </c>
      <c r="C2063">
        <v>-1.2769999999999999</v>
      </c>
      <c r="D2063">
        <v>-2.3650000000000002</v>
      </c>
      <c r="E2063">
        <v>-2.9590000000000001</v>
      </c>
      <c r="F2063">
        <v>-3.19</v>
      </c>
      <c r="G2063">
        <v>2.6</v>
      </c>
      <c r="H2063">
        <v>0.01</v>
      </c>
      <c r="I2063">
        <v>4</v>
      </c>
      <c r="J2063">
        <v>-0.40200000000000002</v>
      </c>
      <c r="K2063">
        <v>-1.42</v>
      </c>
      <c r="L2063">
        <v>-2.411</v>
      </c>
      <c r="M2063">
        <v>-3.133</v>
      </c>
      <c r="N2063">
        <v>-3.331</v>
      </c>
      <c r="O2063">
        <v>1.0720000000000001</v>
      </c>
      <c r="P2063">
        <v>1.0629999999999999</v>
      </c>
      <c r="Q2063">
        <v>1.042</v>
      </c>
      <c r="R2063">
        <v>0.77300000000000002</v>
      </c>
      <c r="S2063">
        <v>0.47099999999999997</v>
      </c>
    </row>
    <row r="2064" spans="1:19" x14ac:dyDescent="0.3">
      <c r="A2064">
        <v>480</v>
      </c>
      <c r="B2064">
        <v>-0.36599999999999999</v>
      </c>
      <c r="C2064">
        <v>-1.2769999999999999</v>
      </c>
      <c r="D2064">
        <v>-2.3650000000000002</v>
      </c>
      <c r="E2064">
        <v>-2.9590000000000001</v>
      </c>
      <c r="F2064">
        <v>-3.19</v>
      </c>
      <c r="G2064">
        <v>2.6</v>
      </c>
      <c r="H2064">
        <v>0.01</v>
      </c>
      <c r="I2064">
        <v>4</v>
      </c>
      <c r="J2064">
        <v>-0.39900000000000002</v>
      </c>
      <c r="K2064">
        <v>-1.417</v>
      </c>
      <c r="L2064">
        <v>-2.4140000000000001</v>
      </c>
      <c r="M2064">
        <v>-3.1440000000000001</v>
      </c>
      <c r="N2064">
        <v>-3.3439999999999999</v>
      </c>
      <c r="O2064">
        <v>1.07</v>
      </c>
      <c r="P2064">
        <v>1.0580000000000001</v>
      </c>
      <c r="Q2064">
        <v>1.0469999999999999</v>
      </c>
      <c r="R2064">
        <v>0.78700000000000003</v>
      </c>
      <c r="S2064">
        <v>0.47599999999999998</v>
      </c>
    </row>
    <row r="2065" spans="1:19" x14ac:dyDescent="0.3">
      <c r="A2065">
        <v>540</v>
      </c>
      <c r="B2065">
        <v>-0.36599999999999999</v>
      </c>
      <c r="C2065">
        <v>-1.2769999999999999</v>
      </c>
      <c r="D2065">
        <v>-2.3650000000000002</v>
      </c>
      <c r="E2065">
        <v>-2.9590000000000001</v>
      </c>
      <c r="F2065">
        <v>-3.19</v>
      </c>
      <c r="G2065">
        <v>2.6</v>
      </c>
      <c r="H2065">
        <v>0.01</v>
      </c>
      <c r="I2065">
        <v>4</v>
      </c>
      <c r="J2065">
        <v>-0.39800000000000002</v>
      </c>
      <c r="K2065">
        <v>-1.415</v>
      </c>
      <c r="L2065">
        <v>-2.4140000000000001</v>
      </c>
      <c r="M2065">
        <v>-3.153</v>
      </c>
      <c r="N2065">
        <v>-3.3580000000000001</v>
      </c>
      <c r="O2065">
        <v>1.073</v>
      </c>
      <c r="P2065">
        <v>1.06</v>
      </c>
      <c r="Q2065">
        <v>1.0469999999999999</v>
      </c>
      <c r="R2065">
        <v>0.79200000000000004</v>
      </c>
      <c r="S2065">
        <v>0.48199999999999998</v>
      </c>
    </row>
    <row r="2066" spans="1:19" x14ac:dyDescent="0.3">
      <c r="A2066">
        <v>600</v>
      </c>
      <c r="B2066">
        <v>-0.36599999999999999</v>
      </c>
      <c r="C2066">
        <v>-1.2769999999999999</v>
      </c>
      <c r="D2066">
        <v>-2.3650000000000002</v>
      </c>
      <c r="E2066">
        <v>-2.9590000000000001</v>
      </c>
      <c r="F2066">
        <v>-3.19</v>
      </c>
      <c r="G2066">
        <v>2.6</v>
      </c>
      <c r="H2066">
        <v>0.01</v>
      </c>
      <c r="I2066">
        <v>4</v>
      </c>
      <c r="J2066">
        <v>-0.39600000000000002</v>
      </c>
      <c r="K2066">
        <v>-1.415</v>
      </c>
      <c r="L2066">
        <v>-2.4129999999999998</v>
      </c>
      <c r="M2066">
        <v>-3.1629999999999998</v>
      </c>
      <c r="N2066">
        <v>-3.3740000000000001</v>
      </c>
      <c r="O2066">
        <v>1.073</v>
      </c>
      <c r="P2066">
        <v>1.0620000000000001</v>
      </c>
      <c r="Q2066">
        <v>1.044</v>
      </c>
      <c r="R2066">
        <v>0.79900000000000004</v>
      </c>
      <c r="S2066">
        <v>0.48899999999999999</v>
      </c>
    </row>
    <row r="2068" spans="1:19" x14ac:dyDescent="0.3">
      <c r="A2068" t="s">
        <v>0</v>
      </c>
      <c r="B2068" t="s">
        <v>160</v>
      </c>
    </row>
    <row r="2069" spans="1:19" x14ac:dyDescent="0.3">
      <c r="A2069">
        <v>0</v>
      </c>
      <c r="B2069">
        <v>-0.36599999999999999</v>
      </c>
      <c r="C2069">
        <v>-1.278</v>
      </c>
      <c r="D2069">
        <v>-2.3650000000000002</v>
      </c>
      <c r="E2069">
        <v>-2.952</v>
      </c>
      <c r="F2069">
        <v>-3.18</v>
      </c>
      <c r="G2069">
        <v>2.6</v>
      </c>
      <c r="H2069">
        <v>0.01</v>
      </c>
      <c r="I2069">
        <v>4</v>
      </c>
      <c r="J2069">
        <v>-0.40500000000000003</v>
      </c>
      <c r="K2069">
        <v>-1.405</v>
      </c>
      <c r="L2069">
        <v>-2.4009999999999998</v>
      </c>
      <c r="M2069">
        <v>-3.0880000000000001</v>
      </c>
      <c r="N2069">
        <v>-3.18</v>
      </c>
      <c r="O2069">
        <v>1.0489999999999999</v>
      </c>
      <c r="P2069">
        <v>1.0489999999999999</v>
      </c>
      <c r="Q2069">
        <v>1.0409999999999999</v>
      </c>
      <c r="R2069">
        <v>0.66700000000000004</v>
      </c>
      <c r="S2069">
        <v>0.27</v>
      </c>
    </row>
    <row r="2070" spans="1:19" x14ac:dyDescent="0.3">
      <c r="A2070">
        <v>60</v>
      </c>
      <c r="B2070">
        <v>-0.36599999999999999</v>
      </c>
      <c r="C2070">
        <v>-1.278</v>
      </c>
      <c r="D2070">
        <v>-2.3650000000000002</v>
      </c>
      <c r="E2070">
        <v>-2.952</v>
      </c>
      <c r="F2070">
        <v>-3.18</v>
      </c>
      <c r="G2070">
        <v>2.6</v>
      </c>
      <c r="H2070">
        <v>0.01</v>
      </c>
      <c r="I2070">
        <v>4</v>
      </c>
      <c r="J2070">
        <v>-0.437</v>
      </c>
      <c r="K2070">
        <v>-1.4279999999999999</v>
      </c>
      <c r="L2070">
        <v>-2.387</v>
      </c>
      <c r="M2070">
        <v>-3.0750000000000002</v>
      </c>
      <c r="N2070">
        <v>-3.2519999999999998</v>
      </c>
      <c r="O2070">
        <v>1.109</v>
      </c>
      <c r="P2070">
        <v>1.0369999999999999</v>
      </c>
      <c r="Q2070">
        <v>0.92800000000000005</v>
      </c>
      <c r="R2070">
        <v>0.624</v>
      </c>
      <c r="S2070">
        <v>0.441</v>
      </c>
    </row>
    <row r="2071" spans="1:19" x14ac:dyDescent="0.3">
      <c r="A2071">
        <v>120</v>
      </c>
      <c r="B2071">
        <v>-0.36599999999999999</v>
      </c>
      <c r="C2071">
        <v>-1.278</v>
      </c>
      <c r="D2071">
        <v>-2.3650000000000002</v>
      </c>
      <c r="E2071">
        <v>-2.952</v>
      </c>
      <c r="F2071">
        <v>-3.18</v>
      </c>
      <c r="G2071">
        <v>2.6</v>
      </c>
      <c r="H2071">
        <v>0.01</v>
      </c>
      <c r="I2071">
        <v>4</v>
      </c>
      <c r="J2071">
        <v>-0.41699999999999998</v>
      </c>
      <c r="K2071">
        <v>-1.4350000000000001</v>
      </c>
      <c r="L2071">
        <v>-2.423</v>
      </c>
      <c r="M2071">
        <v>-3.117</v>
      </c>
      <c r="N2071">
        <v>-3.2669999999999999</v>
      </c>
      <c r="O2071">
        <v>1.077</v>
      </c>
      <c r="P2071">
        <v>1.0960000000000001</v>
      </c>
      <c r="Q2071">
        <v>1.0640000000000001</v>
      </c>
      <c r="R2071">
        <v>0.753</v>
      </c>
      <c r="S2071">
        <v>0.44700000000000001</v>
      </c>
    </row>
    <row r="2072" spans="1:19" x14ac:dyDescent="0.3">
      <c r="A2072">
        <v>180</v>
      </c>
      <c r="B2072">
        <v>-0.36599999999999999</v>
      </c>
      <c r="C2072">
        <v>-1.278</v>
      </c>
      <c r="D2072">
        <v>-2.3650000000000002</v>
      </c>
      <c r="E2072">
        <v>-2.952</v>
      </c>
      <c r="F2072">
        <v>-3.18</v>
      </c>
      <c r="G2072">
        <v>2.6</v>
      </c>
      <c r="H2072">
        <v>0.01</v>
      </c>
      <c r="I2072">
        <v>4</v>
      </c>
      <c r="J2072">
        <v>-0.40500000000000003</v>
      </c>
      <c r="K2072">
        <v>-1.4119999999999999</v>
      </c>
      <c r="L2072">
        <v>-2.399</v>
      </c>
      <c r="M2072">
        <v>-3.08</v>
      </c>
      <c r="N2072">
        <v>-3.278</v>
      </c>
      <c r="O2072">
        <v>1.0609999999999999</v>
      </c>
      <c r="P2072">
        <v>1.018</v>
      </c>
      <c r="Q2072">
        <v>0.98399999999999999</v>
      </c>
      <c r="R2072">
        <v>0.61899999999999999</v>
      </c>
      <c r="S2072">
        <v>0.45100000000000001</v>
      </c>
    </row>
    <row r="2073" spans="1:19" x14ac:dyDescent="0.3">
      <c r="A2073">
        <v>240</v>
      </c>
      <c r="B2073">
        <v>-0.36599999999999999</v>
      </c>
      <c r="C2073">
        <v>-1.278</v>
      </c>
      <c r="D2073">
        <v>-2.3650000000000002</v>
      </c>
      <c r="E2073">
        <v>-2.952</v>
      </c>
      <c r="F2073">
        <v>-3.18</v>
      </c>
      <c r="G2073">
        <v>2.6</v>
      </c>
      <c r="H2073">
        <v>0.01</v>
      </c>
      <c r="I2073">
        <v>4</v>
      </c>
      <c r="J2073">
        <v>-0.41399999999999998</v>
      </c>
      <c r="K2073">
        <v>-1.4239999999999999</v>
      </c>
      <c r="L2073">
        <v>-2.419</v>
      </c>
      <c r="M2073">
        <v>-3.0779999999999998</v>
      </c>
      <c r="N2073">
        <v>-3.286</v>
      </c>
      <c r="O2073">
        <v>1.08</v>
      </c>
      <c r="P2073">
        <v>1.073</v>
      </c>
      <c r="Q2073">
        <v>1.069</v>
      </c>
      <c r="R2073">
        <v>0.63600000000000001</v>
      </c>
      <c r="S2073">
        <v>0.45400000000000001</v>
      </c>
    </row>
    <row r="2074" spans="1:19" x14ac:dyDescent="0.3">
      <c r="A2074">
        <v>300</v>
      </c>
      <c r="B2074">
        <v>-0.36599999999999999</v>
      </c>
      <c r="C2074">
        <v>-1.278</v>
      </c>
      <c r="D2074">
        <v>-2.3650000000000002</v>
      </c>
      <c r="E2074">
        <v>-2.952</v>
      </c>
      <c r="F2074">
        <v>-3.18</v>
      </c>
      <c r="G2074">
        <v>2.6</v>
      </c>
      <c r="H2074">
        <v>0.01</v>
      </c>
      <c r="I2074">
        <v>4</v>
      </c>
      <c r="J2074">
        <v>-0.40400000000000003</v>
      </c>
      <c r="K2074">
        <v>-1.4179999999999999</v>
      </c>
      <c r="L2074">
        <v>-2.411</v>
      </c>
      <c r="M2074">
        <v>-3.0950000000000002</v>
      </c>
      <c r="N2074">
        <v>-3.2949999999999999</v>
      </c>
      <c r="O2074">
        <v>1.0660000000000001</v>
      </c>
      <c r="P2074">
        <v>1.0409999999999999</v>
      </c>
      <c r="Q2074">
        <v>1.032</v>
      </c>
      <c r="R2074">
        <v>0.69399999999999995</v>
      </c>
      <c r="S2074">
        <v>0.45700000000000002</v>
      </c>
    </row>
    <row r="2075" spans="1:19" x14ac:dyDescent="0.3">
      <c r="A2075">
        <v>360</v>
      </c>
      <c r="B2075">
        <v>-0.36599999999999999</v>
      </c>
      <c r="C2075">
        <v>-1.278</v>
      </c>
      <c r="D2075">
        <v>-2.3650000000000002</v>
      </c>
      <c r="E2075">
        <v>-2.952</v>
      </c>
      <c r="F2075">
        <v>-3.18</v>
      </c>
      <c r="G2075">
        <v>2.6</v>
      </c>
      <c r="H2075">
        <v>0.01</v>
      </c>
      <c r="I2075">
        <v>4</v>
      </c>
      <c r="J2075">
        <v>-0.40500000000000003</v>
      </c>
      <c r="K2075">
        <v>-1.419</v>
      </c>
      <c r="L2075">
        <v>-2.407</v>
      </c>
      <c r="M2075">
        <v>-3.1110000000000002</v>
      </c>
      <c r="N2075">
        <v>-3.306</v>
      </c>
      <c r="O2075">
        <v>1.0720000000000001</v>
      </c>
      <c r="P2075">
        <v>1.06</v>
      </c>
      <c r="Q2075">
        <v>1.02</v>
      </c>
      <c r="R2075">
        <v>0.73699999999999999</v>
      </c>
      <c r="S2075">
        <v>0.46100000000000002</v>
      </c>
    </row>
    <row r="2076" spans="1:19" x14ac:dyDescent="0.3">
      <c r="A2076">
        <v>420</v>
      </c>
      <c r="B2076">
        <v>-0.36599999999999999</v>
      </c>
      <c r="C2076">
        <v>-1.278</v>
      </c>
      <c r="D2076">
        <v>-2.3650000000000002</v>
      </c>
      <c r="E2076">
        <v>-2.952</v>
      </c>
      <c r="F2076">
        <v>-3.18</v>
      </c>
      <c r="G2076">
        <v>2.6</v>
      </c>
      <c r="H2076">
        <v>0.01</v>
      </c>
      <c r="I2076">
        <v>4</v>
      </c>
      <c r="J2076">
        <v>-0.40200000000000002</v>
      </c>
      <c r="K2076">
        <v>-1.42</v>
      </c>
      <c r="L2076">
        <v>-2.411</v>
      </c>
      <c r="M2076">
        <v>-3.1259999999999999</v>
      </c>
      <c r="N2076">
        <v>-3.319</v>
      </c>
      <c r="O2076">
        <v>1.0720000000000001</v>
      </c>
      <c r="P2076">
        <v>1.0629999999999999</v>
      </c>
      <c r="Q2076">
        <v>1.0409999999999999</v>
      </c>
      <c r="R2076">
        <v>0.76700000000000002</v>
      </c>
      <c r="S2076">
        <v>0.46600000000000003</v>
      </c>
    </row>
    <row r="2077" spans="1:19" x14ac:dyDescent="0.3">
      <c r="A2077">
        <v>480</v>
      </c>
      <c r="B2077">
        <v>-0.36599999999999999</v>
      </c>
      <c r="C2077">
        <v>-1.278</v>
      </c>
      <c r="D2077">
        <v>-2.3650000000000002</v>
      </c>
      <c r="E2077">
        <v>-2.952</v>
      </c>
      <c r="F2077">
        <v>-3.18</v>
      </c>
      <c r="G2077">
        <v>2.6</v>
      </c>
      <c r="H2077">
        <v>0.01</v>
      </c>
      <c r="I2077">
        <v>4</v>
      </c>
      <c r="J2077">
        <v>-0.39900000000000002</v>
      </c>
      <c r="K2077">
        <v>-1.417</v>
      </c>
      <c r="L2077">
        <v>-2.4140000000000001</v>
      </c>
      <c r="M2077">
        <v>-3.1379999999999999</v>
      </c>
      <c r="N2077">
        <v>-3.331</v>
      </c>
      <c r="O2077">
        <v>1.07</v>
      </c>
      <c r="P2077">
        <v>1.0580000000000001</v>
      </c>
      <c r="Q2077">
        <v>1.0469999999999999</v>
      </c>
      <c r="R2077">
        <v>0.78200000000000003</v>
      </c>
      <c r="S2077">
        <v>0.47099999999999997</v>
      </c>
    </row>
    <row r="2078" spans="1:19" x14ac:dyDescent="0.3">
      <c r="A2078">
        <v>540</v>
      </c>
      <c r="B2078">
        <v>-0.36599999999999999</v>
      </c>
      <c r="C2078">
        <v>-1.278</v>
      </c>
      <c r="D2078">
        <v>-2.3650000000000002</v>
      </c>
      <c r="E2078">
        <v>-2.952</v>
      </c>
      <c r="F2078">
        <v>-3.18</v>
      </c>
      <c r="G2078">
        <v>2.6</v>
      </c>
      <c r="H2078">
        <v>0.01</v>
      </c>
      <c r="I2078">
        <v>4</v>
      </c>
      <c r="J2078">
        <v>-0.39800000000000002</v>
      </c>
      <c r="K2078">
        <v>-1.415</v>
      </c>
      <c r="L2078">
        <v>-2.4129999999999998</v>
      </c>
      <c r="M2078">
        <v>-3.1459999999999999</v>
      </c>
      <c r="N2078">
        <v>-3.3450000000000002</v>
      </c>
      <c r="O2078">
        <v>1.073</v>
      </c>
      <c r="P2078">
        <v>1.0589999999999999</v>
      </c>
      <c r="Q2078">
        <v>1.0449999999999999</v>
      </c>
      <c r="R2078">
        <v>0.78500000000000003</v>
      </c>
      <c r="S2078">
        <v>0.47699999999999998</v>
      </c>
    </row>
    <row r="2079" spans="1:19" x14ac:dyDescent="0.3">
      <c r="A2079">
        <v>600</v>
      </c>
      <c r="B2079">
        <v>-0.36599999999999999</v>
      </c>
      <c r="C2079">
        <v>-1.278</v>
      </c>
      <c r="D2079">
        <v>-2.3650000000000002</v>
      </c>
      <c r="E2079">
        <v>-2.952</v>
      </c>
      <c r="F2079">
        <v>-3.18</v>
      </c>
      <c r="G2079">
        <v>2.6</v>
      </c>
      <c r="H2079">
        <v>0.01</v>
      </c>
      <c r="I2079">
        <v>4</v>
      </c>
      <c r="J2079">
        <v>-0.39600000000000002</v>
      </c>
      <c r="K2079">
        <v>-1.415</v>
      </c>
      <c r="L2079">
        <v>-2.4129999999999998</v>
      </c>
      <c r="M2079">
        <v>-3.1549999999999998</v>
      </c>
      <c r="N2079">
        <v>-3.36</v>
      </c>
      <c r="O2079">
        <v>1.073</v>
      </c>
      <c r="P2079">
        <v>1.0629999999999999</v>
      </c>
      <c r="Q2079">
        <v>1.0429999999999999</v>
      </c>
      <c r="R2079">
        <v>0.79200000000000004</v>
      </c>
      <c r="S2079">
        <v>0.48299999999999998</v>
      </c>
    </row>
    <row r="2081" spans="1:19" x14ac:dyDescent="0.3">
      <c r="A2081" t="s">
        <v>0</v>
      </c>
      <c r="B2081" t="s">
        <v>161</v>
      </c>
    </row>
    <row r="2082" spans="1:19" x14ac:dyDescent="0.3">
      <c r="A2082">
        <v>0</v>
      </c>
      <c r="B2082">
        <v>-0.36699999999999999</v>
      </c>
      <c r="C2082">
        <v>-1.2769999999999999</v>
      </c>
      <c r="D2082">
        <v>-2.367</v>
      </c>
      <c r="E2082">
        <v>-2.948</v>
      </c>
      <c r="F2082">
        <v>-3.17</v>
      </c>
      <c r="G2082">
        <v>2.6</v>
      </c>
      <c r="H2082">
        <v>0.01</v>
      </c>
      <c r="I2082">
        <v>4</v>
      </c>
      <c r="J2082">
        <v>-0.40500000000000003</v>
      </c>
      <c r="K2082">
        <v>-1.405</v>
      </c>
      <c r="L2082">
        <v>-2.4</v>
      </c>
      <c r="M2082">
        <v>-3.08</v>
      </c>
      <c r="N2082">
        <v>-3.17</v>
      </c>
      <c r="O2082">
        <v>1.0489999999999999</v>
      </c>
      <c r="P2082">
        <v>1.0489999999999999</v>
      </c>
      <c r="Q2082">
        <v>1.0409999999999999</v>
      </c>
      <c r="R2082">
        <v>0.66100000000000003</v>
      </c>
      <c r="S2082">
        <v>0.26800000000000002</v>
      </c>
    </row>
    <row r="2083" spans="1:19" x14ac:dyDescent="0.3">
      <c r="A2083">
        <v>60</v>
      </c>
      <c r="B2083">
        <v>-0.36699999999999999</v>
      </c>
      <c r="C2083">
        <v>-1.2769999999999999</v>
      </c>
      <c r="D2083">
        <v>-2.367</v>
      </c>
      <c r="E2083">
        <v>-2.948</v>
      </c>
      <c r="F2083">
        <v>-3.17</v>
      </c>
      <c r="G2083">
        <v>2.6</v>
      </c>
      <c r="H2083">
        <v>0.01</v>
      </c>
      <c r="I2083">
        <v>4</v>
      </c>
      <c r="J2083">
        <v>-0.438</v>
      </c>
      <c r="K2083">
        <v>-1.4239999999999999</v>
      </c>
      <c r="L2083">
        <v>-2.3860000000000001</v>
      </c>
      <c r="M2083">
        <v>-3.0619999999999998</v>
      </c>
      <c r="N2083">
        <v>-3.246</v>
      </c>
      <c r="O2083">
        <v>1.1100000000000001</v>
      </c>
      <c r="P2083">
        <v>1.024</v>
      </c>
      <c r="Q2083">
        <v>0.92500000000000004</v>
      </c>
      <c r="R2083">
        <v>0.59799999999999998</v>
      </c>
      <c r="S2083">
        <v>0.439</v>
      </c>
    </row>
    <row r="2084" spans="1:19" x14ac:dyDescent="0.3">
      <c r="A2084">
        <v>120</v>
      </c>
      <c r="B2084">
        <v>-0.36699999999999999</v>
      </c>
      <c r="C2084">
        <v>-1.2769999999999999</v>
      </c>
      <c r="D2084">
        <v>-2.367</v>
      </c>
      <c r="E2084">
        <v>-2.948</v>
      </c>
      <c r="F2084">
        <v>-3.17</v>
      </c>
      <c r="G2084">
        <v>2.6</v>
      </c>
      <c r="H2084">
        <v>0.01</v>
      </c>
      <c r="I2084">
        <v>4</v>
      </c>
      <c r="J2084">
        <v>-0.42</v>
      </c>
      <c r="K2084">
        <v>-1.4350000000000001</v>
      </c>
      <c r="L2084">
        <v>-2.423</v>
      </c>
      <c r="M2084">
        <v>-3.1030000000000002</v>
      </c>
      <c r="N2084">
        <v>-3.254</v>
      </c>
      <c r="O2084">
        <v>1.0820000000000001</v>
      </c>
      <c r="P2084">
        <v>1.095</v>
      </c>
      <c r="Q2084">
        <v>1.0589999999999999</v>
      </c>
      <c r="R2084">
        <v>0.73199999999999998</v>
      </c>
      <c r="S2084">
        <v>0.442</v>
      </c>
    </row>
    <row r="2085" spans="1:19" x14ac:dyDescent="0.3">
      <c r="A2085">
        <v>180</v>
      </c>
      <c r="B2085">
        <v>-0.36699999999999999</v>
      </c>
      <c r="C2085">
        <v>-1.2769999999999999</v>
      </c>
      <c r="D2085">
        <v>-2.367</v>
      </c>
      <c r="E2085">
        <v>-2.948</v>
      </c>
      <c r="F2085">
        <v>-3.17</v>
      </c>
      <c r="G2085">
        <v>2.6</v>
      </c>
      <c r="H2085">
        <v>0.01</v>
      </c>
      <c r="I2085">
        <v>4</v>
      </c>
      <c r="J2085">
        <v>-0.40500000000000003</v>
      </c>
      <c r="K2085">
        <v>-1.413</v>
      </c>
      <c r="L2085">
        <v>-2.399</v>
      </c>
      <c r="M2085">
        <v>-3.0710000000000002</v>
      </c>
      <c r="N2085">
        <v>-3.26</v>
      </c>
      <c r="O2085">
        <v>1.0609999999999999</v>
      </c>
      <c r="P2085">
        <v>1.018</v>
      </c>
      <c r="Q2085">
        <v>0.98299999999999998</v>
      </c>
      <c r="R2085">
        <v>0.61499999999999999</v>
      </c>
      <c r="S2085">
        <v>0.44400000000000001</v>
      </c>
    </row>
    <row r="2086" spans="1:19" x14ac:dyDescent="0.3">
      <c r="A2086">
        <v>240</v>
      </c>
      <c r="B2086">
        <v>-0.36699999999999999</v>
      </c>
      <c r="C2086">
        <v>-1.2769999999999999</v>
      </c>
      <c r="D2086">
        <v>-2.367</v>
      </c>
      <c r="E2086">
        <v>-2.948</v>
      </c>
      <c r="F2086">
        <v>-3.17</v>
      </c>
      <c r="G2086">
        <v>2.6</v>
      </c>
      <c r="H2086">
        <v>0.01</v>
      </c>
      <c r="I2086">
        <v>4</v>
      </c>
      <c r="J2086">
        <v>-0.41399999999999998</v>
      </c>
      <c r="K2086">
        <v>-1.4239999999999999</v>
      </c>
      <c r="L2086">
        <v>-2.4180000000000001</v>
      </c>
      <c r="M2086">
        <v>-3.0680000000000001</v>
      </c>
      <c r="N2086">
        <v>-3.2690000000000001</v>
      </c>
      <c r="O2086">
        <v>1.08</v>
      </c>
      <c r="P2086">
        <v>1.0720000000000001</v>
      </c>
      <c r="Q2086">
        <v>1.0669999999999999</v>
      </c>
      <c r="R2086">
        <v>0.625</v>
      </c>
      <c r="S2086">
        <v>0.44700000000000001</v>
      </c>
    </row>
    <row r="2087" spans="1:19" x14ac:dyDescent="0.3">
      <c r="A2087">
        <v>300</v>
      </c>
      <c r="B2087">
        <v>-0.36699999999999999</v>
      </c>
      <c r="C2087">
        <v>-1.2769999999999999</v>
      </c>
      <c r="D2087">
        <v>-2.367</v>
      </c>
      <c r="E2087">
        <v>-2.948</v>
      </c>
      <c r="F2087">
        <v>-3.17</v>
      </c>
      <c r="G2087">
        <v>2.6</v>
      </c>
      <c r="H2087">
        <v>0.01</v>
      </c>
      <c r="I2087">
        <v>4</v>
      </c>
      <c r="J2087">
        <v>-0.40400000000000003</v>
      </c>
      <c r="K2087">
        <v>-1.4179999999999999</v>
      </c>
      <c r="L2087">
        <v>-2.4119999999999999</v>
      </c>
      <c r="M2087">
        <v>-3.0870000000000002</v>
      </c>
      <c r="N2087">
        <v>-3.28</v>
      </c>
      <c r="O2087">
        <v>1.0669999999999999</v>
      </c>
      <c r="P2087">
        <v>1.0409999999999999</v>
      </c>
      <c r="Q2087">
        <v>1.0369999999999999</v>
      </c>
      <c r="R2087">
        <v>0.69299999999999995</v>
      </c>
      <c r="S2087">
        <v>0.45100000000000001</v>
      </c>
    </row>
    <row r="2088" spans="1:19" x14ac:dyDescent="0.3">
      <c r="A2088">
        <v>360</v>
      </c>
      <c r="B2088">
        <v>-0.36699999999999999</v>
      </c>
      <c r="C2088">
        <v>-1.2769999999999999</v>
      </c>
      <c r="D2088">
        <v>-2.367</v>
      </c>
      <c r="E2088">
        <v>-2.948</v>
      </c>
      <c r="F2088">
        <v>-3.17</v>
      </c>
      <c r="G2088">
        <v>2.6</v>
      </c>
      <c r="H2088">
        <v>0.01</v>
      </c>
      <c r="I2088">
        <v>4</v>
      </c>
      <c r="J2088">
        <v>-0.40500000000000003</v>
      </c>
      <c r="K2088">
        <v>-1.419</v>
      </c>
      <c r="L2088">
        <v>-2.407</v>
      </c>
      <c r="M2088">
        <v>-3.105</v>
      </c>
      <c r="N2088">
        <v>-3.2909999999999999</v>
      </c>
      <c r="O2088">
        <v>1.0720000000000001</v>
      </c>
      <c r="P2088">
        <v>1.0580000000000001</v>
      </c>
      <c r="Q2088">
        <v>1.0189999999999999</v>
      </c>
      <c r="R2088">
        <v>0.73899999999999999</v>
      </c>
      <c r="S2088">
        <v>0.45500000000000002</v>
      </c>
    </row>
    <row r="2089" spans="1:19" x14ac:dyDescent="0.3">
      <c r="A2089">
        <v>420</v>
      </c>
      <c r="B2089">
        <v>-0.36699999999999999</v>
      </c>
      <c r="C2089">
        <v>-1.2769999999999999</v>
      </c>
      <c r="D2089">
        <v>-2.367</v>
      </c>
      <c r="E2089">
        <v>-2.948</v>
      </c>
      <c r="F2089">
        <v>-3.17</v>
      </c>
      <c r="G2089">
        <v>2.6</v>
      </c>
      <c r="H2089">
        <v>0.01</v>
      </c>
      <c r="I2089">
        <v>4</v>
      </c>
      <c r="J2089">
        <v>-0.40200000000000002</v>
      </c>
      <c r="K2089">
        <v>-1.42</v>
      </c>
      <c r="L2089">
        <v>-2.411</v>
      </c>
      <c r="M2089">
        <v>-3.1190000000000002</v>
      </c>
      <c r="N2089">
        <v>-3.3029999999999999</v>
      </c>
      <c r="O2089">
        <v>1.0720000000000001</v>
      </c>
      <c r="P2089">
        <v>1.0640000000000001</v>
      </c>
      <c r="Q2089">
        <v>1.0409999999999999</v>
      </c>
      <c r="R2089">
        <v>0.76300000000000001</v>
      </c>
      <c r="S2089">
        <v>0.46</v>
      </c>
    </row>
    <row r="2090" spans="1:19" x14ac:dyDescent="0.3">
      <c r="A2090">
        <v>480</v>
      </c>
      <c r="B2090">
        <v>-0.36699999999999999</v>
      </c>
      <c r="C2090">
        <v>-1.2769999999999999</v>
      </c>
      <c r="D2090">
        <v>-2.367</v>
      </c>
      <c r="E2090">
        <v>-2.948</v>
      </c>
      <c r="F2090">
        <v>-3.17</v>
      </c>
      <c r="G2090">
        <v>2.6</v>
      </c>
      <c r="H2090">
        <v>0.01</v>
      </c>
      <c r="I2090">
        <v>4</v>
      </c>
      <c r="J2090">
        <v>-0.39900000000000002</v>
      </c>
      <c r="K2090">
        <v>-1.417</v>
      </c>
      <c r="L2090">
        <v>-2.4140000000000001</v>
      </c>
      <c r="M2090">
        <v>-3.129</v>
      </c>
      <c r="N2090">
        <v>-3.3159999999999998</v>
      </c>
      <c r="O2090">
        <v>1.07</v>
      </c>
      <c r="P2090">
        <v>1.0589999999999999</v>
      </c>
      <c r="Q2090">
        <v>1.048</v>
      </c>
      <c r="R2090">
        <v>0.77100000000000002</v>
      </c>
      <c r="S2090">
        <v>0.46500000000000002</v>
      </c>
    </row>
    <row r="2091" spans="1:19" x14ac:dyDescent="0.3">
      <c r="A2091">
        <v>540</v>
      </c>
      <c r="B2091">
        <v>-0.36699999999999999</v>
      </c>
      <c r="C2091">
        <v>-1.2769999999999999</v>
      </c>
      <c r="D2091">
        <v>-2.367</v>
      </c>
      <c r="E2091">
        <v>-2.948</v>
      </c>
      <c r="F2091">
        <v>-3.17</v>
      </c>
      <c r="G2091">
        <v>2.6</v>
      </c>
      <c r="H2091">
        <v>0.01</v>
      </c>
      <c r="I2091">
        <v>4</v>
      </c>
      <c r="J2091">
        <v>-0.39800000000000002</v>
      </c>
      <c r="K2091">
        <v>-1.415</v>
      </c>
      <c r="L2091">
        <v>-2.4140000000000001</v>
      </c>
      <c r="M2091">
        <v>-3.137</v>
      </c>
      <c r="N2091">
        <v>-3.33</v>
      </c>
      <c r="O2091">
        <v>1.073</v>
      </c>
      <c r="P2091">
        <v>1.0589999999999999</v>
      </c>
      <c r="Q2091">
        <v>1.046</v>
      </c>
      <c r="R2091">
        <v>0.77500000000000002</v>
      </c>
      <c r="S2091">
        <v>0.47099999999999997</v>
      </c>
    </row>
    <row r="2092" spans="1:19" x14ac:dyDescent="0.3">
      <c r="A2092">
        <v>600</v>
      </c>
      <c r="B2092">
        <v>-0.36699999999999999</v>
      </c>
      <c r="C2092">
        <v>-1.2769999999999999</v>
      </c>
      <c r="D2092">
        <v>-2.367</v>
      </c>
      <c r="E2092">
        <v>-2.948</v>
      </c>
      <c r="F2092">
        <v>-3.17</v>
      </c>
      <c r="G2092">
        <v>2.6</v>
      </c>
      <c r="H2092">
        <v>0.01</v>
      </c>
      <c r="I2092">
        <v>4</v>
      </c>
      <c r="J2092">
        <v>-0.39600000000000002</v>
      </c>
      <c r="K2092">
        <v>-1.415</v>
      </c>
      <c r="L2092">
        <v>-2.4129999999999998</v>
      </c>
      <c r="M2092">
        <v>-3.1459999999999999</v>
      </c>
      <c r="N2092">
        <v>-3.3439999999999999</v>
      </c>
      <c r="O2092">
        <v>1.073</v>
      </c>
      <c r="P2092">
        <v>1.0620000000000001</v>
      </c>
      <c r="Q2092">
        <v>1.0409999999999999</v>
      </c>
      <c r="R2092">
        <v>0.78100000000000003</v>
      </c>
      <c r="S2092">
        <v>0.47599999999999998</v>
      </c>
    </row>
    <row r="2094" spans="1:19" x14ac:dyDescent="0.3">
      <c r="A2094" t="s">
        <v>0</v>
      </c>
      <c r="B2094" t="s">
        <v>162</v>
      </c>
    </row>
    <row r="2095" spans="1:19" x14ac:dyDescent="0.3">
      <c r="A2095">
        <v>0</v>
      </c>
      <c r="B2095">
        <v>-0.36799999999999999</v>
      </c>
      <c r="C2095">
        <v>-1.278</v>
      </c>
      <c r="D2095">
        <v>-2.367</v>
      </c>
      <c r="E2095">
        <v>-2.9409999999999998</v>
      </c>
      <c r="F2095">
        <v>-3.16</v>
      </c>
      <c r="G2095">
        <v>2.6</v>
      </c>
      <c r="H2095">
        <v>0.01</v>
      </c>
      <c r="I2095">
        <v>4</v>
      </c>
      <c r="J2095">
        <v>-0.40500000000000003</v>
      </c>
      <c r="K2095">
        <v>-1.405</v>
      </c>
      <c r="L2095">
        <v>-2.4</v>
      </c>
      <c r="M2095">
        <v>-3.0720000000000001</v>
      </c>
      <c r="N2095">
        <v>-3.16</v>
      </c>
      <c r="O2095">
        <v>1.0489999999999999</v>
      </c>
      <c r="P2095">
        <v>1.0489999999999999</v>
      </c>
      <c r="Q2095">
        <v>1.04</v>
      </c>
      <c r="R2095">
        <v>0.65400000000000003</v>
      </c>
      <c r="S2095">
        <v>0.26600000000000001</v>
      </c>
    </row>
    <row r="2096" spans="1:19" x14ac:dyDescent="0.3">
      <c r="A2096">
        <v>60</v>
      </c>
      <c r="B2096">
        <v>-0.36799999999999999</v>
      </c>
      <c r="C2096">
        <v>-1.278</v>
      </c>
      <c r="D2096">
        <v>-2.367</v>
      </c>
      <c r="E2096">
        <v>-2.9409999999999998</v>
      </c>
      <c r="F2096">
        <v>-3.16</v>
      </c>
      <c r="G2096">
        <v>2.6</v>
      </c>
      <c r="H2096">
        <v>0.01</v>
      </c>
      <c r="I2096">
        <v>4</v>
      </c>
      <c r="J2096">
        <v>-0.438</v>
      </c>
      <c r="K2096">
        <v>-1.423</v>
      </c>
      <c r="L2096">
        <v>-2.3860000000000001</v>
      </c>
      <c r="M2096">
        <v>-3.0550000000000002</v>
      </c>
      <c r="N2096">
        <v>-3.2349999999999999</v>
      </c>
      <c r="O2096">
        <v>1.1100000000000001</v>
      </c>
      <c r="P2096">
        <v>1.022</v>
      </c>
      <c r="Q2096">
        <v>0.92500000000000004</v>
      </c>
      <c r="R2096">
        <v>0.59399999999999997</v>
      </c>
      <c r="S2096">
        <v>0.435</v>
      </c>
    </row>
    <row r="2097" spans="1:19" x14ac:dyDescent="0.3">
      <c r="A2097">
        <v>120</v>
      </c>
      <c r="B2097">
        <v>-0.36799999999999999</v>
      </c>
      <c r="C2097">
        <v>-1.278</v>
      </c>
      <c r="D2097">
        <v>-2.367</v>
      </c>
      <c r="E2097">
        <v>-2.9409999999999998</v>
      </c>
      <c r="F2097">
        <v>-3.16</v>
      </c>
      <c r="G2097">
        <v>2.6</v>
      </c>
      <c r="H2097">
        <v>0.01</v>
      </c>
      <c r="I2097">
        <v>4</v>
      </c>
      <c r="J2097">
        <v>-0.42</v>
      </c>
      <c r="K2097">
        <v>-1.4350000000000001</v>
      </c>
      <c r="L2097">
        <v>-2.4220000000000002</v>
      </c>
      <c r="M2097">
        <v>-3.0960000000000001</v>
      </c>
      <c r="N2097">
        <v>-3.2429999999999999</v>
      </c>
      <c r="O2097">
        <v>1.083</v>
      </c>
      <c r="P2097">
        <v>1.095</v>
      </c>
      <c r="Q2097">
        <v>1.056</v>
      </c>
      <c r="R2097">
        <v>0.72399999999999998</v>
      </c>
      <c r="S2097">
        <v>0.438</v>
      </c>
    </row>
    <row r="2098" spans="1:19" x14ac:dyDescent="0.3">
      <c r="A2098">
        <v>180</v>
      </c>
      <c r="B2098">
        <v>-0.36799999999999999</v>
      </c>
      <c r="C2098">
        <v>-1.278</v>
      </c>
      <c r="D2098">
        <v>-2.367</v>
      </c>
      <c r="E2098">
        <v>-2.9409999999999998</v>
      </c>
      <c r="F2098">
        <v>-3.16</v>
      </c>
      <c r="G2098">
        <v>2.6</v>
      </c>
      <c r="H2098">
        <v>0.01</v>
      </c>
      <c r="I2098">
        <v>4</v>
      </c>
      <c r="J2098">
        <v>-0.40500000000000003</v>
      </c>
      <c r="K2098">
        <v>-1.413</v>
      </c>
      <c r="L2098">
        <v>-2.399</v>
      </c>
      <c r="M2098">
        <v>-3.0630000000000002</v>
      </c>
      <c r="N2098">
        <v>-3.2480000000000002</v>
      </c>
      <c r="O2098">
        <v>1.0609999999999999</v>
      </c>
      <c r="P2098">
        <v>1.018</v>
      </c>
      <c r="Q2098">
        <v>0.98199999999999998</v>
      </c>
      <c r="R2098">
        <v>0.60799999999999998</v>
      </c>
      <c r="S2098">
        <v>0.44</v>
      </c>
    </row>
    <row r="2099" spans="1:19" x14ac:dyDescent="0.3">
      <c r="A2099">
        <v>240</v>
      </c>
      <c r="B2099">
        <v>-0.36799999999999999</v>
      </c>
      <c r="C2099">
        <v>-1.278</v>
      </c>
      <c r="D2099">
        <v>-2.367</v>
      </c>
      <c r="E2099">
        <v>-2.9409999999999998</v>
      </c>
      <c r="F2099">
        <v>-3.16</v>
      </c>
      <c r="G2099">
        <v>2.6</v>
      </c>
      <c r="H2099">
        <v>0.01</v>
      </c>
      <c r="I2099">
        <v>4</v>
      </c>
      <c r="J2099">
        <v>-0.41399999999999998</v>
      </c>
      <c r="K2099">
        <v>-1.4239999999999999</v>
      </c>
      <c r="L2099">
        <v>-2.4180000000000001</v>
      </c>
      <c r="M2099">
        <v>-3.06</v>
      </c>
      <c r="N2099">
        <v>-3.258</v>
      </c>
      <c r="O2099">
        <v>1.08</v>
      </c>
      <c r="P2099">
        <v>1.073</v>
      </c>
      <c r="Q2099">
        <v>1.0669999999999999</v>
      </c>
      <c r="R2099">
        <v>0.62</v>
      </c>
      <c r="S2099">
        <v>0.443</v>
      </c>
    </row>
    <row r="2100" spans="1:19" x14ac:dyDescent="0.3">
      <c r="A2100">
        <v>300</v>
      </c>
      <c r="B2100">
        <v>-0.36799999999999999</v>
      </c>
      <c r="C2100">
        <v>-1.278</v>
      </c>
      <c r="D2100">
        <v>-2.367</v>
      </c>
      <c r="E2100">
        <v>-2.9409999999999998</v>
      </c>
      <c r="F2100">
        <v>-3.16</v>
      </c>
      <c r="G2100">
        <v>2.6</v>
      </c>
      <c r="H2100">
        <v>0.01</v>
      </c>
      <c r="I2100">
        <v>4</v>
      </c>
      <c r="J2100">
        <v>-0.40400000000000003</v>
      </c>
      <c r="K2100">
        <v>-1.4179999999999999</v>
      </c>
      <c r="L2100">
        <v>-2.411</v>
      </c>
      <c r="M2100">
        <v>-3.08</v>
      </c>
      <c r="N2100">
        <v>-3.2679999999999998</v>
      </c>
      <c r="O2100">
        <v>1.0660000000000001</v>
      </c>
      <c r="P2100">
        <v>1.0409999999999999</v>
      </c>
      <c r="Q2100">
        <v>1.0349999999999999</v>
      </c>
      <c r="R2100">
        <v>0.69</v>
      </c>
      <c r="S2100">
        <v>0.44700000000000001</v>
      </c>
    </row>
    <row r="2101" spans="1:19" x14ac:dyDescent="0.3">
      <c r="A2101">
        <v>360</v>
      </c>
      <c r="B2101">
        <v>-0.36799999999999999</v>
      </c>
      <c r="C2101">
        <v>-1.278</v>
      </c>
      <c r="D2101">
        <v>-2.367</v>
      </c>
      <c r="E2101">
        <v>-2.9409999999999998</v>
      </c>
      <c r="F2101">
        <v>-3.16</v>
      </c>
      <c r="G2101">
        <v>2.6</v>
      </c>
      <c r="H2101">
        <v>0.01</v>
      </c>
      <c r="I2101">
        <v>4</v>
      </c>
      <c r="J2101">
        <v>-0.40500000000000003</v>
      </c>
      <c r="K2101">
        <v>-1.419</v>
      </c>
      <c r="L2101">
        <v>-2.4060000000000001</v>
      </c>
      <c r="M2101">
        <v>-3.0990000000000002</v>
      </c>
      <c r="N2101">
        <v>-3.2789999999999999</v>
      </c>
      <c r="O2101">
        <v>1.0720000000000001</v>
      </c>
      <c r="P2101">
        <v>1.0580000000000001</v>
      </c>
      <c r="Q2101">
        <v>1.0189999999999999</v>
      </c>
      <c r="R2101">
        <v>0.73599999999999999</v>
      </c>
      <c r="S2101">
        <v>0.45100000000000001</v>
      </c>
    </row>
    <row r="2102" spans="1:19" x14ac:dyDescent="0.3">
      <c r="A2102">
        <v>420</v>
      </c>
      <c r="B2102">
        <v>-0.36799999999999999</v>
      </c>
      <c r="C2102">
        <v>-1.278</v>
      </c>
      <c r="D2102">
        <v>-2.367</v>
      </c>
      <c r="E2102">
        <v>-2.9409999999999998</v>
      </c>
      <c r="F2102">
        <v>-3.16</v>
      </c>
      <c r="G2102">
        <v>2.6</v>
      </c>
      <c r="H2102">
        <v>0.01</v>
      </c>
      <c r="I2102">
        <v>4</v>
      </c>
      <c r="J2102">
        <v>-0.40200000000000002</v>
      </c>
      <c r="K2102">
        <v>-1.42</v>
      </c>
      <c r="L2102">
        <v>-2.411</v>
      </c>
      <c r="M2102">
        <v>-3.1120000000000001</v>
      </c>
      <c r="N2102">
        <v>-3.2909999999999999</v>
      </c>
      <c r="O2102">
        <v>1.0720000000000001</v>
      </c>
      <c r="P2102">
        <v>1.0640000000000001</v>
      </c>
      <c r="Q2102">
        <v>1.0409999999999999</v>
      </c>
      <c r="R2102">
        <v>0.75800000000000001</v>
      </c>
      <c r="S2102">
        <v>0.45500000000000002</v>
      </c>
    </row>
    <row r="2103" spans="1:19" x14ac:dyDescent="0.3">
      <c r="A2103">
        <v>480</v>
      </c>
      <c r="B2103">
        <v>-0.36799999999999999</v>
      </c>
      <c r="C2103">
        <v>-1.278</v>
      </c>
      <c r="D2103">
        <v>-2.367</v>
      </c>
      <c r="E2103">
        <v>-2.9409999999999998</v>
      </c>
      <c r="F2103">
        <v>-3.16</v>
      </c>
      <c r="G2103">
        <v>2.6</v>
      </c>
      <c r="H2103">
        <v>0.01</v>
      </c>
      <c r="I2103">
        <v>4</v>
      </c>
      <c r="J2103">
        <v>-0.39900000000000002</v>
      </c>
      <c r="K2103">
        <v>-1.417</v>
      </c>
      <c r="L2103">
        <v>-2.4140000000000001</v>
      </c>
      <c r="M2103">
        <v>-3.1219999999999999</v>
      </c>
      <c r="N2103">
        <v>-3.3029999999999999</v>
      </c>
      <c r="O2103">
        <v>1.07</v>
      </c>
      <c r="P2103">
        <v>1.0580000000000001</v>
      </c>
      <c r="Q2103">
        <v>1.048</v>
      </c>
      <c r="R2103">
        <v>0.76700000000000002</v>
      </c>
      <c r="S2103">
        <v>0.46</v>
      </c>
    </row>
    <row r="2104" spans="1:19" x14ac:dyDescent="0.3">
      <c r="A2104">
        <v>540</v>
      </c>
      <c r="B2104">
        <v>-0.36799999999999999</v>
      </c>
      <c r="C2104">
        <v>-1.278</v>
      </c>
      <c r="D2104">
        <v>-2.367</v>
      </c>
      <c r="E2104">
        <v>-2.9409999999999998</v>
      </c>
      <c r="F2104">
        <v>-3.16</v>
      </c>
      <c r="G2104">
        <v>2.6</v>
      </c>
      <c r="H2104">
        <v>0.01</v>
      </c>
      <c r="I2104">
        <v>4</v>
      </c>
      <c r="J2104">
        <v>-0.39800000000000002</v>
      </c>
      <c r="K2104">
        <v>-1.415</v>
      </c>
      <c r="L2104">
        <v>-2.4129999999999998</v>
      </c>
      <c r="M2104">
        <v>-3.13</v>
      </c>
      <c r="N2104">
        <v>-3.3170000000000002</v>
      </c>
      <c r="O2104">
        <v>1.073</v>
      </c>
      <c r="P2104">
        <v>1.0589999999999999</v>
      </c>
      <c r="Q2104">
        <v>1.044</v>
      </c>
      <c r="R2104">
        <v>0.76800000000000002</v>
      </c>
      <c r="S2104">
        <v>0.46600000000000003</v>
      </c>
    </row>
    <row r="2105" spans="1:19" x14ac:dyDescent="0.3">
      <c r="A2105">
        <v>600</v>
      </c>
      <c r="B2105">
        <v>-0.36799999999999999</v>
      </c>
      <c r="C2105">
        <v>-1.278</v>
      </c>
      <c r="D2105">
        <v>-2.367</v>
      </c>
      <c r="E2105">
        <v>-2.9409999999999998</v>
      </c>
      <c r="F2105">
        <v>-3.16</v>
      </c>
      <c r="G2105">
        <v>2.6</v>
      </c>
      <c r="H2105">
        <v>0.01</v>
      </c>
      <c r="I2105">
        <v>4</v>
      </c>
      <c r="J2105">
        <v>-0.39600000000000002</v>
      </c>
      <c r="K2105">
        <v>-1.415</v>
      </c>
      <c r="L2105">
        <v>-2.4119999999999999</v>
      </c>
      <c r="M2105">
        <v>-3.1389999999999998</v>
      </c>
      <c r="N2105">
        <v>-3.3319999999999999</v>
      </c>
      <c r="O2105">
        <v>1.073</v>
      </c>
      <c r="P2105">
        <v>1.0629999999999999</v>
      </c>
      <c r="Q2105">
        <v>1.0409999999999999</v>
      </c>
      <c r="R2105">
        <v>0.77500000000000002</v>
      </c>
      <c r="S2105">
        <v>0.47099999999999997</v>
      </c>
    </row>
    <row r="2107" spans="1:19" x14ac:dyDescent="0.3">
      <c r="A2107" t="s">
        <v>0</v>
      </c>
      <c r="B2107" t="s">
        <v>163</v>
      </c>
    </row>
    <row r="2108" spans="1:19" x14ac:dyDescent="0.3">
      <c r="A2108">
        <v>0</v>
      </c>
      <c r="B2108">
        <v>-0.34699999999999998</v>
      </c>
      <c r="C2108">
        <v>-1.26</v>
      </c>
      <c r="D2108">
        <v>-2.347</v>
      </c>
      <c r="E2108">
        <v>-2.9990000000000001</v>
      </c>
      <c r="F2108">
        <v>-3.24</v>
      </c>
      <c r="G2108">
        <v>2.8</v>
      </c>
      <c r="H2108">
        <v>-0.01</v>
      </c>
      <c r="I2108">
        <v>4</v>
      </c>
      <c r="J2108">
        <v>-0.37</v>
      </c>
      <c r="K2108">
        <v>-1.37</v>
      </c>
      <c r="L2108">
        <v>-2.367</v>
      </c>
      <c r="M2108">
        <v>-3.117</v>
      </c>
      <c r="N2108">
        <v>-3.24</v>
      </c>
      <c r="O2108">
        <v>1.069</v>
      </c>
      <c r="P2108">
        <v>1.069</v>
      </c>
      <c r="Q2108">
        <v>1.0629999999999999</v>
      </c>
      <c r="R2108">
        <v>0.746</v>
      </c>
      <c r="S2108">
        <v>0.30599999999999999</v>
      </c>
    </row>
    <row r="2109" spans="1:19" x14ac:dyDescent="0.3">
      <c r="A2109">
        <v>60</v>
      </c>
      <c r="B2109">
        <v>-0.34699999999999998</v>
      </c>
      <c r="C2109">
        <v>-1.26</v>
      </c>
      <c r="D2109">
        <v>-2.347</v>
      </c>
      <c r="E2109">
        <v>-2.9990000000000001</v>
      </c>
      <c r="F2109">
        <v>-3.24</v>
      </c>
      <c r="G2109">
        <v>2.8</v>
      </c>
      <c r="H2109">
        <v>-0.01</v>
      </c>
      <c r="I2109">
        <v>4</v>
      </c>
      <c r="J2109">
        <v>-0.40100000000000002</v>
      </c>
      <c r="K2109">
        <v>-1.397</v>
      </c>
      <c r="L2109">
        <v>-2.3570000000000002</v>
      </c>
      <c r="M2109">
        <v>-3.105</v>
      </c>
      <c r="N2109">
        <v>-3.302</v>
      </c>
      <c r="O2109">
        <v>1.117</v>
      </c>
      <c r="P2109">
        <v>1.0580000000000001</v>
      </c>
      <c r="Q2109">
        <v>0.99</v>
      </c>
      <c r="R2109">
        <v>0.71299999999999997</v>
      </c>
      <c r="S2109">
        <v>0.46</v>
      </c>
    </row>
    <row r="2110" spans="1:19" x14ac:dyDescent="0.3">
      <c r="A2110">
        <v>120</v>
      </c>
      <c r="B2110">
        <v>-0.34699999999999998</v>
      </c>
      <c r="C2110">
        <v>-1.26</v>
      </c>
      <c r="D2110">
        <v>-2.347</v>
      </c>
      <c r="E2110">
        <v>-2.9990000000000001</v>
      </c>
      <c r="F2110">
        <v>-3.24</v>
      </c>
      <c r="G2110">
        <v>2.8</v>
      </c>
      <c r="H2110">
        <v>-0.01</v>
      </c>
      <c r="I2110">
        <v>4</v>
      </c>
      <c r="J2110">
        <v>-0.38400000000000001</v>
      </c>
      <c r="K2110">
        <v>-1.399</v>
      </c>
      <c r="L2110">
        <v>-2.3860000000000001</v>
      </c>
      <c r="M2110">
        <v>-3.145</v>
      </c>
      <c r="N2110">
        <v>-3.3149999999999999</v>
      </c>
      <c r="O2110">
        <v>1.085</v>
      </c>
      <c r="P2110">
        <v>1.0820000000000001</v>
      </c>
      <c r="Q2110">
        <v>1.105</v>
      </c>
      <c r="R2110">
        <v>0.82099999999999995</v>
      </c>
      <c r="S2110">
        <v>0.46500000000000002</v>
      </c>
    </row>
    <row r="2111" spans="1:19" x14ac:dyDescent="0.3">
      <c r="A2111">
        <v>180</v>
      </c>
      <c r="B2111">
        <v>-0.34699999999999998</v>
      </c>
      <c r="C2111">
        <v>-1.26</v>
      </c>
      <c r="D2111">
        <v>-2.347</v>
      </c>
      <c r="E2111">
        <v>-2.9990000000000001</v>
      </c>
      <c r="F2111">
        <v>-3.24</v>
      </c>
      <c r="G2111">
        <v>2.8</v>
      </c>
      <c r="H2111">
        <v>-0.01</v>
      </c>
      <c r="I2111">
        <v>4</v>
      </c>
      <c r="J2111">
        <v>-0.38</v>
      </c>
      <c r="K2111">
        <v>-1.3839999999999999</v>
      </c>
      <c r="L2111">
        <v>-2.3639999999999999</v>
      </c>
      <c r="M2111">
        <v>-3.113</v>
      </c>
      <c r="N2111">
        <v>-3.3279999999999998</v>
      </c>
      <c r="O2111">
        <v>1.073</v>
      </c>
      <c r="P2111">
        <v>1.0209999999999999</v>
      </c>
      <c r="Q2111">
        <v>1.0309999999999999</v>
      </c>
      <c r="R2111">
        <v>0.69699999999999995</v>
      </c>
      <c r="S2111">
        <v>0.47</v>
      </c>
    </row>
    <row r="2112" spans="1:19" x14ac:dyDescent="0.3">
      <c r="A2112">
        <v>240</v>
      </c>
      <c r="B2112">
        <v>-0.34699999999999998</v>
      </c>
      <c r="C2112">
        <v>-1.26</v>
      </c>
      <c r="D2112">
        <v>-2.347</v>
      </c>
      <c r="E2112">
        <v>-2.9990000000000001</v>
      </c>
      <c r="F2112">
        <v>-3.24</v>
      </c>
      <c r="G2112">
        <v>2.8</v>
      </c>
      <c r="H2112">
        <v>-0.01</v>
      </c>
      <c r="I2112">
        <v>4</v>
      </c>
      <c r="J2112">
        <v>-0.38500000000000001</v>
      </c>
      <c r="K2112">
        <v>-1.3939999999999999</v>
      </c>
      <c r="L2112">
        <v>-2.3780000000000001</v>
      </c>
      <c r="M2112">
        <v>-3.109</v>
      </c>
      <c r="N2112">
        <v>-3.3359999999999999</v>
      </c>
      <c r="O2112">
        <v>1.079</v>
      </c>
      <c r="P2112">
        <v>1.0649999999999999</v>
      </c>
      <c r="Q2112">
        <v>1.0860000000000001</v>
      </c>
      <c r="R2112">
        <v>0.70099999999999996</v>
      </c>
      <c r="S2112">
        <v>0.47299999999999998</v>
      </c>
    </row>
    <row r="2113" spans="1:19" x14ac:dyDescent="0.3">
      <c r="A2113">
        <v>300</v>
      </c>
      <c r="B2113">
        <v>-0.34699999999999998</v>
      </c>
      <c r="C2113">
        <v>-1.26</v>
      </c>
      <c r="D2113">
        <v>-2.347</v>
      </c>
      <c r="E2113">
        <v>-2.9990000000000001</v>
      </c>
      <c r="F2113">
        <v>-3.24</v>
      </c>
      <c r="G2113">
        <v>2.8</v>
      </c>
      <c r="H2113">
        <v>-0.01</v>
      </c>
      <c r="I2113">
        <v>4</v>
      </c>
      <c r="J2113">
        <v>-0.38</v>
      </c>
      <c r="K2113">
        <v>-1.39</v>
      </c>
      <c r="L2113">
        <v>-2.3769999999999998</v>
      </c>
      <c r="M2113">
        <v>-3.121</v>
      </c>
      <c r="N2113">
        <v>-3.3439999999999999</v>
      </c>
      <c r="O2113">
        <v>1.0660000000000001</v>
      </c>
      <c r="P2113">
        <v>1.0489999999999999</v>
      </c>
      <c r="Q2113">
        <v>1.0640000000000001</v>
      </c>
      <c r="R2113">
        <v>0.751</v>
      </c>
      <c r="S2113">
        <v>0.47599999999999998</v>
      </c>
    </row>
    <row r="2114" spans="1:19" x14ac:dyDescent="0.3">
      <c r="A2114">
        <v>360</v>
      </c>
      <c r="B2114">
        <v>-0.34699999999999998</v>
      </c>
      <c r="C2114">
        <v>-1.26</v>
      </c>
      <c r="D2114">
        <v>-2.347</v>
      </c>
      <c r="E2114">
        <v>-2.9990000000000001</v>
      </c>
      <c r="F2114">
        <v>-3.24</v>
      </c>
      <c r="G2114">
        <v>2.8</v>
      </c>
      <c r="H2114">
        <v>-0.01</v>
      </c>
      <c r="I2114">
        <v>4</v>
      </c>
      <c r="J2114">
        <v>-0.38300000000000001</v>
      </c>
      <c r="K2114">
        <v>-1.3879999999999999</v>
      </c>
      <c r="L2114">
        <v>-2.3730000000000002</v>
      </c>
      <c r="M2114">
        <v>-3.1339999999999999</v>
      </c>
      <c r="N2114">
        <v>-3.355</v>
      </c>
      <c r="O2114">
        <v>1.0660000000000001</v>
      </c>
      <c r="P2114">
        <v>1.0580000000000001</v>
      </c>
      <c r="Q2114">
        <v>1.046</v>
      </c>
      <c r="R2114">
        <v>0.78900000000000003</v>
      </c>
      <c r="S2114">
        <v>0.48099999999999998</v>
      </c>
    </row>
    <row r="2115" spans="1:19" x14ac:dyDescent="0.3">
      <c r="A2115">
        <v>420</v>
      </c>
      <c r="B2115">
        <v>-0.34699999999999998</v>
      </c>
      <c r="C2115">
        <v>-1.26</v>
      </c>
      <c r="D2115">
        <v>-2.347</v>
      </c>
      <c r="E2115">
        <v>-2.9990000000000001</v>
      </c>
      <c r="F2115">
        <v>-3.24</v>
      </c>
      <c r="G2115">
        <v>2.8</v>
      </c>
      <c r="H2115">
        <v>-0.01</v>
      </c>
      <c r="I2115">
        <v>4</v>
      </c>
      <c r="J2115">
        <v>-0.38400000000000001</v>
      </c>
      <c r="K2115">
        <v>-1.39</v>
      </c>
      <c r="L2115">
        <v>-2.3759999999999999</v>
      </c>
      <c r="M2115">
        <v>-3.1459999999999999</v>
      </c>
      <c r="N2115">
        <v>-3.3690000000000002</v>
      </c>
      <c r="O2115">
        <v>1.0640000000000001</v>
      </c>
      <c r="P2115">
        <v>1.0649999999999999</v>
      </c>
      <c r="Q2115">
        <v>1.054</v>
      </c>
      <c r="R2115">
        <v>0.82</v>
      </c>
      <c r="S2115">
        <v>0.48699999999999999</v>
      </c>
    </row>
    <row r="2116" spans="1:19" x14ac:dyDescent="0.3">
      <c r="A2116">
        <v>480</v>
      </c>
      <c r="B2116">
        <v>-0.34699999999999998</v>
      </c>
      <c r="C2116">
        <v>-1.26</v>
      </c>
      <c r="D2116">
        <v>-2.347</v>
      </c>
      <c r="E2116">
        <v>-2.9990000000000001</v>
      </c>
      <c r="F2116">
        <v>-3.24</v>
      </c>
      <c r="G2116">
        <v>2.8</v>
      </c>
      <c r="H2116">
        <v>-0.01</v>
      </c>
      <c r="I2116">
        <v>4</v>
      </c>
      <c r="J2116">
        <v>-0.38300000000000001</v>
      </c>
      <c r="K2116">
        <v>-1.387</v>
      </c>
      <c r="L2116">
        <v>-2.379</v>
      </c>
      <c r="M2116">
        <v>-3.1560000000000001</v>
      </c>
      <c r="N2116">
        <v>-3.3809999999999998</v>
      </c>
      <c r="O2116">
        <v>1.06</v>
      </c>
      <c r="P2116">
        <v>1.0620000000000001</v>
      </c>
      <c r="Q2116">
        <v>1.0569999999999999</v>
      </c>
      <c r="R2116">
        <v>0.83699999999999997</v>
      </c>
      <c r="S2116">
        <v>0.49199999999999999</v>
      </c>
    </row>
    <row r="2117" spans="1:19" x14ac:dyDescent="0.3">
      <c r="A2117">
        <v>540</v>
      </c>
      <c r="B2117">
        <v>-0.34699999999999998</v>
      </c>
      <c r="C2117">
        <v>-1.26</v>
      </c>
      <c r="D2117">
        <v>-2.347</v>
      </c>
      <c r="E2117">
        <v>-2.9990000000000001</v>
      </c>
      <c r="F2117">
        <v>-3.24</v>
      </c>
      <c r="G2117">
        <v>2.8</v>
      </c>
      <c r="H2117">
        <v>-0.01</v>
      </c>
      <c r="I2117">
        <v>4</v>
      </c>
      <c r="J2117">
        <v>-0.38600000000000001</v>
      </c>
      <c r="K2117">
        <v>-1.387</v>
      </c>
      <c r="L2117">
        <v>-2.3809999999999998</v>
      </c>
      <c r="M2117">
        <v>-3.1629999999999998</v>
      </c>
      <c r="N2117">
        <v>-3.395</v>
      </c>
      <c r="O2117">
        <v>1.06</v>
      </c>
      <c r="P2117">
        <v>1.0629999999999999</v>
      </c>
      <c r="Q2117">
        <v>1.0569999999999999</v>
      </c>
      <c r="R2117">
        <v>0.84199999999999997</v>
      </c>
      <c r="S2117">
        <v>0.498</v>
      </c>
    </row>
    <row r="2118" spans="1:19" x14ac:dyDescent="0.3">
      <c r="A2118">
        <v>600</v>
      </c>
      <c r="B2118">
        <v>-0.34699999999999998</v>
      </c>
      <c r="C2118">
        <v>-1.26</v>
      </c>
      <c r="D2118">
        <v>-2.347</v>
      </c>
      <c r="E2118">
        <v>-2.9990000000000001</v>
      </c>
      <c r="F2118">
        <v>-3.24</v>
      </c>
      <c r="G2118">
        <v>2.8</v>
      </c>
      <c r="H2118">
        <v>-0.01</v>
      </c>
      <c r="I2118">
        <v>4</v>
      </c>
      <c r="J2118">
        <v>-0.38700000000000001</v>
      </c>
      <c r="K2118">
        <v>-1.3859999999999999</v>
      </c>
      <c r="L2118">
        <v>-2.3820000000000001</v>
      </c>
      <c r="M2118">
        <v>-3.17</v>
      </c>
      <c r="N2118">
        <v>-3.4079999999999999</v>
      </c>
      <c r="O2118">
        <v>1.0580000000000001</v>
      </c>
      <c r="P2118">
        <v>1.0629999999999999</v>
      </c>
      <c r="Q2118">
        <v>1.0569999999999999</v>
      </c>
      <c r="R2118">
        <v>0.84499999999999997</v>
      </c>
      <c r="S2118">
        <v>0.503</v>
      </c>
    </row>
    <row r="2120" spans="1:19" x14ac:dyDescent="0.3">
      <c r="A2120" t="s">
        <v>0</v>
      </c>
      <c r="B2120" t="s">
        <v>164</v>
      </c>
    </row>
    <row r="2121" spans="1:19" x14ac:dyDescent="0.3">
      <c r="A2121">
        <v>0</v>
      </c>
      <c r="B2121">
        <v>-0.34899999999999998</v>
      </c>
      <c r="C2121">
        <v>-1.2609999999999999</v>
      </c>
      <c r="D2121">
        <v>-2.3479999999999999</v>
      </c>
      <c r="E2121">
        <v>-2.9929999999999999</v>
      </c>
      <c r="F2121">
        <v>-3.23</v>
      </c>
      <c r="G2121">
        <v>2.8</v>
      </c>
      <c r="H2121">
        <v>-0.01</v>
      </c>
      <c r="I2121">
        <v>4</v>
      </c>
      <c r="J2121">
        <v>-0.37</v>
      </c>
      <c r="K2121">
        <v>-1.37</v>
      </c>
      <c r="L2121">
        <v>-2.367</v>
      </c>
      <c r="M2121">
        <v>-3.11</v>
      </c>
      <c r="N2121">
        <v>-3.23</v>
      </c>
      <c r="O2121">
        <v>1.069</v>
      </c>
      <c r="P2121">
        <v>1.069</v>
      </c>
      <c r="Q2121">
        <v>1.0629999999999999</v>
      </c>
      <c r="R2121">
        <v>0.74</v>
      </c>
      <c r="S2121">
        <v>0.30299999999999999</v>
      </c>
    </row>
    <row r="2122" spans="1:19" x14ac:dyDescent="0.3">
      <c r="A2122">
        <v>60</v>
      </c>
      <c r="B2122">
        <v>-0.34899999999999998</v>
      </c>
      <c r="C2122">
        <v>-1.2609999999999999</v>
      </c>
      <c r="D2122">
        <v>-2.3479999999999999</v>
      </c>
      <c r="E2122">
        <v>-2.9929999999999999</v>
      </c>
      <c r="F2122">
        <v>-3.23</v>
      </c>
      <c r="G2122">
        <v>2.8</v>
      </c>
      <c r="H2122">
        <v>-0.01</v>
      </c>
      <c r="I2122">
        <v>4</v>
      </c>
      <c r="J2122">
        <v>-0.40400000000000003</v>
      </c>
      <c r="K2122">
        <v>-1.4019999999999999</v>
      </c>
      <c r="L2122">
        <v>-2.359</v>
      </c>
      <c r="M2122">
        <v>-3.097</v>
      </c>
      <c r="N2122">
        <v>-3.294</v>
      </c>
      <c r="O2122">
        <v>1.1240000000000001</v>
      </c>
      <c r="P2122">
        <v>1.0660000000000001</v>
      </c>
      <c r="Q2122">
        <v>0.98199999999999998</v>
      </c>
      <c r="R2122">
        <v>0.70399999999999996</v>
      </c>
      <c r="S2122">
        <v>0.45700000000000002</v>
      </c>
    </row>
    <row r="2123" spans="1:19" x14ac:dyDescent="0.3">
      <c r="A2123">
        <v>120</v>
      </c>
      <c r="B2123">
        <v>-0.34899999999999998</v>
      </c>
      <c r="C2123">
        <v>-1.2609999999999999</v>
      </c>
      <c r="D2123">
        <v>-2.3479999999999999</v>
      </c>
      <c r="E2123">
        <v>-2.9929999999999999</v>
      </c>
      <c r="F2123">
        <v>-3.23</v>
      </c>
      <c r="G2123">
        <v>2.8</v>
      </c>
      <c r="H2123">
        <v>-0.01</v>
      </c>
      <c r="I2123">
        <v>4</v>
      </c>
      <c r="J2123">
        <v>-0.38500000000000001</v>
      </c>
      <c r="K2123">
        <v>-1.403</v>
      </c>
      <c r="L2123">
        <v>-2.39</v>
      </c>
      <c r="M2123">
        <v>-3.1389999999999998</v>
      </c>
      <c r="N2123">
        <v>-3.3079999999999998</v>
      </c>
      <c r="O2123">
        <v>1.0860000000000001</v>
      </c>
      <c r="P2123">
        <v>1.089</v>
      </c>
      <c r="Q2123">
        <v>1.1020000000000001</v>
      </c>
      <c r="R2123">
        <v>0.81699999999999995</v>
      </c>
      <c r="S2123">
        <v>0.46200000000000002</v>
      </c>
    </row>
    <row r="2124" spans="1:19" x14ac:dyDescent="0.3">
      <c r="A2124">
        <v>180</v>
      </c>
      <c r="B2124">
        <v>-0.34899999999999998</v>
      </c>
      <c r="C2124">
        <v>-1.2609999999999999</v>
      </c>
      <c r="D2124">
        <v>-2.3479999999999999</v>
      </c>
      <c r="E2124">
        <v>-2.9929999999999999</v>
      </c>
      <c r="F2124">
        <v>-3.23</v>
      </c>
      <c r="G2124">
        <v>2.8</v>
      </c>
      <c r="H2124">
        <v>-0.01</v>
      </c>
      <c r="I2124">
        <v>4</v>
      </c>
      <c r="J2124">
        <v>-0.38</v>
      </c>
      <c r="K2124">
        <v>-1.3859999999999999</v>
      </c>
      <c r="L2124">
        <v>-2.3690000000000002</v>
      </c>
      <c r="M2124">
        <v>-3.109</v>
      </c>
      <c r="N2124">
        <v>-3.319</v>
      </c>
      <c r="O2124">
        <v>1.0740000000000001</v>
      </c>
      <c r="P2124">
        <v>1.0229999999999999</v>
      </c>
      <c r="Q2124">
        <v>1.0209999999999999</v>
      </c>
      <c r="R2124">
        <v>0.7</v>
      </c>
      <c r="S2124">
        <v>0.46600000000000003</v>
      </c>
    </row>
    <row r="2125" spans="1:19" x14ac:dyDescent="0.3">
      <c r="A2125">
        <v>240</v>
      </c>
      <c r="B2125">
        <v>-0.34899999999999998</v>
      </c>
      <c r="C2125">
        <v>-1.2609999999999999</v>
      </c>
      <c r="D2125">
        <v>-2.3479999999999999</v>
      </c>
      <c r="E2125">
        <v>-2.9929999999999999</v>
      </c>
      <c r="F2125">
        <v>-3.23</v>
      </c>
      <c r="G2125">
        <v>2.8</v>
      </c>
      <c r="H2125">
        <v>-0.01</v>
      </c>
      <c r="I2125">
        <v>4</v>
      </c>
      <c r="J2125">
        <v>-0.38600000000000001</v>
      </c>
      <c r="K2125">
        <v>-1.3959999999999999</v>
      </c>
      <c r="L2125">
        <v>-2.383</v>
      </c>
      <c r="M2125">
        <v>-3.1030000000000002</v>
      </c>
      <c r="N2125">
        <v>-3.3250000000000002</v>
      </c>
      <c r="O2125">
        <v>1.08</v>
      </c>
      <c r="P2125">
        <v>1.069</v>
      </c>
      <c r="Q2125">
        <v>1.077</v>
      </c>
      <c r="R2125">
        <v>0.69499999999999995</v>
      </c>
      <c r="S2125">
        <v>0.46899999999999997</v>
      </c>
    </row>
    <row r="2126" spans="1:19" x14ac:dyDescent="0.3">
      <c r="A2126">
        <v>300</v>
      </c>
      <c r="B2126">
        <v>-0.34899999999999998</v>
      </c>
      <c r="C2126">
        <v>-1.2609999999999999</v>
      </c>
      <c r="D2126">
        <v>-2.3479999999999999</v>
      </c>
      <c r="E2126">
        <v>-2.9929999999999999</v>
      </c>
      <c r="F2126">
        <v>-3.23</v>
      </c>
      <c r="G2126">
        <v>2.8</v>
      </c>
      <c r="H2126">
        <v>-0.01</v>
      </c>
      <c r="I2126">
        <v>4</v>
      </c>
      <c r="J2126">
        <v>-0.38</v>
      </c>
      <c r="K2126">
        <v>-1.3919999999999999</v>
      </c>
      <c r="L2126">
        <v>-2.3809999999999998</v>
      </c>
      <c r="M2126">
        <v>-3.1150000000000002</v>
      </c>
      <c r="N2126">
        <v>-3.3340000000000001</v>
      </c>
      <c r="O2126">
        <v>1.0660000000000001</v>
      </c>
      <c r="P2126">
        <v>1.05</v>
      </c>
      <c r="Q2126">
        <v>1.0589999999999999</v>
      </c>
      <c r="R2126">
        <v>0.746</v>
      </c>
      <c r="S2126">
        <v>0.47199999999999998</v>
      </c>
    </row>
    <row r="2127" spans="1:19" x14ac:dyDescent="0.3">
      <c r="A2127">
        <v>360</v>
      </c>
      <c r="B2127">
        <v>-0.34899999999999998</v>
      </c>
      <c r="C2127">
        <v>-1.2609999999999999</v>
      </c>
      <c r="D2127">
        <v>-2.3479999999999999</v>
      </c>
      <c r="E2127">
        <v>-2.9929999999999999</v>
      </c>
      <c r="F2127">
        <v>-3.23</v>
      </c>
      <c r="G2127">
        <v>2.8</v>
      </c>
      <c r="H2127">
        <v>-0.01</v>
      </c>
      <c r="I2127">
        <v>4</v>
      </c>
      <c r="J2127">
        <v>-0.38300000000000001</v>
      </c>
      <c r="K2127">
        <v>-1.39</v>
      </c>
      <c r="L2127">
        <v>-2.3769999999999998</v>
      </c>
      <c r="M2127">
        <v>-3.1280000000000001</v>
      </c>
      <c r="N2127">
        <v>-3.3450000000000002</v>
      </c>
      <c r="O2127">
        <v>1.0669999999999999</v>
      </c>
      <c r="P2127">
        <v>1.06</v>
      </c>
      <c r="Q2127">
        <v>1.04</v>
      </c>
      <c r="R2127">
        <v>0.78300000000000003</v>
      </c>
      <c r="S2127">
        <v>0.47699999999999998</v>
      </c>
    </row>
    <row r="2128" spans="1:19" x14ac:dyDescent="0.3">
      <c r="A2128">
        <v>420</v>
      </c>
      <c r="B2128">
        <v>-0.34899999999999998</v>
      </c>
      <c r="C2128">
        <v>-1.2609999999999999</v>
      </c>
      <c r="D2128">
        <v>-2.3479999999999999</v>
      </c>
      <c r="E2128">
        <v>-2.9929999999999999</v>
      </c>
      <c r="F2128">
        <v>-3.23</v>
      </c>
      <c r="G2128">
        <v>2.8</v>
      </c>
      <c r="H2128">
        <v>-0.01</v>
      </c>
      <c r="I2128">
        <v>4</v>
      </c>
      <c r="J2128">
        <v>-0.38400000000000001</v>
      </c>
      <c r="K2128">
        <v>-1.3919999999999999</v>
      </c>
      <c r="L2128">
        <v>-2.38</v>
      </c>
      <c r="M2128">
        <v>-3.141</v>
      </c>
      <c r="N2128">
        <v>-3.3580000000000001</v>
      </c>
      <c r="O2128">
        <v>1.0640000000000001</v>
      </c>
      <c r="P2128">
        <v>1.0669999999999999</v>
      </c>
      <c r="Q2128">
        <v>1.05</v>
      </c>
      <c r="R2128">
        <v>0.81399999999999995</v>
      </c>
      <c r="S2128">
        <v>0.48199999999999998</v>
      </c>
    </row>
    <row r="2129" spans="1:19" x14ac:dyDescent="0.3">
      <c r="A2129">
        <v>480</v>
      </c>
      <c r="B2129">
        <v>-0.34899999999999998</v>
      </c>
      <c r="C2129">
        <v>-1.2609999999999999</v>
      </c>
      <c r="D2129">
        <v>-2.3479999999999999</v>
      </c>
      <c r="E2129">
        <v>-2.9929999999999999</v>
      </c>
      <c r="F2129">
        <v>-3.23</v>
      </c>
      <c r="G2129">
        <v>2.8</v>
      </c>
      <c r="H2129">
        <v>-0.01</v>
      </c>
      <c r="I2129">
        <v>4</v>
      </c>
      <c r="J2129">
        <v>-0.38400000000000001</v>
      </c>
      <c r="K2129">
        <v>-1.389</v>
      </c>
      <c r="L2129">
        <v>-2.383</v>
      </c>
      <c r="M2129">
        <v>-3.1509999999999998</v>
      </c>
      <c r="N2129">
        <v>-3.371</v>
      </c>
      <c r="O2129">
        <v>1.06</v>
      </c>
      <c r="P2129">
        <v>1.0629999999999999</v>
      </c>
      <c r="Q2129">
        <v>1.054</v>
      </c>
      <c r="R2129">
        <v>0.82899999999999996</v>
      </c>
      <c r="S2129">
        <v>0.48699999999999999</v>
      </c>
    </row>
    <row r="2130" spans="1:19" x14ac:dyDescent="0.3">
      <c r="A2130">
        <v>540</v>
      </c>
      <c r="B2130">
        <v>-0.34899999999999998</v>
      </c>
      <c r="C2130">
        <v>-1.2609999999999999</v>
      </c>
      <c r="D2130">
        <v>-2.3479999999999999</v>
      </c>
      <c r="E2130">
        <v>-2.9929999999999999</v>
      </c>
      <c r="F2130">
        <v>-3.23</v>
      </c>
      <c r="G2130">
        <v>2.8</v>
      </c>
      <c r="H2130">
        <v>-0.01</v>
      </c>
      <c r="I2130">
        <v>4</v>
      </c>
      <c r="J2130">
        <v>-0.38600000000000001</v>
      </c>
      <c r="K2130">
        <v>-1.3879999999999999</v>
      </c>
      <c r="L2130">
        <v>-2.3839999999999999</v>
      </c>
      <c r="M2130">
        <v>-3.1589999999999998</v>
      </c>
      <c r="N2130">
        <v>-3.3839999999999999</v>
      </c>
      <c r="O2130">
        <v>1.06</v>
      </c>
      <c r="P2130">
        <v>1.0640000000000001</v>
      </c>
      <c r="Q2130">
        <v>1.056</v>
      </c>
      <c r="R2130">
        <v>0.83299999999999996</v>
      </c>
      <c r="S2130">
        <v>0.49299999999999999</v>
      </c>
    </row>
    <row r="2131" spans="1:19" x14ac:dyDescent="0.3">
      <c r="A2131">
        <v>600</v>
      </c>
      <c r="B2131">
        <v>-0.34899999999999998</v>
      </c>
      <c r="C2131">
        <v>-1.2609999999999999</v>
      </c>
      <c r="D2131">
        <v>-2.3479999999999999</v>
      </c>
      <c r="E2131">
        <v>-2.9929999999999999</v>
      </c>
      <c r="F2131">
        <v>-3.23</v>
      </c>
      <c r="G2131">
        <v>2.8</v>
      </c>
      <c r="H2131">
        <v>-0.01</v>
      </c>
      <c r="I2131">
        <v>4</v>
      </c>
      <c r="J2131">
        <v>-0.38700000000000001</v>
      </c>
      <c r="K2131">
        <v>-1.3879999999999999</v>
      </c>
      <c r="L2131">
        <v>-2.3849999999999998</v>
      </c>
      <c r="M2131">
        <v>-3.1659999999999999</v>
      </c>
      <c r="N2131">
        <v>-3.3969999999999998</v>
      </c>
      <c r="O2131">
        <v>1.0580000000000001</v>
      </c>
      <c r="P2131">
        <v>1.0649999999999999</v>
      </c>
      <c r="Q2131">
        <v>1.056</v>
      </c>
      <c r="R2131">
        <v>0.83699999999999997</v>
      </c>
      <c r="S2131">
        <v>0.499</v>
      </c>
    </row>
    <row r="2133" spans="1:19" x14ac:dyDescent="0.3">
      <c r="A2133" t="s">
        <v>0</v>
      </c>
      <c r="B2133" t="s">
        <v>165</v>
      </c>
    </row>
    <row r="2134" spans="1:19" x14ac:dyDescent="0.3">
      <c r="A2134">
        <v>0</v>
      </c>
      <c r="B2134">
        <v>-0.35199999999999998</v>
      </c>
      <c r="C2134">
        <v>-1.2609999999999999</v>
      </c>
      <c r="D2134">
        <v>-2.3359999999999999</v>
      </c>
      <c r="E2134">
        <v>-2.9860000000000002</v>
      </c>
      <c r="F2134">
        <v>-3.22</v>
      </c>
      <c r="G2134">
        <v>2.8</v>
      </c>
      <c r="H2134">
        <v>-0.01</v>
      </c>
      <c r="I2134">
        <v>4</v>
      </c>
      <c r="J2134">
        <v>-0.37</v>
      </c>
      <c r="K2134">
        <v>-1.37</v>
      </c>
      <c r="L2134">
        <v>-2.367</v>
      </c>
      <c r="M2134">
        <v>-3.1030000000000002</v>
      </c>
      <c r="N2134">
        <v>-3.22</v>
      </c>
      <c r="O2134">
        <v>1.069</v>
      </c>
      <c r="P2134">
        <v>1.069</v>
      </c>
      <c r="Q2134">
        <v>1.0629999999999999</v>
      </c>
      <c r="R2134">
        <v>0.73299999999999998</v>
      </c>
      <c r="S2134">
        <v>0.30099999999999999</v>
      </c>
    </row>
    <row r="2135" spans="1:19" x14ac:dyDescent="0.3">
      <c r="A2135">
        <v>60</v>
      </c>
      <c r="B2135">
        <v>-0.35199999999999998</v>
      </c>
      <c r="C2135">
        <v>-1.2609999999999999</v>
      </c>
      <c r="D2135">
        <v>-2.3359999999999999</v>
      </c>
      <c r="E2135">
        <v>-2.9860000000000002</v>
      </c>
      <c r="F2135">
        <v>-3.22</v>
      </c>
      <c r="G2135">
        <v>2.8</v>
      </c>
      <c r="H2135">
        <v>-0.01</v>
      </c>
      <c r="I2135">
        <v>4</v>
      </c>
      <c r="J2135">
        <v>-0.40600000000000003</v>
      </c>
      <c r="K2135">
        <v>-1.4039999999999999</v>
      </c>
      <c r="L2135">
        <v>-2.351</v>
      </c>
      <c r="M2135">
        <v>-3.09</v>
      </c>
      <c r="N2135">
        <v>-3.2850000000000001</v>
      </c>
      <c r="O2135">
        <v>1.127</v>
      </c>
      <c r="P2135">
        <v>1.0760000000000001</v>
      </c>
      <c r="Q2135">
        <v>0.98499999999999999</v>
      </c>
      <c r="R2135">
        <v>0.69899999999999995</v>
      </c>
      <c r="S2135">
        <v>0.45300000000000001</v>
      </c>
    </row>
    <row r="2136" spans="1:19" x14ac:dyDescent="0.3">
      <c r="A2136">
        <v>120</v>
      </c>
      <c r="B2136">
        <v>-0.35199999999999998</v>
      </c>
      <c r="C2136">
        <v>-1.2609999999999999</v>
      </c>
      <c r="D2136">
        <v>-2.3359999999999999</v>
      </c>
      <c r="E2136">
        <v>-2.9860000000000002</v>
      </c>
      <c r="F2136">
        <v>-3.22</v>
      </c>
      <c r="G2136">
        <v>2.8</v>
      </c>
      <c r="H2136">
        <v>-0.01</v>
      </c>
      <c r="I2136">
        <v>4</v>
      </c>
      <c r="J2136">
        <v>-0.38500000000000001</v>
      </c>
      <c r="K2136">
        <v>-1.4039999999999999</v>
      </c>
      <c r="L2136">
        <v>-2.3820000000000001</v>
      </c>
      <c r="M2136">
        <v>-3.1320000000000001</v>
      </c>
      <c r="N2136">
        <v>-3.2970000000000002</v>
      </c>
      <c r="O2136">
        <v>1.0860000000000001</v>
      </c>
      <c r="P2136">
        <v>1.0900000000000001</v>
      </c>
      <c r="Q2136">
        <v>1.107</v>
      </c>
      <c r="R2136">
        <v>0.80700000000000005</v>
      </c>
      <c r="S2136">
        <v>0.45800000000000002</v>
      </c>
    </row>
    <row r="2137" spans="1:19" x14ac:dyDescent="0.3">
      <c r="A2137">
        <v>180</v>
      </c>
      <c r="B2137">
        <v>-0.35199999999999998</v>
      </c>
      <c r="C2137">
        <v>-1.2609999999999999</v>
      </c>
      <c r="D2137">
        <v>-2.3359999999999999</v>
      </c>
      <c r="E2137">
        <v>-2.9860000000000002</v>
      </c>
      <c r="F2137">
        <v>-3.22</v>
      </c>
      <c r="G2137">
        <v>2.8</v>
      </c>
      <c r="H2137">
        <v>-0.01</v>
      </c>
      <c r="I2137">
        <v>4</v>
      </c>
      <c r="J2137">
        <v>-0.38100000000000001</v>
      </c>
      <c r="K2137">
        <v>-1.387</v>
      </c>
      <c r="L2137">
        <v>-2.363</v>
      </c>
      <c r="M2137">
        <v>-3.1030000000000002</v>
      </c>
      <c r="N2137">
        <v>-3.3090000000000002</v>
      </c>
      <c r="O2137">
        <v>1.075</v>
      </c>
      <c r="P2137">
        <v>1.022</v>
      </c>
      <c r="Q2137">
        <v>1.0289999999999999</v>
      </c>
      <c r="R2137">
        <v>0.69399999999999995</v>
      </c>
      <c r="S2137">
        <v>0.46200000000000002</v>
      </c>
    </row>
    <row r="2138" spans="1:19" x14ac:dyDescent="0.3">
      <c r="A2138">
        <v>240</v>
      </c>
      <c r="B2138">
        <v>-0.35199999999999998</v>
      </c>
      <c r="C2138">
        <v>-1.2609999999999999</v>
      </c>
      <c r="D2138">
        <v>-2.3359999999999999</v>
      </c>
      <c r="E2138">
        <v>-2.9860000000000002</v>
      </c>
      <c r="F2138">
        <v>-3.22</v>
      </c>
      <c r="G2138">
        <v>2.8</v>
      </c>
      <c r="H2138">
        <v>-0.01</v>
      </c>
      <c r="I2138">
        <v>4</v>
      </c>
      <c r="J2138">
        <v>-0.38700000000000001</v>
      </c>
      <c r="K2138">
        <v>-1.397</v>
      </c>
      <c r="L2138">
        <v>-2.3769999999999998</v>
      </c>
      <c r="M2138">
        <v>-3.097</v>
      </c>
      <c r="N2138">
        <v>-3.3140000000000001</v>
      </c>
      <c r="O2138">
        <v>1.081</v>
      </c>
      <c r="P2138">
        <v>1.0660000000000001</v>
      </c>
      <c r="Q2138">
        <v>1.081</v>
      </c>
      <c r="R2138">
        <v>0.69199999999999995</v>
      </c>
      <c r="S2138">
        <v>0.46400000000000002</v>
      </c>
    </row>
    <row r="2139" spans="1:19" x14ac:dyDescent="0.3">
      <c r="A2139">
        <v>300</v>
      </c>
      <c r="B2139">
        <v>-0.35199999999999998</v>
      </c>
      <c r="C2139">
        <v>-1.2609999999999999</v>
      </c>
      <c r="D2139">
        <v>-2.3359999999999999</v>
      </c>
      <c r="E2139">
        <v>-2.9860000000000002</v>
      </c>
      <c r="F2139">
        <v>-3.22</v>
      </c>
      <c r="G2139">
        <v>2.8</v>
      </c>
      <c r="H2139">
        <v>-0.01</v>
      </c>
      <c r="I2139">
        <v>4</v>
      </c>
      <c r="J2139">
        <v>-0.38100000000000001</v>
      </c>
      <c r="K2139">
        <v>-1.393</v>
      </c>
      <c r="L2139">
        <v>-2.3769999999999998</v>
      </c>
      <c r="M2139">
        <v>-3.1070000000000002</v>
      </c>
      <c r="N2139">
        <v>-3.323</v>
      </c>
      <c r="O2139">
        <v>1.0680000000000001</v>
      </c>
      <c r="P2139">
        <v>1.05</v>
      </c>
      <c r="Q2139">
        <v>1.0609999999999999</v>
      </c>
      <c r="R2139">
        <v>0.74199999999999999</v>
      </c>
      <c r="S2139">
        <v>0.46800000000000003</v>
      </c>
    </row>
    <row r="2140" spans="1:19" x14ac:dyDescent="0.3">
      <c r="A2140">
        <v>360</v>
      </c>
      <c r="B2140">
        <v>-0.35199999999999998</v>
      </c>
      <c r="C2140">
        <v>-1.2609999999999999</v>
      </c>
      <c r="D2140">
        <v>-2.3359999999999999</v>
      </c>
      <c r="E2140">
        <v>-2.9860000000000002</v>
      </c>
      <c r="F2140">
        <v>-3.22</v>
      </c>
      <c r="G2140">
        <v>2.8</v>
      </c>
      <c r="H2140">
        <v>-0.01</v>
      </c>
      <c r="I2140">
        <v>4</v>
      </c>
      <c r="J2140">
        <v>-0.38300000000000001</v>
      </c>
      <c r="K2140">
        <v>-1.391</v>
      </c>
      <c r="L2140">
        <v>-2.3740000000000001</v>
      </c>
      <c r="M2140">
        <v>-3.121</v>
      </c>
      <c r="N2140">
        <v>-3.335</v>
      </c>
      <c r="O2140">
        <v>1.0669999999999999</v>
      </c>
      <c r="P2140">
        <v>1.0580000000000001</v>
      </c>
      <c r="Q2140">
        <v>1.0429999999999999</v>
      </c>
      <c r="R2140">
        <v>0.78300000000000003</v>
      </c>
      <c r="S2140">
        <v>0.47299999999999998</v>
      </c>
    </row>
    <row r="2141" spans="1:19" x14ac:dyDescent="0.3">
      <c r="A2141">
        <v>420</v>
      </c>
      <c r="B2141">
        <v>-0.35199999999999998</v>
      </c>
      <c r="C2141">
        <v>-1.2609999999999999</v>
      </c>
      <c r="D2141">
        <v>-2.3359999999999999</v>
      </c>
      <c r="E2141">
        <v>-2.9860000000000002</v>
      </c>
      <c r="F2141">
        <v>-3.22</v>
      </c>
      <c r="G2141">
        <v>2.8</v>
      </c>
      <c r="H2141">
        <v>-0.01</v>
      </c>
      <c r="I2141">
        <v>4</v>
      </c>
      <c r="J2141">
        <v>-0.38400000000000001</v>
      </c>
      <c r="K2141">
        <v>-1.3919999999999999</v>
      </c>
      <c r="L2141">
        <v>-2.3769999999999998</v>
      </c>
      <c r="M2141">
        <v>-3.133</v>
      </c>
      <c r="N2141">
        <v>-3.347</v>
      </c>
      <c r="O2141">
        <v>1.0649999999999999</v>
      </c>
      <c r="P2141">
        <v>1.0660000000000001</v>
      </c>
      <c r="Q2141">
        <v>1.05</v>
      </c>
      <c r="R2141">
        <v>0.81399999999999995</v>
      </c>
      <c r="S2141">
        <v>0.47799999999999998</v>
      </c>
    </row>
    <row r="2142" spans="1:19" x14ac:dyDescent="0.3">
      <c r="A2142">
        <v>480</v>
      </c>
      <c r="B2142">
        <v>-0.35199999999999998</v>
      </c>
      <c r="C2142">
        <v>-1.2609999999999999</v>
      </c>
      <c r="D2142">
        <v>-2.3359999999999999</v>
      </c>
      <c r="E2142">
        <v>-2.9860000000000002</v>
      </c>
      <c r="F2142">
        <v>-3.22</v>
      </c>
      <c r="G2142">
        <v>2.8</v>
      </c>
      <c r="H2142">
        <v>-0.01</v>
      </c>
      <c r="I2142">
        <v>4</v>
      </c>
      <c r="J2142">
        <v>-0.38400000000000001</v>
      </c>
      <c r="K2142">
        <v>-1.39</v>
      </c>
      <c r="L2142">
        <v>-2.38</v>
      </c>
      <c r="M2142">
        <v>-3.1429999999999998</v>
      </c>
      <c r="N2142">
        <v>-3.36</v>
      </c>
      <c r="O2142">
        <v>1.06</v>
      </c>
      <c r="P2142">
        <v>1.0620000000000001</v>
      </c>
      <c r="Q2142">
        <v>1.054</v>
      </c>
      <c r="R2142">
        <v>0.82799999999999996</v>
      </c>
      <c r="S2142">
        <v>0.48299999999999998</v>
      </c>
    </row>
    <row r="2143" spans="1:19" x14ac:dyDescent="0.3">
      <c r="A2143">
        <v>540</v>
      </c>
      <c r="B2143">
        <v>-0.35199999999999998</v>
      </c>
      <c r="C2143">
        <v>-1.2609999999999999</v>
      </c>
      <c r="D2143">
        <v>-2.3359999999999999</v>
      </c>
      <c r="E2143">
        <v>-2.9860000000000002</v>
      </c>
      <c r="F2143">
        <v>-3.22</v>
      </c>
      <c r="G2143">
        <v>2.8</v>
      </c>
      <c r="H2143">
        <v>-0.01</v>
      </c>
      <c r="I2143">
        <v>4</v>
      </c>
      <c r="J2143">
        <v>-0.38600000000000001</v>
      </c>
      <c r="K2143">
        <v>-1.3879999999999999</v>
      </c>
      <c r="L2143">
        <v>-2.3820000000000001</v>
      </c>
      <c r="M2143">
        <v>-3.15</v>
      </c>
      <c r="N2143">
        <v>-3.3719999999999999</v>
      </c>
      <c r="O2143">
        <v>1.06</v>
      </c>
      <c r="P2143">
        <v>1.0629999999999999</v>
      </c>
      <c r="Q2143">
        <v>1.0549999999999999</v>
      </c>
      <c r="R2143">
        <v>0.83099999999999996</v>
      </c>
      <c r="S2143">
        <v>0.48799999999999999</v>
      </c>
    </row>
    <row r="2144" spans="1:19" x14ac:dyDescent="0.3">
      <c r="A2144">
        <v>600</v>
      </c>
      <c r="B2144">
        <v>-0.35199999999999998</v>
      </c>
      <c r="C2144">
        <v>-1.2609999999999999</v>
      </c>
      <c r="D2144">
        <v>-2.3359999999999999</v>
      </c>
      <c r="E2144">
        <v>-2.9860000000000002</v>
      </c>
      <c r="F2144">
        <v>-3.22</v>
      </c>
      <c r="G2144">
        <v>2.8</v>
      </c>
      <c r="H2144">
        <v>-0.01</v>
      </c>
      <c r="I2144">
        <v>4</v>
      </c>
      <c r="J2144">
        <v>-0.38700000000000001</v>
      </c>
      <c r="K2144">
        <v>-1.3879999999999999</v>
      </c>
      <c r="L2144">
        <v>-2.383</v>
      </c>
      <c r="M2144">
        <v>-3.1579999999999999</v>
      </c>
      <c r="N2144">
        <v>-3.3839999999999999</v>
      </c>
      <c r="O2144">
        <v>1.0580000000000001</v>
      </c>
      <c r="P2144">
        <v>1.0640000000000001</v>
      </c>
      <c r="Q2144">
        <v>1.0549999999999999</v>
      </c>
      <c r="R2144">
        <v>0.83499999999999996</v>
      </c>
      <c r="S2144">
        <v>0.49299999999999999</v>
      </c>
    </row>
    <row r="2146" spans="1:19" x14ac:dyDescent="0.3">
      <c r="A2146" t="s">
        <v>0</v>
      </c>
      <c r="B2146" t="s">
        <v>166</v>
      </c>
    </row>
    <row r="2147" spans="1:19" x14ac:dyDescent="0.3">
      <c r="A2147">
        <v>0</v>
      </c>
      <c r="B2147">
        <v>-0.35299999999999998</v>
      </c>
      <c r="C2147">
        <v>-1.262</v>
      </c>
      <c r="D2147">
        <v>-2.3359999999999999</v>
      </c>
      <c r="E2147">
        <v>-2.9790000000000001</v>
      </c>
      <c r="F2147">
        <v>-3.21</v>
      </c>
      <c r="G2147">
        <v>2.8</v>
      </c>
      <c r="H2147">
        <v>-0.01</v>
      </c>
      <c r="I2147">
        <v>4</v>
      </c>
      <c r="J2147">
        <v>-0.37</v>
      </c>
      <c r="K2147">
        <v>-1.37</v>
      </c>
      <c r="L2147">
        <v>-2.3660000000000001</v>
      </c>
      <c r="M2147">
        <v>-3.0960000000000001</v>
      </c>
      <c r="N2147">
        <v>-3.21</v>
      </c>
      <c r="O2147">
        <v>1.069</v>
      </c>
      <c r="P2147">
        <v>1.069</v>
      </c>
      <c r="Q2147">
        <v>1.0620000000000001</v>
      </c>
      <c r="R2147">
        <v>0.72699999999999998</v>
      </c>
      <c r="S2147">
        <v>0.29799999999999999</v>
      </c>
    </row>
    <row r="2148" spans="1:19" x14ac:dyDescent="0.3">
      <c r="A2148">
        <v>60</v>
      </c>
      <c r="B2148">
        <v>-0.35299999999999998</v>
      </c>
      <c r="C2148">
        <v>-1.262</v>
      </c>
      <c r="D2148">
        <v>-2.3359999999999999</v>
      </c>
      <c r="E2148">
        <v>-2.9790000000000001</v>
      </c>
      <c r="F2148">
        <v>-3.21</v>
      </c>
      <c r="G2148">
        <v>2.8</v>
      </c>
      <c r="H2148">
        <v>-0.01</v>
      </c>
      <c r="I2148">
        <v>4</v>
      </c>
      <c r="J2148">
        <v>-0.40799999999999997</v>
      </c>
      <c r="K2148">
        <v>-1.405</v>
      </c>
      <c r="L2148">
        <v>-2.3490000000000002</v>
      </c>
      <c r="M2148">
        <v>-3.0840000000000001</v>
      </c>
      <c r="N2148">
        <v>-3.274</v>
      </c>
      <c r="O2148">
        <v>1.1299999999999999</v>
      </c>
      <c r="P2148">
        <v>1.0680000000000001</v>
      </c>
      <c r="Q2148">
        <v>0.98499999999999999</v>
      </c>
      <c r="R2148">
        <v>0.69599999999999995</v>
      </c>
      <c r="S2148">
        <v>0.44900000000000001</v>
      </c>
    </row>
    <row r="2149" spans="1:19" x14ac:dyDescent="0.3">
      <c r="A2149">
        <v>120</v>
      </c>
      <c r="B2149">
        <v>-0.35299999999999998</v>
      </c>
      <c r="C2149">
        <v>-1.262</v>
      </c>
      <c r="D2149">
        <v>-2.3359999999999999</v>
      </c>
      <c r="E2149">
        <v>-2.9790000000000001</v>
      </c>
      <c r="F2149">
        <v>-3.21</v>
      </c>
      <c r="G2149">
        <v>2.8</v>
      </c>
      <c r="H2149">
        <v>-0.01</v>
      </c>
      <c r="I2149">
        <v>4</v>
      </c>
      <c r="J2149">
        <v>-0.38500000000000001</v>
      </c>
      <c r="K2149">
        <v>-1.4039999999999999</v>
      </c>
      <c r="L2149">
        <v>-2.3809999999999998</v>
      </c>
      <c r="M2149">
        <v>-3.125</v>
      </c>
      <c r="N2149">
        <v>-3.286</v>
      </c>
      <c r="O2149">
        <v>1.085</v>
      </c>
      <c r="P2149">
        <v>1.0920000000000001</v>
      </c>
      <c r="Q2149">
        <v>1.103</v>
      </c>
      <c r="R2149">
        <v>0.79800000000000004</v>
      </c>
      <c r="S2149">
        <v>0.45400000000000001</v>
      </c>
    </row>
    <row r="2150" spans="1:19" x14ac:dyDescent="0.3">
      <c r="A2150">
        <v>180</v>
      </c>
      <c r="B2150">
        <v>-0.35299999999999998</v>
      </c>
      <c r="C2150">
        <v>-1.262</v>
      </c>
      <c r="D2150">
        <v>-2.3359999999999999</v>
      </c>
      <c r="E2150">
        <v>-2.9790000000000001</v>
      </c>
      <c r="F2150">
        <v>-3.21</v>
      </c>
      <c r="G2150">
        <v>2.8</v>
      </c>
      <c r="H2150">
        <v>-0.01</v>
      </c>
      <c r="I2150">
        <v>4</v>
      </c>
      <c r="J2150">
        <v>-0.379</v>
      </c>
      <c r="K2150">
        <v>-1.3859999999999999</v>
      </c>
      <c r="L2150">
        <v>-2.363</v>
      </c>
      <c r="M2150">
        <v>-3.0950000000000002</v>
      </c>
      <c r="N2150">
        <v>-3.298</v>
      </c>
      <c r="O2150">
        <v>1.0720000000000001</v>
      </c>
      <c r="P2150">
        <v>1.0229999999999999</v>
      </c>
      <c r="Q2150">
        <v>1.0309999999999999</v>
      </c>
      <c r="R2150">
        <v>0.68400000000000005</v>
      </c>
      <c r="S2150">
        <v>0.45800000000000002</v>
      </c>
    </row>
    <row r="2151" spans="1:19" x14ac:dyDescent="0.3">
      <c r="A2151">
        <v>240</v>
      </c>
      <c r="B2151">
        <v>-0.35299999999999998</v>
      </c>
      <c r="C2151">
        <v>-1.262</v>
      </c>
      <c r="D2151">
        <v>-2.3359999999999999</v>
      </c>
      <c r="E2151">
        <v>-2.9790000000000001</v>
      </c>
      <c r="F2151">
        <v>-3.21</v>
      </c>
      <c r="G2151">
        <v>2.8</v>
      </c>
      <c r="H2151">
        <v>-0.01</v>
      </c>
      <c r="I2151">
        <v>4</v>
      </c>
      <c r="J2151">
        <v>-0.38600000000000001</v>
      </c>
      <c r="K2151">
        <v>-1.3959999999999999</v>
      </c>
      <c r="L2151">
        <v>-2.3780000000000001</v>
      </c>
      <c r="M2151">
        <v>-3.0910000000000002</v>
      </c>
      <c r="N2151">
        <v>-3.3029999999999999</v>
      </c>
      <c r="O2151">
        <v>1.079</v>
      </c>
      <c r="P2151">
        <v>1.0669999999999999</v>
      </c>
      <c r="Q2151">
        <v>1.0820000000000001</v>
      </c>
      <c r="R2151">
        <v>0.68899999999999995</v>
      </c>
      <c r="S2151">
        <v>0.46</v>
      </c>
    </row>
    <row r="2152" spans="1:19" x14ac:dyDescent="0.3">
      <c r="A2152">
        <v>300</v>
      </c>
      <c r="B2152">
        <v>-0.35299999999999998</v>
      </c>
      <c r="C2152">
        <v>-1.262</v>
      </c>
      <c r="D2152">
        <v>-2.3359999999999999</v>
      </c>
      <c r="E2152">
        <v>-2.9790000000000001</v>
      </c>
      <c r="F2152">
        <v>-3.21</v>
      </c>
      <c r="G2152">
        <v>2.8</v>
      </c>
      <c r="H2152">
        <v>-0.01</v>
      </c>
      <c r="I2152">
        <v>4</v>
      </c>
      <c r="J2152">
        <v>-0.38</v>
      </c>
      <c r="K2152">
        <v>-1.3919999999999999</v>
      </c>
      <c r="L2152">
        <v>-2.3769999999999998</v>
      </c>
      <c r="M2152">
        <v>-3.101</v>
      </c>
      <c r="N2152">
        <v>-3.3119999999999998</v>
      </c>
      <c r="O2152">
        <v>1.0660000000000001</v>
      </c>
      <c r="P2152">
        <v>1.05</v>
      </c>
      <c r="Q2152">
        <v>1.0589999999999999</v>
      </c>
      <c r="R2152">
        <v>0.73899999999999999</v>
      </c>
      <c r="S2152">
        <v>0.46300000000000002</v>
      </c>
    </row>
    <row r="2153" spans="1:19" x14ac:dyDescent="0.3">
      <c r="A2153">
        <v>360</v>
      </c>
      <c r="B2153">
        <v>-0.35299999999999998</v>
      </c>
      <c r="C2153">
        <v>-1.262</v>
      </c>
      <c r="D2153">
        <v>-2.3359999999999999</v>
      </c>
      <c r="E2153">
        <v>-2.9790000000000001</v>
      </c>
      <c r="F2153">
        <v>-3.21</v>
      </c>
      <c r="G2153">
        <v>2.8</v>
      </c>
      <c r="H2153">
        <v>-0.01</v>
      </c>
      <c r="I2153">
        <v>4</v>
      </c>
      <c r="J2153">
        <v>-0.38200000000000001</v>
      </c>
      <c r="K2153">
        <v>-1.39</v>
      </c>
      <c r="L2153">
        <v>-2.3730000000000002</v>
      </c>
      <c r="M2153">
        <v>-3.1139999999999999</v>
      </c>
      <c r="N2153">
        <v>-3.3239999999999998</v>
      </c>
      <c r="O2153">
        <v>1.0660000000000001</v>
      </c>
      <c r="P2153">
        <v>1.06</v>
      </c>
      <c r="Q2153">
        <v>1.042</v>
      </c>
      <c r="R2153">
        <v>0.77800000000000002</v>
      </c>
      <c r="S2153">
        <v>0.46800000000000003</v>
      </c>
    </row>
    <row r="2154" spans="1:19" x14ac:dyDescent="0.3">
      <c r="A2154">
        <v>420</v>
      </c>
      <c r="B2154">
        <v>-0.35299999999999998</v>
      </c>
      <c r="C2154">
        <v>-1.262</v>
      </c>
      <c r="D2154">
        <v>-2.3359999999999999</v>
      </c>
      <c r="E2154">
        <v>-2.9790000000000001</v>
      </c>
      <c r="F2154">
        <v>-3.21</v>
      </c>
      <c r="G2154">
        <v>2.8</v>
      </c>
      <c r="H2154">
        <v>-0.01</v>
      </c>
      <c r="I2154">
        <v>4</v>
      </c>
      <c r="J2154">
        <v>-0.38300000000000001</v>
      </c>
      <c r="K2154">
        <v>-1.391</v>
      </c>
      <c r="L2154">
        <v>-2.3769999999999998</v>
      </c>
      <c r="M2154">
        <v>-3.1269999999999998</v>
      </c>
      <c r="N2154">
        <v>-3.3359999999999999</v>
      </c>
      <c r="O2154">
        <v>1.0640000000000001</v>
      </c>
      <c r="P2154">
        <v>1.0669999999999999</v>
      </c>
      <c r="Q2154">
        <v>1.0509999999999999</v>
      </c>
      <c r="R2154">
        <v>0.81</v>
      </c>
      <c r="S2154">
        <v>0.47299999999999998</v>
      </c>
    </row>
    <row r="2155" spans="1:19" x14ac:dyDescent="0.3">
      <c r="A2155">
        <v>480</v>
      </c>
      <c r="B2155">
        <v>-0.35299999999999998</v>
      </c>
      <c r="C2155">
        <v>-1.262</v>
      </c>
      <c r="D2155">
        <v>-2.3359999999999999</v>
      </c>
      <c r="E2155">
        <v>-2.9790000000000001</v>
      </c>
      <c r="F2155">
        <v>-3.21</v>
      </c>
      <c r="G2155">
        <v>2.8</v>
      </c>
      <c r="H2155">
        <v>-0.01</v>
      </c>
      <c r="I2155">
        <v>4</v>
      </c>
      <c r="J2155">
        <v>-0.38300000000000001</v>
      </c>
      <c r="K2155">
        <v>-1.389</v>
      </c>
      <c r="L2155">
        <v>-2.38</v>
      </c>
      <c r="M2155">
        <v>-3.137</v>
      </c>
      <c r="N2155">
        <v>-3.3479999999999999</v>
      </c>
      <c r="O2155">
        <v>1.06</v>
      </c>
      <c r="P2155">
        <v>1.0620000000000001</v>
      </c>
      <c r="Q2155">
        <v>1.054</v>
      </c>
      <c r="R2155">
        <v>0.82299999999999995</v>
      </c>
      <c r="S2155">
        <v>0.47799999999999998</v>
      </c>
    </row>
    <row r="2156" spans="1:19" x14ac:dyDescent="0.3">
      <c r="A2156">
        <v>540</v>
      </c>
      <c r="B2156">
        <v>-0.35299999999999998</v>
      </c>
      <c r="C2156">
        <v>-1.262</v>
      </c>
      <c r="D2156">
        <v>-2.3359999999999999</v>
      </c>
      <c r="E2156">
        <v>-2.9790000000000001</v>
      </c>
      <c r="F2156">
        <v>-3.21</v>
      </c>
      <c r="G2156">
        <v>2.8</v>
      </c>
      <c r="H2156">
        <v>-0.01</v>
      </c>
      <c r="I2156">
        <v>4</v>
      </c>
      <c r="J2156">
        <v>-0.38600000000000001</v>
      </c>
      <c r="K2156">
        <v>-1.387</v>
      </c>
      <c r="L2156">
        <v>-2.3820000000000001</v>
      </c>
      <c r="M2156">
        <v>-3.1440000000000001</v>
      </c>
      <c r="N2156">
        <v>-3.36</v>
      </c>
      <c r="O2156">
        <v>1.06</v>
      </c>
      <c r="P2156">
        <v>1.0629999999999999</v>
      </c>
      <c r="Q2156">
        <v>1.0549999999999999</v>
      </c>
      <c r="R2156">
        <v>0.82499999999999996</v>
      </c>
      <c r="S2156">
        <v>0.48299999999999998</v>
      </c>
    </row>
    <row r="2157" spans="1:19" x14ac:dyDescent="0.3">
      <c r="A2157">
        <v>600</v>
      </c>
      <c r="B2157">
        <v>-0.35299999999999998</v>
      </c>
      <c r="C2157">
        <v>-1.262</v>
      </c>
      <c r="D2157">
        <v>-2.3359999999999999</v>
      </c>
      <c r="E2157">
        <v>-2.9790000000000001</v>
      </c>
      <c r="F2157">
        <v>-3.21</v>
      </c>
      <c r="G2157">
        <v>2.8</v>
      </c>
      <c r="H2157">
        <v>-0.01</v>
      </c>
      <c r="I2157">
        <v>4</v>
      </c>
      <c r="J2157">
        <v>-0.38700000000000001</v>
      </c>
      <c r="K2157">
        <v>-1.387</v>
      </c>
      <c r="L2157">
        <v>-2.383</v>
      </c>
      <c r="M2157">
        <v>-3.1509999999999998</v>
      </c>
      <c r="N2157">
        <v>-3.3730000000000002</v>
      </c>
      <c r="O2157">
        <v>1.0580000000000001</v>
      </c>
      <c r="P2157">
        <v>1.0640000000000001</v>
      </c>
      <c r="Q2157">
        <v>1.0549999999999999</v>
      </c>
      <c r="R2157">
        <v>0.82899999999999996</v>
      </c>
      <c r="S2157">
        <v>0.48799999999999999</v>
      </c>
    </row>
    <row r="2159" spans="1:19" x14ac:dyDescent="0.3">
      <c r="A2159" t="s">
        <v>0</v>
      </c>
      <c r="B2159" t="s">
        <v>167</v>
      </c>
    </row>
    <row r="2160" spans="1:19" x14ac:dyDescent="0.3">
      <c r="A2160">
        <v>0</v>
      </c>
      <c r="B2160">
        <v>-0.35099999999999998</v>
      </c>
      <c r="C2160">
        <v>-1.262</v>
      </c>
      <c r="D2160">
        <v>-2.3370000000000002</v>
      </c>
      <c r="E2160">
        <v>-2.9729999999999999</v>
      </c>
      <c r="F2160">
        <v>-3.2</v>
      </c>
      <c r="G2160">
        <v>2.8</v>
      </c>
      <c r="H2160">
        <v>-0.01</v>
      </c>
      <c r="I2160">
        <v>4</v>
      </c>
      <c r="J2160">
        <v>-0.37</v>
      </c>
      <c r="K2160">
        <v>-1.37</v>
      </c>
      <c r="L2160">
        <v>-2.3660000000000001</v>
      </c>
      <c r="M2160">
        <v>-3.089</v>
      </c>
      <c r="N2160">
        <v>-3.2</v>
      </c>
      <c r="O2160">
        <v>1.069</v>
      </c>
      <c r="P2160">
        <v>1.069</v>
      </c>
      <c r="Q2160">
        <v>1.0620000000000001</v>
      </c>
      <c r="R2160">
        <v>0.72</v>
      </c>
      <c r="S2160">
        <v>0.29599999999999999</v>
      </c>
    </row>
    <row r="2161" spans="1:19" x14ac:dyDescent="0.3">
      <c r="A2161">
        <v>60</v>
      </c>
      <c r="B2161">
        <v>-0.35099999999999998</v>
      </c>
      <c r="C2161">
        <v>-1.262</v>
      </c>
      <c r="D2161">
        <v>-2.3370000000000002</v>
      </c>
      <c r="E2161">
        <v>-2.9729999999999999</v>
      </c>
      <c r="F2161">
        <v>-3.2</v>
      </c>
      <c r="G2161">
        <v>2.8</v>
      </c>
      <c r="H2161">
        <v>-0.01</v>
      </c>
      <c r="I2161">
        <v>4</v>
      </c>
      <c r="J2161">
        <v>-0.40600000000000003</v>
      </c>
      <c r="K2161">
        <v>-1.4</v>
      </c>
      <c r="L2161">
        <v>-2.3479999999999999</v>
      </c>
      <c r="M2161">
        <v>-3.0710000000000002</v>
      </c>
      <c r="N2161">
        <v>-3.2669999999999999</v>
      </c>
      <c r="O2161">
        <v>1.127</v>
      </c>
      <c r="P2161">
        <v>1.0609999999999999</v>
      </c>
      <c r="Q2161">
        <v>0.98099999999999998</v>
      </c>
      <c r="R2161">
        <v>0.67200000000000004</v>
      </c>
      <c r="S2161">
        <v>0.44700000000000001</v>
      </c>
    </row>
    <row r="2162" spans="1:19" x14ac:dyDescent="0.3">
      <c r="A2162">
        <v>120</v>
      </c>
      <c r="B2162">
        <v>-0.35099999999999998</v>
      </c>
      <c r="C2162">
        <v>-1.262</v>
      </c>
      <c r="D2162">
        <v>-2.3370000000000002</v>
      </c>
      <c r="E2162">
        <v>-2.9729999999999999</v>
      </c>
      <c r="F2162">
        <v>-3.2</v>
      </c>
      <c r="G2162">
        <v>2.8</v>
      </c>
      <c r="H2162">
        <v>-0.01</v>
      </c>
      <c r="I2162">
        <v>4</v>
      </c>
      <c r="J2162">
        <v>-0.38800000000000001</v>
      </c>
      <c r="K2162">
        <v>-1.405</v>
      </c>
      <c r="L2162">
        <v>-2.38</v>
      </c>
      <c r="M2162">
        <v>-3.1120000000000001</v>
      </c>
      <c r="N2162">
        <v>-3.274</v>
      </c>
      <c r="O2162">
        <v>1.091</v>
      </c>
      <c r="P2162">
        <v>1.093</v>
      </c>
      <c r="Q2162">
        <v>1.1000000000000001</v>
      </c>
      <c r="R2162">
        <v>0.77700000000000002</v>
      </c>
      <c r="S2162">
        <v>0.44900000000000001</v>
      </c>
    </row>
    <row r="2163" spans="1:19" x14ac:dyDescent="0.3">
      <c r="A2163">
        <v>180</v>
      </c>
      <c r="B2163">
        <v>-0.35099999999999998</v>
      </c>
      <c r="C2163">
        <v>-1.262</v>
      </c>
      <c r="D2163">
        <v>-2.3370000000000002</v>
      </c>
      <c r="E2163">
        <v>-2.9729999999999999</v>
      </c>
      <c r="F2163">
        <v>-3.2</v>
      </c>
      <c r="G2163">
        <v>2.8</v>
      </c>
      <c r="H2163">
        <v>-0.01</v>
      </c>
      <c r="I2163">
        <v>4</v>
      </c>
      <c r="J2163">
        <v>-0.38</v>
      </c>
      <c r="K2163">
        <v>-1.3859999999999999</v>
      </c>
      <c r="L2163">
        <v>-2.363</v>
      </c>
      <c r="M2163">
        <v>-3.085</v>
      </c>
      <c r="N2163">
        <v>-3.2810000000000001</v>
      </c>
      <c r="O2163">
        <v>1.073</v>
      </c>
      <c r="P2163">
        <v>1.0209999999999999</v>
      </c>
      <c r="Q2163">
        <v>1.0289999999999999</v>
      </c>
      <c r="R2163">
        <v>0.68100000000000005</v>
      </c>
      <c r="S2163">
        <v>0.45200000000000001</v>
      </c>
    </row>
    <row r="2164" spans="1:19" x14ac:dyDescent="0.3">
      <c r="A2164">
        <v>240</v>
      </c>
      <c r="B2164">
        <v>-0.35099999999999998</v>
      </c>
      <c r="C2164">
        <v>-1.262</v>
      </c>
      <c r="D2164">
        <v>-2.3370000000000002</v>
      </c>
      <c r="E2164">
        <v>-2.9729999999999999</v>
      </c>
      <c r="F2164">
        <v>-3.2</v>
      </c>
      <c r="G2164">
        <v>2.8</v>
      </c>
      <c r="H2164">
        <v>-0.01</v>
      </c>
      <c r="I2164">
        <v>4</v>
      </c>
      <c r="J2164">
        <v>-0.38600000000000001</v>
      </c>
      <c r="K2164">
        <v>-1.3959999999999999</v>
      </c>
      <c r="L2164">
        <v>-2.3769999999999998</v>
      </c>
      <c r="M2164">
        <v>-3.081</v>
      </c>
      <c r="N2164">
        <v>-3.286</v>
      </c>
      <c r="O2164">
        <v>1.081</v>
      </c>
      <c r="P2164">
        <v>1.0660000000000001</v>
      </c>
      <c r="Q2164">
        <v>1.08</v>
      </c>
      <c r="R2164">
        <v>0.68</v>
      </c>
      <c r="S2164">
        <v>0.45400000000000001</v>
      </c>
    </row>
    <row r="2165" spans="1:19" x14ac:dyDescent="0.3">
      <c r="A2165">
        <v>300</v>
      </c>
      <c r="B2165">
        <v>-0.35099999999999998</v>
      </c>
      <c r="C2165">
        <v>-1.262</v>
      </c>
      <c r="D2165">
        <v>-2.3370000000000002</v>
      </c>
      <c r="E2165">
        <v>-2.9729999999999999</v>
      </c>
      <c r="F2165">
        <v>-3.2</v>
      </c>
      <c r="G2165">
        <v>2.8</v>
      </c>
      <c r="H2165">
        <v>-0.01</v>
      </c>
      <c r="I2165">
        <v>4</v>
      </c>
      <c r="J2165">
        <v>-0.38100000000000001</v>
      </c>
      <c r="K2165">
        <v>-1.3919999999999999</v>
      </c>
      <c r="L2165">
        <v>-2.3769999999999998</v>
      </c>
      <c r="M2165">
        <v>-3.0939999999999999</v>
      </c>
      <c r="N2165">
        <v>-3.2959999999999998</v>
      </c>
      <c r="O2165">
        <v>1.0680000000000001</v>
      </c>
      <c r="P2165">
        <v>1.05</v>
      </c>
      <c r="Q2165">
        <v>1.0629999999999999</v>
      </c>
      <c r="R2165">
        <v>0.74</v>
      </c>
      <c r="S2165">
        <v>0.45700000000000002</v>
      </c>
    </row>
    <row r="2166" spans="1:19" x14ac:dyDescent="0.3">
      <c r="A2166">
        <v>360</v>
      </c>
      <c r="B2166">
        <v>-0.35099999999999998</v>
      </c>
      <c r="C2166">
        <v>-1.262</v>
      </c>
      <c r="D2166">
        <v>-2.3370000000000002</v>
      </c>
      <c r="E2166">
        <v>-2.9729999999999999</v>
      </c>
      <c r="F2166">
        <v>-3.2</v>
      </c>
      <c r="G2166">
        <v>2.8</v>
      </c>
      <c r="H2166">
        <v>-0.01</v>
      </c>
      <c r="I2166">
        <v>4</v>
      </c>
      <c r="J2166">
        <v>-0.38300000000000001</v>
      </c>
      <c r="K2166">
        <v>-1.39</v>
      </c>
      <c r="L2166">
        <v>-2.3730000000000002</v>
      </c>
      <c r="M2166">
        <v>-3.1080000000000001</v>
      </c>
      <c r="N2166">
        <v>-3.3079999999999998</v>
      </c>
      <c r="O2166">
        <v>1.0660000000000001</v>
      </c>
      <c r="P2166">
        <v>1.0580000000000001</v>
      </c>
      <c r="Q2166">
        <v>1.042</v>
      </c>
      <c r="R2166">
        <v>0.77900000000000003</v>
      </c>
      <c r="S2166">
        <v>0.46200000000000002</v>
      </c>
    </row>
    <row r="2167" spans="1:19" x14ac:dyDescent="0.3">
      <c r="A2167">
        <v>420</v>
      </c>
      <c r="B2167">
        <v>-0.35099999999999998</v>
      </c>
      <c r="C2167">
        <v>-1.262</v>
      </c>
      <c r="D2167">
        <v>-2.3370000000000002</v>
      </c>
      <c r="E2167">
        <v>-2.9729999999999999</v>
      </c>
      <c r="F2167">
        <v>-3.2</v>
      </c>
      <c r="G2167">
        <v>2.8</v>
      </c>
      <c r="H2167">
        <v>-0.01</v>
      </c>
      <c r="I2167">
        <v>4</v>
      </c>
      <c r="J2167">
        <v>-0.38400000000000001</v>
      </c>
      <c r="K2167">
        <v>-1.3919999999999999</v>
      </c>
      <c r="L2167">
        <v>-2.3769999999999998</v>
      </c>
      <c r="M2167">
        <v>-3.12</v>
      </c>
      <c r="N2167">
        <v>-3.3210000000000002</v>
      </c>
      <c r="O2167">
        <v>1.0649999999999999</v>
      </c>
      <c r="P2167">
        <v>1.0669999999999999</v>
      </c>
      <c r="Q2167">
        <v>1.0509999999999999</v>
      </c>
      <c r="R2167">
        <v>0.80600000000000005</v>
      </c>
      <c r="S2167">
        <v>0.46700000000000003</v>
      </c>
    </row>
    <row r="2168" spans="1:19" x14ac:dyDescent="0.3">
      <c r="A2168">
        <v>480</v>
      </c>
      <c r="B2168">
        <v>-0.35099999999999998</v>
      </c>
      <c r="C2168">
        <v>-1.262</v>
      </c>
      <c r="D2168">
        <v>-2.3370000000000002</v>
      </c>
      <c r="E2168">
        <v>-2.9729999999999999</v>
      </c>
      <c r="F2168">
        <v>-3.2</v>
      </c>
      <c r="G2168">
        <v>2.8</v>
      </c>
      <c r="H2168">
        <v>-0.01</v>
      </c>
      <c r="I2168">
        <v>4</v>
      </c>
      <c r="J2168">
        <v>-0.38400000000000001</v>
      </c>
      <c r="K2168">
        <v>-1.389</v>
      </c>
      <c r="L2168">
        <v>-2.38</v>
      </c>
      <c r="M2168">
        <v>-3.129</v>
      </c>
      <c r="N2168">
        <v>-3.3319999999999999</v>
      </c>
      <c r="O2168">
        <v>1.06</v>
      </c>
      <c r="P2168">
        <v>1.0620000000000001</v>
      </c>
      <c r="Q2168">
        <v>1.0549999999999999</v>
      </c>
      <c r="R2168">
        <v>0.81499999999999995</v>
      </c>
      <c r="S2168">
        <v>0.47199999999999998</v>
      </c>
    </row>
    <row r="2169" spans="1:19" x14ac:dyDescent="0.3">
      <c r="A2169">
        <v>540</v>
      </c>
      <c r="B2169">
        <v>-0.35099999999999998</v>
      </c>
      <c r="C2169">
        <v>-1.262</v>
      </c>
      <c r="D2169">
        <v>-2.3370000000000002</v>
      </c>
      <c r="E2169">
        <v>-2.9729999999999999</v>
      </c>
      <c r="F2169">
        <v>-3.2</v>
      </c>
      <c r="G2169">
        <v>2.8</v>
      </c>
      <c r="H2169">
        <v>-0.01</v>
      </c>
      <c r="I2169">
        <v>4</v>
      </c>
      <c r="J2169">
        <v>-0.38600000000000001</v>
      </c>
      <c r="K2169">
        <v>-1.3879999999999999</v>
      </c>
      <c r="L2169">
        <v>-2.3809999999999998</v>
      </c>
      <c r="M2169">
        <v>-3.1349999999999998</v>
      </c>
      <c r="N2169">
        <v>-3.3439999999999999</v>
      </c>
      <c r="O2169">
        <v>1.06</v>
      </c>
      <c r="P2169">
        <v>1.0629999999999999</v>
      </c>
      <c r="Q2169">
        <v>1.0549999999999999</v>
      </c>
      <c r="R2169">
        <v>0.81499999999999995</v>
      </c>
      <c r="S2169">
        <v>0.47599999999999998</v>
      </c>
    </row>
    <row r="2170" spans="1:19" x14ac:dyDescent="0.3">
      <c r="A2170">
        <v>600</v>
      </c>
      <c r="B2170">
        <v>-0.35099999999999998</v>
      </c>
      <c r="C2170">
        <v>-1.262</v>
      </c>
      <c r="D2170">
        <v>-2.3370000000000002</v>
      </c>
      <c r="E2170">
        <v>-2.9729999999999999</v>
      </c>
      <c r="F2170">
        <v>-3.2</v>
      </c>
      <c r="G2170">
        <v>2.8</v>
      </c>
      <c r="H2170">
        <v>-0.01</v>
      </c>
      <c r="I2170">
        <v>4</v>
      </c>
      <c r="J2170">
        <v>-0.38700000000000001</v>
      </c>
      <c r="K2170">
        <v>-1.3879999999999999</v>
      </c>
      <c r="L2170">
        <v>-2.3820000000000001</v>
      </c>
      <c r="M2170">
        <v>-3.1419999999999999</v>
      </c>
      <c r="N2170">
        <v>-3.3559999999999999</v>
      </c>
      <c r="O2170">
        <v>1.0580000000000001</v>
      </c>
      <c r="P2170">
        <v>1.0640000000000001</v>
      </c>
      <c r="Q2170">
        <v>1.0549999999999999</v>
      </c>
      <c r="R2170">
        <v>0.81899999999999995</v>
      </c>
      <c r="S2170">
        <v>0.48099999999999998</v>
      </c>
    </row>
    <row r="2172" spans="1:19" x14ac:dyDescent="0.3">
      <c r="A2172" t="s">
        <v>0</v>
      </c>
      <c r="B2172" t="s">
        <v>168</v>
      </c>
    </row>
    <row r="2173" spans="1:19" x14ac:dyDescent="0.3">
      <c r="A2173">
        <v>0</v>
      </c>
      <c r="B2173">
        <v>-0.35299999999999998</v>
      </c>
      <c r="C2173">
        <v>-1.2629999999999999</v>
      </c>
      <c r="D2173">
        <v>-2.3370000000000002</v>
      </c>
      <c r="E2173">
        <v>-2.9660000000000002</v>
      </c>
      <c r="F2173">
        <v>-3.19</v>
      </c>
      <c r="G2173">
        <v>2.8</v>
      </c>
      <c r="H2173">
        <v>-0.01</v>
      </c>
      <c r="I2173">
        <v>4</v>
      </c>
      <c r="J2173">
        <v>-0.37</v>
      </c>
      <c r="K2173">
        <v>-1.37</v>
      </c>
      <c r="L2173">
        <v>-2.3660000000000001</v>
      </c>
      <c r="M2173">
        <v>-3.0819999999999999</v>
      </c>
      <c r="N2173">
        <v>-3.19</v>
      </c>
      <c r="O2173">
        <v>1.069</v>
      </c>
      <c r="P2173">
        <v>1.069</v>
      </c>
      <c r="Q2173">
        <v>1.0609999999999999</v>
      </c>
      <c r="R2173">
        <v>0.71299999999999997</v>
      </c>
      <c r="S2173">
        <v>0.29399999999999998</v>
      </c>
    </row>
    <row r="2174" spans="1:19" x14ac:dyDescent="0.3">
      <c r="A2174">
        <v>60</v>
      </c>
      <c r="B2174">
        <v>-0.35299999999999998</v>
      </c>
      <c r="C2174">
        <v>-1.2629999999999999</v>
      </c>
      <c r="D2174">
        <v>-2.3370000000000002</v>
      </c>
      <c r="E2174">
        <v>-2.9660000000000002</v>
      </c>
      <c r="F2174">
        <v>-3.19</v>
      </c>
      <c r="G2174">
        <v>2.8</v>
      </c>
      <c r="H2174">
        <v>-0.01</v>
      </c>
      <c r="I2174">
        <v>4</v>
      </c>
      <c r="J2174">
        <v>-0.40799999999999997</v>
      </c>
      <c r="K2174">
        <v>-1.401</v>
      </c>
      <c r="L2174">
        <v>-2.3479999999999999</v>
      </c>
      <c r="M2174">
        <v>-3.0640000000000001</v>
      </c>
      <c r="N2174">
        <v>-3.2559999999999998</v>
      </c>
      <c r="O2174">
        <v>1.1299999999999999</v>
      </c>
      <c r="P2174">
        <v>1.056</v>
      </c>
      <c r="Q2174">
        <v>0.98299999999999998</v>
      </c>
      <c r="R2174">
        <v>0.66700000000000004</v>
      </c>
      <c r="S2174">
        <v>0.443</v>
      </c>
    </row>
    <row r="2175" spans="1:19" x14ac:dyDescent="0.3">
      <c r="A2175">
        <v>120</v>
      </c>
      <c r="B2175">
        <v>-0.35299999999999998</v>
      </c>
      <c r="C2175">
        <v>-1.2629999999999999</v>
      </c>
      <c r="D2175">
        <v>-2.3370000000000002</v>
      </c>
      <c r="E2175">
        <v>-2.9660000000000002</v>
      </c>
      <c r="F2175">
        <v>-3.19</v>
      </c>
      <c r="G2175">
        <v>2.8</v>
      </c>
      <c r="H2175">
        <v>-0.01</v>
      </c>
      <c r="I2175">
        <v>4</v>
      </c>
      <c r="J2175">
        <v>-0.38700000000000001</v>
      </c>
      <c r="K2175">
        <v>-1.405</v>
      </c>
      <c r="L2175">
        <v>-2.38</v>
      </c>
      <c r="M2175">
        <v>-3.1040000000000001</v>
      </c>
      <c r="N2175">
        <v>-3.2629999999999999</v>
      </c>
      <c r="O2175">
        <v>1.089</v>
      </c>
      <c r="P2175">
        <v>1.0940000000000001</v>
      </c>
      <c r="Q2175">
        <v>1.1000000000000001</v>
      </c>
      <c r="R2175">
        <v>0.77</v>
      </c>
      <c r="S2175">
        <v>0.44500000000000001</v>
      </c>
    </row>
    <row r="2176" spans="1:19" x14ac:dyDescent="0.3">
      <c r="A2176">
        <v>180</v>
      </c>
      <c r="B2176">
        <v>-0.35299999999999998</v>
      </c>
      <c r="C2176">
        <v>-1.2629999999999999</v>
      </c>
      <c r="D2176">
        <v>-2.3370000000000002</v>
      </c>
      <c r="E2176">
        <v>-2.9660000000000002</v>
      </c>
      <c r="F2176">
        <v>-3.19</v>
      </c>
      <c r="G2176">
        <v>2.8</v>
      </c>
      <c r="H2176">
        <v>-0.01</v>
      </c>
      <c r="I2176">
        <v>4</v>
      </c>
      <c r="J2176">
        <v>-0.379</v>
      </c>
      <c r="K2176">
        <v>-1.3859999999999999</v>
      </c>
      <c r="L2176">
        <v>-2.3620000000000001</v>
      </c>
      <c r="M2176">
        <v>-3.0779999999999998</v>
      </c>
      <c r="N2176">
        <v>-3.2690000000000001</v>
      </c>
      <c r="O2176">
        <v>1.071</v>
      </c>
      <c r="P2176">
        <v>1.0229999999999999</v>
      </c>
      <c r="Q2176">
        <v>1.03</v>
      </c>
      <c r="R2176">
        <v>0.67400000000000004</v>
      </c>
      <c r="S2176">
        <v>0.44700000000000001</v>
      </c>
    </row>
    <row r="2177" spans="1:19" x14ac:dyDescent="0.3">
      <c r="A2177">
        <v>240</v>
      </c>
      <c r="B2177">
        <v>-0.35299999999999998</v>
      </c>
      <c r="C2177">
        <v>-1.2629999999999999</v>
      </c>
      <c r="D2177">
        <v>-2.3370000000000002</v>
      </c>
      <c r="E2177">
        <v>-2.9660000000000002</v>
      </c>
      <c r="F2177">
        <v>-3.19</v>
      </c>
      <c r="G2177">
        <v>2.8</v>
      </c>
      <c r="H2177">
        <v>-0.01</v>
      </c>
      <c r="I2177">
        <v>4</v>
      </c>
      <c r="J2177">
        <v>-0.38600000000000001</v>
      </c>
      <c r="K2177">
        <v>-1.395</v>
      </c>
      <c r="L2177">
        <v>-2.3769999999999998</v>
      </c>
      <c r="M2177">
        <v>-3.0739999999999998</v>
      </c>
      <c r="N2177">
        <v>-3.2749999999999999</v>
      </c>
      <c r="O2177">
        <v>1.079</v>
      </c>
      <c r="P2177">
        <v>1.0680000000000001</v>
      </c>
      <c r="Q2177">
        <v>1.08</v>
      </c>
      <c r="R2177">
        <v>0.67500000000000004</v>
      </c>
      <c r="S2177">
        <v>0.45</v>
      </c>
    </row>
    <row r="2178" spans="1:19" x14ac:dyDescent="0.3">
      <c r="A2178">
        <v>300</v>
      </c>
      <c r="B2178">
        <v>-0.35299999999999998</v>
      </c>
      <c r="C2178">
        <v>-1.2629999999999999</v>
      </c>
      <c r="D2178">
        <v>-2.3370000000000002</v>
      </c>
      <c r="E2178">
        <v>-2.9660000000000002</v>
      </c>
      <c r="F2178">
        <v>-3.19</v>
      </c>
      <c r="G2178">
        <v>2.8</v>
      </c>
      <c r="H2178">
        <v>-0.01</v>
      </c>
      <c r="I2178">
        <v>4</v>
      </c>
      <c r="J2178">
        <v>-0.38</v>
      </c>
      <c r="K2178">
        <v>-1.391</v>
      </c>
      <c r="L2178">
        <v>-2.3759999999999999</v>
      </c>
      <c r="M2178">
        <v>-3.0870000000000002</v>
      </c>
      <c r="N2178">
        <v>-3.2839999999999998</v>
      </c>
      <c r="O2178">
        <v>1.0660000000000001</v>
      </c>
      <c r="P2178">
        <v>1.0509999999999999</v>
      </c>
      <c r="Q2178">
        <v>1.0609999999999999</v>
      </c>
      <c r="R2178">
        <v>0.73399999999999999</v>
      </c>
      <c r="S2178">
        <v>0.45300000000000001</v>
      </c>
    </row>
    <row r="2179" spans="1:19" x14ac:dyDescent="0.3">
      <c r="A2179">
        <v>360</v>
      </c>
      <c r="B2179">
        <v>-0.35299999999999998</v>
      </c>
      <c r="C2179">
        <v>-1.2629999999999999</v>
      </c>
      <c r="D2179">
        <v>-2.3370000000000002</v>
      </c>
      <c r="E2179">
        <v>-2.9660000000000002</v>
      </c>
      <c r="F2179">
        <v>-3.19</v>
      </c>
      <c r="G2179">
        <v>2.8</v>
      </c>
      <c r="H2179">
        <v>-0.01</v>
      </c>
      <c r="I2179">
        <v>4</v>
      </c>
      <c r="J2179">
        <v>-0.38200000000000001</v>
      </c>
      <c r="K2179">
        <v>-1.39</v>
      </c>
      <c r="L2179">
        <v>-2.3730000000000002</v>
      </c>
      <c r="M2179">
        <v>-3.101</v>
      </c>
      <c r="N2179">
        <v>-3.2959999999999998</v>
      </c>
      <c r="O2179">
        <v>1.0660000000000001</v>
      </c>
      <c r="P2179">
        <v>1.0589999999999999</v>
      </c>
      <c r="Q2179">
        <v>1.0409999999999999</v>
      </c>
      <c r="R2179">
        <v>0.77500000000000002</v>
      </c>
      <c r="S2179">
        <v>0.45700000000000002</v>
      </c>
    </row>
    <row r="2180" spans="1:19" x14ac:dyDescent="0.3">
      <c r="A2180">
        <v>420</v>
      </c>
      <c r="B2180">
        <v>-0.35299999999999998</v>
      </c>
      <c r="C2180">
        <v>-1.2629999999999999</v>
      </c>
      <c r="D2180">
        <v>-2.3370000000000002</v>
      </c>
      <c r="E2180">
        <v>-2.9660000000000002</v>
      </c>
      <c r="F2180">
        <v>-3.19</v>
      </c>
      <c r="G2180">
        <v>2.8</v>
      </c>
      <c r="H2180">
        <v>-0.01</v>
      </c>
      <c r="I2180">
        <v>4</v>
      </c>
      <c r="J2180">
        <v>-0.38300000000000001</v>
      </c>
      <c r="K2180">
        <v>-1.391</v>
      </c>
      <c r="L2180">
        <v>-2.3769999999999998</v>
      </c>
      <c r="M2180">
        <v>-3.113</v>
      </c>
      <c r="N2180">
        <v>-3.3090000000000002</v>
      </c>
      <c r="O2180">
        <v>1.0640000000000001</v>
      </c>
      <c r="P2180">
        <v>1.0669999999999999</v>
      </c>
      <c r="Q2180">
        <v>1.0509999999999999</v>
      </c>
      <c r="R2180">
        <v>0.79900000000000004</v>
      </c>
      <c r="S2180">
        <v>0.46200000000000002</v>
      </c>
    </row>
    <row r="2181" spans="1:19" x14ac:dyDescent="0.3">
      <c r="A2181">
        <v>480</v>
      </c>
      <c r="B2181">
        <v>-0.35299999999999998</v>
      </c>
      <c r="C2181">
        <v>-1.2629999999999999</v>
      </c>
      <c r="D2181">
        <v>-2.3370000000000002</v>
      </c>
      <c r="E2181">
        <v>-2.9660000000000002</v>
      </c>
      <c r="F2181">
        <v>-3.19</v>
      </c>
      <c r="G2181">
        <v>2.8</v>
      </c>
      <c r="H2181">
        <v>-0.01</v>
      </c>
      <c r="I2181">
        <v>4</v>
      </c>
      <c r="J2181">
        <v>-0.38300000000000001</v>
      </c>
      <c r="K2181">
        <v>-1.3879999999999999</v>
      </c>
      <c r="L2181">
        <v>-2.38</v>
      </c>
      <c r="M2181">
        <v>-3.1219999999999999</v>
      </c>
      <c r="N2181">
        <v>-3.32</v>
      </c>
      <c r="O2181">
        <v>1.06</v>
      </c>
      <c r="P2181">
        <v>1.0629999999999999</v>
      </c>
      <c r="Q2181">
        <v>1.056</v>
      </c>
      <c r="R2181">
        <v>0.80800000000000005</v>
      </c>
      <c r="S2181">
        <v>0.46700000000000003</v>
      </c>
    </row>
    <row r="2182" spans="1:19" x14ac:dyDescent="0.3">
      <c r="A2182">
        <v>540</v>
      </c>
      <c r="B2182">
        <v>-0.35299999999999998</v>
      </c>
      <c r="C2182">
        <v>-1.2629999999999999</v>
      </c>
      <c r="D2182">
        <v>-2.3370000000000002</v>
      </c>
      <c r="E2182">
        <v>-2.9660000000000002</v>
      </c>
      <c r="F2182">
        <v>-3.19</v>
      </c>
      <c r="G2182">
        <v>2.8</v>
      </c>
      <c r="H2182">
        <v>-0.01</v>
      </c>
      <c r="I2182">
        <v>4</v>
      </c>
      <c r="J2182">
        <v>-0.38600000000000001</v>
      </c>
      <c r="K2182">
        <v>-1.387</v>
      </c>
      <c r="L2182">
        <v>-2.3809999999999998</v>
      </c>
      <c r="M2182">
        <v>-3.1280000000000001</v>
      </c>
      <c r="N2182">
        <v>-3.3319999999999999</v>
      </c>
      <c r="O2182">
        <v>1.06</v>
      </c>
      <c r="P2182">
        <v>1.0629999999999999</v>
      </c>
      <c r="Q2182">
        <v>1.0549999999999999</v>
      </c>
      <c r="R2182">
        <v>0.81</v>
      </c>
      <c r="S2182">
        <v>0.47199999999999998</v>
      </c>
    </row>
    <row r="2183" spans="1:19" x14ac:dyDescent="0.3">
      <c r="A2183">
        <v>600</v>
      </c>
      <c r="B2183">
        <v>-0.35299999999999998</v>
      </c>
      <c r="C2183">
        <v>-1.2629999999999999</v>
      </c>
      <c r="D2183">
        <v>-2.3370000000000002</v>
      </c>
      <c r="E2183">
        <v>-2.9660000000000002</v>
      </c>
      <c r="F2183">
        <v>-3.19</v>
      </c>
      <c r="G2183">
        <v>2.8</v>
      </c>
      <c r="H2183">
        <v>-0.01</v>
      </c>
      <c r="I2183">
        <v>4</v>
      </c>
      <c r="J2183">
        <v>-0.38700000000000001</v>
      </c>
      <c r="K2183">
        <v>-1.387</v>
      </c>
      <c r="L2183">
        <v>-2.3820000000000001</v>
      </c>
      <c r="M2183">
        <v>-3.1349999999999998</v>
      </c>
      <c r="N2183">
        <v>-3.3439999999999999</v>
      </c>
      <c r="O2183">
        <v>1.0580000000000001</v>
      </c>
      <c r="P2183">
        <v>1.0640000000000001</v>
      </c>
      <c r="Q2183">
        <v>1.054</v>
      </c>
      <c r="R2183">
        <v>0.81200000000000006</v>
      </c>
      <c r="S2183">
        <v>0.47599999999999998</v>
      </c>
    </row>
    <row r="2185" spans="1:19" x14ac:dyDescent="0.3">
      <c r="A2185" t="s">
        <v>0</v>
      </c>
      <c r="B2185" t="s">
        <v>169</v>
      </c>
    </row>
    <row r="2186" spans="1:19" x14ac:dyDescent="0.3">
      <c r="A2186">
        <v>0</v>
      </c>
      <c r="B2186">
        <v>-0.35299999999999998</v>
      </c>
      <c r="C2186">
        <v>-1.2629999999999999</v>
      </c>
      <c r="D2186">
        <v>-2.3370000000000002</v>
      </c>
      <c r="E2186">
        <v>-2.9590000000000001</v>
      </c>
      <c r="F2186">
        <v>-3.18</v>
      </c>
      <c r="G2186">
        <v>2.8</v>
      </c>
      <c r="H2186">
        <v>-0.01</v>
      </c>
      <c r="I2186">
        <v>4</v>
      </c>
      <c r="J2186">
        <v>-0.37</v>
      </c>
      <c r="K2186">
        <v>-1.37</v>
      </c>
      <c r="L2186">
        <v>-2.3660000000000001</v>
      </c>
      <c r="M2186">
        <v>-3.0750000000000002</v>
      </c>
      <c r="N2186">
        <v>-3.18</v>
      </c>
      <c r="O2186">
        <v>1.069</v>
      </c>
      <c r="P2186">
        <v>1.069</v>
      </c>
      <c r="Q2186">
        <v>1.0609999999999999</v>
      </c>
      <c r="R2186">
        <v>0.70699999999999996</v>
      </c>
      <c r="S2186">
        <v>0.29099999999999998</v>
      </c>
    </row>
    <row r="2187" spans="1:19" x14ac:dyDescent="0.3">
      <c r="A2187">
        <v>60</v>
      </c>
      <c r="B2187">
        <v>-0.35299999999999998</v>
      </c>
      <c r="C2187">
        <v>-1.2629999999999999</v>
      </c>
      <c r="D2187">
        <v>-2.3370000000000002</v>
      </c>
      <c r="E2187">
        <v>-2.9590000000000001</v>
      </c>
      <c r="F2187">
        <v>-3.18</v>
      </c>
      <c r="G2187">
        <v>2.8</v>
      </c>
      <c r="H2187">
        <v>-0.01</v>
      </c>
      <c r="I2187">
        <v>4</v>
      </c>
      <c r="J2187">
        <v>-0.40600000000000003</v>
      </c>
      <c r="K2187">
        <v>-1.399</v>
      </c>
      <c r="L2187">
        <v>-2.3479999999999999</v>
      </c>
      <c r="M2187">
        <v>-3.0569999999999999</v>
      </c>
      <c r="N2187">
        <v>-3.2450000000000001</v>
      </c>
      <c r="O2187">
        <v>1.127</v>
      </c>
      <c r="P2187">
        <v>1.0569999999999999</v>
      </c>
      <c r="Q2187">
        <v>0.98199999999999998</v>
      </c>
      <c r="R2187">
        <v>0.66200000000000003</v>
      </c>
      <c r="S2187">
        <v>0.438</v>
      </c>
    </row>
    <row r="2188" spans="1:19" x14ac:dyDescent="0.3">
      <c r="A2188">
        <v>120</v>
      </c>
      <c r="B2188">
        <v>-0.35299999999999998</v>
      </c>
      <c r="C2188">
        <v>-1.2629999999999999</v>
      </c>
      <c r="D2188">
        <v>-2.3370000000000002</v>
      </c>
      <c r="E2188">
        <v>-2.9590000000000001</v>
      </c>
      <c r="F2188">
        <v>-3.18</v>
      </c>
      <c r="G2188">
        <v>2.8</v>
      </c>
      <c r="H2188">
        <v>-0.01</v>
      </c>
      <c r="I2188">
        <v>4</v>
      </c>
      <c r="J2188">
        <v>-0.38800000000000001</v>
      </c>
      <c r="K2188">
        <v>-1.405</v>
      </c>
      <c r="L2188">
        <v>-2.38</v>
      </c>
      <c r="M2188">
        <v>-3.097</v>
      </c>
      <c r="N2188">
        <v>-3.2519999999999998</v>
      </c>
      <c r="O2188">
        <v>1.091</v>
      </c>
      <c r="P2188">
        <v>1.0940000000000001</v>
      </c>
      <c r="Q2188">
        <v>1.0980000000000001</v>
      </c>
      <c r="R2188">
        <v>0.76100000000000001</v>
      </c>
      <c r="S2188">
        <v>0.441</v>
      </c>
    </row>
    <row r="2189" spans="1:19" x14ac:dyDescent="0.3">
      <c r="A2189">
        <v>180</v>
      </c>
      <c r="B2189">
        <v>-0.35299999999999998</v>
      </c>
      <c r="C2189">
        <v>-1.2629999999999999</v>
      </c>
      <c r="D2189">
        <v>-2.3370000000000002</v>
      </c>
      <c r="E2189">
        <v>-2.9590000000000001</v>
      </c>
      <c r="F2189">
        <v>-3.18</v>
      </c>
      <c r="G2189">
        <v>2.8</v>
      </c>
      <c r="H2189">
        <v>-0.01</v>
      </c>
      <c r="I2189">
        <v>4</v>
      </c>
      <c r="J2189">
        <v>-0.379</v>
      </c>
      <c r="K2189">
        <v>-1.3859999999999999</v>
      </c>
      <c r="L2189">
        <v>-2.363</v>
      </c>
      <c r="M2189">
        <v>-3.07</v>
      </c>
      <c r="N2189">
        <v>-3.258</v>
      </c>
      <c r="O2189">
        <v>1.073</v>
      </c>
      <c r="P2189">
        <v>1.0209999999999999</v>
      </c>
      <c r="Q2189">
        <v>1.03</v>
      </c>
      <c r="R2189">
        <v>0.66600000000000004</v>
      </c>
      <c r="S2189">
        <v>0.443</v>
      </c>
    </row>
    <row r="2190" spans="1:19" x14ac:dyDescent="0.3">
      <c r="A2190">
        <v>240</v>
      </c>
      <c r="B2190">
        <v>-0.35299999999999998</v>
      </c>
      <c r="C2190">
        <v>-1.2629999999999999</v>
      </c>
      <c r="D2190">
        <v>-2.3370000000000002</v>
      </c>
      <c r="E2190">
        <v>-2.9590000000000001</v>
      </c>
      <c r="F2190">
        <v>-3.18</v>
      </c>
      <c r="G2190">
        <v>2.8</v>
      </c>
      <c r="H2190">
        <v>-0.01</v>
      </c>
      <c r="I2190">
        <v>4</v>
      </c>
      <c r="J2190">
        <v>-0.38600000000000001</v>
      </c>
      <c r="K2190">
        <v>-1.395</v>
      </c>
      <c r="L2190">
        <v>-2.3769999999999998</v>
      </c>
      <c r="M2190">
        <v>-3.0670000000000002</v>
      </c>
      <c r="N2190">
        <v>-3.2629999999999999</v>
      </c>
      <c r="O2190">
        <v>1.081</v>
      </c>
      <c r="P2190">
        <v>1.0669999999999999</v>
      </c>
      <c r="Q2190">
        <v>1.081</v>
      </c>
      <c r="R2190">
        <v>0.67</v>
      </c>
      <c r="S2190">
        <v>0.44500000000000001</v>
      </c>
    </row>
    <row r="2191" spans="1:19" x14ac:dyDescent="0.3">
      <c r="A2191">
        <v>300</v>
      </c>
      <c r="B2191">
        <v>-0.35299999999999998</v>
      </c>
      <c r="C2191">
        <v>-1.2629999999999999</v>
      </c>
      <c r="D2191">
        <v>-2.3370000000000002</v>
      </c>
      <c r="E2191">
        <v>-2.9590000000000001</v>
      </c>
      <c r="F2191">
        <v>-3.18</v>
      </c>
      <c r="G2191">
        <v>2.8</v>
      </c>
      <c r="H2191">
        <v>-0.01</v>
      </c>
      <c r="I2191">
        <v>4</v>
      </c>
      <c r="J2191">
        <v>-0.38100000000000001</v>
      </c>
      <c r="K2191">
        <v>-1.391</v>
      </c>
      <c r="L2191">
        <v>-2.3759999999999999</v>
      </c>
      <c r="M2191">
        <v>-3.081</v>
      </c>
      <c r="N2191">
        <v>-3.2730000000000001</v>
      </c>
      <c r="O2191">
        <v>1.0669999999999999</v>
      </c>
      <c r="P2191">
        <v>1.0489999999999999</v>
      </c>
      <c r="Q2191">
        <v>1.0609999999999999</v>
      </c>
      <c r="R2191">
        <v>0.73</v>
      </c>
      <c r="S2191">
        <v>0.44900000000000001</v>
      </c>
    </row>
    <row r="2192" spans="1:19" x14ac:dyDescent="0.3">
      <c r="A2192">
        <v>360</v>
      </c>
      <c r="B2192">
        <v>-0.35299999999999998</v>
      </c>
      <c r="C2192">
        <v>-1.2629999999999999</v>
      </c>
      <c r="D2192">
        <v>-2.3370000000000002</v>
      </c>
      <c r="E2192">
        <v>-2.9590000000000001</v>
      </c>
      <c r="F2192">
        <v>-3.18</v>
      </c>
      <c r="G2192">
        <v>2.8</v>
      </c>
      <c r="H2192">
        <v>-0.01</v>
      </c>
      <c r="I2192">
        <v>4</v>
      </c>
      <c r="J2192">
        <v>-0.38300000000000001</v>
      </c>
      <c r="K2192">
        <v>-1.39</v>
      </c>
      <c r="L2192">
        <v>-2.3730000000000002</v>
      </c>
      <c r="M2192">
        <v>-3.0950000000000002</v>
      </c>
      <c r="N2192">
        <v>-3.2850000000000001</v>
      </c>
      <c r="O2192">
        <v>1.0660000000000001</v>
      </c>
      <c r="P2192">
        <v>1.0580000000000001</v>
      </c>
      <c r="Q2192">
        <v>1.0409999999999999</v>
      </c>
      <c r="R2192">
        <v>0.77</v>
      </c>
      <c r="S2192">
        <v>0.45300000000000001</v>
      </c>
    </row>
    <row r="2193" spans="1:19" x14ac:dyDescent="0.3">
      <c r="A2193">
        <v>420</v>
      </c>
      <c r="B2193">
        <v>-0.35299999999999998</v>
      </c>
      <c r="C2193">
        <v>-1.2629999999999999</v>
      </c>
      <c r="D2193">
        <v>-2.3370000000000002</v>
      </c>
      <c r="E2193">
        <v>-2.9590000000000001</v>
      </c>
      <c r="F2193">
        <v>-3.18</v>
      </c>
      <c r="G2193">
        <v>2.8</v>
      </c>
      <c r="H2193">
        <v>-0.01</v>
      </c>
      <c r="I2193">
        <v>4</v>
      </c>
      <c r="J2193">
        <v>-0.38400000000000001</v>
      </c>
      <c r="K2193">
        <v>-1.391</v>
      </c>
      <c r="L2193">
        <v>-2.3759999999999999</v>
      </c>
      <c r="M2193">
        <v>-3.1070000000000002</v>
      </c>
      <c r="N2193">
        <v>-3.2970000000000002</v>
      </c>
      <c r="O2193">
        <v>1.0649999999999999</v>
      </c>
      <c r="P2193">
        <v>1.0669999999999999</v>
      </c>
      <c r="Q2193">
        <v>1.052</v>
      </c>
      <c r="R2193">
        <v>0.79500000000000004</v>
      </c>
      <c r="S2193">
        <v>0.45800000000000002</v>
      </c>
    </row>
    <row r="2194" spans="1:19" x14ac:dyDescent="0.3">
      <c r="A2194">
        <v>480</v>
      </c>
      <c r="B2194">
        <v>-0.35299999999999998</v>
      </c>
      <c r="C2194">
        <v>-1.2629999999999999</v>
      </c>
      <c r="D2194">
        <v>-2.3370000000000002</v>
      </c>
      <c r="E2194">
        <v>-2.9590000000000001</v>
      </c>
      <c r="F2194">
        <v>-3.18</v>
      </c>
      <c r="G2194">
        <v>2.8</v>
      </c>
      <c r="H2194">
        <v>-0.01</v>
      </c>
      <c r="I2194">
        <v>4</v>
      </c>
      <c r="J2194">
        <v>-0.38300000000000001</v>
      </c>
      <c r="K2194">
        <v>-1.389</v>
      </c>
      <c r="L2194">
        <v>-2.38</v>
      </c>
      <c r="M2194">
        <v>-3.1150000000000002</v>
      </c>
      <c r="N2194">
        <v>-3.3079999999999998</v>
      </c>
      <c r="O2194">
        <v>1.06</v>
      </c>
      <c r="P2194">
        <v>1.0620000000000001</v>
      </c>
      <c r="Q2194">
        <v>1.056</v>
      </c>
      <c r="R2194">
        <v>0.80200000000000005</v>
      </c>
      <c r="S2194">
        <v>0.46200000000000002</v>
      </c>
    </row>
    <row r="2195" spans="1:19" x14ac:dyDescent="0.3">
      <c r="A2195">
        <v>540</v>
      </c>
      <c r="B2195">
        <v>-0.35299999999999998</v>
      </c>
      <c r="C2195">
        <v>-1.2629999999999999</v>
      </c>
      <c r="D2195">
        <v>-2.3370000000000002</v>
      </c>
      <c r="E2195">
        <v>-2.9590000000000001</v>
      </c>
      <c r="F2195">
        <v>-3.18</v>
      </c>
      <c r="G2195">
        <v>2.8</v>
      </c>
      <c r="H2195">
        <v>-0.01</v>
      </c>
      <c r="I2195">
        <v>4</v>
      </c>
      <c r="J2195">
        <v>-0.38600000000000001</v>
      </c>
      <c r="K2195">
        <v>-1.3879999999999999</v>
      </c>
      <c r="L2195">
        <v>-2.3809999999999998</v>
      </c>
      <c r="M2195">
        <v>-3.121</v>
      </c>
      <c r="N2195">
        <v>-3.32</v>
      </c>
      <c r="O2195">
        <v>1.06</v>
      </c>
      <c r="P2195">
        <v>1.0629999999999999</v>
      </c>
      <c r="Q2195">
        <v>1.0549999999999999</v>
      </c>
      <c r="R2195">
        <v>0.80200000000000005</v>
      </c>
      <c r="S2195">
        <v>0.46700000000000003</v>
      </c>
    </row>
    <row r="2196" spans="1:19" x14ac:dyDescent="0.3">
      <c r="A2196">
        <v>600</v>
      </c>
      <c r="B2196">
        <v>-0.35299999999999998</v>
      </c>
      <c r="C2196">
        <v>-1.2629999999999999</v>
      </c>
      <c r="D2196">
        <v>-2.3370000000000002</v>
      </c>
      <c r="E2196">
        <v>-2.9590000000000001</v>
      </c>
      <c r="F2196">
        <v>-3.18</v>
      </c>
      <c r="G2196">
        <v>2.8</v>
      </c>
      <c r="H2196">
        <v>-0.01</v>
      </c>
      <c r="I2196">
        <v>4</v>
      </c>
      <c r="J2196">
        <v>-0.38700000000000001</v>
      </c>
      <c r="K2196">
        <v>-1.387</v>
      </c>
      <c r="L2196">
        <v>-2.3820000000000001</v>
      </c>
      <c r="M2196">
        <v>-3.129</v>
      </c>
      <c r="N2196">
        <v>-3.331</v>
      </c>
      <c r="O2196">
        <v>1.0580000000000001</v>
      </c>
      <c r="P2196">
        <v>1.0640000000000001</v>
      </c>
      <c r="Q2196">
        <v>1.054</v>
      </c>
      <c r="R2196">
        <v>0.80700000000000005</v>
      </c>
      <c r="S2196">
        <v>0.47099999999999997</v>
      </c>
    </row>
    <row r="2198" spans="1:19" x14ac:dyDescent="0.3">
      <c r="A2198" t="s">
        <v>0</v>
      </c>
      <c r="B2198" t="s">
        <v>170</v>
      </c>
    </row>
    <row r="2199" spans="1:19" x14ac:dyDescent="0.3">
      <c r="A2199">
        <v>0</v>
      </c>
      <c r="B2199">
        <v>-0.34899999999999998</v>
      </c>
      <c r="C2199">
        <v>-1.262</v>
      </c>
      <c r="D2199">
        <v>-2.3479999999999999</v>
      </c>
      <c r="E2199">
        <v>-2.9510000000000001</v>
      </c>
      <c r="F2199">
        <v>-3.17</v>
      </c>
      <c r="G2199">
        <v>2.8</v>
      </c>
      <c r="H2199">
        <v>-0.01</v>
      </c>
      <c r="I2199">
        <v>4</v>
      </c>
      <c r="J2199">
        <v>-0.37</v>
      </c>
      <c r="K2199">
        <v>-1.37</v>
      </c>
      <c r="L2199">
        <v>-2.3660000000000001</v>
      </c>
      <c r="M2199">
        <v>-3.0670000000000002</v>
      </c>
      <c r="N2199">
        <v>-3.17</v>
      </c>
      <c r="O2199">
        <v>1.069</v>
      </c>
      <c r="P2199">
        <v>1.069</v>
      </c>
      <c r="Q2199">
        <v>1.0609999999999999</v>
      </c>
      <c r="R2199">
        <v>0.7</v>
      </c>
      <c r="S2199">
        <v>0.28899999999999998</v>
      </c>
    </row>
    <row r="2200" spans="1:19" x14ac:dyDescent="0.3">
      <c r="A2200">
        <v>60</v>
      </c>
      <c r="B2200">
        <v>-0.34899999999999998</v>
      </c>
      <c r="C2200">
        <v>-1.262</v>
      </c>
      <c r="D2200">
        <v>-2.3479999999999999</v>
      </c>
      <c r="E2200">
        <v>-2.9510000000000001</v>
      </c>
      <c r="F2200">
        <v>-3.17</v>
      </c>
      <c r="G2200">
        <v>2.8</v>
      </c>
      <c r="H2200">
        <v>-0.01</v>
      </c>
      <c r="I2200">
        <v>4</v>
      </c>
      <c r="J2200">
        <v>-0.40799999999999997</v>
      </c>
      <c r="K2200">
        <v>-1.387</v>
      </c>
      <c r="L2200">
        <v>-2.355</v>
      </c>
      <c r="M2200">
        <v>-3.0529999999999999</v>
      </c>
      <c r="N2200">
        <v>-3.2280000000000002</v>
      </c>
      <c r="O2200">
        <v>1.131</v>
      </c>
      <c r="P2200">
        <v>1.0349999999999999</v>
      </c>
      <c r="Q2200">
        <v>0.98399999999999999</v>
      </c>
      <c r="R2200">
        <v>0.66600000000000004</v>
      </c>
      <c r="S2200">
        <v>0.432</v>
      </c>
    </row>
    <row r="2201" spans="1:19" x14ac:dyDescent="0.3">
      <c r="A2201">
        <v>120</v>
      </c>
      <c r="B2201">
        <v>-0.34899999999999998</v>
      </c>
      <c r="C2201">
        <v>-1.262</v>
      </c>
      <c r="D2201">
        <v>-2.3479999999999999</v>
      </c>
      <c r="E2201">
        <v>-2.9510000000000001</v>
      </c>
      <c r="F2201">
        <v>-3.17</v>
      </c>
      <c r="G2201">
        <v>2.8</v>
      </c>
      <c r="H2201">
        <v>-0.01</v>
      </c>
      <c r="I2201">
        <v>4</v>
      </c>
      <c r="J2201">
        <v>-0.38600000000000001</v>
      </c>
      <c r="K2201">
        <v>-1.3979999999999999</v>
      </c>
      <c r="L2201">
        <v>-2.387</v>
      </c>
      <c r="M2201">
        <v>-3.0870000000000002</v>
      </c>
      <c r="N2201">
        <v>-3.2360000000000002</v>
      </c>
      <c r="O2201">
        <v>1.087</v>
      </c>
      <c r="P2201">
        <v>1.0900000000000001</v>
      </c>
      <c r="Q2201">
        <v>1.083</v>
      </c>
      <c r="R2201">
        <v>0.747</v>
      </c>
      <c r="S2201">
        <v>0.435</v>
      </c>
    </row>
    <row r="2202" spans="1:19" x14ac:dyDescent="0.3">
      <c r="A2202">
        <v>180</v>
      </c>
      <c r="B2202">
        <v>-0.34899999999999998</v>
      </c>
      <c r="C2202">
        <v>-1.262</v>
      </c>
      <c r="D2202">
        <v>-2.3479999999999999</v>
      </c>
      <c r="E2202">
        <v>-2.9510000000000001</v>
      </c>
      <c r="F2202">
        <v>-3.17</v>
      </c>
      <c r="G2202">
        <v>2.8</v>
      </c>
      <c r="H2202">
        <v>-0.01</v>
      </c>
      <c r="I2202">
        <v>4</v>
      </c>
      <c r="J2202">
        <v>-0.377</v>
      </c>
      <c r="K2202">
        <v>-1.381</v>
      </c>
      <c r="L2202">
        <v>-2.3690000000000002</v>
      </c>
      <c r="M2202">
        <v>-3.0579999999999998</v>
      </c>
      <c r="N2202">
        <v>-3.2429999999999999</v>
      </c>
      <c r="O2202">
        <v>1.069</v>
      </c>
      <c r="P2202">
        <v>1.0229999999999999</v>
      </c>
      <c r="Q2202">
        <v>1.028</v>
      </c>
      <c r="R2202">
        <v>0.64300000000000002</v>
      </c>
      <c r="S2202">
        <v>0.438</v>
      </c>
    </row>
    <row r="2203" spans="1:19" x14ac:dyDescent="0.3">
      <c r="A2203">
        <v>240</v>
      </c>
      <c r="B2203">
        <v>-0.34899999999999998</v>
      </c>
      <c r="C2203">
        <v>-1.262</v>
      </c>
      <c r="D2203">
        <v>-2.3479999999999999</v>
      </c>
      <c r="E2203">
        <v>-2.9510000000000001</v>
      </c>
      <c r="F2203">
        <v>-3.17</v>
      </c>
      <c r="G2203">
        <v>2.8</v>
      </c>
      <c r="H2203">
        <v>-0.01</v>
      </c>
      <c r="I2203">
        <v>4</v>
      </c>
      <c r="J2203">
        <v>-0.38600000000000001</v>
      </c>
      <c r="K2203">
        <v>-1.3919999999999999</v>
      </c>
      <c r="L2203">
        <v>-2.3820000000000001</v>
      </c>
      <c r="M2203">
        <v>-3.0590000000000002</v>
      </c>
      <c r="N2203">
        <v>-3.25</v>
      </c>
      <c r="O2203">
        <v>1.08</v>
      </c>
      <c r="P2203">
        <v>1.069</v>
      </c>
      <c r="Q2203">
        <v>1.085</v>
      </c>
      <c r="R2203">
        <v>0.66400000000000003</v>
      </c>
      <c r="S2203">
        <v>0.44</v>
      </c>
    </row>
    <row r="2204" spans="1:19" x14ac:dyDescent="0.3">
      <c r="A2204">
        <v>300</v>
      </c>
      <c r="B2204">
        <v>-0.34899999999999998</v>
      </c>
      <c r="C2204">
        <v>-1.262</v>
      </c>
      <c r="D2204">
        <v>-2.3479999999999999</v>
      </c>
      <c r="E2204">
        <v>-2.9510000000000001</v>
      </c>
      <c r="F2204">
        <v>-3.17</v>
      </c>
      <c r="G2204">
        <v>2.8</v>
      </c>
      <c r="H2204">
        <v>-0.01</v>
      </c>
      <c r="I2204">
        <v>4</v>
      </c>
      <c r="J2204">
        <v>-0.38</v>
      </c>
      <c r="K2204">
        <v>-1.387</v>
      </c>
      <c r="L2204">
        <v>-2.3769999999999998</v>
      </c>
      <c r="M2204">
        <v>-3.0750000000000002</v>
      </c>
      <c r="N2204">
        <v>-3.2589999999999999</v>
      </c>
      <c r="O2204">
        <v>1.0660000000000001</v>
      </c>
      <c r="P2204">
        <v>1.0469999999999999</v>
      </c>
      <c r="Q2204">
        <v>1.0569999999999999</v>
      </c>
      <c r="R2204">
        <v>0.72199999999999998</v>
      </c>
      <c r="S2204">
        <v>0.443</v>
      </c>
    </row>
    <row r="2205" spans="1:19" x14ac:dyDescent="0.3">
      <c r="A2205">
        <v>360</v>
      </c>
      <c r="B2205">
        <v>-0.34899999999999998</v>
      </c>
      <c r="C2205">
        <v>-1.262</v>
      </c>
      <c r="D2205">
        <v>-2.3479999999999999</v>
      </c>
      <c r="E2205">
        <v>-2.9510000000000001</v>
      </c>
      <c r="F2205">
        <v>-3.17</v>
      </c>
      <c r="G2205">
        <v>2.8</v>
      </c>
      <c r="H2205">
        <v>-0.01</v>
      </c>
      <c r="I2205">
        <v>4</v>
      </c>
      <c r="J2205">
        <v>-0.38300000000000001</v>
      </c>
      <c r="K2205">
        <v>-1.387</v>
      </c>
      <c r="L2205">
        <v>-2.3740000000000001</v>
      </c>
      <c r="M2205">
        <v>-3.089</v>
      </c>
      <c r="N2205">
        <v>-3.27</v>
      </c>
      <c r="O2205">
        <v>1.0669999999999999</v>
      </c>
      <c r="P2205">
        <v>1.0609999999999999</v>
      </c>
      <c r="Q2205">
        <v>1.044</v>
      </c>
      <c r="R2205">
        <v>0.75800000000000001</v>
      </c>
      <c r="S2205">
        <v>0.44800000000000001</v>
      </c>
    </row>
    <row r="2206" spans="1:19" x14ac:dyDescent="0.3">
      <c r="A2206">
        <v>420</v>
      </c>
      <c r="B2206">
        <v>-0.34899999999999998</v>
      </c>
      <c r="C2206">
        <v>-1.262</v>
      </c>
      <c r="D2206">
        <v>-2.3479999999999999</v>
      </c>
      <c r="E2206">
        <v>-2.9510000000000001</v>
      </c>
      <c r="F2206">
        <v>-3.17</v>
      </c>
      <c r="G2206">
        <v>2.8</v>
      </c>
      <c r="H2206">
        <v>-0.01</v>
      </c>
      <c r="I2206">
        <v>4</v>
      </c>
      <c r="J2206">
        <v>-0.38300000000000001</v>
      </c>
      <c r="K2206">
        <v>-1.389</v>
      </c>
      <c r="L2206">
        <v>-2.3769999999999998</v>
      </c>
      <c r="M2206">
        <v>-3.101</v>
      </c>
      <c r="N2206">
        <v>-3.282</v>
      </c>
      <c r="O2206">
        <v>1.0640000000000001</v>
      </c>
      <c r="P2206">
        <v>1.0660000000000001</v>
      </c>
      <c r="Q2206">
        <v>1.056</v>
      </c>
      <c r="R2206">
        <v>0.78</v>
      </c>
      <c r="S2206">
        <v>0.45200000000000001</v>
      </c>
    </row>
    <row r="2207" spans="1:19" x14ac:dyDescent="0.3">
      <c r="A2207">
        <v>480</v>
      </c>
      <c r="B2207">
        <v>-0.34899999999999998</v>
      </c>
      <c r="C2207">
        <v>-1.262</v>
      </c>
      <c r="D2207">
        <v>-2.3479999999999999</v>
      </c>
      <c r="E2207">
        <v>-2.9510000000000001</v>
      </c>
      <c r="F2207">
        <v>-3.17</v>
      </c>
      <c r="G2207">
        <v>2.8</v>
      </c>
      <c r="H2207">
        <v>-0.01</v>
      </c>
      <c r="I2207">
        <v>4</v>
      </c>
      <c r="J2207">
        <v>-0.38300000000000001</v>
      </c>
      <c r="K2207">
        <v>-1.3859999999999999</v>
      </c>
      <c r="L2207">
        <v>-2.38</v>
      </c>
      <c r="M2207">
        <v>-3.109</v>
      </c>
      <c r="N2207">
        <v>-3.2930000000000001</v>
      </c>
      <c r="O2207">
        <v>1.06</v>
      </c>
      <c r="P2207">
        <v>1.0620000000000001</v>
      </c>
      <c r="Q2207">
        <v>1.0589999999999999</v>
      </c>
      <c r="R2207">
        <v>0.79</v>
      </c>
      <c r="S2207">
        <v>0.45600000000000002</v>
      </c>
    </row>
    <row r="2208" spans="1:19" x14ac:dyDescent="0.3">
      <c r="A2208">
        <v>540</v>
      </c>
      <c r="B2208">
        <v>-0.34899999999999998</v>
      </c>
      <c r="C2208">
        <v>-1.262</v>
      </c>
      <c r="D2208">
        <v>-2.3479999999999999</v>
      </c>
      <c r="E2208">
        <v>-2.9510000000000001</v>
      </c>
      <c r="F2208">
        <v>-3.17</v>
      </c>
      <c r="G2208">
        <v>2.8</v>
      </c>
      <c r="H2208">
        <v>-0.01</v>
      </c>
      <c r="I2208">
        <v>4</v>
      </c>
      <c r="J2208">
        <v>-0.38600000000000001</v>
      </c>
      <c r="K2208">
        <v>-1.385</v>
      </c>
      <c r="L2208">
        <v>-2.3809999999999998</v>
      </c>
      <c r="M2208">
        <v>-3.1150000000000002</v>
      </c>
      <c r="N2208">
        <v>-3.3050000000000002</v>
      </c>
      <c r="O2208">
        <v>1.06</v>
      </c>
      <c r="P2208">
        <v>1.0620000000000001</v>
      </c>
      <c r="Q2208">
        <v>1.0569999999999999</v>
      </c>
      <c r="R2208">
        <v>0.79100000000000004</v>
      </c>
      <c r="S2208">
        <v>0.46100000000000002</v>
      </c>
    </row>
    <row r="2209" spans="1:19" x14ac:dyDescent="0.3">
      <c r="A2209">
        <v>600</v>
      </c>
      <c r="B2209">
        <v>-0.34899999999999998</v>
      </c>
      <c r="C2209">
        <v>-1.262</v>
      </c>
      <c r="D2209">
        <v>-2.3479999999999999</v>
      </c>
      <c r="E2209">
        <v>-2.9510000000000001</v>
      </c>
      <c r="F2209">
        <v>-3.17</v>
      </c>
      <c r="G2209">
        <v>2.8</v>
      </c>
      <c r="H2209">
        <v>-0.01</v>
      </c>
      <c r="I2209">
        <v>4</v>
      </c>
      <c r="J2209">
        <v>-0.38700000000000001</v>
      </c>
      <c r="K2209">
        <v>-1.3859999999999999</v>
      </c>
      <c r="L2209">
        <v>-2.3809999999999998</v>
      </c>
      <c r="M2209">
        <v>-3.121</v>
      </c>
      <c r="N2209">
        <v>-3.3180000000000001</v>
      </c>
      <c r="O2209">
        <v>1.0580000000000001</v>
      </c>
      <c r="P2209">
        <v>1.0640000000000001</v>
      </c>
      <c r="Q2209">
        <v>1.0549999999999999</v>
      </c>
      <c r="R2209">
        <v>0.79400000000000004</v>
      </c>
      <c r="S2209">
        <v>0.46600000000000003</v>
      </c>
    </row>
    <row r="2211" spans="1:19" x14ac:dyDescent="0.3">
      <c r="A2211" t="s">
        <v>0</v>
      </c>
      <c r="B2211" t="s">
        <v>171</v>
      </c>
    </row>
    <row r="2212" spans="1:19" x14ac:dyDescent="0.3">
      <c r="A2212">
        <v>0</v>
      </c>
      <c r="B2212">
        <v>-0.34899999999999998</v>
      </c>
      <c r="C2212">
        <v>-1.262</v>
      </c>
      <c r="D2212">
        <v>-2.3479999999999999</v>
      </c>
      <c r="E2212">
        <v>-2.9470000000000001</v>
      </c>
      <c r="F2212">
        <v>-3.16</v>
      </c>
      <c r="G2212">
        <v>2.8</v>
      </c>
      <c r="H2212">
        <v>-0.01</v>
      </c>
      <c r="I2212">
        <v>4</v>
      </c>
      <c r="J2212">
        <v>-0.37</v>
      </c>
      <c r="K2212">
        <v>-1.37</v>
      </c>
      <c r="L2212">
        <v>-2.3650000000000002</v>
      </c>
      <c r="M2212">
        <v>-3.06</v>
      </c>
      <c r="N2212">
        <v>-3.16</v>
      </c>
      <c r="O2212">
        <v>1.069</v>
      </c>
      <c r="P2212">
        <v>1.069</v>
      </c>
      <c r="Q2212">
        <v>1.06</v>
      </c>
      <c r="R2212">
        <v>0.69399999999999995</v>
      </c>
      <c r="S2212">
        <v>0.28699999999999998</v>
      </c>
    </row>
    <row r="2213" spans="1:19" x14ac:dyDescent="0.3">
      <c r="A2213">
        <v>60</v>
      </c>
      <c r="B2213">
        <v>-0.34899999999999998</v>
      </c>
      <c r="C2213">
        <v>-1.262</v>
      </c>
      <c r="D2213">
        <v>-2.3479999999999999</v>
      </c>
      <c r="E2213">
        <v>-2.9470000000000001</v>
      </c>
      <c r="F2213">
        <v>-3.16</v>
      </c>
      <c r="G2213">
        <v>2.8</v>
      </c>
      <c r="H2213">
        <v>-0.01</v>
      </c>
      <c r="I2213">
        <v>4</v>
      </c>
      <c r="J2213">
        <v>-0.40799999999999997</v>
      </c>
      <c r="K2213">
        <v>-1.385</v>
      </c>
      <c r="L2213">
        <v>-2.355</v>
      </c>
      <c r="M2213">
        <v>-3.0459999999999998</v>
      </c>
      <c r="N2213">
        <v>-3.2170000000000001</v>
      </c>
      <c r="O2213">
        <v>1.1299999999999999</v>
      </c>
      <c r="P2213">
        <v>1.038</v>
      </c>
      <c r="Q2213">
        <v>0.98099999999999998</v>
      </c>
      <c r="R2213">
        <v>0.65700000000000003</v>
      </c>
      <c r="S2213">
        <v>0.42899999999999999</v>
      </c>
    </row>
    <row r="2214" spans="1:19" x14ac:dyDescent="0.3">
      <c r="A2214">
        <v>120</v>
      </c>
      <c r="B2214">
        <v>-0.34899999999999998</v>
      </c>
      <c r="C2214">
        <v>-1.262</v>
      </c>
      <c r="D2214">
        <v>-2.3479999999999999</v>
      </c>
      <c r="E2214">
        <v>-2.9470000000000001</v>
      </c>
      <c r="F2214">
        <v>-3.16</v>
      </c>
      <c r="G2214">
        <v>2.8</v>
      </c>
      <c r="H2214">
        <v>-0.01</v>
      </c>
      <c r="I2214">
        <v>4</v>
      </c>
      <c r="J2214">
        <v>-0.38600000000000001</v>
      </c>
      <c r="K2214">
        <v>-1.397</v>
      </c>
      <c r="L2214">
        <v>-2.387</v>
      </c>
      <c r="M2214">
        <v>-3.081</v>
      </c>
      <c r="N2214">
        <v>-3.2240000000000002</v>
      </c>
      <c r="O2214">
        <v>1.089</v>
      </c>
      <c r="P2214">
        <v>1.0900000000000001</v>
      </c>
      <c r="Q2214">
        <v>1.085</v>
      </c>
      <c r="R2214">
        <v>0.74199999999999999</v>
      </c>
      <c r="S2214">
        <v>0.43099999999999999</v>
      </c>
    </row>
    <row r="2215" spans="1:19" x14ac:dyDescent="0.3">
      <c r="A2215">
        <v>180</v>
      </c>
      <c r="B2215">
        <v>-0.34899999999999998</v>
      </c>
      <c r="C2215">
        <v>-1.262</v>
      </c>
      <c r="D2215">
        <v>-2.3479999999999999</v>
      </c>
      <c r="E2215">
        <v>-2.9470000000000001</v>
      </c>
      <c r="F2215">
        <v>-3.16</v>
      </c>
      <c r="G2215">
        <v>2.8</v>
      </c>
      <c r="H2215">
        <v>-0.01</v>
      </c>
      <c r="I2215">
        <v>4</v>
      </c>
      <c r="J2215">
        <v>-0.379</v>
      </c>
      <c r="K2215">
        <v>-1.381</v>
      </c>
      <c r="L2215">
        <v>-2.3679999999999999</v>
      </c>
      <c r="M2215">
        <v>-3.052</v>
      </c>
      <c r="N2215">
        <v>-3.2320000000000002</v>
      </c>
      <c r="O2215">
        <v>1.071</v>
      </c>
      <c r="P2215">
        <v>1.0209999999999999</v>
      </c>
      <c r="Q2215">
        <v>1.026</v>
      </c>
      <c r="R2215">
        <v>0.63800000000000001</v>
      </c>
      <c r="S2215">
        <v>0.434</v>
      </c>
    </row>
    <row r="2216" spans="1:19" x14ac:dyDescent="0.3">
      <c r="A2216">
        <v>240</v>
      </c>
      <c r="B2216">
        <v>-0.34899999999999998</v>
      </c>
      <c r="C2216">
        <v>-1.262</v>
      </c>
      <c r="D2216">
        <v>-2.3479999999999999</v>
      </c>
      <c r="E2216">
        <v>-2.9470000000000001</v>
      </c>
      <c r="F2216">
        <v>-3.16</v>
      </c>
      <c r="G2216">
        <v>2.8</v>
      </c>
      <c r="H2216">
        <v>-0.01</v>
      </c>
      <c r="I2216">
        <v>4</v>
      </c>
      <c r="J2216">
        <v>-0.38700000000000001</v>
      </c>
      <c r="K2216">
        <v>-1.3919999999999999</v>
      </c>
      <c r="L2216">
        <v>-2.3809999999999998</v>
      </c>
      <c r="M2216">
        <v>-3.052</v>
      </c>
      <c r="N2216">
        <v>-3.2389999999999999</v>
      </c>
      <c r="O2216">
        <v>1.081</v>
      </c>
      <c r="P2216">
        <v>1.0680000000000001</v>
      </c>
      <c r="Q2216">
        <v>1.085</v>
      </c>
      <c r="R2216">
        <v>0.65500000000000003</v>
      </c>
      <c r="S2216">
        <v>0.436</v>
      </c>
    </row>
    <row r="2217" spans="1:19" x14ac:dyDescent="0.3">
      <c r="A2217">
        <v>300</v>
      </c>
      <c r="B2217">
        <v>-0.34899999999999998</v>
      </c>
      <c r="C2217">
        <v>-1.262</v>
      </c>
      <c r="D2217">
        <v>-2.3479999999999999</v>
      </c>
      <c r="E2217">
        <v>-2.9470000000000001</v>
      </c>
      <c r="F2217">
        <v>-3.16</v>
      </c>
      <c r="G2217">
        <v>2.8</v>
      </c>
      <c r="H2217">
        <v>-0.01</v>
      </c>
      <c r="I2217">
        <v>4</v>
      </c>
      <c r="J2217">
        <v>-0.38100000000000001</v>
      </c>
      <c r="K2217">
        <v>-1.387</v>
      </c>
      <c r="L2217">
        <v>-2.3759999999999999</v>
      </c>
      <c r="M2217">
        <v>-3.0670000000000002</v>
      </c>
      <c r="N2217">
        <v>-3.2469999999999999</v>
      </c>
      <c r="O2217">
        <v>1.0669999999999999</v>
      </c>
      <c r="P2217">
        <v>1.0469999999999999</v>
      </c>
      <c r="Q2217">
        <v>1.0580000000000001</v>
      </c>
      <c r="R2217">
        <v>0.71399999999999997</v>
      </c>
      <c r="S2217">
        <v>0.439</v>
      </c>
    </row>
    <row r="2218" spans="1:19" x14ac:dyDescent="0.3">
      <c r="A2218">
        <v>360</v>
      </c>
      <c r="B2218">
        <v>-0.34899999999999998</v>
      </c>
      <c r="C2218">
        <v>-1.262</v>
      </c>
      <c r="D2218">
        <v>-2.3479999999999999</v>
      </c>
      <c r="E2218">
        <v>-2.9470000000000001</v>
      </c>
      <c r="F2218">
        <v>-3.16</v>
      </c>
      <c r="G2218">
        <v>2.8</v>
      </c>
      <c r="H2218">
        <v>-0.01</v>
      </c>
      <c r="I2218">
        <v>4</v>
      </c>
      <c r="J2218">
        <v>-0.38300000000000001</v>
      </c>
      <c r="K2218">
        <v>-1.387</v>
      </c>
      <c r="L2218">
        <v>-2.3730000000000002</v>
      </c>
      <c r="M2218">
        <v>-3.0819999999999999</v>
      </c>
      <c r="N2218">
        <v>-3.258</v>
      </c>
      <c r="O2218">
        <v>1.0669999999999999</v>
      </c>
      <c r="P2218">
        <v>1.06</v>
      </c>
      <c r="Q2218">
        <v>1.044</v>
      </c>
      <c r="R2218">
        <v>0.751</v>
      </c>
      <c r="S2218">
        <v>0.443</v>
      </c>
    </row>
    <row r="2219" spans="1:19" x14ac:dyDescent="0.3">
      <c r="A2219">
        <v>420</v>
      </c>
      <c r="B2219">
        <v>-0.34899999999999998</v>
      </c>
      <c r="C2219">
        <v>-1.262</v>
      </c>
      <c r="D2219">
        <v>-2.3479999999999999</v>
      </c>
      <c r="E2219">
        <v>-2.9470000000000001</v>
      </c>
      <c r="F2219">
        <v>-3.16</v>
      </c>
      <c r="G2219">
        <v>2.8</v>
      </c>
      <c r="H2219">
        <v>-0.01</v>
      </c>
      <c r="I2219">
        <v>4</v>
      </c>
      <c r="J2219">
        <v>-0.38400000000000001</v>
      </c>
      <c r="K2219">
        <v>-1.389</v>
      </c>
      <c r="L2219">
        <v>-2.3769999999999998</v>
      </c>
      <c r="M2219">
        <v>-3.093</v>
      </c>
      <c r="N2219">
        <v>-3.27</v>
      </c>
      <c r="O2219">
        <v>1.0640000000000001</v>
      </c>
      <c r="P2219">
        <v>1.0649999999999999</v>
      </c>
      <c r="Q2219">
        <v>1.0569999999999999</v>
      </c>
      <c r="R2219">
        <v>0.77300000000000002</v>
      </c>
      <c r="S2219">
        <v>0.44800000000000001</v>
      </c>
    </row>
    <row r="2220" spans="1:19" x14ac:dyDescent="0.3">
      <c r="A2220">
        <v>480</v>
      </c>
      <c r="B2220">
        <v>-0.34899999999999998</v>
      </c>
      <c r="C2220">
        <v>-1.262</v>
      </c>
      <c r="D2220">
        <v>-2.3479999999999999</v>
      </c>
      <c r="E2220">
        <v>-2.9470000000000001</v>
      </c>
      <c r="F2220">
        <v>-3.16</v>
      </c>
      <c r="G2220">
        <v>2.8</v>
      </c>
      <c r="H2220">
        <v>-0.01</v>
      </c>
      <c r="I2220">
        <v>4</v>
      </c>
      <c r="J2220">
        <v>-0.38300000000000001</v>
      </c>
      <c r="K2220">
        <v>-1.387</v>
      </c>
      <c r="L2220">
        <v>-2.38</v>
      </c>
      <c r="M2220">
        <v>-3.1019999999999999</v>
      </c>
      <c r="N2220">
        <v>-3.2810000000000001</v>
      </c>
      <c r="O2220">
        <v>1.06</v>
      </c>
      <c r="P2220">
        <v>1.0609999999999999</v>
      </c>
      <c r="Q2220">
        <v>1.06</v>
      </c>
      <c r="R2220">
        <v>0.78500000000000003</v>
      </c>
      <c r="S2220">
        <v>0.45200000000000001</v>
      </c>
    </row>
    <row r="2221" spans="1:19" x14ac:dyDescent="0.3">
      <c r="A2221">
        <v>540</v>
      </c>
      <c r="B2221">
        <v>-0.34899999999999998</v>
      </c>
      <c r="C2221">
        <v>-1.262</v>
      </c>
      <c r="D2221">
        <v>-2.3479999999999999</v>
      </c>
      <c r="E2221">
        <v>-2.9470000000000001</v>
      </c>
      <c r="F2221">
        <v>-3.16</v>
      </c>
      <c r="G2221">
        <v>2.8</v>
      </c>
      <c r="H2221">
        <v>-0.01</v>
      </c>
      <c r="I2221">
        <v>4</v>
      </c>
      <c r="J2221">
        <v>-0.38600000000000001</v>
      </c>
      <c r="K2221">
        <v>-1.3859999999999999</v>
      </c>
      <c r="L2221">
        <v>-2.38</v>
      </c>
      <c r="M2221">
        <v>-3.1080000000000001</v>
      </c>
      <c r="N2221">
        <v>-3.2930000000000001</v>
      </c>
      <c r="O2221">
        <v>1.06</v>
      </c>
      <c r="P2221">
        <v>1.0620000000000001</v>
      </c>
      <c r="Q2221">
        <v>1.0569999999999999</v>
      </c>
      <c r="R2221">
        <v>0.78500000000000003</v>
      </c>
      <c r="S2221">
        <v>0.45600000000000002</v>
      </c>
    </row>
    <row r="2222" spans="1:19" x14ac:dyDescent="0.3">
      <c r="A2222">
        <v>600</v>
      </c>
      <c r="B2222">
        <v>-0.34899999999999998</v>
      </c>
      <c r="C2222">
        <v>-1.262</v>
      </c>
      <c r="D2222">
        <v>-2.3479999999999999</v>
      </c>
      <c r="E2222">
        <v>-2.9470000000000001</v>
      </c>
      <c r="F2222">
        <v>-3.16</v>
      </c>
      <c r="G2222">
        <v>2.8</v>
      </c>
      <c r="H2222">
        <v>-0.01</v>
      </c>
      <c r="I2222">
        <v>4</v>
      </c>
      <c r="J2222">
        <v>-0.38700000000000001</v>
      </c>
      <c r="K2222">
        <v>-1.3859999999999999</v>
      </c>
      <c r="L2222">
        <v>-2.3809999999999998</v>
      </c>
      <c r="M2222">
        <v>-3.1150000000000002</v>
      </c>
      <c r="N2222">
        <v>-3.3050000000000002</v>
      </c>
      <c r="O2222">
        <v>1.0580000000000001</v>
      </c>
      <c r="P2222">
        <v>1.0640000000000001</v>
      </c>
      <c r="Q2222">
        <v>1.0549999999999999</v>
      </c>
      <c r="R2222">
        <v>0.78900000000000003</v>
      </c>
      <c r="S2222">
        <v>0.46100000000000002</v>
      </c>
    </row>
    <row r="2224" spans="1:19" x14ac:dyDescent="0.3">
      <c r="A2224" t="s">
        <v>0</v>
      </c>
      <c r="B2224" t="s">
        <v>172</v>
      </c>
    </row>
    <row r="2225" spans="1:19" x14ac:dyDescent="0.3">
      <c r="A2225">
        <v>0</v>
      </c>
      <c r="B2225">
        <v>-0.34699999999999998</v>
      </c>
      <c r="C2225">
        <v>-1.26</v>
      </c>
      <c r="D2225">
        <v>-2.347</v>
      </c>
      <c r="E2225">
        <v>-2.9990000000000001</v>
      </c>
      <c r="F2225">
        <v>-3.24</v>
      </c>
      <c r="G2225">
        <v>2.8</v>
      </c>
      <c r="H2225">
        <v>0</v>
      </c>
      <c r="I2225">
        <v>4</v>
      </c>
      <c r="J2225">
        <v>-0.37</v>
      </c>
      <c r="K2225">
        <v>-1.37</v>
      </c>
      <c r="L2225">
        <v>-2.367</v>
      </c>
      <c r="M2225">
        <v>-3.117</v>
      </c>
      <c r="N2225">
        <v>-3.24</v>
      </c>
      <c r="O2225">
        <v>1.069</v>
      </c>
      <c r="P2225">
        <v>1.069</v>
      </c>
      <c r="Q2225">
        <v>1.0629999999999999</v>
      </c>
      <c r="R2225">
        <v>0.746</v>
      </c>
      <c r="S2225">
        <v>0.30599999999999999</v>
      </c>
    </row>
    <row r="2226" spans="1:19" x14ac:dyDescent="0.3">
      <c r="A2226">
        <v>60</v>
      </c>
      <c r="B2226">
        <v>-0.34699999999999998</v>
      </c>
      <c r="C2226">
        <v>-1.26</v>
      </c>
      <c r="D2226">
        <v>-2.347</v>
      </c>
      <c r="E2226">
        <v>-2.9990000000000001</v>
      </c>
      <c r="F2226">
        <v>-3.24</v>
      </c>
      <c r="G2226">
        <v>2.8</v>
      </c>
      <c r="H2226">
        <v>0</v>
      </c>
      <c r="I2226">
        <v>4</v>
      </c>
      <c r="J2226">
        <v>-0.4</v>
      </c>
      <c r="K2226">
        <v>-1.397</v>
      </c>
      <c r="L2226">
        <v>-2.3570000000000002</v>
      </c>
      <c r="M2226">
        <v>-3.105</v>
      </c>
      <c r="N2226">
        <v>-3.302</v>
      </c>
      <c r="O2226">
        <v>1.119</v>
      </c>
      <c r="P2226">
        <v>1.0580000000000001</v>
      </c>
      <c r="Q2226">
        <v>0.99</v>
      </c>
      <c r="R2226">
        <v>0.71299999999999997</v>
      </c>
      <c r="S2226">
        <v>0.46</v>
      </c>
    </row>
    <row r="2227" spans="1:19" x14ac:dyDescent="0.3">
      <c r="A2227">
        <v>120</v>
      </c>
      <c r="B2227">
        <v>-0.34699999999999998</v>
      </c>
      <c r="C2227">
        <v>-1.26</v>
      </c>
      <c r="D2227">
        <v>-2.347</v>
      </c>
      <c r="E2227">
        <v>-2.9990000000000001</v>
      </c>
      <c r="F2227">
        <v>-3.24</v>
      </c>
      <c r="G2227">
        <v>2.8</v>
      </c>
      <c r="H2227">
        <v>0</v>
      </c>
      <c r="I2227">
        <v>4</v>
      </c>
      <c r="J2227">
        <v>-0.38200000000000001</v>
      </c>
      <c r="K2227">
        <v>-1.399</v>
      </c>
      <c r="L2227">
        <v>-2.3860000000000001</v>
      </c>
      <c r="M2227">
        <v>-3.145</v>
      </c>
      <c r="N2227">
        <v>-3.3149999999999999</v>
      </c>
      <c r="O2227">
        <v>1.089</v>
      </c>
      <c r="P2227">
        <v>1.0820000000000001</v>
      </c>
      <c r="Q2227">
        <v>1.105</v>
      </c>
      <c r="R2227">
        <v>0.82099999999999995</v>
      </c>
      <c r="S2227">
        <v>0.46500000000000002</v>
      </c>
    </row>
    <row r="2228" spans="1:19" x14ac:dyDescent="0.3">
      <c r="A2228">
        <v>180</v>
      </c>
      <c r="B2228">
        <v>-0.34699999999999998</v>
      </c>
      <c r="C2228">
        <v>-1.26</v>
      </c>
      <c r="D2228">
        <v>-2.347</v>
      </c>
      <c r="E2228">
        <v>-2.9990000000000001</v>
      </c>
      <c r="F2228">
        <v>-3.24</v>
      </c>
      <c r="G2228">
        <v>2.8</v>
      </c>
      <c r="H2228">
        <v>0</v>
      </c>
      <c r="I2228">
        <v>4</v>
      </c>
      <c r="J2228">
        <v>-0.377</v>
      </c>
      <c r="K2228">
        <v>-1.3839999999999999</v>
      </c>
      <c r="L2228">
        <v>-2.3639999999999999</v>
      </c>
      <c r="M2228">
        <v>-3.113</v>
      </c>
      <c r="N2228">
        <v>-3.3279999999999998</v>
      </c>
      <c r="O2228">
        <v>1.08</v>
      </c>
      <c r="P2228">
        <v>1.0209999999999999</v>
      </c>
      <c r="Q2228">
        <v>1.0309999999999999</v>
      </c>
      <c r="R2228">
        <v>0.69699999999999995</v>
      </c>
      <c r="S2228">
        <v>0.47</v>
      </c>
    </row>
    <row r="2229" spans="1:19" x14ac:dyDescent="0.3">
      <c r="A2229">
        <v>240</v>
      </c>
      <c r="B2229">
        <v>-0.34699999999999998</v>
      </c>
      <c r="C2229">
        <v>-1.26</v>
      </c>
      <c r="D2229">
        <v>-2.347</v>
      </c>
      <c r="E2229">
        <v>-2.9990000000000001</v>
      </c>
      <c r="F2229">
        <v>-3.24</v>
      </c>
      <c r="G2229">
        <v>2.8</v>
      </c>
      <c r="H2229">
        <v>0</v>
      </c>
      <c r="I2229">
        <v>4</v>
      </c>
      <c r="J2229">
        <v>-0.38</v>
      </c>
      <c r="K2229">
        <v>-1.3939999999999999</v>
      </c>
      <c r="L2229">
        <v>-2.3780000000000001</v>
      </c>
      <c r="M2229">
        <v>-3.109</v>
      </c>
      <c r="N2229">
        <v>-3.3359999999999999</v>
      </c>
      <c r="O2229">
        <v>1.085</v>
      </c>
      <c r="P2229">
        <v>1.0649999999999999</v>
      </c>
      <c r="Q2229">
        <v>1.0860000000000001</v>
      </c>
      <c r="R2229">
        <v>0.70099999999999996</v>
      </c>
      <c r="S2229">
        <v>0.47299999999999998</v>
      </c>
    </row>
    <row r="2230" spans="1:19" x14ac:dyDescent="0.3">
      <c r="A2230">
        <v>300</v>
      </c>
      <c r="B2230">
        <v>-0.34699999999999998</v>
      </c>
      <c r="C2230">
        <v>-1.26</v>
      </c>
      <c r="D2230">
        <v>-2.347</v>
      </c>
      <c r="E2230">
        <v>-2.9990000000000001</v>
      </c>
      <c r="F2230">
        <v>-3.24</v>
      </c>
      <c r="G2230">
        <v>2.8</v>
      </c>
      <c r="H2230">
        <v>0</v>
      </c>
      <c r="I2230">
        <v>4</v>
      </c>
      <c r="J2230">
        <v>-0.375</v>
      </c>
      <c r="K2230">
        <v>-1.39</v>
      </c>
      <c r="L2230">
        <v>-2.3769999999999998</v>
      </c>
      <c r="M2230">
        <v>-3.121</v>
      </c>
      <c r="N2230">
        <v>-3.3439999999999999</v>
      </c>
      <c r="O2230">
        <v>1.077</v>
      </c>
      <c r="P2230">
        <v>1.0489999999999999</v>
      </c>
      <c r="Q2230">
        <v>1.0640000000000001</v>
      </c>
      <c r="R2230">
        <v>0.751</v>
      </c>
      <c r="S2230">
        <v>0.47599999999999998</v>
      </c>
    </row>
    <row r="2231" spans="1:19" x14ac:dyDescent="0.3">
      <c r="A2231">
        <v>360</v>
      </c>
      <c r="B2231">
        <v>-0.34699999999999998</v>
      </c>
      <c r="C2231">
        <v>-1.26</v>
      </c>
      <c r="D2231">
        <v>-2.347</v>
      </c>
      <c r="E2231">
        <v>-2.9990000000000001</v>
      </c>
      <c r="F2231">
        <v>-3.24</v>
      </c>
      <c r="G2231">
        <v>2.8</v>
      </c>
      <c r="H2231">
        <v>0</v>
      </c>
      <c r="I2231">
        <v>4</v>
      </c>
      <c r="J2231">
        <v>-0.375</v>
      </c>
      <c r="K2231">
        <v>-1.3879999999999999</v>
      </c>
      <c r="L2231">
        <v>-2.3730000000000002</v>
      </c>
      <c r="M2231">
        <v>-3.1339999999999999</v>
      </c>
      <c r="N2231">
        <v>-3.355</v>
      </c>
      <c r="O2231">
        <v>1.077</v>
      </c>
      <c r="P2231">
        <v>1.0580000000000001</v>
      </c>
      <c r="Q2231">
        <v>1.046</v>
      </c>
      <c r="R2231">
        <v>0.78900000000000003</v>
      </c>
      <c r="S2231">
        <v>0.48099999999999998</v>
      </c>
    </row>
    <row r="2232" spans="1:19" x14ac:dyDescent="0.3">
      <c r="A2232">
        <v>420</v>
      </c>
      <c r="B2232">
        <v>-0.34699999999999998</v>
      </c>
      <c r="C2232">
        <v>-1.26</v>
      </c>
      <c r="D2232">
        <v>-2.347</v>
      </c>
      <c r="E2232">
        <v>-2.9990000000000001</v>
      </c>
      <c r="F2232">
        <v>-3.24</v>
      </c>
      <c r="G2232">
        <v>2.8</v>
      </c>
      <c r="H2232">
        <v>0</v>
      </c>
      <c r="I2232">
        <v>4</v>
      </c>
      <c r="J2232">
        <v>-0.375</v>
      </c>
      <c r="K2232">
        <v>-1.389</v>
      </c>
      <c r="L2232">
        <v>-2.3759999999999999</v>
      </c>
      <c r="M2232">
        <v>-3.1459999999999999</v>
      </c>
      <c r="N2232">
        <v>-3.3690000000000002</v>
      </c>
      <c r="O2232">
        <v>1.077</v>
      </c>
      <c r="P2232">
        <v>1.0669999999999999</v>
      </c>
      <c r="Q2232">
        <v>1.054</v>
      </c>
      <c r="R2232">
        <v>0.82</v>
      </c>
      <c r="S2232">
        <v>0.48699999999999999</v>
      </c>
    </row>
    <row r="2233" spans="1:19" x14ac:dyDescent="0.3">
      <c r="A2233">
        <v>480</v>
      </c>
      <c r="B2233">
        <v>-0.34699999999999998</v>
      </c>
      <c r="C2233">
        <v>-1.26</v>
      </c>
      <c r="D2233">
        <v>-2.347</v>
      </c>
      <c r="E2233">
        <v>-2.9990000000000001</v>
      </c>
      <c r="F2233">
        <v>-3.24</v>
      </c>
      <c r="G2233">
        <v>2.8</v>
      </c>
      <c r="H2233">
        <v>0</v>
      </c>
      <c r="I2233">
        <v>4</v>
      </c>
      <c r="J2233">
        <v>-0.374</v>
      </c>
      <c r="K2233">
        <v>-1.387</v>
      </c>
      <c r="L2233">
        <v>-2.379</v>
      </c>
      <c r="M2233">
        <v>-3.1560000000000001</v>
      </c>
      <c r="N2233">
        <v>-3.3809999999999998</v>
      </c>
      <c r="O2233">
        <v>1.075</v>
      </c>
      <c r="P2233">
        <v>1.0629999999999999</v>
      </c>
      <c r="Q2233">
        <v>1.0569999999999999</v>
      </c>
      <c r="R2233">
        <v>0.83699999999999997</v>
      </c>
      <c r="S2233">
        <v>0.49199999999999999</v>
      </c>
    </row>
    <row r="2234" spans="1:19" x14ac:dyDescent="0.3">
      <c r="A2234">
        <v>540</v>
      </c>
      <c r="B2234">
        <v>-0.34699999999999998</v>
      </c>
      <c r="C2234">
        <v>-1.26</v>
      </c>
      <c r="D2234">
        <v>-2.347</v>
      </c>
      <c r="E2234">
        <v>-2.9990000000000001</v>
      </c>
      <c r="F2234">
        <v>-3.24</v>
      </c>
      <c r="G2234">
        <v>2.8</v>
      </c>
      <c r="H2234">
        <v>0</v>
      </c>
      <c r="I2234">
        <v>4</v>
      </c>
      <c r="J2234">
        <v>-0.374</v>
      </c>
      <c r="K2234">
        <v>-1.385</v>
      </c>
      <c r="L2234">
        <v>-2.3809999999999998</v>
      </c>
      <c r="M2234">
        <v>-3.1629999999999998</v>
      </c>
      <c r="N2234">
        <v>-3.395</v>
      </c>
      <c r="O2234">
        <v>1.075</v>
      </c>
      <c r="P2234">
        <v>1.0649999999999999</v>
      </c>
      <c r="Q2234">
        <v>1.0569999999999999</v>
      </c>
      <c r="R2234">
        <v>0.84199999999999997</v>
      </c>
      <c r="S2234">
        <v>0.498</v>
      </c>
    </row>
    <row r="2235" spans="1:19" x14ac:dyDescent="0.3">
      <c r="A2235">
        <v>600</v>
      </c>
      <c r="B2235">
        <v>-0.34699999999999998</v>
      </c>
      <c r="C2235">
        <v>-1.26</v>
      </c>
      <c r="D2235">
        <v>-2.347</v>
      </c>
      <c r="E2235">
        <v>-2.9990000000000001</v>
      </c>
      <c r="F2235">
        <v>-3.24</v>
      </c>
      <c r="G2235">
        <v>2.8</v>
      </c>
      <c r="H2235">
        <v>0</v>
      </c>
      <c r="I2235">
        <v>4</v>
      </c>
      <c r="J2235">
        <v>-0.373</v>
      </c>
      <c r="K2235">
        <v>-1.3839999999999999</v>
      </c>
      <c r="L2235">
        <v>-2.3820000000000001</v>
      </c>
      <c r="M2235">
        <v>-3.17</v>
      </c>
      <c r="N2235">
        <v>-3.4079999999999999</v>
      </c>
      <c r="O2235">
        <v>1.0740000000000001</v>
      </c>
      <c r="P2235">
        <v>1.0669999999999999</v>
      </c>
      <c r="Q2235">
        <v>1.0569999999999999</v>
      </c>
      <c r="R2235">
        <v>0.84499999999999997</v>
      </c>
      <c r="S2235">
        <v>0.503</v>
      </c>
    </row>
    <row r="2237" spans="1:19" x14ac:dyDescent="0.3">
      <c r="A2237" t="s">
        <v>0</v>
      </c>
      <c r="B2237" t="s">
        <v>173</v>
      </c>
    </row>
    <row r="2238" spans="1:19" x14ac:dyDescent="0.3">
      <c r="A2238">
        <v>0</v>
      </c>
      <c r="B2238">
        <v>-0.34899999999999998</v>
      </c>
      <c r="C2238">
        <v>-1.2609999999999999</v>
      </c>
      <c r="D2238">
        <v>-2.3479999999999999</v>
      </c>
      <c r="E2238">
        <v>-2.9929999999999999</v>
      </c>
      <c r="F2238">
        <v>-3.23</v>
      </c>
      <c r="G2238">
        <v>2.8</v>
      </c>
      <c r="H2238">
        <v>0</v>
      </c>
      <c r="I2238">
        <v>4</v>
      </c>
      <c r="J2238">
        <v>-0.37</v>
      </c>
      <c r="K2238">
        <v>-1.37</v>
      </c>
      <c r="L2238">
        <v>-2.367</v>
      </c>
      <c r="M2238">
        <v>-3.11</v>
      </c>
      <c r="N2238">
        <v>-3.23</v>
      </c>
      <c r="O2238">
        <v>1.069</v>
      </c>
      <c r="P2238">
        <v>1.069</v>
      </c>
      <c r="Q2238">
        <v>1.0629999999999999</v>
      </c>
      <c r="R2238">
        <v>0.74</v>
      </c>
      <c r="S2238">
        <v>0.30299999999999999</v>
      </c>
    </row>
    <row r="2239" spans="1:19" x14ac:dyDescent="0.3">
      <c r="A2239">
        <v>60</v>
      </c>
      <c r="B2239">
        <v>-0.34899999999999998</v>
      </c>
      <c r="C2239">
        <v>-1.2609999999999999</v>
      </c>
      <c r="D2239">
        <v>-2.3479999999999999</v>
      </c>
      <c r="E2239">
        <v>-2.9929999999999999</v>
      </c>
      <c r="F2239">
        <v>-3.23</v>
      </c>
      <c r="G2239">
        <v>2.8</v>
      </c>
      <c r="H2239">
        <v>0</v>
      </c>
      <c r="I2239">
        <v>4</v>
      </c>
      <c r="J2239">
        <v>-0.40400000000000003</v>
      </c>
      <c r="K2239">
        <v>-1.4019999999999999</v>
      </c>
      <c r="L2239">
        <v>-2.359</v>
      </c>
      <c r="M2239">
        <v>-3.097</v>
      </c>
      <c r="N2239">
        <v>-3.294</v>
      </c>
      <c r="O2239">
        <v>1.127</v>
      </c>
      <c r="P2239">
        <v>1.0660000000000001</v>
      </c>
      <c r="Q2239">
        <v>0.98199999999999998</v>
      </c>
      <c r="R2239">
        <v>0.70399999999999996</v>
      </c>
      <c r="S2239">
        <v>0.45700000000000002</v>
      </c>
    </row>
    <row r="2240" spans="1:19" x14ac:dyDescent="0.3">
      <c r="A2240">
        <v>120</v>
      </c>
      <c r="B2240">
        <v>-0.34899999999999998</v>
      </c>
      <c r="C2240">
        <v>-1.2609999999999999</v>
      </c>
      <c r="D2240">
        <v>-2.3479999999999999</v>
      </c>
      <c r="E2240">
        <v>-2.9929999999999999</v>
      </c>
      <c r="F2240">
        <v>-3.23</v>
      </c>
      <c r="G2240">
        <v>2.8</v>
      </c>
      <c r="H2240">
        <v>0</v>
      </c>
      <c r="I2240">
        <v>4</v>
      </c>
      <c r="J2240">
        <v>-0.38300000000000001</v>
      </c>
      <c r="K2240">
        <v>-1.403</v>
      </c>
      <c r="L2240">
        <v>-2.39</v>
      </c>
      <c r="M2240">
        <v>-3.1389999999999998</v>
      </c>
      <c r="N2240">
        <v>-3.3079999999999998</v>
      </c>
      <c r="O2240">
        <v>1.0900000000000001</v>
      </c>
      <c r="P2240">
        <v>1.089</v>
      </c>
      <c r="Q2240">
        <v>1.1020000000000001</v>
      </c>
      <c r="R2240">
        <v>0.81699999999999995</v>
      </c>
      <c r="S2240">
        <v>0.46200000000000002</v>
      </c>
    </row>
    <row r="2241" spans="1:19" x14ac:dyDescent="0.3">
      <c r="A2241">
        <v>180</v>
      </c>
      <c r="B2241">
        <v>-0.34899999999999998</v>
      </c>
      <c r="C2241">
        <v>-1.2609999999999999</v>
      </c>
      <c r="D2241">
        <v>-2.3479999999999999</v>
      </c>
      <c r="E2241">
        <v>-2.9929999999999999</v>
      </c>
      <c r="F2241">
        <v>-3.23</v>
      </c>
      <c r="G2241">
        <v>2.8</v>
      </c>
      <c r="H2241">
        <v>0</v>
      </c>
      <c r="I2241">
        <v>4</v>
      </c>
      <c r="J2241">
        <v>-0.377</v>
      </c>
      <c r="K2241">
        <v>-1.3859999999999999</v>
      </c>
      <c r="L2241">
        <v>-2.3690000000000002</v>
      </c>
      <c r="M2241">
        <v>-3.109</v>
      </c>
      <c r="N2241">
        <v>-3.319</v>
      </c>
      <c r="O2241">
        <v>1.081</v>
      </c>
      <c r="P2241">
        <v>1.0229999999999999</v>
      </c>
      <c r="Q2241">
        <v>1.0209999999999999</v>
      </c>
      <c r="R2241">
        <v>0.7</v>
      </c>
      <c r="S2241">
        <v>0.46600000000000003</v>
      </c>
    </row>
    <row r="2242" spans="1:19" x14ac:dyDescent="0.3">
      <c r="A2242">
        <v>240</v>
      </c>
      <c r="B2242">
        <v>-0.34899999999999998</v>
      </c>
      <c r="C2242">
        <v>-1.2609999999999999</v>
      </c>
      <c r="D2242">
        <v>-2.3479999999999999</v>
      </c>
      <c r="E2242">
        <v>-2.9929999999999999</v>
      </c>
      <c r="F2242">
        <v>-3.23</v>
      </c>
      <c r="G2242">
        <v>2.8</v>
      </c>
      <c r="H2242">
        <v>0</v>
      </c>
      <c r="I2242">
        <v>4</v>
      </c>
      <c r="J2242">
        <v>-0.38100000000000001</v>
      </c>
      <c r="K2242">
        <v>-1.397</v>
      </c>
      <c r="L2242">
        <v>-2.383</v>
      </c>
      <c r="M2242">
        <v>-3.1030000000000002</v>
      </c>
      <c r="N2242">
        <v>-3.3250000000000002</v>
      </c>
      <c r="O2242">
        <v>1.087</v>
      </c>
      <c r="P2242">
        <v>1.0680000000000001</v>
      </c>
      <c r="Q2242">
        <v>1.077</v>
      </c>
      <c r="R2242">
        <v>0.69499999999999995</v>
      </c>
      <c r="S2242">
        <v>0.46899999999999997</v>
      </c>
    </row>
    <row r="2243" spans="1:19" x14ac:dyDescent="0.3">
      <c r="A2243">
        <v>300</v>
      </c>
      <c r="B2243">
        <v>-0.34899999999999998</v>
      </c>
      <c r="C2243">
        <v>-1.2609999999999999</v>
      </c>
      <c r="D2243">
        <v>-2.3479999999999999</v>
      </c>
      <c r="E2243">
        <v>-2.9929999999999999</v>
      </c>
      <c r="F2243">
        <v>-3.23</v>
      </c>
      <c r="G2243">
        <v>2.8</v>
      </c>
      <c r="H2243">
        <v>0</v>
      </c>
      <c r="I2243">
        <v>4</v>
      </c>
      <c r="J2243">
        <v>-0.375</v>
      </c>
      <c r="K2243">
        <v>-1.3919999999999999</v>
      </c>
      <c r="L2243">
        <v>-2.3809999999999998</v>
      </c>
      <c r="M2243">
        <v>-3.1150000000000002</v>
      </c>
      <c r="N2243">
        <v>-3.3340000000000001</v>
      </c>
      <c r="O2243">
        <v>1.077</v>
      </c>
      <c r="P2243">
        <v>1.05</v>
      </c>
      <c r="Q2243">
        <v>1.0589999999999999</v>
      </c>
      <c r="R2243">
        <v>0.746</v>
      </c>
      <c r="S2243">
        <v>0.47199999999999998</v>
      </c>
    </row>
    <row r="2244" spans="1:19" x14ac:dyDescent="0.3">
      <c r="A2244">
        <v>360</v>
      </c>
      <c r="B2244">
        <v>-0.34899999999999998</v>
      </c>
      <c r="C2244">
        <v>-1.2609999999999999</v>
      </c>
      <c r="D2244">
        <v>-2.3479999999999999</v>
      </c>
      <c r="E2244">
        <v>-2.9929999999999999</v>
      </c>
      <c r="F2244">
        <v>-3.23</v>
      </c>
      <c r="G2244">
        <v>2.8</v>
      </c>
      <c r="H2244">
        <v>0</v>
      </c>
      <c r="I2244">
        <v>4</v>
      </c>
      <c r="J2244">
        <v>-0.375</v>
      </c>
      <c r="K2244">
        <v>-1.39</v>
      </c>
      <c r="L2244">
        <v>-2.3769999999999998</v>
      </c>
      <c r="M2244">
        <v>-3.1280000000000001</v>
      </c>
      <c r="N2244">
        <v>-3.3450000000000002</v>
      </c>
      <c r="O2244">
        <v>1.077</v>
      </c>
      <c r="P2244">
        <v>1.06</v>
      </c>
      <c r="Q2244">
        <v>1.04</v>
      </c>
      <c r="R2244">
        <v>0.78300000000000003</v>
      </c>
      <c r="S2244">
        <v>0.47699999999999998</v>
      </c>
    </row>
    <row r="2245" spans="1:19" x14ac:dyDescent="0.3">
      <c r="A2245">
        <v>420</v>
      </c>
      <c r="B2245">
        <v>-0.34899999999999998</v>
      </c>
      <c r="C2245">
        <v>-1.2609999999999999</v>
      </c>
      <c r="D2245">
        <v>-2.3479999999999999</v>
      </c>
      <c r="E2245">
        <v>-2.9929999999999999</v>
      </c>
      <c r="F2245">
        <v>-3.23</v>
      </c>
      <c r="G2245">
        <v>2.8</v>
      </c>
      <c r="H2245">
        <v>0</v>
      </c>
      <c r="I2245">
        <v>4</v>
      </c>
      <c r="J2245">
        <v>-0.375</v>
      </c>
      <c r="K2245">
        <v>-1.391</v>
      </c>
      <c r="L2245">
        <v>-2.38</v>
      </c>
      <c r="M2245">
        <v>-3.141</v>
      </c>
      <c r="N2245">
        <v>-3.3580000000000001</v>
      </c>
      <c r="O2245">
        <v>1.077</v>
      </c>
      <c r="P2245">
        <v>1.069</v>
      </c>
      <c r="Q2245">
        <v>1.05</v>
      </c>
      <c r="R2245">
        <v>0.81399999999999995</v>
      </c>
      <c r="S2245">
        <v>0.48199999999999998</v>
      </c>
    </row>
    <row r="2246" spans="1:19" x14ac:dyDescent="0.3">
      <c r="A2246">
        <v>480</v>
      </c>
      <c r="B2246">
        <v>-0.34899999999999998</v>
      </c>
      <c r="C2246">
        <v>-1.2609999999999999</v>
      </c>
      <c r="D2246">
        <v>-2.3479999999999999</v>
      </c>
      <c r="E2246">
        <v>-2.9929999999999999</v>
      </c>
      <c r="F2246">
        <v>-3.23</v>
      </c>
      <c r="G2246">
        <v>2.8</v>
      </c>
      <c r="H2246">
        <v>0</v>
      </c>
      <c r="I2246">
        <v>4</v>
      </c>
      <c r="J2246">
        <v>-0.374</v>
      </c>
      <c r="K2246">
        <v>-1.3879999999999999</v>
      </c>
      <c r="L2246">
        <v>-2.383</v>
      </c>
      <c r="M2246">
        <v>-3.1509999999999998</v>
      </c>
      <c r="N2246">
        <v>-3.371</v>
      </c>
      <c r="O2246">
        <v>1.075</v>
      </c>
      <c r="P2246">
        <v>1.0649999999999999</v>
      </c>
      <c r="Q2246">
        <v>1.054</v>
      </c>
      <c r="R2246">
        <v>0.82899999999999996</v>
      </c>
      <c r="S2246">
        <v>0.48699999999999999</v>
      </c>
    </row>
    <row r="2247" spans="1:19" x14ac:dyDescent="0.3">
      <c r="A2247">
        <v>540</v>
      </c>
      <c r="B2247">
        <v>-0.34899999999999998</v>
      </c>
      <c r="C2247">
        <v>-1.2609999999999999</v>
      </c>
      <c r="D2247">
        <v>-2.3479999999999999</v>
      </c>
      <c r="E2247">
        <v>-2.9929999999999999</v>
      </c>
      <c r="F2247">
        <v>-3.23</v>
      </c>
      <c r="G2247">
        <v>2.8</v>
      </c>
      <c r="H2247">
        <v>0</v>
      </c>
      <c r="I2247">
        <v>4</v>
      </c>
      <c r="J2247">
        <v>-0.374</v>
      </c>
      <c r="K2247">
        <v>-1.387</v>
      </c>
      <c r="L2247">
        <v>-2.3839999999999999</v>
      </c>
      <c r="M2247">
        <v>-3.1589999999999998</v>
      </c>
      <c r="N2247">
        <v>-3.3839999999999999</v>
      </c>
      <c r="O2247">
        <v>1.075</v>
      </c>
      <c r="P2247">
        <v>1.0660000000000001</v>
      </c>
      <c r="Q2247">
        <v>1.056</v>
      </c>
      <c r="R2247">
        <v>0.83299999999999996</v>
      </c>
      <c r="S2247">
        <v>0.49299999999999999</v>
      </c>
    </row>
    <row r="2248" spans="1:19" x14ac:dyDescent="0.3">
      <c r="A2248">
        <v>600</v>
      </c>
      <c r="B2248">
        <v>-0.34899999999999998</v>
      </c>
      <c r="C2248">
        <v>-1.2609999999999999</v>
      </c>
      <c r="D2248">
        <v>-2.3479999999999999</v>
      </c>
      <c r="E2248">
        <v>-2.9929999999999999</v>
      </c>
      <c r="F2248">
        <v>-3.23</v>
      </c>
      <c r="G2248">
        <v>2.8</v>
      </c>
      <c r="H2248">
        <v>0</v>
      </c>
      <c r="I2248">
        <v>4</v>
      </c>
      <c r="J2248">
        <v>-0.373</v>
      </c>
      <c r="K2248">
        <v>-1.3859999999999999</v>
      </c>
      <c r="L2248">
        <v>-2.3849999999999998</v>
      </c>
      <c r="M2248">
        <v>-3.1659999999999999</v>
      </c>
      <c r="N2248">
        <v>-3.3969999999999998</v>
      </c>
      <c r="O2248">
        <v>1.0740000000000001</v>
      </c>
      <c r="P2248">
        <v>1.0680000000000001</v>
      </c>
      <c r="Q2248">
        <v>1.056</v>
      </c>
      <c r="R2248">
        <v>0.83699999999999997</v>
      </c>
      <c r="S2248">
        <v>0.499</v>
      </c>
    </row>
    <row r="2250" spans="1:19" x14ac:dyDescent="0.3">
      <c r="A2250" t="s">
        <v>0</v>
      </c>
      <c r="B2250" t="s">
        <v>174</v>
      </c>
    </row>
    <row r="2251" spans="1:19" x14ac:dyDescent="0.3">
      <c r="A2251">
        <v>0</v>
      </c>
      <c r="B2251">
        <v>-0.35199999999999998</v>
      </c>
      <c r="C2251">
        <v>-1.2609999999999999</v>
      </c>
      <c r="D2251">
        <v>-2.3359999999999999</v>
      </c>
      <c r="E2251">
        <v>-2.9860000000000002</v>
      </c>
      <c r="F2251">
        <v>-3.22</v>
      </c>
      <c r="G2251">
        <v>2.8</v>
      </c>
      <c r="H2251">
        <v>0</v>
      </c>
      <c r="I2251">
        <v>4</v>
      </c>
      <c r="J2251">
        <v>-0.37</v>
      </c>
      <c r="K2251">
        <v>-1.37</v>
      </c>
      <c r="L2251">
        <v>-2.367</v>
      </c>
      <c r="M2251">
        <v>-3.1030000000000002</v>
      </c>
      <c r="N2251">
        <v>-3.22</v>
      </c>
      <c r="O2251">
        <v>1.069</v>
      </c>
      <c r="P2251">
        <v>1.069</v>
      </c>
      <c r="Q2251">
        <v>1.0629999999999999</v>
      </c>
      <c r="R2251">
        <v>0.73299999999999998</v>
      </c>
      <c r="S2251">
        <v>0.30099999999999999</v>
      </c>
    </row>
    <row r="2252" spans="1:19" x14ac:dyDescent="0.3">
      <c r="A2252">
        <v>60</v>
      </c>
      <c r="B2252">
        <v>-0.35199999999999998</v>
      </c>
      <c r="C2252">
        <v>-1.2609999999999999</v>
      </c>
      <c r="D2252">
        <v>-2.3359999999999999</v>
      </c>
      <c r="E2252">
        <v>-2.9860000000000002</v>
      </c>
      <c r="F2252">
        <v>-3.22</v>
      </c>
      <c r="G2252">
        <v>2.8</v>
      </c>
      <c r="H2252">
        <v>0</v>
      </c>
      <c r="I2252">
        <v>4</v>
      </c>
      <c r="J2252">
        <v>-0.40500000000000003</v>
      </c>
      <c r="K2252">
        <v>-1.4039999999999999</v>
      </c>
      <c r="L2252">
        <v>-2.351</v>
      </c>
      <c r="M2252">
        <v>-3.09</v>
      </c>
      <c r="N2252">
        <v>-3.2850000000000001</v>
      </c>
      <c r="O2252">
        <v>1.129</v>
      </c>
      <c r="P2252">
        <v>1.0760000000000001</v>
      </c>
      <c r="Q2252">
        <v>0.98499999999999999</v>
      </c>
      <c r="R2252">
        <v>0.69899999999999995</v>
      </c>
      <c r="S2252">
        <v>0.45300000000000001</v>
      </c>
    </row>
    <row r="2253" spans="1:19" x14ac:dyDescent="0.3">
      <c r="A2253">
        <v>120</v>
      </c>
      <c r="B2253">
        <v>-0.35199999999999998</v>
      </c>
      <c r="C2253">
        <v>-1.2609999999999999</v>
      </c>
      <c r="D2253">
        <v>-2.3359999999999999</v>
      </c>
      <c r="E2253">
        <v>-2.9860000000000002</v>
      </c>
      <c r="F2253">
        <v>-3.22</v>
      </c>
      <c r="G2253">
        <v>2.8</v>
      </c>
      <c r="H2253">
        <v>0</v>
      </c>
      <c r="I2253">
        <v>4</v>
      </c>
      <c r="J2253">
        <v>-0.38300000000000001</v>
      </c>
      <c r="K2253">
        <v>-1.4039999999999999</v>
      </c>
      <c r="L2253">
        <v>-2.3820000000000001</v>
      </c>
      <c r="M2253">
        <v>-3.1320000000000001</v>
      </c>
      <c r="N2253">
        <v>-3.2970000000000002</v>
      </c>
      <c r="O2253">
        <v>1.0900000000000001</v>
      </c>
      <c r="P2253">
        <v>1.091</v>
      </c>
      <c r="Q2253">
        <v>1.107</v>
      </c>
      <c r="R2253">
        <v>0.80700000000000005</v>
      </c>
      <c r="S2253">
        <v>0.45800000000000002</v>
      </c>
    </row>
    <row r="2254" spans="1:19" x14ac:dyDescent="0.3">
      <c r="A2254">
        <v>180</v>
      </c>
      <c r="B2254">
        <v>-0.35199999999999998</v>
      </c>
      <c r="C2254">
        <v>-1.2609999999999999</v>
      </c>
      <c r="D2254">
        <v>-2.3359999999999999</v>
      </c>
      <c r="E2254">
        <v>-2.9860000000000002</v>
      </c>
      <c r="F2254">
        <v>-3.22</v>
      </c>
      <c r="G2254">
        <v>2.8</v>
      </c>
      <c r="H2254">
        <v>0</v>
      </c>
      <c r="I2254">
        <v>4</v>
      </c>
      <c r="J2254">
        <v>-0.378</v>
      </c>
      <c r="K2254">
        <v>-1.387</v>
      </c>
      <c r="L2254">
        <v>-2.363</v>
      </c>
      <c r="M2254">
        <v>-3.1030000000000002</v>
      </c>
      <c r="N2254">
        <v>-3.3090000000000002</v>
      </c>
      <c r="O2254">
        <v>1.0820000000000001</v>
      </c>
      <c r="P2254">
        <v>1.022</v>
      </c>
      <c r="Q2254">
        <v>1.0289999999999999</v>
      </c>
      <c r="R2254">
        <v>0.69399999999999995</v>
      </c>
      <c r="S2254">
        <v>0.46200000000000002</v>
      </c>
    </row>
    <row r="2255" spans="1:19" x14ac:dyDescent="0.3">
      <c r="A2255">
        <v>240</v>
      </c>
      <c r="B2255">
        <v>-0.35199999999999998</v>
      </c>
      <c r="C2255">
        <v>-1.2609999999999999</v>
      </c>
      <c r="D2255">
        <v>-2.3359999999999999</v>
      </c>
      <c r="E2255">
        <v>-2.9860000000000002</v>
      </c>
      <c r="F2255">
        <v>-3.22</v>
      </c>
      <c r="G2255">
        <v>2.8</v>
      </c>
      <c r="H2255">
        <v>0</v>
      </c>
      <c r="I2255">
        <v>4</v>
      </c>
      <c r="J2255">
        <v>-0.38200000000000001</v>
      </c>
      <c r="K2255">
        <v>-1.397</v>
      </c>
      <c r="L2255">
        <v>-2.3769999999999998</v>
      </c>
      <c r="M2255">
        <v>-3.097</v>
      </c>
      <c r="N2255">
        <v>-3.3140000000000001</v>
      </c>
      <c r="O2255">
        <v>1.0880000000000001</v>
      </c>
      <c r="P2255">
        <v>1.0649999999999999</v>
      </c>
      <c r="Q2255">
        <v>1.081</v>
      </c>
      <c r="R2255">
        <v>0.69199999999999995</v>
      </c>
      <c r="S2255">
        <v>0.46400000000000002</v>
      </c>
    </row>
    <row r="2256" spans="1:19" x14ac:dyDescent="0.3">
      <c r="A2256">
        <v>300</v>
      </c>
      <c r="B2256">
        <v>-0.35199999999999998</v>
      </c>
      <c r="C2256">
        <v>-1.2609999999999999</v>
      </c>
      <c r="D2256">
        <v>-2.3359999999999999</v>
      </c>
      <c r="E2256">
        <v>-2.9860000000000002</v>
      </c>
      <c r="F2256">
        <v>-3.22</v>
      </c>
      <c r="G2256">
        <v>2.8</v>
      </c>
      <c r="H2256">
        <v>0</v>
      </c>
      <c r="I2256">
        <v>4</v>
      </c>
      <c r="J2256">
        <v>-0.376</v>
      </c>
      <c r="K2256">
        <v>-1.393</v>
      </c>
      <c r="L2256">
        <v>-2.3769999999999998</v>
      </c>
      <c r="M2256">
        <v>-3.1070000000000002</v>
      </c>
      <c r="N2256">
        <v>-3.323</v>
      </c>
      <c r="O2256">
        <v>1.0780000000000001</v>
      </c>
      <c r="P2256">
        <v>1.05</v>
      </c>
      <c r="Q2256">
        <v>1.0609999999999999</v>
      </c>
      <c r="R2256">
        <v>0.74199999999999999</v>
      </c>
      <c r="S2256">
        <v>0.46800000000000003</v>
      </c>
    </row>
    <row r="2257" spans="1:19" x14ac:dyDescent="0.3">
      <c r="A2257">
        <v>360</v>
      </c>
      <c r="B2257">
        <v>-0.35199999999999998</v>
      </c>
      <c r="C2257">
        <v>-1.2609999999999999</v>
      </c>
      <c r="D2257">
        <v>-2.3359999999999999</v>
      </c>
      <c r="E2257">
        <v>-2.9860000000000002</v>
      </c>
      <c r="F2257">
        <v>-3.22</v>
      </c>
      <c r="G2257">
        <v>2.8</v>
      </c>
      <c r="H2257">
        <v>0</v>
      </c>
      <c r="I2257">
        <v>4</v>
      </c>
      <c r="J2257">
        <v>-0.375</v>
      </c>
      <c r="K2257">
        <v>-1.391</v>
      </c>
      <c r="L2257">
        <v>-2.3740000000000001</v>
      </c>
      <c r="M2257">
        <v>-3.121</v>
      </c>
      <c r="N2257">
        <v>-3.335</v>
      </c>
      <c r="O2257">
        <v>1.077</v>
      </c>
      <c r="P2257">
        <v>1.0589999999999999</v>
      </c>
      <c r="Q2257">
        <v>1.0429999999999999</v>
      </c>
      <c r="R2257">
        <v>0.78300000000000003</v>
      </c>
      <c r="S2257">
        <v>0.47299999999999998</v>
      </c>
    </row>
    <row r="2258" spans="1:19" x14ac:dyDescent="0.3">
      <c r="A2258">
        <v>420</v>
      </c>
      <c r="B2258">
        <v>-0.35199999999999998</v>
      </c>
      <c r="C2258">
        <v>-1.2609999999999999</v>
      </c>
      <c r="D2258">
        <v>-2.3359999999999999</v>
      </c>
      <c r="E2258">
        <v>-2.9860000000000002</v>
      </c>
      <c r="F2258">
        <v>-3.22</v>
      </c>
      <c r="G2258">
        <v>2.8</v>
      </c>
      <c r="H2258">
        <v>0</v>
      </c>
      <c r="I2258">
        <v>4</v>
      </c>
      <c r="J2258">
        <v>-0.375</v>
      </c>
      <c r="K2258">
        <v>-1.391</v>
      </c>
      <c r="L2258">
        <v>-2.3769999999999998</v>
      </c>
      <c r="M2258">
        <v>-3.133</v>
      </c>
      <c r="N2258">
        <v>-3.347</v>
      </c>
      <c r="O2258">
        <v>1.077</v>
      </c>
      <c r="P2258">
        <v>1.0669999999999999</v>
      </c>
      <c r="Q2258">
        <v>1.05</v>
      </c>
      <c r="R2258">
        <v>0.81399999999999995</v>
      </c>
      <c r="S2258">
        <v>0.47799999999999998</v>
      </c>
    </row>
    <row r="2259" spans="1:19" x14ac:dyDescent="0.3">
      <c r="A2259">
        <v>480</v>
      </c>
      <c r="B2259">
        <v>-0.35199999999999998</v>
      </c>
      <c r="C2259">
        <v>-1.2609999999999999</v>
      </c>
      <c r="D2259">
        <v>-2.3359999999999999</v>
      </c>
      <c r="E2259">
        <v>-2.9860000000000002</v>
      </c>
      <c r="F2259">
        <v>-3.22</v>
      </c>
      <c r="G2259">
        <v>2.8</v>
      </c>
      <c r="H2259">
        <v>0</v>
      </c>
      <c r="I2259">
        <v>4</v>
      </c>
      <c r="J2259">
        <v>-0.374</v>
      </c>
      <c r="K2259">
        <v>-1.389</v>
      </c>
      <c r="L2259">
        <v>-2.38</v>
      </c>
      <c r="M2259">
        <v>-3.1429999999999998</v>
      </c>
      <c r="N2259">
        <v>-3.36</v>
      </c>
      <c r="O2259">
        <v>1.075</v>
      </c>
      <c r="P2259">
        <v>1.0640000000000001</v>
      </c>
      <c r="Q2259">
        <v>1.054</v>
      </c>
      <c r="R2259">
        <v>0.82799999999999996</v>
      </c>
      <c r="S2259">
        <v>0.48299999999999998</v>
      </c>
    </row>
    <row r="2260" spans="1:19" x14ac:dyDescent="0.3">
      <c r="A2260">
        <v>540</v>
      </c>
      <c r="B2260">
        <v>-0.35199999999999998</v>
      </c>
      <c r="C2260">
        <v>-1.2609999999999999</v>
      </c>
      <c r="D2260">
        <v>-2.3359999999999999</v>
      </c>
      <c r="E2260">
        <v>-2.9860000000000002</v>
      </c>
      <c r="F2260">
        <v>-3.22</v>
      </c>
      <c r="G2260">
        <v>2.8</v>
      </c>
      <c r="H2260">
        <v>0</v>
      </c>
      <c r="I2260">
        <v>4</v>
      </c>
      <c r="J2260">
        <v>-0.374</v>
      </c>
      <c r="K2260">
        <v>-1.387</v>
      </c>
      <c r="L2260">
        <v>-2.3820000000000001</v>
      </c>
      <c r="M2260">
        <v>-3.15</v>
      </c>
      <c r="N2260">
        <v>-3.3719999999999999</v>
      </c>
      <c r="O2260">
        <v>1.075</v>
      </c>
      <c r="P2260">
        <v>1.0649999999999999</v>
      </c>
      <c r="Q2260">
        <v>1.0549999999999999</v>
      </c>
      <c r="R2260">
        <v>0.83199999999999996</v>
      </c>
      <c r="S2260">
        <v>0.48799999999999999</v>
      </c>
    </row>
    <row r="2261" spans="1:19" x14ac:dyDescent="0.3">
      <c r="A2261">
        <v>600</v>
      </c>
      <c r="B2261">
        <v>-0.35199999999999998</v>
      </c>
      <c r="C2261">
        <v>-1.2609999999999999</v>
      </c>
      <c r="D2261">
        <v>-2.3359999999999999</v>
      </c>
      <c r="E2261">
        <v>-2.9860000000000002</v>
      </c>
      <c r="F2261">
        <v>-3.22</v>
      </c>
      <c r="G2261">
        <v>2.8</v>
      </c>
      <c r="H2261">
        <v>0</v>
      </c>
      <c r="I2261">
        <v>4</v>
      </c>
      <c r="J2261">
        <v>-0.374</v>
      </c>
      <c r="K2261">
        <v>-1.3859999999999999</v>
      </c>
      <c r="L2261">
        <v>-2.383</v>
      </c>
      <c r="M2261">
        <v>-3.1579999999999999</v>
      </c>
      <c r="N2261">
        <v>-3.3839999999999999</v>
      </c>
      <c r="O2261">
        <v>1.075</v>
      </c>
      <c r="P2261">
        <v>1.0669999999999999</v>
      </c>
      <c r="Q2261">
        <v>1.0549999999999999</v>
      </c>
      <c r="R2261">
        <v>0.83499999999999996</v>
      </c>
      <c r="S2261">
        <v>0.49299999999999999</v>
      </c>
    </row>
    <row r="2263" spans="1:19" x14ac:dyDescent="0.3">
      <c r="A2263" t="s">
        <v>0</v>
      </c>
      <c r="B2263" t="s">
        <v>175</v>
      </c>
    </row>
    <row r="2264" spans="1:19" x14ac:dyDescent="0.3">
      <c r="A2264">
        <v>0</v>
      </c>
      <c r="B2264">
        <v>-0.35299999999999998</v>
      </c>
      <c r="C2264">
        <v>-1.262</v>
      </c>
      <c r="D2264">
        <v>-2.3359999999999999</v>
      </c>
      <c r="E2264">
        <v>-2.9790000000000001</v>
      </c>
      <c r="F2264">
        <v>-3.21</v>
      </c>
      <c r="G2264">
        <v>2.8</v>
      </c>
      <c r="H2264">
        <v>0</v>
      </c>
      <c r="I2264">
        <v>4</v>
      </c>
      <c r="J2264">
        <v>-0.37</v>
      </c>
      <c r="K2264">
        <v>-1.37</v>
      </c>
      <c r="L2264">
        <v>-2.3660000000000001</v>
      </c>
      <c r="M2264">
        <v>-3.0960000000000001</v>
      </c>
      <c r="N2264">
        <v>-3.21</v>
      </c>
      <c r="O2264">
        <v>1.069</v>
      </c>
      <c r="P2264">
        <v>1.069</v>
      </c>
      <c r="Q2264">
        <v>1.0620000000000001</v>
      </c>
      <c r="R2264">
        <v>0.72699999999999998</v>
      </c>
      <c r="S2264">
        <v>0.29799999999999999</v>
      </c>
    </row>
    <row r="2265" spans="1:19" x14ac:dyDescent="0.3">
      <c r="A2265">
        <v>60</v>
      </c>
      <c r="B2265">
        <v>-0.35299999999999998</v>
      </c>
      <c r="C2265">
        <v>-1.262</v>
      </c>
      <c r="D2265">
        <v>-2.3359999999999999</v>
      </c>
      <c r="E2265">
        <v>-2.9790000000000001</v>
      </c>
      <c r="F2265">
        <v>-3.21</v>
      </c>
      <c r="G2265">
        <v>2.8</v>
      </c>
      <c r="H2265">
        <v>0</v>
      </c>
      <c r="I2265">
        <v>4</v>
      </c>
      <c r="J2265">
        <v>-0.40699999999999997</v>
      </c>
      <c r="K2265">
        <v>-1.405</v>
      </c>
      <c r="L2265">
        <v>-2.3490000000000002</v>
      </c>
      <c r="M2265">
        <v>-3.0840000000000001</v>
      </c>
      <c r="N2265">
        <v>-3.274</v>
      </c>
      <c r="O2265">
        <v>1.1319999999999999</v>
      </c>
      <c r="P2265">
        <v>1.0680000000000001</v>
      </c>
      <c r="Q2265">
        <v>0.98399999999999999</v>
      </c>
      <c r="R2265">
        <v>0.69599999999999995</v>
      </c>
      <c r="S2265">
        <v>0.44900000000000001</v>
      </c>
    </row>
    <row r="2266" spans="1:19" x14ac:dyDescent="0.3">
      <c r="A2266">
        <v>120</v>
      </c>
      <c r="B2266">
        <v>-0.35299999999999998</v>
      </c>
      <c r="C2266">
        <v>-1.262</v>
      </c>
      <c r="D2266">
        <v>-2.3359999999999999</v>
      </c>
      <c r="E2266">
        <v>-2.9790000000000001</v>
      </c>
      <c r="F2266">
        <v>-3.21</v>
      </c>
      <c r="G2266">
        <v>2.8</v>
      </c>
      <c r="H2266">
        <v>0</v>
      </c>
      <c r="I2266">
        <v>4</v>
      </c>
      <c r="J2266">
        <v>-0.38300000000000001</v>
      </c>
      <c r="K2266">
        <v>-1.4039999999999999</v>
      </c>
      <c r="L2266">
        <v>-2.3809999999999998</v>
      </c>
      <c r="M2266">
        <v>-3.125</v>
      </c>
      <c r="N2266">
        <v>-3.286</v>
      </c>
      <c r="O2266">
        <v>1.0900000000000001</v>
      </c>
      <c r="P2266">
        <v>1.0920000000000001</v>
      </c>
      <c r="Q2266">
        <v>1.103</v>
      </c>
      <c r="R2266">
        <v>0.79800000000000004</v>
      </c>
      <c r="S2266">
        <v>0.45400000000000001</v>
      </c>
    </row>
    <row r="2267" spans="1:19" x14ac:dyDescent="0.3">
      <c r="A2267">
        <v>180</v>
      </c>
      <c r="B2267">
        <v>-0.35299999999999998</v>
      </c>
      <c r="C2267">
        <v>-1.262</v>
      </c>
      <c r="D2267">
        <v>-2.3359999999999999</v>
      </c>
      <c r="E2267">
        <v>-2.9790000000000001</v>
      </c>
      <c r="F2267">
        <v>-3.21</v>
      </c>
      <c r="G2267">
        <v>2.8</v>
      </c>
      <c r="H2267">
        <v>0</v>
      </c>
      <c r="I2267">
        <v>4</v>
      </c>
      <c r="J2267">
        <v>-0.376</v>
      </c>
      <c r="K2267">
        <v>-1.3859999999999999</v>
      </c>
      <c r="L2267">
        <v>-2.363</v>
      </c>
      <c r="M2267">
        <v>-3.0950000000000002</v>
      </c>
      <c r="N2267">
        <v>-3.298</v>
      </c>
      <c r="O2267">
        <v>1.079</v>
      </c>
      <c r="P2267">
        <v>1.0229999999999999</v>
      </c>
      <c r="Q2267">
        <v>1.0309999999999999</v>
      </c>
      <c r="R2267">
        <v>0.68400000000000005</v>
      </c>
      <c r="S2267">
        <v>0.45800000000000002</v>
      </c>
    </row>
    <row r="2268" spans="1:19" x14ac:dyDescent="0.3">
      <c r="A2268">
        <v>240</v>
      </c>
      <c r="B2268">
        <v>-0.35299999999999998</v>
      </c>
      <c r="C2268">
        <v>-1.262</v>
      </c>
      <c r="D2268">
        <v>-2.3359999999999999</v>
      </c>
      <c r="E2268">
        <v>-2.9790000000000001</v>
      </c>
      <c r="F2268">
        <v>-3.21</v>
      </c>
      <c r="G2268">
        <v>2.8</v>
      </c>
      <c r="H2268">
        <v>0</v>
      </c>
      <c r="I2268">
        <v>4</v>
      </c>
      <c r="J2268">
        <v>-0.38100000000000001</v>
      </c>
      <c r="K2268">
        <v>-1.3959999999999999</v>
      </c>
      <c r="L2268">
        <v>-2.3780000000000001</v>
      </c>
      <c r="M2268">
        <v>-3.0910000000000002</v>
      </c>
      <c r="N2268">
        <v>-3.3029999999999999</v>
      </c>
      <c r="O2268">
        <v>1.0860000000000001</v>
      </c>
      <c r="P2268">
        <v>1.0669999999999999</v>
      </c>
      <c r="Q2268">
        <v>1.0820000000000001</v>
      </c>
      <c r="R2268">
        <v>0.69</v>
      </c>
      <c r="S2268">
        <v>0.46</v>
      </c>
    </row>
    <row r="2269" spans="1:19" x14ac:dyDescent="0.3">
      <c r="A2269">
        <v>300</v>
      </c>
      <c r="B2269">
        <v>-0.35299999999999998</v>
      </c>
      <c r="C2269">
        <v>-1.262</v>
      </c>
      <c r="D2269">
        <v>-2.3359999999999999</v>
      </c>
      <c r="E2269">
        <v>-2.9790000000000001</v>
      </c>
      <c r="F2269">
        <v>-3.21</v>
      </c>
      <c r="G2269">
        <v>2.8</v>
      </c>
      <c r="H2269">
        <v>0</v>
      </c>
      <c r="I2269">
        <v>4</v>
      </c>
      <c r="J2269">
        <v>-0.375</v>
      </c>
      <c r="K2269">
        <v>-1.3919999999999999</v>
      </c>
      <c r="L2269">
        <v>-2.3769999999999998</v>
      </c>
      <c r="M2269">
        <v>-3.101</v>
      </c>
      <c r="N2269">
        <v>-3.3119999999999998</v>
      </c>
      <c r="O2269">
        <v>1.077</v>
      </c>
      <c r="P2269">
        <v>1.05</v>
      </c>
      <c r="Q2269">
        <v>1.0589999999999999</v>
      </c>
      <c r="R2269">
        <v>0.73899999999999999</v>
      </c>
      <c r="S2269">
        <v>0.46300000000000002</v>
      </c>
    </row>
    <row r="2270" spans="1:19" x14ac:dyDescent="0.3">
      <c r="A2270">
        <v>360</v>
      </c>
      <c r="B2270">
        <v>-0.35299999999999998</v>
      </c>
      <c r="C2270">
        <v>-1.262</v>
      </c>
      <c r="D2270">
        <v>-2.3359999999999999</v>
      </c>
      <c r="E2270">
        <v>-2.9790000000000001</v>
      </c>
      <c r="F2270">
        <v>-3.21</v>
      </c>
      <c r="G2270">
        <v>2.8</v>
      </c>
      <c r="H2270">
        <v>0</v>
      </c>
      <c r="I2270">
        <v>4</v>
      </c>
      <c r="J2270">
        <v>-0.375</v>
      </c>
      <c r="K2270">
        <v>-1.39</v>
      </c>
      <c r="L2270">
        <v>-2.3730000000000002</v>
      </c>
      <c r="M2270">
        <v>-3.1139999999999999</v>
      </c>
      <c r="N2270">
        <v>-3.3239999999999998</v>
      </c>
      <c r="O2270">
        <v>1.077</v>
      </c>
      <c r="P2270">
        <v>1.06</v>
      </c>
      <c r="Q2270">
        <v>1.042</v>
      </c>
      <c r="R2270">
        <v>0.77800000000000002</v>
      </c>
      <c r="S2270">
        <v>0.46800000000000003</v>
      </c>
    </row>
    <row r="2271" spans="1:19" x14ac:dyDescent="0.3">
      <c r="A2271">
        <v>420</v>
      </c>
      <c r="B2271">
        <v>-0.35299999999999998</v>
      </c>
      <c r="C2271">
        <v>-1.262</v>
      </c>
      <c r="D2271">
        <v>-2.3359999999999999</v>
      </c>
      <c r="E2271">
        <v>-2.9790000000000001</v>
      </c>
      <c r="F2271">
        <v>-3.21</v>
      </c>
      <c r="G2271">
        <v>2.8</v>
      </c>
      <c r="H2271">
        <v>0</v>
      </c>
      <c r="I2271">
        <v>4</v>
      </c>
      <c r="J2271">
        <v>-0.375</v>
      </c>
      <c r="K2271">
        <v>-1.39</v>
      </c>
      <c r="L2271">
        <v>-2.3769999999999998</v>
      </c>
      <c r="M2271">
        <v>-3.1269999999999998</v>
      </c>
      <c r="N2271">
        <v>-3.3359999999999999</v>
      </c>
      <c r="O2271">
        <v>1.077</v>
      </c>
      <c r="P2271">
        <v>1.0680000000000001</v>
      </c>
      <c r="Q2271">
        <v>1.0509999999999999</v>
      </c>
      <c r="R2271">
        <v>0.81</v>
      </c>
      <c r="S2271">
        <v>0.47299999999999998</v>
      </c>
    </row>
    <row r="2272" spans="1:19" x14ac:dyDescent="0.3">
      <c r="A2272">
        <v>480</v>
      </c>
      <c r="B2272">
        <v>-0.35299999999999998</v>
      </c>
      <c r="C2272">
        <v>-1.262</v>
      </c>
      <c r="D2272">
        <v>-2.3359999999999999</v>
      </c>
      <c r="E2272">
        <v>-2.9790000000000001</v>
      </c>
      <c r="F2272">
        <v>-3.21</v>
      </c>
      <c r="G2272">
        <v>2.8</v>
      </c>
      <c r="H2272">
        <v>0</v>
      </c>
      <c r="I2272">
        <v>4</v>
      </c>
      <c r="J2272">
        <v>-0.373</v>
      </c>
      <c r="K2272">
        <v>-1.3879999999999999</v>
      </c>
      <c r="L2272">
        <v>-2.38</v>
      </c>
      <c r="M2272">
        <v>-3.137</v>
      </c>
      <c r="N2272">
        <v>-3.3479999999999999</v>
      </c>
      <c r="O2272">
        <v>1.0740000000000001</v>
      </c>
      <c r="P2272">
        <v>1.0640000000000001</v>
      </c>
      <c r="Q2272">
        <v>1.054</v>
      </c>
      <c r="R2272">
        <v>0.82299999999999995</v>
      </c>
      <c r="S2272">
        <v>0.47799999999999998</v>
      </c>
    </row>
    <row r="2273" spans="1:19" x14ac:dyDescent="0.3">
      <c r="A2273">
        <v>540</v>
      </c>
      <c r="B2273">
        <v>-0.35299999999999998</v>
      </c>
      <c r="C2273">
        <v>-1.262</v>
      </c>
      <c r="D2273">
        <v>-2.3359999999999999</v>
      </c>
      <c r="E2273">
        <v>-2.9790000000000001</v>
      </c>
      <c r="F2273">
        <v>-3.21</v>
      </c>
      <c r="G2273">
        <v>2.8</v>
      </c>
      <c r="H2273">
        <v>0</v>
      </c>
      <c r="I2273">
        <v>4</v>
      </c>
      <c r="J2273">
        <v>-0.374</v>
      </c>
      <c r="K2273">
        <v>-1.3859999999999999</v>
      </c>
      <c r="L2273">
        <v>-2.3820000000000001</v>
      </c>
      <c r="M2273">
        <v>-3.1440000000000001</v>
      </c>
      <c r="N2273">
        <v>-3.36</v>
      </c>
      <c r="O2273">
        <v>1.075</v>
      </c>
      <c r="P2273">
        <v>1.0660000000000001</v>
      </c>
      <c r="Q2273">
        <v>1.0549999999999999</v>
      </c>
      <c r="R2273">
        <v>0.82499999999999996</v>
      </c>
      <c r="S2273">
        <v>0.48299999999999998</v>
      </c>
    </row>
    <row r="2274" spans="1:19" x14ac:dyDescent="0.3">
      <c r="A2274">
        <v>600</v>
      </c>
      <c r="B2274">
        <v>-0.35299999999999998</v>
      </c>
      <c r="C2274">
        <v>-1.262</v>
      </c>
      <c r="D2274">
        <v>-2.3359999999999999</v>
      </c>
      <c r="E2274">
        <v>-2.9790000000000001</v>
      </c>
      <c r="F2274">
        <v>-3.21</v>
      </c>
      <c r="G2274">
        <v>2.8</v>
      </c>
      <c r="H2274">
        <v>0</v>
      </c>
      <c r="I2274">
        <v>4</v>
      </c>
      <c r="J2274">
        <v>-0.373</v>
      </c>
      <c r="K2274">
        <v>-1.385</v>
      </c>
      <c r="L2274">
        <v>-2.383</v>
      </c>
      <c r="M2274">
        <v>-3.1509999999999998</v>
      </c>
      <c r="N2274">
        <v>-3.3730000000000002</v>
      </c>
      <c r="O2274">
        <v>1.0740000000000001</v>
      </c>
      <c r="P2274">
        <v>1.0669999999999999</v>
      </c>
      <c r="Q2274">
        <v>1.0549999999999999</v>
      </c>
      <c r="R2274">
        <v>0.82899999999999996</v>
      </c>
      <c r="S2274">
        <v>0.48799999999999999</v>
      </c>
    </row>
    <row r="2276" spans="1:19" x14ac:dyDescent="0.3">
      <c r="A2276" t="s">
        <v>0</v>
      </c>
      <c r="B2276" t="s">
        <v>176</v>
      </c>
    </row>
    <row r="2277" spans="1:19" x14ac:dyDescent="0.3">
      <c r="A2277">
        <v>0</v>
      </c>
      <c r="B2277">
        <v>-0.35099999999999998</v>
      </c>
      <c r="C2277">
        <v>-1.262</v>
      </c>
      <c r="D2277">
        <v>-2.3370000000000002</v>
      </c>
      <c r="E2277">
        <v>-2.9729999999999999</v>
      </c>
      <c r="F2277">
        <v>-3.2</v>
      </c>
      <c r="G2277">
        <v>2.8</v>
      </c>
      <c r="H2277">
        <v>0</v>
      </c>
      <c r="I2277">
        <v>4</v>
      </c>
      <c r="J2277">
        <v>-0.37</v>
      </c>
      <c r="K2277">
        <v>-1.37</v>
      </c>
      <c r="L2277">
        <v>-2.3660000000000001</v>
      </c>
      <c r="M2277">
        <v>-3.089</v>
      </c>
      <c r="N2277">
        <v>-3.2</v>
      </c>
      <c r="O2277">
        <v>1.069</v>
      </c>
      <c r="P2277">
        <v>1.069</v>
      </c>
      <c r="Q2277">
        <v>1.0620000000000001</v>
      </c>
      <c r="R2277">
        <v>0.72</v>
      </c>
      <c r="S2277">
        <v>0.29599999999999999</v>
      </c>
    </row>
    <row r="2278" spans="1:19" x14ac:dyDescent="0.3">
      <c r="A2278">
        <v>60</v>
      </c>
      <c r="B2278">
        <v>-0.35099999999999998</v>
      </c>
      <c r="C2278">
        <v>-1.262</v>
      </c>
      <c r="D2278">
        <v>-2.3370000000000002</v>
      </c>
      <c r="E2278">
        <v>-2.9729999999999999</v>
      </c>
      <c r="F2278">
        <v>-3.2</v>
      </c>
      <c r="G2278">
        <v>2.8</v>
      </c>
      <c r="H2278">
        <v>0</v>
      </c>
      <c r="I2278">
        <v>4</v>
      </c>
      <c r="J2278">
        <v>-0.40500000000000003</v>
      </c>
      <c r="K2278">
        <v>-1.4</v>
      </c>
      <c r="L2278">
        <v>-2.3479999999999999</v>
      </c>
      <c r="M2278">
        <v>-3.0710000000000002</v>
      </c>
      <c r="N2278">
        <v>-3.2669999999999999</v>
      </c>
      <c r="O2278">
        <v>1.129</v>
      </c>
      <c r="P2278">
        <v>1.0609999999999999</v>
      </c>
      <c r="Q2278">
        <v>0.98099999999999998</v>
      </c>
      <c r="R2278">
        <v>0.67200000000000004</v>
      </c>
      <c r="S2278">
        <v>0.44700000000000001</v>
      </c>
    </row>
    <row r="2279" spans="1:19" x14ac:dyDescent="0.3">
      <c r="A2279">
        <v>120</v>
      </c>
      <c r="B2279">
        <v>-0.35099999999999998</v>
      </c>
      <c r="C2279">
        <v>-1.262</v>
      </c>
      <c r="D2279">
        <v>-2.3370000000000002</v>
      </c>
      <c r="E2279">
        <v>-2.9729999999999999</v>
      </c>
      <c r="F2279">
        <v>-3.2</v>
      </c>
      <c r="G2279">
        <v>2.8</v>
      </c>
      <c r="H2279">
        <v>0</v>
      </c>
      <c r="I2279">
        <v>4</v>
      </c>
      <c r="J2279">
        <v>-0.38500000000000001</v>
      </c>
      <c r="K2279">
        <v>-1.405</v>
      </c>
      <c r="L2279">
        <v>-2.38</v>
      </c>
      <c r="M2279">
        <v>-3.1120000000000001</v>
      </c>
      <c r="N2279">
        <v>-3.274</v>
      </c>
      <c r="O2279">
        <v>1.0940000000000001</v>
      </c>
      <c r="P2279">
        <v>1.093</v>
      </c>
      <c r="Q2279">
        <v>1.101</v>
      </c>
      <c r="R2279">
        <v>0.77700000000000002</v>
      </c>
      <c r="S2279">
        <v>0.44900000000000001</v>
      </c>
    </row>
    <row r="2280" spans="1:19" x14ac:dyDescent="0.3">
      <c r="A2280">
        <v>180</v>
      </c>
      <c r="B2280">
        <v>-0.35099999999999998</v>
      </c>
      <c r="C2280">
        <v>-1.262</v>
      </c>
      <c r="D2280">
        <v>-2.3370000000000002</v>
      </c>
      <c r="E2280">
        <v>-2.9729999999999999</v>
      </c>
      <c r="F2280">
        <v>-3.2</v>
      </c>
      <c r="G2280">
        <v>2.8</v>
      </c>
      <c r="H2280">
        <v>0</v>
      </c>
      <c r="I2280">
        <v>4</v>
      </c>
      <c r="J2280">
        <v>-0.377</v>
      </c>
      <c r="K2280">
        <v>-1.387</v>
      </c>
      <c r="L2280">
        <v>-2.363</v>
      </c>
      <c r="M2280">
        <v>-3.085</v>
      </c>
      <c r="N2280">
        <v>-3.2810000000000001</v>
      </c>
      <c r="O2280">
        <v>1.08</v>
      </c>
      <c r="P2280">
        <v>1.0209999999999999</v>
      </c>
      <c r="Q2280">
        <v>1.0289999999999999</v>
      </c>
      <c r="R2280">
        <v>0.68100000000000005</v>
      </c>
      <c r="S2280">
        <v>0.45200000000000001</v>
      </c>
    </row>
    <row r="2281" spans="1:19" x14ac:dyDescent="0.3">
      <c r="A2281">
        <v>240</v>
      </c>
      <c r="B2281">
        <v>-0.35099999999999998</v>
      </c>
      <c r="C2281">
        <v>-1.262</v>
      </c>
      <c r="D2281">
        <v>-2.3370000000000002</v>
      </c>
      <c r="E2281">
        <v>-2.9729999999999999</v>
      </c>
      <c r="F2281">
        <v>-3.2</v>
      </c>
      <c r="G2281">
        <v>2.8</v>
      </c>
      <c r="H2281">
        <v>0</v>
      </c>
      <c r="I2281">
        <v>4</v>
      </c>
      <c r="J2281">
        <v>-0.38100000000000001</v>
      </c>
      <c r="K2281">
        <v>-1.3959999999999999</v>
      </c>
      <c r="L2281">
        <v>-2.3769999999999998</v>
      </c>
      <c r="M2281">
        <v>-3.081</v>
      </c>
      <c r="N2281">
        <v>-3.286</v>
      </c>
      <c r="O2281">
        <v>1.087</v>
      </c>
      <c r="P2281">
        <v>1.0660000000000001</v>
      </c>
      <c r="Q2281">
        <v>1.08</v>
      </c>
      <c r="R2281">
        <v>0.68</v>
      </c>
      <c r="S2281">
        <v>0.45400000000000001</v>
      </c>
    </row>
    <row r="2282" spans="1:19" x14ac:dyDescent="0.3">
      <c r="A2282">
        <v>300</v>
      </c>
      <c r="B2282">
        <v>-0.35099999999999998</v>
      </c>
      <c r="C2282">
        <v>-1.262</v>
      </c>
      <c r="D2282">
        <v>-2.3370000000000002</v>
      </c>
      <c r="E2282">
        <v>-2.9729999999999999</v>
      </c>
      <c r="F2282">
        <v>-3.2</v>
      </c>
      <c r="G2282">
        <v>2.8</v>
      </c>
      <c r="H2282">
        <v>0</v>
      </c>
      <c r="I2282">
        <v>4</v>
      </c>
      <c r="J2282">
        <v>-0.375</v>
      </c>
      <c r="K2282">
        <v>-1.3919999999999999</v>
      </c>
      <c r="L2282">
        <v>-2.3769999999999998</v>
      </c>
      <c r="M2282">
        <v>-3.0939999999999999</v>
      </c>
      <c r="N2282">
        <v>-3.2959999999999998</v>
      </c>
      <c r="O2282">
        <v>1.077</v>
      </c>
      <c r="P2282">
        <v>1.0509999999999999</v>
      </c>
      <c r="Q2282">
        <v>1.0629999999999999</v>
      </c>
      <c r="R2282">
        <v>0.74</v>
      </c>
      <c r="S2282">
        <v>0.45700000000000002</v>
      </c>
    </row>
    <row r="2283" spans="1:19" x14ac:dyDescent="0.3">
      <c r="A2283">
        <v>360</v>
      </c>
      <c r="B2283">
        <v>-0.35099999999999998</v>
      </c>
      <c r="C2283">
        <v>-1.262</v>
      </c>
      <c r="D2283">
        <v>-2.3370000000000002</v>
      </c>
      <c r="E2283">
        <v>-2.9729999999999999</v>
      </c>
      <c r="F2283">
        <v>-3.2</v>
      </c>
      <c r="G2283">
        <v>2.8</v>
      </c>
      <c r="H2283">
        <v>0</v>
      </c>
      <c r="I2283">
        <v>4</v>
      </c>
      <c r="J2283">
        <v>-0.375</v>
      </c>
      <c r="K2283">
        <v>-1.39</v>
      </c>
      <c r="L2283">
        <v>-2.3730000000000002</v>
      </c>
      <c r="M2283">
        <v>-3.1080000000000001</v>
      </c>
      <c r="N2283">
        <v>-3.3079999999999998</v>
      </c>
      <c r="O2283">
        <v>1.077</v>
      </c>
      <c r="P2283">
        <v>1.0580000000000001</v>
      </c>
      <c r="Q2283">
        <v>1.042</v>
      </c>
      <c r="R2283">
        <v>0.77900000000000003</v>
      </c>
      <c r="S2283">
        <v>0.46200000000000002</v>
      </c>
    </row>
    <row r="2284" spans="1:19" x14ac:dyDescent="0.3">
      <c r="A2284">
        <v>420</v>
      </c>
      <c r="B2284">
        <v>-0.35099999999999998</v>
      </c>
      <c r="C2284">
        <v>-1.262</v>
      </c>
      <c r="D2284">
        <v>-2.3370000000000002</v>
      </c>
      <c r="E2284">
        <v>-2.9729999999999999</v>
      </c>
      <c r="F2284">
        <v>-3.2</v>
      </c>
      <c r="G2284">
        <v>2.8</v>
      </c>
      <c r="H2284">
        <v>0</v>
      </c>
      <c r="I2284">
        <v>4</v>
      </c>
      <c r="J2284">
        <v>-0.375</v>
      </c>
      <c r="K2284">
        <v>-1.391</v>
      </c>
      <c r="L2284">
        <v>-2.3769999999999998</v>
      </c>
      <c r="M2284">
        <v>-3.12</v>
      </c>
      <c r="N2284">
        <v>-3.3210000000000002</v>
      </c>
      <c r="O2284">
        <v>1.077</v>
      </c>
      <c r="P2284">
        <v>1.0680000000000001</v>
      </c>
      <c r="Q2284">
        <v>1.0509999999999999</v>
      </c>
      <c r="R2284">
        <v>0.80600000000000005</v>
      </c>
      <c r="S2284">
        <v>0.46700000000000003</v>
      </c>
    </row>
    <row r="2285" spans="1:19" x14ac:dyDescent="0.3">
      <c r="A2285">
        <v>480</v>
      </c>
      <c r="B2285">
        <v>-0.35099999999999998</v>
      </c>
      <c r="C2285">
        <v>-1.262</v>
      </c>
      <c r="D2285">
        <v>-2.3370000000000002</v>
      </c>
      <c r="E2285">
        <v>-2.9729999999999999</v>
      </c>
      <c r="F2285">
        <v>-3.2</v>
      </c>
      <c r="G2285">
        <v>2.8</v>
      </c>
      <c r="H2285">
        <v>0</v>
      </c>
      <c r="I2285">
        <v>4</v>
      </c>
      <c r="J2285">
        <v>-0.374</v>
      </c>
      <c r="K2285">
        <v>-1.3879999999999999</v>
      </c>
      <c r="L2285">
        <v>-2.38</v>
      </c>
      <c r="M2285">
        <v>-3.129</v>
      </c>
      <c r="N2285">
        <v>-3.3319999999999999</v>
      </c>
      <c r="O2285">
        <v>1.075</v>
      </c>
      <c r="P2285">
        <v>1.0640000000000001</v>
      </c>
      <c r="Q2285">
        <v>1.0549999999999999</v>
      </c>
      <c r="R2285">
        <v>0.81499999999999995</v>
      </c>
      <c r="S2285">
        <v>0.47199999999999998</v>
      </c>
    </row>
    <row r="2286" spans="1:19" x14ac:dyDescent="0.3">
      <c r="A2286">
        <v>540</v>
      </c>
      <c r="B2286">
        <v>-0.35099999999999998</v>
      </c>
      <c r="C2286">
        <v>-1.262</v>
      </c>
      <c r="D2286">
        <v>-2.3370000000000002</v>
      </c>
      <c r="E2286">
        <v>-2.9729999999999999</v>
      </c>
      <c r="F2286">
        <v>-3.2</v>
      </c>
      <c r="G2286">
        <v>2.8</v>
      </c>
      <c r="H2286">
        <v>0</v>
      </c>
      <c r="I2286">
        <v>4</v>
      </c>
      <c r="J2286">
        <v>-0.374</v>
      </c>
      <c r="K2286">
        <v>-1.3859999999999999</v>
      </c>
      <c r="L2286">
        <v>-2.3820000000000001</v>
      </c>
      <c r="M2286">
        <v>-3.1349999999999998</v>
      </c>
      <c r="N2286">
        <v>-3.3439999999999999</v>
      </c>
      <c r="O2286">
        <v>1.075</v>
      </c>
      <c r="P2286">
        <v>1.0649999999999999</v>
      </c>
      <c r="Q2286">
        <v>1.0549999999999999</v>
      </c>
      <c r="R2286">
        <v>0.81499999999999995</v>
      </c>
      <c r="S2286">
        <v>0.47599999999999998</v>
      </c>
    </row>
    <row r="2287" spans="1:19" x14ac:dyDescent="0.3">
      <c r="A2287">
        <v>600</v>
      </c>
      <c r="B2287">
        <v>-0.35099999999999998</v>
      </c>
      <c r="C2287">
        <v>-1.262</v>
      </c>
      <c r="D2287">
        <v>-2.3370000000000002</v>
      </c>
      <c r="E2287">
        <v>-2.9729999999999999</v>
      </c>
      <c r="F2287">
        <v>-3.2</v>
      </c>
      <c r="G2287">
        <v>2.8</v>
      </c>
      <c r="H2287">
        <v>0</v>
      </c>
      <c r="I2287">
        <v>4</v>
      </c>
      <c r="J2287">
        <v>-0.373</v>
      </c>
      <c r="K2287">
        <v>-1.385</v>
      </c>
      <c r="L2287">
        <v>-2.3820000000000001</v>
      </c>
      <c r="M2287">
        <v>-3.1419999999999999</v>
      </c>
      <c r="N2287">
        <v>-3.3559999999999999</v>
      </c>
      <c r="O2287">
        <v>1.0740000000000001</v>
      </c>
      <c r="P2287">
        <v>1.0669999999999999</v>
      </c>
      <c r="Q2287">
        <v>1.0549999999999999</v>
      </c>
      <c r="R2287">
        <v>0.81899999999999995</v>
      </c>
      <c r="S2287">
        <v>0.48099999999999998</v>
      </c>
    </row>
    <row r="2289" spans="1:19" x14ac:dyDescent="0.3">
      <c r="A2289" t="s">
        <v>0</v>
      </c>
      <c r="B2289" t="s">
        <v>177</v>
      </c>
    </row>
    <row r="2290" spans="1:19" x14ac:dyDescent="0.3">
      <c r="A2290">
        <v>0</v>
      </c>
      <c r="B2290">
        <v>-0.35299999999999998</v>
      </c>
      <c r="C2290">
        <v>-1.2629999999999999</v>
      </c>
      <c r="D2290">
        <v>-2.3370000000000002</v>
      </c>
      <c r="E2290">
        <v>-2.9660000000000002</v>
      </c>
      <c r="F2290">
        <v>-3.19</v>
      </c>
      <c r="G2290">
        <v>2.8</v>
      </c>
      <c r="H2290">
        <v>0</v>
      </c>
      <c r="I2290">
        <v>4</v>
      </c>
      <c r="J2290">
        <v>-0.37</v>
      </c>
      <c r="K2290">
        <v>-1.37</v>
      </c>
      <c r="L2290">
        <v>-2.3660000000000001</v>
      </c>
      <c r="M2290">
        <v>-3.0819999999999999</v>
      </c>
      <c r="N2290">
        <v>-3.19</v>
      </c>
      <c r="O2290">
        <v>1.069</v>
      </c>
      <c r="P2290">
        <v>1.069</v>
      </c>
      <c r="Q2290">
        <v>1.0609999999999999</v>
      </c>
      <c r="R2290">
        <v>0.71299999999999997</v>
      </c>
      <c r="S2290">
        <v>0.29399999999999998</v>
      </c>
    </row>
    <row r="2291" spans="1:19" x14ac:dyDescent="0.3">
      <c r="A2291">
        <v>60</v>
      </c>
      <c r="B2291">
        <v>-0.35299999999999998</v>
      </c>
      <c r="C2291">
        <v>-1.2629999999999999</v>
      </c>
      <c r="D2291">
        <v>-2.3370000000000002</v>
      </c>
      <c r="E2291">
        <v>-2.9660000000000002</v>
      </c>
      <c r="F2291">
        <v>-3.19</v>
      </c>
      <c r="G2291">
        <v>2.8</v>
      </c>
      <c r="H2291">
        <v>0</v>
      </c>
      <c r="I2291">
        <v>4</v>
      </c>
      <c r="J2291">
        <v>-0.40699999999999997</v>
      </c>
      <c r="K2291">
        <v>-1.401</v>
      </c>
      <c r="L2291">
        <v>-2.3479999999999999</v>
      </c>
      <c r="M2291">
        <v>-3.0640000000000001</v>
      </c>
      <c r="N2291">
        <v>-3.2559999999999998</v>
      </c>
      <c r="O2291">
        <v>1.1319999999999999</v>
      </c>
      <c r="P2291">
        <v>1.056</v>
      </c>
      <c r="Q2291">
        <v>0.98299999999999998</v>
      </c>
      <c r="R2291">
        <v>0.66700000000000004</v>
      </c>
      <c r="S2291">
        <v>0.443</v>
      </c>
    </row>
    <row r="2292" spans="1:19" x14ac:dyDescent="0.3">
      <c r="A2292">
        <v>120</v>
      </c>
      <c r="B2292">
        <v>-0.35299999999999998</v>
      </c>
      <c r="C2292">
        <v>-1.2629999999999999</v>
      </c>
      <c r="D2292">
        <v>-2.3370000000000002</v>
      </c>
      <c r="E2292">
        <v>-2.9660000000000002</v>
      </c>
      <c r="F2292">
        <v>-3.19</v>
      </c>
      <c r="G2292">
        <v>2.8</v>
      </c>
      <c r="H2292">
        <v>0</v>
      </c>
      <c r="I2292">
        <v>4</v>
      </c>
      <c r="J2292">
        <v>-0.38400000000000001</v>
      </c>
      <c r="K2292">
        <v>-1.405</v>
      </c>
      <c r="L2292">
        <v>-2.38</v>
      </c>
      <c r="M2292">
        <v>-3.1040000000000001</v>
      </c>
      <c r="N2292">
        <v>-3.2629999999999999</v>
      </c>
      <c r="O2292">
        <v>1.093</v>
      </c>
      <c r="P2292">
        <v>1.0940000000000001</v>
      </c>
      <c r="Q2292">
        <v>1.099</v>
      </c>
      <c r="R2292">
        <v>0.77</v>
      </c>
      <c r="S2292">
        <v>0.44500000000000001</v>
      </c>
    </row>
    <row r="2293" spans="1:19" x14ac:dyDescent="0.3">
      <c r="A2293">
        <v>180</v>
      </c>
      <c r="B2293">
        <v>-0.35299999999999998</v>
      </c>
      <c r="C2293">
        <v>-1.2629999999999999</v>
      </c>
      <c r="D2293">
        <v>-2.3370000000000002</v>
      </c>
      <c r="E2293">
        <v>-2.9660000000000002</v>
      </c>
      <c r="F2293">
        <v>-3.19</v>
      </c>
      <c r="G2293">
        <v>2.8</v>
      </c>
      <c r="H2293">
        <v>0</v>
      </c>
      <c r="I2293">
        <v>4</v>
      </c>
      <c r="J2293">
        <v>-0.376</v>
      </c>
      <c r="K2293">
        <v>-1.3859999999999999</v>
      </c>
      <c r="L2293">
        <v>-2.3620000000000001</v>
      </c>
      <c r="M2293">
        <v>-3.0779999999999998</v>
      </c>
      <c r="N2293">
        <v>-3.2690000000000001</v>
      </c>
      <c r="O2293">
        <v>1.0780000000000001</v>
      </c>
      <c r="P2293">
        <v>1.0229999999999999</v>
      </c>
      <c r="Q2293">
        <v>1.03</v>
      </c>
      <c r="R2293">
        <v>0.67400000000000004</v>
      </c>
      <c r="S2293">
        <v>0.44700000000000001</v>
      </c>
    </row>
    <row r="2294" spans="1:19" x14ac:dyDescent="0.3">
      <c r="A2294">
        <v>240</v>
      </c>
      <c r="B2294">
        <v>-0.35299999999999998</v>
      </c>
      <c r="C2294">
        <v>-1.2629999999999999</v>
      </c>
      <c r="D2294">
        <v>-2.3370000000000002</v>
      </c>
      <c r="E2294">
        <v>-2.9660000000000002</v>
      </c>
      <c r="F2294">
        <v>-3.19</v>
      </c>
      <c r="G2294">
        <v>2.8</v>
      </c>
      <c r="H2294">
        <v>0</v>
      </c>
      <c r="I2294">
        <v>4</v>
      </c>
      <c r="J2294">
        <v>-0.38</v>
      </c>
      <c r="K2294">
        <v>-1.395</v>
      </c>
      <c r="L2294">
        <v>-2.3769999999999998</v>
      </c>
      <c r="M2294">
        <v>-3.0739999999999998</v>
      </c>
      <c r="N2294">
        <v>-3.2749999999999999</v>
      </c>
      <c r="O2294">
        <v>1.0860000000000001</v>
      </c>
      <c r="P2294">
        <v>1.0680000000000001</v>
      </c>
      <c r="Q2294">
        <v>1.08</v>
      </c>
      <c r="R2294">
        <v>0.67500000000000004</v>
      </c>
      <c r="S2294">
        <v>0.45</v>
      </c>
    </row>
    <row r="2295" spans="1:19" x14ac:dyDescent="0.3">
      <c r="A2295">
        <v>300</v>
      </c>
      <c r="B2295">
        <v>-0.35299999999999998</v>
      </c>
      <c r="C2295">
        <v>-1.2629999999999999</v>
      </c>
      <c r="D2295">
        <v>-2.3370000000000002</v>
      </c>
      <c r="E2295">
        <v>-2.9660000000000002</v>
      </c>
      <c r="F2295">
        <v>-3.19</v>
      </c>
      <c r="G2295">
        <v>2.8</v>
      </c>
      <c r="H2295">
        <v>0</v>
      </c>
      <c r="I2295">
        <v>4</v>
      </c>
      <c r="J2295">
        <v>-0.375</v>
      </c>
      <c r="K2295">
        <v>-1.391</v>
      </c>
      <c r="L2295">
        <v>-2.3759999999999999</v>
      </c>
      <c r="M2295">
        <v>-3.0870000000000002</v>
      </c>
      <c r="N2295">
        <v>-3.2839999999999998</v>
      </c>
      <c r="O2295">
        <v>1.0760000000000001</v>
      </c>
      <c r="P2295">
        <v>1.05</v>
      </c>
      <c r="Q2295">
        <v>1.0609999999999999</v>
      </c>
      <c r="R2295">
        <v>0.73399999999999999</v>
      </c>
      <c r="S2295">
        <v>0.45300000000000001</v>
      </c>
    </row>
    <row r="2296" spans="1:19" x14ac:dyDescent="0.3">
      <c r="A2296">
        <v>360</v>
      </c>
      <c r="B2296">
        <v>-0.35299999999999998</v>
      </c>
      <c r="C2296">
        <v>-1.2629999999999999</v>
      </c>
      <c r="D2296">
        <v>-2.3370000000000002</v>
      </c>
      <c r="E2296">
        <v>-2.9660000000000002</v>
      </c>
      <c r="F2296">
        <v>-3.19</v>
      </c>
      <c r="G2296">
        <v>2.8</v>
      </c>
      <c r="H2296">
        <v>0</v>
      </c>
      <c r="I2296">
        <v>4</v>
      </c>
      <c r="J2296">
        <v>-0.375</v>
      </c>
      <c r="K2296">
        <v>-1.389</v>
      </c>
      <c r="L2296">
        <v>-2.3730000000000002</v>
      </c>
      <c r="M2296">
        <v>-3.101</v>
      </c>
      <c r="N2296">
        <v>-3.2959999999999998</v>
      </c>
      <c r="O2296">
        <v>1.077</v>
      </c>
      <c r="P2296">
        <v>1.0589999999999999</v>
      </c>
      <c r="Q2296">
        <v>1.0409999999999999</v>
      </c>
      <c r="R2296">
        <v>0.77500000000000002</v>
      </c>
      <c r="S2296">
        <v>0.45700000000000002</v>
      </c>
    </row>
    <row r="2297" spans="1:19" x14ac:dyDescent="0.3">
      <c r="A2297">
        <v>420</v>
      </c>
      <c r="B2297">
        <v>-0.35299999999999998</v>
      </c>
      <c r="C2297">
        <v>-1.2629999999999999</v>
      </c>
      <c r="D2297">
        <v>-2.3370000000000002</v>
      </c>
      <c r="E2297">
        <v>-2.9660000000000002</v>
      </c>
      <c r="F2297">
        <v>-3.19</v>
      </c>
      <c r="G2297">
        <v>2.8</v>
      </c>
      <c r="H2297">
        <v>0</v>
      </c>
      <c r="I2297">
        <v>4</v>
      </c>
      <c r="J2297">
        <v>-0.375</v>
      </c>
      <c r="K2297">
        <v>-1.39</v>
      </c>
      <c r="L2297">
        <v>-2.3769999999999998</v>
      </c>
      <c r="M2297">
        <v>-3.113</v>
      </c>
      <c r="N2297">
        <v>-3.3090000000000002</v>
      </c>
      <c r="O2297">
        <v>1.077</v>
      </c>
      <c r="P2297">
        <v>1.0680000000000001</v>
      </c>
      <c r="Q2297">
        <v>1.0509999999999999</v>
      </c>
      <c r="R2297">
        <v>0.79900000000000004</v>
      </c>
      <c r="S2297">
        <v>0.46200000000000002</v>
      </c>
    </row>
    <row r="2298" spans="1:19" x14ac:dyDescent="0.3">
      <c r="A2298">
        <v>480</v>
      </c>
      <c r="B2298">
        <v>-0.35299999999999998</v>
      </c>
      <c r="C2298">
        <v>-1.2629999999999999</v>
      </c>
      <c r="D2298">
        <v>-2.3370000000000002</v>
      </c>
      <c r="E2298">
        <v>-2.9660000000000002</v>
      </c>
      <c r="F2298">
        <v>-3.19</v>
      </c>
      <c r="G2298">
        <v>2.8</v>
      </c>
      <c r="H2298">
        <v>0</v>
      </c>
      <c r="I2298">
        <v>4</v>
      </c>
      <c r="J2298">
        <v>-0.373</v>
      </c>
      <c r="K2298">
        <v>-1.387</v>
      </c>
      <c r="L2298">
        <v>-2.38</v>
      </c>
      <c r="M2298">
        <v>-3.1219999999999999</v>
      </c>
      <c r="N2298">
        <v>-3.32</v>
      </c>
      <c r="O2298">
        <v>1.0740000000000001</v>
      </c>
      <c r="P2298">
        <v>1.0640000000000001</v>
      </c>
      <c r="Q2298">
        <v>1.056</v>
      </c>
      <c r="R2298">
        <v>0.80800000000000005</v>
      </c>
      <c r="S2298">
        <v>0.46700000000000003</v>
      </c>
    </row>
    <row r="2299" spans="1:19" x14ac:dyDescent="0.3">
      <c r="A2299">
        <v>540</v>
      </c>
      <c r="B2299">
        <v>-0.35299999999999998</v>
      </c>
      <c r="C2299">
        <v>-1.2629999999999999</v>
      </c>
      <c r="D2299">
        <v>-2.3370000000000002</v>
      </c>
      <c r="E2299">
        <v>-2.9660000000000002</v>
      </c>
      <c r="F2299">
        <v>-3.19</v>
      </c>
      <c r="G2299">
        <v>2.8</v>
      </c>
      <c r="H2299">
        <v>0</v>
      </c>
      <c r="I2299">
        <v>4</v>
      </c>
      <c r="J2299">
        <v>-0.374</v>
      </c>
      <c r="K2299">
        <v>-1.3859999999999999</v>
      </c>
      <c r="L2299">
        <v>-2.3809999999999998</v>
      </c>
      <c r="M2299">
        <v>-3.1280000000000001</v>
      </c>
      <c r="N2299">
        <v>-3.3319999999999999</v>
      </c>
      <c r="O2299">
        <v>1.075</v>
      </c>
      <c r="P2299">
        <v>1.0660000000000001</v>
      </c>
      <c r="Q2299">
        <v>1.0549999999999999</v>
      </c>
      <c r="R2299">
        <v>0.81</v>
      </c>
      <c r="S2299">
        <v>0.47199999999999998</v>
      </c>
    </row>
    <row r="2300" spans="1:19" x14ac:dyDescent="0.3">
      <c r="A2300">
        <v>600</v>
      </c>
      <c r="B2300">
        <v>-0.35299999999999998</v>
      </c>
      <c r="C2300">
        <v>-1.2629999999999999</v>
      </c>
      <c r="D2300">
        <v>-2.3370000000000002</v>
      </c>
      <c r="E2300">
        <v>-2.9660000000000002</v>
      </c>
      <c r="F2300">
        <v>-3.19</v>
      </c>
      <c r="G2300">
        <v>2.8</v>
      </c>
      <c r="H2300">
        <v>0</v>
      </c>
      <c r="I2300">
        <v>4</v>
      </c>
      <c r="J2300">
        <v>-0.373</v>
      </c>
      <c r="K2300">
        <v>-1.385</v>
      </c>
      <c r="L2300">
        <v>-2.3820000000000001</v>
      </c>
      <c r="M2300">
        <v>-3.1349999999999998</v>
      </c>
      <c r="N2300">
        <v>-3.3439999999999999</v>
      </c>
      <c r="O2300">
        <v>1.0740000000000001</v>
      </c>
      <c r="P2300">
        <v>1.0669999999999999</v>
      </c>
      <c r="Q2300">
        <v>1.054</v>
      </c>
      <c r="R2300">
        <v>0.81200000000000006</v>
      </c>
      <c r="S2300">
        <v>0.47599999999999998</v>
      </c>
    </row>
    <row r="2302" spans="1:19" x14ac:dyDescent="0.3">
      <c r="A2302" t="s">
        <v>0</v>
      </c>
      <c r="B2302" t="s">
        <v>178</v>
      </c>
    </row>
    <row r="2303" spans="1:19" x14ac:dyDescent="0.3">
      <c r="A2303">
        <v>0</v>
      </c>
      <c r="B2303">
        <v>-0.35199999999999998</v>
      </c>
      <c r="C2303">
        <v>-1.2629999999999999</v>
      </c>
      <c r="D2303">
        <v>-2.3370000000000002</v>
      </c>
      <c r="E2303">
        <v>-2.9590000000000001</v>
      </c>
      <c r="F2303">
        <v>-3.18</v>
      </c>
      <c r="G2303">
        <v>2.8</v>
      </c>
      <c r="H2303">
        <v>0</v>
      </c>
      <c r="I2303">
        <v>4</v>
      </c>
      <c r="J2303">
        <v>-0.37</v>
      </c>
      <c r="K2303">
        <v>-1.37</v>
      </c>
      <c r="L2303">
        <v>-2.3660000000000001</v>
      </c>
      <c r="M2303">
        <v>-3.0750000000000002</v>
      </c>
      <c r="N2303">
        <v>-3.18</v>
      </c>
      <c r="O2303">
        <v>1.069</v>
      </c>
      <c r="P2303">
        <v>1.069</v>
      </c>
      <c r="Q2303">
        <v>1.0609999999999999</v>
      </c>
      <c r="R2303">
        <v>0.70699999999999996</v>
      </c>
      <c r="S2303">
        <v>0.29099999999999998</v>
      </c>
    </row>
    <row r="2304" spans="1:19" x14ac:dyDescent="0.3">
      <c r="A2304">
        <v>60</v>
      </c>
      <c r="B2304">
        <v>-0.35199999999999998</v>
      </c>
      <c r="C2304">
        <v>-1.2629999999999999</v>
      </c>
      <c r="D2304">
        <v>-2.3370000000000002</v>
      </c>
      <c r="E2304">
        <v>-2.9590000000000001</v>
      </c>
      <c r="F2304">
        <v>-3.18</v>
      </c>
      <c r="G2304">
        <v>2.8</v>
      </c>
      <c r="H2304">
        <v>0</v>
      </c>
      <c r="I2304">
        <v>4</v>
      </c>
      <c r="J2304">
        <v>-0.40500000000000003</v>
      </c>
      <c r="K2304">
        <v>-1.399</v>
      </c>
      <c r="L2304">
        <v>-2.3479999999999999</v>
      </c>
      <c r="M2304">
        <v>-3.0569999999999999</v>
      </c>
      <c r="N2304">
        <v>-3.2450000000000001</v>
      </c>
      <c r="O2304">
        <v>1.1299999999999999</v>
      </c>
      <c r="P2304">
        <v>1.0569999999999999</v>
      </c>
      <c r="Q2304">
        <v>0.98199999999999998</v>
      </c>
      <c r="R2304">
        <v>0.66200000000000003</v>
      </c>
      <c r="S2304">
        <v>0.439</v>
      </c>
    </row>
    <row r="2305" spans="1:19" x14ac:dyDescent="0.3">
      <c r="A2305">
        <v>120</v>
      </c>
      <c r="B2305">
        <v>-0.35199999999999998</v>
      </c>
      <c r="C2305">
        <v>-1.2629999999999999</v>
      </c>
      <c r="D2305">
        <v>-2.3370000000000002</v>
      </c>
      <c r="E2305">
        <v>-2.9590000000000001</v>
      </c>
      <c r="F2305">
        <v>-3.18</v>
      </c>
      <c r="G2305">
        <v>2.8</v>
      </c>
      <c r="H2305">
        <v>0</v>
      </c>
      <c r="I2305">
        <v>4</v>
      </c>
      <c r="J2305">
        <v>-0.38600000000000001</v>
      </c>
      <c r="K2305">
        <v>-1.4039999999999999</v>
      </c>
      <c r="L2305">
        <v>-2.38</v>
      </c>
      <c r="M2305">
        <v>-3.097</v>
      </c>
      <c r="N2305">
        <v>-3.2519999999999998</v>
      </c>
      <c r="O2305">
        <v>1.095</v>
      </c>
      <c r="P2305">
        <v>1.0940000000000001</v>
      </c>
      <c r="Q2305">
        <v>1.0980000000000001</v>
      </c>
      <c r="R2305">
        <v>0.76100000000000001</v>
      </c>
      <c r="S2305">
        <v>0.441</v>
      </c>
    </row>
    <row r="2306" spans="1:19" x14ac:dyDescent="0.3">
      <c r="A2306">
        <v>180</v>
      </c>
      <c r="B2306">
        <v>-0.35199999999999998</v>
      </c>
      <c r="C2306">
        <v>-1.2629999999999999</v>
      </c>
      <c r="D2306">
        <v>-2.3370000000000002</v>
      </c>
      <c r="E2306">
        <v>-2.9590000000000001</v>
      </c>
      <c r="F2306">
        <v>-3.18</v>
      </c>
      <c r="G2306">
        <v>2.8</v>
      </c>
      <c r="H2306">
        <v>0</v>
      </c>
      <c r="I2306">
        <v>4</v>
      </c>
      <c r="J2306">
        <v>-0.377</v>
      </c>
      <c r="K2306">
        <v>-1.3859999999999999</v>
      </c>
      <c r="L2306">
        <v>-2.363</v>
      </c>
      <c r="M2306">
        <v>-3.07</v>
      </c>
      <c r="N2306">
        <v>-3.258</v>
      </c>
      <c r="O2306">
        <v>1.08</v>
      </c>
      <c r="P2306">
        <v>1.0209999999999999</v>
      </c>
      <c r="Q2306">
        <v>1.03</v>
      </c>
      <c r="R2306">
        <v>0.66600000000000004</v>
      </c>
      <c r="S2306">
        <v>0.443</v>
      </c>
    </row>
    <row r="2307" spans="1:19" x14ac:dyDescent="0.3">
      <c r="A2307">
        <v>240</v>
      </c>
      <c r="B2307">
        <v>-0.35199999999999998</v>
      </c>
      <c r="C2307">
        <v>-1.2629999999999999</v>
      </c>
      <c r="D2307">
        <v>-2.3370000000000002</v>
      </c>
      <c r="E2307">
        <v>-2.9590000000000001</v>
      </c>
      <c r="F2307">
        <v>-3.18</v>
      </c>
      <c r="G2307">
        <v>2.8</v>
      </c>
      <c r="H2307">
        <v>0</v>
      </c>
      <c r="I2307">
        <v>4</v>
      </c>
      <c r="J2307">
        <v>-0.38200000000000001</v>
      </c>
      <c r="K2307">
        <v>-1.3959999999999999</v>
      </c>
      <c r="L2307">
        <v>-2.3769999999999998</v>
      </c>
      <c r="M2307">
        <v>-3.0670000000000002</v>
      </c>
      <c r="N2307">
        <v>-3.2629999999999999</v>
      </c>
      <c r="O2307">
        <v>1.0880000000000001</v>
      </c>
      <c r="P2307">
        <v>1.0669999999999999</v>
      </c>
      <c r="Q2307">
        <v>1.081</v>
      </c>
      <c r="R2307">
        <v>0.67</v>
      </c>
      <c r="S2307">
        <v>0.44500000000000001</v>
      </c>
    </row>
    <row r="2308" spans="1:19" x14ac:dyDescent="0.3">
      <c r="A2308">
        <v>300</v>
      </c>
      <c r="B2308">
        <v>-0.35199999999999998</v>
      </c>
      <c r="C2308">
        <v>-1.2629999999999999</v>
      </c>
      <c r="D2308">
        <v>-2.3370000000000002</v>
      </c>
      <c r="E2308">
        <v>-2.9590000000000001</v>
      </c>
      <c r="F2308">
        <v>-3.18</v>
      </c>
      <c r="G2308">
        <v>2.8</v>
      </c>
      <c r="H2308">
        <v>0</v>
      </c>
      <c r="I2308">
        <v>4</v>
      </c>
      <c r="J2308">
        <v>-0.375</v>
      </c>
      <c r="K2308">
        <v>-1.391</v>
      </c>
      <c r="L2308">
        <v>-2.3759999999999999</v>
      </c>
      <c r="M2308">
        <v>-3.081</v>
      </c>
      <c r="N2308">
        <v>-3.2730000000000001</v>
      </c>
      <c r="O2308">
        <v>1.077</v>
      </c>
      <c r="P2308">
        <v>1.0489999999999999</v>
      </c>
      <c r="Q2308">
        <v>1.0609999999999999</v>
      </c>
      <c r="R2308">
        <v>0.73</v>
      </c>
      <c r="S2308">
        <v>0.44900000000000001</v>
      </c>
    </row>
    <row r="2309" spans="1:19" x14ac:dyDescent="0.3">
      <c r="A2309">
        <v>360</v>
      </c>
      <c r="B2309">
        <v>-0.35199999999999998</v>
      </c>
      <c r="C2309">
        <v>-1.2629999999999999</v>
      </c>
      <c r="D2309">
        <v>-2.3370000000000002</v>
      </c>
      <c r="E2309">
        <v>-2.9590000000000001</v>
      </c>
      <c r="F2309">
        <v>-3.18</v>
      </c>
      <c r="G2309">
        <v>2.8</v>
      </c>
      <c r="H2309">
        <v>0</v>
      </c>
      <c r="I2309">
        <v>4</v>
      </c>
      <c r="J2309">
        <v>-0.375</v>
      </c>
      <c r="K2309">
        <v>-1.39</v>
      </c>
      <c r="L2309">
        <v>-2.3730000000000002</v>
      </c>
      <c r="M2309">
        <v>-3.0950000000000002</v>
      </c>
      <c r="N2309">
        <v>-3.2850000000000001</v>
      </c>
      <c r="O2309">
        <v>1.077</v>
      </c>
      <c r="P2309">
        <v>1.0589999999999999</v>
      </c>
      <c r="Q2309">
        <v>1.0409999999999999</v>
      </c>
      <c r="R2309">
        <v>0.77</v>
      </c>
      <c r="S2309">
        <v>0.45300000000000001</v>
      </c>
    </row>
    <row r="2310" spans="1:19" x14ac:dyDescent="0.3">
      <c r="A2310">
        <v>420</v>
      </c>
      <c r="B2310">
        <v>-0.35199999999999998</v>
      </c>
      <c r="C2310">
        <v>-1.2629999999999999</v>
      </c>
      <c r="D2310">
        <v>-2.3370000000000002</v>
      </c>
      <c r="E2310">
        <v>-2.9590000000000001</v>
      </c>
      <c r="F2310">
        <v>-3.18</v>
      </c>
      <c r="G2310">
        <v>2.8</v>
      </c>
      <c r="H2310">
        <v>0</v>
      </c>
      <c r="I2310">
        <v>4</v>
      </c>
      <c r="J2310">
        <v>-0.375</v>
      </c>
      <c r="K2310">
        <v>-1.391</v>
      </c>
      <c r="L2310">
        <v>-2.3759999999999999</v>
      </c>
      <c r="M2310">
        <v>-3.1070000000000002</v>
      </c>
      <c r="N2310">
        <v>-3.2970000000000002</v>
      </c>
      <c r="O2310">
        <v>1.077</v>
      </c>
      <c r="P2310">
        <v>1.0680000000000001</v>
      </c>
      <c r="Q2310">
        <v>1.052</v>
      </c>
      <c r="R2310">
        <v>0.79500000000000004</v>
      </c>
      <c r="S2310">
        <v>0.45800000000000002</v>
      </c>
    </row>
    <row r="2311" spans="1:19" x14ac:dyDescent="0.3">
      <c r="A2311">
        <v>480</v>
      </c>
      <c r="B2311">
        <v>-0.35199999999999998</v>
      </c>
      <c r="C2311">
        <v>-1.2629999999999999</v>
      </c>
      <c r="D2311">
        <v>-2.3370000000000002</v>
      </c>
      <c r="E2311">
        <v>-2.9590000000000001</v>
      </c>
      <c r="F2311">
        <v>-3.18</v>
      </c>
      <c r="G2311">
        <v>2.8</v>
      </c>
      <c r="H2311">
        <v>0</v>
      </c>
      <c r="I2311">
        <v>4</v>
      </c>
      <c r="J2311">
        <v>-0.374</v>
      </c>
      <c r="K2311">
        <v>-1.3879999999999999</v>
      </c>
      <c r="L2311">
        <v>-2.38</v>
      </c>
      <c r="M2311">
        <v>-3.1150000000000002</v>
      </c>
      <c r="N2311">
        <v>-3.3079999999999998</v>
      </c>
      <c r="O2311">
        <v>1.075</v>
      </c>
      <c r="P2311">
        <v>1.0640000000000001</v>
      </c>
      <c r="Q2311">
        <v>1.056</v>
      </c>
      <c r="R2311">
        <v>0.80200000000000005</v>
      </c>
      <c r="S2311">
        <v>0.46200000000000002</v>
      </c>
    </row>
    <row r="2312" spans="1:19" x14ac:dyDescent="0.3">
      <c r="A2312">
        <v>540</v>
      </c>
      <c r="B2312">
        <v>-0.35199999999999998</v>
      </c>
      <c r="C2312">
        <v>-1.2629999999999999</v>
      </c>
      <c r="D2312">
        <v>-2.3370000000000002</v>
      </c>
      <c r="E2312">
        <v>-2.9590000000000001</v>
      </c>
      <c r="F2312">
        <v>-3.18</v>
      </c>
      <c r="G2312">
        <v>2.8</v>
      </c>
      <c r="H2312">
        <v>0</v>
      </c>
      <c r="I2312">
        <v>4</v>
      </c>
      <c r="J2312">
        <v>-0.374</v>
      </c>
      <c r="K2312">
        <v>-1.3859999999999999</v>
      </c>
      <c r="L2312">
        <v>-2.3809999999999998</v>
      </c>
      <c r="M2312">
        <v>-3.121</v>
      </c>
      <c r="N2312">
        <v>-3.32</v>
      </c>
      <c r="O2312">
        <v>1.075</v>
      </c>
      <c r="P2312">
        <v>1.0649999999999999</v>
      </c>
      <c r="Q2312">
        <v>1.0549999999999999</v>
      </c>
      <c r="R2312">
        <v>0.80200000000000005</v>
      </c>
      <c r="S2312">
        <v>0.46700000000000003</v>
      </c>
    </row>
    <row r="2313" spans="1:19" x14ac:dyDescent="0.3">
      <c r="A2313">
        <v>600</v>
      </c>
      <c r="B2313">
        <v>-0.35199999999999998</v>
      </c>
      <c r="C2313">
        <v>-1.2629999999999999</v>
      </c>
      <c r="D2313">
        <v>-2.3370000000000002</v>
      </c>
      <c r="E2313">
        <v>-2.9590000000000001</v>
      </c>
      <c r="F2313">
        <v>-3.18</v>
      </c>
      <c r="G2313">
        <v>2.8</v>
      </c>
      <c r="H2313">
        <v>0</v>
      </c>
      <c r="I2313">
        <v>4</v>
      </c>
      <c r="J2313">
        <v>-0.373</v>
      </c>
      <c r="K2313">
        <v>-1.385</v>
      </c>
      <c r="L2313">
        <v>-2.3820000000000001</v>
      </c>
      <c r="M2313">
        <v>-3.129</v>
      </c>
      <c r="N2313">
        <v>-3.331</v>
      </c>
      <c r="O2313">
        <v>1.0740000000000001</v>
      </c>
      <c r="P2313">
        <v>1.0669999999999999</v>
      </c>
      <c r="Q2313">
        <v>1.054</v>
      </c>
      <c r="R2313">
        <v>0.80700000000000005</v>
      </c>
      <c r="S2313">
        <v>0.47099999999999997</v>
      </c>
    </row>
    <row r="2315" spans="1:19" x14ac:dyDescent="0.3">
      <c r="A2315" t="s">
        <v>0</v>
      </c>
      <c r="B2315" t="s">
        <v>179</v>
      </c>
    </row>
    <row r="2316" spans="1:19" x14ac:dyDescent="0.3">
      <c r="A2316">
        <v>0</v>
      </c>
      <c r="B2316">
        <v>-0.35099999999999998</v>
      </c>
      <c r="C2316">
        <v>-1.262</v>
      </c>
      <c r="D2316">
        <v>-2.3479999999999999</v>
      </c>
      <c r="E2316">
        <v>-2.9510000000000001</v>
      </c>
      <c r="F2316">
        <v>-3.17</v>
      </c>
      <c r="G2316">
        <v>2.8</v>
      </c>
      <c r="H2316">
        <v>0</v>
      </c>
      <c r="I2316">
        <v>4</v>
      </c>
      <c r="J2316">
        <v>-0.37</v>
      </c>
      <c r="K2316">
        <v>-1.37</v>
      </c>
      <c r="L2316">
        <v>-2.3660000000000001</v>
      </c>
      <c r="M2316">
        <v>-3.0670000000000002</v>
      </c>
      <c r="N2316">
        <v>-3.17</v>
      </c>
      <c r="O2316">
        <v>1.069</v>
      </c>
      <c r="P2316">
        <v>1.069</v>
      </c>
      <c r="Q2316">
        <v>1.0609999999999999</v>
      </c>
      <c r="R2316">
        <v>0.7</v>
      </c>
      <c r="S2316">
        <v>0.28899999999999998</v>
      </c>
    </row>
    <row r="2317" spans="1:19" x14ac:dyDescent="0.3">
      <c r="A2317">
        <v>60</v>
      </c>
      <c r="B2317">
        <v>-0.35099999999999998</v>
      </c>
      <c r="C2317">
        <v>-1.262</v>
      </c>
      <c r="D2317">
        <v>-2.3479999999999999</v>
      </c>
      <c r="E2317">
        <v>-2.9510000000000001</v>
      </c>
      <c r="F2317">
        <v>-3.17</v>
      </c>
      <c r="G2317">
        <v>2.8</v>
      </c>
      <c r="H2317">
        <v>0</v>
      </c>
      <c r="I2317">
        <v>4</v>
      </c>
      <c r="J2317">
        <v>-0.40500000000000003</v>
      </c>
      <c r="K2317">
        <v>-1.397</v>
      </c>
      <c r="L2317">
        <v>-2.3559999999999999</v>
      </c>
      <c r="M2317">
        <v>-3.0539999999999998</v>
      </c>
      <c r="N2317">
        <v>-3.2280000000000002</v>
      </c>
      <c r="O2317">
        <v>1.129</v>
      </c>
      <c r="P2317">
        <v>1.046</v>
      </c>
      <c r="Q2317">
        <v>0.97799999999999998</v>
      </c>
      <c r="R2317">
        <v>0.66500000000000004</v>
      </c>
      <c r="S2317">
        <v>0.433</v>
      </c>
    </row>
    <row r="2318" spans="1:19" x14ac:dyDescent="0.3">
      <c r="A2318">
        <v>120</v>
      </c>
      <c r="B2318">
        <v>-0.35099999999999998</v>
      </c>
      <c r="C2318">
        <v>-1.262</v>
      </c>
      <c r="D2318">
        <v>-2.3479999999999999</v>
      </c>
      <c r="E2318">
        <v>-2.9510000000000001</v>
      </c>
      <c r="F2318">
        <v>-3.17</v>
      </c>
      <c r="G2318">
        <v>2.8</v>
      </c>
      <c r="H2318">
        <v>0</v>
      </c>
      <c r="I2318">
        <v>4</v>
      </c>
      <c r="J2318">
        <v>-0.38800000000000001</v>
      </c>
      <c r="K2318">
        <v>-1.4039999999999999</v>
      </c>
      <c r="L2318">
        <v>-2.3860000000000001</v>
      </c>
      <c r="M2318">
        <v>-3.0870000000000002</v>
      </c>
      <c r="N2318">
        <v>-3.2360000000000002</v>
      </c>
      <c r="O2318">
        <v>1.0980000000000001</v>
      </c>
      <c r="P2318">
        <v>1.091</v>
      </c>
      <c r="Q2318">
        <v>1.087</v>
      </c>
      <c r="R2318">
        <v>0.747</v>
      </c>
      <c r="S2318">
        <v>0.435</v>
      </c>
    </row>
    <row r="2319" spans="1:19" x14ac:dyDescent="0.3">
      <c r="A2319">
        <v>180</v>
      </c>
      <c r="B2319">
        <v>-0.35099999999999998</v>
      </c>
      <c r="C2319">
        <v>-1.262</v>
      </c>
      <c r="D2319">
        <v>-2.3479999999999999</v>
      </c>
      <c r="E2319">
        <v>-2.9510000000000001</v>
      </c>
      <c r="F2319">
        <v>-3.17</v>
      </c>
      <c r="G2319">
        <v>2.8</v>
      </c>
      <c r="H2319">
        <v>0</v>
      </c>
      <c r="I2319">
        <v>4</v>
      </c>
      <c r="J2319">
        <v>-0.376</v>
      </c>
      <c r="K2319">
        <v>-1.387</v>
      </c>
      <c r="L2319">
        <v>-2.3690000000000002</v>
      </c>
      <c r="M2319">
        <v>-3.0579999999999998</v>
      </c>
      <c r="N2319">
        <v>-3.2440000000000002</v>
      </c>
      <c r="O2319">
        <v>1.079</v>
      </c>
      <c r="P2319">
        <v>1.0209999999999999</v>
      </c>
      <c r="Q2319">
        <v>1.026</v>
      </c>
      <c r="R2319">
        <v>0.64600000000000002</v>
      </c>
      <c r="S2319">
        <v>0.438</v>
      </c>
    </row>
    <row r="2320" spans="1:19" x14ac:dyDescent="0.3">
      <c r="A2320">
        <v>240</v>
      </c>
      <c r="B2320">
        <v>-0.35099999999999998</v>
      </c>
      <c r="C2320">
        <v>-1.262</v>
      </c>
      <c r="D2320">
        <v>-2.3479999999999999</v>
      </c>
      <c r="E2320">
        <v>-2.9510000000000001</v>
      </c>
      <c r="F2320">
        <v>-3.17</v>
      </c>
      <c r="G2320">
        <v>2.8</v>
      </c>
      <c r="H2320">
        <v>0</v>
      </c>
      <c r="I2320">
        <v>4</v>
      </c>
      <c r="J2320">
        <v>-0.38200000000000001</v>
      </c>
      <c r="K2320">
        <v>-1.397</v>
      </c>
      <c r="L2320">
        <v>-2.3839999999999999</v>
      </c>
      <c r="M2320">
        <v>-3.0590000000000002</v>
      </c>
      <c r="N2320">
        <v>-3.2490000000000001</v>
      </c>
      <c r="O2320">
        <v>1.0880000000000001</v>
      </c>
      <c r="P2320">
        <v>1.069</v>
      </c>
      <c r="Q2320">
        <v>1.08</v>
      </c>
      <c r="R2320">
        <v>0.66200000000000003</v>
      </c>
      <c r="S2320">
        <v>0.44</v>
      </c>
    </row>
    <row r="2321" spans="1:19" x14ac:dyDescent="0.3">
      <c r="A2321">
        <v>300</v>
      </c>
      <c r="B2321">
        <v>-0.35099999999999998</v>
      </c>
      <c r="C2321">
        <v>-1.262</v>
      </c>
      <c r="D2321">
        <v>-2.3479999999999999</v>
      </c>
      <c r="E2321">
        <v>-2.9510000000000001</v>
      </c>
      <c r="F2321">
        <v>-3.17</v>
      </c>
      <c r="G2321">
        <v>2.8</v>
      </c>
      <c r="H2321">
        <v>0</v>
      </c>
      <c r="I2321">
        <v>4</v>
      </c>
      <c r="J2321">
        <v>-0.375</v>
      </c>
      <c r="K2321">
        <v>-1.3919999999999999</v>
      </c>
      <c r="L2321">
        <v>-2.379</v>
      </c>
      <c r="M2321">
        <v>-3.0750000000000002</v>
      </c>
      <c r="N2321">
        <v>-3.2589999999999999</v>
      </c>
      <c r="O2321">
        <v>1.0760000000000001</v>
      </c>
      <c r="P2321">
        <v>1.0469999999999999</v>
      </c>
      <c r="Q2321">
        <v>1.052</v>
      </c>
      <c r="R2321">
        <v>0.72199999999999998</v>
      </c>
      <c r="S2321">
        <v>0.44400000000000001</v>
      </c>
    </row>
    <row r="2322" spans="1:19" x14ac:dyDescent="0.3">
      <c r="A2322">
        <v>360</v>
      </c>
      <c r="B2322">
        <v>-0.35099999999999998</v>
      </c>
      <c r="C2322">
        <v>-1.262</v>
      </c>
      <c r="D2322">
        <v>-2.3479999999999999</v>
      </c>
      <c r="E2322">
        <v>-2.9510000000000001</v>
      </c>
      <c r="F2322">
        <v>-3.17</v>
      </c>
      <c r="G2322">
        <v>2.8</v>
      </c>
      <c r="H2322">
        <v>0</v>
      </c>
      <c r="I2322">
        <v>4</v>
      </c>
      <c r="J2322">
        <v>-0.376</v>
      </c>
      <c r="K2322">
        <v>-1.391</v>
      </c>
      <c r="L2322">
        <v>-2.3759999999999999</v>
      </c>
      <c r="M2322">
        <v>-3.089</v>
      </c>
      <c r="N2322">
        <v>-3.27</v>
      </c>
      <c r="O2322">
        <v>1.0780000000000001</v>
      </c>
      <c r="P2322">
        <v>1.0620000000000001</v>
      </c>
      <c r="Q2322">
        <v>1.0389999999999999</v>
      </c>
      <c r="R2322">
        <v>0.75900000000000001</v>
      </c>
      <c r="S2322">
        <v>0.44800000000000001</v>
      </c>
    </row>
    <row r="2323" spans="1:19" x14ac:dyDescent="0.3">
      <c r="A2323">
        <v>420</v>
      </c>
      <c r="B2323">
        <v>-0.35099999999999998</v>
      </c>
      <c r="C2323">
        <v>-1.262</v>
      </c>
      <c r="D2323">
        <v>-2.3479999999999999</v>
      </c>
      <c r="E2323">
        <v>-2.9510000000000001</v>
      </c>
      <c r="F2323">
        <v>-3.17</v>
      </c>
      <c r="G2323">
        <v>2.8</v>
      </c>
      <c r="H2323">
        <v>0</v>
      </c>
      <c r="I2323">
        <v>4</v>
      </c>
      <c r="J2323">
        <v>-0.375</v>
      </c>
      <c r="K2323">
        <v>-1.3919999999999999</v>
      </c>
      <c r="L2323">
        <v>-2.38</v>
      </c>
      <c r="M2323">
        <v>-3.101</v>
      </c>
      <c r="N2323">
        <v>-3.282</v>
      </c>
      <c r="O2323">
        <v>1.077</v>
      </c>
      <c r="P2323">
        <v>1.0680000000000001</v>
      </c>
      <c r="Q2323">
        <v>1.052</v>
      </c>
      <c r="R2323">
        <v>0.78100000000000003</v>
      </c>
      <c r="S2323">
        <v>0.45200000000000001</v>
      </c>
    </row>
    <row r="2324" spans="1:19" x14ac:dyDescent="0.3">
      <c r="A2324">
        <v>480</v>
      </c>
      <c r="B2324">
        <v>-0.35099999999999998</v>
      </c>
      <c r="C2324">
        <v>-1.262</v>
      </c>
      <c r="D2324">
        <v>-2.3479999999999999</v>
      </c>
      <c r="E2324">
        <v>-2.9510000000000001</v>
      </c>
      <c r="F2324">
        <v>-3.17</v>
      </c>
      <c r="G2324">
        <v>2.8</v>
      </c>
      <c r="H2324">
        <v>0</v>
      </c>
      <c r="I2324">
        <v>4</v>
      </c>
      <c r="J2324">
        <v>-0.374</v>
      </c>
      <c r="K2324">
        <v>-1.389</v>
      </c>
      <c r="L2324">
        <v>-2.3839999999999999</v>
      </c>
      <c r="M2324">
        <v>-3.109</v>
      </c>
      <c r="N2324">
        <v>-3.2930000000000001</v>
      </c>
      <c r="O2324">
        <v>1.075</v>
      </c>
      <c r="P2324">
        <v>1.0640000000000001</v>
      </c>
      <c r="Q2324">
        <v>1.056</v>
      </c>
      <c r="R2324">
        <v>0.78900000000000003</v>
      </c>
      <c r="S2324">
        <v>0.45600000000000002</v>
      </c>
    </row>
    <row r="2325" spans="1:19" x14ac:dyDescent="0.3">
      <c r="A2325">
        <v>540</v>
      </c>
      <c r="B2325">
        <v>-0.35099999999999998</v>
      </c>
      <c r="C2325">
        <v>-1.262</v>
      </c>
      <c r="D2325">
        <v>-2.3479999999999999</v>
      </c>
      <c r="E2325">
        <v>-2.9510000000000001</v>
      </c>
      <c r="F2325">
        <v>-3.17</v>
      </c>
      <c r="G2325">
        <v>2.8</v>
      </c>
      <c r="H2325">
        <v>0</v>
      </c>
      <c r="I2325">
        <v>4</v>
      </c>
      <c r="J2325">
        <v>-0.374</v>
      </c>
      <c r="K2325">
        <v>-1.387</v>
      </c>
      <c r="L2325">
        <v>-2.3839999999999999</v>
      </c>
      <c r="M2325">
        <v>-3.1160000000000001</v>
      </c>
      <c r="N2325">
        <v>-3.3050000000000002</v>
      </c>
      <c r="O2325">
        <v>1.075</v>
      </c>
      <c r="P2325">
        <v>1.0660000000000001</v>
      </c>
      <c r="Q2325">
        <v>1.054</v>
      </c>
      <c r="R2325">
        <v>0.79</v>
      </c>
      <c r="S2325">
        <v>0.46100000000000002</v>
      </c>
    </row>
    <row r="2326" spans="1:19" x14ac:dyDescent="0.3">
      <c r="A2326">
        <v>600</v>
      </c>
      <c r="B2326">
        <v>-0.35099999999999998</v>
      </c>
      <c r="C2326">
        <v>-1.262</v>
      </c>
      <c r="D2326">
        <v>-2.3479999999999999</v>
      </c>
      <c r="E2326">
        <v>-2.9510000000000001</v>
      </c>
      <c r="F2326">
        <v>-3.17</v>
      </c>
      <c r="G2326">
        <v>2.8</v>
      </c>
      <c r="H2326">
        <v>0</v>
      </c>
      <c r="I2326">
        <v>4</v>
      </c>
      <c r="J2326">
        <v>-0.374</v>
      </c>
      <c r="K2326">
        <v>-1.3859999999999999</v>
      </c>
      <c r="L2326">
        <v>-2.3839999999999999</v>
      </c>
      <c r="M2326">
        <v>-3.1219999999999999</v>
      </c>
      <c r="N2326">
        <v>-3.3180000000000001</v>
      </c>
      <c r="O2326">
        <v>1.075</v>
      </c>
      <c r="P2326">
        <v>1.0680000000000001</v>
      </c>
      <c r="Q2326">
        <v>1.052</v>
      </c>
      <c r="R2326">
        <v>0.79300000000000004</v>
      </c>
      <c r="S2326">
        <v>0.46600000000000003</v>
      </c>
    </row>
    <row r="2328" spans="1:19" x14ac:dyDescent="0.3">
      <c r="A2328" t="s">
        <v>0</v>
      </c>
      <c r="B2328" t="s">
        <v>180</v>
      </c>
    </row>
    <row r="2329" spans="1:19" x14ac:dyDescent="0.3">
      <c r="A2329">
        <v>0</v>
      </c>
      <c r="B2329">
        <v>-0.34899999999999998</v>
      </c>
      <c r="C2329">
        <v>-1.262</v>
      </c>
      <c r="D2329">
        <v>-2.3479999999999999</v>
      </c>
      <c r="E2329">
        <v>-2.9470000000000001</v>
      </c>
      <c r="F2329">
        <v>-3.16</v>
      </c>
      <c r="G2329">
        <v>2.8</v>
      </c>
      <c r="H2329">
        <v>0</v>
      </c>
      <c r="I2329">
        <v>4</v>
      </c>
      <c r="J2329">
        <v>-0.37</v>
      </c>
      <c r="K2329">
        <v>-1.37</v>
      </c>
      <c r="L2329">
        <v>-2.3650000000000002</v>
      </c>
      <c r="M2329">
        <v>-3.06</v>
      </c>
      <c r="N2329">
        <v>-3.16</v>
      </c>
      <c r="O2329">
        <v>1.069</v>
      </c>
      <c r="P2329">
        <v>1.069</v>
      </c>
      <c r="Q2329">
        <v>1.06</v>
      </c>
      <c r="R2329">
        <v>0.69399999999999995</v>
      </c>
      <c r="S2329">
        <v>0.28699999999999998</v>
      </c>
    </row>
    <row r="2330" spans="1:19" x14ac:dyDescent="0.3">
      <c r="A2330">
        <v>60</v>
      </c>
      <c r="B2330">
        <v>-0.34899999999999998</v>
      </c>
      <c r="C2330">
        <v>-1.262</v>
      </c>
      <c r="D2330">
        <v>-2.3479999999999999</v>
      </c>
      <c r="E2330">
        <v>-2.9470000000000001</v>
      </c>
      <c r="F2330">
        <v>-3.16</v>
      </c>
      <c r="G2330">
        <v>2.8</v>
      </c>
      <c r="H2330">
        <v>0</v>
      </c>
      <c r="I2330">
        <v>4</v>
      </c>
      <c r="J2330">
        <v>-0.40600000000000003</v>
      </c>
      <c r="K2330">
        <v>-1.385</v>
      </c>
      <c r="L2330">
        <v>-2.355</v>
      </c>
      <c r="M2330">
        <v>-3.0459999999999998</v>
      </c>
      <c r="N2330">
        <v>-3.2170000000000001</v>
      </c>
      <c r="O2330">
        <v>1.1319999999999999</v>
      </c>
      <c r="P2330">
        <v>1.038</v>
      </c>
      <c r="Q2330">
        <v>0.98099999999999998</v>
      </c>
      <c r="R2330">
        <v>0.65700000000000003</v>
      </c>
      <c r="S2330">
        <v>0.42899999999999999</v>
      </c>
    </row>
    <row r="2331" spans="1:19" x14ac:dyDescent="0.3">
      <c r="A2331">
        <v>120</v>
      </c>
      <c r="B2331">
        <v>-0.34899999999999998</v>
      </c>
      <c r="C2331">
        <v>-1.262</v>
      </c>
      <c r="D2331">
        <v>-2.3479999999999999</v>
      </c>
      <c r="E2331">
        <v>-2.9470000000000001</v>
      </c>
      <c r="F2331">
        <v>-3.16</v>
      </c>
      <c r="G2331">
        <v>2.8</v>
      </c>
      <c r="H2331">
        <v>0</v>
      </c>
      <c r="I2331">
        <v>4</v>
      </c>
      <c r="J2331">
        <v>-0.38400000000000001</v>
      </c>
      <c r="K2331">
        <v>-1.397</v>
      </c>
      <c r="L2331">
        <v>-2.387</v>
      </c>
      <c r="M2331">
        <v>-3.081</v>
      </c>
      <c r="N2331">
        <v>-3.2240000000000002</v>
      </c>
      <c r="O2331">
        <v>1.093</v>
      </c>
      <c r="P2331">
        <v>1.0900000000000001</v>
      </c>
      <c r="Q2331">
        <v>1.085</v>
      </c>
      <c r="R2331">
        <v>0.74199999999999999</v>
      </c>
      <c r="S2331">
        <v>0.43099999999999999</v>
      </c>
    </row>
    <row r="2332" spans="1:19" x14ac:dyDescent="0.3">
      <c r="A2332">
        <v>180</v>
      </c>
      <c r="B2332">
        <v>-0.34899999999999998</v>
      </c>
      <c r="C2332">
        <v>-1.262</v>
      </c>
      <c r="D2332">
        <v>-2.3479999999999999</v>
      </c>
      <c r="E2332">
        <v>-2.9470000000000001</v>
      </c>
      <c r="F2332">
        <v>-3.16</v>
      </c>
      <c r="G2332">
        <v>2.8</v>
      </c>
      <c r="H2332">
        <v>0</v>
      </c>
      <c r="I2332">
        <v>4</v>
      </c>
      <c r="J2332">
        <v>-0.376</v>
      </c>
      <c r="K2332">
        <v>-1.381</v>
      </c>
      <c r="L2332">
        <v>-2.3679999999999999</v>
      </c>
      <c r="M2332">
        <v>-3.052</v>
      </c>
      <c r="N2332">
        <v>-3.2320000000000002</v>
      </c>
      <c r="O2332">
        <v>1.0780000000000001</v>
      </c>
      <c r="P2332">
        <v>1.0209999999999999</v>
      </c>
      <c r="Q2332">
        <v>1.026</v>
      </c>
      <c r="R2332">
        <v>0.63800000000000001</v>
      </c>
      <c r="S2332">
        <v>0.434</v>
      </c>
    </row>
    <row r="2333" spans="1:19" x14ac:dyDescent="0.3">
      <c r="A2333">
        <v>240</v>
      </c>
      <c r="B2333">
        <v>-0.34899999999999998</v>
      </c>
      <c r="C2333">
        <v>-1.262</v>
      </c>
      <c r="D2333">
        <v>-2.3479999999999999</v>
      </c>
      <c r="E2333">
        <v>-2.9470000000000001</v>
      </c>
      <c r="F2333">
        <v>-3.16</v>
      </c>
      <c r="G2333">
        <v>2.8</v>
      </c>
      <c r="H2333">
        <v>0</v>
      </c>
      <c r="I2333">
        <v>4</v>
      </c>
      <c r="J2333">
        <v>-0.38200000000000001</v>
      </c>
      <c r="K2333">
        <v>-1.3919999999999999</v>
      </c>
      <c r="L2333">
        <v>-2.3809999999999998</v>
      </c>
      <c r="M2333">
        <v>-3.0510000000000002</v>
      </c>
      <c r="N2333">
        <v>-3.2389999999999999</v>
      </c>
      <c r="O2333">
        <v>1.0880000000000001</v>
      </c>
      <c r="P2333">
        <v>1.0669999999999999</v>
      </c>
      <c r="Q2333">
        <v>1.085</v>
      </c>
      <c r="R2333">
        <v>0.65500000000000003</v>
      </c>
      <c r="S2333">
        <v>0.436</v>
      </c>
    </row>
    <row r="2334" spans="1:19" x14ac:dyDescent="0.3">
      <c r="A2334">
        <v>300</v>
      </c>
      <c r="B2334">
        <v>-0.34899999999999998</v>
      </c>
      <c r="C2334">
        <v>-1.262</v>
      </c>
      <c r="D2334">
        <v>-2.3479999999999999</v>
      </c>
      <c r="E2334">
        <v>-2.9470000000000001</v>
      </c>
      <c r="F2334">
        <v>-3.16</v>
      </c>
      <c r="G2334">
        <v>2.8</v>
      </c>
      <c r="H2334">
        <v>0</v>
      </c>
      <c r="I2334">
        <v>4</v>
      </c>
      <c r="J2334">
        <v>-0.375</v>
      </c>
      <c r="K2334">
        <v>-1.387</v>
      </c>
      <c r="L2334">
        <v>-2.3759999999999999</v>
      </c>
      <c r="M2334">
        <v>-3.0670000000000002</v>
      </c>
      <c r="N2334">
        <v>-3.2469999999999999</v>
      </c>
      <c r="O2334">
        <v>1.077</v>
      </c>
      <c r="P2334">
        <v>1.0469999999999999</v>
      </c>
      <c r="Q2334">
        <v>1.0580000000000001</v>
      </c>
      <c r="R2334">
        <v>0.71399999999999997</v>
      </c>
      <c r="S2334">
        <v>0.439</v>
      </c>
    </row>
    <row r="2335" spans="1:19" x14ac:dyDescent="0.3">
      <c r="A2335">
        <v>360</v>
      </c>
      <c r="B2335">
        <v>-0.34899999999999998</v>
      </c>
      <c r="C2335">
        <v>-1.262</v>
      </c>
      <c r="D2335">
        <v>-2.3479999999999999</v>
      </c>
      <c r="E2335">
        <v>-2.9470000000000001</v>
      </c>
      <c r="F2335">
        <v>-3.16</v>
      </c>
      <c r="G2335">
        <v>2.8</v>
      </c>
      <c r="H2335">
        <v>0</v>
      </c>
      <c r="I2335">
        <v>4</v>
      </c>
      <c r="J2335">
        <v>-0.376</v>
      </c>
      <c r="K2335">
        <v>-1.387</v>
      </c>
      <c r="L2335">
        <v>-2.3730000000000002</v>
      </c>
      <c r="M2335">
        <v>-3.0819999999999999</v>
      </c>
      <c r="N2335">
        <v>-3.258</v>
      </c>
      <c r="O2335">
        <v>1.0780000000000001</v>
      </c>
      <c r="P2335">
        <v>1.0609999999999999</v>
      </c>
      <c r="Q2335">
        <v>1.044</v>
      </c>
      <c r="R2335">
        <v>0.751</v>
      </c>
      <c r="S2335">
        <v>0.443</v>
      </c>
    </row>
    <row r="2336" spans="1:19" x14ac:dyDescent="0.3">
      <c r="A2336">
        <v>420</v>
      </c>
      <c r="B2336">
        <v>-0.34899999999999998</v>
      </c>
      <c r="C2336">
        <v>-1.262</v>
      </c>
      <c r="D2336">
        <v>-2.3479999999999999</v>
      </c>
      <c r="E2336">
        <v>-2.9470000000000001</v>
      </c>
      <c r="F2336">
        <v>-3.16</v>
      </c>
      <c r="G2336">
        <v>2.8</v>
      </c>
      <c r="H2336">
        <v>0</v>
      </c>
      <c r="I2336">
        <v>4</v>
      </c>
      <c r="J2336">
        <v>-0.375</v>
      </c>
      <c r="K2336">
        <v>-1.3879999999999999</v>
      </c>
      <c r="L2336">
        <v>-2.3769999999999998</v>
      </c>
      <c r="M2336">
        <v>-3.093</v>
      </c>
      <c r="N2336">
        <v>-3.27</v>
      </c>
      <c r="O2336">
        <v>1.077</v>
      </c>
      <c r="P2336">
        <v>1.0669999999999999</v>
      </c>
      <c r="Q2336">
        <v>1.0569999999999999</v>
      </c>
      <c r="R2336">
        <v>0.77300000000000002</v>
      </c>
      <c r="S2336">
        <v>0.44800000000000001</v>
      </c>
    </row>
    <row r="2337" spans="1:19" x14ac:dyDescent="0.3">
      <c r="A2337">
        <v>480</v>
      </c>
      <c r="B2337">
        <v>-0.34899999999999998</v>
      </c>
      <c r="C2337">
        <v>-1.262</v>
      </c>
      <c r="D2337">
        <v>-2.3479999999999999</v>
      </c>
      <c r="E2337">
        <v>-2.9470000000000001</v>
      </c>
      <c r="F2337">
        <v>-3.16</v>
      </c>
      <c r="G2337">
        <v>2.8</v>
      </c>
      <c r="H2337">
        <v>0</v>
      </c>
      <c r="I2337">
        <v>4</v>
      </c>
      <c r="J2337">
        <v>-0.373</v>
      </c>
      <c r="K2337">
        <v>-1.3859999999999999</v>
      </c>
      <c r="L2337">
        <v>-2.38</v>
      </c>
      <c r="M2337">
        <v>-3.1019999999999999</v>
      </c>
      <c r="N2337">
        <v>-3.2810000000000001</v>
      </c>
      <c r="O2337">
        <v>1.0740000000000001</v>
      </c>
      <c r="P2337">
        <v>1.0629999999999999</v>
      </c>
      <c r="Q2337">
        <v>1.06</v>
      </c>
      <c r="R2337">
        <v>0.78400000000000003</v>
      </c>
      <c r="S2337">
        <v>0.45200000000000001</v>
      </c>
    </row>
    <row r="2338" spans="1:19" x14ac:dyDescent="0.3">
      <c r="A2338">
        <v>540</v>
      </c>
      <c r="B2338">
        <v>-0.34899999999999998</v>
      </c>
      <c r="C2338">
        <v>-1.262</v>
      </c>
      <c r="D2338">
        <v>-2.3479999999999999</v>
      </c>
      <c r="E2338">
        <v>-2.9470000000000001</v>
      </c>
      <c r="F2338">
        <v>-3.16</v>
      </c>
      <c r="G2338">
        <v>2.8</v>
      </c>
      <c r="H2338">
        <v>0</v>
      </c>
      <c r="I2338">
        <v>4</v>
      </c>
      <c r="J2338">
        <v>-0.374</v>
      </c>
      <c r="K2338">
        <v>-1.3839999999999999</v>
      </c>
      <c r="L2338">
        <v>-2.38</v>
      </c>
      <c r="M2338">
        <v>-3.1080000000000001</v>
      </c>
      <c r="N2338">
        <v>-3.2930000000000001</v>
      </c>
      <c r="O2338">
        <v>1.075</v>
      </c>
      <c r="P2338">
        <v>1.0640000000000001</v>
      </c>
      <c r="Q2338">
        <v>1.0569999999999999</v>
      </c>
      <c r="R2338">
        <v>0.78500000000000003</v>
      </c>
      <c r="S2338">
        <v>0.45600000000000002</v>
      </c>
    </row>
    <row r="2339" spans="1:19" x14ac:dyDescent="0.3">
      <c r="A2339">
        <v>600</v>
      </c>
      <c r="B2339">
        <v>-0.34899999999999998</v>
      </c>
      <c r="C2339">
        <v>-1.262</v>
      </c>
      <c r="D2339">
        <v>-2.3479999999999999</v>
      </c>
      <c r="E2339">
        <v>-2.9470000000000001</v>
      </c>
      <c r="F2339">
        <v>-3.16</v>
      </c>
      <c r="G2339">
        <v>2.8</v>
      </c>
      <c r="H2339">
        <v>0</v>
      </c>
      <c r="I2339">
        <v>4</v>
      </c>
      <c r="J2339">
        <v>-0.373</v>
      </c>
      <c r="K2339">
        <v>-1.3839999999999999</v>
      </c>
      <c r="L2339">
        <v>-2.3809999999999998</v>
      </c>
      <c r="M2339">
        <v>-3.1150000000000002</v>
      </c>
      <c r="N2339">
        <v>-3.3050000000000002</v>
      </c>
      <c r="O2339">
        <v>1.0740000000000001</v>
      </c>
      <c r="P2339">
        <v>1.0669999999999999</v>
      </c>
      <c r="Q2339">
        <v>1.0549999999999999</v>
      </c>
      <c r="R2339">
        <v>0.78900000000000003</v>
      </c>
      <c r="S2339">
        <v>0.46100000000000002</v>
      </c>
    </row>
    <row r="2341" spans="1:19" x14ac:dyDescent="0.3">
      <c r="A2341" t="s">
        <v>0</v>
      </c>
      <c r="B2341" t="s">
        <v>181</v>
      </c>
    </row>
    <row r="2342" spans="1:19" x14ac:dyDescent="0.3">
      <c r="A2342">
        <v>0</v>
      </c>
      <c r="B2342">
        <v>-0.34699999999999998</v>
      </c>
      <c r="C2342">
        <v>-1.26</v>
      </c>
      <c r="D2342">
        <v>-2.347</v>
      </c>
      <c r="E2342">
        <v>-2.9990000000000001</v>
      </c>
      <c r="F2342">
        <v>-3.24</v>
      </c>
      <c r="G2342">
        <v>2.8</v>
      </c>
      <c r="H2342">
        <v>0.01</v>
      </c>
      <c r="I2342">
        <v>4</v>
      </c>
      <c r="J2342">
        <v>-0.37</v>
      </c>
      <c r="K2342">
        <v>-1.37</v>
      </c>
      <c r="L2342">
        <v>-2.367</v>
      </c>
      <c r="M2342">
        <v>-3.117</v>
      </c>
      <c r="N2342">
        <v>-3.24</v>
      </c>
      <c r="O2342">
        <v>1.069</v>
      </c>
      <c r="P2342">
        <v>1.069</v>
      </c>
      <c r="Q2342">
        <v>1.0629999999999999</v>
      </c>
      <c r="R2342">
        <v>0.746</v>
      </c>
      <c r="S2342">
        <v>0.30599999999999999</v>
      </c>
    </row>
    <row r="2343" spans="1:19" x14ac:dyDescent="0.3">
      <c r="A2343">
        <v>60</v>
      </c>
      <c r="B2343">
        <v>-0.34699999999999998</v>
      </c>
      <c r="C2343">
        <v>-1.26</v>
      </c>
      <c r="D2343">
        <v>-2.347</v>
      </c>
      <c r="E2343">
        <v>-2.9990000000000001</v>
      </c>
      <c r="F2343">
        <v>-3.24</v>
      </c>
      <c r="G2343">
        <v>2.8</v>
      </c>
      <c r="H2343">
        <v>0.01</v>
      </c>
      <c r="I2343">
        <v>4</v>
      </c>
      <c r="J2343">
        <v>-0.39900000000000002</v>
      </c>
      <c r="K2343">
        <v>-1.397</v>
      </c>
      <c r="L2343">
        <v>-2.3570000000000002</v>
      </c>
      <c r="M2343">
        <v>-3.105</v>
      </c>
      <c r="N2343">
        <v>-3.302</v>
      </c>
      <c r="O2343">
        <v>1.1220000000000001</v>
      </c>
      <c r="P2343">
        <v>1.0580000000000001</v>
      </c>
      <c r="Q2343">
        <v>0.99</v>
      </c>
      <c r="R2343">
        <v>0.71299999999999997</v>
      </c>
      <c r="S2343">
        <v>0.46</v>
      </c>
    </row>
    <row r="2344" spans="1:19" x14ac:dyDescent="0.3">
      <c r="A2344">
        <v>120</v>
      </c>
      <c r="B2344">
        <v>-0.34699999999999998</v>
      </c>
      <c r="C2344">
        <v>-1.26</v>
      </c>
      <c r="D2344">
        <v>-2.347</v>
      </c>
      <c r="E2344">
        <v>-2.9990000000000001</v>
      </c>
      <c r="F2344">
        <v>-3.24</v>
      </c>
      <c r="G2344">
        <v>2.8</v>
      </c>
      <c r="H2344">
        <v>0.01</v>
      </c>
      <c r="I2344">
        <v>4</v>
      </c>
      <c r="J2344">
        <v>-0.38</v>
      </c>
      <c r="K2344">
        <v>-1.399</v>
      </c>
      <c r="L2344">
        <v>-2.3860000000000001</v>
      </c>
      <c r="M2344">
        <v>-3.145</v>
      </c>
      <c r="N2344">
        <v>-3.3149999999999999</v>
      </c>
      <c r="O2344">
        <v>1.093</v>
      </c>
      <c r="P2344">
        <v>1.0820000000000001</v>
      </c>
      <c r="Q2344">
        <v>1.105</v>
      </c>
      <c r="R2344">
        <v>0.82099999999999995</v>
      </c>
      <c r="S2344">
        <v>0.46500000000000002</v>
      </c>
    </row>
    <row r="2345" spans="1:19" x14ac:dyDescent="0.3">
      <c r="A2345">
        <v>180</v>
      </c>
      <c r="B2345">
        <v>-0.34699999999999998</v>
      </c>
      <c r="C2345">
        <v>-1.26</v>
      </c>
      <c r="D2345">
        <v>-2.347</v>
      </c>
      <c r="E2345">
        <v>-2.9990000000000001</v>
      </c>
      <c r="F2345">
        <v>-3.24</v>
      </c>
      <c r="G2345">
        <v>2.8</v>
      </c>
      <c r="H2345">
        <v>0.01</v>
      </c>
      <c r="I2345">
        <v>4</v>
      </c>
      <c r="J2345">
        <v>-0.374</v>
      </c>
      <c r="K2345">
        <v>-1.3839999999999999</v>
      </c>
      <c r="L2345">
        <v>-2.3639999999999999</v>
      </c>
      <c r="M2345">
        <v>-3.113</v>
      </c>
      <c r="N2345">
        <v>-3.3279999999999998</v>
      </c>
      <c r="O2345">
        <v>1.087</v>
      </c>
      <c r="P2345">
        <v>1.0209999999999999</v>
      </c>
      <c r="Q2345">
        <v>1.0309999999999999</v>
      </c>
      <c r="R2345">
        <v>0.69699999999999995</v>
      </c>
      <c r="S2345">
        <v>0.47</v>
      </c>
    </row>
    <row r="2346" spans="1:19" x14ac:dyDescent="0.3">
      <c r="A2346">
        <v>240</v>
      </c>
      <c r="B2346">
        <v>-0.34699999999999998</v>
      </c>
      <c r="C2346">
        <v>-1.26</v>
      </c>
      <c r="D2346">
        <v>-2.347</v>
      </c>
      <c r="E2346">
        <v>-2.9990000000000001</v>
      </c>
      <c r="F2346">
        <v>-3.24</v>
      </c>
      <c r="G2346">
        <v>2.8</v>
      </c>
      <c r="H2346">
        <v>0.01</v>
      </c>
      <c r="I2346">
        <v>4</v>
      </c>
      <c r="J2346">
        <v>-0.376</v>
      </c>
      <c r="K2346">
        <v>-1.3939999999999999</v>
      </c>
      <c r="L2346">
        <v>-2.3780000000000001</v>
      </c>
      <c r="M2346">
        <v>-3.109</v>
      </c>
      <c r="N2346">
        <v>-3.335</v>
      </c>
      <c r="O2346">
        <v>1.0940000000000001</v>
      </c>
      <c r="P2346">
        <v>1.0649999999999999</v>
      </c>
      <c r="Q2346">
        <v>1.0860000000000001</v>
      </c>
      <c r="R2346">
        <v>0.70099999999999996</v>
      </c>
      <c r="S2346">
        <v>0.47299999999999998</v>
      </c>
    </row>
    <row r="2347" spans="1:19" x14ac:dyDescent="0.3">
      <c r="A2347">
        <v>300</v>
      </c>
      <c r="B2347">
        <v>-0.34699999999999998</v>
      </c>
      <c r="C2347">
        <v>-1.26</v>
      </c>
      <c r="D2347">
        <v>-2.347</v>
      </c>
      <c r="E2347">
        <v>-2.9990000000000001</v>
      </c>
      <c r="F2347">
        <v>-3.24</v>
      </c>
      <c r="G2347">
        <v>2.8</v>
      </c>
      <c r="H2347">
        <v>0.01</v>
      </c>
      <c r="I2347">
        <v>4</v>
      </c>
      <c r="J2347">
        <v>-0.37</v>
      </c>
      <c r="K2347">
        <v>-1.39</v>
      </c>
      <c r="L2347">
        <v>-2.3769999999999998</v>
      </c>
      <c r="M2347">
        <v>-3.121</v>
      </c>
      <c r="N2347">
        <v>-3.3439999999999999</v>
      </c>
      <c r="O2347">
        <v>1.087</v>
      </c>
      <c r="P2347">
        <v>1.0489999999999999</v>
      </c>
      <c r="Q2347">
        <v>1.0640000000000001</v>
      </c>
      <c r="R2347">
        <v>0.751</v>
      </c>
      <c r="S2347">
        <v>0.47599999999999998</v>
      </c>
    </row>
    <row r="2348" spans="1:19" x14ac:dyDescent="0.3">
      <c r="A2348">
        <v>360</v>
      </c>
      <c r="B2348">
        <v>-0.34699999999999998</v>
      </c>
      <c r="C2348">
        <v>-1.26</v>
      </c>
      <c r="D2348">
        <v>-2.347</v>
      </c>
      <c r="E2348">
        <v>-2.9990000000000001</v>
      </c>
      <c r="F2348">
        <v>-3.24</v>
      </c>
      <c r="G2348">
        <v>2.8</v>
      </c>
      <c r="H2348">
        <v>0.01</v>
      </c>
      <c r="I2348">
        <v>4</v>
      </c>
      <c r="J2348">
        <v>-0.36899999999999999</v>
      </c>
      <c r="K2348">
        <v>-1.3879999999999999</v>
      </c>
      <c r="L2348">
        <v>-2.3730000000000002</v>
      </c>
      <c r="M2348">
        <v>-3.1339999999999999</v>
      </c>
      <c r="N2348">
        <v>-3.355</v>
      </c>
      <c r="O2348">
        <v>1.089</v>
      </c>
      <c r="P2348">
        <v>1.0580000000000001</v>
      </c>
      <c r="Q2348">
        <v>1.046</v>
      </c>
      <c r="R2348">
        <v>0.78900000000000003</v>
      </c>
      <c r="S2348">
        <v>0.48099999999999998</v>
      </c>
    </row>
    <row r="2349" spans="1:19" x14ac:dyDescent="0.3">
      <c r="A2349">
        <v>420</v>
      </c>
      <c r="B2349">
        <v>-0.34699999999999998</v>
      </c>
      <c r="C2349">
        <v>-1.26</v>
      </c>
      <c r="D2349">
        <v>-2.347</v>
      </c>
      <c r="E2349">
        <v>-2.9990000000000001</v>
      </c>
      <c r="F2349">
        <v>-3.24</v>
      </c>
      <c r="G2349">
        <v>2.8</v>
      </c>
      <c r="H2349">
        <v>0.01</v>
      </c>
      <c r="I2349">
        <v>4</v>
      </c>
      <c r="J2349">
        <v>-0.36699999999999999</v>
      </c>
      <c r="K2349">
        <v>-1.389</v>
      </c>
      <c r="L2349">
        <v>-2.3759999999999999</v>
      </c>
      <c r="M2349">
        <v>-3.1459999999999999</v>
      </c>
      <c r="N2349">
        <v>-3.3690000000000002</v>
      </c>
      <c r="O2349">
        <v>1.0900000000000001</v>
      </c>
      <c r="P2349">
        <v>1.0680000000000001</v>
      </c>
      <c r="Q2349">
        <v>1.0529999999999999</v>
      </c>
      <c r="R2349">
        <v>0.82</v>
      </c>
      <c r="S2349">
        <v>0.48699999999999999</v>
      </c>
    </row>
    <row r="2350" spans="1:19" x14ac:dyDescent="0.3">
      <c r="A2350">
        <v>480</v>
      </c>
      <c r="B2350">
        <v>-0.34699999999999998</v>
      </c>
      <c r="C2350">
        <v>-1.26</v>
      </c>
      <c r="D2350">
        <v>-2.347</v>
      </c>
      <c r="E2350">
        <v>-2.9990000000000001</v>
      </c>
      <c r="F2350">
        <v>-3.24</v>
      </c>
      <c r="G2350">
        <v>2.8</v>
      </c>
      <c r="H2350">
        <v>0.01</v>
      </c>
      <c r="I2350">
        <v>4</v>
      </c>
      <c r="J2350">
        <v>-0.36499999999999999</v>
      </c>
      <c r="K2350">
        <v>-1.3859999999999999</v>
      </c>
      <c r="L2350">
        <v>-2.379</v>
      </c>
      <c r="M2350">
        <v>-3.1560000000000001</v>
      </c>
      <c r="N2350">
        <v>-3.3809999999999998</v>
      </c>
      <c r="O2350">
        <v>1.0900000000000001</v>
      </c>
      <c r="P2350">
        <v>1.0649999999999999</v>
      </c>
      <c r="Q2350">
        <v>1.0569999999999999</v>
      </c>
      <c r="R2350">
        <v>0.83699999999999997</v>
      </c>
      <c r="S2350">
        <v>0.49199999999999999</v>
      </c>
    </row>
    <row r="2351" spans="1:19" x14ac:dyDescent="0.3">
      <c r="A2351">
        <v>540</v>
      </c>
      <c r="B2351">
        <v>-0.34699999999999998</v>
      </c>
      <c r="C2351">
        <v>-1.26</v>
      </c>
      <c r="D2351">
        <v>-2.347</v>
      </c>
      <c r="E2351">
        <v>-2.9990000000000001</v>
      </c>
      <c r="F2351">
        <v>-3.24</v>
      </c>
      <c r="G2351">
        <v>2.8</v>
      </c>
      <c r="H2351">
        <v>0.01</v>
      </c>
      <c r="I2351">
        <v>4</v>
      </c>
      <c r="J2351">
        <v>-0.36299999999999999</v>
      </c>
      <c r="K2351">
        <v>-1.383</v>
      </c>
      <c r="L2351">
        <v>-2.3809999999999998</v>
      </c>
      <c r="M2351">
        <v>-3.1629999999999998</v>
      </c>
      <c r="N2351">
        <v>-3.395</v>
      </c>
      <c r="O2351">
        <v>1.091</v>
      </c>
      <c r="P2351">
        <v>1.0669999999999999</v>
      </c>
      <c r="Q2351">
        <v>1.0569999999999999</v>
      </c>
      <c r="R2351">
        <v>0.84199999999999997</v>
      </c>
      <c r="S2351">
        <v>0.498</v>
      </c>
    </row>
    <row r="2352" spans="1:19" x14ac:dyDescent="0.3">
      <c r="A2352">
        <v>600</v>
      </c>
      <c r="B2352">
        <v>-0.34699999999999998</v>
      </c>
      <c r="C2352">
        <v>-1.26</v>
      </c>
      <c r="D2352">
        <v>-2.347</v>
      </c>
      <c r="E2352">
        <v>-2.9990000000000001</v>
      </c>
      <c r="F2352">
        <v>-3.24</v>
      </c>
      <c r="G2352">
        <v>2.8</v>
      </c>
      <c r="H2352">
        <v>0.01</v>
      </c>
      <c r="I2352">
        <v>4</v>
      </c>
      <c r="J2352">
        <v>-0.36099999999999999</v>
      </c>
      <c r="K2352">
        <v>-1.3819999999999999</v>
      </c>
      <c r="L2352">
        <v>-2.3820000000000001</v>
      </c>
      <c r="M2352">
        <v>-3.17</v>
      </c>
      <c r="N2352">
        <v>-3.4079999999999999</v>
      </c>
      <c r="O2352">
        <v>1.0920000000000001</v>
      </c>
      <c r="P2352">
        <v>1.07</v>
      </c>
      <c r="Q2352">
        <v>1.0569999999999999</v>
      </c>
      <c r="R2352">
        <v>0.84499999999999997</v>
      </c>
      <c r="S2352">
        <v>0.503</v>
      </c>
    </row>
    <row r="2354" spans="1:19" x14ac:dyDescent="0.3">
      <c r="A2354" t="s">
        <v>0</v>
      </c>
      <c r="B2354" t="s">
        <v>182</v>
      </c>
    </row>
    <row r="2355" spans="1:19" x14ac:dyDescent="0.3">
      <c r="A2355">
        <v>0</v>
      </c>
      <c r="B2355">
        <v>-0.34899999999999998</v>
      </c>
      <c r="C2355">
        <v>-1.2609999999999999</v>
      </c>
      <c r="D2355">
        <v>-2.3479999999999999</v>
      </c>
      <c r="E2355">
        <v>-2.9929999999999999</v>
      </c>
      <c r="F2355">
        <v>-3.23</v>
      </c>
      <c r="G2355">
        <v>2.8</v>
      </c>
      <c r="H2355">
        <v>0.01</v>
      </c>
      <c r="I2355">
        <v>4</v>
      </c>
      <c r="J2355">
        <v>-0.37</v>
      </c>
      <c r="K2355">
        <v>-1.37</v>
      </c>
      <c r="L2355">
        <v>-2.367</v>
      </c>
      <c r="M2355">
        <v>-3.11</v>
      </c>
      <c r="N2355">
        <v>-3.23</v>
      </c>
      <c r="O2355">
        <v>1.069</v>
      </c>
      <c r="P2355">
        <v>1.069</v>
      </c>
      <c r="Q2355">
        <v>1.0629999999999999</v>
      </c>
      <c r="R2355">
        <v>0.74</v>
      </c>
      <c r="S2355">
        <v>0.30299999999999999</v>
      </c>
    </row>
    <row r="2356" spans="1:19" x14ac:dyDescent="0.3">
      <c r="A2356">
        <v>60</v>
      </c>
      <c r="B2356">
        <v>-0.34899999999999998</v>
      </c>
      <c r="C2356">
        <v>-1.2609999999999999</v>
      </c>
      <c r="D2356">
        <v>-2.3479999999999999</v>
      </c>
      <c r="E2356">
        <v>-2.9929999999999999</v>
      </c>
      <c r="F2356">
        <v>-3.23</v>
      </c>
      <c r="G2356">
        <v>2.8</v>
      </c>
      <c r="H2356">
        <v>0.01</v>
      </c>
      <c r="I2356">
        <v>4</v>
      </c>
      <c r="J2356">
        <v>-0.40200000000000002</v>
      </c>
      <c r="K2356">
        <v>-1.4019999999999999</v>
      </c>
      <c r="L2356">
        <v>-2.359</v>
      </c>
      <c r="M2356">
        <v>-3.097</v>
      </c>
      <c r="N2356">
        <v>-3.294</v>
      </c>
      <c r="O2356">
        <v>1.1279999999999999</v>
      </c>
      <c r="P2356">
        <v>1.0660000000000001</v>
      </c>
      <c r="Q2356">
        <v>0.98199999999999998</v>
      </c>
      <c r="R2356">
        <v>0.70399999999999996</v>
      </c>
      <c r="S2356">
        <v>0.45700000000000002</v>
      </c>
    </row>
    <row r="2357" spans="1:19" x14ac:dyDescent="0.3">
      <c r="A2357">
        <v>120</v>
      </c>
      <c r="B2357">
        <v>-0.34899999999999998</v>
      </c>
      <c r="C2357">
        <v>-1.2609999999999999</v>
      </c>
      <c r="D2357">
        <v>-2.3479999999999999</v>
      </c>
      <c r="E2357">
        <v>-2.9929999999999999</v>
      </c>
      <c r="F2357">
        <v>-3.23</v>
      </c>
      <c r="G2357">
        <v>2.8</v>
      </c>
      <c r="H2357">
        <v>0.01</v>
      </c>
      <c r="I2357">
        <v>4</v>
      </c>
      <c r="J2357">
        <v>-0.38100000000000001</v>
      </c>
      <c r="K2357">
        <v>-1.403</v>
      </c>
      <c r="L2357">
        <v>-2.39</v>
      </c>
      <c r="M2357">
        <v>-3.1389999999999998</v>
      </c>
      <c r="N2357">
        <v>-3.3079999999999998</v>
      </c>
      <c r="O2357">
        <v>1.0940000000000001</v>
      </c>
      <c r="P2357">
        <v>1.0900000000000001</v>
      </c>
      <c r="Q2357">
        <v>1.1020000000000001</v>
      </c>
      <c r="R2357">
        <v>0.81699999999999995</v>
      </c>
      <c r="S2357">
        <v>0.46200000000000002</v>
      </c>
    </row>
    <row r="2358" spans="1:19" x14ac:dyDescent="0.3">
      <c r="A2358">
        <v>180</v>
      </c>
      <c r="B2358">
        <v>-0.34899999999999998</v>
      </c>
      <c r="C2358">
        <v>-1.2609999999999999</v>
      </c>
      <c r="D2358">
        <v>-2.3479999999999999</v>
      </c>
      <c r="E2358">
        <v>-2.9929999999999999</v>
      </c>
      <c r="F2358">
        <v>-3.23</v>
      </c>
      <c r="G2358">
        <v>2.8</v>
      </c>
      <c r="H2358">
        <v>0.01</v>
      </c>
      <c r="I2358">
        <v>4</v>
      </c>
      <c r="J2358">
        <v>-0.374</v>
      </c>
      <c r="K2358">
        <v>-1.3859999999999999</v>
      </c>
      <c r="L2358">
        <v>-2.3690000000000002</v>
      </c>
      <c r="M2358">
        <v>-3.109</v>
      </c>
      <c r="N2358">
        <v>-3.319</v>
      </c>
      <c r="O2358">
        <v>1.087</v>
      </c>
      <c r="P2358">
        <v>1.0229999999999999</v>
      </c>
      <c r="Q2358">
        <v>1.0209999999999999</v>
      </c>
      <c r="R2358">
        <v>0.7</v>
      </c>
      <c r="S2358">
        <v>0.46600000000000003</v>
      </c>
    </row>
    <row r="2359" spans="1:19" x14ac:dyDescent="0.3">
      <c r="A2359">
        <v>240</v>
      </c>
      <c r="B2359">
        <v>-0.34899999999999998</v>
      </c>
      <c r="C2359">
        <v>-1.2609999999999999</v>
      </c>
      <c r="D2359">
        <v>-2.3479999999999999</v>
      </c>
      <c r="E2359">
        <v>-2.9929999999999999</v>
      </c>
      <c r="F2359">
        <v>-3.23</v>
      </c>
      <c r="G2359">
        <v>2.8</v>
      </c>
      <c r="H2359">
        <v>0.01</v>
      </c>
      <c r="I2359">
        <v>4</v>
      </c>
      <c r="J2359">
        <v>-0.377</v>
      </c>
      <c r="K2359">
        <v>-1.397</v>
      </c>
      <c r="L2359">
        <v>-2.383</v>
      </c>
      <c r="M2359">
        <v>-3.1030000000000002</v>
      </c>
      <c r="N2359">
        <v>-3.3250000000000002</v>
      </c>
      <c r="O2359">
        <v>1.095</v>
      </c>
      <c r="P2359">
        <v>1.0680000000000001</v>
      </c>
      <c r="Q2359">
        <v>1.077</v>
      </c>
      <c r="R2359">
        <v>0.69499999999999995</v>
      </c>
      <c r="S2359">
        <v>0.46899999999999997</v>
      </c>
    </row>
    <row r="2360" spans="1:19" x14ac:dyDescent="0.3">
      <c r="A2360">
        <v>300</v>
      </c>
      <c r="B2360">
        <v>-0.34899999999999998</v>
      </c>
      <c r="C2360">
        <v>-1.2609999999999999</v>
      </c>
      <c r="D2360">
        <v>-2.3479999999999999</v>
      </c>
      <c r="E2360">
        <v>-2.9929999999999999</v>
      </c>
      <c r="F2360">
        <v>-3.23</v>
      </c>
      <c r="G2360">
        <v>2.8</v>
      </c>
      <c r="H2360">
        <v>0.01</v>
      </c>
      <c r="I2360">
        <v>4</v>
      </c>
      <c r="J2360">
        <v>-0.37</v>
      </c>
      <c r="K2360">
        <v>-1.3919999999999999</v>
      </c>
      <c r="L2360">
        <v>-2.3809999999999998</v>
      </c>
      <c r="M2360">
        <v>-3.1150000000000002</v>
      </c>
      <c r="N2360">
        <v>-3.3340000000000001</v>
      </c>
      <c r="O2360">
        <v>1.087</v>
      </c>
      <c r="P2360">
        <v>1.0509999999999999</v>
      </c>
      <c r="Q2360">
        <v>1.0589999999999999</v>
      </c>
      <c r="R2360">
        <v>0.746</v>
      </c>
      <c r="S2360">
        <v>0.47199999999999998</v>
      </c>
    </row>
    <row r="2361" spans="1:19" x14ac:dyDescent="0.3">
      <c r="A2361">
        <v>360</v>
      </c>
      <c r="B2361">
        <v>-0.34899999999999998</v>
      </c>
      <c r="C2361">
        <v>-1.2609999999999999</v>
      </c>
      <c r="D2361">
        <v>-2.3479999999999999</v>
      </c>
      <c r="E2361">
        <v>-2.9929999999999999</v>
      </c>
      <c r="F2361">
        <v>-3.23</v>
      </c>
      <c r="G2361">
        <v>2.8</v>
      </c>
      <c r="H2361">
        <v>0.01</v>
      </c>
      <c r="I2361">
        <v>4</v>
      </c>
      <c r="J2361">
        <v>-0.36899999999999999</v>
      </c>
      <c r="K2361">
        <v>-1.39</v>
      </c>
      <c r="L2361">
        <v>-2.3769999999999998</v>
      </c>
      <c r="M2361">
        <v>-3.1280000000000001</v>
      </c>
      <c r="N2361">
        <v>-3.3450000000000002</v>
      </c>
      <c r="O2361">
        <v>1.089</v>
      </c>
      <c r="P2361">
        <v>1.0609999999999999</v>
      </c>
      <c r="Q2361">
        <v>1.04</v>
      </c>
      <c r="R2361">
        <v>0.78300000000000003</v>
      </c>
      <c r="S2361">
        <v>0.47699999999999998</v>
      </c>
    </row>
    <row r="2362" spans="1:19" x14ac:dyDescent="0.3">
      <c r="A2362">
        <v>420</v>
      </c>
      <c r="B2362">
        <v>-0.34899999999999998</v>
      </c>
      <c r="C2362">
        <v>-1.2609999999999999</v>
      </c>
      <c r="D2362">
        <v>-2.3479999999999999</v>
      </c>
      <c r="E2362">
        <v>-2.9929999999999999</v>
      </c>
      <c r="F2362">
        <v>-3.23</v>
      </c>
      <c r="G2362">
        <v>2.8</v>
      </c>
      <c r="H2362">
        <v>0.01</v>
      </c>
      <c r="I2362">
        <v>4</v>
      </c>
      <c r="J2362">
        <v>-0.36699999999999999</v>
      </c>
      <c r="K2362">
        <v>-1.391</v>
      </c>
      <c r="L2362">
        <v>-2.38</v>
      </c>
      <c r="M2362">
        <v>-3.141</v>
      </c>
      <c r="N2362">
        <v>-3.3580000000000001</v>
      </c>
      <c r="O2362">
        <v>1.0900000000000001</v>
      </c>
      <c r="P2362">
        <v>1.07</v>
      </c>
      <c r="Q2362">
        <v>1.0489999999999999</v>
      </c>
      <c r="R2362">
        <v>0.81399999999999995</v>
      </c>
      <c r="S2362">
        <v>0.48199999999999998</v>
      </c>
    </row>
    <row r="2363" spans="1:19" x14ac:dyDescent="0.3">
      <c r="A2363">
        <v>480</v>
      </c>
      <c r="B2363">
        <v>-0.34899999999999998</v>
      </c>
      <c r="C2363">
        <v>-1.2609999999999999</v>
      </c>
      <c r="D2363">
        <v>-2.3479999999999999</v>
      </c>
      <c r="E2363">
        <v>-2.9929999999999999</v>
      </c>
      <c r="F2363">
        <v>-3.23</v>
      </c>
      <c r="G2363">
        <v>2.8</v>
      </c>
      <c r="H2363">
        <v>0.01</v>
      </c>
      <c r="I2363">
        <v>4</v>
      </c>
      <c r="J2363">
        <v>-0.36499999999999999</v>
      </c>
      <c r="K2363">
        <v>-1.387</v>
      </c>
      <c r="L2363">
        <v>-2.383</v>
      </c>
      <c r="M2363">
        <v>-3.1509999999999998</v>
      </c>
      <c r="N2363">
        <v>-3.371</v>
      </c>
      <c r="O2363">
        <v>1.0900000000000001</v>
      </c>
      <c r="P2363">
        <v>1.0669999999999999</v>
      </c>
      <c r="Q2363">
        <v>1.054</v>
      </c>
      <c r="R2363">
        <v>0.82899999999999996</v>
      </c>
      <c r="S2363">
        <v>0.48699999999999999</v>
      </c>
    </row>
    <row r="2364" spans="1:19" x14ac:dyDescent="0.3">
      <c r="A2364">
        <v>540</v>
      </c>
      <c r="B2364">
        <v>-0.34899999999999998</v>
      </c>
      <c r="C2364">
        <v>-1.2609999999999999</v>
      </c>
      <c r="D2364">
        <v>-2.3479999999999999</v>
      </c>
      <c r="E2364">
        <v>-2.9929999999999999</v>
      </c>
      <c r="F2364">
        <v>-3.23</v>
      </c>
      <c r="G2364">
        <v>2.8</v>
      </c>
      <c r="H2364">
        <v>0.01</v>
      </c>
      <c r="I2364">
        <v>4</v>
      </c>
      <c r="J2364">
        <v>-0.36299999999999999</v>
      </c>
      <c r="K2364">
        <v>-1.385</v>
      </c>
      <c r="L2364">
        <v>-2.3839999999999999</v>
      </c>
      <c r="M2364">
        <v>-3.1589999999999998</v>
      </c>
      <c r="N2364">
        <v>-3.3839999999999999</v>
      </c>
      <c r="O2364">
        <v>1.091</v>
      </c>
      <c r="P2364">
        <v>1.069</v>
      </c>
      <c r="Q2364">
        <v>1.056</v>
      </c>
      <c r="R2364">
        <v>0.83299999999999996</v>
      </c>
      <c r="S2364">
        <v>0.49299999999999999</v>
      </c>
    </row>
    <row r="2365" spans="1:19" x14ac:dyDescent="0.3">
      <c r="A2365">
        <v>600</v>
      </c>
      <c r="B2365">
        <v>-0.34899999999999998</v>
      </c>
      <c r="C2365">
        <v>-1.2609999999999999</v>
      </c>
      <c r="D2365">
        <v>-2.3479999999999999</v>
      </c>
      <c r="E2365">
        <v>-2.9929999999999999</v>
      </c>
      <c r="F2365">
        <v>-3.23</v>
      </c>
      <c r="G2365">
        <v>2.8</v>
      </c>
      <c r="H2365">
        <v>0.01</v>
      </c>
      <c r="I2365">
        <v>4</v>
      </c>
      <c r="J2365">
        <v>-0.36199999999999999</v>
      </c>
      <c r="K2365">
        <v>-1.383</v>
      </c>
      <c r="L2365">
        <v>-2.3849999999999998</v>
      </c>
      <c r="M2365">
        <v>-3.1659999999999999</v>
      </c>
      <c r="N2365">
        <v>-3.3969999999999998</v>
      </c>
      <c r="O2365">
        <v>1.0920000000000001</v>
      </c>
      <c r="P2365">
        <v>1.071</v>
      </c>
      <c r="Q2365">
        <v>1.056</v>
      </c>
      <c r="R2365">
        <v>0.83699999999999997</v>
      </c>
      <c r="S2365">
        <v>0.499</v>
      </c>
    </row>
    <row r="2367" spans="1:19" x14ac:dyDescent="0.3">
      <c r="A2367" t="s">
        <v>0</v>
      </c>
      <c r="B2367" t="s">
        <v>183</v>
      </c>
    </row>
    <row r="2368" spans="1:19" x14ac:dyDescent="0.3">
      <c r="A2368">
        <v>0</v>
      </c>
      <c r="B2368">
        <v>-0.35199999999999998</v>
      </c>
      <c r="C2368">
        <v>-1.2609999999999999</v>
      </c>
      <c r="D2368">
        <v>-2.3359999999999999</v>
      </c>
      <c r="E2368">
        <v>-2.9860000000000002</v>
      </c>
      <c r="F2368">
        <v>-3.22</v>
      </c>
      <c r="G2368">
        <v>2.8</v>
      </c>
      <c r="H2368">
        <v>0.01</v>
      </c>
      <c r="I2368">
        <v>4</v>
      </c>
      <c r="J2368">
        <v>-0.37</v>
      </c>
      <c r="K2368">
        <v>-1.37</v>
      </c>
      <c r="L2368">
        <v>-2.367</v>
      </c>
      <c r="M2368">
        <v>-3.1030000000000002</v>
      </c>
      <c r="N2368">
        <v>-3.22</v>
      </c>
      <c r="O2368">
        <v>1.069</v>
      </c>
      <c r="P2368">
        <v>1.069</v>
      </c>
      <c r="Q2368">
        <v>1.0629999999999999</v>
      </c>
      <c r="R2368">
        <v>0.73299999999999998</v>
      </c>
      <c r="S2368">
        <v>0.30099999999999999</v>
      </c>
    </row>
    <row r="2369" spans="1:19" x14ac:dyDescent="0.3">
      <c r="A2369">
        <v>60</v>
      </c>
      <c r="B2369">
        <v>-0.35199999999999998</v>
      </c>
      <c r="C2369">
        <v>-1.2609999999999999</v>
      </c>
      <c r="D2369">
        <v>-2.3359999999999999</v>
      </c>
      <c r="E2369">
        <v>-2.9860000000000002</v>
      </c>
      <c r="F2369">
        <v>-3.22</v>
      </c>
      <c r="G2369">
        <v>2.8</v>
      </c>
      <c r="H2369">
        <v>0.01</v>
      </c>
      <c r="I2369">
        <v>4</v>
      </c>
      <c r="J2369">
        <v>-0.40400000000000003</v>
      </c>
      <c r="K2369">
        <v>-1.4039999999999999</v>
      </c>
      <c r="L2369">
        <v>-2.351</v>
      </c>
      <c r="M2369">
        <v>-3.09</v>
      </c>
      <c r="N2369">
        <v>-3.2850000000000001</v>
      </c>
      <c r="O2369">
        <v>1.1319999999999999</v>
      </c>
      <c r="P2369">
        <v>1.075</v>
      </c>
      <c r="Q2369">
        <v>0.98499999999999999</v>
      </c>
      <c r="R2369">
        <v>0.69899999999999995</v>
      </c>
      <c r="S2369">
        <v>0.45300000000000001</v>
      </c>
    </row>
    <row r="2370" spans="1:19" x14ac:dyDescent="0.3">
      <c r="A2370">
        <v>120</v>
      </c>
      <c r="B2370">
        <v>-0.35199999999999998</v>
      </c>
      <c r="C2370">
        <v>-1.2609999999999999</v>
      </c>
      <c r="D2370">
        <v>-2.3359999999999999</v>
      </c>
      <c r="E2370">
        <v>-2.9860000000000002</v>
      </c>
      <c r="F2370">
        <v>-3.22</v>
      </c>
      <c r="G2370">
        <v>2.8</v>
      </c>
      <c r="H2370">
        <v>0.01</v>
      </c>
      <c r="I2370">
        <v>4</v>
      </c>
      <c r="J2370">
        <v>-0.38100000000000001</v>
      </c>
      <c r="K2370">
        <v>-1.4039999999999999</v>
      </c>
      <c r="L2370">
        <v>-2.3820000000000001</v>
      </c>
      <c r="M2370">
        <v>-3.1320000000000001</v>
      </c>
      <c r="N2370">
        <v>-3.2970000000000002</v>
      </c>
      <c r="O2370">
        <v>1.0940000000000001</v>
      </c>
      <c r="P2370">
        <v>1.091</v>
      </c>
      <c r="Q2370">
        <v>1.107</v>
      </c>
      <c r="R2370">
        <v>0.80700000000000005</v>
      </c>
      <c r="S2370">
        <v>0.45800000000000002</v>
      </c>
    </row>
    <row r="2371" spans="1:19" x14ac:dyDescent="0.3">
      <c r="A2371">
        <v>180</v>
      </c>
      <c r="B2371">
        <v>-0.35199999999999998</v>
      </c>
      <c r="C2371">
        <v>-1.2609999999999999</v>
      </c>
      <c r="D2371">
        <v>-2.3359999999999999</v>
      </c>
      <c r="E2371">
        <v>-2.9860000000000002</v>
      </c>
      <c r="F2371">
        <v>-3.22</v>
      </c>
      <c r="G2371">
        <v>2.8</v>
      </c>
      <c r="H2371">
        <v>0.01</v>
      </c>
      <c r="I2371">
        <v>4</v>
      </c>
      <c r="J2371">
        <v>-0.375</v>
      </c>
      <c r="K2371">
        <v>-1.387</v>
      </c>
      <c r="L2371">
        <v>-2.363</v>
      </c>
      <c r="M2371">
        <v>-3.1030000000000002</v>
      </c>
      <c r="N2371">
        <v>-3.3090000000000002</v>
      </c>
      <c r="O2371">
        <v>1.089</v>
      </c>
      <c r="P2371">
        <v>1.022</v>
      </c>
      <c r="Q2371">
        <v>1.0289999999999999</v>
      </c>
      <c r="R2371">
        <v>0.69399999999999995</v>
      </c>
      <c r="S2371">
        <v>0.46200000000000002</v>
      </c>
    </row>
    <row r="2372" spans="1:19" x14ac:dyDescent="0.3">
      <c r="A2372">
        <v>240</v>
      </c>
      <c r="B2372">
        <v>-0.35199999999999998</v>
      </c>
      <c r="C2372">
        <v>-1.2609999999999999</v>
      </c>
      <c r="D2372">
        <v>-2.3359999999999999</v>
      </c>
      <c r="E2372">
        <v>-2.9860000000000002</v>
      </c>
      <c r="F2372">
        <v>-3.22</v>
      </c>
      <c r="G2372">
        <v>2.8</v>
      </c>
      <c r="H2372">
        <v>0.01</v>
      </c>
      <c r="I2372">
        <v>4</v>
      </c>
      <c r="J2372">
        <v>-0.377</v>
      </c>
      <c r="K2372">
        <v>-1.397</v>
      </c>
      <c r="L2372">
        <v>-2.3769999999999998</v>
      </c>
      <c r="M2372">
        <v>-3.097</v>
      </c>
      <c r="N2372">
        <v>-3.3140000000000001</v>
      </c>
      <c r="O2372">
        <v>1.0960000000000001</v>
      </c>
      <c r="P2372">
        <v>1.0649999999999999</v>
      </c>
      <c r="Q2372">
        <v>1.081</v>
      </c>
      <c r="R2372">
        <v>0.69199999999999995</v>
      </c>
      <c r="S2372">
        <v>0.46400000000000002</v>
      </c>
    </row>
    <row r="2373" spans="1:19" x14ac:dyDescent="0.3">
      <c r="A2373">
        <v>300</v>
      </c>
      <c r="B2373">
        <v>-0.35199999999999998</v>
      </c>
      <c r="C2373">
        <v>-1.2609999999999999</v>
      </c>
      <c r="D2373">
        <v>-2.3359999999999999</v>
      </c>
      <c r="E2373">
        <v>-2.9860000000000002</v>
      </c>
      <c r="F2373">
        <v>-3.22</v>
      </c>
      <c r="G2373">
        <v>2.8</v>
      </c>
      <c r="H2373">
        <v>0.01</v>
      </c>
      <c r="I2373">
        <v>4</v>
      </c>
      <c r="J2373">
        <v>-0.37</v>
      </c>
      <c r="K2373">
        <v>-1.393</v>
      </c>
      <c r="L2373">
        <v>-2.3769999999999998</v>
      </c>
      <c r="M2373">
        <v>-3.1070000000000002</v>
      </c>
      <c r="N2373">
        <v>-3.323</v>
      </c>
      <c r="O2373">
        <v>1.0880000000000001</v>
      </c>
      <c r="P2373">
        <v>1.0509999999999999</v>
      </c>
      <c r="Q2373">
        <v>1.0609999999999999</v>
      </c>
      <c r="R2373">
        <v>0.74199999999999999</v>
      </c>
      <c r="S2373">
        <v>0.46800000000000003</v>
      </c>
    </row>
    <row r="2374" spans="1:19" x14ac:dyDescent="0.3">
      <c r="A2374">
        <v>360</v>
      </c>
      <c r="B2374">
        <v>-0.35199999999999998</v>
      </c>
      <c r="C2374">
        <v>-1.2609999999999999</v>
      </c>
      <c r="D2374">
        <v>-2.3359999999999999</v>
      </c>
      <c r="E2374">
        <v>-2.9860000000000002</v>
      </c>
      <c r="F2374">
        <v>-3.22</v>
      </c>
      <c r="G2374">
        <v>2.8</v>
      </c>
      <c r="H2374">
        <v>0.01</v>
      </c>
      <c r="I2374">
        <v>4</v>
      </c>
      <c r="J2374">
        <v>-0.36899999999999999</v>
      </c>
      <c r="K2374">
        <v>-1.391</v>
      </c>
      <c r="L2374">
        <v>-2.3740000000000001</v>
      </c>
      <c r="M2374">
        <v>-3.121</v>
      </c>
      <c r="N2374">
        <v>-3.335</v>
      </c>
      <c r="O2374">
        <v>1.089</v>
      </c>
      <c r="P2374">
        <v>1.0589999999999999</v>
      </c>
      <c r="Q2374">
        <v>1.0429999999999999</v>
      </c>
      <c r="R2374">
        <v>0.78300000000000003</v>
      </c>
      <c r="S2374">
        <v>0.47299999999999998</v>
      </c>
    </row>
    <row r="2375" spans="1:19" x14ac:dyDescent="0.3">
      <c r="A2375">
        <v>420</v>
      </c>
      <c r="B2375">
        <v>-0.35199999999999998</v>
      </c>
      <c r="C2375">
        <v>-1.2609999999999999</v>
      </c>
      <c r="D2375">
        <v>-2.3359999999999999</v>
      </c>
      <c r="E2375">
        <v>-2.9860000000000002</v>
      </c>
      <c r="F2375">
        <v>-3.22</v>
      </c>
      <c r="G2375">
        <v>2.8</v>
      </c>
      <c r="H2375">
        <v>0.01</v>
      </c>
      <c r="I2375">
        <v>4</v>
      </c>
      <c r="J2375">
        <v>-0.36799999999999999</v>
      </c>
      <c r="K2375">
        <v>-1.391</v>
      </c>
      <c r="L2375">
        <v>-2.3769999999999998</v>
      </c>
      <c r="M2375">
        <v>-3.133</v>
      </c>
      <c r="N2375">
        <v>-3.347</v>
      </c>
      <c r="O2375">
        <v>1.091</v>
      </c>
      <c r="P2375">
        <v>1.0680000000000001</v>
      </c>
      <c r="Q2375">
        <v>1.05</v>
      </c>
      <c r="R2375">
        <v>0.81399999999999995</v>
      </c>
      <c r="S2375">
        <v>0.47799999999999998</v>
      </c>
    </row>
    <row r="2376" spans="1:19" x14ac:dyDescent="0.3">
      <c r="A2376">
        <v>480</v>
      </c>
      <c r="B2376">
        <v>-0.35199999999999998</v>
      </c>
      <c r="C2376">
        <v>-1.2609999999999999</v>
      </c>
      <c r="D2376">
        <v>-2.3359999999999999</v>
      </c>
      <c r="E2376">
        <v>-2.9860000000000002</v>
      </c>
      <c r="F2376">
        <v>-3.22</v>
      </c>
      <c r="G2376">
        <v>2.8</v>
      </c>
      <c r="H2376">
        <v>0.01</v>
      </c>
      <c r="I2376">
        <v>4</v>
      </c>
      <c r="J2376">
        <v>-0.36499999999999999</v>
      </c>
      <c r="K2376">
        <v>-1.3879999999999999</v>
      </c>
      <c r="L2376">
        <v>-2.38</v>
      </c>
      <c r="M2376">
        <v>-3.1429999999999998</v>
      </c>
      <c r="N2376">
        <v>-3.36</v>
      </c>
      <c r="O2376">
        <v>1.0900000000000001</v>
      </c>
      <c r="P2376">
        <v>1.0660000000000001</v>
      </c>
      <c r="Q2376">
        <v>1.054</v>
      </c>
      <c r="R2376">
        <v>0.82799999999999996</v>
      </c>
      <c r="S2376">
        <v>0.48299999999999998</v>
      </c>
    </row>
    <row r="2377" spans="1:19" x14ac:dyDescent="0.3">
      <c r="A2377">
        <v>540</v>
      </c>
      <c r="B2377">
        <v>-0.35199999999999998</v>
      </c>
      <c r="C2377">
        <v>-1.2609999999999999</v>
      </c>
      <c r="D2377">
        <v>-2.3359999999999999</v>
      </c>
      <c r="E2377">
        <v>-2.9860000000000002</v>
      </c>
      <c r="F2377">
        <v>-3.22</v>
      </c>
      <c r="G2377">
        <v>2.8</v>
      </c>
      <c r="H2377">
        <v>0.01</v>
      </c>
      <c r="I2377">
        <v>4</v>
      </c>
      <c r="J2377">
        <v>-0.36299999999999999</v>
      </c>
      <c r="K2377">
        <v>-1.3859999999999999</v>
      </c>
      <c r="L2377">
        <v>-2.3820000000000001</v>
      </c>
      <c r="M2377">
        <v>-3.15</v>
      </c>
      <c r="N2377">
        <v>-3.3719999999999999</v>
      </c>
      <c r="O2377">
        <v>1.091</v>
      </c>
      <c r="P2377">
        <v>1.0680000000000001</v>
      </c>
      <c r="Q2377">
        <v>1.0549999999999999</v>
      </c>
      <c r="R2377">
        <v>0.83199999999999996</v>
      </c>
      <c r="S2377">
        <v>0.48799999999999999</v>
      </c>
    </row>
    <row r="2378" spans="1:19" x14ac:dyDescent="0.3">
      <c r="A2378">
        <v>600</v>
      </c>
      <c r="B2378">
        <v>-0.35199999999999998</v>
      </c>
      <c r="C2378">
        <v>-1.2609999999999999</v>
      </c>
      <c r="D2378">
        <v>-2.3359999999999999</v>
      </c>
      <c r="E2378">
        <v>-2.9860000000000002</v>
      </c>
      <c r="F2378">
        <v>-3.22</v>
      </c>
      <c r="G2378">
        <v>2.8</v>
      </c>
      <c r="H2378">
        <v>0.01</v>
      </c>
      <c r="I2378">
        <v>4</v>
      </c>
      <c r="J2378">
        <v>-0.36199999999999999</v>
      </c>
      <c r="K2378">
        <v>-1.3839999999999999</v>
      </c>
      <c r="L2378">
        <v>-2.383</v>
      </c>
      <c r="M2378">
        <v>-3.1579999999999999</v>
      </c>
      <c r="N2378">
        <v>-3.3839999999999999</v>
      </c>
      <c r="O2378">
        <v>1.0920000000000001</v>
      </c>
      <c r="P2378">
        <v>1.07</v>
      </c>
      <c r="Q2378">
        <v>1.0549999999999999</v>
      </c>
      <c r="R2378">
        <v>0.83499999999999996</v>
      </c>
      <c r="S2378">
        <v>0.49299999999999999</v>
      </c>
    </row>
    <row r="2380" spans="1:19" x14ac:dyDescent="0.3">
      <c r="A2380" t="s">
        <v>0</v>
      </c>
      <c r="B2380" t="s">
        <v>184</v>
      </c>
    </row>
    <row r="2381" spans="1:19" x14ac:dyDescent="0.3">
      <c r="A2381">
        <v>0</v>
      </c>
      <c r="B2381">
        <v>-0.35299999999999998</v>
      </c>
      <c r="C2381">
        <v>-1.262</v>
      </c>
      <c r="D2381">
        <v>-2.3359999999999999</v>
      </c>
      <c r="E2381">
        <v>-2.9790000000000001</v>
      </c>
      <c r="F2381">
        <v>-3.21</v>
      </c>
      <c r="G2381">
        <v>2.8</v>
      </c>
      <c r="H2381">
        <v>0.01</v>
      </c>
      <c r="I2381">
        <v>4</v>
      </c>
      <c r="J2381">
        <v>-0.37</v>
      </c>
      <c r="K2381">
        <v>-1.37</v>
      </c>
      <c r="L2381">
        <v>-2.3660000000000001</v>
      </c>
      <c r="M2381">
        <v>-3.0960000000000001</v>
      </c>
      <c r="N2381">
        <v>-3.21</v>
      </c>
      <c r="O2381">
        <v>1.069</v>
      </c>
      <c r="P2381">
        <v>1.069</v>
      </c>
      <c r="Q2381">
        <v>1.0620000000000001</v>
      </c>
      <c r="R2381">
        <v>0.72699999999999998</v>
      </c>
      <c r="S2381">
        <v>0.29799999999999999</v>
      </c>
    </row>
    <row r="2382" spans="1:19" x14ac:dyDescent="0.3">
      <c r="A2382">
        <v>60</v>
      </c>
      <c r="B2382">
        <v>-0.35299999999999998</v>
      </c>
      <c r="C2382">
        <v>-1.262</v>
      </c>
      <c r="D2382">
        <v>-2.3359999999999999</v>
      </c>
      <c r="E2382">
        <v>-2.9790000000000001</v>
      </c>
      <c r="F2382">
        <v>-3.21</v>
      </c>
      <c r="G2382">
        <v>2.8</v>
      </c>
      <c r="H2382">
        <v>0.01</v>
      </c>
      <c r="I2382">
        <v>4</v>
      </c>
      <c r="J2382">
        <v>-0.40400000000000003</v>
      </c>
      <c r="K2382">
        <v>-1.403</v>
      </c>
      <c r="L2382">
        <v>-2.35</v>
      </c>
      <c r="M2382">
        <v>-3.0840000000000001</v>
      </c>
      <c r="N2382">
        <v>-3.274</v>
      </c>
      <c r="O2382">
        <v>1.1319999999999999</v>
      </c>
      <c r="P2382">
        <v>1.071</v>
      </c>
      <c r="Q2382">
        <v>0.98299999999999998</v>
      </c>
      <c r="R2382">
        <v>0.69499999999999995</v>
      </c>
      <c r="S2382">
        <v>0.44900000000000001</v>
      </c>
    </row>
    <row r="2383" spans="1:19" x14ac:dyDescent="0.3">
      <c r="A2383">
        <v>120</v>
      </c>
      <c r="B2383">
        <v>-0.35299999999999998</v>
      </c>
      <c r="C2383">
        <v>-1.262</v>
      </c>
      <c r="D2383">
        <v>-2.3359999999999999</v>
      </c>
      <c r="E2383">
        <v>-2.9790000000000001</v>
      </c>
      <c r="F2383">
        <v>-3.21</v>
      </c>
      <c r="G2383">
        <v>2.8</v>
      </c>
      <c r="H2383">
        <v>0.01</v>
      </c>
      <c r="I2383">
        <v>4</v>
      </c>
      <c r="J2383">
        <v>-0.38100000000000001</v>
      </c>
      <c r="K2383">
        <v>-1.4039999999999999</v>
      </c>
      <c r="L2383">
        <v>-2.3809999999999998</v>
      </c>
      <c r="M2383">
        <v>-3.125</v>
      </c>
      <c r="N2383">
        <v>-3.2869999999999999</v>
      </c>
      <c r="O2383">
        <v>1.095</v>
      </c>
      <c r="P2383">
        <v>1.091</v>
      </c>
      <c r="Q2383">
        <v>1.1040000000000001</v>
      </c>
      <c r="R2383">
        <v>0.79800000000000004</v>
      </c>
      <c r="S2383">
        <v>0.45400000000000001</v>
      </c>
    </row>
    <row r="2384" spans="1:19" x14ac:dyDescent="0.3">
      <c r="A2384">
        <v>180</v>
      </c>
      <c r="B2384">
        <v>-0.35299999999999998</v>
      </c>
      <c r="C2384">
        <v>-1.262</v>
      </c>
      <c r="D2384">
        <v>-2.3359999999999999</v>
      </c>
      <c r="E2384">
        <v>-2.9790000000000001</v>
      </c>
      <c r="F2384">
        <v>-3.21</v>
      </c>
      <c r="G2384">
        <v>2.8</v>
      </c>
      <c r="H2384">
        <v>0.01</v>
      </c>
      <c r="I2384">
        <v>4</v>
      </c>
      <c r="J2384">
        <v>-0.375</v>
      </c>
      <c r="K2384">
        <v>-1.3859999999999999</v>
      </c>
      <c r="L2384">
        <v>-2.363</v>
      </c>
      <c r="M2384">
        <v>-3.0950000000000002</v>
      </c>
      <c r="N2384">
        <v>-3.2989999999999999</v>
      </c>
      <c r="O2384">
        <v>1.0880000000000001</v>
      </c>
      <c r="P2384">
        <v>1.0209999999999999</v>
      </c>
      <c r="Q2384">
        <v>1.03</v>
      </c>
      <c r="R2384">
        <v>0.68400000000000005</v>
      </c>
      <c r="S2384">
        <v>0.45800000000000002</v>
      </c>
    </row>
    <row r="2385" spans="1:19" x14ac:dyDescent="0.3">
      <c r="A2385">
        <v>240</v>
      </c>
      <c r="B2385">
        <v>-0.35299999999999998</v>
      </c>
      <c r="C2385">
        <v>-1.262</v>
      </c>
      <c r="D2385">
        <v>-2.3359999999999999</v>
      </c>
      <c r="E2385">
        <v>-2.9790000000000001</v>
      </c>
      <c r="F2385">
        <v>-3.21</v>
      </c>
      <c r="G2385">
        <v>2.8</v>
      </c>
      <c r="H2385">
        <v>0.01</v>
      </c>
      <c r="I2385">
        <v>4</v>
      </c>
      <c r="J2385">
        <v>-0.377</v>
      </c>
      <c r="K2385">
        <v>-1.397</v>
      </c>
      <c r="L2385">
        <v>-2.3780000000000001</v>
      </c>
      <c r="M2385">
        <v>-3.0910000000000002</v>
      </c>
      <c r="N2385">
        <v>-3.3029999999999999</v>
      </c>
      <c r="O2385">
        <v>1.0960000000000001</v>
      </c>
      <c r="P2385">
        <v>1.0649999999999999</v>
      </c>
      <c r="Q2385">
        <v>1.083</v>
      </c>
      <c r="R2385">
        <v>0.68899999999999995</v>
      </c>
      <c r="S2385">
        <v>0.46</v>
      </c>
    </row>
    <row r="2386" spans="1:19" x14ac:dyDescent="0.3">
      <c r="A2386">
        <v>300</v>
      </c>
      <c r="B2386">
        <v>-0.35299999999999998</v>
      </c>
      <c r="C2386">
        <v>-1.262</v>
      </c>
      <c r="D2386">
        <v>-2.3359999999999999</v>
      </c>
      <c r="E2386">
        <v>-2.9790000000000001</v>
      </c>
      <c r="F2386">
        <v>-3.21</v>
      </c>
      <c r="G2386">
        <v>2.8</v>
      </c>
      <c r="H2386">
        <v>0.01</v>
      </c>
      <c r="I2386">
        <v>4</v>
      </c>
      <c r="J2386">
        <v>-0.37</v>
      </c>
      <c r="K2386">
        <v>-1.3919999999999999</v>
      </c>
      <c r="L2386">
        <v>-2.3759999999999999</v>
      </c>
      <c r="M2386">
        <v>-3.101</v>
      </c>
      <c r="N2386">
        <v>-3.3119999999999998</v>
      </c>
      <c r="O2386">
        <v>1.0880000000000001</v>
      </c>
      <c r="P2386">
        <v>1.05</v>
      </c>
      <c r="Q2386">
        <v>1.06</v>
      </c>
      <c r="R2386">
        <v>0.74</v>
      </c>
      <c r="S2386">
        <v>0.46300000000000002</v>
      </c>
    </row>
    <row r="2387" spans="1:19" x14ac:dyDescent="0.3">
      <c r="A2387">
        <v>360</v>
      </c>
      <c r="B2387">
        <v>-0.35299999999999998</v>
      </c>
      <c r="C2387">
        <v>-1.262</v>
      </c>
      <c r="D2387">
        <v>-2.3359999999999999</v>
      </c>
      <c r="E2387">
        <v>-2.9790000000000001</v>
      </c>
      <c r="F2387">
        <v>-3.21</v>
      </c>
      <c r="G2387">
        <v>2.8</v>
      </c>
      <c r="H2387">
        <v>0.01</v>
      </c>
      <c r="I2387">
        <v>4</v>
      </c>
      <c r="J2387">
        <v>-0.36899999999999999</v>
      </c>
      <c r="K2387">
        <v>-1.39</v>
      </c>
      <c r="L2387">
        <v>-2.3730000000000002</v>
      </c>
      <c r="M2387">
        <v>-3.1139999999999999</v>
      </c>
      <c r="N2387">
        <v>-3.3239999999999998</v>
      </c>
      <c r="O2387">
        <v>1.089</v>
      </c>
      <c r="P2387">
        <v>1.06</v>
      </c>
      <c r="Q2387">
        <v>1.0429999999999999</v>
      </c>
      <c r="R2387">
        <v>0.77900000000000003</v>
      </c>
      <c r="S2387">
        <v>0.46800000000000003</v>
      </c>
    </row>
    <row r="2388" spans="1:19" x14ac:dyDescent="0.3">
      <c r="A2388">
        <v>420</v>
      </c>
      <c r="B2388">
        <v>-0.35299999999999998</v>
      </c>
      <c r="C2388">
        <v>-1.262</v>
      </c>
      <c r="D2388">
        <v>-2.3359999999999999</v>
      </c>
      <c r="E2388">
        <v>-2.9790000000000001</v>
      </c>
      <c r="F2388">
        <v>-3.21</v>
      </c>
      <c r="G2388">
        <v>2.8</v>
      </c>
      <c r="H2388">
        <v>0.01</v>
      </c>
      <c r="I2388">
        <v>4</v>
      </c>
      <c r="J2388">
        <v>-0.36799999999999999</v>
      </c>
      <c r="K2388">
        <v>-1.391</v>
      </c>
      <c r="L2388">
        <v>-2.3769999999999998</v>
      </c>
      <c r="M2388">
        <v>-3.1269999999999998</v>
      </c>
      <c r="N2388">
        <v>-3.3359999999999999</v>
      </c>
      <c r="O2388">
        <v>1.091</v>
      </c>
      <c r="P2388">
        <v>1.069</v>
      </c>
      <c r="Q2388">
        <v>1.0509999999999999</v>
      </c>
      <c r="R2388">
        <v>0.81</v>
      </c>
      <c r="S2388">
        <v>0.47299999999999998</v>
      </c>
    </row>
    <row r="2389" spans="1:19" x14ac:dyDescent="0.3">
      <c r="A2389">
        <v>480</v>
      </c>
      <c r="B2389">
        <v>-0.35299999999999998</v>
      </c>
      <c r="C2389">
        <v>-1.262</v>
      </c>
      <c r="D2389">
        <v>-2.3359999999999999</v>
      </c>
      <c r="E2389">
        <v>-2.9790000000000001</v>
      </c>
      <c r="F2389">
        <v>-3.21</v>
      </c>
      <c r="G2389">
        <v>2.8</v>
      </c>
      <c r="H2389">
        <v>0.01</v>
      </c>
      <c r="I2389">
        <v>4</v>
      </c>
      <c r="J2389">
        <v>-0.36499999999999999</v>
      </c>
      <c r="K2389">
        <v>-1.387</v>
      </c>
      <c r="L2389">
        <v>-2.38</v>
      </c>
      <c r="M2389">
        <v>-3.137</v>
      </c>
      <c r="N2389">
        <v>-3.3479999999999999</v>
      </c>
      <c r="O2389">
        <v>1.0900000000000001</v>
      </c>
      <c r="P2389">
        <v>1.0649999999999999</v>
      </c>
      <c r="Q2389">
        <v>1.054</v>
      </c>
      <c r="R2389">
        <v>0.82199999999999995</v>
      </c>
      <c r="S2389">
        <v>0.47799999999999998</v>
      </c>
    </row>
    <row r="2390" spans="1:19" x14ac:dyDescent="0.3">
      <c r="A2390">
        <v>540</v>
      </c>
      <c r="B2390">
        <v>-0.35299999999999998</v>
      </c>
      <c r="C2390">
        <v>-1.262</v>
      </c>
      <c r="D2390">
        <v>-2.3359999999999999</v>
      </c>
      <c r="E2390">
        <v>-2.9790000000000001</v>
      </c>
      <c r="F2390">
        <v>-3.21</v>
      </c>
      <c r="G2390">
        <v>2.8</v>
      </c>
      <c r="H2390">
        <v>0.01</v>
      </c>
      <c r="I2390">
        <v>4</v>
      </c>
      <c r="J2390">
        <v>-0.36299999999999999</v>
      </c>
      <c r="K2390">
        <v>-1.385</v>
      </c>
      <c r="L2390">
        <v>-2.3820000000000001</v>
      </c>
      <c r="M2390">
        <v>-3.1440000000000001</v>
      </c>
      <c r="N2390">
        <v>-3.36</v>
      </c>
      <c r="O2390">
        <v>1.091</v>
      </c>
      <c r="P2390">
        <v>1.0680000000000001</v>
      </c>
      <c r="Q2390">
        <v>1.0549999999999999</v>
      </c>
      <c r="R2390">
        <v>0.82499999999999996</v>
      </c>
      <c r="S2390">
        <v>0.48299999999999998</v>
      </c>
    </row>
    <row r="2391" spans="1:19" x14ac:dyDescent="0.3">
      <c r="A2391">
        <v>600</v>
      </c>
      <c r="B2391">
        <v>-0.35299999999999998</v>
      </c>
      <c r="C2391">
        <v>-1.262</v>
      </c>
      <c r="D2391">
        <v>-2.3359999999999999</v>
      </c>
      <c r="E2391">
        <v>-2.9790000000000001</v>
      </c>
      <c r="F2391">
        <v>-3.21</v>
      </c>
      <c r="G2391">
        <v>2.8</v>
      </c>
      <c r="H2391">
        <v>0.01</v>
      </c>
      <c r="I2391">
        <v>4</v>
      </c>
      <c r="J2391">
        <v>-0.36199999999999999</v>
      </c>
      <c r="K2391">
        <v>-1.3839999999999999</v>
      </c>
      <c r="L2391">
        <v>-2.383</v>
      </c>
      <c r="M2391">
        <v>-3.1509999999999998</v>
      </c>
      <c r="N2391">
        <v>-3.3730000000000002</v>
      </c>
      <c r="O2391">
        <v>1.0920000000000001</v>
      </c>
      <c r="P2391">
        <v>1.07</v>
      </c>
      <c r="Q2391">
        <v>1.0549999999999999</v>
      </c>
      <c r="R2391">
        <v>0.82899999999999996</v>
      </c>
      <c r="S2391">
        <v>0.48799999999999999</v>
      </c>
    </row>
    <row r="2393" spans="1:19" x14ac:dyDescent="0.3">
      <c r="A2393" t="s">
        <v>0</v>
      </c>
      <c r="B2393" t="s">
        <v>185</v>
      </c>
    </row>
    <row r="2394" spans="1:19" x14ac:dyDescent="0.3">
      <c r="A2394">
        <v>0</v>
      </c>
      <c r="B2394">
        <v>-0.35099999999999998</v>
      </c>
      <c r="C2394">
        <v>-1.262</v>
      </c>
      <c r="D2394">
        <v>-2.3370000000000002</v>
      </c>
      <c r="E2394">
        <v>-2.9729999999999999</v>
      </c>
      <c r="F2394">
        <v>-3.2</v>
      </c>
      <c r="G2394">
        <v>2.8</v>
      </c>
      <c r="H2394">
        <v>0.01</v>
      </c>
      <c r="I2394">
        <v>4</v>
      </c>
      <c r="J2394">
        <v>-0.37</v>
      </c>
      <c r="K2394">
        <v>-1.37</v>
      </c>
      <c r="L2394">
        <v>-2.3660000000000001</v>
      </c>
      <c r="M2394">
        <v>-3.089</v>
      </c>
      <c r="N2394">
        <v>-3.2</v>
      </c>
      <c r="O2394">
        <v>1.069</v>
      </c>
      <c r="P2394">
        <v>1.069</v>
      </c>
      <c r="Q2394">
        <v>1.0620000000000001</v>
      </c>
      <c r="R2394">
        <v>0.72</v>
      </c>
      <c r="S2394">
        <v>0.29599999999999999</v>
      </c>
    </row>
    <row r="2395" spans="1:19" x14ac:dyDescent="0.3">
      <c r="A2395">
        <v>60</v>
      </c>
      <c r="B2395">
        <v>-0.35099999999999998</v>
      </c>
      <c r="C2395">
        <v>-1.262</v>
      </c>
      <c r="D2395">
        <v>-2.3370000000000002</v>
      </c>
      <c r="E2395">
        <v>-2.9729999999999999</v>
      </c>
      <c r="F2395">
        <v>-3.2</v>
      </c>
      <c r="G2395">
        <v>2.8</v>
      </c>
      <c r="H2395">
        <v>0.01</v>
      </c>
      <c r="I2395">
        <v>4</v>
      </c>
      <c r="J2395">
        <v>-0.40400000000000003</v>
      </c>
      <c r="K2395">
        <v>-1.4</v>
      </c>
      <c r="L2395">
        <v>-2.3479999999999999</v>
      </c>
      <c r="M2395">
        <v>-3.0710000000000002</v>
      </c>
      <c r="N2395">
        <v>-3.2669999999999999</v>
      </c>
      <c r="O2395">
        <v>1.1319999999999999</v>
      </c>
      <c r="P2395">
        <v>1.06</v>
      </c>
      <c r="Q2395">
        <v>0.98099999999999998</v>
      </c>
      <c r="R2395">
        <v>0.67200000000000004</v>
      </c>
      <c r="S2395">
        <v>0.44700000000000001</v>
      </c>
    </row>
    <row r="2396" spans="1:19" x14ac:dyDescent="0.3">
      <c r="A2396">
        <v>120</v>
      </c>
      <c r="B2396">
        <v>-0.35099999999999998</v>
      </c>
      <c r="C2396">
        <v>-1.262</v>
      </c>
      <c r="D2396">
        <v>-2.3370000000000002</v>
      </c>
      <c r="E2396">
        <v>-2.9729999999999999</v>
      </c>
      <c r="F2396">
        <v>-3.2</v>
      </c>
      <c r="G2396">
        <v>2.8</v>
      </c>
      <c r="H2396">
        <v>0.01</v>
      </c>
      <c r="I2396">
        <v>4</v>
      </c>
      <c r="J2396">
        <v>-0.38300000000000001</v>
      </c>
      <c r="K2396">
        <v>-1.405</v>
      </c>
      <c r="L2396">
        <v>-2.38</v>
      </c>
      <c r="M2396">
        <v>-3.1120000000000001</v>
      </c>
      <c r="N2396">
        <v>-3.274</v>
      </c>
      <c r="O2396">
        <v>1.0980000000000001</v>
      </c>
      <c r="P2396">
        <v>1.093</v>
      </c>
      <c r="Q2396">
        <v>1.101</v>
      </c>
      <c r="R2396">
        <v>0.77700000000000002</v>
      </c>
      <c r="S2396">
        <v>0.44900000000000001</v>
      </c>
    </row>
    <row r="2397" spans="1:19" x14ac:dyDescent="0.3">
      <c r="A2397">
        <v>180</v>
      </c>
      <c r="B2397">
        <v>-0.35099999999999998</v>
      </c>
      <c r="C2397">
        <v>-1.262</v>
      </c>
      <c r="D2397">
        <v>-2.3370000000000002</v>
      </c>
      <c r="E2397">
        <v>-2.9729999999999999</v>
      </c>
      <c r="F2397">
        <v>-3.2</v>
      </c>
      <c r="G2397">
        <v>2.8</v>
      </c>
      <c r="H2397">
        <v>0.01</v>
      </c>
      <c r="I2397">
        <v>4</v>
      </c>
      <c r="J2397">
        <v>-0.374</v>
      </c>
      <c r="K2397">
        <v>-1.387</v>
      </c>
      <c r="L2397">
        <v>-2.363</v>
      </c>
      <c r="M2397">
        <v>-3.085</v>
      </c>
      <c r="N2397">
        <v>-3.2810000000000001</v>
      </c>
      <c r="O2397">
        <v>1.087</v>
      </c>
      <c r="P2397">
        <v>1.0209999999999999</v>
      </c>
      <c r="Q2397">
        <v>1.03</v>
      </c>
      <c r="R2397">
        <v>0.68100000000000005</v>
      </c>
      <c r="S2397">
        <v>0.45200000000000001</v>
      </c>
    </row>
    <row r="2398" spans="1:19" x14ac:dyDescent="0.3">
      <c r="A2398">
        <v>240</v>
      </c>
      <c r="B2398">
        <v>-0.35099999999999998</v>
      </c>
      <c r="C2398">
        <v>-1.262</v>
      </c>
      <c r="D2398">
        <v>-2.3370000000000002</v>
      </c>
      <c r="E2398">
        <v>-2.9729999999999999</v>
      </c>
      <c r="F2398">
        <v>-3.2</v>
      </c>
      <c r="G2398">
        <v>2.8</v>
      </c>
      <c r="H2398">
        <v>0.01</v>
      </c>
      <c r="I2398">
        <v>4</v>
      </c>
      <c r="J2398">
        <v>-0.377</v>
      </c>
      <c r="K2398">
        <v>-1.3959999999999999</v>
      </c>
      <c r="L2398">
        <v>-2.3769999999999998</v>
      </c>
      <c r="M2398">
        <v>-3.081</v>
      </c>
      <c r="N2398">
        <v>-3.286</v>
      </c>
      <c r="O2398">
        <v>1.0960000000000001</v>
      </c>
      <c r="P2398">
        <v>1.0660000000000001</v>
      </c>
      <c r="Q2398">
        <v>1.08</v>
      </c>
      <c r="R2398">
        <v>0.68</v>
      </c>
      <c r="S2398">
        <v>0.45400000000000001</v>
      </c>
    </row>
    <row r="2399" spans="1:19" x14ac:dyDescent="0.3">
      <c r="A2399">
        <v>300</v>
      </c>
      <c r="B2399">
        <v>-0.35099999999999998</v>
      </c>
      <c r="C2399">
        <v>-1.262</v>
      </c>
      <c r="D2399">
        <v>-2.3370000000000002</v>
      </c>
      <c r="E2399">
        <v>-2.9729999999999999</v>
      </c>
      <c r="F2399">
        <v>-3.2</v>
      </c>
      <c r="G2399">
        <v>2.8</v>
      </c>
      <c r="H2399">
        <v>0.01</v>
      </c>
      <c r="I2399">
        <v>4</v>
      </c>
      <c r="J2399">
        <v>-0.37</v>
      </c>
      <c r="K2399">
        <v>-1.3919999999999999</v>
      </c>
      <c r="L2399">
        <v>-2.3769999999999998</v>
      </c>
      <c r="M2399">
        <v>-3.0939999999999999</v>
      </c>
      <c r="N2399">
        <v>-3.2959999999999998</v>
      </c>
      <c r="O2399">
        <v>1.087</v>
      </c>
      <c r="P2399">
        <v>1.0509999999999999</v>
      </c>
      <c r="Q2399">
        <v>1.0629999999999999</v>
      </c>
      <c r="R2399">
        <v>0.73899999999999999</v>
      </c>
      <c r="S2399">
        <v>0.45700000000000002</v>
      </c>
    </row>
    <row r="2400" spans="1:19" x14ac:dyDescent="0.3">
      <c r="A2400">
        <v>360</v>
      </c>
      <c r="B2400">
        <v>-0.35099999999999998</v>
      </c>
      <c r="C2400">
        <v>-1.262</v>
      </c>
      <c r="D2400">
        <v>-2.3370000000000002</v>
      </c>
      <c r="E2400">
        <v>-2.9729999999999999</v>
      </c>
      <c r="F2400">
        <v>-3.2</v>
      </c>
      <c r="G2400">
        <v>2.8</v>
      </c>
      <c r="H2400">
        <v>0.01</v>
      </c>
      <c r="I2400">
        <v>4</v>
      </c>
      <c r="J2400">
        <v>-0.36899999999999999</v>
      </c>
      <c r="K2400">
        <v>-1.39</v>
      </c>
      <c r="L2400">
        <v>-2.3730000000000002</v>
      </c>
      <c r="M2400">
        <v>-3.1080000000000001</v>
      </c>
      <c r="N2400">
        <v>-3.3079999999999998</v>
      </c>
      <c r="O2400">
        <v>1.089</v>
      </c>
      <c r="P2400">
        <v>1.0589999999999999</v>
      </c>
      <c r="Q2400">
        <v>1.042</v>
      </c>
      <c r="R2400">
        <v>0.77900000000000003</v>
      </c>
      <c r="S2400">
        <v>0.46200000000000002</v>
      </c>
    </row>
    <row r="2401" spans="1:19" x14ac:dyDescent="0.3">
      <c r="A2401">
        <v>420</v>
      </c>
      <c r="B2401">
        <v>-0.35099999999999998</v>
      </c>
      <c r="C2401">
        <v>-1.262</v>
      </c>
      <c r="D2401">
        <v>-2.3370000000000002</v>
      </c>
      <c r="E2401">
        <v>-2.9729999999999999</v>
      </c>
      <c r="F2401">
        <v>-3.2</v>
      </c>
      <c r="G2401">
        <v>2.8</v>
      </c>
      <c r="H2401">
        <v>0.01</v>
      </c>
      <c r="I2401">
        <v>4</v>
      </c>
      <c r="J2401">
        <v>-0.36799999999999999</v>
      </c>
      <c r="K2401">
        <v>-1.39</v>
      </c>
      <c r="L2401">
        <v>-2.3769999999999998</v>
      </c>
      <c r="M2401">
        <v>-3.12</v>
      </c>
      <c r="N2401">
        <v>-3.3210000000000002</v>
      </c>
      <c r="O2401">
        <v>1.091</v>
      </c>
      <c r="P2401">
        <v>1.069</v>
      </c>
      <c r="Q2401">
        <v>1.0509999999999999</v>
      </c>
      <c r="R2401">
        <v>0.80600000000000005</v>
      </c>
      <c r="S2401">
        <v>0.46700000000000003</v>
      </c>
    </row>
    <row r="2402" spans="1:19" x14ac:dyDescent="0.3">
      <c r="A2402">
        <v>480</v>
      </c>
      <c r="B2402">
        <v>-0.35099999999999998</v>
      </c>
      <c r="C2402">
        <v>-1.262</v>
      </c>
      <c r="D2402">
        <v>-2.3370000000000002</v>
      </c>
      <c r="E2402">
        <v>-2.9729999999999999</v>
      </c>
      <c r="F2402">
        <v>-3.2</v>
      </c>
      <c r="G2402">
        <v>2.8</v>
      </c>
      <c r="H2402">
        <v>0.01</v>
      </c>
      <c r="I2402">
        <v>4</v>
      </c>
      <c r="J2402">
        <v>-0.36499999999999999</v>
      </c>
      <c r="K2402">
        <v>-1.387</v>
      </c>
      <c r="L2402">
        <v>-2.38</v>
      </c>
      <c r="M2402">
        <v>-3.129</v>
      </c>
      <c r="N2402">
        <v>-3.3319999999999999</v>
      </c>
      <c r="O2402">
        <v>1.0900000000000001</v>
      </c>
      <c r="P2402">
        <v>1.0660000000000001</v>
      </c>
      <c r="Q2402">
        <v>1.0549999999999999</v>
      </c>
      <c r="R2402">
        <v>0.81499999999999995</v>
      </c>
      <c r="S2402">
        <v>0.47199999999999998</v>
      </c>
    </row>
    <row r="2403" spans="1:19" x14ac:dyDescent="0.3">
      <c r="A2403">
        <v>540</v>
      </c>
      <c r="B2403">
        <v>-0.35099999999999998</v>
      </c>
      <c r="C2403">
        <v>-1.262</v>
      </c>
      <c r="D2403">
        <v>-2.3370000000000002</v>
      </c>
      <c r="E2403">
        <v>-2.9729999999999999</v>
      </c>
      <c r="F2403">
        <v>-3.2</v>
      </c>
      <c r="G2403">
        <v>2.8</v>
      </c>
      <c r="H2403">
        <v>0.01</v>
      </c>
      <c r="I2403">
        <v>4</v>
      </c>
      <c r="J2403">
        <v>-0.36299999999999999</v>
      </c>
      <c r="K2403">
        <v>-1.385</v>
      </c>
      <c r="L2403">
        <v>-2.3820000000000001</v>
      </c>
      <c r="M2403">
        <v>-3.1349999999999998</v>
      </c>
      <c r="N2403">
        <v>-3.3439999999999999</v>
      </c>
      <c r="O2403">
        <v>1.091</v>
      </c>
      <c r="P2403">
        <v>1.0680000000000001</v>
      </c>
      <c r="Q2403">
        <v>1.0549999999999999</v>
      </c>
      <c r="R2403">
        <v>0.81499999999999995</v>
      </c>
      <c r="S2403">
        <v>0.47599999999999998</v>
      </c>
    </row>
    <row r="2404" spans="1:19" x14ac:dyDescent="0.3">
      <c r="A2404">
        <v>600</v>
      </c>
      <c r="B2404">
        <v>-0.35099999999999998</v>
      </c>
      <c r="C2404">
        <v>-1.262</v>
      </c>
      <c r="D2404">
        <v>-2.3370000000000002</v>
      </c>
      <c r="E2404">
        <v>-2.9729999999999999</v>
      </c>
      <c r="F2404">
        <v>-3.2</v>
      </c>
      <c r="G2404">
        <v>2.8</v>
      </c>
      <c r="H2404">
        <v>0.01</v>
      </c>
      <c r="I2404">
        <v>4</v>
      </c>
      <c r="J2404">
        <v>-0.36199999999999999</v>
      </c>
      <c r="K2404">
        <v>-1.383</v>
      </c>
      <c r="L2404">
        <v>-2.3820000000000001</v>
      </c>
      <c r="M2404">
        <v>-3.1419999999999999</v>
      </c>
      <c r="N2404">
        <v>-3.3559999999999999</v>
      </c>
      <c r="O2404">
        <v>1.0920000000000001</v>
      </c>
      <c r="P2404">
        <v>1.071</v>
      </c>
      <c r="Q2404">
        <v>1.0549999999999999</v>
      </c>
      <c r="R2404">
        <v>0.81899999999999995</v>
      </c>
      <c r="S2404">
        <v>0.48099999999999998</v>
      </c>
    </row>
    <row r="2406" spans="1:19" x14ac:dyDescent="0.3">
      <c r="A2406" t="s">
        <v>0</v>
      </c>
      <c r="B2406" t="s">
        <v>186</v>
      </c>
    </row>
    <row r="2407" spans="1:19" x14ac:dyDescent="0.3">
      <c r="A2407">
        <v>0</v>
      </c>
      <c r="B2407">
        <v>-0.35299999999999998</v>
      </c>
      <c r="C2407">
        <v>-1.2629999999999999</v>
      </c>
      <c r="D2407">
        <v>-2.3370000000000002</v>
      </c>
      <c r="E2407">
        <v>-2.9660000000000002</v>
      </c>
      <c r="F2407">
        <v>-3.19</v>
      </c>
      <c r="G2407">
        <v>2.8</v>
      </c>
      <c r="H2407">
        <v>0.01</v>
      </c>
      <c r="I2407">
        <v>4</v>
      </c>
      <c r="J2407">
        <v>-0.37</v>
      </c>
      <c r="K2407">
        <v>-1.37</v>
      </c>
      <c r="L2407">
        <v>-2.3660000000000001</v>
      </c>
      <c r="M2407">
        <v>-3.0819999999999999</v>
      </c>
      <c r="N2407">
        <v>-3.19</v>
      </c>
      <c r="O2407">
        <v>1.069</v>
      </c>
      <c r="P2407">
        <v>1.069</v>
      </c>
      <c r="Q2407">
        <v>1.0609999999999999</v>
      </c>
      <c r="R2407">
        <v>0.71299999999999997</v>
      </c>
      <c r="S2407">
        <v>0.29399999999999998</v>
      </c>
    </row>
    <row r="2408" spans="1:19" x14ac:dyDescent="0.3">
      <c r="A2408">
        <v>60</v>
      </c>
      <c r="B2408">
        <v>-0.35299999999999998</v>
      </c>
      <c r="C2408">
        <v>-1.2629999999999999</v>
      </c>
      <c r="D2408">
        <v>-2.3370000000000002</v>
      </c>
      <c r="E2408">
        <v>-2.9660000000000002</v>
      </c>
      <c r="F2408">
        <v>-3.19</v>
      </c>
      <c r="G2408">
        <v>2.8</v>
      </c>
      <c r="H2408">
        <v>0.01</v>
      </c>
      <c r="I2408">
        <v>4</v>
      </c>
      <c r="J2408">
        <v>-0.40600000000000003</v>
      </c>
      <c r="K2408">
        <v>-1.401</v>
      </c>
      <c r="L2408">
        <v>-2.3479999999999999</v>
      </c>
      <c r="M2408">
        <v>-3.0640000000000001</v>
      </c>
      <c r="N2408">
        <v>-3.2559999999999998</v>
      </c>
      <c r="O2408">
        <v>1.135</v>
      </c>
      <c r="P2408">
        <v>1.0549999999999999</v>
      </c>
      <c r="Q2408">
        <v>0.98299999999999998</v>
      </c>
      <c r="R2408">
        <v>0.66700000000000004</v>
      </c>
      <c r="S2408">
        <v>0.443</v>
      </c>
    </row>
    <row r="2409" spans="1:19" x14ac:dyDescent="0.3">
      <c r="A2409">
        <v>120</v>
      </c>
      <c r="B2409">
        <v>-0.35299999999999998</v>
      </c>
      <c r="C2409">
        <v>-1.2629999999999999</v>
      </c>
      <c r="D2409">
        <v>-2.3370000000000002</v>
      </c>
      <c r="E2409">
        <v>-2.9660000000000002</v>
      </c>
      <c r="F2409">
        <v>-3.19</v>
      </c>
      <c r="G2409">
        <v>2.8</v>
      </c>
      <c r="H2409">
        <v>0.01</v>
      </c>
      <c r="I2409">
        <v>4</v>
      </c>
      <c r="J2409">
        <v>-0.38300000000000001</v>
      </c>
      <c r="K2409">
        <v>-1.405</v>
      </c>
      <c r="L2409">
        <v>-2.38</v>
      </c>
      <c r="M2409">
        <v>-3.1040000000000001</v>
      </c>
      <c r="N2409">
        <v>-3.2629999999999999</v>
      </c>
      <c r="O2409">
        <v>1.097</v>
      </c>
      <c r="P2409">
        <v>1.0940000000000001</v>
      </c>
      <c r="Q2409">
        <v>1.099</v>
      </c>
      <c r="R2409">
        <v>0.77</v>
      </c>
      <c r="S2409">
        <v>0.44500000000000001</v>
      </c>
    </row>
    <row r="2410" spans="1:19" x14ac:dyDescent="0.3">
      <c r="A2410">
        <v>180</v>
      </c>
      <c r="B2410">
        <v>-0.35299999999999998</v>
      </c>
      <c r="C2410">
        <v>-1.2629999999999999</v>
      </c>
      <c r="D2410">
        <v>-2.3370000000000002</v>
      </c>
      <c r="E2410">
        <v>-2.9660000000000002</v>
      </c>
      <c r="F2410">
        <v>-3.19</v>
      </c>
      <c r="G2410">
        <v>2.8</v>
      </c>
      <c r="H2410">
        <v>0.01</v>
      </c>
      <c r="I2410">
        <v>4</v>
      </c>
      <c r="J2410">
        <v>-0.373</v>
      </c>
      <c r="K2410">
        <v>-1.3859999999999999</v>
      </c>
      <c r="L2410">
        <v>-2.3620000000000001</v>
      </c>
      <c r="M2410">
        <v>-3.0779999999999998</v>
      </c>
      <c r="N2410">
        <v>-3.2690000000000001</v>
      </c>
      <c r="O2410">
        <v>1.0840000000000001</v>
      </c>
      <c r="P2410">
        <v>1.0229999999999999</v>
      </c>
      <c r="Q2410">
        <v>1.0309999999999999</v>
      </c>
      <c r="R2410">
        <v>0.67400000000000004</v>
      </c>
      <c r="S2410">
        <v>0.44700000000000001</v>
      </c>
    </row>
    <row r="2411" spans="1:19" x14ac:dyDescent="0.3">
      <c r="A2411">
        <v>240</v>
      </c>
      <c r="B2411">
        <v>-0.35299999999999998</v>
      </c>
      <c r="C2411">
        <v>-1.2629999999999999</v>
      </c>
      <c r="D2411">
        <v>-2.3370000000000002</v>
      </c>
      <c r="E2411">
        <v>-2.9660000000000002</v>
      </c>
      <c r="F2411">
        <v>-3.19</v>
      </c>
      <c r="G2411">
        <v>2.8</v>
      </c>
      <c r="H2411">
        <v>0.01</v>
      </c>
      <c r="I2411">
        <v>4</v>
      </c>
      <c r="J2411">
        <v>-0.376</v>
      </c>
      <c r="K2411">
        <v>-1.395</v>
      </c>
      <c r="L2411">
        <v>-2.3769999999999998</v>
      </c>
      <c r="M2411">
        <v>-3.0739999999999998</v>
      </c>
      <c r="N2411">
        <v>-3.2749999999999999</v>
      </c>
      <c r="O2411">
        <v>1.095</v>
      </c>
      <c r="P2411">
        <v>1.0669999999999999</v>
      </c>
      <c r="Q2411">
        <v>1.08</v>
      </c>
      <c r="R2411">
        <v>0.67500000000000004</v>
      </c>
      <c r="S2411">
        <v>0.45</v>
      </c>
    </row>
    <row r="2412" spans="1:19" x14ac:dyDescent="0.3">
      <c r="A2412">
        <v>300</v>
      </c>
      <c r="B2412">
        <v>-0.35299999999999998</v>
      </c>
      <c r="C2412">
        <v>-1.2629999999999999</v>
      </c>
      <c r="D2412">
        <v>-2.3370000000000002</v>
      </c>
      <c r="E2412">
        <v>-2.9660000000000002</v>
      </c>
      <c r="F2412">
        <v>-3.19</v>
      </c>
      <c r="G2412">
        <v>2.8</v>
      </c>
      <c r="H2412">
        <v>0.01</v>
      </c>
      <c r="I2412">
        <v>4</v>
      </c>
      <c r="J2412">
        <v>-0.37</v>
      </c>
      <c r="K2412">
        <v>-1.391</v>
      </c>
      <c r="L2412">
        <v>-2.3769999999999998</v>
      </c>
      <c r="M2412">
        <v>-3.0870000000000002</v>
      </c>
      <c r="N2412">
        <v>-3.2839999999999998</v>
      </c>
      <c r="O2412">
        <v>1.087</v>
      </c>
      <c r="P2412">
        <v>1.0509999999999999</v>
      </c>
      <c r="Q2412">
        <v>1.0609999999999999</v>
      </c>
      <c r="R2412">
        <v>0.73399999999999999</v>
      </c>
      <c r="S2412">
        <v>0.45300000000000001</v>
      </c>
    </row>
    <row r="2413" spans="1:19" x14ac:dyDescent="0.3">
      <c r="A2413">
        <v>360</v>
      </c>
      <c r="B2413">
        <v>-0.35299999999999998</v>
      </c>
      <c r="C2413">
        <v>-1.2629999999999999</v>
      </c>
      <c r="D2413">
        <v>-2.3370000000000002</v>
      </c>
      <c r="E2413">
        <v>-2.9660000000000002</v>
      </c>
      <c r="F2413">
        <v>-3.19</v>
      </c>
      <c r="G2413">
        <v>2.8</v>
      </c>
      <c r="H2413">
        <v>0.01</v>
      </c>
      <c r="I2413">
        <v>4</v>
      </c>
      <c r="J2413">
        <v>-0.36899999999999999</v>
      </c>
      <c r="K2413">
        <v>-1.389</v>
      </c>
      <c r="L2413">
        <v>-2.3730000000000002</v>
      </c>
      <c r="M2413">
        <v>-3.101</v>
      </c>
      <c r="N2413">
        <v>-3.2959999999999998</v>
      </c>
      <c r="O2413">
        <v>1.089</v>
      </c>
      <c r="P2413">
        <v>1.06</v>
      </c>
      <c r="Q2413">
        <v>1.0409999999999999</v>
      </c>
      <c r="R2413">
        <v>0.77500000000000002</v>
      </c>
      <c r="S2413">
        <v>0.45700000000000002</v>
      </c>
    </row>
    <row r="2414" spans="1:19" x14ac:dyDescent="0.3">
      <c r="A2414">
        <v>420</v>
      </c>
      <c r="B2414">
        <v>-0.35299999999999998</v>
      </c>
      <c r="C2414">
        <v>-1.2629999999999999</v>
      </c>
      <c r="D2414">
        <v>-2.3370000000000002</v>
      </c>
      <c r="E2414">
        <v>-2.9660000000000002</v>
      </c>
      <c r="F2414">
        <v>-3.19</v>
      </c>
      <c r="G2414">
        <v>2.8</v>
      </c>
      <c r="H2414">
        <v>0.01</v>
      </c>
      <c r="I2414">
        <v>4</v>
      </c>
      <c r="J2414">
        <v>-0.36699999999999999</v>
      </c>
      <c r="K2414">
        <v>-1.39</v>
      </c>
      <c r="L2414">
        <v>-2.3769999999999998</v>
      </c>
      <c r="M2414">
        <v>-3.113</v>
      </c>
      <c r="N2414">
        <v>-3.3090000000000002</v>
      </c>
      <c r="O2414">
        <v>1.0900000000000001</v>
      </c>
      <c r="P2414">
        <v>1.07</v>
      </c>
      <c r="Q2414">
        <v>1.0509999999999999</v>
      </c>
      <c r="R2414">
        <v>0.79900000000000004</v>
      </c>
      <c r="S2414">
        <v>0.46200000000000002</v>
      </c>
    </row>
    <row r="2415" spans="1:19" x14ac:dyDescent="0.3">
      <c r="A2415">
        <v>480</v>
      </c>
      <c r="B2415">
        <v>-0.35299999999999998</v>
      </c>
      <c r="C2415">
        <v>-1.2629999999999999</v>
      </c>
      <c r="D2415">
        <v>-2.3370000000000002</v>
      </c>
      <c r="E2415">
        <v>-2.9660000000000002</v>
      </c>
      <c r="F2415">
        <v>-3.19</v>
      </c>
      <c r="G2415">
        <v>2.8</v>
      </c>
      <c r="H2415">
        <v>0.01</v>
      </c>
      <c r="I2415">
        <v>4</v>
      </c>
      <c r="J2415">
        <v>-0.36399999999999999</v>
      </c>
      <c r="K2415">
        <v>-1.387</v>
      </c>
      <c r="L2415">
        <v>-2.38</v>
      </c>
      <c r="M2415">
        <v>-3.1219999999999999</v>
      </c>
      <c r="N2415">
        <v>-3.32</v>
      </c>
      <c r="O2415">
        <v>1.089</v>
      </c>
      <c r="P2415">
        <v>1.0660000000000001</v>
      </c>
      <c r="Q2415">
        <v>1.056</v>
      </c>
      <c r="R2415">
        <v>0.80800000000000005</v>
      </c>
      <c r="S2415">
        <v>0.46700000000000003</v>
      </c>
    </row>
    <row r="2416" spans="1:19" x14ac:dyDescent="0.3">
      <c r="A2416">
        <v>540</v>
      </c>
      <c r="B2416">
        <v>-0.35299999999999998</v>
      </c>
      <c r="C2416">
        <v>-1.2629999999999999</v>
      </c>
      <c r="D2416">
        <v>-2.3370000000000002</v>
      </c>
      <c r="E2416">
        <v>-2.9660000000000002</v>
      </c>
      <c r="F2416">
        <v>-3.19</v>
      </c>
      <c r="G2416">
        <v>2.8</v>
      </c>
      <c r="H2416">
        <v>0.01</v>
      </c>
      <c r="I2416">
        <v>4</v>
      </c>
      <c r="J2416">
        <v>-0.36299999999999999</v>
      </c>
      <c r="K2416">
        <v>-1.3839999999999999</v>
      </c>
      <c r="L2416">
        <v>-2.3809999999999998</v>
      </c>
      <c r="M2416">
        <v>-3.1280000000000001</v>
      </c>
      <c r="N2416">
        <v>-3.3319999999999999</v>
      </c>
      <c r="O2416">
        <v>1.091</v>
      </c>
      <c r="P2416">
        <v>1.0680000000000001</v>
      </c>
      <c r="Q2416">
        <v>1.0549999999999999</v>
      </c>
      <c r="R2416">
        <v>0.81</v>
      </c>
      <c r="S2416">
        <v>0.47199999999999998</v>
      </c>
    </row>
    <row r="2417" spans="1:19" x14ac:dyDescent="0.3">
      <c r="A2417">
        <v>600</v>
      </c>
      <c r="B2417">
        <v>-0.35299999999999998</v>
      </c>
      <c r="C2417">
        <v>-1.2629999999999999</v>
      </c>
      <c r="D2417">
        <v>-2.3370000000000002</v>
      </c>
      <c r="E2417">
        <v>-2.9660000000000002</v>
      </c>
      <c r="F2417">
        <v>-3.19</v>
      </c>
      <c r="G2417">
        <v>2.8</v>
      </c>
      <c r="H2417">
        <v>0.01</v>
      </c>
      <c r="I2417">
        <v>4</v>
      </c>
      <c r="J2417">
        <v>-0.36099999999999999</v>
      </c>
      <c r="K2417">
        <v>-1.383</v>
      </c>
      <c r="L2417">
        <v>-2.3820000000000001</v>
      </c>
      <c r="M2417">
        <v>-3.1349999999999998</v>
      </c>
      <c r="N2417">
        <v>-3.3439999999999999</v>
      </c>
      <c r="O2417">
        <v>1.0920000000000001</v>
      </c>
      <c r="P2417">
        <v>1.071</v>
      </c>
      <c r="Q2417">
        <v>1.054</v>
      </c>
      <c r="R2417">
        <v>0.81200000000000006</v>
      </c>
      <c r="S2417">
        <v>0.47599999999999998</v>
      </c>
    </row>
    <row r="2419" spans="1:19" x14ac:dyDescent="0.3">
      <c r="A2419" t="s">
        <v>0</v>
      </c>
      <c r="B2419" t="s">
        <v>187</v>
      </c>
    </row>
    <row r="2420" spans="1:19" x14ac:dyDescent="0.3">
      <c r="A2420">
        <v>0</v>
      </c>
      <c r="B2420">
        <v>-0.35199999999999998</v>
      </c>
      <c r="C2420">
        <v>-1.2629999999999999</v>
      </c>
      <c r="D2420">
        <v>-2.3370000000000002</v>
      </c>
      <c r="E2420">
        <v>-2.9590000000000001</v>
      </c>
      <c r="F2420">
        <v>-3.18</v>
      </c>
      <c r="G2420">
        <v>2.8</v>
      </c>
      <c r="H2420">
        <v>0.01</v>
      </c>
      <c r="I2420">
        <v>4</v>
      </c>
      <c r="J2420">
        <v>-0.37</v>
      </c>
      <c r="K2420">
        <v>-1.37</v>
      </c>
      <c r="L2420">
        <v>-2.3660000000000001</v>
      </c>
      <c r="M2420">
        <v>-3.0750000000000002</v>
      </c>
      <c r="N2420">
        <v>-3.18</v>
      </c>
      <c r="O2420">
        <v>1.069</v>
      </c>
      <c r="P2420">
        <v>1.069</v>
      </c>
      <c r="Q2420">
        <v>1.0609999999999999</v>
      </c>
      <c r="R2420">
        <v>0.70699999999999996</v>
      </c>
      <c r="S2420">
        <v>0.29099999999999998</v>
      </c>
    </row>
    <row r="2421" spans="1:19" x14ac:dyDescent="0.3">
      <c r="A2421">
        <v>60</v>
      </c>
      <c r="B2421">
        <v>-0.35199999999999998</v>
      </c>
      <c r="C2421">
        <v>-1.2629999999999999</v>
      </c>
      <c r="D2421">
        <v>-2.3370000000000002</v>
      </c>
      <c r="E2421">
        <v>-2.9590000000000001</v>
      </c>
      <c r="F2421">
        <v>-3.18</v>
      </c>
      <c r="G2421">
        <v>2.8</v>
      </c>
      <c r="H2421">
        <v>0.01</v>
      </c>
      <c r="I2421">
        <v>4</v>
      </c>
      <c r="J2421">
        <v>-0.40400000000000003</v>
      </c>
      <c r="K2421">
        <v>-1.399</v>
      </c>
      <c r="L2421">
        <v>-2.3479999999999999</v>
      </c>
      <c r="M2421">
        <v>-3.0569999999999999</v>
      </c>
      <c r="N2421">
        <v>-3.2450000000000001</v>
      </c>
      <c r="O2421">
        <v>1.1319999999999999</v>
      </c>
      <c r="P2421">
        <v>1.0569999999999999</v>
      </c>
      <c r="Q2421">
        <v>0.98199999999999998</v>
      </c>
      <c r="R2421">
        <v>0.66200000000000003</v>
      </c>
      <c r="S2421">
        <v>0.439</v>
      </c>
    </row>
    <row r="2422" spans="1:19" x14ac:dyDescent="0.3">
      <c r="A2422">
        <v>120</v>
      </c>
      <c r="B2422">
        <v>-0.35199999999999998</v>
      </c>
      <c r="C2422">
        <v>-1.2629999999999999</v>
      </c>
      <c r="D2422">
        <v>-2.3370000000000002</v>
      </c>
      <c r="E2422">
        <v>-2.9590000000000001</v>
      </c>
      <c r="F2422">
        <v>-3.18</v>
      </c>
      <c r="G2422">
        <v>2.8</v>
      </c>
      <c r="H2422">
        <v>0.01</v>
      </c>
      <c r="I2422">
        <v>4</v>
      </c>
      <c r="J2422">
        <v>-0.38300000000000001</v>
      </c>
      <c r="K2422">
        <v>-1.4039999999999999</v>
      </c>
      <c r="L2422">
        <v>-2.38</v>
      </c>
      <c r="M2422">
        <v>-3.097</v>
      </c>
      <c r="N2422">
        <v>-3.2519999999999998</v>
      </c>
      <c r="O2422">
        <v>1.099</v>
      </c>
      <c r="P2422">
        <v>1.0940000000000001</v>
      </c>
      <c r="Q2422">
        <v>1.0980000000000001</v>
      </c>
      <c r="R2422">
        <v>0.76100000000000001</v>
      </c>
      <c r="S2422">
        <v>0.441</v>
      </c>
    </row>
    <row r="2423" spans="1:19" x14ac:dyDescent="0.3">
      <c r="A2423">
        <v>180</v>
      </c>
      <c r="B2423">
        <v>-0.35199999999999998</v>
      </c>
      <c r="C2423">
        <v>-1.2629999999999999</v>
      </c>
      <c r="D2423">
        <v>-2.3370000000000002</v>
      </c>
      <c r="E2423">
        <v>-2.9590000000000001</v>
      </c>
      <c r="F2423">
        <v>-3.18</v>
      </c>
      <c r="G2423">
        <v>2.8</v>
      </c>
      <c r="H2423">
        <v>0.01</v>
      </c>
      <c r="I2423">
        <v>4</v>
      </c>
      <c r="J2423">
        <v>-0.374</v>
      </c>
      <c r="K2423">
        <v>-1.3859999999999999</v>
      </c>
      <c r="L2423">
        <v>-2.363</v>
      </c>
      <c r="M2423">
        <v>-3.07</v>
      </c>
      <c r="N2423">
        <v>-3.258</v>
      </c>
      <c r="O2423">
        <v>1.0860000000000001</v>
      </c>
      <c r="P2423">
        <v>1.0209999999999999</v>
      </c>
      <c r="Q2423">
        <v>1.03</v>
      </c>
      <c r="R2423">
        <v>0.66600000000000004</v>
      </c>
      <c r="S2423">
        <v>0.443</v>
      </c>
    </row>
    <row r="2424" spans="1:19" x14ac:dyDescent="0.3">
      <c r="A2424">
        <v>240</v>
      </c>
      <c r="B2424">
        <v>-0.35199999999999998</v>
      </c>
      <c r="C2424">
        <v>-1.2629999999999999</v>
      </c>
      <c r="D2424">
        <v>-2.3370000000000002</v>
      </c>
      <c r="E2424">
        <v>-2.9590000000000001</v>
      </c>
      <c r="F2424">
        <v>-3.18</v>
      </c>
      <c r="G2424">
        <v>2.8</v>
      </c>
      <c r="H2424">
        <v>0.01</v>
      </c>
      <c r="I2424">
        <v>4</v>
      </c>
      <c r="J2424">
        <v>-0.377</v>
      </c>
      <c r="K2424">
        <v>-1.3959999999999999</v>
      </c>
      <c r="L2424">
        <v>-2.3769999999999998</v>
      </c>
      <c r="M2424">
        <v>-3.0670000000000002</v>
      </c>
      <c r="N2424">
        <v>-3.2629999999999999</v>
      </c>
      <c r="O2424">
        <v>1.0960000000000001</v>
      </c>
      <c r="P2424">
        <v>1.0669999999999999</v>
      </c>
      <c r="Q2424">
        <v>1.081</v>
      </c>
      <c r="R2424">
        <v>0.67</v>
      </c>
      <c r="S2424">
        <v>0.44500000000000001</v>
      </c>
    </row>
    <row r="2425" spans="1:19" x14ac:dyDescent="0.3">
      <c r="A2425">
        <v>300</v>
      </c>
      <c r="B2425">
        <v>-0.35199999999999998</v>
      </c>
      <c r="C2425">
        <v>-1.2629999999999999</v>
      </c>
      <c r="D2425">
        <v>-2.3370000000000002</v>
      </c>
      <c r="E2425">
        <v>-2.9590000000000001</v>
      </c>
      <c r="F2425">
        <v>-3.18</v>
      </c>
      <c r="G2425">
        <v>2.8</v>
      </c>
      <c r="H2425">
        <v>0.01</v>
      </c>
      <c r="I2425">
        <v>4</v>
      </c>
      <c r="J2425">
        <v>-0.37</v>
      </c>
      <c r="K2425">
        <v>-1.391</v>
      </c>
      <c r="L2425">
        <v>-2.3759999999999999</v>
      </c>
      <c r="M2425">
        <v>-3.081</v>
      </c>
      <c r="N2425">
        <v>-3.2730000000000001</v>
      </c>
      <c r="O2425">
        <v>1.087</v>
      </c>
      <c r="P2425">
        <v>1.05</v>
      </c>
      <c r="Q2425">
        <v>1.0609999999999999</v>
      </c>
      <c r="R2425">
        <v>0.73</v>
      </c>
      <c r="S2425">
        <v>0.44900000000000001</v>
      </c>
    </row>
    <row r="2426" spans="1:19" x14ac:dyDescent="0.3">
      <c r="A2426">
        <v>360</v>
      </c>
      <c r="B2426">
        <v>-0.35199999999999998</v>
      </c>
      <c r="C2426">
        <v>-1.2629999999999999</v>
      </c>
      <c r="D2426">
        <v>-2.3370000000000002</v>
      </c>
      <c r="E2426">
        <v>-2.9590000000000001</v>
      </c>
      <c r="F2426">
        <v>-3.18</v>
      </c>
      <c r="G2426">
        <v>2.8</v>
      </c>
      <c r="H2426">
        <v>0.01</v>
      </c>
      <c r="I2426">
        <v>4</v>
      </c>
      <c r="J2426">
        <v>-0.36899999999999999</v>
      </c>
      <c r="K2426">
        <v>-1.39</v>
      </c>
      <c r="L2426">
        <v>-2.3730000000000002</v>
      </c>
      <c r="M2426">
        <v>-3.0950000000000002</v>
      </c>
      <c r="N2426">
        <v>-3.2850000000000001</v>
      </c>
      <c r="O2426">
        <v>1.089</v>
      </c>
      <c r="P2426">
        <v>1.0589999999999999</v>
      </c>
      <c r="Q2426">
        <v>1.0409999999999999</v>
      </c>
      <c r="R2426">
        <v>0.77</v>
      </c>
      <c r="S2426">
        <v>0.45300000000000001</v>
      </c>
    </row>
    <row r="2427" spans="1:19" x14ac:dyDescent="0.3">
      <c r="A2427">
        <v>420</v>
      </c>
      <c r="B2427">
        <v>-0.35199999999999998</v>
      </c>
      <c r="C2427">
        <v>-1.2629999999999999</v>
      </c>
      <c r="D2427">
        <v>-2.3370000000000002</v>
      </c>
      <c r="E2427">
        <v>-2.9590000000000001</v>
      </c>
      <c r="F2427">
        <v>-3.18</v>
      </c>
      <c r="G2427">
        <v>2.8</v>
      </c>
      <c r="H2427">
        <v>0.01</v>
      </c>
      <c r="I2427">
        <v>4</v>
      </c>
      <c r="J2427">
        <v>-0.36699999999999999</v>
      </c>
      <c r="K2427">
        <v>-1.39</v>
      </c>
      <c r="L2427">
        <v>-2.3759999999999999</v>
      </c>
      <c r="M2427">
        <v>-3.1070000000000002</v>
      </c>
      <c r="N2427">
        <v>-3.2970000000000002</v>
      </c>
      <c r="O2427">
        <v>1.0900000000000001</v>
      </c>
      <c r="P2427">
        <v>1.069</v>
      </c>
      <c r="Q2427">
        <v>1.052</v>
      </c>
      <c r="R2427">
        <v>0.79500000000000004</v>
      </c>
      <c r="S2427">
        <v>0.45800000000000002</v>
      </c>
    </row>
    <row r="2428" spans="1:19" x14ac:dyDescent="0.3">
      <c r="A2428">
        <v>480</v>
      </c>
      <c r="B2428">
        <v>-0.35199999999999998</v>
      </c>
      <c r="C2428">
        <v>-1.2629999999999999</v>
      </c>
      <c r="D2428">
        <v>-2.3370000000000002</v>
      </c>
      <c r="E2428">
        <v>-2.9590000000000001</v>
      </c>
      <c r="F2428">
        <v>-3.18</v>
      </c>
      <c r="G2428">
        <v>2.8</v>
      </c>
      <c r="H2428">
        <v>0.01</v>
      </c>
      <c r="I2428">
        <v>4</v>
      </c>
      <c r="J2428">
        <v>-0.36399999999999999</v>
      </c>
      <c r="K2428">
        <v>-1.387</v>
      </c>
      <c r="L2428">
        <v>-2.38</v>
      </c>
      <c r="M2428">
        <v>-3.1150000000000002</v>
      </c>
      <c r="N2428">
        <v>-3.3079999999999998</v>
      </c>
      <c r="O2428">
        <v>1.089</v>
      </c>
      <c r="P2428">
        <v>1.0660000000000001</v>
      </c>
      <c r="Q2428">
        <v>1.056</v>
      </c>
      <c r="R2428">
        <v>0.80200000000000005</v>
      </c>
      <c r="S2428">
        <v>0.46200000000000002</v>
      </c>
    </row>
    <row r="2429" spans="1:19" x14ac:dyDescent="0.3">
      <c r="A2429">
        <v>540</v>
      </c>
      <c r="B2429">
        <v>-0.35199999999999998</v>
      </c>
      <c r="C2429">
        <v>-1.2629999999999999</v>
      </c>
      <c r="D2429">
        <v>-2.3370000000000002</v>
      </c>
      <c r="E2429">
        <v>-2.9590000000000001</v>
      </c>
      <c r="F2429">
        <v>-3.18</v>
      </c>
      <c r="G2429">
        <v>2.8</v>
      </c>
      <c r="H2429">
        <v>0.01</v>
      </c>
      <c r="I2429">
        <v>4</v>
      </c>
      <c r="J2429">
        <v>-0.36299999999999999</v>
      </c>
      <c r="K2429">
        <v>-1.385</v>
      </c>
      <c r="L2429">
        <v>-2.3809999999999998</v>
      </c>
      <c r="M2429">
        <v>-3.121</v>
      </c>
      <c r="N2429">
        <v>-3.32</v>
      </c>
      <c r="O2429">
        <v>1.091</v>
      </c>
      <c r="P2429">
        <v>1.0680000000000001</v>
      </c>
      <c r="Q2429">
        <v>1.0549999999999999</v>
      </c>
      <c r="R2429">
        <v>0.80200000000000005</v>
      </c>
      <c r="S2429">
        <v>0.46700000000000003</v>
      </c>
    </row>
    <row r="2430" spans="1:19" x14ac:dyDescent="0.3">
      <c r="A2430">
        <v>600</v>
      </c>
      <c r="B2430">
        <v>-0.35199999999999998</v>
      </c>
      <c r="C2430">
        <v>-1.2629999999999999</v>
      </c>
      <c r="D2430">
        <v>-2.3370000000000002</v>
      </c>
      <c r="E2430">
        <v>-2.9590000000000001</v>
      </c>
      <c r="F2430">
        <v>-3.18</v>
      </c>
      <c r="G2430">
        <v>2.8</v>
      </c>
      <c r="H2430">
        <v>0.01</v>
      </c>
      <c r="I2430">
        <v>4</v>
      </c>
      <c r="J2430">
        <v>-0.36199999999999999</v>
      </c>
      <c r="K2430">
        <v>-1.383</v>
      </c>
      <c r="L2430">
        <v>-2.3820000000000001</v>
      </c>
      <c r="M2430">
        <v>-3.129</v>
      </c>
      <c r="N2430">
        <v>-3.331</v>
      </c>
      <c r="O2430">
        <v>1.0920000000000001</v>
      </c>
      <c r="P2430">
        <v>1.07</v>
      </c>
      <c r="Q2430">
        <v>1.054</v>
      </c>
      <c r="R2430">
        <v>0.80700000000000005</v>
      </c>
      <c r="S2430">
        <v>0.47099999999999997</v>
      </c>
    </row>
    <row r="2432" spans="1:19" x14ac:dyDescent="0.3">
      <c r="A2432" t="s">
        <v>0</v>
      </c>
      <c r="B2432" t="s">
        <v>188</v>
      </c>
    </row>
    <row r="2433" spans="1:19" x14ac:dyDescent="0.3">
      <c r="A2433">
        <v>0</v>
      </c>
      <c r="B2433">
        <v>-0.35099999999999998</v>
      </c>
      <c r="C2433">
        <v>-1.262</v>
      </c>
      <c r="D2433">
        <v>-2.3479999999999999</v>
      </c>
      <c r="E2433">
        <v>-2.9510000000000001</v>
      </c>
      <c r="F2433">
        <v>-3.17</v>
      </c>
      <c r="G2433">
        <v>2.8</v>
      </c>
      <c r="H2433">
        <v>0.01</v>
      </c>
      <c r="I2433">
        <v>4</v>
      </c>
      <c r="J2433">
        <v>-0.37</v>
      </c>
      <c r="K2433">
        <v>-1.37</v>
      </c>
      <c r="L2433">
        <v>-2.3660000000000001</v>
      </c>
      <c r="M2433">
        <v>-3.0670000000000002</v>
      </c>
      <c r="N2433">
        <v>-3.17</v>
      </c>
      <c r="O2433">
        <v>1.069</v>
      </c>
      <c r="P2433">
        <v>1.069</v>
      </c>
      <c r="Q2433">
        <v>1.0609999999999999</v>
      </c>
      <c r="R2433">
        <v>0.7</v>
      </c>
      <c r="S2433">
        <v>0.28899999999999998</v>
      </c>
    </row>
    <row r="2434" spans="1:19" x14ac:dyDescent="0.3">
      <c r="A2434">
        <v>60</v>
      </c>
      <c r="B2434">
        <v>-0.35099999999999998</v>
      </c>
      <c r="C2434">
        <v>-1.262</v>
      </c>
      <c r="D2434">
        <v>-2.3479999999999999</v>
      </c>
      <c r="E2434">
        <v>-2.9510000000000001</v>
      </c>
      <c r="F2434">
        <v>-3.17</v>
      </c>
      <c r="G2434">
        <v>2.8</v>
      </c>
      <c r="H2434">
        <v>0.01</v>
      </c>
      <c r="I2434">
        <v>4</v>
      </c>
      <c r="J2434">
        <v>-0.40300000000000002</v>
      </c>
      <c r="K2434">
        <v>-1.397</v>
      </c>
      <c r="L2434">
        <v>-2.3559999999999999</v>
      </c>
      <c r="M2434">
        <v>-3.0539999999999998</v>
      </c>
      <c r="N2434">
        <v>-3.2280000000000002</v>
      </c>
      <c r="O2434">
        <v>1.1299999999999999</v>
      </c>
      <c r="P2434">
        <v>1.046</v>
      </c>
      <c r="Q2434">
        <v>0.97699999999999998</v>
      </c>
      <c r="R2434">
        <v>0.66500000000000004</v>
      </c>
      <c r="S2434">
        <v>0.433</v>
      </c>
    </row>
    <row r="2435" spans="1:19" x14ac:dyDescent="0.3">
      <c r="A2435">
        <v>120</v>
      </c>
      <c r="B2435">
        <v>-0.35099999999999998</v>
      </c>
      <c r="C2435">
        <v>-1.262</v>
      </c>
      <c r="D2435">
        <v>-2.3479999999999999</v>
      </c>
      <c r="E2435">
        <v>-2.9510000000000001</v>
      </c>
      <c r="F2435">
        <v>-3.17</v>
      </c>
      <c r="G2435">
        <v>2.8</v>
      </c>
      <c r="H2435">
        <v>0.01</v>
      </c>
      <c r="I2435">
        <v>4</v>
      </c>
      <c r="J2435">
        <v>-0.38500000000000001</v>
      </c>
      <c r="K2435">
        <v>-1.4039999999999999</v>
      </c>
      <c r="L2435">
        <v>-2.3849999999999998</v>
      </c>
      <c r="M2435">
        <v>-3.0870000000000002</v>
      </c>
      <c r="N2435">
        <v>-3.2360000000000002</v>
      </c>
      <c r="O2435">
        <v>1.1020000000000001</v>
      </c>
      <c r="P2435">
        <v>1.091</v>
      </c>
      <c r="Q2435">
        <v>1.087</v>
      </c>
      <c r="R2435">
        <v>0.747</v>
      </c>
      <c r="S2435">
        <v>0.435</v>
      </c>
    </row>
    <row r="2436" spans="1:19" x14ac:dyDescent="0.3">
      <c r="A2436">
        <v>180</v>
      </c>
      <c r="B2436">
        <v>-0.35099999999999998</v>
      </c>
      <c r="C2436">
        <v>-1.262</v>
      </c>
      <c r="D2436">
        <v>-2.3479999999999999</v>
      </c>
      <c r="E2436">
        <v>-2.9510000000000001</v>
      </c>
      <c r="F2436">
        <v>-3.17</v>
      </c>
      <c r="G2436">
        <v>2.8</v>
      </c>
      <c r="H2436">
        <v>0.01</v>
      </c>
      <c r="I2436">
        <v>4</v>
      </c>
      <c r="J2436">
        <v>-0.373</v>
      </c>
      <c r="K2436">
        <v>-1.387</v>
      </c>
      <c r="L2436">
        <v>-2.3690000000000002</v>
      </c>
      <c r="M2436">
        <v>-3.0579999999999998</v>
      </c>
      <c r="N2436">
        <v>-3.2440000000000002</v>
      </c>
      <c r="O2436">
        <v>1.0860000000000001</v>
      </c>
      <c r="P2436">
        <v>1.02</v>
      </c>
      <c r="Q2436">
        <v>1.026</v>
      </c>
      <c r="R2436">
        <v>0.64500000000000002</v>
      </c>
      <c r="S2436">
        <v>0.438</v>
      </c>
    </row>
    <row r="2437" spans="1:19" x14ac:dyDescent="0.3">
      <c r="A2437">
        <v>240</v>
      </c>
      <c r="B2437">
        <v>-0.35099999999999998</v>
      </c>
      <c r="C2437">
        <v>-1.262</v>
      </c>
      <c r="D2437">
        <v>-2.3479999999999999</v>
      </c>
      <c r="E2437">
        <v>-2.9510000000000001</v>
      </c>
      <c r="F2437">
        <v>-3.17</v>
      </c>
      <c r="G2437">
        <v>2.8</v>
      </c>
      <c r="H2437">
        <v>0.01</v>
      </c>
      <c r="I2437">
        <v>4</v>
      </c>
      <c r="J2437">
        <v>-0.377</v>
      </c>
      <c r="K2437">
        <v>-1.397</v>
      </c>
      <c r="L2437">
        <v>-2.3839999999999999</v>
      </c>
      <c r="M2437">
        <v>-3.0590000000000002</v>
      </c>
      <c r="N2437">
        <v>-3.2490000000000001</v>
      </c>
      <c r="O2437">
        <v>1.0960000000000001</v>
      </c>
      <c r="P2437">
        <v>1.069</v>
      </c>
      <c r="Q2437">
        <v>1.08</v>
      </c>
      <c r="R2437">
        <v>0.66300000000000003</v>
      </c>
      <c r="S2437">
        <v>0.44</v>
      </c>
    </row>
    <row r="2438" spans="1:19" x14ac:dyDescent="0.3">
      <c r="A2438">
        <v>300</v>
      </c>
      <c r="B2438">
        <v>-0.35099999999999998</v>
      </c>
      <c r="C2438">
        <v>-1.262</v>
      </c>
      <c r="D2438">
        <v>-2.3479999999999999</v>
      </c>
      <c r="E2438">
        <v>-2.9510000000000001</v>
      </c>
      <c r="F2438">
        <v>-3.17</v>
      </c>
      <c r="G2438">
        <v>2.8</v>
      </c>
      <c r="H2438">
        <v>0.01</v>
      </c>
      <c r="I2438">
        <v>4</v>
      </c>
      <c r="J2438">
        <v>-0.36899999999999999</v>
      </c>
      <c r="K2438">
        <v>-1.3919999999999999</v>
      </c>
      <c r="L2438">
        <v>-2.379</v>
      </c>
      <c r="M2438">
        <v>-3.0750000000000002</v>
      </c>
      <c r="N2438">
        <v>-3.2589999999999999</v>
      </c>
      <c r="O2438">
        <v>1.0860000000000001</v>
      </c>
      <c r="P2438">
        <v>1.048</v>
      </c>
      <c r="Q2438">
        <v>1.0529999999999999</v>
      </c>
      <c r="R2438">
        <v>0.72199999999999998</v>
      </c>
      <c r="S2438">
        <v>0.44400000000000001</v>
      </c>
    </row>
    <row r="2439" spans="1:19" x14ac:dyDescent="0.3">
      <c r="A2439">
        <v>360</v>
      </c>
      <c r="B2439">
        <v>-0.35099999999999998</v>
      </c>
      <c r="C2439">
        <v>-1.262</v>
      </c>
      <c r="D2439">
        <v>-2.3479999999999999</v>
      </c>
      <c r="E2439">
        <v>-2.9510000000000001</v>
      </c>
      <c r="F2439">
        <v>-3.17</v>
      </c>
      <c r="G2439">
        <v>2.8</v>
      </c>
      <c r="H2439">
        <v>0.01</v>
      </c>
      <c r="I2439">
        <v>4</v>
      </c>
      <c r="J2439">
        <v>-0.36899999999999999</v>
      </c>
      <c r="K2439">
        <v>-1.391</v>
      </c>
      <c r="L2439">
        <v>-2.3759999999999999</v>
      </c>
      <c r="M2439">
        <v>-3.089</v>
      </c>
      <c r="N2439">
        <v>-3.27</v>
      </c>
      <c r="O2439">
        <v>1.0900000000000001</v>
      </c>
      <c r="P2439">
        <v>1.0629999999999999</v>
      </c>
      <c r="Q2439">
        <v>1.038</v>
      </c>
      <c r="R2439">
        <v>0.75900000000000001</v>
      </c>
      <c r="S2439">
        <v>0.44800000000000001</v>
      </c>
    </row>
    <row r="2440" spans="1:19" x14ac:dyDescent="0.3">
      <c r="A2440">
        <v>420</v>
      </c>
      <c r="B2440">
        <v>-0.35099999999999998</v>
      </c>
      <c r="C2440">
        <v>-1.262</v>
      </c>
      <c r="D2440">
        <v>-2.3479999999999999</v>
      </c>
      <c r="E2440">
        <v>-2.9510000000000001</v>
      </c>
      <c r="F2440">
        <v>-3.17</v>
      </c>
      <c r="G2440">
        <v>2.8</v>
      </c>
      <c r="H2440">
        <v>0.01</v>
      </c>
      <c r="I2440">
        <v>4</v>
      </c>
      <c r="J2440">
        <v>-0.36699999999999999</v>
      </c>
      <c r="K2440">
        <v>-1.391</v>
      </c>
      <c r="L2440">
        <v>-2.38</v>
      </c>
      <c r="M2440">
        <v>-3.101</v>
      </c>
      <c r="N2440">
        <v>-3.282</v>
      </c>
      <c r="O2440">
        <v>1.0900000000000001</v>
      </c>
      <c r="P2440">
        <v>1.07</v>
      </c>
      <c r="Q2440">
        <v>1.052</v>
      </c>
      <c r="R2440">
        <v>0.78100000000000003</v>
      </c>
      <c r="S2440">
        <v>0.45200000000000001</v>
      </c>
    </row>
    <row r="2441" spans="1:19" x14ac:dyDescent="0.3">
      <c r="A2441">
        <v>480</v>
      </c>
      <c r="B2441">
        <v>-0.35099999999999998</v>
      </c>
      <c r="C2441">
        <v>-1.262</v>
      </c>
      <c r="D2441">
        <v>-2.3479999999999999</v>
      </c>
      <c r="E2441">
        <v>-2.9510000000000001</v>
      </c>
      <c r="F2441">
        <v>-3.17</v>
      </c>
      <c r="G2441">
        <v>2.8</v>
      </c>
      <c r="H2441">
        <v>0.01</v>
      </c>
      <c r="I2441">
        <v>4</v>
      </c>
      <c r="J2441">
        <v>-0.36399999999999999</v>
      </c>
      <c r="K2441">
        <v>-1.3879999999999999</v>
      </c>
      <c r="L2441">
        <v>-2.3839999999999999</v>
      </c>
      <c r="M2441">
        <v>-3.109</v>
      </c>
      <c r="N2441">
        <v>-3.2930000000000001</v>
      </c>
      <c r="O2441">
        <v>1.089</v>
      </c>
      <c r="P2441">
        <v>1.0660000000000001</v>
      </c>
      <c r="Q2441">
        <v>1.056</v>
      </c>
      <c r="R2441">
        <v>0.78900000000000003</v>
      </c>
      <c r="S2441">
        <v>0.45600000000000002</v>
      </c>
    </row>
    <row r="2442" spans="1:19" x14ac:dyDescent="0.3">
      <c r="A2442">
        <v>540</v>
      </c>
      <c r="B2442">
        <v>-0.35099999999999998</v>
      </c>
      <c r="C2442">
        <v>-1.262</v>
      </c>
      <c r="D2442">
        <v>-2.3479999999999999</v>
      </c>
      <c r="E2442">
        <v>-2.9510000000000001</v>
      </c>
      <c r="F2442">
        <v>-3.17</v>
      </c>
      <c r="G2442">
        <v>2.8</v>
      </c>
      <c r="H2442">
        <v>0.01</v>
      </c>
      <c r="I2442">
        <v>4</v>
      </c>
      <c r="J2442">
        <v>-0.36299999999999999</v>
      </c>
      <c r="K2442">
        <v>-1.3859999999999999</v>
      </c>
      <c r="L2442">
        <v>-2.3839999999999999</v>
      </c>
      <c r="M2442">
        <v>-3.1160000000000001</v>
      </c>
      <c r="N2442">
        <v>-3.3050000000000002</v>
      </c>
      <c r="O2442">
        <v>1.091</v>
      </c>
      <c r="P2442">
        <v>1.0680000000000001</v>
      </c>
      <c r="Q2442">
        <v>1.054</v>
      </c>
      <c r="R2442">
        <v>0.79</v>
      </c>
      <c r="S2442">
        <v>0.46100000000000002</v>
      </c>
    </row>
    <row r="2443" spans="1:19" x14ac:dyDescent="0.3">
      <c r="A2443">
        <v>600</v>
      </c>
      <c r="B2443">
        <v>-0.35099999999999998</v>
      </c>
      <c r="C2443">
        <v>-1.262</v>
      </c>
      <c r="D2443">
        <v>-2.3479999999999999</v>
      </c>
      <c r="E2443">
        <v>-2.9510000000000001</v>
      </c>
      <c r="F2443">
        <v>-3.17</v>
      </c>
      <c r="G2443">
        <v>2.8</v>
      </c>
      <c r="H2443">
        <v>0.01</v>
      </c>
      <c r="I2443">
        <v>4</v>
      </c>
      <c r="J2443">
        <v>-0.36199999999999999</v>
      </c>
      <c r="K2443">
        <v>-1.3839999999999999</v>
      </c>
      <c r="L2443">
        <v>-2.3839999999999999</v>
      </c>
      <c r="M2443">
        <v>-3.1219999999999999</v>
      </c>
      <c r="N2443">
        <v>-3.3180000000000001</v>
      </c>
      <c r="O2443">
        <v>1.0920000000000001</v>
      </c>
      <c r="P2443">
        <v>1.0720000000000001</v>
      </c>
      <c r="Q2443">
        <v>1.052</v>
      </c>
      <c r="R2443">
        <v>0.79300000000000004</v>
      </c>
      <c r="S2443">
        <v>0.46600000000000003</v>
      </c>
    </row>
    <row r="2445" spans="1:19" x14ac:dyDescent="0.3">
      <c r="A2445" t="s">
        <v>0</v>
      </c>
      <c r="B2445" t="s">
        <v>189</v>
      </c>
    </row>
    <row r="2446" spans="1:19" x14ac:dyDescent="0.3">
      <c r="A2446">
        <v>0</v>
      </c>
      <c r="B2446">
        <v>-0.34899999999999998</v>
      </c>
      <c r="C2446">
        <v>-1.262</v>
      </c>
      <c r="D2446">
        <v>-2.3479999999999999</v>
      </c>
      <c r="E2446">
        <v>-2.9470000000000001</v>
      </c>
      <c r="F2446">
        <v>-3.16</v>
      </c>
      <c r="G2446">
        <v>2.8</v>
      </c>
      <c r="H2446">
        <v>0.01</v>
      </c>
      <c r="I2446">
        <v>4</v>
      </c>
      <c r="J2446">
        <v>-0.37</v>
      </c>
      <c r="K2446">
        <v>-1.37</v>
      </c>
      <c r="L2446">
        <v>-2.3650000000000002</v>
      </c>
      <c r="M2446">
        <v>-3.06</v>
      </c>
      <c r="N2446">
        <v>-3.16</v>
      </c>
      <c r="O2446">
        <v>1.069</v>
      </c>
      <c r="P2446">
        <v>1.069</v>
      </c>
      <c r="Q2446">
        <v>1.06</v>
      </c>
      <c r="R2446">
        <v>0.69399999999999995</v>
      </c>
      <c r="S2446">
        <v>0.28699999999999998</v>
      </c>
    </row>
    <row r="2447" spans="1:19" x14ac:dyDescent="0.3">
      <c r="A2447">
        <v>60</v>
      </c>
      <c r="B2447">
        <v>-0.34899999999999998</v>
      </c>
      <c r="C2447">
        <v>-1.262</v>
      </c>
      <c r="D2447">
        <v>-2.3479999999999999</v>
      </c>
      <c r="E2447">
        <v>-2.9470000000000001</v>
      </c>
      <c r="F2447">
        <v>-3.16</v>
      </c>
      <c r="G2447">
        <v>2.8</v>
      </c>
      <c r="H2447">
        <v>0.01</v>
      </c>
      <c r="I2447">
        <v>4</v>
      </c>
      <c r="J2447">
        <v>-0.40500000000000003</v>
      </c>
      <c r="K2447">
        <v>-1.385</v>
      </c>
      <c r="L2447">
        <v>-2.355</v>
      </c>
      <c r="M2447">
        <v>-3.0459999999999998</v>
      </c>
      <c r="N2447">
        <v>-3.2170000000000001</v>
      </c>
      <c r="O2447">
        <v>1.1339999999999999</v>
      </c>
      <c r="P2447">
        <v>1.038</v>
      </c>
      <c r="Q2447">
        <v>0.98099999999999998</v>
      </c>
      <c r="R2447">
        <v>0.65700000000000003</v>
      </c>
      <c r="S2447">
        <v>0.42899999999999999</v>
      </c>
    </row>
    <row r="2448" spans="1:19" x14ac:dyDescent="0.3">
      <c r="A2448">
        <v>120</v>
      </c>
      <c r="B2448">
        <v>-0.34899999999999998</v>
      </c>
      <c r="C2448">
        <v>-1.262</v>
      </c>
      <c r="D2448">
        <v>-2.3479999999999999</v>
      </c>
      <c r="E2448">
        <v>-2.9470000000000001</v>
      </c>
      <c r="F2448">
        <v>-3.16</v>
      </c>
      <c r="G2448">
        <v>2.8</v>
      </c>
      <c r="H2448">
        <v>0.01</v>
      </c>
      <c r="I2448">
        <v>4</v>
      </c>
      <c r="J2448">
        <v>-0.38200000000000001</v>
      </c>
      <c r="K2448">
        <v>-1.397</v>
      </c>
      <c r="L2448">
        <v>-2.387</v>
      </c>
      <c r="M2448">
        <v>-3.081</v>
      </c>
      <c r="N2448">
        <v>-3.2240000000000002</v>
      </c>
      <c r="O2448">
        <v>1.097</v>
      </c>
      <c r="P2448">
        <v>1.0900000000000001</v>
      </c>
      <c r="Q2448">
        <v>1.0840000000000001</v>
      </c>
      <c r="R2448">
        <v>0.74199999999999999</v>
      </c>
      <c r="S2448">
        <v>0.43099999999999999</v>
      </c>
    </row>
    <row r="2449" spans="1:19" x14ac:dyDescent="0.3">
      <c r="A2449">
        <v>180</v>
      </c>
      <c r="B2449">
        <v>-0.34899999999999998</v>
      </c>
      <c r="C2449">
        <v>-1.262</v>
      </c>
      <c r="D2449">
        <v>-2.3479999999999999</v>
      </c>
      <c r="E2449">
        <v>-2.9470000000000001</v>
      </c>
      <c r="F2449">
        <v>-3.16</v>
      </c>
      <c r="G2449">
        <v>2.8</v>
      </c>
      <c r="H2449">
        <v>0.01</v>
      </c>
      <c r="I2449">
        <v>4</v>
      </c>
      <c r="J2449">
        <v>-0.372</v>
      </c>
      <c r="K2449">
        <v>-1.381</v>
      </c>
      <c r="L2449">
        <v>-2.3679999999999999</v>
      </c>
      <c r="M2449">
        <v>-3.052</v>
      </c>
      <c r="N2449">
        <v>-3.2320000000000002</v>
      </c>
      <c r="O2449">
        <v>1.0840000000000001</v>
      </c>
      <c r="P2449">
        <v>1.0209999999999999</v>
      </c>
      <c r="Q2449">
        <v>1.026</v>
      </c>
      <c r="R2449">
        <v>0.63800000000000001</v>
      </c>
      <c r="S2449">
        <v>0.434</v>
      </c>
    </row>
    <row r="2450" spans="1:19" x14ac:dyDescent="0.3">
      <c r="A2450">
        <v>240</v>
      </c>
      <c r="B2450">
        <v>-0.34899999999999998</v>
      </c>
      <c r="C2450">
        <v>-1.262</v>
      </c>
      <c r="D2450">
        <v>-2.3479999999999999</v>
      </c>
      <c r="E2450">
        <v>-2.9470000000000001</v>
      </c>
      <c r="F2450">
        <v>-3.16</v>
      </c>
      <c r="G2450">
        <v>2.8</v>
      </c>
      <c r="H2450">
        <v>0.01</v>
      </c>
      <c r="I2450">
        <v>4</v>
      </c>
      <c r="J2450">
        <v>-0.377</v>
      </c>
      <c r="K2450">
        <v>-1.3919999999999999</v>
      </c>
      <c r="L2450">
        <v>-2.3809999999999998</v>
      </c>
      <c r="M2450">
        <v>-3.0510000000000002</v>
      </c>
      <c r="N2450">
        <v>-3.2389999999999999</v>
      </c>
      <c r="O2450">
        <v>1.0960000000000001</v>
      </c>
      <c r="P2450">
        <v>1.0669999999999999</v>
      </c>
      <c r="Q2450">
        <v>1.085</v>
      </c>
      <c r="R2450">
        <v>0.65500000000000003</v>
      </c>
      <c r="S2450">
        <v>0.436</v>
      </c>
    </row>
    <row r="2451" spans="1:19" x14ac:dyDescent="0.3">
      <c r="A2451">
        <v>300</v>
      </c>
      <c r="B2451">
        <v>-0.34899999999999998</v>
      </c>
      <c r="C2451">
        <v>-1.262</v>
      </c>
      <c r="D2451">
        <v>-2.3479999999999999</v>
      </c>
      <c r="E2451">
        <v>-2.9470000000000001</v>
      </c>
      <c r="F2451">
        <v>-3.16</v>
      </c>
      <c r="G2451">
        <v>2.8</v>
      </c>
      <c r="H2451">
        <v>0.01</v>
      </c>
      <c r="I2451">
        <v>4</v>
      </c>
      <c r="J2451">
        <v>-0.37</v>
      </c>
      <c r="K2451">
        <v>-1.387</v>
      </c>
      <c r="L2451">
        <v>-2.3759999999999999</v>
      </c>
      <c r="M2451">
        <v>-3.0670000000000002</v>
      </c>
      <c r="N2451">
        <v>-3.2469999999999999</v>
      </c>
      <c r="O2451">
        <v>1.087</v>
      </c>
      <c r="P2451">
        <v>1.0469999999999999</v>
      </c>
      <c r="Q2451">
        <v>1.0580000000000001</v>
      </c>
      <c r="R2451">
        <v>0.71399999999999997</v>
      </c>
      <c r="S2451">
        <v>0.439</v>
      </c>
    </row>
    <row r="2452" spans="1:19" x14ac:dyDescent="0.3">
      <c r="A2452">
        <v>360</v>
      </c>
      <c r="B2452">
        <v>-0.34899999999999998</v>
      </c>
      <c r="C2452">
        <v>-1.262</v>
      </c>
      <c r="D2452">
        <v>-2.3479999999999999</v>
      </c>
      <c r="E2452">
        <v>-2.9470000000000001</v>
      </c>
      <c r="F2452">
        <v>-3.16</v>
      </c>
      <c r="G2452">
        <v>2.8</v>
      </c>
      <c r="H2452">
        <v>0.01</v>
      </c>
      <c r="I2452">
        <v>4</v>
      </c>
      <c r="J2452">
        <v>-0.36899999999999999</v>
      </c>
      <c r="K2452">
        <v>-1.387</v>
      </c>
      <c r="L2452">
        <v>-2.3730000000000002</v>
      </c>
      <c r="M2452">
        <v>-3.0819999999999999</v>
      </c>
      <c r="N2452">
        <v>-3.258</v>
      </c>
      <c r="O2452">
        <v>1.0900000000000001</v>
      </c>
      <c r="P2452">
        <v>1.0609999999999999</v>
      </c>
      <c r="Q2452">
        <v>1.044</v>
      </c>
      <c r="R2452">
        <v>0.751</v>
      </c>
      <c r="S2452">
        <v>0.443</v>
      </c>
    </row>
    <row r="2453" spans="1:19" x14ac:dyDescent="0.3">
      <c r="A2453">
        <v>420</v>
      </c>
      <c r="B2453">
        <v>-0.34899999999999998</v>
      </c>
      <c r="C2453">
        <v>-1.262</v>
      </c>
      <c r="D2453">
        <v>-2.3479999999999999</v>
      </c>
      <c r="E2453">
        <v>-2.9470000000000001</v>
      </c>
      <c r="F2453">
        <v>-3.16</v>
      </c>
      <c r="G2453">
        <v>2.8</v>
      </c>
      <c r="H2453">
        <v>0.01</v>
      </c>
      <c r="I2453">
        <v>4</v>
      </c>
      <c r="J2453">
        <v>-0.36699999999999999</v>
      </c>
      <c r="K2453">
        <v>-1.3879999999999999</v>
      </c>
      <c r="L2453">
        <v>-2.3769999999999998</v>
      </c>
      <c r="M2453">
        <v>-3.093</v>
      </c>
      <c r="N2453">
        <v>-3.27</v>
      </c>
      <c r="O2453">
        <v>1.0900000000000001</v>
      </c>
      <c r="P2453">
        <v>1.0680000000000001</v>
      </c>
      <c r="Q2453">
        <v>1.0569999999999999</v>
      </c>
      <c r="R2453">
        <v>0.77300000000000002</v>
      </c>
      <c r="S2453">
        <v>0.44800000000000001</v>
      </c>
    </row>
    <row r="2454" spans="1:19" x14ac:dyDescent="0.3">
      <c r="A2454">
        <v>480</v>
      </c>
      <c r="B2454">
        <v>-0.34899999999999998</v>
      </c>
      <c r="C2454">
        <v>-1.262</v>
      </c>
      <c r="D2454">
        <v>-2.3479999999999999</v>
      </c>
      <c r="E2454">
        <v>-2.9470000000000001</v>
      </c>
      <c r="F2454">
        <v>-3.16</v>
      </c>
      <c r="G2454">
        <v>2.8</v>
      </c>
      <c r="H2454">
        <v>0.01</v>
      </c>
      <c r="I2454">
        <v>4</v>
      </c>
      <c r="J2454">
        <v>-0.36399999999999999</v>
      </c>
      <c r="K2454">
        <v>-1.385</v>
      </c>
      <c r="L2454">
        <v>-2.38</v>
      </c>
      <c r="M2454">
        <v>-3.1019999999999999</v>
      </c>
      <c r="N2454">
        <v>-3.2810000000000001</v>
      </c>
      <c r="O2454">
        <v>1.089</v>
      </c>
      <c r="P2454">
        <v>1.0649999999999999</v>
      </c>
      <c r="Q2454">
        <v>1.06</v>
      </c>
      <c r="R2454">
        <v>0.78400000000000003</v>
      </c>
      <c r="S2454">
        <v>0.45200000000000001</v>
      </c>
    </row>
    <row r="2455" spans="1:19" x14ac:dyDescent="0.3">
      <c r="A2455">
        <v>540</v>
      </c>
      <c r="B2455">
        <v>-0.34899999999999998</v>
      </c>
      <c r="C2455">
        <v>-1.262</v>
      </c>
      <c r="D2455">
        <v>-2.3479999999999999</v>
      </c>
      <c r="E2455">
        <v>-2.9470000000000001</v>
      </c>
      <c r="F2455">
        <v>-3.16</v>
      </c>
      <c r="G2455">
        <v>2.8</v>
      </c>
      <c r="H2455">
        <v>0.01</v>
      </c>
      <c r="I2455">
        <v>4</v>
      </c>
      <c r="J2455">
        <v>-0.36299999999999999</v>
      </c>
      <c r="K2455">
        <v>-1.383</v>
      </c>
      <c r="L2455">
        <v>-2.38</v>
      </c>
      <c r="M2455">
        <v>-3.1080000000000001</v>
      </c>
      <c r="N2455">
        <v>-3.2930000000000001</v>
      </c>
      <c r="O2455">
        <v>1.091</v>
      </c>
      <c r="P2455">
        <v>1.0669999999999999</v>
      </c>
      <c r="Q2455">
        <v>1.0569999999999999</v>
      </c>
      <c r="R2455">
        <v>0.78500000000000003</v>
      </c>
      <c r="S2455">
        <v>0.45600000000000002</v>
      </c>
    </row>
    <row r="2456" spans="1:19" x14ac:dyDescent="0.3">
      <c r="A2456">
        <v>600</v>
      </c>
      <c r="B2456">
        <v>-0.34899999999999998</v>
      </c>
      <c r="C2456">
        <v>-1.262</v>
      </c>
      <c r="D2456">
        <v>-2.3479999999999999</v>
      </c>
      <c r="E2456">
        <v>-2.9470000000000001</v>
      </c>
      <c r="F2456">
        <v>-3.16</v>
      </c>
      <c r="G2456">
        <v>2.8</v>
      </c>
      <c r="H2456">
        <v>0.01</v>
      </c>
      <c r="I2456">
        <v>4</v>
      </c>
      <c r="J2456">
        <v>-0.36199999999999999</v>
      </c>
      <c r="K2456">
        <v>-1.3819999999999999</v>
      </c>
      <c r="L2456">
        <v>-2.3809999999999998</v>
      </c>
      <c r="M2456">
        <v>-3.1150000000000002</v>
      </c>
      <c r="N2456">
        <v>-3.3050000000000002</v>
      </c>
      <c r="O2456">
        <v>1.0920000000000001</v>
      </c>
      <c r="P2456">
        <v>1.07</v>
      </c>
      <c r="Q2456">
        <v>1.0549999999999999</v>
      </c>
      <c r="R2456">
        <v>0.78900000000000003</v>
      </c>
      <c r="S2456">
        <v>0.46100000000000002</v>
      </c>
    </row>
    <row r="2458" spans="1:19" x14ac:dyDescent="0.3">
      <c r="A2458" t="s">
        <v>0</v>
      </c>
      <c r="B2458" t="s">
        <v>190</v>
      </c>
    </row>
    <row r="2459" spans="1:19" x14ac:dyDescent="0.3">
      <c r="A2459">
        <v>0</v>
      </c>
      <c r="B2459">
        <v>-0.312</v>
      </c>
      <c r="C2459">
        <v>-1.246</v>
      </c>
      <c r="D2459">
        <v>-2.3220000000000001</v>
      </c>
      <c r="E2459">
        <v>-3.0030000000000001</v>
      </c>
      <c r="F2459">
        <v>-3.24</v>
      </c>
      <c r="G2459">
        <v>3</v>
      </c>
      <c r="H2459">
        <v>-0.01</v>
      </c>
      <c r="I2459">
        <v>4</v>
      </c>
      <c r="J2459">
        <v>-0.33700000000000002</v>
      </c>
      <c r="K2459">
        <v>-1.337</v>
      </c>
      <c r="L2459">
        <v>-2.3340000000000001</v>
      </c>
      <c r="M2459">
        <v>-3.1019999999999999</v>
      </c>
      <c r="N2459">
        <v>-3.24</v>
      </c>
      <c r="O2459">
        <v>1.0880000000000001</v>
      </c>
      <c r="P2459">
        <v>1.0880000000000001</v>
      </c>
      <c r="Q2459">
        <v>1.083</v>
      </c>
      <c r="R2459">
        <v>0.78400000000000003</v>
      </c>
      <c r="S2459">
        <v>0.32800000000000001</v>
      </c>
    </row>
    <row r="2460" spans="1:19" x14ac:dyDescent="0.3">
      <c r="A2460">
        <v>60</v>
      </c>
      <c r="B2460">
        <v>-0.312</v>
      </c>
      <c r="C2460">
        <v>-1.246</v>
      </c>
      <c r="D2460">
        <v>-2.3220000000000001</v>
      </c>
      <c r="E2460">
        <v>-3.0030000000000001</v>
      </c>
      <c r="F2460">
        <v>-3.24</v>
      </c>
      <c r="G2460">
        <v>3</v>
      </c>
      <c r="H2460">
        <v>-0.01</v>
      </c>
      <c r="I2460">
        <v>4</v>
      </c>
      <c r="J2460">
        <v>-0.35699999999999998</v>
      </c>
      <c r="K2460">
        <v>-1.3520000000000001</v>
      </c>
      <c r="L2460">
        <v>-2.3290000000000002</v>
      </c>
      <c r="M2460">
        <v>-3.085</v>
      </c>
      <c r="N2460">
        <v>-3.294</v>
      </c>
      <c r="O2460">
        <v>1.1180000000000001</v>
      </c>
      <c r="P2460">
        <v>1.0960000000000001</v>
      </c>
      <c r="Q2460">
        <v>1.0309999999999999</v>
      </c>
      <c r="R2460">
        <v>0.74</v>
      </c>
      <c r="S2460">
        <v>0.45700000000000002</v>
      </c>
    </row>
    <row r="2461" spans="1:19" x14ac:dyDescent="0.3">
      <c r="A2461">
        <v>120</v>
      </c>
      <c r="B2461">
        <v>-0.312</v>
      </c>
      <c r="C2461">
        <v>-1.246</v>
      </c>
      <c r="D2461">
        <v>-2.3220000000000001</v>
      </c>
      <c r="E2461">
        <v>-3.0030000000000001</v>
      </c>
      <c r="F2461">
        <v>-3.24</v>
      </c>
      <c r="G2461">
        <v>3</v>
      </c>
      <c r="H2461">
        <v>-0.01</v>
      </c>
      <c r="I2461">
        <v>4</v>
      </c>
      <c r="J2461">
        <v>-0.34499999999999997</v>
      </c>
      <c r="K2461">
        <v>-1.355</v>
      </c>
      <c r="L2461">
        <v>-2.355</v>
      </c>
      <c r="M2461">
        <v>-3.1190000000000002</v>
      </c>
      <c r="N2461">
        <v>-3.302</v>
      </c>
      <c r="O2461">
        <v>1.093</v>
      </c>
      <c r="P2461">
        <v>1.117</v>
      </c>
      <c r="Q2461">
        <v>1.117</v>
      </c>
      <c r="R2461">
        <v>0.83899999999999997</v>
      </c>
      <c r="S2461">
        <v>0.46</v>
      </c>
    </row>
    <row r="2462" spans="1:19" x14ac:dyDescent="0.3">
      <c r="A2462">
        <v>180</v>
      </c>
      <c r="B2462">
        <v>-0.312</v>
      </c>
      <c r="C2462">
        <v>-1.246</v>
      </c>
      <c r="D2462">
        <v>-2.3220000000000001</v>
      </c>
      <c r="E2462">
        <v>-3.0030000000000001</v>
      </c>
      <c r="F2462">
        <v>-3.24</v>
      </c>
      <c r="G2462">
        <v>3</v>
      </c>
      <c r="H2462">
        <v>-0.01</v>
      </c>
      <c r="I2462">
        <v>4</v>
      </c>
      <c r="J2462">
        <v>-0.34599999999999997</v>
      </c>
      <c r="K2462">
        <v>-1.343</v>
      </c>
      <c r="L2462">
        <v>-2.3380000000000001</v>
      </c>
      <c r="M2462">
        <v>-3.0979999999999999</v>
      </c>
      <c r="N2462">
        <v>-3.3079999999999998</v>
      </c>
      <c r="O2462">
        <v>1.0920000000000001</v>
      </c>
      <c r="P2462">
        <v>1.0780000000000001</v>
      </c>
      <c r="Q2462">
        <v>1.06</v>
      </c>
      <c r="R2462">
        <v>0.75600000000000001</v>
      </c>
      <c r="S2462">
        <v>0.46200000000000002</v>
      </c>
    </row>
    <row r="2463" spans="1:19" x14ac:dyDescent="0.3">
      <c r="A2463">
        <v>240</v>
      </c>
      <c r="B2463">
        <v>-0.312</v>
      </c>
      <c r="C2463">
        <v>-1.246</v>
      </c>
      <c r="D2463">
        <v>-2.3220000000000001</v>
      </c>
      <c r="E2463">
        <v>-3.0030000000000001</v>
      </c>
      <c r="F2463">
        <v>-3.24</v>
      </c>
      <c r="G2463">
        <v>3</v>
      </c>
      <c r="H2463">
        <v>-0.01</v>
      </c>
      <c r="I2463">
        <v>4</v>
      </c>
      <c r="J2463">
        <v>-0.34899999999999998</v>
      </c>
      <c r="K2463">
        <v>-1.349</v>
      </c>
      <c r="L2463">
        <v>-2.3479999999999999</v>
      </c>
      <c r="M2463">
        <v>-3.093</v>
      </c>
      <c r="N2463">
        <v>-3.3149999999999999</v>
      </c>
      <c r="O2463">
        <v>1.0940000000000001</v>
      </c>
      <c r="P2463">
        <v>1.101</v>
      </c>
      <c r="Q2463">
        <v>1.1040000000000001</v>
      </c>
      <c r="R2463">
        <v>0.747</v>
      </c>
      <c r="S2463">
        <v>0.46500000000000002</v>
      </c>
    </row>
    <row r="2464" spans="1:19" x14ac:dyDescent="0.3">
      <c r="A2464">
        <v>300</v>
      </c>
      <c r="B2464">
        <v>-0.312</v>
      </c>
      <c r="C2464">
        <v>-1.246</v>
      </c>
      <c r="D2464">
        <v>-2.3220000000000001</v>
      </c>
      <c r="E2464">
        <v>-3.0030000000000001</v>
      </c>
      <c r="F2464">
        <v>-3.24</v>
      </c>
      <c r="G2464">
        <v>3</v>
      </c>
      <c r="H2464">
        <v>-0.01</v>
      </c>
      <c r="I2464">
        <v>4</v>
      </c>
      <c r="J2464">
        <v>-0.34899999999999998</v>
      </c>
      <c r="K2464">
        <v>-1.347</v>
      </c>
      <c r="L2464">
        <v>-2.3479999999999999</v>
      </c>
      <c r="M2464">
        <v>-3.1030000000000002</v>
      </c>
      <c r="N2464">
        <v>-3.3220000000000001</v>
      </c>
      <c r="O2464">
        <v>1.0900000000000001</v>
      </c>
      <c r="P2464">
        <v>1.093</v>
      </c>
      <c r="Q2464">
        <v>1.0940000000000001</v>
      </c>
      <c r="R2464">
        <v>0.78900000000000003</v>
      </c>
      <c r="S2464">
        <v>0.46800000000000003</v>
      </c>
    </row>
    <row r="2465" spans="1:19" x14ac:dyDescent="0.3">
      <c r="A2465">
        <v>360</v>
      </c>
      <c r="B2465">
        <v>-0.312</v>
      </c>
      <c r="C2465">
        <v>-1.246</v>
      </c>
      <c r="D2465">
        <v>-2.3220000000000001</v>
      </c>
      <c r="E2465">
        <v>-3.0030000000000001</v>
      </c>
      <c r="F2465">
        <v>-3.24</v>
      </c>
      <c r="G2465">
        <v>3</v>
      </c>
      <c r="H2465">
        <v>-0.01</v>
      </c>
      <c r="I2465">
        <v>4</v>
      </c>
      <c r="J2465">
        <v>-0.34899999999999998</v>
      </c>
      <c r="K2465">
        <v>-1.3460000000000001</v>
      </c>
      <c r="L2465">
        <v>-2.343</v>
      </c>
      <c r="M2465">
        <v>-3.1150000000000002</v>
      </c>
      <c r="N2465">
        <v>-3.3319999999999999</v>
      </c>
      <c r="O2465">
        <v>1.0860000000000001</v>
      </c>
      <c r="P2465">
        <v>1.0920000000000001</v>
      </c>
      <c r="Q2465">
        <v>1.081</v>
      </c>
      <c r="R2465">
        <v>0.82299999999999995</v>
      </c>
      <c r="S2465">
        <v>0.47199999999999998</v>
      </c>
    </row>
    <row r="2466" spans="1:19" x14ac:dyDescent="0.3">
      <c r="A2466">
        <v>420</v>
      </c>
      <c r="B2466">
        <v>-0.312</v>
      </c>
      <c r="C2466">
        <v>-1.246</v>
      </c>
      <c r="D2466">
        <v>-2.3220000000000001</v>
      </c>
      <c r="E2466">
        <v>-3.0030000000000001</v>
      </c>
      <c r="F2466">
        <v>-3.24</v>
      </c>
      <c r="G2466">
        <v>3</v>
      </c>
      <c r="H2466">
        <v>-0.01</v>
      </c>
      <c r="I2466">
        <v>4</v>
      </c>
      <c r="J2466">
        <v>-0.35099999999999998</v>
      </c>
      <c r="K2466">
        <v>-1.347</v>
      </c>
      <c r="L2466">
        <v>-2.3439999999999999</v>
      </c>
      <c r="M2466">
        <v>-3.125</v>
      </c>
      <c r="N2466">
        <v>-3.343</v>
      </c>
      <c r="O2466">
        <v>1.0860000000000001</v>
      </c>
      <c r="P2466">
        <v>1.097</v>
      </c>
      <c r="Q2466">
        <v>1.0860000000000001</v>
      </c>
      <c r="R2466">
        <v>0.84399999999999997</v>
      </c>
      <c r="S2466">
        <v>0.47599999999999998</v>
      </c>
    </row>
    <row r="2467" spans="1:19" x14ac:dyDescent="0.3">
      <c r="A2467">
        <v>480</v>
      </c>
      <c r="B2467">
        <v>-0.312</v>
      </c>
      <c r="C2467">
        <v>-1.246</v>
      </c>
      <c r="D2467">
        <v>-2.3220000000000001</v>
      </c>
      <c r="E2467">
        <v>-3.0030000000000001</v>
      </c>
      <c r="F2467">
        <v>-3.24</v>
      </c>
      <c r="G2467">
        <v>3</v>
      </c>
      <c r="H2467">
        <v>-0.01</v>
      </c>
      <c r="I2467">
        <v>4</v>
      </c>
      <c r="J2467">
        <v>-0.35199999999999998</v>
      </c>
      <c r="K2467">
        <v>-1.3480000000000001</v>
      </c>
      <c r="L2467">
        <v>-2.3460000000000001</v>
      </c>
      <c r="M2467">
        <v>-3.1320000000000001</v>
      </c>
      <c r="N2467">
        <v>-3.3530000000000002</v>
      </c>
      <c r="O2467">
        <v>1.0840000000000001</v>
      </c>
      <c r="P2467">
        <v>1.095</v>
      </c>
      <c r="Q2467">
        <v>1.093</v>
      </c>
      <c r="R2467">
        <v>0.85399999999999998</v>
      </c>
      <c r="S2467">
        <v>0.48</v>
      </c>
    </row>
    <row r="2468" spans="1:19" x14ac:dyDescent="0.3">
      <c r="A2468">
        <v>540</v>
      </c>
      <c r="B2468">
        <v>-0.312</v>
      </c>
      <c r="C2468">
        <v>-1.246</v>
      </c>
      <c r="D2468">
        <v>-2.3220000000000001</v>
      </c>
      <c r="E2468">
        <v>-3.0030000000000001</v>
      </c>
      <c r="F2468">
        <v>-3.24</v>
      </c>
      <c r="G2468">
        <v>3</v>
      </c>
      <c r="H2468">
        <v>-0.01</v>
      </c>
      <c r="I2468">
        <v>4</v>
      </c>
      <c r="J2468">
        <v>-0.35299999999999998</v>
      </c>
      <c r="K2468">
        <v>-1.347</v>
      </c>
      <c r="L2468">
        <v>-2.3460000000000001</v>
      </c>
      <c r="M2468">
        <v>-3.1379999999999999</v>
      </c>
      <c r="N2468">
        <v>-3.3639999999999999</v>
      </c>
      <c r="O2468">
        <v>1.0820000000000001</v>
      </c>
      <c r="P2468">
        <v>1.093</v>
      </c>
      <c r="Q2468">
        <v>1.093</v>
      </c>
      <c r="R2468">
        <v>0.85899999999999999</v>
      </c>
      <c r="S2468">
        <v>0.48499999999999999</v>
      </c>
    </row>
    <row r="2469" spans="1:19" x14ac:dyDescent="0.3">
      <c r="A2469">
        <v>600</v>
      </c>
      <c r="B2469">
        <v>-0.312</v>
      </c>
      <c r="C2469">
        <v>-1.246</v>
      </c>
      <c r="D2469">
        <v>-2.3220000000000001</v>
      </c>
      <c r="E2469">
        <v>-3.0030000000000001</v>
      </c>
      <c r="F2469">
        <v>-3.24</v>
      </c>
      <c r="G2469">
        <v>3</v>
      </c>
      <c r="H2469">
        <v>-0.01</v>
      </c>
      <c r="I2469">
        <v>4</v>
      </c>
      <c r="J2469">
        <v>-0.35499999999999998</v>
      </c>
      <c r="K2469">
        <v>-1.347</v>
      </c>
      <c r="L2469">
        <v>-2.3460000000000001</v>
      </c>
      <c r="M2469">
        <v>-3.1440000000000001</v>
      </c>
      <c r="N2469">
        <v>-3.375</v>
      </c>
      <c r="O2469">
        <v>1.081</v>
      </c>
      <c r="P2469">
        <v>1.0920000000000001</v>
      </c>
      <c r="Q2469">
        <v>1.093</v>
      </c>
      <c r="R2469">
        <v>0.86199999999999999</v>
      </c>
      <c r="S2469">
        <v>0.48899999999999999</v>
      </c>
    </row>
    <row r="2471" spans="1:19" x14ac:dyDescent="0.3">
      <c r="A2471" t="s">
        <v>0</v>
      </c>
      <c r="B2471" t="s">
        <v>191</v>
      </c>
    </row>
    <row r="2472" spans="1:19" x14ac:dyDescent="0.3">
      <c r="A2472">
        <v>0</v>
      </c>
      <c r="B2472">
        <v>-0.312</v>
      </c>
      <c r="C2472">
        <v>-1.2470000000000001</v>
      </c>
      <c r="D2472">
        <v>-2.3210000000000002</v>
      </c>
      <c r="E2472">
        <v>-2.9969999999999999</v>
      </c>
      <c r="F2472">
        <v>-3.23</v>
      </c>
      <c r="G2472">
        <v>3</v>
      </c>
      <c r="H2472">
        <v>-0.01</v>
      </c>
      <c r="I2472">
        <v>4</v>
      </c>
      <c r="J2472">
        <v>-0.33700000000000002</v>
      </c>
      <c r="K2472">
        <v>-1.337</v>
      </c>
      <c r="L2472">
        <v>-2.3340000000000001</v>
      </c>
      <c r="M2472">
        <v>-3.0950000000000002</v>
      </c>
      <c r="N2472">
        <v>-3.23</v>
      </c>
      <c r="O2472">
        <v>1.0880000000000001</v>
      </c>
      <c r="P2472">
        <v>1.0880000000000001</v>
      </c>
      <c r="Q2472">
        <v>1.0820000000000001</v>
      </c>
      <c r="R2472">
        <v>0.77800000000000002</v>
      </c>
      <c r="S2472">
        <v>0.32500000000000001</v>
      </c>
    </row>
    <row r="2473" spans="1:19" x14ac:dyDescent="0.3">
      <c r="A2473">
        <v>60</v>
      </c>
      <c r="B2473">
        <v>-0.312</v>
      </c>
      <c r="C2473">
        <v>-1.2470000000000001</v>
      </c>
      <c r="D2473">
        <v>-2.3210000000000002</v>
      </c>
      <c r="E2473">
        <v>-2.9969999999999999</v>
      </c>
      <c r="F2473">
        <v>-3.23</v>
      </c>
      <c r="G2473">
        <v>3</v>
      </c>
      <c r="H2473">
        <v>-0.01</v>
      </c>
      <c r="I2473">
        <v>4</v>
      </c>
      <c r="J2473">
        <v>-0.35699999999999998</v>
      </c>
      <c r="K2473">
        <v>-1.351</v>
      </c>
      <c r="L2473">
        <v>-2.3279999999999998</v>
      </c>
      <c r="M2473">
        <v>-3.0779999999999998</v>
      </c>
      <c r="N2473">
        <v>-3.286</v>
      </c>
      <c r="O2473">
        <v>1.1180000000000001</v>
      </c>
      <c r="P2473">
        <v>1.093</v>
      </c>
      <c r="Q2473">
        <v>1.0289999999999999</v>
      </c>
      <c r="R2473">
        <v>0.73199999999999998</v>
      </c>
      <c r="S2473">
        <v>0.45400000000000001</v>
      </c>
    </row>
    <row r="2474" spans="1:19" x14ac:dyDescent="0.3">
      <c r="A2474">
        <v>120</v>
      </c>
      <c r="B2474">
        <v>-0.312</v>
      </c>
      <c r="C2474">
        <v>-1.2470000000000001</v>
      </c>
      <c r="D2474">
        <v>-2.3210000000000002</v>
      </c>
      <c r="E2474">
        <v>-2.9969999999999999</v>
      </c>
      <c r="F2474">
        <v>-3.23</v>
      </c>
      <c r="G2474">
        <v>3</v>
      </c>
      <c r="H2474">
        <v>-0.01</v>
      </c>
      <c r="I2474">
        <v>4</v>
      </c>
      <c r="J2474">
        <v>-0.34399999999999997</v>
      </c>
      <c r="K2474">
        <v>-1.3540000000000001</v>
      </c>
      <c r="L2474">
        <v>-2.355</v>
      </c>
      <c r="M2474">
        <v>-3.113</v>
      </c>
      <c r="N2474">
        <v>-3.294</v>
      </c>
      <c r="O2474">
        <v>1.093</v>
      </c>
      <c r="P2474">
        <v>1.1160000000000001</v>
      </c>
      <c r="Q2474">
        <v>1.1180000000000001</v>
      </c>
      <c r="R2474">
        <v>0.83499999999999996</v>
      </c>
      <c r="S2474">
        <v>0.45700000000000002</v>
      </c>
    </row>
    <row r="2475" spans="1:19" x14ac:dyDescent="0.3">
      <c r="A2475">
        <v>180</v>
      </c>
      <c r="B2475">
        <v>-0.312</v>
      </c>
      <c r="C2475">
        <v>-1.2470000000000001</v>
      </c>
      <c r="D2475">
        <v>-2.3210000000000002</v>
      </c>
      <c r="E2475">
        <v>-2.9969999999999999</v>
      </c>
      <c r="F2475">
        <v>-3.23</v>
      </c>
      <c r="G2475">
        <v>3</v>
      </c>
      <c r="H2475">
        <v>-0.01</v>
      </c>
      <c r="I2475">
        <v>4</v>
      </c>
      <c r="J2475">
        <v>-0.34599999999999997</v>
      </c>
      <c r="K2475">
        <v>-1.343</v>
      </c>
      <c r="L2475">
        <v>-2.3380000000000001</v>
      </c>
      <c r="M2475">
        <v>-3.093</v>
      </c>
      <c r="N2475">
        <v>-3.298</v>
      </c>
      <c r="O2475">
        <v>1.0920000000000001</v>
      </c>
      <c r="P2475">
        <v>1.0780000000000001</v>
      </c>
      <c r="Q2475">
        <v>1.0580000000000001</v>
      </c>
      <c r="R2475">
        <v>0.755</v>
      </c>
      <c r="S2475">
        <v>0.45800000000000002</v>
      </c>
    </row>
    <row r="2476" spans="1:19" x14ac:dyDescent="0.3">
      <c r="A2476">
        <v>240</v>
      </c>
      <c r="B2476">
        <v>-0.312</v>
      </c>
      <c r="C2476">
        <v>-1.2470000000000001</v>
      </c>
      <c r="D2476">
        <v>-2.3210000000000002</v>
      </c>
      <c r="E2476">
        <v>-2.9969999999999999</v>
      </c>
      <c r="F2476">
        <v>-3.23</v>
      </c>
      <c r="G2476">
        <v>3</v>
      </c>
      <c r="H2476">
        <v>-0.01</v>
      </c>
      <c r="I2476">
        <v>4</v>
      </c>
      <c r="J2476">
        <v>-0.34899999999999998</v>
      </c>
      <c r="K2476">
        <v>-1.349</v>
      </c>
      <c r="L2476">
        <v>-2.347</v>
      </c>
      <c r="M2476">
        <v>-3.0870000000000002</v>
      </c>
      <c r="N2476">
        <v>-3.3039999999999998</v>
      </c>
      <c r="O2476">
        <v>1.093</v>
      </c>
      <c r="P2476">
        <v>1.101</v>
      </c>
      <c r="Q2476">
        <v>1.103</v>
      </c>
      <c r="R2476">
        <v>0.74299999999999999</v>
      </c>
      <c r="S2476">
        <v>0.46100000000000002</v>
      </c>
    </row>
    <row r="2477" spans="1:19" x14ac:dyDescent="0.3">
      <c r="A2477">
        <v>300</v>
      </c>
      <c r="B2477">
        <v>-0.312</v>
      </c>
      <c r="C2477">
        <v>-1.2470000000000001</v>
      </c>
      <c r="D2477">
        <v>-2.3210000000000002</v>
      </c>
      <c r="E2477">
        <v>-2.9969999999999999</v>
      </c>
      <c r="F2477">
        <v>-3.23</v>
      </c>
      <c r="G2477">
        <v>3</v>
      </c>
      <c r="H2477">
        <v>-0.01</v>
      </c>
      <c r="I2477">
        <v>4</v>
      </c>
      <c r="J2477">
        <v>-0.34899999999999998</v>
      </c>
      <c r="K2477">
        <v>-1.347</v>
      </c>
      <c r="L2477">
        <v>-2.3479999999999999</v>
      </c>
      <c r="M2477">
        <v>-3.0960000000000001</v>
      </c>
      <c r="N2477">
        <v>-3.3119999999999998</v>
      </c>
      <c r="O2477">
        <v>1.0900000000000001</v>
      </c>
      <c r="P2477">
        <v>1.0940000000000001</v>
      </c>
      <c r="Q2477">
        <v>1.095</v>
      </c>
      <c r="R2477">
        <v>0.78400000000000003</v>
      </c>
      <c r="S2477">
        <v>0.46400000000000002</v>
      </c>
    </row>
    <row r="2478" spans="1:19" x14ac:dyDescent="0.3">
      <c r="A2478">
        <v>360</v>
      </c>
      <c r="B2478">
        <v>-0.312</v>
      </c>
      <c r="C2478">
        <v>-1.2470000000000001</v>
      </c>
      <c r="D2478">
        <v>-2.3210000000000002</v>
      </c>
      <c r="E2478">
        <v>-2.9969999999999999</v>
      </c>
      <c r="F2478">
        <v>-3.23</v>
      </c>
      <c r="G2478">
        <v>3</v>
      </c>
      <c r="H2478">
        <v>-0.01</v>
      </c>
      <c r="I2478">
        <v>4</v>
      </c>
      <c r="J2478">
        <v>-0.34899999999999998</v>
      </c>
      <c r="K2478">
        <v>-1.3460000000000001</v>
      </c>
      <c r="L2478">
        <v>-2.343</v>
      </c>
      <c r="M2478">
        <v>-3.11</v>
      </c>
      <c r="N2478">
        <v>-3.3220000000000001</v>
      </c>
      <c r="O2478">
        <v>1.0860000000000001</v>
      </c>
      <c r="P2478">
        <v>1.0920000000000001</v>
      </c>
      <c r="Q2478">
        <v>1.0820000000000001</v>
      </c>
      <c r="R2478">
        <v>0.81899999999999995</v>
      </c>
      <c r="S2478">
        <v>0.46800000000000003</v>
      </c>
    </row>
    <row r="2479" spans="1:19" x14ac:dyDescent="0.3">
      <c r="A2479">
        <v>420</v>
      </c>
      <c r="B2479">
        <v>-0.312</v>
      </c>
      <c r="C2479">
        <v>-1.2470000000000001</v>
      </c>
      <c r="D2479">
        <v>-2.3210000000000002</v>
      </c>
      <c r="E2479">
        <v>-2.9969999999999999</v>
      </c>
      <c r="F2479">
        <v>-3.23</v>
      </c>
      <c r="G2479">
        <v>3</v>
      </c>
      <c r="H2479">
        <v>-0.01</v>
      </c>
      <c r="I2479">
        <v>4</v>
      </c>
      <c r="J2479">
        <v>-0.35099999999999998</v>
      </c>
      <c r="K2479">
        <v>-1.347</v>
      </c>
      <c r="L2479">
        <v>-2.3439999999999999</v>
      </c>
      <c r="M2479">
        <v>-3.12</v>
      </c>
      <c r="N2479">
        <v>-3.3330000000000002</v>
      </c>
      <c r="O2479">
        <v>1.0860000000000001</v>
      </c>
      <c r="P2479">
        <v>1.097</v>
      </c>
      <c r="Q2479">
        <v>1.0860000000000001</v>
      </c>
      <c r="R2479">
        <v>0.84099999999999997</v>
      </c>
      <c r="S2479">
        <v>0.47199999999999998</v>
      </c>
    </row>
    <row r="2480" spans="1:19" x14ac:dyDescent="0.3">
      <c r="A2480">
        <v>480</v>
      </c>
      <c r="B2480">
        <v>-0.312</v>
      </c>
      <c r="C2480">
        <v>-1.2470000000000001</v>
      </c>
      <c r="D2480">
        <v>-2.3210000000000002</v>
      </c>
      <c r="E2480">
        <v>-2.9969999999999999</v>
      </c>
      <c r="F2480">
        <v>-3.23</v>
      </c>
      <c r="G2480">
        <v>3</v>
      </c>
      <c r="H2480">
        <v>-0.01</v>
      </c>
      <c r="I2480">
        <v>4</v>
      </c>
      <c r="J2480">
        <v>-0.35199999999999998</v>
      </c>
      <c r="K2480">
        <v>-1.347</v>
      </c>
      <c r="L2480">
        <v>-2.3450000000000002</v>
      </c>
      <c r="M2480">
        <v>-3.1269999999999998</v>
      </c>
      <c r="N2480">
        <v>-3.3420000000000001</v>
      </c>
      <c r="O2480">
        <v>1.0840000000000001</v>
      </c>
      <c r="P2480">
        <v>1.095</v>
      </c>
      <c r="Q2480">
        <v>1.0920000000000001</v>
      </c>
      <c r="R2480">
        <v>0.84799999999999998</v>
      </c>
      <c r="S2480">
        <v>0.47599999999999998</v>
      </c>
    </row>
    <row r="2481" spans="1:19" x14ac:dyDescent="0.3">
      <c r="A2481">
        <v>540</v>
      </c>
      <c r="B2481">
        <v>-0.312</v>
      </c>
      <c r="C2481">
        <v>-1.2470000000000001</v>
      </c>
      <c r="D2481">
        <v>-2.3210000000000002</v>
      </c>
      <c r="E2481">
        <v>-2.9969999999999999</v>
      </c>
      <c r="F2481">
        <v>-3.23</v>
      </c>
      <c r="G2481">
        <v>3</v>
      </c>
      <c r="H2481">
        <v>-0.01</v>
      </c>
      <c r="I2481">
        <v>4</v>
      </c>
      <c r="J2481">
        <v>-0.35299999999999998</v>
      </c>
      <c r="K2481">
        <v>-1.347</v>
      </c>
      <c r="L2481">
        <v>-2.3460000000000001</v>
      </c>
      <c r="M2481">
        <v>-3.1320000000000001</v>
      </c>
      <c r="N2481">
        <v>-3.3530000000000002</v>
      </c>
      <c r="O2481">
        <v>1.0820000000000001</v>
      </c>
      <c r="P2481">
        <v>1.093</v>
      </c>
      <c r="Q2481">
        <v>1.0940000000000001</v>
      </c>
      <c r="R2481">
        <v>0.85299999999999998</v>
      </c>
      <c r="S2481">
        <v>0.48</v>
      </c>
    </row>
    <row r="2482" spans="1:19" x14ac:dyDescent="0.3">
      <c r="A2482">
        <v>600</v>
      </c>
      <c r="B2482">
        <v>-0.312</v>
      </c>
      <c r="C2482">
        <v>-1.2470000000000001</v>
      </c>
      <c r="D2482">
        <v>-2.3210000000000002</v>
      </c>
      <c r="E2482">
        <v>-2.9969999999999999</v>
      </c>
      <c r="F2482">
        <v>-3.23</v>
      </c>
      <c r="G2482">
        <v>3</v>
      </c>
      <c r="H2482">
        <v>-0.01</v>
      </c>
      <c r="I2482">
        <v>4</v>
      </c>
      <c r="J2482">
        <v>-0.35499999999999998</v>
      </c>
      <c r="K2482">
        <v>-1.347</v>
      </c>
      <c r="L2482">
        <v>-2.3450000000000002</v>
      </c>
      <c r="M2482">
        <v>-3.1379999999999999</v>
      </c>
      <c r="N2482">
        <v>-3.3650000000000002</v>
      </c>
      <c r="O2482">
        <v>1.081</v>
      </c>
      <c r="P2482">
        <v>1.0920000000000001</v>
      </c>
      <c r="Q2482">
        <v>1.0920000000000001</v>
      </c>
      <c r="R2482">
        <v>0.85699999999999998</v>
      </c>
      <c r="S2482">
        <v>0.48499999999999999</v>
      </c>
    </row>
    <row r="2484" spans="1:19" x14ac:dyDescent="0.3">
      <c r="A2484" t="s">
        <v>0</v>
      </c>
      <c r="B2484" t="s">
        <v>192</v>
      </c>
    </row>
    <row r="2485" spans="1:19" x14ac:dyDescent="0.3">
      <c r="A2485">
        <v>0</v>
      </c>
      <c r="B2485">
        <v>-0.312</v>
      </c>
      <c r="C2485">
        <v>-1.2470000000000001</v>
      </c>
      <c r="D2485">
        <v>-2.3210000000000002</v>
      </c>
      <c r="E2485">
        <v>-2.9910000000000001</v>
      </c>
      <c r="F2485">
        <v>-3.22</v>
      </c>
      <c r="G2485">
        <v>3</v>
      </c>
      <c r="H2485">
        <v>-0.01</v>
      </c>
      <c r="I2485">
        <v>4</v>
      </c>
      <c r="J2485">
        <v>-0.33700000000000002</v>
      </c>
      <c r="K2485">
        <v>-1.337</v>
      </c>
      <c r="L2485">
        <v>-2.3340000000000001</v>
      </c>
      <c r="M2485">
        <v>-3.089</v>
      </c>
      <c r="N2485">
        <v>-3.22</v>
      </c>
      <c r="O2485">
        <v>1.0880000000000001</v>
      </c>
      <c r="P2485">
        <v>1.0880000000000001</v>
      </c>
      <c r="Q2485">
        <v>1.0820000000000001</v>
      </c>
      <c r="R2485">
        <v>0.77100000000000002</v>
      </c>
      <c r="S2485">
        <v>0.32200000000000001</v>
      </c>
    </row>
    <row r="2486" spans="1:19" x14ac:dyDescent="0.3">
      <c r="A2486">
        <v>60</v>
      </c>
      <c r="B2486">
        <v>-0.312</v>
      </c>
      <c r="C2486">
        <v>-1.2470000000000001</v>
      </c>
      <c r="D2486">
        <v>-2.3210000000000002</v>
      </c>
      <c r="E2486">
        <v>-2.9910000000000001</v>
      </c>
      <c r="F2486">
        <v>-3.22</v>
      </c>
      <c r="G2486">
        <v>3</v>
      </c>
      <c r="H2486">
        <v>-0.01</v>
      </c>
      <c r="I2486">
        <v>4</v>
      </c>
      <c r="J2486">
        <v>-0.35699999999999998</v>
      </c>
      <c r="K2486">
        <v>-1.351</v>
      </c>
      <c r="L2486">
        <v>-2.3279999999999998</v>
      </c>
      <c r="M2486">
        <v>-3.0720000000000001</v>
      </c>
      <c r="N2486">
        <v>-3.2749999999999999</v>
      </c>
      <c r="O2486">
        <v>1.1180000000000001</v>
      </c>
      <c r="P2486">
        <v>1.0920000000000001</v>
      </c>
      <c r="Q2486">
        <v>1.028</v>
      </c>
      <c r="R2486">
        <v>0.72599999999999998</v>
      </c>
      <c r="S2486">
        <v>0.45</v>
      </c>
    </row>
    <row r="2487" spans="1:19" x14ac:dyDescent="0.3">
      <c r="A2487">
        <v>120</v>
      </c>
      <c r="B2487">
        <v>-0.312</v>
      </c>
      <c r="C2487">
        <v>-1.2470000000000001</v>
      </c>
      <c r="D2487">
        <v>-2.3210000000000002</v>
      </c>
      <c r="E2487">
        <v>-2.9910000000000001</v>
      </c>
      <c r="F2487">
        <v>-3.22</v>
      </c>
      <c r="G2487">
        <v>3</v>
      </c>
      <c r="H2487">
        <v>-0.01</v>
      </c>
      <c r="I2487">
        <v>4</v>
      </c>
      <c r="J2487">
        <v>-0.34499999999999997</v>
      </c>
      <c r="K2487">
        <v>-1.3540000000000001</v>
      </c>
      <c r="L2487">
        <v>-2.355</v>
      </c>
      <c r="M2487">
        <v>-3.1070000000000002</v>
      </c>
      <c r="N2487">
        <v>-3.282</v>
      </c>
      <c r="O2487">
        <v>1.093</v>
      </c>
      <c r="P2487">
        <v>1.1160000000000001</v>
      </c>
      <c r="Q2487">
        <v>1.117</v>
      </c>
      <c r="R2487">
        <v>0.82799999999999996</v>
      </c>
      <c r="S2487">
        <v>0.45200000000000001</v>
      </c>
    </row>
    <row r="2488" spans="1:19" x14ac:dyDescent="0.3">
      <c r="A2488">
        <v>180</v>
      </c>
      <c r="B2488">
        <v>-0.312</v>
      </c>
      <c r="C2488">
        <v>-1.2470000000000001</v>
      </c>
      <c r="D2488">
        <v>-2.3210000000000002</v>
      </c>
      <c r="E2488">
        <v>-2.9910000000000001</v>
      </c>
      <c r="F2488">
        <v>-3.22</v>
      </c>
      <c r="G2488">
        <v>3</v>
      </c>
      <c r="H2488">
        <v>-0.01</v>
      </c>
      <c r="I2488">
        <v>4</v>
      </c>
      <c r="J2488">
        <v>-0.34599999999999997</v>
      </c>
      <c r="K2488">
        <v>-1.343</v>
      </c>
      <c r="L2488">
        <v>-2.3380000000000001</v>
      </c>
      <c r="M2488">
        <v>-3.0859999999999999</v>
      </c>
      <c r="N2488">
        <v>-3.2869999999999999</v>
      </c>
      <c r="O2488">
        <v>1.0920000000000001</v>
      </c>
      <c r="P2488">
        <v>1.0780000000000001</v>
      </c>
      <c r="Q2488">
        <v>1.0580000000000001</v>
      </c>
      <c r="R2488">
        <v>0.747</v>
      </c>
      <c r="S2488">
        <v>0.45400000000000001</v>
      </c>
    </row>
    <row r="2489" spans="1:19" x14ac:dyDescent="0.3">
      <c r="A2489">
        <v>240</v>
      </c>
      <c r="B2489">
        <v>-0.312</v>
      </c>
      <c r="C2489">
        <v>-1.2470000000000001</v>
      </c>
      <c r="D2489">
        <v>-2.3210000000000002</v>
      </c>
      <c r="E2489">
        <v>-2.9910000000000001</v>
      </c>
      <c r="F2489">
        <v>-3.22</v>
      </c>
      <c r="G2489">
        <v>3</v>
      </c>
      <c r="H2489">
        <v>-0.01</v>
      </c>
      <c r="I2489">
        <v>4</v>
      </c>
      <c r="J2489">
        <v>-0.34899999999999998</v>
      </c>
      <c r="K2489">
        <v>-1.349</v>
      </c>
      <c r="L2489">
        <v>-2.3479999999999999</v>
      </c>
      <c r="M2489">
        <v>-3.081</v>
      </c>
      <c r="N2489">
        <v>-3.2930000000000001</v>
      </c>
      <c r="O2489">
        <v>1.093</v>
      </c>
      <c r="P2489">
        <v>1.1020000000000001</v>
      </c>
      <c r="Q2489">
        <v>1.1040000000000001</v>
      </c>
      <c r="R2489">
        <v>0.73699999999999999</v>
      </c>
      <c r="S2489">
        <v>0.45600000000000002</v>
      </c>
    </row>
    <row r="2490" spans="1:19" x14ac:dyDescent="0.3">
      <c r="A2490">
        <v>300</v>
      </c>
      <c r="B2490">
        <v>-0.312</v>
      </c>
      <c r="C2490">
        <v>-1.2470000000000001</v>
      </c>
      <c r="D2490">
        <v>-2.3210000000000002</v>
      </c>
      <c r="E2490">
        <v>-2.9910000000000001</v>
      </c>
      <c r="F2490">
        <v>-3.22</v>
      </c>
      <c r="G2490">
        <v>3</v>
      </c>
      <c r="H2490">
        <v>-0.01</v>
      </c>
      <c r="I2490">
        <v>4</v>
      </c>
      <c r="J2490">
        <v>-0.34899999999999998</v>
      </c>
      <c r="K2490">
        <v>-1.347</v>
      </c>
      <c r="L2490">
        <v>-2.347</v>
      </c>
      <c r="M2490">
        <v>-3.0910000000000002</v>
      </c>
      <c r="N2490">
        <v>-3.3010000000000002</v>
      </c>
      <c r="O2490">
        <v>1.0900000000000001</v>
      </c>
      <c r="P2490">
        <v>1.0940000000000001</v>
      </c>
      <c r="Q2490">
        <v>1.0940000000000001</v>
      </c>
      <c r="R2490">
        <v>0.77900000000000003</v>
      </c>
      <c r="S2490">
        <v>0.45900000000000002</v>
      </c>
    </row>
    <row r="2491" spans="1:19" x14ac:dyDescent="0.3">
      <c r="A2491">
        <v>360</v>
      </c>
      <c r="B2491">
        <v>-0.312</v>
      </c>
      <c r="C2491">
        <v>-1.2470000000000001</v>
      </c>
      <c r="D2491">
        <v>-2.3210000000000002</v>
      </c>
      <c r="E2491">
        <v>-2.9910000000000001</v>
      </c>
      <c r="F2491">
        <v>-3.22</v>
      </c>
      <c r="G2491">
        <v>3</v>
      </c>
      <c r="H2491">
        <v>-0.01</v>
      </c>
      <c r="I2491">
        <v>4</v>
      </c>
      <c r="J2491">
        <v>-0.34899999999999998</v>
      </c>
      <c r="K2491">
        <v>-1.3460000000000001</v>
      </c>
      <c r="L2491">
        <v>-2.343</v>
      </c>
      <c r="M2491">
        <v>-3.1030000000000002</v>
      </c>
      <c r="N2491">
        <v>-3.31</v>
      </c>
      <c r="O2491">
        <v>1.0860000000000001</v>
      </c>
      <c r="P2491">
        <v>1.0920000000000001</v>
      </c>
      <c r="Q2491">
        <v>1.081</v>
      </c>
      <c r="R2491">
        <v>0.81200000000000006</v>
      </c>
      <c r="S2491">
        <v>0.46300000000000002</v>
      </c>
    </row>
    <row r="2492" spans="1:19" x14ac:dyDescent="0.3">
      <c r="A2492">
        <v>420</v>
      </c>
      <c r="B2492">
        <v>-0.312</v>
      </c>
      <c r="C2492">
        <v>-1.2470000000000001</v>
      </c>
      <c r="D2492">
        <v>-2.3210000000000002</v>
      </c>
      <c r="E2492">
        <v>-2.9910000000000001</v>
      </c>
      <c r="F2492">
        <v>-3.22</v>
      </c>
      <c r="G2492">
        <v>3</v>
      </c>
      <c r="H2492">
        <v>-0.01</v>
      </c>
      <c r="I2492">
        <v>4</v>
      </c>
      <c r="J2492">
        <v>-0.35099999999999998</v>
      </c>
      <c r="K2492">
        <v>-1.347</v>
      </c>
      <c r="L2492">
        <v>-2.3439999999999999</v>
      </c>
      <c r="M2492">
        <v>-3.1139999999999999</v>
      </c>
      <c r="N2492">
        <v>-3.3210000000000002</v>
      </c>
      <c r="O2492">
        <v>1.0860000000000001</v>
      </c>
      <c r="P2492">
        <v>1.0980000000000001</v>
      </c>
      <c r="Q2492">
        <v>1.0860000000000001</v>
      </c>
      <c r="R2492">
        <v>0.83599999999999997</v>
      </c>
      <c r="S2492">
        <v>0.46700000000000003</v>
      </c>
    </row>
    <row r="2493" spans="1:19" x14ac:dyDescent="0.3">
      <c r="A2493">
        <v>480</v>
      </c>
      <c r="B2493">
        <v>-0.312</v>
      </c>
      <c r="C2493">
        <v>-1.2470000000000001</v>
      </c>
      <c r="D2493">
        <v>-2.3210000000000002</v>
      </c>
      <c r="E2493">
        <v>-2.9910000000000001</v>
      </c>
      <c r="F2493">
        <v>-3.22</v>
      </c>
      <c r="G2493">
        <v>3</v>
      </c>
      <c r="H2493">
        <v>-0.01</v>
      </c>
      <c r="I2493">
        <v>4</v>
      </c>
      <c r="J2493">
        <v>-0.35199999999999998</v>
      </c>
      <c r="K2493">
        <v>-1.347</v>
      </c>
      <c r="L2493">
        <v>-2.3450000000000002</v>
      </c>
      <c r="M2493">
        <v>-3.121</v>
      </c>
      <c r="N2493">
        <v>-3.331</v>
      </c>
      <c r="O2493">
        <v>1.0840000000000001</v>
      </c>
      <c r="P2493">
        <v>1.095</v>
      </c>
      <c r="Q2493">
        <v>1.093</v>
      </c>
      <c r="R2493">
        <v>0.84299999999999997</v>
      </c>
      <c r="S2493">
        <v>0.47099999999999997</v>
      </c>
    </row>
    <row r="2494" spans="1:19" x14ac:dyDescent="0.3">
      <c r="A2494">
        <v>540</v>
      </c>
      <c r="B2494">
        <v>-0.312</v>
      </c>
      <c r="C2494">
        <v>-1.2470000000000001</v>
      </c>
      <c r="D2494">
        <v>-2.3210000000000002</v>
      </c>
      <c r="E2494">
        <v>-2.9910000000000001</v>
      </c>
      <c r="F2494">
        <v>-3.22</v>
      </c>
      <c r="G2494">
        <v>3</v>
      </c>
      <c r="H2494">
        <v>-0.01</v>
      </c>
      <c r="I2494">
        <v>4</v>
      </c>
      <c r="J2494">
        <v>-0.35299999999999998</v>
      </c>
      <c r="K2494">
        <v>-1.347</v>
      </c>
      <c r="L2494">
        <v>-2.3460000000000001</v>
      </c>
      <c r="M2494">
        <v>-3.1259999999999999</v>
      </c>
      <c r="N2494">
        <v>-3.3420000000000001</v>
      </c>
      <c r="O2494">
        <v>1.0820000000000001</v>
      </c>
      <c r="P2494">
        <v>1.093</v>
      </c>
      <c r="Q2494">
        <v>1.093</v>
      </c>
      <c r="R2494">
        <v>0.84599999999999997</v>
      </c>
      <c r="S2494">
        <v>0.47499999999999998</v>
      </c>
    </row>
    <row r="2495" spans="1:19" x14ac:dyDescent="0.3">
      <c r="A2495">
        <v>600</v>
      </c>
      <c r="B2495">
        <v>-0.312</v>
      </c>
      <c r="C2495">
        <v>-1.2470000000000001</v>
      </c>
      <c r="D2495">
        <v>-2.3210000000000002</v>
      </c>
      <c r="E2495">
        <v>-2.9910000000000001</v>
      </c>
      <c r="F2495">
        <v>-3.22</v>
      </c>
      <c r="G2495">
        <v>3</v>
      </c>
      <c r="H2495">
        <v>-0.01</v>
      </c>
      <c r="I2495">
        <v>4</v>
      </c>
      <c r="J2495">
        <v>-0.35499999999999998</v>
      </c>
      <c r="K2495">
        <v>-1.347</v>
      </c>
      <c r="L2495">
        <v>-2.3450000000000002</v>
      </c>
      <c r="M2495">
        <v>-3.1320000000000001</v>
      </c>
      <c r="N2495">
        <v>-3.3519999999999999</v>
      </c>
      <c r="O2495">
        <v>1.081</v>
      </c>
      <c r="P2495">
        <v>1.0920000000000001</v>
      </c>
      <c r="Q2495">
        <v>1.093</v>
      </c>
      <c r="R2495">
        <v>0.85</v>
      </c>
      <c r="S2495">
        <v>0.48</v>
      </c>
    </row>
    <row r="2497" spans="1:19" x14ac:dyDescent="0.3">
      <c r="A2497" t="s">
        <v>0</v>
      </c>
      <c r="B2497" t="s">
        <v>193</v>
      </c>
    </row>
    <row r="2498" spans="1:19" x14ac:dyDescent="0.3">
      <c r="A2498">
        <v>0</v>
      </c>
      <c r="B2498">
        <v>-0.312</v>
      </c>
      <c r="C2498">
        <v>-1.248</v>
      </c>
      <c r="D2498">
        <v>-2.3210000000000002</v>
      </c>
      <c r="E2498">
        <v>-2.9849999999999999</v>
      </c>
      <c r="F2498">
        <v>-3.21</v>
      </c>
      <c r="G2498">
        <v>3</v>
      </c>
      <c r="H2498">
        <v>-0.01</v>
      </c>
      <c r="I2498">
        <v>4</v>
      </c>
      <c r="J2498">
        <v>-0.33700000000000002</v>
      </c>
      <c r="K2498">
        <v>-1.337</v>
      </c>
      <c r="L2498">
        <v>-2.3330000000000002</v>
      </c>
      <c r="M2498">
        <v>-3.0819999999999999</v>
      </c>
      <c r="N2498">
        <v>-3.21</v>
      </c>
      <c r="O2498">
        <v>1.0880000000000001</v>
      </c>
      <c r="P2498">
        <v>1.0880000000000001</v>
      </c>
      <c r="Q2498">
        <v>1.0820000000000001</v>
      </c>
      <c r="R2498">
        <v>0.76400000000000001</v>
      </c>
      <c r="S2498">
        <v>0.32</v>
      </c>
    </row>
    <row r="2499" spans="1:19" x14ac:dyDescent="0.3">
      <c r="A2499">
        <v>60</v>
      </c>
      <c r="B2499">
        <v>-0.312</v>
      </c>
      <c r="C2499">
        <v>-1.248</v>
      </c>
      <c r="D2499">
        <v>-2.3210000000000002</v>
      </c>
      <c r="E2499">
        <v>-2.9849999999999999</v>
      </c>
      <c r="F2499">
        <v>-3.21</v>
      </c>
      <c r="G2499">
        <v>3</v>
      </c>
      <c r="H2499">
        <v>-0.01</v>
      </c>
      <c r="I2499">
        <v>4</v>
      </c>
      <c r="J2499">
        <v>-0.35799999999999998</v>
      </c>
      <c r="K2499">
        <v>-1.35</v>
      </c>
      <c r="L2499">
        <v>-2.327</v>
      </c>
      <c r="M2499">
        <v>-3.0659999999999998</v>
      </c>
      <c r="N2499">
        <v>-3.266</v>
      </c>
      <c r="O2499">
        <v>1.119</v>
      </c>
      <c r="P2499">
        <v>1.089</v>
      </c>
      <c r="Q2499">
        <v>1.0269999999999999</v>
      </c>
      <c r="R2499">
        <v>0.72199999999999998</v>
      </c>
      <c r="S2499">
        <v>0.44600000000000001</v>
      </c>
    </row>
    <row r="2500" spans="1:19" x14ac:dyDescent="0.3">
      <c r="A2500">
        <v>120</v>
      </c>
      <c r="B2500">
        <v>-0.312</v>
      </c>
      <c r="C2500">
        <v>-1.248</v>
      </c>
      <c r="D2500">
        <v>-2.3210000000000002</v>
      </c>
      <c r="E2500">
        <v>-2.9849999999999999</v>
      </c>
      <c r="F2500">
        <v>-3.21</v>
      </c>
      <c r="G2500">
        <v>3</v>
      </c>
      <c r="H2500">
        <v>-0.01</v>
      </c>
      <c r="I2500">
        <v>4</v>
      </c>
      <c r="J2500">
        <v>-0.34499999999999997</v>
      </c>
      <c r="K2500">
        <v>-1.355</v>
      </c>
      <c r="L2500">
        <v>-2.3540000000000001</v>
      </c>
      <c r="M2500">
        <v>-3.1</v>
      </c>
      <c r="N2500">
        <v>-3.2709999999999999</v>
      </c>
      <c r="O2500">
        <v>1.0940000000000001</v>
      </c>
      <c r="P2500">
        <v>1.117</v>
      </c>
      <c r="Q2500">
        <v>1.115</v>
      </c>
      <c r="R2500">
        <v>0.81899999999999995</v>
      </c>
      <c r="S2500">
        <v>0.44800000000000001</v>
      </c>
    </row>
    <row r="2501" spans="1:19" x14ac:dyDescent="0.3">
      <c r="A2501">
        <v>180</v>
      </c>
      <c r="B2501">
        <v>-0.312</v>
      </c>
      <c r="C2501">
        <v>-1.248</v>
      </c>
      <c r="D2501">
        <v>-2.3210000000000002</v>
      </c>
      <c r="E2501">
        <v>-2.9849999999999999</v>
      </c>
      <c r="F2501">
        <v>-3.21</v>
      </c>
      <c r="G2501">
        <v>3</v>
      </c>
      <c r="H2501">
        <v>-0.01</v>
      </c>
      <c r="I2501">
        <v>4</v>
      </c>
      <c r="J2501">
        <v>-0.34599999999999997</v>
      </c>
      <c r="K2501">
        <v>-1.3420000000000001</v>
      </c>
      <c r="L2501">
        <v>-2.3380000000000001</v>
      </c>
      <c r="M2501">
        <v>-3.0790000000000002</v>
      </c>
      <c r="N2501">
        <v>-3.2770000000000001</v>
      </c>
      <c r="O2501">
        <v>1.091</v>
      </c>
      <c r="P2501">
        <v>1.077</v>
      </c>
      <c r="Q2501">
        <v>1.0589999999999999</v>
      </c>
      <c r="R2501">
        <v>0.73799999999999999</v>
      </c>
      <c r="S2501">
        <v>0.45</v>
      </c>
    </row>
    <row r="2502" spans="1:19" x14ac:dyDescent="0.3">
      <c r="A2502">
        <v>240</v>
      </c>
      <c r="B2502">
        <v>-0.312</v>
      </c>
      <c r="C2502">
        <v>-1.248</v>
      </c>
      <c r="D2502">
        <v>-2.3210000000000002</v>
      </c>
      <c r="E2502">
        <v>-2.9849999999999999</v>
      </c>
      <c r="F2502">
        <v>-3.21</v>
      </c>
      <c r="G2502">
        <v>3</v>
      </c>
      <c r="H2502">
        <v>-0.01</v>
      </c>
      <c r="I2502">
        <v>4</v>
      </c>
      <c r="J2502">
        <v>-0.34899999999999998</v>
      </c>
      <c r="K2502">
        <v>-1.349</v>
      </c>
      <c r="L2502">
        <v>-2.3479999999999999</v>
      </c>
      <c r="M2502">
        <v>-3.0750000000000002</v>
      </c>
      <c r="N2502">
        <v>-3.2829999999999999</v>
      </c>
      <c r="O2502">
        <v>1.0940000000000001</v>
      </c>
      <c r="P2502">
        <v>1.1020000000000001</v>
      </c>
      <c r="Q2502">
        <v>1.105</v>
      </c>
      <c r="R2502">
        <v>0.73299999999999998</v>
      </c>
      <c r="S2502">
        <v>0.45200000000000001</v>
      </c>
    </row>
    <row r="2503" spans="1:19" x14ac:dyDescent="0.3">
      <c r="A2503">
        <v>300</v>
      </c>
      <c r="B2503">
        <v>-0.312</v>
      </c>
      <c r="C2503">
        <v>-1.248</v>
      </c>
      <c r="D2503">
        <v>-2.3210000000000002</v>
      </c>
      <c r="E2503">
        <v>-2.9849999999999999</v>
      </c>
      <c r="F2503">
        <v>-3.21</v>
      </c>
      <c r="G2503">
        <v>3</v>
      </c>
      <c r="H2503">
        <v>-0.01</v>
      </c>
      <c r="I2503">
        <v>4</v>
      </c>
      <c r="J2503">
        <v>-0.34899999999999998</v>
      </c>
      <c r="K2503">
        <v>-1.347</v>
      </c>
      <c r="L2503">
        <v>-2.347</v>
      </c>
      <c r="M2503">
        <v>-3.085</v>
      </c>
      <c r="N2503">
        <v>-3.29</v>
      </c>
      <c r="O2503">
        <v>1.0900000000000001</v>
      </c>
      <c r="P2503">
        <v>1.093</v>
      </c>
      <c r="Q2503">
        <v>1.093</v>
      </c>
      <c r="R2503">
        <v>0.77700000000000002</v>
      </c>
      <c r="S2503">
        <v>0.45500000000000002</v>
      </c>
    </row>
    <row r="2504" spans="1:19" x14ac:dyDescent="0.3">
      <c r="A2504">
        <v>360</v>
      </c>
      <c r="B2504">
        <v>-0.312</v>
      </c>
      <c r="C2504">
        <v>-1.248</v>
      </c>
      <c r="D2504">
        <v>-2.3210000000000002</v>
      </c>
      <c r="E2504">
        <v>-2.9849999999999999</v>
      </c>
      <c r="F2504">
        <v>-3.21</v>
      </c>
      <c r="G2504">
        <v>3</v>
      </c>
      <c r="H2504">
        <v>-0.01</v>
      </c>
      <c r="I2504">
        <v>4</v>
      </c>
      <c r="J2504">
        <v>-0.34899999999999998</v>
      </c>
      <c r="K2504">
        <v>-1.3460000000000001</v>
      </c>
      <c r="L2504">
        <v>-2.3420000000000001</v>
      </c>
      <c r="M2504">
        <v>-3.0979999999999999</v>
      </c>
      <c r="N2504">
        <v>-3.2989999999999999</v>
      </c>
      <c r="O2504">
        <v>1.0860000000000001</v>
      </c>
      <c r="P2504">
        <v>1.0920000000000001</v>
      </c>
      <c r="Q2504">
        <v>1.08</v>
      </c>
      <c r="R2504">
        <v>0.80900000000000005</v>
      </c>
      <c r="S2504">
        <v>0.45900000000000002</v>
      </c>
    </row>
    <row r="2505" spans="1:19" x14ac:dyDescent="0.3">
      <c r="A2505">
        <v>420</v>
      </c>
      <c r="B2505">
        <v>-0.312</v>
      </c>
      <c r="C2505">
        <v>-1.248</v>
      </c>
      <c r="D2505">
        <v>-2.3210000000000002</v>
      </c>
      <c r="E2505">
        <v>-2.9849999999999999</v>
      </c>
      <c r="F2505">
        <v>-3.21</v>
      </c>
      <c r="G2505">
        <v>3</v>
      </c>
      <c r="H2505">
        <v>-0.01</v>
      </c>
      <c r="I2505">
        <v>4</v>
      </c>
      <c r="J2505">
        <v>-0.35099999999999998</v>
      </c>
      <c r="K2505">
        <v>-1.347</v>
      </c>
      <c r="L2505">
        <v>-2.3439999999999999</v>
      </c>
      <c r="M2505">
        <v>-3.1070000000000002</v>
      </c>
      <c r="N2505">
        <v>-3.31</v>
      </c>
      <c r="O2505">
        <v>1.0860000000000001</v>
      </c>
      <c r="P2505">
        <v>1.0980000000000001</v>
      </c>
      <c r="Q2505">
        <v>1.087</v>
      </c>
      <c r="R2505">
        <v>0.82899999999999996</v>
      </c>
      <c r="S2505">
        <v>0.46300000000000002</v>
      </c>
    </row>
    <row r="2506" spans="1:19" x14ac:dyDescent="0.3">
      <c r="A2506">
        <v>480</v>
      </c>
      <c r="B2506">
        <v>-0.312</v>
      </c>
      <c r="C2506">
        <v>-1.248</v>
      </c>
      <c r="D2506">
        <v>-2.3210000000000002</v>
      </c>
      <c r="E2506">
        <v>-2.9849999999999999</v>
      </c>
      <c r="F2506">
        <v>-3.21</v>
      </c>
      <c r="G2506">
        <v>3</v>
      </c>
      <c r="H2506">
        <v>-0.01</v>
      </c>
      <c r="I2506">
        <v>4</v>
      </c>
      <c r="J2506">
        <v>-0.35199999999999998</v>
      </c>
      <c r="K2506">
        <v>-1.347</v>
      </c>
      <c r="L2506">
        <v>-2.3450000000000002</v>
      </c>
      <c r="M2506">
        <v>-3.1150000000000002</v>
      </c>
      <c r="N2506">
        <v>-3.32</v>
      </c>
      <c r="O2506">
        <v>1.0840000000000001</v>
      </c>
      <c r="P2506">
        <v>1.095</v>
      </c>
      <c r="Q2506">
        <v>1.093</v>
      </c>
      <c r="R2506">
        <v>0.83799999999999997</v>
      </c>
      <c r="S2506">
        <v>0.46700000000000003</v>
      </c>
    </row>
    <row r="2507" spans="1:19" x14ac:dyDescent="0.3">
      <c r="A2507">
        <v>540</v>
      </c>
      <c r="B2507">
        <v>-0.312</v>
      </c>
      <c r="C2507">
        <v>-1.248</v>
      </c>
      <c r="D2507">
        <v>-2.3210000000000002</v>
      </c>
      <c r="E2507">
        <v>-2.9849999999999999</v>
      </c>
      <c r="F2507">
        <v>-3.21</v>
      </c>
      <c r="G2507">
        <v>3</v>
      </c>
      <c r="H2507">
        <v>-0.01</v>
      </c>
      <c r="I2507">
        <v>4</v>
      </c>
      <c r="J2507">
        <v>-0.35299999999999998</v>
      </c>
      <c r="K2507">
        <v>-1.347</v>
      </c>
      <c r="L2507">
        <v>-2.3450000000000002</v>
      </c>
      <c r="M2507">
        <v>-3.12</v>
      </c>
      <c r="N2507">
        <v>-3.331</v>
      </c>
      <c r="O2507">
        <v>1.0820000000000001</v>
      </c>
      <c r="P2507">
        <v>1.093</v>
      </c>
      <c r="Q2507">
        <v>1.093</v>
      </c>
      <c r="R2507">
        <v>0.84099999999999997</v>
      </c>
      <c r="S2507">
        <v>0.47099999999999997</v>
      </c>
    </row>
    <row r="2508" spans="1:19" x14ac:dyDescent="0.3">
      <c r="A2508">
        <v>600</v>
      </c>
      <c r="B2508">
        <v>-0.312</v>
      </c>
      <c r="C2508">
        <v>-1.248</v>
      </c>
      <c r="D2508">
        <v>-2.3210000000000002</v>
      </c>
      <c r="E2508">
        <v>-2.9849999999999999</v>
      </c>
      <c r="F2508">
        <v>-3.21</v>
      </c>
      <c r="G2508">
        <v>3</v>
      </c>
      <c r="H2508">
        <v>-0.01</v>
      </c>
      <c r="I2508">
        <v>4</v>
      </c>
      <c r="J2508">
        <v>-0.35499999999999998</v>
      </c>
      <c r="K2508">
        <v>-1.347</v>
      </c>
      <c r="L2508">
        <v>-2.3450000000000002</v>
      </c>
      <c r="M2508">
        <v>-3.125</v>
      </c>
      <c r="N2508">
        <v>-3.3410000000000002</v>
      </c>
      <c r="O2508">
        <v>1.081</v>
      </c>
      <c r="P2508">
        <v>1.0920000000000001</v>
      </c>
      <c r="Q2508">
        <v>1.0920000000000001</v>
      </c>
      <c r="R2508">
        <v>0.84299999999999997</v>
      </c>
      <c r="S2508">
        <v>0.47499999999999998</v>
      </c>
    </row>
    <row r="2510" spans="1:19" x14ac:dyDescent="0.3">
      <c r="A2510" t="s">
        <v>0</v>
      </c>
      <c r="B2510" t="s">
        <v>194</v>
      </c>
    </row>
    <row r="2511" spans="1:19" x14ac:dyDescent="0.3">
      <c r="A2511">
        <v>0</v>
      </c>
      <c r="B2511">
        <v>-0.312</v>
      </c>
      <c r="C2511">
        <v>-1.248</v>
      </c>
      <c r="D2511">
        <v>-2.3210000000000002</v>
      </c>
      <c r="E2511">
        <v>-2.9790000000000001</v>
      </c>
      <c r="F2511">
        <v>-3.2</v>
      </c>
      <c r="G2511">
        <v>3</v>
      </c>
      <c r="H2511">
        <v>-0.01</v>
      </c>
      <c r="I2511">
        <v>4</v>
      </c>
      <c r="J2511">
        <v>-0.33700000000000002</v>
      </c>
      <c r="K2511">
        <v>-1.337</v>
      </c>
      <c r="L2511">
        <v>-2.3330000000000002</v>
      </c>
      <c r="M2511">
        <v>-3.0750000000000002</v>
      </c>
      <c r="N2511">
        <v>-3.2</v>
      </c>
      <c r="O2511">
        <v>1.0880000000000001</v>
      </c>
      <c r="P2511">
        <v>1.0880000000000001</v>
      </c>
      <c r="Q2511">
        <v>1.081</v>
      </c>
      <c r="R2511">
        <v>0.75800000000000001</v>
      </c>
      <c r="S2511">
        <v>0.317</v>
      </c>
    </row>
    <row r="2512" spans="1:19" x14ac:dyDescent="0.3">
      <c r="A2512">
        <v>60</v>
      </c>
      <c r="B2512">
        <v>-0.312</v>
      </c>
      <c r="C2512">
        <v>-1.248</v>
      </c>
      <c r="D2512">
        <v>-2.3210000000000002</v>
      </c>
      <c r="E2512">
        <v>-2.9790000000000001</v>
      </c>
      <c r="F2512">
        <v>-3.2</v>
      </c>
      <c r="G2512">
        <v>3</v>
      </c>
      <c r="H2512">
        <v>-0.01</v>
      </c>
      <c r="I2512">
        <v>4</v>
      </c>
      <c r="J2512">
        <v>-0.35799999999999998</v>
      </c>
      <c r="K2512">
        <v>-1.35</v>
      </c>
      <c r="L2512">
        <v>-2.327</v>
      </c>
      <c r="M2512">
        <v>-3.06</v>
      </c>
      <c r="N2512">
        <v>-3.2549999999999999</v>
      </c>
      <c r="O2512">
        <v>1.119</v>
      </c>
      <c r="P2512">
        <v>1.0880000000000001</v>
      </c>
      <c r="Q2512">
        <v>1.0269999999999999</v>
      </c>
      <c r="R2512">
        <v>0.71699999999999997</v>
      </c>
      <c r="S2512">
        <v>0.442</v>
      </c>
    </row>
    <row r="2513" spans="1:19" x14ac:dyDescent="0.3">
      <c r="A2513">
        <v>120</v>
      </c>
      <c r="B2513">
        <v>-0.312</v>
      </c>
      <c r="C2513">
        <v>-1.248</v>
      </c>
      <c r="D2513">
        <v>-2.3210000000000002</v>
      </c>
      <c r="E2513">
        <v>-2.9790000000000001</v>
      </c>
      <c r="F2513">
        <v>-3.2</v>
      </c>
      <c r="G2513">
        <v>3</v>
      </c>
      <c r="H2513">
        <v>-0.01</v>
      </c>
      <c r="I2513">
        <v>4</v>
      </c>
      <c r="J2513">
        <v>-0.34499999999999997</v>
      </c>
      <c r="K2513">
        <v>-1.355</v>
      </c>
      <c r="L2513">
        <v>-2.3530000000000002</v>
      </c>
      <c r="M2513">
        <v>-3.093</v>
      </c>
      <c r="N2513">
        <v>-3.2610000000000001</v>
      </c>
      <c r="O2513">
        <v>1.095</v>
      </c>
      <c r="P2513">
        <v>1.117</v>
      </c>
      <c r="Q2513">
        <v>1.1140000000000001</v>
      </c>
      <c r="R2513">
        <v>0.81100000000000005</v>
      </c>
      <c r="S2513">
        <v>0.44400000000000001</v>
      </c>
    </row>
    <row r="2514" spans="1:19" x14ac:dyDescent="0.3">
      <c r="A2514">
        <v>180</v>
      </c>
      <c r="B2514">
        <v>-0.312</v>
      </c>
      <c r="C2514">
        <v>-1.248</v>
      </c>
      <c r="D2514">
        <v>-2.3210000000000002</v>
      </c>
      <c r="E2514">
        <v>-2.9790000000000001</v>
      </c>
      <c r="F2514">
        <v>-3.2</v>
      </c>
      <c r="G2514">
        <v>3</v>
      </c>
      <c r="H2514">
        <v>-0.01</v>
      </c>
      <c r="I2514">
        <v>4</v>
      </c>
      <c r="J2514">
        <v>-0.34599999999999997</v>
      </c>
      <c r="K2514">
        <v>-1.3420000000000001</v>
      </c>
      <c r="L2514">
        <v>-2.3370000000000002</v>
      </c>
      <c r="M2514">
        <v>-3.0720000000000001</v>
      </c>
      <c r="N2514">
        <v>-3.2650000000000001</v>
      </c>
      <c r="O2514">
        <v>1.091</v>
      </c>
      <c r="P2514">
        <v>1.077</v>
      </c>
      <c r="Q2514">
        <v>1.0580000000000001</v>
      </c>
      <c r="R2514">
        <v>0.73</v>
      </c>
      <c r="S2514">
        <v>0.44600000000000001</v>
      </c>
    </row>
    <row r="2515" spans="1:19" x14ac:dyDescent="0.3">
      <c r="A2515">
        <v>240</v>
      </c>
      <c r="B2515">
        <v>-0.312</v>
      </c>
      <c r="C2515">
        <v>-1.248</v>
      </c>
      <c r="D2515">
        <v>-2.3210000000000002</v>
      </c>
      <c r="E2515">
        <v>-2.9790000000000001</v>
      </c>
      <c r="F2515">
        <v>-3.2</v>
      </c>
      <c r="G2515">
        <v>3</v>
      </c>
      <c r="H2515">
        <v>-0.01</v>
      </c>
      <c r="I2515">
        <v>4</v>
      </c>
      <c r="J2515">
        <v>-0.34899999999999998</v>
      </c>
      <c r="K2515">
        <v>-1.349</v>
      </c>
      <c r="L2515">
        <v>-2.347</v>
      </c>
      <c r="M2515">
        <v>-3.0680000000000001</v>
      </c>
      <c r="N2515">
        <v>-3.2709999999999999</v>
      </c>
      <c r="O2515">
        <v>1.0940000000000001</v>
      </c>
      <c r="P2515">
        <v>1.103</v>
      </c>
      <c r="Q2515">
        <v>1.105</v>
      </c>
      <c r="R2515">
        <v>0.72799999999999998</v>
      </c>
      <c r="S2515">
        <v>0.44800000000000001</v>
      </c>
    </row>
    <row r="2516" spans="1:19" x14ac:dyDescent="0.3">
      <c r="A2516">
        <v>300</v>
      </c>
      <c r="B2516">
        <v>-0.312</v>
      </c>
      <c r="C2516">
        <v>-1.248</v>
      </c>
      <c r="D2516">
        <v>-2.3210000000000002</v>
      </c>
      <c r="E2516">
        <v>-2.9790000000000001</v>
      </c>
      <c r="F2516">
        <v>-3.2</v>
      </c>
      <c r="G2516">
        <v>3</v>
      </c>
      <c r="H2516">
        <v>-0.01</v>
      </c>
      <c r="I2516">
        <v>4</v>
      </c>
      <c r="J2516">
        <v>-0.34899999999999998</v>
      </c>
      <c r="K2516">
        <v>-1.347</v>
      </c>
      <c r="L2516">
        <v>-2.3460000000000001</v>
      </c>
      <c r="M2516">
        <v>-3.0790000000000002</v>
      </c>
      <c r="N2516">
        <v>-3.2789999999999999</v>
      </c>
      <c r="O2516">
        <v>1.089</v>
      </c>
      <c r="P2516">
        <v>1.0920000000000001</v>
      </c>
      <c r="Q2516">
        <v>1.0920000000000001</v>
      </c>
      <c r="R2516">
        <v>0.77200000000000002</v>
      </c>
      <c r="S2516">
        <v>0.45100000000000001</v>
      </c>
    </row>
    <row r="2517" spans="1:19" x14ac:dyDescent="0.3">
      <c r="A2517">
        <v>360</v>
      </c>
      <c r="B2517">
        <v>-0.312</v>
      </c>
      <c r="C2517">
        <v>-1.248</v>
      </c>
      <c r="D2517">
        <v>-2.3210000000000002</v>
      </c>
      <c r="E2517">
        <v>-2.9790000000000001</v>
      </c>
      <c r="F2517">
        <v>-3.2</v>
      </c>
      <c r="G2517">
        <v>3</v>
      </c>
      <c r="H2517">
        <v>-0.01</v>
      </c>
      <c r="I2517">
        <v>4</v>
      </c>
      <c r="J2517">
        <v>-0.34899999999999998</v>
      </c>
      <c r="K2517">
        <v>-1.3460000000000001</v>
      </c>
      <c r="L2517">
        <v>-2.3420000000000001</v>
      </c>
      <c r="M2517">
        <v>-3.0920000000000001</v>
      </c>
      <c r="N2517">
        <v>-3.2879999999999998</v>
      </c>
      <c r="O2517">
        <v>1.0860000000000001</v>
      </c>
      <c r="P2517">
        <v>1.0920000000000001</v>
      </c>
      <c r="Q2517">
        <v>1.08</v>
      </c>
      <c r="R2517">
        <v>0.80400000000000005</v>
      </c>
      <c r="S2517">
        <v>0.45400000000000001</v>
      </c>
    </row>
    <row r="2518" spans="1:19" x14ac:dyDescent="0.3">
      <c r="A2518">
        <v>420</v>
      </c>
      <c r="B2518">
        <v>-0.312</v>
      </c>
      <c r="C2518">
        <v>-1.248</v>
      </c>
      <c r="D2518">
        <v>-2.3210000000000002</v>
      </c>
      <c r="E2518">
        <v>-2.9790000000000001</v>
      </c>
      <c r="F2518">
        <v>-3.2</v>
      </c>
      <c r="G2518">
        <v>3</v>
      </c>
      <c r="H2518">
        <v>-0.01</v>
      </c>
      <c r="I2518">
        <v>4</v>
      </c>
      <c r="J2518">
        <v>-0.35099999999999998</v>
      </c>
      <c r="K2518">
        <v>-1.347</v>
      </c>
      <c r="L2518">
        <v>-2.343</v>
      </c>
      <c r="M2518">
        <v>-3.101</v>
      </c>
      <c r="N2518">
        <v>-3.298</v>
      </c>
      <c r="O2518">
        <v>1.0860000000000001</v>
      </c>
      <c r="P2518">
        <v>1.0980000000000001</v>
      </c>
      <c r="Q2518">
        <v>1.087</v>
      </c>
      <c r="R2518">
        <v>0.82499999999999996</v>
      </c>
      <c r="S2518">
        <v>0.45800000000000002</v>
      </c>
    </row>
    <row r="2519" spans="1:19" x14ac:dyDescent="0.3">
      <c r="A2519">
        <v>480</v>
      </c>
      <c r="B2519">
        <v>-0.312</v>
      </c>
      <c r="C2519">
        <v>-1.248</v>
      </c>
      <c r="D2519">
        <v>-2.3210000000000002</v>
      </c>
      <c r="E2519">
        <v>-2.9790000000000001</v>
      </c>
      <c r="F2519">
        <v>-3.2</v>
      </c>
      <c r="G2519">
        <v>3</v>
      </c>
      <c r="H2519">
        <v>-0.01</v>
      </c>
      <c r="I2519">
        <v>4</v>
      </c>
      <c r="J2519">
        <v>-0.35199999999999998</v>
      </c>
      <c r="K2519">
        <v>-1.347</v>
      </c>
      <c r="L2519">
        <v>-2.3450000000000002</v>
      </c>
      <c r="M2519">
        <v>-3.1080000000000001</v>
      </c>
      <c r="N2519">
        <v>-3.3079999999999998</v>
      </c>
      <c r="O2519">
        <v>1.0840000000000001</v>
      </c>
      <c r="P2519">
        <v>1.095</v>
      </c>
      <c r="Q2519">
        <v>1.093</v>
      </c>
      <c r="R2519">
        <v>0.83099999999999996</v>
      </c>
      <c r="S2519">
        <v>0.46200000000000002</v>
      </c>
    </row>
    <row r="2520" spans="1:19" x14ac:dyDescent="0.3">
      <c r="A2520">
        <v>540</v>
      </c>
      <c r="B2520">
        <v>-0.312</v>
      </c>
      <c r="C2520">
        <v>-1.248</v>
      </c>
      <c r="D2520">
        <v>-2.3210000000000002</v>
      </c>
      <c r="E2520">
        <v>-2.9790000000000001</v>
      </c>
      <c r="F2520">
        <v>-3.2</v>
      </c>
      <c r="G2520">
        <v>3</v>
      </c>
      <c r="H2520">
        <v>-0.01</v>
      </c>
      <c r="I2520">
        <v>4</v>
      </c>
      <c r="J2520">
        <v>-0.35299999999999998</v>
      </c>
      <c r="K2520">
        <v>-1.347</v>
      </c>
      <c r="L2520">
        <v>-2.3450000000000002</v>
      </c>
      <c r="M2520">
        <v>-3.1139999999999999</v>
      </c>
      <c r="N2520">
        <v>-3.319</v>
      </c>
      <c r="O2520">
        <v>1.0820000000000001</v>
      </c>
      <c r="P2520">
        <v>1.093</v>
      </c>
      <c r="Q2520">
        <v>1.093</v>
      </c>
      <c r="R2520">
        <v>0.83499999999999996</v>
      </c>
      <c r="S2520">
        <v>0.46600000000000003</v>
      </c>
    </row>
    <row r="2521" spans="1:19" x14ac:dyDescent="0.3">
      <c r="A2521">
        <v>600</v>
      </c>
      <c r="B2521">
        <v>-0.312</v>
      </c>
      <c r="C2521">
        <v>-1.248</v>
      </c>
      <c r="D2521">
        <v>-2.3210000000000002</v>
      </c>
      <c r="E2521">
        <v>-2.9790000000000001</v>
      </c>
      <c r="F2521">
        <v>-3.2</v>
      </c>
      <c r="G2521">
        <v>3</v>
      </c>
      <c r="H2521">
        <v>-0.01</v>
      </c>
      <c r="I2521">
        <v>4</v>
      </c>
      <c r="J2521">
        <v>-0.35499999999999998</v>
      </c>
      <c r="K2521">
        <v>-1.347</v>
      </c>
      <c r="L2521">
        <v>-2.3450000000000002</v>
      </c>
      <c r="M2521">
        <v>-3.1190000000000002</v>
      </c>
      <c r="N2521">
        <v>-3.3290000000000002</v>
      </c>
      <c r="O2521">
        <v>1.081</v>
      </c>
      <c r="P2521">
        <v>1.0920000000000001</v>
      </c>
      <c r="Q2521">
        <v>1.0920000000000001</v>
      </c>
      <c r="R2521">
        <v>0.83799999999999997</v>
      </c>
      <c r="S2521">
        <v>0.47</v>
      </c>
    </row>
    <row r="2523" spans="1:19" x14ac:dyDescent="0.3">
      <c r="A2523" t="s">
        <v>0</v>
      </c>
      <c r="B2523" t="s">
        <v>195</v>
      </c>
    </row>
    <row r="2524" spans="1:19" x14ac:dyDescent="0.3">
      <c r="A2524">
        <v>0</v>
      </c>
      <c r="B2524">
        <v>-0.312</v>
      </c>
      <c r="C2524">
        <v>-1.248</v>
      </c>
      <c r="D2524">
        <v>-2.3210000000000002</v>
      </c>
      <c r="E2524">
        <v>-2.972</v>
      </c>
      <c r="F2524">
        <v>-3.19</v>
      </c>
      <c r="G2524">
        <v>3</v>
      </c>
      <c r="H2524">
        <v>-0.01</v>
      </c>
      <c r="I2524">
        <v>4</v>
      </c>
      <c r="J2524">
        <v>-0.33700000000000002</v>
      </c>
      <c r="K2524">
        <v>-1.337</v>
      </c>
      <c r="L2524">
        <v>-2.3330000000000002</v>
      </c>
      <c r="M2524">
        <v>-3.0680000000000001</v>
      </c>
      <c r="N2524">
        <v>-3.19</v>
      </c>
      <c r="O2524">
        <v>1.0880000000000001</v>
      </c>
      <c r="P2524">
        <v>1.0880000000000001</v>
      </c>
      <c r="Q2524">
        <v>1.081</v>
      </c>
      <c r="R2524">
        <v>0.751</v>
      </c>
      <c r="S2524">
        <v>0.315</v>
      </c>
    </row>
    <row r="2525" spans="1:19" x14ac:dyDescent="0.3">
      <c r="A2525">
        <v>60</v>
      </c>
      <c r="B2525">
        <v>-0.312</v>
      </c>
      <c r="C2525">
        <v>-1.248</v>
      </c>
      <c r="D2525">
        <v>-2.3210000000000002</v>
      </c>
      <c r="E2525">
        <v>-2.972</v>
      </c>
      <c r="F2525">
        <v>-3.19</v>
      </c>
      <c r="G2525">
        <v>3</v>
      </c>
      <c r="H2525">
        <v>-0.01</v>
      </c>
      <c r="I2525">
        <v>4</v>
      </c>
      <c r="J2525">
        <v>-0.35799999999999998</v>
      </c>
      <c r="K2525">
        <v>-1.35</v>
      </c>
      <c r="L2525">
        <v>-2.327</v>
      </c>
      <c r="M2525">
        <v>-3.056</v>
      </c>
      <c r="N2525">
        <v>-3.2389999999999999</v>
      </c>
      <c r="O2525">
        <v>1.119</v>
      </c>
      <c r="P2525">
        <v>1.0880000000000001</v>
      </c>
      <c r="Q2525">
        <v>1.028</v>
      </c>
      <c r="R2525">
        <v>0.71899999999999997</v>
      </c>
      <c r="S2525">
        <v>0.436</v>
      </c>
    </row>
    <row r="2526" spans="1:19" x14ac:dyDescent="0.3">
      <c r="A2526">
        <v>120</v>
      </c>
      <c r="B2526">
        <v>-0.312</v>
      </c>
      <c r="C2526">
        <v>-1.248</v>
      </c>
      <c r="D2526">
        <v>-2.3210000000000002</v>
      </c>
      <c r="E2526">
        <v>-2.972</v>
      </c>
      <c r="F2526">
        <v>-3.19</v>
      </c>
      <c r="G2526">
        <v>3</v>
      </c>
      <c r="H2526">
        <v>-0.01</v>
      </c>
      <c r="I2526">
        <v>4</v>
      </c>
      <c r="J2526">
        <v>-0.34599999999999997</v>
      </c>
      <c r="K2526">
        <v>-1.355</v>
      </c>
      <c r="L2526">
        <v>-2.3519999999999999</v>
      </c>
      <c r="M2526">
        <v>-3.0840000000000001</v>
      </c>
      <c r="N2526">
        <v>-3.246</v>
      </c>
      <c r="O2526">
        <v>1.095</v>
      </c>
      <c r="P2526">
        <v>1.1180000000000001</v>
      </c>
      <c r="Q2526">
        <v>1.1100000000000001</v>
      </c>
      <c r="R2526">
        <v>0.79600000000000004</v>
      </c>
      <c r="S2526">
        <v>0.439</v>
      </c>
    </row>
    <row r="2527" spans="1:19" x14ac:dyDescent="0.3">
      <c r="A2527">
        <v>180</v>
      </c>
      <c r="B2527">
        <v>-0.312</v>
      </c>
      <c r="C2527">
        <v>-1.248</v>
      </c>
      <c r="D2527">
        <v>-2.3210000000000002</v>
      </c>
      <c r="E2527">
        <v>-2.972</v>
      </c>
      <c r="F2527">
        <v>-3.19</v>
      </c>
      <c r="G2527">
        <v>3</v>
      </c>
      <c r="H2527">
        <v>-0.01</v>
      </c>
      <c r="I2527">
        <v>4</v>
      </c>
      <c r="J2527">
        <v>-0.34499999999999997</v>
      </c>
      <c r="K2527">
        <v>-1.3420000000000001</v>
      </c>
      <c r="L2527">
        <v>-2.3370000000000002</v>
      </c>
      <c r="M2527">
        <v>-3.0609999999999999</v>
      </c>
      <c r="N2527">
        <v>-3.2519999999999998</v>
      </c>
      <c r="O2527">
        <v>1.0900000000000001</v>
      </c>
      <c r="P2527">
        <v>1.0760000000000001</v>
      </c>
      <c r="Q2527">
        <v>1.0609999999999999</v>
      </c>
      <c r="R2527">
        <v>0.71199999999999997</v>
      </c>
      <c r="S2527">
        <v>0.441</v>
      </c>
    </row>
    <row r="2528" spans="1:19" x14ac:dyDescent="0.3">
      <c r="A2528">
        <v>240</v>
      </c>
      <c r="B2528">
        <v>-0.312</v>
      </c>
      <c r="C2528">
        <v>-1.248</v>
      </c>
      <c r="D2528">
        <v>-2.3210000000000002</v>
      </c>
      <c r="E2528">
        <v>-2.972</v>
      </c>
      <c r="F2528">
        <v>-3.19</v>
      </c>
      <c r="G2528">
        <v>3</v>
      </c>
      <c r="H2528">
        <v>-0.01</v>
      </c>
      <c r="I2528">
        <v>4</v>
      </c>
      <c r="J2528">
        <v>-0.35</v>
      </c>
      <c r="K2528">
        <v>-1.349</v>
      </c>
      <c r="L2528">
        <v>-2.3479999999999999</v>
      </c>
      <c r="M2528">
        <v>-3.06</v>
      </c>
      <c r="N2528">
        <v>-3.258</v>
      </c>
      <c r="O2528">
        <v>1.095</v>
      </c>
      <c r="P2528">
        <v>1.1040000000000001</v>
      </c>
      <c r="Q2528">
        <v>1.1080000000000001</v>
      </c>
      <c r="R2528">
        <v>0.72299999999999998</v>
      </c>
      <c r="S2528">
        <v>0.443</v>
      </c>
    </row>
    <row r="2529" spans="1:19" x14ac:dyDescent="0.3">
      <c r="A2529">
        <v>300</v>
      </c>
      <c r="B2529">
        <v>-0.312</v>
      </c>
      <c r="C2529">
        <v>-1.248</v>
      </c>
      <c r="D2529">
        <v>-2.3210000000000002</v>
      </c>
      <c r="E2529">
        <v>-2.972</v>
      </c>
      <c r="F2529">
        <v>-3.19</v>
      </c>
      <c r="G2529">
        <v>3</v>
      </c>
      <c r="H2529">
        <v>-0.01</v>
      </c>
      <c r="I2529">
        <v>4</v>
      </c>
      <c r="J2529">
        <v>-0.34799999999999998</v>
      </c>
      <c r="K2529">
        <v>-1.3460000000000001</v>
      </c>
      <c r="L2529">
        <v>-2.3450000000000002</v>
      </c>
      <c r="M2529">
        <v>-3.0720000000000001</v>
      </c>
      <c r="N2529">
        <v>-3.2650000000000001</v>
      </c>
      <c r="O2529">
        <v>1.089</v>
      </c>
      <c r="P2529">
        <v>1.0900000000000001</v>
      </c>
      <c r="Q2529">
        <v>1.0880000000000001</v>
      </c>
      <c r="R2529">
        <v>0.76800000000000002</v>
      </c>
      <c r="S2529">
        <v>0.44600000000000001</v>
      </c>
    </row>
    <row r="2530" spans="1:19" x14ac:dyDescent="0.3">
      <c r="A2530">
        <v>360</v>
      </c>
      <c r="B2530">
        <v>-0.312</v>
      </c>
      <c r="C2530">
        <v>-1.248</v>
      </c>
      <c r="D2530">
        <v>-2.3210000000000002</v>
      </c>
      <c r="E2530">
        <v>-2.972</v>
      </c>
      <c r="F2530">
        <v>-3.19</v>
      </c>
      <c r="G2530">
        <v>3</v>
      </c>
      <c r="H2530">
        <v>-0.01</v>
      </c>
      <c r="I2530">
        <v>4</v>
      </c>
      <c r="J2530">
        <v>-0.35</v>
      </c>
      <c r="K2530">
        <v>-1.3460000000000001</v>
      </c>
      <c r="L2530">
        <v>-2.3410000000000002</v>
      </c>
      <c r="M2530">
        <v>-3.0840000000000001</v>
      </c>
      <c r="N2530">
        <v>-3.2749999999999999</v>
      </c>
      <c r="O2530">
        <v>1.087</v>
      </c>
      <c r="P2530">
        <v>1.093</v>
      </c>
      <c r="Q2530">
        <v>1.079</v>
      </c>
      <c r="R2530">
        <v>0.79800000000000004</v>
      </c>
      <c r="S2530">
        <v>0.44900000000000001</v>
      </c>
    </row>
    <row r="2531" spans="1:19" x14ac:dyDescent="0.3">
      <c r="A2531">
        <v>420</v>
      </c>
      <c r="B2531">
        <v>-0.312</v>
      </c>
      <c r="C2531">
        <v>-1.248</v>
      </c>
      <c r="D2531">
        <v>-2.3210000000000002</v>
      </c>
      <c r="E2531">
        <v>-2.972</v>
      </c>
      <c r="F2531">
        <v>-3.19</v>
      </c>
      <c r="G2531">
        <v>3</v>
      </c>
      <c r="H2531">
        <v>-0.01</v>
      </c>
      <c r="I2531">
        <v>4</v>
      </c>
      <c r="J2531">
        <v>-0.35099999999999998</v>
      </c>
      <c r="K2531">
        <v>-1.347</v>
      </c>
      <c r="L2531">
        <v>-2.3439999999999999</v>
      </c>
      <c r="M2531">
        <v>-3.093</v>
      </c>
      <c r="N2531">
        <v>-3.2850000000000001</v>
      </c>
      <c r="O2531">
        <v>1.0860000000000001</v>
      </c>
      <c r="P2531">
        <v>1.0980000000000001</v>
      </c>
      <c r="Q2531">
        <v>1.089</v>
      </c>
      <c r="R2531">
        <v>0.81599999999999995</v>
      </c>
      <c r="S2531">
        <v>0.45300000000000001</v>
      </c>
    </row>
    <row r="2532" spans="1:19" x14ac:dyDescent="0.3">
      <c r="A2532">
        <v>480</v>
      </c>
      <c r="B2532">
        <v>-0.312</v>
      </c>
      <c r="C2532">
        <v>-1.248</v>
      </c>
      <c r="D2532">
        <v>-2.3210000000000002</v>
      </c>
      <c r="E2532">
        <v>-2.972</v>
      </c>
      <c r="F2532">
        <v>-3.19</v>
      </c>
      <c r="G2532">
        <v>3</v>
      </c>
      <c r="H2532">
        <v>-0.01</v>
      </c>
      <c r="I2532">
        <v>4</v>
      </c>
      <c r="J2532">
        <v>-0.35199999999999998</v>
      </c>
      <c r="K2532">
        <v>-1.347</v>
      </c>
      <c r="L2532">
        <v>-2.3450000000000002</v>
      </c>
      <c r="M2532">
        <v>-3.1</v>
      </c>
      <c r="N2532">
        <v>-3.294</v>
      </c>
      <c r="O2532">
        <v>1.0840000000000001</v>
      </c>
      <c r="P2532">
        <v>1.0940000000000001</v>
      </c>
      <c r="Q2532">
        <v>1.093</v>
      </c>
      <c r="R2532">
        <v>0.82399999999999995</v>
      </c>
      <c r="S2532">
        <v>0.45700000000000002</v>
      </c>
    </row>
    <row r="2533" spans="1:19" x14ac:dyDescent="0.3">
      <c r="A2533">
        <v>540</v>
      </c>
      <c r="B2533">
        <v>-0.312</v>
      </c>
      <c r="C2533">
        <v>-1.248</v>
      </c>
      <c r="D2533">
        <v>-2.3210000000000002</v>
      </c>
      <c r="E2533">
        <v>-2.972</v>
      </c>
      <c r="F2533">
        <v>-3.19</v>
      </c>
      <c r="G2533">
        <v>3</v>
      </c>
      <c r="H2533">
        <v>-0.01</v>
      </c>
      <c r="I2533">
        <v>4</v>
      </c>
      <c r="J2533">
        <v>-0.35399999999999998</v>
      </c>
      <c r="K2533">
        <v>-1.347</v>
      </c>
      <c r="L2533">
        <v>-2.3450000000000002</v>
      </c>
      <c r="M2533">
        <v>-3.1059999999999999</v>
      </c>
      <c r="N2533">
        <v>-3.3039999999999998</v>
      </c>
      <c r="O2533">
        <v>1.0820000000000001</v>
      </c>
      <c r="P2533">
        <v>1.093</v>
      </c>
      <c r="Q2533">
        <v>1.093</v>
      </c>
      <c r="R2533">
        <v>0.82599999999999996</v>
      </c>
      <c r="S2533">
        <v>0.46100000000000002</v>
      </c>
    </row>
    <row r="2534" spans="1:19" x14ac:dyDescent="0.3">
      <c r="A2534">
        <v>600</v>
      </c>
      <c r="B2534">
        <v>-0.312</v>
      </c>
      <c r="C2534">
        <v>-1.248</v>
      </c>
      <c r="D2534">
        <v>-2.3210000000000002</v>
      </c>
      <c r="E2534">
        <v>-2.972</v>
      </c>
      <c r="F2534">
        <v>-3.19</v>
      </c>
      <c r="G2534">
        <v>3</v>
      </c>
      <c r="H2534">
        <v>-0.01</v>
      </c>
      <c r="I2534">
        <v>4</v>
      </c>
      <c r="J2534">
        <v>-0.35499999999999998</v>
      </c>
      <c r="K2534">
        <v>-1.347</v>
      </c>
      <c r="L2534">
        <v>-2.3450000000000002</v>
      </c>
      <c r="M2534">
        <v>-3.1110000000000002</v>
      </c>
      <c r="N2534">
        <v>-3.3149999999999999</v>
      </c>
      <c r="O2534">
        <v>1.081</v>
      </c>
      <c r="P2534">
        <v>1.0920000000000001</v>
      </c>
      <c r="Q2534">
        <v>1.091</v>
      </c>
      <c r="R2534">
        <v>0.82899999999999996</v>
      </c>
      <c r="S2534">
        <v>0.46500000000000002</v>
      </c>
    </row>
    <row r="2536" spans="1:19" x14ac:dyDescent="0.3">
      <c r="A2536" t="s">
        <v>0</v>
      </c>
      <c r="B2536" t="s">
        <v>196</v>
      </c>
    </row>
    <row r="2537" spans="1:19" x14ac:dyDescent="0.3">
      <c r="A2537">
        <v>0</v>
      </c>
      <c r="B2537">
        <v>-0.312</v>
      </c>
      <c r="C2537">
        <v>-1.248</v>
      </c>
      <c r="D2537">
        <v>-2.3199999999999998</v>
      </c>
      <c r="E2537">
        <v>-2.9649999999999999</v>
      </c>
      <c r="F2537">
        <v>-3.18</v>
      </c>
      <c r="G2537">
        <v>3</v>
      </c>
      <c r="H2537">
        <v>-0.01</v>
      </c>
      <c r="I2537">
        <v>4</v>
      </c>
      <c r="J2537">
        <v>-0.33700000000000002</v>
      </c>
      <c r="K2537">
        <v>-1.337</v>
      </c>
      <c r="L2537">
        <v>-2.3319999999999999</v>
      </c>
      <c r="M2537">
        <v>-3.0609999999999999</v>
      </c>
      <c r="N2537">
        <v>-3.18</v>
      </c>
      <c r="O2537">
        <v>1.0880000000000001</v>
      </c>
      <c r="P2537">
        <v>1.0880000000000001</v>
      </c>
      <c r="Q2537">
        <v>1.08</v>
      </c>
      <c r="R2537">
        <v>0.745</v>
      </c>
      <c r="S2537">
        <v>0.312</v>
      </c>
    </row>
    <row r="2538" spans="1:19" x14ac:dyDescent="0.3">
      <c r="A2538">
        <v>60</v>
      </c>
      <c r="B2538">
        <v>-0.312</v>
      </c>
      <c r="C2538">
        <v>-1.248</v>
      </c>
      <c r="D2538">
        <v>-2.3199999999999998</v>
      </c>
      <c r="E2538">
        <v>-2.9649999999999999</v>
      </c>
      <c r="F2538">
        <v>-3.18</v>
      </c>
      <c r="G2538">
        <v>3</v>
      </c>
      <c r="H2538">
        <v>-0.01</v>
      </c>
      <c r="I2538">
        <v>4</v>
      </c>
      <c r="J2538">
        <v>-0.35699999999999998</v>
      </c>
      <c r="K2538">
        <v>-1.35</v>
      </c>
      <c r="L2538">
        <v>-2.3260000000000001</v>
      </c>
      <c r="M2538">
        <v>-3.048</v>
      </c>
      <c r="N2538">
        <v>-3.2280000000000002</v>
      </c>
      <c r="O2538">
        <v>1.1180000000000001</v>
      </c>
      <c r="P2538">
        <v>1.0900000000000001</v>
      </c>
      <c r="Q2538">
        <v>1.028</v>
      </c>
      <c r="R2538">
        <v>0.70899999999999996</v>
      </c>
      <c r="S2538">
        <v>0.432</v>
      </c>
    </row>
    <row r="2539" spans="1:19" x14ac:dyDescent="0.3">
      <c r="A2539">
        <v>120</v>
      </c>
      <c r="B2539">
        <v>-0.312</v>
      </c>
      <c r="C2539">
        <v>-1.248</v>
      </c>
      <c r="D2539">
        <v>-2.3199999999999998</v>
      </c>
      <c r="E2539">
        <v>-2.9649999999999999</v>
      </c>
      <c r="F2539">
        <v>-3.18</v>
      </c>
      <c r="G2539">
        <v>3</v>
      </c>
      <c r="H2539">
        <v>-0.01</v>
      </c>
      <c r="I2539">
        <v>4</v>
      </c>
      <c r="J2539">
        <v>-0.34499999999999997</v>
      </c>
      <c r="K2539">
        <v>-1.3540000000000001</v>
      </c>
      <c r="L2539">
        <v>-2.3519999999999999</v>
      </c>
      <c r="M2539">
        <v>-3.0779999999999998</v>
      </c>
      <c r="N2539">
        <v>-3.2349999999999999</v>
      </c>
      <c r="O2539">
        <v>1.0940000000000001</v>
      </c>
      <c r="P2539">
        <v>1.1180000000000001</v>
      </c>
      <c r="Q2539">
        <v>1.111</v>
      </c>
      <c r="R2539">
        <v>0.79200000000000004</v>
      </c>
      <c r="S2539">
        <v>0.435</v>
      </c>
    </row>
    <row r="2540" spans="1:19" x14ac:dyDescent="0.3">
      <c r="A2540">
        <v>180</v>
      </c>
      <c r="B2540">
        <v>-0.312</v>
      </c>
      <c r="C2540">
        <v>-1.248</v>
      </c>
      <c r="D2540">
        <v>-2.3199999999999998</v>
      </c>
      <c r="E2540">
        <v>-2.9649999999999999</v>
      </c>
      <c r="F2540">
        <v>-3.18</v>
      </c>
      <c r="G2540">
        <v>3</v>
      </c>
      <c r="H2540">
        <v>-0.01</v>
      </c>
      <c r="I2540">
        <v>4</v>
      </c>
      <c r="J2540">
        <v>-0.34499999999999997</v>
      </c>
      <c r="K2540">
        <v>-1.341</v>
      </c>
      <c r="L2540">
        <v>-2.3359999999999999</v>
      </c>
      <c r="M2540">
        <v>-3.0539999999999998</v>
      </c>
      <c r="N2540">
        <v>-3.24</v>
      </c>
      <c r="O2540">
        <v>1.0900000000000001</v>
      </c>
      <c r="P2540">
        <v>1.077</v>
      </c>
      <c r="Q2540">
        <v>1.06</v>
      </c>
      <c r="R2540">
        <v>0.70699999999999996</v>
      </c>
      <c r="S2540">
        <v>0.437</v>
      </c>
    </row>
    <row r="2541" spans="1:19" x14ac:dyDescent="0.3">
      <c r="A2541">
        <v>240</v>
      </c>
      <c r="B2541">
        <v>-0.312</v>
      </c>
      <c r="C2541">
        <v>-1.248</v>
      </c>
      <c r="D2541">
        <v>-2.3199999999999998</v>
      </c>
      <c r="E2541">
        <v>-2.9649999999999999</v>
      </c>
      <c r="F2541">
        <v>-3.18</v>
      </c>
      <c r="G2541">
        <v>3</v>
      </c>
      <c r="H2541">
        <v>-0.01</v>
      </c>
      <c r="I2541">
        <v>4</v>
      </c>
      <c r="J2541">
        <v>-0.35</v>
      </c>
      <c r="K2541">
        <v>-1.349</v>
      </c>
      <c r="L2541">
        <v>-2.347</v>
      </c>
      <c r="M2541">
        <v>-3.0529999999999999</v>
      </c>
      <c r="N2541">
        <v>-3.246</v>
      </c>
      <c r="O2541">
        <v>1.0940000000000001</v>
      </c>
      <c r="P2541">
        <v>1.105</v>
      </c>
      <c r="Q2541">
        <v>1.1080000000000001</v>
      </c>
      <c r="R2541">
        <v>0.71399999999999997</v>
      </c>
      <c r="S2541">
        <v>0.439</v>
      </c>
    </row>
    <row r="2542" spans="1:19" x14ac:dyDescent="0.3">
      <c r="A2542">
        <v>300</v>
      </c>
      <c r="B2542">
        <v>-0.312</v>
      </c>
      <c r="C2542">
        <v>-1.248</v>
      </c>
      <c r="D2542">
        <v>-2.3199999999999998</v>
      </c>
      <c r="E2542">
        <v>-2.9649999999999999</v>
      </c>
      <c r="F2542">
        <v>-3.18</v>
      </c>
      <c r="G2542">
        <v>3</v>
      </c>
      <c r="H2542">
        <v>-0.01</v>
      </c>
      <c r="I2542">
        <v>4</v>
      </c>
      <c r="J2542">
        <v>-0.34799999999999998</v>
      </c>
      <c r="K2542">
        <v>-1.3460000000000001</v>
      </c>
      <c r="L2542">
        <v>-2.3439999999999999</v>
      </c>
      <c r="M2542">
        <v>-3.0640000000000001</v>
      </c>
      <c r="N2542">
        <v>-3.2530000000000001</v>
      </c>
      <c r="O2542">
        <v>1.089</v>
      </c>
      <c r="P2542">
        <v>1.091</v>
      </c>
      <c r="Q2542">
        <v>1.0880000000000001</v>
      </c>
      <c r="R2542">
        <v>0.76</v>
      </c>
      <c r="S2542">
        <v>0.442</v>
      </c>
    </row>
    <row r="2543" spans="1:19" x14ac:dyDescent="0.3">
      <c r="A2543">
        <v>360</v>
      </c>
      <c r="B2543">
        <v>-0.312</v>
      </c>
      <c r="C2543">
        <v>-1.248</v>
      </c>
      <c r="D2543">
        <v>-2.3199999999999998</v>
      </c>
      <c r="E2543">
        <v>-2.9649999999999999</v>
      </c>
      <c r="F2543">
        <v>-3.18</v>
      </c>
      <c r="G2543">
        <v>3</v>
      </c>
      <c r="H2543">
        <v>-0.01</v>
      </c>
      <c r="I2543">
        <v>4</v>
      </c>
      <c r="J2543">
        <v>-0.34899999999999998</v>
      </c>
      <c r="K2543">
        <v>-1.345</v>
      </c>
      <c r="L2543">
        <v>-2.3410000000000002</v>
      </c>
      <c r="M2543">
        <v>-3.077</v>
      </c>
      <c r="N2543">
        <v>-3.262</v>
      </c>
      <c r="O2543">
        <v>1.0860000000000001</v>
      </c>
      <c r="P2543">
        <v>1.0940000000000001</v>
      </c>
      <c r="Q2543">
        <v>1.079</v>
      </c>
      <c r="R2543">
        <v>0.79100000000000004</v>
      </c>
      <c r="S2543">
        <v>0.44500000000000001</v>
      </c>
    </row>
    <row r="2544" spans="1:19" x14ac:dyDescent="0.3">
      <c r="A2544">
        <v>420</v>
      </c>
      <c r="B2544">
        <v>-0.312</v>
      </c>
      <c r="C2544">
        <v>-1.248</v>
      </c>
      <c r="D2544">
        <v>-2.3199999999999998</v>
      </c>
      <c r="E2544">
        <v>-2.9649999999999999</v>
      </c>
      <c r="F2544">
        <v>-3.18</v>
      </c>
      <c r="G2544">
        <v>3</v>
      </c>
      <c r="H2544">
        <v>-0.01</v>
      </c>
      <c r="I2544">
        <v>4</v>
      </c>
      <c r="J2544">
        <v>-0.35099999999999998</v>
      </c>
      <c r="K2544">
        <v>-1.347</v>
      </c>
      <c r="L2544">
        <v>-2.343</v>
      </c>
      <c r="M2544">
        <v>-3.0859999999999999</v>
      </c>
      <c r="N2544">
        <v>-3.2719999999999998</v>
      </c>
      <c r="O2544">
        <v>1.0860000000000001</v>
      </c>
      <c r="P2544">
        <v>1.0980000000000001</v>
      </c>
      <c r="Q2544">
        <v>1.089</v>
      </c>
      <c r="R2544">
        <v>0.81100000000000005</v>
      </c>
      <c r="S2544">
        <v>0.44800000000000001</v>
      </c>
    </row>
    <row r="2545" spans="1:19" x14ac:dyDescent="0.3">
      <c r="A2545">
        <v>480</v>
      </c>
      <c r="B2545">
        <v>-0.312</v>
      </c>
      <c r="C2545">
        <v>-1.248</v>
      </c>
      <c r="D2545">
        <v>-2.3199999999999998</v>
      </c>
      <c r="E2545">
        <v>-2.9649999999999999</v>
      </c>
      <c r="F2545">
        <v>-3.18</v>
      </c>
      <c r="G2545">
        <v>3</v>
      </c>
      <c r="H2545">
        <v>-0.01</v>
      </c>
      <c r="I2545">
        <v>4</v>
      </c>
      <c r="J2545">
        <v>-0.35199999999999998</v>
      </c>
      <c r="K2545">
        <v>-1.3460000000000001</v>
      </c>
      <c r="L2545">
        <v>-2.3439999999999999</v>
      </c>
      <c r="M2545">
        <v>-3.093</v>
      </c>
      <c r="N2545">
        <v>-3.2810000000000001</v>
      </c>
      <c r="O2545">
        <v>1.0840000000000001</v>
      </c>
      <c r="P2545">
        <v>1.0940000000000001</v>
      </c>
      <c r="Q2545">
        <v>1.0940000000000001</v>
      </c>
      <c r="R2545">
        <v>0.81799999999999995</v>
      </c>
      <c r="S2545">
        <v>0.45200000000000001</v>
      </c>
    </row>
    <row r="2546" spans="1:19" x14ac:dyDescent="0.3">
      <c r="A2546">
        <v>540</v>
      </c>
      <c r="B2546">
        <v>-0.312</v>
      </c>
      <c r="C2546">
        <v>-1.248</v>
      </c>
      <c r="D2546">
        <v>-2.3199999999999998</v>
      </c>
      <c r="E2546">
        <v>-2.9649999999999999</v>
      </c>
      <c r="F2546">
        <v>-3.18</v>
      </c>
      <c r="G2546">
        <v>3</v>
      </c>
      <c r="H2546">
        <v>-0.01</v>
      </c>
      <c r="I2546">
        <v>4</v>
      </c>
      <c r="J2546">
        <v>-0.35299999999999998</v>
      </c>
      <c r="K2546">
        <v>-1.3460000000000001</v>
      </c>
      <c r="L2546">
        <v>-2.3450000000000002</v>
      </c>
      <c r="M2546">
        <v>-3.0990000000000002</v>
      </c>
      <c r="N2546">
        <v>-3.2909999999999999</v>
      </c>
      <c r="O2546">
        <v>1.0820000000000001</v>
      </c>
      <c r="P2546">
        <v>1.093</v>
      </c>
      <c r="Q2546">
        <v>1.093</v>
      </c>
      <c r="R2546">
        <v>0.82099999999999995</v>
      </c>
      <c r="S2546">
        <v>0.45600000000000002</v>
      </c>
    </row>
    <row r="2547" spans="1:19" x14ac:dyDescent="0.3">
      <c r="A2547">
        <v>600</v>
      </c>
      <c r="B2547">
        <v>-0.312</v>
      </c>
      <c r="C2547">
        <v>-1.248</v>
      </c>
      <c r="D2547">
        <v>-2.3199999999999998</v>
      </c>
      <c r="E2547">
        <v>-2.9649999999999999</v>
      </c>
      <c r="F2547">
        <v>-3.18</v>
      </c>
      <c r="G2547">
        <v>3</v>
      </c>
      <c r="H2547">
        <v>-0.01</v>
      </c>
      <c r="I2547">
        <v>4</v>
      </c>
      <c r="J2547">
        <v>-0.35499999999999998</v>
      </c>
      <c r="K2547">
        <v>-1.347</v>
      </c>
      <c r="L2547">
        <v>-2.3439999999999999</v>
      </c>
      <c r="M2547">
        <v>-3.1040000000000001</v>
      </c>
      <c r="N2547">
        <v>-3.3010000000000002</v>
      </c>
      <c r="O2547">
        <v>1.081</v>
      </c>
      <c r="P2547">
        <v>1.093</v>
      </c>
      <c r="Q2547">
        <v>1.091</v>
      </c>
      <c r="R2547">
        <v>0.82399999999999995</v>
      </c>
      <c r="S2547">
        <v>0.45900000000000002</v>
      </c>
    </row>
    <row r="2549" spans="1:19" x14ac:dyDescent="0.3">
      <c r="A2549" t="s">
        <v>0</v>
      </c>
      <c r="B2549" t="s">
        <v>197</v>
      </c>
    </row>
    <row r="2550" spans="1:19" x14ac:dyDescent="0.3">
      <c r="A2550">
        <v>0</v>
      </c>
      <c r="B2550">
        <v>-0.312</v>
      </c>
      <c r="C2550">
        <v>-1.248</v>
      </c>
      <c r="D2550">
        <v>-2.3199999999999998</v>
      </c>
      <c r="E2550">
        <v>-2.9580000000000002</v>
      </c>
      <c r="F2550">
        <v>-3.17</v>
      </c>
      <c r="G2550">
        <v>3</v>
      </c>
      <c r="H2550">
        <v>-0.01</v>
      </c>
      <c r="I2550">
        <v>4</v>
      </c>
      <c r="J2550">
        <v>-0.33700000000000002</v>
      </c>
      <c r="K2550">
        <v>-1.337</v>
      </c>
      <c r="L2550">
        <v>-2.3319999999999999</v>
      </c>
      <c r="M2550">
        <v>-3.0539999999999998</v>
      </c>
      <c r="N2550">
        <v>-3.17</v>
      </c>
      <c r="O2550">
        <v>1.0880000000000001</v>
      </c>
      <c r="P2550">
        <v>1.0880000000000001</v>
      </c>
      <c r="Q2550">
        <v>1.08</v>
      </c>
      <c r="R2550">
        <v>0.73799999999999999</v>
      </c>
      <c r="S2550">
        <v>0.31</v>
      </c>
    </row>
    <row r="2551" spans="1:19" x14ac:dyDescent="0.3">
      <c r="A2551">
        <v>60</v>
      </c>
      <c r="B2551">
        <v>-0.312</v>
      </c>
      <c r="C2551">
        <v>-1.248</v>
      </c>
      <c r="D2551">
        <v>-2.3199999999999998</v>
      </c>
      <c r="E2551">
        <v>-2.9580000000000002</v>
      </c>
      <c r="F2551">
        <v>-3.17</v>
      </c>
      <c r="G2551">
        <v>3</v>
      </c>
      <c r="H2551">
        <v>-0.01</v>
      </c>
      <c r="I2551">
        <v>4</v>
      </c>
      <c r="J2551">
        <v>-0.35699999999999998</v>
      </c>
      <c r="K2551">
        <v>-1.349</v>
      </c>
      <c r="L2551">
        <v>-2.3260000000000001</v>
      </c>
      <c r="M2551">
        <v>-3.0409999999999999</v>
      </c>
      <c r="N2551">
        <v>-3.2170000000000001</v>
      </c>
      <c r="O2551">
        <v>1.1180000000000001</v>
      </c>
      <c r="P2551">
        <v>1.089</v>
      </c>
      <c r="Q2551">
        <v>1.0269999999999999</v>
      </c>
      <c r="R2551">
        <v>0.70399999999999996</v>
      </c>
      <c r="S2551">
        <v>0.42899999999999999</v>
      </c>
    </row>
    <row r="2552" spans="1:19" x14ac:dyDescent="0.3">
      <c r="A2552">
        <v>120</v>
      </c>
      <c r="B2552">
        <v>-0.312</v>
      </c>
      <c r="C2552">
        <v>-1.248</v>
      </c>
      <c r="D2552">
        <v>-2.3199999999999998</v>
      </c>
      <c r="E2552">
        <v>-2.9580000000000002</v>
      </c>
      <c r="F2552">
        <v>-3.17</v>
      </c>
      <c r="G2552">
        <v>3</v>
      </c>
      <c r="H2552">
        <v>-0.01</v>
      </c>
      <c r="I2552">
        <v>4</v>
      </c>
      <c r="J2552">
        <v>-0.34499999999999997</v>
      </c>
      <c r="K2552">
        <v>-1.3540000000000001</v>
      </c>
      <c r="L2552">
        <v>-2.351</v>
      </c>
      <c r="M2552">
        <v>-3.0710000000000002</v>
      </c>
      <c r="N2552">
        <v>-3.2240000000000002</v>
      </c>
      <c r="O2552">
        <v>1.095</v>
      </c>
      <c r="P2552">
        <v>1.119</v>
      </c>
      <c r="Q2552">
        <v>1.1100000000000001</v>
      </c>
      <c r="R2552">
        <v>0.78400000000000003</v>
      </c>
      <c r="S2552">
        <v>0.43099999999999999</v>
      </c>
    </row>
    <row r="2553" spans="1:19" x14ac:dyDescent="0.3">
      <c r="A2553">
        <v>180</v>
      </c>
      <c r="B2553">
        <v>-0.312</v>
      </c>
      <c r="C2553">
        <v>-1.248</v>
      </c>
      <c r="D2553">
        <v>-2.3199999999999998</v>
      </c>
      <c r="E2553">
        <v>-2.9580000000000002</v>
      </c>
      <c r="F2553">
        <v>-3.17</v>
      </c>
      <c r="G2553">
        <v>3</v>
      </c>
      <c r="H2553">
        <v>-0.01</v>
      </c>
      <c r="I2553">
        <v>4</v>
      </c>
      <c r="J2553">
        <v>-0.34499999999999997</v>
      </c>
      <c r="K2553">
        <v>-1.341</v>
      </c>
      <c r="L2553">
        <v>-2.3359999999999999</v>
      </c>
      <c r="M2553">
        <v>-3.0470000000000002</v>
      </c>
      <c r="N2553">
        <v>-3.23</v>
      </c>
      <c r="O2553">
        <v>1.0900000000000001</v>
      </c>
      <c r="P2553">
        <v>1.077</v>
      </c>
      <c r="Q2553">
        <v>1.0609999999999999</v>
      </c>
      <c r="R2553">
        <v>0.7</v>
      </c>
      <c r="S2553">
        <v>0.433</v>
      </c>
    </row>
    <row r="2554" spans="1:19" x14ac:dyDescent="0.3">
      <c r="A2554">
        <v>240</v>
      </c>
      <c r="B2554">
        <v>-0.312</v>
      </c>
      <c r="C2554">
        <v>-1.248</v>
      </c>
      <c r="D2554">
        <v>-2.3199999999999998</v>
      </c>
      <c r="E2554">
        <v>-2.9580000000000002</v>
      </c>
      <c r="F2554">
        <v>-3.17</v>
      </c>
      <c r="G2554">
        <v>3</v>
      </c>
      <c r="H2554">
        <v>-0.01</v>
      </c>
      <c r="I2554">
        <v>4</v>
      </c>
      <c r="J2554">
        <v>-0.35</v>
      </c>
      <c r="K2554">
        <v>-1.3480000000000001</v>
      </c>
      <c r="L2554">
        <v>-2.347</v>
      </c>
      <c r="M2554">
        <v>-3.0459999999999998</v>
      </c>
      <c r="N2554">
        <v>-3.2349999999999999</v>
      </c>
      <c r="O2554">
        <v>1.0940000000000001</v>
      </c>
      <c r="P2554">
        <v>1.105</v>
      </c>
      <c r="Q2554">
        <v>1.1080000000000001</v>
      </c>
      <c r="R2554">
        <v>0.70899999999999996</v>
      </c>
      <c r="S2554">
        <v>0.435</v>
      </c>
    </row>
    <row r="2555" spans="1:19" x14ac:dyDescent="0.3">
      <c r="A2555">
        <v>300</v>
      </c>
      <c r="B2555">
        <v>-0.312</v>
      </c>
      <c r="C2555">
        <v>-1.248</v>
      </c>
      <c r="D2555">
        <v>-2.3199999999999998</v>
      </c>
      <c r="E2555">
        <v>-2.9580000000000002</v>
      </c>
      <c r="F2555">
        <v>-3.17</v>
      </c>
      <c r="G2555">
        <v>3</v>
      </c>
      <c r="H2555">
        <v>-0.01</v>
      </c>
      <c r="I2555">
        <v>4</v>
      </c>
      <c r="J2555">
        <v>-0.34799999999999998</v>
      </c>
      <c r="K2555">
        <v>-1.345</v>
      </c>
      <c r="L2555">
        <v>-2.3439999999999999</v>
      </c>
      <c r="M2555">
        <v>-3.0579999999999998</v>
      </c>
      <c r="N2555">
        <v>-3.242</v>
      </c>
      <c r="O2555">
        <v>1.089</v>
      </c>
      <c r="P2555">
        <v>1.0900000000000001</v>
      </c>
      <c r="Q2555">
        <v>1.087</v>
      </c>
      <c r="R2555">
        <v>0.755</v>
      </c>
      <c r="S2555">
        <v>0.438</v>
      </c>
    </row>
    <row r="2556" spans="1:19" x14ac:dyDescent="0.3">
      <c r="A2556">
        <v>360</v>
      </c>
      <c r="B2556">
        <v>-0.312</v>
      </c>
      <c r="C2556">
        <v>-1.248</v>
      </c>
      <c r="D2556">
        <v>-2.3199999999999998</v>
      </c>
      <c r="E2556">
        <v>-2.9580000000000002</v>
      </c>
      <c r="F2556">
        <v>-3.17</v>
      </c>
      <c r="G2556">
        <v>3</v>
      </c>
      <c r="H2556">
        <v>-0.01</v>
      </c>
      <c r="I2556">
        <v>4</v>
      </c>
      <c r="J2556">
        <v>-0.34899999999999998</v>
      </c>
      <c r="K2556">
        <v>-1.345</v>
      </c>
      <c r="L2556">
        <v>-2.34</v>
      </c>
      <c r="M2556">
        <v>-3.07</v>
      </c>
      <c r="N2556">
        <v>-3.2509999999999999</v>
      </c>
      <c r="O2556">
        <v>1.0860000000000001</v>
      </c>
      <c r="P2556">
        <v>1.0940000000000001</v>
      </c>
      <c r="Q2556">
        <v>1.079</v>
      </c>
      <c r="R2556">
        <v>0.78600000000000003</v>
      </c>
      <c r="S2556">
        <v>0.441</v>
      </c>
    </row>
    <row r="2557" spans="1:19" x14ac:dyDescent="0.3">
      <c r="A2557">
        <v>420</v>
      </c>
      <c r="B2557">
        <v>-0.312</v>
      </c>
      <c r="C2557">
        <v>-1.248</v>
      </c>
      <c r="D2557">
        <v>-2.3199999999999998</v>
      </c>
      <c r="E2557">
        <v>-2.9580000000000002</v>
      </c>
      <c r="F2557">
        <v>-3.17</v>
      </c>
      <c r="G2557">
        <v>3</v>
      </c>
      <c r="H2557">
        <v>-0.01</v>
      </c>
      <c r="I2557">
        <v>4</v>
      </c>
      <c r="J2557">
        <v>-0.35099999999999998</v>
      </c>
      <c r="K2557">
        <v>-1.347</v>
      </c>
      <c r="L2557">
        <v>-2.3420000000000001</v>
      </c>
      <c r="M2557">
        <v>-3.08</v>
      </c>
      <c r="N2557">
        <v>-3.2610000000000001</v>
      </c>
      <c r="O2557">
        <v>1.0860000000000001</v>
      </c>
      <c r="P2557">
        <v>1.0980000000000001</v>
      </c>
      <c r="Q2557">
        <v>1.089</v>
      </c>
      <c r="R2557">
        <v>0.80600000000000005</v>
      </c>
      <c r="S2557">
        <v>0.44400000000000001</v>
      </c>
    </row>
    <row r="2558" spans="1:19" x14ac:dyDescent="0.3">
      <c r="A2558">
        <v>480</v>
      </c>
      <c r="B2558">
        <v>-0.312</v>
      </c>
      <c r="C2558">
        <v>-1.248</v>
      </c>
      <c r="D2558">
        <v>-2.3199999999999998</v>
      </c>
      <c r="E2558">
        <v>-2.9580000000000002</v>
      </c>
      <c r="F2558">
        <v>-3.17</v>
      </c>
      <c r="G2558">
        <v>3</v>
      </c>
      <c r="H2558">
        <v>-0.01</v>
      </c>
      <c r="I2558">
        <v>4</v>
      </c>
      <c r="J2558">
        <v>-0.35199999999999998</v>
      </c>
      <c r="K2558">
        <v>-1.3460000000000001</v>
      </c>
      <c r="L2558">
        <v>-2.3439999999999999</v>
      </c>
      <c r="M2558">
        <v>-3.0870000000000002</v>
      </c>
      <c r="N2558">
        <v>-3.2690000000000001</v>
      </c>
      <c r="O2558">
        <v>1.083</v>
      </c>
      <c r="P2558">
        <v>1.095</v>
      </c>
      <c r="Q2558">
        <v>1.0940000000000001</v>
      </c>
      <c r="R2558">
        <v>0.81299999999999994</v>
      </c>
      <c r="S2558">
        <v>0.44700000000000001</v>
      </c>
    </row>
    <row r="2559" spans="1:19" x14ac:dyDescent="0.3">
      <c r="A2559">
        <v>540</v>
      </c>
      <c r="B2559">
        <v>-0.312</v>
      </c>
      <c r="C2559">
        <v>-1.248</v>
      </c>
      <c r="D2559">
        <v>-2.3199999999999998</v>
      </c>
      <c r="E2559">
        <v>-2.9580000000000002</v>
      </c>
      <c r="F2559">
        <v>-3.17</v>
      </c>
      <c r="G2559">
        <v>3</v>
      </c>
      <c r="H2559">
        <v>-0.01</v>
      </c>
      <c r="I2559">
        <v>4</v>
      </c>
      <c r="J2559">
        <v>-0.35299999999999998</v>
      </c>
      <c r="K2559">
        <v>-1.3460000000000001</v>
      </c>
      <c r="L2559">
        <v>-2.3439999999999999</v>
      </c>
      <c r="M2559">
        <v>-3.0920000000000001</v>
      </c>
      <c r="N2559">
        <v>-3.28</v>
      </c>
      <c r="O2559">
        <v>1.0820000000000001</v>
      </c>
      <c r="P2559">
        <v>1.093</v>
      </c>
      <c r="Q2559">
        <v>1.093</v>
      </c>
      <c r="R2559">
        <v>0.81499999999999995</v>
      </c>
      <c r="S2559">
        <v>0.45100000000000001</v>
      </c>
    </row>
    <row r="2560" spans="1:19" x14ac:dyDescent="0.3">
      <c r="A2560">
        <v>600</v>
      </c>
      <c r="B2560">
        <v>-0.312</v>
      </c>
      <c r="C2560">
        <v>-1.248</v>
      </c>
      <c r="D2560">
        <v>-2.3199999999999998</v>
      </c>
      <c r="E2560">
        <v>-2.9580000000000002</v>
      </c>
      <c r="F2560">
        <v>-3.17</v>
      </c>
      <c r="G2560">
        <v>3</v>
      </c>
      <c r="H2560">
        <v>-0.01</v>
      </c>
      <c r="I2560">
        <v>4</v>
      </c>
      <c r="J2560">
        <v>-0.35499999999999998</v>
      </c>
      <c r="K2560">
        <v>-1.347</v>
      </c>
      <c r="L2560">
        <v>-2.3439999999999999</v>
      </c>
      <c r="M2560">
        <v>-3.097</v>
      </c>
      <c r="N2560">
        <v>-3.2890000000000001</v>
      </c>
      <c r="O2560">
        <v>1.081</v>
      </c>
      <c r="P2560">
        <v>1.093</v>
      </c>
      <c r="Q2560">
        <v>1.091</v>
      </c>
      <c r="R2560">
        <v>0.81799999999999995</v>
      </c>
      <c r="S2560">
        <v>0.45500000000000002</v>
      </c>
    </row>
    <row r="2562" spans="1:19" x14ac:dyDescent="0.3">
      <c r="A2562" t="s">
        <v>0</v>
      </c>
      <c r="B2562" t="s">
        <v>198</v>
      </c>
    </row>
    <row r="2563" spans="1:19" x14ac:dyDescent="0.3">
      <c r="A2563">
        <v>0</v>
      </c>
      <c r="B2563">
        <v>-0.312</v>
      </c>
      <c r="C2563">
        <v>-1.2490000000000001</v>
      </c>
      <c r="D2563">
        <v>-2.3199999999999998</v>
      </c>
      <c r="E2563">
        <v>-2.952</v>
      </c>
      <c r="F2563">
        <v>-3.16</v>
      </c>
      <c r="G2563">
        <v>3</v>
      </c>
      <c r="H2563">
        <v>-0.01</v>
      </c>
      <c r="I2563">
        <v>4</v>
      </c>
      <c r="J2563">
        <v>-0.33700000000000002</v>
      </c>
      <c r="K2563">
        <v>-1.337</v>
      </c>
      <c r="L2563">
        <v>-2.3319999999999999</v>
      </c>
      <c r="M2563">
        <v>-3.0470000000000002</v>
      </c>
      <c r="N2563">
        <v>-3.16</v>
      </c>
      <c r="O2563">
        <v>1.0880000000000001</v>
      </c>
      <c r="P2563">
        <v>1.0880000000000001</v>
      </c>
      <c r="Q2563">
        <v>1.08</v>
      </c>
      <c r="R2563">
        <v>0.73199999999999998</v>
      </c>
      <c r="S2563">
        <v>0.307</v>
      </c>
    </row>
    <row r="2564" spans="1:19" x14ac:dyDescent="0.3">
      <c r="A2564">
        <v>60</v>
      </c>
      <c r="B2564">
        <v>-0.312</v>
      </c>
      <c r="C2564">
        <v>-1.2490000000000001</v>
      </c>
      <c r="D2564">
        <v>-2.3199999999999998</v>
      </c>
      <c r="E2564">
        <v>-2.952</v>
      </c>
      <c r="F2564">
        <v>-3.16</v>
      </c>
      <c r="G2564">
        <v>3</v>
      </c>
      <c r="H2564">
        <v>-0.01</v>
      </c>
      <c r="I2564">
        <v>4</v>
      </c>
      <c r="J2564">
        <v>-0.35699999999999998</v>
      </c>
      <c r="K2564">
        <v>-1.349</v>
      </c>
      <c r="L2564">
        <v>-2.3250000000000002</v>
      </c>
      <c r="M2564">
        <v>-3.0339999999999998</v>
      </c>
      <c r="N2564">
        <v>-3.206</v>
      </c>
      <c r="O2564">
        <v>1.1180000000000001</v>
      </c>
      <c r="P2564">
        <v>1.087</v>
      </c>
      <c r="Q2564">
        <v>1.0269999999999999</v>
      </c>
      <c r="R2564">
        <v>0.69899999999999995</v>
      </c>
      <c r="S2564">
        <v>0.42499999999999999</v>
      </c>
    </row>
    <row r="2565" spans="1:19" x14ac:dyDescent="0.3">
      <c r="A2565">
        <v>120</v>
      </c>
      <c r="B2565">
        <v>-0.312</v>
      </c>
      <c r="C2565">
        <v>-1.2490000000000001</v>
      </c>
      <c r="D2565">
        <v>-2.3199999999999998</v>
      </c>
      <c r="E2565">
        <v>-2.952</v>
      </c>
      <c r="F2565">
        <v>-3.16</v>
      </c>
      <c r="G2565">
        <v>3</v>
      </c>
      <c r="H2565">
        <v>-0.01</v>
      </c>
      <c r="I2565">
        <v>4</v>
      </c>
      <c r="J2565">
        <v>-0.34599999999999997</v>
      </c>
      <c r="K2565">
        <v>-1.3540000000000001</v>
      </c>
      <c r="L2565">
        <v>-2.351</v>
      </c>
      <c r="M2565">
        <v>-3.0630000000000002</v>
      </c>
      <c r="N2565">
        <v>-3.214</v>
      </c>
      <c r="O2565">
        <v>1.095</v>
      </c>
      <c r="P2565">
        <v>1.119</v>
      </c>
      <c r="Q2565">
        <v>1.1080000000000001</v>
      </c>
      <c r="R2565">
        <v>0.77600000000000002</v>
      </c>
      <c r="S2565">
        <v>0.42699999999999999</v>
      </c>
    </row>
    <row r="2566" spans="1:19" x14ac:dyDescent="0.3">
      <c r="A2566">
        <v>180</v>
      </c>
      <c r="B2566">
        <v>-0.312</v>
      </c>
      <c r="C2566">
        <v>-1.2490000000000001</v>
      </c>
      <c r="D2566">
        <v>-2.3199999999999998</v>
      </c>
      <c r="E2566">
        <v>-2.952</v>
      </c>
      <c r="F2566">
        <v>-3.16</v>
      </c>
      <c r="G2566">
        <v>3</v>
      </c>
      <c r="H2566">
        <v>-0.01</v>
      </c>
      <c r="I2566">
        <v>4</v>
      </c>
      <c r="J2566">
        <v>-0.34499999999999997</v>
      </c>
      <c r="K2566">
        <v>-1.341</v>
      </c>
      <c r="L2566">
        <v>-2.3359999999999999</v>
      </c>
      <c r="M2566">
        <v>-3.0390000000000001</v>
      </c>
      <c r="N2566">
        <v>-3.2189999999999999</v>
      </c>
      <c r="O2566">
        <v>1.0900000000000001</v>
      </c>
      <c r="P2566">
        <v>1.0760000000000001</v>
      </c>
      <c r="Q2566">
        <v>1.0609999999999999</v>
      </c>
      <c r="R2566">
        <v>0.69199999999999995</v>
      </c>
      <c r="S2566">
        <v>0.42899999999999999</v>
      </c>
    </row>
    <row r="2567" spans="1:19" x14ac:dyDescent="0.3">
      <c r="A2567">
        <v>240</v>
      </c>
      <c r="B2567">
        <v>-0.312</v>
      </c>
      <c r="C2567">
        <v>-1.2490000000000001</v>
      </c>
      <c r="D2567">
        <v>-2.3199999999999998</v>
      </c>
      <c r="E2567">
        <v>-2.952</v>
      </c>
      <c r="F2567">
        <v>-3.16</v>
      </c>
      <c r="G2567">
        <v>3</v>
      </c>
      <c r="H2567">
        <v>-0.01</v>
      </c>
      <c r="I2567">
        <v>4</v>
      </c>
      <c r="J2567">
        <v>-0.35</v>
      </c>
      <c r="K2567">
        <v>-1.3480000000000001</v>
      </c>
      <c r="L2567">
        <v>-2.347</v>
      </c>
      <c r="M2567">
        <v>-3.0390000000000001</v>
      </c>
      <c r="N2567">
        <v>-3.2250000000000001</v>
      </c>
      <c r="O2567">
        <v>1.0940000000000001</v>
      </c>
      <c r="P2567">
        <v>1.105</v>
      </c>
      <c r="Q2567">
        <v>1.109</v>
      </c>
      <c r="R2567">
        <v>0.70399999999999996</v>
      </c>
      <c r="S2567">
        <v>0.43099999999999999</v>
      </c>
    </row>
    <row r="2568" spans="1:19" x14ac:dyDescent="0.3">
      <c r="A2568">
        <v>300</v>
      </c>
      <c r="B2568">
        <v>-0.312</v>
      </c>
      <c r="C2568">
        <v>-1.2490000000000001</v>
      </c>
      <c r="D2568">
        <v>-2.3199999999999998</v>
      </c>
      <c r="E2568">
        <v>-2.952</v>
      </c>
      <c r="F2568">
        <v>-3.16</v>
      </c>
      <c r="G2568">
        <v>3</v>
      </c>
      <c r="H2568">
        <v>-0.01</v>
      </c>
      <c r="I2568">
        <v>4</v>
      </c>
      <c r="J2568">
        <v>-0.34799999999999998</v>
      </c>
      <c r="K2568">
        <v>-1.345</v>
      </c>
      <c r="L2568">
        <v>-2.343</v>
      </c>
      <c r="M2568">
        <v>-3.0510000000000002</v>
      </c>
      <c r="N2568">
        <v>-3.2309999999999999</v>
      </c>
      <c r="O2568">
        <v>1.0880000000000001</v>
      </c>
      <c r="P2568">
        <v>1.0900000000000001</v>
      </c>
      <c r="Q2568">
        <v>1.0860000000000001</v>
      </c>
      <c r="R2568">
        <v>0.75</v>
      </c>
      <c r="S2568">
        <v>0.434</v>
      </c>
    </row>
    <row r="2569" spans="1:19" x14ac:dyDescent="0.3">
      <c r="A2569">
        <v>360</v>
      </c>
      <c r="B2569">
        <v>-0.312</v>
      </c>
      <c r="C2569">
        <v>-1.2490000000000001</v>
      </c>
      <c r="D2569">
        <v>-2.3199999999999998</v>
      </c>
      <c r="E2569">
        <v>-2.952</v>
      </c>
      <c r="F2569">
        <v>-3.16</v>
      </c>
      <c r="G2569">
        <v>3</v>
      </c>
      <c r="H2569">
        <v>-0.01</v>
      </c>
      <c r="I2569">
        <v>4</v>
      </c>
      <c r="J2569">
        <v>-0.35</v>
      </c>
      <c r="K2569">
        <v>-1.345</v>
      </c>
      <c r="L2569">
        <v>-2.34</v>
      </c>
      <c r="M2569">
        <v>-3.0640000000000001</v>
      </c>
      <c r="N2569">
        <v>-3.24</v>
      </c>
      <c r="O2569">
        <v>1.087</v>
      </c>
      <c r="P2569">
        <v>1.0940000000000001</v>
      </c>
      <c r="Q2569">
        <v>1.0780000000000001</v>
      </c>
      <c r="R2569">
        <v>0.78100000000000003</v>
      </c>
      <c r="S2569">
        <v>0.437</v>
      </c>
    </row>
    <row r="2570" spans="1:19" x14ac:dyDescent="0.3">
      <c r="A2570">
        <v>420</v>
      </c>
      <c r="B2570">
        <v>-0.312</v>
      </c>
      <c r="C2570">
        <v>-1.2490000000000001</v>
      </c>
      <c r="D2570">
        <v>-2.3199999999999998</v>
      </c>
      <c r="E2570">
        <v>-2.952</v>
      </c>
      <c r="F2570">
        <v>-3.16</v>
      </c>
      <c r="G2570">
        <v>3</v>
      </c>
      <c r="H2570">
        <v>-0.01</v>
      </c>
      <c r="I2570">
        <v>4</v>
      </c>
      <c r="J2570">
        <v>-0.35099999999999998</v>
      </c>
      <c r="K2570">
        <v>-1.347</v>
      </c>
      <c r="L2570">
        <v>-2.3420000000000001</v>
      </c>
      <c r="M2570">
        <v>-3.073</v>
      </c>
      <c r="N2570">
        <v>-3.2490000000000001</v>
      </c>
      <c r="O2570">
        <v>1.0860000000000001</v>
      </c>
      <c r="P2570">
        <v>1.0980000000000001</v>
      </c>
      <c r="Q2570">
        <v>1.089</v>
      </c>
      <c r="R2570">
        <v>0.80100000000000005</v>
      </c>
      <c r="S2570">
        <v>0.44</v>
      </c>
    </row>
    <row r="2571" spans="1:19" x14ac:dyDescent="0.3">
      <c r="A2571">
        <v>480</v>
      </c>
      <c r="B2571">
        <v>-0.312</v>
      </c>
      <c r="C2571">
        <v>-1.2490000000000001</v>
      </c>
      <c r="D2571">
        <v>-2.3199999999999998</v>
      </c>
      <c r="E2571">
        <v>-2.952</v>
      </c>
      <c r="F2571">
        <v>-3.16</v>
      </c>
      <c r="G2571">
        <v>3</v>
      </c>
      <c r="H2571">
        <v>-0.01</v>
      </c>
      <c r="I2571">
        <v>4</v>
      </c>
      <c r="J2571">
        <v>-0.35199999999999998</v>
      </c>
      <c r="K2571">
        <v>-1.3460000000000001</v>
      </c>
      <c r="L2571">
        <v>-2.3439999999999999</v>
      </c>
      <c r="M2571">
        <v>-3.081</v>
      </c>
      <c r="N2571">
        <v>-3.258</v>
      </c>
      <c r="O2571">
        <v>1.083</v>
      </c>
      <c r="P2571">
        <v>1.095</v>
      </c>
      <c r="Q2571">
        <v>1.0940000000000001</v>
      </c>
      <c r="R2571">
        <v>0.80800000000000005</v>
      </c>
      <c r="S2571">
        <v>0.443</v>
      </c>
    </row>
    <row r="2572" spans="1:19" x14ac:dyDescent="0.3">
      <c r="A2572">
        <v>540</v>
      </c>
      <c r="B2572">
        <v>-0.312</v>
      </c>
      <c r="C2572">
        <v>-1.2490000000000001</v>
      </c>
      <c r="D2572">
        <v>-2.3199999999999998</v>
      </c>
      <c r="E2572">
        <v>-2.952</v>
      </c>
      <c r="F2572">
        <v>-3.16</v>
      </c>
      <c r="G2572">
        <v>3</v>
      </c>
      <c r="H2572">
        <v>-0.01</v>
      </c>
      <c r="I2572">
        <v>4</v>
      </c>
      <c r="J2572">
        <v>-0.35299999999999998</v>
      </c>
      <c r="K2572">
        <v>-1.3460000000000001</v>
      </c>
      <c r="L2572">
        <v>-2.3439999999999999</v>
      </c>
      <c r="M2572">
        <v>-3.0859999999999999</v>
      </c>
      <c r="N2572">
        <v>-3.2669999999999999</v>
      </c>
      <c r="O2572">
        <v>1.0820000000000001</v>
      </c>
      <c r="P2572">
        <v>1.093</v>
      </c>
      <c r="Q2572">
        <v>1.0920000000000001</v>
      </c>
      <c r="R2572">
        <v>0.81</v>
      </c>
      <c r="S2572">
        <v>0.44700000000000001</v>
      </c>
    </row>
    <row r="2573" spans="1:19" x14ac:dyDescent="0.3">
      <c r="A2573">
        <v>600</v>
      </c>
      <c r="B2573">
        <v>-0.312</v>
      </c>
      <c r="C2573">
        <v>-1.2490000000000001</v>
      </c>
      <c r="D2573">
        <v>-2.3199999999999998</v>
      </c>
      <c r="E2573">
        <v>-2.952</v>
      </c>
      <c r="F2573">
        <v>-3.16</v>
      </c>
      <c r="G2573">
        <v>3</v>
      </c>
      <c r="H2573">
        <v>-0.01</v>
      </c>
      <c r="I2573">
        <v>4</v>
      </c>
      <c r="J2573">
        <v>-0.35499999999999998</v>
      </c>
      <c r="K2573">
        <v>-1.347</v>
      </c>
      <c r="L2573">
        <v>-2.343</v>
      </c>
      <c r="M2573">
        <v>-3.0910000000000002</v>
      </c>
      <c r="N2573">
        <v>-3.278</v>
      </c>
      <c r="O2573">
        <v>1.081</v>
      </c>
      <c r="P2573">
        <v>1.093</v>
      </c>
      <c r="Q2573">
        <v>1.091</v>
      </c>
      <c r="R2573">
        <v>0.81299999999999994</v>
      </c>
      <c r="S2573">
        <v>0.45100000000000001</v>
      </c>
    </row>
    <row r="2575" spans="1:19" x14ac:dyDescent="0.3">
      <c r="A2575" t="s">
        <v>0</v>
      </c>
      <c r="B2575" t="s">
        <v>199</v>
      </c>
    </row>
    <row r="2576" spans="1:19" x14ac:dyDescent="0.3">
      <c r="A2576">
        <v>0</v>
      </c>
      <c r="B2576">
        <v>-0.312</v>
      </c>
      <c r="C2576">
        <v>-1.246</v>
      </c>
      <c r="D2576">
        <v>-2.3220000000000001</v>
      </c>
      <c r="E2576">
        <v>-3.0030000000000001</v>
      </c>
      <c r="F2576">
        <v>-3.24</v>
      </c>
      <c r="G2576">
        <v>3</v>
      </c>
      <c r="H2576">
        <v>0</v>
      </c>
      <c r="I2576">
        <v>4</v>
      </c>
      <c r="J2576">
        <v>-0.33700000000000002</v>
      </c>
      <c r="K2576">
        <v>-1.337</v>
      </c>
      <c r="L2576">
        <v>-2.3340000000000001</v>
      </c>
      <c r="M2576">
        <v>-3.1019999999999999</v>
      </c>
      <c r="N2576">
        <v>-3.24</v>
      </c>
      <c r="O2576">
        <v>1.0880000000000001</v>
      </c>
      <c r="P2576">
        <v>1.0880000000000001</v>
      </c>
      <c r="Q2576">
        <v>1.083</v>
      </c>
      <c r="R2576">
        <v>0.78400000000000003</v>
      </c>
      <c r="S2576">
        <v>0.32800000000000001</v>
      </c>
    </row>
    <row r="2577" spans="1:19" x14ac:dyDescent="0.3">
      <c r="A2577">
        <v>60</v>
      </c>
      <c r="B2577">
        <v>-0.312</v>
      </c>
      <c r="C2577">
        <v>-1.246</v>
      </c>
      <c r="D2577">
        <v>-2.3220000000000001</v>
      </c>
      <c r="E2577">
        <v>-3.0030000000000001</v>
      </c>
      <c r="F2577">
        <v>-3.24</v>
      </c>
      <c r="G2577">
        <v>3</v>
      </c>
      <c r="H2577">
        <v>0</v>
      </c>
      <c r="I2577">
        <v>4</v>
      </c>
      <c r="J2577">
        <v>-0.35599999999999998</v>
      </c>
      <c r="K2577">
        <v>-1.3520000000000001</v>
      </c>
      <c r="L2577">
        <v>-2.3290000000000002</v>
      </c>
      <c r="M2577">
        <v>-3.085</v>
      </c>
      <c r="N2577">
        <v>-3.294</v>
      </c>
      <c r="O2577">
        <v>1.121</v>
      </c>
      <c r="P2577">
        <v>1.0960000000000001</v>
      </c>
      <c r="Q2577">
        <v>1.0309999999999999</v>
      </c>
      <c r="R2577">
        <v>0.74</v>
      </c>
      <c r="S2577">
        <v>0.45700000000000002</v>
      </c>
    </row>
    <row r="2578" spans="1:19" x14ac:dyDescent="0.3">
      <c r="A2578">
        <v>120</v>
      </c>
      <c r="B2578">
        <v>-0.312</v>
      </c>
      <c r="C2578">
        <v>-1.246</v>
      </c>
      <c r="D2578">
        <v>-2.3220000000000001</v>
      </c>
      <c r="E2578">
        <v>-3.0030000000000001</v>
      </c>
      <c r="F2578">
        <v>-3.24</v>
      </c>
      <c r="G2578">
        <v>3</v>
      </c>
      <c r="H2578">
        <v>0</v>
      </c>
      <c r="I2578">
        <v>4</v>
      </c>
      <c r="J2578">
        <v>-0.34300000000000003</v>
      </c>
      <c r="K2578">
        <v>-1.355</v>
      </c>
      <c r="L2578">
        <v>-2.355</v>
      </c>
      <c r="M2578">
        <v>-3.1190000000000002</v>
      </c>
      <c r="N2578">
        <v>-3.302</v>
      </c>
      <c r="O2578">
        <v>1.0980000000000001</v>
      </c>
      <c r="P2578">
        <v>1.117</v>
      </c>
      <c r="Q2578">
        <v>1.117</v>
      </c>
      <c r="R2578">
        <v>0.83899999999999997</v>
      </c>
      <c r="S2578">
        <v>0.46</v>
      </c>
    </row>
    <row r="2579" spans="1:19" x14ac:dyDescent="0.3">
      <c r="A2579">
        <v>180</v>
      </c>
      <c r="B2579">
        <v>-0.312</v>
      </c>
      <c r="C2579">
        <v>-1.246</v>
      </c>
      <c r="D2579">
        <v>-2.3220000000000001</v>
      </c>
      <c r="E2579">
        <v>-3.0030000000000001</v>
      </c>
      <c r="F2579">
        <v>-3.24</v>
      </c>
      <c r="G2579">
        <v>3</v>
      </c>
      <c r="H2579">
        <v>0</v>
      </c>
      <c r="I2579">
        <v>4</v>
      </c>
      <c r="J2579">
        <v>-0.34399999999999997</v>
      </c>
      <c r="K2579">
        <v>-1.343</v>
      </c>
      <c r="L2579">
        <v>-2.3380000000000001</v>
      </c>
      <c r="M2579">
        <v>-3.0990000000000002</v>
      </c>
      <c r="N2579">
        <v>-3.3079999999999998</v>
      </c>
      <c r="O2579">
        <v>1.099</v>
      </c>
      <c r="P2579">
        <v>1.0780000000000001</v>
      </c>
      <c r="Q2579">
        <v>1.06</v>
      </c>
      <c r="R2579">
        <v>0.75600000000000001</v>
      </c>
      <c r="S2579">
        <v>0.46200000000000002</v>
      </c>
    </row>
    <row r="2580" spans="1:19" x14ac:dyDescent="0.3">
      <c r="A2580">
        <v>240</v>
      </c>
      <c r="B2580">
        <v>-0.312</v>
      </c>
      <c r="C2580">
        <v>-1.246</v>
      </c>
      <c r="D2580">
        <v>-2.3220000000000001</v>
      </c>
      <c r="E2580">
        <v>-3.0030000000000001</v>
      </c>
      <c r="F2580">
        <v>-3.24</v>
      </c>
      <c r="G2580">
        <v>3</v>
      </c>
      <c r="H2580">
        <v>0</v>
      </c>
      <c r="I2580">
        <v>4</v>
      </c>
      <c r="J2580">
        <v>-0.34499999999999997</v>
      </c>
      <c r="K2580">
        <v>-1.349</v>
      </c>
      <c r="L2580">
        <v>-2.3479999999999999</v>
      </c>
      <c r="M2580">
        <v>-3.093</v>
      </c>
      <c r="N2580">
        <v>-3.3149999999999999</v>
      </c>
      <c r="O2580">
        <v>1.1020000000000001</v>
      </c>
      <c r="P2580">
        <v>1.101</v>
      </c>
      <c r="Q2580">
        <v>1.103</v>
      </c>
      <c r="R2580">
        <v>0.747</v>
      </c>
      <c r="S2580">
        <v>0.46500000000000002</v>
      </c>
    </row>
    <row r="2581" spans="1:19" x14ac:dyDescent="0.3">
      <c r="A2581">
        <v>300</v>
      </c>
      <c r="B2581">
        <v>-0.312</v>
      </c>
      <c r="C2581">
        <v>-1.246</v>
      </c>
      <c r="D2581">
        <v>-2.3220000000000001</v>
      </c>
      <c r="E2581">
        <v>-3.0030000000000001</v>
      </c>
      <c r="F2581">
        <v>-3.24</v>
      </c>
      <c r="G2581">
        <v>3</v>
      </c>
      <c r="H2581">
        <v>0</v>
      </c>
      <c r="I2581">
        <v>4</v>
      </c>
      <c r="J2581">
        <v>-0.34399999999999997</v>
      </c>
      <c r="K2581">
        <v>-1.347</v>
      </c>
      <c r="L2581">
        <v>-2.3479999999999999</v>
      </c>
      <c r="M2581">
        <v>-3.1030000000000002</v>
      </c>
      <c r="N2581">
        <v>-3.3220000000000001</v>
      </c>
      <c r="O2581">
        <v>1.099</v>
      </c>
      <c r="P2581">
        <v>1.093</v>
      </c>
      <c r="Q2581">
        <v>1.0940000000000001</v>
      </c>
      <c r="R2581">
        <v>0.78900000000000003</v>
      </c>
      <c r="S2581">
        <v>0.46800000000000003</v>
      </c>
    </row>
    <row r="2582" spans="1:19" x14ac:dyDescent="0.3">
      <c r="A2582">
        <v>360</v>
      </c>
      <c r="B2582">
        <v>-0.312</v>
      </c>
      <c r="C2582">
        <v>-1.246</v>
      </c>
      <c r="D2582">
        <v>-2.3220000000000001</v>
      </c>
      <c r="E2582">
        <v>-3.0030000000000001</v>
      </c>
      <c r="F2582">
        <v>-3.24</v>
      </c>
      <c r="G2582">
        <v>3</v>
      </c>
      <c r="H2582">
        <v>0</v>
      </c>
      <c r="I2582">
        <v>4</v>
      </c>
      <c r="J2582">
        <v>-0.34300000000000003</v>
      </c>
      <c r="K2582">
        <v>-1.3460000000000001</v>
      </c>
      <c r="L2582">
        <v>-2.343</v>
      </c>
      <c r="M2582">
        <v>-3.1150000000000002</v>
      </c>
      <c r="N2582">
        <v>-3.3319999999999999</v>
      </c>
      <c r="O2582">
        <v>1.0980000000000001</v>
      </c>
      <c r="P2582">
        <v>1.0920000000000001</v>
      </c>
      <c r="Q2582">
        <v>1.081</v>
      </c>
      <c r="R2582">
        <v>0.82299999999999995</v>
      </c>
      <c r="S2582">
        <v>0.47199999999999998</v>
      </c>
    </row>
    <row r="2583" spans="1:19" x14ac:dyDescent="0.3">
      <c r="A2583">
        <v>420</v>
      </c>
      <c r="B2583">
        <v>-0.312</v>
      </c>
      <c r="C2583">
        <v>-1.246</v>
      </c>
      <c r="D2583">
        <v>-2.3220000000000001</v>
      </c>
      <c r="E2583">
        <v>-3.0030000000000001</v>
      </c>
      <c r="F2583">
        <v>-3.24</v>
      </c>
      <c r="G2583">
        <v>3</v>
      </c>
      <c r="H2583">
        <v>0</v>
      </c>
      <c r="I2583">
        <v>4</v>
      </c>
      <c r="J2583">
        <v>-0.34399999999999997</v>
      </c>
      <c r="K2583">
        <v>-1.347</v>
      </c>
      <c r="L2583">
        <v>-2.3439999999999999</v>
      </c>
      <c r="M2583">
        <v>-3.125</v>
      </c>
      <c r="N2583">
        <v>-3.343</v>
      </c>
      <c r="O2583">
        <v>1.099</v>
      </c>
      <c r="P2583">
        <v>1.0980000000000001</v>
      </c>
      <c r="Q2583">
        <v>1.0860000000000001</v>
      </c>
      <c r="R2583">
        <v>0.84399999999999997</v>
      </c>
      <c r="S2583">
        <v>0.47599999999999998</v>
      </c>
    </row>
    <row r="2584" spans="1:19" x14ac:dyDescent="0.3">
      <c r="A2584">
        <v>480</v>
      </c>
      <c r="B2584">
        <v>-0.312</v>
      </c>
      <c r="C2584">
        <v>-1.246</v>
      </c>
      <c r="D2584">
        <v>-2.3220000000000001</v>
      </c>
      <c r="E2584">
        <v>-3.0030000000000001</v>
      </c>
      <c r="F2584">
        <v>-3.24</v>
      </c>
      <c r="G2584">
        <v>3</v>
      </c>
      <c r="H2584">
        <v>0</v>
      </c>
      <c r="I2584">
        <v>4</v>
      </c>
      <c r="J2584">
        <v>-0.34300000000000003</v>
      </c>
      <c r="K2584">
        <v>-1.347</v>
      </c>
      <c r="L2584">
        <v>-2.3460000000000001</v>
      </c>
      <c r="M2584">
        <v>-3.1320000000000001</v>
      </c>
      <c r="N2584">
        <v>-3.3530000000000002</v>
      </c>
      <c r="O2584">
        <v>1.0980000000000001</v>
      </c>
      <c r="P2584">
        <v>1.097</v>
      </c>
      <c r="Q2584">
        <v>1.093</v>
      </c>
      <c r="R2584">
        <v>0.85399999999999998</v>
      </c>
      <c r="S2584">
        <v>0.48</v>
      </c>
    </row>
    <row r="2585" spans="1:19" x14ac:dyDescent="0.3">
      <c r="A2585">
        <v>540</v>
      </c>
      <c r="B2585">
        <v>-0.312</v>
      </c>
      <c r="C2585">
        <v>-1.246</v>
      </c>
      <c r="D2585">
        <v>-2.3220000000000001</v>
      </c>
      <c r="E2585">
        <v>-3.0030000000000001</v>
      </c>
      <c r="F2585">
        <v>-3.24</v>
      </c>
      <c r="G2585">
        <v>3</v>
      </c>
      <c r="H2585">
        <v>0</v>
      </c>
      <c r="I2585">
        <v>4</v>
      </c>
      <c r="J2585">
        <v>-0.34300000000000003</v>
      </c>
      <c r="K2585">
        <v>-1.3460000000000001</v>
      </c>
      <c r="L2585">
        <v>-2.3460000000000001</v>
      </c>
      <c r="M2585">
        <v>-3.1379999999999999</v>
      </c>
      <c r="N2585">
        <v>-3.3639999999999999</v>
      </c>
      <c r="O2585">
        <v>1.0980000000000001</v>
      </c>
      <c r="P2585">
        <v>1.0960000000000001</v>
      </c>
      <c r="Q2585">
        <v>1.093</v>
      </c>
      <c r="R2585">
        <v>0.85799999999999998</v>
      </c>
      <c r="S2585">
        <v>0.48499999999999999</v>
      </c>
    </row>
    <row r="2586" spans="1:19" x14ac:dyDescent="0.3">
      <c r="A2586">
        <v>600</v>
      </c>
      <c r="B2586">
        <v>-0.312</v>
      </c>
      <c r="C2586">
        <v>-1.246</v>
      </c>
      <c r="D2586">
        <v>-2.3220000000000001</v>
      </c>
      <c r="E2586">
        <v>-3.0030000000000001</v>
      </c>
      <c r="F2586">
        <v>-3.24</v>
      </c>
      <c r="G2586">
        <v>3</v>
      </c>
      <c r="H2586">
        <v>0</v>
      </c>
      <c r="I2586">
        <v>4</v>
      </c>
      <c r="J2586">
        <v>-0.34300000000000003</v>
      </c>
      <c r="K2586">
        <v>-1.345</v>
      </c>
      <c r="L2586">
        <v>-2.3460000000000001</v>
      </c>
      <c r="M2586">
        <v>-3.1440000000000001</v>
      </c>
      <c r="N2586">
        <v>-3.375</v>
      </c>
      <c r="O2586">
        <v>1.0980000000000001</v>
      </c>
      <c r="P2586">
        <v>1.097</v>
      </c>
      <c r="Q2586">
        <v>1.0920000000000001</v>
      </c>
      <c r="R2586">
        <v>0.86199999999999999</v>
      </c>
      <c r="S2586">
        <v>0.48899999999999999</v>
      </c>
    </row>
    <row r="2588" spans="1:19" x14ac:dyDescent="0.3">
      <c r="A2588" t="s">
        <v>0</v>
      </c>
      <c r="B2588" t="s">
        <v>200</v>
      </c>
    </row>
    <row r="2589" spans="1:19" x14ac:dyDescent="0.3">
      <c r="A2589">
        <v>0</v>
      </c>
      <c r="B2589">
        <v>-0.311</v>
      </c>
      <c r="C2589">
        <v>-1.2470000000000001</v>
      </c>
      <c r="D2589">
        <v>-2.3210000000000002</v>
      </c>
      <c r="E2589">
        <v>-2.9969999999999999</v>
      </c>
      <c r="F2589">
        <v>-3.23</v>
      </c>
      <c r="G2589">
        <v>3</v>
      </c>
      <c r="H2589">
        <v>0</v>
      </c>
      <c r="I2589">
        <v>4</v>
      </c>
      <c r="J2589">
        <v>-0.33700000000000002</v>
      </c>
      <c r="K2589">
        <v>-1.337</v>
      </c>
      <c r="L2589">
        <v>-2.3340000000000001</v>
      </c>
      <c r="M2589">
        <v>-3.0950000000000002</v>
      </c>
      <c r="N2589">
        <v>-3.23</v>
      </c>
      <c r="O2589">
        <v>1.0880000000000001</v>
      </c>
      <c r="P2589">
        <v>1.0880000000000001</v>
      </c>
      <c r="Q2589">
        <v>1.0820000000000001</v>
      </c>
      <c r="R2589">
        <v>0.77800000000000002</v>
      </c>
      <c r="S2589">
        <v>0.32500000000000001</v>
      </c>
    </row>
    <row r="2590" spans="1:19" x14ac:dyDescent="0.3">
      <c r="A2590">
        <v>60</v>
      </c>
      <c r="B2590">
        <v>-0.311</v>
      </c>
      <c r="C2590">
        <v>-1.2470000000000001</v>
      </c>
      <c r="D2590">
        <v>-2.3210000000000002</v>
      </c>
      <c r="E2590">
        <v>-2.9969999999999999</v>
      </c>
      <c r="F2590">
        <v>-3.23</v>
      </c>
      <c r="G2590">
        <v>3</v>
      </c>
      <c r="H2590">
        <v>0</v>
      </c>
      <c r="I2590">
        <v>4</v>
      </c>
      <c r="J2590">
        <v>-0.35699999999999998</v>
      </c>
      <c r="K2590">
        <v>-1.351</v>
      </c>
      <c r="L2590">
        <v>-2.3279999999999998</v>
      </c>
      <c r="M2590">
        <v>-3.0779999999999998</v>
      </c>
      <c r="N2590">
        <v>-3.286</v>
      </c>
      <c r="O2590">
        <v>1.121</v>
      </c>
      <c r="P2590">
        <v>1.093</v>
      </c>
      <c r="Q2590">
        <v>1.0289999999999999</v>
      </c>
      <c r="R2590">
        <v>0.73199999999999998</v>
      </c>
      <c r="S2590">
        <v>0.45400000000000001</v>
      </c>
    </row>
    <row r="2591" spans="1:19" x14ac:dyDescent="0.3">
      <c r="A2591">
        <v>120</v>
      </c>
      <c r="B2591">
        <v>-0.311</v>
      </c>
      <c r="C2591">
        <v>-1.2470000000000001</v>
      </c>
      <c r="D2591">
        <v>-2.3210000000000002</v>
      </c>
      <c r="E2591">
        <v>-2.9969999999999999</v>
      </c>
      <c r="F2591">
        <v>-3.23</v>
      </c>
      <c r="G2591">
        <v>3</v>
      </c>
      <c r="H2591">
        <v>0</v>
      </c>
      <c r="I2591">
        <v>4</v>
      </c>
      <c r="J2591">
        <v>-0.34300000000000003</v>
      </c>
      <c r="K2591">
        <v>-1.3540000000000001</v>
      </c>
      <c r="L2591">
        <v>-2.355</v>
      </c>
      <c r="M2591">
        <v>-3.113</v>
      </c>
      <c r="N2591">
        <v>-3.294</v>
      </c>
      <c r="O2591">
        <v>1.0980000000000001</v>
      </c>
      <c r="P2591">
        <v>1.1160000000000001</v>
      </c>
      <c r="Q2591">
        <v>1.1180000000000001</v>
      </c>
      <c r="R2591">
        <v>0.83499999999999996</v>
      </c>
      <c r="S2591">
        <v>0.45700000000000002</v>
      </c>
    </row>
    <row r="2592" spans="1:19" x14ac:dyDescent="0.3">
      <c r="A2592">
        <v>180</v>
      </c>
      <c r="B2592">
        <v>-0.311</v>
      </c>
      <c r="C2592">
        <v>-1.2470000000000001</v>
      </c>
      <c r="D2592">
        <v>-2.3210000000000002</v>
      </c>
      <c r="E2592">
        <v>-2.9969999999999999</v>
      </c>
      <c r="F2592">
        <v>-3.23</v>
      </c>
      <c r="G2592">
        <v>3</v>
      </c>
      <c r="H2592">
        <v>0</v>
      </c>
      <c r="I2592">
        <v>4</v>
      </c>
      <c r="J2592">
        <v>-0.34399999999999997</v>
      </c>
      <c r="K2592">
        <v>-1.343</v>
      </c>
      <c r="L2592">
        <v>-2.3380000000000001</v>
      </c>
      <c r="M2592">
        <v>-3.093</v>
      </c>
      <c r="N2592">
        <v>-3.298</v>
      </c>
      <c r="O2592">
        <v>1.099</v>
      </c>
      <c r="P2592">
        <v>1.0780000000000001</v>
      </c>
      <c r="Q2592">
        <v>1.0580000000000001</v>
      </c>
      <c r="R2592">
        <v>0.755</v>
      </c>
      <c r="S2592">
        <v>0.45800000000000002</v>
      </c>
    </row>
    <row r="2593" spans="1:19" x14ac:dyDescent="0.3">
      <c r="A2593">
        <v>240</v>
      </c>
      <c r="B2593">
        <v>-0.311</v>
      </c>
      <c r="C2593">
        <v>-1.2470000000000001</v>
      </c>
      <c r="D2593">
        <v>-2.3210000000000002</v>
      </c>
      <c r="E2593">
        <v>-2.9969999999999999</v>
      </c>
      <c r="F2593">
        <v>-3.23</v>
      </c>
      <c r="G2593">
        <v>3</v>
      </c>
      <c r="H2593">
        <v>0</v>
      </c>
      <c r="I2593">
        <v>4</v>
      </c>
      <c r="J2593">
        <v>-0.34499999999999997</v>
      </c>
      <c r="K2593">
        <v>-1.349</v>
      </c>
      <c r="L2593">
        <v>-2.347</v>
      </c>
      <c r="M2593">
        <v>-3.0870000000000002</v>
      </c>
      <c r="N2593">
        <v>-3.3039999999999998</v>
      </c>
      <c r="O2593">
        <v>1.101</v>
      </c>
      <c r="P2593">
        <v>1.101</v>
      </c>
      <c r="Q2593">
        <v>1.103</v>
      </c>
      <c r="R2593">
        <v>0.74299999999999999</v>
      </c>
      <c r="S2593">
        <v>0.46100000000000002</v>
      </c>
    </row>
    <row r="2594" spans="1:19" x14ac:dyDescent="0.3">
      <c r="A2594">
        <v>300</v>
      </c>
      <c r="B2594">
        <v>-0.311</v>
      </c>
      <c r="C2594">
        <v>-1.2470000000000001</v>
      </c>
      <c r="D2594">
        <v>-2.3210000000000002</v>
      </c>
      <c r="E2594">
        <v>-2.9969999999999999</v>
      </c>
      <c r="F2594">
        <v>-3.23</v>
      </c>
      <c r="G2594">
        <v>3</v>
      </c>
      <c r="H2594">
        <v>0</v>
      </c>
      <c r="I2594">
        <v>4</v>
      </c>
      <c r="J2594">
        <v>-0.34399999999999997</v>
      </c>
      <c r="K2594">
        <v>-1.347</v>
      </c>
      <c r="L2594">
        <v>-2.3479999999999999</v>
      </c>
      <c r="M2594">
        <v>-3.0960000000000001</v>
      </c>
      <c r="N2594">
        <v>-3.3119999999999998</v>
      </c>
      <c r="O2594">
        <v>1.1000000000000001</v>
      </c>
      <c r="P2594">
        <v>1.0940000000000001</v>
      </c>
      <c r="Q2594">
        <v>1.095</v>
      </c>
      <c r="R2594">
        <v>0.78300000000000003</v>
      </c>
      <c r="S2594">
        <v>0.46400000000000002</v>
      </c>
    </row>
    <row r="2595" spans="1:19" x14ac:dyDescent="0.3">
      <c r="A2595">
        <v>360</v>
      </c>
      <c r="B2595">
        <v>-0.311</v>
      </c>
      <c r="C2595">
        <v>-1.2470000000000001</v>
      </c>
      <c r="D2595">
        <v>-2.3210000000000002</v>
      </c>
      <c r="E2595">
        <v>-2.9969999999999999</v>
      </c>
      <c r="F2595">
        <v>-3.23</v>
      </c>
      <c r="G2595">
        <v>3</v>
      </c>
      <c r="H2595">
        <v>0</v>
      </c>
      <c r="I2595">
        <v>4</v>
      </c>
      <c r="J2595">
        <v>-0.34300000000000003</v>
      </c>
      <c r="K2595">
        <v>-1.3460000000000001</v>
      </c>
      <c r="L2595">
        <v>-2.343</v>
      </c>
      <c r="M2595">
        <v>-3.11</v>
      </c>
      <c r="N2595">
        <v>-3.3220000000000001</v>
      </c>
      <c r="O2595">
        <v>1.0980000000000001</v>
      </c>
      <c r="P2595">
        <v>1.0920000000000001</v>
      </c>
      <c r="Q2595">
        <v>1.0820000000000001</v>
      </c>
      <c r="R2595">
        <v>0.81899999999999995</v>
      </c>
      <c r="S2595">
        <v>0.46800000000000003</v>
      </c>
    </row>
    <row r="2596" spans="1:19" x14ac:dyDescent="0.3">
      <c r="A2596">
        <v>420</v>
      </c>
      <c r="B2596">
        <v>-0.311</v>
      </c>
      <c r="C2596">
        <v>-1.2470000000000001</v>
      </c>
      <c r="D2596">
        <v>-2.3210000000000002</v>
      </c>
      <c r="E2596">
        <v>-2.9969999999999999</v>
      </c>
      <c r="F2596">
        <v>-3.23</v>
      </c>
      <c r="G2596">
        <v>3</v>
      </c>
      <c r="H2596">
        <v>0</v>
      </c>
      <c r="I2596">
        <v>4</v>
      </c>
      <c r="J2596">
        <v>-0.34399999999999997</v>
      </c>
      <c r="K2596">
        <v>-1.347</v>
      </c>
      <c r="L2596">
        <v>-2.3439999999999999</v>
      </c>
      <c r="M2596">
        <v>-3.12</v>
      </c>
      <c r="N2596">
        <v>-3.3330000000000002</v>
      </c>
      <c r="O2596">
        <v>1.099</v>
      </c>
      <c r="P2596">
        <v>1.0980000000000001</v>
      </c>
      <c r="Q2596">
        <v>1.0860000000000001</v>
      </c>
      <c r="R2596">
        <v>0.84099999999999997</v>
      </c>
      <c r="S2596">
        <v>0.47199999999999998</v>
      </c>
    </row>
    <row r="2597" spans="1:19" x14ac:dyDescent="0.3">
      <c r="A2597">
        <v>480</v>
      </c>
      <c r="B2597">
        <v>-0.311</v>
      </c>
      <c r="C2597">
        <v>-1.2470000000000001</v>
      </c>
      <c r="D2597">
        <v>-2.3210000000000002</v>
      </c>
      <c r="E2597">
        <v>-2.9969999999999999</v>
      </c>
      <c r="F2597">
        <v>-3.23</v>
      </c>
      <c r="G2597">
        <v>3</v>
      </c>
      <c r="H2597">
        <v>0</v>
      </c>
      <c r="I2597">
        <v>4</v>
      </c>
      <c r="J2597">
        <v>-0.34300000000000003</v>
      </c>
      <c r="K2597">
        <v>-1.3460000000000001</v>
      </c>
      <c r="L2597">
        <v>-2.3450000000000002</v>
      </c>
      <c r="M2597">
        <v>-3.1269999999999998</v>
      </c>
      <c r="N2597">
        <v>-3.3420000000000001</v>
      </c>
      <c r="O2597">
        <v>1.0980000000000001</v>
      </c>
      <c r="P2597">
        <v>1.097</v>
      </c>
      <c r="Q2597">
        <v>1.0920000000000001</v>
      </c>
      <c r="R2597">
        <v>0.84799999999999998</v>
      </c>
      <c r="S2597">
        <v>0.47599999999999998</v>
      </c>
    </row>
    <row r="2598" spans="1:19" x14ac:dyDescent="0.3">
      <c r="A2598">
        <v>540</v>
      </c>
      <c r="B2598">
        <v>-0.311</v>
      </c>
      <c r="C2598">
        <v>-1.2470000000000001</v>
      </c>
      <c r="D2598">
        <v>-2.3210000000000002</v>
      </c>
      <c r="E2598">
        <v>-2.9969999999999999</v>
      </c>
      <c r="F2598">
        <v>-3.23</v>
      </c>
      <c r="G2598">
        <v>3</v>
      </c>
      <c r="H2598">
        <v>0</v>
      </c>
      <c r="I2598">
        <v>4</v>
      </c>
      <c r="J2598">
        <v>-0.34300000000000003</v>
      </c>
      <c r="K2598">
        <v>-1.345</v>
      </c>
      <c r="L2598">
        <v>-2.3460000000000001</v>
      </c>
      <c r="M2598">
        <v>-3.1320000000000001</v>
      </c>
      <c r="N2598">
        <v>-3.3530000000000002</v>
      </c>
      <c r="O2598">
        <v>1.0980000000000001</v>
      </c>
      <c r="P2598">
        <v>1.0960000000000001</v>
      </c>
      <c r="Q2598">
        <v>1.0940000000000001</v>
      </c>
      <c r="R2598">
        <v>0.85299999999999998</v>
      </c>
      <c r="S2598">
        <v>0.48</v>
      </c>
    </row>
    <row r="2599" spans="1:19" x14ac:dyDescent="0.3">
      <c r="A2599">
        <v>600</v>
      </c>
      <c r="B2599">
        <v>-0.311</v>
      </c>
      <c r="C2599">
        <v>-1.2470000000000001</v>
      </c>
      <c r="D2599">
        <v>-2.3210000000000002</v>
      </c>
      <c r="E2599">
        <v>-2.9969999999999999</v>
      </c>
      <c r="F2599">
        <v>-3.23</v>
      </c>
      <c r="G2599">
        <v>3</v>
      </c>
      <c r="H2599">
        <v>0</v>
      </c>
      <c r="I2599">
        <v>4</v>
      </c>
      <c r="J2599">
        <v>-0.34300000000000003</v>
      </c>
      <c r="K2599">
        <v>-1.345</v>
      </c>
      <c r="L2599">
        <v>-2.3460000000000001</v>
      </c>
      <c r="M2599">
        <v>-3.1379999999999999</v>
      </c>
      <c r="N2599">
        <v>-3.3650000000000002</v>
      </c>
      <c r="O2599">
        <v>1.0980000000000001</v>
      </c>
      <c r="P2599">
        <v>1.0960000000000001</v>
      </c>
      <c r="Q2599">
        <v>1.093</v>
      </c>
      <c r="R2599">
        <v>0.85699999999999998</v>
      </c>
      <c r="S2599">
        <v>0.48499999999999999</v>
      </c>
    </row>
    <row r="2601" spans="1:19" x14ac:dyDescent="0.3">
      <c r="A2601" t="s">
        <v>0</v>
      </c>
      <c r="B2601" t="s">
        <v>201</v>
      </c>
    </row>
    <row r="2602" spans="1:19" x14ac:dyDescent="0.3">
      <c r="A2602">
        <v>0</v>
      </c>
      <c r="B2602">
        <v>-0.312</v>
      </c>
      <c r="C2602">
        <v>-1.2470000000000001</v>
      </c>
      <c r="D2602">
        <v>-2.3210000000000002</v>
      </c>
      <c r="E2602">
        <v>-2.9910000000000001</v>
      </c>
      <c r="F2602">
        <v>-3.22</v>
      </c>
      <c r="G2602">
        <v>3</v>
      </c>
      <c r="H2602">
        <v>0</v>
      </c>
      <c r="I2602">
        <v>4</v>
      </c>
      <c r="J2602">
        <v>-0.33700000000000002</v>
      </c>
      <c r="K2602">
        <v>-1.337</v>
      </c>
      <c r="L2602">
        <v>-2.3340000000000001</v>
      </c>
      <c r="M2602">
        <v>-3.089</v>
      </c>
      <c r="N2602">
        <v>-3.22</v>
      </c>
      <c r="O2602">
        <v>1.0880000000000001</v>
      </c>
      <c r="P2602">
        <v>1.0880000000000001</v>
      </c>
      <c r="Q2602">
        <v>1.0820000000000001</v>
      </c>
      <c r="R2602">
        <v>0.77100000000000002</v>
      </c>
      <c r="S2602">
        <v>0.32200000000000001</v>
      </c>
    </row>
    <row r="2603" spans="1:19" x14ac:dyDescent="0.3">
      <c r="A2603">
        <v>60</v>
      </c>
      <c r="B2603">
        <v>-0.312</v>
      </c>
      <c r="C2603">
        <v>-1.2470000000000001</v>
      </c>
      <c r="D2603">
        <v>-2.3210000000000002</v>
      </c>
      <c r="E2603">
        <v>-2.9910000000000001</v>
      </c>
      <c r="F2603">
        <v>-3.22</v>
      </c>
      <c r="G2603">
        <v>3</v>
      </c>
      <c r="H2603">
        <v>0</v>
      </c>
      <c r="I2603">
        <v>4</v>
      </c>
      <c r="J2603">
        <v>-0.35599999999999998</v>
      </c>
      <c r="K2603">
        <v>-1.351</v>
      </c>
      <c r="L2603">
        <v>-2.3279999999999998</v>
      </c>
      <c r="M2603">
        <v>-3.0720000000000001</v>
      </c>
      <c r="N2603">
        <v>-3.2749999999999999</v>
      </c>
      <c r="O2603">
        <v>1.121</v>
      </c>
      <c r="P2603">
        <v>1.0920000000000001</v>
      </c>
      <c r="Q2603">
        <v>1.028</v>
      </c>
      <c r="R2603">
        <v>0.72599999999999998</v>
      </c>
      <c r="S2603">
        <v>0.45</v>
      </c>
    </row>
    <row r="2604" spans="1:19" x14ac:dyDescent="0.3">
      <c r="A2604">
        <v>120</v>
      </c>
      <c r="B2604">
        <v>-0.312</v>
      </c>
      <c r="C2604">
        <v>-1.2470000000000001</v>
      </c>
      <c r="D2604">
        <v>-2.3210000000000002</v>
      </c>
      <c r="E2604">
        <v>-2.9910000000000001</v>
      </c>
      <c r="F2604">
        <v>-3.22</v>
      </c>
      <c r="G2604">
        <v>3</v>
      </c>
      <c r="H2604">
        <v>0</v>
      </c>
      <c r="I2604">
        <v>4</v>
      </c>
      <c r="J2604">
        <v>-0.34300000000000003</v>
      </c>
      <c r="K2604">
        <v>-1.3540000000000001</v>
      </c>
      <c r="L2604">
        <v>-2.355</v>
      </c>
      <c r="M2604">
        <v>-3.1070000000000002</v>
      </c>
      <c r="N2604">
        <v>-3.282</v>
      </c>
      <c r="O2604">
        <v>1.0980000000000001</v>
      </c>
      <c r="P2604">
        <v>1.1160000000000001</v>
      </c>
      <c r="Q2604">
        <v>1.117</v>
      </c>
      <c r="R2604">
        <v>0.82799999999999996</v>
      </c>
      <c r="S2604">
        <v>0.45200000000000001</v>
      </c>
    </row>
    <row r="2605" spans="1:19" x14ac:dyDescent="0.3">
      <c r="A2605">
        <v>180</v>
      </c>
      <c r="B2605">
        <v>-0.312</v>
      </c>
      <c r="C2605">
        <v>-1.2470000000000001</v>
      </c>
      <c r="D2605">
        <v>-2.3210000000000002</v>
      </c>
      <c r="E2605">
        <v>-2.9910000000000001</v>
      </c>
      <c r="F2605">
        <v>-3.22</v>
      </c>
      <c r="G2605">
        <v>3</v>
      </c>
      <c r="H2605">
        <v>0</v>
      </c>
      <c r="I2605">
        <v>4</v>
      </c>
      <c r="J2605">
        <v>-0.34399999999999997</v>
      </c>
      <c r="K2605">
        <v>-1.343</v>
      </c>
      <c r="L2605">
        <v>-2.3380000000000001</v>
      </c>
      <c r="M2605">
        <v>-3.0859999999999999</v>
      </c>
      <c r="N2605">
        <v>-3.2869999999999999</v>
      </c>
      <c r="O2605">
        <v>1.099</v>
      </c>
      <c r="P2605">
        <v>1.0780000000000001</v>
      </c>
      <c r="Q2605">
        <v>1.0580000000000001</v>
      </c>
      <c r="R2605">
        <v>0.747</v>
      </c>
      <c r="S2605">
        <v>0.45400000000000001</v>
      </c>
    </row>
    <row r="2606" spans="1:19" x14ac:dyDescent="0.3">
      <c r="A2606">
        <v>240</v>
      </c>
      <c r="B2606">
        <v>-0.312</v>
      </c>
      <c r="C2606">
        <v>-1.2470000000000001</v>
      </c>
      <c r="D2606">
        <v>-2.3210000000000002</v>
      </c>
      <c r="E2606">
        <v>-2.9910000000000001</v>
      </c>
      <c r="F2606">
        <v>-3.22</v>
      </c>
      <c r="G2606">
        <v>3</v>
      </c>
      <c r="H2606">
        <v>0</v>
      </c>
      <c r="I2606">
        <v>4</v>
      </c>
      <c r="J2606">
        <v>-0.34499999999999997</v>
      </c>
      <c r="K2606">
        <v>-1.349</v>
      </c>
      <c r="L2606">
        <v>-2.3479999999999999</v>
      </c>
      <c r="M2606">
        <v>-3.081</v>
      </c>
      <c r="N2606">
        <v>-3.2930000000000001</v>
      </c>
      <c r="O2606">
        <v>1.101</v>
      </c>
      <c r="P2606">
        <v>1.101</v>
      </c>
      <c r="Q2606">
        <v>1.1040000000000001</v>
      </c>
      <c r="R2606">
        <v>0.73799999999999999</v>
      </c>
      <c r="S2606">
        <v>0.45600000000000002</v>
      </c>
    </row>
    <row r="2607" spans="1:19" x14ac:dyDescent="0.3">
      <c r="A2607">
        <v>300</v>
      </c>
      <c r="B2607">
        <v>-0.312</v>
      </c>
      <c r="C2607">
        <v>-1.2470000000000001</v>
      </c>
      <c r="D2607">
        <v>-2.3210000000000002</v>
      </c>
      <c r="E2607">
        <v>-2.9910000000000001</v>
      </c>
      <c r="F2607">
        <v>-3.22</v>
      </c>
      <c r="G2607">
        <v>3</v>
      </c>
      <c r="H2607">
        <v>0</v>
      </c>
      <c r="I2607">
        <v>4</v>
      </c>
      <c r="J2607">
        <v>-0.34399999999999997</v>
      </c>
      <c r="K2607">
        <v>-1.347</v>
      </c>
      <c r="L2607">
        <v>-2.347</v>
      </c>
      <c r="M2607">
        <v>-3.0910000000000002</v>
      </c>
      <c r="N2607">
        <v>-3.3010000000000002</v>
      </c>
      <c r="O2607">
        <v>1.099</v>
      </c>
      <c r="P2607">
        <v>1.0940000000000001</v>
      </c>
      <c r="Q2607">
        <v>1.0940000000000001</v>
      </c>
      <c r="R2607">
        <v>0.77900000000000003</v>
      </c>
      <c r="S2607">
        <v>0.45900000000000002</v>
      </c>
    </row>
    <row r="2608" spans="1:19" x14ac:dyDescent="0.3">
      <c r="A2608">
        <v>360</v>
      </c>
      <c r="B2608">
        <v>-0.312</v>
      </c>
      <c r="C2608">
        <v>-1.2470000000000001</v>
      </c>
      <c r="D2608">
        <v>-2.3210000000000002</v>
      </c>
      <c r="E2608">
        <v>-2.9910000000000001</v>
      </c>
      <c r="F2608">
        <v>-3.22</v>
      </c>
      <c r="G2608">
        <v>3</v>
      </c>
      <c r="H2608">
        <v>0</v>
      </c>
      <c r="I2608">
        <v>4</v>
      </c>
      <c r="J2608">
        <v>-0.34300000000000003</v>
      </c>
      <c r="K2608">
        <v>-1.345</v>
      </c>
      <c r="L2608">
        <v>-2.3420000000000001</v>
      </c>
      <c r="M2608">
        <v>-3.1030000000000002</v>
      </c>
      <c r="N2608">
        <v>-3.31</v>
      </c>
      <c r="O2608">
        <v>1.0980000000000001</v>
      </c>
      <c r="P2608">
        <v>1.0920000000000001</v>
      </c>
      <c r="Q2608">
        <v>1.08</v>
      </c>
      <c r="R2608">
        <v>0.81200000000000006</v>
      </c>
      <c r="S2608">
        <v>0.46300000000000002</v>
      </c>
    </row>
    <row r="2609" spans="1:19" x14ac:dyDescent="0.3">
      <c r="A2609">
        <v>420</v>
      </c>
      <c r="B2609">
        <v>-0.312</v>
      </c>
      <c r="C2609">
        <v>-1.2470000000000001</v>
      </c>
      <c r="D2609">
        <v>-2.3210000000000002</v>
      </c>
      <c r="E2609">
        <v>-2.9910000000000001</v>
      </c>
      <c r="F2609">
        <v>-3.22</v>
      </c>
      <c r="G2609">
        <v>3</v>
      </c>
      <c r="H2609">
        <v>0</v>
      </c>
      <c r="I2609">
        <v>4</v>
      </c>
      <c r="J2609">
        <v>-0.34399999999999997</v>
      </c>
      <c r="K2609">
        <v>-1.3460000000000001</v>
      </c>
      <c r="L2609">
        <v>-2.3439999999999999</v>
      </c>
      <c r="M2609">
        <v>-3.1139999999999999</v>
      </c>
      <c r="N2609">
        <v>-3.3210000000000002</v>
      </c>
      <c r="O2609">
        <v>1.099</v>
      </c>
      <c r="P2609">
        <v>1.099</v>
      </c>
      <c r="Q2609">
        <v>1.0860000000000001</v>
      </c>
      <c r="R2609">
        <v>0.83599999999999997</v>
      </c>
      <c r="S2609">
        <v>0.46700000000000003</v>
      </c>
    </row>
    <row r="2610" spans="1:19" x14ac:dyDescent="0.3">
      <c r="A2610">
        <v>480</v>
      </c>
      <c r="B2610">
        <v>-0.312</v>
      </c>
      <c r="C2610">
        <v>-1.2470000000000001</v>
      </c>
      <c r="D2610">
        <v>-2.3210000000000002</v>
      </c>
      <c r="E2610">
        <v>-2.9910000000000001</v>
      </c>
      <c r="F2610">
        <v>-3.22</v>
      </c>
      <c r="G2610">
        <v>3</v>
      </c>
      <c r="H2610">
        <v>0</v>
      </c>
      <c r="I2610">
        <v>4</v>
      </c>
      <c r="J2610">
        <v>-0.34300000000000003</v>
      </c>
      <c r="K2610">
        <v>-1.3460000000000001</v>
      </c>
      <c r="L2610">
        <v>-2.3450000000000002</v>
      </c>
      <c r="M2610">
        <v>-3.121</v>
      </c>
      <c r="N2610">
        <v>-3.331</v>
      </c>
      <c r="O2610">
        <v>1.0980000000000001</v>
      </c>
      <c r="P2610">
        <v>1.097</v>
      </c>
      <c r="Q2610">
        <v>1.093</v>
      </c>
      <c r="R2610">
        <v>0.84299999999999997</v>
      </c>
      <c r="S2610">
        <v>0.47099999999999997</v>
      </c>
    </row>
    <row r="2611" spans="1:19" x14ac:dyDescent="0.3">
      <c r="A2611">
        <v>540</v>
      </c>
      <c r="B2611">
        <v>-0.312</v>
      </c>
      <c r="C2611">
        <v>-1.2470000000000001</v>
      </c>
      <c r="D2611">
        <v>-2.3210000000000002</v>
      </c>
      <c r="E2611">
        <v>-2.9910000000000001</v>
      </c>
      <c r="F2611">
        <v>-3.22</v>
      </c>
      <c r="G2611">
        <v>3</v>
      </c>
      <c r="H2611">
        <v>0</v>
      </c>
      <c r="I2611">
        <v>4</v>
      </c>
      <c r="J2611">
        <v>-0.34300000000000003</v>
      </c>
      <c r="K2611">
        <v>-1.345</v>
      </c>
      <c r="L2611">
        <v>-2.3460000000000001</v>
      </c>
      <c r="M2611">
        <v>-3.1259999999999999</v>
      </c>
      <c r="N2611">
        <v>-3.3420000000000001</v>
      </c>
      <c r="O2611">
        <v>1.0980000000000001</v>
      </c>
      <c r="P2611">
        <v>1.097</v>
      </c>
      <c r="Q2611">
        <v>1.093</v>
      </c>
      <c r="R2611">
        <v>0.84599999999999997</v>
      </c>
      <c r="S2611">
        <v>0.47499999999999998</v>
      </c>
    </row>
    <row r="2612" spans="1:19" x14ac:dyDescent="0.3">
      <c r="A2612">
        <v>600</v>
      </c>
      <c r="B2612">
        <v>-0.312</v>
      </c>
      <c r="C2612">
        <v>-1.2470000000000001</v>
      </c>
      <c r="D2612">
        <v>-2.3210000000000002</v>
      </c>
      <c r="E2612">
        <v>-2.9910000000000001</v>
      </c>
      <c r="F2612">
        <v>-3.22</v>
      </c>
      <c r="G2612">
        <v>3</v>
      </c>
      <c r="H2612">
        <v>0</v>
      </c>
      <c r="I2612">
        <v>4</v>
      </c>
      <c r="J2612">
        <v>-0.34300000000000003</v>
      </c>
      <c r="K2612">
        <v>-1.345</v>
      </c>
      <c r="L2612">
        <v>-2.3450000000000002</v>
      </c>
      <c r="M2612">
        <v>-3.1320000000000001</v>
      </c>
      <c r="N2612">
        <v>-3.3519999999999999</v>
      </c>
      <c r="O2612">
        <v>1.0980000000000001</v>
      </c>
      <c r="P2612">
        <v>1.097</v>
      </c>
      <c r="Q2612">
        <v>1.093</v>
      </c>
      <c r="R2612">
        <v>0.85</v>
      </c>
      <c r="S2612">
        <v>0.48</v>
      </c>
    </row>
    <row r="2614" spans="1:19" x14ac:dyDescent="0.3">
      <c r="A2614" t="s">
        <v>0</v>
      </c>
      <c r="B2614" t="s">
        <v>202</v>
      </c>
    </row>
    <row r="2615" spans="1:19" x14ac:dyDescent="0.3">
      <c r="A2615">
        <v>0</v>
      </c>
      <c r="B2615">
        <v>-0.312</v>
      </c>
      <c r="C2615">
        <v>-1.248</v>
      </c>
      <c r="D2615">
        <v>-2.3210000000000002</v>
      </c>
      <c r="E2615">
        <v>-2.9860000000000002</v>
      </c>
      <c r="F2615">
        <v>-3.21</v>
      </c>
      <c r="G2615">
        <v>3</v>
      </c>
      <c r="H2615">
        <v>0</v>
      </c>
      <c r="I2615">
        <v>4</v>
      </c>
      <c r="J2615">
        <v>-0.33700000000000002</v>
      </c>
      <c r="K2615">
        <v>-1.337</v>
      </c>
      <c r="L2615">
        <v>-2.3330000000000002</v>
      </c>
      <c r="M2615">
        <v>-3.0819999999999999</v>
      </c>
      <c r="N2615">
        <v>-3.21</v>
      </c>
      <c r="O2615">
        <v>1.0880000000000001</v>
      </c>
      <c r="P2615">
        <v>1.0880000000000001</v>
      </c>
      <c r="Q2615">
        <v>1.0820000000000001</v>
      </c>
      <c r="R2615">
        <v>0.76400000000000001</v>
      </c>
      <c r="S2615">
        <v>0.32</v>
      </c>
    </row>
    <row r="2616" spans="1:19" x14ac:dyDescent="0.3">
      <c r="A2616">
        <v>60</v>
      </c>
      <c r="B2616">
        <v>-0.312</v>
      </c>
      <c r="C2616">
        <v>-1.248</v>
      </c>
      <c r="D2616">
        <v>-2.3210000000000002</v>
      </c>
      <c r="E2616">
        <v>-2.9860000000000002</v>
      </c>
      <c r="F2616">
        <v>-3.21</v>
      </c>
      <c r="G2616">
        <v>3</v>
      </c>
      <c r="H2616">
        <v>0</v>
      </c>
      <c r="I2616">
        <v>4</v>
      </c>
      <c r="J2616">
        <v>-0.35699999999999998</v>
      </c>
      <c r="K2616">
        <v>-1.35</v>
      </c>
      <c r="L2616">
        <v>-2.327</v>
      </c>
      <c r="M2616">
        <v>-3.0659999999999998</v>
      </c>
      <c r="N2616">
        <v>-3.266</v>
      </c>
      <c r="O2616">
        <v>1.1220000000000001</v>
      </c>
      <c r="P2616">
        <v>1.089</v>
      </c>
      <c r="Q2616">
        <v>1.0269999999999999</v>
      </c>
      <c r="R2616">
        <v>0.72199999999999998</v>
      </c>
      <c r="S2616">
        <v>0.44600000000000001</v>
      </c>
    </row>
    <row r="2617" spans="1:19" x14ac:dyDescent="0.3">
      <c r="A2617">
        <v>120</v>
      </c>
      <c r="B2617">
        <v>-0.312</v>
      </c>
      <c r="C2617">
        <v>-1.248</v>
      </c>
      <c r="D2617">
        <v>-2.3210000000000002</v>
      </c>
      <c r="E2617">
        <v>-2.9860000000000002</v>
      </c>
      <c r="F2617">
        <v>-3.21</v>
      </c>
      <c r="G2617">
        <v>3</v>
      </c>
      <c r="H2617">
        <v>0</v>
      </c>
      <c r="I2617">
        <v>4</v>
      </c>
      <c r="J2617">
        <v>-0.34399999999999997</v>
      </c>
      <c r="K2617">
        <v>-1.355</v>
      </c>
      <c r="L2617">
        <v>-2.3540000000000001</v>
      </c>
      <c r="M2617">
        <v>-3.1</v>
      </c>
      <c r="N2617">
        <v>-3.2709999999999999</v>
      </c>
      <c r="O2617">
        <v>1.099</v>
      </c>
      <c r="P2617">
        <v>1.117</v>
      </c>
      <c r="Q2617">
        <v>1.115</v>
      </c>
      <c r="R2617">
        <v>0.81899999999999995</v>
      </c>
      <c r="S2617">
        <v>0.44800000000000001</v>
      </c>
    </row>
    <row r="2618" spans="1:19" x14ac:dyDescent="0.3">
      <c r="A2618">
        <v>180</v>
      </c>
      <c r="B2618">
        <v>-0.312</v>
      </c>
      <c r="C2618">
        <v>-1.248</v>
      </c>
      <c r="D2618">
        <v>-2.3210000000000002</v>
      </c>
      <c r="E2618">
        <v>-2.9860000000000002</v>
      </c>
      <c r="F2618">
        <v>-3.21</v>
      </c>
      <c r="G2618">
        <v>3</v>
      </c>
      <c r="H2618">
        <v>0</v>
      </c>
      <c r="I2618">
        <v>4</v>
      </c>
      <c r="J2618">
        <v>-0.34300000000000003</v>
      </c>
      <c r="K2618">
        <v>-1.3420000000000001</v>
      </c>
      <c r="L2618">
        <v>-2.3380000000000001</v>
      </c>
      <c r="M2618">
        <v>-3.0790000000000002</v>
      </c>
      <c r="N2618">
        <v>-3.2770000000000001</v>
      </c>
      <c r="O2618">
        <v>1.0980000000000001</v>
      </c>
      <c r="P2618">
        <v>1.077</v>
      </c>
      <c r="Q2618">
        <v>1.0589999999999999</v>
      </c>
      <c r="R2618">
        <v>0.73799999999999999</v>
      </c>
      <c r="S2618">
        <v>0.45</v>
      </c>
    </row>
    <row r="2619" spans="1:19" x14ac:dyDescent="0.3">
      <c r="A2619">
        <v>240</v>
      </c>
      <c r="B2619">
        <v>-0.312</v>
      </c>
      <c r="C2619">
        <v>-1.248</v>
      </c>
      <c r="D2619">
        <v>-2.3210000000000002</v>
      </c>
      <c r="E2619">
        <v>-2.9860000000000002</v>
      </c>
      <c r="F2619">
        <v>-3.21</v>
      </c>
      <c r="G2619">
        <v>3</v>
      </c>
      <c r="H2619">
        <v>0</v>
      </c>
      <c r="I2619">
        <v>4</v>
      </c>
      <c r="J2619">
        <v>-0.34499999999999997</v>
      </c>
      <c r="K2619">
        <v>-1.349</v>
      </c>
      <c r="L2619">
        <v>-2.3479999999999999</v>
      </c>
      <c r="M2619">
        <v>-3.0739999999999998</v>
      </c>
      <c r="N2619">
        <v>-3.2829999999999999</v>
      </c>
      <c r="O2619">
        <v>1.1020000000000001</v>
      </c>
      <c r="P2619">
        <v>1.1020000000000001</v>
      </c>
      <c r="Q2619">
        <v>1.105</v>
      </c>
      <c r="R2619">
        <v>0.73299999999999998</v>
      </c>
      <c r="S2619">
        <v>0.45200000000000001</v>
      </c>
    </row>
    <row r="2620" spans="1:19" x14ac:dyDescent="0.3">
      <c r="A2620">
        <v>300</v>
      </c>
      <c r="B2620">
        <v>-0.312</v>
      </c>
      <c r="C2620">
        <v>-1.248</v>
      </c>
      <c r="D2620">
        <v>-2.3210000000000002</v>
      </c>
      <c r="E2620">
        <v>-2.9860000000000002</v>
      </c>
      <c r="F2620">
        <v>-3.21</v>
      </c>
      <c r="G2620">
        <v>3</v>
      </c>
      <c r="H2620">
        <v>0</v>
      </c>
      <c r="I2620">
        <v>4</v>
      </c>
      <c r="J2620">
        <v>-0.34399999999999997</v>
      </c>
      <c r="K2620">
        <v>-1.347</v>
      </c>
      <c r="L2620">
        <v>-2.347</v>
      </c>
      <c r="M2620">
        <v>-3.085</v>
      </c>
      <c r="N2620">
        <v>-3.29</v>
      </c>
      <c r="O2620">
        <v>1.099</v>
      </c>
      <c r="P2620">
        <v>1.093</v>
      </c>
      <c r="Q2620">
        <v>1.093</v>
      </c>
      <c r="R2620">
        <v>0.77700000000000002</v>
      </c>
      <c r="S2620">
        <v>0.45500000000000002</v>
      </c>
    </row>
    <row r="2621" spans="1:19" x14ac:dyDescent="0.3">
      <c r="A2621">
        <v>360</v>
      </c>
      <c r="B2621">
        <v>-0.312</v>
      </c>
      <c r="C2621">
        <v>-1.248</v>
      </c>
      <c r="D2621">
        <v>-2.3210000000000002</v>
      </c>
      <c r="E2621">
        <v>-2.9860000000000002</v>
      </c>
      <c r="F2621">
        <v>-3.21</v>
      </c>
      <c r="G2621">
        <v>3</v>
      </c>
      <c r="H2621">
        <v>0</v>
      </c>
      <c r="I2621">
        <v>4</v>
      </c>
      <c r="J2621">
        <v>-0.34300000000000003</v>
      </c>
      <c r="K2621">
        <v>-1.345</v>
      </c>
      <c r="L2621">
        <v>-2.3420000000000001</v>
      </c>
      <c r="M2621">
        <v>-3.0979999999999999</v>
      </c>
      <c r="N2621">
        <v>-3.2989999999999999</v>
      </c>
      <c r="O2621">
        <v>1.0980000000000001</v>
      </c>
      <c r="P2621">
        <v>1.0920000000000001</v>
      </c>
      <c r="Q2621">
        <v>1.08</v>
      </c>
      <c r="R2621">
        <v>0.80900000000000005</v>
      </c>
      <c r="S2621">
        <v>0.45900000000000002</v>
      </c>
    </row>
    <row r="2622" spans="1:19" x14ac:dyDescent="0.3">
      <c r="A2622">
        <v>420</v>
      </c>
      <c r="B2622">
        <v>-0.312</v>
      </c>
      <c r="C2622">
        <v>-1.248</v>
      </c>
      <c r="D2622">
        <v>-2.3210000000000002</v>
      </c>
      <c r="E2622">
        <v>-2.9860000000000002</v>
      </c>
      <c r="F2622">
        <v>-3.21</v>
      </c>
      <c r="G2622">
        <v>3</v>
      </c>
      <c r="H2622">
        <v>0</v>
      </c>
      <c r="I2622">
        <v>4</v>
      </c>
      <c r="J2622">
        <v>-0.34399999999999997</v>
      </c>
      <c r="K2622">
        <v>-1.347</v>
      </c>
      <c r="L2622">
        <v>-2.3439999999999999</v>
      </c>
      <c r="M2622">
        <v>-3.1070000000000002</v>
      </c>
      <c r="N2622">
        <v>-3.31</v>
      </c>
      <c r="O2622">
        <v>1.099</v>
      </c>
      <c r="P2622">
        <v>1.099</v>
      </c>
      <c r="Q2622">
        <v>1.087</v>
      </c>
      <c r="R2622">
        <v>0.82899999999999996</v>
      </c>
      <c r="S2622">
        <v>0.46300000000000002</v>
      </c>
    </row>
    <row r="2623" spans="1:19" x14ac:dyDescent="0.3">
      <c r="A2623">
        <v>480</v>
      </c>
      <c r="B2623">
        <v>-0.312</v>
      </c>
      <c r="C2623">
        <v>-1.248</v>
      </c>
      <c r="D2623">
        <v>-2.3210000000000002</v>
      </c>
      <c r="E2623">
        <v>-2.9860000000000002</v>
      </c>
      <c r="F2623">
        <v>-3.21</v>
      </c>
      <c r="G2623">
        <v>3</v>
      </c>
      <c r="H2623">
        <v>0</v>
      </c>
      <c r="I2623">
        <v>4</v>
      </c>
      <c r="J2623">
        <v>-0.34300000000000003</v>
      </c>
      <c r="K2623">
        <v>-1.3460000000000001</v>
      </c>
      <c r="L2623">
        <v>-2.3450000000000002</v>
      </c>
      <c r="M2623">
        <v>-3.1150000000000002</v>
      </c>
      <c r="N2623">
        <v>-3.32</v>
      </c>
      <c r="O2623">
        <v>1.0980000000000001</v>
      </c>
      <c r="P2623">
        <v>1.097</v>
      </c>
      <c r="Q2623">
        <v>1.093</v>
      </c>
      <c r="R2623">
        <v>0.83799999999999997</v>
      </c>
      <c r="S2623">
        <v>0.46700000000000003</v>
      </c>
    </row>
    <row r="2624" spans="1:19" x14ac:dyDescent="0.3">
      <c r="A2624">
        <v>540</v>
      </c>
      <c r="B2624">
        <v>-0.312</v>
      </c>
      <c r="C2624">
        <v>-1.248</v>
      </c>
      <c r="D2624">
        <v>-2.3210000000000002</v>
      </c>
      <c r="E2624">
        <v>-2.9860000000000002</v>
      </c>
      <c r="F2624">
        <v>-3.21</v>
      </c>
      <c r="G2624">
        <v>3</v>
      </c>
      <c r="H2624">
        <v>0</v>
      </c>
      <c r="I2624">
        <v>4</v>
      </c>
      <c r="J2624">
        <v>-0.34300000000000003</v>
      </c>
      <c r="K2624">
        <v>-1.345</v>
      </c>
      <c r="L2624">
        <v>-2.3460000000000001</v>
      </c>
      <c r="M2624">
        <v>-3.12</v>
      </c>
      <c r="N2624">
        <v>-3.331</v>
      </c>
      <c r="O2624">
        <v>1.0980000000000001</v>
      </c>
      <c r="P2624">
        <v>1.0960000000000001</v>
      </c>
      <c r="Q2624">
        <v>1.093</v>
      </c>
      <c r="R2624">
        <v>0.84099999999999997</v>
      </c>
      <c r="S2624">
        <v>0.47099999999999997</v>
      </c>
    </row>
    <row r="2625" spans="1:19" x14ac:dyDescent="0.3">
      <c r="A2625">
        <v>600</v>
      </c>
      <c r="B2625">
        <v>-0.312</v>
      </c>
      <c r="C2625">
        <v>-1.248</v>
      </c>
      <c r="D2625">
        <v>-2.3210000000000002</v>
      </c>
      <c r="E2625">
        <v>-2.9860000000000002</v>
      </c>
      <c r="F2625">
        <v>-3.21</v>
      </c>
      <c r="G2625">
        <v>3</v>
      </c>
      <c r="H2625">
        <v>0</v>
      </c>
      <c r="I2625">
        <v>4</v>
      </c>
      <c r="J2625">
        <v>-0.34300000000000003</v>
      </c>
      <c r="K2625">
        <v>-1.345</v>
      </c>
      <c r="L2625">
        <v>-2.3450000000000002</v>
      </c>
      <c r="M2625">
        <v>-3.125</v>
      </c>
      <c r="N2625">
        <v>-3.3410000000000002</v>
      </c>
      <c r="O2625">
        <v>1.0980000000000001</v>
      </c>
      <c r="P2625">
        <v>1.097</v>
      </c>
      <c r="Q2625">
        <v>1.0920000000000001</v>
      </c>
      <c r="R2625">
        <v>0.84299999999999997</v>
      </c>
      <c r="S2625">
        <v>0.47499999999999998</v>
      </c>
    </row>
    <row r="2627" spans="1:19" x14ac:dyDescent="0.3">
      <c r="A2627" t="s">
        <v>0</v>
      </c>
      <c r="B2627" t="s">
        <v>203</v>
      </c>
    </row>
    <row r="2628" spans="1:19" x14ac:dyDescent="0.3">
      <c r="A2628">
        <v>0</v>
      </c>
      <c r="B2628">
        <v>-0.312</v>
      </c>
      <c r="C2628">
        <v>-1.248</v>
      </c>
      <c r="D2628">
        <v>-2.3210000000000002</v>
      </c>
      <c r="E2628">
        <v>-2.9790000000000001</v>
      </c>
      <c r="F2628">
        <v>-3.2</v>
      </c>
      <c r="G2628">
        <v>3</v>
      </c>
      <c r="H2628">
        <v>0</v>
      </c>
      <c r="I2628">
        <v>4</v>
      </c>
      <c r="J2628">
        <v>-0.33700000000000002</v>
      </c>
      <c r="K2628">
        <v>-1.337</v>
      </c>
      <c r="L2628">
        <v>-2.3330000000000002</v>
      </c>
      <c r="M2628">
        <v>-3.0750000000000002</v>
      </c>
      <c r="N2628">
        <v>-3.2</v>
      </c>
      <c r="O2628">
        <v>1.0880000000000001</v>
      </c>
      <c r="P2628">
        <v>1.0880000000000001</v>
      </c>
      <c r="Q2628">
        <v>1.081</v>
      </c>
      <c r="R2628">
        <v>0.75800000000000001</v>
      </c>
      <c r="S2628">
        <v>0.317</v>
      </c>
    </row>
    <row r="2629" spans="1:19" x14ac:dyDescent="0.3">
      <c r="A2629">
        <v>60</v>
      </c>
      <c r="B2629">
        <v>-0.312</v>
      </c>
      <c r="C2629">
        <v>-1.248</v>
      </c>
      <c r="D2629">
        <v>-2.3210000000000002</v>
      </c>
      <c r="E2629">
        <v>-2.9790000000000001</v>
      </c>
      <c r="F2629">
        <v>-3.2</v>
      </c>
      <c r="G2629">
        <v>3</v>
      </c>
      <c r="H2629">
        <v>0</v>
      </c>
      <c r="I2629">
        <v>4</v>
      </c>
      <c r="J2629">
        <v>-0.35699999999999998</v>
      </c>
      <c r="K2629">
        <v>-1.35</v>
      </c>
      <c r="L2629">
        <v>-2.327</v>
      </c>
      <c r="M2629">
        <v>-3.06</v>
      </c>
      <c r="N2629">
        <v>-3.2549999999999999</v>
      </c>
      <c r="O2629">
        <v>1.1220000000000001</v>
      </c>
      <c r="P2629">
        <v>1.087</v>
      </c>
      <c r="Q2629">
        <v>1.0269999999999999</v>
      </c>
      <c r="R2629">
        <v>0.71699999999999997</v>
      </c>
      <c r="S2629">
        <v>0.442</v>
      </c>
    </row>
    <row r="2630" spans="1:19" x14ac:dyDescent="0.3">
      <c r="A2630">
        <v>120</v>
      </c>
      <c r="B2630">
        <v>-0.312</v>
      </c>
      <c r="C2630">
        <v>-1.248</v>
      </c>
      <c r="D2630">
        <v>-2.3210000000000002</v>
      </c>
      <c r="E2630">
        <v>-2.9790000000000001</v>
      </c>
      <c r="F2630">
        <v>-3.2</v>
      </c>
      <c r="G2630">
        <v>3</v>
      </c>
      <c r="H2630">
        <v>0</v>
      </c>
      <c r="I2630">
        <v>4</v>
      </c>
      <c r="J2630">
        <v>-0.34399999999999997</v>
      </c>
      <c r="K2630">
        <v>-1.355</v>
      </c>
      <c r="L2630">
        <v>-2.3530000000000002</v>
      </c>
      <c r="M2630">
        <v>-3.093</v>
      </c>
      <c r="N2630">
        <v>-3.2610000000000001</v>
      </c>
      <c r="O2630">
        <v>1.099</v>
      </c>
      <c r="P2630">
        <v>1.117</v>
      </c>
      <c r="Q2630">
        <v>1.1140000000000001</v>
      </c>
      <c r="R2630">
        <v>0.81100000000000005</v>
      </c>
      <c r="S2630">
        <v>0.44400000000000001</v>
      </c>
    </row>
    <row r="2631" spans="1:19" x14ac:dyDescent="0.3">
      <c r="A2631">
        <v>180</v>
      </c>
      <c r="B2631">
        <v>-0.312</v>
      </c>
      <c r="C2631">
        <v>-1.248</v>
      </c>
      <c r="D2631">
        <v>-2.3210000000000002</v>
      </c>
      <c r="E2631">
        <v>-2.9790000000000001</v>
      </c>
      <c r="F2631">
        <v>-3.2</v>
      </c>
      <c r="G2631">
        <v>3</v>
      </c>
      <c r="H2631">
        <v>0</v>
      </c>
      <c r="I2631">
        <v>4</v>
      </c>
      <c r="J2631">
        <v>-0.34300000000000003</v>
      </c>
      <c r="K2631">
        <v>-1.3420000000000001</v>
      </c>
      <c r="L2631">
        <v>-2.3370000000000002</v>
      </c>
      <c r="M2631">
        <v>-3.0720000000000001</v>
      </c>
      <c r="N2631">
        <v>-3.2650000000000001</v>
      </c>
      <c r="O2631">
        <v>1.0980000000000001</v>
      </c>
      <c r="P2631">
        <v>1.077</v>
      </c>
      <c r="Q2631">
        <v>1.0580000000000001</v>
      </c>
      <c r="R2631">
        <v>0.73</v>
      </c>
      <c r="S2631">
        <v>0.44600000000000001</v>
      </c>
    </row>
    <row r="2632" spans="1:19" x14ac:dyDescent="0.3">
      <c r="A2632">
        <v>240</v>
      </c>
      <c r="B2632">
        <v>-0.312</v>
      </c>
      <c r="C2632">
        <v>-1.248</v>
      </c>
      <c r="D2632">
        <v>-2.3210000000000002</v>
      </c>
      <c r="E2632">
        <v>-2.9790000000000001</v>
      </c>
      <c r="F2632">
        <v>-3.2</v>
      </c>
      <c r="G2632">
        <v>3</v>
      </c>
      <c r="H2632">
        <v>0</v>
      </c>
      <c r="I2632">
        <v>4</v>
      </c>
      <c r="J2632">
        <v>-0.34499999999999997</v>
      </c>
      <c r="K2632">
        <v>-1.349</v>
      </c>
      <c r="L2632">
        <v>-2.347</v>
      </c>
      <c r="M2632">
        <v>-3.0680000000000001</v>
      </c>
      <c r="N2632">
        <v>-3.2709999999999999</v>
      </c>
      <c r="O2632">
        <v>1.1020000000000001</v>
      </c>
      <c r="P2632">
        <v>1.103</v>
      </c>
      <c r="Q2632">
        <v>1.105</v>
      </c>
      <c r="R2632">
        <v>0.72799999999999998</v>
      </c>
      <c r="S2632">
        <v>0.44800000000000001</v>
      </c>
    </row>
    <row r="2633" spans="1:19" x14ac:dyDescent="0.3">
      <c r="A2633">
        <v>300</v>
      </c>
      <c r="B2633">
        <v>-0.312</v>
      </c>
      <c r="C2633">
        <v>-1.248</v>
      </c>
      <c r="D2633">
        <v>-2.3210000000000002</v>
      </c>
      <c r="E2633">
        <v>-2.9790000000000001</v>
      </c>
      <c r="F2633">
        <v>-3.2</v>
      </c>
      <c r="G2633">
        <v>3</v>
      </c>
      <c r="H2633">
        <v>0</v>
      </c>
      <c r="I2633">
        <v>4</v>
      </c>
      <c r="J2633">
        <v>-0.34399999999999997</v>
      </c>
      <c r="K2633">
        <v>-1.347</v>
      </c>
      <c r="L2633">
        <v>-2.3460000000000001</v>
      </c>
      <c r="M2633">
        <v>-3.0790000000000002</v>
      </c>
      <c r="N2633">
        <v>-3.2789999999999999</v>
      </c>
      <c r="O2633">
        <v>1.099</v>
      </c>
      <c r="P2633">
        <v>1.0920000000000001</v>
      </c>
      <c r="Q2633">
        <v>1.0920000000000001</v>
      </c>
      <c r="R2633">
        <v>0.77200000000000002</v>
      </c>
      <c r="S2633">
        <v>0.45100000000000001</v>
      </c>
    </row>
    <row r="2634" spans="1:19" x14ac:dyDescent="0.3">
      <c r="A2634">
        <v>360</v>
      </c>
      <c r="B2634">
        <v>-0.312</v>
      </c>
      <c r="C2634">
        <v>-1.248</v>
      </c>
      <c r="D2634">
        <v>-2.3210000000000002</v>
      </c>
      <c r="E2634">
        <v>-2.9790000000000001</v>
      </c>
      <c r="F2634">
        <v>-3.2</v>
      </c>
      <c r="G2634">
        <v>3</v>
      </c>
      <c r="H2634">
        <v>0</v>
      </c>
      <c r="I2634">
        <v>4</v>
      </c>
      <c r="J2634">
        <v>-0.34300000000000003</v>
      </c>
      <c r="K2634">
        <v>-1.345</v>
      </c>
      <c r="L2634">
        <v>-2.3420000000000001</v>
      </c>
      <c r="M2634">
        <v>-3.0920000000000001</v>
      </c>
      <c r="N2634">
        <v>-3.2879999999999998</v>
      </c>
      <c r="O2634">
        <v>1.0980000000000001</v>
      </c>
      <c r="P2634">
        <v>1.093</v>
      </c>
      <c r="Q2634">
        <v>1.08</v>
      </c>
      <c r="R2634">
        <v>0.80400000000000005</v>
      </c>
      <c r="S2634">
        <v>0.45400000000000001</v>
      </c>
    </row>
    <row r="2635" spans="1:19" x14ac:dyDescent="0.3">
      <c r="A2635">
        <v>420</v>
      </c>
      <c r="B2635">
        <v>-0.312</v>
      </c>
      <c r="C2635">
        <v>-1.248</v>
      </c>
      <c r="D2635">
        <v>-2.3210000000000002</v>
      </c>
      <c r="E2635">
        <v>-2.9790000000000001</v>
      </c>
      <c r="F2635">
        <v>-3.2</v>
      </c>
      <c r="G2635">
        <v>3</v>
      </c>
      <c r="H2635">
        <v>0</v>
      </c>
      <c r="I2635">
        <v>4</v>
      </c>
      <c r="J2635">
        <v>-0.34399999999999997</v>
      </c>
      <c r="K2635">
        <v>-1.347</v>
      </c>
      <c r="L2635">
        <v>-2.343</v>
      </c>
      <c r="M2635">
        <v>-3.101</v>
      </c>
      <c r="N2635">
        <v>-3.298</v>
      </c>
      <c r="O2635">
        <v>1.099</v>
      </c>
      <c r="P2635">
        <v>1.099</v>
      </c>
      <c r="Q2635">
        <v>1.087</v>
      </c>
      <c r="R2635">
        <v>0.82499999999999996</v>
      </c>
      <c r="S2635">
        <v>0.45800000000000002</v>
      </c>
    </row>
    <row r="2636" spans="1:19" x14ac:dyDescent="0.3">
      <c r="A2636">
        <v>480</v>
      </c>
      <c r="B2636">
        <v>-0.312</v>
      </c>
      <c r="C2636">
        <v>-1.248</v>
      </c>
      <c r="D2636">
        <v>-2.3210000000000002</v>
      </c>
      <c r="E2636">
        <v>-2.9790000000000001</v>
      </c>
      <c r="F2636">
        <v>-3.2</v>
      </c>
      <c r="G2636">
        <v>3</v>
      </c>
      <c r="H2636">
        <v>0</v>
      </c>
      <c r="I2636">
        <v>4</v>
      </c>
      <c r="J2636">
        <v>-0.34300000000000003</v>
      </c>
      <c r="K2636">
        <v>-1.3460000000000001</v>
      </c>
      <c r="L2636">
        <v>-2.3450000000000002</v>
      </c>
      <c r="M2636">
        <v>-3.1080000000000001</v>
      </c>
      <c r="N2636">
        <v>-3.3079999999999998</v>
      </c>
      <c r="O2636">
        <v>1.0980000000000001</v>
      </c>
      <c r="P2636">
        <v>1.097</v>
      </c>
      <c r="Q2636">
        <v>1.093</v>
      </c>
      <c r="R2636">
        <v>0.83099999999999996</v>
      </c>
      <c r="S2636">
        <v>0.46200000000000002</v>
      </c>
    </row>
    <row r="2637" spans="1:19" x14ac:dyDescent="0.3">
      <c r="A2637">
        <v>540</v>
      </c>
      <c r="B2637">
        <v>-0.312</v>
      </c>
      <c r="C2637">
        <v>-1.248</v>
      </c>
      <c r="D2637">
        <v>-2.3210000000000002</v>
      </c>
      <c r="E2637">
        <v>-2.9790000000000001</v>
      </c>
      <c r="F2637">
        <v>-3.2</v>
      </c>
      <c r="G2637">
        <v>3</v>
      </c>
      <c r="H2637">
        <v>0</v>
      </c>
      <c r="I2637">
        <v>4</v>
      </c>
      <c r="J2637">
        <v>-0.34300000000000003</v>
      </c>
      <c r="K2637">
        <v>-1.345</v>
      </c>
      <c r="L2637">
        <v>-2.3450000000000002</v>
      </c>
      <c r="M2637">
        <v>-3.1139999999999999</v>
      </c>
      <c r="N2637">
        <v>-3.319</v>
      </c>
      <c r="O2637">
        <v>1.0980000000000001</v>
      </c>
      <c r="P2637">
        <v>1.0960000000000001</v>
      </c>
      <c r="Q2637">
        <v>1.093</v>
      </c>
      <c r="R2637">
        <v>0.83499999999999996</v>
      </c>
      <c r="S2637">
        <v>0.46600000000000003</v>
      </c>
    </row>
    <row r="2638" spans="1:19" x14ac:dyDescent="0.3">
      <c r="A2638">
        <v>600</v>
      </c>
      <c r="B2638">
        <v>-0.312</v>
      </c>
      <c r="C2638">
        <v>-1.248</v>
      </c>
      <c r="D2638">
        <v>-2.3210000000000002</v>
      </c>
      <c r="E2638">
        <v>-2.9790000000000001</v>
      </c>
      <c r="F2638">
        <v>-3.2</v>
      </c>
      <c r="G2638">
        <v>3</v>
      </c>
      <c r="H2638">
        <v>0</v>
      </c>
      <c r="I2638">
        <v>4</v>
      </c>
      <c r="J2638">
        <v>-0.34300000000000003</v>
      </c>
      <c r="K2638">
        <v>-1.345</v>
      </c>
      <c r="L2638">
        <v>-2.3450000000000002</v>
      </c>
      <c r="M2638">
        <v>-3.1190000000000002</v>
      </c>
      <c r="N2638">
        <v>-3.3290000000000002</v>
      </c>
      <c r="O2638">
        <v>1.0980000000000001</v>
      </c>
      <c r="P2638">
        <v>1.097</v>
      </c>
      <c r="Q2638">
        <v>1.0920000000000001</v>
      </c>
      <c r="R2638">
        <v>0.83799999999999997</v>
      </c>
      <c r="S2638">
        <v>0.47</v>
      </c>
    </row>
    <row r="2640" spans="1:19" x14ac:dyDescent="0.3">
      <c r="A2640" t="s">
        <v>0</v>
      </c>
      <c r="B2640" t="s">
        <v>204</v>
      </c>
    </row>
    <row r="2641" spans="1:19" x14ac:dyDescent="0.3">
      <c r="A2641">
        <v>0</v>
      </c>
      <c r="B2641">
        <v>-0.312</v>
      </c>
      <c r="C2641">
        <v>-1.248</v>
      </c>
      <c r="D2641">
        <v>-2.3210000000000002</v>
      </c>
      <c r="E2641">
        <v>-2.972</v>
      </c>
      <c r="F2641">
        <v>-3.19</v>
      </c>
      <c r="G2641">
        <v>3</v>
      </c>
      <c r="H2641">
        <v>0</v>
      </c>
      <c r="I2641">
        <v>4</v>
      </c>
      <c r="J2641">
        <v>-0.33700000000000002</v>
      </c>
      <c r="K2641">
        <v>-1.337</v>
      </c>
      <c r="L2641">
        <v>-2.3330000000000002</v>
      </c>
      <c r="M2641">
        <v>-3.0680000000000001</v>
      </c>
      <c r="N2641">
        <v>-3.19</v>
      </c>
      <c r="O2641">
        <v>1.0880000000000001</v>
      </c>
      <c r="P2641">
        <v>1.0880000000000001</v>
      </c>
      <c r="Q2641">
        <v>1.081</v>
      </c>
      <c r="R2641">
        <v>0.751</v>
      </c>
      <c r="S2641">
        <v>0.315</v>
      </c>
    </row>
    <row r="2642" spans="1:19" x14ac:dyDescent="0.3">
      <c r="A2642">
        <v>60</v>
      </c>
      <c r="B2642">
        <v>-0.312</v>
      </c>
      <c r="C2642">
        <v>-1.248</v>
      </c>
      <c r="D2642">
        <v>-2.3210000000000002</v>
      </c>
      <c r="E2642">
        <v>-2.972</v>
      </c>
      <c r="F2642">
        <v>-3.19</v>
      </c>
      <c r="G2642">
        <v>3</v>
      </c>
      <c r="H2642">
        <v>0</v>
      </c>
      <c r="I2642">
        <v>4</v>
      </c>
      <c r="J2642">
        <v>-0.35699999999999998</v>
      </c>
      <c r="K2642">
        <v>-1.35</v>
      </c>
      <c r="L2642">
        <v>-2.327</v>
      </c>
      <c r="M2642">
        <v>-3.056</v>
      </c>
      <c r="N2642">
        <v>-3.2389999999999999</v>
      </c>
      <c r="O2642">
        <v>1.1220000000000001</v>
      </c>
      <c r="P2642">
        <v>1.0880000000000001</v>
      </c>
      <c r="Q2642">
        <v>1.028</v>
      </c>
      <c r="R2642">
        <v>0.71899999999999997</v>
      </c>
      <c r="S2642">
        <v>0.437</v>
      </c>
    </row>
    <row r="2643" spans="1:19" x14ac:dyDescent="0.3">
      <c r="A2643">
        <v>120</v>
      </c>
      <c r="B2643">
        <v>-0.312</v>
      </c>
      <c r="C2643">
        <v>-1.248</v>
      </c>
      <c r="D2643">
        <v>-2.3210000000000002</v>
      </c>
      <c r="E2643">
        <v>-2.972</v>
      </c>
      <c r="F2643">
        <v>-3.19</v>
      </c>
      <c r="G2643">
        <v>3</v>
      </c>
      <c r="H2643">
        <v>0</v>
      </c>
      <c r="I2643">
        <v>4</v>
      </c>
      <c r="J2643">
        <v>-0.34399999999999997</v>
      </c>
      <c r="K2643">
        <v>-1.355</v>
      </c>
      <c r="L2643">
        <v>-2.3519999999999999</v>
      </c>
      <c r="M2643">
        <v>-3.0840000000000001</v>
      </c>
      <c r="N2643">
        <v>-3.246</v>
      </c>
      <c r="O2643">
        <v>1.1000000000000001</v>
      </c>
      <c r="P2643">
        <v>1.1180000000000001</v>
      </c>
      <c r="Q2643">
        <v>1.1100000000000001</v>
      </c>
      <c r="R2643">
        <v>0.79600000000000004</v>
      </c>
      <c r="S2643">
        <v>0.439</v>
      </c>
    </row>
    <row r="2644" spans="1:19" x14ac:dyDescent="0.3">
      <c r="A2644">
        <v>180</v>
      </c>
      <c r="B2644">
        <v>-0.312</v>
      </c>
      <c r="C2644">
        <v>-1.248</v>
      </c>
      <c r="D2644">
        <v>-2.3210000000000002</v>
      </c>
      <c r="E2644">
        <v>-2.972</v>
      </c>
      <c r="F2644">
        <v>-3.19</v>
      </c>
      <c r="G2644">
        <v>3</v>
      </c>
      <c r="H2644">
        <v>0</v>
      </c>
      <c r="I2644">
        <v>4</v>
      </c>
      <c r="J2644">
        <v>-0.34200000000000003</v>
      </c>
      <c r="K2644">
        <v>-1.3420000000000001</v>
      </c>
      <c r="L2644">
        <v>-2.3370000000000002</v>
      </c>
      <c r="M2644">
        <v>-3.0609999999999999</v>
      </c>
      <c r="N2644">
        <v>-3.2519999999999998</v>
      </c>
      <c r="O2644">
        <v>1.097</v>
      </c>
      <c r="P2644">
        <v>1.0760000000000001</v>
      </c>
      <c r="Q2644">
        <v>1.0609999999999999</v>
      </c>
      <c r="R2644">
        <v>0.71199999999999997</v>
      </c>
      <c r="S2644">
        <v>0.441</v>
      </c>
    </row>
    <row r="2645" spans="1:19" x14ac:dyDescent="0.3">
      <c r="A2645">
        <v>240</v>
      </c>
      <c r="B2645">
        <v>-0.312</v>
      </c>
      <c r="C2645">
        <v>-1.248</v>
      </c>
      <c r="D2645">
        <v>-2.3210000000000002</v>
      </c>
      <c r="E2645">
        <v>-2.972</v>
      </c>
      <c r="F2645">
        <v>-3.19</v>
      </c>
      <c r="G2645">
        <v>3</v>
      </c>
      <c r="H2645">
        <v>0</v>
      </c>
      <c r="I2645">
        <v>4</v>
      </c>
      <c r="J2645">
        <v>-0.34599999999999997</v>
      </c>
      <c r="K2645">
        <v>-1.349</v>
      </c>
      <c r="L2645">
        <v>-2.3479999999999999</v>
      </c>
      <c r="M2645">
        <v>-3.06</v>
      </c>
      <c r="N2645">
        <v>-3.258</v>
      </c>
      <c r="O2645">
        <v>1.103</v>
      </c>
      <c r="P2645">
        <v>1.1040000000000001</v>
      </c>
      <c r="Q2645">
        <v>1.1080000000000001</v>
      </c>
      <c r="R2645">
        <v>0.72299999999999998</v>
      </c>
      <c r="S2645">
        <v>0.443</v>
      </c>
    </row>
    <row r="2646" spans="1:19" x14ac:dyDescent="0.3">
      <c r="A2646">
        <v>300</v>
      </c>
      <c r="B2646">
        <v>-0.312</v>
      </c>
      <c r="C2646">
        <v>-1.248</v>
      </c>
      <c r="D2646">
        <v>-2.3210000000000002</v>
      </c>
      <c r="E2646">
        <v>-2.972</v>
      </c>
      <c r="F2646">
        <v>-3.19</v>
      </c>
      <c r="G2646">
        <v>3</v>
      </c>
      <c r="H2646">
        <v>0</v>
      </c>
      <c r="I2646">
        <v>4</v>
      </c>
      <c r="J2646">
        <v>-0.34300000000000003</v>
      </c>
      <c r="K2646">
        <v>-1.3460000000000001</v>
      </c>
      <c r="L2646">
        <v>-2.3450000000000002</v>
      </c>
      <c r="M2646">
        <v>-3.0720000000000001</v>
      </c>
      <c r="N2646">
        <v>-3.2650000000000001</v>
      </c>
      <c r="O2646">
        <v>1.0980000000000001</v>
      </c>
      <c r="P2646">
        <v>1.0900000000000001</v>
      </c>
      <c r="Q2646">
        <v>1.087</v>
      </c>
      <c r="R2646">
        <v>0.76800000000000002</v>
      </c>
      <c r="S2646">
        <v>0.44600000000000001</v>
      </c>
    </row>
    <row r="2647" spans="1:19" x14ac:dyDescent="0.3">
      <c r="A2647">
        <v>360</v>
      </c>
      <c r="B2647">
        <v>-0.312</v>
      </c>
      <c r="C2647">
        <v>-1.248</v>
      </c>
      <c r="D2647">
        <v>-2.3210000000000002</v>
      </c>
      <c r="E2647">
        <v>-2.972</v>
      </c>
      <c r="F2647">
        <v>-3.19</v>
      </c>
      <c r="G2647">
        <v>3</v>
      </c>
      <c r="H2647">
        <v>0</v>
      </c>
      <c r="I2647">
        <v>4</v>
      </c>
      <c r="J2647">
        <v>-0.34300000000000003</v>
      </c>
      <c r="K2647">
        <v>-1.3460000000000001</v>
      </c>
      <c r="L2647">
        <v>-2.3410000000000002</v>
      </c>
      <c r="M2647">
        <v>-3.0840000000000001</v>
      </c>
      <c r="N2647">
        <v>-3.2749999999999999</v>
      </c>
      <c r="O2647">
        <v>1.0980000000000001</v>
      </c>
      <c r="P2647">
        <v>1.0940000000000001</v>
      </c>
      <c r="Q2647">
        <v>1.079</v>
      </c>
      <c r="R2647">
        <v>0.79800000000000004</v>
      </c>
      <c r="S2647">
        <v>0.44900000000000001</v>
      </c>
    </row>
    <row r="2648" spans="1:19" x14ac:dyDescent="0.3">
      <c r="A2648">
        <v>420</v>
      </c>
      <c r="B2648">
        <v>-0.312</v>
      </c>
      <c r="C2648">
        <v>-1.248</v>
      </c>
      <c r="D2648">
        <v>-2.3210000000000002</v>
      </c>
      <c r="E2648">
        <v>-2.972</v>
      </c>
      <c r="F2648">
        <v>-3.19</v>
      </c>
      <c r="G2648">
        <v>3</v>
      </c>
      <c r="H2648">
        <v>0</v>
      </c>
      <c r="I2648">
        <v>4</v>
      </c>
      <c r="J2648">
        <v>-0.34399999999999997</v>
      </c>
      <c r="K2648">
        <v>-1.347</v>
      </c>
      <c r="L2648">
        <v>-2.3439999999999999</v>
      </c>
      <c r="M2648">
        <v>-3.093</v>
      </c>
      <c r="N2648">
        <v>-3.2850000000000001</v>
      </c>
      <c r="O2648">
        <v>1.099</v>
      </c>
      <c r="P2648">
        <v>1.099</v>
      </c>
      <c r="Q2648">
        <v>1.089</v>
      </c>
      <c r="R2648">
        <v>0.81599999999999995</v>
      </c>
      <c r="S2648">
        <v>0.45300000000000001</v>
      </c>
    </row>
    <row r="2649" spans="1:19" x14ac:dyDescent="0.3">
      <c r="A2649">
        <v>480</v>
      </c>
      <c r="B2649">
        <v>-0.312</v>
      </c>
      <c r="C2649">
        <v>-1.248</v>
      </c>
      <c r="D2649">
        <v>-2.3210000000000002</v>
      </c>
      <c r="E2649">
        <v>-2.972</v>
      </c>
      <c r="F2649">
        <v>-3.19</v>
      </c>
      <c r="G2649">
        <v>3</v>
      </c>
      <c r="H2649">
        <v>0</v>
      </c>
      <c r="I2649">
        <v>4</v>
      </c>
      <c r="J2649">
        <v>-0.34300000000000003</v>
      </c>
      <c r="K2649">
        <v>-1.3460000000000001</v>
      </c>
      <c r="L2649">
        <v>-2.3450000000000002</v>
      </c>
      <c r="M2649">
        <v>-3.1</v>
      </c>
      <c r="N2649">
        <v>-3.294</v>
      </c>
      <c r="O2649">
        <v>1.0980000000000001</v>
      </c>
      <c r="P2649">
        <v>1.097</v>
      </c>
      <c r="Q2649">
        <v>1.093</v>
      </c>
      <c r="R2649">
        <v>0.82399999999999995</v>
      </c>
      <c r="S2649">
        <v>0.45700000000000002</v>
      </c>
    </row>
    <row r="2650" spans="1:19" x14ac:dyDescent="0.3">
      <c r="A2650">
        <v>540</v>
      </c>
      <c r="B2650">
        <v>-0.312</v>
      </c>
      <c r="C2650">
        <v>-1.248</v>
      </c>
      <c r="D2650">
        <v>-2.3210000000000002</v>
      </c>
      <c r="E2650">
        <v>-2.972</v>
      </c>
      <c r="F2650">
        <v>-3.19</v>
      </c>
      <c r="G2650">
        <v>3</v>
      </c>
      <c r="H2650">
        <v>0</v>
      </c>
      <c r="I2650">
        <v>4</v>
      </c>
      <c r="J2650">
        <v>-0.34300000000000003</v>
      </c>
      <c r="K2650">
        <v>-1.345</v>
      </c>
      <c r="L2650">
        <v>-2.3450000000000002</v>
      </c>
      <c r="M2650">
        <v>-3.1059999999999999</v>
      </c>
      <c r="N2650">
        <v>-3.3039999999999998</v>
      </c>
      <c r="O2650">
        <v>1.0980000000000001</v>
      </c>
      <c r="P2650">
        <v>1.0960000000000001</v>
      </c>
      <c r="Q2650">
        <v>1.0920000000000001</v>
      </c>
      <c r="R2650">
        <v>0.82599999999999996</v>
      </c>
      <c r="S2650">
        <v>0.46100000000000002</v>
      </c>
    </row>
    <row r="2651" spans="1:19" x14ac:dyDescent="0.3">
      <c r="A2651">
        <v>600</v>
      </c>
      <c r="B2651">
        <v>-0.312</v>
      </c>
      <c r="C2651">
        <v>-1.248</v>
      </c>
      <c r="D2651">
        <v>-2.3210000000000002</v>
      </c>
      <c r="E2651">
        <v>-2.972</v>
      </c>
      <c r="F2651">
        <v>-3.19</v>
      </c>
      <c r="G2651">
        <v>3</v>
      </c>
      <c r="H2651">
        <v>0</v>
      </c>
      <c r="I2651">
        <v>4</v>
      </c>
      <c r="J2651">
        <v>-0.34300000000000003</v>
      </c>
      <c r="K2651">
        <v>-1.345</v>
      </c>
      <c r="L2651">
        <v>-2.3450000000000002</v>
      </c>
      <c r="M2651">
        <v>-3.1110000000000002</v>
      </c>
      <c r="N2651">
        <v>-3.3149999999999999</v>
      </c>
      <c r="O2651">
        <v>1.0980000000000001</v>
      </c>
      <c r="P2651">
        <v>1.097</v>
      </c>
      <c r="Q2651">
        <v>1.091</v>
      </c>
      <c r="R2651">
        <v>0.82899999999999996</v>
      </c>
      <c r="S2651">
        <v>0.46500000000000002</v>
      </c>
    </row>
    <row r="2653" spans="1:19" x14ac:dyDescent="0.3">
      <c r="A2653" t="s">
        <v>0</v>
      </c>
      <c r="B2653" t="s">
        <v>205</v>
      </c>
    </row>
    <row r="2654" spans="1:19" x14ac:dyDescent="0.3">
      <c r="A2654">
        <v>0</v>
      </c>
      <c r="B2654">
        <v>-0.312</v>
      </c>
      <c r="C2654">
        <v>-1.248</v>
      </c>
      <c r="D2654">
        <v>-2.3199999999999998</v>
      </c>
      <c r="E2654">
        <v>-2.9649999999999999</v>
      </c>
      <c r="F2654">
        <v>-3.18</v>
      </c>
      <c r="G2654">
        <v>3</v>
      </c>
      <c r="H2654">
        <v>0</v>
      </c>
      <c r="I2654">
        <v>4</v>
      </c>
      <c r="J2654">
        <v>-0.33700000000000002</v>
      </c>
      <c r="K2654">
        <v>-1.337</v>
      </c>
      <c r="L2654">
        <v>-2.3319999999999999</v>
      </c>
      <c r="M2654">
        <v>-3.0609999999999999</v>
      </c>
      <c r="N2654">
        <v>-3.18</v>
      </c>
      <c r="O2654">
        <v>1.0880000000000001</v>
      </c>
      <c r="P2654">
        <v>1.0880000000000001</v>
      </c>
      <c r="Q2654">
        <v>1.08</v>
      </c>
      <c r="R2654">
        <v>0.745</v>
      </c>
      <c r="S2654">
        <v>0.312</v>
      </c>
    </row>
    <row r="2655" spans="1:19" x14ac:dyDescent="0.3">
      <c r="A2655">
        <v>60</v>
      </c>
      <c r="B2655">
        <v>-0.312</v>
      </c>
      <c r="C2655">
        <v>-1.248</v>
      </c>
      <c r="D2655">
        <v>-2.3199999999999998</v>
      </c>
      <c r="E2655">
        <v>-2.9649999999999999</v>
      </c>
      <c r="F2655">
        <v>-3.18</v>
      </c>
      <c r="G2655">
        <v>3</v>
      </c>
      <c r="H2655">
        <v>0</v>
      </c>
      <c r="I2655">
        <v>4</v>
      </c>
      <c r="J2655">
        <v>-0.35599999999999998</v>
      </c>
      <c r="K2655">
        <v>-1.35</v>
      </c>
      <c r="L2655">
        <v>-2.3260000000000001</v>
      </c>
      <c r="M2655">
        <v>-3.048</v>
      </c>
      <c r="N2655">
        <v>-3.2280000000000002</v>
      </c>
      <c r="O2655">
        <v>1.121</v>
      </c>
      <c r="P2655">
        <v>1.0900000000000001</v>
      </c>
      <c r="Q2655">
        <v>1.028</v>
      </c>
      <c r="R2655">
        <v>0.70899999999999996</v>
      </c>
      <c r="S2655">
        <v>0.432</v>
      </c>
    </row>
    <row r="2656" spans="1:19" x14ac:dyDescent="0.3">
      <c r="A2656">
        <v>120</v>
      </c>
      <c r="B2656">
        <v>-0.312</v>
      </c>
      <c r="C2656">
        <v>-1.248</v>
      </c>
      <c r="D2656">
        <v>-2.3199999999999998</v>
      </c>
      <c r="E2656">
        <v>-2.9649999999999999</v>
      </c>
      <c r="F2656">
        <v>-3.18</v>
      </c>
      <c r="G2656">
        <v>3</v>
      </c>
      <c r="H2656">
        <v>0</v>
      </c>
      <c r="I2656">
        <v>4</v>
      </c>
      <c r="J2656">
        <v>-0.34399999999999997</v>
      </c>
      <c r="K2656">
        <v>-1.3540000000000001</v>
      </c>
      <c r="L2656">
        <v>-2.3519999999999999</v>
      </c>
      <c r="M2656">
        <v>-3.0779999999999998</v>
      </c>
      <c r="N2656">
        <v>-3.2349999999999999</v>
      </c>
      <c r="O2656">
        <v>1.099</v>
      </c>
      <c r="P2656">
        <v>1.119</v>
      </c>
      <c r="Q2656">
        <v>1.111</v>
      </c>
      <c r="R2656">
        <v>0.79200000000000004</v>
      </c>
      <c r="S2656">
        <v>0.435</v>
      </c>
    </row>
    <row r="2657" spans="1:19" x14ac:dyDescent="0.3">
      <c r="A2657">
        <v>180</v>
      </c>
      <c r="B2657">
        <v>-0.312</v>
      </c>
      <c r="C2657">
        <v>-1.248</v>
      </c>
      <c r="D2657">
        <v>-2.3199999999999998</v>
      </c>
      <c r="E2657">
        <v>-2.9649999999999999</v>
      </c>
      <c r="F2657">
        <v>-3.18</v>
      </c>
      <c r="G2657">
        <v>3</v>
      </c>
      <c r="H2657">
        <v>0</v>
      </c>
      <c r="I2657">
        <v>4</v>
      </c>
      <c r="J2657">
        <v>-0.34200000000000003</v>
      </c>
      <c r="K2657">
        <v>-1.341</v>
      </c>
      <c r="L2657">
        <v>-2.3359999999999999</v>
      </c>
      <c r="M2657">
        <v>-3.0539999999999998</v>
      </c>
      <c r="N2657">
        <v>-3.24</v>
      </c>
      <c r="O2657">
        <v>1.097</v>
      </c>
      <c r="P2657">
        <v>1.077</v>
      </c>
      <c r="Q2657">
        <v>1.06</v>
      </c>
      <c r="R2657">
        <v>0.70699999999999996</v>
      </c>
      <c r="S2657">
        <v>0.437</v>
      </c>
    </row>
    <row r="2658" spans="1:19" x14ac:dyDescent="0.3">
      <c r="A2658">
        <v>240</v>
      </c>
      <c r="B2658">
        <v>-0.312</v>
      </c>
      <c r="C2658">
        <v>-1.248</v>
      </c>
      <c r="D2658">
        <v>-2.3199999999999998</v>
      </c>
      <c r="E2658">
        <v>-2.9649999999999999</v>
      </c>
      <c r="F2658">
        <v>-3.18</v>
      </c>
      <c r="G2658">
        <v>3</v>
      </c>
      <c r="H2658">
        <v>0</v>
      </c>
      <c r="I2658">
        <v>4</v>
      </c>
      <c r="J2658">
        <v>-0.34599999999999997</v>
      </c>
      <c r="K2658">
        <v>-1.349</v>
      </c>
      <c r="L2658">
        <v>-2.347</v>
      </c>
      <c r="M2658">
        <v>-3.0529999999999999</v>
      </c>
      <c r="N2658">
        <v>-3.246</v>
      </c>
      <c r="O2658">
        <v>1.1020000000000001</v>
      </c>
      <c r="P2658">
        <v>1.105</v>
      </c>
      <c r="Q2658">
        <v>1.1080000000000001</v>
      </c>
      <c r="R2658">
        <v>0.71399999999999997</v>
      </c>
      <c r="S2658">
        <v>0.439</v>
      </c>
    </row>
    <row r="2659" spans="1:19" x14ac:dyDescent="0.3">
      <c r="A2659">
        <v>300</v>
      </c>
      <c r="B2659">
        <v>-0.312</v>
      </c>
      <c r="C2659">
        <v>-1.248</v>
      </c>
      <c r="D2659">
        <v>-2.3199999999999998</v>
      </c>
      <c r="E2659">
        <v>-2.9649999999999999</v>
      </c>
      <c r="F2659">
        <v>-3.18</v>
      </c>
      <c r="G2659">
        <v>3</v>
      </c>
      <c r="H2659">
        <v>0</v>
      </c>
      <c r="I2659">
        <v>4</v>
      </c>
      <c r="J2659">
        <v>-0.34300000000000003</v>
      </c>
      <c r="K2659">
        <v>-1.3460000000000001</v>
      </c>
      <c r="L2659">
        <v>-2.3439999999999999</v>
      </c>
      <c r="M2659">
        <v>-3.0640000000000001</v>
      </c>
      <c r="N2659">
        <v>-3.2530000000000001</v>
      </c>
      <c r="O2659">
        <v>1.0980000000000001</v>
      </c>
      <c r="P2659">
        <v>1.091</v>
      </c>
      <c r="Q2659">
        <v>1.0880000000000001</v>
      </c>
      <c r="R2659">
        <v>0.76</v>
      </c>
      <c r="S2659">
        <v>0.442</v>
      </c>
    </row>
    <row r="2660" spans="1:19" x14ac:dyDescent="0.3">
      <c r="A2660">
        <v>360</v>
      </c>
      <c r="B2660">
        <v>-0.312</v>
      </c>
      <c r="C2660">
        <v>-1.248</v>
      </c>
      <c r="D2660">
        <v>-2.3199999999999998</v>
      </c>
      <c r="E2660">
        <v>-2.9649999999999999</v>
      </c>
      <c r="F2660">
        <v>-3.18</v>
      </c>
      <c r="G2660">
        <v>3</v>
      </c>
      <c r="H2660">
        <v>0</v>
      </c>
      <c r="I2660">
        <v>4</v>
      </c>
      <c r="J2660">
        <v>-0.34300000000000003</v>
      </c>
      <c r="K2660">
        <v>-1.345</v>
      </c>
      <c r="L2660">
        <v>-2.3410000000000002</v>
      </c>
      <c r="M2660">
        <v>-3.077</v>
      </c>
      <c r="N2660">
        <v>-3.262</v>
      </c>
      <c r="O2660">
        <v>1.0980000000000001</v>
      </c>
      <c r="P2660">
        <v>1.0940000000000001</v>
      </c>
      <c r="Q2660">
        <v>1.079</v>
      </c>
      <c r="R2660">
        <v>0.79100000000000004</v>
      </c>
      <c r="S2660">
        <v>0.44500000000000001</v>
      </c>
    </row>
    <row r="2661" spans="1:19" x14ac:dyDescent="0.3">
      <c r="A2661">
        <v>420</v>
      </c>
      <c r="B2661">
        <v>-0.312</v>
      </c>
      <c r="C2661">
        <v>-1.248</v>
      </c>
      <c r="D2661">
        <v>-2.3199999999999998</v>
      </c>
      <c r="E2661">
        <v>-2.9649999999999999</v>
      </c>
      <c r="F2661">
        <v>-3.18</v>
      </c>
      <c r="G2661">
        <v>3</v>
      </c>
      <c r="H2661">
        <v>0</v>
      </c>
      <c r="I2661">
        <v>4</v>
      </c>
      <c r="J2661">
        <v>-0.34399999999999997</v>
      </c>
      <c r="K2661">
        <v>-1.3460000000000001</v>
      </c>
      <c r="L2661">
        <v>-2.343</v>
      </c>
      <c r="M2661">
        <v>-3.0859999999999999</v>
      </c>
      <c r="N2661">
        <v>-3.2719999999999998</v>
      </c>
      <c r="O2661">
        <v>1.099</v>
      </c>
      <c r="P2661">
        <v>1.1000000000000001</v>
      </c>
      <c r="Q2661">
        <v>1.089</v>
      </c>
      <c r="R2661">
        <v>0.81100000000000005</v>
      </c>
      <c r="S2661">
        <v>0.44800000000000001</v>
      </c>
    </row>
    <row r="2662" spans="1:19" x14ac:dyDescent="0.3">
      <c r="A2662">
        <v>480</v>
      </c>
      <c r="B2662">
        <v>-0.312</v>
      </c>
      <c r="C2662">
        <v>-1.248</v>
      </c>
      <c r="D2662">
        <v>-2.3199999999999998</v>
      </c>
      <c r="E2662">
        <v>-2.9649999999999999</v>
      </c>
      <c r="F2662">
        <v>-3.18</v>
      </c>
      <c r="G2662">
        <v>3</v>
      </c>
      <c r="H2662">
        <v>0</v>
      </c>
      <c r="I2662">
        <v>4</v>
      </c>
      <c r="J2662">
        <v>-0.34300000000000003</v>
      </c>
      <c r="K2662">
        <v>-1.345</v>
      </c>
      <c r="L2662">
        <v>-2.3439999999999999</v>
      </c>
      <c r="M2662">
        <v>-3.093</v>
      </c>
      <c r="N2662">
        <v>-3.2810000000000001</v>
      </c>
      <c r="O2662">
        <v>1.0980000000000001</v>
      </c>
      <c r="P2662">
        <v>1.0960000000000001</v>
      </c>
      <c r="Q2662">
        <v>1.0940000000000001</v>
      </c>
      <c r="R2662">
        <v>0.81799999999999995</v>
      </c>
      <c r="S2662">
        <v>0.45200000000000001</v>
      </c>
    </row>
    <row r="2663" spans="1:19" x14ac:dyDescent="0.3">
      <c r="A2663">
        <v>540</v>
      </c>
      <c r="B2663">
        <v>-0.312</v>
      </c>
      <c r="C2663">
        <v>-1.248</v>
      </c>
      <c r="D2663">
        <v>-2.3199999999999998</v>
      </c>
      <c r="E2663">
        <v>-2.9649999999999999</v>
      </c>
      <c r="F2663">
        <v>-3.18</v>
      </c>
      <c r="G2663">
        <v>3</v>
      </c>
      <c r="H2663">
        <v>0</v>
      </c>
      <c r="I2663">
        <v>4</v>
      </c>
      <c r="J2663">
        <v>-0.34300000000000003</v>
      </c>
      <c r="K2663">
        <v>-1.345</v>
      </c>
      <c r="L2663">
        <v>-2.3450000000000002</v>
      </c>
      <c r="M2663">
        <v>-3.0990000000000002</v>
      </c>
      <c r="N2663">
        <v>-3.2909999999999999</v>
      </c>
      <c r="O2663">
        <v>1.0980000000000001</v>
      </c>
      <c r="P2663">
        <v>1.0960000000000001</v>
      </c>
      <c r="Q2663">
        <v>1.093</v>
      </c>
      <c r="R2663">
        <v>0.82099999999999995</v>
      </c>
      <c r="S2663">
        <v>0.45600000000000002</v>
      </c>
    </row>
    <row r="2664" spans="1:19" x14ac:dyDescent="0.3">
      <c r="A2664">
        <v>600</v>
      </c>
      <c r="B2664">
        <v>-0.312</v>
      </c>
      <c r="C2664">
        <v>-1.248</v>
      </c>
      <c r="D2664">
        <v>-2.3199999999999998</v>
      </c>
      <c r="E2664">
        <v>-2.9649999999999999</v>
      </c>
      <c r="F2664">
        <v>-3.18</v>
      </c>
      <c r="G2664">
        <v>3</v>
      </c>
      <c r="H2664">
        <v>0</v>
      </c>
      <c r="I2664">
        <v>4</v>
      </c>
      <c r="J2664">
        <v>-0.34300000000000003</v>
      </c>
      <c r="K2664">
        <v>-1.345</v>
      </c>
      <c r="L2664">
        <v>-2.3439999999999999</v>
      </c>
      <c r="M2664">
        <v>-3.1040000000000001</v>
      </c>
      <c r="N2664">
        <v>-3.3010000000000002</v>
      </c>
      <c r="O2664">
        <v>1.0980000000000001</v>
      </c>
      <c r="P2664">
        <v>1.097</v>
      </c>
      <c r="Q2664">
        <v>1.091</v>
      </c>
      <c r="R2664">
        <v>0.82399999999999995</v>
      </c>
      <c r="S2664">
        <v>0.45900000000000002</v>
      </c>
    </row>
    <row r="2666" spans="1:19" x14ac:dyDescent="0.3">
      <c r="A2666" t="s">
        <v>0</v>
      </c>
      <c r="B2666" t="s">
        <v>206</v>
      </c>
    </row>
    <row r="2667" spans="1:19" x14ac:dyDescent="0.3">
      <c r="A2667">
        <v>0</v>
      </c>
      <c r="B2667">
        <v>-0.312</v>
      </c>
      <c r="C2667">
        <v>-1.2490000000000001</v>
      </c>
      <c r="D2667">
        <v>-2.3199999999999998</v>
      </c>
      <c r="E2667">
        <v>-2.9580000000000002</v>
      </c>
      <c r="F2667">
        <v>-3.17</v>
      </c>
      <c r="G2667">
        <v>3</v>
      </c>
      <c r="H2667">
        <v>0</v>
      </c>
      <c r="I2667">
        <v>4</v>
      </c>
      <c r="J2667">
        <v>-0.33700000000000002</v>
      </c>
      <c r="K2667">
        <v>-1.337</v>
      </c>
      <c r="L2667">
        <v>-2.3319999999999999</v>
      </c>
      <c r="M2667">
        <v>-3.0539999999999998</v>
      </c>
      <c r="N2667">
        <v>-3.17</v>
      </c>
      <c r="O2667">
        <v>1.0880000000000001</v>
      </c>
      <c r="P2667">
        <v>1.0880000000000001</v>
      </c>
      <c r="Q2667">
        <v>1.08</v>
      </c>
      <c r="R2667">
        <v>0.73799999999999999</v>
      </c>
      <c r="S2667">
        <v>0.31</v>
      </c>
    </row>
    <row r="2668" spans="1:19" x14ac:dyDescent="0.3">
      <c r="A2668">
        <v>60</v>
      </c>
      <c r="B2668">
        <v>-0.312</v>
      </c>
      <c r="C2668">
        <v>-1.2490000000000001</v>
      </c>
      <c r="D2668">
        <v>-2.3199999999999998</v>
      </c>
      <c r="E2668">
        <v>-2.9580000000000002</v>
      </c>
      <c r="F2668">
        <v>-3.17</v>
      </c>
      <c r="G2668">
        <v>3</v>
      </c>
      <c r="H2668">
        <v>0</v>
      </c>
      <c r="I2668">
        <v>4</v>
      </c>
      <c r="J2668">
        <v>-0.35599999999999998</v>
      </c>
      <c r="K2668">
        <v>-1.349</v>
      </c>
      <c r="L2668">
        <v>-2.3260000000000001</v>
      </c>
      <c r="M2668">
        <v>-3.0409999999999999</v>
      </c>
      <c r="N2668">
        <v>-3.2170000000000001</v>
      </c>
      <c r="O2668">
        <v>1.121</v>
      </c>
      <c r="P2668">
        <v>1.089</v>
      </c>
      <c r="Q2668">
        <v>1.0269999999999999</v>
      </c>
      <c r="R2668">
        <v>0.70499999999999996</v>
      </c>
      <c r="S2668">
        <v>0.42899999999999999</v>
      </c>
    </row>
    <row r="2669" spans="1:19" x14ac:dyDescent="0.3">
      <c r="A2669">
        <v>120</v>
      </c>
      <c r="B2669">
        <v>-0.312</v>
      </c>
      <c r="C2669">
        <v>-1.2490000000000001</v>
      </c>
      <c r="D2669">
        <v>-2.3199999999999998</v>
      </c>
      <c r="E2669">
        <v>-2.9580000000000002</v>
      </c>
      <c r="F2669">
        <v>-3.17</v>
      </c>
      <c r="G2669">
        <v>3</v>
      </c>
      <c r="H2669">
        <v>0</v>
      </c>
      <c r="I2669">
        <v>4</v>
      </c>
      <c r="J2669">
        <v>-0.34399999999999997</v>
      </c>
      <c r="K2669">
        <v>-1.3540000000000001</v>
      </c>
      <c r="L2669">
        <v>-2.351</v>
      </c>
      <c r="M2669">
        <v>-3.0710000000000002</v>
      </c>
      <c r="N2669">
        <v>-3.2240000000000002</v>
      </c>
      <c r="O2669">
        <v>1.099</v>
      </c>
      <c r="P2669">
        <v>1.119</v>
      </c>
      <c r="Q2669">
        <v>1.1100000000000001</v>
      </c>
      <c r="R2669">
        <v>0.78400000000000003</v>
      </c>
      <c r="S2669">
        <v>0.43099999999999999</v>
      </c>
    </row>
    <row r="2670" spans="1:19" x14ac:dyDescent="0.3">
      <c r="A2670">
        <v>180</v>
      </c>
      <c r="B2670">
        <v>-0.312</v>
      </c>
      <c r="C2670">
        <v>-1.2490000000000001</v>
      </c>
      <c r="D2670">
        <v>-2.3199999999999998</v>
      </c>
      <c r="E2670">
        <v>-2.9580000000000002</v>
      </c>
      <c r="F2670">
        <v>-3.17</v>
      </c>
      <c r="G2670">
        <v>3</v>
      </c>
      <c r="H2670">
        <v>0</v>
      </c>
      <c r="I2670">
        <v>4</v>
      </c>
      <c r="J2670">
        <v>-0.34200000000000003</v>
      </c>
      <c r="K2670">
        <v>-1.341</v>
      </c>
      <c r="L2670">
        <v>-2.3359999999999999</v>
      </c>
      <c r="M2670">
        <v>-3.0470000000000002</v>
      </c>
      <c r="N2670">
        <v>-3.23</v>
      </c>
      <c r="O2670">
        <v>1.097</v>
      </c>
      <c r="P2670">
        <v>1.077</v>
      </c>
      <c r="Q2670">
        <v>1.0609999999999999</v>
      </c>
      <c r="R2670">
        <v>0.7</v>
      </c>
      <c r="S2670">
        <v>0.433</v>
      </c>
    </row>
    <row r="2671" spans="1:19" x14ac:dyDescent="0.3">
      <c r="A2671">
        <v>240</v>
      </c>
      <c r="B2671">
        <v>-0.312</v>
      </c>
      <c r="C2671">
        <v>-1.2490000000000001</v>
      </c>
      <c r="D2671">
        <v>-2.3199999999999998</v>
      </c>
      <c r="E2671">
        <v>-2.9580000000000002</v>
      </c>
      <c r="F2671">
        <v>-3.17</v>
      </c>
      <c r="G2671">
        <v>3</v>
      </c>
      <c r="H2671">
        <v>0</v>
      </c>
      <c r="I2671">
        <v>4</v>
      </c>
      <c r="J2671">
        <v>-0.34599999999999997</v>
      </c>
      <c r="K2671">
        <v>-1.349</v>
      </c>
      <c r="L2671">
        <v>-2.347</v>
      </c>
      <c r="M2671">
        <v>-3.0459999999999998</v>
      </c>
      <c r="N2671">
        <v>-3.2349999999999999</v>
      </c>
      <c r="O2671">
        <v>1.1020000000000001</v>
      </c>
      <c r="P2671">
        <v>1.105</v>
      </c>
      <c r="Q2671">
        <v>1.1080000000000001</v>
      </c>
      <c r="R2671">
        <v>0.70899999999999996</v>
      </c>
      <c r="S2671">
        <v>0.435</v>
      </c>
    </row>
    <row r="2672" spans="1:19" x14ac:dyDescent="0.3">
      <c r="A2672">
        <v>300</v>
      </c>
      <c r="B2672">
        <v>-0.312</v>
      </c>
      <c r="C2672">
        <v>-1.2490000000000001</v>
      </c>
      <c r="D2672">
        <v>-2.3199999999999998</v>
      </c>
      <c r="E2672">
        <v>-2.9580000000000002</v>
      </c>
      <c r="F2672">
        <v>-3.17</v>
      </c>
      <c r="G2672">
        <v>3</v>
      </c>
      <c r="H2672">
        <v>0</v>
      </c>
      <c r="I2672">
        <v>4</v>
      </c>
      <c r="J2672">
        <v>-0.34300000000000003</v>
      </c>
      <c r="K2672">
        <v>-1.345</v>
      </c>
      <c r="L2672">
        <v>-2.3439999999999999</v>
      </c>
      <c r="M2672">
        <v>-3.0579999999999998</v>
      </c>
      <c r="N2672">
        <v>-3.242</v>
      </c>
      <c r="O2672">
        <v>1.0980000000000001</v>
      </c>
      <c r="P2672">
        <v>1.0900000000000001</v>
      </c>
      <c r="Q2672">
        <v>1.087</v>
      </c>
      <c r="R2672">
        <v>0.755</v>
      </c>
      <c r="S2672">
        <v>0.438</v>
      </c>
    </row>
    <row r="2673" spans="1:19" x14ac:dyDescent="0.3">
      <c r="A2673">
        <v>360</v>
      </c>
      <c r="B2673">
        <v>-0.312</v>
      </c>
      <c r="C2673">
        <v>-1.2490000000000001</v>
      </c>
      <c r="D2673">
        <v>-2.3199999999999998</v>
      </c>
      <c r="E2673">
        <v>-2.9580000000000002</v>
      </c>
      <c r="F2673">
        <v>-3.17</v>
      </c>
      <c r="G2673">
        <v>3</v>
      </c>
      <c r="H2673">
        <v>0</v>
      </c>
      <c r="I2673">
        <v>4</v>
      </c>
      <c r="J2673">
        <v>-0.34300000000000003</v>
      </c>
      <c r="K2673">
        <v>-1.345</v>
      </c>
      <c r="L2673">
        <v>-2.34</v>
      </c>
      <c r="M2673">
        <v>-3.07</v>
      </c>
      <c r="N2673">
        <v>-3.2509999999999999</v>
      </c>
      <c r="O2673">
        <v>1.0980000000000001</v>
      </c>
      <c r="P2673">
        <v>1.095</v>
      </c>
      <c r="Q2673">
        <v>1.079</v>
      </c>
      <c r="R2673">
        <v>0.78600000000000003</v>
      </c>
      <c r="S2673">
        <v>0.441</v>
      </c>
    </row>
    <row r="2674" spans="1:19" x14ac:dyDescent="0.3">
      <c r="A2674">
        <v>420</v>
      </c>
      <c r="B2674">
        <v>-0.312</v>
      </c>
      <c r="C2674">
        <v>-1.2490000000000001</v>
      </c>
      <c r="D2674">
        <v>-2.3199999999999998</v>
      </c>
      <c r="E2674">
        <v>-2.9580000000000002</v>
      </c>
      <c r="F2674">
        <v>-3.17</v>
      </c>
      <c r="G2674">
        <v>3</v>
      </c>
      <c r="H2674">
        <v>0</v>
      </c>
      <c r="I2674">
        <v>4</v>
      </c>
      <c r="J2674">
        <v>-0.34399999999999997</v>
      </c>
      <c r="K2674">
        <v>-1.3460000000000001</v>
      </c>
      <c r="L2674">
        <v>-2.3420000000000001</v>
      </c>
      <c r="M2674">
        <v>-3.08</v>
      </c>
      <c r="N2674">
        <v>-3.2610000000000001</v>
      </c>
      <c r="O2674">
        <v>1.099</v>
      </c>
      <c r="P2674">
        <v>1.1000000000000001</v>
      </c>
      <c r="Q2674">
        <v>1.089</v>
      </c>
      <c r="R2674">
        <v>0.80600000000000005</v>
      </c>
      <c r="S2674">
        <v>0.44400000000000001</v>
      </c>
    </row>
    <row r="2675" spans="1:19" x14ac:dyDescent="0.3">
      <c r="A2675">
        <v>480</v>
      </c>
      <c r="B2675">
        <v>-0.312</v>
      </c>
      <c r="C2675">
        <v>-1.2490000000000001</v>
      </c>
      <c r="D2675">
        <v>-2.3199999999999998</v>
      </c>
      <c r="E2675">
        <v>-2.9580000000000002</v>
      </c>
      <c r="F2675">
        <v>-3.17</v>
      </c>
      <c r="G2675">
        <v>3</v>
      </c>
      <c r="H2675">
        <v>0</v>
      </c>
      <c r="I2675">
        <v>4</v>
      </c>
      <c r="J2675">
        <v>-0.34300000000000003</v>
      </c>
      <c r="K2675">
        <v>-1.345</v>
      </c>
      <c r="L2675">
        <v>-2.3439999999999999</v>
      </c>
      <c r="M2675">
        <v>-3.0870000000000002</v>
      </c>
      <c r="N2675">
        <v>-3.2690000000000001</v>
      </c>
      <c r="O2675">
        <v>1.0980000000000001</v>
      </c>
      <c r="P2675">
        <v>1.097</v>
      </c>
      <c r="Q2675">
        <v>1.0940000000000001</v>
      </c>
      <c r="R2675">
        <v>0.81299999999999994</v>
      </c>
      <c r="S2675">
        <v>0.44700000000000001</v>
      </c>
    </row>
    <row r="2676" spans="1:19" x14ac:dyDescent="0.3">
      <c r="A2676">
        <v>540</v>
      </c>
      <c r="B2676">
        <v>-0.312</v>
      </c>
      <c r="C2676">
        <v>-1.2490000000000001</v>
      </c>
      <c r="D2676">
        <v>-2.3199999999999998</v>
      </c>
      <c r="E2676">
        <v>-2.9580000000000002</v>
      </c>
      <c r="F2676">
        <v>-3.17</v>
      </c>
      <c r="G2676">
        <v>3</v>
      </c>
      <c r="H2676">
        <v>0</v>
      </c>
      <c r="I2676">
        <v>4</v>
      </c>
      <c r="J2676">
        <v>-0.34300000000000003</v>
      </c>
      <c r="K2676">
        <v>-1.345</v>
      </c>
      <c r="L2676">
        <v>-2.3439999999999999</v>
      </c>
      <c r="M2676">
        <v>-3.0920000000000001</v>
      </c>
      <c r="N2676">
        <v>-3.28</v>
      </c>
      <c r="O2676">
        <v>1.0980000000000001</v>
      </c>
      <c r="P2676">
        <v>1.0960000000000001</v>
      </c>
      <c r="Q2676">
        <v>1.093</v>
      </c>
      <c r="R2676">
        <v>0.81499999999999995</v>
      </c>
      <c r="S2676">
        <v>0.45100000000000001</v>
      </c>
    </row>
    <row r="2677" spans="1:19" x14ac:dyDescent="0.3">
      <c r="A2677">
        <v>600</v>
      </c>
      <c r="B2677">
        <v>-0.312</v>
      </c>
      <c r="C2677">
        <v>-1.2490000000000001</v>
      </c>
      <c r="D2677">
        <v>-2.3199999999999998</v>
      </c>
      <c r="E2677">
        <v>-2.9580000000000002</v>
      </c>
      <c r="F2677">
        <v>-3.17</v>
      </c>
      <c r="G2677">
        <v>3</v>
      </c>
      <c r="H2677">
        <v>0</v>
      </c>
      <c r="I2677">
        <v>4</v>
      </c>
      <c r="J2677">
        <v>-0.34300000000000003</v>
      </c>
      <c r="K2677">
        <v>-1.3440000000000001</v>
      </c>
      <c r="L2677">
        <v>-2.3439999999999999</v>
      </c>
      <c r="M2677">
        <v>-3.097</v>
      </c>
      <c r="N2677">
        <v>-3.2890000000000001</v>
      </c>
      <c r="O2677">
        <v>1.0980000000000001</v>
      </c>
      <c r="P2677">
        <v>1.097</v>
      </c>
      <c r="Q2677">
        <v>1.091</v>
      </c>
      <c r="R2677">
        <v>0.81799999999999995</v>
      </c>
      <c r="S2677">
        <v>0.45500000000000002</v>
      </c>
    </row>
    <row r="2679" spans="1:19" x14ac:dyDescent="0.3">
      <c r="A2679" t="s">
        <v>0</v>
      </c>
      <c r="B2679" t="s">
        <v>207</v>
      </c>
    </row>
    <row r="2680" spans="1:19" x14ac:dyDescent="0.3">
      <c r="A2680">
        <v>0</v>
      </c>
      <c r="B2680">
        <v>-0.312</v>
      </c>
      <c r="C2680">
        <v>-1.2490000000000001</v>
      </c>
      <c r="D2680">
        <v>-2.3199999999999998</v>
      </c>
      <c r="E2680">
        <v>-2.952</v>
      </c>
      <c r="F2680">
        <v>-3.16</v>
      </c>
      <c r="G2680">
        <v>3</v>
      </c>
      <c r="H2680">
        <v>0</v>
      </c>
      <c r="I2680">
        <v>4</v>
      </c>
      <c r="J2680">
        <v>-0.33700000000000002</v>
      </c>
      <c r="K2680">
        <v>-1.337</v>
      </c>
      <c r="L2680">
        <v>-2.3319999999999999</v>
      </c>
      <c r="M2680">
        <v>-3.0470000000000002</v>
      </c>
      <c r="N2680">
        <v>-3.16</v>
      </c>
      <c r="O2680">
        <v>1.0880000000000001</v>
      </c>
      <c r="P2680">
        <v>1.0880000000000001</v>
      </c>
      <c r="Q2680">
        <v>1.08</v>
      </c>
      <c r="R2680">
        <v>0.73199999999999998</v>
      </c>
      <c r="S2680">
        <v>0.307</v>
      </c>
    </row>
    <row r="2681" spans="1:19" x14ac:dyDescent="0.3">
      <c r="A2681">
        <v>60</v>
      </c>
      <c r="B2681">
        <v>-0.312</v>
      </c>
      <c r="C2681">
        <v>-1.2490000000000001</v>
      </c>
      <c r="D2681">
        <v>-2.3199999999999998</v>
      </c>
      <c r="E2681">
        <v>-2.952</v>
      </c>
      <c r="F2681">
        <v>-3.16</v>
      </c>
      <c r="G2681">
        <v>3</v>
      </c>
      <c r="H2681">
        <v>0</v>
      </c>
      <c r="I2681">
        <v>4</v>
      </c>
      <c r="J2681">
        <v>-0.35699999999999998</v>
      </c>
      <c r="K2681">
        <v>-1.349</v>
      </c>
      <c r="L2681">
        <v>-2.3250000000000002</v>
      </c>
      <c r="M2681">
        <v>-3.0339999999999998</v>
      </c>
      <c r="N2681">
        <v>-3.206</v>
      </c>
      <c r="O2681">
        <v>1.121</v>
      </c>
      <c r="P2681">
        <v>1.087</v>
      </c>
      <c r="Q2681">
        <v>1.0269999999999999</v>
      </c>
      <c r="R2681">
        <v>0.69899999999999995</v>
      </c>
      <c r="S2681">
        <v>0.42499999999999999</v>
      </c>
    </row>
    <row r="2682" spans="1:19" x14ac:dyDescent="0.3">
      <c r="A2682">
        <v>120</v>
      </c>
      <c r="B2682">
        <v>-0.312</v>
      </c>
      <c r="C2682">
        <v>-1.2490000000000001</v>
      </c>
      <c r="D2682">
        <v>-2.3199999999999998</v>
      </c>
      <c r="E2682">
        <v>-2.952</v>
      </c>
      <c r="F2682">
        <v>-3.16</v>
      </c>
      <c r="G2682">
        <v>3</v>
      </c>
      <c r="H2682">
        <v>0</v>
      </c>
      <c r="I2682">
        <v>4</v>
      </c>
      <c r="J2682">
        <v>-0.34399999999999997</v>
      </c>
      <c r="K2682">
        <v>-1.3540000000000001</v>
      </c>
      <c r="L2682">
        <v>-2.351</v>
      </c>
      <c r="M2682">
        <v>-3.0630000000000002</v>
      </c>
      <c r="N2682">
        <v>-3.214</v>
      </c>
      <c r="O2682">
        <v>1.099</v>
      </c>
      <c r="P2682">
        <v>1.119</v>
      </c>
      <c r="Q2682">
        <v>1.1080000000000001</v>
      </c>
      <c r="R2682">
        <v>0.77600000000000002</v>
      </c>
      <c r="S2682">
        <v>0.42699999999999999</v>
      </c>
    </row>
    <row r="2683" spans="1:19" x14ac:dyDescent="0.3">
      <c r="A2683">
        <v>180</v>
      </c>
      <c r="B2683">
        <v>-0.312</v>
      </c>
      <c r="C2683">
        <v>-1.2490000000000001</v>
      </c>
      <c r="D2683">
        <v>-2.3199999999999998</v>
      </c>
      <c r="E2683">
        <v>-2.952</v>
      </c>
      <c r="F2683">
        <v>-3.16</v>
      </c>
      <c r="G2683">
        <v>3</v>
      </c>
      <c r="H2683">
        <v>0</v>
      </c>
      <c r="I2683">
        <v>4</v>
      </c>
      <c r="J2683">
        <v>-0.34200000000000003</v>
      </c>
      <c r="K2683">
        <v>-1.341</v>
      </c>
      <c r="L2683">
        <v>-2.3359999999999999</v>
      </c>
      <c r="M2683">
        <v>-3.0390000000000001</v>
      </c>
      <c r="N2683">
        <v>-3.2189999999999999</v>
      </c>
      <c r="O2683">
        <v>1.0960000000000001</v>
      </c>
      <c r="P2683">
        <v>1.077</v>
      </c>
      <c r="Q2683">
        <v>1.0609999999999999</v>
      </c>
      <c r="R2683">
        <v>0.69199999999999995</v>
      </c>
      <c r="S2683">
        <v>0.42899999999999999</v>
      </c>
    </row>
    <row r="2684" spans="1:19" x14ac:dyDescent="0.3">
      <c r="A2684">
        <v>240</v>
      </c>
      <c r="B2684">
        <v>-0.312</v>
      </c>
      <c r="C2684">
        <v>-1.2490000000000001</v>
      </c>
      <c r="D2684">
        <v>-2.3199999999999998</v>
      </c>
      <c r="E2684">
        <v>-2.952</v>
      </c>
      <c r="F2684">
        <v>-3.16</v>
      </c>
      <c r="G2684">
        <v>3</v>
      </c>
      <c r="H2684">
        <v>0</v>
      </c>
      <c r="I2684">
        <v>4</v>
      </c>
      <c r="J2684">
        <v>-0.34599999999999997</v>
      </c>
      <c r="K2684">
        <v>-1.349</v>
      </c>
      <c r="L2684">
        <v>-2.347</v>
      </c>
      <c r="M2684">
        <v>-3.0390000000000001</v>
      </c>
      <c r="N2684">
        <v>-3.2250000000000001</v>
      </c>
      <c r="O2684">
        <v>1.103</v>
      </c>
      <c r="P2684">
        <v>1.105</v>
      </c>
      <c r="Q2684">
        <v>1.109</v>
      </c>
      <c r="R2684">
        <v>0.70399999999999996</v>
      </c>
      <c r="S2684">
        <v>0.43099999999999999</v>
      </c>
    </row>
    <row r="2685" spans="1:19" x14ac:dyDescent="0.3">
      <c r="A2685">
        <v>300</v>
      </c>
      <c r="B2685">
        <v>-0.312</v>
      </c>
      <c r="C2685">
        <v>-1.2490000000000001</v>
      </c>
      <c r="D2685">
        <v>-2.3199999999999998</v>
      </c>
      <c r="E2685">
        <v>-2.952</v>
      </c>
      <c r="F2685">
        <v>-3.16</v>
      </c>
      <c r="G2685">
        <v>3</v>
      </c>
      <c r="H2685">
        <v>0</v>
      </c>
      <c r="I2685">
        <v>4</v>
      </c>
      <c r="J2685">
        <v>-0.34300000000000003</v>
      </c>
      <c r="K2685">
        <v>-1.345</v>
      </c>
      <c r="L2685">
        <v>-2.343</v>
      </c>
      <c r="M2685">
        <v>-3.0510000000000002</v>
      </c>
      <c r="N2685">
        <v>-3.2309999999999999</v>
      </c>
      <c r="O2685">
        <v>1.0980000000000001</v>
      </c>
      <c r="P2685">
        <v>1.0900000000000001</v>
      </c>
      <c r="Q2685">
        <v>1.0860000000000001</v>
      </c>
      <c r="R2685">
        <v>0.75</v>
      </c>
      <c r="S2685">
        <v>0.434</v>
      </c>
    </row>
    <row r="2686" spans="1:19" x14ac:dyDescent="0.3">
      <c r="A2686">
        <v>360</v>
      </c>
      <c r="B2686">
        <v>-0.312</v>
      </c>
      <c r="C2686">
        <v>-1.2490000000000001</v>
      </c>
      <c r="D2686">
        <v>-2.3199999999999998</v>
      </c>
      <c r="E2686">
        <v>-2.952</v>
      </c>
      <c r="F2686">
        <v>-3.16</v>
      </c>
      <c r="G2686">
        <v>3</v>
      </c>
      <c r="H2686">
        <v>0</v>
      </c>
      <c r="I2686">
        <v>4</v>
      </c>
      <c r="J2686">
        <v>-0.34300000000000003</v>
      </c>
      <c r="K2686">
        <v>-1.345</v>
      </c>
      <c r="L2686">
        <v>-2.34</v>
      </c>
      <c r="M2686">
        <v>-3.0640000000000001</v>
      </c>
      <c r="N2686">
        <v>-3.24</v>
      </c>
      <c r="O2686">
        <v>1.0980000000000001</v>
      </c>
      <c r="P2686">
        <v>1.095</v>
      </c>
      <c r="Q2686">
        <v>1.0780000000000001</v>
      </c>
      <c r="R2686">
        <v>0.78100000000000003</v>
      </c>
      <c r="S2686">
        <v>0.437</v>
      </c>
    </row>
    <row r="2687" spans="1:19" x14ac:dyDescent="0.3">
      <c r="A2687">
        <v>420</v>
      </c>
      <c r="B2687">
        <v>-0.312</v>
      </c>
      <c r="C2687">
        <v>-1.2490000000000001</v>
      </c>
      <c r="D2687">
        <v>-2.3199999999999998</v>
      </c>
      <c r="E2687">
        <v>-2.952</v>
      </c>
      <c r="F2687">
        <v>-3.16</v>
      </c>
      <c r="G2687">
        <v>3</v>
      </c>
      <c r="H2687">
        <v>0</v>
      </c>
      <c r="I2687">
        <v>4</v>
      </c>
      <c r="J2687">
        <v>-0.34399999999999997</v>
      </c>
      <c r="K2687">
        <v>-1.3460000000000001</v>
      </c>
      <c r="L2687">
        <v>-2.3420000000000001</v>
      </c>
      <c r="M2687">
        <v>-3.073</v>
      </c>
      <c r="N2687">
        <v>-3.2490000000000001</v>
      </c>
      <c r="O2687">
        <v>1.099</v>
      </c>
      <c r="P2687">
        <v>1.1000000000000001</v>
      </c>
      <c r="Q2687">
        <v>1.089</v>
      </c>
      <c r="R2687">
        <v>0.80100000000000005</v>
      </c>
      <c r="S2687">
        <v>0.44</v>
      </c>
    </row>
    <row r="2688" spans="1:19" x14ac:dyDescent="0.3">
      <c r="A2688">
        <v>480</v>
      </c>
      <c r="B2688">
        <v>-0.312</v>
      </c>
      <c r="C2688">
        <v>-1.2490000000000001</v>
      </c>
      <c r="D2688">
        <v>-2.3199999999999998</v>
      </c>
      <c r="E2688">
        <v>-2.952</v>
      </c>
      <c r="F2688">
        <v>-3.16</v>
      </c>
      <c r="G2688">
        <v>3</v>
      </c>
      <c r="H2688">
        <v>0</v>
      </c>
      <c r="I2688">
        <v>4</v>
      </c>
      <c r="J2688">
        <v>-0.34300000000000003</v>
      </c>
      <c r="K2688">
        <v>-1.345</v>
      </c>
      <c r="L2688">
        <v>-2.3439999999999999</v>
      </c>
      <c r="M2688">
        <v>-3.081</v>
      </c>
      <c r="N2688">
        <v>-3.258</v>
      </c>
      <c r="O2688">
        <v>1.0980000000000001</v>
      </c>
      <c r="P2688">
        <v>1.097</v>
      </c>
      <c r="Q2688">
        <v>1.0940000000000001</v>
      </c>
      <c r="R2688">
        <v>0.80800000000000005</v>
      </c>
      <c r="S2688">
        <v>0.443</v>
      </c>
    </row>
    <row r="2689" spans="1:19" x14ac:dyDescent="0.3">
      <c r="A2689">
        <v>540</v>
      </c>
      <c r="B2689">
        <v>-0.312</v>
      </c>
      <c r="C2689">
        <v>-1.2490000000000001</v>
      </c>
      <c r="D2689">
        <v>-2.3199999999999998</v>
      </c>
      <c r="E2689">
        <v>-2.952</v>
      </c>
      <c r="F2689">
        <v>-3.16</v>
      </c>
      <c r="G2689">
        <v>3</v>
      </c>
      <c r="H2689">
        <v>0</v>
      </c>
      <c r="I2689">
        <v>4</v>
      </c>
      <c r="J2689">
        <v>-0.34300000000000003</v>
      </c>
      <c r="K2689">
        <v>-1.345</v>
      </c>
      <c r="L2689">
        <v>-2.3439999999999999</v>
      </c>
      <c r="M2689">
        <v>-3.0859999999999999</v>
      </c>
      <c r="N2689">
        <v>-3.2669999999999999</v>
      </c>
      <c r="O2689">
        <v>1.0980000000000001</v>
      </c>
      <c r="P2689">
        <v>1.097</v>
      </c>
      <c r="Q2689">
        <v>1.0920000000000001</v>
      </c>
      <c r="R2689">
        <v>0.81</v>
      </c>
      <c r="S2689">
        <v>0.44700000000000001</v>
      </c>
    </row>
    <row r="2690" spans="1:19" x14ac:dyDescent="0.3">
      <c r="A2690">
        <v>600</v>
      </c>
      <c r="B2690">
        <v>-0.312</v>
      </c>
      <c r="C2690">
        <v>-1.2490000000000001</v>
      </c>
      <c r="D2690">
        <v>-2.3199999999999998</v>
      </c>
      <c r="E2690">
        <v>-2.952</v>
      </c>
      <c r="F2690">
        <v>-3.16</v>
      </c>
      <c r="G2690">
        <v>3</v>
      </c>
      <c r="H2690">
        <v>0</v>
      </c>
      <c r="I2690">
        <v>4</v>
      </c>
      <c r="J2690">
        <v>-0.34300000000000003</v>
      </c>
      <c r="K2690">
        <v>-1.3440000000000001</v>
      </c>
      <c r="L2690">
        <v>-2.343</v>
      </c>
      <c r="M2690">
        <v>-3.0910000000000002</v>
      </c>
      <c r="N2690">
        <v>-3.278</v>
      </c>
      <c r="O2690">
        <v>1.0980000000000001</v>
      </c>
      <c r="P2690">
        <v>1.097</v>
      </c>
      <c r="Q2690">
        <v>1.091</v>
      </c>
      <c r="R2690">
        <v>0.81299999999999994</v>
      </c>
      <c r="S2690">
        <v>0.45100000000000001</v>
      </c>
    </row>
    <row r="2692" spans="1:19" x14ac:dyDescent="0.3">
      <c r="A2692" t="s">
        <v>0</v>
      </c>
      <c r="B2692" t="s">
        <v>208</v>
      </c>
    </row>
    <row r="2693" spans="1:19" x14ac:dyDescent="0.3">
      <c r="A2693">
        <v>0</v>
      </c>
      <c r="B2693">
        <v>-0.311</v>
      </c>
      <c r="C2693">
        <v>-1.246</v>
      </c>
      <c r="D2693">
        <v>-2.3220000000000001</v>
      </c>
      <c r="E2693">
        <v>-3.0030000000000001</v>
      </c>
      <c r="F2693">
        <v>-3.24</v>
      </c>
      <c r="G2693">
        <v>3</v>
      </c>
      <c r="H2693">
        <v>0.01</v>
      </c>
      <c r="I2693">
        <v>4</v>
      </c>
      <c r="J2693">
        <v>-0.33700000000000002</v>
      </c>
      <c r="K2693">
        <v>-1.337</v>
      </c>
      <c r="L2693">
        <v>-2.3340000000000001</v>
      </c>
      <c r="M2693">
        <v>-3.1019999999999999</v>
      </c>
      <c r="N2693">
        <v>-3.24</v>
      </c>
      <c r="O2693">
        <v>1.0880000000000001</v>
      </c>
      <c r="P2693">
        <v>1.0880000000000001</v>
      </c>
      <c r="Q2693">
        <v>1.083</v>
      </c>
      <c r="R2693">
        <v>0.78400000000000003</v>
      </c>
      <c r="S2693">
        <v>0.32800000000000001</v>
      </c>
    </row>
    <row r="2694" spans="1:19" x14ac:dyDescent="0.3">
      <c r="A2694">
        <v>60</v>
      </c>
      <c r="B2694">
        <v>-0.311</v>
      </c>
      <c r="C2694">
        <v>-1.246</v>
      </c>
      <c r="D2694">
        <v>-2.3220000000000001</v>
      </c>
      <c r="E2694">
        <v>-3.0030000000000001</v>
      </c>
      <c r="F2694">
        <v>-3.24</v>
      </c>
      <c r="G2694">
        <v>3</v>
      </c>
      <c r="H2694">
        <v>0.01</v>
      </c>
      <c r="I2694">
        <v>4</v>
      </c>
      <c r="J2694">
        <v>-0.35599999999999998</v>
      </c>
      <c r="K2694">
        <v>-1.3520000000000001</v>
      </c>
      <c r="L2694">
        <v>-2.3290000000000002</v>
      </c>
      <c r="M2694">
        <v>-3.085</v>
      </c>
      <c r="N2694">
        <v>-3.294</v>
      </c>
      <c r="O2694">
        <v>1.123</v>
      </c>
      <c r="P2694">
        <v>1.095</v>
      </c>
      <c r="Q2694">
        <v>1.0309999999999999</v>
      </c>
      <c r="R2694">
        <v>0.74</v>
      </c>
      <c r="S2694">
        <v>0.45700000000000002</v>
      </c>
    </row>
    <row r="2695" spans="1:19" x14ac:dyDescent="0.3">
      <c r="A2695">
        <v>120</v>
      </c>
      <c r="B2695">
        <v>-0.311</v>
      </c>
      <c r="C2695">
        <v>-1.246</v>
      </c>
      <c r="D2695">
        <v>-2.3220000000000001</v>
      </c>
      <c r="E2695">
        <v>-3.0030000000000001</v>
      </c>
      <c r="F2695">
        <v>-3.24</v>
      </c>
      <c r="G2695">
        <v>3</v>
      </c>
      <c r="H2695">
        <v>0.01</v>
      </c>
      <c r="I2695">
        <v>4</v>
      </c>
      <c r="J2695">
        <v>-0.34100000000000003</v>
      </c>
      <c r="K2695">
        <v>-1.3540000000000001</v>
      </c>
      <c r="L2695">
        <v>-2.355</v>
      </c>
      <c r="M2695">
        <v>-3.1190000000000002</v>
      </c>
      <c r="N2695">
        <v>-3.302</v>
      </c>
      <c r="O2695">
        <v>1.103</v>
      </c>
      <c r="P2695">
        <v>1.117</v>
      </c>
      <c r="Q2695">
        <v>1.1180000000000001</v>
      </c>
      <c r="R2695">
        <v>0.83899999999999997</v>
      </c>
      <c r="S2695">
        <v>0.46</v>
      </c>
    </row>
    <row r="2696" spans="1:19" x14ac:dyDescent="0.3">
      <c r="A2696">
        <v>180</v>
      </c>
      <c r="B2696">
        <v>-0.311</v>
      </c>
      <c r="C2696">
        <v>-1.246</v>
      </c>
      <c r="D2696">
        <v>-2.3220000000000001</v>
      </c>
      <c r="E2696">
        <v>-3.0030000000000001</v>
      </c>
      <c r="F2696">
        <v>-3.24</v>
      </c>
      <c r="G2696">
        <v>3</v>
      </c>
      <c r="H2696">
        <v>0.01</v>
      </c>
      <c r="I2696">
        <v>4</v>
      </c>
      <c r="J2696">
        <v>-0.34100000000000003</v>
      </c>
      <c r="K2696">
        <v>-1.343</v>
      </c>
      <c r="L2696">
        <v>-2.3380000000000001</v>
      </c>
      <c r="M2696">
        <v>-3.0990000000000002</v>
      </c>
      <c r="N2696">
        <v>-3.3079999999999998</v>
      </c>
      <c r="O2696">
        <v>1.105</v>
      </c>
      <c r="P2696">
        <v>1.0780000000000001</v>
      </c>
      <c r="Q2696">
        <v>1.06</v>
      </c>
      <c r="R2696">
        <v>0.75600000000000001</v>
      </c>
      <c r="S2696">
        <v>0.46200000000000002</v>
      </c>
    </row>
    <row r="2697" spans="1:19" x14ac:dyDescent="0.3">
      <c r="A2697">
        <v>240</v>
      </c>
      <c r="B2697">
        <v>-0.311</v>
      </c>
      <c r="C2697">
        <v>-1.246</v>
      </c>
      <c r="D2697">
        <v>-2.3220000000000001</v>
      </c>
      <c r="E2697">
        <v>-3.0030000000000001</v>
      </c>
      <c r="F2697">
        <v>-3.24</v>
      </c>
      <c r="G2697">
        <v>3</v>
      </c>
      <c r="H2697">
        <v>0.01</v>
      </c>
      <c r="I2697">
        <v>4</v>
      </c>
      <c r="J2697">
        <v>-0.34100000000000003</v>
      </c>
      <c r="K2697">
        <v>-1.349</v>
      </c>
      <c r="L2697">
        <v>-2.3479999999999999</v>
      </c>
      <c r="M2697">
        <v>-3.093</v>
      </c>
      <c r="N2697">
        <v>-3.3149999999999999</v>
      </c>
      <c r="O2697">
        <v>1.1100000000000001</v>
      </c>
      <c r="P2697">
        <v>1.101</v>
      </c>
      <c r="Q2697">
        <v>1.103</v>
      </c>
      <c r="R2697">
        <v>0.748</v>
      </c>
      <c r="S2697">
        <v>0.46500000000000002</v>
      </c>
    </row>
    <row r="2698" spans="1:19" x14ac:dyDescent="0.3">
      <c r="A2698">
        <v>300</v>
      </c>
      <c r="B2698">
        <v>-0.311</v>
      </c>
      <c r="C2698">
        <v>-1.246</v>
      </c>
      <c r="D2698">
        <v>-2.3220000000000001</v>
      </c>
      <c r="E2698">
        <v>-3.0030000000000001</v>
      </c>
      <c r="F2698">
        <v>-3.24</v>
      </c>
      <c r="G2698">
        <v>3</v>
      </c>
      <c r="H2698">
        <v>0.01</v>
      </c>
      <c r="I2698">
        <v>4</v>
      </c>
      <c r="J2698">
        <v>-0.33900000000000002</v>
      </c>
      <c r="K2698">
        <v>-1.3480000000000001</v>
      </c>
      <c r="L2698">
        <v>-2.3479999999999999</v>
      </c>
      <c r="M2698">
        <v>-3.1030000000000002</v>
      </c>
      <c r="N2698">
        <v>-3.3220000000000001</v>
      </c>
      <c r="O2698">
        <v>1.109</v>
      </c>
      <c r="P2698">
        <v>1.093</v>
      </c>
      <c r="Q2698">
        <v>1.0940000000000001</v>
      </c>
      <c r="R2698">
        <v>0.78900000000000003</v>
      </c>
      <c r="S2698">
        <v>0.46800000000000003</v>
      </c>
    </row>
    <row r="2699" spans="1:19" x14ac:dyDescent="0.3">
      <c r="A2699">
        <v>360</v>
      </c>
      <c r="B2699">
        <v>-0.311</v>
      </c>
      <c r="C2699">
        <v>-1.246</v>
      </c>
      <c r="D2699">
        <v>-2.3220000000000001</v>
      </c>
      <c r="E2699">
        <v>-3.0030000000000001</v>
      </c>
      <c r="F2699">
        <v>-3.24</v>
      </c>
      <c r="G2699">
        <v>3</v>
      </c>
      <c r="H2699">
        <v>0.01</v>
      </c>
      <c r="I2699">
        <v>4</v>
      </c>
      <c r="J2699">
        <v>-0.33600000000000002</v>
      </c>
      <c r="K2699">
        <v>-1.3460000000000001</v>
      </c>
      <c r="L2699">
        <v>-2.343</v>
      </c>
      <c r="M2699">
        <v>-3.1150000000000002</v>
      </c>
      <c r="N2699">
        <v>-3.3319999999999999</v>
      </c>
      <c r="O2699">
        <v>1.109</v>
      </c>
      <c r="P2699">
        <v>1.093</v>
      </c>
      <c r="Q2699">
        <v>1.081</v>
      </c>
      <c r="R2699">
        <v>0.82299999999999995</v>
      </c>
      <c r="S2699">
        <v>0.47199999999999998</v>
      </c>
    </row>
    <row r="2700" spans="1:19" x14ac:dyDescent="0.3">
      <c r="A2700">
        <v>420</v>
      </c>
      <c r="B2700">
        <v>-0.311</v>
      </c>
      <c r="C2700">
        <v>-1.246</v>
      </c>
      <c r="D2700">
        <v>-2.3220000000000001</v>
      </c>
      <c r="E2700">
        <v>-3.0030000000000001</v>
      </c>
      <c r="F2700">
        <v>-3.24</v>
      </c>
      <c r="G2700">
        <v>3</v>
      </c>
      <c r="H2700">
        <v>0.01</v>
      </c>
      <c r="I2700">
        <v>4</v>
      </c>
      <c r="J2700">
        <v>-0.33600000000000002</v>
      </c>
      <c r="K2700">
        <v>-1.3460000000000001</v>
      </c>
      <c r="L2700">
        <v>-2.3439999999999999</v>
      </c>
      <c r="M2700">
        <v>-3.125</v>
      </c>
      <c r="N2700">
        <v>-3.343</v>
      </c>
      <c r="O2700">
        <v>1.1120000000000001</v>
      </c>
      <c r="P2700">
        <v>1.099</v>
      </c>
      <c r="Q2700">
        <v>1.0860000000000001</v>
      </c>
      <c r="R2700">
        <v>0.84399999999999997</v>
      </c>
      <c r="S2700">
        <v>0.47599999999999998</v>
      </c>
    </row>
    <row r="2701" spans="1:19" x14ac:dyDescent="0.3">
      <c r="A2701">
        <v>480</v>
      </c>
      <c r="B2701">
        <v>-0.311</v>
      </c>
      <c r="C2701">
        <v>-1.246</v>
      </c>
      <c r="D2701">
        <v>-2.3220000000000001</v>
      </c>
      <c r="E2701">
        <v>-3.0030000000000001</v>
      </c>
      <c r="F2701">
        <v>-3.24</v>
      </c>
      <c r="G2701">
        <v>3</v>
      </c>
      <c r="H2701">
        <v>0.01</v>
      </c>
      <c r="I2701">
        <v>4</v>
      </c>
      <c r="J2701">
        <v>-0.33400000000000002</v>
      </c>
      <c r="K2701">
        <v>-1.3460000000000001</v>
      </c>
      <c r="L2701">
        <v>-2.3460000000000001</v>
      </c>
      <c r="M2701">
        <v>-3.1320000000000001</v>
      </c>
      <c r="N2701">
        <v>-3.3530000000000002</v>
      </c>
      <c r="O2701">
        <v>1.113</v>
      </c>
      <c r="P2701">
        <v>1.099</v>
      </c>
      <c r="Q2701">
        <v>1.093</v>
      </c>
      <c r="R2701">
        <v>0.85399999999999998</v>
      </c>
      <c r="S2701">
        <v>0.48</v>
      </c>
    </row>
    <row r="2702" spans="1:19" x14ac:dyDescent="0.3">
      <c r="A2702">
        <v>540</v>
      </c>
      <c r="B2702">
        <v>-0.311</v>
      </c>
      <c r="C2702">
        <v>-1.246</v>
      </c>
      <c r="D2702">
        <v>-2.3220000000000001</v>
      </c>
      <c r="E2702">
        <v>-3.0030000000000001</v>
      </c>
      <c r="F2702">
        <v>-3.24</v>
      </c>
      <c r="G2702">
        <v>3</v>
      </c>
      <c r="H2702">
        <v>0.01</v>
      </c>
      <c r="I2702">
        <v>4</v>
      </c>
      <c r="J2702">
        <v>-0.33300000000000002</v>
      </c>
      <c r="K2702">
        <v>-1.3440000000000001</v>
      </c>
      <c r="L2702">
        <v>-2.3460000000000001</v>
      </c>
      <c r="M2702">
        <v>-3.1379999999999999</v>
      </c>
      <c r="N2702">
        <v>-3.3639999999999999</v>
      </c>
      <c r="O2702">
        <v>1.1140000000000001</v>
      </c>
      <c r="P2702">
        <v>1.099</v>
      </c>
      <c r="Q2702">
        <v>1.093</v>
      </c>
      <c r="R2702">
        <v>0.85799999999999998</v>
      </c>
      <c r="S2702">
        <v>0.48499999999999999</v>
      </c>
    </row>
    <row r="2703" spans="1:19" x14ac:dyDescent="0.3">
      <c r="A2703">
        <v>600</v>
      </c>
      <c r="B2703">
        <v>-0.311</v>
      </c>
      <c r="C2703">
        <v>-1.246</v>
      </c>
      <c r="D2703">
        <v>-2.3220000000000001</v>
      </c>
      <c r="E2703">
        <v>-3.0030000000000001</v>
      </c>
      <c r="F2703">
        <v>-3.24</v>
      </c>
      <c r="G2703">
        <v>3</v>
      </c>
      <c r="H2703">
        <v>0.01</v>
      </c>
      <c r="I2703">
        <v>4</v>
      </c>
      <c r="J2703">
        <v>-0.33200000000000002</v>
      </c>
      <c r="K2703">
        <v>-1.343</v>
      </c>
      <c r="L2703">
        <v>-2.3460000000000001</v>
      </c>
      <c r="M2703">
        <v>-3.1440000000000001</v>
      </c>
      <c r="N2703">
        <v>-3.375</v>
      </c>
      <c r="O2703">
        <v>1.115</v>
      </c>
      <c r="P2703">
        <v>1.101</v>
      </c>
      <c r="Q2703">
        <v>1.0920000000000001</v>
      </c>
      <c r="R2703">
        <v>0.86199999999999999</v>
      </c>
      <c r="S2703">
        <v>0.48899999999999999</v>
      </c>
    </row>
    <row r="2705" spans="1:19" x14ac:dyDescent="0.3">
      <c r="A2705" t="s">
        <v>0</v>
      </c>
      <c r="B2705" t="s">
        <v>209</v>
      </c>
    </row>
    <row r="2706" spans="1:19" x14ac:dyDescent="0.3">
      <c r="A2706">
        <v>0</v>
      </c>
      <c r="B2706">
        <v>-0.311</v>
      </c>
      <c r="C2706">
        <v>-1.2470000000000001</v>
      </c>
      <c r="D2706">
        <v>-2.3210000000000002</v>
      </c>
      <c r="E2706">
        <v>-2.9969999999999999</v>
      </c>
      <c r="F2706">
        <v>-3.23</v>
      </c>
      <c r="G2706">
        <v>3</v>
      </c>
      <c r="H2706">
        <v>0.01</v>
      </c>
      <c r="I2706">
        <v>4</v>
      </c>
      <c r="J2706">
        <v>-0.33700000000000002</v>
      </c>
      <c r="K2706">
        <v>-1.337</v>
      </c>
      <c r="L2706">
        <v>-2.3340000000000001</v>
      </c>
      <c r="M2706">
        <v>-3.0950000000000002</v>
      </c>
      <c r="N2706">
        <v>-3.23</v>
      </c>
      <c r="O2706">
        <v>1.0880000000000001</v>
      </c>
      <c r="P2706">
        <v>1.0880000000000001</v>
      </c>
      <c r="Q2706">
        <v>1.0820000000000001</v>
      </c>
      <c r="R2706">
        <v>0.77800000000000002</v>
      </c>
      <c r="S2706">
        <v>0.32500000000000001</v>
      </c>
    </row>
    <row r="2707" spans="1:19" x14ac:dyDescent="0.3">
      <c r="A2707">
        <v>60</v>
      </c>
      <c r="B2707">
        <v>-0.311</v>
      </c>
      <c r="C2707">
        <v>-1.2470000000000001</v>
      </c>
      <c r="D2707">
        <v>-2.3210000000000002</v>
      </c>
      <c r="E2707">
        <v>-2.9969999999999999</v>
      </c>
      <c r="F2707">
        <v>-3.23</v>
      </c>
      <c r="G2707">
        <v>3</v>
      </c>
      <c r="H2707">
        <v>0.01</v>
      </c>
      <c r="I2707">
        <v>4</v>
      </c>
      <c r="J2707">
        <v>-0.35599999999999998</v>
      </c>
      <c r="K2707">
        <v>-1.351</v>
      </c>
      <c r="L2707">
        <v>-2.3279999999999998</v>
      </c>
      <c r="M2707">
        <v>-3.0779999999999998</v>
      </c>
      <c r="N2707">
        <v>-3.286</v>
      </c>
      <c r="O2707">
        <v>1.1240000000000001</v>
      </c>
      <c r="P2707">
        <v>1.093</v>
      </c>
      <c r="Q2707">
        <v>1.0289999999999999</v>
      </c>
      <c r="R2707">
        <v>0.73199999999999998</v>
      </c>
      <c r="S2707">
        <v>0.45400000000000001</v>
      </c>
    </row>
    <row r="2708" spans="1:19" x14ac:dyDescent="0.3">
      <c r="A2708">
        <v>120</v>
      </c>
      <c r="B2708">
        <v>-0.311</v>
      </c>
      <c r="C2708">
        <v>-1.2470000000000001</v>
      </c>
      <c r="D2708">
        <v>-2.3210000000000002</v>
      </c>
      <c r="E2708">
        <v>-2.9969999999999999</v>
      </c>
      <c r="F2708">
        <v>-3.23</v>
      </c>
      <c r="G2708">
        <v>3</v>
      </c>
      <c r="H2708">
        <v>0.01</v>
      </c>
      <c r="I2708">
        <v>4</v>
      </c>
      <c r="J2708">
        <v>-0.34100000000000003</v>
      </c>
      <c r="K2708">
        <v>-1.3540000000000001</v>
      </c>
      <c r="L2708">
        <v>-2.355</v>
      </c>
      <c r="M2708">
        <v>-3.113</v>
      </c>
      <c r="N2708">
        <v>-3.294</v>
      </c>
      <c r="O2708">
        <v>1.103</v>
      </c>
      <c r="P2708">
        <v>1.1160000000000001</v>
      </c>
      <c r="Q2708">
        <v>1.1180000000000001</v>
      </c>
      <c r="R2708">
        <v>0.83499999999999996</v>
      </c>
      <c r="S2708">
        <v>0.45700000000000002</v>
      </c>
    </row>
    <row r="2709" spans="1:19" x14ac:dyDescent="0.3">
      <c r="A2709">
        <v>180</v>
      </c>
      <c r="B2709">
        <v>-0.311</v>
      </c>
      <c r="C2709">
        <v>-1.2470000000000001</v>
      </c>
      <c r="D2709">
        <v>-2.3210000000000002</v>
      </c>
      <c r="E2709">
        <v>-2.9969999999999999</v>
      </c>
      <c r="F2709">
        <v>-3.23</v>
      </c>
      <c r="G2709">
        <v>3</v>
      </c>
      <c r="H2709">
        <v>0.01</v>
      </c>
      <c r="I2709">
        <v>4</v>
      </c>
      <c r="J2709">
        <v>-0.34100000000000003</v>
      </c>
      <c r="K2709">
        <v>-1.343</v>
      </c>
      <c r="L2709">
        <v>-2.3380000000000001</v>
      </c>
      <c r="M2709">
        <v>-3.093</v>
      </c>
      <c r="N2709">
        <v>-3.298</v>
      </c>
      <c r="O2709">
        <v>1.1060000000000001</v>
      </c>
      <c r="P2709">
        <v>1.0780000000000001</v>
      </c>
      <c r="Q2709">
        <v>1.0580000000000001</v>
      </c>
      <c r="R2709">
        <v>0.755</v>
      </c>
      <c r="S2709">
        <v>0.45800000000000002</v>
      </c>
    </row>
    <row r="2710" spans="1:19" x14ac:dyDescent="0.3">
      <c r="A2710">
        <v>240</v>
      </c>
      <c r="B2710">
        <v>-0.311</v>
      </c>
      <c r="C2710">
        <v>-1.2470000000000001</v>
      </c>
      <c r="D2710">
        <v>-2.3210000000000002</v>
      </c>
      <c r="E2710">
        <v>-2.9969999999999999</v>
      </c>
      <c r="F2710">
        <v>-3.23</v>
      </c>
      <c r="G2710">
        <v>3</v>
      </c>
      <c r="H2710">
        <v>0.01</v>
      </c>
      <c r="I2710">
        <v>4</v>
      </c>
      <c r="J2710">
        <v>-0.34100000000000003</v>
      </c>
      <c r="K2710">
        <v>-1.349</v>
      </c>
      <c r="L2710">
        <v>-2.347</v>
      </c>
      <c r="M2710">
        <v>-3.0870000000000002</v>
      </c>
      <c r="N2710">
        <v>-3.3039999999999998</v>
      </c>
      <c r="O2710">
        <v>1.109</v>
      </c>
      <c r="P2710">
        <v>1.101</v>
      </c>
      <c r="Q2710">
        <v>1.103</v>
      </c>
      <c r="R2710">
        <v>0.74299999999999999</v>
      </c>
      <c r="S2710">
        <v>0.46100000000000002</v>
      </c>
    </row>
    <row r="2711" spans="1:19" x14ac:dyDescent="0.3">
      <c r="A2711">
        <v>300</v>
      </c>
      <c r="B2711">
        <v>-0.311</v>
      </c>
      <c r="C2711">
        <v>-1.2470000000000001</v>
      </c>
      <c r="D2711">
        <v>-2.3210000000000002</v>
      </c>
      <c r="E2711">
        <v>-2.9969999999999999</v>
      </c>
      <c r="F2711">
        <v>-3.23</v>
      </c>
      <c r="G2711">
        <v>3</v>
      </c>
      <c r="H2711">
        <v>0.01</v>
      </c>
      <c r="I2711">
        <v>4</v>
      </c>
      <c r="J2711">
        <v>-0.33900000000000002</v>
      </c>
      <c r="K2711">
        <v>-1.347</v>
      </c>
      <c r="L2711">
        <v>-2.3479999999999999</v>
      </c>
      <c r="M2711">
        <v>-3.0960000000000001</v>
      </c>
      <c r="N2711">
        <v>-3.3119999999999998</v>
      </c>
      <c r="O2711">
        <v>1.109</v>
      </c>
      <c r="P2711">
        <v>1.0940000000000001</v>
      </c>
      <c r="Q2711">
        <v>1.095</v>
      </c>
      <c r="R2711">
        <v>0.78300000000000003</v>
      </c>
      <c r="S2711">
        <v>0.46400000000000002</v>
      </c>
    </row>
    <row r="2712" spans="1:19" x14ac:dyDescent="0.3">
      <c r="A2712">
        <v>360</v>
      </c>
      <c r="B2712">
        <v>-0.311</v>
      </c>
      <c r="C2712">
        <v>-1.2470000000000001</v>
      </c>
      <c r="D2712">
        <v>-2.3210000000000002</v>
      </c>
      <c r="E2712">
        <v>-2.9969999999999999</v>
      </c>
      <c r="F2712">
        <v>-3.23</v>
      </c>
      <c r="G2712">
        <v>3</v>
      </c>
      <c r="H2712">
        <v>0.01</v>
      </c>
      <c r="I2712">
        <v>4</v>
      </c>
      <c r="J2712">
        <v>-0.33600000000000002</v>
      </c>
      <c r="K2712">
        <v>-1.3460000000000001</v>
      </c>
      <c r="L2712">
        <v>-2.343</v>
      </c>
      <c r="M2712">
        <v>-3.11</v>
      </c>
      <c r="N2712">
        <v>-3.3220000000000001</v>
      </c>
      <c r="O2712">
        <v>1.109</v>
      </c>
      <c r="P2712">
        <v>1.093</v>
      </c>
      <c r="Q2712">
        <v>1.0820000000000001</v>
      </c>
      <c r="R2712">
        <v>0.81899999999999995</v>
      </c>
      <c r="S2712">
        <v>0.46800000000000003</v>
      </c>
    </row>
    <row r="2713" spans="1:19" x14ac:dyDescent="0.3">
      <c r="A2713">
        <v>420</v>
      </c>
      <c r="B2713">
        <v>-0.311</v>
      </c>
      <c r="C2713">
        <v>-1.2470000000000001</v>
      </c>
      <c r="D2713">
        <v>-2.3210000000000002</v>
      </c>
      <c r="E2713">
        <v>-2.9969999999999999</v>
      </c>
      <c r="F2713">
        <v>-3.23</v>
      </c>
      <c r="G2713">
        <v>3</v>
      </c>
      <c r="H2713">
        <v>0.01</v>
      </c>
      <c r="I2713">
        <v>4</v>
      </c>
      <c r="J2713">
        <v>-0.33600000000000002</v>
      </c>
      <c r="K2713">
        <v>-1.3460000000000001</v>
      </c>
      <c r="L2713">
        <v>-2.3439999999999999</v>
      </c>
      <c r="M2713">
        <v>-3.12</v>
      </c>
      <c r="N2713">
        <v>-3.3330000000000002</v>
      </c>
      <c r="O2713">
        <v>1.1120000000000001</v>
      </c>
      <c r="P2713">
        <v>1.099</v>
      </c>
      <c r="Q2713">
        <v>1.0860000000000001</v>
      </c>
      <c r="R2713">
        <v>0.84099999999999997</v>
      </c>
      <c r="S2713">
        <v>0.47199999999999998</v>
      </c>
    </row>
    <row r="2714" spans="1:19" x14ac:dyDescent="0.3">
      <c r="A2714">
        <v>480</v>
      </c>
      <c r="B2714">
        <v>-0.311</v>
      </c>
      <c r="C2714">
        <v>-1.2470000000000001</v>
      </c>
      <c r="D2714">
        <v>-2.3210000000000002</v>
      </c>
      <c r="E2714">
        <v>-2.9969999999999999</v>
      </c>
      <c r="F2714">
        <v>-3.23</v>
      </c>
      <c r="G2714">
        <v>3</v>
      </c>
      <c r="H2714">
        <v>0.01</v>
      </c>
      <c r="I2714">
        <v>4</v>
      </c>
      <c r="J2714">
        <v>-0.33400000000000002</v>
      </c>
      <c r="K2714">
        <v>-1.345</v>
      </c>
      <c r="L2714">
        <v>-2.3450000000000002</v>
      </c>
      <c r="M2714">
        <v>-3.1269999999999998</v>
      </c>
      <c r="N2714">
        <v>-3.3420000000000001</v>
      </c>
      <c r="O2714">
        <v>1.113</v>
      </c>
      <c r="P2714">
        <v>1.099</v>
      </c>
      <c r="Q2714">
        <v>1.0920000000000001</v>
      </c>
      <c r="R2714">
        <v>0.84799999999999998</v>
      </c>
      <c r="S2714">
        <v>0.47599999999999998</v>
      </c>
    </row>
    <row r="2715" spans="1:19" x14ac:dyDescent="0.3">
      <c r="A2715">
        <v>540</v>
      </c>
      <c r="B2715">
        <v>-0.311</v>
      </c>
      <c r="C2715">
        <v>-1.2470000000000001</v>
      </c>
      <c r="D2715">
        <v>-2.3210000000000002</v>
      </c>
      <c r="E2715">
        <v>-2.9969999999999999</v>
      </c>
      <c r="F2715">
        <v>-3.23</v>
      </c>
      <c r="G2715">
        <v>3</v>
      </c>
      <c r="H2715">
        <v>0.01</v>
      </c>
      <c r="I2715">
        <v>4</v>
      </c>
      <c r="J2715">
        <v>-0.33300000000000002</v>
      </c>
      <c r="K2715">
        <v>-1.3440000000000001</v>
      </c>
      <c r="L2715">
        <v>-2.3460000000000001</v>
      </c>
      <c r="M2715">
        <v>-3.1320000000000001</v>
      </c>
      <c r="N2715">
        <v>-3.3530000000000002</v>
      </c>
      <c r="O2715">
        <v>1.1140000000000001</v>
      </c>
      <c r="P2715">
        <v>1.1000000000000001</v>
      </c>
      <c r="Q2715">
        <v>1.0940000000000001</v>
      </c>
      <c r="R2715">
        <v>0.85299999999999998</v>
      </c>
      <c r="S2715">
        <v>0.48</v>
      </c>
    </row>
    <row r="2716" spans="1:19" x14ac:dyDescent="0.3">
      <c r="A2716">
        <v>600</v>
      </c>
      <c r="B2716">
        <v>-0.311</v>
      </c>
      <c r="C2716">
        <v>-1.2470000000000001</v>
      </c>
      <c r="D2716">
        <v>-2.3210000000000002</v>
      </c>
      <c r="E2716">
        <v>-2.9969999999999999</v>
      </c>
      <c r="F2716">
        <v>-3.23</v>
      </c>
      <c r="G2716">
        <v>3</v>
      </c>
      <c r="H2716">
        <v>0.01</v>
      </c>
      <c r="I2716">
        <v>4</v>
      </c>
      <c r="J2716">
        <v>-0.33200000000000002</v>
      </c>
      <c r="K2716">
        <v>-1.343</v>
      </c>
      <c r="L2716">
        <v>-2.3460000000000001</v>
      </c>
      <c r="M2716">
        <v>-3.1379999999999999</v>
      </c>
      <c r="N2716">
        <v>-3.3650000000000002</v>
      </c>
      <c r="O2716">
        <v>1.115</v>
      </c>
      <c r="P2716">
        <v>1.1000000000000001</v>
      </c>
      <c r="Q2716">
        <v>1.0920000000000001</v>
      </c>
      <c r="R2716">
        <v>0.85699999999999998</v>
      </c>
      <c r="S2716">
        <v>0.48499999999999999</v>
      </c>
    </row>
    <row r="2718" spans="1:19" x14ac:dyDescent="0.3">
      <c r="A2718" t="s">
        <v>0</v>
      </c>
      <c r="B2718" t="s">
        <v>210</v>
      </c>
    </row>
    <row r="2719" spans="1:19" x14ac:dyDescent="0.3">
      <c r="A2719">
        <v>0</v>
      </c>
      <c r="B2719">
        <v>-0.312</v>
      </c>
      <c r="C2719">
        <v>-1.2470000000000001</v>
      </c>
      <c r="D2719">
        <v>-2.3210000000000002</v>
      </c>
      <c r="E2719">
        <v>-2.9910000000000001</v>
      </c>
      <c r="F2719">
        <v>-3.22</v>
      </c>
      <c r="G2719">
        <v>3</v>
      </c>
      <c r="H2719">
        <v>0.01</v>
      </c>
      <c r="I2719">
        <v>4</v>
      </c>
      <c r="J2719">
        <v>-0.33700000000000002</v>
      </c>
      <c r="K2719">
        <v>-1.337</v>
      </c>
      <c r="L2719">
        <v>-2.3340000000000001</v>
      </c>
      <c r="M2719">
        <v>-3.089</v>
      </c>
      <c r="N2719">
        <v>-3.22</v>
      </c>
      <c r="O2719">
        <v>1.0880000000000001</v>
      </c>
      <c r="P2719">
        <v>1.0880000000000001</v>
      </c>
      <c r="Q2719">
        <v>1.0820000000000001</v>
      </c>
      <c r="R2719">
        <v>0.77100000000000002</v>
      </c>
      <c r="S2719">
        <v>0.32200000000000001</v>
      </c>
    </row>
    <row r="2720" spans="1:19" x14ac:dyDescent="0.3">
      <c r="A2720">
        <v>60</v>
      </c>
      <c r="B2720">
        <v>-0.312</v>
      </c>
      <c r="C2720">
        <v>-1.2470000000000001</v>
      </c>
      <c r="D2720">
        <v>-2.3210000000000002</v>
      </c>
      <c r="E2720">
        <v>-2.9910000000000001</v>
      </c>
      <c r="F2720">
        <v>-3.22</v>
      </c>
      <c r="G2720">
        <v>3</v>
      </c>
      <c r="H2720">
        <v>0.01</v>
      </c>
      <c r="I2720">
        <v>4</v>
      </c>
      <c r="J2720">
        <v>-0.35599999999999998</v>
      </c>
      <c r="K2720">
        <v>-1.351</v>
      </c>
      <c r="L2720">
        <v>-2.3279999999999998</v>
      </c>
      <c r="M2720">
        <v>-3.0720000000000001</v>
      </c>
      <c r="N2720">
        <v>-3.2749999999999999</v>
      </c>
      <c r="O2720">
        <v>1.123</v>
      </c>
      <c r="P2720">
        <v>1.091</v>
      </c>
      <c r="Q2720">
        <v>1.028</v>
      </c>
      <c r="R2720">
        <v>0.72599999999999998</v>
      </c>
      <c r="S2720">
        <v>0.45</v>
      </c>
    </row>
    <row r="2721" spans="1:19" x14ac:dyDescent="0.3">
      <c r="A2721">
        <v>120</v>
      </c>
      <c r="B2721">
        <v>-0.312</v>
      </c>
      <c r="C2721">
        <v>-1.2470000000000001</v>
      </c>
      <c r="D2721">
        <v>-2.3210000000000002</v>
      </c>
      <c r="E2721">
        <v>-2.9910000000000001</v>
      </c>
      <c r="F2721">
        <v>-3.22</v>
      </c>
      <c r="G2721">
        <v>3</v>
      </c>
      <c r="H2721">
        <v>0.01</v>
      </c>
      <c r="I2721">
        <v>4</v>
      </c>
      <c r="J2721">
        <v>-0.34100000000000003</v>
      </c>
      <c r="K2721">
        <v>-1.3540000000000001</v>
      </c>
      <c r="L2721">
        <v>-2.355</v>
      </c>
      <c r="M2721">
        <v>-3.1070000000000002</v>
      </c>
      <c r="N2721">
        <v>-3.282</v>
      </c>
      <c r="O2721">
        <v>1.103</v>
      </c>
      <c r="P2721">
        <v>1.1160000000000001</v>
      </c>
      <c r="Q2721">
        <v>1.117</v>
      </c>
      <c r="R2721">
        <v>0.82799999999999996</v>
      </c>
      <c r="S2721">
        <v>0.45200000000000001</v>
      </c>
    </row>
    <row r="2722" spans="1:19" x14ac:dyDescent="0.3">
      <c r="A2722">
        <v>180</v>
      </c>
      <c r="B2722">
        <v>-0.312</v>
      </c>
      <c r="C2722">
        <v>-1.2470000000000001</v>
      </c>
      <c r="D2722">
        <v>-2.3210000000000002</v>
      </c>
      <c r="E2722">
        <v>-2.9910000000000001</v>
      </c>
      <c r="F2722">
        <v>-3.22</v>
      </c>
      <c r="G2722">
        <v>3</v>
      </c>
      <c r="H2722">
        <v>0.01</v>
      </c>
      <c r="I2722">
        <v>4</v>
      </c>
      <c r="J2722">
        <v>-0.34100000000000003</v>
      </c>
      <c r="K2722">
        <v>-1.343</v>
      </c>
      <c r="L2722">
        <v>-2.3380000000000001</v>
      </c>
      <c r="M2722">
        <v>-3.0859999999999999</v>
      </c>
      <c r="N2722">
        <v>-3.2869999999999999</v>
      </c>
      <c r="O2722">
        <v>1.105</v>
      </c>
      <c r="P2722">
        <v>1.0780000000000001</v>
      </c>
      <c r="Q2722">
        <v>1.0580000000000001</v>
      </c>
      <c r="R2722">
        <v>0.747</v>
      </c>
      <c r="S2722">
        <v>0.45400000000000001</v>
      </c>
    </row>
    <row r="2723" spans="1:19" x14ac:dyDescent="0.3">
      <c r="A2723">
        <v>240</v>
      </c>
      <c r="B2723">
        <v>-0.312</v>
      </c>
      <c r="C2723">
        <v>-1.2470000000000001</v>
      </c>
      <c r="D2723">
        <v>-2.3210000000000002</v>
      </c>
      <c r="E2723">
        <v>-2.9910000000000001</v>
      </c>
      <c r="F2723">
        <v>-3.22</v>
      </c>
      <c r="G2723">
        <v>3</v>
      </c>
      <c r="H2723">
        <v>0.01</v>
      </c>
      <c r="I2723">
        <v>4</v>
      </c>
      <c r="J2723">
        <v>-0.34100000000000003</v>
      </c>
      <c r="K2723">
        <v>-1.349</v>
      </c>
      <c r="L2723">
        <v>-2.3479999999999999</v>
      </c>
      <c r="M2723">
        <v>-3.081</v>
      </c>
      <c r="N2723">
        <v>-3.2930000000000001</v>
      </c>
      <c r="O2723">
        <v>1.109</v>
      </c>
      <c r="P2723">
        <v>1.1020000000000001</v>
      </c>
      <c r="Q2723">
        <v>1.1040000000000001</v>
      </c>
      <c r="R2723">
        <v>0.73799999999999999</v>
      </c>
      <c r="S2723">
        <v>0.45600000000000002</v>
      </c>
    </row>
    <row r="2724" spans="1:19" x14ac:dyDescent="0.3">
      <c r="A2724">
        <v>300</v>
      </c>
      <c r="B2724">
        <v>-0.312</v>
      </c>
      <c r="C2724">
        <v>-1.2470000000000001</v>
      </c>
      <c r="D2724">
        <v>-2.3210000000000002</v>
      </c>
      <c r="E2724">
        <v>-2.9910000000000001</v>
      </c>
      <c r="F2724">
        <v>-3.22</v>
      </c>
      <c r="G2724">
        <v>3</v>
      </c>
      <c r="H2724">
        <v>0.01</v>
      </c>
      <c r="I2724">
        <v>4</v>
      </c>
      <c r="J2724">
        <v>-0.33900000000000002</v>
      </c>
      <c r="K2724">
        <v>-1.347</v>
      </c>
      <c r="L2724">
        <v>-2.347</v>
      </c>
      <c r="M2724">
        <v>-3.0910000000000002</v>
      </c>
      <c r="N2724">
        <v>-3.3010000000000002</v>
      </c>
      <c r="O2724">
        <v>1.109</v>
      </c>
      <c r="P2724">
        <v>1.0940000000000001</v>
      </c>
      <c r="Q2724">
        <v>1.0940000000000001</v>
      </c>
      <c r="R2724">
        <v>0.77900000000000003</v>
      </c>
      <c r="S2724">
        <v>0.45900000000000002</v>
      </c>
    </row>
    <row r="2725" spans="1:19" x14ac:dyDescent="0.3">
      <c r="A2725">
        <v>360</v>
      </c>
      <c r="B2725">
        <v>-0.312</v>
      </c>
      <c r="C2725">
        <v>-1.2470000000000001</v>
      </c>
      <c r="D2725">
        <v>-2.3210000000000002</v>
      </c>
      <c r="E2725">
        <v>-2.9910000000000001</v>
      </c>
      <c r="F2725">
        <v>-3.22</v>
      </c>
      <c r="G2725">
        <v>3</v>
      </c>
      <c r="H2725">
        <v>0.01</v>
      </c>
      <c r="I2725">
        <v>4</v>
      </c>
      <c r="J2725">
        <v>-0.33600000000000002</v>
      </c>
      <c r="K2725">
        <v>-1.345</v>
      </c>
      <c r="L2725">
        <v>-2.3420000000000001</v>
      </c>
      <c r="M2725">
        <v>-3.1030000000000002</v>
      </c>
      <c r="N2725">
        <v>-3.31</v>
      </c>
      <c r="O2725">
        <v>1.109</v>
      </c>
      <c r="P2725">
        <v>1.093</v>
      </c>
      <c r="Q2725">
        <v>1.081</v>
      </c>
      <c r="R2725">
        <v>0.81200000000000006</v>
      </c>
      <c r="S2725">
        <v>0.46300000000000002</v>
      </c>
    </row>
    <row r="2726" spans="1:19" x14ac:dyDescent="0.3">
      <c r="A2726">
        <v>420</v>
      </c>
      <c r="B2726">
        <v>-0.312</v>
      </c>
      <c r="C2726">
        <v>-1.2470000000000001</v>
      </c>
      <c r="D2726">
        <v>-2.3210000000000002</v>
      </c>
      <c r="E2726">
        <v>-2.9910000000000001</v>
      </c>
      <c r="F2726">
        <v>-3.22</v>
      </c>
      <c r="G2726">
        <v>3</v>
      </c>
      <c r="H2726">
        <v>0.01</v>
      </c>
      <c r="I2726">
        <v>4</v>
      </c>
      <c r="J2726">
        <v>-0.33600000000000002</v>
      </c>
      <c r="K2726">
        <v>-1.3460000000000001</v>
      </c>
      <c r="L2726">
        <v>-2.3439999999999999</v>
      </c>
      <c r="M2726">
        <v>-3.1139999999999999</v>
      </c>
      <c r="N2726">
        <v>-3.3210000000000002</v>
      </c>
      <c r="O2726">
        <v>1.1120000000000001</v>
      </c>
      <c r="P2726">
        <v>1.1000000000000001</v>
      </c>
      <c r="Q2726">
        <v>1.0860000000000001</v>
      </c>
      <c r="R2726">
        <v>0.83599999999999997</v>
      </c>
      <c r="S2726">
        <v>0.46700000000000003</v>
      </c>
    </row>
    <row r="2727" spans="1:19" x14ac:dyDescent="0.3">
      <c r="A2727">
        <v>480</v>
      </c>
      <c r="B2727">
        <v>-0.312</v>
      </c>
      <c r="C2727">
        <v>-1.2470000000000001</v>
      </c>
      <c r="D2727">
        <v>-2.3210000000000002</v>
      </c>
      <c r="E2727">
        <v>-2.9910000000000001</v>
      </c>
      <c r="F2727">
        <v>-3.22</v>
      </c>
      <c r="G2727">
        <v>3</v>
      </c>
      <c r="H2727">
        <v>0.01</v>
      </c>
      <c r="I2727">
        <v>4</v>
      </c>
      <c r="J2727">
        <v>-0.33400000000000002</v>
      </c>
      <c r="K2727">
        <v>-1.345</v>
      </c>
      <c r="L2727">
        <v>-2.3450000000000002</v>
      </c>
      <c r="M2727">
        <v>-3.121</v>
      </c>
      <c r="N2727">
        <v>-3.331</v>
      </c>
      <c r="O2727">
        <v>1.1120000000000001</v>
      </c>
      <c r="P2727">
        <v>1.099</v>
      </c>
      <c r="Q2727">
        <v>1.093</v>
      </c>
      <c r="R2727">
        <v>0.84299999999999997</v>
      </c>
      <c r="S2727">
        <v>0.47099999999999997</v>
      </c>
    </row>
    <row r="2728" spans="1:19" x14ac:dyDescent="0.3">
      <c r="A2728">
        <v>540</v>
      </c>
      <c r="B2728">
        <v>-0.312</v>
      </c>
      <c r="C2728">
        <v>-1.2470000000000001</v>
      </c>
      <c r="D2728">
        <v>-2.3210000000000002</v>
      </c>
      <c r="E2728">
        <v>-2.9910000000000001</v>
      </c>
      <c r="F2728">
        <v>-3.22</v>
      </c>
      <c r="G2728">
        <v>3</v>
      </c>
      <c r="H2728">
        <v>0.01</v>
      </c>
      <c r="I2728">
        <v>4</v>
      </c>
      <c r="J2728">
        <v>-0.33300000000000002</v>
      </c>
      <c r="K2728">
        <v>-1.3440000000000001</v>
      </c>
      <c r="L2728">
        <v>-2.3460000000000001</v>
      </c>
      <c r="M2728">
        <v>-3.1259999999999999</v>
      </c>
      <c r="N2728">
        <v>-3.3420000000000001</v>
      </c>
      <c r="O2728">
        <v>1.1140000000000001</v>
      </c>
      <c r="P2728">
        <v>1.1000000000000001</v>
      </c>
      <c r="Q2728">
        <v>1.093</v>
      </c>
      <c r="R2728">
        <v>0.84599999999999997</v>
      </c>
      <c r="S2728">
        <v>0.47499999999999998</v>
      </c>
    </row>
    <row r="2729" spans="1:19" x14ac:dyDescent="0.3">
      <c r="A2729">
        <v>600</v>
      </c>
      <c r="B2729">
        <v>-0.312</v>
      </c>
      <c r="C2729">
        <v>-1.2470000000000001</v>
      </c>
      <c r="D2729">
        <v>-2.3210000000000002</v>
      </c>
      <c r="E2729">
        <v>-2.9910000000000001</v>
      </c>
      <c r="F2729">
        <v>-3.22</v>
      </c>
      <c r="G2729">
        <v>3</v>
      </c>
      <c r="H2729">
        <v>0.01</v>
      </c>
      <c r="I2729">
        <v>4</v>
      </c>
      <c r="J2729">
        <v>-0.33200000000000002</v>
      </c>
      <c r="K2729">
        <v>-1.343</v>
      </c>
      <c r="L2729">
        <v>-2.3450000000000002</v>
      </c>
      <c r="M2729">
        <v>-3.1320000000000001</v>
      </c>
      <c r="N2729">
        <v>-3.3519999999999999</v>
      </c>
      <c r="O2729">
        <v>1.115</v>
      </c>
      <c r="P2729">
        <v>1.101</v>
      </c>
      <c r="Q2729">
        <v>1.093</v>
      </c>
      <c r="R2729">
        <v>0.85</v>
      </c>
      <c r="S2729">
        <v>0.48</v>
      </c>
    </row>
    <row r="2731" spans="1:19" x14ac:dyDescent="0.3">
      <c r="A2731" t="s">
        <v>0</v>
      </c>
      <c r="B2731" t="s">
        <v>211</v>
      </c>
    </row>
    <row r="2732" spans="1:19" x14ac:dyDescent="0.3">
      <c r="A2732">
        <v>0</v>
      </c>
      <c r="B2732">
        <v>-0.312</v>
      </c>
      <c r="C2732">
        <v>-1.248</v>
      </c>
      <c r="D2732">
        <v>-2.3210000000000002</v>
      </c>
      <c r="E2732">
        <v>-2.9860000000000002</v>
      </c>
      <c r="F2732">
        <v>-3.21</v>
      </c>
      <c r="G2732">
        <v>3</v>
      </c>
      <c r="H2732">
        <v>0.01</v>
      </c>
      <c r="I2732">
        <v>4</v>
      </c>
      <c r="J2732">
        <v>-0.33700000000000002</v>
      </c>
      <c r="K2732">
        <v>-1.337</v>
      </c>
      <c r="L2732">
        <v>-2.3330000000000002</v>
      </c>
      <c r="M2732">
        <v>-3.0819999999999999</v>
      </c>
      <c r="N2732">
        <v>-3.21</v>
      </c>
      <c r="O2732">
        <v>1.0880000000000001</v>
      </c>
      <c r="P2732">
        <v>1.0880000000000001</v>
      </c>
      <c r="Q2732">
        <v>1.0820000000000001</v>
      </c>
      <c r="R2732">
        <v>0.76400000000000001</v>
      </c>
      <c r="S2732">
        <v>0.32</v>
      </c>
    </row>
    <row r="2733" spans="1:19" x14ac:dyDescent="0.3">
      <c r="A2733">
        <v>60</v>
      </c>
      <c r="B2733">
        <v>-0.312</v>
      </c>
      <c r="C2733">
        <v>-1.248</v>
      </c>
      <c r="D2733">
        <v>-2.3210000000000002</v>
      </c>
      <c r="E2733">
        <v>-2.9860000000000002</v>
      </c>
      <c r="F2733">
        <v>-3.21</v>
      </c>
      <c r="G2733">
        <v>3</v>
      </c>
      <c r="H2733">
        <v>0.01</v>
      </c>
      <c r="I2733">
        <v>4</v>
      </c>
      <c r="J2733">
        <v>-0.35599999999999998</v>
      </c>
      <c r="K2733">
        <v>-1.35</v>
      </c>
      <c r="L2733">
        <v>-2.327</v>
      </c>
      <c r="M2733">
        <v>-3.0659999999999998</v>
      </c>
      <c r="N2733">
        <v>-3.266</v>
      </c>
      <c r="O2733">
        <v>1.1240000000000001</v>
      </c>
      <c r="P2733">
        <v>1.0880000000000001</v>
      </c>
      <c r="Q2733">
        <v>1.0269999999999999</v>
      </c>
      <c r="R2733">
        <v>0.72199999999999998</v>
      </c>
      <c r="S2733">
        <v>0.44600000000000001</v>
      </c>
    </row>
    <row r="2734" spans="1:19" x14ac:dyDescent="0.3">
      <c r="A2734">
        <v>120</v>
      </c>
      <c r="B2734">
        <v>-0.312</v>
      </c>
      <c r="C2734">
        <v>-1.248</v>
      </c>
      <c r="D2734">
        <v>-2.3210000000000002</v>
      </c>
      <c r="E2734">
        <v>-2.9860000000000002</v>
      </c>
      <c r="F2734">
        <v>-3.21</v>
      </c>
      <c r="G2734">
        <v>3</v>
      </c>
      <c r="H2734">
        <v>0.01</v>
      </c>
      <c r="I2734">
        <v>4</v>
      </c>
      <c r="J2734">
        <v>-0.34200000000000003</v>
      </c>
      <c r="K2734">
        <v>-1.3540000000000001</v>
      </c>
      <c r="L2734">
        <v>-2.3540000000000001</v>
      </c>
      <c r="M2734">
        <v>-3.1</v>
      </c>
      <c r="N2734">
        <v>-3.2709999999999999</v>
      </c>
      <c r="O2734">
        <v>1.103</v>
      </c>
      <c r="P2734">
        <v>1.117</v>
      </c>
      <c r="Q2734">
        <v>1.115</v>
      </c>
      <c r="R2734">
        <v>0.81899999999999995</v>
      </c>
      <c r="S2734">
        <v>0.44800000000000001</v>
      </c>
    </row>
    <row r="2735" spans="1:19" x14ac:dyDescent="0.3">
      <c r="A2735">
        <v>180</v>
      </c>
      <c r="B2735">
        <v>-0.312</v>
      </c>
      <c r="C2735">
        <v>-1.248</v>
      </c>
      <c r="D2735">
        <v>-2.3210000000000002</v>
      </c>
      <c r="E2735">
        <v>-2.9860000000000002</v>
      </c>
      <c r="F2735">
        <v>-3.21</v>
      </c>
      <c r="G2735">
        <v>3</v>
      </c>
      <c r="H2735">
        <v>0.01</v>
      </c>
      <c r="I2735">
        <v>4</v>
      </c>
      <c r="J2735">
        <v>-0.34</v>
      </c>
      <c r="K2735">
        <v>-1.3420000000000001</v>
      </c>
      <c r="L2735">
        <v>-2.3380000000000001</v>
      </c>
      <c r="M2735">
        <v>-3.0790000000000002</v>
      </c>
      <c r="N2735">
        <v>-3.2770000000000001</v>
      </c>
      <c r="O2735">
        <v>1.1040000000000001</v>
      </c>
      <c r="P2735">
        <v>1.077</v>
      </c>
      <c r="Q2735">
        <v>1.0589999999999999</v>
      </c>
      <c r="R2735">
        <v>0.73799999999999999</v>
      </c>
      <c r="S2735">
        <v>0.45</v>
      </c>
    </row>
    <row r="2736" spans="1:19" x14ac:dyDescent="0.3">
      <c r="A2736">
        <v>240</v>
      </c>
      <c r="B2736">
        <v>-0.312</v>
      </c>
      <c r="C2736">
        <v>-1.248</v>
      </c>
      <c r="D2736">
        <v>-2.3210000000000002</v>
      </c>
      <c r="E2736">
        <v>-2.9860000000000002</v>
      </c>
      <c r="F2736">
        <v>-3.21</v>
      </c>
      <c r="G2736">
        <v>3</v>
      </c>
      <c r="H2736">
        <v>0.01</v>
      </c>
      <c r="I2736">
        <v>4</v>
      </c>
      <c r="J2736">
        <v>-0.34100000000000003</v>
      </c>
      <c r="K2736">
        <v>-1.349</v>
      </c>
      <c r="L2736">
        <v>-2.3479999999999999</v>
      </c>
      <c r="M2736">
        <v>-3.0739999999999998</v>
      </c>
      <c r="N2736">
        <v>-3.2829999999999999</v>
      </c>
      <c r="O2736">
        <v>1.1100000000000001</v>
      </c>
      <c r="P2736">
        <v>1.1020000000000001</v>
      </c>
      <c r="Q2736">
        <v>1.105</v>
      </c>
      <c r="R2736">
        <v>0.73299999999999998</v>
      </c>
      <c r="S2736">
        <v>0.45200000000000001</v>
      </c>
    </row>
    <row r="2737" spans="1:19" x14ac:dyDescent="0.3">
      <c r="A2737">
        <v>300</v>
      </c>
      <c r="B2737">
        <v>-0.312</v>
      </c>
      <c r="C2737">
        <v>-1.248</v>
      </c>
      <c r="D2737">
        <v>-2.3210000000000002</v>
      </c>
      <c r="E2737">
        <v>-2.9860000000000002</v>
      </c>
      <c r="F2737">
        <v>-3.21</v>
      </c>
      <c r="G2737">
        <v>3</v>
      </c>
      <c r="H2737">
        <v>0.01</v>
      </c>
      <c r="I2737">
        <v>4</v>
      </c>
      <c r="J2737">
        <v>-0.33900000000000002</v>
      </c>
      <c r="K2737">
        <v>-1.347</v>
      </c>
      <c r="L2737">
        <v>-2.347</v>
      </c>
      <c r="M2737">
        <v>-3.085</v>
      </c>
      <c r="N2737">
        <v>-3.29</v>
      </c>
      <c r="O2737">
        <v>1.109</v>
      </c>
      <c r="P2737">
        <v>1.093</v>
      </c>
      <c r="Q2737">
        <v>1.093</v>
      </c>
      <c r="R2737">
        <v>0.77700000000000002</v>
      </c>
      <c r="S2737">
        <v>0.45500000000000002</v>
      </c>
    </row>
    <row r="2738" spans="1:19" x14ac:dyDescent="0.3">
      <c r="A2738">
        <v>360</v>
      </c>
      <c r="B2738">
        <v>-0.312</v>
      </c>
      <c r="C2738">
        <v>-1.248</v>
      </c>
      <c r="D2738">
        <v>-2.3210000000000002</v>
      </c>
      <c r="E2738">
        <v>-2.9860000000000002</v>
      </c>
      <c r="F2738">
        <v>-3.21</v>
      </c>
      <c r="G2738">
        <v>3</v>
      </c>
      <c r="H2738">
        <v>0.01</v>
      </c>
      <c r="I2738">
        <v>4</v>
      </c>
      <c r="J2738">
        <v>-0.33600000000000002</v>
      </c>
      <c r="K2738">
        <v>-1.345</v>
      </c>
      <c r="L2738">
        <v>-2.3420000000000001</v>
      </c>
      <c r="M2738">
        <v>-3.0979999999999999</v>
      </c>
      <c r="N2738">
        <v>-3.2989999999999999</v>
      </c>
      <c r="O2738">
        <v>1.109</v>
      </c>
      <c r="P2738">
        <v>1.093</v>
      </c>
      <c r="Q2738">
        <v>1.08</v>
      </c>
      <c r="R2738">
        <v>0.80900000000000005</v>
      </c>
      <c r="S2738">
        <v>0.45900000000000002</v>
      </c>
    </row>
    <row r="2739" spans="1:19" x14ac:dyDescent="0.3">
      <c r="A2739">
        <v>420</v>
      </c>
      <c r="B2739">
        <v>-0.312</v>
      </c>
      <c r="C2739">
        <v>-1.248</v>
      </c>
      <c r="D2739">
        <v>-2.3210000000000002</v>
      </c>
      <c r="E2739">
        <v>-2.9860000000000002</v>
      </c>
      <c r="F2739">
        <v>-3.21</v>
      </c>
      <c r="G2739">
        <v>3</v>
      </c>
      <c r="H2739">
        <v>0.01</v>
      </c>
      <c r="I2739">
        <v>4</v>
      </c>
      <c r="J2739">
        <v>-0.33600000000000002</v>
      </c>
      <c r="K2739">
        <v>-1.3460000000000001</v>
      </c>
      <c r="L2739">
        <v>-2.3439999999999999</v>
      </c>
      <c r="M2739">
        <v>-3.1070000000000002</v>
      </c>
      <c r="N2739">
        <v>-3.31</v>
      </c>
      <c r="O2739">
        <v>1.1120000000000001</v>
      </c>
      <c r="P2739">
        <v>1.1000000000000001</v>
      </c>
      <c r="Q2739">
        <v>1.087</v>
      </c>
      <c r="R2739">
        <v>0.82899999999999996</v>
      </c>
      <c r="S2739">
        <v>0.46300000000000002</v>
      </c>
    </row>
    <row r="2740" spans="1:19" x14ac:dyDescent="0.3">
      <c r="A2740">
        <v>480</v>
      </c>
      <c r="B2740">
        <v>-0.312</v>
      </c>
      <c r="C2740">
        <v>-1.248</v>
      </c>
      <c r="D2740">
        <v>-2.3210000000000002</v>
      </c>
      <c r="E2740">
        <v>-2.9860000000000002</v>
      </c>
      <c r="F2740">
        <v>-3.21</v>
      </c>
      <c r="G2740">
        <v>3</v>
      </c>
      <c r="H2740">
        <v>0.01</v>
      </c>
      <c r="I2740">
        <v>4</v>
      </c>
      <c r="J2740">
        <v>-0.33400000000000002</v>
      </c>
      <c r="K2740">
        <v>-1.345</v>
      </c>
      <c r="L2740">
        <v>-2.3450000000000002</v>
      </c>
      <c r="M2740">
        <v>-3.1150000000000002</v>
      </c>
      <c r="N2740">
        <v>-3.32</v>
      </c>
      <c r="O2740">
        <v>1.1120000000000001</v>
      </c>
      <c r="P2740">
        <v>1.099</v>
      </c>
      <c r="Q2740">
        <v>1.093</v>
      </c>
      <c r="R2740">
        <v>0.83799999999999997</v>
      </c>
      <c r="S2740">
        <v>0.46700000000000003</v>
      </c>
    </row>
    <row r="2741" spans="1:19" x14ac:dyDescent="0.3">
      <c r="A2741">
        <v>540</v>
      </c>
      <c r="B2741">
        <v>-0.312</v>
      </c>
      <c r="C2741">
        <v>-1.248</v>
      </c>
      <c r="D2741">
        <v>-2.3210000000000002</v>
      </c>
      <c r="E2741">
        <v>-2.9860000000000002</v>
      </c>
      <c r="F2741">
        <v>-3.21</v>
      </c>
      <c r="G2741">
        <v>3</v>
      </c>
      <c r="H2741">
        <v>0.01</v>
      </c>
      <c r="I2741">
        <v>4</v>
      </c>
      <c r="J2741">
        <v>-0.33300000000000002</v>
      </c>
      <c r="K2741">
        <v>-1.3440000000000001</v>
      </c>
      <c r="L2741">
        <v>-2.3460000000000001</v>
      </c>
      <c r="M2741">
        <v>-3.12</v>
      </c>
      <c r="N2741">
        <v>-3.331</v>
      </c>
      <c r="O2741">
        <v>1.1140000000000001</v>
      </c>
      <c r="P2741">
        <v>1.099</v>
      </c>
      <c r="Q2741">
        <v>1.093</v>
      </c>
      <c r="R2741">
        <v>0.84099999999999997</v>
      </c>
      <c r="S2741">
        <v>0.47099999999999997</v>
      </c>
    </row>
    <row r="2742" spans="1:19" x14ac:dyDescent="0.3">
      <c r="A2742">
        <v>600</v>
      </c>
      <c r="B2742">
        <v>-0.312</v>
      </c>
      <c r="C2742">
        <v>-1.248</v>
      </c>
      <c r="D2742">
        <v>-2.3210000000000002</v>
      </c>
      <c r="E2742">
        <v>-2.9860000000000002</v>
      </c>
      <c r="F2742">
        <v>-3.21</v>
      </c>
      <c r="G2742">
        <v>3</v>
      </c>
      <c r="H2742">
        <v>0.01</v>
      </c>
      <c r="I2742">
        <v>4</v>
      </c>
      <c r="J2742">
        <v>-0.33200000000000002</v>
      </c>
      <c r="K2742">
        <v>-1.343</v>
      </c>
      <c r="L2742">
        <v>-2.3450000000000002</v>
      </c>
      <c r="M2742">
        <v>-3.125</v>
      </c>
      <c r="N2742">
        <v>-3.3410000000000002</v>
      </c>
      <c r="O2742">
        <v>1.115</v>
      </c>
      <c r="P2742">
        <v>1.101</v>
      </c>
      <c r="Q2742">
        <v>1.0920000000000001</v>
      </c>
      <c r="R2742">
        <v>0.84299999999999997</v>
      </c>
      <c r="S2742">
        <v>0.47499999999999998</v>
      </c>
    </row>
    <row r="2744" spans="1:19" x14ac:dyDescent="0.3">
      <c r="A2744" t="s">
        <v>0</v>
      </c>
      <c r="B2744" t="s">
        <v>212</v>
      </c>
    </row>
    <row r="2745" spans="1:19" x14ac:dyDescent="0.3">
      <c r="A2745">
        <v>0</v>
      </c>
      <c r="B2745">
        <v>-0.312</v>
      </c>
      <c r="C2745">
        <v>-1.248</v>
      </c>
      <c r="D2745">
        <v>-2.3210000000000002</v>
      </c>
      <c r="E2745">
        <v>-2.9790000000000001</v>
      </c>
      <c r="F2745">
        <v>-3.2</v>
      </c>
      <c r="G2745">
        <v>3</v>
      </c>
      <c r="H2745">
        <v>0.01</v>
      </c>
      <c r="I2745">
        <v>4</v>
      </c>
      <c r="J2745">
        <v>-0.33700000000000002</v>
      </c>
      <c r="K2745">
        <v>-1.337</v>
      </c>
      <c r="L2745">
        <v>-2.3330000000000002</v>
      </c>
      <c r="M2745">
        <v>-3.0750000000000002</v>
      </c>
      <c r="N2745">
        <v>-3.2</v>
      </c>
      <c r="O2745">
        <v>1.0880000000000001</v>
      </c>
      <c r="P2745">
        <v>1.0880000000000001</v>
      </c>
      <c r="Q2745">
        <v>1.081</v>
      </c>
      <c r="R2745">
        <v>0.75800000000000001</v>
      </c>
      <c r="S2745">
        <v>0.317</v>
      </c>
    </row>
    <row r="2746" spans="1:19" x14ac:dyDescent="0.3">
      <c r="A2746">
        <v>60</v>
      </c>
      <c r="B2746">
        <v>-0.312</v>
      </c>
      <c r="C2746">
        <v>-1.248</v>
      </c>
      <c r="D2746">
        <v>-2.3210000000000002</v>
      </c>
      <c r="E2746">
        <v>-2.9790000000000001</v>
      </c>
      <c r="F2746">
        <v>-3.2</v>
      </c>
      <c r="G2746">
        <v>3</v>
      </c>
      <c r="H2746">
        <v>0.01</v>
      </c>
      <c r="I2746">
        <v>4</v>
      </c>
      <c r="J2746">
        <v>-0.35599999999999998</v>
      </c>
      <c r="K2746">
        <v>-1.35</v>
      </c>
      <c r="L2746">
        <v>-2.327</v>
      </c>
      <c r="M2746">
        <v>-3.06</v>
      </c>
      <c r="N2746">
        <v>-3.2549999999999999</v>
      </c>
      <c r="O2746">
        <v>1.1240000000000001</v>
      </c>
      <c r="P2746">
        <v>1.087</v>
      </c>
      <c r="Q2746">
        <v>1.0269999999999999</v>
      </c>
      <c r="R2746">
        <v>0.71699999999999997</v>
      </c>
      <c r="S2746">
        <v>0.442</v>
      </c>
    </row>
    <row r="2747" spans="1:19" x14ac:dyDescent="0.3">
      <c r="A2747">
        <v>120</v>
      </c>
      <c r="B2747">
        <v>-0.312</v>
      </c>
      <c r="C2747">
        <v>-1.248</v>
      </c>
      <c r="D2747">
        <v>-2.3210000000000002</v>
      </c>
      <c r="E2747">
        <v>-2.9790000000000001</v>
      </c>
      <c r="F2747">
        <v>-3.2</v>
      </c>
      <c r="G2747">
        <v>3</v>
      </c>
      <c r="H2747">
        <v>0.01</v>
      </c>
      <c r="I2747">
        <v>4</v>
      </c>
      <c r="J2747">
        <v>-0.34200000000000003</v>
      </c>
      <c r="K2747">
        <v>-1.355</v>
      </c>
      <c r="L2747">
        <v>-2.3530000000000002</v>
      </c>
      <c r="M2747">
        <v>-3.093</v>
      </c>
      <c r="N2747">
        <v>-3.2610000000000001</v>
      </c>
      <c r="O2747">
        <v>1.1040000000000001</v>
      </c>
      <c r="P2747">
        <v>1.1180000000000001</v>
      </c>
      <c r="Q2747">
        <v>1.1140000000000001</v>
      </c>
      <c r="R2747">
        <v>0.81100000000000005</v>
      </c>
      <c r="S2747">
        <v>0.44400000000000001</v>
      </c>
    </row>
    <row r="2748" spans="1:19" x14ac:dyDescent="0.3">
      <c r="A2748">
        <v>180</v>
      </c>
      <c r="B2748">
        <v>-0.312</v>
      </c>
      <c r="C2748">
        <v>-1.248</v>
      </c>
      <c r="D2748">
        <v>-2.3210000000000002</v>
      </c>
      <c r="E2748">
        <v>-2.9790000000000001</v>
      </c>
      <c r="F2748">
        <v>-3.2</v>
      </c>
      <c r="G2748">
        <v>3</v>
      </c>
      <c r="H2748">
        <v>0.01</v>
      </c>
      <c r="I2748">
        <v>4</v>
      </c>
      <c r="J2748">
        <v>-0.34</v>
      </c>
      <c r="K2748">
        <v>-1.3420000000000001</v>
      </c>
      <c r="L2748">
        <v>-2.3370000000000002</v>
      </c>
      <c r="M2748">
        <v>-3.0720000000000001</v>
      </c>
      <c r="N2748">
        <v>-3.2650000000000001</v>
      </c>
      <c r="O2748">
        <v>1.1040000000000001</v>
      </c>
      <c r="P2748">
        <v>1.077</v>
      </c>
      <c r="Q2748">
        <v>1.0580000000000001</v>
      </c>
      <c r="R2748">
        <v>0.73</v>
      </c>
      <c r="S2748">
        <v>0.44600000000000001</v>
      </c>
    </row>
    <row r="2749" spans="1:19" x14ac:dyDescent="0.3">
      <c r="A2749">
        <v>240</v>
      </c>
      <c r="B2749">
        <v>-0.312</v>
      </c>
      <c r="C2749">
        <v>-1.248</v>
      </c>
      <c r="D2749">
        <v>-2.3210000000000002</v>
      </c>
      <c r="E2749">
        <v>-2.9790000000000001</v>
      </c>
      <c r="F2749">
        <v>-3.2</v>
      </c>
      <c r="G2749">
        <v>3</v>
      </c>
      <c r="H2749">
        <v>0.01</v>
      </c>
      <c r="I2749">
        <v>4</v>
      </c>
      <c r="J2749">
        <v>-0.34100000000000003</v>
      </c>
      <c r="K2749">
        <v>-1.349</v>
      </c>
      <c r="L2749">
        <v>-2.347</v>
      </c>
      <c r="M2749">
        <v>-3.0680000000000001</v>
      </c>
      <c r="N2749">
        <v>-3.2709999999999999</v>
      </c>
      <c r="O2749">
        <v>1.1100000000000001</v>
      </c>
      <c r="P2749">
        <v>1.1020000000000001</v>
      </c>
      <c r="Q2749">
        <v>1.105</v>
      </c>
      <c r="R2749">
        <v>0.72799999999999998</v>
      </c>
      <c r="S2749">
        <v>0.44800000000000001</v>
      </c>
    </row>
    <row r="2750" spans="1:19" x14ac:dyDescent="0.3">
      <c r="A2750">
        <v>300</v>
      </c>
      <c r="B2750">
        <v>-0.312</v>
      </c>
      <c r="C2750">
        <v>-1.248</v>
      </c>
      <c r="D2750">
        <v>-2.3210000000000002</v>
      </c>
      <c r="E2750">
        <v>-2.9790000000000001</v>
      </c>
      <c r="F2750">
        <v>-3.2</v>
      </c>
      <c r="G2750">
        <v>3</v>
      </c>
      <c r="H2750">
        <v>0.01</v>
      </c>
      <c r="I2750">
        <v>4</v>
      </c>
      <c r="J2750">
        <v>-0.33900000000000002</v>
      </c>
      <c r="K2750">
        <v>-1.347</v>
      </c>
      <c r="L2750">
        <v>-2.3460000000000001</v>
      </c>
      <c r="M2750">
        <v>-3.0790000000000002</v>
      </c>
      <c r="N2750">
        <v>-3.2789999999999999</v>
      </c>
      <c r="O2750">
        <v>1.109</v>
      </c>
      <c r="P2750">
        <v>1.0920000000000001</v>
      </c>
      <c r="Q2750">
        <v>1.0920000000000001</v>
      </c>
      <c r="R2750">
        <v>0.77200000000000002</v>
      </c>
      <c r="S2750">
        <v>0.45100000000000001</v>
      </c>
    </row>
    <row r="2751" spans="1:19" x14ac:dyDescent="0.3">
      <c r="A2751">
        <v>360</v>
      </c>
      <c r="B2751">
        <v>-0.312</v>
      </c>
      <c r="C2751">
        <v>-1.248</v>
      </c>
      <c r="D2751">
        <v>-2.3210000000000002</v>
      </c>
      <c r="E2751">
        <v>-2.9790000000000001</v>
      </c>
      <c r="F2751">
        <v>-3.2</v>
      </c>
      <c r="G2751">
        <v>3</v>
      </c>
      <c r="H2751">
        <v>0.01</v>
      </c>
      <c r="I2751">
        <v>4</v>
      </c>
      <c r="J2751">
        <v>-0.33600000000000002</v>
      </c>
      <c r="K2751">
        <v>-1.345</v>
      </c>
      <c r="L2751">
        <v>-2.3420000000000001</v>
      </c>
      <c r="M2751">
        <v>-3.0920000000000001</v>
      </c>
      <c r="N2751">
        <v>-3.2879999999999998</v>
      </c>
      <c r="O2751">
        <v>1.109</v>
      </c>
      <c r="P2751">
        <v>1.0940000000000001</v>
      </c>
      <c r="Q2751">
        <v>1.08</v>
      </c>
      <c r="R2751">
        <v>0.80400000000000005</v>
      </c>
      <c r="S2751">
        <v>0.45400000000000001</v>
      </c>
    </row>
    <row r="2752" spans="1:19" x14ac:dyDescent="0.3">
      <c r="A2752">
        <v>420</v>
      </c>
      <c r="B2752">
        <v>-0.312</v>
      </c>
      <c r="C2752">
        <v>-1.248</v>
      </c>
      <c r="D2752">
        <v>-2.3210000000000002</v>
      </c>
      <c r="E2752">
        <v>-2.9790000000000001</v>
      </c>
      <c r="F2752">
        <v>-3.2</v>
      </c>
      <c r="G2752">
        <v>3</v>
      </c>
      <c r="H2752">
        <v>0.01</v>
      </c>
      <c r="I2752">
        <v>4</v>
      </c>
      <c r="J2752">
        <v>-0.33600000000000002</v>
      </c>
      <c r="K2752">
        <v>-1.3460000000000001</v>
      </c>
      <c r="L2752">
        <v>-2.343</v>
      </c>
      <c r="M2752">
        <v>-3.101</v>
      </c>
      <c r="N2752">
        <v>-3.298</v>
      </c>
      <c r="O2752">
        <v>1.1120000000000001</v>
      </c>
      <c r="P2752">
        <v>1.1000000000000001</v>
      </c>
      <c r="Q2752">
        <v>1.087</v>
      </c>
      <c r="R2752">
        <v>0.82499999999999996</v>
      </c>
      <c r="S2752">
        <v>0.45800000000000002</v>
      </c>
    </row>
    <row r="2753" spans="1:19" x14ac:dyDescent="0.3">
      <c r="A2753">
        <v>480</v>
      </c>
      <c r="B2753">
        <v>-0.312</v>
      </c>
      <c r="C2753">
        <v>-1.248</v>
      </c>
      <c r="D2753">
        <v>-2.3210000000000002</v>
      </c>
      <c r="E2753">
        <v>-2.9790000000000001</v>
      </c>
      <c r="F2753">
        <v>-3.2</v>
      </c>
      <c r="G2753">
        <v>3</v>
      </c>
      <c r="H2753">
        <v>0.01</v>
      </c>
      <c r="I2753">
        <v>4</v>
      </c>
      <c r="J2753">
        <v>-0.33400000000000002</v>
      </c>
      <c r="K2753">
        <v>-1.345</v>
      </c>
      <c r="L2753">
        <v>-2.3450000000000002</v>
      </c>
      <c r="M2753">
        <v>-3.1080000000000001</v>
      </c>
      <c r="N2753">
        <v>-3.3079999999999998</v>
      </c>
      <c r="O2753">
        <v>1.1120000000000001</v>
      </c>
      <c r="P2753">
        <v>1.099</v>
      </c>
      <c r="Q2753">
        <v>1.093</v>
      </c>
      <c r="R2753">
        <v>0.83099999999999996</v>
      </c>
      <c r="S2753">
        <v>0.46200000000000002</v>
      </c>
    </row>
    <row r="2754" spans="1:19" x14ac:dyDescent="0.3">
      <c r="A2754">
        <v>540</v>
      </c>
      <c r="B2754">
        <v>-0.312</v>
      </c>
      <c r="C2754">
        <v>-1.248</v>
      </c>
      <c r="D2754">
        <v>-2.3210000000000002</v>
      </c>
      <c r="E2754">
        <v>-2.9790000000000001</v>
      </c>
      <c r="F2754">
        <v>-3.2</v>
      </c>
      <c r="G2754">
        <v>3</v>
      </c>
      <c r="H2754">
        <v>0.01</v>
      </c>
      <c r="I2754">
        <v>4</v>
      </c>
      <c r="J2754">
        <v>-0.33300000000000002</v>
      </c>
      <c r="K2754">
        <v>-1.3440000000000001</v>
      </c>
      <c r="L2754">
        <v>-2.3450000000000002</v>
      </c>
      <c r="M2754">
        <v>-3.1139999999999999</v>
      </c>
      <c r="N2754">
        <v>-3.319</v>
      </c>
      <c r="O2754">
        <v>1.1140000000000001</v>
      </c>
      <c r="P2754">
        <v>1.1000000000000001</v>
      </c>
      <c r="Q2754">
        <v>1.093</v>
      </c>
      <c r="R2754">
        <v>0.83399999999999996</v>
      </c>
      <c r="S2754">
        <v>0.46600000000000003</v>
      </c>
    </row>
    <row r="2755" spans="1:19" x14ac:dyDescent="0.3">
      <c r="A2755">
        <v>600</v>
      </c>
      <c r="B2755">
        <v>-0.312</v>
      </c>
      <c r="C2755">
        <v>-1.248</v>
      </c>
      <c r="D2755">
        <v>-2.3210000000000002</v>
      </c>
      <c r="E2755">
        <v>-2.9790000000000001</v>
      </c>
      <c r="F2755">
        <v>-3.2</v>
      </c>
      <c r="G2755">
        <v>3</v>
      </c>
      <c r="H2755">
        <v>0.01</v>
      </c>
      <c r="I2755">
        <v>4</v>
      </c>
      <c r="J2755">
        <v>-0.33200000000000002</v>
      </c>
      <c r="K2755">
        <v>-1.343</v>
      </c>
      <c r="L2755">
        <v>-2.3450000000000002</v>
      </c>
      <c r="M2755">
        <v>-3.1190000000000002</v>
      </c>
      <c r="N2755">
        <v>-3.3290000000000002</v>
      </c>
      <c r="O2755">
        <v>1.115</v>
      </c>
      <c r="P2755">
        <v>1.101</v>
      </c>
      <c r="Q2755">
        <v>1.0920000000000001</v>
      </c>
      <c r="R2755">
        <v>0.83799999999999997</v>
      </c>
      <c r="S2755">
        <v>0.47</v>
      </c>
    </row>
    <row r="2757" spans="1:19" x14ac:dyDescent="0.3">
      <c r="A2757" t="s">
        <v>0</v>
      </c>
      <c r="B2757" t="s">
        <v>213</v>
      </c>
    </row>
    <row r="2758" spans="1:19" x14ac:dyDescent="0.3">
      <c r="A2758">
        <v>0</v>
      </c>
      <c r="B2758">
        <v>-0.312</v>
      </c>
      <c r="C2758">
        <v>-1.248</v>
      </c>
      <c r="D2758">
        <v>-2.3210000000000002</v>
      </c>
      <c r="E2758">
        <v>-2.972</v>
      </c>
      <c r="F2758">
        <v>-3.19</v>
      </c>
      <c r="G2758">
        <v>3</v>
      </c>
      <c r="H2758">
        <v>0.01</v>
      </c>
      <c r="I2758">
        <v>4</v>
      </c>
      <c r="J2758">
        <v>-0.33700000000000002</v>
      </c>
      <c r="K2758">
        <v>-1.337</v>
      </c>
      <c r="L2758">
        <v>-2.3330000000000002</v>
      </c>
      <c r="M2758">
        <v>-3.0680000000000001</v>
      </c>
      <c r="N2758">
        <v>-3.19</v>
      </c>
      <c r="O2758">
        <v>1.0880000000000001</v>
      </c>
      <c r="P2758">
        <v>1.0880000000000001</v>
      </c>
      <c r="Q2758">
        <v>1.081</v>
      </c>
      <c r="R2758">
        <v>0.751</v>
      </c>
      <c r="S2758">
        <v>0.315</v>
      </c>
    </row>
    <row r="2759" spans="1:19" x14ac:dyDescent="0.3">
      <c r="A2759">
        <v>60</v>
      </c>
      <c r="B2759">
        <v>-0.312</v>
      </c>
      <c r="C2759">
        <v>-1.248</v>
      </c>
      <c r="D2759">
        <v>-2.3210000000000002</v>
      </c>
      <c r="E2759">
        <v>-2.972</v>
      </c>
      <c r="F2759">
        <v>-3.19</v>
      </c>
      <c r="G2759">
        <v>3</v>
      </c>
      <c r="H2759">
        <v>0.01</v>
      </c>
      <c r="I2759">
        <v>4</v>
      </c>
      <c r="J2759">
        <v>-0.35599999999999998</v>
      </c>
      <c r="K2759">
        <v>-1.35</v>
      </c>
      <c r="L2759">
        <v>-2.327</v>
      </c>
      <c r="M2759">
        <v>-3.056</v>
      </c>
      <c r="N2759">
        <v>-3.2389999999999999</v>
      </c>
      <c r="O2759">
        <v>1.1240000000000001</v>
      </c>
      <c r="P2759">
        <v>1.0880000000000001</v>
      </c>
      <c r="Q2759">
        <v>1.0269999999999999</v>
      </c>
      <c r="R2759">
        <v>0.71899999999999997</v>
      </c>
      <c r="S2759">
        <v>0.437</v>
      </c>
    </row>
    <row r="2760" spans="1:19" x14ac:dyDescent="0.3">
      <c r="A2760">
        <v>120</v>
      </c>
      <c r="B2760">
        <v>-0.312</v>
      </c>
      <c r="C2760">
        <v>-1.248</v>
      </c>
      <c r="D2760">
        <v>-2.3210000000000002</v>
      </c>
      <c r="E2760">
        <v>-2.972</v>
      </c>
      <c r="F2760">
        <v>-3.19</v>
      </c>
      <c r="G2760">
        <v>3</v>
      </c>
      <c r="H2760">
        <v>0.01</v>
      </c>
      <c r="I2760">
        <v>4</v>
      </c>
      <c r="J2760">
        <v>-0.34200000000000003</v>
      </c>
      <c r="K2760">
        <v>-1.355</v>
      </c>
      <c r="L2760">
        <v>-2.3519999999999999</v>
      </c>
      <c r="M2760">
        <v>-3.0840000000000001</v>
      </c>
      <c r="N2760">
        <v>-3.246</v>
      </c>
      <c r="O2760">
        <v>1.1040000000000001</v>
      </c>
      <c r="P2760">
        <v>1.119</v>
      </c>
      <c r="Q2760">
        <v>1.1100000000000001</v>
      </c>
      <c r="R2760">
        <v>0.79600000000000004</v>
      </c>
      <c r="S2760">
        <v>0.439</v>
      </c>
    </row>
    <row r="2761" spans="1:19" x14ac:dyDescent="0.3">
      <c r="A2761">
        <v>180</v>
      </c>
      <c r="B2761">
        <v>-0.312</v>
      </c>
      <c r="C2761">
        <v>-1.248</v>
      </c>
      <c r="D2761">
        <v>-2.3210000000000002</v>
      </c>
      <c r="E2761">
        <v>-2.972</v>
      </c>
      <c r="F2761">
        <v>-3.19</v>
      </c>
      <c r="G2761">
        <v>3</v>
      </c>
      <c r="H2761">
        <v>0.01</v>
      </c>
      <c r="I2761">
        <v>4</v>
      </c>
      <c r="J2761">
        <v>-0.34</v>
      </c>
      <c r="K2761">
        <v>-1.3420000000000001</v>
      </c>
      <c r="L2761">
        <v>-2.3370000000000002</v>
      </c>
      <c r="M2761">
        <v>-3.0609999999999999</v>
      </c>
      <c r="N2761">
        <v>-3.2519999999999998</v>
      </c>
      <c r="O2761">
        <v>1.103</v>
      </c>
      <c r="P2761">
        <v>1.0760000000000001</v>
      </c>
      <c r="Q2761">
        <v>1.0609999999999999</v>
      </c>
      <c r="R2761">
        <v>0.71199999999999997</v>
      </c>
      <c r="S2761">
        <v>0.441</v>
      </c>
    </row>
    <row r="2762" spans="1:19" x14ac:dyDescent="0.3">
      <c r="A2762">
        <v>240</v>
      </c>
      <c r="B2762">
        <v>-0.312</v>
      </c>
      <c r="C2762">
        <v>-1.248</v>
      </c>
      <c r="D2762">
        <v>-2.3210000000000002</v>
      </c>
      <c r="E2762">
        <v>-2.972</v>
      </c>
      <c r="F2762">
        <v>-3.19</v>
      </c>
      <c r="G2762">
        <v>3</v>
      </c>
      <c r="H2762">
        <v>0.01</v>
      </c>
      <c r="I2762">
        <v>4</v>
      </c>
      <c r="J2762">
        <v>-0.34200000000000003</v>
      </c>
      <c r="K2762">
        <v>-1.349</v>
      </c>
      <c r="L2762">
        <v>-2.3479999999999999</v>
      </c>
      <c r="M2762">
        <v>-3.06</v>
      </c>
      <c r="N2762">
        <v>-3.258</v>
      </c>
      <c r="O2762">
        <v>1.111</v>
      </c>
      <c r="P2762">
        <v>1.1040000000000001</v>
      </c>
      <c r="Q2762">
        <v>1.1080000000000001</v>
      </c>
      <c r="R2762">
        <v>0.72299999999999998</v>
      </c>
      <c r="S2762">
        <v>0.443</v>
      </c>
    </row>
    <row r="2763" spans="1:19" x14ac:dyDescent="0.3">
      <c r="A2763">
        <v>300</v>
      </c>
      <c r="B2763">
        <v>-0.312</v>
      </c>
      <c r="C2763">
        <v>-1.248</v>
      </c>
      <c r="D2763">
        <v>-2.3210000000000002</v>
      </c>
      <c r="E2763">
        <v>-2.972</v>
      </c>
      <c r="F2763">
        <v>-3.19</v>
      </c>
      <c r="G2763">
        <v>3</v>
      </c>
      <c r="H2763">
        <v>0.01</v>
      </c>
      <c r="I2763">
        <v>4</v>
      </c>
      <c r="J2763">
        <v>-0.33800000000000002</v>
      </c>
      <c r="K2763">
        <v>-1.3460000000000001</v>
      </c>
      <c r="L2763">
        <v>-2.3450000000000002</v>
      </c>
      <c r="M2763">
        <v>-3.0720000000000001</v>
      </c>
      <c r="N2763">
        <v>-3.2650000000000001</v>
      </c>
      <c r="O2763">
        <v>1.1080000000000001</v>
      </c>
      <c r="P2763">
        <v>1.0900000000000001</v>
      </c>
      <c r="Q2763">
        <v>1.087</v>
      </c>
      <c r="R2763">
        <v>0.76800000000000002</v>
      </c>
      <c r="S2763">
        <v>0.44600000000000001</v>
      </c>
    </row>
    <row r="2764" spans="1:19" x14ac:dyDescent="0.3">
      <c r="A2764">
        <v>360</v>
      </c>
      <c r="B2764">
        <v>-0.312</v>
      </c>
      <c r="C2764">
        <v>-1.248</v>
      </c>
      <c r="D2764">
        <v>-2.3210000000000002</v>
      </c>
      <c r="E2764">
        <v>-2.972</v>
      </c>
      <c r="F2764">
        <v>-3.19</v>
      </c>
      <c r="G2764">
        <v>3</v>
      </c>
      <c r="H2764">
        <v>0.01</v>
      </c>
      <c r="I2764">
        <v>4</v>
      </c>
      <c r="J2764">
        <v>-0.33700000000000002</v>
      </c>
      <c r="K2764">
        <v>-1.345</v>
      </c>
      <c r="L2764">
        <v>-2.3410000000000002</v>
      </c>
      <c r="M2764">
        <v>-3.0840000000000001</v>
      </c>
      <c r="N2764">
        <v>-3.2749999999999999</v>
      </c>
      <c r="O2764">
        <v>1.109</v>
      </c>
      <c r="P2764">
        <v>1.0940000000000001</v>
      </c>
      <c r="Q2764">
        <v>1.079</v>
      </c>
      <c r="R2764">
        <v>0.79800000000000004</v>
      </c>
      <c r="S2764">
        <v>0.44900000000000001</v>
      </c>
    </row>
    <row r="2765" spans="1:19" x14ac:dyDescent="0.3">
      <c r="A2765">
        <v>420</v>
      </c>
      <c r="B2765">
        <v>-0.312</v>
      </c>
      <c r="C2765">
        <v>-1.248</v>
      </c>
      <c r="D2765">
        <v>-2.3210000000000002</v>
      </c>
      <c r="E2765">
        <v>-2.972</v>
      </c>
      <c r="F2765">
        <v>-3.19</v>
      </c>
      <c r="G2765">
        <v>3</v>
      </c>
      <c r="H2765">
        <v>0.01</v>
      </c>
      <c r="I2765">
        <v>4</v>
      </c>
      <c r="J2765">
        <v>-0.33600000000000002</v>
      </c>
      <c r="K2765">
        <v>-1.3460000000000001</v>
      </c>
      <c r="L2765">
        <v>-2.3439999999999999</v>
      </c>
      <c r="M2765">
        <v>-3.093</v>
      </c>
      <c r="N2765">
        <v>-3.2850000000000001</v>
      </c>
      <c r="O2765">
        <v>1.1120000000000001</v>
      </c>
      <c r="P2765">
        <v>1.101</v>
      </c>
      <c r="Q2765">
        <v>1.089</v>
      </c>
      <c r="R2765">
        <v>0.81599999999999995</v>
      </c>
      <c r="S2765">
        <v>0.45300000000000001</v>
      </c>
    </row>
    <row r="2766" spans="1:19" x14ac:dyDescent="0.3">
      <c r="A2766">
        <v>480</v>
      </c>
      <c r="B2766">
        <v>-0.312</v>
      </c>
      <c r="C2766">
        <v>-1.248</v>
      </c>
      <c r="D2766">
        <v>-2.3210000000000002</v>
      </c>
      <c r="E2766">
        <v>-2.972</v>
      </c>
      <c r="F2766">
        <v>-3.19</v>
      </c>
      <c r="G2766">
        <v>3</v>
      </c>
      <c r="H2766">
        <v>0.01</v>
      </c>
      <c r="I2766">
        <v>4</v>
      </c>
      <c r="J2766">
        <v>-0.33400000000000002</v>
      </c>
      <c r="K2766">
        <v>-1.345</v>
      </c>
      <c r="L2766">
        <v>-2.3450000000000002</v>
      </c>
      <c r="M2766">
        <v>-3.1</v>
      </c>
      <c r="N2766">
        <v>-3.294</v>
      </c>
      <c r="O2766">
        <v>1.1120000000000001</v>
      </c>
      <c r="P2766">
        <v>1.099</v>
      </c>
      <c r="Q2766">
        <v>1.093</v>
      </c>
      <c r="R2766">
        <v>0.82399999999999995</v>
      </c>
      <c r="S2766">
        <v>0.45700000000000002</v>
      </c>
    </row>
    <row r="2767" spans="1:19" x14ac:dyDescent="0.3">
      <c r="A2767">
        <v>540</v>
      </c>
      <c r="B2767">
        <v>-0.312</v>
      </c>
      <c r="C2767">
        <v>-1.248</v>
      </c>
      <c r="D2767">
        <v>-2.3210000000000002</v>
      </c>
      <c r="E2767">
        <v>-2.972</v>
      </c>
      <c r="F2767">
        <v>-3.19</v>
      </c>
      <c r="G2767">
        <v>3</v>
      </c>
      <c r="H2767">
        <v>0.01</v>
      </c>
      <c r="I2767">
        <v>4</v>
      </c>
      <c r="J2767">
        <v>-0.33300000000000002</v>
      </c>
      <c r="K2767">
        <v>-1.3440000000000001</v>
      </c>
      <c r="L2767">
        <v>-2.3450000000000002</v>
      </c>
      <c r="M2767">
        <v>-3.1059999999999999</v>
      </c>
      <c r="N2767">
        <v>-3.3039999999999998</v>
      </c>
      <c r="O2767">
        <v>1.1140000000000001</v>
      </c>
      <c r="P2767">
        <v>1.099</v>
      </c>
      <c r="Q2767">
        <v>1.0920000000000001</v>
      </c>
      <c r="R2767">
        <v>0.82599999999999996</v>
      </c>
      <c r="S2767">
        <v>0.46100000000000002</v>
      </c>
    </row>
    <row r="2768" spans="1:19" x14ac:dyDescent="0.3">
      <c r="A2768">
        <v>600</v>
      </c>
      <c r="B2768">
        <v>-0.312</v>
      </c>
      <c r="C2768">
        <v>-1.248</v>
      </c>
      <c r="D2768">
        <v>-2.3210000000000002</v>
      </c>
      <c r="E2768">
        <v>-2.972</v>
      </c>
      <c r="F2768">
        <v>-3.19</v>
      </c>
      <c r="G2768">
        <v>3</v>
      </c>
      <c r="H2768">
        <v>0.01</v>
      </c>
      <c r="I2768">
        <v>4</v>
      </c>
      <c r="J2768">
        <v>-0.33200000000000002</v>
      </c>
      <c r="K2768">
        <v>-1.343</v>
      </c>
      <c r="L2768">
        <v>-2.3450000000000002</v>
      </c>
      <c r="M2768">
        <v>-3.1110000000000002</v>
      </c>
      <c r="N2768">
        <v>-3.3149999999999999</v>
      </c>
      <c r="O2768">
        <v>1.115</v>
      </c>
      <c r="P2768">
        <v>1.101</v>
      </c>
      <c r="Q2768">
        <v>1.091</v>
      </c>
      <c r="R2768">
        <v>0.82899999999999996</v>
      </c>
      <c r="S2768">
        <v>0.46500000000000002</v>
      </c>
    </row>
    <row r="2770" spans="1:19" x14ac:dyDescent="0.3">
      <c r="A2770" t="s">
        <v>0</v>
      </c>
      <c r="B2770" t="s">
        <v>214</v>
      </c>
    </row>
    <row r="2771" spans="1:19" x14ac:dyDescent="0.3">
      <c r="A2771">
        <v>0</v>
      </c>
      <c r="B2771">
        <v>-0.311</v>
      </c>
      <c r="C2771">
        <v>-1.248</v>
      </c>
      <c r="D2771">
        <v>-2.3199999999999998</v>
      </c>
      <c r="E2771">
        <v>-2.9649999999999999</v>
      </c>
      <c r="F2771">
        <v>-3.18</v>
      </c>
      <c r="G2771">
        <v>3</v>
      </c>
      <c r="H2771">
        <v>0.01</v>
      </c>
      <c r="I2771">
        <v>4</v>
      </c>
      <c r="J2771">
        <v>-0.33700000000000002</v>
      </c>
      <c r="K2771">
        <v>-1.337</v>
      </c>
      <c r="L2771">
        <v>-2.3319999999999999</v>
      </c>
      <c r="M2771">
        <v>-3.0609999999999999</v>
      </c>
      <c r="N2771">
        <v>-3.18</v>
      </c>
      <c r="O2771">
        <v>1.0880000000000001</v>
      </c>
      <c r="P2771">
        <v>1.0880000000000001</v>
      </c>
      <c r="Q2771">
        <v>1.08</v>
      </c>
      <c r="R2771">
        <v>0.745</v>
      </c>
      <c r="S2771">
        <v>0.312</v>
      </c>
    </row>
    <row r="2772" spans="1:19" x14ac:dyDescent="0.3">
      <c r="A2772">
        <v>60</v>
      </c>
      <c r="B2772">
        <v>-0.311</v>
      </c>
      <c r="C2772">
        <v>-1.248</v>
      </c>
      <c r="D2772">
        <v>-2.3199999999999998</v>
      </c>
      <c r="E2772">
        <v>-2.9649999999999999</v>
      </c>
      <c r="F2772">
        <v>-3.18</v>
      </c>
      <c r="G2772">
        <v>3</v>
      </c>
      <c r="H2772">
        <v>0.01</v>
      </c>
      <c r="I2772">
        <v>4</v>
      </c>
      <c r="J2772">
        <v>-0.35499999999999998</v>
      </c>
      <c r="K2772">
        <v>-1.35</v>
      </c>
      <c r="L2772">
        <v>-2.3260000000000001</v>
      </c>
      <c r="M2772">
        <v>-3.048</v>
      </c>
      <c r="N2772">
        <v>-3.2280000000000002</v>
      </c>
      <c r="O2772">
        <v>1.123</v>
      </c>
      <c r="P2772">
        <v>1.0900000000000001</v>
      </c>
      <c r="Q2772">
        <v>1.028</v>
      </c>
      <c r="R2772">
        <v>0.70899999999999996</v>
      </c>
      <c r="S2772">
        <v>0.432</v>
      </c>
    </row>
    <row r="2773" spans="1:19" x14ac:dyDescent="0.3">
      <c r="A2773">
        <v>120</v>
      </c>
      <c r="B2773">
        <v>-0.311</v>
      </c>
      <c r="C2773">
        <v>-1.248</v>
      </c>
      <c r="D2773">
        <v>-2.3199999999999998</v>
      </c>
      <c r="E2773">
        <v>-2.9649999999999999</v>
      </c>
      <c r="F2773">
        <v>-3.18</v>
      </c>
      <c r="G2773">
        <v>3</v>
      </c>
      <c r="H2773">
        <v>0.01</v>
      </c>
      <c r="I2773">
        <v>4</v>
      </c>
      <c r="J2773">
        <v>-0.34200000000000003</v>
      </c>
      <c r="K2773">
        <v>-1.3540000000000001</v>
      </c>
      <c r="L2773">
        <v>-2.3519999999999999</v>
      </c>
      <c r="M2773">
        <v>-3.0779999999999998</v>
      </c>
      <c r="N2773">
        <v>-3.2349999999999999</v>
      </c>
      <c r="O2773">
        <v>1.103</v>
      </c>
      <c r="P2773">
        <v>1.1180000000000001</v>
      </c>
      <c r="Q2773">
        <v>1.111</v>
      </c>
      <c r="R2773">
        <v>0.79200000000000004</v>
      </c>
      <c r="S2773">
        <v>0.435</v>
      </c>
    </row>
    <row r="2774" spans="1:19" x14ac:dyDescent="0.3">
      <c r="A2774">
        <v>180</v>
      </c>
      <c r="B2774">
        <v>-0.311</v>
      </c>
      <c r="C2774">
        <v>-1.248</v>
      </c>
      <c r="D2774">
        <v>-2.3199999999999998</v>
      </c>
      <c r="E2774">
        <v>-2.9649999999999999</v>
      </c>
      <c r="F2774">
        <v>-3.18</v>
      </c>
      <c r="G2774">
        <v>3</v>
      </c>
      <c r="H2774">
        <v>0.01</v>
      </c>
      <c r="I2774">
        <v>4</v>
      </c>
      <c r="J2774">
        <v>-0.34</v>
      </c>
      <c r="K2774">
        <v>-1.341</v>
      </c>
      <c r="L2774">
        <v>-2.3359999999999999</v>
      </c>
      <c r="M2774">
        <v>-3.0539999999999998</v>
      </c>
      <c r="N2774">
        <v>-3.24</v>
      </c>
      <c r="O2774">
        <v>1.103</v>
      </c>
      <c r="P2774">
        <v>1.077</v>
      </c>
      <c r="Q2774">
        <v>1.06</v>
      </c>
      <c r="R2774">
        <v>0.70699999999999996</v>
      </c>
      <c r="S2774">
        <v>0.437</v>
      </c>
    </row>
    <row r="2775" spans="1:19" x14ac:dyDescent="0.3">
      <c r="A2775">
        <v>240</v>
      </c>
      <c r="B2775">
        <v>-0.311</v>
      </c>
      <c r="C2775">
        <v>-1.248</v>
      </c>
      <c r="D2775">
        <v>-2.3199999999999998</v>
      </c>
      <c r="E2775">
        <v>-2.9649999999999999</v>
      </c>
      <c r="F2775">
        <v>-3.18</v>
      </c>
      <c r="G2775">
        <v>3</v>
      </c>
      <c r="H2775">
        <v>0.01</v>
      </c>
      <c r="I2775">
        <v>4</v>
      </c>
      <c r="J2775">
        <v>-0.34200000000000003</v>
      </c>
      <c r="K2775">
        <v>-1.349</v>
      </c>
      <c r="L2775">
        <v>-2.347</v>
      </c>
      <c r="M2775">
        <v>-3.0529999999999999</v>
      </c>
      <c r="N2775">
        <v>-3.246</v>
      </c>
      <c r="O2775">
        <v>1.1100000000000001</v>
      </c>
      <c r="P2775">
        <v>1.1040000000000001</v>
      </c>
      <c r="Q2775">
        <v>1.1080000000000001</v>
      </c>
      <c r="R2775">
        <v>0.71399999999999997</v>
      </c>
      <c r="S2775">
        <v>0.439</v>
      </c>
    </row>
    <row r="2776" spans="1:19" x14ac:dyDescent="0.3">
      <c r="A2776">
        <v>300</v>
      </c>
      <c r="B2776">
        <v>-0.311</v>
      </c>
      <c r="C2776">
        <v>-1.248</v>
      </c>
      <c r="D2776">
        <v>-2.3199999999999998</v>
      </c>
      <c r="E2776">
        <v>-2.9649999999999999</v>
      </c>
      <c r="F2776">
        <v>-3.18</v>
      </c>
      <c r="G2776">
        <v>3</v>
      </c>
      <c r="H2776">
        <v>0.01</v>
      </c>
      <c r="I2776">
        <v>4</v>
      </c>
      <c r="J2776">
        <v>-0.33800000000000002</v>
      </c>
      <c r="K2776">
        <v>-1.3460000000000001</v>
      </c>
      <c r="L2776">
        <v>-2.3439999999999999</v>
      </c>
      <c r="M2776">
        <v>-3.0640000000000001</v>
      </c>
      <c r="N2776">
        <v>-3.2530000000000001</v>
      </c>
      <c r="O2776">
        <v>1.1080000000000001</v>
      </c>
      <c r="P2776">
        <v>1.091</v>
      </c>
      <c r="Q2776">
        <v>1.0880000000000001</v>
      </c>
      <c r="R2776">
        <v>0.76</v>
      </c>
      <c r="S2776">
        <v>0.442</v>
      </c>
    </row>
    <row r="2777" spans="1:19" x14ac:dyDescent="0.3">
      <c r="A2777">
        <v>360</v>
      </c>
      <c r="B2777">
        <v>-0.311</v>
      </c>
      <c r="C2777">
        <v>-1.248</v>
      </c>
      <c r="D2777">
        <v>-2.3199999999999998</v>
      </c>
      <c r="E2777">
        <v>-2.9649999999999999</v>
      </c>
      <c r="F2777">
        <v>-3.18</v>
      </c>
      <c r="G2777">
        <v>3</v>
      </c>
      <c r="H2777">
        <v>0.01</v>
      </c>
      <c r="I2777">
        <v>4</v>
      </c>
      <c r="J2777">
        <v>-0.33700000000000002</v>
      </c>
      <c r="K2777">
        <v>-1.345</v>
      </c>
      <c r="L2777">
        <v>-2.3410000000000002</v>
      </c>
      <c r="M2777">
        <v>-3.077</v>
      </c>
      <c r="N2777">
        <v>-3.262</v>
      </c>
      <c r="O2777">
        <v>1.109</v>
      </c>
      <c r="P2777">
        <v>1.095</v>
      </c>
      <c r="Q2777">
        <v>1.079</v>
      </c>
      <c r="R2777">
        <v>0.79100000000000004</v>
      </c>
      <c r="S2777">
        <v>0.44500000000000001</v>
      </c>
    </row>
    <row r="2778" spans="1:19" x14ac:dyDescent="0.3">
      <c r="A2778">
        <v>420</v>
      </c>
      <c r="B2778">
        <v>-0.311</v>
      </c>
      <c r="C2778">
        <v>-1.248</v>
      </c>
      <c r="D2778">
        <v>-2.3199999999999998</v>
      </c>
      <c r="E2778">
        <v>-2.9649999999999999</v>
      </c>
      <c r="F2778">
        <v>-3.18</v>
      </c>
      <c r="G2778">
        <v>3</v>
      </c>
      <c r="H2778">
        <v>0.01</v>
      </c>
      <c r="I2778">
        <v>4</v>
      </c>
      <c r="J2778">
        <v>-0.33600000000000002</v>
      </c>
      <c r="K2778">
        <v>-1.3460000000000001</v>
      </c>
      <c r="L2778">
        <v>-2.343</v>
      </c>
      <c r="M2778">
        <v>-3.0859999999999999</v>
      </c>
      <c r="N2778">
        <v>-3.2719999999999998</v>
      </c>
      <c r="O2778">
        <v>1.1120000000000001</v>
      </c>
      <c r="P2778">
        <v>1.101</v>
      </c>
      <c r="Q2778">
        <v>1.089</v>
      </c>
      <c r="R2778">
        <v>0.81100000000000005</v>
      </c>
      <c r="S2778">
        <v>0.44800000000000001</v>
      </c>
    </row>
    <row r="2779" spans="1:19" x14ac:dyDescent="0.3">
      <c r="A2779">
        <v>480</v>
      </c>
      <c r="B2779">
        <v>-0.311</v>
      </c>
      <c r="C2779">
        <v>-1.248</v>
      </c>
      <c r="D2779">
        <v>-2.3199999999999998</v>
      </c>
      <c r="E2779">
        <v>-2.9649999999999999</v>
      </c>
      <c r="F2779">
        <v>-3.18</v>
      </c>
      <c r="G2779">
        <v>3</v>
      </c>
      <c r="H2779">
        <v>0.01</v>
      </c>
      <c r="I2779">
        <v>4</v>
      </c>
      <c r="J2779">
        <v>-0.33400000000000002</v>
      </c>
      <c r="K2779">
        <v>-1.3440000000000001</v>
      </c>
      <c r="L2779">
        <v>-2.3439999999999999</v>
      </c>
      <c r="M2779">
        <v>-3.093</v>
      </c>
      <c r="N2779">
        <v>-3.2810000000000001</v>
      </c>
      <c r="O2779">
        <v>1.1120000000000001</v>
      </c>
      <c r="P2779">
        <v>1.099</v>
      </c>
      <c r="Q2779">
        <v>1.0940000000000001</v>
      </c>
      <c r="R2779">
        <v>0.81799999999999995</v>
      </c>
      <c r="S2779">
        <v>0.45200000000000001</v>
      </c>
    </row>
    <row r="2780" spans="1:19" x14ac:dyDescent="0.3">
      <c r="A2780">
        <v>540</v>
      </c>
      <c r="B2780">
        <v>-0.311</v>
      </c>
      <c r="C2780">
        <v>-1.248</v>
      </c>
      <c r="D2780">
        <v>-2.3199999999999998</v>
      </c>
      <c r="E2780">
        <v>-2.9649999999999999</v>
      </c>
      <c r="F2780">
        <v>-3.18</v>
      </c>
      <c r="G2780">
        <v>3</v>
      </c>
      <c r="H2780">
        <v>0.01</v>
      </c>
      <c r="I2780">
        <v>4</v>
      </c>
      <c r="J2780">
        <v>-0.33300000000000002</v>
      </c>
      <c r="K2780">
        <v>-1.343</v>
      </c>
      <c r="L2780">
        <v>-2.3450000000000002</v>
      </c>
      <c r="M2780">
        <v>-3.0990000000000002</v>
      </c>
      <c r="N2780">
        <v>-3.2909999999999999</v>
      </c>
      <c r="O2780">
        <v>1.1140000000000001</v>
      </c>
      <c r="P2780">
        <v>1.099</v>
      </c>
      <c r="Q2780">
        <v>1.093</v>
      </c>
      <c r="R2780">
        <v>0.82099999999999995</v>
      </c>
      <c r="S2780">
        <v>0.45600000000000002</v>
      </c>
    </row>
    <row r="2781" spans="1:19" x14ac:dyDescent="0.3">
      <c r="A2781">
        <v>600</v>
      </c>
      <c r="B2781">
        <v>-0.311</v>
      </c>
      <c r="C2781">
        <v>-1.248</v>
      </c>
      <c r="D2781">
        <v>-2.3199999999999998</v>
      </c>
      <c r="E2781">
        <v>-2.9649999999999999</v>
      </c>
      <c r="F2781">
        <v>-3.18</v>
      </c>
      <c r="G2781">
        <v>3</v>
      </c>
      <c r="H2781">
        <v>0.01</v>
      </c>
      <c r="I2781">
        <v>4</v>
      </c>
      <c r="J2781">
        <v>-0.33200000000000002</v>
      </c>
      <c r="K2781">
        <v>-1.343</v>
      </c>
      <c r="L2781">
        <v>-2.3439999999999999</v>
      </c>
      <c r="M2781">
        <v>-3.1040000000000001</v>
      </c>
      <c r="N2781">
        <v>-3.3010000000000002</v>
      </c>
      <c r="O2781">
        <v>1.115</v>
      </c>
      <c r="P2781">
        <v>1.101</v>
      </c>
      <c r="Q2781">
        <v>1.091</v>
      </c>
      <c r="R2781">
        <v>0.82399999999999995</v>
      </c>
      <c r="S2781">
        <v>0.45900000000000002</v>
      </c>
    </row>
    <row r="2783" spans="1:19" x14ac:dyDescent="0.3">
      <c r="A2783" t="s">
        <v>0</v>
      </c>
      <c r="B2783" t="s">
        <v>215</v>
      </c>
    </row>
    <row r="2784" spans="1:19" x14ac:dyDescent="0.3">
      <c r="A2784">
        <v>0</v>
      </c>
      <c r="B2784">
        <v>-0.312</v>
      </c>
      <c r="C2784">
        <v>-1.2490000000000001</v>
      </c>
      <c r="D2784">
        <v>-2.3199999999999998</v>
      </c>
      <c r="E2784">
        <v>-2.9580000000000002</v>
      </c>
      <c r="F2784">
        <v>-3.17</v>
      </c>
      <c r="G2784">
        <v>3</v>
      </c>
      <c r="H2784">
        <v>0.01</v>
      </c>
      <c r="I2784">
        <v>4</v>
      </c>
      <c r="J2784">
        <v>-0.33700000000000002</v>
      </c>
      <c r="K2784">
        <v>-1.337</v>
      </c>
      <c r="L2784">
        <v>-2.3319999999999999</v>
      </c>
      <c r="M2784">
        <v>-3.0539999999999998</v>
      </c>
      <c r="N2784">
        <v>-3.17</v>
      </c>
      <c r="O2784">
        <v>1.0880000000000001</v>
      </c>
      <c r="P2784">
        <v>1.0880000000000001</v>
      </c>
      <c r="Q2784">
        <v>1.08</v>
      </c>
      <c r="R2784">
        <v>0.73799999999999999</v>
      </c>
      <c r="S2784">
        <v>0.31</v>
      </c>
    </row>
    <row r="2785" spans="1:19" x14ac:dyDescent="0.3">
      <c r="A2785">
        <v>60</v>
      </c>
      <c r="B2785">
        <v>-0.312</v>
      </c>
      <c r="C2785">
        <v>-1.2490000000000001</v>
      </c>
      <c r="D2785">
        <v>-2.3199999999999998</v>
      </c>
      <c r="E2785">
        <v>-2.9580000000000002</v>
      </c>
      <c r="F2785">
        <v>-3.17</v>
      </c>
      <c r="G2785">
        <v>3</v>
      </c>
      <c r="H2785">
        <v>0.01</v>
      </c>
      <c r="I2785">
        <v>4</v>
      </c>
      <c r="J2785">
        <v>-0.35599999999999998</v>
      </c>
      <c r="K2785">
        <v>-1.349</v>
      </c>
      <c r="L2785">
        <v>-2.3260000000000001</v>
      </c>
      <c r="M2785">
        <v>-3.0409999999999999</v>
      </c>
      <c r="N2785">
        <v>-3.2170000000000001</v>
      </c>
      <c r="O2785">
        <v>1.123</v>
      </c>
      <c r="P2785">
        <v>1.0880000000000001</v>
      </c>
      <c r="Q2785">
        <v>1.0269999999999999</v>
      </c>
      <c r="R2785">
        <v>0.70499999999999996</v>
      </c>
      <c r="S2785">
        <v>0.42899999999999999</v>
      </c>
    </row>
    <row r="2786" spans="1:19" x14ac:dyDescent="0.3">
      <c r="A2786">
        <v>120</v>
      </c>
      <c r="B2786">
        <v>-0.312</v>
      </c>
      <c r="C2786">
        <v>-1.2490000000000001</v>
      </c>
      <c r="D2786">
        <v>-2.3199999999999998</v>
      </c>
      <c r="E2786">
        <v>-2.9580000000000002</v>
      </c>
      <c r="F2786">
        <v>-3.17</v>
      </c>
      <c r="G2786">
        <v>3</v>
      </c>
      <c r="H2786">
        <v>0.01</v>
      </c>
      <c r="I2786">
        <v>4</v>
      </c>
      <c r="J2786">
        <v>-0.34200000000000003</v>
      </c>
      <c r="K2786">
        <v>-1.3540000000000001</v>
      </c>
      <c r="L2786">
        <v>-2.351</v>
      </c>
      <c r="M2786">
        <v>-3.0710000000000002</v>
      </c>
      <c r="N2786">
        <v>-3.2240000000000002</v>
      </c>
      <c r="O2786">
        <v>1.1040000000000001</v>
      </c>
      <c r="P2786">
        <v>1.119</v>
      </c>
      <c r="Q2786">
        <v>1.109</v>
      </c>
      <c r="R2786">
        <v>0.78400000000000003</v>
      </c>
      <c r="S2786">
        <v>0.43099999999999999</v>
      </c>
    </row>
    <row r="2787" spans="1:19" x14ac:dyDescent="0.3">
      <c r="A2787">
        <v>180</v>
      </c>
      <c r="B2787">
        <v>-0.312</v>
      </c>
      <c r="C2787">
        <v>-1.2490000000000001</v>
      </c>
      <c r="D2787">
        <v>-2.3199999999999998</v>
      </c>
      <c r="E2787">
        <v>-2.9580000000000002</v>
      </c>
      <c r="F2787">
        <v>-3.17</v>
      </c>
      <c r="G2787">
        <v>3</v>
      </c>
      <c r="H2787">
        <v>0.01</v>
      </c>
      <c r="I2787">
        <v>4</v>
      </c>
      <c r="J2787">
        <v>-0.34</v>
      </c>
      <c r="K2787">
        <v>-1.341</v>
      </c>
      <c r="L2787">
        <v>-2.3359999999999999</v>
      </c>
      <c r="M2787">
        <v>-3.0470000000000002</v>
      </c>
      <c r="N2787">
        <v>-3.23</v>
      </c>
      <c r="O2787">
        <v>1.103</v>
      </c>
      <c r="P2787">
        <v>1.077</v>
      </c>
      <c r="Q2787">
        <v>1.0609999999999999</v>
      </c>
      <c r="R2787">
        <v>0.7</v>
      </c>
      <c r="S2787">
        <v>0.433</v>
      </c>
    </row>
    <row r="2788" spans="1:19" x14ac:dyDescent="0.3">
      <c r="A2788">
        <v>240</v>
      </c>
      <c r="B2788">
        <v>-0.312</v>
      </c>
      <c r="C2788">
        <v>-1.2490000000000001</v>
      </c>
      <c r="D2788">
        <v>-2.3199999999999998</v>
      </c>
      <c r="E2788">
        <v>-2.9580000000000002</v>
      </c>
      <c r="F2788">
        <v>-3.17</v>
      </c>
      <c r="G2788">
        <v>3</v>
      </c>
      <c r="H2788">
        <v>0.01</v>
      </c>
      <c r="I2788">
        <v>4</v>
      </c>
      <c r="J2788">
        <v>-0.34200000000000003</v>
      </c>
      <c r="K2788">
        <v>-1.349</v>
      </c>
      <c r="L2788">
        <v>-2.347</v>
      </c>
      <c r="M2788">
        <v>-3.0459999999999998</v>
      </c>
      <c r="N2788">
        <v>-3.2349999999999999</v>
      </c>
      <c r="O2788">
        <v>1.111</v>
      </c>
      <c r="P2788">
        <v>1.105</v>
      </c>
      <c r="Q2788">
        <v>1.1080000000000001</v>
      </c>
      <c r="R2788">
        <v>0.70899999999999996</v>
      </c>
      <c r="S2788">
        <v>0.435</v>
      </c>
    </row>
    <row r="2789" spans="1:19" x14ac:dyDescent="0.3">
      <c r="A2789">
        <v>300</v>
      </c>
      <c r="B2789">
        <v>-0.312</v>
      </c>
      <c r="C2789">
        <v>-1.2490000000000001</v>
      </c>
      <c r="D2789">
        <v>-2.3199999999999998</v>
      </c>
      <c r="E2789">
        <v>-2.9580000000000002</v>
      </c>
      <c r="F2789">
        <v>-3.17</v>
      </c>
      <c r="G2789">
        <v>3</v>
      </c>
      <c r="H2789">
        <v>0.01</v>
      </c>
      <c r="I2789">
        <v>4</v>
      </c>
      <c r="J2789">
        <v>-0.33800000000000002</v>
      </c>
      <c r="K2789">
        <v>-1.345</v>
      </c>
      <c r="L2789">
        <v>-2.3439999999999999</v>
      </c>
      <c r="M2789">
        <v>-3.0579999999999998</v>
      </c>
      <c r="N2789">
        <v>-3.242</v>
      </c>
      <c r="O2789">
        <v>1.1080000000000001</v>
      </c>
      <c r="P2789">
        <v>1.0900000000000001</v>
      </c>
      <c r="Q2789">
        <v>1.087</v>
      </c>
      <c r="R2789">
        <v>0.755</v>
      </c>
      <c r="S2789">
        <v>0.438</v>
      </c>
    </row>
    <row r="2790" spans="1:19" x14ac:dyDescent="0.3">
      <c r="A2790">
        <v>360</v>
      </c>
      <c r="B2790">
        <v>-0.312</v>
      </c>
      <c r="C2790">
        <v>-1.2490000000000001</v>
      </c>
      <c r="D2790">
        <v>-2.3199999999999998</v>
      </c>
      <c r="E2790">
        <v>-2.9580000000000002</v>
      </c>
      <c r="F2790">
        <v>-3.17</v>
      </c>
      <c r="G2790">
        <v>3</v>
      </c>
      <c r="H2790">
        <v>0.01</v>
      </c>
      <c r="I2790">
        <v>4</v>
      </c>
      <c r="J2790">
        <v>-0.33700000000000002</v>
      </c>
      <c r="K2790">
        <v>-1.345</v>
      </c>
      <c r="L2790">
        <v>-2.34</v>
      </c>
      <c r="M2790">
        <v>-3.07</v>
      </c>
      <c r="N2790">
        <v>-3.2509999999999999</v>
      </c>
      <c r="O2790">
        <v>1.109</v>
      </c>
      <c r="P2790">
        <v>1.095</v>
      </c>
      <c r="Q2790">
        <v>1.079</v>
      </c>
      <c r="R2790">
        <v>0.78600000000000003</v>
      </c>
      <c r="S2790">
        <v>0.441</v>
      </c>
    </row>
    <row r="2791" spans="1:19" x14ac:dyDescent="0.3">
      <c r="A2791">
        <v>420</v>
      </c>
      <c r="B2791">
        <v>-0.312</v>
      </c>
      <c r="C2791">
        <v>-1.2490000000000001</v>
      </c>
      <c r="D2791">
        <v>-2.3199999999999998</v>
      </c>
      <c r="E2791">
        <v>-2.9580000000000002</v>
      </c>
      <c r="F2791">
        <v>-3.17</v>
      </c>
      <c r="G2791">
        <v>3</v>
      </c>
      <c r="H2791">
        <v>0.01</v>
      </c>
      <c r="I2791">
        <v>4</v>
      </c>
      <c r="J2791">
        <v>-0.33600000000000002</v>
      </c>
      <c r="K2791">
        <v>-1.3460000000000001</v>
      </c>
      <c r="L2791">
        <v>-2.3420000000000001</v>
      </c>
      <c r="M2791">
        <v>-3.08</v>
      </c>
      <c r="N2791">
        <v>-3.2610000000000001</v>
      </c>
      <c r="O2791">
        <v>1.1120000000000001</v>
      </c>
      <c r="P2791">
        <v>1.101</v>
      </c>
      <c r="Q2791">
        <v>1.089</v>
      </c>
      <c r="R2791">
        <v>0.80600000000000005</v>
      </c>
      <c r="S2791">
        <v>0.44400000000000001</v>
      </c>
    </row>
    <row r="2792" spans="1:19" x14ac:dyDescent="0.3">
      <c r="A2792">
        <v>480</v>
      </c>
      <c r="B2792">
        <v>-0.312</v>
      </c>
      <c r="C2792">
        <v>-1.2490000000000001</v>
      </c>
      <c r="D2792">
        <v>-2.3199999999999998</v>
      </c>
      <c r="E2792">
        <v>-2.9580000000000002</v>
      </c>
      <c r="F2792">
        <v>-3.17</v>
      </c>
      <c r="G2792">
        <v>3</v>
      </c>
      <c r="H2792">
        <v>0.01</v>
      </c>
      <c r="I2792">
        <v>4</v>
      </c>
      <c r="J2792">
        <v>-0.33400000000000002</v>
      </c>
      <c r="K2792">
        <v>-1.3440000000000001</v>
      </c>
      <c r="L2792">
        <v>-2.3439999999999999</v>
      </c>
      <c r="M2792">
        <v>-3.0870000000000002</v>
      </c>
      <c r="N2792">
        <v>-3.2690000000000001</v>
      </c>
      <c r="O2792">
        <v>1.1120000000000001</v>
      </c>
      <c r="P2792">
        <v>1.099</v>
      </c>
      <c r="Q2792">
        <v>1.0940000000000001</v>
      </c>
      <c r="R2792">
        <v>0.81299999999999994</v>
      </c>
      <c r="S2792">
        <v>0.44700000000000001</v>
      </c>
    </row>
    <row r="2793" spans="1:19" x14ac:dyDescent="0.3">
      <c r="A2793">
        <v>540</v>
      </c>
      <c r="B2793">
        <v>-0.312</v>
      </c>
      <c r="C2793">
        <v>-1.2490000000000001</v>
      </c>
      <c r="D2793">
        <v>-2.3199999999999998</v>
      </c>
      <c r="E2793">
        <v>-2.9580000000000002</v>
      </c>
      <c r="F2793">
        <v>-3.17</v>
      </c>
      <c r="G2793">
        <v>3</v>
      </c>
      <c r="H2793">
        <v>0.01</v>
      </c>
      <c r="I2793">
        <v>4</v>
      </c>
      <c r="J2793">
        <v>-0.33300000000000002</v>
      </c>
      <c r="K2793">
        <v>-1.343</v>
      </c>
      <c r="L2793">
        <v>-2.3439999999999999</v>
      </c>
      <c r="M2793">
        <v>-3.0920000000000001</v>
      </c>
      <c r="N2793">
        <v>-3.28</v>
      </c>
      <c r="O2793">
        <v>1.1140000000000001</v>
      </c>
      <c r="P2793">
        <v>1.099</v>
      </c>
      <c r="Q2793">
        <v>1.093</v>
      </c>
      <c r="R2793">
        <v>0.81499999999999995</v>
      </c>
      <c r="S2793">
        <v>0.45100000000000001</v>
      </c>
    </row>
    <row r="2794" spans="1:19" x14ac:dyDescent="0.3">
      <c r="A2794">
        <v>600</v>
      </c>
      <c r="B2794">
        <v>-0.312</v>
      </c>
      <c r="C2794">
        <v>-1.2490000000000001</v>
      </c>
      <c r="D2794">
        <v>-2.3199999999999998</v>
      </c>
      <c r="E2794">
        <v>-2.9580000000000002</v>
      </c>
      <c r="F2794">
        <v>-3.17</v>
      </c>
      <c r="G2794">
        <v>3</v>
      </c>
      <c r="H2794">
        <v>0.01</v>
      </c>
      <c r="I2794">
        <v>4</v>
      </c>
      <c r="J2794">
        <v>-0.33200000000000002</v>
      </c>
      <c r="K2794">
        <v>-1.343</v>
      </c>
      <c r="L2794">
        <v>-2.3439999999999999</v>
      </c>
      <c r="M2794">
        <v>-3.097</v>
      </c>
      <c r="N2794">
        <v>-3.2890000000000001</v>
      </c>
      <c r="O2794">
        <v>1.115</v>
      </c>
      <c r="P2794">
        <v>1.101</v>
      </c>
      <c r="Q2794">
        <v>1.091</v>
      </c>
      <c r="R2794">
        <v>0.81799999999999995</v>
      </c>
      <c r="S2794">
        <v>0.45500000000000002</v>
      </c>
    </row>
    <row r="2796" spans="1:19" x14ac:dyDescent="0.3">
      <c r="A2796" t="s">
        <v>0</v>
      </c>
      <c r="B2796" t="s">
        <v>216</v>
      </c>
    </row>
    <row r="2797" spans="1:19" x14ac:dyDescent="0.3">
      <c r="A2797">
        <v>0</v>
      </c>
      <c r="B2797">
        <v>-0.312</v>
      </c>
      <c r="C2797">
        <v>-1.2490000000000001</v>
      </c>
      <c r="D2797">
        <v>-2.3199999999999998</v>
      </c>
      <c r="E2797">
        <v>-2.952</v>
      </c>
      <c r="F2797">
        <v>-3.16</v>
      </c>
      <c r="G2797">
        <v>3</v>
      </c>
      <c r="H2797">
        <v>0.01</v>
      </c>
      <c r="I2797">
        <v>4</v>
      </c>
      <c r="J2797">
        <v>-0.33700000000000002</v>
      </c>
      <c r="K2797">
        <v>-1.337</v>
      </c>
      <c r="L2797">
        <v>-2.3319999999999999</v>
      </c>
      <c r="M2797">
        <v>-3.0470000000000002</v>
      </c>
      <c r="N2797">
        <v>-3.16</v>
      </c>
      <c r="O2797">
        <v>1.0880000000000001</v>
      </c>
      <c r="P2797">
        <v>1.0880000000000001</v>
      </c>
      <c r="Q2797">
        <v>1.08</v>
      </c>
      <c r="R2797">
        <v>0.73199999999999998</v>
      </c>
      <c r="S2797">
        <v>0.307</v>
      </c>
    </row>
    <row r="2798" spans="1:19" x14ac:dyDescent="0.3">
      <c r="A2798">
        <v>60</v>
      </c>
      <c r="B2798">
        <v>-0.312</v>
      </c>
      <c r="C2798">
        <v>-1.2490000000000001</v>
      </c>
      <c r="D2798">
        <v>-2.3199999999999998</v>
      </c>
      <c r="E2798">
        <v>-2.952</v>
      </c>
      <c r="F2798">
        <v>-3.16</v>
      </c>
      <c r="G2798">
        <v>3</v>
      </c>
      <c r="H2798">
        <v>0.01</v>
      </c>
      <c r="I2798">
        <v>4</v>
      </c>
      <c r="J2798">
        <v>-0.35599999999999998</v>
      </c>
      <c r="K2798">
        <v>-1.349</v>
      </c>
      <c r="L2798">
        <v>-2.3250000000000002</v>
      </c>
      <c r="M2798">
        <v>-3.0339999999999998</v>
      </c>
      <c r="N2798">
        <v>-3.206</v>
      </c>
      <c r="O2798">
        <v>1.123</v>
      </c>
      <c r="P2798">
        <v>1.087</v>
      </c>
      <c r="Q2798">
        <v>1.0269999999999999</v>
      </c>
      <c r="R2798">
        <v>0.69899999999999995</v>
      </c>
      <c r="S2798">
        <v>0.42499999999999999</v>
      </c>
    </row>
    <row r="2799" spans="1:19" x14ac:dyDescent="0.3">
      <c r="A2799">
        <v>120</v>
      </c>
      <c r="B2799">
        <v>-0.312</v>
      </c>
      <c r="C2799">
        <v>-1.2490000000000001</v>
      </c>
      <c r="D2799">
        <v>-2.3199999999999998</v>
      </c>
      <c r="E2799">
        <v>-2.952</v>
      </c>
      <c r="F2799">
        <v>-3.16</v>
      </c>
      <c r="G2799">
        <v>3</v>
      </c>
      <c r="H2799">
        <v>0.01</v>
      </c>
      <c r="I2799">
        <v>4</v>
      </c>
      <c r="J2799">
        <v>-0.34200000000000003</v>
      </c>
      <c r="K2799">
        <v>-1.3540000000000001</v>
      </c>
      <c r="L2799">
        <v>-2.351</v>
      </c>
      <c r="M2799">
        <v>-3.0630000000000002</v>
      </c>
      <c r="N2799">
        <v>-3.214</v>
      </c>
      <c r="O2799">
        <v>1.1040000000000001</v>
      </c>
      <c r="P2799">
        <v>1.119</v>
      </c>
      <c r="Q2799">
        <v>1.1080000000000001</v>
      </c>
      <c r="R2799">
        <v>0.77600000000000002</v>
      </c>
      <c r="S2799">
        <v>0.42699999999999999</v>
      </c>
    </row>
    <row r="2800" spans="1:19" x14ac:dyDescent="0.3">
      <c r="A2800">
        <v>180</v>
      </c>
      <c r="B2800">
        <v>-0.312</v>
      </c>
      <c r="C2800">
        <v>-1.2490000000000001</v>
      </c>
      <c r="D2800">
        <v>-2.3199999999999998</v>
      </c>
      <c r="E2800">
        <v>-2.952</v>
      </c>
      <c r="F2800">
        <v>-3.16</v>
      </c>
      <c r="G2800">
        <v>3</v>
      </c>
      <c r="H2800">
        <v>0.01</v>
      </c>
      <c r="I2800">
        <v>4</v>
      </c>
      <c r="J2800">
        <v>-0.33900000000000002</v>
      </c>
      <c r="K2800">
        <v>-1.341</v>
      </c>
      <c r="L2800">
        <v>-2.3359999999999999</v>
      </c>
      <c r="M2800">
        <v>-3.0390000000000001</v>
      </c>
      <c r="N2800">
        <v>-3.2189999999999999</v>
      </c>
      <c r="O2800">
        <v>1.103</v>
      </c>
      <c r="P2800">
        <v>1.0760000000000001</v>
      </c>
      <c r="Q2800">
        <v>1.0609999999999999</v>
      </c>
      <c r="R2800">
        <v>0.69199999999999995</v>
      </c>
      <c r="S2800">
        <v>0.42899999999999999</v>
      </c>
    </row>
    <row r="2801" spans="1:19" x14ac:dyDescent="0.3">
      <c r="A2801">
        <v>240</v>
      </c>
      <c r="B2801">
        <v>-0.312</v>
      </c>
      <c r="C2801">
        <v>-1.2490000000000001</v>
      </c>
      <c r="D2801">
        <v>-2.3199999999999998</v>
      </c>
      <c r="E2801">
        <v>-2.952</v>
      </c>
      <c r="F2801">
        <v>-3.16</v>
      </c>
      <c r="G2801">
        <v>3</v>
      </c>
      <c r="H2801">
        <v>0.01</v>
      </c>
      <c r="I2801">
        <v>4</v>
      </c>
      <c r="J2801">
        <v>-0.34200000000000003</v>
      </c>
      <c r="K2801">
        <v>-1.349</v>
      </c>
      <c r="L2801">
        <v>-2.347</v>
      </c>
      <c r="M2801">
        <v>-3.0390000000000001</v>
      </c>
      <c r="N2801">
        <v>-3.2250000000000001</v>
      </c>
      <c r="O2801">
        <v>1.111</v>
      </c>
      <c r="P2801">
        <v>1.105</v>
      </c>
      <c r="Q2801">
        <v>1.109</v>
      </c>
      <c r="R2801">
        <v>0.70399999999999996</v>
      </c>
      <c r="S2801">
        <v>0.43099999999999999</v>
      </c>
    </row>
    <row r="2802" spans="1:19" x14ac:dyDescent="0.3">
      <c r="A2802">
        <v>300</v>
      </c>
      <c r="B2802">
        <v>-0.312</v>
      </c>
      <c r="C2802">
        <v>-1.2490000000000001</v>
      </c>
      <c r="D2802">
        <v>-2.3199999999999998</v>
      </c>
      <c r="E2802">
        <v>-2.952</v>
      </c>
      <c r="F2802">
        <v>-3.16</v>
      </c>
      <c r="G2802">
        <v>3</v>
      </c>
      <c r="H2802">
        <v>0.01</v>
      </c>
      <c r="I2802">
        <v>4</v>
      </c>
      <c r="J2802">
        <v>-0.33800000000000002</v>
      </c>
      <c r="K2802">
        <v>-1.345</v>
      </c>
      <c r="L2802">
        <v>-2.343</v>
      </c>
      <c r="M2802">
        <v>-3.0510000000000002</v>
      </c>
      <c r="N2802">
        <v>-3.2309999999999999</v>
      </c>
      <c r="O2802">
        <v>1.1080000000000001</v>
      </c>
      <c r="P2802">
        <v>1.0900000000000001</v>
      </c>
      <c r="Q2802">
        <v>1.0860000000000001</v>
      </c>
      <c r="R2802">
        <v>0.75</v>
      </c>
      <c r="S2802">
        <v>0.434</v>
      </c>
    </row>
    <row r="2803" spans="1:19" x14ac:dyDescent="0.3">
      <c r="A2803">
        <v>360</v>
      </c>
      <c r="B2803">
        <v>-0.312</v>
      </c>
      <c r="C2803">
        <v>-1.2490000000000001</v>
      </c>
      <c r="D2803">
        <v>-2.3199999999999998</v>
      </c>
      <c r="E2803">
        <v>-2.952</v>
      </c>
      <c r="F2803">
        <v>-3.16</v>
      </c>
      <c r="G2803">
        <v>3</v>
      </c>
      <c r="H2803">
        <v>0.01</v>
      </c>
      <c r="I2803">
        <v>4</v>
      </c>
      <c r="J2803">
        <v>-0.33700000000000002</v>
      </c>
      <c r="K2803">
        <v>-1.345</v>
      </c>
      <c r="L2803">
        <v>-2.34</v>
      </c>
      <c r="M2803">
        <v>-3.0640000000000001</v>
      </c>
      <c r="N2803">
        <v>-3.24</v>
      </c>
      <c r="O2803">
        <v>1.109</v>
      </c>
      <c r="P2803">
        <v>1.095</v>
      </c>
      <c r="Q2803">
        <v>1.0780000000000001</v>
      </c>
      <c r="R2803">
        <v>0.78100000000000003</v>
      </c>
      <c r="S2803">
        <v>0.437</v>
      </c>
    </row>
    <row r="2804" spans="1:19" x14ac:dyDescent="0.3">
      <c r="A2804">
        <v>420</v>
      </c>
      <c r="B2804">
        <v>-0.312</v>
      </c>
      <c r="C2804">
        <v>-1.2490000000000001</v>
      </c>
      <c r="D2804">
        <v>-2.3199999999999998</v>
      </c>
      <c r="E2804">
        <v>-2.952</v>
      </c>
      <c r="F2804">
        <v>-3.16</v>
      </c>
      <c r="G2804">
        <v>3</v>
      </c>
      <c r="H2804">
        <v>0.01</v>
      </c>
      <c r="I2804">
        <v>4</v>
      </c>
      <c r="J2804">
        <v>-0.33600000000000002</v>
      </c>
      <c r="K2804">
        <v>-1.3460000000000001</v>
      </c>
      <c r="L2804">
        <v>-2.3420000000000001</v>
      </c>
      <c r="M2804">
        <v>-3.073</v>
      </c>
      <c r="N2804">
        <v>-3.2490000000000001</v>
      </c>
      <c r="O2804">
        <v>1.1120000000000001</v>
      </c>
      <c r="P2804">
        <v>1.101</v>
      </c>
      <c r="Q2804">
        <v>1.089</v>
      </c>
      <c r="R2804">
        <v>0.80100000000000005</v>
      </c>
      <c r="S2804">
        <v>0.44</v>
      </c>
    </row>
    <row r="2805" spans="1:19" x14ac:dyDescent="0.3">
      <c r="A2805">
        <v>480</v>
      </c>
      <c r="B2805">
        <v>-0.312</v>
      </c>
      <c r="C2805">
        <v>-1.2490000000000001</v>
      </c>
      <c r="D2805">
        <v>-2.3199999999999998</v>
      </c>
      <c r="E2805">
        <v>-2.952</v>
      </c>
      <c r="F2805">
        <v>-3.16</v>
      </c>
      <c r="G2805">
        <v>3</v>
      </c>
      <c r="H2805">
        <v>0.01</v>
      </c>
      <c r="I2805">
        <v>4</v>
      </c>
      <c r="J2805">
        <v>-0.33400000000000002</v>
      </c>
      <c r="K2805">
        <v>-1.3440000000000001</v>
      </c>
      <c r="L2805">
        <v>-2.3439999999999999</v>
      </c>
      <c r="M2805">
        <v>-3.081</v>
      </c>
      <c r="N2805">
        <v>-3.258</v>
      </c>
      <c r="O2805">
        <v>1.1120000000000001</v>
      </c>
      <c r="P2805">
        <v>1.099</v>
      </c>
      <c r="Q2805">
        <v>1.0940000000000001</v>
      </c>
      <c r="R2805">
        <v>0.80800000000000005</v>
      </c>
      <c r="S2805">
        <v>0.443</v>
      </c>
    </row>
    <row r="2806" spans="1:19" x14ac:dyDescent="0.3">
      <c r="A2806">
        <v>540</v>
      </c>
      <c r="B2806">
        <v>-0.312</v>
      </c>
      <c r="C2806">
        <v>-1.2490000000000001</v>
      </c>
      <c r="D2806">
        <v>-2.3199999999999998</v>
      </c>
      <c r="E2806">
        <v>-2.952</v>
      </c>
      <c r="F2806">
        <v>-3.16</v>
      </c>
      <c r="G2806">
        <v>3</v>
      </c>
      <c r="H2806">
        <v>0.01</v>
      </c>
      <c r="I2806">
        <v>4</v>
      </c>
      <c r="J2806">
        <v>-0.33300000000000002</v>
      </c>
      <c r="K2806">
        <v>-1.343</v>
      </c>
      <c r="L2806">
        <v>-2.3439999999999999</v>
      </c>
      <c r="M2806">
        <v>-3.0859999999999999</v>
      </c>
      <c r="N2806">
        <v>-3.2669999999999999</v>
      </c>
      <c r="O2806">
        <v>1.1140000000000001</v>
      </c>
      <c r="P2806">
        <v>1.099</v>
      </c>
      <c r="Q2806">
        <v>1.0920000000000001</v>
      </c>
      <c r="R2806">
        <v>0.81</v>
      </c>
      <c r="S2806">
        <v>0.44700000000000001</v>
      </c>
    </row>
    <row r="2807" spans="1:19" x14ac:dyDescent="0.3">
      <c r="A2807">
        <v>600</v>
      </c>
      <c r="B2807">
        <v>-0.312</v>
      </c>
      <c r="C2807">
        <v>-1.2490000000000001</v>
      </c>
      <c r="D2807">
        <v>-2.3199999999999998</v>
      </c>
      <c r="E2807">
        <v>-2.952</v>
      </c>
      <c r="F2807">
        <v>-3.16</v>
      </c>
      <c r="G2807">
        <v>3</v>
      </c>
      <c r="H2807">
        <v>0.01</v>
      </c>
      <c r="I2807">
        <v>4</v>
      </c>
      <c r="J2807">
        <v>-0.33200000000000002</v>
      </c>
      <c r="K2807">
        <v>-1.343</v>
      </c>
      <c r="L2807">
        <v>-2.343</v>
      </c>
      <c r="M2807">
        <v>-3.0910000000000002</v>
      </c>
      <c r="N2807">
        <v>-3.278</v>
      </c>
      <c r="O2807">
        <v>1.115</v>
      </c>
      <c r="P2807">
        <v>1.101</v>
      </c>
      <c r="Q2807">
        <v>1.0900000000000001</v>
      </c>
      <c r="R2807">
        <v>0.81299999999999994</v>
      </c>
      <c r="S2807">
        <v>0.45100000000000001</v>
      </c>
    </row>
    <row r="2809" spans="1:19" x14ac:dyDescent="0.3">
      <c r="A2809" t="s">
        <v>0</v>
      </c>
      <c r="B2809" t="s">
        <v>217</v>
      </c>
    </row>
    <row r="2810" spans="1:19" x14ac:dyDescent="0.3">
      <c r="A2810">
        <v>0</v>
      </c>
      <c r="B2810">
        <v>-0.27700000000000002</v>
      </c>
      <c r="C2810">
        <v>-1.23</v>
      </c>
      <c r="D2810">
        <v>-2.2930000000000001</v>
      </c>
      <c r="E2810">
        <v>-3.0059999999999998</v>
      </c>
      <c r="F2810">
        <v>-3.24</v>
      </c>
      <c r="G2810">
        <v>3.2</v>
      </c>
      <c r="H2810">
        <v>-0.01</v>
      </c>
      <c r="I2810">
        <v>4</v>
      </c>
      <c r="J2810">
        <v>-0.30499999999999999</v>
      </c>
      <c r="K2810">
        <v>-1.3049999999999999</v>
      </c>
      <c r="L2810">
        <v>-2.302</v>
      </c>
      <c r="M2810">
        <v>-3.0859999999999999</v>
      </c>
      <c r="N2810">
        <v>-3.24</v>
      </c>
      <c r="O2810">
        <v>1.1060000000000001</v>
      </c>
      <c r="P2810">
        <v>1.1060000000000001</v>
      </c>
      <c r="Q2810">
        <v>1.1000000000000001</v>
      </c>
      <c r="R2810">
        <v>0.82</v>
      </c>
      <c r="S2810">
        <v>0.34899999999999998</v>
      </c>
    </row>
    <row r="2811" spans="1:19" x14ac:dyDescent="0.3">
      <c r="A2811">
        <v>60</v>
      </c>
      <c r="B2811">
        <v>-0.27700000000000002</v>
      </c>
      <c r="C2811">
        <v>-1.23</v>
      </c>
      <c r="D2811">
        <v>-2.2930000000000001</v>
      </c>
      <c r="E2811">
        <v>-3.0059999999999998</v>
      </c>
      <c r="F2811">
        <v>-3.24</v>
      </c>
      <c r="G2811">
        <v>3.2</v>
      </c>
      <c r="H2811">
        <v>-0.01</v>
      </c>
      <c r="I2811">
        <v>4</v>
      </c>
      <c r="J2811">
        <v>-0.317</v>
      </c>
      <c r="K2811">
        <v>-1.306</v>
      </c>
      <c r="L2811">
        <v>-2.2999999999999998</v>
      </c>
      <c r="M2811">
        <v>-3.073</v>
      </c>
      <c r="N2811">
        <v>-3.2839999999999998</v>
      </c>
      <c r="O2811">
        <v>1.123</v>
      </c>
      <c r="P2811">
        <v>1.109</v>
      </c>
      <c r="Q2811">
        <v>1.0680000000000001</v>
      </c>
      <c r="R2811">
        <v>0.78</v>
      </c>
      <c r="S2811">
        <v>0.45300000000000001</v>
      </c>
    </row>
    <row r="2812" spans="1:19" x14ac:dyDescent="0.3">
      <c r="A2812">
        <v>120</v>
      </c>
      <c r="B2812">
        <v>-0.27700000000000002</v>
      </c>
      <c r="C2812">
        <v>-1.23</v>
      </c>
      <c r="D2812">
        <v>-2.2930000000000001</v>
      </c>
      <c r="E2812">
        <v>-3.0059999999999998</v>
      </c>
      <c r="F2812">
        <v>-3.24</v>
      </c>
      <c r="G2812">
        <v>3.2</v>
      </c>
      <c r="H2812">
        <v>-0.01</v>
      </c>
      <c r="I2812">
        <v>4</v>
      </c>
      <c r="J2812">
        <v>-0.31</v>
      </c>
      <c r="K2812">
        <v>-1.31</v>
      </c>
      <c r="L2812">
        <v>-2.3159999999999998</v>
      </c>
      <c r="M2812">
        <v>-3.0990000000000002</v>
      </c>
      <c r="N2812">
        <v>-3.2919999999999998</v>
      </c>
      <c r="O2812">
        <v>1.1080000000000001</v>
      </c>
      <c r="P2812">
        <v>1.137</v>
      </c>
      <c r="Q2812">
        <v>1.133</v>
      </c>
      <c r="R2812">
        <v>0.877</v>
      </c>
      <c r="S2812">
        <v>0.45600000000000002</v>
      </c>
    </row>
    <row r="2813" spans="1:19" x14ac:dyDescent="0.3">
      <c r="A2813">
        <v>180</v>
      </c>
      <c r="B2813">
        <v>-0.27700000000000002</v>
      </c>
      <c r="C2813">
        <v>-1.23</v>
      </c>
      <c r="D2813">
        <v>-2.2930000000000001</v>
      </c>
      <c r="E2813">
        <v>-3.0059999999999998</v>
      </c>
      <c r="F2813">
        <v>-3.24</v>
      </c>
      <c r="G2813">
        <v>3.2</v>
      </c>
      <c r="H2813">
        <v>-0.01</v>
      </c>
      <c r="I2813">
        <v>4</v>
      </c>
      <c r="J2813">
        <v>-0.313</v>
      </c>
      <c r="K2813">
        <v>-1.3009999999999999</v>
      </c>
      <c r="L2813">
        <v>-2.302</v>
      </c>
      <c r="M2813">
        <v>-3.0830000000000002</v>
      </c>
      <c r="N2813">
        <v>-3.294</v>
      </c>
      <c r="O2813">
        <v>1.1080000000000001</v>
      </c>
      <c r="P2813">
        <v>1.1140000000000001</v>
      </c>
      <c r="Q2813">
        <v>1.0900000000000001</v>
      </c>
      <c r="R2813">
        <v>0.81699999999999995</v>
      </c>
      <c r="S2813">
        <v>0.45700000000000002</v>
      </c>
    </row>
    <row r="2814" spans="1:19" x14ac:dyDescent="0.3">
      <c r="A2814">
        <v>240</v>
      </c>
      <c r="B2814">
        <v>-0.27700000000000002</v>
      </c>
      <c r="C2814">
        <v>-1.23</v>
      </c>
      <c r="D2814">
        <v>-2.2930000000000001</v>
      </c>
      <c r="E2814">
        <v>-3.0059999999999998</v>
      </c>
      <c r="F2814">
        <v>-3.24</v>
      </c>
      <c r="G2814">
        <v>3.2</v>
      </c>
      <c r="H2814">
        <v>-0.01</v>
      </c>
      <c r="I2814">
        <v>4</v>
      </c>
      <c r="J2814">
        <v>-0.317</v>
      </c>
      <c r="K2814">
        <v>-1.306</v>
      </c>
      <c r="L2814">
        <v>-2.3090000000000002</v>
      </c>
      <c r="M2814">
        <v>-3.077</v>
      </c>
      <c r="N2814">
        <v>-3.3010000000000002</v>
      </c>
      <c r="O2814">
        <v>1.111</v>
      </c>
      <c r="P2814">
        <v>1.135</v>
      </c>
      <c r="Q2814">
        <v>1.129</v>
      </c>
      <c r="R2814">
        <v>0.80100000000000005</v>
      </c>
      <c r="S2814">
        <v>0.45900000000000002</v>
      </c>
    </row>
    <row r="2815" spans="1:19" x14ac:dyDescent="0.3">
      <c r="A2815">
        <v>300</v>
      </c>
      <c r="B2815">
        <v>-0.27700000000000002</v>
      </c>
      <c r="C2815">
        <v>-1.23</v>
      </c>
      <c r="D2815">
        <v>-2.2930000000000001</v>
      </c>
      <c r="E2815">
        <v>-3.0059999999999998</v>
      </c>
      <c r="F2815">
        <v>-3.24</v>
      </c>
      <c r="G2815">
        <v>3.2</v>
      </c>
      <c r="H2815">
        <v>-0.01</v>
      </c>
      <c r="I2815">
        <v>4</v>
      </c>
      <c r="J2815">
        <v>-0.317</v>
      </c>
      <c r="K2815">
        <v>-1.3049999999999999</v>
      </c>
      <c r="L2815">
        <v>-2.3090000000000002</v>
      </c>
      <c r="M2815">
        <v>-3.0840000000000001</v>
      </c>
      <c r="N2815">
        <v>-3.306</v>
      </c>
      <c r="O2815">
        <v>1.1080000000000001</v>
      </c>
      <c r="P2815">
        <v>1.1240000000000001</v>
      </c>
      <c r="Q2815">
        <v>1.125</v>
      </c>
      <c r="R2815">
        <v>0.83199999999999996</v>
      </c>
      <c r="S2815">
        <v>0.46100000000000002</v>
      </c>
    </row>
    <row r="2816" spans="1:19" x14ac:dyDescent="0.3">
      <c r="A2816">
        <v>360</v>
      </c>
      <c r="B2816">
        <v>-0.27700000000000002</v>
      </c>
      <c r="C2816">
        <v>-1.23</v>
      </c>
      <c r="D2816">
        <v>-2.2930000000000001</v>
      </c>
      <c r="E2816">
        <v>-3.0059999999999998</v>
      </c>
      <c r="F2816">
        <v>-3.24</v>
      </c>
      <c r="G2816">
        <v>3.2</v>
      </c>
      <c r="H2816">
        <v>-0.01</v>
      </c>
      <c r="I2816">
        <v>4</v>
      </c>
      <c r="J2816">
        <v>-0.31900000000000001</v>
      </c>
      <c r="K2816">
        <v>-1.3049999999999999</v>
      </c>
      <c r="L2816">
        <v>-2.3050000000000002</v>
      </c>
      <c r="M2816">
        <v>-3.0939999999999999</v>
      </c>
      <c r="N2816">
        <v>-3.3119999999999998</v>
      </c>
      <c r="O2816">
        <v>1.107</v>
      </c>
      <c r="P2816">
        <v>1.123</v>
      </c>
      <c r="Q2816">
        <v>1.1140000000000001</v>
      </c>
      <c r="R2816">
        <v>0.85899999999999999</v>
      </c>
      <c r="S2816">
        <v>0.46400000000000002</v>
      </c>
    </row>
    <row r="2817" spans="1:19" x14ac:dyDescent="0.3">
      <c r="A2817">
        <v>420</v>
      </c>
      <c r="B2817">
        <v>-0.27700000000000002</v>
      </c>
      <c r="C2817">
        <v>-1.23</v>
      </c>
      <c r="D2817">
        <v>-2.2930000000000001</v>
      </c>
      <c r="E2817">
        <v>-3.0059999999999998</v>
      </c>
      <c r="F2817">
        <v>-3.24</v>
      </c>
      <c r="G2817">
        <v>3.2</v>
      </c>
      <c r="H2817">
        <v>-0.01</v>
      </c>
      <c r="I2817">
        <v>4</v>
      </c>
      <c r="J2817">
        <v>-0.32100000000000001</v>
      </c>
      <c r="K2817">
        <v>-1.3069999999999999</v>
      </c>
      <c r="L2817">
        <v>-2.3050000000000002</v>
      </c>
      <c r="M2817">
        <v>-3.1019999999999999</v>
      </c>
      <c r="N2817">
        <v>-3.32</v>
      </c>
      <c r="O2817">
        <v>1.107</v>
      </c>
      <c r="P2817">
        <v>1.1240000000000001</v>
      </c>
      <c r="Q2817">
        <v>1.119</v>
      </c>
      <c r="R2817">
        <v>0.875</v>
      </c>
      <c r="S2817">
        <v>0.46700000000000003</v>
      </c>
    </row>
    <row r="2818" spans="1:19" x14ac:dyDescent="0.3">
      <c r="A2818">
        <v>480</v>
      </c>
      <c r="B2818">
        <v>-0.27700000000000002</v>
      </c>
      <c r="C2818">
        <v>-1.23</v>
      </c>
      <c r="D2818">
        <v>-2.2930000000000001</v>
      </c>
      <c r="E2818">
        <v>-3.0059999999999998</v>
      </c>
      <c r="F2818">
        <v>-3.24</v>
      </c>
      <c r="G2818">
        <v>3.2</v>
      </c>
      <c r="H2818">
        <v>-0.01</v>
      </c>
      <c r="I2818">
        <v>4</v>
      </c>
      <c r="J2818">
        <v>-0.32200000000000001</v>
      </c>
      <c r="K2818">
        <v>-1.3089999999999999</v>
      </c>
      <c r="L2818">
        <v>-2.306</v>
      </c>
      <c r="M2818">
        <v>-3.1070000000000002</v>
      </c>
      <c r="N2818">
        <v>-3.327</v>
      </c>
      <c r="O2818">
        <v>1.105</v>
      </c>
      <c r="P2818">
        <v>1.1220000000000001</v>
      </c>
      <c r="Q2818">
        <v>1.125</v>
      </c>
      <c r="R2818">
        <v>0.88200000000000001</v>
      </c>
      <c r="S2818">
        <v>0.47</v>
      </c>
    </row>
    <row r="2819" spans="1:19" x14ac:dyDescent="0.3">
      <c r="A2819">
        <v>540</v>
      </c>
      <c r="B2819">
        <v>-0.27700000000000002</v>
      </c>
      <c r="C2819">
        <v>-1.23</v>
      </c>
      <c r="D2819">
        <v>-2.2930000000000001</v>
      </c>
      <c r="E2819">
        <v>-3.0059999999999998</v>
      </c>
      <c r="F2819">
        <v>-3.24</v>
      </c>
      <c r="G2819">
        <v>3.2</v>
      </c>
      <c r="H2819">
        <v>-0.01</v>
      </c>
      <c r="I2819">
        <v>4</v>
      </c>
      <c r="J2819">
        <v>-0.32300000000000001</v>
      </c>
      <c r="K2819">
        <v>-1.3089999999999999</v>
      </c>
      <c r="L2819">
        <v>-2.306</v>
      </c>
      <c r="M2819">
        <v>-3.1110000000000002</v>
      </c>
      <c r="N2819">
        <v>-3.3359999999999999</v>
      </c>
      <c r="O2819">
        <v>1.1040000000000001</v>
      </c>
      <c r="P2819">
        <v>1.119</v>
      </c>
      <c r="Q2819">
        <v>1.1259999999999999</v>
      </c>
      <c r="R2819">
        <v>0.88600000000000001</v>
      </c>
      <c r="S2819">
        <v>0.47299999999999998</v>
      </c>
    </row>
    <row r="2820" spans="1:19" x14ac:dyDescent="0.3">
      <c r="A2820">
        <v>600</v>
      </c>
      <c r="B2820">
        <v>-0.27700000000000002</v>
      </c>
      <c r="C2820">
        <v>-1.23</v>
      </c>
      <c r="D2820">
        <v>-2.2930000000000001</v>
      </c>
      <c r="E2820">
        <v>-3.0059999999999998</v>
      </c>
      <c r="F2820">
        <v>-3.24</v>
      </c>
      <c r="G2820">
        <v>3.2</v>
      </c>
      <c r="H2820">
        <v>-0.01</v>
      </c>
      <c r="I2820">
        <v>4</v>
      </c>
      <c r="J2820">
        <v>-0.32500000000000001</v>
      </c>
      <c r="K2820">
        <v>-1.31</v>
      </c>
      <c r="L2820">
        <v>-2.3050000000000002</v>
      </c>
      <c r="M2820">
        <v>-3.1150000000000002</v>
      </c>
      <c r="N2820">
        <v>-3.3439999999999999</v>
      </c>
      <c r="O2820">
        <v>1.103</v>
      </c>
      <c r="P2820">
        <v>1.117</v>
      </c>
      <c r="Q2820">
        <v>1.1240000000000001</v>
      </c>
      <c r="R2820">
        <v>0.88900000000000001</v>
      </c>
      <c r="S2820">
        <v>0.47599999999999998</v>
      </c>
    </row>
    <row r="2822" spans="1:19" x14ac:dyDescent="0.3">
      <c r="A2822" t="s">
        <v>0</v>
      </c>
      <c r="B2822" t="s">
        <v>218</v>
      </c>
    </row>
    <row r="2823" spans="1:19" x14ac:dyDescent="0.3">
      <c r="A2823">
        <v>0</v>
      </c>
      <c r="B2823">
        <v>-0.27800000000000002</v>
      </c>
      <c r="C2823">
        <v>-1.23</v>
      </c>
      <c r="D2823">
        <v>-2.2930000000000001</v>
      </c>
      <c r="E2823">
        <v>-3</v>
      </c>
      <c r="F2823">
        <v>-3.23</v>
      </c>
      <c r="G2823">
        <v>3.2</v>
      </c>
      <c r="H2823">
        <v>-0.01</v>
      </c>
      <c r="I2823">
        <v>4</v>
      </c>
      <c r="J2823">
        <v>-0.30499999999999999</v>
      </c>
      <c r="K2823">
        <v>-1.3049999999999999</v>
      </c>
      <c r="L2823">
        <v>-2.302</v>
      </c>
      <c r="M2823">
        <v>-3.08</v>
      </c>
      <c r="N2823">
        <v>-3.23</v>
      </c>
      <c r="O2823">
        <v>1.1060000000000001</v>
      </c>
      <c r="P2823">
        <v>1.1060000000000001</v>
      </c>
      <c r="Q2823">
        <v>1.1000000000000001</v>
      </c>
      <c r="R2823">
        <v>0.81299999999999994</v>
      </c>
      <c r="S2823">
        <v>0.34699999999999998</v>
      </c>
    </row>
    <row r="2824" spans="1:19" x14ac:dyDescent="0.3">
      <c r="A2824">
        <v>60</v>
      </c>
      <c r="B2824">
        <v>-0.27800000000000002</v>
      </c>
      <c r="C2824">
        <v>-1.23</v>
      </c>
      <c r="D2824">
        <v>-2.2930000000000001</v>
      </c>
      <c r="E2824">
        <v>-3</v>
      </c>
      <c r="F2824">
        <v>-3.23</v>
      </c>
      <c r="G2824">
        <v>3.2</v>
      </c>
      <c r="H2824">
        <v>-0.01</v>
      </c>
      <c r="I2824">
        <v>4</v>
      </c>
      <c r="J2824">
        <v>-0.317</v>
      </c>
      <c r="K2824">
        <v>-1.306</v>
      </c>
      <c r="L2824">
        <v>-2.2989999999999999</v>
      </c>
      <c r="M2824">
        <v>-3.0670000000000002</v>
      </c>
      <c r="N2824">
        <v>-3.2730000000000001</v>
      </c>
      <c r="O2824">
        <v>1.123</v>
      </c>
      <c r="P2824">
        <v>1.1080000000000001</v>
      </c>
      <c r="Q2824">
        <v>1.0669999999999999</v>
      </c>
      <c r="R2824">
        <v>0.77500000000000002</v>
      </c>
      <c r="S2824">
        <v>0.44900000000000001</v>
      </c>
    </row>
    <row r="2825" spans="1:19" x14ac:dyDescent="0.3">
      <c r="A2825">
        <v>120</v>
      </c>
      <c r="B2825">
        <v>-0.27800000000000002</v>
      </c>
      <c r="C2825">
        <v>-1.23</v>
      </c>
      <c r="D2825">
        <v>-2.2930000000000001</v>
      </c>
      <c r="E2825">
        <v>-3</v>
      </c>
      <c r="F2825">
        <v>-3.23</v>
      </c>
      <c r="G2825">
        <v>3.2</v>
      </c>
      <c r="H2825">
        <v>-0.01</v>
      </c>
      <c r="I2825">
        <v>4</v>
      </c>
      <c r="J2825">
        <v>-0.311</v>
      </c>
      <c r="K2825">
        <v>-1.31</v>
      </c>
      <c r="L2825">
        <v>-2.3159999999999998</v>
      </c>
      <c r="M2825">
        <v>-3.093</v>
      </c>
      <c r="N2825">
        <v>-3.2810000000000001</v>
      </c>
      <c r="O2825">
        <v>1.1080000000000001</v>
      </c>
      <c r="P2825">
        <v>1.137</v>
      </c>
      <c r="Q2825">
        <v>1.133</v>
      </c>
      <c r="R2825">
        <v>0.87</v>
      </c>
      <c r="S2825">
        <v>0.45200000000000001</v>
      </c>
    </row>
    <row r="2826" spans="1:19" x14ac:dyDescent="0.3">
      <c r="A2826">
        <v>180</v>
      </c>
      <c r="B2826">
        <v>-0.27800000000000002</v>
      </c>
      <c r="C2826">
        <v>-1.23</v>
      </c>
      <c r="D2826">
        <v>-2.2930000000000001</v>
      </c>
      <c r="E2826">
        <v>-3</v>
      </c>
      <c r="F2826">
        <v>-3.23</v>
      </c>
      <c r="G2826">
        <v>3.2</v>
      </c>
      <c r="H2826">
        <v>-0.01</v>
      </c>
      <c r="I2826">
        <v>4</v>
      </c>
      <c r="J2826">
        <v>-0.313</v>
      </c>
      <c r="K2826">
        <v>-1.3009999999999999</v>
      </c>
      <c r="L2826">
        <v>-2.302</v>
      </c>
      <c r="M2826">
        <v>-3.0760000000000001</v>
      </c>
      <c r="N2826">
        <v>-3.2829999999999999</v>
      </c>
      <c r="O2826">
        <v>1.1080000000000001</v>
      </c>
      <c r="P2826">
        <v>1.1140000000000001</v>
      </c>
      <c r="Q2826">
        <v>1.0900000000000001</v>
      </c>
      <c r="R2826">
        <v>0.80900000000000005</v>
      </c>
      <c r="S2826">
        <v>0.45200000000000001</v>
      </c>
    </row>
    <row r="2827" spans="1:19" x14ac:dyDescent="0.3">
      <c r="A2827">
        <v>240</v>
      </c>
      <c r="B2827">
        <v>-0.27800000000000002</v>
      </c>
      <c r="C2827">
        <v>-1.23</v>
      </c>
      <c r="D2827">
        <v>-2.2930000000000001</v>
      </c>
      <c r="E2827">
        <v>-3</v>
      </c>
      <c r="F2827">
        <v>-3.23</v>
      </c>
      <c r="G2827">
        <v>3.2</v>
      </c>
      <c r="H2827">
        <v>-0.01</v>
      </c>
      <c r="I2827">
        <v>4</v>
      </c>
      <c r="J2827">
        <v>-0.317</v>
      </c>
      <c r="K2827">
        <v>-1.306</v>
      </c>
      <c r="L2827">
        <v>-2.3090000000000002</v>
      </c>
      <c r="M2827">
        <v>-3.0710000000000002</v>
      </c>
      <c r="N2827">
        <v>-3.29</v>
      </c>
      <c r="O2827">
        <v>1.111</v>
      </c>
      <c r="P2827">
        <v>1.135</v>
      </c>
      <c r="Q2827">
        <v>1.129</v>
      </c>
      <c r="R2827">
        <v>0.79500000000000004</v>
      </c>
      <c r="S2827">
        <v>0.45500000000000002</v>
      </c>
    </row>
    <row r="2828" spans="1:19" x14ac:dyDescent="0.3">
      <c r="A2828">
        <v>300</v>
      </c>
      <c r="B2828">
        <v>-0.27800000000000002</v>
      </c>
      <c r="C2828">
        <v>-1.23</v>
      </c>
      <c r="D2828">
        <v>-2.2930000000000001</v>
      </c>
      <c r="E2828">
        <v>-3</v>
      </c>
      <c r="F2828">
        <v>-3.23</v>
      </c>
      <c r="G2828">
        <v>3.2</v>
      </c>
      <c r="H2828">
        <v>-0.01</v>
      </c>
      <c r="I2828">
        <v>4</v>
      </c>
      <c r="J2828">
        <v>-0.317</v>
      </c>
      <c r="K2828">
        <v>-1.3049999999999999</v>
      </c>
      <c r="L2828">
        <v>-2.3090000000000002</v>
      </c>
      <c r="M2828">
        <v>-3.0779999999999998</v>
      </c>
      <c r="N2828">
        <v>-3.2949999999999999</v>
      </c>
      <c r="O2828">
        <v>1.1080000000000001</v>
      </c>
      <c r="P2828">
        <v>1.1240000000000001</v>
      </c>
      <c r="Q2828">
        <v>1.125</v>
      </c>
      <c r="R2828">
        <v>0.82699999999999996</v>
      </c>
      <c r="S2828">
        <v>0.45700000000000002</v>
      </c>
    </row>
    <row r="2829" spans="1:19" x14ac:dyDescent="0.3">
      <c r="A2829">
        <v>360</v>
      </c>
      <c r="B2829">
        <v>-0.27800000000000002</v>
      </c>
      <c r="C2829">
        <v>-1.23</v>
      </c>
      <c r="D2829">
        <v>-2.2930000000000001</v>
      </c>
      <c r="E2829">
        <v>-3</v>
      </c>
      <c r="F2829">
        <v>-3.23</v>
      </c>
      <c r="G2829">
        <v>3.2</v>
      </c>
      <c r="H2829">
        <v>-0.01</v>
      </c>
      <c r="I2829">
        <v>4</v>
      </c>
      <c r="J2829">
        <v>-0.31900000000000001</v>
      </c>
      <c r="K2829">
        <v>-1.3049999999999999</v>
      </c>
      <c r="L2829">
        <v>-2.3039999999999998</v>
      </c>
      <c r="M2829">
        <v>-3.089</v>
      </c>
      <c r="N2829">
        <v>-3.3010000000000002</v>
      </c>
      <c r="O2829">
        <v>1.107</v>
      </c>
      <c r="P2829">
        <v>1.1220000000000001</v>
      </c>
      <c r="Q2829">
        <v>1.1140000000000001</v>
      </c>
      <c r="R2829">
        <v>0.85299999999999998</v>
      </c>
      <c r="S2829">
        <v>0.45900000000000002</v>
      </c>
    </row>
    <row r="2830" spans="1:19" x14ac:dyDescent="0.3">
      <c r="A2830">
        <v>420</v>
      </c>
      <c r="B2830">
        <v>-0.27800000000000002</v>
      </c>
      <c r="C2830">
        <v>-1.23</v>
      </c>
      <c r="D2830">
        <v>-2.2930000000000001</v>
      </c>
      <c r="E2830">
        <v>-3</v>
      </c>
      <c r="F2830">
        <v>-3.23</v>
      </c>
      <c r="G2830">
        <v>3.2</v>
      </c>
      <c r="H2830">
        <v>-0.01</v>
      </c>
      <c r="I2830">
        <v>4</v>
      </c>
      <c r="J2830">
        <v>-0.32100000000000001</v>
      </c>
      <c r="K2830">
        <v>-1.3080000000000001</v>
      </c>
      <c r="L2830">
        <v>-2.3050000000000002</v>
      </c>
      <c r="M2830">
        <v>-3.0960000000000001</v>
      </c>
      <c r="N2830">
        <v>-3.3090000000000002</v>
      </c>
      <c r="O2830">
        <v>1.107</v>
      </c>
      <c r="P2830">
        <v>1.125</v>
      </c>
      <c r="Q2830">
        <v>1.1200000000000001</v>
      </c>
      <c r="R2830">
        <v>0.86799999999999999</v>
      </c>
      <c r="S2830">
        <v>0.46200000000000002</v>
      </c>
    </row>
    <row r="2831" spans="1:19" x14ac:dyDescent="0.3">
      <c r="A2831">
        <v>480</v>
      </c>
      <c r="B2831">
        <v>-0.27800000000000002</v>
      </c>
      <c r="C2831">
        <v>-1.23</v>
      </c>
      <c r="D2831">
        <v>-2.2930000000000001</v>
      </c>
      <c r="E2831">
        <v>-3</v>
      </c>
      <c r="F2831">
        <v>-3.23</v>
      </c>
      <c r="G2831">
        <v>3.2</v>
      </c>
      <c r="H2831">
        <v>-0.01</v>
      </c>
      <c r="I2831">
        <v>4</v>
      </c>
      <c r="J2831">
        <v>-0.32200000000000001</v>
      </c>
      <c r="K2831">
        <v>-1.3089999999999999</v>
      </c>
      <c r="L2831">
        <v>-2.306</v>
      </c>
      <c r="M2831">
        <v>-3.101</v>
      </c>
      <c r="N2831">
        <v>-3.3159999999999998</v>
      </c>
      <c r="O2831">
        <v>1.105</v>
      </c>
      <c r="P2831">
        <v>1.1220000000000001</v>
      </c>
      <c r="Q2831">
        <v>1.125</v>
      </c>
      <c r="R2831">
        <v>0.876</v>
      </c>
      <c r="S2831">
        <v>0.46500000000000002</v>
      </c>
    </row>
    <row r="2832" spans="1:19" x14ac:dyDescent="0.3">
      <c r="A2832">
        <v>540</v>
      </c>
      <c r="B2832">
        <v>-0.27800000000000002</v>
      </c>
      <c r="C2832">
        <v>-1.23</v>
      </c>
      <c r="D2832">
        <v>-2.2930000000000001</v>
      </c>
      <c r="E2832">
        <v>-3</v>
      </c>
      <c r="F2832">
        <v>-3.23</v>
      </c>
      <c r="G2832">
        <v>3.2</v>
      </c>
      <c r="H2832">
        <v>-0.01</v>
      </c>
      <c r="I2832">
        <v>4</v>
      </c>
      <c r="J2832">
        <v>-0.32300000000000001</v>
      </c>
      <c r="K2832">
        <v>-1.3089999999999999</v>
      </c>
      <c r="L2832">
        <v>-2.306</v>
      </c>
      <c r="M2832">
        <v>-3.1059999999999999</v>
      </c>
      <c r="N2832">
        <v>-3.3239999999999998</v>
      </c>
      <c r="O2832">
        <v>1.1040000000000001</v>
      </c>
      <c r="P2832">
        <v>1.119</v>
      </c>
      <c r="Q2832">
        <v>1.125</v>
      </c>
      <c r="R2832">
        <v>0.88</v>
      </c>
      <c r="S2832">
        <v>0.46800000000000003</v>
      </c>
    </row>
    <row r="2833" spans="1:19" x14ac:dyDescent="0.3">
      <c r="A2833">
        <v>600</v>
      </c>
      <c r="B2833">
        <v>-0.27800000000000002</v>
      </c>
      <c r="C2833">
        <v>-1.23</v>
      </c>
      <c r="D2833">
        <v>-2.2930000000000001</v>
      </c>
      <c r="E2833">
        <v>-3</v>
      </c>
      <c r="F2833">
        <v>-3.23</v>
      </c>
      <c r="G2833">
        <v>3.2</v>
      </c>
      <c r="H2833">
        <v>-0.01</v>
      </c>
      <c r="I2833">
        <v>4</v>
      </c>
      <c r="J2833">
        <v>-0.32500000000000001</v>
      </c>
      <c r="K2833">
        <v>-1.31</v>
      </c>
      <c r="L2833">
        <v>-2.3050000000000002</v>
      </c>
      <c r="M2833">
        <v>-3.11</v>
      </c>
      <c r="N2833">
        <v>-3.3330000000000002</v>
      </c>
      <c r="O2833">
        <v>1.1040000000000001</v>
      </c>
      <c r="P2833">
        <v>1.117</v>
      </c>
      <c r="Q2833">
        <v>1.1240000000000001</v>
      </c>
      <c r="R2833">
        <v>0.88400000000000001</v>
      </c>
      <c r="S2833">
        <v>0.47199999999999998</v>
      </c>
    </row>
    <row r="2835" spans="1:19" x14ac:dyDescent="0.3">
      <c r="A2835" t="s">
        <v>0</v>
      </c>
      <c r="B2835" t="s">
        <v>219</v>
      </c>
    </row>
    <row r="2836" spans="1:19" x14ac:dyDescent="0.3">
      <c r="A2836">
        <v>0</v>
      </c>
      <c r="B2836">
        <v>-0.27800000000000002</v>
      </c>
      <c r="C2836">
        <v>-1.23</v>
      </c>
      <c r="D2836">
        <v>-2.2799999999999998</v>
      </c>
      <c r="E2836">
        <v>-2.9940000000000002</v>
      </c>
      <c r="F2836">
        <v>-3.22</v>
      </c>
      <c r="G2836">
        <v>3.2</v>
      </c>
      <c r="H2836">
        <v>-0.01</v>
      </c>
      <c r="I2836">
        <v>4</v>
      </c>
      <c r="J2836">
        <v>-0.30499999999999999</v>
      </c>
      <c r="K2836">
        <v>-1.3049999999999999</v>
      </c>
      <c r="L2836">
        <v>-2.3010000000000002</v>
      </c>
      <c r="M2836">
        <v>-3.0739999999999998</v>
      </c>
      <c r="N2836">
        <v>-3.22</v>
      </c>
      <c r="O2836">
        <v>1.1060000000000001</v>
      </c>
      <c r="P2836">
        <v>1.1060000000000001</v>
      </c>
      <c r="Q2836">
        <v>1.1000000000000001</v>
      </c>
      <c r="R2836">
        <v>0.80700000000000005</v>
      </c>
      <c r="S2836">
        <v>0.34399999999999997</v>
      </c>
    </row>
    <row r="2837" spans="1:19" x14ac:dyDescent="0.3">
      <c r="A2837">
        <v>60</v>
      </c>
      <c r="B2837">
        <v>-0.27800000000000002</v>
      </c>
      <c r="C2837">
        <v>-1.23</v>
      </c>
      <c r="D2837">
        <v>-2.2799999999999998</v>
      </c>
      <c r="E2837">
        <v>-2.9940000000000002</v>
      </c>
      <c r="F2837">
        <v>-3.22</v>
      </c>
      <c r="G2837">
        <v>3.2</v>
      </c>
      <c r="H2837">
        <v>-0.01</v>
      </c>
      <c r="I2837">
        <v>4</v>
      </c>
      <c r="J2837">
        <v>-0.318</v>
      </c>
      <c r="K2837">
        <v>-1.3069999999999999</v>
      </c>
      <c r="L2837">
        <v>-2.2930000000000001</v>
      </c>
      <c r="M2837">
        <v>-3.06</v>
      </c>
      <c r="N2837">
        <v>-3.2629999999999999</v>
      </c>
      <c r="O2837">
        <v>1.1240000000000001</v>
      </c>
      <c r="P2837">
        <v>1.111</v>
      </c>
      <c r="Q2837">
        <v>1.0620000000000001</v>
      </c>
      <c r="R2837">
        <v>0.76900000000000002</v>
      </c>
      <c r="S2837">
        <v>0.44500000000000001</v>
      </c>
    </row>
    <row r="2838" spans="1:19" x14ac:dyDescent="0.3">
      <c r="A2838">
        <v>120</v>
      </c>
      <c r="B2838">
        <v>-0.27800000000000002</v>
      </c>
      <c r="C2838">
        <v>-1.23</v>
      </c>
      <c r="D2838">
        <v>-2.2799999999999998</v>
      </c>
      <c r="E2838">
        <v>-2.9940000000000002</v>
      </c>
      <c r="F2838">
        <v>-3.22</v>
      </c>
      <c r="G2838">
        <v>3.2</v>
      </c>
      <c r="H2838">
        <v>-0.01</v>
      </c>
      <c r="I2838">
        <v>4</v>
      </c>
      <c r="J2838">
        <v>-0.31</v>
      </c>
      <c r="K2838">
        <v>-1.31</v>
      </c>
      <c r="L2838">
        <v>-2.3119999999999998</v>
      </c>
      <c r="M2838">
        <v>-3.0870000000000002</v>
      </c>
      <c r="N2838">
        <v>-3.27</v>
      </c>
      <c r="O2838">
        <v>1.1080000000000001</v>
      </c>
      <c r="P2838">
        <v>1.1359999999999999</v>
      </c>
      <c r="Q2838">
        <v>1.1319999999999999</v>
      </c>
      <c r="R2838">
        <v>0.85899999999999999</v>
      </c>
      <c r="S2838">
        <v>0.44700000000000001</v>
      </c>
    </row>
    <row r="2839" spans="1:19" x14ac:dyDescent="0.3">
      <c r="A2839">
        <v>180</v>
      </c>
      <c r="B2839">
        <v>-0.27800000000000002</v>
      </c>
      <c r="C2839">
        <v>-1.23</v>
      </c>
      <c r="D2839">
        <v>-2.2799999999999998</v>
      </c>
      <c r="E2839">
        <v>-2.9940000000000002</v>
      </c>
      <c r="F2839">
        <v>-3.22</v>
      </c>
      <c r="G2839">
        <v>3.2</v>
      </c>
      <c r="H2839">
        <v>-0.01</v>
      </c>
      <c r="I2839">
        <v>4</v>
      </c>
      <c r="J2839">
        <v>-0.312</v>
      </c>
      <c r="K2839">
        <v>-1.3009999999999999</v>
      </c>
      <c r="L2839">
        <v>-2.2989999999999999</v>
      </c>
      <c r="M2839">
        <v>-3.07</v>
      </c>
      <c r="N2839">
        <v>-3.2730000000000001</v>
      </c>
      <c r="O2839">
        <v>1.1080000000000001</v>
      </c>
      <c r="P2839">
        <v>1.113</v>
      </c>
      <c r="Q2839">
        <v>1.091</v>
      </c>
      <c r="R2839">
        <v>0.80300000000000005</v>
      </c>
      <c r="S2839">
        <v>0.44900000000000001</v>
      </c>
    </row>
    <row r="2840" spans="1:19" x14ac:dyDescent="0.3">
      <c r="A2840">
        <v>240</v>
      </c>
      <c r="B2840">
        <v>-0.27800000000000002</v>
      </c>
      <c r="C2840">
        <v>-1.23</v>
      </c>
      <c r="D2840">
        <v>-2.2799999999999998</v>
      </c>
      <c r="E2840">
        <v>-2.9940000000000002</v>
      </c>
      <c r="F2840">
        <v>-3.22</v>
      </c>
      <c r="G2840">
        <v>3.2</v>
      </c>
      <c r="H2840">
        <v>-0.01</v>
      </c>
      <c r="I2840">
        <v>4</v>
      </c>
      <c r="J2840">
        <v>-0.317</v>
      </c>
      <c r="K2840">
        <v>-1.306</v>
      </c>
      <c r="L2840">
        <v>-2.306</v>
      </c>
      <c r="M2840">
        <v>-3.0630000000000002</v>
      </c>
      <c r="N2840">
        <v>-3.278</v>
      </c>
      <c r="O2840">
        <v>1.111</v>
      </c>
      <c r="P2840">
        <v>1.1359999999999999</v>
      </c>
      <c r="Q2840">
        <v>1.129</v>
      </c>
      <c r="R2840">
        <v>0.79200000000000004</v>
      </c>
      <c r="S2840">
        <v>0.45100000000000001</v>
      </c>
    </row>
    <row r="2841" spans="1:19" x14ac:dyDescent="0.3">
      <c r="A2841">
        <v>300</v>
      </c>
      <c r="B2841">
        <v>-0.27800000000000002</v>
      </c>
      <c r="C2841">
        <v>-1.23</v>
      </c>
      <c r="D2841">
        <v>-2.2799999999999998</v>
      </c>
      <c r="E2841">
        <v>-2.9940000000000002</v>
      </c>
      <c r="F2841">
        <v>-3.22</v>
      </c>
      <c r="G2841">
        <v>3.2</v>
      </c>
      <c r="H2841">
        <v>-0.01</v>
      </c>
      <c r="I2841">
        <v>4</v>
      </c>
      <c r="J2841">
        <v>-0.317</v>
      </c>
      <c r="K2841">
        <v>-1.3049999999999999</v>
      </c>
      <c r="L2841">
        <v>-2.306</v>
      </c>
      <c r="M2841">
        <v>-3.0710000000000002</v>
      </c>
      <c r="N2841">
        <v>-3.2839999999999998</v>
      </c>
      <c r="O2841">
        <v>1.1080000000000001</v>
      </c>
      <c r="P2841">
        <v>1.125</v>
      </c>
      <c r="Q2841">
        <v>1.125</v>
      </c>
      <c r="R2841">
        <v>0.82599999999999996</v>
      </c>
      <c r="S2841">
        <v>0.45300000000000001</v>
      </c>
    </row>
    <row r="2842" spans="1:19" x14ac:dyDescent="0.3">
      <c r="A2842">
        <v>360</v>
      </c>
      <c r="B2842">
        <v>-0.27800000000000002</v>
      </c>
      <c r="C2842">
        <v>-1.23</v>
      </c>
      <c r="D2842">
        <v>-2.2799999999999998</v>
      </c>
      <c r="E2842">
        <v>-2.9940000000000002</v>
      </c>
      <c r="F2842">
        <v>-3.22</v>
      </c>
      <c r="G2842">
        <v>3.2</v>
      </c>
      <c r="H2842">
        <v>-0.01</v>
      </c>
      <c r="I2842">
        <v>4</v>
      </c>
      <c r="J2842">
        <v>-0.318</v>
      </c>
      <c r="K2842">
        <v>-1.3049999999999999</v>
      </c>
      <c r="L2842">
        <v>-2.302</v>
      </c>
      <c r="M2842">
        <v>-3.081</v>
      </c>
      <c r="N2842">
        <v>-3.29</v>
      </c>
      <c r="O2842">
        <v>1.107</v>
      </c>
      <c r="P2842">
        <v>1.123</v>
      </c>
      <c r="Q2842">
        <v>1.113</v>
      </c>
      <c r="R2842">
        <v>0.85</v>
      </c>
      <c r="S2842">
        <v>0.45500000000000002</v>
      </c>
    </row>
    <row r="2843" spans="1:19" x14ac:dyDescent="0.3">
      <c r="A2843">
        <v>420</v>
      </c>
      <c r="B2843">
        <v>-0.27800000000000002</v>
      </c>
      <c r="C2843">
        <v>-1.23</v>
      </c>
      <c r="D2843">
        <v>-2.2799999999999998</v>
      </c>
      <c r="E2843">
        <v>-2.9940000000000002</v>
      </c>
      <c r="F2843">
        <v>-3.22</v>
      </c>
      <c r="G2843">
        <v>3.2</v>
      </c>
      <c r="H2843">
        <v>-0.01</v>
      </c>
      <c r="I2843">
        <v>4</v>
      </c>
      <c r="J2843">
        <v>-0.32100000000000001</v>
      </c>
      <c r="K2843">
        <v>-1.3080000000000001</v>
      </c>
      <c r="L2843">
        <v>-2.3029999999999999</v>
      </c>
      <c r="M2843">
        <v>-3.089</v>
      </c>
      <c r="N2843">
        <v>-3.2970000000000002</v>
      </c>
      <c r="O2843">
        <v>1.107</v>
      </c>
      <c r="P2843">
        <v>1.125</v>
      </c>
      <c r="Q2843">
        <v>1.1200000000000001</v>
      </c>
      <c r="R2843">
        <v>0.86599999999999999</v>
      </c>
      <c r="S2843">
        <v>0.45800000000000002</v>
      </c>
    </row>
    <row r="2844" spans="1:19" x14ac:dyDescent="0.3">
      <c r="A2844">
        <v>480</v>
      </c>
      <c r="B2844">
        <v>-0.27800000000000002</v>
      </c>
      <c r="C2844">
        <v>-1.23</v>
      </c>
      <c r="D2844">
        <v>-2.2799999999999998</v>
      </c>
      <c r="E2844">
        <v>-2.9940000000000002</v>
      </c>
      <c r="F2844">
        <v>-3.22</v>
      </c>
      <c r="G2844">
        <v>3.2</v>
      </c>
      <c r="H2844">
        <v>-0.01</v>
      </c>
      <c r="I2844">
        <v>4</v>
      </c>
      <c r="J2844">
        <v>-0.32200000000000001</v>
      </c>
      <c r="K2844">
        <v>-1.3080000000000001</v>
      </c>
      <c r="L2844">
        <v>-2.3039999999999998</v>
      </c>
      <c r="M2844">
        <v>-3.0939999999999999</v>
      </c>
      <c r="N2844">
        <v>-3.3039999999999998</v>
      </c>
      <c r="O2844">
        <v>1.105</v>
      </c>
      <c r="P2844">
        <v>1.121</v>
      </c>
      <c r="Q2844">
        <v>1.1240000000000001</v>
      </c>
      <c r="R2844">
        <v>0.872</v>
      </c>
      <c r="S2844">
        <v>0.46</v>
      </c>
    </row>
    <row r="2845" spans="1:19" x14ac:dyDescent="0.3">
      <c r="A2845">
        <v>540</v>
      </c>
      <c r="B2845">
        <v>-0.27800000000000002</v>
      </c>
      <c r="C2845">
        <v>-1.23</v>
      </c>
      <c r="D2845">
        <v>-2.2799999999999998</v>
      </c>
      <c r="E2845">
        <v>-2.9940000000000002</v>
      </c>
      <c r="F2845">
        <v>-3.22</v>
      </c>
      <c r="G2845">
        <v>3.2</v>
      </c>
      <c r="H2845">
        <v>-0.01</v>
      </c>
      <c r="I2845">
        <v>4</v>
      </c>
      <c r="J2845">
        <v>-0.32300000000000001</v>
      </c>
      <c r="K2845">
        <v>-1.3089999999999999</v>
      </c>
      <c r="L2845">
        <v>-2.3039999999999998</v>
      </c>
      <c r="M2845">
        <v>-3.0979999999999999</v>
      </c>
      <c r="N2845">
        <v>-3.3119999999999998</v>
      </c>
      <c r="O2845">
        <v>1.1040000000000001</v>
      </c>
      <c r="P2845">
        <v>1.119</v>
      </c>
      <c r="Q2845">
        <v>1.125</v>
      </c>
      <c r="R2845">
        <v>0.875</v>
      </c>
      <c r="S2845">
        <v>0.46300000000000002</v>
      </c>
    </row>
    <row r="2846" spans="1:19" x14ac:dyDescent="0.3">
      <c r="A2846">
        <v>600</v>
      </c>
      <c r="B2846">
        <v>-0.27800000000000002</v>
      </c>
      <c r="C2846">
        <v>-1.23</v>
      </c>
      <c r="D2846">
        <v>-2.2799999999999998</v>
      </c>
      <c r="E2846">
        <v>-2.9940000000000002</v>
      </c>
      <c r="F2846">
        <v>-3.22</v>
      </c>
      <c r="G2846">
        <v>3.2</v>
      </c>
      <c r="H2846">
        <v>-0.01</v>
      </c>
      <c r="I2846">
        <v>4</v>
      </c>
      <c r="J2846">
        <v>-0.32500000000000001</v>
      </c>
      <c r="K2846">
        <v>-1.31</v>
      </c>
      <c r="L2846">
        <v>-2.3039999999999998</v>
      </c>
      <c r="M2846">
        <v>-3.1019999999999999</v>
      </c>
      <c r="N2846">
        <v>-3.32</v>
      </c>
      <c r="O2846">
        <v>1.1040000000000001</v>
      </c>
      <c r="P2846">
        <v>1.117</v>
      </c>
      <c r="Q2846">
        <v>1.123</v>
      </c>
      <c r="R2846">
        <v>0.88</v>
      </c>
      <c r="S2846">
        <v>0.46700000000000003</v>
      </c>
    </row>
    <row r="2848" spans="1:19" x14ac:dyDescent="0.3">
      <c r="A2848" t="s">
        <v>0</v>
      </c>
      <c r="B2848" t="s">
        <v>220</v>
      </c>
    </row>
    <row r="2849" spans="1:19" x14ac:dyDescent="0.3">
      <c r="A2849">
        <v>0</v>
      </c>
      <c r="B2849">
        <v>-0.27900000000000003</v>
      </c>
      <c r="C2849">
        <v>-1.232</v>
      </c>
      <c r="D2849">
        <v>-2.2810000000000001</v>
      </c>
      <c r="E2849">
        <v>-2.988</v>
      </c>
      <c r="F2849">
        <v>-3.21</v>
      </c>
      <c r="G2849">
        <v>3.2</v>
      </c>
      <c r="H2849">
        <v>-0.01</v>
      </c>
      <c r="I2849">
        <v>4</v>
      </c>
      <c r="J2849">
        <v>-0.30499999999999999</v>
      </c>
      <c r="K2849">
        <v>-1.3049999999999999</v>
      </c>
      <c r="L2849">
        <v>-2.3010000000000002</v>
      </c>
      <c r="M2849">
        <v>-3.0670000000000002</v>
      </c>
      <c r="N2849">
        <v>-3.21</v>
      </c>
      <c r="O2849">
        <v>1.1060000000000001</v>
      </c>
      <c r="P2849">
        <v>1.1060000000000001</v>
      </c>
      <c r="Q2849">
        <v>1.1000000000000001</v>
      </c>
      <c r="R2849">
        <v>0.8</v>
      </c>
      <c r="S2849">
        <v>0.34100000000000003</v>
      </c>
    </row>
    <row r="2850" spans="1:19" x14ac:dyDescent="0.3">
      <c r="A2850">
        <v>60</v>
      </c>
      <c r="B2850">
        <v>-0.27900000000000003</v>
      </c>
      <c r="C2850">
        <v>-1.232</v>
      </c>
      <c r="D2850">
        <v>-2.2810000000000001</v>
      </c>
      <c r="E2850">
        <v>-2.988</v>
      </c>
      <c r="F2850">
        <v>-3.21</v>
      </c>
      <c r="G2850">
        <v>3.2</v>
      </c>
      <c r="H2850">
        <v>-0.01</v>
      </c>
      <c r="I2850">
        <v>4</v>
      </c>
      <c r="J2850">
        <v>-0.318</v>
      </c>
      <c r="K2850">
        <v>-1.3080000000000001</v>
      </c>
      <c r="L2850">
        <v>-2.2909999999999999</v>
      </c>
      <c r="M2850">
        <v>-3.056</v>
      </c>
      <c r="N2850">
        <v>-3.2490000000000001</v>
      </c>
      <c r="O2850">
        <v>1.1240000000000001</v>
      </c>
      <c r="P2850">
        <v>1.115</v>
      </c>
      <c r="Q2850">
        <v>1.07</v>
      </c>
      <c r="R2850">
        <v>0.76900000000000002</v>
      </c>
      <c r="S2850">
        <v>0.44</v>
      </c>
    </row>
    <row r="2851" spans="1:19" x14ac:dyDescent="0.3">
      <c r="A2851">
        <v>120</v>
      </c>
      <c r="B2851">
        <v>-0.27900000000000003</v>
      </c>
      <c r="C2851">
        <v>-1.232</v>
      </c>
      <c r="D2851">
        <v>-2.2810000000000001</v>
      </c>
      <c r="E2851">
        <v>-2.988</v>
      </c>
      <c r="F2851">
        <v>-3.21</v>
      </c>
      <c r="G2851">
        <v>3.2</v>
      </c>
      <c r="H2851">
        <v>-0.01</v>
      </c>
      <c r="I2851">
        <v>4</v>
      </c>
      <c r="J2851">
        <v>-0.311</v>
      </c>
      <c r="K2851">
        <v>-1.3109999999999999</v>
      </c>
      <c r="L2851">
        <v>-2.3079999999999998</v>
      </c>
      <c r="M2851">
        <v>-3.0790000000000002</v>
      </c>
      <c r="N2851">
        <v>-3.2559999999999998</v>
      </c>
      <c r="O2851">
        <v>1.109</v>
      </c>
      <c r="P2851">
        <v>1.1399999999999999</v>
      </c>
      <c r="Q2851">
        <v>1.135</v>
      </c>
      <c r="R2851">
        <v>0.84699999999999998</v>
      </c>
      <c r="S2851">
        <v>0.442</v>
      </c>
    </row>
    <row r="2852" spans="1:19" x14ac:dyDescent="0.3">
      <c r="A2852">
        <v>180</v>
      </c>
      <c r="B2852">
        <v>-0.27900000000000003</v>
      </c>
      <c r="C2852">
        <v>-1.232</v>
      </c>
      <c r="D2852">
        <v>-2.2810000000000001</v>
      </c>
      <c r="E2852">
        <v>-2.988</v>
      </c>
      <c r="F2852">
        <v>-3.21</v>
      </c>
      <c r="G2852">
        <v>3.2</v>
      </c>
      <c r="H2852">
        <v>-0.01</v>
      </c>
      <c r="I2852">
        <v>4</v>
      </c>
      <c r="J2852">
        <v>-0.312</v>
      </c>
      <c r="K2852">
        <v>-1.3009999999999999</v>
      </c>
      <c r="L2852">
        <v>-2.2959999999999998</v>
      </c>
      <c r="M2852">
        <v>-3.06</v>
      </c>
      <c r="N2852">
        <v>-3.26</v>
      </c>
      <c r="O2852">
        <v>1.1060000000000001</v>
      </c>
      <c r="P2852">
        <v>1.113</v>
      </c>
      <c r="Q2852">
        <v>1.097</v>
      </c>
      <c r="R2852">
        <v>0.78400000000000003</v>
      </c>
      <c r="S2852">
        <v>0.44400000000000001</v>
      </c>
    </row>
    <row r="2853" spans="1:19" x14ac:dyDescent="0.3">
      <c r="A2853">
        <v>240</v>
      </c>
      <c r="B2853">
        <v>-0.27900000000000003</v>
      </c>
      <c r="C2853">
        <v>-1.232</v>
      </c>
      <c r="D2853">
        <v>-2.2810000000000001</v>
      </c>
      <c r="E2853">
        <v>-2.988</v>
      </c>
      <c r="F2853">
        <v>-3.21</v>
      </c>
      <c r="G2853">
        <v>3.2</v>
      </c>
      <c r="H2853">
        <v>-0.01</v>
      </c>
      <c r="I2853">
        <v>4</v>
      </c>
      <c r="J2853">
        <v>-0.317</v>
      </c>
      <c r="K2853">
        <v>-1.306</v>
      </c>
      <c r="L2853">
        <v>-2.3039999999999998</v>
      </c>
      <c r="M2853">
        <v>-3.0569999999999999</v>
      </c>
      <c r="N2853">
        <v>-3.266</v>
      </c>
      <c r="O2853">
        <v>1.1120000000000001</v>
      </c>
      <c r="P2853">
        <v>1.135</v>
      </c>
      <c r="Q2853">
        <v>1.135</v>
      </c>
      <c r="R2853">
        <v>0.78700000000000003</v>
      </c>
      <c r="S2853">
        <v>0.44600000000000001</v>
      </c>
    </row>
    <row r="2854" spans="1:19" x14ac:dyDescent="0.3">
      <c r="A2854">
        <v>300</v>
      </c>
      <c r="B2854">
        <v>-0.27900000000000003</v>
      </c>
      <c r="C2854">
        <v>-1.232</v>
      </c>
      <c r="D2854">
        <v>-2.2810000000000001</v>
      </c>
      <c r="E2854">
        <v>-2.988</v>
      </c>
      <c r="F2854">
        <v>-3.21</v>
      </c>
      <c r="G2854">
        <v>3.2</v>
      </c>
      <c r="H2854">
        <v>-0.01</v>
      </c>
      <c r="I2854">
        <v>4</v>
      </c>
      <c r="J2854">
        <v>-0.316</v>
      </c>
      <c r="K2854">
        <v>-1.3049999999999999</v>
      </c>
      <c r="L2854">
        <v>-2.302</v>
      </c>
      <c r="M2854">
        <v>-3.0649999999999999</v>
      </c>
      <c r="N2854">
        <v>-3.2709999999999999</v>
      </c>
      <c r="O2854">
        <v>1.107</v>
      </c>
      <c r="P2854">
        <v>1.121</v>
      </c>
      <c r="Q2854">
        <v>1.123</v>
      </c>
      <c r="R2854">
        <v>0.82199999999999995</v>
      </c>
      <c r="S2854">
        <v>0.44800000000000001</v>
      </c>
    </row>
    <row r="2855" spans="1:19" x14ac:dyDescent="0.3">
      <c r="A2855">
        <v>360</v>
      </c>
      <c r="B2855">
        <v>-0.27900000000000003</v>
      </c>
      <c r="C2855">
        <v>-1.232</v>
      </c>
      <c r="D2855">
        <v>-2.2810000000000001</v>
      </c>
      <c r="E2855">
        <v>-2.988</v>
      </c>
      <c r="F2855">
        <v>-3.21</v>
      </c>
      <c r="G2855">
        <v>3.2</v>
      </c>
      <c r="H2855">
        <v>-0.01</v>
      </c>
      <c r="I2855">
        <v>4</v>
      </c>
      <c r="J2855">
        <v>-0.31900000000000001</v>
      </c>
      <c r="K2855">
        <v>-1.3049999999999999</v>
      </c>
      <c r="L2855">
        <v>-2.2999999999999998</v>
      </c>
      <c r="M2855">
        <v>-3.0739999999999998</v>
      </c>
      <c r="N2855">
        <v>-3.278</v>
      </c>
      <c r="O2855">
        <v>1.107</v>
      </c>
      <c r="P2855">
        <v>1.123</v>
      </c>
      <c r="Q2855">
        <v>1.1140000000000001</v>
      </c>
      <c r="R2855">
        <v>0.84599999999999997</v>
      </c>
      <c r="S2855">
        <v>0.45</v>
      </c>
    </row>
    <row r="2856" spans="1:19" x14ac:dyDescent="0.3">
      <c r="A2856">
        <v>420</v>
      </c>
      <c r="B2856">
        <v>-0.27900000000000003</v>
      </c>
      <c r="C2856">
        <v>-1.232</v>
      </c>
      <c r="D2856">
        <v>-2.2810000000000001</v>
      </c>
      <c r="E2856">
        <v>-2.988</v>
      </c>
      <c r="F2856">
        <v>-3.21</v>
      </c>
      <c r="G2856">
        <v>3.2</v>
      </c>
      <c r="H2856">
        <v>-0.01</v>
      </c>
      <c r="I2856">
        <v>4</v>
      </c>
      <c r="J2856">
        <v>-0.32</v>
      </c>
      <c r="K2856">
        <v>-1.3069999999999999</v>
      </c>
      <c r="L2856">
        <v>-2.3010000000000002</v>
      </c>
      <c r="M2856">
        <v>-3.081</v>
      </c>
      <c r="N2856">
        <v>-3.2850000000000001</v>
      </c>
      <c r="O2856">
        <v>1.107</v>
      </c>
      <c r="P2856">
        <v>1.1240000000000001</v>
      </c>
      <c r="Q2856">
        <v>1.1220000000000001</v>
      </c>
      <c r="R2856">
        <v>0.86</v>
      </c>
      <c r="S2856">
        <v>0.45300000000000001</v>
      </c>
    </row>
    <row r="2857" spans="1:19" x14ac:dyDescent="0.3">
      <c r="A2857">
        <v>480</v>
      </c>
      <c r="B2857">
        <v>-0.27900000000000003</v>
      </c>
      <c r="C2857">
        <v>-1.232</v>
      </c>
      <c r="D2857">
        <v>-2.2810000000000001</v>
      </c>
      <c r="E2857">
        <v>-2.988</v>
      </c>
      <c r="F2857">
        <v>-3.21</v>
      </c>
      <c r="G2857">
        <v>3.2</v>
      </c>
      <c r="H2857">
        <v>-0.01</v>
      </c>
      <c r="I2857">
        <v>4</v>
      </c>
      <c r="J2857">
        <v>-0.32200000000000001</v>
      </c>
      <c r="K2857">
        <v>-1.3080000000000001</v>
      </c>
      <c r="L2857">
        <v>-2.302</v>
      </c>
      <c r="M2857">
        <v>-3.0859999999999999</v>
      </c>
      <c r="N2857">
        <v>-3.2909999999999999</v>
      </c>
      <c r="O2857">
        <v>1.105</v>
      </c>
      <c r="P2857">
        <v>1.1200000000000001</v>
      </c>
      <c r="Q2857">
        <v>1.1259999999999999</v>
      </c>
      <c r="R2857">
        <v>0.86699999999999999</v>
      </c>
      <c r="S2857">
        <v>0.45500000000000002</v>
      </c>
    </row>
    <row r="2858" spans="1:19" x14ac:dyDescent="0.3">
      <c r="A2858">
        <v>540</v>
      </c>
      <c r="B2858">
        <v>-0.27900000000000003</v>
      </c>
      <c r="C2858">
        <v>-1.232</v>
      </c>
      <c r="D2858">
        <v>-2.2810000000000001</v>
      </c>
      <c r="E2858">
        <v>-2.988</v>
      </c>
      <c r="F2858">
        <v>-3.21</v>
      </c>
      <c r="G2858">
        <v>3.2</v>
      </c>
      <c r="H2858">
        <v>-0.01</v>
      </c>
      <c r="I2858">
        <v>4</v>
      </c>
      <c r="J2858">
        <v>-0.32300000000000001</v>
      </c>
      <c r="K2858">
        <v>-1.3089999999999999</v>
      </c>
      <c r="L2858">
        <v>-2.302</v>
      </c>
      <c r="M2858">
        <v>-3.09</v>
      </c>
      <c r="N2858">
        <v>-3.298</v>
      </c>
      <c r="O2858">
        <v>1.1040000000000001</v>
      </c>
      <c r="P2858">
        <v>1.1180000000000001</v>
      </c>
      <c r="Q2858">
        <v>1.125</v>
      </c>
      <c r="R2858">
        <v>0.871</v>
      </c>
      <c r="S2858">
        <v>0.45800000000000002</v>
      </c>
    </row>
    <row r="2859" spans="1:19" x14ac:dyDescent="0.3">
      <c r="A2859">
        <v>600</v>
      </c>
      <c r="B2859">
        <v>-0.27900000000000003</v>
      </c>
      <c r="C2859">
        <v>-1.232</v>
      </c>
      <c r="D2859">
        <v>-2.2810000000000001</v>
      </c>
      <c r="E2859">
        <v>-2.988</v>
      </c>
      <c r="F2859">
        <v>-3.21</v>
      </c>
      <c r="G2859">
        <v>3.2</v>
      </c>
      <c r="H2859">
        <v>-0.01</v>
      </c>
      <c r="I2859">
        <v>4</v>
      </c>
      <c r="J2859">
        <v>-0.32500000000000001</v>
      </c>
      <c r="K2859">
        <v>-1.31</v>
      </c>
      <c r="L2859">
        <v>-2.302</v>
      </c>
      <c r="M2859">
        <v>-3.0939999999999999</v>
      </c>
      <c r="N2859">
        <v>-3.306</v>
      </c>
      <c r="O2859">
        <v>1.1040000000000001</v>
      </c>
      <c r="P2859">
        <v>1.117</v>
      </c>
      <c r="Q2859">
        <v>1.123</v>
      </c>
      <c r="R2859">
        <v>0.874</v>
      </c>
      <c r="S2859">
        <v>0.46100000000000002</v>
      </c>
    </row>
    <row r="2861" spans="1:19" x14ac:dyDescent="0.3">
      <c r="A2861" t="s">
        <v>0</v>
      </c>
      <c r="B2861" t="s">
        <v>221</v>
      </c>
    </row>
    <row r="2862" spans="1:19" x14ac:dyDescent="0.3">
      <c r="A2862">
        <v>0</v>
      </c>
      <c r="B2862">
        <v>-0.27900000000000003</v>
      </c>
      <c r="C2862">
        <v>-1.2310000000000001</v>
      </c>
      <c r="D2862">
        <v>-2.2810000000000001</v>
      </c>
      <c r="E2862">
        <v>-2.9809999999999999</v>
      </c>
      <c r="F2862">
        <v>-3.2</v>
      </c>
      <c r="G2862">
        <v>3.2</v>
      </c>
      <c r="H2862">
        <v>-0.01</v>
      </c>
      <c r="I2862">
        <v>4</v>
      </c>
      <c r="J2862">
        <v>-0.30499999999999999</v>
      </c>
      <c r="K2862">
        <v>-1.3049999999999999</v>
      </c>
      <c r="L2862">
        <v>-2.3010000000000002</v>
      </c>
      <c r="M2862">
        <v>-3.06</v>
      </c>
      <c r="N2862">
        <v>-3.2</v>
      </c>
      <c r="O2862">
        <v>1.1060000000000001</v>
      </c>
      <c r="P2862">
        <v>1.1060000000000001</v>
      </c>
      <c r="Q2862">
        <v>1.099</v>
      </c>
      <c r="R2862">
        <v>0.79400000000000004</v>
      </c>
      <c r="S2862">
        <v>0.33800000000000002</v>
      </c>
    </row>
    <row r="2863" spans="1:19" x14ac:dyDescent="0.3">
      <c r="A2863">
        <v>60</v>
      </c>
      <c r="B2863">
        <v>-0.27900000000000003</v>
      </c>
      <c r="C2863">
        <v>-1.2310000000000001</v>
      </c>
      <c r="D2863">
        <v>-2.2810000000000001</v>
      </c>
      <c r="E2863">
        <v>-2.9809999999999999</v>
      </c>
      <c r="F2863">
        <v>-3.2</v>
      </c>
      <c r="G2863">
        <v>3.2</v>
      </c>
      <c r="H2863">
        <v>-0.01</v>
      </c>
      <c r="I2863">
        <v>4</v>
      </c>
      <c r="J2863">
        <v>-0.318</v>
      </c>
      <c r="K2863">
        <v>-1.3080000000000001</v>
      </c>
      <c r="L2863">
        <v>-2.29</v>
      </c>
      <c r="M2863">
        <v>-3.05</v>
      </c>
      <c r="N2863">
        <v>-3.2389999999999999</v>
      </c>
      <c r="O2863">
        <v>1.125</v>
      </c>
      <c r="P2863">
        <v>1.1140000000000001</v>
      </c>
      <c r="Q2863">
        <v>1.069</v>
      </c>
      <c r="R2863">
        <v>0.76400000000000001</v>
      </c>
      <c r="S2863">
        <v>0.436</v>
      </c>
    </row>
    <row r="2864" spans="1:19" x14ac:dyDescent="0.3">
      <c r="A2864">
        <v>120</v>
      </c>
      <c r="B2864">
        <v>-0.27900000000000003</v>
      </c>
      <c r="C2864">
        <v>-1.2310000000000001</v>
      </c>
      <c r="D2864">
        <v>-2.2810000000000001</v>
      </c>
      <c r="E2864">
        <v>-2.9809999999999999</v>
      </c>
      <c r="F2864">
        <v>-3.2</v>
      </c>
      <c r="G2864">
        <v>3.2</v>
      </c>
      <c r="H2864">
        <v>-0.01</v>
      </c>
      <c r="I2864">
        <v>4</v>
      </c>
      <c r="J2864">
        <v>-0.312</v>
      </c>
      <c r="K2864">
        <v>-1.3120000000000001</v>
      </c>
      <c r="L2864">
        <v>-2.3069999999999999</v>
      </c>
      <c r="M2864">
        <v>-3.0720000000000001</v>
      </c>
      <c r="N2864">
        <v>-3.2450000000000001</v>
      </c>
      <c r="O2864">
        <v>1.1100000000000001</v>
      </c>
      <c r="P2864">
        <v>1.141</v>
      </c>
      <c r="Q2864">
        <v>1.1339999999999999</v>
      </c>
      <c r="R2864">
        <v>0.84</v>
      </c>
      <c r="S2864">
        <v>0.439</v>
      </c>
    </row>
    <row r="2865" spans="1:19" x14ac:dyDescent="0.3">
      <c r="A2865">
        <v>180</v>
      </c>
      <c r="B2865">
        <v>-0.27900000000000003</v>
      </c>
      <c r="C2865">
        <v>-1.2310000000000001</v>
      </c>
      <c r="D2865">
        <v>-2.2810000000000001</v>
      </c>
      <c r="E2865">
        <v>-2.9809999999999999</v>
      </c>
      <c r="F2865">
        <v>-3.2</v>
      </c>
      <c r="G2865">
        <v>3.2</v>
      </c>
      <c r="H2865">
        <v>-0.01</v>
      </c>
      <c r="I2865">
        <v>4</v>
      </c>
      <c r="J2865">
        <v>-0.312</v>
      </c>
      <c r="K2865">
        <v>-1.3009999999999999</v>
      </c>
      <c r="L2865">
        <v>-2.2959999999999998</v>
      </c>
      <c r="M2865">
        <v>-3.0529999999999999</v>
      </c>
      <c r="N2865">
        <v>-3.2490000000000001</v>
      </c>
      <c r="O2865">
        <v>1.1060000000000001</v>
      </c>
      <c r="P2865">
        <v>1.113</v>
      </c>
      <c r="Q2865">
        <v>1.097</v>
      </c>
      <c r="R2865">
        <v>0.77600000000000002</v>
      </c>
      <c r="S2865">
        <v>0.44</v>
      </c>
    </row>
    <row r="2866" spans="1:19" x14ac:dyDescent="0.3">
      <c r="A2866">
        <v>240</v>
      </c>
      <c r="B2866">
        <v>-0.27900000000000003</v>
      </c>
      <c r="C2866">
        <v>-1.2310000000000001</v>
      </c>
      <c r="D2866">
        <v>-2.2810000000000001</v>
      </c>
      <c r="E2866">
        <v>-2.9809999999999999</v>
      </c>
      <c r="F2866">
        <v>-3.2</v>
      </c>
      <c r="G2866">
        <v>3.2</v>
      </c>
      <c r="H2866">
        <v>-0.01</v>
      </c>
      <c r="I2866">
        <v>4</v>
      </c>
      <c r="J2866">
        <v>-0.317</v>
      </c>
      <c r="K2866">
        <v>-1.306</v>
      </c>
      <c r="L2866">
        <v>-2.3039999999999998</v>
      </c>
      <c r="M2866">
        <v>-3.0510000000000002</v>
      </c>
      <c r="N2866">
        <v>-3.2549999999999999</v>
      </c>
      <c r="O2866">
        <v>1.1120000000000001</v>
      </c>
      <c r="P2866">
        <v>1.135</v>
      </c>
      <c r="Q2866">
        <v>1.135</v>
      </c>
      <c r="R2866">
        <v>0.78100000000000003</v>
      </c>
      <c r="S2866">
        <v>0.442</v>
      </c>
    </row>
    <row r="2867" spans="1:19" x14ac:dyDescent="0.3">
      <c r="A2867">
        <v>300</v>
      </c>
      <c r="B2867">
        <v>-0.27900000000000003</v>
      </c>
      <c r="C2867">
        <v>-1.2310000000000001</v>
      </c>
      <c r="D2867">
        <v>-2.2810000000000001</v>
      </c>
      <c r="E2867">
        <v>-2.9809999999999999</v>
      </c>
      <c r="F2867">
        <v>-3.2</v>
      </c>
      <c r="G2867">
        <v>3.2</v>
      </c>
      <c r="H2867">
        <v>-0.01</v>
      </c>
      <c r="I2867">
        <v>4</v>
      </c>
      <c r="J2867">
        <v>-0.316</v>
      </c>
      <c r="K2867">
        <v>-1.3049999999999999</v>
      </c>
      <c r="L2867">
        <v>-2.302</v>
      </c>
      <c r="M2867">
        <v>-3.0590000000000002</v>
      </c>
      <c r="N2867">
        <v>-3.26</v>
      </c>
      <c r="O2867">
        <v>1.107</v>
      </c>
      <c r="P2867">
        <v>1.121</v>
      </c>
      <c r="Q2867">
        <v>1.1220000000000001</v>
      </c>
      <c r="R2867">
        <v>0.81799999999999995</v>
      </c>
      <c r="S2867">
        <v>0.44400000000000001</v>
      </c>
    </row>
    <row r="2868" spans="1:19" x14ac:dyDescent="0.3">
      <c r="A2868">
        <v>360</v>
      </c>
      <c r="B2868">
        <v>-0.27900000000000003</v>
      </c>
      <c r="C2868">
        <v>-1.2310000000000001</v>
      </c>
      <c r="D2868">
        <v>-2.2810000000000001</v>
      </c>
      <c r="E2868">
        <v>-2.9809999999999999</v>
      </c>
      <c r="F2868">
        <v>-3.2</v>
      </c>
      <c r="G2868">
        <v>3.2</v>
      </c>
      <c r="H2868">
        <v>-0.01</v>
      </c>
      <c r="I2868">
        <v>4</v>
      </c>
      <c r="J2868">
        <v>-0.31900000000000001</v>
      </c>
      <c r="K2868">
        <v>-1.3049999999999999</v>
      </c>
      <c r="L2868">
        <v>-2.2989999999999999</v>
      </c>
      <c r="M2868">
        <v>-3.0680000000000001</v>
      </c>
      <c r="N2868">
        <v>-3.266</v>
      </c>
      <c r="O2868">
        <v>1.107</v>
      </c>
      <c r="P2868">
        <v>1.123</v>
      </c>
      <c r="Q2868">
        <v>1.1140000000000001</v>
      </c>
      <c r="R2868">
        <v>0.84199999999999997</v>
      </c>
      <c r="S2868">
        <v>0.44600000000000001</v>
      </c>
    </row>
    <row r="2869" spans="1:19" x14ac:dyDescent="0.3">
      <c r="A2869">
        <v>420</v>
      </c>
      <c r="B2869">
        <v>-0.27900000000000003</v>
      </c>
      <c r="C2869">
        <v>-1.2310000000000001</v>
      </c>
      <c r="D2869">
        <v>-2.2810000000000001</v>
      </c>
      <c r="E2869">
        <v>-2.9809999999999999</v>
      </c>
      <c r="F2869">
        <v>-3.2</v>
      </c>
      <c r="G2869">
        <v>3.2</v>
      </c>
      <c r="H2869">
        <v>-0.01</v>
      </c>
      <c r="I2869">
        <v>4</v>
      </c>
      <c r="J2869">
        <v>-0.32</v>
      </c>
      <c r="K2869">
        <v>-1.3069999999999999</v>
      </c>
      <c r="L2869">
        <v>-2.3010000000000002</v>
      </c>
      <c r="M2869">
        <v>-3.0750000000000002</v>
      </c>
      <c r="N2869">
        <v>-3.2730000000000001</v>
      </c>
      <c r="O2869">
        <v>1.107</v>
      </c>
      <c r="P2869">
        <v>1.1240000000000001</v>
      </c>
      <c r="Q2869">
        <v>1.1220000000000001</v>
      </c>
      <c r="R2869">
        <v>0.85499999999999998</v>
      </c>
      <c r="S2869">
        <v>0.44900000000000001</v>
      </c>
    </row>
    <row r="2870" spans="1:19" x14ac:dyDescent="0.3">
      <c r="A2870">
        <v>480</v>
      </c>
      <c r="B2870">
        <v>-0.27900000000000003</v>
      </c>
      <c r="C2870">
        <v>-1.2310000000000001</v>
      </c>
      <c r="D2870">
        <v>-2.2810000000000001</v>
      </c>
      <c r="E2870">
        <v>-2.9809999999999999</v>
      </c>
      <c r="F2870">
        <v>-3.2</v>
      </c>
      <c r="G2870">
        <v>3.2</v>
      </c>
      <c r="H2870">
        <v>-0.01</v>
      </c>
      <c r="I2870">
        <v>4</v>
      </c>
      <c r="J2870">
        <v>-0.32100000000000001</v>
      </c>
      <c r="K2870">
        <v>-1.3080000000000001</v>
      </c>
      <c r="L2870">
        <v>-2.302</v>
      </c>
      <c r="M2870">
        <v>-3.08</v>
      </c>
      <c r="N2870">
        <v>-3.28</v>
      </c>
      <c r="O2870">
        <v>1.105</v>
      </c>
      <c r="P2870">
        <v>1.1200000000000001</v>
      </c>
      <c r="Q2870">
        <v>1.1259999999999999</v>
      </c>
      <c r="R2870">
        <v>0.86199999999999999</v>
      </c>
      <c r="S2870">
        <v>0.45100000000000001</v>
      </c>
    </row>
    <row r="2871" spans="1:19" x14ac:dyDescent="0.3">
      <c r="A2871">
        <v>540</v>
      </c>
      <c r="B2871">
        <v>-0.27900000000000003</v>
      </c>
      <c r="C2871">
        <v>-1.2310000000000001</v>
      </c>
      <c r="D2871">
        <v>-2.2810000000000001</v>
      </c>
      <c r="E2871">
        <v>-2.9809999999999999</v>
      </c>
      <c r="F2871">
        <v>-3.2</v>
      </c>
      <c r="G2871">
        <v>3.2</v>
      </c>
      <c r="H2871">
        <v>-0.01</v>
      </c>
      <c r="I2871">
        <v>4</v>
      </c>
      <c r="J2871">
        <v>-0.32300000000000001</v>
      </c>
      <c r="K2871">
        <v>-1.3089999999999999</v>
      </c>
      <c r="L2871">
        <v>-2.302</v>
      </c>
      <c r="M2871">
        <v>-3.0840000000000001</v>
      </c>
      <c r="N2871">
        <v>-3.2869999999999999</v>
      </c>
      <c r="O2871">
        <v>1.1040000000000001</v>
      </c>
      <c r="P2871">
        <v>1.1180000000000001</v>
      </c>
      <c r="Q2871">
        <v>1.125</v>
      </c>
      <c r="R2871">
        <v>0.86499999999999999</v>
      </c>
      <c r="S2871">
        <v>0.45400000000000001</v>
      </c>
    </row>
    <row r="2872" spans="1:19" x14ac:dyDescent="0.3">
      <c r="A2872">
        <v>600</v>
      </c>
      <c r="B2872">
        <v>-0.27900000000000003</v>
      </c>
      <c r="C2872">
        <v>-1.2310000000000001</v>
      </c>
      <c r="D2872">
        <v>-2.2810000000000001</v>
      </c>
      <c r="E2872">
        <v>-2.9809999999999999</v>
      </c>
      <c r="F2872">
        <v>-3.2</v>
      </c>
      <c r="G2872">
        <v>3.2</v>
      </c>
      <c r="H2872">
        <v>-0.01</v>
      </c>
      <c r="I2872">
        <v>4</v>
      </c>
      <c r="J2872">
        <v>-0.32500000000000001</v>
      </c>
      <c r="K2872">
        <v>-1.31</v>
      </c>
      <c r="L2872">
        <v>-2.302</v>
      </c>
      <c r="M2872">
        <v>-3.0880000000000001</v>
      </c>
      <c r="N2872">
        <v>-3.294</v>
      </c>
      <c r="O2872">
        <v>1.1040000000000001</v>
      </c>
      <c r="P2872">
        <v>1.117</v>
      </c>
      <c r="Q2872">
        <v>1.123</v>
      </c>
      <c r="R2872">
        <v>0.86799999999999999</v>
      </c>
      <c r="S2872">
        <v>0.45700000000000002</v>
      </c>
    </row>
    <row r="2874" spans="1:19" x14ac:dyDescent="0.3">
      <c r="A2874" t="s">
        <v>0</v>
      </c>
      <c r="B2874" t="s">
        <v>222</v>
      </c>
    </row>
    <row r="2875" spans="1:19" x14ac:dyDescent="0.3">
      <c r="A2875">
        <v>0</v>
      </c>
      <c r="B2875">
        <v>-0.27900000000000003</v>
      </c>
      <c r="C2875">
        <v>-1.232</v>
      </c>
      <c r="D2875">
        <v>-2.2810000000000001</v>
      </c>
      <c r="E2875">
        <v>-2.976</v>
      </c>
      <c r="F2875">
        <v>-3.19</v>
      </c>
      <c r="G2875">
        <v>3.2</v>
      </c>
      <c r="H2875">
        <v>-0.01</v>
      </c>
      <c r="I2875">
        <v>4</v>
      </c>
      <c r="J2875">
        <v>-0.30499999999999999</v>
      </c>
      <c r="K2875">
        <v>-1.3049999999999999</v>
      </c>
      <c r="L2875">
        <v>-2.3010000000000002</v>
      </c>
      <c r="M2875">
        <v>-3.0539999999999998</v>
      </c>
      <c r="N2875">
        <v>-3.19</v>
      </c>
      <c r="O2875">
        <v>1.1060000000000001</v>
      </c>
      <c r="P2875">
        <v>1.1060000000000001</v>
      </c>
      <c r="Q2875">
        <v>1.099</v>
      </c>
      <c r="R2875">
        <v>0.78800000000000003</v>
      </c>
      <c r="S2875">
        <v>0.33600000000000002</v>
      </c>
    </row>
    <row r="2876" spans="1:19" x14ac:dyDescent="0.3">
      <c r="A2876">
        <v>60</v>
      </c>
      <c r="B2876">
        <v>-0.27900000000000003</v>
      </c>
      <c r="C2876">
        <v>-1.232</v>
      </c>
      <c r="D2876">
        <v>-2.2810000000000001</v>
      </c>
      <c r="E2876">
        <v>-2.976</v>
      </c>
      <c r="F2876">
        <v>-3.19</v>
      </c>
      <c r="G2876">
        <v>3.2</v>
      </c>
      <c r="H2876">
        <v>-0.01</v>
      </c>
      <c r="I2876">
        <v>4</v>
      </c>
      <c r="J2876">
        <v>-0.318</v>
      </c>
      <c r="K2876">
        <v>-1.3080000000000001</v>
      </c>
      <c r="L2876">
        <v>-2.29</v>
      </c>
      <c r="M2876">
        <v>-3.0430000000000001</v>
      </c>
      <c r="N2876">
        <v>-3.2269999999999999</v>
      </c>
      <c r="O2876">
        <v>1.1240000000000001</v>
      </c>
      <c r="P2876">
        <v>1.115</v>
      </c>
      <c r="Q2876">
        <v>1.069</v>
      </c>
      <c r="R2876">
        <v>0.75600000000000001</v>
      </c>
      <c r="S2876">
        <v>0.432</v>
      </c>
    </row>
    <row r="2877" spans="1:19" x14ac:dyDescent="0.3">
      <c r="A2877">
        <v>120</v>
      </c>
      <c r="B2877">
        <v>-0.27900000000000003</v>
      </c>
      <c r="C2877">
        <v>-1.232</v>
      </c>
      <c r="D2877">
        <v>-2.2810000000000001</v>
      </c>
      <c r="E2877">
        <v>-2.976</v>
      </c>
      <c r="F2877">
        <v>-3.19</v>
      </c>
      <c r="G2877">
        <v>3.2</v>
      </c>
      <c r="H2877">
        <v>-0.01</v>
      </c>
      <c r="I2877">
        <v>4</v>
      </c>
      <c r="J2877">
        <v>-0.311</v>
      </c>
      <c r="K2877">
        <v>-1.3109999999999999</v>
      </c>
      <c r="L2877">
        <v>-2.3069999999999999</v>
      </c>
      <c r="M2877">
        <v>-3.0659999999999998</v>
      </c>
      <c r="N2877">
        <v>-3.234</v>
      </c>
      <c r="O2877">
        <v>1.109</v>
      </c>
      <c r="P2877">
        <v>1.1399999999999999</v>
      </c>
      <c r="Q2877">
        <v>1.1339999999999999</v>
      </c>
      <c r="R2877">
        <v>0.83399999999999996</v>
      </c>
      <c r="S2877">
        <v>0.435</v>
      </c>
    </row>
    <row r="2878" spans="1:19" x14ac:dyDescent="0.3">
      <c r="A2878">
        <v>180</v>
      </c>
      <c r="B2878">
        <v>-0.27900000000000003</v>
      </c>
      <c r="C2878">
        <v>-1.232</v>
      </c>
      <c r="D2878">
        <v>-2.2810000000000001</v>
      </c>
      <c r="E2878">
        <v>-2.976</v>
      </c>
      <c r="F2878">
        <v>-3.19</v>
      </c>
      <c r="G2878">
        <v>3.2</v>
      </c>
      <c r="H2878">
        <v>-0.01</v>
      </c>
      <c r="I2878">
        <v>4</v>
      </c>
      <c r="J2878">
        <v>-0.312</v>
      </c>
      <c r="K2878">
        <v>-1.3009999999999999</v>
      </c>
      <c r="L2878">
        <v>-2.2959999999999998</v>
      </c>
      <c r="M2878">
        <v>-3.0470000000000002</v>
      </c>
      <c r="N2878">
        <v>-3.238</v>
      </c>
      <c r="O2878">
        <v>1.107</v>
      </c>
      <c r="P2878">
        <v>1.113</v>
      </c>
      <c r="Q2878">
        <v>1.0960000000000001</v>
      </c>
      <c r="R2878">
        <v>0.77100000000000002</v>
      </c>
      <c r="S2878">
        <v>0.436</v>
      </c>
    </row>
    <row r="2879" spans="1:19" x14ac:dyDescent="0.3">
      <c r="A2879">
        <v>240</v>
      </c>
      <c r="B2879">
        <v>-0.27900000000000003</v>
      </c>
      <c r="C2879">
        <v>-1.232</v>
      </c>
      <c r="D2879">
        <v>-2.2810000000000001</v>
      </c>
      <c r="E2879">
        <v>-2.976</v>
      </c>
      <c r="F2879">
        <v>-3.19</v>
      </c>
      <c r="G2879">
        <v>3.2</v>
      </c>
      <c r="H2879">
        <v>-0.01</v>
      </c>
      <c r="I2879">
        <v>4</v>
      </c>
      <c r="J2879">
        <v>-0.317</v>
      </c>
      <c r="K2879">
        <v>-1.306</v>
      </c>
      <c r="L2879">
        <v>-2.3039999999999998</v>
      </c>
      <c r="M2879">
        <v>-3.044</v>
      </c>
      <c r="N2879">
        <v>-3.2440000000000002</v>
      </c>
      <c r="O2879">
        <v>1.1120000000000001</v>
      </c>
      <c r="P2879">
        <v>1.135</v>
      </c>
      <c r="Q2879">
        <v>1.135</v>
      </c>
      <c r="R2879">
        <v>0.77300000000000002</v>
      </c>
      <c r="S2879">
        <v>0.438</v>
      </c>
    </row>
    <row r="2880" spans="1:19" x14ac:dyDescent="0.3">
      <c r="A2880">
        <v>300</v>
      </c>
      <c r="B2880">
        <v>-0.27900000000000003</v>
      </c>
      <c r="C2880">
        <v>-1.232</v>
      </c>
      <c r="D2880">
        <v>-2.2810000000000001</v>
      </c>
      <c r="E2880">
        <v>-2.976</v>
      </c>
      <c r="F2880">
        <v>-3.19</v>
      </c>
      <c r="G2880">
        <v>3.2</v>
      </c>
      <c r="H2880">
        <v>-0.01</v>
      </c>
      <c r="I2880">
        <v>4</v>
      </c>
      <c r="J2880">
        <v>-0.316</v>
      </c>
      <c r="K2880">
        <v>-1.3049999999999999</v>
      </c>
      <c r="L2880">
        <v>-2.302</v>
      </c>
      <c r="M2880">
        <v>-3.052</v>
      </c>
      <c r="N2880">
        <v>-3.2490000000000001</v>
      </c>
      <c r="O2880">
        <v>1.107</v>
      </c>
      <c r="P2880">
        <v>1.121</v>
      </c>
      <c r="Q2880">
        <v>1.1220000000000001</v>
      </c>
      <c r="R2880">
        <v>0.81</v>
      </c>
      <c r="S2880">
        <v>0.44</v>
      </c>
    </row>
    <row r="2881" spans="1:19" x14ac:dyDescent="0.3">
      <c r="A2881">
        <v>360</v>
      </c>
      <c r="B2881">
        <v>-0.27900000000000003</v>
      </c>
      <c r="C2881">
        <v>-1.232</v>
      </c>
      <c r="D2881">
        <v>-2.2810000000000001</v>
      </c>
      <c r="E2881">
        <v>-2.976</v>
      </c>
      <c r="F2881">
        <v>-3.19</v>
      </c>
      <c r="G2881">
        <v>3.2</v>
      </c>
      <c r="H2881">
        <v>-0.01</v>
      </c>
      <c r="I2881">
        <v>4</v>
      </c>
      <c r="J2881">
        <v>-0.31900000000000001</v>
      </c>
      <c r="K2881">
        <v>-1.3049999999999999</v>
      </c>
      <c r="L2881">
        <v>-2.2989999999999999</v>
      </c>
      <c r="M2881">
        <v>-3.0609999999999999</v>
      </c>
      <c r="N2881">
        <v>-3.2549999999999999</v>
      </c>
      <c r="O2881">
        <v>1.107</v>
      </c>
      <c r="P2881">
        <v>1.123</v>
      </c>
      <c r="Q2881">
        <v>1.113</v>
      </c>
      <c r="R2881">
        <v>0.83399999999999996</v>
      </c>
      <c r="S2881">
        <v>0.442</v>
      </c>
    </row>
    <row r="2882" spans="1:19" x14ac:dyDescent="0.3">
      <c r="A2882">
        <v>420</v>
      </c>
      <c r="B2882">
        <v>-0.27900000000000003</v>
      </c>
      <c r="C2882">
        <v>-1.232</v>
      </c>
      <c r="D2882">
        <v>-2.2810000000000001</v>
      </c>
      <c r="E2882">
        <v>-2.976</v>
      </c>
      <c r="F2882">
        <v>-3.19</v>
      </c>
      <c r="G2882">
        <v>3.2</v>
      </c>
      <c r="H2882">
        <v>-0.01</v>
      </c>
      <c r="I2882">
        <v>4</v>
      </c>
      <c r="J2882">
        <v>-0.32100000000000001</v>
      </c>
      <c r="K2882">
        <v>-1.3069999999999999</v>
      </c>
      <c r="L2882">
        <v>-2.3010000000000002</v>
      </c>
      <c r="M2882">
        <v>-3.0680000000000001</v>
      </c>
      <c r="N2882">
        <v>-3.2610000000000001</v>
      </c>
      <c r="O2882">
        <v>1.107</v>
      </c>
      <c r="P2882">
        <v>1.1240000000000001</v>
      </c>
      <c r="Q2882">
        <v>1.121</v>
      </c>
      <c r="R2882">
        <v>0.84899999999999998</v>
      </c>
      <c r="S2882">
        <v>0.44400000000000001</v>
      </c>
    </row>
    <row r="2883" spans="1:19" x14ac:dyDescent="0.3">
      <c r="A2883">
        <v>480</v>
      </c>
      <c r="B2883">
        <v>-0.27900000000000003</v>
      </c>
      <c r="C2883">
        <v>-1.232</v>
      </c>
      <c r="D2883">
        <v>-2.2810000000000001</v>
      </c>
      <c r="E2883">
        <v>-2.976</v>
      </c>
      <c r="F2883">
        <v>-3.19</v>
      </c>
      <c r="G2883">
        <v>3.2</v>
      </c>
      <c r="H2883">
        <v>-0.01</v>
      </c>
      <c r="I2883">
        <v>4</v>
      </c>
      <c r="J2883">
        <v>-0.32200000000000001</v>
      </c>
      <c r="K2883">
        <v>-1.3080000000000001</v>
      </c>
      <c r="L2883">
        <v>-2.302</v>
      </c>
      <c r="M2883">
        <v>-3.0739999999999998</v>
      </c>
      <c r="N2883">
        <v>-3.2669999999999999</v>
      </c>
      <c r="O2883">
        <v>1.105</v>
      </c>
      <c r="P2883">
        <v>1.1200000000000001</v>
      </c>
      <c r="Q2883">
        <v>1.1259999999999999</v>
      </c>
      <c r="R2883">
        <v>0.85599999999999998</v>
      </c>
      <c r="S2883">
        <v>0.44700000000000001</v>
      </c>
    </row>
    <row r="2884" spans="1:19" x14ac:dyDescent="0.3">
      <c r="A2884">
        <v>540</v>
      </c>
      <c r="B2884">
        <v>-0.27900000000000003</v>
      </c>
      <c r="C2884">
        <v>-1.232</v>
      </c>
      <c r="D2884">
        <v>-2.2810000000000001</v>
      </c>
      <c r="E2884">
        <v>-2.976</v>
      </c>
      <c r="F2884">
        <v>-3.19</v>
      </c>
      <c r="G2884">
        <v>3.2</v>
      </c>
      <c r="H2884">
        <v>-0.01</v>
      </c>
      <c r="I2884">
        <v>4</v>
      </c>
      <c r="J2884">
        <v>-0.32300000000000001</v>
      </c>
      <c r="K2884">
        <v>-1.3089999999999999</v>
      </c>
      <c r="L2884">
        <v>-2.302</v>
      </c>
      <c r="M2884">
        <v>-3.0779999999999998</v>
      </c>
      <c r="N2884">
        <v>-3.2749999999999999</v>
      </c>
      <c r="O2884">
        <v>1.1040000000000001</v>
      </c>
      <c r="P2884">
        <v>1.1180000000000001</v>
      </c>
      <c r="Q2884">
        <v>1.125</v>
      </c>
      <c r="R2884">
        <v>0.85799999999999998</v>
      </c>
      <c r="S2884">
        <v>0.44900000000000001</v>
      </c>
    </row>
    <row r="2885" spans="1:19" x14ac:dyDescent="0.3">
      <c r="A2885">
        <v>600</v>
      </c>
      <c r="B2885">
        <v>-0.27900000000000003</v>
      </c>
      <c r="C2885">
        <v>-1.232</v>
      </c>
      <c r="D2885">
        <v>-2.2810000000000001</v>
      </c>
      <c r="E2885">
        <v>-2.976</v>
      </c>
      <c r="F2885">
        <v>-3.19</v>
      </c>
      <c r="G2885">
        <v>3.2</v>
      </c>
      <c r="H2885">
        <v>-0.01</v>
      </c>
      <c r="I2885">
        <v>4</v>
      </c>
      <c r="J2885">
        <v>-0.32500000000000001</v>
      </c>
      <c r="K2885">
        <v>-1.31</v>
      </c>
      <c r="L2885">
        <v>-2.302</v>
      </c>
      <c r="M2885">
        <v>-3.0819999999999999</v>
      </c>
      <c r="N2885">
        <v>-3.282</v>
      </c>
      <c r="O2885">
        <v>1.1040000000000001</v>
      </c>
      <c r="P2885">
        <v>1.117</v>
      </c>
      <c r="Q2885">
        <v>1.1220000000000001</v>
      </c>
      <c r="R2885">
        <v>0.86199999999999999</v>
      </c>
      <c r="S2885">
        <v>0.45200000000000001</v>
      </c>
    </row>
    <row r="2887" spans="1:19" x14ac:dyDescent="0.3">
      <c r="A2887" t="s">
        <v>0</v>
      </c>
      <c r="B2887" t="s">
        <v>223</v>
      </c>
    </row>
    <row r="2888" spans="1:19" x14ac:dyDescent="0.3">
      <c r="A2888">
        <v>0</v>
      </c>
      <c r="B2888">
        <v>-0.27900000000000003</v>
      </c>
      <c r="C2888">
        <v>-1.2330000000000001</v>
      </c>
      <c r="D2888">
        <v>-2.2799999999999998</v>
      </c>
      <c r="E2888">
        <v>-2.97</v>
      </c>
      <c r="F2888">
        <v>-3.18</v>
      </c>
      <c r="G2888">
        <v>3.2</v>
      </c>
      <c r="H2888">
        <v>-0.01</v>
      </c>
      <c r="I2888">
        <v>4</v>
      </c>
      <c r="J2888">
        <v>-0.30499999999999999</v>
      </c>
      <c r="K2888">
        <v>-1.3049999999999999</v>
      </c>
      <c r="L2888">
        <v>-2.2999999999999998</v>
      </c>
      <c r="M2888">
        <v>-3.0470000000000002</v>
      </c>
      <c r="N2888">
        <v>-3.18</v>
      </c>
      <c r="O2888">
        <v>1.1060000000000001</v>
      </c>
      <c r="P2888">
        <v>1.1060000000000001</v>
      </c>
      <c r="Q2888">
        <v>1.0980000000000001</v>
      </c>
      <c r="R2888">
        <v>0.78100000000000003</v>
      </c>
      <c r="S2888">
        <v>0.33300000000000002</v>
      </c>
    </row>
    <row r="2889" spans="1:19" x14ac:dyDescent="0.3">
      <c r="A2889">
        <v>60</v>
      </c>
      <c r="B2889">
        <v>-0.27900000000000003</v>
      </c>
      <c r="C2889">
        <v>-1.2330000000000001</v>
      </c>
      <c r="D2889">
        <v>-2.2799999999999998</v>
      </c>
      <c r="E2889">
        <v>-2.97</v>
      </c>
      <c r="F2889">
        <v>-3.18</v>
      </c>
      <c r="G2889">
        <v>3.2</v>
      </c>
      <c r="H2889">
        <v>-0.01</v>
      </c>
      <c r="I2889">
        <v>4</v>
      </c>
      <c r="J2889">
        <v>-0.318</v>
      </c>
      <c r="K2889">
        <v>-1.3080000000000001</v>
      </c>
      <c r="L2889">
        <v>-2.29</v>
      </c>
      <c r="M2889">
        <v>-3.036</v>
      </c>
      <c r="N2889">
        <v>-3.2170000000000001</v>
      </c>
      <c r="O2889">
        <v>1.1240000000000001</v>
      </c>
      <c r="P2889">
        <v>1.115</v>
      </c>
      <c r="Q2889">
        <v>1.0680000000000001</v>
      </c>
      <c r="R2889">
        <v>0.749</v>
      </c>
      <c r="S2889">
        <v>0.42899999999999999</v>
      </c>
    </row>
    <row r="2890" spans="1:19" x14ac:dyDescent="0.3">
      <c r="A2890">
        <v>120</v>
      </c>
      <c r="B2890">
        <v>-0.27900000000000003</v>
      </c>
      <c r="C2890">
        <v>-1.2330000000000001</v>
      </c>
      <c r="D2890">
        <v>-2.2799999999999998</v>
      </c>
      <c r="E2890">
        <v>-2.97</v>
      </c>
      <c r="F2890">
        <v>-3.18</v>
      </c>
      <c r="G2890">
        <v>3.2</v>
      </c>
      <c r="H2890">
        <v>-0.01</v>
      </c>
      <c r="I2890">
        <v>4</v>
      </c>
      <c r="J2890">
        <v>-0.311</v>
      </c>
      <c r="K2890">
        <v>-1.3109999999999999</v>
      </c>
      <c r="L2890">
        <v>-2.3069999999999999</v>
      </c>
      <c r="M2890">
        <v>-3.0590000000000002</v>
      </c>
      <c r="N2890">
        <v>-3.2240000000000002</v>
      </c>
      <c r="O2890">
        <v>1.109</v>
      </c>
      <c r="P2890">
        <v>1.1399999999999999</v>
      </c>
      <c r="Q2890">
        <v>1.1319999999999999</v>
      </c>
      <c r="R2890">
        <v>0.82599999999999996</v>
      </c>
      <c r="S2890">
        <v>0.43099999999999999</v>
      </c>
    </row>
    <row r="2891" spans="1:19" x14ac:dyDescent="0.3">
      <c r="A2891">
        <v>180</v>
      </c>
      <c r="B2891">
        <v>-0.27900000000000003</v>
      </c>
      <c r="C2891">
        <v>-1.2330000000000001</v>
      </c>
      <c r="D2891">
        <v>-2.2799999999999998</v>
      </c>
      <c r="E2891">
        <v>-2.97</v>
      </c>
      <c r="F2891">
        <v>-3.18</v>
      </c>
      <c r="G2891">
        <v>3.2</v>
      </c>
      <c r="H2891">
        <v>-0.01</v>
      </c>
      <c r="I2891">
        <v>4</v>
      </c>
      <c r="J2891">
        <v>-0.312</v>
      </c>
      <c r="K2891">
        <v>-1.3009999999999999</v>
      </c>
      <c r="L2891">
        <v>-2.2949999999999999</v>
      </c>
      <c r="M2891">
        <v>-3.04</v>
      </c>
      <c r="N2891">
        <v>-3.2269999999999999</v>
      </c>
      <c r="O2891">
        <v>1.1060000000000001</v>
      </c>
      <c r="P2891">
        <v>1.1120000000000001</v>
      </c>
      <c r="Q2891">
        <v>1.0960000000000001</v>
      </c>
      <c r="R2891">
        <v>0.76300000000000001</v>
      </c>
      <c r="S2891">
        <v>0.432</v>
      </c>
    </row>
    <row r="2892" spans="1:19" x14ac:dyDescent="0.3">
      <c r="A2892">
        <v>240</v>
      </c>
      <c r="B2892">
        <v>-0.27900000000000003</v>
      </c>
      <c r="C2892">
        <v>-1.2330000000000001</v>
      </c>
      <c r="D2892">
        <v>-2.2799999999999998</v>
      </c>
      <c r="E2892">
        <v>-2.97</v>
      </c>
      <c r="F2892">
        <v>-3.18</v>
      </c>
      <c r="G2892">
        <v>3.2</v>
      </c>
      <c r="H2892">
        <v>-0.01</v>
      </c>
      <c r="I2892">
        <v>4</v>
      </c>
      <c r="J2892">
        <v>-0.317</v>
      </c>
      <c r="K2892">
        <v>-1.306</v>
      </c>
      <c r="L2892">
        <v>-2.3039999999999998</v>
      </c>
      <c r="M2892">
        <v>-3.0369999999999999</v>
      </c>
      <c r="N2892">
        <v>-3.2330000000000001</v>
      </c>
      <c r="O2892">
        <v>1.1120000000000001</v>
      </c>
      <c r="P2892">
        <v>1.1359999999999999</v>
      </c>
      <c r="Q2892">
        <v>1.135</v>
      </c>
      <c r="R2892">
        <v>0.76700000000000002</v>
      </c>
      <c r="S2892">
        <v>0.434</v>
      </c>
    </row>
    <row r="2893" spans="1:19" x14ac:dyDescent="0.3">
      <c r="A2893">
        <v>300</v>
      </c>
      <c r="B2893">
        <v>-0.27900000000000003</v>
      </c>
      <c r="C2893">
        <v>-1.2330000000000001</v>
      </c>
      <c r="D2893">
        <v>-2.2799999999999998</v>
      </c>
      <c r="E2893">
        <v>-2.97</v>
      </c>
      <c r="F2893">
        <v>-3.18</v>
      </c>
      <c r="G2893">
        <v>3.2</v>
      </c>
      <c r="H2893">
        <v>-0.01</v>
      </c>
      <c r="I2893">
        <v>4</v>
      </c>
      <c r="J2893">
        <v>-0.316</v>
      </c>
      <c r="K2893">
        <v>-1.3049999999999999</v>
      </c>
      <c r="L2893">
        <v>-2.302</v>
      </c>
      <c r="M2893">
        <v>-3.0459999999999998</v>
      </c>
      <c r="N2893">
        <v>-3.2389999999999999</v>
      </c>
      <c r="O2893">
        <v>1.107</v>
      </c>
      <c r="P2893">
        <v>1.121</v>
      </c>
      <c r="Q2893">
        <v>1.121</v>
      </c>
      <c r="R2893">
        <v>0.80400000000000005</v>
      </c>
      <c r="S2893">
        <v>0.436</v>
      </c>
    </row>
    <row r="2894" spans="1:19" x14ac:dyDescent="0.3">
      <c r="A2894">
        <v>360</v>
      </c>
      <c r="B2894">
        <v>-0.27900000000000003</v>
      </c>
      <c r="C2894">
        <v>-1.2330000000000001</v>
      </c>
      <c r="D2894">
        <v>-2.2799999999999998</v>
      </c>
      <c r="E2894">
        <v>-2.97</v>
      </c>
      <c r="F2894">
        <v>-3.18</v>
      </c>
      <c r="G2894">
        <v>3.2</v>
      </c>
      <c r="H2894">
        <v>-0.01</v>
      </c>
      <c r="I2894">
        <v>4</v>
      </c>
      <c r="J2894">
        <v>-0.31900000000000001</v>
      </c>
      <c r="K2894">
        <v>-1.3049999999999999</v>
      </c>
      <c r="L2894">
        <v>-2.2989999999999999</v>
      </c>
      <c r="M2894">
        <v>-3.0550000000000002</v>
      </c>
      <c r="N2894">
        <v>-3.2440000000000002</v>
      </c>
      <c r="O2894">
        <v>1.107</v>
      </c>
      <c r="P2894">
        <v>1.123</v>
      </c>
      <c r="Q2894">
        <v>1.113</v>
      </c>
      <c r="R2894">
        <v>0.82899999999999996</v>
      </c>
      <c r="S2894">
        <v>0.438</v>
      </c>
    </row>
    <row r="2895" spans="1:19" x14ac:dyDescent="0.3">
      <c r="A2895">
        <v>420</v>
      </c>
      <c r="B2895">
        <v>-0.27900000000000003</v>
      </c>
      <c r="C2895">
        <v>-1.2330000000000001</v>
      </c>
      <c r="D2895">
        <v>-2.2799999999999998</v>
      </c>
      <c r="E2895">
        <v>-2.97</v>
      </c>
      <c r="F2895">
        <v>-3.18</v>
      </c>
      <c r="G2895">
        <v>3.2</v>
      </c>
      <c r="H2895">
        <v>-0.01</v>
      </c>
      <c r="I2895">
        <v>4</v>
      </c>
      <c r="J2895">
        <v>-0.32100000000000001</v>
      </c>
      <c r="K2895">
        <v>-1.3080000000000001</v>
      </c>
      <c r="L2895">
        <v>-2.3010000000000002</v>
      </c>
      <c r="M2895">
        <v>-3.0619999999999998</v>
      </c>
      <c r="N2895">
        <v>-3.25</v>
      </c>
      <c r="O2895">
        <v>1.107</v>
      </c>
      <c r="P2895">
        <v>1.125</v>
      </c>
      <c r="Q2895">
        <v>1.121</v>
      </c>
      <c r="R2895">
        <v>0.84299999999999997</v>
      </c>
      <c r="S2895">
        <v>0.44</v>
      </c>
    </row>
    <row r="2896" spans="1:19" x14ac:dyDescent="0.3">
      <c r="A2896">
        <v>480</v>
      </c>
      <c r="B2896">
        <v>-0.27900000000000003</v>
      </c>
      <c r="C2896">
        <v>-1.2330000000000001</v>
      </c>
      <c r="D2896">
        <v>-2.2799999999999998</v>
      </c>
      <c r="E2896">
        <v>-2.97</v>
      </c>
      <c r="F2896">
        <v>-3.18</v>
      </c>
      <c r="G2896">
        <v>3.2</v>
      </c>
      <c r="H2896">
        <v>-0.01</v>
      </c>
      <c r="I2896">
        <v>4</v>
      </c>
      <c r="J2896">
        <v>-0.32200000000000001</v>
      </c>
      <c r="K2896">
        <v>-1.3080000000000001</v>
      </c>
      <c r="L2896">
        <v>-2.302</v>
      </c>
      <c r="M2896">
        <v>-3.0670000000000002</v>
      </c>
      <c r="N2896">
        <v>-3.2559999999999998</v>
      </c>
      <c r="O2896">
        <v>1.105</v>
      </c>
      <c r="P2896">
        <v>1.1200000000000001</v>
      </c>
      <c r="Q2896">
        <v>1.125</v>
      </c>
      <c r="R2896">
        <v>0.85</v>
      </c>
      <c r="S2896">
        <v>0.443</v>
      </c>
    </row>
    <row r="2897" spans="1:19" x14ac:dyDescent="0.3">
      <c r="A2897">
        <v>540</v>
      </c>
      <c r="B2897">
        <v>-0.27900000000000003</v>
      </c>
      <c r="C2897">
        <v>-1.2330000000000001</v>
      </c>
      <c r="D2897">
        <v>-2.2799999999999998</v>
      </c>
      <c r="E2897">
        <v>-2.97</v>
      </c>
      <c r="F2897">
        <v>-3.18</v>
      </c>
      <c r="G2897">
        <v>3.2</v>
      </c>
      <c r="H2897">
        <v>-0.01</v>
      </c>
      <c r="I2897">
        <v>4</v>
      </c>
      <c r="J2897">
        <v>-0.32300000000000001</v>
      </c>
      <c r="K2897">
        <v>-1.3089999999999999</v>
      </c>
      <c r="L2897">
        <v>-2.302</v>
      </c>
      <c r="M2897">
        <v>-3.0720000000000001</v>
      </c>
      <c r="N2897">
        <v>-3.2629999999999999</v>
      </c>
      <c r="O2897">
        <v>1.1040000000000001</v>
      </c>
      <c r="P2897">
        <v>1.1180000000000001</v>
      </c>
      <c r="Q2897">
        <v>1.1240000000000001</v>
      </c>
      <c r="R2897">
        <v>0.85299999999999998</v>
      </c>
      <c r="S2897">
        <v>0.44500000000000001</v>
      </c>
    </row>
    <row r="2898" spans="1:19" x14ac:dyDescent="0.3">
      <c r="A2898">
        <v>600</v>
      </c>
      <c r="B2898">
        <v>-0.27900000000000003</v>
      </c>
      <c r="C2898">
        <v>-1.2330000000000001</v>
      </c>
      <c r="D2898">
        <v>-2.2799999999999998</v>
      </c>
      <c r="E2898">
        <v>-2.97</v>
      </c>
      <c r="F2898">
        <v>-3.18</v>
      </c>
      <c r="G2898">
        <v>3.2</v>
      </c>
      <c r="H2898">
        <v>-0.01</v>
      </c>
      <c r="I2898">
        <v>4</v>
      </c>
      <c r="J2898">
        <v>-0.32500000000000001</v>
      </c>
      <c r="K2898">
        <v>-1.31</v>
      </c>
      <c r="L2898">
        <v>-2.302</v>
      </c>
      <c r="M2898">
        <v>-3.0760000000000001</v>
      </c>
      <c r="N2898">
        <v>-3.2709999999999999</v>
      </c>
      <c r="O2898">
        <v>1.1040000000000001</v>
      </c>
      <c r="P2898">
        <v>1.117</v>
      </c>
      <c r="Q2898">
        <v>1.1220000000000001</v>
      </c>
      <c r="R2898">
        <v>0.85599999999999998</v>
      </c>
      <c r="S2898">
        <v>0.44800000000000001</v>
      </c>
    </row>
    <row r="2900" spans="1:19" x14ac:dyDescent="0.3">
      <c r="A2900" t="s">
        <v>0</v>
      </c>
      <c r="B2900" t="s">
        <v>224</v>
      </c>
    </row>
    <row r="2901" spans="1:19" x14ac:dyDescent="0.3">
      <c r="A2901">
        <v>0</v>
      </c>
      <c r="B2901">
        <v>-0.27900000000000003</v>
      </c>
      <c r="C2901">
        <v>-1.2330000000000001</v>
      </c>
      <c r="D2901">
        <v>-2.2799999999999998</v>
      </c>
      <c r="E2901">
        <v>-2.9630000000000001</v>
      </c>
      <c r="F2901">
        <v>-3.17</v>
      </c>
      <c r="G2901">
        <v>3.2</v>
      </c>
      <c r="H2901">
        <v>-0.01</v>
      </c>
      <c r="I2901">
        <v>4</v>
      </c>
      <c r="J2901">
        <v>-0.30499999999999999</v>
      </c>
      <c r="K2901">
        <v>-1.3049999999999999</v>
      </c>
      <c r="L2901">
        <v>-2.2999999999999998</v>
      </c>
      <c r="M2901">
        <v>-3.04</v>
      </c>
      <c r="N2901">
        <v>-3.17</v>
      </c>
      <c r="O2901">
        <v>1.1060000000000001</v>
      </c>
      <c r="P2901">
        <v>1.1060000000000001</v>
      </c>
      <c r="Q2901">
        <v>1.0980000000000001</v>
      </c>
      <c r="R2901">
        <v>0.77400000000000002</v>
      </c>
      <c r="S2901">
        <v>0.33</v>
      </c>
    </row>
    <row r="2902" spans="1:19" x14ac:dyDescent="0.3">
      <c r="A2902">
        <v>60</v>
      </c>
      <c r="B2902">
        <v>-0.27900000000000003</v>
      </c>
      <c r="C2902">
        <v>-1.2330000000000001</v>
      </c>
      <c r="D2902">
        <v>-2.2799999999999998</v>
      </c>
      <c r="E2902">
        <v>-2.9630000000000001</v>
      </c>
      <c r="F2902">
        <v>-3.17</v>
      </c>
      <c r="G2902">
        <v>3.2</v>
      </c>
      <c r="H2902">
        <v>-0.01</v>
      </c>
      <c r="I2902">
        <v>4</v>
      </c>
      <c r="J2902">
        <v>-0.318</v>
      </c>
      <c r="K2902">
        <v>-1.3080000000000001</v>
      </c>
      <c r="L2902">
        <v>-2.2890000000000001</v>
      </c>
      <c r="M2902">
        <v>-3.0289999999999999</v>
      </c>
      <c r="N2902">
        <v>-3.206</v>
      </c>
      <c r="O2902">
        <v>1.125</v>
      </c>
      <c r="P2902">
        <v>1.1140000000000001</v>
      </c>
      <c r="Q2902">
        <v>1.0680000000000001</v>
      </c>
      <c r="R2902">
        <v>0.74399999999999999</v>
      </c>
      <c r="S2902">
        <v>0.42499999999999999</v>
      </c>
    </row>
    <row r="2903" spans="1:19" x14ac:dyDescent="0.3">
      <c r="A2903">
        <v>120</v>
      </c>
      <c r="B2903">
        <v>-0.27900000000000003</v>
      </c>
      <c r="C2903">
        <v>-1.2330000000000001</v>
      </c>
      <c r="D2903">
        <v>-2.2799999999999998</v>
      </c>
      <c r="E2903">
        <v>-2.9630000000000001</v>
      </c>
      <c r="F2903">
        <v>-3.17</v>
      </c>
      <c r="G2903">
        <v>3.2</v>
      </c>
      <c r="H2903">
        <v>-0.01</v>
      </c>
      <c r="I2903">
        <v>4</v>
      </c>
      <c r="J2903">
        <v>-0.311</v>
      </c>
      <c r="K2903">
        <v>-1.3109999999999999</v>
      </c>
      <c r="L2903">
        <v>-2.306</v>
      </c>
      <c r="M2903">
        <v>-3.052</v>
      </c>
      <c r="N2903">
        <v>-3.2130000000000001</v>
      </c>
      <c r="O2903">
        <v>1.109</v>
      </c>
      <c r="P2903">
        <v>1.1399999999999999</v>
      </c>
      <c r="Q2903">
        <v>1.1319999999999999</v>
      </c>
      <c r="R2903">
        <v>0.81799999999999995</v>
      </c>
      <c r="S2903">
        <v>0.42699999999999999</v>
      </c>
    </row>
    <row r="2904" spans="1:19" x14ac:dyDescent="0.3">
      <c r="A2904">
        <v>180</v>
      </c>
      <c r="B2904">
        <v>-0.27900000000000003</v>
      </c>
      <c r="C2904">
        <v>-1.2330000000000001</v>
      </c>
      <c r="D2904">
        <v>-2.2799999999999998</v>
      </c>
      <c r="E2904">
        <v>-2.9630000000000001</v>
      </c>
      <c r="F2904">
        <v>-3.17</v>
      </c>
      <c r="G2904">
        <v>3.2</v>
      </c>
      <c r="H2904">
        <v>-0.01</v>
      </c>
      <c r="I2904">
        <v>4</v>
      </c>
      <c r="J2904">
        <v>-0.312</v>
      </c>
      <c r="K2904">
        <v>-1.3009999999999999</v>
      </c>
      <c r="L2904">
        <v>-2.2949999999999999</v>
      </c>
      <c r="M2904">
        <v>-3.0329999999999999</v>
      </c>
      <c r="N2904">
        <v>-3.2170000000000001</v>
      </c>
      <c r="O2904">
        <v>1.1060000000000001</v>
      </c>
      <c r="P2904">
        <v>1.1120000000000001</v>
      </c>
      <c r="Q2904">
        <v>1.0960000000000001</v>
      </c>
      <c r="R2904">
        <v>0.75600000000000001</v>
      </c>
      <c r="S2904">
        <v>0.42899999999999999</v>
      </c>
    </row>
    <row r="2905" spans="1:19" x14ac:dyDescent="0.3">
      <c r="A2905">
        <v>240</v>
      </c>
      <c r="B2905">
        <v>-0.27900000000000003</v>
      </c>
      <c r="C2905">
        <v>-1.2330000000000001</v>
      </c>
      <c r="D2905">
        <v>-2.2799999999999998</v>
      </c>
      <c r="E2905">
        <v>-2.9630000000000001</v>
      </c>
      <c r="F2905">
        <v>-3.17</v>
      </c>
      <c r="G2905">
        <v>3.2</v>
      </c>
      <c r="H2905">
        <v>-0.01</v>
      </c>
      <c r="I2905">
        <v>4</v>
      </c>
      <c r="J2905">
        <v>-0.317</v>
      </c>
      <c r="K2905">
        <v>-1.306</v>
      </c>
      <c r="L2905">
        <v>-2.3039999999999998</v>
      </c>
      <c r="M2905">
        <v>-3.0310000000000001</v>
      </c>
      <c r="N2905">
        <v>-3.2229999999999999</v>
      </c>
      <c r="O2905">
        <v>1.1120000000000001</v>
      </c>
      <c r="P2905">
        <v>1.1359999999999999</v>
      </c>
      <c r="Q2905">
        <v>1.135</v>
      </c>
      <c r="R2905">
        <v>0.76200000000000001</v>
      </c>
      <c r="S2905">
        <v>0.43099999999999999</v>
      </c>
    </row>
    <row r="2906" spans="1:19" x14ac:dyDescent="0.3">
      <c r="A2906">
        <v>300</v>
      </c>
      <c r="B2906">
        <v>-0.27900000000000003</v>
      </c>
      <c r="C2906">
        <v>-1.2330000000000001</v>
      </c>
      <c r="D2906">
        <v>-2.2799999999999998</v>
      </c>
      <c r="E2906">
        <v>-2.9630000000000001</v>
      </c>
      <c r="F2906">
        <v>-3.17</v>
      </c>
      <c r="G2906">
        <v>3.2</v>
      </c>
      <c r="H2906">
        <v>-0.01</v>
      </c>
      <c r="I2906">
        <v>4</v>
      </c>
      <c r="J2906">
        <v>-0.316</v>
      </c>
      <c r="K2906">
        <v>-1.3049999999999999</v>
      </c>
      <c r="L2906">
        <v>-2.3010000000000002</v>
      </c>
      <c r="M2906">
        <v>-3.0390000000000001</v>
      </c>
      <c r="N2906">
        <v>-3.2280000000000002</v>
      </c>
      <c r="O2906">
        <v>1.107</v>
      </c>
      <c r="P2906">
        <v>1.121</v>
      </c>
      <c r="Q2906">
        <v>1.1200000000000001</v>
      </c>
      <c r="R2906">
        <v>0.79900000000000004</v>
      </c>
      <c r="S2906">
        <v>0.432</v>
      </c>
    </row>
    <row r="2907" spans="1:19" x14ac:dyDescent="0.3">
      <c r="A2907">
        <v>360</v>
      </c>
      <c r="B2907">
        <v>-0.27900000000000003</v>
      </c>
      <c r="C2907">
        <v>-1.2330000000000001</v>
      </c>
      <c r="D2907">
        <v>-2.2799999999999998</v>
      </c>
      <c r="E2907">
        <v>-2.9630000000000001</v>
      </c>
      <c r="F2907">
        <v>-3.17</v>
      </c>
      <c r="G2907">
        <v>3.2</v>
      </c>
      <c r="H2907">
        <v>-0.01</v>
      </c>
      <c r="I2907">
        <v>4</v>
      </c>
      <c r="J2907">
        <v>-0.31900000000000001</v>
      </c>
      <c r="K2907">
        <v>-1.3049999999999999</v>
      </c>
      <c r="L2907">
        <v>-2.2989999999999999</v>
      </c>
      <c r="M2907">
        <v>-3.0489999999999999</v>
      </c>
      <c r="N2907">
        <v>-3.2330000000000001</v>
      </c>
      <c r="O2907">
        <v>1.1080000000000001</v>
      </c>
      <c r="P2907">
        <v>1.1240000000000001</v>
      </c>
      <c r="Q2907">
        <v>1.1120000000000001</v>
      </c>
      <c r="R2907">
        <v>0.82499999999999996</v>
      </c>
      <c r="S2907">
        <v>0.434</v>
      </c>
    </row>
    <row r="2908" spans="1:19" x14ac:dyDescent="0.3">
      <c r="A2908">
        <v>420</v>
      </c>
      <c r="B2908">
        <v>-0.27900000000000003</v>
      </c>
      <c r="C2908">
        <v>-1.2330000000000001</v>
      </c>
      <c r="D2908">
        <v>-2.2799999999999998</v>
      </c>
      <c r="E2908">
        <v>-2.9630000000000001</v>
      </c>
      <c r="F2908">
        <v>-3.17</v>
      </c>
      <c r="G2908">
        <v>3.2</v>
      </c>
      <c r="H2908">
        <v>-0.01</v>
      </c>
      <c r="I2908">
        <v>4</v>
      </c>
      <c r="J2908">
        <v>-0.32</v>
      </c>
      <c r="K2908">
        <v>-1.3069999999999999</v>
      </c>
      <c r="L2908">
        <v>-2.2999999999999998</v>
      </c>
      <c r="M2908">
        <v>-3.056</v>
      </c>
      <c r="N2908">
        <v>-3.2389999999999999</v>
      </c>
      <c r="O2908">
        <v>1.107</v>
      </c>
      <c r="P2908">
        <v>1.1240000000000001</v>
      </c>
      <c r="Q2908">
        <v>1.121</v>
      </c>
      <c r="R2908">
        <v>0.83799999999999997</v>
      </c>
      <c r="S2908">
        <v>0.437</v>
      </c>
    </row>
    <row r="2909" spans="1:19" x14ac:dyDescent="0.3">
      <c r="A2909">
        <v>480</v>
      </c>
      <c r="B2909">
        <v>-0.27900000000000003</v>
      </c>
      <c r="C2909">
        <v>-1.2330000000000001</v>
      </c>
      <c r="D2909">
        <v>-2.2799999999999998</v>
      </c>
      <c r="E2909">
        <v>-2.9630000000000001</v>
      </c>
      <c r="F2909">
        <v>-3.17</v>
      </c>
      <c r="G2909">
        <v>3.2</v>
      </c>
      <c r="H2909">
        <v>-0.01</v>
      </c>
      <c r="I2909">
        <v>4</v>
      </c>
      <c r="J2909">
        <v>-0.32200000000000001</v>
      </c>
      <c r="K2909">
        <v>-1.3080000000000001</v>
      </c>
      <c r="L2909">
        <v>-2.302</v>
      </c>
      <c r="M2909">
        <v>-3.0609999999999999</v>
      </c>
      <c r="N2909">
        <v>-3.246</v>
      </c>
      <c r="O2909">
        <v>1.105</v>
      </c>
      <c r="P2909">
        <v>1.1200000000000001</v>
      </c>
      <c r="Q2909">
        <v>1.125</v>
      </c>
      <c r="R2909">
        <v>0.84399999999999997</v>
      </c>
      <c r="S2909">
        <v>0.439</v>
      </c>
    </row>
    <row r="2910" spans="1:19" x14ac:dyDescent="0.3">
      <c r="A2910">
        <v>540</v>
      </c>
      <c r="B2910">
        <v>-0.27900000000000003</v>
      </c>
      <c r="C2910">
        <v>-1.2330000000000001</v>
      </c>
      <c r="D2910">
        <v>-2.2799999999999998</v>
      </c>
      <c r="E2910">
        <v>-2.9630000000000001</v>
      </c>
      <c r="F2910">
        <v>-3.17</v>
      </c>
      <c r="G2910">
        <v>3.2</v>
      </c>
      <c r="H2910">
        <v>-0.01</v>
      </c>
      <c r="I2910">
        <v>4</v>
      </c>
      <c r="J2910">
        <v>-0.32300000000000001</v>
      </c>
      <c r="K2910">
        <v>-1.3089999999999999</v>
      </c>
      <c r="L2910">
        <v>-2.302</v>
      </c>
      <c r="M2910">
        <v>-3.0649999999999999</v>
      </c>
      <c r="N2910">
        <v>-3.2519999999999998</v>
      </c>
      <c r="O2910">
        <v>1.1040000000000001</v>
      </c>
      <c r="P2910">
        <v>1.1180000000000001</v>
      </c>
      <c r="Q2910">
        <v>1.1240000000000001</v>
      </c>
      <c r="R2910">
        <v>0.84699999999999998</v>
      </c>
      <c r="S2910">
        <v>0.441</v>
      </c>
    </row>
    <row r="2911" spans="1:19" x14ac:dyDescent="0.3">
      <c r="A2911">
        <v>600</v>
      </c>
      <c r="B2911">
        <v>-0.27900000000000003</v>
      </c>
      <c r="C2911">
        <v>-1.2330000000000001</v>
      </c>
      <c r="D2911">
        <v>-2.2799999999999998</v>
      </c>
      <c r="E2911">
        <v>-2.9630000000000001</v>
      </c>
      <c r="F2911">
        <v>-3.17</v>
      </c>
      <c r="G2911">
        <v>3.2</v>
      </c>
      <c r="H2911">
        <v>-0.01</v>
      </c>
      <c r="I2911">
        <v>4</v>
      </c>
      <c r="J2911">
        <v>-0.32500000000000001</v>
      </c>
      <c r="K2911">
        <v>-1.31</v>
      </c>
      <c r="L2911">
        <v>-2.3010000000000002</v>
      </c>
      <c r="M2911">
        <v>-3.07</v>
      </c>
      <c r="N2911">
        <v>-3.2589999999999999</v>
      </c>
      <c r="O2911">
        <v>1.1040000000000001</v>
      </c>
      <c r="P2911">
        <v>1.117</v>
      </c>
      <c r="Q2911">
        <v>1.121</v>
      </c>
      <c r="R2911">
        <v>0.85099999999999998</v>
      </c>
      <c r="S2911">
        <v>0.44400000000000001</v>
      </c>
    </row>
    <row r="2913" spans="1:19" x14ac:dyDescent="0.3">
      <c r="A2913" t="s">
        <v>0</v>
      </c>
      <c r="B2913" t="s">
        <v>225</v>
      </c>
    </row>
    <row r="2914" spans="1:19" x14ac:dyDescent="0.3">
      <c r="A2914">
        <v>0</v>
      </c>
      <c r="B2914">
        <v>-0.28000000000000003</v>
      </c>
      <c r="C2914">
        <v>-1.232</v>
      </c>
      <c r="D2914">
        <v>-2.2799999999999998</v>
      </c>
      <c r="E2914">
        <v>-2.956</v>
      </c>
      <c r="F2914">
        <v>-3.16</v>
      </c>
      <c r="G2914">
        <v>3.2</v>
      </c>
      <c r="H2914">
        <v>-0.01</v>
      </c>
      <c r="I2914">
        <v>4</v>
      </c>
      <c r="J2914">
        <v>-0.30499999999999999</v>
      </c>
      <c r="K2914">
        <v>-1.3049999999999999</v>
      </c>
      <c r="L2914">
        <v>-2.2999999999999998</v>
      </c>
      <c r="M2914">
        <v>-3.0339999999999998</v>
      </c>
      <c r="N2914">
        <v>-3.16</v>
      </c>
      <c r="O2914">
        <v>1.1060000000000001</v>
      </c>
      <c r="P2914">
        <v>1.1060000000000001</v>
      </c>
      <c r="Q2914">
        <v>1.0980000000000001</v>
      </c>
      <c r="R2914">
        <v>0.76800000000000002</v>
      </c>
      <c r="S2914">
        <v>0.32800000000000001</v>
      </c>
    </row>
    <row r="2915" spans="1:19" x14ac:dyDescent="0.3">
      <c r="A2915">
        <v>60</v>
      </c>
      <c r="B2915">
        <v>-0.28000000000000003</v>
      </c>
      <c r="C2915">
        <v>-1.232</v>
      </c>
      <c r="D2915">
        <v>-2.2799999999999998</v>
      </c>
      <c r="E2915">
        <v>-2.956</v>
      </c>
      <c r="F2915">
        <v>-3.16</v>
      </c>
      <c r="G2915">
        <v>3.2</v>
      </c>
      <c r="H2915">
        <v>-0.01</v>
      </c>
      <c r="I2915">
        <v>4</v>
      </c>
      <c r="J2915">
        <v>-0.318</v>
      </c>
      <c r="K2915">
        <v>-1.3080000000000001</v>
      </c>
      <c r="L2915">
        <v>-2.2890000000000001</v>
      </c>
      <c r="M2915">
        <v>-3.0230000000000001</v>
      </c>
      <c r="N2915">
        <v>-3.1960000000000002</v>
      </c>
      <c r="O2915">
        <v>1.125</v>
      </c>
      <c r="P2915">
        <v>1.113</v>
      </c>
      <c r="Q2915">
        <v>1.0669999999999999</v>
      </c>
      <c r="R2915">
        <v>0.73899999999999999</v>
      </c>
      <c r="S2915">
        <v>0.42199999999999999</v>
      </c>
    </row>
    <row r="2916" spans="1:19" x14ac:dyDescent="0.3">
      <c r="A2916">
        <v>120</v>
      </c>
      <c r="B2916">
        <v>-0.28000000000000003</v>
      </c>
      <c r="C2916">
        <v>-1.232</v>
      </c>
      <c r="D2916">
        <v>-2.2799999999999998</v>
      </c>
      <c r="E2916">
        <v>-2.956</v>
      </c>
      <c r="F2916">
        <v>-3.16</v>
      </c>
      <c r="G2916">
        <v>3.2</v>
      </c>
      <c r="H2916">
        <v>-0.01</v>
      </c>
      <c r="I2916">
        <v>4</v>
      </c>
      <c r="J2916">
        <v>-0.312</v>
      </c>
      <c r="K2916">
        <v>-1.3120000000000001</v>
      </c>
      <c r="L2916">
        <v>-2.306</v>
      </c>
      <c r="M2916">
        <v>-3.0449999999999999</v>
      </c>
      <c r="N2916">
        <v>-3.2029999999999998</v>
      </c>
      <c r="O2916">
        <v>1.1100000000000001</v>
      </c>
      <c r="P2916">
        <v>1.141</v>
      </c>
      <c r="Q2916">
        <v>1.131</v>
      </c>
      <c r="R2916">
        <v>0.81100000000000005</v>
      </c>
      <c r="S2916">
        <v>0.42399999999999999</v>
      </c>
    </row>
    <row r="2917" spans="1:19" x14ac:dyDescent="0.3">
      <c r="A2917">
        <v>180</v>
      </c>
      <c r="B2917">
        <v>-0.28000000000000003</v>
      </c>
      <c r="C2917">
        <v>-1.232</v>
      </c>
      <c r="D2917">
        <v>-2.2799999999999998</v>
      </c>
      <c r="E2917">
        <v>-2.956</v>
      </c>
      <c r="F2917">
        <v>-3.16</v>
      </c>
      <c r="G2917">
        <v>3.2</v>
      </c>
      <c r="H2917">
        <v>-0.01</v>
      </c>
      <c r="I2917">
        <v>4</v>
      </c>
      <c r="J2917">
        <v>-0.312</v>
      </c>
      <c r="K2917">
        <v>-1.3009999999999999</v>
      </c>
      <c r="L2917">
        <v>-2.2949999999999999</v>
      </c>
      <c r="M2917">
        <v>-3.0249999999999999</v>
      </c>
      <c r="N2917">
        <v>-3.206</v>
      </c>
      <c r="O2917">
        <v>1.1060000000000001</v>
      </c>
      <c r="P2917">
        <v>1.1120000000000001</v>
      </c>
      <c r="Q2917">
        <v>1.0960000000000001</v>
      </c>
      <c r="R2917">
        <v>0.749</v>
      </c>
      <c r="S2917">
        <v>0.42499999999999999</v>
      </c>
    </row>
    <row r="2918" spans="1:19" x14ac:dyDescent="0.3">
      <c r="A2918">
        <v>240</v>
      </c>
      <c r="B2918">
        <v>-0.28000000000000003</v>
      </c>
      <c r="C2918">
        <v>-1.232</v>
      </c>
      <c r="D2918">
        <v>-2.2799999999999998</v>
      </c>
      <c r="E2918">
        <v>-2.956</v>
      </c>
      <c r="F2918">
        <v>-3.16</v>
      </c>
      <c r="G2918">
        <v>3.2</v>
      </c>
      <c r="H2918">
        <v>-0.01</v>
      </c>
      <c r="I2918">
        <v>4</v>
      </c>
      <c r="J2918">
        <v>-0.317</v>
      </c>
      <c r="K2918">
        <v>-1.306</v>
      </c>
      <c r="L2918">
        <v>-2.3029999999999999</v>
      </c>
      <c r="M2918">
        <v>-3.024</v>
      </c>
      <c r="N2918">
        <v>-3.2120000000000002</v>
      </c>
      <c r="O2918">
        <v>1.1120000000000001</v>
      </c>
      <c r="P2918">
        <v>1.1359999999999999</v>
      </c>
      <c r="Q2918">
        <v>1.1339999999999999</v>
      </c>
      <c r="R2918">
        <v>0.75600000000000001</v>
      </c>
      <c r="S2918">
        <v>0.42699999999999999</v>
      </c>
    </row>
    <row r="2919" spans="1:19" x14ac:dyDescent="0.3">
      <c r="A2919">
        <v>300</v>
      </c>
      <c r="B2919">
        <v>-0.28000000000000003</v>
      </c>
      <c r="C2919">
        <v>-1.232</v>
      </c>
      <c r="D2919">
        <v>-2.2799999999999998</v>
      </c>
      <c r="E2919">
        <v>-2.956</v>
      </c>
      <c r="F2919">
        <v>-3.16</v>
      </c>
      <c r="G2919">
        <v>3.2</v>
      </c>
      <c r="H2919">
        <v>-0.01</v>
      </c>
      <c r="I2919">
        <v>4</v>
      </c>
      <c r="J2919">
        <v>-0.316</v>
      </c>
      <c r="K2919">
        <v>-1.304</v>
      </c>
      <c r="L2919">
        <v>-2.3010000000000002</v>
      </c>
      <c r="M2919">
        <v>-3.0329999999999999</v>
      </c>
      <c r="N2919">
        <v>-3.2170000000000001</v>
      </c>
      <c r="O2919">
        <v>1.107</v>
      </c>
      <c r="P2919">
        <v>1.1200000000000001</v>
      </c>
      <c r="Q2919">
        <v>1.1200000000000001</v>
      </c>
      <c r="R2919">
        <v>0.79300000000000004</v>
      </c>
      <c r="S2919">
        <v>0.42899999999999999</v>
      </c>
    </row>
    <row r="2920" spans="1:19" x14ac:dyDescent="0.3">
      <c r="A2920">
        <v>360</v>
      </c>
      <c r="B2920">
        <v>-0.28000000000000003</v>
      </c>
      <c r="C2920">
        <v>-1.232</v>
      </c>
      <c r="D2920">
        <v>-2.2799999999999998</v>
      </c>
      <c r="E2920">
        <v>-2.956</v>
      </c>
      <c r="F2920">
        <v>-3.16</v>
      </c>
      <c r="G2920">
        <v>3.2</v>
      </c>
      <c r="H2920">
        <v>-0.01</v>
      </c>
      <c r="I2920">
        <v>4</v>
      </c>
      <c r="J2920">
        <v>-0.31900000000000001</v>
      </c>
      <c r="K2920">
        <v>-1.3049999999999999</v>
      </c>
      <c r="L2920">
        <v>-2.298</v>
      </c>
      <c r="M2920">
        <v>-3.0430000000000001</v>
      </c>
      <c r="N2920">
        <v>-3.222</v>
      </c>
      <c r="O2920">
        <v>1.1080000000000001</v>
      </c>
      <c r="P2920">
        <v>1.1240000000000001</v>
      </c>
      <c r="Q2920">
        <v>1.1120000000000001</v>
      </c>
      <c r="R2920">
        <v>0.81899999999999995</v>
      </c>
      <c r="S2920">
        <v>0.43099999999999999</v>
      </c>
    </row>
    <row r="2921" spans="1:19" x14ac:dyDescent="0.3">
      <c r="A2921">
        <v>420</v>
      </c>
      <c r="B2921">
        <v>-0.28000000000000003</v>
      </c>
      <c r="C2921">
        <v>-1.232</v>
      </c>
      <c r="D2921">
        <v>-2.2799999999999998</v>
      </c>
      <c r="E2921">
        <v>-2.956</v>
      </c>
      <c r="F2921">
        <v>-3.16</v>
      </c>
      <c r="G2921">
        <v>3.2</v>
      </c>
      <c r="H2921">
        <v>-0.01</v>
      </c>
      <c r="I2921">
        <v>4</v>
      </c>
      <c r="J2921">
        <v>-0.32100000000000001</v>
      </c>
      <c r="K2921">
        <v>-1.3080000000000001</v>
      </c>
      <c r="L2921">
        <v>-2.2999999999999998</v>
      </c>
      <c r="M2921">
        <v>-3.0489999999999999</v>
      </c>
      <c r="N2921">
        <v>-3.2280000000000002</v>
      </c>
      <c r="O2921">
        <v>1.107</v>
      </c>
      <c r="P2921">
        <v>1.125</v>
      </c>
      <c r="Q2921">
        <v>1.1200000000000001</v>
      </c>
      <c r="R2921">
        <v>0.83299999999999996</v>
      </c>
      <c r="S2921">
        <v>0.433</v>
      </c>
    </row>
    <row r="2922" spans="1:19" x14ac:dyDescent="0.3">
      <c r="A2922">
        <v>480</v>
      </c>
      <c r="B2922">
        <v>-0.28000000000000003</v>
      </c>
      <c r="C2922">
        <v>-1.232</v>
      </c>
      <c r="D2922">
        <v>-2.2799999999999998</v>
      </c>
      <c r="E2922">
        <v>-2.956</v>
      </c>
      <c r="F2922">
        <v>-3.16</v>
      </c>
      <c r="G2922">
        <v>3.2</v>
      </c>
      <c r="H2922">
        <v>-0.01</v>
      </c>
      <c r="I2922">
        <v>4</v>
      </c>
      <c r="J2922">
        <v>-0.32100000000000001</v>
      </c>
      <c r="K2922">
        <v>-1.3080000000000001</v>
      </c>
      <c r="L2922">
        <v>-2.302</v>
      </c>
      <c r="M2922">
        <v>-3.0550000000000002</v>
      </c>
      <c r="N2922">
        <v>-3.2349999999999999</v>
      </c>
      <c r="O2922">
        <v>1.105</v>
      </c>
      <c r="P2922">
        <v>1.1200000000000001</v>
      </c>
      <c r="Q2922">
        <v>1.125</v>
      </c>
      <c r="R2922">
        <v>0.83799999999999997</v>
      </c>
      <c r="S2922">
        <v>0.435</v>
      </c>
    </row>
    <row r="2923" spans="1:19" x14ac:dyDescent="0.3">
      <c r="A2923">
        <v>540</v>
      </c>
      <c r="B2923">
        <v>-0.28000000000000003</v>
      </c>
      <c r="C2923">
        <v>-1.232</v>
      </c>
      <c r="D2923">
        <v>-2.2799999999999998</v>
      </c>
      <c r="E2923">
        <v>-2.956</v>
      </c>
      <c r="F2923">
        <v>-3.16</v>
      </c>
      <c r="G2923">
        <v>3.2</v>
      </c>
      <c r="H2923">
        <v>-0.01</v>
      </c>
      <c r="I2923">
        <v>4</v>
      </c>
      <c r="J2923">
        <v>-0.32300000000000001</v>
      </c>
      <c r="K2923">
        <v>-1.3089999999999999</v>
      </c>
      <c r="L2923">
        <v>-2.302</v>
      </c>
      <c r="M2923">
        <v>-3.0590000000000002</v>
      </c>
      <c r="N2923">
        <v>-3.2410000000000001</v>
      </c>
      <c r="O2923">
        <v>1.1040000000000001</v>
      </c>
      <c r="P2923">
        <v>1.1180000000000001</v>
      </c>
      <c r="Q2923">
        <v>1.1240000000000001</v>
      </c>
      <c r="R2923">
        <v>0.84199999999999997</v>
      </c>
      <c r="S2923">
        <v>0.437</v>
      </c>
    </row>
    <row r="2924" spans="1:19" x14ac:dyDescent="0.3">
      <c r="A2924">
        <v>600</v>
      </c>
      <c r="B2924">
        <v>-0.28000000000000003</v>
      </c>
      <c r="C2924">
        <v>-1.232</v>
      </c>
      <c r="D2924">
        <v>-2.2799999999999998</v>
      </c>
      <c r="E2924">
        <v>-2.956</v>
      </c>
      <c r="F2924">
        <v>-3.16</v>
      </c>
      <c r="G2924">
        <v>3.2</v>
      </c>
      <c r="H2924">
        <v>-0.01</v>
      </c>
      <c r="I2924">
        <v>4</v>
      </c>
      <c r="J2924">
        <v>-0.32500000000000001</v>
      </c>
      <c r="K2924">
        <v>-1.31</v>
      </c>
      <c r="L2924">
        <v>-2.3010000000000002</v>
      </c>
      <c r="M2924">
        <v>-3.0630000000000002</v>
      </c>
      <c r="N2924">
        <v>-3.2480000000000002</v>
      </c>
      <c r="O2924">
        <v>1.1040000000000001</v>
      </c>
      <c r="P2924">
        <v>1.117</v>
      </c>
      <c r="Q2924">
        <v>1.121</v>
      </c>
      <c r="R2924">
        <v>0.84399999999999997</v>
      </c>
      <c r="S2924">
        <v>0.439</v>
      </c>
    </row>
    <row r="2926" spans="1:19" x14ac:dyDescent="0.3">
      <c r="A2926" t="s">
        <v>0</v>
      </c>
      <c r="B2926" t="s">
        <v>226</v>
      </c>
    </row>
    <row r="2927" spans="1:19" x14ac:dyDescent="0.3">
      <c r="A2927">
        <v>0</v>
      </c>
      <c r="B2927">
        <v>-0.27700000000000002</v>
      </c>
      <c r="C2927">
        <v>-1.23</v>
      </c>
      <c r="D2927">
        <v>-2.2930000000000001</v>
      </c>
      <c r="E2927">
        <v>-3.0059999999999998</v>
      </c>
      <c r="F2927">
        <v>-3.24</v>
      </c>
      <c r="G2927">
        <v>3.2</v>
      </c>
      <c r="H2927">
        <v>0</v>
      </c>
      <c r="I2927">
        <v>4</v>
      </c>
      <c r="J2927">
        <v>-0.30499999999999999</v>
      </c>
      <c r="K2927">
        <v>-1.3049999999999999</v>
      </c>
      <c r="L2927">
        <v>-2.302</v>
      </c>
      <c r="M2927">
        <v>-3.0859999999999999</v>
      </c>
      <c r="N2927">
        <v>-3.24</v>
      </c>
      <c r="O2927">
        <v>1.1060000000000001</v>
      </c>
      <c r="P2927">
        <v>1.1060000000000001</v>
      </c>
      <c r="Q2927">
        <v>1.1000000000000001</v>
      </c>
      <c r="R2927">
        <v>0.82</v>
      </c>
      <c r="S2927">
        <v>0.34899999999999998</v>
      </c>
    </row>
    <row r="2928" spans="1:19" x14ac:dyDescent="0.3">
      <c r="A2928">
        <v>60</v>
      </c>
      <c r="B2928">
        <v>-0.27700000000000002</v>
      </c>
      <c r="C2928">
        <v>-1.23</v>
      </c>
      <c r="D2928">
        <v>-2.2930000000000001</v>
      </c>
      <c r="E2928">
        <v>-3.0059999999999998</v>
      </c>
      <c r="F2928">
        <v>-3.24</v>
      </c>
      <c r="G2928">
        <v>3.2</v>
      </c>
      <c r="H2928">
        <v>0</v>
      </c>
      <c r="I2928">
        <v>4</v>
      </c>
      <c r="J2928">
        <v>-0.317</v>
      </c>
      <c r="K2928">
        <v>-1.306</v>
      </c>
      <c r="L2928">
        <v>-2.2999999999999998</v>
      </c>
      <c r="M2928">
        <v>-3.073</v>
      </c>
      <c r="N2928">
        <v>-3.2839999999999998</v>
      </c>
      <c r="O2928">
        <v>1.125</v>
      </c>
      <c r="P2928">
        <v>1.109</v>
      </c>
      <c r="Q2928">
        <v>1.0680000000000001</v>
      </c>
      <c r="R2928">
        <v>0.78</v>
      </c>
      <c r="S2928">
        <v>0.45300000000000001</v>
      </c>
    </row>
    <row r="2929" spans="1:19" x14ac:dyDescent="0.3">
      <c r="A2929">
        <v>120</v>
      </c>
      <c r="B2929">
        <v>-0.27700000000000002</v>
      </c>
      <c r="C2929">
        <v>-1.23</v>
      </c>
      <c r="D2929">
        <v>-2.2930000000000001</v>
      </c>
      <c r="E2929">
        <v>-3.0059999999999998</v>
      </c>
      <c r="F2929">
        <v>-3.24</v>
      </c>
      <c r="G2929">
        <v>3.2</v>
      </c>
      <c r="H2929">
        <v>0</v>
      </c>
      <c r="I2929">
        <v>4</v>
      </c>
      <c r="J2929">
        <v>-0.309</v>
      </c>
      <c r="K2929">
        <v>-1.31</v>
      </c>
      <c r="L2929">
        <v>-2.3159999999999998</v>
      </c>
      <c r="M2929">
        <v>-3.0990000000000002</v>
      </c>
      <c r="N2929">
        <v>-3.2919999999999998</v>
      </c>
      <c r="O2929">
        <v>1.1120000000000001</v>
      </c>
      <c r="P2929">
        <v>1.137</v>
      </c>
      <c r="Q2929">
        <v>1.133</v>
      </c>
      <c r="R2929">
        <v>0.877</v>
      </c>
      <c r="S2929">
        <v>0.45600000000000002</v>
      </c>
    </row>
    <row r="2930" spans="1:19" x14ac:dyDescent="0.3">
      <c r="A2930">
        <v>180</v>
      </c>
      <c r="B2930">
        <v>-0.27700000000000002</v>
      </c>
      <c r="C2930">
        <v>-1.23</v>
      </c>
      <c r="D2930">
        <v>-2.2930000000000001</v>
      </c>
      <c r="E2930">
        <v>-3.0059999999999998</v>
      </c>
      <c r="F2930">
        <v>-3.24</v>
      </c>
      <c r="G2930">
        <v>3.2</v>
      </c>
      <c r="H2930">
        <v>0</v>
      </c>
      <c r="I2930">
        <v>4</v>
      </c>
      <c r="J2930">
        <v>-0.31</v>
      </c>
      <c r="K2930">
        <v>-1.3009999999999999</v>
      </c>
      <c r="L2930">
        <v>-2.302</v>
      </c>
      <c r="M2930">
        <v>-3.0830000000000002</v>
      </c>
      <c r="N2930">
        <v>-3.294</v>
      </c>
      <c r="O2930">
        <v>1.1140000000000001</v>
      </c>
      <c r="P2930">
        <v>1.1140000000000001</v>
      </c>
      <c r="Q2930">
        <v>1.0900000000000001</v>
      </c>
      <c r="R2930">
        <v>0.81699999999999995</v>
      </c>
      <c r="S2930">
        <v>0.45700000000000002</v>
      </c>
    </row>
    <row r="2931" spans="1:19" x14ac:dyDescent="0.3">
      <c r="A2931">
        <v>240</v>
      </c>
      <c r="B2931">
        <v>-0.27700000000000002</v>
      </c>
      <c r="C2931">
        <v>-1.23</v>
      </c>
      <c r="D2931">
        <v>-2.2930000000000001</v>
      </c>
      <c r="E2931">
        <v>-3.0059999999999998</v>
      </c>
      <c r="F2931">
        <v>-3.24</v>
      </c>
      <c r="G2931">
        <v>3.2</v>
      </c>
      <c r="H2931">
        <v>0</v>
      </c>
      <c r="I2931">
        <v>4</v>
      </c>
      <c r="J2931">
        <v>-0.313</v>
      </c>
      <c r="K2931">
        <v>-1.306</v>
      </c>
      <c r="L2931">
        <v>-2.3090000000000002</v>
      </c>
      <c r="M2931">
        <v>-3.077</v>
      </c>
      <c r="N2931">
        <v>-3.3010000000000002</v>
      </c>
      <c r="O2931">
        <v>1.119</v>
      </c>
      <c r="P2931">
        <v>1.135</v>
      </c>
      <c r="Q2931">
        <v>1.1279999999999999</v>
      </c>
      <c r="R2931">
        <v>0.80100000000000005</v>
      </c>
      <c r="S2931">
        <v>0.45900000000000002</v>
      </c>
    </row>
    <row r="2932" spans="1:19" x14ac:dyDescent="0.3">
      <c r="A2932">
        <v>300</v>
      </c>
      <c r="B2932">
        <v>-0.27700000000000002</v>
      </c>
      <c r="C2932">
        <v>-1.23</v>
      </c>
      <c r="D2932">
        <v>-2.2930000000000001</v>
      </c>
      <c r="E2932">
        <v>-3.0059999999999998</v>
      </c>
      <c r="F2932">
        <v>-3.24</v>
      </c>
      <c r="G2932">
        <v>3.2</v>
      </c>
      <c r="H2932">
        <v>0</v>
      </c>
      <c r="I2932">
        <v>4</v>
      </c>
      <c r="J2932">
        <v>-0.312</v>
      </c>
      <c r="K2932">
        <v>-1.3049999999999999</v>
      </c>
      <c r="L2932">
        <v>-2.3090000000000002</v>
      </c>
      <c r="M2932">
        <v>-3.0840000000000001</v>
      </c>
      <c r="N2932">
        <v>-3.306</v>
      </c>
      <c r="O2932">
        <v>1.117</v>
      </c>
      <c r="P2932">
        <v>1.125</v>
      </c>
      <c r="Q2932">
        <v>1.125</v>
      </c>
      <c r="R2932">
        <v>0.83199999999999996</v>
      </c>
      <c r="S2932">
        <v>0.46100000000000002</v>
      </c>
    </row>
    <row r="2933" spans="1:19" x14ac:dyDescent="0.3">
      <c r="A2933">
        <v>360</v>
      </c>
      <c r="B2933">
        <v>-0.27700000000000002</v>
      </c>
      <c r="C2933">
        <v>-1.23</v>
      </c>
      <c r="D2933">
        <v>-2.2930000000000001</v>
      </c>
      <c r="E2933">
        <v>-3.0059999999999998</v>
      </c>
      <c r="F2933">
        <v>-3.24</v>
      </c>
      <c r="G2933">
        <v>3.2</v>
      </c>
      <c r="H2933">
        <v>0</v>
      </c>
      <c r="I2933">
        <v>4</v>
      </c>
      <c r="J2933">
        <v>-0.312</v>
      </c>
      <c r="K2933">
        <v>-1.3049999999999999</v>
      </c>
      <c r="L2933">
        <v>-2.3050000000000002</v>
      </c>
      <c r="M2933">
        <v>-3.0939999999999999</v>
      </c>
      <c r="N2933">
        <v>-3.3119999999999998</v>
      </c>
      <c r="O2933">
        <v>1.1180000000000001</v>
      </c>
      <c r="P2933">
        <v>1.123</v>
      </c>
      <c r="Q2933">
        <v>1.115</v>
      </c>
      <c r="R2933">
        <v>0.85899999999999999</v>
      </c>
      <c r="S2933">
        <v>0.46400000000000002</v>
      </c>
    </row>
    <row r="2934" spans="1:19" x14ac:dyDescent="0.3">
      <c r="A2934">
        <v>420</v>
      </c>
      <c r="B2934">
        <v>-0.27700000000000002</v>
      </c>
      <c r="C2934">
        <v>-1.23</v>
      </c>
      <c r="D2934">
        <v>-2.2930000000000001</v>
      </c>
      <c r="E2934">
        <v>-3.0059999999999998</v>
      </c>
      <c r="F2934">
        <v>-3.24</v>
      </c>
      <c r="G2934">
        <v>3.2</v>
      </c>
      <c r="H2934">
        <v>0</v>
      </c>
      <c r="I2934">
        <v>4</v>
      </c>
      <c r="J2934">
        <v>-0.313</v>
      </c>
      <c r="K2934">
        <v>-1.3069999999999999</v>
      </c>
      <c r="L2934">
        <v>-2.3050000000000002</v>
      </c>
      <c r="M2934">
        <v>-3.1019999999999999</v>
      </c>
      <c r="N2934">
        <v>-3.32</v>
      </c>
      <c r="O2934">
        <v>1.119</v>
      </c>
      <c r="P2934">
        <v>1.1259999999999999</v>
      </c>
      <c r="Q2934">
        <v>1.119</v>
      </c>
      <c r="R2934">
        <v>0.875</v>
      </c>
      <c r="S2934">
        <v>0.46700000000000003</v>
      </c>
    </row>
    <row r="2935" spans="1:19" x14ac:dyDescent="0.3">
      <c r="A2935">
        <v>480</v>
      </c>
      <c r="B2935">
        <v>-0.27700000000000002</v>
      </c>
      <c r="C2935">
        <v>-1.23</v>
      </c>
      <c r="D2935">
        <v>-2.2930000000000001</v>
      </c>
      <c r="E2935">
        <v>-3.0059999999999998</v>
      </c>
      <c r="F2935">
        <v>-3.24</v>
      </c>
      <c r="G2935">
        <v>3.2</v>
      </c>
      <c r="H2935">
        <v>0</v>
      </c>
      <c r="I2935">
        <v>4</v>
      </c>
      <c r="J2935">
        <v>-0.313</v>
      </c>
      <c r="K2935">
        <v>-1.3080000000000001</v>
      </c>
      <c r="L2935">
        <v>-2.306</v>
      </c>
      <c r="M2935">
        <v>-3.1070000000000002</v>
      </c>
      <c r="N2935">
        <v>-3.327</v>
      </c>
      <c r="O2935">
        <v>1.119</v>
      </c>
      <c r="P2935">
        <v>1.1240000000000001</v>
      </c>
      <c r="Q2935">
        <v>1.125</v>
      </c>
      <c r="R2935">
        <v>0.88200000000000001</v>
      </c>
      <c r="S2935">
        <v>0.47</v>
      </c>
    </row>
    <row r="2936" spans="1:19" x14ac:dyDescent="0.3">
      <c r="A2936">
        <v>540</v>
      </c>
      <c r="B2936">
        <v>-0.27700000000000002</v>
      </c>
      <c r="C2936">
        <v>-1.23</v>
      </c>
      <c r="D2936">
        <v>-2.2930000000000001</v>
      </c>
      <c r="E2936">
        <v>-3.0059999999999998</v>
      </c>
      <c r="F2936">
        <v>-3.24</v>
      </c>
      <c r="G2936">
        <v>3.2</v>
      </c>
      <c r="H2936">
        <v>0</v>
      </c>
      <c r="I2936">
        <v>4</v>
      </c>
      <c r="J2936">
        <v>-0.313</v>
      </c>
      <c r="K2936">
        <v>-1.3080000000000001</v>
      </c>
      <c r="L2936">
        <v>-2.306</v>
      </c>
      <c r="M2936">
        <v>-3.1110000000000002</v>
      </c>
      <c r="N2936">
        <v>-3.3359999999999999</v>
      </c>
      <c r="O2936">
        <v>1.119</v>
      </c>
      <c r="P2936">
        <v>1.1220000000000001</v>
      </c>
      <c r="Q2936">
        <v>1.1259999999999999</v>
      </c>
      <c r="R2936">
        <v>0.88600000000000001</v>
      </c>
      <c r="S2936">
        <v>0.47299999999999998</v>
      </c>
    </row>
    <row r="2937" spans="1:19" x14ac:dyDescent="0.3">
      <c r="A2937">
        <v>600</v>
      </c>
      <c r="B2937">
        <v>-0.27700000000000002</v>
      </c>
      <c r="C2937">
        <v>-1.23</v>
      </c>
      <c r="D2937">
        <v>-2.2930000000000001</v>
      </c>
      <c r="E2937">
        <v>-3.0059999999999998</v>
      </c>
      <c r="F2937">
        <v>-3.24</v>
      </c>
      <c r="G2937">
        <v>3.2</v>
      </c>
      <c r="H2937">
        <v>0</v>
      </c>
      <c r="I2937">
        <v>4</v>
      </c>
      <c r="J2937">
        <v>-0.313</v>
      </c>
      <c r="K2937">
        <v>-1.3080000000000001</v>
      </c>
      <c r="L2937">
        <v>-2.3050000000000002</v>
      </c>
      <c r="M2937">
        <v>-3.1150000000000002</v>
      </c>
      <c r="N2937">
        <v>-3.3439999999999999</v>
      </c>
      <c r="O2937">
        <v>1.1200000000000001</v>
      </c>
      <c r="P2937">
        <v>1.121</v>
      </c>
      <c r="Q2937">
        <v>1.1240000000000001</v>
      </c>
      <c r="R2937">
        <v>0.88900000000000001</v>
      </c>
      <c r="S2937">
        <v>0.47599999999999998</v>
      </c>
    </row>
    <row r="2939" spans="1:19" x14ac:dyDescent="0.3">
      <c r="A2939" t="s">
        <v>0</v>
      </c>
      <c r="B2939" t="s">
        <v>227</v>
      </c>
    </row>
    <row r="2940" spans="1:19" x14ac:dyDescent="0.3">
      <c r="A2940">
        <v>0</v>
      </c>
      <c r="B2940">
        <v>-0.27800000000000002</v>
      </c>
      <c r="C2940">
        <v>-1.2310000000000001</v>
      </c>
      <c r="D2940">
        <v>-2.2930000000000001</v>
      </c>
      <c r="E2940">
        <v>-3</v>
      </c>
      <c r="F2940">
        <v>-3.23</v>
      </c>
      <c r="G2940">
        <v>3.2</v>
      </c>
      <c r="H2940">
        <v>0</v>
      </c>
      <c r="I2940">
        <v>4</v>
      </c>
      <c r="J2940">
        <v>-0.30499999999999999</v>
      </c>
      <c r="K2940">
        <v>-1.3049999999999999</v>
      </c>
      <c r="L2940">
        <v>-2.302</v>
      </c>
      <c r="M2940">
        <v>-3.08</v>
      </c>
      <c r="N2940">
        <v>-3.23</v>
      </c>
      <c r="O2940">
        <v>1.1060000000000001</v>
      </c>
      <c r="P2940">
        <v>1.1060000000000001</v>
      </c>
      <c r="Q2940">
        <v>1.1000000000000001</v>
      </c>
      <c r="R2940">
        <v>0.81299999999999994</v>
      </c>
      <c r="S2940">
        <v>0.34699999999999998</v>
      </c>
    </row>
    <row r="2941" spans="1:19" x14ac:dyDescent="0.3">
      <c r="A2941">
        <v>60</v>
      </c>
      <c r="B2941">
        <v>-0.27800000000000002</v>
      </c>
      <c r="C2941">
        <v>-1.2310000000000001</v>
      </c>
      <c r="D2941">
        <v>-2.2930000000000001</v>
      </c>
      <c r="E2941">
        <v>-3</v>
      </c>
      <c r="F2941">
        <v>-3.23</v>
      </c>
      <c r="G2941">
        <v>3.2</v>
      </c>
      <c r="H2941">
        <v>0</v>
      </c>
      <c r="I2941">
        <v>4</v>
      </c>
      <c r="J2941">
        <v>-0.317</v>
      </c>
      <c r="K2941">
        <v>-1.306</v>
      </c>
      <c r="L2941">
        <v>-2.2989999999999999</v>
      </c>
      <c r="M2941">
        <v>-3.0670000000000002</v>
      </c>
      <c r="N2941">
        <v>-3.2730000000000001</v>
      </c>
      <c r="O2941">
        <v>1.125</v>
      </c>
      <c r="P2941">
        <v>1.1080000000000001</v>
      </c>
      <c r="Q2941">
        <v>1.0669999999999999</v>
      </c>
      <c r="R2941">
        <v>0.77500000000000002</v>
      </c>
      <c r="S2941">
        <v>0.44900000000000001</v>
      </c>
    </row>
    <row r="2942" spans="1:19" x14ac:dyDescent="0.3">
      <c r="A2942">
        <v>120</v>
      </c>
      <c r="B2942">
        <v>-0.27800000000000002</v>
      </c>
      <c r="C2942">
        <v>-1.2310000000000001</v>
      </c>
      <c r="D2942">
        <v>-2.2930000000000001</v>
      </c>
      <c r="E2942">
        <v>-3</v>
      </c>
      <c r="F2942">
        <v>-3.23</v>
      </c>
      <c r="G2942">
        <v>3.2</v>
      </c>
      <c r="H2942">
        <v>0</v>
      </c>
      <c r="I2942">
        <v>4</v>
      </c>
      <c r="J2942">
        <v>-0.309</v>
      </c>
      <c r="K2942">
        <v>-1.31</v>
      </c>
      <c r="L2942">
        <v>-2.3159999999999998</v>
      </c>
      <c r="M2942">
        <v>-3.093</v>
      </c>
      <c r="N2942">
        <v>-3.2810000000000001</v>
      </c>
      <c r="O2942">
        <v>1.113</v>
      </c>
      <c r="P2942">
        <v>1.137</v>
      </c>
      <c r="Q2942">
        <v>1.133</v>
      </c>
      <c r="R2942">
        <v>0.87</v>
      </c>
      <c r="S2942">
        <v>0.45200000000000001</v>
      </c>
    </row>
    <row r="2943" spans="1:19" x14ac:dyDescent="0.3">
      <c r="A2943">
        <v>180</v>
      </c>
      <c r="B2943">
        <v>-0.27800000000000002</v>
      </c>
      <c r="C2943">
        <v>-1.2310000000000001</v>
      </c>
      <c r="D2943">
        <v>-2.2930000000000001</v>
      </c>
      <c r="E2943">
        <v>-3</v>
      </c>
      <c r="F2943">
        <v>-3.23</v>
      </c>
      <c r="G2943">
        <v>3.2</v>
      </c>
      <c r="H2943">
        <v>0</v>
      </c>
      <c r="I2943">
        <v>4</v>
      </c>
      <c r="J2943">
        <v>-0.31</v>
      </c>
      <c r="K2943">
        <v>-1.3009999999999999</v>
      </c>
      <c r="L2943">
        <v>-2.302</v>
      </c>
      <c r="M2943">
        <v>-3.0760000000000001</v>
      </c>
      <c r="N2943">
        <v>-3.2829999999999999</v>
      </c>
      <c r="O2943">
        <v>1.1140000000000001</v>
      </c>
      <c r="P2943">
        <v>1.1140000000000001</v>
      </c>
      <c r="Q2943">
        <v>1.0900000000000001</v>
      </c>
      <c r="R2943">
        <v>0.80900000000000005</v>
      </c>
      <c r="S2943">
        <v>0.45200000000000001</v>
      </c>
    </row>
    <row r="2944" spans="1:19" x14ac:dyDescent="0.3">
      <c r="A2944">
        <v>240</v>
      </c>
      <c r="B2944">
        <v>-0.27800000000000002</v>
      </c>
      <c r="C2944">
        <v>-1.2310000000000001</v>
      </c>
      <c r="D2944">
        <v>-2.2930000000000001</v>
      </c>
      <c r="E2944">
        <v>-3</v>
      </c>
      <c r="F2944">
        <v>-3.23</v>
      </c>
      <c r="G2944">
        <v>3.2</v>
      </c>
      <c r="H2944">
        <v>0</v>
      </c>
      <c r="I2944">
        <v>4</v>
      </c>
      <c r="J2944">
        <v>-0.313</v>
      </c>
      <c r="K2944">
        <v>-1.306</v>
      </c>
      <c r="L2944">
        <v>-2.3090000000000002</v>
      </c>
      <c r="M2944">
        <v>-3.0710000000000002</v>
      </c>
      <c r="N2944">
        <v>-3.29</v>
      </c>
      <c r="O2944">
        <v>1.119</v>
      </c>
      <c r="P2944">
        <v>1.135</v>
      </c>
      <c r="Q2944">
        <v>1.129</v>
      </c>
      <c r="R2944">
        <v>0.79500000000000004</v>
      </c>
      <c r="S2944">
        <v>0.45500000000000002</v>
      </c>
    </row>
    <row r="2945" spans="1:19" x14ac:dyDescent="0.3">
      <c r="A2945">
        <v>300</v>
      </c>
      <c r="B2945">
        <v>-0.27800000000000002</v>
      </c>
      <c r="C2945">
        <v>-1.2310000000000001</v>
      </c>
      <c r="D2945">
        <v>-2.2930000000000001</v>
      </c>
      <c r="E2945">
        <v>-3</v>
      </c>
      <c r="F2945">
        <v>-3.23</v>
      </c>
      <c r="G2945">
        <v>3.2</v>
      </c>
      <c r="H2945">
        <v>0</v>
      </c>
      <c r="I2945">
        <v>4</v>
      </c>
      <c r="J2945">
        <v>-0.312</v>
      </c>
      <c r="K2945">
        <v>-1.3049999999999999</v>
      </c>
      <c r="L2945">
        <v>-2.3090000000000002</v>
      </c>
      <c r="M2945">
        <v>-3.0779999999999998</v>
      </c>
      <c r="N2945">
        <v>-3.2949999999999999</v>
      </c>
      <c r="O2945">
        <v>1.117</v>
      </c>
      <c r="P2945">
        <v>1.1240000000000001</v>
      </c>
      <c r="Q2945">
        <v>1.125</v>
      </c>
      <c r="R2945">
        <v>0.82699999999999996</v>
      </c>
      <c r="S2945">
        <v>0.45700000000000002</v>
      </c>
    </row>
    <row r="2946" spans="1:19" x14ac:dyDescent="0.3">
      <c r="A2946">
        <v>360</v>
      </c>
      <c r="B2946">
        <v>-0.27800000000000002</v>
      </c>
      <c r="C2946">
        <v>-1.2310000000000001</v>
      </c>
      <c r="D2946">
        <v>-2.2930000000000001</v>
      </c>
      <c r="E2946">
        <v>-3</v>
      </c>
      <c r="F2946">
        <v>-3.23</v>
      </c>
      <c r="G2946">
        <v>3.2</v>
      </c>
      <c r="H2946">
        <v>0</v>
      </c>
      <c r="I2946">
        <v>4</v>
      </c>
      <c r="J2946">
        <v>-0.312</v>
      </c>
      <c r="K2946">
        <v>-1.3049999999999999</v>
      </c>
      <c r="L2946">
        <v>-2.3039999999999998</v>
      </c>
      <c r="M2946">
        <v>-3.089</v>
      </c>
      <c r="N2946">
        <v>-3.3010000000000002</v>
      </c>
      <c r="O2946">
        <v>1.1180000000000001</v>
      </c>
      <c r="P2946">
        <v>1.123</v>
      </c>
      <c r="Q2946">
        <v>1.1140000000000001</v>
      </c>
      <c r="R2946">
        <v>0.85299999999999998</v>
      </c>
      <c r="S2946">
        <v>0.45900000000000002</v>
      </c>
    </row>
    <row r="2947" spans="1:19" x14ac:dyDescent="0.3">
      <c r="A2947">
        <v>420</v>
      </c>
      <c r="B2947">
        <v>-0.27800000000000002</v>
      </c>
      <c r="C2947">
        <v>-1.2310000000000001</v>
      </c>
      <c r="D2947">
        <v>-2.2930000000000001</v>
      </c>
      <c r="E2947">
        <v>-3</v>
      </c>
      <c r="F2947">
        <v>-3.23</v>
      </c>
      <c r="G2947">
        <v>3.2</v>
      </c>
      <c r="H2947">
        <v>0</v>
      </c>
      <c r="I2947">
        <v>4</v>
      </c>
      <c r="J2947">
        <v>-0.313</v>
      </c>
      <c r="K2947">
        <v>-1.3069999999999999</v>
      </c>
      <c r="L2947">
        <v>-2.3050000000000002</v>
      </c>
      <c r="M2947">
        <v>-3.0960000000000001</v>
      </c>
      <c r="N2947">
        <v>-3.3090000000000002</v>
      </c>
      <c r="O2947">
        <v>1.119</v>
      </c>
      <c r="P2947">
        <v>1.1259999999999999</v>
      </c>
      <c r="Q2947">
        <v>1.1200000000000001</v>
      </c>
      <c r="R2947">
        <v>0.86799999999999999</v>
      </c>
      <c r="S2947">
        <v>0.46200000000000002</v>
      </c>
    </row>
    <row r="2948" spans="1:19" x14ac:dyDescent="0.3">
      <c r="A2948">
        <v>480</v>
      </c>
      <c r="B2948">
        <v>-0.27800000000000002</v>
      </c>
      <c r="C2948">
        <v>-1.2310000000000001</v>
      </c>
      <c r="D2948">
        <v>-2.2930000000000001</v>
      </c>
      <c r="E2948">
        <v>-3</v>
      </c>
      <c r="F2948">
        <v>-3.23</v>
      </c>
      <c r="G2948">
        <v>3.2</v>
      </c>
      <c r="H2948">
        <v>0</v>
      </c>
      <c r="I2948">
        <v>4</v>
      </c>
      <c r="J2948">
        <v>-0.313</v>
      </c>
      <c r="K2948">
        <v>-1.3080000000000001</v>
      </c>
      <c r="L2948">
        <v>-2.306</v>
      </c>
      <c r="M2948">
        <v>-3.101</v>
      </c>
      <c r="N2948">
        <v>-3.3159999999999998</v>
      </c>
      <c r="O2948">
        <v>1.119</v>
      </c>
      <c r="P2948">
        <v>1.1240000000000001</v>
      </c>
      <c r="Q2948">
        <v>1.125</v>
      </c>
      <c r="R2948">
        <v>0.876</v>
      </c>
      <c r="S2948">
        <v>0.46500000000000002</v>
      </c>
    </row>
    <row r="2949" spans="1:19" x14ac:dyDescent="0.3">
      <c r="A2949">
        <v>540</v>
      </c>
      <c r="B2949">
        <v>-0.27800000000000002</v>
      </c>
      <c r="C2949">
        <v>-1.2310000000000001</v>
      </c>
      <c r="D2949">
        <v>-2.2930000000000001</v>
      </c>
      <c r="E2949">
        <v>-3</v>
      </c>
      <c r="F2949">
        <v>-3.23</v>
      </c>
      <c r="G2949">
        <v>3.2</v>
      </c>
      <c r="H2949">
        <v>0</v>
      </c>
      <c r="I2949">
        <v>4</v>
      </c>
      <c r="J2949">
        <v>-0.313</v>
      </c>
      <c r="K2949">
        <v>-1.3080000000000001</v>
      </c>
      <c r="L2949">
        <v>-2.306</v>
      </c>
      <c r="M2949">
        <v>-3.1059999999999999</v>
      </c>
      <c r="N2949">
        <v>-3.3239999999999998</v>
      </c>
      <c r="O2949">
        <v>1.119</v>
      </c>
      <c r="P2949">
        <v>1.1220000000000001</v>
      </c>
      <c r="Q2949">
        <v>1.125</v>
      </c>
      <c r="R2949">
        <v>0.88</v>
      </c>
      <c r="S2949">
        <v>0.46800000000000003</v>
      </c>
    </row>
    <row r="2950" spans="1:19" x14ac:dyDescent="0.3">
      <c r="A2950">
        <v>600</v>
      </c>
      <c r="B2950">
        <v>-0.27800000000000002</v>
      </c>
      <c r="C2950">
        <v>-1.2310000000000001</v>
      </c>
      <c r="D2950">
        <v>-2.2930000000000001</v>
      </c>
      <c r="E2950">
        <v>-3</v>
      </c>
      <c r="F2950">
        <v>-3.23</v>
      </c>
      <c r="G2950">
        <v>3.2</v>
      </c>
      <c r="H2950">
        <v>0</v>
      </c>
      <c r="I2950">
        <v>4</v>
      </c>
      <c r="J2950">
        <v>-0.313</v>
      </c>
      <c r="K2950">
        <v>-1.3080000000000001</v>
      </c>
      <c r="L2950">
        <v>-2.3050000000000002</v>
      </c>
      <c r="M2950">
        <v>-3.11</v>
      </c>
      <c r="N2950">
        <v>-3.3330000000000002</v>
      </c>
      <c r="O2950">
        <v>1.1200000000000001</v>
      </c>
      <c r="P2950">
        <v>1.121</v>
      </c>
      <c r="Q2950">
        <v>1.1240000000000001</v>
      </c>
      <c r="R2950">
        <v>0.88400000000000001</v>
      </c>
      <c r="S2950">
        <v>0.47199999999999998</v>
      </c>
    </row>
    <row r="2952" spans="1:19" x14ac:dyDescent="0.3">
      <c r="A2952" t="s">
        <v>0</v>
      </c>
      <c r="B2952" t="s">
        <v>228</v>
      </c>
    </row>
    <row r="2953" spans="1:19" x14ac:dyDescent="0.3">
      <c r="A2953">
        <v>0</v>
      </c>
      <c r="B2953">
        <v>-0.27800000000000002</v>
      </c>
      <c r="C2953">
        <v>-1.23</v>
      </c>
      <c r="D2953">
        <v>-2.2799999999999998</v>
      </c>
      <c r="E2953">
        <v>-2.9940000000000002</v>
      </c>
      <c r="F2953">
        <v>-3.22</v>
      </c>
      <c r="G2953">
        <v>3.2</v>
      </c>
      <c r="H2953">
        <v>0</v>
      </c>
      <c r="I2953">
        <v>4</v>
      </c>
      <c r="J2953">
        <v>-0.30499999999999999</v>
      </c>
      <c r="K2953">
        <v>-1.3049999999999999</v>
      </c>
      <c r="L2953">
        <v>-2.3010000000000002</v>
      </c>
      <c r="M2953">
        <v>-3.0739999999999998</v>
      </c>
      <c r="N2953">
        <v>-3.22</v>
      </c>
      <c r="O2953">
        <v>1.1060000000000001</v>
      </c>
      <c r="P2953">
        <v>1.1060000000000001</v>
      </c>
      <c r="Q2953">
        <v>1.1000000000000001</v>
      </c>
      <c r="R2953">
        <v>0.80700000000000005</v>
      </c>
      <c r="S2953">
        <v>0.34399999999999997</v>
      </c>
    </row>
    <row r="2954" spans="1:19" x14ac:dyDescent="0.3">
      <c r="A2954">
        <v>60</v>
      </c>
      <c r="B2954">
        <v>-0.27800000000000002</v>
      </c>
      <c r="C2954">
        <v>-1.23</v>
      </c>
      <c r="D2954">
        <v>-2.2799999999999998</v>
      </c>
      <c r="E2954">
        <v>-2.9940000000000002</v>
      </c>
      <c r="F2954">
        <v>-3.22</v>
      </c>
      <c r="G2954">
        <v>3.2</v>
      </c>
      <c r="H2954">
        <v>0</v>
      </c>
      <c r="I2954">
        <v>4</v>
      </c>
      <c r="J2954">
        <v>-0.317</v>
      </c>
      <c r="K2954">
        <v>-1.3069999999999999</v>
      </c>
      <c r="L2954">
        <v>-2.2930000000000001</v>
      </c>
      <c r="M2954">
        <v>-3.06</v>
      </c>
      <c r="N2954">
        <v>-3.2629999999999999</v>
      </c>
      <c r="O2954">
        <v>1.127</v>
      </c>
      <c r="P2954">
        <v>1.111</v>
      </c>
      <c r="Q2954">
        <v>1.0620000000000001</v>
      </c>
      <c r="R2954">
        <v>0.76900000000000002</v>
      </c>
      <c r="S2954">
        <v>0.44500000000000001</v>
      </c>
    </row>
    <row r="2955" spans="1:19" x14ac:dyDescent="0.3">
      <c r="A2955">
        <v>120</v>
      </c>
      <c r="B2955">
        <v>-0.27800000000000002</v>
      </c>
      <c r="C2955">
        <v>-1.23</v>
      </c>
      <c r="D2955">
        <v>-2.2799999999999998</v>
      </c>
      <c r="E2955">
        <v>-2.9940000000000002</v>
      </c>
      <c r="F2955">
        <v>-3.22</v>
      </c>
      <c r="G2955">
        <v>3.2</v>
      </c>
      <c r="H2955">
        <v>0</v>
      </c>
      <c r="I2955">
        <v>4</v>
      </c>
      <c r="J2955">
        <v>-0.309</v>
      </c>
      <c r="K2955">
        <v>-1.31</v>
      </c>
      <c r="L2955">
        <v>-2.3119999999999998</v>
      </c>
      <c r="M2955">
        <v>-3.0870000000000002</v>
      </c>
      <c r="N2955">
        <v>-3.27</v>
      </c>
      <c r="O2955">
        <v>1.1120000000000001</v>
      </c>
      <c r="P2955">
        <v>1.1359999999999999</v>
      </c>
      <c r="Q2955">
        <v>1.1319999999999999</v>
      </c>
      <c r="R2955">
        <v>0.85899999999999999</v>
      </c>
      <c r="S2955">
        <v>0.44700000000000001</v>
      </c>
    </row>
    <row r="2956" spans="1:19" x14ac:dyDescent="0.3">
      <c r="A2956">
        <v>180</v>
      </c>
      <c r="B2956">
        <v>-0.27800000000000002</v>
      </c>
      <c r="C2956">
        <v>-1.23</v>
      </c>
      <c r="D2956">
        <v>-2.2799999999999998</v>
      </c>
      <c r="E2956">
        <v>-2.9940000000000002</v>
      </c>
      <c r="F2956">
        <v>-3.22</v>
      </c>
      <c r="G2956">
        <v>3.2</v>
      </c>
      <c r="H2956">
        <v>0</v>
      </c>
      <c r="I2956">
        <v>4</v>
      </c>
      <c r="J2956">
        <v>-0.31</v>
      </c>
      <c r="K2956">
        <v>-1.3009999999999999</v>
      </c>
      <c r="L2956">
        <v>-2.2989999999999999</v>
      </c>
      <c r="M2956">
        <v>-3.07</v>
      </c>
      <c r="N2956">
        <v>-3.2730000000000001</v>
      </c>
      <c r="O2956">
        <v>1.1140000000000001</v>
      </c>
      <c r="P2956">
        <v>1.113</v>
      </c>
      <c r="Q2956">
        <v>1.091</v>
      </c>
      <c r="R2956">
        <v>0.80300000000000005</v>
      </c>
      <c r="S2956">
        <v>0.44900000000000001</v>
      </c>
    </row>
    <row r="2957" spans="1:19" x14ac:dyDescent="0.3">
      <c r="A2957">
        <v>240</v>
      </c>
      <c r="B2957">
        <v>-0.27800000000000002</v>
      </c>
      <c r="C2957">
        <v>-1.23</v>
      </c>
      <c r="D2957">
        <v>-2.2799999999999998</v>
      </c>
      <c r="E2957">
        <v>-2.9940000000000002</v>
      </c>
      <c r="F2957">
        <v>-3.22</v>
      </c>
      <c r="G2957">
        <v>3.2</v>
      </c>
      <c r="H2957">
        <v>0</v>
      </c>
      <c r="I2957">
        <v>4</v>
      </c>
      <c r="J2957">
        <v>-0.313</v>
      </c>
      <c r="K2957">
        <v>-1.306</v>
      </c>
      <c r="L2957">
        <v>-2.306</v>
      </c>
      <c r="M2957">
        <v>-3.0630000000000002</v>
      </c>
      <c r="N2957">
        <v>-3.278</v>
      </c>
      <c r="O2957">
        <v>1.119</v>
      </c>
      <c r="P2957">
        <v>1.135</v>
      </c>
      <c r="Q2957">
        <v>1.129</v>
      </c>
      <c r="R2957">
        <v>0.79200000000000004</v>
      </c>
      <c r="S2957">
        <v>0.45100000000000001</v>
      </c>
    </row>
    <row r="2958" spans="1:19" x14ac:dyDescent="0.3">
      <c r="A2958">
        <v>300</v>
      </c>
      <c r="B2958">
        <v>-0.27800000000000002</v>
      </c>
      <c r="C2958">
        <v>-1.23</v>
      </c>
      <c r="D2958">
        <v>-2.2799999999999998</v>
      </c>
      <c r="E2958">
        <v>-2.9940000000000002</v>
      </c>
      <c r="F2958">
        <v>-3.22</v>
      </c>
      <c r="G2958">
        <v>3.2</v>
      </c>
      <c r="H2958">
        <v>0</v>
      </c>
      <c r="I2958">
        <v>4</v>
      </c>
      <c r="J2958">
        <v>-0.312</v>
      </c>
      <c r="K2958">
        <v>-1.3049999999999999</v>
      </c>
      <c r="L2958">
        <v>-2.306</v>
      </c>
      <c r="M2958">
        <v>-3.0710000000000002</v>
      </c>
      <c r="N2958">
        <v>-3.2839999999999998</v>
      </c>
      <c r="O2958">
        <v>1.117</v>
      </c>
      <c r="P2958">
        <v>1.125</v>
      </c>
      <c r="Q2958">
        <v>1.125</v>
      </c>
      <c r="R2958">
        <v>0.82599999999999996</v>
      </c>
      <c r="S2958">
        <v>0.45300000000000001</v>
      </c>
    </row>
    <row r="2959" spans="1:19" x14ac:dyDescent="0.3">
      <c r="A2959">
        <v>360</v>
      </c>
      <c r="B2959">
        <v>-0.27800000000000002</v>
      </c>
      <c r="C2959">
        <v>-1.23</v>
      </c>
      <c r="D2959">
        <v>-2.2799999999999998</v>
      </c>
      <c r="E2959">
        <v>-2.9940000000000002</v>
      </c>
      <c r="F2959">
        <v>-3.22</v>
      </c>
      <c r="G2959">
        <v>3.2</v>
      </c>
      <c r="H2959">
        <v>0</v>
      </c>
      <c r="I2959">
        <v>4</v>
      </c>
      <c r="J2959">
        <v>-0.312</v>
      </c>
      <c r="K2959">
        <v>-1.3049999999999999</v>
      </c>
      <c r="L2959">
        <v>-2.302</v>
      </c>
      <c r="M2959">
        <v>-3.081</v>
      </c>
      <c r="N2959">
        <v>-3.29</v>
      </c>
      <c r="O2959">
        <v>1.1180000000000001</v>
      </c>
      <c r="P2959">
        <v>1.123</v>
      </c>
      <c r="Q2959">
        <v>1.113</v>
      </c>
      <c r="R2959">
        <v>0.85</v>
      </c>
      <c r="S2959">
        <v>0.45500000000000002</v>
      </c>
    </row>
    <row r="2960" spans="1:19" x14ac:dyDescent="0.3">
      <c r="A2960">
        <v>420</v>
      </c>
      <c r="B2960">
        <v>-0.27800000000000002</v>
      </c>
      <c r="C2960">
        <v>-1.23</v>
      </c>
      <c r="D2960">
        <v>-2.2799999999999998</v>
      </c>
      <c r="E2960">
        <v>-2.9940000000000002</v>
      </c>
      <c r="F2960">
        <v>-3.22</v>
      </c>
      <c r="G2960">
        <v>3.2</v>
      </c>
      <c r="H2960">
        <v>0</v>
      </c>
      <c r="I2960">
        <v>4</v>
      </c>
      <c r="J2960">
        <v>-0.313</v>
      </c>
      <c r="K2960">
        <v>-1.3069999999999999</v>
      </c>
      <c r="L2960">
        <v>-2.3029999999999999</v>
      </c>
      <c r="M2960">
        <v>-3.089</v>
      </c>
      <c r="N2960">
        <v>-3.2970000000000002</v>
      </c>
      <c r="O2960">
        <v>1.119</v>
      </c>
      <c r="P2960">
        <v>1.127</v>
      </c>
      <c r="Q2960">
        <v>1.1200000000000001</v>
      </c>
      <c r="R2960">
        <v>0.86599999999999999</v>
      </c>
      <c r="S2960">
        <v>0.45800000000000002</v>
      </c>
    </row>
    <row r="2961" spans="1:19" x14ac:dyDescent="0.3">
      <c r="A2961">
        <v>480</v>
      </c>
      <c r="B2961">
        <v>-0.27800000000000002</v>
      </c>
      <c r="C2961">
        <v>-1.23</v>
      </c>
      <c r="D2961">
        <v>-2.2799999999999998</v>
      </c>
      <c r="E2961">
        <v>-2.9940000000000002</v>
      </c>
      <c r="F2961">
        <v>-3.22</v>
      </c>
      <c r="G2961">
        <v>3.2</v>
      </c>
      <c r="H2961">
        <v>0</v>
      </c>
      <c r="I2961">
        <v>4</v>
      </c>
      <c r="J2961">
        <v>-0.313</v>
      </c>
      <c r="K2961">
        <v>-1.3080000000000001</v>
      </c>
      <c r="L2961">
        <v>-2.3039999999999998</v>
      </c>
      <c r="M2961">
        <v>-3.0939999999999999</v>
      </c>
      <c r="N2961">
        <v>-3.3039999999999998</v>
      </c>
      <c r="O2961">
        <v>1.119</v>
      </c>
      <c r="P2961">
        <v>1.1240000000000001</v>
      </c>
      <c r="Q2961">
        <v>1.1240000000000001</v>
      </c>
      <c r="R2961">
        <v>0.872</v>
      </c>
      <c r="S2961">
        <v>0.46</v>
      </c>
    </row>
    <row r="2962" spans="1:19" x14ac:dyDescent="0.3">
      <c r="A2962">
        <v>540</v>
      </c>
      <c r="B2962">
        <v>-0.27800000000000002</v>
      </c>
      <c r="C2962">
        <v>-1.23</v>
      </c>
      <c r="D2962">
        <v>-2.2799999999999998</v>
      </c>
      <c r="E2962">
        <v>-2.9940000000000002</v>
      </c>
      <c r="F2962">
        <v>-3.22</v>
      </c>
      <c r="G2962">
        <v>3.2</v>
      </c>
      <c r="H2962">
        <v>0</v>
      </c>
      <c r="I2962">
        <v>4</v>
      </c>
      <c r="J2962">
        <v>-0.313</v>
      </c>
      <c r="K2962">
        <v>-1.3080000000000001</v>
      </c>
      <c r="L2962">
        <v>-2.3050000000000002</v>
      </c>
      <c r="M2962">
        <v>-3.0979999999999999</v>
      </c>
      <c r="N2962">
        <v>-3.3119999999999998</v>
      </c>
      <c r="O2962">
        <v>1.119</v>
      </c>
      <c r="P2962">
        <v>1.1220000000000001</v>
      </c>
      <c r="Q2962">
        <v>1.125</v>
      </c>
      <c r="R2962">
        <v>0.875</v>
      </c>
      <c r="S2962">
        <v>0.46300000000000002</v>
      </c>
    </row>
    <row r="2963" spans="1:19" x14ac:dyDescent="0.3">
      <c r="A2963">
        <v>600</v>
      </c>
      <c r="B2963">
        <v>-0.27800000000000002</v>
      </c>
      <c r="C2963">
        <v>-1.23</v>
      </c>
      <c r="D2963">
        <v>-2.2799999999999998</v>
      </c>
      <c r="E2963">
        <v>-2.9940000000000002</v>
      </c>
      <c r="F2963">
        <v>-3.22</v>
      </c>
      <c r="G2963">
        <v>3.2</v>
      </c>
      <c r="H2963">
        <v>0</v>
      </c>
      <c r="I2963">
        <v>4</v>
      </c>
      <c r="J2963">
        <v>-0.313</v>
      </c>
      <c r="K2963">
        <v>-1.3080000000000001</v>
      </c>
      <c r="L2963">
        <v>-2.3039999999999998</v>
      </c>
      <c r="M2963">
        <v>-3.1019999999999999</v>
      </c>
      <c r="N2963">
        <v>-3.32</v>
      </c>
      <c r="O2963">
        <v>1.1200000000000001</v>
      </c>
      <c r="P2963">
        <v>1.121</v>
      </c>
      <c r="Q2963">
        <v>1.123</v>
      </c>
      <c r="R2963">
        <v>0.88</v>
      </c>
      <c r="S2963">
        <v>0.46700000000000003</v>
      </c>
    </row>
    <row r="2965" spans="1:19" x14ac:dyDescent="0.3">
      <c r="A2965" t="s">
        <v>0</v>
      </c>
      <c r="B2965" t="s">
        <v>229</v>
      </c>
    </row>
    <row r="2966" spans="1:19" x14ac:dyDescent="0.3">
      <c r="A2966">
        <v>0</v>
      </c>
      <c r="B2966">
        <v>-0.27900000000000003</v>
      </c>
      <c r="C2966">
        <v>-1.232</v>
      </c>
      <c r="D2966">
        <v>-2.2810000000000001</v>
      </c>
      <c r="E2966">
        <v>-2.988</v>
      </c>
      <c r="F2966">
        <v>-3.21</v>
      </c>
      <c r="G2966">
        <v>3.2</v>
      </c>
      <c r="H2966">
        <v>0</v>
      </c>
      <c r="I2966">
        <v>4</v>
      </c>
      <c r="J2966">
        <v>-0.30499999999999999</v>
      </c>
      <c r="K2966">
        <v>-1.3049999999999999</v>
      </c>
      <c r="L2966">
        <v>-2.3010000000000002</v>
      </c>
      <c r="M2966">
        <v>-3.0670000000000002</v>
      </c>
      <c r="N2966">
        <v>-3.21</v>
      </c>
      <c r="O2966">
        <v>1.1060000000000001</v>
      </c>
      <c r="P2966">
        <v>1.1060000000000001</v>
      </c>
      <c r="Q2966">
        <v>1.1000000000000001</v>
      </c>
      <c r="R2966">
        <v>0.8</v>
      </c>
      <c r="S2966">
        <v>0.34100000000000003</v>
      </c>
    </row>
    <row r="2967" spans="1:19" x14ac:dyDescent="0.3">
      <c r="A2967">
        <v>60</v>
      </c>
      <c r="B2967">
        <v>-0.27900000000000003</v>
      </c>
      <c r="C2967">
        <v>-1.232</v>
      </c>
      <c r="D2967">
        <v>-2.2810000000000001</v>
      </c>
      <c r="E2967">
        <v>-2.988</v>
      </c>
      <c r="F2967">
        <v>-3.21</v>
      </c>
      <c r="G2967">
        <v>3.2</v>
      </c>
      <c r="H2967">
        <v>0</v>
      </c>
      <c r="I2967">
        <v>4</v>
      </c>
      <c r="J2967">
        <v>-0.317</v>
      </c>
      <c r="K2967">
        <v>-1.3080000000000001</v>
      </c>
      <c r="L2967">
        <v>-2.2909999999999999</v>
      </c>
      <c r="M2967">
        <v>-3.056</v>
      </c>
      <c r="N2967">
        <v>-3.2490000000000001</v>
      </c>
      <c r="O2967">
        <v>1.127</v>
      </c>
      <c r="P2967">
        <v>1.115</v>
      </c>
      <c r="Q2967">
        <v>1.07</v>
      </c>
      <c r="R2967">
        <v>0.76900000000000002</v>
      </c>
      <c r="S2967">
        <v>0.44</v>
      </c>
    </row>
    <row r="2968" spans="1:19" x14ac:dyDescent="0.3">
      <c r="A2968">
        <v>120</v>
      </c>
      <c r="B2968">
        <v>-0.27900000000000003</v>
      </c>
      <c r="C2968">
        <v>-1.232</v>
      </c>
      <c r="D2968">
        <v>-2.2810000000000001</v>
      </c>
      <c r="E2968">
        <v>-2.988</v>
      </c>
      <c r="F2968">
        <v>-3.21</v>
      </c>
      <c r="G2968">
        <v>3.2</v>
      </c>
      <c r="H2968">
        <v>0</v>
      </c>
      <c r="I2968">
        <v>4</v>
      </c>
      <c r="J2968">
        <v>-0.31</v>
      </c>
      <c r="K2968">
        <v>-1.3109999999999999</v>
      </c>
      <c r="L2968">
        <v>-2.3079999999999998</v>
      </c>
      <c r="M2968">
        <v>-3.0790000000000002</v>
      </c>
      <c r="N2968">
        <v>-3.2559999999999998</v>
      </c>
      <c r="O2968">
        <v>1.1140000000000001</v>
      </c>
      <c r="P2968">
        <v>1.1399999999999999</v>
      </c>
      <c r="Q2968">
        <v>1.135</v>
      </c>
      <c r="R2968">
        <v>0.84699999999999998</v>
      </c>
      <c r="S2968">
        <v>0.442</v>
      </c>
    </row>
    <row r="2969" spans="1:19" x14ac:dyDescent="0.3">
      <c r="A2969">
        <v>180</v>
      </c>
      <c r="B2969">
        <v>-0.27900000000000003</v>
      </c>
      <c r="C2969">
        <v>-1.232</v>
      </c>
      <c r="D2969">
        <v>-2.2810000000000001</v>
      </c>
      <c r="E2969">
        <v>-2.988</v>
      </c>
      <c r="F2969">
        <v>-3.21</v>
      </c>
      <c r="G2969">
        <v>3.2</v>
      </c>
      <c r="H2969">
        <v>0</v>
      </c>
      <c r="I2969">
        <v>4</v>
      </c>
      <c r="J2969">
        <v>-0.309</v>
      </c>
      <c r="K2969">
        <v>-1.3009999999999999</v>
      </c>
      <c r="L2969">
        <v>-2.2959999999999998</v>
      </c>
      <c r="M2969">
        <v>-3.06</v>
      </c>
      <c r="N2969">
        <v>-3.26</v>
      </c>
      <c r="O2969">
        <v>1.113</v>
      </c>
      <c r="P2969">
        <v>1.113</v>
      </c>
      <c r="Q2969">
        <v>1.097</v>
      </c>
      <c r="R2969">
        <v>0.78400000000000003</v>
      </c>
      <c r="S2969">
        <v>0.44400000000000001</v>
      </c>
    </row>
    <row r="2970" spans="1:19" x14ac:dyDescent="0.3">
      <c r="A2970">
        <v>240</v>
      </c>
      <c r="B2970">
        <v>-0.27900000000000003</v>
      </c>
      <c r="C2970">
        <v>-1.232</v>
      </c>
      <c r="D2970">
        <v>-2.2810000000000001</v>
      </c>
      <c r="E2970">
        <v>-2.988</v>
      </c>
      <c r="F2970">
        <v>-3.21</v>
      </c>
      <c r="G2970">
        <v>3.2</v>
      </c>
      <c r="H2970">
        <v>0</v>
      </c>
      <c r="I2970">
        <v>4</v>
      </c>
      <c r="J2970">
        <v>-0.313</v>
      </c>
      <c r="K2970">
        <v>-1.306</v>
      </c>
      <c r="L2970">
        <v>-2.3039999999999998</v>
      </c>
      <c r="M2970">
        <v>-3.0569999999999999</v>
      </c>
      <c r="N2970">
        <v>-3.266</v>
      </c>
      <c r="O2970">
        <v>1.1200000000000001</v>
      </c>
      <c r="P2970">
        <v>1.135</v>
      </c>
      <c r="Q2970">
        <v>1.135</v>
      </c>
      <c r="R2970">
        <v>0.78700000000000003</v>
      </c>
      <c r="S2970">
        <v>0.44600000000000001</v>
      </c>
    </row>
    <row r="2971" spans="1:19" x14ac:dyDescent="0.3">
      <c r="A2971">
        <v>300</v>
      </c>
      <c r="B2971">
        <v>-0.27900000000000003</v>
      </c>
      <c r="C2971">
        <v>-1.232</v>
      </c>
      <c r="D2971">
        <v>-2.2810000000000001</v>
      </c>
      <c r="E2971">
        <v>-2.988</v>
      </c>
      <c r="F2971">
        <v>-3.21</v>
      </c>
      <c r="G2971">
        <v>3.2</v>
      </c>
      <c r="H2971">
        <v>0</v>
      </c>
      <c r="I2971">
        <v>4</v>
      </c>
      <c r="J2971">
        <v>-0.312</v>
      </c>
      <c r="K2971">
        <v>-1.3049999999999999</v>
      </c>
      <c r="L2971">
        <v>-2.302</v>
      </c>
      <c r="M2971">
        <v>-3.0649999999999999</v>
      </c>
      <c r="N2971">
        <v>-3.2709999999999999</v>
      </c>
      <c r="O2971">
        <v>1.117</v>
      </c>
      <c r="P2971">
        <v>1.121</v>
      </c>
      <c r="Q2971">
        <v>1.123</v>
      </c>
      <c r="R2971">
        <v>0.82199999999999995</v>
      </c>
      <c r="S2971">
        <v>0.44800000000000001</v>
      </c>
    </row>
    <row r="2972" spans="1:19" x14ac:dyDescent="0.3">
      <c r="A2972">
        <v>360</v>
      </c>
      <c r="B2972">
        <v>-0.27900000000000003</v>
      </c>
      <c r="C2972">
        <v>-1.232</v>
      </c>
      <c r="D2972">
        <v>-2.2810000000000001</v>
      </c>
      <c r="E2972">
        <v>-2.988</v>
      </c>
      <c r="F2972">
        <v>-3.21</v>
      </c>
      <c r="G2972">
        <v>3.2</v>
      </c>
      <c r="H2972">
        <v>0</v>
      </c>
      <c r="I2972">
        <v>4</v>
      </c>
      <c r="J2972">
        <v>-0.312</v>
      </c>
      <c r="K2972">
        <v>-1.3049999999999999</v>
      </c>
      <c r="L2972">
        <v>-2.2999999999999998</v>
      </c>
      <c r="M2972">
        <v>-3.0739999999999998</v>
      </c>
      <c r="N2972">
        <v>-3.278</v>
      </c>
      <c r="O2972">
        <v>1.1180000000000001</v>
      </c>
      <c r="P2972">
        <v>1.1240000000000001</v>
      </c>
      <c r="Q2972">
        <v>1.1140000000000001</v>
      </c>
      <c r="R2972">
        <v>0.84599999999999997</v>
      </c>
      <c r="S2972">
        <v>0.45</v>
      </c>
    </row>
    <row r="2973" spans="1:19" x14ac:dyDescent="0.3">
      <c r="A2973">
        <v>420</v>
      </c>
      <c r="B2973">
        <v>-0.27900000000000003</v>
      </c>
      <c r="C2973">
        <v>-1.232</v>
      </c>
      <c r="D2973">
        <v>-2.2810000000000001</v>
      </c>
      <c r="E2973">
        <v>-2.988</v>
      </c>
      <c r="F2973">
        <v>-3.21</v>
      </c>
      <c r="G2973">
        <v>3.2</v>
      </c>
      <c r="H2973">
        <v>0</v>
      </c>
      <c r="I2973">
        <v>4</v>
      </c>
      <c r="J2973">
        <v>-0.313</v>
      </c>
      <c r="K2973">
        <v>-1.3069999999999999</v>
      </c>
      <c r="L2973">
        <v>-2.3010000000000002</v>
      </c>
      <c r="M2973">
        <v>-3.081</v>
      </c>
      <c r="N2973">
        <v>-3.2850000000000001</v>
      </c>
      <c r="O2973">
        <v>1.119</v>
      </c>
      <c r="P2973">
        <v>1.1259999999999999</v>
      </c>
      <c r="Q2973">
        <v>1.1220000000000001</v>
      </c>
      <c r="R2973">
        <v>0.86</v>
      </c>
      <c r="S2973">
        <v>0.45300000000000001</v>
      </c>
    </row>
    <row r="2974" spans="1:19" x14ac:dyDescent="0.3">
      <c r="A2974">
        <v>480</v>
      </c>
      <c r="B2974">
        <v>-0.27900000000000003</v>
      </c>
      <c r="C2974">
        <v>-1.232</v>
      </c>
      <c r="D2974">
        <v>-2.2810000000000001</v>
      </c>
      <c r="E2974">
        <v>-2.988</v>
      </c>
      <c r="F2974">
        <v>-3.21</v>
      </c>
      <c r="G2974">
        <v>3.2</v>
      </c>
      <c r="H2974">
        <v>0</v>
      </c>
      <c r="I2974">
        <v>4</v>
      </c>
      <c r="J2974">
        <v>-0.312</v>
      </c>
      <c r="K2974">
        <v>-1.3069999999999999</v>
      </c>
      <c r="L2974">
        <v>-2.302</v>
      </c>
      <c r="M2974">
        <v>-3.0859999999999999</v>
      </c>
      <c r="N2974">
        <v>-3.2909999999999999</v>
      </c>
      <c r="O2974">
        <v>1.1180000000000001</v>
      </c>
      <c r="P2974">
        <v>1.1220000000000001</v>
      </c>
      <c r="Q2974">
        <v>1.1259999999999999</v>
      </c>
      <c r="R2974">
        <v>0.86699999999999999</v>
      </c>
      <c r="S2974">
        <v>0.45500000000000002</v>
      </c>
    </row>
    <row r="2975" spans="1:19" x14ac:dyDescent="0.3">
      <c r="A2975">
        <v>540</v>
      </c>
      <c r="B2975">
        <v>-0.27900000000000003</v>
      </c>
      <c r="C2975">
        <v>-1.232</v>
      </c>
      <c r="D2975">
        <v>-2.2810000000000001</v>
      </c>
      <c r="E2975">
        <v>-2.988</v>
      </c>
      <c r="F2975">
        <v>-3.21</v>
      </c>
      <c r="G2975">
        <v>3.2</v>
      </c>
      <c r="H2975">
        <v>0</v>
      </c>
      <c r="I2975">
        <v>4</v>
      </c>
      <c r="J2975">
        <v>-0.313</v>
      </c>
      <c r="K2975">
        <v>-1.3069999999999999</v>
      </c>
      <c r="L2975">
        <v>-2.302</v>
      </c>
      <c r="M2975">
        <v>-3.09</v>
      </c>
      <c r="N2975">
        <v>-3.298</v>
      </c>
      <c r="O2975">
        <v>1.119</v>
      </c>
      <c r="P2975">
        <v>1.121</v>
      </c>
      <c r="Q2975">
        <v>1.125</v>
      </c>
      <c r="R2975">
        <v>0.871</v>
      </c>
      <c r="S2975">
        <v>0.45800000000000002</v>
      </c>
    </row>
    <row r="2976" spans="1:19" x14ac:dyDescent="0.3">
      <c r="A2976">
        <v>600</v>
      </c>
      <c r="B2976">
        <v>-0.27900000000000003</v>
      </c>
      <c r="C2976">
        <v>-1.232</v>
      </c>
      <c r="D2976">
        <v>-2.2810000000000001</v>
      </c>
      <c r="E2976">
        <v>-2.988</v>
      </c>
      <c r="F2976">
        <v>-3.21</v>
      </c>
      <c r="G2976">
        <v>3.2</v>
      </c>
      <c r="H2976">
        <v>0</v>
      </c>
      <c r="I2976">
        <v>4</v>
      </c>
      <c r="J2976">
        <v>-0.313</v>
      </c>
      <c r="K2976">
        <v>-1.3080000000000001</v>
      </c>
      <c r="L2976">
        <v>-2.302</v>
      </c>
      <c r="M2976">
        <v>-3.0939999999999999</v>
      </c>
      <c r="N2976">
        <v>-3.306</v>
      </c>
      <c r="O2976">
        <v>1.1200000000000001</v>
      </c>
      <c r="P2976">
        <v>1.121</v>
      </c>
      <c r="Q2976">
        <v>1.123</v>
      </c>
      <c r="R2976">
        <v>0.874</v>
      </c>
      <c r="S2976">
        <v>0.46100000000000002</v>
      </c>
    </row>
    <row r="2978" spans="1:19" x14ac:dyDescent="0.3">
      <c r="A2978" t="s">
        <v>0</v>
      </c>
      <c r="B2978" t="s">
        <v>230</v>
      </c>
    </row>
    <row r="2979" spans="1:19" x14ac:dyDescent="0.3">
      <c r="A2979">
        <v>0</v>
      </c>
      <c r="B2979">
        <v>-0.27900000000000003</v>
      </c>
      <c r="C2979">
        <v>-1.2310000000000001</v>
      </c>
      <c r="D2979">
        <v>-2.2810000000000001</v>
      </c>
      <c r="E2979">
        <v>-2.9809999999999999</v>
      </c>
      <c r="F2979">
        <v>-3.2</v>
      </c>
      <c r="G2979">
        <v>3.2</v>
      </c>
      <c r="H2979">
        <v>0</v>
      </c>
      <c r="I2979">
        <v>4</v>
      </c>
      <c r="J2979">
        <v>-0.30499999999999999</v>
      </c>
      <c r="K2979">
        <v>-1.3049999999999999</v>
      </c>
      <c r="L2979">
        <v>-2.3010000000000002</v>
      </c>
      <c r="M2979">
        <v>-3.06</v>
      </c>
      <c r="N2979">
        <v>-3.2</v>
      </c>
      <c r="O2979">
        <v>1.1060000000000001</v>
      </c>
      <c r="P2979">
        <v>1.1060000000000001</v>
      </c>
      <c r="Q2979">
        <v>1.099</v>
      </c>
      <c r="R2979">
        <v>0.79400000000000004</v>
      </c>
      <c r="S2979">
        <v>0.33800000000000002</v>
      </c>
    </row>
    <row r="2980" spans="1:19" x14ac:dyDescent="0.3">
      <c r="A2980">
        <v>60</v>
      </c>
      <c r="B2980">
        <v>-0.27900000000000003</v>
      </c>
      <c r="C2980">
        <v>-1.2310000000000001</v>
      </c>
      <c r="D2980">
        <v>-2.2810000000000001</v>
      </c>
      <c r="E2980">
        <v>-2.9809999999999999</v>
      </c>
      <c r="F2980">
        <v>-3.2</v>
      </c>
      <c r="G2980">
        <v>3.2</v>
      </c>
      <c r="H2980">
        <v>0</v>
      </c>
      <c r="I2980">
        <v>4</v>
      </c>
      <c r="J2980">
        <v>-0.317</v>
      </c>
      <c r="K2980">
        <v>-1.3080000000000001</v>
      </c>
      <c r="L2980">
        <v>-2.29</v>
      </c>
      <c r="M2980">
        <v>-3.05</v>
      </c>
      <c r="N2980">
        <v>-3.2389999999999999</v>
      </c>
      <c r="O2980">
        <v>1.127</v>
      </c>
      <c r="P2980">
        <v>1.115</v>
      </c>
      <c r="Q2980">
        <v>1.069</v>
      </c>
      <c r="R2980">
        <v>0.76400000000000001</v>
      </c>
      <c r="S2980">
        <v>0.436</v>
      </c>
    </row>
    <row r="2981" spans="1:19" x14ac:dyDescent="0.3">
      <c r="A2981">
        <v>120</v>
      </c>
      <c r="B2981">
        <v>-0.27900000000000003</v>
      </c>
      <c r="C2981">
        <v>-1.2310000000000001</v>
      </c>
      <c r="D2981">
        <v>-2.2810000000000001</v>
      </c>
      <c r="E2981">
        <v>-2.9809999999999999</v>
      </c>
      <c r="F2981">
        <v>-3.2</v>
      </c>
      <c r="G2981">
        <v>3.2</v>
      </c>
      <c r="H2981">
        <v>0</v>
      </c>
      <c r="I2981">
        <v>4</v>
      </c>
      <c r="J2981">
        <v>-0.31</v>
      </c>
      <c r="K2981">
        <v>-1.3120000000000001</v>
      </c>
      <c r="L2981">
        <v>-2.3069999999999999</v>
      </c>
      <c r="M2981">
        <v>-3.0720000000000001</v>
      </c>
      <c r="N2981">
        <v>-3.2450000000000001</v>
      </c>
      <c r="O2981">
        <v>1.1140000000000001</v>
      </c>
      <c r="P2981">
        <v>1.141</v>
      </c>
      <c r="Q2981">
        <v>1.1339999999999999</v>
      </c>
      <c r="R2981">
        <v>0.84</v>
      </c>
      <c r="S2981">
        <v>0.439</v>
      </c>
    </row>
    <row r="2982" spans="1:19" x14ac:dyDescent="0.3">
      <c r="A2982">
        <v>180</v>
      </c>
      <c r="B2982">
        <v>-0.27900000000000003</v>
      </c>
      <c r="C2982">
        <v>-1.2310000000000001</v>
      </c>
      <c r="D2982">
        <v>-2.2810000000000001</v>
      </c>
      <c r="E2982">
        <v>-2.9809999999999999</v>
      </c>
      <c r="F2982">
        <v>-3.2</v>
      </c>
      <c r="G2982">
        <v>3.2</v>
      </c>
      <c r="H2982">
        <v>0</v>
      </c>
      <c r="I2982">
        <v>4</v>
      </c>
      <c r="J2982">
        <v>-0.309</v>
      </c>
      <c r="K2982">
        <v>-1.3009999999999999</v>
      </c>
      <c r="L2982">
        <v>-2.2959999999999998</v>
      </c>
      <c r="M2982">
        <v>-3.0529999999999999</v>
      </c>
      <c r="N2982">
        <v>-3.2490000000000001</v>
      </c>
      <c r="O2982">
        <v>1.1120000000000001</v>
      </c>
      <c r="P2982">
        <v>1.113</v>
      </c>
      <c r="Q2982">
        <v>1.097</v>
      </c>
      <c r="R2982">
        <v>0.77600000000000002</v>
      </c>
      <c r="S2982">
        <v>0.44</v>
      </c>
    </row>
    <row r="2983" spans="1:19" x14ac:dyDescent="0.3">
      <c r="A2983">
        <v>240</v>
      </c>
      <c r="B2983">
        <v>-0.27900000000000003</v>
      </c>
      <c r="C2983">
        <v>-1.2310000000000001</v>
      </c>
      <c r="D2983">
        <v>-2.2810000000000001</v>
      </c>
      <c r="E2983">
        <v>-2.9809999999999999</v>
      </c>
      <c r="F2983">
        <v>-3.2</v>
      </c>
      <c r="G2983">
        <v>3.2</v>
      </c>
      <c r="H2983">
        <v>0</v>
      </c>
      <c r="I2983">
        <v>4</v>
      </c>
      <c r="J2983">
        <v>-0.313</v>
      </c>
      <c r="K2983">
        <v>-1.306</v>
      </c>
      <c r="L2983">
        <v>-2.3039999999999998</v>
      </c>
      <c r="M2983">
        <v>-3.0510000000000002</v>
      </c>
      <c r="N2983">
        <v>-3.2549999999999999</v>
      </c>
      <c r="O2983">
        <v>1.1200000000000001</v>
      </c>
      <c r="P2983">
        <v>1.135</v>
      </c>
      <c r="Q2983">
        <v>1.135</v>
      </c>
      <c r="R2983">
        <v>0.78100000000000003</v>
      </c>
      <c r="S2983">
        <v>0.442</v>
      </c>
    </row>
    <row r="2984" spans="1:19" x14ac:dyDescent="0.3">
      <c r="A2984">
        <v>300</v>
      </c>
      <c r="B2984">
        <v>-0.27900000000000003</v>
      </c>
      <c r="C2984">
        <v>-1.2310000000000001</v>
      </c>
      <c r="D2984">
        <v>-2.2810000000000001</v>
      </c>
      <c r="E2984">
        <v>-2.9809999999999999</v>
      </c>
      <c r="F2984">
        <v>-3.2</v>
      </c>
      <c r="G2984">
        <v>3.2</v>
      </c>
      <c r="H2984">
        <v>0</v>
      </c>
      <c r="I2984">
        <v>4</v>
      </c>
      <c r="J2984">
        <v>-0.312</v>
      </c>
      <c r="K2984">
        <v>-1.3049999999999999</v>
      </c>
      <c r="L2984">
        <v>-2.302</v>
      </c>
      <c r="M2984">
        <v>-3.0590000000000002</v>
      </c>
      <c r="N2984">
        <v>-3.26</v>
      </c>
      <c r="O2984">
        <v>1.117</v>
      </c>
      <c r="P2984">
        <v>1.121</v>
      </c>
      <c r="Q2984">
        <v>1.1220000000000001</v>
      </c>
      <c r="R2984">
        <v>0.81799999999999995</v>
      </c>
      <c r="S2984">
        <v>0.44400000000000001</v>
      </c>
    </row>
    <row r="2985" spans="1:19" x14ac:dyDescent="0.3">
      <c r="A2985">
        <v>360</v>
      </c>
      <c r="B2985">
        <v>-0.27900000000000003</v>
      </c>
      <c r="C2985">
        <v>-1.2310000000000001</v>
      </c>
      <c r="D2985">
        <v>-2.2810000000000001</v>
      </c>
      <c r="E2985">
        <v>-2.9809999999999999</v>
      </c>
      <c r="F2985">
        <v>-3.2</v>
      </c>
      <c r="G2985">
        <v>3.2</v>
      </c>
      <c r="H2985">
        <v>0</v>
      </c>
      <c r="I2985">
        <v>4</v>
      </c>
      <c r="J2985">
        <v>-0.312</v>
      </c>
      <c r="K2985">
        <v>-1.3049999999999999</v>
      </c>
      <c r="L2985">
        <v>-2.2989999999999999</v>
      </c>
      <c r="M2985">
        <v>-3.0680000000000001</v>
      </c>
      <c r="N2985">
        <v>-3.266</v>
      </c>
      <c r="O2985">
        <v>1.1180000000000001</v>
      </c>
      <c r="P2985">
        <v>1.1240000000000001</v>
      </c>
      <c r="Q2985">
        <v>1.1140000000000001</v>
      </c>
      <c r="R2985">
        <v>0.84199999999999997</v>
      </c>
      <c r="S2985">
        <v>0.44600000000000001</v>
      </c>
    </row>
    <row r="2986" spans="1:19" x14ac:dyDescent="0.3">
      <c r="A2986">
        <v>420</v>
      </c>
      <c r="B2986">
        <v>-0.27900000000000003</v>
      </c>
      <c r="C2986">
        <v>-1.2310000000000001</v>
      </c>
      <c r="D2986">
        <v>-2.2810000000000001</v>
      </c>
      <c r="E2986">
        <v>-2.9809999999999999</v>
      </c>
      <c r="F2986">
        <v>-3.2</v>
      </c>
      <c r="G2986">
        <v>3.2</v>
      </c>
      <c r="H2986">
        <v>0</v>
      </c>
      <c r="I2986">
        <v>4</v>
      </c>
      <c r="J2986">
        <v>-0.313</v>
      </c>
      <c r="K2986">
        <v>-1.3069999999999999</v>
      </c>
      <c r="L2986">
        <v>-2.3010000000000002</v>
      </c>
      <c r="M2986">
        <v>-3.0750000000000002</v>
      </c>
      <c r="N2986">
        <v>-3.2730000000000001</v>
      </c>
      <c r="O2986">
        <v>1.119</v>
      </c>
      <c r="P2986">
        <v>1.1259999999999999</v>
      </c>
      <c r="Q2986">
        <v>1.1220000000000001</v>
      </c>
      <c r="R2986">
        <v>0.85499999999999998</v>
      </c>
      <c r="S2986">
        <v>0.44900000000000001</v>
      </c>
    </row>
    <row r="2987" spans="1:19" x14ac:dyDescent="0.3">
      <c r="A2987">
        <v>480</v>
      </c>
      <c r="B2987">
        <v>-0.27900000000000003</v>
      </c>
      <c r="C2987">
        <v>-1.2310000000000001</v>
      </c>
      <c r="D2987">
        <v>-2.2810000000000001</v>
      </c>
      <c r="E2987">
        <v>-2.9809999999999999</v>
      </c>
      <c r="F2987">
        <v>-3.2</v>
      </c>
      <c r="G2987">
        <v>3.2</v>
      </c>
      <c r="H2987">
        <v>0</v>
      </c>
      <c r="I2987">
        <v>4</v>
      </c>
      <c r="J2987">
        <v>-0.312</v>
      </c>
      <c r="K2987">
        <v>-1.3069999999999999</v>
      </c>
      <c r="L2987">
        <v>-2.302</v>
      </c>
      <c r="M2987">
        <v>-3.08</v>
      </c>
      <c r="N2987">
        <v>-3.28</v>
      </c>
      <c r="O2987">
        <v>1.1180000000000001</v>
      </c>
      <c r="P2987">
        <v>1.1220000000000001</v>
      </c>
      <c r="Q2987">
        <v>1.1259999999999999</v>
      </c>
      <c r="R2987">
        <v>0.86199999999999999</v>
      </c>
      <c r="S2987">
        <v>0.45100000000000001</v>
      </c>
    </row>
    <row r="2988" spans="1:19" x14ac:dyDescent="0.3">
      <c r="A2988">
        <v>540</v>
      </c>
      <c r="B2988">
        <v>-0.27900000000000003</v>
      </c>
      <c r="C2988">
        <v>-1.2310000000000001</v>
      </c>
      <c r="D2988">
        <v>-2.2810000000000001</v>
      </c>
      <c r="E2988">
        <v>-2.9809999999999999</v>
      </c>
      <c r="F2988">
        <v>-3.2</v>
      </c>
      <c r="G2988">
        <v>3.2</v>
      </c>
      <c r="H2988">
        <v>0</v>
      </c>
      <c r="I2988">
        <v>4</v>
      </c>
      <c r="J2988">
        <v>-0.313</v>
      </c>
      <c r="K2988">
        <v>-1.3069999999999999</v>
      </c>
      <c r="L2988">
        <v>-2.302</v>
      </c>
      <c r="M2988">
        <v>-3.0840000000000001</v>
      </c>
      <c r="N2988">
        <v>-3.2869999999999999</v>
      </c>
      <c r="O2988">
        <v>1.119</v>
      </c>
      <c r="P2988">
        <v>1.121</v>
      </c>
      <c r="Q2988">
        <v>1.125</v>
      </c>
      <c r="R2988">
        <v>0.86499999999999999</v>
      </c>
      <c r="S2988">
        <v>0.45400000000000001</v>
      </c>
    </row>
    <row r="2989" spans="1:19" x14ac:dyDescent="0.3">
      <c r="A2989">
        <v>600</v>
      </c>
      <c r="B2989">
        <v>-0.27900000000000003</v>
      </c>
      <c r="C2989">
        <v>-1.2310000000000001</v>
      </c>
      <c r="D2989">
        <v>-2.2810000000000001</v>
      </c>
      <c r="E2989">
        <v>-2.9809999999999999</v>
      </c>
      <c r="F2989">
        <v>-3.2</v>
      </c>
      <c r="G2989">
        <v>3.2</v>
      </c>
      <c r="H2989">
        <v>0</v>
      </c>
      <c r="I2989">
        <v>4</v>
      </c>
      <c r="J2989">
        <v>-0.313</v>
      </c>
      <c r="K2989">
        <v>-1.3080000000000001</v>
      </c>
      <c r="L2989">
        <v>-2.302</v>
      </c>
      <c r="M2989">
        <v>-3.0880000000000001</v>
      </c>
      <c r="N2989">
        <v>-3.294</v>
      </c>
      <c r="O2989">
        <v>1.1200000000000001</v>
      </c>
      <c r="P2989">
        <v>1.121</v>
      </c>
      <c r="Q2989">
        <v>1.1220000000000001</v>
      </c>
      <c r="R2989">
        <v>0.86799999999999999</v>
      </c>
      <c r="S2989">
        <v>0.45700000000000002</v>
      </c>
    </row>
    <row r="2991" spans="1:19" x14ac:dyDescent="0.3">
      <c r="A2991" t="s">
        <v>0</v>
      </c>
      <c r="B2991" t="s">
        <v>231</v>
      </c>
    </row>
    <row r="2992" spans="1:19" x14ac:dyDescent="0.3">
      <c r="A2992">
        <v>0</v>
      </c>
      <c r="B2992">
        <v>-0.27900000000000003</v>
      </c>
      <c r="C2992">
        <v>-1.232</v>
      </c>
      <c r="D2992">
        <v>-2.2810000000000001</v>
      </c>
      <c r="E2992">
        <v>-2.976</v>
      </c>
      <c r="F2992">
        <v>-3.19</v>
      </c>
      <c r="G2992">
        <v>3.2</v>
      </c>
      <c r="H2992">
        <v>0</v>
      </c>
      <c r="I2992">
        <v>4</v>
      </c>
      <c r="J2992">
        <v>-0.30499999999999999</v>
      </c>
      <c r="K2992">
        <v>-1.3049999999999999</v>
      </c>
      <c r="L2992">
        <v>-2.3010000000000002</v>
      </c>
      <c r="M2992">
        <v>-3.0539999999999998</v>
      </c>
      <c r="N2992">
        <v>-3.19</v>
      </c>
      <c r="O2992">
        <v>1.1060000000000001</v>
      </c>
      <c r="P2992">
        <v>1.1060000000000001</v>
      </c>
      <c r="Q2992">
        <v>1.099</v>
      </c>
      <c r="R2992">
        <v>0.78800000000000003</v>
      </c>
      <c r="S2992">
        <v>0.33600000000000002</v>
      </c>
    </row>
    <row r="2993" spans="1:19" x14ac:dyDescent="0.3">
      <c r="A2993">
        <v>60</v>
      </c>
      <c r="B2993">
        <v>-0.27900000000000003</v>
      </c>
      <c r="C2993">
        <v>-1.232</v>
      </c>
      <c r="D2993">
        <v>-2.2810000000000001</v>
      </c>
      <c r="E2993">
        <v>-2.976</v>
      </c>
      <c r="F2993">
        <v>-3.19</v>
      </c>
      <c r="G2993">
        <v>3.2</v>
      </c>
      <c r="H2993">
        <v>0</v>
      </c>
      <c r="I2993">
        <v>4</v>
      </c>
      <c r="J2993">
        <v>-0.317</v>
      </c>
      <c r="K2993">
        <v>-1.3080000000000001</v>
      </c>
      <c r="L2993">
        <v>-2.29</v>
      </c>
      <c r="M2993">
        <v>-3.0430000000000001</v>
      </c>
      <c r="N2993">
        <v>-3.2269999999999999</v>
      </c>
      <c r="O2993">
        <v>1.127</v>
      </c>
      <c r="P2993">
        <v>1.115</v>
      </c>
      <c r="Q2993">
        <v>1.069</v>
      </c>
      <c r="R2993">
        <v>0.75600000000000001</v>
      </c>
      <c r="S2993">
        <v>0.432</v>
      </c>
    </row>
    <row r="2994" spans="1:19" x14ac:dyDescent="0.3">
      <c r="A2994">
        <v>120</v>
      </c>
      <c r="B2994">
        <v>-0.27900000000000003</v>
      </c>
      <c r="C2994">
        <v>-1.232</v>
      </c>
      <c r="D2994">
        <v>-2.2810000000000001</v>
      </c>
      <c r="E2994">
        <v>-2.976</v>
      </c>
      <c r="F2994">
        <v>-3.19</v>
      </c>
      <c r="G2994">
        <v>3.2</v>
      </c>
      <c r="H2994">
        <v>0</v>
      </c>
      <c r="I2994">
        <v>4</v>
      </c>
      <c r="J2994">
        <v>-0.309</v>
      </c>
      <c r="K2994">
        <v>-1.3109999999999999</v>
      </c>
      <c r="L2994">
        <v>-2.3069999999999999</v>
      </c>
      <c r="M2994">
        <v>-3.0659999999999998</v>
      </c>
      <c r="N2994">
        <v>-3.234</v>
      </c>
      <c r="O2994">
        <v>1.113</v>
      </c>
      <c r="P2994">
        <v>1.1399999999999999</v>
      </c>
      <c r="Q2994">
        <v>1.133</v>
      </c>
      <c r="R2994">
        <v>0.83399999999999996</v>
      </c>
      <c r="S2994">
        <v>0.435</v>
      </c>
    </row>
    <row r="2995" spans="1:19" x14ac:dyDescent="0.3">
      <c r="A2995">
        <v>180</v>
      </c>
      <c r="B2995">
        <v>-0.27900000000000003</v>
      </c>
      <c r="C2995">
        <v>-1.232</v>
      </c>
      <c r="D2995">
        <v>-2.2810000000000001</v>
      </c>
      <c r="E2995">
        <v>-2.976</v>
      </c>
      <c r="F2995">
        <v>-3.19</v>
      </c>
      <c r="G2995">
        <v>3.2</v>
      </c>
      <c r="H2995">
        <v>0</v>
      </c>
      <c r="I2995">
        <v>4</v>
      </c>
      <c r="J2995">
        <v>-0.309</v>
      </c>
      <c r="K2995">
        <v>-1.3009999999999999</v>
      </c>
      <c r="L2995">
        <v>-2.2959999999999998</v>
      </c>
      <c r="M2995">
        <v>-3.0470000000000002</v>
      </c>
      <c r="N2995">
        <v>-3.238</v>
      </c>
      <c r="O2995">
        <v>1.113</v>
      </c>
      <c r="P2995">
        <v>1.113</v>
      </c>
      <c r="Q2995">
        <v>1.0960000000000001</v>
      </c>
      <c r="R2995">
        <v>0.77100000000000002</v>
      </c>
      <c r="S2995">
        <v>0.436</v>
      </c>
    </row>
    <row r="2996" spans="1:19" x14ac:dyDescent="0.3">
      <c r="A2996">
        <v>240</v>
      </c>
      <c r="B2996">
        <v>-0.27900000000000003</v>
      </c>
      <c r="C2996">
        <v>-1.232</v>
      </c>
      <c r="D2996">
        <v>-2.2810000000000001</v>
      </c>
      <c r="E2996">
        <v>-2.976</v>
      </c>
      <c r="F2996">
        <v>-3.19</v>
      </c>
      <c r="G2996">
        <v>3.2</v>
      </c>
      <c r="H2996">
        <v>0</v>
      </c>
      <c r="I2996">
        <v>4</v>
      </c>
      <c r="J2996">
        <v>-0.313</v>
      </c>
      <c r="K2996">
        <v>-1.306</v>
      </c>
      <c r="L2996">
        <v>-2.3039999999999998</v>
      </c>
      <c r="M2996">
        <v>-3.044</v>
      </c>
      <c r="N2996">
        <v>-3.2440000000000002</v>
      </c>
      <c r="O2996">
        <v>1.1200000000000001</v>
      </c>
      <c r="P2996">
        <v>1.135</v>
      </c>
      <c r="Q2996">
        <v>1.135</v>
      </c>
      <c r="R2996">
        <v>0.77300000000000002</v>
      </c>
      <c r="S2996">
        <v>0.438</v>
      </c>
    </row>
    <row r="2997" spans="1:19" x14ac:dyDescent="0.3">
      <c r="A2997">
        <v>300</v>
      </c>
      <c r="B2997">
        <v>-0.27900000000000003</v>
      </c>
      <c r="C2997">
        <v>-1.232</v>
      </c>
      <c r="D2997">
        <v>-2.2810000000000001</v>
      </c>
      <c r="E2997">
        <v>-2.976</v>
      </c>
      <c r="F2997">
        <v>-3.19</v>
      </c>
      <c r="G2997">
        <v>3.2</v>
      </c>
      <c r="H2997">
        <v>0</v>
      </c>
      <c r="I2997">
        <v>4</v>
      </c>
      <c r="J2997">
        <v>-0.312</v>
      </c>
      <c r="K2997">
        <v>-1.3049999999999999</v>
      </c>
      <c r="L2997">
        <v>-2.302</v>
      </c>
      <c r="M2997">
        <v>-3.052</v>
      </c>
      <c r="N2997">
        <v>-3.2490000000000001</v>
      </c>
      <c r="O2997">
        <v>1.117</v>
      </c>
      <c r="P2997">
        <v>1.121</v>
      </c>
      <c r="Q2997">
        <v>1.1220000000000001</v>
      </c>
      <c r="R2997">
        <v>0.81</v>
      </c>
      <c r="S2997">
        <v>0.44</v>
      </c>
    </row>
    <row r="2998" spans="1:19" x14ac:dyDescent="0.3">
      <c r="A2998">
        <v>360</v>
      </c>
      <c r="B2998">
        <v>-0.27900000000000003</v>
      </c>
      <c r="C2998">
        <v>-1.232</v>
      </c>
      <c r="D2998">
        <v>-2.2810000000000001</v>
      </c>
      <c r="E2998">
        <v>-2.976</v>
      </c>
      <c r="F2998">
        <v>-3.19</v>
      </c>
      <c r="G2998">
        <v>3.2</v>
      </c>
      <c r="H2998">
        <v>0</v>
      </c>
      <c r="I2998">
        <v>4</v>
      </c>
      <c r="J2998">
        <v>-0.312</v>
      </c>
      <c r="K2998">
        <v>-1.3049999999999999</v>
      </c>
      <c r="L2998">
        <v>-2.2989999999999999</v>
      </c>
      <c r="M2998">
        <v>-3.0609999999999999</v>
      </c>
      <c r="N2998">
        <v>-3.2549999999999999</v>
      </c>
      <c r="O2998">
        <v>1.1180000000000001</v>
      </c>
      <c r="P2998">
        <v>1.1240000000000001</v>
      </c>
      <c r="Q2998">
        <v>1.113</v>
      </c>
      <c r="R2998">
        <v>0.83399999999999996</v>
      </c>
      <c r="S2998">
        <v>0.442</v>
      </c>
    </row>
    <row r="2999" spans="1:19" x14ac:dyDescent="0.3">
      <c r="A2999">
        <v>420</v>
      </c>
      <c r="B2999">
        <v>-0.27900000000000003</v>
      </c>
      <c r="C2999">
        <v>-1.232</v>
      </c>
      <c r="D2999">
        <v>-2.2810000000000001</v>
      </c>
      <c r="E2999">
        <v>-2.976</v>
      </c>
      <c r="F2999">
        <v>-3.19</v>
      </c>
      <c r="G2999">
        <v>3.2</v>
      </c>
      <c r="H2999">
        <v>0</v>
      </c>
      <c r="I2999">
        <v>4</v>
      </c>
      <c r="J2999">
        <v>-0.313</v>
      </c>
      <c r="K2999">
        <v>-1.3069999999999999</v>
      </c>
      <c r="L2999">
        <v>-2.3010000000000002</v>
      </c>
      <c r="M2999">
        <v>-3.0680000000000001</v>
      </c>
      <c r="N2999">
        <v>-3.2610000000000001</v>
      </c>
      <c r="O2999">
        <v>1.119</v>
      </c>
      <c r="P2999">
        <v>1.1259999999999999</v>
      </c>
      <c r="Q2999">
        <v>1.121</v>
      </c>
      <c r="R2999">
        <v>0.84899999999999998</v>
      </c>
      <c r="S2999">
        <v>0.44400000000000001</v>
      </c>
    </row>
    <row r="3000" spans="1:19" x14ac:dyDescent="0.3">
      <c r="A3000">
        <v>480</v>
      </c>
      <c r="B3000">
        <v>-0.27900000000000003</v>
      </c>
      <c r="C3000">
        <v>-1.232</v>
      </c>
      <c r="D3000">
        <v>-2.2810000000000001</v>
      </c>
      <c r="E3000">
        <v>-2.976</v>
      </c>
      <c r="F3000">
        <v>-3.19</v>
      </c>
      <c r="G3000">
        <v>3.2</v>
      </c>
      <c r="H3000">
        <v>0</v>
      </c>
      <c r="I3000">
        <v>4</v>
      </c>
      <c r="J3000">
        <v>-0.312</v>
      </c>
      <c r="K3000">
        <v>-1.3069999999999999</v>
      </c>
      <c r="L3000">
        <v>-2.302</v>
      </c>
      <c r="M3000">
        <v>-3.0739999999999998</v>
      </c>
      <c r="N3000">
        <v>-3.2669999999999999</v>
      </c>
      <c r="O3000">
        <v>1.1180000000000001</v>
      </c>
      <c r="P3000">
        <v>1.1220000000000001</v>
      </c>
      <c r="Q3000">
        <v>1.1259999999999999</v>
      </c>
      <c r="R3000">
        <v>0.85599999999999998</v>
      </c>
      <c r="S3000">
        <v>0.44700000000000001</v>
      </c>
    </row>
    <row r="3001" spans="1:19" x14ac:dyDescent="0.3">
      <c r="A3001">
        <v>540</v>
      </c>
      <c r="B3001">
        <v>-0.27900000000000003</v>
      </c>
      <c r="C3001">
        <v>-1.232</v>
      </c>
      <c r="D3001">
        <v>-2.2810000000000001</v>
      </c>
      <c r="E3001">
        <v>-2.976</v>
      </c>
      <c r="F3001">
        <v>-3.19</v>
      </c>
      <c r="G3001">
        <v>3.2</v>
      </c>
      <c r="H3001">
        <v>0</v>
      </c>
      <c r="I3001">
        <v>4</v>
      </c>
      <c r="J3001">
        <v>-0.313</v>
      </c>
      <c r="K3001">
        <v>-1.3069999999999999</v>
      </c>
      <c r="L3001">
        <v>-2.302</v>
      </c>
      <c r="M3001">
        <v>-3.0779999999999998</v>
      </c>
      <c r="N3001">
        <v>-3.2749999999999999</v>
      </c>
      <c r="O3001">
        <v>1.119</v>
      </c>
      <c r="P3001">
        <v>1.121</v>
      </c>
      <c r="Q3001">
        <v>1.1240000000000001</v>
      </c>
      <c r="R3001">
        <v>0.85799999999999998</v>
      </c>
      <c r="S3001">
        <v>0.44900000000000001</v>
      </c>
    </row>
    <row r="3002" spans="1:19" x14ac:dyDescent="0.3">
      <c r="A3002">
        <v>600</v>
      </c>
      <c r="B3002">
        <v>-0.27900000000000003</v>
      </c>
      <c r="C3002">
        <v>-1.232</v>
      </c>
      <c r="D3002">
        <v>-2.2810000000000001</v>
      </c>
      <c r="E3002">
        <v>-2.976</v>
      </c>
      <c r="F3002">
        <v>-3.19</v>
      </c>
      <c r="G3002">
        <v>3.2</v>
      </c>
      <c r="H3002">
        <v>0</v>
      </c>
      <c r="I3002">
        <v>4</v>
      </c>
      <c r="J3002">
        <v>-0.313</v>
      </c>
      <c r="K3002">
        <v>-1.3080000000000001</v>
      </c>
      <c r="L3002">
        <v>-2.302</v>
      </c>
      <c r="M3002">
        <v>-3.0819999999999999</v>
      </c>
      <c r="N3002">
        <v>-3.282</v>
      </c>
      <c r="O3002">
        <v>1.1200000000000001</v>
      </c>
      <c r="P3002">
        <v>1.121</v>
      </c>
      <c r="Q3002">
        <v>1.1220000000000001</v>
      </c>
      <c r="R3002">
        <v>0.86099999999999999</v>
      </c>
      <c r="S3002">
        <v>0.45200000000000001</v>
      </c>
    </row>
    <row r="3004" spans="1:19" x14ac:dyDescent="0.3">
      <c r="A3004" t="s">
        <v>0</v>
      </c>
      <c r="B3004" t="s">
        <v>232</v>
      </c>
    </row>
    <row r="3005" spans="1:19" x14ac:dyDescent="0.3">
      <c r="A3005">
        <v>0</v>
      </c>
      <c r="B3005">
        <v>-0.27900000000000003</v>
      </c>
      <c r="C3005">
        <v>-1.2330000000000001</v>
      </c>
      <c r="D3005">
        <v>-2.2799999999999998</v>
      </c>
      <c r="E3005">
        <v>-2.97</v>
      </c>
      <c r="F3005">
        <v>-3.18</v>
      </c>
      <c r="G3005">
        <v>3.2</v>
      </c>
      <c r="H3005">
        <v>0</v>
      </c>
      <c r="I3005">
        <v>4</v>
      </c>
      <c r="J3005">
        <v>-0.30499999999999999</v>
      </c>
      <c r="K3005">
        <v>-1.3049999999999999</v>
      </c>
      <c r="L3005">
        <v>-2.2999999999999998</v>
      </c>
      <c r="M3005">
        <v>-3.0470000000000002</v>
      </c>
      <c r="N3005">
        <v>-3.18</v>
      </c>
      <c r="O3005">
        <v>1.1060000000000001</v>
      </c>
      <c r="P3005">
        <v>1.1060000000000001</v>
      </c>
      <c r="Q3005">
        <v>1.0980000000000001</v>
      </c>
      <c r="R3005">
        <v>0.78100000000000003</v>
      </c>
      <c r="S3005">
        <v>0.33300000000000002</v>
      </c>
    </row>
    <row r="3006" spans="1:19" x14ac:dyDescent="0.3">
      <c r="A3006">
        <v>60</v>
      </c>
      <c r="B3006">
        <v>-0.27900000000000003</v>
      </c>
      <c r="C3006">
        <v>-1.2330000000000001</v>
      </c>
      <c r="D3006">
        <v>-2.2799999999999998</v>
      </c>
      <c r="E3006">
        <v>-2.97</v>
      </c>
      <c r="F3006">
        <v>-3.18</v>
      </c>
      <c r="G3006">
        <v>3.2</v>
      </c>
      <c r="H3006">
        <v>0</v>
      </c>
      <c r="I3006">
        <v>4</v>
      </c>
      <c r="J3006">
        <v>-0.317</v>
      </c>
      <c r="K3006">
        <v>-1.3080000000000001</v>
      </c>
      <c r="L3006">
        <v>-2.29</v>
      </c>
      <c r="M3006">
        <v>-3.036</v>
      </c>
      <c r="N3006">
        <v>-3.2170000000000001</v>
      </c>
      <c r="O3006">
        <v>1.127</v>
      </c>
      <c r="P3006">
        <v>1.115</v>
      </c>
      <c r="Q3006">
        <v>1.0680000000000001</v>
      </c>
      <c r="R3006">
        <v>0.749</v>
      </c>
      <c r="S3006">
        <v>0.42899999999999999</v>
      </c>
    </row>
    <row r="3007" spans="1:19" x14ac:dyDescent="0.3">
      <c r="A3007">
        <v>120</v>
      </c>
      <c r="B3007">
        <v>-0.27900000000000003</v>
      </c>
      <c r="C3007">
        <v>-1.2330000000000001</v>
      </c>
      <c r="D3007">
        <v>-2.2799999999999998</v>
      </c>
      <c r="E3007">
        <v>-2.97</v>
      </c>
      <c r="F3007">
        <v>-3.18</v>
      </c>
      <c r="G3007">
        <v>3.2</v>
      </c>
      <c r="H3007">
        <v>0</v>
      </c>
      <c r="I3007">
        <v>4</v>
      </c>
      <c r="J3007">
        <v>-0.31</v>
      </c>
      <c r="K3007">
        <v>-1.3109999999999999</v>
      </c>
      <c r="L3007">
        <v>-2.3069999999999999</v>
      </c>
      <c r="M3007">
        <v>-3.0590000000000002</v>
      </c>
      <c r="N3007">
        <v>-3.2240000000000002</v>
      </c>
      <c r="O3007">
        <v>1.1140000000000001</v>
      </c>
      <c r="P3007">
        <v>1.1399999999999999</v>
      </c>
      <c r="Q3007">
        <v>1.1319999999999999</v>
      </c>
      <c r="R3007">
        <v>0.82599999999999996</v>
      </c>
      <c r="S3007">
        <v>0.43099999999999999</v>
      </c>
    </row>
    <row r="3008" spans="1:19" x14ac:dyDescent="0.3">
      <c r="A3008">
        <v>180</v>
      </c>
      <c r="B3008">
        <v>-0.27900000000000003</v>
      </c>
      <c r="C3008">
        <v>-1.2330000000000001</v>
      </c>
      <c r="D3008">
        <v>-2.2799999999999998</v>
      </c>
      <c r="E3008">
        <v>-2.97</v>
      </c>
      <c r="F3008">
        <v>-3.18</v>
      </c>
      <c r="G3008">
        <v>3.2</v>
      </c>
      <c r="H3008">
        <v>0</v>
      </c>
      <c r="I3008">
        <v>4</v>
      </c>
      <c r="J3008">
        <v>-0.309</v>
      </c>
      <c r="K3008">
        <v>-1.3009999999999999</v>
      </c>
      <c r="L3008">
        <v>-2.2949999999999999</v>
      </c>
      <c r="M3008">
        <v>-3.04</v>
      </c>
      <c r="N3008">
        <v>-3.2269999999999999</v>
      </c>
      <c r="O3008">
        <v>1.1120000000000001</v>
      </c>
      <c r="P3008">
        <v>1.1120000000000001</v>
      </c>
      <c r="Q3008">
        <v>1.0960000000000001</v>
      </c>
      <c r="R3008">
        <v>0.76300000000000001</v>
      </c>
      <c r="S3008">
        <v>0.432</v>
      </c>
    </row>
    <row r="3009" spans="1:19" x14ac:dyDescent="0.3">
      <c r="A3009">
        <v>240</v>
      </c>
      <c r="B3009">
        <v>-0.27900000000000003</v>
      </c>
      <c r="C3009">
        <v>-1.2330000000000001</v>
      </c>
      <c r="D3009">
        <v>-2.2799999999999998</v>
      </c>
      <c r="E3009">
        <v>-2.97</v>
      </c>
      <c r="F3009">
        <v>-3.18</v>
      </c>
      <c r="G3009">
        <v>3.2</v>
      </c>
      <c r="H3009">
        <v>0</v>
      </c>
      <c r="I3009">
        <v>4</v>
      </c>
      <c r="J3009">
        <v>-0.313</v>
      </c>
      <c r="K3009">
        <v>-1.306</v>
      </c>
      <c r="L3009">
        <v>-2.3039999999999998</v>
      </c>
      <c r="M3009">
        <v>-3.0369999999999999</v>
      </c>
      <c r="N3009">
        <v>-3.2330000000000001</v>
      </c>
      <c r="O3009">
        <v>1.1200000000000001</v>
      </c>
      <c r="P3009">
        <v>1.135</v>
      </c>
      <c r="Q3009">
        <v>1.135</v>
      </c>
      <c r="R3009">
        <v>0.76700000000000002</v>
      </c>
      <c r="S3009">
        <v>0.434</v>
      </c>
    </row>
    <row r="3010" spans="1:19" x14ac:dyDescent="0.3">
      <c r="A3010">
        <v>300</v>
      </c>
      <c r="B3010">
        <v>-0.27900000000000003</v>
      </c>
      <c r="C3010">
        <v>-1.2330000000000001</v>
      </c>
      <c r="D3010">
        <v>-2.2799999999999998</v>
      </c>
      <c r="E3010">
        <v>-2.97</v>
      </c>
      <c r="F3010">
        <v>-3.18</v>
      </c>
      <c r="G3010">
        <v>3.2</v>
      </c>
      <c r="H3010">
        <v>0</v>
      </c>
      <c r="I3010">
        <v>4</v>
      </c>
      <c r="J3010">
        <v>-0.312</v>
      </c>
      <c r="K3010">
        <v>-1.3049999999999999</v>
      </c>
      <c r="L3010">
        <v>-2.302</v>
      </c>
      <c r="M3010">
        <v>-3.0459999999999998</v>
      </c>
      <c r="N3010">
        <v>-3.2389999999999999</v>
      </c>
      <c r="O3010">
        <v>1.117</v>
      </c>
      <c r="P3010">
        <v>1.121</v>
      </c>
      <c r="Q3010">
        <v>1.121</v>
      </c>
      <c r="R3010">
        <v>0.80400000000000005</v>
      </c>
      <c r="S3010">
        <v>0.436</v>
      </c>
    </row>
    <row r="3011" spans="1:19" x14ac:dyDescent="0.3">
      <c r="A3011">
        <v>360</v>
      </c>
      <c r="B3011">
        <v>-0.27900000000000003</v>
      </c>
      <c r="C3011">
        <v>-1.2330000000000001</v>
      </c>
      <c r="D3011">
        <v>-2.2799999999999998</v>
      </c>
      <c r="E3011">
        <v>-2.97</v>
      </c>
      <c r="F3011">
        <v>-3.18</v>
      </c>
      <c r="G3011">
        <v>3.2</v>
      </c>
      <c r="H3011">
        <v>0</v>
      </c>
      <c r="I3011">
        <v>4</v>
      </c>
      <c r="J3011">
        <v>-0.312</v>
      </c>
      <c r="K3011">
        <v>-1.3049999999999999</v>
      </c>
      <c r="L3011">
        <v>-2.2989999999999999</v>
      </c>
      <c r="M3011">
        <v>-3.0550000000000002</v>
      </c>
      <c r="N3011">
        <v>-3.2440000000000002</v>
      </c>
      <c r="O3011">
        <v>1.1180000000000001</v>
      </c>
      <c r="P3011">
        <v>1.1240000000000001</v>
      </c>
      <c r="Q3011">
        <v>1.113</v>
      </c>
      <c r="R3011">
        <v>0.82899999999999996</v>
      </c>
      <c r="S3011">
        <v>0.438</v>
      </c>
    </row>
    <row r="3012" spans="1:19" x14ac:dyDescent="0.3">
      <c r="A3012">
        <v>420</v>
      </c>
      <c r="B3012">
        <v>-0.27900000000000003</v>
      </c>
      <c r="C3012">
        <v>-1.2330000000000001</v>
      </c>
      <c r="D3012">
        <v>-2.2799999999999998</v>
      </c>
      <c r="E3012">
        <v>-2.97</v>
      </c>
      <c r="F3012">
        <v>-3.18</v>
      </c>
      <c r="G3012">
        <v>3.2</v>
      </c>
      <c r="H3012">
        <v>0</v>
      </c>
      <c r="I3012">
        <v>4</v>
      </c>
      <c r="J3012">
        <v>-0.313</v>
      </c>
      <c r="K3012">
        <v>-1.3069999999999999</v>
      </c>
      <c r="L3012">
        <v>-2.3010000000000002</v>
      </c>
      <c r="M3012">
        <v>-3.0619999999999998</v>
      </c>
      <c r="N3012">
        <v>-3.25</v>
      </c>
      <c r="O3012">
        <v>1.119</v>
      </c>
      <c r="P3012">
        <v>1.1259999999999999</v>
      </c>
      <c r="Q3012">
        <v>1.121</v>
      </c>
      <c r="R3012">
        <v>0.84299999999999997</v>
      </c>
      <c r="S3012">
        <v>0.44</v>
      </c>
    </row>
    <row r="3013" spans="1:19" x14ac:dyDescent="0.3">
      <c r="A3013">
        <v>480</v>
      </c>
      <c r="B3013">
        <v>-0.27900000000000003</v>
      </c>
      <c r="C3013">
        <v>-1.2330000000000001</v>
      </c>
      <c r="D3013">
        <v>-2.2799999999999998</v>
      </c>
      <c r="E3013">
        <v>-2.97</v>
      </c>
      <c r="F3013">
        <v>-3.18</v>
      </c>
      <c r="G3013">
        <v>3.2</v>
      </c>
      <c r="H3013">
        <v>0</v>
      </c>
      <c r="I3013">
        <v>4</v>
      </c>
      <c r="J3013">
        <v>-0.312</v>
      </c>
      <c r="K3013">
        <v>-1.3069999999999999</v>
      </c>
      <c r="L3013">
        <v>-2.302</v>
      </c>
      <c r="M3013">
        <v>-3.0670000000000002</v>
      </c>
      <c r="N3013">
        <v>-3.2559999999999998</v>
      </c>
      <c r="O3013">
        <v>1.1180000000000001</v>
      </c>
      <c r="P3013">
        <v>1.1220000000000001</v>
      </c>
      <c r="Q3013">
        <v>1.125</v>
      </c>
      <c r="R3013">
        <v>0.85</v>
      </c>
      <c r="S3013">
        <v>0.443</v>
      </c>
    </row>
    <row r="3014" spans="1:19" x14ac:dyDescent="0.3">
      <c r="A3014">
        <v>540</v>
      </c>
      <c r="B3014">
        <v>-0.27900000000000003</v>
      </c>
      <c r="C3014">
        <v>-1.2330000000000001</v>
      </c>
      <c r="D3014">
        <v>-2.2799999999999998</v>
      </c>
      <c r="E3014">
        <v>-2.97</v>
      </c>
      <c r="F3014">
        <v>-3.18</v>
      </c>
      <c r="G3014">
        <v>3.2</v>
      </c>
      <c r="H3014">
        <v>0</v>
      </c>
      <c r="I3014">
        <v>4</v>
      </c>
      <c r="J3014">
        <v>-0.313</v>
      </c>
      <c r="K3014">
        <v>-1.3069999999999999</v>
      </c>
      <c r="L3014">
        <v>-2.302</v>
      </c>
      <c r="M3014">
        <v>-3.0720000000000001</v>
      </c>
      <c r="N3014">
        <v>-3.2629999999999999</v>
      </c>
      <c r="O3014">
        <v>1.119</v>
      </c>
      <c r="P3014">
        <v>1.121</v>
      </c>
      <c r="Q3014">
        <v>1.1240000000000001</v>
      </c>
      <c r="R3014">
        <v>0.85299999999999998</v>
      </c>
      <c r="S3014">
        <v>0.44500000000000001</v>
      </c>
    </row>
    <row r="3015" spans="1:19" x14ac:dyDescent="0.3">
      <c r="A3015">
        <v>600</v>
      </c>
      <c r="B3015">
        <v>-0.27900000000000003</v>
      </c>
      <c r="C3015">
        <v>-1.2330000000000001</v>
      </c>
      <c r="D3015">
        <v>-2.2799999999999998</v>
      </c>
      <c r="E3015">
        <v>-2.97</v>
      </c>
      <c r="F3015">
        <v>-3.18</v>
      </c>
      <c r="G3015">
        <v>3.2</v>
      </c>
      <c r="H3015">
        <v>0</v>
      </c>
      <c r="I3015">
        <v>4</v>
      </c>
      <c r="J3015">
        <v>-0.313</v>
      </c>
      <c r="K3015">
        <v>-1.3080000000000001</v>
      </c>
      <c r="L3015">
        <v>-2.302</v>
      </c>
      <c r="M3015">
        <v>-3.0760000000000001</v>
      </c>
      <c r="N3015">
        <v>-3.2709999999999999</v>
      </c>
      <c r="O3015">
        <v>1.1200000000000001</v>
      </c>
      <c r="P3015">
        <v>1.121</v>
      </c>
      <c r="Q3015">
        <v>1.1220000000000001</v>
      </c>
      <c r="R3015">
        <v>0.85599999999999998</v>
      </c>
      <c r="S3015">
        <v>0.44800000000000001</v>
      </c>
    </row>
    <row r="3017" spans="1:19" x14ac:dyDescent="0.3">
      <c r="A3017" t="s">
        <v>0</v>
      </c>
      <c r="B3017" t="s">
        <v>233</v>
      </c>
    </row>
    <row r="3018" spans="1:19" x14ac:dyDescent="0.3">
      <c r="A3018">
        <v>0</v>
      </c>
      <c r="B3018">
        <v>-0.27900000000000003</v>
      </c>
      <c r="C3018">
        <v>-1.2330000000000001</v>
      </c>
      <c r="D3018">
        <v>-2.2799999999999998</v>
      </c>
      <c r="E3018">
        <v>-2.9630000000000001</v>
      </c>
      <c r="F3018">
        <v>-3.17</v>
      </c>
      <c r="G3018">
        <v>3.2</v>
      </c>
      <c r="H3018">
        <v>0</v>
      </c>
      <c r="I3018">
        <v>4</v>
      </c>
      <c r="J3018">
        <v>-0.30499999999999999</v>
      </c>
      <c r="K3018">
        <v>-1.3049999999999999</v>
      </c>
      <c r="L3018">
        <v>-2.2999999999999998</v>
      </c>
      <c r="M3018">
        <v>-3.04</v>
      </c>
      <c r="N3018">
        <v>-3.17</v>
      </c>
      <c r="O3018">
        <v>1.1060000000000001</v>
      </c>
      <c r="P3018">
        <v>1.1060000000000001</v>
      </c>
      <c r="Q3018">
        <v>1.0980000000000001</v>
      </c>
      <c r="R3018">
        <v>0.77400000000000002</v>
      </c>
      <c r="S3018">
        <v>0.33</v>
      </c>
    </row>
    <row r="3019" spans="1:19" x14ac:dyDescent="0.3">
      <c r="A3019">
        <v>60</v>
      </c>
      <c r="B3019">
        <v>-0.27900000000000003</v>
      </c>
      <c r="C3019">
        <v>-1.2330000000000001</v>
      </c>
      <c r="D3019">
        <v>-2.2799999999999998</v>
      </c>
      <c r="E3019">
        <v>-2.9630000000000001</v>
      </c>
      <c r="F3019">
        <v>-3.17</v>
      </c>
      <c r="G3019">
        <v>3.2</v>
      </c>
      <c r="H3019">
        <v>0</v>
      </c>
      <c r="I3019">
        <v>4</v>
      </c>
      <c r="J3019">
        <v>-0.317</v>
      </c>
      <c r="K3019">
        <v>-1.3080000000000001</v>
      </c>
      <c r="L3019">
        <v>-2.2890000000000001</v>
      </c>
      <c r="M3019">
        <v>-3.0289999999999999</v>
      </c>
      <c r="N3019">
        <v>-3.206</v>
      </c>
      <c r="O3019">
        <v>1.127</v>
      </c>
      <c r="P3019">
        <v>1.1140000000000001</v>
      </c>
      <c r="Q3019">
        <v>1.0669999999999999</v>
      </c>
      <c r="R3019">
        <v>0.74399999999999999</v>
      </c>
      <c r="S3019">
        <v>0.42499999999999999</v>
      </c>
    </row>
    <row r="3020" spans="1:19" x14ac:dyDescent="0.3">
      <c r="A3020">
        <v>120</v>
      </c>
      <c r="B3020">
        <v>-0.27900000000000003</v>
      </c>
      <c r="C3020">
        <v>-1.2330000000000001</v>
      </c>
      <c r="D3020">
        <v>-2.2799999999999998</v>
      </c>
      <c r="E3020">
        <v>-2.9630000000000001</v>
      </c>
      <c r="F3020">
        <v>-3.17</v>
      </c>
      <c r="G3020">
        <v>3.2</v>
      </c>
      <c r="H3020">
        <v>0</v>
      </c>
      <c r="I3020">
        <v>4</v>
      </c>
      <c r="J3020">
        <v>-0.31</v>
      </c>
      <c r="K3020">
        <v>-1.3109999999999999</v>
      </c>
      <c r="L3020">
        <v>-2.306</v>
      </c>
      <c r="M3020">
        <v>-3.052</v>
      </c>
      <c r="N3020">
        <v>-3.2130000000000001</v>
      </c>
      <c r="O3020">
        <v>1.1140000000000001</v>
      </c>
      <c r="P3020">
        <v>1.1399999999999999</v>
      </c>
      <c r="Q3020">
        <v>1.1319999999999999</v>
      </c>
      <c r="R3020">
        <v>0.81799999999999995</v>
      </c>
      <c r="S3020">
        <v>0.42699999999999999</v>
      </c>
    </row>
    <row r="3021" spans="1:19" x14ac:dyDescent="0.3">
      <c r="A3021">
        <v>180</v>
      </c>
      <c r="B3021">
        <v>-0.27900000000000003</v>
      </c>
      <c r="C3021">
        <v>-1.2330000000000001</v>
      </c>
      <c r="D3021">
        <v>-2.2799999999999998</v>
      </c>
      <c r="E3021">
        <v>-2.9630000000000001</v>
      </c>
      <c r="F3021">
        <v>-3.17</v>
      </c>
      <c r="G3021">
        <v>3.2</v>
      </c>
      <c r="H3021">
        <v>0</v>
      </c>
      <c r="I3021">
        <v>4</v>
      </c>
      <c r="J3021">
        <v>-0.309</v>
      </c>
      <c r="K3021">
        <v>-1.3009999999999999</v>
      </c>
      <c r="L3021">
        <v>-2.2949999999999999</v>
      </c>
      <c r="M3021">
        <v>-3.0329999999999999</v>
      </c>
      <c r="N3021">
        <v>-3.2170000000000001</v>
      </c>
      <c r="O3021">
        <v>1.1120000000000001</v>
      </c>
      <c r="P3021">
        <v>1.1120000000000001</v>
      </c>
      <c r="Q3021">
        <v>1.097</v>
      </c>
      <c r="R3021">
        <v>0.75600000000000001</v>
      </c>
      <c r="S3021">
        <v>0.42899999999999999</v>
      </c>
    </row>
    <row r="3022" spans="1:19" x14ac:dyDescent="0.3">
      <c r="A3022">
        <v>240</v>
      </c>
      <c r="B3022">
        <v>-0.27900000000000003</v>
      </c>
      <c r="C3022">
        <v>-1.2330000000000001</v>
      </c>
      <c r="D3022">
        <v>-2.2799999999999998</v>
      </c>
      <c r="E3022">
        <v>-2.9630000000000001</v>
      </c>
      <c r="F3022">
        <v>-3.17</v>
      </c>
      <c r="G3022">
        <v>3.2</v>
      </c>
      <c r="H3022">
        <v>0</v>
      </c>
      <c r="I3022">
        <v>4</v>
      </c>
      <c r="J3022">
        <v>-0.313</v>
      </c>
      <c r="K3022">
        <v>-1.306</v>
      </c>
      <c r="L3022">
        <v>-2.3039999999999998</v>
      </c>
      <c r="M3022">
        <v>-3.0310000000000001</v>
      </c>
      <c r="N3022">
        <v>-3.2229999999999999</v>
      </c>
      <c r="O3022">
        <v>1.1200000000000001</v>
      </c>
      <c r="P3022">
        <v>1.135</v>
      </c>
      <c r="Q3022">
        <v>1.135</v>
      </c>
      <c r="R3022">
        <v>0.76200000000000001</v>
      </c>
      <c r="S3022">
        <v>0.43099999999999999</v>
      </c>
    </row>
    <row r="3023" spans="1:19" x14ac:dyDescent="0.3">
      <c r="A3023">
        <v>300</v>
      </c>
      <c r="B3023">
        <v>-0.27900000000000003</v>
      </c>
      <c r="C3023">
        <v>-1.2330000000000001</v>
      </c>
      <c r="D3023">
        <v>-2.2799999999999998</v>
      </c>
      <c r="E3023">
        <v>-2.9630000000000001</v>
      </c>
      <c r="F3023">
        <v>-3.17</v>
      </c>
      <c r="G3023">
        <v>3.2</v>
      </c>
      <c r="H3023">
        <v>0</v>
      </c>
      <c r="I3023">
        <v>4</v>
      </c>
      <c r="J3023">
        <v>-0.311</v>
      </c>
      <c r="K3023">
        <v>-1.3049999999999999</v>
      </c>
      <c r="L3023">
        <v>-2.3010000000000002</v>
      </c>
      <c r="M3023">
        <v>-3.0390000000000001</v>
      </c>
      <c r="N3023">
        <v>-3.2280000000000002</v>
      </c>
      <c r="O3023">
        <v>1.1160000000000001</v>
      </c>
      <c r="P3023">
        <v>1.121</v>
      </c>
      <c r="Q3023">
        <v>1.1200000000000001</v>
      </c>
      <c r="R3023">
        <v>0.79900000000000004</v>
      </c>
      <c r="S3023">
        <v>0.432</v>
      </c>
    </row>
    <row r="3024" spans="1:19" x14ac:dyDescent="0.3">
      <c r="A3024">
        <v>360</v>
      </c>
      <c r="B3024">
        <v>-0.27900000000000003</v>
      </c>
      <c r="C3024">
        <v>-1.2330000000000001</v>
      </c>
      <c r="D3024">
        <v>-2.2799999999999998</v>
      </c>
      <c r="E3024">
        <v>-2.9630000000000001</v>
      </c>
      <c r="F3024">
        <v>-3.17</v>
      </c>
      <c r="G3024">
        <v>3.2</v>
      </c>
      <c r="H3024">
        <v>0</v>
      </c>
      <c r="I3024">
        <v>4</v>
      </c>
      <c r="J3024">
        <v>-0.312</v>
      </c>
      <c r="K3024">
        <v>-1.3049999999999999</v>
      </c>
      <c r="L3024">
        <v>-2.2989999999999999</v>
      </c>
      <c r="M3024">
        <v>-3.0489999999999999</v>
      </c>
      <c r="N3024">
        <v>-3.2330000000000001</v>
      </c>
      <c r="O3024">
        <v>1.1180000000000001</v>
      </c>
      <c r="P3024">
        <v>1.1240000000000001</v>
      </c>
      <c r="Q3024">
        <v>1.1120000000000001</v>
      </c>
      <c r="R3024">
        <v>0.82499999999999996</v>
      </c>
      <c r="S3024">
        <v>0.434</v>
      </c>
    </row>
    <row r="3025" spans="1:19" x14ac:dyDescent="0.3">
      <c r="A3025">
        <v>420</v>
      </c>
      <c r="B3025">
        <v>-0.27900000000000003</v>
      </c>
      <c r="C3025">
        <v>-1.2330000000000001</v>
      </c>
      <c r="D3025">
        <v>-2.2799999999999998</v>
      </c>
      <c r="E3025">
        <v>-2.9630000000000001</v>
      </c>
      <c r="F3025">
        <v>-3.17</v>
      </c>
      <c r="G3025">
        <v>3.2</v>
      </c>
      <c r="H3025">
        <v>0</v>
      </c>
      <c r="I3025">
        <v>4</v>
      </c>
      <c r="J3025">
        <v>-0.313</v>
      </c>
      <c r="K3025">
        <v>-1.3069999999999999</v>
      </c>
      <c r="L3025">
        <v>-2.2999999999999998</v>
      </c>
      <c r="M3025">
        <v>-3.056</v>
      </c>
      <c r="N3025">
        <v>-3.2389999999999999</v>
      </c>
      <c r="O3025">
        <v>1.119</v>
      </c>
      <c r="P3025">
        <v>1.1259999999999999</v>
      </c>
      <c r="Q3025">
        <v>1.121</v>
      </c>
      <c r="R3025">
        <v>0.83799999999999997</v>
      </c>
      <c r="S3025">
        <v>0.437</v>
      </c>
    </row>
    <row r="3026" spans="1:19" x14ac:dyDescent="0.3">
      <c r="A3026">
        <v>480</v>
      </c>
      <c r="B3026">
        <v>-0.27900000000000003</v>
      </c>
      <c r="C3026">
        <v>-1.2330000000000001</v>
      </c>
      <c r="D3026">
        <v>-2.2799999999999998</v>
      </c>
      <c r="E3026">
        <v>-2.9630000000000001</v>
      </c>
      <c r="F3026">
        <v>-3.17</v>
      </c>
      <c r="G3026">
        <v>3.2</v>
      </c>
      <c r="H3026">
        <v>0</v>
      </c>
      <c r="I3026">
        <v>4</v>
      </c>
      <c r="J3026">
        <v>-0.312</v>
      </c>
      <c r="K3026">
        <v>-1.3069999999999999</v>
      </c>
      <c r="L3026">
        <v>-2.302</v>
      </c>
      <c r="M3026">
        <v>-3.0609999999999999</v>
      </c>
      <c r="N3026">
        <v>-3.246</v>
      </c>
      <c r="O3026">
        <v>1.1180000000000001</v>
      </c>
      <c r="P3026">
        <v>1.1220000000000001</v>
      </c>
      <c r="Q3026">
        <v>1.125</v>
      </c>
      <c r="R3026">
        <v>0.84399999999999997</v>
      </c>
      <c r="S3026">
        <v>0.439</v>
      </c>
    </row>
    <row r="3027" spans="1:19" x14ac:dyDescent="0.3">
      <c r="A3027">
        <v>540</v>
      </c>
      <c r="B3027">
        <v>-0.27900000000000003</v>
      </c>
      <c r="C3027">
        <v>-1.2330000000000001</v>
      </c>
      <c r="D3027">
        <v>-2.2799999999999998</v>
      </c>
      <c r="E3027">
        <v>-2.9630000000000001</v>
      </c>
      <c r="F3027">
        <v>-3.17</v>
      </c>
      <c r="G3027">
        <v>3.2</v>
      </c>
      <c r="H3027">
        <v>0</v>
      </c>
      <c r="I3027">
        <v>4</v>
      </c>
      <c r="J3027">
        <v>-0.313</v>
      </c>
      <c r="K3027">
        <v>-1.3069999999999999</v>
      </c>
      <c r="L3027">
        <v>-2.302</v>
      </c>
      <c r="M3027">
        <v>-3.0649999999999999</v>
      </c>
      <c r="N3027">
        <v>-3.2519999999999998</v>
      </c>
      <c r="O3027">
        <v>1.119</v>
      </c>
      <c r="P3027">
        <v>1.121</v>
      </c>
      <c r="Q3027">
        <v>1.1240000000000001</v>
      </c>
      <c r="R3027">
        <v>0.84699999999999998</v>
      </c>
      <c r="S3027">
        <v>0.441</v>
      </c>
    </row>
    <row r="3028" spans="1:19" x14ac:dyDescent="0.3">
      <c r="A3028">
        <v>600</v>
      </c>
      <c r="B3028">
        <v>-0.27900000000000003</v>
      </c>
      <c r="C3028">
        <v>-1.2330000000000001</v>
      </c>
      <c r="D3028">
        <v>-2.2799999999999998</v>
      </c>
      <c r="E3028">
        <v>-2.9630000000000001</v>
      </c>
      <c r="F3028">
        <v>-3.17</v>
      </c>
      <c r="G3028">
        <v>3.2</v>
      </c>
      <c r="H3028">
        <v>0</v>
      </c>
      <c r="I3028">
        <v>4</v>
      </c>
      <c r="J3028">
        <v>-0.313</v>
      </c>
      <c r="K3028">
        <v>-1.3080000000000001</v>
      </c>
      <c r="L3028">
        <v>-2.3010000000000002</v>
      </c>
      <c r="M3028">
        <v>-3.07</v>
      </c>
      <c r="N3028">
        <v>-3.2589999999999999</v>
      </c>
      <c r="O3028">
        <v>1.1200000000000001</v>
      </c>
      <c r="P3028">
        <v>1.121</v>
      </c>
      <c r="Q3028">
        <v>1.121</v>
      </c>
      <c r="R3028">
        <v>0.85099999999999998</v>
      </c>
      <c r="S3028">
        <v>0.44400000000000001</v>
      </c>
    </row>
    <row r="3030" spans="1:19" x14ac:dyDescent="0.3">
      <c r="A3030" t="s">
        <v>0</v>
      </c>
      <c r="B3030" t="s">
        <v>234</v>
      </c>
    </row>
    <row r="3031" spans="1:19" x14ac:dyDescent="0.3">
      <c r="A3031">
        <v>0</v>
      </c>
      <c r="B3031">
        <v>-0.28000000000000003</v>
      </c>
      <c r="C3031">
        <v>-1.232</v>
      </c>
      <c r="D3031">
        <v>-2.2799999999999998</v>
      </c>
      <c r="E3031">
        <v>-2.956</v>
      </c>
      <c r="F3031">
        <v>-3.16</v>
      </c>
      <c r="G3031">
        <v>3.2</v>
      </c>
      <c r="H3031">
        <v>0</v>
      </c>
      <c r="I3031">
        <v>4</v>
      </c>
      <c r="J3031">
        <v>-0.30499999999999999</v>
      </c>
      <c r="K3031">
        <v>-1.3049999999999999</v>
      </c>
      <c r="L3031">
        <v>-2.2999999999999998</v>
      </c>
      <c r="M3031">
        <v>-3.0339999999999998</v>
      </c>
      <c r="N3031">
        <v>-3.16</v>
      </c>
      <c r="O3031">
        <v>1.1060000000000001</v>
      </c>
      <c r="P3031">
        <v>1.1060000000000001</v>
      </c>
      <c r="Q3031">
        <v>1.0980000000000001</v>
      </c>
      <c r="R3031">
        <v>0.76800000000000002</v>
      </c>
      <c r="S3031">
        <v>0.32800000000000001</v>
      </c>
    </row>
    <row r="3032" spans="1:19" x14ac:dyDescent="0.3">
      <c r="A3032">
        <v>60</v>
      </c>
      <c r="B3032">
        <v>-0.28000000000000003</v>
      </c>
      <c r="C3032">
        <v>-1.232</v>
      </c>
      <c r="D3032">
        <v>-2.2799999999999998</v>
      </c>
      <c r="E3032">
        <v>-2.956</v>
      </c>
      <c r="F3032">
        <v>-3.16</v>
      </c>
      <c r="G3032">
        <v>3.2</v>
      </c>
      <c r="H3032">
        <v>0</v>
      </c>
      <c r="I3032">
        <v>4</v>
      </c>
      <c r="J3032">
        <v>-0.318</v>
      </c>
      <c r="K3032">
        <v>-1.3080000000000001</v>
      </c>
      <c r="L3032">
        <v>-2.2890000000000001</v>
      </c>
      <c r="M3032">
        <v>-3.0230000000000001</v>
      </c>
      <c r="N3032">
        <v>-3.1960000000000002</v>
      </c>
      <c r="O3032">
        <v>1.127</v>
      </c>
      <c r="P3032">
        <v>1.113</v>
      </c>
      <c r="Q3032">
        <v>1.0669999999999999</v>
      </c>
      <c r="R3032">
        <v>0.73899999999999999</v>
      </c>
      <c r="S3032">
        <v>0.42199999999999999</v>
      </c>
    </row>
    <row r="3033" spans="1:19" x14ac:dyDescent="0.3">
      <c r="A3033">
        <v>120</v>
      </c>
      <c r="B3033">
        <v>-0.28000000000000003</v>
      </c>
      <c r="C3033">
        <v>-1.232</v>
      </c>
      <c r="D3033">
        <v>-2.2799999999999998</v>
      </c>
      <c r="E3033">
        <v>-2.956</v>
      </c>
      <c r="F3033">
        <v>-3.16</v>
      </c>
      <c r="G3033">
        <v>3.2</v>
      </c>
      <c r="H3033">
        <v>0</v>
      </c>
      <c r="I3033">
        <v>4</v>
      </c>
      <c r="J3033">
        <v>-0.31</v>
      </c>
      <c r="K3033">
        <v>-1.3109999999999999</v>
      </c>
      <c r="L3033">
        <v>-2.306</v>
      </c>
      <c r="M3033">
        <v>-3.0449999999999999</v>
      </c>
      <c r="N3033">
        <v>-3.2029999999999998</v>
      </c>
      <c r="O3033">
        <v>1.1140000000000001</v>
      </c>
      <c r="P3033">
        <v>1.1399999999999999</v>
      </c>
      <c r="Q3033">
        <v>1.131</v>
      </c>
      <c r="R3033">
        <v>0.81100000000000005</v>
      </c>
      <c r="S3033">
        <v>0.42399999999999999</v>
      </c>
    </row>
    <row r="3034" spans="1:19" x14ac:dyDescent="0.3">
      <c r="A3034">
        <v>180</v>
      </c>
      <c r="B3034">
        <v>-0.28000000000000003</v>
      </c>
      <c r="C3034">
        <v>-1.232</v>
      </c>
      <c r="D3034">
        <v>-2.2799999999999998</v>
      </c>
      <c r="E3034">
        <v>-2.956</v>
      </c>
      <c r="F3034">
        <v>-3.16</v>
      </c>
      <c r="G3034">
        <v>3.2</v>
      </c>
      <c r="H3034">
        <v>0</v>
      </c>
      <c r="I3034">
        <v>4</v>
      </c>
      <c r="J3034">
        <v>-0.309</v>
      </c>
      <c r="K3034">
        <v>-1.3009999999999999</v>
      </c>
      <c r="L3034">
        <v>-2.2949999999999999</v>
      </c>
      <c r="M3034">
        <v>-3.0249999999999999</v>
      </c>
      <c r="N3034">
        <v>-3.206</v>
      </c>
      <c r="O3034">
        <v>1.1120000000000001</v>
      </c>
      <c r="P3034">
        <v>1.1120000000000001</v>
      </c>
      <c r="Q3034">
        <v>1.0960000000000001</v>
      </c>
      <c r="R3034">
        <v>0.749</v>
      </c>
      <c r="S3034">
        <v>0.42499999999999999</v>
      </c>
    </row>
    <row r="3035" spans="1:19" x14ac:dyDescent="0.3">
      <c r="A3035">
        <v>240</v>
      </c>
      <c r="B3035">
        <v>-0.28000000000000003</v>
      </c>
      <c r="C3035">
        <v>-1.232</v>
      </c>
      <c r="D3035">
        <v>-2.2799999999999998</v>
      </c>
      <c r="E3035">
        <v>-2.956</v>
      </c>
      <c r="F3035">
        <v>-3.16</v>
      </c>
      <c r="G3035">
        <v>3.2</v>
      </c>
      <c r="H3035">
        <v>0</v>
      </c>
      <c r="I3035">
        <v>4</v>
      </c>
      <c r="J3035">
        <v>-0.313</v>
      </c>
      <c r="K3035">
        <v>-1.306</v>
      </c>
      <c r="L3035">
        <v>-2.3029999999999999</v>
      </c>
      <c r="M3035">
        <v>-3.024</v>
      </c>
      <c r="N3035">
        <v>-3.2120000000000002</v>
      </c>
      <c r="O3035">
        <v>1.1200000000000001</v>
      </c>
      <c r="P3035">
        <v>1.135</v>
      </c>
      <c r="Q3035">
        <v>1.1339999999999999</v>
      </c>
      <c r="R3035">
        <v>0.75600000000000001</v>
      </c>
      <c r="S3035">
        <v>0.42699999999999999</v>
      </c>
    </row>
    <row r="3036" spans="1:19" x14ac:dyDescent="0.3">
      <c r="A3036">
        <v>300</v>
      </c>
      <c r="B3036">
        <v>-0.28000000000000003</v>
      </c>
      <c r="C3036">
        <v>-1.232</v>
      </c>
      <c r="D3036">
        <v>-2.2799999999999998</v>
      </c>
      <c r="E3036">
        <v>-2.956</v>
      </c>
      <c r="F3036">
        <v>-3.16</v>
      </c>
      <c r="G3036">
        <v>3.2</v>
      </c>
      <c r="H3036">
        <v>0</v>
      </c>
      <c r="I3036">
        <v>4</v>
      </c>
      <c r="J3036">
        <v>-0.312</v>
      </c>
      <c r="K3036">
        <v>-1.304</v>
      </c>
      <c r="L3036">
        <v>-2.3010000000000002</v>
      </c>
      <c r="M3036">
        <v>-3.0329999999999999</v>
      </c>
      <c r="N3036">
        <v>-3.2170000000000001</v>
      </c>
      <c r="O3036">
        <v>1.117</v>
      </c>
      <c r="P3036">
        <v>1.1200000000000001</v>
      </c>
      <c r="Q3036">
        <v>1.1200000000000001</v>
      </c>
      <c r="R3036">
        <v>0.79300000000000004</v>
      </c>
      <c r="S3036">
        <v>0.42899999999999999</v>
      </c>
    </row>
    <row r="3037" spans="1:19" x14ac:dyDescent="0.3">
      <c r="A3037">
        <v>360</v>
      </c>
      <c r="B3037">
        <v>-0.28000000000000003</v>
      </c>
      <c r="C3037">
        <v>-1.232</v>
      </c>
      <c r="D3037">
        <v>-2.2799999999999998</v>
      </c>
      <c r="E3037">
        <v>-2.956</v>
      </c>
      <c r="F3037">
        <v>-3.16</v>
      </c>
      <c r="G3037">
        <v>3.2</v>
      </c>
      <c r="H3037">
        <v>0</v>
      </c>
      <c r="I3037">
        <v>4</v>
      </c>
      <c r="J3037">
        <v>-0.312</v>
      </c>
      <c r="K3037">
        <v>-1.3049999999999999</v>
      </c>
      <c r="L3037">
        <v>-2.298</v>
      </c>
      <c r="M3037">
        <v>-3.0430000000000001</v>
      </c>
      <c r="N3037">
        <v>-3.222</v>
      </c>
      <c r="O3037">
        <v>1.1180000000000001</v>
      </c>
      <c r="P3037">
        <v>1.1240000000000001</v>
      </c>
      <c r="Q3037">
        <v>1.1120000000000001</v>
      </c>
      <c r="R3037">
        <v>0.81899999999999995</v>
      </c>
      <c r="S3037">
        <v>0.43099999999999999</v>
      </c>
    </row>
    <row r="3038" spans="1:19" x14ac:dyDescent="0.3">
      <c r="A3038">
        <v>420</v>
      </c>
      <c r="B3038">
        <v>-0.28000000000000003</v>
      </c>
      <c r="C3038">
        <v>-1.232</v>
      </c>
      <c r="D3038">
        <v>-2.2799999999999998</v>
      </c>
      <c r="E3038">
        <v>-2.956</v>
      </c>
      <c r="F3038">
        <v>-3.16</v>
      </c>
      <c r="G3038">
        <v>3.2</v>
      </c>
      <c r="H3038">
        <v>0</v>
      </c>
      <c r="I3038">
        <v>4</v>
      </c>
      <c r="J3038">
        <v>-0.313</v>
      </c>
      <c r="K3038">
        <v>-1.3069999999999999</v>
      </c>
      <c r="L3038">
        <v>-2.2999999999999998</v>
      </c>
      <c r="M3038">
        <v>-3.0489999999999999</v>
      </c>
      <c r="N3038">
        <v>-3.2280000000000002</v>
      </c>
      <c r="O3038">
        <v>1.119</v>
      </c>
      <c r="P3038">
        <v>1.1259999999999999</v>
      </c>
      <c r="Q3038">
        <v>1.1200000000000001</v>
      </c>
      <c r="R3038">
        <v>0.83299999999999996</v>
      </c>
      <c r="S3038">
        <v>0.433</v>
      </c>
    </row>
    <row r="3039" spans="1:19" x14ac:dyDescent="0.3">
      <c r="A3039">
        <v>480</v>
      </c>
      <c r="B3039">
        <v>-0.28000000000000003</v>
      </c>
      <c r="C3039">
        <v>-1.232</v>
      </c>
      <c r="D3039">
        <v>-2.2799999999999998</v>
      </c>
      <c r="E3039">
        <v>-2.956</v>
      </c>
      <c r="F3039">
        <v>-3.16</v>
      </c>
      <c r="G3039">
        <v>3.2</v>
      </c>
      <c r="H3039">
        <v>0</v>
      </c>
      <c r="I3039">
        <v>4</v>
      </c>
      <c r="J3039">
        <v>-0.312</v>
      </c>
      <c r="K3039">
        <v>-1.3069999999999999</v>
      </c>
      <c r="L3039">
        <v>-2.302</v>
      </c>
      <c r="M3039">
        <v>-3.0550000000000002</v>
      </c>
      <c r="N3039">
        <v>-3.2349999999999999</v>
      </c>
      <c r="O3039">
        <v>1.1180000000000001</v>
      </c>
      <c r="P3039">
        <v>1.1220000000000001</v>
      </c>
      <c r="Q3039">
        <v>1.125</v>
      </c>
      <c r="R3039">
        <v>0.83799999999999997</v>
      </c>
      <c r="S3039">
        <v>0.435</v>
      </c>
    </row>
    <row r="3040" spans="1:19" x14ac:dyDescent="0.3">
      <c r="A3040">
        <v>540</v>
      </c>
      <c r="B3040">
        <v>-0.28000000000000003</v>
      </c>
      <c r="C3040">
        <v>-1.232</v>
      </c>
      <c r="D3040">
        <v>-2.2799999999999998</v>
      </c>
      <c r="E3040">
        <v>-2.956</v>
      </c>
      <c r="F3040">
        <v>-3.16</v>
      </c>
      <c r="G3040">
        <v>3.2</v>
      </c>
      <c r="H3040">
        <v>0</v>
      </c>
      <c r="I3040">
        <v>4</v>
      </c>
      <c r="J3040">
        <v>-0.313</v>
      </c>
      <c r="K3040">
        <v>-1.3069999999999999</v>
      </c>
      <c r="L3040">
        <v>-2.302</v>
      </c>
      <c r="M3040">
        <v>-3.0590000000000002</v>
      </c>
      <c r="N3040">
        <v>-3.2410000000000001</v>
      </c>
      <c r="O3040">
        <v>1.119</v>
      </c>
      <c r="P3040">
        <v>1.121</v>
      </c>
      <c r="Q3040">
        <v>1.1240000000000001</v>
      </c>
      <c r="R3040">
        <v>0.84199999999999997</v>
      </c>
      <c r="S3040">
        <v>0.437</v>
      </c>
    </row>
    <row r="3041" spans="1:19" x14ac:dyDescent="0.3">
      <c r="A3041">
        <v>600</v>
      </c>
      <c r="B3041">
        <v>-0.28000000000000003</v>
      </c>
      <c r="C3041">
        <v>-1.232</v>
      </c>
      <c r="D3041">
        <v>-2.2799999999999998</v>
      </c>
      <c r="E3041">
        <v>-2.956</v>
      </c>
      <c r="F3041">
        <v>-3.16</v>
      </c>
      <c r="G3041">
        <v>3.2</v>
      </c>
      <c r="H3041">
        <v>0</v>
      </c>
      <c r="I3041">
        <v>4</v>
      </c>
      <c r="J3041">
        <v>-0.313</v>
      </c>
      <c r="K3041">
        <v>-1.3080000000000001</v>
      </c>
      <c r="L3041">
        <v>-2.3010000000000002</v>
      </c>
      <c r="M3041">
        <v>-3.0630000000000002</v>
      </c>
      <c r="N3041">
        <v>-3.2480000000000002</v>
      </c>
      <c r="O3041">
        <v>1.1200000000000001</v>
      </c>
      <c r="P3041">
        <v>1.121</v>
      </c>
      <c r="Q3041">
        <v>1.121</v>
      </c>
      <c r="R3041">
        <v>0.84399999999999997</v>
      </c>
      <c r="S3041">
        <v>0.439</v>
      </c>
    </row>
    <row r="3043" spans="1:19" x14ac:dyDescent="0.3">
      <c r="A3043" t="s">
        <v>0</v>
      </c>
      <c r="B3043" t="s">
        <v>235</v>
      </c>
    </row>
    <row r="3044" spans="1:19" x14ac:dyDescent="0.3">
      <c r="A3044">
        <v>0</v>
      </c>
      <c r="B3044">
        <v>-0.27700000000000002</v>
      </c>
      <c r="C3044">
        <v>-1.23</v>
      </c>
      <c r="D3044">
        <v>-2.2930000000000001</v>
      </c>
      <c r="E3044">
        <v>-3.0059999999999998</v>
      </c>
      <c r="F3044">
        <v>-3.24</v>
      </c>
      <c r="G3044">
        <v>3.2</v>
      </c>
      <c r="H3044">
        <v>0.01</v>
      </c>
      <c r="I3044">
        <v>4</v>
      </c>
      <c r="J3044">
        <v>-0.30499999999999999</v>
      </c>
      <c r="K3044">
        <v>-1.3049999999999999</v>
      </c>
      <c r="L3044">
        <v>-2.302</v>
      </c>
      <c r="M3044">
        <v>-3.0859999999999999</v>
      </c>
      <c r="N3044">
        <v>-3.24</v>
      </c>
      <c r="O3044">
        <v>1.1060000000000001</v>
      </c>
      <c r="P3044">
        <v>1.1060000000000001</v>
      </c>
      <c r="Q3044">
        <v>1.1000000000000001</v>
      </c>
      <c r="R3044">
        <v>0.82</v>
      </c>
      <c r="S3044">
        <v>0.34899999999999998</v>
      </c>
    </row>
    <row r="3045" spans="1:19" x14ac:dyDescent="0.3">
      <c r="A3045">
        <v>60</v>
      </c>
      <c r="B3045">
        <v>-0.27700000000000002</v>
      </c>
      <c r="C3045">
        <v>-1.23</v>
      </c>
      <c r="D3045">
        <v>-2.2930000000000001</v>
      </c>
      <c r="E3045">
        <v>-3.0059999999999998</v>
      </c>
      <c r="F3045">
        <v>-3.24</v>
      </c>
      <c r="G3045">
        <v>3.2</v>
      </c>
      <c r="H3045">
        <v>0.01</v>
      </c>
      <c r="I3045">
        <v>4</v>
      </c>
      <c r="J3045">
        <v>-0.316</v>
      </c>
      <c r="K3045">
        <v>-1.306</v>
      </c>
      <c r="L3045">
        <v>-2.2999999999999998</v>
      </c>
      <c r="M3045">
        <v>-3.073</v>
      </c>
      <c r="N3045">
        <v>-3.2839999999999998</v>
      </c>
      <c r="O3045">
        <v>1.127</v>
      </c>
      <c r="P3045">
        <v>1.109</v>
      </c>
      <c r="Q3045">
        <v>1.0680000000000001</v>
      </c>
      <c r="R3045">
        <v>0.78</v>
      </c>
      <c r="S3045">
        <v>0.45300000000000001</v>
      </c>
    </row>
    <row r="3046" spans="1:19" x14ac:dyDescent="0.3">
      <c r="A3046">
        <v>120</v>
      </c>
      <c r="B3046">
        <v>-0.27700000000000002</v>
      </c>
      <c r="C3046">
        <v>-1.23</v>
      </c>
      <c r="D3046">
        <v>-2.2930000000000001</v>
      </c>
      <c r="E3046">
        <v>-3.0059999999999998</v>
      </c>
      <c r="F3046">
        <v>-3.24</v>
      </c>
      <c r="G3046">
        <v>3.2</v>
      </c>
      <c r="H3046">
        <v>0.01</v>
      </c>
      <c r="I3046">
        <v>4</v>
      </c>
      <c r="J3046">
        <v>-0.307</v>
      </c>
      <c r="K3046">
        <v>-1.31</v>
      </c>
      <c r="L3046">
        <v>-2.3159999999999998</v>
      </c>
      <c r="M3046">
        <v>-3.0990000000000002</v>
      </c>
      <c r="N3046">
        <v>-3.2919999999999998</v>
      </c>
      <c r="O3046">
        <v>1.117</v>
      </c>
      <c r="P3046">
        <v>1.137</v>
      </c>
      <c r="Q3046">
        <v>1.133</v>
      </c>
      <c r="R3046">
        <v>0.877</v>
      </c>
      <c r="S3046">
        <v>0.45600000000000002</v>
      </c>
    </row>
    <row r="3047" spans="1:19" x14ac:dyDescent="0.3">
      <c r="A3047">
        <v>180</v>
      </c>
      <c r="B3047">
        <v>-0.27700000000000002</v>
      </c>
      <c r="C3047">
        <v>-1.23</v>
      </c>
      <c r="D3047">
        <v>-2.2930000000000001</v>
      </c>
      <c r="E3047">
        <v>-3.0059999999999998</v>
      </c>
      <c r="F3047">
        <v>-3.24</v>
      </c>
      <c r="G3047">
        <v>3.2</v>
      </c>
      <c r="H3047">
        <v>0.01</v>
      </c>
      <c r="I3047">
        <v>4</v>
      </c>
      <c r="J3047">
        <v>-0.307</v>
      </c>
      <c r="K3047">
        <v>-1.3009999999999999</v>
      </c>
      <c r="L3047">
        <v>-2.302</v>
      </c>
      <c r="M3047">
        <v>-3.0830000000000002</v>
      </c>
      <c r="N3047">
        <v>-3.294</v>
      </c>
      <c r="O3047">
        <v>1.1200000000000001</v>
      </c>
      <c r="P3047">
        <v>1.1140000000000001</v>
      </c>
      <c r="Q3047">
        <v>1.0900000000000001</v>
      </c>
      <c r="R3047">
        <v>0.81699999999999995</v>
      </c>
      <c r="S3047">
        <v>0.45700000000000002</v>
      </c>
    </row>
    <row r="3048" spans="1:19" x14ac:dyDescent="0.3">
      <c r="A3048">
        <v>240</v>
      </c>
      <c r="B3048">
        <v>-0.27700000000000002</v>
      </c>
      <c r="C3048">
        <v>-1.23</v>
      </c>
      <c r="D3048">
        <v>-2.2930000000000001</v>
      </c>
      <c r="E3048">
        <v>-3.0059999999999998</v>
      </c>
      <c r="F3048">
        <v>-3.24</v>
      </c>
      <c r="G3048">
        <v>3.2</v>
      </c>
      <c r="H3048">
        <v>0.01</v>
      </c>
      <c r="I3048">
        <v>4</v>
      </c>
      <c r="J3048">
        <v>-0.309</v>
      </c>
      <c r="K3048">
        <v>-1.3069999999999999</v>
      </c>
      <c r="L3048">
        <v>-2.3090000000000002</v>
      </c>
      <c r="M3048">
        <v>-3.077</v>
      </c>
      <c r="N3048">
        <v>-3.3010000000000002</v>
      </c>
      <c r="O3048">
        <v>1.1259999999999999</v>
      </c>
      <c r="P3048">
        <v>1.135</v>
      </c>
      <c r="Q3048">
        <v>1.129</v>
      </c>
      <c r="R3048">
        <v>0.80100000000000005</v>
      </c>
      <c r="S3048">
        <v>0.45900000000000002</v>
      </c>
    </row>
    <row r="3049" spans="1:19" x14ac:dyDescent="0.3">
      <c r="A3049">
        <v>300</v>
      </c>
      <c r="B3049">
        <v>-0.27700000000000002</v>
      </c>
      <c r="C3049">
        <v>-1.23</v>
      </c>
      <c r="D3049">
        <v>-2.2930000000000001</v>
      </c>
      <c r="E3049">
        <v>-3.0059999999999998</v>
      </c>
      <c r="F3049">
        <v>-3.24</v>
      </c>
      <c r="G3049">
        <v>3.2</v>
      </c>
      <c r="H3049">
        <v>0.01</v>
      </c>
      <c r="I3049">
        <v>4</v>
      </c>
      <c r="J3049">
        <v>-0.307</v>
      </c>
      <c r="K3049">
        <v>-1.3049999999999999</v>
      </c>
      <c r="L3049">
        <v>-2.3090000000000002</v>
      </c>
      <c r="M3049">
        <v>-3.0840000000000001</v>
      </c>
      <c r="N3049">
        <v>-3.306</v>
      </c>
      <c r="O3049">
        <v>1.1259999999999999</v>
      </c>
      <c r="P3049">
        <v>1.125</v>
      </c>
      <c r="Q3049">
        <v>1.125</v>
      </c>
      <c r="R3049">
        <v>0.83199999999999996</v>
      </c>
      <c r="S3049">
        <v>0.46100000000000002</v>
      </c>
    </row>
    <row r="3050" spans="1:19" x14ac:dyDescent="0.3">
      <c r="A3050">
        <v>360</v>
      </c>
      <c r="B3050">
        <v>-0.27700000000000002</v>
      </c>
      <c r="C3050">
        <v>-1.23</v>
      </c>
      <c r="D3050">
        <v>-2.2930000000000001</v>
      </c>
      <c r="E3050">
        <v>-3.0059999999999998</v>
      </c>
      <c r="F3050">
        <v>-3.24</v>
      </c>
      <c r="G3050">
        <v>3.2</v>
      </c>
      <c r="H3050">
        <v>0.01</v>
      </c>
      <c r="I3050">
        <v>4</v>
      </c>
      <c r="J3050">
        <v>-0.30599999999999999</v>
      </c>
      <c r="K3050">
        <v>-1.3049999999999999</v>
      </c>
      <c r="L3050">
        <v>-2.3050000000000002</v>
      </c>
      <c r="M3050">
        <v>-3.0939999999999999</v>
      </c>
      <c r="N3050">
        <v>-3.3119999999999998</v>
      </c>
      <c r="O3050">
        <v>1.129</v>
      </c>
      <c r="P3050">
        <v>1.123</v>
      </c>
      <c r="Q3050">
        <v>1.115</v>
      </c>
      <c r="R3050">
        <v>0.85899999999999999</v>
      </c>
      <c r="S3050">
        <v>0.46400000000000002</v>
      </c>
    </row>
    <row r="3051" spans="1:19" x14ac:dyDescent="0.3">
      <c r="A3051">
        <v>420</v>
      </c>
      <c r="B3051">
        <v>-0.27700000000000002</v>
      </c>
      <c r="C3051">
        <v>-1.23</v>
      </c>
      <c r="D3051">
        <v>-2.2930000000000001</v>
      </c>
      <c r="E3051">
        <v>-3.0059999999999998</v>
      </c>
      <c r="F3051">
        <v>-3.24</v>
      </c>
      <c r="G3051">
        <v>3.2</v>
      </c>
      <c r="H3051">
        <v>0.01</v>
      </c>
      <c r="I3051">
        <v>4</v>
      </c>
      <c r="J3051">
        <v>-0.30499999999999999</v>
      </c>
      <c r="K3051">
        <v>-1.306</v>
      </c>
      <c r="L3051">
        <v>-2.3050000000000002</v>
      </c>
      <c r="M3051">
        <v>-3.1019999999999999</v>
      </c>
      <c r="N3051">
        <v>-3.32</v>
      </c>
      <c r="O3051">
        <v>1.131</v>
      </c>
      <c r="P3051">
        <v>1.127</v>
      </c>
      <c r="Q3051">
        <v>1.119</v>
      </c>
      <c r="R3051">
        <v>0.875</v>
      </c>
      <c r="S3051">
        <v>0.46700000000000003</v>
      </c>
    </row>
    <row r="3052" spans="1:19" x14ac:dyDescent="0.3">
      <c r="A3052">
        <v>480</v>
      </c>
      <c r="B3052">
        <v>-0.27700000000000002</v>
      </c>
      <c r="C3052">
        <v>-1.23</v>
      </c>
      <c r="D3052">
        <v>-2.2930000000000001</v>
      </c>
      <c r="E3052">
        <v>-3.0059999999999998</v>
      </c>
      <c r="F3052">
        <v>-3.24</v>
      </c>
      <c r="G3052">
        <v>3.2</v>
      </c>
      <c r="H3052">
        <v>0.01</v>
      </c>
      <c r="I3052">
        <v>4</v>
      </c>
      <c r="J3052">
        <v>-0.30399999999999999</v>
      </c>
      <c r="K3052">
        <v>-1.3069999999999999</v>
      </c>
      <c r="L3052">
        <v>-2.306</v>
      </c>
      <c r="M3052">
        <v>-3.1070000000000002</v>
      </c>
      <c r="N3052">
        <v>-3.327</v>
      </c>
      <c r="O3052">
        <v>1.1319999999999999</v>
      </c>
      <c r="P3052">
        <v>1.1259999999999999</v>
      </c>
      <c r="Q3052">
        <v>1.125</v>
      </c>
      <c r="R3052">
        <v>0.88200000000000001</v>
      </c>
      <c r="S3052">
        <v>0.47</v>
      </c>
    </row>
    <row r="3053" spans="1:19" x14ac:dyDescent="0.3">
      <c r="A3053">
        <v>540</v>
      </c>
      <c r="B3053">
        <v>-0.27700000000000002</v>
      </c>
      <c r="C3053">
        <v>-1.23</v>
      </c>
      <c r="D3053">
        <v>-2.2930000000000001</v>
      </c>
      <c r="E3053">
        <v>-3.0059999999999998</v>
      </c>
      <c r="F3053">
        <v>-3.24</v>
      </c>
      <c r="G3053">
        <v>3.2</v>
      </c>
      <c r="H3053">
        <v>0.01</v>
      </c>
      <c r="I3053">
        <v>4</v>
      </c>
      <c r="J3053">
        <v>-0.30299999999999999</v>
      </c>
      <c r="K3053">
        <v>-1.306</v>
      </c>
      <c r="L3053">
        <v>-2.306</v>
      </c>
      <c r="M3053">
        <v>-3.1110000000000002</v>
      </c>
      <c r="N3053">
        <v>-3.3359999999999999</v>
      </c>
      <c r="O3053">
        <v>1.133</v>
      </c>
      <c r="P3053">
        <v>1.125</v>
      </c>
      <c r="Q3053">
        <v>1.1259999999999999</v>
      </c>
      <c r="R3053">
        <v>0.88600000000000001</v>
      </c>
      <c r="S3053">
        <v>0.47299999999999998</v>
      </c>
    </row>
    <row r="3054" spans="1:19" x14ac:dyDescent="0.3">
      <c r="A3054">
        <v>600</v>
      </c>
      <c r="B3054">
        <v>-0.27700000000000002</v>
      </c>
      <c r="C3054">
        <v>-1.23</v>
      </c>
      <c r="D3054">
        <v>-2.2930000000000001</v>
      </c>
      <c r="E3054">
        <v>-3.0059999999999998</v>
      </c>
      <c r="F3054">
        <v>-3.24</v>
      </c>
      <c r="G3054">
        <v>3.2</v>
      </c>
      <c r="H3054">
        <v>0.01</v>
      </c>
      <c r="I3054">
        <v>4</v>
      </c>
      <c r="J3054">
        <v>-0.30199999999999999</v>
      </c>
      <c r="K3054">
        <v>-1.306</v>
      </c>
      <c r="L3054">
        <v>-2.3050000000000002</v>
      </c>
      <c r="M3054">
        <v>-3.1150000000000002</v>
      </c>
      <c r="N3054">
        <v>-3.3439999999999999</v>
      </c>
      <c r="O3054">
        <v>1.135</v>
      </c>
      <c r="P3054">
        <v>1.125</v>
      </c>
      <c r="Q3054">
        <v>1.1240000000000001</v>
      </c>
      <c r="R3054">
        <v>0.88900000000000001</v>
      </c>
      <c r="S3054">
        <v>0.47599999999999998</v>
      </c>
    </row>
    <row r="3056" spans="1:19" x14ac:dyDescent="0.3">
      <c r="A3056" t="s">
        <v>0</v>
      </c>
      <c r="B3056" t="s">
        <v>236</v>
      </c>
    </row>
    <row r="3057" spans="1:19" x14ac:dyDescent="0.3">
      <c r="A3057">
        <v>0</v>
      </c>
      <c r="B3057">
        <v>-0.27700000000000002</v>
      </c>
      <c r="C3057">
        <v>-1.2310000000000001</v>
      </c>
      <c r="D3057">
        <v>-2.2930000000000001</v>
      </c>
      <c r="E3057">
        <v>-3</v>
      </c>
      <c r="F3057">
        <v>-3.23</v>
      </c>
      <c r="G3057">
        <v>3.2</v>
      </c>
      <c r="H3057">
        <v>0.01</v>
      </c>
      <c r="I3057">
        <v>4</v>
      </c>
      <c r="J3057">
        <v>-0.30499999999999999</v>
      </c>
      <c r="K3057">
        <v>-1.3049999999999999</v>
      </c>
      <c r="L3057">
        <v>-2.302</v>
      </c>
      <c r="M3057">
        <v>-3.08</v>
      </c>
      <c r="N3057">
        <v>-3.23</v>
      </c>
      <c r="O3057">
        <v>1.1060000000000001</v>
      </c>
      <c r="P3057">
        <v>1.1060000000000001</v>
      </c>
      <c r="Q3057">
        <v>1.1000000000000001</v>
      </c>
      <c r="R3057">
        <v>0.81299999999999994</v>
      </c>
      <c r="S3057">
        <v>0.34699999999999998</v>
      </c>
    </row>
    <row r="3058" spans="1:19" x14ac:dyDescent="0.3">
      <c r="A3058">
        <v>60</v>
      </c>
      <c r="B3058">
        <v>-0.27700000000000002</v>
      </c>
      <c r="C3058">
        <v>-1.2310000000000001</v>
      </c>
      <c r="D3058">
        <v>-2.2930000000000001</v>
      </c>
      <c r="E3058">
        <v>-3</v>
      </c>
      <c r="F3058">
        <v>-3.23</v>
      </c>
      <c r="G3058">
        <v>3.2</v>
      </c>
      <c r="H3058">
        <v>0.01</v>
      </c>
      <c r="I3058">
        <v>4</v>
      </c>
      <c r="J3058">
        <v>-0.316</v>
      </c>
      <c r="K3058">
        <v>-1.306</v>
      </c>
      <c r="L3058">
        <v>-2.2989999999999999</v>
      </c>
      <c r="M3058">
        <v>-3.0670000000000002</v>
      </c>
      <c r="N3058">
        <v>-3.2730000000000001</v>
      </c>
      <c r="O3058">
        <v>1.1279999999999999</v>
      </c>
      <c r="P3058">
        <v>1.1080000000000001</v>
      </c>
      <c r="Q3058">
        <v>1.0669999999999999</v>
      </c>
      <c r="R3058">
        <v>0.77500000000000002</v>
      </c>
      <c r="S3058">
        <v>0.44900000000000001</v>
      </c>
    </row>
    <row r="3059" spans="1:19" x14ac:dyDescent="0.3">
      <c r="A3059">
        <v>120</v>
      </c>
      <c r="B3059">
        <v>-0.27700000000000002</v>
      </c>
      <c r="C3059">
        <v>-1.2310000000000001</v>
      </c>
      <c r="D3059">
        <v>-2.2930000000000001</v>
      </c>
      <c r="E3059">
        <v>-3</v>
      </c>
      <c r="F3059">
        <v>-3.23</v>
      </c>
      <c r="G3059">
        <v>3.2</v>
      </c>
      <c r="H3059">
        <v>0.01</v>
      </c>
      <c r="I3059">
        <v>4</v>
      </c>
      <c r="J3059">
        <v>-0.307</v>
      </c>
      <c r="K3059">
        <v>-1.3089999999999999</v>
      </c>
      <c r="L3059">
        <v>-2.3159999999999998</v>
      </c>
      <c r="M3059">
        <v>-3.093</v>
      </c>
      <c r="N3059">
        <v>-3.2810000000000001</v>
      </c>
      <c r="O3059">
        <v>1.117</v>
      </c>
      <c r="P3059">
        <v>1.137</v>
      </c>
      <c r="Q3059">
        <v>1.133</v>
      </c>
      <c r="R3059">
        <v>0.87</v>
      </c>
      <c r="S3059">
        <v>0.45200000000000001</v>
      </c>
    </row>
    <row r="3060" spans="1:19" x14ac:dyDescent="0.3">
      <c r="A3060">
        <v>180</v>
      </c>
      <c r="B3060">
        <v>-0.27700000000000002</v>
      </c>
      <c r="C3060">
        <v>-1.2310000000000001</v>
      </c>
      <c r="D3060">
        <v>-2.2930000000000001</v>
      </c>
      <c r="E3060">
        <v>-3</v>
      </c>
      <c r="F3060">
        <v>-3.23</v>
      </c>
      <c r="G3060">
        <v>3.2</v>
      </c>
      <c r="H3060">
        <v>0.01</v>
      </c>
      <c r="I3060">
        <v>4</v>
      </c>
      <c r="J3060">
        <v>-0.307</v>
      </c>
      <c r="K3060">
        <v>-1.3009999999999999</v>
      </c>
      <c r="L3060">
        <v>-2.302</v>
      </c>
      <c r="M3060">
        <v>-3.0760000000000001</v>
      </c>
      <c r="N3060">
        <v>-3.2829999999999999</v>
      </c>
      <c r="O3060">
        <v>1.1200000000000001</v>
      </c>
      <c r="P3060">
        <v>1.1140000000000001</v>
      </c>
      <c r="Q3060">
        <v>1.0900000000000001</v>
      </c>
      <c r="R3060">
        <v>0.80900000000000005</v>
      </c>
      <c r="S3060">
        <v>0.45200000000000001</v>
      </c>
    </row>
    <row r="3061" spans="1:19" x14ac:dyDescent="0.3">
      <c r="A3061">
        <v>240</v>
      </c>
      <c r="B3061">
        <v>-0.27700000000000002</v>
      </c>
      <c r="C3061">
        <v>-1.2310000000000001</v>
      </c>
      <c r="D3061">
        <v>-2.2930000000000001</v>
      </c>
      <c r="E3061">
        <v>-3</v>
      </c>
      <c r="F3061">
        <v>-3.23</v>
      </c>
      <c r="G3061">
        <v>3.2</v>
      </c>
      <c r="H3061">
        <v>0.01</v>
      </c>
      <c r="I3061">
        <v>4</v>
      </c>
      <c r="J3061">
        <v>-0.309</v>
      </c>
      <c r="K3061">
        <v>-1.3069999999999999</v>
      </c>
      <c r="L3061">
        <v>-2.3090000000000002</v>
      </c>
      <c r="M3061">
        <v>-3.0710000000000002</v>
      </c>
      <c r="N3061">
        <v>-3.29</v>
      </c>
      <c r="O3061">
        <v>1.127</v>
      </c>
      <c r="P3061">
        <v>1.135</v>
      </c>
      <c r="Q3061">
        <v>1.129</v>
      </c>
      <c r="R3061">
        <v>0.79500000000000004</v>
      </c>
      <c r="S3061">
        <v>0.45500000000000002</v>
      </c>
    </row>
    <row r="3062" spans="1:19" x14ac:dyDescent="0.3">
      <c r="A3062">
        <v>300</v>
      </c>
      <c r="B3062">
        <v>-0.27700000000000002</v>
      </c>
      <c r="C3062">
        <v>-1.2310000000000001</v>
      </c>
      <c r="D3062">
        <v>-2.2930000000000001</v>
      </c>
      <c r="E3062">
        <v>-3</v>
      </c>
      <c r="F3062">
        <v>-3.23</v>
      </c>
      <c r="G3062">
        <v>3.2</v>
      </c>
      <c r="H3062">
        <v>0.01</v>
      </c>
      <c r="I3062">
        <v>4</v>
      </c>
      <c r="J3062">
        <v>-0.307</v>
      </c>
      <c r="K3062">
        <v>-1.3049999999999999</v>
      </c>
      <c r="L3062">
        <v>-2.3090000000000002</v>
      </c>
      <c r="M3062">
        <v>-3.0779999999999998</v>
      </c>
      <c r="N3062">
        <v>-3.2949999999999999</v>
      </c>
      <c r="O3062">
        <v>1.1259999999999999</v>
      </c>
      <c r="P3062">
        <v>1.1240000000000001</v>
      </c>
      <c r="Q3062">
        <v>1.125</v>
      </c>
      <c r="R3062">
        <v>0.82699999999999996</v>
      </c>
      <c r="S3062">
        <v>0.45700000000000002</v>
      </c>
    </row>
    <row r="3063" spans="1:19" x14ac:dyDescent="0.3">
      <c r="A3063">
        <v>360</v>
      </c>
      <c r="B3063">
        <v>-0.27700000000000002</v>
      </c>
      <c r="C3063">
        <v>-1.2310000000000001</v>
      </c>
      <c r="D3063">
        <v>-2.2930000000000001</v>
      </c>
      <c r="E3063">
        <v>-3</v>
      </c>
      <c r="F3063">
        <v>-3.23</v>
      </c>
      <c r="G3063">
        <v>3.2</v>
      </c>
      <c r="H3063">
        <v>0.01</v>
      </c>
      <c r="I3063">
        <v>4</v>
      </c>
      <c r="J3063">
        <v>-0.30599999999999999</v>
      </c>
      <c r="K3063">
        <v>-1.3049999999999999</v>
      </c>
      <c r="L3063">
        <v>-2.3039999999999998</v>
      </c>
      <c r="M3063">
        <v>-3.089</v>
      </c>
      <c r="N3063">
        <v>-3.3010000000000002</v>
      </c>
      <c r="O3063">
        <v>1.129</v>
      </c>
      <c r="P3063">
        <v>1.1240000000000001</v>
      </c>
      <c r="Q3063">
        <v>1.1140000000000001</v>
      </c>
      <c r="R3063">
        <v>0.85299999999999998</v>
      </c>
      <c r="S3063">
        <v>0.45900000000000002</v>
      </c>
    </row>
    <row r="3064" spans="1:19" x14ac:dyDescent="0.3">
      <c r="A3064">
        <v>420</v>
      </c>
      <c r="B3064">
        <v>-0.27700000000000002</v>
      </c>
      <c r="C3064">
        <v>-1.2310000000000001</v>
      </c>
      <c r="D3064">
        <v>-2.2930000000000001</v>
      </c>
      <c r="E3064">
        <v>-3</v>
      </c>
      <c r="F3064">
        <v>-3.23</v>
      </c>
      <c r="G3064">
        <v>3.2</v>
      </c>
      <c r="H3064">
        <v>0.01</v>
      </c>
      <c r="I3064">
        <v>4</v>
      </c>
      <c r="J3064">
        <v>-0.30499999999999999</v>
      </c>
      <c r="K3064">
        <v>-1.306</v>
      </c>
      <c r="L3064">
        <v>-2.3050000000000002</v>
      </c>
      <c r="M3064">
        <v>-3.0960000000000001</v>
      </c>
      <c r="N3064">
        <v>-3.3090000000000002</v>
      </c>
      <c r="O3064">
        <v>1.131</v>
      </c>
      <c r="P3064">
        <v>1.127</v>
      </c>
      <c r="Q3064">
        <v>1.1200000000000001</v>
      </c>
      <c r="R3064">
        <v>0.86799999999999999</v>
      </c>
      <c r="S3064">
        <v>0.46200000000000002</v>
      </c>
    </row>
    <row r="3065" spans="1:19" x14ac:dyDescent="0.3">
      <c r="A3065">
        <v>480</v>
      </c>
      <c r="B3065">
        <v>-0.27700000000000002</v>
      </c>
      <c r="C3065">
        <v>-1.2310000000000001</v>
      </c>
      <c r="D3065">
        <v>-2.2930000000000001</v>
      </c>
      <c r="E3065">
        <v>-3</v>
      </c>
      <c r="F3065">
        <v>-3.23</v>
      </c>
      <c r="G3065">
        <v>3.2</v>
      </c>
      <c r="H3065">
        <v>0.01</v>
      </c>
      <c r="I3065">
        <v>4</v>
      </c>
      <c r="J3065">
        <v>-0.30399999999999999</v>
      </c>
      <c r="K3065">
        <v>-1.3069999999999999</v>
      </c>
      <c r="L3065">
        <v>-2.306</v>
      </c>
      <c r="M3065">
        <v>-3.101</v>
      </c>
      <c r="N3065">
        <v>-3.3159999999999998</v>
      </c>
      <c r="O3065">
        <v>1.1319999999999999</v>
      </c>
      <c r="P3065">
        <v>1.1259999999999999</v>
      </c>
      <c r="Q3065">
        <v>1.125</v>
      </c>
      <c r="R3065">
        <v>0.876</v>
      </c>
      <c r="S3065">
        <v>0.46500000000000002</v>
      </c>
    </row>
    <row r="3066" spans="1:19" x14ac:dyDescent="0.3">
      <c r="A3066">
        <v>540</v>
      </c>
      <c r="B3066">
        <v>-0.27700000000000002</v>
      </c>
      <c r="C3066">
        <v>-1.2310000000000001</v>
      </c>
      <c r="D3066">
        <v>-2.2930000000000001</v>
      </c>
      <c r="E3066">
        <v>-3</v>
      </c>
      <c r="F3066">
        <v>-3.23</v>
      </c>
      <c r="G3066">
        <v>3.2</v>
      </c>
      <c r="H3066">
        <v>0.01</v>
      </c>
      <c r="I3066">
        <v>4</v>
      </c>
      <c r="J3066">
        <v>-0.30299999999999999</v>
      </c>
      <c r="K3066">
        <v>-1.306</v>
      </c>
      <c r="L3066">
        <v>-2.306</v>
      </c>
      <c r="M3066">
        <v>-3.1059999999999999</v>
      </c>
      <c r="N3066">
        <v>-3.3239999999999998</v>
      </c>
      <c r="O3066">
        <v>1.133</v>
      </c>
      <c r="P3066">
        <v>1.125</v>
      </c>
      <c r="Q3066">
        <v>1.125</v>
      </c>
      <c r="R3066">
        <v>0.88</v>
      </c>
      <c r="S3066">
        <v>0.46800000000000003</v>
      </c>
    </row>
    <row r="3067" spans="1:19" x14ac:dyDescent="0.3">
      <c r="A3067">
        <v>600</v>
      </c>
      <c r="B3067">
        <v>-0.27700000000000002</v>
      </c>
      <c r="C3067">
        <v>-1.2310000000000001</v>
      </c>
      <c r="D3067">
        <v>-2.2930000000000001</v>
      </c>
      <c r="E3067">
        <v>-3</v>
      </c>
      <c r="F3067">
        <v>-3.23</v>
      </c>
      <c r="G3067">
        <v>3.2</v>
      </c>
      <c r="H3067">
        <v>0.01</v>
      </c>
      <c r="I3067">
        <v>4</v>
      </c>
      <c r="J3067">
        <v>-0.30199999999999999</v>
      </c>
      <c r="K3067">
        <v>-1.306</v>
      </c>
      <c r="L3067">
        <v>-2.3050000000000002</v>
      </c>
      <c r="M3067">
        <v>-3.11</v>
      </c>
      <c r="N3067">
        <v>-3.3330000000000002</v>
      </c>
      <c r="O3067">
        <v>1.135</v>
      </c>
      <c r="P3067">
        <v>1.1259999999999999</v>
      </c>
      <c r="Q3067">
        <v>1.1240000000000001</v>
      </c>
      <c r="R3067">
        <v>0.88400000000000001</v>
      </c>
      <c r="S3067">
        <v>0.47199999999999998</v>
      </c>
    </row>
    <row r="3069" spans="1:19" x14ac:dyDescent="0.3">
      <c r="A3069" t="s">
        <v>0</v>
      </c>
      <c r="B3069" t="s">
        <v>237</v>
      </c>
    </row>
    <row r="3070" spans="1:19" x14ac:dyDescent="0.3">
      <c r="A3070">
        <v>0</v>
      </c>
      <c r="B3070">
        <v>-0.27800000000000002</v>
      </c>
      <c r="C3070">
        <v>-1.23</v>
      </c>
      <c r="D3070">
        <v>-2.2799999999999998</v>
      </c>
      <c r="E3070">
        <v>-2.9940000000000002</v>
      </c>
      <c r="F3070">
        <v>-3.22</v>
      </c>
      <c r="G3070">
        <v>3.2</v>
      </c>
      <c r="H3070">
        <v>0.01</v>
      </c>
      <c r="I3070">
        <v>4</v>
      </c>
      <c r="J3070">
        <v>-0.30499999999999999</v>
      </c>
      <c r="K3070">
        <v>-1.3049999999999999</v>
      </c>
      <c r="L3070">
        <v>-2.3010000000000002</v>
      </c>
      <c r="M3070">
        <v>-3.0739999999999998</v>
      </c>
      <c r="N3070">
        <v>-3.22</v>
      </c>
      <c r="O3070">
        <v>1.1060000000000001</v>
      </c>
      <c r="P3070">
        <v>1.1060000000000001</v>
      </c>
      <c r="Q3070">
        <v>1.1000000000000001</v>
      </c>
      <c r="R3070">
        <v>0.80700000000000005</v>
      </c>
      <c r="S3070">
        <v>0.34399999999999997</v>
      </c>
    </row>
    <row r="3071" spans="1:19" x14ac:dyDescent="0.3">
      <c r="A3071">
        <v>60</v>
      </c>
      <c r="B3071">
        <v>-0.27800000000000002</v>
      </c>
      <c r="C3071">
        <v>-1.23</v>
      </c>
      <c r="D3071">
        <v>-2.2799999999999998</v>
      </c>
      <c r="E3071">
        <v>-2.9940000000000002</v>
      </c>
      <c r="F3071">
        <v>-3.22</v>
      </c>
      <c r="G3071">
        <v>3.2</v>
      </c>
      <c r="H3071">
        <v>0.01</v>
      </c>
      <c r="I3071">
        <v>4</v>
      </c>
      <c r="J3071">
        <v>-0.316</v>
      </c>
      <c r="K3071">
        <v>-1.3069999999999999</v>
      </c>
      <c r="L3071">
        <v>-2.2930000000000001</v>
      </c>
      <c r="M3071">
        <v>-3.06</v>
      </c>
      <c r="N3071">
        <v>-3.2629999999999999</v>
      </c>
      <c r="O3071">
        <v>1.129</v>
      </c>
      <c r="P3071">
        <v>1.111</v>
      </c>
      <c r="Q3071">
        <v>1.0620000000000001</v>
      </c>
      <c r="R3071">
        <v>0.76900000000000002</v>
      </c>
      <c r="S3071">
        <v>0.44500000000000001</v>
      </c>
    </row>
    <row r="3072" spans="1:19" x14ac:dyDescent="0.3">
      <c r="A3072">
        <v>120</v>
      </c>
      <c r="B3072">
        <v>-0.27800000000000002</v>
      </c>
      <c r="C3072">
        <v>-1.23</v>
      </c>
      <c r="D3072">
        <v>-2.2799999999999998</v>
      </c>
      <c r="E3072">
        <v>-2.9940000000000002</v>
      </c>
      <c r="F3072">
        <v>-3.22</v>
      </c>
      <c r="G3072">
        <v>3.2</v>
      </c>
      <c r="H3072">
        <v>0.01</v>
      </c>
      <c r="I3072">
        <v>4</v>
      </c>
      <c r="J3072">
        <v>-0.307</v>
      </c>
      <c r="K3072">
        <v>-1.3089999999999999</v>
      </c>
      <c r="L3072">
        <v>-2.3119999999999998</v>
      </c>
      <c r="M3072">
        <v>-3.0870000000000002</v>
      </c>
      <c r="N3072">
        <v>-3.27</v>
      </c>
      <c r="O3072">
        <v>1.117</v>
      </c>
      <c r="P3072">
        <v>1.135</v>
      </c>
      <c r="Q3072">
        <v>1.131</v>
      </c>
      <c r="R3072">
        <v>0.85899999999999999</v>
      </c>
      <c r="S3072">
        <v>0.44700000000000001</v>
      </c>
    </row>
    <row r="3073" spans="1:19" x14ac:dyDescent="0.3">
      <c r="A3073">
        <v>180</v>
      </c>
      <c r="B3073">
        <v>-0.27800000000000002</v>
      </c>
      <c r="C3073">
        <v>-1.23</v>
      </c>
      <c r="D3073">
        <v>-2.2799999999999998</v>
      </c>
      <c r="E3073">
        <v>-2.9940000000000002</v>
      </c>
      <c r="F3073">
        <v>-3.22</v>
      </c>
      <c r="G3073">
        <v>3.2</v>
      </c>
      <c r="H3073">
        <v>0.01</v>
      </c>
      <c r="I3073">
        <v>4</v>
      </c>
      <c r="J3073">
        <v>-0.307</v>
      </c>
      <c r="K3073">
        <v>-1.3009999999999999</v>
      </c>
      <c r="L3073">
        <v>-2.2989999999999999</v>
      </c>
      <c r="M3073">
        <v>-3.07</v>
      </c>
      <c r="N3073">
        <v>-3.2730000000000001</v>
      </c>
      <c r="O3073">
        <v>1.1200000000000001</v>
      </c>
      <c r="P3073">
        <v>1.113</v>
      </c>
      <c r="Q3073">
        <v>1.091</v>
      </c>
      <c r="R3073">
        <v>0.80300000000000005</v>
      </c>
      <c r="S3073">
        <v>0.44900000000000001</v>
      </c>
    </row>
    <row r="3074" spans="1:19" x14ac:dyDescent="0.3">
      <c r="A3074">
        <v>240</v>
      </c>
      <c r="B3074">
        <v>-0.27800000000000002</v>
      </c>
      <c r="C3074">
        <v>-1.23</v>
      </c>
      <c r="D3074">
        <v>-2.2799999999999998</v>
      </c>
      <c r="E3074">
        <v>-2.9940000000000002</v>
      </c>
      <c r="F3074">
        <v>-3.22</v>
      </c>
      <c r="G3074">
        <v>3.2</v>
      </c>
      <c r="H3074">
        <v>0.01</v>
      </c>
      <c r="I3074">
        <v>4</v>
      </c>
      <c r="J3074">
        <v>-0.309</v>
      </c>
      <c r="K3074">
        <v>-1.306</v>
      </c>
      <c r="L3074">
        <v>-2.306</v>
      </c>
      <c r="M3074">
        <v>-3.0630000000000002</v>
      </c>
      <c r="N3074">
        <v>-3.278</v>
      </c>
      <c r="O3074">
        <v>1.127</v>
      </c>
      <c r="P3074">
        <v>1.135</v>
      </c>
      <c r="Q3074">
        <v>1.129</v>
      </c>
      <c r="R3074">
        <v>0.79200000000000004</v>
      </c>
      <c r="S3074">
        <v>0.45100000000000001</v>
      </c>
    </row>
    <row r="3075" spans="1:19" x14ac:dyDescent="0.3">
      <c r="A3075">
        <v>300</v>
      </c>
      <c r="B3075">
        <v>-0.27800000000000002</v>
      </c>
      <c r="C3075">
        <v>-1.23</v>
      </c>
      <c r="D3075">
        <v>-2.2799999999999998</v>
      </c>
      <c r="E3075">
        <v>-2.9940000000000002</v>
      </c>
      <c r="F3075">
        <v>-3.22</v>
      </c>
      <c r="G3075">
        <v>3.2</v>
      </c>
      <c r="H3075">
        <v>0.01</v>
      </c>
      <c r="I3075">
        <v>4</v>
      </c>
      <c r="J3075">
        <v>-0.307</v>
      </c>
      <c r="K3075">
        <v>-1.3049999999999999</v>
      </c>
      <c r="L3075">
        <v>-2.306</v>
      </c>
      <c r="M3075">
        <v>-3.0710000000000002</v>
      </c>
      <c r="N3075">
        <v>-3.2839999999999998</v>
      </c>
      <c r="O3075">
        <v>1.1259999999999999</v>
      </c>
      <c r="P3075">
        <v>1.125</v>
      </c>
      <c r="Q3075">
        <v>1.125</v>
      </c>
      <c r="R3075">
        <v>0.82599999999999996</v>
      </c>
      <c r="S3075">
        <v>0.45300000000000001</v>
      </c>
    </row>
    <row r="3076" spans="1:19" x14ac:dyDescent="0.3">
      <c r="A3076">
        <v>360</v>
      </c>
      <c r="B3076">
        <v>-0.27800000000000002</v>
      </c>
      <c r="C3076">
        <v>-1.23</v>
      </c>
      <c r="D3076">
        <v>-2.2799999999999998</v>
      </c>
      <c r="E3076">
        <v>-2.9940000000000002</v>
      </c>
      <c r="F3076">
        <v>-3.22</v>
      </c>
      <c r="G3076">
        <v>3.2</v>
      </c>
      <c r="H3076">
        <v>0.01</v>
      </c>
      <c r="I3076">
        <v>4</v>
      </c>
      <c r="J3076">
        <v>-0.30599999999999999</v>
      </c>
      <c r="K3076">
        <v>-1.3049999999999999</v>
      </c>
      <c r="L3076">
        <v>-2.302</v>
      </c>
      <c r="M3076">
        <v>-3.081</v>
      </c>
      <c r="N3076">
        <v>-3.29</v>
      </c>
      <c r="O3076">
        <v>1.1279999999999999</v>
      </c>
      <c r="P3076">
        <v>1.1240000000000001</v>
      </c>
      <c r="Q3076">
        <v>1.113</v>
      </c>
      <c r="R3076">
        <v>0.85</v>
      </c>
      <c r="S3076">
        <v>0.45500000000000002</v>
      </c>
    </row>
    <row r="3077" spans="1:19" x14ac:dyDescent="0.3">
      <c r="A3077">
        <v>420</v>
      </c>
      <c r="B3077">
        <v>-0.27800000000000002</v>
      </c>
      <c r="C3077">
        <v>-1.23</v>
      </c>
      <c r="D3077">
        <v>-2.2799999999999998</v>
      </c>
      <c r="E3077">
        <v>-2.9940000000000002</v>
      </c>
      <c r="F3077">
        <v>-3.22</v>
      </c>
      <c r="G3077">
        <v>3.2</v>
      </c>
      <c r="H3077">
        <v>0.01</v>
      </c>
      <c r="I3077">
        <v>4</v>
      </c>
      <c r="J3077">
        <v>-0.30599999999999999</v>
      </c>
      <c r="K3077">
        <v>-1.3069999999999999</v>
      </c>
      <c r="L3077">
        <v>-2.3029999999999999</v>
      </c>
      <c r="M3077">
        <v>-3.089</v>
      </c>
      <c r="N3077">
        <v>-3.2970000000000002</v>
      </c>
      <c r="O3077">
        <v>1.131</v>
      </c>
      <c r="P3077">
        <v>1.1279999999999999</v>
      </c>
      <c r="Q3077">
        <v>1.1200000000000001</v>
      </c>
      <c r="R3077">
        <v>0.86599999999999999</v>
      </c>
      <c r="S3077">
        <v>0.45800000000000002</v>
      </c>
    </row>
    <row r="3078" spans="1:19" x14ac:dyDescent="0.3">
      <c r="A3078">
        <v>480</v>
      </c>
      <c r="B3078">
        <v>-0.27800000000000002</v>
      </c>
      <c r="C3078">
        <v>-1.23</v>
      </c>
      <c r="D3078">
        <v>-2.2799999999999998</v>
      </c>
      <c r="E3078">
        <v>-2.9940000000000002</v>
      </c>
      <c r="F3078">
        <v>-3.22</v>
      </c>
      <c r="G3078">
        <v>3.2</v>
      </c>
      <c r="H3078">
        <v>0.01</v>
      </c>
      <c r="I3078">
        <v>4</v>
      </c>
      <c r="J3078">
        <v>-0.30399999999999999</v>
      </c>
      <c r="K3078">
        <v>-1.3069999999999999</v>
      </c>
      <c r="L3078">
        <v>-2.3039999999999998</v>
      </c>
      <c r="M3078">
        <v>-3.0939999999999999</v>
      </c>
      <c r="N3078">
        <v>-3.3039999999999998</v>
      </c>
      <c r="O3078">
        <v>1.1319999999999999</v>
      </c>
      <c r="P3078">
        <v>1.1259999999999999</v>
      </c>
      <c r="Q3078">
        <v>1.1240000000000001</v>
      </c>
      <c r="R3078">
        <v>0.872</v>
      </c>
      <c r="S3078">
        <v>0.46</v>
      </c>
    </row>
    <row r="3079" spans="1:19" x14ac:dyDescent="0.3">
      <c r="A3079">
        <v>540</v>
      </c>
      <c r="B3079">
        <v>-0.27800000000000002</v>
      </c>
      <c r="C3079">
        <v>-1.23</v>
      </c>
      <c r="D3079">
        <v>-2.2799999999999998</v>
      </c>
      <c r="E3079">
        <v>-2.9940000000000002</v>
      </c>
      <c r="F3079">
        <v>-3.22</v>
      </c>
      <c r="G3079">
        <v>3.2</v>
      </c>
      <c r="H3079">
        <v>0.01</v>
      </c>
      <c r="I3079">
        <v>4</v>
      </c>
      <c r="J3079">
        <v>-0.30299999999999999</v>
      </c>
      <c r="K3079">
        <v>-1.306</v>
      </c>
      <c r="L3079">
        <v>-2.3050000000000002</v>
      </c>
      <c r="M3079">
        <v>-3.0979999999999999</v>
      </c>
      <c r="N3079">
        <v>-3.3119999999999998</v>
      </c>
      <c r="O3079">
        <v>1.133</v>
      </c>
      <c r="P3079">
        <v>1.125</v>
      </c>
      <c r="Q3079">
        <v>1.125</v>
      </c>
      <c r="R3079">
        <v>0.875</v>
      </c>
      <c r="S3079">
        <v>0.46300000000000002</v>
      </c>
    </row>
    <row r="3080" spans="1:19" x14ac:dyDescent="0.3">
      <c r="A3080">
        <v>600</v>
      </c>
      <c r="B3080">
        <v>-0.27800000000000002</v>
      </c>
      <c r="C3080">
        <v>-1.23</v>
      </c>
      <c r="D3080">
        <v>-2.2799999999999998</v>
      </c>
      <c r="E3080">
        <v>-2.9940000000000002</v>
      </c>
      <c r="F3080">
        <v>-3.22</v>
      </c>
      <c r="G3080">
        <v>3.2</v>
      </c>
      <c r="H3080">
        <v>0.01</v>
      </c>
      <c r="I3080">
        <v>4</v>
      </c>
      <c r="J3080">
        <v>-0.30199999999999999</v>
      </c>
      <c r="K3080">
        <v>-1.306</v>
      </c>
      <c r="L3080">
        <v>-2.3039999999999998</v>
      </c>
      <c r="M3080">
        <v>-3.1019999999999999</v>
      </c>
      <c r="N3080">
        <v>-3.32</v>
      </c>
      <c r="O3080">
        <v>1.135</v>
      </c>
      <c r="P3080">
        <v>1.125</v>
      </c>
      <c r="Q3080">
        <v>1.123</v>
      </c>
      <c r="R3080">
        <v>0.88</v>
      </c>
      <c r="S3080">
        <v>0.46700000000000003</v>
      </c>
    </row>
    <row r="3082" spans="1:19" x14ac:dyDescent="0.3">
      <c r="A3082" t="s">
        <v>0</v>
      </c>
      <c r="B3082" t="s">
        <v>238</v>
      </c>
    </row>
    <row r="3083" spans="1:19" x14ac:dyDescent="0.3">
      <c r="A3083">
        <v>0</v>
      </c>
      <c r="B3083">
        <v>-0.27900000000000003</v>
      </c>
      <c r="C3083">
        <v>-1.232</v>
      </c>
      <c r="D3083">
        <v>-2.2810000000000001</v>
      </c>
      <c r="E3083">
        <v>-2.988</v>
      </c>
      <c r="F3083">
        <v>-3.21</v>
      </c>
      <c r="G3083">
        <v>3.2</v>
      </c>
      <c r="H3083">
        <v>0.01</v>
      </c>
      <c r="I3083">
        <v>4</v>
      </c>
      <c r="J3083">
        <v>-0.30499999999999999</v>
      </c>
      <c r="K3083">
        <v>-1.3049999999999999</v>
      </c>
      <c r="L3083">
        <v>-2.3010000000000002</v>
      </c>
      <c r="M3083">
        <v>-3.0670000000000002</v>
      </c>
      <c r="N3083">
        <v>-3.21</v>
      </c>
      <c r="O3083">
        <v>1.1060000000000001</v>
      </c>
      <c r="P3083">
        <v>1.1060000000000001</v>
      </c>
      <c r="Q3083">
        <v>1.1000000000000001</v>
      </c>
      <c r="R3083">
        <v>0.8</v>
      </c>
      <c r="S3083">
        <v>0.34100000000000003</v>
      </c>
    </row>
    <row r="3084" spans="1:19" x14ac:dyDescent="0.3">
      <c r="A3084">
        <v>60</v>
      </c>
      <c r="B3084">
        <v>-0.27900000000000003</v>
      </c>
      <c r="C3084">
        <v>-1.232</v>
      </c>
      <c r="D3084">
        <v>-2.2810000000000001</v>
      </c>
      <c r="E3084">
        <v>-2.988</v>
      </c>
      <c r="F3084">
        <v>-3.21</v>
      </c>
      <c r="G3084">
        <v>3.2</v>
      </c>
      <c r="H3084">
        <v>0.01</v>
      </c>
      <c r="I3084">
        <v>4</v>
      </c>
      <c r="J3084">
        <v>-0.316</v>
      </c>
      <c r="K3084">
        <v>-1.3080000000000001</v>
      </c>
      <c r="L3084">
        <v>-2.2909999999999999</v>
      </c>
      <c r="M3084">
        <v>-3.056</v>
      </c>
      <c r="N3084">
        <v>-3.2490000000000001</v>
      </c>
      <c r="O3084">
        <v>1.129</v>
      </c>
      <c r="P3084">
        <v>1.115</v>
      </c>
      <c r="Q3084">
        <v>1.07</v>
      </c>
      <c r="R3084">
        <v>0.76900000000000002</v>
      </c>
      <c r="S3084">
        <v>0.44</v>
      </c>
    </row>
    <row r="3085" spans="1:19" x14ac:dyDescent="0.3">
      <c r="A3085">
        <v>120</v>
      </c>
      <c r="B3085">
        <v>-0.27900000000000003</v>
      </c>
      <c r="C3085">
        <v>-1.232</v>
      </c>
      <c r="D3085">
        <v>-2.2810000000000001</v>
      </c>
      <c r="E3085">
        <v>-2.988</v>
      </c>
      <c r="F3085">
        <v>-3.21</v>
      </c>
      <c r="G3085">
        <v>3.2</v>
      </c>
      <c r="H3085">
        <v>0.01</v>
      </c>
      <c r="I3085">
        <v>4</v>
      </c>
      <c r="J3085">
        <v>-0.308</v>
      </c>
      <c r="K3085">
        <v>-1.3109999999999999</v>
      </c>
      <c r="L3085">
        <v>-2.3079999999999998</v>
      </c>
      <c r="M3085">
        <v>-3.0790000000000002</v>
      </c>
      <c r="N3085">
        <v>-3.2559999999999998</v>
      </c>
      <c r="O3085">
        <v>1.1180000000000001</v>
      </c>
      <c r="P3085">
        <v>1.141</v>
      </c>
      <c r="Q3085">
        <v>1.1339999999999999</v>
      </c>
      <c r="R3085">
        <v>0.84699999999999998</v>
      </c>
      <c r="S3085">
        <v>0.442</v>
      </c>
    </row>
    <row r="3086" spans="1:19" x14ac:dyDescent="0.3">
      <c r="A3086">
        <v>180</v>
      </c>
      <c r="B3086">
        <v>-0.27900000000000003</v>
      </c>
      <c r="C3086">
        <v>-1.232</v>
      </c>
      <c r="D3086">
        <v>-2.2810000000000001</v>
      </c>
      <c r="E3086">
        <v>-2.988</v>
      </c>
      <c r="F3086">
        <v>-3.21</v>
      </c>
      <c r="G3086">
        <v>3.2</v>
      </c>
      <c r="H3086">
        <v>0.01</v>
      </c>
      <c r="I3086">
        <v>4</v>
      </c>
      <c r="J3086">
        <v>-0.30599999999999999</v>
      </c>
      <c r="K3086">
        <v>-1.3009999999999999</v>
      </c>
      <c r="L3086">
        <v>-2.2959999999999998</v>
      </c>
      <c r="M3086">
        <v>-3.06</v>
      </c>
      <c r="N3086">
        <v>-3.26</v>
      </c>
      <c r="O3086">
        <v>1.119</v>
      </c>
      <c r="P3086">
        <v>1.113</v>
      </c>
      <c r="Q3086">
        <v>1.097</v>
      </c>
      <c r="R3086">
        <v>0.78400000000000003</v>
      </c>
      <c r="S3086">
        <v>0.44400000000000001</v>
      </c>
    </row>
    <row r="3087" spans="1:19" x14ac:dyDescent="0.3">
      <c r="A3087">
        <v>240</v>
      </c>
      <c r="B3087">
        <v>-0.27900000000000003</v>
      </c>
      <c r="C3087">
        <v>-1.232</v>
      </c>
      <c r="D3087">
        <v>-2.2810000000000001</v>
      </c>
      <c r="E3087">
        <v>-2.988</v>
      </c>
      <c r="F3087">
        <v>-3.21</v>
      </c>
      <c r="G3087">
        <v>3.2</v>
      </c>
      <c r="H3087">
        <v>0.01</v>
      </c>
      <c r="I3087">
        <v>4</v>
      </c>
      <c r="J3087">
        <v>-0.31</v>
      </c>
      <c r="K3087">
        <v>-1.306</v>
      </c>
      <c r="L3087">
        <v>-2.3039999999999998</v>
      </c>
      <c r="M3087">
        <v>-3.0569999999999999</v>
      </c>
      <c r="N3087">
        <v>-3.266</v>
      </c>
      <c r="O3087">
        <v>1.1279999999999999</v>
      </c>
      <c r="P3087">
        <v>1.135</v>
      </c>
      <c r="Q3087">
        <v>1.135</v>
      </c>
      <c r="R3087">
        <v>0.78700000000000003</v>
      </c>
      <c r="S3087">
        <v>0.44600000000000001</v>
      </c>
    </row>
    <row r="3088" spans="1:19" x14ac:dyDescent="0.3">
      <c r="A3088">
        <v>300</v>
      </c>
      <c r="B3088">
        <v>-0.27900000000000003</v>
      </c>
      <c r="C3088">
        <v>-1.232</v>
      </c>
      <c r="D3088">
        <v>-2.2810000000000001</v>
      </c>
      <c r="E3088">
        <v>-2.988</v>
      </c>
      <c r="F3088">
        <v>-3.21</v>
      </c>
      <c r="G3088">
        <v>3.2</v>
      </c>
      <c r="H3088">
        <v>0.01</v>
      </c>
      <c r="I3088">
        <v>4</v>
      </c>
      <c r="J3088">
        <v>-0.30599999999999999</v>
      </c>
      <c r="K3088">
        <v>-1.3049999999999999</v>
      </c>
      <c r="L3088">
        <v>-2.302</v>
      </c>
      <c r="M3088">
        <v>-3.0649999999999999</v>
      </c>
      <c r="N3088">
        <v>-3.2709999999999999</v>
      </c>
      <c r="O3088">
        <v>1.1259999999999999</v>
      </c>
      <c r="P3088">
        <v>1.121</v>
      </c>
      <c r="Q3088">
        <v>1.123</v>
      </c>
      <c r="R3088">
        <v>0.82199999999999995</v>
      </c>
      <c r="S3088">
        <v>0.44800000000000001</v>
      </c>
    </row>
    <row r="3089" spans="1:19" x14ac:dyDescent="0.3">
      <c r="A3089">
        <v>360</v>
      </c>
      <c r="B3089">
        <v>-0.27900000000000003</v>
      </c>
      <c r="C3089">
        <v>-1.232</v>
      </c>
      <c r="D3089">
        <v>-2.2810000000000001</v>
      </c>
      <c r="E3089">
        <v>-2.988</v>
      </c>
      <c r="F3089">
        <v>-3.21</v>
      </c>
      <c r="G3089">
        <v>3.2</v>
      </c>
      <c r="H3089">
        <v>0.01</v>
      </c>
      <c r="I3089">
        <v>4</v>
      </c>
      <c r="J3089">
        <v>-0.30599999999999999</v>
      </c>
      <c r="K3089">
        <v>-1.3049999999999999</v>
      </c>
      <c r="L3089">
        <v>-2.2999999999999998</v>
      </c>
      <c r="M3089">
        <v>-3.0739999999999998</v>
      </c>
      <c r="N3089">
        <v>-3.278</v>
      </c>
      <c r="O3089">
        <v>1.129</v>
      </c>
      <c r="P3089">
        <v>1.1240000000000001</v>
      </c>
      <c r="Q3089">
        <v>1.1140000000000001</v>
      </c>
      <c r="R3089">
        <v>0.84599999999999997</v>
      </c>
      <c r="S3089">
        <v>0.45</v>
      </c>
    </row>
    <row r="3090" spans="1:19" x14ac:dyDescent="0.3">
      <c r="A3090">
        <v>420</v>
      </c>
      <c r="B3090">
        <v>-0.27900000000000003</v>
      </c>
      <c r="C3090">
        <v>-1.232</v>
      </c>
      <c r="D3090">
        <v>-2.2810000000000001</v>
      </c>
      <c r="E3090">
        <v>-2.988</v>
      </c>
      <c r="F3090">
        <v>-3.21</v>
      </c>
      <c r="G3090">
        <v>3.2</v>
      </c>
      <c r="H3090">
        <v>0.01</v>
      </c>
      <c r="I3090">
        <v>4</v>
      </c>
      <c r="J3090">
        <v>-0.30499999999999999</v>
      </c>
      <c r="K3090">
        <v>-1.306</v>
      </c>
      <c r="L3090">
        <v>-2.3010000000000002</v>
      </c>
      <c r="M3090">
        <v>-3.081</v>
      </c>
      <c r="N3090">
        <v>-3.2850000000000001</v>
      </c>
      <c r="O3090">
        <v>1.131</v>
      </c>
      <c r="P3090">
        <v>1.127</v>
      </c>
      <c r="Q3090">
        <v>1.1220000000000001</v>
      </c>
      <c r="R3090">
        <v>0.86</v>
      </c>
      <c r="S3090">
        <v>0.45300000000000001</v>
      </c>
    </row>
    <row r="3091" spans="1:19" x14ac:dyDescent="0.3">
      <c r="A3091">
        <v>480</v>
      </c>
      <c r="B3091">
        <v>-0.27900000000000003</v>
      </c>
      <c r="C3091">
        <v>-1.232</v>
      </c>
      <c r="D3091">
        <v>-2.2810000000000001</v>
      </c>
      <c r="E3091">
        <v>-2.988</v>
      </c>
      <c r="F3091">
        <v>-3.21</v>
      </c>
      <c r="G3091">
        <v>3.2</v>
      </c>
      <c r="H3091">
        <v>0.01</v>
      </c>
      <c r="I3091">
        <v>4</v>
      </c>
      <c r="J3091">
        <v>-0.30399999999999999</v>
      </c>
      <c r="K3091">
        <v>-1.306</v>
      </c>
      <c r="L3091">
        <v>-2.302</v>
      </c>
      <c r="M3091">
        <v>-3.0859999999999999</v>
      </c>
      <c r="N3091">
        <v>-3.2909999999999999</v>
      </c>
      <c r="O3091">
        <v>1.1319999999999999</v>
      </c>
      <c r="P3091">
        <v>1.125</v>
      </c>
      <c r="Q3091">
        <v>1.125</v>
      </c>
      <c r="R3091">
        <v>0.86699999999999999</v>
      </c>
      <c r="S3091">
        <v>0.45500000000000002</v>
      </c>
    </row>
    <row r="3092" spans="1:19" x14ac:dyDescent="0.3">
      <c r="A3092">
        <v>540</v>
      </c>
      <c r="B3092">
        <v>-0.27900000000000003</v>
      </c>
      <c r="C3092">
        <v>-1.232</v>
      </c>
      <c r="D3092">
        <v>-2.2810000000000001</v>
      </c>
      <c r="E3092">
        <v>-2.988</v>
      </c>
      <c r="F3092">
        <v>-3.21</v>
      </c>
      <c r="G3092">
        <v>3.2</v>
      </c>
      <c r="H3092">
        <v>0.01</v>
      </c>
      <c r="I3092">
        <v>4</v>
      </c>
      <c r="J3092">
        <v>-0.30299999999999999</v>
      </c>
      <c r="K3092">
        <v>-1.306</v>
      </c>
      <c r="L3092">
        <v>-2.302</v>
      </c>
      <c r="M3092">
        <v>-3.09</v>
      </c>
      <c r="N3092">
        <v>-3.298</v>
      </c>
      <c r="O3092">
        <v>1.1339999999999999</v>
      </c>
      <c r="P3092">
        <v>1.125</v>
      </c>
      <c r="Q3092">
        <v>1.125</v>
      </c>
      <c r="R3092">
        <v>0.871</v>
      </c>
      <c r="S3092">
        <v>0.45800000000000002</v>
      </c>
    </row>
    <row r="3093" spans="1:19" x14ac:dyDescent="0.3">
      <c r="A3093">
        <v>600</v>
      </c>
      <c r="B3093">
        <v>-0.27900000000000003</v>
      </c>
      <c r="C3093">
        <v>-1.232</v>
      </c>
      <c r="D3093">
        <v>-2.2810000000000001</v>
      </c>
      <c r="E3093">
        <v>-2.988</v>
      </c>
      <c r="F3093">
        <v>-3.21</v>
      </c>
      <c r="G3093">
        <v>3.2</v>
      </c>
      <c r="H3093">
        <v>0.01</v>
      </c>
      <c r="I3093">
        <v>4</v>
      </c>
      <c r="J3093">
        <v>-0.30199999999999999</v>
      </c>
      <c r="K3093">
        <v>-1.306</v>
      </c>
      <c r="L3093">
        <v>-2.302</v>
      </c>
      <c r="M3093">
        <v>-3.0939999999999999</v>
      </c>
      <c r="N3093">
        <v>-3.306</v>
      </c>
      <c r="O3093">
        <v>1.135</v>
      </c>
      <c r="P3093">
        <v>1.125</v>
      </c>
      <c r="Q3093">
        <v>1.123</v>
      </c>
      <c r="R3093">
        <v>0.874</v>
      </c>
      <c r="S3093">
        <v>0.46100000000000002</v>
      </c>
    </row>
    <row r="3095" spans="1:19" x14ac:dyDescent="0.3">
      <c r="A3095" t="s">
        <v>0</v>
      </c>
      <c r="B3095" t="s">
        <v>239</v>
      </c>
    </row>
    <row r="3096" spans="1:19" x14ac:dyDescent="0.3">
      <c r="A3096">
        <v>0</v>
      </c>
      <c r="B3096">
        <v>-0.27900000000000003</v>
      </c>
      <c r="C3096">
        <v>-1.2310000000000001</v>
      </c>
      <c r="D3096">
        <v>-2.2810000000000001</v>
      </c>
      <c r="E3096">
        <v>-2.9809999999999999</v>
      </c>
      <c r="F3096">
        <v>-3.2</v>
      </c>
      <c r="G3096">
        <v>3.2</v>
      </c>
      <c r="H3096">
        <v>0.01</v>
      </c>
      <c r="I3096">
        <v>4</v>
      </c>
      <c r="J3096">
        <v>-0.30499999999999999</v>
      </c>
      <c r="K3096">
        <v>-1.3049999999999999</v>
      </c>
      <c r="L3096">
        <v>-2.3010000000000002</v>
      </c>
      <c r="M3096">
        <v>-3.06</v>
      </c>
      <c r="N3096">
        <v>-3.2</v>
      </c>
      <c r="O3096">
        <v>1.1060000000000001</v>
      </c>
      <c r="P3096">
        <v>1.1060000000000001</v>
      </c>
      <c r="Q3096">
        <v>1.099</v>
      </c>
      <c r="R3096">
        <v>0.79400000000000004</v>
      </c>
      <c r="S3096">
        <v>0.33800000000000002</v>
      </c>
    </row>
    <row r="3097" spans="1:19" x14ac:dyDescent="0.3">
      <c r="A3097">
        <v>60</v>
      </c>
      <c r="B3097">
        <v>-0.27900000000000003</v>
      </c>
      <c r="C3097">
        <v>-1.2310000000000001</v>
      </c>
      <c r="D3097">
        <v>-2.2810000000000001</v>
      </c>
      <c r="E3097">
        <v>-2.9809999999999999</v>
      </c>
      <c r="F3097">
        <v>-3.2</v>
      </c>
      <c r="G3097">
        <v>3.2</v>
      </c>
      <c r="H3097">
        <v>0.01</v>
      </c>
      <c r="I3097">
        <v>4</v>
      </c>
      <c r="J3097">
        <v>-0.317</v>
      </c>
      <c r="K3097">
        <v>-1.3080000000000001</v>
      </c>
      <c r="L3097">
        <v>-2.29</v>
      </c>
      <c r="M3097">
        <v>-3.05</v>
      </c>
      <c r="N3097">
        <v>-3.2389999999999999</v>
      </c>
      <c r="O3097">
        <v>1.129</v>
      </c>
      <c r="P3097">
        <v>1.1140000000000001</v>
      </c>
      <c r="Q3097">
        <v>1.069</v>
      </c>
      <c r="R3097">
        <v>0.76300000000000001</v>
      </c>
      <c r="S3097">
        <v>0.436</v>
      </c>
    </row>
    <row r="3098" spans="1:19" x14ac:dyDescent="0.3">
      <c r="A3098">
        <v>120</v>
      </c>
      <c r="B3098">
        <v>-0.27900000000000003</v>
      </c>
      <c r="C3098">
        <v>-1.2310000000000001</v>
      </c>
      <c r="D3098">
        <v>-2.2810000000000001</v>
      </c>
      <c r="E3098">
        <v>-2.9809999999999999</v>
      </c>
      <c r="F3098">
        <v>-3.2</v>
      </c>
      <c r="G3098">
        <v>3.2</v>
      </c>
      <c r="H3098">
        <v>0.01</v>
      </c>
      <c r="I3098">
        <v>4</v>
      </c>
      <c r="J3098">
        <v>-0.308</v>
      </c>
      <c r="K3098">
        <v>-1.3109999999999999</v>
      </c>
      <c r="L3098">
        <v>-2.3069999999999999</v>
      </c>
      <c r="M3098">
        <v>-3.0720000000000001</v>
      </c>
      <c r="N3098">
        <v>-3.2450000000000001</v>
      </c>
      <c r="O3098">
        <v>1.1180000000000001</v>
      </c>
      <c r="P3098">
        <v>1.141</v>
      </c>
      <c r="Q3098">
        <v>1.133</v>
      </c>
      <c r="R3098">
        <v>0.84</v>
      </c>
      <c r="S3098">
        <v>0.439</v>
      </c>
    </row>
    <row r="3099" spans="1:19" x14ac:dyDescent="0.3">
      <c r="A3099">
        <v>180</v>
      </c>
      <c r="B3099">
        <v>-0.27900000000000003</v>
      </c>
      <c r="C3099">
        <v>-1.2310000000000001</v>
      </c>
      <c r="D3099">
        <v>-2.2810000000000001</v>
      </c>
      <c r="E3099">
        <v>-2.9809999999999999</v>
      </c>
      <c r="F3099">
        <v>-3.2</v>
      </c>
      <c r="G3099">
        <v>3.2</v>
      </c>
      <c r="H3099">
        <v>0.01</v>
      </c>
      <c r="I3099">
        <v>4</v>
      </c>
      <c r="J3099">
        <v>-0.30599999999999999</v>
      </c>
      <c r="K3099">
        <v>-1.3009999999999999</v>
      </c>
      <c r="L3099">
        <v>-2.2959999999999998</v>
      </c>
      <c r="M3099">
        <v>-3.0529999999999999</v>
      </c>
      <c r="N3099">
        <v>-3.2490000000000001</v>
      </c>
      <c r="O3099">
        <v>1.119</v>
      </c>
      <c r="P3099">
        <v>1.113</v>
      </c>
      <c r="Q3099">
        <v>1.097</v>
      </c>
      <c r="R3099">
        <v>0.77600000000000002</v>
      </c>
      <c r="S3099">
        <v>0.44</v>
      </c>
    </row>
    <row r="3100" spans="1:19" x14ac:dyDescent="0.3">
      <c r="A3100">
        <v>240</v>
      </c>
      <c r="B3100">
        <v>-0.27900000000000003</v>
      </c>
      <c r="C3100">
        <v>-1.2310000000000001</v>
      </c>
      <c r="D3100">
        <v>-2.2810000000000001</v>
      </c>
      <c r="E3100">
        <v>-2.9809999999999999</v>
      </c>
      <c r="F3100">
        <v>-3.2</v>
      </c>
      <c r="G3100">
        <v>3.2</v>
      </c>
      <c r="H3100">
        <v>0.01</v>
      </c>
      <c r="I3100">
        <v>4</v>
      </c>
      <c r="J3100">
        <v>-0.31</v>
      </c>
      <c r="K3100">
        <v>-1.306</v>
      </c>
      <c r="L3100">
        <v>-2.3039999999999998</v>
      </c>
      <c r="M3100">
        <v>-3.0510000000000002</v>
      </c>
      <c r="N3100">
        <v>-3.2549999999999999</v>
      </c>
      <c r="O3100">
        <v>1.1279999999999999</v>
      </c>
      <c r="P3100">
        <v>1.135</v>
      </c>
      <c r="Q3100">
        <v>1.135</v>
      </c>
      <c r="R3100">
        <v>0.78100000000000003</v>
      </c>
      <c r="S3100">
        <v>0.442</v>
      </c>
    </row>
    <row r="3101" spans="1:19" x14ac:dyDescent="0.3">
      <c r="A3101">
        <v>300</v>
      </c>
      <c r="B3101">
        <v>-0.27900000000000003</v>
      </c>
      <c r="C3101">
        <v>-1.2310000000000001</v>
      </c>
      <c r="D3101">
        <v>-2.2810000000000001</v>
      </c>
      <c r="E3101">
        <v>-2.9809999999999999</v>
      </c>
      <c r="F3101">
        <v>-3.2</v>
      </c>
      <c r="G3101">
        <v>3.2</v>
      </c>
      <c r="H3101">
        <v>0.01</v>
      </c>
      <c r="I3101">
        <v>4</v>
      </c>
      <c r="J3101">
        <v>-0.30599999999999999</v>
      </c>
      <c r="K3101">
        <v>-1.3049999999999999</v>
      </c>
      <c r="L3101">
        <v>-2.302</v>
      </c>
      <c r="M3101">
        <v>-3.0590000000000002</v>
      </c>
      <c r="N3101">
        <v>-3.26</v>
      </c>
      <c r="O3101">
        <v>1.1259999999999999</v>
      </c>
      <c r="P3101">
        <v>1.121</v>
      </c>
      <c r="Q3101">
        <v>1.1220000000000001</v>
      </c>
      <c r="R3101">
        <v>0.81799999999999995</v>
      </c>
      <c r="S3101">
        <v>0.44400000000000001</v>
      </c>
    </row>
    <row r="3102" spans="1:19" x14ac:dyDescent="0.3">
      <c r="A3102">
        <v>360</v>
      </c>
      <c r="B3102">
        <v>-0.27900000000000003</v>
      </c>
      <c r="C3102">
        <v>-1.2310000000000001</v>
      </c>
      <c r="D3102">
        <v>-2.2810000000000001</v>
      </c>
      <c r="E3102">
        <v>-2.9809999999999999</v>
      </c>
      <c r="F3102">
        <v>-3.2</v>
      </c>
      <c r="G3102">
        <v>3.2</v>
      </c>
      <c r="H3102">
        <v>0.01</v>
      </c>
      <c r="I3102">
        <v>4</v>
      </c>
      <c r="J3102">
        <v>-0.30599999999999999</v>
      </c>
      <c r="K3102">
        <v>-1.3049999999999999</v>
      </c>
      <c r="L3102">
        <v>-2.2989999999999999</v>
      </c>
      <c r="M3102">
        <v>-3.0680000000000001</v>
      </c>
      <c r="N3102">
        <v>-3.266</v>
      </c>
      <c r="O3102">
        <v>1.129</v>
      </c>
      <c r="P3102">
        <v>1.1240000000000001</v>
      </c>
      <c r="Q3102">
        <v>1.1140000000000001</v>
      </c>
      <c r="R3102">
        <v>0.84199999999999997</v>
      </c>
      <c r="S3102">
        <v>0.44600000000000001</v>
      </c>
    </row>
    <row r="3103" spans="1:19" x14ac:dyDescent="0.3">
      <c r="A3103">
        <v>420</v>
      </c>
      <c r="B3103">
        <v>-0.27900000000000003</v>
      </c>
      <c r="C3103">
        <v>-1.2310000000000001</v>
      </c>
      <c r="D3103">
        <v>-2.2810000000000001</v>
      </c>
      <c r="E3103">
        <v>-2.9809999999999999</v>
      </c>
      <c r="F3103">
        <v>-3.2</v>
      </c>
      <c r="G3103">
        <v>3.2</v>
      </c>
      <c r="H3103">
        <v>0.01</v>
      </c>
      <c r="I3103">
        <v>4</v>
      </c>
      <c r="J3103">
        <v>-0.30499999999999999</v>
      </c>
      <c r="K3103">
        <v>-1.306</v>
      </c>
      <c r="L3103">
        <v>-2.3010000000000002</v>
      </c>
      <c r="M3103">
        <v>-3.0750000000000002</v>
      </c>
      <c r="N3103">
        <v>-3.2730000000000001</v>
      </c>
      <c r="O3103">
        <v>1.131</v>
      </c>
      <c r="P3103">
        <v>1.127</v>
      </c>
      <c r="Q3103">
        <v>1.1220000000000001</v>
      </c>
      <c r="R3103">
        <v>0.85499999999999998</v>
      </c>
      <c r="S3103">
        <v>0.44900000000000001</v>
      </c>
    </row>
    <row r="3104" spans="1:19" x14ac:dyDescent="0.3">
      <c r="A3104">
        <v>480</v>
      </c>
      <c r="B3104">
        <v>-0.27900000000000003</v>
      </c>
      <c r="C3104">
        <v>-1.2310000000000001</v>
      </c>
      <c r="D3104">
        <v>-2.2810000000000001</v>
      </c>
      <c r="E3104">
        <v>-2.9809999999999999</v>
      </c>
      <c r="F3104">
        <v>-3.2</v>
      </c>
      <c r="G3104">
        <v>3.2</v>
      </c>
      <c r="H3104">
        <v>0.01</v>
      </c>
      <c r="I3104">
        <v>4</v>
      </c>
      <c r="J3104">
        <v>-0.30399999999999999</v>
      </c>
      <c r="K3104">
        <v>-1.306</v>
      </c>
      <c r="L3104">
        <v>-2.302</v>
      </c>
      <c r="M3104">
        <v>-3.08</v>
      </c>
      <c r="N3104">
        <v>-3.28</v>
      </c>
      <c r="O3104">
        <v>1.131</v>
      </c>
      <c r="P3104">
        <v>1.1240000000000001</v>
      </c>
      <c r="Q3104">
        <v>1.1259999999999999</v>
      </c>
      <c r="R3104">
        <v>0.86199999999999999</v>
      </c>
      <c r="S3104">
        <v>0.45100000000000001</v>
      </c>
    </row>
    <row r="3105" spans="1:19" x14ac:dyDescent="0.3">
      <c r="A3105">
        <v>540</v>
      </c>
      <c r="B3105">
        <v>-0.27900000000000003</v>
      </c>
      <c r="C3105">
        <v>-1.2310000000000001</v>
      </c>
      <c r="D3105">
        <v>-2.2810000000000001</v>
      </c>
      <c r="E3105">
        <v>-2.9809999999999999</v>
      </c>
      <c r="F3105">
        <v>-3.2</v>
      </c>
      <c r="G3105">
        <v>3.2</v>
      </c>
      <c r="H3105">
        <v>0.01</v>
      </c>
      <c r="I3105">
        <v>4</v>
      </c>
      <c r="J3105">
        <v>-0.30299999999999999</v>
      </c>
      <c r="K3105">
        <v>-1.306</v>
      </c>
      <c r="L3105">
        <v>-2.302</v>
      </c>
      <c r="M3105">
        <v>-3.0840000000000001</v>
      </c>
      <c r="N3105">
        <v>-3.2869999999999999</v>
      </c>
      <c r="O3105">
        <v>1.1339999999999999</v>
      </c>
      <c r="P3105">
        <v>1.125</v>
      </c>
      <c r="Q3105">
        <v>1.1240000000000001</v>
      </c>
      <c r="R3105">
        <v>0.86499999999999999</v>
      </c>
      <c r="S3105">
        <v>0.45400000000000001</v>
      </c>
    </row>
    <row r="3106" spans="1:19" x14ac:dyDescent="0.3">
      <c r="A3106">
        <v>600</v>
      </c>
      <c r="B3106">
        <v>-0.27900000000000003</v>
      </c>
      <c r="C3106">
        <v>-1.2310000000000001</v>
      </c>
      <c r="D3106">
        <v>-2.2810000000000001</v>
      </c>
      <c r="E3106">
        <v>-2.9809999999999999</v>
      </c>
      <c r="F3106">
        <v>-3.2</v>
      </c>
      <c r="G3106">
        <v>3.2</v>
      </c>
      <c r="H3106">
        <v>0.01</v>
      </c>
      <c r="I3106">
        <v>4</v>
      </c>
      <c r="J3106">
        <v>-0.30199999999999999</v>
      </c>
      <c r="K3106">
        <v>-1.306</v>
      </c>
      <c r="L3106">
        <v>-2.302</v>
      </c>
      <c r="M3106">
        <v>-3.0880000000000001</v>
      </c>
      <c r="N3106">
        <v>-3.294</v>
      </c>
      <c r="O3106">
        <v>1.135</v>
      </c>
      <c r="P3106">
        <v>1.125</v>
      </c>
      <c r="Q3106">
        <v>1.1220000000000001</v>
      </c>
      <c r="R3106">
        <v>0.86799999999999999</v>
      </c>
      <c r="S3106">
        <v>0.45700000000000002</v>
      </c>
    </row>
    <row r="3108" spans="1:19" x14ac:dyDescent="0.3">
      <c r="A3108" t="s">
        <v>0</v>
      </c>
      <c r="B3108" t="s">
        <v>240</v>
      </c>
    </row>
    <row r="3109" spans="1:19" x14ac:dyDescent="0.3">
      <c r="A3109">
        <v>0</v>
      </c>
      <c r="B3109">
        <v>-0.27900000000000003</v>
      </c>
      <c r="C3109">
        <v>-1.232</v>
      </c>
      <c r="D3109">
        <v>-2.2810000000000001</v>
      </c>
      <c r="E3109">
        <v>-2.976</v>
      </c>
      <c r="F3109">
        <v>-3.19</v>
      </c>
      <c r="G3109">
        <v>3.2</v>
      </c>
      <c r="H3109">
        <v>0.01</v>
      </c>
      <c r="I3109">
        <v>4</v>
      </c>
      <c r="J3109">
        <v>-0.30499999999999999</v>
      </c>
      <c r="K3109">
        <v>-1.3049999999999999</v>
      </c>
      <c r="L3109">
        <v>-2.3010000000000002</v>
      </c>
      <c r="M3109">
        <v>-3.0539999999999998</v>
      </c>
      <c r="N3109">
        <v>-3.19</v>
      </c>
      <c r="O3109">
        <v>1.1060000000000001</v>
      </c>
      <c r="P3109">
        <v>1.1060000000000001</v>
      </c>
      <c r="Q3109">
        <v>1.099</v>
      </c>
      <c r="R3109">
        <v>0.78800000000000003</v>
      </c>
      <c r="S3109">
        <v>0.33600000000000002</v>
      </c>
    </row>
    <row r="3110" spans="1:19" x14ac:dyDescent="0.3">
      <c r="A3110">
        <v>60</v>
      </c>
      <c r="B3110">
        <v>-0.27900000000000003</v>
      </c>
      <c r="C3110">
        <v>-1.232</v>
      </c>
      <c r="D3110">
        <v>-2.2810000000000001</v>
      </c>
      <c r="E3110">
        <v>-2.976</v>
      </c>
      <c r="F3110">
        <v>-3.19</v>
      </c>
      <c r="G3110">
        <v>3.2</v>
      </c>
      <c r="H3110">
        <v>0.01</v>
      </c>
      <c r="I3110">
        <v>4</v>
      </c>
      <c r="J3110">
        <v>-0.316</v>
      </c>
      <c r="K3110">
        <v>-1.3080000000000001</v>
      </c>
      <c r="L3110">
        <v>-2.29</v>
      </c>
      <c r="M3110">
        <v>-3.0430000000000001</v>
      </c>
      <c r="N3110">
        <v>-3.2269999999999999</v>
      </c>
      <c r="O3110">
        <v>1.129</v>
      </c>
      <c r="P3110">
        <v>1.115</v>
      </c>
      <c r="Q3110">
        <v>1.069</v>
      </c>
      <c r="R3110">
        <v>0.75600000000000001</v>
      </c>
      <c r="S3110">
        <v>0.432</v>
      </c>
    </row>
    <row r="3111" spans="1:19" x14ac:dyDescent="0.3">
      <c r="A3111">
        <v>120</v>
      </c>
      <c r="B3111">
        <v>-0.27900000000000003</v>
      </c>
      <c r="C3111">
        <v>-1.232</v>
      </c>
      <c r="D3111">
        <v>-2.2810000000000001</v>
      </c>
      <c r="E3111">
        <v>-2.976</v>
      </c>
      <c r="F3111">
        <v>-3.19</v>
      </c>
      <c r="G3111">
        <v>3.2</v>
      </c>
      <c r="H3111">
        <v>0.01</v>
      </c>
      <c r="I3111">
        <v>4</v>
      </c>
      <c r="J3111">
        <v>-0.308</v>
      </c>
      <c r="K3111">
        <v>-1.3109999999999999</v>
      </c>
      <c r="L3111">
        <v>-2.3069999999999999</v>
      </c>
      <c r="M3111">
        <v>-3.0659999999999998</v>
      </c>
      <c r="N3111">
        <v>-3.234</v>
      </c>
      <c r="O3111">
        <v>1.1180000000000001</v>
      </c>
      <c r="P3111">
        <v>1.1399999999999999</v>
      </c>
      <c r="Q3111">
        <v>1.133</v>
      </c>
      <c r="R3111">
        <v>0.83399999999999996</v>
      </c>
      <c r="S3111">
        <v>0.435</v>
      </c>
    </row>
    <row r="3112" spans="1:19" x14ac:dyDescent="0.3">
      <c r="A3112">
        <v>180</v>
      </c>
      <c r="B3112">
        <v>-0.27900000000000003</v>
      </c>
      <c r="C3112">
        <v>-1.232</v>
      </c>
      <c r="D3112">
        <v>-2.2810000000000001</v>
      </c>
      <c r="E3112">
        <v>-2.976</v>
      </c>
      <c r="F3112">
        <v>-3.19</v>
      </c>
      <c r="G3112">
        <v>3.2</v>
      </c>
      <c r="H3112">
        <v>0.01</v>
      </c>
      <c r="I3112">
        <v>4</v>
      </c>
      <c r="J3112">
        <v>-0.30599999999999999</v>
      </c>
      <c r="K3112">
        <v>-1.3009999999999999</v>
      </c>
      <c r="L3112">
        <v>-2.2959999999999998</v>
      </c>
      <c r="M3112">
        <v>-3.0470000000000002</v>
      </c>
      <c r="N3112">
        <v>-3.238</v>
      </c>
      <c r="O3112">
        <v>1.119</v>
      </c>
      <c r="P3112">
        <v>1.113</v>
      </c>
      <c r="Q3112">
        <v>1.0960000000000001</v>
      </c>
      <c r="R3112">
        <v>0.77100000000000002</v>
      </c>
      <c r="S3112">
        <v>0.436</v>
      </c>
    </row>
    <row r="3113" spans="1:19" x14ac:dyDescent="0.3">
      <c r="A3113">
        <v>240</v>
      </c>
      <c r="B3113">
        <v>-0.27900000000000003</v>
      </c>
      <c r="C3113">
        <v>-1.232</v>
      </c>
      <c r="D3113">
        <v>-2.2810000000000001</v>
      </c>
      <c r="E3113">
        <v>-2.976</v>
      </c>
      <c r="F3113">
        <v>-3.19</v>
      </c>
      <c r="G3113">
        <v>3.2</v>
      </c>
      <c r="H3113">
        <v>0.01</v>
      </c>
      <c r="I3113">
        <v>4</v>
      </c>
      <c r="J3113">
        <v>-0.31</v>
      </c>
      <c r="K3113">
        <v>-1.306</v>
      </c>
      <c r="L3113">
        <v>-2.3039999999999998</v>
      </c>
      <c r="M3113">
        <v>-3.044</v>
      </c>
      <c r="N3113">
        <v>-3.2440000000000002</v>
      </c>
      <c r="O3113">
        <v>1.1279999999999999</v>
      </c>
      <c r="P3113">
        <v>1.135</v>
      </c>
      <c r="Q3113">
        <v>1.135</v>
      </c>
      <c r="R3113">
        <v>0.77300000000000002</v>
      </c>
      <c r="S3113">
        <v>0.438</v>
      </c>
    </row>
    <row r="3114" spans="1:19" x14ac:dyDescent="0.3">
      <c r="A3114">
        <v>300</v>
      </c>
      <c r="B3114">
        <v>-0.27900000000000003</v>
      </c>
      <c r="C3114">
        <v>-1.232</v>
      </c>
      <c r="D3114">
        <v>-2.2810000000000001</v>
      </c>
      <c r="E3114">
        <v>-2.976</v>
      </c>
      <c r="F3114">
        <v>-3.19</v>
      </c>
      <c r="G3114">
        <v>3.2</v>
      </c>
      <c r="H3114">
        <v>0.01</v>
      </c>
      <c r="I3114">
        <v>4</v>
      </c>
      <c r="J3114">
        <v>-0.30599999999999999</v>
      </c>
      <c r="K3114">
        <v>-1.3049999999999999</v>
      </c>
      <c r="L3114">
        <v>-2.302</v>
      </c>
      <c r="M3114">
        <v>-3.052</v>
      </c>
      <c r="N3114">
        <v>-3.2490000000000001</v>
      </c>
      <c r="O3114">
        <v>1.1259999999999999</v>
      </c>
      <c r="P3114">
        <v>1.121</v>
      </c>
      <c r="Q3114">
        <v>1.1220000000000001</v>
      </c>
      <c r="R3114">
        <v>0.81</v>
      </c>
      <c r="S3114">
        <v>0.44</v>
      </c>
    </row>
    <row r="3115" spans="1:19" x14ac:dyDescent="0.3">
      <c r="A3115">
        <v>360</v>
      </c>
      <c r="B3115">
        <v>-0.27900000000000003</v>
      </c>
      <c r="C3115">
        <v>-1.232</v>
      </c>
      <c r="D3115">
        <v>-2.2810000000000001</v>
      </c>
      <c r="E3115">
        <v>-2.976</v>
      </c>
      <c r="F3115">
        <v>-3.19</v>
      </c>
      <c r="G3115">
        <v>3.2</v>
      </c>
      <c r="H3115">
        <v>0.01</v>
      </c>
      <c r="I3115">
        <v>4</v>
      </c>
      <c r="J3115">
        <v>-0.30599999999999999</v>
      </c>
      <c r="K3115">
        <v>-1.3049999999999999</v>
      </c>
      <c r="L3115">
        <v>-2.2989999999999999</v>
      </c>
      <c r="M3115">
        <v>-3.0609999999999999</v>
      </c>
      <c r="N3115">
        <v>-3.2549999999999999</v>
      </c>
      <c r="O3115">
        <v>1.129</v>
      </c>
      <c r="P3115">
        <v>1.1240000000000001</v>
      </c>
      <c r="Q3115">
        <v>1.113</v>
      </c>
      <c r="R3115">
        <v>0.83399999999999996</v>
      </c>
      <c r="S3115">
        <v>0.442</v>
      </c>
    </row>
    <row r="3116" spans="1:19" x14ac:dyDescent="0.3">
      <c r="A3116">
        <v>420</v>
      </c>
      <c r="B3116">
        <v>-0.27900000000000003</v>
      </c>
      <c r="C3116">
        <v>-1.232</v>
      </c>
      <c r="D3116">
        <v>-2.2810000000000001</v>
      </c>
      <c r="E3116">
        <v>-2.976</v>
      </c>
      <c r="F3116">
        <v>-3.19</v>
      </c>
      <c r="G3116">
        <v>3.2</v>
      </c>
      <c r="H3116">
        <v>0.01</v>
      </c>
      <c r="I3116">
        <v>4</v>
      </c>
      <c r="J3116">
        <v>-0.30499999999999999</v>
      </c>
      <c r="K3116">
        <v>-1.306</v>
      </c>
      <c r="L3116">
        <v>-2.3010000000000002</v>
      </c>
      <c r="M3116">
        <v>-3.0680000000000001</v>
      </c>
      <c r="N3116">
        <v>-3.2610000000000001</v>
      </c>
      <c r="O3116">
        <v>1.131</v>
      </c>
      <c r="P3116">
        <v>1.127</v>
      </c>
      <c r="Q3116">
        <v>1.121</v>
      </c>
      <c r="R3116">
        <v>0.84899999999999998</v>
      </c>
      <c r="S3116">
        <v>0.44400000000000001</v>
      </c>
    </row>
    <row r="3117" spans="1:19" x14ac:dyDescent="0.3">
      <c r="A3117">
        <v>480</v>
      </c>
      <c r="B3117">
        <v>-0.27900000000000003</v>
      </c>
      <c r="C3117">
        <v>-1.232</v>
      </c>
      <c r="D3117">
        <v>-2.2810000000000001</v>
      </c>
      <c r="E3117">
        <v>-2.976</v>
      </c>
      <c r="F3117">
        <v>-3.19</v>
      </c>
      <c r="G3117">
        <v>3.2</v>
      </c>
      <c r="H3117">
        <v>0.01</v>
      </c>
      <c r="I3117">
        <v>4</v>
      </c>
      <c r="J3117">
        <v>-0.30399999999999999</v>
      </c>
      <c r="K3117">
        <v>-1.306</v>
      </c>
      <c r="L3117">
        <v>-2.302</v>
      </c>
      <c r="M3117">
        <v>-3.0739999999999998</v>
      </c>
      <c r="N3117">
        <v>-3.2669999999999999</v>
      </c>
      <c r="O3117">
        <v>1.1319999999999999</v>
      </c>
      <c r="P3117">
        <v>1.1240000000000001</v>
      </c>
      <c r="Q3117">
        <v>1.125</v>
      </c>
      <c r="R3117">
        <v>0.85599999999999998</v>
      </c>
      <c r="S3117">
        <v>0.44700000000000001</v>
      </c>
    </row>
    <row r="3118" spans="1:19" x14ac:dyDescent="0.3">
      <c r="A3118">
        <v>540</v>
      </c>
      <c r="B3118">
        <v>-0.27900000000000003</v>
      </c>
      <c r="C3118">
        <v>-1.232</v>
      </c>
      <c r="D3118">
        <v>-2.2810000000000001</v>
      </c>
      <c r="E3118">
        <v>-2.976</v>
      </c>
      <c r="F3118">
        <v>-3.19</v>
      </c>
      <c r="G3118">
        <v>3.2</v>
      </c>
      <c r="H3118">
        <v>0.01</v>
      </c>
      <c r="I3118">
        <v>4</v>
      </c>
      <c r="J3118">
        <v>-0.30299999999999999</v>
      </c>
      <c r="K3118">
        <v>-1.306</v>
      </c>
      <c r="L3118">
        <v>-2.302</v>
      </c>
      <c r="M3118">
        <v>-3.0779999999999998</v>
      </c>
      <c r="N3118">
        <v>-3.2749999999999999</v>
      </c>
      <c r="O3118">
        <v>1.133</v>
      </c>
      <c r="P3118">
        <v>1.125</v>
      </c>
      <c r="Q3118">
        <v>1.1240000000000001</v>
      </c>
      <c r="R3118">
        <v>0.85799999999999998</v>
      </c>
      <c r="S3118">
        <v>0.44900000000000001</v>
      </c>
    </row>
    <row r="3119" spans="1:19" x14ac:dyDescent="0.3">
      <c r="A3119">
        <v>600</v>
      </c>
      <c r="B3119">
        <v>-0.27900000000000003</v>
      </c>
      <c r="C3119">
        <v>-1.232</v>
      </c>
      <c r="D3119">
        <v>-2.2810000000000001</v>
      </c>
      <c r="E3119">
        <v>-2.976</v>
      </c>
      <c r="F3119">
        <v>-3.19</v>
      </c>
      <c r="G3119">
        <v>3.2</v>
      </c>
      <c r="H3119">
        <v>0.01</v>
      </c>
      <c r="I3119">
        <v>4</v>
      </c>
      <c r="J3119">
        <v>-0.30199999999999999</v>
      </c>
      <c r="K3119">
        <v>-1.306</v>
      </c>
      <c r="L3119">
        <v>-2.302</v>
      </c>
      <c r="M3119">
        <v>-3.0819999999999999</v>
      </c>
      <c r="N3119">
        <v>-3.282</v>
      </c>
      <c r="O3119">
        <v>1.135</v>
      </c>
      <c r="P3119">
        <v>1.125</v>
      </c>
      <c r="Q3119">
        <v>1.1220000000000001</v>
      </c>
      <c r="R3119">
        <v>0.86099999999999999</v>
      </c>
      <c r="S3119">
        <v>0.45200000000000001</v>
      </c>
    </row>
    <row r="3121" spans="1:19" x14ac:dyDescent="0.3">
      <c r="A3121" t="s">
        <v>0</v>
      </c>
      <c r="B3121" t="s">
        <v>241</v>
      </c>
    </row>
    <row r="3122" spans="1:19" x14ac:dyDescent="0.3">
      <c r="A3122">
        <v>0</v>
      </c>
      <c r="B3122">
        <v>-0.27900000000000003</v>
      </c>
      <c r="C3122">
        <v>-1.2330000000000001</v>
      </c>
      <c r="D3122">
        <v>-2.2799999999999998</v>
      </c>
      <c r="E3122">
        <v>-2.97</v>
      </c>
      <c r="F3122">
        <v>-3.18</v>
      </c>
      <c r="G3122">
        <v>3.2</v>
      </c>
      <c r="H3122">
        <v>0.01</v>
      </c>
      <c r="I3122">
        <v>4</v>
      </c>
      <c r="J3122">
        <v>-0.30499999999999999</v>
      </c>
      <c r="K3122">
        <v>-1.3049999999999999</v>
      </c>
      <c r="L3122">
        <v>-2.2999999999999998</v>
      </c>
      <c r="M3122">
        <v>-3.0470000000000002</v>
      </c>
      <c r="N3122">
        <v>-3.18</v>
      </c>
      <c r="O3122">
        <v>1.1060000000000001</v>
      </c>
      <c r="P3122">
        <v>1.1060000000000001</v>
      </c>
      <c r="Q3122">
        <v>1.0980000000000001</v>
      </c>
      <c r="R3122">
        <v>0.78100000000000003</v>
      </c>
      <c r="S3122">
        <v>0.33300000000000002</v>
      </c>
    </row>
    <row r="3123" spans="1:19" x14ac:dyDescent="0.3">
      <c r="A3123">
        <v>60</v>
      </c>
      <c r="B3123">
        <v>-0.27900000000000003</v>
      </c>
      <c r="C3123">
        <v>-1.2330000000000001</v>
      </c>
      <c r="D3123">
        <v>-2.2799999999999998</v>
      </c>
      <c r="E3123">
        <v>-2.97</v>
      </c>
      <c r="F3123">
        <v>-3.18</v>
      </c>
      <c r="G3123">
        <v>3.2</v>
      </c>
      <c r="H3123">
        <v>0.01</v>
      </c>
      <c r="I3123">
        <v>4</v>
      </c>
      <c r="J3123">
        <v>-0.317</v>
      </c>
      <c r="K3123">
        <v>-1.3080000000000001</v>
      </c>
      <c r="L3123">
        <v>-2.29</v>
      </c>
      <c r="M3123">
        <v>-3.036</v>
      </c>
      <c r="N3123">
        <v>-3.2170000000000001</v>
      </c>
      <c r="O3123">
        <v>1.129</v>
      </c>
      <c r="P3123">
        <v>1.115</v>
      </c>
      <c r="Q3123">
        <v>1.0680000000000001</v>
      </c>
      <c r="R3123">
        <v>0.749</v>
      </c>
      <c r="S3123">
        <v>0.42899999999999999</v>
      </c>
    </row>
    <row r="3124" spans="1:19" x14ac:dyDescent="0.3">
      <c r="A3124">
        <v>120</v>
      </c>
      <c r="B3124">
        <v>-0.27900000000000003</v>
      </c>
      <c r="C3124">
        <v>-1.2330000000000001</v>
      </c>
      <c r="D3124">
        <v>-2.2799999999999998</v>
      </c>
      <c r="E3124">
        <v>-2.97</v>
      </c>
      <c r="F3124">
        <v>-3.18</v>
      </c>
      <c r="G3124">
        <v>3.2</v>
      </c>
      <c r="H3124">
        <v>0.01</v>
      </c>
      <c r="I3124">
        <v>4</v>
      </c>
      <c r="J3124">
        <v>-0.308</v>
      </c>
      <c r="K3124">
        <v>-1.3109999999999999</v>
      </c>
      <c r="L3124">
        <v>-2.3069999999999999</v>
      </c>
      <c r="M3124">
        <v>-3.0590000000000002</v>
      </c>
      <c r="N3124">
        <v>-3.2240000000000002</v>
      </c>
      <c r="O3124">
        <v>1.1180000000000001</v>
      </c>
      <c r="P3124">
        <v>1.1399999999999999</v>
      </c>
      <c r="Q3124">
        <v>1.1319999999999999</v>
      </c>
      <c r="R3124">
        <v>0.82599999999999996</v>
      </c>
      <c r="S3124">
        <v>0.43099999999999999</v>
      </c>
    </row>
    <row r="3125" spans="1:19" x14ac:dyDescent="0.3">
      <c r="A3125">
        <v>180</v>
      </c>
      <c r="B3125">
        <v>-0.27900000000000003</v>
      </c>
      <c r="C3125">
        <v>-1.2330000000000001</v>
      </c>
      <c r="D3125">
        <v>-2.2799999999999998</v>
      </c>
      <c r="E3125">
        <v>-2.97</v>
      </c>
      <c r="F3125">
        <v>-3.18</v>
      </c>
      <c r="G3125">
        <v>3.2</v>
      </c>
      <c r="H3125">
        <v>0.01</v>
      </c>
      <c r="I3125">
        <v>4</v>
      </c>
      <c r="J3125">
        <v>-0.30599999999999999</v>
      </c>
      <c r="K3125">
        <v>-1.3009999999999999</v>
      </c>
      <c r="L3125">
        <v>-2.2949999999999999</v>
      </c>
      <c r="M3125">
        <v>-3.04</v>
      </c>
      <c r="N3125">
        <v>-3.2269999999999999</v>
      </c>
      <c r="O3125">
        <v>1.119</v>
      </c>
      <c r="P3125">
        <v>1.113</v>
      </c>
      <c r="Q3125">
        <v>1.0960000000000001</v>
      </c>
      <c r="R3125">
        <v>0.76300000000000001</v>
      </c>
      <c r="S3125">
        <v>0.432</v>
      </c>
    </row>
    <row r="3126" spans="1:19" x14ac:dyDescent="0.3">
      <c r="A3126">
        <v>240</v>
      </c>
      <c r="B3126">
        <v>-0.27900000000000003</v>
      </c>
      <c r="C3126">
        <v>-1.2330000000000001</v>
      </c>
      <c r="D3126">
        <v>-2.2799999999999998</v>
      </c>
      <c r="E3126">
        <v>-2.97</v>
      </c>
      <c r="F3126">
        <v>-3.18</v>
      </c>
      <c r="G3126">
        <v>3.2</v>
      </c>
      <c r="H3126">
        <v>0.01</v>
      </c>
      <c r="I3126">
        <v>4</v>
      </c>
      <c r="J3126">
        <v>-0.31</v>
      </c>
      <c r="K3126">
        <v>-1.306</v>
      </c>
      <c r="L3126">
        <v>-2.3039999999999998</v>
      </c>
      <c r="M3126">
        <v>-3.0369999999999999</v>
      </c>
      <c r="N3126">
        <v>-3.2330000000000001</v>
      </c>
      <c r="O3126">
        <v>1.1279999999999999</v>
      </c>
      <c r="P3126">
        <v>1.135</v>
      </c>
      <c r="Q3126">
        <v>1.135</v>
      </c>
      <c r="R3126">
        <v>0.76700000000000002</v>
      </c>
      <c r="S3126">
        <v>0.434</v>
      </c>
    </row>
    <row r="3127" spans="1:19" x14ac:dyDescent="0.3">
      <c r="A3127">
        <v>300</v>
      </c>
      <c r="B3127">
        <v>-0.27900000000000003</v>
      </c>
      <c r="C3127">
        <v>-1.2330000000000001</v>
      </c>
      <c r="D3127">
        <v>-2.2799999999999998</v>
      </c>
      <c r="E3127">
        <v>-2.97</v>
      </c>
      <c r="F3127">
        <v>-3.18</v>
      </c>
      <c r="G3127">
        <v>3.2</v>
      </c>
      <c r="H3127">
        <v>0.01</v>
      </c>
      <c r="I3127">
        <v>4</v>
      </c>
      <c r="J3127">
        <v>-0.30599999999999999</v>
      </c>
      <c r="K3127">
        <v>-1.3049999999999999</v>
      </c>
      <c r="L3127">
        <v>-2.302</v>
      </c>
      <c r="M3127">
        <v>-3.0459999999999998</v>
      </c>
      <c r="N3127">
        <v>-3.2389999999999999</v>
      </c>
      <c r="O3127">
        <v>1.1259999999999999</v>
      </c>
      <c r="P3127">
        <v>1.121</v>
      </c>
      <c r="Q3127">
        <v>1.121</v>
      </c>
      <c r="R3127">
        <v>0.80400000000000005</v>
      </c>
      <c r="S3127">
        <v>0.436</v>
      </c>
    </row>
    <row r="3128" spans="1:19" x14ac:dyDescent="0.3">
      <c r="A3128">
        <v>360</v>
      </c>
      <c r="B3128">
        <v>-0.27900000000000003</v>
      </c>
      <c r="C3128">
        <v>-1.2330000000000001</v>
      </c>
      <c r="D3128">
        <v>-2.2799999999999998</v>
      </c>
      <c r="E3128">
        <v>-2.97</v>
      </c>
      <c r="F3128">
        <v>-3.18</v>
      </c>
      <c r="G3128">
        <v>3.2</v>
      </c>
      <c r="H3128">
        <v>0.01</v>
      </c>
      <c r="I3128">
        <v>4</v>
      </c>
      <c r="J3128">
        <v>-0.30599999999999999</v>
      </c>
      <c r="K3128">
        <v>-1.3049999999999999</v>
      </c>
      <c r="L3128">
        <v>-2.2989999999999999</v>
      </c>
      <c r="M3128">
        <v>-3.0550000000000002</v>
      </c>
      <c r="N3128">
        <v>-3.2440000000000002</v>
      </c>
      <c r="O3128">
        <v>1.129</v>
      </c>
      <c r="P3128">
        <v>1.1240000000000001</v>
      </c>
      <c r="Q3128">
        <v>1.113</v>
      </c>
      <c r="R3128">
        <v>0.82899999999999996</v>
      </c>
      <c r="S3128">
        <v>0.438</v>
      </c>
    </row>
    <row r="3129" spans="1:19" x14ac:dyDescent="0.3">
      <c r="A3129">
        <v>420</v>
      </c>
      <c r="B3129">
        <v>-0.27900000000000003</v>
      </c>
      <c r="C3129">
        <v>-1.2330000000000001</v>
      </c>
      <c r="D3129">
        <v>-2.2799999999999998</v>
      </c>
      <c r="E3129">
        <v>-2.97</v>
      </c>
      <c r="F3129">
        <v>-3.18</v>
      </c>
      <c r="G3129">
        <v>3.2</v>
      </c>
      <c r="H3129">
        <v>0.01</v>
      </c>
      <c r="I3129">
        <v>4</v>
      </c>
      <c r="J3129">
        <v>-0.30499999999999999</v>
      </c>
      <c r="K3129">
        <v>-1.306</v>
      </c>
      <c r="L3129">
        <v>-2.3010000000000002</v>
      </c>
      <c r="M3129">
        <v>-3.0619999999999998</v>
      </c>
      <c r="N3129">
        <v>-3.25</v>
      </c>
      <c r="O3129">
        <v>1.131</v>
      </c>
      <c r="P3129">
        <v>1.127</v>
      </c>
      <c r="Q3129">
        <v>1.121</v>
      </c>
      <c r="R3129">
        <v>0.84299999999999997</v>
      </c>
      <c r="S3129">
        <v>0.44</v>
      </c>
    </row>
    <row r="3130" spans="1:19" x14ac:dyDescent="0.3">
      <c r="A3130">
        <v>480</v>
      </c>
      <c r="B3130">
        <v>-0.27900000000000003</v>
      </c>
      <c r="C3130">
        <v>-1.2330000000000001</v>
      </c>
      <c r="D3130">
        <v>-2.2799999999999998</v>
      </c>
      <c r="E3130">
        <v>-2.97</v>
      </c>
      <c r="F3130">
        <v>-3.18</v>
      </c>
      <c r="G3130">
        <v>3.2</v>
      </c>
      <c r="H3130">
        <v>0.01</v>
      </c>
      <c r="I3130">
        <v>4</v>
      </c>
      <c r="J3130">
        <v>-0.30399999999999999</v>
      </c>
      <c r="K3130">
        <v>-1.306</v>
      </c>
      <c r="L3130">
        <v>-2.302</v>
      </c>
      <c r="M3130">
        <v>-3.0670000000000002</v>
      </c>
      <c r="N3130">
        <v>-3.2559999999999998</v>
      </c>
      <c r="O3130">
        <v>1.1319999999999999</v>
      </c>
      <c r="P3130">
        <v>1.1240000000000001</v>
      </c>
      <c r="Q3130">
        <v>1.125</v>
      </c>
      <c r="R3130">
        <v>0.85</v>
      </c>
      <c r="S3130">
        <v>0.443</v>
      </c>
    </row>
    <row r="3131" spans="1:19" x14ac:dyDescent="0.3">
      <c r="A3131">
        <v>540</v>
      </c>
      <c r="B3131">
        <v>-0.27900000000000003</v>
      </c>
      <c r="C3131">
        <v>-1.2330000000000001</v>
      </c>
      <c r="D3131">
        <v>-2.2799999999999998</v>
      </c>
      <c r="E3131">
        <v>-2.97</v>
      </c>
      <c r="F3131">
        <v>-3.18</v>
      </c>
      <c r="G3131">
        <v>3.2</v>
      </c>
      <c r="H3131">
        <v>0.01</v>
      </c>
      <c r="I3131">
        <v>4</v>
      </c>
      <c r="J3131">
        <v>-0.30299999999999999</v>
      </c>
      <c r="K3131">
        <v>-1.306</v>
      </c>
      <c r="L3131">
        <v>-2.302</v>
      </c>
      <c r="M3131">
        <v>-3.0720000000000001</v>
      </c>
      <c r="N3131">
        <v>-3.2629999999999999</v>
      </c>
      <c r="O3131">
        <v>1.1339999999999999</v>
      </c>
      <c r="P3131">
        <v>1.1240000000000001</v>
      </c>
      <c r="Q3131">
        <v>1.1240000000000001</v>
      </c>
      <c r="R3131">
        <v>0.85299999999999998</v>
      </c>
      <c r="S3131">
        <v>0.44500000000000001</v>
      </c>
    </row>
    <row r="3132" spans="1:19" x14ac:dyDescent="0.3">
      <c r="A3132">
        <v>600</v>
      </c>
      <c r="B3132">
        <v>-0.27900000000000003</v>
      </c>
      <c r="C3132">
        <v>-1.2330000000000001</v>
      </c>
      <c r="D3132">
        <v>-2.2799999999999998</v>
      </c>
      <c r="E3132">
        <v>-2.97</v>
      </c>
      <c r="F3132">
        <v>-3.18</v>
      </c>
      <c r="G3132">
        <v>3.2</v>
      </c>
      <c r="H3132">
        <v>0.01</v>
      </c>
      <c r="I3132">
        <v>4</v>
      </c>
      <c r="J3132">
        <v>-0.30199999999999999</v>
      </c>
      <c r="K3132">
        <v>-1.306</v>
      </c>
      <c r="L3132">
        <v>-2.302</v>
      </c>
      <c r="M3132">
        <v>-3.0760000000000001</v>
      </c>
      <c r="N3132">
        <v>-3.2709999999999999</v>
      </c>
      <c r="O3132">
        <v>1.135</v>
      </c>
      <c r="P3132">
        <v>1.125</v>
      </c>
      <c r="Q3132">
        <v>1.1220000000000001</v>
      </c>
      <c r="R3132">
        <v>0.85599999999999998</v>
      </c>
      <c r="S3132">
        <v>0.44800000000000001</v>
      </c>
    </row>
    <row r="3134" spans="1:19" x14ac:dyDescent="0.3">
      <c r="A3134" t="s">
        <v>0</v>
      </c>
      <c r="B3134" t="s">
        <v>242</v>
      </c>
    </row>
    <row r="3135" spans="1:19" x14ac:dyDescent="0.3">
      <c r="A3135">
        <v>0</v>
      </c>
      <c r="B3135">
        <v>-0.27900000000000003</v>
      </c>
      <c r="C3135">
        <v>-1.2330000000000001</v>
      </c>
      <c r="D3135">
        <v>-2.2799999999999998</v>
      </c>
      <c r="E3135">
        <v>-2.9630000000000001</v>
      </c>
      <c r="F3135">
        <v>-3.17</v>
      </c>
      <c r="G3135">
        <v>3.2</v>
      </c>
      <c r="H3135">
        <v>0.01</v>
      </c>
      <c r="I3135">
        <v>4</v>
      </c>
      <c r="J3135">
        <v>-0.30499999999999999</v>
      </c>
      <c r="K3135">
        <v>-1.3049999999999999</v>
      </c>
      <c r="L3135">
        <v>-2.2999999999999998</v>
      </c>
      <c r="M3135">
        <v>-3.04</v>
      </c>
      <c r="N3135">
        <v>-3.17</v>
      </c>
      <c r="O3135">
        <v>1.1060000000000001</v>
      </c>
      <c r="P3135">
        <v>1.1060000000000001</v>
      </c>
      <c r="Q3135">
        <v>1.0980000000000001</v>
      </c>
      <c r="R3135">
        <v>0.77400000000000002</v>
      </c>
      <c r="S3135">
        <v>0.33</v>
      </c>
    </row>
    <row r="3136" spans="1:19" x14ac:dyDescent="0.3">
      <c r="A3136">
        <v>60</v>
      </c>
      <c r="B3136">
        <v>-0.27900000000000003</v>
      </c>
      <c r="C3136">
        <v>-1.2330000000000001</v>
      </c>
      <c r="D3136">
        <v>-2.2799999999999998</v>
      </c>
      <c r="E3136">
        <v>-2.9630000000000001</v>
      </c>
      <c r="F3136">
        <v>-3.17</v>
      </c>
      <c r="G3136">
        <v>3.2</v>
      </c>
      <c r="H3136">
        <v>0.01</v>
      </c>
      <c r="I3136">
        <v>4</v>
      </c>
      <c r="J3136">
        <v>-0.317</v>
      </c>
      <c r="K3136">
        <v>-1.3080000000000001</v>
      </c>
      <c r="L3136">
        <v>-2.2890000000000001</v>
      </c>
      <c r="M3136">
        <v>-3.0289999999999999</v>
      </c>
      <c r="N3136">
        <v>-3.206</v>
      </c>
      <c r="O3136">
        <v>1.129</v>
      </c>
      <c r="P3136">
        <v>1.1140000000000001</v>
      </c>
      <c r="Q3136">
        <v>1.0669999999999999</v>
      </c>
      <c r="R3136">
        <v>0.74399999999999999</v>
      </c>
      <c r="S3136">
        <v>0.42499999999999999</v>
      </c>
    </row>
    <row r="3137" spans="1:19" x14ac:dyDescent="0.3">
      <c r="A3137">
        <v>120</v>
      </c>
      <c r="B3137">
        <v>-0.27900000000000003</v>
      </c>
      <c r="C3137">
        <v>-1.2330000000000001</v>
      </c>
      <c r="D3137">
        <v>-2.2799999999999998</v>
      </c>
      <c r="E3137">
        <v>-2.9630000000000001</v>
      </c>
      <c r="F3137">
        <v>-3.17</v>
      </c>
      <c r="G3137">
        <v>3.2</v>
      </c>
      <c r="H3137">
        <v>0.01</v>
      </c>
      <c r="I3137">
        <v>4</v>
      </c>
      <c r="J3137">
        <v>-0.308</v>
      </c>
      <c r="K3137">
        <v>-1.3109999999999999</v>
      </c>
      <c r="L3137">
        <v>-2.306</v>
      </c>
      <c r="M3137">
        <v>-3.052</v>
      </c>
      <c r="N3137">
        <v>-3.2130000000000001</v>
      </c>
      <c r="O3137">
        <v>1.1180000000000001</v>
      </c>
      <c r="P3137">
        <v>1.1399999999999999</v>
      </c>
      <c r="Q3137">
        <v>1.1319999999999999</v>
      </c>
      <c r="R3137">
        <v>0.81799999999999995</v>
      </c>
      <c r="S3137">
        <v>0.42699999999999999</v>
      </c>
    </row>
    <row r="3138" spans="1:19" x14ac:dyDescent="0.3">
      <c r="A3138">
        <v>180</v>
      </c>
      <c r="B3138">
        <v>-0.27900000000000003</v>
      </c>
      <c r="C3138">
        <v>-1.2330000000000001</v>
      </c>
      <c r="D3138">
        <v>-2.2799999999999998</v>
      </c>
      <c r="E3138">
        <v>-2.9630000000000001</v>
      </c>
      <c r="F3138">
        <v>-3.17</v>
      </c>
      <c r="G3138">
        <v>3.2</v>
      </c>
      <c r="H3138">
        <v>0.01</v>
      </c>
      <c r="I3138">
        <v>4</v>
      </c>
      <c r="J3138">
        <v>-0.30599999999999999</v>
      </c>
      <c r="K3138">
        <v>-1.3009999999999999</v>
      </c>
      <c r="L3138">
        <v>-2.2949999999999999</v>
      </c>
      <c r="M3138">
        <v>-3.0329999999999999</v>
      </c>
      <c r="N3138">
        <v>-3.2170000000000001</v>
      </c>
      <c r="O3138">
        <v>1.1180000000000001</v>
      </c>
      <c r="P3138">
        <v>1.1120000000000001</v>
      </c>
      <c r="Q3138">
        <v>1.097</v>
      </c>
      <c r="R3138">
        <v>0.75600000000000001</v>
      </c>
      <c r="S3138">
        <v>0.42899999999999999</v>
      </c>
    </row>
    <row r="3139" spans="1:19" x14ac:dyDescent="0.3">
      <c r="A3139">
        <v>240</v>
      </c>
      <c r="B3139">
        <v>-0.27900000000000003</v>
      </c>
      <c r="C3139">
        <v>-1.2330000000000001</v>
      </c>
      <c r="D3139">
        <v>-2.2799999999999998</v>
      </c>
      <c r="E3139">
        <v>-2.9630000000000001</v>
      </c>
      <c r="F3139">
        <v>-3.17</v>
      </c>
      <c r="G3139">
        <v>3.2</v>
      </c>
      <c r="H3139">
        <v>0.01</v>
      </c>
      <c r="I3139">
        <v>4</v>
      </c>
      <c r="J3139">
        <v>-0.31</v>
      </c>
      <c r="K3139">
        <v>-1.306</v>
      </c>
      <c r="L3139">
        <v>-2.3039999999999998</v>
      </c>
      <c r="M3139">
        <v>-3.0310000000000001</v>
      </c>
      <c r="N3139">
        <v>-3.2229999999999999</v>
      </c>
      <c r="O3139">
        <v>1.1279999999999999</v>
      </c>
      <c r="P3139">
        <v>1.135</v>
      </c>
      <c r="Q3139">
        <v>1.135</v>
      </c>
      <c r="R3139">
        <v>0.76200000000000001</v>
      </c>
      <c r="S3139">
        <v>0.43099999999999999</v>
      </c>
    </row>
    <row r="3140" spans="1:19" x14ac:dyDescent="0.3">
      <c r="A3140">
        <v>300</v>
      </c>
      <c r="B3140">
        <v>-0.27900000000000003</v>
      </c>
      <c r="C3140">
        <v>-1.2330000000000001</v>
      </c>
      <c r="D3140">
        <v>-2.2799999999999998</v>
      </c>
      <c r="E3140">
        <v>-2.9630000000000001</v>
      </c>
      <c r="F3140">
        <v>-3.17</v>
      </c>
      <c r="G3140">
        <v>3.2</v>
      </c>
      <c r="H3140">
        <v>0.01</v>
      </c>
      <c r="I3140">
        <v>4</v>
      </c>
      <c r="J3140">
        <v>-0.30599999999999999</v>
      </c>
      <c r="K3140">
        <v>-1.3049999999999999</v>
      </c>
      <c r="L3140">
        <v>-2.3010000000000002</v>
      </c>
      <c r="M3140">
        <v>-3.0390000000000001</v>
      </c>
      <c r="N3140">
        <v>-3.2280000000000002</v>
      </c>
      <c r="O3140">
        <v>1.1259999999999999</v>
      </c>
      <c r="P3140">
        <v>1.121</v>
      </c>
      <c r="Q3140">
        <v>1.1200000000000001</v>
      </c>
      <c r="R3140">
        <v>0.79900000000000004</v>
      </c>
      <c r="S3140">
        <v>0.432</v>
      </c>
    </row>
    <row r="3141" spans="1:19" x14ac:dyDescent="0.3">
      <c r="A3141">
        <v>360</v>
      </c>
      <c r="B3141">
        <v>-0.27900000000000003</v>
      </c>
      <c r="C3141">
        <v>-1.2330000000000001</v>
      </c>
      <c r="D3141">
        <v>-2.2799999999999998</v>
      </c>
      <c r="E3141">
        <v>-2.9630000000000001</v>
      </c>
      <c r="F3141">
        <v>-3.17</v>
      </c>
      <c r="G3141">
        <v>3.2</v>
      </c>
      <c r="H3141">
        <v>0.01</v>
      </c>
      <c r="I3141">
        <v>4</v>
      </c>
      <c r="J3141">
        <v>-0.30599999999999999</v>
      </c>
      <c r="K3141">
        <v>-1.3049999999999999</v>
      </c>
      <c r="L3141">
        <v>-2.2989999999999999</v>
      </c>
      <c r="M3141">
        <v>-3.0489999999999999</v>
      </c>
      <c r="N3141">
        <v>-3.2330000000000001</v>
      </c>
      <c r="O3141">
        <v>1.129</v>
      </c>
      <c r="P3141">
        <v>1.1240000000000001</v>
      </c>
      <c r="Q3141">
        <v>1.113</v>
      </c>
      <c r="R3141">
        <v>0.82499999999999996</v>
      </c>
      <c r="S3141">
        <v>0.434</v>
      </c>
    </row>
    <row r="3142" spans="1:19" x14ac:dyDescent="0.3">
      <c r="A3142">
        <v>420</v>
      </c>
      <c r="B3142">
        <v>-0.27900000000000003</v>
      </c>
      <c r="C3142">
        <v>-1.2330000000000001</v>
      </c>
      <c r="D3142">
        <v>-2.2799999999999998</v>
      </c>
      <c r="E3142">
        <v>-2.9630000000000001</v>
      </c>
      <c r="F3142">
        <v>-3.17</v>
      </c>
      <c r="G3142">
        <v>3.2</v>
      </c>
      <c r="H3142">
        <v>0.01</v>
      </c>
      <c r="I3142">
        <v>4</v>
      </c>
      <c r="J3142">
        <v>-0.30499999999999999</v>
      </c>
      <c r="K3142">
        <v>-1.306</v>
      </c>
      <c r="L3142">
        <v>-2.2999999999999998</v>
      </c>
      <c r="M3142">
        <v>-3.056</v>
      </c>
      <c r="N3142">
        <v>-3.2389999999999999</v>
      </c>
      <c r="O3142">
        <v>1.131</v>
      </c>
      <c r="P3142">
        <v>1.127</v>
      </c>
      <c r="Q3142">
        <v>1.121</v>
      </c>
      <c r="R3142">
        <v>0.83799999999999997</v>
      </c>
      <c r="S3142">
        <v>0.437</v>
      </c>
    </row>
    <row r="3143" spans="1:19" x14ac:dyDescent="0.3">
      <c r="A3143">
        <v>480</v>
      </c>
      <c r="B3143">
        <v>-0.27900000000000003</v>
      </c>
      <c r="C3143">
        <v>-1.2330000000000001</v>
      </c>
      <c r="D3143">
        <v>-2.2799999999999998</v>
      </c>
      <c r="E3143">
        <v>-2.9630000000000001</v>
      </c>
      <c r="F3143">
        <v>-3.17</v>
      </c>
      <c r="G3143">
        <v>3.2</v>
      </c>
      <c r="H3143">
        <v>0.01</v>
      </c>
      <c r="I3143">
        <v>4</v>
      </c>
      <c r="J3143">
        <v>-0.30399999999999999</v>
      </c>
      <c r="K3143">
        <v>-1.306</v>
      </c>
      <c r="L3143">
        <v>-2.302</v>
      </c>
      <c r="M3143">
        <v>-3.0609999999999999</v>
      </c>
      <c r="N3143">
        <v>-3.246</v>
      </c>
      <c r="O3143">
        <v>1.1319999999999999</v>
      </c>
      <c r="P3143">
        <v>1.125</v>
      </c>
      <c r="Q3143">
        <v>1.125</v>
      </c>
      <c r="R3143">
        <v>0.84399999999999997</v>
      </c>
      <c r="S3143">
        <v>0.439</v>
      </c>
    </row>
    <row r="3144" spans="1:19" x14ac:dyDescent="0.3">
      <c r="A3144">
        <v>540</v>
      </c>
      <c r="B3144">
        <v>-0.27900000000000003</v>
      </c>
      <c r="C3144">
        <v>-1.2330000000000001</v>
      </c>
      <c r="D3144">
        <v>-2.2799999999999998</v>
      </c>
      <c r="E3144">
        <v>-2.9630000000000001</v>
      </c>
      <c r="F3144">
        <v>-3.17</v>
      </c>
      <c r="G3144">
        <v>3.2</v>
      </c>
      <c r="H3144">
        <v>0.01</v>
      </c>
      <c r="I3144">
        <v>4</v>
      </c>
      <c r="J3144">
        <v>-0.30299999999999999</v>
      </c>
      <c r="K3144">
        <v>-1.306</v>
      </c>
      <c r="L3144">
        <v>-2.302</v>
      </c>
      <c r="M3144">
        <v>-3.0649999999999999</v>
      </c>
      <c r="N3144">
        <v>-3.2519999999999998</v>
      </c>
      <c r="O3144">
        <v>1.1339999999999999</v>
      </c>
      <c r="P3144">
        <v>1.1240000000000001</v>
      </c>
      <c r="Q3144">
        <v>1.1240000000000001</v>
      </c>
      <c r="R3144">
        <v>0.84699999999999998</v>
      </c>
      <c r="S3144">
        <v>0.441</v>
      </c>
    </row>
    <row r="3145" spans="1:19" x14ac:dyDescent="0.3">
      <c r="A3145">
        <v>600</v>
      </c>
      <c r="B3145">
        <v>-0.27900000000000003</v>
      </c>
      <c r="C3145">
        <v>-1.2330000000000001</v>
      </c>
      <c r="D3145">
        <v>-2.2799999999999998</v>
      </c>
      <c r="E3145">
        <v>-2.9630000000000001</v>
      </c>
      <c r="F3145">
        <v>-3.17</v>
      </c>
      <c r="G3145">
        <v>3.2</v>
      </c>
      <c r="H3145">
        <v>0.01</v>
      </c>
      <c r="I3145">
        <v>4</v>
      </c>
      <c r="J3145">
        <v>-0.30199999999999999</v>
      </c>
      <c r="K3145">
        <v>-1.306</v>
      </c>
      <c r="L3145">
        <v>-2.3010000000000002</v>
      </c>
      <c r="M3145">
        <v>-3.07</v>
      </c>
      <c r="N3145">
        <v>-3.2589999999999999</v>
      </c>
      <c r="O3145">
        <v>1.135</v>
      </c>
      <c r="P3145">
        <v>1.125</v>
      </c>
      <c r="Q3145">
        <v>1.121</v>
      </c>
      <c r="R3145">
        <v>0.85099999999999998</v>
      </c>
      <c r="S3145">
        <v>0.44400000000000001</v>
      </c>
    </row>
    <row r="3147" spans="1:19" x14ac:dyDescent="0.3">
      <c r="A3147" t="s">
        <v>0</v>
      </c>
      <c r="B3147" t="s">
        <v>243</v>
      </c>
    </row>
    <row r="3148" spans="1:19" x14ac:dyDescent="0.3">
      <c r="A3148">
        <v>0</v>
      </c>
      <c r="B3148">
        <v>-0.28000000000000003</v>
      </c>
      <c r="C3148">
        <v>-1.232</v>
      </c>
      <c r="D3148">
        <v>-2.2799999999999998</v>
      </c>
      <c r="E3148">
        <v>-2.956</v>
      </c>
      <c r="F3148">
        <v>-3.16</v>
      </c>
      <c r="G3148">
        <v>3.2</v>
      </c>
      <c r="H3148">
        <v>0.01</v>
      </c>
      <c r="I3148">
        <v>4</v>
      </c>
      <c r="J3148">
        <v>-0.30499999999999999</v>
      </c>
      <c r="K3148">
        <v>-1.3049999999999999</v>
      </c>
      <c r="L3148">
        <v>-2.2999999999999998</v>
      </c>
      <c r="M3148">
        <v>-3.0339999999999998</v>
      </c>
      <c r="N3148">
        <v>-3.16</v>
      </c>
      <c r="O3148">
        <v>1.1060000000000001</v>
      </c>
      <c r="P3148">
        <v>1.1060000000000001</v>
      </c>
      <c r="Q3148">
        <v>1.0980000000000001</v>
      </c>
      <c r="R3148">
        <v>0.76800000000000002</v>
      </c>
      <c r="S3148">
        <v>0.32800000000000001</v>
      </c>
    </row>
    <row r="3149" spans="1:19" x14ac:dyDescent="0.3">
      <c r="A3149">
        <v>60</v>
      </c>
      <c r="B3149">
        <v>-0.28000000000000003</v>
      </c>
      <c r="C3149">
        <v>-1.232</v>
      </c>
      <c r="D3149">
        <v>-2.2799999999999998</v>
      </c>
      <c r="E3149">
        <v>-2.956</v>
      </c>
      <c r="F3149">
        <v>-3.16</v>
      </c>
      <c r="G3149">
        <v>3.2</v>
      </c>
      <c r="H3149">
        <v>0.01</v>
      </c>
      <c r="I3149">
        <v>4</v>
      </c>
      <c r="J3149">
        <v>-0.317</v>
      </c>
      <c r="K3149">
        <v>-1.3080000000000001</v>
      </c>
      <c r="L3149">
        <v>-2.2890000000000001</v>
      </c>
      <c r="M3149">
        <v>-3.0230000000000001</v>
      </c>
      <c r="N3149">
        <v>-3.1960000000000002</v>
      </c>
      <c r="O3149">
        <v>1.129</v>
      </c>
      <c r="P3149">
        <v>1.113</v>
      </c>
      <c r="Q3149">
        <v>1.0669999999999999</v>
      </c>
      <c r="R3149">
        <v>0.73899999999999999</v>
      </c>
      <c r="S3149">
        <v>0.42199999999999999</v>
      </c>
    </row>
    <row r="3150" spans="1:19" x14ac:dyDescent="0.3">
      <c r="A3150">
        <v>120</v>
      </c>
      <c r="B3150">
        <v>-0.28000000000000003</v>
      </c>
      <c r="C3150">
        <v>-1.232</v>
      </c>
      <c r="D3150">
        <v>-2.2799999999999998</v>
      </c>
      <c r="E3150">
        <v>-2.956</v>
      </c>
      <c r="F3150">
        <v>-3.16</v>
      </c>
      <c r="G3150">
        <v>3.2</v>
      </c>
      <c r="H3150">
        <v>0.01</v>
      </c>
      <c r="I3150">
        <v>4</v>
      </c>
      <c r="J3150">
        <v>-0.308</v>
      </c>
      <c r="K3150">
        <v>-1.3109999999999999</v>
      </c>
      <c r="L3150">
        <v>-2.306</v>
      </c>
      <c r="M3150">
        <v>-3.0449999999999999</v>
      </c>
      <c r="N3150">
        <v>-3.2029999999999998</v>
      </c>
      <c r="O3150">
        <v>1.1180000000000001</v>
      </c>
      <c r="P3150">
        <v>1.1399999999999999</v>
      </c>
      <c r="Q3150">
        <v>1.131</v>
      </c>
      <c r="R3150">
        <v>0.81100000000000005</v>
      </c>
      <c r="S3150">
        <v>0.42399999999999999</v>
      </c>
    </row>
    <row r="3151" spans="1:19" x14ac:dyDescent="0.3">
      <c r="A3151">
        <v>180</v>
      </c>
      <c r="B3151">
        <v>-0.28000000000000003</v>
      </c>
      <c r="C3151">
        <v>-1.232</v>
      </c>
      <c r="D3151">
        <v>-2.2799999999999998</v>
      </c>
      <c r="E3151">
        <v>-2.956</v>
      </c>
      <c r="F3151">
        <v>-3.16</v>
      </c>
      <c r="G3151">
        <v>3.2</v>
      </c>
      <c r="H3151">
        <v>0.01</v>
      </c>
      <c r="I3151">
        <v>4</v>
      </c>
      <c r="J3151">
        <v>-0.30599999999999999</v>
      </c>
      <c r="K3151">
        <v>-1.3009999999999999</v>
      </c>
      <c r="L3151">
        <v>-2.2949999999999999</v>
      </c>
      <c r="M3151">
        <v>-3.0249999999999999</v>
      </c>
      <c r="N3151">
        <v>-3.206</v>
      </c>
      <c r="O3151">
        <v>1.1180000000000001</v>
      </c>
      <c r="P3151">
        <v>1.1120000000000001</v>
      </c>
      <c r="Q3151">
        <v>1.0960000000000001</v>
      </c>
      <c r="R3151">
        <v>0.749</v>
      </c>
      <c r="S3151">
        <v>0.42499999999999999</v>
      </c>
    </row>
    <row r="3152" spans="1:19" x14ac:dyDescent="0.3">
      <c r="A3152">
        <v>240</v>
      </c>
      <c r="B3152">
        <v>-0.28000000000000003</v>
      </c>
      <c r="C3152">
        <v>-1.232</v>
      </c>
      <c r="D3152">
        <v>-2.2799999999999998</v>
      </c>
      <c r="E3152">
        <v>-2.956</v>
      </c>
      <c r="F3152">
        <v>-3.16</v>
      </c>
      <c r="G3152">
        <v>3.2</v>
      </c>
      <c r="H3152">
        <v>0.01</v>
      </c>
      <c r="I3152">
        <v>4</v>
      </c>
      <c r="J3152">
        <v>-0.31</v>
      </c>
      <c r="K3152">
        <v>-1.306</v>
      </c>
      <c r="L3152">
        <v>-2.3029999999999999</v>
      </c>
      <c r="M3152">
        <v>-3.024</v>
      </c>
      <c r="N3152">
        <v>-3.2120000000000002</v>
      </c>
      <c r="O3152">
        <v>1.1279999999999999</v>
      </c>
      <c r="P3152">
        <v>1.135</v>
      </c>
      <c r="Q3152">
        <v>1.1339999999999999</v>
      </c>
      <c r="R3152">
        <v>0.75600000000000001</v>
      </c>
      <c r="S3152">
        <v>0.42699999999999999</v>
      </c>
    </row>
    <row r="3153" spans="1:19" x14ac:dyDescent="0.3">
      <c r="A3153">
        <v>300</v>
      </c>
      <c r="B3153">
        <v>-0.28000000000000003</v>
      </c>
      <c r="C3153">
        <v>-1.232</v>
      </c>
      <c r="D3153">
        <v>-2.2799999999999998</v>
      </c>
      <c r="E3153">
        <v>-2.956</v>
      </c>
      <c r="F3153">
        <v>-3.16</v>
      </c>
      <c r="G3153">
        <v>3.2</v>
      </c>
      <c r="H3153">
        <v>0.01</v>
      </c>
      <c r="I3153">
        <v>4</v>
      </c>
      <c r="J3153">
        <v>-0.30599999999999999</v>
      </c>
      <c r="K3153">
        <v>-1.304</v>
      </c>
      <c r="L3153">
        <v>-2.3010000000000002</v>
      </c>
      <c r="M3153">
        <v>-3.0329999999999999</v>
      </c>
      <c r="N3153">
        <v>-3.2170000000000001</v>
      </c>
      <c r="O3153">
        <v>1.1259999999999999</v>
      </c>
      <c r="P3153">
        <v>1.121</v>
      </c>
      <c r="Q3153">
        <v>1.1200000000000001</v>
      </c>
      <c r="R3153">
        <v>0.79300000000000004</v>
      </c>
      <c r="S3153">
        <v>0.42899999999999999</v>
      </c>
    </row>
    <row r="3154" spans="1:19" x14ac:dyDescent="0.3">
      <c r="A3154">
        <v>360</v>
      </c>
      <c r="B3154">
        <v>-0.28000000000000003</v>
      </c>
      <c r="C3154">
        <v>-1.232</v>
      </c>
      <c r="D3154">
        <v>-2.2799999999999998</v>
      </c>
      <c r="E3154">
        <v>-2.956</v>
      </c>
      <c r="F3154">
        <v>-3.16</v>
      </c>
      <c r="G3154">
        <v>3.2</v>
      </c>
      <c r="H3154">
        <v>0.01</v>
      </c>
      <c r="I3154">
        <v>4</v>
      </c>
      <c r="J3154">
        <v>-0.30599999999999999</v>
      </c>
      <c r="K3154">
        <v>-1.3049999999999999</v>
      </c>
      <c r="L3154">
        <v>-2.298</v>
      </c>
      <c r="M3154">
        <v>-3.0430000000000001</v>
      </c>
      <c r="N3154">
        <v>-3.222</v>
      </c>
      <c r="O3154">
        <v>1.129</v>
      </c>
      <c r="P3154">
        <v>1.1240000000000001</v>
      </c>
      <c r="Q3154">
        <v>1.1120000000000001</v>
      </c>
      <c r="R3154">
        <v>0.81899999999999995</v>
      </c>
      <c r="S3154">
        <v>0.43099999999999999</v>
      </c>
    </row>
    <row r="3155" spans="1:19" x14ac:dyDescent="0.3">
      <c r="A3155">
        <v>420</v>
      </c>
      <c r="B3155">
        <v>-0.28000000000000003</v>
      </c>
      <c r="C3155">
        <v>-1.232</v>
      </c>
      <c r="D3155">
        <v>-2.2799999999999998</v>
      </c>
      <c r="E3155">
        <v>-2.956</v>
      </c>
      <c r="F3155">
        <v>-3.16</v>
      </c>
      <c r="G3155">
        <v>3.2</v>
      </c>
      <c r="H3155">
        <v>0.01</v>
      </c>
      <c r="I3155">
        <v>4</v>
      </c>
      <c r="J3155">
        <v>-0.30499999999999999</v>
      </c>
      <c r="K3155">
        <v>-1.306</v>
      </c>
      <c r="L3155">
        <v>-2.2999999999999998</v>
      </c>
      <c r="M3155">
        <v>-3.0489999999999999</v>
      </c>
      <c r="N3155">
        <v>-3.2280000000000002</v>
      </c>
      <c r="O3155">
        <v>1.131</v>
      </c>
      <c r="P3155">
        <v>1.127</v>
      </c>
      <c r="Q3155">
        <v>1.1200000000000001</v>
      </c>
      <c r="R3155">
        <v>0.83299999999999996</v>
      </c>
      <c r="S3155">
        <v>0.433</v>
      </c>
    </row>
    <row r="3156" spans="1:19" x14ac:dyDescent="0.3">
      <c r="A3156">
        <v>480</v>
      </c>
      <c r="B3156">
        <v>-0.28000000000000003</v>
      </c>
      <c r="C3156">
        <v>-1.232</v>
      </c>
      <c r="D3156">
        <v>-2.2799999999999998</v>
      </c>
      <c r="E3156">
        <v>-2.956</v>
      </c>
      <c r="F3156">
        <v>-3.16</v>
      </c>
      <c r="G3156">
        <v>3.2</v>
      </c>
      <c r="H3156">
        <v>0.01</v>
      </c>
      <c r="I3156">
        <v>4</v>
      </c>
      <c r="J3156">
        <v>-0.30399999999999999</v>
      </c>
      <c r="K3156">
        <v>-1.306</v>
      </c>
      <c r="L3156">
        <v>-2.302</v>
      </c>
      <c r="M3156">
        <v>-3.0550000000000002</v>
      </c>
      <c r="N3156">
        <v>-3.2349999999999999</v>
      </c>
      <c r="O3156">
        <v>1.131</v>
      </c>
      <c r="P3156">
        <v>1.1240000000000001</v>
      </c>
      <c r="Q3156">
        <v>1.125</v>
      </c>
      <c r="R3156">
        <v>0.83799999999999997</v>
      </c>
      <c r="S3156">
        <v>0.435</v>
      </c>
    </row>
    <row r="3157" spans="1:19" x14ac:dyDescent="0.3">
      <c r="A3157">
        <v>540</v>
      </c>
      <c r="B3157">
        <v>-0.28000000000000003</v>
      </c>
      <c r="C3157">
        <v>-1.232</v>
      </c>
      <c r="D3157">
        <v>-2.2799999999999998</v>
      </c>
      <c r="E3157">
        <v>-2.956</v>
      </c>
      <c r="F3157">
        <v>-3.16</v>
      </c>
      <c r="G3157">
        <v>3.2</v>
      </c>
      <c r="H3157">
        <v>0.01</v>
      </c>
      <c r="I3157">
        <v>4</v>
      </c>
      <c r="J3157">
        <v>-0.30299999999999999</v>
      </c>
      <c r="K3157">
        <v>-1.306</v>
      </c>
      <c r="L3157">
        <v>-2.302</v>
      </c>
      <c r="M3157">
        <v>-3.0590000000000002</v>
      </c>
      <c r="N3157">
        <v>-3.2410000000000001</v>
      </c>
      <c r="O3157">
        <v>1.1339999999999999</v>
      </c>
      <c r="P3157">
        <v>1.125</v>
      </c>
      <c r="Q3157">
        <v>1.1240000000000001</v>
      </c>
      <c r="R3157">
        <v>0.84199999999999997</v>
      </c>
      <c r="S3157">
        <v>0.437</v>
      </c>
    </row>
    <row r="3158" spans="1:19" x14ac:dyDescent="0.3">
      <c r="A3158">
        <v>600</v>
      </c>
      <c r="B3158">
        <v>-0.28000000000000003</v>
      </c>
      <c r="C3158">
        <v>-1.232</v>
      </c>
      <c r="D3158">
        <v>-2.2799999999999998</v>
      </c>
      <c r="E3158">
        <v>-2.956</v>
      </c>
      <c r="F3158">
        <v>-3.16</v>
      </c>
      <c r="G3158">
        <v>3.2</v>
      </c>
      <c r="H3158">
        <v>0.01</v>
      </c>
      <c r="I3158">
        <v>4</v>
      </c>
      <c r="J3158">
        <v>-0.30199999999999999</v>
      </c>
      <c r="K3158">
        <v>-1.306</v>
      </c>
      <c r="L3158">
        <v>-2.3010000000000002</v>
      </c>
      <c r="M3158">
        <v>-3.0630000000000002</v>
      </c>
      <c r="N3158">
        <v>-3.2480000000000002</v>
      </c>
      <c r="O3158">
        <v>1.135</v>
      </c>
      <c r="P3158">
        <v>1.125</v>
      </c>
      <c r="Q3158">
        <v>1.121</v>
      </c>
      <c r="R3158">
        <v>0.84399999999999997</v>
      </c>
      <c r="S3158">
        <v>0.439</v>
      </c>
    </row>
    <row r="3160" spans="1:19" x14ac:dyDescent="0.3">
      <c r="A3160" t="s">
        <v>0</v>
      </c>
      <c r="B3160" t="s">
        <v>244</v>
      </c>
    </row>
    <row r="3161" spans="1:19" x14ac:dyDescent="0.3">
      <c r="A3161">
        <v>0</v>
      </c>
      <c r="B3161">
        <v>-0.255</v>
      </c>
      <c r="C3161">
        <v>-1.22</v>
      </c>
      <c r="D3161">
        <v>-2.2549999999999999</v>
      </c>
      <c r="E3161">
        <v>-3.0110000000000001</v>
      </c>
      <c r="F3161">
        <v>-3.24</v>
      </c>
      <c r="G3161">
        <v>3.4</v>
      </c>
      <c r="H3161">
        <v>-0.01</v>
      </c>
      <c r="I3161">
        <v>4</v>
      </c>
      <c r="J3161">
        <v>-0.27400000000000002</v>
      </c>
      <c r="K3161">
        <v>-1.274</v>
      </c>
      <c r="L3161">
        <v>-2.2709999999999999</v>
      </c>
      <c r="M3161">
        <v>-3.07</v>
      </c>
      <c r="N3161">
        <v>-3.24</v>
      </c>
      <c r="O3161">
        <v>1.123</v>
      </c>
      <c r="P3161">
        <v>1.123</v>
      </c>
      <c r="Q3161">
        <v>1.1180000000000001</v>
      </c>
      <c r="R3161">
        <v>0.85399999999999998</v>
      </c>
      <c r="S3161">
        <v>0.371</v>
      </c>
    </row>
    <row r="3162" spans="1:19" x14ac:dyDescent="0.3">
      <c r="A3162">
        <v>60</v>
      </c>
      <c r="B3162">
        <v>-0.255</v>
      </c>
      <c r="C3162">
        <v>-1.22</v>
      </c>
      <c r="D3162">
        <v>-2.2549999999999999</v>
      </c>
      <c r="E3162">
        <v>-3.0110000000000001</v>
      </c>
      <c r="F3162">
        <v>-3.24</v>
      </c>
      <c r="G3162">
        <v>3.4</v>
      </c>
      <c r="H3162">
        <v>-0.01</v>
      </c>
      <c r="I3162">
        <v>4</v>
      </c>
      <c r="J3162">
        <v>-0.28499999999999998</v>
      </c>
      <c r="K3162">
        <v>-1.2769999999999999</v>
      </c>
      <c r="L3162">
        <v>-2.2629999999999999</v>
      </c>
      <c r="M3162">
        <v>-3.06</v>
      </c>
      <c r="N3162">
        <v>-3.2719999999999998</v>
      </c>
      <c r="O3162">
        <v>1.1379999999999999</v>
      </c>
      <c r="P3162">
        <v>1.1359999999999999</v>
      </c>
      <c r="Q3162">
        <v>1.101</v>
      </c>
      <c r="R3162">
        <v>0.82499999999999996</v>
      </c>
      <c r="S3162">
        <v>0.44900000000000001</v>
      </c>
    </row>
    <row r="3163" spans="1:19" x14ac:dyDescent="0.3">
      <c r="A3163">
        <v>120</v>
      </c>
      <c r="B3163">
        <v>-0.255</v>
      </c>
      <c r="C3163">
        <v>-1.22</v>
      </c>
      <c r="D3163">
        <v>-2.2549999999999999</v>
      </c>
      <c r="E3163">
        <v>-3.0110000000000001</v>
      </c>
      <c r="F3163">
        <v>-3.24</v>
      </c>
      <c r="G3163">
        <v>3.4</v>
      </c>
      <c r="H3163">
        <v>-0.01</v>
      </c>
      <c r="I3163">
        <v>4</v>
      </c>
      <c r="J3163">
        <v>-0.28100000000000003</v>
      </c>
      <c r="K3163">
        <v>-1.278</v>
      </c>
      <c r="L3163">
        <v>-2.2759999999999998</v>
      </c>
      <c r="M3163">
        <v>-3.08</v>
      </c>
      <c r="N3163">
        <v>-3.278</v>
      </c>
      <c r="O3163">
        <v>1.1279999999999999</v>
      </c>
      <c r="P3163">
        <v>1.1539999999999999</v>
      </c>
      <c r="Q3163">
        <v>1.1539999999999999</v>
      </c>
      <c r="R3163">
        <v>0.89800000000000002</v>
      </c>
      <c r="S3163">
        <v>0.45100000000000001</v>
      </c>
    </row>
    <row r="3164" spans="1:19" x14ac:dyDescent="0.3">
      <c r="A3164">
        <v>180</v>
      </c>
      <c r="B3164">
        <v>-0.255</v>
      </c>
      <c r="C3164">
        <v>-1.22</v>
      </c>
      <c r="D3164">
        <v>-2.2549999999999999</v>
      </c>
      <c r="E3164">
        <v>-3.0110000000000001</v>
      </c>
      <c r="F3164">
        <v>-3.24</v>
      </c>
      <c r="G3164">
        <v>3.4</v>
      </c>
      <c r="H3164">
        <v>-0.01</v>
      </c>
      <c r="I3164">
        <v>4</v>
      </c>
      <c r="J3164">
        <v>-0.28199999999999997</v>
      </c>
      <c r="K3164">
        <v>-1.2709999999999999</v>
      </c>
      <c r="L3164">
        <v>-2.2669999999999999</v>
      </c>
      <c r="M3164">
        <v>-3.0680000000000001</v>
      </c>
      <c r="N3164">
        <v>-3.28</v>
      </c>
      <c r="O3164">
        <v>1.127</v>
      </c>
      <c r="P3164">
        <v>1.137</v>
      </c>
      <c r="Q3164">
        <v>1.123</v>
      </c>
      <c r="R3164">
        <v>0.85599999999999998</v>
      </c>
      <c r="S3164">
        <v>0.45100000000000001</v>
      </c>
    </row>
    <row r="3165" spans="1:19" x14ac:dyDescent="0.3">
      <c r="A3165">
        <v>240</v>
      </c>
      <c r="B3165">
        <v>-0.255</v>
      </c>
      <c r="C3165">
        <v>-1.22</v>
      </c>
      <c r="D3165">
        <v>-2.2549999999999999</v>
      </c>
      <c r="E3165">
        <v>-3.0110000000000001</v>
      </c>
      <c r="F3165">
        <v>-3.24</v>
      </c>
      <c r="G3165">
        <v>3.4</v>
      </c>
      <c r="H3165">
        <v>-0.01</v>
      </c>
      <c r="I3165">
        <v>4</v>
      </c>
      <c r="J3165">
        <v>-0.28699999999999998</v>
      </c>
      <c r="K3165">
        <v>-1.2749999999999999</v>
      </c>
      <c r="L3165">
        <v>-2.2719999999999998</v>
      </c>
      <c r="M3165">
        <v>-3.0630000000000002</v>
      </c>
      <c r="N3165">
        <v>-3.2839999999999998</v>
      </c>
      <c r="O3165">
        <v>1.131</v>
      </c>
      <c r="P3165">
        <v>1.153</v>
      </c>
      <c r="Q3165">
        <v>1.1499999999999999</v>
      </c>
      <c r="R3165">
        <v>0.84699999999999998</v>
      </c>
      <c r="S3165">
        <v>0.45300000000000001</v>
      </c>
    </row>
    <row r="3166" spans="1:19" x14ac:dyDescent="0.3">
      <c r="A3166">
        <v>300</v>
      </c>
      <c r="B3166">
        <v>-0.255</v>
      </c>
      <c r="C3166">
        <v>-1.22</v>
      </c>
      <c r="D3166">
        <v>-2.2549999999999999</v>
      </c>
      <c r="E3166">
        <v>-3.0110000000000001</v>
      </c>
      <c r="F3166">
        <v>-3.24</v>
      </c>
      <c r="G3166">
        <v>3.4</v>
      </c>
      <c r="H3166">
        <v>-0.01</v>
      </c>
      <c r="I3166">
        <v>4</v>
      </c>
      <c r="J3166">
        <v>-0.28699999999999998</v>
      </c>
      <c r="K3166">
        <v>-1.274</v>
      </c>
      <c r="L3166">
        <v>-2.2719999999999998</v>
      </c>
      <c r="M3166">
        <v>-3.0670000000000002</v>
      </c>
      <c r="N3166">
        <v>-3.2879999999999998</v>
      </c>
      <c r="O3166">
        <v>1.1279999999999999</v>
      </c>
      <c r="P3166">
        <v>1.1439999999999999</v>
      </c>
      <c r="Q3166">
        <v>1.1459999999999999</v>
      </c>
      <c r="R3166">
        <v>0.87</v>
      </c>
      <c r="S3166">
        <v>0.45400000000000001</v>
      </c>
    </row>
    <row r="3167" spans="1:19" x14ac:dyDescent="0.3">
      <c r="A3167">
        <v>360</v>
      </c>
      <c r="B3167">
        <v>-0.255</v>
      </c>
      <c r="C3167">
        <v>-1.22</v>
      </c>
      <c r="D3167">
        <v>-2.2549999999999999</v>
      </c>
      <c r="E3167">
        <v>-3.0110000000000001</v>
      </c>
      <c r="F3167">
        <v>-3.24</v>
      </c>
      <c r="G3167">
        <v>3.4</v>
      </c>
      <c r="H3167">
        <v>-0.01</v>
      </c>
      <c r="I3167">
        <v>4</v>
      </c>
      <c r="J3167">
        <v>-0.28899999999999998</v>
      </c>
      <c r="K3167">
        <v>-1.274</v>
      </c>
      <c r="L3167">
        <v>-2.27</v>
      </c>
      <c r="M3167">
        <v>-3.0739999999999998</v>
      </c>
      <c r="N3167">
        <v>-3.2919999999999998</v>
      </c>
      <c r="O3167">
        <v>1.1279999999999999</v>
      </c>
      <c r="P3167">
        <v>1.1419999999999999</v>
      </c>
      <c r="Q3167">
        <v>1.137</v>
      </c>
      <c r="R3167">
        <v>0.89</v>
      </c>
      <c r="S3167">
        <v>0.45600000000000002</v>
      </c>
    </row>
    <row r="3168" spans="1:19" x14ac:dyDescent="0.3">
      <c r="A3168">
        <v>420</v>
      </c>
      <c r="B3168">
        <v>-0.255</v>
      </c>
      <c r="C3168">
        <v>-1.22</v>
      </c>
      <c r="D3168">
        <v>-2.2549999999999999</v>
      </c>
      <c r="E3168">
        <v>-3.0110000000000001</v>
      </c>
      <c r="F3168">
        <v>-3.24</v>
      </c>
      <c r="G3168">
        <v>3.4</v>
      </c>
      <c r="H3168">
        <v>-0.01</v>
      </c>
      <c r="I3168">
        <v>4</v>
      </c>
      <c r="J3168">
        <v>-0.29099999999999998</v>
      </c>
      <c r="K3168">
        <v>-1.2769999999999999</v>
      </c>
      <c r="L3168">
        <v>-2.27</v>
      </c>
      <c r="M3168">
        <v>-3.0790000000000002</v>
      </c>
      <c r="N3168">
        <v>-3.298</v>
      </c>
      <c r="O3168">
        <v>1.1279999999999999</v>
      </c>
      <c r="P3168">
        <v>1.143</v>
      </c>
      <c r="Q3168">
        <v>1.141</v>
      </c>
      <c r="R3168">
        <v>0.90200000000000002</v>
      </c>
      <c r="S3168">
        <v>0.45800000000000002</v>
      </c>
    </row>
    <row r="3169" spans="1:19" x14ac:dyDescent="0.3">
      <c r="A3169">
        <v>480</v>
      </c>
      <c r="B3169">
        <v>-0.255</v>
      </c>
      <c r="C3169">
        <v>-1.22</v>
      </c>
      <c r="D3169">
        <v>-2.2549999999999999</v>
      </c>
      <c r="E3169">
        <v>-3.0110000000000001</v>
      </c>
      <c r="F3169">
        <v>-3.24</v>
      </c>
      <c r="G3169">
        <v>3.4</v>
      </c>
      <c r="H3169">
        <v>-0.01</v>
      </c>
      <c r="I3169">
        <v>4</v>
      </c>
      <c r="J3169">
        <v>-0.29199999999999998</v>
      </c>
      <c r="K3169">
        <v>-1.278</v>
      </c>
      <c r="L3169">
        <v>-2.2709999999999999</v>
      </c>
      <c r="M3169">
        <v>-3.0830000000000002</v>
      </c>
      <c r="N3169">
        <v>-3.3029999999999999</v>
      </c>
      <c r="O3169">
        <v>1.1259999999999999</v>
      </c>
      <c r="P3169">
        <v>1.141</v>
      </c>
      <c r="Q3169">
        <v>1.145</v>
      </c>
      <c r="R3169">
        <v>0.90700000000000003</v>
      </c>
      <c r="S3169">
        <v>0.46</v>
      </c>
    </row>
    <row r="3170" spans="1:19" x14ac:dyDescent="0.3">
      <c r="A3170">
        <v>540</v>
      </c>
      <c r="B3170">
        <v>-0.255</v>
      </c>
      <c r="C3170">
        <v>-1.22</v>
      </c>
      <c r="D3170">
        <v>-2.2549999999999999</v>
      </c>
      <c r="E3170">
        <v>-3.0110000000000001</v>
      </c>
      <c r="F3170">
        <v>-3.24</v>
      </c>
      <c r="G3170">
        <v>3.4</v>
      </c>
      <c r="H3170">
        <v>-0.01</v>
      </c>
      <c r="I3170">
        <v>4</v>
      </c>
      <c r="J3170">
        <v>-0.29399999999999998</v>
      </c>
      <c r="K3170">
        <v>-1.2789999999999999</v>
      </c>
      <c r="L3170">
        <v>-2.2719999999999998</v>
      </c>
      <c r="M3170">
        <v>-3.0859999999999999</v>
      </c>
      <c r="N3170">
        <v>-3.3079999999999998</v>
      </c>
      <c r="O3170">
        <v>1.125</v>
      </c>
      <c r="P3170">
        <v>1.139</v>
      </c>
      <c r="Q3170">
        <v>1.145</v>
      </c>
      <c r="R3170">
        <v>0.91</v>
      </c>
      <c r="S3170">
        <v>0.46200000000000002</v>
      </c>
    </row>
    <row r="3171" spans="1:19" x14ac:dyDescent="0.3">
      <c r="A3171">
        <v>600</v>
      </c>
      <c r="B3171">
        <v>-0.255</v>
      </c>
      <c r="C3171">
        <v>-1.22</v>
      </c>
      <c r="D3171">
        <v>-2.2549999999999999</v>
      </c>
      <c r="E3171">
        <v>-3.0110000000000001</v>
      </c>
      <c r="F3171">
        <v>-3.24</v>
      </c>
      <c r="G3171">
        <v>3.4</v>
      </c>
      <c r="H3171">
        <v>-0.01</v>
      </c>
      <c r="I3171">
        <v>4</v>
      </c>
      <c r="J3171">
        <v>-0.29499999999999998</v>
      </c>
      <c r="K3171">
        <v>-1.28</v>
      </c>
      <c r="L3171">
        <v>-2.2709999999999999</v>
      </c>
      <c r="M3171">
        <v>-3.089</v>
      </c>
      <c r="N3171">
        <v>-3.3140000000000001</v>
      </c>
      <c r="O3171">
        <v>1.125</v>
      </c>
      <c r="P3171">
        <v>1.137</v>
      </c>
      <c r="Q3171">
        <v>1.143</v>
      </c>
      <c r="R3171">
        <v>0.91200000000000003</v>
      </c>
      <c r="S3171">
        <v>0.46400000000000002</v>
      </c>
    </row>
    <row r="3173" spans="1:19" x14ac:dyDescent="0.3">
      <c r="A3173" t="s">
        <v>0</v>
      </c>
      <c r="B3173" t="s">
        <v>245</v>
      </c>
    </row>
    <row r="3174" spans="1:19" x14ac:dyDescent="0.3">
      <c r="A3174">
        <v>0</v>
      </c>
      <c r="B3174">
        <v>-0.255</v>
      </c>
      <c r="C3174">
        <v>-1.2190000000000001</v>
      </c>
      <c r="D3174">
        <v>-2.2559999999999998</v>
      </c>
      <c r="E3174">
        <v>-3.0049999999999999</v>
      </c>
      <c r="F3174">
        <v>-3.23</v>
      </c>
      <c r="G3174">
        <v>3.4</v>
      </c>
      <c r="H3174">
        <v>-0.01</v>
      </c>
      <c r="I3174">
        <v>4</v>
      </c>
      <c r="J3174">
        <v>-0.27400000000000002</v>
      </c>
      <c r="K3174">
        <v>-1.274</v>
      </c>
      <c r="L3174">
        <v>-2.2709999999999999</v>
      </c>
      <c r="M3174">
        <v>-3.0640000000000001</v>
      </c>
      <c r="N3174">
        <v>-3.23</v>
      </c>
      <c r="O3174">
        <v>1.123</v>
      </c>
      <c r="P3174">
        <v>1.123</v>
      </c>
      <c r="Q3174">
        <v>1.1180000000000001</v>
      </c>
      <c r="R3174">
        <v>0.84699999999999998</v>
      </c>
      <c r="S3174">
        <v>0.36799999999999999</v>
      </c>
    </row>
    <row r="3175" spans="1:19" x14ac:dyDescent="0.3">
      <c r="A3175">
        <v>60</v>
      </c>
      <c r="B3175">
        <v>-0.255</v>
      </c>
      <c r="C3175">
        <v>-1.2190000000000001</v>
      </c>
      <c r="D3175">
        <v>-2.2559999999999998</v>
      </c>
      <c r="E3175">
        <v>-3.0049999999999999</v>
      </c>
      <c r="F3175">
        <v>-3.23</v>
      </c>
      <c r="G3175">
        <v>3.4</v>
      </c>
      <c r="H3175">
        <v>-0.01</v>
      </c>
      <c r="I3175">
        <v>4</v>
      </c>
      <c r="J3175">
        <v>-0.28499999999999998</v>
      </c>
      <c r="K3175">
        <v>-1.2769999999999999</v>
      </c>
      <c r="L3175">
        <v>-2.2629999999999999</v>
      </c>
      <c r="M3175">
        <v>-3.0550000000000002</v>
      </c>
      <c r="N3175">
        <v>-3.2589999999999999</v>
      </c>
      <c r="O3175">
        <v>1.1379999999999999</v>
      </c>
      <c r="P3175">
        <v>1.137</v>
      </c>
      <c r="Q3175">
        <v>1.101</v>
      </c>
      <c r="R3175">
        <v>0.82299999999999995</v>
      </c>
      <c r="S3175">
        <v>0.44400000000000001</v>
      </c>
    </row>
    <row r="3176" spans="1:19" x14ac:dyDescent="0.3">
      <c r="A3176">
        <v>120</v>
      </c>
      <c r="B3176">
        <v>-0.255</v>
      </c>
      <c r="C3176">
        <v>-1.2190000000000001</v>
      </c>
      <c r="D3176">
        <v>-2.2559999999999998</v>
      </c>
      <c r="E3176">
        <v>-3.0049999999999999</v>
      </c>
      <c r="F3176">
        <v>-3.23</v>
      </c>
      <c r="G3176">
        <v>3.4</v>
      </c>
      <c r="H3176">
        <v>-0.01</v>
      </c>
      <c r="I3176">
        <v>4</v>
      </c>
      <c r="J3176">
        <v>-0.28100000000000003</v>
      </c>
      <c r="K3176">
        <v>-1.2789999999999999</v>
      </c>
      <c r="L3176">
        <v>-2.2759999999999998</v>
      </c>
      <c r="M3176">
        <v>-3.073</v>
      </c>
      <c r="N3176">
        <v>-3.2650000000000001</v>
      </c>
      <c r="O3176">
        <v>1.1279999999999999</v>
      </c>
      <c r="P3176">
        <v>1.155</v>
      </c>
      <c r="Q3176">
        <v>1.151</v>
      </c>
      <c r="R3176">
        <v>0.88800000000000001</v>
      </c>
      <c r="S3176">
        <v>0.44600000000000001</v>
      </c>
    </row>
    <row r="3177" spans="1:19" x14ac:dyDescent="0.3">
      <c r="A3177">
        <v>180</v>
      </c>
      <c r="B3177">
        <v>-0.255</v>
      </c>
      <c r="C3177">
        <v>-1.2190000000000001</v>
      </c>
      <c r="D3177">
        <v>-2.2559999999999998</v>
      </c>
      <c r="E3177">
        <v>-3.0049999999999999</v>
      </c>
      <c r="F3177">
        <v>-3.23</v>
      </c>
      <c r="G3177">
        <v>3.4</v>
      </c>
      <c r="H3177">
        <v>-0.01</v>
      </c>
      <c r="I3177">
        <v>4</v>
      </c>
      <c r="J3177">
        <v>-0.28199999999999997</v>
      </c>
      <c r="K3177">
        <v>-1.2709999999999999</v>
      </c>
      <c r="L3177">
        <v>-2.2669999999999999</v>
      </c>
      <c r="M3177">
        <v>-3.06</v>
      </c>
      <c r="N3177">
        <v>-3.2669999999999999</v>
      </c>
      <c r="O3177">
        <v>1.127</v>
      </c>
      <c r="P3177">
        <v>1.137</v>
      </c>
      <c r="Q3177">
        <v>1.1240000000000001</v>
      </c>
      <c r="R3177">
        <v>0.84299999999999997</v>
      </c>
      <c r="S3177">
        <v>0.44700000000000001</v>
      </c>
    </row>
    <row r="3178" spans="1:19" x14ac:dyDescent="0.3">
      <c r="A3178">
        <v>240</v>
      </c>
      <c r="B3178">
        <v>-0.255</v>
      </c>
      <c r="C3178">
        <v>-1.2190000000000001</v>
      </c>
      <c r="D3178">
        <v>-2.2559999999999998</v>
      </c>
      <c r="E3178">
        <v>-3.0049999999999999</v>
      </c>
      <c r="F3178">
        <v>-3.23</v>
      </c>
      <c r="G3178">
        <v>3.4</v>
      </c>
      <c r="H3178">
        <v>-0.01</v>
      </c>
      <c r="I3178">
        <v>4</v>
      </c>
      <c r="J3178">
        <v>-0.28699999999999998</v>
      </c>
      <c r="K3178">
        <v>-1.2749999999999999</v>
      </c>
      <c r="L3178">
        <v>-2.2730000000000001</v>
      </c>
      <c r="M3178">
        <v>-3.056</v>
      </c>
      <c r="N3178">
        <v>-3.2719999999999998</v>
      </c>
      <c r="O3178">
        <v>1.131</v>
      </c>
      <c r="P3178">
        <v>1.153</v>
      </c>
      <c r="Q3178">
        <v>1.151</v>
      </c>
      <c r="R3178">
        <v>0.84</v>
      </c>
      <c r="S3178">
        <v>0.44800000000000001</v>
      </c>
    </row>
    <row r="3179" spans="1:19" x14ac:dyDescent="0.3">
      <c r="A3179">
        <v>300</v>
      </c>
      <c r="B3179">
        <v>-0.255</v>
      </c>
      <c r="C3179">
        <v>-1.2190000000000001</v>
      </c>
      <c r="D3179">
        <v>-2.2559999999999998</v>
      </c>
      <c r="E3179">
        <v>-3.0049999999999999</v>
      </c>
      <c r="F3179">
        <v>-3.23</v>
      </c>
      <c r="G3179">
        <v>3.4</v>
      </c>
      <c r="H3179">
        <v>-0.01</v>
      </c>
      <c r="I3179">
        <v>4</v>
      </c>
      <c r="J3179">
        <v>-0.28699999999999998</v>
      </c>
      <c r="K3179">
        <v>-1.274</v>
      </c>
      <c r="L3179">
        <v>-2.2719999999999998</v>
      </c>
      <c r="M3179">
        <v>-3.0609999999999999</v>
      </c>
      <c r="N3179">
        <v>-3.2759999999999998</v>
      </c>
      <c r="O3179">
        <v>1.127</v>
      </c>
      <c r="P3179">
        <v>1.143</v>
      </c>
      <c r="Q3179">
        <v>1.1439999999999999</v>
      </c>
      <c r="R3179">
        <v>0.86499999999999999</v>
      </c>
      <c r="S3179">
        <v>0.45</v>
      </c>
    </row>
    <row r="3180" spans="1:19" x14ac:dyDescent="0.3">
      <c r="A3180">
        <v>360</v>
      </c>
      <c r="B3180">
        <v>-0.255</v>
      </c>
      <c r="C3180">
        <v>-1.2190000000000001</v>
      </c>
      <c r="D3180">
        <v>-2.2559999999999998</v>
      </c>
      <c r="E3180">
        <v>-3.0049999999999999</v>
      </c>
      <c r="F3180">
        <v>-3.23</v>
      </c>
      <c r="G3180">
        <v>3.4</v>
      </c>
      <c r="H3180">
        <v>-0.01</v>
      </c>
      <c r="I3180">
        <v>4</v>
      </c>
      <c r="J3180">
        <v>-0.28899999999999998</v>
      </c>
      <c r="K3180">
        <v>-1.2749999999999999</v>
      </c>
      <c r="L3180">
        <v>-2.27</v>
      </c>
      <c r="M3180">
        <v>-3.0680000000000001</v>
      </c>
      <c r="N3180">
        <v>-3.28</v>
      </c>
      <c r="O3180">
        <v>1.1279999999999999</v>
      </c>
      <c r="P3180">
        <v>1.143</v>
      </c>
      <c r="Q3180">
        <v>1.137</v>
      </c>
      <c r="R3180">
        <v>0.88300000000000001</v>
      </c>
      <c r="S3180">
        <v>0.45100000000000001</v>
      </c>
    </row>
    <row r="3181" spans="1:19" x14ac:dyDescent="0.3">
      <c r="A3181">
        <v>420</v>
      </c>
      <c r="B3181">
        <v>-0.255</v>
      </c>
      <c r="C3181">
        <v>-1.2190000000000001</v>
      </c>
      <c r="D3181">
        <v>-2.2559999999999998</v>
      </c>
      <c r="E3181">
        <v>-3.0049999999999999</v>
      </c>
      <c r="F3181">
        <v>-3.23</v>
      </c>
      <c r="G3181">
        <v>3.4</v>
      </c>
      <c r="H3181">
        <v>-0.01</v>
      </c>
      <c r="I3181">
        <v>4</v>
      </c>
      <c r="J3181">
        <v>-0.29099999999999998</v>
      </c>
      <c r="K3181">
        <v>-1.2769999999999999</v>
      </c>
      <c r="L3181">
        <v>-2.27</v>
      </c>
      <c r="M3181">
        <v>-3.0720000000000001</v>
      </c>
      <c r="N3181">
        <v>-3.2850000000000001</v>
      </c>
      <c r="O3181">
        <v>1.127</v>
      </c>
      <c r="P3181">
        <v>1.1439999999999999</v>
      </c>
      <c r="Q3181">
        <v>1.1419999999999999</v>
      </c>
      <c r="R3181">
        <v>0.89400000000000002</v>
      </c>
      <c r="S3181">
        <v>0.45300000000000001</v>
      </c>
    </row>
    <row r="3182" spans="1:19" x14ac:dyDescent="0.3">
      <c r="A3182">
        <v>480</v>
      </c>
      <c r="B3182">
        <v>-0.255</v>
      </c>
      <c r="C3182">
        <v>-1.2190000000000001</v>
      </c>
      <c r="D3182">
        <v>-2.2559999999999998</v>
      </c>
      <c r="E3182">
        <v>-3.0049999999999999</v>
      </c>
      <c r="F3182">
        <v>-3.23</v>
      </c>
      <c r="G3182">
        <v>3.4</v>
      </c>
      <c r="H3182">
        <v>-0.01</v>
      </c>
      <c r="I3182">
        <v>4</v>
      </c>
      <c r="J3182">
        <v>-0.29199999999999998</v>
      </c>
      <c r="K3182">
        <v>-1.2769999999999999</v>
      </c>
      <c r="L3182">
        <v>-2.2709999999999999</v>
      </c>
      <c r="M3182">
        <v>-3.0760000000000001</v>
      </c>
      <c r="N3182">
        <v>-3.29</v>
      </c>
      <c r="O3182">
        <v>1.1259999999999999</v>
      </c>
      <c r="P3182">
        <v>1.1399999999999999</v>
      </c>
      <c r="Q3182">
        <v>1.145</v>
      </c>
      <c r="R3182">
        <v>0.9</v>
      </c>
      <c r="S3182">
        <v>0.45500000000000002</v>
      </c>
    </row>
    <row r="3183" spans="1:19" x14ac:dyDescent="0.3">
      <c r="A3183">
        <v>540</v>
      </c>
      <c r="B3183">
        <v>-0.255</v>
      </c>
      <c r="C3183">
        <v>-1.2190000000000001</v>
      </c>
      <c r="D3183">
        <v>-2.2559999999999998</v>
      </c>
      <c r="E3183">
        <v>-3.0049999999999999</v>
      </c>
      <c r="F3183">
        <v>-3.23</v>
      </c>
      <c r="G3183">
        <v>3.4</v>
      </c>
      <c r="H3183">
        <v>-0.01</v>
      </c>
      <c r="I3183">
        <v>4</v>
      </c>
      <c r="J3183">
        <v>-0.29399999999999998</v>
      </c>
      <c r="K3183">
        <v>-1.2789999999999999</v>
      </c>
      <c r="L3183">
        <v>-2.2709999999999999</v>
      </c>
      <c r="M3183">
        <v>-3.0790000000000002</v>
      </c>
      <c r="N3183">
        <v>-3.2949999999999999</v>
      </c>
      <c r="O3183">
        <v>1.125</v>
      </c>
      <c r="P3183">
        <v>1.1379999999999999</v>
      </c>
      <c r="Q3183">
        <v>1.145</v>
      </c>
      <c r="R3183">
        <v>0.90300000000000002</v>
      </c>
      <c r="S3183">
        <v>0.45700000000000002</v>
      </c>
    </row>
    <row r="3184" spans="1:19" x14ac:dyDescent="0.3">
      <c r="A3184">
        <v>600</v>
      </c>
      <c r="B3184">
        <v>-0.255</v>
      </c>
      <c r="C3184">
        <v>-1.2190000000000001</v>
      </c>
      <c r="D3184">
        <v>-2.2559999999999998</v>
      </c>
      <c r="E3184">
        <v>-3.0049999999999999</v>
      </c>
      <c r="F3184">
        <v>-3.23</v>
      </c>
      <c r="G3184">
        <v>3.4</v>
      </c>
      <c r="H3184">
        <v>-0.01</v>
      </c>
      <c r="I3184">
        <v>4</v>
      </c>
      <c r="J3184">
        <v>-0.29499999999999998</v>
      </c>
      <c r="K3184">
        <v>-1.28</v>
      </c>
      <c r="L3184">
        <v>-2.2709999999999999</v>
      </c>
      <c r="M3184">
        <v>-3.0819999999999999</v>
      </c>
      <c r="N3184">
        <v>-3.3010000000000002</v>
      </c>
      <c r="O3184">
        <v>1.125</v>
      </c>
      <c r="P3184">
        <v>1.137</v>
      </c>
      <c r="Q3184">
        <v>1.143</v>
      </c>
      <c r="R3184">
        <v>0.90500000000000003</v>
      </c>
      <c r="S3184">
        <v>0.45900000000000002</v>
      </c>
    </row>
    <row r="3186" spans="1:19" x14ac:dyDescent="0.3">
      <c r="A3186" t="s">
        <v>0</v>
      </c>
      <c r="B3186" t="s">
        <v>246</v>
      </c>
    </row>
    <row r="3187" spans="1:19" x14ac:dyDescent="0.3">
      <c r="A3187">
        <v>0</v>
      </c>
      <c r="B3187">
        <v>-0.255</v>
      </c>
      <c r="C3187">
        <v>-1.22</v>
      </c>
      <c r="D3187">
        <v>-2.2549999999999999</v>
      </c>
      <c r="E3187">
        <v>-2.9990000000000001</v>
      </c>
      <c r="F3187">
        <v>-3.22</v>
      </c>
      <c r="G3187">
        <v>3.4</v>
      </c>
      <c r="H3187">
        <v>-0.01</v>
      </c>
      <c r="I3187">
        <v>4</v>
      </c>
      <c r="J3187">
        <v>-0.27400000000000002</v>
      </c>
      <c r="K3187">
        <v>-1.274</v>
      </c>
      <c r="L3187">
        <v>-2.27</v>
      </c>
      <c r="M3187">
        <v>-3.0579999999999998</v>
      </c>
      <c r="N3187">
        <v>-3.22</v>
      </c>
      <c r="O3187">
        <v>1.123</v>
      </c>
      <c r="P3187">
        <v>1.123</v>
      </c>
      <c r="Q3187">
        <v>1.117</v>
      </c>
      <c r="R3187">
        <v>0.84099999999999997</v>
      </c>
      <c r="S3187">
        <v>0.36499999999999999</v>
      </c>
    </row>
    <row r="3188" spans="1:19" x14ac:dyDescent="0.3">
      <c r="A3188">
        <v>60</v>
      </c>
      <c r="B3188">
        <v>-0.255</v>
      </c>
      <c r="C3188">
        <v>-1.22</v>
      </c>
      <c r="D3188">
        <v>-2.2549999999999999</v>
      </c>
      <c r="E3188">
        <v>-2.9990000000000001</v>
      </c>
      <c r="F3188">
        <v>-3.22</v>
      </c>
      <c r="G3188">
        <v>3.4</v>
      </c>
      <c r="H3188">
        <v>-0.01</v>
      </c>
      <c r="I3188">
        <v>4</v>
      </c>
      <c r="J3188">
        <v>-0.28499999999999998</v>
      </c>
      <c r="K3188">
        <v>-1.276</v>
      </c>
      <c r="L3188">
        <v>-2.2629999999999999</v>
      </c>
      <c r="M3188">
        <v>-3.0489999999999999</v>
      </c>
      <c r="N3188">
        <v>-3.2490000000000001</v>
      </c>
      <c r="O3188">
        <v>1.1379999999999999</v>
      </c>
      <c r="P3188">
        <v>1.1359999999999999</v>
      </c>
      <c r="Q3188">
        <v>1.1000000000000001</v>
      </c>
      <c r="R3188">
        <v>0.81799999999999995</v>
      </c>
      <c r="S3188">
        <v>0.44</v>
      </c>
    </row>
    <row r="3189" spans="1:19" x14ac:dyDescent="0.3">
      <c r="A3189">
        <v>120</v>
      </c>
      <c r="B3189">
        <v>-0.255</v>
      </c>
      <c r="C3189">
        <v>-1.22</v>
      </c>
      <c r="D3189">
        <v>-2.2549999999999999</v>
      </c>
      <c r="E3189">
        <v>-2.9990000000000001</v>
      </c>
      <c r="F3189">
        <v>-3.22</v>
      </c>
      <c r="G3189">
        <v>3.4</v>
      </c>
      <c r="H3189">
        <v>-0.01</v>
      </c>
      <c r="I3189">
        <v>4</v>
      </c>
      <c r="J3189">
        <v>-0.28100000000000003</v>
      </c>
      <c r="K3189">
        <v>-1.2789999999999999</v>
      </c>
      <c r="L3189">
        <v>-2.2749999999999999</v>
      </c>
      <c r="M3189">
        <v>-3.0670000000000002</v>
      </c>
      <c r="N3189">
        <v>-3.254</v>
      </c>
      <c r="O3189">
        <v>1.1279999999999999</v>
      </c>
      <c r="P3189">
        <v>1.155</v>
      </c>
      <c r="Q3189">
        <v>1.1499999999999999</v>
      </c>
      <c r="R3189">
        <v>0.88</v>
      </c>
      <c r="S3189">
        <v>0.442</v>
      </c>
    </row>
    <row r="3190" spans="1:19" x14ac:dyDescent="0.3">
      <c r="A3190">
        <v>180</v>
      </c>
      <c r="B3190">
        <v>-0.255</v>
      </c>
      <c r="C3190">
        <v>-1.22</v>
      </c>
      <c r="D3190">
        <v>-2.2549999999999999</v>
      </c>
      <c r="E3190">
        <v>-2.9990000000000001</v>
      </c>
      <c r="F3190">
        <v>-3.22</v>
      </c>
      <c r="G3190">
        <v>3.4</v>
      </c>
      <c r="H3190">
        <v>-0.01</v>
      </c>
      <c r="I3190">
        <v>4</v>
      </c>
      <c r="J3190">
        <v>-0.28199999999999997</v>
      </c>
      <c r="K3190">
        <v>-1.2709999999999999</v>
      </c>
      <c r="L3190">
        <v>-2.2669999999999999</v>
      </c>
      <c r="M3190">
        <v>-3.0529999999999999</v>
      </c>
      <c r="N3190">
        <v>-3.2570000000000001</v>
      </c>
      <c r="O3190">
        <v>1.1259999999999999</v>
      </c>
      <c r="P3190">
        <v>1.137</v>
      </c>
      <c r="Q3190">
        <v>1.1240000000000001</v>
      </c>
      <c r="R3190">
        <v>0.83499999999999996</v>
      </c>
      <c r="S3190">
        <v>0.443</v>
      </c>
    </row>
    <row r="3191" spans="1:19" x14ac:dyDescent="0.3">
      <c r="A3191">
        <v>240</v>
      </c>
      <c r="B3191">
        <v>-0.255</v>
      </c>
      <c r="C3191">
        <v>-1.22</v>
      </c>
      <c r="D3191">
        <v>-2.2549999999999999</v>
      </c>
      <c r="E3191">
        <v>-2.9990000000000001</v>
      </c>
      <c r="F3191">
        <v>-3.22</v>
      </c>
      <c r="G3191">
        <v>3.4</v>
      </c>
      <c r="H3191">
        <v>-0.01</v>
      </c>
      <c r="I3191">
        <v>4</v>
      </c>
      <c r="J3191">
        <v>-0.28699999999999998</v>
      </c>
      <c r="K3191">
        <v>-1.2749999999999999</v>
      </c>
      <c r="L3191">
        <v>-2.2730000000000001</v>
      </c>
      <c r="M3191">
        <v>-3.05</v>
      </c>
      <c r="N3191">
        <v>-3.2610000000000001</v>
      </c>
      <c r="O3191">
        <v>1.131</v>
      </c>
      <c r="P3191">
        <v>1.1539999999999999</v>
      </c>
      <c r="Q3191">
        <v>1.1519999999999999</v>
      </c>
      <c r="R3191">
        <v>0.83499999999999996</v>
      </c>
      <c r="S3191">
        <v>0.44400000000000001</v>
      </c>
    </row>
    <row r="3192" spans="1:19" x14ac:dyDescent="0.3">
      <c r="A3192">
        <v>300</v>
      </c>
      <c r="B3192">
        <v>-0.255</v>
      </c>
      <c r="C3192">
        <v>-1.22</v>
      </c>
      <c r="D3192">
        <v>-2.2549999999999999</v>
      </c>
      <c r="E3192">
        <v>-2.9990000000000001</v>
      </c>
      <c r="F3192">
        <v>-3.22</v>
      </c>
      <c r="G3192">
        <v>3.4</v>
      </c>
      <c r="H3192">
        <v>-0.01</v>
      </c>
      <c r="I3192">
        <v>4</v>
      </c>
      <c r="J3192">
        <v>-0.28699999999999998</v>
      </c>
      <c r="K3192">
        <v>-1.274</v>
      </c>
      <c r="L3192">
        <v>-2.2709999999999999</v>
      </c>
      <c r="M3192">
        <v>-3.056</v>
      </c>
      <c r="N3192">
        <v>-3.2650000000000001</v>
      </c>
      <c r="O3192">
        <v>1.127</v>
      </c>
      <c r="P3192">
        <v>1.1419999999999999</v>
      </c>
      <c r="Q3192">
        <v>1.143</v>
      </c>
      <c r="R3192">
        <v>0.86</v>
      </c>
      <c r="S3192">
        <v>0.44600000000000001</v>
      </c>
    </row>
    <row r="3193" spans="1:19" x14ac:dyDescent="0.3">
      <c r="A3193">
        <v>360</v>
      </c>
      <c r="B3193">
        <v>-0.255</v>
      </c>
      <c r="C3193">
        <v>-1.22</v>
      </c>
      <c r="D3193">
        <v>-2.2549999999999999</v>
      </c>
      <c r="E3193">
        <v>-2.9990000000000001</v>
      </c>
      <c r="F3193">
        <v>-3.22</v>
      </c>
      <c r="G3193">
        <v>3.4</v>
      </c>
      <c r="H3193">
        <v>-0.01</v>
      </c>
      <c r="I3193">
        <v>4</v>
      </c>
      <c r="J3193">
        <v>-0.28899999999999998</v>
      </c>
      <c r="K3193">
        <v>-1.2749999999999999</v>
      </c>
      <c r="L3193">
        <v>-2.27</v>
      </c>
      <c r="M3193">
        <v>-3.0619999999999998</v>
      </c>
      <c r="N3193">
        <v>-3.27</v>
      </c>
      <c r="O3193">
        <v>1.1279999999999999</v>
      </c>
      <c r="P3193">
        <v>1.143</v>
      </c>
      <c r="Q3193">
        <v>1.137</v>
      </c>
      <c r="R3193">
        <v>0.879</v>
      </c>
      <c r="S3193">
        <v>0.44700000000000001</v>
      </c>
    </row>
    <row r="3194" spans="1:19" x14ac:dyDescent="0.3">
      <c r="A3194">
        <v>420</v>
      </c>
      <c r="B3194">
        <v>-0.255</v>
      </c>
      <c r="C3194">
        <v>-1.22</v>
      </c>
      <c r="D3194">
        <v>-2.2549999999999999</v>
      </c>
      <c r="E3194">
        <v>-2.9990000000000001</v>
      </c>
      <c r="F3194">
        <v>-3.22</v>
      </c>
      <c r="G3194">
        <v>3.4</v>
      </c>
      <c r="H3194">
        <v>-0.01</v>
      </c>
      <c r="I3194">
        <v>4</v>
      </c>
      <c r="J3194">
        <v>-0.29099999999999998</v>
      </c>
      <c r="K3194">
        <v>-1.2769999999999999</v>
      </c>
      <c r="L3194">
        <v>-2.27</v>
      </c>
      <c r="M3194">
        <v>-3.0670000000000002</v>
      </c>
      <c r="N3194">
        <v>-3.2749999999999999</v>
      </c>
      <c r="O3194">
        <v>1.127</v>
      </c>
      <c r="P3194">
        <v>1.1439999999999999</v>
      </c>
      <c r="Q3194">
        <v>1.1419999999999999</v>
      </c>
      <c r="R3194">
        <v>0.88900000000000001</v>
      </c>
      <c r="S3194">
        <v>0.44900000000000001</v>
      </c>
    </row>
    <row r="3195" spans="1:19" x14ac:dyDescent="0.3">
      <c r="A3195">
        <v>480</v>
      </c>
      <c r="B3195">
        <v>-0.255</v>
      </c>
      <c r="C3195">
        <v>-1.22</v>
      </c>
      <c r="D3195">
        <v>-2.2549999999999999</v>
      </c>
      <c r="E3195">
        <v>-2.9990000000000001</v>
      </c>
      <c r="F3195">
        <v>-3.22</v>
      </c>
      <c r="G3195">
        <v>3.4</v>
      </c>
      <c r="H3195">
        <v>-0.01</v>
      </c>
      <c r="I3195">
        <v>4</v>
      </c>
      <c r="J3195">
        <v>-0.29199999999999998</v>
      </c>
      <c r="K3195">
        <v>-1.2769999999999999</v>
      </c>
      <c r="L3195">
        <v>-2.2709999999999999</v>
      </c>
      <c r="M3195">
        <v>-3.0710000000000002</v>
      </c>
      <c r="N3195">
        <v>-3.2789999999999999</v>
      </c>
      <c r="O3195">
        <v>1.1259999999999999</v>
      </c>
      <c r="P3195">
        <v>1.1399999999999999</v>
      </c>
      <c r="Q3195">
        <v>1.145</v>
      </c>
      <c r="R3195">
        <v>0.89400000000000002</v>
      </c>
      <c r="S3195">
        <v>0.45100000000000001</v>
      </c>
    </row>
    <row r="3196" spans="1:19" x14ac:dyDescent="0.3">
      <c r="A3196">
        <v>540</v>
      </c>
      <c r="B3196">
        <v>-0.255</v>
      </c>
      <c r="C3196">
        <v>-1.22</v>
      </c>
      <c r="D3196">
        <v>-2.2549999999999999</v>
      </c>
      <c r="E3196">
        <v>-2.9990000000000001</v>
      </c>
      <c r="F3196">
        <v>-3.22</v>
      </c>
      <c r="G3196">
        <v>3.4</v>
      </c>
      <c r="H3196">
        <v>-0.01</v>
      </c>
      <c r="I3196">
        <v>4</v>
      </c>
      <c r="J3196">
        <v>-0.29399999999999998</v>
      </c>
      <c r="K3196">
        <v>-1.2789999999999999</v>
      </c>
      <c r="L3196">
        <v>-2.2709999999999999</v>
      </c>
      <c r="M3196">
        <v>-3.0739999999999998</v>
      </c>
      <c r="N3196">
        <v>-3.2850000000000001</v>
      </c>
      <c r="O3196">
        <v>1.125</v>
      </c>
      <c r="P3196">
        <v>1.1379999999999999</v>
      </c>
      <c r="Q3196">
        <v>1.145</v>
      </c>
      <c r="R3196">
        <v>0.89600000000000002</v>
      </c>
      <c r="S3196">
        <v>0.45300000000000001</v>
      </c>
    </row>
    <row r="3197" spans="1:19" x14ac:dyDescent="0.3">
      <c r="A3197">
        <v>600</v>
      </c>
      <c r="B3197">
        <v>-0.255</v>
      </c>
      <c r="C3197">
        <v>-1.22</v>
      </c>
      <c r="D3197">
        <v>-2.2549999999999999</v>
      </c>
      <c r="E3197">
        <v>-2.9990000000000001</v>
      </c>
      <c r="F3197">
        <v>-3.22</v>
      </c>
      <c r="G3197">
        <v>3.4</v>
      </c>
      <c r="H3197">
        <v>-0.01</v>
      </c>
      <c r="I3197">
        <v>4</v>
      </c>
      <c r="J3197">
        <v>-0.29499999999999998</v>
      </c>
      <c r="K3197">
        <v>-1.28</v>
      </c>
      <c r="L3197">
        <v>-2.2709999999999999</v>
      </c>
      <c r="M3197">
        <v>-3.077</v>
      </c>
      <c r="N3197">
        <v>-3.29</v>
      </c>
      <c r="O3197">
        <v>1.125</v>
      </c>
      <c r="P3197">
        <v>1.137</v>
      </c>
      <c r="Q3197">
        <v>1.143</v>
      </c>
      <c r="R3197">
        <v>0.89900000000000002</v>
      </c>
      <c r="S3197">
        <v>0.45500000000000002</v>
      </c>
    </row>
    <row r="3199" spans="1:19" x14ac:dyDescent="0.3">
      <c r="A3199" t="s">
        <v>0</v>
      </c>
      <c r="B3199" t="s">
        <v>247</v>
      </c>
    </row>
    <row r="3200" spans="1:19" x14ac:dyDescent="0.3">
      <c r="A3200">
        <v>0</v>
      </c>
      <c r="B3200">
        <v>-0.255</v>
      </c>
      <c r="C3200">
        <v>-1.2190000000000001</v>
      </c>
      <c r="D3200">
        <v>-2.2549999999999999</v>
      </c>
      <c r="E3200">
        <v>-2.9929999999999999</v>
      </c>
      <c r="F3200">
        <v>-3.21</v>
      </c>
      <c r="G3200">
        <v>3.4</v>
      </c>
      <c r="H3200">
        <v>-0.01</v>
      </c>
      <c r="I3200">
        <v>4</v>
      </c>
      <c r="J3200">
        <v>-0.27400000000000002</v>
      </c>
      <c r="K3200">
        <v>-1.274</v>
      </c>
      <c r="L3200">
        <v>-2.27</v>
      </c>
      <c r="M3200">
        <v>-3.052</v>
      </c>
      <c r="N3200">
        <v>-3.21</v>
      </c>
      <c r="O3200">
        <v>1.123</v>
      </c>
      <c r="P3200">
        <v>1.123</v>
      </c>
      <c r="Q3200">
        <v>1.117</v>
      </c>
      <c r="R3200">
        <v>0.83499999999999996</v>
      </c>
      <c r="S3200">
        <v>0.36199999999999999</v>
      </c>
    </row>
    <row r="3201" spans="1:19" x14ac:dyDescent="0.3">
      <c r="A3201">
        <v>60</v>
      </c>
      <c r="B3201">
        <v>-0.255</v>
      </c>
      <c r="C3201">
        <v>-1.2190000000000001</v>
      </c>
      <c r="D3201">
        <v>-2.2549999999999999</v>
      </c>
      <c r="E3201">
        <v>-2.9929999999999999</v>
      </c>
      <c r="F3201">
        <v>-3.21</v>
      </c>
      <c r="G3201">
        <v>3.4</v>
      </c>
      <c r="H3201">
        <v>-0.01</v>
      </c>
      <c r="I3201">
        <v>4</v>
      </c>
      <c r="J3201">
        <v>-0.28499999999999998</v>
      </c>
      <c r="K3201">
        <v>-1.276</v>
      </c>
      <c r="L3201">
        <v>-2.2629999999999999</v>
      </c>
      <c r="M3201">
        <v>-3.0430000000000001</v>
      </c>
      <c r="N3201">
        <v>-3.2389999999999999</v>
      </c>
      <c r="O3201">
        <v>1.1379999999999999</v>
      </c>
      <c r="P3201">
        <v>1.135</v>
      </c>
      <c r="Q3201">
        <v>1.1000000000000001</v>
      </c>
      <c r="R3201">
        <v>0.81299999999999994</v>
      </c>
      <c r="S3201">
        <v>0.436</v>
      </c>
    </row>
    <row r="3202" spans="1:19" x14ac:dyDescent="0.3">
      <c r="A3202">
        <v>120</v>
      </c>
      <c r="B3202">
        <v>-0.255</v>
      </c>
      <c r="C3202">
        <v>-1.2190000000000001</v>
      </c>
      <c r="D3202">
        <v>-2.2549999999999999</v>
      </c>
      <c r="E3202">
        <v>-2.9929999999999999</v>
      </c>
      <c r="F3202">
        <v>-3.21</v>
      </c>
      <c r="G3202">
        <v>3.4</v>
      </c>
      <c r="H3202">
        <v>-0.01</v>
      </c>
      <c r="I3202">
        <v>4</v>
      </c>
      <c r="J3202">
        <v>-0.28199999999999997</v>
      </c>
      <c r="K3202">
        <v>-1.2789999999999999</v>
      </c>
      <c r="L3202">
        <v>-2.2749999999999999</v>
      </c>
      <c r="M3202">
        <v>-3.0609999999999999</v>
      </c>
      <c r="N3202">
        <v>-3.2429999999999999</v>
      </c>
      <c r="O3202">
        <v>1.129</v>
      </c>
      <c r="P3202">
        <v>1.155</v>
      </c>
      <c r="Q3202">
        <v>1.1499999999999999</v>
      </c>
      <c r="R3202">
        <v>0.873</v>
      </c>
      <c r="S3202">
        <v>0.438</v>
      </c>
    </row>
    <row r="3203" spans="1:19" x14ac:dyDescent="0.3">
      <c r="A3203">
        <v>180</v>
      </c>
      <c r="B3203">
        <v>-0.255</v>
      </c>
      <c r="C3203">
        <v>-1.2190000000000001</v>
      </c>
      <c r="D3203">
        <v>-2.2549999999999999</v>
      </c>
      <c r="E3203">
        <v>-2.9929999999999999</v>
      </c>
      <c r="F3203">
        <v>-3.21</v>
      </c>
      <c r="G3203">
        <v>3.4</v>
      </c>
      <c r="H3203">
        <v>-0.01</v>
      </c>
      <c r="I3203">
        <v>4</v>
      </c>
      <c r="J3203">
        <v>-0.28199999999999997</v>
      </c>
      <c r="K3203">
        <v>-1.2709999999999999</v>
      </c>
      <c r="L3203">
        <v>-2.2669999999999999</v>
      </c>
      <c r="M3203">
        <v>-3.0470000000000002</v>
      </c>
      <c r="N3203">
        <v>-3.246</v>
      </c>
      <c r="O3203">
        <v>1.1259999999999999</v>
      </c>
      <c r="P3203">
        <v>1.137</v>
      </c>
      <c r="Q3203">
        <v>1.1240000000000001</v>
      </c>
      <c r="R3203">
        <v>0.82799999999999996</v>
      </c>
      <c r="S3203">
        <v>0.439</v>
      </c>
    </row>
    <row r="3204" spans="1:19" x14ac:dyDescent="0.3">
      <c r="A3204">
        <v>240</v>
      </c>
      <c r="B3204">
        <v>-0.255</v>
      </c>
      <c r="C3204">
        <v>-1.2190000000000001</v>
      </c>
      <c r="D3204">
        <v>-2.2549999999999999</v>
      </c>
      <c r="E3204">
        <v>-2.9929999999999999</v>
      </c>
      <c r="F3204">
        <v>-3.21</v>
      </c>
      <c r="G3204">
        <v>3.4</v>
      </c>
      <c r="H3204">
        <v>-0.01</v>
      </c>
      <c r="I3204">
        <v>4</v>
      </c>
      <c r="J3204">
        <v>-0.28699999999999998</v>
      </c>
      <c r="K3204">
        <v>-1.2749999999999999</v>
      </c>
      <c r="L3204">
        <v>-2.2730000000000001</v>
      </c>
      <c r="M3204">
        <v>-3.044</v>
      </c>
      <c r="N3204">
        <v>-3.2509999999999999</v>
      </c>
      <c r="O3204">
        <v>1.131</v>
      </c>
      <c r="P3204">
        <v>1.1539999999999999</v>
      </c>
      <c r="Q3204">
        <v>1.1519999999999999</v>
      </c>
      <c r="R3204">
        <v>0.82899999999999996</v>
      </c>
      <c r="S3204">
        <v>0.441</v>
      </c>
    </row>
    <row r="3205" spans="1:19" x14ac:dyDescent="0.3">
      <c r="A3205">
        <v>300</v>
      </c>
      <c r="B3205">
        <v>-0.255</v>
      </c>
      <c r="C3205">
        <v>-1.2190000000000001</v>
      </c>
      <c r="D3205">
        <v>-2.2549999999999999</v>
      </c>
      <c r="E3205">
        <v>-2.9929999999999999</v>
      </c>
      <c r="F3205">
        <v>-3.21</v>
      </c>
      <c r="G3205">
        <v>3.4</v>
      </c>
      <c r="H3205">
        <v>-0.01</v>
      </c>
      <c r="I3205">
        <v>4</v>
      </c>
      <c r="J3205">
        <v>-0.28699999999999998</v>
      </c>
      <c r="K3205">
        <v>-1.274</v>
      </c>
      <c r="L3205">
        <v>-2.2709999999999999</v>
      </c>
      <c r="M3205">
        <v>-3.05</v>
      </c>
      <c r="N3205">
        <v>-3.2549999999999999</v>
      </c>
      <c r="O3205">
        <v>1.127</v>
      </c>
      <c r="P3205">
        <v>1.1419999999999999</v>
      </c>
      <c r="Q3205">
        <v>1.143</v>
      </c>
      <c r="R3205">
        <v>0.85499999999999998</v>
      </c>
      <c r="S3205">
        <v>0.442</v>
      </c>
    </row>
    <row r="3206" spans="1:19" x14ac:dyDescent="0.3">
      <c r="A3206">
        <v>360</v>
      </c>
      <c r="B3206">
        <v>-0.255</v>
      </c>
      <c r="C3206">
        <v>-1.2190000000000001</v>
      </c>
      <c r="D3206">
        <v>-2.2549999999999999</v>
      </c>
      <c r="E3206">
        <v>-2.9929999999999999</v>
      </c>
      <c r="F3206">
        <v>-3.21</v>
      </c>
      <c r="G3206">
        <v>3.4</v>
      </c>
      <c r="H3206">
        <v>-0.01</v>
      </c>
      <c r="I3206">
        <v>4</v>
      </c>
      <c r="J3206">
        <v>-0.28899999999999998</v>
      </c>
      <c r="K3206">
        <v>-1.2749999999999999</v>
      </c>
      <c r="L3206">
        <v>-2.2690000000000001</v>
      </c>
      <c r="M3206">
        <v>-3.0569999999999999</v>
      </c>
      <c r="N3206">
        <v>-3.2589999999999999</v>
      </c>
      <c r="O3206">
        <v>1.1279999999999999</v>
      </c>
      <c r="P3206">
        <v>1.143</v>
      </c>
      <c r="Q3206">
        <v>1.1359999999999999</v>
      </c>
      <c r="R3206">
        <v>0.874</v>
      </c>
      <c r="S3206">
        <v>0.443</v>
      </c>
    </row>
    <row r="3207" spans="1:19" x14ac:dyDescent="0.3">
      <c r="A3207">
        <v>420</v>
      </c>
      <c r="B3207">
        <v>-0.255</v>
      </c>
      <c r="C3207">
        <v>-1.2190000000000001</v>
      </c>
      <c r="D3207">
        <v>-2.2549999999999999</v>
      </c>
      <c r="E3207">
        <v>-2.9929999999999999</v>
      </c>
      <c r="F3207">
        <v>-3.21</v>
      </c>
      <c r="G3207">
        <v>3.4</v>
      </c>
      <c r="H3207">
        <v>-0.01</v>
      </c>
      <c r="I3207">
        <v>4</v>
      </c>
      <c r="J3207">
        <v>-0.29099999999999998</v>
      </c>
      <c r="K3207">
        <v>-1.2769999999999999</v>
      </c>
      <c r="L3207">
        <v>-2.27</v>
      </c>
      <c r="M3207">
        <v>-3.0609999999999999</v>
      </c>
      <c r="N3207">
        <v>-3.2629999999999999</v>
      </c>
      <c r="O3207">
        <v>1.127</v>
      </c>
      <c r="P3207">
        <v>1.1439999999999999</v>
      </c>
      <c r="Q3207">
        <v>1.141</v>
      </c>
      <c r="R3207">
        <v>0.88300000000000001</v>
      </c>
      <c r="S3207">
        <v>0.44500000000000001</v>
      </c>
    </row>
    <row r="3208" spans="1:19" x14ac:dyDescent="0.3">
      <c r="A3208">
        <v>480</v>
      </c>
      <c r="B3208">
        <v>-0.255</v>
      </c>
      <c r="C3208">
        <v>-1.2190000000000001</v>
      </c>
      <c r="D3208">
        <v>-2.2549999999999999</v>
      </c>
      <c r="E3208">
        <v>-2.9929999999999999</v>
      </c>
      <c r="F3208">
        <v>-3.21</v>
      </c>
      <c r="G3208">
        <v>3.4</v>
      </c>
      <c r="H3208">
        <v>-0.01</v>
      </c>
      <c r="I3208">
        <v>4</v>
      </c>
      <c r="J3208">
        <v>-0.29199999999999998</v>
      </c>
      <c r="K3208">
        <v>-1.2769999999999999</v>
      </c>
      <c r="L3208">
        <v>-2.2709999999999999</v>
      </c>
      <c r="M3208">
        <v>-3.0649999999999999</v>
      </c>
      <c r="N3208">
        <v>-3.2679999999999998</v>
      </c>
      <c r="O3208">
        <v>1.1259999999999999</v>
      </c>
      <c r="P3208">
        <v>1.1399999999999999</v>
      </c>
      <c r="Q3208">
        <v>1.145</v>
      </c>
      <c r="R3208">
        <v>0.88800000000000001</v>
      </c>
      <c r="S3208">
        <v>0.44700000000000001</v>
      </c>
    </row>
    <row r="3209" spans="1:19" x14ac:dyDescent="0.3">
      <c r="A3209">
        <v>540</v>
      </c>
      <c r="B3209">
        <v>-0.255</v>
      </c>
      <c r="C3209">
        <v>-1.2190000000000001</v>
      </c>
      <c r="D3209">
        <v>-2.2549999999999999</v>
      </c>
      <c r="E3209">
        <v>-2.9929999999999999</v>
      </c>
      <c r="F3209">
        <v>-3.21</v>
      </c>
      <c r="G3209">
        <v>3.4</v>
      </c>
      <c r="H3209">
        <v>-0.01</v>
      </c>
      <c r="I3209">
        <v>4</v>
      </c>
      <c r="J3209">
        <v>-0.29399999999999998</v>
      </c>
      <c r="K3209">
        <v>-1.2789999999999999</v>
      </c>
      <c r="L3209">
        <v>-2.2709999999999999</v>
      </c>
      <c r="M3209">
        <v>-3.0680000000000001</v>
      </c>
      <c r="N3209">
        <v>-3.274</v>
      </c>
      <c r="O3209">
        <v>1.125</v>
      </c>
      <c r="P3209">
        <v>1.139</v>
      </c>
      <c r="Q3209">
        <v>1.1439999999999999</v>
      </c>
      <c r="R3209">
        <v>0.89100000000000001</v>
      </c>
      <c r="S3209">
        <v>0.44900000000000001</v>
      </c>
    </row>
    <row r="3210" spans="1:19" x14ac:dyDescent="0.3">
      <c r="A3210">
        <v>600</v>
      </c>
      <c r="B3210">
        <v>-0.255</v>
      </c>
      <c r="C3210">
        <v>-1.2190000000000001</v>
      </c>
      <c r="D3210">
        <v>-2.2549999999999999</v>
      </c>
      <c r="E3210">
        <v>-2.9929999999999999</v>
      </c>
      <c r="F3210">
        <v>-3.21</v>
      </c>
      <c r="G3210">
        <v>3.4</v>
      </c>
      <c r="H3210">
        <v>-0.01</v>
      </c>
      <c r="I3210">
        <v>4</v>
      </c>
      <c r="J3210">
        <v>-0.29499999999999998</v>
      </c>
      <c r="K3210">
        <v>-1.28</v>
      </c>
      <c r="L3210">
        <v>-2.2709999999999999</v>
      </c>
      <c r="M3210">
        <v>-3.0710000000000002</v>
      </c>
      <c r="N3210">
        <v>-3.2789999999999999</v>
      </c>
      <c r="O3210">
        <v>1.125</v>
      </c>
      <c r="P3210">
        <v>1.137</v>
      </c>
      <c r="Q3210">
        <v>1.143</v>
      </c>
      <c r="R3210">
        <v>0.89300000000000002</v>
      </c>
      <c r="S3210">
        <v>0.45100000000000001</v>
      </c>
    </row>
    <row r="3212" spans="1:19" x14ac:dyDescent="0.3">
      <c r="A3212" t="s">
        <v>0</v>
      </c>
      <c r="B3212" t="s">
        <v>248</v>
      </c>
    </row>
    <row r="3213" spans="1:19" x14ac:dyDescent="0.3">
      <c r="A3213">
        <v>0</v>
      </c>
      <c r="B3213">
        <v>-0.255</v>
      </c>
      <c r="C3213">
        <v>-1.2190000000000001</v>
      </c>
      <c r="D3213">
        <v>-2.2549999999999999</v>
      </c>
      <c r="E3213">
        <v>-2.9860000000000002</v>
      </c>
      <c r="F3213">
        <v>-3.2</v>
      </c>
      <c r="G3213">
        <v>3.4</v>
      </c>
      <c r="H3213">
        <v>-0.01</v>
      </c>
      <c r="I3213">
        <v>4</v>
      </c>
      <c r="J3213">
        <v>-0.27400000000000002</v>
      </c>
      <c r="K3213">
        <v>-1.274</v>
      </c>
      <c r="L3213">
        <v>-2.27</v>
      </c>
      <c r="M3213">
        <v>-3.0459999999999998</v>
      </c>
      <c r="N3213">
        <v>-3.2</v>
      </c>
      <c r="O3213">
        <v>1.123</v>
      </c>
      <c r="P3213">
        <v>1.123</v>
      </c>
      <c r="Q3213">
        <v>1.117</v>
      </c>
      <c r="R3213">
        <v>0.82799999999999996</v>
      </c>
      <c r="S3213">
        <v>0.35899999999999999</v>
      </c>
    </row>
    <row r="3214" spans="1:19" x14ac:dyDescent="0.3">
      <c r="A3214">
        <v>60</v>
      </c>
      <c r="B3214">
        <v>-0.255</v>
      </c>
      <c r="C3214">
        <v>-1.2190000000000001</v>
      </c>
      <c r="D3214">
        <v>-2.2549999999999999</v>
      </c>
      <c r="E3214">
        <v>-2.9860000000000002</v>
      </c>
      <c r="F3214">
        <v>-3.2</v>
      </c>
      <c r="G3214">
        <v>3.4</v>
      </c>
      <c r="H3214">
        <v>-0.01</v>
      </c>
      <c r="I3214">
        <v>4</v>
      </c>
      <c r="J3214">
        <v>-0.28499999999999998</v>
      </c>
      <c r="K3214">
        <v>-1.2769999999999999</v>
      </c>
      <c r="L3214">
        <v>-2.2629999999999999</v>
      </c>
      <c r="M3214">
        <v>-3.0369999999999999</v>
      </c>
      <c r="N3214">
        <v>-3.2280000000000002</v>
      </c>
      <c r="O3214">
        <v>1.1379999999999999</v>
      </c>
      <c r="P3214">
        <v>1.137</v>
      </c>
      <c r="Q3214">
        <v>1.1000000000000001</v>
      </c>
      <c r="R3214">
        <v>0.80500000000000005</v>
      </c>
      <c r="S3214">
        <v>0.432</v>
      </c>
    </row>
    <row r="3215" spans="1:19" x14ac:dyDescent="0.3">
      <c r="A3215">
        <v>120</v>
      </c>
      <c r="B3215">
        <v>-0.255</v>
      </c>
      <c r="C3215">
        <v>-1.2190000000000001</v>
      </c>
      <c r="D3215">
        <v>-2.2549999999999999</v>
      </c>
      <c r="E3215">
        <v>-2.9860000000000002</v>
      </c>
      <c r="F3215">
        <v>-3.2</v>
      </c>
      <c r="G3215">
        <v>3.4</v>
      </c>
      <c r="H3215">
        <v>-0.01</v>
      </c>
      <c r="I3215">
        <v>4</v>
      </c>
      <c r="J3215">
        <v>-0.28100000000000003</v>
      </c>
      <c r="K3215">
        <v>-1.2789999999999999</v>
      </c>
      <c r="L3215">
        <v>-2.2749999999999999</v>
      </c>
      <c r="M3215">
        <v>-3.0550000000000002</v>
      </c>
      <c r="N3215">
        <v>-3.2330000000000001</v>
      </c>
      <c r="O3215">
        <v>1.1279999999999999</v>
      </c>
      <c r="P3215">
        <v>1.1559999999999999</v>
      </c>
      <c r="Q3215">
        <v>1.1499999999999999</v>
      </c>
      <c r="R3215">
        <v>0.86699999999999999</v>
      </c>
      <c r="S3215">
        <v>0.434</v>
      </c>
    </row>
    <row r="3216" spans="1:19" x14ac:dyDescent="0.3">
      <c r="A3216">
        <v>180</v>
      </c>
      <c r="B3216">
        <v>-0.255</v>
      </c>
      <c r="C3216">
        <v>-1.2190000000000001</v>
      </c>
      <c r="D3216">
        <v>-2.2549999999999999</v>
      </c>
      <c r="E3216">
        <v>-2.9860000000000002</v>
      </c>
      <c r="F3216">
        <v>-3.2</v>
      </c>
      <c r="G3216">
        <v>3.4</v>
      </c>
      <c r="H3216">
        <v>-0.01</v>
      </c>
      <c r="I3216">
        <v>4</v>
      </c>
      <c r="J3216">
        <v>-0.28199999999999997</v>
      </c>
      <c r="K3216">
        <v>-1.2709999999999999</v>
      </c>
      <c r="L3216">
        <v>-2.266</v>
      </c>
      <c r="M3216">
        <v>-3.0409999999999999</v>
      </c>
      <c r="N3216">
        <v>-3.2360000000000002</v>
      </c>
      <c r="O3216">
        <v>1.1259999999999999</v>
      </c>
      <c r="P3216">
        <v>1.137</v>
      </c>
      <c r="Q3216">
        <v>1.123</v>
      </c>
      <c r="R3216">
        <v>0.82299999999999995</v>
      </c>
      <c r="S3216">
        <v>0.435</v>
      </c>
    </row>
    <row r="3217" spans="1:19" x14ac:dyDescent="0.3">
      <c r="A3217">
        <v>240</v>
      </c>
      <c r="B3217">
        <v>-0.255</v>
      </c>
      <c r="C3217">
        <v>-1.2190000000000001</v>
      </c>
      <c r="D3217">
        <v>-2.2549999999999999</v>
      </c>
      <c r="E3217">
        <v>-2.9860000000000002</v>
      </c>
      <c r="F3217">
        <v>-3.2</v>
      </c>
      <c r="G3217">
        <v>3.4</v>
      </c>
      <c r="H3217">
        <v>-0.01</v>
      </c>
      <c r="I3217">
        <v>4</v>
      </c>
      <c r="J3217">
        <v>-0.28699999999999998</v>
      </c>
      <c r="K3217">
        <v>-1.2749999999999999</v>
      </c>
      <c r="L3217">
        <v>-2.2719999999999998</v>
      </c>
      <c r="M3217">
        <v>-3.0379999999999998</v>
      </c>
      <c r="N3217">
        <v>-3.24</v>
      </c>
      <c r="O3217">
        <v>1.131</v>
      </c>
      <c r="P3217">
        <v>1.153</v>
      </c>
      <c r="Q3217">
        <v>1.151</v>
      </c>
      <c r="R3217">
        <v>0.82099999999999995</v>
      </c>
      <c r="S3217">
        <v>0.437</v>
      </c>
    </row>
    <row r="3218" spans="1:19" x14ac:dyDescent="0.3">
      <c r="A3218">
        <v>300</v>
      </c>
      <c r="B3218">
        <v>-0.255</v>
      </c>
      <c r="C3218">
        <v>-1.2190000000000001</v>
      </c>
      <c r="D3218">
        <v>-2.2549999999999999</v>
      </c>
      <c r="E3218">
        <v>-2.9860000000000002</v>
      </c>
      <c r="F3218">
        <v>-3.2</v>
      </c>
      <c r="G3218">
        <v>3.4</v>
      </c>
      <c r="H3218">
        <v>-0.01</v>
      </c>
      <c r="I3218">
        <v>4</v>
      </c>
      <c r="J3218">
        <v>-0.28699999999999998</v>
      </c>
      <c r="K3218">
        <v>-1.274</v>
      </c>
      <c r="L3218">
        <v>-2.2709999999999999</v>
      </c>
      <c r="M3218">
        <v>-3.044</v>
      </c>
      <c r="N3218">
        <v>-3.2440000000000002</v>
      </c>
      <c r="O3218">
        <v>1.127</v>
      </c>
      <c r="P3218">
        <v>1.143</v>
      </c>
      <c r="Q3218">
        <v>1.143</v>
      </c>
      <c r="R3218">
        <v>0.84699999999999998</v>
      </c>
      <c r="S3218">
        <v>0.438</v>
      </c>
    </row>
    <row r="3219" spans="1:19" x14ac:dyDescent="0.3">
      <c r="A3219">
        <v>360</v>
      </c>
      <c r="B3219">
        <v>-0.255</v>
      </c>
      <c r="C3219">
        <v>-1.2190000000000001</v>
      </c>
      <c r="D3219">
        <v>-2.2549999999999999</v>
      </c>
      <c r="E3219">
        <v>-2.9860000000000002</v>
      </c>
      <c r="F3219">
        <v>-3.2</v>
      </c>
      <c r="G3219">
        <v>3.4</v>
      </c>
      <c r="H3219">
        <v>-0.01</v>
      </c>
      <c r="I3219">
        <v>4</v>
      </c>
      <c r="J3219">
        <v>-0.28899999999999998</v>
      </c>
      <c r="K3219">
        <v>-1.2749999999999999</v>
      </c>
      <c r="L3219">
        <v>-2.2690000000000001</v>
      </c>
      <c r="M3219">
        <v>-3.05</v>
      </c>
      <c r="N3219">
        <v>-3.2480000000000002</v>
      </c>
      <c r="O3219">
        <v>1.1279999999999999</v>
      </c>
      <c r="P3219">
        <v>1.143</v>
      </c>
      <c r="Q3219">
        <v>1.1359999999999999</v>
      </c>
      <c r="R3219">
        <v>0.86699999999999999</v>
      </c>
      <c r="S3219">
        <v>0.439</v>
      </c>
    </row>
    <row r="3220" spans="1:19" x14ac:dyDescent="0.3">
      <c r="A3220">
        <v>420</v>
      </c>
      <c r="B3220">
        <v>-0.255</v>
      </c>
      <c r="C3220">
        <v>-1.2190000000000001</v>
      </c>
      <c r="D3220">
        <v>-2.2549999999999999</v>
      </c>
      <c r="E3220">
        <v>-2.9860000000000002</v>
      </c>
      <c r="F3220">
        <v>-3.2</v>
      </c>
      <c r="G3220">
        <v>3.4</v>
      </c>
      <c r="H3220">
        <v>-0.01</v>
      </c>
      <c r="I3220">
        <v>4</v>
      </c>
      <c r="J3220">
        <v>-0.29099999999999998</v>
      </c>
      <c r="K3220">
        <v>-1.2769999999999999</v>
      </c>
      <c r="L3220">
        <v>-2.27</v>
      </c>
      <c r="M3220">
        <v>-3.0550000000000002</v>
      </c>
      <c r="N3220">
        <v>-3.2519999999999998</v>
      </c>
      <c r="O3220">
        <v>1.127</v>
      </c>
      <c r="P3220">
        <v>1.1439999999999999</v>
      </c>
      <c r="Q3220">
        <v>1.141</v>
      </c>
      <c r="R3220">
        <v>0.878</v>
      </c>
      <c r="S3220">
        <v>0.441</v>
      </c>
    </row>
    <row r="3221" spans="1:19" x14ac:dyDescent="0.3">
      <c r="A3221">
        <v>480</v>
      </c>
      <c r="B3221">
        <v>-0.255</v>
      </c>
      <c r="C3221">
        <v>-1.2190000000000001</v>
      </c>
      <c r="D3221">
        <v>-2.2549999999999999</v>
      </c>
      <c r="E3221">
        <v>-2.9860000000000002</v>
      </c>
      <c r="F3221">
        <v>-3.2</v>
      </c>
      <c r="G3221">
        <v>3.4</v>
      </c>
      <c r="H3221">
        <v>-0.01</v>
      </c>
      <c r="I3221">
        <v>4</v>
      </c>
      <c r="J3221">
        <v>-0.29199999999999998</v>
      </c>
      <c r="K3221">
        <v>-1.2769999999999999</v>
      </c>
      <c r="L3221">
        <v>-2.2709999999999999</v>
      </c>
      <c r="M3221">
        <v>-3.0590000000000002</v>
      </c>
      <c r="N3221">
        <v>-3.2570000000000001</v>
      </c>
      <c r="O3221">
        <v>1.1259999999999999</v>
      </c>
      <c r="P3221">
        <v>1.1399999999999999</v>
      </c>
      <c r="Q3221">
        <v>1.145</v>
      </c>
      <c r="R3221">
        <v>0.88200000000000001</v>
      </c>
      <c r="S3221">
        <v>0.443</v>
      </c>
    </row>
    <row r="3222" spans="1:19" x14ac:dyDescent="0.3">
      <c r="A3222">
        <v>540</v>
      </c>
      <c r="B3222">
        <v>-0.255</v>
      </c>
      <c r="C3222">
        <v>-1.2190000000000001</v>
      </c>
      <c r="D3222">
        <v>-2.2549999999999999</v>
      </c>
      <c r="E3222">
        <v>-2.9860000000000002</v>
      </c>
      <c r="F3222">
        <v>-3.2</v>
      </c>
      <c r="G3222">
        <v>3.4</v>
      </c>
      <c r="H3222">
        <v>-0.01</v>
      </c>
      <c r="I3222">
        <v>4</v>
      </c>
      <c r="J3222">
        <v>-0.29399999999999998</v>
      </c>
      <c r="K3222">
        <v>-1.2789999999999999</v>
      </c>
      <c r="L3222">
        <v>-2.2709999999999999</v>
      </c>
      <c r="M3222">
        <v>-3.0619999999999998</v>
      </c>
      <c r="N3222">
        <v>-3.262</v>
      </c>
      <c r="O3222">
        <v>1.125</v>
      </c>
      <c r="P3222">
        <v>1.139</v>
      </c>
      <c r="Q3222">
        <v>1.1439999999999999</v>
      </c>
      <c r="R3222">
        <v>0.88500000000000001</v>
      </c>
      <c r="S3222">
        <v>0.44500000000000001</v>
      </c>
    </row>
    <row r="3223" spans="1:19" x14ac:dyDescent="0.3">
      <c r="A3223">
        <v>600</v>
      </c>
      <c r="B3223">
        <v>-0.255</v>
      </c>
      <c r="C3223">
        <v>-1.2190000000000001</v>
      </c>
      <c r="D3223">
        <v>-2.2549999999999999</v>
      </c>
      <c r="E3223">
        <v>-2.9860000000000002</v>
      </c>
      <c r="F3223">
        <v>-3.2</v>
      </c>
      <c r="G3223">
        <v>3.4</v>
      </c>
      <c r="H3223">
        <v>-0.01</v>
      </c>
      <c r="I3223">
        <v>4</v>
      </c>
      <c r="J3223">
        <v>-0.29499999999999998</v>
      </c>
      <c r="K3223">
        <v>-1.28</v>
      </c>
      <c r="L3223">
        <v>-2.2709999999999999</v>
      </c>
      <c r="M3223">
        <v>-3.0649999999999999</v>
      </c>
      <c r="N3223">
        <v>-3.2669999999999999</v>
      </c>
      <c r="O3223">
        <v>1.125</v>
      </c>
      <c r="P3223">
        <v>1.137</v>
      </c>
      <c r="Q3223">
        <v>1.1419999999999999</v>
      </c>
      <c r="R3223">
        <v>0.88700000000000001</v>
      </c>
      <c r="S3223">
        <v>0.44700000000000001</v>
      </c>
    </row>
    <row r="3225" spans="1:19" x14ac:dyDescent="0.3">
      <c r="A3225" t="s">
        <v>0</v>
      </c>
      <c r="B3225" t="s">
        <v>249</v>
      </c>
    </row>
    <row r="3226" spans="1:19" x14ac:dyDescent="0.3">
      <c r="A3226">
        <v>0</v>
      </c>
      <c r="B3226">
        <v>-0.255</v>
      </c>
      <c r="C3226">
        <v>-1.2190000000000001</v>
      </c>
      <c r="D3226">
        <v>-2.2549999999999999</v>
      </c>
      <c r="E3226">
        <v>-2.9809999999999999</v>
      </c>
      <c r="F3226">
        <v>-3.19</v>
      </c>
      <c r="G3226">
        <v>3.4</v>
      </c>
      <c r="H3226">
        <v>-0.01</v>
      </c>
      <c r="I3226">
        <v>4</v>
      </c>
      <c r="J3226">
        <v>-0.27400000000000002</v>
      </c>
      <c r="K3226">
        <v>-1.274</v>
      </c>
      <c r="L3226">
        <v>-2.27</v>
      </c>
      <c r="M3226">
        <v>-3.0390000000000001</v>
      </c>
      <c r="N3226">
        <v>-3.19</v>
      </c>
      <c r="O3226">
        <v>1.123</v>
      </c>
      <c r="P3226">
        <v>1.123</v>
      </c>
      <c r="Q3226">
        <v>1.1160000000000001</v>
      </c>
      <c r="R3226">
        <v>0.82199999999999995</v>
      </c>
      <c r="S3226">
        <v>0.35699999999999998</v>
      </c>
    </row>
    <row r="3227" spans="1:19" x14ac:dyDescent="0.3">
      <c r="A3227">
        <v>60</v>
      </c>
      <c r="B3227">
        <v>-0.255</v>
      </c>
      <c r="C3227">
        <v>-1.2190000000000001</v>
      </c>
      <c r="D3227">
        <v>-2.2549999999999999</v>
      </c>
      <c r="E3227">
        <v>-2.9809999999999999</v>
      </c>
      <c r="F3227">
        <v>-3.19</v>
      </c>
      <c r="G3227">
        <v>3.4</v>
      </c>
      <c r="H3227">
        <v>-0.01</v>
      </c>
      <c r="I3227">
        <v>4</v>
      </c>
      <c r="J3227">
        <v>-0.28499999999999998</v>
      </c>
      <c r="K3227">
        <v>-1.2769999999999999</v>
      </c>
      <c r="L3227">
        <v>-2.2629999999999999</v>
      </c>
      <c r="M3227">
        <v>-3.0310000000000001</v>
      </c>
      <c r="N3227">
        <v>-3.2170000000000001</v>
      </c>
      <c r="O3227">
        <v>1.1379999999999999</v>
      </c>
      <c r="P3227">
        <v>1.137</v>
      </c>
      <c r="Q3227">
        <v>1.101</v>
      </c>
      <c r="R3227">
        <v>0.79900000000000004</v>
      </c>
      <c r="S3227">
        <v>0.42899999999999999</v>
      </c>
    </row>
    <row r="3228" spans="1:19" x14ac:dyDescent="0.3">
      <c r="A3228">
        <v>120</v>
      </c>
      <c r="B3228">
        <v>-0.255</v>
      </c>
      <c r="C3228">
        <v>-1.2190000000000001</v>
      </c>
      <c r="D3228">
        <v>-2.2549999999999999</v>
      </c>
      <c r="E3228">
        <v>-2.9809999999999999</v>
      </c>
      <c r="F3228">
        <v>-3.19</v>
      </c>
      <c r="G3228">
        <v>3.4</v>
      </c>
      <c r="H3228">
        <v>-0.01</v>
      </c>
      <c r="I3228">
        <v>4</v>
      </c>
      <c r="J3228">
        <v>-0.28100000000000003</v>
      </c>
      <c r="K3228">
        <v>-1.2789999999999999</v>
      </c>
      <c r="L3228">
        <v>-2.274</v>
      </c>
      <c r="M3228">
        <v>-3.0489999999999999</v>
      </c>
      <c r="N3228">
        <v>-3.222</v>
      </c>
      <c r="O3228">
        <v>1.1279999999999999</v>
      </c>
      <c r="P3228">
        <v>1.1559999999999999</v>
      </c>
      <c r="Q3228">
        <v>1.149</v>
      </c>
      <c r="R3228">
        <v>0.85899999999999999</v>
      </c>
      <c r="S3228">
        <v>0.43099999999999999</v>
      </c>
    </row>
    <row r="3229" spans="1:19" x14ac:dyDescent="0.3">
      <c r="A3229">
        <v>180</v>
      </c>
      <c r="B3229">
        <v>-0.255</v>
      </c>
      <c r="C3229">
        <v>-1.2190000000000001</v>
      </c>
      <c r="D3229">
        <v>-2.2549999999999999</v>
      </c>
      <c r="E3229">
        <v>-2.9809999999999999</v>
      </c>
      <c r="F3229">
        <v>-3.19</v>
      </c>
      <c r="G3229">
        <v>3.4</v>
      </c>
      <c r="H3229">
        <v>-0.01</v>
      </c>
      <c r="I3229">
        <v>4</v>
      </c>
      <c r="J3229">
        <v>-0.28199999999999997</v>
      </c>
      <c r="K3229">
        <v>-1.2709999999999999</v>
      </c>
      <c r="L3229">
        <v>-2.266</v>
      </c>
      <c r="M3229">
        <v>-3.0339999999999998</v>
      </c>
      <c r="N3229">
        <v>-3.2250000000000001</v>
      </c>
      <c r="O3229">
        <v>1.1259999999999999</v>
      </c>
      <c r="P3229">
        <v>1.137</v>
      </c>
      <c r="Q3229">
        <v>1.1220000000000001</v>
      </c>
      <c r="R3229">
        <v>0.81499999999999995</v>
      </c>
      <c r="S3229">
        <v>0.432</v>
      </c>
    </row>
    <row r="3230" spans="1:19" x14ac:dyDescent="0.3">
      <c r="A3230">
        <v>240</v>
      </c>
      <c r="B3230">
        <v>-0.255</v>
      </c>
      <c r="C3230">
        <v>-1.2190000000000001</v>
      </c>
      <c r="D3230">
        <v>-2.2549999999999999</v>
      </c>
      <c r="E3230">
        <v>-2.9809999999999999</v>
      </c>
      <c r="F3230">
        <v>-3.19</v>
      </c>
      <c r="G3230">
        <v>3.4</v>
      </c>
      <c r="H3230">
        <v>-0.01</v>
      </c>
      <c r="I3230">
        <v>4</v>
      </c>
      <c r="J3230">
        <v>-0.28699999999999998</v>
      </c>
      <c r="K3230">
        <v>-1.2749999999999999</v>
      </c>
      <c r="L3230">
        <v>-2.2719999999999998</v>
      </c>
      <c r="M3230">
        <v>-3.032</v>
      </c>
      <c r="N3230">
        <v>-3.2290000000000001</v>
      </c>
      <c r="O3230">
        <v>1.131</v>
      </c>
      <c r="P3230">
        <v>1.153</v>
      </c>
      <c r="Q3230">
        <v>1.151</v>
      </c>
      <c r="R3230">
        <v>0.81499999999999995</v>
      </c>
      <c r="S3230">
        <v>0.433</v>
      </c>
    </row>
    <row r="3231" spans="1:19" x14ac:dyDescent="0.3">
      <c r="A3231">
        <v>300</v>
      </c>
      <c r="B3231">
        <v>-0.255</v>
      </c>
      <c r="C3231">
        <v>-1.2190000000000001</v>
      </c>
      <c r="D3231">
        <v>-2.2549999999999999</v>
      </c>
      <c r="E3231">
        <v>-2.9809999999999999</v>
      </c>
      <c r="F3231">
        <v>-3.19</v>
      </c>
      <c r="G3231">
        <v>3.4</v>
      </c>
      <c r="H3231">
        <v>-0.01</v>
      </c>
      <c r="I3231">
        <v>4</v>
      </c>
      <c r="J3231">
        <v>-0.28699999999999998</v>
      </c>
      <c r="K3231">
        <v>-1.274</v>
      </c>
      <c r="L3231">
        <v>-2.2709999999999999</v>
      </c>
      <c r="M3231">
        <v>-3.0379999999999998</v>
      </c>
      <c r="N3231">
        <v>-3.234</v>
      </c>
      <c r="O3231">
        <v>1.127</v>
      </c>
      <c r="P3231">
        <v>1.1419999999999999</v>
      </c>
      <c r="Q3231">
        <v>1.143</v>
      </c>
      <c r="R3231">
        <v>0.84199999999999997</v>
      </c>
      <c r="S3231">
        <v>0.434</v>
      </c>
    </row>
    <row r="3232" spans="1:19" x14ac:dyDescent="0.3">
      <c r="A3232">
        <v>360</v>
      </c>
      <c r="B3232">
        <v>-0.255</v>
      </c>
      <c r="C3232">
        <v>-1.2190000000000001</v>
      </c>
      <c r="D3232">
        <v>-2.2549999999999999</v>
      </c>
      <c r="E3232">
        <v>-2.9809999999999999</v>
      </c>
      <c r="F3232">
        <v>-3.19</v>
      </c>
      <c r="G3232">
        <v>3.4</v>
      </c>
      <c r="H3232">
        <v>-0.01</v>
      </c>
      <c r="I3232">
        <v>4</v>
      </c>
      <c r="J3232">
        <v>-0.28899999999999998</v>
      </c>
      <c r="K3232">
        <v>-1.2749999999999999</v>
      </c>
      <c r="L3232">
        <v>-2.2690000000000001</v>
      </c>
      <c r="M3232">
        <v>-3.044</v>
      </c>
      <c r="N3232">
        <v>-3.2370000000000001</v>
      </c>
      <c r="O3232">
        <v>1.1279999999999999</v>
      </c>
      <c r="P3232">
        <v>1.143</v>
      </c>
      <c r="Q3232">
        <v>1.1359999999999999</v>
      </c>
      <c r="R3232">
        <v>0.86199999999999999</v>
      </c>
      <c r="S3232">
        <v>0.436</v>
      </c>
    </row>
    <row r="3233" spans="1:19" x14ac:dyDescent="0.3">
      <c r="A3233">
        <v>420</v>
      </c>
      <c r="B3233">
        <v>-0.255</v>
      </c>
      <c r="C3233">
        <v>-1.2190000000000001</v>
      </c>
      <c r="D3233">
        <v>-2.2549999999999999</v>
      </c>
      <c r="E3233">
        <v>-2.9809999999999999</v>
      </c>
      <c r="F3233">
        <v>-3.19</v>
      </c>
      <c r="G3233">
        <v>3.4</v>
      </c>
      <c r="H3233">
        <v>-0.01</v>
      </c>
      <c r="I3233">
        <v>4</v>
      </c>
      <c r="J3233">
        <v>-0.29099999999999998</v>
      </c>
      <c r="K3233">
        <v>-1.2769999999999999</v>
      </c>
      <c r="L3233">
        <v>-2.27</v>
      </c>
      <c r="M3233">
        <v>-3.0489999999999999</v>
      </c>
      <c r="N3233">
        <v>-3.242</v>
      </c>
      <c r="O3233">
        <v>1.127</v>
      </c>
      <c r="P3233">
        <v>1.1439999999999999</v>
      </c>
      <c r="Q3233">
        <v>1.141</v>
      </c>
      <c r="R3233">
        <v>0.872</v>
      </c>
      <c r="S3233">
        <v>0.437</v>
      </c>
    </row>
    <row r="3234" spans="1:19" x14ac:dyDescent="0.3">
      <c r="A3234">
        <v>480</v>
      </c>
      <c r="B3234">
        <v>-0.255</v>
      </c>
      <c r="C3234">
        <v>-1.2190000000000001</v>
      </c>
      <c r="D3234">
        <v>-2.2549999999999999</v>
      </c>
      <c r="E3234">
        <v>-2.9809999999999999</v>
      </c>
      <c r="F3234">
        <v>-3.19</v>
      </c>
      <c r="G3234">
        <v>3.4</v>
      </c>
      <c r="H3234">
        <v>-0.01</v>
      </c>
      <c r="I3234">
        <v>4</v>
      </c>
      <c r="J3234">
        <v>-0.29199999999999998</v>
      </c>
      <c r="K3234">
        <v>-1.2769999999999999</v>
      </c>
      <c r="L3234">
        <v>-2.27</v>
      </c>
      <c r="M3234">
        <v>-3.0529999999999999</v>
      </c>
      <c r="N3234">
        <v>-3.246</v>
      </c>
      <c r="O3234">
        <v>1.1259999999999999</v>
      </c>
      <c r="P3234">
        <v>1.1399999999999999</v>
      </c>
      <c r="Q3234">
        <v>1.1439999999999999</v>
      </c>
      <c r="R3234">
        <v>0.877</v>
      </c>
      <c r="S3234">
        <v>0.439</v>
      </c>
    </row>
    <row r="3235" spans="1:19" x14ac:dyDescent="0.3">
      <c r="A3235">
        <v>540</v>
      </c>
      <c r="B3235">
        <v>-0.255</v>
      </c>
      <c r="C3235">
        <v>-1.2190000000000001</v>
      </c>
      <c r="D3235">
        <v>-2.2549999999999999</v>
      </c>
      <c r="E3235">
        <v>-2.9809999999999999</v>
      </c>
      <c r="F3235">
        <v>-3.19</v>
      </c>
      <c r="G3235">
        <v>3.4</v>
      </c>
      <c r="H3235">
        <v>-0.01</v>
      </c>
      <c r="I3235">
        <v>4</v>
      </c>
      <c r="J3235">
        <v>-0.29399999999999998</v>
      </c>
      <c r="K3235">
        <v>-1.2789999999999999</v>
      </c>
      <c r="L3235">
        <v>-2.2709999999999999</v>
      </c>
      <c r="M3235">
        <v>-3.056</v>
      </c>
      <c r="N3235">
        <v>-3.2509999999999999</v>
      </c>
      <c r="O3235">
        <v>1.125</v>
      </c>
      <c r="P3235">
        <v>1.139</v>
      </c>
      <c r="Q3235">
        <v>1.1439999999999999</v>
      </c>
      <c r="R3235">
        <v>0.879</v>
      </c>
      <c r="S3235">
        <v>0.441</v>
      </c>
    </row>
    <row r="3236" spans="1:19" x14ac:dyDescent="0.3">
      <c r="A3236">
        <v>600</v>
      </c>
      <c r="B3236">
        <v>-0.255</v>
      </c>
      <c r="C3236">
        <v>-1.2190000000000001</v>
      </c>
      <c r="D3236">
        <v>-2.2549999999999999</v>
      </c>
      <c r="E3236">
        <v>-2.9809999999999999</v>
      </c>
      <c r="F3236">
        <v>-3.19</v>
      </c>
      <c r="G3236">
        <v>3.4</v>
      </c>
      <c r="H3236">
        <v>-0.01</v>
      </c>
      <c r="I3236">
        <v>4</v>
      </c>
      <c r="J3236">
        <v>-0.29499999999999998</v>
      </c>
      <c r="K3236">
        <v>-1.28</v>
      </c>
      <c r="L3236">
        <v>-2.27</v>
      </c>
      <c r="M3236">
        <v>-3.0590000000000002</v>
      </c>
      <c r="N3236">
        <v>-3.2559999999999998</v>
      </c>
      <c r="O3236">
        <v>1.125</v>
      </c>
      <c r="P3236">
        <v>1.137</v>
      </c>
      <c r="Q3236">
        <v>1.1419999999999999</v>
      </c>
      <c r="R3236">
        <v>0.88100000000000001</v>
      </c>
      <c r="S3236">
        <v>0.443</v>
      </c>
    </row>
    <row r="3238" spans="1:19" x14ac:dyDescent="0.3">
      <c r="A3238" t="s">
        <v>0</v>
      </c>
      <c r="B3238" t="s">
        <v>250</v>
      </c>
    </row>
    <row r="3239" spans="1:19" x14ac:dyDescent="0.3">
      <c r="A3239">
        <v>0</v>
      </c>
      <c r="B3239">
        <v>-0.25600000000000001</v>
      </c>
      <c r="C3239">
        <v>-1.22</v>
      </c>
      <c r="D3239">
        <v>-2.2549999999999999</v>
      </c>
      <c r="E3239">
        <v>-2.9750000000000001</v>
      </c>
      <c r="F3239">
        <v>-3.18</v>
      </c>
      <c r="G3239">
        <v>3.4</v>
      </c>
      <c r="H3239">
        <v>-0.01</v>
      </c>
      <c r="I3239">
        <v>4</v>
      </c>
      <c r="J3239">
        <v>-0.27400000000000002</v>
      </c>
      <c r="K3239">
        <v>-1.274</v>
      </c>
      <c r="L3239">
        <v>-2.27</v>
      </c>
      <c r="M3239">
        <v>-3.0329999999999999</v>
      </c>
      <c r="N3239">
        <v>-3.18</v>
      </c>
      <c r="O3239">
        <v>1.123</v>
      </c>
      <c r="P3239">
        <v>1.123</v>
      </c>
      <c r="Q3239">
        <v>1.1160000000000001</v>
      </c>
      <c r="R3239">
        <v>0.81499999999999995</v>
      </c>
      <c r="S3239">
        <v>0.35399999999999998</v>
      </c>
    </row>
    <row r="3240" spans="1:19" x14ac:dyDescent="0.3">
      <c r="A3240">
        <v>60</v>
      </c>
      <c r="B3240">
        <v>-0.25600000000000001</v>
      </c>
      <c r="C3240">
        <v>-1.22</v>
      </c>
      <c r="D3240">
        <v>-2.2549999999999999</v>
      </c>
      <c r="E3240">
        <v>-2.9750000000000001</v>
      </c>
      <c r="F3240">
        <v>-3.18</v>
      </c>
      <c r="G3240">
        <v>3.4</v>
      </c>
      <c r="H3240">
        <v>-0.01</v>
      </c>
      <c r="I3240">
        <v>4</v>
      </c>
      <c r="J3240">
        <v>-0.28499999999999998</v>
      </c>
      <c r="K3240">
        <v>-1.276</v>
      </c>
      <c r="L3240">
        <v>-2.262</v>
      </c>
      <c r="M3240">
        <v>-3.0249999999999999</v>
      </c>
      <c r="N3240">
        <v>-3.2069999999999999</v>
      </c>
      <c r="O3240">
        <v>1.1379999999999999</v>
      </c>
      <c r="P3240">
        <v>1.1359999999999999</v>
      </c>
      <c r="Q3240">
        <v>1.1000000000000001</v>
      </c>
      <c r="R3240">
        <v>0.79200000000000004</v>
      </c>
      <c r="S3240">
        <v>0.42499999999999999</v>
      </c>
    </row>
    <row r="3241" spans="1:19" x14ac:dyDescent="0.3">
      <c r="A3241">
        <v>120</v>
      </c>
      <c r="B3241">
        <v>-0.25600000000000001</v>
      </c>
      <c r="C3241">
        <v>-1.22</v>
      </c>
      <c r="D3241">
        <v>-2.2549999999999999</v>
      </c>
      <c r="E3241">
        <v>-2.9750000000000001</v>
      </c>
      <c r="F3241">
        <v>-3.18</v>
      </c>
      <c r="G3241">
        <v>3.4</v>
      </c>
      <c r="H3241">
        <v>-0.01</v>
      </c>
      <c r="I3241">
        <v>4</v>
      </c>
      <c r="J3241">
        <v>-0.28199999999999997</v>
      </c>
      <c r="K3241">
        <v>-1.2789999999999999</v>
      </c>
      <c r="L3241">
        <v>-2.274</v>
      </c>
      <c r="M3241">
        <v>-3.0419999999999998</v>
      </c>
      <c r="N3241">
        <v>-3.2120000000000002</v>
      </c>
      <c r="O3241">
        <v>1.129</v>
      </c>
      <c r="P3241">
        <v>1.1559999999999999</v>
      </c>
      <c r="Q3241">
        <v>1.149</v>
      </c>
      <c r="R3241">
        <v>0.85099999999999998</v>
      </c>
      <c r="S3241">
        <v>0.42699999999999999</v>
      </c>
    </row>
    <row r="3242" spans="1:19" x14ac:dyDescent="0.3">
      <c r="A3242">
        <v>180</v>
      </c>
      <c r="B3242">
        <v>-0.25600000000000001</v>
      </c>
      <c r="C3242">
        <v>-1.22</v>
      </c>
      <c r="D3242">
        <v>-2.2549999999999999</v>
      </c>
      <c r="E3242">
        <v>-2.9750000000000001</v>
      </c>
      <c r="F3242">
        <v>-3.18</v>
      </c>
      <c r="G3242">
        <v>3.4</v>
      </c>
      <c r="H3242">
        <v>-0.01</v>
      </c>
      <c r="I3242">
        <v>4</v>
      </c>
      <c r="J3242">
        <v>-0.28199999999999997</v>
      </c>
      <c r="K3242">
        <v>-1.2709999999999999</v>
      </c>
      <c r="L3242">
        <v>-2.266</v>
      </c>
      <c r="M3242">
        <v>-3.028</v>
      </c>
      <c r="N3242">
        <v>-3.2149999999999999</v>
      </c>
      <c r="O3242">
        <v>1.1259999999999999</v>
      </c>
      <c r="P3242">
        <v>1.137</v>
      </c>
      <c r="Q3242">
        <v>1.1220000000000001</v>
      </c>
      <c r="R3242">
        <v>0.80800000000000005</v>
      </c>
      <c r="S3242">
        <v>0.42799999999999999</v>
      </c>
    </row>
    <row r="3243" spans="1:19" x14ac:dyDescent="0.3">
      <c r="A3243">
        <v>240</v>
      </c>
      <c r="B3243">
        <v>-0.25600000000000001</v>
      </c>
      <c r="C3243">
        <v>-1.22</v>
      </c>
      <c r="D3243">
        <v>-2.2549999999999999</v>
      </c>
      <c r="E3243">
        <v>-2.9750000000000001</v>
      </c>
      <c r="F3243">
        <v>-3.18</v>
      </c>
      <c r="G3243">
        <v>3.4</v>
      </c>
      <c r="H3243">
        <v>-0.01</v>
      </c>
      <c r="I3243">
        <v>4</v>
      </c>
      <c r="J3243">
        <v>-0.28699999999999998</v>
      </c>
      <c r="K3243">
        <v>-1.2749999999999999</v>
      </c>
      <c r="L3243">
        <v>-2.2719999999999998</v>
      </c>
      <c r="M3243">
        <v>-3.0259999999999998</v>
      </c>
      <c r="N3243">
        <v>-3.2189999999999999</v>
      </c>
      <c r="O3243">
        <v>1.131</v>
      </c>
      <c r="P3243">
        <v>1.1539999999999999</v>
      </c>
      <c r="Q3243">
        <v>1.151</v>
      </c>
      <c r="R3243">
        <v>0.80900000000000005</v>
      </c>
      <c r="S3243">
        <v>0.42899999999999999</v>
      </c>
    </row>
    <row r="3244" spans="1:19" x14ac:dyDescent="0.3">
      <c r="A3244">
        <v>300</v>
      </c>
      <c r="B3244">
        <v>-0.25600000000000001</v>
      </c>
      <c r="C3244">
        <v>-1.22</v>
      </c>
      <c r="D3244">
        <v>-2.2549999999999999</v>
      </c>
      <c r="E3244">
        <v>-2.9750000000000001</v>
      </c>
      <c r="F3244">
        <v>-3.18</v>
      </c>
      <c r="G3244">
        <v>3.4</v>
      </c>
      <c r="H3244">
        <v>-0.01</v>
      </c>
      <c r="I3244">
        <v>4</v>
      </c>
      <c r="J3244">
        <v>-0.28699999999999998</v>
      </c>
      <c r="K3244">
        <v>-1.274</v>
      </c>
      <c r="L3244">
        <v>-2.27</v>
      </c>
      <c r="M3244">
        <v>-3.032</v>
      </c>
      <c r="N3244">
        <v>-3.2240000000000002</v>
      </c>
      <c r="O3244">
        <v>1.127</v>
      </c>
      <c r="P3244">
        <v>1.1419999999999999</v>
      </c>
      <c r="Q3244">
        <v>1.1419999999999999</v>
      </c>
      <c r="R3244">
        <v>0.83599999999999997</v>
      </c>
      <c r="S3244">
        <v>0.43099999999999999</v>
      </c>
    </row>
    <row r="3245" spans="1:19" x14ac:dyDescent="0.3">
      <c r="A3245">
        <v>360</v>
      </c>
      <c r="B3245">
        <v>-0.25600000000000001</v>
      </c>
      <c r="C3245">
        <v>-1.22</v>
      </c>
      <c r="D3245">
        <v>-2.2549999999999999</v>
      </c>
      <c r="E3245">
        <v>-2.9750000000000001</v>
      </c>
      <c r="F3245">
        <v>-3.18</v>
      </c>
      <c r="G3245">
        <v>3.4</v>
      </c>
      <c r="H3245">
        <v>-0.01</v>
      </c>
      <c r="I3245">
        <v>4</v>
      </c>
      <c r="J3245">
        <v>-0.28899999999999998</v>
      </c>
      <c r="K3245">
        <v>-1.2749999999999999</v>
      </c>
      <c r="L3245">
        <v>-2.2690000000000001</v>
      </c>
      <c r="M3245">
        <v>-3.0390000000000001</v>
      </c>
      <c r="N3245">
        <v>-3.2269999999999999</v>
      </c>
      <c r="O3245">
        <v>1.1279999999999999</v>
      </c>
      <c r="P3245">
        <v>1.143</v>
      </c>
      <c r="Q3245">
        <v>1.135</v>
      </c>
      <c r="R3245">
        <v>0.85599999999999998</v>
      </c>
      <c r="S3245">
        <v>0.432</v>
      </c>
    </row>
    <row r="3246" spans="1:19" x14ac:dyDescent="0.3">
      <c r="A3246">
        <v>420</v>
      </c>
      <c r="B3246">
        <v>-0.25600000000000001</v>
      </c>
      <c r="C3246">
        <v>-1.22</v>
      </c>
      <c r="D3246">
        <v>-2.2549999999999999</v>
      </c>
      <c r="E3246">
        <v>-2.9750000000000001</v>
      </c>
      <c r="F3246">
        <v>-3.18</v>
      </c>
      <c r="G3246">
        <v>3.4</v>
      </c>
      <c r="H3246">
        <v>-0.01</v>
      </c>
      <c r="I3246">
        <v>4</v>
      </c>
      <c r="J3246">
        <v>-0.29099999999999998</v>
      </c>
      <c r="K3246">
        <v>-1.2769999999999999</v>
      </c>
      <c r="L3246">
        <v>-2.2690000000000001</v>
      </c>
      <c r="M3246">
        <v>-3.0430000000000001</v>
      </c>
      <c r="N3246">
        <v>-3.2309999999999999</v>
      </c>
      <c r="O3246">
        <v>1.127</v>
      </c>
      <c r="P3246">
        <v>1.1439999999999999</v>
      </c>
      <c r="Q3246">
        <v>1.141</v>
      </c>
      <c r="R3246">
        <v>0.86599999999999999</v>
      </c>
      <c r="S3246">
        <v>0.434</v>
      </c>
    </row>
    <row r="3247" spans="1:19" x14ac:dyDescent="0.3">
      <c r="A3247">
        <v>480</v>
      </c>
      <c r="B3247">
        <v>-0.25600000000000001</v>
      </c>
      <c r="C3247">
        <v>-1.22</v>
      </c>
      <c r="D3247">
        <v>-2.2549999999999999</v>
      </c>
      <c r="E3247">
        <v>-2.9750000000000001</v>
      </c>
      <c r="F3247">
        <v>-3.18</v>
      </c>
      <c r="G3247">
        <v>3.4</v>
      </c>
      <c r="H3247">
        <v>-0.01</v>
      </c>
      <c r="I3247">
        <v>4</v>
      </c>
      <c r="J3247">
        <v>-0.29199999999999998</v>
      </c>
      <c r="K3247">
        <v>-1.2769999999999999</v>
      </c>
      <c r="L3247">
        <v>-2.27</v>
      </c>
      <c r="M3247">
        <v>-3.0470000000000002</v>
      </c>
      <c r="N3247">
        <v>-3.2360000000000002</v>
      </c>
      <c r="O3247">
        <v>1.1259999999999999</v>
      </c>
      <c r="P3247">
        <v>1.1399999999999999</v>
      </c>
      <c r="Q3247">
        <v>1.1439999999999999</v>
      </c>
      <c r="R3247">
        <v>0.87</v>
      </c>
      <c r="S3247">
        <v>0.435</v>
      </c>
    </row>
    <row r="3248" spans="1:19" x14ac:dyDescent="0.3">
      <c r="A3248">
        <v>540</v>
      </c>
      <c r="B3248">
        <v>-0.25600000000000001</v>
      </c>
      <c r="C3248">
        <v>-1.22</v>
      </c>
      <c r="D3248">
        <v>-2.2549999999999999</v>
      </c>
      <c r="E3248">
        <v>-2.9750000000000001</v>
      </c>
      <c r="F3248">
        <v>-3.18</v>
      </c>
      <c r="G3248">
        <v>3.4</v>
      </c>
      <c r="H3248">
        <v>-0.01</v>
      </c>
      <c r="I3248">
        <v>4</v>
      </c>
      <c r="J3248">
        <v>-0.29399999999999998</v>
      </c>
      <c r="K3248">
        <v>-1.2789999999999999</v>
      </c>
      <c r="L3248">
        <v>-2.27</v>
      </c>
      <c r="M3248">
        <v>-3.05</v>
      </c>
      <c r="N3248">
        <v>-3.2410000000000001</v>
      </c>
      <c r="O3248">
        <v>1.125</v>
      </c>
      <c r="P3248">
        <v>1.1379999999999999</v>
      </c>
      <c r="Q3248">
        <v>1.143</v>
      </c>
      <c r="R3248">
        <v>0.873</v>
      </c>
      <c r="S3248">
        <v>0.437</v>
      </c>
    </row>
    <row r="3249" spans="1:19" x14ac:dyDescent="0.3">
      <c r="A3249">
        <v>600</v>
      </c>
      <c r="B3249">
        <v>-0.25600000000000001</v>
      </c>
      <c r="C3249">
        <v>-1.22</v>
      </c>
      <c r="D3249">
        <v>-2.2549999999999999</v>
      </c>
      <c r="E3249">
        <v>-2.9750000000000001</v>
      </c>
      <c r="F3249">
        <v>-3.18</v>
      </c>
      <c r="G3249">
        <v>3.4</v>
      </c>
      <c r="H3249">
        <v>-0.01</v>
      </c>
      <c r="I3249">
        <v>4</v>
      </c>
      <c r="J3249">
        <v>-0.29499999999999998</v>
      </c>
      <c r="K3249">
        <v>-1.28</v>
      </c>
      <c r="L3249">
        <v>-2.27</v>
      </c>
      <c r="M3249">
        <v>-3.0529999999999999</v>
      </c>
      <c r="N3249">
        <v>-3.246</v>
      </c>
      <c r="O3249">
        <v>1.125</v>
      </c>
      <c r="P3249">
        <v>1.137</v>
      </c>
      <c r="Q3249">
        <v>1.1419999999999999</v>
      </c>
      <c r="R3249">
        <v>0.876</v>
      </c>
      <c r="S3249">
        <v>0.439</v>
      </c>
    </row>
    <row r="3251" spans="1:19" x14ac:dyDescent="0.3">
      <c r="A3251" t="s">
        <v>0</v>
      </c>
      <c r="B3251" t="s">
        <v>251</v>
      </c>
    </row>
    <row r="3252" spans="1:19" x14ac:dyDescent="0.3">
      <c r="A3252">
        <v>0</v>
      </c>
      <c r="B3252">
        <v>-0.25600000000000001</v>
      </c>
      <c r="C3252">
        <v>-1.22</v>
      </c>
      <c r="D3252">
        <v>-2.254</v>
      </c>
      <c r="E3252">
        <v>-2.968</v>
      </c>
      <c r="F3252">
        <v>-3.17</v>
      </c>
      <c r="G3252">
        <v>3.4</v>
      </c>
      <c r="H3252">
        <v>-0.01</v>
      </c>
      <c r="I3252">
        <v>4</v>
      </c>
      <c r="J3252">
        <v>-0.27400000000000002</v>
      </c>
      <c r="K3252">
        <v>-1.274</v>
      </c>
      <c r="L3252">
        <v>-2.2690000000000001</v>
      </c>
      <c r="M3252">
        <v>-3.0259999999999998</v>
      </c>
      <c r="N3252">
        <v>-3.17</v>
      </c>
      <c r="O3252">
        <v>1.123</v>
      </c>
      <c r="P3252">
        <v>1.123</v>
      </c>
      <c r="Q3252">
        <v>1.115</v>
      </c>
      <c r="R3252">
        <v>0.80900000000000005</v>
      </c>
      <c r="S3252">
        <v>0.35099999999999998</v>
      </c>
    </row>
    <row r="3253" spans="1:19" x14ac:dyDescent="0.3">
      <c r="A3253">
        <v>60</v>
      </c>
      <c r="B3253">
        <v>-0.25600000000000001</v>
      </c>
      <c r="C3253">
        <v>-1.22</v>
      </c>
      <c r="D3253">
        <v>-2.254</v>
      </c>
      <c r="E3253">
        <v>-2.968</v>
      </c>
      <c r="F3253">
        <v>-3.17</v>
      </c>
      <c r="G3253">
        <v>3.4</v>
      </c>
      <c r="H3253">
        <v>-0.01</v>
      </c>
      <c r="I3253">
        <v>4</v>
      </c>
      <c r="J3253">
        <v>-0.28499999999999998</v>
      </c>
      <c r="K3253">
        <v>-1.2769999999999999</v>
      </c>
      <c r="L3253">
        <v>-2.262</v>
      </c>
      <c r="M3253">
        <v>-3.0190000000000001</v>
      </c>
      <c r="N3253">
        <v>-3.1970000000000001</v>
      </c>
      <c r="O3253">
        <v>1.1379999999999999</v>
      </c>
      <c r="P3253">
        <v>1.137</v>
      </c>
      <c r="Q3253">
        <v>1.101</v>
      </c>
      <c r="R3253">
        <v>0.78100000000000003</v>
      </c>
      <c r="S3253">
        <v>0.42199999999999999</v>
      </c>
    </row>
    <row r="3254" spans="1:19" x14ac:dyDescent="0.3">
      <c r="A3254">
        <v>120</v>
      </c>
      <c r="B3254">
        <v>-0.25600000000000001</v>
      </c>
      <c r="C3254">
        <v>-1.22</v>
      </c>
      <c r="D3254">
        <v>-2.254</v>
      </c>
      <c r="E3254">
        <v>-2.968</v>
      </c>
      <c r="F3254">
        <v>-3.17</v>
      </c>
      <c r="G3254">
        <v>3.4</v>
      </c>
      <c r="H3254">
        <v>-0.01</v>
      </c>
      <c r="I3254">
        <v>4</v>
      </c>
      <c r="J3254">
        <v>-0.28199999999999997</v>
      </c>
      <c r="K3254">
        <v>-1.2789999999999999</v>
      </c>
      <c r="L3254">
        <v>-2.274</v>
      </c>
      <c r="M3254">
        <v>-3.036</v>
      </c>
      <c r="N3254">
        <v>-3.202</v>
      </c>
      <c r="O3254">
        <v>1.129</v>
      </c>
      <c r="P3254">
        <v>1.1559999999999999</v>
      </c>
      <c r="Q3254">
        <v>1.1459999999999999</v>
      </c>
      <c r="R3254">
        <v>0.84099999999999997</v>
      </c>
      <c r="S3254">
        <v>0.42299999999999999</v>
      </c>
    </row>
    <row r="3255" spans="1:19" x14ac:dyDescent="0.3">
      <c r="A3255">
        <v>180</v>
      </c>
      <c r="B3255">
        <v>-0.25600000000000001</v>
      </c>
      <c r="C3255">
        <v>-1.22</v>
      </c>
      <c r="D3255">
        <v>-2.254</v>
      </c>
      <c r="E3255">
        <v>-2.968</v>
      </c>
      <c r="F3255">
        <v>-3.17</v>
      </c>
      <c r="G3255">
        <v>3.4</v>
      </c>
      <c r="H3255">
        <v>-0.01</v>
      </c>
      <c r="I3255">
        <v>4</v>
      </c>
      <c r="J3255">
        <v>-0.28199999999999997</v>
      </c>
      <c r="K3255">
        <v>-1.2709999999999999</v>
      </c>
      <c r="L3255">
        <v>-2.266</v>
      </c>
      <c r="M3255">
        <v>-3.0219999999999998</v>
      </c>
      <c r="N3255">
        <v>-3.2040000000000002</v>
      </c>
      <c r="O3255">
        <v>1.1259999999999999</v>
      </c>
      <c r="P3255">
        <v>1.1379999999999999</v>
      </c>
      <c r="Q3255">
        <v>1.121</v>
      </c>
      <c r="R3255">
        <v>0.80100000000000005</v>
      </c>
      <c r="S3255">
        <v>0.42399999999999999</v>
      </c>
    </row>
    <row r="3256" spans="1:19" x14ac:dyDescent="0.3">
      <c r="A3256">
        <v>240</v>
      </c>
      <c r="B3256">
        <v>-0.25600000000000001</v>
      </c>
      <c r="C3256">
        <v>-1.22</v>
      </c>
      <c r="D3256">
        <v>-2.254</v>
      </c>
      <c r="E3256">
        <v>-2.968</v>
      </c>
      <c r="F3256">
        <v>-3.17</v>
      </c>
      <c r="G3256">
        <v>3.4</v>
      </c>
      <c r="H3256">
        <v>-0.01</v>
      </c>
      <c r="I3256">
        <v>4</v>
      </c>
      <c r="J3256">
        <v>-0.28699999999999998</v>
      </c>
      <c r="K3256">
        <v>-1.2749999999999999</v>
      </c>
      <c r="L3256">
        <v>-2.2709999999999999</v>
      </c>
      <c r="M3256">
        <v>-3.02</v>
      </c>
      <c r="N3256">
        <v>-3.2090000000000001</v>
      </c>
      <c r="O3256">
        <v>1.131</v>
      </c>
      <c r="P3256">
        <v>1.1539999999999999</v>
      </c>
      <c r="Q3256">
        <v>1.1499999999999999</v>
      </c>
      <c r="R3256">
        <v>0.80100000000000005</v>
      </c>
      <c r="S3256">
        <v>0.42599999999999999</v>
      </c>
    </row>
    <row r="3257" spans="1:19" x14ac:dyDescent="0.3">
      <c r="A3257">
        <v>300</v>
      </c>
      <c r="B3257">
        <v>-0.25600000000000001</v>
      </c>
      <c r="C3257">
        <v>-1.22</v>
      </c>
      <c r="D3257">
        <v>-2.254</v>
      </c>
      <c r="E3257">
        <v>-2.968</v>
      </c>
      <c r="F3257">
        <v>-3.17</v>
      </c>
      <c r="G3257">
        <v>3.4</v>
      </c>
      <c r="H3257">
        <v>-0.01</v>
      </c>
      <c r="I3257">
        <v>4</v>
      </c>
      <c r="J3257">
        <v>-0.28699999999999998</v>
      </c>
      <c r="K3257">
        <v>-1.274</v>
      </c>
      <c r="L3257">
        <v>-2.27</v>
      </c>
      <c r="M3257">
        <v>-3.0259999999999998</v>
      </c>
      <c r="N3257">
        <v>-3.214</v>
      </c>
      <c r="O3257">
        <v>1.127</v>
      </c>
      <c r="P3257">
        <v>1.1419999999999999</v>
      </c>
      <c r="Q3257">
        <v>1.1419999999999999</v>
      </c>
      <c r="R3257">
        <v>0.83</v>
      </c>
      <c r="S3257">
        <v>0.42799999999999999</v>
      </c>
    </row>
    <row r="3258" spans="1:19" x14ac:dyDescent="0.3">
      <c r="A3258">
        <v>360</v>
      </c>
      <c r="B3258">
        <v>-0.25600000000000001</v>
      </c>
      <c r="C3258">
        <v>-1.22</v>
      </c>
      <c r="D3258">
        <v>-2.254</v>
      </c>
      <c r="E3258">
        <v>-2.968</v>
      </c>
      <c r="F3258">
        <v>-3.17</v>
      </c>
      <c r="G3258">
        <v>3.4</v>
      </c>
      <c r="H3258">
        <v>-0.01</v>
      </c>
      <c r="I3258">
        <v>4</v>
      </c>
      <c r="J3258">
        <v>-0.28899999999999998</v>
      </c>
      <c r="K3258">
        <v>-1.2749999999999999</v>
      </c>
      <c r="L3258">
        <v>-2.2679999999999998</v>
      </c>
      <c r="M3258">
        <v>-3.0329999999999999</v>
      </c>
      <c r="N3258">
        <v>-3.2170000000000001</v>
      </c>
      <c r="O3258">
        <v>1.1279999999999999</v>
      </c>
      <c r="P3258">
        <v>1.143</v>
      </c>
      <c r="Q3258">
        <v>1.135</v>
      </c>
      <c r="R3258">
        <v>0.85099999999999998</v>
      </c>
      <c r="S3258">
        <v>0.42899999999999999</v>
      </c>
    </row>
    <row r="3259" spans="1:19" x14ac:dyDescent="0.3">
      <c r="A3259">
        <v>420</v>
      </c>
      <c r="B3259">
        <v>-0.25600000000000001</v>
      </c>
      <c r="C3259">
        <v>-1.22</v>
      </c>
      <c r="D3259">
        <v>-2.254</v>
      </c>
      <c r="E3259">
        <v>-2.968</v>
      </c>
      <c r="F3259">
        <v>-3.17</v>
      </c>
      <c r="G3259">
        <v>3.4</v>
      </c>
      <c r="H3259">
        <v>-0.01</v>
      </c>
      <c r="I3259">
        <v>4</v>
      </c>
      <c r="J3259">
        <v>-0.29099999999999998</v>
      </c>
      <c r="K3259">
        <v>-1.2769999999999999</v>
      </c>
      <c r="L3259">
        <v>-2.2690000000000001</v>
      </c>
      <c r="M3259">
        <v>-3.0369999999999999</v>
      </c>
      <c r="N3259">
        <v>-3.222</v>
      </c>
      <c r="O3259">
        <v>1.127</v>
      </c>
      <c r="P3259">
        <v>1.1439999999999999</v>
      </c>
      <c r="Q3259">
        <v>1.141</v>
      </c>
      <c r="R3259">
        <v>0.86</v>
      </c>
      <c r="S3259">
        <v>0.43</v>
      </c>
    </row>
    <row r="3260" spans="1:19" x14ac:dyDescent="0.3">
      <c r="A3260">
        <v>480</v>
      </c>
      <c r="B3260">
        <v>-0.25600000000000001</v>
      </c>
      <c r="C3260">
        <v>-1.22</v>
      </c>
      <c r="D3260">
        <v>-2.254</v>
      </c>
      <c r="E3260">
        <v>-2.968</v>
      </c>
      <c r="F3260">
        <v>-3.17</v>
      </c>
      <c r="G3260">
        <v>3.4</v>
      </c>
      <c r="H3260">
        <v>-0.01</v>
      </c>
      <c r="I3260">
        <v>4</v>
      </c>
      <c r="J3260">
        <v>-0.29199999999999998</v>
      </c>
      <c r="K3260">
        <v>-1.2769999999999999</v>
      </c>
      <c r="L3260">
        <v>-2.27</v>
      </c>
      <c r="M3260">
        <v>-3.0409999999999999</v>
      </c>
      <c r="N3260">
        <v>-3.226</v>
      </c>
      <c r="O3260">
        <v>1.1259999999999999</v>
      </c>
      <c r="P3260">
        <v>1.1399999999999999</v>
      </c>
      <c r="Q3260">
        <v>1.145</v>
      </c>
      <c r="R3260">
        <v>0.86399999999999999</v>
      </c>
      <c r="S3260">
        <v>0.432</v>
      </c>
    </row>
    <row r="3261" spans="1:19" x14ac:dyDescent="0.3">
      <c r="A3261">
        <v>540</v>
      </c>
      <c r="B3261">
        <v>-0.25600000000000001</v>
      </c>
      <c r="C3261">
        <v>-1.22</v>
      </c>
      <c r="D3261">
        <v>-2.254</v>
      </c>
      <c r="E3261">
        <v>-2.968</v>
      </c>
      <c r="F3261">
        <v>-3.17</v>
      </c>
      <c r="G3261">
        <v>3.4</v>
      </c>
      <c r="H3261">
        <v>-0.01</v>
      </c>
      <c r="I3261">
        <v>4</v>
      </c>
      <c r="J3261">
        <v>-0.29399999999999998</v>
      </c>
      <c r="K3261">
        <v>-1.278</v>
      </c>
      <c r="L3261">
        <v>-2.27</v>
      </c>
      <c r="M3261">
        <v>-3.044</v>
      </c>
      <c r="N3261">
        <v>-3.2309999999999999</v>
      </c>
      <c r="O3261">
        <v>1.125</v>
      </c>
      <c r="P3261">
        <v>1.1379999999999999</v>
      </c>
      <c r="Q3261">
        <v>1.1439999999999999</v>
      </c>
      <c r="R3261">
        <v>0.86699999999999999</v>
      </c>
      <c r="S3261">
        <v>0.434</v>
      </c>
    </row>
    <row r="3262" spans="1:19" x14ac:dyDescent="0.3">
      <c r="A3262">
        <v>600</v>
      </c>
      <c r="B3262">
        <v>-0.25600000000000001</v>
      </c>
      <c r="C3262">
        <v>-1.22</v>
      </c>
      <c r="D3262">
        <v>-2.254</v>
      </c>
      <c r="E3262">
        <v>-2.968</v>
      </c>
      <c r="F3262">
        <v>-3.17</v>
      </c>
      <c r="G3262">
        <v>3.4</v>
      </c>
      <c r="H3262">
        <v>-0.01</v>
      </c>
      <c r="I3262">
        <v>4</v>
      </c>
      <c r="J3262">
        <v>-0.29499999999999998</v>
      </c>
      <c r="K3262">
        <v>-1.28</v>
      </c>
      <c r="L3262">
        <v>-2.27</v>
      </c>
      <c r="M3262">
        <v>-3.0470000000000002</v>
      </c>
      <c r="N3262">
        <v>-3.2349999999999999</v>
      </c>
      <c r="O3262">
        <v>1.125</v>
      </c>
      <c r="P3262">
        <v>1.137</v>
      </c>
      <c r="Q3262">
        <v>1.141</v>
      </c>
      <c r="R3262">
        <v>0.87</v>
      </c>
      <c r="S3262">
        <v>0.435</v>
      </c>
    </row>
    <row r="3264" spans="1:19" x14ac:dyDescent="0.3">
      <c r="A3264" t="s">
        <v>0</v>
      </c>
      <c r="B3264" t="s">
        <v>252</v>
      </c>
    </row>
    <row r="3265" spans="1:19" x14ac:dyDescent="0.3">
      <c r="A3265">
        <v>0</v>
      </c>
      <c r="B3265">
        <v>-0.25600000000000001</v>
      </c>
      <c r="C3265">
        <v>-1.22</v>
      </c>
      <c r="D3265">
        <v>-2.2530000000000001</v>
      </c>
      <c r="E3265">
        <v>-2.9620000000000002</v>
      </c>
      <c r="F3265">
        <v>-3.16</v>
      </c>
      <c r="G3265">
        <v>3.4</v>
      </c>
      <c r="H3265">
        <v>-0.01</v>
      </c>
      <c r="I3265">
        <v>4</v>
      </c>
      <c r="J3265">
        <v>-0.27400000000000002</v>
      </c>
      <c r="K3265">
        <v>-1.274</v>
      </c>
      <c r="L3265">
        <v>-2.2690000000000001</v>
      </c>
      <c r="M3265">
        <v>-3.02</v>
      </c>
      <c r="N3265">
        <v>-3.16</v>
      </c>
      <c r="O3265">
        <v>1.123</v>
      </c>
      <c r="P3265">
        <v>1.123</v>
      </c>
      <c r="Q3265">
        <v>1.115</v>
      </c>
      <c r="R3265">
        <v>0.80200000000000005</v>
      </c>
      <c r="S3265">
        <v>0.34799999999999998</v>
      </c>
    </row>
    <row r="3266" spans="1:19" x14ac:dyDescent="0.3">
      <c r="A3266">
        <v>60</v>
      </c>
      <c r="B3266">
        <v>-0.25600000000000001</v>
      </c>
      <c r="C3266">
        <v>-1.22</v>
      </c>
      <c r="D3266">
        <v>-2.2530000000000001</v>
      </c>
      <c r="E3266">
        <v>-2.9620000000000002</v>
      </c>
      <c r="F3266">
        <v>-3.16</v>
      </c>
      <c r="G3266">
        <v>3.4</v>
      </c>
      <c r="H3266">
        <v>-0.01</v>
      </c>
      <c r="I3266">
        <v>4</v>
      </c>
      <c r="J3266">
        <v>-0.28499999999999998</v>
      </c>
      <c r="K3266">
        <v>-1.2769999999999999</v>
      </c>
      <c r="L3266">
        <v>-2.262</v>
      </c>
      <c r="M3266">
        <v>-3.0129999999999999</v>
      </c>
      <c r="N3266">
        <v>-3.1869999999999998</v>
      </c>
      <c r="O3266">
        <v>1.1379999999999999</v>
      </c>
      <c r="P3266">
        <v>1.137</v>
      </c>
      <c r="Q3266">
        <v>1.101</v>
      </c>
      <c r="R3266">
        <v>0.77400000000000002</v>
      </c>
      <c r="S3266">
        <v>0.41799999999999998</v>
      </c>
    </row>
    <row r="3267" spans="1:19" x14ac:dyDescent="0.3">
      <c r="A3267">
        <v>120</v>
      </c>
      <c r="B3267">
        <v>-0.25600000000000001</v>
      </c>
      <c r="C3267">
        <v>-1.22</v>
      </c>
      <c r="D3267">
        <v>-2.2530000000000001</v>
      </c>
      <c r="E3267">
        <v>-2.9620000000000002</v>
      </c>
      <c r="F3267">
        <v>-3.16</v>
      </c>
      <c r="G3267">
        <v>3.4</v>
      </c>
      <c r="H3267">
        <v>-0.01</v>
      </c>
      <c r="I3267">
        <v>4</v>
      </c>
      <c r="J3267">
        <v>-0.28199999999999997</v>
      </c>
      <c r="K3267">
        <v>-1.2789999999999999</v>
      </c>
      <c r="L3267">
        <v>-2.2730000000000001</v>
      </c>
      <c r="M3267">
        <v>-3.03</v>
      </c>
      <c r="N3267">
        <v>-3.1920000000000002</v>
      </c>
      <c r="O3267">
        <v>1.129</v>
      </c>
      <c r="P3267">
        <v>1.1559999999999999</v>
      </c>
      <c r="Q3267">
        <v>1.145</v>
      </c>
      <c r="R3267">
        <v>0.83299999999999996</v>
      </c>
      <c r="S3267">
        <v>0.42</v>
      </c>
    </row>
    <row r="3268" spans="1:19" x14ac:dyDescent="0.3">
      <c r="A3268">
        <v>180</v>
      </c>
      <c r="B3268">
        <v>-0.25600000000000001</v>
      </c>
      <c r="C3268">
        <v>-1.22</v>
      </c>
      <c r="D3268">
        <v>-2.2530000000000001</v>
      </c>
      <c r="E3268">
        <v>-2.9620000000000002</v>
      </c>
      <c r="F3268">
        <v>-3.16</v>
      </c>
      <c r="G3268">
        <v>3.4</v>
      </c>
      <c r="H3268">
        <v>-0.01</v>
      </c>
      <c r="I3268">
        <v>4</v>
      </c>
      <c r="J3268">
        <v>-0.28199999999999997</v>
      </c>
      <c r="K3268">
        <v>-1.2709999999999999</v>
      </c>
      <c r="L3268">
        <v>-2.2650000000000001</v>
      </c>
      <c r="M3268">
        <v>-3.0150000000000001</v>
      </c>
      <c r="N3268">
        <v>-3.194</v>
      </c>
      <c r="O3268">
        <v>1.1259999999999999</v>
      </c>
      <c r="P3268">
        <v>1.1379999999999999</v>
      </c>
      <c r="Q3268">
        <v>1.121</v>
      </c>
      <c r="R3268">
        <v>0.79300000000000004</v>
      </c>
      <c r="S3268">
        <v>0.42099999999999999</v>
      </c>
    </row>
    <row r="3269" spans="1:19" x14ac:dyDescent="0.3">
      <c r="A3269">
        <v>240</v>
      </c>
      <c r="B3269">
        <v>-0.25600000000000001</v>
      </c>
      <c r="C3269">
        <v>-1.22</v>
      </c>
      <c r="D3269">
        <v>-2.2530000000000001</v>
      </c>
      <c r="E3269">
        <v>-2.9620000000000002</v>
      </c>
      <c r="F3269">
        <v>-3.16</v>
      </c>
      <c r="G3269">
        <v>3.4</v>
      </c>
      <c r="H3269">
        <v>-0.01</v>
      </c>
      <c r="I3269">
        <v>4</v>
      </c>
      <c r="J3269">
        <v>-0.28699999999999998</v>
      </c>
      <c r="K3269">
        <v>-1.2749999999999999</v>
      </c>
      <c r="L3269">
        <v>-2.2709999999999999</v>
      </c>
      <c r="M3269">
        <v>-3.0129999999999999</v>
      </c>
      <c r="N3269">
        <v>-3.1989999999999998</v>
      </c>
      <c r="O3269">
        <v>1.131</v>
      </c>
      <c r="P3269">
        <v>1.1539999999999999</v>
      </c>
      <c r="Q3269">
        <v>1.149</v>
      </c>
      <c r="R3269">
        <v>0.79500000000000004</v>
      </c>
      <c r="S3269">
        <v>0.42299999999999999</v>
      </c>
    </row>
    <row r="3270" spans="1:19" x14ac:dyDescent="0.3">
      <c r="A3270">
        <v>300</v>
      </c>
      <c r="B3270">
        <v>-0.25600000000000001</v>
      </c>
      <c r="C3270">
        <v>-1.22</v>
      </c>
      <c r="D3270">
        <v>-2.2530000000000001</v>
      </c>
      <c r="E3270">
        <v>-2.9620000000000002</v>
      </c>
      <c r="F3270">
        <v>-3.16</v>
      </c>
      <c r="G3270">
        <v>3.4</v>
      </c>
      <c r="H3270">
        <v>-0.01</v>
      </c>
      <c r="I3270">
        <v>4</v>
      </c>
      <c r="J3270">
        <v>-0.28699999999999998</v>
      </c>
      <c r="K3270">
        <v>-1.274</v>
      </c>
      <c r="L3270">
        <v>-2.27</v>
      </c>
      <c r="M3270">
        <v>-3.02</v>
      </c>
      <c r="N3270">
        <v>-3.2040000000000002</v>
      </c>
      <c r="O3270">
        <v>1.127</v>
      </c>
      <c r="P3270">
        <v>1.1419999999999999</v>
      </c>
      <c r="Q3270">
        <v>1.141</v>
      </c>
      <c r="R3270">
        <v>0.82399999999999995</v>
      </c>
      <c r="S3270">
        <v>0.42399999999999999</v>
      </c>
    </row>
    <row r="3271" spans="1:19" x14ac:dyDescent="0.3">
      <c r="A3271">
        <v>360</v>
      </c>
      <c r="B3271">
        <v>-0.25600000000000001</v>
      </c>
      <c r="C3271">
        <v>-1.22</v>
      </c>
      <c r="D3271">
        <v>-2.2530000000000001</v>
      </c>
      <c r="E3271">
        <v>-2.9620000000000002</v>
      </c>
      <c r="F3271">
        <v>-3.16</v>
      </c>
      <c r="G3271">
        <v>3.4</v>
      </c>
      <c r="H3271">
        <v>-0.01</v>
      </c>
      <c r="I3271">
        <v>4</v>
      </c>
      <c r="J3271">
        <v>-0.28899999999999998</v>
      </c>
      <c r="K3271">
        <v>-1.2749999999999999</v>
      </c>
      <c r="L3271">
        <v>-2.2679999999999998</v>
      </c>
      <c r="M3271">
        <v>-3.0270000000000001</v>
      </c>
      <c r="N3271">
        <v>-3.2069999999999999</v>
      </c>
      <c r="O3271">
        <v>1.1279999999999999</v>
      </c>
      <c r="P3271">
        <v>1.143</v>
      </c>
      <c r="Q3271">
        <v>1.1339999999999999</v>
      </c>
      <c r="R3271">
        <v>0.84599999999999997</v>
      </c>
      <c r="S3271">
        <v>0.42499999999999999</v>
      </c>
    </row>
    <row r="3272" spans="1:19" x14ac:dyDescent="0.3">
      <c r="A3272">
        <v>420</v>
      </c>
      <c r="B3272">
        <v>-0.25600000000000001</v>
      </c>
      <c r="C3272">
        <v>-1.22</v>
      </c>
      <c r="D3272">
        <v>-2.2530000000000001</v>
      </c>
      <c r="E3272">
        <v>-2.9620000000000002</v>
      </c>
      <c r="F3272">
        <v>-3.16</v>
      </c>
      <c r="G3272">
        <v>3.4</v>
      </c>
      <c r="H3272">
        <v>-0.01</v>
      </c>
      <c r="I3272">
        <v>4</v>
      </c>
      <c r="J3272">
        <v>-0.29099999999999998</v>
      </c>
      <c r="K3272">
        <v>-1.2769999999999999</v>
      </c>
      <c r="L3272">
        <v>-2.2690000000000001</v>
      </c>
      <c r="M3272">
        <v>-3.0310000000000001</v>
      </c>
      <c r="N3272">
        <v>-3.2109999999999999</v>
      </c>
      <c r="O3272">
        <v>1.127</v>
      </c>
      <c r="P3272">
        <v>1.1439999999999999</v>
      </c>
      <c r="Q3272">
        <v>1.141</v>
      </c>
      <c r="R3272">
        <v>0.85399999999999998</v>
      </c>
      <c r="S3272">
        <v>0.42699999999999999</v>
      </c>
    </row>
    <row r="3273" spans="1:19" x14ac:dyDescent="0.3">
      <c r="A3273">
        <v>480</v>
      </c>
      <c r="B3273">
        <v>-0.25600000000000001</v>
      </c>
      <c r="C3273">
        <v>-1.22</v>
      </c>
      <c r="D3273">
        <v>-2.2530000000000001</v>
      </c>
      <c r="E3273">
        <v>-2.9620000000000002</v>
      </c>
      <c r="F3273">
        <v>-3.16</v>
      </c>
      <c r="G3273">
        <v>3.4</v>
      </c>
      <c r="H3273">
        <v>-0.01</v>
      </c>
      <c r="I3273">
        <v>4</v>
      </c>
      <c r="J3273">
        <v>-0.29199999999999998</v>
      </c>
      <c r="K3273">
        <v>-1.2769999999999999</v>
      </c>
      <c r="L3273">
        <v>-2.27</v>
      </c>
      <c r="M3273">
        <v>-3.0350000000000001</v>
      </c>
      <c r="N3273">
        <v>-3.2160000000000002</v>
      </c>
      <c r="O3273">
        <v>1.1259999999999999</v>
      </c>
      <c r="P3273">
        <v>1.1399999999999999</v>
      </c>
      <c r="Q3273">
        <v>1.1439999999999999</v>
      </c>
      <c r="R3273">
        <v>0.85799999999999998</v>
      </c>
      <c r="S3273">
        <v>0.42799999999999999</v>
      </c>
    </row>
    <row r="3274" spans="1:19" x14ac:dyDescent="0.3">
      <c r="A3274">
        <v>540</v>
      </c>
      <c r="B3274">
        <v>-0.25600000000000001</v>
      </c>
      <c r="C3274">
        <v>-1.22</v>
      </c>
      <c r="D3274">
        <v>-2.2530000000000001</v>
      </c>
      <c r="E3274">
        <v>-2.9620000000000002</v>
      </c>
      <c r="F3274">
        <v>-3.16</v>
      </c>
      <c r="G3274">
        <v>3.4</v>
      </c>
      <c r="H3274">
        <v>-0.01</v>
      </c>
      <c r="I3274">
        <v>4</v>
      </c>
      <c r="J3274">
        <v>-0.29399999999999998</v>
      </c>
      <c r="K3274">
        <v>-1.278</v>
      </c>
      <c r="L3274">
        <v>-2.27</v>
      </c>
      <c r="M3274">
        <v>-3.0379999999999998</v>
      </c>
      <c r="N3274">
        <v>-3.22</v>
      </c>
      <c r="O3274">
        <v>1.125</v>
      </c>
      <c r="P3274">
        <v>1.1379999999999999</v>
      </c>
      <c r="Q3274">
        <v>1.143</v>
      </c>
      <c r="R3274">
        <v>0.86099999999999999</v>
      </c>
      <c r="S3274">
        <v>0.43</v>
      </c>
    </row>
    <row r="3275" spans="1:19" x14ac:dyDescent="0.3">
      <c r="A3275">
        <v>600</v>
      </c>
      <c r="B3275">
        <v>-0.25600000000000001</v>
      </c>
      <c r="C3275">
        <v>-1.22</v>
      </c>
      <c r="D3275">
        <v>-2.2530000000000001</v>
      </c>
      <c r="E3275">
        <v>-2.9620000000000002</v>
      </c>
      <c r="F3275">
        <v>-3.16</v>
      </c>
      <c r="G3275">
        <v>3.4</v>
      </c>
      <c r="H3275">
        <v>-0.01</v>
      </c>
      <c r="I3275">
        <v>4</v>
      </c>
      <c r="J3275">
        <v>-0.29499999999999998</v>
      </c>
      <c r="K3275">
        <v>-1.28</v>
      </c>
      <c r="L3275">
        <v>-2.27</v>
      </c>
      <c r="M3275">
        <v>-3.0409999999999999</v>
      </c>
      <c r="N3275">
        <v>-3.2250000000000001</v>
      </c>
      <c r="O3275">
        <v>1.125</v>
      </c>
      <c r="P3275">
        <v>1.137</v>
      </c>
      <c r="Q3275">
        <v>1.1399999999999999</v>
      </c>
      <c r="R3275">
        <v>0.86399999999999999</v>
      </c>
      <c r="S3275">
        <v>0.43099999999999999</v>
      </c>
    </row>
    <row r="3277" spans="1:19" x14ac:dyDescent="0.3">
      <c r="A3277" t="s">
        <v>0</v>
      </c>
      <c r="B3277" t="s">
        <v>253</v>
      </c>
    </row>
    <row r="3278" spans="1:19" x14ac:dyDescent="0.3">
      <c r="A3278">
        <v>0</v>
      </c>
      <c r="B3278">
        <v>-0.255</v>
      </c>
      <c r="C3278">
        <v>-1.22</v>
      </c>
      <c r="D3278">
        <v>-2.2549999999999999</v>
      </c>
      <c r="E3278">
        <v>-3.0110000000000001</v>
      </c>
      <c r="F3278">
        <v>-3.24</v>
      </c>
      <c r="G3278">
        <v>3.4</v>
      </c>
      <c r="H3278">
        <v>0</v>
      </c>
      <c r="I3278">
        <v>4</v>
      </c>
      <c r="J3278">
        <v>-0.27400000000000002</v>
      </c>
      <c r="K3278">
        <v>-1.274</v>
      </c>
      <c r="L3278">
        <v>-2.2709999999999999</v>
      </c>
      <c r="M3278">
        <v>-3.07</v>
      </c>
      <c r="N3278">
        <v>-3.24</v>
      </c>
      <c r="O3278">
        <v>1.123</v>
      </c>
      <c r="P3278">
        <v>1.123</v>
      </c>
      <c r="Q3278">
        <v>1.1180000000000001</v>
      </c>
      <c r="R3278">
        <v>0.85399999999999998</v>
      </c>
      <c r="S3278">
        <v>0.371</v>
      </c>
    </row>
    <row r="3279" spans="1:19" x14ac:dyDescent="0.3">
      <c r="A3279">
        <v>60</v>
      </c>
      <c r="B3279">
        <v>-0.255</v>
      </c>
      <c r="C3279">
        <v>-1.22</v>
      </c>
      <c r="D3279">
        <v>-2.2549999999999999</v>
      </c>
      <c r="E3279">
        <v>-3.0110000000000001</v>
      </c>
      <c r="F3279">
        <v>-3.24</v>
      </c>
      <c r="G3279">
        <v>3.4</v>
      </c>
      <c r="H3279">
        <v>0</v>
      </c>
      <c r="I3279">
        <v>4</v>
      </c>
      <c r="J3279">
        <v>-0.28399999999999997</v>
      </c>
      <c r="K3279">
        <v>-1.2769999999999999</v>
      </c>
      <c r="L3279">
        <v>-2.2629999999999999</v>
      </c>
      <c r="M3279">
        <v>-3.06</v>
      </c>
      <c r="N3279">
        <v>-3.2719999999999998</v>
      </c>
      <c r="O3279">
        <v>1.1399999999999999</v>
      </c>
      <c r="P3279">
        <v>1.1359999999999999</v>
      </c>
      <c r="Q3279">
        <v>1.101</v>
      </c>
      <c r="R3279">
        <v>0.82499999999999996</v>
      </c>
      <c r="S3279">
        <v>0.44900000000000001</v>
      </c>
    </row>
    <row r="3280" spans="1:19" x14ac:dyDescent="0.3">
      <c r="A3280">
        <v>120</v>
      </c>
      <c r="B3280">
        <v>-0.255</v>
      </c>
      <c r="C3280">
        <v>-1.22</v>
      </c>
      <c r="D3280">
        <v>-2.2549999999999999</v>
      </c>
      <c r="E3280">
        <v>-3.0110000000000001</v>
      </c>
      <c r="F3280">
        <v>-3.24</v>
      </c>
      <c r="G3280">
        <v>3.4</v>
      </c>
      <c r="H3280">
        <v>0</v>
      </c>
      <c r="I3280">
        <v>4</v>
      </c>
      <c r="J3280">
        <v>-0.28000000000000003</v>
      </c>
      <c r="K3280">
        <v>-1.278</v>
      </c>
      <c r="L3280">
        <v>-2.2759999999999998</v>
      </c>
      <c r="M3280">
        <v>-3.08</v>
      </c>
      <c r="N3280">
        <v>-3.278</v>
      </c>
      <c r="O3280">
        <v>1.1319999999999999</v>
      </c>
      <c r="P3280">
        <v>1.155</v>
      </c>
      <c r="Q3280">
        <v>1.1539999999999999</v>
      </c>
      <c r="R3280">
        <v>0.89800000000000002</v>
      </c>
      <c r="S3280">
        <v>0.45100000000000001</v>
      </c>
    </row>
    <row r="3281" spans="1:19" x14ac:dyDescent="0.3">
      <c r="A3281">
        <v>180</v>
      </c>
      <c r="B3281">
        <v>-0.255</v>
      </c>
      <c r="C3281">
        <v>-1.22</v>
      </c>
      <c r="D3281">
        <v>-2.2549999999999999</v>
      </c>
      <c r="E3281">
        <v>-3.0110000000000001</v>
      </c>
      <c r="F3281">
        <v>-3.24</v>
      </c>
      <c r="G3281">
        <v>3.4</v>
      </c>
      <c r="H3281">
        <v>0</v>
      </c>
      <c r="I3281">
        <v>4</v>
      </c>
      <c r="J3281">
        <v>-0.28000000000000003</v>
      </c>
      <c r="K3281">
        <v>-1.2709999999999999</v>
      </c>
      <c r="L3281">
        <v>-2.2669999999999999</v>
      </c>
      <c r="M3281">
        <v>-3.0680000000000001</v>
      </c>
      <c r="N3281">
        <v>-3.28</v>
      </c>
      <c r="O3281">
        <v>1.133</v>
      </c>
      <c r="P3281">
        <v>1.137</v>
      </c>
      <c r="Q3281">
        <v>1.123</v>
      </c>
      <c r="R3281">
        <v>0.85599999999999998</v>
      </c>
      <c r="S3281">
        <v>0.45100000000000001</v>
      </c>
    </row>
    <row r="3282" spans="1:19" x14ac:dyDescent="0.3">
      <c r="A3282">
        <v>240</v>
      </c>
      <c r="B3282">
        <v>-0.255</v>
      </c>
      <c r="C3282">
        <v>-1.22</v>
      </c>
      <c r="D3282">
        <v>-2.2549999999999999</v>
      </c>
      <c r="E3282">
        <v>-3.0110000000000001</v>
      </c>
      <c r="F3282">
        <v>-3.24</v>
      </c>
      <c r="G3282">
        <v>3.4</v>
      </c>
      <c r="H3282">
        <v>0</v>
      </c>
      <c r="I3282">
        <v>4</v>
      </c>
      <c r="J3282">
        <v>-0.28299999999999997</v>
      </c>
      <c r="K3282">
        <v>-1.2749999999999999</v>
      </c>
      <c r="L3282">
        <v>-2.2719999999999998</v>
      </c>
      <c r="M3282">
        <v>-3.0630000000000002</v>
      </c>
      <c r="N3282">
        <v>-3.2839999999999998</v>
      </c>
      <c r="O3282">
        <v>1.1379999999999999</v>
      </c>
      <c r="P3282">
        <v>1.153</v>
      </c>
      <c r="Q3282">
        <v>1.1499999999999999</v>
      </c>
      <c r="R3282">
        <v>0.84699999999999998</v>
      </c>
      <c r="S3282">
        <v>0.45300000000000001</v>
      </c>
    </row>
    <row r="3283" spans="1:19" x14ac:dyDescent="0.3">
      <c r="A3283">
        <v>300</v>
      </c>
      <c r="B3283">
        <v>-0.255</v>
      </c>
      <c r="C3283">
        <v>-1.22</v>
      </c>
      <c r="D3283">
        <v>-2.2549999999999999</v>
      </c>
      <c r="E3283">
        <v>-3.0110000000000001</v>
      </c>
      <c r="F3283">
        <v>-3.24</v>
      </c>
      <c r="G3283">
        <v>3.4</v>
      </c>
      <c r="H3283">
        <v>0</v>
      </c>
      <c r="I3283">
        <v>4</v>
      </c>
      <c r="J3283">
        <v>-0.28199999999999997</v>
      </c>
      <c r="K3283">
        <v>-1.274</v>
      </c>
      <c r="L3283">
        <v>-2.2719999999999998</v>
      </c>
      <c r="M3283">
        <v>-3.0670000000000002</v>
      </c>
      <c r="N3283">
        <v>-3.2879999999999998</v>
      </c>
      <c r="O3283">
        <v>1.1359999999999999</v>
      </c>
      <c r="P3283">
        <v>1.1439999999999999</v>
      </c>
      <c r="Q3283">
        <v>1.1459999999999999</v>
      </c>
      <c r="R3283">
        <v>0.87</v>
      </c>
      <c r="S3283">
        <v>0.45400000000000001</v>
      </c>
    </row>
    <row r="3284" spans="1:19" x14ac:dyDescent="0.3">
      <c r="A3284">
        <v>360</v>
      </c>
      <c r="B3284">
        <v>-0.255</v>
      </c>
      <c r="C3284">
        <v>-1.22</v>
      </c>
      <c r="D3284">
        <v>-2.2549999999999999</v>
      </c>
      <c r="E3284">
        <v>-3.0110000000000001</v>
      </c>
      <c r="F3284">
        <v>-3.24</v>
      </c>
      <c r="G3284">
        <v>3.4</v>
      </c>
      <c r="H3284">
        <v>0</v>
      </c>
      <c r="I3284">
        <v>4</v>
      </c>
      <c r="J3284">
        <v>-0.28299999999999997</v>
      </c>
      <c r="K3284">
        <v>-1.274</v>
      </c>
      <c r="L3284">
        <v>-2.27</v>
      </c>
      <c r="M3284">
        <v>-3.0739999999999998</v>
      </c>
      <c r="N3284">
        <v>-3.2919999999999998</v>
      </c>
      <c r="O3284">
        <v>1.1379999999999999</v>
      </c>
      <c r="P3284">
        <v>1.143</v>
      </c>
      <c r="Q3284">
        <v>1.137</v>
      </c>
      <c r="R3284">
        <v>0.89</v>
      </c>
      <c r="S3284">
        <v>0.45600000000000002</v>
      </c>
    </row>
    <row r="3285" spans="1:19" x14ac:dyDescent="0.3">
      <c r="A3285">
        <v>420</v>
      </c>
      <c r="B3285">
        <v>-0.255</v>
      </c>
      <c r="C3285">
        <v>-1.22</v>
      </c>
      <c r="D3285">
        <v>-2.2549999999999999</v>
      </c>
      <c r="E3285">
        <v>-3.0110000000000001</v>
      </c>
      <c r="F3285">
        <v>-3.24</v>
      </c>
      <c r="G3285">
        <v>3.4</v>
      </c>
      <c r="H3285">
        <v>0</v>
      </c>
      <c r="I3285">
        <v>4</v>
      </c>
      <c r="J3285">
        <v>-0.28299999999999997</v>
      </c>
      <c r="K3285">
        <v>-1.276</v>
      </c>
      <c r="L3285">
        <v>-2.27</v>
      </c>
      <c r="M3285">
        <v>-3.0790000000000002</v>
      </c>
      <c r="N3285">
        <v>-3.298</v>
      </c>
      <c r="O3285">
        <v>1.139</v>
      </c>
      <c r="P3285">
        <v>1.145</v>
      </c>
      <c r="Q3285">
        <v>1.141</v>
      </c>
      <c r="R3285">
        <v>0.90200000000000002</v>
      </c>
      <c r="S3285">
        <v>0.45800000000000002</v>
      </c>
    </row>
    <row r="3286" spans="1:19" x14ac:dyDescent="0.3">
      <c r="A3286">
        <v>480</v>
      </c>
      <c r="B3286">
        <v>-0.255</v>
      </c>
      <c r="C3286">
        <v>-1.22</v>
      </c>
      <c r="D3286">
        <v>-2.2549999999999999</v>
      </c>
      <c r="E3286">
        <v>-3.0110000000000001</v>
      </c>
      <c r="F3286">
        <v>-3.24</v>
      </c>
      <c r="G3286">
        <v>3.4</v>
      </c>
      <c r="H3286">
        <v>0</v>
      </c>
      <c r="I3286">
        <v>4</v>
      </c>
      <c r="J3286">
        <v>-0.28299999999999997</v>
      </c>
      <c r="K3286">
        <v>-1.2769999999999999</v>
      </c>
      <c r="L3286">
        <v>-2.2709999999999999</v>
      </c>
      <c r="M3286">
        <v>-3.0830000000000002</v>
      </c>
      <c r="N3286">
        <v>-3.3029999999999999</v>
      </c>
      <c r="O3286">
        <v>1.1379999999999999</v>
      </c>
      <c r="P3286">
        <v>1.143</v>
      </c>
      <c r="Q3286">
        <v>1.145</v>
      </c>
      <c r="R3286">
        <v>0.90700000000000003</v>
      </c>
      <c r="S3286">
        <v>0.46</v>
      </c>
    </row>
    <row r="3287" spans="1:19" x14ac:dyDescent="0.3">
      <c r="A3287">
        <v>540</v>
      </c>
      <c r="B3287">
        <v>-0.255</v>
      </c>
      <c r="C3287">
        <v>-1.22</v>
      </c>
      <c r="D3287">
        <v>-2.2549999999999999</v>
      </c>
      <c r="E3287">
        <v>-3.0110000000000001</v>
      </c>
      <c r="F3287">
        <v>-3.24</v>
      </c>
      <c r="G3287">
        <v>3.4</v>
      </c>
      <c r="H3287">
        <v>0</v>
      </c>
      <c r="I3287">
        <v>4</v>
      </c>
      <c r="J3287">
        <v>-0.28399999999999997</v>
      </c>
      <c r="K3287">
        <v>-1.2769999999999999</v>
      </c>
      <c r="L3287">
        <v>-2.2719999999999998</v>
      </c>
      <c r="M3287">
        <v>-3.0859999999999999</v>
      </c>
      <c r="N3287">
        <v>-3.3079999999999998</v>
      </c>
      <c r="O3287">
        <v>1.139</v>
      </c>
      <c r="P3287">
        <v>1.141</v>
      </c>
      <c r="Q3287">
        <v>1.145</v>
      </c>
      <c r="R3287">
        <v>0.91</v>
      </c>
      <c r="S3287">
        <v>0.46200000000000002</v>
      </c>
    </row>
    <row r="3288" spans="1:19" x14ac:dyDescent="0.3">
      <c r="A3288">
        <v>600</v>
      </c>
      <c r="B3288">
        <v>-0.255</v>
      </c>
      <c r="C3288">
        <v>-1.22</v>
      </c>
      <c r="D3288">
        <v>-2.2549999999999999</v>
      </c>
      <c r="E3288">
        <v>-3.0110000000000001</v>
      </c>
      <c r="F3288">
        <v>-3.24</v>
      </c>
      <c r="G3288">
        <v>3.4</v>
      </c>
      <c r="H3288">
        <v>0</v>
      </c>
      <c r="I3288">
        <v>4</v>
      </c>
      <c r="J3288">
        <v>-0.28399999999999997</v>
      </c>
      <c r="K3288">
        <v>-1.278</v>
      </c>
      <c r="L3288">
        <v>-2.2709999999999999</v>
      </c>
      <c r="M3288">
        <v>-3.089</v>
      </c>
      <c r="N3288">
        <v>-3.3140000000000001</v>
      </c>
      <c r="O3288">
        <v>1.1399999999999999</v>
      </c>
      <c r="P3288">
        <v>1.141</v>
      </c>
      <c r="Q3288">
        <v>1.143</v>
      </c>
      <c r="R3288">
        <v>0.91200000000000003</v>
      </c>
      <c r="S3288">
        <v>0.46400000000000002</v>
      </c>
    </row>
    <row r="3290" spans="1:19" x14ac:dyDescent="0.3">
      <c r="A3290" t="s">
        <v>0</v>
      </c>
      <c r="B3290" t="s">
        <v>254</v>
      </c>
    </row>
    <row r="3291" spans="1:19" x14ac:dyDescent="0.3">
      <c r="A3291">
        <v>0</v>
      </c>
      <c r="B3291">
        <v>-0.255</v>
      </c>
      <c r="C3291">
        <v>-1.2190000000000001</v>
      </c>
      <c r="D3291">
        <v>-2.2559999999999998</v>
      </c>
      <c r="E3291">
        <v>-3.0049999999999999</v>
      </c>
      <c r="F3291">
        <v>-3.23</v>
      </c>
      <c r="G3291">
        <v>3.4</v>
      </c>
      <c r="H3291">
        <v>0</v>
      </c>
      <c r="I3291">
        <v>4</v>
      </c>
      <c r="J3291">
        <v>-0.27400000000000002</v>
      </c>
      <c r="K3291">
        <v>-1.274</v>
      </c>
      <c r="L3291">
        <v>-2.2709999999999999</v>
      </c>
      <c r="M3291">
        <v>-3.0640000000000001</v>
      </c>
      <c r="N3291">
        <v>-3.23</v>
      </c>
      <c r="O3291">
        <v>1.123</v>
      </c>
      <c r="P3291">
        <v>1.123</v>
      </c>
      <c r="Q3291">
        <v>1.1180000000000001</v>
      </c>
      <c r="R3291">
        <v>0.84699999999999998</v>
      </c>
      <c r="S3291">
        <v>0.36799999999999999</v>
      </c>
    </row>
    <row r="3292" spans="1:19" x14ac:dyDescent="0.3">
      <c r="A3292">
        <v>60</v>
      </c>
      <c r="B3292">
        <v>-0.255</v>
      </c>
      <c r="C3292">
        <v>-1.2190000000000001</v>
      </c>
      <c r="D3292">
        <v>-2.2559999999999998</v>
      </c>
      <c r="E3292">
        <v>-3.0049999999999999</v>
      </c>
      <c r="F3292">
        <v>-3.23</v>
      </c>
      <c r="G3292">
        <v>3.4</v>
      </c>
      <c r="H3292">
        <v>0</v>
      </c>
      <c r="I3292">
        <v>4</v>
      </c>
      <c r="J3292">
        <v>-0.28399999999999997</v>
      </c>
      <c r="K3292">
        <v>-1.2769999999999999</v>
      </c>
      <c r="L3292">
        <v>-2.2629999999999999</v>
      </c>
      <c r="M3292">
        <v>-3.0550000000000002</v>
      </c>
      <c r="N3292">
        <v>-3.2589999999999999</v>
      </c>
      <c r="O3292">
        <v>1.1399999999999999</v>
      </c>
      <c r="P3292">
        <v>1.137</v>
      </c>
      <c r="Q3292">
        <v>1.101</v>
      </c>
      <c r="R3292">
        <v>0.82299999999999995</v>
      </c>
      <c r="S3292">
        <v>0.44400000000000001</v>
      </c>
    </row>
    <row r="3293" spans="1:19" x14ac:dyDescent="0.3">
      <c r="A3293">
        <v>120</v>
      </c>
      <c r="B3293">
        <v>-0.255</v>
      </c>
      <c r="C3293">
        <v>-1.2190000000000001</v>
      </c>
      <c r="D3293">
        <v>-2.2559999999999998</v>
      </c>
      <c r="E3293">
        <v>-3.0049999999999999</v>
      </c>
      <c r="F3293">
        <v>-3.23</v>
      </c>
      <c r="G3293">
        <v>3.4</v>
      </c>
      <c r="H3293">
        <v>0</v>
      </c>
      <c r="I3293">
        <v>4</v>
      </c>
      <c r="J3293">
        <v>-0.28000000000000003</v>
      </c>
      <c r="K3293">
        <v>-1.2789999999999999</v>
      </c>
      <c r="L3293">
        <v>-2.2759999999999998</v>
      </c>
      <c r="M3293">
        <v>-3.073</v>
      </c>
      <c r="N3293">
        <v>-3.2650000000000001</v>
      </c>
      <c r="O3293">
        <v>1.1319999999999999</v>
      </c>
      <c r="P3293">
        <v>1.1559999999999999</v>
      </c>
      <c r="Q3293">
        <v>1.151</v>
      </c>
      <c r="R3293">
        <v>0.88800000000000001</v>
      </c>
      <c r="S3293">
        <v>0.44600000000000001</v>
      </c>
    </row>
    <row r="3294" spans="1:19" x14ac:dyDescent="0.3">
      <c r="A3294">
        <v>180</v>
      </c>
      <c r="B3294">
        <v>-0.255</v>
      </c>
      <c r="C3294">
        <v>-1.2190000000000001</v>
      </c>
      <c r="D3294">
        <v>-2.2559999999999998</v>
      </c>
      <c r="E3294">
        <v>-3.0049999999999999</v>
      </c>
      <c r="F3294">
        <v>-3.23</v>
      </c>
      <c r="G3294">
        <v>3.4</v>
      </c>
      <c r="H3294">
        <v>0</v>
      </c>
      <c r="I3294">
        <v>4</v>
      </c>
      <c r="J3294">
        <v>-0.28000000000000003</v>
      </c>
      <c r="K3294">
        <v>-1.2709999999999999</v>
      </c>
      <c r="L3294">
        <v>-2.2669999999999999</v>
      </c>
      <c r="M3294">
        <v>-3.06</v>
      </c>
      <c r="N3294">
        <v>-3.2669999999999999</v>
      </c>
      <c r="O3294">
        <v>1.1319999999999999</v>
      </c>
      <c r="P3294">
        <v>1.137</v>
      </c>
      <c r="Q3294">
        <v>1.1240000000000001</v>
      </c>
      <c r="R3294">
        <v>0.84299999999999997</v>
      </c>
      <c r="S3294">
        <v>0.44700000000000001</v>
      </c>
    </row>
    <row r="3295" spans="1:19" x14ac:dyDescent="0.3">
      <c r="A3295">
        <v>240</v>
      </c>
      <c r="B3295">
        <v>-0.255</v>
      </c>
      <c r="C3295">
        <v>-1.2190000000000001</v>
      </c>
      <c r="D3295">
        <v>-2.2559999999999998</v>
      </c>
      <c r="E3295">
        <v>-3.0049999999999999</v>
      </c>
      <c r="F3295">
        <v>-3.23</v>
      </c>
      <c r="G3295">
        <v>3.4</v>
      </c>
      <c r="H3295">
        <v>0</v>
      </c>
      <c r="I3295">
        <v>4</v>
      </c>
      <c r="J3295">
        <v>-0.28299999999999997</v>
      </c>
      <c r="K3295">
        <v>-1.2749999999999999</v>
      </c>
      <c r="L3295">
        <v>-2.2730000000000001</v>
      </c>
      <c r="M3295">
        <v>-3.056</v>
      </c>
      <c r="N3295">
        <v>-3.2719999999999998</v>
      </c>
      <c r="O3295">
        <v>1.1379999999999999</v>
      </c>
      <c r="P3295">
        <v>1.153</v>
      </c>
      <c r="Q3295">
        <v>1.151</v>
      </c>
      <c r="R3295">
        <v>0.84099999999999997</v>
      </c>
      <c r="S3295">
        <v>0.44800000000000001</v>
      </c>
    </row>
    <row r="3296" spans="1:19" x14ac:dyDescent="0.3">
      <c r="A3296">
        <v>300</v>
      </c>
      <c r="B3296">
        <v>-0.255</v>
      </c>
      <c r="C3296">
        <v>-1.2190000000000001</v>
      </c>
      <c r="D3296">
        <v>-2.2559999999999998</v>
      </c>
      <c r="E3296">
        <v>-3.0049999999999999</v>
      </c>
      <c r="F3296">
        <v>-3.23</v>
      </c>
      <c r="G3296">
        <v>3.4</v>
      </c>
      <c r="H3296">
        <v>0</v>
      </c>
      <c r="I3296">
        <v>4</v>
      </c>
      <c r="J3296">
        <v>-0.28199999999999997</v>
      </c>
      <c r="K3296">
        <v>-1.274</v>
      </c>
      <c r="L3296">
        <v>-2.2719999999999998</v>
      </c>
      <c r="M3296">
        <v>-3.0609999999999999</v>
      </c>
      <c r="N3296">
        <v>-3.2759999999999998</v>
      </c>
      <c r="O3296">
        <v>1.1359999999999999</v>
      </c>
      <c r="P3296">
        <v>1.143</v>
      </c>
      <c r="Q3296">
        <v>1.1439999999999999</v>
      </c>
      <c r="R3296">
        <v>0.86499999999999999</v>
      </c>
      <c r="S3296">
        <v>0.45</v>
      </c>
    </row>
    <row r="3297" spans="1:19" x14ac:dyDescent="0.3">
      <c r="A3297">
        <v>360</v>
      </c>
      <c r="B3297">
        <v>-0.255</v>
      </c>
      <c r="C3297">
        <v>-1.2190000000000001</v>
      </c>
      <c r="D3297">
        <v>-2.2559999999999998</v>
      </c>
      <c r="E3297">
        <v>-3.0049999999999999</v>
      </c>
      <c r="F3297">
        <v>-3.23</v>
      </c>
      <c r="G3297">
        <v>3.4</v>
      </c>
      <c r="H3297">
        <v>0</v>
      </c>
      <c r="I3297">
        <v>4</v>
      </c>
      <c r="J3297">
        <v>-0.28299999999999997</v>
      </c>
      <c r="K3297">
        <v>-1.274</v>
      </c>
      <c r="L3297">
        <v>-2.27</v>
      </c>
      <c r="M3297">
        <v>-3.0680000000000001</v>
      </c>
      <c r="N3297">
        <v>-3.28</v>
      </c>
      <c r="O3297">
        <v>1.1379999999999999</v>
      </c>
      <c r="P3297">
        <v>1.1439999999999999</v>
      </c>
      <c r="Q3297">
        <v>1.137</v>
      </c>
      <c r="R3297">
        <v>0.88300000000000001</v>
      </c>
      <c r="S3297">
        <v>0.45100000000000001</v>
      </c>
    </row>
    <row r="3298" spans="1:19" x14ac:dyDescent="0.3">
      <c r="A3298">
        <v>420</v>
      </c>
      <c r="B3298">
        <v>-0.255</v>
      </c>
      <c r="C3298">
        <v>-1.2190000000000001</v>
      </c>
      <c r="D3298">
        <v>-2.2559999999999998</v>
      </c>
      <c r="E3298">
        <v>-3.0049999999999999</v>
      </c>
      <c r="F3298">
        <v>-3.23</v>
      </c>
      <c r="G3298">
        <v>3.4</v>
      </c>
      <c r="H3298">
        <v>0</v>
      </c>
      <c r="I3298">
        <v>4</v>
      </c>
      <c r="J3298">
        <v>-0.28299999999999997</v>
      </c>
      <c r="K3298">
        <v>-1.276</v>
      </c>
      <c r="L3298">
        <v>-2.27</v>
      </c>
      <c r="M3298">
        <v>-3.0720000000000001</v>
      </c>
      <c r="N3298">
        <v>-3.2850000000000001</v>
      </c>
      <c r="O3298">
        <v>1.139</v>
      </c>
      <c r="P3298">
        <v>1.145</v>
      </c>
      <c r="Q3298">
        <v>1.1419999999999999</v>
      </c>
      <c r="R3298">
        <v>0.89400000000000002</v>
      </c>
      <c r="S3298">
        <v>0.45300000000000001</v>
      </c>
    </row>
    <row r="3299" spans="1:19" x14ac:dyDescent="0.3">
      <c r="A3299">
        <v>480</v>
      </c>
      <c r="B3299">
        <v>-0.255</v>
      </c>
      <c r="C3299">
        <v>-1.2190000000000001</v>
      </c>
      <c r="D3299">
        <v>-2.2559999999999998</v>
      </c>
      <c r="E3299">
        <v>-3.0049999999999999</v>
      </c>
      <c r="F3299">
        <v>-3.23</v>
      </c>
      <c r="G3299">
        <v>3.4</v>
      </c>
      <c r="H3299">
        <v>0</v>
      </c>
      <c r="I3299">
        <v>4</v>
      </c>
      <c r="J3299">
        <v>-0.28299999999999997</v>
      </c>
      <c r="K3299">
        <v>-1.2769999999999999</v>
      </c>
      <c r="L3299">
        <v>-2.2709999999999999</v>
      </c>
      <c r="M3299">
        <v>-3.0760000000000001</v>
      </c>
      <c r="N3299">
        <v>-3.29</v>
      </c>
      <c r="O3299">
        <v>1.1379999999999999</v>
      </c>
      <c r="P3299">
        <v>1.1419999999999999</v>
      </c>
      <c r="Q3299">
        <v>1.145</v>
      </c>
      <c r="R3299">
        <v>0.9</v>
      </c>
      <c r="S3299">
        <v>0.45500000000000002</v>
      </c>
    </row>
    <row r="3300" spans="1:19" x14ac:dyDescent="0.3">
      <c r="A3300">
        <v>540</v>
      </c>
      <c r="B3300">
        <v>-0.255</v>
      </c>
      <c r="C3300">
        <v>-1.2190000000000001</v>
      </c>
      <c r="D3300">
        <v>-2.2559999999999998</v>
      </c>
      <c r="E3300">
        <v>-3.0049999999999999</v>
      </c>
      <c r="F3300">
        <v>-3.23</v>
      </c>
      <c r="G3300">
        <v>3.4</v>
      </c>
      <c r="H3300">
        <v>0</v>
      </c>
      <c r="I3300">
        <v>4</v>
      </c>
      <c r="J3300">
        <v>-0.28399999999999997</v>
      </c>
      <c r="K3300">
        <v>-1.2769999999999999</v>
      </c>
      <c r="L3300">
        <v>-2.2709999999999999</v>
      </c>
      <c r="M3300">
        <v>-3.0790000000000002</v>
      </c>
      <c r="N3300">
        <v>-3.2949999999999999</v>
      </c>
      <c r="O3300">
        <v>1.139</v>
      </c>
      <c r="P3300">
        <v>1.141</v>
      </c>
      <c r="Q3300">
        <v>1.145</v>
      </c>
      <c r="R3300">
        <v>0.90300000000000002</v>
      </c>
      <c r="S3300">
        <v>0.45700000000000002</v>
      </c>
    </row>
    <row r="3301" spans="1:19" x14ac:dyDescent="0.3">
      <c r="A3301">
        <v>600</v>
      </c>
      <c r="B3301">
        <v>-0.255</v>
      </c>
      <c r="C3301">
        <v>-1.2190000000000001</v>
      </c>
      <c r="D3301">
        <v>-2.2559999999999998</v>
      </c>
      <c r="E3301">
        <v>-3.0049999999999999</v>
      </c>
      <c r="F3301">
        <v>-3.23</v>
      </c>
      <c r="G3301">
        <v>3.4</v>
      </c>
      <c r="H3301">
        <v>0</v>
      </c>
      <c r="I3301">
        <v>4</v>
      </c>
      <c r="J3301">
        <v>-0.28399999999999997</v>
      </c>
      <c r="K3301">
        <v>-1.278</v>
      </c>
      <c r="L3301">
        <v>-2.2709999999999999</v>
      </c>
      <c r="M3301">
        <v>-3.0819999999999999</v>
      </c>
      <c r="N3301">
        <v>-3.3010000000000002</v>
      </c>
      <c r="O3301">
        <v>1.1399999999999999</v>
      </c>
      <c r="P3301">
        <v>1.141</v>
      </c>
      <c r="Q3301">
        <v>1.143</v>
      </c>
      <c r="R3301">
        <v>0.90500000000000003</v>
      </c>
      <c r="S3301">
        <v>0.45900000000000002</v>
      </c>
    </row>
    <row r="3303" spans="1:19" x14ac:dyDescent="0.3">
      <c r="A3303" t="s">
        <v>0</v>
      </c>
      <c r="B3303" t="s">
        <v>255</v>
      </c>
    </row>
    <row r="3304" spans="1:19" x14ac:dyDescent="0.3">
      <c r="A3304">
        <v>0</v>
      </c>
      <c r="B3304">
        <v>-0.255</v>
      </c>
      <c r="C3304">
        <v>-1.22</v>
      </c>
      <c r="D3304">
        <v>-2.2549999999999999</v>
      </c>
      <c r="E3304">
        <v>-2.9990000000000001</v>
      </c>
      <c r="F3304">
        <v>-3.22</v>
      </c>
      <c r="G3304">
        <v>3.4</v>
      </c>
      <c r="H3304">
        <v>0</v>
      </c>
      <c r="I3304">
        <v>4</v>
      </c>
      <c r="J3304">
        <v>-0.27400000000000002</v>
      </c>
      <c r="K3304">
        <v>-1.274</v>
      </c>
      <c r="L3304">
        <v>-2.27</v>
      </c>
      <c r="M3304">
        <v>-3.0579999999999998</v>
      </c>
      <c r="N3304">
        <v>-3.22</v>
      </c>
      <c r="O3304">
        <v>1.123</v>
      </c>
      <c r="P3304">
        <v>1.123</v>
      </c>
      <c r="Q3304">
        <v>1.117</v>
      </c>
      <c r="R3304">
        <v>0.84099999999999997</v>
      </c>
      <c r="S3304">
        <v>0.36499999999999999</v>
      </c>
    </row>
    <row r="3305" spans="1:19" x14ac:dyDescent="0.3">
      <c r="A3305">
        <v>60</v>
      </c>
      <c r="B3305">
        <v>-0.255</v>
      </c>
      <c r="C3305">
        <v>-1.22</v>
      </c>
      <c r="D3305">
        <v>-2.2549999999999999</v>
      </c>
      <c r="E3305">
        <v>-2.9990000000000001</v>
      </c>
      <c r="F3305">
        <v>-3.22</v>
      </c>
      <c r="G3305">
        <v>3.4</v>
      </c>
      <c r="H3305">
        <v>0</v>
      </c>
      <c r="I3305">
        <v>4</v>
      </c>
      <c r="J3305">
        <v>-0.28399999999999997</v>
      </c>
      <c r="K3305">
        <v>-1.276</v>
      </c>
      <c r="L3305">
        <v>-2.2629999999999999</v>
      </c>
      <c r="M3305">
        <v>-3.0489999999999999</v>
      </c>
      <c r="N3305">
        <v>-3.2490000000000001</v>
      </c>
      <c r="O3305">
        <v>1.1399999999999999</v>
      </c>
      <c r="P3305">
        <v>1.1359999999999999</v>
      </c>
      <c r="Q3305">
        <v>1.1000000000000001</v>
      </c>
      <c r="R3305">
        <v>0.81799999999999995</v>
      </c>
      <c r="S3305">
        <v>0.44</v>
      </c>
    </row>
    <row r="3306" spans="1:19" x14ac:dyDescent="0.3">
      <c r="A3306">
        <v>120</v>
      </c>
      <c r="B3306">
        <v>-0.255</v>
      </c>
      <c r="C3306">
        <v>-1.22</v>
      </c>
      <c r="D3306">
        <v>-2.2549999999999999</v>
      </c>
      <c r="E3306">
        <v>-2.9990000000000001</v>
      </c>
      <c r="F3306">
        <v>-3.22</v>
      </c>
      <c r="G3306">
        <v>3.4</v>
      </c>
      <c r="H3306">
        <v>0</v>
      </c>
      <c r="I3306">
        <v>4</v>
      </c>
      <c r="J3306">
        <v>-0.28000000000000003</v>
      </c>
      <c r="K3306">
        <v>-1.2789999999999999</v>
      </c>
      <c r="L3306">
        <v>-2.2749999999999999</v>
      </c>
      <c r="M3306">
        <v>-3.0670000000000002</v>
      </c>
      <c r="N3306">
        <v>-3.254</v>
      </c>
      <c r="O3306">
        <v>1.133</v>
      </c>
      <c r="P3306">
        <v>1.155</v>
      </c>
      <c r="Q3306">
        <v>1.1499999999999999</v>
      </c>
      <c r="R3306">
        <v>0.88</v>
      </c>
      <c r="S3306">
        <v>0.442</v>
      </c>
    </row>
    <row r="3307" spans="1:19" x14ac:dyDescent="0.3">
      <c r="A3307">
        <v>180</v>
      </c>
      <c r="B3307">
        <v>-0.255</v>
      </c>
      <c r="C3307">
        <v>-1.22</v>
      </c>
      <c r="D3307">
        <v>-2.2549999999999999</v>
      </c>
      <c r="E3307">
        <v>-2.9990000000000001</v>
      </c>
      <c r="F3307">
        <v>-3.22</v>
      </c>
      <c r="G3307">
        <v>3.4</v>
      </c>
      <c r="H3307">
        <v>0</v>
      </c>
      <c r="I3307">
        <v>4</v>
      </c>
      <c r="J3307">
        <v>-0.27900000000000003</v>
      </c>
      <c r="K3307">
        <v>-1.2709999999999999</v>
      </c>
      <c r="L3307">
        <v>-2.2669999999999999</v>
      </c>
      <c r="M3307">
        <v>-3.0529999999999999</v>
      </c>
      <c r="N3307">
        <v>-3.2570000000000001</v>
      </c>
      <c r="O3307">
        <v>1.1319999999999999</v>
      </c>
      <c r="P3307">
        <v>1.137</v>
      </c>
      <c r="Q3307">
        <v>1.1240000000000001</v>
      </c>
      <c r="R3307">
        <v>0.83499999999999996</v>
      </c>
      <c r="S3307">
        <v>0.443</v>
      </c>
    </row>
    <row r="3308" spans="1:19" x14ac:dyDescent="0.3">
      <c r="A3308">
        <v>240</v>
      </c>
      <c r="B3308">
        <v>-0.255</v>
      </c>
      <c r="C3308">
        <v>-1.22</v>
      </c>
      <c r="D3308">
        <v>-2.2549999999999999</v>
      </c>
      <c r="E3308">
        <v>-2.9990000000000001</v>
      </c>
      <c r="F3308">
        <v>-3.22</v>
      </c>
      <c r="G3308">
        <v>3.4</v>
      </c>
      <c r="H3308">
        <v>0</v>
      </c>
      <c r="I3308">
        <v>4</v>
      </c>
      <c r="J3308">
        <v>-0.28299999999999997</v>
      </c>
      <c r="K3308">
        <v>-1.2749999999999999</v>
      </c>
      <c r="L3308">
        <v>-2.2730000000000001</v>
      </c>
      <c r="M3308">
        <v>-3.05</v>
      </c>
      <c r="N3308">
        <v>-3.2610000000000001</v>
      </c>
      <c r="O3308">
        <v>1.1379999999999999</v>
      </c>
      <c r="P3308">
        <v>1.153</v>
      </c>
      <c r="Q3308">
        <v>1.1519999999999999</v>
      </c>
      <c r="R3308">
        <v>0.83499999999999996</v>
      </c>
      <c r="S3308">
        <v>0.44400000000000001</v>
      </c>
    </row>
    <row r="3309" spans="1:19" x14ac:dyDescent="0.3">
      <c r="A3309">
        <v>300</v>
      </c>
      <c r="B3309">
        <v>-0.255</v>
      </c>
      <c r="C3309">
        <v>-1.22</v>
      </c>
      <c r="D3309">
        <v>-2.2549999999999999</v>
      </c>
      <c r="E3309">
        <v>-2.9990000000000001</v>
      </c>
      <c r="F3309">
        <v>-3.22</v>
      </c>
      <c r="G3309">
        <v>3.4</v>
      </c>
      <c r="H3309">
        <v>0</v>
      </c>
      <c r="I3309">
        <v>4</v>
      </c>
      <c r="J3309">
        <v>-0.28199999999999997</v>
      </c>
      <c r="K3309">
        <v>-1.274</v>
      </c>
      <c r="L3309">
        <v>-2.2709999999999999</v>
      </c>
      <c r="M3309">
        <v>-3.056</v>
      </c>
      <c r="N3309">
        <v>-3.2650000000000001</v>
      </c>
      <c r="O3309">
        <v>1.1359999999999999</v>
      </c>
      <c r="P3309">
        <v>1.143</v>
      </c>
      <c r="Q3309">
        <v>1.143</v>
      </c>
      <c r="R3309">
        <v>0.86</v>
      </c>
      <c r="S3309">
        <v>0.44600000000000001</v>
      </c>
    </row>
    <row r="3310" spans="1:19" x14ac:dyDescent="0.3">
      <c r="A3310">
        <v>360</v>
      </c>
      <c r="B3310">
        <v>-0.255</v>
      </c>
      <c r="C3310">
        <v>-1.22</v>
      </c>
      <c r="D3310">
        <v>-2.2549999999999999</v>
      </c>
      <c r="E3310">
        <v>-2.9990000000000001</v>
      </c>
      <c r="F3310">
        <v>-3.22</v>
      </c>
      <c r="G3310">
        <v>3.4</v>
      </c>
      <c r="H3310">
        <v>0</v>
      </c>
      <c r="I3310">
        <v>4</v>
      </c>
      <c r="J3310">
        <v>-0.28299999999999997</v>
      </c>
      <c r="K3310">
        <v>-1.274</v>
      </c>
      <c r="L3310">
        <v>-2.27</v>
      </c>
      <c r="M3310">
        <v>-3.0619999999999998</v>
      </c>
      <c r="N3310">
        <v>-3.27</v>
      </c>
      <c r="O3310">
        <v>1.1379999999999999</v>
      </c>
      <c r="P3310">
        <v>1.1439999999999999</v>
      </c>
      <c r="Q3310">
        <v>1.137</v>
      </c>
      <c r="R3310">
        <v>0.879</v>
      </c>
      <c r="S3310">
        <v>0.44700000000000001</v>
      </c>
    </row>
    <row r="3311" spans="1:19" x14ac:dyDescent="0.3">
      <c r="A3311">
        <v>420</v>
      </c>
      <c r="B3311">
        <v>-0.255</v>
      </c>
      <c r="C3311">
        <v>-1.22</v>
      </c>
      <c r="D3311">
        <v>-2.2549999999999999</v>
      </c>
      <c r="E3311">
        <v>-2.9990000000000001</v>
      </c>
      <c r="F3311">
        <v>-3.22</v>
      </c>
      <c r="G3311">
        <v>3.4</v>
      </c>
      <c r="H3311">
        <v>0</v>
      </c>
      <c r="I3311">
        <v>4</v>
      </c>
      <c r="J3311">
        <v>-0.28299999999999997</v>
      </c>
      <c r="K3311">
        <v>-1.276</v>
      </c>
      <c r="L3311">
        <v>-2.27</v>
      </c>
      <c r="M3311">
        <v>-3.0670000000000002</v>
      </c>
      <c r="N3311">
        <v>-3.2749999999999999</v>
      </c>
      <c r="O3311">
        <v>1.139</v>
      </c>
      <c r="P3311">
        <v>1.145</v>
      </c>
      <c r="Q3311">
        <v>1.1419999999999999</v>
      </c>
      <c r="R3311">
        <v>0.88900000000000001</v>
      </c>
      <c r="S3311">
        <v>0.44900000000000001</v>
      </c>
    </row>
    <row r="3312" spans="1:19" x14ac:dyDescent="0.3">
      <c r="A3312">
        <v>480</v>
      </c>
      <c r="B3312">
        <v>-0.255</v>
      </c>
      <c r="C3312">
        <v>-1.22</v>
      </c>
      <c r="D3312">
        <v>-2.2549999999999999</v>
      </c>
      <c r="E3312">
        <v>-2.9990000000000001</v>
      </c>
      <c r="F3312">
        <v>-3.22</v>
      </c>
      <c r="G3312">
        <v>3.4</v>
      </c>
      <c r="H3312">
        <v>0</v>
      </c>
      <c r="I3312">
        <v>4</v>
      </c>
      <c r="J3312">
        <v>-0.28299999999999997</v>
      </c>
      <c r="K3312">
        <v>-1.2769999999999999</v>
      </c>
      <c r="L3312">
        <v>-2.2709999999999999</v>
      </c>
      <c r="M3312">
        <v>-3.0710000000000002</v>
      </c>
      <c r="N3312">
        <v>-3.2789999999999999</v>
      </c>
      <c r="O3312">
        <v>1.1379999999999999</v>
      </c>
      <c r="P3312">
        <v>1.1419999999999999</v>
      </c>
      <c r="Q3312">
        <v>1.145</v>
      </c>
      <c r="R3312">
        <v>0.89400000000000002</v>
      </c>
      <c r="S3312">
        <v>0.45100000000000001</v>
      </c>
    </row>
    <row r="3313" spans="1:19" x14ac:dyDescent="0.3">
      <c r="A3313">
        <v>540</v>
      </c>
      <c r="B3313">
        <v>-0.255</v>
      </c>
      <c r="C3313">
        <v>-1.22</v>
      </c>
      <c r="D3313">
        <v>-2.2549999999999999</v>
      </c>
      <c r="E3313">
        <v>-2.9990000000000001</v>
      </c>
      <c r="F3313">
        <v>-3.22</v>
      </c>
      <c r="G3313">
        <v>3.4</v>
      </c>
      <c r="H3313">
        <v>0</v>
      </c>
      <c r="I3313">
        <v>4</v>
      </c>
      <c r="J3313">
        <v>-0.28399999999999997</v>
      </c>
      <c r="K3313">
        <v>-1.2769999999999999</v>
      </c>
      <c r="L3313">
        <v>-2.2709999999999999</v>
      </c>
      <c r="M3313">
        <v>-3.0739999999999998</v>
      </c>
      <c r="N3313">
        <v>-3.2850000000000001</v>
      </c>
      <c r="O3313">
        <v>1.139</v>
      </c>
      <c r="P3313">
        <v>1.141</v>
      </c>
      <c r="Q3313">
        <v>1.145</v>
      </c>
      <c r="R3313">
        <v>0.89600000000000002</v>
      </c>
      <c r="S3313">
        <v>0.45300000000000001</v>
      </c>
    </row>
    <row r="3314" spans="1:19" x14ac:dyDescent="0.3">
      <c r="A3314">
        <v>600</v>
      </c>
      <c r="B3314">
        <v>-0.255</v>
      </c>
      <c r="C3314">
        <v>-1.22</v>
      </c>
      <c r="D3314">
        <v>-2.2549999999999999</v>
      </c>
      <c r="E3314">
        <v>-2.9990000000000001</v>
      </c>
      <c r="F3314">
        <v>-3.22</v>
      </c>
      <c r="G3314">
        <v>3.4</v>
      </c>
      <c r="H3314">
        <v>0</v>
      </c>
      <c r="I3314">
        <v>4</v>
      </c>
      <c r="J3314">
        <v>-0.28399999999999997</v>
      </c>
      <c r="K3314">
        <v>-1.278</v>
      </c>
      <c r="L3314">
        <v>-2.2709999999999999</v>
      </c>
      <c r="M3314">
        <v>-3.077</v>
      </c>
      <c r="N3314">
        <v>-3.29</v>
      </c>
      <c r="O3314">
        <v>1.1399999999999999</v>
      </c>
      <c r="P3314">
        <v>1.141</v>
      </c>
      <c r="Q3314">
        <v>1.143</v>
      </c>
      <c r="R3314">
        <v>0.89900000000000002</v>
      </c>
      <c r="S3314">
        <v>0.45500000000000002</v>
      </c>
    </row>
    <row r="3316" spans="1:19" x14ac:dyDescent="0.3">
      <c r="A3316" t="s">
        <v>0</v>
      </c>
      <c r="B3316" t="s">
        <v>256</v>
      </c>
    </row>
    <row r="3317" spans="1:19" x14ac:dyDescent="0.3">
      <c r="A3317">
        <v>0</v>
      </c>
      <c r="B3317">
        <v>-0.255</v>
      </c>
      <c r="C3317">
        <v>-1.2190000000000001</v>
      </c>
      <c r="D3317">
        <v>-2.2549999999999999</v>
      </c>
      <c r="E3317">
        <v>-2.9929999999999999</v>
      </c>
      <c r="F3317">
        <v>-3.21</v>
      </c>
      <c r="G3317">
        <v>3.4</v>
      </c>
      <c r="H3317">
        <v>0</v>
      </c>
      <c r="I3317">
        <v>4</v>
      </c>
      <c r="J3317">
        <v>-0.27400000000000002</v>
      </c>
      <c r="K3317">
        <v>-1.274</v>
      </c>
      <c r="L3317">
        <v>-2.27</v>
      </c>
      <c r="M3317">
        <v>-3.052</v>
      </c>
      <c r="N3317">
        <v>-3.21</v>
      </c>
      <c r="O3317">
        <v>1.123</v>
      </c>
      <c r="P3317">
        <v>1.123</v>
      </c>
      <c r="Q3317">
        <v>1.117</v>
      </c>
      <c r="R3317">
        <v>0.83499999999999996</v>
      </c>
      <c r="S3317">
        <v>0.36199999999999999</v>
      </c>
    </row>
    <row r="3318" spans="1:19" x14ac:dyDescent="0.3">
      <c r="A3318">
        <v>60</v>
      </c>
      <c r="B3318">
        <v>-0.255</v>
      </c>
      <c r="C3318">
        <v>-1.2190000000000001</v>
      </c>
      <c r="D3318">
        <v>-2.2549999999999999</v>
      </c>
      <c r="E3318">
        <v>-2.9929999999999999</v>
      </c>
      <c r="F3318">
        <v>-3.21</v>
      </c>
      <c r="G3318">
        <v>3.4</v>
      </c>
      <c r="H3318">
        <v>0</v>
      </c>
      <c r="I3318">
        <v>4</v>
      </c>
      <c r="J3318">
        <v>-0.28399999999999997</v>
      </c>
      <c r="K3318">
        <v>-1.276</v>
      </c>
      <c r="L3318">
        <v>-2.2629999999999999</v>
      </c>
      <c r="M3318">
        <v>-3.0430000000000001</v>
      </c>
      <c r="N3318">
        <v>-3.2389999999999999</v>
      </c>
      <c r="O3318">
        <v>1.1399999999999999</v>
      </c>
      <c r="P3318">
        <v>1.135</v>
      </c>
      <c r="Q3318">
        <v>1.1000000000000001</v>
      </c>
      <c r="R3318">
        <v>0.81299999999999994</v>
      </c>
      <c r="S3318">
        <v>0.436</v>
      </c>
    </row>
    <row r="3319" spans="1:19" x14ac:dyDescent="0.3">
      <c r="A3319">
        <v>120</v>
      </c>
      <c r="B3319">
        <v>-0.255</v>
      </c>
      <c r="C3319">
        <v>-1.2190000000000001</v>
      </c>
      <c r="D3319">
        <v>-2.2549999999999999</v>
      </c>
      <c r="E3319">
        <v>-2.9929999999999999</v>
      </c>
      <c r="F3319">
        <v>-3.21</v>
      </c>
      <c r="G3319">
        <v>3.4</v>
      </c>
      <c r="H3319">
        <v>0</v>
      </c>
      <c r="I3319">
        <v>4</v>
      </c>
      <c r="J3319">
        <v>-0.28000000000000003</v>
      </c>
      <c r="K3319">
        <v>-1.2789999999999999</v>
      </c>
      <c r="L3319">
        <v>-2.2749999999999999</v>
      </c>
      <c r="M3319">
        <v>-3.0609999999999999</v>
      </c>
      <c r="N3319">
        <v>-3.2429999999999999</v>
      </c>
      <c r="O3319">
        <v>1.133</v>
      </c>
      <c r="P3319">
        <v>1.1559999999999999</v>
      </c>
      <c r="Q3319">
        <v>1.1499999999999999</v>
      </c>
      <c r="R3319">
        <v>0.873</v>
      </c>
      <c r="S3319">
        <v>0.438</v>
      </c>
    </row>
    <row r="3320" spans="1:19" x14ac:dyDescent="0.3">
      <c r="A3320">
        <v>180</v>
      </c>
      <c r="B3320">
        <v>-0.255</v>
      </c>
      <c r="C3320">
        <v>-1.2190000000000001</v>
      </c>
      <c r="D3320">
        <v>-2.2549999999999999</v>
      </c>
      <c r="E3320">
        <v>-2.9929999999999999</v>
      </c>
      <c r="F3320">
        <v>-3.21</v>
      </c>
      <c r="G3320">
        <v>3.4</v>
      </c>
      <c r="H3320">
        <v>0</v>
      </c>
      <c r="I3320">
        <v>4</v>
      </c>
      <c r="J3320">
        <v>-0.27900000000000003</v>
      </c>
      <c r="K3320">
        <v>-1.2709999999999999</v>
      </c>
      <c r="L3320">
        <v>-2.2669999999999999</v>
      </c>
      <c r="M3320">
        <v>-3.0470000000000002</v>
      </c>
      <c r="N3320">
        <v>-3.246</v>
      </c>
      <c r="O3320">
        <v>1.1319999999999999</v>
      </c>
      <c r="P3320">
        <v>1.137</v>
      </c>
      <c r="Q3320">
        <v>1.1240000000000001</v>
      </c>
      <c r="R3320">
        <v>0.82799999999999996</v>
      </c>
      <c r="S3320">
        <v>0.439</v>
      </c>
    </row>
    <row r="3321" spans="1:19" x14ac:dyDescent="0.3">
      <c r="A3321">
        <v>240</v>
      </c>
      <c r="B3321">
        <v>-0.255</v>
      </c>
      <c r="C3321">
        <v>-1.2190000000000001</v>
      </c>
      <c r="D3321">
        <v>-2.2549999999999999</v>
      </c>
      <c r="E3321">
        <v>-2.9929999999999999</v>
      </c>
      <c r="F3321">
        <v>-3.21</v>
      </c>
      <c r="G3321">
        <v>3.4</v>
      </c>
      <c r="H3321">
        <v>0</v>
      </c>
      <c r="I3321">
        <v>4</v>
      </c>
      <c r="J3321">
        <v>-0.28299999999999997</v>
      </c>
      <c r="K3321">
        <v>-1.2749999999999999</v>
      </c>
      <c r="L3321">
        <v>-2.2730000000000001</v>
      </c>
      <c r="M3321">
        <v>-3.044</v>
      </c>
      <c r="N3321">
        <v>-3.2509999999999999</v>
      </c>
      <c r="O3321">
        <v>1.1379999999999999</v>
      </c>
      <c r="P3321">
        <v>1.153</v>
      </c>
      <c r="Q3321">
        <v>1.1519999999999999</v>
      </c>
      <c r="R3321">
        <v>0.82899999999999996</v>
      </c>
      <c r="S3321">
        <v>0.441</v>
      </c>
    </row>
    <row r="3322" spans="1:19" x14ac:dyDescent="0.3">
      <c r="A3322">
        <v>300</v>
      </c>
      <c r="B3322">
        <v>-0.255</v>
      </c>
      <c r="C3322">
        <v>-1.2190000000000001</v>
      </c>
      <c r="D3322">
        <v>-2.2549999999999999</v>
      </c>
      <c r="E3322">
        <v>-2.9929999999999999</v>
      </c>
      <c r="F3322">
        <v>-3.21</v>
      </c>
      <c r="G3322">
        <v>3.4</v>
      </c>
      <c r="H3322">
        <v>0</v>
      </c>
      <c r="I3322">
        <v>4</v>
      </c>
      <c r="J3322">
        <v>-0.28199999999999997</v>
      </c>
      <c r="K3322">
        <v>-1.274</v>
      </c>
      <c r="L3322">
        <v>-2.2709999999999999</v>
      </c>
      <c r="M3322">
        <v>-3.05</v>
      </c>
      <c r="N3322">
        <v>-3.2549999999999999</v>
      </c>
      <c r="O3322">
        <v>1.1359999999999999</v>
      </c>
      <c r="P3322">
        <v>1.143</v>
      </c>
      <c r="Q3322">
        <v>1.143</v>
      </c>
      <c r="R3322">
        <v>0.85499999999999998</v>
      </c>
      <c r="S3322">
        <v>0.442</v>
      </c>
    </row>
    <row r="3323" spans="1:19" x14ac:dyDescent="0.3">
      <c r="A3323">
        <v>360</v>
      </c>
      <c r="B3323">
        <v>-0.255</v>
      </c>
      <c r="C3323">
        <v>-1.2190000000000001</v>
      </c>
      <c r="D3323">
        <v>-2.2549999999999999</v>
      </c>
      <c r="E3323">
        <v>-2.9929999999999999</v>
      </c>
      <c r="F3323">
        <v>-3.21</v>
      </c>
      <c r="G3323">
        <v>3.4</v>
      </c>
      <c r="H3323">
        <v>0</v>
      </c>
      <c r="I3323">
        <v>4</v>
      </c>
      <c r="J3323">
        <v>-0.28299999999999997</v>
      </c>
      <c r="K3323">
        <v>-1.274</v>
      </c>
      <c r="L3323">
        <v>-2.2690000000000001</v>
      </c>
      <c r="M3323">
        <v>-3.0569999999999999</v>
      </c>
      <c r="N3323">
        <v>-3.2589999999999999</v>
      </c>
      <c r="O3323">
        <v>1.1379999999999999</v>
      </c>
      <c r="P3323">
        <v>1.1439999999999999</v>
      </c>
      <c r="Q3323">
        <v>1.1359999999999999</v>
      </c>
      <c r="R3323">
        <v>0.874</v>
      </c>
      <c r="S3323">
        <v>0.443</v>
      </c>
    </row>
    <row r="3324" spans="1:19" x14ac:dyDescent="0.3">
      <c r="A3324">
        <v>420</v>
      </c>
      <c r="B3324">
        <v>-0.255</v>
      </c>
      <c r="C3324">
        <v>-1.2190000000000001</v>
      </c>
      <c r="D3324">
        <v>-2.2549999999999999</v>
      </c>
      <c r="E3324">
        <v>-2.9929999999999999</v>
      </c>
      <c r="F3324">
        <v>-3.21</v>
      </c>
      <c r="G3324">
        <v>3.4</v>
      </c>
      <c r="H3324">
        <v>0</v>
      </c>
      <c r="I3324">
        <v>4</v>
      </c>
      <c r="J3324">
        <v>-0.28299999999999997</v>
      </c>
      <c r="K3324">
        <v>-1.276</v>
      </c>
      <c r="L3324">
        <v>-2.27</v>
      </c>
      <c r="M3324">
        <v>-3.0609999999999999</v>
      </c>
      <c r="N3324">
        <v>-3.2629999999999999</v>
      </c>
      <c r="O3324">
        <v>1.139</v>
      </c>
      <c r="P3324">
        <v>1.145</v>
      </c>
      <c r="Q3324">
        <v>1.141</v>
      </c>
      <c r="R3324">
        <v>0.88300000000000001</v>
      </c>
      <c r="S3324">
        <v>0.44500000000000001</v>
      </c>
    </row>
    <row r="3325" spans="1:19" x14ac:dyDescent="0.3">
      <c r="A3325">
        <v>480</v>
      </c>
      <c r="B3325">
        <v>-0.255</v>
      </c>
      <c r="C3325">
        <v>-1.2190000000000001</v>
      </c>
      <c r="D3325">
        <v>-2.2549999999999999</v>
      </c>
      <c r="E3325">
        <v>-2.9929999999999999</v>
      </c>
      <c r="F3325">
        <v>-3.21</v>
      </c>
      <c r="G3325">
        <v>3.4</v>
      </c>
      <c r="H3325">
        <v>0</v>
      </c>
      <c r="I3325">
        <v>4</v>
      </c>
      <c r="J3325">
        <v>-0.28299999999999997</v>
      </c>
      <c r="K3325">
        <v>-1.2769999999999999</v>
      </c>
      <c r="L3325">
        <v>-2.2709999999999999</v>
      </c>
      <c r="M3325">
        <v>-3.0649999999999999</v>
      </c>
      <c r="N3325">
        <v>-3.2679999999999998</v>
      </c>
      <c r="O3325">
        <v>1.1379999999999999</v>
      </c>
      <c r="P3325">
        <v>1.1419999999999999</v>
      </c>
      <c r="Q3325">
        <v>1.145</v>
      </c>
      <c r="R3325">
        <v>0.88800000000000001</v>
      </c>
      <c r="S3325">
        <v>0.44700000000000001</v>
      </c>
    </row>
    <row r="3326" spans="1:19" x14ac:dyDescent="0.3">
      <c r="A3326">
        <v>540</v>
      </c>
      <c r="B3326">
        <v>-0.255</v>
      </c>
      <c r="C3326">
        <v>-1.2190000000000001</v>
      </c>
      <c r="D3326">
        <v>-2.2549999999999999</v>
      </c>
      <c r="E3326">
        <v>-2.9929999999999999</v>
      </c>
      <c r="F3326">
        <v>-3.21</v>
      </c>
      <c r="G3326">
        <v>3.4</v>
      </c>
      <c r="H3326">
        <v>0</v>
      </c>
      <c r="I3326">
        <v>4</v>
      </c>
      <c r="J3326">
        <v>-0.28399999999999997</v>
      </c>
      <c r="K3326">
        <v>-1.2769999999999999</v>
      </c>
      <c r="L3326">
        <v>-2.2709999999999999</v>
      </c>
      <c r="M3326">
        <v>-3.0680000000000001</v>
      </c>
      <c r="N3326">
        <v>-3.274</v>
      </c>
      <c r="O3326">
        <v>1.139</v>
      </c>
      <c r="P3326">
        <v>1.141</v>
      </c>
      <c r="Q3326">
        <v>1.1439999999999999</v>
      </c>
      <c r="R3326">
        <v>0.89100000000000001</v>
      </c>
      <c r="S3326">
        <v>0.44900000000000001</v>
      </c>
    </row>
    <row r="3327" spans="1:19" x14ac:dyDescent="0.3">
      <c r="A3327">
        <v>600</v>
      </c>
      <c r="B3327">
        <v>-0.255</v>
      </c>
      <c r="C3327">
        <v>-1.2190000000000001</v>
      </c>
      <c r="D3327">
        <v>-2.2549999999999999</v>
      </c>
      <c r="E3327">
        <v>-2.9929999999999999</v>
      </c>
      <c r="F3327">
        <v>-3.21</v>
      </c>
      <c r="G3327">
        <v>3.4</v>
      </c>
      <c r="H3327">
        <v>0</v>
      </c>
      <c r="I3327">
        <v>4</v>
      </c>
      <c r="J3327">
        <v>-0.28399999999999997</v>
      </c>
      <c r="K3327">
        <v>-1.278</v>
      </c>
      <c r="L3327">
        <v>-2.2709999999999999</v>
      </c>
      <c r="M3327">
        <v>-3.0710000000000002</v>
      </c>
      <c r="N3327">
        <v>-3.2789999999999999</v>
      </c>
      <c r="O3327">
        <v>1.1399999999999999</v>
      </c>
      <c r="P3327">
        <v>1.141</v>
      </c>
      <c r="Q3327">
        <v>1.143</v>
      </c>
      <c r="R3327">
        <v>0.89300000000000002</v>
      </c>
      <c r="S3327">
        <v>0.45100000000000001</v>
      </c>
    </row>
    <row r="3329" spans="1:19" x14ac:dyDescent="0.3">
      <c r="A3329" t="s">
        <v>0</v>
      </c>
      <c r="B3329" t="s">
        <v>257</v>
      </c>
    </row>
    <row r="3330" spans="1:19" x14ac:dyDescent="0.3">
      <c r="A3330">
        <v>0</v>
      </c>
      <c r="B3330">
        <v>-0.255</v>
      </c>
      <c r="C3330">
        <v>-1.2190000000000001</v>
      </c>
      <c r="D3330">
        <v>-2.2549999999999999</v>
      </c>
      <c r="E3330">
        <v>-2.9860000000000002</v>
      </c>
      <c r="F3330">
        <v>-3.2</v>
      </c>
      <c r="G3330">
        <v>3.4</v>
      </c>
      <c r="H3330">
        <v>0</v>
      </c>
      <c r="I3330">
        <v>4</v>
      </c>
      <c r="J3330">
        <v>-0.27400000000000002</v>
      </c>
      <c r="K3330">
        <v>-1.274</v>
      </c>
      <c r="L3330">
        <v>-2.27</v>
      </c>
      <c r="M3330">
        <v>-3.0459999999999998</v>
      </c>
      <c r="N3330">
        <v>-3.2</v>
      </c>
      <c r="O3330">
        <v>1.123</v>
      </c>
      <c r="P3330">
        <v>1.123</v>
      </c>
      <c r="Q3330">
        <v>1.117</v>
      </c>
      <c r="R3330">
        <v>0.82799999999999996</v>
      </c>
      <c r="S3330">
        <v>0.35899999999999999</v>
      </c>
    </row>
    <row r="3331" spans="1:19" x14ac:dyDescent="0.3">
      <c r="A3331">
        <v>60</v>
      </c>
      <c r="B3331">
        <v>-0.255</v>
      </c>
      <c r="C3331">
        <v>-1.2190000000000001</v>
      </c>
      <c r="D3331">
        <v>-2.2549999999999999</v>
      </c>
      <c r="E3331">
        <v>-2.9860000000000002</v>
      </c>
      <c r="F3331">
        <v>-3.2</v>
      </c>
      <c r="G3331">
        <v>3.4</v>
      </c>
      <c r="H3331">
        <v>0</v>
      </c>
      <c r="I3331">
        <v>4</v>
      </c>
      <c r="J3331">
        <v>-0.28399999999999997</v>
      </c>
      <c r="K3331">
        <v>-1.2769999999999999</v>
      </c>
      <c r="L3331">
        <v>-2.2629999999999999</v>
      </c>
      <c r="M3331">
        <v>-3.0369999999999999</v>
      </c>
      <c r="N3331">
        <v>-3.2280000000000002</v>
      </c>
      <c r="O3331">
        <v>1.1399999999999999</v>
      </c>
      <c r="P3331">
        <v>1.137</v>
      </c>
      <c r="Q3331">
        <v>1.1000000000000001</v>
      </c>
      <c r="R3331">
        <v>0.80500000000000005</v>
      </c>
      <c r="S3331">
        <v>0.432</v>
      </c>
    </row>
    <row r="3332" spans="1:19" x14ac:dyDescent="0.3">
      <c r="A3332">
        <v>120</v>
      </c>
      <c r="B3332">
        <v>-0.255</v>
      </c>
      <c r="C3332">
        <v>-1.2190000000000001</v>
      </c>
      <c r="D3332">
        <v>-2.2549999999999999</v>
      </c>
      <c r="E3332">
        <v>-2.9860000000000002</v>
      </c>
      <c r="F3332">
        <v>-3.2</v>
      </c>
      <c r="G3332">
        <v>3.4</v>
      </c>
      <c r="H3332">
        <v>0</v>
      </c>
      <c r="I3332">
        <v>4</v>
      </c>
      <c r="J3332">
        <v>-0.28000000000000003</v>
      </c>
      <c r="K3332">
        <v>-1.2789999999999999</v>
      </c>
      <c r="L3332">
        <v>-2.2749999999999999</v>
      </c>
      <c r="M3332">
        <v>-3.0550000000000002</v>
      </c>
      <c r="N3332">
        <v>-3.2330000000000001</v>
      </c>
      <c r="O3332">
        <v>1.133</v>
      </c>
      <c r="P3332">
        <v>1.1559999999999999</v>
      </c>
      <c r="Q3332">
        <v>1.1499999999999999</v>
      </c>
      <c r="R3332">
        <v>0.86699999999999999</v>
      </c>
      <c r="S3332">
        <v>0.434</v>
      </c>
    </row>
    <row r="3333" spans="1:19" x14ac:dyDescent="0.3">
      <c r="A3333">
        <v>180</v>
      </c>
      <c r="B3333">
        <v>-0.255</v>
      </c>
      <c r="C3333">
        <v>-1.2190000000000001</v>
      </c>
      <c r="D3333">
        <v>-2.2549999999999999</v>
      </c>
      <c r="E3333">
        <v>-2.9860000000000002</v>
      </c>
      <c r="F3333">
        <v>-3.2</v>
      </c>
      <c r="G3333">
        <v>3.4</v>
      </c>
      <c r="H3333">
        <v>0</v>
      </c>
      <c r="I3333">
        <v>4</v>
      </c>
      <c r="J3333">
        <v>-0.28000000000000003</v>
      </c>
      <c r="K3333">
        <v>-1.2709999999999999</v>
      </c>
      <c r="L3333">
        <v>-2.266</v>
      </c>
      <c r="M3333">
        <v>-3.0409999999999999</v>
      </c>
      <c r="N3333">
        <v>-3.2360000000000002</v>
      </c>
      <c r="O3333">
        <v>1.1319999999999999</v>
      </c>
      <c r="P3333">
        <v>1.137</v>
      </c>
      <c r="Q3333">
        <v>1.123</v>
      </c>
      <c r="R3333">
        <v>0.82299999999999995</v>
      </c>
      <c r="S3333">
        <v>0.435</v>
      </c>
    </row>
    <row r="3334" spans="1:19" x14ac:dyDescent="0.3">
      <c r="A3334">
        <v>240</v>
      </c>
      <c r="B3334">
        <v>-0.255</v>
      </c>
      <c r="C3334">
        <v>-1.2190000000000001</v>
      </c>
      <c r="D3334">
        <v>-2.2549999999999999</v>
      </c>
      <c r="E3334">
        <v>-2.9860000000000002</v>
      </c>
      <c r="F3334">
        <v>-3.2</v>
      </c>
      <c r="G3334">
        <v>3.4</v>
      </c>
      <c r="H3334">
        <v>0</v>
      </c>
      <c r="I3334">
        <v>4</v>
      </c>
      <c r="J3334">
        <v>-0.28299999999999997</v>
      </c>
      <c r="K3334">
        <v>-1.2749999999999999</v>
      </c>
      <c r="L3334">
        <v>-2.2719999999999998</v>
      </c>
      <c r="M3334">
        <v>-3.0379999999999998</v>
      </c>
      <c r="N3334">
        <v>-3.24</v>
      </c>
      <c r="O3334">
        <v>1.1379999999999999</v>
      </c>
      <c r="P3334">
        <v>1.153</v>
      </c>
      <c r="Q3334">
        <v>1.151</v>
      </c>
      <c r="R3334">
        <v>0.82099999999999995</v>
      </c>
      <c r="S3334">
        <v>0.437</v>
      </c>
    </row>
    <row r="3335" spans="1:19" x14ac:dyDescent="0.3">
      <c r="A3335">
        <v>300</v>
      </c>
      <c r="B3335">
        <v>-0.255</v>
      </c>
      <c r="C3335">
        <v>-1.2190000000000001</v>
      </c>
      <c r="D3335">
        <v>-2.2549999999999999</v>
      </c>
      <c r="E3335">
        <v>-2.9860000000000002</v>
      </c>
      <c r="F3335">
        <v>-3.2</v>
      </c>
      <c r="G3335">
        <v>3.4</v>
      </c>
      <c r="H3335">
        <v>0</v>
      </c>
      <c r="I3335">
        <v>4</v>
      </c>
      <c r="J3335">
        <v>-0.28199999999999997</v>
      </c>
      <c r="K3335">
        <v>-1.274</v>
      </c>
      <c r="L3335">
        <v>-2.2709999999999999</v>
      </c>
      <c r="M3335">
        <v>-3.044</v>
      </c>
      <c r="N3335">
        <v>-3.2440000000000002</v>
      </c>
      <c r="O3335">
        <v>1.1359999999999999</v>
      </c>
      <c r="P3335">
        <v>1.143</v>
      </c>
      <c r="Q3335">
        <v>1.143</v>
      </c>
      <c r="R3335">
        <v>0.84699999999999998</v>
      </c>
      <c r="S3335">
        <v>0.438</v>
      </c>
    </row>
    <row r="3336" spans="1:19" x14ac:dyDescent="0.3">
      <c r="A3336">
        <v>360</v>
      </c>
      <c r="B3336">
        <v>-0.255</v>
      </c>
      <c r="C3336">
        <v>-1.2190000000000001</v>
      </c>
      <c r="D3336">
        <v>-2.2549999999999999</v>
      </c>
      <c r="E3336">
        <v>-2.9860000000000002</v>
      </c>
      <c r="F3336">
        <v>-3.2</v>
      </c>
      <c r="G3336">
        <v>3.4</v>
      </c>
      <c r="H3336">
        <v>0</v>
      </c>
      <c r="I3336">
        <v>4</v>
      </c>
      <c r="J3336">
        <v>-0.28299999999999997</v>
      </c>
      <c r="K3336">
        <v>-1.274</v>
      </c>
      <c r="L3336">
        <v>-2.2690000000000001</v>
      </c>
      <c r="M3336">
        <v>-3.05</v>
      </c>
      <c r="N3336">
        <v>-3.2480000000000002</v>
      </c>
      <c r="O3336">
        <v>1.1379999999999999</v>
      </c>
      <c r="P3336">
        <v>1.1439999999999999</v>
      </c>
      <c r="Q3336">
        <v>1.1359999999999999</v>
      </c>
      <c r="R3336">
        <v>0.86699999999999999</v>
      </c>
      <c r="S3336">
        <v>0.439</v>
      </c>
    </row>
    <row r="3337" spans="1:19" x14ac:dyDescent="0.3">
      <c r="A3337">
        <v>420</v>
      </c>
      <c r="B3337">
        <v>-0.255</v>
      </c>
      <c r="C3337">
        <v>-1.2190000000000001</v>
      </c>
      <c r="D3337">
        <v>-2.2549999999999999</v>
      </c>
      <c r="E3337">
        <v>-2.9860000000000002</v>
      </c>
      <c r="F3337">
        <v>-3.2</v>
      </c>
      <c r="G3337">
        <v>3.4</v>
      </c>
      <c r="H3337">
        <v>0</v>
      </c>
      <c r="I3337">
        <v>4</v>
      </c>
      <c r="J3337">
        <v>-0.28299999999999997</v>
      </c>
      <c r="K3337">
        <v>-1.276</v>
      </c>
      <c r="L3337">
        <v>-2.27</v>
      </c>
      <c r="M3337">
        <v>-3.0550000000000002</v>
      </c>
      <c r="N3337">
        <v>-3.2519999999999998</v>
      </c>
      <c r="O3337">
        <v>1.139</v>
      </c>
      <c r="P3337">
        <v>1.145</v>
      </c>
      <c r="Q3337">
        <v>1.141</v>
      </c>
      <c r="R3337">
        <v>0.878</v>
      </c>
      <c r="S3337">
        <v>0.441</v>
      </c>
    </row>
    <row r="3338" spans="1:19" x14ac:dyDescent="0.3">
      <c r="A3338">
        <v>480</v>
      </c>
      <c r="B3338">
        <v>-0.255</v>
      </c>
      <c r="C3338">
        <v>-1.2190000000000001</v>
      </c>
      <c r="D3338">
        <v>-2.2549999999999999</v>
      </c>
      <c r="E3338">
        <v>-2.9860000000000002</v>
      </c>
      <c r="F3338">
        <v>-3.2</v>
      </c>
      <c r="G3338">
        <v>3.4</v>
      </c>
      <c r="H3338">
        <v>0</v>
      </c>
      <c r="I3338">
        <v>4</v>
      </c>
      <c r="J3338">
        <v>-0.28299999999999997</v>
      </c>
      <c r="K3338">
        <v>-1.2769999999999999</v>
      </c>
      <c r="L3338">
        <v>-2.2709999999999999</v>
      </c>
      <c r="M3338">
        <v>-3.0590000000000002</v>
      </c>
      <c r="N3338">
        <v>-3.2570000000000001</v>
      </c>
      <c r="O3338">
        <v>1.1379999999999999</v>
      </c>
      <c r="P3338">
        <v>1.1419999999999999</v>
      </c>
      <c r="Q3338">
        <v>1.1439999999999999</v>
      </c>
      <c r="R3338">
        <v>0.88200000000000001</v>
      </c>
      <c r="S3338">
        <v>0.443</v>
      </c>
    </row>
    <row r="3339" spans="1:19" x14ac:dyDescent="0.3">
      <c r="A3339">
        <v>540</v>
      </c>
      <c r="B3339">
        <v>-0.255</v>
      </c>
      <c r="C3339">
        <v>-1.2190000000000001</v>
      </c>
      <c r="D3339">
        <v>-2.2549999999999999</v>
      </c>
      <c r="E3339">
        <v>-2.9860000000000002</v>
      </c>
      <c r="F3339">
        <v>-3.2</v>
      </c>
      <c r="G3339">
        <v>3.4</v>
      </c>
      <c r="H3339">
        <v>0</v>
      </c>
      <c r="I3339">
        <v>4</v>
      </c>
      <c r="J3339">
        <v>-0.28399999999999997</v>
      </c>
      <c r="K3339">
        <v>-1.2769999999999999</v>
      </c>
      <c r="L3339">
        <v>-2.2709999999999999</v>
      </c>
      <c r="M3339">
        <v>-3.0619999999999998</v>
      </c>
      <c r="N3339">
        <v>-3.262</v>
      </c>
      <c r="O3339">
        <v>1.139</v>
      </c>
      <c r="P3339">
        <v>1.141</v>
      </c>
      <c r="Q3339">
        <v>1.1439999999999999</v>
      </c>
      <c r="R3339">
        <v>0.88500000000000001</v>
      </c>
      <c r="S3339">
        <v>0.44500000000000001</v>
      </c>
    </row>
    <row r="3340" spans="1:19" x14ac:dyDescent="0.3">
      <c r="A3340">
        <v>600</v>
      </c>
      <c r="B3340">
        <v>-0.255</v>
      </c>
      <c r="C3340">
        <v>-1.2190000000000001</v>
      </c>
      <c r="D3340">
        <v>-2.2549999999999999</v>
      </c>
      <c r="E3340">
        <v>-2.9860000000000002</v>
      </c>
      <c r="F3340">
        <v>-3.2</v>
      </c>
      <c r="G3340">
        <v>3.4</v>
      </c>
      <c r="H3340">
        <v>0</v>
      </c>
      <c r="I3340">
        <v>4</v>
      </c>
      <c r="J3340">
        <v>-0.28399999999999997</v>
      </c>
      <c r="K3340">
        <v>-1.278</v>
      </c>
      <c r="L3340">
        <v>-2.2709999999999999</v>
      </c>
      <c r="M3340">
        <v>-3.0649999999999999</v>
      </c>
      <c r="N3340">
        <v>-3.2669999999999999</v>
      </c>
      <c r="O3340">
        <v>1.1399999999999999</v>
      </c>
      <c r="P3340">
        <v>1.141</v>
      </c>
      <c r="Q3340">
        <v>1.1419999999999999</v>
      </c>
      <c r="R3340">
        <v>0.88700000000000001</v>
      </c>
      <c r="S3340">
        <v>0.44700000000000001</v>
      </c>
    </row>
    <row r="3342" spans="1:19" x14ac:dyDescent="0.3">
      <c r="A3342" t="s">
        <v>0</v>
      </c>
      <c r="B3342" t="s">
        <v>258</v>
      </c>
    </row>
    <row r="3343" spans="1:19" x14ac:dyDescent="0.3">
      <c r="A3343">
        <v>0</v>
      </c>
      <c r="B3343">
        <v>-0.255</v>
      </c>
      <c r="C3343">
        <v>-1.2190000000000001</v>
      </c>
      <c r="D3343">
        <v>-2.2549999999999999</v>
      </c>
      <c r="E3343">
        <v>-2.9809999999999999</v>
      </c>
      <c r="F3343">
        <v>-3.19</v>
      </c>
      <c r="G3343">
        <v>3.4</v>
      </c>
      <c r="H3343">
        <v>0</v>
      </c>
      <c r="I3343">
        <v>4</v>
      </c>
      <c r="J3343">
        <v>-0.27400000000000002</v>
      </c>
      <c r="K3343">
        <v>-1.274</v>
      </c>
      <c r="L3343">
        <v>-2.27</v>
      </c>
      <c r="M3343">
        <v>-3.0390000000000001</v>
      </c>
      <c r="N3343">
        <v>-3.19</v>
      </c>
      <c r="O3343">
        <v>1.123</v>
      </c>
      <c r="P3343">
        <v>1.123</v>
      </c>
      <c r="Q3343">
        <v>1.1160000000000001</v>
      </c>
      <c r="R3343">
        <v>0.82199999999999995</v>
      </c>
      <c r="S3343">
        <v>0.35699999999999998</v>
      </c>
    </row>
    <row r="3344" spans="1:19" x14ac:dyDescent="0.3">
      <c r="A3344">
        <v>60</v>
      </c>
      <c r="B3344">
        <v>-0.255</v>
      </c>
      <c r="C3344">
        <v>-1.2190000000000001</v>
      </c>
      <c r="D3344">
        <v>-2.2549999999999999</v>
      </c>
      <c r="E3344">
        <v>-2.9809999999999999</v>
      </c>
      <c r="F3344">
        <v>-3.19</v>
      </c>
      <c r="G3344">
        <v>3.4</v>
      </c>
      <c r="H3344">
        <v>0</v>
      </c>
      <c r="I3344">
        <v>4</v>
      </c>
      <c r="J3344">
        <v>-0.28399999999999997</v>
      </c>
      <c r="K3344">
        <v>-1.2769999999999999</v>
      </c>
      <c r="L3344">
        <v>-2.2629999999999999</v>
      </c>
      <c r="M3344">
        <v>-3.0310000000000001</v>
      </c>
      <c r="N3344">
        <v>-3.2170000000000001</v>
      </c>
      <c r="O3344">
        <v>1.1399999999999999</v>
      </c>
      <c r="P3344">
        <v>1.1359999999999999</v>
      </c>
      <c r="Q3344">
        <v>1.101</v>
      </c>
      <c r="R3344">
        <v>0.79900000000000004</v>
      </c>
      <c r="S3344">
        <v>0.42899999999999999</v>
      </c>
    </row>
    <row r="3345" spans="1:19" x14ac:dyDescent="0.3">
      <c r="A3345">
        <v>120</v>
      </c>
      <c r="B3345">
        <v>-0.255</v>
      </c>
      <c r="C3345">
        <v>-1.2190000000000001</v>
      </c>
      <c r="D3345">
        <v>-2.2549999999999999</v>
      </c>
      <c r="E3345">
        <v>-2.9809999999999999</v>
      </c>
      <c r="F3345">
        <v>-3.19</v>
      </c>
      <c r="G3345">
        <v>3.4</v>
      </c>
      <c r="H3345">
        <v>0</v>
      </c>
      <c r="I3345">
        <v>4</v>
      </c>
      <c r="J3345">
        <v>-0.28000000000000003</v>
      </c>
      <c r="K3345">
        <v>-1.2789999999999999</v>
      </c>
      <c r="L3345">
        <v>-2.2749999999999999</v>
      </c>
      <c r="M3345">
        <v>-3.0489999999999999</v>
      </c>
      <c r="N3345">
        <v>-3.222</v>
      </c>
      <c r="O3345">
        <v>1.133</v>
      </c>
      <c r="P3345">
        <v>1.1559999999999999</v>
      </c>
      <c r="Q3345">
        <v>1.1499999999999999</v>
      </c>
      <c r="R3345">
        <v>0.85899999999999999</v>
      </c>
      <c r="S3345">
        <v>0.43099999999999999</v>
      </c>
    </row>
    <row r="3346" spans="1:19" x14ac:dyDescent="0.3">
      <c r="A3346">
        <v>180</v>
      </c>
      <c r="B3346">
        <v>-0.255</v>
      </c>
      <c r="C3346">
        <v>-1.2190000000000001</v>
      </c>
      <c r="D3346">
        <v>-2.2549999999999999</v>
      </c>
      <c r="E3346">
        <v>-2.9809999999999999</v>
      </c>
      <c r="F3346">
        <v>-3.19</v>
      </c>
      <c r="G3346">
        <v>3.4</v>
      </c>
      <c r="H3346">
        <v>0</v>
      </c>
      <c r="I3346">
        <v>4</v>
      </c>
      <c r="J3346">
        <v>-0.28000000000000003</v>
      </c>
      <c r="K3346">
        <v>-1.2709999999999999</v>
      </c>
      <c r="L3346">
        <v>-2.266</v>
      </c>
      <c r="M3346">
        <v>-3.0339999999999998</v>
      </c>
      <c r="N3346">
        <v>-3.2250000000000001</v>
      </c>
      <c r="O3346">
        <v>1.1319999999999999</v>
      </c>
      <c r="P3346">
        <v>1.1379999999999999</v>
      </c>
      <c r="Q3346">
        <v>1.123</v>
      </c>
      <c r="R3346">
        <v>0.81499999999999995</v>
      </c>
      <c r="S3346">
        <v>0.432</v>
      </c>
    </row>
    <row r="3347" spans="1:19" x14ac:dyDescent="0.3">
      <c r="A3347">
        <v>240</v>
      </c>
      <c r="B3347">
        <v>-0.255</v>
      </c>
      <c r="C3347">
        <v>-1.2190000000000001</v>
      </c>
      <c r="D3347">
        <v>-2.2549999999999999</v>
      </c>
      <c r="E3347">
        <v>-2.9809999999999999</v>
      </c>
      <c r="F3347">
        <v>-3.19</v>
      </c>
      <c r="G3347">
        <v>3.4</v>
      </c>
      <c r="H3347">
        <v>0</v>
      </c>
      <c r="I3347">
        <v>4</v>
      </c>
      <c r="J3347">
        <v>-0.28299999999999997</v>
      </c>
      <c r="K3347">
        <v>-1.2749999999999999</v>
      </c>
      <c r="L3347">
        <v>-2.2719999999999998</v>
      </c>
      <c r="M3347">
        <v>-3.032</v>
      </c>
      <c r="N3347">
        <v>-3.2290000000000001</v>
      </c>
      <c r="O3347">
        <v>1.1379999999999999</v>
      </c>
      <c r="P3347">
        <v>1.153</v>
      </c>
      <c r="Q3347">
        <v>1.151</v>
      </c>
      <c r="R3347">
        <v>0.81499999999999995</v>
      </c>
      <c r="S3347">
        <v>0.433</v>
      </c>
    </row>
    <row r="3348" spans="1:19" x14ac:dyDescent="0.3">
      <c r="A3348">
        <v>300</v>
      </c>
      <c r="B3348">
        <v>-0.255</v>
      </c>
      <c r="C3348">
        <v>-1.2190000000000001</v>
      </c>
      <c r="D3348">
        <v>-2.2549999999999999</v>
      </c>
      <c r="E3348">
        <v>-2.9809999999999999</v>
      </c>
      <c r="F3348">
        <v>-3.19</v>
      </c>
      <c r="G3348">
        <v>3.4</v>
      </c>
      <c r="H3348">
        <v>0</v>
      </c>
      <c r="I3348">
        <v>4</v>
      </c>
      <c r="J3348">
        <v>-0.28199999999999997</v>
      </c>
      <c r="K3348">
        <v>-1.274</v>
      </c>
      <c r="L3348">
        <v>-2.2709999999999999</v>
      </c>
      <c r="M3348">
        <v>-3.0379999999999998</v>
      </c>
      <c r="N3348">
        <v>-3.234</v>
      </c>
      <c r="O3348">
        <v>1.1359999999999999</v>
      </c>
      <c r="P3348">
        <v>1.143</v>
      </c>
      <c r="Q3348">
        <v>1.143</v>
      </c>
      <c r="R3348">
        <v>0.84099999999999997</v>
      </c>
      <c r="S3348">
        <v>0.434</v>
      </c>
    </row>
    <row r="3349" spans="1:19" x14ac:dyDescent="0.3">
      <c r="A3349">
        <v>360</v>
      </c>
      <c r="B3349">
        <v>-0.255</v>
      </c>
      <c r="C3349">
        <v>-1.2190000000000001</v>
      </c>
      <c r="D3349">
        <v>-2.2549999999999999</v>
      </c>
      <c r="E3349">
        <v>-2.9809999999999999</v>
      </c>
      <c r="F3349">
        <v>-3.19</v>
      </c>
      <c r="G3349">
        <v>3.4</v>
      </c>
      <c r="H3349">
        <v>0</v>
      </c>
      <c r="I3349">
        <v>4</v>
      </c>
      <c r="J3349">
        <v>-0.28299999999999997</v>
      </c>
      <c r="K3349">
        <v>-1.274</v>
      </c>
      <c r="L3349">
        <v>-2.2690000000000001</v>
      </c>
      <c r="M3349">
        <v>-3.044</v>
      </c>
      <c r="N3349">
        <v>-3.2370000000000001</v>
      </c>
      <c r="O3349">
        <v>1.1379999999999999</v>
      </c>
      <c r="P3349">
        <v>1.1439999999999999</v>
      </c>
      <c r="Q3349">
        <v>1.1359999999999999</v>
      </c>
      <c r="R3349">
        <v>0.86199999999999999</v>
      </c>
      <c r="S3349">
        <v>0.436</v>
      </c>
    </row>
    <row r="3350" spans="1:19" x14ac:dyDescent="0.3">
      <c r="A3350">
        <v>420</v>
      </c>
      <c r="B3350">
        <v>-0.255</v>
      </c>
      <c r="C3350">
        <v>-1.2190000000000001</v>
      </c>
      <c r="D3350">
        <v>-2.2549999999999999</v>
      </c>
      <c r="E3350">
        <v>-2.9809999999999999</v>
      </c>
      <c r="F3350">
        <v>-3.19</v>
      </c>
      <c r="G3350">
        <v>3.4</v>
      </c>
      <c r="H3350">
        <v>0</v>
      </c>
      <c r="I3350">
        <v>4</v>
      </c>
      <c r="J3350">
        <v>-0.28299999999999997</v>
      </c>
      <c r="K3350">
        <v>-1.276</v>
      </c>
      <c r="L3350">
        <v>-2.27</v>
      </c>
      <c r="M3350">
        <v>-3.0489999999999999</v>
      </c>
      <c r="N3350">
        <v>-3.242</v>
      </c>
      <c r="O3350">
        <v>1.139</v>
      </c>
      <c r="P3350">
        <v>1.145</v>
      </c>
      <c r="Q3350">
        <v>1.141</v>
      </c>
      <c r="R3350">
        <v>0.872</v>
      </c>
      <c r="S3350">
        <v>0.437</v>
      </c>
    </row>
    <row r="3351" spans="1:19" x14ac:dyDescent="0.3">
      <c r="A3351">
        <v>480</v>
      </c>
      <c r="B3351">
        <v>-0.255</v>
      </c>
      <c r="C3351">
        <v>-1.2190000000000001</v>
      </c>
      <c r="D3351">
        <v>-2.2549999999999999</v>
      </c>
      <c r="E3351">
        <v>-2.9809999999999999</v>
      </c>
      <c r="F3351">
        <v>-3.19</v>
      </c>
      <c r="G3351">
        <v>3.4</v>
      </c>
      <c r="H3351">
        <v>0</v>
      </c>
      <c r="I3351">
        <v>4</v>
      </c>
      <c r="J3351">
        <v>-0.28299999999999997</v>
      </c>
      <c r="K3351">
        <v>-1.2769999999999999</v>
      </c>
      <c r="L3351">
        <v>-2.27</v>
      </c>
      <c r="M3351">
        <v>-3.0529999999999999</v>
      </c>
      <c r="N3351">
        <v>-3.246</v>
      </c>
      <c r="O3351">
        <v>1.1379999999999999</v>
      </c>
      <c r="P3351">
        <v>1.1419999999999999</v>
      </c>
      <c r="Q3351">
        <v>1.1439999999999999</v>
      </c>
      <c r="R3351">
        <v>0.877</v>
      </c>
      <c r="S3351">
        <v>0.439</v>
      </c>
    </row>
    <row r="3352" spans="1:19" x14ac:dyDescent="0.3">
      <c r="A3352">
        <v>540</v>
      </c>
      <c r="B3352">
        <v>-0.255</v>
      </c>
      <c r="C3352">
        <v>-1.2190000000000001</v>
      </c>
      <c r="D3352">
        <v>-2.2549999999999999</v>
      </c>
      <c r="E3352">
        <v>-2.9809999999999999</v>
      </c>
      <c r="F3352">
        <v>-3.19</v>
      </c>
      <c r="G3352">
        <v>3.4</v>
      </c>
      <c r="H3352">
        <v>0</v>
      </c>
      <c r="I3352">
        <v>4</v>
      </c>
      <c r="J3352">
        <v>-0.28399999999999997</v>
      </c>
      <c r="K3352">
        <v>-1.2769999999999999</v>
      </c>
      <c r="L3352">
        <v>-2.2709999999999999</v>
      </c>
      <c r="M3352">
        <v>-3.056</v>
      </c>
      <c r="N3352">
        <v>-3.2509999999999999</v>
      </c>
      <c r="O3352">
        <v>1.139</v>
      </c>
      <c r="P3352">
        <v>1.141</v>
      </c>
      <c r="Q3352">
        <v>1.1439999999999999</v>
      </c>
      <c r="R3352">
        <v>0.879</v>
      </c>
      <c r="S3352">
        <v>0.441</v>
      </c>
    </row>
    <row r="3353" spans="1:19" x14ac:dyDescent="0.3">
      <c r="A3353">
        <v>600</v>
      </c>
      <c r="B3353">
        <v>-0.255</v>
      </c>
      <c r="C3353">
        <v>-1.2190000000000001</v>
      </c>
      <c r="D3353">
        <v>-2.2549999999999999</v>
      </c>
      <c r="E3353">
        <v>-2.9809999999999999</v>
      </c>
      <c r="F3353">
        <v>-3.19</v>
      </c>
      <c r="G3353">
        <v>3.4</v>
      </c>
      <c r="H3353">
        <v>0</v>
      </c>
      <c r="I3353">
        <v>4</v>
      </c>
      <c r="J3353">
        <v>-0.28399999999999997</v>
      </c>
      <c r="K3353">
        <v>-1.278</v>
      </c>
      <c r="L3353">
        <v>-2.27</v>
      </c>
      <c r="M3353">
        <v>-3.0590000000000002</v>
      </c>
      <c r="N3353">
        <v>-3.2559999999999998</v>
      </c>
      <c r="O3353">
        <v>1.1399999999999999</v>
      </c>
      <c r="P3353">
        <v>1.141</v>
      </c>
      <c r="Q3353">
        <v>1.1419999999999999</v>
      </c>
      <c r="R3353">
        <v>0.88100000000000001</v>
      </c>
      <c r="S3353">
        <v>0.443</v>
      </c>
    </row>
    <row r="3355" spans="1:19" x14ac:dyDescent="0.3">
      <c r="A3355" t="s">
        <v>0</v>
      </c>
      <c r="B3355" t="s">
        <v>259</v>
      </c>
    </row>
    <row r="3356" spans="1:19" x14ac:dyDescent="0.3">
      <c r="A3356">
        <v>0</v>
      </c>
      <c r="B3356">
        <v>-0.255</v>
      </c>
      <c r="C3356">
        <v>-1.22</v>
      </c>
      <c r="D3356">
        <v>-2.2549999999999999</v>
      </c>
      <c r="E3356">
        <v>-2.9750000000000001</v>
      </c>
      <c r="F3356">
        <v>-3.18</v>
      </c>
      <c r="G3356">
        <v>3.4</v>
      </c>
      <c r="H3356">
        <v>0</v>
      </c>
      <c r="I3356">
        <v>4</v>
      </c>
      <c r="J3356">
        <v>-0.27400000000000002</v>
      </c>
      <c r="K3356">
        <v>-1.274</v>
      </c>
      <c r="L3356">
        <v>-2.27</v>
      </c>
      <c r="M3356">
        <v>-3.0329999999999999</v>
      </c>
      <c r="N3356">
        <v>-3.18</v>
      </c>
      <c r="O3356">
        <v>1.123</v>
      </c>
      <c r="P3356">
        <v>1.123</v>
      </c>
      <c r="Q3356">
        <v>1.1160000000000001</v>
      </c>
      <c r="R3356">
        <v>0.81499999999999995</v>
      </c>
      <c r="S3356">
        <v>0.35399999999999998</v>
      </c>
    </row>
    <row r="3357" spans="1:19" x14ac:dyDescent="0.3">
      <c r="A3357">
        <v>60</v>
      </c>
      <c r="B3357">
        <v>-0.255</v>
      </c>
      <c r="C3357">
        <v>-1.22</v>
      </c>
      <c r="D3357">
        <v>-2.2549999999999999</v>
      </c>
      <c r="E3357">
        <v>-2.9750000000000001</v>
      </c>
      <c r="F3357">
        <v>-3.18</v>
      </c>
      <c r="G3357">
        <v>3.4</v>
      </c>
      <c r="H3357">
        <v>0</v>
      </c>
      <c r="I3357">
        <v>4</v>
      </c>
      <c r="J3357">
        <v>-0.28399999999999997</v>
      </c>
      <c r="K3357">
        <v>-1.276</v>
      </c>
      <c r="L3357">
        <v>-2.262</v>
      </c>
      <c r="M3357">
        <v>-3.0249999999999999</v>
      </c>
      <c r="N3357">
        <v>-3.2069999999999999</v>
      </c>
      <c r="O3357">
        <v>1.1399999999999999</v>
      </c>
      <c r="P3357">
        <v>1.1359999999999999</v>
      </c>
      <c r="Q3357">
        <v>1.1000000000000001</v>
      </c>
      <c r="R3357">
        <v>0.79200000000000004</v>
      </c>
      <c r="S3357">
        <v>0.42499999999999999</v>
      </c>
    </row>
    <row r="3358" spans="1:19" x14ac:dyDescent="0.3">
      <c r="A3358">
        <v>120</v>
      </c>
      <c r="B3358">
        <v>-0.255</v>
      </c>
      <c r="C3358">
        <v>-1.22</v>
      </c>
      <c r="D3358">
        <v>-2.2549999999999999</v>
      </c>
      <c r="E3358">
        <v>-2.9750000000000001</v>
      </c>
      <c r="F3358">
        <v>-3.18</v>
      </c>
      <c r="G3358">
        <v>3.4</v>
      </c>
      <c r="H3358">
        <v>0</v>
      </c>
      <c r="I3358">
        <v>4</v>
      </c>
      <c r="J3358">
        <v>-0.28000000000000003</v>
      </c>
      <c r="K3358">
        <v>-1.2789999999999999</v>
      </c>
      <c r="L3358">
        <v>-2.274</v>
      </c>
      <c r="M3358">
        <v>-3.0419999999999998</v>
      </c>
      <c r="N3358">
        <v>-3.2120000000000002</v>
      </c>
      <c r="O3358">
        <v>1.133</v>
      </c>
      <c r="P3358">
        <v>1.1559999999999999</v>
      </c>
      <c r="Q3358">
        <v>1.149</v>
      </c>
      <c r="R3358">
        <v>0.85099999999999998</v>
      </c>
      <c r="S3358">
        <v>0.42699999999999999</v>
      </c>
    </row>
    <row r="3359" spans="1:19" x14ac:dyDescent="0.3">
      <c r="A3359">
        <v>180</v>
      </c>
      <c r="B3359">
        <v>-0.255</v>
      </c>
      <c r="C3359">
        <v>-1.22</v>
      </c>
      <c r="D3359">
        <v>-2.2549999999999999</v>
      </c>
      <c r="E3359">
        <v>-2.9750000000000001</v>
      </c>
      <c r="F3359">
        <v>-3.18</v>
      </c>
      <c r="G3359">
        <v>3.4</v>
      </c>
      <c r="H3359">
        <v>0</v>
      </c>
      <c r="I3359">
        <v>4</v>
      </c>
      <c r="J3359">
        <v>-0.27900000000000003</v>
      </c>
      <c r="K3359">
        <v>-1.2709999999999999</v>
      </c>
      <c r="L3359">
        <v>-2.266</v>
      </c>
      <c r="M3359">
        <v>-3.028</v>
      </c>
      <c r="N3359">
        <v>-3.2149999999999999</v>
      </c>
      <c r="O3359">
        <v>1.1319999999999999</v>
      </c>
      <c r="P3359">
        <v>1.1379999999999999</v>
      </c>
      <c r="Q3359">
        <v>1.1220000000000001</v>
      </c>
      <c r="R3359">
        <v>0.80800000000000005</v>
      </c>
      <c r="S3359">
        <v>0.42799999999999999</v>
      </c>
    </row>
    <row r="3360" spans="1:19" x14ac:dyDescent="0.3">
      <c r="A3360">
        <v>240</v>
      </c>
      <c r="B3360">
        <v>-0.255</v>
      </c>
      <c r="C3360">
        <v>-1.22</v>
      </c>
      <c r="D3360">
        <v>-2.2549999999999999</v>
      </c>
      <c r="E3360">
        <v>-2.9750000000000001</v>
      </c>
      <c r="F3360">
        <v>-3.18</v>
      </c>
      <c r="G3360">
        <v>3.4</v>
      </c>
      <c r="H3360">
        <v>0</v>
      </c>
      <c r="I3360">
        <v>4</v>
      </c>
      <c r="J3360">
        <v>-0.28299999999999997</v>
      </c>
      <c r="K3360">
        <v>-1.2749999999999999</v>
      </c>
      <c r="L3360">
        <v>-2.2719999999999998</v>
      </c>
      <c r="M3360">
        <v>-3.0259999999999998</v>
      </c>
      <c r="N3360">
        <v>-3.2189999999999999</v>
      </c>
      <c r="O3360">
        <v>1.1379999999999999</v>
      </c>
      <c r="P3360">
        <v>1.153</v>
      </c>
      <c r="Q3360">
        <v>1.151</v>
      </c>
      <c r="R3360">
        <v>0.80900000000000005</v>
      </c>
      <c r="S3360">
        <v>0.42899999999999999</v>
      </c>
    </row>
    <row r="3361" spans="1:19" x14ac:dyDescent="0.3">
      <c r="A3361">
        <v>300</v>
      </c>
      <c r="B3361">
        <v>-0.255</v>
      </c>
      <c r="C3361">
        <v>-1.22</v>
      </c>
      <c r="D3361">
        <v>-2.2549999999999999</v>
      </c>
      <c r="E3361">
        <v>-2.9750000000000001</v>
      </c>
      <c r="F3361">
        <v>-3.18</v>
      </c>
      <c r="G3361">
        <v>3.4</v>
      </c>
      <c r="H3361">
        <v>0</v>
      </c>
      <c r="I3361">
        <v>4</v>
      </c>
      <c r="J3361">
        <v>-0.28199999999999997</v>
      </c>
      <c r="K3361">
        <v>-1.274</v>
      </c>
      <c r="L3361">
        <v>-2.27</v>
      </c>
      <c r="M3361">
        <v>-3.032</v>
      </c>
      <c r="N3361">
        <v>-3.2240000000000002</v>
      </c>
      <c r="O3361">
        <v>1.1359999999999999</v>
      </c>
      <c r="P3361">
        <v>1.143</v>
      </c>
      <c r="Q3361">
        <v>1.1419999999999999</v>
      </c>
      <c r="R3361">
        <v>0.83599999999999997</v>
      </c>
      <c r="S3361">
        <v>0.43099999999999999</v>
      </c>
    </row>
    <row r="3362" spans="1:19" x14ac:dyDescent="0.3">
      <c r="A3362">
        <v>360</v>
      </c>
      <c r="B3362">
        <v>-0.255</v>
      </c>
      <c r="C3362">
        <v>-1.22</v>
      </c>
      <c r="D3362">
        <v>-2.2549999999999999</v>
      </c>
      <c r="E3362">
        <v>-2.9750000000000001</v>
      </c>
      <c r="F3362">
        <v>-3.18</v>
      </c>
      <c r="G3362">
        <v>3.4</v>
      </c>
      <c r="H3362">
        <v>0</v>
      </c>
      <c r="I3362">
        <v>4</v>
      </c>
      <c r="J3362">
        <v>-0.28299999999999997</v>
      </c>
      <c r="K3362">
        <v>-1.274</v>
      </c>
      <c r="L3362">
        <v>-2.2690000000000001</v>
      </c>
      <c r="M3362">
        <v>-3.0390000000000001</v>
      </c>
      <c r="N3362">
        <v>-3.2269999999999999</v>
      </c>
      <c r="O3362">
        <v>1.1379999999999999</v>
      </c>
      <c r="P3362">
        <v>1.1439999999999999</v>
      </c>
      <c r="Q3362">
        <v>1.135</v>
      </c>
      <c r="R3362">
        <v>0.85599999999999998</v>
      </c>
      <c r="S3362">
        <v>0.432</v>
      </c>
    </row>
    <row r="3363" spans="1:19" x14ac:dyDescent="0.3">
      <c r="A3363">
        <v>420</v>
      </c>
      <c r="B3363">
        <v>-0.255</v>
      </c>
      <c r="C3363">
        <v>-1.22</v>
      </c>
      <c r="D3363">
        <v>-2.2549999999999999</v>
      </c>
      <c r="E3363">
        <v>-2.9750000000000001</v>
      </c>
      <c r="F3363">
        <v>-3.18</v>
      </c>
      <c r="G3363">
        <v>3.4</v>
      </c>
      <c r="H3363">
        <v>0</v>
      </c>
      <c r="I3363">
        <v>4</v>
      </c>
      <c r="J3363">
        <v>-0.28299999999999997</v>
      </c>
      <c r="K3363">
        <v>-1.276</v>
      </c>
      <c r="L3363">
        <v>-2.2690000000000001</v>
      </c>
      <c r="M3363">
        <v>-3.0430000000000001</v>
      </c>
      <c r="N3363">
        <v>-3.2309999999999999</v>
      </c>
      <c r="O3363">
        <v>1.139</v>
      </c>
      <c r="P3363">
        <v>1.145</v>
      </c>
      <c r="Q3363">
        <v>1.141</v>
      </c>
      <c r="R3363">
        <v>0.86599999999999999</v>
      </c>
      <c r="S3363">
        <v>0.434</v>
      </c>
    </row>
    <row r="3364" spans="1:19" x14ac:dyDescent="0.3">
      <c r="A3364">
        <v>480</v>
      </c>
      <c r="B3364">
        <v>-0.255</v>
      </c>
      <c r="C3364">
        <v>-1.22</v>
      </c>
      <c r="D3364">
        <v>-2.2549999999999999</v>
      </c>
      <c r="E3364">
        <v>-2.9750000000000001</v>
      </c>
      <c r="F3364">
        <v>-3.18</v>
      </c>
      <c r="G3364">
        <v>3.4</v>
      </c>
      <c r="H3364">
        <v>0</v>
      </c>
      <c r="I3364">
        <v>4</v>
      </c>
      <c r="J3364">
        <v>-0.28299999999999997</v>
      </c>
      <c r="K3364">
        <v>-1.2769999999999999</v>
      </c>
      <c r="L3364">
        <v>-2.27</v>
      </c>
      <c r="M3364">
        <v>-3.0470000000000002</v>
      </c>
      <c r="N3364">
        <v>-3.2360000000000002</v>
      </c>
      <c r="O3364">
        <v>1.1379999999999999</v>
      </c>
      <c r="P3364">
        <v>1.1419999999999999</v>
      </c>
      <c r="Q3364">
        <v>1.1439999999999999</v>
      </c>
      <c r="R3364">
        <v>0.87</v>
      </c>
      <c r="S3364">
        <v>0.435</v>
      </c>
    </row>
    <row r="3365" spans="1:19" x14ac:dyDescent="0.3">
      <c r="A3365">
        <v>540</v>
      </c>
      <c r="B3365">
        <v>-0.255</v>
      </c>
      <c r="C3365">
        <v>-1.22</v>
      </c>
      <c r="D3365">
        <v>-2.2549999999999999</v>
      </c>
      <c r="E3365">
        <v>-2.9750000000000001</v>
      </c>
      <c r="F3365">
        <v>-3.18</v>
      </c>
      <c r="G3365">
        <v>3.4</v>
      </c>
      <c r="H3365">
        <v>0</v>
      </c>
      <c r="I3365">
        <v>4</v>
      </c>
      <c r="J3365">
        <v>-0.28399999999999997</v>
      </c>
      <c r="K3365">
        <v>-1.2769999999999999</v>
      </c>
      <c r="L3365">
        <v>-2.2709999999999999</v>
      </c>
      <c r="M3365">
        <v>-3.05</v>
      </c>
      <c r="N3365">
        <v>-3.2410000000000001</v>
      </c>
      <c r="O3365">
        <v>1.139</v>
      </c>
      <c r="P3365">
        <v>1.141</v>
      </c>
      <c r="Q3365">
        <v>1.1439999999999999</v>
      </c>
      <c r="R3365">
        <v>0.873</v>
      </c>
      <c r="S3365">
        <v>0.437</v>
      </c>
    </row>
    <row r="3366" spans="1:19" x14ac:dyDescent="0.3">
      <c r="A3366">
        <v>600</v>
      </c>
      <c r="B3366">
        <v>-0.255</v>
      </c>
      <c r="C3366">
        <v>-1.22</v>
      </c>
      <c r="D3366">
        <v>-2.2549999999999999</v>
      </c>
      <c r="E3366">
        <v>-2.9750000000000001</v>
      </c>
      <c r="F3366">
        <v>-3.18</v>
      </c>
      <c r="G3366">
        <v>3.4</v>
      </c>
      <c r="H3366">
        <v>0</v>
      </c>
      <c r="I3366">
        <v>4</v>
      </c>
      <c r="J3366">
        <v>-0.28399999999999997</v>
      </c>
      <c r="K3366">
        <v>-1.278</v>
      </c>
      <c r="L3366">
        <v>-2.27</v>
      </c>
      <c r="M3366">
        <v>-3.0529999999999999</v>
      </c>
      <c r="N3366">
        <v>-3.246</v>
      </c>
      <c r="O3366">
        <v>1.1399999999999999</v>
      </c>
      <c r="P3366">
        <v>1.141</v>
      </c>
      <c r="Q3366">
        <v>1.1419999999999999</v>
      </c>
      <c r="R3366">
        <v>0.876</v>
      </c>
      <c r="S3366">
        <v>0.439</v>
      </c>
    </row>
    <row r="3368" spans="1:19" x14ac:dyDescent="0.3">
      <c r="A3368" t="s">
        <v>0</v>
      </c>
      <c r="B3368" t="s">
        <v>260</v>
      </c>
    </row>
    <row r="3369" spans="1:19" x14ac:dyDescent="0.3">
      <c r="A3369">
        <v>0</v>
      </c>
      <c r="B3369">
        <v>-0.25600000000000001</v>
      </c>
      <c r="C3369">
        <v>-1.22</v>
      </c>
      <c r="D3369">
        <v>-2.254</v>
      </c>
      <c r="E3369">
        <v>-2.968</v>
      </c>
      <c r="F3369">
        <v>-3.17</v>
      </c>
      <c r="G3369">
        <v>3.4</v>
      </c>
      <c r="H3369">
        <v>0</v>
      </c>
      <c r="I3369">
        <v>4</v>
      </c>
      <c r="J3369">
        <v>-0.27400000000000002</v>
      </c>
      <c r="K3369">
        <v>-1.274</v>
      </c>
      <c r="L3369">
        <v>-2.2690000000000001</v>
      </c>
      <c r="M3369">
        <v>-3.0259999999999998</v>
      </c>
      <c r="N3369">
        <v>-3.17</v>
      </c>
      <c r="O3369">
        <v>1.123</v>
      </c>
      <c r="P3369">
        <v>1.123</v>
      </c>
      <c r="Q3369">
        <v>1.115</v>
      </c>
      <c r="R3369">
        <v>0.80900000000000005</v>
      </c>
      <c r="S3369">
        <v>0.35099999999999998</v>
      </c>
    </row>
    <row r="3370" spans="1:19" x14ac:dyDescent="0.3">
      <c r="A3370">
        <v>60</v>
      </c>
      <c r="B3370">
        <v>-0.25600000000000001</v>
      </c>
      <c r="C3370">
        <v>-1.22</v>
      </c>
      <c r="D3370">
        <v>-2.254</v>
      </c>
      <c r="E3370">
        <v>-2.968</v>
      </c>
      <c r="F3370">
        <v>-3.17</v>
      </c>
      <c r="G3370">
        <v>3.4</v>
      </c>
      <c r="H3370">
        <v>0</v>
      </c>
      <c r="I3370">
        <v>4</v>
      </c>
      <c r="J3370">
        <v>-0.28399999999999997</v>
      </c>
      <c r="K3370">
        <v>-1.2769999999999999</v>
      </c>
      <c r="L3370">
        <v>-2.262</v>
      </c>
      <c r="M3370">
        <v>-3.0190000000000001</v>
      </c>
      <c r="N3370">
        <v>-3.1970000000000001</v>
      </c>
      <c r="O3370">
        <v>1.1399999999999999</v>
      </c>
      <c r="P3370">
        <v>1.137</v>
      </c>
      <c r="Q3370">
        <v>1.101</v>
      </c>
      <c r="R3370">
        <v>0.78100000000000003</v>
      </c>
      <c r="S3370">
        <v>0.42199999999999999</v>
      </c>
    </row>
    <row r="3371" spans="1:19" x14ac:dyDescent="0.3">
      <c r="A3371">
        <v>120</v>
      </c>
      <c r="B3371">
        <v>-0.25600000000000001</v>
      </c>
      <c r="C3371">
        <v>-1.22</v>
      </c>
      <c r="D3371">
        <v>-2.254</v>
      </c>
      <c r="E3371">
        <v>-2.968</v>
      </c>
      <c r="F3371">
        <v>-3.17</v>
      </c>
      <c r="G3371">
        <v>3.4</v>
      </c>
      <c r="H3371">
        <v>0</v>
      </c>
      <c r="I3371">
        <v>4</v>
      </c>
      <c r="J3371">
        <v>-0.28000000000000003</v>
      </c>
      <c r="K3371">
        <v>-1.2789999999999999</v>
      </c>
      <c r="L3371">
        <v>-2.274</v>
      </c>
      <c r="M3371">
        <v>-3.036</v>
      </c>
      <c r="N3371">
        <v>-3.202</v>
      </c>
      <c r="O3371">
        <v>1.133</v>
      </c>
      <c r="P3371">
        <v>1.1559999999999999</v>
      </c>
      <c r="Q3371">
        <v>1.1459999999999999</v>
      </c>
      <c r="R3371">
        <v>0.84099999999999997</v>
      </c>
      <c r="S3371">
        <v>0.42299999999999999</v>
      </c>
    </row>
    <row r="3372" spans="1:19" x14ac:dyDescent="0.3">
      <c r="A3372">
        <v>180</v>
      </c>
      <c r="B3372">
        <v>-0.25600000000000001</v>
      </c>
      <c r="C3372">
        <v>-1.22</v>
      </c>
      <c r="D3372">
        <v>-2.254</v>
      </c>
      <c r="E3372">
        <v>-2.968</v>
      </c>
      <c r="F3372">
        <v>-3.17</v>
      </c>
      <c r="G3372">
        <v>3.4</v>
      </c>
      <c r="H3372">
        <v>0</v>
      </c>
      <c r="I3372">
        <v>4</v>
      </c>
      <c r="J3372">
        <v>-0.27900000000000003</v>
      </c>
      <c r="K3372">
        <v>-1.2709999999999999</v>
      </c>
      <c r="L3372">
        <v>-2.266</v>
      </c>
      <c r="M3372">
        <v>-3.0219999999999998</v>
      </c>
      <c r="N3372">
        <v>-3.2040000000000002</v>
      </c>
      <c r="O3372">
        <v>1.1319999999999999</v>
      </c>
      <c r="P3372">
        <v>1.1379999999999999</v>
      </c>
      <c r="Q3372">
        <v>1.121</v>
      </c>
      <c r="R3372">
        <v>0.80100000000000005</v>
      </c>
      <c r="S3372">
        <v>0.42399999999999999</v>
      </c>
    </row>
    <row r="3373" spans="1:19" x14ac:dyDescent="0.3">
      <c r="A3373">
        <v>240</v>
      </c>
      <c r="B3373">
        <v>-0.25600000000000001</v>
      </c>
      <c r="C3373">
        <v>-1.22</v>
      </c>
      <c r="D3373">
        <v>-2.254</v>
      </c>
      <c r="E3373">
        <v>-2.968</v>
      </c>
      <c r="F3373">
        <v>-3.17</v>
      </c>
      <c r="G3373">
        <v>3.4</v>
      </c>
      <c r="H3373">
        <v>0</v>
      </c>
      <c r="I3373">
        <v>4</v>
      </c>
      <c r="J3373">
        <v>-0.28299999999999997</v>
      </c>
      <c r="K3373">
        <v>-1.2749999999999999</v>
      </c>
      <c r="L3373">
        <v>-2.2709999999999999</v>
      </c>
      <c r="M3373">
        <v>-3.02</v>
      </c>
      <c r="N3373">
        <v>-3.2090000000000001</v>
      </c>
      <c r="O3373">
        <v>1.1379999999999999</v>
      </c>
      <c r="P3373">
        <v>1.153</v>
      </c>
      <c r="Q3373">
        <v>1.1499999999999999</v>
      </c>
      <c r="R3373">
        <v>0.80100000000000005</v>
      </c>
      <c r="S3373">
        <v>0.42599999999999999</v>
      </c>
    </row>
    <row r="3374" spans="1:19" x14ac:dyDescent="0.3">
      <c r="A3374">
        <v>300</v>
      </c>
      <c r="B3374">
        <v>-0.25600000000000001</v>
      </c>
      <c r="C3374">
        <v>-1.22</v>
      </c>
      <c r="D3374">
        <v>-2.254</v>
      </c>
      <c r="E3374">
        <v>-2.968</v>
      </c>
      <c r="F3374">
        <v>-3.17</v>
      </c>
      <c r="G3374">
        <v>3.4</v>
      </c>
      <c r="H3374">
        <v>0</v>
      </c>
      <c r="I3374">
        <v>4</v>
      </c>
      <c r="J3374">
        <v>-0.28199999999999997</v>
      </c>
      <c r="K3374">
        <v>-1.274</v>
      </c>
      <c r="L3374">
        <v>-2.27</v>
      </c>
      <c r="M3374">
        <v>-3.0259999999999998</v>
      </c>
      <c r="N3374">
        <v>-3.214</v>
      </c>
      <c r="O3374">
        <v>1.1359999999999999</v>
      </c>
      <c r="P3374">
        <v>1.1419999999999999</v>
      </c>
      <c r="Q3374">
        <v>1.1419999999999999</v>
      </c>
      <c r="R3374">
        <v>0.83</v>
      </c>
      <c r="S3374">
        <v>0.42799999999999999</v>
      </c>
    </row>
    <row r="3375" spans="1:19" x14ac:dyDescent="0.3">
      <c r="A3375">
        <v>360</v>
      </c>
      <c r="B3375">
        <v>-0.25600000000000001</v>
      </c>
      <c r="C3375">
        <v>-1.22</v>
      </c>
      <c r="D3375">
        <v>-2.254</v>
      </c>
      <c r="E3375">
        <v>-2.968</v>
      </c>
      <c r="F3375">
        <v>-3.17</v>
      </c>
      <c r="G3375">
        <v>3.4</v>
      </c>
      <c r="H3375">
        <v>0</v>
      </c>
      <c r="I3375">
        <v>4</v>
      </c>
      <c r="J3375">
        <v>-0.28299999999999997</v>
      </c>
      <c r="K3375">
        <v>-1.274</v>
      </c>
      <c r="L3375">
        <v>-2.2679999999999998</v>
      </c>
      <c r="M3375">
        <v>-3.0329999999999999</v>
      </c>
      <c r="N3375">
        <v>-3.2170000000000001</v>
      </c>
      <c r="O3375">
        <v>1.1379999999999999</v>
      </c>
      <c r="P3375">
        <v>1.1439999999999999</v>
      </c>
      <c r="Q3375">
        <v>1.135</v>
      </c>
      <c r="R3375">
        <v>0.85099999999999998</v>
      </c>
      <c r="S3375">
        <v>0.42899999999999999</v>
      </c>
    </row>
    <row r="3376" spans="1:19" x14ac:dyDescent="0.3">
      <c r="A3376">
        <v>420</v>
      </c>
      <c r="B3376">
        <v>-0.25600000000000001</v>
      </c>
      <c r="C3376">
        <v>-1.22</v>
      </c>
      <c r="D3376">
        <v>-2.254</v>
      </c>
      <c r="E3376">
        <v>-2.968</v>
      </c>
      <c r="F3376">
        <v>-3.17</v>
      </c>
      <c r="G3376">
        <v>3.4</v>
      </c>
      <c r="H3376">
        <v>0</v>
      </c>
      <c r="I3376">
        <v>4</v>
      </c>
      <c r="J3376">
        <v>-0.28299999999999997</v>
      </c>
      <c r="K3376">
        <v>-1.276</v>
      </c>
      <c r="L3376">
        <v>-2.2690000000000001</v>
      </c>
      <c r="M3376">
        <v>-3.0369999999999999</v>
      </c>
      <c r="N3376">
        <v>-3.222</v>
      </c>
      <c r="O3376">
        <v>1.139</v>
      </c>
      <c r="P3376">
        <v>1.145</v>
      </c>
      <c r="Q3376">
        <v>1.141</v>
      </c>
      <c r="R3376">
        <v>0.86</v>
      </c>
      <c r="S3376">
        <v>0.43</v>
      </c>
    </row>
    <row r="3377" spans="1:19" x14ac:dyDescent="0.3">
      <c r="A3377">
        <v>480</v>
      </c>
      <c r="B3377">
        <v>-0.25600000000000001</v>
      </c>
      <c r="C3377">
        <v>-1.22</v>
      </c>
      <c r="D3377">
        <v>-2.254</v>
      </c>
      <c r="E3377">
        <v>-2.968</v>
      </c>
      <c r="F3377">
        <v>-3.17</v>
      </c>
      <c r="G3377">
        <v>3.4</v>
      </c>
      <c r="H3377">
        <v>0</v>
      </c>
      <c r="I3377">
        <v>4</v>
      </c>
      <c r="J3377">
        <v>-0.28299999999999997</v>
      </c>
      <c r="K3377">
        <v>-1.2769999999999999</v>
      </c>
      <c r="L3377">
        <v>-2.27</v>
      </c>
      <c r="M3377">
        <v>-3.0409999999999999</v>
      </c>
      <c r="N3377">
        <v>-3.226</v>
      </c>
      <c r="O3377">
        <v>1.1379999999999999</v>
      </c>
      <c r="P3377">
        <v>1.1419999999999999</v>
      </c>
      <c r="Q3377">
        <v>1.145</v>
      </c>
      <c r="R3377">
        <v>0.86399999999999999</v>
      </c>
      <c r="S3377">
        <v>0.432</v>
      </c>
    </row>
    <row r="3378" spans="1:19" x14ac:dyDescent="0.3">
      <c r="A3378">
        <v>540</v>
      </c>
      <c r="B3378">
        <v>-0.25600000000000001</v>
      </c>
      <c r="C3378">
        <v>-1.22</v>
      </c>
      <c r="D3378">
        <v>-2.254</v>
      </c>
      <c r="E3378">
        <v>-2.968</v>
      </c>
      <c r="F3378">
        <v>-3.17</v>
      </c>
      <c r="G3378">
        <v>3.4</v>
      </c>
      <c r="H3378">
        <v>0</v>
      </c>
      <c r="I3378">
        <v>4</v>
      </c>
      <c r="J3378">
        <v>-0.28399999999999997</v>
      </c>
      <c r="K3378">
        <v>-1.2769999999999999</v>
      </c>
      <c r="L3378">
        <v>-2.27</v>
      </c>
      <c r="M3378">
        <v>-3.044</v>
      </c>
      <c r="N3378">
        <v>-3.2309999999999999</v>
      </c>
      <c r="O3378">
        <v>1.139</v>
      </c>
      <c r="P3378">
        <v>1.141</v>
      </c>
      <c r="Q3378">
        <v>1.143</v>
      </c>
      <c r="R3378">
        <v>0.86699999999999999</v>
      </c>
      <c r="S3378">
        <v>0.434</v>
      </c>
    </row>
    <row r="3379" spans="1:19" x14ac:dyDescent="0.3">
      <c r="A3379">
        <v>600</v>
      </c>
      <c r="B3379">
        <v>-0.25600000000000001</v>
      </c>
      <c r="C3379">
        <v>-1.22</v>
      </c>
      <c r="D3379">
        <v>-2.254</v>
      </c>
      <c r="E3379">
        <v>-2.968</v>
      </c>
      <c r="F3379">
        <v>-3.17</v>
      </c>
      <c r="G3379">
        <v>3.4</v>
      </c>
      <c r="H3379">
        <v>0</v>
      </c>
      <c r="I3379">
        <v>4</v>
      </c>
      <c r="J3379">
        <v>-0.28399999999999997</v>
      </c>
      <c r="K3379">
        <v>-1.278</v>
      </c>
      <c r="L3379">
        <v>-2.27</v>
      </c>
      <c r="M3379">
        <v>-3.0470000000000002</v>
      </c>
      <c r="N3379">
        <v>-3.2349999999999999</v>
      </c>
      <c r="O3379">
        <v>1.1399999999999999</v>
      </c>
      <c r="P3379">
        <v>1.141</v>
      </c>
      <c r="Q3379">
        <v>1.141</v>
      </c>
      <c r="R3379">
        <v>0.87</v>
      </c>
      <c r="S3379">
        <v>0.435</v>
      </c>
    </row>
    <row r="3381" spans="1:19" x14ac:dyDescent="0.3">
      <c r="A3381" t="s">
        <v>0</v>
      </c>
      <c r="B3381" t="s">
        <v>261</v>
      </c>
    </row>
    <row r="3382" spans="1:19" x14ac:dyDescent="0.3">
      <c r="A3382">
        <v>0</v>
      </c>
      <c r="B3382">
        <v>-0.25600000000000001</v>
      </c>
      <c r="C3382">
        <v>-1.22</v>
      </c>
      <c r="D3382">
        <v>-2.2530000000000001</v>
      </c>
      <c r="E3382">
        <v>-2.9620000000000002</v>
      </c>
      <c r="F3382">
        <v>-3.16</v>
      </c>
      <c r="G3382">
        <v>3.4</v>
      </c>
      <c r="H3382">
        <v>0</v>
      </c>
      <c r="I3382">
        <v>4</v>
      </c>
      <c r="J3382">
        <v>-0.27400000000000002</v>
      </c>
      <c r="K3382">
        <v>-1.274</v>
      </c>
      <c r="L3382">
        <v>-2.2690000000000001</v>
      </c>
      <c r="M3382">
        <v>-3.02</v>
      </c>
      <c r="N3382">
        <v>-3.16</v>
      </c>
      <c r="O3382">
        <v>1.123</v>
      </c>
      <c r="P3382">
        <v>1.123</v>
      </c>
      <c r="Q3382">
        <v>1.115</v>
      </c>
      <c r="R3382">
        <v>0.80200000000000005</v>
      </c>
      <c r="S3382">
        <v>0.34799999999999998</v>
      </c>
    </row>
    <row r="3383" spans="1:19" x14ac:dyDescent="0.3">
      <c r="A3383">
        <v>60</v>
      </c>
      <c r="B3383">
        <v>-0.25600000000000001</v>
      </c>
      <c r="C3383">
        <v>-1.22</v>
      </c>
      <c r="D3383">
        <v>-2.2530000000000001</v>
      </c>
      <c r="E3383">
        <v>-2.9620000000000002</v>
      </c>
      <c r="F3383">
        <v>-3.16</v>
      </c>
      <c r="G3383">
        <v>3.4</v>
      </c>
      <c r="H3383">
        <v>0</v>
      </c>
      <c r="I3383">
        <v>4</v>
      </c>
      <c r="J3383">
        <v>-0.28399999999999997</v>
      </c>
      <c r="K3383">
        <v>-1.2769999999999999</v>
      </c>
      <c r="L3383">
        <v>-2.262</v>
      </c>
      <c r="M3383">
        <v>-3.0129999999999999</v>
      </c>
      <c r="N3383">
        <v>-3.1869999999999998</v>
      </c>
      <c r="O3383">
        <v>1.1399999999999999</v>
      </c>
      <c r="P3383">
        <v>1.137</v>
      </c>
      <c r="Q3383">
        <v>1.1000000000000001</v>
      </c>
      <c r="R3383">
        <v>0.77400000000000002</v>
      </c>
      <c r="S3383">
        <v>0.41799999999999998</v>
      </c>
    </row>
    <row r="3384" spans="1:19" x14ac:dyDescent="0.3">
      <c r="A3384">
        <v>120</v>
      </c>
      <c r="B3384">
        <v>-0.25600000000000001</v>
      </c>
      <c r="C3384">
        <v>-1.22</v>
      </c>
      <c r="D3384">
        <v>-2.2530000000000001</v>
      </c>
      <c r="E3384">
        <v>-2.9620000000000002</v>
      </c>
      <c r="F3384">
        <v>-3.16</v>
      </c>
      <c r="G3384">
        <v>3.4</v>
      </c>
      <c r="H3384">
        <v>0</v>
      </c>
      <c r="I3384">
        <v>4</v>
      </c>
      <c r="J3384">
        <v>-0.28000000000000003</v>
      </c>
      <c r="K3384">
        <v>-1.2789999999999999</v>
      </c>
      <c r="L3384">
        <v>-2.2730000000000001</v>
      </c>
      <c r="M3384">
        <v>-3.03</v>
      </c>
      <c r="N3384">
        <v>-3.1920000000000002</v>
      </c>
      <c r="O3384">
        <v>1.133</v>
      </c>
      <c r="P3384">
        <v>1.1559999999999999</v>
      </c>
      <c r="Q3384">
        <v>1.145</v>
      </c>
      <c r="R3384">
        <v>0.83299999999999996</v>
      </c>
      <c r="S3384">
        <v>0.42</v>
      </c>
    </row>
    <row r="3385" spans="1:19" x14ac:dyDescent="0.3">
      <c r="A3385">
        <v>180</v>
      </c>
      <c r="B3385">
        <v>-0.25600000000000001</v>
      </c>
      <c r="C3385">
        <v>-1.22</v>
      </c>
      <c r="D3385">
        <v>-2.2530000000000001</v>
      </c>
      <c r="E3385">
        <v>-2.9620000000000002</v>
      </c>
      <c r="F3385">
        <v>-3.16</v>
      </c>
      <c r="G3385">
        <v>3.4</v>
      </c>
      <c r="H3385">
        <v>0</v>
      </c>
      <c r="I3385">
        <v>4</v>
      </c>
      <c r="J3385">
        <v>-0.27900000000000003</v>
      </c>
      <c r="K3385">
        <v>-1.2709999999999999</v>
      </c>
      <c r="L3385">
        <v>-2.2650000000000001</v>
      </c>
      <c r="M3385">
        <v>-3.0150000000000001</v>
      </c>
      <c r="N3385">
        <v>-3.194</v>
      </c>
      <c r="O3385">
        <v>1.1319999999999999</v>
      </c>
      <c r="P3385">
        <v>1.1379999999999999</v>
      </c>
      <c r="Q3385">
        <v>1.121</v>
      </c>
      <c r="R3385">
        <v>0.79300000000000004</v>
      </c>
      <c r="S3385">
        <v>0.42099999999999999</v>
      </c>
    </row>
    <row r="3386" spans="1:19" x14ac:dyDescent="0.3">
      <c r="A3386">
        <v>240</v>
      </c>
      <c r="B3386">
        <v>-0.25600000000000001</v>
      </c>
      <c r="C3386">
        <v>-1.22</v>
      </c>
      <c r="D3386">
        <v>-2.2530000000000001</v>
      </c>
      <c r="E3386">
        <v>-2.9620000000000002</v>
      </c>
      <c r="F3386">
        <v>-3.16</v>
      </c>
      <c r="G3386">
        <v>3.4</v>
      </c>
      <c r="H3386">
        <v>0</v>
      </c>
      <c r="I3386">
        <v>4</v>
      </c>
      <c r="J3386">
        <v>-0.28299999999999997</v>
      </c>
      <c r="K3386">
        <v>-1.2749999999999999</v>
      </c>
      <c r="L3386">
        <v>-2.2709999999999999</v>
      </c>
      <c r="M3386">
        <v>-3.0129999999999999</v>
      </c>
      <c r="N3386">
        <v>-3.1989999999999998</v>
      </c>
      <c r="O3386">
        <v>1.1379999999999999</v>
      </c>
      <c r="P3386">
        <v>1.1539999999999999</v>
      </c>
      <c r="Q3386">
        <v>1.149</v>
      </c>
      <c r="R3386">
        <v>0.79500000000000004</v>
      </c>
      <c r="S3386">
        <v>0.42299999999999999</v>
      </c>
    </row>
    <row r="3387" spans="1:19" x14ac:dyDescent="0.3">
      <c r="A3387">
        <v>300</v>
      </c>
      <c r="B3387">
        <v>-0.25600000000000001</v>
      </c>
      <c r="C3387">
        <v>-1.22</v>
      </c>
      <c r="D3387">
        <v>-2.2530000000000001</v>
      </c>
      <c r="E3387">
        <v>-2.9620000000000002</v>
      </c>
      <c r="F3387">
        <v>-3.16</v>
      </c>
      <c r="G3387">
        <v>3.4</v>
      </c>
      <c r="H3387">
        <v>0</v>
      </c>
      <c r="I3387">
        <v>4</v>
      </c>
      <c r="J3387">
        <v>-0.28199999999999997</v>
      </c>
      <c r="K3387">
        <v>-1.274</v>
      </c>
      <c r="L3387">
        <v>-2.27</v>
      </c>
      <c r="M3387">
        <v>-3.02</v>
      </c>
      <c r="N3387">
        <v>-3.2040000000000002</v>
      </c>
      <c r="O3387">
        <v>1.1359999999999999</v>
      </c>
      <c r="P3387">
        <v>1.1419999999999999</v>
      </c>
      <c r="Q3387">
        <v>1.141</v>
      </c>
      <c r="R3387">
        <v>0.82399999999999995</v>
      </c>
      <c r="S3387">
        <v>0.42399999999999999</v>
      </c>
    </row>
    <row r="3388" spans="1:19" x14ac:dyDescent="0.3">
      <c r="A3388">
        <v>360</v>
      </c>
      <c r="B3388">
        <v>-0.25600000000000001</v>
      </c>
      <c r="C3388">
        <v>-1.22</v>
      </c>
      <c r="D3388">
        <v>-2.2530000000000001</v>
      </c>
      <c r="E3388">
        <v>-2.9620000000000002</v>
      </c>
      <c r="F3388">
        <v>-3.16</v>
      </c>
      <c r="G3388">
        <v>3.4</v>
      </c>
      <c r="H3388">
        <v>0</v>
      </c>
      <c r="I3388">
        <v>4</v>
      </c>
      <c r="J3388">
        <v>-0.28299999999999997</v>
      </c>
      <c r="K3388">
        <v>-1.274</v>
      </c>
      <c r="L3388">
        <v>-2.2679999999999998</v>
      </c>
      <c r="M3388">
        <v>-3.0270000000000001</v>
      </c>
      <c r="N3388">
        <v>-3.2069999999999999</v>
      </c>
      <c r="O3388">
        <v>1.1379999999999999</v>
      </c>
      <c r="P3388">
        <v>1.1439999999999999</v>
      </c>
      <c r="Q3388">
        <v>1.1339999999999999</v>
      </c>
      <c r="R3388">
        <v>0.84599999999999997</v>
      </c>
      <c r="S3388">
        <v>0.42499999999999999</v>
      </c>
    </row>
    <row r="3389" spans="1:19" x14ac:dyDescent="0.3">
      <c r="A3389">
        <v>420</v>
      </c>
      <c r="B3389">
        <v>-0.25600000000000001</v>
      </c>
      <c r="C3389">
        <v>-1.22</v>
      </c>
      <c r="D3389">
        <v>-2.2530000000000001</v>
      </c>
      <c r="E3389">
        <v>-2.9620000000000002</v>
      </c>
      <c r="F3389">
        <v>-3.16</v>
      </c>
      <c r="G3389">
        <v>3.4</v>
      </c>
      <c r="H3389">
        <v>0</v>
      </c>
      <c r="I3389">
        <v>4</v>
      </c>
      <c r="J3389">
        <v>-0.28299999999999997</v>
      </c>
      <c r="K3389">
        <v>-1.276</v>
      </c>
      <c r="L3389">
        <v>-2.2690000000000001</v>
      </c>
      <c r="M3389">
        <v>-3.0310000000000001</v>
      </c>
      <c r="N3389">
        <v>-3.2109999999999999</v>
      </c>
      <c r="O3389">
        <v>1.139</v>
      </c>
      <c r="P3389">
        <v>1.145</v>
      </c>
      <c r="Q3389">
        <v>1.141</v>
      </c>
      <c r="R3389">
        <v>0.85399999999999998</v>
      </c>
      <c r="S3389">
        <v>0.42699999999999999</v>
      </c>
    </row>
    <row r="3390" spans="1:19" x14ac:dyDescent="0.3">
      <c r="A3390">
        <v>480</v>
      </c>
      <c r="B3390">
        <v>-0.25600000000000001</v>
      </c>
      <c r="C3390">
        <v>-1.22</v>
      </c>
      <c r="D3390">
        <v>-2.2530000000000001</v>
      </c>
      <c r="E3390">
        <v>-2.9620000000000002</v>
      </c>
      <c r="F3390">
        <v>-3.16</v>
      </c>
      <c r="G3390">
        <v>3.4</v>
      </c>
      <c r="H3390">
        <v>0</v>
      </c>
      <c r="I3390">
        <v>4</v>
      </c>
      <c r="J3390">
        <v>-0.28299999999999997</v>
      </c>
      <c r="K3390">
        <v>-1.2769999999999999</v>
      </c>
      <c r="L3390">
        <v>-2.27</v>
      </c>
      <c r="M3390">
        <v>-3.0350000000000001</v>
      </c>
      <c r="N3390">
        <v>-3.2160000000000002</v>
      </c>
      <c r="O3390">
        <v>1.1379999999999999</v>
      </c>
      <c r="P3390">
        <v>1.1419999999999999</v>
      </c>
      <c r="Q3390">
        <v>1.145</v>
      </c>
      <c r="R3390">
        <v>0.85799999999999998</v>
      </c>
      <c r="S3390">
        <v>0.42799999999999999</v>
      </c>
    </row>
    <row r="3391" spans="1:19" x14ac:dyDescent="0.3">
      <c r="A3391">
        <v>540</v>
      </c>
      <c r="B3391">
        <v>-0.25600000000000001</v>
      </c>
      <c r="C3391">
        <v>-1.22</v>
      </c>
      <c r="D3391">
        <v>-2.2530000000000001</v>
      </c>
      <c r="E3391">
        <v>-2.9620000000000002</v>
      </c>
      <c r="F3391">
        <v>-3.16</v>
      </c>
      <c r="G3391">
        <v>3.4</v>
      </c>
      <c r="H3391">
        <v>0</v>
      </c>
      <c r="I3391">
        <v>4</v>
      </c>
      <c r="J3391">
        <v>-0.28399999999999997</v>
      </c>
      <c r="K3391">
        <v>-1.2769999999999999</v>
      </c>
      <c r="L3391">
        <v>-2.27</v>
      </c>
      <c r="M3391">
        <v>-3.0379999999999998</v>
      </c>
      <c r="N3391">
        <v>-3.22</v>
      </c>
      <c r="O3391">
        <v>1.139</v>
      </c>
      <c r="P3391">
        <v>1.141</v>
      </c>
      <c r="Q3391">
        <v>1.143</v>
      </c>
      <c r="R3391">
        <v>0.86099999999999999</v>
      </c>
      <c r="S3391">
        <v>0.43</v>
      </c>
    </row>
    <row r="3392" spans="1:19" x14ac:dyDescent="0.3">
      <c r="A3392">
        <v>600</v>
      </c>
      <c r="B3392">
        <v>-0.25600000000000001</v>
      </c>
      <c r="C3392">
        <v>-1.22</v>
      </c>
      <c r="D3392">
        <v>-2.2530000000000001</v>
      </c>
      <c r="E3392">
        <v>-2.9620000000000002</v>
      </c>
      <c r="F3392">
        <v>-3.16</v>
      </c>
      <c r="G3392">
        <v>3.4</v>
      </c>
      <c r="H3392">
        <v>0</v>
      </c>
      <c r="I3392">
        <v>4</v>
      </c>
      <c r="J3392">
        <v>-0.28399999999999997</v>
      </c>
      <c r="K3392">
        <v>-1.278</v>
      </c>
      <c r="L3392">
        <v>-2.27</v>
      </c>
      <c r="M3392">
        <v>-3.0409999999999999</v>
      </c>
      <c r="N3392">
        <v>-3.2250000000000001</v>
      </c>
      <c r="O3392">
        <v>1.1399999999999999</v>
      </c>
      <c r="P3392">
        <v>1.141</v>
      </c>
      <c r="Q3392">
        <v>1.1399999999999999</v>
      </c>
      <c r="R3392">
        <v>0.86399999999999999</v>
      </c>
      <c r="S3392">
        <v>0.43099999999999999</v>
      </c>
    </row>
    <row r="3394" spans="1:19" x14ac:dyDescent="0.3">
      <c r="A3394" t="s">
        <v>0</v>
      </c>
      <c r="B3394" t="s">
        <v>262</v>
      </c>
    </row>
    <row r="3395" spans="1:19" x14ac:dyDescent="0.3">
      <c r="A3395">
        <v>0</v>
      </c>
      <c r="B3395">
        <v>-0.255</v>
      </c>
      <c r="C3395">
        <v>-1.22</v>
      </c>
      <c r="D3395">
        <v>-2.2549999999999999</v>
      </c>
      <c r="E3395">
        <v>-3.0110000000000001</v>
      </c>
      <c r="F3395">
        <v>-3.24</v>
      </c>
      <c r="G3395">
        <v>3.4</v>
      </c>
      <c r="H3395">
        <v>0.01</v>
      </c>
      <c r="I3395">
        <v>4</v>
      </c>
      <c r="J3395">
        <v>-0.27400000000000002</v>
      </c>
      <c r="K3395">
        <v>-1.274</v>
      </c>
      <c r="L3395">
        <v>-2.2709999999999999</v>
      </c>
      <c r="M3395">
        <v>-3.07</v>
      </c>
      <c r="N3395">
        <v>-3.24</v>
      </c>
      <c r="O3395">
        <v>1.123</v>
      </c>
      <c r="P3395">
        <v>1.123</v>
      </c>
      <c r="Q3395">
        <v>1.1180000000000001</v>
      </c>
      <c r="R3395">
        <v>0.85399999999999998</v>
      </c>
      <c r="S3395">
        <v>0.371</v>
      </c>
    </row>
    <row r="3396" spans="1:19" x14ac:dyDescent="0.3">
      <c r="A3396">
        <v>60</v>
      </c>
      <c r="B3396">
        <v>-0.255</v>
      </c>
      <c r="C3396">
        <v>-1.22</v>
      </c>
      <c r="D3396">
        <v>-2.2549999999999999</v>
      </c>
      <c r="E3396">
        <v>-3.0110000000000001</v>
      </c>
      <c r="F3396">
        <v>-3.24</v>
      </c>
      <c r="G3396">
        <v>3.4</v>
      </c>
      <c r="H3396">
        <v>0.01</v>
      </c>
      <c r="I3396">
        <v>4</v>
      </c>
      <c r="J3396">
        <v>-0.28399999999999997</v>
      </c>
      <c r="K3396">
        <v>-1.2769999999999999</v>
      </c>
      <c r="L3396">
        <v>-2.2629999999999999</v>
      </c>
      <c r="M3396">
        <v>-3.06</v>
      </c>
      <c r="N3396">
        <v>-3.2719999999999998</v>
      </c>
      <c r="O3396">
        <v>1.143</v>
      </c>
      <c r="P3396">
        <v>1.1359999999999999</v>
      </c>
      <c r="Q3396">
        <v>1.101</v>
      </c>
      <c r="R3396">
        <v>0.82499999999999996</v>
      </c>
      <c r="S3396">
        <v>0.44900000000000001</v>
      </c>
    </row>
    <row r="3397" spans="1:19" x14ac:dyDescent="0.3">
      <c r="A3397">
        <v>120</v>
      </c>
      <c r="B3397">
        <v>-0.255</v>
      </c>
      <c r="C3397">
        <v>-1.22</v>
      </c>
      <c r="D3397">
        <v>-2.2549999999999999</v>
      </c>
      <c r="E3397">
        <v>-3.0110000000000001</v>
      </c>
      <c r="F3397">
        <v>-3.24</v>
      </c>
      <c r="G3397">
        <v>3.4</v>
      </c>
      <c r="H3397">
        <v>0.01</v>
      </c>
      <c r="I3397">
        <v>4</v>
      </c>
      <c r="J3397">
        <v>-0.27800000000000002</v>
      </c>
      <c r="K3397">
        <v>-1.278</v>
      </c>
      <c r="L3397">
        <v>-2.2759999999999998</v>
      </c>
      <c r="M3397">
        <v>-3.08</v>
      </c>
      <c r="N3397">
        <v>-3.278</v>
      </c>
      <c r="O3397">
        <v>1.1359999999999999</v>
      </c>
      <c r="P3397">
        <v>1.155</v>
      </c>
      <c r="Q3397">
        <v>1.1539999999999999</v>
      </c>
      <c r="R3397">
        <v>0.89800000000000002</v>
      </c>
      <c r="S3397">
        <v>0.45100000000000001</v>
      </c>
    </row>
    <row r="3398" spans="1:19" x14ac:dyDescent="0.3">
      <c r="A3398">
        <v>180</v>
      </c>
      <c r="B3398">
        <v>-0.255</v>
      </c>
      <c r="C3398">
        <v>-1.22</v>
      </c>
      <c r="D3398">
        <v>-2.2549999999999999</v>
      </c>
      <c r="E3398">
        <v>-3.0110000000000001</v>
      </c>
      <c r="F3398">
        <v>-3.24</v>
      </c>
      <c r="G3398">
        <v>3.4</v>
      </c>
      <c r="H3398">
        <v>0.01</v>
      </c>
      <c r="I3398">
        <v>4</v>
      </c>
      <c r="J3398">
        <v>-0.27700000000000002</v>
      </c>
      <c r="K3398">
        <v>-1.2709999999999999</v>
      </c>
      <c r="L3398">
        <v>-2.2669999999999999</v>
      </c>
      <c r="M3398">
        <v>-3.0680000000000001</v>
      </c>
      <c r="N3398">
        <v>-3.28</v>
      </c>
      <c r="O3398">
        <v>1.1379999999999999</v>
      </c>
      <c r="P3398">
        <v>1.137</v>
      </c>
      <c r="Q3398">
        <v>1.123</v>
      </c>
      <c r="R3398">
        <v>0.85599999999999998</v>
      </c>
      <c r="S3398">
        <v>0.45100000000000001</v>
      </c>
    </row>
    <row r="3399" spans="1:19" x14ac:dyDescent="0.3">
      <c r="A3399">
        <v>240</v>
      </c>
      <c r="B3399">
        <v>-0.255</v>
      </c>
      <c r="C3399">
        <v>-1.22</v>
      </c>
      <c r="D3399">
        <v>-2.2549999999999999</v>
      </c>
      <c r="E3399">
        <v>-3.0110000000000001</v>
      </c>
      <c r="F3399">
        <v>-3.24</v>
      </c>
      <c r="G3399">
        <v>3.4</v>
      </c>
      <c r="H3399">
        <v>0.01</v>
      </c>
      <c r="I3399">
        <v>4</v>
      </c>
      <c r="J3399">
        <v>-0.27900000000000003</v>
      </c>
      <c r="K3399">
        <v>-1.2749999999999999</v>
      </c>
      <c r="L3399">
        <v>-2.2719999999999998</v>
      </c>
      <c r="M3399">
        <v>-3.0630000000000002</v>
      </c>
      <c r="N3399">
        <v>-3.2839999999999998</v>
      </c>
      <c r="O3399">
        <v>1.145</v>
      </c>
      <c r="P3399">
        <v>1.153</v>
      </c>
      <c r="Q3399">
        <v>1.1499999999999999</v>
      </c>
      <c r="R3399">
        <v>0.84699999999999998</v>
      </c>
      <c r="S3399">
        <v>0.45300000000000001</v>
      </c>
    </row>
    <row r="3400" spans="1:19" x14ac:dyDescent="0.3">
      <c r="A3400">
        <v>300</v>
      </c>
      <c r="B3400">
        <v>-0.255</v>
      </c>
      <c r="C3400">
        <v>-1.22</v>
      </c>
      <c r="D3400">
        <v>-2.2549999999999999</v>
      </c>
      <c r="E3400">
        <v>-3.0110000000000001</v>
      </c>
      <c r="F3400">
        <v>-3.24</v>
      </c>
      <c r="G3400">
        <v>3.4</v>
      </c>
      <c r="H3400">
        <v>0.01</v>
      </c>
      <c r="I3400">
        <v>4</v>
      </c>
      <c r="J3400">
        <v>-0.27700000000000002</v>
      </c>
      <c r="K3400">
        <v>-1.274</v>
      </c>
      <c r="L3400">
        <v>-2.2719999999999998</v>
      </c>
      <c r="M3400">
        <v>-3.0670000000000002</v>
      </c>
      <c r="N3400">
        <v>-3.2879999999999998</v>
      </c>
      <c r="O3400">
        <v>1.145</v>
      </c>
      <c r="P3400">
        <v>1.1439999999999999</v>
      </c>
      <c r="Q3400">
        <v>1.1459999999999999</v>
      </c>
      <c r="R3400">
        <v>0.87</v>
      </c>
      <c r="S3400">
        <v>0.45400000000000001</v>
      </c>
    </row>
    <row r="3401" spans="1:19" x14ac:dyDescent="0.3">
      <c r="A3401">
        <v>360</v>
      </c>
      <c r="B3401">
        <v>-0.255</v>
      </c>
      <c r="C3401">
        <v>-1.22</v>
      </c>
      <c r="D3401">
        <v>-2.2549999999999999</v>
      </c>
      <c r="E3401">
        <v>-3.0110000000000001</v>
      </c>
      <c r="F3401">
        <v>-3.24</v>
      </c>
      <c r="G3401">
        <v>3.4</v>
      </c>
      <c r="H3401">
        <v>0.01</v>
      </c>
      <c r="I3401">
        <v>4</v>
      </c>
      <c r="J3401">
        <v>-0.27600000000000002</v>
      </c>
      <c r="K3401">
        <v>-1.274</v>
      </c>
      <c r="L3401">
        <v>-2.27</v>
      </c>
      <c r="M3401">
        <v>-3.0739999999999998</v>
      </c>
      <c r="N3401">
        <v>-3.2919999999999998</v>
      </c>
      <c r="O3401">
        <v>1.147</v>
      </c>
      <c r="P3401">
        <v>1.1439999999999999</v>
      </c>
      <c r="Q3401">
        <v>1.137</v>
      </c>
      <c r="R3401">
        <v>0.89</v>
      </c>
      <c r="S3401">
        <v>0.45600000000000002</v>
      </c>
    </row>
    <row r="3402" spans="1:19" x14ac:dyDescent="0.3">
      <c r="A3402">
        <v>420</v>
      </c>
      <c r="B3402">
        <v>-0.255</v>
      </c>
      <c r="C3402">
        <v>-1.22</v>
      </c>
      <c r="D3402">
        <v>-2.2549999999999999</v>
      </c>
      <c r="E3402">
        <v>-3.0110000000000001</v>
      </c>
      <c r="F3402">
        <v>-3.24</v>
      </c>
      <c r="G3402">
        <v>3.4</v>
      </c>
      <c r="H3402">
        <v>0.01</v>
      </c>
      <c r="I3402">
        <v>4</v>
      </c>
      <c r="J3402">
        <v>-0.27600000000000002</v>
      </c>
      <c r="K3402">
        <v>-1.276</v>
      </c>
      <c r="L3402">
        <v>-2.27</v>
      </c>
      <c r="M3402">
        <v>-3.0790000000000002</v>
      </c>
      <c r="N3402">
        <v>-3.298</v>
      </c>
      <c r="O3402">
        <v>1.1499999999999999</v>
      </c>
      <c r="P3402">
        <v>1.1459999999999999</v>
      </c>
      <c r="Q3402">
        <v>1.141</v>
      </c>
      <c r="R3402">
        <v>0.90200000000000002</v>
      </c>
      <c r="S3402">
        <v>0.45800000000000002</v>
      </c>
    </row>
    <row r="3403" spans="1:19" x14ac:dyDescent="0.3">
      <c r="A3403">
        <v>480</v>
      </c>
      <c r="B3403">
        <v>-0.255</v>
      </c>
      <c r="C3403">
        <v>-1.22</v>
      </c>
      <c r="D3403">
        <v>-2.2549999999999999</v>
      </c>
      <c r="E3403">
        <v>-3.0110000000000001</v>
      </c>
      <c r="F3403">
        <v>-3.24</v>
      </c>
      <c r="G3403">
        <v>3.4</v>
      </c>
      <c r="H3403">
        <v>0.01</v>
      </c>
      <c r="I3403">
        <v>4</v>
      </c>
      <c r="J3403">
        <v>-0.27500000000000002</v>
      </c>
      <c r="K3403">
        <v>-1.276</v>
      </c>
      <c r="L3403">
        <v>-2.2709999999999999</v>
      </c>
      <c r="M3403">
        <v>-3.0830000000000002</v>
      </c>
      <c r="N3403">
        <v>-3.3029999999999999</v>
      </c>
      <c r="O3403">
        <v>1.151</v>
      </c>
      <c r="P3403">
        <v>1.145</v>
      </c>
      <c r="Q3403">
        <v>1.145</v>
      </c>
      <c r="R3403">
        <v>0.90700000000000003</v>
      </c>
      <c r="S3403">
        <v>0.46</v>
      </c>
    </row>
    <row r="3404" spans="1:19" x14ac:dyDescent="0.3">
      <c r="A3404">
        <v>540</v>
      </c>
      <c r="B3404">
        <v>-0.255</v>
      </c>
      <c r="C3404">
        <v>-1.22</v>
      </c>
      <c r="D3404">
        <v>-2.2549999999999999</v>
      </c>
      <c r="E3404">
        <v>-3.0110000000000001</v>
      </c>
      <c r="F3404">
        <v>-3.24</v>
      </c>
      <c r="G3404">
        <v>3.4</v>
      </c>
      <c r="H3404">
        <v>0.01</v>
      </c>
      <c r="I3404">
        <v>4</v>
      </c>
      <c r="J3404">
        <v>-0.27400000000000002</v>
      </c>
      <c r="K3404">
        <v>-1.276</v>
      </c>
      <c r="L3404">
        <v>-2.2719999999999998</v>
      </c>
      <c r="M3404">
        <v>-3.0859999999999999</v>
      </c>
      <c r="N3404">
        <v>-3.3079999999999998</v>
      </c>
      <c r="O3404">
        <v>1.1519999999999999</v>
      </c>
      <c r="P3404">
        <v>1.1439999999999999</v>
      </c>
      <c r="Q3404">
        <v>1.145</v>
      </c>
      <c r="R3404">
        <v>0.91</v>
      </c>
      <c r="S3404">
        <v>0.46200000000000002</v>
      </c>
    </row>
    <row r="3405" spans="1:19" x14ac:dyDescent="0.3">
      <c r="A3405">
        <v>600</v>
      </c>
      <c r="B3405">
        <v>-0.255</v>
      </c>
      <c r="C3405">
        <v>-1.22</v>
      </c>
      <c r="D3405">
        <v>-2.2549999999999999</v>
      </c>
      <c r="E3405">
        <v>-3.0110000000000001</v>
      </c>
      <c r="F3405">
        <v>-3.24</v>
      </c>
      <c r="G3405">
        <v>3.4</v>
      </c>
      <c r="H3405">
        <v>0.01</v>
      </c>
      <c r="I3405">
        <v>4</v>
      </c>
      <c r="J3405">
        <v>-0.27200000000000002</v>
      </c>
      <c r="K3405">
        <v>-1.276</v>
      </c>
      <c r="L3405">
        <v>-2.2709999999999999</v>
      </c>
      <c r="M3405">
        <v>-3.089</v>
      </c>
      <c r="N3405">
        <v>-3.3140000000000001</v>
      </c>
      <c r="O3405">
        <v>1.1539999999999999</v>
      </c>
      <c r="P3405">
        <v>1.145</v>
      </c>
      <c r="Q3405">
        <v>1.143</v>
      </c>
      <c r="R3405">
        <v>0.91200000000000003</v>
      </c>
      <c r="S3405">
        <v>0.46400000000000002</v>
      </c>
    </row>
    <row r="3407" spans="1:19" x14ac:dyDescent="0.3">
      <c r="A3407" t="s">
        <v>0</v>
      </c>
      <c r="B3407" t="s">
        <v>263</v>
      </c>
    </row>
    <row r="3408" spans="1:19" x14ac:dyDescent="0.3">
      <c r="A3408">
        <v>0</v>
      </c>
      <c r="B3408">
        <v>-0.255</v>
      </c>
      <c r="C3408">
        <v>-1.22</v>
      </c>
      <c r="D3408">
        <v>-2.2559999999999998</v>
      </c>
      <c r="E3408">
        <v>-3.0049999999999999</v>
      </c>
      <c r="F3408">
        <v>-3.23</v>
      </c>
      <c r="G3408">
        <v>3.4</v>
      </c>
      <c r="H3408">
        <v>0.01</v>
      </c>
      <c r="I3408">
        <v>4</v>
      </c>
      <c r="J3408">
        <v>-0.27400000000000002</v>
      </c>
      <c r="K3408">
        <v>-1.274</v>
      </c>
      <c r="L3408">
        <v>-2.2709999999999999</v>
      </c>
      <c r="M3408">
        <v>-3.0640000000000001</v>
      </c>
      <c r="N3408">
        <v>-3.23</v>
      </c>
      <c r="O3408">
        <v>1.123</v>
      </c>
      <c r="P3408">
        <v>1.123</v>
      </c>
      <c r="Q3408">
        <v>1.1180000000000001</v>
      </c>
      <c r="R3408">
        <v>0.84699999999999998</v>
      </c>
      <c r="S3408">
        <v>0.36799999999999999</v>
      </c>
    </row>
    <row r="3409" spans="1:19" x14ac:dyDescent="0.3">
      <c r="A3409">
        <v>60</v>
      </c>
      <c r="B3409">
        <v>-0.255</v>
      </c>
      <c r="C3409">
        <v>-1.22</v>
      </c>
      <c r="D3409">
        <v>-2.2559999999999998</v>
      </c>
      <c r="E3409">
        <v>-3.0049999999999999</v>
      </c>
      <c r="F3409">
        <v>-3.23</v>
      </c>
      <c r="G3409">
        <v>3.4</v>
      </c>
      <c r="H3409">
        <v>0.01</v>
      </c>
      <c r="I3409">
        <v>4</v>
      </c>
      <c r="J3409">
        <v>-0.28299999999999997</v>
      </c>
      <c r="K3409">
        <v>-1.2769999999999999</v>
      </c>
      <c r="L3409">
        <v>-2.2629999999999999</v>
      </c>
      <c r="M3409">
        <v>-3.0550000000000002</v>
      </c>
      <c r="N3409">
        <v>-3.2589999999999999</v>
      </c>
      <c r="O3409">
        <v>1.1419999999999999</v>
      </c>
      <c r="P3409">
        <v>1.1359999999999999</v>
      </c>
      <c r="Q3409">
        <v>1.101</v>
      </c>
      <c r="R3409">
        <v>0.82299999999999995</v>
      </c>
      <c r="S3409">
        <v>0.44400000000000001</v>
      </c>
    </row>
    <row r="3410" spans="1:19" x14ac:dyDescent="0.3">
      <c r="A3410">
        <v>120</v>
      </c>
      <c r="B3410">
        <v>-0.255</v>
      </c>
      <c r="C3410">
        <v>-1.22</v>
      </c>
      <c r="D3410">
        <v>-2.2559999999999998</v>
      </c>
      <c r="E3410">
        <v>-3.0049999999999999</v>
      </c>
      <c r="F3410">
        <v>-3.23</v>
      </c>
      <c r="G3410">
        <v>3.4</v>
      </c>
      <c r="H3410">
        <v>0.01</v>
      </c>
      <c r="I3410">
        <v>4</v>
      </c>
      <c r="J3410">
        <v>-0.27800000000000002</v>
      </c>
      <c r="K3410">
        <v>-1.278</v>
      </c>
      <c r="L3410">
        <v>-2.2759999999999998</v>
      </c>
      <c r="M3410">
        <v>-3.073</v>
      </c>
      <c r="N3410">
        <v>-3.2650000000000001</v>
      </c>
      <c r="O3410">
        <v>1.1359999999999999</v>
      </c>
      <c r="P3410">
        <v>1.155</v>
      </c>
      <c r="Q3410">
        <v>1.151</v>
      </c>
      <c r="R3410">
        <v>0.88800000000000001</v>
      </c>
      <c r="S3410">
        <v>0.44600000000000001</v>
      </c>
    </row>
    <row r="3411" spans="1:19" x14ac:dyDescent="0.3">
      <c r="A3411">
        <v>180</v>
      </c>
      <c r="B3411">
        <v>-0.255</v>
      </c>
      <c r="C3411">
        <v>-1.22</v>
      </c>
      <c r="D3411">
        <v>-2.2559999999999998</v>
      </c>
      <c r="E3411">
        <v>-3.0049999999999999</v>
      </c>
      <c r="F3411">
        <v>-3.23</v>
      </c>
      <c r="G3411">
        <v>3.4</v>
      </c>
      <c r="H3411">
        <v>0.01</v>
      </c>
      <c r="I3411">
        <v>4</v>
      </c>
      <c r="J3411">
        <v>-0.27700000000000002</v>
      </c>
      <c r="K3411">
        <v>-1.2709999999999999</v>
      </c>
      <c r="L3411">
        <v>-2.2669999999999999</v>
      </c>
      <c r="M3411">
        <v>-3.06</v>
      </c>
      <c r="N3411">
        <v>-3.2669999999999999</v>
      </c>
      <c r="O3411">
        <v>1.1379999999999999</v>
      </c>
      <c r="P3411">
        <v>1.137</v>
      </c>
      <c r="Q3411">
        <v>1.1240000000000001</v>
      </c>
      <c r="R3411">
        <v>0.84299999999999997</v>
      </c>
      <c r="S3411">
        <v>0.44700000000000001</v>
      </c>
    </row>
    <row r="3412" spans="1:19" x14ac:dyDescent="0.3">
      <c r="A3412">
        <v>240</v>
      </c>
      <c r="B3412">
        <v>-0.255</v>
      </c>
      <c r="C3412">
        <v>-1.22</v>
      </c>
      <c r="D3412">
        <v>-2.2559999999999998</v>
      </c>
      <c r="E3412">
        <v>-3.0049999999999999</v>
      </c>
      <c r="F3412">
        <v>-3.23</v>
      </c>
      <c r="G3412">
        <v>3.4</v>
      </c>
      <c r="H3412">
        <v>0.01</v>
      </c>
      <c r="I3412">
        <v>4</v>
      </c>
      <c r="J3412">
        <v>-0.28000000000000003</v>
      </c>
      <c r="K3412">
        <v>-1.2749999999999999</v>
      </c>
      <c r="L3412">
        <v>-2.2730000000000001</v>
      </c>
      <c r="M3412">
        <v>-3.056</v>
      </c>
      <c r="N3412">
        <v>-3.2719999999999998</v>
      </c>
      <c r="O3412">
        <v>1.145</v>
      </c>
      <c r="P3412">
        <v>1.153</v>
      </c>
      <c r="Q3412">
        <v>1.151</v>
      </c>
      <c r="R3412">
        <v>0.84099999999999997</v>
      </c>
      <c r="S3412">
        <v>0.44800000000000001</v>
      </c>
    </row>
    <row r="3413" spans="1:19" x14ac:dyDescent="0.3">
      <c r="A3413">
        <v>300</v>
      </c>
      <c r="B3413">
        <v>-0.255</v>
      </c>
      <c r="C3413">
        <v>-1.22</v>
      </c>
      <c r="D3413">
        <v>-2.2559999999999998</v>
      </c>
      <c r="E3413">
        <v>-3.0049999999999999</v>
      </c>
      <c r="F3413">
        <v>-3.23</v>
      </c>
      <c r="G3413">
        <v>3.4</v>
      </c>
      <c r="H3413">
        <v>0.01</v>
      </c>
      <c r="I3413">
        <v>4</v>
      </c>
      <c r="J3413">
        <v>-0.27700000000000002</v>
      </c>
      <c r="K3413">
        <v>-1.274</v>
      </c>
      <c r="L3413">
        <v>-2.2719999999999998</v>
      </c>
      <c r="M3413">
        <v>-3.0609999999999999</v>
      </c>
      <c r="N3413">
        <v>-3.2759999999999998</v>
      </c>
      <c r="O3413">
        <v>1.145</v>
      </c>
      <c r="P3413">
        <v>1.143</v>
      </c>
      <c r="Q3413">
        <v>1.1439999999999999</v>
      </c>
      <c r="R3413">
        <v>0.86499999999999999</v>
      </c>
      <c r="S3413">
        <v>0.45</v>
      </c>
    </row>
    <row r="3414" spans="1:19" x14ac:dyDescent="0.3">
      <c r="A3414">
        <v>360</v>
      </c>
      <c r="B3414">
        <v>-0.255</v>
      </c>
      <c r="C3414">
        <v>-1.22</v>
      </c>
      <c r="D3414">
        <v>-2.2559999999999998</v>
      </c>
      <c r="E3414">
        <v>-3.0049999999999999</v>
      </c>
      <c r="F3414">
        <v>-3.23</v>
      </c>
      <c r="G3414">
        <v>3.4</v>
      </c>
      <c r="H3414">
        <v>0.01</v>
      </c>
      <c r="I3414">
        <v>4</v>
      </c>
      <c r="J3414">
        <v>-0.27700000000000002</v>
      </c>
      <c r="K3414">
        <v>-1.274</v>
      </c>
      <c r="L3414">
        <v>-2.27</v>
      </c>
      <c r="M3414">
        <v>-3.0680000000000001</v>
      </c>
      <c r="N3414">
        <v>-3.28</v>
      </c>
      <c r="O3414">
        <v>1.147</v>
      </c>
      <c r="P3414">
        <v>1.1439999999999999</v>
      </c>
      <c r="Q3414">
        <v>1.137</v>
      </c>
      <c r="R3414">
        <v>0.88300000000000001</v>
      </c>
      <c r="S3414">
        <v>0.45100000000000001</v>
      </c>
    </row>
    <row r="3415" spans="1:19" x14ac:dyDescent="0.3">
      <c r="A3415">
        <v>420</v>
      </c>
      <c r="B3415">
        <v>-0.255</v>
      </c>
      <c r="C3415">
        <v>-1.22</v>
      </c>
      <c r="D3415">
        <v>-2.2559999999999998</v>
      </c>
      <c r="E3415">
        <v>-3.0049999999999999</v>
      </c>
      <c r="F3415">
        <v>-3.23</v>
      </c>
      <c r="G3415">
        <v>3.4</v>
      </c>
      <c r="H3415">
        <v>0.01</v>
      </c>
      <c r="I3415">
        <v>4</v>
      </c>
      <c r="J3415">
        <v>-0.27600000000000002</v>
      </c>
      <c r="K3415">
        <v>-1.276</v>
      </c>
      <c r="L3415">
        <v>-2.27</v>
      </c>
      <c r="M3415">
        <v>-3.0720000000000001</v>
      </c>
      <c r="N3415">
        <v>-3.2850000000000001</v>
      </c>
      <c r="O3415">
        <v>1.1499999999999999</v>
      </c>
      <c r="P3415">
        <v>1.1459999999999999</v>
      </c>
      <c r="Q3415">
        <v>1.1419999999999999</v>
      </c>
      <c r="R3415">
        <v>0.89400000000000002</v>
      </c>
      <c r="S3415">
        <v>0.45300000000000001</v>
      </c>
    </row>
    <row r="3416" spans="1:19" x14ac:dyDescent="0.3">
      <c r="A3416">
        <v>480</v>
      </c>
      <c r="B3416">
        <v>-0.255</v>
      </c>
      <c r="C3416">
        <v>-1.22</v>
      </c>
      <c r="D3416">
        <v>-2.2559999999999998</v>
      </c>
      <c r="E3416">
        <v>-3.0049999999999999</v>
      </c>
      <c r="F3416">
        <v>-3.23</v>
      </c>
      <c r="G3416">
        <v>3.4</v>
      </c>
      <c r="H3416">
        <v>0.01</v>
      </c>
      <c r="I3416">
        <v>4</v>
      </c>
      <c r="J3416">
        <v>-0.27500000000000002</v>
      </c>
      <c r="K3416">
        <v>-1.276</v>
      </c>
      <c r="L3416">
        <v>-2.2709999999999999</v>
      </c>
      <c r="M3416">
        <v>-3.0760000000000001</v>
      </c>
      <c r="N3416">
        <v>-3.29</v>
      </c>
      <c r="O3416">
        <v>1.151</v>
      </c>
      <c r="P3416">
        <v>1.1439999999999999</v>
      </c>
      <c r="Q3416">
        <v>1.145</v>
      </c>
      <c r="R3416">
        <v>0.9</v>
      </c>
      <c r="S3416">
        <v>0.45500000000000002</v>
      </c>
    </row>
    <row r="3417" spans="1:19" x14ac:dyDescent="0.3">
      <c r="A3417">
        <v>540</v>
      </c>
      <c r="B3417">
        <v>-0.255</v>
      </c>
      <c r="C3417">
        <v>-1.22</v>
      </c>
      <c r="D3417">
        <v>-2.2559999999999998</v>
      </c>
      <c r="E3417">
        <v>-3.0049999999999999</v>
      </c>
      <c r="F3417">
        <v>-3.23</v>
      </c>
      <c r="G3417">
        <v>3.4</v>
      </c>
      <c r="H3417">
        <v>0.01</v>
      </c>
      <c r="I3417">
        <v>4</v>
      </c>
      <c r="J3417">
        <v>-0.27400000000000002</v>
      </c>
      <c r="K3417">
        <v>-1.276</v>
      </c>
      <c r="L3417">
        <v>-2.2709999999999999</v>
      </c>
      <c r="M3417">
        <v>-3.0790000000000002</v>
      </c>
      <c r="N3417">
        <v>-3.2949999999999999</v>
      </c>
      <c r="O3417">
        <v>1.1519999999999999</v>
      </c>
      <c r="P3417">
        <v>1.1439999999999999</v>
      </c>
      <c r="Q3417">
        <v>1.145</v>
      </c>
      <c r="R3417">
        <v>0.90300000000000002</v>
      </c>
      <c r="S3417">
        <v>0.45700000000000002</v>
      </c>
    </row>
    <row r="3418" spans="1:19" x14ac:dyDescent="0.3">
      <c r="A3418">
        <v>600</v>
      </c>
      <c r="B3418">
        <v>-0.255</v>
      </c>
      <c r="C3418">
        <v>-1.22</v>
      </c>
      <c r="D3418">
        <v>-2.2559999999999998</v>
      </c>
      <c r="E3418">
        <v>-3.0049999999999999</v>
      </c>
      <c r="F3418">
        <v>-3.23</v>
      </c>
      <c r="G3418">
        <v>3.4</v>
      </c>
      <c r="H3418">
        <v>0.01</v>
      </c>
      <c r="I3418">
        <v>4</v>
      </c>
      <c r="J3418">
        <v>-0.27200000000000002</v>
      </c>
      <c r="K3418">
        <v>-1.276</v>
      </c>
      <c r="L3418">
        <v>-2.2709999999999999</v>
      </c>
      <c r="M3418">
        <v>-3.0819999999999999</v>
      </c>
      <c r="N3418">
        <v>-3.3010000000000002</v>
      </c>
      <c r="O3418">
        <v>1.1539999999999999</v>
      </c>
      <c r="P3418">
        <v>1.145</v>
      </c>
      <c r="Q3418">
        <v>1.143</v>
      </c>
      <c r="R3418">
        <v>0.90500000000000003</v>
      </c>
      <c r="S3418">
        <v>0.45900000000000002</v>
      </c>
    </row>
    <row r="3420" spans="1:19" x14ac:dyDescent="0.3">
      <c r="A3420" t="s">
        <v>0</v>
      </c>
      <c r="B3420" t="s">
        <v>264</v>
      </c>
    </row>
    <row r="3421" spans="1:19" x14ac:dyDescent="0.3">
      <c r="A3421">
        <v>0</v>
      </c>
      <c r="B3421">
        <v>-0.255</v>
      </c>
      <c r="C3421">
        <v>-1.22</v>
      </c>
      <c r="D3421">
        <v>-2.2549999999999999</v>
      </c>
      <c r="E3421">
        <v>-2.9990000000000001</v>
      </c>
      <c r="F3421">
        <v>-3.22</v>
      </c>
      <c r="G3421">
        <v>3.4</v>
      </c>
      <c r="H3421">
        <v>0.01</v>
      </c>
      <c r="I3421">
        <v>4</v>
      </c>
      <c r="J3421">
        <v>-0.27400000000000002</v>
      </c>
      <c r="K3421">
        <v>-1.274</v>
      </c>
      <c r="L3421">
        <v>-2.27</v>
      </c>
      <c r="M3421">
        <v>-3.0579999999999998</v>
      </c>
      <c r="N3421">
        <v>-3.22</v>
      </c>
      <c r="O3421">
        <v>1.123</v>
      </c>
      <c r="P3421">
        <v>1.123</v>
      </c>
      <c r="Q3421">
        <v>1.117</v>
      </c>
      <c r="R3421">
        <v>0.84099999999999997</v>
      </c>
      <c r="S3421">
        <v>0.36499999999999999</v>
      </c>
    </row>
    <row r="3422" spans="1:19" x14ac:dyDescent="0.3">
      <c r="A3422">
        <v>60</v>
      </c>
      <c r="B3422">
        <v>-0.255</v>
      </c>
      <c r="C3422">
        <v>-1.22</v>
      </c>
      <c r="D3422">
        <v>-2.2549999999999999</v>
      </c>
      <c r="E3422">
        <v>-2.9990000000000001</v>
      </c>
      <c r="F3422">
        <v>-3.22</v>
      </c>
      <c r="G3422">
        <v>3.4</v>
      </c>
      <c r="H3422">
        <v>0.01</v>
      </c>
      <c r="I3422">
        <v>4</v>
      </c>
      <c r="J3422">
        <v>-0.28399999999999997</v>
      </c>
      <c r="K3422">
        <v>-1.276</v>
      </c>
      <c r="L3422">
        <v>-2.2629999999999999</v>
      </c>
      <c r="M3422">
        <v>-3.0489999999999999</v>
      </c>
      <c r="N3422">
        <v>-3.2490000000000001</v>
      </c>
      <c r="O3422">
        <v>1.143</v>
      </c>
      <c r="P3422">
        <v>1.135</v>
      </c>
      <c r="Q3422">
        <v>1.1000000000000001</v>
      </c>
      <c r="R3422">
        <v>0.81799999999999995</v>
      </c>
      <c r="S3422">
        <v>0.44</v>
      </c>
    </row>
    <row r="3423" spans="1:19" x14ac:dyDescent="0.3">
      <c r="A3423">
        <v>120</v>
      </c>
      <c r="B3423">
        <v>-0.255</v>
      </c>
      <c r="C3423">
        <v>-1.22</v>
      </c>
      <c r="D3423">
        <v>-2.2549999999999999</v>
      </c>
      <c r="E3423">
        <v>-2.9990000000000001</v>
      </c>
      <c r="F3423">
        <v>-3.22</v>
      </c>
      <c r="G3423">
        <v>3.4</v>
      </c>
      <c r="H3423">
        <v>0.01</v>
      </c>
      <c r="I3423">
        <v>4</v>
      </c>
      <c r="J3423">
        <v>-0.27800000000000002</v>
      </c>
      <c r="K3423">
        <v>-1.2789999999999999</v>
      </c>
      <c r="L3423">
        <v>-2.2749999999999999</v>
      </c>
      <c r="M3423">
        <v>-3.0670000000000002</v>
      </c>
      <c r="N3423">
        <v>-3.254</v>
      </c>
      <c r="O3423">
        <v>1.137</v>
      </c>
      <c r="P3423">
        <v>1.1559999999999999</v>
      </c>
      <c r="Q3423">
        <v>1.1499999999999999</v>
      </c>
      <c r="R3423">
        <v>0.88</v>
      </c>
      <c r="S3423">
        <v>0.442</v>
      </c>
    </row>
    <row r="3424" spans="1:19" x14ac:dyDescent="0.3">
      <c r="A3424">
        <v>180</v>
      </c>
      <c r="B3424">
        <v>-0.255</v>
      </c>
      <c r="C3424">
        <v>-1.22</v>
      </c>
      <c r="D3424">
        <v>-2.2549999999999999</v>
      </c>
      <c r="E3424">
        <v>-2.9990000000000001</v>
      </c>
      <c r="F3424">
        <v>-3.22</v>
      </c>
      <c r="G3424">
        <v>3.4</v>
      </c>
      <c r="H3424">
        <v>0.01</v>
      </c>
      <c r="I3424">
        <v>4</v>
      </c>
      <c r="J3424">
        <v>-0.27700000000000002</v>
      </c>
      <c r="K3424">
        <v>-1.2709999999999999</v>
      </c>
      <c r="L3424">
        <v>-2.2669999999999999</v>
      </c>
      <c r="M3424">
        <v>-3.0529999999999999</v>
      </c>
      <c r="N3424">
        <v>-3.2570000000000001</v>
      </c>
      <c r="O3424">
        <v>1.1379999999999999</v>
      </c>
      <c r="P3424">
        <v>1.137</v>
      </c>
      <c r="Q3424">
        <v>1.1240000000000001</v>
      </c>
      <c r="R3424">
        <v>0.83499999999999996</v>
      </c>
      <c r="S3424">
        <v>0.443</v>
      </c>
    </row>
    <row r="3425" spans="1:19" x14ac:dyDescent="0.3">
      <c r="A3425">
        <v>240</v>
      </c>
      <c r="B3425">
        <v>-0.255</v>
      </c>
      <c r="C3425">
        <v>-1.22</v>
      </c>
      <c r="D3425">
        <v>-2.2549999999999999</v>
      </c>
      <c r="E3425">
        <v>-2.9990000000000001</v>
      </c>
      <c r="F3425">
        <v>-3.22</v>
      </c>
      <c r="G3425">
        <v>3.4</v>
      </c>
      <c r="H3425">
        <v>0.01</v>
      </c>
      <c r="I3425">
        <v>4</v>
      </c>
      <c r="J3425">
        <v>-0.28000000000000003</v>
      </c>
      <c r="K3425">
        <v>-1.2749999999999999</v>
      </c>
      <c r="L3425">
        <v>-2.2730000000000001</v>
      </c>
      <c r="M3425">
        <v>-3.05</v>
      </c>
      <c r="N3425">
        <v>-3.2610000000000001</v>
      </c>
      <c r="O3425">
        <v>1.145</v>
      </c>
      <c r="P3425">
        <v>1.153</v>
      </c>
      <c r="Q3425">
        <v>1.151</v>
      </c>
      <c r="R3425">
        <v>0.83499999999999996</v>
      </c>
      <c r="S3425">
        <v>0.44400000000000001</v>
      </c>
    </row>
    <row r="3426" spans="1:19" x14ac:dyDescent="0.3">
      <c r="A3426">
        <v>300</v>
      </c>
      <c r="B3426">
        <v>-0.255</v>
      </c>
      <c r="C3426">
        <v>-1.22</v>
      </c>
      <c r="D3426">
        <v>-2.2549999999999999</v>
      </c>
      <c r="E3426">
        <v>-2.9990000000000001</v>
      </c>
      <c r="F3426">
        <v>-3.22</v>
      </c>
      <c r="G3426">
        <v>3.4</v>
      </c>
      <c r="H3426">
        <v>0.01</v>
      </c>
      <c r="I3426">
        <v>4</v>
      </c>
      <c r="J3426">
        <v>-0.27700000000000002</v>
      </c>
      <c r="K3426">
        <v>-1.274</v>
      </c>
      <c r="L3426">
        <v>-2.2709999999999999</v>
      </c>
      <c r="M3426">
        <v>-3.056</v>
      </c>
      <c r="N3426">
        <v>-3.2650000000000001</v>
      </c>
      <c r="O3426">
        <v>1.145</v>
      </c>
      <c r="P3426">
        <v>1.143</v>
      </c>
      <c r="Q3426">
        <v>1.143</v>
      </c>
      <c r="R3426">
        <v>0.86</v>
      </c>
      <c r="S3426">
        <v>0.44600000000000001</v>
      </c>
    </row>
    <row r="3427" spans="1:19" x14ac:dyDescent="0.3">
      <c r="A3427">
        <v>360</v>
      </c>
      <c r="B3427">
        <v>-0.255</v>
      </c>
      <c r="C3427">
        <v>-1.22</v>
      </c>
      <c r="D3427">
        <v>-2.2549999999999999</v>
      </c>
      <c r="E3427">
        <v>-2.9990000000000001</v>
      </c>
      <c r="F3427">
        <v>-3.22</v>
      </c>
      <c r="G3427">
        <v>3.4</v>
      </c>
      <c r="H3427">
        <v>0.01</v>
      </c>
      <c r="I3427">
        <v>4</v>
      </c>
      <c r="J3427">
        <v>-0.27700000000000002</v>
      </c>
      <c r="K3427">
        <v>-1.274</v>
      </c>
      <c r="L3427">
        <v>-2.27</v>
      </c>
      <c r="M3427">
        <v>-3.0619999999999998</v>
      </c>
      <c r="N3427">
        <v>-3.27</v>
      </c>
      <c r="O3427">
        <v>1.147</v>
      </c>
      <c r="P3427">
        <v>1.145</v>
      </c>
      <c r="Q3427">
        <v>1.137</v>
      </c>
      <c r="R3427">
        <v>0.879</v>
      </c>
      <c r="S3427">
        <v>0.44700000000000001</v>
      </c>
    </row>
    <row r="3428" spans="1:19" x14ac:dyDescent="0.3">
      <c r="A3428">
        <v>420</v>
      </c>
      <c r="B3428">
        <v>-0.255</v>
      </c>
      <c r="C3428">
        <v>-1.22</v>
      </c>
      <c r="D3428">
        <v>-2.2549999999999999</v>
      </c>
      <c r="E3428">
        <v>-2.9990000000000001</v>
      </c>
      <c r="F3428">
        <v>-3.22</v>
      </c>
      <c r="G3428">
        <v>3.4</v>
      </c>
      <c r="H3428">
        <v>0.01</v>
      </c>
      <c r="I3428">
        <v>4</v>
      </c>
      <c r="J3428">
        <v>-0.27600000000000002</v>
      </c>
      <c r="K3428">
        <v>-1.276</v>
      </c>
      <c r="L3428">
        <v>-2.27</v>
      </c>
      <c r="M3428">
        <v>-3.0670000000000002</v>
      </c>
      <c r="N3428">
        <v>-3.2749999999999999</v>
      </c>
      <c r="O3428">
        <v>1.1499999999999999</v>
      </c>
      <c r="P3428">
        <v>1.1459999999999999</v>
      </c>
      <c r="Q3428">
        <v>1.1419999999999999</v>
      </c>
      <c r="R3428">
        <v>0.88900000000000001</v>
      </c>
      <c r="S3428">
        <v>0.44900000000000001</v>
      </c>
    </row>
    <row r="3429" spans="1:19" x14ac:dyDescent="0.3">
      <c r="A3429">
        <v>480</v>
      </c>
      <c r="B3429">
        <v>-0.255</v>
      </c>
      <c r="C3429">
        <v>-1.22</v>
      </c>
      <c r="D3429">
        <v>-2.2549999999999999</v>
      </c>
      <c r="E3429">
        <v>-2.9990000000000001</v>
      </c>
      <c r="F3429">
        <v>-3.22</v>
      </c>
      <c r="G3429">
        <v>3.4</v>
      </c>
      <c r="H3429">
        <v>0.01</v>
      </c>
      <c r="I3429">
        <v>4</v>
      </c>
      <c r="J3429">
        <v>-0.27500000000000002</v>
      </c>
      <c r="K3429">
        <v>-1.276</v>
      </c>
      <c r="L3429">
        <v>-2.2709999999999999</v>
      </c>
      <c r="M3429">
        <v>-3.0710000000000002</v>
      </c>
      <c r="N3429">
        <v>-3.2789999999999999</v>
      </c>
      <c r="O3429">
        <v>1.151</v>
      </c>
      <c r="P3429">
        <v>1.1439999999999999</v>
      </c>
      <c r="Q3429">
        <v>1.145</v>
      </c>
      <c r="R3429">
        <v>0.89400000000000002</v>
      </c>
      <c r="S3429">
        <v>0.45100000000000001</v>
      </c>
    </row>
    <row r="3430" spans="1:19" x14ac:dyDescent="0.3">
      <c r="A3430">
        <v>540</v>
      </c>
      <c r="B3430">
        <v>-0.255</v>
      </c>
      <c r="C3430">
        <v>-1.22</v>
      </c>
      <c r="D3430">
        <v>-2.2549999999999999</v>
      </c>
      <c r="E3430">
        <v>-2.9990000000000001</v>
      </c>
      <c r="F3430">
        <v>-3.22</v>
      </c>
      <c r="G3430">
        <v>3.4</v>
      </c>
      <c r="H3430">
        <v>0.01</v>
      </c>
      <c r="I3430">
        <v>4</v>
      </c>
      <c r="J3430">
        <v>-0.27400000000000002</v>
      </c>
      <c r="K3430">
        <v>-1.276</v>
      </c>
      <c r="L3430">
        <v>-2.2709999999999999</v>
      </c>
      <c r="M3430">
        <v>-3.0739999999999998</v>
      </c>
      <c r="N3430">
        <v>-3.2850000000000001</v>
      </c>
      <c r="O3430">
        <v>1.1519999999999999</v>
      </c>
      <c r="P3430">
        <v>1.1439999999999999</v>
      </c>
      <c r="Q3430">
        <v>1.145</v>
      </c>
      <c r="R3430">
        <v>0.89600000000000002</v>
      </c>
      <c r="S3430">
        <v>0.45300000000000001</v>
      </c>
    </row>
    <row r="3431" spans="1:19" x14ac:dyDescent="0.3">
      <c r="A3431">
        <v>600</v>
      </c>
      <c r="B3431">
        <v>-0.255</v>
      </c>
      <c r="C3431">
        <v>-1.22</v>
      </c>
      <c r="D3431">
        <v>-2.2549999999999999</v>
      </c>
      <c r="E3431">
        <v>-2.9990000000000001</v>
      </c>
      <c r="F3431">
        <v>-3.22</v>
      </c>
      <c r="G3431">
        <v>3.4</v>
      </c>
      <c r="H3431">
        <v>0.01</v>
      </c>
      <c r="I3431">
        <v>4</v>
      </c>
      <c r="J3431">
        <v>-0.27200000000000002</v>
      </c>
      <c r="K3431">
        <v>-1.276</v>
      </c>
      <c r="L3431">
        <v>-2.2709999999999999</v>
      </c>
      <c r="M3431">
        <v>-3.077</v>
      </c>
      <c r="N3431">
        <v>-3.29</v>
      </c>
      <c r="O3431">
        <v>1.1539999999999999</v>
      </c>
      <c r="P3431">
        <v>1.145</v>
      </c>
      <c r="Q3431">
        <v>1.143</v>
      </c>
      <c r="R3431">
        <v>0.89900000000000002</v>
      </c>
      <c r="S3431">
        <v>0.45500000000000002</v>
      </c>
    </row>
    <row r="3433" spans="1:19" x14ac:dyDescent="0.3">
      <c r="A3433" t="s">
        <v>0</v>
      </c>
      <c r="B3433" t="s">
        <v>265</v>
      </c>
    </row>
    <row r="3434" spans="1:19" x14ac:dyDescent="0.3">
      <c r="A3434">
        <v>0</v>
      </c>
      <c r="B3434">
        <v>-0.255</v>
      </c>
      <c r="C3434">
        <v>-1.2190000000000001</v>
      </c>
      <c r="D3434">
        <v>-2.2549999999999999</v>
      </c>
      <c r="E3434">
        <v>-2.9929999999999999</v>
      </c>
      <c r="F3434">
        <v>-3.21</v>
      </c>
      <c r="G3434">
        <v>3.4</v>
      </c>
      <c r="H3434">
        <v>0.01</v>
      </c>
      <c r="I3434">
        <v>4</v>
      </c>
      <c r="J3434">
        <v>-0.27400000000000002</v>
      </c>
      <c r="K3434">
        <v>-1.274</v>
      </c>
      <c r="L3434">
        <v>-2.27</v>
      </c>
      <c r="M3434">
        <v>-3.052</v>
      </c>
      <c r="N3434">
        <v>-3.21</v>
      </c>
      <c r="O3434">
        <v>1.123</v>
      </c>
      <c r="P3434">
        <v>1.123</v>
      </c>
      <c r="Q3434">
        <v>1.117</v>
      </c>
      <c r="R3434">
        <v>0.83499999999999996</v>
      </c>
      <c r="S3434">
        <v>0.36199999999999999</v>
      </c>
    </row>
    <row r="3435" spans="1:19" x14ac:dyDescent="0.3">
      <c r="A3435">
        <v>60</v>
      </c>
      <c r="B3435">
        <v>-0.255</v>
      </c>
      <c r="C3435">
        <v>-1.2190000000000001</v>
      </c>
      <c r="D3435">
        <v>-2.2549999999999999</v>
      </c>
      <c r="E3435">
        <v>-2.9929999999999999</v>
      </c>
      <c r="F3435">
        <v>-3.21</v>
      </c>
      <c r="G3435">
        <v>3.4</v>
      </c>
      <c r="H3435">
        <v>0.01</v>
      </c>
      <c r="I3435">
        <v>4</v>
      </c>
      <c r="J3435">
        <v>-0.28399999999999997</v>
      </c>
      <c r="K3435">
        <v>-1.276</v>
      </c>
      <c r="L3435">
        <v>-2.2629999999999999</v>
      </c>
      <c r="M3435">
        <v>-3.0430000000000001</v>
      </c>
      <c r="N3435">
        <v>-3.2389999999999999</v>
      </c>
      <c r="O3435">
        <v>1.143</v>
      </c>
      <c r="P3435">
        <v>1.135</v>
      </c>
      <c r="Q3435">
        <v>1.1000000000000001</v>
      </c>
      <c r="R3435">
        <v>0.81299999999999994</v>
      </c>
      <c r="S3435">
        <v>0.436</v>
      </c>
    </row>
    <row r="3436" spans="1:19" x14ac:dyDescent="0.3">
      <c r="A3436">
        <v>120</v>
      </c>
      <c r="B3436">
        <v>-0.255</v>
      </c>
      <c r="C3436">
        <v>-1.2190000000000001</v>
      </c>
      <c r="D3436">
        <v>-2.2549999999999999</v>
      </c>
      <c r="E3436">
        <v>-2.9929999999999999</v>
      </c>
      <c r="F3436">
        <v>-3.21</v>
      </c>
      <c r="G3436">
        <v>3.4</v>
      </c>
      <c r="H3436">
        <v>0.01</v>
      </c>
      <c r="I3436">
        <v>4</v>
      </c>
      <c r="J3436">
        <v>-0.27800000000000002</v>
      </c>
      <c r="K3436">
        <v>-1.2789999999999999</v>
      </c>
      <c r="L3436">
        <v>-2.2749999999999999</v>
      </c>
      <c r="M3436">
        <v>-3.0609999999999999</v>
      </c>
      <c r="N3436">
        <v>-3.2429999999999999</v>
      </c>
      <c r="O3436">
        <v>1.137</v>
      </c>
      <c r="P3436">
        <v>1.1559999999999999</v>
      </c>
      <c r="Q3436">
        <v>1.1499999999999999</v>
      </c>
      <c r="R3436">
        <v>0.873</v>
      </c>
      <c r="S3436">
        <v>0.438</v>
      </c>
    </row>
    <row r="3437" spans="1:19" x14ac:dyDescent="0.3">
      <c r="A3437">
        <v>180</v>
      </c>
      <c r="B3437">
        <v>-0.255</v>
      </c>
      <c r="C3437">
        <v>-1.2190000000000001</v>
      </c>
      <c r="D3437">
        <v>-2.2549999999999999</v>
      </c>
      <c r="E3437">
        <v>-2.9929999999999999</v>
      </c>
      <c r="F3437">
        <v>-3.21</v>
      </c>
      <c r="G3437">
        <v>3.4</v>
      </c>
      <c r="H3437">
        <v>0.01</v>
      </c>
      <c r="I3437">
        <v>4</v>
      </c>
      <c r="J3437">
        <v>-0.27700000000000002</v>
      </c>
      <c r="K3437">
        <v>-1.2709999999999999</v>
      </c>
      <c r="L3437">
        <v>-2.2669999999999999</v>
      </c>
      <c r="M3437">
        <v>-3.0470000000000002</v>
      </c>
      <c r="N3437">
        <v>-3.246</v>
      </c>
      <c r="O3437">
        <v>1.1379999999999999</v>
      </c>
      <c r="P3437">
        <v>1.137</v>
      </c>
      <c r="Q3437">
        <v>1.1240000000000001</v>
      </c>
      <c r="R3437">
        <v>0.82799999999999996</v>
      </c>
      <c r="S3437">
        <v>0.439</v>
      </c>
    </row>
    <row r="3438" spans="1:19" x14ac:dyDescent="0.3">
      <c r="A3438">
        <v>240</v>
      </c>
      <c r="B3438">
        <v>-0.255</v>
      </c>
      <c r="C3438">
        <v>-1.2190000000000001</v>
      </c>
      <c r="D3438">
        <v>-2.2549999999999999</v>
      </c>
      <c r="E3438">
        <v>-2.9929999999999999</v>
      </c>
      <c r="F3438">
        <v>-3.21</v>
      </c>
      <c r="G3438">
        <v>3.4</v>
      </c>
      <c r="H3438">
        <v>0.01</v>
      </c>
      <c r="I3438">
        <v>4</v>
      </c>
      <c r="J3438">
        <v>-0.28000000000000003</v>
      </c>
      <c r="K3438">
        <v>-1.2749999999999999</v>
      </c>
      <c r="L3438">
        <v>-2.2730000000000001</v>
      </c>
      <c r="M3438">
        <v>-3.044</v>
      </c>
      <c r="N3438">
        <v>-3.2509999999999999</v>
      </c>
      <c r="O3438">
        <v>1.145</v>
      </c>
      <c r="P3438">
        <v>1.153</v>
      </c>
      <c r="Q3438">
        <v>1.1519999999999999</v>
      </c>
      <c r="R3438">
        <v>0.82899999999999996</v>
      </c>
      <c r="S3438">
        <v>0.441</v>
      </c>
    </row>
    <row r="3439" spans="1:19" x14ac:dyDescent="0.3">
      <c r="A3439">
        <v>300</v>
      </c>
      <c r="B3439">
        <v>-0.255</v>
      </c>
      <c r="C3439">
        <v>-1.2190000000000001</v>
      </c>
      <c r="D3439">
        <v>-2.2549999999999999</v>
      </c>
      <c r="E3439">
        <v>-2.9929999999999999</v>
      </c>
      <c r="F3439">
        <v>-3.21</v>
      </c>
      <c r="G3439">
        <v>3.4</v>
      </c>
      <c r="H3439">
        <v>0.01</v>
      </c>
      <c r="I3439">
        <v>4</v>
      </c>
      <c r="J3439">
        <v>-0.27700000000000002</v>
      </c>
      <c r="K3439">
        <v>-1.274</v>
      </c>
      <c r="L3439">
        <v>-2.2709999999999999</v>
      </c>
      <c r="M3439">
        <v>-3.05</v>
      </c>
      <c r="N3439">
        <v>-3.2549999999999999</v>
      </c>
      <c r="O3439">
        <v>1.145</v>
      </c>
      <c r="P3439">
        <v>1.143</v>
      </c>
      <c r="Q3439">
        <v>1.143</v>
      </c>
      <c r="R3439">
        <v>0.85499999999999998</v>
      </c>
      <c r="S3439">
        <v>0.442</v>
      </c>
    </row>
    <row r="3440" spans="1:19" x14ac:dyDescent="0.3">
      <c r="A3440">
        <v>360</v>
      </c>
      <c r="B3440">
        <v>-0.255</v>
      </c>
      <c r="C3440">
        <v>-1.2190000000000001</v>
      </c>
      <c r="D3440">
        <v>-2.2549999999999999</v>
      </c>
      <c r="E3440">
        <v>-2.9929999999999999</v>
      </c>
      <c r="F3440">
        <v>-3.21</v>
      </c>
      <c r="G3440">
        <v>3.4</v>
      </c>
      <c r="H3440">
        <v>0.01</v>
      </c>
      <c r="I3440">
        <v>4</v>
      </c>
      <c r="J3440">
        <v>-0.27700000000000002</v>
      </c>
      <c r="K3440">
        <v>-1.274</v>
      </c>
      <c r="L3440">
        <v>-2.2690000000000001</v>
      </c>
      <c r="M3440">
        <v>-3.0569999999999999</v>
      </c>
      <c r="N3440">
        <v>-3.2589999999999999</v>
      </c>
      <c r="O3440">
        <v>1.147</v>
      </c>
      <c r="P3440">
        <v>1.145</v>
      </c>
      <c r="Q3440">
        <v>1.1359999999999999</v>
      </c>
      <c r="R3440">
        <v>0.874</v>
      </c>
      <c r="S3440">
        <v>0.443</v>
      </c>
    </row>
    <row r="3441" spans="1:19" x14ac:dyDescent="0.3">
      <c r="A3441">
        <v>420</v>
      </c>
      <c r="B3441">
        <v>-0.255</v>
      </c>
      <c r="C3441">
        <v>-1.2190000000000001</v>
      </c>
      <c r="D3441">
        <v>-2.2549999999999999</v>
      </c>
      <c r="E3441">
        <v>-2.9929999999999999</v>
      </c>
      <c r="F3441">
        <v>-3.21</v>
      </c>
      <c r="G3441">
        <v>3.4</v>
      </c>
      <c r="H3441">
        <v>0.01</v>
      </c>
      <c r="I3441">
        <v>4</v>
      </c>
      <c r="J3441">
        <v>-0.27600000000000002</v>
      </c>
      <c r="K3441">
        <v>-1.276</v>
      </c>
      <c r="L3441">
        <v>-2.27</v>
      </c>
      <c r="M3441">
        <v>-3.0609999999999999</v>
      </c>
      <c r="N3441">
        <v>-3.2629999999999999</v>
      </c>
      <c r="O3441">
        <v>1.1499999999999999</v>
      </c>
      <c r="P3441">
        <v>1.1459999999999999</v>
      </c>
      <c r="Q3441">
        <v>1.141</v>
      </c>
      <c r="R3441">
        <v>0.88300000000000001</v>
      </c>
      <c r="S3441">
        <v>0.44500000000000001</v>
      </c>
    </row>
    <row r="3442" spans="1:19" x14ac:dyDescent="0.3">
      <c r="A3442">
        <v>480</v>
      </c>
      <c r="B3442">
        <v>-0.255</v>
      </c>
      <c r="C3442">
        <v>-1.2190000000000001</v>
      </c>
      <c r="D3442">
        <v>-2.2549999999999999</v>
      </c>
      <c r="E3442">
        <v>-2.9929999999999999</v>
      </c>
      <c r="F3442">
        <v>-3.21</v>
      </c>
      <c r="G3442">
        <v>3.4</v>
      </c>
      <c r="H3442">
        <v>0.01</v>
      </c>
      <c r="I3442">
        <v>4</v>
      </c>
      <c r="J3442">
        <v>-0.27500000000000002</v>
      </c>
      <c r="K3442">
        <v>-1.276</v>
      </c>
      <c r="L3442">
        <v>-2.2709999999999999</v>
      </c>
      <c r="M3442">
        <v>-3.0649999999999999</v>
      </c>
      <c r="N3442">
        <v>-3.2679999999999998</v>
      </c>
      <c r="O3442">
        <v>1.151</v>
      </c>
      <c r="P3442">
        <v>1.1439999999999999</v>
      </c>
      <c r="Q3442">
        <v>1.145</v>
      </c>
      <c r="R3442">
        <v>0.88800000000000001</v>
      </c>
      <c r="S3442">
        <v>0.44700000000000001</v>
      </c>
    </row>
    <row r="3443" spans="1:19" x14ac:dyDescent="0.3">
      <c r="A3443">
        <v>540</v>
      </c>
      <c r="B3443">
        <v>-0.255</v>
      </c>
      <c r="C3443">
        <v>-1.2190000000000001</v>
      </c>
      <c r="D3443">
        <v>-2.2549999999999999</v>
      </c>
      <c r="E3443">
        <v>-2.9929999999999999</v>
      </c>
      <c r="F3443">
        <v>-3.21</v>
      </c>
      <c r="G3443">
        <v>3.4</v>
      </c>
      <c r="H3443">
        <v>0.01</v>
      </c>
      <c r="I3443">
        <v>4</v>
      </c>
      <c r="J3443">
        <v>-0.27400000000000002</v>
      </c>
      <c r="K3443">
        <v>-1.276</v>
      </c>
      <c r="L3443">
        <v>-2.2709999999999999</v>
      </c>
      <c r="M3443">
        <v>-3.0680000000000001</v>
      </c>
      <c r="N3443">
        <v>-3.274</v>
      </c>
      <c r="O3443">
        <v>1.1519999999999999</v>
      </c>
      <c r="P3443">
        <v>1.1439999999999999</v>
      </c>
      <c r="Q3443">
        <v>1.1439999999999999</v>
      </c>
      <c r="R3443">
        <v>0.89100000000000001</v>
      </c>
      <c r="S3443">
        <v>0.44900000000000001</v>
      </c>
    </row>
    <row r="3444" spans="1:19" x14ac:dyDescent="0.3">
      <c r="A3444">
        <v>600</v>
      </c>
      <c r="B3444">
        <v>-0.255</v>
      </c>
      <c r="C3444">
        <v>-1.2190000000000001</v>
      </c>
      <c r="D3444">
        <v>-2.2549999999999999</v>
      </c>
      <c r="E3444">
        <v>-2.9929999999999999</v>
      </c>
      <c r="F3444">
        <v>-3.21</v>
      </c>
      <c r="G3444">
        <v>3.4</v>
      </c>
      <c r="H3444">
        <v>0.01</v>
      </c>
      <c r="I3444">
        <v>4</v>
      </c>
      <c r="J3444">
        <v>-0.27200000000000002</v>
      </c>
      <c r="K3444">
        <v>-1.276</v>
      </c>
      <c r="L3444">
        <v>-2.2709999999999999</v>
      </c>
      <c r="M3444">
        <v>-3.0710000000000002</v>
      </c>
      <c r="N3444">
        <v>-3.2789999999999999</v>
      </c>
      <c r="O3444">
        <v>1.1539999999999999</v>
      </c>
      <c r="P3444">
        <v>1.145</v>
      </c>
      <c r="Q3444">
        <v>1.143</v>
      </c>
      <c r="R3444">
        <v>0.89300000000000002</v>
      </c>
      <c r="S3444">
        <v>0.45100000000000001</v>
      </c>
    </row>
    <row r="3446" spans="1:19" x14ac:dyDescent="0.3">
      <c r="A3446" t="s">
        <v>0</v>
      </c>
      <c r="B3446" t="s">
        <v>266</v>
      </c>
    </row>
    <row r="3447" spans="1:19" x14ac:dyDescent="0.3">
      <c r="A3447">
        <v>0</v>
      </c>
      <c r="B3447">
        <v>-0.255</v>
      </c>
      <c r="C3447">
        <v>-1.2190000000000001</v>
      </c>
      <c r="D3447">
        <v>-2.2549999999999999</v>
      </c>
      <c r="E3447">
        <v>-2.9860000000000002</v>
      </c>
      <c r="F3447">
        <v>-3.2</v>
      </c>
      <c r="G3447">
        <v>3.4</v>
      </c>
      <c r="H3447">
        <v>0.01</v>
      </c>
      <c r="I3447">
        <v>4</v>
      </c>
      <c r="J3447">
        <v>-0.27400000000000002</v>
      </c>
      <c r="K3447">
        <v>-1.274</v>
      </c>
      <c r="L3447">
        <v>-2.27</v>
      </c>
      <c r="M3447">
        <v>-3.0459999999999998</v>
      </c>
      <c r="N3447">
        <v>-3.2</v>
      </c>
      <c r="O3447">
        <v>1.123</v>
      </c>
      <c r="P3447">
        <v>1.123</v>
      </c>
      <c r="Q3447">
        <v>1.117</v>
      </c>
      <c r="R3447">
        <v>0.82799999999999996</v>
      </c>
      <c r="S3447">
        <v>0.35899999999999999</v>
      </c>
    </row>
    <row r="3448" spans="1:19" x14ac:dyDescent="0.3">
      <c r="A3448">
        <v>60</v>
      </c>
      <c r="B3448">
        <v>-0.255</v>
      </c>
      <c r="C3448">
        <v>-1.2190000000000001</v>
      </c>
      <c r="D3448">
        <v>-2.2549999999999999</v>
      </c>
      <c r="E3448">
        <v>-2.9860000000000002</v>
      </c>
      <c r="F3448">
        <v>-3.2</v>
      </c>
      <c r="G3448">
        <v>3.4</v>
      </c>
      <c r="H3448">
        <v>0.01</v>
      </c>
      <c r="I3448">
        <v>4</v>
      </c>
      <c r="J3448">
        <v>-0.28399999999999997</v>
      </c>
      <c r="K3448">
        <v>-1.2769999999999999</v>
      </c>
      <c r="L3448">
        <v>-2.2629999999999999</v>
      </c>
      <c r="M3448">
        <v>-3.0369999999999999</v>
      </c>
      <c r="N3448">
        <v>-3.2280000000000002</v>
      </c>
      <c r="O3448">
        <v>1.143</v>
      </c>
      <c r="P3448">
        <v>1.1359999999999999</v>
      </c>
      <c r="Q3448">
        <v>1.1000000000000001</v>
      </c>
      <c r="R3448">
        <v>0.80500000000000005</v>
      </c>
      <c r="S3448">
        <v>0.432</v>
      </c>
    </row>
    <row r="3449" spans="1:19" x14ac:dyDescent="0.3">
      <c r="A3449">
        <v>120</v>
      </c>
      <c r="B3449">
        <v>-0.255</v>
      </c>
      <c r="C3449">
        <v>-1.2190000000000001</v>
      </c>
      <c r="D3449">
        <v>-2.2549999999999999</v>
      </c>
      <c r="E3449">
        <v>-2.9860000000000002</v>
      </c>
      <c r="F3449">
        <v>-3.2</v>
      </c>
      <c r="G3449">
        <v>3.4</v>
      </c>
      <c r="H3449">
        <v>0.01</v>
      </c>
      <c r="I3449">
        <v>4</v>
      </c>
      <c r="J3449">
        <v>-0.27800000000000002</v>
      </c>
      <c r="K3449">
        <v>-1.2789999999999999</v>
      </c>
      <c r="L3449">
        <v>-2.2749999999999999</v>
      </c>
      <c r="M3449">
        <v>-3.0550000000000002</v>
      </c>
      <c r="N3449">
        <v>-3.2330000000000001</v>
      </c>
      <c r="O3449">
        <v>1.1359999999999999</v>
      </c>
      <c r="P3449">
        <v>1.1559999999999999</v>
      </c>
      <c r="Q3449">
        <v>1.1499999999999999</v>
      </c>
      <c r="R3449">
        <v>0.86699999999999999</v>
      </c>
      <c r="S3449">
        <v>0.434</v>
      </c>
    </row>
    <row r="3450" spans="1:19" x14ac:dyDescent="0.3">
      <c r="A3450">
        <v>180</v>
      </c>
      <c r="B3450">
        <v>-0.255</v>
      </c>
      <c r="C3450">
        <v>-1.2190000000000001</v>
      </c>
      <c r="D3450">
        <v>-2.2549999999999999</v>
      </c>
      <c r="E3450">
        <v>-2.9860000000000002</v>
      </c>
      <c r="F3450">
        <v>-3.2</v>
      </c>
      <c r="G3450">
        <v>3.4</v>
      </c>
      <c r="H3450">
        <v>0.01</v>
      </c>
      <c r="I3450">
        <v>4</v>
      </c>
      <c r="J3450">
        <v>-0.27700000000000002</v>
      </c>
      <c r="K3450">
        <v>-1.2709999999999999</v>
      </c>
      <c r="L3450">
        <v>-2.266</v>
      </c>
      <c r="M3450">
        <v>-3.0409999999999999</v>
      </c>
      <c r="N3450">
        <v>-3.2360000000000002</v>
      </c>
      <c r="O3450">
        <v>1.1379999999999999</v>
      </c>
      <c r="P3450">
        <v>1.137</v>
      </c>
      <c r="Q3450">
        <v>1.123</v>
      </c>
      <c r="R3450">
        <v>0.82299999999999995</v>
      </c>
      <c r="S3450">
        <v>0.435</v>
      </c>
    </row>
    <row r="3451" spans="1:19" x14ac:dyDescent="0.3">
      <c r="A3451">
        <v>240</v>
      </c>
      <c r="B3451">
        <v>-0.255</v>
      </c>
      <c r="C3451">
        <v>-1.2190000000000001</v>
      </c>
      <c r="D3451">
        <v>-2.2549999999999999</v>
      </c>
      <c r="E3451">
        <v>-2.9860000000000002</v>
      </c>
      <c r="F3451">
        <v>-3.2</v>
      </c>
      <c r="G3451">
        <v>3.4</v>
      </c>
      <c r="H3451">
        <v>0.01</v>
      </c>
      <c r="I3451">
        <v>4</v>
      </c>
      <c r="J3451">
        <v>-0.28000000000000003</v>
      </c>
      <c r="K3451">
        <v>-1.2749999999999999</v>
      </c>
      <c r="L3451">
        <v>-2.2719999999999998</v>
      </c>
      <c r="M3451">
        <v>-3.0379999999999998</v>
      </c>
      <c r="N3451">
        <v>-3.24</v>
      </c>
      <c r="O3451">
        <v>1.145</v>
      </c>
      <c r="P3451">
        <v>1.153</v>
      </c>
      <c r="Q3451">
        <v>1.151</v>
      </c>
      <c r="R3451">
        <v>0.82099999999999995</v>
      </c>
      <c r="S3451">
        <v>0.437</v>
      </c>
    </row>
    <row r="3452" spans="1:19" x14ac:dyDescent="0.3">
      <c r="A3452">
        <v>300</v>
      </c>
      <c r="B3452">
        <v>-0.255</v>
      </c>
      <c r="C3452">
        <v>-1.2190000000000001</v>
      </c>
      <c r="D3452">
        <v>-2.2549999999999999</v>
      </c>
      <c r="E3452">
        <v>-2.9860000000000002</v>
      </c>
      <c r="F3452">
        <v>-3.2</v>
      </c>
      <c r="G3452">
        <v>3.4</v>
      </c>
      <c r="H3452">
        <v>0.01</v>
      </c>
      <c r="I3452">
        <v>4</v>
      </c>
      <c r="J3452">
        <v>-0.27700000000000002</v>
      </c>
      <c r="K3452">
        <v>-1.274</v>
      </c>
      <c r="L3452">
        <v>-2.2709999999999999</v>
      </c>
      <c r="M3452">
        <v>-3.044</v>
      </c>
      <c r="N3452">
        <v>-3.2440000000000002</v>
      </c>
      <c r="O3452">
        <v>1.145</v>
      </c>
      <c r="P3452">
        <v>1.143</v>
      </c>
      <c r="Q3452">
        <v>1.143</v>
      </c>
      <c r="R3452">
        <v>0.84699999999999998</v>
      </c>
      <c r="S3452">
        <v>0.438</v>
      </c>
    </row>
    <row r="3453" spans="1:19" x14ac:dyDescent="0.3">
      <c r="A3453">
        <v>360</v>
      </c>
      <c r="B3453">
        <v>-0.255</v>
      </c>
      <c r="C3453">
        <v>-1.2190000000000001</v>
      </c>
      <c r="D3453">
        <v>-2.2549999999999999</v>
      </c>
      <c r="E3453">
        <v>-2.9860000000000002</v>
      </c>
      <c r="F3453">
        <v>-3.2</v>
      </c>
      <c r="G3453">
        <v>3.4</v>
      </c>
      <c r="H3453">
        <v>0.01</v>
      </c>
      <c r="I3453">
        <v>4</v>
      </c>
      <c r="J3453">
        <v>-0.27700000000000002</v>
      </c>
      <c r="K3453">
        <v>-1.274</v>
      </c>
      <c r="L3453">
        <v>-2.2690000000000001</v>
      </c>
      <c r="M3453">
        <v>-3.05</v>
      </c>
      <c r="N3453">
        <v>-3.2480000000000002</v>
      </c>
      <c r="O3453">
        <v>1.147</v>
      </c>
      <c r="P3453">
        <v>1.1439999999999999</v>
      </c>
      <c r="Q3453">
        <v>1.1359999999999999</v>
      </c>
      <c r="R3453">
        <v>0.86699999999999999</v>
      </c>
      <c r="S3453">
        <v>0.439</v>
      </c>
    </row>
    <row r="3454" spans="1:19" x14ac:dyDescent="0.3">
      <c r="A3454">
        <v>420</v>
      </c>
      <c r="B3454">
        <v>-0.255</v>
      </c>
      <c r="C3454">
        <v>-1.2190000000000001</v>
      </c>
      <c r="D3454">
        <v>-2.2549999999999999</v>
      </c>
      <c r="E3454">
        <v>-2.9860000000000002</v>
      </c>
      <c r="F3454">
        <v>-3.2</v>
      </c>
      <c r="G3454">
        <v>3.4</v>
      </c>
      <c r="H3454">
        <v>0.01</v>
      </c>
      <c r="I3454">
        <v>4</v>
      </c>
      <c r="J3454">
        <v>-0.27600000000000002</v>
      </c>
      <c r="K3454">
        <v>-1.276</v>
      </c>
      <c r="L3454">
        <v>-2.27</v>
      </c>
      <c r="M3454">
        <v>-3.0550000000000002</v>
      </c>
      <c r="N3454">
        <v>-3.2519999999999998</v>
      </c>
      <c r="O3454">
        <v>1.1499999999999999</v>
      </c>
      <c r="P3454">
        <v>1.1459999999999999</v>
      </c>
      <c r="Q3454">
        <v>1.141</v>
      </c>
      <c r="R3454">
        <v>0.878</v>
      </c>
      <c r="S3454">
        <v>0.441</v>
      </c>
    </row>
    <row r="3455" spans="1:19" x14ac:dyDescent="0.3">
      <c r="A3455">
        <v>480</v>
      </c>
      <c r="B3455">
        <v>-0.255</v>
      </c>
      <c r="C3455">
        <v>-1.2190000000000001</v>
      </c>
      <c r="D3455">
        <v>-2.2549999999999999</v>
      </c>
      <c r="E3455">
        <v>-2.9860000000000002</v>
      </c>
      <c r="F3455">
        <v>-3.2</v>
      </c>
      <c r="G3455">
        <v>3.4</v>
      </c>
      <c r="H3455">
        <v>0.01</v>
      </c>
      <c r="I3455">
        <v>4</v>
      </c>
      <c r="J3455">
        <v>-0.27500000000000002</v>
      </c>
      <c r="K3455">
        <v>-1.276</v>
      </c>
      <c r="L3455">
        <v>-2.2709999999999999</v>
      </c>
      <c r="M3455">
        <v>-3.0590000000000002</v>
      </c>
      <c r="N3455">
        <v>-3.2570000000000001</v>
      </c>
      <c r="O3455">
        <v>1.151</v>
      </c>
      <c r="P3455">
        <v>1.1439999999999999</v>
      </c>
      <c r="Q3455">
        <v>1.1439999999999999</v>
      </c>
      <c r="R3455">
        <v>0.88200000000000001</v>
      </c>
      <c r="S3455">
        <v>0.443</v>
      </c>
    </row>
    <row r="3456" spans="1:19" x14ac:dyDescent="0.3">
      <c r="A3456">
        <v>540</v>
      </c>
      <c r="B3456">
        <v>-0.255</v>
      </c>
      <c r="C3456">
        <v>-1.2190000000000001</v>
      </c>
      <c r="D3456">
        <v>-2.2549999999999999</v>
      </c>
      <c r="E3456">
        <v>-2.9860000000000002</v>
      </c>
      <c r="F3456">
        <v>-3.2</v>
      </c>
      <c r="G3456">
        <v>3.4</v>
      </c>
      <c r="H3456">
        <v>0.01</v>
      </c>
      <c r="I3456">
        <v>4</v>
      </c>
      <c r="J3456">
        <v>-0.27400000000000002</v>
      </c>
      <c r="K3456">
        <v>-1.276</v>
      </c>
      <c r="L3456">
        <v>-2.2709999999999999</v>
      </c>
      <c r="M3456">
        <v>-3.0619999999999998</v>
      </c>
      <c r="N3456">
        <v>-3.262</v>
      </c>
      <c r="O3456">
        <v>1.1519999999999999</v>
      </c>
      <c r="P3456">
        <v>1.1439999999999999</v>
      </c>
      <c r="Q3456">
        <v>1.1439999999999999</v>
      </c>
      <c r="R3456">
        <v>0.88500000000000001</v>
      </c>
      <c r="S3456">
        <v>0.44500000000000001</v>
      </c>
    </row>
    <row r="3457" spans="1:19" x14ac:dyDescent="0.3">
      <c r="A3457">
        <v>600</v>
      </c>
      <c r="B3457">
        <v>-0.255</v>
      </c>
      <c r="C3457">
        <v>-1.2190000000000001</v>
      </c>
      <c r="D3457">
        <v>-2.2549999999999999</v>
      </c>
      <c r="E3457">
        <v>-2.9860000000000002</v>
      </c>
      <c r="F3457">
        <v>-3.2</v>
      </c>
      <c r="G3457">
        <v>3.4</v>
      </c>
      <c r="H3457">
        <v>0.01</v>
      </c>
      <c r="I3457">
        <v>4</v>
      </c>
      <c r="J3457">
        <v>-0.27200000000000002</v>
      </c>
      <c r="K3457">
        <v>-1.276</v>
      </c>
      <c r="L3457">
        <v>-2.2709999999999999</v>
      </c>
      <c r="M3457">
        <v>-3.0649999999999999</v>
      </c>
      <c r="N3457">
        <v>-3.2669999999999999</v>
      </c>
      <c r="O3457">
        <v>1.1539999999999999</v>
      </c>
      <c r="P3457">
        <v>1.145</v>
      </c>
      <c r="Q3457">
        <v>1.1419999999999999</v>
      </c>
      <c r="R3457">
        <v>0.88700000000000001</v>
      </c>
      <c r="S3457">
        <v>0.44700000000000001</v>
      </c>
    </row>
    <row r="3459" spans="1:19" x14ac:dyDescent="0.3">
      <c r="A3459" t="s">
        <v>0</v>
      </c>
      <c r="B3459" t="s">
        <v>267</v>
      </c>
    </row>
    <row r="3460" spans="1:19" x14ac:dyDescent="0.3">
      <c r="A3460">
        <v>0</v>
      </c>
      <c r="B3460">
        <v>-0.255</v>
      </c>
      <c r="C3460">
        <v>-1.2190000000000001</v>
      </c>
      <c r="D3460">
        <v>-2.2549999999999999</v>
      </c>
      <c r="E3460">
        <v>-2.9809999999999999</v>
      </c>
      <c r="F3460">
        <v>-3.19</v>
      </c>
      <c r="G3460">
        <v>3.4</v>
      </c>
      <c r="H3460">
        <v>0.01</v>
      </c>
      <c r="I3460">
        <v>4</v>
      </c>
      <c r="J3460">
        <v>-0.27400000000000002</v>
      </c>
      <c r="K3460">
        <v>-1.274</v>
      </c>
      <c r="L3460">
        <v>-2.27</v>
      </c>
      <c r="M3460">
        <v>-3.0390000000000001</v>
      </c>
      <c r="N3460">
        <v>-3.19</v>
      </c>
      <c r="O3460">
        <v>1.123</v>
      </c>
      <c r="P3460">
        <v>1.123</v>
      </c>
      <c r="Q3460">
        <v>1.1160000000000001</v>
      </c>
      <c r="R3460">
        <v>0.82199999999999995</v>
      </c>
      <c r="S3460">
        <v>0.35699999999999998</v>
      </c>
    </row>
    <row r="3461" spans="1:19" x14ac:dyDescent="0.3">
      <c r="A3461">
        <v>60</v>
      </c>
      <c r="B3461">
        <v>-0.255</v>
      </c>
      <c r="C3461">
        <v>-1.2190000000000001</v>
      </c>
      <c r="D3461">
        <v>-2.2549999999999999</v>
      </c>
      <c r="E3461">
        <v>-2.9809999999999999</v>
      </c>
      <c r="F3461">
        <v>-3.19</v>
      </c>
      <c r="G3461">
        <v>3.4</v>
      </c>
      <c r="H3461">
        <v>0.01</v>
      </c>
      <c r="I3461">
        <v>4</v>
      </c>
      <c r="J3461">
        <v>-0.28299999999999997</v>
      </c>
      <c r="K3461">
        <v>-1.2769999999999999</v>
      </c>
      <c r="L3461">
        <v>-2.2629999999999999</v>
      </c>
      <c r="M3461">
        <v>-3.0310000000000001</v>
      </c>
      <c r="N3461">
        <v>-3.2170000000000001</v>
      </c>
      <c r="O3461">
        <v>1.1419999999999999</v>
      </c>
      <c r="P3461">
        <v>1.1359999999999999</v>
      </c>
      <c r="Q3461">
        <v>1.1000000000000001</v>
      </c>
      <c r="R3461">
        <v>0.79900000000000004</v>
      </c>
      <c r="S3461">
        <v>0.42899999999999999</v>
      </c>
    </row>
    <row r="3462" spans="1:19" x14ac:dyDescent="0.3">
      <c r="A3462">
        <v>120</v>
      </c>
      <c r="B3462">
        <v>-0.255</v>
      </c>
      <c r="C3462">
        <v>-1.2190000000000001</v>
      </c>
      <c r="D3462">
        <v>-2.2549999999999999</v>
      </c>
      <c r="E3462">
        <v>-2.9809999999999999</v>
      </c>
      <c r="F3462">
        <v>-3.19</v>
      </c>
      <c r="G3462">
        <v>3.4</v>
      </c>
      <c r="H3462">
        <v>0.01</v>
      </c>
      <c r="I3462">
        <v>4</v>
      </c>
      <c r="J3462">
        <v>-0.27800000000000002</v>
      </c>
      <c r="K3462">
        <v>-1.2789999999999999</v>
      </c>
      <c r="L3462">
        <v>-2.2749999999999999</v>
      </c>
      <c r="M3462">
        <v>-3.0489999999999999</v>
      </c>
      <c r="N3462">
        <v>-3.222</v>
      </c>
      <c r="O3462">
        <v>1.137</v>
      </c>
      <c r="P3462">
        <v>1.1559999999999999</v>
      </c>
      <c r="Q3462">
        <v>1.1499999999999999</v>
      </c>
      <c r="R3462">
        <v>0.85899999999999999</v>
      </c>
      <c r="S3462">
        <v>0.43099999999999999</v>
      </c>
    </row>
    <row r="3463" spans="1:19" x14ac:dyDescent="0.3">
      <c r="A3463">
        <v>180</v>
      </c>
      <c r="B3463">
        <v>-0.255</v>
      </c>
      <c r="C3463">
        <v>-1.2190000000000001</v>
      </c>
      <c r="D3463">
        <v>-2.2549999999999999</v>
      </c>
      <c r="E3463">
        <v>-2.9809999999999999</v>
      </c>
      <c r="F3463">
        <v>-3.19</v>
      </c>
      <c r="G3463">
        <v>3.4</v>
      </c>
      <c r="H3463">
        <v>0.01</v>
      </c>
      <c r="I3463">
        <v>4</v>
      </c>
      <c r="J3463">
        <v>-0.27700000000000002</v>
      </c>
      <c r="K3463">
        <v>-1.2709999999999999</v>
      </c>
      <c r="L3463">
        <v>-2.266</v>
      </c>
      <c r="M3463">
        <v>-3.0339999999999998</v>
      </c>
      <c r="N3463">
        <v>-3.2250000000000001</v>
      </c>
      <c r="O3463">
        <v>1.1379999999999999</v>
      </c>
      <c r="P3463">
        <v>1.1379999999999999</v>
      </c>
      <c r="Q3463">
        <v>1.123</v>
      </c>
      <c r="R3463">
        <v>0.81499999999999995</v>
      </c>
      <c r="S3463">
        <v>0.432</v>
      </c>
    </row>
    <row r="3464" spans="1:19" x14ac:dyDescent="0.3">
      <c r="A3464">
        <v>240</v>
      </c>
      <c r="B3464">
        <v>-0.255</v>
      </c>
      <c r="C3464">
        <v>-1.2190000000000001</v>
      </c>
      <c r="D3464">
        <v>-2.2549999999999999</v>
      </c>
      <c r="E3464">
        <v>-2.9809999999999999</v>
      </c>
      <c r="F3464">
        <v>-3.19</v>
      </c>
      <c r="G3464">
        <v>3.4</v>
      </c>
      <c r="H3464">
        <v>0.01</v>
      </c>
      <c r="I3464">
        <v>4</v>
      </c>
      <c r="J3464">
        <v>-0.28000000000000003</v>
      </c>
      <c r="K3464">
        <v>-1.2749999999999999</v>
      </c>
      <c r="L3464">
        <v>-2.2719999999999998</v>
      </c>
      <c r="M3464">
        <v>-3.032</v>
      </c>
      <c r="N3464">
        <v>-3.2290000000000001</v>
      </c>
      <c r="O3464">
        <v>1.145</v>
      </c>
      <c r="P3464">
        <v>1.153</v>
      </c>
      <c r="Q3464">
        <v>1.151</v>
      </c>
      <c r="R3464">
        <v>0.81499999999999995</v>
      </c>
      <c r="S3464">
        <v>0.433</v>
      </c>
    </row>
    <row r="3465" spans="1:19" x14ac:dyDescent="0.3">
      <c r="A3465">
        <v>300</v>
      </c>
      <c r="B3465">
        <v>-0.255</v>
      </c>
      <c r="C3465">
        <v>-1.2190000000000001</v>
      </c>
      <c r="D3465">
        <v>-2.2549999999999999</v>
      </c>
      <c r="E3465">
        <v>-2.9809999999999999</v>
      </c>
      <c r="F3465">
        <v>-3.19</v>
      </c>
      <c r="G3465">
        <v>3.4</v>
      </c>
      <c r="H3465">
        <v>0.01</v>
      </c>
      <c r="I3465">
        <v>4</v>
      </c>
      <c r="J3465">
        <v>-0.27700000000000002</v>
      </c>
      <c r="K3465">
        <v>-1.274</v>
      </c>
      <c r="L3465">
        <v>-2.2709999999999999</v>
      </c>
      <c r="M3465">
        <v>-3.0379999999999998</v>
      </c>
      <c r="N3465">
        <v>-3.234</v>
      </c>
      <c r="O3465">
        <v>1.145</v>
      </c>
      <c r="P3465">
        <v>1.143</v>
      </c>
      <c r="Q3465">
        <v>1.143</v>
      </c>
      <c r="R3465">
        <v>0.84099999999999997</v>
      </c>
      <c r="S3465">
        <v>0.434</v>
      </c>
    </row>
    <row r="3466" spans="1:19" x14ac:dyDescent="0.3">
      <c r="A3466">
        <v>360</v>
      </c>
      <c r="B3466">
        <v>-0.255</v>
      </c>
      <c r="C3466">
        <v>-1.2190000000000001</v>
      </c>
      <c r="D3466">
        <v>-2.2549999999999999</v>
      </c>
      <c r="E3466">
        <v>-2.9809999999999999</v>
      </c>
      <c r="F3466">
        <v>-3.19</v>
      </c>
      <c r="G3466">
        <v>3.4</v>
      </c>
      <c r="H3466">
        <v>0.01</v>
      </c>
      <c r="I3466">
        <v>4</v>
      </c>
      <c r="J3466">
        <v>-0.27700000000000002</v>
      </c>
      <c r="K3466">
        <v>-1.274</v>
      </c>
      <c r="L3466">
        <v>-2.2690000000000001</v>
      </c>
      <c r="M3466">
        <v>-3.044</v>
      </c>
      <c r="N3466">
        <v>-3.2370000000000001</v>
      </c>
      <c r="O3466">
        <v>1.147</v>
      </c>
      <c r="P3466">
        <v>1.1439999999999999</v>
      </c>
      <c r="Q3466">
        <v>1.1359999999999999</v>
      </c>
      <c r="R3466">
        <v>0.86199999999999999</v>
      </c>
      <c r="S3466">
        <v>0.436</v>
      </c>
    </row>
    <row r="3467" spans="1:19" x14ac:dyDescent="0.3">
      <c r="A3467">
        <v>420</v>
      </c>
      <c r="B3467">
        <v>-0.255</v>
      </c>
      <c r="C3467">
        <v>-1.2190000000000001</v>
      </c>
      <c r="D3467">
        <v>-2.2549999999999999</v>
      </c>
      <c r="E3467">
        <v>-2.9809999999999999</v>
      </c>
      <c r="F3467">
        <v>-3.19</v>
      </c>
      <c r="G3467">
        <v>3.4</v>
      </c>
      <c r="H3467">
        <v>0.01</v>
      </c>
      <c r="I3467">
        <v>4</v>
      </c>
      <c r="J3467">
        <v>-0.27600000000000002</v>
      </c>
      <c r="K3467">
        <v>-1.276</v>
      </c>
      <c r="L3467">
        <v>-2.27</v>
      </c>
      <c r="M3467">
        <v>-3.0489999999999999</v>
      </c>
      <c r="N3467">
        <v>-3.242</v>
      </c>
      <c r="O3467">
        <v>1.1499999999999999</v>
      </c>
      <c r="P3467">
        <v>1.1459999999999999</v>
      </c>
      <c r="Q3467">
        <v>1.141</v>
      </c>
      <c r="R3467">
        <v>0.872</v>
      </c>
      <c r="S3467">
        <v>0.437</v>
      </c>
    </row>
    <row r="3468" spans="1:19" x14ac:dyDescent="0.3">
      <c r="A3468">
        <v>480</v>
      </c>
      <c r="B3468">
        <v>-0.255</v>
      </c>
      <c r="C3468">
        <v>-1.2190000000000001</v>
      </c>
      <c r="D3468">
        <v>-2.2549999999999999</v>
      </c>
      <c r="E3468">
        <v>-2.9809999999999999</v>
      </c>
      <c r="F3468">
        <v>-3.19</v>
      </c>
      <c r="G3468">
        <v>3.4</v>
      </c>
      <c r="H3468">
        <v>0.01</v>
      </c>
      <c r="I3468">
        <v>4</v>
      </c>
      <c r="J3468">
        <v>-0.27500000000000002</v>
      </c>
      <c r="K3468">
        <v>-1.276</v>
      </c>
      <c r="L3468">
        <v>-2.27</v>
      </c>
      <c r="M3468">
        <v>-3.0529999999999999</v>
      </c>
      <c r="N3468">
        <v>-3.246</v>
      </c>
      <c r="O3468">
        <v>1.151</v>
      </c>
      <c r="P3468">
        <v>1.1439999999999999</v>
      </c>
      <c r="Q3468">
        <v>1.1439999999999999</v>
      </c>
      <c r="R3468">
        <v>0.877</v>
      </c>
      <c r="S3468">
        <v>0.439</v>
      </c>
    </row>
    <row r="3469" spans="1:19" x14ac:dyDescent="0.3">
      <c r="A3469">
        <v>540</v>
      </c>
      <c r="B3469">
        <v>-0.255</v>
      </c>
      <c r="C3469">
        <v>-1.2190000000000001</v>
      </c>
      <c r="D3469">
        <v>-2.2549999999999999</v>
      </c>
      <c r="E3469">
        <v>-2.9809999999999999</v>
      </c>
      <c r="F3469">
        <v>-3.19</v>
      </c>
      <c r="G3469">
        <v>3.4</v>
      </c>
      <c r="H3469">
        <v>0.01</v>
      </c>
      <c r="I3469">
        <v>4</v>
      </c>
      <c r="J3469">
        <v>-0.27400000000000002</v>
      </c>
      <c r="K3469">
        <v>-1.276</v>
      </c>
      <c r="L3469">
        <v>-2.2709999999999999</v>
      </c>
      <c r="M3469">
        <v>-3.056</v>
      </c>
      <c r="N3469">
        <v>-3.2509999999999999</v>
      </c>
      <c r="O3469">
        <v>1.1519999999999999</v>
      </c>
      <c r="P3469">
        <v>1.1439999999999999</v>
      </c>
      <c r="Q3469">
        <v>1.1439999999999999</v>
      </c>
      <c r="R3469">
        <v>0.879</v>
      </c>
      <c r="S3469">
        <v>0.441</v>
      </c>
    </row>
    <row r="3470" spans="1:19" x14ac:dyDescent="0.3">
      <c r="A3470">
        <v>600</v>
      </c>
      <c r="B3470">
        <v>-0.255</v>
      </c>
      <c r="C3470">
        <v>-1.2190000000000001</v>
      </c>
      <c r="D3470">
        <v>-2.2549999999999999</v>
      </c>
      <c r="E3470">
        <v>-2.9809999999999999</v>
      </c>
      <c r="F3470">
        <v>-3.19</v>
      </c>
      <c r="G3470">
        <v>3.4</v>
      </c>
      <c r="H3470">
        <v>0.01</v>
      </c>
      <c r="I3470">
        <v>4</v>
      </c>
      <c r="J3470">
        <v>-0.27200000000000002</v>
      </c>
      <c r="K3470">
        <v>-1.276</v>
      </c>
      <c r="L3470">
        <v>-2.27</v>
      </c>
      <c r="M3470">
        <v>-3.0590000000000002</v>
      </c>
      <c r="N3470">
        <v>-3.2559999999999998</v>
      </c>
      <c r="O3470">
        <v>1.1539999999999999</v>
      </c>
      <c r="P3470">
        <v>1.145</v>
      </c>
      <c r="Q3470">
        <v>1.1419999999999999</v>
      </c>
      <c r="R3470">
        <v>0.88100000000000001</v>
      </c>
      <c r="S3470">
        <v>0.443</v>
      </c>
    </row>
    <row r="3472" spans="1:19" x14ac:dyDescent="0.3">
      <c r="A3472" t="s">
        <v>0</v>
      </c>
      <c r="B3472" t="s">
        <v>268</v>
      </c>
    </row>
    <row r="3473" spans="1:19" x14ac:dyDescent="0.3">
      <c r="A3473">
        <v>0</v>
      </c>
      <c r="B3473">
        <v>-0.255</v>
      </c>
      <c r="C3473">
        <v>-1.22</v>
      </c>
      <c r="D3473">
        <v>-2.2549999999999999</v>
      </c>
      <c r="E3473">
        <v>-2.9750000000000001</v>
      </c>
      <c r="F3473">
        <v>-3.18</v>
      </c>
      <c r="G3473">
        <v>3.4</v>
      </c>
      <c r="H3473">
        <v>0.01</v>
      </c>
      <c r="I3473">
        <v>4</v>
      </c>
      <c r="J3473">
        <v>-0.27400000000000002</v>
      </c>
      <c r="K3473">
        <v>-1.274</v>
      </c>
      <c r="L3473">
        <v>-2.27</v>
      </c>
      <c r="M3473">
        <v>-3.0329999999999999</v>
      </c>
      <c r="N3473">
        <v>-3.18</v>
      </c>
      <c r="O3473">
        <v>1.123</v>
      </c>
      <c r="P3473">
        <v>1.123</v>
      </c>
      <c r="Q3473">
        <v>1.1160000000000001</v>
      </c>
      <c r="R3473">
        <v>0.81499999999999995</v>
      </c>
      <c r="S3473">
        <v>0.35399999999999998</v>
      </c>
    </row>
    <row r="3474" spans="1:19" x14ac:dyDescent="0.3">
      <c r="A3474">
        <v>60</v>
      </c>
      <c r="B3474">
        <v>-0.255</v>
      </c>
      <c r="C3474">
        <v>-1.22</v>
      </c>
      <c r="D3474">
        <v>-2.2549999999999999</v>
      </c>
      <c r="E3474">
        <v>-2.9750000000000001</v>
      </c>
      <c r="F3474">
        <v>-3.18</v>
      </c>
      <c r="G3474">
        <v>3.4</v>
      </c>
      <c r="H3474">
        <v>0.01</v>
      </c>
      <c r="I3474">
        <v>4</v>
      </c>
      <c r="J3474">
        <v>-0.28299999999999997</v>
      </c>
      <c r="K3474">
        <v>-1.2769999999999999</v>
      </c>
      <c r="L3474">
        <v>-2.262</v>
      </c>
      <c r="M3474">
        <v>-3.0249999999999999</v>
      </c>
      <c r="N3474">
        <v>-3.2069999999999999</v>
      </c>
      <c r="O3474">
        <v>1.1419999999999999</v>
      </c>
      <c r="P3474">
        <v>1.1359999999999999</v>
      </c>
      <c r="Q3474">
        <v>1.1000000000000001</v>
      </c>
      <c r="R3474">
        <v>0.79200000000000004</v>
      </c>
      <c r="S3474">
        <v>0.42499999999999999</v>
      </c>
    </row>
    <row r="3475" spans="1:19" x14ac:dyDescent="0.3">
      <c r="A3475">
        <v>120</v>
      </c>
      <c r="B3475">
        <v>-0.255</v>
      </c>
      <c r="C3475">
        <v>-1.22</v>
      </c>
      <c r="D3475">
        <v>-2.2549999999999999</v>
      </c>
      <c r="E3475">
        <v>-2.9750000000000001</v>
      </c>
      <c r="F3475">
        <v>-3.18</v>
      </c>
      <c r="G3475">
        <v>3.4</v>
      </c>
      <c r="H3475">
        <v>0.01</v>
      </c>
      <c r="I3475">
        <v>4</v>
      </c>
      <c r="J3475">
        <v>-0.27800000000000002</v>
      </c>
      <c r="K3475">
        <v>-1.2789999999999999</v>
      </c>
      <c r="L3475">
        <v>-2.274</v>
      </c>
      <c r="M3475">
        <v>-3.0419999999999998</v>
      </c>
      <c r="N3475">
        <v>-3.2120000000000002</v>
      </c>
      <c r="O3475">
        <v>1.137</v>
      </c>
      <c r="P3475">
        <v>1.1559999999999999</v>
      </c>
      <c r="Q3475">
        <v>1.149</v>
      </c>
      <c r="R3475">
        <v>0.85099999999999998</v>
      </c>
      <c r="S3475">
        <v>0.42699999999999999</v>
      </c>
    </row>
    <row r="3476" spans="1:19" x14ac:dyDescent="0.3">
      <c r="A3476">
        <v>180</v>
      </c>
      <c r="B3476">
        <v>-0.255</v>
      </c>
      <c r="C3476">
        <v>-1.22</v>
      </c>
      <c r="D3476">
        <v>-2.2549999999999999</v>
      </c>
      <c r="E3476">
        <v>-2.9750000000000001</v>
      </c>
      <c r="F3476">
        <v>-3.18</v>
      </c>
      <c r="G3476">
        <v>3.4</v>
      </c>
      <c r="H3476">
        <v>0.01</v>
      </c>
      <c r="I3476">
        <v>4</v>
      </c>
      <c r="J3476">
        <v>-0.27700000000000002</v>
      </c>
      <c r="K3476">
        <v>-1.2709999999999999</v>
      </c>
      <c r="L3476">
        <v>-2.266</v>
      </c>
      <c r="M3476">
        <v>-3.028</v>
      </c>
      <c r="N3476">
        <v>-3.2149999999999999</v>
      </c>
      <c r="O3476">
        <v>1.1379999999999999</v>
      </c>
      <c r="P3476">
        <v>1.137</v>
      </c>
      <c r="Q3476">
        <v>1.123</v>
      </c>
      <c r="R3476">
        <v>0.80800000000000005</v>
      </c>
      <c r="S3476">
        <v>0.42799999999999999</v>
      </c>
    </row>
    <row r="3477" spans="1:19" x14ac:dyDescent="0.3">
      <c r="A3477">
        <v>240</v>
      </c>
      <c r="B3477">
        <v>-0.255</v>
      </c>
      <c r="C3477">
        <v>-1.22</v>
      </c>
      <c r="D3477">
        <v>-2.2549999999999999</v>
      </c>
      <c r="E3477">
        <v>-2.9750000000000001</v>
      </c>
      <c r="F3477">
        <v>-3.18</v>
      </c>
      <c r="G3477">
        <v>3.4</v>
      </c>
      <c r="H3477">
        <v>0.01</v>
      </c>
      <c r="I3477">
        <v>4</v>
      </c>
      <c r="J3477">
        <v>-0.28000000000000003</v>
      </c>
      <c r="K3477">
        <v>-1.2749999999999999</v>
      </c>
      <c r="L3477">
        <v>-2.2719999999999998</v>
      </c>
      <c r="M3477">
        <v>-3.0259999999999998</v>
      </c>
      <c r="N3477">
        <v>-3.2189999999999999</v>
      </c>
      <c r="O3477">
        <v>1.145</v>
      </c>
      <c r="P3477">
        <v>1.153</v>
      </c>
      <c r="Q3477">
        <v>1.151</v>
      </c>
      <c r="R3477">
        <v>0.80900000000000005</v>
      </c>
      <c r="S3477">
        <v>0.42899999999999999</v>
      </c>
    </row>
    <row r="3478" spans="1:19" x14ac:dyDescent="0.3">
      <c r="A3478">
        <v>300</v>
      </c>
      <c r="B3478">
        <v>-0.255</v>
      </c>
      <c r="C3478">
        <v>-1.22</v>
      </c>
      <c r="D3478">
        <v>-2.2549999999999999</v>
      </c>
      <c r="E3478">
        <v>-2.9750000000000001</v>
      </c>
      <c r="F3478">
        <v>-3.18</v>
      </c>
      <c r="G3478">
        <v>3.4</v>
      </c>
      <c r="H3478">
        <v>0.01</v>
      </c>
      <c r="I3478">
        <v>4</v>
      </c>
      <c r="J3478">
        <v>-0.27700000000000002</v>
      </c>
      <c r="K3478">
        <v>-1.274</v>
      </c>
      <c r="L3478">
        <v>-2.27</v>
      </c>
      <c r="M3478">
        <v>-3.032</v>
      </c>
      <c r="N3478">
        <v>-3.2240000000000002</v>
      </c>
      <c r="O3478">
        <v>1.145</v>
      </c>
      <c r="P3478">
        <v>1.143</v>
      </c>
      <c r="Q3478">
        <v>1.1419999999999999</v>
      </c>
      <c r="R3478">
        <v>0.83599999999999997</v>
      </c>
      <c r="S3478">
        <v>0.43099999999999999</v>
      </c>
    </row>
    <row r="3479" spans="1:19" x14ac:dyDescent="0.3">
      <c r="A3479">
        <v>360</v>
      </c>
      <c r="B3479">
        <v>-0.255</v>
      </c>
      <c r="C3479">
        <v>-1.22</v>
      </c>
      <c r="D3479">
        <v>-2.2549999999999999</v>
      </c>
      <c r="E3479">
        <v>-2.9750000000000001</v>
      </c>
      <c r="F3479">
        <v>-3.18</v>
      </c>
      <c r="G3479">
        <v>3.4</v>
      </c>
      <c r="H3479">
        <v>0.01</v>
      </c>
      <c r="I3479">
        <v>4</v>
      </c>
      <c r="J3479">
        <v>-0.27700000000000002</v>
      </c>
      <c r="K3479">
        <v>-1.274</v>
      </c>
      <c r="L3479">
        <v>-2.2690000000000001</v>
      </c>
      <c r="M3479">
        <v>-3.0390000000000001</v>
      </c>
      <c r="N3479">
        <v>-3.2269999999999999</v>
      </c>
      <c r="O3479">
        <v>1.147</v>
      </c>
      <c r="P3479">
        <v>1.1439999999999999</v>
      </c>
      <c r="Q3479">
        <v>1.135</v>
      </c>
      <c r="R3479">
        <v>0.85599999999999998</v>
      </c>
      <c r="S3479">
        <v>0.432</v>
      </c>
    </row>
    <row r="3480" spans="1:19" x14ac:dyDescent="0.3">
      <c r="A3480">
        <v>420</v>
      </c>
      <c r="B3480">
        <v>-0.255</v>
      </c>
      <c r="C3480">
        <v>-1.22</v>
      </c>
      <c r="D3480">
        <v>-2.2549999999999999</v>
      </c>
      <c r="E3480">
        <v>-2.9750000000000001</v>
      </c>
      <c r="F3480">
        <v>-3.18</v>
      </c>
      <c r="G3480">
        <v>3.4</v>
      </c>
      <c r="H3480">
        <v>0.01</v>
      </c>
      <c r="I3480">
        <v>4</v>
      </c>
      <c r="J3480">
        <v>-0.27600000000000002</v>
      </c>
      <c r="K3480">
        <v>-1.276</v>
      </c>
      <c r="L3480">
        <v>-2.2690000000000001</v>
      </c>
      <c r="M3480">
        <v>-3.0430000000000001</v>
      </c>
      <c r="N3480">
        <v>-3.2309999999999999</v>
      </c>
      <c r="O3480">
        <v>1.1499999999999999</v>
      </c>
      <c r="P3480">
        <v>1.1459999999999999</v>
      </c>
      <c r="Q3480">
        <v>1.141</v>
      </c>
      <c r="R3480">
        <v>0.86599999999999999</v>
      </c>
      <c r="S3480">
        <v>0.434</v>
      </c>
    </row>
    <row r="3481" spans="1:19" x14ac:dyDescent="0.3">
      <c r="A3481">
        <v>480</v>
      </c>
      <c r="B3481">
        <v>-0.255</v>
      </c>
      <c r="C3481">
        <v>-1.22</v>
      </c>
      <c r="D3481">
        <v>-2.2549999999999999</v>
      </c>
      <c r="E3481">
        <v>-2.9750000000000001</v>
      </c>
      <c r="F3481">
        <v>-3.18</v>
      </c>
      <c r="G3481">
        <v>3.4</v>
      </c>
      <c r="H3481">
        <v>0.01</v>
      </c>
      <c r="I3481">
        <v>4</v>
      </c>
      <c r="J3481">
        <v>-0.27500000000000002</v>
      </c>
      <c r="K3481">
        <v>-1.276</v>
      </c>
      <c r="L3481">
        <v>-2.27</v>
      </c>
      <c r="M3481">
        <v>-3.0470000000000002</v>
      </c>
      <c r="N3481">
        <v>-3.2360000000000002</v>
      </c>
      <c r="O3481">
        <v>1.151</v>
      </c>
      <c r="P3481">
        <v>1.1439999999999999</v>
      </c>
      <c r="Q3481">
        <v>1.1439999999999999</v>
      </c>
      <c r="R3481">
        <v>0.87</v>
      </c>
      <c r="S3481">
        <v>0.435</v>
      </c>
    </row>
    <row r="3482" spans="1:19" x14ac:dyDescent="0.3">
      <c r="A3482">
        <v>540</v>
      </c>
      <c r="B3482">
        <v>-0.255</v>
      </c>
      <c r="C3482">
        <v>-1.22</v>
      </c>
      <c r="D3482">
        <v>-2.2549999999999999</v>
      </c>
      <c r="E3482">
        <v>-2.9750000000000001</v>
      </c>
      <c r="F3482">
        <v>-3.18</v>
      </c>
      <c r="G3482">
        <v>3.4</v>
      </c>
      <c r="H3482">
        <v>0.01</v>
      </c>
      <c r="I3482">
        <v>4</v>
      </c>
      <c r="J3482">
        <v>-0.27400000000000002</v>
      </c>
      <c r="K3482">
        <v>-1.276</v>
      </c>
      <c r="L3482">
        <v>-2.2709999999999999</v>
      </c>
      <c r="M3482">
        <v>-3.05</v>
      </c>
      <c r="N3482">
        <v>-3.2410000000000001</v>
      </c>
      <c r="O3482">
        <v>1.1519999999999999</v>
      </c>
      <c r="P3482">
        <v>1.1439999999999999</v>
      </c>
      <c r="Q3482">
        <v>1.1439999999999999</v>
      </c>
      <c r="R3482">
        <v>0.873</v>
      </c>
      <c r="S3482">
        <v>0.437</v>
      </c>
    </row>
    <row r="3483" spans="1:19" x14ac:dyDescent="0.3">
      <c r="A3483">
        <v>600</v>
      </c>
      <c r="B3483">
        <v>-0.255</v>
      </c>
      <c r="C3483">
        <v>-1.22</v>
      </c>
      <c r="D3483">
        <v>-2.2549999999999999</v>
      </c>
      <c r="E3483">
        <v>-2.9750000000000001</v>
      </c>
      <c r="F3483">
        <v>-3.18</v>
      </c>
      <c r="G3483">
        <v>3.4</v>
      </c>
      <c r="H3483">
        <v>0.01</v>
      </c>
      <c r="I3483">
        <v>4</v>
      </c>
      <c r="J3483">
        <v>-0.27200000000000002</v>
      </c>
      <c r="K3483">
        <v>-1.276</v>
      </c>
      <c r="L3483">
        <v>-2.27</v>
      </c>
      <c r="M3483">
        <v>-3.0529999999999999</v>
      </c>
      <c r="N3483">
        <v>-3.246</v>
      </c>
      <c r="O3483">
        <v>1.1539999999999999</v>
      </c>
      <c r="P3483">
        <v>1.145</v>
      </c>
      <c r="Q3483">
        <v>1.1419999999999999</v>
      </c>
      <c r="R3483">
        <v>0.876</v>
      </c>
      <c r="S3483">
        <v>0.439</v>
      </c>
    </row>
    <row r="3485" spans="1:19" x14ac:dyDescent="0.3">
      <c r="A3485" t="s">
        <v>0</v>
      </c>
      <c r="B3485" t="s">
        <v>269</v>
      </c>
    </row>
    <row r="3486" spans="1:19" x14ac:dyDescent="0.3">
      <c r="A3486">
        <v>0</v>
      </c>
      <c r="B3486">
        <v>-0.255</v>
      </c>
      <c r="C3486">
        <v>-1.22</v>
      </c>
      <c r="D3486">
        <v>-2.254</v>
      </c>
      <c r="E3486">
        <v>-2.968</v>
      </c>
      <c r="F3486">
        <v>-3.17</v>
      </c>
      <c r="G3486">
        <v>3.4</v>
      </c>
      <c r="H3486">
        <v>0.01</v>
      </c>
      <c r="I3486">
        <v>4</v>
      </c>
      <c r="J3486">
        <v>-0.27400000000000002</v>
      </c>
      <c r="K3486">
        <v>-1.274</v>
      </c>
      <c r="L3486">
        <v>-2.2690000000000001</v>
      </c>
      <c r="M3486">
        <v>-3.0259999999999998</v>
      </c>
      <c r="N3486">
        <v>-3.17</v>
      </c>
      <c r="O3486">
        <v>1.123</v>
      </c>
      <c r="P3486">
        <v>1.123</v>
      </c>
      <c r="Q3486">
        <v>1.115</v>
      </c>
      <c r="R3486">
        <v>0.80900000000000005</v>
      </c>
      <c r="S3486">
        <v>0.35099999999999998</v>
      </c>
    </row>
    <row r="3487" spans="1:19" x14ac:dyDescent="0.3">
      <c r="A3487">
        <v>60</v>
      </c>
      <c r="B3487">
        <v>-0.255</v>
      </c>
      <c r="C3487">
        <v>-1.22</v>
      </c>
      <c r="D3487">
        <v>-2.254</v>
      </c>
      <c r="E3487">
        <v>-2.968</v>
      </c>
      <c r="F3487">
        <v>-3.17</v>
      </c>
      <c r="G3487">
        <v>3.4</v>
      </c>
      <c r="H3487">
        <v>0.01</v>
      </c>
      <c r="I3487">
        <v>4</v>
      </c>
      <c r="J3487">
        <v>-0.28299999999999997</v>
      </c>
      <c r="K3487">
        <v>-1.2769999999999999</v>
      </c>
      <c r="L3487">
        <v>-2.262</v>
      </c>
      <c r="M3487">
        <v>-3.0190000000000001</v>
      </c>
      <c r="N3487">
        <v>-3.1970000000000001</v>
      </c>
      <c r="O3487">
        <v>1.1419999999999999</v>
      </c>
      <c r="P3487">
        <v>1.137</v>
      </c>
      <c r="Q3487">
        <v>1.101</v>
      </c>
      <c r="R3487">
        <v>0.78100000000000003</v>
      </c>
      <c r="S3487">
        <v>0.42199999999999999</v>
      </c>
    </row>
    <row r="3488" spans="1:19" x14ac:dyDescent="0.3">
      <c r="A3488">
        <v>120</v>
      </c>
      <c r="B3488">
        <v>-0.255</v>
      </c>
      <c r="C3488">
        <v>-1.22</v>
      </c>
      <c r="D3488">
        <v>-2.254</v>
      </c>
      <c r="E3488">
        <v>-2.968</v>
      </c>
      <c r="F3488">
        <v>-3.17</v>
      </c>
      <c r="G3488">
        <v>3.4</v>
      </c>
      <c r="H3488">
        <v>0.01</v>
      </c>
      <c r="I3488">
        <v>4</v>
      </c>
      <c r="J3488">
        <v>-0.27900000000000003</v>
      </c>
      <c r="K3488">
        <v>-1.2789999999999999</v>
      </c>
      <c r="L3488">
        <v>-2.274</v>
      </c>
      <c r="M3488">
        <v>-3.036</v>
      </c>
      <c r="N3488">
        <v>-3.202</v>
      </c>
      <c r="O3488">
        <v>1.137</v>
      </c>
      <c r="P3488">
        <v>1.1559999999999999</v>
      </c>
      <c r="Q3488">
        <v>1.1459999999999999</v>
      </c>
      <c r="R3488">
        <v>0.84099999999999997</v>
      </c>
      <c r="S3488">
        <v>0.42299999999999999</v>
      </c>
    </row>
    <row r="3489" spans="1:19" x14ac:dyDescent="0.3">
      <c r="A3489">
        <v>180</v>
      </c>
      <c r="B3489">
        <v>-0.255</v>
      </c>
      <c r="C3489">
        <v>-1.22</v>
      </c>
      <c r="D3489">
        <v>-2.254</v>
      </c>
      <c r="E3489">
        <v>-2.968</v>
      </c>
      <c r="F3489">
        <v>-3.17</v>
      </c>
      <c r="G3489">
        <v>3.4</v>
      </c>
      <c r="H3489">
        <v>0.01</v>
      </c>
      <c r="I3489">
        <v>4</v>
      </c>
      <c r="J3489">
        <v>-0.27600000000000002</v>
      </c>
      <c r="K3489">
        <v>-1.2709999999999999</v>
      </c>
      <c r="L3489">
        <v>-2.266</v>
      </c>
      <c r="M3489">
        <v>-3.0219999999999998</v>
      </c>
      <c r="N3489">
        <v>-3.2040000000000002</v>
      </c>
      <c r="O3489">
        <v>1.137</v>
      </c>
      <c r="P3489">
        <v>1.1379999999999999</v>
      </c>
      <c r="Q3489">
        <v>1.121</v>
      </c>
      <c r="R3489">
        <v>0.8</v>
      </c>
      <c r="S3489">
        <v>0.42399999999999999</v>
      </c>
    </row>
    <row r="3490" spans="1:19" x14ac:dyDescent="0.3">
      <c r="A3490">
        <v>240</v>
      </c>
      <c r="B3490">
        <v>-0.255</v>
      </c>
      <c r="C3490">
        <v>-1.22</v>
      </c>
      <c r="D3490">
        <v>-2.254</v>
      </c>
      <c r="E3490">
        <v>-2.968</v>
      </c>
      <c r="F3490">
        <v>-3.17</v>
      </c>
      <c r="G3490">
        <v>3.4</v>
      </c>
      <c r="H3490">
        <v>0.01</v>
      </c>
      <c r="I3490">
        <v>4</v>
      </c>
      <c r="J3490">
        <v>-0.28000000000000003</v>
      </c>
      <c r="K3490">
        <v>-1.2749999999999999</v>
      </c>
      <c r="L3490">
        <v>-2.2709999999999999</v>
      </c>
      <c r="M3490">
        <v>-3.02</v>
      </c>
      <c r="N3490">
        <v>-3.2090000000000001</v>
      </c>
      <c r="O3490">
        <v>1.145</v>
      </c>
      <c r="P3490">
        <v>1.153</v>
      </c>
      <c r="Q3490">
        <v>1.1499999999999999</v>
      </c>
      <c r="R3490">
        <v>0.80100000000000005</v>
      </c>
      <c r="S3490">
        <v>0.42599999999999999</v>
      </c>
    </row>
    <row r="3491" spans="1:19" x14ac:dyDescent="0.3">
      <c r="A3491">
        <v>300</v>
      </c>
      <c r="B3491">
        <v>-0.255</v>
      </c>
      <c r="C3491">
        <v>-1.22</v>
      </c>
      <c r="D3491">
        <v>-2.254</v>
      </c>
      <c r="E3491">
        <v>-2.968</v>
      </c>
      <c r="F3491">
        <v>-3.17</v>
      </c>
      <c r="G3491">
        <v>3.4</v>
      </c>
      <c r="H3491">
        <v>0.01</v>
      </c>
      <c r="I3491">
        <v>4</v>
      </c>
      <c r="J3491">
        <v>-0.27700000000000002</v>
      </c>
      <c r="K3491">
        <v>-1.274</v>
      </c>
      <c r="L3491">
        <v>-2.27</v>
      </c>
      <c r="M3491">
        <v>-3.0259999999999998</v>
      </c>
      <c r="N3491">
        <v>-3.214</v>
      </c>
      <c r="O3491">
        <v>1.145</v>
      </c>
      <c r="P3491">
        <v>1.143</v>
      </c>
      <c r="Q3491">
        <v>1.1419999999999999</v>
      </c>
      <c r="R3491">
        <v>0.83</v>
      </c>
      <c r="S3491">
        <v>0.42799999999999999</v>
      </c>
    </row>
    <row r="3492" spans="1:19" x14ac:dyDescent="0.3">
      <c r="A3492">
        <v>360</v>
      </c>
      <c r="B3492">
        <v>-0.255</v>
      </c>
      <c r="C3492">
        <v>-1.22</v>
      </c>
      <c r="D3492">
        <v>-2.254</v>
      </c>
      <c r="E3492">
        <v>-2.968</v>
      </c>
      <c r="F3492">
        <v>-3.17</v>
      </c>
      <c r="G3492">
        <v>3.4</v>
      </c>
      <c r="H3492">
        <v>0.01</v>
      </c>
      <c r="I3492">
        <v>4</v>
      </c>
      <c r="J3492">
        <v>-0.27700000000000002</v>
      </c>
      <c r="K3492">
        <v>-1.274</v>
      </c>
      <c r="L3492">
        <v>-2.2679999999999998</v>
      </c>
      <c r="M3492">
        <v>-3.0329999999999999</v>
      </c>
      <c r="N3492">
        <v>-3.2170000000000001</v>
      </c>
      <c r="O3492">
        <v>1.147</v>
      </c>
      <c r="P3492">
        <v>1.1439999999999999</v>
      </c>
      <c r="Q3492">
        <v>1.135</v>
      </c>
      <c r="R3492">
        <v>0.85099999999999998</v>
      </c>
      <c r="S3492">
        <v>0.42899999999999999</v>
      </c>
    </row>
    <row r="3493" spans="1:19" x14ac:dyDescent="0.3">
      <c r="A3493">
        <v>420</v>
      </c>
      <c r="B3493">
        <v>-0.255</v>
      </c>
      <c r="C3493">
        <v>-1.22</v>
      </c>
      <c r="D3493">
        <v>-2.254</v>
      </c>
      <c r="E3493">
        <v>-2.968</v>
      </c>
      <c r="F3493">
        <v>-3.17</v>
      </c>
      <c r="G3493">
        <v>3.4</v>
      </c>
      <c r="H3493">
        <v>0.01</v>
      </c>
      <c r="I3493">
        <v>4</v>
      </c>
      <c r="J3493">
        <v>-0.27600000000000002</v>
      </c>
      <c r="K3493">
        <v>-1.276</v>
      </c>
      <c r="L3493">
        <v>-2.2690000000000001</v>
      </c>
      <c r="M3493">
        <v>-3.0369999999999999</v>
      </c>
      <c r="N3493">
        <v>-3.222</v>
      </c>
      <c r="O3493">
        <v>1.1499999999999999</v>
      </c>
      <c r="P3493">
        <v>1.1459999999999999</v>
      </c>
      <c r="Q3493">
        <v>1.141</v>
      </c>
      <c r="R3493">
        <v>0.86</v>
      </c>
      <c r="S3493">
        <v>0.43</v>
      </c>
    </row>
    <row r="3494" spans="1:19" x14ac:dyDescent="0.3">
      <c r="A3494">
        <v>480</v>
      </c>
      <c r="B3494">
        <v>-0.255</v>
      </c>
      <c r="C3494">
        <v>-1.22</v>
      </c>
      <c r="D3494">
        <v>-2.254</v>
      </c>
      <c r="E3494">
        <v>-2.968</v>
      </c>
      <c r="F3494">
        <v>-3.17</v>
      </c>
      <c r="G3494">
        <v>3.4</v>
      </c>
      <c r="H3494">
        <v>0.01</v>
      </c>
      <c r="I3494">
        <v>4</v>
      </c>
      <c r="J3494">
        <v>-0.27500000000000002</v>
      </c>
      <c r="K3494">
        <v>-1.276</v>
      </c>
      <c r="L3494">
        <v>-2.27</v>
      </c>
      <c r="M3494">
        <v>-3.0409999999999999</v>
      </c>
      <c r="N3494">
        <v>-3.226</v>
      </c>
      <c r="O3494">
        <v>1.151</v>
      </c>
      <c r="P3494">
        <v>1.1439999999999999</v>
      </c>
      <c r="Q3494">
        <v>1.1439999999999999</v>
      </c>
      <c r="R3494">
        <v>0.86399999999999999</v>
      </c>
      <c r="S3494">
        <v>0.432</v>
      </c>
    </row>
    <row r="3495" spans="1:19" x14ac:dyDescent="0.3">
      <c r="A3495">
        <v>540</v>
      </c>
      <c r="B3495">
        <v>-0.255</v>
      </c>
      <c r="C3495">
        <v>-1.22</v>
      </c>
      <c r="D3495">
        <v>-2.254</v>
      </c>
      <c r="E3495">
        <v>-2.968</v>
      </c>
      <c r="F3495">
        <v>-3.17</v>
      </c>
      <c r="G3495">
        <v>3.4</v>
      </c>
      <c r="H3495">
        <v>0.01</v>
      </c>
      <c r="I3495">
        <v>4</v>
      </c>
      <c r="J3495">
        <v>-0.27400000000000002</v>
      </c>
      <c r="K3495">
        <v>-1.276</v>
      </c>
      <c r="L3495">
        <v>-2.27</v>
      </c>
      <c r="M3495">
        <v>-3.044</v>
      </c>
      <c r="N3495">
        <v>-3.2309999999999999</v>
      </c>
      <c r="O3495">
        <v>1.1519999999999999</v>
      </c>
      <c r="P3495">
        <v>1.1439999999999999</v>
      </c>
      <c r="Q3495">
        <v>1.143</v>
      </c>
      <c r="R3495">
        <v>0.86699999999999999</v>
      </c>
      <c r="S3495">
        <v>0.434</v>
      </c>
    </row>
    <row r="3496" spans="1:19" x14ac:dyDescent="0.3">
      <c r="A3496">
        <v>600</v>
      </c>
      <c r="B3496">
        <v>-0.255</v>
      </c>
      <c r="C3496">
        <v>-1.22</v>
      </c>
      <c r="D3496">
        <v>-2.254</v>
      </c>
      <c r="E3496">
        <v>-2.968</v>
      </c>
      <c r="F3496">
        <v>-3.17</v>
      </c>
      <c r="G3496">
        <v>3.4</v>
      </c>
      <c r="H3496">
        <v>0.01</v>
      </c>
      <c r="I3496">
        <v>4</v>
      </c>
      <c r="J3496">
        <v>-0.27200000000000002</v>
      </c>
      <c r="K3496">
        <v>-1.276</v>
      </c>
      <c r="L3496">
        <v>-2.27</v>
      </c>
      <c r="M3496">
        <v>-3.0470000000000002</v>
      </c>
      <c r="N3496">
        <v>-3.2349999999999999</v>
      </c>
      <c r="O3496">
        <v>1.1539999999999999</v>
      </c>
      <c r="P3496">
        <v>1.145</v>
      </c>
      <c r="Q3496">
        <v>1.141</v>
      </c>
      <c r="R3496">
        <v>0.87</v>
      </c>
      <c r="S3496">
        <v>0.435</v>
      </c>
    </row>
    <row r="3498" spans="1:19" x14ac:dyDescent="0.3">
      <c r="A3498" t="s">
        <v>0</v>
      </c>
      <c r="B3498" t="s">
        <v>270</v>
      </c>
    </row>
    <row r="3499" spans="1:19" x14ac:dyDescent="0.3">
      <c r="A3499">
        <v>0</v>
      </c>
      <c r="B3499">
        <v>-0.255</v>
      </c>
      <c r="C3499">
        <v>-1.22</v>
      </c>
      <c r="D3499">
        <v>-2.2530000000000001</v>
      </c>
      <c r="E3499">
        <v>-2.9620000000000002</v>
      </c>
      <c r="F3499">
        <v>-3.16</v>
      </c>
      <c r="G3499">
        <v>3.4</v>
      </c>
      <c r="H3499">
        <v>0.01</v>
      </c>
      <c r="I3499">
        <v>4</v>
      </c>
      <c r="J3499">
        <v>-0.27400000000000002</v>
      </c>
      <c r="K3499">
        <v>-1.274</v>
      </c>
      <c r="L3499">
        <v>-2.2690000000000001</v>
      </c>
      <c r="M3499">
        <v>-3.02</v>
      </c>
      <c r="N3499">
        <v>-3.16</v>
      </c>
      <c r="O3499">
        <v>1.123</v>
      </c>
      <c r="P3499">
        <v>1.123</v>
      </c>
      <c r="Q3499">
        <v>1.115</v>
      </c>
      <c r="R3499">
        <v>0.80200000000000005</v>
      </c>
      <c r="S3499">
        <v>0.34799999999999998</v>
      </c>
    </row>
    <row r="3500" spans="1:19" x14ac:dyDescent="0.3">
      <c r="A3500">
        <v>60</v>
      </c>
      <c r="B3500">
        <v>-0.255</v>
      </c>
      <c r="C3500">
        <v>-1.22</v>
      </c>
      <c r="D3500">
        <v>-2.2530000000000001</v>
      </c>
      <c r="E3500">
        <v>-2.9620000000000002</v>
      </c>
      <c r="F3500">
        <v>-3.16</v>
      </c>
      <c r="G3500">
        <v>3.4</v>
      </c>
      <c r="H3500">
        <v>0.01</v>
      </c>
      <c r="I3500">
        <v>4</v>
      </c>
      <c r="J3500">
        <v>-0.28299999999999997</v>
      </c>
      <c r="K3500">
        <v>-1.2769999999999999</v>
      </c>
      <c r="L3500">
        <v>-2.262</v>
      </c>
      <c r="M3500">
        <v>-3.0129999999999999</v>
      </c>
      <c r="N3500">
        <v>-3.1869999999999998</v>
      </c>
      <c r="O3500">
        <v>1.1419999999999999</v>
      </c>
      <c r="P3500">
        <v>1.137</v>
      </c>
      <c r="Q3500">
        <v>1.1000000000000001</v>
      </c>
      <c r="R3500">
        <v>0.77400000000000002</v>
      </c>
      <c r="S3500">
        <v>0.41799999999999998</v>
      </c>
    </row>
    <row r="3501" spans="1:19" x14ac:dyDescent="0.3">
      <c r="A3501">
        <v>120</v>
      </c>
      <c r="B3501">
        <v>-0.255</v>
      </c>
      <c r="C3501">
        <v>-1.22</v>
      </c>
      <c r="D3501">
        <v>-2.2530000000000001</v>
      </c>
      <c r="E3501">
        <v>-2.9620000000000002</v>
      </c>
      <c r="F3501">
        <v>-3.16</v>
      </c>
      <c r="G3501">
        <v>3.4</v>
      </c>
      <c r="H3501">
        <v>0.01</v>
      </c>
      <c r="I3501">
        <v>4</v>
      </c>
      <c r="J3501">
        <v>-0.27900000000000003</v>
      </c>
      <c r="K3501">
        <v>-1.2789999999999999</v>
      </c>
      <c r="L3501">
        <v>-2.2730000000000001</v>
      </c>
      <c r="M3501">
        <v>-3.03</v>
      </c>
      <c r="N3501">
        <v>-3.1920000000000002</v>
      </c>
      <c r="O3501">
        <v>1.137</v>
      </c>
      <c r="P3501">
        <v>1.1559999999999999</v>
      </c>
      <c r="Q3501">
        <v>1.145</v>
      </c>
      <c r="R3501">
        <v>0.83299999999999996</v>
      </c>
      <c r="S3501">
        <v>0.42</v>
      </c>
    </row>
    <row r="3502" spans="1:19" x14ac:dyDescent="0.3">
      <c r="A3502">
        <v>180</v>
      </c>
      <c r="B3502">
        <v>-0.255</v>
      </c>
      <c r="C3502">
        <v>-1.22</v>
      </c>
      <c r="D3502">
        <v>-2.2530000000000001</v>
      </c>
      <c r="E3502">
        <v>-2.9620000000000002</v>
      </c>
      <c r="F3502">
        <v>-3.16</v>
      </c>
      <c r="G3502">
        <v>3.4</v>
      </c>
      <c r="H3502">
        <v>0.01</v>
      </c>
      <c r="I3502">
        <v>4</v>
      </c>
      <c r="J3502">
        <v>-0.27600000000000002</v>
      </c>
      <c r="K3502">
        <v>-1.2709999999999999</v>
      </c>
      <c r="L3502">
        <v>-2.2650000000000001</v>
      </c>
      <c r="M3502">
        <v>-3.0150000000000001</v>
      </c>
      <c r="N3502">
        <v>-3.194</v>
      </c>
      <c r="O3502">
        <v>1.137</v>
      </c>
      <c r="P3502">
        <v>1.1379999999999999</v>
      </c>
      <c r="Q3502">
        <v>1.121</v>
      </c>
      <c r="R3502">
        <v>0.79300000000000004</v>
      </c>
      <c r="S3502">
        <v>0.42099999999999999</v>
      </c>
    </row>
    <row r="3503" spans="1:19" x14ac:dyDescent="0.3">
      <c r="A3503">
        <v>240</v>
      </c>
      <c r="B3503">
        <v>-0.255</v>
      </c>
      <c r="C3503">
        <v>-1.22</v>
      </c>
      <c r="D3503">
        <v>-2.2530000000000001</v>
      </c>
      <c r="E3503">
        <v>-2.9620000000000002</v>
      </c>
      <c r="F3503">
        <v>-3.16</v>
      </c>
      <c r="G3503">
        <v>3.4</v>
      </c>
      <c r="H3503">
        <v>0.01</v>
      </c>
      <c r="I3503">
        <v>4</v>
      </c>
      <c r="J3503">
        <v>-0.28000000000000003</v>
      </c>
      <c r="K3503">
        <v>-1.2749999999999999</v>
      </c>
      <c r="L3503">
        <v>-2.2709999999999999</v>
      </c>
      <c r="M3503">
        <v>-3.0129999999999999</v>
      </c>
      <c r="N3503">
        <v>-3.1989999999999998</v>
      </c>
      <c r="O3503">
        <v>1.145</v>
      </c>
      <c r="P3503">
        <v>1.153</v>
      </c>
      <c r="Q3503">
        <v>1.149</v>
      </c>
      <c r="R3503">
        <v>0.79500000000000004</v>
      </c>
      <c r="S3503">
        <v>0.42299999999999999</v>
      </c>
    </row>
    <row r="3504" spans="1:19" x14ac:dyDescent="0.3">
      <c r="A3504">
        <v>300</v>
      </c>
      <c r="B3504">
        <v>-0.255</v>
      </c>
      <c r="C3504">
        <v>-1.22</v>
      </c>
      <c r="D3504">
        <v>-2.2530000000000001</v>
      </c>
      <c r="E3504">
        <v>-2.9620000000000002</v>
      </c>
      <c r="F3504">
        <v>-3.16</v>
      </c>
      <c r="G3504">
        <v>3.4</v>
      </c>
      <c r="H3504">
        <v>0.01</v>
      </c>
      <c r="I3504">
        <v>4</v>
      </c>
      <c r="J3504">
        <v>-0.27700000000000002</v>
      </c>
      <c r="K3504">
        <v>-1.274</v>
      </c>
      <c r="L3504">
        <v>-2.27</v>
      </c>
      <c r="M3504">
        <v>-3.02</v>
      </c>
      <c r="N3504">
        <v>-3.2040000000000002</v>
      </c>
      <c r="O3504">
        <v>1.1439999999999999</v>
      </c>
      <c r="P3504">
        <v>1.143</v>
      </c>
      <c r="Q3504">
        <v>1.141</v>
      </c>
      <c r="R3504">
        <v>0.82399999999999995</v>
      </c>
      <c r="S3504">
        <v>0.42399999999999999</v>
      </c>
    </row>
    <row r="3505" spans="1:19" x14ac:dyDescent="0.3">
      <c r="A3505">
        <v>360</v>
      </c>
      <c r="B3505">
        <v>-0.255</v>
      </c>
      <c r="C3505">
        <v>-1.22</v>
      </c>
      <c r="D3505">
        <v>-2.2530000000000001</v>
      </c>
      <c r="E3505">
        <v>-2.9620000000000002</v>
      </c>
      <c r="F3505">
        <v>-3.16</v>
      </c>
      <c r="G3505">
        <v>3.4</v>
      </c>
      <c r="H3505">
        <v>0.01</v>
      </c>
      <c r="I3505">
        <v>4</v>
      </c>
      <c r="J3505">
        <v>-0.27700000000000002</v>
      </c>
      <c r="K3505">
        <v>-1.274</v>
      </c>
      <c r="L3505">
        <v>-2.2679999999999998</v>
      </c>
      <c r="M3505">
        <v>-3.0270000000000001</v>
      </c>
      <c r="N3505">
        <v>-3.2069999999999999</v>
      </c>
      <c r="O3505">
        <v>1.147</v>
      </c>
      <c r="P3505">
        <v>1.1439999999999999</v>
      </c>
      <c r="Q3505">
        <v>1.135</v>
      </c>
      <c r="R3505">
        <v>0.84599999999999997</v>
      </c>
      <c r="S3505">
        <v>0.42499999999999999</v>
      </c>
    </row>
    <row r="3506" spans="1:19" x14ac:dyDescent="0.3">
      <c r="A3506">
        <v>420</v>
      </c>
      <c r="B3506">
        <v>-0.255</v>
      </c>
      <c r="C3506">
        <v>-1.22</v>
      </c>
      <c r="D3506">
        <v>-2.2530000000000001</v>
      </c>
      <c r="E3506">
        <v>-2.9620000000000002</v>
      </c>
      <c r="F3506">
        <v>-3.16</v>
      </c>
      <c r="G3506">
        <v>3.4</v>
      </c>
      <c r="H3506">
        <v>0.01</v>
      </c>
      <c r="I3506">
        <v>4</v>
      </c>
      <c r="J3506">
        <v>-0.27600000000000002</v>
      </c>
      <c r="K3506">
        <v>-1.276</v>
      </c>
      <c r="L3506">
        <v>-2.2690000000000001</v>
      </c>
      <c r="M3506">
        <v>-3.0310000000000001</v>
      </c>
      <c r="N3506">
        <v>-3.2109999999999999</v>
      </c>
      <c r="O3506">
        <v>1.1499999999999999</v>
      </c>
      <c r="P3506">
        <v>1.1459999999999999</v>
      </c>
      <c r="Q3506">
        <v>1.141</v>
      </c>
      <c r="R3506">
        <v>0.85399999999999998</v>
      </c>
      <c r="S3506">
        <v>0.42699999999999999</v>
      </c>
    </row>
    <row r="3507" spans="1:19" x14ac:dyDescent="0.3">
      <c r="A3507">
        <v>480</v>
      </c>
      <c r="B3507">
        <v>-0.255</v>
      </c>
      <c r="C3507">
        <v>-1.22</v>
      </c>
      <c r="D3507">
        <v>-2.2530000000000001</v>
      </c>
      <c r="E3507">
        <v>-2.9620000000000002</v>
      </c>
      <c r="F3507">
        <v>-3.16</v>
      </c>
      <c r="G3507">
        <v>3.4</v>
      </c>
      <c r="H3507">
        <v>0.01</v>
      </c>
      <c r="I3507">
        <v>4</v>
      </c>
      <c r="J3507">
        <v>-0.27500000000000002</v>
      </c>
      <c r="K3507">
        <v>-1.276</v>
      </c>
      <c r="L3507">
        <v>-2.27</v>
      </c>
      <c r="M3507">
        <v>-3.0350000000000001</v>
      </c>
      <c r="N3507">
        <v>-3.2160000000000002</v>
      </c>
      <c r="O3507">
        <v>1.151</v>
      </c>
      <c r="P3507">
        <v>1.1439999999999999</v>
      </c>
      <c r="Q3507">
        <v>1.145</v>
      </c>
      <c r="R3507">
        <v>0.85799999999999998</v>
      </c>
      <c r="S3507">
        <v>0.42799999999999999</v>
      </c>
    </row>
    <row r="3508" spans="1:19" x14ac:dyDescent="0.3">
      <c r="A3508">
        <v>540</v>
      </c>
      <c r="B3508">
        <v>-0.255</v>
      </c>
      <c r="C3508">
        <v>-1.22</v>
      </c>
      <c r="D3508">
        <v>-2.2530000000000001</v>
      </c>
      <c r="E3508">
        <v>-2.9620000000000002</v>
      </c>
      <c r="F3508">
        <v>-3.16</v>
      </c>
      <c r="G3508">
        <v>3.4</v>
      </c>
      <c r="H3508">
        <v>0.01</v>
      </c>
      <c r="I3508">
        <v>4</v>
      </c>
      <c r="J3508">
        <v>-0.27400000000000002</v>
      </c>
      <c r="K3508">
        <v>-1.276</v>
      </c>
      <c r="L3508">
        <v>-2.27</v>
      </c>
      <c r="M3508">
        <v>-3.0379999999999998</v>
      </c>
      <c r="N3508">
        <v>-3.22</v>
      </c>
      <c r="O3508">
        <v>1.1519999999999999</v>
      </c>
      <c r="P3508">
        <v>1.1439999999999999</v>
      </c>
      <c r="Q3508">
        <v>1.143</v>
      </c>
      <c r="R3508">
        <v>0.86099999999999999</v>
      </c>
      <c r="S3508">
        <v>0.43</v>
      </c>
    </row>
    <row r="3509" spans="1:19" x14ac:dyDescent="0.3">
      <c r="A3509">
        <v>600</v>
      </c>
      <c r="B3509">
        <v>-0.255</v>
      </c>
      <c r="C3509">
        <v>-1.22</v>
      </c>
      <c r="D3509">
        <v>-2.2530000000000001</v>
      </c>
      <c r="E3509">
        <v>-2.9620000000000002</v>
      </c>
      <c r="F3509">
        <v>-3.16</v>
      </c>
      <c r="G3509">
        <v>3.4</v>
      </c>
      <c r="H3509">
        <v>0.01</v>
      </c>
      <c r="I3509">
        <v>4</v>
      </c>
      <c r="J3509">
        <v>-0.27200000000000002</v>
      </c>
      <c r="K3509">
        <v>-1.276</v>
      </c>
      <c r="L3509">
        <v>-2.27</v>
      </c>
      <c r="M3509">
        <v>-3.0409999999999999</v>
      </c>
      <c r="N3509">
        <v>-3.2250000000000001</v>
      </c>
      <c r="O3509">
        <v>1.1539999999999999</v>
      </c>
      <c r="P3509">
        <v>1.145</v>
      </c>
      <c r="Q3509">
        <v>1.141</v>
      </c>
      <c r="R3509">
        <v>0.86399999999999999</v>
      </c>
      <c r="S3509">
        <v>0.43099999999999999</v>
      </c>
    </row>
    <row r="3511" spans="1:19" x14ac:dyDescent="0.3">
      <c r="A3511" t="s">
        <v>0</v>
      </c>
      <c r="B3511" t="s">
        <v>271</v>
      </c>
    </row>
    <row r="3512" spans="1:19" x14ac:dyDescent="0.3">
      <c r="A3512">
        <v>0</v>
      </c>
      <c r="B3512">
        <v>-0.23200000000000001</v>
      </c>
      <c r="C3512">
        <v>-1.208</v>
      </c>
      <c r="D3512">
        <v>-2.2309999999999999</v>
      </c>
      <c r="E3512">
        <v>-3.0150000000000001</v>
      </c>
      <c r="F3512">
        <v>-3.24</v>
      </c>
      <c r="G3512">
        <v>3.6</v>
      </c>
      <c r="H3512">
        <v>-0.01</v>
      </c>
      <c r="I3512">
        <v>4</v>
      </c>
      <c r="J3512">
        <v>-0.24399999999999999</v>
      </c>
      <c r="K3512">
        <v>-1.244</v>
      </c>
      <c r="L3512">
        <v>-2.2410000000000001</v>
      </c>
      <c r="M3512">
        <v>-3.0539999999999998</v>
      </c>
      <c r="N3512">
        <v>-3.24</v>
      </c>
      <c r="O3512">
        <v>1.139</v>
      </c>
      <c r="P3512">
        <v>1.139</v>
      </c>
      <c r="Q3512">
        <v>1.1339999999999999</v>
      </c>
      <c r="R3512">
        <v>0.88600000000000001</v>
      </c>
      <c r="S3512">
        <v>0.39300000000000002</v>
      </c>
    </row>
    <row r="3513" spans="1:19" x14ac:dyDescent="0.3">
      <c r="A3513">
        <v>60</v>
      </c>
      <c r="B3513">
        <v>-0.23200000000000001</v>
      </c>
      <c r="C3513">
        <v>-1.208</v>
      </c>
      <c r="D3513">
        <v>-2.2309999999999999</v>
      </c>
      <c r="E3513">
        <v>-3.0150000000000001</v>
      </c>
      <c r="F3513">
        <v>-3.24</v>
      </c>
      <c r="G3513">
        <v>3.6</v>
      </c>
      <c r="H3513">
        <v>-0.01</v>
      </c>
      <c r="I3513">
        <v>4</v>
      </c>
      <c r="J3513">
        <v>-0.253</v>
      </c>
      <c r="K3513">
        <v>-1.246</v>
      </c>
      <c r="L3513">
        <v>-2.2360000000000002</v>
      </c>
      <c r="M3513">
        <v>-3.048</v>
      </c>
      <c r="N3513">
        <v>-3.2589999999999999</v>
      </c>
      <c r="O3513">
        <v>1.151</v>
      </c>
      <c r="P3513">
        <v>1.155</v>
      </c>
      <c r="Q3513">
        <v>1.129</v>
      </c>
      <c r="R3513">
        <v>0.872</v>
      </c>
      <c r="S3513">
        <v>0.44400000000000001</v>
      </c>
    </row>
    <row r="3514" spans="1:19" x14ac:dyDescent="0.3">
      <c r="A3514">
        <v>120</v>
      </c>
      <c r="B3514">
        <v>-0.23200000000000001</v>
      </c>
      <c r="C3514">
        <v>-1.208</v>
      </c>
      <c r="D3514">
        <v>-2.2309999999999999</v>
      </c>
      <c r="E3514">
        <v>-3.0150000000000001</v>
      </c>
      <c r="F3514">
        <v>-3.24</v>
      </c>
      <c r="G3514">
        <v>3.6</v>
      </c>
      <c r="H3514">
        <v>-0.01</v>
      </c>
      <c r="I3514">
        <v>4</v>
      </c>
      <c r="J3514">
        <v>-0.252</v>
      </c>
      <c r="K3514">
        <v>-1.2470000000000001</v>
      </c>
      <c r="L3514">
        <v>-2.2440000000000002</v>
      </c>
      <c r="M3514">
        <v>-3.06</v>
      </c>
      <c r="N3514">
        <v>-3.2629999999999999</v>
      </c>
      <c r="O3514">
        <v>1.145</v>
      </c>
      <c r="P3514">
        <v>1.1679999999999999</v>
      </c>
      <c r="Q3514">
        <v>1.1639999999999999</v>
      </c>
      <c r="R3514">
        <v>0.91700000000000004</v>
      </c>
      <c r="S3514">
        <v>0.44500000000000001</v>
      </c>
    </row>
    <row r="3515" spans="1:19" x14ac:dyDescent="0.3">
      <c r="A3515">
        <v>180</v>
      </c>
      <c r="B3515">
        <v>-0.23200000000000001</v>
      </c>
      <c r="C3515">
        <v>-1.208</v>
      </c>
      <c r="D3515">
        <v>-2.2309999999999999</v>
      </c>
      <c r="E3515">
        <v>-3.0150000000000001</v>
      </c>
      <c r="F3515">
        <v>-3.24</v>
      </c>
      <c r="G3515">
        <v>3.6</v>
      </c>
      <c r="H3515">
        <v>-0.01</v>
      </c>
      <c r="I3515">
        <v>4</v>
      </c>
      <c r="J3515">
        <v>-0.253</v>
      </c>
      <c r="K3515">
        <v>-1.242</v>
      </c>
      <c r="L3515">
        <v>-2.2389999999999999</v>
      </c>
      <c r="M3515">
        <v>-3.0510000000000002</v>
      </c>
      <c r="N3515">
        <v>-3.2650000000000001</v>
      </c>
      <c r="O3515">
        <v>1.1439999999999999</v>
      </c>
      <c r="P3515">
        <v>1.159</v>
      </c>
      <c r="Q3515">
        <v>1.147</v>
      </c>
      <c r="R3515">
        <v>0.89</v>
      </c>
      <c r="S3515">
        <v>0.44600000000000001</v>
      </c>
    </row>
    <row r="3516" spans="1:19" x14ac:dyDescent="0.3">
      <c r="A3516">
        <v>240</v>
      </c>
      <c r="B3516">
        <v>-0.23200000000000001</v>
      </c>
      <c r="C3516">
        <v>-1.208</v>
      </c>
      <c r="D3516">
        <v>-2.2309999999999999</v>
      </c>
      <c r="E3516">
        <v>-3.0150000000000001</v>
      </c>
      <c r="F3516">
        <v>-3.24</v>
      </c>
      <c r="G3516">
        <v>3.6</v>
      </c>
      <c r="H3516">
        <v>-0.01</v>
      </c>
      <c r="I3516">
        <v>4</v>
      </c>
      <c r="J3516">
        <v>-0.25700000000000001</v>
      </c>
      <c r="K3516">
        <v>-1.244</v>
      </c>
      <c r="L3516">
        <v>-2.242</v>
      </c>
      <c r="M3516">
        <v>-3.0489999999999999</v>
      </c>
      <c r="N3516">
        <v>-3.2669999999999999</v>
      </c>
      <c r="O3516">
        <v>1.147</v>
      </c>
      <c r="P3516">
        <v>1.1679999999999999</v>
      </c>
      <c r="Q3516">
        <v>1.165</v>
      </c>
      <c r="R3516">
        <v>0.88700000000000001</v>
      </c>
      <c r="S3516">
        <v>0.44700000000000001</v>
      </c>
    </row>
    <row r="3517" spans="1:19" x14ac:dyDescent="0.3">
      <c r="A3517">
        <v>300</v>
      </c>
      <c r="B3517">
        <v>-0.23200000000000001</v>
      </c>
      <c r="C3517">
        <v>-1.208</v>
      </c>
      <c r="D3517">
        <v>-2.2309999999999999</v>
      </c>
      <c r="E3517">
        <v>-3.0150000000000001</v>
      </c>
      <c r="F3517">
        <v>-3.24</v>
      </c>
      <c r="G3517">
        <v>3.6</v>
      </c>
      <c r="H3517">
        <v>-0.01</v>
      </c>
      <c r="I3517">
        <v>4</v>
      </c>
      <c r="J3517">
        <v>-0.25800000000000001</v>
      </c>
      <c r="K3517">
        <v>-1.244</v>
      </c>
      <c r="L3517">
        <v>-2.242</v>
      </c>
      <c r="M3517">
        <v>-3.052</v>
      </c>
      <c r="N3517">
        <v>-3.27</v>
      </c>
      <c r="O3517">
        <v>1.145</v>
      </c>
      <c r="P3517">
        <v>1.161</v>
      </c>
      <c r="Q3517">
        <v>1.161</v>
      </c>
      <c r="R3517">
        <v>0.90200000000000002</v>
      </c>
      <c r="S3517">
        <v>0.44800000000000001</v>
      </c>
    </row>
    <row r="3518" spans="1:19" x14ac:dyDescent="0.3">
      <c r="A3518">
        <v>360</v>
      </c>
      <c r="B3518">
        <v>-0.23200000000000001</v>
      </c>
      <c r="C3518">
        <v>-1.208</v>
      </c>
      <c r="D3518">
        <v>-2.2309999999999999</v>
      </c>
      <c r="E3518">
        <v>-3.0150000000000001</v>
      </c>
      <c r="F3518">
        <v>-3.24</v>
      </c>
      <c r="G3518">
        <v>3.6</v>
      </c>
      <c r="H3518">
        <v>-0.01</v>
      </c>
      <c r="I3518">
        <v>4</v>
      </c>
      <c r="J3518">
        <v>-0.26</v>
      </c>
      <c r="K3518">
        <v>-1.2450000000000001</v>
      </c>
      <c r="L3518">
        <v>-2.2400000000000002</v>
      </c>
      <c r="M3518">
        <v>-3.056</v>
      </c>
      <c r="N3518">
        <v>-3.2719999999999998</v>
      </c>
      <c r="O3518">
        <v>1.1459999999999999</v>
      </c>
      <c r="P3518">
        <v>1.1599999999999999</v>
      </c>
      <c r="Q3518">
        <v>1.1559999999999999</v>
      </c>
      <c r="R3518">
        <v>0.91500000000000004</v>
      </c>
      <c r="S3518">
        <v>0.44900000000000001</v>
      </c>
    </row>
    <row r="3519" spans="1:19" x14ac:dyDescent="0.3">
      <c r="A3519">
        <v>420</v>
      </c>
      <c r="B3519">
        <v>-0.23200000000000001</v>
      </c>
      <c r="C3519">
        <v>-1.208</v>
      </c>
      <c r="D3519">
        <v>-2.2309999999999999</v>
      </c>
      <c r="E3519">
        <v>-3.0150000000000001</v>
      </c>
      <c r="F3519">
        <v>-3.24</v>
      </c>
      <c r="G3519">
        <v>3.6</v>
      </c>
      <c r="H3519">
        <v>-0.01</v>
      </c>
      <c r="I3519">
        <v>4</v>
      </c>
      <c r="J3519">
        <v>-0.26200000000000001</v>
      </c>
      <c r="K3519">
        <v>-1.2470000000000001</v>
      </c>
      <c r="L3519">
        <v>-2.2410000000000001</v>
      </c>
      <c r="M3519">
        <v>-3.0590000000000002</v>
      </c>
      <c r="N3519">
        <v>-3.2749999999999999</v>
      </c>
      <c r="O3519">
        <v>1.145</v>
      </c>
      <c r="P3519">
        <v>1.1599999999999999</v>
      </c>
      <c r="Q3519">
        <v>1.159</v>
      </c>
      <c r="R3519">
        <v>0.92200000000000004</v>
      </c>
      <c r="S3519">
        <v>0.45</v>
      </c>
    </row>
    <row r="3520" spans="1:19" x14ac:dyDescent="0.3">
      <c r="A3520">
        <v>480</v>
      </c>
      <c r="B3520">
        <v>-0.23200000000000001</v>
      </c>
      <c r="C3520">
        <v>-1.208</v>
      </c>
      <c r="D3520">
        <v>-2.2309999999999999</v>
      </c>
      <c r="E3520">
        <v>-3.0150000000000001</v>
      </c>
      <c r="F3520">
        <v>-3.24</v>
      </c>
      <c r="G3520">
        <v>3.6</v>
      </c>
      <c r="H3520">
        <v>-0.01</v>
      </c>
      <c r="I3520">
        <v>4</v>
      </c>
      <c r="J3520">
        <v>-0.26300000000000001</v>
      </c>
      <c r="K3520">
        <v>-1.248</v>
      </c>
      <c r="L3520">
        <v>-2.2410000000000001</v>
      </c>
      <c r="M3520">
        <v>-3.0609999999999999</v>
      </c>
      <c r="N3520">
        <v>-3.278</v>
      </c>
      <c r="O3520">
        <v>1.1439999999999999</v>
      </c>
      <c r="P3520">
        <v>1.157</v>
      </c>
      <c r="Q3520">
        <v>1.161</v>
      </c>
      <c r="R3520">
        <v>0.92500000000000004</v>
      </c>
      <c r="S3520">
        <v>0.45100000000000001</v>
      </c>
    </row>
    <row r="3521" spans="1:19" x14ac:dyDescent="0.3">
      <c r="A3521">
        <v>540</v>
      </c>
      <c r="B3521">
        <v>-0.23200000000000001</v>
      </c>
      <c r="C3521">
        <v>-1.208</v>
      </c>
      <c r="D3521">
        <v>-2.2309999999999999</v>
      </c>
      <c r="E3521">
        <v>-3.0150000000000001</v>
      </c>
      <c r="F3521">
        <v>-3.24</v>
      </c>
      <c r="G3521">
        <v>3.6</v>
      </c>
      <c r="H3521">
        <v>-0.01</v>
      </c>
      <c r="I3521">
        <v>4</v>
      </c>
      <c r="J3521">
        <v>-0.26500000000000001</v>
      </c>
      <c r="K3521">
        <v>-1.2490000000000001</v>
      </c>
      <c r="L3521">
        <v>-2.2410000000000001</v>
      </c>
      <c r="M3521">
        <v>-3.0630000000000002</v>
      </c>
      <c r="N3521">
        <v>-3.282</v>
      </c>
      <c r="O3521">
        <v>1.1439999999999999</v>
      </c>
      <c r="P3521">
        <v>1.1559999999999999</v>
      </c>
      <c r="Q3521">
        <v>1.161</v>
      </c>
      <c r="R3521">
        <v>0.92700000000000005</v>
      </c>
      <c r="S3521">
        <v>0.45200000000000001</v>
      </c>
    </row>
    <row r="3522" spans="1:19" x14ac:dyDescent="0.3">
      <c r="A3522">
        <v>600</v>
      </c>
      <c r="B3522">
        <v>-0.23200000000000001</v>
      </c>
      <c r="C3522">
        <v>-1.208</v>
      </c>
      <c r="D3522">
        <v>-2.2309999999999999</v>
      </c>
      <c r="E3522">
        <v>-3.0150000000000001</v>
      </c>
      <c r="F3522">
        <v>-3.24</v>
      </c>
      <c r="G3522">
        <v>3.6</v>
      </c>
      <c r="H3522">
        <v>-0.01</v>
      </c>
      <c r="I3522">
        <v>4</v>
      </c>
      <c r="J3522">
        <v>-0.26600000000000001</v>
      </c>
      <c r="K3522">
        <v>-1.2509999999999999</v>
      </c>
      <c r="L3522">
        <v>-2.2410000000000001</v>
      </c>
      <c r="M3522">
        <v>-3.0649999999999999</v>
      </c>
      <c r="N3522">
        <v>-3.2850000000000001</v>
      </c>
      <c r="O3522">
        <v>1.143</v>
      </c>
      <c r="P3522">
        <v>1.1539999999999999</v>
      </c>
      <c r="Q3522">
        <v>1.159</v>
      </c>
      <c r="R3522">
        <v>0.92900000000000005</v>
      </c>
      <c r="S3522">
        <v>0.45300000000000001</v>
      </c>
    </row>
    <row r="3524" spans="1:19" x14ac:dyDescent="0.3">
      <c r="A3524" t="s">
        <v>0</v>
      </c>
      <c r="B3524" t="s">
        <v>272</v>
      </c>
    </row>
    <row r="3525" spans="1:19" x14ac:dyDescent="0.3">
      <c r="A3525">
        <v>0</v>
      </c>
      <c r="B3525">
        <v>-0.23200000000000001</v>
      </c>
      <c r="C3525">
        <v>-1.208</v>
      </c>
      <c r="D3525">
        <v>-2.2309999999999999</v>
      </c>
      <c r="E3525">
        <v>-3.0089999999999999</v>
      </c>
      <c r="F3525">
        <v>-3.23</v>
      </c>
      <c r="G3525">
        <v>3.6</v>
      </c>
      <c r="H3525">
        <v>-0.01</v>
      </c>
      <c r="I3525">
        <v>4</v>
      </c>
      <c r="J3525">
        <v>-0.24399999999999999</v>
      </c>
      <c r="K3525">
        <v>-1.244</v>
      </c>
      <c r="L3525">
        <v>-2.2410000000000001</v>
      </c>
      <c r="M3525">
        <v>-3.048</v>
      </c>
      <c r="N3525">
        <v>-3.23</v>
      </c>
      <c r="O3525">
        <v>1.139</v>
      </c>
      <c r="P3525">
        <v>1.139</v>
      </c>
      <c r="Q3525">
        <v>1.1339999999999999</v>
      </c>
      <c r="R3525">
        <v>0.88</v>
      </c>
      <c r="S3525">
        <v>0.39</v>
      </c>
    </row>
    <row r="3526" spans="1:19" x14ac:dyDescent="0.3">
      <c r="A3526">
        <v>60</v>
      </c>
      <c r="B3526">
        <v>-0.23200000000000001</v>
      </c>
      <c r="C3526">
        <v>-1.208</v>
      </c>
      <c r="D3526">
        <v>-2.2309999999999999</v>
      </c>
      <c r="E3526">
        <v>-3.0089999999999999</v>
      </c>
      <c r="F3526">
        <v>-3.23</v>
      </c>
      <c r="G3526">
        <v>3.6</v>
      </c>
      <c r="H3526">
        <v>-0.01</v>
      </c>
      <c r="I3526">
        <v>4</v>
      </c>
      <c r="J3526">
        <v>-0.253</v>
      </c>
      <c r="K3526">
        <v>-1.246</v>
      </c>
      <c r="L3526">
        <v>-2.2360000000000002</v>
      </c>
      <c r="M3526">
        <v>-3.0419999999999998</v>
      </c>
      <c r="N3526">
        <v>-3.2490000000000001</v>
      </c>
      <c r="O3526">
        <v>1.151</v>
      </c>
      <c r="P3526">
        <v>1.155</v>
      </c>
      <c r="Q3526">
        <v>1.129</v>
      </c>
      <c r="R3526">
        <v>0.86499999999999999</v>
      </c>
      <c r="S3526">
        <v>0.44</v>
      </c>
    </row>
    <row r="3527" spans="1:19" x14ac:dyDescent="0.3">
      <c r="A3527">
        <v>120</v>
      </c>
      <c r="B3527">
        <v>-0.23200000000000001</v>
      </c>
      <c r="C3527">
        <v>-1.208</v>
      </c>
      <c r="D3527">
        <v>-2.2309999999999999</v>
      </c>
      <c r="E3527">
        <v>-3.0089999999999999</v>
      </c>
      <c r="F3527">
        <v>-3.23</v>
      </c>
      <c r="G3527">
        <v>3.6</v>
      </c>
      <c r="H3527">
        <v>-0.01</v>
      </c>
      <c r="I3527">
        <v>4</v>
      </c>
      <c r="J3527">
        <v>-0.252</v>
      </c>
      <c r="K3527">
        <v>-1.2470000000000001</v>
      </c>
      <c r="L3527">
        <v>-2.2440000000000002</v>
      </c>
      <c r="M3527">
        <v>-3.0539999999999998</v>
      </c>
      <c r="N3527">
        <v>-3.2530000000000001</v>
      </c>
      <c r="O3527">
        <v>1.145</v>
      </c>
      <c r="P3527">
        <v>1.1679999999999999</v>
      </c>
      <c r="Q3527">
        <v>1.1639999999999999</v>
      </c>
      <c r="R3527">
        <v>0.91</v>
      </c>
      <c r="S3527">
        <v>0.441</v>
      </c>
    </row>
    <row r="3528" spans="1:19" x14ac:dyDescent="0.3">
      <c r="A3528">
        <v>180</v>
      </c>
      <c r="B3528">
        <v>-0.23200000000000001</v>
      </c>
      <c r="C3528">
        <v>-1.208</v>
      </c>
      <c r="D3528">
        <v>-2.2309999999999999</v>
      </c>
      <c r="E3528">
        <v>-3.0089999999999999</v>
      </c>
      <c r="F3528">
        <v>-3.23</v>
      </c>
      <c r="G3528">
        <v>3.6</v>
      </c>
      <c r="H3528">
        <v>-0.01</v>
      </c>
      <c r="I3528">
        <v>4</v>
      </c>
      <c r="J3528">
        <v>-0.253</v>
      </c>
      <c r="K3528">
        <v>-1.242</v>
      </c>
      <c r="L3528">
        <v>-2.2389999999999999</v>
      </c>
      <c r="M3528">
        <v>-3.0459999999999998</v>
      </c>
      <c r="N3528">
        <v>-3.254</v>
      </c>
      <c r="O3528">
        <v>1.1439999999999999</v>
      </c>
      <c r="P3528">
        <v>1.159</v>
      </c>
      <c r="Q3528">
        <v>1.147</v>
      </c>
      <c r="R3528">
        <v>0.88300000000000001</v>
      </c>
      <c r="S3528">
        <v>0.442</v>
      </c>
    </row>
    <row r="3529" spans="1:19" x14ac:dyDescent="0.3">
      <c r="A3529">
        <v>240</v>
      </c>
      <c r="B3529">
        <v>-0.23200000000000001</v>
      </c>
      <c r="C3529">
        <v>-1.208</v>
      </c>
      <c r="D3529">
        <v>-2.2309999999999999</v>
      </c>
      <c r="E3529">
        <v>-3.0089999999999999</v>
      </c>
      <c r="F3529">
        <v>-3.23</v>
      </c>
      <c r="G3529">
        <v>3.6</v>
      </c>
      <c r="H3529">
        <v>-0.01</v>
      </c>
      <c r="I3529">
        <v>4</v>
      </c>
      <c r="J3529">
        <v>-0.25700000000000001</v>
      </c>
      <c r="K3529">
        <v>-1.244</v>
      </c>
      <c r="L3529">
        <v>-2.242</v>
      </c>
      <c r="M3529">
        <v>-3.0430000000000001</v>
      </c>
      <c r="N3529">
        <v>-3.2570000000000001</v>
      </c>
      <c r="O3529">
        <v>1.147</v>
      </c>
      <c r="P3529">
        <v>1.1679999999999999</v>
      </c>
      <c r="Q3529">
        <v>1.165</v>
      </c>
      <c r="R3529">
        <v>0.88100000000000001</v>
      </c>
      <c r="S3529">
        <v>0.443</v>
      </c>
    </row>
    <row r="3530" spans="1:19" x14ac:dyDescent="0.3">
      <c r="A3530">
        <v>300</v>
      </c>
      <c r="B3530">
        <v>-0.23200000000000001</v>
      </c>
      <c r="C3530">
        <v>-1.208</v>
      </c>
      <c r="D3530">
        <v>-2.2309999999999999</v>
      </c>
      <c r="E3530">
        <v>-3.0089999999999999</v>
      </c>
      <c r="F3530">
        <v>-3.23</v>
      </c>
      <c r="G3530">
        <v>3.6</v>
      </c>
      <c r="H3530">
        <v>-0.01</v>
      </c>
      <c r="I3530">
        <v>4</v>
      </c>
      <c r="J3530">
        <v>-0.25800000000000001</v>
      </c>
      <c r="K3530">
        <v>-1.244</v>
      </c>
      <c r="L3530">
        <v>-2.2410000000000001</v>
      </c>
      <c r="M3530">
        <v>-3.0459999999999998</v>
      </c>
      <c r="N3530">
        <v>-3.26</v>
      </c>
      <c r="O3530">
        <v>1.145</v>
      </c>
      <c r="P3530">
        <v>1.161</v>
      </c>
      <c r="Q3530">
        <v>1.161</v>
      </c>
      <c r="R3530">
        <v>0.89700000000000002</v>
      </c>
      <c r="S3530">
        <v>0.44400000000000001</v>
      </c>
    </row>
    <row r="3531" spans="1:19" x14ac:dyDescent="0.3">
      <c r="A3531">
        <v>360</v>
      </c>
      <c r="B3531">
        <v>-0.23200000000000001</v>
      </c>
      <c r="C3531">
        <v>-1.208</v>
      </c>
      <c r="D3531">
        <v>-2.2309999999999999</v>
      </c>
      <c r="E3531">
        <v>-3.0089999999999999</v>
      </c>
      <c r="F3531">
        <v>-3.23</v>
      </c>
      <c r="G3531">
        <v>3.6</v>
      </c>
      <c r="H3531">
        <v>-0.01</v>
      </c>
      <c r="I3531">
        <v>4</v>
      </c>
      <c r="J3531">
        <v>-0.26</v>
      </c>
      <c r="K3531">
        <v>-1.2450000000000001</v>
      </c>
      <c r="L3531">
        <v>-2.2400000000000002</v>
      </c>
      <c r="M3531">
        <v>-3.05</v>
      </c>
      <c r="N3531">
        <v>-3.262</v>
      </c>
      <c r="O3531">
        <v>1.1459999999999999</v>
      </c>
      <c r="P3531">
        <v>1.1599999999999999</v>
      </c>
      <c r="Q3531">
        <v>1.1559999999999999</v>
      </c>
      <c r="R3531">
        <v>0.91</v>
      </c>
      <c r="S3531">
        <v>0.44500000000000001</v>
      </c>
    </row>
    <row r="3532" spans="1:19" x14ac:dyDescent="0.3">
      <c r="A3532">
        <v>420</v>
      </c>
      <c r="B3532">
        <v>-0.23200000000000001</v>
      </c>
      <c r="C3532">
        <v>-1.208</v>
      </c>
      <c r="D3532">
        <v>-2.2309999999999999</v>
      </c>
      <c r="E3532">
        <v>-3.0089999999999999</v>
      </c>
      <c r="F3532">
        <v>-3.23</v>
      </c>
      <c r="G3532">
        <v>3.6</v>
      </c>
      <c r="H3532">
        <v>-0.01</v>
      </c>
      <c r="I3532">
        <v>4</v>
      </c>
      <c r="J3532">
        <v>-0.26200000000000001</v>
      </c>
      <c r="K3532">
        <v>-1.2470000000000001</v>
      </c>
      <c r="L3532">
        <v>-2.2400000000000002</v>
      </c>
      <c r="M3532">
        <v>-3.0529999999999999</v>
      </c>
      <c r="N3532">
        <v>-3.2650000000000001</v>
      </c>
      <c r="O3532">
        <v>1.145</v>
      </c>
      <c r="P3532">
        <v>1.1599999999999999</v>
      </c>
      <c r="Q3532">
        <v>1.159</v>
      </c>
      <c r="R3532">
        <v>0.91700000000000004</v>
      </c>
      <c r="S3532">
        <v>0.44600000000000001</v>
      </c>
    </row>
    <row r="3533" spans="1:19" x14ac:dyDescent="0.3">
      <c r="A3533">
        <v>480</v>
      </c>
      <c r="B3533">
        <v>-0.23200000000000001</v>
      </c>
      <c r="C3533">
        <v>-1.208</v>
      </c>
      <c r="D3533">
        <v>-2.2309999999999999</v>
      </c>
      <c r="E3533">
        <v>-3.0089999999999999</v>
      </c>
      <c r="F3533">
        <v>-3.23</v>
      </c>
      <c r="G3533">
        <v>3.6</v>
      </c>
      <c r="H3533">
        <v>-0.01</v>
      </c>
      <c r="I3533">
        <v>4</v>
      </c>
      <c r="J3533">
        <v>-0.26300000000000001</v>
      </c>
      <c r="K3533">
        <v>-1.248</v>
      </c>
      <c r="L3533">
        <v>-2.2410000000000001</v>
      </c>
      <c r="M3533">
        <v>-3.056</v>
      </c>
      <c r="N3533">
        <v>-3.2679999999999998</v>
      </c>
      <c r="O3533">
        <v>1.1439999999999999</v>
      </c>
      <c r="P3533">
        <v>1.157</v>
      </c>
      <c r="Q3533">
        <v>1.161</v>
      </c>
      <c r="R3533">
        <v>0.92</v>
      </c>
      <c r="S3533">
        <v>0.44700000000000001</v>
      </c>
    </row>
    <row r="3534" spans="1:19" x14ac:dyDescent="0.3">
      <c r="A3534">
        <v>540</v>
      </c>
      <c r="B3534">
        <v>-0.23200000000000001</v>
      </c>
      <c r="C3534">
        <v>-1.208</v>
      </c>
      <c r="D3534">
        <v>-2.2309999999999999</v>
      </c>
      <c r="E3534">
        <v>-3.0089999999999999</v>
      </c>
      <c r="F3534">
        <v>-3.23</v>
      </c>
      <c r="G3534">
        <v>3.6</v>
      </c>
      <c r="H3534">
        <v>-0.01</v>
      </c>
      <c r="I3534">
        <v>4</v>
      </c>
      <c r="J3534">
        <v>-0.26500000000000001</v>
      </c>
      <c r="K3534">
        <v>-1.2490000000000001</v>
      </c>
      <c r="L3534">
        <v>-2.2410000000000001</v>
      </c>
      <c r="M3534">
        <v>-3.0569999999999999</v>
      </c>
      <c r="N3534">
        <v>-3.2709999999999999</v>
      </c>
      <c r="O3534">
        <v>1.1439999999999999</v>
      </c>
      <c r="P3534">
        <v>1.1559999999999999</v>
      </c>
      <c r="Q3534">
        <v>1.161</v>
      </c>
      <c r="R3534">
        <v>0.92100000000000004</v>
      </c>
      <c r="S3534">
        <v>0.44800000000000001</v>
      </c>
    </row>
    <row r="3535" spans="1:19" x14ac:dyDescent="0.3">
      <c r="A3535">
        <v>600</v>
      </c>
      <c r="B3535">
        <v>-0.23200000000000001</v>
      </c>
      <c r="C3535">
        <v>-1.208</v>
      </c>
      <c r="D3535">
        <v>-2.2309999999999999</v>
      </c>
      <c r="E3535">
        <v>-3.0089999999999999</v>
      </c>
      <c r="F3535">
        <v>-3.23</v>
      </c>
      <c r="G3535">
        <v>3.6</v>
      </c>
      <c r="H3535">
        <v>-0.01</v>
      </c>
      <c r="I3535">
        <v>4</v>
      </c>
      <c r="J3535">
        <v>-0.26600000000000001</v>
      </c>
      <c r="K3535">
        <v>-1.2509999999999999</v>
      </c>
      <c r="L3535">
        <v>-2.2410000000000001</v>
      </c>
      <c r="M3535">
        <v>-3.0590000000000002</v>
      </c>
      <c r="N3535">
        <v>-3.274</v>
      </c>
      <c r="O3535">
        <v>1.143</v>
      </c>
      <c r="P3535">
        <v>1.1539999999999999</v>
      </c>
      <c r="Q3535">
        <v>1.159</v>
      </c>
      <c r="R3535">
        <v>0.92300000000000004</v>
      </c>
      <c r="S3535">
        <v>0.44900000000000001</v>
      </c>
    </row>
    <row r="3537" spans="1:19" x14ac:dyDescent="0.3">
      <c r="A3537" t="s">
        <v>0</v>
      </c>
      <c r="B3537" t="s">
        <v>273</v>
      </c>
    </row>
    <row r="3538" spans="1:19" x14ac:dyDescent="0.3">
      <c r="A3538">
        <v>0</v>
      </c>
      <c r="B3538">
        <v>-0.23200000000000001</v>
      </c>
      <c r="C3538">
        <v>-1.208</v>
      </c>
      <c r="D3538">
        <v>-2.23</v>
      </c>
      <c r="E3538">
        <v>-3.0030000000000001</v>
      </c>
      <c r="F3538">
        <v>-3.22</v>
      </c>
      <c r="G3538">
        <v>3.6</v>
      </c>
      <c r="H3538">
        <v>-0.01</v>
      </c>
      <c r="I3538">
        <v>4</v>
      </c>
      <c r="J3538">
        <v>-0.24399999999999999</v>
      </c>
      <c r="K3538">
        <v>-1.244</v>
      </c>
      <c r="L3538">
        <v>-2.2410000000000001</v>
      </c>
      <c r="M3538">
        <v>-3.0430000000000001</v>
      </c>
      <c r="N3538">
        <v>-3.22</v>
      </c>
      <c r="O3538">
        <v>1.139</v>
      </c>
      <c r="P3538">
        <v>1.139</v>
      </c>
      <c r="Q3538">
        <v>1.1339999999999999</v>
      </c>
      <c r="R3538">
        <v>0.873</v>
      </c>
      <c r="S3538">
        <v>0.38700000000000001</v>
      </c>
    </row>
    <row r="3539" spans="1:19" x14ac:dyDescent="0.3">
      <c r="A3539">
        <v>60</v>
      </c>
      <c r="B3539">
        <v>-0.23200000000000001</v>
      </c>
      <c r="C3539">
        <v>-1.208</v>
      </c>
      <c r="D3539">
        <v>-2.23</v>
      </c>
      <c r="E3539">
        <v>-3.0030000000000001</v>
      </c>
      <c r="F3539">
        <v>-3.22</v>
      </c>
      <c r="G3539">
        <v>3.6</v>
      </c>
      <c r="H3539">
        <v>-0.01</v>
      </c>
      <c r="I3539">
        <v>4</v>
      </c>
      <c r="J3539">
        <v>-0.253</v>
      </c>
      <c r="K3539">
        <v>-1.246</v>
      </c>
      <c r="L3539">
        <v>-2.2360000000000002</v>
      </c>
      <c r="M3539">
        <v>-3.0369999999999999</v>
      </c>
      <c r="N3539">
        <v>-3.238</v>
      </c>
      <c r="O3539">
        <v>1.1499999999999999</v>
      </c>
      <c r="P3539">
        <v>1.1559999999999999</v>
      </c>
      <c r="Q3539">
        <v>1.1299999999999999</v>
      </c>
      <c r="R3539">
        <v>0.85499999999999998</v>
      </c>
      <c r="S3539">
        <v>0.436</v>
      </c>
    </row>
    <row r="3540" spans="1:19" x14ac:dyDescent="0.3">
      <c r="A3540">
        <v>120</v>
      </c>
      <c r="B3540">
        <v>-0.23200000000000001</v>
      </c>
      <c r="C3540">
        <v>-1.208</v>
      </c>
      <c r="D3540">
        <v>-2.23</v>
      </c>
      <c r="E3540">
        <v>-3.0030000000000001</v>
      </c>
      <c r="F3540">
        <v>-3.22</v>
      </c>
      <c r="G3540">
        <v>3.6</v>
      </c>
      <c r="H3540">
        <v>-0.01</v>
      </c>
      <c r="I3540">
        <v>4</v>
      </c>
      <c r="J3540">
        <v>-0.252</v>
      </c>
      <c r="K3540">
        <v>-1.2470000000000001</v>
      </c>
      <c r="L3540">
        <v>-2.2440000000000002</v>
      </c>
      <c r="M3540">
        <v>-3.0489999999999999</v>
      </c>
      <c r="N3540">
        <v>-3.242</v>
      </c>
      <c r="O3540">
        <v>1.145</v>
      </c>
      <c r="P3540">
        <v>1.1679999999999999</v>
      </c>
      <c r="Q3540">
        <v>1.163</v>
      </c>
      <c r="R3540">
        <v>0.90100000000000002</v>
      </c>
      <c r="S3540">
        <v>0.437</v>
      </c>
    </row>
    <row r="3541" spans="1:19" x14ac:dyDescent="0.3">
      <c r="A3541">
        <v>180</v>
      </c>
      <c r="B3541">
        <v>-0.23200000000000001</v>
      </c>
      <c r="C3541">
        <v>-1.208</v>
      </c>
      <c r="D3541">
        <v>-2.23</v>
      </c>
      <c r="E3541">
        <v>-3.0030000000000001</v>
      </c>
      <c r="F3541">
        <v>-3.22</v>
      </c>
      <c r="G3541">
        <v>3.6</v>
      </c>
      <c r="H3541">
        <v>-0.01</v>
      </c>
      <c r="I3541">
        <v>4</v>
      </c>
      <c r="J3541">
        <v>-0.253</v>
      </c>
      <c r="K3541">
        <v>-1.242</v>
      </c>
      <c r="L3541">
        <v>-2.238</v>
      </c>
      <c r="M3541">
        <v>-3.04</v>
      </c>
      <c r="N3541">
        <v>-3.2429999999999999</v>
      </c>
      <c r="O3541">
        <v>1.1439999999999999</v>
      </c>
      <c r="P3541">
        <v>1.159</v>
      </c>
      <c r="Q3541">
        <v>1.1459999999999999</v>
      </c>
      <c r="R3541">
        <v>0.877</v>
      </c>
      <c r="S3541">
        <v>0.438</v>
      </c>
    </row>
    <row r="3542" spans="1:19" x14ac:dyDescent="0.3">
      <c r="A3542">
        <v>240</v>
      </c>
      <c r="B3542">
        <v>-0.23200000000000001</v>
      </c>
      <c r="C3542">
        <v>-1.208</v>
      </c>
      <c r="D3542">
        <v>-2.23</v>
      </c>
      <c r="E3542">
        <v>-3.0030000000000001</v>
      </c>
      <c r="F3542">
        <v>-3.22</v>
      </c>
      <c r="G3542">
        <v>3.6</v>
      </c>
      <c r="H3542">
        <v>-0.01</v>
      </c>
      <c r="I3542">
        <v>4</v>
      </c>
      <c r="J3542">
        <v>-0.25700000000000001</v>
      </c>
      <c r="K3542">
        <v>-1.244</v>
      </c>
      <c r="L3542">
        <v>-2.2410000000000001</v>
      </c>
      <c r="M3542">
        <v>-3.0379999999999998</v>
      </c>
      <c r="N3542">
        <v>-3.246</v>
      </c>
      <c r="O3542">
        <v>1.147</v>
      </c>
      <c r="P3542">
        <v>1.1679999999999999</v>
      </c>
      <c r="Q3542">
        <v>1.1639999999999999</v>
      </c>
      <c r="R3542">
        <v>0.873</v>
      </c>
      <c r="S3542">
        <v>0.439</v>
      </c>
    </row>
    <row r="3543" spans="1:19" x14ac:dyDescent="0.3">
      <c r="A3543">
        <v>300</v>
      </c>
      <c r="B3543">
        <v>-0.23200000000000001</v>
      </c>
      <c r="C3543">
        <v>-1.208</v>
      </c>
      <c r="D3543">
        <v>-2.23</v>
      </c>
      <c r="E3543">
        <v>-3.0030000000000001</v>
      </c>
      <c r="F3543">
        <v>-3.22</v>
      </c>
      <c r="G3543">
        <v>3.6</v>
      </c>
      <c r="H3543">
        <v>-0.01</v>
      </c>
      <c r="I3543">
        <v>4</v>
      </c>
      <c r="J3543">
        <v>-0.25800000000000001</v>
      </c>
      <c r="K3543">
        <v>-1.244</v>
      </c>
      <c r="L3543">
        <v>-2.2410000000000001</v>
      </c>
      <c r="M3543">
        <v>-3.0409999999999999</v>
      </c>
      <c r="N3543">
        <v>-3.2490000000000001</v>
      </c>
      <c r="O3543">
        <v>1.145</v>
      </c>
      <c r="P3543">
        <v>1.161</v>
      </c>
      <c r="Q3543">
        <v>1.161</v>
      </c>
      <c r="R3543">
        <v>0.89</v>
      </c>
      <c r="S3543">
        <v>0.44</v>
      </c>
    </row>
    <row r="3544" spans="1:19" x14ac:dyDescent="0.3">
      <c r="A3544">
        <v>360</v>
      </c>
      <c r="B3544">
        <v>-0.23200000000000001</v>
      </c>
      <c r="C3544">
        <v>-1.208</v>
      </c>
      <c r="D3544">
        <v>-2.23</v>
      </c>
      <c r="E3544">
        <v>-3.0030000000000001</v>
      </c>
      <c r="F3544">
        <v>-3.22</v>
      </c>
      <c r="G3544">
        <v>3.6</v>
      </c>
      <c r="H3544">
        <v>-0.01</v>
      </c>
      <c r="I3544">
        <v>4</v>
      </c>
      <c r="J3544">
        <v>-0.26</v>
      </c>
      <c r="K3544">
        <v>-1.2450000000000001</v>
      </c>
      <c r="L3544">
        <v>-2.2400000000000002</v>
      </c>
      <c r="M3544">
        <v>-3.0449999999999999</v>
      </c>
      <c r="N3544">
        <v>-3.2519999999999998</v>
      </c>
      <c r="O3544">
        <v>1.1459999999999999</v>
      </c>
      <c r="P3544">
        <v>1.1599999999999999</v>
      </c>
      <c r="Q3544">
        <v>1.1559999999999999</v>
      </c>
      <c r="R3544">
        <v>0.90300000000000002</v>
      </c>
      <c r="S3544">
        <v>0.441</v>
      </c>
    </row>
    <row r="3545" spans="1:19" x14ac:dyDescent="0.3">
      <c r="A3545">
        <v>420</v>
      </c>
      <c r="B3545">
        <v>-0.23200000000000001</v>
      </c>
      <c r="C3545">
        <v>-1.208</v>
      </c>
      <c r="D3545">
        <v>-2.23</v>
      </c>
      <c r="E3545">
        <v>-3.0030000000000001</v>
      </c>
      <c r="F3545">
        <v>-3.22</v>
      </c>
      <c r="G3545">
        <v>3.6</v>
      </c>
      <c r="H3545">
        <v>-0.01</v>
      </c>
      <c r="I3545">
        <v>4</v>
      </c>
      <c r="J3545">
        <v>-0.26200000000000001</v>
      </c>
      <c r="K3545">
        <v>-1.2470000000000001</v>
      </c>
      <c r="L3545">
        <v>-2.2400000000000002</v>
      </c>
      <c r="M3545">
        <v>-3.048</v>
      </c>
      <c r="N3545">
        <v>-3.254</v>
      </c>
      <c r="O3545">
        <v>1.145</v>
      </c>
      <c r="P3545">
        <v>1.1599999999999999</v>
      </c>
      <c r="Q3545">
        <v>1.159</v>
      </c>
      <c r="R3545">
        <v>0.91</v>
      </c>
      <c r="S3545">
        <v>0.442</v>
      </c>
    </row>
    <row r="3546" spans="1:19" x14ac:dyDescent="0.3">
      <c r="A3546">
        <v>480</v>
      </c>
      <c r="B3546">
        <v>-0.23200000000000001</v>
      </c>
      <c r="C3546">
        <v>-1.208</v>
      </c>
      <c r="D3546">
        <v>-2.23</v>
      </c>
      <c r="E3546">
        <v>-3.0030000000000001</v>
      </c>
      <c r="F3546">
        <v>-3.22</v>
      </c>
      <c r="G3546">
        <v>3.6</v>
      </c>
      <c r="H3546">
        <v>-0.01</v>
      </c>
      <c r="I3546">
        <v>4</v>
      </c>
      <c r="J3546">
        <v>-0.26300000000000001</v>
      </c>
      <c r="K3546">
        <v>-1.248</v>
      </c>
      <c r="L3546">
        <v>-2.2410000000000001</v>
      </c>
      <c r="M3546">
        <v>-3.05</v>
      </c>
      <c r="N3546">
        <v>-3.2570000000000001</v>
      </c>
      <c r="O3546">
        <v>1.1439999999999999</v>
      </c>
      <c r="P3546">
        <v>1.157</v>
      </c>
      <c r="Q3546">
        <v>1.161</v>
      </c>
      <c r="R3546">
        <v>0.91300000000000003</v>
      </c>
      <c r="S3546">
        <v>0.443</v>
      </c>
    </row>
    <row r="3547" spans="1:19" x14ac:dyDescent="0.3">
      <c r="A3547">
        <v>540</v>
      </c>
      <c r="B3547">
        <v>-0.23200000000000001</v>
      </c>
      <c r="C3547">
        <v>-1.208</v>
      </c>
      <c r="D3547">
        <v>-2.23</v>
      </c>
      <c r="E3547">
        <v>-3.0030000000000001</v>
      </c>
      <c r="F3547">
        <v>-3.22</v>
      </c>
      <c r="G3547">
        <v>3.6</v>
      </c>
      <c r="H3547">
        <v>-0.01</v>
      </c>
      <c r="I3547">
        <v>4</v>
      </c>
      <c r="J3547">
        <v>-0.26400000000000001</v>
      </c>
      <c r="K3547">
        <v>-1.2490000000000001</v>
      </c>
      <c r="L3547">
        <v>-2.2410000000000001</v>
      </c>
      <c r="M3547">
        <v>-3.052</v>
      </c>
      <c r="N3547">
        <v>-3.26</v>
      </c>
      <c r="O3547">
        <v>1.143</v>
      </c>
      <c r="P3547">
        <v>1.1559999999999999</v>
      </c>
      <c r="Q3547">
        <v>1.161</v>
      </c>
      <c r="R3547">
        <v>0.91500000000000004</v>
      </c>
      <c r="S3547">
        <v>0.44400000000000001</v>
      </c>
    </row>
    <row r="3548" spans="1:19" x14ac:dyDescent="0.3">
      <c r="A3548">
        <v>600</v>
      </c>
      <c r="B3548">
        <v>-0.23200000000000001</v>
      </c>
      <c r="C3548">
        <v>-1.208</v>
      </c>
      <c r="D3548">
        <v>-2.23</v>
      </c>
      <c r="E3548">
        <v>-3.0030000000000001</v>
      </c>
      <c r="F3548">
        <v>-3.22</v>
      </c>
      <c r="G3548">
        <v>3.6</v>
      </c>
      <c r="H3548">
        <v>-0.01</v>
      </c>
      <c r="I3548">
        <v>4</v>
      </c>
      <c r="J3548">
        <v>-0.26600000000000001</v>
      </c>
      <c r="K3548">
        <v>-1.2509999999999999</v>
      </c>
      <c r="L3548">
        <v>-2.2410000000000001</v>
      </c>
      <c r="M3548">
        <v>-3.0539999999999998</v>
      </c>
      <c r="N3548">
        <v>-3.2629999999999999</v>
      </c>
      <c r="O3548">
        <v>1.143</v>
      </c>
      <c r="P3548">
        <v>1.1539999999999999</v>
      </c>
      <c r="Q3548">
        <v>1.159</v>
      </c>
      <c r="R3548">
        <v>0.91700000000000004</v>
      </c>
      <c r="S3548">
        <v>0.44500000000000001</v>
      </c>
    </row>
    <row r="3550" spans="1:19" x14ac:dyDescent="0.3">
      <c r="A3550" t="s">
        <v>0</v>
      </c>
      <c r="B3550" t="s">
        <v>274</v>
      </c>
    </row>
    <row r="3551" spans="1:19" x14ac:dyDescent="0.3">
      <c r="A3551">
        <v>0</v>
      </c>
      <c r="B3551">
        <v>-0.23200000000000001</v>
      </c>
      <c r="C3551">
        <v>-1.2090000000000001</v>
      </c>
      <c r="D3551">
        <v>-2.23</v>
      </c>
      <c r="E3551">
        <v>-2.9980000000000002</v>
      </c>
      <c r="F3551">
        <v>-3.21</v>
      </c>
      <c r="G3551">
        <v>3.6</v>
      </c>
      <c r="H3551">
        <v>-0.01</v>
      </c>
      <c r="I3551">
        <v>4</v>
      </c>
      <c r="J3551">
        <v>-0.24399999999999999</v>
      </c>
      <c r="K3551">
        <v>-1.244</v>
      </c>
      <c r="L3551">
        <v>-2.2410000000000001</v>
      </c>
      <c r="M3551">
        <v>-3.036</v>
      </c>
      <c r="N3551">
        <v>-3.21</v>
      </c>
      <c r="O3551">
        <v>1.139</v>
      </c>
      <c r="P3551">
        <v>1.139</v>
      </c>
      <c r="Q3551">
        <v>1.1339999999999999</v>
      </c>
      <c r="R3551">
        <v>0.86699999999999999</v>
      </c>
      <c r="S3551">
        <v>0.38400000000000001</v>
      </c>
    </row>
    <row r="3552" spans="1:19" x14ac:dyDescent="0.3">
      <c r="A3552">
        <v>60</v>
      </c>
      <c r="B3552">
        <v>-0.23200000000000001</v>
      </c>
      <c r="C3552">
        <v>-1.2090000000000001</v>
      </c>
      <c r="D3552">
        <v>-2.23</v>
      </c>
      <c r="E3552">
        <v>-2.9980000000000002</v>
      </c>
      <c r="F3552">
        <v>-3.21</v>
      </c>
      <c r="G3552">
        <v>3.6</v>
      </c>
      <c r="H3552">
        <v>-0.01</v>
      </c>
      <c r="I3552">
        <v>4</v>
      </c>
      <c r="J3552">
        <v>-0.253</v>
      </c>
      <c r="K3552">
        <v>-1.246</v>
      </c>
      <c r="L3552">
        <v>-2.2360000000000002</v>
      </c>
      <c r="M3552">
        <v>-3.0310000000000001</v>
      </c>
      <c r="N3552">
        <v>-3.2280000000000002</v>
      </c>
      <c r="O3552">
        <v>1.1499999999999999</v>
      </c>
      <c r="P3552">
        <v>1.1559999999999999</v>
      </c>
      <c r="Q3552">
        <v>1.1299999999999999</v>
      </c>
      <c r="R3552">
        <v>0.84899999999999998</v>
      </c>
      <c r="S3552">
        <v>0.433</v>
      </c>
    </row>
    <row r="3553" spans="1:19" x14ac:dyDescent="0.3">
      <c r="A3553">
        <v>120</v>
      </c>
      <c r="B3553">
        <v>-0.23200000000000001</v>
      </c>
      <c r="C3553">
        <v>-1.2090000000000001</v>
      </c>
      <c r="D3553">
        <v>-2.23</v>
      </c>
      <c r="E3553">
        <v>-2.9980000000000002</v>
      </c>
      <c r="F3553">
        <v>-3.21</v>
      </c>
      <c r="G3553">
        <v>3.6</v>
      </c>
      <c r="H3553">
        <v>-0.01</v>
      </c>
      <c r="I3553">
        <v>4</v>
      </c>
      <c r="J3553">
        <v>-0.252</v>
      </c>
      <c r="K3553">
        <v>-1.2470000000000001</v>
      </c>
      <c r="L3553">
        <v>-2.2440000000000002</v>
      </c>
      <c r="M3553">
        <v>-3.0430000000000001</v>
      </c>
      <c r="N3553">
        <v>-3.2309999999999999</v>
      </c>
      <c r="O3553">
        <v>1.145</v>
      </c>
      <c r="P3553">
        <v>1.1679999999999999</v>
      </c>
      <c r="Q3553">
        <v>1.163</v>
      </c>
      <c r="R3553">
        <v>0.89500000000000002</v>
      </c>
      <c r="S3553">
        <v>0.434</v>
      </c>
    </row>
    <row r="3554" spans="1:19" x14ac:dyDescent="0.3">
      <c r="A3554">
        <v>180</v>
      </c>
      <c r="B3554">
        <v>-0.23200000000000001</v>
      </c>
      <c r="C3554">
        <v>-1.2090000000000001</v>
      </c>
      <c r="D3554">
        <v>-2.23</v>
      </c>
      <c r="E3554">
        <v>-2.9980000000000002</v>
      </c>
      <c r="F3554">
        <v>-3.21</v>
      </c>
      <c r="G3554">
        <v>3.6</v>
      </c>
      <c r="H3554">
        <v>-0.01</v>
      </c>
      <c r="I3554">
        <v>4</v>
      </c>
      <c r="J3554">
        <v>-0.253</v>
      </c>
      <c r="K3554">
        <v>-1.242</v>
      </c>
      <c r="L3554">
        <v>-2.238</v>
      </c>
      <c r="M3554">
        <v>-3.0339999999999998</v>
      </c>
      <c r="N3554">
        <v>-3.2330000000000001</v>
      </c>
      <c r="O3554">
        <v>1.1439999999999999</v>
      </c>
      <c r="P3554">
        <v>1.159</v>
      </c>
      <c r="Q3554">
        <v>1.1459999999999999</v>
      </c>
      <c r="R3554">
        <v>0.87</v>
      </c>
      <c r="S3554">
        <v>0.434</v>
      </c>
    </row>
    <row r="3555" spans="1:19" x14ac:dyDescent="0.3">
      <c r="A3555">
        <v>240</v>
      </c>
      <c r="B3555">
        <v>-0.23200000000000001</v>
      </c>
      <c r="C3555">
        <v>-1.2090000000000001</v>
      </c>
      <c r="D3555">
        <v>-2.23</v>
      </c>
      <c r="E3555">
        <v>-2.9980000000000002</v>
      </c>
      <c r="F3555">
        <v>-3.21</v>
      </c>
      <c r="G3555">
        <v>3.6</v>
      </c>
      <c r="H3555">
        <v>-0.01</v>
      </c>
      <c r="I3555">
        <v>4</v>
      </c>
      <c r="J3555">
        <v>-0.25700000000000001</v>
      </c>
      <c r="K3555">
        <v>-1.244</v>
      </c>
      <c r="L3555">
        <v>-2.2410000000000001</v>
      </c>
      <c r="M3555">
        <v>-3.032</v>
      </c>
      <c r="N3555">
        <v>-3.2360000000000002</v>
      </c>
      <c r="O3555">
        <v>1.147</v>
      </c>
      <c r="P3555">
        <v>1.169</v>
      </c>
      <c r="Q3555">
        <v>1.1639999999999999</v>
      </c>
      <c r="R3555">
        <v>0.86699999999999999</v>
      </c>
      <c r="S3555">
        <v>0.435</v>
      </c>
    </row>
    <row r="3556" spans="1:19" x14ac:dyDescent="0.3">
      <c r="A3556">
        <v>300</v>
      </c>
      <c r="B3556">
        <v>-0.23200000000000001</v>
      </c>
      <c r="C3556">
        <v>-1.2090000000000001</v>
      </c>
      <c r="D3556">
        <v>-2.23</v>
      </c>
      <c r="E3556">
        <v>-2.9980000000000002</v>
      </c>
      <c r="F3556">
        <v>-3.21</v>
      </c>
      <c r="G3556">
        <v>3.6</v>
      </c>
      <c r="H3556">
        <v>-0.01</v>
      </c>
      <c r="I3556">
        <v>4</v>
      </c>
      <c r="J3556">
        <v>-0.25800000000000001</v>
      </c>
      <c r="K3556">
        <v>-1.244</v>
      </c>
      <c r="L3556">
        <v>-2.2410000000000001</v>
      </c>
      <c r="M3556">
        <v>-3.0350000000000001</v>
      </c>
      <c r="N3556">
        <v>-3.2389999999999999</v>
      </c>
      <c r="O3556">
        <v>1.145</v>
      </c>
      <c r="P3556">
        <v>1.161</v>
      </c>
      <c r="Q3556">
        <v>1.161</v>
      </c>
      <c r="R3556">
        <v>0.88400000000000001</v>
      </c>
      <c r="S3556">
        <v>0.436</v>
      </c>
    </row>
    <row r="3557" spans="1:19" x14ac:dyDescent="0.3">
      <c r="A3557">
        <v>360</v>
      </c>
      <c r="B3557">
        <v>-0.23200000000000001</v>
      </c>
      <c r="C3557">
        <v>-1.2090000000000001</v>
      </c>
      <c r="D3557">
        <v>-2.23</v>
      </c>
      <c r="E3557">
        <v>-2.9980000000000002</v>
      </c>
      <c r="F3557">
        <v>-3.21</v>
      </c>
      <c r="G3557">
        <v>3.6</v>
      </c>
      <c r="H3557">
        <v>-0.01</v>
      </c>
      <c r="I3557">
        <v>4</v>
      </c>
      <c r="J3557">
        <v>-0.26</v>
      </c>
      <c r="K3557">
        <v>-1.2450000000000001</v>
      </c>
      <c r="L3557">
        <v>-2.2400000000000002</v>
      </c>
      <c r="M3557">
        <v>-3.0390000000000001</v>
      </c>
      <c r="N3557">
        <v>-3.2410000000000001</v>
      </c>
      <c r="O3557">
        <v>1.1459999999999999</v>
      </c>
      <c r="P3557">
        <v>1.1599999999999999</v>
      </c>
      <c r="Q3557">
        <v>1.1559999999999999</v>
      </c>
      <c r="R3557">
        <v>0.89800000000000002</v>
      </c>
      <c r="S3557">
        <v>0.437</v>
      </c>
    </row>
    <row r="3558" spans="1:19" x14ac:dyDescent="0.3">
      <c r="A3558">
        <v>420</v>
      </c>
      <c r="B3558">
        <v>-0.23200000000000001</v>
      </c>
      <c r="C3558">
        <v>-1.2090000000000001</v>
      </c>
      <c r="D3558">
        <v>-2.23</v>
      </c>
      <c r="E3558">
        <v>-2.9980000000000002</v>
      </c>
      <c r="F3558">
        <v>-3.21</v>
      </c>
      <c r="G3558">
        <v>3.6</v>
      </c>
      <c r="H3558">
        <v>-0.01</v>
      </c>
      <c r="I3558">
        <v>4</v>
      </c>
      <c r="J3558">
        <v>-0.26200000000000001</v>
      </c>
      <c r="K3558">
        <v>-1.2470000000000001</v>
      </c>
      <c r="L3558">
        <v>-2.2400000000000002</v>
      </c>
      <c r="M3558">
        <v>-3.0419999999999998</v>
      </c>
      <c r="N3558">
        <v>-3.2440000000000002</v>
      </c>
      <c r="O3558">
        <v>1.145</v>
      </c>
      <c r="P3558">
        <v>1.1599999999999999</v>
      </c>
      <c r="Q3558">
        <v>1.1579999999999999</v>
      </c>
      <c r="R3558">
        <v>0.90400000000000003</v>
      </c>
      <c r="S3558">
        <v>0.438</v>
      </c>
    </row>
    <row r="3559" spans="1:19" x14ac:dyDescent="0.3">
      <c r="A3559">
        <v>480</v>
      </c>
      <c r="B3559">
        <v>-0.23200000000000001</v>
      </c>
      <c r="C3559">
        <v>-1.2090000000000001</v>
      </c>
      <c r="D3559">
        <v>-2.23</v>
      </c>
      <c r="E3559">
        <v>-2.9980000000000002</v>
      </c>
      <c r="F3559">
        <v>-3.21</v>
      </c>
      <c r="G3559">
        <v>3.6</v>
      </c>
      <c r="H3559">
        <v>-0.01</v>
      </c>
      <c r="I3559">
        <v>4</v>
      </c>
      <c r="J3559">
        <v>-0.26300000000000001</v>
      </c>
      <c r="K3559">
        <v>-1.248</v>
      </c>
      <c r="L3559">
        <v>-2.2410000000000001</v>
      </c>
      <c r="M3559">
        <v>-3.044</v>
      </c>
      <c r="N3559">
        <v>-3.246</v>
      </c>
      <c r="O3559">
        <v>1.1439999999999999</v>
      </c>
      <c r="P3559">
        <v>1.157</v>
      </c>
      <c r="Q3559">
        <v>1.161</v>
      </c>
      <c r="R3559">
        <v>0.90700000000000003</v>
      </c>
      <c r="S3559">
        <v>0.439</v>
      </c>
    </row>
    <row r="3560" spans="1:19" x14ac:dyDescent="0.3">
      <c r="A3560">
        <v>540</v>
      </c>
      <c r="B3560">
        <v>-0.23200000000000001</v>
      </c>
      <c r="C3560">
        <v>-1.2090000000000001</v>
      </c>
      <c r="D3560">
        <v>-2.23</v>
      </c>
      <c r="E3560">
        <v>-2.9980000000000002</v>
      </c>
      <c r="F3560">
        <v>-3.21</v>
      </c>
      <c r="G3560">
        <v>3.6</v>
      </c>
      <c r="H3560">
        <v>-0.01</v>
      </c>
      <c r="I3560">
        <v>4</v>
      </c>
      <c r="J3560">
        <v>-0.26400000000000001</v>
      </c>
      <c r="K3560">
        <v>-1.2490000000000001</v>
      </c>
      <c r="L3560">
        <v>-2.2410000000000001</v>
      </c>
      <c r="M3560">
        <v>-3.0459999999999998</v>
      </c>
      <c r="N3560">
        <v>-3.2490000000000001</v>
      </c>
      <c r="O3560">
        <v>1.143</v>
      </c>
      <c r="P3560">
        <v>1.155</v>
      </c>
      <c r="Q3560">
        <v>1.161</v>
      </c>
      <c r="R3560">
        <v>0.90900000000000003</v>
      </c>
      <c r="S3560">
        <v>0.44</v>
      </c>
    </row>
    <row r="3561" spans="1:19" x14ac:dyDescent="0.3">
      <c r="A3561">
        <v>600</v>
      </c>
      <c r="B3561">
        <v>-0.23200000000000001</v>
      </c>
      <c r="C3561">
        <v>-1.2090000000000001</v>
      </c>
      <c r="D3561">
        <v>-2.23</v>
      </c>
      <c r="E3561">
        <v>-2.9980000000000002</v>
      </c>
      <c r="F3561">
        <v>-3.21</v>
      </c>
      <c r="G3561">
        <v>3.6</v>
      </c>
      <c r="H3561">
        <v>-0.01</v>
      </c>
      <c r="I3561">
        <v>4</v>
      </c>
      <c r="J3561">
        <v>-0.26600000000000001</v>
      </c>
      <c r="K3561">
        <v>-1.2509999999999999</v>
      </c>
      <c r="L3561">
        <v>-2.2410000000000001</v>
      </c>
      <c r="M3561">
        <v>-3.048</v>
      </c>
      <c r="N3561">
        <v>-3.2530000000000001</v>
      </c>
      <c r="O3561">
        <v>1.143</v>
      </c>
      <c r="P3561">
        <v>1.1539999999999999</v>
      </c>
      <c r="Q3561">
        <v>1.159</v>
      </c>
      <c r="R3561">
        <v>0.91100000000000003</v>
      </c>
      <c r="S3561">
        <v>0.441</v>
      </c>
    </row>
    <row r="3563" spans="1:19" x14ac:dyDescent="0.3">
      <c r="A3563" t="s">
        <v>0</v>
      </c>
      <c r="B3563" t="s">
        <v>275</v>
      </c>
    </row>
    <row r="3564" spans="1:19" x14ac:dyDescent="0.3">
      <c r="A3564">
        <v>0</v>
      </c>
      <c r="B3564">
        <v>-0.23200000000000001</v>
      </c>
      <c r="C3564">
        <v>-1.2090000000000001</v>
      </c>
      <c r="D3564">
        <v>-2.23</v>
      </c>
      <c r="E3564">
        <v>-2.992</v>
      </c>
      <c r="F3564">
        <v>-3.2</v>
      </c>
      <c r="G3564">
        <v>3.6</v>
      </c>
      <c r="H3564">
        <v>-0.01</v>
      </c>
      <c r="I3564">
        <v>4</v>
      </c>
      <c r="J3564">
        <v>-0.24399999999999999</v>
      </c>
      <c r="K3564">
        <v>-1.244</v>
      </c>
      <c r="L3564">
        <v>-2.2400000000000002</v>
      </c>
      <c r="M3564">
        <v>-3.0310000000000001</v>
      </c>
      <c r="N3564">
        <v>-3.2</v>
      </c>
      <c r="O3564">
        <v>1.139</v>
      </c>
      <c r="P3564">
        <v>1.139</v>
      </c>
      <c r="Q3564">
        <v>1.133</v>
      </c>
      <c r="R3564">
        <v>0.86099999999999999</v>
      </c>
      <c r="S3564">
        <v>0.38100000000000001</v>
      </c>
    </row>
    <row r="3565" spans="1:19" x14ac:dyDescent="0.3">
      <c r="A3565">
        <v>60</v>
      </c>
      <c r="B3565">
        <v>-0.23200000000000001</v>
      </c>
      <c r="C3565">
        <v>-1.2090000000000001</v>
      </c>
      <c r="D3565">
        <v>-2.23</v>
      </c>
      <c r="E3565">
        <v>-2.992</v>
      </c>
      <c r="F3565">
        <v>-3.2</v>
      </c>
      <c r="G3565">
        <v>3.6</v>
      </c>
      <c r="H3565">
        <v>-0.01</v>
      </c>
      <c r="I3565">
        <v>4</v>
      </c>
      <c r="J3565">
        <v>-0.253</v>
      </c>
      <c r="K3565">
        <v>-1.246</v>
      </c>
      <c r="L3565">
        <v>-2.2360000000000002</v>
      </c>
      <c r="M3565">
        <v>-3.0249999999999999</v>
      </c>
      <c r="N3565">
        <v>-3.218</v>
      </c>
      <c r="O3565">
        <v>1.151</v>
      </c>
      <c r="P3565">
        <v>1.1559999999999999</v>
      </c>
      <c r="Q3565">
        <v>1.129</v>
      </c>
      <c r="R3565">
        <v>0.84299999999999997</v>
      </c>
      <c r="S3565">
        <v>0.42899999999999999</v>
      </c>
    </row>
    <row r="3566" spans="1:19" x14ac:dyDescent="0.3">
      <c r="A3566">
        <v>120</v>
      </c>
      <c r="B3566">
        <v>-0.23200000000000001</v>
      </c>
      <c r="C3566">
        <v>-1.2090000000000001</v>
      </c>
      <c r="D3566">
        <v>-2.23</v>
      </c>
      <c r="E3566">
        <v>-2.992</v>
      </c>
      <c r="F3566">
        <v>-3.2</v>
      </c>
      <c r="G3566">
        <v>3.6</v>
      </c>
      <c r="H3566">
        <v>-0.01</v>
      </c>
      <c r="I3566">
        <v>4</v>
      </c>
      <c r="J3566">
        <v>-0.252</v>
      </c>
      <c r="K3566">
        <v>-1.2470000000000001</v>
      </c>
      <c r="L3566">
        <v>-2.2429999999999999</v>
      </c>
      <c r="M3566">
        <v>-3.0369999999999999</v>
      </c>
      <c r="N3566">
        <v>-3.2210000000000001</v>
      </c>
      <c r="O3566">
        <v>1.1459999999999999</v>
      </c>
      <c r="P3566">
        <v>1.1679999999999999</v>
      </c>
      <c r="Q3566">
        <v>1.1619999999999999</v>
      </c>
      <c r="R3566">
        <v>0.88800000000000001</v>
      </c>
      <c r="S3566">
        <v>0.43</v>
      </c>
    </row>
    <row r="3567" spans="1:19" x14ac:dyDescent="0.3">
      <c r="A3567">
        <v>180</v>
      </c>
      <c r="B3567">
        <v>-0.23200000000000001</v>
      </c>
      <c r="C3567">
        <v>-1.2090000000000001</v>
      </c>
      <c r="D3567">
        <v>-2.23</v>
      </c>
      <c r="E3567">
        <v>-2.992</v>
      </c>
      <c r="F3567">
        <v>-3.2</v>
      </c>
      <c r="G3567">
        <v>3.6</v>
      </c>
      <c r="H3567">
        <v>-0.01</v>
      </c>
      <c r="I3567">
        <v>4</v>
      </c>
      <c r="J3567">
        <v>-0.253</v>
      </c>
      <c r="K3567">
        <v>-1.242</v>
      </c>
      <c r="L3567">
        <v>-2.238</v>
      </c>
      <c r="M3567">
        <v>-3.028</v>
      </c>
      <c r="N3567">
        <v>-3.2229999999999999</v>
      </c>
      <c r="O3567">
        <v>1.1439999999999999</v>
      </c>
      <c r="P3567">
        <v>1.159</v>
      </c>
      <c r="Q3567">
        <v>1.145</v>
      </c>
      <c r="R3567">
        <v>0.86299999999999999</v>
      </c>
      <c r="S3567">
        <v>0.43099999999999999</v>
      </c>
    </row>
    <row r="3568" spans="1:19" x14ac:dyDescent="0.3">
      <c r="A3568">
        <v>240</v>
      </c>
      <c r="B3568">
        <v>-0.23200000000000001</v>
      </c>
      <c r="C3568">
        <v>-1.2090000000000001</v>
      </c>
      <c r="D3568">
        <v>-2.23</v>
      </c>
      <c r="E3568">
        <v>-2.992</v>
      </c>
      <c r="F3568">
        <v>-3.2</v>
      </c>
      <c r="G3568">
        <v>3.6</v>
      </c>
      <c r="H3568">
        <v>-0.01</v>
      </c>
      <c r="I3568">
        <v>4</v>
      </c>
      <c r="J3568">
        <v>-0.25700000000000001</v>
      </c>
      <c r="K3568">
        <v>-1.244</v>
      </c>
      <c r="L3568">
        <v>-2.2410000000000001</v>
      </c>
      <c r="M3568">
        <v>-3.0259999999999998</v>
      </c>
      <c r="N3568">
        <v>-3.226</v>
      </c>
      <c r="O3568">
        <v>1.147</v>
      </c>
      <c r="P3568">
        <v>1.169</v>
      </c>
      <c r="Q3568">
        <v>1.1639999999999999</v>
      </c>
      <c r="R3568">
        <v>0.86099999999999999</v>
      </c>
      <c r="S3568">
        <v>0.432</v>
      </c>
    </row>
    <row r="3569" spans="1:19" x14ac:dyDescent="0.3">
      <c r="A3569">
        <v>300</v>
      </c>
      <c r="B3569">
        <v>-0.23200000000000001</v>
      </c>
      <c r="C3569">
        <v>-1.2090000000000001</v>
      </c>
      <c r="D3569">
        <v>-2.23</v>
      </c>
      <c r="E3569">
        <v>-2.992</v>
      </c>
      <c r="F3569">
        <v>-3.2</v>
      </c>
      <c r="G3569">
        <v>3.6</v>
      </c>
      <c r="H3569">
        <v>-0.01</v>
      </c>
      <c r="I3569">
        <v>4</v>
      </c>
      <c r="J3569">
        <v>-0.25800000000000001</v>
      </c>
      <c r="K3569">
        <v>-1.244</v>
      </c>
      <c r="L3569">
        <v>-2.2410000000000001</v>
      </c>
      <c r="M3569">
        <v>-3.0289999999999999</v>
      </c>
      <c r="N3569">
        <v>-3.2290000000000001</v>
      </c>
      <c r="O3569">
        <v>1.145</v>
      </c>
      <c r="P3569">
        <v>1.1599999999999999</v>
      </c>
      <c r="Q3569">
        <v>1.1599999999999999</v>
      </c>
      <c r="R3569">
        <v>0.879</v>
      </c>
      <c r="S3569">
        <v>0.433</v>
      </c>
    </row>
    <row r="3570" spans="1:19" x14ac:dyDescent="0.3">
      <c r="A3570">
        <v>360</v>
      </c>
      <c r="B3570">
        <v>-0.23200000000000001</v>
      </c>
      <c r="C3570">
        <v>-1.2090000000000001</v>
      </c>
      <c r="D3570">
        <v>-2.23</v>
      </c>
      <c r="E3570">
        <v>-2.992</v>
      </c>
      <c r="F3570">
        <v>-3.2</v>
      </c>
      <c r="G3570">
        <v>3.6</v>
      </c>
      <c r="H3570">
        <v>-0.01</v>
      </c>
      <c r="I3570">
        <v>4</v>
      </c>
      <c r="J3570">
        <v>-0.26</v>
      </c>
      <c r="K3570">
        <v>-1.2450000000000001</v>
      </c>
      <c r="L3570">
        <v>-2.2400000000000002</v>
      </c>
      <c r="M3570">
        <v>-3.0339999999999998</v>
      </c>
      <c r="N3570">
        <v>-3.2309999999999999</v>
      </c>
      <c r="O3570">
        <v>1.1459999999999999</v>
      </c>
      <c r="P3570">
        <v>1.1599999999999999</v>
      </c>
      <c r="Q3570">
        <v>1.155</v>
      </c>
      <c r="R3570">
        <v>0.89200000000000002</v>
      </c>
      <c r="S3570">
        <v>0.434</v>
      </c>
    </row>
    <row r="3571" spans="1:19" x14ac:dyDescent="0.3">
      <c r="A3571">
        <v>420</v>
      </c>
      <c r="B3571">
        <v>-0.23200000000000001</v>
      </c>
      <c r="C3571">
        <v>-1.2090000000000001</v>
      </c>
      <c r="D3571">
        <v>-2.23</v>
      </c>
      <c r="E3571">
        <v>-2.992</v>
      </c>
      <c r="F3571">
        <v>-3.2</v>
      </c>
      <c r="G3571">
        <v>3.6</v>
      </c>
      <c r="H3571">
        <v>-0.01</v>
      </c>
      <c r="I3571">
        <v>4</v>
      </c>
      <c r="J3571">
        <v>-0.26200000000000001</v>
      </c>
      <c r="K3571">
        <v>-1.2470000000000001</v>
      </c>
      <c r="L3571">
        <v>-2.2400000000000002</v>
      </c>
      <c r="M3571">
        <v>-3.0369999999999999</v>
      </c>
      <c r="N3571">
        <v>-3.2330000000000001</v>
      </c>
      <c r="O3571">
        <v>1.145</v>
      </c>
      <c r="P3571">
        <v>1.1599999999999999</v>
      </c>
      <c r="Q3571">
        <v>1.159</v>
      </c>
      <c r="R3571">
        <v>0.89800000000000002</v>
      </c>
      <c r="S3571">
        <v>0.434</v>
      </c>
    </row>
    <row r="3572" spans="1:19" x14ac:dyDescent="0.3">
      <c r="A3572">
        <v>480</v>
      </c>
      <c r="B3572">
        <v>-0.23200000000000001</v>
      </c>
      <c r="C3572">
        <v>-1.2090000000000001</v>
      </c>
      <c r="D3572">
        <v>-2.23</v>
      </c>
      <c r="E3572">
        <v>-2.992</v>
      </c>
      <c r="F3572">
        <v>-3.2</v>
      </c>
      <c r="G3572">
        <v>3.6</v>
      </c>
      <c r="H3572">
        <v>-0.01</v>
      </c>
      <c r="I3572">
        <v>4</v>
      </c>
      <c r="J3572">
        <v>-0.26300000000000001</v>
      </c>
      <c r="K3572">
        <v>-1.248</v>
      </c>
      <c r="L3572">
        <v>-2.2410000000000001</v>
      </c>
      <c r="M3572">
        <v>-3.0390000000000001</v>
      </c>
      <c r="N3572">
        <v>-3.2360000000000002</v>
      </c>
      <c r="O3572">
        <v>1.1439999999999999</v>
      </c>
      <c r="P3572">
        <v>1.157</v>
      </c>
      <c r="Q3572">
        <v>1.161</v>
      </c>
      <c r="R3572">
        <v>0.90100000000000002</v>
      </c>
      <c r="S3572">
        <v>0.435</v>
      </c>
    </row>
    <row r="3573" spans="1:19" x14ac:dyDescent="0.3">
      <c r="A3573">
        <v>540</v>
      </c>
      <c r="B3573">
        <v>-0.23200000000000001</v>
      </c>
      <c r="C3573">
        <v>-1.2090000000000001</v>
      </c>
      <c r="D3573">
        <v>-2.23</v>
      </c>
      <c r="E3573">
        <v>-2.992</v>
      </c>
      <c r="F3573">
        <v>-3.2</v>
      </c>
      <c r="G3573">
        <v>3.6</v>
      </c>
      <c r="H3573">
        <v>-0.01</v>
      </c>
      <c r="I3573">
        <v>4</v>
      </c>
      <c r="J3573">
        <v>-0.26400000000000001</v>
      </c>
      <c r="K3573">
        <v>-1.2490000000000001</v>
      </c>
      <c r="L3573">
        <v>-2.2410000000000001</v>
      </c>
      <c r="M3573">
        <v>-3.0409999999999999</v>
      </c>
      <c r="N3573">
        <v>-3.2389999999999999</v>
      </c>
      <c r="O3573">
        <v>1.143</v>
      </c>
      <c r="P3573">
        <v>1.155</v>
      </c>
      <c r="Q3573">
        <v>1.1599999999999999</v>
      </c>
      <c r="R3573">
        <v>0.90300000000000002</v>
      </c>
      <c r="S3573">
        <v>0.436</v>
      </c>
    </row>
    <row r="3574" spans="1:19" x14ac:dyDescent="0.3">
      <c r="A3574">
        <v>600</v>
      </c>
      <c r="B3574">
        <v>-0.23200000000000001</v>
      </c>
      <c r="C3574">
        <v>-1.2090000000000001</v>
      </c>
      <c r="D3574">
        <v>-2.23</v>
      </c>
      <c r="E3574">
        <v>-2.992</v>
      </c>
      <c r="F3574">
        <v>-3.2</v>
      </c>
      <c r="G3574">
        <v>3.6</v>
      </c>
      <c r="H3574">
        <v>-0.01</v>
      </c>
      <c r="I3574">
        <v>4</v>
      </c>
      <c r="J3574">
        <v>-0.26600000000000001</v>
      </c>
      <c r="K3574">
        <v>-1.2509999999999999</v>
      </c>
      <c r="L3574">
        <v>-2.2410000000000001</v>
      </c>
      <c r="M3574">
        <v>-3.0430000000000001</v>
      </c>
      <c r="N3574">
        <v>-3.242</v>
      </c>
      <c r="O3574">
        <v>1.143</v>
      </c>
      <c r="P3574">
        <v>1.1539999999999999</v>
      </c>
      <c r="Q3574">
        <v>1.1579999999999999</v>
      </c>
      <c r="R3574">
        <v>0.90600000000000003</v>
      </c>
      <c r="S3574">
        <v>0.438</v>
      </c>
    </row>
    <row r="3576" spans="1:19" x14ac:dyDescent="0.3">
      <c r="A3576" t="s">
        <v>0</v>
      </c>
      <c r="B3576" t="s">
        <v>276</v>
      </c>
    </row>
    <row r="3577" spans="1:19" x14ac:dyDescent="0.3">
      <c r="A3577">
        <v>0</v>
      </c>
      <c r="B3577">
        <v>-0.23200000000000001</v>
      </c>
      <c r="C3577">
        <v>-1.2090000000000001</v>
      </c>
      <c r="D3577">
        <v>-2.23</v>
      </c>
      <c r="E3577">
        <v>-2.9860000000000002</v>
      </c>
      <c r="F3577">
        <v>-3.19</v>
      </c>
      <c r="G3577">
        <v>3.6</v>
      </c>
      <c r="H3577">
        <v>-0.01</v>
      </c>
      <c r="I3577">
        <v>4</v>
      </c>
      <c r="J3577">
        <v>-0.24399999999999999</v>
      </c>
      <c r="K3577">
        <v>-1.244</v>
      </c>
      <c r="L3577">
        <v>-2.2400000000000002</v>
      </c>
      <c r="M3577">
        <v>-3.0249999999999999</v>
      </c>
      <c r="N3577">
        <v>-3.19</v>
      </c>
      <c r="O3577">
        <v>1.139</v>
      </c>
      <c r="P3577">
        <v>1.139</v>
      </c>
      <c r="Q3577">
        <v>1.133</v>
      </c>
      <c r="R3577">
        <v>0.85399999999999998</v>
      </c>
      <c r="S3577">
        <v>0.378</v>
      </c>
    </row>
    <row r="3578" spans="1:19" x14ac:dyDescent="0.3">
      <c r="A3578">
        <v>60</v>
      </c>
      <c r="B3578">
        <v>-0.23200000000000001</v>
      </c>
      <c r="C3578">
        <v>-1.2090000000000001</v>
      </c>
      <c r="D3578">
        <v>-2.23</v>
      </c>
      <c r="E3578">
        <v>-2.9860000000000002</v>
      </c>
      <c r="F3578">
        <v>-3.19</v>
      </c>
      <c r="G3578">
        <v>3.6</v>
      </c>
      <c r="H3578">
        <v>-0.01</v>
      </c>
      <c r="I3578">
        <v>4</v>
      </c>
      <c r="J3578">
        <v>-0.253</v>
      </c>
      <c r="K3578">
        <v>-1.246</v>
      </c>
      <c r="L3578">
        <v>-2.2360000000000002</v>
      </c>
      <c r="M3578">
        <v>-3.0190000000000001</v>
      </c>
      <c r="N3578">
        <v>-3.2080000000000002</v>
      </c>
      <c r="O3578">
        <v>1.151</v>
      </c>
      <c r="P3578">
        <v>1.155</v>
      </c>
      <c r="Q3578">
        <v>1.129</v>
      </c>
      <c r="R3578">
        <v>0.83699999999999997</v>
      </c>
      <c r="S3578">
        <v>0.42599999999999999</v>
      </c>
    </row>
    <row r="3579" spans="1:19" x14ac:dyDescent="0.3">
      <c r="A3579">
        <v>120</v>
      </c>
      <c r="B3579">
        <v>-0.23200000000000001</v>
      </c>
      <c r="C3579">
        <v>-1.2090000000000001</v>
      </c>
      <c r="D3579">
        <v>-2.23</v>
      </c>
      <c r="E3579">
        <v>-2.9860000000000002</v>
      </c>
      <c r="F3579">
        <v>-3.19</v>
      </c>
      <c r="G3579">
        <v>3.6</v>
      </c>
      <c r="H3579">
        <v>-0.01</v>
      </c>
      <c r="I3579">
        <v>4</v>
      </c>
      <c r="J3579">
        <v>-0.252</v>
      </c>
      <c r="K3579">
        <v>-1.2470000000000001</v>
      </c>
      <c r="L3579">
        <v>-2.2429999999999999</v>
      </c>
      <c r="M3579">
        <v>-3.0310000000000001</v>
      </c>
      <c r="N3579">
        <v>-3.2109999999999999</v>
      </c>
      <c r="O3579">
        <v>1.1459999999999999</v>
      </c>
      <c r="P3579">
        <v>1.1679999999999999</v>
      </c>
      <c r="Q3579">
        <v>1.161</v>
      </c>
      <c r="R3579">
        <v>0.88100000000000001</v>
      </c>
      <c r="S3579">
        <v>0.42699999999999999</v>
      </c>
    </row>
    <row r="3580" spans="1:19" x14ac:dyDescent="0.3">
      <c r="A3580">
        <v>180</v>
      </c>
      <c r="B3580">
        <v>-0.23200000000000001</v>
      </c>
      <c r="C3580">
        <v>-1.2090000000000001</v>
      </c>
      <c r="D3580">
        <v>-2.23</v>
      </c>
      <c r="E3580">
        <v>-2.9860000000000002</v>
      </c>
      <c r="F3580">
        <v>-3.19</v>
      </c>
      <c r="G3580">
        <v>3.6</v>
      </c>
      <c r="H3580">
        <v>-0.01</v>
      </c>
      <c r="I3580">
        <v>4</v>
      </c>
      <c r="J3580">
        <v>-0.253</v>
      </c>
      <c r="K3580">
        <v>-1.242</v>
      </c>
      <c r="L3580">
        <v>-2.238</v>
      </c>
      <c r="M3580">
        <v>-3.0219999999999998</v>
      </c>
      <c r="N3580">
        <v>-3.2130000000000001</v>
      </c>
      <c r="O3580">
        <v>1.1439999999999999</v>
      </c>
      <c r="P3580">
        <v>1.159</v>
      </c>
      <c r="Q3580">
        <v>1.145</v>
      </c>
      <c r="R3580">
        <v>0.85599999999999998</v>
      </c>
      <c r="S3580">
        <v>0.42699999999999999</v>
      </c>
    </row>
    <row r="3581" spans="1:19" x14ac:dyDescent="0.3">
      <c r="A3581">
        <v>240</v>
      </c>
      <c r="B3581">
        <v>-0.23200000000000001</v>
      </c>
      <c r="C3581">
        <v>-1.2090000000000001</v>
      </c>
      <c r="D3581">
        <v>-2.23</v>
      </c>
      <c r="E3581">
        <v>-2.9860000000000002</v>
      </c>
      <c r="F3581">
        <v>-3.19</v>
      </c>
      <c r="G3581">
        <v>3.6</v>
      </c>
      <c r="H3581">
        <v>-0.01</v>
      </c>
      <c r="I3581">
        <v>4</v>
      </c>
      <c r="J3581">
        <v>-0.25700000000000001</v>
      </c>
      <c r="K3581">
        <v>-1.244</v>
      </c>
      <c r="L3581">
        <v>-2.2410000000000001</v>
      </c>
      <c r="M3581">
        <v>-3.02</v>
      </c>
      <c r="N3581">
        <v>-3.2160000000000002</v>
      </c>
      <c r="O3581">
        <v>1.147</v>
      </c>
      <c r="P3581">
        <v>1.169</v>
      </c>
      <c r="Q3581">
        <v>1.1639999999999999</v>
      </c>
      <c r="R3581">
        <v>0.85399999999999998</v>
      </c>
      <c r="S3581">
        <v>0.42799999999999999</v>
      </c>
    </row>
    <row r="3582" spans="1:19" x14ac:dyDescent="0.3">
      <c r="A3582">
        <v>300</v>
      </c>
      <c r="B3582">
        <v>-0.23200000000000001</v>
      </c>
      <c r="C3582">
        <v>-1.2090000000000001</v>
      </c>
      <c r="D3582">
        <v>-2.23</v>
      </c>
      <c r="E3582">
        <v>-2.9860000000000002</v>
      </c>
      <c r="F3582">
        <v>-3.19</v>
      </c>
      <c r="G3582">
        <v>3.6</v>
      </c>
      <c r="H3582">
        <v>-0.01</v>
      </c>
      <c r="I3582">
        <v>4</v>
      </c>
      <c r="J3582">
        <v>-0.25800000000000001</v>
      </c>
      <c r="K3582">
        <v>-1.244</v>
      </c>
      <c r="L3582">
        <v>-2.2410000000000001</v>
      </c>
      <c r="M3582">
        <v>-3.024</v>
      </c>
      <c r="N3582">
        <v>-3.2189999999999999</v>
      </c>
      <c r="O3582">
        <v>1.145</v>
      </c>
      <c r="P3582">
        <v>1.1599999999999999</v>
      </c>
      <c r="Q3582">
        <v>1.1599999999999999</v>
      </c>
      <c r="R3582">
        <v>0.873</v>
      </c>
      <c r="S3582">
        <v>0.42899999999999999</v>
      </c>
    </row>
    <row r="3583" spans="1:19" x14ac:dyDescent="0.3">
      <c r="A3583">
        <v>360</v>
      </c>
      <c r="B3583">
        <v>-0.23200000000000001</v>
      </c>
      <c r="C3583">
        <v>-1.2090000000000001</v>
      </c>
      <c r="D3583">
        <v>-2.23</v>
      </c>
      <c r="E3583">
        <v>-2.9860000000000002</v>
      </c>
      <c r="F3583">
        <v>-3.19</v>
      </c>
      <c r="G3583">
        <v>3.6</v>
      </c>
      <c r="H3583">
        <v>-0.01</v>
      </c>
      <c r="I3583">
        <v>4</v>
      </c>
      <c r="J3583">
        <v>-0.26</v>
      </c>
      <c r="K3583">
        <v>-1.2450000000000001</v>
      </c>
      <c r="L3583">
        <v>-2.2389999999999999</v>
      </c>
      <c r="M3583">
        <v>-3.028</v>
      </c>
      <c r="N3583">
        <v>-3.2210000000000001</v>
      </c>
      <c r="O3583">
        <v>1.1459999999999999</v>
      </c>
      <c r="P3583">
        <v>1.1599999999999999</v>
      </c>
      <c r="Q3583">
        <v>1.155</v>
      </c>
      <c r="R3583">
        <v>0.88700000000000001</v>
      </c>
      <c r="S3583">
        <v>0.43</v>
      </c>
    </row>
    <row r="3584" spans="1:19" x14ac:dyDescent="0.3">
      <c r="A3584">
        <v>420</v>
      </c>
      <c r="B3584">
        <v>-0.23200000000000001</v>
      </c>
      <c r="C3584">
        <v>-1.2090000000000001</v>
      </c>
      <c r="D3584">
        <v>-2.23</v>
      </c>
      <c r="E3584">
        <v>-2.9860000000000002</v>
      </c>
      <c r="F3584">
        <v>-3.19</v>
      </c>
      <c r="G3584">
        <v>3.6</v>
      </c>
      <c r="H3584">
        <v>-0.01</v>
      </c>
      <c r="I3584">
        <v>4</v>
      </c>
      <c r="J3584">
        <v>-0.26200000000000001</v>
      </c>
      <c r="K3584">
        <v>-1.2470000000000001</v>
      </c>
      <c r="L3584">
        <v>-2.2400000000000002</v>
      </c>
      <c r="M3584">
        <v>-3.0310000000000001</v>
      </c>
      <c r="N3584">
        <v>-3.2229999999999999</v>
      </c>
      <c r="O3584">
        <v>1.145</v>
      </c>
      <c r="P3584">
        <v>1.1599999999999999</v>
      </c>
      <c r="Q3584">
        <v>1.1579999999999999</v>
      </c>
      <c r="R3584">
        <v>0.89200000000000002</v>
      </c>
      <c r="S3584">
        <v>0.43099999999999999</v>
      </c>
    </row>
    <row r="3585" spans="1:19" x14ac:dyDescent="0.3">
      <c r="A3585">
        <v>480</v>
      </c>
      <c r="B3585">
        <v>-0.23200000000000001</v>
      </c>
      <c r="C3585">
        <v>-1.2090000000000001</v>
      </c>
      <c r="D3585">
        <v>-2.23</v>
      </c>
      <c r="E3585">
        <v>-2.9860000000000002</v>
      </c>
      <c r="F3585">
        <v>-3.19</v>
      </c>
      <c r="G3585">
        <v>3.6</v>
      </c>
      <c r="H3585">
        <v>-0.01</v>
      </c>
      <c r="I3585">
        <v>4</v>
      </c>
      <c r="J3585">
        <v>-0.26300000000000001</v>
      </c>
      <c r="K3585">
        <v>-1.248</v>
      </c>
      <c r="L3585">
        <v>-2.2410000000000001</v>
      </c>
      <c r="M3585">
        <v>-3.0329999999999999</v>
      </c>
      <c r="N3585">
        <v>-3.226</v>
      </c>
      <c r="O3585">
        <v>1.1439999999999999</v>
      </c>
      <c r="P3585">
        <v>1.157</v>
      </c>
      <c r="Q3585">
        <v>1.161</v>
      </c>
      <c r="R3585">
        <v>0.89500000000000002</v>
      </c>
      <c r="S3585">
        <v>0.432</v>
      </c>
    </row>
    <row r="3586" spans="1:19" x14ac:dyDescent="0.3">
      <c r="A3586">
        <v>540</v>
      </c>
      <c r="B3586">
        <v>-0.23200000000000001</v>
      </c>
      <c r="C3586">
        <v>-1.2090000000000001</v>
      </c>
      <c r="D3586">
        <v>-2.23</v>
      </c>
      <c r="E3586">
        <v>-2.9860000000000002</v>
      </c>
      <c r="F3586">
        <v>-3.19</v>
      </c>
      <c r="G3586">
        <v>3.6</v>
      </c>
      <c r="H3586">
        <v>-0.01</v>
      </c>
      <c r="I3586">
        <v>4</v>
      </c>
      <c r="J3586">
        <v>-0.26400000000000001</v>
      </c>
      <c r="K3586">
        <v>-1.2490000000000001</v>
      </c>
      <c r="L3586">
        <v>-2.2410000000000001</v>
      </c>
      <c r="M3586">
        <v>-3.0350000000000001</v>
      </c>
      <c r="N3586">
        <v>-3.2290000000000001</v>
      </c>
      <c r="O3586">
        <v>1.143</v>
      </c>
      <c r="P3586">
        <v>1.155</v>
      </c>
      <c r="Q3586">
        <v>1.1599999999999999</v>
      </c>
      <c r="R3586">
        <v>0.89700000000000002</v>
      </c>
      <c r="S3586">
        <v>0.433</v>
      </c>
    </row>
    <row r="3587" spans="1:19" x14ac:dyDescent="0.3">
      <c r="A3587">
        <v>600</v>
      </c>
      <c r="B3587">
        <v>-0.23200000000000001</v>
      </c>
      <c r="C3587">
        <v>-1.2090000000000001</v>
      </c>
      <c r="D3587">
        <v>-2.23</v>
      </c>
      <c r="E3587">
        <v>-2.9860000000000002</v>
      </c>
      <c r="F3587">
        <v>-3.19</v>
      </c>
      <c r="G3587">
        <v>3.6</v>
      </c>
      <c r="H3587">
        <v>-0.01</v>
      </c>
      <c r="I3587">
        <v>4</v>
      </c>
      <c r="J3587">
        <v>-0.26600000000000001</v>
      </c>
      <c r="K3587">
        <v>-1.2509999999999999</v>
      </c>
      <c r="L3587">
        <v>-2.2410000000000001</v>
      </c>
      <c r="M3587">
        <v>-3.0369999999999999</v>
      </c>
      <c r="N3587">
        <v>-3.2320000000000002</v>
      </c>
      <c r="O3587">
        <v>1.143</v>
      </c>
      <c r="P3587">
        <v>1.1539999999999999</v>
      </c>
      <c r="Q3587">
        <v>1.1579999999999999</v>
      </c>
      <c r="R3587">
        <v>0.89900000000000002</v>
      </c>
      <c r="S3587">
        <v>0.434</v>
      </c>
    </row>
    <row r="3589" spans="1:19" x14ac:dyDescent="0.3">
      <c r="A3589" t="s">
        <v>0</v>
      </c>
      <c r="B3589" t="s">
        <v>277</v>
      </c>
    </row>
    <row r="3590" spans="1:19" x14ac:dyDescent="0.3">
      <c r="A3590">
        <v>0</v>
      </c>
      <c r="B3590">
        <v>-0.23200000000000001</v>
      </c>
      <c r="C3590">
        <v>-1.2090000000000001</v>
      </c>
      <c r="D3590">
        <v>-2.23</v>
      </c>
      <c r="E3590">
        <v>-2.98</v>
      </c>
      <c r="F3590">
        <v>-3.18</v>
      </c>
      <c r="G3590">
        <v>3.6</v>
      </c>
      <c r="H3590">
        <v>-0.01</v>
      </c>
      <c r="I3590">
        <v>4</v>
      </c>
      <c r="J3590">
        <v>-0.24399999999999999</v>
      </c>
      <c r="K3590">
        <v>-1.244</v>
      </c>
      <c r="L3590">
        <v>-2.2400000000000002</v>
      </c>
      <c r="M3590">
        <v>-3.0179999999999998</v>
      </c>
      <c r="N3590">
        <v>-3.18</v>
      </c>
      <c r="O3590">
        <v>1.139</v>
      </c>
      <c r="P3590">
        <v>1.139</v>
      </c>
      <c r="Q3590">
        <v>1.133</v>
      </c>
      <c r="R3590">
        <v>0.84799999999999998</v>
      </c>
      <c r="S3590">
        <v>0.374</v>
      </c>
    </row>
    <row r="3591" spans="1:19" x14ac:dyDescent="0.3">
      <c r="A3591">
        <v>60</v>
      </c>
      <c r="B3591">
        <v>-0.23200000000000001</v>
      </c>
      <c r="C3591">
        <v>-1.2090000000000001</v>
      </c>
      <c r="D3591">
        <v>-2.23</v>
      </c>
      <c r="E3591">
        <v>-2.98</v>
      </c>
      <c r="F3591">
        <v>-3.18</v>
      </c>
      <c r="G3591">
        <v>3.6</v>
      </c>
      <c r="H3591">
        <v>-0.01</v>
      </c>
      <c r="I3591">
        <v>4</v>
      </c>
      <c r="J3591">
        <v>-0.253</v>
      </c>
      <c r="K3591">
        <v>-1.246</v>
      </c>
      <c r="L3591">
        <v>-2.2349999999999999</v>
      </c>
      <c r="M3591">
        <v>-3.0139999999999998</v>
      </c>
      <c r="N3591">
        <v>-3.198</v>
      </c>
      <c r="O3591">
        <v>1.151</v>
      </c>
      <c r="P3591">
        <v>1.155</v>
      </c>
      <c r="Q3591">
        <v>1.129</v>
      </c>
      <c r="R3591">
        <v>0.83099999999999996</v>
      </c>
      <c r="S3591">
        <v>0.42199999999999999</v>
      </c>
    </row>
    <row r="3592" spans="1:19" x14ac:dyDescent="0.3">
      <c r="A3592">
        <v>120</v>
      </c>
      <c r="B3592">
        <v>-0.23200000000000001</v>
      </c>
      <c r="C3592">
        <v>-1.2090000000000001</v>
      </c>
      <c r="D3592">
        <v>-2.23</v>
      </c>
      <c r="E3592">
        <v>-2.98</v>
      </c>
      <c r="F3592">
        <v>-3.18</v>
      </c>
      <c r="G3592">
        <v>3.6</v>
      </c>
      <c r="H3592">
        <v>-0.01</v>
      </c>
      <c r="I3592">
        <v>4</v>
      </c>
      <c r="J3592">
        <v>-0.252</v>
      </c>
      <c r="K3592">
        <v>-1.2470000000000001</v>
      </c>
      <c r="L3592">
        <v>-2.2429999999999999</v>
      </c>
      <c r="M3592">
        <v>-3.0249999999999999</v>
      </c>
      <c r="N3592">
        <v>-3.2010000000000001</v>
      </c>
      <c r="O3592">
        <v>1.1459999999999999</v>
      </c>
      <c r="P3592">
        <v>1.1679999999999999</v>
      </c>
      <c r="Q3592">
        <v>1.161</v>
      </c>
      <c r="R3592">
        <v>0.875</v>
      </c>
      <c r="S3592">
        <v>0.42299999999999999</v>
      </c>
    </row>
    <row r="3593" spans="1:19" x14ac:dyDescent="0.3">
      <c r="A3593">
        <v>180</v>
      </c>
      <c r="B3593">
        <v>-0.23200000000000001</v>
      </c>
      <c r="C3593">
        <v>-1.2090000000000001</v>
      </c>
      <c r="D3593">
        <v>-2.23</v>
      </c>
      <c r="E3593">
        <v>-2.98</v>
      </c>
      <c r="F3593">
        <v>-3.18</v>
      </c>
      <c r="G3593">
        <v>3.6</v>
      </c>
      <c r="H3593">
        <v>-0.01</v>
      </c>
      <c r="I3593">
        <v>4</v>
      </c>
      <c r="J3593">
        <v>-0.253</v>
      </c>
      <c r="K3593">
        <v>-1.242</v>
      </c>
      <c r="L3593">
        <v>-2.238</v>
      </c>
      <c r="M3593">
        <v>-3.016</v>
      </c>
      <c r="N3593">
        <v>-3.202</v>
      </c>
      <c r="O3593">
        <v>1.1439999999999999</v>
      </c>
      <c r="P3593">
        <v>1.159</v>
      </c>
      <c r="Q3593">
        <v>1.145</v>
      </c>
      <c r="R3593">
        <v>0.84899999999999998</v>
      </c>
      <c r="S3593">
        <v>0.42399999999999999</v>
      </c>
    </row>
    <row r="3594" spans="1:19" x14ac:dyDescent="0.3">
      <c r="A3594">
        <v>240</v>
      </c>
      <c r="B3594">
        <v>-0.23200000000000001</v>
      </c>
      <c r="C3594">
        <v>-1.2090000000000001</v>
      </c>
      <c r="D3594">
        <v>-2.23</v>
      </c>
      <c r="E3594">
        <v>-2.98</v>
      </c>
      <c r="F3594">
        <v>-3.18</v>
      </c>
      <c r="G3594">
        <v>3.6</v>
      </c>
      <c r="H3594">
        <v>-0.01</v>
      </c>
      <c r="I3594">
        <v>4</v>
      </c>
      <c r="J3594">
        <v>-0.25700000000000001</v>
      </c>
      <c r="K3594">
        <v>-1.244</v>
      </c>
      <c r="L3594">
        <v>-2.2410000000000001</v>
      </c>
      <c r="M3594">
        <v>-3.0139999999999998</v>
      </c>
      <c r="N3594">
        <v>-3.206</v>
      </c>
      <c r="O3594">
        <v>1.147</v>
      </c>
      <c r="P3594">
        <v>1.169</v>
      </c>
      <c r="Q3594">
        <v>1.1639999999999999</v>
      </c>
      <c r="R3594">
        <v>0.84799999999999998</v>
      </c>
      <c r="S3594">
        <v>0.42499999999999999</v>
      </c>
    </row>
    <row r="3595" spans="1:19" x14ac:dyDescent="0.3">
      <c r="A3595">
        <v>300</v>
      </c>
      <c r="B3595">
        <v>-0.23200000000000001</v>
      </c>
      <c r="C3595">
        <v>-1.2090000000000001</v>
      </c>
      <c r="D3595">
        <v>-2.23</v>
      </c>
      <c r="E3595">
        <v>-2.98</v>
      </c>
      <c r="F3595">
        <v>-3.18</v>
      </c>
      <c r="G3595">
        <v>3.6</v>
      </c>
      <c r="H3595">
        <v>-0.01</v>
      </c>
      <c r="I3595">
        <v>4</v>
      </c>
      <c r="J3595">
        <v>-0.25800000000000001</v>
      </c>
      <c r="K3595">
        <v>-1.244</v>
      </c>
      <c r="L3595">
        <v>-2.2410000000000001</v>
      </c>
      <c r="M3595">
        <v>-3.0179999999999998</v>
      </c>
      <c r="N3595">
        <v>-3.2080000000000002</v>
      </c>
      <c r="O3595">
        <v>1.145</v>
      </c>
      <c r="P3595">
        <v>1.1599999999999999</v>
      </c>
      <c r="Q3595">
        <v>1.1599999999999999</v>
      </c>
      <c r="R3595">
        <v>0.86699999999999999</v>
      </c>
      <c r="S3595">
        <v>0.42599999999999999</v>
      </c>
    </row>
    <row r="3596" spans="1:19" x14ac:dyDescent="0.3">
      <c r="A3596">
        <v>360</v>
      </c>
      <c r="B3596">
        <v>-0.23200000000000001</v>
      </c>
      <c r="C3596">
        <v>-1.2090000000000001</v>
      </c>
      <c r="D3596">
        <v>-2.23</v>
      </c>
      <c r="E3596">
        <v>-2.98</v>
      </c>
      <c r="F3596">
        <v>-3.18</v>
      </c>
      <c r="G3596">
        <v>3.6</v>
      </c>
      <c r="H3596">
        <v>-0.01</v>
      </c>
      <c r="I3596">
        <v>4</v>
      </c>
      <c r="J3596">
        <v>-0.26</v>
      </c>
      <c r="K3596">
        <v>-1.2450000000000001</v>
      </c>
      <c r="L3596">
        <v>-2.2389999999999999</v>
      </c>
      <c r="M3596">
        <v>-3.0219999999999998</v>
      </c>
      <c r="N3596">
        <v>-3.21</v>
      </c>
      <c r="O3596">
        <v>1.1459999999999999</v>
      </c>
      <c r="P3596">
        <v>1.1599999999999999</v>
      </c>
      <c r="Q3596">
        <v>1.1539999999999999</v>
      </c>
      <c r="R3596">
        <v>0.88100000000000001</v>
      </c>
      <c r="S3596">
        <v>0.42599999999999999</v>
      </c>
    </row>
    <row r="3597" spans="1:19" x14ac:dyDescent="0.3">
      <c r="A3597">
        <v>420</v>
      </c>
      <c r="B3597">
        <v>-0.23200000000000001</v>
      </c>
      <c r="C3597">
        <v>-1.2090000000000001</v>
      </c>
      <c r="D3597">
        <v>-2.23</v>
      </c>
      <c r="E3597">
        <v>-2.98</v>
      </c>
      <c r="F3597">
        <v>-3.18</v>
      </c>
      <c r="G3597">
        <v>3.6</v>
      </c>
      <c r="H3597">
        <v>-0.01</v>
      </c>
      <c r="I3597">
        <v>4</v>
      </c>
      <c r="J3597">
        <v>-0.26200000000000001</v>
      </c>
      <c r="K3597">
        <v>-1.2470000000000001</v>
      </c>
      <c r="L3597">
        <v>-2.2389999999999999</v>
      </c>
      <c r="M3597">
        <v>-3.0249999999999999</v>
      </c>
      <c r="N3597">
        <v>-3.2130000000000001</v>
      </c>
      <c r="O3597">
        <v>1.145</v>
      </c>
      <c r="P3597">
        <v>1.1599999999999999</v>
      </c>
      <c r="Q3597">
        <v>1.1579999999999999</v>
      </c>
      <c r="R3597">
        <v>0.88700000000000001</v>
      </c>
      <c r="S3597">
        <v>0.42699999999999999</v>
      </c>
    </row>
    <row r="3598" spans="1:19" x14ac:dyDescent="0.3">
      <c r="A3598">
        <v>480</v>
      </c>
      <c r="B3598">
        <v>-0.23200000000000001</v>
      </c>
      <c r="C3598">
        <v>-1.2090000000000001</v>
      </c>
      <c r="D3598">
        <v>-2.23</v>
      </c>
      <c r="E3598">
        <v>-2.98</v>
      </c>
      <c r="F3598">
        <v>-3.18</v>
      </c>
      <c r="G3598">
        <v>3.6</v>
      </c>
      <c r="H3598">
        <v>-0.01</v>
      </c>
      <c r="I3598">
        <v>4</v>
      </c>
      <c r="J3598">
        <v>-0.26300000000000001</v>
      </c>
      <c r="K3598">
        <v>-1.248</v>
      </c>
      <c r="L3598">
        <v>-2.2400000000000002</v>
      </c>
      <c r="M3598">
        <v>-3.0270000000000001</v>
      </c>
      <c r="N3598">
        <v>-3.2149999999999999</v>
      </c>
      <c r="O3598">
        <v>1.1439999999999999</v>
      </c>
      <c r="P3598">
        <v>1.157</v>
      </c>
      <c r="Q3598">
        <v>1.1599999999999999</v>
      </c>
      <c r="R3598">
        <v>0.88900000000000001</v>
      </c>
      <c r="S3598">
        <v>0.42799999999999999</v>
      </c>
    </row>
    <row r="3599" spans="1:19" x14ac:dyDescent="0.3">
      <c r="A3599">
        <v>540</v>
      </c>
      <c r="B3599">
        <v>-0.23200000000000001</v>
      </c>
      <c r="C3599">
        <v>-1.2090000000000001</v>
      </c>
      <c r="D3599">
        <v>-2.23</v>
      </c>
      <c r="E3599">
        <v>-2.98</v>
      </c>
      <c r="F3599">
        <v>-3.18</v>
      </c>
      <c r="G3599">
        <v>3.6</v>
      </c>
      <c r="H3599">
        <v>-0.01</v>
      </c>
      <c r="I3599">
        <v>4</v>
      </c>
      <c r="J3599">
        <v>-0.26400000000000001</v>
      </c>
      <c r="K3599">
        <v>-1.2490000000000001</v>
      </c>
      <c r="L3599">
        <v>-2.2400000000000002</v>
      </c>
      <c r="M3599">
        <v>-3.0289999999999999</v>
      </c>
      <c r="N3599">
        <v>-3.218</v>
      </c>
      <c r="O3599">
        <v>1.143</v>
      </c>
      <c r="P3599">
        <v>1.155</v>
      </c>
      <c r="Q3599">
        <v>1.159</v>
      </c>
      <c r="R3599">
        <v>0.89100000000000001</v>
      </c>
      <c r="S3599">
        <v>0.42899999999999999</v>
      </c>
    </row>
    <row r="3600" spans="1:19" x14ac:dyDescent="0.3">
      <c r="A3600">
        <v>600</v>
      </c>
      <c r="B3600">
        <v>-0.23200000000000001</v>
      </c>
      <c r="C3600">
        <v>-1.2090000000000001</v>
      </c>
      <c r="D3600">
        <v>-2.23</v>
      </c>
      <c r="E3600">
        <v>-2.98</v>
      </c>
      <c r="F3600">
        <v>-3.18</v>
      </c>
      <c r="G3600">
        <v>3.6</v>
      </c>
      <c r="H3600">
        <v>-0.01</v>
      </c>
      <c r="I3600">
        <v>4</v>
      </c>
      <c r="J3600">
        <v>-0.26600000000000001</v>
      </c>
      <c r="K3600">
        <v>-1.2509999999999999</v>
      </c>
      <c r="L3600">
        <v>-2.2400000000000002</v>
      </c>
      <c r="M3600">
        <v>-3.0310000000000001</v>
      </c>
      <c r="N3600">
        <v>-3.2210000000000001</v>
      </c>
      <c r="O3600">
        <v>1.143</v>
      </c>
      <c r="P3600">
        <v>1.1539999999999999</v>
      </c>
      <c r="Q3600">
        <v>1.1579999999999999</v>
      </c>
      <c r="R3600">
        <v>0.89300000000000002</v>
      </c>
      <c r="S3600">
        <v>0.43</v>
      </c>
    </row>
    <row r="3602" spans="1:19" x14ac:dyDescent="0.3">
      <c r="A3602" t="s">
        <v>0</v>
      </c>
      <c r="B3602" t="s">
        <v>278</v>
      </c>
    </row>
    <row r="3603" spans="1:19" x14ac:dyDescent="0.3">
      <c r="A3603">
        <v>0</v>
      </c>
      <c r="B3603">
        <v>-0.23200000000000001</v>
      </c>
      <c r="C3603">
        <v>-1.2090000000000001</v>
      </c>
      <c r="D3603">
        <v>-2.23</v>
      </c>
      <c r="E3603">
        <v>-2.9740000000000002</v>
      </c>
      <c r="F3603">
        <v>-3.17</v>
      </c>
      <c r="G3603">
        <v>3.6</v>
      </c>
      <c r="H3603">
        <v>-0.01</v>
      </c>
      <c r="I3603">
        <v>4</v>
      </c>
      <c r="J3603">
        <v>-0.24399999999999999</v>
      </c>
      <c r="K3603">
        <v>-1.244</v>
      </c>
      <c r="L3603">
        <v>-2.2400000000000002</v>
      </c>
      <c r="M3603">
        <v>-3.012</v>
      </c>
      <c r="N3603">
        <v>-3.17</v>
      </c>
      <c r="O3603">
        <v>1.139</v>
      </c>
      <c r="P3603">
        <v>1.139</v>
      </c>
      <c r="Q3603">
        <v>1.1319999999999999</v>
      </c>
      <c r="R3603">
        <v>0.84199999999999997</v>
      </c>
      <c r="S3603">
        <v>0.372</v>
      </c>
    </row>
    <row r="3604" spans="1:19" x14ac:dyDescent="0.3">
      <c r="A3604">
        <v>60</v>
      </c>
      <c r="B3604">
        <v>-0.23200000000000001</v>
      </c>
      <c r="C3604">
        <v>-1.2090000000000001</v>
      </c>
      <c r="D3604">
        <v>-2.23</v>
      </c>
      <c r="E3604">
        <v>-2.9740000000000002</v>
      </c>
      <c r="F3604">
        <v>-3.17</v>
      </c>
      <c r="G3604">
        <v>3.6</v>
      </c>
      <c r="H3604">
        <v>-0.01</v>
      </c>
      <c r="I3604">
        <v>4</v>
      </c>
      <c r="J3604">
        <v>-0.253</v>
      </c>
      <c r="K3604">
        <v>-1.2450000000000001</v>
      </c>
      <c r="L3604">
        <v>-2.2349999999999999</v>
      </c>
      <c r="M3604">
        <v>-3.0059999999999998</v>
      </c>
      <c r="N3604">
        <v>-3.1880000000000002</v>
      </c>
      <c r="O3604">
        <v>1.151</v>
      </c>
      <c r="P3604">
        <v>1.153</v>
      </c>
      <c r="Q3604">
        <v>1.127</v>
      </c>
      <c r="R3604">
        <v>0.82899999999999996</v>
      </c>
      <c r="S3604">
        <v>0.41899999999999998</v>
      </c>
    </row>
    <row r="3605" spans="1:19" x14ac:dyDescent="0.3">
      <c r="A3605">
        <v>120</v>
      </c>
      <c r="B3605">
        <v>-0.23200000000000001</v>
      </c>
      <c r="C3605">
        <v>-1.2090000000000001</v>
      </c>
      <c r="D3605">
        <v>-2.23</v>
      </c>
      <c r="E3605">
        <v>-2.9740000000000002</v>
      </c>
      <c r="F3605">
        <v>-3.17</v>
      </c>
      <c r="G3605">
        <v>3.6</v>
      </c>
      <c r="H3605">
        <v>-0.01</v>
      </c>
      <c r="I3605">
        <v>4</v>
      </c>
      <c r="J3605">
        <v>-0.252</v>
      </c>
      <c r="K3605">
        <v>-1.2470000000000001</v>
      </c>
      <c r="L3605">
        <v>-2.2429999999999999</v>
      </c>
      <c r="M3605">
        <v>-3.0179999999999998</v>
      </c>
      <c r="N3605">
        <v>-3.1909999999999998</v>
      </c>
      <c r="O3605">
        <v>1.1459999999999999</v>
      </c>
      <c r="P3605">
        <v>1.1679999999999999</v>
      </c>
      <c r="Q3605">
        <v>1.1619999999999999</v>
      </c>
      <c r="R3605">
        <v>0.871</v>
      </c>
      <c r="S3605">
        <v>0.42</v>
      </c>
    </row>
    <row r="3606" spans="1:19" x14ac:dyDescent="0.3">
      <c r="A3606">
        <v>180</v>
      </c>
      <c r="B3606">
        <v>-0.23200000000000001</v>
      </c>
      <c r="C3606">
        <v>-1.2090000000000001</v>
      </c>
      <c r="D3606">
        <v>-2.23</v>
      </c>
      <c r="E3606">
        <v>-2.9740000000000002</v>
      </c>
      <c r="F3606">
        <v>-3.17</v>
      </c>
      <c r="G3606">
        <v>3.6</v>
      </c>
      <c r="H3606">
        <v>-0.01</v>
      </c>
      <c r="I3606">
        <v>4</v>
      </c>
      <c r="J3606">
        <v>-0.253</v>
      </c>
      <c r="K3606">
        <v>-1.242</v>
      </c>
      <c r="L3606">
        <v>-2.238</v>
      </c>
      <c r="M3606">
        <v>-3.008</v>
      </c>
      <c r="N3606">
        <v>-3.1920000000000002</v>
      </c>
      <c r="O3606">
        <v>1.1439999999999999</v>
      </c>
      <c r="P3606">
        <v>1.1579999999999999</v>
      </c>
      <c r="Q3606">
        <v>1.145</v>
      </c>
      <c r="R3606">
        <v>0.84299999999999997</v>
      </c>
      <c r="S3606">
        <v>0.42</v>
      </c>
    </row>
    <row r="3607" spans="1:19" x14ac:dyDescent="0.3">
      <c r="A3607">
        <v>240</v>
      </c>
      <c r="B3607">
        <v>-0.23200000000000001</v>
      </c>
      <c r="C3607">
        <v>-1.2090000000000001</v>
      </c>
      <c r="D3607">
        <v>-2.23</v>
      </c>
      <c r="E3607">
        <v>-2.9740000000000002</v>
      </c>
      <c r="F3607">
        <v>-3.17</v>
      </c>
      <c r="G3607">
        <v>3.6</v>
      </c>
      <c r="H3607">
        <v>-0.01</v>
      </c>
      <c r="I3607">
        <v>4</v>
      </c>
      <c r="J3607">
        <v>-0.25700000000000001</v>
      </c>
      <c r="K3607">
        <v>-1.244</v>
      </c>
      <c r="L3607">
        <v>-2.2410000000000001</v>
      </c>
      <c r="M3607">
        <v>-3.0070000000000001</v>
      </c>
      <c r="N3607">
        <v>-3.1949999999999998</v>
      </c>
      <c r="O3607">
        <v>1.147</v>
      </c>
      <c r="P3607">
        <v>1.169</v>
      </c>
      <c r="Q3607">
        <v>1.1639999999999999</v>
      </c>
      <c r="R3607">
        <v>0.84299999999999997</v>
      </c>
      <c r="S3607">
        <v>0.42099999999999999</v>
      </c>
    </row>
    <row r="3608" spans="1:19" x14ac:dyDescent="0.3">
      <c r="A3608">
        <v>300</v>
      </c>
      <c r="B3608">
        <v>-0.23200000000000001</v>
      </c>
      <c r="C3608">
        <v>-1.2090000000000001</v>
      </c>
      <c r="D3608">
        <v>-2.23</v>
      </c>
      <c r="E3608">
        <v>-2.9740000000000002</v>
      </c>
      <c r="F3608">
        <v>-3.17</v>
      </c>
      <c r="G3608">
        <v>3.6</v>
      </c>
      <c r="H3608">
        <v>-0.01</v>
      </c>
      <c r="I3608">
        <v>4</v>
      </c>
      <c r="J3608">
        <v>-0.25700000000000001</v>
      </c>
      <c r="K3608">
        <v>-1.244</v>
      </c>
      <c r="L3608">
        <v>-2.2400000000000002</v>
      </c>
      <c r="M3608">
        <v>-3.0110000000000001</v>
      </c>
      <c r="N3608">
        <v>-3.1970000000000001</v>
      </c>
      <c r="O3608">
        <v>1.145</v>
      </c>
      <c r="P3608">
        <v>1.1599999999999999</v>
      </c>
      <c r="Q3608">
        <v>1.1579999999999999</v>
      </c>
      <c r="R3608">
        <v>0.86199999999999999</v>
      </c>
      <c r="S3608">
        <v>0.42199999999999999</v>
      </c>
    </row>
    <row r="3609" spans="1:19" x14ac:dyDescent="0.3">
      <c r="A3609">
        <v>360</v>
      </c>
      <c r="B3609">
        <v>-0.23200000000000001</v>
      </c>
      <c r="C3609">
        <v>-1.2090000000000001</v>
      </c>
      <c r="D3609">
        <v>-2.23</v>
      </c>
      <c r="E3609">
        <v>-2.9740000000000002</v>
      </c>
      <c r="F3609">
        <v>-3.17</v>
      </c>
      <c r="G3609">
        <v>3.6</v>
      </c>
      <c r="H3609">
        <v>-0.01</v>
      </c>
      <c r="I3609">
        <v>4</v>
      </c>
      <c r="J3609">
        <v>-0.26</v>
      </c>
      <c r="K3609">
        <v>-1.2450000000000001</v>
      </c>
      <c r="L3609">
        <v>-2.2389999999999999</v>
      </c>
      <c r="M3609">
        <v>-3.0150000000000001</v>
      </c>
      <c r="N3609">
        <v>-3.1989999999999998</v>
      </c>
      <c r="O3609">
        <v>1.1459999999999999</v>
      </c>
      <c r="P3609">
        <v>1.1599999999999999</v>
      </c>
      <c r="Q3609">
        <v>1.153</v>
      </c>
      <c r="R3609">
        <v>0.875</v>
      </c>
      <c r="S3609">
        <v>0.42199999999999999</v>
      </c>
    </row>
    <row r="3610" spans="1:19" x14ac:dyDescent="0.3">
      <c r="A3610">
        <v>420</v>
      </c>
      <c r="B3610">
        <v>-0.23200000000000001</v>
      </c>
      <c r="C3610">
        <v>-1.2090000000000001</v>
      </c>
      <c r="D3610">
        <v>-2.23</v>
      </c>
      <c r="E3610">
        <v>-2.9740000000000002</v>
      </c>
      <c r="F3610">
        <v>-3.17</v>
      </c>
      <c r="G3610">
        <v>3.6</v>
      </c>
      <c r="H3610">
        <v>-0.01</v>
      </c>
      <c r="I3610">
        <v>4</v>
      </c>
      <c r="J3610">
        <v>-0.26200000000000001</v>
      </c>
      <c r="K3610">
        <v>-1.2470000000000001</v>
      </c>
      <c r="L3610">
        <v>-2.2389999999999999</v>
      </c>
      <c r="M3610">
        <v>-3.0179999999999998</v>
      </c>
      <c r="N3610">
        <v>-3.2010000000000001</v>
      </c>
      <c r="O3610">
        <v>1.145</v>
      </c>
      <c r="P3610">
        <v>1.1599999999999999</v>
      </c>
      <c r="Q3610">
        <v>1.1579999999999999</v>
      </c>
      <c r="R3610">
        <v>0.88100000000000001</v>
      </c>
      <c r="S3610">
        <v>0.42299999999999999</v>
      </c>
    </row>
    <row r="3611" spans="1:19" x14ac:dyDescent="0.3">
      <c r="A3611">
        <v>480</v>
      </c>
      <c r="B3611">
        <v>-0.23200000000000001</v>
      </c>
      <c r="C3611">
        <v>-1.2090000000000001</v>
      </c>
      <c r="D3611">
        <v>-2.23</v>
      </c>
      <c r="E3611">
        <v>-2.9740000000000002</v>
      </c>
      <c r="F3611">
        <v>-3.17</v>
      </c>
      <c r="G3611">
        <v>3.6</v>
      </c>
      <c r="H3611">
        <v>-0.01</v>
      </c>
      <c r="I3611">
        <v>4</v>
      </c>
      <c r="J3611">
        <v>-0.26300000000000001</v>
      </c>
      <c r="K3611">
        <v>-1.248</v>
      </c>
      <c r="L3611">
        <v>-2.2400000000000002</v>
      </c>
      <c r="M3611">
        <v>-3.0209999999999999</v>
      </c>
      <c r="N3611">
        <v>-3.2040000000000002</v>
      </c>
      <c r="O3611">
        <v>1.1439999999999999</v>
      </c>
      <c r="P3611">
        <v>1.157</v>
      </c>
      <c r="Q3611">
        <v>1.1599999999999999</v>
      </c>
      <c r="R3611">
        <v>0.88400000000000001</v>
      </c>
      <c r="S3611">
        <v>0.42399999999999999</v>
      </c>
    </row>
    <row r="3612" spans="1:19" x14ac:dyDescent="0.3">
      <c r="A3612">
        <v>540</v>
      </c>
      <c r="B3612">
        <v>-0.23200000000000001</v>
      </c>
      <c r="C3612">
        <v>-1.2090000000000001</v>
      </c>
      <c r="D3612">
        <v>-2.23</v>
      </c>
      <c r="E3612">
        <v>-2.9740000000000002</v>
      </c>
      <c r="F3612">
        <v>-3.17</v>
      </c>
      <c r="G3612">
        <v>3.6</v>
      </c>
      <c r="H3612">
        <v>-0.01</v>
      </c>
      <c r="I3612">
        <v>4</v>
      </c>
      <c r="J3612">
        <v>-0.26500000000000001</v>
      </c>
      <c r="K3612">
        <v>-1.2490000000000001</v>
      </c>
      <c r="L3612">
        <v>-2.2400000000000002</v>
      </c>
      <c r="M3612">
        <v>-3.0230000000000001</v>
      </c>
      <c r="N3612">
        <v>-3.2069999999999999</v>
      </c>
      <c r="O3612">
        <v>1.1439999999999999</v>
      </c>
      <c r="P3612">
        <v>1.155</v>
      </c>
      <c r="Q3612">
        <v>1.159</v>
      </c>
      <c r="R3612">
        <v>0.88500000000000001</v>
      </c>
      <c r="S3612">
        <v>0.42499999999999999</v>
      </c>
    </row>
    <row r="3613" spans="1:19" x14ac:dyDescent="0.3">
      <c r="A3613">
        <v>600</v>
      </c>
      <c r="B3613">
        <v>-0.23200000000000001</v>
      </c>
      <c r="C3613">
        <v>-1.2090000000000001</v>
      </c>
      <c r="D3613">
        <v>-2.23</v>
      </c>
      <c r="E3613">
        <v>-2.9740000000000002</v>
      </c>
      <c r="F3613">
        <v>-3.17</v>
      </c>
      <c r="G3613">
        <v>3.6</v>
      </c>
      <c r="H3613">
        <v>-0.01</v>
      </c>
      <c r="I3613">
        <v>4</v>
      </c>
      <c r="J3613">
        <v>-0.26600000000000001</v>
      </c>
      <c r="K3613">
        <v>-1.2509999999999999</v>
      </c>
      <c r="L3613">
        <v>-2.2400000000000002</v>
      </c>
      <c r="M3613">
        <v>-3.0249999999999999</v>
      </c>
      <c r="N3613">
        <v>-3.21</v>
      </c>
      <c r="O3613">
        <v>1.143</v>
      </c>
      <c r="P3613">
        <v>1.155</v>
      </c>
      <c r="Q3613">
        <v>1.157</v>
      </c>
      <c r="R3613">
        <v>0.88700000000000001</v>
      </c>
      <c r="S3613">
        <v>0.42599999999999999</v>
      </c>
    </row>
    <row r="3615" spans="1:19" x14ac:dyDescent="0.3">
      <c r="A3615" t="s">
        <v>0</v>
      </c>
      <c r="B3615" t="s">
        <v>279</v>
      </c>
    </row>
    <row r="3616" spans="1:19" x14ac:dyDescent="0.3">
      <c r="A3616">
        <v>0</v>
      </c>
      <c r="B3616">
        <v>-0.23200000000000001</v>
      </c>
      <c r="C3616">
        <v>-1.2090000000000001</v>
      </c>
      <c r="D3616">
        <v>-2.23</v>
      </c>
      <c r="E3616">
        <v>-2.968</v>
      </c>
      <c r="F3616">
        <v>-3.16</v>
      </c>
      <c r="G3616">
        <v>3.6</v>
      </c>
      <c r="H3616">
        <v>-0.01</v>
      </c>
      <c r="I3616">
        <v>4</v>
      </c>
      <c r="J3616">
        <v>-0.24399999999999999</v>
      </c>
      <c r="K3616">
        <v>-1.244</v>
      </c>
      <c r="L3616">
        <v>-2.2389999999999999</v>
      </c>
      <c r="M3616">
        <v>-3.0059999999999998</v>
      </c>
      <c r="N3616">
        <v>-3.16</v>
      </c>
      <c r="O3616">
        <v>1.139</v>
      </c>
      <c r="P3616">
        <v>1.139</v>
      </c>
      <c r="Q3616">
        <v>1.1319999999999999</v>
      </c>
      <c r="R3616">
        <v>0.83499999999999996</v>
      </c>
      <c r="S3616">
        <v>0.36899999999999999</v>
      </c>
    </row>
    <row r="3617" spans="1:19" x14ac:dyDescent="0.3">
      <c r="A3617">
        <v>60</v>
      </c>
      <c r="B3617">
        <v>-0.23200000000000001</v>
      </c>
      <c r="C3617">
        <v>-1.2090000000000001</v>
      </c>
      <c r="D3617">
        <v>-2.23</v>
      </c>
      <c r="E3617">
        <v>-2.968</v>
      </c>
      <c r="F3617">
        <v>-3.16</v>
      </c>
      <c r="G3617">
        <v>3.6</v>
      </c>
      <c r="H3617">
        <v>-0.01</v>
      </c>
      <c r="I3617">
        <v>4</v>
      </c>
      <c r="J3617">
        <v>-0.253</v>
      </c>
      <c r="K3617">
        <v>-1.2450000000000001</v>
      </c>
      <c r="L3617">
        <v>-2.234</v>
      </c>
      <c r="M3617">
        <v>-3</v>
      </c>
      <c r="N3617">
        <v>-3.1779999999999999</v>
      </c>
      <c r="O3617">
        <v>1.151</v>
      </c>
      <c r="P3617">
        <v>1.1519999999999999</v>
      </c>
      <c r="Q3617">
        <v>1.1259999999999999</v>
      </c>
      <c r="R3617">
        <v>0.82299999999999995</v>
      </c>
      <c r="S3617">
        <v>0.41499999999999998</v>
      </c>
    </row>
    <row r="3618" spans="1:19" x14ac:dyDescent="0.3">
      <c r="A3618">
        <v>120</v>
      </c>
      <c r="B3618">
        <v>-0.23200000000000001</v>
      </c>
      <c r="C3618">
        <v>-1.2090000000000001</v>
      </c>
      <c r="D3618">
        <v>-2.23</v>
      </c>
      <c r="E3618">
        <v>-2.968</v>
      </c>
      <c r="F3618">
        <v>-3.16</v>
      </c>
      <c r="G3618">
        <v>3.6</v>
      </c>
      <c r="H3618">
        <v>-0.01</v>
      </c>
      <c r="I3618">
        <v>4</v>
      </c>
      <c r="J3618">
        <v>-0.252</v>
      </c>
      <c r="K3618">
        <v>-1.2470000000000001</v>
      </c>
      <c r="L3618">
        <v>-2.242</v>
      </c>
      <c r="M3618">
        <v>-3.0110000000000001</v>
      </c>
      <c r="N3618">
        <v>-3.181</v>
      </c>
      <c r="O3618">
        <v>1.1459999999999999</v>
      </c>
      <c r="P3618">
        <v>1.1679999999999999</v>
      </c>
      <c r="Q3618">
        <v>1.161</v>
      </c>
      <c r="R3618">
        <v>0.86399999999999999</v>
      </c>
      <c r="S3618">
        <v>0.41599999999999998</v>
      </c>
    </row>
    <row r="3619" spans="1:19" x14ac:dyDescent="0.3">
      <c r="A3619">
        <v>180</v>
      </c>
      <c r="B3619">
        <v>-0.23200000000000001</v>
      </c>
      <c r="C3619">
        <v>-1.2090000000000001</v>
      </c>
      <c r="D3619">
        <v>-2.23</v>
      </c>
      <c r="E3619">
        <v>-2.968</v>
      </c>
      <c r="F3619">
        <v>-3.16</v>
      </c>
      <c r="G3619">
        <v>3.6</v>
      </c>
      <c r="H3619">
        <v>-0.01</v>
      </c>
      <c r="I3619">
        <v>4</v>
      </c>
      <c r="J3619">
        <v>-0.253</v>
      </c>
      <c r="K3619">
        <v>-1.242</v>
      </c>
      <c r="L3619">
        <v>-2.2370000000000001</v>
      </c>
      <c r="M3619">
        <v>-3.0009999999999999</v>
      </c>
      <c r="N3619">
        <v>-3.1819999999999999</v>
      </c>
      <c r="O3619">
        <v>1.1439999999999999</v>
      </c>
      <c r="P3619">
        <v>1.1579999999999999</v>
      </c>
      <c r="Q3619">
        <v>1.145</v>
      </c>
      <c r="R3619">
        <v>0.83499999999999996</v>
      </c>
      <c r="S3619">
        <v>0.41699999999999998</v>
      </c>
    </row>
    <row r="3620" spans="1:19" x14ac:dyDescent="0.3">
      <c r="A3620">
        <v>240</v>
      </c>
      <c r="B3620">
        <v>-0.23200000000000001</v>
      </c>
      <c r="C3620">
        <v>-1.2090000000000001</v>
      </c>
      <c r="D3620">
        <v>-2.23</v>
      </c>
      <c r="E3620">
        <v>-2.968</v>
      </c>
      <c r="F3620">
        <v>-3.16</v>
      </c>
      <c r="G3620">
        <v>3.6</v>
      </c>
      <c r="H3620">
        <v>-0.01</v>
      </c>
      <c r="I3620">
        <v>4</v>
      </c>
      <c r="J3620">
        <v>-0.25700000000000001</v>
      </c>
      <c r="K3620">
        <v>-1.244</v>
      </c>
      <c r="L3620">
        <v>-2.2410000000000001</v>
      </c>
      <c r="M3620">
        <v>-3</v>
      </c>
      <c r="N3620">
        <v>-3.1840000000000002</v>
      </c>
      <c r="O3620">
        <v>1.147</v>
      </c>
      <c r="P3620">
        <v>1.169</v>
      </c>
      <c r="Q3620">
        <v>1.1639999999999999</v>
      </c>
      <c r="R3620">
        <v>0.83699999999999997</v>
      </c>
      <c r="S3620">
        <v>0.41799999999999998</v>
      </c>
    </row>
    <row r="3621" spans="1:19" x14ac:dyDescent="0.3">
      <c r="A3621">
        <v>300</v>
      </c>
      <c r="B3621">
        <v>-0.23200000000000001</v>
      </c>
      <c r="C3621">
        <v>-1.2090000000000001</v>
      </c>
      <c r="D3621">
        <v>-2.23</v>
      </c>
      <c r="E3621">
        <v>-2.968</v>
      </c>
      <c r="F3621">
        <v>-3.16</v>
      </c>
      <c r="G3621">
        <v>3.6</v>
      </c>
      <c r="H3621">
        <v>-0.01</v>
      </c>
      <c r="I3621">
        <v>4</v>
      </c>
      <c r="J3621">
        <v>-0.25700000000000001</v>
      </c>
      <c r="K3621">
        <v>-1.244</v>
      </c>
      <c r="L3621">
        <v>-2.2400000000000002</v>
      </c>
      <c r="M3621">
        <v>-3.004</v>
      </c>
      <c r="N3621">
        <v>-3.1869999999999998</v>
      </c>
      <c r="O3621">
        <v>1.145</v>
      </c>
      <c r="P3621">
        <v>1.1599999999999999</v>
      </c>
      <c r="Q3621">
        <v>1.157</v>
      </c>
      <c r="R3621">
        <v>0.85599999999999998</v>
      </c>
      <c r="S3621">
        <v>0.41799999999999998</v>
      </c>
    </row>
    <row r="3622" spans="1:19" x14ac:dyDescent="0.3">
      <c r="A3622">
        <v>360</v>
      </c>
      <c r="B3622">
        <v>-0.23200000000000001</v>
      </c>
      <c r="C3622">
        <v>-1.2090000000000001</v>
      </c>
      <c r="D3622">
        <v>-2.23</v>
      </c>
      <c r="E3622">
        <v>-2.968</v>
      </c>
      <c r="F3622">
        <v>-3.16</v>
      </c>
      <c r="G3622">
        <v>3.6</v>
      </c>
      <c r="H3622">
        <v>-0.01</v>
      </c>
      <c r="I3622">
        <v>4</v>
      </c>
      <c r="J3622">
        <v>-0.26</v>
      </c>
      <c r="K3622">
        <v>-1.2450000000000001</v>
      </c>
      <c r="L3622">
        <v>-2.238</v>
      </c>
      <c r="M3622">
        <v>-3.0089999999999999</v>
      </c>
      <c r="N3622">
        <v>-3.1890000000000001</v>
      </c>
      <c r="O3622">
        <v>1.1459999999999999</v>
      </c>
      <c r="P3622">
        <v>1.161</v>
      </c>
      <c r="Q3622">
        <v>1.153</v>
      </c>
      <c r="R3622">
        <v>0.86899999999999999</v>
      </c>
      <c r="S3622">
        <v>0.41899999999999998</v>
      </c>
    </row>
    <row r="3623" spans="1:19" x14ac:dyDescent="0.3">
      <c r="A3623">
        <v>420</v>
      </c>
      <c r="B3623">
        <v>-0.23200000000000001</v>
      </c>
      <c r="C3623">
        <v>-1.2090000000000001</v>
      </c>
      <c r="D3623">
        <v>-2.23</v>
      </c>
      <c r="E3623">
        <v>-2.968</v>
      </c>
      <c r="F3623">
        <v>-3.16</v>
      </c>
      <c r="G3623">
        <v>3.6</v>
      </c>
      <c r="H3623">
        <v>-0.01</v>
      </c>
      <c r="I3623">
        <v>4</v>
      </c>
      <c r="J3623">
        <v>-0.26200000000000001</v>
      </c>
      <c r="K3623">
        <v>-1.2470000000000001</v>
      </c>
      <c r="L3623">
        <v>-2.2389999999999999</v>
      </c>
      <c r="M3623">
        <v>-3.012</v>
      </c>
      <c r="N3623">
        <v>-3.1909999999999998</v>
      </c>
      <c r="O3623">
        <v>1.145</v>
      </c>
      <c r="P3623">
        <v>1.1599999999999999</v>
      </c>
      <c r="Q3623">
        <v>1.157</v>
      </c>
      <c r="R3623">
        <v>0.875</v>
      </c>
      <c r="S3623">
        <v>0.42</v>
      </c>
    </row>
    <row r="3624" spans="1:19" x14ac:dyDescent="0.3">
      <c r="A3624">
        <v>480</v>
      </c>
      <c r="B3624">
        <v>-0.23200000000000001</v>
      </c>
      <c r="C3624">
        <v>-1.2090000000000001</v>
      </c>
      <c r="D3624">
        <v>-2.23</v>
      </c>
      <c r="E3624">
        <v>-2.968</v>
      </c>
      <c r="F3624">
        <v>-3.16</v>
      </c>
      <c r="G3624">
        <v>3.6</v>
      </c>
      <c r="H3624">
        <v>-0.01</v>
      </c>
      <c r="I3624">
        <v>4</v>
      </c>
      <c r="J3624">
        <v>-0.26300000000000001</v>
      </c>
      <c r="K3624">
        <v>-1.248</v>
      </c>
      <c r="L3624">
        <v>-2.2400000000000002</v>
      </c>
      <c r="M3624">
        <v>-3.0139999999999998</v>
      </c>
      <c r="N3624">
        <v>-3.194</v>
      </c>
      <c r="O3624">
        <v>1.1439999999999999</v>
      </c>
      <c r="P3624">
        <v>1.157</v>
      </c>
      <c r="Q3624">
        <v>1.1599999999999999</v>
      </c>
      <c r="R3624">
        <v>0.878</v>
      </c>
      <c r="S3624">
        <v>0.42099999999999999</v>
      </c>
    </row>
    <row r="3625" spans="1:19" x14ac:dyDescent="0.3">
      <c r="A3625">
        <v>540</v>
      </c>
      <c r="B3625">
        <v>-0.23200000000000001</v>
      </c>
      <c r="C3625">
        <v>-1.2090000000000001</v>
      </c>
      <c r="D3625">
        <v>-2.23</v>
      </c>
      <c r="E3625">
        <v>-2.968</v>
      </c>
      <c r="F3625">
        <v>-3.16</v>
      </c>
      <c r="G3625">
        <v>3.6</v>
      </c>
      <c r="H3625">
        <v>-0.01</v>
      </c>
      <c r="I3625">
        <v>4</v>
      </c>
      <c r="J3625">
        <v>-0.26500000000000001</v>
      </c>
      <c r="K3625">
        <v>-1.2490000000000001</v>
      </c>
      <c r="L3625">
        <v>-2.2400000000000002</v>
      </c>
      <c r="M3625">
        <v>-3.0169999999999999</v>
      </c>
      <c r="N3625">
        <v>-3.1960000000000002</v>
      </c>
      <c r="O3625">
        <v>1.1439999999999999</v>
      </c>
      <c r="P3625">
        <v>1.155</v>
      </c>
      <c r="Q3625">
        <v>1.1579999999999999</v>
      </c>
      <c r="R3625">
        <v>0.879</v>
      </c>
      <c r="S3625">
        <v>0.42199999999999999</v>
      </c>
    </row>
    <row r="3626" spans="1:19" x14ac:dyDescent="0.3">
      <c r="A3626">
        <v>600</v>
      </c>
      <c r="B3626">
        <v>-0.23200000000000001</v>
      </c>
      <c r="C3626">
        <v>-1.2090000000000001</v>
      </c>
      <c r="D3626">
        <v>-2.23</v>
      </c>
      <c r="E3626">
        <v>-2.968</v>
      </c>
      <c r="F3626">
        <v>-3.16</v>
      </c>
      <c r="G3626">
        <v>3.6</v>
      </c>
      <c r="H3626">
        <v>-0.01</v>
      </c>
      <c r="I3626">
        <v>4</v>
      </c>
      <c r="J3626">
        <v>-0.26600000000000001</v>
      </c>
      <c r="K3626">
        <v>-1.2509999999999999</v>
      </c>
      <c r="L3626">
        <v>-2.2400000000000002</v>
      </c>
      <c r="M3626">
        <v>-3.0179999999999998</v>
      </c>
      <c r="N3626">
        <v>-3.1989999999999998</v>
      </c>
      <c r="O3626">
        <v>1.143</v>
      </c>
      <c r="P3626">
        <v>1.155</v>
      </c>
      <c r="Q3626">
        <v>1.157</v>
      </c>
      <c r="R3626">
        <v>0.88100000000000001</v>
      </c>
      <c r="S3626">
        <v>0.42299999999999999</v>
      </c>
    </row>
    <row r="3628" spans="1:19" x14ac:dyDescent="0.3">
      <c r="A3628" t="s">
        <v>0</v>
      </c>
      <c r="B3628" t="s">
        <v>280</v>
      </c>
    </row>
    <row r="3629" spans="1:19" x14ac:dyDescent="0.3">
      <c r="A3629">
        <v>0</v>
      </c>
      <c r="B3629">
        <v>-0.23200000000000001</v>
      </c>
      <c r="C3629">
        <v>-1.208</v>
      </c>
      <c r="D3629">
        <v>-2.2309999999999999</v>
      </c>
      <c r="E3629">
        <v>-3.0150000000000001</v>
      </c>
      <c r="F3629">
        <v>-3.24</v>
      </c>
      <c r="G3629">
        <v>3.6</v>
      </c>
      <c r="H3629">
        <v>0</v>
      </c>
      <c r="I3629">
        <v>4</v>
      </c>
      <c r="J3629">
        <v>-0.24399999999999999</v>
      </c>
      <c r="K3629">
        <v>-1.244</v>
      </c>
      <c r="L3629">
        <v>-2.2410000000000001</v>
      </c>
      <c r="M3629">
        <v>-3.0539999999999998</v>
      </c>
      <c r="N3629">
        <v>-3.24</v>
      </c>
      <c r="O3629">
        <v>1.139</v>
      </c>
      <c r="P3629">
        <v>1.139</v>
      </c>
      <c r="Q3629">
        <v>1.1339999999999999</v>
      </c>
      <c r="R3629">
        <v>0.88600000000000001</v>
      </c>
      <c r="S3629">
        <v>0.39300000000000002</v>
      </c>
    </row>
    <row r="3630" spans="1:19" x14ac:dyDescent="0.3">
      <c r="A3630">
        <v>60</v>
      </c>
      <c r="B3630">
        <v>-0.23200000000000001</v>
      </c>
      <c r="C3630">
        <v>-1.208</v>
      </c>
      <c r="D3630">
        <v>-2.2309999999999999</v>
      </c>
      <c r="E3630">
        <v>-3.0150000000000001</v>
      </c>
      <c r="F3630">
        <v>-3.24</v>
      </c>
      <c r="G3630">
        <v>3.6</v>
      </c>
      <c r="H3630">
        <v>0</v>
      </c>
      <c r="I3630">
        <v>4</v>
      </c>
      <c r="J3630">
        <v>-0.252</v>
      </c>
      <c r="K3630">
        <v>-1.246</v>
      </c>
      <c r="L3630">
        <v>-2.2360000000000002</v>
      </c>
      <c r="M3630">
        <v>-3.048</v>
      </c>
      <c r="N3630">
        <v>-3.2589999999999999</v>
      </c>
      <c r="O3630">
        <v>1.1519999999999999</v>
      </c>
      <c r="P3630">
        <v>1.155</v>
      </c>
      <c r="Q3630">
        <v>1.129</v>
      </c>
      <c r="R3630">
        <v>0.872</v>
      </c>
      <c r="S3630">
        <v>0.44400000000000001</v>
      </c>
    </row>
    <row r="3631" spans="1:19" x14ac:dyDescent="0.3">
      <c r="A3631">
        <v>120</v>
      </c>
      <c r="B3631">
        <v>-0.23200000000000001</v>
      </c>
      <c r="C3631">
        <v>-1.208</v>
      </c>
      <c r="D3631">
        <v>-2.2309999999999999</v>
      </c>
      <c r="E3631">
        <v>-3.0150000000000001</v>
      </c>
      <c r="F3631">
        <v>-3.24</v>
      </c>
      <c r="G3631">
        <v>3.6</v>
      </c>
      <c r="H3631">
        <v>0</v>
      </c>
      <c r="I3631">
        <v>4</v>
      </c>
      <c r="J3631">
        <v>-0.25</v>
      </c>
      <c r="K3631">
        <v>-1.2470000000000001</v>
      </c>
      <c r="L3631">
        <v>-2.2440000000000002</v>
      </c>
      <c r="M3631">
        <v>-3.06</v>
      </c>
      <c r="N3631">
        <v>-3.2629999999999999</v>
      </c>
      <c r="O3631">
        <v>1.149</v>
      </c>
      <c r="P3631">
        <v>1.1679999999999999</v>
      </c>
      <c r="Q3631">
        <v>1.1639999999999999</v>
      </c>
      <c r="R3631">
        <v>0.91700000000000004</v>
      </c>
      <c r="S3631">
        <v>0.44500000000000001</v>
      </c>
    </row>
    <row r="3632" spans="1:19" x14ac:dyDescent="0.3">
      <c r="A3632">
        <v>180</v>
      </c>
      <c r="B3632">
        <v>-0.23200000000000001</v>
      </c>
      <c r="C3632">
        <v>-1.208</v>
      </c>
      <c r="D3632">
        <v>-2.2309999999999999</v>
      </c>
      <c r="E3632">
        <v>-3.0150000000000001</v>
      </c>
      <c r="F3632">
        <v>-3.24</v>
      </c>
      <c r="G3632">
        <v>3.6</v>
      </c>
      <c r="H3632">
        <v>0</v>
      </c>
      <c r="I3632">
        <v>4</v>
      </c>
      <c r="J3632">
        <v>-0.25</v>
      </c>
      <c r="K3632">
        <v>-1.242</v>
      </c>
      <c r="L3632">
        <v>-2.2389999999999999</v>
      </c>
      <c r="M3632">
        <v>-3.0510000000000002</v>
      </c>
      <c r="N3632">
        <v>-3.2650000000000001</v>
      </c>
      <c r="O3632">
        <v>1.149</v>
      </c>
      <c r="P3632">
        <v>1.1579999999999999</v>
      </c>
      <c r="Q3632">
        <v>1.147</v>
      </c>
      <c r="R3632">
        <v>0.89</v>
      </c>
      <c r="S3632">
        <v>0.44600000000000001</v>
      </c>
    </row>
    <row r="3633" spans="1:19" x14ac:dyDescent="0.3">
      <c r="A3633">
        <v>240</v>
      </c>
      <c r="B3633">
        <v>-0.23200000000000001</v>
      </c>
      <c r="C3633">
        <v>-1.208</v>
      </c>
      <c r="D3633">
        <v>-2.2309999999999999</v>
      </c>
      <c r="E3633">
        <v>-3.0150000000000001</v>
      </c>
      <c r="F3633">
        <v>-3.24</v>
      </c>
      <c r="G3633">
        <v>3.6</v>
      </c>
      <c r="H3633">
        <v>0</v>
      </c>
      <c r="I3633">
        <v>4</v>
      </c>
      <c r="J3633">
        <v>-0.253</v>
      </c>
      <c r="K3633">
        <v>-1.244</v>
      </c>
      <c r="L3633">
        <v>-2.242</v>
      </c>
      <c r="M3633">
        <v>-3.0489999999999999</v>
      </c>
      <c r="N3633">
        <v>-3.2669999999999999</v>
      </c>
      <c r="O3633">
        <v>1.1539999999999999</v>
      </c>
      <c r="P3633">
        <v>1.1679999999999999</v>
      </c>
      <c r="Q3633">
        <v>1.165</v>
      </c>
      <c r="R3633">
        <v>0.88700000000000001</v>
      </c>
      <c r="S3633">
        <v>0.44700000000000001</v>
      </c>
    </row>
    <row r="3634" spans="1:19" x14ac:dyDescent="0.3">
      <c r="A3634">
        <v>300</v>
      </c>
      <c r="B3634">
        <v>-0.23200000000000001</v>
      </c>
      <c r="C3634">
        <v>-1.208</v>
      </c>
      <c r="D3634">
        <v>-2.2309999999999999</v>
      </c>
      <c r="E3634">
        <v>-3.0150000000000001</v>
      </c>
      <c r="F3634">
        <v>-3.24</v>
      </c>
      <c r="G3634">
        <v>3.6</v>
      </c>
      <c r="H3634">
        <v>0</v>
      </c>
      <c r="I3634">
        <v>4</v>
      </c>
      <c r="J3634">
        <v>-0.253</v>
      </c>
      <c r="K3634">
        <v>-1.244</v>
      </c>
      <c r="L3634">
        <v>-2.242</v>
      </c>
      <c r="M3634">
        <v>-3.052</v>
      </c>
      <c r="N3634">
        <v>-3.27</v>
      </c>
      <c r="O3634">
        <v>1.153</v>
      </c>
      <c r="P3634">
        <v>1.161</v>
      </c>
      <c r="Q3634">
        <v>1.1619999999999999</v>
      </c>
      <c r="R3634">
        <v>0.90200000000000002</v>
      </c>
      <c r="S3634">
        <v>0.44800000000000001</v>
      </c>
    </row>
    <row r="3635" spans="1:19" x14ac:dyDescent="0.3">
      <c r="A3635">
        <v>360</v>
      </c>
      <c r="B3635">
        <v>-0.23200000000000001</v>
      </c>
      <c r="C3635">
        <v>-1.208</v>
      </c>
      <c r="D3635">
        <v>-2.2309999999999999</v>
      </c>
      <c r="E3635">
        <v>-3.0150000000000001</v>
      </c>
      <c r="F3635">
        <v>-3.24</v>
      </c>
      <c r="G3635">
        <v>3.6</v>
      </c>
      <c r="H3635">
        <v>0</v>
      </c>
      <c r="I3635">
        <v>4</v>
      </c>
      <c r="J3635">
        <v>-0.254</v>
      </c>
      <c r="K3635">
        <v>-1.2450000000000001</v>
      </c>
      <c r="L3635">
        <v>-2.2400000000000002</v>
      </c>
      <c r="M3635">
        <v>-3.056</v>
      </c>
      <c r="N3635">
        <v>-3.2719999999999998</v>
      </c>
      <c r="O3635">
        <v>1.155</v>
      </c>
      <c r="P3635">
        <v>1.161</v>
      </c>
      <c r="Q3635">
        <v>1.1559999999999999</v>
      </c>
      <c r="R3635">
        <v>0.91500000000000004</v>
      </c>
      <c r="S3635">
        <v>0.44900000000000001</v>
      </c>
    </row>
    <row r="3636" spans="1:19" x14ac:dyDescent="0.3">
      <c r="A3636">
        <v>420</v>
      </c>
      <c r="B3636">
        <v>-0.23200000000000001</v>
      </c>
      <c r="C3636">
        <v>-1.208</v>
      </c>
      <c r="D3636">
        <v>-2.2309999999999999</v>
      </c>
      <c r="E3636">
        <v>-3.0150000000000001</v>
      </c>
      <c r="F3636">
        <v>-3.24</v>
      </c>
      <c r="G3636">
        <v>3.6</v>
      </c>
      <c r="H3636">
        <v>0</v>
      </c>
      <c r="I3636">
        <v>4</v>
      </c>
      <c r="J3636">
        <v>-0.254</v>
      </c>
      <c r="K3636">
        <v>-1.246</v>
      </c>
      <c r="L3636">
        <v>-2.2410000000000001</v>
      </c>
      <c r="M3636">
        <v>-3.0590000000000002</v>
      </c>
      <c r="N3636">
        <v>-3.2749999999999999</v>
      </c>
      <c r="O3636">
        <v>1.1559999999999999</v>
      </c>
      <c r="P3636">
        <v>1.161</v>
      </c>
      <c r="Q3636">
        <v>1.159</v>
      </c>
      <c r="R3636">
        <v>0.92200000000000004</v>
      </c>
      <c r="S3636">
        <v>0.45</v>
      </c>
    </row>
    <row r="3637" spans="1:19" x14ac:dyDescent="0.3">
      <c r="A3637">
        <v>480</v>
      </c>
      <c r="B3637">
        <v>-0.23200000000000001</v>
      </c>
      <c r="C3637">
        <v>-1.208</v>
      </c>
      <c r="D3637">
        <v>-2.2309999999999999</v>
      </c>
      <c r="E3637">
        <v>-3.0150000000000001</v>
      </c>
      <c r="F3637">
        <v>-3.24</v>
      </c>
      <c r="G3637">
        <v>3.6</v>
      </c>
      <c r="H3637">
        <v>0</v>
      </c>
      <c r="I3637">
        <v>4</v>
      </c>
      <c r="J3637">
        <v>-0.254</v>
      </c>
      <c r="K3637">
        <v>-1.2470000000000001</v>
      </c>
      <c r="L3637">
        <v>-2.2410000000000001</v>
      </c>
      <c r="M3637">
        <v>-3.0609999999999999</v>
      </c>
      <c r="N3637">
        <v>-3.278</v>
      </c>
      <c r="O3637">
        <v>1.155</v>
      </c>
      <c r="P3637">
        <v>1.159</v>
      </c>
      <c r="Q3637">
        <v>1.161</v>
      </c>
      <c r="R3637">
        <v>0.92500000000000004</v>
      </c>
      <c r="S3637">
        <v>0.45100000000000001</v>
      </c>
    </row>
    <row r="3638" spans="1:19" x14ac:dyDescent="0.3">
      <c r="A3638">
        <v>540</v>
      </c>
      <c r="B3638">
        <v>-0.23200000000000001</v>
      </c>
      <c r="C3638">
        <v>-1.208</v>
      </c>
      <c r="D3638">
        <v>-2.2309999999999999</v>
      </c>
      <c r="E3638">
        <v>-3.0150000000000001</v>
      </c>
      <c r="F3638">
        <v>-3.24</v>
      </c>
      <c r="G3638">
        <v>3.6</v>
      </c>
      <c r="H3638">
        <v>0</v>
      </c>
      <c r="I3638">
        <v>4</v>
      </c>
      <c r="J3638">
        <v>-0.255</v>
      </c>
      <c r="K3638">
        <v>-1.248</v>
      </c>
      <c r="L3638">
        <v>-2.2410000000000001</v>
      </c>
      <c r="M3638">
        <v>-3.0630000000000002</v>
      </c>
      <c r="N3638">
        <v>-3.282</v>
      </c>
      <c r="O3638">
        <v>1.1559999999999999</v>
      </c>
      <c r="P3638">
        <v>1.1579999999999999</v>
      </c>
      <c r="Q3638">
        <v>1.161</v>
      </c>
      <c r="R3638">
        <v>0.92700000000000005</v>
      </c>
      <c r="S3638">
        <v>0.45200000000000001</v>
      </c>
    </row>
    <row r="3639" spans="1:19" x14ac:dyDescent="0.3">
      <c r="A3639">
        <v>600</v>
      </c>
      <c r="B3639">
        <v>-0.23200000000000001</v>
      </c>
      <c r="C3639">
        <v>-1.208</v>
      </c>
      <c r="D3639">
        <v>-2.2309999999999999</v>
      </c>
      <c r="E3639">
        <v>-3.0150000000000001</v>
      </c>
      <c r="F3639">
        <v>-3.24</v>
      </c>
      <c r="G3639">
        <v>3.6</v>
      </c>
      <c r="H3639">
        <v>0</v>
      </c>
      <c r="I3639">
        <v>4</v>
      </c>
      <c r="J3639">
        <v>-0.255</v>
      </c>
      <c r="K3639">
        <v>-1.248</v>
      </c>
      <c r="L3639">
        <v>-2.2410000000000001</v>
      </c>
      <c r="M3639">
        <v>-3.0649999999999999</v>
      </c>
      <c r="N3639">
        <v>-3.2850000000000001</v>
      </c>
      <c r="O3639">
        <v>1.157</v>
      </c>
      <c r="P3639">
        <v>1.1579999999999999</v>
      </c>
      <c r="Q3639">
        <v>1.1599999999999999</v>
      </c>
      <c r="R3639">
        <v>0.92900000000000005</v>
      </c>
      <c r="S3639">
        <v>0.45300000000000001</v>
      </c>
    </row>
    <row r="3641" spans="1:19" x14ac:dyDescent="0.3">
      <c r="A3641" t="s">
        <v>0</v>
      </c>
      <c r="B3641" t="s">
        <v>281</v>
      </c>
    </row>
    <row r="3642" spans="1:19" x14ac:dyDescent="0.3">
      <c r="A3642">
        <v>0</v>
      </c>
      <c r="B3642">
        <v>-0.23200000000000001</v>
      </c>
      <c r="C3642">
        <v>-1.208</v>
      </c>
      <c r="D3642">
        <v>-2.2309999999999999</v>
      </c>
      <c r="E3642">
        <v>-3.0089999999999999</v>
      </c>
      <c r="F3642">
        <v>-3.23</v>
      </c>
      <c r="G3642">
        <v>3.6</v>
      </c>
      <c r="H3642">
        <v>0</v>
      </c>
      <c r="I3642">
        <v>4</v>
      </c>
      <c r="J3642">
        <v>-0.24399999999999999</v>
      </c>
      <c r="K3642">
        <v>-1.244</v>
      </c>
      <c r="L3642">
        <v>-2.2410000000000001</v>
      </c>
      <c r="M3642">
        <v>-3.048</v>
      </c>
      <c r="N3642">
        <v>-3.23</v>
      </c>
      <c r="O3642">
        <v>1.139</v>
      </c>
      <c r="P3642">
        <v>1.139</v>
      </c>
      <c r="Q3642">
        <v>1.1339999999999999</v>
      </c>
      <c r="R3642">
        <v>0.88</v>
      </c>
      <c r="S3642">
        <v>0.39</v>
      </c>
    </row>
    <row r="3643" spans="1:19" x14ac:dyDescent="0.3">
      <c r="A3643">
        <v>60</v>
      </c>
      <c r="B3643">
        <v>-0.23200000000000001</v>
      </c>
      <c r="C3643">
        <v>-1.208</v>
      </c>
      <c r="D3643">
        <v>-2.2309999999999999</v>
      </c>
      <c r="E3643">
        <v>-3.0089999999999999</v>
      </c>
      <c r="F3643">
        <v>-3.23</v>
      </c>
      <c r="G3643">
        <v>3.6</v>
      </c>
      <c r="H3643">
        <v>0</v>
      </c>
      <c r="I3643">
        <v>4</v>
      </c>
      <c r="J3643">
        <v>-0.252</v>
      </c>
      <c r="K3643">
        <v>-1.246</v>
      </c>
      <c r="L3643">
        <v>-2.2360000000000002</v>
      </c>
      <c r="M3643">
        <v>-3.0419999999999998</v>
      </c>
      <c r="N3643">
        <v>-3.2490000000000001</v>
      </c>
      <c r="O3643">
        <v>1.1519999999999999</v>
      </c>
      <c r="P3643">
        <v>1.155</v>
      </c>
      <c r="Q3643">
        <v>1.129</v>
      </c>
      <c r="R3643">
        <v>0.86499999999999999</v>
      </c>
      <c r="S3643">
        <v>0.44</v>
      </c>
    </row>
    <row r="3644" spans="1:19" x14ac:dyDescent="0.3">
      <c r="A3644">
        <v>120</v>
      </c>
      <c r="B3644">
        <v>-0.23200000000000001</v>
      </c>
      <c r="C3644">
        <v>-1.208</v>
      </c>
      <c r="D3644">
        <v>-2.2309999999999999</v>
      </c>
      <c r="E3644">
        <v>-3.0089999999999999</v>
      </c>
      <c r="F3644">
        <v>-3.23</v>
      </c>
      <c r="G3644">
        <v>3.6</v>
      </c>
      <c r="H3644">
        <v>0</v>
      </c>
      <c r="I3644">
        <v>4</v>
      </c>
      <c r="J3644">
        <v>-0.25</v>
      </c>
      <c r="K3644">
        <v>-1.2470000000000001</v>
      </c>
      <c r="L3644">
        <v>-2.2440000000000002</v>
      </c>
      <c r="M3644">
        <v>-3.0539999999999998</v>
      </c>
      <c r="N3644">
        <v>-3.2530000000000001</v>
      </c>
      <c r="O3644">
        <v>1.149</v>
      </c>
      <c r="P3644">
        <v>1.1679999999999999</v>
      </c>
      <c r="Q3644">
        <v>1.1639999999999999</v>
      </c>
      <c r="R3644">
        <v>0.91</v>
      </c>
      <c r="S3644">
        <v>0.441</v>
      </c>
    </row>
    <row r="3645" spans="1:19" x14ac:dyDescent="0.3">
      <c r="A3645">
        <v>180</v>
      </c>
      <c r="B3645">
        <v>-0.23200000000000001</v>
      </c>
      <c r="C3645">
        <v>-1.208</v>
      </c>
      <c r="D3645">
        <v>-2.2309999999999999</v>
      </c>
      <c r="E3645">
        <v>-3.0089999999999999</v>
      </c>
      <c r="F3645">
        <v>-3.23</v>
      </c>
      <c r="G3645">
        <v>3.6</v>
      </c>
      <c r="H3645">
        <v>0</v>
      </c>
      <c r="I3645">
        <v>4</v>
      </c>
      <c r="J3645">
        <v>-0.25</v>
      </c>
      <c r="K3645">
        <v>-1.242</v>
      </c>
      <c r="L3645">
        <v>-2.2389999999999999</v>
      </c>
      <c r="M3645">
        <v>-3.0459999999999998</v>
      </c>
      <c r="N3645">
        <v>-3.254</v>
      </c>
      <c r="O3645">
        <v>1.149</v>
      </c>
      <c r="P3645">
        <v>1.1579999999999999</v>
      </c>
      <c r="Q3645">
        <v>1.147</v>
      </c>
      <c r="R3645">
        <v>0.88300000000000001</v>
      </c>
      <c r="S3645">
        <v>0.442</v>
      </c>
    </row>
    <row r="3646" spans="1:19" x14ac:dyDescent="0.3">
      <c r="A3646">
        <v>240</v>
      </c>
      <c r="B3646">
        <v>-0.23200000000000001</v>
      </c>
      <c r="C3646">
        <v>-1.208</v>
      </c>
      <c r="D3646">
        <v>-2.2309999999999999</v>
      </c>
      <c r="E3646">
        <v>-3.0089999999999999</v>
      </c>
      <c r="F3646">
        <v>-3.23</v>
      </c>
      <c r="G3646">
        <v>3.6</v>
      </c>
      <c r="H3646">
        <v>0</v>
      </c>
      <c r="I3646">
        <v>4</v>
      </c>
      <c r="J3646">
        <v>-0.253</v>
      </c>
      <c r="K3646">
        <v>-1.244</v>
      </c>
      <c r="L3646">
        <v>-2.242</v>
      </c>
      <c r="M3646">
        <v>-3.0430000000000001</v>
      </c>
      <c r="N3646">
        <v>-3.2570000000000001</v>
      </c>
      <c r="O3646">
        <v>1.1539999999999999</v>
      </c>
      <c r="P3646">
        <v>1.1679999999999999</v>
      </c>
      <c r="Q3646">
        <v>1.165</v>
      </c>
      <c r="R3646">
        <v>0.88100000000000001</v>
      </c>
      <c r="S3646">
        <v>0.443</v>
      </c>
    </row>
    <row r="3647" spans="1:19" x14ac:dyDescent="0.3">
      <c r="A3647">
        <v>300</v>
      </c>
      <c r="B3647">
        <v>-0.23200000000000001</v>
      </c>
      <c r="C3647">
        <v>-1.208</v>
      </c>
      <c r="D3647">
        <v>-2.2309999999999999</v>
      </c>
      <c r="E3647">
        <v>-3.0089999999999999</v>
      </c>
      <c r="F3647">
        <v>-3.23</v>
      </c>
      <c r="G3647">
        <v>3.6</v>
      </c>
      <c r="H3647">
        <v>0</v>
      </c>
      <c r="I3647">
        <v>4</v>
      </c>
      <c r="J3647">
        <v>-0.253</v>
      </c>
      <c r="K3647">
        <v>-1.244</v>
      </c>
      <c r="L3647">
        <v>-2.2410000000000001</v>
      </c>
      <c r="M3647">
        <v>-3.0459999999999998</v>
      </c>
      <c r="N3647">
        <v>-3.26</v>
      </c>
      <c r="O3647">
        <v>1.153</v>
      </c>
      <c r="P3647">
        <v>1.161</v>
      </c>
      <c r="Q3647">
        <v>1.161</v>
      </c>
      <c r="R3647">
        <v>0.89600000000000002</v>
      </c>
      <c r="S3647">
        <v>0.44400000000000001</v>
      </c>
    </row>
    <row r="3648" spans="1:19" x14ac:dyDescent="0.3">
      <c r="A3648">
        <v>360</v>
      </c>
      <c r="B3648">
        <v>-0.23200000000000001</v>
      </c>
      <c r="C3648">
        <v>-1.208</v>
      </c>
      <c r="D3648">
        <v>-2.2309999999999999</v>
      </c>
      <c r="E3648">
        <v>-3.0089999999999999</v>
      </c>
      <c r="F3648">
        <v>-3.23</v>
      </c>
      <c r="G3648">
        <v>3.6</v>
      </c>
      <c r="H3648">
        <v>0</v>
      </c>
      <c r="I3648">
        <v>4</v>
      </c>
      <c r="J3648">
        <v>-0.254</v>
      </c>
      <c r="K3648">
        <v>-1.2450000000000001</v>
      </c>
      <c r="L3648">
        <v>-2.2400000000000002</v>
      </c>
      <c r="M3648">
        <v>-3.05</v>
      </c>
      <c r="N3648">
        <v>-3.262</v>
      </c>
      <c r="O3648">
        <v>1.155</v>
      </c>
      <c r="P3648">
        <v>1.161</v>
      </c>
      <c r="Q3648">
        <v>1.1559999999999999</v>
      </c>
      <c r="R3648">
        <v>0.91</v>
      </c>
      <c r="S3648">
        <v>0.44500000000000001</v>
      </c>
    </row>
    <row r="3649" spans="1:19" x14ac:dyDescent="0.3">
      <c r="A3649">
        <v>420</v>
      </c>
      <c r="B3649">
        <v>-0.23200000000000001</v>
      </c>
      <c r="C3649">
        <v>-1.208</v>
      </c>
      <c r="D3649">
        <v>-2.2309999999999999</v>
      </c>
      <c r="E3649">
        <v>-3.0089999999999999</v>
      </c>
      <c r="F3649">
        <v>-3.23</v>
      </c>
      <c r="G3649">
        <v>3.6</v>
      </c>
      <c r="H3649">
        <v>0</v>
      </c>
      <c r="I3649">
        <v>4</v>
      </c>
      <c r="J3649">
        <v>-0.254</v>
      </c>
      <c r="K3649">
        <v>-1.246</v>
      </c>
      <c r="L3649">
        <v>-2.2400000000000002</v>
      </c>
      <c r="M3649">
        <v>-3.0529999999999999</v>
      </c>
      <c r="N3649">
        <v>-3.2650000000000001</v>
      </c>
      <c r="O3649">
        <v>1.1559999999999999</v>
      </c>
      <c r="P3649">
        <v>1.161</v>
      </c>
      <c r="Q3649">
        <v>1.159</v>
      </c>
      <c r="R3649">
        <v>0.91700000000000004</v>
      </c>
      <c r="S3649">
        <v>0.44600000000000001</v>
      </c>
    </row>
    <row r="3650" spans="1:19" x14ac:dyDescent="0.3">
      <c r="A3650">
        <v>480</v>
      </c>
      <c r="B3650">
        <v>-0.23200000000000001</v>
      </c>
      <c r="C3650">
        <v>-1.208</v>
      </c>
      <c r="D3650">
        <v>-2.2309999999999999</v>
      </c>
      <c r="E3650">
        <v>-3.0089999999999999</v>
      </c>
      <c r="F3650">
        <v>-3.23</v>
      </c>
      <c r="G3650">
        <v>3.6</v>
      </c>
      <c r="H3650">
        <v>0</v>
      </c>
      <c r="I3650">
        <v>4</v>
      </c>
      <c r="J3650">
        <v>-0.254</v>
      </c>
      <c r="K3650">
        <v>-1.2470000000000001</v>
      </c>
      <c r="L3650">
        <v>-2.2410000000000001</v>
      </c>
      <c r="M3650">
        <v>-3.056</v>
      </c>
      <c r="N3650">
        <v>-3.2679999999999998</v>
      </c>
      <c r="O3650">
        <v>1.155</v>
      </c>
      <c r="P3650">
        <v>1.159</v>
      </c>
      <c r="Q3650">
        <v>1.161</v>
      </c>
      <c r="R3650">
        <v>0.92</v>
      </c>
      <c r="S3650">
        <v>0.44700000000000001</v>
      </c>
    </row>
    <row r="3651" spans="1:19" x14ac:dyDescent="0.3">
      <c r="A3651">
        <v>540</v>
      </c>
      <c r="B3651">
        <v>-0.23200000000000001</v>
      </c>
      <c r="C3651">
        <v>-1.208</v>
      </c>
      <c r="D3651">
        <v>-2.2309999999999999</v>
      </c>
      <c r="E3651">
        <v>-3.0089999999999999</v>
      </c>
      <c r="F3651">
        <v>-3.23</v>
      </c>
      <c r="G3651">
        <v>3.6</v>
      </c>
      <c r="H3651">
        <v>0</v>
      </c>
      <c r="I3651">
        <v>4</v>
      </c>
      <c r="J3651">
        <v>-0.255</v>
      </c>
      <c r="K3651">
        <v>-1.248</v>
      </c>
      <c r="L3651">
        <v>-2.2410000000000001</v>
      </c>
      <c r="M3651">
        <v>-3.0569999999999999</v>
      </c>
      <c r="N3651">
        <v>-3.2709999999999999</v>
      </c>
      <c r="O3651">
        <v>1.1559999999999999</v>
      </c>
      <c r="P3651">
        <v>1.1579999999999999</v>
      </c>
      <c r="Q3651">
        <v>1.161</v>
      </c>
      <c r="R3651">
        <v>0.92100000000000004</v>
      </c>
      <c r="S3651">
        <v>0.44800000000000001</v>
      </c>
    </row>
    <row r="3652" spans="1:19" x14ac:dyDescent="0.3">
      <c r="A3652">
        <v>600</v>
      </c>
      <c r="B3652">
        <v>-0.23200000000000001</v>
      </c>
      <c r="C3652">
        <v>-1.208</v>
      </c>
      <c r="D3652">
        <v>-2.2309999999999999</v>
      </c>
      <c r="E3652">
        <v>-3.0089999999999999</v>
      </c>
      <c r="F3652">
        <v>-3.23</v>
      </c>
      <c r="G3652">
        <v>3.6</v>
      </c>
      <c r="H3652">
        <v>0</v>
      </c>
      <c r="I3652">
        <v>4</v>
      </c>
      <c r="J3652">
        <v>-0.255</v>
      </c>
      <c r="K3652">
        <v>-1.248</v>
      </c>
      <c r="L3652">
        <v>-2.2410000000000001</v>
      </c>
      <c r="M3652">
        <v>-3.0590000000000002</v>
      </c>
      <c r="N3652">
        <v>-3.274</v>
      </c>
      <c r="O3652">
        <v>1.157</v>
      </c>
      <c r="P3652">
        <v>1.1579999999999999</v>
      </c>
      <c r="Q3652">
        <v>1.159</v>
      </c>
      <c r="R3652">
        <v>0.92300000000000004</v>
      </c>
      <c r="S3652">
        <v>0.44900000000000001</v>
      </c>
    </row>
    <row r="3654" spans="1:19" x14ac:dyDescent="0.3">
      <c r="A3654" t="s">
        <v>0</v>
      </c>
      <c r="B3654" t="s">
        <v>282</v>
      </c>
    </row>
    <row r="3655" spans="1:19" x14ac:dyDescent="0.3">
      <c r="A3655">
        <v>0</v>
      </c>
      <c r="B3655">
        <v>-0.23200000000000001</v>
      </c>
      <c r="C3655">
        <v>-1.208</v>
      </c>
      <c r="D3655">
        <v>-2.23</v>
      </c>
      <c r="E3655">
        <v>-3.0030000000000001</v>
      </c>
      <c r="F3655">
        <v>-3.22</v>
      </c>
      <c r="G3655">
        <v>3.6</v>
      </c>
      <c r="H3655">
        <v>0</v>
      </c>
      <c r="I3655">
        <v>4</v>
      </c>
      <c r="J3655">
        <v>-0.24399999999999999</v>
      </c>
      <c r="K3655">
        <v>-1.244</v>
      </c>
      <c r="L3655">
        <v>-2.2410000000000001</v>
      </c>
      <c r="M3655">
        <v>-3.0430000000000001</v>
      </c>
      <c r="N3655">
        <v>-3.22</v>
      </c>
      <c r="O3655">
        <v>1.139</v>
      </c>
      <c r="P3655">
        <v>1.139</v>
      </c>
      <c r="Q3655">
        <v>1.1339999999999999</v>
      </c>
      <c r="R3655">
        <v>0.873</v>
      </c>
      <c r="S3655">
        <v>0.38700000000000001</v>
      </c>
    </row>
    <row r="3656" spans="1:19" x14ac:dyDescent="0.3">
      <c r="A3656">
        <v>60</v>
      </c>
      <c r="B3656">
        <v>-0.23200000000000001</v>
      </c>
      <c r="C3656">
        <v>-1.208</v>
      </c>
      <c r="D3656">
        <v>-2.23</v>
      </c>
      <c r="E3656">
        <v>-3.0030000000000001</v>
      </c>
      <c r="F3656">
        <v>-3.22</v>
      </c>
      <c r="G3656">
        <v>3.6</v>
      </c>
      <c r="H3656">
        <v>0</v>
      </c>
      <c r="I3656">
        <v>4</v>
      </c>
      <c r="J3656">
        <v>-0.252</v>
      </c>
      <c r="K3656">
        <v>-1.246</v>
      </c>
      <c r="L3656">
        <v>-2.2360000000000002</v>
      </c>
      <c r="M3656">
        <v>-3.0369999999999999</v>
      </c>
      <c r="N3656">
        <v>-3.238</v>
      </c>
      <c r="O3656">
        <v>1.1519999999999999</v>
      </c>
      <c r="P3656">
        <v>1.1559999999999999</v>
      </c>
      <c r="Q3656">
        <v>1.1299999999999999</v>
      </c>
      <c r="R3656">
        <v>0.85499999999999998</v>
      </c>
      <c r="S3656">
        <v>0.436</v>
      </c>
    </row>
    <row r="3657" spans="1:19" x14ac:dyDescent="0.3">
      <c r="A3657">
        <v>120</v>
      </c>
      <c r="B3657">
        <v>-0.23200000000000001</v>
      </c>
      <c r="C3657">
        <v>-1.208</v>
      </c>
      <c r="D3657">
        <v>-2.23</v>
      </c>
      <c r="E3657">
        <v>-3.0030000000000001</v>
      </c>
      <c r="F3657">
        <v>-3.22</v>
      </c>
      <c r="G3657">
        <v>3.6</v>
      </c>
      <c r="H3657">
        <v>0</v>
      </c>
      <c r="I3657">
        <v>4</v>
      </c>
      <c r="J3657">
        <v>-0.25</v>
      </c>
      <c r="K3657">
        <v>-1.2470000000000001</v>
      </c>
      <c r="L3657">
        <v>-2.2440000000000002</v>
      </c>
      <c r="M3657">
        <v>-3.0489999999999999</v>
      </c>
      <c r="N3657">
        <v>-3.242</v>
      </c>
      <c r="O3657">
        <v>1.149</v>
      </c>
      <c r="P3657">
        <v>1.169</v>
      </c>
      <c r="Q3657">
        <v>1.163</v>
      </c>
      <c r="R3657">
        <v>0.90100000000000002</v>
      </c>
      <c r="S3657">
        <v>0.437</v>
      </c>
    </row>
    <row r="3658" spans="1:19" x14ac:dyDescent="0.3">
      <c r="A3658">
        <v>180</v>
      </c>
      <c r="B3658">
        <v>-0.23200000000000001</v>
      </c>
      <c r="C3658">
        <v>-1.208</v>
      </c>
      <c r="D3658">
        <v>-2.23</v>
      </c>
      <c r="E3658">
        <v>-3.0030000000000001</v>
      </c>
      <c r="F3658">
        <v>-3.22</v>
      </c>
      <c r="G3658">
        <v>3.6</v>
      </c>
      <c r="H3658">
        <v>0</v>
      </c>
      <c r="I3658">
        <v>4</v>
      </c>
      <c r="J3658">
        <v>-0.25</v>
      </c>
      <c r="K3658">
        <v>-1.242</v>
      </c>
      <c r="L3658">
        <v>-2.238</v>
      </c>
      <c r="M3658">
        <v>-3.04</v>
      </c>
      <c r="N3658">
        <v>-3.2429999999999999</v>
      </c>
      <c r="O3658">
        <v>1.149</v>
      </c>
      <c r="P3658">
        <v>1.159</v>
      </c>
      <c r="Q3658">
        <v>1.1459999999999999</v>
      </c>
      <c r="R3658">
        <v>0.877</v>
      </c>
      <c r="S3658">
        <v>0.438</v>
      </c>
    </row>
    <row r="3659" spans="1:19" x14ac:dyDescent="0.3">
      <c r="A3659">
        <v>240</v>
      </c>
      <c r="B3659">
        <v>-0.23200000000000001</v>
      </c>
      <c r="C3659">
        <v>-1.208</v>
      </c>
      <c r="D3659">
        <v>-2.23</v>
      </c>
      <c r="E3659">
        <v>-3.0030000000000001</v>
      </c>
      <c r="F3659">
        <v>-3.22</v>
      </c>
      <c r="G3659">
        <v>3.6</v>
      </c>
      <c r="H3659">
        <v>0</v>
      </c>
      <c r="I3659">
        <v>4</v>
      </c>
      <c r="J3659">
        <v>-0.253</v>
      </c>
      <c r="K3659">
        <v>-1.244</v>
      </c>
      <c r="L3659">
        <v>-2.2410000000000001</v>
      </c>
      <c r="M3659">
        <v>-3.0379999999999998</v>
      </c>
      <c r="N3659">
        <v>-3.246</v>
      </c>
      <c r="O3659">
        <v>1.1539999999999999</v>
      </c>
      <c r="P3659">
        <v>1.1679999999999999</v>
      </c>
      <c r="Q3659">
        <v>1.1639999999999999</v>
      </c>
      <c r="R3659">
        <v>0.873</v>
      </c>
      <c r="S3659">
        <v>0.439</v>
      </c>
    </row>
    <row r="3660" spans="1:19" x14ac:dyDescent="0.3">
      <c r="A3660">
        <v>300</v>
      </c>
      <c r="B3660">
        <v>-0.23200000000000001</v>
      </c>
      <c r="C3660">
        <v>-1.208</v>
      </c>
      <c r="D3660">
        <v>-2.23</v>
      </c>
      <c r="E3660">
        <v>-3.0030000000000001</v>
      </c>
      <c r="F3660">
        <v>-3.22</v>
      </c>
      <c r="G3660">
        <v>3.6</v>
      </c>
      <c r="H3660">
        <v>0</v>
      </c>
      <c r="I3660">
        <v>4</v>
      </c>
      <c r="J3660">
        <v>-0.253</v>
      </c>
      <c r="K3660">
        <v>-1.244</v>
      </c>
      <c r="L3660">
        <v>-2.2410000000000001</v>
      </c>
      <c r="M3660">
        <v>-3.0409999999999999</v>
      </c>
      <c r="N3660">
        <v>-3.2490000000000001</v>
      </c>
      <c r="O3660">
        <v>1.153</v>
      </c>
      <c r="P3660">
        <v>1.161</v>
      </c>
      <c r="Q3660">
        <v>1.161</v>
      </c>
      <c r="R3660">
        <v>0.89</v>
      </c>
      <c r="S3660">
        <v>0.44</v>
      </c>
    </row>
    <row r="3661" spans="1:19" x14ac:dyDescent="0.3">
      <c r="A3661">
        <v>360</v>
      </c>
      <c r="B3661">
        <v>-0.23200000000000001</v>
      </c>
      <c r="C3661">
        <v>-1.208</v>
      </c>
      <c r="D3661">
        <v>-2.23</v>
      </c>
      <c r="E3661">
        <v>-3.0030000000000001</v>
      </c>
      <c r="F3661">
        <v>-3.22</v>
      </c>
      <c r="G3661">
        <v>3.6</v>
      </c>
      <c r="H3661">
        <v>0</v>
      </c>
      <c r="I3661">
        <v>4</v>
      </c>
      <c r="J3661">
        <v>-0.254</v>
      </c>
      <c r="K3661">
        <v>-1.2450000000000001</v>
      </c>
      <c r="L3661">
        <v>-2.2400000000000002</v>
      </c>
      <c r="M3661">
        <v>-3.0449999999999999</v>
      </c>
      <c r="N3661">
        <v>-3.2519999999999998</v>
      </c>
      <c r="O3661">
        <v>1.155</v>
      </c>
      <c r="P3661">
        <v>1.161</v>
      </c>
      <c r="Q3661">
        <v>1.1559999999999999</v>
      </c>
      <c r="R3661">
        <v>0.90300000000000002</v>
      </c>
      <c r="S3661">
        <v>0.441</v>
      </c>
    </row>
    <row r="3662" spans="1:19" x14ac:dyDescent="0.3">
      <c r="A3662">
        <v>420</v>
      </c>
      <c r="B3662">
        <v>-0.23200000000000001</v>
      </c>
      <c r="C3662">
        <v>-1.208</v>
      </c>
      <c r="D3662">
        <v>-2.23</v>
      </c>
      <c r="E3662">
        <v>-3.0030000000000001</v>
      </c>
      <c r="F3662">
        <v>-3.22</v>
      </c>
      <c r="G3662">
        <v>3.6</v>
      </c>
      <c r="H3662">
        <v>0</v>
      </c>
      <c r="I3662">
        <v>4</v>
      </c>
      <c r="J3662">
        <v>-0.254</v>
      </c>
      <c r="K3662">
        <v>-1.246</v>
      </c>
      <c r="L3662">
        <v>-2.2400000000000002</v>
      </c>
      <c r="M3662">
        <v>-3.048</v>
      </c>
      <c r="N3662">
        <v>-3.254</v>
      </c>
      <c r="O3662">
        <v>1.1559999999999999</v>
      </c>
      <c r="P3662">
        <v>1.161</v>
      </c>
      <c r="Q3662">
        <v>1.159</v>
      </c>
      <c r="R3662">
        <v>0.91</v>
      </c>
      <c r="S3662">
        <v>0.442</v>
      </c>
    </row>
    <row r="3663" spans="1:19" x14ac:dyDescent="0.3">
      <c r="A3663">
        <v>480</v>
      </c>
      <c r="B3663">
        <v>-0.23200000000000001</v>
      </c>
      <c r="C3663">
        <v>-1.208</v>
      </c>
      <c r="D3663">
        <v>-2.23</v>
      </c>
      <c r="E3663">
        <v>-3.0030000000000001</v>
      </c>
      <c r="F3663">
        <v>-3.22</v>
      </c>
      <c r="G3663">
        <v>3.6</v>
      </c>
      <c r="H3663">
        <v>0</v>
      </c>
      <c r="I3663">
        <v>4</v>
      </c>
      <c r="J3663">
        <v>-0.254</v>
      </c>
      <c r="K3663">
        <v>-1.2470000000000001</v>
      </c>
      <c r="L3663">
        <v>-2.2410000000000001</v>
      </c>
      <c r="M3663">
        <v>-3.05</v>
      </c>
      <c r="N3663">
        <v>-3.2570000000000001</v>
      </c>
      <c r="O3663">
        <v>1.155</v>
      </c>
      <c r="P3663">
        <v>1.159</v>
      </c>
      <c r="Q3663">
        <v>1.161</v>
      </c>
      <c r="R3663">
        <v>0.91300000000000003</v>
      </c>
      <c r="S3663">
        <v>0.443</v>
      </c>
    </row>
    <row r="3664" spans="1:19" x14ac:dyDescent="0.3">
      <c r="A3664">
        <v>540</v>
      </c>
      <c r="B3664">
        <v>-0.23200000000000001</v>
      </c>
      <c r="C3664">
        <v>-1.208</v>
      </c>
      <c r="D3664">
        <v>-2.23</v>
      </c>
      <c r="E3664">
        <v>-3.0030000000000001</v>
      </c>
      <c r="F3664">
        <v>-3.22</v>
      </c>
      <c r="G3664">
        <v>3.6</v>
      </c>
      <c r="H3664">
        <v>0</v>
      </c>
      <c r="I3664">
        <v>4</v>
      </c>
      <c r="J3664">
        <v>-0.255</v>
      </c>
      <c r="K3664">
        <v>-1.248</v>
      </c>
      <c r="L3664">
        <v>-2.2410000000000001</v>
      </c>
      <c r="M3664">
        <v>-3.052</v>
      </c>
      <c r="N3664">
        <v>-3.26</v>
      </c>
      <c r="O3664">
        <v>1.1559999999999999</v>
      </c>
      <c r="P3664">
        <v>1.1579999999999999</v>
      </c>
      <c r="Q3664">
        <v>1.161</v>
      </c>
      <c r="R3664">
        <v>0.91500000000000004</v>
      </c>
      <c r="S3664">
        <v>0.44400000000000001</v>
      </c>
    </row>
    <row r="3665" spans="1:19" x14ac:dyDescent="0.3">
      <c r="A3665">
        <v>600</v>
      </c>
      <c r="B3665">
        <v>-0.23200000000000001</v>
      </c>
      <c r="C3665">
        <v>-1.208</v>
      </c>
      <c r="D3665">
        <v>-2.23</v>
      </c>
      <c r="E3665">
        <v>-3.0030000000000001</v>
      </c>
      <c r="F3665">
        <v>-3.22</v>
      </c>
      <c r="G3665">
        <v>3.6</v>
      </c>
      <c r="H3665">
        <v>0</v>
      </c>
      <c r="I3665">
        <v>4</v>
      </c>
      <c r="J3665">
        <v>-0.255</v>
      </c>
      <c r="K3665">
        <v>-1.248</v>
      </c>
      <c r="L3665">
        <v>-2.2410000000000001</v>
      </c>
      <c r="M3665">
        <v>-3.0539999999999998</v>
      </c>
      <c r="N3665">
        <v>-3.2629999999999999</v>
      </c>
      <c r="O3665">
        <v>1.157</v>
      </c>
      <c r="P3665">
        <v>1.1579999999999999</v>
      </c>
      <c r="Q3665">
        <v>1.159</v>
      </c>
      <c r="R3665">
        <v>0.91700000000000004</v>
      </c>
      <c r="S3665">
        <v>0.44500000000000001</v>
      </c>
    </row>
    <row r="3667" spans="1:19" x14ac:dyDescent="0.3">
      <c r="A3667" t="s">
        <v>0</v>
      </c>
      <c r="B3667" t="s">
        <v>283</v>
      </c>
    </row>
    <row r="3668" spans="1:19" x14ac:dyDescent="0.3">
      <c r="A3668">
        <v>0</v>
      </c>
      <c r="B3668">
        <v>-0.23200000000000001</v>
      </c>
      <c r="C3668">
        <v>-1.2090000000000001</v>
      </c>
      <c r="D3668">
        <v>-2.23</v>
      </c>
      <c r="E3668">
        <v>-2.9980000000000002</v>
      </c>
      <c r="F3668">
        <v>-3.21</v>
      </c>
      <c r="G3668">
        <v>3.6</v>
      </c>
      <c r="H3668">
        <v>0</v>
      </c>
      <c r="I3668">
        <v>4</v>
      </c>
      <c r="J3668">
        <v>-0.24399999999999999</v>
      </c>
      <c r="K3668">
        <v>-1.244</v>
      </c>
      <c r="L3668">
        <v>-2.2410000000000001</v>
      </c>
      <c r="M3668">
        <v>-3.036</v>
      </c>
      <c r="N3668">
        <v>-3.21</v>
      </c>
      <c r="O3668">
        <v>1.139</v>
      </c>
      <c r="P3668">
        <v>1.139</v>
      </c>
      <c r="Q3668">
        <v>1.1339999999999999</v>
      </c>
      <c r="R3668">
        <v>0.86699999999999999</v>
      </c>
      <c r="S3668">
        <v>0.38400000000000001</v>
      </c>
    </row>
    <row r="3669" spans="1:19" x14ac:dyDescent="0.3">
      <c r="A3669">
        <v>60</v>
      </c>
      <c r="B3669">
        <v>-0.23200000000000001</v>
      </c>
      <c r="C3669">
        <v>-1.2090000000000001</v>
      </c>
      <c r="D3669">
        <v>-2.23</v>
      </c>
      <c r="E3669">
        <v>-2.9980000000000002</v>
      </c>
      <c r="F3669">
        <v>-3.21</v>
      </c>
      <c r="G3669">
        <v>3.6</v>
      </c>
      <c r="H3669">
        <v>0</v>
      </c>
      <c r="I3669">
        <v>4</v>
      </c>
      <c r="J3669">
        <v>-0.252</v>
      </c>
      <c r="K3669">
        <v>-1.246</v>
      </c>
      <c r="L3669">
        <v>-2.2360000000000002</v>
      </c>
      <c r="M3669">
        <v>-3.0310000000000001</v>
      </c>
      <c r="N3669">
        <v>-3.2280000000000002</v>
      </c>
      <c r="O3669">
        <v>1.1519999999999999</v>
      </c>
      <c r="P3669">
        <v>1.1559999999999999</v>
      </c>
      <c r="Q3669">
        <v>1.1299999999999999</v>
      </c>
      <c r="R3669">
        <v>0.84899999999999998</v>
      </c>
      <c r="S3669">
        <v>0.433</v>
      </c>
    </row>
    <row r="3670" spans="1:19" x14ac:dyDescent="0.3">
      <c r="A3670">
        <v>120</v>
      </c>
      <c r="B3670">
        <v>-0.23200000000000001</v>
      </c>
      <c r="C3670">
        <v>-1.2090000000000001</v>
      </c>
      <c r="D3670">
        <v>-2.23</v>
      </c>
      <c r="E3670">
        <v>-2.9980000000000002</v>
      </c>
      <c r="F3670">
        <v>-3.21</v>
      </c>
      <c r="G3670">
        <v>3.6</v>
      </c>
      <c r="H3670">
        <v>0</v>
      </c>
      <c r="I3670">
        <v>4</v>
      </c>
      <c r="J3670">
        <v>-0.25</v>
      </c>
      <c r="K3670">
        <v>-1.2470000000000001</v>
      </c>
      <c r="L3670">
        <v>-2.2440000000000002</v>
      </c>
      <c r="M3670">
        <v>-3.0430000000000001</v>
      </c>
      <c r="N3670">
        <v>-3.2309999999999999</v>
      </c>
      <c r="O3670">
        <v>1.149</v>
      </c>
      <c r="P3670">
        <v>1.1679999999999999</v>
      </c>
      <c r="Q3670">
        <v>1.163</v>
      </c>
      <c r="R3670">
        <v>0.89400000000000002</v>
      </c>
      <c r="S3670">
        <v>0.434</v>
      </c>
    </row>
    <row r="3671" spans="1:19" x14ac:dyDescent="0.3">
      <c r="A3671">
        <v>180</v>
      </c>
      <c r="B3671">
        <v>-0.23200000000000001</v>
      </c>
      <c r="C3671">
        <v>-1.2090000000000001</v>
      </c>
      <c r="D3671">
        <v>-2.23</v>
      </c>
      <c r="E3671">
        <v>-2.9980000000000002</v>
      </c>
      <c r="F3671">
        <v>-3.21</v>
      </c>
      <c r="G3671">
        <v>3.6</v>
      </c>
      <c r="H3671">
        <v>0</v>
      </c>
      <c r="I3671">
        <v>4</v>
      </c>
      <c r="J3671">
        <v>-0.25</v>
      </c>
      <c r="K3671">
        <v>-1.242</v>
      </c>
      <c r="L3671">
        <v>-2.238</v>
      </c>
      <c r="M3671">
        <v>-3.0339999999999998</v>
      </c>
      <c r="N3671">
        <v>-3.2330000000000001</v>
      </c>
      <c r="O3671">
        <v>1.149</v>
      </c>
      <c r="P3671">
        <v>1.1579999999999999</v>
      </c>
      <c r="Q3671">
        <v>1.1459999999999999</v>
      </c>
      <c r="R3671">
        <v>0.87</v>
      </c>
      <c r="S3671">
        <v>0.434</v>
      </c>
    </row>
    <row r="3672" spans="1:19" x14ac:dyDescent="0.3">
      <c r="A3672">
        <v>240</v>
      </c>
      <c r="B3672">
        <v>-0.23200000000000001</v>
      </c>
      <c r="C3672">
        <v>-1.2090000000000001</v>
      </c>
      <c r="D3672">
        <v>-2.23</v>
      </c>
      <c r="E3672">
        <v>-2.9980000000000002</v>
      </c>
      <c r="F3672">
        <v>-3.21</v>
      </c>
      <c r="G3672">
        <v>3.6</v>
      </c>
      <c r="H3672">
        <v>0</v>
      </c>
      <c r="I3672">
        <v>4</v>
      </c>
      <c r="J3672">
        <v>-0.253</v>
      </c>
      <c r="K3672">
        <v>-1.244</v>
      </c>
      <c r="L3672">
        <v>-2.2410000000000001</v>
      </c>
      <c r="M3672">
        <v>-3.032</v>
      </c>
      <c r="N3672">
        <v>-3.2360000000000002</v>
      </c>
      <c r="O3672">
        <v>1.1539999999999999</v>
      </c>
      <c r="P3672">
        <v>1.1679999999999999</v>
      </c>
      <c r="Q3672">
        <v>1.1639999999999999</v>
      </c>
      <c r="R3672">
        <v>0.86699999999999999</v>
      </c>
      <c r="S3672">
        <v>0.435</v>
      </c>
    </row>
    <row r="3673" spans="1:19" x14ac:dyDescent="0.3">
      <c r="A3673">
        <v>300</v>
      </c>
      <c r="B3673">
        <v>-0.23200000000000001</v>
      </c>
      <c r="C3673">
        <v>-1.2090000000000001</v>
      </c>
      <c r="D3673">
        <v>-2.23</v>
      </c>
      <c r="E3673">
        <v>-2.9980000000000002</v>
      </c>
      <c r="F3673">
        <v>-3.21</v>
      </c>
      <c r="G3673">
        <v>3.6</v>
      </c>
      <c r="H3673">
        <v>0</v>
      </c>
      <c r="I3673">
        <v>4</v>
      </c>
      <c r="J3673">
        <v>-0.253</v>
      </c>
      <c r="K3673">
        <v>-1.244</v>
      </c>
      <c r="L3673">
        <v>-2.2410000000000001</v>
      </c>
      <c r="M3673">
        <v>-3.0350000000000001</v>
      </c>
      <c r="N3673">
        <v>-3.2389999999999999</v>
      </c>
      <c r="O3673">
        <v>1.153</v>
      </c>
      <c r="P3673">
        <v>1.161</v>
      </c>
      <c r="Q3673">
        <v>1.161</v>
      </c>
      <c r="R3673">
        <v>0.88400000000000001</v>
      </c>
      <c r="S3673">
        <v>0.436</v>
      </c>
    </row>
    <row r="3674" spans="1:19" x14ac:dyDescent="0.3">
      <c r="A3674">
        <v>360</v>
      </c>
      <c r="B3674">
        <v>-0.23200000000000001</v>
      </c>
      <c r="C3674">
        <v>-1.2090000000000001</v>
      </c>
      <c r="D3674">
        <v>-2.23</v>
      </c>
      <c r="E3674">
        <v>-2.9980000000000002</v>
      </c>
      <c r="F3674">
        <v>-3.21</v>
      </c>
      <c r="G3674">
        <v>3.6</v>
      </c>
      <c r="H3674">
        <v>0</v>
      </c>
      <c r="I3674">
        <v>4</v>
      </c>
      <c r="J3674">
        <v>-0.254</v>
      </c>
      <c r="K3674">
        <v>-1.2450000000000001</v>
      </c>
      <c r="L3674">
        <v>-2.2400000000000002</v>
      </c>
      <c r="M3674">
        <v>-3.0390000000000001</v>
      </c>
      <c r="N3674">
        <v>-3.2410000000000001</v>
      </c>
      <c r="O3674">
        <v>1.155</v>
      </c>
      <c r="P3674">
        <v>1.161</v>
      </c>
      <c r="Q3674">
        <v>1.1559999999999999</v>
      </c>
      <c r="R3674">
        <v>0.89800000000000002</v>
      </c>
      <c r="S3674">
        <v>0.437</v>
      </c>
    </row>
    <row r="3675" spans="1:19" x14ac:dyDescent="0.3">
      <c r="A3675">
        <v>420</v>
      </c>
      <c r="B3675">
        <v>-0.23200000000000001</v>
      </c>
      <c r="C3675">
        <v>-1.2090000000000001</v>
      </c>
      <c r="D3675">
        <v>-2.23</v>
      </c>
      <c r="E3675">
        <v>-2.9980000000000002</v>
      </c>
      <c r="F3675">
        <v>-3.21</v>
      </c>
      <c r="G3675">
        <v>3.6</v>
      </c>
      <c r="H3675">
        <v>0</v>
      </c>
      <c r="I3675">
        <v>4</v>
      </c>
      <c r="J3675">
        <v>-0.254</v>
      </c>
      <c r="K3675">
        <v>-1.246</v>
      </c>
      <c r="L3675">
        <v>-2.2400000000000002</v>
      </c>
      <c r="M3675">
        <v>-3.0419999999999998</v>
      </c>
      <c r="N3675">
        <v>-3.2440000000000002</v>
      </c>
      <c r="O3675">
        <v>1.1559999999999999</v>
      </c>
      <c r="P3675">
        <v>1.161</v>
      </c>
      <c r="Q3675">
        <v>1.1579999999999999</v>
      </c>
      <c r="R3675">
        <v>0.90400000000000003</v>
      </c>
      <c r="S3675">
        <v>0.438</v>
      </c>
    </row>
    <row r="3676" spans="1:19" x14ac:dyDescent="0.3">
      <c r="A3676">
        <v>480</v>
      </c>
      <c r="B3676">
        <v>-0.23200000000000001</v>
      </c>
      <c r="C3676">
        <v>-1.2090000000000001</v>
      </c>
      <c r="D3676">
        <v>-2.23</v>
      </c>
      <c r="E3676">
        <v>-2.9980000000000002</v>
      </c>
      <c r="F3676">
        <v>-3.21</v>
      </c>
      <c r="G3676">
        <v>3.6</v>
      </c>
      <c r="H3676">
        <v>0</v>
      </c>
      <c r="I3676">
        <v>4</v>
      </c>
      <c r="J3676">
        <v>-0.254</v>
      </c>
      <c r="K3676">
        <v>-1.2470000000000001</v>
      </c>
      <c r="L3676">
        <v>-2.2410000000000001</v>
      </c>
      <c r="M3676">
        <v>-3.044</v>
      </c>
      <c r="N3676">
        <v>-3.246</v>
      </c>
      <c r="O3676">
        <v>1.155</v>
      </c>
      <c r="P3676">
        <v>1.159</v>
      </c>
      <c r="Q3676">
        <v>1.161</v>
      </c>
      <c r="R3676">
        <v>0.90700000000000003</v>
      </c>
      <c r="S3676">
        <v>0.439</v>
      </c>
    </row>
    <row r="3677" spans="1:19" x14ac:dyDescent="0.3">
      <c r="A3677">
        <v>540</v>
      </c>
      <c r="B3677">
        <v>-0.23200000000000001</v>
      </c>
      <c r="C3677">
        <v>-1.2090000000000001</v>
      </c>
      <c r="D3677">
        <v>-2.23</v>
      </c>
      <c r="E3677">
        <v>-2.9980000000000002</v>
      </c>
      <c r="F3677">
        <v>-3.21</v>
      </c>
      <c r="G3677">
        <v>3.6</v>
      </c>
      <c r="H3677">
        <v>0</v>
      </c>
      <c r="I3677">
        <v>4</v>
      </c>
      <c r="J3677">
        <v>-0.255</v>
      </c>
      <c r="K3677">
        <v>-1.248</v>
      </c>
      <c r="L3677">
        <v>-2.2410000000000001</v>
      </c>
      <c r="M3677">
        <v>-3.0459999999999998</v>
      </c>
      <c r="N3677">
        <v>-3.2490000000000001</v>
      </c>
      <c r="O3677">
        <v>1.1559999999999999</v>
      </c>
      <c r="P3677">
        <v>1.1579999999999999</v>
      </c>
      <c r="Q3677">
        <v>1.1599999999999999</v>
      </c>
      <c r="R3677">
        <v>0.90900000000000003</v>
      </c>
      <c r="S3677">
        <v>0.44</v>
      </c>
    </row>
    <row r="3678" spans="1:19" x14ac:dyDescent="0.3">
      <c r="A3678">
        <v>600</v>
      </c>
      <c r="B3678">
        <v>-0.23200000000000001</v>
      </c>
      <c r="C3678">
        <v>-1.2090000000000001</v>
      </c>
      <c r="D3678">
        <v>-2.23</v>
      </c>
      <c r="E3678">
        <v>-2.9980000000000002</v>
      </c>
      <c r="F3678">
        <v>-3.21</v>
      </c>
      <c r="G3678">
        <v>3.6</v>
      </c>
      <c r="H3678">
        <v>0</v>
      </c>
      <c r="I3678">
        <v>4</v>
      </c>
      <c r="J3678">
        <v>-0.255</v>
      </c>
      <c r="K3678">
        <v>-1.248</v>
      </c>
      <c r="L3678">
        <v>-2.2410000000000001</v>
      </c>
      <c r="M3678">
        <v>-3.048</v>
      </c>
      <c r="N3678">
        <v>-3.2530000000000001</v>
      </c>
      <c r="O3678">
        <v>1.157</v>
      </c>
      <c r="P3678">
        <v>1.1579999999999999</v>
      </c>
      <c r="Q3678">
        <v>1.159</v>
      </c>
      <c r="R3678">
        <v>0.91100000000000003</v>
      </c>
      <c r="S3678">
        <v>0.441</v>
      </c>
    </row>
    <row r="3680" spans="1:19" x14ac:dyDescent="0.3">
      <c r="A3680" t="s">
        <v>0</v>
      </c>
      <c r="B3680" t="s">
        <v>284</v>
      </c>
    </row>
    <row r="3681" spans="1:19" x14ac:dyDescent="0.3">
      <c r="A3681">
        <v>0</v>
      </c>
      <c r="B3681">
        <v>-0.23200000000000001</v>
      </c>
      <c r="C3681">
        <v>-1.2090000000000001</v>
      </c>
      <c r="D3681">
        <v>-2.23</v>
      </c>
      <c r="E3681">
        <v>-2.992</v>
      </c>
      <c r="F3681">
        <v>-3.2</v>
      </c>
      <c r="G3681">
        <v>3.6</v>
      </c>
      <c r="H3681">
        <v>0</v>
      </c>
      <c r="I3681">
        <v>4</v>
      </c>
      <c r="J3681">
        <v>-0.24399999999999999</v>
      </c>
      <c r="K3681">
        <v>-1.244</v>
      </c>
      <c r="L3681">
        <v>-2.2400000000000002</v>
      </c>
      <c r="M3681">
        <v>-3.0310000000000001</v>
      </c>
      <c r="N3681">
        <v>-3.2</v>
      </c>
      <c r="O3681">
        <v>1.139</v>
      </c>
      <c r="P3681">
        <v>1.139</v>
      </c>
      <c r="Q3681">
        <v>1.133</v>
      </c>
      <c r="R3681">
        <v>0.86099999999999999</v>
      </c>
      <c r="S3681">
        <v>0.38100000000000001</v>
      </c>
    </row>
    <row r="3682" spans="1:19" x14ac:dyDescent="0.3">
      <c r="A3682">
        <v>60</v>
      </c>
      <c r="B3682">
        <v>-0.23200000000000001</v>
      </c>
      <c r="C3682">
        <v>-1.2090000000000001</v>
      </c>
      <c r="D3682">
        <v>-2.23</v>
      </c>
      <c r="E3682">
        <v>-2.992</v>
      </c>
      <c r="F3682">
        <v>-3.2</v>
      </c>
      <c r="G3682">
        <v>3.6</v>
      </c>
      <c r="H3682">
        <v>0</v>
      </c>
      <c r="I3682">
        <v>4</v>
      </c>
      <c r="J3682">
        <v>-0.252</v>
      </c>
      <c r="K3682">
        <v>-1.246</v>
      </c>
      <c r="L3682">
        <v>-2.2360000000000002</v>
      </c>
      <c r="M3682">
        <v>-3.0249999999999999</v>
      </c>
      <c r="N3682">
        <v>-3.218</v>
      </c>
      <c r="O3682">
        <v>1.1519999999999999</v>
      </c>
      <c r="P3682">
        <v>1.1559999999999999</v>
      </c>
      <c r="Q3682">
        <v>1.129</v>
      </c>
      <c r="R3682">
        <v>0.84299999999999997</v>
      </c>
      <c r="S3682">
        <v>0.42899999999999999</v>
      </c>
    </row>
    <row r="3683" spans="1:19" x14ac:dyDescent="0.3">
      <c r="A3683">
        <v>120</v>
      </c>
      <c r="B3683">
        <v>-0.23200000000000001</v>
      </c>
      <c r="C3683">
        <v>-1.2090000000000001</v>
      </c>
      <c r="D3683">
        <v>-2.23</v>
      </c>
      <c r="E3683">
        <v>-2.992</v>
      </c>
      <c r="F3683">
        <v>-3.2</v>
      </c>
      <c r="G3683">
        <v>3.6</v>
      </c>
      <c r="H3683">
        <v>0</v>
      </c>
      <c r="I3683">
        <v>4</v>
      </c>
      <c r="J3683">
        <v>-0.25</v>
      </c>
      <c r="K3683">
        <v>-1.2470000000000001</v>
      </c>
      <c r="L3683">
        <v>-2.2429999999999999</v>
      </c>
      <c r="M3683">
        <v>-3.0369999999999999</v>
      </c>
      <c r="N3683">
        <v>-3.2210000000000001</v>
      </c>
      <c r="O3683">
        <v>1.149</v>
      </c>
      <c r="P3683">
        <v>1.1679999999999999</v>
      </c>
      <c r="Q3683">
        <v>1.1619999999999999</v>
      </c>
      <c r="R3683">
        <v>0.88800000000000001</v>
      </c>
      <c r="S3683">
        <v>0.43</v>
      </c>
    </row>
    <row r="3684" spans="1:19" x14ac:dyDescent="0.3">
      <c r="A3684">
        <v>180</v>
      </c>
      <c r="B3684">
        <v>-0.23200000000000001</v>
      </c>
      <c r="C3684">
        <v>-1.2090000000000001</v>
      </c>
      <c r="D3684">
        <v>-2.23</v>
      </c>
      <c r="E3684">
        <v>-2.992</v>
      </c>
      <c r="F3684">
        <v>-3.2</v>
      </c>
      <c r="G3684">
        <v>3.6</v>
      </c>
      <c r="H3684">
        <v>0</v>
      </c>
      <c r="I3684">
        <v>4</v>
      </c>
      <c r="J3684">
        <v>-0.25</v>
      </c>
      <c r="K3684">
        <v>-1.242</v>
      </c>
      <c r="L3684">
        <v>-2.238</v>
      </c>
      <c r="M3684">
        <v>-3.028</v>
      </c>
      <c r="N3684">
        <v>-3.2229999999999999</v>
      </c>
      <c r="O3684">
        <v>1.149</v>
      </c>
      <c r="P3684">
        <v>1.1579999999999999</v>
      </c>
      <c r="Q3684">
        <v>1.145</v>
      </c>
      <c r="R3684">
        <v>0.86299999999999999</v>
      </c>
      <c r="S3684">
        <v>0.43099999999999999</v>
      </c>
    </row>
    <row r="3685" spans="1:19" x14ac:dyDescent="0.3">
      <c r="A3685">
        <v>240</v>
      </c>
      <c r="B3685">
        <v>-0.23200000000000001</v>
      </c>
      <c r="C3685">
        <v>-1.2090000000000001</v>
      </c>
      <c r="D3685">
        <v>-2.23</v>
      </c>
      <c r="E3685">
        <v>-2.992</v>
      </c>
      <c r="F3685">
        <v>-3.2</v>
      </c>
      <c r="G3685">
        <v>3.6</v>
      </c>
      <c r="H3685">
        <v>0</v>
      </c>
      <c r="I3685">
        <v>4</v>
      </c>
      <c r="J3685">
        <v>-0.253</v>
      </c>
      <c r="K3685">
        <v>-1.244</v>
      </c>
      <c r="L3685">
        <v>-2.2410000000000001</v>
      </c>
      <c r="M3685">
        <v>-3.0259999999999998</v>
      </c>
      <c r="N3685">
        <v>-3.226</v>
      </c>
      <c r="O3685">
        <v>1.1539999999999999</v>
      </c>
      <c r="P3685">
        <v>1.1679999999999999</v>
      </c>
      <c r="Q3685">
        <v>1.1639999999999999</v>
      </c>
      <c r="R3685">
        <v>0.86099999999999999</v>
      </c>
      <c r="S3685">
        <v>0.432</v>
      </c>
    </row>
    <row r="3686" spans="1:19" x14ac:dyDescent="0.3">
      <c r="A3686">
        <v>300</v>
      </c>
      <c r="B3686">
        <v>-0.23200000000000001</v>
      </c>
      <c r="C3686">
        <v>-1.2090000000000001</v>
      </c>
      <c r="D3686">
        <v>-2.23</v>
      </c>
      <c r="E3686">
        <v>-2.992</v>
      </c>
      <c r="F3686">
        <v>-3.2</v>
      </c>
      <c r="G3686">
        <v>3.6</v>
      </c>
      <c r="H3686">
        <v>0</v>
      </c>
      <c r="I3686">
        <v>4</v>
      </c>
      <c r="J3686">
        <v>-0.253</v>
      </c>
      <c r="K3686">
        <v>-1.244</v>
      </c>
      <c r="L3686">
        <v>-2.2410000000000001</v>
      </c>
      <c r="M3686">
        <v>-3.0289999999999999</v>
      </c>
      <c r="N3686">
        <v>-3.2290000000000001</v>
      </c>
      <c r="O3686">
        <v>1.153</v>
      </c>
      <c r="P3686">
        <v>1.161</v>
      </c>
      <c r="Q3686">
        <v>1.1599999999999999</v>
      </c>
      <c r="R3686">
        <v>0.879</v>
      </c>
      <c r="S3686">
        <v>0.433</v>
      </c>
    </row>
    <row r="3687" spans="1:19" x14ac:dyDescent="0.3">
      <c r="A3687">
        <v>360</v>
      </c>
      <c r="B3687">
        <v>-0.23200000000000001</v>
      </c>
      <c r="C3687">
        <v>-1.2090000000000001</v>
      </c>
      <c r="D3687">
        <v>-2.23</v>
      </c>
      <c r="E3687">
        <v>-2.992</v>
      </c>
      <c r="F3687">
        <v>-3.2</v>
      </c>
      <c r="G3687">
        <v>3.6</v>
      </c>
      <c r="H3687">
        <v>0</v>
      </c>
      <c r="I3687">
        <v>4</v>
      </c>
      <c r="J3687">
        <v>-0.254</v>
      </c>
      <c r="K3687">
        <v>-1.2450000000000001</v>
      </c>
      <c r="L3687">
        <v>-2.2400000000000002</v>
      </c>
      <c r="M3687">
        <v>-3.0339999999999998</v>
      </c>
      <c r="N3687">
        <v>-3.2309999999999999</v>
      </c>
      <c r="O3687">
        <v>1.155</v>
      </c>
      <c r="P3687">
        <v>1.161</v>
      </c>
      <c r="Q3687">
        <v>1.155</v>
      </c>
      <c r="R3687">
        <v>0.89200000000000002</v>
      </c>
      <c r="S3687">
        <v>0.434</v>
      </c>
    </row>
    <row r="3688" spans="1:19" x14ac:dyDescent="0.3">
      <c r="A3688">
        <v>420</v>
      </c>
      <c r="B3688">
        <v>-0.23200000000000001</v>
      </c>
      <c r="C3688">
        <v>-1.2090000000000001</v>
      </c>
      <c r="D3688">
        <v>-2.23</v>
      </c>
      <c r="E3688">
        <v>-2.992</v>
      </c>
      <c r="F3688">
        <v>-3.2</v>
      </c>
      <c r="G3688">
        <v>3.6</v>
      </c>
      <c r="H3688">
        <v>0</v>
      </c>
      <c r="I3688">
        <v>4</v>
      </c>
      <c r="J3688">
        <v>-0.254</v>
      </c>
      <c r="K3688">
        <v>-1.246</v>
      </c>
      <c r="L3688">
        <v>-2.2400000000000002</v>
      </c>
      <c r="M3688">
        <v>-3.0369999999999999</v>
      </c>
      <c r="N3688">
        <v>-3.2330000000000001</v>
      </c>
      <c r="O3688">
        <v>1.1559999999999999</v>
      </c>
      <c r="P3688">
        <v>1.161</v>
      </c>
      <c r="Q3688">
        <v>1.1579999999999999</v>
      </c>
      <c r="R3688">
        <v>0.89800000000000002</v>
      </c>
      <c r="S3688">
        <v>0.434</v>
      </c>
    </row>
    <row r="3689" spans="1:19" x14ac:dyDescent="0.3">
      <c r="A3689">
        <v>480</v>
      </c>
      <c r="B3689">
        <v>-0.23200000000000001</v>
      </c>
      <c r="C3689">
        <v>-1.2090000000000001</v>
      </c>
      <c r="D3689">
        <v>-2.23</v>
      </c>
      <c r="E3689">
        <v>-2.992</v>
      </c>
      <c r="F3689">
        <v>-3.2</v>
      </c>
      <c r="G3689">
        <v>3.6</v>
      </c>
      <c r="H3689">
        <v>0</v>
      </c>
      <c r="I3689">
        <v>4</v>
      </c>
      <c r="J3689">
        <v>-0.254</v>
      </c>
      <c r="K3689">
        <v>-1.2470000000000001</v>
      </c>
      <c r="L3689">
        <v>-2.2410000000000001</v>
      </c>
      <c r="M3689">
        <v>-3.0390000000000001</v>
      </c>
      <c r="N3689">
        <v>-3.2360000000000002</v>
      </c>
      <c r="O3689">
        <v>1.155</v>
      </c>
      <c r="P3689">
        <v>1.159</v>
      </c>
      <c r="Q3689">
        <v>1.161</v>
      </c>
      <c r="R3689">
        <v>0.90100000000000002</v>
      </c>
      <c r="S3689">
        <v>0.435</v>
      </c>
    </row>
    <row r="3690" spans="1:19" x14ac:dyDescent="0.3">
      <c r="A3690">
        <v>540</v>
      </c>
      <c r="B3690">
        <v>-0.23200000000000001</v>
      </c>
      <c r="C3690">
        <v>-1.2090000000000001</v>
      </c>
      <c r="D3690">
        <v>-2.23</v>
      </c>
      <c r="E3690">
        <v>-2.992</v>
      </c>
      <c r="F3690">
        <v>-3.2</v>
      </c>
      <c r="G3690">
        <v>3.6</v>
      </c>
      <c r="H3690">
        <v>0</v>
      </c>
      <c r="I3690">
        <v>4</v>
      </c>
      <c r="J3690">
        <v>-0.255</v>
      </c>
      <c r="K3690">
        <v>-1.248</v>
      </c>
      <c r="L3690">
        <v>-2.2410000000000001</v>
      </c>
      <c r="M3690">
        <v>-3.0409999999999999</v>
      </c>
      <c r="N3690">
        <v>-3.2389999999999999</v>
      </c>
      <c r="O3690">
        <v>1.1559999999999999</v>
      </c>
      <c r="P3690">
        <v>1.1579999999999999</v>
      </c>
      <c r="Q3690">
        <v>1.1599999999999999</v>
      </c>
      <c r="R3690">
        <v>0.90300000000000002</v>
      </c>
      <c r="S3690">
        <v>0.436</v>
      </c>
    </row>
    <row r="3691" spans="1:19" x14ac:dyDescent="0.3">
      <c r="A3691">
        <v>600</v>
      </c>
      <c r="B3691">
        <v>-0.23200000000000001</v>
      </c>
      <c r="C3691">
        <v>-1.2090000000000001</v>
      </c>
      <c r="D3691">
        <v>-2.23</v>
      </c>
      <c r="E3691">
        <v>-2.992</v>
      </c>
      <c r="F3691">
        <v>-3.2</v>
      </c>
      <c r="G3691">
        <v>3.6</v>
      </c>
      <c r="H3691">
        <v>0</v>
      </c>
      <c r="I3691">
        <v>4</v>
      </c>
      <c r="J3691">
        <v>-0.255</v>
      </c>
      <c r="K3691">
        <v>-1.248</v>
      </c>
      <c r="L3691">
        <v>-2.2410000000000001</v>
      </c>
      <c r="M3691">
        <v>-3.0430000000000001</v>
      </c>
      <c r="N3691">
        <v>-3.242</v>
      </c>
      <c r="O3691">
        <v>1.157</v>
      </c>
      <c r="P3691">
        <v>1.1579999999999999</v>
      </c>
      <c r="Q3691">
        <v>1.1579999999999999</v>
      </c>
      <c r="R3691">
        <v>0.90600000000000003</v>
      </c>
      <c r="S3691">
        <v>0.438</v>
      </c>
    </row>
    <row r="3693" spans="1:19" x14ac:dyDescent="0.3">
      <c r="A3693" t="s">
        <v>0</v>
      </c>
      <c r="B3693" t="s">
        <v>285</v>
      </c>
    </row>
    <row r="3694" spans="1:19" x14ac:dyDescent="0.3">
      <c r="A3694">
        <v>0</v>
      </c>
      <c r="B3694">
        <v>-0.23200000000000001</v>
      </c>
      <c r="C3694">
        <v>-1.2090000000000001</v>
      </c>
      <c r="D3694">
        <v>-2.23</v>
      </c>
      <c r="E3694">
        <v>-2.9860000000000002</v>
      </c>
      <c r="F3694">
        <v>-3.19</v>
      </c>
      <c r="G3694">
        <v>3.6</v>
      </c>
      <c r="H3694">
        <v>0</v>
      </c>
      <c r="I3694">
        <v>4</v>
      </c>
      <c r="J3694">
        <v>-0.24399999999999999</v>
      </c>
      <c r="K3694">
        <v>-1.244</v>
      </c>
      <c r="L3694">
        <v>-2.2400000000000002</v>
      </c>
      <c r="M3694">
        <v>-3.0249999999999999</v>
      </c>
      <c r="N3694">
        <v>-3.19</v>
      </c>
      <c r="O3694">
        <v>1.139</v>
      </c>
      <c r="P3694">
        <v>1.139</v>
      </c>
      <c r="Q3694">
        <v>1.133</v>
      </c>
      <c r="R3694">
        <v>0.85399999999999998</v>
      </c>
      <c r="S3694">
        <v>0.378</v>
      </c>
    </row>
    <row r="3695" spans="1:19" x14ac:dyDescent="0.3">
      <c r="A3695">
        <v>60</v>
      </c>
      <c r="B3695">
        <v>-0.23200000000000001</v>
      </c>
      <c r="C3695">
        <v>-1.2090000000000001</v>
      </c>
      <c r="D3695">
        <v>-2.23</v>
      </c>
      <c r="E3695">
        <v>-2.9860000000000002</v>
      </c>
      <c r="F3695">
        <v>-3.19</v>
      </c>
      <c r="G3695">
        <v>3.6</v>
      </c>
      <c r="H3695">
        <v>0</v>
      </c>
      <c r="I3695">
        <v>4</v>
      </c>
      <c r="J3695">
        <v>-0.252</v>
      </c>
      <c r="K3695">
        <v>-1.246</v>
      </c>
      <c r="L3695">
        <v>-2.2360000000000002</v>
      </c>
      <c r="M3695">
        <v>-3.0190000000000001</v>
      </c>
      <c r="N3695">
        <v>-3.2080000000000002</v>
      </c>
      <c r="O3695">
        <v>1.1519999999999999</v>
      </c>
      <c r="P3695">
        <v>1.155</v>
      </c>
      <c r="Q3695">
        <v>1.129</v>
      </c>
      <c r="R3695">
        <v>0.83699999999999997</v>
      </c>
      <c r="S3695">
        <v>0.42599999999999999</v>
      </c>
    </row>
    <row r="3696" spans="1:19" x14ac:dyDescent="0.3">
      <c r="A3696">
        <v>120</v>
      </c>
      <c r="B3696">
        <v>-0.23200000000000001</v>
      </c>
      <c r="C3696">
        <v>-1.2090000000000001</v>
      </c>
      <c r="D3696">
        <v>-2.23</v>
      </c>
      <c r="E3696">
        <v>-2.9860000000000002</v>
      </c>
      <c r="F3696">
        <v>-3.19</v>
      </c>
      <c r="G3696">
        <v>3.6</v>
      </c>
      <c r="H3696">
        <v>0</v>
      </c>
      <c r="I3696">
        <v>4</v>
      </c>
      <c r="J3696">
        <v>-0.251</v>
      </c>
      <c r="K3696">
        <v>-1.2470000000000001</v>
      </c>
      <c r="L3696">
        <v>-2.2429999999999999</v>
      </c>
      <c r="M3696">
        <v>-3.0310000000000001</v>
      </c>
      <c r="N3696">
        <v>-3.2109999999999999</v>
      </c>
      <c r="O3696">
        <v>1.1499999999999999</v>
      </c>
      <c r="P3696">
        <v>1.1679999999999999</v>
      </c>
      <c r="Q3696">
        <v>1.161</v>
      </c>
      <c r="R3696">
        <v>0.88100000000000001</v>
      </c>
      <c r="S3696">
        <v>0.42699999999999999</v>
      </c>
    </row>
    <row r="3697" spans="1:19" x14ac:dyDescent="0.3">
      <c r="A3697">
        <v>180</v>
      </c>
      <c r="B3697">
        <v>-0.23200000000000001</v>
      </c>
      <c r="C3697">
        <v>-1.2090000000000001</v>
      </c>
      <c r="D3697">
        <v>-2.23</v>
      </c>
      <c r="E3697">
        <v>-2.9860000000000002</v>
      </c>
      <c r="F3697">
        <v>-3.19</v>
      </c>
      <c r="G3697">
        <v>3.6</v>
      </c>
      <c r="H3697">
        <v>0</v>
      </c>
      <c r="I3697">
        <v>4</v>
      </c>
      <c r="J3697">
        <v>-0.25</v>
      </c>
      <c r="K3697">
        <v>-1.242</v>
      </c>
      <c r="L3697">
        <v>-2.238</v>
      </c>
      <c r="M3697">
        <v>-3.0219999999999998</v>
      </c>
      <c r="N3697">
        <v>-3.2130000000000001</v>
      </c>
      <c r="O3697">
        <v>1.149</v>
      </c>
      <c r="P3697">
        <v>1.1579999999999999</v>
      </c>
      <c r="Q3697">
        <v>1.145</v>
      </c>
      <c r="R3697">
        <v>0.85599999999999998</v>
      </c>
      <c r="S3697">
        <v>0.42699999999999999</v>
      </c>
    </row>
    <row r="3698" spans="1:19" x14ac:dyDescent="0.3">
      <c r="A3698">
        <v>240</v>
      </c>
      <c r="B3698">
        <v>-0.23200000000000001</v>
      </c>
      <c r="C3698">
        <v>-1.2090000000000001</v>
      </c>
      <c r="D3698">
        <v>-2.23</v>
      </c>
      <c r="E3698">
        <v>-2.9860000000000002</v>
      </c>
      <c r="F3698">
        <v>-3.19</v>
      </c>
      <c r="G3698">
        <v>3.6</v>
      </c>
      <c r="H3698">
        <v>0</v>
      </c>
      <c r="I3698">
        <v>4</v>
      </c>
      <c r="J3698">
        <v>-0.253</v>
      </c>
      <c r="K3698">
        <v>-1.244</v>
      </c>
      <c r="L3698">
        <v>-2.2410000000000001</v>
      </c>
      <c r="M3698">
        <v>-3.02</v>
      </c>
      <c r="N3698">
        <v>-3.2160000000000002</v>
      </c>
      <c r="O3698">
        <v>1.1539999999999999</v>
      </c>
      <c r="P3698">
        <v>1.1679999999999999</v>
      </c>
      <c r="Q3698">
        <v>1.163</v>
      </c>
      <c r="R3698">
        <v>0.85399999999999998</v>
      </c>
      <c r="S3698">
        <v>0.42799999999999999</v>
      </c>
    </row>
    <row r="3699" spans="1:19" x14ac:dyDescent="0.3">
      <c r="A3699">
        <v>300</v>
      </c>
      <c r="B3699">
        <v>-0.23200000000000001</v>
      </c>
      <c r="C3699">
        <v>-1.2090000000000001</v>
      </c>
      <c r="D3699">
        <v>-2.23</v>
      </c>
      <c r="E3699">
        <v>-2.9860000000000002</v>
      </c>
      <c r="F3699">
        <v>-3.19</v>
      </c>
      <c r="G3699">
        <v>3.6</v>
      </c>
      <c r="H3699">
        <v>0</v>
      </c>
      <c r="I3699">
        <v>4</v>
      </c>
      <c r="J3699">
        <v>-0.253</v>
      </c>
      <c r="K3699">
        <v>-1.244</v>
      </c>
      <c r="L3699">
        <v>-2.2410000000000001</v>
      </c>
      <c r="M3699">
        <v>-3.024</v>
      </c>
      <c r="N3699">
        <v>-3.2189999999999999</v>
      </c>
      <c r="O3699">
        <v>1.153</v>
      </c>
      <c r="P3699">
        <v>1.161</v>
      </c>
      <c r="Q3699">
        <v>1.1599999999999999</v>
      </c>
      <c r="R3699">
        <v>0.873</v>
      </c>
      <c r="S3699">
        <v>0.42899999999999999</v>
      </c>
    </row>
    <row r="3700" spans="1:19" x14ac:dyDescent="0.3">
      <c r="A3700">
        <v>360</v>
      </c>
      <c r="B3700">
        <v>-0.23200000000000001</v>
      </c>
      <c r="C3700">
        <v>-1.2090000000000001</v>
      </c>
      <c r="D3700">
        <v>-2.23</v>
      </c>
      <c r="E3700">
        <v>-2.9860000000000002</v>
      </c>
      <c r="F3700">
        <v>-3.19</v>
      </c>
      <c r="G3700">
        <v>3.6</v>
      </c>
      <c r="H3700">
        <v>0</v>
      </c>
      <c r="I3700">
        <v>4</v>
      </c>
      <c r="J3700">
        <v>-0.254</v>
      </c>
      <c r="K3700">
        <v>-1.2450000000000001</v>
      </c>
      <c r="L3700">
        <v>-2.2389999999999999</v>
      </c>
      <c r="M3700">
        <v>-3.028</v>
      </c>
      <c r="N3700">
        <v>-3.2210000000000001</v>
      </c>
      <c r="O3700">
        <v>1.155</v>
      </c>
      <c r="P3700">
        <v>1.161</v>
      </c>
      <c r="Q3700">
        <v>1.155</v>
      </c>
      <c r="R3700">
        <v>0.88700000000000001</v>
      </c>
      <c r="S3700">
        <v>0.43</v>
      </c>
    </row>
    <row r="3701" spans="1:19" x14ac:dyDescent="0.3">
      <c r="A3701">
        <v>420</v>
      </c>
      <c r="B3701">
        <v>-0.23200000000000001</v>
      </c>
      <c r="C3701">
        <v>-1.2090000000000001</v>
      </c>
      <c r="D3701">
        <v>-2.23</v>
      </c>
      <c r="E3701">
        <v>-2.9860000000000002</v>
      </c>
      <c r="F3701">
        <v>-3.19</v>
      </c>
      <c r="G3701">
        <v>3.6</v>
      </c>
      <c r="H3701">
        <v>0</v>
      </c>
      <c r="I3701">
        <v>4</v>
      </c>
      <c r="J3701">
        <v>-0.254</v>
      </c>
      <c r="K3701">
        <v>-1.246</v>
      </c>
      <c r="L3701">
        <v>-2.2400000000000002</v>
      </c>
      <c r="M3701">
        <v>-3.0310000000000001</v>
      </c>
      <c r="N3701">
        <v>-3.2229999999999999</v>
      </c>
      <c r="O3701">
        <v>1.1559999999999999</v>
      </c>
      <c r="P3701">
        <v>1.161</v>
      </c>
      <c r="Q3701">
        <v>1.1579999999999999</v>
      </c>
      <c r="R3701">
        <v>0.89200000000000002</v>
      </c>
      <c r="S3701">
        <v>0.43099999999999999</v>
      </c>
    </row>
    <row r="3702" spans="1:19" x14ac:dyDescent="0.3">
      <c r="A3702">
        <v>480</v>
      </c>
      <c r="B3702">
        <v>-0.23200000000000001</v>
      </c>
      <c r="C3702">
        <v>-1.2090000000000001</v>
      </c>
      <c r="D3702">
        <v>-2.23</v>
      </c>
      <c r="E3702">
        <v>-2.9860000000000002</v>
      </c>
      <c r="F3702">
        <v>-3.19</v>
      </c>
      <c r="G3702">
        <v>3.6</v>
      </c>
      <c r="H3702">
        <v>0</v>
      </c>
      <c r="I3702">
        <v>4</v>
      </c>
      <c r="J3702">
        <v>-0.254</v>
      </c>
      <c r="K3702">
        <v>-1.2470000000000001</v>
      </c>
      <c r="L3702">
        <v>-2.2410000000000001</v>
      </c>
      <c r="M3702">
        <v>-3.0329999999999999</v>
      </c>
      <c r="N3702">
        <v>-3.226</v>
      </c>
      <c r="O3702">
        <v>1.155</v>
      </c>
      <c r="P3702">
        <v>1.159</v>
      </c>
      <c r="Q3702">
        <v>1.161</v>
      </c>
      <c r="R3702">
        <v>0.89500000000000002</v>
      </c>
      <c r="S3702">
        <v>0.432</v>
      </c>
    </row>
    <row r="3703" spans="1:19" x14ac:dyDescent="0.3">
      <c r="A3703">
        <v>540</v>
      </c>
      <c r="B3703">
        <v>-0.23200000000000001</v>
      </c>
      <c r="C3703">
        <v>-1.2090000000000001</v>
      </c>
      <c r="D3703">
        <v>-2.23</v>
      </c>
      <c r="E3703">
        <v>-2.9860000000000002</v>
      </c>
      <c r="F3703">
        <v>-3.19</v>
      </c>
      <c r="G3703">
        <v>3.6</v>
      </c>
      <c r="H3703">
        <v>0</v>
      </c>
      <c r="I3703">
        <v>4</v>
      </c>
      <c r="J3703">
        <v>-0.255</v>
      </c>
      <c r="K3703">
        <v>-1.248</v>
      </c>
      <c r="L3703">
        <v>-2.2410000000000001</v>
      </c>
      <c r="M3703">
        <v>-3.0350000000000001</v>
      </c>
      <c r="N3703">
        <v>-3.2290000000000001</v>
      </c>
      <c r="O3703">
        <v>1.1559999999999999</v>
      </c>
      <c r="P3703">
        <v>1.1579999999999999</v>
      </c>
      <c r="Q3703">
        <v>1.1599999999999999</v>
      </c>
      <c r="R3703">
        <v>0.89700000000000002</v>
      </c>
      <c r="S3703">
        <v>0.433</v>
      </c>
    </row>
    <row r="3704" spans="1:19" x14ac:dyDescent="0.3">
      <c r="A3704">
        <v>600</v>
      </c>
      <c r="B3704">
        <v>-0.23200000000000001</v>
      </c>
      <c r="C3704">
        <v>-1.2090000000000001</v>
      </c>
      <c r="D3704">
        <v>-2.23</v>
      </c>
      <c r="E3704">
        <v>-2.9860000000000002</v>
      </c>
      <c r="F3704">
        <v>-3.19</v>
      </c>
      <c r="G3704">
        <v>3.6</v>
      </c>
      <c r="H3704">
        <v>0</v>
      </c>
      <c r="I3704">
        <v>4</v>
      </c>
      <c r="J3704">
        <v>-0.255</v>
      </c>
      <c r="K3704">
        <v>-1.248</v>
      </c>
      <c r="L3704">
        <v>-2.2410000000000001</v>
      </c>
      <c r="M3704">
        <v>-3.0369999999999999</v>
      </c>
      <c r="N3704">
        <v>-3.2320000000000002</v>
      </c>
      <c r="O3704">
        <v>1.157</v>
      </c>
      <c r="P3704">
        <v>1.1579999999999999</v>
      </c>
      <c r="Q3704">
        <v>1.1579999999999999</v>
      </c>
      <c r="R3704">
        <v>0.9</v>
      </c>
      <c r="S3704">
        <v>0.434</v>
      </c>
    </row>
    <row r="3706" spans="1:19" x14ac:dyDescent="0.3">
      <c r="A3706" t="s">
        <v>0</v>
      </c>
      <c r="B3706" t="s">
        <v>286</v>
      </c>
    </row>
    <row r="3707" spans="1:19" x14ac:dyDescent="0.3">
      <c r="A3707">
        <v>0</v>
      </c>
      <c r="B3707">
        <v>-0.23200000000000001</v>
      </c>
      <c r="C3707">
        <v>-1.2090000000000001</v>
      </c>
      <c r="D3707">
        <v>-2.23</v>
      </c>
      <c r="E3707">
        <v>-2.98</v>
      </c>
      <c r="F3707">
        <v>-3.18</v>
      </c>
      <c r="G3707">
        <v>3.6</v>
      </c>
      <c r="H3707">
        <v>0</v>
      </c>
      <c r="I3707">
        <v>4</v>
      </c>
      <c r="J3707">
        <v>-0.24399999999999999</v>
      </c>
      <c r="K3707">
        <v>-1.244</v>
      </c>
      <c r="L3707">
        <v>-2.2400000000000002</v>
      </c>
      <c r="M3707">
        <v>-3.0179999999999998</v>
      </c>
      <c r="N3707">
        <v>-3.18</v>
      </c>
      <c r="O3707">
        <v>1.139</v>
      </c>
      <c r="P3707">
        <v>1.139</v>
      </c>
      <c r="Q3707">
        <v>1.133</v>
      </c>
      <c r="R3707">
        <v>0.84799999999999998</v>
      </c>
      <c r="S3707">
        <v>0.374</v>
      </c>
    </row>
    <row r="3708" spans="1:19" x14ac:dyDescent="0.3">
      <c r="A3708">
        <v>60</v>
      </c>
      <c r="B3708">
        <v>-0.23200000000000001</v>
      </c>
      <c r="C3708">
        <v>-1.2090000000000001</v>
      </c>
      <c r="D3708">
        <v>-2.23</v>
      </c>
      <c r="E3708">
        <v>-2.98</v>
      </c>
      <c r="F3708">
        <v>-3.18</v>
      </c>
      <c r="G3708">
        <v>3.6</v>
      </c>
      <c r="H3708">
        <v>0</v>
      </c>
      <c r="I3708">
        <v>4</v>
      </c>
      <c r="J3708">
        <v>-0.252</v>
      </c>
      <c r="K3708">
        <v>-1.246</v>
      </c>
      <c r="L3708">
        <v>-2.2349999999999999</v>
      </c>
      <c r="M3708">
        <v>-3.0139999999999998</v>
      </c>
      <c r="N3708">
        <v>-3.198</v>
      </c>
      <c r="O3708">
        <v>1.1519999999999999</v>
      </c>
      <c r="P3708">
        <v>1.1539999999999999</v>
      </c>
      <c r="Q3708">
        <v>1.129</v>
      </c>
      <c r="R3708">
        <v>0.83099999999999996</v>
      </c>
      <c r="S3708">
        <v>0.42199999999999999</v>
      </c>
    </row>
    <row r="3709" spans="1:19" x14ac:dyDescent="0.3">
      <c r="A3709">
        <v>120</v>
      </c>
      <c r="B3709">
        <v>-0.23200000000000001</v>
      </c>
      <c r="C3709">
        <v>-1.2090000000000001</v>
      </c>
      <c r="D3709">
        <v>-2.23</v>
      </c>
      <c r="E3709">
        <v>-2.98</v>
      </c>
      <c r="F3709">
        <v>-3.18</v>
      </c>
      <c r="G3709">
        <v>3.6</v>
      </c>
      <c r="H3709">
        <v>0</v>
      </c>
      <c r="I3709">
        <v>4</v>
      </c>
      <c r="J3709">
        <v>-0.251</v>
      </c>
      <c r="K3709">
        <v>-1.2470000000000001</v>
      </c>
      <c r="L3709">
        <v>-2.2429999999999999</v>
      </c>
      <c r="M3709">
        <v>-3.0249999999999999</v>
      </c>
      <c r="N3709">
        <v>-3.2010000000000001</v>
      </c>
      <c r="O3709">
        <v>1.1499999999999999</v>
      </c>
      <c r="P3709">
        <v>1.1679999999999999</v>
      </c>
      <c r="Q3709">
        <v>1.161</v>
      </c>
      <c r="R3709">
        <v>0.875</v>
      </c>
      <c r="S3709">
        <v>0.42299999999999999</v>
      </c>
    </row>
    <row r="3710" spans="1:19" x14ac:dyDescent="0.3">
      <c r="A3710">
        <v>180</v>
      </c>
      <c r="B3710">
        <v>-0.23200000000000001</v>
      </c>
      <c r="C3710">
        <v>-1.2090000000000001</v>
      </c>
      <c r="D3710">
        <v>-2.23</v>
      </c>
      <c r="E3710">
        <v>-2.98</v>
      </c>
      <c r="F3710">
        <v>-3.18</v>
      </c>
      <c r="G3710">
        <v>3.6</v>
      </c>
      <c r="H3710">
        <v>0</v>
      </c>
      <c r="I3710">
        <v>4</v>
      </c>
      <c r="J3710">
        <v>-0.25</v>
      </c>
      <c r="K3710">
        <v>-1.242</v>
      </c>
      <c r="L3710">
        <v>-2.238</v>
      </c>
      <c r="M3710">
        <v>-3.016</v>
      </c>
      <c r="N3710">
        <v>-3.202</v>
      </c>
      <c r="O3710">
        <v>1.149</v>
      </c>
      <c r="P3710">
        <v>1.1579999999999999</v>
      </c>
      <c r="Q3710">
        <v>1.145</v>
      </c>
      <c r="R3710">
        <v>0.84899999999999998</v>
      </c>
      <c r="S3710">
        <v>0.42399999999999999</v>
      </c>
    </row>
    <row r="3711" spans="1:19" x14ac:dyDescent="0.3">
      <c r="A3711">
        <v>240</v>
      </c>
      <c r="B3711">
        <v>-0.23200000000000001</v>
      </c>
      <c r="C3711">
        <v>-1.2090000000000001</v>
      </c>
      <c r="D3711">
        <v>-2.23</v>
      </c>
      <c r="E3711">
        <v>-2.98</v>
      </c>
      <c r="F3711">
        <v>-3.18</v>
      </c>
      <c r="G3711">
        <v>3.6</v>
      </c>
      <c r="H3711">
        <v>0</v>
      </c>
      <c r="I3711">
        <v>4</v>
      </c>
      <c r="J3711">
        <v>-0.253</v>
      </c>
      <c r="K3711">
        <v>-1.244</v>
      </c>
      <c r="L3711">
        <v>-2.2410000000000001</v>
      </c>
      <c r="M3711">
        <v>-3.0139999999999998</v>
      </c>
      <c r="N3711">
        <v>-3.206</v>
      </c>
      <c r="O3711">
        <v>1.1539999999999999</v>
      </c>
      <c r="P3711">
        <v>1.169</v>
      </c>
      <c r="Q3711">
        <v>1.1639999999999999</v>
      </c>
      <c r="R3711">
        <v>0.84799999999999998</v>
      </c>
      <c r="S3711">
        <v>0.42499999999999999</v>
      </c>
    </row>
    <row r="3712" spans="1:19" x14ac:dyDescent="0.3">
      <c r="A3712">
        <v>300</v>
      </c>
      <c r="B3712">
        <v>-0.23200000000000001</v>
      </c>
      <c r="C3712">
        <v>-1.2090000000000001</v>
      </c>
      <c r="D3712">
        <v>-2.23</v>
      </c>
      <c r="E3712">
        <v>-2.98</v>
      </c>
      <c r="F3712">
        <v>-3.18</v>
      </c>
      <c r="G3712">
        <v>3.6</v>
      </c>
      <c r="H3712">
        <v>0</v>
      </c>
      <c r="I3712">
        <v>4</v>
      </c>
      <c r="J3712">
        <v>-0.253</v>
      </c>
      <c r="K3712">
        <v>-1.244</v>
      </c>
      <c r="L3712">
        <v>-2.2410000000000001</v>
      </c>
      <c r="M3712">
        <v>-3.0179999999999998</v>
      </c>
      <c r="N3712">
        <v>-3.2080000000000002</v>
      </c>
      <c r="O3712">
        <v>1.153</v>
      </c>
      <c r="P3712">
        <v>1.1599999999999999</v>
      </c>
      <c r="Q3712">
        <v>1.1599999999999999</v>
      </c>
      <c r="R3712">
        <v>0.86699999999999999</v>
      </c>
      <c r="S3712">
        <v>0.42599999999999999</v>
      </c>
    </row>
    <row r="3713" spans="1:19" x14ac:dyDescent="0.3">
      <c r="A3713">
        <v>360</v>
      </c>
      <c r="B3713">
        <v>-0.23200000000000001</v>
      </c>
      <c r="C3713">
        <v>-1.2090000000000001</v>
      </c>
      <c r="D3713">
        <v>-2.23</v>
      </c>
      <c r="E3713">
        <v>-2.98</v>
      </c>
      <c r="F3713">
        <v>-3.18</v>
      </c>
      <c r="G3713">
        <v>3.6</v>
      </c>
      <c r="H3713">
        <v>0</v>
      </c>
      <c r="I3713">
        <v>4</v>
      </c>
      <c r="J3713">
        <v>-0.254</v>
      </c>
      <c r="K3713">
        <v>-1.2450000000000001</v>
      </c>
      <c r="L3713">
        <v>-2.2389999999999999</v>
      </c>
      <c r="M3713">
        <v>-3.0219999999999998</v>
      </c>
      <c r="N3713">
        <v>-3.21</v>
      </c>
      <c r="O3713">
        <v>1.155</v>
      </c>
      <c r="P3713">
        <v>1.161</v>
      </c>
      <c r="Q3713">
        <v>1.1539999999999999</v>
      </c>
      <c r="R3713">
        <v>0.88100000000000001</v>
      </c>
      <c r="S3713">
        <v>0.42599999999999999</v>
      </c>
    </row>
    <row r="3714" spans="1:19" x14ac:dyDescent="0.3">
      <c r="A3714">
        <v>420</v>
      </c>
      <c r="B3714">
        <v>-0.23200000000000001</v>
      </c>
      <c r="C3714">
        <v>-1.2090000000000001</v>
      </c>
      <c r="D3714">
        <v>-2.23</v>
      </c>
      <c r="E3714">
        <v>-2.98</v>
      </c>
      <c r="F3714">
        <v>-3.18</v>
      </c>
      <c r="G3714">
        <v>3.6</v>
      </c>
      <c r="H3714">
        <v>0</v>
      </c>
      <c r="I3714">
        <v>4</v>
      </c>
      <c r="J3714">
        <v>-0.254</v>
      </c>
      <c r="K3714">
        <v>-1.246</v>
      </c>
      <c r="L3714">
        <v>-2.2389999999999999</v>
      </c>
      <c r="M3714">
        <v>-3.0249999999999999</v>
      </c>
      <c r="N3714">
        <v>-3.2130000000000001</v>
      </c>
      <c r="O3714">
        <v>1.1559999999999999</v>
      </c>
      <c r="P3714">
        <v>1.161</v>
      </c>
      <c r="Q3714">
        <v>1.1579999999999999</v>
      </c>
      <c r="R3714">
        <v>0.88700000000000001</v>
      </c>
      <c r="S3714">
        <v>0.42699999999999999</v>
      </c>
    </row>
    <row r="3715" spans="1:19" x14ac:dyDescent="0.3">
      <c r="A3715">
        <v>480</v>
      </c>
      <c r="B3715">
        <v>-0.23200000000000001</v>
      </c>
      <c r="C3715">
        <v>-1.2090000000000001</v>
      </c>
      <c r="D3715">
        <v>-2.23</v>
      </c>
      <c r="E3715">
        <v>-2.98</v>
      </c>
      <c r="F3715">
        <v>-3.18</v>
      </c>
      <c r="G3715">
        <v>3.6</v>
      </c>
      <c r="H3715">
        <v>0</v>
      </c>
      <c r="I3715">
        <v>4</v>
      </c>
      <c r="J3715">
        <v>-0.254</v>
      </c>
      <c r="K3715">
        <v>-1.2470000000000001</v>
      </c>
      <c r="L3715">
        <v>-2.2400000000000002</v>
      </c>
      <c r="M3715">
        <v>-3.0270000000000001</v>
      </c>
      <c r="N3715">
        <v>-3.2149999999999999</v>
      </c>
      <c r="O3715">
        <v>1.155</v>
      </c>
      <c r="P3715">
        <v>1.159</v>
      </c>
      <c r="Q3715">
        <v>1.1599999999999999</v>
      </c>
      <c r="R3715">
        <v>0.88900000000000001</v>
      </c>
      <c r="S3715">
        <v>0.42799999999999999</v>
      </c>
    </row>
    <row r="3716" spans="1:19" x14ac:dyDescent="0.3">
      <c r="A3716">
        <v>540</v>
      </c>
      <c r="B3716">
        <v>-0.23200000000000001</v>
      </c>
      <c r="C3716">
        <v>-1.2090000000000001</v>
      </c>
      <c r="D3716">
        <v>-2.23</v>
      </c>
      <c r="E3716">
        <v>-2.98</v>
      </c>
      <c r="F3716">
        <v>-3.18</v>
      </c>
      <c r="G3716">
        <v>3.6</v>
      </c>
      <c r="H3716">
        <v>0</v>
      </c>
      <c r="I3716">
        <v>4</v>
      </c>
      <c r="J3716">
        <v>-0.255</v>
      </c>
      <c r="K3716">
        <v>-1.248</v>
      </c>
      <c r="L3716">
        <v>-2.2400000000000002</v>
      </c>
      <c r="M3716">
        <v>-3.0289999999999999</v>
      </c>
      <c r="N3716">
        <v>-3.218</v>
      </c>
      <c r="O3716">
        <v>1.1559999999999999</v>
      </c>
      <c r="P3716">
        <v>1.1579999999999999</v>
      </c>
      <c r="Q3716">
        <v>1.159</v>
      </c>
      <c r="R3716">
        <v>0.89100000000000001</v>
      </c>
      <c r="S3716">
        <v>0.42899999999999999</v>
      </c>
    </row>
    <row r="3717" spans="1:19" x14ac:dyDescent="0.3">
      <c r="A3717">
        <v>600</v>
      </c>
      <c r="B3717">
        <v>-0.23200000000000001</v>
      </c>
      <c r="C3717">
        <v>-1.2090000000000001</v>
      </c>
      <c r="D3717">
        <v>-2.23</v>
      </c>
      <c r="E3717">
        <v>-2.98</v>
      </c>
      <c r="F3717">
        <v>-3.18</v>
      </c>
      <c r="G3717">
        <v>3.6</v>
      </c>
      <c r="H3717">
        <v>0</v>
      </c>
      <c r="I3717">
        <v>4</v>
      </c>
      <c r="J3717">
        <v>-0.255</v>
      </c>
      <c r="K3717">
        <v>-1.248</v>
      </c>
      <c r="L3717">
        <v>-2.2400000000000002</v>
      </c>
      <c r="M3717">
        <v>-3.0310000000000001</v>
      </c>
      <c r="N3717">
        <v>-3.2210000000000001</v>
      </c>
      <c r="O3717">
        <v>1.157</v>
      </c>
      <c r="P3717">
        <v>1.1579999999999999</v>
      </c>
      <c r="Q3717">
        <v>1.1579999999999999</v>
      </c>
      <c r="R3717">
        <v>0.89300000000000002</v>
      </c>
      <c r="S3717">
        <v>0.43</v>
      </c>
    </row>
    <row r="3719" spans="1:19" x14ac:dyDescent="0.3">
      <c r="A3719" t="s">
        <v>0</v>
      </c>
      <c r="B3719" t="s">
        <v>287</v>
      </c>
    </row>
    <row r="3720" spans="1:19" x14ac:dyDescent="0.3">
      <c r="A3720">
        <v>0</v>
      </c>
      <c r="B3720">
        <v>-0.23200000000000001</v>
      </c>
      <c r="C3720">
        <v>-1.2090000000000001</v>
      </c>
      <c r="D3720">
        <v>-2.23</v>
      </c>
      <c r="E3720">
        <v>-2.9740000000000002</v>
      </c>
      <c r="F3720">
        <v>-3.17</v>
      </c>
      <c r="G3720">
        <v>3.6</v>
      </c>
      <c r="H3720">
        <v>0</v>
      </c>
      <c r="I3720">
        <v>4</v>
      </c>
      <c r="J3720">
        <v>-0.24399999999999999</v>
      </c>
      <c r="K3720">
        <v>-1.244</v>
      </c>
      <c r="L3720">
        <v>-2.2400000000000002</v>
      </c>
      <c r="M3720">
        <v>-3.012</v>
      </c>
      <c r="N3720">
        <v>-3.17</v>
      </c>
      <c r="O3720">
        <v>1.139</v>
      </c>
      <c r="P3720">
        <v>1.139</v>
      </c>
      <c r="Q3720">
        <v>1.1319999999999999</v>
      </c>
      <c r="R3720">
        <v>0.84199999999999997</v>
      </c>
      <c r="S3720">
        <v>0.372</v>
      </c>
    </row>
    <row r="3721" spans="1:19" x14ac:dyDescent="0.3">
      <c r="A3721">
        <v>60</v>
      </c>
      <c r="B3721">
        <v>-0.23200000000000001</v>
      </c>
      <c r="C3721">
        <v>-1.2090000000000001</v>
      </c>
      <c r="D3721">
        <v>-2.23</v>
      </c>
      <c r="E3721">
        <v>-2.9740000000000002</v>
      </c>
      <c r="F3721">
        <v>-3.17</v>
      </c>
      <c r="G3721">
        <v>3.6</v>
      </c>
      <c r="H3721">
        <v>0</v>
      </c>
      <c r="I3721">
        <v>4</v>
      </c>
      <c r="J3721">
        <v>-0.252</v>
      </c>
      <c r="K3721">
        <v>-1.2450000000000001</v>
      </c>
      <c r="L3721">
        <v>-2.2349999999999999</v>
      </c>
      <c r="M3721">
        <v>-3.0059999999999998</v>
      </c>
      <c r="N3721">
        <v>-3.1880000000000002</v>
      </c>
      <c r="O3721">
        <v>1.153</v>
      </c>
      <c r="P3721">
        <v>1.1519999999999999</v>
      </c>
      <c r="Q3721">
        <v>1.127</v>
      </c>
      <c r="R3721">
        <v>0.82899999999999996</v>
      </c>
      <c r="S3721">
        <v>0.41899999999999998</v>
      </c>
    </row>
    <row r="3722" spans="1:19" x14ac:dyDescent="0.3">
      <c r="A3722">
        <v>120</v>
      </c>
      <c r="B3722">
        <v>-0.23200000000000001</v>
      </c>
      <c r="C3722">
        <v>-1.2090000000000001</v>
      </c>
      <c r="D3722">
        <v>-2.23</v>
      </c>
      <c r="E3722">
        <v>-2.9740000000000002</v>
      </c>
      <c r="F3722">
        <v>-3.17</v>
      </c>
      <c r="G3722">
        <v>3.6</v>
      </c>
      <c r="H3722">
        <v>0</v>
      </c>
      <c r="I3722">
        <v>4</v>
      </c>
      <c r="J3722">
        <v>-0.251</v>
      </c>
      <c r="K3722">
        <v>-1.2470000000000001</v>
      </c>
      <c r="L3722">
        <v>-2.2429999999999999</v>
      </c>
      <c r="M3722">
        <v>-3.0179999999999998</v>
      </c>
      <c r="N3722">
        <v>-3.1909999999999998</v>
      </c>
      <c r="O3722">
        <v>1.1499999999999999</v>
      </c>
      <c r="P3722">
        <v>1.1679999999999999</v>
      </c>
      <c r="Q3722">
        <v>1.1619999999999999</v>
      </c>
      <c r="R3722">
        <v>0.871</v>
      </c>
      <c r="S3722">
        <v>0.42</v>
      </c>
    </row>
    <row r="3723" spans="1:19" x14ac:dyDescent="0.3">
      <c r="A3723">
        <v>180</v>
      </c>
      <c r="B3723">
        <v>-0.23200000000000001</v>
      </c>
      <c r="C3723">
        <v>-1.2090000000000001</v>
      </c>
      <c r="D3723">
        <v>-2.23</v>
      </c>
      <c r="E3723">
        <v>-2.9740000000000002</v>
      </c>
      <c r="F3723">
        <v>-3.17</v>
      </c>
      <c r="G3723">
        <v>3.6</v>
      </c>
      <c r="H3723">
        <v>0</v>
      </c>
      <c r="I3723">
        <v>4</v>
      </c>
      <c r="J3723">
        <v>-0.25</v>
      </c>
      <c r="K3723">
        <v>-1.242</v>
      </c>
      <c r="L3723">
        <v>-2.238</v>
      </c>
      <c r="M3723">
        <v>-3.008</v>
      </c>
      <c r="N3723">
        <v>-3.1920000000000002</v>
      </c>
      <c r="O3723">
        <v>1.149</v>
      </c>
      <c r="P3723">
        <v>1.1579999999999999</v>
      </c>
      <c r="Q3723">
        <v>1.145</v>
      </c>
      <c r="R3723">
        <v>0.84299999999999997</v>
      </c>
      <c r="S3723">
        <v>0.42</v>
      </c>
    </row>
    <row r="3724" spans="1:19" x14ac:dyDescent="0.3">
      <c r="A3724">
        <v>240</v>
      </c>
      <c r="B3724">
        <v>-0.23200000000000001</v>
      </c>
      <c r="C3724">
        <v>-1.2090000000000001</v>
      </c>
      <c r="D3724">
        <v>-2.23</v>
      </c>
      <c r="E3724">
        <v>-2.9740000000000002</v>
      </c>
      <c r="F3724">
        <v>-3.17</v>
      </c>
      <c r="G3724">
        <v>3.6</v>
      </c>
      <c r="H3724">
        <v>0</v>
      </c>
      <c r="I3724">
        <v>4</v>
      </c>
      <c r="J3724">
        <v>-0.253</v>
      </c>
      <c r="K3724">
        <v>-1.244</v>
      </c>
      <c r="L3724">
        <v>-2.2410000000000001</v>
      </c>
      <c r="M3724">
        <v>-3.0070000000000001</v>
      </c>
      <c r="N3724">
        <v>-3.1949999999999998</v>
      </c>
      <c r="O3724">
        <v>1.1539999999999999</v>
      </c>
      <c r="P3724">
        <v>1.169</v>
      </c>
      <c r="Q3724">
        <v>1.1639999999999999</v>
      </c>
      <c r="R3724">
        <v>0.84299999999999997</v>
      </c>
      <c r="S3724">
        <v>0.42099999999999999</v>
      </c>
    </row>
    <row r="3725" spans="1:19" x14ac:dyDescent="0.3">
      <c r="A3725">
        <v>300</v>
      </c>
      <c r="B3725">
        <v>-0.23200000000000001</v>
      </c>
      <c r="C3725">
        <v>-1.2090000000000001</v>
      </c>
      <c r="D3725">
        <v>-2.23</v>
      </c>
      <c r="E3725">
        <v>-2.9740000000000002</v>
      </c>
      <c r="F3725">
        <v>-3.17</v>
      </c>
      <c r="G3725">
        <v>3.6</v>
      </c>
      <c r="H3725">
        <v>0</v>
      </c>
      <c r="I3725">
        <v>4</v>
      </c>
      <c r="J3725">
        <v>-0.253</v>
      </c>
      <c r="K3725">
        <v>-1.244</v>
      </c>
      <c r="L3725">
        <v>-2.2400000000000002</v>
      </c>
      <c r="M3725">
        <v>-3.0110000000000001</v>
      </c>
      <c r="N3725">
        <v>-3.1970000000000001</v>
      </c>
      <c r="O3725">
        <v>1.153</v>
      </c>
      <c r="P3725">
        <v>1.1599999999999999</v>
      </c>
      <c r="Q3725">
        <v>1.1579999999999999</v>
      </c>
      <c r="R3725">
        <v>0.86199999999999999</v>
      </c>
      <c r="S3725">
        <v>0.42199999999999999</v>
      </c>
    </row>
    <row r="3726" spans="1:19" x14ac:dyDescent="0.3">
      <c r="A3726">
        <v>360</v>
      </c>
      <c r="B3726">
        <v>-0.23200000000000001</v>
      </c>
      <c r="C3726">
        <v>-1.2090000000000001</v>
      </c>
      <c r="D3726">
        <v>-2.23</v>
      </c>
      <c r="E3726">
        <v>-2.9740000000000002</v>
      </c>
      <c r="F3726">
        <v>-3.17</v>
      </c>
      <c r="G3726">
        <v>3.6</v>
      </c>
      <c r="H3726">
        <v>0</v>
      </c>
      <c r="I3726">
        <v>4</v>
      </c>
      <c r="J3726">
        <v>-0.254</v>
      </c>
      <c r="K3726">
        <v>-1.2450000000000001</v>
      </c>
      <c r="L3726">
        <v>-2.2389999999999999</v>
      </c>
      <c r="M3726">
        <v>-3.0150000000000001</v>
      </c>
      <c r="N3726">
        <v>-3.1989999999999998</v>
      </c>
      <c r="O3726">
        <v>1.155</v>
      </c>
      <c r="P3726">
        <v>1.161</v>
      </c>
      <c r="Q3726">
        <v>1.153</v>
      </c>
      <c r="R3726">
        <v>0.875</v>
      </c>
      <c r="S3726">
        <v>0.42199999999999999</v>
      </c>
    </row>
    <row r="3727" spans="1:19" x14ac:dyDescent="0.3">
      <c r="A3727">
        <v>420</v>
      </c>
      <c r="B3727">
        <v>-0.23200000000000001</v>
      </c>
      <c r="C3727">
        <v>-1.2090000000000001</v>
      </c>
      <c r="D3727">
        <v>-2.23</v>
      </c>
      <c r="E3727">
        <v>-2.9740000000000002</v>
      </c>
      <c r="F3727">
        <v>-3.17</v>
      </c>
      <c r="G3727">
        <v>3.6</v>
      </c>
      <c r="H3727">
        <v>0</v>
      </c>
      <c r="I3727">
        <v>4</v>
      </c>
      <c r="J3727">
        <v>-0.254</v>
      </c>
      <c r="K3727">
        <v>-1.246</v>
      </c>
      <c r="L3727">
        <v>-2.2389999999999999</v>
      </c>
      <c r="M3727">
        <v>-3.0179999999999998</v>
      </c>
      <c r="N3727">
        <v>-3.2010000000000001</v>
      </c>
      <c r="O3727">
        <v>1.1559999999999999</v>
      </c>
      <c r="P3727">
        <v>1.161</v>
      </c>
      <c r="Q3727">
        <v>1.1579999999999999</v>
      </c>
      <c r="R3727">
        <v>0.88100000000000001</v>
      </c>
      <c r="S3727">
        <v>0.42299999999999999</v>
      </c>
    </row>
    <row r="3728" spans="1:19" x14ac:dyDescent="0.3">
      <c r="A3728">
        <v>480</v>
      </c>
      <c r="B3728">
        <v>-0.23200000000000001</v>
      </c>
      <c r="C3728">
        <v>-1.2090000000000001</v>
      </c>
      <c r="D3728">
        <v>-2.23</v>
      </c>
      <c r="E3728">
        <v>-2.9740000000000002</v>
      </c>
      <c r="F3728">
        <v>-3.17</v>
      </c>
      <c r="G3728">
        <v>3.6</v>
      </c>
      <c r="H3728">
        <v>0</v>
      </c>
      <c r="I3728">
        <v>4</v>
      </c>
      <c r="J3728">
        <v>-0.254</v>
      </c>
      <c r="K3728">
        <v>-1.2470000000000001</v>
      </c>
      <c r="L3728">
        <v>-2.2400000000000002</v>
      </c>
      <c r="M3728">
        <v>-3.0209999999999999</v>
      </c>
      <c r="N3728">
        <v>-3.2040000000000002</v>
      </c>
      <c r="O3728">
        <v>1.155</v>
      </c>
      <c r="P3728">
        <v>1.159</v>
      </c>
      <c r="Q3728">
        <v>1.1599999999999999</v>
      </c>
      <c r="R3728">
        <v>0.88400000000000001</v>
      </c>
      <c r="S3728">
        <v>0.42399999999999999</v>
      </c>
    </row>
    <row r="3729" spans="1:19" x14ac:dyDescent="0.3">
      <c r="A3729">
        <v>540</v>
      </c>
      <c r="B3729">
        <v>-0.23200000000000001</v>
      </c>
      <c r="C3729">
        <v>-1.2090000000000001</v>
      </c>
      <c r="D3729">
        <v>-2.23</v>
      </c>
      <c r="E3729">
        <v>-2.9740000000000002</v>
      </c>
      <c r="F3729">
        <v>-3.17</v>
      </c>
      <c r="G3729">
        <v>3.6</v>
      </c>
      <c r="H3729">
        <v>0</v>
      </c>
      <c r="I3729">
        <v>4</v>
      </c>
      <c r="J3729">
        <v>-0.255</v>
      </c>
      <c r="K3729">
        <v>-1.248</v>
      </c>
      <c r="L3729">
        <v>-2.2400000000000002</v>
      </c>
      <c r="M3729">
        <v>-3.0230000000000001</v>
      </c>
      <c r="N3729">
        <v>-3.2069999999999999</v>
      </c>
      <c r="O3729">
        <v>1.1559999999999999</v>
      </c>
      <c r="P3729">
        <v>1.1579999999999999</v>
      </c>
      <c r="Q3729">
        <v>1.159</v>
      </c>
      <c r="R3729">
        <v>0.88500000000000001</v>
      </c>
      <c r="S3729">
        <v>0.42499999999999999</v>
      </c>
    </row>
    <row r="3730" spans="1:19" x14ac:dyDescent="0.3">
      <c r="A3730">
        <v>600</v>
      </c>
      <c r="B3730">
        <v>-0.23200000000000001</v>
      </c>
      <c r="C3730">
        <v>-1.2090000000000001</v>
      </c>
      <c r="D3730">
        <v>-2.23</v>
      </c>
      <c r="E3730">
        <v>-2.9740000000000002</v>
      </c>
      <c r="F3730">
        <v>-3.17</v>
      </c>
      <c r="G3730">
        <v>3.6</v>
      </c>
      <c r="H3730">
        <v>0</v>
      </c>
      <c r="I3730">
        <v>4</v>
      </c>
      <c r="J3730">
        <v>-0.255</v>
      </c>
      <c r="K3730">
        <v>-1.248</v>
      </c>
      <c r="L3730">
        <v>-2.2400000000000002</v>
      </c>
      <c r="M3730">
        <v>-3.0249999999999999</v>
      </c>
      <c r="N3730">
        <v>-3.21</v>
      </c>
      <c r="O3730">
        <v>1.157</v>
      </c>
      <c r="P3730">
        <v>1.1579999999999999</v>
      </c>
      <c r="Q3730">
        <v>1.157</v>
      </c>
      <c r="R3730">
        <v>0.88700000000000001</v>
      </c>
      <c r="S3730">
        <v>0.42599999999999999</v>
      </c>
    </row>
    <row r="3732" spans="1:19" x14ac:dyDescent="0.3">
      <c r="A3732" t="s">
        <v>0</v>
      </c>
      <c r="B3732" t="s">
        <v>288</v>
      </c>
    </row>
    <row r="3733" spans="1:19" x14ac:dyDescent="0.3">
      <c r="A3733">
        <v>0</v>
      </c>
      <c r="B3733">
        <v>-0.23200000000000001</v>
      </c>
      <c r="C3733">
        <v>-1.2090000000000001</v>
      </c>
      <c r="D3733">
        <v>-2.23</v>
      </c>
      <c r="E3733">
        <v>-2.968</v>
      </c>
      <c r="F3733">
        <v>-3.16</v>
      </c>
      <c r="G3733">
        <v>3.6</v>
      </c>
      <c r="H3733">
        <v>0</v>
      </c>
      <c r="I3733">
        <v>4</v>
      </c>
      <c r="J3733">
        <v>-0.24399999999999999</v>
      </c>
      <c r="K3733">
        <v>-1.244</v>
      </c>
      <c r="L3733">
        <v>-2.2389999999999999</v>
      </c>
      <c r="M3733">
        <v>-3.0059999999999998</v>
      </c>
      <c r="N3733">
        <v>-3.16</v>
      </c>
      <c r="O3733">
        <v>1.139</v>
      </c>
      <c r="P3733">
        <v>1.139</v>
      </c>
      <c r="Q3733">
        <v>1.1319999999999999</v>
      </c>
      <c r="R3733">
        <v>0.83499999999999996</v>
      </c>
      <c r="S3733">
        <v>0.36899999999999999</v>
      </c>
    </row>
    <row r="3734" spans="1:19" x14ac:dyDescent="0.3">
      <c r="A3734">
        <v>60</v>
      </c>
      <c r="B3734">
        <v>-0.23200000000000001</v>
      </c>
      <c r="C3734">
        <v>-1.2090000000000001</v>
      </c>
      <c r="D3734">
        <v>-2.23</v>
      </c>
      <c r="E3734">
        <v>-2.968</v>
      </c>
      <c r="F3734">
        <v>-3.16</v>
      </c>
      <c r="G3734">
        <v>3.6</v>
      </c>
      <c r="H3734">
        <v>0</v>
      </c>
      <c r="I3734">
        <v>4</v>
      </c>
      <c r="J3734">
        <v>-0.252</v>
      </c>
      <c r="K3734">
        <v>-1.2450000000000001</v>
      </c>
      <c r="L3734">
        <v>-2.234</v>
      </c>
      <c r="M3734">
        <v>-3</v>
      </c>
      <c r="N3734">
        <v>-3.1779999999999999</v>
      </c>
      <c r="O3734">
        <v>1.153</v>
      </c>
      <c r="P3734">
        <v>1.1519999999999999</v>
      </c>
      <c r="Q3734">
        <v>1.1259999999999999</v>
      </c>
      <c r="R3734">
        <v>0.82299999999999995</v>
      </c>
      <c r="S3734">
        <v>0.41499999999999998</v>
      </c>
    </row>
    <row r="3735" spans="1:19" x14ac:dyDescent="0.3">
      <c r="A3735">
        <v>120</v>
      </c>
      <c r="B3735">
        <v>-0.23200000000000001</v>
      </c>
      <c r="C3735">
        <v>-1.2090000000000001</v>
      </c>
      <c r="D3735">
        <v>-2.23</v>
      </c>
      <c r="E3735">
        <v>-2.968</v>
      </c>
      <c r="F3735">
        <v>-3.16</v>
      </c>
      <c r="G3735">
        <v>3.6</v>
      </c>
      <c r="H3735">
        <v>0</v>
      </c>
      <c r="I3735">
        <v>4</v>
      </c>
      <c r="J3735">
        <v>-0.251</v>
      </c>
      <c r="K3735">
        <v>-1.2470000000000001</v>
      </c>
      <c r="L3735">
        <v>-2.242</v>
      </c>
      <c r="M3735">
        <v>-3.0110000000000001</v>
      </c>
      <c r="N3735">
        <v>-3.181</v>
      </c>
      <c r="O3735">
        <v>1.1499999999999999</v>
      </c>
      <c r="P3735">
        <v>1.1679999999999999</v>
      </c>
      <c r="Q3735">
        <v>1.161</v>
      </c>
      <c r="R3735">
        <v>0.86399999999999999</v>
      </c>
      <c r="S3735">
        <v>0.41599999999999998</v>
      </c>
    </row>
    <row r="3736" spans="1:19" x14ac:dyDescent="0.3">
      <c r="A3736">
        <v>180</v>
      </c>
      <c r="B3736">
        <v>-0.23200000000000001</v>
      </c>
      <c r="C3736">
        <v>-1.2090000000000001</v>
      </c>
      <c r="D3736">
        <v>-2.23</v>
      </c>
      <c r="E3736">
        <v>-2.968</v>
      </c>
      <c r="F3736">
        <v>-3.16</v>
      </c>
      <c r="G3736">
        <v>3.6</v>
      </c>
      <c r="H3736">
        <v>0</v>
      </c>
      <c r="I3736">
        <v>4</v>
      </c>
      <c r="J3736">
        <v>-0.25</v>
      </c>
      <c r="K3736">
        <v>-1.242</v>
      </c>
      <c r="L3736">
        <v>-2.2370000000000001</v>
      </c>
      <c r="M3736">
        <v>-3.0009999999999999</v>
      </c>
      <c r="N3736">
        <v>-3.1819999999999999</v>
      </c>
      <c r="O3736">
        <v>1.149</v>
      </c>
      <c r="P3736">
        <v>1.1579999999999999</v>
      </c>
      <c r="Q3736">
        <v>1.145</v>
      </c>
      <c r="R3736">
        <v>0.83499999999999996</v>
      </c>
      <c r="S3736">
        <v>0.41699999999999998</v>
      </c>
    </row>
    <row r="3737" spans="1:19" x14ac:dyDescent="0.3">
      <c r="A3737">
        <v>240</v>
      </c>
      <c r="B3737">
        <v>-0.23200000000000001</v>
      </c>
      <c r="C3737">
        <v>-1.2090000000000001</v>
      </c>
      <c r="D3737">
        <v>-2.23</v>
      </c>
      <c r="E3737">
        <v>-2.968</v>
      </c>
      <c r="F3737">
        <v>-3.16</v>
      </c>
      <c r="G3737">
        <v>3.6</v>
      </c>
      <c r="H3737">
        <v>0</v>
      </c>
      <c r="I3737">
        <v>4</v>
      </c>
      <c r="J3737">
        <v>-0.253</v>
      </c>
      <c r="K3737">
        <v>-1.244</v>
      </c>
      <c r="L3737">
        <v>-2.2410000000000001</v>
      </c>
      <c r="M3737">
        <v>-3</v>
      </c>
      <c r="N3737">
        <v>-3.1840000000000002</v>
      </c>
      <c r="O3737">
        <v>1.1539999999999999</v>
      </c>
      <c r="P3737">
        <v>1.169</v>
      </c>
      <c r="Q3737">
        <v>1.1639999999999999</v>
      </c>
      <c r="R3737">
        <v>0.83699999999999997</v>
      </c>
      <c r="S3737">
        <v>0.41799999999999998</v>
      </c>
    </row>
    <row r="3738" spans="1:19" x14ac:dyDescent="0.3">
      <c r="A3738">
        <v>300</v>
      </c>
      <c r="B3738">
        <v>-0.23200000000000001</v>
      </c>
      <c r="C3738">
        <v>-1.2090000000000001</v>
      </c>
      <c r="D3738">
        <v>-2.23</v>
      </c>
      <c r="E3738">
        <v>-2.968</v>
      </c>
      <c r="F3738">
        <v>-3.16</v>
      </c>
      <c r="G3738">
        <v>3.6</v>
      </c>
      <c r="H3738">
        <v>0</v>
      </c>
      <c r="I3738">
        <v>4</v>
      </c>
      <c r="J3738">
        <v>-0.252</v>
      </c>
      <c r="K3738">
        <v>-1.244</v>
      </c>
      <c r="L3738">
        <v>-2.2400000000000002</v>
      </c>
      <c r="M3738">
        <v>-3.004</v>
      </c>
      <c r="N3738">
        <v>-3.1869999999999998</v>
      </c>
      <c r="O3738">
        <v>1.153</v>
      </c>
      <c r="P3738">
        <v>1.1599999999999999</v>
      </c>
      <c r="Q3738">
        <v>1.157</v>
      </c>
      <c r="R3738">
        <v>0.85599999999999998</v>
      </c>
      <c r="S3738">
        <v>0.41799999999999998</v>
      </c>
    </row>
    <row r="3739" spans="1:19" x14ac:dyDescent="0.3">
      <c r="A3739">
        <v>360</v>
      </c>
      <c r="B3739">
        <v>-0.23200000000000001</v>
      </c>
      <c r="C3739">
        <v>-1.2090000000000001</v>
      </c>
      <c r="D3739">
        <v>-2.23</v>
      </c>
      <c r="E3739">
        <v>-2.968</v>
      </c>
      <c r="F3739">
        <v>-3.16</v>
      </c>
      <c r="G3739">
        <v>3.6</v>
      </c>
      <c r="H3739">
        <v>0</v>
      </c>
      <c r="I3739">
        <v>4</v>
      </c>
      <c r="J3739">
        <v>-0.254</v>
      </c>
      <c r="K3739">
        <v>-1.2450000000000001</v>
      </c>
      <c r="L3739">
        <v>-2.238</v>
      </c>
      <c r="M3739">
        <v>-3.0089999999999999</v>
      </c>
      <c r="N3739">
        <v>-3.1890000000000001</v>
      </c>
      <c r="O3739">
        <v>1.155</v>
      </c>
      <c r="P3739">
        <v>1.161</v>
      </c>
      <c r="Q3739">
        <v>1.153</v>
      </c>
      <c r="R3739">
        <v>0.86899999999999999</v>
      </c>
      <c r="S3739">
        <v>0.41899999999999998</v>
      </c>
    </row>
    <row r="3740" spans="1:19" x14ac:dyDescent="0.3">
      <c r="A3740">
        <v>420</v>
      </c>
      <c r="B3740">
        <v>-0.23200000000000001</v>
      </c>
      <c r="C3740">
        <v>-1.2090000000000001</v>
      </c>
      <c r="D3740">
        <v>-2.23</v>
      </c>
      <c r="E3740">
        <v>-2.968</v>
      </c>
      <c r="F3740">
        <v>-3.16</v>
      </c>
      <c r="G3740">
        <v>3.6</v>
      </c>
      <c r="H3740">
        <v>0</v>
      </c>
      <c r="I3740">
        <v>4</v>
      </c>
      <c r="J3740">
        <v>-0.254</v>
      </c>
      <c r="K3740">
        <v>-1.246</v>
      </c>
      <c r="L3740">
        <v>-2.2389999999999999</v>
      </c>
      <c r="M3740">
        <v>-3.012</v>
      </c>
      <c r="N3740">
        <v>-3.1909999999999998</v>
      </c>
      <c r="O3740">
        <v>1.1559999999999999</v>
      </c>
      <c r="P3740">
        <v>1.161</v>
      </c>
      <c r="Q3740">
        <v>1.157</v>
      </c>
      <c r="R3740">
        <v>0.875</v>
      </c>
      <c r="S3740">
        <v>0.42</v>
      </c>
    </row>
    <row r="3741" spans="1:19" x14ac:dyDescent="0.3">
      <c r="A3741">
        <v>480</v>
      </c>
      <c r="B3741">
        <v>-0.23200000000000001</v>
      </c>
      <c r="C3741">
        <v>-1.2090000000000001</v>
      </c>
      <c r="D3741">
        <v>-2.23</v>
      </c>
      <c r="E3741">
        <v>-2.968</v>
      </c>
      <c r="F3741">
        <v>-3.16</v>
      </c>
      <c r="G3741">
        <v>3.6</v>
      </c>
      <c r="H3741">
        <v>0</v>
      </c>
      <c r="I3741">
        <v>4</v>
      </c>
      <c r="J3741">
        <v>-0.254</v>
      </c>
      <c r="K3741">
        <v>-1.2470000000000001</v>
      </c>
      <c r="L3741">
        <v>-2.2400000000000002</v>
      </c>
      <c r="M3741">
        <v>-3.0139999999999998</v>
      </c>
      <c r="N3741">
        <v>-3.194</v>
      </c>
      <c r="O3741">
        <v>1.155</v>
      </c>
      <c r="P3741">
        <v>1.159</v>
      </c>
      <c r="Q3741">
        <v>1.1599999999999999</v>
      </c>
      <c r="R3741">
        <v>0.878</v>
      </c>
      <c r="S3741">
        <v>0.42099999999999999</v>
      </c>
    </row>
    <row r="3742" spans="1:19" x14ac:dyDescent="0.3">
      <c r="A3742">
        <v>540</v>
      </c>
      <c r="B3742">
        <v>-0.23200000000000001</v>
      </c>
      <c r="C3742">
        <v>-1.2090000000000001</v>
      </c>
      <c r="D3742">
        <v>-2.23</v>
      </c>
      <c r="E3742">
        <v>-2.968</v>
      </c>
      <c r="F3742">
        <v>-3.16</v>
      </c>
      <c r="G3742">
        <v>3.6</v>
      </c>
      <c r="H3742">
        <v>0</v>
      </c>
      <c r="I3742">
        <v>4</v>
      </c>
      <c r="J3742">
        <v>-0.255</v>
      </c>
      <c r="K3742">
        <v>-1.248</v>
      </c>
      <c r="L3742">
        <v>-2.2400000000000002</v>
      </c>
      <c r="M3742">
        <v>-3.0169999999999999</v>
      </c>
      <c r="N3742">
        <v>-3.1960000000000002</v>
      </c>
      <c r="O3742">
        <v>1.1559999999999999</v>
      </c>
      <c r="P3742">
        <v>1.1579999999999999</v>
      </c>
      <c r="Q3742">
        <v>1.159</v>
      </c>
      <c r="R3742">
        <v>0.879</v>
      </c>
      <c r="S3742">
        <v>0.42199999999999999</v>
      </c>
    </row>
    <row r="3743" spans="1:19" x14ac:dyDescent="0.3">
      <c r="A3743">
        <v>600</v>
      </c>
      <c r="B3743">
        <v>-0.23200000000000001</v>
      </c>
      <c r="C3743">
        <v>-1.2090000000000001</v>
      </c>
      <c r="D3743">
        <v>-2.23</v>
      </c>
      <c r="E3743">
        <v>-2.968</v>
      </c>
      <c r="F3743">
        <v>-3.16</v>
      </c>
      <c r="G3743">
        <v>3.6</v>
      </c>
      <c r="H3743">
        <v>0</v>
      </c>
      <c r="I3743">
        <v>4</v>
      </c>
      <c r="J3743">
        <v>-0.255</v>
      </c>
      <c r="K3743">
        <v>-1.248</v>
      </c>
      <c r="L3743">
        <v>-2.2400000000000002</v>
      </c>
      <c r="M3743">
        <v>-3.0179999999999998</v>
      </c>
      <c r="N3743">
        <v>-3.1989999999999998</v>
      </c>
      <c r="O3743">
        <v>1.157</v>
      </c>
      <c r="P3743">
        <v>1.1579999999999999</v>
      </c>
      <c r="Q3743">
        <v>1.157</v>
      </c>
      <c r="R3743">
        <v>0.88100000000000001</v>
      </c>
      <c r="S3743">
        <v>0.42299999999999999</v>
      </c>
    </row>
    <row r="3745" spans="1:19" x14ac:dyDescent="0.3">
      <c r="A3745" t="s">
        <v>0</v>
      </c>
      <c r="B3745" t="s">
        <v>289</v>
      </c>
    </row>
    <row r="3746" spans="1:19" x14ac:dyDescent="0.3">
      <c r="A3746">
        <v>0</v>
      </c>
      <c r="B3746">
        <v>-0.23200000000000001</v>
      </c>
      <c r="C3746">
        <v>-1.208</v>
      </c>
      <c r="D3746">
        <v>-2.2309999999999999</v>
      </c>
      <c r="E3746">
        <v>-3.0150000000000001</v>
      </c>
      <c r="F3746">
        <v>-3.24</v>
      </c>
      <c r="G3746">
        <v>3.6</v>
      </c>
      <c r="H3746">
        <v>0.01</v>
      </c>
      <c r="I3746">
        <v>4</v>
      </c>
      <c r="J3746">
        <v>-0.24399999999999999</v>
      </c>
      <c r="K3746">
        <v>-1.244</v>
      </c>
      <c r="L3746">
        <v>-2.2410000000000001</v>
      </c>
      <c r="M3746">
        <v>-3.0539999999999998</v>
      </c>
      <c r="N3746">
        <v>-3.24</v>
      </c>
      <c r="O3746">
        <v>1.139</v>
      </c>
      <c r="P3746">
        <v>1.139</v>
      </c>
      <c r="Q3746">
        <v>1.1339999999999999</v>
      </c>
      <c r="R3746">
        <v>0.88600000000000001</v>
      </c>
      <c r="S3746">
        <v>0.39300000000000002</v>
      </c>
    </row>
    <row r="3747" spans="1:19" x14ac:dyDescent="0.3">
      <c r="A3747">
        <v>60</v>
      </c>
      <c r="B3747">
        <v>-0.23200000000000001</v>
      </c>
      <c r="C3747">
        <v>-1.208</v>
      </c>
      <c r="D3747">
        <v>-2.2309999999999999</v>
      </c>
      <c r="E3747">
        <v>-3.0150000000000001</v>
      </c>
      <c r="F3747">
        <v>-3.24</v>
      </c>
      <c r="G3747">
        <v>3.6</v>
      </c>
      <c r="H3747">
        <v>0.01</v>
      </c>
      <c r="I3747">
        <v>4</v>
      </c>
      <c r="J3747">
        <v>-0.251</v>
      </c>
      <c r="K3747">
        <v>-1.246</v>
      </c>
      <c r="L3747">
        <v>-2.2360000000000002</v>
      </c>
      <c r="M3747">
        <v>-3.048</v>
      </c>
      <c r="N3747">
        <v>-3.2589999999999999</v>
      </c>
      <c r="O3747">
        <v>1.155</v>
      </c>
      <c r="P3747">
        <v>1.155</v>
      </c>
      <c r="Q3747">
        <v>1.129</v>
      </c>
      <c r="R3747">
        <v>0.872</v>
      </c>
      <c r="S3747">
        <v>0.44400000000000001</v>
      </c>
    </row>
    <row r="3748" spans="1:19" x14ac:dyDescent="0.3">
      <c r="A3748">
        <v>120</v>
      </c>
      <c r="B3748">
        <v>-0.23200000000000001</v>
      </c>
      <c r="C3748">
        <v>-1.208</v>
      </c>
      <c r="D3748">
        <v>-2.2309999999999999</v>
      </c>
      <c r="E3748">
        <v>-3.0150000000000001</v>
      </c>
      <c r="F3748">
        <v>-3.24</v>
      </c>
      <c r="G3748">
        <v>3.6</v>
      </c>
      <c r="H3748">
        <v>0.01</v>
      </c>
      <c r="I3748">
        <v>4</v>
      </c>
      <c r="J3748">
        <v>-0.248</v>
      </c>
      <c r="K3748">
        <v>-1.2470000000000001</v>
      </c>
      <c r="L3748">
        <v>-2.2440000000000002</v>
      </c>
      <c r="M3748">
        <v>-3.06</v>
      </c>
      <c r="N3748">
        <v>-3.2629999999999999</v>
      </c>
      <c r="O3748">
        <v>1.153</v>
      </c>
      <c r="P3748">
        <v>1.169</v>
      </c>
      <c r="Q3748">
        <v>1.165</v>
      </c>
      <c r="R3748">
        <v>0.91700000000000004</v>
      </c>
      <c r="S3748">
        <v>0.44500000000000001</v>
      </c>
    </row>
    <row r="3749" spans="1:19" x14ac:dyDescent="0.3">
      <c r="A3749">
        <v>180</v>
      </c>
      <c r="B3749">
        <v>-0.23200000000000001</v>
      </c>
      <c r="C3749">
        <v>-1.208</v>
      </c>
      <c r="D3749">
        <v>-2.2309999999999999</v>
      </c>
      <c r="E3749">
        <v>-3.0150000000000001</v>
      </c>
      <c r="F3749">
        <v>-3.24</v>
      </c>
      <c r="G3749">
        <v>3.6</v>
      </c>
      <c r="H3749">
        <v>0.01</v>
      </c>
      <c r="I3749">
        <v>4</v>
      </c>
      <c r="J3749">
        <v>-0.248</v>
      </c>
      <c r="K3749">
        <v>-1.242</v>
      </c>
      <c r="L3749">
        <v>-2.2389999999999999</v>
      </c>
      <c r="M3749">
        <v>-3.0510000000000002</v>
      </c>
      <c r="N3749">
        <v>-3.2650000000000001</v>
      </c>
      <c r="O3749">
        <v>1.155</v>
      </c>
      <c r="P3749">
        <v>1.1579999999999999</v>
      </c>
      <c r="Q3749">
        <v>1.147</v>
      </c>
      <c r="R3749">
        <v>0.89</v>
      </c>
      <c r="S3749">
        <v>0.44600000000000001</v>
      </c>
    </row>
    <row r="3750" spans="1:19" x14ac:dyDescent="0.3">
      <c r="A3750">
        <v>240</v>
      </c>
      <c r="B3750">
        <v>-0.23200000000000001</v>
      </c>
      <c r="C3750">
        <v>-1.208</v>
      </c>
      <c r="D3750">
        <v>-2.2309999999999999</v>
      </c>
      <c r="E3750">
        <v>-3.0150000000000001</v>
      </c>
      <c r="F3750">
        <v>-3.24</v>
      </c>
      <c r="G3750">
        <v>3.6</v>
      </c>
      <c r="H3750">
        <v>0.01</v>
      </c>
      <c r="I3750">
        <v>4</v>
      </c>
      <c r="J3750">
        <v>-0.25</v>
      </c>
      <c r="K3750">
        <v>-1.244</v>
      </c>
      <c r="L3750">
        <v>-2.242</v>
      </c>
      <c r="M3750">
        <v>-3.0489999999999999</v>
      </c>
      <c r="N3750">
        <v>-3.2669999999999999</v>
      </c>
      <c r="O3750">
        <v>1.161</v>
      </c>
      <c r="P3750">
        <v>1.1679999999999999</v>
      </c>
      <c r="Q3750">
        <v>1.165</v>
      </c>
      <c r="R3750">
        <v>0.88700000000000001</v>
      </c>
      <c r="S3750">
        <v>0.44700000000000001</v>
      </c>
    </row>
    <row r="3751" spans="1:19" x14ac:dyDescent="0.3">
      <c r="A3751">
        <v>300</v>
      </c>
      <c r="B3751">
        <v>-0.23200000000000001</v>
      </c>
      <c r="C3751">
        <v>-1.208</v>
      </c>
      <c r="D3751">
        <v>-2.2309999999999999</v>
      </c>
      <c r="E3751">
        <v>-3.0150000000000001</v>
      </c>
      <c r="F3751">
        <v>-3.24</v>
      </c>
      <c r="G3751">
        <v>3.6</v>
      </c>
      <c r="H3751">
        <v>0.01</v>
      </c>
      <c r="I3751">
        <v>4</v>
      </c>
      <c r="J3751">
        <v>-0.248</v>
      </c>
      <c r="K3751">
        <v>-1.244</v>
      </c>
      <c r="L3751">
        <v>-2.242</v>
      </c>
      <c r="M3751">
        <v>-3.052</v>
      </c>
      <c r="N3751">
        <v>-3.27</v>
      </c>
      <c r="O3751">
        <v>1.161</v>
      </c>
      <c r="P3751">
        <v>1.161</v>
      </c>
      <c r="Q3751">
        <v>1.1619999999999999</v>
      </c>
      <c r="R3751">
        <v>0.90200000000000002</v>
      </c>
      <c r="S3751">
        <v>0.44800000000000001</v>
      </c>
    </row>
    <row r="3752" spans="1:19" x14ac:dyDescent="0.3">
      <c r="A3752">
        <v>360</v>
      </c>
      <c r="B3752">
        <v>-0.23200000000000001</v>
      </c>
      <c r="C3752">
        <v>-1.208</v>
      </c>
      <c r="D3752">
        <v>-2.2309999999999999</v>
      </c>
      <c r="E3752">
        <v>-3.0150000000000001</v>
      </c>
      <c r="F3752">
        <v>-3.24</v>
      </c>
      <c r="G3752">
        <v>3.6</v>
      </c>
      <c r="H3752">
        <v>0.01</v>
      </c>
      <c r="I3752">
        <v>4</v>
      </c>
      <c r="J3752">
        <v>-0.247</v>
      </c>
      <c r="K3752">
        <v>-1.244</v>
      </c>
      <c r="L3752">
        <v>-2.2400000000000002</v>
      </c>
      <c r="M3752">
        <v>-3.056</v>
      </c>
      <c r="N3752">
        <v>-3.2719999999999998</v>
      </c>
      <c r="O3752">
        <v>1.1639999999999999</v>
      </c>
      <c r="P3752">
        <v>1.161</v>
      </c>
      <c r="Q3752">
        <v>1.1559999999999999</v>
      </c>
      <c r="R3752">
        <v>0.91500000000000004</v>
      </c>
      <c r="S3752">
        <v>0.44900000000000001</v>
      </c>
    </row>
    <row r="3753" spans="1:19" x14ac:dyDescent="0.3">
      <c r="A3753">
        <v>420</v>
      </c>
      <c r="B3753">
        <v>-0.23200000000000001</v>
      </c>
      <c r="C3753">
        <v>-1.208</v>
      </c>
      <c r="D3753">
        <v>-2.2309999999999999</v>
      </c>
      <c r="E3753">
        <v>-3.0150000000000001</v>
      </c>
      <c r="F3753">
        <v>-3.24</v>
      </c>
      <c r="G3753">
        <v>3.6</v>
      </c>
      <c r="H3753">
        <v>0.01</v>
      </c>
      <c r="I3753">
        <v>4</v>
      </c>
      <c r="J3753">
        <v>-0.247</v>
      </c>
      <c r="K3753">
        <v>-1.246</v>
      </c>
      <c r="L3753">
        <v>-2.2410000000000001</v>
      </c>
      <c r="M3753">
        <v>-3.0590000000000002</v>
      </c>
      <c r="N3753">
        <v>-3.2749999999999999</v>
      </c>
      <c r="O3753">
        <v>1.1659999999999999</v>
      </c>
      <c r="P3753">
        <v>1.1619999999999999</v>
      </c>
      <c r="Q3753">
        <v>1.159</v>
      </c>
      <c r="R3753">
        <v>0.92200000000000004</v>
      </c>
      <c r="S3753">
        <v>0.45</v>
      </c>
    </row>
    <row r="3754" spans="1:19" x14ac:dyDescent="0.3">
      <c r="A3754">
        <v>480</v>
      </c>
      <c r="B3754">
        <v>-0.23200000000000001</v>
      </c>
      <c r="C3754">
        <v>-1.208</v>
      </c>
      <c r="D3754">
        <v>-2.2309999999999999</v>
      </c>
      <c r="E3754">
        <v>-3.0150000000000001</v>
      </c>
      <c r="F3754">
        <v>-3.24</v>
      </c>
      <c r="G3754">
        <v>3.6</v>
      </c>
      <c r="H3754">
        <v>0.01</v>
      </c>
      <c r="I3754">
        <v>4</v>
      </c>
      <c r="J3754">
        <v>-0.245</v>
      </c>
      <c r="K3754">
        <v>-1.246</v>
      </c>
      <c r="L3754">
        <v>-2.2410000000000001</v>
      </c>
      <c r="M3754">
        <v>-3.0609999999999999</v>
      </c>
      <c r="N3754">
        <v>-3.278</v>
      </c>
      <c r="O3754">
        <v>1.167</v>
      </c>
      <c r="P3754">
        <v>1.1619999999999999</v>
      </c>
      <c r="Q3754">
        <v>1.161</v>
      </c>
      <c r="R3754">
        <v>0.92500000000000004</v>
      </c>
      <c r="S3754">
        <v>0.45100000000000001</v>
      </c>
    </row>
    <row r="3755" spans="1:19" x14ac:dyDescent="0.3">
      <c r="A3755">
        <v>540</v>
      </c>
      <c r="B3755">
        <v>-0.23200000000000001</v>
      </c>
      <c r="C3755">
        <v>-1.208</v>
      </c>
      <c r="D3755">
        <v>-2.2309999999999999</v>
      </c>
      <c r="E3755">
        <v>-3.0150000000000001</v>
      </c>
      <c r="F3755">
        <v>-3.24</v>
      </c>
      <c r="G3755">
        <v>3.6</v>
      </c>
      <c r="H3755">
        <v>0.01</v>
      </c>
      <c r="I3755">
        <v>4</v>
      </c>
      <c r="J3755">
        <v>-0.24399999999999999</v>
      </c>
      <c r="K3755">
        <v>-1.246</v>
      </c>
      <c r="L3755">
        <v>-2.2410000000000001</v>
      </c>
      <c r="M3755">
        <v>-3.0630000000000002</v>
      </c>
      <c r="N3755">
        <v>-3.282</v>
      </c>
      <c r="O3755">
        <v>1.1679999999999999</v>
      </c>
      <c r="P3755">
        <v>1.161</v>
      </c>
      <c r="Q3755">
        <v>1.161</v>
      </c>
      <c r="R3755">
        <v>0.92700000000000005</v>
      </c>
      <c r="S3755">
        <v>0.45200000000000001</v>
      </c>
    </row>
    <row r="3756" spans="1:19" x14ac:dyDescent="0.3">
      <c r="A3756">
        <v>600</v>
      </c>
      <c r="B3756">
        <v>-0.23200000000000001</v>
      </c>
      <c r="C3756">
        <v>-1.208</v>
      </c>
      <c r="D3756">
        <v>-2.2309999999999999</v>
      </c>
      <c r="E3756">
        <v>-3.0150000000000001</v>
      </c>
      <c r="F3756">
        <v>-3.24</v>
      </c>
      <c r="G3756">
        <v>3.6</v>
      </c>
      <c r="H3756">
        <v>0.01</v>
      </c>
      <c r="I3756">
        <v>4</v>
      </c>
      <c r="J3756">
        <v>-0.24399999999999999</v>
      </c>
      <c r="K3756">
        <v>-1.246</v>
      </c>
      <c r="L3756">
        <v>-2.2410000000000001</v>
      </c>
      <c r="M3756">
        <v>-3.0649999999999999</v>
      </c>
      <c r="N3756">
        <v>-3.2850000000000001</v>
      </c>
      <c r="O3756">
        <v>1.17</v>
      </c>
      <c r="P3756">
        <v>1.1619999999999999</v>
      </c>
      <c r="Q3756">
        <v>1.1599999999999999</v>
      </c>
      <c r="R3756">
        <v>0.92900000000000005</v>
      </c>
      <c r="S3756">
        <v>0.45300000000000001</v>
      </c>
    </row>
    <row r="3758" spans="1:19" x14ac:dyDescent="0.3">
      <c r="A3758" t="s">
        <v>0</v>
      </c>
      <c r="B3758" t="s">
        <v>290</v>
      </c>
    </row>
    <row r="3759" spans="1:19" x14ac:dyDescent="0.3">
      <c r="A3759">
        <v>0</v>
      </c>
      <c r="B3759">
        <v>-0.23200000000000001</v>
      </c>
      <c r="C3759">
        <v>-1.208</v>
      </c>
      <c r="D3759">
        <v>-2.2309999999999999</v>
      </c>
      <c r="E3759">
        <v>-3.0089999999999999</v>
      </c>
      <c r="F3759">
        <v>-3.23</v>
      </c>
      <c r="G3759">
        <v>3.6</v>
      </c>
      <c r="H3759">
        <v>0.01</v>
      </c>
      <c r="I3759">
        <v>4</v>
      </c>
      <c r="J3759">
        <v>-0.24399999999999999</v>
      </c>
      <c r="K3759">
        <v>-1.244</v>
      </c>
      <c r="L3759">
        <v>-2.2410000000000001</v>
      </c>
      <c r="M3759">
        <v>-3.048</v>
      </c>
      <c r="N3759">
        <v>-3.23</v>
      </c>
      <c r="O3759">
        <v>1.139</v>
      </c>
      <c r="P3759">
        <v>1.139</v>
      </c>
      <c r="Q3759">
        <v>1.1339999999999999</v>
      </c>
      <c r="R3759">
        <v>0.88</v>
      </c>
      <c r="S3759">
        <v>0.39</v>
      </c>
    </row>
    <row r="3760" spans="1:19" x14ac:dyDescent="0.3">
      <c r="A3760">
        <v>60</v>
      </c>
      <c r="B3760">
        <v>-0.23200000000000001</v>
      </c>
      <c r="C3760">
        <v>-1.208</v>
      </c>
      <c r="D3760">
        <v>-2.2309999999999999</v>
      </c>
      <c r="E3760">
        <v>-3.0089999999999999</v>
      </c>
      <c r="F3760">
        <v>-3.23</v>
      </c>
      <c r="G3760">
        <v>3.6</v>
      </c>
      <c r="H3760">
        <v>0.01</v>
      </c>
      <c r="I3760">
        <v>4</v>
      </c>
      <c r="J3760">
        <v>-0.251</v>
      </c>
      <c r="K3760">
        <v>-1.246</v>
      </c>
      <c r="L3760">
        <v>-2.2360000000000002</v>
      </c>
      <c r="M3760">
        <v>-3.0419999999999998</v>
      </c>
      <c r="N3760">
        <v>-3.2490000000000001</v>
      </c>
      <c r="O3760">
        <v>1.155</v>
      </c>
      <c r="P3760">
        <v>1.1539999999999999</v>
      </c>
      <c r="Q3760">
        <v>1.129</v>
      </c>
      <c r="R3760">
        <v>0.86499999999999999</v>
      </c>
      <c r="S3760">
        <v>0.44</v>
      </c>
    </row>
    <row r="3761" spans="1:19" x14ac:dyDescent="0.3">
      <c r="A3761">
        <v>120</v>
      </c>
      <c r="B3761">
        <v>-0.23200000000000001</v>
      </c>
      <c r="C3761">
        <v>-1.208</v>
      </c>
      <c r="D3761">
        <v>-2.2309999999999999</v>
      </c>
      <c r="E3761">
        <v>-3.0089999999999999</v>
      </c>
      <c r="F3761">
        <v>-3.23</v>
      </c>
      <c r="G3761">
        <v>3.6</v>
      </c>
      <c r="H3761">
        <v>0.01</v>
      </c>
      <c r="I3761">
        <v>4</v>
      </c>
      <c r="J3761">
        <v>-0.249</v>
      </c>
      <c r="K3761">
        <v>-1.2470000000000001</v>
      </c>
      <c r="L3761">
        <v>-2.2440000000000002</v>
      </c>
      <c r="M3761">
        <v>-3.0539999999999998</v>
      </c>
      <c r="N3761">
        <v>-3.2530000000000001</v>
      </c>
      <c r="O3761">
        <v>1.153</v>
      </c>
      <c r="P3761">
        <v>1.169</v>
      </c>
      <c r="Q3761">
        <v>1.1639999999999999</v>
      </c>
      <c r="R3761">
        <v>0.91</v>
      </c>
      <c r="S3761">
        <v>0.441</v>
      </c>
    </row>
    <row r="3762" spans="1:19" x14ac:dyDescent="0.3">
      <c r="A3762">
        <v>180</v>
      </c>
      <c r="B3762">
        <v>-0.23200000000000001</v>
      </c>
      <c r="C3762">
        <v>-1.208</v>
      </c>
      <c r="D3762">
        <v>-2.2309999999999999</v>
      </c>
      <c r="E3762">
        <v>-3.0089999999999999</v>
      </c>
      <c r="F3762">
        <v>-3.23</v>
      </c>
      <c r="G3762">
        <v>3.6</v>
      </c>
      <c r="H3762">
        <v>0.01</v>
      </c>
      <c r="I3762">
        <v>4</v>
      </c>
      <c r="J3762">
        <v>-0.248</v>
      </c>
      <c r="K3762">
        <v>-1.242</v>
      </c>
      <c r="L3762">
        <v>-2.2389999999999999</v>
      </c>
      <c r="M3762">
        <v>-3.0459999999999998</v>
      </c>
      <c r="N3762">
        <v>-3.254</v>
      </c>
      <c r="O3762">
        <v>1.155</v>
      </c>
      <c r="P3762">
        <v>1.1579999999999999</v>
      </c>
      <c r="Q3762">
        <v>1.147</v>
      </c>
      <c r="R3762">
        <v>0.88300000000000001</v>
      </c>
      <c r="S3762">
        <v>0.442</v>
      </c>
    </row>
    <row r="3763" spans="1:19" x14ac:dyDescent="0.3">
      <c r="A3763">
        <v>240</v>
      </c>
      <c r="B3763">
        <v>-0.23200000000000001</v>
      </c>
      <c r="C3763">
        <v>-1.208</v>
      </c>
      <c r="D3763">
        <v>-2.2309999999999999</v>
      </c>
      <c r="E3763">
        <v>-3.0089999999999999</v>
      </c>
      <c r="F3763">
        <v>-3.23</v>
      </c>
      <c r="G3763">
        <v>3.6</v>
      </c>
      <c r="H3763">
        <v>0.01</v>
      </c>
      <c r="I3763">
        <v>4</v>
      </c>
      <c r="J3763">
        <v>-0.25</v>
      </c>
      <c r="K3763">
        <v>-1.244</v>
      </c>
      <c r="L3763">
        <v>-2.242</v>
      </c>
      <c r="M3763">
        <v>-3.0430000000000001</v>
      </c>
      <c r="N3763">
        <v>-3.2570000000000001</v>
      </c>
      <c r="O3763">
        <v>1.161</v>
      </c>
      <c r="P3763">
        <v>1.1679999999999999</v>
      </c>
      <c r="Q3763">
        <v>1.165</v>
      </c>
      <c r="R3763">
        <v>0.88100000000000001</v>
      </c>
      <c r="S3763">
        <v>0.443</v>
      </c>
    </row>
    <row r="3764" spans="1:19" x14ac:dyDescent="0.3">
      <c r="A3764">
        <v>300</v>
      </c>
      <c r="B3764">
        <v>-0.23200000000000001</v>
      </c>
      <c r="C3764">
        <v>-1.208</v>
      </c>
      <c r="D3764">
        <v>-2.2309999999999999</v>
      </c>
      <c r="E3764">
        <v>-3.0089999999999999</v>
      </c>
      <c r="F3764">
        <v>-3.23</v>
      </c>
      <c r="G3764">
        <v>3.6</v>
      </c>
      <c r="H3764">
        <v>0.01</v>
      </c>
      <c r="I3764">
        <v>4</v>
      </c>
      <c r="J3764">
        <v>-0.248</v>
      </c>
      <c r="K3764">
        <v>-1.244</v>
      </c>
      <c r="L3764">
        <v>-2.2410000000000001</v>
      </c>
      <c r="M3764">
        <v>-3.0459999999999998</v>
      </c>
      <c r="N3764">
        <v>-3.26</v>
      </c>
      <c r="O3764">
        <v>1.161</v>
      </c>
      <c r="P3764">
        <v>1.161</v>
      </c>
      <c r="Q3764">
        <v>1.161</v>
      </c>
      <c r="R3764">
        <v>0.89600000000000002</v>
      </c>
      <c r="S3764">
        <v>0.44400000000000001</v>
      </c>
    </row>
    <row r="3765" spans="1:19" x14ac:dyDescent="0.3">
      <c r="A3765">
        <v>360</v>
      </c>
      <c r="B3765">
        <v>-0.23200000000000001</v>
      </c>
      <c r="C3765">
        <v>-1.208</v>
      </c>
      <c r="D3765">
        <v>-2.2309999999999999</v>
      </c>
      <c r="E3765">
        <v>-3.0089999999999999</v>
      </c>
      <c r="F3765">
        <v>-3.23</v>
      </c>
      <c r="G3765">
        <v>3.6</v>
      </c>
      <c r="H3765">
        <v>0.01</v>
      </c>
      <c r="I3765">
        <v>4</v>
      </c>
      <c r="J3765">
        <v>-0.247</v>
      </c>
      <c r="K3765">
        <v>-1.244</v>
      </c>
      <c r="L3765">
        <v>-2.2400000000000002</v>
      </c>
      <c r="M3765">
        <v>-3.05</v>
      </c>
      <c r="N3765">
        <v>-3.262</v>
      </c>
      <c r="O3765">
        <v>1.1639999999999999</v>
      </c>
      <c r="P3765">
        <v>1.161</v>
      </c>
      <c r="Q3765">
        <v>1.1559999999999999</v>
      </c>
      <c r="R3765">
        <v>0.91</v>
      </c>
      <c r="S3765">
        <v>0.44500000000000001</v>
      </c>
    </row>
    <row r="3766" spans="1:19" x14ac:dyDescent="0.3">
      <c r="A3766">
        <v>420</v>
      </c>
      <c r="B3766">
        <v>-0.23200000000000001</v>
      </c>
      <c r="C3766">
        <v>-1.208</v>
      </c>
      <c r="D3766">
        <v>-2.2309999999999999</v>
      </c>
      <c r="E3766">
        <v>-3.0089999999999999</v>
      </c>
      <c r="F3766">
        <v>-3.23</v>
      </c>
      <c r="G3766">
        <v>3.6</v>
      </c>
      <c r="H3766">
        <v>0.01</v>
      </c>
      <c r="I3766">
        <v>4</v>
      </c>
      <c r="J3766">
        <v>-0.247</v>
      </c>
      <c r="K3766">
        <v>-1.246</v>
      </c>
      <c r="L3766">
        <v>-2.2400000000000002</v>
      </c>
      <c r="M3766">
        <v>-3.0529999999999999</v>
      </c>
      <c r="N3766">
        <v>-3.2650000000000001</v>
      </c>
      <c r="O3766">
        <v>1.1659999999999999</v>
      </c>
      <c r="P3766">
        <v>1.1619999999999999</v>
      </c>
      <c r="Q3766">
        <v>1.159</v>
      </c>
      <c r="R3766">
        <v>0.91700000000000004</v>
      </c>
      <c r="S3766">
        <v>0.44600000000000001</v>
      </c>
    </row>
    <row r="3767" spans="1:19" x14ac:dyDescent="0.3">
      <c r="A3767">
        <v>480</v>
      </c>
      <c r="B3767">
        <v>-0.23200000000000001</v>
      </c>
      <c r="C3767">
        <v>-1.208</v>
      </c>
      <c r="D3767">
        <v>-2.2309999999999999</v>
      </c>
      <c r="E3767">
        <v>-3.0089999999999999</v>
      </c>
      <c r="F3767">
        <v>-3.23</v>
      </c>
      <c r="G3767">
        <v>3.6</v>
      </c>
      <c r="H3767">
        <v>0.01</v>
      </c>
      <c r="I3767">
        <v>4</v>
      </c>
      <c r="J3767">
        <v>-0.245</v>
      </c>
      <c r="K3767">
        <v>-1.246</v>
      </c>
      <c r="L3767">
        <v>-2.2410000000000001</v>
      </c>
      <c r="M3767">
        <v>-3.056</v>
      </c>
      <c r="N3767">
        <v>-3.2679999999999998</v>
      </c>
      <c r="O3767">
        <v>1.167</v>
      </c>
      <c r="P3767">
        <v>1.1619999999999999</v>
      </c>
      <c r="Q3767">
        <v>1.161</v>
      </c>
      <c r="R3767">
        <v>0.92</v>
      </c>
      <c r="S3767">
        <v>0.44700000000000001</v>
      </c>
    </row>
    <row r="3768" spans="1:19" x14ac:dyDescent="0.3">
      <c r="A3768">
        <v>540</v>
      </c>
      <c r="B3768">
        <v>-0.23200000000000001</v>
      </c>
      <c r="C3768">
        <v>-1.208</v>
      </c>
      <c r="D3768">
        <v>-2.2309999999999999</v>
      </c>
      <c r="E3768">
        <v>-3.0089999999999999</v>
      </c>
      <c r="F3768">
        <v>-3.23</v>
      </c>
      <c r="G3768">
        <v>3.6</v>
      </c>
      <c r="H3768">
        <v>0.01</v>
      </c>
      <c r="I3768">
        <v>4</v>
      </c>
      <c r="J3768">
        <v>-0.245</v>
      </c>
      <c r="K3768">
        <v>-1.246</v>
      </c>
      <c r="L3768">
        <v>-2.2410000000000001</v>
      </c>
      <c r="M3768">
        <v>-3.0569999999999999</v>
      </c>
      <c r="N3768">
        <v>-3.2709999999999999</v>
      </c>
      <c r="O3768">
        <v>1.169</v>
      </c>
      <c r="P3768">
        <v>1.161</v>
      </c>
      <c r="Q3768">
        <v>1.161</v>
      </c>
      <c r="R3768">
        <v>0.92100000000000004</v>
      </c>
      <c r="S3768">
        <v>0.44800000000000001</v>
      </c>
    </row>
    <row r="3769" spans="1:19" x14ac:dyDescent="0.3">
      <c r="A3769">
        <v>600</v>
      </c>
      <c r="B3769">
        <v>-0.23200000000000001</v>
      </c>
      <c r="C3769">
        <v>-1.208</v>
      </c>
      <c r="D3769">
        <v>-2.2309999999999999</v>
      </c>
      <c r="E3769">
        <v>-3.0089999999999999</v>
      </c>
      <c r="F3769">
        <v>-3.23</v>
      </c>
      <c r="G3769">
        <v>3.6</v>
      </c>
      <c r="H3769">
        <v>0.01</v>
      </c>
      <c r="I3769">
        <v>4</v>
      </c>
      <c r="J3769">
        <v>-0.24399999999999999</v>
      </c>
      <c r="K3769">
        <v>-1.246</v>
      </c>
      <c r="L3769">
        <v>-2.2410000000000001</v>
      </c>
      <c r="M3769">
        <v>-3.0590000000000002</v>
      </c>
      <c r="N3769">
        <v>-3.274</v>
      </c>
      <c r="O3769">
        <v>1.17</v>
      </c>
      <c r="P3769">
        <v>1.1619999999999999</v>
      </c>
      <c r="Q3769">
        <v>1.1599999999999999</v>
      </c>
      <c r="R3769">
        <v>0.92300000000000004</v>
      </c>
      <c r="S3769">
        <v>0.44900000000000001</v>
      </c>
    </row>
    <row r="3771" spans="1:19" x14ac:dyDescent="0.3">
      <c r="A3771" t="s">
        <v>0</v>
      </c>
      <c r="B3771" t="s">
        <v>291</v>
      </c>
    </row>
    <row r="3772" spans="1:19" x14ac:dyDescent="0.3">
      <c r="A3772">
        <v>0</v>
      </c>
      <c r="B3772">
        <v>-0.23200000000000001</v>
      </c>
      <c r="C3772">
        <v>-1.208</v>
      </c>
      <c r="D3772">
        <v>-2.23</v>
      </c>
      <c r="E3772">
        <v>-3.0030000000000001</v>
      </c>
      <c r="F3772">
        <v>-3.22</v>
      </c>
      <c r="G3772">
        <v>3.6</v>
      </c>
      <c r="H3772">
        <v>0.01</v>
      </c>
      <c r="I3772">
        <v>4</v>
      </c>
      <c r="J3772">
        <v>-0.24399999999999999</v>
      </c>
      <c r="K3772">
        <v>-1.244</v>
      </c>
      <c r="L3772">
        <v>-2.2410000000000001</v>
      </c>
      <c r="M3772">
        <v>-3.0430000000000001</v>
      </c>
      <c r="N3772">
        <v>-3.22</v>
      </c>
      <c r="O3772">
        <v>1.139</v>
      </c>
      <c r="P3772">
        <v>1.139</v>
      </c>
      <c r="Q3772">
        <v>1.1339999999999999</v>
      </c>
      <c r="R3772">
        <v>0.873</v>
      </c>
      <c r="S3772">
        <v>0.38700000000000001</v>
      </c>
    </row>
    <row r="3773" spans="1:19" x14ac:dyDescent="0.3">
      <c r="A3773">
        <v>60</v>
      </c>
      <c r="B3773">
        <v>-0.23200000000000001</v>
      </c>
      <c r="C3773">
        <v>-1.208</v>
      </c>
      <c r="D3773">
        <v>-2.23</v>
      </c>
      <c r="E3773">
        <v>-3.0030000000000001</v>
      </c>
      <c r="F3773">
        <v>-3.22</v>
      </c>
      <c r="G3773">
        <v>3.6</v>
      </c>
      <c r="H3773">
        <v>0.01</v>
      </c>
      <c r="I3773">
        <v>4</v>
      </c>
      <c r="J3773">
        <v>-0.251</v>
      </c>
      <c r="K3773">
        <v>-1.246</v>
      </c>
      <c r="L3773">
        <v>-2.2360000000000002</v>
      </c>
      <c r="M3773">
        <v>-3.0369999999999999</v>
      </c>
      <c r="N3773">
        <v>-3.238</v>
      </c>
      <c r="O3773">
        <v>1.155</v>
      </c>
      <c r="P3773">
        <v>1.1559999999999999</v>
      </c>
      <c r="Q3773">
        <v>1.1299999999999999</v>
      </c>
      <c r="R3773">
        <v>0.85499999999999998</v>
      </c>
      <c r="S3773">
        <v>0.436</v>
      </c>
    </row>
    <row r="3774" spans="1:19" x14ac:dyDescent="0.3">
      <c r="A3774">
        <v>120</v>
      </c>
      <c r="B3774">
        <v>-0.23200000000000001</v>
      </c>
      <c r="C3774">
        <v>-1.208</v>
      </c>
      <c r="D3774">
        <v>-2.23</v>
      </c>
      <c r="E3774">
        <v>-3.0030000000000001</v>
      </c>
      <c r="F3774">
        <v>-3.22</v>
      </c>
      <c r="G3774">
        <v>3.6</v>
      </c>
      <c r="H3774">
        <v>0.01</v>
      </c>
      <c r="I3774">
        <v>4</v>
      </c>
      <c r="J3774">
        <v>-0.248</v>
      </c>
      <c r="K3774">
        <v>-1.2470000000000001</v>
      </c>
      <c r="L3774">
        <v>-2.2440000000000002</v>
      </c>
      <c r="M3774">
        <v>-3.0489999999999999</v>
      </c>
      <c r="N3774">
        <v>-3.242</v>
      </c>
      <c r="O3774">
        <v>1.153</v>
      </c>
      <c r="P3774">
        <v>1.169</v>
      </c>
      <c r="Q3774">
        <v>1.163</v>
      </c>
      <c r="R3774">
        <v>0.90100000000000002</v>
      </c>
      <c r="S3774">
        <v>0.437</v>
      </c>
    </row>
    <row r="3775" spans="1:19" x14ac:dyDescent="0.3">
      <c r="A3775">
        <v>180</v>
      </c>
      <c r="B3775">
        <v>-0.23200000000000001</v>
      </c>
      <c r="C3775">
        <v>-1.208</v>
      </c>
      <c r="D3775">
        <v>-2.23</v>
      </c>
      <c r="E3775">
        <v>-3.0030000000000001</v>
      </c>
      <c r="F3775">
        <v>-3.22</v>
      </c>
      <c r="G3775">
        <v>3.6</v>
      </c>
      <c r="H3775">
        <v>0.01</v>
      </c>
      <c r="I3775">
        <v>4</v>
      </c>
      <c r="J3775">
        <v>-0.248</v>
      </c>
      <c r="K3775">
        <v>-1.242</v>
      </c>
      <c r="L3775">
        <v>-2.238</v>
      </c>
      <c r="M3775">
        <v>-3.0409999999999999</v>
      </c>
      <c r="N3775">
        <v>-3.2429999999999999</v>
      </c>
      <c r="O3775">
        <v>1.155</v>
      </c>
      <c r="P3775">
        <v>1.1579999999999999</v>
      </c>
      <c r="Q3775">
        <v>1.1459999999999999</v>
      </c>
      <c r="R3775">
        <v>0.877</v>
      </c>
      <c r="S3775">
        <v>0.438</v>
      </c>
    </row>
    <row r="3776" spans="1:19" x14ac:dyDescent="0.3">
      <c r="A3776">
        <v>240</v>
      </c>
      <c r="B3776">
        <v>-0.23200000000000001</v>
      </c>
      <c r="C3776">
        <v>-1.208</v>
      </c>
      <c r="D3776">
        <v>-2.23</v>
      </c>
      <c r="E3776">
        <v>-3.0030000000000001</v>
      </c>
      <c r="F3776">
        <v>-3.22</v>
      </c>
      <c r="G3776">
        <v>3.6</v>
      </c>
      <c r="H3776">
        <v>0.01</v>
      </c>
      <c r="I3776">
        <v>4</v>
      </c>
      <c r="J3776">
        <v>-0.25</v>
      </c>
      <c r="K3776">
        <v>-1.244</v>
      </c>
      <c r="L3776">
        <v>-2.2410000000000001</v>
      </c>
      <c r="M3776">
        <v>-3.0379999999999998</v>
      </c>
      <c r="N3776">
        <v>-3.246</v>
      </c>
      <c r="O3776">
        <v>1.161</v>
      </c>
      <c r="P3776">
        <v>1.1679999999999999</v>
      </c>
      <c r="Q3776">
        <v>1.1639999999999999</v>
      </c>
      <c r="R3776">
        <v>0.873</v>
      </c>
      <c r="S3776">
        <v>0.439</v>
      </c>
    </row>
    <row r="3777" spans="1:19" x14ac:dyDescent="0.3">
      <c r="A3777">
        <v>300</v>
      </c>
      <c r="B3777">
        <v>-0.23200000000000001</v>
      </c>
      <c r="C3777">
        <v>-1.208</v>
      </c>
      <c r="D3777">
        <v>-2.23</v>
      </c>
      <c r="E3777">
        <v>-3.0030000000000001</v>
      </c>
      <c r="F3777">
        <v>-3.22</v>
      </c>
      <c r="G3777">
        <v>3.6</v>
      </c>
      <c r="H3777">
        <v>0.01</v>
      </c>
      <c r="I3777">
        <v>4</v>
      </c>
      <c r="J3777">
        <v>-0.248</v>
      </c>
      <c r="K3777">
        <v>-1.244</v>
      </c>
      <c r="L3777">
        <v>-2.2410000000000001</v>
      </c>
      <c r="M3777">
        <v>-3.0409999999999999</v>
      </c>
      <c r="N3777">
        <v>-3.2490000000000001</v>
      </c>
      <c r="O3777">
        <v>1.161</v>
      </c>
      <c r="P3777">
        <v>1.161</v>
      </c>
      <c r="Q3777">
        <v>1.161</v>
      </c>
      <c r="R3777">
        <v>0.89</v>
      </c>
      <c r="S3777">
        <v>0.44</v>
      </c>
    </row>
    <row r="3778" spans="1:19" x14ac:dyDescent="0.3">
      <c r="A3778">
        <v>360</v>
      </c>
      <c r="B3778">
        <v>-0.23200000000000001</v>
      </c>
      <c r="C3778">
        <v>-1.208</v>
      </c>
      <c r="D3778">
        <v>-2.23</v>
      </c>
      <c r="E3778">
        <v>-3.0030000000000001</v>
      </c>
      <c r="F3778">
        <v>-3.22</v>
      </c>
      <c r="G3778">
        <v>3.6</v>
      </c>
      <c r="H3778">
        <v>0.01</v>
      </c>
      <c r="I3778">
        <v>4</v>
      </c>
      <c r="J3778">
        <v>-0.247</v>
      </c>
      <c r="K3778">
        <v>-1.244</v>
      </c>
      <c r="L3778">
        <v>-2.2400000000000002</v>
      </c>
      <c r="M3778">
        <v>-3.0449999999999999</v>
      </c>
      <c r="N3778">
        <v>-3.2519999999999998</v>
      </c>
      <c r="O3778">
        <v>1.1639999999999999</v>
      </c>
      <c r="P3778">
        <v>1.161</v>
      </c>
      <c r="Q3778">
        <v>1.1559999999999999</v>
      </c>
      <c r="R3778">
        <v>0.90300000000000002</v>
      </c>
      <c r="S3778">
        <v>0.441</v>
      </c>
    </row>
    <row r="3779" spans="1:19" x14ac:dyDescent="0.3">
      <c r="A3779">
        <v>420</v>
      </c>
      <c r="B3779">
        <v>-0.23200000000000001</v>
      </c>
      <c r="C3779">
        <v>-1.208</v>
      </c>
      <c r="D3779">
        <v>-2.23</v>
      </c>
      <c r="E3779">
        <v>-3.0030000000000001</v>
      </c>
      <c r="F3779">
        <v>-3.22</v>
      </c>
      <c r="G3779">
        <v>3.6</v>
      </c>
      <c r="H3779">
        <v>0.01</v>
      </c>
      <c r="I3779">
        <v>4</v>
      </c>
      <c r="J3779">
        <v>-0.247</v>
      </c>
      <c r="K3779">
        <v>-1.246</v>
      </c>
      <c r="L3779">
        <v>-2.2400000000000002</v>
      </c>
      <c r="M3779">
        <v>-3.048</v>
      </c>
      <c r="N3779">
        <v>-3.254</v>
      </c>
      <c r="O3779">
        <v>1.1659999999999999</v>
      </c>
      <c r="P3779">
        <v>1.1619999999999999</v>
      </c>
      <c r="Q3779">
        <v>1.159</v>
      </c>
      <c r="R3779">
        <v>0.91</v>
      </c>
      <c r="S3779">
        <v>0.442</v>
      </c>
    </row>
    <row r="3780" spans="1:19" x14ac:dyDescent="0.3">
      <c r="A3780">
        <v>480</v>
      </c>
      <c r="B3780">
        <v>-0.23200000000000001</v>
      </c>
      <c r="C3780">
        <v>-1.208</v>
      </c>
      <c r="D3780">
        <v>-2.23</v>
      </c>
      <c r="E3780">
        <v>-3.0030000000000001</v>
      </c>
      <c r="F3780">
        <v>-3.22</v>
      </c>
      <c r="G3780">
        <v>3.6</v>
      </c>
      <c r="H3780">
        <v>0.01</v>
      </c>
      <c r="I3780">
        <v>4</v>
      </c>
      <c r="J3780">
        <v>-0.245</v>
      </c>
      <c r="K3780">
        <v>-1.246</v>
      </c>
      <c r="L3780">
        <v>-2.2410000000000001</v>
      </c>
      <c r="M3780">
        <v>-3.05</v>
      </c>
      <c r="N3780">
        <v>-3.2570000000000001</v>
      </c>
      <c r="O3780">
        <v>1.167</v>
      </c>
      <c r="P3780">
        <v>1.1619999999999999</v>
      </c>
      <c r="Q3780">
        <v>1.161</v>
      </c>
      <c r="R3780">
        <v>0.91300000000000003</v>
      </c>
      <c r="S3780">
        <v>0.443</v>
      </c>
    </row>
    <row r="3781" spans="1:19" x14ac:dyDescent="0.3">
      <c r="A3781">
        <v>540</v>
      </c>
      <c r="B3781">
        <v>-0.23200000000000001</v>
      </c>
      <c r="C3781">
        <v>-1.208</v>
      </c>
      <c r="D3781">
        <v>-2.23</v>
      </c>
      <c r="E3781">
        <v>-3.0030000000000001</v>
      </c>
      <c r="F3781">
        <v>-3.22</v>
      </c>
      <c r="G3781">
        <v>3.6</v>
      </c>
      <c r="H3781">
        <v>0.01</v>
      </c>
      <c r="I3781">
        <v>4</v>
      </c>
      <c r="J3781">
        <v>-0.24399999999999999</v>
      </c>
      <c r="K3781">
        <v>-1.246</v>
      </c>
      <c r="L3781">
        <v>-2.2410000000000001</v>
      </c>
      <c r="M3781">
        <v>-3.052</v>
      </c>
      <c r="N3781">
        <v>-3.26</v>
      </c>
      <c r="O3781">
        <v>1.1679999999999999</v>
      </c>
      <c r="P3781">
        <v>1.161</v>
      </c>
      <c r="Q3781">
        <v>1.161</v>
      </c>
      <c r="R3781">
        <v>0.91500000000000004</v>
      </c>
      <c r="S3781">
        <v>0.44400000000000001</v>
      </c>
    </row>
    <row r="3782" spans="1:19" x14ac:dyDescent="0.3">
      <c r="A3782">
        <v>600</v>
      </c>
      <c r="B3782">
        <v>-0.23200000000000001</v>
      </c>
      <c r="C3782">
        <v>-1.208</v>
      </c>
      <c r="D3782">
        <v>-2.23</v>
      </c>
      <c r="E3782">
        <v>-3.0030000000000001</v>
      </c>
      <c r="F3782">
        <v>-3.22</v>
      </c>
      <c r="G3782">
        <v>3.6</v>
      </c>
      <c r="H3782">
        <v>0.01</v>
      </c>
      <c r="I3782">
        <v>4</v>
      </c>
      <c r="J3782">
        <v>-0.24399999999999999</v>
      </c>
      <c r="K3782">
        <v>-1.246</v>
      </c>
      <c r="L3782">
        <v>-2.2410000000000001</v>
      </c>
      <c r="M3782">
        <v>-3.0539999999999998</v>
      </c>
      <c r="N3782">
        <v>-3.2629999999999999</v>
      </c>
      <c r="O3782">
        <v>1.17</v>
      </c>
      <c r="P3782">
        <v>1.1619999999999999</v>
      </c>
      <c r="Q3782">
        <v>1.159</v>
      </c>
      <c r="R3782">
        <v>0.91700000000000004</v>
      </c>
      <c r="S3782">
        <v>0.44500000000000001</v>
      </c>
    </row>
    <row r="3784" spans="1:19" x14ac:dyDescent="0.3">
      <c r="A3784" t="s">
        <v>0</v>
      </c>
      <c r="B3784" t="s">
        <v>292</v>
      </c>
    </row>
    <row r="3785" spans="1:19" x14ac:dyDescent="0.3">
      <c r="A3785">
        <v>0</v>
      </c>
      <c r="B3785">
        <v>-0.23200000000000001</v>
      </c>
      <c r="C3785">
        <v>-1.2090000000000001</v>
      </c>
      <c r="D3785">
        <v>-2.23</v>
      </c>
      <c r="E3785">
        <v>-2.9980000000000002</v>
      </c>
      <c r="F3785">
        <v>-3.21</v>
      </c>
      <c r="G3785">
        <v>3.6</v>
      </c>
      <c r="H3785">
        <v>0.01</v>
      </c>
      <c r="I3785">
        <v>4</v>
      </c>
      <c r="J3785">
        <v>-0.24399999999999999</v>
      </c>
      <c r="K3785">
        <v>-1.244</v>
      </c>
      <c r="L3785">
        <v>-2.2410000000000001</v>
      </c>
      <c r="M3785">
        <v>-3.036</v>
      </c>
      <c r="N3785">
        <v>-3.21</v>
      </c>
      <c r="O3785">
        <v>1.139</v>
      </c>
      <c r="P3785">
        <v>1.139</v>
      </c>
      <c r="Q3785">
        <v>1.1339999999999999</v>
      </c>
      <c r="R3785">
        <v>0.86699999999999999</v>
      </c>
      <c r="S3785">
        <v>0.38400000000000001</v>
      </c>
    </row>
    <row r="3786" spans="1:19" x14ac:dyDescent="0.3">
      <c r="A3786">
        <v>60</v>
      </c>
      <c r="B3786">
        <v>-0.23200000000000001</v>
      </c>
      <c r="C3786">
        <v>-1.2090000000000001</v>
      </c>
      <c r="D3786">
        <v>-2.23</v>
      </c>
      <c r="E3786">
        <v>-2.9980000000000002</v>
      </c>
      <c r="F3786">
        <v>-3.21</v>
      </c>
      <c r="G3786">
        <v>3.6</v>
      </c>
      <c r="H3786">
        <v>0.01</v>
      </c>
      <c r="I3786">
        <v>4</v>
      </c>
      <c r="J3786">
        <v>-0.251</v>
      </c>
      <c r="K3786">
        <v>-1.246</v>
      </c>
      <c r="L3786">
        <v>-2.2360000000000002</v>
      </c>
      <c r="M3786">
        <v>-3.0310000000000001</v>
      </c>
      <c r="N3786">
        <v>-3.2280000000000002</v>
      </c>
      <c r="O3786">
        <v>1.155</v>
      </c>
      <c r="P3786">
        <v>1.1559999999999999</v>
      </c>
      <c r="Q3786">
        <v>1.1299999999999999</v>
      </c>
      <c r="R3786">
        <v>0.84899999999999998</v>
      </c>
      <c r="S3786">
        <v>0.433</v>
      </c>
    </row>
    <row r="3787" spans="1:19" x14ac:dyDescent="0.3">
      <c r="A3787">
        <v>120</v>
      </c>
      <c r="B3787">
        <v>-0.23200000000000001</v>
      </c>
      <c r="C3787">
        <v>-1.2090000000000001</v>
      </c>
      <c r="D3787">
        <v>-2.23</v>
      </c>
      <c r="E3787">
        <v>-2.9980000000000002</v>
      </c>
      <c r="F3787">
        <v>-3.21</v>
      </c>
      <c r="G3787">
        <v>3.6</v>
      </c>
      <c r="H3787">
        <v>0.01</v>
      </c>
      <c r="I3787">
        <v>4</v>
      </c>
      <c r="J3787">
        <v>-0.249</v>
      </c>
      <c r="K3787">
        <v>-1.2470000000000001</v>
      </c>
      <c r="L3787">
        <v>-2.2440000000000002</v>
      </c>
      <c r="M3787">
        <v>-3.0430000000000001</v>
      </c>
      <c r="N3787">
        <v>-3.2309999999999999</v>
      </c>
      <c r="O3787">
        <v>1.153</v>
      </c>
      <c r="P3787">
        <v>1.169</v>
      </c>
      <c r="Q3787">
        <v>1.163</v>
      </c>
      <c r="R3787">
        <v>0.89400000000000002</v>
      </c>
      <c r="S3787">
        <v>0.434</v>
      </c>
    </row>
    <row r="3788" spans="1:19" x14ac:dyDescent="0.3">
      <c r="A3788">
        <v>180</v>
      </c>
      <c r="B3788">
        <v>-0.23200000000000001</v>
      </c>
      <c r="C3788">
        <v>-1.2090000000000001</v>
      </c>
      <c r="D3788">
        <v>-2.23</v>
      </c>
      <c r="E3788">
        <v>-2.9980000000000002</v>
      </c>
      <c r="F3788">
        <v>-3.21</v>
      </c>
      <c r="G3788">
        <v>3.6</v>
      </c>
      <c r="H3788">
        <v>0.01</v>
      </c>
      <c r="I3788">
        <v>4</v>
      </c>
      <c r="J3788">
        <v>-0.248</v>
      </c>
      <c r="K3788">
        <v>-1.242</v>
      </c>
      <c r="L3788">
        <v>-2.238</v>
      </c>
      <c r="M3788">
        <v>-3.0339999999999998</v>
      </c>
      <c r="N3788">
        <v>-3.2330000000000001</v>
      </c>
      <c r="O3788">
        <v>1.155</v>
      </c>
      <c r="P3788">
        <v>1.1579999999999999</v>
      </c>
      <c r="Q3788">
        <v>1.1459999999999999</v>
      </c>
      <c r="R3788">
        <v>0.87</v>
      </c>
      <c r="S3788">
        <v>0.434</v>
      </c>
    </row>
    <row r="3789" spans="1:19" x14ac:dyDescent="0.3">
      <c r="A3789">
        <v>240</v>
      </c>
      <c r="B3789">
        <v>-0.23200000000000001</v>
      </c>
      <c r="C3789">
        <v>-1.2090000000000001</v>
      </c>
      <c r="D3789">
        <v>-2.23</v>
      </c>
      <c r="E3789">
        <v>-2.9980000000000002</v>
      </c>
      <c r="F3789">
        <v>-3.21</v>
      </c>
      <c r="G3789">
        <v>3.6</v>
      </c>
      <c r="H3789">
        <v>0.01</v>
      </c>
      <c r="I3789">
        <v>4</v>
      </c>
      <c r="J3789">
        <v>-0.25</v>
      </c>
      <c r="K3789">
        <v>-1.244</v>
      </c>
      <c r="L3789">
        <v>-2.2410000000000001</v>
      </c>
      <c r="M3789">
        <v>-3.032</v>
      </c>
      <c r="N3789">
        <v>-3.2360000000000002</v>
      </c>
      <c r="O3789">
        <v>1.161</v>
      </c>
      <c r="P3789">
        <v>1.1679999999999999</v>
      </c>
      <c r="Q3789">
        <v>1.1639999999999999</v>
      </c>
      <c r="R3789">
        <v>0.86699999999999999</v>
      </c>
      <c r="S3789">
        <v>0.435</v>
      </c>
    </row>
    <row r="3790" spans="1:19" x14ac:dyDescent="0.3">
      <c r="A3790">
        <v>300</v>
      </c>
      <c r="B3790">
        <v>-0.23200000000000001</v>
      </c>
      <c r="C3790">
        <v>-1.2090000000000001</v>
      </c>
      <c r="D3790">
        <v>-2.23</v>
      </c>
      <c r="E3790">
        <v>-2.9980000000000002</v>
      </c>
      <c r="F3790">
        <v>-3.21</v>
      </c>
      <c r="G3790">
        <v>3.6</v>
      </c>
      <c r="H3790">
        <v>0.01</v>
      </c>
      <c r="I3790">
        <v>4</v>
      </c>
      <c r="J3790">
        <v>-0.248</v>
      </c>
      <c r="K3790">
        <v>-1.244</v>
      </c>
      <c r="L3790">
        <v>-2.2410000000000001</v>
      </c>
      <c r="M3790">
        <v>-3.0350000000000001</v>
      </c>
      <c r="N3790">
        <v>-3.2389999999999999</v>
      </c>
      <c r="O3790">
        <v>1.161</v>
      </c>
      <c r="P3790">
        <v>1.161</v>
      </c>
      <c r="Q3790">
        <v>1.161</v>
      </c>
      <c r="R3790">
        <v>0.88400000000000001</v>
      </c>
      <c r="S3790">
        <v>0.436</v>
      </c>
    </row>
    <row r="3791" spans="1:19" x14ac:dyDescent="0.3">
      <c r="A3791">
        <v>360</v>
      </c>
      <c r="B3791">
        <v>-0.23200000000000001</v>
      </c>
      <c r="C3791">
        <v>-1.2090000000000001</v>
      </c>
      <c r="D3791">
        <v>-2.23</v>
      </c>
      <c r="E3791">
        <v>-2.9980000000000002</v>
      </c>
      <c r="F3791">
        <v>-3.21</v>
      </c>
      <c r="G3791">
        <v>3.6</v>
      </c>
      <c r="H3791">
        <v>0.01</v>
      </c>
      <c r="I3791">
        <v>4</v>
      </c>
      <c r="J3791">
        <v>-0.247</v>
      </c>
      <c r="K3791">
        <v>-1.244</v>
      </c>
      <c r="L3791">
        <v>-2.2400000000000002</v>
      </c>
      <c r="M3791">
        <v>-3.0390000000000001</v>
      </c>
      <c r="N3791">
        <v>-3.2410000000000001</v>
      </c>
      <c r="O3791">
        <v>1.1639999999999999</v>
      </c>
      <c r="P3791">
        <v>1.161</v>
      </c>
      <c r="Q3791">
        <v>1.1559999999999999</v>
      </c>
      <c r="R3791">
        <v>0.89800000000000002</v>
      </c>
      <c r="S3791">
        <v>0.437</v>
      </c>
    </row>
    <row r="3792" spans="1:19" x14ac:dyDescent="0.3">
      <c r="A3792">
        <v>420</v>
      </c>
      <c r="B3792">
        <v>-0.23200000000000001</v>
      </c>
      <c r="C3792">
        <v>-1.2090000000000001</v>
      </c>
      <c r="D3792">
        <v>-2.23</v>
      </c>
      <c r="E3792">
        <v>-2.9980000000000002</v>
      </c>
      <c r="F3792">
        <v>-3.21</v>
      </c>
      <c r="G3792">
        <v>3.6</v>
      </c>
      <c r="H3792">
        <v>0.01</v>
      </c>
      <c r="I3792">
        <v>4</v>
      </c>
      <c r="J3792">
        <v>-0.247</v>
      </c>
      <c r="K3792">
        <v>-1.246</v>
      </c>
      <c r="L3792">
        <v>-2.2400000000000002</v>
      </c>
      <c r="M3792">
        <v>-3.0419999999999998</v>
      </c>
      <c r="N3792">
        <v>-3.2440000000000002</v>
      </c>
      <c r="O3792">
        <v>1.1659999999999999</v>
      </c>
      <c r="P3792">
        <v>1.1619999999999999</v>
      </c>
      <c r="Q3792">
        <v>1.1579999999999999</v>
      </c>
      <c r="R3792">
        <v>0.90400000000000003</v>
      </c>
      <c r="S3792">
        <v>0.438</v>
      </c>
    </row>
    <row r="3793" spans="1:19" x14ac:dyDescent="0.3">
      <c r="A3793">
        <v>480</v>
      </c>
      <c r="B3793">
        <v>-0.23200000000000001</v>
      </c>
      <c r="C3793">
        <v>-1.2090000000000001</v>
      </c>
      <c r="D3793">
        <v>-2.23</v>
      </c>
      <c r="E3793">
        <v>-2.9980000000000002</v>
      </c>
      <c r="F3793">
        <v>-3.21</v>
      </c>
      <c r="G3793">
        <v>3.6</v>
      </c>
      <c r="H3793">
        <v>0.01</v>
      </c>
      <c r="I3793">
        <v>4</v>
      </c>
      <c r="J3793">
        <v>-0.245</v>
      </c>
      <c r="K3793">
        <v>-1.246</v>
      </c>
      <c r="L3793">
        <v>-2.2410000000000001</v>
      </c>
      <c r="M3793">
        <v>-3.044</v>
      </c>
      <c r="N3793">
        <v>-3.246</v>
      </c>
      <c r="O3793">
        <v>1.167</v>
      </c>
      <c r="P3793">
        <v>1.1619999999999999</v>
      </c>
      <c r="Q3793">
        <v>1.161</v>
      </c>
      <c r="R3793">
        <v>0.90700000000000003</v>
      </c>
      <c r="S3793">
        <v>0.439</v>
      </c>
    </row>
    <row r="3794" spans="1:19" x14ac:dyDescent="0.3">
      <c r="A3794">
        <v>540</v>
      </c>
      <c r="B3794">
        <v>-0.23200000000000001</v>
      </c>
      <c r="C3794">
        <v>-1.2090000000000001</v>
      </c>
      <c r="D3794">
        <v>-2.23</v>
      </c>
      <c r="E3794">
        <v>-2.9980000000000002</v>
      </c>
      <c r="F3794">
        <v>-3.21</v>
      </c>
      <c r="G3794">
        <v>3.6</v>
      </c>
      <c r="H3794">
        <v>0.01</v>
      </c>
      <c r="I3794">
        <v>4</v>
      </c>
      <c r="J3794">
        <v>-0.24399999999999999</v>
      </c>
      <c r="K3794">
        <v>-1.246</v>
      </c>
      <c r="L3794">
        <v>-2.2410000000000001</v>
      </c>
      <c r="M3794">
        <v>-3.0459999999999998</v>
      </c>
      <c r="N3794">
        <v>-3.2490000000000001</v>
      </c>
      <c r="O3794">
        <v>1.1679999999999999</v>
      </c>
      <c r="P3794">
        <v>1.161</v>
      </c>
      <c r="Q3794">
        <v>1.1599999999999999</v>
      </c>
      <c r="R3794">
        <v>0.90900000000000003</v>
      </c>
      <c r="S3794">
        <v>0.44</v>
      </c>
    </row>
    <row r="3795" spans="1:19" x14ac:dyDescent="0.3">
      <c r="A3795">
        <v>600</v>
      </c>
      <c r="B3795">
        <v>-0.23200000000000001</v>
      </c>
      <c r="C3795">
        <v>-1.2090000000000001</v>
      </c>
      <c r="D3795">
        <v>-2.23</v>
      </c>
      <c r="E3795">
        <v>-2.9980000000000002</v>
      </c>
      <c r="F3795">
        <v>-3.21</v>
      </c>
      <c r="G3795">
        <v>3.6</v>
      </c>
      <c r="H3795">
        <v>0.01</v>
      </c>
      <c r="I3795">
        <v>4</v>
      </c>
      <c r="J3795">
        <v>-0.24399999999999999</v>
      </c>
      <c r="K3795">
        <v>-1.246</v>
      </c>
      <c r="L3795">
        <v>-2.2410000000000001</v>
      </c>
      <c r="M3795">
        <v>-3.048</v>
      </c>
      <c r="N3795">
        <v>-3.2530000000000001</v>
      </c>
      <c r="O3795">
        <v>1.17</v>
      </c>
      <c r="P3795">
        <v>1.1619999999999999</v>
      </c>
      <c r="Q3795">
        <v>1.159</v>
      </c>
      <c r="R3795">
        <v>0.91100000000000003</v>
      </c>
      <c r="S3795">
        <v>0.441</v>
      </c>
    </row>
    <row r="3797" spans="1:19" x14ac:dyDescent="0.3">
      <c r="A3797" t="s">
        <v>0</v>
      </c>
      <c r="B3797" t="s">
        <v>293</v>
      </c>
    </row>
    <row r="3798" spans="1:19" x14ac:dyDescent="0.3">
      <c r="A3798">
        <v>0</v>
      </c>
      <c r="B3798">
        <v>-0.23200000000000001</v>
      </c>
      <c r="C3798">
        <v>-1.2090000000000001</v>
      </c>
      <c r="D3798">
        <v>-2.23</v>
      </c>
      <c r="E3798">
        <v>-2.992</v>
      </c>
      <c r="F3798">
        <v>-3.2</v>
      </c>
      <c r="G3798">
        <v>3.6</v>
      </c>
      <c r="H3798">
        <v>0.01</v>
      </c>
      <c r="I3798">
        <v>4</v>
      </c>
      <c r="J3798">
        <v>-0.24399999999999999</v>
      </c>
      <c r="K3798">
        <v>-1.244</v>
      </c>
      <c r="L3798">
        <v>-2.2400000000000002</v>
      </c>
      <c r="M3798">
        <v>-3.0310000000000001</v>
      </c>
      <c r="N3798">
        <v>-3.2</v>
      </c>
      <c r="O3798">
        <v>1.139</v>
      </c>
      <c r="P3798">
        <v>1.139</v>
      </c>
      <c r="Q3798">
        <v>1.133</v>
      </c>
      <c r="R3798">
        <v>0.86099999999999999</v>
      </c>
      <c r="S3798">
        <v>0.38100000000000001</v>
      </c>
    </row>
    <row r="3799" spans="1:19" x14ac:dyDescent="0.3">
      <c r="A3799">
        <v>60</v>
      </c>
      <c r="B3799">
        <v>-0.23200000000000001</v>
      </c>
      <c r="C3799">
        <v>-1.2090000000000001</v>
      </c>
      <c r="D3799">
        <v>-2.23</v>
      </c>
      <c r="E3799">
        <v>-2.992</v>
      </c>
      <c r="F3799">
        <v>-3.2</v>
      </c>
      <c r="G3799">
        <v>3.6</v>
      </c>
      <c r="H3799">
        <v>0.01</v>
      </c>
      <c r="I3799">
        <v>4</v>
      </c>
      <c r="J3799">
        <v>-0.251</v>
      </c>
      <c r="K3799">
        <v>-1.246</v>
      </c>
      <c r="L3799">
        <v>-2.2360000000000002</v>
      </c>
      <c r="M3799">
        <v>-3.0249999999999999</v>
      </c>
      <c r="N3799">
        <v>-3.218</v>
      </c>
      <c r="O3799">
        <v>1.155</v>
      </c>
      <c r="P3799">
        <v>1.155</v>
      </c>
      <c r="Q3799">
        <v>1.129</v>
      </c>
      <c r="R3799">
        <v>0.84299999999999997</v>
      </c>
      <c r="S3799">
        <v>0.42899999999999999</v>
      </c>
    </row>
    <row r="3800" spans="1:19" x14ac:dyDescent="0.3">
      <c r="A3800">
        <v>120</v>
      </c>
      <c r="B3800">
        <v>-0.23200000000000001</v>
      </c>
      <c r="C3800">
        <v>-1.2090000000000001</v>
      </c>
      <c r="D3800">
        <v>-2.23</v>
      </c>
      <c r="E3800">
        <v>-2.992</v>
      </c>
      <c r="F3800">
        <v>-3.2</v>
      </c>
      <c r="G3800">
        <v>3.6</v>
      </c>
      <c r="H3800">
        <v>0.01</v>
      </c>
      <c r="I3800">
        <v>4</v>
      </c>
      <c r="J3800">
        <v>-0.249</v>
      </c>
      <c r="K3800">
        <v>-1.2470000000000001</v>
      </c>
      <c r="L3800">
        <v>-2.2429999999999999</v>
      </c>
      <c r="M3800">
        <v>-3.0369999999999999</v>
      </c>
      <c r="N3800">
        <v>-3.2210000000000001</v>
      </c>
      <c r="O3800">
        <v>1.153</v>
      </c>
      <c r="P3800">
        <v>1.169</v>
      </c>
      <c r="Q3800">
        <v>1.1619999999999999</v>
      </c>
      <c r="R3800">
        <v>0.88800000000000001</v>
      </c>
      <c r="S3800">
        <v>0.43</v>
      </c>
    </row>
    <row r="3801" spans="1:19" x14ac:dyDescent="0.3">
      <c r="A3801">
        <v>180</v>
      </c>
      <c r="B3801">
        <v>-0.23200000000000001</v>
      </c>
      <c r="C3801">
        <v>-1.2090000000000001</v>
      </c>
      <c r="D3801">
        <v>-2.23</v>
      </c>
      <c r="E3801">
        <v>-2.992</v>
      </c>
      <c r="F3801">
        <v>-3.2</v>
      </c>
      <c r="G3801">
        <v>3.6</v>
      </c>
      <c r="H3801">
        <v>0.01</v>
      </c>
      <c r="I3801">
        <v>4</v>
      </c>
      <c r="J3801">
        <v>-0.247</v>
      </c>
      <c r="K3801">
        <v>-1.242</v>
      </c>
      <c r="L3801">
        <v>-2.238</v>
      </c>
      <c r="M3801">
        <v>-3.028</v>
      </c>
      <c r="N3801">
        <v>-3.2229999999999999</v>
      </c>
      <c r="O3801">
        <v>1.1539999999999999</v>
      </c>
      <c r="P3801">
        <v>1.1579999999999999</v>
      </c>
      <c r="Q3801">
        <v>1.145</v>
      </c>
      <c r="R3801">
        <v>0.86299999999999999</v>
      </c>
      <c r="S3801">
        <v>0.43099999999999999</v>
      </c>
    </row>
    <row r="3802" spans="1:19" x14ac:dyDescent="0.3">
      <c r="A3802">
        <v>240</v>
      </c>
      <c r="B3802">
        <v>-0.23200000000000001</v>
      </c>
      <c r="C3802">
        <v>-1.2090000000000001</v>
      </c>
      <c r="D3802">
        <v>-2.23</v>
      </c>
      <c r="E3802">
        <v>-2.992</v>
      </c>
      <c r="F3802">
        <v>-3.2</v>
      </c>
      <c r="G3802">
        <v>3.6</v>
      </c>
      <c r="H3802">
        <v>0.01</v>
      </c>
      <c r="I3802">
        <v>4</v>
      </c>
      <c r="J3802">
        <v>-0.25</v>
      </c>
      <c r="K3802">
        <v>-1.244</v>
      </c>
      <c r="L3802">
        <v>-2.2410000000000001</v>
      </c>
      <c r="M3802">
        <v>-3.0259999999999998</v>
      </c>
      <c r="N3802">
        <v>-3.226</v>
      </c>
      <c r="O3802">
        <v>1.161</v>
      </c>
      <c r="P3802">
        <v>1.1679999999999999</v>
      </c>
      <c r="Q3802">
        <v>1.1639999999999999</v>
      </c>
      <c r="R3802">
        <v>0.86099999999999999</v>
      </c>
      <c r="S3802">
        <v>0.432</v>
      </c>
    </row>
    <row r="3803" spans="1:19" x14ac:dyDescent="0.3">
      <c r="A3803">
        <v>300</v>
      </c>
      <c r="B3803">
        <v>-0.23200000000000001</v>
      </c>
      <c r="C3803">
        <v>-1.2090000000000001</v>
      </c>
      <c r="D3803">
        <v>-2.23</v>
      </c>
      <c r="E3803">
        <v>-2.992</v>
      </c>
      <c r="F3803">
        <v>-3.2</v>
      </c>
      <c r="G3803">
        <v>3.6</v>
      </c>
      <c r="H3803">
        <v>0.01</v>
      </c>
      <c r="I3803">
        <v>4</v>
      </c>
      <c r="J3803">
        <v>-0.248</v>
      </c>
      <c r="K3803">
        <v>-1.244</v>
      </c>
      <c r="L3803">
        <v>-2.2410000000000001</v>
      </c>
      <c r="M3803">
        <v>-3.0289999999999999</v>
      </c>
      <c r="N3803">
        <v>-3.2290000000000001</v>
      </c>
      <c r="O3803">
        <v>1.161</v>
      </c>
      <c r="P3803">
        <v>1.1599999999999999</v>
      </c>
      <c r="Q3803">
        <v>1.1599999999999999</v>
      </c>
      <c r="R3803">
        <v>0.879</v>
      </c>
      <c r="S3803">
        <v>0.433</v>
      </c>
    </row>
    <row r="3804" spans="1:19" x14ac:dyDescent="0.3">
      <c r="A3804">
        <v>360</v>
      </c>
      <c r="B3804">
        <v>-0.23200000000000001</v>
      </c>
      <c r="C3804">
        <v>-1.2090000000000001</v>
      </c>
      <c r="D3804">
        <v>-2.23</v>
      </c>
      <c r="E3804">
        <v>-2.992</v>
      </c>
      <c r="F3804">
        <v>-3.2</v>
      </c>
      <c r="G3804">
        <v>3.6</v>
      </c>
      <c r="H3804">
        <v>0.01</v>
      </c>
      <c r="I3804">
        <v>4</v>
      </c>
      <c r="J3804">
        <v>-0.247</v>
      </c>
      <c r="K3804">
        <v>-1.244</v>
      </c>
      <c r="L3804">
        <v>-2.2400000000000002</v>
      </c>
      <c r="M3804">
        <v>-3.0339999999999998</v>
      </c>
      <c r="N3804">
        <v>-3.2309999999999999</v>
      </c>
      <c r="O3804">
        <v>1.1639999999999999</v>
      </c>
      <c r="P3804">
        <v>1.161</v>
      </c>
      <c r="Q3804">
        <v>1.155</v>
      </c>
      <c r="R3804">
        <v>0.89200000000000002</v>
      </c>
      <c r="S3804">
        <v>0.434</v>
      </c>
    </row>
    <row r="3805" spans="1:19" x14ac:dyDescent="0.3">
      <c r="A3805">
        <v>420</v>
      </c>
      <c r="B3805">
        <v>-0.23200000000000001</v>
      </c>
      <c r="C3805">
        <v>-1.2090000000000001</v>
      </c>
      <c r="D3805">
        <v>-2.23</v>
      </c>
      <c r="E3805">
        <v>-2.992</v>
      </c>
      <c r="F3805">
        <v>-3.2</v>
      </c>
      <c r="G3805">
        <v>3.6</v>
      </c>
      <c r="H3805">
        <v>0.01</v>
      </c>
      <c r="I3805">
        <v>4</v>
      </c>
      <c r="J3805">
        <v>-0.247</v>
      </c>
      <c r="K3805">
        <v>-1.246</v>
      </c>
      <c r="L3805">
        <v>-2.2400000000000002</v>
      </c>
      <c r="M3805">
        <v>-3.0369999999999999</v>
      </c>
      <c r="N3805">
        <v>-3.2330000000000001</v>
      </c>
      <c r="O3805">
        <v>1.1659999999999999</v>
      </c>
      <c r="P3805">
        <v>1.1619999999999999</v>
      </c>
      <c r="Q3805">
        <v>1.1579999999999999</v>
      </c>
      <c r="R3805">
        <v>0.89800000000000002</v>
      </c>
      <c r="S3805">
        <v>0.434</v>
      </c>
    </row>
    <row r="3806" spans="1:19" x14ac:dyDescent="0.3">
      <c r="A3806">
        <v>480</v>
      </c>
      <c r="B3806">
        <v>-0.23200000000000001</v>
      </c>
      <c r="C3806">
        <v>-1.2090000000000001</v>
      </c>
      <c r="D3806">
        <v>-2.23</v>
      </c>
      <c r="E3806">
        <v>-2.992</v>
      </c>
      <c r="F3806">
        <v>-3.2</v>
      </c>
      <c r="G3806">
        <v>3.6</v>
      </c>
      <c r="H3806">
        <v>0.01</v>
      </c>
      <c r="I3806">
        <v>4</v>
      </c>
      <c r="J3806">
        <v>-0.245</v>
      </c>
      <c r="K3806">
        <v>-1.246</v>
      </c>
      <c r="L3806">
        <v>-2.2410000000000001</v>
      </c>
      <c r="M3806">
        <v>-3.0390000000000001</v>
      </c>
      <c r="N3806">
        <v>-3.2360000000000002</v>
      </c>
      <c r="O3806">
        <v>1.167</v>
      </c>
      <c r="P3806">
        <v>1.1619999999999999</v>
      </c>
      <c r="Q3806">
        <v>1.161</v>
      </c>
      <c r="R3806">
        <v>0.90100000000000002</v>
      </c>
      <c r="S3806">
        <v>0.435</v>
      </c>
    </row>
    <row r="3807" spans="1:19" x14ac:dyDescent="0.3">
      <c r="A3807">
        <v>540</v>
      </c>
      <c r="B3807">
        <v>-0.23200000000000001</v>
      </c>
      <c r="C3807">
        <v>-1.2090000000000001</v>
      </c>
      <c r="D3807">
        <v>-2.23</v>
      </c>
      <c r="E3807">
        <v>-2.992</v>
      </c>
      <c r="F3807">
        <v>-3.2</v>
      </c>
      <c r="G3807">
        <v>3.6</v>
      </c>
      <c r="H3807">
        <v>0.01</v>
      </c>
      <c r="I3807">
        <v>4</v>
      </c>
      <c r="J3807">
        <v>-0.24399999999999999</v>
      </c>
      <c r="K3807">
        <v>-1.246</v>
      </c>
      <c r="L3807">
        <v>-2.2410000000000001</v>
      </c>
      <c r="M3807">
        <v>-3.0409999999999999</v>
      </c>
      <c r="N3807">
        <v>-3.2389999999999999</v>
      </c>
      <c r="O3807">
        <v>1.1679999999999999</v>
      </c>
      <c r="P3807">
        <v>1.161</v>
      </c>
      <c r="Q3807">
        <v>1.1599999999999999</v>
      </c>
      <c r="R3807">
        <v>0.90300000000000002</v>
      </c>
      <c r="S3807">
        <v>0.436</v>
      </c>
    </row>
    <row r="3808" spans="1:19" x14ac:dyDescent="0.3">
      <c r="A3808">
        <v>600</v>
      </c>
      <c r="B3808">
        <v>-0.23200000000000001</v>
      </c>
      <c r="C3808">
        <v>-1.2090000000000001</v>
      </c>
      <c r="D3808">
        <v>-2.23</v>
      </c>
      <c r="E3808">
        <v>-2.992</v>
      </c>
      <c r="F3808">
        <v>-3.2</v>
      </c>
      <c r="G3808">
        <v>3.6</v>
      </c>
      <c r="H3808">
        <v>0.01</v>
      </c>
      <c r="I3808">
        <v>4</v>
      </c>
      <c r="J3808">
        <v>-0.24399999999999999</v>
      </c>
      <c r="K3808">
        <v>-1.246</v>
      </c>
      <c r="L3808">
        <v>-2.2410000000000001</v>
      </c>
      <c r="M3808">
        <v>-3.0430000000000001</v>
      </c>
      <c r="N3808">
        <v>-3.242</v>
      </c>
      <c r="O3808">
        <v>1.17</v>
      </c>
      <c r="P3808">
        <v>1.1619999999999999</v>
      </c>
      <c r="Q3808">
        <v>1.1579999999999999</v>
      </c>
      <c r="R3808">
        <v>0.90600000000000003</v>
      </c>
      <c r="S3808">
        <v>0.438</v>
      </c>
    </row>
    <row r="3810" spans="1:19" x14ac:dyDescent="0.3">
      <c r="A3810" t="s">
        <v>0</v>
      </c>
      <c r="B3810" t="s">
        <v>294</v>
      </c>
    </row>
    <row r="3811" spans="1:19" x14ac:dyDescent="0.3">
      <c r="A3811">
        <v>0</v>
      </c>
      <c r="B3811">
        <v>-0.23200000000000001</v>
      </c>
      <c r="C3811">
        <v>-1.2090000000000001</v>
      </c>
      <c r="D3811">
        <v>-2.23</v>
      </c>
      <c r="E3811">
        <v>-2.9860000000000002</v>
      </c>
      <c r="F3811">
        <v>-3.19</v>
      </c>
      <c r="G3811">
        <v>3.6</v>
      </c>
      <c r="H3811">
        <v>0.01</v>
      </c>
      <c r="I3811">
        <v>4</v>
      </c>
      <c r="J3811">
        <v>-0.24399999999999999</v>
      </c>
      <c r="K3811">
        <v>-1.244</v>
      </c>
      <c r="L3811">
        <v>-2.2400000000000002</v>
      </c>
      <c r="M3811">
        <v>-3.0249999999999999</v>
      </c>
      <c r="N3811">
        <v>-3.19</v>
      </c>
      <c r="O3811">
        <v>1.139</v>
      </c>
      <c r="P3811">
        <v>1.139</v>
      </c>
      <c r="Q3811">
        <v>1.133</v>
      </c>
      <c r="R3811">
        <v>0.85399999999999998</v>
      </c>
      <c r="S3811">
        <v>0.378</v>
      </c>
    </row>
    <row r="3812" spans="1:19" x14ac:dyDescent="0.3">
      <c r="A3812">
        <v>60</v>
      </c>
      <c r="B3812">
        <v>-0.23200000000000001</v>
      </c>
      <c r="C3812">
        <v>-1.2090000000000001</v>
      </c>
      <c r="D3812">
        <v>-2.23</v>
      </c>
      <c r="E3812">
        <v>-2.9860000000000002</v>
      </c>
      <c r="F3812">
        <v>-3.19</v>
      </c>
      <c r="G3812">
        <v>3.6</v>
      </c>
      <c r="H3812">
        <v>0.01</v>
      </c>
      <c r="I3812">
        <v>4</v>
      </c>
      <c r="J3812">
        <v>-0.251</v>
      </c>
      <c r="K3812">
        <v>-1.246</v>
      </c>
      <c r="L3812">
        <v>-2.2360000000000002</v>
      </c>
      <c r="M3812">
        <v>-3.0190000000000001</v>
      </c>
      <c r="N3812">
        <v>-3.2080000000000002</v>
      </c>
      <c r="O3812">
        <v>1.155</v>
      </c>
      <c r="P3812">
        <v>1.155</v>
      </c>
      <c r="Q3812">
        <v>1.129</v>
      </c>
      <c r="R3812">
        <v>0.83699999999999997</v>
      </c>
      <c r="S3812">
        <v>0.42599999999999999</v>
      </c>
    </row>
    <row r="3813" spans="1:19" x14ac:dyDescent="0.3">
      <c r="A3813">
        <v>120</v>
      </c>
      <c r="B3813">
        <v>-0.23200000000000001</v>
      </c>
      <c r="C3813">
        <v>-1.2090000000000001</v>
      </c>
      <c r="D3813">
        <v>-2.23</v>
      </c>
      <c r="E3813">
        <v>-2.9860000000000002</v>
      </c>
      <c r="F3813">
        <v>-3.19</v>
      </c>
      <c r="G3813">
        <v>3.6</v>
      </c>
      <c r="H3813">
        <v>0.01</v>
      </c>
      <c r="I3813">
        <v>4</v>
      </c>
      <c r="J3813">
        <v>-0.249</v>
      </c>
      <c r="K3813">
        <v>-1.2470000000000001</v>
      </c>
      <c r="L3813">
        <v>-2.2429999999999999</v>
      </c>
      <c r="M3813">
        <v>-3.0310000000000001</v>
      </c>
      <c r="N3813">
        <v>-3.2109999999999999</v>
      </c>
      <c r="O3813">
        <v>1.153</v>
      </c>
      <c r="P3813">
        <v>1.1679999999999999</v>
      </c>
      <c r="Q3813">
        <v>1.161</v>
      </c>
      <c r="R3813">
        <v>0.88100000000000001</v>
      </c>
      <c r="S3813">
        <v>0.42699999999999999</v>
      </c>
    </row>
    <row r="3814" spans="1:19" x14ac:dyDescent="0.3">
      <c r="A3814">
        <v>180</v>
      </c>
      <c r="B3814">
        <v>-0.23200000000000001</v>
      </c>
      <c r="C3814">
        <v>-1.2090000000000001</v>
      </c>
      <c r="D3814">
        <v>-2.23</v>
      </c>
      <c r="E3814">
        <v>-2.9860000000000002</v>
      </c>
      <c r="F3814">
        <v>-3.19</v>
      </c>
      <c r="G3814">
        <v>3.6</v>
      </c>
      <c r="H3814">
        <v>0.01</v>
      </c>
      <c r="I3814">
        <v>4</v>
      </c>
      <c r="J3814">
        <v>-0.247</v>
      </c>
      <c r="K3814">
        <v>-1.242</v>
      </c>
      <c r="L3814">
        <v>-2.238</v>
      </c>
      <c r="M3814">
        <v>-3.0219999999999998</v>
      </c>
      <c r="N3814">
        <v>-3.2130000000000001</v>
      </c>
      <c r="O3814">
        <v>1.1539999999999999</v>
      </c>
      <c r="P3814">
        <v>1.1579999999999999</v>
      </c>
      <c r="Q3814">
        <v>1.145</v>
      </c>
      <c r="R3814">
        <v>0.85599999999999998</v>
      </c>
      <c r="S3814">
        <v>0.42699999999999999</v>
      </c>
    </row>
    <row r="3815" spans="1:19" x14ac:dyDescent="0.3">
      <c r="A3815">
        <v>240</v>
      </c>
      <c r="B3815">
        <v>-0.23200000000000001</v>
      </c>
      <c r="C3815">
        <v>-1.2090000000000001</v>
      </c>
      <c r="D3815">
        <v>-2.23</v>
      </c>
      <c r="E3815">
        <v>-2.9860000000000002</v>
      </c>
      <c r="F3815">
        <v>-3.19</v>
      </c>
      <c r="G3815">
        <v>3.6</v>
      </c>
      <c r="H3815">
        <v>0.01</v>
      </c>
      <c r="I3815">
        <v>4</v>
      </c>
      <c r="J3815">
        <v>-0.25</v>
      </c>
      <c r="K3815">
        <v>-1.244</v>
      </c>
      <c r="L3815">
        <v>-2.2410000000000001</v>
      </c>
      <c r="M3815">
        <v>-3.02</v>
      </c>
      <c r="N3815">
        <v>-3.2160000000000002</v>
      </c>
      <c r="O3815">
        <v>1.161</v>
      </c>
      <c r="P3815">
        <v>1.1679999999999999</v>
      </c>
      <c r="Q3815">
        <v>1.163</v>
      </c>
      <c r="R3815">
        <v>0.85399999999999998</v>
      </c>
      <c r="S3815">
        <v>0.42799999999999999</v>
      </c>
    </row>
    <row r="3816" spans="1:19" x14ac:dyDescent="0.3">
      <c r="A3816">
        <v>300</v>
      </c>
      <c r="B3816">
        <v>-0.23200000000000001</v>
      </c>
      <c r="C3816">
        <v>-1.2090000000000001</v>
      </c>
      <c r="D3816">
        <v>-2.23</v>
      </c>
      <c r="E3816">
        <v>-2.9860000000000002</v>
      </c>
      <c r="F3816">
        <v>-3.19</v>
      </c>
      <c r="G3816">
        <v>3.6</v>
      </c>
      <c r="H3816">
        <v>0.01</v>
      </c>
      <c r="I3816">
        <v>4</v>
      </c>
      <c r="J3816">
        <v>-0.248</v>
      </c>
      <c r="K3816">
        <v>-1.244</v>
      </c>
      <c r="L3816">
        <v>-2.2410000000000001</v>
      </c>
      <c r="M3816">
        <v>-3.024</v>
      </c>
      <c r="N3816">
        <v>-3.2189999999999999</v>
      </c>
      <c r="O3816">
        <v>1.161</v>
      </c>
      <c r="P3816">
        <v>1.1599999999999999</v>
      </c>
      <c r="Q3816">
        <v>1.1599999999999999</v>
      </c>
      <c r="R3816">
        <v>0.873</v>
      </c>
      <c r="S3816">
        <v>0.42899999999999999</v>
      </c>
    </row>
    <row r="3817" spans="1:19" x14ac:dyDescent="0.3">
      <c r="A3817">
        <v>360</v>
      </c>
      <c r="B3817">
        <v>-0.23200000000000001</v>
      </c>
      <c r="C3817">
        <v>-1.2090000000000001</v>
      </c>
      <c r="D3817">
        <v>-2.23</v>
      </c>
      <c r="E3817">
        <v>-2.9860000000000002</v>
      </c>
      <c r="F3817">
        <v>-3.19</v>
      </c>
      <c r="G3817">
        <v>3.6</v>
      </c>
      <c r="H3817">
        <v>0.01</v>
      </c>
      <c r="I3817">
        <v>4</v>
      </c>
      <c r="J3817">
        <v>-0.247</v>
      </c>
      <c r="K3817">
        <v>-1.244</v>
      </c>
      <c r="L3817">
        <v>-2.2389999999999999</v>
      </c>
      <c r="M3817">
        <v>-3.028</v>
      </c>
      <c r="N3817">
        <v>-3.2210000000000001</v>
      </c>
      <c r="O3817">
        <v>1.1639999999999999</v>
      </c>
      <c r="P3817">
        <v>1.161</v>
      </c>
      <c r="Q3817">
        <v>1.155</v>
      </c>
      <c r="R3817">
        <v>0.88700000000000001</v>
      </c>
      <c r="S3817">
        <v>0.43</v>
      </c>
    </row>
    <row r="3818" spans="1:19" x14ac:dyDescent="0.3">
      <c r="A3818">
        <v>420</v>
      </c>
      <c r="B3818">
        <v>-0.23200000000000001</v>
      </c>
      <c r="C3818">
        <v>-1.2090000000000001</v>
      </c>
      <c r="D3818">
        <v>-2.23</v>
      </c>
      <c r="E3818">
        <v>-2.9860000000000002</v>
      </c>
      <c r="F3818">
        <v>-3.19</v>
      </c>
      <c r="G3818">
        <v>3.6</v>
      </c>
      <c r="H3818">
        <v>0.01</v>
      </c>
      <c r="I3818">
        <v>4</v>
      </c>
      <c r="J3818">
        <v>-0.247</v>
      </c>
      <c r="K3818">
        <v>-1.246</v>
      </c>
      <c r="L3818">
        <v>-2.2400000000000002</v>
      </c>
      <c r="M3818">
        <v>-3.0310000000000001</v>
      </c>
      <c r="N3818">
        <v>-3.2229999999999999</v>
      </c>
      <c r="O3818">
        <v>1.1659999999999999</v>
      </c>
      <c r="P3818">
        <v>1.163</v>
      </c>
      <c r="Q3818">
        <v>1.1579999999999999</v>
      </c>
      <c r="R3818">
        <v>0.89200000000000002</v>
      </c>
      <c r="S3818">
        <v>0.43099999999999999</v>
      </c>
    </row>
    <row r="3819" spans="1:19" x14ac:dyDescent="0.3">
      <c r="A3819">
        <v>480</v>
      </c>
      <c r="B3819">
        <v>-0.23200000000000001</v>
      </c>
      <c r="C3819">
        <v>-1.2090000000000001</v>
      </c>
      <c r="D3819">
        <v>-2.23</v>
      </c>
      <c r="E3819">
        <v>-2.9860000000000002</v>
      </c>
      <c r="F3819">
        <v>-3.19</v>
      </c>
      <c r="G3819">
        <v>3.6</v>
      </c>
      <c r="H3819">
        <v>0.01</v>
      </c>
      <c r="I3819">
        <v>4</v>
      </c>
      <c r="J3819">
        <v>-0.245</v>
      </c>
      <c r="K3819">
        <v>-1.246</v>
      </c>
      <c r="L3819">
        <v>-2.2410000000000001</v>
      </c>
      <c r="M3819">
        <v>-3.0329999999999999</v>
      </c>
      <c r="N3819">
        <v>-3.226</v>
      </c>
      <c r="O3819">
        <v>1.167</v>
      </c>
      <c r="P3819">
        <v>1.1619999999999999</v>
      </c>
      <c r="Q3819">
        <v>1.161</v>
      </c>
      <c r="R3819">
        <v>0.89500000000000002</v>
      </c>
      <c r="S3819">
        <v>0.432</v>
      </c>
    </row>
    <row r="3820" spans="1:19" x14ac:dyDescent="0.3">
      <c r="A3820">
        <v>540</v>
      </c>
      <c r="B3820">
        <v>-0.23200000000000001</v>
      </c>
      <c r="C3820">
        <v>-1.2090000000000001</v>
      </c>
      <c r="D3820">
        <v>-2.23</v>
      </c>
      <c r="E3820">
        <v>-2.9860000000000002</v>
      </c>
      <c r="F3820">
        <v>-3.19</v>
      </c>
      <c r="G3820">
        <v>3.6</v>
      </c>
      <c r="H3820">
        <v>0.01</v>
      </c>
      <c r="I3820">
        <v>4</v>
      </c>
      <c r="J3820">
        <v>-0.24399999999999999</v>
      </c>
      <c r="K3820">
        <v>-1.246</v>
      </c>
      <c r="L3820">
        <v>-2.2410000000000001</v>
      </c>
      <c r="M3820">
        <v>-3.0350000000000001</v>
      </c>
      <c r="N3820">
        <v>-3.2290000000000001</v>
      </c>
      <c r="O3820">
        <v>1.1679999999999999</v>
      </c>
      <c r="P3820">
        <v>1.161</v>
      </c>
      <c r="Q3820">
        <v>1.1599999999999999</v>
      </c>
      <c r="R3820">
        <v>0.89700000000000002</v>
      </c>
      <c r="S3820">
        <v>0.433</v>
      </c>
    </row>
    <row r="3821" spans="1:19" x14ac:dyDescent="0.3">
      <c r="A3821">
        <v>600</v>
      </c>
      <c r="B3821">
        <v>-0.23200000000000001</v>
      </c>
      <c r="C3821">
        <v>-1.2090000000000001</v>
      </c>
      <c r="D3821">
        <v>-2.23</v>
      </c>
      <c r="E3821">
        <v>-2.9860000000000002</v>
      </c>
      <c r="F3821">
        <v>-3.19</v>
      </c>
      <c r="G3821">
        <v>3.6</v>
      </c>
      <c r="H3821">
        <v>0.01</v>
      </c>
      <c r="I3821">
        <v>4</v>
      </c>
      <c r="J3821">
        <v>-0.24399999999999999</v>
      </c>
      <c r="K3821">
        <v>-1.246</v>
      </c>
      <c r="L3821">
        <v>-2.2410000000000001</v>
      </c>
      <c r="M3821">
        <v>-3.0369999999999999</v>
      </c>
      <c r="N3821">
        <v>-3.2320000000000002</v>
      </c>
      <c r="O3821">
        <v>1.17</v>
      </c>
      <c r="P3821">
        <v>1.1619999999999999</v>
      </c>
      <c r="Q3821">
        <v>1.1579999999999999</v>
      </c>
      <c r="R3821">
        <v>0.9</v>
      </c>
      <c r="S3821">
        <v>0.434</v>
      </c>
    </row>
    <row r="3823" spans="1:19" x14ac:dyDescent="0.3">
      <c r="A3823" t="s">
        <v>0</v>
      </c>
      <c r="B3823" t="s">
        <v>295</v>
      </c>
    </row>
    <row r="3824" spans="1:19" x14ac:dyDescent="0.3">
      <c r="A3824">
        <v>0</v>
      </c>
      <c r="B3824">
        <v>-0.23200000000000001</v>
      </c>
      <c r="C3824">
        <v>-1.2090000000000001</v>
      </c>
      <c r="D3824">
        <v>-2.23</v>
      </c>
      <c r="E3824">
        <v>-2.98</v>
      </c>
      <c r="F3824">
        <v>-3.18</v>
      </c>
      <c r="G3824">
        <v>3.6</v>
      </c>
      <c r="H3824">
        <v>0.01</v>
      </c>
      <c r="I3824">
        <v>4</v>
      </c>
      <c r="J3824">
        <v>-0.24399999999999999</v>
      </c>
      <c r="K3824">
        <v>-1.244</v>
      </c>
      <c r="L3824">
        <v>-2.2400000000000002</v>
      </c>
      <c r="M3824">
        <v>-3.0179999999999998</v>
      </c>
      <c r="N3824">
        <v>-3.18</v>
      </c>
      <c r="O3824">
        <v>1.139</v>
      </c>
      <c r="P3824">
        <v>1.139</v>
      </c>
      <c r="Q3824">
        <v>1.133</v>
      </c>
      <c r="R3824">
        <v>0.84799999999999998</v>
      </c>
      <c r="S3824">
        <v>0.374</v>
      </c>
    </row>
    <row r="3825" spans="1:19" x14ac:dyDescent="0.3">
      <c r="A3825">
        <v>60</v>
      </c>
      <c r="B3825">
        <v>-0.23200000000000001</v>
      </c>
      <c r="C3825">
        <v>-1.2090000000000001</v>
      </c>
      <c r="D3825">
        <v>-2.23</v>
      </c>
      <c r="E3825">
        <v>-2.98</v>
      </c>
      <c r="F3825">
        <v>-3.18</v>
      </c>
      <c r="G3825">
        <v>3.6</v>
      </c>
      <c r="H3825">
        <v>0.01</v>
      </c>
      <c r="I3825">
        <v>4</v>
      </c>
      <c r="J3825">
        <v>-0.251</v>
      </c>
      <c r="K3825">
        <v>-1.246</v>
      </c>
      <c r="L3825">
        <v>-2.2349999999999999</v>
      </c>
      <c r="M3825">
        <v>-3.0139999999999998</v>
      </c>
      <c r="N3825">
        <v>-3.198</v>
      </c>
      <c r="O3825">
        <v>1.155</v>
      </c>
      <c r="P3825">
        <v>1.1539999999999999</v>
      </c>
      <c r="Q3825">
        <v>1.129</v>
      </c>
      <c r="R3825">
        <v>0.83099999999999996</v>
      </c>
      <c r="S3825">
        <v>0.42199999999999999</v>
      </c>
    </row>
    <row r="3826" spans="1:19" x14ac:dyDescent="0.3">
      <c r="A3826">
        <v>120</v>
      </c>
      <c r="B3826">
        <v>-0.23200000000000001</v>
      </c>
      <c r="C3826">
        <v>-1.2090000000000001</v>
      </c>
      <c r="D3826">
        <v>-2.23</v>
      </c>
      <c r="E3826">
        <v>-2.98</v>
      </c>
      <c r="F3826">
        <v>-3.18</v>
      </c>
      <c r="G3826">
        <v>3.6</v>
      </c>
      <c r="H3826">
        <v>0.01</v>
      </c>
      <c r="I3826">
        <v>4</v>
      </c>
      <c r="J3826">
        <v>-0.249</v>
      </c>
      <c r="K3826">
        <v>-1.2470000000000001</v>
      </c>
      <c r="L3826">
        <v>-2.2429999999999999</v>
      </c>
      <c r="M3826">
        <v>-3.0249999999999999</v>
      </c>
      <c r="N3826">
        <v>-3.2010000000000001</v>
      </c>
      <c r="O3826">
        <v>1.1539999999999999</v>
      </c>
      <c r="P3826">
        <v>1.169</v>
      </c>
      <c r="Q3826">
        <v>1.161</v>
      </c>
      <c r="R3826">
        <v>0.875</v>
      </c>
      <c r="S3826">
        <v>0.42299999999999999</v>
      </c>
    </row>
    <row r="3827" spans="1:19" x14ac:dyDescent="0.3">
      <c r="A3827">
        <v>180</v>
      </c>
      <c r="B3827">
        <v>-0.23200000000000001</v>
      </c>
      <c r="C3827">
        <v>-1.2090000000000001</v>
      </c>
      <c r="D3827">
        <v>-2.23</v>
      </c>
      <c r="E3827">
        <v>-2.98</v>
      </c>
      <c r="F3827">
        <v>-3.18</v>
      </c>
      <c r="G3827">
        <v>3.6</v>
      </c>
      <c r="H3827">
        <v>0.01</v>
      </c>
      <c r="I3827">
        <v>4</v>
      </c>
      <c r="J3827">
        <v>-0.247</v>
      </c>
      <c r="K3827">
        <v>-1.242</v>
      </c>
      <c r="L3827">
        <v>-2.238</v>
      </c>
      <c r="M3827">
        <v>-3.016</v>
      </c>
      <c r="N3827">
        <v>-3.202</v>
      </c>
      <c r="O3827">
        <v>1.1539999999999999</v>
      </c>
      <c r="P3827">
        <v>1.1579999999999999</v>
      </c>
      <c r="Q3827">
        <v>1.145</v>
      </c>
      <c r="R3827">
        <v>0.84899999999999998</v>
      </c>
      <c r="S3827">
        <v>0.42399999999999999</v>
      </c>
    </row>
    <row r="3828" spans="1:19" x14ac:dyDescent="0.3">
      <c r="A3828">
        <v>240</v>
      </c>
      <c r="B3828">
        <v>-0.23200000000000001</v>
      </c>
      <c r="C3828">
        <v>-1.2090000000000001</v>
      </c>
      <c r="D3828">
        <v>-2.23</v>
      </c>
      <c r="E3828">
        <v>-2.98</v>
      </c>
      <c r="F3828">
        <v>-3.18</v>
      </c>
      <c r="G3828">
        <v>3.6</v>
      </c>
      <c r="H3828">
        <v>0.01</v>
      </c>
      <c r="I3828">
        <v>4</v>
      </c>
      <c r="J3828">
        <v>-0.25</v>
      </c>
      <c r="K3828">
        <v>-1.244</v>
      </c>
      <c r="L3828">
        <v>-2.2410000000000001</v>
      </c>
      <c r="M3828">
        <v>-3.0139999999999998</v>
      </c>
      <c r="N3828">
        <v>-3.206</v>
      </c>
      <c r="O3828">
        <v>1.161</v>
      </c>
      <c r="P3828">
        <v>1.1679999999999999</v>
      </c>
      <c r="Q3828">
        <v>1.1639999999999999</v>
      </c>
      <c r="R3828">
        <v>0.84799999999999998</v>
      </c>
      <c r="S3828">
        <v>0.42499999999999999</v>
      </c>
    </row>
    <row r="3829" spans="1:19" x14ac:dyDescent="0.3">
      <c r="A3829">
        <v>300</v>
      </c>
      <c r="B3829">
        <v>-0.23200000000000001</v>
      </c>
      <c r="C3829">
        <v>-1.2090000000000001</v>
      </c>
      <c r="D3829">
        <v>-2.23</v>
      </c>
      <c r="E3829">
        <v>-2.98</v>
      </c>
      <c r="F3829">
        <v>-3.18</v>
      </c>
      <c r="G3829">
        <v>3.6</v>
      </c>
      <c r="H3829">
        <v>0.01</v>
      </c>
      <c r="I3829">
        <v>4</v>
      </c>
      <c r="J3829">
        <v>-0.248</v>
      </c>
      <c r="K3829">
        <v>-1.244</v>
      </c>
      <c r="L3829">
        <v>-2.2410000000000001</v>
      </c>
      <c r="M3829">
        <v>-3.0179999999999998</v>
      </c>
      <c r="N3829">
        <v>-3.2080000000000002</v>
      </c>
      <c r="O3829">
        <v>1.161</v>
      </c>
      <c r="P3829">
        <v>1.1599999999999999</v>
      </c>
      <c r="Q3829">
        <v>1.1599999999999999</v>
      </c>
      <c r="R3829">
        <v>0.86699999999999999</v>
      </c>
      <c r="S3829">
        <v>0.42599999999999999</v>
      </c>
    </row>
    <row r="3830" spans="1:19" x14ac:dyDescent="0.3">
      <c r="A3830">
        <v>360</v>
      </c>
      <c r="B3830">
        <v>-0.23200000000000001</v>
      </c>
      <c r="C3830">
        <v>-1.2090000000000001</v>
      </c>
      <c r="D3830">
        <v>-2.23</v>
      </c>
      <c r="E3830">
        <v>-2.98</v>
      </c>
      <c r="F3830">
        <v>-3.18</v>
      </c>
      <c r="G3830">
        <v>3.6</v>
      </c>
      <c r="H3830">
        <v>0.01</v>
      </c>
      <c r="I3830">
        <v>4</v>
      </c>
      <c r="J3830">
        <v>-0.247</v>
      </c>
      <c r="K3830">
        <v>-1.244</v>
      </c>
      <c r="L3830">
        <v>-2.2389999999999999</v>
      </c>
      <c r="M3830">
        <v>-3.0219999999999998</v>
      </c>
      <c r="N3830">
        <v>-3.21</v>
      </c>
      <c r="O3830">
        <v>1.1639999999999999</v>
      </c>
      <c r="P3830">
        <v>1.161</v>
      </c>
      <c r="Q3830">
        <v>1.1539999999999999</v>
      </c>
      <c r="R3830">
        <v>0.88100000000000001</v>
      </c>
      <c r="S3830">
        <v>0.42599999999999999</v>
      </c>
    </row>
    <row r="3831" spans="1:19" x14ac:dyDescent="0.3">
      <c r="A3831">
        <v>420</v>
      </c>
      <c r="B3831">
        <v>-0.23200000000000001</v>
      </c>
      <c r="C3831">
        <v>-1.2090000000000001</v>
      </c>
      <c r="D3831">
        <v>-2.23</v>
      </c>
      <c r="E3831">
        <v>-2.98</v>
      </c>
      <c r="F3831">
        <v>-3.18</v>
      </c>
      <c r="G3831">
        <v>3.6</v>
      </c>
      <c r="H3831">
        <v>0.01</v>
      </c>
      <c r="I3831">
        <v>4</v>
      </c>
      <c r="J3831">
        <v>-0.247</v>
      </c>
      <c r="K3831">
        <v>-1.246</v>
      </c>
      <c r="L3831">
        <v>-2.2389999999999999</v>
      </c>
      <c r="M3831">
        <v>-3.0249999999999999</v>
      </c>
      <c r="N3831">
        <v>-3.2130000000000001</v>
      </c>
      <c r="O3831">
        <v>1.1659999999999999</v>
      </c>
      <c r="P3831">
        <v>1.163</v>
      </c>
      <c r="Q3831">
        <v>1.1579999999999999</v>
      </c>
      <c r="R3831">
        <v>0.88700000000000001</v>
      </c>
      <c r="S3831">
        <v>0.42699999999999999</v>
      </c>
    </row>
    <row r="3832" spans="1:19" x14ac:dyDescent="0.3">
      <c r="A3832">
        <v>480</v>
      </c>
      <c r="B3832">
        <v>-0.23200000000000001</v>
      </c>
      <c r="C3832">
        <v>-1.2090000000000001</v>
      </c>
      <c r="D3832">
        <v>-2.23</v>
      </c>
      <c r="E3832">
        <v>-2.98</v>
      </c>
      <c r="F3832">
        <v>-3.18</v>
      </c>
      <c r="G3832">
        <v>3.6</v>
      </c>
      <c r="H3832">
        <v>0.01</v>
      </c>
      <c r="I3832">
        <v>4</v>
      </c>
      <c r="J3832">
        <v>-0.245</v>
      </c>
      <c r="K3832">
        <v>-1.246</v>
      </c>
      <c r="L3832">
        <v>-2.2400000000000002</v>
      </c>
      <c r="M3832">
        <v>-3.0270000000000001</v>
      </c>
      <c r="N3832">
        <v>-3.2149999999999999</v>
      </c>
      <c r="O3832">
        <v>1.167</v>
      </c>
      <c r="P3832">
        <v>1.1619999999999999</v>
      </c>
      <c r="Q3832">
        <v>1.1599999999999999</v>
      </c>
      <c r="R3832">
        <v>0.88900000000000001</v>
      </c>
      <c r="S3832">
        <v>0.42799999999999999</v>
      </c>
    </row>
    <row r="3833" spans="1:19" x14ac:dyDescent="0.3">
      <c r="A3833">
        <v>540</v>
      </c>
      <c r="B3833">
        <v>-0.23200000000000001</v>
      </c>
      <c r="C3833">
        <v>-1.2090000000000001</v>
      </c>
      <c r="D3833">
        <v>-2.23</v>
      </c>
      <c r="E3833">
        <v>-2.98</v>
      </c>
      <c r="F3833">
        <v>-3.18</v>
      </c>
      <c r="G3833">
        <v>3.6</v>
      </c>
      <c r="H3833">
        <v>0.01</v>
      </c>
      <c r="I3833">
        <v>4</v>
      </c>
      <c r="J3833">
        <v>-0.24399999999999999</v>
      </c>
      <c r="K3833">
        <v>-1.246</v>
      </c>
      <c r="L3833">
        <v>-2.2400000000000002</v>
      </c>
      <c r="M3833">
        <v>-3.0289999999999999</v>
      </c>
      <c r="N3833">
        <v>-3.218</v>
      </c>
      <c r="O3833">
        <v>1.1679999999999999</v>
      </c>
      <c r="P3833">
        <v>1.161</v>
      </c>
      <c r="Q3833">
        <v>1.159</v>
      </c>
      <c r="R3833">
        <v>0.89100000000000001</v>
      </c>
      <c r="S3833">
        <v>0.42899999999999999</v>
      </c>
    </row>
    <row r="3834" spans="1:19" x14ac:dyDescent="0.3">
      <c r="A3834">
        <v>600</v>
      </c>
      <c r="B3834">
        <v>-0.23200000000000001</v>
      </c>
      <c r="C3834">
        <v>-1.2090000000000001</v>
      </c>
      <c r="D3834">
        <v>-2.23</v>
      </c>
      <c r="E3834">
        <v>-2.98</v>
      </c>
      <c r="F3834">
        <v>-3.18</v>
      </c>
      <c r="G3834">
        <v>3.6</v>
      </c>
      <c r="H3834">
        <v>0.01</v>
      </c>
      <c r="I3834">
        <v>4</v>
      </c>
      <c r="J3834">
        <v>-0.24399999999999999</v>
      </c>
      <c r="K3834">
        <v>-1.246</v>
      </c>
      <c r="L3834">
        <v>-2.2400000000000002</v>
      </c>
      <c r="M3834">
        <v>-3.0310000000000001</v>
      </c>
      <c r="N3834">
        <v>-3.2210000000000001</v>
      </c>
      <c r="O3834">
        <v>1.17</v>
      </c>
      <c r="P3834">
        <v>1.1619999999999999</v>
      </c>
      <c r="Q3834">
        <v>1.1579999999999999</v>
      </c>
      <c r="R3834">
        <v>0.89300000000000002</v>
      </c>
      <c r="S3834">
        <v>0.43</v>
      </c>
    </row>
    <row r="3836" spans="1:19" x14ac:dyDescent="0.3">
      <c r="A3836" t="s">
        <v>0</v>
      </c>
      <c r="B3836" t="s">
        <v>296</v>
      </c>
    </row>
    <row r="3837" spans="1:19" x14ac:dyDescent="0.3">
      <c r="A3837">
        <v>0</v>
      </c>
      <c r="B3837">
        <v>-0.23200000000000001</v>
      </c>
      <c r="C3837">
        <v>-1.2090000000000001</v>
      </c>
      <c r="D3837">
        <v>-2.23</v>
      </c>
      <c r="E3837">
        <v>-2.9740000000000002</v>
      </c>
      <c r="F3837">
        <v>-3.17</v>
      </c>
      <c r="G3837">
        <v>3.6</v>
      </c>
      <c r="H3837">
        <v>0.01</v>
      </c>
      <c r="I3837">
        <v>4</v>
      </c>
      <c r="J3837">
        <v>-0.24399999999999999</v>
      </c>
      <c r="K3837">
        <v>-1.244</v>
      </c>
      <c r="L3837">
        <v>-2.2400000000000002</v>
      </c>
      <c r="M3837">
        <v>-3.012</v>
      </c>
      <c r="N3837">
        <v>-3.17</v>
      </c>
      <c r="O3837">
        <v>1.139</v>
      </c>
      <c r="P3837">
        <v>1.139</v>
      </c>
      <c r="Q3837">
        <v>1.1319999999999999</v>
      </c>
      <c r="R3837">
        <v>0.84199999999999997</v>
      </c>
      <c r="S3837">
        <v>0.372</v>
      </c>
    </row>
    <row r="3838" spans="1:19" x14ac:dyDescent="0.3">
      <c r="A3838">
        <v>60</v>
      </c>
      <c r="B3838">
        <v>-0.23200000000000001</v>
      </c>
      <c r="C3838">
        <v>-1.2090000000000001</v>
      </c>
      <c r="D3838">
        <v>-2.23</v>
      </c>
      <c r="E3838">
        <v>-2.9740000000000002</v>
      </c>
      <c r="F3838">
        <v>-3.17</v>
      </c>
      <c r="G3838">
        <v>3.6</v>
      </c>
      <c r="H3838">
        <v>0.01</v>
      </c>
      <c r="I3838">
        <v>4</v>
      </c>
      <c r="J3838">
        <v>-0.251</v>
      </c>
      <c r="K3838">
        <v>-1.2450000000000001</v>
      </c>
      <c r="L3838">
        <v>-2.2349999999999999</v>
      </c>
      <c r="M3838">
        <v>-3.0059999999999998</v>
      </c>
      <c r="N3838">
        <v>-3.1880000000000002</v>
      </c>
      <c r="O3838">
        <v>1.155</v>
      </c>
      <c r="P3838">
        <v>1.1519999999999999</v>
      </c>
      <c r="Q3838">
        <v>1.127</v>
      </c>
      <c r="R3838">
        <v>0.82899999999999996</v>
      </c>
      <c r="S3838">
        <v>0.41899999999999998</v>
      </c>
    </row>
    <row r="3839" spans="1:19" x14ac:dyDescent="0.3">
      <c r="A3839">
        <v>120</v>
      </c>
      <c r="B3839">
        <v>-0.23200000000000001</v>
      </c>
      <c r="C3839">
        <v>-1.2090000000000001</v>
      </c>
      <c r="D3839">
        <v>-2.23</v>
      </c>
      <c r="E3839">
        <v>-2.9740000000000002</v>
      </c>
      <c r="F3839">
        <v>-3.17</v>
      </c>
      <c r="G3839">
        <v>3.6</v>
      </c>
      <c r="H3839">
        <v>0.01</v>
      </c>
      <c r="I3839">
        <v>4</v>
      </c>
      <c r="J3839">
        <v>-0.249</v>
      </c>
      <c r="K3839">
        <v>-1.2470000000000001</v>
      </c>
      <c r="L3839">
        <v>-2.2429999999999999</v>
      </c>
      <c r="M3839">
        <v>-3.0179999999999998</v>
      </c>
      <c r="N3839">
        <v>-3.1909999999999998</v>
      </c>
      <c r="O3839">
        <v>1.1539999999999999</v>
      </c>
      <c r="P3839">
        <v>1.169</v>
      </c>
      <c r="Q3839">
        <v>1.1619999999999999</v>
      </c>
      <c r="R3839">
        <v>0.871</v>
      </c>
      <c r="S3839">
        <v>0.42</v>
      </c>
    </row>
    <row r="3840" spans="1:19" x14ac:dyDescent="0.3">
      <c r="A3840">
        <v>180</v>
      </c>
      <c r="B3840">
        <v>-0.23200000000000001</v>
      </c>
      <c r="C3840">
        <v>-1.2090000000000001</v>
      </c>
      <c r="D3840">
        <v>-2.23</v>
      </c>
      <c r="E3840">
        <v>-2.9740000000000002</v>
      </c>
      <c r="F3840">
        <v>-3.17</v>
      </c>
      <c r="G3840">
        <v>3.6</v>
      </c>
      <c r="H3840">
        <v>0.01</v>
      </c>
      <c r="I3840">
        <v>4</v>
      </c>
      <c r="J3840">
        <v>-0.247</v>
      </c>
      <c r="K3840">
        <v>-1.242</v>
      </c>
      <c r="L3840">
        <v>-2.238</v>
      </c>
      <c r="M3840">
        <v>-3.008</v>
      </c>
      <c r="N3840">
        <v>-3.1920000000000002</v>
      </c>
      <c r="O3840">
        <v>1.1539999999999999</v>
      </c>
      <c r="P3840">
        <v>1.1579999999999999</v>
      </c>
      <c r="Q3840">
        <v>1.145</v>
      </c>
      <c r="R3840">
        <v>0.84299999999999997</v>
      </c>
      <c r="S3840">
        <v>0.42</v>
      </c>
    </row>
    <row r="3841" spans="1:19" x14ac:dyDescent="0.3">
      <c r="A3841">
        <v>240</v>
      </c>
      <c r="B3841">
        <v>-0.23200000000000001</v>
      </c>
      <c r="C3841">
        <v>-1.2090000000000001</v>
      </c>
      <c r="D3841">
        <v>-2.23</v>
      </c>
      <c r="E3841">
        <v>-2.9740000000000002</v>
      </c>
      <c r="F3841">
        <v>-3.17</v>
      </c>
      <c r="G3841">
        <v>3.6</v>
      </c>
      <c r="H3841">
        <v>0.01</v>
      </c>
      <c r="I3841">
        <v>4</v>
      </c>
      <c r="J3841">
        <v>-0.25</v>
      </c>
      <c r="K3841">
        <v>-1.244</v>
      </c>
      <c r="L3841">
        <v>-2.2410000000000001</v>
      </c>
      <c r="M3841">
        <v>-3.0070000000000001</v>
      </c>
      <c r="N3841">
        <v>-3.1949999999999998</v>
      </c>
      <c r="O3841">
        <v>1.161</v>
      </c>
      <c r="P3841">
        <v>1.1679999999999999</v>
      </c>
      <c r="Q3841">
        <v>1.1639999999999999</v>
      </c>
      <c r="R3841">
        <v>0.84299999999999997</v>
      </c>
      <c r="S3841">
        <v>0.42099999999999999</v>
      </c>
    </row>
    <row r="3842" spans="1:19" x14ac:dyDescent="0.3">
      <c r="A3842">
        <v>300</v>
      </c>
      <c r="B3842">
        <v>-0.23200000000000001</v>
      </c>
      <c r="C3842">
        <v>-1.2090000000000001</v>
      </c>
      <c r="D3842">
        <v>-2.23</v>
      </c>
      <c r="E3842">
        <v>-2.9740000000000002</v>
      </c>
      <c r="F3842">
        <v>-3.17</v>
      </c>
      <c r="G3842">
        <v>3.6</v>
      </c>
      <c r="H3842">
        <v>0.01</v>
      </c>
      <c r="I3842">
        <v>4</v>
      </c>
      <c r="J3842">
        <v>-0.248</v>
      </c>
      <c r="K3842">
        <v>-1.244</v>
      </c>
      <c r="L3842">
        <v>-2.2400000000000002</v>
      </c>
      <c r="M3842">
        <v>-3.0110000000000001</v>
      </c>
      <c r="N3842">
        <v>-3.1970000000000001</v>
      </c>
      <c r="O3842">
        <v>1.161</v>
      </c>
      <c r="P3842">
        <v>1.1599999999999999</v>
      </c>
      <c r="Q3842">
        <v>1.1579999999999999</v>
      </c>
      <c r="R3842">
        <v>0.86199999999999999</v>
      </c>
      <c r="S3842">
        <v>0.42199999999999999</v>
      </c>
    </row>
    <row r="3843" spans="1:19" x14ac:dyDescent="0.3">
      <c r="A3843">
        <v>360</v>
      </c>
      <c r="B3843">
        <v>-0.23200000000000001</v>
      </c>
      <c r="C3843">
        <v>-1.2090000000000001</v>
      </c>
      <c r="D3843">
        <v>-2.23</v>
      </c>
      <c r="E3843">
        <v>-2.9740000000000002</v>
      </c>
      <c r="F3843">
        <v>-3.17</v>
      </c>
      <c r="G3843">
        <v>3.6</v>
      </c>
      <c r="H3843">
        <v>0.01</v>
      </c>
      <c r="I3843">
        <v>4</v>
      </c>
      <c r="J3843">
        <v>-0.247</v>
      </c>
      <c r="K3843">
        <v>-1.2450000000000001</v>
      </c>
      <c r="L3843">
        <v>-2.2389999999999999</v>
      </c>
      <c r="M3843">
        <v>-3.0150000000000001</v>
      </c>
      <c r="N3843">
        <v>-3.1989999999999998</v>
      </c>
      <c r="O3843">
        <v>1.1639999999999999</v>
      </c>
      <c r="P3843">
        <v>1.1619999999999999</v>
      </c>
      <c r="Q3843">
        <v>1.1539999999999999</v>
      </c>
      <c r="R3843">
        <v>0.875</v>
      </c>
      <c r="S3843">
        <v>0.42199999999999999</v>
      </c>
    </row>
    <row r="3844" spans="1:19" x14ac:dyDescent="0.3">
      <c r="A3844">
        <v>420</v>
      </c>
      <c r="B3844">
        <v>-0.23200000000000001</v>
      </c>
      <c r="C3844">
        <v>-1.2090000000000001</v>
      </c>
      <c r="D3844">
        <v>-2.23</v>
      </c>
      <c r="E3844">
        <v>-2.9740000000000002</v>
      </c>
      <c r="F3844">
        <v>-3.17</v>
      </c>
      <c r="G3844">
        <v>3.6</v>
      </c>
      <c r="H3844">
        <v>0.01</v>
      </c>
      <c r="I3844">
        <v>4</v>
      </c>
      <c r="J3844">
        <v>-0.247</v>
      </c>
      <c r="K3844">
        <v>-1.246</v>
      </c>
      <c r="L3844">
        <v>-2.2389999999999999</v>
      </c>
      <c r="M3844">
        <v>-3.0179999999999998</v>
      </c>
      <c r="N3844">
        <v>-3.2010000000000001</v>
      </c>
      <c r="O3844">
        <v>1.1659999999999999</v>
      </c>
      <c r="P3844">
        <v>1.163</v>
      </c>
      <c r="Q3844">
        <v>1.1579999999999999</v>
      </c>
      <c r="R3844">
        <v>0.88100000000000001</v>
      </c>
      <c r="S3844">
        <v>0.42299999999999999</v>
      </c>
    </row>
    <row r="3845" spans="1:19" x14ac:dyDescent="0.3">
      <c r="A3845">
        <v>480</v>
      </c>
      <c r="B3845">
        <v>-0.23200000000000001</v>
      </c>
      <c r="C3845">
        <v>-1.2090000000000001</v>
      </c>
      <c r="D3845">
        <v>-2.23</v>
      </c>
      <c r="E3845">
        <v>-2.9740000000000002</v>
      </c>
      <c r="F3845">
        <v>-3.17</v>
      </c>
      <c r="G3845">
        <v>3.6</v>
      </c>
      <c r="H3845">
        <v>0.01</v>
      </c>
      <c r="I3845">
        <v>4</v>
      </c>
      <c r="J3845">
        <v>-0.245</v>
      </c>
      <c r="K3845">
        <v>-1.246</v>
      </c>
      <c r="L3845">
        <v>-2.2400000000000002</v>
      </c>
      <c r="M3845">
        <v>-3.0209999999999999</v>
      </c>
      <c r="N3845">
        <v>-3.2040000000000002</v>
      </c>
      <c r="O3845">
        <v>1.167</v>
      </c>
      <c r="P3845">
        <v>1.161</v>
      </c>
      <c r="Q3845">
        <v>1.1599999999999999</v>
      </c>
      <c r="R3845">
        <v>0.88400000000000001</v>
      </c>
      <c r="S3845">
        <v>0.42399999999999999</v>
      </c>
    </row>
    <row r="3846" spans="1:19" x14ac:dyDescent="0.3">
      <c r="A3846">
        <v>540</v>
      </c>
      <c r="B3846">
        <v>-0.23200000000000001</v>
      </c>
      <c r="C3846">
        <v>-1.2090000000000001</v>
      </c>
      <c r="D3846">
        <v>-2.23</v>
      </c>
      <c r="E3846">
        <v>-2.9740000000000002</v>
      </c>
      <c r="F3846">
        <v>-3.17</v>
      </c>
      <c r="G3846">
        <v>3.6</v>
      </c>
      <c r="H3846">
        <v>0.01</v>
      </c>
      <c r="I3846">
        <v>4</v>
      </c>
      <c r="J3846">
        <v>-0.245</v>
      </c>
      <c r="K3846">
        <v>-1.246</v>
      </c>
      <c r="L3846">
        <v>-2.2400000000000002</v>
      </c>
      <c r="M3846">
        <v>-3.0230000000000001</v>
      </c>
      <c r="N3846">
        <v>-3.2069999999999999</v>
      </c>
      <c r="O3846">
        <v>1.169</v>
      </c>
      <c r="P3846">
        <v>1.161</v>
      </c>
      <c r="Q3846">
        <v>1.159</v>
      </c>
      <c r="R3846">
        <v>0.88500000000000001</v>
      </c>
      <c r="S3846">
        <v>0.42499999999999999</v>
      </c>
    </row>
    <row r="3847" spans="1:19" x14ac:dyDescent="0.3">
      <c r="A3847">
        <v>600</v>
      </c>
      <c r="B3847">
        <v>-0.23200000000000001</v>
      </c>
      <c r="C3847">
        <v>-1.2090000000000001</v>
      </c>
      <c r="D3847">
        <v>-2.23</v>
      </c>
      <c r="E3847">
        <v>-2.9740000000000002</v>
      </c>
      <c r="F3847">
        <v>-3.17</v>
      </c>
      <c r="G3847">
        <v>3.6</v>
      </c>
      <c r="H3847">
        <v>0.01</v>
      </c>
      <c r="I3847">
        <v>4</v>
      </c>
      <c r="J3847">
        <v>-0.24399999999999999</v>
      </c>
      <c r="K3847">
        <v>-1.246</v>
      </c>
      <c r="L3847">
        <v>-2.2400000000000002</v>
      </c>
      <c r="M3847">
        <v>-3.0249999999999999</v>
      </c>
      <c r="N3847">
        <v>-3.21</v>
      </c>
      <c r="O3847">
        <v>1.17</v>
      </c>
      <c r="P3847">
        <v>1.1619999999999999</v>
      </c>
      <c r="Q3847">
        <v>1.157</v>
      </c>
      <c r="R3847">
        <v>0.88700000000000001</v>
      </c>
      <c r="S3847">
        <v>0.42599999999999999</v>
      </c>
    </row>
    <row r="3849" spans="1:19" x14ac:dyDescent="0.3">
      <c r="A3849" t="s">
        <v>0</v>
      </c>
      <c r="B3849" t="s">
        <v>297</v>
      </c>
    </row>
    <row r="3850" spans="1:19" x14ac:dyDescent="0.3">
      <c r="A3850">
        <v>0</v>
      </c>
      <c r="B3850">
        <v>-0.23200000000000001</v>
      </c>
      <c r="C3850">
        <v>-1.2090000000000001</v>
      </c>
      <c r="D3850">
        <v>-2.23</v>
      </c>
      <c r="E3850">
        <v>-2.968</v>
      </c>
      <c r="F3850">
        <v>-3.16</v>
      </c>
      <c r="G3850">
        <v>3.6</v>
      </c>
      <c r="H3850">
        <v>0.01</v>
      </c>
      <c r="I3850">
        <v>4</v>
      </c>
      <c r="J3850">
        <v>-0.24399999999999999</v>
      </c>
      <c r="K3850">
        <v>-1.244</v>
      </c>
      <c r="L3850">
        <v>-2.2389999999999999</v>
      </c>
      <c r="M3850">
        <v>-3.0059999999999998</v>
      </c>
      <c r="N3850">
        <v>-3.16</v>
      </c>
      <c r="O3850">
        <v>1.139</v>
      </c>
      <c r="P3850">
        <v>1.139</v>
      </c>
      <c r="Q3850">
        <v>1.1319999999999999</v>
      </c>
      <c r="R3850">
        <v>0.83499999999999996</v>
      </c>
      <c r="S3850">
        <v>0.36899999999999999</v>
      </c>
    </row>
    <row r="3851" spans="1:19" x14ac:dyDescent="0.3">
      <c r="A3851">
        <v>60</v>
      </c>
      <c r="B3851">
        <v>-0.23200000000000001</v>
      </c>
      <c r="C3851">
        <v>-1.2090000000000001</v>
      </c>
      <c r="D3851">
        <v>-2.23</v>
      </c>
      <c r="E3851">
        <v>-2.968</v>
      </c>
      <c r="F3851">
        <v>-3.16</v>
      </c>
      <c r="G3851">
        <v>3.6</v>
      </c>
      <c r="H3851">
        <v>0.01</v>
      </c>
      <c r="I3851">
        <v>4</v>
      </c>
      <c r="J3851">
        <v>-0.251</v>
      </c>
      <c r="K3851">
        <v>-1.2450000000000001</v>
      </c>
      <c r="L3851">
        <v>-2.234</v>
      </c>
      <c r="M3851">
        <v>-3</v>
      </c>
      <c r="N3851">
        <v>-3.1779999999999999</v>
      </c>
      <c r="O3851">
        <v>1.155</v>
      </c>
      <c r="P3851">
        <v>1.1519999999999999</v>
      </c>
      <c r="Q3851">
        <v>1.1259999999999999</v>
      </c>
      <c r="R3851">
        <v>0.82299999999999995</v>
      </c>
      <c r="S3851">
        <v>0.41499999999999998</v>
      </c>
    </row>
    <row r="3852" spans="1:19" x14ac:dyDescent="0.3">
      <c r="A3852">
        <v>120</v>
      </c>
      <c r="B3852">
        <v>-0.23200000000000001</v>
      </c>
      <c r="C3852">
        <v>-1.2090000000000001</v>
      </c>
      <c r="D3852">
        <v>-2.23</v>
      </c>
      <c r="E3852">
        <v>-2.968</v>
      </c>
      <c r="F3852">
        <v>-3.16</v>
      </c>
      <c r="G3852">
        <v>3.6</v>
      </c>
      <c r="H3852">
        <v>0.01</v>
      </c>
      <c r="I3852">
        <v>4</v>
      </c>
      <c r="J3852">
        <v>-0.249</v>
      </c>
      <c r="K3852">
        <v>-1.2470000000000001</v>
      </c>
      <c r="L3852">
        <v>-2.242</v>
      </c>
      <c r="M3852">
        <v>-3.0110000000000001</v>
      </c>
      <c r="N3852">
        <v>-3.181</v>
      </c>
      <c r="O3852">
        <v>1.1539999999999999</v>
      </c>
      <c r="P3852">
        <v>1.169</v>
      </c>
      <c r="Q3852">
        <v>1.1599999999999999</v>
      </c>
      <c r="R3852">
        <v>0.86399999999999999</v>
      </c>
      <c r="S3852">
        <v>0.41599999999999998</v>
      </c>
    </row>
    <row r="3853" spans="1:19" x14ac:dyDescent="0.3">
      <c r="A3853">
        <v>180</v>
      </c>
      <c r="B3853">
        <v>-0.23200000000000001</v>
      </c>
      <c r="C3853">
        <v>-1.2090000000000001</v>
      </c>
      <c r="D3853">
        <v>-2.23</v>
      </c>
      <c r="E3853">
        <v>-2.968</v>
      </c>
      <c r="F3853">
        <v>-3.16</v>
      </c>
      <c r="G3853">
        <v>3.6</v>
      </c>
      <c r="H3853">
        <v>0.01</v>
      </c>
      <c r="I3853">
        <v>4</v>
      </c>
      <c r="J3853">
        <v>-0.247</v>
      </c>
      <c r="K3853">
        <v>-1.242</v>
      </c>
      <c r="L3853">
        <v>-2.2370000000000001</v>
      </c>
      <c r="M3853">
        <v>-3.0009999999999999</v>
      </c>
      <c r="N3853">
        <v>-3.1819999999999999</v>
      </c>
      <c r="O3853">
        <v>1.1539999999999999</v>
      </c>
      <c r="P3853">
        <v>1.1579999999999999</v>
      </c>
      <c r="Q3853">
        <v>1.145</v>
      </c>
      <c r="R3853">
        <v>0.83499999999999996</v>
      </c>
      <c r="S3853">
        <v>0.41699999999999998</v>
      </c>
    </row>
    <row r="3854" spans="1:19" x14ac:dyDescent="0.3">
      <c r="A3854">
        <v>240</v>
      </c>
      <c r="B3854">
        <v>-0.23200000000000001</v>
      </c>
      <c r="C3854">
        <v>-1.2090000000000001</v>
      </c>
      <c r="D3854">
        <v>-2.23</v>
      </c>
      <c r="E3854">
        <v>-2.968</v>
      </c>
      <c r="F3854">
        <v>-3.16</v>
      </c>
      <c r="G3854">
        <v>3.6</v>
      </c>
      <c r="H3854">
        <v>0.01</v>
      </c>
      <c r="I3854">
        <v>4</v>
      </c>
      <c r="J3854">
        <v>-0.25</v>
      </c>
      <c r="K3854">
        <v>-1.244</v>
      </c>
      <c r="L3854">
        <v>-2.2410000000000001</v>
      </c>
      <c r="M3854">
        <v>-3</v>
      </c>
      <c r="N3854">
        <v>-3.1840000000000002</v>
      </c>
      <c r="O3854">
        <v>1.161</v>
      </c>
      <c r="P3854">
        <v>1.1679999999999999</v>
      </c>
      <c r="Q3854">
        <v>1.1639999999999999</v>
      </c>
      <c r="R3854">
        <v>0.83699999999999997</v>
      </c>
      <c r="S3854">
        <v>0.41799999999999998</v>
      </c>
    </row>
    <row r="3855" spans="1:19" x14ac:dyDescent="0.3">
      <c r="A3855">
        <v>300</v>
      </c>
      <c r="B3855">
        <v>-0.23200000000000001</v>
      </c>
      <c r="C3855">
        <v>-1.2090000000000001</v>
      </c>
      <c r="D3855">
        <v>-2.23</v>
      </c>
      <c r="E3855">
        <v>-2.968</v>
      </c>
      <c r="F3855">
        <v>-3.16</v>
      </c>
      <c r="G3855">
        <v>3.6</v>
      </c>
      <c r="H3855">
        <v>0.01</v>
      </c>
      <c r="I3855">
        <v>4</v>
      </c>
      <c r="J3855">
        <v>-0.248</v>
      </c>
      <c r="K3855">
        <v>-1.244</v>
      </c>
      <c r="L3855">
        <v>-2.2400000000000002</v>
      </c>
      <c r="M3855">
        <v>-3.004</v>
      </c>
      <c r="N3855">
        <v>-3.1869999999999998</v>
      </c>
      <c r="O3855">
        <v>1.161</v>
      </c>
      <c r="P3855">
        <v>1.1599999999999999</v>
      </c>
      <c r="Q3855">
        <v>1.157</v>
      </c>
      <c r="R3855">
        <v>0.85599999999999998</v>
      </c>
      <c r="S3855">
        <v>0.41799999999999998</v>
      </c>
    </row>
    <row r="3856" spans="1:19" x14ac:dyDescent="0.3">
      <c r="A3856">
        <v>360</v>
      </c>
      <c r="B3856">
        <v>-0.23200000000000001</v>
      </c>
      <c r="C3856">
        <v>-1.2090000000000001</v>
      </c>
      <c r="D3856">
        <v>-2.23</v>
      </c>
      <c r="E3856">
        <v>-2.968</v>
      </c>
      <c r="F3856">
        <v>-3.16</v>
      </c>
      <c r="G3856">
        <v>3.6</v>
      </c>
      <c r="H3856">
        <v>0.01</v>
      </c>
      <c r="I3856">
        <v>4</v>
      </c>
      <c r="J3856">
        <v>-0.247</v>
      </c>
      <c r="K3856">
        <v>-1.2450000000000001</v>
      </c>
      <c r="L3856">
        <v>-2.238</v>
      </c>
      <c r="M3856">
        <v>-3.0089999999999999</v>
      </c>
      <c r="N3856">
        <v>-3.1890000000000001</v>
      </c>
      <c r="O3856">
        <v>1.1639999999999999</v>
      </c>
      <c r="P3856">
        <v>1.1619999999999999</v>
      </c>
      <c r="Q3856">
        <v>1.153</v>
      </c>
      <c r="R3856">
        <v>0.86899999999999999</v>
      </c>
      <c r="S3856">
        <v>0.41899999999999998</v>
      </c>
    </row>
    <row r="3857" spans="1:19" x14ac:dyDescent="0.3">
      <c r="A3857">
        <v>420</v>
      </c>
      <c r="B3857">
        <v>-0.23200000000000001</v>
      </c>
      <c r="C3857">
        <v>-1.2090000000000001</v>
      </c>
      <c r="D3857">
        <v>-2.23</v>
      </c>
      <c r="E3857">
        <v>-2.968</v>
      </c>
      <c r="F3857">
        <v>-3.16</v>
      </c>
      <c r="G3857">
        <v>3.6</v>
      </c>
      <c r="H3857">
        <v>0.01</v>
      </c>
      <c r="I3857">
        <v>4</v>
      </c>
      <c r="J3857">
        <v>-0.247</v>
      </c>
      <c r="K3857">
        <v>-1.246</v>
      </c>
      <c r="L3857">
        <v>-2.2389999999999999</v>
      </c>
      <c r="M3857">
        <v>-3.012</v>
      </c>
      <c r="N3857">
        <v>-3.1909999999999998</v>
      </c>
      <c r="O3857">
        <v>1.1659999999999999</v>
      </c>
      <c r="P3857">
        <v>1.163</v>
      </c>
      <c r="Q3857">
        <v>1.157</v>
      </c>
      <c r="R3857">
        <v>0.875</v>
      </c>
      <c r="S3857">
        <v>0.42</v>
      </c>
    </row>
    <row r="3858" spans="1:19" x14ac:dyDescent="0.3">
      <c r="A3858">
        <v>480</v>
      </c>
      <c r="B3858">
        <v>-0.23200000000000001</v>
      </c>
      <c r="C3858">
        <v>-1.2090000000000001</v>
      </c>
      <c r="D3858">
        <v>-2.23</v>
      </c>
      <c r="E3858">
        <v>-2.968</v>
      </c>
      <c r="F3858">
        <v>-3.16</v>
      </c>
      <c r="G3858">
        <v>3.6</v>
      </c>
      <c r="H3858">
        <v>0.01</v>
      </c>
      <c r="I3858">
        <v>4</v>
      </c>
      <c r="J3858">
        <v>-0.245</v>
      </c>
      <c r="K3858">
        <v>-1.246</v>
      </c>
      <c r="L3858">
        <v>-2.2400000000000002</v>
      </c>
      <c r="M3858">
        <v>-3.0139999999999998</v>
      </c>
      <c r="N3858">
        <v>-3.194</v>
      </c>
      <c r="O3858">
        <v>1.167</v>
      </c>
      <c r="P3858">
        <v>1.161</v>
      </c>
      <c r="Q3858">
        <v>1.1599999999999999</v>
      </c>
      <c r="R3858">
        <v>0.878</v>
      </c>
      <c r="S3858">
        <v>0.42099999999999999</v>
      </c>
    </row>
    <row r="3859" spans="1:19" x14ac:dyDescent="0.3">
      <c r="A3859">
        <v>540</v>
      </c>
      <c r="B3859">
        <v>-0.23200000000000001</v>
      </c>
      <c r="C3859">
        <v>-1.2090000000000001</v>
      </c>
      <c r="D3859">
        <v>-2.23</v>
      </c>
      <c r="E3859">
        <v>-2.968</v>
      </c>
      <c r="F3859">
        <v>-3.16</v>
      </c>
      <c r="G3859">
        <v>3.6</v>
      </c>
      <c r="H3859">
        <v>0.01</v>
      </c>
      <c r="I3859">
        <v>4</v>
      </c>
      <c r="J3859">
        <v>-0.245</v>
      </c>
      <c r="K3859">
        <v>-1.246</v>
      </c>
      <c r="L3859">
        <v>-2.2400000000000002</v>
      </c>
      <c r="M3859">
        <v>-3.0169999999999999</v>
      </c>
      <c r="N3859">
        <v>-3.1960000000000002</v>
      </c>
      <c r="O3859">
        <v>1.169</v>
      </c>
      <c r="P3859">
        <v>1.161</v>
      </c>
      <c r="Q3859">
        <v>1.159</v>
      </c>
      <c r="R3859">
        <v>0.879</v>
      </c>
      <c r="S3859">
        <v>0.42199999999999999</v>
      </c>
    </row>
    <row r="3860" spans="1:19" x14ac:dyDescent="0.3">
      <c r="A3860">
        <v>600</v>
      </c>
      <c r="B3860">
        <v>-0.23200000000000001</v>
      </c>
      <c r="C3860">
        <v>-1.2090000000000001</v>
      </c>
      <c r="D3860">
        <v>-2.23</v>
      </c>
      <c r="E3860">
        <v>-2.968</v>
      </c>
      <c r="F3860">
        <v>-3.16</v>
      </c>
      <c r="G3860">
        <v>3.6</v>
      </c>
      <c r="H3860">
        <v>0.01</v>
      </c>
      <c r="I3860">
        <v>4</v>
      </c>
      <c r="J3860">
        <v>-0.24399999999999999</v>
      </c>
      <c r="K3860">
        <v>-1.246</v>
      </c>
      <c r="L3860">
        <v>-2.2400000000000002</v>
      </c>
      <c r="M3860">
        <v>-3.0179999999999998</v>
      </c>
      <c r="N3860">
        <v>-3.1989999999999998</v>
      </c>
      <c r="O3860">
        <v>1.17</v>
      </c>
      <c r="P3860">
        <v>1.1619999999999999</v>
      </c>
      <c r="Q3860">
        <v>1.157</v>
      </c>
      <c r="R3860">
        <v>0.88100000000000001</v>
      </c>
      <c r="S3860">
        <v>0.42299999999999999</v>
      </c>
    </row>
    <row r="3862" spans="1:19" x14ac:dyDescent="0.3">
      <c r="A3862" t="s">
        <v>0</v>
      </c>
      <c r="B3862" t="s">
        <v>298</v>
      </c>
    </row>
    <row r="3863" spans="1:19" x14ac:dyDescent="0.3">
      <c r="A3863">
        <v>0</v>
      </c>
      <c r="B3863">
        <v>-0.20899999999999999</v>
      </c>
      <c r="C3863">
        <v>-1.198</v>
      </c>
      <c r="D3863">
        <v>-2.2069999999999999</v>
      </c>
      <c r="E3863">
        <v>-3.0190000000000001</v>
      </c>
      <c r="F3863">
        <v>-3.24</v>
      </c>
      <c r="G3863">
        <v>3.8</v>
      </c>
      <c r="H3863">
        <v>-0.01</v>
      </c>
      <c r="I3863">
        <v>4</v>
      </c>
      <c r="J3863">
        <v>-0.215</v>
      </c>
      <c r="K3863">
        <v>-1.2150000000000001</v>
      </c>
      <c r="L3863">
        <v>-2.2120000000000002</v>
      </c>
      <c r="M3863">
        <v>-3.0379999999999998</v>
      </c>
      <c r="N3863">
        <v>-3.24</v>
      </c>
      <c r="O3863">
        <v>1.155</v>
      </c>
      <c r="P3863">
        <v>1.155</v>
      </c>
      <c r="Q3863">
        <v>1.1499999999999999</v>
      </c>
      <c r="R3863">
        <v>0.91600000000000004</v>
      </c>
      <c r="S3863">
        <v>0.41499999999999998</v>
      </c>
    </row>
    <row r="3864" spans="1:19" x14ac:dyDescent="0.3">
      <c r="A3864">
        <v>60</v>
      </c>
      <c r="B3864">
        <v>-0.20899999999999999</v>
      </c>
      <c r="C3864">
        <v>-1.198</v>
      </c>
      <c r="D3864">
        <v>-2.2069999999999999</v>
      </c>
      <c r="E3864">
        <v>-3.0190000000000001</v>
      </c>
      <c r="F3864">
        <v>-3.24</v>
      </c>
      <c r="G3864">
        <v>3.8</v>
      </c>
      <c r="H3864">
        <v>-0.01</v>
      </c>
      <c r="I3864">
        <v>4</v>
      </c>
      <c r="J3864">
        <v>-0.222</v>
      </c>
      <c r="K3864">
        <v>-1.216</v>
      </c>
      <c r="L3864">
        <v>-2.21</v>
      </c>
      <c r="M3864">
        <v>-3.0339999999999998</v>
      </c>
      <c r="N3864">
        <v>-3.2490000000000001</v>
      </c>
      <c r="O3864">
        <v>1.1619999999999999</v>
      </c>
      <c r="P3864">
        <v>1.17</v>
      </c>
      <c r="Q3864">
        <v>1.155</v>
      </c>
      <c r="R3864">
        <v>0.91400000000000003</v>
      </c>
      <c r="S3864">
        <v>0.44</v>
      </c>
    </row>
    <row r="3865" spans="1:19" x14ac:dyDescent="0.3">
      <c r="A3865">
        <v>120</v>
      </c>
      <c r="B3865">
        <v>-0.20899999999999999</v>
      </c>
      <c r="C3865">
        <v>-1.198</v>
      </c>
      <c r="D3865">
        <v>-2.2069999999999999</v>
      </c>
      <c r="E3865">
        <v>-3.0190000000000001</v>
      </c>
      <c r="F3865">
        <v>-3.24</v>
      </c>
      <c r="G3865">
        <v>3.8</v>
      </c>
      <c r="H3865">
        <v>-0.01</v>
      </c>
      <c r="I3865">
        <v>4</v>
      </c>
      <c r="J3865">
        <v>-0.223</v>
      </c>
      <c r="K3865">
        <v>-1.2170000000000001</v>
      </c>
      <c r="L3865">
        <v>-2.2130000000000001</v>
      </c>
      <c r="M3865">
        <v>-3.04</v>
      </c>
      <c r="N3865">
        <v>-3.2509999999999999</v>
      </c>
      <c r="O3865">
        <v>1.161</v>
      </c>
      <c r="P3865">
        <v>1.179</v>
      </c>
      <c r="Q3865">
        <v>1.1739999999999999</v>
      </c>
      <c r="R3865">
        <v>0.93899999999999995</v>
      </c>
      <c r="S3865">
        <v>0.441</v>
      </c>
    </row>
    <row r="3866" spans="1:19" x14ac:dyDescent="0.3">
      <c r="A3866">
        <v>180</v>
      </c>
      <c r="B3866">
        <v>-0.20899999999999999</v>
      </c>
      <c r="C3866">
        <v>-1.198</v>
      </c>
      <c r="D3866">
        <v>-2.2069999999999999</v>
      </c>
      <c r="E3866">
        <v>-3.0190000000000001</v>
      </c>
      <c r="F3866">
        <v>-3.24</v>
      </c>
      <c r="G3866">
        <v>3.8</v>
      </c>
      <c r="H3866">
        <v>-0.01</v>
      </c>
      <c r="I3866">
        <v>4</v>
      </c>
      <c r="J3866">
        <v>-0.224</v>
      </c>
      <c r="K3866">
        <v>-1.214</v>
      </c>
      <c r="L3866">
        <v>-2.2109999999999999</v>
      </c>
      <c r="M3866">
        <v>-3.036</v>
      </c>
      <c r="N3866">
        <v>-3.2509999999999999</v>
      </c>
      <c r="O3866">
        <v>1.161</v>
      </c>
      <c r="P3866">
        <v>1.1759999999999999</v>
      </c>
      <c r="Q3866">
        <v>1.167</v>
      </c>
      <c r="R3866">
        <v>0.92700000000000005</v>
      </c>
      <c r="S3866">
        <v>0.441</v>
      </c>
    </row>
    <row r="3867" spans="1:19" x14ac:dyDescent="0.3">
      <c r="A3867">
        <v>240</v>
      </c>
      <c r="B3867">
        <v>-0.20899999999999999</v>
      </c>
      <c r="C3867">
        <v>-1.198</v>
      </c>
      <c r="D3867">
        <v>-2.2069999999999999</v>
      </c>
      <c r="E3867">
        <v>-3.0190000000000001</v>
      </c>
      <c r="F3867">
        <v>-3.24</v>
      </c>
      <c r="G3867">
        <v>3.8</v>
      </c>
      <c r="H3867">
        <v>-0.01</v>
      </c>
      <c r="I3867">
        <v>4</v>
      </c>
      <c r="J3867">
        <v>-0.22700000000000001</v>
      </c>
      <c r="K3867">
        <v>-1.2150000000000001</v>
      </c>
      <c r="L3867">
        <v>-2.2130000000000001</v>
      </c>
      <c r="M3867">
        <v>-3.0350000000000001</v>
      </c>
      <c r="N3867">
        <v>-3.2519999999999998</v>
      </c>
      <c r="O3867">
        <v>1.1619999999999999</v>
      </c>
      <c r="P3867">
        <v>1.181</v>
      </c>
      <c r="Q3867">
        <v>1.1759999999999999</v>
      </c>
      <c r="R3867">
        <v>0.92600000000000005</v>
      </c>
      <c r="S3867">
        <v>0.441</v>
      </c>
    </row>
    <row r="3868" spans="1:19" x14ac:dyDescent="0.3">
      <c r="A3868">
        <v>300</v>
      </c>
      <c r="B3868">
        <v>-0.20899999999999999</v>
      </c>
      <c r="C3868">
        <v>-1.198</v>
      </c>
      <c r="D3868">
        <v>-2.2069999999999999</v>
      </c>
      <c r="E3868">
        <v>-3.0190000000000001</v>
      </c>
      <c r="F3868">
        <v>-3.24</v>
      </c>
      <c r="G3868">
        <v>3.8</v>
      </c>
      <c r="H3868">
        <v>-0.01</v>
      </c>
      <c r="I3868">
        <v>4</v>
      </c>
      <c r="J3868">
        <v>-0.22800000000000001</v>
      </c>
      <c r="K3868">
        <v>-1.216</v>
      </c>
      <c r="L3868">
        <v>-2.2130000000000001</v>
      </c>
      <c r="M3868">
        <v>-3.036</v>
      </c>
      <c r="N3868">
        <v>-3.2530000000000001</v>
      </c>
      <c r="O3868">
        <v>1.161</v>
      </c>
      <c r="P3868">
        <v>1.1759999999999999</v>
      </c>
      <c r="Q3868">
        <v>1.175</v>
      </c>
      <c r="R3868">
        <v>0.93300000000000005</v>
      </c>
      <c r="S3868">
        <v>0.441</v>
      </c>
    </row>
    <row r="3869" spans="1:19" x14ac:dyDescent="0.3">
      <c r="A3869">
        <v>360</v>
      </c>
      <c r="B3869">
        <v>-0.20899999999999999</v>
      </c>
      <c r="C3869">
        <v>-1.198</v>
      </c>
      <c r="D3869">
        <v>-2.2069999999999999</v>
      </c>
      <c r="E3869">
        <v>-3.0190000000000001</v>
      </c>
      <c r="F3869">
        <v>-3.24</v>
      </c>
      <c r="G3869">
        <v>3.8</v>
      </c>
      <c r="H3869">
        <v>-0.01</v>
      </c>
      <c r="I3869">
        <v>4</v>
      </c>
      <c r="J3869">
        <v>-0.23</v>
      </c>
      <c r="K3869">
        <v>-1.216</v>
      </c>
      <c r="L3869">
        <v>-2.2120000000000002</v>
      </c>
      <c r="M3869">
        <v>-3.0379999999999998</v>
      </c>
      <c r="N3869">
        <v>-3.2530000000000001</v>
      </c>
      <c r="O3869">
        <v>1.161</v>
      </c>
      <c r="P3869">
        <v>1.175</v>
      </c>
      <c r="Q3869">
        <v>1.1719999999999999</v>
      </c>
      <c r="R3869">
        <v>0.93899999999999995</v>
      </c>
      <c r="S3869">
        <v>0.441</v>
      </c>
    </row>
    <row r="3870" spans="1:19" x14ac:dyDescent="0.3">
      <c r="A3870">
        <v>420</v>
      </c>
      <c r="B3870">
        <v>-0.20899999999999999</v>
      </c>
      <c r="C3870">
        <v>-1.198</v>
      </c>
      <c r="D3870">
        <v>-2.2069999999999999</v>
      </c>
      <c r="E3870">
        <v>-3.0190000000000001</v>
      </c>
      <c r="F3870">
        <v>-3.24</v>
      </c>
      <c r="G3870">
        <v>3.8</v>
      </c>
      <c r="H3870">
        <v>-0.01</v>
      </c>
      <c r="I3870">
        <v>4</v>
      </c>
      <c r="J3870">
        <v>-0.23200000000000001</v>
      </c>
      <c r="K3870">
        <v>-1.218</v>
      </c>
      <c r="L3870">
        <v>-2.2120000000000002</v>
      </c>
      <c r="M3870">
        <v>-3.0390000000000001</v>
      </c>
      <c r="N3870">
        <v>-3.254</v>
      </c>
      <c r="O3870">
        <v>1.161</v>
      </c>
      <c r="P3870">
        <v>1.1739999999999999</v>
      </c>
      <c r="Q3870">
        <v>1.1739999999999999</v>
      </c>
      <c r="R3870">
        <v>0.94299999999999995</v>
      </c>
      <c r="S3870">
        <v>0.442</v>
      </c>
    </row>
    <row r="3871" spans="1:19" x14ac:dyDescent="0.3">
      <c r="A3871">
        <v>480</v>
      </c>
      <c r="B3871">
        <v>-0.20899999999999999</v>
      </c>
      <c r="C3871">
        <v>-1.198</v>
      </c>
      <c r="D3871">
        <v>-2.2069999999999999</v>
      </c>
      <c r="E3871">
        <v>-3.0190000000000001</v>
      </c>
      <c r="F3871">
        <v>-3.24</v>
      </c>
      <c r="G3871">
        <v>3.8</v>
      </c>
      <c r="H3871">
        <v>-0.01</v>
      </c>
      <c r="I3871">
        <v>4</v>
      </c>
      <c r="J3871">
        <v>-0.23300000000000001</v>
      </c>
      <c r="K3871">
        <v>-1.2190000000000001</v>
      </c>
      <c r="L3871">
        <v>-2.2120000000000002</v>
      </c>
      <c r="M3871">
        <v>-3.04</v>
      </c>
      <c r="N3871">
        <v>-3.2549999999999999</v>
      </c>
      <c r="O3871">
        <v>1.1599999999999999</v>
      </c>
      <c r="P3871">
        <v>1.1719999999999999</v>
      </c>
      <c r="Q3871">
        <v>1.175</v>
      </c>
      <c r="R3871">
        <v>0.94399999999999995</v>
      </c>
      <c r="S3871">
        <v>0.442</v>
      </c>
    </row>
    <row r="3872" spans="1:19" x14ac:dyDescent="0.3">
      <c r="A3872">
        <v>540</v>
      </c>
      <c r="B3872">
        <v>-0.20899999999999999</v>
      </c>
      <c r="C3872">
        <v>-1.198</v>
      </c>
      <c r="D3872">
        <v>-2.2069999999999999</v>
      </c>
      <c r="E3872">
        <v>-3.0190000000000001</v>
      </c>
      <c r="F3872">
        <v>-3.24</v>
      </c>
      <c r="G3872">
        <v>3.8</v>
      </c>
      <c r="H3872">
        <v>-0.01</v>
      </c>
      <c r="I3872">
        <v>4</v>
      </c>
      <c r="J3872">
        <v>-0.23499999999999999</v>
      </c>
      <c r="K3872">
        <v>-1.22</v>
      </c>
      <c r="L3872">
        <v>-2.2120000000000002</v>
      </c>
      <c r="M3872">
        <v>-3.0409999999999999</v>
      </c>
      <c r="N3872">
        <v>-3.2559999999999998</v>
      </c>
      <c r="O3872">
        <v>1.1599999999999999</v>
      </c>
      <c r="P3872">
        <v>1.17</v>
      </c>
      <c r="Q3872">
        <v>1.175</v>
      </c>
      <c r="R3872">
        <v>0.94499999999999995</v>
      </c>
      <c r="S3872">
        <v>0.443</v>
      </c>
    </row>
    <row r="3873" spans="1:19" x14ac:dyDescent="0.3">
      <c r="A3873">
        <v>600</v>
      </c>
      <c r="B3873">
        <v>-0.20899999999999999</v>
      </c>
      <c r="C3873">
        <v>-1.198</v>
      </c>
      <c r="D3873">
        <v>-2.2069999999999999</v>
      </c>
      <c r="E3873">
        <v>-3.0190000000000001</v>
      </c>
      <c r="F3873">
        <v>-3.24</v>
      </c>
      <c r="G3873">
        <v>3.8</v>
      </c>
      <c r="H3873">
        <v>-0.01</v>
      </c>
      <c r="I3873">
        <v>4</v>
      </c>
      <c r="J3873">
        <v>-0.23699999999999999</v>
      </c>
      <c r="K3873">
        <v>-1.222</v>
      </c>
      <c r="L3873">
        <v>-2.2120000000000002</v>
      </c>
      <c r="M3873">
        <v>-3.0419999999999998</v>
      </c>
      <c r="N3873">
        <v>-3.258</v>
      </c>
      <c r="O3873">
        <v>1.159</v>
      </c>
      <c r="P3873">
        <v>1.169</v>
      </c>
      <c r="Q3873">
        <v>1.173</v>
      </c>
      <c r="R3873">
        <v>0.94499999999999995</v>
      </c>
      <c r="S3873">
        <v>0.443</v>
      </c>
    </row>
    <row r="3875" spans="1:19" x14ac:dyDescent="0.3">
      <c r="A3875" t="s">
        <v>0</v>
      </c>
      <c r="B3875" t="s">
        <v>299</v>
      </c>
    </row>
    <row r="3876" spans="1:19" x14ac:dyDescent="0.3">
      <c r="A3876">
        <v>0</v>
      </c>
      <c r="B3876">
        <v>-0.20899999999999999</v>
      </c>
      <c r="C3876">
        <v>-1.198</v>
      </c>
      <c r="D3876">
        <v>-2.2069999999999999</v>
      </c>
      <c r="E3876">
        <v>-3.0139999999999998</v>
      </c>
      <c r="F3876">
        <v>-3.23</v>
      </c>
      <c r="G3876">
        <v>3.8</v>
      </c>
      <c r="H3876">
        <v>-0.01</v>
      </c>
      <c r="I3876">
        <v>4</v>
      </c>
      <c r="J3876">
        <v>-0.215</v>
      </c>
      <c r="K3876">
        <v>-1.2150000000000001</v>
      </c>
      <c r="L3876">
        <v>-2.2120000000000002</v>
      </c>
      <c r="M3876">
        <v>-3.032</v>
      </c>
      <c r="N3876">
        <v>-3.23</v>
      </c>
      <c r="O3876">
        <v>1.155</v>
      </c>
      <c r="P3876">
        <v>1.155</v>
      </c>
      <c r="Q3876">
        <v>1.1499999999999999</v>
      </c>
      <c r="R3876">
        <v>0.91</v>
      </c>
      <c r="S3876">
        <v>0.41199999999999998</v>
      </c>
    </row>
    <row r="3877" spans="1:19" x14ac:dyDescent="0.3">
      <c r="A3877">
        <v>60</v>
      </c>
      <c r="B3877">
        <v>-0.20899999999999999</v>
      </c>
      <c r="C3877">
        <v>-1.198</v>
      </c>
      <c r="D3877">
        <v>-2.2069999999999999</v>
      </c>
      <c r="E3877">
        <v>-3.0139999999999998</v>
      </c>
      <c r="F3877">
        <v>-3.23</v>
      </c>
      <c r="G3877">
        <v>3.8</v>
      </c>
      <c r="H3877">
        <v>-0.01</v>
      </c>
      <c r="I3877">
        <v>4</v>
      </c>
      <c r="J3877">
        <v>-0.222</v>
      </c>
      <c r="K3877">
        <v>-1.216</v>
      </c>
      <c r="L3877">
        <v>-2.21</v>
      </c>
      <c r="M3877">
        <v>-3.0289999999999999</v>
      </c>
      <c r="N3877">
        <v>-3.2389999999999999</v>
      </c>
      <c r="O3877">
        <v>1.1619999999999999</v>
      </c>
      <c r="P3877">
        <v>1.17</v>
      </c>
      <c r="Q3877">
        <v>1.1539999999999999</v>
      </c>
      <c r="R3877">
        <v>0.90700000000000003</v>
      </c>
      <c r="S3877">
        <v>0.436</v>
      </c>
    </row>
    <row r="3878" spans="1:19" x14ac:dyDescent="0.3">
      <c r="A3878">
        <v>120</v>
      </c>
      <c r="B3878">
        <v>-0.20899999999999999</v>
      </c>
      <c r="C3878">
        <v>-1.198</v>
      </c>
      <c r="D3878">
        <v>-2.2069999999999999</v>
      </c>
      <c r="E3878">
        <v>-3.0139999999999998</v>
      </c>
      <c r="F3878">
        <v>-3.23</v>
      </c>
      <c r="G3878">
        <v>3.8</v>
      </c>
      <c r="H3878">
        <v>-0.01</v>
      </c>
      <c r="I3878">
        <v>4</v>
      </c>
      <c r="J3878">
        <v>-0.223</v>
      </c>
      <c r="K3878">
        <v>-1.2170000000000001</v>
      </c>
      <c r="L3878">
        <v>-2.2130000000000001</v>
      </c>
      <c r="M3878">
        <v>-3.0350000000000001</v>
      </c>
      <c r="N3878">
        <v>-3.24</v>
      </c>
      <c r="O3878">
        <v>1.161</v>
      </c>
      <c r="P3878">
        <v>1.179</v>
      </c>
      <c r="Q3878">
        <v>1.1739999999999999</v>
      </c>
      <c r="R3878">
        <v>0.93300000000000005</v>
      </c>
      <c r="S3878">
        <v>0.437</v>
      </c>
    </row>
    <row r="3879" spans="1:19" x14ac:dyDescent="0.3">
      <c r="A3879">
        <v>180</v>
      </c>
      <c r="B3879">
        <v>-0.20899999999999999</v>
      </c>
      <c r="C3879">
        <v>-1.198</v>
      </c>
      <c r="D3879">
        <v>-2.2069999999999999</v>
      </c>
      <c r="E3879">
        <v>-3.0139999999999998</v>
      </c>
      <c r="F3879">
        <v>-3.23</v>
      </c>
      <c r="G3879">
        <v>3.8</v>
      </c>
      <c r="H3879">
        <v>-0.01</v>
      </c>
      <c r="I3879">
        <v>4</v>
      </c>
      <c r="J3879">
        <v>-0.224</v>
      </c>
      <c r="K3879">
        <v>-1.214</v>
      </c>
      <c r="L3879">
        <v>-2.2109999999999999</v>
      </c>
      <c r="M3879">
        <v>-3.03</v>
      </c>
      <c r="N3879">
        <v>-3.2410000000000001</v>
      </c>
      <c r="O3879">
        <v>1.161</v>
      </c>
      <c r="P3879">
        <v>1.1759999999999999</v>
      </c>
      <c r="Q3879">
        <v>1.167</v>
      </c>
      <c r="R3879">
        <v>0.92100000000000004</v>
      </c>
      <c r="S3879">
        <v>0.437</v>
      </c>
    </row>
    <row r="3880" spans="1:19" x14ac:dyDescent="0.3">
      <c r="A3880">
        <v>240</v>
      </c>
      <c r="B3880">
        <v>-0.20899999999999999</v>
      </c>
      <c r="C3880">
        <v>-1.198</v>
      </c>
      <c r="D3880">
        <v>-2.2069999999999999</v>
      </c>
      <c r="E3880">
        <v>-3.0139999999999998</v>
      </c>
      <c r="F3880">
        <v>-3.23</v>
      </c>
      <c r="G3880">
        <v>3.8</v>
      </c>
      <c r="H3880">
        <v>-0.01</v>
      </c>
      <c r="I3880">
        <v>4</v>
      </c>
      <c r="J3880">
        <v>-0.22700000000000001</v>
      </c>
      <c r="K3880">
        <v>-1.2150000000000001</v>
      </c>
      <c r="L3880">
        <v>-2.2130000000000001</v>
      </c>
      <c r="M3880">
        <v>-3.0289999999999999</v>
      </c>
      <c r="N3880">
        <v>-3.2410000000000001</v>
      </c>
      <c r="O3880">
        <v>1.1619999999999999</v>
      </c>
      <c r="P3880">
        <v>1.181</v>
      </c>
      <c r="Q3880">
        <v>1.1759999999999999</v>
      </c>
      <c r="R3880">
        <v>0.91900000000000004</v>
      </c>
      <c r="S3880">
        <v>0.437</v>
      </c>
    </row>
    <row r="3881" spans="1:19" x14ac:dyDescent="0.3">
      <c r="A3881">
        <v>300</v>
      </c>
      <c r="B3881">
        <v>-0.20899999999999999</v>
      </c>
      <c r="C3881">
        <v>-1.198</v>
      </c>
      <c r="D3881">
        <v>-2.2069999999999999</v>
      </c>
      <c r="E3881">
        <v>-3.0139999999999998</v>
      </c>
      <c r="F3881">
        <v>-3.23</v>
      </c>
      <c r="G3881">
        <v>3.8</v>
      </c>
      <c r="H3881">
        <v>-0.01</v>
      </c>
      <c r="I3881">
        <v>4</v>
      </c>
      <c r="J3881">
        <v>-0.22800000000000001</v>
      </c>
      <c r="K3881">
        <v>-1.216</v>
      </c>
      <c r="L3881">
        <v>-2.2120000000000002</v>
      </c>
      <c r="M3881">
        <v>-3.0310000000000001</v>
      </c>
      <c r="N3881">
        <v>-3.242</v>
      </c>
      <c r="O3881">
        <v>1.161</v>
      </c>
      <c r="P3881">
        <v>1.1759999999999999</v>
      </c>
      <c r="Q3881">
        <v>1.1739999999999999</v>
      </c>
      <c r="R3881">
        <v>0.92700000000000005</v>
      </c>
      <c r="S3881">
        <v>0.438</v>
      </c>
    </row>
    <row r="3882" spans="1:19" x14ac:dyDescent="0.3">
      <c r="A3882">
        <v>360</v>
      </c>
      <c r="B3882">
        <v>-0.20899999999999999</v>
      </c>
      <c r="C3882">
        <v>-1.198</v>
      </c>
      <c r="D3882">
        <v>-2.2069999999999999</v>
      </c>
      <c r="E3882">
        <v>-3.0139999999999998</v>
      </c>
      <c r="F3882">
        <v>-3.23</v>
      </c>
      <c r="G3882">
        <v>3.8</v>
      </c>
      <c r="H3882">
        <v>-0.01</v>
      </c>
      <c r="I3882">
        <v>4</v>
      </c>
      <c r="J3882">
        <v>-0.23</v>
      </c>
      <c r="K3882">
        <v>-1.216</v>
      </c>
      <c r="L3882">
        <v>-2.2120000000000002</v>
      </c>
      <c r="M3882">
        <v>-3.032</v>
      </c>
      <c r="N3882">
        <v>-3.242</v>
      </c>
      <c r="O3882">
        <v>1.161</v>
      </c>
      <c r="P3882">
        <v>1.175</v>
      </c>
      <c r="Q3882">
        <v>1.1719999999999999</v>
      </c>
      <c r="R3882">
        <v>0.93300000000000005</v>
      </c>
      <c r="S3882">
        <v>0.438</v>
      </c>
    </row>
    <row r="3883" spans="1:19" x14ac:dyDescent="0.3">
      <c r="A3883">
        <v>420</v>
      </c>
      <c r="B3883">
        <v>-0.20899999999999999</v>
      </c>
      <c r="C3883">
        <v>-1.198</v>
      </c>
      <c r="D3883">
        <v>-2.2069999999999999</v>
      </c>
      <c r="E3883">
        <v>-3.0139999999999998</v>
      </c>
      <c r="F3883">
        <v>-3.23</v>
      </c>
      <c r="G3883">
        <v>3.8</v>
      </c>
      <c r="H3883">
        <v>-0.01</v>
      </c>
      <c r="I3883">
        <v>4</v>
      </c>
      <c r="J3883">
        <v>-0.23200000000000001</v>
      </c>
      <c r="K3883">
        <v>-1.218</v>
      </c>
      <c r="L3883">
        <v>-2.2120000000000002</v>
      </c>
      <c r="M3883">
        <v>-3.0339999999999998</v>
      </c>
      <c r="N3883">
        <v>-3.2429999999999999</v>
      </c>
      <c r="O3883">
        <v>1.161</v>
      </c>
      <c r="P3883">
        <v>1.1739999999999999</v>
      </c>
      <c r="Q3883">
        <v>1.1739999999999999</v>
      </c>
      <c r="R3883">
        <v>0.93700000000000006</v>
      </c>
      <c r="S3883">
        <v>0.438</v>
      </c>
    </row>
    <row r="3884" spans="1:19" x14ac:dyDescent="0.3">
      <c r="A3884">
        <v>480</v>
      </c>
      <c r="B3884">
        <v>-0.20899999999999999</v>
      </c>
      <c r="C3884">
        <v>-1.198</v>
      </c>
      <c r="D3884">
        <v>-2.2069999999999999</v>
      </c>
      <c r="E3884">
        <v>-3.0139999999999998</v>
      </c>
      <c r="F3884">
        <v>-3.23</v>
      </c>
      <c r="G3884">
        <v>3.8</v>
      </c>
      <c r="H3884">
        <v>-0.01</v>
      </c>
      <c r="I3884">
        <v>4</v>
      </c>
      <c r="J3884">
        <v>-0.23300000000000001</v>
      </c>
      <c r="K3884">
        <v>-1.2190000000000001</v>
      </c>
      <c r="L3884">
        <v>-2.2120000000000002</v>
      </c>
      <c r="M3884">
        <v>-3.0350000000000001</v>
      </c>
      <c r="N3884">
        <v>-3.2450000000000001</v>
      </c>
      <c r="O3884">
        <v>1.1599999999999999</v>
      </c>
      <c r="P3884">
        <v>1.1719999999999999</v>
      </c>
      <c r="Q3884">
        <v>1.175</v>
      </c>
      <c r="R3884">
        <v>0.93799999999999994</v>
      </c>
      <c r="S3884">
        <v>0.438</v>
      </c>
    </row>
    <row r="3885" spans="1:19" x14ac:dyDescent="0.3">
      <c r="A3885">
        <v>540</v>
      </c>
      <c r="B3885">
        <v>-0.20899999999999999</v>
      </c>
      <c r="C3885">
        <v>-1.198</v>
      </c>
      <c r="D3885">
        <v>-2.2069999999999999</v>
      </c>
      <c r="E3885">
        <v>-3.0139999999999998</v>
      </c>
      <c r="F3885">
        <v>-3.23</v>
      </c>
      <c r="G3885">
        <v>3.8</v>
      </c>
      <c r="H3885">
        <v>-0.01</v>
      </c>
      <c r="I3885">
        <v>4</v>
      </c>
      <c r="J3885">
        <v>-0.23499999999999999</v>
      </c>
      <c r="K3885">
        <v>-1.22</v>
      </c>
      <c r="L3885">
        <v>-2.2120000000000002</v>
      </c>
      <c r="M3885">
        <v>-3.036</v>
      </c>
      <c r="N3885">
        <v>-3.246</v>
      </c>
      <c r="O3885">
        <v>1.1599999999999999</v>
      </c>
      <c r="P3885">
        <v>1.17</v>
      </c>
      <c r="Q3885">
        <v>1.1739999999999999</v>
      </c>
      <c r="R3885">
        <v>0.93899999999999995</v>
      </c>
      <c r="S3885">
        <v>0.439</v>
      </c>
    </row>
    <row r="3886" spans="1:19" x14ac:dyDescent="0.3">
      <c r="A3886">
        <v>600</v>
      </c>
      <c r="B3886">
        <v>-0.20899999999999999</v>
      </c>
      <c r="C3886">
        <v>-1.198</v>
      </c>
      <c r="D3886">
        <v>-2.2069999999999999</v>
      </c>
      <c r="E3886">
        <v>-3.0139999999999998</v>
      </c>
      <c r="F3886">
        <v>-3.23</v>
      </c>
      <c r="G3886">
        <v>3.8</v>
      </c>
      <c r="H3886">
        <v>-0.01</v>
      </c>
      <c r="I3886">
        <v>4</v>
      </c>
      <c r="J3886">
        <v>-0.23699999999999999</v>
      </c>
      <c r="K3886">
        <v>-1.222</v>
      </c>
      <c r="L3886">
        <v>-2.2120000000000002</v>
      </c>
      <c r="M3886">
        <v>-3.036</v>
      </c>
      <c r="N3886">
        <v>-3.2469999999999999</v>
      </c>
      <c r="O3886">
        <v>1.159</v>
      </c>
      <c r="P3886">
        <v>1.169</v>
      </c>
      <c r="Q3886">
        <v>1.173</v>
      </c>
      <c r="R3886">
        <v>0.93899999999999995</v>
      </c>
      <c r="S3886">
        <v>0.439</v>
      </c>
    </row>
    <row r="3888" spans="1:19" x14ac:dyDescent="0.3">
      <c r="A3888" t="s">
        <v>0</v>
      </c>
      <c r="B3888" t="s">
        <v>300</v>
      </c>
    </row>
    <row r="3889" spans="1:19" x14ac:dyDescent="0.3">
      <c r="A3889">
        <v>0</v>
      </c>
      <c r="B3889">
        <v>-0.20899999999999999</v>
      </c>
      <c r="C3889">
        <v>-1.198</v>
      </c>
      <c r="D3889">
        <v>-2.206</v>
      </c>
      <c r="E3889">
        <v>-3.008</v>
      </c>
      <c r="F3889">
        <v>-3.22</v>
      </c>
      <c r="G3889">
        <v>3.8</v>
      </c>
      <c r="H3889">
        <v>-0.01</v>
      </c>
      <c r="I3889">
        <v>4</v>
      </c>
      <c r="J3889">
        <v>-0.215</v>
      </c>
      <c r="K3889">
        <v>-1.2150000000000001</v>
      </c>
      <c r="L3889">
        <v>-2.2120000000000002</v>
      </c>
      <c r="M3889">
        <v>-3.0270000000000001</v>
      </c>
      <c r="N3889">
        <v>-3.22</v>
      </c>
      <c r="O3889">
        <v>1.155</v>
      </c>
      <c r="P3889">
        <v>1.155</v>
      </c>
      <c r="Q3889">
        <v>1.149</v>
      </c>
      <c r="R3889">
        <v>0.90400000000000003</v>
      </c>
      <c r="S3889">
        <v>0.40799999999999997</v>
      </c>
    </row>
    <row r="3890" spans="1:19" x14ac:dyDescent="0.3">
      <c r="A3890">
        <v>60</v>
      </c>
      <c r="B3890">
        <v>-0.20899999999999999</v>
      </c>
      <c r="C3890">
        <v>-1.198</v>
      </c>
      <c r="D3890">
        <v>-2.206</v>
      </c>
      <c r="E3890">
        <v>-3.008</v>
      </c>
      <c r="F3890">
        <v>-3.22</v>
      </c>
      <c r="G3890">
        <v>3.8</v>
      </c>
      <c r="H3890">
        <v>-0.01</v>
      </c>
      <c r="I3890">
        <v>4</v>
      </c>
      <c r="J3890">
        <v>-0.222</v>
      </c>
      <c r="K3890">
        <v>-1.216</v>
      </c>
      <c r="L3890">
        <v>-2.21</v>
      </c>
      <c r="M3890">
        <v>-3.0230000000000001</v>
      </c>
      <c r="N3890">
        <v>-3.2290000000000001</v>
      </c>
      <c r="O3890">
        <v>1.1619999999999999</v>
      </c>
      <c r="P3890">
        <v>1.169</v>
      </c>
      <c r="Q3890">
        <v>1.1539999999999999</v>
      </c>
      <c r="R3890">
        <v>0.90100000000000002</v>
      </c>
      <c r="S3890">
        <v>0.433</v>
      </c>
    </row>
    <row r="3891" spans="1:19" x14ac:dyDescent="0.3">
      <c r="A3891">
        <v>120</v>
      </c>
      <c r="B3891">
        <v>-0.20899999999999999</v>
      </c>
      <c r="C3891">
        <v>-1.198</v>
      </c>
      <c r="D3891">
        <v>-2.206</v>
      </c>
      <c r="E3891">
        <v>-3.008</v>
      </c>
      <c r="F3891">
        <v>-3.22</v>
      </c>
      <c r="G3891">
        <v>3.8</v>
      </c>
      <c r="H3891">
        <v>-0.01</v>
      </c>
      <c r="I3891">
        <v>4</v>
      </c>
      <c r="J3891">
        <v>-0.223</v>
      </c>
      <c r="K3891">
        <v>-1.2170000000000001</v>
      </c>
      <c r="L3891">
        <v>-2.2130000000000001</v>
      </c>
      <c r="M3891">
        <v>-3.0289999999999999</v>
      </c>
      <c r="N3891">
        <v>-3.23</v>
      </c>
      <c r="O3891">
        <v>1.161</v>
      </c>
      <c r="P3891">
        <v>1.179</v>
      </c>
      <c r="Q3891">
        <v>1.1739999999999999</v>
      </c>
      <c r="R3891">
        <v>0.92600000000000005</v>
      </c>
      <c r="S3891">
        <v>0.433</v>
      </c>
    </row>
    <row r="3892" spans="1:19" x14ac:dyDescent="0.3">
      <c r="A3892">
        <v>180</v>
      </c>
      <c r="B3892">
        <v>-0.20899999999999999</v>
      </c>
      <c r="C3892">
        <v>-1.198</v>
      </c>
      <c r="D3892">
        <v>-2.206</v>
      </c>
      <c r="E3892">
        <v>-3.008</v>
      </c>
      <c r="F3892">
        <v>-3.22</v>
      </c>
      <c r="G3892">
        <v>3.8</v>
      </c>
      <c r="H3892">
        <v>-0.01</v>
      </c>
      <c r="I3892">
        <v>4</v>
      </c>
      <c r="J3892">
        <v>-0.224</v>
      </c>
      <c r="K3892">
        <v>-1.214</v>
      </c>
      <c r="L3892">
        <v>-2.2109999999999999</v>
      </c>
      <c r="M3892">
        <v>-3.0249999999999999</v>
      </c>
      <c r="N3892">
        <v>-3.2309999999999999</v>
      </c>
      <c r="O3892">
        <v>1.1599999999999999</v>
      </c>
      <c r="P3892">
        <v>1.1759999999999999</v>
      </c>
      <c r="Q3892">
        <v>1.167</v>
      </c>
      <c r="R3892">
        <v>0.91500000000000004</v>
      </c>
      <c r="S3892">
        <v>0.433</v>
      </c>
    </row>
    <row r="3893" spans="1:19" x14ac:dyDescent="0.3">
      <c r="A3893">
        <v>240</v>
      </c>
      <c r="B3893">
        <v>-0.20899999999999999</v>
      </c>
      <c r="C3893">
        <v>-1.198</v>
      </c>
      <c r="D3893">
        <v>-2.206</v>
      </c>
      <c r="E3893">
        <v>-3.008</v>
      </c>
      <c r="F3893">
        <v>-3.22</v>
      </c>
      <c r="G3893">
        <v>3.8</v>
      </c>
      <c r="H3893">
        <v>-0.01</v>
      </c>
      <c r="I3893">
        <v>4</v>
      </c>
      <c r="J3893">
        <v>-0.22700000000000001</v>
      </c>
      <c r="K3893">
        <v>-1.2150000000000001</v>
      </c>
      <c r="L3893">
        <v>-2.2120000000000002</v>
      </c>
      <c r="M3893">
        <v>-3.024</v>
      </c>
      <c r="N3893">
        <v>-3.2309999999999999</v>
      </c>
      <c r="O3893">
        <v>1.1619999999999999</v>
      </c>
      <c r="P3893">
        <v>1.181</v>
      </c>
      <c r="Q3893">
        <v>1.1759999999999999</v>
      </c>
      <c r="R3893">
        <v>0.91300000000000003</v>
      </c>
      <c r="S3893">
        <v>0.434</v>
      </c>
    </row>
    <row r="3894" spans="1:19" x14ac:dyDescent="0.3">
      <c r="A3894">
        <v>300</v>
      </c>
      <c r="B3894">
        <v>-0.20899999999999999</v>
      </c>
      <c r="C3894">
        <v>-1.198</v>
      </c>
      <c r="D3894">
        <v>-2.206</v>
      </c>
      <c r="E3894">
        <v>-3.008</v>
      </c>
      <c r="F3894">
        <v>-3.22</v>
      </c>
      <c r="G3894">
        <v>3.8</v>
      </c>
      <c r="H3894">
        <v>-0.01</v>
      </c>
      <c r="I3894">
        <v>4</v>
      </c>
      <c r="J3894">
        <v>-0.22800000000000001</v>
      </c>
      <c r="K3894">
        <v>-1.216</v>
      </c>
      <c r="L3894">
        <v>-2.2120000000000002</v>
      </c>
      <c r="M3894">
        <v>-3.0249999999999999</v>
      </c>
      <c r="N3894">
        <v>-3.2320000000000002</v>
      </c>
      <c r="O3894">
        <v>1.161</v>
      </c>
      <c r="P3894">
        <v>1.1759999999999999</v>
      </c>
      <c r="Q3894">
        <v>1.1739999999999999</v>
      </c>
      <c r="R3894">
        <v>0.92100000000000004</v>
      </c>
      <c r="S3894">
        <v>0.434</v>
      </c>
    </row>
    <row r="3895" spans="1:19" x14ac:dyDescent="0.3">
      <c r="A3895">
        <v>360</v>
      </c>
      <c r="B3895">
        <v>-0.20899999999999999</v>
      </c>
      <c r="C3895">
        <v>-1.198</v>
      </c>
      <c r="D3895">
        <v>-2.206</v>
      </c>
      <c r="E3895">
        <v>-3.008</v>
      </c>
      <c r="F3895">
        <v>-3.22</v>
      </c>
      <c r="G3895">
        <v>3.8</v>
      </c>
      <c r="H3895">
        <v>-0.01</v>
      </c>
      <c r="I3895">
        <v>4</v>
      </c>
      <c r="J3895">
        <v>-0.23</v>
      </c>
      <c r="K3895">
        <v>-1.216</v>
      </c>
      <c r="L3895">
        <v>-2.2109999999999999</v>
      </c>
      <c r="M3895">
        <v>-3.0270000000000001</v>
      </c>
      <c r="N3895">
        <v>-3.2320000000000002</v>
      </c>
      <c r="O3895">
        <v>1.161</v>
      </c>
      <c r="P3895">
        <v>1.175</v>
      </c>
      <c r="Q3895">
        <v>1.1719999999999999</v>
      </c>
      <c r="R3895">
        <v>0.92800000000000005</v>
      </c>
      <c r="S3895">
        <v>0.434</v>
      </c>
    </row>
    <row r="3896" spans="1:19" x14ac:dyDescent="0.3">
      <c r="A3896">
        <v>420</v>
      </c>
      <c r="B3896">
        <v>-0.20899999999999999</v>
      </c>
      <c r="C3896">
        <v>-1.198</v>
      </c>
      <c r="D3896">
        <v>-2.206</v>
      </c>
      <c r="E3896">
        <v>-3.008</v>
      </c>
      <c r="F3896">
        <v>-3.22</v>
      </c>
      <c r="G3896">
        <v>3.8</v>
      </c>
      <c r="H3896">
        <v>-0.01</v>
      </c>
      <c r="I3896">
        <v>4</v>
      </c>
      <c r="J3896">
        <v>-0.23200000000000001</v>
      </c>
      <c r="K3896">
        <v>-1.218</v>
      </c>
      <c r="L3896">
        <v>-2.2109999999999999</v>
      </c>
      <c r="M3896">
        <v>-3.028</v>
      </c>
      <c r="N3896">
        <v>-3.2330000000000001</v>
      </c>
      <c r="O3896">
        <v>1.161</v>
      </c>
      <c r="P3896">
        <v>1.1739999999999999</v>
      </c>
      <c r="Q3896">
        <v>1.173</v>
      </c>
      <c r="R3896">
        <v>0.93100000000000005</v>
      </c>
      <c r="S3896">
        <v>0.434</v>
      </c>
    </row>
    <row r="3897" spans="1:19" x14ac:dyDescent="0.3">
      <c r="A3897">
        <v>480</v>
      </c>
      <c r="B3897">
        <v>-0.20899999999999999</v>
      </c>
      <c r="C3897">
        <v>-1.198</v>
      </c>
      <c r="D3897">
        <v>-2.206</v>
      </c>
      <c r="E3897">
        <v>-3.008</v>
      </c>
      <c r="F3897">
        <v>-3.22</v>
      </c>
      <c r="G3897">
        <v>3.8</v>
      </c>
      <c r="H3897">
        <v>-0.01</v>
      </c>
      <c r="I3897">
        <v>4</v>
      </c>
      <c r="J3897">
        <v>-0.23300000000000001</v>
      </c>
      <c r="K3897">
        <v>-1.2190000000000001</v>
      </c>
      <c r="L3897">
        <v>-2.2120000000000002</v>
      </c>
      <c r="M3897">
        <v>-3.03</v>
      </c>
      <c r="N3897">
        <v>-3.234</v>
      </c>
      <c r="O3897">
        <v>1.1599999999999999</v>
      </c>
      <c r="P3897">
        <v>1.1719999999999999</v>
      </c>
      <c r="Q3897">
        <v>1.1739999999999999</v>
      </c>
      <c r="R3897">
        <v>0.93200000000000005</v>
      </c>
      <c r="S3897">
        <v>0.435</v>
      </c>
    </row>
    <row r="3898" spans="1:19" x14ac:dyDescent="0.3">
      <c r="A3898">
        <v>540</v>
      </c>
      <c r="B3898">
        <v>-0.20899999999999999</v>
      </c>
      <c r="C3898">
        <v>-1.198</v>
      </c>
      <c r="D3898">
        <v>-2.206</v>
      </c>
      <c r="E3898">
        <v>-3.008</v>
      </c>
      <c r="F3898">
        <v>-3.22</v>
      </c>
      <c r="G3898">
        <v>3.8</v>
      </c>
      <c r="H3898">
        <v>-0.01</v>
      </c>
      <c r="I3898">
        <v>4</v>
      </c>
      <c r="J3898">
        <v>-0.23499999999999999</v>
      </c>
      <c r="K3898">
        <v>-1.22</v>
      </c>
      <c r="L3898">
        <v>-2.2120000000000002</v>
      </c>
      <c r="M3898">
        <v>-3.0310000000000001</v>
      </c>
      <c r="N3898">
        <v>-3.2349999999999999</v>
      </c>
      <c r="O3898">
        <v>1.1599999999999999</v>
      </c>
      <c r="P3898">
        <v>1.17</v>
      </c>
      <c r="Q3898">
        <v>1.1739999999999999</v>
      </c>
      <c r="R3898">
        <v>0.93300000000000005</v>
      </c>
      <c r="S3898">
        <v>0.435</v>
      </c>
    </row>
    <row r="3899" spans="1:19" x14ac:dyDescent="0.3">
      <c r="A3899">
        <v>600</v>
      </c>
      <c r="B3899">
        <v>-0.20899999999999999</v>
      </c>
      <c r="C3899">
        <v>-1.198</v>
      </c>
      <c r="D3899">
        <v>-2.206</v>
      </c>
      <c r="E3899">
        <v>-3.008</v>
      </c>
      <c r="F3899">
        <v>-3.22</v>
      </c>
      <c r="G3899">
        <v>3.8</v>
      </c>
      <c r="H3899">
        <v>-0.01</v>
      </c>
      <c r="I3899">
        <v>4</v>
      </c>
      <c r="J3899">
        <v>-0.23699999999999999</v>
      </c>
      <c r="K3899">
        <v>-1.222</v>
      </c>
      <c r="L3899">
        <v>-2.2120000000000002</v>
      </c>
      <c r="M3899">
        <v>-3.0310000000000001</v>
      </c>
      <c r="N3899">
        <v>-3.2370000000000001</v>
      </c>
      <c r="O3899">
        <v>1.159</v>
      </c>
      <c r="P3899">
        <v>1.169</v>
      </c>
      <c r="Q3899">
        <v>1.173</v>
      </c>
      <c r="R3899">
        <v>0.93300000000000005</v>
      </c>
      <c r="S3899">
        <v>0.436</v>
      </c>
    </row>
    <row r="3901" spans="1:19" x14ac:dyDescent="0.3">
      <c r="A3901" t="s">
        <v>0</v>
      </c>
      <c r="B3901" t="s">
        <v>301</v>
      </c>
    </row>
    <row r="3902" spans="1:19" x14ac:dyDescent="0.3">
      <c r="A3902">
        <v>0</v>
      </c>
      <c r="B3902">
        <v>-0.20899999999999999</v>
      </c>
      <c r="C3902">
        <v>-1.198</v>
      </c>
      <c r="D3902">
        <v>-2.206</v>
      </c>
      <c r="E3902">
        <v>-3.0030000000000001</v>
      </c>
      <c r="F3902">
        <v>-3.21</v>
      </c>
      <c r="G3902">
        <v>3.8</v>
      </c>
      <c r="H3902">
        <v>-0.01</v>
      </c>
      <c r="I3902">
        <v>4</v>
      </c>
      <c r="J3902">
        <v>-0.215</v>
      </c>
      <c r="K3902">
        <v>-1.2150000000000001</v>
      </c>
      <c r="L3902">
        <v>-2.2120000000000002</v>
      </c>
      <c r="M3902">
        <v>-3.0209999999999999</v>
      </c>
      <c r="N3902">
        <v>-3.21</v>
      </c>
      <c r="O3902">
        <v>1.155</v>
      </c>
      <c r="P3902">
        <v>1.155</v>
      </c>
      <c r="Q3902">
        <v>1.149</v>
      </c>
      <c r="R3902">
        <v>0.89800000000000002</v>
      </c>
      <c r="S3902">
        <v>0.40500000000000003</v>
      </c>
    </row>
    <row r="3903" spans="1:19" x14ac:dyDescent="0.3">
      <c r="A3903">
        <v>60</v>
      </c>
      <c r="B3903">
        <v>-0.20899999999999999</v>
      </c>
      <c r="C3903">
        <v>-1.198</v>
      </c>
      <c r="D3903">
        <v>-2.206</v>
      </c>
      <c r="E3903">
        <v>-3.0030000000000001</v>
      </c>
      <c r="F3903">
        <v>-3.21</v>
      </c>
      <c r="G3903">
        <v>3.8</v>
      </c>
      <c r="H3903">
        <v>-0.01</v>
      </c>
      <c r="I3903">
        <v>4</v>
      </c>
      <c r="J3903">
        <v>-0.222</v>
      </c>
      <c r="K3903">
        <v>-1.216</v>
      </c>
      <c r="L3903">
        <v>-2.2090000000000001</v>
      </c>
      <c r="M3903">
        <v>-3.0179999999999998</v>
      </c>
      <c r="N3903">
        <v>-3.2189999999999999</v>
      </c>
      <c r="O3903">
        <v>1.1619999999999999</v>
      </c>
      <c r="P3903">
        <v>1.169</v>
      </c>
      <c r="Q3903">
        <v>1.1539999999999999</v>
      </c>
      <c r="R3903">
        <v>0.89500000000000002</v>
      </c>
      <c r="S3903">
        <v>0.42899999999999999</v>
      </c>
    </row>
    <row r="3904" spans="1:19" x14ac:dyDescent="0.3">
      <c r="A3904">
        <v>120</v>
      </c>
      <c r="B3904">
        <v>-0.20899999999999999</v>
      </c>
      <c r="C3904">
        <v>-1.198</v>
      </c>
      <c r="D3904">
        <v>-2.206</v>
      </c>
      <c r="E3904">
        <v>-3.0030000000000001</v>
      </c>
      <c r="F3904">
        <v>-3.21</v>
      </c>
      <c r="G3904">
        <v>3.8</v>
      </c>
      <c r="H3904">
        <v>-0.01</v>
      </c>
      <c r="I3904">
        <v>4</v>
      </c>
      <c r="J3904">
        <v>-0.223</v>
      </c>
      <c r="K3904">
        <v>-1.2170000000000001</v>
      </c>
      <c r="L3904">
        <v>-2.2130000000000001</v>
      </c>
      <c r="M3904">
        <v>-3.024</v>
      </c>
      <c r="N3904">
        <v>-3.22</v>
      </c>
      <c r="O3904">
        <v>1.161</v>
      </c>
      <c r="P3904">
        <v>1.179</v>
      </c>
      <c r="Q3904">
        <v>1.173</v>
      </c>
      <c r="R3904">
        <v>0.92</v>
      </c>
      <c r="S3904">
        <v>0.43</v>
      </c>
    </row>
    <row r="3905" spans="1:19" x14ac:dyDescent="0.3">
      <c r="A3905">
        <v>180</v>
      </c>
      <c r="B3905">
        <v>-0.20899999999999999</v>
      </c>
      <c r="C3905">
        <v>-1.198</v>
      </c>
      <c r="D3905">
        <v>-2.206</v>
      </c>
      <c r="E3905">
        <v>-3.0030000000000001</v>
      </c>
      <c r="F3905">
        <v>-3.21</v>
      </c>
      <c r="G3905">
        <v>3.8</v>
      </c>
      <c r="H3905">
        <v>-0.01</v>
      </c>
      <c r="I3905">
        <v>4</v>
      </c>
      <c r="J3905">
        <v>-0.224</v>
      </c>
      <c r="K3905">
        <v>-1.214</v>
      </c>
      <c r="L3905">
        <v>-2.21</v>
      </c>
      <c r="M3905">
        <v>-3.0190000000000001</v>
      </c>
      <c r="N3905">
        <v>-3.22</v>
      </c>
      <c r="O3905">
        <v>1.1599999999999999</v>
      </c>
      <c r="P3905">
        <v>1.1759999999999999</v>
      </c>
      <c r="Q3905">
        <v>1.1659999999999999</v>
      </c>
      <c r="R3905">
        <v>0.90800000000000003</v>
      </c>
      <c r="S3905">
        <v>0.43</v>
      </c>
    </row>
    <row r="3906" spans="1:19" x14ac:dyDescent="0.3">
      <c r="A3906">
        <v>240</v>
      </c>
      <c r="B3906">
        <v>-0.20899999999999999</v>
      </c>
      <c r="C3906">
        <v>-1.198</v>
      </c>
      <c r="D3906">
        <v>-2.206</v>
      </c>
      <c r="E3906">
        <v>-3.0030000000000001</v>
      </c>
      <c r="F3906">
        <v>-3.21</v>
      </c>
      <c r="G3906">
        <v>3.8</v>
      </c>
      <c r="H3906">
        <v>-0.01</v>
      </c>
      <c r="I3906">
        <v>4</v>
      </c>
      <c r="J3906">
        <v>-0.22700000000000001</v>
      </c>
      <c r="K3906">
        <v>-1.2150000000000001</v>
      </c>
      <c r="L3906">
        <v>-2.2120000000000002</v>
      </c>
      <c r="M3906">
        <v>-3.0179999999999998</v>
      </c>
      <c r="N3906">
        <v>-3.2210000000000001</v>
      </c>
      <c r="O3906">
        <v>1.1619999999999999</v>
      </c>
      <c r="P3906">
        <v>1.181</v>
      </c>
      <c r="Q3906">
        <v>1.1759999999999999</v>
      </c>
      <c r="R3906">
        <v>0.90700000000000003</v>
      </c>
      <c r="S3906">
        <v>0.43</v>
      </c>
    </row>
    <row r="3907" spans="1:19" x14ac:dyDescent="0.3">
      <c r="A3907">
        <v>300</v>
      </c>
      <c r="B3907">
        <v>-0.20899999999999999</v>
      </c>
      <c r="C3907">
        <v>-1.198</v>
      </c>
      <c r="D3907">
        <v>-2.206</v>
      </c>
      <c r="E3907">
        <v>-3.0030000000000001</v>
      </c>
      <c r="F3907">
        <v>-3.21</v>
      </c>
      <c r="G3907">
        <v>3.8</v>
      </c>
      <c r="H3907">
        <v>-0.01</v>
      </c>
      <c r="I3907">
        <v>4</v>
      </c>
      <c r="J3907">
        <v>-0.22800000000000001</v>
      </c>
      <c r="K3907">
        <v>-1.216</v>
      </c>
      <c r="L3907">
        <v>-2.2120000000000002</v>
      </c>
      <c r="M3907">
        <v>-3.02</v>
      </c>
      <c r="N3907">
        <v>-3.222</v>
      </c>
      <c r="O3907">
        <v>1.161</v>
      </c>
      <c r="P3907">
        <v>1.1759999999999999</v>
      </c>
      <c r="Q3907">
        <v>1.1739999999999999</v>
      </c>
      <c r="R3907">
        <v>0.91500000000000004</v>
      </c>
      <c r="S3907">
        <v>0.43</v>
      </c>
    </row>
    <row r="3908" spans="1:19" x14ac:dyDescent="0.3">
      <c r="A3908">
        <v>360</v>
      </c>
      <c r="B3908">
        <v>-0.20899999999999999</v>
      </c>
      <c r="C3908">
        <v>-1.198</v>
      </c>
      <c r="D3908">
        <v>-2.206</v>
      </c>
      <c r="E3908">
        <v>-3.0030000000000001</v>
      </c>
      <c r="F3908">
        <v>-3.21</v>
      </c>
      <c r="G3908">
        <v>3.8</v>
      </c>
      <c r="H3908">
        <v>-0.01</v>
      </c>
      <c r="I3908">
        <v>4</v>
      </c>
      <c r="J3908">
        <v>-0.23</v>
      </c>
      <c r="K3908">
        <v>-1.216</v>
      </c>
      <c r="L3908">
        <v>-2.2109999999999999</v>
      </c>
      <c r="M3908">
        <v>-3.0209999999999999</v>
      </c>
      <c r="N3908">
        <v>-3.222</v>
      </c>
      <c r="O3908">
        <v>1.161</v>
      </c>
      <c r="P3908">
        <v>1.175</v>
      </c>
      <c r="Q3908">
        <v>1.171</v>
      </c>
      <c r="R3908">
        <v>0.92100000000000004</v>
      </c>
      <c r="S3908">
        <v>0.43</v>
      </c>
    </row>
    <row r="3909" spans="1:19" x14ac:dyDescent="0.3">
      <c r="A3909">
        <v>420</v>
      </c>
      <c r="B3909">
        <v>-0.20899999999999999</v>
      </c>
      <c r="C3909">
        <v>-1.198</v>
      </c>
      <c r="D3909">
        <v>-2.206</v>
      </c>
      <c r="E3909">
        <v>-3.0030000000000001</v>
      </c>
      <c r="F3909">
        <v>-3.21</v>
      </c>
      <c r="G3909">
        <v>3.8</v>
      </c>
      <c r="H3909">
        <v>-0.01</v>
      </c>
      <c r="I3909">
        <v>4</v>
      </c>
      <c r="J3909">
        <v>-0.23200000000000001</v>
      </c>
      <c r="K3909">
        <v>-1.218</v>
      </c>
      <c r="L3909">
        <v>-2.2109999999999999</v>
      </c>
      <c r="M3909">
        <v>-3.0230000000000001</v>
      </c>
      <c r="N3909">
        <v>-3.2229999999999999</v>
      </c>
      <c r="O3909">
        <v>1.161</v>
      </c>
      <c r="P3909">
        <v>1.1739999999999999</v>
      </c>
      <c r="Q3909">
        <v>1.173</v>
      </c>
      <c r="R3909">
        <v>0.92500000000000004</v>
      </c>
      <c r="S3909">
        <v>0.43099999999999999</v>
      </c>
    </row>
    <row r="3910" spans="1:19" x14ac:dyDescent="0.3">
      <c r="A3910">
        <v>480</v>
      </c>
      <c r="B3910">
        <v>-0.20899999999999999</v>
      </c>
      <c r="C3910">
        <v>-1.198</v>
      </c>
      <c r="D3910">
        <v>-2.206</v>
      </c>
      <c r="E3910">
        <v>-3.0030000000000001</v>
      </c>
      <c r="F3910">
        <v>-3.21</v>
      </c>
      <c r="G3910">
        <v>3.8</v>
      </c>
      <c r="H3910">
        <v>-0.01</v>
      </c>
      <c r="I3910">
        <v>4</v>
      </c>
      <c r="J3910">
        <v>-0.23300000000000001</v>
      </c>
      <c r="K3910">
        <v>-1.2190000000000001</v>
      </c>
      <c r="L3910">
        <v>-2.2120000000000002</v>
      </c>
      <c r="M3910">
        <v>-3.024</v>
      </c>
      <c r="N3910">
        <v>-3.2240000000000002</v>
      </c>
      <c r="O3910">
        <v>1.1599999999999999</v>
      </c>
      <c r="P3910">
        <v>1.1719999999999999</v>
      </c>
      <c r="Q3910">
        <v>1.1739999999999999</v>
      </c>
      <c r="R3910">
        <v>0.92600000000000005</v>
      </c>
      <c r="S3910">
        <v>0.43099999999999999</v>
      </c>
    </row>
    <row r="3911" spans="1:19" x14ac:dyDescent="0.3">
      <c r="A3911">
        <v>540</v>
      </c>
      <c r="B3911">
        <v>-0.20899999999999999</v>
      </c>
      <c r="C3911">
        <v>-1.198</v>
      </c>
      <c r="D3911">
        <v>-2.206</v>
      </c>
      <c r="E3911">
        <v>-3.0030000000000001</v>
      </c>
      <c r="F3911">
        <v>-3.21</v>
      </c>
      <c r="G3911">
        <v>3.8</v>
      </c>
      <c r="H3911">
        <v>-0.01</v>
      </c>
      <c r="I3911">
        <v>4</v>
      </c>
      <c r="J3911">
        <v>-0.23499999999999999</v>
      </c>
      <c r="K3911">
        <v>-1.22</v>
      </c>
      <c r="L3911">
        <v>-2.2120000000000002</v>
      </c>
      <c r="M3911">
        <v>-3.0249999999999999</v>
      </c>
      <c r="N3911">
        <v>-3.2250000000000001</v>
      </c>
      <c r="O3911">
        <v>1.1599999999999999</v>
      </c>
      <c r="P3911">
        <v>1.17</v>
      </c>
      <c r="Q3911">
        <v>1.1739999999999999</v>
      </c>
      <c r="R3911">
        <v>0.92600000000000005</v>
      </c>
      <c r="S3911">
        <v>0.43099999999999999</v>
      </c>
    </row>
    <row r="3912" spans="1:19" x14ac:dyDescent="0.3">
      <c r="A3912">
        <v>600</v>
      </c>
      <c r="B3912">
        <v>-0.20899999999999999</v>
      </c>
      <c r="C3912">
        <v>-1.198</v>
      </c>
      <c r="D3912">
        <v>-2.206</v>
      </c>
      <c r="E3912">
        <v>-3.0030000000000001</v>
      </c>
      <c r="F3912">
        <v>-3.21</v>
      </c>
      <c r="G3912">
        <v>3.8</v>
      </c>
      <c r="H3912">
        <v>-0.01</v>
      </c>
      <c r="I3912">
        <v>4</v>
      </c>
      <c r="J3912">
        <v>-0.23699999999999999</v>
      </c>
      <c r="K3912">
        <v>-1.222</v>
      </c>
      <c r="L3912">
        <v>-2.2120000000000002</v>
      </c>
      <c r="M3912">
        <v>-3.0259999999999998</v>
      </c>
      <c r="N3912">
        <v>-3.226</v>
      </c>
      <c r="O3912">
        <v>1.159</v>
      </c>
      <c r="P3912">
        <v>1.169</v>
      </c>
      <c r="Q3912">
        <v>1.1719999999999999</v>
      </c>
      <c r="R3912">
        <v>0.92700000000000005</v>
      </c>
      <c r="S3912">
        <v>0.432</v>
      </c>
    </row>
    <row r="3914" spans="1:19" x14ac:dyDescent="0.3">
      <c r="A3914" t="s">
        <v>0</v>
      </c>
      <c r="B3914" t="s">
        <v>302</v>
      </c>
    </row>
    <row r="3915" spans="1:19" x14ac:dyDescent="0.3">
      <c r="A3915">
        <v>0</v>
      </c>
      <c r="B3915">
        <v>-0.20899999999999999</v>
      </c>
      <c r="C3915">
        <v>-1.198</v>
      </c>
      <c r="D3915">
        <v>-2.206</v>
      </c>
      <c r="E3915">
        <v>-2.9969999999999999</v>
      </c>
      <c r="F3915">
        <v>-3.2</v>
      </c>
      <c r="G3915">
        <v>3.8</v>
      </c>
      <c r="H3915">
        <v>-0.01</v>
      </c>
      <c r="I3915">
        <v>4</v>
      </c>
      <c r="J3915">
        <v>-0.215</v>
      </c>
      <c r="K3915">
        <v>-1.2150000000000001</v>
      </c>
      <c r="L3915">
        <v>-2.2109999999999999</v>
      </c>
      <c r="M3915">
        <v>-3.0150000000000001</v>
      </c>
      <c r="N3915">
        <v>-3.2</v>
      </c>
      <c r="O3915">
        <v>1.155</v>
      </c>
      <c r="P3915">
        <v>1.155</v>
      </c>
      <c r="Q3915">
        <v>1.149</v>
      </c>
      <c r="R3915">
        <v>0.89200000000000002</v>
      </c>
      <c r="S3915">
        <v>0.40200000000000002</v>
      </c>
    </row>
    <row r="3916" spans="1:19" x14ac:dyDescent="0.3">
      <c r="A3916">
        <v>60</v>
      </c>
      <c r="B3916">
        <v>-0.20899999999999999</v>
      </c>
      <c r="C3916">
        <v>-1.198</v>
      </c>
      <c r="D3916">
        <v>-2.206</v>
      </c>
      <c r="E3916">
        <v>-2.9969999999999999</v>
      </c>
      <c r="F3916">
        <v>-3.2</v>
      </c>
      <c r="G3916">
        <v>3.8</v>
      </c>
      <c r="H3916">
        <v>-0.01</v>
      </c>
      <c r="I3916">
        <v>4</v>
      </c>
      <c r="J3916">
        <v>-0.222</v>
      </c>
      <c r="K3916">
        <v>-1.216</v>
      </c>
      <c r="L3916">
        <v>-2.2090000000000001</v>
      </c>
      <c r="M3916">
        <v>-3.012</v>
      </c>
      <c r="N3916">
        <v>-3.2090000000000001</v>
      </c>
      <c r="O3916">
        <v>1.1619999999999999</v>
      </c>
      <c r="P3916">
        <v>1.169</v>
      </c>
      <c r="Q3916">
        <v>1.153</v>
      </c>
      <c r="R3916">
        <v>0.88900000000000001</v>
      </c>
      <c r="S3916">
        <v>0.42599999999999999</v>
      </c>
    </row>
    <row r="3917" spans="1:19" x14ac:dyDescent="0.3">
      <c r="A3917">
        <v>120</v>
      </c>
      <c r="B3917">
        <v>-0.20899999999999999</v>
      </c>
      <c r="C3917">
        <v>-1.198</v>
      </c>
      <c r="D3917">
        <v>-2.206</v>
      </c>
      <c r="E3917">
        <v>-2.9969999999999999</v>
      </c>
      <c r="F3917">
        <v>-3.2</v>
      </c>
      <c r="G3917">
        <v>3.8</v>
      </c>
      <c r="H3917">
        <v>-0.01</v>
      </c>
      <c r="I3917">
        <v>4</v>
      </c>
      <c r="J3917">
        <v>-0.223</v>
      </c>
      <c r="K3917">
        <v>-1.2170000000000001</v>
      </c>
      <c r="L3917">
        <v>-2.2130000000000001</v>
      </c>
      <c r="M3917">
        <v>-3.0179999999999998</v>
      </c>
      <c r="N3917">
        <v>-3.21</v>
      </c>
      <c r="O3917">
        <v>1.161</v>
      </c>
      <c r="P3917">
        <v>1.179</v>
      </c>
      <c r="Q3917">
        <v>1.173</v>
      </c>
      <c r="R3917">
        <v>0.91400000000000003</v>
      </c>
      <c r="S3917">
        <v>0.42599999999999999</v>
      </c>
    </row>
    <row r="3918" spans="1:19" x14ac:dyDescent="0.3">
      <c r="A3918">
        <v>180</v>
      </c>
      <c r="B3918">
        <v>-0.20899999999999999</v>
      </c>
      <c r="C3918">
        <v>-1.198</v>
      </c>
      <c r="D3918">
        <v>-2.206</v>
      </c>
      <c r="E3918">
        <v>-2.9969999999999999</v>
      </c>
      <c r="F3918">
        <v>-3.2</v>
      </c>
      <c r="G3918">
        <v>3.8</v>
      </c>
      <c r="H3918">
        <v>-0.01</v>
      </c>
      <c r="I3918">
        <v>4</v>
      </c>
      <c r="J3918">
        <v>-0.224</v>
      </c>
      <c r="K3918">
        <v>-1.214</v>
      </c>
      <c r="L3918">
        <v>-2.21</v>
      </c>
      <c r="M3918">
        <v>-3.0129999999999999</v>
      </c>
      <c r="N3918">
        <v>-3.21</v>
      </c>
      <c r="O3918">
        <v>1.1599999999999999</v>
      </c>
      <c r="P3918">
        <v>1.1759999999999999</v>
      </c>
      <c r="Q3918">
        <v>1.1659999999999999</v>
      </c>
      <c r="R3918">
        <v>0.90100000000000002</v>
      </c>
      <c r="S3918">
        <v>0.42599999999999999</v>
      </c>
    </row>
    <row r="3919" spans="1:19" x14ac:dyDescent="0.3">
      <c r="A3919">
        <v>240</v>
      </c>
      <c r="B3919">
        <v>-0.20899999999999999</v>
      </c>
      <c r="C3919">
        <v>-1.198</v>
      </c>
      <c r="D3919">
        <v>-2.206</v>
      </c>
      <c r="E3919">
        <v>-2.9969999999999999</v>
      </c>
      <c r="F3919">
        <v>-3.2</v>
      </c>
      <c r="G3919">
        <v>3.8</v>
      </c>
      <c r="H3919">
        <v>-0.01</v>
      </c>
      <c r="I3919">
        <v>4</v>
      </c>
      <c r="J3919">
        <v>-0.22700000000000001</v>
      </c>
      <c r="K3919">
        <v>-1.2150000000000001</v>
      </c>
      <c r="L3919">
        <v>-2.2120000000000002</v>
      </c>
      <c r="M3919">
        <v>-3.012</v>
      </c>
      <c r="N3919">
        <v>-3.2109999999999999</v>
      </c>
      <c r="O3919">
        <v>1.1619999999999999</v>
      </c>
      <c r="P3919">
        <v>1.181</v>
      </c>
      <c r="Q3919">
        <v>1.175</v>
      </c>
      <c r="R3919">
        <v>0.90100000000000002</v>
      </c>
      <c r="S3919">
        <v>0.42699999999999999</v>
      </c>
    </row>
    <row r="3920" spans="1:19" x14ac:dyDescent="0.3">
      <c r="A3920">
        <v>300</v>
      </c>
      <c r="B3920">
        <v>-0.20899999999999999</v>
      </c>
      <c r="C3920">
        <v>-1.198</v>
      </c>
      <c r="D3920">
        <v>-2.206</v>
      </c>
      <c r="E3920">
        <v>-2.9969999999999999</v>
      </c>
      <c r="F3920">
        <v>-3.2</v>
      </c>
      <c r="G3920">
        <v>3.8</v>
      </c>
      <c r="H3920">
        <v>-0.01</v>
      </c>
      <c r="I3920">
        <v>4</v>
      </c>
      <c r="J3920">
        <v>-0.22800000000000001</v>
      </c>
      <c r="K3920">
        <v>-1.2150000000000001</v>
      </c>
      <c r="L3920">
        <v>-2.2120000000000002</v>
      </c>
      <c r="M3920">
        <v>-3.0139999999999998</v>
      </c>
      <c r="N3920">
        <v>-3.2120000000000002</v>
      </c>
      <c r="O3920">
        <v>1.161</v>
      </c>
      <c r="P3920">
        <v>1.175</v>
      </c>
      <c r="Q3920">
        <v>1.173</v>
      </c>
      <c r="R3920">
        <v>0.90900000000000003</v>
      </c>
      <c r="S3920">
        <v>0.42699999999999999</v>
      </c>
    </row>
    <row r="3921" spans="1:19" x14ac:dyDescent="0.3">
      <c r="A3921">
        <v>360</v>
      </c>
      <c r="B3921">
        <v>-0.20899999999999999</v>
      </c>
      <c r="C3921">
        <v>-1.198</v>
      </c>
      <c r="D3921">
        <v>-2.206</v>
      </c>
      <c r="E3921">
        <v>-2.9969999999999999</v>
      </c>
      <c r="F3921">
        <v>-3.2</v>
      </c>
      <c r="G3921">
        <v>3.8</v>
      </c>
      <c r="H3921">
        <v>-0.01</v>
      </c>
      <c r="I3921">
        <v>4</v>
      </c>
      <c r="J3921">
        <v>-0.23</v>
      </c>
      <c r="K3921">
        <v>-1.216</v>
      </c>
      <c r="L3921">
        <v>-2.2109999999999999</v>
      </c>
      <c r="M3921">
        <v>-3.016</v>
      </c>
      <c r="N3921">
        <v>-3.2120000000000002</v>
      </c>
      <c r="O3921">
        <v>1.161</v>
      </c>
      <c r="P3921">
        <v>1.175</v>
      </c>
      <c r="Q3921">
        <v>1.171</v>
      </c>
      <c r="R3921">
        <v>0.91600000000000004</v>
      </c>
      <c r="S3921">
        <v>0.42699999999999999</v>
      </c>
    </row>
    <row r="3922" spans="1:19" x14ac:dyDescent="0.3">
      <c r="A3922">
        <v>420</v>
      </c>
      <c r="B3922">
        <v>-0.20899999999999999</v>
      </c>
      <c r="C3922">
        <v>-1.198</v>
      </c>
      <c r="D3922">
        <v>-2.206</v>
      </c>
      <c r="E3922">
        <v>-2.9969999999999999</v>
      </c>
      <c r="F3922">
        <v>-3.2</v>
      </c>
      <c r="G3922">
        <v>3.8</v>
      </c>
      <c r="H3922">
        <v>-0.01</v>
      </c>
      <c r="I3922">
        <v>4</v>
      </c>
      <c r="J3922">
        <v>-0.23200000000000001</v>
      </c>
      <c r="K3922">
        <v>-1.218</v>
      </c>
      <c r="L3922">
        <v>-2.2109999999999999</v>
      </c>
      <c r="M3922">
        <v>-3.0179999999999998</v>
      </c>
      <c r="N3922">
        <v>-3.2130000000000001</v>
      </c>
      <c r="O3922">
        <v>1.161</v>
      </c>
      <c r="P3922">
        <v>1.1739999999999999</v>
      </c>
      <c r="Q3922">
        <v>1.173</v>
      </c>
      <c r="R3922">
        <v>0.91900000000000004</v>
      </c>
      <c r="S3922">
        <v>0.42699999999999999</v>
      </c>
    </row>
    <row r="3923" spans="1:19" x14ac:dyDescent="0.3">
      <c r="A3923">
        <v>480</v>
      </c>
      <c r="B3923">
        <v>-0.20899999999999999</v>
      </c>
      <c r="C3923">
        <v>-1.198</v>
      </c>
      <c r="D3923">
        <v>-2.206</v>
      </c>
      <c r="E3923">
        <v>-2.9969999999999999</v>
      </c>
      <c r="F3923">
        <v>-3.2</v>
      </c>
      <c r="G3923">
        <v>3.8</v>
      </c>
      <c r="H3923">
        <v>-0.01</v>
      </c>
      <c r="I3923">
        <v>4</v>
      </c>
      <c r="J3923">
        <v>-0.23300000000000001</v>
      </c>
      <c r="K3923">
        <v>-1.2190000000000001</v>
      </c>
      <c r="L3923">
        <v>-2.2109999999999999</v>
      </c>
      <c r="M3923">
        <v>-3.0190000000000001</v>
      </c>
      <c r="N3923">
        <v>-3.214</v>
      </c>
      <c r="O3923">
        <v>1.1599999999999999</v>
      </c>
      <c r="P3923">
        <v>1.1719999999999999</v>
      </c>
      <c r="Q3923">
        <v>1.1739999999999999</v>
      </c>
      <c r="R3923">
        <v>0.92</v>
      </c>
      <c r="S3923">
        <v>0.42799999999999999</v>
      </c>
    </row>
    <row r="3924" spans="1:19" x14ac:dyDescent="0.3">
      <c r="A3924">
        <v>540</v>
      </c>
      <c r="B3924">
        <v>-0.20899999999999999</v>
      </c>
      <c r="C3924">
        <v>-1.198</v>
      </c>
      <c r="D3924">
        <v>-2.206</v>
      </c>
      <c r="E3924">
        <v>-2.9969999999999999</v>
      </c>
      <c r="F3924">
        <v>-3.2</v>
      </c>
      <c r="G3924">
        <v>3.8</v>
      </c>
      <c r="H3924">
        <v>-0.01</v>
      </c>
      <c r="I3924">
        <v>4</v>
      </c>
      <c r="J3924">
        <v>-0.23499999999999999</v>
      </c>
      <c r="K3924">
        <v>-1.22</v>
      </c>
      <c r="L3924">
        <v>-2.2109999999999999</v>
      </c>
      <c r="M3924">
        <v>-3.0190000000000001</v>
      </c>
      <c r="N3924">
        <v>-3.2149999999999999</v>
      </c>
      <c r="O3924">
        <v>1.1599999999999999</v>
      </c>
      <c r="P3924">
        <v>1.17</v>
      </c>
      <c r="Q3924">
        <v>1.173</v>
      </c>
      <c r="R3924">
        <v>0.92</v>
      </c>
      <c r="S3924">
        <v>0.42799999999999999</v>
      </c>
    </row>
    <row r="3925" spans="1:19" x14ac:dyDescent="0.3">
      <c r="A3925">
        <v>600</v>
      </c>
      <c r="B3925">
        <v>-0.20899999999999999</v>
      </c>
      <c r="C3925">
        <v>-1.198</v>
      </c>
      <c r="D3925">
        <v>-2.206</v>
      </c>
      <c r="E3925">
        <v>-2.9969999999999999</v>
      </c>
      <c r="F3925">
        <v>-3.2</v>
      </c>
      <c r="G3925">
        <v>3.8</v>
      </c>
      <c r="H3925">
        <v>-0.01</v>
      </c>
      <c r="I3925">
        <v>4</v>
      </c>
      <c r="J3925">
        <v>-0.23699999999999999</v>
      </c>
      <c r="K3925">
        <v>-1.222</v>
      </c>
      <c r="L3925">
        <v>-2.2120000000000002</v>
      </c>
      <c r="M3925">
        <v>-3.02</v>
      </c>
      <c r="N3925">
        <v>-3.2160000000000002</v>
      </c>
      <c r="O3925">
        <v>1.159</v>
      </c>
      <c r="P3925">
        <v>1.169</v>
      </c>
      <c r="Q3925">
        <v>1.1719999999999999</v>
      </c>
      <c r="R3925">
        <v>0.92100000000000004</v>
      </c>
      <c r="S3925">
        <v>0.42799999999999999</v>
      </c>
    </row>
    <row r="3927" spans="1:19" x14ac:dyDescent="0.3">
      <c r="A3927" t="s">
        <v>0</v>
      </c>
      <c r="B3927" t="s">
        <v>303</v>
      </c>
    </row>
    <row r="3928" spans="1:19" x14ac:dyDescent="0.3">
      <c r="A3928">
        <v>0</v>
      </c>
      <c r="B3928">
        <v>-0.20899999999999999</v>
      </c>
      <c r="C3928">
        <v>-1.1990000000000001</v>
      </c>
      <c r="D3928">
        <v>-2.206</v>
      </c>
      <c r="E3928">
        <v>-2.992</v>
      </c>
      <c r="F3928">
        <v>-3.19</v>
      </c>
      <c r="G3928">
        <v>3.8</v>
      </c>
      <c r="H3928">
        <v>-0.01</v>
      </c>
      <c r="I3928">
        <v>4</v>
      </c>
      <c r="J3928">
        <v>-0.215</v>
      </c>
      <c r="K3928">
        <v>-1.2150000000000001</v>
      </c>
      <c r="L3928">
        <v>-2.2109999999999999</v>
      </c>
      <c r="M3928">
        <v>-3.01</v>
      </c>
      <c r="N3928">
        <v>-3.19</v>
      </c>
      <c r="O3928">
        <v>1.155</v>
      </c>
      <c r="P3928">
        <v>1.155</v>
      </c>
      <c r="Q3928">
        <v>1.149</v>
      </c>
      <c r="R3928">
        <v>0.88600000000000001</v>
      </c>
      <c r="S3928">
        <v>0.39800000000000002</v>
      </c>
    </row>
    <row r="3929" spans="1:19" x14ac:dyDescent="0.3">
      <c r="A3929">
        <v>60</v>
      </c>
      <c r="B3929">
        <v>-0.20899999999999999</v>
      </c>
      <c r="C3929">
        <v>-1.1990000000000001</v>
      </c>
      <c r="D3929">
        <v>-2.206</v>
      </c>
      <c r="E3929">
        <v>-2.992</v>
      </c>
      <c r="F3929">
        <v>-3.19</v>
      </c>
      <c r="G3929">
        <v>3.8</v>
      </c>
      <c r="H3929">
        <v>-0.01</v>
      </c>
      <c r="I3929">
        <v>4</v>
      </c>
      <c r="J3929">
        <v>-0.222</v>
      </c>
      <c r="K3929">
        <v>-1.216</v>
      </c>
      <c r="L3929">
        <v>-2.2090000000000001</v>
      </c>
      <c r="M3929">
        <v>-3.0059999999999998</v>
      </c>
      <c r="N3929">
        <v>-3.1989999999999998</v>
      </c>
      <c r="O3929">
        <v>1.1619999999999999</v>
      </c>
      <c r="P3929">
        <v>1.169</v>
      </c>
      <c r="Q3929">
        <v>1.153</v>
      </c>
      <c r="R3929">
        <v>0.88300000000000001</v>
      </c>
      <c r="S3929">
        <v>0.42199999999999999</v>
      </c>
    </row>
    <row r="3930" spans="1:19" x14ac:dyDescent="0.3">
      <c r="A3930">
        <v>120</v>
      </c>
      <c r="B3930">
        <v>-0.20899999999999999</v>
      </c>
      <c r="C3930">
        <v>-1.1990000000000001</v>
      </c>
      <c r="D3930">
        <v>-2.206</v>
      </c>
      <c r="E3930">
        <v>-2.992</v>
      </c>
      <c r="F3930">
        <v>-3.19</v>
      </c>
      <c r="G3930">
        <v>3.8</v>
      </c>
      <c r="H3930">
        <v>-0.01</v>
      </c>
      <c r="I3930">
        <v>4</v>
      </c>
      <c r="J3930">
        <v>-0.223</v>
      </c>
      <c r="K3930">
        <v>-1.2170000000000001</v>
      </c>
      <c r="L3930">
        <v>-2.2130000000000001</v>
      </c>
      <c r="M3930">
        <v>-3.012</v>
      </c>
      <c r="N3930">
        <v>-3.2</v>
      </c>
      <c r="O3930">
        <v>1.161</v>
      </c>
      <c r="P3930">
        <v>1.179</v>
      </c>
      <c r="Q3930">
        <v>1.173</v>
      </c>
      <c r="R3930">
        <v>0.90700000000000003</v>
      </c>
      <c r="S3930">
        <v>0.42299999999999999</v>
      </c>
    </row>
    <row r="3931" spans="1:19" x14ac:dyDescent="0.3">
      <c r="A3931">
        <v>180</v>
      </c>
      <c r="B3931">
        <v>-0.20899999999999999</v>
      </c>
      <c r="C3931">
        <v>-1.1990000000000001</v>
      </c>
      <c r="D3931">
        <v>-2.206</v>
      </c>
      <c r="E3931">
        <v>-2.992</v>
      </c>
      <c r="F3931">
        <v>-3.19</v>
      </c>
      <c r="G3931">
        <v>3.8</v>
      </c>
      <c r="H3931">
        <v>-0.01</v>
      </c>
      <c r="I3931">
        <v>4</v>
      </c>
      <c r="J3931">
        <v>-0.224</v>
      </c>
      <c r="K3931">
        <v>-1.214</v>
      </c>
      <c r="L3931">
        <v>-2.21</v>
      </c>
      <c r="M3931">
        <v>-3.0070000000000001</v>
      </c>
      <c r="N3931">
        <v>-3.2</v>
      </c>
      <c r="O3931">
        <v>1.1599999999999999</v>
      </c>
      <c r="P3931">
        <v>1.1759999999999999</v>
      </c>
      <c r="Q3931">
        <v>1.1659999999999999</v>
      </c>
      <c r="R3931">
        <v>0.89400000000000002</v>
      </c>
      <c r="S3931">
        <v>0.42299999999999999</v>
      </c>
    </row>
    <row r="3932" spans="1:19" x14ac:dyDescent="0.3">
      <c r="A3932">
        <v>240</v>
      </c>
      <c r="B3932">
        <v>-0.20899999999999999</v>
      </c>
      <c r="C3932">
        <v>-1.1990000000000001</v>
      </c>
      <c r="D3932">
        <v>-2.206</v>
      </c>
      <c r="E3932">
        <v>-2.992</v>
      </c>
      <c r="F3932">
        <v>-3.19</v>
      </c>
      <c r="G3932">
        <v>3.8</v>
      </c>
      <c r="H3932">
        <v>-0.01</v>
      </c>
      <c r="I3932">
        <v>4</v>
      </c>
      <c r="J3932">
        <v>-0.22700000000000001</v>
      </c>
      <c r="K3932">
        <v>-1.2150000000000001</v>
      </c>
      <c r="L3932">
        <v>-2.2120000000000002</v>
      </c>
      <c r="M3932">
        <v>-3.0070000000000001</v>
      </c>
      <c r="N3932">
        <v>-3.2010000000000001</v>
      </c>
      <c r="O3932">
        <v>1.1619999999999999</v>
      </c>
      <c r="P3932">
        <v>1.181</v>
      </c>
      <c r="Q3932">
        <v>1.175</v>
      </c>
      <c r="R3932">
        <v>0.89400000000000002</v>
      </c>
      <c r="S3932">
        <v>0.42299999999999999</v>
      </c>
    </row>
    <row r="3933" spans="1:19" x14ac:dyDescent="0.3">
      <c r="A3933">
        <v>300</v>
      </c>
      <c r="B3933">
        <v>-0.20899999999999999</v>
      </c>
      <c r="C3933">
        <v>-1.1990000000000001</v>
      </c>
      <c r="D3933">
        <v>-2.206</v>
      </c>
      <c r="E3933">
        <v>-2.992</v>
      </c>
      <c r="F3933">
        <v>-3.19</v>
      </c>
      <c r="G3933">
        <v>3.8</v>
      </c>
      <c r="H3933">
        <v>-0.01</v>
      </c>
      <c r="I3933">
        <v>4</v>
      </c>
      <c r="J3933">
        <v>-0.22800000000000001</v>
      </c>
      <c r="K3933">
        <v>-1.2150000000000001</v>
      </c>
      <c r="L3933">
        <v>-2.2109999999999999</v>
      </c>
      <c r="M3933">
        <v>-3.008</v>
      </c>
      <c r="N3933">
        <v>-3.202</v>
      </c>
      <c r="O3933">
        <v>1.161</v>
      </c>
      <c r="P3933">
        <v>1.175</v>
      </c>
      <c r="Q3933">
        <v>1.173</v>
      </c>
      <c r="R3933">
        <v>0.90300000000000002</v>
      </c>
      <c r="S3933">
        <v>0.42299999999999999</v>
      </c>
    </row>
    <row r="3934" spans="1:19" x14ac:dyDescent="0.3">
      <c r="A3934">
        <v>360</v>
      </c>
      <c r="B3934">
        <v>-0.20899999999999999</v>
      </c>
      <c r="C3934">
        <v>-1.1990000000000001</v>
      </c>
      <c r="D3934">
        <v>-2.206</v>
      </c>
      <c r="E3934">
        <v>-2.992</v>
      </c>
      <c r="F3934">
        <v>-3.19</v>
      </c>
      <c r="G3934">
        <v>3.8</v>
      </c>
      <c r="H3934">
        <v>-0.01</v>
      </c>
      <c r="I3934">
        <v>4</v>
      </c>
      <c r="J3934">
        <v>-0.23</v>
      </c>
      <c r="K3934">
        <v>-1.216</v>
      </c>
      <c r="L3934">
        <v>-2.2109999999999999</v>
      </c>
      <c r="M3934">
        <v>-3.0110000000000001</v>
      </c>
      <c r="N3934">
        <v>-3.202</v>
      </c>
      <c r="O3934">
        <v>1.161</v>
      </c>
      <c r="P3934">
        <v>1.175</v>
      </c>
      <c r="Q3934">
        <v>1.17</v>
      </c>
      <c r="R3934">
        <v>0.91</v>
      </c>
      <c r="S3934">
        <v>0.42299999999999999</v>
      </c>
    </row>
    <row r="3935" spans="1:19" x14ac:dyDescent="0.3">
      <c r="A3935">
        <v>420</v>
      </c>
      <c r="B3935">
        <v>-0.20899999999999999</v>
      </c>
      <c r="C3935">
        <v>-1.1990000000000001</v>
      </c>
      <c r="D3935">
        <v>-2.206</v>
      </c>
      <c r="E3935">
        <v>-2.992</v>
      </c>
      <c r="F3935">
        <v>-3.19</v>
      </c>
      <c r="G3935">
        <v>3.8</v>
      </c>
      <c r="H3935">
        <v>-0.01</v>
      </c>
      <c r="I3935">
        <v>4</v>
      </c>
      <c r="J3935">
        <v>-0.23200000000000001</v>
      </c>
      <c r="K3935">
        <v>-1.218</v>
      </c>
      <c r="L3935">
        <v>-2.2109999999999999</v>
      </c>
      <c r="M3935">
        <v>-3.012</v>
      </c>
      <c r="N3935">
        <v>-3.2029999999999998</v>
      </c>
      <c r="O3935">
        <v>1.161</v>
      </c>
      <c r="P3935">
        <v>1.1739999999999999</v>
      </c>
      <c r="Q3935">
        <v>1.1719999999999999</v>
      </c>
      <c r="R3935">
        <v>0.91300000000000003</v>
      </c>
      <c r="S3935">
        <v>0.42399999999999999</v>
      </c>
    </row>
    <row r="3936" spans="1:19" x14ac:dyDescent="0.3">
      <c r="A3936">
        <v>480</v>
      </c>
      <c r="B3936">
        <v>-0.20899999999999999</v>
      </c>
      <c r="C3936">
        <v>-1.1990000000000001</v>
      </c>
      <c r="D3936">
        <v>-2.206</v>
      </c>
      <c r="E3936">
        <v>-2.992</v>
      </c>
      <c r="F3936">
        <v>-3.19</v>
      </c>
      <c r="G3936">
        <v>3.8</v>
      </c>
      <c r="H3936">
        <v>-0.01</v>
      </c>
      <c r="I3936">
        <v>4</v>
      </c>
      <c r="J3936">
        <v>-0.23300000000000001</v>
      </c>
      <c r="K3936">
        <v>-1.2190000000000001</v>
      </c>
      <c r="L3936">
        <v>-2.2109999999999999</v>
      </c>
      <c r="M3936">
        <v>-3.0129999999999999</v>
      </c>
      <c r="N3936">
        <v>-3.2040000000000002</v>
      </c>
      <c r="O3936">
        <v>1.1599999999999999</v>
      </c>
      <c r="P3936">
        <v>1.1719999999999999</v>
      </c>
      <c r="Q3936">
        <v>1.1739999999999999</v>
      </c>
      <c r="R3936">
        <v>0.91400000000000003</v>
      </c>
      <c r="S3936">
        <v>0.42399999999999999</v>
      </c>
    </row>
    <row r="3937" spans="1:19" x14ac:dyDescent="0.3">
      <c r="A3937">
        <v>540</v>
      </c>
      <c r="B3937">
        <v>-0.20899999999999999</v>
      </c>
      <c r="C3937">
        <v>-1.1990000000000001</v>
      </c>
      <c r="D3937">
        <v>-2.206</v>
      </c>
      <c r="E3937">
        <v>-2.992</v>
      </c>
      <c r="F3937">
        <v>-3.19</v>
      </c>
      <c r="G3937">
        <v>3.8</v>
      </c>
      <c r="H3937">
        <v>-0.01</v>
      </c>
      <c r="I3937">
        <v>4</v>
      </c>
      <c r="J3937">
        <v>-0.23499999999999999</v>
      </c>
      <c r="K3937">
        <v>-1.22</v>
      </c>
      <c r="L3937">
        <v>-2.2109999999999999</v>
      </c>
      <c r="M3937">
        <v>-3.0139999999999998</v>
      </c>
      <c r="N3937">
        <v>-3.2050000000000001</v>
      </c>
      <c r="O3937">
        <v>1.1599999999999999</v>
      </c>
      <c r="P3937">
        <v>1.17</v>
      </c>
      <c r="Q3937">
        <v>1.173</v>
      </c>
      <c r="R3937">
        <v>0.91500000000000004</v>
      </c>
      <c r="S3937">
        <v>0.42499999999999999</v>
      </c>
    </row>
    <row r="3938" spans="1:19" x14ac:dyDescent="0.3">
      <c r="A3938">
        <v>600</v>
      </c>
      <c r="B3938">
        <v>-0.20899999999999999</v>
      </c>
      <c r="C3938">
        <v>-1.1990000000000001</v>
      </c>
      <c r="D3938">
        <v>-2.206</v>
      </c>
      <c r="E3938">
        <v>-2.992</v>
      </c>
      <c r="F3938">
        <v>-3.19</v>
      </c>
      <c r="G3938">
        <v>3.8</v>
      </c>
      <c r="H3938">
        <v>-0.01</v>
      </c>
      <c r="I3938">
        <v>4</v>
      </c>
      <c r="J3938">
        <v>-0.23699999999999999</v>
      </c>
      <c r="K3938">
        <v>-1.222</v>
      </c>
      <c r="L3938">
        <v>-2.2109999999999999</v>
      </c>
      <c r="M3938">
        <v>-3.0139999999999998</v>
      </c>
      <c r="N3938">
        <v>-3.206</v>
      </c>
      <c r="O3938">
        <v>1.159</v>
      </c>
      <c r="P3938">
        <v>1.169</v>
      </c>
      <c r="Q3938">
        <v>1.1719999999999999</v>
      </c>
      <c r="R3938">
        <v>0.91500000000000004</v>
      </c>
      <c r="S3938">
        <v>0.42499999999999999</v>
      </c>
    </row>
    <row r="3940" spans="1:19" x14ac:dyDescent="0.3">
      <c r="A3940" t="s">
        <v>0</v>
      </c>
      <c r="B3940" t="s">
        <v>304</v>
      </c>
    </row>
    <row r="3941" spans="1:19" x14ac:dyDescent="0.3">
      <c r="A3941">
        <v>0</v>
      </c>
      <c r="B3941">
        <v>-0.21</v>
      </c>
      <c r="C3941">
        <v>-1.1990000000000001</v>
      </c>
      <c r="D3941">
        <v>-2.206</v>
      </c>
      <c r="E3941">
        <v>-2.9860000000000002</v>
      </c>
      <c r="F3941">
        <v>-3.18</v>
      </c>
      <c r="G3941">
        <v>3.8</v>
      </c>
      <c r="H3941">
        <v>-0.01</v>
      </c>
      <c r="I3941">
        <v>4</v>
      </c>
      <c r="J3941">
        <v>-0.215</v>
      </c>
      <c r="K3941">
        <v>-1.2150000000000001</v>
      </c>
      <c r="L3941">
        <v>-2.2109999999999999</v>
      </c>
      <c r="M3941">
        <v>-3.0030000000000001</v>
      </c>
      <c r="N3941">
        <v>-3.18</v>
      </c>
      <c r="O3941">
        <v>1.155</v>
      </c>
      <c r="P3941">
        <v>1.155</v>
      </c>
      <c r="Q3941">
        <v>1.1479999999999999</v>
      </c>
      <c r="R3941">
        <v>0.879</v>
      </c>
      <c r="S3941">
        <v>0.39500000000000002</v>
      </c>
    </row>
    <row r="3942" spans="1:19" x14ac:dyDescent="0.3">
      <c r="A3942">
        <v>60</v>
      </c>
      <c r="B3942">
        <v>-0.21</v>
      </c>
      <c r="C3942">
        <v>-1.1990000000000001</v>
      </c>
      <c r="D3942">
        <v>-2.206</v>
      </c>
      <c r="E3942">
        <v>-2.9860000000000002</v>
      </c>
      <c r="F3942">
        <v>-3.18</v>
      </c>
      <c r="G3942">
        <v>3.8</v>
      </c>
      <c r="H3942">
        <v>-0.01</v>
      </c>
      <c r="I3942">
        <v>4</v>
      </c>
      <c r="J3942">
        <v>-0.222</v>
      </c>
      <c r="K3942">
        <v>-1.216</v>
      </c>
      <c r="L3942">
        <v>-2.2090000000000001</v>
      </c>
      <c r="M3942">
        <v>-3</v>
      </c>
      <c r="N3942">
        <v>-3.1890000000000001</v>
      </c>
      <c r="O3942">
        <v>1.1619999999999999</v>
      </c>
      <c r="P3942">
        <v>1.169</v>
      </c>
      <c r="Q3942">
        <v>1.153</v>
      </c>
      <c r="R3942">
        <v>0.876</v>
      </c>
      <c r="S3942">
        <v>0.41899999999999998</v>
      </c>
    </row>
    <row r="3943" spans="1:19" x14ac:dyDescent="0.3">
      <c r="A3943">
        <v>120</v>
      </c>
      <c r="B3943">
        <v>-0.21</v>
      </c>
      <c r="C3943">
        <v>-1.1990000000000001</v>
      </c>
      <c r="D3943">
        <v>-2.206</v>
      </c>
      <c r="E3943">
        <v>-2.9860000000000002</v>
      </c>
      <c r="F3943">
        <v>-3.18</v>
      </c>
      <c r="G3943">
        <v>3.8</v>
      </c>
      <c r="H3943">
        <v>-0.01</v>
      </c>
      <c r="I3943">
        <v>4</v>
      </c>
      <c r="J3943">
        <v>-0.223</v>
      </c>
      <c r="K3943">
        <v>-1.2170000000000001</v>
      </c>
      <c r="L3943">
        <v>-2.2130000000000001</v>
      </c>
      <c r="M3943">
        <v>-3.0059999999999998</v>
      </c>
      <c r="N3943">
        <v>-3.19</v>
      </c>
      <c r="O3943">
        <v>1.161</v>
      </c>
      <c r="P3943">
        <v>1.179</v>
      </c>
      <c r="Q3943">
        <v>1.1719999999999999</v>
      </c>
      <c r="R3943">
        <v>0.9</v>
      </c>
      <c r="S3943">
        <v>0.41899999999999998</v>
      </c>
    </row>
    <row r="3944" spans="1:19" x14ac:dyDescent="0.3">
      <c r="A3944">
        <v>180</v>
      </c>
      <c r="B3944">
        <v>-0.21</v>
      </c>
      <c r="C3944">
        <v>-1.1990000000000001</v>
      </c>
      <c r="D3944">
        <v>-2.206</v>
      </c>
      <c r="E3944">
        <v>-2.9860000000000002</v>
      </c>
      <c r="F3944">
        <v>-3.18</v>
      </c>
      <c r="G3944">
        <v>3.8</v>
      </c>
      <c r="H3944">
        <v>-0.01</v>
      </c>
      <c r="I3944">
        <v>4</v>
      </c>
      <c r="J3944">
        <v>-0.224</v>
      </c>
      <c r="K3944">
        <v>-1.214</v>
      </c>
      <c r="L3944">
        <v>-2.21</v>
      </c>
      <c r="M3944">
        <v>-3.0009999999999999</v>
      </c>
      <c r="N3944">
        <v>-3.19</v>
      </c>
      <c r="O3944">
        <v>1.1599999999999999</v>
      </c>
      <c r="P3944">
        <v>1.1759999999999999</v>
      </c>
      <c r="Q3944">
        <v>1.1659999999999999</v>
      </c>
      <c r="R3944">
        <v>0.88800000000000001</v>
      </c>
      <c r="S3944">
        <v>0.41899999999999998</v>
      </c>
    </row>
    <row r="3945" spans="1:19" x14ac:dyDescent="0.3">
      <c r="A3945">
        <v>240</v>
      </c>
      <c r="B3945">
        <v>-0.21</v>
      </c>
      <c r="C3945">
        <v>-1.1990000000000001</v>
      </c>
      <c r="D3945">
        <v>-2.206</v>
      </c>
      <c r="E3945">
        <v>-2.9860000000000002</v>
      </c>
      <c r="F3945">
        <v>-3.18</v>
      </c>
      <c r="G3945">
        <v>3.8</v>
      </c>
      <c r="H3945">
        <v>-0.01</v>
      </c>
      <c r="I3945">
        <v>4</v>
      </c>
      <c r="J3945">
        <v>-0.22700000000000001</v>
      </c>
      <c r="K3945">
        <v>-1.2150000000000001</v>
      </c>
      <c r="L3945">
        <v>-2.2120000000000002</v>
      </c>
      <c r="M3945">
        <v>-3</v>
      </c>
      <c r="N3945">
        <v>-3.1909999999999998</v>
      </c>
      <c r="O3945">
        <v>1.1619999999999999</v>
      </c>
      <c r="P3945">
        <v>1.181</v>
      </c>
      <c r="Q3945">
        <v>1.175</v>
      </c>
      <c r="R3945">
        <v>0.88800000000000001</v>
      </c>
      <c r="S3945">
        <v>0.42</v>
      </c>
    </row>
    <row r="3946" spans="1:19" x14ac:dyDescent="0.3">
      <c r="A3946">
        <v>300</v>
      </c>
      <c r="B3946">
        <v>-0.21</v>
      </c>
      <c r="C3946">
        <v>-1.1990000000000001</v>
      </c>
      <c r="D3946">
        <v>-2.206</v>
      </c>
      <c r="E3946">
        <v>-2.9860000000000002</v>
      </c>
      <c r="F3946">
        <v>-3.18</v>
      </c>
      <c r="G3946">
        <v>3.8</v>
      </c>
      <c r="H3946">
        <v>-0.01</v>
      </c>
      <c r="I3946">
        <v>4</v>
      </c>
      <c r="J3946">
        <v>-0.22800000000000001</v>
      </c>
      <c r="K3946">
        <v>-1.2150000000000001</v>
      </c>
      <c r="L3946">
        <v>-2.2109999999999999</v>
      </c>
      <c r="M3946">
        <v>-3.0019999999999998</v>
      </c>
      <c r="N3946">
        <v>-3.1909999999999998</v>
      </c>
      <c r="O3946">
        <v>1.161</v>
      </c>
      <c r="P3946">
        <v>1.175</v>
      </c>
      <c r="Q3946">
        <v>1.173</v>
      </c>
      <c r="R3946">
        <v>0.89700000000000002</v>
      </c>
      <c r="S3946">
        <v>0.42</v>
      </c>
    </row>
    <row r="3947" spans="1:19" x14ac:dyDescent="0.3">
      <c r="A3947">
        <v>360</v>
      </c>
      <c r="B3947">
        <v>-0.21</v>
      </c>
      <c r="C3947">
        <v>-1.1990000000000001</v>
      </c>
      <c r="D3947">
        <v>-2.206</v>
      </c>
      <c r="E3947">
        <v>-2.9860000000000002</v>
      </c>
      <c r="F3947">
        <v>-3.18</v>
      </c>
      <c r="G3947">
        <v>3.8</v>
      </c>
      <c r="H3947">
        <v>-0.01</v>
      </c>
      <c r="I3947">
        <v>4</v>
      </c>
      <c r="J3947">
        <v>-0.23</v>
      </c>
      <c r="K3947">
        <v>-1.216</v>
      </c>
      <c r="L3947">
        <v>-2.21</v>
      </c>
      <c r="M3947">
        <v>-3.0049999999999999</v>
      </c>
      <c r="N3947">
        <v>-3.1920000000000002</v>
      </c>
      <c r="O3947">
        <v>1.161</v>
      </c>
      <c r="P3947">
        <v>1.175</v>
      </c>
      <c r="Q3947">
        <v>1.17</v>
      </c>
      <c r="R3947">
        <v>0.90400000000000003</v>
      </c>
      <c r="S3947">
        <v>0.42</v>
      </c>
    </row>
    <row r="3948" spans="1:19" x14ac:dyDescent="0.3">
      <c r="A3948">
        <v>420</v>
      </c>
      <c r="B3948">
        <v>-0.21</v>
      </c>
      <c r="C3948">
        <v>-1.1990000000000001</v>
      </c>
      <c r="D3948">
        <v>-2.206</v>
      </c>
      <c r="E3948">
        <v>-2.9860000000000002</v>
      </c>
      <c r="F3948">
        <v>-3.18</v>
      </c>
      <c r="G3948">
        <v>3.8</v>
      </c>
      <c r="H3948">
        <v>-0.01</v>
      </c>
      <c r="I3948">
        <v>4</v>
      </c>
      <c r="J3948">
        <v>-0.23200000000000001</v>
      </c>
      <c r="K3948">
        <v>-1.218</v>
      </c>
      <c r="L3948">
        <v>-2.2109999999999999</v>
      </c>
      <c r="M3948">
        <v>-3.0059999999999998</v>
      </c>
      <c r="N3948">
        <v>-3.1920000000000002</v>
      </c>
      <c r="O3948">
        <v>1.161</v>
      </c>
      <c r="P3948">
        <v>1.1739999999999999</v>
      </c>
      <c r="Q3948">
        <v>1.1719999999999999</v>
      </c>
      <c r="R3948">
        <v>0.90600000000000003</v>
      </c>
      <c r="S3948">
        <v>0.42</v>
      </c>
    </row>
    <row r="3949" spans="1:19" x14ac:dyDescent="0.3">
      <c r="A3949">
        <v>480</v>
      </c>
      <c r="B3949">
        <v>-0.21</v>
      </c>
      <c r="C3949">
        <v>-1.1990000000000001</v>
      </c>
      <c r="D3949">
        <v>-2.206</v>
      </c>
      <c r="E3949">
        <v>-2.9860000000000002</v>
      </c>
      <c r="F3949">
        <v>-3.18</v>
      </c>
      <c r="G3949">
        <v>3.8</v>
      </c>
      <c r="H3949">
        <v>-0.01</v>
      </c>
      <c r="I3949">
        <v>4</v>
      </c>
      <c r="J3949">
        <v>-0.23300000000000001</v>
      </c>
      <c r="K3949">
        <v>-1.2190000000000001</v>
      </c>
      <c r="L3949">
        <v>-2.2109999999999999</v>
      </c>
      <c r="M3949">
        <v>-3.0070000000000001</v>
      </c>
      <c r="N3949">
        <v>-3.1930000000000001</v>
      </c>
      <c r="O3949">
        <v>1.1599999999999999</v>
      </c>
      <c r="P3949">
        <v>1.1719999999999999</v>
      </c>
      <c r="Q3949">
        <v>1.173</v>
      </c>
      <c r="R3949">
        <v>0.90800000000000003</v>
      </c>
      <c r="S3949">
        <v>0.42099999999999999</v>
      </c>
    </row>
    <row r="3950" spans="1:19" x14ac:dyDescent="0.3">
      <c r="A3950">
        <v>540</v>
      </c>
      <c r="B3950">
        <v>-0.21</v>
      </c>
      <c r="C3950">
        <v>-1.1990000000000001</v>
      </c>
      <c r="D3950">
        <v>-2.206</v>
      </c>
      <c r="E3950">
        <v>-2.9860000000000002</v>
      </c>
      <c r="F3950">
        <v>-3.18</v>
      </c>
      <c r="G3950">
        <v>3.8</v>
      </c>
      <c r="H3950">
        <v>-0.01</v>
      </c>
      <c r="I3950">
        <v>4</v>
      </c>
      <c r="J3950">
        <v>-0.23499999999999999</v>
      </c>
      <c r="K3950">
        <v>-1.22</v>
      </c>
      <c r="L3950">
        <v>-2.2109999999999999</v>
      </c>
      <c r="M3950">
        <v>-3.008</v>
      </c>
      <c r="N3950">
        <v>-3.1949999999999998</v>
      </c>
      <c r="O3950">
        <v>1.1599999999999999</v>
      </c>
      <c r="P3950">
        <v>1.17</v>
      </c>
      <c r="Q3950">
        <v>1.173</v>
      </c>
      <c r="R3950">
        <v>0.90800000000000003</v>
      </c>
      <c r="S3950">
        <v>0.42099999999999999</v>
      </c>
    </row>
    <row r="3951" spans="1:19" x14ac:dyDescent="0.3">
      <c r="A3951">
        <v>600</v>
      </c>
      <c r="B3951">
        <v>-0.21</v>
      </c>
      <c r="C3951">
        <v>-1.1990000000000001</v>
      </c>
      <c r="D3951">
        <v>-2.206</v>
      </c>
      <c r="E3951">
        <v>-2.9860000000000002</v>
      </c>
      <c r="F3951">
        <v>-3.18</v>
      </c>
      <c r="G3951">
        <v>3.8</v>
      </c>
      <c r="H3951">
        <v>-0.01</v>
      </c>
      <c r="I3951">
        <v>4</v>
      </c>
      <c r="J3951">
        <v>-0.23699999999999999</v>
      </c>
      <c r="K3951">
        <v>-1.222</v>
      </c>
      <c r="L3951">
        <v>-2.2109999999999999</v>
      </c>
      <c r="M3951">
        <v>-3.0089999999999999</v>
      </c>
      <c r="N3951">
        <v>-3.1960000000000002</v>
      </c>
      <c r="O3951">
        <v>1.159</v>
      </c>
      <c r="P3951">
        <v>1.169</v>
      </c>
      <c r="Q3951">
        <v>1.171</v>
      </c>
      <c r="R3951">
        <v>0.90900000000000003</v>
      </c>
      <c r="S3951">
        <v>0.42099999999999999</v>
      </c>
    </row>
    <row r="3953" spans="1:19" x14ac:dyDescent="0.3">
      <c r="A3953" t="s">
        <v>0</v>
      </c>
      <c r="B3953" t="s">
        <v>305</v>
      </c>
    </row>
    <row r="3954" spans="1:19" x14ac:dyDescent="0.3">
      <c r="A3954">
        <v>0</v>
      </c>
      <c r="B3954">
        <v>-0.21</v>
      </c>
      <c r="C3954">
        <v>-1.1990000000000001</v>
      </c>
      <c r="D3954">
        <v>-2.206</v>
      </c>
      <c r="E3954">
        <v>-2.98</v>
      </c>
      <c r="F3954">
        <v>-3.17</v>
      </c>
      <c r="G3954">
        <v>3.8</v>
      </c>
      <c r="H3954">
        <v>-0.01</v>
      </c>
      <c r="I3954">
        <v>4</v>
      </c>
      <c r="J3954">
        <v>-0.215</v>
      </c>
      <c r="K3954">
        <v>-1.2150000000000001</v>
      </c>
      <c r="L3954">
        <v>-2.2109999999999999</v>
      </c>
      <c r="M3954">
        <v>-2.9980000000000002</v>
      </c>
      <c r="N3954">
        <v>-3.17</v>
      </c>
      <c r="O3954">
        <v>1.155</v>
      </c>
      <c r="P3954">
        <v>1.155</v>
      </c>
      <c r="Q3954">
        <v>1.1479999999999999</v>
      </c>
      <c r="R3954">
        <v>0.873</v>
      </c>
      <c r="S3954">
        <v>0.39200000000000002</v>
      </c>
    </row>
    <row r="3955" spans="1:19" x14ac:dyDescent="0.3">
      <c r="A3955">
        <v>60</v>
      </c>
      <c r="B3955">
        <v>-0.21</v>
      </c>
      <c r="C3955">
        <v>-1.1990000000000001</v>
      </c>
      <c r="D3955">
        <v>-2.206</v>
      </c>
      <c r="E3955">
        <v>-2.98</v>
      </c>
      <c r="F3955">
        <v>-3.17</v>
      </c>
      <c r="G3955">
        <v>3.8</v>
      </c>
      <c r="H3955">
        <v>-0.01</v>
      </c>
      <c r="I3955">
        <v>4</v>
      </c>
      <c r="J3955">
        <v>-0.222</v>
      </c>
      <c r="K3955">
        <v>-1.216</v>
      </c>
      <c r="L3955">
        <v>-2.2090000000000001</v>
      </c>
      <c r="M3955">
        <v>-2.9940000000000002</v>
      </c>
      <c r="N3955">
        <v>-3.1779999999999999</v>
      </c>
      <c r="O3955">
        <v>1.1619999999999999</v>
      </c>
      <c r="P3955">
        <v>1.169</v>
      </c>
      <c r="Q3955">
        <v>1.153</v>
      </c>
      <c r="R3955">
        <v>0.87</v>
      </c>
      <c r="S3955">
        <v>0.41599999999999998</v>
      </c>
    </row>
    <row r="3956" spans="1:19" x14ac:dyDescent="0.3">
      <c r="A3956">
        <v>120</v>
      </c>
      <c r="B3956">
        <v>-0.21</v>
      </c>
      <c r="C3956">
        <v>-1.1990000000000001</v>
      </c>
      <c r="D3956">
        <v>-2.206</v>
      </c>
      <c r="E3956">
        <v>-2.98</v>
      </c>
      <c r="F3956">
        <v>-3.17</v>
      </c>
      <c r="G3956">
        <v>3.8</v>
      </c>
      <c r="H3956">
        <v>-0.01</v>
      </c>
      <c r="I3956">
        <v>4</v>
      </c>
      <c r="J3956">
        <v>-0.223</v>
      </c>
      <c r="K3956">
        <v>-1.2170000000000001</v>
      </c>
      <c r="L3956">
        <v>-2.2120000000000002</v>
      </c>
      <c r="M3956">
        <v>-3</v>
      </c>
      <c r="N3956">
        <v>-3.18</v>
      </c>
      <c r="O3956">
        <v>1.1619999999999999</v>
      </c>
      <c r="P3956">
        <v>1.179</v>
      </c>
      <c r="Q3956">
        <v>1.1719999999999999</v>
      </c>
      <c r="R3956">
        <v>0.89300000000000002</v>
      </c>
      <c r="S3956">
        <v>0.41599999999999998</v>
      </c>
    </row>
    <row r="3957" spans="1:19" x14ac:dyDescent="0.3">
      <c r="A3957">
        <v>180</v>
      </c>
      <c r="B3957">
        <v>-0.21</v>
      </c>
      <c r="C3957">
        <v>-1.1990000000000001</v>
      </c>
      <c r="D3957">
        <v>-2.206</v>
      </c>
      <c r="E3957">
        <v>-2.98</v>
      </c>
      <c r="F3957">
        <v>-3.17</v>
      </c>
      <c r="G3957">
        <v>3.8</v>
      </c>
      <c r="H3957">
        <v>-0.01</v>
      </c>
      <c r="I3957">
        <v>4</v>
      </c>
      <c r="J3957">
        <v>-0.224</v>
      </c>
      <c r="K3957">
        <v>-1.214</v>
      </c>
      <c r="L3957">
        <v>-2.21</v>
      </c>
      <c r="M3957">
        <v>-2.9950000000000001</v>
      </c>
      <c r="N3957">
        <v>-3.18</v>
      </c>
      <c r="O3957">
        <v>1.1599999999999999</v>
      </c>
      <c r="P3957">
        <v>1.1759999999999999</v>
      </c>
      <c r="Q3957">
        <v>1.165</v>
      </c>
      <c r="R3957">
        <v>0.88100000000000001</v>
      </c>
      <c r="S3957">
        <v>0.41599999999999998</v>
      </c>
    </row>
    <row r="3958" spans="1:19" x14ac:dyDescent="0.3">
      <c r="A3958">
        <v>240</v>
      </c>
      <c r="B3958">
        <v>-0.21</v>
      </c>
      <c r="C3958">
        <v>-1.1990000000000001</v>
      </c>
      <c r="D3958">
        <v>-2.206</v>
      </c>
      <c r="E3958">
        <v>-2.98</v>
      </c>
      <c r="F3958">
        <v>-3.17</v>
      </c>
      <c r="G3958">
        <v>3.8</v>
      </c>
      <c r="H3958">
        <v>-0.01</v>
      </c>
      <c r="I3958">
        <v>4</v>
      </c>
      <c r="J3958">
        <v>-0.22700000000000001</v>
      </c>
      <c r="K3958">
        <v>-1.2150000000000001</v>
      </c>
      <c r="L3958">
        <v>-2.2109999999999999</v>
      </c>
      <c r="M3958">
        <v>-2.9940000000000002</v>
      </c>
      <c r="N3958">
        <v>-3.181</v>
      </c>
      <c r="O3958">
        <v>1.1619999999999999</v>
      </c>
      <c r="P3958">
        <v>1.181</v>
      </c>
      <c r="Q3958">
        <v>1.1739999999999999</v>
      </c>
      <c r="R3958">
        <v>0.88100000000000001</v>
      </c>
      <c r="S3958">
        <v>0.41599999999999998</v>
      </c>
    </row>
    <row r="3959" spans="1:19" x14ac:dyDescent="0.3">
      <c r="A3959">
        <v>300</v>
      </c>
      <c r="B3959">
        <v>-0.21</v>
      </c>
      <c r="C3959">
        <v>-1.1990000000000001</v>
      </c>
      <c r="D3959">
        <v>-2.206</v>
      </c>
      <c r="E3959">
        <v>-2.98</v>
      </c>
      <c r="F3959">
        <v>-3.17</v>
      </c>
      <c r="G3959">
        <v>3.8</v>
      </c>
      <c r="H3959">
        <v>-0.01</v>
      </c>
      <c r="I3959">
        <v>4</v>
      </c>
      <c r="J3959">
        <v>-0.22800000000000001</v>
      </c>
      <c r="K3959">
        <v>-1.2150000000000001</v>
      </c>
      <c r="L3959">
        <v>-2.2109999999999999</v>
      </c>
      <c r="M3959">
        <v>-2.996</v>
      </c>
      <c r="N3959">
        <v>-3.181</v>
      </c>
      <c r="O3959">
        <v>1.161</v>
      </c>
      <c r="P3959">
        <v>1.175</v>
      </c>
      <c r="Q3959">
        <v>1.1719999999999999</v>
      </c>
      <c r="R3959">
        <v>0.89100000000000001</v>
      </c>
      <c r="S3959">
        <v>0.41699999999999998</v>
      </c>
    </row>
    <row r="3960" spans="1:19" x14ac:dyDescent="0.3">
      <c r="A3960">
        <v>360</v>
      </c>
      <c r="B3960">
        <v>-0.21</v>
      </c>
      <c r="C3960">
        <v>-1.1990000000000001</v>
      </c>
      <c r="D3960">
        <v>-2.206</v>
      </c>
      <c r="E3960">
        <v>-2.98</v>
      </c>
      <c r="F3960">
        <v>-3.17</v>
      </c>
      <c r="G3960">
        <v>3.8</v>
      </c>
      <c r="H3960">
        <v>-0.01</v>
      </c>
      <c r="I3960">
        <v>4</v>
      </c>
      <c r="J3960">
        <v>-0.23</v>
      </c>
      <c r="K3960">
        <v>-1.216</v>
      </c>
      <c r="L3960">
        <v>-2.21</v>
      </c>
      <c r="M3960">
        <v>-2.9990000000000001</v>
      </c>
      <c r="N3960">
        <v>-3.1819999999999999</v>
      </c>
      <c r="O3960">
        <v>1.161</v>
      </c>
      <c r="P3960">
        <v>1.175</v>
      </c>
      <c r="Q3960">
        <v>1.17</v>
      </c>
      <c r="R3960">
        <v>0.89700000000000002</v>
      </c>
      <c r="S3960">
        <v>0.41699999999999998</v>
      </c>
    </row>
    <row r="3961" spans="1:19" x14ac:dyDescent="0.3">
      <c r="A3961">
        <v>420</v>
      </c>
      <c r="B3961">
        <v>-0.21</v>
      </c>
      <c r="C3961">
        <v>-1.1990000000000001</v>
      </c>
      <c r="D3961">
        <v>-2.206</v>
      </c>
      <c r="E3961">
        <v>-2.98</v>
      </c>
      <c r="F3961">
        <v>-3.17</v>
      </c>
      <c r="G3961">
        <v>3.8</v>
      </c>
      <c r="H3961">
        <v>-0.01</v>
      </c>
      <c r="I3961">
        <v>4</v>
      </c>
      <c r="J3961">
        <v>-0.23200000000000001</v>
      </c>
      <c r="K3961">
        <v>-1.218</v>
      </c>
      <c r="L3961">
        <v>-2.21</v>
      </c>
      <c r="M3961">
        <v>-3</v>
      </c>
      <c r="N3961">
        <v>-3.1819999999999999</v>
      </c>
      <c r="O3961">
        <v>1.161</v>
      </c>
      <c r="P3961">
        <v>1.1739999999999999</v>
      </c>
      <c r="Q3961">
        <v>1.1719999999999999</v>
      </c>
      <c r="R3961">
        <v>0.9</v>
      </c>
      <c r="S3961">
        <v>0.41699999999999998</v>
      </c>
    </row>
    <row r="3962" spans="1:19" x14ac:dyDescent="0.3">
      <c r="A3962">
        <v>480</v>
      </c>
      <c r="B3962">
        <v>-0.21</v>
      </c>
      <c r="C3962">
        <v>-1.1990000000000001</v>
      </c>
      <c r="D3962">
        <v>-2.206</v>
      </c>
      <c r="E3962">
        <v>-2.98</v>
      </c>
      <c r="F3962">
        <v>-3.17</v>
      </c>
      <c r="G3962">
        <v>3.8</v>
      </c>
      <c r="H3962">
        <v>-0.01</v>
      </c>
      <c r="I3962">
        <v>4</v>
      </c>
      <c r="J3962">
        <v>-0.23300000000000001</v>
      </c>
      <c r="K3962">
        <v>-1.2190000000000001</v>
      </c>
      <c r="L3962">
        <v>-2.2109999999999999</v>
      </c>
      <c r="M3962">
        <v>-3.0009999999999999</v>
      </c>
      <c r="N3962">
        <v>-3.1829999999999998</v>
      </c>
      <c r="O3962">
        <v>1.1599999999999999</v>
      </c>
      <c r="P3962">
        <v>1.1719999999999999</v>
      </c>
      <c r="Q3962">
        <v>1.173</v>
      </c>
      <c r="R3962">
        <v>0.90100000000000002</v>
      </c>
      <c r="S3962">
        <v>0.41699999999999998</v>
      </c>
    </row>
    <row r="3963" spans="1:19" x14ac:dyDescent="0.3">
      <c r="A3963">
        <v>540</v>
      </c>
      <c r="B3963">
        <v>-0.21</v>
      </c>
      <c r="C3963">
        <v>-1.1990000000000001</v>
      </c>
      <c r="D3963">
        <v>-2.206</v>
      </c>
      <c r="E3963">
        <v>-2.98</v>
      </c>
      <c r="F3963">
        <v>-3.17</v>
      </c>
      <c r="G3963">
        <v>3.8</v>
      </c>
      <c r="H3963">
        <v>-0.01</v>
      </c>
      <c r="I3963">
        <v>4</v>
      </c>
      <c r="J3963">
        <v>-0.23499999999999999</v>
      </c>
      <c r="K3963">
        <v>-1.22</v>
      </c>
      <c r="L3963">
        <v>-2.2109999999999999</v>
      </c>
      <c r="M3963">
        <v>-3.0019999999999998</v>
      </c>
      <c r="N3963">
        <v>-3.1850000000000001</v>
      </c>
      <c r="O3963">
        <v>1.1599999999999999</v>
      </c>
      <c r="P3963">
        <v>1.17</v>
      </c>
      <c r="Q3963">
        <v>1.1719999999999999</v>
      </c>
      <c r="R3963">
        <v>0.90200000000000002</v>
      </c>
      <c r="S3963">
        <v>0.41799999999999998</v>
      </c>
    </row>
    <row r="3964" spans="1:19" x14ac:dyDescent="0.3">
      <c r="A3964">
        <v>600</v>
      </c>
      <c r="B3964">
        <v>-0.21</v>
      </c>
      <c r="C3964">
        <v>-1.1990000000000001</v>
      </c>
      <c r="D3964">
        <v>-2.206</v>
      </c>
      <c r="E3964">
        <v>-2.98</v>
      </c>
      <c r="F3964">
        <v>-3.17</v>
      </c>
      <c r="G3964">
        <v>3.8</v>
      </c>
      <c r="H3964">
        <v>-0.01</v>
      </c>
      <c r="I3964">
        <v>4</v>
      </c>
      <c r="J3964">
        <v>-0.23699999999999999</v>
      </c>
      <c r="K3964">
        <v>-1.222</v>
      </c>
      <c r="L3964">
        <v>-2.2109999999999999</v>
      </c>
      <c r="M3964">
        <v>-3.0030000000000001</v>
      </c>
      <c r="N3964">
        <v>-3.1859999999999999</v>
      </c>
      <c r="O3964">
        <v>1.159</v>
      </c>
      <c r="P3964">
        <v>1.169</v>
      </c>
      <c r="Q3964">
        <v>1.171</v>
      </c>
      <c r="R3964">
        <v>0.90200000000000002</v>
      </c>
      <c r="S3964">
        <v>0.41799999999999998</v>
      </c>
    </row>
    <row r="3966" spans="1:19" x14ac:dyDescent="0.3">
      <c r="A3966" t="s">
        <v>0</v>
      </c>
      <c r="B3966" t="s">
        <v>306</v>
      </c>
    </row>
    <row r="3967" spans="1:19" x14ac:dyDescent="0.3">
      <c r="A3967">
        <v>0</v>
      </c>
      <c r="B3967">
        <v>-0.21</v>
      </c>
      <c r="C3967">
        <v>-1.1990000000000001</v>
      </c>
      <c r="D3967">
        <v>-2.206</v>
      </c>
      <c r="E3967">
        <v>-2.9740000000000002</v>
      </c>
      <c r="F3967">
        <v>-3.16</v>
      </c>
      <c r="G3967">
        <v>3.8</v>
      </c>
      <c r="H3967">
        <v>-0.01</v>
      </c>
      <c r="I3967">
        <v>4</v>
      </c>
      <c r="J3967">
        <v>-0.215</v>
      </c>
      <c r="K3967">
        <v>-1.2150000000000001</v>
      </c>
      <c r="L3967">
        <v>-2.2109999999999999</v>
      </c>
      <c r="M3967">
        <v>-2.992</v>
      </c>
      <c r="N3967">
        <v>-3.16</v>
      </c>
      <c r="O3967">
        <v>1.155</v>
      </c>
      <c r="P3967">
        <v>1.155</v>
      </c>
      <c r="Q3967">
        <v>1.1479999999999999</v>
      </c>
      <c r="R3967">
        <v>0.86699999999999999</v>
      </c>
      <c r="S3967">
        <v>0.38900000000000001</v>
      </c>
    </row>
    <row r="3968" spans="1:19" x14ac:dyDescent="0.3">
      <c r="A3968">
        <v>60</v>
      </c>
      <c r="B3968">
        <v>-0.21</v>
      </c>
      <c r="C3968">
        <v>-1.1990000000000001</v>
      </c>
      <c r="D3968">
        <v>-2.206</v>
      </c>
      <c r="E3968">
        <v>-2.9740000000000002</v>
      </c>
      <c r="F3968">
        <v>-3.16</v>
      </c>
      <c r="G3968">
        <v>3.8</v>
      </c>
      <c r="H3968">
        <v>-0.01</v>
      </c>
      <c r="I3968">
        <v>4</v>
      </c>
      <c r="J3968">
        <v>-0.222</v>
      </c>
      <c r="K3968">
        <v>-1.2150000000000001</v>
      </c>
      <c r="L3968">
        <v>-2.2090000000000001</v>
      </c>
      <c r="M3968">
        <v>-2.988</v>
      </c>
      <c r="N3968">
        <v>-3.1680000000000001</v>
      </c>
      <c r="O3968">
        <v>1.1619999999999999</v>
      </c>
      <c r="P3968">
        <v>1.1679999999999999</v>
      </c>
      <c r="Q3968">
        <v>1.153</v>
      </c>
      <c r="R3968">
        <v>0.86299999999999999</v>
      </c>
      <c r="S3968">
        <v>0.41199999999999998</v>
      </c>
    </row>
    <row r="3969" spans="1:19" x14ac:dyDescent="0.3">
      <c r="A3969">
        <v>120</v>
      </c>
      <c r="B3969">
        <v>-0.21</v>
      </c>
      <c r="C3969">
        <v>-1.1990000000000001</v>
      </c>
      <c r="D3969">
        <v>-2.206</v>
      </c>
      <c r="E3969">
        <v>-2.9740000000000002</v>
      </c>
      <c r="F3969">
        <v>-3.16</v>
      </c>
      <c r="G3969">
        <v>3.8</v>
      </c>
      <c r="H3969">
        <v>-0.01</v>
      </c>
      <c r="I3969">
        <v>4</v>
      </c>
      <c r="J3969">
        <v>-0.223</v>
      </c>
      <c r="K3969">
        <v>-1.2170000000000001</v>
      </c>
      <c r="L3969">
        <v>-2.2120000000000002</v>
      </c>
      <c r="M3969">
        <v>-2.9940000000000002</v>
      </c>
      <c r="N3969">
        <v>-3.169</v>
      </c>
      <c r="O3969">
        <v>1.1619999999999999</v>
      </c>
      <c r="P3969">
        <v>1.179</v>
      </c>
      <c r="Q3969">
        <v>1.171</v>
      </c>
      <c r="R3969">
        <v>0.88600000000000001</v>
      </c>
      <c r="S3969">
        <v>0.41299999999999998</v>
      </c>
    </row>
    <row r="3970" spans="1:19" x14ac:dyDescent="0.3">
      <c r="A3970">
        <v>180</v>
      </c>
      <c r="B3970">
        <v>-0.21</v>
      </c>
      <c r="C3970">
        <v>-1.1990000000000001</v>
      </c>
      <c r="D3970">
        <v>-2.206</v>
      </c>
      <c r="E3970">
        <v>-2.9740000000000002</v>
      </c>
      <c r="F3970">
        <v>-3.16</v>
      </c>
      <c r="G3970">
        <v>3.8</v>
      </c>
      <c r="H3970">
        <v>-0.01</v>
      </c>
      <c r="I3970">
        <v>4</v>
      </c>
      <c r="J3970">
        <v>-0.224</v>
      </c>
      <c r="K3970">
        <v>-1.214</v>
      </c>
      <c r="L3970">
        <v>-2.2090000000000001</v>
      </c>
      <c r="M3970">
        <v>-2.9889999999999999</v>
      </c>
      <c r="N3970">
        <v>-3.17</v>
      </c>
      <c r="O3970">
        <v>1.1599999999999999</v>
      </c>
      <c r="P3970">
        <v>1.1759999999999999</v>
      </c>
      <c r="Q3970">
        <v>1.165</v>
      </c>
      <c r="R3970">
        <v>0.874</v>
      </c>
      <c r="S3970">
        <v>0.41299999999999998</v>
      </c>
    </row>
    <row r="3971" spans="1:19" x14ac:dyDescent="0.3">
      <c r="A3971">
        <v>240</v>
      </c>
      <c r="B3971">
        <v>-0.21</v>
      </c>
      <c r="C3971">
        <v>-1.1990000000000001</v>
      </c>
      <c r="D3971">
        <v>-2.206</v>
      </c>
      <c r="E3971">
        <v>-2.9740000000000002</v>
      </c>
      <c r="F3971">
        <v>-3.16</v>
      </c>
      <c r="G3971">
        <v>3.8</v>
      </c>
      <c r="H3971">
        <v>-0.01</v>
      </c>
      <c r="I3971">
        <v>4</v>
      </c>
      <c r="J3971">
        <v>-0.22700000000000001</v>
      </c>
      <c r="K3971">
        <v>-1.2150000000000001</v>
      </c>
      <c r="L3971">
        <v>-2.2109999999999999</v>
      </c>
      <c r="M3971">
        <v>-2.988</v>
      </c>
      <c r="N3971">
        <v>-3.1709999999999998</v>
      </c>
      <c r="O3971">
        <v>1.1619999999999999</v>
      </c>
      <c r="P3971">
        <v>1.181</v>
      </c>
      <c r="Q3971">
        <v>1.1739999999999999</v>
      </c>
      <c r="R3971">
        <v>0.875</v>
      </c>
      <c r="S3971">
        <v>0.41299999999999998</v>
      </c>
    </row>
    <row r="3972" spans="1:19" x14ac:dyDescent="0.3">
      <c r="A3972">
        <v>300</v>
      </c>
      <c r="B3972">
        <v>-0.21</v>
      </c>
      <c r="C3972">
        <v>-1.1990000000000001</v>
      </c>
      <c r="D3972">
        <v>-2.206</v>
      </c>
      <c r="E3972">
        <v>-2.9740000000000002</v>
      </c>
      <c r="F3972">
        <v>-3.16</v>
      </c>
      <c r="G3972">
        <v>3.8</v>
      </c>
      <c r="H3972">
        <v>-0.01</v>
      </c>
      <c r="I3972">
        <v>4</v>
      </c>
      <c r="J3972">
        <v>-0.22800000000000001</v>
      </c>
      <c r="K3972">
        <v>-1.2150000000000001</v>
      </c>
      <c r="L3972">
        <v>-2.2109999999999999</v>
      </c>
      <c r="M3972">
        <v>-2.99</v>
      </c>
      <c r="N3972">
        <v>-3.1709999999999998</v>
      </c>
      <c r="O3972">
        <v>1.161</v>
      </c>
      <c r="P3972">
        <v>1.175</v>
      </c>
      <c r="Q3972">
        <v>1.171</v>
      </c>
      <c r="R3972">
        <v>0.88500000000000001</v>
      </c>
      <c r="S3972">
        <v>0.41299999999999998</v>
      </c>
    </row>
    <row r="3973" spans="1:19" x14ac:dyDescent="0.3">
      <c r="A3973">
        <v>360</v>
      </c>
      <c r="B3973">
        <v>-0.21</v>
      </c>
      <c r="C3973">
        <v>-1.1990000000000001</v>
      </c>
      <c r="D3973">
        <v>-2.206</v>
      </c>
      <c r="E3973">
        <v>-2.9740000000000002</v>
      </c>
      <c r="F3973">
        <v>-3.16</v>
      </c>
      <c r="G3973">
        <v>3.8</v>
      </c>
      <c r="H3973">
        <v>-0.01</v>
      </c>
      <c r="I3973">
        <v>4</v>
      </c>
      <c r="J3973">
        <v>-0.23</v>
      </c>
      <c r="K3973">
        <v>-1.216</v>
      </c>
      <c r="L3973">
        <v>-2.21</v>
      </c>
      <c r="M3973">
        <v>-2.9929999999999999</v>
      </c>
      <c r="N3973">
        <v>-3.1709999999999998</v>
      </c>
      <c r="O3973">
        <v>1.161</v>
      </c>
      <c r="P3973">
        <v>1.175</v>
      </c>
      <c r="Q3973">
        <v>1.169</v>
      </c>
      <c r="R3973">
        <v>0.89100000000000001</v>
      </c>
      <c r="S3973">
        <v>0.41299999999999998</v>
      </c>
    </row>
    <row r="3974" spans="1:19" x14ac:dyDescent="0.3">
      <c r="A3974">
        <v>420</v>
      </c>
      <c r="B3974">
        <v>-0.21</v>
      </c>
      <c r="C3974">
        <v>-1.1990000000000001</v>
      </c>
      <c r="D3974">
        <v>-2.206</v>
      </c>
      <c r="E3974">
        <v>-2.9740000000000002</v>
      </c>
      <c r="F3974">
        <v>-3.16</v>
      </c>
      <c r="G3974">
        <v>3.8</v>
      </c>
      <c r="H3974">
        <v>-0.01</v>
      </c>
      <c r="I3974">
        <v>4</v>
      </c>
      <c r="J3974">
        <v>-0.23200000000000001</v>
      </c>
      <c r="K3974">
        <v>-1.218</v>
      </c>
      <c r="L3974">
        <v>-2.21</v>
      </c>
      <c r="M3974">
        <v>-2.9940000000000002</v>
      </c>
      <c r="N3974">
        <v>-3.1720000000000002</v>
      </c>
      <c r="O3974">
        <v>1.161</v>
      </c>
      <c r="P3974">
        <v>1.1739999999999999</v>
      </c>
      <c r="Q3974">
        <v>1.171</v>
      </c>
      <c r="R3974">
        <v>0.89400000000000002</v>
      </c>
      <c r="S3974">
        <v>0.41399999999999998</v>
      </c>
    </row>
    <row r="3975" spans="1:19" x14ac:dyDescent="0.3">
      <c r="A3975">
        <v>480</v>
      </c>
      <c r="B3975">
        <v>-0.21</v>
      </c>
      <c r="C3975">
        <v>-1.1990000000000001</v>
      </c>
      <c r="D3975">
        <v>-2.206</v>
      </c>
      <c r="E3975">
        <v>-2.9740000000000002</v>
      </c>
      <c r="F3975">
        <v>-3.16</v>
      </c>
      <c r="G3975">
        <v>3.8</v>
      </c>
      <c r="H3975">
        <v>-0.01</v>
      </c>
      <c r="I3975">
        <v>4</v>
      </c>
      <c r="J3975">
        <v>-0.23300000000000001</v>
      </c>
      <c r="K3975">
        <v>-1.2190000000000001</v>
      </c>
      <c r="L3975">
        <v>-2.2109999999999999</v>
      </c>
      <c r="M3975">
        <v>-2.9950000000000001</v>
      </c>
      <c r="N3975">
        <v>-3.173</v>
      </c>
      <c r="O3975">
        <v>1.1599999999999999</v>
      </c>
      <c r="P3975">
        <v>1.1719999999999999</v>
      </c>
      <c r="Q3975">
        <v>1.173</v>
      </c>
      <c r="R3975">
        <v>0.89500000000000002</v>
      </c>
      <c r="S3975">
        <v>0.41399999999999998</v>
      </c>
    </row>
    <row r="3976" spans="1:19" x14ac:dyDescent="0.3">
      <c r="A3976">
        <v>540</v>
      </c>
      <c r="B3976">
        <v>-0.21</v>
      </c>
      <c r="C3976">
        <v>-1.1990000000000001</v>
      </c>
      <c r="D3976">
        <v>-2.206</v>
      </c>
      <c r="E3976">
        <v>-2.9740000000000002</v>
      </c>
      <c r="F3976">
        <v>-3.16</v>
      </c>
      <c r="G3976">
        <v>3.8</v>
      </c>
      <c r="H3976">
        <v>-0.01</v>
      </c>
      <c r="I3976">
        <v>4</v>
      </c>
      <c r="J3976">
        <v>-0.23499999999999999</v>
      </c>
      <c r="K3976">
        <v>-1.22</v>
      </c>
      <c r="L3976">
        <v>-2.2109999999999999</v>
      </c>
      <c r="M3976">
        <v>-2.996</v>
      </c>
      <c r="N3976">
        <v>-3.1739999999999999</v>
      </c>
      <c r="O3976">
        <v>1.1599999999999999</v>
      </c>
      <c r="P3976">
        <v>1.17</v>
      </c>
      <c r="Q3976">
        <v>1.1719999999999999</v>
      </c>
      <c r="R3976">
        <v>0.89500000000000002</v>
      </c>
      <c r="S3976">
        <v>0.41399999999999998</v>
      </c>
    </row>
    <row r="3977" spans="1:19" x14ac:dyDescent="0.3">
      <c r="A3977">
        <v>600</v>
      </c>
      <c r="B3977">
        <v>-0.21</v>
      </c>
      <c r="C3977">
        <v>-1.1990000000000001</v>
      </c>
      <c r="D3977">
        <v>-2.206</v>
      </c>
      <c r="E3977">
        <v>-2.9740000000000002</v>
      </c>
      <c r="F3977">
        <v>-3.16</v>
      </c>
      <c r="G3977">
        <v>3.8</v>
      </c>
      <c r="H3977">
        <v>-0.01</v>
      </c>
      <c r="I3977">
        <v>4</v>
      </c>
      <c r="J3977">
        <v>-0.23699999999999999</v>
      </c>
      <c r="K3977">
        <v>-1.222</v>
      </c>
      <c r="L3977">
        <v>-2.2109999999999999</v>
      </c>
      <c r="M3977">
        <v>-2.996</v>
      </c>
      <c r="N3977">
        <v>-3.1749999999999998</v>
      </c>
      <c r="O3977">
        <v>1.159</v>
      </c>
      <c r="P3977">
        <v>1.169</v>
      </c>
      <c r="Q3977">
        <v>1.171</v>
      </c>
      <c r="R3977">
        <v>0.89600000000000002</v>
      </c>
      <c r="S3977">
        <v>0.41499999999999998</v>
      </c>
    </row>
    <row r="3979" spans="1:19" x14ac:dyDescent="0.3">
      <c r="A3979" t="s">
        <v>0</v>
      </c>
      <c r="B3979" t="s">
        <v>307</v>
      </c>
    </row>
    <row r="3980" spans="1:19" x14ac:dyDescent="0.3">
      <c r="A3980">
        <v>0</v>
      </c>
      <c r="B3980">
        <v>-0.20899999999999999</v>
      </c>
      <c r="C3980">
        <v>-1.198</v>
      </c>
      <c r="D3980">
        <v>-2.2069999999999999</v>
      </c>
      <c r="E3980">
        <v>-3.0190000000000001</v>
      </c>
      <c r="F3980">
        <v>-3.24</v>
      </c>
      <c r="G3980">
        <v>3.8</v>
      </c>
      <c r="H3980">
        <v>0</v>
      </c>
      <c r="I3980">
        <v>4</v>
      </c>
      <c r="J3980">
        <v>-0.215</v>
      </c>
      <c r="K3980">
        <v>-1.2150000000000001</v>
      </c>
      <c r="L3980">
        <v>-2.2120000000000002</v>
      </c>
      <c r="M3980">
        <v>-3.0379999999999998</v>
      </c>
      <c r="N3980">
        <v>-3.24</v>
      </c>
      <c r="O3980">
        <v>1.155</v>
      </c>
      <c r="P3980">
        <v>1.155</v>
      </c>
      <c r="Q3980">
        <v>1.1499999999999999</v>
      </c>
      <c r="R3980">
        <v>0.91600000000000004</v>
      </c>
      <c r="S3980">
        <v>0.41499999999999998</v>
      </c>
    </row>
    <row r="3981" spans="1:19" x14ac:dyDescent="0.3">
      <c r="A3981">
        <v>60</v>
      </c>
      <c r="B3981">
        <v>-0.20899999999999999</v>
      </c>
      <c r="C3981">
        <v>-1.198</v>
      </c>
      <c r="D3981">
        <v>-2.2069999999999999</v>
      </c>
      <c r="E3981">
        <v>-3.0190000000000001</v>
      </c>
      <c r="F3981">
        <v>-3.24</v>
      </c>
      <c r="G3981">
        <v>3.8</v>
      </c>
      <c r="H3981">
        <v>0</v>
      </c>
      <c r="I3981">
        <v>4</v>
      </c>
      <c r="J3981">
        <v>-0.221</v>
      </c>
      <c r="K3981">
        <v>-1.216</v>
      </c>
      <c r="L3981">
        <v>-2.21</v>
      </c>
      <c r="M3981">
        <v>-3.0339999999999998</v>
      </c>
      <c r="N3981">
        <v>-3.2490000000000001</v>
      </c>
      <c r="O3981">
        <v>1.1639999999999999</v>
      </c>
      <c r="P3981">
        <v>1.17</v>
      </c>
      <c r="Q3981">
        <v>1.155</v>
      </c>
      <c r="R3981">
        <v>0.91400000000000003</v>
      </c>
      <c r="S3981">
        <v>0.44</v>
      </c>
    </row>
    <row r="3982" spans="1:19" x14ac:dyDescent="0.3">
      <c r="A3982">
        <v>120</v>
      </c>
      <c r="B3982">
        <v>-0.20899999999999999</v>
      </c>
      <c r="C3982">
        <v>-1.198</v>
      </c>
      <c r="D3982">
        <v>-2.2069999999999999</v>
      </c>
      <c r="E3982">
        <v>-3.0190000000000001</v>
      </c>
      <c r="F3982">
        <v>-3.24</v>
      </c>
      <c r="G3982">
        <v>3.8</v>
      </c>
      <c r="H3982">
        <v>0</v>
      </c>
      <c r="I3982">
        <v>4</v>
      </c>
      <c r="J3982">
        <v>-0.221</v>
      </c>
      <c r="K3982">
        <v>-1.2170000000000001</v>
      </c>
      <c r="L3982">
        <v>-2.2130000000000001</v>
      </c>
      <c r="M3982">
        <v>-3.04</v>
      </c>
      <c r="N3982">
        <v>-3.2509999999999999</v>
      </c>
      <c r="O3982">
        <v>1.1639999999999999</v>
      </c>
      <c r="P3982">
        <v>1.179</v>
      </c>
      <c r="Q3982">
        <v>1.1739999999999999</v>
      </c>
      <c r="R3982">
        <v>0.93899999999999995</v>
      </c>
      <c r="S3982">
        <v>0.441</v>
      </c>
    </row>
    <row r="3983" spans="1:19" x14ac:dyDescent="0.3">
      <c r="A3983">
        <v>180</v>
      </c>
      <c r="B3983">
        <v>-0.20899999999999999</v>
      </c>
      <c r="C3983">
        <v>-1.198</v>
      </c>
      <c r="D3983">
        <v>-2.2069999999999999</v>
      </c>
      <c r="E3983">
        <v>-3.0190000000000001</v>
      </c>
      <c r="F3983">
        <v>-3.24</v>
      </c>
      <c r="G3983">
        <v>3.8</v>
      </c>
      <c r="H3983">
        <v>0</v>
      </c>
      <c r="I3983">
        <v>4</v>
      </c>
      <c r="J3983">
        <v>-0.222</v>
      </c>
      <c r="K3983">
        <v>-1.214</v>
      </c>
      <c r="L3983">
        <v>-2.2109999999999999</v>
      </c>
      <c r="M3983">
        <v>-3.036</v>
      </c>
      <c r="N3983">
        <v>-3.2509999999999999</v>
      </c>
      <c r="O3983">
        <v>1.165</v>
      </c>
      <c r="P3983">
        <v>1.1759999999999999</v>
      </c>
      <c r="Q3983">
        <v>1.167</v>
      </c>
      <c r="R3983">
        <v>0.92700000000000005</v>
      </c>
      <c r="S3983">
        <v>0.441</v>
      </c>
    </row>
    <row r="3984" spans="1:19" x14ac:dyDescent="0.3">
      <c r="A3984">
        <v>240</v>
      </c>
      <c r="B3984">
        <v>-0.20899999999999999</v>
      </c>
      <c r="C3984">
        <v>-1.198</v>
      </c>
      <c r="D3984">
        <v>-2.2069999999999999</v>
      </c>
      <c r="E3984">
        <v>-3.0190000000000001</v>
      </c>
      <c r="F3984">
        <v>-3.24</v>
      </c>
      <c r="G3984">
        <v>3.8</v>
      </c>
      <c r="H3984">
        <v>0</v>
      </c>
      <c r="I3984">
        <v>4</v>
      </c>
      <c r="J3984">
        <v>-0.224</v>
      </c>
      <c r="K3984">
        <v>-1.2150000000000001</v>
      </c>
      <c r="L3984">
        <v>-2.2130000000000001</v>
      </c>
      <c r="M3984">
        <v>-3.0350000000000001</v>
      </c>
      <c r="N3984">
        <v>-3.2519999999999998</v>
      </c>
      <c r="O3984">
        <v>1.169</v>
      </c>
      <c r="P3984">
        <v>1.181</v>
      </c>
      <c r="Q3984">
        <v>1.1759999999999999</v>
      </c>
      <c r="R3984">
        <v>0.92600000000000005</v>
      </c>
      <c r="S3984">
        <v>0.441</v>
      </c>
    </row>
    <row r="3985" spans="1:19" x14ac:dyDescent="0.3">
      <c r="A3985">
        <v>300</v>
      </c>
      <c r="B3985">
        <v>-0.20899999999999999</v>
      </c>
      <c r="C3985">
        <v>-1.198</v>
      </c>
      <c r="D3985">
        <v>-2.2069999999999999</v>
      </c>
      <c r="E3985">
        <v>-3.0190000000000001</v>
      </c>
      <c r="F3985">
        <v>-3.24</v>
      </c>
      <c r="G3985">
        <v>3.8</v>
      </c>
      <c r="H3985">
        <v>0</v>
      </c>
      <c r="I3985">
        <v>4</v>
      </c>
      <c r="J3985">
        <v>-0.224</v>
      </c>
      <c r="K3985">
        <v>-1.216</v>
      </c>
      <c r="L3985">
        <v>-2.2130000000000001</v>
      </c>
      <c r="M3985">
        <v>-3.036</v>
      </c>
      <c r="N3985">
        <v>-3.2530000000000001</v>
      </c>
      <c r="O3985">
        <v>1.169</v>
      </c>
      <c r="P3985">
        <v>1.1759999999999999</v>
      </c>
      <c r="Q3985">
        <v>1.175</v>
      </c>
      <c r="R3985">
        <v>0.93300000000000005</v>
      </c>
      <c r="S3985">
        <v>0.441</v>
      </c>
    </row>
    <row r="3986" spans="1:19" x14ac:dyDescent="0.3">
      <c r="A3986">
        <v>360</v>
      </c>
      <c r="B3986">
        <v>-0.20899999999999999</v>
      </c>
      <c r="C3986">
        <v>-1.198</v>
      </c>
      <c r="D3986">
        <v>-2.2069999999999999</v>
      </c>
      <c r="E3986">
        <v>-3.0190000000000001</v>
      </c>
      <c r="F3986">
        <v>-3.24</v>
      </c>
      <c r="G3986">
        <v>3.8</v>
      </c>
      <c r="H3986">
        <v>0</v>
      </c>
      <c r="I3986">
        <v>4</v>
      </c>
      <c r="J3986">
        <v>-0.224</v>
      </c>
      <c r="K3986">
        <v>-1.216</v>
      </c>
      <c r="L3986">
        <v>-2.2120000000000002</v>
      </c>
      <c r="M3986">
        <v>-3.0379999999999998</v>
      </c>
      <c r="N3986">
        <v>-3.2530000000000001</v>
      </c>
      <c r="O3986">
        <v>1.17</v>
      </c>
      <c r="P3986">
        <v>1.1759999999999999</v>
      </c>
      <c r="Q3986">
        <v>1.1719999999999999</v>
      </c>
      <c r="R3986">
        <v>0.93899999999999995</v>
      </c>
      <c r="S3986">
        <v>0.441</v>
      </c>
    </row>
    <row r="3987" spans="1:19" x14ac:dyDescent="0.3">
      <c r="A3987">
        <v>420</v>
      </c>
      <c r="B3987">
        <v>-0.20899999999999999</v>
      </c>
      <c r="C3987">
        <v>-1.198</v>
      </c>
      <c r="D3987">
        <v>-2.2069999999999999</v>
      </c>
      <c r="E3987">
        <v>-3.0190000000000001</v>
      </c>
      <c r="F3987">
        <v>-3.24</v>
      </c>
      <c r="G3987">
        <v>3.8</v>
      </c>
      <c r="H3987">
        <v>0</v>
      </c>
      <c r="I3987">
        <v>4</v>
      </c>
      <c r="J3987">
        <v>-0.22500000000000001</v>
      </c>
      <c r="K3987">
        <v>-1.2170000000000001</v>
      </c>
      <c r="L3987">
        <v>-2.2120000000000002</v>
      </c>
      <c r="M3987">
        <v>-3.0390000000000001</v>
      </c>
      <c r="N3987">
        <v>-3.254</v>
      </c>
      <c r="O3987">
        <v>1.171</v>
      </c>
      <c r="P3987">
        <v>1.175</v>
      </c>
      <c r="Q3987">
        <v>1.1739999999999999</v>
      </c>
      <c r="R3987">
        <v>0.94299999999999995</v>
      </c>
      <c r="S3987">
        <v>0.442</v>
      </c>
    </row>
    <row r="3988" spans="1:19" x14ac:dyDescent="0.3">
      <c r="A3988">
        <v>480</v>
      </c>
      <c r="B3988">
        <v>-0.20899999999999999</v>
      </c>
      <c r="C3988">
        <v>-1.198</v>
      </c>
      <c r="D3988">
        <v>-2.2069999999999999</v>
      </c>
      <c r="E3988">
        <v>-3.0190000000000001</v>
      </c>
      <c r="F3988">
        <v>-3.24</v>
      </c>
      <c r="G3988">
        <v>3.8</v>
      </c>
      <c r="H3988">
        <v>0</v>
      </c>
      <c r="I3988">
        <v>4</v>
      </c>
      <c r="J3988">
        <v>-0.22500000000000001</v>
      </c>
      <c r="K3988">
        <v>-1.218</v>
      </c>
      <c r="L3988">
        <v>-2.2120000000000002</v>
      </c>
      <c r="M3988">
        <v>-3.04</v>
      </c>
      <c r="N3988">
        <v>-3.2549999999999999</v>
      </c>
      <c r="O3988">
        <v>1.171</v>
      </c>
      <c r="P3988">
        <v>1.1739999999999999</v>
      </c>
      <c r="Q3988">
        <v>1.175</v>
      </c>
      <c r="R3988">
        <v>0.94399999999999995</v>
      </c>
      <c r="S3988">
        <v>0.442</v>
      </c>
    </row>
    <row r="3989" spans="1:19" x14ac:dyDescent="0.3">
      <c r="A3989">
        <v>540</v>
      </c>
      <c r="B3989">
        <v>-0.20899999999999999</v>
      </c>
      <c r="C3989">
        <v>-1.198</v>
      </c>
      <c r="D3989">
        <v>-2.2069999999999999</v>
      </c>
      <c r="E3989">
        <v>-3.0190000000000001</v>
      </c>
      <c r="F3989">
        <v>-3.24</v>
      </c>
      <c r="G3989">
        <v>3.8</v>
      </c>
      <c r="H3989">
        <v>0</v>
      </c>
      <c r="I3989">
        <v>4</v>
      </c>
      <c r="J3989">
        <v>-0.22500000000000001</v>
      </c>
      <c r="K3989">
        <v>-1.2190000000000001</v>
      </c>
      <c r="L3989">
        <v>-2.2120000000000002</v>
      </c>
      <c r="M3989">
        <v>-3.0409999999999999</v>
      </c>
      <c r="N3989">
        <v>-3.2559999999999998</v>
      </c>
      <c r="O3989">
        <v>1.171</v>
      </c>
      <c r="P3989">
        <v>1.173</v>
      </c>
      <c r="Q3989">
        <v>1.175</v>
      </c>
      <c r="R3989">
        <v>0.94499999999999995</v>
      </c>
      <c r="S3989">
        <v>0.443</v>
      </c>
    </row>
    <row r="3990" spans="1:19" x14ac:dyDescent="0.3">
      <c r="A3990">
        <v>600</v>
      </c>
      <c r="B3990">
        <v>-0.20899999999999999</v>
      </c>
      <c r="C3990">
        <v>-1.198</v>
      </c>
      <c r="D3990">
        <v>-2.2069999999999999</v>
      </c>
      <c r="E3990">
        <v>-3.0190000000000001</v>
      </c>
      <c r="F3990">
        <v>-3.24</v>
      </c>
      <c r="G3990">
        <v>3.8</v>
      </c>
      <c r="H3990">
        <v>0</v>
      </c>
      <c r="I3990">
        <v>4</v>
      </c>
      <c r="J3990">
        <v>-0.22600000000000001</v>
      </c>
      <c r="K3990">
        <v>-1.22</v>
      </c>
      <c r="L3990">
        <v>-2.2120000000000002</v>
      </c>
      <c r="M3990">
        <v>-3.0419999999999998</v>
      </c>
      <c r="N3990">
        <v>-3.258</v>
      </c>
      <c r="O3990">
        <v>1.1719999999999999</v>
      </c>
      <c r="P3990">
        <v>1.173</v>
      </c>
      <c r="Q3990">
        <v>1.173</v>
      </c>
      <c r="R3990">
        <v>0.94499999999999995</v>
      </c>
      <c r="S3990">
        <v>0.443</v>
      </c>
    </row>
    <row r="3992" spans="1:19" x14ac:dyDescent="0.3">
      <c r="A3992" t="s">
        <v>0</v>
      </c>
      <c r="B3992" t="s">
        <v>308</v>
      </c>
    </row>
    <row r="3993" spans="1:19" x14ac:dyDescent="0.3">
      <c r="A3993">
        <v>0</v>
      </c>
      <c r="B3993">
        <v>-0.20899999999999999</v>
      </c>
      <c r="C3993">
        <v>-1.198</v>
      </c>
      <c r="D3993">
        <v>-2.2069999999999999</v>
      </c>
      <c r="E3993">
        <v>-3.0139999999999998</v>
      </c>
      <c r="F3993">
        <v>-3.23</v>
      </c>
      <c r="G3993">
        <v>3.8</v>
      </c>
      <c r="H3993">
        <v>0</v>
      </c>
      <c r="I3993">
        <v>4</v>
      </c>
      <c r="J3993">
        <v>-0.215</v>
      </c>
      <c r="K3993">
        <v>-1.2150000000000001</v>
      </c>
      <c r="L3993">
        <v>-2.2120000000000002</v>
      </c>
      <c r="M3993">
        <v>-3.032</v>
      </c>
      <c r="N3993">
        <v>-3.23</v>
      </c>
      <c r="O3993">
        <v>1.155</v>
      </c>
      <c r="P3993">
        <v>1.155</v>
      </c>
      <c r="Q3993">
        <v>1.1499999999999999</v>
      </c>
      <c r="R3993">
        <v>0.91</v>
      </c>
      <c r="S3993">
        <v>0.41199999999999998</v>
      </c>
    </row>
    <row r="3994" spans="1:19" x14ac:dyDescent="0.3">
      <c r="A3994">
        <v>60</v>
      </c>
      <c r="B3994">
        <v>-0.20899999999999999</v>
      </c>
      <c r="C3994">
        <v>-1.198</v>
      </c>
      <c r="D3994">
        <v>-2.2069999999999999</v>
      </c>
      <c r="E3994">
        <v>-3.0139999999999998</v>
      </c>
      <c r="F3994">
        <v>-3.23</v>
      </c>
      <c r="G3994">
        <v>3.8</v>
      </c>
      <c r="H3994">
        <v>0</v>
      </c>
      <c r="I3994">
        <v>4</v>
      </c>
      <c r="J3994">
        <v>-0.221</v>
      </c>
      <c r="K3994">
        <v>-1.216</v>
      </c>
      <c r="L3994">
        <v>-2.21</v>
      </c>
      <c r="M3994">
        <v>-3.0289999999999999</v>
      </c>
      <c r="N3994">
        <v>-3.2389999999999999</v>
      </c>
      <c r="O3994">
        <v>1.1639999999999999</v>
      </c>
      <c r="P3994">
        <v>1.17</v>
      </c>
      <c r="Q3994">
        <v>1.1539999999999999</v>
      </c>
      <c r="R3994">
        <v>0.90700000000000003</v>
      </c>
      <c r="S3994">
        <v>0.436</v>
      </c>
    </row>
    <row r="3995" spans="1:19" x14ac:dyDescent="0.3">
      <c r="A3995">
        <v>120</v>
      </c>
      <c r="B3995">
        <v>-0.20899999999999999</v>
      </c>
      <c r="C3995">
        <v>-1.198</v>
      </c>
      <c r="D3995">
        <v>-2.2069999999999999</v>
      </c>
      <c r="E3995">
        <v>-3.0139999999999998</v>
      </c>
      <c r="F3995">
        <v>-3.23</v>
      </c>
      <c r="G3995">
        <v>3.8</v>
      </c>
      <c r="H3995">
        <v>0</v>
      </c>
      <c r="I3995">
        <v>4</v>
      </c>
      <c r="J3995">
        <v>-0.221</v>
      </c>
      <c r="K3995">
        <v>-1.2170000000000001</v>
      </c>
      <c r="L3995">
        <v>-2.2130000000000001</v>
      </c>
      <c r="M3995">
        <v>-3.0350000000000001</v>
      </c>
      <c r="N3995">
        <v>-3.24</v>
      </c>
      <c r="O3995">
        <v>1.1639999999999999</v>
      </c>
      <c r="P3995">
        <v>1.179</v>
      </c>
      <c r="Q3995">
        <v>1.1739999999999999</v>
      </c>
      <c r="R3995">
        <v>0.93300000000000005</v>
      </c>
      <c r="S3995">
        <v>0.437</v>
      </c>
    </row>
    <row r="3996" spans="1:19" x14ac:dyDescent="0.3">
      <c r="A3996">
        <v>180</v>
      </c>
      <c r="B3996">
        <v>-0.20899999999999999</v>
      </c>
      <c r="C3996">
        <v>-1.198</v>
      </c>
      <c r="D3996">
        <v>-2.2069999999999999</v>
      </c>
      <c r="E3996">
        <v>-3.0139999999999998</v>
      </c>
      <c r="F3996">
        <v>-3.23</v>
      </c>
      <c r="G3996">
        <v>3.8</v>
      </c>
      <c r="H3996">
        <v>0</v>
      </c>
      <c r="I3996">
        <v>4</v>
      </c>
      <c r="J3996">
        <v>-0.222</v>
      </c>
      <c r="K3996">
        <v>-1.214</v>
      </c>
      <c r="L3996">
        <v>-2.2109999999999999</v>
      </c>
      <c r="M3996">
        <v>-3.03</v>
      </c>
      <c r="N3996">
        <v>-3.2410000000000001</v>
      </c>
      <c r="O3996">
        <v>1.165</v>
      </c>
      <c r="P3996">
        <v>1.1759999999999999</v>
      </c>
      <c r="Q3996">
        <v>1.167</v>
      </c>
      <c r="R3996">
        <v>0.92100000000000004</v>
      </c>
      <c r="S3996">
        <v>0.437</v>
      </c>
    </row>
    <row r="3997" spans="1:19" x14ac:dyDescent="0.3">
      <c r="A3997">
        <v>240</v>
      </c>
      <c r="B3997">
        <v>-0.20899999999999999</v>
      </c>
      <c r="C3997">
        <v>-1.198</v>
      </c>
      <c r="D3997">
        <v>-2.2069999999999999</v>
      </c>
      <c r="E3997">
        <v>-3.0139999999999998</v>
      </c>
      <c r="F3997">
        <v>-3.23</v>
      </c>
      <c r="G3997">
        <v>3.8</v>
      </c>
      <c r="H3997">
        <v>0</v>
      </c>
      <c r="I3997">
        <v>4</v>
      </c>
      <c r="J3997">
        <v>-0.224</v>
      </c>
      <c r="K3997">
        <v>-1.2150000000000001</v>
      </c>
      <c r="L3997">
        <v>-2.2130000000000001</v>
      </c>
      <c r="M3997">
        <v>-3.0289999999999999</v>
      </c>
      <c r="N3997">
        <v>-3.2410000000000001</v>
      </c>
      <c r="O3997">
        <v>1.169</v>
      </c>
      <c r="P3997">
        <v>1.181</v>
      </c>
      <c r="Q3997">
        <v>1.1759999999999999</v>
      </c>
      <c r="R3997">
        <v>0.91900000000000004</v>
      </c>
      <c r="S3997">
        <v>0.437</v>
      </c>
    </row>
    <row r="3998" spans="1:19" x14ac:dyDescent="0.3">
      <c r="A3998">
        <v>300</v>
      </c>
      <c r="B3998">
        <v>-0.20899999999999999</v>
      </c>
      <c r="C3998">
        <v>-1.198</v>
      </c>
      <c r="D3998">
        <v>-2.2069999999999999</v>
      </c>
      <c r="E3998">
        <v>-3.0139999999999998</v>
      </c>
      <c r="F3998">
        <v>-3.23</v>
      </c>
      <c r="G3998">
        <v>3.8</v>
      </c>
      <c r="H3998">
        <v>0</v>
      </c>
      <c r="I3998">
        <v>4</v>
      </c>
      <c r="J3998">
        <v>-0.224</v>
      </c>
      <c r="K3998">
        <v>-1.216</v>
      </c>
      <c r="L3998">
        <v>-2.2120000000000002</v>
      </c>
      <c r="M3998">
        <v>-3.0310000000000001</v>
      </c>
      <c r="N3998">
        <v>-3.242</v>
      </c>
      <c r="O3998">
        <v>1.169</v>
      </c>
      <c r="P3998">
        <v>1.1759999999999999</v>
      </c>
      <c r="Q3998">
        <v>1.1739999999999999</v>
      </c>
      <c r="R3998">
        <v>0.92700000000000005</v>
      </c>
      <c r="S3998">
        <v>0.438</v>
      </c>
    </row>
    <row r="3999" spans="1:19" x14ac:dyDescent="0.3">
      <c r="A3999">
        <v>360</v>
      </c>
      <c r="B3999">
        <v>-0.20899999999999999</v>
      </c>
      <c r="C3999">
        <v>-1.198</v>
      </c>
      <c r="D3999">
        <v>-2.2069999999999999</v>
      </c>
      <c r="E3999">
        <v>-3.0139999999999998</v>
      </c>
      <c r="F3999">
        <v>-3.23</v>
      </c>
      <c r="G3999">
        <v>3.8</v>
      </c>
      <c r="H3999">
        <v>0</v>
      </c>
      <c r="I3999">
        <v>4</v>
      </c>
      <c r="J3999">
        <v>-0.224</v>
      </c>
      <c r="K3999">
        <v>-1.216</v>
      </c>
      <c r="L3999">
        <v>-2.2120000000000002</v>
      </c>
      <c r="M3999">
        <v>-3.032</v>
      </c>
      <c r="N3999">
        <v>-3.242</v>
      </c>
      <c r="O3999">
        <v>1.17</v>
      </c>
      <c r="P3999">
        <v>1.1759999999999999</v>
      </c>
      <c r="Q3999">
        <v>1.1719999999999999</v>
      </c>
      <c r="R3999">
        <v>0.93300000000000005</v>
      </c>
      <c r="S3999">
        <v>0.438</v>
      </c>
    </row>
    <row r="4000" spans="1:19" x14ac:dyDescent="0.3">
      <c r="A4000">
        <v>420</v>
      </c>
      <c r="B4000">
        <v>-0.20899999999999999</v>
      </c>
      <c r="C4000">
        <v>-1.198</v>
      </c>
      <c r="D4000">
        <v>-2.2069999999999999</v>
      </c>
      <c r="E4000">
        <v>-3.0139999999999998</v>
      </c>
      <c r="F4000">
        <v>-3.23</v>
      </c>
      <c r="G4000">
        <v>3.8</v>
      </c>
      <c r="H4000">
        <v>0</v>
      </c>
      <c r="I4000">
        <v>4</v>
      </c>
      <c r="J4000">
        <v>-0.22500000000000001</v>
      </c>
      <c r="K4000">
        <v>-1.2170000000000001</v>
      </c>
      <c r="L4000">
        <v>-2.2120000000000002</v>
      </c>
      <c r="M4000">
        <v>-3.0339999999999998</v>
      </c>
      <c r="N4000">
        <v>-3.2429999999999999</v>
      </c>
      <c r="O4000">
        <v>1.171</v>
      </c>
      <c r="P4000">
        <v>1.175</v>
      </c>
      <c r="Q4000">
        <v>1.1739999999999999</v>
      </c>
      <c r="R4000">
        <v>0.93700000000000006</v>
      </c>
      <c r="S4000">
        <v>0.438</v>
      </c>
    </row>
    <row r="4001" spans="1:19" x14ac:dyDescent="0.3">
      <c r="A4001">
        <v>480</v>
      </c>
      <c r="B4001">
        <v>-0.20899999999999999</v>
      </c>
      <c r="C4001">
        <v>-1.198</v>
      </c>
      <c r="D4001">
        <v>-2.2069999999999999</v>
      </c>
      <c r="E4001">
        <v>-3.0139999999999998</v>
      </c>
      <c r="F4001">
        <v>-3.23</v>
      </c>
      <c r="G4001">
        <v>3.8</v>
      </c>
      <c r="H4001">
        <v>0</v>
      </c>
      <c r="I4001">
        <v>4</v>
      </c>
      <c r="J4001">
        <v>-0.22500000000000001</v>
      </c>
      <c r="K4001">
        <v>-1.218</v>
      </c>
      <c r="L4001">
        <v>-2.2120000000000002</v>
      </c>
      <c r="M4001">
        <v>-3.0350000000000001</v>
      </c>
      <c r="N4001">
        <v>-3.2450000000000001</v>
      </c>
      <c r="O4001">
        <v>1.171</v>
      </c>
      <c r="P4001">
        <v>1.1739999999999999</v>
      </c>
      <c r="Q4001">
        <v>1.1739999999999999</v>
      </c>
      <c r="R4001">
        <v>0.93799999999999994</v>
      </c>
      <c r="S4001">
        <v>0.438</v>
      </c>
    </row>
    <row r="4002" spans="1:19" x14ac:dyDescent="0.3">
      <c r="A4002">
        <v>540</v>
      </c>
      <c r="B4002">
        <v>-0.20899999999999999</v>
      </c>
      <c r="C4002">
        <v>-1.198</v>
      </c>
      <c r="D4002">
        <v>-2.2069999999999999</v>
      </c>
      <c r="E4002">
        <v>-3.0139999999999998</v>
      </c>
      <c r="F4002">
        <v>-3.23</v>
      </c>
      <c r="G4002">
        <v>3.8</v>
      </c>
      <c r="H4002">
        <v>0</v>
      </c>
      <c r="I4002">
        <v>4</v>
      </c>
      <c r="J4002">
        <v>-0.22500000000000001</v>
      </c>
      <c r="K4002">
        <v>-1.2190000000000001</v>
      </c>
      <c r="L4002">
        <v>-2.2120000000000002</v>
      </c>
      <c r="M4002">
        <v>-3.036</v>
      </c>
      <c r="N4002">
        <v>-3.246</v>
      </c>
      <c r="O4002">
        <v>1.171</v>
      </c>
      <c r="P4002">
        <v>1.173</v>
      </c>
      <c r="Q4002">
        <v>1.1739999999999999</v>
      </c>
      <c r="R4002">
        <v>0.93899999999999995</v>
      </c>
      <c r="S4002">
        <v>0.439</v>
      </c>
    </row>
    <row r="4003" spans="1:19" x14ac:dyDescent="0.3">
      <c r="A4003">
        <v>600</v>
      </c>
      <c r="B4003">
        <v>-0.20899999999999999</v>
      </c>
      <c r="C4003">
        <v>-1.198</v>
      </c>
      <c r="D4003">
        <v>-2.2069999999999999</v>
      </c>
      <c r="E4003">
        <v>-3.0139999999999998</v>
      </c>
      <c r="F4003">
        <v>-3.23</v>
      </c>
      <c r="G4003">
        <v>3.8</v>
      </c>
      <c r="H4003">
        <v>0</v>
      </c>
      <c r="I4003">
        <v>4</v>
      </c>
      <c r="J4003">
        <v>-0.22600000000000001</v>
      </c>
      <c r="K4003">
        <v>-1.22</v>
      </c>
      <c r="L4003">
        <v>-2.2120000000000002</v>
      </c>
      <c r="M4003">
        <v>-3.036</v>
      </c>
      <c r="N4003">
        <v>-3.2469999999999999</v>
      </c>
      <c r="O4003">
        <v>1.1719999999999999</v>
      </c>
      <c r="P4003">
        <v>1.173</v>
      </c>
      <c r="Q4003">
        <v>1.173</v>
      </c>
      <c r="R4003">
        <v>0.93899999999999995</v>
      </c>
      <c r="S4003">
        <v>0.439</v>
      </c>
    </row>
    <row r="4005" spans="1:19" x14ac:dyDescent="0.3">
      <c r="A4005" t="s">
        <v>0</v>
      </c>
      <c r="B4005" t="s">
        <v>309</v>
      </c>
    </row>
    <row r="4006" spans="1:19" x14ac:dyDescent="0.3">
      <c r="A4006">
        <v>0</v>
      </c>
      <c r="B4006">
        <v>-0.20899999999999999</v>
      </c>
      <c r="C4006">
        <v>-1.198</v>
      </c>
      <c r="D4006">
        <v>-2.206</v>
      </c>
      <c r="E4006">
        <v>-3.008</v>
      </c>
      <c r="F4006">
        <v>-3.22</v>
      </c>
      <c r="G4006">
        <v>3.8</v>
      </c>
      <c r="H4006">
        <v>0</v>
      </c>
      <c r="I4006">
        <v>4</v>
      </c>
      <c r="J4006">
        <v>-0.215</v>
      </c>
      <c r="K4006">
        <v>-1.2150000000000001</v>
      </c>
      <c r="L4006">
        <v>-2.2120000000000002</v>
      </c>
      <c r="M4006">
        <v>-3.0270000000000001</v>
      </c>
      <c r="N4006">
        <v>-3.22</v>
      </c>
      <c r="O4006">
        <v>1.155</v>
      </c>
      <c r="P4006">
        <v>1.155</v>
      </c>
      <c r="Q4006">
        <v>1.149</v>
      </c>
      <c r="R4006">
        <v>0.90400000000000003</v>
      </c>
      <c r="S4006">
        <v>0.40799999999999997</v>
      </c>
    </row>
    <row r="4007" spans="1:19" x14ac:dyDescent="0.3">
      <c r="A4007">
        <v>60</v>
      </c>
      <c r="B4007">
        <v>-0.20899999999999999</v>
      </c>
      <c r="C4007">
        <v>-1.198</v>
      </c>
      <c r="D4007">
        <v>-2.206</v>
      </c>
      <c r="E4007">
        <v>-3.008</v>
      </c>
      <c r="F4007">
        <v>-3.22</v>
      </c>
      <c r="G4007">
        <v>3.8</v>
      </c>
      <c r="H4007">
        <v>0</v>
      </c>
      <c r="I4007">
        <v>4</v>
      </c>
      <c r="J4007">
        <v>-0.221</v>
      </c>
      <c r="K4007">
        <v>-1.216</v>
      </c>
      <c r="L4007">
        <v>-2.21</v>
      </c>
      <c r="M4007">
        <v>-3.0230000000000001</v>
      </c>
      <c r="N4007">
        <v>-3.2290000000000001</v>
      </c>
      <c r="O4007">
        <v>1.1639999999999999</v>
      </c>
      <c r="P4007">
        <v>1.169</v>
      </c>
      <c r="Q4007">
        <v>1.1539999999999999</v>
      </c>
      <c r="R4007">
        <v>0.90100000000000002</v>
      </c>
      <c r="S4007">
        <v>0.433</v>
      </c>
    </row>
    <row r="4008" spans="1:19" x14ac:dyDescent="0.3">
      <c r="A4008">
        <v>120</v>
      </c>
      <c r="B4008">
        <v>-0.20899999999999999</v>
      </c>
      <c r="C4008">
        <v>-1.198</v>
      </c>
      <c r="D4008">
        <v>-2.206</v>
      </c>
      <c r="E4008">
        <v>-3.008</v>
      </c>
      <c r="F4008">
        <v>-3.22</v>
      </c>
      <c r="G4008">
        <v>3.8</v>
      </c>
      <c r="H4008">
        <v>0</v>
      </c>
      <c r="I4008">
        <v>4</v>
      </c>
      <c r="J4008">
        <v>-0.221</v>
      </c>
      <c r="K4008">
        <v>-1.2170000000000001</v>
      </c>
      <c r="L4008">
        <v>-2.2130000000000001</v>
      </c>
      <c r="M4008">
        <v>-3.0289999999999999</v>
      </c>
      <c r="N4008">
        <v>-3.23</v>
      </c>
      <c r="O4008">
        <v>1.165</v>
      </c>
      <c r="P4008">
        <v>1.179</v>
      </c>
      <c r="Q4008">
        <v>1.1739999999999999</v>
      </c>
      <c r="R4008">
        <v>0.92600000000000005</v>
      </c>
      <c r="S4008">
        <v>0.433</v>
      </c>
    </row>
    <row r="4009" spans="1:19" x14ac:dyDescent="0.3">
      <c r="A4009">
        <v>180</v>
      </c>
      <c r="B4009">
        <v>-0.20899999999999999</v>
      </c>
      <c r="C4009">
        <v>-1.198</v>
      </c>
      <c r="D4009">
        <v>-2.206</v>
      </c>
      <c r="E4009">
        <v>-3.008</v>
      </c>
      <c r="F4009">
        <v>-3.22</v>
      </c>
      <c r="G4009">
        <v>3.8</v>
      </c>
      <c r="H4009">
        <v>0</v>
      </c>
      <c r="I4009">
        <v>4</v>
      </c>
      <c r="J4009">
        <v>-0.222</v>
      </c>
      <c r="K4009">
        <v>-1.214</v>
      </c>
      <c r="L4009">
        <v>-2.2109999999999999</v>
      </c>
      <c r="M4009">
        <v>-3.0249999999999999</v>
      </c>
      <c r="N4009">
        <v>-3.2309999999999999</v>
      </c>
      <c r="O4009">
        <v>1.165</v>
      </c>
      <c r="P4009">
        <v>1.175</v>
      </c>
      <c r="Q4009">
        <v>1.167</v>
      </c>
      <c r="R4009">
        <v>0.91500000000000004</v>
      </c>
      <c r="S4009">
        <v>0.433</v>
      </c>
    </row>
    <row r="4010" spans="1:19" x14ac:dyDescent="0.3">
      <c r="A4010">
        <v>240</v>
      </c>
      <c r="B4010">
        <v>-0.20899999999999999</v>
      </c>
      <c r="C4010">
        <v>-1.198</v>
      </c>
      <c r="D4010">
        <v>-2.206</v>
      </c>
      <c r="E4010">
        <v>-3.008</v>
      </c>
      <c r="F4010">
        <v>-3.22</v>
      </c>
      <c r="G4010">
        <v>3.8</v>
      </c>
      <c r="H4010">
        <v>0</v>
      </c>
      <c r="I4010">
        <v>4</v>
      </c>
      <c r="J4010">
        <v>-0.224</v>
      </c>
      <c r="K4010">
        <v>-1.2150000000000001</v>
      </c>
      <c r="L4010">
        <v>-2.2120000000000002</v>
      </c>
      <c r="M4010">
        <v>-3.024</v>
      </c>
      <c r="N4010">
        <v>-3.2309999999999999</v>
      </c>
      <c r="O4010">
        <v>1.169</v>
      </c>
      <c r="P4010">
        <v>1.181</v>
      </c>
      <c r="Q4010">
        <v>1.1759999999999999</v>
      </c>
      <c r="R4010">
        <v>0.91300000000000003</v>
      </c>
      <c r="S4010">
        <v>0.434</v>
      </c>
    </row>
    <row r="4011" spans="1:19" x14ac:dyDescent="0.3">
      <c r="A4011">
        <v>300</v>
      </c>
      <c r="B4011">
        <v>-0.20899999999999999</v>
      </c>
      <c r="C4011">
        <v>-1.198</v>
      </c>
      <c r="D4011">
        <v>-2.206</v>
      </c>
      <c r="E4011">
        <v>-3.008</v>
      </c>
      <c r="F4011">
        <v>-3.22</v>
      </c>
      <c r="G4011">
        <v>3.8</v>
      </c>
      <c r="H4011">
        <v>0</v>
      </c>
      <c r="I4011">
        <v>4</v>
      </c>
      <c r="J4011">
        <v>-0.224</v>
      </c>
      <c r="K4011">
        <v>-1.2150000000000001</v>
      </c>
      <c r="L4011">
        <v>-2.2120000000000002</v>
      </c>
      <c r="M4011">
        <v>-3.0249999999999999</v>
      </c>
      <c r="N4011">
        <v>-3.2320000000000002</v>
      </c>
      <c r="O4011">
        <v>1.169</v>
      </c>
      <c r="P4011">
        <v>1.1759999999999999</v>
      </c>
      <c r="Q4011">
        <v>1.1739999999999999</v>
      </c>
      <c r="R4011">
        <v>0.92100000000000004</v>
      </c>
      <c r="S4011">
        <v>0.434</v>
      </c>
    </row>
    <row r="4012" spans="1:19" x14ac:dyDescent="0.3">
      <c r="A4012">
        <v>360</v>
      </c>
      <c r="B4012">
        <v>-0.20899999999999999</v>
      </c>
      <c r="C4012">
        <v>-1.198</v>
      </c>
      <c r="D4012">
        <v>-2.206</v>
      </c>
      <c r="E4012">
        <v>-3.008</v>
      </c>
      <c r="F4012">
        <v>-3.22</v>
      </c>
      <c r="G4012">
        <v>3.8</v>
      </c>
      <c r="H4012">
        <v>0</v>
      </c>
      <c r="I4012">
        <v>4</v>
      </c>
      <c r="J4012">
        <v>-0.224</v>
      </c>
      <c r="K4012">
        <v>-1.216</v>
      </c>
      <c r="L4012">
        <v>-2.2109999999999999</v>
      </c>
      <c r="M4012">
        <v>-3.0270000000000001</v>
      </c>
      <c r="N4012">
        <v>-3.2320000000000002</v>
      </c>
      <c r="O4012">
        <v>1.17</v>
      </c>
      <c r="P4012">
        <v>1.1759999999999999</v>
      </c>
      <c r="Q4012">
        <v>1.1719999999999999</v>
      </c>
      <c r="R4012">
        <v>0.92800000000000005</v>
      </c>
      <c r="S4012">
        <v>0.434</v>
      </c>
    </row>
    <row r="4013" spans="1:19" x14ac:dyDescent="0.3">
      <c r="A4013">
        <v>420</v>
      </c>
      <c r="B4013">
        <v>-0.20899999999999999</v>
      </c>
      <c r="C4013">
        <v>-1.198</v>
      </c>
      <c r="D4013">
        <v>-2.206</v>
      </c>
      <c r="E4013">
        <v>-3.008</v>
      </c>
      <c r="F4013">
        <v>-3.22</v>
      </c>
      <c r="G4013">
        <v>3.8</v>
      </c>
      <c r="H4013">
        <v>0</v>
      </c>
      <c r="I4013">
        <v>4</v>
      </c>
      <c r="J4013">
        <v>-0.22500000000000001</v>
      </c>
      <c r="K4013">
        <v>-1.2170000000000001</v>
      </c>
      <c r="L4013">
        <v>-2.2109999999999999</v>
      </c>
      <c r="M4013">
        <v>-3.028</v>
      </c>
      <c r="N4013">
        <v>-3.2330000000000001</v>
      </c>
      <c r="O4013">
        <v>1.171</v>
      </c>
      <c r="P4013">
        <v>1.175</v>
      </c>
      <c r="Q4013">
        <v>1.173</v>
      </c>
      <c r="R4013">
        <v>0.93100000000000005</v>
      </c>
      <c r="S4013">
        <v>0.434</v>
      </c>
    </row>
    <row r="4014" spans="1:19" x14ac:dyDescent="0.3">
      <c r="A4014">
        <v>480</v>
      </c>
      <c r="B4014">
        <v>-0.20899999999999999</v>
      </c>
      <c r="C4014">
        <v>-1.198</v>
      </c>
      <c r="D4014">
        <v>-2.206</v>
      </c>
      <c r="E4014">
        <v>-3.008</v>
      </c>
      <c r="F4014">
        <v>-3.22</v>
      </c>
      <c r="G4014">
        <v>3.8</v>
      </c>
      <c r="H4014">
        <v>0</v>
      </c>
      <c r="I4014">
        <v>4</v>
      </c>
      <c r="J4014">
        <v>-0.22500000000000001</v>
      </c>
      <c r="K4014">
        <v>-1.218</v>
      </c>
      <c r="L4014">
        <v>-2.2120000000000002</v>
      </c>
      <c r="M4014">
        <v>-3.03</v>
      </c>
      <c r="N4014">
        <v>-3.234</v>
      </c>
      <c r="O4014">
        <v>1.171</v>
      </c>
      <c r="P4014">
        <v>1.1739999999999999</v>
      </c>
      <c r="Q4014">
        <v>1.1739999999999999</v>
      </c>
      <c r="R4014">
        <v>0.93200000000000005</v>
      </c>
      <c r="S4014">
        <v>0.435</v>
      </c>
    </row>
    <row r="4015" spans="1:19" x14ac:dyDescent="0.3">
      <c r="A4015">
        <v>540</v>
      </c>
      <c r="B4015">
        <v>-0.20899999999999999</v>
      </c>
      <c r="C4015">
        <v>-1.198</v>
      </c>
      <c r="D4015">
        <v>-2.206</v>
      </c>
      <c r="E4015">
        <v>-3.008</v>
      </c>
      <c r="F4015">
        <v>-3.22</v>
      </c>
      <c r="G4015">
        <v>3.8</v>
      </c>
      <c r="H4015">
        <v>0</v>
      </c>
      <c r="I4015">
        <v>4</v>
      </c>
      <c r="J4015">
        <v>-0.22500000000000001</v>
      </c>
      <c r="K4015">
        <v>-1.2190000000000001</v>
      </c>
      <c r="L4015">
        <v>-2.2120000000000002</v>
      </c>
      <c r="M4015">
        <v>-3.0310000000000001</v>
      </c>
      <c r="N4015">
        <v>-3.2349999999999999</v>
      </c>
      <c r="O4015">
        <v>1.171</v>
      </c>
      <c r="P4015">
        <v>1.173</v>
      </c>
      <c r="Q4015">
        <v>1.1739999999999999</v>
      </c>
      <c r="R4015">
        <v>0.93300000000000005</v>
      </c>
      <c r="S4015">
        <v>0.435</v>
      </c>
    </row>
    <row r="4016" spans="1:19" x14ac:dyDescent="0.3">
      <c r="A4016">
        <v>600</v>
      </c>
      <c r="B4016">
        <v>-0.20899999999999999</v>
      </c>
      <c r="C4016">
        <v>-1.198</v>
      </c>
      <c r="D4016">
        <v>-2.206</v>
      </c>
      <c r="E4016">
        <v>-3.008</v>
      </c>
      <c r="F4016">
        <v>-3.22</v>
      </c>
      <c r="G4016">
        <v>3.8</v>
      </c>
      <c r="H4016">
        <v>0</v>
      </c>
      <c r="I4016">
        <v>4</v>
      </c>
      <c r="J4016">
        <v>-0.22600000000000001</v>
      </c>
      <c r="K4016">
        <v>-1.22</v>
      </c>
      <c r="L4016">
        <v>-2.2120000000000002</v>
      </c>
      <c r="M4016">
        <v>-3.0310000000000001</v>
      </c>
      <c r="N4016">
        <v>-3.2370000000000001</v>
      </c>
      <c r="O4016">
        <v>1.1719999999999999</v>
      </c>
      <c r="P4016">
        <v>1.173</v>
      </c>
      <c r="Q4016">
        <v>1.173</v>
      </c>
      <c r="R4016">
        <v>0.93300000000000005</v>
      </c>
      <c r="S4016">
        <v>0.436</v>
      </c>
    </row>
    <row r="4018" spans="1:19" x14ac:dyDescent="0.3">
      <c r="A4018" t="s">
        <v>0</v>
      </c>
      <c r="B4018" t="s">
        <v>310</v>
      </c>
    </row>
    <row r="4019" spans="1:19" x14ac:dyDescent="0.3">
      <c r="A4019">
        <v>0</v>
      </c>
      <c r="B4019">
        <v>-0.20899999999999999</v>
      </c>
      <c r="C4019">
        <v>-1.198</v>
      </c>
      <c r="D4019">
        <v>-2.206</v>
      </c>
      <c r="E4019">
        <v>-3.0030000000000001</v>
      </c>
      <c r="F4019">
        <v>-3.21</v>
      </c>
      <c r="G4019">
        <v>3.8</v>
      </c>
      <c r="H4019">
        <v>0</v>
      </c>
      <c r="I4019">
        <v>4</v>
      </c>
      <c r="J4019">
        <v>-0.215</v>
      </c>
      <c r="K4019">
        <v>-1.2150000000000001</v>
      </c>
      <c r="L4019">
        <v>-2.2120000000000002</v>
      </c>
      <c r="M4019">
        <v>-3.0209999999999999</v>
      </c>
      <c r="N4019">
        <v>-3.21</v>
      </c>
      <c r="O4019">
        <v>1.155</v>
      </c>
      <c r="P4019">
        <v>1.155</v>
      </c>
      <c r="Q4019">
        <v>1.149</v>
      </c>
      <c r="R4019">
        <v>0.89800000000000002</v>
      </c>
      <c r="S4019">
        <v>0.40500000000000003</v>
      </c>
    </row>
    <row r="4020" spans="1:19" x14ac:dyDescent="0.3">
      <c r="A4020">
        <v>60</v>
      </c>
      <c r="B4020">
        <v>-0.20899999999999999</v>
      </c>
      <c r="C4020">
        <v>-1.198</v>
      </c>
      <c r="D4020">
        <v>-2.206</v>
      </c>
      <c r="E4020">
        <v>-3.0030000000000001</v>
      </c>
      <c r="F4020">
        <v>-3.21</v>
      </c>
      <c r="G4020">
        <v>3.8</v>
      </c>
      <c r="H4020">
        <v>0</v>
      </c>
      <c r="I4020">
        <v>4</v>
      </c>
      <c r="J4020">
        <v>-0.221</v>
      </c>
      <c r="K4020">
        <v>-1.216</v>
      </c>
      <c r="L4020">
        <v>-2.2090000000000001</v>
      </c>
      <c r="M4020">
        <v>-3.0179999999999998</v>
      </c>
      <c r="N4020">
        <v>-3.2189999999999999</v>
      </c>
      <c r="O4020">
        <v>1.1639999999999999</v>
      </c>
      <c r="P4020">
        <v>1.169</v>
      </c>
      <c r="Q4020">
        <v>1.1539999999999999</v>
      </c>
      <c r="R4020">
        <v>0.89500000000000002</v>
      </c>
      <c r="S4020">
        <v>0.42899999999999999</v>
      </c>
    </row>
    <row r="4021" spans="1:19" x14ac:dyDescent="0.3">
      <c r="A4021">
        <v>120</v>
      </c>
      <c r="B4021">
        <v>-0.20899999999999999</v>
      </c>
      <c r="C4021">
        <v>-1.198</v>
      </c>
      <c r="D4021">
        <v>-2.206</v>
      </c>
      <c r="E4021">
        <v>-3.0030000000000001</v>
      </c>
      <c r="F4021">
        <v>-3.21</v>
      </c>
      <c r="G4021">
        <v>3.8</v>
      </c>
      <c r="H4021">
        <v>0</v>
      </c>
      <c r="I4021">
        <v>4</v>
      </c>
      <c r="J4021">
        <v>-0.221</v>
      </c>
      <c r="K4021">
        <v>-1.2170000000000001</v>
      </c>
      <c r="L4021">
        <v>-2.2130000000000001</v>
      </c>
      <c r="M4021">
        <v>-3.024</v>
      </c>
      <c r="N4021">
        <v>-3.22</v>
      </c>
      <c r="O4021">
        <v>1.165</v>
      </c>
      <c r="P4021">
        <v>1.179</v>
      </c>
      <c r="Q4021">
        <v>1.1739999999999999</v>
      </c>
      <c r="R4021">
        <v>0.92</v>
      </c>
      <c r="S4021">
        <v>0.43</v>
      </c>
    </row>
    <row r="4022" spans="1:19" x14ac:dyDescent="0.3">
      <c r="A4022">
        <v>180</v>
      </c>
      <c r="B4022">
        <v>-0.20899999999999999</v>
      </c>
      <c r="C4022">
        <v>-1.198</v>
      </c>
      <c r="D4022">
        <v>-2.206</v>
      </c>
      <c r="E4022">
        <v>-3.0030000000000001</v>
      </c>
      <c r="F4022">
        <v>-3.21</v>
      </c>
      <c r="G4022">
        <v>3.8</v>
      </c>
      <c r="H4022">
        <v>0</v>
      </c>
      <c r="I4022">
        <v>4</v>
      </c>
      <c r="J4022">
        <v>-0.222</v>
      </c>
      <c r="K4022">
        <v>-1.214</v>
      </c>
      <c r="L4022">
        <v>-2.21</v>
      </c>
      <c r="M4022">
        <v>-3.0190000000000001</v>
      </c>
      <c r="N4022">
        <v>-3.22</v>
      </c>
      <c r="O4022">
        <v>1.165</v>
      </c>
      <c r="P4022">
        <v>1.175</v>
      </c>
      <c r="Q4022">
        <v>1.1659999999999999</v>
      </c>
      <c r="R4022">
        <v>0.90800000000000003</v>
      </c>
      <c r="S4022">
        <v>0.43</v>
      </c>
    </row>
    <row r="4023" spans="1:19" x14ac:dyDescent="0.3">
      <c r="A4023">
        <v>240</v>
      </c>
      <c r="B4023">
        <v>-0.20899999999999999</v>
      </c>
      <c r="C4023">
        <v>-1.198</v>
      </c>
      <c r="D4023">
        <v>-2.206</v>
      </c>
      <c r="E4023">
        <v>-3.0030000000000001</v>
      </c>
      <c r="F4023">
        <v>-3.21</v>
      </c>
      <c r="G4023">
        <v>3.8</v>
      </c>
      <c r="H4023">
        <v>0</v>
      </c>
      <c r="I4023">
        <v>4</v>
      </c>
      <c r="J4023">
        <v>-0.224</v>
      </c>
      <c r="K4023">
        <v>-1.2150000000000001</v>
      </c>
      <c r="L4023">
        <v>-2.2120000000000002</v>
      </c>
      <c r="M4023">
        <v>-3.0179999999999998</v>
      </c>
      <c r="N4023">
        <v>-3.2210000000000001</v>
      </c>
      <c r="O4023">
        <v>1.169</v>
      </c>
      <c r="P4023">
        <v>1.181</v>
      </c>
      <c r="Q4023">
        <v>1.1759999999999999</v>
      </c>
      <c r="R4023">
        <v>0.90700000000000003</v>
      </c>
      <c r="S4023">
        <v>0.43</v>
      </c>
    </row>
    <row r="4024" spans="1:19" x14ac:dyDescent="0.3">
      <c r="A4024">
        <v>300</v>
      </c>
      <c r="B4024">
        <v>-0.20899999999999999</v>
      </c>
      <c r="C4024">
        <v>-1.198</v>
      </c>
      <c r="D4024">
        <v>-2.206</v>
      </c>
      <c r="E4024">
        <v>-3.0030000000000001</v>
      </c>
      <c r="F4024">
        <v>-3.21</v>
      </c>
      <c r="G4024">
        <v>3.8</v>
      </c>
      <c r="H4024">
        <v>0</v>
      </c>
      <c r="I4024">
        <v>4</v>
      </c>
      <c r="J4024">
        <v>-0.224</v>
      </c>
      <c r="K4024">
        <v>-1.2150000000000001</v>
      </c>
      <c r="L4024">
        <v>-2.2120000000000002</v>
      </c>
      <c r="M4024">
        <v>-3.02</v>
      </c>
      <c r="N4024">
        <v>-3.222</v>
      </c>
      <c r="O4024">
        <v>1.169</v>
      </c>
      <c r="P4024">
        <v>1.1759999999999999</v>
      </c>
      <c r="Q4024">
        <v>1.1739999999999999</v>
      </c>
      <c r="R4024">
        <v>0.91500000000000004</v>
      </c>
      <c r="S4024">
        <v>0.43</v>
      </c>
    </row>
    <row r="4025" spans="1:19" x14ac:dyDescent="0.3">
      <c r="A4025">
        <v>360</v>
      </c>
      <c r="B4025">
        <v>-0.20899999999999999</v>
      </c>
      <c r="C4025">
        <v>-1.198</v>
      </c>
      <c r="D4025">
        <v>-2.206</v>
      </c>
      <c r="E4025">
        <v>-3.0030000000000001</v>
      </c>
      <c r="F4025">
        <v>-3.21</v>
      </c>
      <c r="G4025">
        <v>3.8</v>
      </c>
      <c r="H4025">
        <v>0</v>
      </c>
      <c r="I4025">
        <v>4</v>
      </c>
      <c r="J4025">
        <v>-0.224</v>
      </c>
      <c r="K4025">
        <v>-1.216</v>
      </c>
      <c r="L4025">
        <v>-2.2109999999999999</v>
      </c>
      <c r="M4025">
        <v>-3.0209999999999999</v>
      </c>
      <c r="N4025">
        <v>-3.222</v>
      </c>
      <c r="O4025">
        <v>1.17</v>
      </c>
      <c r="P4025">
        <v>1.1759999999999999</v>
      </c>
      <c r="Q4025">
        <v>1.171</v>
      </c>
      <c r="R4025">
        <v>0.92100000000000004</v>
      </c>
      <c r="S4025">
        <v>0.43</v>
      </c>
    </row>
    <row r="4026" spans="1:19" x14ac:dyDescent="0.3">
      <c r="A4026">
        <v>420</v>
      </c>
      <c r="B4026">
        <v>-0.20899999999999999</v>
      </c>
      <c r="C4026">
        <v>-1.198</v>
      </c>
      <c r="D4026">
        <v>-2.206</v>
      </c>
      <c r="E4026">
        <v>-3.0030000000000001</v>
      </c>
      <c r="F4026">
        <v>-3.21</v>
      </c>
      <c r="G4026">
        <v>3.8</v>
      </c>
      <c r="H4026">
        <v>0</v>
      </c>
      <c r="I4026">
        <v>4</v>
      </c>
      <c r="J4026">
        <v>-0.22500000000000001</v>
      </c>
      <c r="K4026">
        <v>-1.2170000000000001</v>
      </c>
      <c r="L4026">
        <v>-2.2109999999999999</v>
      </c>
      <c r="M4026">
        <v>-3.0230000000000001</v>
      </c>
      <c r="N4026">
        <v>-3.2229999999999999</v>
      </c>
      <c r="O4026">
        <v>1.171</v>
      </c>
      <c r="P4026">
        <v>1.175</v>
      </c>
      <c r="Q4026">
        <v>1.173</v>
      </c>
      <c r="R4026">
        <v>0.92500000000000004</v>
      </c>
      <c r="S4026">
        <v>0.43099999999999999</v>
      </c>
    </row>
    <row r="4027" spans="1:19" x14ac:dyDescent="0.3">
      <c r="A4027">
        <v>480</v>
      </c>
      <c r="B4027">
        <v>-0.20899999999999999</v>
      </c>
      <c r="C4027">
        <v>-1.198</v>
      </c>
      <c r="D4027">
        <v>-2.206</v>
      </c>
      <c r="E4027">
        <v>-3.0030000000000001</v>
      </c>
      <c r="F4027">
        <v>-3.21</v>
      </c>
      <c r="G4027">
        <v>3.8</v>
      </c>
      <c r="H4027">
        <v>0</v>
      </c>
      <c r="I4027">
        <v>4</v>
      </c>
      <c r="J4027">
        <v>-0.22500000000000001</v>
      </c>
      <c r="K4027">
        <v>-1.218</v>
      </c>
      <c r="L4027">
        <v>-2.2120000000000002</v>
      </c>
      <c r="M4027">
        <v>-3.024</v>
      </c>
      <c r="N4027">
        <v>-3.2240000000000002</v>
      </c>
      <c r="O4027">
        <v>1.171</v>
      </c>
      <c r="P4027">
        <v>1.1739999999999999</v>
      </c>
      <c r="Q4027">
        <v>1.1739999999999999</v>
      </c>
      <c r="R4027">
        <v>0.92600000000000005</v>
      </c>
      <c r="S4027">
        <v>0.43099999999999999</v>
      </c>
    </row>
    <row r="4028" spans="1:19" x14ac:dyDescent="0.3">
      <c r="A4028">
        <v>540</v>
      </c>
      <c r="B4028">
        <v>-0.20899999999999999</v>
      </c>
      <c r="C4028">
        <v>-1.198</v>
      </c>
      <c r="D4028">
        <v>-2.206</v>
      </c>
      <c r="E4028">
        <v>-3.0030000000000001</v>
      </c>
      <c r="F4028">
        <v>-3.21</v>
      </c>
      <c r="G4028">
        <v>3.8</v>
      </c>
      <c r="H4028">
        <v>0</v>
      </c>
      <c r="I4028">
        <v>4</v>
      </c>
      <c r="J4028">
        <v>-0.22500000000000001</v>
      </c>
      <c r="K4028">
        <v>-1.2190000000000001</v>
      </c>
      <c r="L4028">
        <v>-2.2120000000000002</v>
      </c>
      <c r="M4028">
        <v>-3.0249999999999999</v>
      </c>
      <c r="N4028">
        <v>-3.2250000000000001</v>
      </c>
      <c r="O4028">
        <v>1.171</v>
      </c>
      <c r="P4028">
        <v>1.173</v>
      </c>
      <c r="Q4028">
        <v>1.1739999999999999</v>
      </c>
      <c r="R4028">
        <v>0.92600000000000005</v>
      </c>
      <c r="S4028">
        <v>0.43099999999999999</v>
      </c>
    </row>
    <row r="4029" spans="1:19" x14ac:dyDescent="0.3">
      <c r="A4029">
        <v>600</v>
      </c>
      <c r="B4029">
        <v>-0.20899999999999999</v>
      </c>
      <c r="C4029">
        <v>-1.198</v>
      </c>
      <c r="D4029">
        <v>-2.206</v>
      </c>
      <c r="E4029">
        <v>-3.0030000000000001</v>
      </c>
      <c r="F4029">
        <v>-3.21</v>
      </c>
      <c r="G4029">
        <v>3.8</v>
      </c>
      <c r="H4029">
        <v>0</v>
      </c>
      <c r="I4029">
        <v>4</v>
      </c>
      <c r="J4029">
        <v>-0.22600000000000001</v>
      </c>
      <c r="K4029">
        <v>-1.22</v>
      </c>
      <c r="L4029">
        <v>-2.2120000000000002</v>
      </c>
      <c r="M4029">
        <v>-3.0259999999999998</v>
      </c>
      <c r="N4029">
        <v>-3.226</v>
      </c>
      <c r="O4029">
        <v>1.1719999999999999</v>
      </c>
      <c r="P4029">
        <v>1.173</v>
      </c>
      <c r="Q4029">
        <v>1.173</v>
      </c>
      <c r="R4029">
        <v>0.92700000000000005</v>
      </c>
      <c r="S4029">
        <v>0.432</v>
      </c>
    </row>
    <row r="4031" spans="1:19" x14ac:dyDescent="0.3">
      <c r="A4031" t="s">
        <v>0</v>
      </c>
      <c r="B4031" t="s">
        <v>311</v>
      </c>
    </row>
    <row r="4032" spans="1:19" x14ac:dyDescent="0.3">
      <c r="A4032">
        <v>0</v>
      </c>
      <c r="B4032">
        <v>-0.20899999999999999</v>
      </c>
      <c r="C4032">
        <v>-1.198</v>
      </c>
      <c r="D4032">
        <v>-2.206</v>
      </c>
      <c r="E4032">
        <v>-2.9969999999999999</v>
      </c>
      <c r="F4032">
        <v>-3.2</v>
      </c>
      <c r="G4032">
        <v>3.8</v>
      </c>
      <c r="H4032">
        <v>0</v>
      </c>
      <c r="I4032">
        <v>4</v>
      </c>
      <c r="J4032">
        <v>-0.215</v>
      </c>
      <c r="K4032">
        <v>-1.2150000000000001</v>
      </c>
      <c r="L4032">
        <v>-2.2109999999999999</v>
      </c>
      <c r="M4032">
        <v>-3.0150000000000001</v>
      </c>
      <c r="N4032">
        <v>-3.2</v>
      </c>
      <c r="O4032">
        <v>1.155</v>
      </c>
      <c r="P4032">
        <v>1.155</v>
      </c>
      <c r="Q4032">
        <v>1.149</v>
      </c>
      <c r="R4032">
        <v>0.89200000000000002</v>
      </c>
      <c r="S4032">
        <v>0.40200000000000002</v>
      </c>
    </row>
    <row r="4033" spans="1:19" x14ac:dyDescent="0.3">
      <c r="A4033">
        <v>60</v>
      </c>
      <c r="B4033">
        <v>-0.20899999999999999</v>
      </c>
      <c r="C4033">
        <v>-1.198</v>
      </c>
      <c r="D4033">
        <v>-2.206</v>
      </c>
      <c r="E4033">
        <v>-2.9969999999999999</v>
      </c>
      <c r="F4033">
        <v>-3.2</v>
      </c>
      <c r="G4033">
        <v>3.8</v>
      </c>
      <c r="H4033">
        <v>0</v>
      </c>
      <c r="I4033">
        <v>4</v>
      </c>
      <c r="J4033">
        <v>-0.221</v>
      </c>
      <c r="K4033">
        <v>-1.216</v>
      </c>
      <c r="L4033">
        <v>-2.2090000000000001</v>
      </c>
      <c r="M4033">
        <v>-3.012</v>
      </c>
      <c r="N4033">
        <v>-3.2090000000000001</v>
      </c>
      <c r="O4033">
        <v>1.1639999999999999</v>
      </c>
      <c r="P4033">
        <v>1.169</v>
      </c>
      <c r="Q4033">
        <v>1.153</v>
      </c>
      <c r="R4033">
        <v>0.88900000000000001</v>
      </c>
      <c r="S4033">
        <v>0.42599999999999999</v>
      </c>
    </row>
    <row r="4034" spans="1:19" x14ac:dyDescent="0.3">
      <c r="A4034">
        <v>120</v>
      </c>
      <c r="B4034">
        <v>-0.20899999999999999</v>
      </c>
      <c r="C4034">
        <v>-1.198</v>
      </c>
      <c r="D4034">
        <v>-2.206</v>
      </c>
      <c r="E4034">
        <v>-2.9969999999999999</v>
      </c>
      <c r="F4034">
        <v>-3.2</v>
      </c>
      <c r="G4034">
        <v>3.8</v>
      </c>
      <c r="H4034">
        <v>0</v>
      </c>
      <c r="I4034">
        <v>4</v>
      </c>
      <c r="J4034">
        <v>-0.221</v>
      </c>
      <c r="K4034">
        <v>-1.2170000000000001</v>
      </c>
      <c r="L4034">
        <v>-2.2130000000000001</v>
      </c>
      <c r="M4034">
        <v>-3.0179999999999998</v>
      </c>
      <c r="N4034">
        <v>-3.21</v>
      </c>
      <c r="O4034">
        <v>1.165</v>
      </c>
      <c r="P4034">
        <v>1.179</v>
      </c>
      <c r="Q4034">
        <v>1.173</v>
      </c>
      <c r="R4034">
        <v>0.91400000000000003</v>
      </c>
      <c r="S4034">
        <v>0.42599999999999999</v>
      </c>
    </row>
    <row r="4035" spans="1:19" x14ac:dyDescent="0.3">
      <c r="A4035">
        <v>180</v>
      </c>
      <c r="B4035">
        <v>-0.20899999999999999</v>
      </c>
      <c r="C4035">
        <v>-1.198</v>
      </c>
      <c r="D4035">
        <v>-2.206</v>
      </c>
      <c r="E4035">
        <v>-2.9969999999999999</v>
      </c>
      <c r="F4035">
        <v>-3.2</v>
      </c>
      <c r="G4035">
        <v>3.8</v>
      </c>
      <c r="H4035">
        <v>0</v>
      </c>
      <c r="I4035">
        <v>4</v>
      </c>
      <c r="J4035">
        <v>-0.222</v>
      </c>
      <c r="K4035">
        <v>-1.214</v>
      </c>
      <c r="L4035">
        <v>-2.21</v>
      </c>
      <c r="M4035">
        <v>-3.0129999999999999</v>
      </c>
      <c r="N4035">
        <v>-3.21</v>
      </c>
      <c r="O4035">
        <v>1.165</v>
      </c>
      <c r="P4035">
        <v>1.175</v>
      </c>
      <c r="Q4035">
        <v>1.1659999999999999</v>
      </c>
      <c r="R4035">
        <v>0.90100000000000002</v>
      </c>
      <c r="S4035">
        <v>0.42599999999999999</v>
      </c>
    </row>
    <row r="4036" spans="1:19" x14ac:dyDescent="0.3">
      <c r="A4036">
        <v>240</v>
      </c>
      <c r="B4036">
        <v>-0.20899999999999999</v>
      </c>
      <c r="C4036">
        <v>-1.198</v>
      </c>
      <c r="D4036">
        <v>-2.206</v>
      </c>
      <c r="E4036">
        <v>-2.9969999999999999</v>
      </c>
      <c r="F4036">
        <v>-3.2</v>
      </c>
      <c r="G4036">
        <v>3.8</v>
      </c>
      <c r="H4036">
        <v>0</v>
      </c>
      <c r="I4036">
        <v>4</v>
      </c>
      <c r="J4036">
        <v>-0.224</v>
      </c>
      <c r="K4036">
        <v>-1.2150000000000001</v>
      </c>
      <c r="L4036">
        <v>-2.2120000000000002</v>
      </c>
      <c r="M4036">
        <v>-3.012</v>
      </c>
      <c r="N4036">
        <v>-3.2109999999999999</v>
      </c>
      <c r="O4036">
        <v>1.169</v>
      </c>
      <c r="P4036">
        <v>1.181</v>
      </c>
      <c r="Q4036">
        <v>1.175</v>
      </c>
      <c r="R4036">
        <v>0.90100000000000002</v>
      </c>
      <c r="S4036">
        <v>0.42699999999999999</v>
      </c>
    </row>
    <row r="4037" spans="1:19" x14ac:dyDescent="0.3">
      <c r="A4037">
        <v>300</v>
      </c>
      <c r="B4037">
        <v>-0.20899999999999999</v>
      </c>
      <c r="C4037">
        <v>-1.198</v>
      </c>
      <c r="D4037">
        <v>-2.206</v>
      </c>
      <c r="E4037">
        <v>-2.9969999999999999</v>
      </c>
      <c r="F4037">
        <v>-3.2</v>
      </c>
      <c r="G4037">
        <v>3.8</v>
      </c>
      <c r="H4037">
        <v>0</v>
      </c>
      <c r="I4037">
        <v>4</v>
      </c>
      <c r="J4037">
        <v>-0.224</v>
      </c>
      <c r="K4037">
        <v>-1.2150000000000001</v>
      </c>
      <c r="L4037">
        <v>-2.2120000000000002</v>
      </c>
      <c r="M4037">
        <v>-3.0139999999999998</v>
      </c>
      <c r="N4037">
        <v>-3.2120000000000002</v>
      </c>
      <c r="O4037">
        <v>1.169</v>
      </c>
      <c r="P4037">
        <v>1.1759999999999999</v>
      </c>
      <c r="Q4037">
        <v>1.173</v>
      </c>
      <c r="R4037">
        <v>0.90900000000000003</v>
      </c>
      <c r="S4037">
        <v>0.42699999999999999</v>
      </c>
    </row>
    <row r="4038" spans="1:19" x14ac:dyDescent="0.3">
      <c r="A4038">
        <v>360</v>
      </c>
      <c r="B4038">
        <v>-0.20899999999999999</v>
      </c>
      <c r="C4038">
        <v>-1.198</v>
      </c>
      <c r="D4038">
        <v>-2.206</v>
      </c>
      <c r="E4038">
        <v>-2.9969999999999999</v>
      </c>
      <c r="F4038">
        <v>-3.2</v>
      </c>
      <c r="G4038">
        <v>3.8</v>
      </c>
      <c r="H4038">
        <v>0</v>
      </c>
      <c r="I4038">
        <v>4</v>
      </c>
      <c r="J4038">
        <v>-0.224</v>
      </c>
      <c r="K4038">
        <v>-1.216</v>
      </c>
      <c r="L4038">
        <v>-2.2109999999999999</v>
      </c>
      <c r="M4038">
        <v>-3.016</v>
      </c>
      <c r="N4038">
        <v>-3.2120000000000002</v>
      </c>
      <c r="O4038">
        <v>1.17</v>
      </c>
      <c r="P4038">
        <v>1.1759999999999999</v>
      </c>
      <c r="Q4038">
        <v>1.171</v>
      </c>
      <c r="R4038">
        <v>0.91600000000000004</v>
      </c>
      <c r="S4038">
        <v>0.42699999999999999</v>
      </c>
    </row>
    <row r="4039" spans="1:19" x14ac:dyDescent="0.3">
      <c r="A4039">
        <v>420</v>
      </c>
      <c r="B4039">
        <v>-0.20899999999999999</v>
      </c>
      <c r="C4039">
        <v>-1.198</v>
      </c>
      <c r="D4039">
        <v>-2.206</v>
      </c>
      <c r="E4039">
        <v>-2.9969999999999999</v>
      </c>
      <c r="F4039">
        <v>-3.2</v>
      </c>
      <c r="G4039">
        <v>3.8</v>
      </c>
      <c r="H4039">
        <v>0</v>
      </c>
      <c r="I4039">
        <v>4</v>
      </c>
      <c r="J4039">
        <v>-0.22500000000000001</v>
      </c>
      <c r="K4039">
        <v>-1.2170000000000001</v>
      </c>
      <c r="L4039">
        <v>-2.2109999999999999</v>
      </c>
      <c r="M4039">
        <v>-3.0179999999999998</v>
      </c>
      <c r="N4039">
        <v>-3.2130000000000001</v>
      </c>
      <c r="O4039">
        <v>1.171</v>
      </c>
      <c r="P4039">
        <v>1.175</v>
      </c>
      <c r="Q4039">
        <v>1.173</v>
      </c>
      <c r="R4039">
        <v>0.91900000000000004</v>
      </c>
      <c r="S4039">
        <v>0.42699999999999999</v>
      </c>
    </row>
    <row r="4040" spans="1:19" x14ac:dyDescent="0.3">
      <c r="A4040">
        <v>480</v>
      </c>
      <c r="B4040">
        <v>-0.20899999999999999</v>
      </c>
      <c r="C4040">
        <v>-1.198</v>
      </c>
      <c r="D4040">
        <v>-2.206</v>
      </c>
      <c r="E4040">
        <v>-2.9969999999999999</v>
      </c>
      <c r="F4040">
        <v>-3.2</v>
      </c>
      <c r="G4040">
        <v>3.8</v>
      </c>
      <c r="H4040">
        <v>0</v>
      </c>
      <c r="I4040">
        <v>4</v>
      </c>
      <c r="J4040">
        <v>-0.22500000000000001</v>
      </c>
      <c r="K4040">
        <v>-1.218</v>
      </c>
      <c r="L4040">
        <v>-2.2109999999999999</v>
      </c>
      <c r="M4040">
        <v>-3.0190000000000001</v>
      </c>
      <c r="N4040">
        <v>-3.214</v>
      </c>
      <c r="O4040">
        <v>1.171</v>
      </c>
      <c r="P4040">
        <v>1.1739999999999999</v>
      </c>
      <c r="Q4040">
        <v>1.1739999999999999</v>
      </c>
      <c r="R4040">
        <v>0.92</v>
      </c>
      <c r="S4040">
        <v>0.42799999999999999</v>
      </c>
    </row>
    <row r="4041" spans="1:19" x14ac:dyDescent="0.3">
      <c r="A4041">
        <v>540</v>
      </c>
      <c r="B4041">
        <v>-0.20899999999999999</v>
      </c>
      <c r="C4041">
        <v>-1.198</v>
      </c>
      <c r="D4041">
        <v>-2.206</v>
      </c>
      <c r="E4041">
        <v>-2.9969999999999999</v>
      </c>
      <c r="F4041">
        <v>-3.2</v>
      </c>
      <c r="G4041">
        <v>3.8</v>
      </c>
      <c r="H4041">
        <v>0</v>
      </c>
      <c r="I4041">
        <v>4</v>
      </c>
      <c r="J4041">
        <v>-0.22500000000000001</v>
      </c>
      <c r="K4041">
        <v>-1.2190000000000001</v>
      </c>
      <c r="L4041">
        <v>-2.2109999999999999</v>
      </c>
      <c r="M4041">
        <v>-3.0190000000000001</v>
      </c>
      <c r="N4041">
        <v>-3.2149999999999999</v>
      </c>
      <c r="O4041">
        <v>1.171</v>
      </c>
      <c r="P4041">
        <v>1.173</v>
      </c>
      <c r="Q4041">
        <v>1.173</v>
      </c>
      <c r="R4041">
        <v>0.92</v>
      </c>
      <c r="S4041">
        <v>0.42799999999999999</v>
      </c>
    </row>
    <row r="4042" spans="1:19" x14ac:dyDescent="0.3">
      <c r="A4042">
        <v>600</v>
      </c>
      <c r="B4042">
        <v>-0.20899999999999999</v>
      </c>
      <c r="C4042">
        <v>-1.198</v>
      </c>
      <c r="D4042">
        <v>-2.206</v>
      </c>
      <c r="E4042">
        <v>-2.9969999999999999</v>
      </c>
      <c r="F4042">
        <v>-3.2</v>
      </c>
      <c r="G4042">
        <v>3.8</v>
      </c>
      <c r="H4042">
        <v>0</v>
      </c>
      <c r="I4042">
        <v>4</v>
      </c>
      <c r="J4042">
        <v>-0.22600000000000001</v>
      </c>
      <c r="K4042">
        <v>-1.22</v>
      </c>
      <c r="L4042">
        <v>-2.2120000000000002</v>
      </c>
      <c r="M4042">
        <v>-3.02</v>
      </c>
      <c r="N4042">
        <v>-3.2160000000000002</v>
      </c>
      <c r="O4042">
        <v>1.1719999999999999</v>
      </c>
      <c r="P4042">
        <v>1.173</v>
      </c>
      <c r="Q4042">
        <v>1.1719999999999999</v>
      </c>
      <c r="R4042">
        <v>0.92100000000000004</v>
      </c>
      <c r="S4042">
        <v>0.42799999999999999</v>
      </c>
    </row>
    <row r="4044" spans="1:19" x14ac:dyDescent="0.3">
      <c r="A4044" t="s">
        <v>0</v>
      </c>
      <c r="B4044" t="s">
        <v>312</v>
      </c>
    </row>
    <row r="4045" spans="1:19" x14ac:dyDescent="0.3">
      <c r="A4045">
        <v>0</v>
      </c>
      <c r="B4045">
        <v>-0.20899999999999999</v>
      </c>
      <c r="C4045">
        <v>-1.1990000000000001</v>
      </c>
      <c r="D4045">
        <v>-2.206</v>
      </c>
      <c r="E4045">
        <v>-2.992</v>
      </c>
      <c r="F4045">
        <v>-3.19</v>
      </c>
      <c r="G4045">
        <v>3.8</v>
      </c>
      <c r="H4045">
        <v>0</v>
      </c>
      <c r="I4045">
        <v>4</v>
      </c>
      <c r="J4045">
        <v>-0.215</v>
      </c>
      <c r="K4045">
        <v>-1.2150000000000001</v>
      </c>
      <c r="L4045">
        <v>-2.2109999999999999</v>
      </c>
      <c r="M4045">
        <v>-3.01</v>
      </c>
      <c r="N4045">
        <v>-3.19</v>
      </c>
      <c r="O4045">
        <v>1.155</v>
      </c>
      <c r="P4045">
        <v>1.155</v>
      </c>
      <c r="Q4045">
        <v>1.149</v>
      </c>
      <c r="R4045">
        <v>0.88600000000000001</v>
      </c>
      <c r="S4045">
        <v>0.39800000000000002</v>
      </c>
    </row>
    <row r="4046" spans="1:19" x14ac:dyDescent="0.3">
      <c r="A4046">
        <v>60</v>
      </c>
      <c r="B4046">
        <v>-0.20899999999999999</v>
      </c>
      <c r="C4046">
        <v>-1.1990000000000001</v>
      </c>
      <c r="D4046">
        <v>-2.206</v>
      </c>
      <c r="E4046">
        <v>-2.992</v>
      </c>
      <c r="F4046">
        <v>-3.19</v>
      </c>
      <c r="G4046">
        <v>3.8</v>
      </c>
      <c r="H4046">
        <v>0</v>
      </c>
      <c r="I4046">
        <v>4</v>
      </c>
      <c r="J4046">
        <v>-0.221</v>
      </c>
      <c r="K4046">
        <v>-1.216</v>
      </c>
      <c r="L4046">
        <v>-2.2090000000000001</v>
      </c>
      <c r="M4046">
        <v>-3.0059999999999998</v>
      </c>
      <c r="N4046">
        <v>-3.1989999999999998</v>
      </c>
      <c r="O4046">
        <v>1.1639999999999999</v>
      </c>
      <c r="P4046">
        <v>1.169</v>
      </c>
      <c r="Q4046">
        <v>1.153</v>
      </c>
      <c r="R4046">
        <v>0.88300000000000001</v>
      </c>
      <c r="S4046">
        <v>0.42199999999999999</v>
      </c>
    </row>
    <row r="4047" spans="1:19" x14ac:dyDescent="0.3">
      <c r="A4047">
        <v>120</v>
      </c>
      <c r="B4047">
        <v>-0.20899999999999999</v>
      </c>
      <c r="C4047">
        <v>-1.1990000000000001</v>
      </c>
      <c r="D4047">
        <v>-2.206</v>
      </c>
      <c r="E4047">
        <v>-2.992</v>
      </c>
      <c r="F4047">
        <v>-3.19</v>
      </c>
      <c r="G4047">
        <v>3.8</v>
      </c>
      <c r="H4047">
        <v>0</v>
      </c>
      <c r="I4047">
        <v>4</v>
      </c>
      <c r="J4047">
        <v>-0.221</v>
      </c>
      <c r="K4047">
        <v>-1.2170000000000001</v>
      </c>
      <c r="L4047">
        <v>-2.2130000000000001</v>
      </c>
      <c r="M4047">
        <v>-3.012</v>
      </c>
      <c r="N4047">
        <v>-3.2</v>
      </c>
      <c r="O4047">
        <v>1.165</v>
      </c>
      <c r="P4047">
        <v>1.179</v>
      </c>
      <c r="Q4047">
        <v>1.173</v>
      </c>
      <c r="R4047">
        <v>0.90700000000000003</v>
      </c>
      <c r="S4047">
        <v>0.42299999999999999</v>
      </c>
    </row>
    <row r="4048" spans="1:19" x14ac:dyDescent="0.3">
      <c r="A4048">
        <v>180</v>
      </c>
      <c r="B4048">
        <v>-0.20899999999999999</v>
      </c>
      <c r="C4048">
        <v>-1.1990000000000001</v>
      </c>
      <c r="D4048">
        <v>-2.206</v>
      </c>
      <c r="E4048">
        <v>-2.992</v>
      </c>
      <c r="F4048">
        <v>-3.19</v>
      </c>
      <c r="G4048">
        <v>3.8</v>
      </c>
      <c r="H4048">
        <v>0</v>
      </c>
      <c r="I4048">
        <v>4</v>
      </c>
      <c r="J4048">
        <v>-0.222</v>
      </c>
      <c r="K4048">
        <v>-1.214</v>
      </c>
      <c r="L4048">
        <v>-2.21</v>
      </c>
      <c r="M4048">
        <v>-3.0070000000000001</v>
      </c>
      <c r="N4048">
        <v>-3.2</v>
      </c>
      <c r="O4048">
        <v>1.165</v>
      </c>
      <c r="P4048">
        <v>1.175</v>
      </c>
      <c r="Q4048">
        <v>1.1659999999999999</v>
      </c>
      <c r="R4048">
        <v>0.89400000000000002</v>
      </c>
      <c r="S4048">
        <v>0.42299999999999999</v>
      </c>
    </row>
    <row r="4049" spans="1:19" x14ac:dyDescent="0.3">
      <c r="A4049">
        <v>240</v>
      </c>
      <c r="B4049">
        <v>-0.20899999999999999</v>
      </c>
      <c r="C4049">
        <v>-1.1990000000000001</v>
      </c>
      <c r="D4049">
        <v>-2.206</v>
      </c>
      <c r="E4049">
        <v>-2.992</v>
      </c>
      <c r="F4049">
        <v>-3.19</v>
      </c>
      <c r="G4049">
        <v>3.8</v>
      </c>
      <c r="H4049">
        <v>0</v>
      </c>
      <c r="I4049">
        <v>4</v>
      </c>
      <c r="J4049">
        <v>-0.224</v>
      </c>
      <c r="K4049">
        <v>-1.2150000000000001</v>
      </c>
      <c r="L4049">
        <v>-2.2120000000000002</v>
      </c>
      <c r="M4049">
        <v>-3.0070000000000001</v>
      </c>
      <c r="N4049">
        <v>-3.2010000000000001</v>
      </c>
      <c r="O4049">
        <v>1.169</v>
      </c>
      <c r="P4049">
        <v>1.181</v>
      </c>
      <c r="Q4049">
        <v>1.175</v>
      </c>
      <c r="R4049">
        <v>0.89500000000000002</v>
      </c>
      <c r="S4049">
        <v>0.42299999999999999</v>
      </c>
    </row>
    <row r="4050" spans="1:19" x14ac:dyDescent="0.3">
      <c r="A4050">
        <v>300</v>
      </c>
      <c r="B4050">
        <v>-0.20899999999999999</v>
      </c>
      <c r="C4050">
        <v>-1.1990000000000001</v>
      </c>
      <c r="D4050">
        <v>-2.206</v>
      </c>
      <c r="E4050">
        <v>-2.992</v>
      </c>
      <c r="F4050">
        <v>-3.19</v>
      </c>
      <c r="G4050">
        <v>3.8</v>
      </c>
      <c r="H4050">
        <v>0</v>
      </c>
      <c r="I4050">
        <v>4</v>
      </c>
      <c r="J4050">
        <v>-0.224</v>
      </c>
      <c r="K4050">
        <v>-1.2150000000000001</v>
      </c>
      <c r="L4050">
        <v>-2.2109999999999999</v>
      </c>
      <c r="M4050">
        <v>-3.008</v>
      </c>
      <c r="N4050">
        <v>-3.202</v>
      </c>
      <c r="O4050">
        <v>1.169</v>
      </c>
      <c r="P4050">
        <v>1.1759999999999999</v>
      </c>
      <c r="Q4050">
        <v>1.173</v>
      </c>
      <c r="R4050">
        <v>0.90300000000000002</v>
      </c>
      <c r="S4050">
        <v>0.42299999999999999</v>
      </c>
    </row>
    <row r="4051" spans="1:19" x14ac:dyDescent="0.3">
      <c r="A4051">
        <v>360</v>
      </c>
      <c r="B4051">
        <v>-0.20899999999999999</v>
      </c>
      <c r="C4051">
        <v>-1.1990000000000001</v>
      </c>
      <c r="D4051">
        <v>-2.206</v>
      </c>
      <c r="E4051">
        <v>-2.992</v>
      </c>
      <c r="F4051">
        <v>-3.19</v>
      </c>
      <c r="G4051">
        <v>3.8</v>
      </c>
      <c r="H4051">
        <v>0</v>
      </c>
      <c r="I4051">
        <v>4</v>
      </c>
      <c r="J4051">
        <v>-0.224</v>
      </c>
      <c r="K4051">
        <v>-1.216</v>
      </c>
      <c r="L4051">
        <v>-2.2109999999999999</v>
      </c>
      <c r="M4051">
        <v>-3.0110000000000001</v>
      </c>
      <c r="N4051">
        <v>-3.202</v>
      </c>
      <c r="O4051">
        <v>1.17</v>
      </c>
      <c r="P4051">
        <v>1.1759999999999999</v>
      </c>
      <c r="Q4051">
        <v>1.171</v>
      </c>
      <c r="R4051">
        <v>0.91</v>
      </c>
      <c r="S4051">
        <v>0.42299999999999999</v>
      </c>
    </row>
    <row r="4052" spans="1:19" x14ac:dyDescent="0.3">
      <c r="A4052">
        <v>420</v>
      </c>
      <c r="B4052">
        <v>-0.20899999999999999</v>
      </c>
      <c r="C4052">
        <v>-1.1990000000000001</v>
      </c>
      <c r="D4052">
        <v>-2.206</v>
      </c>
      <c r="E4052">
        <v>-2.992</v>
      </c>
      <c r="F4052">
        <v>-3.19</v>
      </c>
      <c r="G4052">
        <v>3.8</v>
      </c>
      <c r="H4052">
        <v>0</v>
      </c>
      <c r="I4052">
        <v>4</v>
      </c>
      <c r="J4052">
        <v>-0.22500000000000001</v>
      </c>
      <c r="K4052">
        <v>-1.2170000000000001</v>
      </c>
      <c r="L4052">
        <v>-2.2109999999999999</v>
      </c>
      <c r="M4052">
        <v>-3.012</v>
      </c>
      <c r="N4052">
        <v>-3.2029999999999998</v>
      </c>
      <c r="O4052">
        <v>1.171</v>
      </c>
      <c r="P4052">
        <v>1.175</v>
      </c>
      <c r="Q4052">
        <v>1.1719999999999999</v>
      </c>
      <c r="R4052">
        <v>0.91300000000000003</v>
      </c>
      <c r="S4052">
        <v>0.42399999999999999</v>
      </c>
    </row>
    <row r="4053" spans="1:19" x14ac:dyDescent="0.3">
      <c r="A4053">
        <v>480</v>
      </c>
      <c r="B4053">
        <v>-0.20899999999999999</v>
      </c>
      <c r="C4053">
        <v>-1.1990000000000001</v>
      </c>
      <c r="D4053">
        <v>-2.206</v>
      </c>
      <c r="E4053">
        <v>-2.992</v>
      </c>
      <c r="F4053">
        <v>-3.19</v>
      </c>
      <c r="G4053">
        <v>3.8</v>
      </c>
      <c r="H4053">
        <v>0</v>
      </c>
      <c r="I4053">
        <v>4</v>
      </c>
      <c r="J4053">
        <v>-0.22500000000000001</v>
      </c>
      <c r="K4053">
        <v>-1.218</v>
      </c>
      <c r="L4053">
        <v>-2.2109999999999999</v>
      </c>
      <c r="M4053">
        <v>-3.0129999999999999</v>
      </c>
      <c r="N4053">
        <v>-3.2040000000000002</v>
      </c>
      <c r="O4053">
        <v>1.171</v>
      </c>
      <c r="P4053">
        <v>1.1739999999999999</v>
      </c>
      <c r="Q4053">
        <v>1.1739999999999999</v>
      </c>
      <c r="R4053">
        <v>0.91400000000000003</v>
      </c>
      <c r="S4053">
        <v>0.42399999999999999</v>
      </c>
    </row>
    <row r="4054" spans="1:19" x14ac:dyDescent="0.3">
      <c r="A4054">
        <v>540</v>
      </c>
      <c r="B4054">
        <v>-0.20899999999999999</v>
      </c>
      <c r="C4054">
        <v>-1.1990000000000001</v>
      </c>
      <c r="D4054">
        <v>-2.206</v>
      </c>
      <c r="E4054">
        <v>-2.992</v>
      </c>
      <c r="F4054">
        <v>-3.19</v>
      </c>
      <c r="G4054">
        <v>3.8</v>
      </c>
      <c r="H4054">
        <v>0</v>
      </c>
      <c r="I4054">
        <v>4</v>
      </c>
      <c r="J4054">
        <v>-0.22500000000000001</v>
      </c>
      <c r="K4054">
        <v>-1.2190000000000001</v>
      </c>
      <c r="L4054">
        <v>-2.2109999999999999</v>
      </c>
      <c r="M4054">
        <v>-3.0139999999999998</v>
      </c>
      <c r="N4054">
        <v>-3.2050000000000001</v>
      </c>
      <c r="O4054">
        <v>1.171</v>
      </c>
      <c r="P4054">
        <v>1.173</v>
      </c>
      <c r="Q4054">
        <v>1.173</v>
      </c>
      <c r="R4054">
        <v>0.91500000000000004</v>
      </c>
      <c r="S4054">
        <v>0.42499999999999999</v>
      </c>
    </row>
    <row r="4055" spans="1:19" x14ac:dyDescent="0.3">
      <c r="A4055">
        <v>600</v>
      </c>
      <c r="B4055">
        <v>-0.20899999999999999</v>
      </c>
      <c r="C4055">
        <v>-1.1990000000000001</v>
      </c>
      <c r="D4055">
        <v>-2.206</v>
      </c>
      <c r="E4055">
        <v>-2.992</v>
      </c>
      <c r="F4055">
        <v>-3.19</v>
      </c>
      <c r="G4055">
        <v>3.8</v>
      </c>
      <c r="H4055">
        <v>0</v>
      </c>
      <c r="I4055">
        <v>4</v>
      </c>
      <c r="J4055">
        <v>-0.22600000000000001</v>
      </c>
      <c r="K4055">
        <v>-1.22</v>
      </c>
      <c r="L4055">
        <v>-2.2109999999999999</v>
      </c>
      <c r="M4055">
        <v>-3.0139999999999998</v>
      </c>
      <c r="N4055">
        <v>-3.206</v>
      </c>
      <c r="O4055">
        <v>1.1719999999999999</v>
      </c>
      <c r="P4055">
        <v>1.173</v>
      </c>
      <c r="Q4055">
        <v>1.1719999999999999</v>
      </c>
      <c r="R4055">
        <v>0.91500000000000004</v>
      </c>
      <c r="S4055">
        <v>0.42499999999999999</v>
      </c>
    </row>
    <row r="4057" spans="1:19" x14ac:dyDescent="0.3">
      <c r="A4057" t="s">
        <v>0</v>
      </c>
      <c r="B4057" t="s">
        <v>313</v>
      </c>
    </row>
    <row r="4058" spans="1:19" x14ac:dyDescent="0.3">
      <c r="A4058">
        <v>0</v>
      </c>
      <c r="B4058">
        <v>-0.20899999999999999</v>
      </c>
      <c r="C4058">
        <v>-1.1990000000000001</v>
      </c>
      <c r="D4058">
        <v>-2.206</v>
      </c>
      <c r="E4058">
        <v>-2.9860000000000002</v>
      </c>
      <c r="F4058">
        <v>-3.18</v>
      </c>
      <c r="G4058">
        <v>3.8</v>
      </c>
      <c r="H4058">
        <v>0</v>
      </c>
      <c r="I4058">
        <v>4</v>
      </c>
      <c r="J4058">
        <v>-0.215</v>
      </c>
      <c r="K4058">
        <v>-1.2150000000000001</v>
      </c>
      <c r="L4058">
        <v>-2.2109999999999999</v>
      </c>
      <c r="M4058">
        <v>-3.0030000000000001</v>
      </c>
      <c r="N4058">
        <v>-3.18</v>
      </c>
      <c r="O4058">
        <v>1.155</v>
      </c>
      <c r="P4058">
        <v>1.155</v>
      </c>
      <c r="Q4058">
        <v>1.1479999999999999</v>
      </c>
      <c r="R4058">
        <v>0.879</v>
      </c>
      <c r="S4058">
        <v>0.39500000000000002</v>
      </c>
    </row>
    <row r="4059" spans="1:19" x14ac:dyDescent="0.3">
      <c r="A4059">
        <v>60</v>
      </c>
      <c r="B4059">
        <v>-0.20899999999999999</v>
      </c>
      <c r="C4059">
        <v>-1.1990000000000001</v>
      </c>
      <c r="D4059">
        <v>-2.206</v>
      </c>
      <c r="E4059">
        <v>-2.9860000000000002</v>
      </c>
      <c r="F4059">
        <v>-3.18</v>
      </c>
      <c r="G4059">
        <v>3.8</v>
      </c>
      <c r="H4059">
        <v>0</v>
      </c>
      <c r="I4059">
        <v>4</v>
      </c>
      <c r="J4059">
        <v>-0.221</v>
      </c>
      <c r="K4059">
        <v>-1.216</v>
      </c>
      <c r="L4059">
        <v>-2.2090000000000001</v>
      </c>
      <c r="M4059">
        <v>-3</v>
      </c>
      <c r="N4059">
        <v>-3.1890000000000001</v>
      </c>
      <c r="O4059">
        <v>1.1639999999999999</v>
      </c>
      <c r="P4059">
        <v>1.169</v>
      </c>
      <c r="Q4059">
        <v>1.153</v>
      </c>
      <c r="R4059">
        <v>0.876</v>
      </c>
      <c r="S4059">
        <v>0.41899999999999998</v>
      </c>
    </row>
    <row r="4060" spans="1:19" x14ac:dyDescent="0.3">
      <c r="A4060">
        <v>120</v>
      </c>
      <c r="B4060">
        <v>-0.20899999999999999</v>
      </c>
      <c r="C4060">
        <v>-1.1990000000000001</v>
      </c>
      <c r="D4060">
        <v>-2.206</v>
      </c>
      <c r="E4060">
        <v>-2.9860000000000002</v>
      </c>
      <c r="F4060">
        <v>-3.18</v>
      </c>
      <c r="G4060">
        <v>3.8</v>
      </c>
      <c r="H4060">
        <v>0</v>
      </c>
      <c r="I4060">
        <v>4</v>
      </c>
      <c r="J4060">
        <v>-0.221</v>
      </c>
      <c r="K4060">
        <v>-1.2170000000000001</v>
      </c>
      <c r="L4060">
        <v>-2.2130000000000001</v>
      </c>
      <c r="M4060">
        <v>-3.0059999999999998</v>
      </c>
      <c r="N4060">
        <v>-3.19</v>
      </c>
      <c r="O4060">
        <v>1.165</v>
      </c>
      <c r="P4060">
        <v>1.179</v>
      </c>
      <c r="Q4060">
        <v>1.1719999999999999</v>
      </c>
      <c r="R4060">
        <v>0.9</v>
      </c>
      <c r="S4060">
        <v>0.41899999999999998</v>
      </c>
    </row>
    <row r="4061" spans="1:19" x14ac:dyDescent="0.3">
      <c r="A4061">
        <v>180</v>
      </c>
      <c r="B4061">
        <v>-0.20899999999999999</v>
      </c>
      <c r="C4061">
        <v>-1.1990000000000001</v>
      </c>
      <c r="D4061">
        <v>-2.206</v>
      </c>
      <c r="E4061">
        <v>-2.9860000000000002</v>
      </c>
      <c r="F4061">
        <v>-3.18</v>
      </c>
      <c r="G4061">
        <v>3.8</v>
      </c>
      <c r="H4061">
        <v>0</v>
      </c>
      <c r="I4061">
        <v>4</v>
      </c>
      <c r="J4061">
        <v>-0.222</v>
      </c>
      <c r="K4061">
        <v>-1.214</v>
      </c>
      <c r="L4061">
        <v>-2.21</v>
      </c>
      <c r="M4061">
        <v>-3.0009999999999999</v>
      </c>
      <c r="N4061">
        <v>-3.19</v>
      </c>
      <c r="O4061">
        <v>1.165</v>
      </c>
      <c r="P4061">
        <v>1.175</v>
      </c>
      <c r="Q4061">
        <v>1.1659999999999999</v>
      </c>
      <c r="R4061">
        <v>0.88800000000000001</v>
      </c>
      <c r="S4061">
        <v>0.41899999999999998</v>
      </c>
    </row>
    <row r="4062" spans="1:19" x14ac:dyDescent="0.3">
      <c r="A4062">
        <v>240</v>
      </c>
      <c r="B4062">
        <v>-0.20899999999999999</v>
      </c>
      <c r="C4062">
        <v>-1.1990000000000001</v>
      </c>
      <c r="D4062">
        <v>-2.206</v>
      </c>
      <c r="E4062">
        <v>-2.9860000000000002</v>
      </c>
      <c r="F4062">
        <v>-3.18</v>
      </c>
      <c r="G4062">
        <v>3.8</v>
      </c>
      <c r="H4062">
        <v>0</v>
      </c>
      <c r="I4062">
        <v>4</v>
      </c>
      <c r="J4062">
        <v>-0.224</v>
      </c>
      <c r="K4062">
        <v>-1.2150000000000001</v>
      </c>
      <c r="L4062">
        <v>-2.2120000000000002</v>
      </c>
      <c r="M4062">
        <v>-3</v>
      </c>
      <c r="N4062">
        <v>-3.1909999999999998</v>
      </c>
      <c r="O4062">
        <v>1.169</v>
      </c>
      <c r="P4062">
        <v>1.181</v>
      </c>
      <c r="Q4062">
        <v>1.175</v>
      </c>
      <c r="R4062">
        <v>0.88800000000000001</v>
      </c>
      <c r="S4062">
        <v>0.42</v>
      </c>
    </row>
    <row r="4063" spans="1:19" x14ac:dyDescent="0.3">
      <c r="A4063">
        <v>300</v>
      </c>
      <c r="B4063">
        <v>-0.20899999999999999</v>
      </c>
      <c r="C4063">
        <v>-1.1990000000000001</v>
      </c>
      <c r="D4063">
        <v>-2.206</v>
      </c>
      <c r="E4063">
        <v>-2.9860000000000002</v>
      </c>
      <c r="F4063">
        <v>-3.18</v>
      </c>
      <c r="G4063">
        <v>3.8</v>
      </c>
      <c r="H4063">
        <v>0</v>
      </c>
      <c r="I4063">
        <v>4</v>
      </c>
      <c r="J4063">
        <v>-0.224</v>
      </c>
      <c r="K4063">
        <v>-1.2150000000000001</v>
      </c>
      <c r="L4063">
        <v>-2.2109999999999999</v>
      </c>
      <c r="M4063">
        <v>-3.0019999999999998</v>
      </c>
      <c r="N4063">
        <v>-3.1909999999999998</v>
      </c>
      <c r="O4063">
        <v>1.169</v>
      </c>
      <c r="P4063">
        <v>1.1759999999999999</v>
      </c>
      <c r="Q4063">
        <v>1.173</v>
      </c>
      <c r="R4063">
        <v>0.89700000000000002</v>
      </c>
      <c r="S4063">
        <v>0.42</v>
      </c>
    </row>
    <row r="4064" spans="1:19" x14ac:dyDescent="0.3">
      <c r="A4064">
        <v>360</v>
      </c>
      <c r="B4064">
        <v>-0.20899999999999999</v>
      </c>
      <c r="C4064">
        <v>-1.1990000000000001</v>
      </c>
      <c r="D4064">
        <v>-2.206</v>
      </c>
      <c r="E4064">
        <v>-2.9860000000000002</v>
      </c>
      <c r="F4064">
        <v>-3.18</v>
      </c>
      <c r="G4064">
        <v>3.8</v>
      </c>
      <c r="H4064">
        <v>0</v>
      </c>
      <c r="I4064">
        <v>4</v>
      </c>
      <c r="J4064">
        <v>-0.224</v>
      </c>
      <c r="K4064">
        <v>-1.216</v>
      </c>
      <c r="L4064">
        <v>-2.21</v>
      </c>
      <c r="M4064">
        <v>-3.0049999999999999</v>
      </c>
      <c r="N4064">
        <v>-3.1920000000000002</v>
      </c>
      <c r="O4064">
        <v>1.17</v>
      </c>
      <c r="P4064">
        <v>1.1759999999999999</v>
      </c>
      <c r="Q4064">
        <v>1.17</v>
      </c>
      <c r="R4064">
        <v>0.90400000000000003</v>
      </c>
      <c r="S4064">
        <v>0.42</v>
      </c>
    </row>
    <row r="4065" spans="1:19" x14ac:dyDescent="0.3">
      <c r="A4065">
        <v>420</v>
      </c>
      <c r="B4065">
        <v>-0.20899999999999999</v>
      </c>
      <c r="C4065">
        <v>-1.1990000000000001</v>
      </c>
      <c r="D4065">
        <v>-2.206</v>
      </c>
      <c r="E4065">
        <v>-2.9860000000000002</v>
      </c>
      <c r="F4065">
        <v>-3.18</v>
      </c>
      <c r="G4065">
        <v>3.8</v>
      </c>
      <c r="H4065">
        <v>0</v>
      </c>
      <c r="I4065">
        <v>4</v>
      </c>
      <c r="J4065">
        <v>-0.22500000000000001</v>
      </c>
      <c r="K4065">
        <v>-1.2170000000000001</v>
      </c>
      <c r="L4065">
        <v>-2.2109999999999999</v>
      </c>
      <c r="M4065">
        <v>-3.0059999999999998</v>
      </c>
      <c r="N4065">
        <v>-3.1920000000000002</v>
      </c>
      <c r="O4065">
        <v>1.171</v>
      </c>
      <c r="P4065">
        <v>1.175</v>
      </c>
      <c r="Q4065">
        <v>1.1719999999999999</v>
      </c>
      <c r="R4065">
        <v>0.90600000000000003</v>
      </c>
      <c r="S4065">
        <v>0.42</v>
      </c>
    </row>
    <row r="4066" spans="1:19" x14ac:dyDescent="0.3">
      <c r="A4066">
        <v>480</v>
      </c>
      <c r="B4066">
        <v>-0.20899999999999999</v>
      </c>
      <c r="C4066">
        <v>-1.1990000000000001</v>
      </c>
      <c r="D4066">
        <v>-2.206</v>
      </c>
      <c r="E4066">
        <v>-2.9860000000000002</v>
      </c>
      <c r="F4066">
        <v>-3.18</v>
      </c>
      <c r="G4066">
        <v>3.8</v>
      </c>
      <c r="H4066">
        <v>0</v>
      </c>
      <c r="I4066">
        <v>4</v>
      </c>
      <c r="J4066">
        <v>-0.22500000000000001</v>
      </c>
      <c r="K4066">
        <v>-1.218</v>
      </c>
      <c r="L4066">
        <v>-2.2109999999999999</v>
      </c>
      <c r="M4066">
        <v>-3.0070000000000001</v>
      </c>
      <c r="N4066">
        <v>-3.1930000000000001</v>
      </c>
      <c r="O4066">
        <v>1.171</v>
      </c>
      <c r="P4066">
        <v>1.1739999999999999</v>
      </c>
      <c r="Q4066">
        <v>1.173</v>
      </c>
      <c r="R4066">
        <v>0.90800000000000003</v>
      </c>
      <c r="S4066">
        <v>0.42099999999999999</v>
      </c>
    </row>
    <row r="4067" spans="1:19" x14ac:dyDescent="0.3">
      <c r="A4067">
        <v>540</v>
      </c>
      <c r="B4067">
        <v>-0.20899999999999999</v>
      </c>
      <c r="C4067">
        <v>-1.1990000000000001</v>
      </c>
      <c r="D4067">
        <v>-2.206</v>
      </c>
      <c r="E4067">
        <v>-2.9860000000000002</v>
      </c>
      <c r="F4067">
        <v>-3.18</v>
      </c>
      <c r="G4067">
        <v>3.8</v>
      </c>
      <c r="H4067">
        <v>0</v>
      </c>
      <c r="I4067">
        <v>4</v>
      </c>
      <c r="J4067">
        <v>-0.22500000000000001</v>
      </c>
      <c r="K4067">
        <v>-1.2190000000000001</v>
      </c>
      <c r="L4067">
        <v>-2.2109999999999999</v>
      </c>
      <c r="M4067">
        <v>-3.008</v>
      </c>
      <c r="N4067">
        <v>-3.1949999999999998</v>
      </c>
      <c r="O4067">
        <v>1.171</v>
      </c>
      <c r="P4067">
        <v>1.173</v>
      </c>
      <c r="Q4067">
        <v>1.173</v>
      </c>
      <c r="R4067">
        <v>0.90800000000000003</v>
      </c>
      <c r="S4067">
        <v>0.42099999999999999</v>
      </c>
    </row>
    <row r="4068" spans="1:19" x14ac:dyDescent="0.3">
      <c r="A4068">
        <v>600</v>
      </c>
      <c r="B4068">
        <v>-0.20899999999999999</v>
      </c>
      <c r="C4068">
        <v>-1.1990000000000001</v>
      </c>
      <c r="D4068">
        <v>-2.206</v>
      </c>
      <c r="E4068">
        <v>-2.9860000000000002</v>
      </c>
      <c r="F4068">
        <v>-3.18</v>
      </c>
      <c r="G4068">
        <v>3.8</v>
      </c>
      <c r="H4068">
        <v>0</v>
      </c>
      <c r="I4068">
        <v>4</v>
      </c>
      <c r="J4068">
        <v>-0.22600000000000001</v>
      </c>
      <c r="K4068">
        <v>-1.22</v>
      </c>
      <c r="L4068">
        <v>-2.2109999999999999</v>
      </c>
      <c r="M4068">
        <v>-3.0089999999999999</v>
      </c>
      <c r="N4068">
        <v>-3.1960000000000002</v>
      </c>
      <c r="O4068">
        <v>1.1719999999999999</v>
      </c>
      <c r="P4068">
        <v>1.173</v>
      </c>
      <c r="Q4068">
        <v>1.171</v>
      </c>
      <c r="R4068">
        <v>0.90900000000000003</v>
      </c>
      <c r="S4068">
        <v>0.42099999999999999</v>
      </c>
    </row>
    <row r="4070" spans="1:19" x14ac:dyDescent="0.3">
      <c r="A4070" t="s">
        <v>0</v>
      </c>
      <c r="B4070" t="s">
        <v>314</v>
      </c>
    </row>
    <row r="4071" spans="1:19" x14ac:dyDescent="0.3">
      <c r="A4071">
        <v>0</v>
      </c>
      <c r="B4071">
        <v>-0.20899999999999999</v>
      </c>
      <c r="C4071">
        <v>-1.1990000000000001</v>
      </c>
      <c r="D4071">
        <v>-2.206</v>
      </c>
      <c r="E4071">
        <v>-2.98</v>
      </c>
      <c r="F4071">
        <v>-3.17</v>
      </c>
      <c r="G4071">
        <v>3.8</v>
      </c>
      <c r="H4071">
        <v>0</v>
      </c>
      <c r="I4071">
        <v>4</v>
      </c>
      <c r="J4071">
        <v>-0.215</v>
      </c>
      <c r="K4071">
        <v>-1.2150000000000001</v>
      </c>
      <c r="L4071">
        <v>-2.2109999999999999</v>
      </c>
      <c r="M4071">
        <v>-2.9980000000000002</v>
      </c>
      <c r="N4071">
        <v>-3.17</v>
      </c>
      <c r="O4071">
        <v>1.155</v>
      </c>
      <c r="P4071">
        <v>1.155</v>
      </c>
      <c r="Q4071">
        <v>1.1479999999999999</v>
      </c>
      <c r="R4071">
        <v>0.873</v>
      </c>
      <c r="S4071">
        <v>0.39200000000000002</v>
      </c>
    </row>
    <row r="4072" spans="1:19" x14ac:dyDescent="0.3">
      <c r="A4072">
        <v>60</v>
      </c>
      <c r="B4072">
        <v>-0.20899999999999999</v>
      </c>
      <c r="C4072">
        <v>-1.1990000000000001</v>
      </c>
      <c r="D4072">
        <v>-2.206</v>
      </c>
      <c r="E4072">
        <v>-2.98</v>
      </c>
      <c r="F4072">
        <v>-3.17</v>
      </c>
      <c r="G4072">
        <v>3.8</v>
      </c>
      <c r="H4072">
        <v>0</v>
      </c>
      <c r="I4072">
        <v>4</v>
      </c>
      <c r="J4072">
        <v>-0.221</v>
      </c>
      <c r="K4072">
        <v>-1.216</v>
      </c>
      <c r="L4072">
        <v>-2.2090000000000001</v>
      </c>
      <c r="M4072">
        <v>-2.9940000000000002</v>
      </c>
      <c r="N4072">
        <v>-3.1779999999999999</v>
      </c>
      <c r="O4072">
        <v>1.1639999999999999</v>
      </c>
      <c r="P4072">
        <v>1.169</v>
      </c>
      <c r="Q4072">
        <v>1.153</v>
      </c>
      <c r="R4072">
        <v>0.87</v>
      </c>
      <c r="S4072">
        <v>0.41599999999999998</v>
      </c>
    </row>
    <row r="4073" spans="1:19" x14ac:dyDescent="0.3">
      <c r="A4073">
        <v>120</v>
      </c>
      <c r="B4073">
        <v>-0.20899999999999999</v>
      </c>
      <c r="C4073">
        <v>-1.1990000000000001</v>
      </c>
      <c r="D4073">
        <v>-2.206</v>
      </c>
      <c r="E4073">
        <v>-2.98</v>
      </c>
      <c r="F4073">
        <v>-3.17</v>
      </c>
      <c r="G4073">
        <v>3.8</v>
      </c>
      <c r="H4073">
        <v>0</v>
      </c>
      <c r="I4073">
        <v>4</v>
      </c>
      <c r="J4073">
        <v>-0.221</v>
      </c>
      <c r="K4073">
        <v>-1.2170000000000001</v>
      </c>
      <c r="L4073">
        <v>-2.2120000000000002</v>
      </c>
      <c r="M4073">
        <v>-3</v>
      </c>
      <c r="N4073">
        <v>-3.18</v>
      </c>
      <c r="O4073">
        <v>1.165</v>
      </c>
      <c r="P4073">
        <v>1.179</v>
      </c>
      <c r="Q4073">
        <v>1.1719999999999999</v>
      </c>
      <c r="R4073">
        <v>0.89300000000000002</v>
      </c>
      <c r="S4073">
        <v>0.41599999999999998</v>
      </c>
    </row>
    <row r="4074" spans="1:19" x14ac:dyDescent="0.3">
      <c r="A4074">
        <v>180</v>
      </c>
      <c r="B4074">
        <v>-0.20899999999999999</v>
      </c>
      <c r="C4074">
        <v>-1.1990000000000001</v>
      </c>
      <c r="D4074">
        <v>-2.206</v>
      </c>
      <c r="E4074">
        <v>-2.98</v>
      </c>
      <c r="F4074">
        <v>-3.17</v>
      </c>
      <c r="G4074">
        <v>3.8</v>
      </c>
      <c r="H4074">
        <v>0</v>
      </c>
      <c r="I4074">
        <v>4</v>
      </c>
      <c r="J4074">
        <v>-0.222</v>
      </c>
      <c r="K4074">
        <v>-1.214</v>
      </c>
      <c r="L4074">
        <v>-2.21</v>
      </c>
      <c r="M4074">
        <v>-2.9950000000000001</v>
      </c>
      <c r="N4074">
        <v>-3.18</v>
      </c>
      <c r="O4074">
        <v>1.165</v>
      </c>
      <c r="P4074">
        <v>1.1759999999999999</v>
      </c>
      <c r="Q4074">
        <v>1.165</v>
      </c>
      <c r="R4074">
        <v>0.88100000000000001</v>
      </c>
      <c r="S4074">
        <v>0.41599999999999998</v>
      </c>
    </row>
    <row r="4075" spans="1:19" x14ac:dyDescent="0.3">
      <c r="A4075">
        <v>240</v>
      </c>
      <c r="B4075">
        <v>-0.20899999999999999</v>
      </c>
      <c r="C4075">
        <v>-1.1990000000000001</v>
      </c>
      <c r="D4075">
        <v>-2.206</v>
      </c>
      <c r="E4075">
        <v>-2.98</v>
      </c>
      <c r="F4075">
        <v>-3.17</v>
      </c>
      <c r="G4075">
        <v>3.8</v>
      </c>
      <c r="H4075">
        <v>0</v>
      </c>
      <c r="I4075">
        <v>4</v>
      </c>
      <c r="J4075">
        <v>-0.224</v>
      </c>
      <c r="K4075">
        <v>-1.2150000000000001</v>
      </c>
      <c r="L4075">
        <v>-2.2120000000000002</v>
      </c>
      <c r="M4075">
        <v>-2.9940000000000002</v>
      </c>
      <c r="N4075">
        <v>-3.181</v>
      </c>
      <c r="O4075">
        <v>1.169</v>
      </c>
      <c r="P4075">
        <v>1.181</v>
      </c>
      <c r="Q4075">
        <v>1.175</v>
      </c>
      <c r="R4075">
        <v>0.88100000000000001</v>
      </c>
      <c r="S4075">
        <v>0.41599999999999998</v>
      </c>
    </row>
    <row r="4076" spans="1:19" x14ac:dyDescent="0.3">
      <c r="A4076">
        <v>300</v>
      </c>
      <c r="B4076">
        <v>-0.20899999999999999</v>
      </c>
      <c r="C4076">
        <v>-1.1990000000000001</v>
      </c>
      <c r="D4076">
        <v>-2.206</v>
      </c>
      <c r="E4076">
        <v>-2.98</v>
      </c>
      <c r="F4076">
        <v>-3.17</v>
      </c>
      <c r="G4076">
        <v>3.8</v>
      </c>
      <c r="H4076">
        <v>0</v>
      </c>
      <c r="I4076">
        <v>4</v>
      </c>
      <c r="J4076">
        <v>-0.224</v>
      </c>
      <c r="K4076">
        <v>-1.2150000000000001</v>
      </c>
      <c r="L4076">
        <v>-2.2109999999999999</v>
      </c>
      <c r="M4076">
        <v>-2.996</v>
      </c>
      <c r="N4076">
        <v>-3.181</v>
      </c>
      <c r="O4076">
        <v>1.169</v>
      </c>
      <c r="P4076">
        <v>1.1759999999999999</v>
      </c>
      <c r="Q4076">
        <v>1.1719999999999999</v>
      </c>
      <c r="R4076">
        <v>0.89100000000000001</v>
      </c>
      <c r="S4076">
        <v>0.41699999999999998</v>
      </c>
    </row>
    <row r="4077" spans="1:19" x14ac:dyDescent="0.3">
      <c r="A4077">
        <v>360</v>
      </c>
      <c r="B4077">
        <v>-0.20899999999999999</v>
      </c>
      <c r="C4077">
        <v>-1.1990000000000001</v>
      </c>
      <c r="D4077">
        <v>-2.206</v>
      </c>
      <c r="E4077">
        <v>-2.98</v>
      </c>
      <c r="F4077">
        <v>-3.17</v>
      </c>
      <c r="G4077">
        <v>3.8</v>
      </c>
      <c r="H4077">
        <v>0</v>
      </c>
      <c r="I4077">
        <v>4</v>
      </c>
      <c r="J4077">
        <v>-0.22500000000000001</v>
      </c>
      <c r="K4077">
        <v>-1.216</v>
      </c>
      <c r="L4077">
        <v>-2.21</v>
      </c>
      <c r="M4077">
        <v>-2.9990000000000001</v>
      </c>
      <c r="N4077">
        <v>-3.1819999999999999</v>
      </c>
      <c r="O4077">
        <v>1.17</v>
      </c>
      <c r="P4077">
        <v>1.1759999999999999</v>
      </c>
      <c r="Q4077">
        <v>1.17</v>
      </c>
      <c r="R4077">
        <v>0.89700000000000002</v>
      </c>
      <c r="S4077">
        <v>0.41699999999999998</v>
      </c>
    </row>
    <row r="4078" spans="1:19" x14ac:dyDescent="0.3">
      <c r="A4078">
        <v>420</v>
      </c>
      <c r="B4078">
        <v>-0.20899999999999999</v>
      </c>
      <c r="C4078">
        <v>-1.1990000000000001</v>
      </c>
      <c r="D4078">
        <v>-2.206</v>
      </c>
      <c r="E4078">
        <v>-2.98</v>
      </c>
      <c r="F4078">
        <v>-3.17</v>
      </c>
      <c r="G4078">
        <v>3.8</v>
      </c>
      <c r="H4078">
        <v>0</v>
      </c>
      <c r="I4078">
        <v>4</v>
      </c>
      <c r="J4078">
        <v>-0.22500000000000001</v>
      </c>
      <c r="K4078">
        <v>-1.2170000000000001</v>
      </c>
      <c r="L4078">
        <v>-2.21</v>
      </c>
      <c r="M4078">
        <v>-3</v>
      </c>
      <c r="N4078">
        <v>-3.1819999999999999</v>
      </c>
      <c r="O4078">
        <v>1.171</v>
      </c>
      <c r="P4078">
        <v>1.175</v>
      </c>
      <c r="Q4078">
        <v>1.1719999999999999</v>
      </c>
      <c r="R4078">
        <v>0.9</v>
      </c>
      <c r="S4078">
        <v>0.41699999999999998</v>
      </c>
    </row>
    <row r="4079" spans="1:19" x14ac:dyDescent="0.3">
      <c r="A4079">
        <v>480</v>
      </c>
      <c r="B4079">
        <v>-0.20899999999999999</v>
      </c>
      <c r="C4079">
        <v>-1.1990000000000001</v>
      </c>
      <c r="D4079">
        <v>-2.206</v>
      </c>
      <c r="E4079">
        <v>-2.98</v>
      </c>
      <c r="F4079">
        <v>-3.17</v>
      </c>
      <c r="G4079">
        <v>3.8</v>
      </c>
      <c r="H4079">
        <v>0</v>
      </c>
      <c r="I4079">
        <v>4</v>
      </c>
      <c r="J4079">
        <v>-0.22500000000000001</v>
      </c>
      <c r="K4079">
        <v>-1.218</v>
      </c>
      <c r="L4079">
        <v>-2.2109999999999999</v>
      </c>
      <c r="M4079">
        <v>-3.0009999999999999</v>
      </c>
      <c r="N4079">
        <v>-3.1829999999999998</v>
      </c>
      <c r="O4079">
        <v>1.171</v>
      </c>
      <c r="P4079">
        <v>1.1739999999999999</v>
      </c>
      <c r="Q4079">
        <v>1.173</v>
      </c>
      <c r="R4079">
        <v>0.90100000000000002</v>
      </c>
      <c r="S4079">
        <v>0.41699999999999998</v>
      </c>
    </row>
    <row r="4080" spans="1:19" x14ac:dyDescent="0.3">
      <c r="A4080">
        <v>540</v>
      </c>
      <c r="B4080">
        <v>-0.20899999999999999</v>
      </c>
      <c r="C4080">
        <v>-1.1990000000000001</v>
      </c>
      <c r="D4080">
        <v>-2.206</v>
      </c>
      <c r="E4080">
        <v>-2.98</v>
      </c>
      <c r="F4080">
        <v>-3.17</v>
      </c>
      <c r="G4080">
        <v>3.8</v>
      </c>
      <c r="H4080">
        <v>0</v>
      </c>
      <c r="I4080">
        <v>4</v>
      </c>
      <c r="J4080">
        <v>-0.22500000000000001</v>
      </c>
      <c r="K4080">
        <v>-1.2190000000000001</v>
      </c>
      <c r="L4080">
        <v>-2.2109999999999999</v>
      </c>
      <c r="M4080">
        <v>-3.0019999999999998</v>
      </c>
      <c r="N4080">
        <v>-3.1850000000000001</v>
      </c>
      <c r="O4080">
        <v>1.171</v>
      </c>
      <c r="P4080">
        <v>1.173</v>
      </c>
      <c r="Q4080">
        <v>1.1719999999999999</v>
      </c>
      <c r="R4080">
        <v>0.90200000000000002</v>
      </c>
      <c r="S4080">
        <v>0.41799999999999998</v>
      </c>
    </row>
    <row r="4081" spans="1:19" x14ac:dyDescent="0.3">
      <c r="A4081">
        <v>600</v>
      </c>
      <c r="B4081">
        <v>-0.20899999999999999</v>
      </c>
      <c r="C4081">
        <v>-1.1990000000000001</v>
      </c>
      <c r="D4081">
        <v>-2.206</v>
      </c>
      <c r="E4081">
        <v>-2.98</v>
      </c>
      <c r="F4081">
        <v>-3.17</v>
      </c>
      <c r="G4081">
        <v>3.8</v>
      </c>
      <c r="H4081">
        <v>0</v>
      </c>
      <c r="I4081">
        <v>4</v>
      </c>
      <c r="J4081">
        <v>-0.22600000000000001</v>
      </c>
      <c r="K4081">
        <v>-1.22</v>
      </c>
      <c r="L4081">
        <v>-2.2109999999999999</v>
      </c>
      <c r="M4081">
        <v>-3.0030000000000001</v>
      </c>
      <c r="N4081">
        <v>-3.1859999999999999</v>
      </c>
      <c r="O4081">
        <v>1.1719999999999999</v>
      </c>
      <c r="P4081">
        <v>1.173</v>
      </c>
      <c r="Q4081">
        <v>1.171</v>
      </c>
      <c r="R4081">
        <v>0.90200000000000002</v>
      </c>
      <c r="S4081">
        <v>0.41799999999999998</v>
      </c>
    </row>
    <row r="4083" spans="1:19" x14ac:dyDescent="0.3">
      <c r="A4083" t="s">
        <v>0</v>
      </c>
      <c r="B4083" t="s">
        <v>315</v>
      </c>
    </row>
    <row r="4084" spans="1:19" x14ac:dyDescent="0.3">
      <c r="A4084">
        <v>0</v>
      </c>
      <c r="B4084">
        <v>-0.21</v>
      </c>
      <c r="C4084">
        <v>-1.1990000000000001</v>
      </c>
      <c r="D4084">
        <v>-2.206</v>
      </c>
      <c r="E4084">
        <v>-2.9740000000000002</v>
      </c>
      <c r="F4084">
        <v>-3.16</v>
      </c>
      <c r="G4084">
        <v>3.8</v>
      </c>
      <c r="H4084">
        <v>0</v>
      </c>
      <c r="I4084">
        <v>4</v>
      </c>
      <c r="J4084">
        <v>-0.215</v>
      </c>
      <c r="K4084">
        <v>-1.2150000000000001</v>
      </c>
      <c r="L4084">
        <v>-2.2109999999999999</v>
      </c>
      <c r="M4084">
        <v>-2.992</v>
      </c>
      <c r="N4084">
        <v>-3.16</v>
      </c>
      <c r="O4084">
        <v>1.155</v>
      </c>
      <c r="P4084">
        <v>1.155</v>
      </c>
      <c r="Q4084">
        <v>1.1479999999999999</v>
      </c>
      <c r="R4084">
        <v>0.86699999999999999</v>
      </c>
      <c r="S4084">
        <v>0.38900000000000001</v>
      </c>
    </row>
    <row r="4085" spans="1:19" x14ac:dyDescent="0.3">
      <c r="A4085">
        <v>60</v>
      </c>
      <c r="B4085">
        <v>-0.21</v>
      </c>
      <c r="C4085">
        <v>-1.1990000000000001</v>
      </c>
      <c r="D4085">
        <v>-2.206</v>
      </c>
      <c r="E4085">
        <v>-2.9740000000000002</v>
      </c>
      <c r="F4085">
        <v>-3.16</v>
      </c>
      <c r="G4085">
        <v>3.8</v>
      </c>
      <c r="H4085">
        <v>0</v>
      </c>
      <c r="I4085">
        <v>4</v>
      </c>
      <c r="J4085">
        <v>-0.221</v>
      </c>
      <c r="K4085">
        <v>-1.2150000000000001</v>
      </c>
      <c r="L4085">
        <v>-2.2090000000000001</v>
      </c>
      <c r="M4085">
        <v>-2.988</v>
      </c>
      <c r="N4085">
        <v>-3.1680000000000001</v>
      </c>
      <c r="O4085">
        <v>1.1639999999999999</v>
      </c>
      <c r="P4085">
        <v>1.1679999999999999</v>
      </c>
      <c r="Q4085">
        <v>1.153</v>
      </c>
      <c r="R4085">
        <v>0.86299999999999999</v>
      </c>
      <c r="S4085">
        <v>0.41199999999999998</v>
      </c>
    </row>
    <row r="4086" spans="1:19" x14ac:dyDescent="0.3">
      <c r="A4086">
        <v>120</v>
      </c>
      <c r="B4086">
        <v>-0.21</v>
      </c>
      <c r="C4086">
        <v>-1.1990000000000001</v>
      </c>
      <c r="D4086">
        <v>-2.206</v>
      </c>
      <c r="E4086">
        <v>-2.9740000000000002</v>
      </c>
      <c r="F4086">
        <v>-3.16</v>
      </c>
      <c r="G4086">
        <v>3.8</v>
      </c>
      <c r="H4086">
        <v>0</v>
      </c>
      <c r="I4086">
        <v>4</v>
      </c>
      <c r="J4086">
        <v>-0.222</v>
      </c>
      <c r="K4086">
        <v>-1.2170000000000001</v>
      </c>
      <c r="L4086">
        <v>-2.2120000000000002</v>
      </c>
      <c r="M4086">
        <v>-2.9940000000000002</v>
      </c>
      <c r="N4086">
        <v>-3.169</v>
      </c>
      <c r="O4086">
        <v>1.165</v>
      </c>
      <c r="P4086">
        <v>1.179</v>
      </c>
      <c r="Q4086">
        <v>1.171</v>
      </c>
      <c r="R4086">
        <v>0.88600000000000001</v>
      </c>
      <c r="S4086">
        <v>0.41299999999999998</v>
      </c>
    </row>
    <row r="4087" spans="1:19" x14ac:dyDescent="0.3">
      <c r="A4087">
        <v>180</v>
      </c>
      <c r="B4087">
        <v>-0.21</v>
      </c>
      <c r="C4087">
        <v>-1.1990000000000001</v>
      </c>
      <c r="D4087">
        <v>-2.206</v>
      </c>
      <c r="E4087">
        <v>-2.9740000000000002</v>
      </c>
      <c r="F4087">
        <v>-3.16</v>
      </c>
      <c r="G4087">
        <v>3.8</v>
      </c>
      <c r="H4087">
        <v>0</v>
      </c>
      <c r="I4087">
        <v>4</v>
      </c>
      <c r="J4087">
        <v>-0.222</v>
      </c>
      <c r="K4087">
        <v>-1.214</v>
      </c>
      <c r="L4087">
        <v>-2.2090000000000001</v>
      </c>
      <c r="M4087">
        <v>-2.9889999999999999</v>
      </c>
      <c r="N4087">
        <v>-3.17</v>
      </c>
      <c r="O4087">
        <v>1.165</v>
      </c>
      <c r="P4087">
        <v>1.1759999999999999</v>
      </c>
      <c r="Q4087">
        <v>1.165</v>
      </c>
      <c r="R4087">
        <v>0.874</v>
      </c>
      <c r="S4087">
        <v>0.41299999999999998</v>
      </c>
    </row>
    <row r="4088" spans="1:19" x14ac:dyDescent="0.3">
      <c r="A4088">
        <v>240</v>
      </c>
      <c r="B4088">
        <v>-0.21</v>
      </c>
      <c r="C4088">
        <v>-1.1990000000000001</v>
      </c>
      <c r="D4088">
        <v>-2.206</v>
      </c>
      <c r="E4088">
        <v>-2.9740000000000002</v>
      </c>
      <c r="F4088">
        <v>-3.16</v>
      </c>
      <c r="G4088">
        <v>3.8</v>
      </c>
      <c r="H4088">
        <v>0</v>
      </c>
      <c r="I4088">
        <v>4</v>
      </c>
      <c r="J4088">
        <v>-0.224</v>
      </c>
      <c r="K4088">
        <v>-1.2150000000000001</v>
      </c>
      <c r="L4088">
        <v>-2.2109999999999999</v>
      </c>
      <c r="M4088">
        <v>-2.988</v>
      </c>
      <c r="N4088">
        <v>-3.1709999999999998</v>
      </c>
      <c r="O4088">
        <v>1.169</v>
      </c>
      <c r="P4088">
        <v>1.181</v>
      </c>
      <c r="Q4088">
        <v>1.1739999999999999</v>
      </c>
      <c r="R4088">
        <v>0.875</v>
      </c>
      <c r="S4088">
        <v>0.41299999999999998</v>
      </c>
    </row>
    <row r="4089" spans="1:19" x14ac:dyDescent="0.3">
      <c r="A4089">
        <v>300</v>
      </c>
      <c r="B4089">
        <v>-0.21</v>
      </c>
      <c r="C4089">
        <v>-1.1990000000000001</v>
      </c>
      <c r="D4089">
        <v>-2.206</v>
      </c>
      <c r="E4089">
        <v>-2.9740000000000002</v>
      </c>
      <c r="F4089">
        <v>-3.16</v>
      </c>
      <c r="G4089">
        <v>3.8</v>
      </c>
      <c r="H4089">
        <v>0</v>
      </c>
      <c r="I4089">
        <v>4</v>
      </c>
      <c r="J4089">
        <v>-0.224</v>
      </c>
      <c r="K4089">
        <v>-1.2150000000000001</v>
      </c>
      <c r="L4089">
        <v>-2.2109999999999999</v>
      </c>
      <c r="M4089">
        <v>-2.99</v>
      </c>
      <c r="N4089">
        <v>-3.1709999999999998</v>
      </c>
      <c r="O4089">
        <v>1.169</v>
      </c>
      <c r="P4089">
        <v>1.1759999999999999</v>
      </c>
      <c r="Q4089">
        <v>1.171</v>
      </c>
      <c r="R4089">
        <v>0.88500000000000001</v>
      </c>
      <c r="S4089">
        <v>0.41299999999999998</v>
      </c>
    </row>
    <row r="4090" spans="1:19" x14ac:dyDescent="0.3">
      <c r="A4090">
        <v>360</v>
      </c>
      <c r="B4090">
        <v>-0.21</v>
      </c>
      <c r="C4090">
        <v>-1.1990000000000001</v>
      </c>
      <c r="D4090">
        <v>-2.206</v>
      </c>
      <c r="E4090">
        <v>-2.9740000000000002</v>
      </c>
      <c r="F4090">
        <v>-3.16</v>
      </c>
      <c r="G4090">
        <v>3.8</v>
      </c>
      <c r="H4090">
        <v>0</v>
      </c>
      <c r="I4090">
        <v>4</v>
      </c>
      <c r="J4090">
        <v>-0.22500000000000001</v>
      </c>
      <c r="K4090">
        <v>-1.216</v>
      </c>
      <c r="L4090">
        <v>-2.21</v>
      </c>
      <c r="M4090">
        <v>-2.9929999999999999</v>
      </c>
      <c r="N4090">
        <v>-3.1709999999999998</v>
      </c>
      <c r="O4090">
        <v>1.17</v>
      </c>
      <c r="P4090">
        <v>1.1759999999999999</v>
      </c>
      <c r="Q4090">
        <v>1.17</v>
      </c>
      <c r="R4090">
        <v>0.89100000000000001</v>
      </c>
      <c r="S4090">
        <v>0.41299999999999998</v>
      </c>
    </row>
    <row r="4091" spans="1:19" x14ac:dyDescent="0.3">
      <c r="A4091">
        <v>420</v>
      </c>
      <c r="B4091">
        <v>-0.21</v>
      </c>
      <c r="C4091">
        <v>-1.1990000000000001</v>
      </c>
      <c r="D4091">
        <v>-2.206</v>
      </c>
      <c r="E4091">
        <v>-2.9740000000000002</v>
      </c>
      <c r="F4091">
        <v>-3.16</v>
      </c>
      <c r="G4091">
        <v>3.8</v>
      </c>
      <c r="H4091">
        <v>0</v>
      </c>
      <c r="I4091">
        <v>4</v>
      </c>
      <c r="J4091">
        <v>-0.22500000000000001</v>
      </c>
      <c r="K4091">
        <v>-1.2170000000000001</v>
      </c>
      <c r="L4091">
        <v>-2.21</v>
      </c>
      <c r="M4091">
        <v>-2.9940000000000002</v>
      </c>
      <c r="N4091">
        <v>-3.1720000000000002</v>
      </c>
      <c r="O4091">
        <v>1.171</v>
      </c>
      <c r="P4091">
        <v>1.175</v>
      </c>
      <c r="Q4091">
        <v>1.171</v>
      </c>
      <c r="R4091">
        <v>0.89400000000000002</v>
      </c>
      <c r="S4091">
        <v>0.41399999999999998</v>
      </c>
    </row>
    <row r="4092" spans="1:19" x14ac:dyDescent="0.3">
      <c r="A4092">
        <v>480</v>
      </c>
      <c r="B4092">
        <v>-0.21</v>
      </c>
      <c r="C4092">
        <v>-1.1990000000000001</v>
      </c>
      <c r="D4092">
        <v>-2.206</v>
      </c>
      <c r="E4092">
        <v>-2.9740000000000002</v>
      </c>
      <c r="F4092">
        <v>-3.16</v>
      </c>
      <c r="G4092">
        <v>3.8</v>
      </c>
      <c r="H4092">
        <v>0</v>
      </c>
      <c r="I4092">
        <v>4</v>
      </c>
      <c r="J4092">
        <v>-0.22500000000000001</v>
      </c>
      <c r="K4092">
        <v>-1.218</v>
      </c>
      <c r="L4092">
        <v>-2.2109999999999999</v>
      </c>
      <c r="M4092">
        <v>-2.9950000000000001</v>
      </c>
      <c r="N4092">
        <v>-3.173</v>
      </c>
      <c r="O4092">
        <v>1.171</v>
      </c>
      <c r="P4092">
        <v>1.1739999999999999</v>
      </c>
      <c r="Q4092">
        <v>1.173</v>
      </c>
      <c r="R4092">
        <v>0.89500000000000002</v>
      </c>
      <c r="S4092">
        <v>0.41399999999999998</v>
      </c>
    </row>
    <row r="4093" spans="1:19" x14ac:dyDescent="0.3">
      <c r="A4093">
        <v>540</v>
      </c>
      <c r="B4093">
        <v>-0.21</v>
      </c>
      <c r="C4093">
        <v>-1.1990000000000001</v>
      </c>
      <c r="D4093">
        <v>-2.206</v>
      </c>
      <c r="E4093">
        <v>-2.9740000000000002</v>
      </c>
      <c r="F4093">
        <v>-3.16</v>
      </c>
      <c r="G4093">
        <v>3.8</v>
      </c>
      <c r="H4093">
        <v>0</v>
      </c>
      <c r="I4093">
        <v>4</v>
      </c>
      <c r="J4093">
        <v>-0.22500000000000001</v>
      </c>
      <c r="K4093">
        <v>-1.2190000000000001</v>
      </c>
      <c r="L4093">
        <v>-2.2109999999999999</v>
      </c>
      <c r="M4093">
        <v>-2.996</v>
      </c>
      <c r="N4093">
        <v>-3.1739999999999999</v>
      </c>
      <c r="O4093">
        <v>1.171</v>
      </c>
      <c r="P4093">
        <v>1.173</v>
      </c>
      <c r="Q4093">
        <v>1.1719999999999999</v>
      </c>
      <c r="R4093">
        <v>0.89500000000000002</v>
      </c>
      <c r="S4093">
        <v>0.41399999999999998</v>
      </c>
    </row>
    <row r="4094" spans="1:19" x14ac:dyDescent="0.3">
      <c r="A4094">
        <v>600</v>
      </c>
      <c r="B4094">
        <v>-0.21</v>
      </c>
      <c r="C4094">
        <v>-1.1990000000000001</v>
      </c>
      <c r="D4094">
        <v>-2.206</v>
      </c>
      <c r="E4094">
        <v>-2.9740000000000002</v>
      </c>
      <c r="F4094">
        <v>-3.16</v>
      </c>
      <c r="G4094">
        <v>3.8</v>
      </c>
      <c r="H4094">
        <v>0</v>
      </c>
      <c r="I4094">
        <v>4</v>
      </c>
      <c r="J4094">
        <v>-0.22600000000000001</v>
      </c>
      <c r="K4094">
        <v>-1.22</v>
      </c>
      <c r="L4094">
        <v>-2.2109999999999999</v>
      </c>
      <c r="M4094">
        <v>-2.996</v>
      </c>
      <c r="N4094">
        <v>-3.1749999999999998</v>
      </c>
      <c r="O4094">
        <v>1.1719999999999999</v>
      </c>
      <c r="P4094">
        <v>1.173</v>
      </c>
      <c r="Q4094">
        <v>1.171</v>
      </c>
      <c r="R4094">
        <v>0.89600000000000002</v>
      </c>
      <c r="S4094">
        <v>0.41499999999999998</v>
      </c>
    </row>
    <row r="4096" spans="1:19" x14ac:dyDescent="0.3">
      <c r="A4096" t="s">
        <v>0</v>
      </c>
      <c r="B4096" t="s">
        <v>316</v>
      </c>
    </row>
    <row r="4097" spans="1:19" x14ac:dyDescent="0.3">
      <c r="A4097">
        <v>0</v>
      </c>
      <c r="B4097">
        <v>-0.20899999999999999</v>
      </c>
      <c r="C4097">
        <v>-1.198</v>
      </c>
      <c r="D4097">
        <v>-2.2069999999999999</v>
      </c>
      <c r="E4097">
        <v>-3.0190000000000001</v>
      </c>
      <c r="F4097">
        <v>-3.24</v>
      </c>
      <c r="G4097">
        <v>3.8</v>
      </c>
      <c r="H4097">
        <v>0.01</v>
      </c>
      <c r="I4097">
        <v>4</v>
      </c>
      <c r="J4097">
        <v>-0.215</v>
      </c>
      <c r="K4097">
        <v>-1.2150000000000001</v>
      </c>
      <c r="L4097">
        <v>-2.2120000000000002</v>
      </c>
      <c r="M4097">
        <v>-3.0379999999999998</v>
      </c>
      <c r="N4097">
        <v>-3.24</v>
      </c>
      <c r="O4097">
        <v>1.155</v>
      </c>
      <c r="P4097">
        <v>1.155</v>
      </c>
      <c r="Q4097">
        <v>1.1499999999999999</v>
      </c>
      <c r="R4097">
        <v>0.91600000000000004</v>
      </c>
      <c r="S4097">
        <v>0.41499999999999998</v>
      </c>
    </row>
    <row r="4098" spans="1:19" x14ac:dyDescent="0.3">
      <c r="A4098">
        <v>60</v>
      </c>
      <c r="B4098">
        <v>-0.20899999999999999</v>
      </c>
      <c r="C4098">
        <v>-1.198</v>
      </c>
      <c r="D4098">
        <v>-2.2069999999999999</v>
      </c>
      <c r="E4098">
        <v>-3.0190000000000001</v>
      </c>
      <c r="F4098">
        <v>-3.24</v>
      </c>
      <c r="G4098">
        <v>3.8</v>
      </c>
      <c r="H4098">
        <v>0.01</v>
      </c>
      <c r="I4098">
        <v>4</v>
      </c>
      <c r="J4098">
        <v>-0.22</v>
      </c>
      <c r="K4098">
        <v>-1.216</v>
      </c>
      <c r="L4098">
        <v>-2.21</v>
      </c>
      <c r="M4098">
        <v>-3.0339999999999998</v>
      </c>
      <c r="N4098">
        <v>-3.2490000000000001</v>
      </c>
      <c r="O4098">
        <v>1.1659999999999999</v>
      </c>
      <c r="P4098">
        <v>1.17</v>
      </c>
      <c r="Q4098">
        <v>1.155</v>
      </c>
      <c r="R4098">
        <v>0.91400000000000003</v>
      </c>
      <c r="S4098">
        <v>0.44</v>
      </c>
    </row>
    <row r="4099" spans="1:19" x14ac:dyDescent="0.3">
      <c r="A4099">
        <v>120</v>
      </c>
      <c r="B4099">
        <v>-0.20899999999999999</v>
      </c>
      <c r="C4099">
        <v>-1.198</v>
      </c>
      <c r="D4099">
        <v>-2.2069999999999999</v>
      </c>
      <c r="E4099">
        <v>-3.0190000000000001</v>
      </c>
      <c r="F4099">
        <v>-3.24</v>
      </c>
      <c r="G4099">
        <v>3.8</v>
      </c>
      <c r="H4099">
        <v>0.01</v>
      </c>
      <c r="I4099">
        <v>4</v>
      </c>
      <c r="J4099">
        <v>-0.219</v>
      </c>
      <c r="K4099">
        <v>-1.2170000000000001</v>
      </c>
      <c r="L4099">
        <v>-2.2130000000000001</v>
      </c>
      <c r="M4099">
        <v>-3.04</v>
      </c>
      <c r="N4099">
        <v>-3.2509999999999999</v>
      </c>
      <c r="O4099">
        <v>1.1679999999999999</v>
      </c>
      <c r="P4099">
        <v>1.179</v>
      </c>
      <c r="Q4099">
        <v>1.1739999999999999</v>
      </c>
      <c r="R4099">
        <v>0.93899999999999995</v>
      </c>
      <c r="S4099">
        <v>0.441</v>
      </c>
    </row>
    <row r="4100" spans="1:19" x14ac:dyDescent="0.3">
      <c r="A4100">
        <v>180</v>
      </c>
      <c r="B4100">
        <v>-0.20899999999999999</v>
      </c>
      <c r="C4100">
        <v>-1.198</v>
      </c>
      <c r="D4100">
        <v>-2.2069999999999999</v>
      </c>
      <c r="E4100">
        <v>-3.0190000000000001</v>
      </c>
      <c r="F4100">
        <v>-3.24</v>
      </c>
      <c r="G4100">
        <v>3.8</v>
      </c>
      <c r="H4100">
        <v>0.01</v>
      </c>
      <c r="I4100">
        <v>4</v>
      </c>
      <c r="J4100">
        <v>-0.219</v>
      </c>
      <c r="K4100">
        <v>-1.214</v>
      </c>
      <c r="L4100">
        <v>-2.2109999999999999</v>
      </c>
      <c r="M4100">
        <v>-3.036</v>
      </c>
      <c r="N4100">
        <v>-3.2509999999999999</v>
      </c>
      <c r="O4100">
        <v>1.171</v>
      </c>
      <c r="P4100">
        <v>1.1759999999999999</v>
      </c>
      <c r="Q4100">
        <v>1.167</v>
      </c>
      <c r="R4100">
        <v>0.92700000000000005</v>
      </c>
      <c r="S4100">
        <v>0.441</v>
      </c>
    </row>
    <row r="4101" spans="1:19" x14ac:dyDescent="0.3">
      <c r="A4101">
        <v>240</v>
      </c>
      <c r="B4101">
        <v>-0.20899999999999999</v>
      </c>
      <c r="C4101">
        <v>-1.198</v>
      </c>
      <c r="D4101">
        <v>-2.2069999999999999</v>
      </c>
      <c r="E4101">
        <v>-3.0190000000000001</v>
      </c>
      <c r="F4101">
        <v>-3.24</v>
      </c>
      <c r="G4101">
        <v>3.8</v>
      </c>
      <c r="H4101">
        <v>0.01</v>
      </c>
      <c r="I4101">
        <v>4</v>
      </c>
      <c r="J4101">
        <v>-0.22</v>
      </c>
      <c r="K4101">
        <v>-1.2150000000000001</v>
      </c>
      <c r="L4101">
        <v>-2.2130000000000001</v>
      </c>
      <c r="M4101">
        <v>-3.0350000000000001</v>
      </c>
      <c r="N4101">
        <v>-3.2519999999999998</v>
      </c>
      <c r="O4101">
        <v>1.175</v>
      </c>
      <c r="P4101">
        <v>1.18</v>
      </c>
      <c r="Q4101">
        <v>1.1759999999999999</v>
      </c>
      <c r="R4101">
        <v>0.92600000000000005</v>
      </c>
      <c r="S4101">
        <v>0.441</v>
      </c>
    </row>
    <row r="4102" spans="1:19" x14ac:dyDescent="0.3">
      <c r="A4102">
        <v>300</v>
      </c>
      <c r="B4102">
        <v>-0.20899999999999999</v>
      </c>
      <c r="C4102">
        <v>-1.198</v>
      </c>
      <c r="D4102">
        <v>-2.2069999999999999</v>
      </c>
      <c r="E4102">
        <v>-3.0190000000000001</v>
      </c>
      <c r="F4102">
        <v>-3.24</v>
      </c>
      <c r="G4102">
        <v>3.8</v>
      </c>
      <c r="H4102">
        <v>0.01</v>
      </c>
      <c r="I4102">
        <v>4</v>
      </c>
      <c r="J4102">
        <v>-0.219</v>
      </c>
      <c r="K4102">
        <v>-1.2150000000000001</v>
      </c>
      <c r="L4102">
        <v>-2.2130000000000001</v>
      </c>
      <c r="M4102">
        <v>-3.036</v>
      </c>
      <c r="N4102">
        <v>-3.2530000000000001</v>
      </c>
      <c r="O4102">
        <v>1.1759999999999999</v>
      </c>
      <c r="P4102">
        <v>1.1759999999999999</v>
      </c>
      <c r="Q4102">
        <v>1.175</v>
      </c>
      <c r="R4102">
        <v>0.93300000000000005</v>
      </c>
      <c r="S4102">
        <v>0.441</v>
      </c>
    </row>
    <row r="4103" spans="1:19" x14ac:dyDescent="0.3">
      <c r="A4103">
        <v>360</v>
      </c>
      <c r="B4103">
        <v>-0.20899999999999999</v>
      </c>
      <c r="C4103">
        <v>-1.198</v>
      </c>
      <c r="D4103">
        <v>-2.2069999999999999</v>
      </c>
      <c r="E4103">
        <v>-3.0190000000000001</v>
      </c>
      <c r="F4103">
        <v>-3.24</v>
      </c>
      <c r="G4103">
        <v>3.8</v>
      </c>
      <c r="H4103">
        <v>0.01</v>
      </c>
      <c r="I4103">
        <v>4</v>
      </c>
      <c r="J4103">
        <v>-0.219</v>
      </c>
      <c r="K4103">
        <v>-1.216</v>
      </c>
      <c r="L4103">
        <v>-2.2120000000000002</v>
      </c>
      <c r="M4103">
        <v>-3.0379999999999998</v>
      </c>
      <c r="N4103">
        <v>-3.2530000000000001</v>
      </c>
      <c r="O4103">
        <v>1.179</v>
      </c>
      <c r="P4103">
        <v>1.1759999999999999</v>
      </c>
      <c r="Q4103">
        <v>1.1719999999999999</v>
      </c>
      <c r="R4103">
        <v>0.93899999999999995</v>
      </c>
      <c r="S4103">
        <v>0.441</v>
      </c>
    </row>
    <row r="4104" spans="1:19" x14ac:dyDescent="0.3">
      <c r="A4104">
        <v>420</v>
      </c>
      <c r="B4104">
        <v>-0.20899999999999999</v>
      </c>
      <c r="C4104">
        <v>-1.198</v>
      </c>
      <c r="D4104">
        <v>-2.2069999999999999</v>
      </c>
      <c r="E4104">
        <v>-3.0190000000000001</v>
      </c>
      <c r="F4104">
        <v>-3.24</v>
      </c>
      <c r="G4104">
        <v>3.8</v>
      </c>
      <c r="H4104">
        <v>0.01</v>
      </c>
      <c r="I4104">
        <v>4</v>
      </c>
      <c r="J4104">
        <v>-0.218</v>
      </c>
      <c r="K4104">
        <v>-1.2170000000000001</v>
      </c>
      <c r="L4104">
        <v>-2.2120000000000002</v>
      </c>
      <c r="M4104">
        <v>-3.0390000000000001</v>
      </c>
      <c r="N4104">
        <v>-3.254</v>
      </c>
      <c r="O4104">
        <v>1.18</v>
      </c>
      <c r="P4104">
        <v>1.177</v>
      </c>
      <c r="Q4104">
        <v>1.173</v>
      </c>
      <c r="R4104">
        <v>0.94299999999999995</v>
      </c>
      <c r="S4104">
        <v>0.442</v>
      </c>
    </row>
    <row r="4105" spans="1:19" x14ac:dyDescent="0.3">
      <c r="A4105">
        <v>480</v>
      </c>
      <c r="B4105">
        <v>-0.20899999999999999</v>
      </c>
      <c r="C4105">
        <v>-1.198</v>
      </c>
      <c r="D4105">
        <v>-2.2069999999999999</v>
      </c>
      <c r="E4105">
        <v>-3.0190000000000001</v>
      </c>
      <c r="F4105">
        <v>-3.24</v>
      </c>
      <c r="G4105">
        <v>3.8</v>
      </c>
      <c r="H4105">
        <v>0.01</v>
      </c>
      <c r="I4105">
        <v>4</v>
      </c>
      <c r="J4105">
        <v>-0.216</v>
      </c>
      <c r="K4105">
        <v>-1.2170000000000001</v>
      </c>
      <c r="L4105">
        <v>-2.2120000000000002</v>
      </c>
      <c r="M4105">
        <v>-3.04</v>
      </c>
      <c r="N4105">
        <v>-3.2549999999999999</v>
      </c>
      <c r="O4105">
        <v>1.181</v>
      </c>
      <c r="P4105">
        <v>1.1759999999999999</v>
      </c>
      <c r="Q4105">
        <v>1.1739999999999999</v>
      </c>
      <c r="R4105">
        <v>0.94399999999999995</v>
      </c>
      <c r="S4105">
        <v>0.442</v>
      </c>
    </row>
    <row r="4106" spans="1:19" x14ac:dyDescent="0.3">
      <c r="A4106">
        <v>540</v>
      </c>
      <c r="B4106">
        <v>-0.20899999999999999</v>
      </c>
      <c r="C4106">
        <v>-1.198</v>
      </c>
      <c r="D4106">
        <v>-2.2069999999999999</v>
      </c>
      <c r="E4106">
        <v>-3.0190000000000001</v>
      </c>
      <c r="F4106">
        <v>-3.24</v>
      </c>
      <c r="G4106">
        <v>3.8</v>
      </c>
      <c r="H4106">
        <v>0.01</v>
      </c>
      <c r="I4106">
        <v>4</v>
      </c>
      <c r="J4106">
        <v>-0.215</v>
      </c>
      <c r="K4106">
        <v>-1.2170000000000001</v>
      </c>
      <c r="L4106">
        <v>-2.2120000000000002</v>
      </c>
      <c r="M4106">
        <v>-3.0409999999999999</v>
      </c>
      <c r="N4106">
        <v>-3.2559999999999998</v>
      </c>
      <c r="O4106">
        <v>1.1830000000000001</v>
      </c>
      <c r="P4106">
        <v>1.1759999999999999</v>
      </c>
      <c r="Q4106">
        <v>1.1739999999999999</v>
      </c>
      <c r="R4106">
        <v>0.94499999999999995</v>
      </c>
      <c r="S4106">
        <v>0.443</v>
      </c>
    </row>
    <row r="4107" spans="1:19" x14ac:dyDescent="0.3">
      <c r="A4107">
        <v>600</v>
      </c>
      <c r="B4107">
        <v>-0.20899999999999999</v>
      </c>
      <c r="C4107">
        <v>-1.198</v>
      </c>
      <c r="D4107">
        <v>-2.2069999999999999</v>
      </c>
      <c r="E4107">
        <v>-3.0190000000000001</v>
      </c>
      <c r="F4107">
        <v>-3.24</v>
      </c>
      <c r="G4107">
        <v>3.8</v>
      </c>
      <c r="H4107">
        <v>0.01</v>
      </c>
      <c r="I4107">
        <v>4</v>
      </c>
      <c r="J4107">
        <v>-0.215</v>
      </c>
      <c r="K4107">
        <v>-1.2170000000000001</v>
      </c>
      <c r="L4107">
        <v>-2.2120000000000002</v>
      </c>
      <c r="M4107">
        <v>-3.0419999999999998</v>
      </c>
      <c r="N4107">
        <v>-3.258</v>
      </c>
      <c r="O4107">
        <v>1.1839999999999999</v>
      </c>
      <c r="P4107">
        <v>1.177</v>
      </c>
      <c r="Q4107">
        <v>1.1739999999999999</v>
      </c>
      <c r="R4107">
        <v>0.94499999999999995</v>
      </c>
      <c r="S4107">
        <v>0.443</v>
      </c>
    </row>
    <row r="4109" spans="1:19" x14ac:dyDescent="0.3">
      <c r="A4109" t="s">
        <v>0</v>
      </c>
      <c r="B4109" t="s">
        <v>317</v>
      </c>
    </row>
    <row r="4110" spans="1:19" x14ac:dyDescent="0.3">
      <c r="A4110">
        <v>0</v>
      </c>
      <c r="B4110">
        <v>-0.20899999999999999</v>
      </c>
      <c r="C4110">
        <v>-1.198</v>
      </c>
      <c r="D4110">
        <v>-2.2069999999999999</v>
      </c>
      <c r="E4110">
        <v>-3.0139999999999998</v>
      </c>
      <c r="F4110">
        <v>-3.23</v>
      </c>
      <c r="G4110">
        <v>3.8</v>
      </c>
      <c r="H4110">
        <v>0.01</v>
      </c>
      <c r="I4110">
        <v>4</v>
      </c>
      <c r="J4110">
        <v>-0.215</v>
      </c>
      <c r="K4110">
        <v>-1.2150000000000001</v>
      </c>
      <c r="L4110">
        <v>-2.2120000000000002</v>
      </c>
      <c r="M4110">
        <v>-3.032</v>
      </c>
      <c r="N4110">
        <v>-3.23</v>
      </c>
      <c r="O4110">
        <v>1.155</v>
      </c>
      <c r="P4110">
        <v>1.155</v>
      </c>
      <c r="Q4110">
        <v>1.1499999999999999</v>
      </c>
      <c r="R4110">
        <v>0.91</v>
      </c>
      <c r="S4110">
        <v>0.41199999999999998</v>
      </c>
    </row>
    <row r="4111" spans="1:19" x14ac:dyDescent="0.3">
      <c r="A4111">
        <v>60</v>
      </c>
      <c r="B4111">
        <v>-0.20899999999999999</v>
      </c>
      <c r="C4111">
        <v>-1.198</v>
      </c>
      <c r="D4111">
        <v>-2.2069999999999999</v>
      </c>
      <c r="E4111">
        <v>-3.0139999999999998</v>
      </c>
      <c r="F4111">
        <v>-3.23</v>
      </c>
      <c r="G4111">
        <v>3.8</v>
      </c>
      <c r="H4111">
        <v>0.01</v>
      </c>
      <c r="I4111">
        <v>4</v>
      </c>
      <c r="J4111">
        <v>-0.22</v>
      </c>
      <c r="K4111">
        <v>-1.216</v>
      </c>
      <c r="L4111">
        <v>-2.21</v>
      </c>
      <c r="M4111">
        <v>-3.0289999999999999</v>
      </c>
      <c r="N4111">
        <v>-3.2389999999999999</v>
      </c>
      <c r="O4111">
        <v>1.1659999999999999</v>
      </c>
      <c r="P4111">
        <v>1.17</v>
      </c>
      <c r="Q4111">
        <v>1.1539999999999999</v>
      </c>
      <c r="R4111">
        <v>0.90700000000000003</v>
      </c>
      <c r="S4111">
        <v>0.436</v>
      </c>
    </row>
    <row r="4112" spans="1:19" x14ac:dyDescent="0.3">
      <c r="A4112">
        <v>120</v>
      </c>
      <c r="B4112">
        <v>-0.20899999999999999</v>
      </c>
      <c r="C4112">
        <v>-1.198</v>
      </c>
      <c r="D4112">
        <v>-2.2069999999999999</v>
      </c>
      <c r="E4112">
        <v>-3.0139999999999998</v>
      </c>
      <c r="F4112">
        <v>-3.23</v>
      </c>
      <c r="G4112">
        <v>3.8</v>
      </c>
      <c r="H4112">
        <v>0.01</v>
      </c>
      <c r="I4112">
        <v>4</v>
      </c>
      <c r="J4112">
        <v>-0.219</v>
      </c>
      <c r="K4112">
        <v>-1.2170000000000001</v>
      </c>
      <c r="L4112">
        <v>-2.2130000000000001</v>
      </c>
      <c r="M4112">
        <v>-3.0350000000000001</v>
      </c>
      <c r="N4112">
        <v>-3.24</v>
      </c>
      <c r="O4112">
        <v>1.1679999999999999</v>
      </c>
      <c r="P4112">
        <v>1.179</v>
      </c>
      <c r="Q4112">
        <v>1.1739999999999999</v>
      </c>
      <c r="R4112">
        <v>0.93300000000000005</v>
      </c>
      <c r="S4112">
        <v>0.437</v>
      </c>
    </row>
    <row r="4113" spans="1:19" x14ac:dyDescent="0.3">
      <c r="A4113">
        <v>180</v>
      </c>
      <c r="B4113">
        <v>-0.20899999999999999</v>
      </c>
      <c r="C4113">
        <v>-1.198</v>
      </c>
      <c r="D4113">
        <v>-2.2069999999999999</v>
      </c>
      <c r="E4113">
        <v>-3.0139999999999998</v>
      </c>
      <c r="F4113">
        <v>-3.23</v>
      </c>
      <c r="G4113">
        <v>3.8</v>
      </c>
      <c r="H4113">
        <v>0.01</v>
      </c>
      <c r="I4113">
        <v>4</v>
      </c>
      <c r="J4113">
        <v>-0.219</v>
      </c>
      <c r="K4113">
        <v>-1.214</v>
      </c>
      <c r="L4113">
        <v>-2.2109999999999999</v>
      </c>
      <c r="M4113">
        <v>-3.03</v>
      </c>
      <c r="N4113">
        <v>-3.2410000000000001</v>
      </c>
      <c r="O4113">
        <v>1.171</v>
      </c>
      <c r="P4113">
        <v>1.1759999999999999</v>
      </c>
      <c r="Q4113">
        <v>1.167</v>
      </c>
      <c r="R4113">
        <v>0.92100000000000004</v>
      </c>
      <c r="S4113">
        <v>0.437</v>
      </c>
    </row>
    <row r="4114" spans="1:19" x14ac:dyDescent="0.3">
      <c r="A4114">
        <v>240</v>
      </c>
      <c r="B4114">
        <v>-0.20899999999999999</v>
      </c>
      <c r="C4114">
        <v>-1.198</v>
      </c>
      <c r="D4114">
        <v>-2.2069999999999999</v>
      </c>
      <c r="E4114">
        <v>-3.0139999999999998</v>
      </c>
      <c r="F4114">
        <v>-3.23</v>
      </c>
      <c r="G4114">
        <v>3.8</v>
      </c>
      <c r="H4114">
        <v>0.01</v>
      </c>
      <c r="I4114">
        <v>4</v>
      </c>
      <c r="J4114">
        <v>-0.22</v>
      </c>
      <c r="K4114">
        <v>-1.2150000000000001</v>
      </c>
      <c r="L4114">
        <v>-2.2130000000000001</v>
      </c>
      <c r="M4114">
        <v>-3.0289999999999999</v>
      </c>
      <c r="N4114">
        <v>-3.2410000000000001</v>
      </c>
      <c r="O4114">
        <v>1.175</v>
      </c>
      <c r="P4114">
        <v>1.18</v>
      </c>
      <c r="Q4114">
        <v>1.1759999999999999</v>
      </c>
      <c r="R4114">
        <v>0.91900000000000004</v>
      </c>
      <c r="S4114">
        <v>0.437</v>
      </c>
    </row>
    <row r="4115" spans="1:19" x14ac:dyDescent="0.3">
      <c r="A4115">
        <v>300</v>
      </c>
      <c r="B4115">
        <v>-0.20899999999999999</v>
      </c>
      <c r="C4115">
        <v>-1.198</v>
      </c>
      <c r="D4115">
        <v>-2.2069999999999999</v>
      </c>
      <c r="E4115">
        <v>-3.0139999999999998</v>
      </c>
      <c r="F4115">
        <v>-3.23</v>
      </c>
      <c r="G4115">
        <v>3.8</v>
      </c>
      <c r="H4115">
        <v>0.01</v>
      </c>
      <c r="I4115">
        <v>4</v>
      </c>
      <c r="J4115">
        <v>-0.219</v>
      </c>
      <c r="K4115">
        <v>-1.2150000000000001</v>
      </c>
      <c r="L4115">
        <v>-2.2120000000000002</v>
      </c>
      <c r="M4115">
        <v>-3.0310000000000001</v>
      </c>
      <c r="N4115">
        <v>-3.242</v>
      </c>
      <c r="O4115">
        <v>1.1759999999999999</v>
      </c>
      <c r="P4115">
        <v>1.1759999999999999</v>
      </c>
      <c r="Q4115">
        <v>1.1739999999999999</v>
      </c>
      <c r="R4115">
        <v>0.92700000000000005</v>
      </c>
      <c r="S4115">
        <v>0.438</v>
      </c>
    </row>
    <row r="4116" spans="1:19" x14ac:dyDescent="0.3">
      <c r="A4116">
        <v>360</v>
      </c>
      <c r="B4116">
        <v>-0.20899999999999999</v>
      </c>
      <c r="C4116">
        <v>-1.198</v>
      </c>
      <c r="D4116">
        <v>-2.2069999999999999</v>
      </c>
      <c r="E4116">
        <v>-3.0139999999999998</v>
      </c>
      <c r="F4116">
        <v>-3.23</v>
      </c>
      <c r="G4116">
        <v>3.8</v>
      </c>
      <c r="H4116">
        <v>0.01</v>
      </c>
      <c r="I4116">
        <v>4</v>
      </c>
      <c r="J4116">
        <v>-0.219</v>
      </c>
      <c r="K4116">
        <v>-1.216</v>
      </c>
      <c r="L4116">
        <v>-2.2120000000000002</v>
      </c>
      <c r="M4116">
        <v>-3.032</v>
      </c>
      <c r="N4116">
        <v>-3.242</v>
      </c>
      <c r="O4116">
        <v>1.179</v>
      </c>
      <c r="P4116">
        <v>1.1759999999999999</v>
      </c>
      <c r="Q4116">
        <v>1.1719999999999999</v>
      </c>
      <c r="R4116">
        <v>0.93300000000000005</v>
      </c>
      <c r="S4116">
        <v>0.438</v>
      </c>
    </row>
    <row r="4117" spans="1:19" x14ac:dyDescent="0.3">
      <c r="A4117">
        <v>420</v>
      </c>
      <c r="B4117">
        <v>-0.20899999999999999</v>
      </c>
      <c r="C4117">
        <v>-1.198</v>
      </c>
      <c r="D4117">
        <v>-2.2069999999999999</v>
      </c>
      <c r="E4117">
        <v>-3.0139999999999998</v>
      </c>
      <c r="F4117">
        <v>-3.23</v>
      </c>
      <c r="G4117">
        <v>3.8</v>
      </c>
      <c r="H4117">
        <v>0.01</v>
      </c>
      <c r="I4117">
        <v>4</v>
      </c>
      <c r="J4117">
        <v>-0.218</v>
      </c>
      <c r="K4117">
        <v>-1.2170000000000001</v>
      </c>
      <c r="L4117">
        <v>-2.2120000000000002</v>
      </c>
      <c r="M4117">
        <v>-3.0339999999999998</v>
      </c>
      <c r="N4117">
        <v>-3.2429999999999999</v>
      </c>
      <c r="O4117">
        <v>1.18</v>
      </c>
      <c r="P4117">
        <v>1.177</v>
      </c>
      <c r="Q4117">
        <v>1.173</v>
      </c>
      <c r="R4117">
        <v>0.93700000000000006</v>
      </c>
      <c r="S4117">
        <v>0.438</v>
      </c>
    </row>
    <row r="4118" spans="1:19" x14ac:dyDescent="0.3">
      <c r="A4118">
        <v>480</v>
      </c>
      <c r="B4118">
        <v>-0.20899999999999999</v>
      </c>
      <c r="C4118">
        <v>-1.198</v>
      </c>
      <c r="D4118">
        <v>-2.2069999999999999</v>
      </c>
      <c r="E4118">
        <v>-3.0139999999999998</v>
      </c>
      <c r="F4118">
        <v>-3.23</v>
      </c>
      <c r="G4118">
        <v>3.8</v>
      </c>
      <c r="H4118">
        <v>0.01</v>
      </c>
      <c r="I4118">
        <v>4</v>
      </c>
      <c r="J4118">
        <v>-0.216</v>
      </c>
      <c r="K4118">
        <v>-1.2170000000000001</v>
      </c>
      <c r="L4118">
        <v>-2.2120000000000002</v>
      </c>
      <c r="M4118">
        <v>-3.0350000000000001</v>
      </c>
      <c r="N4118">
        <v>-3.2450000000000001</v>
      </c>
      <c r="O4118">
        <v>1.181</v>
      </c>
      <c r="P4118">
        <v>1.1759999999999999</v>
      </c>
      <c r="Q4118">
        <v>1.1739999999999999</v>
      </c>
      <c r="R4118">
        <v>0.93799999999999994</v>
      </c>
      <c r="S4118">
        <v>0.438</v>
      </c>
    </row>
    <row r="4119" spans="1:19" x14ac:dyDescent="0.3">
      <c r="A4119">
        <v>540</v>
      </c>
      <c r="B4119">
        <v>-0.20899999999999999</v>
      </c>
      <c r="C4119">
        <v>-1.198</v>
      </c>
      <c r="D4119">
        <v>-2.2069999999999999</v>
      </c>
      <c r="E4119">
        <v>-3.0139999999999998</v>
      </c>
      <c r="F4119">
        <v>-3.23</v>
      </c>
      <c r="G4119">
        <v>3.8</v>
      </c>
      <c r="H4119">
        <v>0.01</v>
      </c>
      <c r="I4119">
        <v>4</v>
      </c>
      <c r="J4119">
        <v>-0.215</v>
      </c>
      <c r="K4119">
        <v>-1.2170000000000001</v>
      </c>
      <c r="L4119">
        <v>-2.2120000000000002</v>
      </c>
      <c r="M4119">
        <v>-3.036</v>
      </c>
      <c r="N4119">
        <v>-3.246</v>
      </c>
      <c r="O4119">
        <v>1.1830000000000001</v>
      </c>
      <c r="P4119">
        <v>1.1759999999999999</v>
      </c>
      <c r="Q4119">
        <v>1.1739999999999999</v>
      </c>
      <c r="R4119">
        <v>0.93899999999999995</v>
      </c>
      <c r="S4119">
        <v>0.439</v>
      </c>
    </row>
    <row r="4120" spans="1:19" x14ac:dyDescent="0.3">
      <c r="A4120">
        <v>600</v>
      </c>
      <c r="B4120">
        <v>-0.20899999999999999</v>
      </c>
      <c r="C4120">
        <v>-1.198</v>
      </c>
      <c r="D4120">
        <v>-2.2069999999999999</v>
      </c>
      <c r="E4120">
        <v>-3.0139999999999998</v>
      </c>
      <c r="F4120">
        <v>-3.23</v>
      </c>
      <c r="G4120">
        <v>3.8</v>
      </c>
      <c r="H4120">
        <v>0.01</v>
      </c>
      <c r="I4120">
        <v>4</v>
      </c>
      <c r="J4120">
        <v>-0.215</v>
      </c>
      <c r="K4120">
        <v>-1.2170000000000001</v>
      </c>
      <c r="L4120">
        <v>-2.2120000000000002</v>
      </c>
      <c r="M4120">
        <v>-3.036</v>
      </c>
      <c r="N4120">
        <v>-3.2469999999999999</v>
      </c>
      <c r="O4120">
        <v>1.1839999999999999</v>
      </c>
      <c r="P4120">
        <v>1.177</v>
      </c>
      <c r="Q4120">
        <v>1.1739999999999999</v>
      </c>
      <c r="R4120">
        <v>0.93899999999999995</v>
      </c>
      <c r="S4120">
        <v>0.439</v>
      </c>
    </row>
    <row r="4122" spans="1:19" x14ac:dyDescent="0.3">
      <c r="A4122" t="s">
        <v>0</v>
      </c>
      <c r="B4122" t="s">
        <v>318</v>
      </c>
    </row>
    <row r="4123" spans="1:19" x14ac:dyDescent="0.3">
      <c r="A4123">
        <v>0</v>
      </c>
      <c r="B4123">
        <v>-0.20899999999999999</v>
      </c>
      <c r="C4123">
        <v>-1.198</v>
      </c>
      <c r="D4123">
        <v>-2.206</v>
      </c>
      <c r="E4123">
        <v>-3.008</v>
      </c>
      <c r="F4123">
        <v>-3.22</v>
      </c>
      <c r="G4123">
        <v>3.8</v>
      </c>
      <c r="H4123">
        <v>0.01</v>
      </c>
      <c r="I4123">
        <v>4</v>
      </c>
      <c r="J4123">
        <v>-0.215</v>
      </c>
      <c r="K4123">
        <v>-1.2150000000000001</v>
      </c>
      <c r="L4123">
        <v>-2.2120000000000002</v>
      </c>
      <c r="M4123">
        <v>-3.0270000000000001</v>
      </c>
      <c r="N4123">
        <v>-3.22</v>
      </c>
      <c r="O4123">
        <v>1.155</v>
      </c>
      <c r="P4123">
        <v>1.155</v>
      </c>
      <c r="Q4123">
        <v>1.149</v>
      </c>
      <c r="R4123">
        <v>0.90400000000000003</v>
      </c>
      <c r="S4123">
        <v>0.40799999999999997</v>
      </c>
    </row>
    <row r="4124" spans="1:19" x14ac:dyDescent="0.3">
      <c r="A4124">
        <v>60</v>
      </c>
      <c r="B4124">
        <v>-0.20899999999999999</v>
      </c>
      <c r="C4124">
        <v>-1.198</v>
      </c>
      <c r="D4124">
        <v>-2.206</v>
      </c>
      <c r="E4124">
        <v>-3.008</v>
      </c>
      <c r="F4124">
        <v>-3.22</v>
      </c>
      <c r="G4124">
        <v>3.8</v>
      </c>
      <c r="H4124">
        <v>0.01</v>
      </c>
      <c r="I4124">
        <v>4</v>
      </c>
      <c r="J4124">
        <v>-0.22</v>
      </c>
      <c r="K4124">
        <v>-1.216</v>
      </c>
      <c r="L4124">
        <v>-2.21</v>
      </c>
      <c r="M4124">
        <v>-3.0230000000000001</v>
      </c>
      <c r="N4124">
        <v>-3.2290000000000001</v>
      </c>
      <c r="O4124">
        <v>1.1659999999999999</v>
      </c>
      <c r="P4124">
        <v>1.17</v>
      </c>
      <c r="Q4124">
        <v>1.1539999999999999</v>
      </c>
      <c r="R4124">
        <v>0.90100000000000002</v>
      </c>
      <c r="S4124">
        <v>0.433</v>
      </c>
    </row>
    <row r="4125" spans="1:19" x14ac:dyDescent="0.3">
      <c r="A4125">
        <v>120</v>
      </c>
      <c r="B4125">
        <v>-0.20899999999999999</v>
      </c>
      <c r="C4125">
        <v>-1.198</v>
      </c>
      <c r="D4125">
        <v>-2.206</v>
      </c>
      <c r="E4125">
        <v>-3.008</v>
      </c>
      <c r="F4125">
        <v>-3.22</v>
      </c>
      <c r="G4125">
        <v>3.8</v>
      </c>
      <c r="H4125">
        <v>0.01</v>
      </c>
      <c r="I4125">
        <v>4</v>
      </c>
      <c r="J4125">
        <v>-0.22</v>
      </c>
      <c r="K4125">
        <v>-1.2170000000000001</v>
      </c>
      <c r="L4125">
        <v>-2.2130000000000001</v>
      </c>
      <c r="M4125">
        <v>-3.0289999999999999</v>
      </c>
      <c r="N4125">
        <v>-3.23</v>
      </c>
      <c r="O4125">
        <v>1.1679999999999999</v>
      </c>
      <c r="P4125">
        <v>1.179</v>
      </c>
      <c r="Q4125">
        <v>1.1739999999999999</v>
      </c>
      <c r="R4125">
        <v>0.92600000000000005</v>
      </c>
      <c r="S4125">
        <v>0.433</v>
      </c>
    </row>
    <row r="4126" spans="1:19" x14ac:dyDescent="0.3">
      <c r="A4126">
        <v>180</v>
      </c>
      <c r="B4126">
        <v>-0.20899999999999999</v>
      </c>
      <c r="C4126">
        <v>-1.198</v>
      </c>
      <c r="D4126">
        <v>-2.206</v>
      </c>
      <c r="E4126">
        <v>-3.008</v>
      </c>
      <c r="F4126">
        <v>-3.22</v>
      </c>
      <c r="G4126">
        <v>3.8</v>
      </c>
      <c r="H4126">
        <v>0.01</v>
      </c>
      <c r="I4126">
        <v>4</v>
      </c>
      <c r="J4126">
        <v>-0.219</v>
      </c>
      <c r="K4126">
        <v>-1.214</v>
      </c>
      <c r="L4126">
        <v>-2.2109999999999999</v>
      </c>
      <c r="M4126">
        <v>-3.0249999999999999</v>
      </c>
      <c r="N4126">
        <v>-3.2309999999999999</v>
      </c>
      <c r="O4126">
        <v>1.171</v>
      </c>
      <c r="P4126">
        <v>1.1759999999999999</v>
      </c>
      <c r="Q4126">
        <v>1.167</v>
      </c>
      <c r="R4126">
        <v>0.91500000000000004</v>
      </c>
      <c r="S4126">
        <v>0.433</v>
      </c>
    </row>
    <row r="4127" spans="1:19" x14ac:dyDescent="0.3">
      <c r="A4127">
        <v>240</v>
      </c>
      <c r="B4127">
        <v>-0.20899999999999999</v>
      </c>
      <c r="C4127">
        <v>-1.198</v>
      </c>
      <c r="D4127">
        <v>-2.206</v>
      </c>
      <c r="E4127">
        <v>-3.008</v>
      </c>
      <c r="F4127">
        <v>-3.22</v>
      </c>
      <c r="G4127">
        <v>3.8</v>
      </c>
      <c r="H4127">
        <v>0.01</v>
      </c>
      <c r="I4127">
        <v>4</v>
      </c>
      <c r="J4127">
        <v>-0.22</v>
      </c>
      <c r="K4127">
        <v>-1.2150000000000001</v>
      </c>
      <c r="L4127">
        <v>-2.2120000000000002</v>
      </c>
      <c r="M4127">
        <v>-3.024</v>
      </c>
      <c r="N4127">
        <v>-3.2309999999999999</v>
      </c>
      <c r="O4127">
        <v>1.175</v>
      </c>
      <c r="P4127">
        <v>1.18</v>
      </c>
      <c r="Q4127">
        <v>1.1759999999999999</v>
      </c>
      <c r="R4127">
        <v>0.91300000000000003</v>
      </c>
      <c r="S4127">
        <v>0.434</v>
      </c>
    </row>
    <row r="4128" spans="1:19" x14ac:dyDescent="0.3">
      <c r="A4128">
        <v>300</v>
      </c>
      <c r="B4128">
        <v>-0.20899999999999999</v>
      </c>
      <c r="C4128">
        <v>-1.198</v>
      </c>
      <c r="D4128">
        <v>-2.206</v>
      </c>
      <c r="E4128">
        <v>-3.008</v>
      </c>
      <c r="F4128">
        <v>-3.22</v>
      </c>
      <c r="G4128">
        <v>3.8</v>
      </c>
      <c r="H4128">
        <v>0.01</v>
      </c>
      <c r="I4128">
        <v>4</v>
      </c>
      <c r="J4128">
        <v>-0.219</v>
      </c>
      <c r="K4128">
        <v>-1.2150000000000001</v>
      </c>
      <c r="L4128">
        <v>-2.2120000000000002</v>
      </c>
      <c r="M4128">
        <v>-3.0249999999999999</v>
      </c>
      <c r="N4128">
        <v>-3.2320000000000002</v>
      </c>
      <c r="O4128">
        <v>1.1759999999999999</v>
      </c>
      <c r="P4128">
        <v>1.1759999999999999</v>
      </c>
      <c r="Q4128">
        <v>1.1739999999999999</v>
      </c>
      <c r="R4128">
        <v>0.92100000000000004</v>
      </c>
      <c r="S4128">
        <v>0.434</v>
      </c>
    </row>
    <row r="4129" spans="1:19" x14ac:dyDescent="0.3">
      <c r="A4129">
        <v>360</v>
      </c>
      <c r="B4129">
        <v>-0.20899999999999999</v>
      </c>
      <c r="C4129">
        <v>-1.198</v>
      </c>
      <c r="D4129">
        <v>-2.206</v>
      </c>
      <c r="E4129">
        <v>-3.008</v>
      </c>
      <c r="F4129">
        <v>-3.22</v>
      </c>
      <c r="G4129">
        <v>3.8</v>
      </c>
      <c r="H4129">
        <v>0.01</v>
      </c>
      <c r="I4129">
        <v>4</v>
      </c>
      <c r="J4129">
        <v>-0.219</v>
      </c>
      <c r="K4129">
        <v>-1.216</v>
      </c>
      <c r="L4129">
        <v>-2.2109999999999999</v>
      </c>
      <c r="M4129">
        <v>-3.0270000000000001</v>
      </c>
      <c r="N4129">
        <v>-3.2320000000000002</v>
      </c>
      <c r="O4129">
        <v>1.179</v>
      </c>
      <c r="P4129">
        <v>1.1759999999999999</v>
      </c>
      <c r="Q4129">
        <v>1.1719999999999999</v>
      </c>
      <c r="R4129">
        <v>0.92800000000000005</v>
      </c>
      <c r="S4129">
        <v>0.434</v>
      </c>
    </row>
    <row r="4130" spans="1:19" x14ac:dyDescent="0.3">
      <c r="A4130">
        <v>420</v>
      </c>
      <c r="B4130">
        <v>-0.20899999999999999</v>
      </c>
      <c r="C4130">
        <v>-1.198</v>
      </c>
      <c r="D4130">
        <v>-2.206</v>
      </c>
      <c r="E4130">
        <v>-3.008</v>
      </c>
      <c r="F4130">
        <v>-3.22</v>
      </c>
      <c r="G4130">
        <v>3.8</v>
      </c>
      <c r="H4130">
        <v>0.01</v>
      </c>
      <c r="I4130">
        <v>4</v>
      </c>
      <c r="J4130">
        <v>-0.218</v>
      </c>
      <c r="K4130">
        <v>-1.2170000000000001</v>
      </c>
      <c r="L4130">
        <v>-2.2109999999999999</v>
      </c>
      <c r="M4130">
        <v>-3.028</v>
      </c>
      <c r="N4130">
        <v>-3.2330000000000001</v>
      </c>
      <c r="O4130">
        <v>1.18</v>
      </c>
      <c r="P4130">
        <v>1.177</v>
      </c>
      <c r="Q4130">
        <v>1.173</v>
      </c>
      <c r="R4130">
        <v>0.93100000000000005</v>
      </c>
      <c r="S4130">
        <v>0.434</v>
      </c>
    </row>
    <row r="4131" spans="1:19" x14ac:dyDescent="0.3">
      <c r="A4131">
        <v>480</v>
      </c>
      <c r="B4131">
        <v>-0.20899999999999999</v>
      </c>
      <c r="C4131">
        <v>-1.198</v>
      </c>
      <c r="D4131">
        <v>-2.206</v>
      </c>
      <c r="E4131">
        <v>-3.008</v>
      </c>
      <c r="F4131">
        <v>-3.22</v>
      </c>
      <c r="G4131">
        <v>3.8</v>
      </c>
      <c r="H4131">
        <v>0.01</v>
      </c>
      <c r="I4131">
        <v>4</v>
      </c>
      <c r="J4131">
        <v>-0.216</v>
      </c>
      <c r="K4131">
        <v>-1.2170000000000001</v>
      </c>
      <c r="L4131">
        <v>-2.2120000000000002</v>
      </c>
      <c r="M4131">
        <v>-3.03</v>
      </c>
      <c r="N4131">
        <v>-3.234</v>
      </c>
      <c r="O4131">
        <v>1.181</v>
      </c>
      <c r="P4131">
        <v>1.1759999999999999</v>
      </c>
      <c r="Q4131">
        <v>1.1739999999999999</v>
      </c>
      <c r="R4131">
        <v>0.93200000000000005</v>
      </c>
      <c r="S4131">
        <v>0.435</v>
      </c>
    </row>
    <row r="4132" spans="1:19" x14ac:dyDescent="0.3">
      <c r="A4132">
        <v>540</v>
      </c>
      <c r="B4132">
        <v>-0.20899999999999999</v>
      </c>
      <c r="C4132">
        <v>-1.198</v>
      </c>
      <c r="D4132">
        <v>-2.206</v>
      </c>
      <c r="E4132">
        <v>-3.008</v>
      </c>
      <c r="F4132">
        <v>-3.22</v>
      </c>
      <c r="G4132">
        <v>3.8</v>
      </c>
      <c r="H4132">
        <v>0.01</v>
      </c>
      <c r="I4132">
        <v>4</v>
      </c>
      <c r="J4132">
        <v>-0.215</v>
      </c>
      <c r="K4132">
        <v>-1.2170000000000001</v>
      </c>
      <c r="L4132">
        <v>-2.2120000000000002</v>
      </c>
      <c r="M4132">
        <v>-3.0310000000000001</v>
      </c>
      <c r="N4132">
        <v>-3.2349999999999999</v>
      </c>
      <c r="O4132">
        <v>1.1830000000000001</v>
      </c>
      <c r="P4132">
        <v>1.1759999999999999</v>
      </c>
      <c r="Q4132">
        <v>1.1739999999999999</v>
      </c>
      <c r="R4132">
        <v>0.93300000000000005</v>
      </c>
      <c r="S4132">
        <v>0.435</v>
      </c>
    </row>
    <row r="4133" spans="1:19" x14ac:dyDescent="0.3">
      <c r="A4133">
        <v>600</v>
      </c>
      <c r="B4133">
        <v>-0.20899999999999999</v>
      </c>
      <c r="C4133">
        <v>-1.198</v>
      </c>
      <c r="D4133">
        <v>-2.206</v>
      </c>
      <c r="E4133">
        <v>-3.008</v>
      </c>
      <c r="F4133">
        <v>-3.22</v>
      </c>
      <c r="G4133">
        <v>3.8</v>
      </c>
      <c r="H4133">
        <v>0.01</v>
      </c>
      <c r="I4133">
        <v>4</v>
      </c>
      <c r="J4133">
        <v>-0.215</v>
      </c>
      <c r="K4133">
        <v>-1.2170000000000001</v>
      </c>
      <c r="L4133">
        <v>-2.2120000000000002</v>
      </c>
      <c r="M4133">
        <v>-3.0310000000000001</v>
      </c>
      <c r="N4133">
        <v>-3.2370000000000001</v>
      </c>
      <c r="O4133">
        <v>1.1839999999999999</v>
      </c>
      <c r="P4133">
        <v>1.177</v>
      </c>
      <c r="Q4133">
        <v>1.173</v>
      </c>
      <c r="R4133">
        <v>0.93300000000000005</v>
      </c>
      <c r="S4133">
        <v>0.436</v>
      </c>
    </row>
    <row r="4135" spans="1:19" x14ac:dyDescent="0.3">
      <c r="A4135" t="s">
        <v>0</v>
      </c>
      <c r="B4135" t="s">
        <v>319</v>
      </c>
    </row>
    <row r="4136" spans="1:19" x14ac:dyDescent="0.3">
      <c r="A4136">
        <v>0</v>
      </c>
      <c r="B4136">
        <v>-0.20899999999999999</v>
      </c>
      <c r="C4136">
        <v>-1.198</v>
      </c>
      <c r="D4136">
        <v>-2.206</v>
      </c>
      <c r="E4136">
        <v>-3.0030000000000001</v>
      </c>
      <c r="F4136">
        <v>-3.21</v>
      </c>
      <c r="G4136">
        <v>3.8</v>
      </c>
      <c r="H4136">
        <v>0.01</v>
      </c>
      <c r="I4136">
        <v>4</v>
      </c>
      <c r="J4136">
        <v>-0.215</v>
      </c>
      <c r="K4136">
        <v>-1.2150000000000001</v>
      </c>
      <c r="L4136">
        <v>-2.2120000000000002</v>
      </c>
      <c r="M4136">
        <v>-3.0209999999999999</v>
      </c>
      <c r="N4136">
        <v>-3.21</v>
      </c>
      <c r="O4136">
        <v>1.155</v>
      </c>
      <c r="P4136">
        <v>1.155</v>
      </c>
      <c r="Q4136">
        <v>1.149</v>
      </c>
      <c r="R4136">
        <v>0.89800000000000002</v>
      </c>
      <c r="S4136">
        <v>0.40500000000000003</v>
      </c>
    </row>
    <row r="4137" spans="1:19" x14ac:dyDescent="0.3">
      <c r="A4137">
        <v>60</v>
      </c>
      <c r="B4137">
        <v>-0.20899999999999999</v>
      </c>
      <c r="C4137">
        <v>-1.198</v>
      </c>
      <c r="D4137">
        <v>-2.206</v>
      </c>
      <c r="E4137">
        <v>-3.0030000000000001</v>
      </c>
      <c r="F4137">
        <v>-3.21</v>
      </c>
      <c r="G4137">
        <v>3.8</v>
      </c>
      <c r="H4137">
        <v>0.01</v>
      </c>
      <c r="I4137">
        <v>4</v>
      </c>
      <c r="J4137">
        <v>-0.22</v>
      </c>
      <c r="K4137">
        <v>-1.216</v>
      </c>
      <c r="L4137">
        <v>-2.2090000000000001</v>
      </c>
      <c r="M4137">
        <v>-3.0179999999999998</v>
      </c>
      <c r="N4137">
        <v>-3.2189999999999999</v>
      </c>
      <c r="O4137">
        <v>1.1659999999999999</v>
      </c>
      <c r="P4137">
        <v>1.169</v>
      </c>
      <c r="Q4137">
        <v>1.1539999999999999</v>
      </c>
      <c r="R4137">
        <v>0.89500000000000002</v>
      </c>
      <c r="S4137">
        <v>0.42899999999999999</v>
      </c>
    </row>
    <row r="4138" spans="1:19" x14ac:dyDescent="0.3">
      <c r="A4138">
        <v>120</v>
      </c>
      <c r="B4138">
        <v>-0.20899999999999999</v>
      </c>
      <c r="C4138">
        <v>-1.198</v>
      </c>
      <c r="D4138">
        <v>-2.206</v>
      </c>
      <c r="E4138">
        <v>-3.0030000000000001</v>
      </c>
      <c r="F4138">
        <v>-3.21</v>
      </c>
      <c r="G4138">
        <v>3.8</v>
      </c>
      <c r="H4138">
        <v>0.01</v>
      </c>
      <c r="I4138">
        <v>4</v>
      </c>
      <c r="J4138">
        <v>-0.22</v>
      </c>
      <c r="K4138">
        <v>-1.2170000000000001</v>
      </c>
      <c r="L4138">
        <v>-2.2130000000000001</v>
      </c>
      <c r="M4138">
        <v>-3.024</v>
      </c>
      <c r="N4138">
        <v>-3.22</v>
      </c>
      <c r="O4138">
        <v>1.1679999999999999</v>
      </c>
      <c r="P4138">
        <v>1.179</v>
      </c>
      <c r="Q4138">
        <v>1.1739999999999999</v>
      </c>
      <c r="R4138">
        <v>0.92</v>
      </c>
      <c r="S4138">
        <v>0.43</v>
      </c>
    </row>
    <row r="4139" spans="1:19" x14ac:dyDescent="0.3">
      <c r="A4139">
        <v>180</v>
      </c>
      <c r="B4139">
        <v>-0.20899999999999999</v>
      </c>
      <c r="C4139">
        <v>-1.198</v>
      </c>
      <c r="D4139">
        <v>-2.206</v>
      </c>
      <c r="E4139">
        <v>-3.0030000000000001</v>
      </c>
      <c r="F4139">
        <v>-3.21</v>
      </c>
      <c r="G4139">
        <v>3.8</v>
      </c>
      <c r="H4139">
        <v>0.01</v>
      </c>
      <c r="I4139">
        <v>4</v>
      </c>
      <c r="J4139">
        <v>-0.219</v>
      </c>
      <c r="K4139">
        <v>-1.214</v>
      </c>
      <c r="L4139">
        <v>-2.21</v>
      </c>
      <c r="M4139">
        <v>-3.0190000000000001</v>
      </c>
      <c r="N4139">
        <v>-3.22</v>
      </c>
      <c r="O4139">
        <v>1.171</v>
      </c>
      <c r="P4139">
        <v>1.1759999999999999</v>
      </c>
      <c r="Q4139">
        <v>1.1659999999999999</v>
      </c>
      <c r="R4139">
        <v>0.90800000000000003</v>
      </c>
      <c r="S4139">
        <v>0.43</v>
      </c>
    </row>
    <row r="4140" spans="1:19" x14ac:dyDescent="0.3">
      <c r="A4140">
        <v>240</v>
      </c>
      <c r="B4140">
        <v>-0.20899999999999999</v>
      </c>
      <c r="C4140">
        <v>-1.198</v>
      </c>
      <c r="D4140">
        <v>-2.206</v>
      </c>
      <c r="E4140">
        <v>-3.0030000000000001</v>
      </c>
      <c r="F4140">
        <v>-3.21</v>
      </c>
      <c r="G4140">
        <v>3.8</v>
      </c>
      <c r="H4140">
        <v>0.01</v>
      </c>
      <c r="I4140">
        <v>4</v>
      </c>
      <c r="J4140">
        <v>-0.22</v>
      </c>
      <c r="K4140">
        <v>-1.2150000000000001</v>
      </c>
      <c r="L4140">
        <v>-2.2120000000000002</v>
      </c>
      <c r="M4140">
        <v>-3.0179999999999998</v>
      </c>
      <c r="N4140">
        <v>-3.2210000000000001</v>
      </c>
      <c r="O4140">
        <v>1.175</v>
      </c>
      <c r="P4140">
        <v>1.18</v>
      </c>
      <c r="Q4140">
        <v>1.1759999999999999</v>
      </c>
      <c r="R4140">
        <v>0.90700000000000003</v>
      </c>
      <c r="S4140">
        <v>0.43</v>
      </c>
    </row>
    <row r="4141" spans="1:19" x14ac:dyDescent="0.3">
      <c r="A4141">
        <v>300</v>
      </c>
      <c r="B4141">
        <v>-0.20899999999999999</v>
      </c>
      <c r="C4141">
        <v>-1.198</v>
      </c>
      <c r="D4141">
        <v>-2.206</v>
      </c>
      <c r="E4141">
        <v>-3.0030000000000001</v>
      </c>
      <c r="F4141">
        <v>-3.21</v>
      </c>
      <c r="G4141">
        <v>3.8</v>
      </c>
      <c r="H4141">
        <v>0.01</v>
      </c>
      <c r="I4141">
        <v>4</v>
      </c>
      <c r="J4141">
        <v>-0.219</v>
      </c>
      <c r="K4141">
        <v>-1.2150000000000001</v>
      </c>
      <c r="L4141">
        <v>-2.2120000000000002</v>
      </c>
      <c r="M4141">
        <v>-3.02</v>
      </c>
      <c r="N4141">
        <v>-3.222</v>
      </c>
      <c r="O4141">
        <v>1.1759999999999999</v>
      </c>
      <c r="P4141">
        <v>1.1759999999999999</v>
      </c>
      <c r="Q4141">
        <v>1.1739999999999999</v>
      </c>
      <c r="R4141">
        <v>0.91500000000000004</v>
      </c>
      <c r="S4141">
        <v>0.43</v>
      </c>
    </row>
    <row r="4142" spans="1:19" x14ac:dyDescent="0.3">
      <c r="A4142">
        <v>360</v>
      </c>
      <c r="B4142">
        <v>-0.20899999999999999</v>
      </c>
      <c r="C4142">
        <v>-1.198</v>
      </c>
      <c r="D4142">
        <v>-2.206</v>
      </c>
      <c r="E4142">
        <v>-3.0030000000000001</v>
      </c>
      <c r="F4142">
        <v>-3.21</v>
      </c>
      <c r="G4142">
        <v>3.8</v>
      </c>
      <c r="H4142">
        <v>0.01</v>
      </c>
      <c r="I4142">
        <v>4</v>
      </c>
      <c r="J4142">
        <v>-0.219</v>
      </c>
      <c r="K4142">
        <v>-1.216</v>
      </c>
      <c r="L4142">
        <v>-2.2109999999999999</v>
      </c>
      <c r="M4142">
        <v>-3.0209999999999999</v>
      </c>
      <c r="N4142">
        <v>-3.222</v>
      </c>
      <c r="O4142">
        <v>1.179</v>
      </c>
      <c r="P4142">
        <v>1.1759999999999999</v>
      </c>
      <c r="Q4142">
        <v>1.171</v>
      </c>
      <c r="R4142">
        <v>0.92100000000000004</v>
      </c>
      <c r="S4142">
        <v>0.43</v>
      </c>
    </row>
    <row r="4143" spans="1:19" x14ac:dyDescent="0.3">
      <c r="A4143">
        <v>420</v>
      </c>
      <c r="B4143">
        <v>-0.20899999999999999</v>
      </c>
      <c r="C4143">
        <v>-1.198</v>
      </c>
      <c r="D4143">
        <v>-2.206</v>
      </c>
      <c r="E4143">
        <v>-3.0030000000000001</v>
      </c>
      <c r="F4143">
        <v>-3.21</v>
      </c>
      <c r="G4143">
        <v>3.8</v>
      </c>
      <c r="H4143">
        <v>0.01</v>
      </c>
      <c r="I4143">
        <v>4</v>
      </c>
      <c r="J4143">
        <v>-0.218</v>
      </c>
      <c r="K4143">
        <v>-1.2170000000000001</v>
      </c>
      <c r="L4143">
        <v>-2.2109999999999999</v>
      </c>
      <c r="M4143">
        <v>-3.0230000000000001</v>
      </c>
      <c r="N4143">
        <v>-3.2229999999999999</v>
      </c>
      <c r="O4143">
        <v>1.18</v>
      </c>
      <c r="P4143">
        <v>1.177</v>
      </c>
      <c r="Q4143">
        <v>1.173</v>
      </c>
      <c r="R4143">
        <v>0.92500000000000004</v>
      </c>
      <c r="S4143">
        <v>0.43099999999999999</v>
      </c>
    </row>
    <row r="4144" spans="1:19" x14ac:dyDescent="0.3">
      <c r="A4144">
        <v>480</v>
      </c>
      <c r="B4144">
        <v>-0.20899999999999999</v>
      </c>
      <c r="C4144">
        <v>-1.198</v>
      </c>
      <c r="D4144">
        <v>-2.206</v>
      </c>
      <c r="E4144">
        <v>-3.0030000000000001</v>
      </c>
      <c r="F4144">
        <v>-3.21</v>
      </c>
      <c r="G4144">
        <v>3.8</v>
      </c>
      <c r="H4144">
        <v>0.01</v>
      </c>
      <c r="I4144">
        <v>4</v>
      </c>
      <c r="J4144">
        <v>-0.216</v>
      </c>
      <c r="K4144">
        <v>-1.2170000000000001</v>
      </c>
      <c r="L4144">
        <v>-2.2120000000000002</v>
      </c>
      <c r="M4144">
        <v>-3.024</v>
      </c>
      <c r="N4144">
        <v>-3.2240000000000002</v>
      </c>
      <c r="O4144">
        <v>1.181</v>
      </c>
      <c r="P4144">
        <v>1.1759999999999999</v>
      </c>
      <c r="Q4144">
        <v>1.1739999999999999</v>
      </c>
      <c r="R4144">
        <v>0.92600000000000005</v>
      </c>
      <c r="S4144">
        <v>0.43099999999999999</v>
      </c>
    </row>
    <row r="4145" spans="1:19" x14ac:dyDescent="0.3">
      <c r="A4145">
        <v>540</v>
      </c>
      <c r="B4145">
        <v>-0.20899999999999999</v>
      </c>
      <c r="C4145">
        <v>-1.198</v>
      </c>
      <c r="D4145">
        <v>-2.206</v>
      </c>
      <c r="E4145">
        <v>-3.0030000000000001</v>
      </c>
      <c r="F4145">
        <v>-3.21</v>
      </c>
      <c r="G4145">
        <v>3.8</v>
      </c>
      <c r="H4145">
        <v>0.01</v>
      </c>
      <c r="I4145">
        <v>4</v>
      </c>
      <c r="J4145">
        <v>-0.215</v>
      </c>
      <c r="K4145">
        <v>-1.2170000000000001</v>
      </c>
      <c r="L4145">
        <v>-2.2120000000000002</v>
      </c>
      <c r="M4145">
        <v>-3.0249999999999999</v>
      </c>
      <c r="N4145">
        <v>-3.2250000000000001</v>
      </c>
      <c r="O4145">
        <v>1.1830000000000001</v>
      </c>
      <c r="P4145">
        <v>1.1759999999999999</v>
      </c>
      <c r="Q4145">
        <v>1.1739999999999999</v>
      </c>
      <c r="R4145">
        <v>0.92700000000000005</v>
      </c>
      <c r="S4145">
        <v>0.43099999999999999</v>
      </c>
    </row>
    <row r="4146" spans="1:19" x14ac:dyDescent="0.3">
      <c r="A4146">
        <v>600</v>
      </c>
      <c r="B4146">
        <v>-0.20899999999999999</v>
      </c>
      <c r="C4146">
        <v>-1.198</v>
      </c>
      <c r="D4146">
        <v>-2.206</v>
      </c>
      <c r="E4146">
        <v>-3.0030000000000001</v>
      </c>
      <c r="F4146">
        <v>-3.21</v>
      </c>
      <c r="G4146">
        <v>3.8</v>
      </c>
      <c r="H4146">
        <v>0.01</v>
      </c>
      <c r="I4146">
        <v>4</v>
      </c>
      <c r="J4146">
        <v>-0.215</v>
      </c>
      <c r="K4146">
        <v>-1.2170000000000001</v>
      </c>
      <c r="L4146">
        <v>-2.2120000000000002</v>
      </c>
      <c r="M4146">
        <v>-3.0259999999999998</v>
      </c>
      <c r="N4146">
        <v>-3.226</v>
      </c>
      <c r="O4146">
        <v>1.1839999999999999</v>
      </c>
      <c r="P4146">
        <v>1.177</v>
      </c>
      <c r="Q4146">
        <v>1.173</v>
      </c>
      <c r="R4146">
        <v>0.92700000000000005</v>
      </c>
      <c r="S4146">
        <v>0.432</v>
      </c>
    </row>
    <row r="4148" spans="1:19" x14ac:dyDescent="0.3">
      <c r="A4148" t="s">
        <v>0</v>
      </c>
      <c r="B4148" t="s">
        <v>320</v>
      </c>
    </row>
    <row r="4149" spans="1:19" x14ac:dyDescent="0.3">
      <c r="A4149">
        <v>0</v>
      </c>
      <c r="B4149">
        <v>-0.20899999999999999</v>
      </c>
      <c r="C4149">
        <v>-1.198</v>
      </c>
      <c r="D4149">
        <v>-2.206</v>
      </c>
      <c r="E4149">
        <v>-2.9969999999999999</v>
      </c>
      <c r="F4149">
        <v>-3.2</v>
      </c>
      <c r="G4149">
        <v>3.8</v>
      </c>
      <c r="H4149">
        <v>0.01</v>
      </c>
      <c r="I4149">
        <v>4</v>
      </c>
      <c r="J4149">
        <v>-0.215</v>
      </c>
      <c r="K4149">
        <v>-1.2150000000000001</v>
      </c>
      <c r="L4149">
        <v>-2.2109999999999999</v>
      </c>
      <c r="M4149">
        <v>-3.0150000000000001</v>
      </c>
      <c r="N4149">
        <v>-3.2</v>
      </c>
      <c r="O4149">
        <v>1.155</v>
      </c>
      <c r="P4149">
        <v>1.155</v>
      </c>
      <c r="Q4149">
        <v>1.149</v>
      </c>
      <c r="R4149">
        <v>0.89200000000000002</v>
      </c>
      <c r="S4149">
        <v>0.40200000000000002</v>
      </c>
    </row>
    <row r="4150" spans="1:19" x14ac:dyDescent="0.3">
      <c r="A4150">
        <v>60</v>
      </c>
      <c r="B4150">
        <v>-0.20899999999999999</v>
      </c>
      <c r="C4150">
        <v>-1.198</v>
      </c>
      <c r="D4150">
        <v>-2.206</v>
      </c>
      <c r="E4150">
        <v>-2.9969999999999999</v>
      </c>
      <c r="F4150">
        <v>-3.2</v>
      </c>
      <c r="G4150">
        <v>3.8</v>
      </c>
      <c r="H4150">
        <v>0.01</v>
      </c>
      <c r="I4150">
        <v>4</v>
      </c>
      <c r="J4150">
        <v>-0.22</v>
      </c>
      <c r="K4150">
        <v>-1.216</v>
      </c>
      <c r="L4150">
        <v>-2.2090000000000001</v>
      </c>
      <c r="M4150">
        <v>-3.012</v>
      </c>
      <c r="N4150">
        <v>-3.2090000000000001</v>
      </c>
      <c r="O4150">
        <v>1.1659999999999999</v>
      </c>
      <c r="P4150">
        <v>1.169</v>
      </c>
      <c r="Q4150">
        <v>1.153</v>
      </c>
      <c r="R4150">
        <v>0.88900000000000001</v>
      </c>
      <c r="S4150">
        <v>0.42599999999999999</v>
      </c>
    </row>
    <row r="4151" spans="1:19" x14ac:dyDescent="0.3">
      <c r="A4151">
        <v>120</v>
      </c>
      <c r="B4151">
        <v>-0.20899999999999999</v>
      </c>
      <c r="C4151">
        <v>-1.198</v>
      </c>
      <c r="D4151">
        <v>-2.206</v>
      </c>
      <c r="E4151">
        <v>-2.9969999999999999</v>
      </c>
      <c r="F4151">
        <v>-3.2</v>
      </c>
      <c r="G4151">
        <v>3.8</v>
      </c>
      <c r="H4151">
        <v>0.01</v>
      </c>
      <c r="I4151">
        <v>4</v>
      </c>
      <c r="J4151">
        <v>-0.22</v>
      </c>
      <c r="K4151">
        <v>-1.2170000000000001</v>
      </c>
      <c r="L4151">
        <v>-2.2130000000000001</v>
      </c>
      <c r="M4151">
        <v>-3.0179999999999998</v>
      </c>
      <c r="N4151">
        <v>-3.21</v>
      </c>
      <c r="O4151">
        <v>1.1679999999999999</v>
      </c>
      <c r="P4151">
        <v>1.179</v>
      </c>
      <c r="Q4151">
        <v>1.173</v>
      </c>
      <c r="R4151">
        <v>0.91400000000000003</v>
      </c>
      <c r="S4151">
        <v>0.42599999999999999</v>
      </c>
    </row>
    <row r="4152" spans="1:19" x14ac:dyDescent="0.3">
      <c r="A4152">
        <v>180</v>
      </c>
      <c r="B4152">
        <v>-0.20899999999999999</v>
      </c>
      <c r="C4152">
        <v>-1.198</v>
      </c>
      <c r="D4152">
        <v>-2.206</v>
      </c>
      <c r="E4152">
        <v>-2.9969999999999999</v>
      </c>
      <c r="F4152">
        <v>-3.2</v>
      </c>
      <c r="G4152">
        <v>3.8</v>
      </c>
      <c r="H4152">
        <v>0.01</v>
      </c>
      <c r="I4152">
        <v>4</v>
      </c>
      <c r="J4152">
        <v>-0.219</v>
      </c>
      <c r="K4152">
        <v>-1.214</v>
      </c>
      <c r="L4152">
        <v>-2.21</v>
      </c>
      <c r="M4152">
        <v>-3.0129999999999999</v>
      </c>
      <c r="N4152">
        <v>-3.21</v>
      </c>
      <c r="O4152">
        <v>1.171</v>
      </c>
      <c r="P4152">
        <v>1.1759999999999999</v>
      </c>
      <c r="Q4152">
        <v>1.1659999999999999</v>
      </c>
      <c r="R4152">
        <v>0.90100000000000002</v>
      </c>
      <c r="S4152">
        <v>0.42599999999999999</v>
      </c>
    </row>
    <row r="4153" spans="1:19" x14ac:dyDescent="0.3">
      <c r="A4153">
        <v>240</v>
      </c>
      <c r="B4153">
        <v>-0.20899999999999999</v>
      </c>
      <c r="C4153">
        <v>-1.198</v>
      </c>
      <c r="D4153">
        <v>-2.206</v>
      </c>
      <c r="E4153">
        <v>-2.9969999999999999</v>
      </c>
      <c r="F4153">
        <v>-3.2</v>
      </c>
      <c r="G4153">
        <v>3.8</v>
      </c>
      <c r="H4153">
        <v>0.01</v>
      </c>
      <c r="I4153">
        <v>4</v>
      </c>
      <c r="J4153">
        <v>-0.22</v>
      </c>
      <c r="K4153">
        <v>-1.2150000000000001</v>
      </c>
      <c r="L4153">
        <v>-2.2120000000000002</v>
      </c>
      <c r="M4153">
        <v>-3.012</v>
      </c>
      <c r="N4153">
        <v>-3.2109999999999999</v>
      </c>
      <c r="O4153">
        <v>1.175</v>
      </c>
      <c r="P4153">
        <v>1.181</v>
      </c>
      <c r="Q4153">
        <v>1.175</v>
      </c>
      <c r="R4153">
        <v>0.90100000000000002</v>
      </c>
      <c r="S4153">
        <v>0.42699999999999999</v>
      </c>
    </row>
    <row r="4154" spans="1:19" x14ac:dyDescent="0.3">
      <c r="A4154">
        <v>300</v>
      </c>
      <c r="B4154">
        <v>-0.20899999999999999</v>
      </c>
      <c r="C4154">
        <v>-1.198</v>
      </c>
      <c r="D4154">
        <v>-2.206</v>
      </c>
      <c r="E4154">
        <v>-2.9969999999999999</v>
      </c>
      <c r="F4154">
        <v>-3.2</v>
      </c>
      <c r="G4154">
        <v>3.8</v>
      </c>
      <c r="H4154">
        <v>0.01</v>
      </c>
      <c r="I4154">
        <v>4</v>
      </c>
      <c r="J4154">
        <v>-0.219</v>
      </c>
      <c r="K4154">
        <v>-1.2150000000000001</v>
      </c>
      <c r="L4154">
        <v>-2.2120000000000002</v>
      </c>
      <c r="M4154">
        <v>-3.0139999999999998</v>
      </c>
      <c r="N4154">
        <v>-3.2120000000000002</v>
      </c>
      <c r="O4154">
        <v>1.1759999999999999</v>
      </c>
      <c r="P4154">
        <v>1.1759999999999999</v>
      </c>
      <c r="Q4154">
        <v>1.173</v>
      </c>
      <c r="R4154">
        <v>0.90900000000000003</v>
      </c>
      <c r="S4154">
        <v>0.42699999999999999</v>
      </c>
    </row>
    <row r="4155" spans="1:19" x14ac:dyDescent="0.3">
      <c r="A4155">
        <v>360</v>
      </c>
      <c r="B4155">
        <v>-0.20899999999999999</v>
      </c>
      <c r="C4155">
        <v>-1.198</v>
      </c>
      <c r="D4155">
        <v>-2.206</v>
      </c>
      <c r="E4155">
        <v>-2.9969999999999999</v>
      </c>
      <c r="F4155">
        <v>-3.2</v>
      </c>
      <c r="G4155">
        <v>3.8</v>
      </c>
      <c r="H4155">
        <v>0.01</v>
      </c>
      <c r="I4155">
        <v>4</v>
      </c>
      <c r="J4155">
        <v>-0.219</v>
      </c>
      <c r="K4155">
        <v>-1.216</v>
      </c>
      <c r="L4155">
        <v>-2.2109999999999999</v>
      </c>
      <c r="M4155">
        <v>-3.016</v>
      </c>
      <c r="N4155">
        <v>-3.2120000000000002</v>
      </c>
      <c r="O4155">
        <v>1.179</v>
      </c>
      <c r="P4155">
        <v>1.1759999999999999</v>
      </c>
      <c r="Q4155">
        <v>1.171</v>
      </c>
      <c r="R4155">
        <v>0.91600000000000004</v>
      </c>
      <c r="S4155">
        <v>0.42699999999999999</v>
      </c>
    </row>
    <row r="4156" spans="1:19" x14ac:dyDescent="0.3">
      <c r="A4156">
        <v>420</v>
      </c>
      <c r="B4156">
        <v>-0.20899999999999999</v>
      </c>
      <c r="C4156">
        <v>-1.198</v>
      </c>
      <c r="D4156">
        <v>-2.206</v>
      </c>
      <c r="E4156">
        <v>-2.9969999999999999</v>
      </c>
      <c r="F4156">
        <v>-3.2</v>
      </c>
      <c r="G4156">
        <v>3.8</v>
      </c>
      <c r="H4156">
        <v>0.01</v>
      </c>
      <c r="I4156">
        <v>4</v>
      </c>
      <c r="J4156">
        <v>-0.218</v>
      </c>
      <c r="K4156">
        <v>-1.2170000000000001</v>
      </c>
      <c r="L4156">
        <v>-2.2109999999999999</v>
      </c>
      <c r="M4156">
        <v>-3.0179999999999998</v>
      </c>
      <c r="N4156">
        <v>-3.2130000000000001</v>
      </c>
      <c r="O4156">
        <v>1.18</v>
      </c>
      <c r="P4156">
        <v>1.177</v>
      </c>
      <c r="Q4156">
        <v>1.173</v>
      </c>
      <c r="R4156">
        <v>0.91900000000000004</v>
      </c>
      <c r="S4156">
        <v>0.42699999999999999</v>
      </c>
    </row>
    <row r="4157" spans="1:19" x14ac:dyDescent="0.3">
      <c r="A4157">
        <v>480</v>
      </c>
      <c r="B4157">
        <v>-0.20899999999999999</v>
      </c>
      <c r="C4157">
        <v>-1.198</v>
      </c>
      <c r="D4157">
        <v>-2.206</v>
      </c>
      <c r="E4157">
        <v>-2.9969999999999999</v>
      </c>
      <c r="F4157">
        <v>-3.2</v>
      </c>
      <c r="G4157">
        <v>3.8</v>
      </c>
      <c r="H4157">
        <v>0.01</v>
      </c>
      <c r="I4157">
        <v>4</v>
      </c>
      <c r="J4157">
        <v>-0.216</v>
      </c>
      <c r="K4157">
        <v>-1.2170000000000001</v>
      </c>
      <c r="L4157">
        <v>-2.2109999999999999</v>
      </c>
      <c r="M4157">
        <v>-3.0190000000000001</v>
      </c>
      <c r="N4157">
        <v>-3.214</v>
      </c>
      <c r="O4157">
        <v>1.181</v>
      </c>
      <c r="P4157">
        <v>1.1759999999999999</v>
      </c>
      <c r="Q4157">
        <v>1.1739999999999999</v>
      </c>
      <c r="R4157">
        <v>0.92</v>
      </c>
      <c r="S4157">
        <v>0.42799999999999999</v>
      </c>
    </row>
    <row r="4158" spans="1:19" x14ac:dyDescent="0.3">
      <c r="A4158">
        <v>540</v>
      </c>
      <c r="B4158">
        <v>-0.20899999999999999</v>
      </c>
      <c r="C4158">
        <v>-1.198</v>
      </c>
      <c r="D4158">
        <v>-2.206</v>
      </c>
      <c r="E4158">
        <v>-2.9969999999999999</v>
      </c>
      <c r="F4158">
        <v>-3.2</v>
      </c>
      <c r="G4158">
        <v>3.8</v>
      </c>
      <c r="H4158">
        <v>0.01</v>
      </c>
      <c r="I4158">
        <v>4</v>
      </c>
      <c r="J4158">
        <v>-0.215</v>
      </c>
      <c r="K4158">
        <v>-1.2170000000000001</v>
      </c>
      <c r="L4158">
        <v>-2.2120000000000002</v>
      </c>
      <c r="M4158">
        <v>-3.0190000000000001</v>
      </c>
      <c r="N4158">
        <v>-3.2149999999999999</v>
      </c>
      <c r="O4158">
        <v>1.1830000000000001</v>
      </c>
      <c r="P4158">
        <v>1.1759999999999999</v>
      </c>
      <c r="Q4158">
        <v>1.1739999999999999</v>
      </c>
      <c r="R4158">
        <v>0.92</v>
      </c>
      <c r="S4158">
        <v>0.42799999999999999</v>
      </c>
    </row>
    <row r="4159" spans="1:19" x14ac:dyDescent="0.3">
      <c r="A4159">
        <v>600</v>
      </c>
      <c r="B4159">
        <v>-0.20899999999999999</v>
      </c>
      <c r="C4159">
        <v>-1.198</v>
      </c>
      <c r="D4159">
        <v>-2.206</v>
      </c>
      <c r="E4159">
        <v>-2.9969999999999999</v>
      </c>
      <c r="F4159">
        <v>-3.2</v>
      </c>
      <c r="G4159">
        <v>3.8</v>
      </c>
      <c r="H4159">
        <v>0.01</v>
      </c>
      <c r="I4159">
        <v>4</v>
      </c>
      <c r="J4159">
        <v>-0.215</v>
      </c>
      <c r="K4159">
        <v>-1.2170000000000001</v>
      </c>
      <c r="L4159">
        <v>-2.2120000000000002</v>
      </c>
      <c r="M4159">
        <v>-3.02</v>
      </c>
      <c r="N4159">
        <v>-3.2160000000000002</v>
      </c>
      <c r="O4159">
        <v>1.1839999999999999</v>
      </c>
      <c r="P4159">
        <v>1.177</v>
      </c>
      <c r="Q4159">
        <v>1.173</v>
      </c>
      <c r="R4159">
        <v>0.92100000000000004</v>
      </c>
      <c r="S4159">
        <v>0.42799999999999999</v>
      </c>
    </row>
    <row r="4161" spans="1:19" x14ac:dyDescent="0.3">
      <c r="A4161" t="s">
        <v>0</v>
      </c>
      <c r="B4161" t="s">
        <v>321</v>
      </c>
    </row>
    <row r="4162" spans="1:19" x14ac:dyDescent="0.3">
      <c r="A4162">
        <v>0</v>
      </c>
      <c r="B4162">
        <v>-0.20899999999999999</v>
      </c>
      <c r="C4162">
        <v>-1.1990000000000001</v>
      </c>
      <c r="D4162">
        <v>-2.206</v>
      </c>
      <c r="E4162">
        <v>-2.992</v>
      </c>
      <c r="F4162">
        <v>-3.19</v>
      </c>
      <c r="G4162">
        <v>3.8</v>
      </c>
      <c r="H4162">
        <v>0.01</v>
      </c>
      <c r="I4162">
        <v>4</v>
      </c>
      <c r="J4162">
        <v>-0.215</v>
      </c>
      <c r="K4162">
        <v>-1.2150000000000001</v>
      </c>
      <c r="L4162">
        <v>-2.2109999999999999</v>
      </c>
      <c r="M4162">
        <v>-3.01</v>
      </c>
      <c r="N4162">
        <v>-3.19</v>
      </c>
      <c r="O4162">
        <v>1.155</v>
      </c>
      <c r="P4162">
        <v>1.155</v>
      </c>
      <c r="Q4162">
        <v>1.149</v>
      </c>
      <c r="R4162">
        <v>0.88600000000000001</v>
      </c>
      <c r="S4162">
        <v>0.39800000000000002</v>
      </c>
    </row>
    <row r="4163" spans="1:19" x14ac:dyDescent="0.3">
      <c r="A4163">
        <v>60</v>
      </c>
      <c r="B4163">
        <v>-0.20899999999999999</v>
      </c>
      <c r="C4163">
        <v>-1.1990000000000001</v>
      </c>
      <c r="D4163">
        <v>-2.206</v>
      </c>
      <c r="E4163">
        <v>-2.992</v>
      </c>
      <c r="F4163">
        <v>-3.19</v>
      </c>
      <c r="G4163">
        <v>3.8</v>
      </c>
      <c r="H4163">
        <v>0.01</v>
      </c>
      <c r="I4163">
        <v>4</v>
      </c>
      <c r="J4163">
        <v>-0.22</v>
      </c>
      <c r="K4163">
        <v>-1.216</v>
      </c>
      <c r="L4163">
        <v>-2.2090000000000001</v>
      </c>
      <c r="M4163">
        <v>-3.0059999999999998</v>
      </c>
      <c r="N4163">
        <v>-3.1989999999999998</v>
      </c>
      <c r="O4163">
        <v>1.1659999999999999</v>
      </c>
      <c r="P4163">
        <v>1.169</v>
      </c>
      <c r="Q4163">
        <v>1.153</v>
      </c>
      <c r="R4163">
        <v>0.88300000000000001</v>
      </c>
      <c r="S4163">
        <v>0.42199999999999999</v>
      </c>
    </row>
    <row r="4164" spans="1:19" x14ac:dyDescent="0.3">
      <c r="A4164">
        <v>120</v>
      </c>
      <c r="B4164">
        <v>-0.20899999999999999</v>
      </c>
      <c r="C4164">
        <v>-1.1990000000000001</v>
      </c>
      <c r="D4164">
        <v>-2.206</v>
      </c>
      <c r="E4164">
        <v>-2.992</v>
      </c>
      <c r="F4164">
        <v>-3.19</v>
      </c>
      <c r="G4164">
        <v>3.8</v>
      </c>
      <c r="H4164">
        <v>0.01</v>
      </c>
      <c r="I4164">
        <v>4</v>
      </c>
      <c r="J4164">
        <v>-0.22</v>
      </c>
      <c r="K4164">
        <v>-1.2170000000000001</v>
      </c>
      <c r="L4164">
        <v>-2.2130000000000001</v>
      </c>
      <c r="M4164">
        <v>-3.012</v>
      </c>
      <c r="N4164">
        <v>-3.2</v>
      </c>
      <c r="O4164">
        <v>1.1679999999999999</v>
      </c>
      <c r="P4164">
        <v>1.179</v>
      </c>
      <c r="Q4164">
        <v>1.1719999999999999</v>
      </c>
      <c r="R4164">
        <v>0.90700000000000003</v>
      </c>
      <c r="S4164">
        <v>0.42299999999999999</v>
      </c>
    </row>
    <row r="4165" spans="1:19" x14ac:dyDescent="0.3">
      <c r="A4165">
        <v>180</v>
      </c>
      <c r="B4165">
        <v>-0.20899999999999999</v>
      </c>
      <c r="C4165">
        <v>-1.1990000000000001</v>
      </c>
      <c r="D4165">
        <v>-2.206</v>
      </c>
      <c r="E4165">
        <v>-2.992</v>
      </c>
      <c r="F4165">
        <v>-3.19</v>
      </c>
      <c r="G4165">
        <v>3.8</v>
      </c>
      <c r="H4165">
        <v>0.01</v>
      </c>
      <c r="I4165">
        <v>4</v>
      </c>
      <c r="J4165">
        <v>-0.219</v>
      </c>
      <c r="K4165">
        <v>-1.214</v>
      </c>
      <c r="L4165">
        <v>-2.21</v>
      </c>
      <c r="M4165">
        <v>-3.0070000000000001</v>
      </c>
      <c r="N4165">
        <v>-3.2</v>
      </c>
      <c r="O4165">
        <v>1.171</v>
      </c>
      <c r="P4165">
        <v>1.1759999999999999</v>
      </c>
      <c r="Q4165">
        <v>1.1659999999999999</v>
      </c>
      <c r="R4165">
        <v>0.89400000000000002</v>
      </c>
      <c r="S4165">
        <v>0.42299999999999999</v>
      </c>
    </row>
    <row r="4166" spans="1:19" x14ac:dyDescent="0.3">
      <c r="A4166">
        <v>240</v>
      </c>
      <c r="B4166">
        <v>-0.20899999999999999</v>
      </c>
      <c r="C4166">
        <v>-1.1990000000000001</v>
      </c>
      <c r="D4166">
        <v>-2.206</v>
      </c>
      <c r="E4166">
        <v>-2.992</v>
      </c>
      <c r="F4166">
        <v>-3.19</v>
      </c>
      <c r="G4166">
        <v>3.8</v>
      </c>
      <c r="H4166">
        <v>0.01</v>
      </c>
      <c r="I4166">
        <v>4</v>
      </c>
      <c r="J4166">
        <v>-0.22</v>
      </c>
      <c r="K4166">
        <v>-1.2150000000000001</v>
      </c>
      <c r="L4166">
        <v>-2.2120000000000002</v>
      </c>
      <c r="M4166">
        <v>-3.0070000000000001</v>
      </c>
      <c r="N4166">
        <v>-3.2010000000000001</v>
      </c>
      <c r="O4166">
        <v>1.175</v>
      </c>
      <c r="P4166">
        <v>1.181</v>
      </c>
      <c r="Q4166">
        <v>1.175</v>
      </c>
      <c r="R4166">
        <v>0.89500000000000002</v>
      </c>
      <c r="S4166">
        <v>0.42299999999999999</v>
      </c>
    </row>
    <row r="4167" spans="1:19" x14ac:dyDescent="0.3">
      <c r="A4167">
        <v>300</v>
      </c>
      <c r="B4167">
        <v>-0.20899999999999999</v>
      </c>
      <c r="C4167">
        <v>-1.1990000000000001</v>
      </c>
      <c r="D4167">
        <v>-2.206</v>
      </c>
      <c r="E4167">
        <v>-2.992</v>
      </c>
      <c r="F4167">
        <v>-3.19</v>
      </c>
      <c r="G4167">
        <v>3.8</v>
      </c>
      <c r="H4167">
        <v>0.01</v>
      </c>
      <c r="I4167">
        <v>4</v>
      </c>
      <c r="J4167">
        <v>-0.219</v>
      </c>
      <c r="K4167">
        <v>-1.2150000000000001</v>
      </c>
      <c r="L4167">
        <v>-2.2109999999999999</v>
      </c>
      <c r="M4167">
        <v>-3.008</v>
      </c>
      <c r="N4167">
        <v>-3.202</v>
      </c>
      <c r="O4167">
        <v>1.1759999999999999</v>
      </c>
      <c r="P4167">
        <v>1.1759999999999999</v>
      </c>
      <c r="Q4167">
        <v>1.173</v>
      </c>
      <c r="R4167">
        <v>0.90300000000000002</v>
      </c>
      <c r="S4167">
        <v>0.42299999999999999</v>
      </c>
    </row>
    <row r="4168" spans="1:19" x14ac:dyDescent="0.3">
      <c r="A4168">
        <v>360</v>
      </c>
      <c r="B4168">
        <v>-0.20899999999999999</v>
      </c>
      <c r="C4168">
        <v>-1.1990000000000001</v>
      </c>
      <c r="D4168">
        <v>-2.206</v>
      </c>
      <c r="E4168">
        <v>-2.992</v>
      </c>
      <c r="F4168">
        <v>-3.19</v>
      </c>
      <c r="G4168">
        <v>3.8</v>
      </c>
      <c r="H4168">
        <v>0.01</v>
      </c>
      <c r="I4168">
        <v>4</v>
      </c>
      <c r="J4168">
        <v>-0.219</v>
      </c>
      <c r="K4168">
        <v>-1.216</v>
      </c>
      <c r="L4168">
        <v>-2.2109999999999999</v>
      </c>
      <c r="M4168">
        <v>-3.0110000000000001</v>
      </c>
      <c r="N4168">
        <v>-3.202</v>
      </c>
      <c r="O4168">
        <v>1.179</v>
      </c>
      <c r="P4168">
        <v>1.1759999999999999</v>
      </c>
      <c r="Q4168">
        <v>1.171</v>
      </c>
      <c r="R4168">
        <v>0.91</v>
      </c>
      <c r="S4168">
        <v>0.42299999999999999</v>
      </c>
    </row>
    <row r="4169" spans="1:19" x14ac:dyDescent="0.3">
      <c r="A4169">
        <v>420</v>
      </c>
      <c r="B4169">
        <v>-0.20899999999999999</v>
      </c>
      <c r="C4169">
        <v>-1.1990000000000001</v>
      </c>
      <c r="D4169">
        <v>-2.206</v>
      </c>
      <c r="E4169">
        <v>-2.992</v>
      </c>
      <c r="F4169">
        <v>-3.19</v>
      </c>
      <c r="G4169">
        <v>3.8</v>
      </c>
      <c r="H4169">
        <v>0.01</v>
      </c>
      <c r="I4169">
        <v>4</v>
      </c>
      <c r="J4169">
        <v>-0.218</v>
      </c>
      <c r="K4169">
        <v>-1.2170000000000001</v>
      </c>
      <c r="L4169">
        <v>-2.2109999999999999</v>
      </c>
      <c r="M4169">
        <v>-3.012</v>
      </c>
      <c r="N4169">
        <v>-3.2029999999999998</v>
      </c>
      <c r="O4169">
        <v>1.18</v>
      </c>
      <c r="P4169">
        <v>1.177</v>
      </c>
      <c r="Q4169">
        <v>1.1719999999999999</v>
      </c>
      <c r="R4169">
        <v>0.91300000000000003</v>
      </c>
      <c r="S4169">
        <v>0.42399999999999999</v>
      </c>
    </row>
    <row r="4170" spans="1:19" x14ac:dyDescent="0.3">
      <c r="A4170">
        <v>480</v>
      </c>
      <c r="B4170">
        <v>-0.20899999999999999</v>
      </c>
      <c r="C4170">
        <v>-1.1990000000000001</v>
      </c>
      <c r="D4170">
        <v>-2.206</v>
      </c>
      <c r="E4170">
        <v>-2.992</v>
      </c>
      <c r="F4170">
        <v>-3.19</v>
      </c>
      <c r="G4170">
        <v>3.8</v>
      </c>
      <c r="H4170">
        <v>0.01</v>
      </c>
      <c r="I4170">
        <v>4</v>
      </c>
      <c r="J4170">
        <v>-0.216</v>
      </c>
      <c r="K4170">
        <v>-1.2170000000000001</v>
      </c>
      <c r="L4170">
        <v>-2.2109999999999999</v>
      </c>
      <c r="M4170">
        <v>-3.0129999999999999</v>
      </c>
      <c r="N4170">
        <v>-3.2040000000000002</v>
      </c>
      <c r="O4170">
        <v>1.181</v>
      </c>
      <c r="P4170">
        <v>1.1759999999999999</v>
      </c>
      <c r="Q4170">
        <v>1.1739999999999999</v>
      </c>
      <c r="R4170">
        <v>0.91400000000000003</v>
      </c>
      <c r="S4170">
        <v>0.42399999999999999</v>
      </c>
    </row>
    <row r="4171" spans="1:19" x14ac:dyDescent="0.3">
      <c r="A4171">
        <v>540</v>
      </c>
      <c r="B4171">
        <v>-0.20899999999999999</v>
      </c>
      <c r="C4171">
        <v>-1.1990000000000001</v>
      </c>
      <c r="D4171">
        <v>-2.206</v>
      </c>
      <c r="E4171">
        <v>-2.992</v>
      </c>
      <c r="F4171">
        <v>-3.19</v>
      </c>
      <c r="G4171">
        <v>3.8</v>
      </c>
      <c r="H4171">
        <v>0.01</v>
      </c>
      <c r="I4171">
        <v>4</v>
      </c>
      <c r="J4171">
        <v>-0.215</v>
      </c>
      <c r="K4171">
        <v>-1.2170000000000001</v>
      </c>
      <c r="L4171">
        <v>-2.2109999999999999</v>
      </c>
      <c r="M4171">
        <v>-3.0139999999999998</v>
      </c>
      <c r="N4171">
        <v>-3.2050000000000001</v>
      </c>
      <c r="O4171">
        <v>1.1830000000000001</v>
      </c>
      <c r="P4171">
        <v>1.1759999999999999</v>
      </c>
      <c r="Q4171">
        <v>1.173</v>
      </c>
      <c r="R4171">
        <v>0.91500000000000004</v>
      </c>
      <c r="S4171">
        <v>0.42499999999999999</v>
      </c>
    </row>
    <row r="4172" spans="1:19" x14ac:dyDescent="0.3">
      <c r="A4172">
        <v>600</v>
      </c>
      <c r="B4172">
        <v>-0.20899999999999999</v>
      </c>
      <c r="C4172">
        <v>-1.1990000000000001</v>
      </c>
      <c r="D4172">
        <v>-2.206</v>
      </c>
      <c r="E4172">
        <v>-2.992</v>
      </c>
      <c r="F4172">
        <v>-3.19</v>
      </c>
      <c r="G4172">
        <v>3.8</v>
      </c>
      <c r="H4172">
        <v>0.01</v>
      </c>
      <c r="I4172">
        <v>4</v>
      </c>
      <c r="J4172">
        <v>-0.215</v>
      </c>
      <c r="K4172">
        <v>-1.2170000000000001</v>
      </c>
      <c r="L4172">
        <v>-2.2109999999999999</v>
      </c>
      <c r="M4172">
        <v>-3.0139999999999998</v>
      </c>
      <c r="N4172">
        <v>-3.206</v>
      </c>
      <c r="O4172">
        <v>1.1839999999999999</v>
      </c>
      <c r="P4172">
        <v>1.177</v>
      </c>
      <c r="Q4172">
        <v>1.1719999999999999</v>
      </c>
      <c r="R4172">
        <v>0.91500000000000004</v>
      </c>
      <c r="S4172">
        <v>0.42499999999999999</v>
      </c>
    </row>
    <row r="4174" spans="1:19" x14ac:dyDescent="0.3">
      <c r="A4174" t="s">
        <v>0</v>
      </c>
      <c r="B4174" t="s">
        <v>322</v>
      </c>
    </row>
    <row r="4175" spans="1:19" x14ac:dyDescent="0.3">
      <c r="A4175">
        <v>0</v>
      </c>
      <c r="B4175">
        <v>-0.20899999999999999</v>
      </c>
      <c r="C4175">
        <v>-1.1990000000000001</v>
      </c>
      <c r="D4175">
        <v>-2.206</v>
      </c>
      <c r="E4175">
        <v>-2.9860000000000002</v>
      </c>
      <c r="F4175">
        <v>-3.18</v>
      </c>
      <c r="G4175">
        <v>3.8</v>
      </c>
      <c r="H4175">
        <v>0.01</v>
      </c>
      <c r="I4175">
        <v>4</v>
      </c>
      <c r="J4175">
        <v>-0.215</v>
      </c>
      <c r="K4175">
        <v>-1.2150000000000001</v>
      </c>
      <c r="L4175">
        <v>-2.2109999999999999</v>
      </c>
      <c r="M4175">
        <v>-3.0030000000000001</v>
      </c>
      <c r="N4175">
        <v>-3.18</v>
      </c>
      <c r="O4175">
        <v>1.155</v>
      </c>
      <c r="P4175">
        <v>1.155</v>
      </c>
      <c r="Q4175">
        <v>1.1479999999999999</v>
      </c>
      <c r="R4175">
        <v>0.879</v>
      </c>
      <c r="S4175">
        <v>0.39500000000000002</v>
      </c>
    </row>
    <row r="4176" spans="1:19" x14ac:dyDescent="0.3">
      <c r="A4176">
        <v>60</v>
      </c>
      <c r="B4176">
        <v>-0.20899999999999999</v>
      </c>
      <c r="C4176">
        <v>-1.1990000000000001</v>
      </c>
      <c r="D4176">
        <v>-2.206</v>
      </c>
      <c r="E4176">
        <v>-2.9860000000000002</v>
      </c>
      <c r="F4176">
        <v>-3.18</v>
      </c>
      <c r="G4176">
        <v>3.8</v>
      </c>
      <c r="H4176">
        <v>0.01</v>
      </c>
      <c r="I4176">
        <v>4</v>
      </c>
      <c r="J4176">
        <v>-0.22</v>
      </c>
      <c r="K4176">
        <v>-1.216</v>
      </c>
      <c r="L4176">
        <v>-2.2090000000000001</v>
      </c>
      <c r="M4176">
        <v>-3</v>
      </c>
      <c r="N4176">
        <v>-3.1890000000000001</v>
      </c>
      <c r="O4176">
        <v>1.1659999999999999</v>
      </c>
      <c r="P4176">
        <v>1.169</v>
      </c>
      <c r="Q4176">
        <v>1.153</v>
      </c>
      <c r="R4176">
        <v>0.876</v>
      </c>
      <c r="S4176">
        <v>0.41899999999999998</v>
      </c>
    </row>
    <row r="4177" spans="1:19" x14ac:dyDescent="0.3">
      <c r="A4177">
        <v>120</v>
      </c>
      <c r="B4177">
        <v>-0.20899999999999999</v>
      </c>
      <c r="C4177">
        <v>-1.1990000000000001</v>
      </c>
      <c r="D4177">
        <v>-2.206</v>
      </c>
      <c r="E4177">
        <v>-2.9860000000000002</v>
      </c>
      <c r="F4177">
        <v>-3.18</v>
      </c>
      <c r="G4177">
        <v>3.8</v>
      </c>
      <c r="H4177">
        <v>0.01</v>
      </c>
      <c r="I4177">
        <v>4</v>
      </c>
      <c r="J4177">
        <v>-0.22</v>
      </c>
      <c r="K4177">
        <v>-1.2170000000000001</v>
      </c>
      <c r="L4177">
        <v>-2.2130000000000001</v>
      </c>
      <c r="M4177">
        <v>-3.0059999999999998</v>
      </c>
      <c r="N4177">
        <v>-3.19</v>
      </c>
      <c r="O4177">
        <v>1.1679999999999999</v>
      </c>
      <c r="P4177">
        <v>1.179</v>
      </c>
      <c r="Q4177">
        <v>1.1719999999999999</v>
      </c>
      <c r="R4177">
        <v>0.9</v>
      </c>
      <c r="S4177">
        <v>0.41899999999999998</v>
      </c>
    </row>
    <row r="4178" spans="1:19" x14ac:dyDescent="0.3">
      <c r="A4178">
        <v>180</v>
      </c>
      <c r="B4178">
        <v>-0.20899999999999999</v>
      </c>
      <c r="C4178">
        <v>-1.1990000000000001</v>
      </c>
      <c r="D4178">
        <v>-2.206</v>
      </c>
      <c r="E4178">
        <v>-2.9860000000000002</v>
      </c>
      <c r="F4178">
        <v>-3.18</v>
      </c>
      <c r="G4178">
        <v>3.8</v>
      </c>
      <c r="H4178">
        <v>0.01</v>
      </c>
      <c r="I4178">
        <v>4</v>
      </c>
      <c r="J4178">
        <v>-0.219</v>
      </c>
      <c r="K4178">
        <v>-1.214</v>
      </c>
      <c r="L4178">
        <v>-2.21</v>
      </c>
      <c r="M4178">
        <v>-3.0009999999999999</v>
      </c>
      <c r="N4178">
        <v>-3.19</v>
      </c>
      <c r="O4178">
        <v>1.171</v>
      </c>
      <c r="P4178">
        <v>1.1759999999999999</v>
      </c>
      <c r="Q4178">
        <v>1.1659999999999999</v>
      </c>
      <c r="R4178">
        <v>0.88800000000000001</v>
      </c>
      <c r="S4178">
        <v>0.41899999999999998</v>
      </c>
    </row>
    <row r="4179" spans="1:19" x14ac:dyDescent="0.3">
      <c r="A4179">
        <v>240</v>
      </c>
      <c r="B4179">
        <v>-0.20899999999999999</v>
      </c>
      <c r="C4179">
        <v>-1.1990000000000001</v>
      </c>
      <c r="D4179">
        <v>-2.206</v>
      </c>
      <c r="E4179">
        <v>-2.9860000000000002</v>
      </c>
      <c r="F4179">
        <v>-3.18</v>
      </c>
      <c r="G4179">
        <v>3.8</v>
      </c>
      <c r="H4179">
        <v>0.01</v>
      </c>
      <c r="I4179">
        <v>4</v>
      </c>
      <c r="J4179">
        <v>-0.22</v>
      </c>
      <c r="K4179">
        <v>-1.2150000000000001</v>
      </c>
      <c r="L4179">
        <v>-2.2120000000000002</v>
      </c>
      <c r="M4179">
        <v>-3</v>
      </c>
      <c r="N4179">
        <v>-3.1909999999999998</v>
      </c>
      <c r="O4179">
        <v>1.175</v>
      </c>
      <c r="P4179">
        <v>1.181</v>
      </c>
      <c r="Q4179">
        <v>1.175</v>
      </c>
      <c r="R4179">
        <v>0.88800000000000001</v>
      </c>
      <c r="S4179">
        <v>0.42</v>
      </c>
    </row>
    <row r="4180" spans="1:19" x14ac:dyDescent="0.3">
      <c r="A4180">
        <v>300</v>
      </c>
      <c r="B4180">
        <v>-0.20899999999999999</v>
      </c>
      <c r="C4180">
        <v>-1.1990000000000001</v>
      </c>
      <c r="D4180">
        <v>-2.206</v>
      </c>
      <c r="E4180">
        <v>-2.9860000000000002</v>
      </c>
      <c r="F4180">
        <v>-3.18</v>
      </c>
      <c r="G4180">
        <v>3.8</v>
      </c>
      <c r="H4180">
        <v>0.01</v>
      </c>
      <c r="I4180">
        <v>4</v>
      </c>
      <c r="J4180">
        <v>-0.219</v>
      </c>
      <c r="K4180">
        <v>-1.2150000000000001</v>
      </c>
      <c r="L4180">
        <v>-2.2109999999999999</v>
      </c>
      <c r="M4180">
        <v>-3.0019999999999998</v>
      </c>
      <c r="N4180">
        <v>-3.1909999999999998</v>
      </c>
      <c r="O4180">
        <v>1.1759999999999999</v>
      </c>
      <c r="P4180">
        <v>1.1759999999999999</v>
      </c>
      <c r="Q4180">
        <v>1.173</v>
      </c>
      <c r="R4180">
        <v>0.89700000000000002</v>
      </c>
      <c r="S4180">
        <v>0.42</v>
      </c>
    </row>
    <row r="4181" spans="1:19" x14ac:dyDescent="0.3">
      <c r="A4181">
        <v>360</v>
      </c>
      <c r="B4181">
        <v>-0.20899999999999999</v>
      </c>
      <c r="C4181">
        <v>-1.1990000000000001</v>
      </c>
      <c r="D4181">
        <v>-2.206</v>
      </c>
      <c r="E4181">
        <v>-2.9860000000000002</v>
      </c>
      <c r="F4181">
        <v>-3.18</v>
      </c>
      <c r="G4181">
        <v>3.8</v>
      </c>
      <c r="H4181">
        <v>0.01</v>
      </c>
      <c r="I4181">
        <v>4</v>
      </c>
      <c r="J4181">
        <v>-0.219</v>
      </c>
      <c r="K4181">
        <v>-1.216</v>
      </c>
      <c r="L4181">
        <v>-2.21</v>
      </c>
      <c r="M4181">
        <v>-3.0049999999999999</v>
      </c>
      <c r="N4181">
        <v>-3.1920000000000002</v>
      </c>
      <c r="O4181">
        <v>1.179</v>
      </c>
      <c r="P4181">
        <v>1.1759999999999999</v>
      </c>
      <c r="Q4181">
        <v>1.17</v>
      </c>
      <c r="R4181">
        <v>0.90400000000000003</v>
      </c>
      <c r="S4181">
        <v>0.42</v>
      </c>
    </row>
    <row r="4182" spans="1:19" x14ac:dyDescent="0.3">
      <c r="A4182">
        <v>420</v>
      </c>
      <c r="B4182">
        <v>-0.20899999999999999</v>
      </c>
      <c r="C4182">
        <v>-1.1990000000000001</v>
      </c>
      <c r="D4182">
        <v>-2.206</v>
      </c>
      <c r="E4182">
        <v>-2.9860000000000002</v>
      </c>
      <c r="F4182">
        <v>-3.18</v>
      </c>
      <c r="G4182">
        <v>3.8</v>
      </c>
      <c r="H4182">
        <v>0.01</v>
      </c>
      <c r="I4182">
        <v>4</v>
      </c>
      <c r="J4182">
        <v>-0.218</v>
      </c>
      <c r="K4182">
        <v>-1.2170000000000001</v>
      </c>
      <c r="L4182">
        <v>-2.2109999999999999</v>
      </c>
      <c r="M4182">
        <v>-3.0059999999999998</v>
      </c>
      <c r="N4182">
        <v>-3.1920000000000002</v>
      </c>
      <c r="O4182">
        <v>1.18</v>
      </c>
      <c r="P4182">
        <v>1.177</v>
      </c>
      <c r="Q4182">
        <v>1.1719999999999999</v>
      </c>
      <c r="R4182">
        <v>0.90600000000000003</v>
      </c>
      <c r="S4182">
        <v>0.42</v>
      </c>
    </row>
    <row r="4183" spans="1:19" x14ac:dyDescent="0.3">
      <c r="A4183">
        <v>480</v>
      </c>
      <c r="B4183">
        <v>-0.20899999999999999</v>
      </c>
      <c r="C4183">
        <v>-1.1990000000000001</v>
      </c>
      <c r="D4183">
        <v>-2.206</v>
      </c>
      <c r="E4183">
        <v>-2.9860000000000002</v>
      </c>
      <c r="F4183">
        <v>-3.18</v>
      </c>
      <c r="G4183">
        <v>3.8</v>
      </c>
      <c r="H4183">
        <v>0.01</v>
      </c>
      <c r="I4183">
        <v>4</v>
      </c>
      <c r="J4183">
        <v>-0.216</v>
      </c>
      <c r="K4183">
        <v>-1.2170000000000001</v>
      </c>
      <c r="L4183">
        <v>-2.2109999999999999</v>
      </c>
      <c r="M4183">
        <v>-3.0070000000000001</v>
      </c>
      <c r="N4183">
        <v>-3.1930000000000001</v>
      </c>
      <c r="O4183">
        <v>1.181</v>
      </c>
      <c r="P4183">
        <v>1.1759999999999999</v>
      </c>
      <c r="Q4183">
        <v>1.173</v>
      </c>
      <c r="R4183">
        <v>0.90800000000000003</v>
      </c>
      <c r="S4183">
        <v>0.42099999999999999</v>
      </c>
    </row>
    <row r="4184" spans="1:19" x14ac:dyDescent="0.3">
      <c r="A4184">
        <v>540</v>
      </c>
      <c r="B4184">
        <v>-0.20899999999999999</v>
      </c>
      <c r="C4184">
        <v>-1.1990000000000001</v>
      </c>
      <c r="D4184">
        <v>-2.206</v>
      </c>
      <c r="E4184">
        <v>-2.9860000000000002</v>
      </c>
      <c r="F4184">
        <v>-3.18</v>
      </c>
      <c r="G4184">
        <v>3.8</v>
      </c>
      <c r="H4184">
        <v>0.01</v>
      </c>
      <c r="I4184">
        <v>4</v>
      </c>
      <c r="J4184">
        <v>-0.215</v>
      </c>
      <c r="K4184">
        <v>-1.2170000000000001</v>
      </c>
      <c r="L4184">
        <v>-2.2109999999999999</v>
      </c>
      <c r="M4184">
        <v>-3.008</v>
      </c>
      <c r="N4184">
        <v>-3.1949999999999998</v>
      </c>
      <c r="O4184">
        <v>1.1830000000000001</v>
      </c>
      <c r="P4184">
        <v>1.1759999999999999</v>
      </c>
      <c r="Q4184">
        <v>1.173</v>
      </c>
      <c r="R4184">
        <v>0.90800000000000003</v>
      </c>
      <c r="S4184">
        <v>0.42099999999999999</v>
      </c>
    </row>
    <row r="4185" spans="1:19" x14ac:dyDescent="0.3">
      <c r="A4185">
        <v>600</v>
      </c>
      <c r="B4185">
        <v>-0.20899999999999999</v>
      </c>
      <c r="C4185">
        <v>-1.1990000000000001</v>
      </c>
      <c r="D4185">
        <v>-2.206</v>
      </c>
      <c r="E4185">
        <v>-2.9860000000000002</v>
      </c>
      <c r="F4185">
        <v>-3.18</v>
      </c>
      <c r="G4185">
        <v>3.8</v>
      </c>
      <c r="H4185">
        <v>0.01</v>
      </c>
      <c r="I4185">
        <v>4</v>
      </c>
      <c r="J4185">
        <v>-0.215</v>
      </c>
      <c r="K4185">
        <v>-1.2170000000000001</v>
      </c>
      <c r="L4185">
        <v>-2.2109999999999999</v>
      </c>
      <c r="M4185">
        <v>-3.0089999999999999</v>
      </c>
      <c r="N4185">
        <v>-3.1960000000000002</v>
      </c>
      <c r="O4185">
        <v>1.1839999999999999</v>
      </c>
      <c r="P4185">
        <v>1.177</v>
      </c>
      <c r="Q4185">
        <v>1.1719999999999999</v>
      </c>
      <c r="R4185">
        <v>0.90900000000000003</v>
      </c>
      <c r="S4185">
        <v>0.42099999999999999</v>
      </c>
    </row>
    <row r="4187" spans="1:19" x14ac:dyDescent="0.3">
      <c r="A4187" t="s">
        <v>0</v>
      </c>
      <c r="B4187" t="s">
        <v>323</v>
      </c>
    </row>
    <row r="4188" spans="1:19" x14ac:dyDescent="0.3">
      <c r="A4188">
        <v>0</v>
      </c>
      <c r="B4188">
        <v>-0.20899999999999999</v>
      </c>
      <c r="C4188">
        <v>-1.1990000000000001</v>
      </c>
      <c r="D4188">
        <v>-2.206</v>
      </c>
      <c r="E4188">
        <v>-2.98</v>
      </c>
      <c r="F4188">
        <v>-3.17</v>
      </c>
      <c r="G4188">
        <v>3.8</v>
      </c>
      <c r="H4188">
        <v>0.01</v>
      </c>
      <c r="I4188">
        <v>4</v>
      </c>
      <c r="J4188">
        <v>-0.215</v>
      </c>
      <c r="K4188">
        <v>-1.2150000000000001</v>
      </c>
      <c r="L4188">
        <v>-2.2109999999999999</v>
      </c>
      <c r="M4188">
        <v>-2.9980000000000002</v>
      </c>
      <c r="N4188">
        <v>-3.17</v>
      </c>
      <c r="O4188">
        <v>1.155</v>
      </c>
      <c r="P4188">
        <v>1.155</v>
      </c>
      <c r="Q4188">
        <v>1.1479999999999999</v>
      </c>
      <c r="R4188">
        <v>0.873</v>
      </c>
      <c r="S4188">
        <v>0.39200000000000002</v>
      </c>
    </row>
    <row r="4189" spans="1:19" x14ac:dyDescent="0.3">
      <c r="A4189">
        <v>60</v>
      </c>
      <c r="B4189">
        <v>-0.20899999999999999</v>
      </c>
      <c r="C4189">
        <v>-1.1990000000000001</v>
      </c>
      <c r="D4189">
        <v>-2.206</v>
      </c>
      <c r="E4189">
        <v>-2.98</v>
      </c>
      <c r="F4189">
        <v>-3.17</v>
      </c>
      <c r="G4189">
        <v>3.8</v>
      </c>
      <c r="H4189">
        <v>0.01</v>
      </c>
      <c r="I4189">
        <v>4</v>
      </c>
      <c r="J4189">
        <v>-0.22</v>
      </c>
      <c r="K4189">
        <v>-1.216</v>
      </c>
      <c r="L4189">
        <v>-2.2090000000000001</v>
      </c>
      <c r="M4189">
        <v>-2.9940000000000002</v>
      </c>
      <c r="N4189">
        <v>-3.1779999999999999</v>
      </c>
      <c r="O4189">
        <v>1.1659999999999999</v>
      </c>
      <c r="P4189">
        <v>1.169</v>
      </c>
      <c r="Q4189">
        <v>1.153</v>
      </c>
      <c r="R4189">
        <v>0.87</v>
      </c>
      <c r="S4189">
        <v>0.41599999999999998</v>
      </c>
    </row>
    <row r="4190" spans="1:19" x14ac:dyDescent="0.3">
      <c r="A4190">
        <v>120</v>
      </c>
      <c r="B4190">
        <v>-0.20899999999999999</v>
      </c>
      <c r="C4190">
        <v>-1.1990000000000001</v>
      </c>
      <c r="D4190">
        <v>-2.206</v>
      </c>
      <c r="E4190">
        <v>-2.98</v>
      </c>
      <c r="F4190">
        <v>-3.17</v>
      </c>
      <c r="G4190">
        <v>3.8</v>
      </c>
      <c r="H4190">
        <v>0.01</v>
      </c>
      <c r="I4190">
        <v>4</v>
      </c>
      <c r="J4190">
        <v>-0.22</v>
      </c>
      <c r="K4190">
        <v>-1.2170000000000001</v>
      </c>
      <c r="L4190">
        <v>-2.2120000000000002</v>
      </c>
      <c r="M4190">
        <v>-3</v>
      </c>
      <c r="N4190">
        <v>-3.18</v>
      </c>
      <c r="O4190">
        <v>1.1679999999999999</v>
      </c>
      <c r="P4190">
        <v>1.179</v>
      </c>
      <c r="Q4190">
        <v>1.1719999999999999</v>
      </c>
      <c r="R4190">
        <v>0.89300000000000002</v>
      </c>
      <c r="S4190">
        <v>0.41599999999999998</v>
      </c>
    </row>
    <row r="4191" spans="1:19" x14ac:dyDescent="0.3">
      <c r="A4191">
        <v>180</v>
      </c>
      <c r="B4191">
        <v>-0.20899999999999999</v>
      </c>
      <c r="C4191">
        <v>-1.1990000000000001</v>
      </c>
      <c r="D4191">
        <v>-2.206</v>
      </c>
      <c r="E4191">
        <v>-2.98</v>
      </c>
      <c r="F4191">
        <v>-3.17</v>
      </c>
      <c r="G4191">
        <v>3.8</v>
      </c>
      <c r="H4191">
        <v>0.01</v>
      </c>
      <c r="I4191">
        <v>4</v>
      </c>
      <c r="J4191">
        <v>-0.219</v>
      </c>
      <c r="K4191">
        <v>-1.214</v>
      </c>
      <c r="L4191">
        <v>-2.21</v>
      </c>
      <c r="M4191">
        <v>-2.9950000000000001</v>
      </c>
      <c r="N4191">
        <v>-3.18</v>
      </c>
      <c r="O4191">
        <v>1.17</v>
      </c>
      <c r="P4191">
        <v>1.1759999999999999</v>
      </c>
      <c r="Q4191">
        <v>1.165</v>
      </c>
      <c r="R4191">
        <v>0.88100000000000001</v>
      </c>
      <c r="S4191">
        <v>0.41599999999999998</v>
      </c>
    </row>
    <row r="4192" spans="1:19" x14ac:dyDescent="0.3">
      <c r="A4192">
        <v>240</v>
      </c>
      <c r="B4192">
        <v>-0.20899999999999999</v>
      </c>
      <c r="C4192">
        <v>-1.1990000000000001</v>
      </c>
      <c r="D4192">
        <v>-2.206</v>
      </c>
      <c r="E4192">
        <v>-2.98</v>
      </c>
      <c r="F4192">
        <v>-3.17</v>
      </c>
      <c r="G4192">
        <v>3.8</v>
      </c>
      <c r="H4192">
        <v>0.01</v>
      </c>
      <c r="I4192">
        <v>4</v>
      </c>
      <c r="J4192">
        <v>-0.22</v>
      </c>
      <c r="K4192">
        <v>-1.2150000000000001</v>
      </c>
      <c r="L4192">
        <v>-2.2120000000000002</v>
      </c>
      <c r="M4192">
        <v>-2.9940000000000002</v>
      </c>
      <c r="N4192">
        <v>-3.181</v>
      </c>
      <c r="O4192">
        <v>1.175</v>
      </c>
      <c r="P4192">
        <v>1.181</v>
      </c>
      <c r="Q4192">
        <v>1.175</v>
      </c>
      <c r="R4192">
        <v>0.88100000000000001</v>
      </c>
      <c r="S4192">
        <v>0.41599999999999998</v>
      </c>
    </row>
    <row r="4193" spans="1:19" x14ac:dyDescent="0.3">
      <c r="A4193">
        <v>300</v>
      </c>
      <c r="B4193">
        <v>-0.20899999999999999</v>
      </c>
      <c r="C4193">
        <v>-1.1990000000000001</v>
      </c>
      <c r="D4193">
        <v>-2.206</v>
      </c>
      <c r="E4193">
        <v>-2.98</v>
      </c>
      <c r="F4193">
        <v>-3.17</v>
      </c>
      <c r="G4193">
        <v>3.8</v>
      </c>
      <c r="H4193">
        <v>0.01</v>
      </c>
      <c r="I4193">
        <v>4</v>
      </c>
      <c r="J4193">
        <v>-0.219</v>
      </c>
      <c r="K4193">
        <v>-1.2150000000000001</v>
      </c>
      <c r="L4193">
        <v>-2.2109999999999999</v>
      </c>
      <c r="M4193">
        <v>-2.996</v>
      </c>
      <c r="N4193">
        <v>-3.181</v>
      </c>
      <c r="O4193">
        <v>1.1759999999999999</v>
      </c>
      <c r="P4193">
        <v>1.1759999999999999</v>
      </c>
      <c r="Q4193">
        <v>1.1719999999999999</v>
      </c>
      <c r="R4193">
        <v>0.89100000000000001</v>
      </c>
      <c r="S4193">
        <v>0.41699999999999998</v>
      </c>
    </row>
    <row r="4194" spans="1:19" x14ac:dyDescent="0.3">
      <c r="A4194">
        <v>360</v>
      </c>
      <c r="B4194">
        <v>-0.20899999999999999</v>
      </c>
      <c r="C4194">
        <v>-1.1990000000000001</v>
      </c>
      <c r="D4194">
        <v>-2.206</v>
      </c>
      <c r="E4194">
        <v>-2.98</v>
      </c>
      <c r="F4194">
        <v>-3.17</v>
      </c>
      <c r="G4194">
        <v>3.8</v>
      </c>
      <c r="H4194">
        <v>0.01</v>
      </c>
      <c r="I4194">
        <v>4</v>
      </c>
      <c r="J4194">
        <v>-0.219</v>
      </c>
      <c r="K4194">
        <v>-1.216</v>
      </c>
      <c r="L4194">
        <v>-2.21</v>
      </c>
      <c r="M4194">
        <v>-2.9990000000000001</v>
      </c>
      <c r="N4194">
        <v>-3.1819999999999999</v>
      </c>
      <c r="O4194">
        <v>1.179</v>
      </c>
      <c r="P4194">
        <v>1.1759999999999999</v>
      </c>
      <c r="Q4194">
        <v>1.17</v>
      </c>
      <c r="R4194">
        <v>0.89700000000000002</v>
      </c>
      <c r="S4194">
        <v>0.41699999999999998</v>
      </c>
    </row>
    <row r="4195" spans="1:19" x14ac:dyDescent="0.3">
      <c r="A4195">
        <v>420</v>
      </c>
      <c r="B4195">
        <v>-0.20899999999999999</v>
      </c>
      <c r="C4195">
        <v>-1.1990000000000001</v>
      </c>
      <c r="D4195">
        <v>-2.206</v>
      </c>
      <c r="E4195">
        <v>-2.98</v>
      </c>
      <c r="F4195">
        <v>-3.17</v>
      </c>
      <c r="G4195">
        <v>3.8</v>
      </c>
      <c r="H4195">
        <v>0.01</v>
      </c>
      <c r="I4195">
        <v>4</v>
      </c>
      <c r="J4195">
        <v>-0.218</v>
      </c>
      <c r="K4195">
        <v>-1.2170000000000001</v>
      </c>
      <c r="L4195">
        <v>-2.21</v>
      </c>
      <c r="M4195">
        <v>-3</v>
      </c>
      <c r="N4195">
        <v>-3.1819999999999999</v>
      </c>
      <c r="O4195">
        <v>1.18</v>
      </c>
      <c r="P4195">
        <v>1.177</v>
      </c>
      <c r="Q4195">
        <v>1.1719999999999999</v>
      </c>
      <c r="R4195">
        <v>0.9</v>
      </c>
      <c r="S4195">
        <v>0.41699999999999998</v>
      </c>
    </row>
    <row r="4196" spans="1:19" x14ac:dyDescent="0.3">
      <c r="A4196">
        <v>480</v>
      </c>
      <c r="B4196">
        <v>-0.20899999999999999</v>
      </c>
      <c r="C4196">
        <v>-1.1990000000000001</v>
      </c>
      <c r="D4196">
        <v>-2.206</v>
      </c>
      <c r="E4196">
        <v>-2.98</v>
      </c>
      <c r="F4196">
        <v>-3.17</v>
      </c>
      <c r="G4196">
        <v>3.8</v>
      </c>
      <c r="H4196">
        <v>0.01</v>
      </c>
      <c r="I4196">
        <v>4</v>
      </c>
      <c r="J4196">
        <v>-0.216</v>
      </c>
      <c r="K4196">
        <v>-1.2170000000000001</v>
      </c>
      <c r="L4196">
        <v>-2.2109999999999999</v>
      </c>
      <c r="M4196">
        <v>-3.0009999999999999</v>
      </c>
      <c r="N4196">
        <v>-3.1829999999999998</v>
      </c>
      <c r="O4196">
        <v>1.181</v>
      </c>
      <c r="P4196">
        <v>1.1759999999999999</v>
      </c>
      <c r="Q4196">
        <v>1.173</v>
      </c>
      <c r="R4196">
        <v>0.90100000000000002</v>
      </c>
      <c r="S4196">
        <v>0.41699999999999998</v>
      </c>
    </row>
    <row r="4197" spans="1:19" x14ac:dyDescent="0.3">
      <c r="A4197">
        <v>540</v>
      </c>
      <c r="B4197">
        <v>-0.20899999999999999</v>
      </c>
      <c r="C4197">
        <v>-1.1990000000000001</v>
      </c>
      <c r="D4197">
        <v>-2.206</v>
      </c>
      <c r="E4197">
        <v>-2.98</v>
      </c>
      <c r="F4197">
        <v>-3.17</v>
      </c>
      <c r="G4197">
        <v>3.8</v>
      </c>
      <c r="H4197">
        <v>0.01</v>
      </c>
      <c r="I4197">
        <v>4</v>
      </c>
      <c r="J4197">
        <v>-0.215</v>
      </c>
      <c r="K4197">
        <v>-1.2170000000000001</v>
      </c>
      <c r="L4197">
        <v>-2.2109999999999999</v>
      </c>
      <c r="M4197">
        <v>-3.0019999999999998</v>
      </c>
      <c r="N4197">
        <v>-3.1850000000000001</v>
      </c>
      <c r="O4197">
        <v>1.1830000000000001</v>
      </c>
      <c r="P4197">
        <v>1.1759999999999999</v>
      </c>
      <c r="Q4197">
        <v>1.1719999999999999</v>
      </c>
      <c r="R4197">
        <v>0.90200000000000002</v>
      </c>
      <c r="S4197">
        <v>0.41799999999999998</v>
      </c>
    </row>
    <row r="4198" spans="1:19" x14ac:dyDescent="0.3">
      <c r="A4198">
        <v>600</v>
      </c>
      <c r="B4198">
        <v>-0.20899999999999999</v>
      </c>
      <c r="C4198">
        <v>-1.1990000000000001</v>
      </c>
      <c r="D4198">
        <v>-2.206</v>
      </c>
      <c r="E4198">
        <v>-2.98</v>
      </c>
      <c r="F4198">
        <v>-3.17</v>
      </c>
      <c r="G4198">
        <v>3.8</v>
      </c>
      <c r="H4198">
        <v>0.01</v>
      </c>
      <c r="I4198">
        <v>4</v>
      </c>
      <c r="J4198">
        <v>-0.215</v>
      </c>
      <c r="K4198">
        <v>-1.2170000000000001</v>
      </c>
      <c r="L4198">
        <v>-2.2109999999999999</v>
      </c>
      <c r="M4198">
        <v>-3.0030000000000001</v>
      </c>
      <c r="N4198">
        <v>-3.1859999999999999</v>
      </c>
      <c r="O4198">
        <v>1.1839999999999999</v>
      </c>
      <c r="P4198">
        <v>1.177</v>
      </c>
      <c r="Q4198">
        <v>1.1719999999999999</v>
      </c>
      <c r="R4198">
        <v>0.90200000000000002</v>
      </c>
      <c r="S4198">
        <v>0.41799999999999998</v>
      </c>
    </row>
    <row r="4200" spans="1:19" x14ac:dyDescent="0.3">
      <c r="A4200" t="s">
        <v>0</v>
      </c>
      <c r="B4200" t="s">
        <v>324</v>
      </c>
    </row>
    <row r="4201" spans="1:19" x14ac:dyDescent="0.3">
      <c r="A4201">
        <v>0</v>
      </c>
      <c r="B4201">
        <v>-0.20899999999999999</v>
      </c>
      <c r="C4201">
        <v>-1.1990000000000001</v>
      </c>
      <c r="D4201">
        <v>-2.206</v>
      </c>
      <c r="E4201">
        <v>-2.9740000000000002</v>
      </c>
      <c r="F4201">
        <v>-3.16</v>
      </c>
      <c r="G4201">
        <v>3.8</v>
      </c>
      <c r="H4201">
        <v>0.01</v>
      </c>
      <c r="I4201">
        <v>4</v>
      </c>
      <c r="J4201">
        <v>-0.215</v>
      </c>
      <c r="K4201">
        <v>-1.2150000000000001</v>
      </c>
      <c r="L4201">
        <v>-2.2109999999999999</v>
      </c>
      <c r="M4201">
        <v>-2.992</v>
      </c>
      <c r="N4201">
        <v>-3.16</v>
      </c>
      <c r="O4201">
        <v>1.155</v>
      </c>
      <c r="P4201">
        <v>1.155</v>
      </c>
      <c r="Q4201">
        <v>1.1479999999999999</v>
      </c>
      <c r="R4201">
        <v>0.86699999999999999</v>
      </c>
      <c r="S4201">
        <v>0.38900000000000001</v>
      </c>
    </row>
    <row r="4202" spans="1:19" x14ac:dyDescent="0.3">
      <c r="A4202">
        <v>60</v>
      </c>
      <c r="B4202">
        <v>-0.20899999999999999</v>
      </c>
      <c r="C4202">
        <v>-1.1990000000000001</v>
      </c>
      <c r="D4202">
        <v>-2.206</v>
      </c>
      <c r="E4202">
        <v>-2.9740000000000002</v>
      </c>
      <c r="F4202">
        <v>-3.16</v>
      </c>
      <c r="G4202">
        <v>3.8</v>
      </c>
      <c r="H4202">
        <v>0.01</v>
      </c>
      <c r="I4202">
        <v>4</v>
      </c>
      <c r="J4202">
        <v>-0.22</v>
      </c>
      <c r="K4202">
        <v>-1.216</v>
      </c>
      <c r="L4202">
        <v>-2.2090000000000001</v>
      </c>
      <c r="M4202">
        <v>-2.988</v>
      </c>
      <c r="N4202">
        <v>-3.1680000000000001</v>
      </c>
      <c r="O4202">
        <v>1.1659999999999999</v>
      </c>
      <c r="P4202">
        <v>1.1679999999999999</v>
      </c>
      <c r="Q4202">
        <v>1.153</v>
      </c>
      <c r="R4202">
        <v>0.86299999999999999</v>
      </c>
      <c r="S4202">
        <v>0.41199999999999998</v>
      </c>
    </row>
    <row r="4203" spans="1:19" x14ac:dyDescent="0.3">
      <c r="A4203">
        <v>120</v>
      </c>
      <c r="B4203">
        <v>-0.20899999999999999</v>
      </c>
      <c r="C4203">
        <v>-1.1990000000000001</v>
      </c>
      <c r="D4203">
        <v>-2.206</v>
      </c>
      <c r="E4203">
        <v>-2.9740000000000002</v>
      </c>
      <c r="F4203">
        <v>-3.16</v>
      </c>
      <c r="G4203">
        <v>3.8</v>
      </c>
      <c r="H4203">
        <v>0.01</v>
      </c>
      <c r="I4203">
        <v>4</v>
      </c>
      <c r="J4203">
        <v>-0.22</v>
      </c>
      <c r="K4203">
        <v>-1.2170000000000001</v>
      </c>
      <c r="L4203">
        <v>-2.2120000000000002</v>
      </c>
      <c r="M4203">
        <v>-2.9940000000000002</v>
      </c>
      <c r="N4203">
        <v>-3.169</v>
      </c>
      <c r="O4203">
        <v>1.169</v>
      </c>
      <c r="P4203">
        <v>1.179</v>
      </c>
      <c r="Q4203">
        <v>1.171</v>
      </c>
      <c r="R4203">
        <v>0.88600000000000001</v>
      </c>
      <c r="S4203">
        <v>0.41299999999999998</v>
      </c>
    </row>
    <row r="4204" spans="1:19" x14ac:dyDescent="0.3">
      <c r="A4204">
        <v>180</v>
      </c>
      <c r="B4204">
        <v>-0.20899999999999999</v>
      </c>
      <c r="C4204">
        <v>-1.1990000000000001</v>
      </c>
      <c r="D4204">
        <v>-2.206</v>
      </c>
      <c r="E4204">
        <v>-2.9740000000000002</v>
      </c>
      <c r="F4204">
        <v>-3.16</v>
      </c>
      <c r="G4204">
        <v>3.8</v>
      </c>
      <c r="H4204">
        <v>0.01</v>
      </c>
      <c r="I4204">
        <v>4</v>
      </c>
      <c r="J4204">
        <v>-0.219</v>
      </c>
      <c r="K4204">
        <v>-1.214</v>
      </c>
      <c r="L4204">
        <v>-2.2090000000000001</v>
      </c>
      <c r="M4204">
        <v>-2.9889999999999999</v>
      </c>
      <c r="N4204">
        <v>-3.17</v>
      </c>
      <c r="O4204">
        <v>1.17</v>
      </c>
      <c r="P4204">
        <v>1.1759999999999999</v>
      </c>
      <c r="Q4204">
        <v>1.165</v>
      </c>
      <c r="R4204">
        <v>0.874</v>
      </c>
      <c r="S4204">
        <v>0.41299999999999998</v>
      </c>
    </row>
    <row r="4205" spans="1:19" x14ac:dyDescent="0.3">
      <c r="A4205">
        <v>240</v>
      </c>
      <c r="B4205">
        <v>-0.20899999999999999</v>
      </c>
      <c r="C4205">
        <v>-1.1990000000000001</v>
      </c>
      <c r="D4205">
        <v>-2.206</v>
      </c>
      <c r="E4205">
        <v>-2.9740000000000002</v>
      </c>
      <c r="F4205">
        <v>-3.16</v>
      </c>
      <c r="G4205">
        <v>3.8</v>
      </c>
      <c r="H4205">
        <v>0.01</v>
      </c>
      <c r="I4205">
        <v>4</v>
      </c>
      <c r="J4205">
        <v>-0.22</v>
      </c>
      <c r="K4205">
        <v>-1.2150000000000001</v>
      </c>
      <c r="L4205">
        <v>-2.2109999999999999</v>
      </c>
      <c r="M4205">
        <v>-2.988</v>
      </c>
      <c r="N4205">
        <v>-3.1709999999999998</v>
      </c>
      <c r="O4205">
        <v>1.175</v>
      </c>
      <c r="P4205">
        <v>1.181</v>
      </c>
      <c r="Q4205">
        <v>1.1739999999999999</v>
      </c>
      <c r="R4205">
        <v>0.875</v>
      </c>
      <c r="S4205">
        <v>0.41299999999999998</v>
      </c>
    </row>
    <row r="4206" spans="1:19" x14ac:dyDescent="0.3">
      <c r="A4206">
        <v>300</v>
      </c>
      <c r="B4206">
        <v>-0.20899999999999999</v>
      </c>
      <c r="C4206">
        <v>-1.1990000000000001</v>
      </c>
      <c r="D4206">
        <v>-2.206</v>
      </c>
      <c r="E4206">
        <v>-2.9740000000000002</v>
      </c>
      <c r="F4206">
        <v>-3.16</v>
      </c>
      <c r="G4206">
        <v>3.8</v>
      </c>
      <c r="H4206">
        <v>0.01</v>
      </c>
      <c r="I4206">
        <v>4</v>
      </c>
      <c r="J4206">
        <v>-0.219</v>
      </c>
      <c r="K4206">
        <v>-1.2150000000000001</v>
      </c>
      <c r="L4206">
        <v>-2.2109999999999999</v>
      </c>
      <c r="M4206">
        <v>-2.99</v>
      </c>
      <c r="N4206">
        <v>-3.1709999999999998</v>
      </c>
      <c r="O4206">
        <v>1.1759999999999999</v>
      </c>
      <c r="P4206">
        <v>1.1759999999999999</v>
      </c>
      <c r="Q4206">
        <v>1.1719999999999999</v>
      </c>
      <c r="R4206">
        <v>0.88500000000000001</v>
      </c>
      <c r="S4206">
        <v>0.41299999999999998</v>
      </c>
    </row>
    <row r="4207" spans="1:19" x14ac:dyDescent="0.3">
      <c r="A4207">
        <v>360</v>
      </c>
      <c r="B4207">
        <v>-0.20899999999999999</v>
      </c>
      <c r="C4207">
        <v>-1.1990000000000001</v>
      </c>
      <c r="D4207">
        <v>-2.206</v>
      </c>
      <c r="E4207">
        <v>-2.9740000000000002</v>
      </c>
      <c r="F4207">
        <v>-3.16</v>
      </c>
      <c r="G4207">
        <v>3.8</v>
      </c>
      <c r="H4207">
        <v>0.01</v>
      </c>
      <c r="I4207">
        <v>4</v>
      </c>
      <c r="J4207">
        <v>-0.219</v>
      </c>
      <c r="K4207">
        <v>-1.216</v>
      </c>
      <c r="L4207">
        <v>-2.21</v>
      </c>
      <c r="M4207">
        <v>-2.9929999999999999</v>
      </c>
      <c r="N4207">
        <v>-3.1709999999999998</v>
      </c>
      <c r="O4207">
        <v>1.179</v>
      </c>
      <c r="P4207">
        <v>1.1759999999999999</v>
      </c>
      <c r="Q4207">
        <v>1.17</v>
      </c>
      <c r="R4207">
        <v>0.89100000000000001</v>
      </c>
      <c r="S4207">
        <v>0.41299999999999998</v>
      </c>
    </row>
    <row r="4208" spans="1:19" x14ac:dyDescent="0.3">
      <c r="A4208">
        <v>420</v>
      </c>
      <c r="B4208">
        <v>-0.20899999999999999</v>
      </c>
      <c r="C4208">
        <v>-1.1990000000000001</v>
      </c>
      <c r="D4208">
        <v>-2.206</v>
      </c>
      <c r="E4208">
        <v>-2.9740000000000002</v>
      </c>
      <c r="F4208">
        <v>-3.16</v>
      </c>
      <c r="G4208">
        <v>3.8</v>
      </c>
      <c r="H4208">
        <v>0.01</v>
      </c>
      <c r="I4208">
        <v>4</v>
      </c>
      <c r="J4208">
        <v>-0.218</v>
      </c>
      <c r="K4208">
        <v>-1.2170000000000001</v>
      </c>
      <c r="L4208">
        <v>-2.21</v>
      </c>
      <c r="M4208">
        <v>-2.9940000000000002</v>
      </c>
      <c r="N4208">
        <v>-3.1720000000000002</v>
      </c>
      <c r="O4208">
        <v>1.18</v>
      </c>
      <c r="P4208">
        <v>1.177</v>
      </c>
      <c r="Q4208">
        <v>1.171</v>
      </c>
      <c r="R4208">
        <v>0.89400000000000002</v>
      </c>
      <c r="S4208">
        <v>0.41399999999999998</v>
      </c>
    </row>
    <row r="4209" spans="1:19" x14ac:dyDescent="0.3">
      <c r="A4209">
        <v>480</v>
      </c>
      <c r="B4209">
        <v>-0.20899999999999999</v>
      </c>
      <c r="C4209">
        <v>-1.1990000000000001</v>
      </c>
      <c r="D4209">
        <v>-2.206</v>
      </c>
      <c r="E4209">
        <v>-2.9740000000000002</v>
      </c>
      <c r="F4209">
        <v>-3.16</v>
      </c>
      <c r="G4209">
        <v>3.8</v>
      </c>
      <c r="H4209">
        <v>0.01</v>
      </c>
      <c r="I4209">
        <v>4</v>
      </c>
      <c r="J4209">
        <v>-0.216</v>
      </c>
      <c r="K4209">
        <v>-1.2170000000000001</v>
      </c>
      <c r="L4209">
        <v>-2.2109999999999999</v>
      </c>
      <c r="M4209">
        <v>-2.9950000000000001</v>
      </c>
      <c r="N4209">
        <v>-3.173</v>
      </c>
      <c r="O4209">
        <v>1.181</v>
      </c>
      <c r="P4209">
        <v>1.1759999999999999</v>
      </c>
      <c r="Q4209">
        <v>1.173</v>
      </c>
      <c r="R4209">
        <v>0.89500000000000002</v>
      </c>
      <c r="S4209">
        <v>0.41399999999999998</v>
      </c>
    </row>
    <row r="4210" spans="1:19" x14ac:dyDescent="0.3">
      <c r="A4210">
        <v>540</v>
      </c>
      <c r="B4210">
        <v>-0.20899999999999999</v>
      </c>
      <c r="C4210">
        <v>-1.1990000000000001</v>
      </c>
      <c r="D4210">
        <v>-2.206</v>
      </c>
      <c r="E4210">
        <v>-2.9740000000000002</v>
      </c>
      <c r="F4210">
        <v>-3.16</v>
      </c>
      <c r="G4210">
        <v>3.8</v>
      </c>
      <c r="H4210">
        <v>0.01</v>
      </c>
      <c r="I4210">
        <v>4</v>
      </c>
      <c r="J4210">
        <v>-0.215</v>
      </c>
      <c r="K4210">
        <v>-1.2170000000000001</v>
      </c>
      <c r="L4210">
        <v>-2.2109999999999999</v>
      </c>
      <c r="M4210">
        <v>-2.996</v>
      </c>
      <c r="N4210">
        <v>-3.1739999999999999</v>
      </c>
      <c r="O4210">
        <v>1.1830000000000001</v>
      </c>
      <c r="P4210">
        <v>1.1759999999999999</v>
      </c>
      <c r="Q4210">
        <v>1.1719999999999999</v>
      </c>
      <c r="R4210">
        <v>0.89500000000000002</v>
      </c>
      <c r="S4210">
        <v>0.41399999999999998</v>
      </c>
    </row>
    <row r="4211" spans="1:19" x14ac:dyDescent="0.3">
      <c r="A4211">
        <v>600</v>
      </c>
      <c r="B4211">
        <v>-0.20899999999999999</v>
      </c>
      <c r="C4211">
        <v>-1.1990000000000001</v>
      </c>
      <c r="D4211">
        <v>-2.206</v>
      </c>
      <c r="E4211">
        <v>-2.9740000000000002</v>
      </c>
      <c r="F4211">
        <v>-3.16</v>
      </c>
      <c r="G4211">
        <v>3.8</v>
      </c>
      <c r="H4211">
        <v>0.01</v>
      </c>
      <c r="I4211">
        <v>4</v>
      </c>
      <c r="J4211">
        <v>-0.215</v>
      </c>
      <c r="K4211">
        <v>-1.2170000000000001</v>
      </c>
      <c r="L4211">
        <v>-2.2109999999999999</v>
      </c>
      <c r="M4211">
        <v>-2.996</v>
      </c>
      <c r="N4211">
        <v>-3.1749999999999998</v>
      </c>
      <c r="O4211">
        <v>1.1839999999999999</v>
      </c>
      <c r="P4211">
        <v>1.177</v>
      </c>
      <c r="Q4211">
        <v>1.171</v>
      </c>
      <c r="R4211">
        <v>0.89600000000000002</v>
      </c>
      <c r="S4211">
        <v>0.41499999999999998</v>
      </c>
    </row>
    <row r="4213" spans="1:19" x14ac:dyDescent="0.3">
      <c r="A4213" t="s">
        <v>0</v>
      </c>
      <c r="B4213" t="s">
        <v>325</v>
      </c>
    </row>
    <row r="4214" spans="1:19" x14ac:dyDescent="0.3">
      <c r="A4214">
        <v>0</v>
      </c>
      <c r="B4214">
        <v>-0.187</v>
      </c>
      <c r="C4214">
        <v>-1.1870000000000001</v>
      </c>
      <c r="D4214">
        <v>-2.1840000000000002</v>
      </c>
      <c r="E4214">
        <v>-3.02</v>
      </c>
      <c r="F4214">
        <v>-3.2309999999999999</v>
      </c>
      <c r="G4214">
        <v>4</v>
      </c>
      <c r="H4214">
        <v>-0.01</v>
      </c>
      <c r="I4214">
        <v>4</v>
      </c>
      <c r="J4214">
        <v>-0.187</v>
      </c>
      <c r="K4214">
        <v>-1.1870000000000001</v>
      </c>
      <c r="L4214">
        <v>-2.1840000000000002</v>
      </c>
      <c r="M4214">
        <v>-3.0209999999999999</v>
      </c>
      <c r="N4214">
        <v>-3.24</v>
      </c>
      <c r="O4214">
        <v>1.17</v>
      </c>
      <c r="P4214">
        <v>1.17</v>
      </c>
      <c r="Q4214">
        <v>1.165</v>
      </c>
      <c r="R4214">
        <v>0.94499999999999995</v>
      </c>
      <c r="S4214">
        <v>0.437</v>
      </c>
    </row>
    <row r="4215" spans="1:19" x14ac:dyDescent="0.3">
      <c r="A4215">
        <v>60</v>
      </c>
      <c r="B4215">
        <v>-0.187</v>
      </c>
      <c r="C4215">
        <v>-1.1870000000000001</v>
      </c>
      <c r="D4215">
        <v>-2.1840000000000002</v>
      </c>
      <c r="E4215">
        <v>-3.02</v>
      </c>
      <c r="F4215">
        <v>-3.2309999999999999</v>
      </c>
      <c r="G4215">
        <v>4</v>
      </c>
      <c r="H4215">
        <v>-0.01</v>
      </c>
      <c r="I4215">
        <v>4</v>
      </c>
      <c r="J4215">
        <v>-0.191</v>
      </c>
      <c r="K4215">
        <v>-1.1870000000000001</v>
      </c>
      <c r="L4215">
        <v>-2.1850000000000001</v>
      </c>
      <c r="M4215">
        <v>-3.0209999999999999</v>
      </c>
      <c r="N4215">
        <v>-3.2389999999999999</v>
      </c>
      <c r="O4215">
        <v>1.173</v>
      </c>
      <c r="P4215">
        <v>1.1839999999999999</v>
      </c>
      <c r="Q4215">
        <v>1.1779999999999999</v>
      </c>
      <c r="R4215">
        <v>0.95399999999999996</v>
      </c>
      <c r="S4215">
        <v>0.437</v>
      </c>
    </row>
    <row r="4216" spans="1:19" x14ac:dyDescent="0.3">
      <c r="A4216">
        <v>120</v>
      </c>
      <c r="B4216">
        <v>-0.187</v>
      </c>
      <c r="C4216">
        <v>-1.1870000000000001</v>
      </c>
      <c r="D4216">
        <v>-2.1840000000000002</v>
      </c>
      <c r="E4216">
        <v>-3.02</v>
      </c>
      <c r="F4216">
        <v>-3.2309999999999999</v>
      </c>
      <c r="G4216">
        <v>4</v>
      </c>
      <c r="H4216">
        <v>-0.01</v>
      </c>
      <c r="I4216">
        <v>4</v>
      </c>
      <c r="J4216">
        <v>-0.19400000000000001</v>
      </c>
      <c r="K4216">
        <v>-1.1870000000000001</v>
      </c>
      <c r="L4216">
        <v>-2.1840000000000002</v>
      </c>
      <c r="M4216">
        <v>-3.0209999999999999</v>
      </c>
      <c r="N4216">
        <v>-3.2389999999999999</v>
      </c>
      <c r="O4216">
        <v>1.175</v>
      </c>
      <c r="P4216">
        <v>1.1879999999999999</v>
      </c>
      <c r="Q4216">
        <v>1.1819999999999999</v>
      </c>
      <c r="R4216">
        <v>0.95899999999999996</v>
      </c>
      <c r="S4216">
        <v>0.436</v>
      </c>
    </row>
    <row r="4217" spans="1:19" x14ac:dyDescent="0.3">
      <c r="A4217">
        <v>180</v>
      </c>
      <c r="B4217">
        <v>-0.187</v>
      </c>
      <c r="C4217">
        <v>-1.1870000000000001</v>
      </c>
      <c r="D4217">
        <v>-2.1840000000000002</v>
      </c>
      <c r="E4217">
        <v>-3.02</v>
      </c>
      <c r="F4217">
        <v>-3.2309999999999999</v>
      </c>
      <c r="G4217">
        <v>4</v>
      </c>
      <c r="H4217">
        <v>-0.01</v>
      </c>
      <c r="I4217">
        <v>4</v>
      </c>
      <c r="J4217">
        <v>-0.19600000000000001</v>
      </c>
      <c r="K4217">
        <v>-1.1870000000000001</v>
      </c>
      <c r="L4217">
        <v>-2.1840000000000002</v>
      </c>
      <c r="M4217">
        <v>-3.0209999999999999</v>
      </c>
      <c r="N4217">
        <v>-3.238</v>
      </c>
      <c r="O4217">
        <v>1.175</v>
      </c>
      <c r="P4217">
        <v>1.1910000000000001</v>
      </c>
      <c r="Q4217">
        <v>1.1839999999999999</v>
      </c>
      <c r="R4217">
        <v>0.96099999999999997</v>
      </c>
      <c r="S4217">
        <v>0.436</v>
      </c>
    </row>
    <row r="4218" spans="1:19" x14ac:dyDescent="0.3">
      <c r="A4218">
        <v>240</v>
      </c>
      <c r="B4218">
        <v>-0.187</v>
      </c>
      <c r="C4218">
        <v>-1.1870000000000001</v>
      </c>
      <c r="D4218">
        <v>-2.1840000000000002</v>
      </c>
      <c r="E4218">
        <v>-3.02</v>
      </c>
      <c r="F4218">
        <v>-3.2309999999999999</v>
      </c>
      <c r="G4218">
        <v>4</v>
      </c>
      <c r="H4218">
        <v>-0.01</v>
      </c>
      <c r="I4218">
        <v>4</v>
      </c>
      <c r="J4218">
        <v>-0.19800000000000001</v>
      </c>
      <c r="K4218">
        <v>-1.1870000000000001</v>
      </c>
      <c r="L4218">
        <v>-2.1840000000000002</v>
      </c>
      <c r="M4218">
        <v>-3.0209999999999999</v>
      </c>
      <c r="N4218">
        <v>-3.2370000000000001</v>
      </c>
      <c r="O4218">
        <v>1.175</v>
      </c>
      <c r="P4218">
        <v>1.1910000000000001</v>
      </c>
      <c r="Q4218">
        <v>1.1850000000000001</v>
      </c>
      <c r="R4218">
        <v>0.96199999999999997</v>
      </c>
      <c r="S4218">
        <v>0.436</v>
      </c>
    </row>
    <row r="4219" spans="1:19" x14ac:dyDescent="0.3">
      <c r="A4219">
        <v>300</v>
      </c>
      <c r="B4219">
        <v>-0.187</v>
      </c>
      <c r="C4219">
        <v>-1.1870000000000001</v>
      </c>
      <c r="D4219">
        <v>-2.1840000000000002</v>
      </c>
      <c r="E4219">
        <v>-3.02</v>
      </c>
      <c r="F4219">
        <v>-3.2309999999999999</v>
      </c>
      <c r="G4219">
        <v>4</v>
      </c>
      <c r="H4219">
        <v>-0.01</v>
      </c>
      <c r="I4219">
        <v>4</v>
      </c>
      <c r="J4219">
        <v>-0.2</v>
      </c>
      <c r="K4219">
        <v>-1.1879999999999999</v>
      </c>
      <c r="L4219">
        <v>-2.1840000000000002</v>
      </c>
      <c r="M4219">
        <v>-3.0209999999999999</v>
      </c>
      <c r="N4219">
        <v>-3.2349999999999999</v>
      </c>
      <c r="O4219">
        <v>1.175</v>
      </c>
      <c r="P4219">
        <v>1.1890000000000001</v>
      </c>
      <c r="Q4219">
        <v>1.1850000000000001</v>
      </c>
      <c r="R4219">
        <v>0.96199999999999997</v>
      </c>
      <c r="S4219">
        <v>0.435</v>
      </c>
    </row>
    <row r="4220" spans="1:19" x14ac:dyDescent="0.3">
      <c r="A4220">
        <v>360</v>
      </c>
      <c r="B4220">
        <v>-0.187</v>
      </c>
      <c r="C4220">
        <v>-1.1870000000000001</v>
      </c>
      <c r="D4220">
        <v>-2.1840000000000002</v>
      </c>
      <c r="E4220">
        <v>-3.02</v>
      </c>
      <c r="F4220">
        <v>-3.2309999999999999</v>
      </c>
      <c r="G4220">
        <v>4</v>
      </c>
      <c r="H4220">
        <v>-0.01</v>
      </c>
      <c r="I4220">
        <v>4</v>
      </c>
      <c r="J4220">
        <v>-0.20100000000000001</v>
      </c>
      <c r="K4220">
        <v>-1.1890000000000001</v>
      </c>
      <c r="L4220">
        <v>-2.1840000000000002</v>
      </c>
      <c r="M4220">
        <v>-3.0209999999999999</v>
      </c>
      <c r="N4220">
        <v>-3.234</v>
      </c>
      <c r="O4220">
        <v>1.175</v>
      </c>
      <c r="P4220">
        <v>1.1879999999999999</v>
      </c>
      <c r="Q4220">
        <v>1.1859999999999999</v>
      </c>
      <c r="R4220">
        <v>0.96199999999999997</v>
      </c>
      <c r="S4220">
        <v>0.435</v>
      </c>
    </row>
    <row r="4221" spans="1:19" x14ac:dyDescent="0.3">
      <c r="A4221">
        <v>420</v>
      </c>
      <c r="B4221">
        <v>-0.187</v>
      </c>
      <c r="C4221">
        <v>-1.1870000000000001</v>
      </c>
      <c r="D4221">
        <v>-2.1840000000000002</v>
      </c>
      <c r="E4221">
        <v>-3.02</v>
      </c>
      <c r="F4221">
        <v>-3.2309999999999999</v>
      </c>
      <c r="G4221">
        <v>4</v>
      </c>
      <c r="H4221">
        <v>-0.01</v>
      </c>
      <c r="I4221">
        <v>4</v>
      </c>
      <c r="J4221">
        <v>-0.20300000000000001</v>
      </c>
      <c r="K4221">
        <v>-1.19</v>
      </c>
      <c r="L4221">
        <v>-2.1840000000000002</v>
      </c>
      <c r="M4221">
        <v>-3.0209999999999999</v>
      </c>
      <c r="N4221">
        <v>-3.2330000000000001</v>
      </c>
      <c r="O4221">
        <v>1.175</v>
      </c>
      <c r="P4221">
        <v>1.1859999999999999</v>
      </c>
      <c r="Q4221">
        <v>1.1859999999999999</v>
      </c>
      <c r="R4221">
        <v>0.96199999999999997</v>
      </c>
      <c r="S4221">
        <v>0.434</v>
      </c>
    </row>
    <row r="4222" spans="1:19" x14ac:dyDescent="0.3">
      <c r="A4222">
        <v>480</v>
      </c>
      <c r="B4222">
        <v>-0.187</v>
      </c>
      <c r="C4222">
        <v>-1.1870000000000001</v>
      </c>
      <c r="D4222">
        <v>-2.1840000000000002</v>
      </c>
      <c r="E4222">
        <v>-3.02</v>
      </c>
      <c r="F4222">
        <v>-3.2309999999999999</v>
      </c>
      <c r="G4222">
        <v>4</v>
      </c>
      <c r="H4222">
        <v>-0.01</v>
      </c>
      <c r="I4222">
        <v>4</v>
      </c>
      <c r="J4222">
        <v>-0.20499999999999999</v>
      </c>
      <c r="K4222">
        <v>-1.1910000000000001</v>
      </c>
      <c r="L4222">
        <v>-2.1840000000000002</v>
      </c>
      <c r="M4222">
        <v>-3.0209999999999999</v>
      </c>
      <c r="N4222">
        <v>-3.2320000000000002</v>
      </c>
      <c r="O4222">
        <v>1.1739999999999999</v>
      </c>
      <c r="P4222">
        <v>1.1850000000000001</v>
      </c>
      <c r="Q4222">
        <v>1.1859999999999999</v>
      </c>
      <c r="R4222">
        <v>0.96199999999999997</v>
      </c>
      <c r="S4222">
        <v>0.434</v>
      </c>
    </row>
    <row r="4223" spans="1:19" x14ac:dyDescent="0.3">
      <c r="A4223">
        <v>540</v>
      </c>
      <c r="B4223">
        <v>-0.187</v>
      </c>
      <c r="C4223">
        <v>-1.1870000000000001</v>
      </c>
      <c r="D4223">
        <v>-2.1840000000000002</v>
      </c>
      <c r="E4223">
        <v>-3.02</v>
      </c>
      <c r="F4223">
        <v>-3.2309999999999999</v>
      </c>
      <c r="G4223">
        <v>4</v>
      </c>
      <c r="H4223">
        <v>-0.01</v>
      </c>
      <c r="I4223">
        <v>4</v>
      </c>
      <c r="J4223">
        <v>-0.20599999999999999</v>
      </c>
      <c r="K4223">
        <v>-1.1919999999999999</v>
      </c>
      <c r="L4223">
        <v>-2.1840000000000002</v>
      </c>
      <c r="M4223">
        <v>-3.02</v>
      </c>
      <c r="N4223">
        <v>-3.2320000000000002</v>
      </c>
      <c r="O4223">
        <v>1.1739999999999999</v>
      </c>
      <c r="P4223">
        <v>1.1839999999999999</v>
      </c>
      <c r="Q4223">
        <v>1.1859999999999999</v>
      </c>
      <c r="R4223">
        <v>0.96099999999999997</v>
      </c>
      <c r="S4223">
        <v>0.434</v>
      </c>
    </row>
    <row r="4224" spans="1:19" x14ac:dyDescent="0.3">
      <c r="A4224">
        <v>600</v>
      </c>
      <c r="B4224">
        <v>-0.187</v>
      </c>
      <c r="C4224">
        <v>-1.1870000000000001</v>
      </c>
      <c r="D4224">
        <v>-2.1840000000000002</v>
      </c>
      <c r="E4224">
        <v>-3.02</v>
      </c>
      <c r="F4224">
        <v>-3.2309999999999999</v>
      </c>
      <c r="G4224">
        <v>4</v>
      </c>
      <c r="H4224">
        <v>-0.01</v>
      </c>
      <c r="I4224">
        <v>4</v>
      </c>
      <c r="J4224">
        <v>-0.20799999999999999</v>
      </c>
      <c r="K4224">
        <v>-1.1930000000000001</v>
      </c>
      <c r="L4224">
        <v>-2.1840000000000002</v>
      </c>
      <c r="M4224">
        <v>-3.02</v>
      </c>
      <c r="N4224">
        <v>-3.2309999999999999</v>
      </c>
      <c r="O4224">
        <v>1.173</v>
      </c>
      <c r="P4224">
        <v>1.1819999999999999</v>
      </c>
      <c r="Q4224">
        <v>1.1850000000000001</v>
      </c>
      <c r="R4224">
        <v>0.96</v>
      </c>
      <c r="S4224">
        <v>0.434</v>
      </c>
    </row>
    <row r="4226" spans="1:19" x14ac:dyDescent="0.3">
      <c r="A4226" t="s">
        <v>0</v>
      </c>
      <c r="B4226" t="s">
        <v>326</v>
      </c>
    </row>
    <row r="4227" spans="1:19" x14ac:dyDescent="0.3">
      <c r="A4227">
        <v>0</v>
      </c>
      <c r="B4227">
        <v>-0.187</v>
      </c>
      <c r="C4227">
        <v>-1.1870000000000001</v>
      </c>
      <c r="D4227">
        <v>-2.1840000000000002</v>
      </c>
      <c r="E4227">
        <v>-3.0150000000000001</v>
      </c>
      <c r="F4227">
        <v>-3.2210000000000001</v>
      </c>
      <c r="G4227">
        <v>4</v>
      </c>
      <c r="H4227">
        <v>-0.01</v>
      </c>
      <c r="I4227">
        <v>4</v>
      </c>
      <c r="J4227">
        <v>-0.187</v>
      </c>
      <c r="K4227">
        <v>-1.1870000000000001</v>
      </c>
      <c r="L4227">
        <v>-2.1840000000000002</v>
      </c>
      <c r="M4227">
        <v>-3.016</v>
      </c>
      <c r="N4227">
        <v>-3.23</v>
      </c>
      <c r="O4227">
        <v>1.17</v>
      </c>
      <c r="P4227">
        <v>1.17</v>
      </c>
      <c r="Q4227">
        <v>1.165</v>
      </c>
      <c r="R4227">
        <v>0.93899999999999995</v>
      </c>
      <c r="S4227">
        <v>0.433</v>
      </c>
    </row>
    <row r="4228" spans="1:19" x14ac:dyDescent="0.3">
      <c r="A4228">
        <v>60</v>
      </c>
      <c r="B4228">
        <v>-0.187</v>
      </c>
      <c r="C4228">
        <v>-1.1870000000000001</v>
      </c>
      <c r="D4228">
        <v>-2.1840000000000002</v>
      </c>
      <c r="E4228">
        <v>-3.0150000000000001</v>
      </c>
      <c r="F4228">
        <v>-3.2210000000000001</v>
      </c>
      <c r="G4228">
        <v>4</v>
      </c>
      <c r="H4228">
        <v>-0.01</v>
      </c>
      <c r="I4228">
        <v>4</v>
      </c>
      <c r="J4228">
        <v>-0.191</v>
      </c>
      <c r="K4228">
        <v>-1.1870000000000001</v>
      </c>
      <c r="L4228">
        <v>-2.1840000000000002</v>
      </c>
      <c r="M4228">
        <v>-3.016</v>
      </c>
      <c r="N4228">
        <v>-3.2290000000000001</v>
      </c>
      <c r="O4228">
        <v>1.173</v>
      </c>
      <c r="P4228">
        <v>1.1839999999999999</v>
      </c>
      <c r="Q4228">
        <v>1.1779999999999999</v>
      </c>
      <c r="R4228">
        <v>0.94799999999999995</v>
      </c>
      <c r="S4228">
        <v>0.433</v>
      </c>
    </row>
    <row r="4229" spans="1:19" x14ac:dyDescent="0.3">
      <c r="A4229">
        <v>120</v>
      </c>
      <c r="B4229">
        <v>-0.187</v>
      </c>
      <c r="C4229">
        <v>-1.1870000000000001</v>
      </c>
      <c r="D4229">
        <v>-2.1840000000000002</v>
      </c>
      <c r="E4229">
        <v>-3.0150000000000001</v>
      </c>
      <c r="F4229">
        <v>-3.2210000000000001</v>
      </c>
      <c r="G4229">
        <v>4</v>
      </c>
      <c r="H4229">
        <v>-0.01</v>
      </c>
      <c r="I4229">
        <v>4</v>
      </c>
      <c r="J4229">
        <v>-0.19400000000000001</v>
      </c>
      <c r="K4229">
        <v>-1.1870000000000001</v>
      </c>
      <c r="L4229">
        <v>-2.1840000000000002</v>
      </c>
      <c r="M4229">
        <v>-3.0150000000000001</v>
      </c>
      <c r="N4229">
        <v>-3.2290000000000001</v>
      </c>
      <c r="O4229">
        <v>1.1739999999999999</v>
      </c>
      <c r="P4229">
        <v>1.1879999999999999</v>
      </c>
      <c r="Q4229">
        <v>1.1819999999999999</v>
      </c>
      <c r="R4229">
        <v>0.95199999999999996</v>
      </c>
      <c r="S4229">
        <v>0.433</v>
      </c>
    </row>
    <row r="4230" spans="1:19" x14ac:dyDescent="0.3">
      <c r="A4230">
        <v>180</v>
      </c>
      <c r="B4230">
        <v>-0.187</v>
      </c>
      <c r="C4230">
        <v>-1.1870000000000001</v>
      </c>
      <c r="D4230">
        <v>-2.1840000000000002</v>
      </c>
      <c r="E4230">
        <v>-3.0150000000000001</v>
      </c>
      <c r="F4230">
        <v>-3.2210000000000001</v>
      </c>
      <c r="G4230">
        <v>4</v>
      </c>
      <c r="H4230">
        <v>-0.01</v>
      </c>
      <c r="I4230">
        <v>4</v>
      </c>
      <c r="J4230">
        <v>-0.19600000000000001</v>
      </c>
      <c r="K4230">
        <v>-1.1870000000000001</v>
      </c>
      <c r="L4230">
        <v>-2.1840000000000002</v>
      </c>
      <c r="M4230">
        <v>-3.0150000000000001</v>
      </c>
      <c r="N4230">
        <v>-3.2280000000000002</v>
      </c>
      <c r="O4230">
        <v>1.175</v>
      </c>
      <c r="P4230">
        <v>1.1910000000000001</v>
      </c>
      <c r="Q4230">
        <v>1.1839999999999999</v>
      </c>
      <c r="R4230">
        <v>0.95499999999999996</v>
      </c>
      <c r="S4230">
        <v>0.432</v>
      </c>
    </row>
    <row r="4231" spans="1:19" x14ac:dyDescent="0.3">
      <c r="A4231">
        <v>240</v>
      </c>
      <c r="B4231">
        <v>-0.187</v>
      </c>
      <c r="C4231">
        <v>-1.1870000000000001</v>
      </c>
      <c r="D4231">
        <v>-2.1840000000000002</v>
      </c>
      <c r="E4231">
        <v>-3.0150000000000001</v>
      </c>
      <c r="F4231">
        <v>-3.2210000000000001</v>
      </c>
      <c r="G4231">
        <v>4</v>
      </c>
      <c r="H4231">
        <v>-0.01</v>
      </c>
      <c r="I4231">
        <v>4</v>
      </c>
      <c r="J4231">
        <v>-0.19800000000000001</v>
      </c>
      <c r="K4231">
        <v>-1.1870000000000001</v>
      </c>
      <c r="L4231">
        <v>-2.1840000000000002</v>
      </c>
      <c r="M4231">
        <v>-3.0150000000000001</v>
      </c>
      <c r="N4231">
        <v>-3.226</v>
      </c>
      <c r="O4231">
        <v>1.175</v>
      </c>
      <c r="P4231">
        <v>1.1910000000000001</v>
      </c>
      <c r="Q4231">
        <v>1.1850000000000001</v>
      </c>
      <c r="R4231">
        <v>0.95599999999999996</v>
      </c>
      <c r="S4231">
        <v>0.432</v>
      </c>
    </row>
    <row r="4232" spans="1:19" x14ac:dyDescent="0.3">
      <c r="A4232">
        <v>300</v>
      </c>
      <c r="B4232">
        <v>-0.187</v>
      </c>
      <c r="C4232">
        <v>-1.1870000000000001</v>
      </c>
      <c r="D4232">
        <v>-2.1840000000000002</v>
      </c>
      <c r="E4232">
        <v>-3.0150000000000001</v>
      </c>
      <c r="F4232">
        <v>-3.2210000000000001</v>
      </c>
      <c r="G4232">
        <v>4</v>
      </c>
      <c r="H4232">
        <v>-0.01</v>
      </c>
      <c r="I4232">
        <v>4</v>
      </c>
      <c r="J4232">
        <v>-0.2</v>
      </c>
      <c r="K4232">
        <v>-1.1879999999999999</v>
      </c>
      <c r="L4232">
        <v>-2.1840000000000002</v>
      </c>
      <c r="M4232">
        <v>-3.0150000000000001</v>
      </c>
      <c r="N4232">
        <v>-3.2250000000000001</v>
      </c>
      <c r="O4232">
        <v>1.175</v>
      </c>
      <c r="P4232">
        <v>1.1890000000000001</v>
      </c>
      <c r="Q4232">
        <v>1.1850000000000001</v>
      </c>
      <c r="R4232">
        <v>0.95599999999999996</v>
      </c>
      <c r="S4232">
        <v>0.432</v>
      </c>
    </row>
    <row r="4233" spans="1:19" x14ac:dyDescent="0.3">
      <c r="A4233">
        <v>360</v>
      </c>
      <c r="B4233">
        <v>-0.187</v>
      </c>
      <c r="C4233">
        <v>-1.1870000000000001</v>
      </c>
      <c r="D4233">
        <v>-2.1840000000000002</v>
      </c>
      <c r="E4233">
        <v>-3.0150000000000001</v>
      </c>
      <c r="F4233">
        <v>-3.2210000000000001</v>
      </c>
      <c r="G4233">
        <v>4</v>
      </c>
      <c r="H4233">
        <v>-0.01</v>
      </c>
      <c r="I4233">
        <v>4</v>
      </c>
      <c r="J4233">
        <v>-0.20100000000000001</v>
      </c>
      <c r="K4233">
        <v>-1.1890000000000001</v>
      </c>
      <c r="L4233">
        <v>-2.1840000000000002</v>
      </c>
      <c r="M4233">
        <v>-3.016</v>
      </c>
      <c r="N4233">
        <v>-3.2240000000000002</v>
      </c>
      <c r="O4233">
        <v>1.175</v>
      </c>
      <c r="P4233">
        <v>1.1879999999999999</v>
      </c>
      <c r="Q4233">
        <v>1.1850000000000001</v>
      </c>
      <c r="R4233">
        <v>0.95599999999999996</v>
      </c>
      <c r="S4233">
        <v>0.43099999999999999</v>
      </c>
    </row>
    <row r="4234" spans="1:19" x14ac:dyDescent="0.3">
      <c r="A4234">
        <v>420</v>
      </c>
      <c r="B4234">
        <v>-0.187</v>
      </c>
      <c r="C4234">
        <v>-1.1870000000000001</v>
      </c>
      <c r="D4234">
        <v>-2.1840000000000002</v>
      </c>
      <c r="E4234">
        <v>-3.0150000000000001</v>
      </c>
      <c r="F4234">
        <v>-3.2210000000000001</v>
      </c>
      <c r="G4234">
        <v>4</v>
      </c>
      <c r="H4234">
        <v>-0.01</v>
      </c>
      <c r="I4234">
        <v>4</v>
      </c>
      <c r="J4234">
        <v>-0.20300000000000001</v>
      </c>
      <c r="K4234">
        <v>-1.19</v>
      </c>
      <c r="L4234">
        <v>-2.1840000000000002</v>
      </c>
      <c r="M4234">
        <v>-3.0150000000000001</v>
      </c>
      <c r="N4234">
        <v>-3.2229999999999999</v>
      </c>
      <c r="O4234">
        <v>1.175</v>
      </c>
      <c r="P4234">
        <v>1.1859999999999999</v>
      </c>
      <c r="Q4234">
        <v>1.1859999999999999</v>
      </c>
      <c r="R4234">
        <v>0.95599999999999996</v>
      </c>
      <c r="S4234">
        <v>0.43099999999999999</v>
      </c>
    </row>
    <row r="4235" spans="1:19" x14ac:dyDescent="0.3">
      <c r="A4235">
        <v>480</v>
      </c>
      <c r="B4235">
        <v>-0.187</v>
      </c>
      <c r="C4235">
        <v>-1.1870000000000001</v>
      </c>
      <c r="D4235">
        <v>-2.1840000000000002</v>
      </c>
      <c r="E4235">
        <v>-3.0150000000000001</v>
      </c>
      <c r="F4235">
        <v>-3.2210000000000001</v>
      </c>
      <c r="G4235">
        <v>4</v>
      </c>
      <c r="H4235">
        <v>-0.01</v>
      </c>
      <c r="I4235">
        <v>4</v>
      </c>
      <c r="J4235">
        <v>-0.20499999999999999</v>
      </c>
      <c r="K4235">
        <v>-1.1910000000000001</v>
      </c>
      <c r="L4235">
        <v>-2.1840000000000002</v>
      </c>
      <c r="M4235">
        <v>-3.0150000000000001</v>
      </c>
      <c r="N4235">
        <v>-3.222</v>
      </c>
      <c r="O4235">
        <v>1.1739999999999999</v>
      </c>
      <c r="P4235">
        <v>1.1850000000000001</v>
      </c>
      <c r="Q4235">
        <v>1.1859999999999999</v>
      </c>
      <c r="R4235">
        <v>0.95499999999999996</v>
      </c>
      <c r="S4235">
        <v>0.43099999999999999</v>
      </c>
    </row>
    <row r="4236" spans="1:19" x14ac:dyDescent="0.3">
      <c r="A4236">
        <v>540</v>
      </c>
      <c r="B4236">
        <v>-0.187</v>
      </c>
      <c r="C4236">
        <v>-1.1870000000000001</v>
      </c>
      <c r="D4236">
        <v>-2.1840000000000002</v>
      </c>
      <c r="E4236">
        <v>-3.0150000000000001</v>
      </c>
      <c r="F4236">
        <v>-3.2210000000000001</v>
      </c>
      <c r="G4236">
        <v>4</v>
      </c>
      <c r="H4236">
        <v>-0.01</v>
      </c>
      <c r="I4236">
        <v>4</v>
      </c>
      <c r="J4236">
        <v>-0.20599999999999999</v>
      </c>
      <c r="K4236">
        <v>-1.1919999999999999</v>
      </c>
      <c r="L4236">
        <v>-2.1840000000000002</v>
      </c>
      <c r="M4236">
        <v>-3.0150000000000001</v>
      </c>
      <c r="N4236">
        <v>-3.222</v>
      </c>
      <c r="O4236">
        <v>1.1739999999999999</v>
      </c>
      <c r="P4236">
        <v>1.1839999999999999</v>
      </c>
      <c r="Q4236">
        <v>1.1859999999999999</v>
      </c>
      <c r="R4236">
        <v>0.95499999999999996</v>
      </c>
      <c r="S4236">
        <v>0.43</v>
      </c>
    </row>
    <row r="4237" spans="1:19" x14ac:dyDescent="0.3">
      <c r="A4237">
        <v>600</v>
      </c>
      <c r="B4237">
        <v>-0.187</v>
      </c>
      <c r="C4237">
        <v>-1.1870000000000001</v>
      </c>
      <c r="D4237">
        <v>-2.1840000000000002</v>
      </c>
      <c r="E4237">
        <v>-3.0150000000000001</v>
      </c>
      <c r="F4237">
        <v>-3.2210000000000001</v>
      </c>
      <c r="G4237">
        <v>4</v>
      </c>
      <c r="H4237">
        <v>-0.01</v>
      </c>
      <c r="I4237">
        <v>4</v>
      </c>
      <c r="J4237">
        <v>-0.20799999999999999</v>
      </c>
      <c r="K4237">
        <v>-1.1930000000000001</v>
      </c>
      <c r="L4237">
        <v>-2.1840000000000002</v>
      </c>
      <c r="M4237">
        <v>-3.0150000000000001</v>
      </c>
      <c r="N4237">
        <v>-3.2210000000000001</v>
      </c>
      <c r="O4237">
        <v>1.173</v>
      </c>
      <c r="P4237">
        <v>1.1819999999999999</v>
      </c>
      <c r="Q4237">
        <v>1.1850000000000001</v>
      </c>
      <c r="R4237">
        <v>0.95399999999999996</v>
      </c>
      <c r="S4237">
        <v>0.43</v>
      </c>
    </row>
    <row r="4239" spans="1:19" x14ac:dyDescent="0.3">
      <c r="A4239" t="s">
        <v>0</v>
      </c>
      <c r="B4239" t="s">
        <v>327</v>
      </c>
    </row>
    <row r="4240" spans="1:19" x14ac:dyDescent="0.3">
      <c r="A4240">
        <v>0</v>
      </c>
      <c r="B4240">
        <v>-0.187</v>
      </c>
      <c r="C4240">
        <v>-1.1870000000000001</v>
      </c>
      <c r="D4240">
        <v>-2.1840000000000002</v>
      </c>
      <c r="E4240">
        <v>-3.0089999999999999</v>
      </c>
      <c r="F4240">
        <v>-3.2109999999999999</v>
      </c>
      <c r="G4240">
        <v>4</v>
      </c>
      <c r="H4240">
        <v>-0.01</v>
      </c>
      <c r="I4240">
        <v>4</v>
      </c>
      <c r="J4240">
        <v>-0.187</v>
      </c>
      <c r="K4240">
        <v>-1.1870000000000001</v>
      </c>
      <c r="L4240">
        <v>-2.1840000000000002</v>
      </c>
      <c r="M4240">
        <v>-3.0110000000000001</v>
      </c>
      <c r="N4240">
        <v>-3.22</v>
      </c>
      <c r="O4240">
        <v>1.17</v>
      </c>
      <c r="P4240">
        <v>1.17</v>
      </c>
      <c r="Q4240">
        <v>1.165</v>
      </c>
      <c r="R4240">
        <v>0.93300000000000005</v>
      </c>
      <c r="S4240">
        <v>0.43</v>
      </c>
    </row>
    <row r="4241" spans="1:19" x14ac:dyDescent="0.3">
      <c r="A4241">
        <v>60</v>
      </c>
      <c r="B4241">
        <v>-0.187</v>
      </c>
      <c r="C4241">
        <v>-1.1870000000000001</v>
      </c>
      <c r="D4241">
        <v>-2.1840000000000002</v>
      </c>
      <c r="E4241">
        <v>-3.0089999999999999</v>
      </c>
      <c r="F4241">
        <v>-3.2109999999999999</v>
      </c>
      <c r="G4241">
        <v>4</v>
      </c>
      <c r="H4241">
        <v>-0.01</v>
      </c>
      <c r="I4241">
        <v>4</v>
      </c>
      <c r="J4241">
        <v>-0.191</v>
      </c>
      <c r="K4241">
        <v>-1.1870000000000001</v>
      </c>
      <c r="L4241">
        <v>-2.1840000000000002</v>
      </c>
      <c r="M4241">
        <v>-3.0110000000000001</v>
      </c>
      <c r="N4241">
        <v>-3.2189999999999999</v>
      </c>
      <c r="O4241">
        <v>1.173</v>
      </c>
      <c r="P4241">
        <v>1.1839999999999999</v>
      </c>
      <c r="Q4241">
        <v>1.1779999999999999</v>
      </c>
      <c r="R4241">
        <v>0.94199999999999995</v>
      </c>
      <c r="S4241">
        <v>0.42899999999999999</v>
      </c>
    </row>
    <row r="4242" spans="1:19" x14ac:dyDescent="0.3">
      <c r="A4242">
        <v>120</v>
      </c>
      <c r="B4242">
        <v>-0.187</v>
      </c>
      <c r="C4242">
        <v>-1.1870000000000001</v>
      </c>
      <c r="D4242">
        <v>-2.1840000000000002</v>
      </c>
      <c r="E4242">
        <v>-3.0089999999999999</v>
      </c>
      <c r="F4242">
        <v>-3.2109999999999999</v>
      </c>
      <c r="G4242">
        <v>4</v>
      </c>
      <c r="H4242">
        <v>-0.01</v>
      </c>
      <c r="I4242">
        <v>4</v>
      </c>
      <c r="J4242">
        <v>-0.19400000000000001</v>
      </c>
      <c r="K4242">
        <v>-1.1870000000000001</v>
      </c>
      <c r="L4242">
        <v>-2.1840000000000002</v>
      </c>
      <c r="M4242">
        <v>-3.01</v>
      </c>
      <c r="N4242">
        <v>-3.2189999999999999</v>
      </c>
      <c r="O4242">
        <v>1.175</v>
      </c>
      <c r="P4242">
        <v>1.1879999999999999</v>
      </c>
      <c r="Q4242">
        <v>1.1819999999999999</v>
      </c>
      <c r="R4242">
        <v>0.94599999999999995</v>
      </c>
      <c r="S4242">
        <v>0.42899999999999999</v>
      </c>
    </row>
    <row r="4243" spans="1:19" x14ac:dyDescent="0.3">
      <c r="A4243">
        <v>180</v>
      </c>
      <c r="B4243">
        <v>-0.187</v>
      </c>
      <c r="C4243">
        <v>-1.1870000000000001</v>
      </c>
      <c r="D4243">
        <v>-2.1840000000000002</v>
      </c>
      <c r="E4243">
        <v>-3.0089999999999999</v>
      </c>
      <c r="F4243">
        <v>-3.2109999999999999</v>
      </c>
      <c r="G4243">
        <v>4</v>
      </c>
      <c r="H4243">
        <v>-0.01</v>
      </c>
      <c r="I4243">
        <v>4</v>
      </c>
      <c r="J4243">
        <v>-0.19600000000000001</v>
      </c>
      <c r="K4243">
        <v>-1.1870000000000001</v>
      </c>
      <c r="L4243">
        <v>-2.1840000000000002</v>
      </c>
      <c r="M4243">
        <v>-3.01</v>
      </c>
      <c r="N4243">
        <v>-3.2170000000000001</v>
      </c>
      <c r="O4243">
        <v>1.175</v>
      </c>
      <c r="P4243">
        <v>1.1910000000000001</v>
      </c>
      <c r="Q4243">
        <v>1.1839999999999999</v>
      </c>
      <c r="R4243">
        <v>0.94899999999999995</v>
      </c>
      <c r="S4243">
        <v>0.42899999999999999</v>
      </c>
    </row>
    <row r="4244" spans="1:19" x14ac:dyDescent="0.3">
      <c r="A4244">
        <v>240</v>
      </c>
      <c r="B4244">
        <v>-0.187</v>
      </c>
      <c r="C4244">
        <v>-1.1870000000000001</v>
      </c>
      <c r="D4244">
        <v>-2.1840000000000002</v>
      </c>
      <c r="E4244">
        <v>-3.0089999999999999</v>
      </c>
      <c r="F4244">
        <v>-3.2109999999999999</v>
      </c>
      <c r="G4244">
        <v>4</v>
      </c>
      <c r="H4244">
        <v>-0.01</v>
      </c>
      <c r="I4244">
        <v>4</v>
      </c>
      <c r="J4244">
        <v>-0.19800000000000001</v>
      </c>
      <c r="K4244">
        <v>-1.1870000000000001</v>
      </c>
      <c r="L4244">
        <v>-2.1840000000000002</v>
      </c>
      <c r="M4244">
        <v>-3.01</v>
      </c>
      <c r="N4244">
        <v>-3.2170000000000001</v>
      </c>
      <c r="O4244">
        <v>1.175</v>
      </c>
      <c r="P4244">
        <v>1.1910000000000001</v>
      </c>
      <c r="Q4244">
        <v>1.1850000000000001</v>
      </c>
      <c r="R4244">
        <v>0.94899999999999995</v>
      </c>
      <c r="S4244">
        <v>0.42899999999999999</v>
      </c>
    </row>
    <row r="4245" spans="1:19" x14ac:dyDescent="0.3">
      <c r="A4245">
        <v>300</v>
      </c>
      <c r="B4245">
        <v>-0.187</v>
      </c>
      <c r="C4245">
        <v>-1.1870000000000001</v>
      </c>
      <c r="D4245">
        <v>-2.1840000000000002</v>
      </c>
      <c r="E4245">
        <v>-3.0089999999999999</v>
      </c>
      <c r="F4245">
        <v>-3.2109999999999999</v>
      </c>
      <c r="G4245">
        <v>4</v>
      </c>
      <c r="H4245">
        <v>-0.01</v>
      </c>
      <c r="I4245">
        <v>4</v>
      </c>
      <c r="J4245">
        <v>-0.2</v>
      </c>
      <c r="K4245">
        <v>-1.1879999999999999</v>
      </c>
      <c r="L4245">
        <v>-2.1840000000000002</v>
      </c>
      <c r="M4245">
        <v>-3.01</v>
      </c>
      <c r="N4245">
        <v>-3.2149999999999999</v>
      </c>
      <c r="O4245">
        <v>1.175</v>
      </c>
      <c r="P4245">
        <v>1.1890000000000001</v>
      </c>
      <c r="Q4245">
        <v>1.1850000000000001</v>
      </c>
      <c r="R4245">
        <v>0.95</v>
      </c>
      <c r="S4245">
        <v>0.42799999999999999</v>
      </c>
    </row>
    <row r="4246" spans="1:19" x14ac:dyDescent="0.3">
      <c r="A4246">
        <v>360</v>
      </c>
      <c r="B4246">
        <v>-0.187</v>
      </c>
      <c r="C4246">
        <v>-1.1870000000000001</v>
      </c>
      <c r="D4246">
        <v>-2.1840000000000002</v>
      </c>
      <c r="E4246">
        <v>-3.0089999999999999</v>
      </c>
      <c r="F4246">
        <v>-3.2109999999999999</v>
      </c>
      <c r="G4246">
        <v>4</v>
      </c>
      <c r="H4246">
        <v>-0.01</v>
      </c>
      <c r="I4246">
        <v>4</v>
      </c>
      <c r="J4246">
        <v>-0.20100000000000001</v>
      </c>
      <c r="K4246">
        <v>-1.1879999999999999</v>
      </c>
      <c r="L4246">
        <v>-2.1840000000000002</v>
      </c>
      <c r="M4246">
        <v>-3.01</v>
      </c>
      <c r="N4246">
        <v>-3.214</v>
      </c>
      <c r="O4246">
        <v>1.175</v>
      </c>
      <c r="P4246">
        <v>1.1870000000000001</v>
      </c>
      <c r="Q4246">
        <v>1.1850000000000001</v>
      </c>
      <c r="R4246">
        <v>0.95</v>
      </c>
      <c r="S4246">
        <v>0.42799999999999999</v>
      </c>
    </row>
    <row r="4247" spans="1:19" x14ac:dyDescent="0.3">
      <c r="A4247">
        <v>420</v>
      </c>
      <c r="B4247">
        <v>-0.187</v>
      </c>
      <c r="C4247">
        <v>-1.1870000000000001</v>
      </c>
      <c r="D4247">
        <v>-2.1840000000000002</v>
      </c>
      <c r="E4247">
        <v>-3.0089999999999999</v>
      </c>
      <c r="F4247">
        <v>-3.2109999999999999</v>
      </c>
      <c r="G4247">
        <v>4</v>
      </c>
      <c r="H4247">
        <v>-0.01</v>
      </c>
      <c r="I4247">
        <v>4</v>
      </c>
      <c r="J4247">
        <v>-0.20300000000000001</v>
      </c>
      <c r="K4247">
        <v>-1.19</v>
      </c>
      <c r="L4247">
        <v>-2.1840000000000002</v>
      </c>
      <c r="M4247">
        <v>-3.01</v>
      </c>
      <c r="N4247">
        <v>-3.2130000000000001</v>
      </c>
      <c r="O4247">
        <v>1.175</v>
      </c>
      <c r="P4247">
        <v>1.1859999999999999</v>
      </c>
      <c r="Q4247">
        <v>1.1859999999999999</v>
      </c>
      <c r="R4247">
        <v>0.95</v>
      </c>
      <c r="S4247">
        <v>0.42699999999999999</v>
      </c>
    </row>
    <row r="4248" spans="1:19" x14ac:dyDescent="0.3">
      <c r="A4248">
        <v>480</v>
      </c>
      <c r="B4248">
        <v>-0.187</v>
      </c>
      <c r="C4248">
        <v>-1.1870000000000001</v>
      </c>
      <c r="D4248">
        <v>-2.1840000000000002</v>
      </c>
      <c r="E4248">
        <v>-3.0089999999999999</v>
      </c>
      <c r="F4248">
        <v>-3.2109999999999999</v>
      </c>
      <c r="G4248">
        <v>4</v>
      </c>
      <c r="H4248">
        <v>-0.01</v>
      </c>
      <c r="I4248">
        <v>4</v>
      </c>
      <c r="J4248">
        <v>-0.20499999999999999</v>
      </c>
      <c r="K4248">
        <v>-1.1910000000000001</v>
      </c>
      <c r="L4248">
        <v>-2.1840000000000002</v>
      </c>
      <c r="M4248">
        <v>-3.01</v>
      </c>
      <c r="N4248">
        <v>-3.2130000000000001</v>
      </c>
      <c r="O4248">
        <v>1.1739999999999999</v>
      </c>
      <c r="P4248">
        <v>1.1850000000000001</v>
      </c>
      <c r="Q4248">
        <v>1.1859999999999999</v>
      </c>
      <c r="R4248">
        <v>0.94899999999999995</v>
      </c>
      <c r="S4248">
        <v>0.42699999999999999</v>
      </c>
    </row>
    <row r="4249" spans="1:19" x14ac:dyDescent="0.3">
      <c r="A4249">
        <v>540</v>
      </c>
      <c r="B4249">
        <v>-0.187</v>
      </c>
      <c r="C4249">
        <v>-1.1870000000000001</v>
      </c>
      <c r="D4249">
        <v>-2.1840000000000002</v>
      </c>
      <c r="E4249">
        <v>-3.0089999999999999</v>
      </c>
      <c r="F4249">
        <v>-3.2109999999999999</v>
      </c>
      <c r="G4249">
        <v>4</v>
      </c>
      <c r="H4249">
        <v>-0.01</v>
      </c>
      <c r="I4249">
        <v>4</v>
      </c>
      <c r="J4249">
        <v>-0.20599999999999999</v>
      </c>
      <c r="K4249">
        <v>-1.1919999999999999</v>
      </c>
      <c r="L4249">
        <v>-2.1840000000000002</v>
      </c>
      <c r="M4249">
        <v>-3.01</v>
      </c>
      <c r="N4249">
        <v>-3.2120000000000002</v>
      </c>
      <c r="O4249">
        <v>1.1739999999999999</v>
      </c>
      <c r="P4249">
        <v>1.1839999999999999</v>
      </c>
      <c r="Q4249">
        <v>1.1850000000000001</v>
      </c>
      <c r="R4249">
        <v>0.94799999999999995</v>
      </c>
      <c r="S4249">
        <v>0.42699999999999999</v>
      </c>
    </row>
    <row r="4250" spans="1:19" x14ac:dyDescent="0.3">
      <c r="A4250">
        <v>600</v>
      </c>
      <c r="B4250">
        <v>-0.187</v>
      </c>
      <c r="C4250">
        <v>-1.1870000000000001</v>
      </c>
      <c r="D4250">
        <v>-2.1840000000000002</v>
      </c>
      <c r="E4250">
        <v>-3.0089999999999999</v>
      </c>
      <c r="F4250">
        <v>-3.2109999999999999</v>
      </c>
      <c r="G4250">
        <v>4</v>
      </c>
      <c r="H4250">
        <v>-0.01</v>
      </c>
      <c r="I4250">
        <v>4</v>
      </c>
      <c r="J4250">
        <v>-0.20799999999999999</v>
      </c>
      <c r="K4250">
        <v>-1.1930000000000001</v>
      </c>
      <c r="L4250">
        <v>-2.1840000000000002</v>
      </c>
      <c r="M4250">
        <v>-3.0089999999999999</v>
      </c>
      <c r="N4250">
        <v>-3.2109999999999999</v>
      </c>
      <c r="O4250">
        <v>1.173</v>
      </c>
      <c r="P4250">
        <v>1.1819999999999999</v>
      </c>
      <c r="Q4250">
        <v>1.1850000000000001</v>
      </c>
      <c r="R4250">
        <v>0.94699999999999995</v>
      </c>
      <c r="S4250">
        <v>0.42699999999999999</v>
      </c>
    </row>
    <row r="4252" spans="1:19" x14ac:dyDescent="0.3">
      <c r="A4252" t="s">
        <v>0</v>
      </c>
      <c r="B4252" t="s">
        <v>328</v>
      </c>
    </row>
    <row r="4253" spans="1:19" x14ac:dyDescent="0.3">
      <c r="A4253">
        <v>0</v>
      </c>
      <c r="B4253">
        <v>-0.187</v>
      </c>
      <c r="C4253">
        <v>-1.1870000000000001</v>
      </c>
      <c r="D4253">
        <v>-2.1829999999999998</v>
      </c>
      <c r="E4253">
        <v>-3.004</v>
      </c>
      <c r="F4253">
        <v>-3.2010000000000001</v>
      </c>
      <c r="G4253">
        <v>4</v>
      </c>
      <c r="H4253">
        <v>-0.01</v>
      </c>
      <c r="I4253">
        <v>4</v>
      </c>
      <c r="J4253">
        <v>-0.187</v>
      </c>
      <c r="K4253">
        <v>-1.1870000000000001</v>
      </c>
      <c r="L4253">
        <v>-2.1840000000000002</v>
      </c>
      <c r="M4253">
        <v>-3.0049999999999999</v>
      </c>
      <c r="N4253">
        <v>-3.21</v>
      </c>
      <c r="O4253">
        <v>1.17</v>
      </c>
      <c r="P4253">
        <v>1.17</v>
      </c>
      <c r="Q4253">
        <v>1.1639999999999999</v>
      </c>
      <c r="R4253">
        <v>0.92700000000000005</v>
      </c>
      <c r="S4253">
        <v>0.42599999999999999</v>
      </c>
    </row>
    <row r="4254" spans="1:19" x14ac:dyDescent="0.3">
      <c r="A4254">
        <v>60</v>
      </c>
      <c r="B4254">
        <v>-0.187</v>
      </c>
      <c r="C4254">
        <v>-1.1870000000000001</v>
      </c>
      <c r="D4254">
        <v>-2.1829999999999998</v>
      </c>
      <c r="E4254">
        <v>-3.004</v>
      </c>
      <c r="F4254">
        <v>-3.2010000000000001</v>
      </c>
      <c r="G4254">
        <v>4</v>
      </c>
      <c r="H4254">
        <v>-0.01</v>
      </c>
      <c r="I4254">
        <v>4</v>
      </c>
      <c r="J4254">
        <v>-0.191</v>
      </c>
      <c r="K4254">
        <v>-1.1870000000000001</v>
      </c>
      <c r="L4254">
        <v>-2.1840000000000002</v>
      </c>
      <c r="M4254">
        <v>-3.0049999999999999</v>
      </c>
      <c r="N4254">
        <v>-3.2090000000000001</v>
      </c>
      <c r="O4254">
        <v>1.173</v>
      </c>
      <c r="P4254">
        <v>1.1839999999999999</v>
      </c>
      <c r="Q4254">
        <v>1.177</v>
      </c>
      <c r="R4254">
        <v>0.93600000000000005</v>
      </c>
      <c r="S4254">
        <v>0.42599999999999999</v>
      </c>
    </row>
    <row r="4255" spans="1:19" x14ac:dyDescent="0.3">
      <c r="A4255">
        <v>120</v>
      </c>
      <c r="B4255">
        <v>-0.187</v>
      </c>
      <c r="C4255">
        <v>-1.1870000000000001</v>
      </c>
      <c r="D4255">
        <v>-2.1829999999999998</v>
      </c>
      <c r="E4255">
        <v>-3.004</v>
      </c>
      <c r="F4255">
        <v>-3.2010000000000001</v>
      </c>
      <c r="G4255">
        <v>4</v>
      </c>
      <c r="H4255">
        <v>-0.01</v>
      </c>
      <c r="I4255">
        <v>4</v>
      </c>
      <c r="J4255">
        <v>-0.19400000000000001</v>
      </c>
      <c r="K4255">
        <v>-1.1870000000000001</v>
      </c>
      <c r="L4255">
        <v>-2.1840000000000002</v>
      </c>
      <c r="M4255">
        <v>-3.004</v>
      </c>
      <c r="N4255">
        <v>-3.2080000000000002</v>
      </c>
      <c r="O4255">
        <v>1.175</v>
      </c>
      <c r="P4255">
        <v>1.1879999999999999</v>
      </c>
      <c r="Q4255">
        <v>1.1819999999999999</v>
      </c>
      <c r="R4255">
        <v>0.94</v>
      </c>
      <c r="S4255">
        <v>0.42599999999999999</v>
      </c>
    </row>
    <row r="4256" spans="1:19" x14ac:dyDescent="0.3">
      <c r="A4256">
        <v>180</v>
      </c>
      <c r="B4256">
        <v>-0.187</v>
      </c>
      <c r="C4256">
        <v>-1.1870000000000001</v>
      </c>
      <c r="D4256">
        <v>-2.1829999999999998</v>
      </c>
      <c r="E4256">
        <v>-3.004</v>
      </c>
      <c r="F4256">
        <v>-3.2010000000000001</v>
      </c>
      <c r="G4256">
        <v>4</v>
      </c>
      <c r="H4256">
        <v>-0.01</v>
      </c>
      <c r="I4256">
        <v>4</v>
      </c>
      <c r="J4256">
        <v>-0.19600000000000001</v>
      </c>
      <c r="K4256">
        <v>-1.1870000000000001</v>
      </c>
      <c r="L4256">
        <v>-2.1840000000000002</v>
      </c>
      <c r="M4256">
        <v>-3.004</v>
      </c>
      <c r="N4256">
        <v>-3.2069999999999999</v>
      </c>
      <c r="O4256">
        <v>1.175</v>
      </c>
      <c r="P4256">
        <v>1.1910000000000001</v>
      </c>
      <c r="Q4256">
        <v>1.1830000000000001</v>
      </c>
      <c r="R4256">
        <v>0.94199999999999995</v>
      </c>
      <c r="S4256">
        <v>0.42499999999999999</v>
      </c>
    </row>
    <row r="4257" spans="1:19" x14ac:dyDescent="0.3">
      <c r="A4257">
        <v>240</v>
      </c>
      <c r="B4257">
        <v>-0.187</v>
      </c>
      <c r="C4257">
        <v>-1.1870000000000001</v>
      </c>
      <c r="D4257">
        <v>-2.1829999999999998</v>
      </c>
      <c r="E4257">
        <v>-3.004</v>
      </c>
      <c r="F4257">
        <v>-3.2010000000000001</v>
      </c>
      <c r="G4257">
        <v>4</v>
      </c>
      <c r="H4257">
        <v>-0.01</v>
      </c>
      <c r="I4257">
        <v>4</v>
      </c>
      <c r="J4257">
        <v>-0.19800000000000001</v>
      </c>
      <c r="K4257">
        <v>-1.1870000000000001</v>
      </c>
      <c r="L4257">
        <v>-2.1829999999999998</v>
      </c>
      <c r="M4257">
        <v>-3.004</v>
      </c>
      <c r="N4257">
        <v>-3.206</v>
      </c>
      <c r="O4257">
        <v>1.175</v>
      </c>
      <c r="P4257">
        <v>1.1910000000000001</v>
      </c>
      <c r="Q4257">
        <v>1.1839999999999999</v>
      </c>
      <c r="R4257">
        <v>0.94299999999999995</v>
      </c>
      <c r="S4257">
        <v>0.42499999999999999</v>
      </c>
    </row>
    <row r="4258" spans="1:19" x14ac:dyDescent="0.3">
      <c r="A4258">
        <v>300</v>
      </c>
      <c r="B4258">
        <v>-0.187</v>
      </c>
      <c r="C4258">
        <v>-1.1870000000000001</v>
      </c>
      <c r="D4258">
        <v>-2.1829999999999998</v>
      </c>
      <c r="E4258">
        <v>-3.004</v>
      </c>
      <c r="F4258">
        <v>-3.2010000000000001</v>
      </c>
      <c r="G4258">
        <v>4</v>
      </c>
      <c r="H4258">
        <v>-0.01</v>
      </c>
      <c r="I4258">
        <v>4</v>
      </c>
      <c r="J4258">
        <v>-0.2</v>
      </c>
      <c r="K4258">
        <v>-1.1879999999999999</v>
      </c>
      <c r="L4258">
        <v>-2.1840000000000002</v>
      </c>
      <c r="M4258">
        <v>-3.0049999999999999</v>
      </c>
      <c r="N4258">
        <v>-3.2050000000000001</v>
      </c>
      <c r="O4258">
        <v>1.175</v>
      </c>
      <c r="P4258">
        <v>1.1890000000000001</v>
      </c>
      <c r="Q4258">
        <v>1.1839999999999999</v>
      </c>
      <c r="R4258">
        <v>0.94399999999999995</v>
      </c>
      <c r="S4258">
        <v>0.42499999999999999</v>
      </c>
    </row>
    <row r="4259" spans="1:19" x14ac:dyDescent="0.3">
      <c r="A4259">
        <v>360</v>
      </c>
      <c r="B4259">
        <v>-0.187</v>
      </c>
      <c r="C4259">
        <v>-1.1870000000000001</v>
      </c>
      <c r="D4259">
        <v>-2.1829999999999998</v>
      </c>
      <c r="E4259">
        <v>-3.004</v>
      </c>
      <c r="F4259">
        <v>-3.2010000000000001</v>
      </c>
      <c r="G4259">
        <v>4</v>
      </c>
      <c r="H4259">
        <v>-0.01</v>
      </c>
      <c r="I4259">
        <v>4</v>
      </c>
      <c r="J4259">
        <v>-0.20100000000000001</v>
      </c>
      <c r="K4259">
        <v>-1.1890000000000001</v>
      </c>
      <c r="L4259">
        <v>-2.1840000000000002</v>
      </c>
      <c r="M4259">
        <v>-3.0049999999999999</v>
      </c>
      <c r="N4259">
        <v>-3.2040000000000002</v>
      </c>
      <c r="O4259">
        <v>1.175</v>
      </c>
      <c r="P4259">
        <v>1.1879999999999999</v>
      </c>
      <c r="Q4259">
        <v>1.1850000000000001</v>
      </c>
      <c r="R4259">
        <v>0.94399999999999995</v>
      </c>
      <c r="S4259">
        <v>0.42399999999999999</v>
      </c>
    </row>
    <row r="4260" spans="1:19" x14ac:dyDescent="0.3">
      <c r="A4260">
        <v>420</v>
      </c>
      <c r="B4260">
        <v>-0.187</v>
      </c>
      <c r="C4260">
        <v>-1.1870000000000001</v>
      </c>
      <c r="D4260">
        <v>-2.1829999999999998</v>
      </c>
      <c r="E4260">
        <v>-3.004</v>
      </c>
      <c r="F4260">
        <v>-3.2010000000000001</v>
      </c>
      <c r="G4260">
        <v>4</v>
      </c>
      <c r="H4260">
        <v>-0.01</v>
      </c>
      <c r="I4260">
        <v>4</v>
      </c>
      <c r="J4260">
        <v>-0.20300000000000001</v>
      </c>
      <c r="K4260">
        <v>-1.19</v>
      </c>
      <c r="L4260">
        <v>-2.1829999999999998</v>
      </c>
      <c r="M4260">
        <v>-3.004</v>
      </c>
      <c r="N4260">
        <v>-3.2029999999999998</v>
      </c>
      <c r="O4260">
        <v>1.175</v>
      </c>
      <c r="P4260">
        <v>1.1859999999999999</v>
      </c>
      <c r="Q4260">
        <v>1.1850000000000001</v>
      </c>
      <c r="R4260">
        <v>0.94299999999999995</v>
      </c>
      <c r="S4260">
        <v>0.42399999999999999</v>
      </c>
    </row>
    <row r="4261" spans="1:19" x14ac:dyDescent="0.3">
      <c r="A4261">
        <v>480</v>
      </c>
      <c r="B4261">
        <v>-0.187</v>
      </c>
      <c r="C4261">
        <v>-1.1870000000000001</v>
      </c>
      <c r="D4261">
        <v>-2.1829999999999998</v>
      </c>
      <c r="E4261">
        <v>-3.004</v>
      </c>
      <c r="F4261">
        <v>-3.2010000000000001</v>
      </c>
      <c r="G4261">
        <v>4</v>
      </c>
      <c r="H4261">
        <v>-0.01</v>
      </c>
      <c r="I4261">
        <v>4</v>
      </c>
      <c r="J4261">
        <v>-0.20499999999999999</v>
      </c>
      <c r="K4261">
        <v>-1.1910000000000001</v>
      </c>
      <c r="L4261">
        <v>-2.1829999999999998</v>
      </c>
      <c r="M4261">
        <v>-3.004</v>
      </c>
      <c r="N4261">
        <v>-3.202</v>
      </c>
      <c r="O4261">
        <v>1.1739999999999999</v>
      </c>
      <c r="P4261">
        <v>1.1850000000000001</v>
      </c>
      <c r="Q4261">
        <v>1.1850000000000001</v>
      </c>
      <c r="R4261">
        <v>0.94299999999999995</v>
      </c>
      <c r="S4261">
        <v>0.42399999999999999</v>
      </c>
    </row>
    <row r="4262" spans="1:19" x14ac:dyDescent="0.3">
      <c r="A4262">
        <v>540</v>
      </c>
      <c r="B4262">
        <v>-0.187</v>
      </c>
      <c r="C4262">
        <v>-1.1870000000000001</v>
      </c>
      <c r="D4262">
        <v>-2.1829999999999998</v>
      </c>
      <c r="E4262">
        <v>-3.004</v>
      </c>
      <c r="F4262">
        <v>-3.2010000000000001</v>
      </c>
      <c r="G4262">
        <v>4</v>
      </c>
      <c r="H4262">
        <v>-0.01</v>
      </c>
      <c r="I4262">
        <v>4</v>
      </c>
      <c r="J4262">
        <v>-0.20599999999999999</v>
      </c>
      <c r="K4262">
        <v>-1.1919999999999999</v>
      </c>
      <c r="L4262">
        <v>-2.1829999999999998</v>
      </c>
      <c r="M4262">
        <v>-3.004</v>
      </c>
      <c r="N4262">
        <v>-3.202</v>
      </c>
      <c r="O4262">
        <v>1.1739999999999999</v>
      </c>
      <c r="P4262">
        <v>1.1839999999999999</v>
      </c>
      <c r="Q4262">
        <v>1.1850000000000001</v>
      </c>
      <c r="R4262">
        <v>0.94199999999999995</v>
      </c>
      <c r="S4262">
        <v>0.42299999999999999</v>
      </c>
    </row>
    <row r="4263" spans="1:19" x14ac:dyDescent="0.3">
      <c r="A4263">
        <v>600</v>
      </c>
      <c r="B4263">
        <v>-0.187</v>
      </c>
      <c r="C4263">
        <v>-1.1870000000000001</v>
      </c>
      <c r="D4263">
        <v>-2.1829999999999998</v>
      </c>
      <c r="E4263">
        <v>-3.004</v>
      </c>
      <c r="F4263">
        <v>-3.2010000000000001</v>
      </c>
      <c r="G4263">
        <v>4</v>
      </c>
      <c r="H4263">
        <v>-0.01</v>
      </c>
      <c r="I4263">
        <v>4</v>
      </c>
      <c r="J4263">
        <v>-0.20799999999999999</v>
      </c>
      <c r="K4263">
        <v>-1.1930000000000001</v>
      </c>
      <c r="L4263">
        <v>-2.1840000000000002</v>
      </c>
      <c r="M4263">
        <v>-3.004</v>
      </c>
      <c r="N4263">
        <v>-3.2010000000000001</v>
      </c>
      <c r="O4263">
        <v>1.173</v>
      </c>
      <c r="P4263">
        <v>1.1819999999999999</v>
      </c>
      <c r="Q4263">
        <v>1.1839999999999999</v>
      </c>
      <c r="R4263">
        <v>0.94099999999999995</v>
      </c>
      <c r="S4263">
        <v>0.42299999999999999</v>
      </c>
    </row>
    <row r="4265" spans="1:19" x14ac:dyDescent="0.3">
      <c r="A4265" t="s">
        <v>0</v>
      </c>
      <c r="B4265" t="s">
        <v>329</v>
      </c>
    </row>
    <row r="4266" spans="1:19" x14ac:dyDescent="0.3">
      <c r="A4266">
        <v>0</v>
      </c>
      <c r="B4266">
        <v>-0.187</v>
      </c>
      <c r="C4266">
        <v>-1.1870000000000001</v>
      </c>
      <c r="D4266">
        <v>-2.1829999999999998</v>
      </c>
      <c r="E4266">
        <v>-2.9980000000000002</v>
      </c>
      <c r="F4266">
        <v>-3.1909999999999998</v>
      </c>
      <c r="G4266">
        <v>4</v>
      </c>
      <c r="H4266">
        <v>-0.01</v>
      </c>
      <c r="I4266">
        <v>4</v>
      </c>
      <c r="J4266">
        <v>-0.187</v>
      </c>
      <c r="K4266">
        <v>-1.1870000000000001</v>
      </c>
      <c r="L4266">
        <v>-2.1840000000000002</v>
      </c>
      <c r="M4266">
        <v>-3</v>
      </c>
      <c r="N4266">
        <v>-3.2</v>
      </c>
      <c r="O4266">
        <v>1.17</v>
      </c>
      <c r="P4266">
        <v>1.17</v>
      </c>
      <c r="Q4266">
        <v>1.1639999999999999</v>
      </c>
      <c r="R4266">
        <v>0.92100000000000004</v>
      </c>
      <c r="S4266">
        <v>0.42299999999999999</v>
      </c>
    </row>
    <row r="4267" spans="1:19" x14ac:dyDescent="0.3">
      <c r="A4267">
        <v>60</v>
      </c>
      <c r="B4267">
        <v>-0.187</v>
      </c>
      <c r="C4267">
        <v>-1.1870000000000001</v>
      </c>
      <c r="D4267">
        <v>-2.1829999999999998</v>
      </c>
      <c r="E4267">
        <v>-2.9980000000000002</v>
      </c>
      <c r="F4267">
        <v>-3.1909999999999998</v>
      </c>
      <c r="G4267">
        <v>4</v>
      </c>
      <c r="H4267">
        <v>-0.01</v>
      </c>
      <c r="I4267">
        <v>4</v>
      </c>
      <c r="J4267">
        <v>-0.191</v>
      </c>
      <c r="K4267">
        <v>-1.1870000000000001</v>
      </c>
      <c r="L4267">
        <v>-2.1840000000000002</v>
      </c>
      <c r="M4267">
        <v>-3</v>
      </c>
      <c r="N4267">
        <v>-3.1989999999999998</v>
      </c>
      <c r="O4267">
        <v>1.173</v>
      </c>
      <c r="P4267">
        <v>1.1839999999999999</v>
      </c>
      <c r="Q4267">
        <v>1.177</v>
      </c>
      <c r="R4267">
        <v>0.92900000000000005</v>
      </c>
      <c r="S4267">
        <v>0.42299999999999999</v>
      </c>
    </row>
    <row r="4268" spans="1:19" x14ac:dyDescent="0.3">
      <c r="A4268">
        <v>120</v>
      </c>
      <c r="B4268">
        <v>-0.187</v>
      </c>
      <c r="C4268">
        <v>-1.1870000000000001</v>
      </c>
      <c r="D4268">
        <v>-2.1829999999999998</v>
      </c>
      <c r="E4268">
        <v>-2.9980000000000002</v>
      </c>
      <c r="F4268">
        <v>-3.1909999999999998</v>
      </c>
      <c r="G4268">
        <v>4</v>
      </c>
      <c r="H4268">
        <v>-0.01</v>
      </c>
      <c r="I4268">
        <v>4</v>
      </c>
      <c r="J4268">
        <v>-0.19400000000000001</v>
      </c>
      <c r="K4268">
        <v>-1.1870000000000001</v>
      </c>
      <c r="L4268">
        <v>-2.1829999999999998</v>
      </c>
      <c r="M4268">
        <v>-2.9990000000000001</v>
      </c>
      <c r="N4268">
        <v>-3.1989999999999998</v>
      </c>
      <c r="O4268">
        <v>1.175</v>
      </c>
      <c r="P4268">
        <v>1.1879999999999999</v>
      </c>
      <c r="Q4268">
        <v>1.181</v>
      </c>
      <c r="R4268">
        <v>0.93400000000000005</v>
      </c>
      <c r="S4268">
        <v>0.42199999999999999</v>
      </c>
    </row>
    <row r="4269" spans="1:19" x14ac:dyDescent="0.3">
      <c r="A4269">
        <v>180</v>
      </c>
      <c r="B4269">
        <v>-0.187</v>
      </c>
      <c r="C4269">
        <v>-1.1870000000000001</v>
      </c>
      <c r="D4269">
        <v>-2.1829999999999998</v>
      </c>
      <c r="E4269">
        <v>-2.9980000000000002</v>
      </c>
      <c r="F4269">
        <v>-3.1909999999999998</v>
      </c>
      <c r="G4269">
        <v>4</v>
      </c>
      <c r="H4269">
        <v>-0.01</v>
      </c>
      <c r="I4269">
        <v>4</v>
      </c>
      <c r="J4269">
        <v>-0.19600000000000001</v>
      </c>
      <c r="K4269">
        <v>-1.1870000000000001</v>
      </c>
      <c r="L4269">
        <v>-2.1840000000000002</v>
      </c>
      <c r="M4269">
        <v>-2.9990000000000001</v>
      </c>
      <c r="N4269">
        <v>-3.198</v>
      </c>
      <c r="O4269">
        <v>1.175</v>
      </c>
      <c r="P4269">
        <v>1.1910000000000001</v>
      </c>
      <c r="Q4269">
        <v>1.1830000000000001</v>
      </c>
      <c r="R4269">
        <v>0.93600000000000005</v>
      </c>
      <c r="S4269">
        <v>0.42199999999999999</v>
      </c>
    </row>
    <row r="4270" spans="1:19" x14ac:dyDescent="0.3">
      <c r="A4270">
        <v>240</v>
      </c>
      <c r="B4270">
        <v>-0.187</v>
      </c>
      <c r="C4270">
        <v>-1.1870000000000001</v>
      </c>
      <c r="D4270">
        <v>-2.1829999999999998</v>
      </c>
      <c r="E4270">
        <v>-2.9980000000000002</v>
      </c>
      <c r="F4270">
        <v>-3.1909999999999998</v>
      </c>
      <c r="G4270">
        <v>4</v>
      </c>
      <c r="H4270">
        <v>-0.01</v>
      </c>
      <c r="I4270">
        <v>4</v>
      </c>
      <c r="J4270">
        <v>-0.19800000000000001</v>
      </c>
      <c r="K4270">
        <v>-1.1870000000000001</v>
      </c>
      <c r="L4270">
        <v>-2.1829999999999998</v>
      </c>
      <c r="M4270">
        <v>-2.9990000000000001</v>
      </c>
      <c r="N4270">
        <v>-3.1960000000000002</v>
      </c>
      <c r="O4270">
        <v>1.175</v>
      </c>
      <c r="P4270">
        <v>1.1910000000000001</v>
      </c>
      <c r="Q4270">
        <v>1.1839999999999999</v>
      </c>
      <c r="R4270">
        <v>0.93700000000000006</v>
      </c>
      <c r="S4270">
        <v>0.42199999999999999</v>
      </c>
    </row>
    <row r="4271" spans="1:19" x14ac:dyDescent="0.3">
      <c r="A4271">
        <v>300</v>
      </c>
      <c r="B4271">
        <v>-0.187</v>
      </c>
      <c r="C4271">
        <v>-1.1870000000000001</v>
      </c>
      <c r="D4271">
        <v>-2.1829999999999998</v>
      </c>
      <c r="E4271">
        <v>-2.9980000000000002</v>
      </c>
      <c r="F4271">
        <v>-3.1909999999999998</v>
      </c>
      <c r="G4271">
        <v>4</v>
      </c>
      <c r="H4271">
        <v>-0.01</v>
      </c>
      <c r="I4271">
        <v>4</v>
      </c>
      <c r="J4271">
        <v>-0.2</v>
      </c>
      <c r="K4271">
        <v>-1.1879999999999999</v>
      </c>
      <c r="L4271">
        <v>-2.1840000000000002</v>
      </c>
      <c r="M4271">
        <v>-3</v>
      </c>
      <c r="N4271">
        <v>-3.1960000000000002</v>
      </c>
      <c r="O4271">
        <v>1.175</v>
      </c>
      <c r="P4271">
        <v>1.1890000000000001</v>
      </c>
      <c r="Q4271">
        <v>1.1839999999999999</v>
      </c>
      <c r="R4271">
        <v>0.93799999999999994</v>
      </c>
      <c r="S4271">
        <v>0.42099999999999999</v>
      </c>
    </row>
    <row r="4272" spans="1:19" x14ac:dyDescent="0.3">
      <c r="A4272">
        <v>360</v>
      </c>
      <c r="B4272">
        <v>-0.187</v>
      </c>
      <c r="C4272">
        <v>-1.1870000000000001</v>
      </c>
      <c r="D4272">
        <v>-2.1829999999999998</v>
      </c>
      <c r="E4272">
        <v>-2.9980000000000002</v>
      </c>
      <c r="F4272">
        <v>-3.1909999999999998</v>
      </c>
      <c r="G4272">
        <v>4</v>
      </c>
      <c r="H4272">
        <v>-0.01</v>
      </c>
      <c r="I4272">
        <v>4</v>
      </c>
      <c r="J4272">
        <v>-0.20100000000000001</v>
      </c>
      <c r="K4272">
        <v>-1.1879999999999999</v>
      </c>
      <c r="L4272">
        <v>-2.1829999999999998</v>
      </c>
      <c r="M4272">
        <v>-3</v>
      </c>
      <c r="N4272">
        <v>-3.194</v>
      </c>
      <c r="O4272">
        <v>1.175</v>
      </c>
      <c r="P4272">
        <v>1.1870000000000001</v>
      </c>
      <c r="Q4272">
        <v>1.1839999999999999</v>
      </c>
      <c r="R4272">
        <v>0.93799999999999994</v>
      </c>
      <c r="S4272">
        <v>0.42099999999999999</v>
      </c>
    </row>
    <row r="4273" spans="1:19" x14ac:dyDescent="0.3">
      <c r="A4273">
        <v>420</v>
      </c>
      <c r="B4273">
        <v>-0.187</v>
      </c>
      <c r="C4273">
        <v>-1.1870000000000001</v>
      </c>
      <c r="D4273">
        <v>-2.1829999999999998</v>
      </c>
      <c r="E4273">
        <v>-2.9980000000000002</v>
      </c>
      <c r="F4273">
        <v>-3.1909999999999998</v>
      </c>
      <c r="G4273">
        <v>4</v>
      </c>
      <c r="H4273">
        <v>-0.01</v>
      </c>
      <c r="I4273">
        <v>4</v>
      </c>
      <c r="J4273">
        <v>-0.20300000000000001</v>
      </c>
      <c r="K4273">
        <v>-1.19</v>
      </c>
      <c r="L4273">
        <v>-2.1829999999999998</v>
      </c>
      <c r="M4273">
        <v>-2.9990000000000001</v>
      </c>
      <c r="N4273">
        <v>-3.1930000000000001</v>
      </c>
      <c r="O4273">
        <v>1.175</v>
      </c>
      <c r="P4273">
        <v>1.1859999999999999</v>
      </c>
      <c r="Q4273">
        <v>1.1850000000000001</v>
      </c>
      <c r="R4273">
        <v>0.93700000000000006</v>
      </c>
      <c r="S4273">
        <v>0.42099999999999999</v>
      </c>
    </row>
    <row r="4274" spans="1:19" x14ac:dyDescent="0.3">
      <c r="A4274">
        <v>480</v>
      </c>
      <c r="B4274">
        <v>-0.187</v>
      </c>
      <c r="C4274">
        <v>-1.1870000000000001</v>
      </c>
      <c r="D4274">
        <v>-2.1829999999999998</v>
      </c>
      <c r="E4274">
        <v>-2.9980000000000002</v>
      </c>
      <c r="F4274">
        <v>-3.1909999999999998</v>
      </c>
      <c r="G4274">
        <v>4</v>
      </c>
      <c r="H4274">
        <v>-0.01</v>
      </c>
      <c r="I4274">
        <v>4</v>
      </c>
      <c r="J4274">
        <v>-0.20499999999999999</v>
      </c>
      <c r="K4274">
        <v>-1.1910000000000001</v>
      </c>
      <c r="L4274">
        <v>-2.1829999999999998</v>
      </c>
      <c r="M4274">
        <v>-2.9990000000000001</v>
      </c>
      <c r="N4274">
        <v>-3.1930000000000001</v>
      </c>
      <c r="O4274">
        <v>1.1739999999999999</v>
      </c>
      <c r="P4274">
        <v>1.1850000000000001</v>
      </c>
      <c r="Q4274">
        <v>1.1850000000000001</v>
      </c>
      <c r="R4274">
        <v>0.93700000000000006</v>
      </c>
      <c r="S4274">
        <v>0.42</v>
      </c>
    </row>
    <row r="4275" spans="1:19" x14ac:dyDescent="0.3">
      <c r="A4275">
        <v>540</v>
      </c>
      <c r="B4275">
        <v>-0.187</v>
      </c>
      <c r="C4275">
        <v>-1.1870000000000001</v>
      </c>
      <c r="D4275">
        <v>-2.1829999999999998</v>
      </c>
      <c r="E4275">
        <v>-2.9980000000000002</v>
      </c>
      <c r="F4275">
        <v>-3.1909999999999998</v>
      </c>
      <c r="G4275">
        <v>4</v>
      </c>
      <c r="H4275">
        <v>-0.01</v>
      </c>
      <c r="I4275">
        <v>4</v>
      </c>
      <c r="J4275">
        <v>-0.20599999999999999</v>
      </c>
      <c r="K4275">
        <v>-1.1919999999999999</v>
      </c>
      <c r="L4275">
        <v>-2.1829999999999998</v>
      </c>
      <c r="M4275">
        <v>-2.9990000000000001</v>
      </c>
      <c r="N4275">
        <v>-3.1920000000000002</v>
      </c>
      <c r="O4275">
        <v>1.1739999999999999</v>
      </c>
      <c r="P4275">
        <v>1.1839999999999999</v>
      </c>
      <c r="Q4275">
        <v>1.1839999999999999</v>
      </c>
      <c r="R4275">
        <v>0.93600000000000005</v>
      </c>
      <c r="S4275">
        <v>0.42</v>
      </c>
    </row>
    <row r="4276" spans="1:19" x14ac:dyDescent="0.3">
      <c r="A4276">
        <v>600</v>
      </c>
      <c r="B4276">
        <v>-0.187</v>
      </c>
      <c r="C4276">
        <v>-1.1870000000000001</v>
      </c>
      <c r="D4276">
        <v>-2.1829999999999998</v>
      </c>
      <c r="E4276">
        <v>-2.9980000000000002</v>
      </c>
      <c r="F4276">
        <v>-3.1909999999999998</v>
      </c>
      <c r="G4276">
        <v>4</v>
      </c>
      <c r="H4276">
        <v>-0.01</v>
      </c>
      <c r="I4276">
        <v>4</v>
      </c>
      <c r="J4276">
        <v>-0.20799999999999999</v>
      </c>
      <c r="K4276">
        <v>-1.1930000000000001</v>
      </c>
      <c r="L4276">
        <v>-2.1840000000000002</v>
      </c>
      <c r="M4276">
        <v>-2.9980000000000002</v>
      </c>
      <c r="N4276">
        <v>-3.1909999999999998</v>
      </c>
      <c r="O4276">
        <v>1.173</v>
      </c>
      <c r="P4276">
        <v>1.1819999999999999</v>
      </c>
      <c r="Q4276">
        <v>1.1839999999999999</v>
      </c>
      <c r="R4276">
        <v>0.93500000000000005</v>
      </c>
      <c r="S4276">
        <v>0.42</v>
      </c>
    </row>
    <row r="4278" spans="1:19" x14ac:dyDescent="0.3">
      <c r="A4278" t="s">
        <v>0</v>
      </c>
      <c r="B4278" t="s">
        <v>330</v>
      </c>
    </row>
    <row r="4279" spans="1:19" x14ac:dyDescent="0.3">
      <c r="A4279">
        <v>0</v>
      </c>
      <c r="B4279">
        <v>-0.187</v>
      </c>
      <c r="C4279">
        <v>-1.1870000000000001</v>
      </c>
      <c r="D4279">
        <v>-2.1829999999999998</v>
      </c>
      <c r="E4279">
        <v>-2.9929999999999999</v>
      </c>
      <c r="F4279">
        <v>-3.1819999999999999</v>
      </c>
      <c r="G4279">
        <v>4</v>
      </c>
      <c r="H4279">
        <v>-0.01</v>
      </c>
      <c r="I4279">
        <v>4</v>
      </c>
      <c r="J4279">
        <v>-0.187</v>
      </c>
      <c r="K4279">
        <v>-1.1870000000000001</v>
      </c>
      <c r="L4279">
        <v>-2.1829999999999998</v>
      </c>
      <c r="M4279">
        <v>-2.9940000000000002</v>
      </c>
      <c r="N4279">
        <v>-3.19</v>
      </c>
      <c r="O4279">
        <v>1.17</v>
      </c>
      <c r="P4279">
        <v>1.17</v>
      </c>
      <c r="Q4279">
        <v>1.1639999999999999</v>
      </c>
      <c r="R4279">
        <v>0.91500000000000004</v>
      </c>
      <c r="S4279">
        <v>0.41899999999999998</v>
      </c>
    </row>
    <row r="4280" spans="1:19" x14ac:dyDescent="0.3">
      <c r="A4280">
        <v>60</v>
      </c>
      <c r="B4280">
        <v>-0.187</v>
      </c>
      <c r="C4280">
        <v>-1.1870000000000001</v>
      </c>
      <c r="D4280">
        <v>-2.1829999999999998</v>
      </c>
      <c r="E4280">
        <v>-2.9929999999999999</v>
      </c>
      <c r="F4280">
        <v>-3.1819999999999999</v>
      </c>
      <c r="G4280">
        <v>4</v>
      </c>
      <c r="H4280">
        <v>-0.01</v>
      </c>
      <c r="I4280">
        <v>4</v>
      </c>
      <c r="J4280">
        <v>-0.191</v>
      </c>
      <c r="K4280">
        <v>-1.1870000000000001</v>
      </c>
      <c r="L4280">
        <v>-2.1840000000000002</v>
      </c>
      <c r="M4280">
        <v>-2.9940000000000002</v>
      </c>
      <c r="N4280">
        <v>-3.1890000000000001</v>
      </c>
      <c r="O4280">
        <v>1.173</v>
      </c>
      <c r="P4280">
        <v>1.1839999999999999</v>
      </c>
      <c r="Q4280">
        <v>1.177</v>
      </c>
      <c r="R4280">
        <v>0.92300000000000004</v>
      </c>
      <c r="S4280">
        <v>0.41899999999999998</v>
      </c>
    </row>
    <row r="4281" spans="1:19" x14ac:dyDescent="0.3">
      <c r="A4281">
        <v>120</v>
      </c>
      <c r="B4281">
        <v>-0.187</v>
      </c>
      <c r="C4281">
        <v>-1.1870000000000001</v>
      </c>
      <c r="D4281">
        <v>-2.1829999999999998</v>
      </c>
      <c r="E4281">
        <v>-2.9929999999999999</v>
      </c>
      <c r="F4281">
        <v>-3.1819999999999999</v>
      </c>
      <c r="G4281">
        <v>4</v>
      </c>
      <c r="H4281">
        <v>-0.01</v>
      </c>
      <c r="I4281">
        <v>4</v>
      </c>
      <c r="J4281">
        <v>-0.19400000000000001</v>
      </c>
      <c r="K4281">
        <v>-1.1870000000000001</v>
      </c>
      <c r="L4281">
        <v>-2.1829999999999998</v>
      </c>
      <c r="M4281">
        <v>-2.9940000000000002</v>
      </c>
      <c r="N4281">
        <v>-3.1890000000000001</v>
      </c>
      <c r="O4281">
        <v>1.175</v>
      </c>
      <c r="P4281">
        <v>1.1879999999999999</v>
      </c>
      <c r="Q4281">
        <v>1.181</v>
      </c>
      <c r="R4281">
        <v>0.92700000000000005</v>
      </c>
      <c r="S4281">
        <v>0.41899999999999998</v>
      </c>
    </row>
    <row r="4282" spans="1:19" x14ac:dyDescent="0.3">
      <c r="A4282">
        <v>180</v>
      </c>
      <c r="B4282">
        <v>-0.187</v>
      </c>
      <c r="C4282">
        <v>-1.1870000000000001</v>
      </c>
      <c r="D4282">
        <v>-2.1829999999999998</v>
      </c>
      <c r="E4282">
        <v>-2.9929999999999999</v>
      </c>
      <c r="F4282">
        <v>-3.1819999999999999</v>
      </c>
      <c r="G4282">
        <v>4</v>
      </c>
      <c r="H4282">
        <v>-0.01</v>
      </c>
      <c r="I4282">
        <v>4</v>
      </c>
      <c r="J4282">
        <v>-0.19600000000000001</v>
      </c>
      <c r="K4282">
        <v>-1.1870000000000001</v>
      </c>
      <c r="L4282">
        <v>-2.1829999999999998</v>
      </c>
      <c r="M4282">
        <v>-2.9929999999999999</v>
      </c>
      <c r="N4282">
        <v>-3.1880000000000002</v>
      </c>
      <c r="O4282">
        <v>1.175</v>
      </c>
      <c r="P4282">
        <v>1.1910000000000001</v>
      </c>
      <c r="Q4282">
        <v>1.1830000000000001</v>
      </c>
      <c r="R4282">
        <v>0.93</v>
      </c>
      <c r="S4282">
        <v>0.41899999999999998</v>
      </c>
    </row>
    <row r="4283" spans="1:19" x14ac:dyDescent="0.3">
      <c r="A4283">
        <v>240</v>
      </c>
      <c r="B4283">
        <v>-0.187</v>
      </c>
      <c r="C4283">
        <v>-1.1870000000000001</v>
      </c>
      <c r="D4283">
        <v>-2.1829999999999998</v>
      </c>
      <c r="E4283">
        <v>-2.9929999999999999</v>
      </c>
      <c r="F4283">
        <v>-3.1819999999999999</v>
      </c>
      <c r="G4283">
        <v>4</v>
      </c>
      <c r="H4283">
        <v>-0.01</v>
      </c>
      <c r="I4283">
        <v>4</v>
      </c>
      <c r="J4283">
        <v>-0.19800000000000001</v>
      </c>
      <c r="K4283">
        <v>-1.1870000000000001</v>
      </c>
      <c r="L4283">
        <v>-2.1829999999999998</v>
      </c>
      <c r="M4283">
        <v>-2.9940000000000002</v>
      </c>
      <c r="N4283">
        <v>-3.1869999999999998</v>
      </c>
      <c r="O4283">
        <v>1.175</v>
      </c>
      <c r="P4283">
        <v>1.1910000000000001</v>
      </c>
      <c r="Q4283">
        <v>1.1839999999999999</v>
      </c>
      <c r="R4283">
        <v>0.93100000000000005</v>
      </c>
      <c r="S4283">
        <v>0.41799999999999998</v>
      </c>
    </row>
    <row r="4284" spans="1:19" x14ac:dyDescent="0.3">
      <c r="A4284">
        <v>300</v>
      </c>
      <c r="B4284">
        <v>-0.187</v>
      </c>
      <c r="C4284">
        <v>-1.1870000000000001</v>
      </c>
      <c r="D4284">
        <v>-2.1829999999999998</v>
      </c>
      <c r="E4284">
        <v>-2.9929999999999999</v>
      </c>
      <c r="F4284">
        <v>-3.1819999999999999</v>
      </c>
      <c r="G4284">
        <v>4</v>
      </c>
      <c r="H4284">
        <v>-0.01</v>
      </c>
      <c r="I4284">
        <v>4</v>
      </c>
      <c r="J4284">
        <v>-0.2</v>
      </c>
      <c r="K4284">
        <v>-1.1879999999999999</v>
      </c>
      <c r="L4284">
        <v>-2.1829999999999998</v>
      </c>
      <c r="M4284">
        <v>-2.9940000000000002</v>
      </c>
      <c r="N4284">
        <v>-3.1850000000000001</v>
      </c>
      <c r="O4284">
        <v>1.175</v>
      </c>
      <c r="P4284">
        <v>1.1890000000000001</v>
      </c>
      <c r="Q4284">
        <v>1.1839999999999999</v>
      </c>
      <c r="R4284">
        <v>0.93200000000000005</v>
      </c>
      <c r="S4284">
        <v>0.41799999999999998</v>
      </c>
    </row>
    <row r="4285" spans="1:19" x14ac:dyDescent="0.3">
      <c r="A4285">
        <v>360</v>
      </c>
      <c r="B4285">
        <v>-0.187</v>
      </c>
      <c r="C4285">
        <v>-1.1870000000000001</v>
      </c>
      <c r="D4285">
        <v>-2.1829999999999998</v>
      </c>
      <c r="E4285">
        <v>-2.9929999999999999</v>
      </c>
      <c r="F4285">
        <v>-3.1819999999999999</v>
      </c>
      <c r="G4285">
        <v>4</v>
      </c>
      <c r="H4285">
        <v>-0.01</v>
      </c>
      <c r="I4285">
        <v>4</v>
      </c>
      <c r="J4285">
        <v>-0.20100000000000001</v>
      </c>
      <c r="K4285">
        <v>-1.1879999999999999</v>
      </c>
      <c r="L4285">
        <v>-2.1829999999999998</v>
      </c>
      <c r="M4285">
        <v>-2.9940000000000002</v>
      </c>
      <c r="N4285">
        <v>-3.1840000000000002</v>
      </c>
      <c r="O4285">
        <v>1.175</v>
      </c>
      <c r="P4285">
        <v>1.1870000000000001</v>
      </c>
      <c r="Q4285">
        <v>1.1839999999999999</v>
      </c>
      <c r="R4285">
        <v>0.93100000000000005</v>
      </c>
      <c r="S4285">
        <v>0.41799999999999998</v>
      </c>
    </row>
    <row r="4286" spans="1:19" x14ac:dyDescent="0.3">
      <c r="A4286">
        <v>420</v>
      </c>
      <c r="B4286">
        <v>-0.187</v>
      </c>
      <c r="C4286">
        <v>-1.1870000000000001</v>
      </c>
      <c r="D4286">
        <v>-2.1829999999999998</v>
      </c>
      <c r="E4286">
        <v>-2.9929999999999999</v>
      </c>
      <c r="F4286">
        <v>-3.1819999999999999</v>
      </c>
      <c r="G4286">
        <v>4</v>
      </c>
      <c r="H4286">
        <v>-0.01</v>
      </c>
      <c r="I4286">
        <v>4</v>
      </c>
      <c r="J4286">
        <v>-0.20300000000000001</v>
      </c>
      <c r="K4286">
        <v>-1.19</v>
      </c>
      <c r="L4286">
        <v>-2.1829999999999998</v>
      </c>
      <c r="M4286">
        <v>-2.9940000000000002</v>
      </c>
      <c r="N4286">
        <v>-3.1829999999999998</v>
      </c>
      <c r="O4286">
        <v>1.175</v>
      </c>
      <c r="P4286">
        <v>1.1859999999999999</v>
      </c>
      <c r="Q4286">
        <v>1.1850000000000001</v>
      </c>
      <c r="R4286">
        <v>0.93100000000000005</v>
      </c>
      <c r="S4286">
        <v>0.41699999999999998</v>
      </c>
    </row>
    <row r="4287" spans="1:19" x14ac:dyDescent="0.3">
      <c r="A4287">
        <v>480</v>
      </c>
      <c r="B4287">
        <v>-0.187</v>
      </c>
      <c r="C4287">
        <v>-1.1870000000000001</v>
      </c>
      <c r="D4287">
        <v>-2.1829999999999998</v>
      </c>
      <c r="E4287">
        <v>-2.9929999999999999</v>
      </c>
      <c r="F4287">
        <v>-3.1819999999999999</v>
      </c>
      <c r="G4287">
        <v>4</v>
      </c>
      <c r="H4287">
        <v>-0.01</v>
      </c>
      <c r="I4287">
        <v>4</v>
      </c>
      <c r="J4287">
        <v>-0.20499999999999999</v>
      </c>
      <c r="K4287">
        <v>-1.1910000000000001</v>
      </c>
      <c r="L4287">
        <v>-2.1829999999999998</v>
      </c>
      <c r="M4287">
        <v>-2.9929999999999999</v>
      </c>
      <c r="N4287">
        <v>-3.1829999999999998</v>
      </c>
      <c r="O4287">
        <v>1.1739999999999999</v>
      </c>
      <c r="P4287">
        <v>1.1850000000000001</v>
      </c>
      <c r="Q4287">
        <v>1.1850000000000001</v>
      </c>
      <c r="R4287">
        <v>0.93</v>
      </c>
      <c r="S4287">
        <v>0.41699999999999998</v>
      </c>
    </row>
    <row r="4288" spans="1:19" x14ac:dyDescent="0.3">
      <c r="A4288">
        <v>540</v>
      </c>
      <c r="B4288">
        <v>-0.187</v>
      </c>
      <c r="C4288">
        <v>-1.1870000000000001</v>
      </c>
      <c r="D4288">
        <v>-2.1829999999999998</v>
      </c>
      <c r="E4288">
        <v>-2.9929999999999999</v>
      </c>
      <c r="F4288">
        <v>-3.1819999999999999</v>
      </c>
      <c r="G4288">
        <v>4</v>
      </c>
      <c r="H4288">
        <v>-0.01</v>
      </c>
      <c r="I4288">
        <v>4</v>
      </c>
      <c r="J4288">
        <v>-0.20599999999999999</v>
      </c>
      <c r="K4288">
        <v>-1.1919999999999999</v>
      </c>
      <c r="L4288">
        <v>-2.1829999999999998</v>
      </c>
      <c r="M4288">
        <v>-2.9929999999999999</v>
      </c>
      <c r="N4288">
        <v>-3.1819999999999999</v>
      </c>
      <c r="O4288">
        <v>1.1739999999999999</v>
      </c>
      <c r="P4288">
        <v>1.1839999999999999</v>
      </c>
      <c r="Q4288">
        <v>1.1839999999999999</v>
      </c>
      <c r="R4288">
        <v>0.92900000000000005</v>
      </c>
      <c r="S4288">
        <v>0.41699999999999998</v>
      </c>
    </row>
    <row r="4289" spans="1:19" x14ac:dyDescent="0.3">
      <c r="A4289">
        <v>600</v>
      </c>
      <c r="B4289">
        <v>-0.187</v>
      </c>
      <c r="C4289">
        <v>-1.1870000000000001</v>
      </c>
      <c r="D4289">
        <v>-2.1829999999999998</v>
      </c>
      <c r="E4289">
        <v>-2.9929999999999999</v>
      </c>
      <c r="F4289">
        <v>-3.1819999999999999</v>
      </c>
      <c r="G4289">
        <v>4</v>
      </c>
      <c r="H4289">
        <v>-0.01</v>
      </c>
      <c r="I4289">
        <v>4</v>
      </c>
      <c r="J4289">
        <v>-0.20799999999999999</v>
      </c>
      <c r="K4289">
        <v>-1.1930000000000001</v>
      </c>
      <c r="L4289">
        <v>-2.1829999999999998</v>
      </c>
      <c r="M4289">
        <v>-2.9929999999999999</v>
      </c>
      <c r="N4289">
        <v>-3.1819999999999999</v>
      </c>
      <c r="O4289">
        <v>1.173</v>
      </c>
      <c r="P4289">
        <v>1.1819999999999999</v>
      </c>
      <c r="Q4289">
        <v>1.1839999999999999</v>
      </c>
      <c r="R4289">
        <v>0.92900000000000005</v>
      </c>
      <c r="S4289">
        <v>0.41699999999999998</v>
      </c>
    </row>
    <row r="4291" spans="1:19" x14ac:dyDescent="0.3">
      <c r="A4291" t="s">
        <v>0</v>
      </c>
      <c r="B4291" t="s">
        <v>331</v>
      </c>
    </row>
    <row r="4292" spans="1:19" x14ac:dyDescent="0.3">
      <c r="A4292">
        <v>0</v>
      </c>
      <c r="B4292">
        <v>-0.187</v>
      </c>
      <c r="C4292">
        <v>-1.1870000000000001</v>
      </c>
      <c r="D4292">
        <v>-2.1829999999999998</v>
      </c>
      <c r="E4292">
        <v>-2.9870000000000001</v>
      </c>
      <c r="F4292">
        <v>-3.1709999999999998</v>
      </c>
      <c r="G4292">
        <v>4</v>
      </c>
      <c r="H4292">
        <v>-0.01</v>
      </c>
      <c r="I4292">
        <v>4</v>
      </c>
      <c r="J4292">
        <v>-0.187</v>
      </c>
      <c r="K4292">
        <v>-1.1870000000000001</v>
      </c>
      <c r="L4292">
        <v>-2.1829999999999998</v>
      </c>
      <c r="M4292">
        <v>-2.9889999999999999</v>
      </c>
      <c r="N4292">
        <v>-3.18</v>
      </c>
      <c r="O4292">
        <v>1.17</v>
      </c>
      <c r="P4292">
        <v>1.17</v>
      </c>
      <c r="Q4292">
        <v>1.1639999999999999</v>
      </c>
      <c r="R4292">
        <v>0.90900000000000003</v>
      </c>
      <c r="S4292">
        <v>0.41599999999999998</v>
      </c>
    </row>
    <row r="4293" spans="1:19" x14ac:dyDescent="0.3">
      <c r="A4293">
        <v>60</v>
      </c>
      <c r="B4293">
        <v>-0.187</v>
      </c>
      <c r="C4293">
        <v>-1.1870000000000001</v>
      </c>
      <c r="D4293">
        <v>-2.1829999999999998</v>
      </c>
      <c r="E4293">
        <v>-2.9870000000000001</v>
      </c>
      <c r="F4293">
        <v>-3.1709999999999998</v>
      </c>
      <c r="G4293">
        <v>4</v>
      </c>
      <c r="H4293">
        <v>-0.01</v>
      </c>
      <c r="I4293">
        <v>4</v>
      </c>
      <c r="J4293">
        <v>-0.191</v>
      </c>
      <c r="K4293">
        <v>-1.1870000000000001</v>
      </c>
      <c r="L4293">
        <v>-2.1829999999999998</v>
      </c>
      <c r="M4293">
        <v>-2.988</v>
      </c>
      <c r="N4293">
        <v>-3.1789999999999998</v>
      </c>
      <c r="O4293">
        <v>1.173</v>
      </c>
      <c r="P4293">
        <v>1.1839999999999999</v>
      </c>
      <c r="Q4293">
        <v>1.1759999999999999</v>
      </c>
      <c r="R4293">
        <v>0.91700000000000004</v>
      </c>
      <c r="S4293">
        <v>0.41599999999999998</v>
      </c>
    </row>
    <row r="4294" spans="1:19" x14ac:dyDescent="0.3">
      <c r="A4294">
        <v>120</v>
      </c>
      <c r="B4294">
        <v>-0.187</v>
      </c>
      <c r="C4294">
        <v>-1.1870000000000001</v>
      </c>
      <c r="D4294">
        <v>-2.1829999999999998</v>
      </c>
      <c r="E4294">
        <v>-2.9870000000000001</v>
      </c>
      <c r="F4294">
        <v>-3.1709999999999998</v>
      </c>
      <c r="G4294">
        <v>4</v>
      </c>
      <c r="H4294">
        <v>-0.01</v>
      </c>
      <c r="I4294">
        <v>4</v>
      </c>
      <c r="J4294">
        <v>-0.19400000000000001</v>
      </c>
      <c r="K4294">
        <v>-1.1870000000000001</v>
      </c>
      <c r="L4294">
        <v>-2.1829999999999998</v>
      </c>
      <c r="M4294">
        <v>-2.988</v>
      </c>
      <c r="N4294">
        <v>-3.1779999999999999</v>
      </c>
      <c r="O4294">
        <v>1.175</v>
      </c>
      <c r="P4294">
        <v>1.1879999999999999</v>
      </c>
      <c r="Q4294">
        <v>1.181</v>
      </c>
      <c r="R4294">
        <v>0.92100000000000004</v>
      </c>
      <c r="S4294">
        <v>0.41599999999999998</v>
      </c>
    </row>
    <row r="4295" spans="1:19" x14ac:dyDescent="0.3">
      <c r="A4295">
        <v>180</v>
      </c>
      <c r="B4295">
        <v>-0.187</v>
      </c>
      <c r="C4295">
        <v>-1.1870000000000001</v>
      </c>
      <c r="D4295">
        <v>-2.1829999999999998</v>
      </c>
      <c r="E4295">
        <v>-2.9870000000000001</v>
      </c>
      <c r="F4295">
        <v>-3.1709999999999998</v>
      </c>
      <c r="G4295">
        <v>4</v>
      </c>
      <c r="H4295">
        <v>-0.01</v>
      </c>
      <c r="I4295">
        <v>4</v>
      </c>
      <c r="J4295">
        <v>-0.19600000000000001</v>
      </c>
      <c r="K4295">
        <v>-1.1870000000000001</v>
      </c>
      <c r="L4295">
        <v>-2.1829999999999998</v>
      </c>
      <c r="M4295">
        <v>-2.988</v>
      </c>
      <c r="N4295">
        <v>-3.1779999999999999</v>
      </c>
      <c r="O4295">
        <v>1.175</v>
      </c>
      <c r="P4295">
        <v>1.1910000000000001</v>
      </c>
      <c r="Q4295">
        <v>1.1819999999999999</v>
      </c>
      <c r="R4295">
        <v>0.92300000000000004</v>
      </c>
      <c r="S4295">
        <v>0.41499999999999998</v>
      </c>
    </row>
    <row r="4296" spans="1:19" x14ac:dyDescent="0.3">
      <c r="A4296">
        <v>240</v>
      </c>
      <c r="B4296">
        <v>-0.187</v>
      </c>
      <c r="C4296">
        <v>-1.1870000000000001</v>
      </c>
      <c r="D4296">
        <v>-2.1829999999999998</v>
      </c>
      <c r="E4296">
        <v>-2.9870000000000001</v>
      </c>
      <c r="F4296">
        <v>-3.1709999999999998</v>
      </c>
      <c r="G4296">
        <v>4</v>
      </c>
      <c r="H4296">
        <v>-0.01</v>
      </c>
      <c r="I4296">
        <v>4</v>
      </c>
      <c r="J4296">
        <v>-0.19800000000000001</v>
      </c>
      <c r="K4296">
        <v>-1.1870000000000001</v>
      </c>
      <c r="L4296">
        <v>-2.1829999999999998</v>
      </c>
      <c r="M4296">
        <v>-2.988</v>
      </c>
      <c r="N4296">
        <v>-3.177</v>
      </c>
      <c r="O4296">
        <v>1.175</v>
      </c>
      <c r="P4296">
        <v>1.1910000000000001</v>
      </c>
      <c r="Q4296">
        <v>1.1839999999999999</v>
      </c>
      <c r="R4296">
        <v>0.92400000000000004</v>
      </c>
      <c r="S4296">
        <v>0.41499999999999998</v>
      </c>
    </row>
    <row r="4297" spans="1:19" x14ac:dyDescent="0.3">
      <c r="A4297">
        <v>300</v>
      </c>
      <c r="B4297">
        <v>-0.187</v>
      </c>
      <c r="C4297">
        <v>-1.1870000000000001</v>
      </c>
      <c r="D4297">
        <v>-2.1829999999999998</v>
      </c>
      <c r="E4297">
        <v>-2.9870000000000001</v>
      </c>
      <c r="F4297">
        <v>-3.1709999999999998</v>
      </c>
      <c r="G4297">
        <v>4</v>
      </c>
      <c r="H4297">
        <v>-0.01</v>
      </c>
      <c r="I4297">
        <v>4</v>
      </c>
      <c r="J4297">
        <v>-0.2</v>
      </c>
      <c r="K4297">
        <v>-1.1879999999999999</v>
      </c>
      <c r="L4297">
        <v>-2.1829999999999998</v>
      </c>
      <c r="M4297">
        <v>-2.988</v>
      </c>
      <c r="N4297">
        <v>-3.1749999999999998</v>
      </c>
      <c r="O4297">
        <v>1.175</v>
      </c>
      <c r="P4297">
        <v>1.1890000000000001</v>
      </c>
      <c r="Q4297">
        <v>1.1830000000000001</v>
      </c>
      <c r="R4297">
        <v>0.92500000000000004</v>
      </c>
      <c r="S4297">
        <v>0.41499999999999998</v>
      </c>
    </row>
    <row r="4298" spans="1:19" x14ac:dyDescent="0.3">
      <c r="A4298">
        <v>360</v>
      </c>
      <c r="B4298">
        <v>-0.187</v>
      </c>
      <c r="C4298">
        <v>-1.1870000000000001</v>
      </c>
      <c r="D4298">
        <v>-2.1829999999999998</v>
      </c>
      <c r="E4298">
        <v>-2.9870000000000001</v>
      </c>
      <c r="F4298">
        <v>-3.1709999999999998</v>
      </c>
      <c r="G4298">
        <v>4</v>
      </c>
      <c r="H4298">
        <v>-0.01</v>
      </c>
      <c r="I4298">
        <v>4</v>
      </c>
      <c r="J4298">
        <v>-0.20100000000000001</v>
      </c>
      <c r="K4298">
        <v>-1.1879999999999999</v>
      </c>
      <c r="L4298">
        <v>-2.1829999999999998</v>
      </c>
      <c r="M4298">
        <v>-2.988</v>
      </c>
      <c r="N4298">
        <v>-3.1739999999999999</v>
      </c>
      <c r="O4298">
        <v>1.175</v>
      </c>
      <c r="P4298">
        <v>1.1870000000000001</v>
      </c>
      <c r="Q4298">
        <v>1.1839999999999999</v>
      </c>
      <c r="R4298">
        <v>0.92500000000000004</v>
      </c>
      <c r="S4298">
        <v>0.41399999999999998</v>
      </c>
    </row>
    <row r="4299" spans="1:19" x14ac:dyDescent="0.3">
      <c r="A4299">
        <v>420</v>
      </c>
      <c r="B4299">
        <v>-0.187</v>
      </c>
      <c r="C4299">
        <v>-1.1870000000000001</v>
      </c>
      <c r="D4299">
        <v>-2.1829999999999998</v>
      </c>
      <c r="E4299">
        <v>-2.9870000000000001</v>
      </c>
      <c r="F4299">
        <v>-3.1709999999999998</v>
      </c>
      <c r="G4299">
        <v>4</v>
      </c>
      <c r="H4299">
        <v>-0.01</v>
      </c>
      <c r="I4299">
        <v>4</v>
      </c>
      <c r="J4299">
        <v>-0.20300000000000001</v>
      </c>
      <c r="K4299">
        <v>-1.19</v>
      </c>
      <c r="L4299">
        <v>-2.1829999999999998</v>
      </c>
      <c r="M4299">
        <v>-2.988</v>
      </c>
      <c r="N4299">
        <v>-3.173</v>
      </c>
      <c r="O4299">
        <v>1.175</v>
      </c>
      <c r="P4299">
        <v>1.1859999999999999</v>
      </c>
      <c r="Q4299">
        <v>1.1839999999999999</v>
      </c>
      <c r="R4299">
        <v>0.92500000000000004</v>
      </c>
      <c r="S4299">
        <v>0.41399999999999998</v>
      </c>
    </row>
    <row r="4300" spans="1:19" x14ac:dyDescent="0.3">
      <c r="A4300">
        <v>480</v>
      </c>
      <c r="B4300">
        <v>-0.187</v>
      </c>
      <c r="C4300">
        <v>-1.1870000000000001</v>
      </c>
      <c r="D4300">
        <v>-2.1829999999999998</v>
      </c>
      <c r="E4300">
        <v>-2.9870000000000001</v>
      </c>
      <c r="F4300">
        <v>-3.1709999999999998</v>
      </c>
      <c r="G4300">
        <v>4</v>
      </c>
      <c r="H4300">
        <v>-0.01</v>
      </c>
      <c r="I4300">
        <v>4</v>
      </c>
      <c r="J4300">
        <v>-0.20499999999999999</v>
      </c>
      <c r="K4300">
        <v>-1.1910000000000001</v>
      </c>
      <c r="L4300">
        <v>-2.1829999999999998</v>
      </c>
      <c r="M4300">
        <v>-2.988</v>
      </c>
      <c r="N4300">
        <v>-3.173</v>
      </c>
      <c r="O4300">
        <v>1.1739999999999999</v>
      </c>
      <c r="P4300">
        <v>1.1850000000000001</v>
      </c>
      <c r="Q4300">
        <v>1.1839999999999999</v>
      </c>
      <c r="R4300">
        <v>0.92400000000000004</v>
      </c>
      <c r="S4300">
        <v>0.41399999999999998</v>
      </c>
    </row>
    <row r="4301" spans="1:19" x14ac:dyDescent="0.3">
      <c r="A4301">
        <v>540</v>
      </c>
      <c r="B4301">
        <v>-0.187</v>
      </c>
      <c r="C4301">
        <v>-1.1870000000000001</v>
      </c>
      <c r="D4301">
        <v>-2.1829999999999998</v>
      </c>
      <c r="E4301">
        <v>-2.9870000000000001</v>
      </c>
      <c r="F4301">
        <v>-3.1709999999999998</v>
      </c>
      <c r="G4301">
        <v>4</v>
      </c>
      <c r="H4301">
        <v>-0.01</v>
      </c>
      <c r="I4301">
        <v>4</v>
      </c>
      <c r="J4301">
        <v>-0.20599999999999999</v>
      </c>
      <c r="K4301">
        <v>-1.1919999999999999</v>
      </c>
      <c r="L4301">
        <v>-2.1829999999999998</v>
      </c>
      <c r="M4301">
        <v>-2.9870000000000001</v>
      </c>
      <c r="N4301">
        <v>-3.1720000000000002</v>
      </c>
      <c r="O4301">
        <v>1.1739999999999999</v>
      </c>
      <c r="P4301">
        <v>1.1839999999999999</v>
      </c>
      <c r="Q4301">
        <v>1.1839999999999999</v>
      </c>
      <c r="R4301">
        <v>0.92300000000000004</v>
      </c>
      <c r="S4301">
        <v>0.41299999999999998</v>
      </c>
    </row>
    <row r="4302" spans="1:19" x14ac:dyDescent="0.3">
      <c r="A4302">
        <v>600</v>
      </c>
      <c r="B4302">
        <v>-0.187</v>
      </c>
      <c r="C4302">
        <v>-1.1870000000000001</v>
      </c>
      <c r="D4302">
        <v>-2.1829999999999998</v>
      </c>
      <c r="E4302">
        <v>-2.9870000000000001</v>
      </c>
      <c r="F4302">
        <v>-3.1709999999999998</v>
      </c>
      <c r="G4302">
        <v>4</v>
      </c>
      <c r="H4302">
        <v>-0.01</v>
      </c>
      <c r="I4302">
        <v>4</v>
      </c>
      <c r="J4302">
        <v>-0.20799999999999999</v>
      </c>
      <c r="K4302">
        <v>-1.1930000000000001</v>
      </c>
      <c r="L4302">
        <v>-2.1829999999999998</v>
      </c>
      <c r="M4302">
        <v>-2.9870000000000001</v>
      </c>
      <c r="N4302">
        <v>-3.1709999999999998</v>
      </c>
      <c r="O4302">
        <v>1.173</v>
      </c>
      <c r="P4302">
        <v>1.1819999999999999</v>
      </c>
      <c r="Q4302">
        <v>1.1830000000000001</v>
      </c>
      <c r="R4302">
        <v>0.92200000000000004</v>
      </c>
      <c r="S4302">
        <v>0.41299999999999998</v>
      </c>
    </row>
    <row r="4304" spans="1:19" x14ac:dyDescent="0.3">
      <c r="A4304" t="s">
        <v>0</v>
      </c>
      <c r="B4304" t="s">
        <v>332</v>
      </c>
    </row>
    <row r="4305" spans="1:19" x14ac:dyDescent="0.3">
      <c r="A4305">
        <v>0</v>
      </c>
      <c r="B4305">
        <v>-0.187</v>
      </c>
      <c r="C4305">
        <v>-1.1870000000000001</v>
      </c>
      <c r="D4305">
        <v>-2.1829999999999998</v>
      </c>
      <c r="E4305">
        <v>-2.9809999999999999</v>
      </c>
      <c r="F4305">
        <v>-3.161</v>
      </c>
      <c r="G4305">
        <v>4</v>
      </c>
      <c r="H4305">
        <v>-0.01</v>
      </c>
      <c r="I4305">
        <v>4</v>
      </c>
      <c r="J4305">
        <v>-0.187</v>
      </c>
      <c r="K4305">
        <v>-1.1870000000000001</v>
      </c>
      <c r="L4305">
        <v>-2.1829999999999998</v>
      </c>
      <c r="M4305">
        <v>-2.9830000000000001</v>
      </c>
      <c r="N4305">
        <v>-3.17</v>
      </c>
      <c r="O4305">
        <v>1.17</v>
      </c>
      <c r="P4305">
        <v>1.17</v>
      </c>
      <c r="Q4305">
        <v>1.163</v>
      </c>
      <c r="R4305">
        <v>0.90300000000000002</v>
      </c>
      <c r="S4305">
        <v>0.41299999999999998</v>
      </c>
    </row>
    <row r="4306" spans="1:19" x14ac:dyDescent="0.3">
      <c r="A4306">
        <v>60</v>
      </c>
      <c r="B4306">
        <v>-0.187</v>
      </c>
      <c r="C4306">
        <v>-1.1870000000000001</v>
      </c>
      <c r="D4306">
        <v>-2.1829999999999998</v>
      </c>
      <c r="E4306">
        <v>-2.9809999999999999</v>
      </c>
      <c r="F4306">
        <v>-3.161</v>
      </c>
      <c r="G4306">
        <v>4</v>
      </c>
      <c r="H4306">
        <v>-0.01</v>
      </c>
      <c r="I4306">
        <v>4</v>
      </c>
      <c r="J4306">
        <v>-0.191</v>
      </c>
      <c r="K4306">
        <v>-1.1870000000000001</v>
      </c>
      <c r="L4306">
        <v>-2.1829999999999998</v>
      </c>
      <c r="M4306">
        <v>-2.9820000000000002</v>
      </c>
      <c r="N4306">
        <v>-3.169</v>
      </c>
      <c r="O4306">
        <v>1.173</v>
      </c>
      <c r="P4306">
        <v>1.1839999999999999</v>
      </c>
      <c r="Q4306">
        <v>1.1759999999999999</v>
      </c>
      <c r="R4306">
        <v>0.91</v>
      </c>
      <c r="S4306">
        <v>0.41299999999999998</v>
      </c>
    </row>
    <row r="4307" spans="1:19" x14ac:dyDescent="0.3">
      <c r="A4307">
        <v>120</v>
      </c>
      <c r="B4307">
        <v>-0.187</v>
      </c>
      <c r="C4307">
        <v>-1.1870000000000001</v>
      </c>
      <c r="D4307">
        <v>-2.1829999999999998</v>
      </c>
      <c r="E4307">
        <v>-2.9809999999999999</v>
      </c>
      <c r="F4307">
        <v>-3.161</v>
      </c>
      <c r="G4307">
        <v>4</v>
      </c>
      <c r="H4307">
        <v>-0.01</v>
      </c>
      <c r="I4307">
        <v>4</v>
      </c>
      <c r="J4307">
        <v>-0.19400000000000001</v>
      </c>
      <c r="K4307">
        <v>-1.1870000000000001</v>
      </c>
      <c r="L4307">
        <v>-2.1829999999999998</v>
      </c>
      <c r="M4307">
        <v>-2.9820000000000002</v>
      </c>
      <c r="N4307">
        <v>-3.1680000000000001</v>
      </c>
      <c r="O4307">
        <v>1.175</v>
      </c>
      <c r="P4307">
        <v>1.1879999999999999</v>
      </c>
      <c r="Q4307">
        <v>1.18</v>
      </c>
      <c r="R4307">
        <v>0.91400000000000003</v>
      </c>
      <c r="S4307">
        <v>0.41199999999999998</v>
      </c>
    </row>
    <row r="4308" spans="1:19" x14ac:dyDescent="0.3">
      <c r="A4308">
        <v>180</v>
      </c>
      <c r="B4308">
        <v>-0.187</v>
      </c>
      <c r="C4308">
        <v>-1.1870000000000001</v>
      </c>
      <c r="D4308">
        <v>-2.1829999999999998</v>
      </c>
      <c r="E4308">
        <v>-2.9809999999999999</v>
      </c>
      <c r="F4308">
        <v>-3.161</v>
      </c>
      <c r="G4308">
        <v>4</v>
      </c>
      <c r="H4308">
        <v>-0.01</v>
      </c>
      <c r="I4308">
        <v>4</v>
      </c>
      <c r="J4308">
        <v>-0.19600000000000001</v>
      </c>
      <c r="K4308">
        <v>-1.1870000000000001</v>
      </c>
      <c r="L4308">
        <v>-2.1829999999999998</v>
      </c>
      <c r="M4308">
        <v>-2.9820000000000002</v>
      </c>
      <c r="N4308">
        <v>-3.1669999999999998</v>
      </c>
      <c r="O4308">
        <v>1.175</v>
      </c>
      <c r="P4308">
        <v>1.1910000000000001</v>
      </c>
      <c r="Q4308">
        <v>1.1819999999999999</v>
      </c>
      <c r="R4308">
        <v>0.91700000000000004</v>
      </c>
      <c r="S4308">
        <v>0.41199999999999998</v>
      </c>
    </row>
    <row r="4309" spans="1:19" x14ac:dyDescent="0.3">
      <c r="A4309">
        <v>240</v>
      </c>
      <c r="B4309">
        <v>-0.187</v>
      </c>
      <c r="C4309">
        <v>-1.1870000000000001</v>
      </c>
      <c r="D4309">
        <v>-2.1829999999999998</v>
      </c>
      <c r="E4309">
        <v>-2.9809999999999999</v>
      </c>
      <c r="F4309">
        <v>-3.161</v>
      </c>
      <c r="G4309">
        <v>4</v>
      </c>
      <c r="H4309">
        <v>-0.01</v>
      </c>
      <c r="I4309">
        <v>4</v>
      </c>
      <c r="J4309">
        <v>-0.19800000000000001</v>
      </c>
      <c r="K4309">
        <v>-1.1870000000000001</v>
      </c>
      <c r="L4309">
        <v>-2.1829999999999998</v>
      </c>
      <c r="M4309">
        <v>-2.9820000000000002</v>
      </c>
      <c r="N4309">
        <v>-3.1669999999999998</v>
      </c>
      <c r="O4309">
        <v>1.175</v>
      </c>
      <c r="P4309">
        <v>1.1910000000000001</v>
      </c>
      <c r="Q4309">
        <v>1.1830000000000001</v>
      </c>
      <c r="R4309">
        <v>0.91800000000000004</v>
      </c>
      <c r="S4309">
        <v>0.41199999999999998</v>
      </c>
    </row>
    <row r="4310" spans="1:19" x14ac:dyDescent="0.3">
      <c r="A4310">
        <v>300</v>
      </c>
      <c r="B4310">
        <v>-0.187</v>
      </c>
      <c r="C4310">
        <v>-1.1870000000000001</v>
      </c>
      <c r="D4310">
        <v>-2.1829999999999998</v>
      </c>
      <c r="E4310">
        <v>-2.9809999999999999</v>
      </c>
      <c r="F4310">
        <v>-3.161</v>
      </c>
      <c r="G4310">
        <v>4</v>
      </c>
      <c r="H4310">
        <v>-0.01</v>
      </c>
      <c r="I4310">
        <v>4</v>
      </c>
      <c r="J4310">
        <v>-0.2</v>
      </c>
      <c r="K4310">
        <v>-1.1879999999999999</v>
      </c>
      <c r="L4310">
        <v>-2.1829999999999998</v>
      </c>
      <c r="M4310">
        <v>-2.9820000000000002</v>
      </c>
      <c r="N4310">
        <v>-3.165</v>
      </c>
      <c r="O4310">
        <v>1.175</v>
      </c>
      <c r="P4310">
        <v>1.1890000000000001</v>
      </c>
      <c r="Q4310">
        <v>1.1830000000000001</v>
      </c>
      <c r="R4310">
        <v>0.91900000000000004</v>
      </c>
      <c r="S4310">
        <v>0.41099999999999998</v>
      </c>
    </row>
    <row r="4311" spans="1:19" x14ac:dyDescent="0.3">
      <c r="A4311">
        <v>360</v>
      </c>
      <c r="B4311">
        <v>-0.187</v>
      </c>
      <c r="C4311">
        <v>-1.1870000000000001</v>
      </c>
      <c r="D4311">
        <v>-2.1829999999999998</v>
      </c>
      <c r="E4311">
        <v>-2.9809999999999999</v>
      </c>
      <c r="F4311">
        <v>-3.161</v>
      </c>
      <c r="G4311">
        <v>4</v>
      </c>
      <c r="H4311">
        <v>-0.01</v>
      </c>
      <c r="I4311">
        <v>4</v>
      </c>
      <c r="J4311">
        <v>-0.20100000000000001</v>
      </c>
      <c r="K4311">
        <v>-1.1879999999999999</v>
      </c>
      <c r="L4311">
        <v>-2.1829999999999998</v>
      </c>
      <c r="M4311">
        <v>-2.9820000000000002</v>
      </c>
      <c r="N4311">
        <v>-3.1640000000000001</v>
      </c>
      <c r="O4311">
        <v>1.175</v>
      </c>
      <c r="P4311">
        <v>1.1870000000000001</v>
      </c>
      <c r="Q4311">
        <v>1.1830000000000001</v>
      </c>
      <c r="R4311">
        <v>0.91800000000000004</v>
      </c>
      <c r="S4311">
        <v>0.41099999999999998</v>
      </c>
    </row>
    <row r="4312" spans="1:19" x14ac:dyDescent="0.3">
      <c r="A4312">
        <v>420</v>
      </c>
      <c r="B4312">
        <v>-0.187</v>
      </c>
      <c r="C4312">
        <v>-1.1870000000000001</v>
      </c>
      <c r="D4312">
        <v>-2.1829999999999998</v>
      </c>
      <c r="E4312">
        <v>-2.9809999999999999</v>
      </c>
      <c r="F4312">
        <v>-3.161</v>
      </c>
      <c r="G4312">
        <v>4</v>
      </c>
      <c r="H4312">
        <v>-0.01</v>
      </c>
      <c r="I4312">
        <v>4</v>
      </c>
      <c r="J4312">
        <v>-0.20300000000000001</v>
      </c>
      <c r="K4312">
        <v>-1.19</v>
      </c>
      <c r="L4312">
        <v>-2.1829999999999998</v>
      </c>
      <c r="M4312">
        <v>-2.9820000000000002</v>
      </c>
      <c r="N4312">
        <v>-3.1640000000000001</v>
      </c>
      <c r="O4312">
        <v>1.175</v>
      </c>
      <c r="P4312">
        <v>1.1859999999999999</v>
      </c>
      <c r="Q4312">
        <v>1.1839999999999999</v>
      </c>
      <c r="R4312">
        <v>0.91800000000000004</v>
      </c>
      <c r="S4312">
        <v>0.41099999999999998</v>
      </c>
    </row>
    <row r="4313" spans="1:19" x14ac:dyDescent="0.3">
      <c r="A4313">
        <v>480</v>
      </c>
      <c r="B4313">
        <v>-0.187</v>
      </c>
      <c r="C4313">
        <v>-1.1870000000000001</v>
      </c>
      <c r="D4313">
        <v>-2.1829999999999998</v>
      </c>
      <c r="E4313">
        <v>-2.9809999999999999</v>
      </c>
      <c r="F4313">
        <v>-3.161</v>
      </c>
      <c r="G4313">
        <v>4</v>
      </c>
      <c r="H4313">
        <v>-0.01</v>
      </c>
      <c r="I4313">
        <v>4</v>
      </c>
      <c r="J4313">
        <v>-0.20499999999999999</v>
      </c>
      <c r="K4313">
        <v>-1.1910000000000001</v>
      </c>
      <c r="L4313">
        <v>-2.1829999999999998</v>
      </c>
      <c r="M4313">
        <v>-2.9820000000000002</v>
      </c>
      <c r="N4313">
        <v>-3.1629999999999998</v>
      </c>
      <c r="O4313">
        <v>1.1739999999999999</v>
      </c>
      <c r="P4313">
        <v>1.1850000000000001</v>
      </c>
      <c r="Q4313">
        <v>1.1839999999999999</v>
      </c>
      <c r="R4313">
        <v>0.91700000000000004</v>
      </c>
      <c r="S4313">
        <v>0.41</v>
      </c>
    </row>
    <row r="4314" spans="1:19" x14ac:dyDescent="0.3">
      <c r="A4314">
        <v>540</v>
      </c>
      <c r="B4314">
        <v>-0.187</v>
      </c>
      <c r="C4314">
        <v>-1.1870000000000001</v>
      </c>
      <c r="D4314">
        <v>-2.1829999999999998</v>
      </c>
      <c r="E4314">
        <v>-2.9809999999999999</v>
      </c>
      <c r="F4314">
        <v>-3.161</v>
      </c>
      <c r="G4314">
        <v>4</v>
      </c>
      <c r="H4314">
        <v>-0.01</v>
      </c>
      <c r="I4314">
        <v>4</v>
      </c>
      <c r="J4314">
        <v>-0.20599999999999999</v>
      </c>
      <c r="K4314">
        <v>-1.1919999999999999</v>
      </c>
      <c r="L4314">
        <v>-2.1829999999999998</v>
      </c>
      <c r="M4314">
        <v>-2.9820000000000002</v>
      </c>
      <c r="N4314">
        <v>-3.1619999999999999</v>
      </c>
      <c r="O4314">
        <v>1.1739999999999999</v>
      </c>
      <c r="P4314">
        <v>1.1839999999999999</v>
      </c>
      <c r="Q4314">
        <v>1.1830000000000001</v>
      </c>
      <c r="R4314">
        <v>0.91600000000000004</v>
      </c>
      <c r="S4314">
        <v>0.41</v>
      </c>
    </row>
    <row r="4315" spans="1:19" x14ac:dyDescent="0.3">
      <c r="A4315">
        <v>600</v>
      </c>
      <c r="B4315">
        <v>-0.187</v>
      </c>
      <c r="C4315">
        <v>-1.1870000000000001</v>
      </c>
      <c r="D4315">
        <v>-2.1829999999999998</v>
      </c>
      <c r="E4315">
        <v>-2.9809999999999999</v>
      </c>
      <c r="F4315">
        <v>-3.161</v>
      </c>
      <c r="G4315">
        <v>4</v>
      </c>
      <c r="H4315">
        <v>-0.01</v>
      </c>
      <c r="I4315">
        <v>4</v>
      </c>
      <c r="J4315">
        <v>-0.20799999999999999</v>
      </c>
      <c r="K4315">
        <v>-1.1930000000000001</v>
      </c>
      <c r="L4315">
        <v>-2.1829999999999998</v>
      </c>
      <c r="M4315">
        <v>-2.9809999999999999</v>
      </c>
      <c r="N4315">
        <v>-3.161</v>
      </c>
      <c r="O4315">
        <v>1.173</v>
      </c>
      <c r="P4315">
        <v>1.1819999999999999</v>
      </c>
      <c r="Q4315">
        <v>1.1830000000000001</v>
      </c>
      <c r="R4315">
        <v>0.91600000000000004</v>
      </c>
      <c r="S4315">
        <v>0.41</v>
      </c>
    </row>
    <row r="4317" spans="1:19" x14ac:dyDescent="0.3">
      <c r="A4317" t="s">
        <v>0</v>
      </c>
      <c r="B4317" t="s">
        <v>333</v>
      </c>
    </row>
    <row r="4318" spans="1:19" x14ac:dyDescent="0.3">
      <c r="A4318">
        <v>0</v>
      </c>
      <c r="B4318">
        <v>-0.187</v>
      </c>
      <c r="C4318">
        <v>-1.1870000000000001</v>
      </c>
      <c r="D4318">
        <v>-2.1819999999999999</v>
      </c>
      <c r="E4318">
        <v>-2.9750000000000001</v>
      </c>
      <c r="F4318">
        <v>-3.1520000000000001</v>
      </c>
      <c r="G4318">
        <v>4</v>
      </c>
      <c r="H4318">
        <v>-0.01</v>
      </c>
      <c r="I4318">
        <v>4</v>
      </c>
      <c r="J4318">
        <v>-0.187</v>
      </c>
      <c r="K4318">
        <v>-1.1870000000000001</v>
      </c>
      <c r="L4318">
        <v>-2.1829999999999998</v>
      </c>
      <c r="M4318">
        <v>-2.9769999999999999</v>
      </c>
      <c r="N4318">
        <v>-3.16</v>
      </c>
      <c r="O4318">
        <v>1.17</v>
      </c>
      <c r="P4318">
        <v>1.17</v>
      </c>
      <c r="Q4318">
        <v>1.163</v>
      </c>
      <c r="R4318">
        <v>0.89700000000000002</v>
      </c>
      <c r="S4318">
        <v>0.41</v>
      </c>
    </row>
    <row r="4319" spans="1:19" x14ac:dyDescent="0.3">
      <c r="A4319">
        <v>60</v>
      </c>
      <c r="B4319">
        <v>-0.187</v>
      </c>
      <c r="C4319">
        <v>-1.1870000000000001</v>
      </c>
      <c r="D4319">
        <v>-2.1819999999999999</v>
      </c>
      <c r="E4319">
        <v>-2.9750000000000001</v>
      </c>
      <c r="F4319">
        <v>-3.1520000000000001</v>
      </c>
      <c r="G4319">
        <v>4</v>
      </c>
      <c r="H4319">
        <v>-0.01</v>
      </c>
      <c r="I4319">
        <v>4</v>
      </c>
      <c r="J4319">
        <v>-0.191</v>
      </c>
      <c r="K4319">
        <v>-1.1870000000000001</v>
      </c>
      <c r="L4319">
        <v>-2.1829999999999998</v>
      </c>
      <c r="M4319">
        <v>-2.9769999999999999</v>
      </c>
      <c r="N4319">
        <v>-3.1589999999999998</v>
      </c>
      <c r="O4319">
        <v>1.173</v>
      </c>
      <c r="P4319">
        <v>1.1839999999999999</v>
      </c>
      <c r="Q4319">
        <v>1.1759999999999999</v>
      </c>
      <c r="R4319">
        <v>0.90300000000000002</v>
      </c>
      <c r="S4319">
        <v>0.40899999999999997</v>
      </c>
    </row>
    <row r="4320" spans="1:19" x14ac:dyDescent="0.3">
      <c r="A4320">
        <v>120</v>
      </c>
      <c r="B4320">
        <v>-0.187</v>
      </c>
      <c r="C4320">
        <v>-1.1870000000000001</v>
      </c>
      <c r="D4320">
        <v>-2.1819999999999999</v>
      </c>
      <c r="E4320">
        <v>-2.9750000000000001</v>
      </c>
      <c r="F4320">
        <v>-3.1520000000000001</v>
      </c>
      <c r="G4320">
        <v>4</v>
      </c>
      <c r="H4320">
        <v>-0.01</v>
      </c>
      <c r="I4320">
        <v>4</v>
      </c>
      <c r="J4320">
        <v>-0.19400000000000001</v>
      </c>
      <c r="K4320">
        <v>-1.1870000000000001</v>
      </c>
      <c r="L4320">
        <v>-2.1819999999999999</v>
      </c>
      <c r="M4320">
        <v>-2.976</v>
      </c>
      <c r="N4320">
        <v>-3.1579999999999999</v>
      </c>
      <c r="O4320">
        <v>1.175</v>
      </c>
      <c r="P4320">
        <v>1.1879999999999999</v>
      </c>
      <c r="Q4320">
        <v>1.18</v>
      </c>
      <c r="R4320">
        <v>0.90700000000000003</v>
      </c>
      <c r="S4320">
        <v>0.40899999999999997</v>
      </c>
    </row>
    <row r="4321" spans="1:19" x14ac:dyDescent="0.3">
      <c r="A4321">
        <v>180</v>
      </c>
      <c r="B4321">
        <v>-0.187</v>
      </c>
      <c r="C4321">
        <v>-1.1870000000000001</v>
      </c>
      <c r="D4321">
        <v>-2.1819999999999999</v>
      </c>
      <c r="E4321">
        <v>-2.9750000000000001</v>
      </c>
      <c r="F4321">
        <v>-3.1520000000000001</v>
      </c>
      <c r="G4321">
        <v>4</v>
      </c>
      <c r="H4321">
        <v>-0.01</v>
      </c>
      <c r="I4321">
        <v>4</v>
      </c>
      <c r="J4321">
        <v>-0.19600000000000001</v>
      </c>
      <c r="K4321">
        <v>-1.1870000000000001</v>
      </c>
      <c r="L4321">
        <v>-2.1829999999999998</v>
      </c>
      <c r="M4321">
        <v>-2.976</v>
      </c>
      <c r="N4321">
        <v>-3.157</v>
      </c>
      <c r="O4321">
        <v>1.175</v>
      </c>
      <c r="P4321">
        <v>1.1910000000000001</v>
      </c>
      <c r="Q4321">
        <v>1.1819999999999999</v>
      </c>
      <c r="R4321">
        <v>0.91</v>
      </c>
      <c r="S4321">
        <v>0.40899999999999997</v>
      </c>
    </row>
    <row r="4322" spans="1:19" x14ac:dyDescent="0.3">
      <c r="A4322">
        <v>240</v>
      </c>
      <c r="B4322">
        <v>-0.187</v>
      </c>
      <c r="C4322">
        <v>-1.1870000000000001</v>
      </c>
      <c r="D4322">
        <v>-2.1819999999999999</v>
      </c>
      <c r="E4322">
        <v>-2.9750000000000001</v>
      </c>
      <c r="F4322">
        <v>-3.1520000000000001</v>
      </c>
      <c r="G4322">
        <v>4</v>
      </c>
      <c r="H4322">
        <v>-0.01</v>
      </c>
      <c r="I4322">
        <v>4</v>
      </c>
      <c r="J4322">
        <v>-0.19800000000000001</v>
      </c>
      <c r="K4322">
        <v>-1.1870000000000001</v>
      </c>
      <c r="L4322">
        <v>-2.1819999999999999</v>
      </c>
      <c r="M4322">
        <v>-2.976</v>
      </c>
      <c r="N4322">
        <v>-3.157</v>
      </c>
      <c r="O4322">
        <v>1.175</v>
      </c>
      <c r="P4322">
        <v>1.1910000000000001</v>
      </c>
      <c r="Q4322">
        <v>1.1830000000000001</v>
      </c>
      <c r="R4322">
        <v>0.91100000000000003</v>
      </c>
      <c r="S4322">
        <v>0.40799999999999997</v>
      </c>
    </row>
    <row r="4323" spans="1:19" x14ac:dyDescent="0.3">
      <c r="A4323">
        <v>300</v>
      </c>
      <c r="B4323">
        <v>-0.187</v>
      </c>
      <c r="C4323">
        <v>-1.1870000000000001</v>
      </c>
      <c r="D4323">
        <v>-2.1819999999999999</v>
      </c>
      <c r="E4323">
        <v>-2.9750000000000001</v>
      </c>
      <c r="F4323">
        <v>-3.1520000000000001</v>
      </c>
      <c r="G4323">
        <v>4</v>
      </c>
      <c r="H4323">
        <v>-0.01</v>
      </c>
      <c r="I4323">
        <v>4</v>
      </c>
      <c r="J4323">
        <v>-0.2</v>
      </c>
      <c r="K4323">
        <v>-1.1879999999999999</v>
      </c>
      <c r="L4323">
        <v>-2.1829999999999998</v>
      </c>
      <c r="M4323">
        <v>-2.976</v>
      </c>
      <c r="N4323">
        <v>-3.1549999999999998</v>
      </c>
      <c r="O4323">
        <v>1.175</v>
      </c>
      <c r="P4323">
        <v>1.1890000000000001</v>
      </c>
      <c r="Q4323">
        <v>1.1830000000000001</v>
      </c>
      <c r="R4323">
        <v>0.91200000000000003</v>
      </c>
      <c r="S4323">
        <v>0.40799999999999997</v>
      </c>
    </row>
    <row r="4324" spans="1:19" x14ac:dyDescent="0.3">
      <c r="A4324">
        <v>360</v>
      </c>
      <c r="B4324">
        <v>-0.187</v>
      </c>
      <c r="C4324">
        <v>-1.1870000000000001</v>
      </c>
      <c r="D4324">
        <v>-2.1819999999999999</v>
      </c>
      <c r="E4324">
        <v>-2.9750000000000001</v>
      </c>
      <c r="F4324">
        <v>-3.1520000000000001</v>
      </c>
      <c r="G4324">
        <v>4</v>
      </c>
      <c r="H4324">
        <v>-0.01</v>
      </c>
      <c r="I4324">
        <v>4</v>
      </c>
      <c r="J4324">
        <v>-0.20100000000000001</v>
      </c>
      <c r="K4324">
        <v>-1.1879999999999999</v>
      </c>
      <c r="L4324">
        <v>-2.1819999999999999</v>
      </c>
      <c r="M4324">
        <v>-2.976</v>
      </c>
      <c r="N4324">
        <v>-3.1539999999999999</v>
      </c>
      <c r="O4324">
        <v>1.175</v>
      </c>
      <c r="P4324">
        <v>1.1870000000000001</v>
      </c>
      <c r="Q4324">
        <v>1.1830000000000001</v>
      </c>
      <c r="R4324">
        <v>0.91200000000000003</v>
      </c>
      <c r="S4324">
        <v>0.40799999999999997</v>
      </c>
    </row>
    <row r="4325" spans="1:19" x14ac:dyDescent="0.3">
      <c r="A4325">
        <v>420</v>
      </c>
      <c r="B4325">
        <v>-0.187</v>
      </c>
      <c r="C4325">
        <v>-1.1870000000000001</v>
      </c>
      <c r="D4325">
        <v>-2.1819999999999999</v>
      </c>
      <c r="E4325">
        <v>-2.9750000000000001</v>
      </c>
      <c r="F4325">
        <v>-3.1520000000000001</v>
      </c>
      <c r="G4325">
        <v>4</v>
      </c>
      <c r="H4325">
        <v>-0.01</v>
      </c>
      <c r="I4325">
        <v>4</v>
      </c>
      <c r="J4325">
        <v>-0.20300000000000001</v>
      </c>
      <c r="K4325">
        <v>-1.19</v>
      </c>
      <c r="L4325">
        <v>-2.1819999999999999</v>
      </c>
      <c r="M4325">
        <v>-2.976</v>
      </c>
      <c r="N4325">
        <v>-3.153</v>
      </c>
      <c r="O4325">
        <v>1.175</v>
      </c>
      <c r="P4325">
        <v>1.1859999999999999</v>
      </c>
      <c r="Q4325">
        <v>1.1839999999999999</v>
      </c>
      <c r="R4325">
        <v>0.91100000000000003</v>
      </c>
      <c r="S4325">
        <v>0.40699999999999997</v>
      </c>
    </row>
    <row r="4326" spans="1:19" x14ac:dyDescent="0.3">
      <c r="A4326">
        <v>480</v>
      </c>
      <c r="B4326">
        <v>-0.187</v>
      </c>
      <c r="C4326">
        <v>-1.1870000000000001</v>
      </c>
      <c r="D4326">
        <v>-2.1819999999999999</v>
      </c>
      <c r="E4326">
        <v>-2.9750000000000001</v>
      </c>
      <c r="F4326">
        <v>-3.1520000000000001</v>
      </c>
      <c r="G4326">
        <v>4</v>
      </c>
      <c r="H4326">
        <v>-0.01</v>
      </c>
      <c r="I4326">
        <v>4</v>
      </c>
      <c r="J4326">
        <v>-0.20499999999999999</v>
      </c>
      <c r="K4326">
        <v>-1.1910000000000001</v>
      </c>
      <c r="L4326">
        <v>-2.1819999999999999</v>
      </c>
      <c r="M4326">
        <v>-2.976</v>
      </c>
      <c r="N4326">
        <v>-3.153</v>
      </c>
      <c r="O4326">
        <v>1.1739999999999999</v>
      </c>
      <c r="P4326">
        <v>1.1850000000000001</v>
      </c>
      <c r="Q4326">
        <v>1.1839999999999999</v>
      </c>
      <c r="R4326">
        <v>0.91100000000000003</v>
      </c>
      <c r="S4326">
        <v>0.40699999999999997</v>
      </c>
    </row>
    <row r="4327" spans="1:19" x14ac:dyDescent="0.3">
      <c r="A4327">
        <v>540</v>
      </c>
      <c r="B4327">
        <v>-0.187</v>
      </c>
      <c r="C4327">
        <v>-1.1870000000000001</v>
      </c>
      <c r="D4327">
        <v>-2.1819999999999999</v>
      </c>
      <c r="E4327">
        <v>-2.9750000000000001</v>
      </c>
      <c r="F4327">
        <v>-3.1520000000000001</v>
      </c>
      <c r="G4327">
        <v>4</v>
      </c>
      <c r="H4327">
        <v>-0.01</v>
      </c>
      <c r="I4327">
        <v>4</v>
      </c>
      <c r="J4327">
        <v>-0.20599999999999999</v>
      </c>
      <c r="K4327">
        <v>-1.1919999999999999</v>
      </c>
      <c r="L4327">
        <v>-2.1819999999999999</v>
      </c>
      <c r="M4327">
        <v>-2.9750000000000001</v>
      </c>
      <c r="N4327">
        <v>-3.1520000000000001</v>
      </c>
      <c r="O4327">
        <v>1.1739999999999999</v>
      </c>
      <c r="P4327">
        <v>1.1839999999999999</v>
      </c>
      <c r="Q4327">
        <v>1.1830000000000001</v>
      </c>
      <c r="R4327">
        <v>0.91</v>
      </c>
      <c r="S4327">
        <v>0.40699999999999997</v>
      </c>
    </row>
    <row r="4328" spans="1:19" x14ac:dyDescent="0.3">
      <c r="A4328">
        <v>600</v>
      </c>
      <c r="B4328">
        <v>-0.187</v>
      </c>
      <c r="C4328">
        <v>-1.1870000000000001</v>
      </c>
      <c r="D4328">
        <v>-2.1819999999999999</v>
      </c>
      <c r="E4328">
        <v>-2.9750000000000001</v>
      </c>
      <c r="F4328">
        <v>-3.1520000000000001</v>
      </c>
      <c r="G4328">
        <v>4</v>
      </c>
      <c r="H4328">
        <v>-0.01</v>
      </c>
      <c r="I4328">
        <v>4</v>
      </c>
      <c r="J4328">
        <v>-0.20799999999999999</v>
      </c>
      <c r="K4328">
        <v>-1.1930000000000001</v>
      </c>
      <c r="L4328">
        <v>-2.1829999999999998</v>
      </c>
      <c r="M4328">
        <v>-2.9750000000000001</v>
      </c>
      <c r="N4328">
        <v>-3.1520000000000001</v>
      </c>
      <c r="O4328">
        <v>1.173</v>
      </c>
      <c r="P4328">
        <v>1.1819999999999999</v>
      </c>
      <c r="Q4328">
        <v>1.1830000000000001</v>
      </c>
      <c r="R4328">
        <v>0.90900000000000003</v>
      </c>
      <c r="S4328">
        <v>0.40699999999999997</v>
      </c>
    </row>
    <row r="4330" spans="1:19" x14ac:dyDescent="0.3">
      <c r="A4330" t="s">
        <v>0</v>
      </c>
      <c r="B4330" t="s">
        <v>334</v>
      </c>
    </row>
    <row r="4331" spans="1:19" x14ac:dyDescent="0.3">
      <c r="A4331">
        <v>0</v>
      </c>
      <c r="B4331">
        <v>-0.187</v>
      </c>
      <c r="C4331">
        <v>-1.1870000000000001</v>
      </c>
      <c r="D4331">
        <v>-2.1840000000000002</v>
      </c>
      <c r="E4331">
        <v>-3.02</v>
      </c>
      <c r="F4331">
        <v>-3.2309999999999999</v>
      </c>
      <c r="G4331">
        <v>4</v>
      </c>
      <c r="H4331">
        <v>0</v>
      </c>
      <c r="I4331">
        <v>4</v>
      </c>
      <c r="J4331">
        <v>-0.187</v>
      </c>
      <c r="K4331">
        <v>-1.1870000000000001</v>
      </c>
      <c r="L4331">
        <v>-2.1840000000000002</v>
      </c>
      <c r="M4331">
        <v>-3.0209999999999999</v>
      </c>
      <c r="N4331">
        <v>-3.24</v>
      </c>
      <c r="O4331">
        <v>1.17</v>
      </c>
      <c r="P4331">
        <v>1.17</v>
      </c>
      <c r="Q4331">
        <v>1.165</v>
      </c>
      <c r="R4331">
        <v>0.94499999999999995</v>
      </c>
      <c r="S4331">
        <v>0.437</v>
      </c>
    </row>
    <row r="4332" spans="1:19" x14ac:dyDescent="0.3">
      <c r="A4332">
        <v>60</v>
      </c>
      <c r="B4332">
        <v>-0.187</v>
      </c>
      <c r="C4332">
        <v>-1.1870000000000001</v>
      </c>
      <c r="D4332">
        <v>-2.1840000000000002</v>
      </c>
      <c r="E4332">
        <v>-3.02</v>
      </c>
      <c r="F4332">
        <v>-3.2309999999999999</v>
      </c>
      <c r="G4332">
        <v>4</v>
      </c>
      <c r="H4332">
        <v>0</v>
      </c>
      <c r="I4332">
        <v>4</v>
      </c>
      <c r="J4332">
        <v>-0.19</v>
      </c>
      <c r="K4332">
        <v>-1.1870000000000001</v>
      </c>
      <c r="L4332">
        <v>-2.1840000000000002</v>
      </c>
      <c r="M4332">
        <v>-3.0209999999999999</v>
      </c>
      <c r="N4332">
        <v>-3.2389999999999999</v>
      </c>
      <c r="O4332">
        <v>1.175</v>
      </c>
      <c r="P4332">
        <v>1.1839999999999999</v>
      </c>
      <c r="Q4332">
        <v>1.1779999999999999</v>
      </c>
      <c r="R4332">
        <v>0.95399999999999996</v>
      </c>
      <c r="S4332">
        <v>0.437</v>
      </c>
    </row>
    <row r="4333" spans="1:19" x14ac:dyDescent="0.3">
      <c r="A4333">
        <v>120</v>
      </c>
      <c r="B4333">
        <v>-0.187</v>
      </c>
      <c r="C4333">
        <v>-1.1870000000000001</v>
      </c>
      <c r="D4333">
        <v>-2.1840000000000002</v>
      </c>
      <c r="E4333">
        <v>-3.02</v>
      </c>
      <c r="F4333">
        <v>-3.2309999999999999</v>
      </c>
      <c r="G4333">
        <v>4</v>
      </c>
      <c r="H4333">
        <v>0</v>
      </c>
      <c r="I4333">
        <v>4</v>
      </c>
      <c r="J4333">
        <v>-0.192</v>
      </c>
      <c r="K4333">
        <v>-1.1870000000000001</v>
      </c>
      <c r="L4333">
        <v>-2.1840000000000002</v>
      </c>
      <c r="M4333">
        <v>-3.0209999999999999</v>
      </c>
      <c r="N4333">
        <v>-3.2389999999999999</v>
      </c>
      <c r="O4333">
        <v>1.1779999999999999</v>
      </c>
      <c r="P4333">
        <v>1.1879999999999999</v>
      </c>
      <c r="Q4333">
        <v>1.1819999999999999</v>
      </c>
      <c r="R4333">
        <v>0.95899999999999996</v>
      </c>
      <c r="S4333">
        <v>0.436</v>
      </c>
    </row>
    <row r="4334" spans="1:19" x14ac:dyDescent="0.3">
      <c r="A4334">
        <v>180</v>
      </c>
      <c r="B4334">
        <v>-0.187</v>
      </c>
      <c r="C4334">
        <v>-1.1870000000000001</v>
      </c>
      <c r="D4334">
        <v>-2.1840000000000002</v>
      </c>
      <c r="E4334">
        <v>-3.02</v>
      </c>
      <c r="F4334">
        <v>-3.2309999999999999</v>
      </c>
      <c r="G4334">
        <v>4</v>
      </c>
      <c r="H4334">
        <v>0</v>
      </c>
      <c r="I4334">
        <v>4</v>
      </c>
      <c r="J4334">
        <v>-0.19400000000000001</v>
      </c>
      <c r="K4334">
        <v>-1.1870000000000001</v>
      </c>
      <c r="L4334">
        <v>-2.1840000000000002</v>
      </c>
      <c r="M4334">
        <v>-3.0209999999999999</v>
      </c>
      <c r="N4334">
        <v>-3.238</v>
      </c>
      <c r="O4334">
        <v>1.18</v>
      </c>
      <c r="P4334">
        <v>1.1910000000000001</v>
      </c>
      <c r="Q4334">
        <v>1.1839999999999999</v>
      </c>
      <c r="R4334">
        <v>0.96099999999999997</v>
      </c>
      <c r="S4334">
        <v>0.436</v>
      </c>
    </row>
    <row r="4335" spans="1:19" x14ac:dyDescent="0.3">
      <c r="A4335">
        <v>240</v>
      </c>
      <c r="B4335">
        <v>-0.187</v>
      </c>
      <c r="C4335">
        <v>-1.1870000000000001</v>
      </c>
      <c r="D4335">
        <v>-2.1840000000000002</v>
      </c>
      <c r="E4335">
        <v>-3.02</v>
      </c>
      <c r="F4335">
        <v>-3.2309999999999999</v>
      </c>
      <c r="G4335">
        <v>4</v>
      </c>
      <c r="H4335">
        <v>0</v>
      </c>
      <c r="I4335">
        <v>4</v>
      </c>
      <c r="J4335">
        <v>-0.19400000000000001</v>
      </c>
      <c r="K4335">
        <v>-1.1870000000000001</v>
      </c>
      <c r="L4335">
        <v>-2.1840000000000002</v>
      </c>
      <c r="M4335">
        <v>-3.0209999999999999</v>
      </c>
      <c r="N4335">
        <v>-3.2370000000000001</v>
      </c>
      <c r="O4335">
        <v>1.1819999999999999</v>
      </c>
      <c r="P4335">
        <v>1.1910000000000001</v>
      </c>
      <c r="Q4335">
        <v>1.1850000000000001</v>
      </c>
      <c r="R4335">
        <v>0.96199999999999997</v>
      </c>
      <c r="S4335">
        <v>0.436</v>
      </c>
    </row>
    <row r="4336" spans="1:19" x14ac:dyDescent="0.3">
      <c r="A4336">
        <v>300</v>
      </c>
      <c r="B4336">
        <v>-0.187</v>
      </c>
      <c r="C4336">
        <v>-1.1870000000000001</v>
      </c>
      <c r="D4336">
        <v>-2.1840000000000002</v>
      </c>
      <c r="E4336">
        <v>-3.02</v>
      </c>
      <c r="F4336">
        <v>-3.2309999999999999</v>
      </c>
      <c r="G4336">
        <v>4</v>
      </c>
      <c r="H4336">
        <v>0</v>
      </c>
      <c r="I4336">
        <v>4</v>
      </c>
      <c r="J4336">
        <v>-0.19500000000000001</v>
      </c>
      <c r="K4336">
        <v>-1.1879999999999999</v>
      </c>
      <c r="L4336">
        <v>-2.1840000000000002</v>
      </c>
      <c r="M4336">
        <v>-3.0209999999999999</v>
      </c>
      <c r="N4336">
        <v>-3.2349999999999999</v>
      </c>
      <c r="O4336">
        <v>1.1830000000000001</v>
      </c>
      <c r="P4336">
        <v>1.1890000000000001</v>
      </c>
      <c r="Q4336">
        <v>1.1859999999999999</v>
      </c>
      <c r="R4336">
        <v>0.96199999999999997</v>
      </c>
      <c r="S4336">
        <v>0.435</v>
      </c>
    </row>
    <row r="4337" spans="1:19" x14ac:dyDescent="0.3">
      <c r="A4337">
        <v>360</v>
      </c>
      <c r="B4337">
        <v>-0.187</v>
      </c>
      <c r="C4337">
        <v>-1.1870000000000001</v>
      </c>
      <c r="D4337">
        <v>-2.1840000000000002</v>
      </c>
      <c r="E4337">
        <v>-3.02</v>
      </c>
      <c r="F4337">
        <v>-3.2309999999999999</v>
      </c>
      <c r="G4337">
        <v>4</v>
      </c>
      <c r="H4337">
        <v>0</v>
      </c>
      <c r="I4337">
        <v>4</v>
      </c>
      <c r="J4337">
        <v>-0.19500000000000001</v>
      </c>
      <c r="K4337">
        <v>-1.1879999999999999</v>
      </c>
      <c r="L4337">
        <v>-2.1840000000000002</v>
      </c>
      <c r="M4337">
        <v>-3.0209999999999999</v>
      </c>
      <c r="N4337">
        <v>-3.234</v>
      </c>
      <c r="O4337">
        <v>1.1830000000000001</v>
      </c>
      <c r="P4337">
        <v>1.1879999999999999</v>
      </c>
      <c r="Q4337">
        <v>1.1859999999999999</v>
      </c>
      <c r="R4337">
        <v>0.96199999999999997</v>
      </c>
      <c r="S4337">
        <v>0.435</v>
      </c>
    </row>
    <row r="4338" spans="1:19" x14ac:dyDescent="0.3">
      <c r="A4338">
        <v>420</v>
      </c>
      <c r="B4338">
        <v>-0.187</v>
      </c>
      <c r="C4338">
        <v>-1.1870000000000001</v>
      </c>
      <c r="D4338">
        <v>-2.1840000000000002</v>
      </c>
      <c r="E4338">
        <v>-3.02</v>
      </c>
      <c r="F4338">
        <v>-3.2309999999999999</v>
      </c>
      <c r="G4338">
        <v>4</v>
      </c>
      <c r="H4338">
        <v>0</v>
      </c>
      <c r="I4338">
        <v>4</v>
      </c>
      <c r="J4338">
        <v>-0.19600000000000001</v>
      </c>
      <c r="K4338">
        <v>-1.1890000000000001</v>
      </c>
      <c r="L4338">
        <v>-2.1840000000000002</v>
      </c>
      <c r="M4338">
        <v>-3.0209999999999999</v>
      </c>
      <c r="N4338">
        <v>-3.2330000000000001</v>
      </c>
      <c r="O4338">
        <v>1.1839999999999999</v>
      </c>
      <c r="P4338">
        <v>1.1870000000000001</v>
      </c>
      <c r="Q4338">
        <v>1.1859999999999999</v>
      </c>
      <c r="R4338">
        <v>0.96199999999999997</v>
      </c>
      <c r="S4338">
        <v>0.434</v>
      </c>
    </row>
    <row r="4339" spans="1:19" x14ac:dyDescent="0.3">
      <c r="A4339">
        <v>480</v>
      </c>
      <c r="B4339">
        <v>-0.187</v>
      </c>
      <c r="C4339">
        <v>-1.1870000000000001</v>
      </c>
      <c r="D4339">
        <v>-2.1840000000000002</v>
      </c>
      <c r="E4339">
        <v>-3.02</v>
      </c>
      <c r="F4339">
        <v>-3.2309999999999999</v>
      </c>
      <c r="G4339">
        <v>4</v>
      </c>
      <c r="H4339">
        <v>0</v>
      </c>
      <c r="I4339">
        <v>4</v>
      </c>
      <c r="J4339">
        <v>-0.19600000000000001</v>
      </c>
      <c r="K4339">
        <v>-1.19</v>
      </c>
      <c r="L4339">
        <v>-2.1840000000000002</v>
      </c>
      <c r="M4339">
        <v>-3.0209999999999999</v>
      </c>
      <c r="N4339">
        <v>-3.2320000000000002</v>
      </c>
      <c r="O4339">
        <v>1.1839999999999999</v>
      </c>
      <c r="P4339">
        <v>1.1859999999999999</v>
      </c>
      <c r="Q4339">
        <v>1.1859999999999999</v>
      </c>
      <c r="R4339">
        <v>0.96199999999999997</v>
      </c>
      <c r="S4339">
        <v>0.434</v>
      </c>
    </row>
    <row r="4340" spans="1:19" x14ac:dyDescent="0.3">
      <c r="A4340">
        <v>540</v>
      </c>
      <c r="B4340">
        <v>-0.187</v>
      </c>
      <c r="C4340">
        <v>-1.1870000000000001</v>
      </c>
      <c r="D4340">
        <v>-2.1840000000000002</v>
      </c>
      <c r="E4340">
        <v>-3.02</v>
      </c>
      <c r="F4340">
        <v>-3.2309999999999999</v>
      </c>
      <c r="G4340">
        <v>4</v>
      </c>
      <c r="H4340">
        <v>0</v>
      </c>
      <c r="I4340">
        <v>4</v>
      </c>
      <c r="J4340">
        <v>-0.19600000000000001</v>
      </c>
      <c r="K4340">
        <v>-1.1910000000000001</v>
      </c>
      <c r="L4340">
        <v>-2.1840000000000002</v>
      </c>
      <c r="M4340">
        <v>-3.02</v>
      </c>
      <c r="N4340">
        <v>-3.2320000000000002</v>
      </c>
      <c r="O4340">
        <v>1.1850000000000001</v>
      </c>
      <c r="P4340">
        <v>1.1859999999999999</v>
      </c>
      <c r="Q4340">
        <v>1.1859999999999999</v>
      </c>
      <c r="R4340">
        <v>0.96099999999999997</v>
      </c>
      <c r="S4340">
        <v>0.434</v>
      </c>
    </row>
    <row r="4341" spans="1:19" x14ac:dyDescent="0.3">
      <c r="A4341">
        <v>600</v>
      </c>
      <c r="B4341">
        <v>-0.187</v>
      </c>
      <c r="C4341">
        <v>-1.1870000000000001</v>
      </c>
      <c r="D4341">
        <v>-2.1840000000000002</v>
      </c>
      <c r="E4341">
        <v>-3.02</v>
      </c>
      <c r="F4341">
        <v>-3.2309999999999999</v>
      </c>
      <c r="G4341">
        <v>4</v>
      </c>
      <c r="H4341">
        <v>0</v>
      </c>
      <c r="I4341">
        <v>4</v>
      </c>
      <c r="J4341">
        <v>-0.19700000000000001</v>
      </c>
      <c r="K4341">
        <v>-1.1910000000000001</v>
      </c>
      <c r="L4341">
        <v>-2.1840000000000002</v>
      </c>
      <c r="M4341">
        <v>-3.02</v>
      </c>
      <c r="N4341">
        <v>-3.2309999999999999</v>
      </c>
      <c r="O4341">
        <v>1.1850000000000001</v>
      </c>
      <c r="P4341">
        <v>1.1859999999999999</v>
      </c>
      <c r="Q4341">
        <v>1.1850000000000001</v>
      </c>
      <c r="R4341">
        <v>0.96</v>
      </c>
      <c r="S4341">
        <v>0.434</v>
      </c>
    </row>
    <row r="4343" spans="1:19" x14ac:dyDescent="0.3">
      <c r="A4343" t="s">
        <v>0</v>
      </c>
      <c r="B4343" t="s">
        <v>335</v>
      </c>
    </row>
    <row r="4344" spans="1:19" x14ac:dyDescent="0.3">
      <c r="A4344">
        <v>0</v>
      </c>
      <c r="B4344">
        <v>-0.187</v>
      </c>
      <c r="C4344">
        <v>-1.1870000000000001</v>
      </c>
      <c r="D4344">
        <v>-2.1840000000000002</v>
      </c>
      <c r="E4344">
        <v>-3.0150000000000001</v>
      </c>
      <c r="F4344">
        <v>-3.2210000000000001</v>
      </c>
      <c r="G4344">
        <v>4</v>
      </c>
      <c r="H4344">
        <v>0</v>
      </c>
      <c r="I4344">
        <v>4</v>
      </c>
      <c r="J4344">
        <v>-0.187</v>
      </c>
      <c r="K4344">
        <v>-1.1870000000000001</v>
      </c>
      <c r="L4344">
        <v>-2.1840000000000002</v>
      </c>
      <c r="M4344">
        <v>-3.016</v>
      </c>
      <c r="N4344">
        <v>-3.23</v>
      </c>
      <c r="O4344">
        <v>1.17</v>
      </c>
      <c r="P4344">
        <v>1.17</v>
      </c>
      <c r="Q4344">
        <v>1.165</v>
      </c>
      <c r="R4344">
        <v>0.93899999999999995</v>
      </c>
      <c r="S4344">
        <v>0.433</v>
      </c>
    </row>
    <row r="4345" spans="1:19" x14ac:dyDescent="0.3">
      <c r="A4345">
        <v>60</v>
      </c>
      <c r="B4345">
        <v>-0.187</v>
      </c>
      <c r="C4345">
        <v>-1.1870000000000001</v>
      </c>
      <c r="D4345">
        <v>-2.1840000000000002</v>
      </c>
      <c r="E4345">
        <v>-3.0150000000000001</v>
      </c>
      <c r="F4345">
        <v>-3.2210000000000001</v>
      </c>
      <c r="G4345">
        <v>4</v>
      </c>
      <c r="H4345">
        <v>0</v>
      </c>
      <c r="I4345">
        <v>4</v>
      </c>
      <c r="J4345">
        <v>-0.19</v>
      </c>
      <c r="K4345">
        <v>-1.1870000000000001</v>
      </c>
      <c r="L4345">
        <v>-2.1840000000000002</v>
      </c>
      <c r="M4345">
        <v>-3.016</v>
      </c>
      <c r="N4345">
        <v>-3.2290000000000001</v>
      </c>
      <c r="O4345">
        <v>1.175</v>
      </c>
      <c r="P4345">
        <v>1.1839999999999999</v>
      </c>
      <c r="Q4345">
        <v>1.1779999999999999</v>
      </c>
      <c r="R4345">
        <v>0.94799999999999995</v>
      </c>
      <c r="S4345">
        <v>0.433</v>
      </c>
    </row>
    <row r="4346" spans="1:19" x14ac:dyDescent="0.3">
      <c r="A4346">
        <v>120</v>
      </c>
      <c r="B4346">
        <v>-0.187</v>
      </c>
      <c r="C4346">
        <v>-1.1870000000000001</v>
      </c>
      <c r="D4346">
        <v>-2.1840000000000002</v>
      </c>
      <c r="E4346">
        <v>-3.0150000000000001</v>
      </c>
      <c r="F4346">
        <v>-3.2210000000000001</v>
      </c>
      <c r="G4346">
        <v>4</v>
      </c>
      <c r="H4346">
        <v>0</v>
      </c>
      <c r="I4346">
        <v>4</v>
      </c>
      <c r="J4346">
        <v>-0.192</v>
      </c>
      <c r="K4346">
        <v>-1.1870000000000001</v>
      </c>
      <c r="L4346">
        <v>-2.1840000000000002</v>
      </c>
      <c r="M4346">
        <v>-3.0150000000000001</v>
      </c>
      <c r="N4346">
        <v>-3.2290000000000001</v>
      </c>
      <c r="O4346">
        <v>1.1779999999999999</v>
      </c>
      <c r="P4346">
        <v>1.1879999999999999</v>
      </c>
      <c r="Q4346">
        <v>1.1819999999999999</v>
      </c>
      <c r="R4346">
        <v>0.95299999999999996</v>
      </c>
      <c r="S4346">
        <v>0.433</v>
      </c>
    </row>
    <row r="4347" spans="1:19" x14ac:dyDescent="0.3">
      <c r="A4347">
        <v>180</v>
      </c>
      <c r="B4347">
        <v>-0.187</v>
      </c>
      <c r="C4347">
        <v>-1.1870000000000001</v>
      </c>
      <c r="D4347">
        <v>-2.1840000000000002</v>
      </c>
      <c r="E4347">
        <v>-3.0150000000000001</v>
      </c>
      <c r="F4347">
        <v>-3.2210000000000001</v>
      </c>
      <c r="G4347">
        <v>4</v>
      </c>
      <c r="H4347">
        <v>0</v>
      </c>
      <c r="I4347">
        <v>4</v>
      </c>
      <c r="J4347">
        <v>-0.19400000000000001</v>
      </c>
      <c r="K4347">
        <v>-1.1870000000000001</v>
      </c>
      <c r="L4347">
        <v>-2.1840000000000002</v>
      </c>
      <c r="M4347">
        <v>-3.0150000000000001</v>
      </c>
      <c r="N4347">
        <v>-3.2280000000000002</v>
      </c>
      <c r="O4347">
        <v>1.18</v>
      </c>
      <c r="P4347">
        <v>1.1910000000000001</v>
      </c>
      <c r="Q4347">
        <v>1.1839999999999999</v>
      </c>
      <c r="R4347">
        <v>0.95499999999999996</v>
      </c>
      <c r="S4347">
        <v>0.432</v>
      </c>
    </row>
    <row r="4348" spans="1:19" x14ac:dyDescent="0.3">
      <c r="A4348">
        <v>240</v>
      </c>
      <c r="B4348">
        <v>-0.187</v>
      </c>
      <c r="C4348">
        <v>-1.1870000000000001</v>
      </c>
      <c r="D4348">
        <v>-2.1840000000000002</v>
      </c>
      <c r="E4348">
        <v>-3.0150000000000001</v>
      </c>
      <c r="F4348">
        <v>-3.2210000000000001</v>
      </c>
      <c r="G4348">
        <v>4</v>
      </c>
      <c r="H4348">
        <v>0</v>
      </c>
      <c r="I4348">
        <v>4</v>
      </c>
      <c r="J4348">
        <v>-0.19400000000000001</v>
      </c>
      <c r="K4348">
        <v>-1.1870000000000001</v>
      </c>
      <c r="L4348">
        <v>-2.1840000000000002</v>
      </c>
      <c r="M4348">
        <v>-3.0150000000000001</v>
      </c>
      <c r="N4348">
        <v>-3.226</v>
      </c>
      <c r="O4348">
        <v>1.1819999999999999</v>
      </c>
      <c r="P4348">
        <v>1.1910000000000001</v>
      </c>
      <c r="Q4348">
        <v>1.1850000000000001</v>
      </c>
      <c r="R4348">
        <v>0.95599999999999996</v>
      </c>
      <c r="S4348">
        <v>0.432</v>
      </c>
    </row>
    <row r="4349" spans="1:19" x14ac:dyDescent="0.3">
      <c r="A4349">
        <v>300</v>
      </c>
      <c r="B4349">
        <v>-0.187</v>
      </c>
      <c r="C4349">
        <v>-1.1870000000000001</v>
      </c>
      <c r="D4349">
        <v>-2.1840000000000002</v>
      </c>
      <c r="E4349">
        <v>-3.0150000000000001</v>
      </c>
      <c r="F4349">
        <v>-3.2210000000000001</v>
      </c>
      <c r="G4349">
        <v>4</v>
      </c>
      <c r="H4349">
        <v>0</v>
      </c>
      <c r="I4349">
        <v>4</v>
      </c>
      <c r="J4349">
        <v>-0.19500000000000001</v>
      </c>
      <c r="K4349">
        <v>-1.1879999999999999</v>
      </c>
      <c r="L4349">
        <v>-2.1840000000000002</v>
      </c>
      <c r="M4349">
        <v>-3.0150000000000001</v>
      </c>
      <c r="N4349">
        <v>-3.2250000000000001</v>
      </c>
      <c r="O4349">
        <v>1.1830000000000001</v>
      </c>
      <c r="P4349">
        <v>1.1890000000000001</v>
      </c>
      <c r="Q4349">
        <v>1.1850000000000001</v>
      </c>
      <c r="R4349">
        <v>0.95599999999999996</v>
      </c>
      <c r="S4349">
        <v>0.432</v>
      </c>
    </row>
    <row r="4350" spans="1:19" x14ac:dyDescent="0.3">
      <c r="A4350">
        <v>360</v>
      </c>
      <c r="B4350">
        <v>-0.187</v>
      </c>
      <c r="C4350">
        <v>-1.1870000000000001</v>
      </c>
      <c r="D4350">
        <v>-2.1840000000000002</v>
      </c>
      <c r="E4350">
        <v>-3.0150000000000001</v>
      </c>
      <c r="F4350">
        <v>-3.2210000000000001</v>
      </c>
      <c r="G4350">
        <v>4</v>
      </c>
      <c r="H4350">
        <v>0</v>
      </c>
      <c r="I4350">
        <v>4</v>
      </c>
      <c r="J4350">
        <v>-0.19500000000000001</v>
      </c>
      <c r="K4350">
        <v>-1.1879999999999999</v>
      </c>
      <c r="L4350">
        <v>-2.1840000000000002</v>
      </c>
      <c r="M4350">
        <v>-3.016</v>
      </c>
      <c r="N4350">
        <v>-3.2240000000000002</v>
      </c>
      <c r="O4350">
        <v>1.1830000000000001</v>
      </c>
      <c r="P4350">
        <v>1.1879999999999999</v>
      </c>
      <c r="Q4350">
        <v>1.1859999999999999</v>
      </c>
      <c r="R4350">
        <v>0.95599999999999996</v>
      </c>
      <c r="S4350">
        <v>0.43099999999999999</v>
      </c>
    </row>
    <row r="4351" spans="1:19" x14ac:dyDescent="0.3">
      <c r="A4351">
        <v>420</v>
      </c>
      <c r="B4351">
        <v>-0.187</v>
      </c>
      <c r="C4351">
        <v>-1.1870000000000001</v>
      </c>
      <c r="D4351">
        <v>-2.1840000000000002</v>
      </c>
      <c r="E4351">
        <v>-3.0150000000000001</v>
      </c>
      <c r="F4351">
        <v>-3.2210000000000001</v>
      </c>
      <c r="G4351">
        <v>4</v>
      </c>
      <c r="H4351">
        <v>0</v>
      </c>
      <c r="I4351">
        <v>4</v>
      </c>
      <c r="J4351">
        <v>-0.19600000000000001</v>
      </c>
      <c r="K4351">
        <v>-1.1890000000000001</v>
      </c>
      <c r="L4351">
        <v>-2.1840000000000002</v>
      </c>
      <c r="M4351">
        <v>-3.0150000000000001</v>
      </c>
      <c r="N4351">
        <v>-3.2229999999999999</v>
      </c>
      <c r="O4351">
        <v>1.1839999999999999</v>
      </c>
      <c r="P4351">
        <v>1.1870000000000001</v>
      </c>
      <c r="Q4351">
        <v>1.1859999999999999</v>
      </c>
      <c r="R4351">
        <v>0.95599999999999996</v>
      </c>
      <c r="S4351">
        <v>0.43099999999999999</v>
      </c>
    </row>
    <row r="4352" spans="1:19" x14ac:dyDescent="0.3">
      <c r="A4352">
        <v>480</v>
      </c>
      <c r="B4352">
        <v>-0.187</v>
      </c>
      <c r="C4352">
        <v>-1.1870000000000001</v>
      </c>
      <c r="D4352">
        <v>-2.1840000000000002</v>
      </c>
      <c r="E4352">
        <v>-3.0150000000000001</v>
      </c>
      <c r="F4352">
        <v>-3.2210000000000001</v>
      </c>
      <c r="G4352">
        <v>4</v>
      </c>
      <c r="H4352">
        <v>0</v>
      </c>
      <c r="I4352">
        <v>4</v>
      </c>
      <c r="J4352">
        <v>-0.19600000000000001</v>
      </c>
      <c r="K4352">
        <v>-1.19</v>
      </c>
      <c r="L4352">
        <v>-2.1840000000000002</v>
      </c>
      <c r="M4352">
        <v>-3.0150000000000001</v>
      </c>
      <c r="N4352">
        <v>-3.222</v>
      </c>
      <c r="O4352">
        <v>1.1839999999999999</v>
      </c>
      <c r="P4352">
        <v>1.1859999999999999</v>
      </c>
      <c r="Q4352">
        <v>1.1859999999999999</v>
      </c>
      <c r="R4352">
        <v>0.95499999999999996</v>
      </c>
      <c r="S4352">
        <v>0.43099999999999999</v>
      </c>
    </row>
    <row r="4353" spans="1:19" x14ac:dyDescent="0.3">
      <c r="A4353">
        <v>540</v>
      </c>
      <c r="B4353">
        <v>-0.187</v>
      </c>
      <c r="C4353">
        <v>-1.1870000000000001</v>
      </c>
      <c r="D4353">
        <v>-2.1840000000000002</v>
      </c>
      <c r="E4353">
        <v>-3.0150000000000001</v>
      </c>
      <c r="F4353">
        <v>-3.2210000000000001</v>
      </c>
      <c r="G4353">
        <v>4</v>
      </c>
      <c r="H4353">
        <v>0</v>
      </c>
      <c r="I4353">
        <v>4</v>
      </c>
      <c r="J4353">
        <v>-0.19600000000000001</v>
      </c>
      <c r="K4353">
        <v>-1.1910000000000001</v>
      </c>
      <c r="L4353">
        <v>-2.1840000000000002</v>
      </c>
      <c r="M4353">
        <v>-3.0150000000000001</v>
      </c>
      <c r="N4353">
        <v>-3.222</v>
      </c>
      <c r="O4353">
        <v>1.1850000000000001</v>
      </c>
      <c r="P4353">
        <v>1.1859999999999999</v>
      </c>
      <c r="Q4353">
        <v>1.1859999999999999</v>
      </c>
      <c r="R4353">
        <v>0.95499999999999996</v>
      </c>
      <c r="S4353">
        <v>0.43</v>
      </c>
    </row>
    <row r="4354" spans="1:19" x14ac:dyDescent="0.3">
      <c r="A4354">
        <v>600</v>
      </c>
      <c r="B4354">
        <v>-0.187</v>
      </c>
      <c r="C4354">
        <v>-1.1870000000000001</v>
      </c>
      <c r="D4354">
        <v>-2.1840000000000002</v>
      </c>
      <c r="E4354">
        <v>-3.0150000000000001</v>
      </c>
      <c r="F4354">
        <v>-3.2210000000000001</v>
      </c>
      <c r="G4354">
        <v>4</v>
      </c>
      <c r="H4354">
        <v>0</v>
      </c>
      <c r="I4354">
        <v>4</v>
      </c>
      <c r="J4354">
        <v>-0.19700000000000001</v>
      </c>
      <c r="K4354">
        <v>-1.1910000000000001</v>
      </c>
      <c r="L4354">
        <v>-2.1840000000000002</v>
      </c>
      <c r="M4354">
        <v>-3.0150000000000001</v>
      </c>
      <c r="N4354">
        <v>-3.2210000000000001</v>
      </c>
      <c r="O4354">
        <v>1.1850000000000001</v>
      </c>
      <c r="P4354">
        <v>1.1859999999999999</v>
      </c>
      <c r="Q4354">
        <v>1.1850000000000001</v>
      </c>
      <c r="R4354">
        <v>0.95399999999999996</v>
      </c>
      <c r="S4354">
        <v>0.43</v>
      </c>
    </row>
    <row r="4356" spans="1:19" x14ac:dyDescent="0.3">
      <c r="A4356" t="s">
        <v>0</v>
      </c>
      <c r="B4356" t="s">
        <v>336</v>
      </c>
    </row>
    <row r="4357" spans="1:19" x14ac:dyDescent="0.3">
      <c r="A4357">
        <v>0</v>
      </c>
      <c r="B4357">
        <v>-0.187</v>
      </c>
      <c r="C4357">
        <v>-1.1870000000000001</v>
      </c>
      <c r="D4357">
        <v>-2.1840000000000002</v>
      </c>
      <c r="E4357">
        <v>-3.0089999999999999</v>
      </c>
      <c r="F4357">
        <v>-3.2109999999999999</v>
      </c>
      <c r="G4357">
        <v>4</v>
      </c>
      <c r="H4357">
        <v>0</v>
      </c>
      <c r="I4357">
        <v>4</v>
      </c>
      <c r="J4357">
        <v>-0.187</v>
      </c>
      <c r="K4357">
        <v>-1.1870000000000001</v>
      </c>
      <c r="L4357">
        <v>-2.1840000000000002</v>
      </c>
      <c r="M4357">
        <v>-3.0110000000000001</v>
      </c>
      <c r="N4357">
        <v>-3.22</v>
      </c>
      <c r="O4357">
        <v>1.17</v>
      </c>
      <c r="P4357">
        <v>1.17</v>
      </c>
      <c r="Q4357">
        <v>1.165</v>
      </c>
      <c r="R4357">
        <v>0.93300000000000005</v>
      </c>
      <c r="S4357">
        <v>0.43</v>
      </c>
    </row>
    <row r="4358" spans="1:19" x14ac:dyDescent="0.3">
      <c r="A4358">
        <v>60</v>
      </c>
      <c r="B4358">
        <v>-0.187</v>
      </c>
      <c r="C4358">
        <v>-1.1870000000000001</v>
      </c>
      <c r="D4358">
        <v>-2.1840000000000002</v>
      </c>
      <c r="E4358">
        <v>-3.0089999999999999</v>
      </c>
      <c r="F4358">
        <v>-3.2109999999999999</v>
      </c>
      <c r="G4358">
        <v>4</v>
      </c>
      <c r="H4358">
        <v>0</v>
      </c>
      <c r="I4358">
        <v>4</v>
      </c>
      <c r="J4358">
        <v>-0.19</v>
      </c>
      <c r="K4358">
        <v>-1.1870000000000001</v>
      </c>
      <c r="L4358">
        <v>-2.1840000000000002</v>
      </c>
      <c r="M4358">
        <v>-3.0110000000000001</v>
      </c>
      <c r="N4358">
        <v>-3.2189999999999999</v>
      </c>
      <c r="O4358">
        <v>1.175</v>
      </c>
      <c r="P4358">
        <v>1.1839999999999999</v>
      </c>
      <c r="Q4358">
        <v>1.1779999999999999</v>
      </c>
      <c r="R4358">
        <v>0.94199999999999995</v>
      </c>
      <c r="S4358">
        <v>0.42899999999999999</v>
      </c>
    </row>
    <row r="4359" spans="1:19" x14ac:dyDescent="0.3">
      <c r="A4359">
        <v>120</v>
      </c>
      <c r="B4359">
        <v>-0.187</v>
      </c>
      <c r="C4359">
        <v>-1.1870000000000001</v>
      </c>
      <c r="D4359">
        <v>-2.1840000000000002</v>
      </c>
      <c r="E4359">
        <v>-3.0089999999999999</v>
      </c>
      <c r="F4359">
        <v>-3.2109999999999999</v>
      </c>
      <c r="G4359">
        <v>4</v>
      </c>
      <c r="H4359">
        <v>0</v>
      </c>
      <c r="I4359">
        <v>4</v>
      </c>
      <c r="J4359">
        <v>-0.192</v>
      </c>
      <c r="K4359">
        <v>-1.1870000000000001</v>
      </c>
      <c r="L4359">
        <v>-2.1840000000000002</v>
      </c>
      <c r="M4359">
        <v>-3.01</v>
      </c>
      <c r="N4359">
        <v>-3.2189999999999999</v>
      </c>
      <c r="O4359">
        <v>1.1779999999999999</v>
      </c>
      <c r="P4359">
        <v>1.1879999999999999</v>
      </c>
      <c r="Q4359">
        <v>1.1819999999999999</v>
      </c>
      <c r="R4359">
        <v>0.94599999999999995</v>
      </c>
      <c r="S4359">
        <v>0.42899999999999999</v>
      </c>
    </row>
    <row r="4360" spans="1:19" x14ac:dyDescent="0.3">
      <c r="A4360">
        <v>180</v>
      </c>
      <c r="B4360">
        <v>-0.187</v>
      </c>
      <c r="C4360">
        <v>-1.1870000000000001</v>
      </c>
      <c r="D4360">
        <v>-2.1840000000000002</v>
      </c>
      <c r="E4360">
        <v>-3.0089999999999999</v>
      </c>
      <c r="F4360">
        <v>-3.2109999999999999</v>
      </c>
      <c r="G4360">
        <v>4</v>
      </c>
      <c r="H4360">
        <v>0</v>
      </c>
      <c r="I4360">
        <v>4</v>
      </c>
      <c r="J4360">
        <v>-0.19400000000000001</v>
      </c>
      <c r="K4360">
        <v>-1.1870000000000001</v>
      </c>
      <c r="L4360">
        <v>-2.1840000000000002</v>
      </c>
      <c r="M4360">
        <v>-3.01</v>
      </c>
      <c r="N4360">
        <v>-3.2170000000000001</v>
      </c>
      <c r="O4360">
        <v>1.18</v>
      </c>
      <c r="P4360">
        <v>1.1910000000000001</v>
      </c>
      <c r="Q4360">
        <v>1.1839999999999999</v>
      </c>
      <c r="R4360">
        <v>0.94799999999999995</v>
      </c>
      <c r="S4360">
        <v>0.42899999999999999</v>
      </c>
    </row>
    <row r="4361" spans="1:19" x14ac:dyDescent="0.3">
      <c r="A4361">
        <v>240</v>
      </c>
      <c r="B4361">
        <v>-0.187</v>
      </c>
      <c r="C4361">
        <v>-1.1870000000000001</v>
      </c>
      <c r="D4361">
        <v>-2.1840000000000002</v>
      </c>
      <c r="E4361">
        <v>-3.0089999999999999</v>
      </c>
      <c r="F4361">
        <v>-3.2109999999999999</v>
      </c>
      <c r="G4361">
        <v>4</v>
      </c>
      <c r="H4361">
        <v>0</v>
      </c>
      <c r="I4361">
        <v>4</v>
      </c>
      <c r="J4361">
        <v>-0.19400000000000001</v>
      </c>
      <c r="K4361">
        <v>-1.1870000000000001</v>
      </c>
      <c r="L4361">
        <v>-2.1840000000000002</v>
      </c>
      <c r="M4361">
        <v>-3.01</v>
      </c>
      <c r="N4361">
        <v>-3.2170000000000001</v>
      </c>
      <c r="O4361">
        <v>1.1819999999999999</v>
      </c>
      <c r="P4361">
        <v>1.1910000000000001</v>
      </c>
      <c r="Q4361">
        <v>1.1850000000000001</v>
      </c>
      <c r="R4361">
        <v>0.94899999999999995</v>
      </c>
      <c r="S4361">
        <v>0.42899999999999999</v>
      </c>
    </row>
    <row r="4362" spans="1:19" x14ac:dyDescent="0.3">
      <c r="A4362">
        <v>300</v>
      </c>
      <c r="B4362">
        <v>-0.187</v>
      </c>
      <c r="C4362">
        <v>-1.1870000000000001</v>
      </c>
      <c r="D4362">
        <v>-2.1840000000000002</v>
      </c>
      <c r="E4362">
        <v>-3.0089999999999999</v>
      </c>
      <c r="F4362">
        <v>-3.2109999999999999</v>
      </c>
      <c r="G4362">
        <v>4</v>
      </c>
      <c r="H4362">
        <v>0</v>
      </c>
      <c r="I4362">
        <v>4</v>
      </c>
      <c r="J4362">
        <v>-0.19500000000000001</v>
      </c>
      <c r="K4362">
        <v>-1.1879999999999999</v>
      </c>
      <c r="L4362">
        <v>-2.1840000000000002</v>
      </c>
      <c r="M4362">
        <v>-3.01</v>
      </c>
      <c r="N4362">
        <v>-3.2149999999999999</v>
      </c>
      <c r="O4362">
        <v>1.1830000000000001</v>
      </c>
      <c r="P4362">
        <v>1.1890000000000001</v>
      </c>
      <c r="Q4362">
        <v>1.1850000000000001</v>
      </c>
      <c r="R4362">
        <v>0.95</v>
      </c>
      <c r="S4362">
        <v>0.42799999999999999</v>
      </c>
    </row>
    <row r="4363" spans="1:19" x14ac:dyDescent="0.3">
      <c r="A4363">
        <v>360</v>
      </c>
      <c r="B4363">
        <v>-0.187</v>
      </c>
      <c r="C4363">
        <v>-1.1870000000000001</v>
      </c>
      <c r="D4363">
        <v>-2.1840000000000002</v>
      </c>
      <c r="E4363">
        <v>-3.0089999999999999</v>
      </c>
      <c r="F4363">
        <v>-3.2109999999999999</v>
      </c>
      <c r="G4363">
        <v>4</v>
      </c>
      <c r="H4363">
        <v>0</v>
      </c>
      <c r="I4363">
        <v>4</v>
      </c>
      <c r="J4363">
        <v>-0.19500000000000001</v>
      </c>
      <c r="K4363">
        <v>-1.1879999999999999</v>
      </c>
      <c r="L4363">
        <v>-2.1840000000000002</v>
      </c>
      <c r="M4363">
        <v>-3.01</v>
      </c>
      <c r="N4363">
        <v>-3.214</v>
      </c>
      <c r="O4363">
        <v>1.1830000000000001</v>
      </c>
      <c r="P4363">
        <v>1.1879999999999999</v>
      </c>
      <c r="Q4363">
        <v>1.1850000000000001</v>
      </c>
      <c r="R4363">
        <v>0.95</v>
      </c>
      <c r="S4363">
        <v>0.42799999999999999</v>
      </c>
    </row>
    <row r="4364" spans="1:19" x14ac:dyDescent="0.3">
      <c r="A4364">
        <v>420</v>
      </c>
      <c r="B4364">
        <v>-0.187</v>
      </c>
      <c r="C4364">
        <v>-1.1870000000000001</v>
      </c>
      <c r="D4364">
        <v>-2.1840000000000002</v>
      </c>
      <c r="E4364">
        <v>-3.0089999999999999</v>
      </c>
      <c r="F4364">
        <v>-3.2109999999999999</v>
      </c>
      <c r="G4364">
        <v>4</v>
      </c>
      <c r="H4364">
        <v>0</v>
      </c>
      <c r="I4364">
        <v>4</v>
      </c>
      <c r="J4364">
        <v>-0.19600000000000001</v>
      </c>
      <c r="K4364">
        <v>-1.1890000000000001</v>
      </c>
      <c r="L4364">
        <v>-2.1840000000000002</v>
      </c>
      <c r="M4364">
        <v>-3.01</v>
      </c>
      <c r="N4364">
        <v>-3.2130000000000001</v>
      </c>
      <c r="O4364">
        <v>1.1839999999999999</v>
      </c>
      <c r="P4364">
        <v>1.1870000000000001</v>
      </c>
      <c r="Q4364">
        <v>1.1859999999999999</v>
      </c>
      <c r="R4364">
        <v>0.95</v>
      </c>
      <c r="S4364">
        <v>0.42699999999999999</v>
      </c>
    </row>
    <row r="4365" spans="1:19" x14ac:dyDescent="0.3">
      <c r="A4365">
        <v>480</v>
      </c>
      <c r="B4365">
        <v>-0.187</v>
      </c>
      <c r="C4365">
        <v>-1.1870000000000001</v>
      </c>
      <c r="D4365">
        <v>-2.1840000000000002</v>
      </c>
      <c r="E4365">
        <v>-3.0089999999999999</v>
      </c>
      <c r="F4365">
        <v>-3.2109999999999999</v>
      </c>
      <c r="G4365">
        <v>4</v>
      </c>
      <c r="H4365">
        <v>0</v>
      </c>
      <c r="I4365">
        <v>4</v>
      </c>
      <c r="J4365">
        <v>-0.19600000000000001</v>
      </c>
      <c r="K4365">
        <v>-1.19</v>
      </c>
      <c r="L4365">
        <v>-2.1840000000000002</v>
      </c>
      <c r="M4365">
        <v>-3.01</v>
      </c>
      <c r="N4365">
        <v>-3.2130000000000001</v>
      </c>
      <c r="O4365">
        <v>1.1839999999999999</v>
      </c>
      <c r="P4365">
        <v>1.1859999999999999</v>
      </c>
      <c r="Q4365">
        <v>1.1859999999999999</v>
      </c>
      <c r="R4365">
        <v>0.94899999999999995</v>
      </c>
      <c r="S4365">
        <v>0.42699999999999999</v>
      </c>
    </row>
    <row r="4366" spans="1:19" x14ac:dyDescent="0.3">
      <c r="A4366">
        <v>540</v>
      </c>
      <c r="B4366">
        <v>-0.187</v>
      </c>
      <c r="C4366">
        <v>-1.1870000000000001</v>
      </c>
      <c r="D4366">
        <v>-2.1840000000000002</v>
      </c>
      <c r="E4366">
        <v>-3.0089999999999999</v>
      </c>
      <c r="F4366">
        <v>-3.2109999999999999</v>
      </c>
      <c r="G4366">
        <v>4</v>
      </c>
      <c r="H4366">
        <v>0</v>
      </c>
      <c r="I4366">
        <v>4</v>
      </c>
      <c r="J4366">
        <v>-0.19600000000000001</v>
      </c>
      <c r="K4366">
        <v>-1.1910000000000001</v>
      </c>
      <c r="L4366">
        <v>-2.1840000000000002</v>
      </c>
      <c r="M4366">
        <v>-3.01</v>
      </c>
      <c r="N4366">
        <v>-3.2120000000000002</v>
      </c>
      <c r="O4366">
        <v>1.1850000000000001</v>
      </c>
      <c r="P4366">
        <v>1.1859999999999999</v>
      </c>
      <c r="Q4366">
        <v>1.1850000000000001</v>
      </c>
      <c r="R4366">
        <v>0.94799999999999995</v>
      </c>
      <c r="S4366">
        <v>0.42699999999999999</v>
      </c>
    </row>
    <row r="4367" spans="1:19" x14ac:dyDescent="0.3">
      <c r="A4367">
        <v>600</v>
      </c>
      <c r="B4367">
        <v>-0.187</v>
      </c>
      <c r="C4367">
        <v>-1.1870000000000001</v>
      </c>
      <c r="D4367">
        <v>-2.1840000000000002</v>
      </c>
      <c r="E4367">
        <v>-3.0089999999999999</v>
      </c>
      <c r="F4367">
        <v>-3.2109999999999999</v>
      </c>
      <c r="G4367">
        <v>4</v>
      </c>
      <c r="H4367">
        <v>0</v>
      </c>
      <c r="I4367">
        <v>4</v>
      </c>
      <c r="J4367">
        <v>-0.19700000000000001</v>
      </c>
      <c r="K4367">
        <v>-1.1910000000000001</v>
      </c>
      <c r="L4367">
        <v>-2.1840000000000002</v>
      </c>
      <c r="M4367">
        <v>-3.0089999999999999</v>
      </c>
      <c r="N4367">
        <v>-3.2109999999999999</v>
      </c>
      <c r="O4367">
        <v>1.1850000000000001</v>
      </c>
      <c r="P4367">
        <v>1.1859999999999999</v>
      </c>
      <c r="Q4367">
        <v>1.1850000000000001</v>
      </c>
      <c r="R4367">
        <v>0.94699999999999995</v>
      </c>
      <c r="S4367">
        <v>0.42699999999999999</v>
      </c>
    </row>
    <row r="4369" spans="1:19" x14ac:dyDescent="0.3">
      <c r="A4369" t="s">
        <v>0</v>
      </c>
      <c r="B4369" t="s">
        <v>337</v>
      </c>
    </row>
    <row r="4370" spans="1:19" x14ac:dyDescent="0.3">
      <c r="A4370">
        <v>0</v>
      </c>
      <c r="B4370">
        <v>-0.187</v>
      </c>
      <c r="C4370">
        <v>-1.1870000000000001</v>
      </c>
      <c r="D4370">
        <v>-2.1829999999999998</v>
      </c>
      <c r="E4370">
        <v>-3.004</v>
      </c>
      <c r="F4370">
        <v>-3.2010000000000001</v>
      </c>
      <c r="G4370">
        <v>4</v>
      </c>
      <c r="H4370">
        <v>0</v>
      </c>
      <c r="I4370">
        <v>4</v>
      </c>
      <c r="J4370">
        <v>-0.187</v>
      </c>
      <c r="K4370">
        <v>-1.1870000000000001</v>
      </c>
      <c r="L4370">
        <v>-2.1840000000000002</v>
      </c>
      <c r="M4370">
        <v>-3.0049999999999999</v>
      </c>
      <c r="N4370">
        <v>-3.21</v>
      </c>
      <c r="O4370">
        <v>1.17</v>
      </c>
      <c r="P4370">
        <v>1.17</v>
      </c>
      <c r="Q4370">
        <v>1.1639999999999999</v>
      </c>
      <c r="R4370">
        <v>0.92700000000000005</v>
      </c>
      <c r="S4370">
        <v>0.42599999999999999</v>
      </c>
    </row>
    <row r="4371" spans="1:19" x14ac:dyDescent="0.3">
      <c r="A4371">
        <v>60</v>
      </c>
      <c r="B4371">
        <v>-0.187</v>
      </c>
      <c r="C4371">
        <v>-1.1870000000000001</v>
      </c>
      <c r="D4371">
        <v>-2.1829999999999998</v>
      </c>
      <c r="E4371">
        <v>-3.004</v>
      </c>
      <c r="F4371">
        <v>-3.2010000000000001</v>
      </c>
      <c r="G4371">
        <v>4</v>
      </c>
      <c r="H4371">
        <v>0</v>
      </c>
      <c r="I4371">
        <v>4</v>
      </c>
      <c r="J4371">
        <v>-0.19</v>
      </c>
      <c r="K4371">
        <v>-1.1870000000000001</v>
      </c>
      <c r="L4371">
        <v>-2.1840000000000002</v>
      </c>
      <c r="M4371">
        <v>-3.0049999999999999</v>
      </c>
      <c r="N4371">
        <v>-3.2090000000000001</v>
      </c>
      <c r="O4371">
        <v>1.175</v>
      </c>
      <c r="P4371">
        <v>1.1839999999999999</v>
      </c>
      <c r="Q4371">
        <v>1.177</v>
      </c>
      <c r="R4371">
        <v>0.93600000000000005</v>
      </c>
      <c r="S4371">
        <v>0.42599999999999999</v>
      </c>
    </row>
    <row r="4372" spans="1:19" x14ac:dyDescent="0.3">
      <c r="A4372">
        <v>120</v>
      </c>
      <c r="B4372">
        <v>-0.187</v>
      </c>
      <c r="C4372">
        <v>-1.1870000000000001</v>
      </c>
      <c r="D4372">
        <v>-2.1829999999999998</v>
      </c>
      <c r="E4372">
        <v>-3.004</v>
      </c>
      <c r="F4372">
        <v>-3.2010000000000001</v>
      </c>
      <c r="G4372">
        <v>4</v>
      </c>
      <c r="H4372">
        <v>0</v>
      </c>
      <c r="I4372">
        <v>4</v>
      </c>
      <c r="J4372">
        <v>-0.192</v>
      </c>
      <c r="K4372">
        <v>-1.1870000000000001</v>
      </c>
      <c r="L4372">
        <v>-2.1840000000000002</v>
      </c>
      <c r="M4372">
        <v>-3.004</v>
      </c>
      <c r="N4372">
        <v>-3.2080000000000002</v>
      </c>
      <c r="O4372">
        <v>1.1779999999999999</v>
      </c>
      <c r="P4372">
        <v>1.1879999999999999</v>
      </c>
      <c r="Q4372">
        <v>1.1819999999999999</v>
      </c>
      <c r="R4372">
        <v>0.94</v>
      </c>
      <c r="S4372">
        <v>0.42599999999999999</v>
      </c>
    </row>
    <row r="4373" spans="1:19" x14ac:dyDescent="0.3">
      <c r="A4373">
        <v>180</v>
      </c>
      <c r="B4373">
        <v>-0.187</v>
      </c>
      <c r="C4373">
        <v>-1.1870000000000001</v>
      </c>
      <c r="D4373">
        <v>-2.1829999999999998</v>
      </c>
      <c r="E4373">
        <v>-3.004</v>
      </c>
      <c r="F4373">
        <v>-3.2010000000000001</v>
      </c>
      <c r="G4373">
        <v>4</v>
      </c>
      <c r="H4373">
        <v>0</v>
      </c>
      <c r="I4373">
        <v>4</v>
      </c>
      <c r="J4373">
        <v>-0.19400000000000001</v>
      </c>
      <c r="K4373">
        <v>-1.1870000000000001</v>
      </c>
      <c r="L4373">
        <v>-2.1840000000000002</v>
      </c>
      <c r="M4373">
        <v>-3.004</v>
      </c>
      <c r="N4373">
        <v>-3.2069999999999999</v>
      </c>
      <c r="O4373">
        <v>1.18</v>
      </c>
      <c r="P4373">
        <v>1.1910000000000001</v>
      </c>
      <c r="Q4373">
        <v>1.1830000000000001</v>
      </c>
      <c r="R4373">
        <v>0.94199999999999995</v>
      </c>
      <c r="S4373">
        <v>0.42499999999999999</v>
      </c>
    </row>
    <row r="4374" spans="1:19" x14ac:dyDescent="0.3">
      <c r="A4374">
        <v>240</v>
      </c>
      <c r="B4374">
        <v>-0.187</v>
      </c>
      <c r="C4374">
        <v>-1.1870000000000001</v>
      </c>
      <c r="D4374">
        <v>-2.1829999999999998</v>
      </c>
      <c r="E4374">
        <v>-3.004</v>
      </c>
      <c r="F4374">
        <v>-3.2010000000000001</v>
      </c>
      <c r="G4374">
        <v>4</v>
      </c>
      <c r="H4374">
        <v>0</v>
      </c>
      <c r="I4374">
        <v>4</v>
      </c>
      <c r="J4374">
        <v>-0.19400000000000001</v>
      </c>
      <c r="K4374">
        <v>-1.1870000000000001</v>
      </c>
      <c r="L4374">
        <v>-2.1840000000000002</v>
      </c>
      <c r="M4374">
        <v>-3.004</v>
      </c>
      <c r="N4374">
        <v>-3.206</v>
      </c>
      <c r="O4374">
        <v>1.1819999999999999</v>
      </c>
      <c r="P4374">
        <v>1.1910000000000001</v>
      </c>
      <c r="Q4374">
        <v>1.1850000000000001</v>
      </c>
      <c r="R4374">
        <v>0.94299999999999995</v>
      </c>
      <c r="S4374">
        <v>0.42499999999999999</v>
      </c>
    </row>
    <row r="4375" spans="1:19" x14ac:dyDescent="0.3">
      <c r="A4375">
        <v>300</v>
      </c>
      <c r="B4375">
        <v>-0.187</v>
      </c>
      <c r="C4375">
        <v>-1.1870000000000001</v>
      </c>
      <c r="D4375">
        <v>-2.1829999999999998</v>
      </c>
      <c r="E4375">
        <v>-3.004</v>
      </c>
      <c r="F4375">
        <v>-3.2010000000000001</v>
      </c>
      <c r="G4375">
        <v>4</v>
      </c>
      <c r="H4375">
        <v>0</v>
      </c>
      <c r="I4375">
        <v>4</v>
      </c>
      <c r="J4375">
        <v>-0.19500000000000001</v>
      </c>
      <c r="K4375">
        <v>-1.1879999999999999</v>
      </c>
      <c r="L4375">
        <v>-2.1840000000000002</v>
      </c>
      <c r="M4375">
        <v>-3.0049999999999999</v>
      </c>
      <c r="N4375">
        <v>-3.2050000000000001</v>
      </c>
      <c r="O4375">
        <v>1.1830000000000001</v>
      </c>
      <c r="P4375">
        <v>1.1890000000000001</v>
      </c>
      <c r="Q4375">
        <v>1.1850000000000001</v>
      </c>
      <c r="R4375">
        <v>0.94399999999999995</v>
      </c>
      <c r="S4375">
        <v>0.42499999999999999</v>
      </c>
    </row>
    <row r="4376" spans="1:19" x14ac:dyDescent="0.3">
      <c r="A4376">
        <v>360</v>
      </c>
      <c r="B4376">
        <v>-0.187</v>
      </c>
      <c r="C4376">
        <v>-1.1870000000000001</v>
      </c>
      <c r="D4376">
        <v>-2.1829999999999998</v>
      </c>
      <c r="E4376">
        <v>-3.004</v>
      </c>
      <c r="F4376">
        <v>-3.2010000000000001</v>
      </c>
      <c r="G4376">
        <v>4</v>
      </c>
      <c r="H4376">
        <v>0</v>
      </c>
      <c r="I4376">
        <v>4</v>
      </c>
      <c r="J4376">
        <v>-0.19500000000000001</v>
      </c>
      <c r="K4376">
        <v>-1.1879999999999999</v>
      </c>
      <c r="L4376">
        <v>-2.1840000000000002</v>
      </c>
      <c r="M4376">
        <v>-3.0049999999999999</v>
      </c>
      <c r="N4376">
        <v>-3.2040000000000002</v>
      </c>
      <c r="O4376">
        <v>1.1830000000000001</v>
      </c>
      <c r="P4376">
        <v>1.1879999999999999</v>
      </c>
      <c r="Q4376">
        <v>1.1850000000000001</v>
      </c>
      <c r="R4376">
        <v>0.94399999999999995</v>
      </c>
      <c r="S4376">
        <v>0.42399999999999999</v>
      </c>
    </row>
    <row r="4377" spans="1:19" x14ac:dyDescent="0.3">
      <c r="A4377">
        <v>420</v>
      </c>
      <c r="B4377">
        <v>-0.187</v>
      </c>
      <c r="C4377">
        <v>-1.1870000000000001</v>
      </c>
      <c r="D4377">
        <v>-2.1829999999999998</v>
      </c>
      <c r="E4377">
        <v>-3.004</v>
      </c>
      <c r="F4377">
        <v>-3.2010000000000001</v>
      </c>
      <c r="G4377">
        <v>4</v>
      </c>
      <c r="H4377">
        <v>0</v>
      </c>
      <c r="I4377">
        <v>4</v>
      </c>
      <c r="J4377">
        <v>-0.19600000000000001</v>
      </c>
      <c r="K4377">
        <v>-1.1890000000000001</v>
      </c>
      <c r="L4377">
        <v>-2.1829999999999998</v>
      </c>
      <c r="M4377">
        <v>-3.004</v>
      </c>
      <c r="N4377">
        <v>-3.2029999999999998</v>
      </c>
      <c r="O4377">
        <v>1.1839999999999999</v>
      </c>
      <c r="P4377">
        <v>1.1870000000000001</v>
      </c>
      <c r="Q4377">
        <v>1.1850000000000001</v>
      </c>
      <c r="R4377">
        <v>0.94299999999999995</v>
      </c>
      <c r="S4377">
        <v>0.42399999999999999</v>
      </c>
    </row>
    <row r="4378" spans="1:19" x14ac:dyDescent="0.3">
      <c r="A4378">
        <v>480</v>
      </c>
      <c r="B4378">
        <v>-0.187</v>
      </c>
      <c r="C4378">
        <v>-1.1870000000000001</v>
      </c>
      <c r="D4378">
        <v>-2.1829999999999998</v>
      </c>
      <c r="E4378">
        <v>-3.004</v>
      </c>
      <c r="F4378">
        <v>-3.2010000000000001</v>
      </c>
      <c r="G4378">
        <v>4</v>
      </c>
      <c r="H4378">
        <v>0</v>
      </c>
      <c r="I4378">
        <v>4</v>
      </c>
      <c r="J4378">
        <v>-0.19600000000000001</v>
      </c>
      <c r="K4378">
        <v>-1.19</v>
      </c>
      <c r="L4378">
        <v>-2.1829999999999998</v>
      </c>
      <c r="M4378">
        <v>-3.004</v>
      </c>
      <c r="N4378">
        <v>-3.202</v>
      </c>
      <c r="O4378">
        <v>1.1839999999999999</v>
      </c>
      <c r="P4378">
        <v>1.1859999999999999</v>
      </c>
      <c r="Q4378">
        <v>1.1850000000000001</v>
      </c>
      <c r="R4378">
        <v>0.94299999999999995</v>
      </c>
      <c r="S4378">
        <v>0.42399999999999999</v>
      </c>
    </row>
    <row r="4379" spans="1:19" x14ac:dyDescent="0.3">
      <c r="A4379">
        <v>540</v>
      </c>
      <c r="B4379">
        <v>-0.187</v>
      </c>
      <c r="C4379">
        <v>-1.1870000000000001</v>
      </c>
      <c r="D4379">
        <v>-2.1829999999999998</v>
      </c>
      <c r="E4379">
        <v>-3.004</v>
      </c>
      <c r="F4379">
        <v>-3.2010000000000001</v>
      </c>
      <c r="G4379">
        <v>4</v>
      </c>
      <c r="H4379">
        <v>0</v>
      </c>
      <c r="I4379">
        <v>4</v>
      </c>
      <c r="J4379">
        <v>-0.19600000000000001</v>
      </c>
      <c r="K4379">
        <v>-1.1910000000000001</v>
      </c>
      <c r="L4379">
        <v>-2.1829999999999998</v>
      </c>
      <c r="M4379">
        <v>-3.004</v>
      </c>
      <c r="N4379">
        <v>-3.202</v>
      </c>
      <c r="O4379">
        <v>1.1850000000000001</v>
      </c>
      <c r="P4379">
        <v>1.1859999999999999</v>
      </c>
      <c r="Q4379">
        <v>1.1850000000000001</v>
      </c>
      <c r="R4379">
        <v>0.94199999999999995</v>
      </c>
      <c r="S4379">
        <v>0.42299999999999999</v>
      </c>
    </row>
    <row r="4380" spans="1:19" x14ac:dyDescent="0.3">
      <c r="A4380">
        <v>600</v>
      </c>
      <c r="B4380">
        <v>-0.187</v>
      </c>
      <c r="C4380">
        <v>-1.1870000000000001</v>
      </c>
      <c r="D4380">
        <v>-2.1829999999999998</v>
      </c>
      <c r="E4380">
        <v>-3.004</v>
      </c>
      <c r="F4380">
        <v>-3.2010000000000001</v>
      </c>
      <c r="G4380">
        <v>4</v>
      </c>
      <c r="H4380">
        <v>0</v>
      </c>
      <c r="I4380">
        <v>4</v>
      </c>
      <c r="J4380">
        <v>-0.19700000000000001</v>
      </c>
      <c r="K4380">
        <v>-1.1910000000000001</v>
      </c>
      <c r="L4380">
        <v>-2.1840000000000002</v>
      </c>
      <c r="M4380">
        <v>-3.004</v>
      </c>
      <c r="N4380">
        <v>-3.2010000000000001</v>
      </c>
      <c r="O4380">
        <v>1.1850000000000001</v>
      </c>
      <c r="P4380">
        <v>1.1859999999999999</v>
      </c>
      <c r="Q4380">
        <v>1.1839999999999999</v>
      </c>
      <c r="R4380">
        <v>0.94099999999999995</v>
      </c>
      <c r="S4380">
        <v>0.42299999999999999</v>
      </c>
    </row>
    <row r="4382" spans="1:19" x14ac:dyDescent="0.3">
      <c r="A4382" t="s">
        <v>0</v>
      </c>
      <c r="B4382" t="s">
        <v>338</v>
      </c>
    </row>
    <row r="4383" spans="1:19" x14ac:dyDescent="0.3">
      <c r="A4383">
        <v>0</v>
      </c>
      <c r="B4383">
        <v>-0.187</v>
      </c>
      <c r="C4383">
        <v>-1.1870000000000001</v>
      </c>
      <c r="D4383">
        <v>-2.1829999999999998</v>
      </c>
      <c r="E4383">
        <v>-2.9980000000000002</v>
      </c>
      <c r="F4383">
        <v>-3.1909999999999998</v>
      </c>
      <c r="G4383">
        <v>4</v>
      </c>
      <c r="H4383">
        <v>0</v>
      </c>
      <c r="I4383">
        <v>4</v>
      </c>
      <c r="J4383">
        <v>-0.187</v>
      </c>
      <c r="K4383">
        <v>-1.1870000000000001</v>
      </c>
      <c r="L4383">
        <v>-2.1840000000000002</v>
      </c>
      <c r="M4383">
        <v>-3</v>
      </c>
      <c r="N4383">
        <v>-3.2</v>
      </c>
      <c r="O4383">
        <v>1.17</v>
      </c>
      <c r="P4383">
        <v>1.17</v>
      </c>
      <c r="Q4383">
        <v>1.1639999999999999</v>
      </c>
      <c r="R4383">
        <v>0.92100000000000004</v>
      </c>
      <c r="S4383">
        <v>0.42299999999999999</v>
      </c>
    </row>
    <row r="4384" spans="1:19" x14ac:dyDescent="0.3">
      <c r="A4384">
        <v>60</v>
      </c>
      <c r="B4384">
        <v>-0.187</v>
      </c>
      <c r="C4384">
        <v>-1.1870000000000001</v>
      </c>
      <c r="D4384">
        <v>-2.1829999999999998</v>
      </c>
      <c r="E4384">
        <v>-2.9980000000000002</v>
      </c>
      <c r="F4384">
        <v>-3.1909999999999998</v>
      </c>
      <c r="G4384">
        <v>4</v>
      </c>
      <c r="H4384">
        <v>0</v>
      </c>
      <c r="I4384">
        <v>4</v>
      </c>
      <c r="J4384">
        <v>-0.19</v>
      </c>
      <c r="K4384">
        <v>-1.1870000000000001</v>
      </c>
      <c r="L4384">
        <v>-2.1840000000000002</v>
      </c>
      <c r="M4384">
        <v>-3</v>
      </c>
      <c r="N4384">
        <v>-3.1989999999999998</v>
      </c>
      <c r="O4384">
        <v>1.175</v>
      </c>
      <c r="P4384">
        <v>1.1839999999999999</v>
      </c>
      <c r="Q4384">
        <v>1.177</v>
      </c>
      <c r="R4384">
        <v>0.92900000000000005</v>
      </c>
      <c r="S4384">
        <v>0.42299999999999999</v>
      </c>
    </row>
    <row r="4385" spans="1:19" x14ac:dyDescent="0.3">
      <c r="A4385">
        <v>120</v>
      </c>
      <c r="B4385">
        <v>-0.187</v>
      </c>
      <c r="C4385">
        <v>-1.1870000000000001</v>
      </c>
      <c r="D4385">
        <v>-2.1829999999999998</v>
      </c>
      <c r="E4385">
        <v>-2.9980000000000002</v>
      </c>
      <c r="F4385">
        <v>-3.1909999999999998</v>
      </c>
      <c r="G4385">
        <v>4</v>
      </c>
      <c r="H4385">
        <v>0</v>
      </c>
      <c r="I4385">
        <v>4</v>
      </c>
      <c r="J4385">
        <v>-0.192</v>
      </c>
      <c r="K4385">
        <v>-1.1870000000000001</v>
      </c>
      <c r="L4385">
        <v>-2.1829999999999998</v>
      </c>
      <c r="M4385">
        <v>-2.9990000000000001</v>
      </c>
      <c r="N4385">
        <v>-3.1989999999999998</v>
      </c>
      <c r="O4385">
        <v>1.1779999999999999</v>
      </c>
      <c r="P4385">
        <v>1.1879999999999999</v>
      </c>
      <c r="Q4385">
        <v>1.181</v>
      </c>
      <c r="R4385">
        <v>0.93400000000000005</v>
      </c>
      <c r="S4385">
        <v>0.42199999999999999</v>
      </c>
    </row>
    <row r="4386" spans="1:19" x14ac:dyDescent="0.3">
      <c r="A4386">
        <v>180</v>
      </c>
      <c r="B4386">
        <v>-0.187</v>
      </c>
      <c r="C4386">
        <v>-1.1870000000000001</v>
      </c>
      <c r="D4386">
        <v>-2.1829999999999998</v>
      </c>
      <c r="E4386">
        <v>-2.9980000000000002</v>
      </c>
      <c r="F4386">
        <v>-3.1909999999999998</v>
      </c>
      <c r="G4386">
        <v>4</v>
      </c>
      <c r="H4386">
        <v>0</v>
      </c>
      <c r="I4386">
        <v>4</v>
      </c>
      <c r="J4386">
        <v>-0.19400000000000001</v>
      </c>
      <c r="K4386">
        <v>-1.1870000000000001</v>
      </c>
      <c r="L4386">
        <v>-2.1840000000000002</v>
      </c>
      <c r="M4386">
        <v>-2.9990000000000001</v>
      </c>
      <c r="N4386">
        <v>-3.198</v>
      </c>
      <c r="O4386">
        <v>1.18</v>
      </c>
      <c r="P4386">
        <v>1.1910000000000001</v>
      </c>
      <c r="Q4386">
        <v>1.1830000000000001</v>
      </c>
      <c r="R4386">
        <v>0.93600000000000005</v>
      </c>
      <c r="S4386">
        <v>0.42199999999999999</v>
      </c>
    </row>
    <row r="4387" spans="1:19" x14ac:dyDescent="0.3">
      <c r="A4387">
        <v>240</v>
      </c>
      <c r="B4387">
        <v>-0.187</v>
      </c>
      <c r="C4387">
        <v>-1.1870000000000001</v>
      </c>
      <c r="D4387">
        <v>-2.1829999999999998</v>
      </c>
      <c r="E4387">
        <v>-2.9980000000000002</v>
      </c>
      <c r="F4387">
        <v>-3.1909999999999998</v>
      </c>
      <c r="G4387">
        <v>4</v>
      </c>
      <c r="H4387">
        <v>0</v>
      </c>
      <c r="I4387">
        <v>4</v>
      </c>
      <c r="J4387">
        <v>-0.19400000000000001</v>
      </c>
      <c r="K4387">
        <v>-1.1870000000000001</v>
      </c>
      <c r="L4387">
        <v>-2.1829999999999998</v>
      </c>
      <c r="M4387">
        <v>-2.9990000000000001</v>
      </c>
      <c r="N4387">
        <v>-3.1960000000000002</v>
      </c>
      <c r="O4387">
        <v>1.1819999999999999</v>
      </c>
      <c r="P4387">
        <v>1.1910000000000001</v>
      </c>
      <c r="Q4387">
        <v>1.1839999999999999</v>
      </c>
      <c r="R4387">
        <v>0.93700000000000006</v>
      </c>
      <c r="S4387">
        <v>0.42199999999999999</v>
      </c>
    </row>
    <row r="4388" spans="1:19" x14ac:dyDescent="0.3">
      <c r="A4388">
        <v>300</v>
      </c>
      <c r="B4388">
        <v>-0.187</v>
      </c>
      <c r="C4388">
        <v>-1.1870000000000001</v>
      </c>
      <c r="D4388">
        <v>-2.1829999999999998</v>
      </c>
      <c r="E4388">
        <v>-2.9980000000000002</v>
      </c>
      <c r="F4388">
        <v>-3.1909999999999998</v>
      </c>
      <c r="G4388">
        <v>4</v>
      </c>
      <c r="H4388">
        <v>0</v>
      </c>
      <c r="I4388">
        <v>4</v>
      </c>
      <c r="J4388">
        <v>-0.19500000000000001</v>
      </c>
      <c r="K4388">
        <v>-1.1879999999999999</v>
      </c>
      <c r="L4388">
        <v>-2.1840000000000002</v>
      </c>
      <c r="M4388">
        <v>-3</v>
      </c>
      <c r="N4388">
        <v>-3.1949999999999998</v>
      </c>
      <c r="O4388">
        <v>1.1830000000000001</v>
      </c>
      <c r="P4388">
        <v>1.1890000000000001</v>
      </c>
      <c r="Q4388">
        <v>1.1839999999999999</v>
      </c>
      <c r="R4388">
        <v>0.93799999999999994</v>
      </c>
      <c r="S4388">
        <v>0.42099999999999999</v>
      </c>
    </row>
    <row r="4389" spans="1:19" x14ac:dyDescent="0.3">
      <c r="A4389">
        <v>360</v>
      </c>
      <c r="B4389">
        <v>-0.187</v>
      </c>
      <c r="C4389">
        <v>-1.1870000000000001</v>
      </c>
      <c r="D4389">
        <v>-2.1829999999999998</v>
      </c>
      <c r="E4389">
        <v>-2.9980000000000002</v>
      </c>
      <c r="F4389">
        <v>-3.1909999999999998</v>
      </c>
      <c r="G4389">
        <v>4</v>
      </c>
      <c r="H4389">
        <v>0</v>
      </c>
      <c r="I4389">
        <v>4</v>
      </c>
      <c r="J4389">
        <v>-0.19500000000000001</v>
      </c>
      <c r="K4389">
        <v>-1.1879999999999999</v>
      </c>
      <c r="L4389">
        <v>-2.1829999999999998</v>
      </c>
      <c r="M4389">
        <v>-3</v>
      </c>
      <c r="N4389">
        <v>-3.194</v>
      </c>
      <c r="O4389">
        <v>1.1830000000000001</v>
      </c>
      <c r="P4389">
        <v>1.1879999999999999</v>
      </c>
      <c r="Q4389">
        <v>1.1839999999999999</v>
      </c>
      <c r="R4389">
        <v>0.93799999999999994</v>
      </c>
      <c r="S4389">
        <v>0.42099999999999999</v>
      </c>
    </row>
    <row r="4390" spans="1:19" x14ac:dyDescent="0.3">
      <c r="A4390">
        <v>420</v>
      </c>
      <c r="B4390">
        <v>-0.187</v>
      </c>
      <c r="C4390">
        <v>-1.1870000000000001</v>
      </c>
      <c r="D4390">
        <v>-2.1829999999999998</v>
      </c>
      <c r="E4390">
        <v>-2.9980000000000002</v>
      </c>
      <c r="F4390">
        <v>-3.1909999999999998</v>
      </c>
      <c r="G4390">
        <v>4</v>
      </c>
      <c r="H4390">
        <v>0</v>
      </c>
      <c r="I4390">
        <v>4</v>
      </c>
      <c r="J4390">
        <v>-0.19600000000000001</v>
      </c>
      <c r="K4390">
        <v>-1.1890000000000001</v>
      </c>
      <c r="L4390">
        <v>-2.1829999999999998</v>
      </c>
      <c r="M4390">
        <v>-2.9990000000000001</v>
      </c>
      <c r="N4390">
        <v>-3.1930000000000001</v>
      </c>
      <c r="O4390">
        <v>1.1839999999999999</v>
      </c>
      <c r="P4390">
        <v>1.1870000000000001</v>
      </c>
      <c r="Q4390">
        <v>1.1850000000000001</v>
      </c>
      <c r="R4390">
        <v>0.93700000000000006</v>
      </c>
      <c r="S4390">
        <v>0.42099999999999999</v>
      </c>
    </row>
    <row r="4391" spans="1:19" x14ac:dyDescent="0.3">
      <c r="A4391">
        <v>480</v>
      </c>
      <c r="B4391">
        <v>-0.187</v>
      </c>
      <c r="C4391">
        <v>-1.1870000000000001</v>
      </c>
      <c r="D4391">
        <v>-2.1829999999999998</v>
      </c>
      <c r="E4391">
        <v>-2.9980000000000002</v>
      </c>
      <c r="F4391">
        <v>-3.1909999999999998</v>
      </c>
      <c r="G4391">
        <v>4</v>
      </c>
      <c r="H4391">
        <v>0</v>
      </c>
      <c r="I4391">
        <v>4</v>
      </c>
      <c r="J4391">
        <v>-0.19600000000000001</v>
      </c>
      <c r="K4391">
        <v>-1.19</v>
      </c>
      <c r="L4391">
        <v>-2.1829999999999998</v>
      </c>
      <c r="M4391">
        <v>-2.9990000000000001</v>
      </c>
      <c r="N4391">
        <v>-3.1930000000000001</v>
      </c>
      <c r="O4391">
        <v>1.1839999999999999</v>
      </c>
      <c r="P4391">
        <v>1.1859999999999999</v>
      </c>
      <c r="Q4391">
        <v>1.1850000000000001</v>
      </c>
      <c r="R4391">
        <v>0.93700000000000006</v>
      </c>
      <c r="S4391">
        <v>0.42</v>
      </c>
    </row>
    <row r="4392" spans="1:19" x14ac:dyDescent="0.3">
      <c r="A4392">
        <v>540</v>
      </c>
      <c r="B4392">
        <v>-0.187</v>
      </c>
      <c r="C4392">
        <v>-1.1870000000000001</v>
      </c>
      <c r="D4392">
        <v>-2.1829999999999998</v>
      </c>
      <c r="E4392">
        <v>-2.9980000000000002</v>
      </c>
      <c r="F4392">
        <v>-3.1909999999999998</v>
      </c>
      <c r="G4392">
        <v>4</v>
      </c>
      <c r="H4392">
        <v>0</v>
      </c>
      <c r="I4392">
        <v>4</v>
      </c>
      <c r="J4392">
        <v>-0.19600000000000001</v>
      </c>
      <c r="K4392">
        <v>-1.1910000000000001</v>
      </c>
      <c r="L4392">
        <v>-2.1829999999999998</v>
      </c>
      <c r="M4392">
        <v>-2.9990000000000001</v>
      </c>
      <c r="N4392">
        <v>-3.1920000000000002</v>
      </c>
      <c r="O4392">
        <v>1.1850000000000001</v>
      </c>
      <c r="P4392">
        <v>1.1859999999999999</v>
      </c>
      <c r="Q4392">
        <v>1.1839999999999999</v>
      </c>
      <c r="R4392">
        <v>0.93600000000000005</v>
      </c>
      <c r="S4392">
        <v>0.42</v>
      </c>
    </row>
    <row r="4393" spans="1:19" x14ac:dyDescent="0.3">
      <c r="A4393">
        <v>600</v>
      </c>
      <c r="B4393">
        <v>-0.187</v>
      </c>
      <c r="C4393">
        <v>-1.1870000000000001</v>
      </c>
      <c r="D4393">
        <v>-2.1829999999999998</v>
      </c>
      <c r="E4393">
        <v>-2.9980000000000002</v>
      </c>
      <c r="F4393">
        <v>-3.1909999999999998</v>
      </c>
      <c r="G4393">
        <v>4</v>
      </c>
      <c r="H4393">
        <v>0</v>
      </c>
      <c r="I4393">
        <v>4</v>
      </c>
      <c r="J4393">
        <v>-0.19700000000000001</v>
      </c>
      <c r="K4393">
        <v>-1.1910000000000001</v>
      </c>
      <c r="L4393">
        <v>-2.1840000000000002</v>
      </c>
      <c r="M4393">
        <v>-2.9980000000000002</v>
      </c>
      <c r="N4393">
        <v>-3.1909999999999998</v>
      </c>
      <c r="O4393">
        <v>1.1850000000000001</v>
      </c>
      <c r="P4393">
        <v>1.1859999999999999</v>
      </c>
      <c r="Q4393">
        <v>1.1839999999999999</v>
      </c>
      <c r="R4393">
        <v>0.93500000000000005</v>
      </c>
      <c r="S4393">
        <v>0.42</v>
      </c>
    </row>
    <row r="4395" spans="1:19" x14ac:dyDescent="0.3">
      <c r="A4395" t="s">
        <v>0</v>
      </c>
      <c r="B4395" t="s">
        <v>339</v>
      </c>
    </row>
    <row r="4396" spans="1:19" x14ac:dyDescent="0.3">
      <c r="A4396">
        <v>0</v>
      </c>
      <c r="B4396">
        <v>-0.187</v>
      </c>
      <c r="C4396">
        <v>-1.1870000000000001</v>
      </c>
      <c r="D4396">
        <v>-2.1829999999999998</v>
      </c>
      <c r="E4396">
        <v>-2.9929999999999999</v>
      </c>
      <c r="F4396">
        <v>-3.1819999999999999</v>
      </c>
      <c r="G4396">
        <v>4</v>
      </c>
      <c r="H4396">
        <v>0</v>
      </c>
      <c r="I4396">
        <v>4</v>
      </c>
      <c r="J4396">
        <v>-0.187</v>
      </c>
      <c r="K4396">
        <v>-1.1870000000000001</v>
      </c>
      <c r="L4396">
        <v>-2.1829999999999998</v>
      </c>
      <c r="M4396">
        <v>-2.9940000000000002</v>
      </c>
      <c r="N4396">
        <v>-3.19</v>
      </c>
      <c r="O4396">
        <v>1.17</v>
      </c>
      <c r="P4396">
        <v>1.17</v>
      </c>
      <c r="Q4396">
        <v>1.1639999999999999</v>
      </c>
      <c r="R4396">
        <v>0.91500000000000004</v>
      </c>
      <c r="S4396">
        <v>0.41899999999999998</v>
      </c>
    </row>
    <row r="4397" spans="1:19" x14ac:dyDescent="0.3">
      <c r="A4397">
        <v>60</v>
      </c>
      <c r="B4397">
        <v>-0.187</v>
      </c>
      <c r="C4397">
        <v>-1.1870000000000001</v>
      </c>
      <c r="D4397">
        <v>-2.1829999999999998</v>
      </c>
      <c r="E4397">
        <v>-2.9929999999999999</v>
      </c>
      <c r="F4397">
        <v>-3.1819999999999999</v>
      </c>
      <c r="G4397">
        <v>4</v>
      </c>
      <c r="H4397">
        <v>0</v>
      </c>
      <c r="I4397">
        <v>4</v>
      </c>
      <c r="J4397">
        <v>-0.19</v>
      </c>
      <c r="K4397">
        <v>-1.1870000000000001</v>
      </c>
      <c r="L4397">
        <v>-2.1840000000000002</v>
      </c>
      <c r="M4397">
        <v>-2.9940000000000002</v>
      </c>
      <c r="N4397">
        <v>-3.1890000000000001</v>
      </c>
      <c r="O4397">
        <v>1.175</v>
      </c>
      <c r="P4397">
        <v>1.1839999999999999</v>
      </c>
      <c r="Q4397">
        <v>1.177</v>
      </c>
      <c r="R4397">
        <v>0.92300000000000004</v>
      </c>
      <c r="S4397">
        <v>0.41899999999999998</v>
      </c>
    </row>
    <row r="4398" spans="1:19" x14ac:dyDescent="0.3">
      <c r="A4398">
        <v>120</v>
      </c>
      <c r="B4398">
        <v>-0.187</v>
      </c>
      <c r="C4398">
        <v>-1.1870000000000001</v>
      </c>
      <c r="D4398">
        <v>-2.1829999999999998</v>
      </c>
      <c r="E4398">
        <v>-2.9929999999999999</v>
      </c>
      <c r="F4398">
        <v>-3.1819999999999999</v>
      </c>
      <c r="G4398">
        <v>4</v>
      </c>
      <c r="H4398">
        <v>0</v>
      </c>
      <c r="I4398">
        <v>4</v>
      </c>
      <c r="J4398">
        <v>-0.192</v>
      </c>
      <c r="K4398">
        <v>-1.1870000000000001</v>
      </c>
      <c r="L4398">
        <v>-2.1829999999999998</v>
      </c>
      <c r="M4398">
        <v>-2.9940000000000002</v>
      </c>
      <c r="N4398">
        <v>-3.1890000000000001</v>
      </c>
      <c r="O4398">
        <v>1.1779999999999999</v>
      </c>
      <c r="P4398">
        <v>1.1879999999999999</v>
      </c>
      <c r="Q4398">
        <v>1.181</v>
      </c>
      <c r="R4398">
        <v>0.92700000000000005</v>
      </c>
      <c r="S4398">
        <v>0.41899999999999998</v>
      </c>
    </row>
    <row r="4399" spans="1:19" x14ac:dyDescent="0.3">
      <c r="A4399">
        <v>180</v>
      </c>
      <c r="B4399">
        <v>-0.187</v>
      </c>
      <c r="C4399">
        <v>-1.1870000000000001</v>
      </c>
      <c r="D4399">
        <v>-2.1829999999999998</v>
      </c>
      <c r="E4399">
        <v>-2.9929999999999999</v>
      </c>
      <c r="F4399">
        <v>-3.1819999999999999</v>
      </c>
      <c r="G4399">
        <v>4</v>
      </c>
      <c r="H4399">
        <v>0</v>
      </c>
      <c r="I4399">
        <v>4</v>
      </c>
      <c r="J4399">
        <v>-0.19400000000000001</v>
      </c>
      <c r="K4399">
        <v>-1.1870000000000001</v>
      </c>
      <c r="L4399">
        <v>-2.1829999999999998</v>
      </c>
      <c r="M4399">
        <v>-2.9929999999999999</v>
      </c>
      <c r="N4399">
        <v>-3.1880000000000002</v>
      </c>
      <c r="O4399">
        <v>1.18</v>
      </c>
      <c r="P4399">
        <v>1.1910000000000001</v>
      </c>
      <c r="Q4399">
        <v>1.1830000000000001</v>
      </c>
      <c r="R4399">
        <v>0.93</v>
      </c>
      <c r="S4399">
        <v>0.41899999999999998</v>
      </c>
    </row>
    <row r="4400" spans="1:19" x14ac:dyDescent="0.3">
      <c r="A4400">
        <v>240</v>
      </c>
      <c r="B4400">
        <v>-0.187</v>
      </c>
      <c r="C4400">
        <v>-1.1870000000000001</v>
      </c>
      <c r="D4400">
        <v>-2.1829999999999998</v>
      </c>
      <c r="E4400">
        <v>-2.9929999999999999</v>
      </c>
      <c r="F4400">
        <v>-3.1819999999999999</v>
      </c>
      <c r="G4400">
        <v>4</v>
      </c>
      <c r="H4400">
        <v>0</v>
      </c>
      <c r="I4400">
        <v>4</v>
      </c>
      <c r="J4400">
        <v>-0.19400000000000001</v>
      </c>
      <c r="K4400">
        <v>-1.1870000000000001</v>
      </c>
      <c r="L4400">
        <v>-2.1829999999999998</v>
      </c>
      <c r="M4400">
        <v>-2.9940000000000002</v>
      </c>
      <c r="N4400">
        <v>-3.1869999999999998</v>
      </c>
      <c r="O4400">
        <v>1.1819999999999999</v>
      </c>
      <c r="P4400">
        <v>1.1910000000000001</v>
      </c>
      <c r="Q4400">
        <v>1.1839999999999999</v>
      </c>
      <c r="R4400">
        <v>0.93100000000000005</v>
      </c>
      <c r="S4400">
        <v>0.41799999999999998</v>
      </c>
    </row>
    <row r="4401" spans="1:19" x14ac:dyDescent="0.3">
      <c r="A4401">
        <v>300</v>
      </c>
      <c r="B4401">
        <v>-0.187</v>
      </c>
      <c r="C4401">
        <v>-1.1870000000000001</v>
      </c>
      <c r="D4401">
        <v>-2.1829999999999998</v>
      </c>
      <c r="E4401">
        <v>-2.9929999999999999</v>
      </c>
      <c r="F4401">
        <v>-3.1819999999999999</v>
      </c>
      <c r="G4401">
        <v>4</v>
      </c>
      <c r="H4401">
        <v>0</v>
      </c>
      <c r="I4401">
        <v>4</v>
      </c>
      <c r="J4401">
        <v>-0.19500000000000001</v>
      </c>
      <c r="K4401">
        <v>-1.1879999999999999</v>
      </c>
      <c r="L4401">
        <v>-2.1829999999999998</v>
      </c>
      <c r="M4401">
        <v>-2.9940000000000002</v>
      </c>
      <c r="N4401">
        <v>-3.1850000000000001</v>
      </c>
      <c r="O4401">
        <v>1.1830000000000001</v>
      </c>
      <c r="P4401">
        <v>1.1890000000000001</v>
      </c>
      <c r="Q4401">
        <v>1.1839999999999999</v>
      </c>
      <c r="R4401">
        <v>0.93200000000000005</v>
      </c>
      <c r="S4401">
        <v>0.41799999999999998</v>
      </c>
    </row>
    <row r="4402" spans="1:19" x14ac:dyDescent="0.3">
      <c r="A4402">
        <v>360</v>
      </c>
      <c r="B4402">
        <v>-0.187</v>
      </c>
      <c r="C4402">
        <v>-1.1870000000000001</v>
      </c>
      <c r="D4402">
        <v>-2.1829999999999998</v>
      </c>
      <c r="E4402">
        <v>-2.9929999999999999</v>
      </c>
      <c r="F4402">
        <v>-3.1819999999999999</v>
      </c>
      <c r="G4402">
        <v>4</v>
      </c>
      <c r="H4402">
        <v>0</v>
      </c>
      <c r="I4402">
        <v>4</v>
      </c>
      <c r="J4402">
        <v>-0.19500000000000001</v>
      </c>
      <c r="K4402">
        <v>-1.1879999999999999</v>
      </c>
      <c r="L4402">
        <v>-2.1829999999999998</v>
      </c>
      <c r="M4402">
        <v>-2.9940000000000002</v>
      </c>
      <c r="N4402">
        <v>-3.1840000000000002</v>
      </c>
      <c r="O4402">
        <v>1.1830000000000001</v>
      </c>
      <c r="P4402">
        <v>1.1879999999999999</v>
      </c>
      <c r="Q4402">
        <v>1.1839999999999999</v>
      </c>
      <c r="R4402">
        <v>0.93100000000000005</v>
      </c>
      <c r="S4402">
        <v>0.41799999999999998</v>
      </c>
    </row>
    <row r="4403" spans="1:19" x14ac:dyDescent="0.3">
      <c r="A4403">
        <v>420</v>
      </c>
      <c r="B4403">
        <v>-0.187</v>
      </c>
      <c r="C4403">
        <v>-1.1870000000000001</v>
      </c>
      <c r="D4403">
        <v>-2.1829999999999998</v>
      </c>
      <c r="E4403">
        <v>-2.9929999999999999</v>
      </c>
      <c r="F4403">
        <v>-3.1819999999999999</v>
      </c>
      <c r="G4403">
        <v>4</v>
      </c>
      <c r="H4403">
        <v>0</v>
      </c>
      <c r="I4403">
        <v>4</v>
      </c>
      <c r="J4403">
        <v>-0.19600000000000001</v>
      </c>
      <c r="K4403">
        <v>-1.1890000000000001</v>
      </c>
      <c r="L4403">
        <v>-2.1829999999999998</v>
      </c>
      <c r="M4403">
        <v>-2.9940000000000002</v>
      </c>
      <c r="N4403">
        <v>-3.1829999999999998</v>
      </c>
      <c r="O4403">
        <v>1.1839999999999999</v>
      </c>
      <c r="P4403">
        <v>1.1870000000000001</v>
      </c>
      <c r="Q4403">
        <v>1.1850000000000001</v>
      </c>
      <c r="R4403">
        <v>0.93100000000000005</v>
      </c>
      <c r="S4403">
        <v>0.41699999999999998</v>
      </c>
    </row>
    <row r="4404" spans="1:19" x14ac:dyDescent="0.3">
      <c r="A4404">
        <v>480</v>
      </c>
      <c r="B4404">
        <v>-0.187</v>
      </c>
      <c r="C4404">
        <v>-1.1870000000000001</v>
      </c>
      <c r="D4404">
        <v>-2.1829999999999998</v>
      </c>
      <c r="E4404">
        <v>-2.9929999999999999</v>
      </c>
      <c r="F4404">
        <v>-3.1819999999999999</v>
      </c>
      <c r="G4404">
        <v>4</v>
      </c>
      <c r="H4404">
        <v>0</v>
      </c>
      <c r="I4404">
        <v>4</v>
      </c>
      <c r="J4404">
        <v>-0.19600000000000001</v>
      </c>
      <c r="K4404">
        <v>-1.19</v>
      </c>
      <c r="L4404">
        <v>-2.1829999999999998</v>
      </c>
      <c r="M4404">
        <v>-2.9929999999999999</v>
      </c>
      <c r="N4404">
        <v>-3.1829999999999998</v>
      </c>
      <c r="O4404">
        <v>1.1839999999999999</v>
      </c>
      <c r="P4404">
        <v>1.1859999999999999</v>
      </c>
      <c r="Q4404">
        <v>1.1850000000000001</v>
      </c>
      <c r="R4404">
        <v>0.93</v>
      </c>
      <c r="S4404">
        <v>0.41699999999999998</v>
      </c>
    </row>
    <row r="4405" spans="1:19" x14ac:dyDescent="0.3">
      <c r="A4405">
        <v>540</v>
      </c>
      <c r="B4405">
        <v>-0.187</v>
      </c>
      <c r="C4405">
        <v>-1.1870000000000001</v>
      </c>
      <c r="D4405">
        <v>-2.1829999999999998</v>
      </c>
      <c r="E4405">
        <v>-2.9929999999999999</v>
      </c>
      <c r="F4405">
        <v>-3.1819999999999999</v>
      </c>
      <c r="G4405">
        <v>4</v>
      </c>
      <c r="H4405">
        <v>0</v>
      </c>
      <c r="I4405">
        <v>4</v>
      </c>
      <c r="J4405">
        <v>-0.19600000000000001</v>
      </c>
      <c r="K4405">
        <v>-1.1910000000000001</v>
      </c>
      <c r="L4405">
        <v>-2.1829999999999998</v>
      </c>
      <c r="M4405">
        <v>-2.9929999999999999</v>
      </c>
      <c r="N4405">
        <v>-3.1819999999999999</v>
      </c>
      <c r="O4405">
        <v>1.1850000000000001</v>
      </c>
      <c r="P4405">
        <v>1.1859999999999999</v>
      </c>
      <c r="Q4405">
        <v>1.1839999999999999</v>
      </c>
      <c r="R4405">
        <v>0.92900000000000005</v>
      </c>
      <c r="S4405">
        <v>0.41699999999999998</v>
      </c>
    </row>
    <row r="4406" spans="1:19" x14ac:dyDescent="0.3">
      <c r="A4406">
        <v>600</v>
      </c>
      <c r="B4406">
        <v>-0.187</v>
      </c>
      <c r="C4406">
        <v>-1.1870000000000001</v>
      </c>
      <c r="D4406">
        <v>-2.1829999999999998</v>
      </c>
      <c r="E4406">
        <v>-2.9929999999999999</v>
      </c>
      <c r="F4406">
        <v>-3.1819999999999999</v>
      </c>
      <c r="G4406">
        <v>4</v>
      </c>
      <c r="H4406">
        <v>0</v>
      </c>
      <c r="I4406">
        <v>4</v>
      </c>
      <c r="J4406">
        <v>-0.19700000000000001</v>
      </c>
      <c r="K4406">
        <v>-1.1910000000000001</v>
      </c>
      <c r="L4406">
        <v>-2.1829999999999998</v>
      </c>
      <c r="M4406">
        <v>-2.9929999999999999</v>
      </c>
      <c r="N4406">
        <v>-3.1819999999999999</v>
      </c>
      <c r="O4406">
        <v>1.1850000000000001</v>
      </c>
      <c r="P4406">
        <v>1.1859999999999999</v>
      </c>
      <c r="Q4406">
        <v>1.1839999999999999</v>
      </c>
      <c r="R4406">
        <v>0.92900000000000005</v>
      </c>
      <c r="S4406">
        <v>0.41699999999999998</v>
      </c>
    </row>
    <row r="4408" spans="1:19" x14ac:dyDescent="0.3">
      <c r="A4408" t="s">
        <v>0</v>
      </c>
      <c r="B4408" t="s">
        <v>340</v>
      </c>
    </row>
    <row r="4409" spans="1:19" x14ac:dyDescent="0.3">
      <c r="A4409">
        <v>0</v>
      </c>
      <c r="B4409">
        <v>-0.187</v>
      </c>
      <c r="C4409">
        <v>-1.1870000000000001</v>
      </c>
      <c r="D4409">
        <v>-2.1829999999999998</v>
      </c>
      <c r="E4409">
        <v>-2.9870000000000001</v>
      </c>
      <c r="F4409">
        <v>-3.1709999999999998</v>
      </c>
      <c r="G4409">
        <v>4</v>
      </c>
      <c r="H4409">
        <v>0</v>
      </c>
      <c r="I4409">
        <v>4</v>
      </c>
      <c r="J4409">
        <v>-0.187</v>
      </c>
      <c r="K4409">
        <v>-1.1870000000000001</v>
      </c>
      <c r="L4409">
        <v>-2.1829999999999998</v>
      </c>
      <c r="M4409">
        <v>-2.9889999999999999</v>
      </c>
      <c r="N4409">
        <v>-3.18</v>
      </c>
      <c r="O4409">
        <v>1.17</v>
      </c>
      <c r="P4409">
        <v>1.17</v>
      </c>
      <c r="Q4409">
        <v>1.1639999999999999</v>
      </c>
      <c r="R4409">
        <v>0.90900000000000003</v>
      </c>
      <c r="S4409">
        <v>0.41599999999999998</v>
      </c>
    </row>
    <row r="4410" spans="1:19" x14ac:dyDescent="0.3">
      <c r="A4410">
        <v>60</v>
      </c>
      <c r="B4410">
        <v>-0.187</v>
      </c>
      <c r="C4410">
        <v>-1.1870000000000001</v>
      </c>
      <c r="D4410">
        <v>-2.1829999999999998</v>
      </c>
      <c r="E4410">
        <v>-2.9870000000000001</v>
      </c>
      <c r="F4410">
        <v>-3.1709999999999998</v>
      </c>
      <c r="G4410">
        <v>4</v>
      </c>
      <c r="H4410">
        <v>0</v>
      </c>
      <c r="I4410">
        <v>4</v>
      </c>
      <c r="J4410">
        <v>-0.19</v>
      </c>
      <c r="K4410">
        <v>-1.1870000000000001</v>
      </c>
      <c r="L4410">
        <v>-2.1829999999999998</v>
      </c>
      <c r="M4410">
        <v>-2.988</v>
      </c>
      <c r="N4410">
        <v>-3.1789999999999998</v>
      </c>
      <c r="O4410">
        <v>1.175</v>
      </c>
      <c r="P4410">
        <v>1.1839999999999999</v>
      </c>
      <c r="Q4410">
        <v>1.1759999999999999</v>
      </c>
      <c r="R4410">
        <v>0.91700000000000004</v>
      </c>
      <c r="S4410">
        <v>0.41599999999999998</v>
      </c>
    </row>
    <row r="4411" spans="1:19" x14ac:dyDescent="0.3">
      <c r="A4411">
        <v>120</v>
      </c>
      <c r="B4411">
        <v>-0.187</v>
      </c>
      <c r="C4411">
        <v>-1.1870000000000001</v>
      </c>
      <c r="D4411">
        <v>-2.1829999999999998</v>
      </c>
      <c r="E4411">
        <v>-2.9870000000000001</v>
      </c>
      <c r="F4411">
        <v>-3.1709999999999998</v>
      </c>
      <c r="G4411">
        <v>4</v>
      </c>
      <c r="H4411">
        <v>0</v>
      </c>
      <c r="I4411">
        <v>4</v>
      </c>
      <c r="J4411">
        <v>-0.192</v>
      </c>
      <c r="K4411">
        <v>-1.1870000000000001</v>
      </c>
      <c r="L4411">
        <v>-2.1829999999999998</v>
      </c>
      <c r="M4411">
        <v>-2.988</v>
      </c>
      <c r="N4411">
        <v>-3.1779999999999999</v>
      </c>
      <c r="O4411">
        <v>1.1779999999999999</v>
      </c>
      <c r="P4411">
        <v>1.1879999999999999</v>
      </c>
      <c r="Q4411">
        <v>1.181</v>
      </c>
      <c r="R4411">
        <v>0.92100000000000004</v>
      </c>
      <c r="S4411">
        <v>0.41599999999999998</v>
      </c>
    </row>
    <row r="4412" spans="1:19" x14ac:dyDescent="0.3">
      <c r="A4412">
        <v>180</v>
      </c>
      <c r="B4412">
        <v>-0.187</v>
      </c>
      <c r="C4412">
        <v>-1.1870000000000001</v>
      </c>
      <c r="D4412">
        <v>-2.1829999999999998</v>
      </c>
      <c r="E4412">
        <v>-2.9870000000000001</v>
      </c>
      <c r="F4412">
        <v>-3.1709999999999998</v>
      </c>
      <c r="G4412">
        <v>4</v>
      </c>
      <c r="H4412">
        <v>0</v>
      </c>
      <c r="I4412">
        <v>4</v>
      </c>
      <c r="J4412">
        <v>-0.19400000000000001</v>
      </c>
      <c r="K4412">
        <v>-1.1870000000000001</v>
      </c>
      <c r="L4412">
        <v>-2.1829999999999998</v>
      </c>
      <c r="M4412">
        <v>-2.988</v>
      </c>
      <c r="N4412">
        <v>-3.1779999999999999</v>
      </c>
      <c r="O4412">
        <v>1.18</v>
      </c>
      <c r="P4412">
        <v>1.1910000000000001</v>
      </c>
      <c r="Q4412">
        <v>1.1819999999999999</v>
      </c>
      <c r="R4412">
        <v>0.92300000000000004</v>
      </c>
      <c r="S4412">
        <v>0.41499999999999998</v>
      </c>
    </row>
    <row r="4413" spans="1:19" x14ac:dyDescent="0.3">
      <c r="A4413">
        <v>240</v>
      </c>
      <c r="B4413">
        <v>-0.187</v>
      </c>
      <c r="C4413">
        <v>-1.1870000000000001</v>
      </c>
      <c r="D4413">
        <v>-2.1829999999999998</v>
      </c>
      <c r="E4413">
        <v>-2.9870000000000001</v>
      </c>
      <c r="F4413">
        <v>-3.1709999999999998</v>
      </c>
      <c r="G4413">
        <v>4</v>
      </c>
      <c r="H4413">
        <v>0</v>
      </c>
      <c r="I4413">
        <v>4</v>
      </c>
      <c r="J4413">
        <v>-0.19400000000000001</v>
      </c>
      <c r="K4413">
        <v>-1.1870000000000001</v>
      </c>
      <c r="L4413">
        <v>-2.1829999999999998</v>
      </c>
      <c r="M4413">
        <v>-2.988</v>
      </c>
      <c r="N4413">
        <v>-3.177</v>
      </c>
      <c r="O4413">
        <v>1.1819999999999999</v>
      </c>
      <c r="P4413">
        <v>1.1910000000000001</v>
      </c>
      <c r="Q4413">
        <v>1.1830000000000001</v>
      </c>
      <c r="R4413">
        <v>0.92400000000000004</v>
      </c>
      <c r="S4413">
        <v>0.41499999999999998</v>
      </c>
    </row>
    <row r="4414" spans="1:19" x14ac:dyDescent="0.3">
      <c r="A4414">
        <v>300</v>
      </c>
      <c r="B4414">
        <v>-0.187</v>
      </c>
      <c r="C4414">
        <v>-1.1870000000000001</v>
      </c>
      <c r="D4414">
        <v>-2.1829999999999998</v>
      </c>
      <c r="E4414">
        <v>-2.9870000000000001</v>
      </c>
      <c r="F4414">
        <v>-3.1709999999999998</v>
      </c>
      <c r="G4414">
        <v>4</v>
      </c>
      <c r="H4414">
        <v>0</v>
      </c>
      <c r="I4414">
        <v>4</v>
      </c>
      <c r="J4414">
        <v>-0.19500000000000001</v>
      </c>
      <c r="K4414">
        <v>-1.1879999999999999</v>
      </c>
      <c r="L4414">
        <v>-2.1829999999999998</v>
      </c>
      <c r="M4414">
        <v>-2.988</v>
      </c>
      <c r="N4414">
        <v>-3.1749999999999998</v>
      </c>
      <c r="O4414">
        <v>1.1830000000000001</v>
      </c>
      <c r="P4414">
        <v>1.1890000000000001</v>
      </c>
      <c r="Q4414">
        <v>1.1830000000000001</v>
      </c>
      <c r="R4414">
        <v>0.92500000000000004</v>
      </c>
      <c r="S4414">
        <v>0.41499999999999998</v>
      </c>
    </row>
    <row r="4415" spans="1:19" x14ac:dyDescent="0.3">
      <c r="A4415">
        <v>360</v>
      </c>
      <c r="B4415">
        <v>-0.187</v>
      </c>
      <c r="C4415">
        <v>-1.1870000000000001</v>
      </c>
      <c r="D4415">
        <v>-2.1829999999999998</v>
      </c>
      <c r="E4415">
        <v>-2.9870000000000001</v>
      </c>
      <c r="F4415">
        <v>-3.1709999999999998</v>
      </c>
      <c r="G4415">
        <v>4</v>
      </c>
      <c r="H4415">
        <v>0</v>
      </c>
      <c r="I4415">
        <v>4</v>
      </c>
      <c r="J4415">
        <v>-0.19500000000000001</v>
      </c>
      <c r="K4415">
        <v>-1.1879999999999999</v>
      </c>
      <c r="L4415">
        <v>-2.1829999999999998</v>
      </c>
      <c r="M4415">
        <v>-2.988</v>
      </c>
      <c r="N4415">
        <v>-3.1739999999999999</v>
      </c>
      <c r="O4415">
        <v>1.1830000000000001</v>
      </c>
      <c r="P4415">
        <v>1.1879999999999999</v>
      </c>
      <c r="Q4415">
        <v>1.1839999999999999</v>
      </c>
      <c r="R4415">
        <v>0.92500000000000004</v>
      </c>
      <c r="S4415">
        <v>0.41399999999999998</v>
      </c>
    </row>
    <row r="4416" spans="1:19" x14ac:dyDescent="0.3">
      <c r="A4416">
        <v>420</v>
      </c>
      <c r="B4416">
        <v>-0.187</v>
      </c>
      <c r="C4416">
        <v>-1.1870000000000001</v>
      </c>
      <c r="D4416">
        <v>-2.1829999999999998</v>
      </c>
      <c r="E4416">
        <v>-2.9870000000000001</v>
      </c>
      <c r="F4416">
        <v>-3.1709999999999998</v>
      </c>
      <c r="G4416">
        <v>4</v>
      </c>
      <c r="H4416">
        <v>0</v>
      </c>
      <c r="I4416">
        <v>4</v>
      </c>
      <c r="J4416">
        <v>-0.19600000000000001</v>
      </c>
      <c r="K4416">
        <v>-1.1890000000000001</v>
      </c>
      <c r="L4416">
        <v>-2.1829999999999998</v>
      </c>
      <c r="M4416">
        <v>-2.988</v>
      </c>
      <c r="N4416">
        <v>-3.173</v>
      </c>
      <c r="O4416">
        <v>1.1839999999999999</v>
      </c>
      <c r="P4416">
        <v>1.1870000000000001</v>
      </c>
      <c r="Q4416">
        <v>1.1839999999999999</v>
      </c>
      <c r="R4416">
        <v>0.92500000000000004</v>
      </c>
      <c r="S4416">
        <v>0.41399999999999998</v>
      </c>
    </row>
    <row r="4417" spans="1:19" x14ac:dyDescent="0.3">
      <c r="A4417">
        <v>480</v>
      </c>
      <c r="B4417">
        <v>-0.187</v>
      </c>
      <c r="C4417">
        <v>-1.1870000000000001</v>
      </c>
      <c r="D4417">
        <v>-2.1829999999999998</v>
      </c>
      <c r="E4417">
        <v>-2.9870000000000001</v>
      </c>
      <c r="F4417">
        <v>-3.1709999999999998</v>
      </c>
      <c r="G4417">
        <v>4</v>
      </c>
      <c r="H4417">
        <v>0</v>
      </c>
      <c r="I4417">
        <v>4</v>
      </c>
      <c r="J4417">
        <v>-0.19600000000000001</v>
      </c>
      <c r="K4417">
        <v>-1.19</v>
      </c>
      <c r="L4417">
        <v>-2.1829999999999998</v>
      </c>
      <c r="M4417">
        <v>-2.988</v>
      </c>
      <c r="N4417">
        <v>-3.173</v>
      </c>
      <c r="O4417">
        <v>1.1839999999999999</v>
      </c>
      <c r="P4417">
        <v>1.1859999999999999</v>
      </c>
      <c r="Q4417">
        <v>1.1839999999999999</v>
      </c>
      <c r="R4417">
        <v>0.92400000000000004</v>
      </c>
      <c r="S4417">
        <v>0.41399999999999998</v>
      </c>
    </row>
    <row r="4418" spans="1:19" x14ac:dyDescent="0.3">
      <c r="A4418">
        <v>540</v>
      </c>
      <c r="B4418">
        <v>-0.187</v>
      </c>
      <c r="C4418">
        <v>-1.1870000000000001</v>
      </c>
      <c r="D4418">
        <v>-2.1829999999999998</v>
      </c>
      <c r="E4418">
        <v>-2.9870000000000001</v>
      </c>
      <c r="F4418">
        <v>-3.1709999999999998</v>
      </c>
      <c r="G4418">
        <v>4</v>
      </c>
      <c r="H4418">
        <v>0</v>
      </c>
      <c r="I4418">
        <v>4</v>
      </c>
      <c r="J4418">
        <v>-0.19600000000000001</v>
      </c>
      <c r="K4418">
        <v>-1.1910000000000001</v>
      </c>
      <c r="L4418">
        <v>-2.1829999999999998</v>
      </c>
      <c r="M4418">
        <v>-2.9870000000000001</v>
      </c>
      <c r="N4418">
        <v>-3.1720000000000002</v>
      </c>
      <c r="O4418">
        <v>1.1850000000000001</v>
      </c>
      <c r="P4418">
        <v>1.1859999999999999</v>
      </c>
      <c r="Q4418">
        <v>1.1839999999999999</v>
      </c>
      <c r="R4418">
        <v>0.92300000000000004</v>
      </c>
      <c r="S4418">
        <v>0.41299999999999998</v>
      </c>
    </row>
    <row r="4419" spans="1:19" x14ac:dyDescent="0.3">
      <c r="A4419">
        <v>600</v>
      </c>
      <c r="B4419">
        <v>-0.187</v>
      </c>
      <c r="C4419">
        <v>-1.1870000000000001</v>
      </c>
      <c r="D4419">
        <v>-2.1829999999999998</v>
      </c>
      <c r="E4419">
        <v>-2.9870000000000001</v>
      </c>
      <c r="F4419">
        <v>-3.1709999999999998</v>
      </c>
      <c r="G4419">
        <v>4</v>
      </c>
      <c r="H4419">
        <v>0</v>
      </c>
      <c r="I4419">
        <v>4</v>
      </c>
      <c r="J4419">
        <v>-0.19700000000000001</v>
      </c>
      <c r="K4419">
        <v>-1.1910000000000001</v>
      </c>
      <c r="L4419">
        <v>-2.1829999999999998</v>
      </c>
      <c r="M4419">
        <v>-2.9870000000000001</v>
      </c>
      <c r="N4419">
        <v>-3.1709999999999998</v>
      </c>
      <c r="O4419">
        <v>1.1850000000000001</v>
      </c>
      <c r="P4419">
        <v>1.1859999999999999</v>
      </c>
      <c r="Q4419">
        <v>1.1830000000000001</v>
      </c>
      <c r="R4419">
        <v>0.92200000000000004</v>
      </c>
      <c r="S4419">
        <v>0.41299999999999998</v>
      </c>
    </row>
    <row r="4421" spans="1:19" x14ac:dyDescent="0.3">
      <c r="A4421" t="s">
        <v>0</v>
      </c>
      <c r="B4421" t="s">
        <v>341</v>
      </c>
    </row>
    <row r="4422" spans="1:19" x14ac:dyDescent="0.3">
      <c r="A4422">
        <v>0</v>
      </c>
      <c r="B4422">
        <v>-0.187</v>
      </c>
      <c r="C4422">
        <v>-1.1870000000000001</v>
      </c>
      <c r="D4422">
        <v>-2.1829999999999998</v>
      </c>
      <c r="E4422">
        <v>-2.9809999999999999</v>
      </c>
      <c r="F4422">
        <v>-3.161</v>
      </c>
      <c r="G4422">
        <v>4</v>
      </c>
      <c r="H4422">
        <v>0</v>
      </c>
      <c r="I4422">
        <v>4</v>
      </c>
      <c r="J4422">
        <v>-0.187</v>
      </c>
      <c r="K4422">
        <v>-1.1870000000000001</v>
      </c>
      <c r="L4422">
        <v>-2.1829999999999998</v>
      </c>
      <c r="M4422">
        <v>-2.9830000000000001</v>
      </c>
      <c r="N4422">
        <v>-3.17</v>
      </c>
      <c r="O4422">
        <v>1.17</v>
      </c>
      <c r="P4422">
        <v>1.17</v>
      </c>
      <c r="Q4422">
        <v>1.163</v>
      </c>
      <c r="R4422">
        <v>0.90300000000000002</v>
      </c>
      <c r="S4422">
        <v>0.41299999999999998</v>
      </c>
    </row>
    <row r="4423" spans="1:19" x14ac:dyDescent="0.3">
      <c r="A4423">
        <v>60</v>
      </c>
      <c r="B4423">
        <v>-0.187</v>
      </c>
      <c r="C4423">
        <v>-1.1870000000000001</v>
      </c>
      <c r="D4423">
        <v>-2.1829999999999998</v>
      </c>
      <c r="E4423">
        <v>-2.9809999999999999</v>
      </c>
      <c r="F4423">
        <v>-3.161</v>
      </c>
      <c r="G4423">
        <v>4</v>
      </c>
      <c r="H4423">
        <v>0</v>
      </c>
      <c r="I4423">
        <v>4</v>
      </c>
      <c r="J4423">
        <v>-0.19</v>
      </c>
      <c r="K4423">
        <v>-1.1870000000000001</v>
      </c>
      <c r="L4423">
        <v>-2.1829999999999998</v>
      </c>
      <c r="M4423">
        <v>-2.9820000000000002</v>
      </c>
      <c r="N4423">
        <v>-3.169</v>
      </c>
      <c r="O4423">
        <v>1.175</v>
      </c>
      <c r="P4423">
        <v>1.1839999999999999</v>
      </c>
      <c r="Q4423">
        <v>1.1759999999999999</v>
      </c>
      <c r="R4423">
        <v>0.91</v>
      </c>
      <c r="S4423">
        <v>0.41299999999999998</v>
      </c>
    </row>
    <row r="4424" spans="1:19" x14ac:dyDescent="0.3">
      <c r="A4424">
        <v>120</v>
      </c>
      <c r="B4424">
        <v>-0.187</v>
      </c>
      <c r="C4424">
        <v>-1.1870000000000001</v>
      </c>
      <c r="D4424">
        <v>-2.1829999999999998</v>
      </c>
      <c r="E4424">
        <v>-2.9809999999999999</v>
      </c>
      <c r="F4424">
        <v>-3.161</v>
      </c>
      <c r="G4424">
        <v>4</v>
      </c>
      <c r="H4424">
        <v>0</v>
      </c>
      <c r="I4424">
        <v>4</v>
      </c>
      <c r="J4424">
        <v>-0.192</v>
      </c>
      <c r="K4424">
        <v>-1.1870000000000001</v>
      </c>
      <c r="L4424">
        <v>-2.1829999999999998</v>
      </c>
      <c r="M4424">
        <v>-2.9820000000000002</v>
      </c>
      <c r="N4424">
        <v>-3.1680000000000001</v>
      </c>
      <c r="O4424">
        <v>1.1779999999999999</v>
      </c>
      <c r="P4424">
        <v>1.1879999999999999</v>
      </c>
      <c r="Q4424">
        <v>1.181</v>
      </c>
      <c r="R4424">
        <v>0.91400000000000003</v>
      </c>
      <c r="S4424">
        <v>0.41199999999999998</v>
      </c>
    </row>
    <row r="4425" spans="1:19" x14ac:dyDescent="0.3">
      <c r="A4425">
        <v>180</v>
      </c>
      <c r="B4425">
        <v>-0.187</v>
      </c>
      <c r="C4425">
        <v>-1.1870000000000001</v>
      </c>
      <c r="D4425">
        <v>-2.1829999999999998</v>
      </c>
      <c r="E4425">
        <v>-2.9809999999999999</v>
      </c>
      <c r="F4425">
        <v>-3.161</v>
      </c>
      <c r="G4425">
        <v>4</v>
      </c>
      <c r="H4425">
        <v>0</v>
      </c>
      <c r="I4425">
        <v>4</v>
      </c>
      <c r="J4425">
        <v>-0.19400000000000001</v>
      </c>
      <c r="K4425">
        <v>-1.1870000000000001</v>
      </c>
      <c r="L4425">
        <v>-2.1829999999999998</v>
      </c>
      <c r="M4425">
        <v>-2.9820000000000002</v>
      </c>
      <c r="N4425">
        <v>-3.1669999999999998</v>
      </c>
      <c r="O4425">
        <v>1.18</v>
      </c>
      <c r="P4425">
        <v>1.1910000000000001</v>
      </c>
      <c r="Q4425">
        <v>1.1819999999999999</v>
      </c>
      <c r="R4425">
        <v>0.91700000000000004</v>
      </c>
      <c r="S4425">
        <v>0.41199999999999998</v>
      </c>
    </row>
    <row r="4426" spans="1:19" x14ac:dyDescent="0.3">
      <c r="A4426">
        <v>240</v>
      </c>
      <c r="B4426">
        <v>-0.187</v>
      </c>
      <c r="C4426">
        <v>-1.1870000000000001</v>
      </c>
      <c r="D4426">
        <v>-2.1829999999999998</v>
      </c>
      <c r="E4426">
        <v>-2.9809999999999999</v>
      </c>
      <c r="F4426">
        <v>-3.161</v>
      </c>
      <c r="G4426">
        <v>4</v>
      </c>
      <c r="H4426">
        <v>0</v>
      </c>
      <c r="I4426">
        <v>4</v>
      </c>
      <c r="J4426">
        <v>-0.19400000000000001</v>
      </c>
      <c r="K4426">
        <v>-1.1870000000000001</v>
      </c>
      <c r="L4426">
        <v>-2.1829999999999998</v>
      </c>
      <c r="M4426">
        <v>-2.9820000000000002</v>
      </c>
      <c r="N4426">
        <v>-3.1669999999999998</v>
      </c>
      <c r="O4426">
        <v>1.1819999999999999</v>
      </c>
      <c r="P4426">
        <v>1.1910000000000001</v>
      </c>
      <c r="Q4426">
        <v>1.1830000000000001</v>
      </c>
      <c r="R4426">
        <v>0.91800000000000004</v>
      </c>
      <c r="S4426">
        <v>0.41199999999999998</v>
      </c>
    </row>
    <row r="4427" spans="1:19" x14ac:dyDescent="0.3">
      <c r="A4427">
        <v>300</v>
      </c>
      <c r="B4427">
        <v>-0.187</v>
      </c>
      <c r="C4427">
        <v>-1.1870000000000001</v>
      </c>
      <c r="D4427">
        <v>-2.1829999999999998</v>
      </c>
      <c r="E4427">
        <v>-2.9809999999999999</v>
      </c>
      <c r="F4427">
        <v>-3.161</v>
      </c>
      <c r="G4427">
        <v>4</v>
      </c>
      <c r="H4427">
        <v>0</v>
      </c>
      <c r="I4427">
        <v>4</v>
      </c>
      <c r="J4427">
        <v>-0.19500000000000001</v>
      </c>
      <c r="K4427">
        <v>-1.1879999999999999</v>
      </c>
      <c r="L4427">
        <v>-2.1829999999999998</v>
      </c>
      <c r="M4427">
        <v>-2.9820000000000002</v>
      </c>
      <c r="N4427">
        <v>-3.165</v>
      </c>
      <c r="O4427">
        <v>1.1830000000000001</v>
      </c>
      <c r="P4427">
        <v>1.1890000000000001</v>
      </c>
      <c r="Q4427">
        <v>1.1830000000000001</v>
      </c>
      <c r="R4427">
        <v>0.91900000000000004</v>
      </c>
      <c r="S4427">
        <v>0.41099999999999998</v>
      </c>
    </row>
    <row r="4428" spans="1:19" x14ac:dyDescent="0.3">
      <c r="A4428">
        <v>360</v>
      </c>
      <c r="B4428">
        <v>-0.187</v>
      </c>
      <c r="C4428">
        <v>-1.1870000000000001</v>
      </c>
      <c r="D4428">
        <v>-2.1829999999999998</v>
      </c>
      <c r="E4428">
        <v>-2.9809999999999999</v>
      </c>
      <c r="F4428">
        <v>-3.161</v>
      </c>
      <c r="G4428">
        <v>4</v>
      </c>
      <c r="H4428">
        <v>0</v>
      </c>
      <c r="I4428">
        <v>4</v>
      </c>
      <c r="J4428">
        <v>-0.19500000000000001</v>
      </c>
      <c r="K4428">
        <v>-1.1879999999999999</v>
      </c>
      <c r="L4428">
        <v>-2.1829999999999998</v>
      </c>
      <c r="M4428">
        <v>-2.9820000000000002</v>
      </c>
      <c r="N4428">
        <v>-3.1640000000000001</v>
      </c>
      <c r="O4428">
        <v>1.1830000000000001</v>
      </c>
      <c r="P4428">
        <v>1.1879999999999999</v>
      </c>
      <c r="Q4428">
        <v>1.1830000000000001</v>
      </c>
      <c r="R4428">
        <v>0.91800000000000004</v>
      </c>
      <c r="S4428">
        <v>0.41099999999999998</v>
      </c>
    </row>
    <row r="4429" spans="1:19" x14ac:dyDescent="0.3">
      <c r="A4429">
        <v>420</v>
      </c>
      <c r="B4429">
        <v>-0.187</v>
      </c>
      <c r="C4429">
        <v>-1.1870000000000001</v>
      </c>
      <c r="D4429">
        <v>-2.1829999999999998</v>
      </c>
      <c r="E4429">
        <v>-2.9809999999999999</v>
      </c>
      <c r="F4429">
        <v>-3.161</v>
      </c>
      <c r="G4429">
        <v>4</v>
      </c>
      <c r="H4429">
        <v>0</v>
      </c>
      <c r="I4429">
        <v>4</v>
      </c>
      <c r="J4429">
        <v>-0.19600000000000001</v>
      </c>
      <c r="K4429">
        <v>-1.1890000000000001</v>
      </c>
      <c r="L4429">
        <v>-2.1829999999999998</v>
      </c>
      <c r="M4429">
        <v>-2.9820000000000002</v>
      </c>
      <c r="N4429">
        <v>-3.1640000000000001</v>
      </c>
      <c r="O4429">
        <v>1.1839999999999999</v>
      </c>
      <c r="P4429">
        <v>1.1870000000000001</v>
      </c>
      <c r="Q4429">
        <v>1.1839999999999999</v>
      </c>
      <c r="R4429">
        <v>0.91800000000000004</v>
      </c>
      <c r="S4429">
        <v>0.41099999999999998</v>
      </c>
    </row>
    <row r="4430" spans="1:19" x14ac:dyDescent="0.3">
      <c r="A4430">
        <v>480</v>
      </c>
      <c r="B4430">
        <v>-0.187</v>
      </c>
      <c r="C4430">
        <v>-1.1870000000000001</v>
      </c>
      <c r="D4430">
        <v>-2.1829999999999998</v>
      </c>
      <c r="E4430">
        <v>-2.9809999999999999</v>
      </c>
      <c r="F4430">
        <v>-3.161</v>
      </c>
      <c r="G4430">
        <v>4</v>
      </c>
      <c r="H4430">
        <v>0</v>
      </c>
      <c r="I4430">
        <v>4</v>
      </c>
      <c r="J4430">
        <v>-0.19600000000000001</v>
      </c>
      <c r="K4430">
        <v>-1.19</v>
      </c>
      <c r="L4430">
        <v>-2.1829999999999998</v>
      </c>
      <c r="M4430">
        <v>-2.9820000000000002</v>
      </c>
      <c r="N4430">
        <v>-3.1629999999999998</v>
      </c>
      <c r="O4430">
        <v>1.1839999999999999</v>
      </c>
      <c r="P4430">
        <v>1.1859999999999999</v>
      </c>
      <c r="Q4430">
        <v>1.1839999999999999</v>
      </c>
      <c r="R4430">
        <v>0.91700000000000004</v>
      </c>
      <c r="S4430">
        <v>0.41</v>
      </c>
    </row>
    <row r="4431" spans="1:19" x14ac:dyDescent="0.3">
      <c r="A4431">
        <v>540</v>
      </c>
      <c r="B4431">
        <v>-0.187</v>
      </c>
      <c r="C4431">
        <v>-1.1870000000000001</v>
      </c>
      <c r="D4431">
        <v>-2.1829999999999998</v>
      </c>
      <c r="E4431">
        <v>-2.9809999999999999</v>
      </c>
      <c r="F4431">
        <v>-3.161</v>
      </c>
      <c r="G4431">
        <v>4</v>
      </c>
      <c r="H4431">
        <v>0</v>
      </c>
      <c r="I4431">
        <v>4</v>
      </c>
      <c r="J4431">
        <v>-0.19600000000000001</v>
      </c>
      <c r="K4431">
        <v>-1.1910000000000001</v>
      </c>
      <c r="L4431">
        <v>-2.1829999999999998</v>
      </c>
      <c r="M4431">
        <v>-2.9820000000000002</v>
      </c>
      <c r="N4431">
        <v>-3.1619999999999999</v>
      </c>
      <c r="O4431">
        <v>1.1850000000000001</v>
      </c>
      <c r="P4431">
        <v>1.1859999999999999</v>
      </c>
      <c r="Q4431">
        <v>1.1830000000000001</v>
      </c>
      <c r="R4431">
        <v>0.91700000000000004</v>
      </c>
      <c r="S4431">
        <v>0.41</v>
      </c>
    </row>
    <row r="4432" spans="1:19" x14ac:dyDescent="0.3">
      <c r="A4432">
        <v>600</v>
      </c>
      <c r="B4432">
        <v>-0.187</v>
      </c>
      <c r="C4432">
        <v>-1.1870000000000001</v>
      </c>
      <c r="D4432">
        <v>-2.1829999999999998</v>
      </c>
      <c r="E4432">
        <v>-2.9809999999999999</v>
      </c>
      <c r="F4432">
        <v>-3.161</v>
      </c>
      <c r="G4432">
        <v>4</v>
      </c>
      <c r="H4432">
        <v>0</v>
      </c>
      <c r="I4432">
        <v>4</v>
      </c>
      <c r="J4432">
        <v>-0.19700000000000001</v>
      </c>
      <c r="K4432">
        <v>-1.1910000000000001</v>
      </c>
      <c r="L4432">
        <v>-2.1829999999999998</v>
      </c>
      <c r="M4432">
        <v>-2.9809999999999999</v>
      </c>
      <c r="N4432">
        <v>-3.161</v>
      </c>
      <c r="O4432">
        <v>1.1850000000000001</v>
      </c>
      <c r="P4432">
        <v>1.1859999999999999</v>
      </c>
      <c r="Q4432">
        <v>1.1830000000000001</v>
      </c>
      <c r="R4432">
        <v>0.91600000000000004</v>
      </c>
      <c r="S4432">
        <v>0.41</v>
      </c>
    </row>
    <row r="4434" spans="1:19" x14ac:dyDescent="0.3">
      <c r="A4434" t="s">
        <v>0</v>
      </c>
      <c r="B4434" t="s">
        <v>342</v>
      </c>
    </row>
    <row r="4435" spans="1:19" x14ac:dyDescent="0.3">
      <c r="A4435">
        <v>0</v>
      </c>
      <c r="B4435">
        <v>-0.187</v>
      </c>
      <c r="C4435">
        <v>-1.1870000000000001</v>
      </c>
      <c r="D4435">
        <v>-2.1819999999999999</v>
      </c>
      <c r="E4435">
        <v>-2.9750000000000001</v>
      </c>
      <c r="F4435">
        <v>-3.1520000000000001</v>
      </c>
      <c r="G4435">
        <v>4</v>
      </c>
      <c r="H4435">
        <v>0</v>
      </c>
      <c r="I4435">
        <v>4</v>
      </c>
      <c r="J4435">
        <v>-0.187</v>
      </c>
      <c r="K4435">
        <v>-1.1870000000000001</v>
      </c>
      <c r="L4435">
        <v>-2.1829999999999998</v>
      </c>
      <c r="M4435">
        <v>-2.9769999999999999</v>
      </c>
      <c r="N4435">
        <v>-3.16</v>
      </c>
      <c r="O4435">
        <v>1.17</v>
      </c>
      <c r="P4435">
        <v>1.17</v>
      </c>
      <c r="Q4435">
        <v>1.163</v>
      </c>
      <c r="R4435">
        <v>0.89700000000000002</v>
      </c>
      <c r="S4435">
        <v>0.41</v>
      </c>
    </row>
    <row r="4436" spans="1:19" x14ac:dyDescent="0.3">
      <c r="A4436">
        <v>60</v>
      </c>
      <c r="B4436">
        <v>-0.187</v>
      </c>
      <c r="C4436">
        <v>-1.1870000000000001</v>
      </c>
      <c r="D4436">
        <v>-2.1819999999999999</v>
      </c>
      <c r="E4436">
        <v>-2.9750000000000001</v>
      </c>
      <c r="F4436">
        <v>-3.1520000000000001</v>
      </c>
      <c r="G4436">
        <v>4</v>
      </c>
      <c r="H4436">
        <v>0</v>
      </c>
      <c r="I4436">
        <v>4</v>
      </c>
      <c r="J4436">
        <v>-0.19</v>
      </c>
      <c r="K4436">
        <v>-1.1870000000000001</v>
      </c>
      <c r="L4436">
        <v>-2.1829999999999998</v>
      </c>
      <c r="M4436">
        <v>-2.9769999999999999</v>
      </c>
      <c r="N4436">
        <v>-3.1589999999999998</v>
      </c>
      <c r="O4436">
        <v>1.175</v>
      </c>
      <c r="P4436">
        <v>1.1839999999999999</v>
      </c>
      <c r="Q4436">
        <v>1.1759999999999999</v>
      </c>
      <c r="R4436">
        <v>0.90300000000000002</v>
      </c>
      <c r="S4436">
        <v>0.40899999999999997</v>
      </c>
    </row>
    <row r="4437" spans="1:19" x14ac:dyDescent="0.3">
      <c r="A4437">
        <v>120</v>
      </c>
      <c r="B4437">
        <v>-0.187</v>
      </c>
      <c r="C4437">
        <v>-1.1870000000000001</v>
      </c>
      <c r="D4437">
        <v>-2.1819999999999999</v>
      </c>
      <c r="E4437">
        <v>-2.9750000000000001</v>
      </c>
      <c r="F4437">
        <v>-3.1520000000000001</v>
      </c>
      <c r="G4437">
        <v>4</v>
      </c>
      <c r="H4437">
        <v>0</v>
      </c>
      <c r="I4437">
        <v>4</v>
      </c>
      <c r="J4437">
        <v>-0.192</v>
      </c>
      <c r="K4437">
        <v>-1.1870000000000001</v>
      </c>
      <c r="L4437">
        <v>-2.1819999999999999</v>
      </c>
      <c r="M4437">
        <v>-2.976</v>
      </c>
      <c r="N4437">
        <v>-3.1579999999999999</v>
      </c>
      <c r="O4437">
        <v>1.1779999999999999</v>
      </c>
      <c r="P4437">
        <v>1.1879999999999999</v>
      </c>
      <c r="Q4437">
        <v>1.18</v>
      </c>
      <c r="R4437">
        <v>0.90700000000000003</v>
      </c>
      <c r="S4437">
        <v>0.40899999999999997</v>
      </c>
    </row>
    <row r="4438" spans="1:19" x14ac:dyDescent="0.3">
      <c r="A4438">
        <v>180</v>
      </c>
      <c r="B4438">
        <v>-0.187</v>
      </c>
      <c r="C4438">
        <v>-1.1870000000000001</v>
      </c>
      <c r="D4438">
        <v>-2.1819999999999999</v>
      </c>
      <c r="E4438">
        <v>-2.9750000000000001</v>
      </c>
      <c r="F4438">
        <v>-3.1520000000000001</v>
      </c>
      <c r="G4438">
        <v>4</v>
      </c>
      <c r="H4438">
        <v>0</v>
      </c>
      <c r="I4438">
        <v>4</v>
      </c>
      <c r="J4438">
        <v>-0.19400000000000001</v>
      </c>
      <c r="K4438">
        <v>-1.1870000000000001</v>
      </c>
      <c r="L4438">
        <v>-2.1829999999999998</v>
      </c>
      <c r="M4438">
        <v>-2.976</v>
      </c>
      <c r="N4438">
        <v>-3.157</v>
      </c>
      <c r="O4438">
        <v>1.18</v>
      </c>
      <c r="P4438">
        <v>1.1910000000000001</v>
      </c>
      <c r="Q4438">
        <v>1.1819999999999999</v>
      </c>
      <c r="R4438">
        <v>0.91</v>
      </c>
      <c r="S4438">
        <v>0.40899999999999997</v>
      </c>
    </row>
    <row r="4439" spans="1:19" x14ac:dyDescent="0.3">
      <c r="A4439">
        <v>240</v>
      </c>
      <c r="B4439">
        <v>-0.187</v>
      </c>
      <c r="C4439">
        <v>-1.1870000000000001</v>
      </c>
      <c r="D4439">
        <v>-2.1819999999999999</v>
      </c>
      <c r="E4439">
        <v>-2.9750000000000001</v>
      </c>
      <c r="F4439">
        <v>-3.1520000000000001</v>
      </c>
      <c r="G4439">
        <v>4</v>
      </c>
      <c r="H4439">
        <v>0</v>
      </c>
      <c r="I4439">
        <v>4</v>
      </c>
      <c r="J4439">
        <v>-0.19400000000000001</v>
      </c>
      <c r="K4439">
        <v>-1.1870000000000001</v>
      </c>
      <c r="L4439">
        <v>-2.1819999999999999</v>
      </c>
      <c r="M4439">
        <v>-2.976</v>
      </c>
      <c r="N4439">
        <v>-3.157</v>
      </c>
      <c r="O4439">
        <v>1.1819999999999999</v>
      </c>
      <c r="P4439">
        <v>1.1910000000000001</v>
      </c>
      <c r="Q4439">
        <v>1.1830000000000001</v>
      </c>
      <c r="R4439">
        <v>0.91100000000000003</v>
      </c>
      <c r="S4439">
        <v>0.40799999999999997</v>
      </c>
    </row>
    <row r="4440" spans="1:19" x14ac:dyDescent="0.3">
      <c r="A4440">
        <v>300</v>
      </c>
      <c r="B4440">
        <v>-0.187</v>
      </c>
      <c r="C4440">
        <v>-1.1870000000000001</v>
      </c>
      <c r="D4440">
        <v>-2.1819999999999999</v>
      </c>
      <c r="E4440">
        <v>-2.9750000000000001</v>
      </c>
      <c r="F4440">
        <v>-3.1520000000000001</v>
      </c>
      <c r="G4440">
        <v>4</v>
      </c>
      <c r="H4440">
        <v>0</v>
      </c>
      <c r="I4440">
        <v>4</v>
      </c>
      <c r="J4440">
        <v>-0.19500000000000001</v>
      </c>
      <c r="K4440">
        <v>-1.1879999999999999</v>
      </c>
      <c r="L4440">
        <v>-2.1829999999999998</v>
      </c>
      <c r="M4440">
        <v>-2.976</v>
      </c>
      <c r="N4440">
        <v>-3.1549999999999998</v>
      </c>
      <c r="O4440">
        <v>1.1830000000000001</v>
      </c>
      <c r="P4440">
        <v>1.1890000000000001</v>
      </c>
      <c r="Q4440">
        <v>1.1830000000000001</v>
      </c>
      <c r="R4440">
        <v>0.91200000000000003</v>
      </c>
      <c r="S4440">
        <v>0.40799999999999997</v>
      </c>
    </row>
    <row r="4441" spans="1:19" x14ac:dyDescent="0.3">
      <c r="A4441">
        <v>360</v>
      </c>
      <c r="B4441">
        <v>-0.187</v>
      </c>
      <c r="C4441">
        <v>-1.1870000000000001</v>
      </c>
      <c r="D4441">
        <v>-2.1819999999999999</v>
      </c>
      <c r="E4441">
        <v>-2.9750000000000001</v>
      </c>
      <c r="F4441">
        <v>-3.1520000000000001</v>
      </c>
      <c r="G4441">
        <v>4</v>
      </c>
      <c r="H4441">
        <v>0</v>
      </c>
      <c r="I4441">
        <v>4</v>
      </c>
      <c r="J4441">
        <v>-0.19500000000000001</v>
      </c>
      <c r="K4441">
        <v>-1.1879999999999999</v>
      </c>
      <c r="L4441">
        <v>-2.1819999999999999</v>
      </c>
      <c r="M4441">
        <v>-2.976</v>
      </c>
      <c r="N4441">
        <v>-3.1539999999999999</v>
      </c>
      <c r="O4441">
        <v>1.1830000000000001</v>
      </c>
      <c r="P4441">
        <v>1.1879999999999999</v>
      </c>
      <c r="Q4441">
        <v>1.1830000000000001</v>
      </c>
      <c r="R4441">
        <v>0.91200000000000003</v>
      </c>
      <c r="S4441">
        <v>0.40799999999999997</v>
      </c>
    </row>
    <row r="4442" spans="1:19" x14ac:dyDescent="0.3">
      <c r="A4442">
        <v>420</v>
      </c>
      <c r="B4442">
        <v>-0.187</v>
      </c>
      <c r="C4442">
        <v>-1.1870000000000001</v>
      </c>
      <c r="D4442">
        <v>-2.1819999999999999</v>
      </c>
      <c r="E4442">
        <v>-2.9750000000000001</v>
      </c>
      <c r="F4442">
        <v>-3.1520000000000001</v>
      </c>
      <c r="G4442">
        <v>4</v>
      </c>
      <c r="H4442">
        <v>0</v>
      </c>
      <c r="I4442">
        <v>4</v>
      </c>
      <c r="J4442">
        <v>-0.19600000000000001</v>
      </c>
      <c r="K4442">
        <v>-1.1890000000000001</v>
      </c>
      <c r="L4442">
        <v>-2.1819999999999999</v>
      </c>
      <c r="M4442">
        <v>-2.976</v>
      </c>
      <c r="N4442">
        <v>-3.153</v>
      </c>
      <c r="O4442">
        <v>1.1839999999999999</v>
      </c>
      <c r="P4442">
        <v>1.1870000000000001</v>
      </c>
      <c r="Q4442">
        <v>1.1839999999999999</v>
      </c>
      <c r="R4442">
        <v>0.91100000000000003</v>
      </c>
      <c r="S4442">
        <v>0.40699999999999997</v>
      </c>
    </row>
    <row r="4443" spans="1:19" x14ac:dyDescent="0.3">
      <c r="A4443">
        <v>480</v>
      </c>
      <c r="B4443">
        <v>-0.187</v>
      </c>
      <c r="C4443">
        <v>-1.1870000000000001</v>
      </c>
      <c r="D4443">
        <v>-2.1819999999999999</v>
      </c>
      <c r="E4443">
        <v>-2.9750000000000001</v>
      </c>
      <c r="F4443">
        <v>-3.1520000000000001</v>
      </c>
      <c r="G4443">
        <v>4</v>
      </c>
      <c r="H4443">
        <v>0</v>
      </c>
      <c r="I4443">
        <v>4</v>
      </c>
      <c r="J4443">
        <v>-0.19600000000000001</v>
      </c>
      <c r="K4443">
        <v>-1.19</v>
      </c>
      <c r="L4443">
        <v>-2.1819999999999999</v>
      </c>
      <c r="M4443">
        <v>-2.976</v>
      </c>
      <c r="N4443">
        <v>-3.153</v>
      </c>
      <c r="O4443">
        <v>1.1839999999999999</v>
      </c>
      <c r="P4443">
        <v>1.1859999999999999</v>
      </c>
      <c r="Q4443">
        <v>1.1839999999999999</v>
      </c>
      <c r="R4443">
        <v>0.91100000000000003</v>
      </c>
      <c r="S4443">
        <v>0.40699999999999997</v>
      </c>
    </row>
    <row r="4444" spans="1:19" x14ac:dyDescent="0.3">
      <c r="A4444">
        <v>540</v>
      </c>
      <c r="B4444">
        <v>-0.187</v>
      </c>
      <c r="C4444">
        <v>-1.1870000000000001</v>
      </c>
      <c r="D4444">
        <v>-2.1819999999999999</v>
      </c>
      <c r="E4444">
        <v>-2.9750000000000001</v>
      </c>
      <c r="F4444">
        <v>-3.1520000000000001</v>
      </c>
      <c r="G4444">
        <v>4</v>
      </c>
      <c r="H4444">
        <v>0</v>
      </c>
      <c r="I4444">
        <v>4</v>
      </c>
      <c r="J4444">
        <v>-0.19600000000000001</v>
      </c>
      <c r="K4444">
        <v>-1.1910000000000001</v>
      </c>
      <c r="L4444">
        <v>-2.1819999999999999</v>
      </c>
      <c r="M4444">
        <v>-2.9750000000000001</v>
      </c>
      <c r="N4444">
        <v>-3.1520000000000001</v>
      </c>
      <c r="O4444">
        <v>1.1850000000000001</v>
      </c>
      <c r="P4444">
        <v>1.1859999999999999</v>
      </c>
      <c r="Q4444">
        <v>1.1830000000000001</v>
      </c>
      <c r="R4444">
        <v>0.91</v>
      </c>
      <c r="S4444">
        <v>0.40699999999999997</v>
      </c>
    </row>
    <row r="4445" spans="1:19" x14ac:dyDescent="0.3">
      <c r="A4445">
        <v>600</v>
      </c>
      <c r="B4445">
        <v>-0.187</v>
      </c>
      <c r="C4445">
        <v>-1.1870000000000001</v>
      </c>
      <c r="D4445">
        <v>-2.1819999999999999</v>
      </c>
      <c r="E4445">
        <v>-2.9750000000000001</v>
      </c>
      <c r="F4445">
        <v>-3.1520000000000001</v>
      </c>
      <c r="G4445">
        <v>4</v>
      </c>
      <c r="H4445">
        <v>0</v>
      </c>
      <c r="I4445">
        <v>4</v>
      </c>
      <c r="J4445">
        <v>-0.19700000000000001</v>
      </c>
      <c r="K4445">
        <v>-1.1910000000000001</v>
      </c>
      <c r="L4445">
        <v>-2.1829999999999998</v>
      </c>
      <c r="M4445">
        <v>-2.9750000000000001</v>
      </c>
      <c r="N4445">
        <v>-3.1520000000000001</v>
      </c>
      <c r="O4445">
        <v>1.1850000000000001</v>
      </c>
      <c r="P4445">
        <v>1.1859999999999999</v>
      </c>
      <c r="Q4445">
        <v>1.1830000000000001</v>
      </c>
      <c r="R4445">
        <v>0.90900000000000003</v>
      </c>
      <c r="S4445">
        <v>0.40699999999999997</v>
      </c>
    </row>
    <row r="4447" spans="1:19" x14ac:dyDescent="0.3">
      <c r="A4447" t="s">
        <v>0</v>
      </c>
      <c r="B4447" t="s">
        <v>343</v>
      </c>
    </row>
    <row r="4448" spans="1:19" x14ac:dyDescent="0.3">
      <c r="A4448">
        <v>0</v>
      </c>
      <c r="B4448">
        <v>-0.186</v>
      </c>
      <c r="C4448">
        <v>-1.1870000000000001</v>
      </c>
      <c r="D4448">
        <v>-2.1840000000000002</v>
      </c>
      <c r="E4448">
        <v>-3.02</v>
      </c>
      <c r="F4448">
        <v>-3.2309999999999999</v>
      </c>
      <c r="G4448">
        <v>4</v>
      </c>
      <c r="H4448">
        <v>0.01</v>
      </c>
      <c r="I4448">
        <v>4</v>
      </c>
      <c r="J4448">
        <v>-0.187</v>
      </c>
      <c r="K4448">
        <v>-1.1870000000000001</v>
      </c>
      <c r="L4448">
        <v>-2.1840000000000002</v>
      </c>
      <c r="M4448">
        <v>-3.0209999999999999</v>
      </c>
      <c r="N4448">
        <v>-3.24</v>
      </c>
      <c r="O4448">
        <v>1.17</v>
      </c>
      <c r="P4448">
        <v>1.17</v>
      </c>
      <c r="Q4448">
        <v>1.165</v>
      </c>
      <c r="R4448">
        <v>0.94499999999999995</v>
      </c>
      <c r="S4448">
        <v>0.437</v>
      </c>
    </row>
    <row r="4449" spans="1:19" x14ac:dyDescent="0.3">
      <c r="A4449">
        <v>60</v>
      </c>
      <c r="B4449">
        <v>-0.186</v>
      </c>
      <c r="C4449">
        <v>-1.1870000000000001</v>
      </c>
      <c r="D4449">
        <v>-2.1840000000000002</v>
      </c>
      <c r="E4449">
        <v>-3.02</v>
      </c>
      <c r="F4449">
        <v>-3.2309999999999999</v>
      </c>
      <c r="G4449">
        <v>4</v>
      </c>
      <c r="H4449">
        <v>0.01</v>
      </c>
      <c r="I4449">
        <v>4</v>
      </c>
      <c r="J4449">
        <v>-0.19</v>
      </c>
      <c r="K4449">
        <v>-1.1870000000000001</v>
      </c>
      <c r="L4449">
        <v>-2.1840000000000002</v>
      </c>
      <c r="M4449">
        <v>-3.0209999999999999</v>
      </c>
      <c r="N4449">
        <v>-3.2389999999999999</v>
      </c>
      <c r="O4449">
        <v>1.177</v>
      </c>
      <c r="P4449">
        <v>1.1830000000000001</v>
      </c>
      <c r="Q4449">
        <v>1.1779999999999999</v>
      </c>
      <c r="R4449">
        <v>0.95399999999999996</v>
      </c>
      <c r="S4449">
        <v>0.437</v>
      </c>
    </row>
    <row r="4450" spans="1:19" x14ac:dyDescent="0.3">
      <c r="A4450">
        <v>120</v>
      </c>
      <c r="B4450">
        <v>-0.186</v>
      </c>
      <c r="C4450">
        <v>-1.1870000000000001</v>
      </c>
      <c r="D4450">
        <v>-2.1840000000000002</v>
      </c>
      <c r="E4450">
        <v>-3.02</v>
      </c>
      <c r="F4450">
        <v>-3.2309999999999999</v>
      </c>
      <c r="G4450">
        <v>4</v>
      </c>
      <c r="H4450">
        <v>0.01</v>
      </c>
      <c r="I4450">
        <v>4</v>
      </c>
      <c r="J4450">
        <v>-0.191</v>
      </c>
      <c r="K4450">
        <v>-1.1870000000000001</v>
      </c>
      <c r="L4450">
        <v>-2.1840000000000002</v>
      </c>
      <c r="M4450">
        <v>-3.0209999999999999</v>
      </c>
      <c r="N4450">
        <v>-3.2389999999999999</v>
      </c>
      <c r="O4450">
        <v>1.1819999999999999</v>
      </c>
      <c r="P4450">
        <v>1.1879999999999999</v>
      </c>
      <c r="Q4450">
        <v>1.1819999999999999</v>
      </c>
      <c r="R4450">
        <v>0.95899999999999996</v>
      </c>
      <c r="S4450">
        <v>0.436</v>
      </c>
    </row>
    <row r="4451" spans="1:19" x14ac:dyDescent="0.3">
      <c r="A4451">
        <v>180</v>
      </c>
      <c r="B4451">
        <v>-0.186</v>
      </c>
      <c r="C4451">
        <v>-1.1870000000000001</v>
      </c>
      <c r="D4451">
        <v>-2.1840000000000002</v>
      </c>
      <c r="E4451">
        <v>-3.02</v>
      </c>
      <c r="F4451">
        <v>-3.2309999999999999</v>
      </c>
      <c r="G4451">
        <v>4</v>
      </c>
      <c r="H4451">
        <v>0.01</v>
      </c>
      <c r="I4451">
        <v>4</v>
      </c>
      <c r="J4451">
        <v>-0.191</v>
      </c>
      <c r="K4451">
        <v>-1.1870000000000001</v>
      </c>
      <c r="L4451">
        <v>-2.1840000000000002</v>
      </c>
      <c r="M4451">
        <v>-3.0209999999999999</v>
      </c>
      <c r="N4451">
        <v>-3.238</v>
      </c>
      <c r="O4451">
        <v>1.1850000000000001</v>
      </c>
      <c r="P4451">
        <v>1.1910000000000001</v>
      </c>
      <c r="Q4451">
        <v>1.1839999999999999</v>
      </c>
      <c r="R4451">
        <v>0.96099999999999997</v>
      </c>
      <c r="S4451">
        <v>0.436</v>
      </c>
    </row>
    <row r="4452" spans="1:19" x14ac:dyDescent="0.3">
      <c r="A4452">
        <v>240</v>
      </c>
      <c r="B4452">
        <v>-0.186</v>
      </c>
      <c r="C4452">
        <v>-1.1870000000000001</v>
      </c>
      <c r="D4452">
        <v>-2.1840000000000002</v>
      </c>
      <c r="E4452">
        <v>-3.02</v>
      </c>
      <c r="F4452">
        <v>-3.2309999999999999</v>
      </c>
      <c r="G4452">
        <v>4</v>
      </c>
      <c r="H4452">
        <v>0.01</v>
      </c>
      <c r="I4452">
        <v>4</v>
      </c>
      <c r="J4452">
        <v>-0.191</v>
      </c>
      <c r="K4452">
        <v>-1.1870000000000001</v>
      </c>
      <c r="L4452">
        <v>-2.1840000000000002</v>
      </c>
      <c r="M4452">
        <v>-3.0209999999999999</v>
      </c>
      <c r="N4452">
        <v>-3.2370000000000001</v>
      </c>
      <c r="O4452">
        <v>1.1879999999999999</v>
      </c>
      <c r="P4452">
        <v>1.19</v>
      </c>
      <c r="Q4452">
        <v>1.1850000000000001</v>
      </c>
      <c r="R4452">
        <v>0.96199999999999997</v>
      </c>
      <c r="S4452">
        <v>0.436</v>
      </c>
    </row>
    <row r="4453" spans="1:19" x14ac:dyDescent="0.3">
      <c r="A4453">
        <v>300</v>
      </c>
      <c r="B4453">
        <v>-0.186</v>
      </c>
      <c r="C4453">
        <v>-1.1870000000000001</v>
      </c>
      <c r="D4453">
        <v>-2.1840000000000002</v>
      </c>
      <c r="E4453">
        <v>-3.02</v>
      </c>
      <c r="F4453">
        <v>-3.2309999999999999</v>
      </c>
      <c r="G4453">
        <v>4</v>
      </c>
      <c r="H4453">
        <v>0.01</v>
      </c>
      <c r="I4453">
        <v>4</v>
      </c>
      <c r="J4453">
        <v>-0.19</v>
      </c>
      <c r="K4453">
        <v>-1.1879999999999999</v>
      </c>
      <c r="L4453">
        <v>-2.1840000000000002</v>
      </c>
      <c r="M4453">
        <v>-3.0209999999999999</v>
      </c>
      <c r="N4453">
        <v>-3.2349999999999999</v>
      </c>
      <c r="O4453">
        <v>1.19</v>
      </c>
      <c r="P4453">
        <v>1.19</v>
      </c>
      <c r="Q4453">
        <v>1.1859999999999999</v>
      </c>
      <c r="R4453">
        <v>0.96199999999999997</v>
      </c>
      <c r="S4453">
        <v>0.435</v>
      </c>
    </row>
    <row r="4454" spans="1:19" x14ac:dyDescent="0.3">
      <c r="A4454">
        <v>360</v>
      </c>
      <c r="B4454">
        <v>-0.186</v>
      </c>
      <c r="C4454">
        <v>-1.1870000000000001</v>
      </c>
      <c r="D4454">
        <v>-2.1840000000000002</v>
      </c>
      <c r="E4454">
        <v>-3.02</v>
      </c>
      <c r="F4454">
        <v>-3.2309999999999999</v>
      </c>
      <c r="G4454">
        <v>4</v>
      </c>
      <c r="H4454">
        <v>0.01</v>
      </c>
      <c r="I4454">
        <v>4</v>
      </c>
      <c r="J4454">
        <v>-0.19</v>
      </c>
      <c r="K4454">
        <v>-1.1879999999999999</v>
      </c>
      <c r="L4454">
        <v>-2.1840000000000002</v>
      </c>
      <c r="M4454">
        <v>-3.0209999999999999</v>
      </c>
      <c r="N4454">
        <v>-3.234</v>
      </c>
      <c r="O4454">
        <v>1.1910000000000001</v>
      </c>
      <c r="P4454">
        <v>1.1890000000000001</v>
      </c>
      <c r="Q4454">
        <v>1.1859999999999999</v>
      </c>
      <c r="R4454">
        <v>0.96199999999999997</v>
      </c>
      <c r="S4454">
        <v>0.435</v>
      </c>
    </row>
    <row r="4455" spans="1:19" x14ac:dyDescent="0.3">
      <c r="A4455">
        <v>420</v>
      </c>
      <c r="B4455">
        <v>-0.186</v>
      </c>
      <c r="C4455">
        <v>-1.1870000000000001</v>
      </c>
      <c r="D4455">
        <v>-2.1840000000000002</v>
      </c>
      <c r="E4455">
        <v>-3.02</v>
      </c>
      <c r="F4455">
        <v>-3.2309999999999999</v>
      </c>
      <c r="G4455">
        <v>4</v>
      </c>
      <c r="H4455">
        <v>0.01</v>
      </c>
      <c r="I4455">
        <v>4</v>
      </c>
      <c r="J4455">
        <v>-0.189</v>
      </c>
      <c r="K4455">
        <v>-1.1879999999999999</v>
      </c>
      <c r="L4455">
        <v>-2.1840000000000002</v>
      </c>
      <c r="M4455">
        <v>-3.0209999999999999</v>
      </c>
      <c r="N4455">
        <v>-3.2330000000000001</v>
      </c>
      <c r="O4455">
        <v>1.1930000000000001</v>
      </c>
      <c r="P4455">
        <v>1.1890000000000001</v>
      </c>
      <c r="Q4455">
        <v>1.1859999999999999</v>
      </c>
      <c r="R4455">
        <v>0.96199999999999997</v>
      </c>
      <c r="S4455">
        <v>0.434</v>
      </c>
    </row>
    <row r="4456" spans="1:19" x14ac:dyDescent="0.3">
      <c r="A4456">
        <v>480</v>
      </c>
      <c r="B4456">
        <v>-0.186</v>
      </c>
      <c r="C4456">
        <v>-1.1870000000000001</v>
      </c>
      <c r="D4456">
        <v>-2.1840000000000002</v>
      </c>
      <c r="E4456">
        <v>-3.02</v>
      </c>
      <c r="F4456">
        <v>-3.2309999999999999</v>
      </c>
      <c r="G4456">
        <v>4</v>
      </c>
      <c r="H4456">
        <v>0.01</v>
      </c>
      <c r="I4456">
        <v>4</v>
      </c>
      <c r="J4456">
        <v>-0.188</v>
      </c>
      <c r="K4456">
        <v>-1.1890000000000001</v>
      </c>
      <c r="L4456">
        <v>-2.1840000000000002</v>
      </c>
      <c r="M4456">
        <v>-3.0209999999999999</v>
      </c>
      <c r="N4456">
        <v>-3.2320000000000002</v>
      </c>
      <c r="O4456">
        <v>1.194</v>
      </c>
      <c r="P4456">
        <v>1.1890000000000001</v>
      </c>
      <c r="Q4456">
        <v>1.1859999999999999</v>
      </c>
      <c r="R4456">
        <v>0.96199999999999997</v>
      </c>
      <c r="S4456">
        <v>0.434</v>
      </c>
    </row>
    <row r="4457" spans="1:19" x14ac:dyDescent="0.3">
      <c r="A4457">
        <v>540</v>
      </c>
      <c r="B4457">
        <v>-0.186</v>
      </c>
      <c r="C4457">
        <v>-1.1870000000000001</v>
      </c>
      <c r="D4457">
        <v>-2.1840000000000002</v>
      </c>
      <c r="E4457">
        <v>-3.02</v>
      </c>
      <c r="F4457">
        <v>-3.2309999999999999</v>
      </c>
      <c r="G4457">
        <v>4</v>
      </c>
      <c r="H4457">
        <v>0.01</v>
      </c>
      <c r="I4457">
        <v>4</v>
      </c>
      <c r="J4457">
        <v>-0.187</v>
      </c>
      <c r="K4457">
        <v>-1.1890000000000001</v>
      </c>
      <c r="L4457">
        <v>-2.1840000000000002</v>
      </c>
      <c r="M4457">
        <v>-3.02</v>
      </c>
      <c r="N4457">
        <v>-3.2320000000000002</v>
      </c>
      <c r="O4457">
        <v>1.196</v>
      </c>
      <c r="P4457">
        <v>1.1890000000000001</v>
      </c>
      <c r="Q4457">
        <v>1.1850000000000001</v>
      </c>
      <c r="R4457">
        <v>0.96099999999999997</v>
      </c>
      <c r="S4457">
        <v>0.434</v>
      </c>
    </row>
    <row r="4458" spans="1:19" x14ac:dyDescent="0.3">
      <c r="A4458">
        <v>600</v>
      </c>
      <c r="B4458">
        <v>-0.186</v>
      </c>
      <c r="C4458">
        <v>-1.1870000000000001</v>
      </c>
      <c r="D4458">
        <v>-2.1840000000000002</v>
      </c>
      <c r="E4458">
        <v>-3.02</v>
      </c>
      <c r="F4458">
        <v>-3.2309999999999999</v>
      </c>
      <c r="G4458">
        <v>4</v>
      </c>
      <c r="H4458">
        <v>0.01</v>
      </c>
      <c r="I4458">
        <v>4</v>
      </c>
      <c r="J4458">
        <v>-0.186</v>
      </c>
      <c r="K4458">
        <v>-1.1890000000000001</v>
      </c>
      <c r="L4458">
        <v>-2.1840000000000002</v>
      </c>
      <c r="M4458">
        <v>-3.02</v>
      </c>
      <c r="N4458">
        <v>-3.2309999999999999</v>
      </c>
      <c r="O4458">
        <v>1.1970000000000001</v>
      </c>
      <c r="P4458">
        <v>1.19</v>
      </c>
      <c r="Q4458">
        <v>1.1850000000000001</v>
      </c>
      <c r="R4458">
        <v>0.96</v>
      </c>
      <c r="S4458">
        <v>0.434</v>
      </c>
    </row>
    <row r="4460" spans="1:19" x14ac:dyDescent="0.3">
      <c r="A4460" t="s">
        <v>0</v>
      </c>
      <c r="B4460" t="s">
        <v>344</v>
      </c>
    </row>
    <row r="4461" spans="1:19" x14ac:dyDescent="0.3">
      <c r="A4461">
        <v>0</v>
      </c>
      <c r="B4461">
        <v>-0.186</v>
      </c>
      <c r="C4461">
        <v>-1.1870000000000001</v>
      </c>
      <c r="D4461">
        <v>-2.1840000000000002</v>
      </c>
      <c r="E4461">
        <v>-3.0150000000000001</v>
      </c>
      <c r="F4461">
        <v>-3.2210000000000001</v>
      </c>
      <c r="G4461">
        <v>4</v>
      </c>
      <c r="H4461">
        <v>0.01</v>
      </c>
      <c r="I4461">
        <v>4</v>
      </c>
      <c r="J4461">
        <v>-0.187</v>
      </c>
      <c r="K4461">
        <v>-1.1870000000000001</v>
      </c>
      <c r="L4461">
        <v>-2.1840000000000002</v>
      </c>
      <c r="M4461">
        <v>-3.016</v>
      </c>
      <c r="N4461">
        <v>-3.23</v>
      </c>
      <c r="O4461">
        <v>1.17</v>
      </c>
      <c r="P4461">
        <v>1.17</v>
      </c>
      <c r="Q4461">
        <v>1.165</v>
      </c>
      <c r="R4461">
        <v>0.93899999999999995</v>
      </c>
      <c r="S4461">
        <v>0.433</v>
      </c>
    </row>
    <row r="4462" spans="1:19" x14ac:dyDescent="0.3">
      <c r="A4462">
        <v>60</v>
      </c>
      <c r="B4462">
        <v>-0.186</v>
      </c>
      <c r="C4462">
        <v>-1.1870000000000001</v>
      </c>
      <c r="D4462">
        <v>-2.1840000000000002</v>
      </c>
      <c r="E4462">
        <v>-3.0150000000000001</v>
      </c>
      <c r="F4462">
        <v>-3.2210000000000001</v>
      </c>
      <c r="G4462">
        <v>4</v>
      </c>
      <c r="H4462">
        <v>0.01</v>
      </c>
      <c r="I4462">
        <v>4</v>
      </c>
      <c r="J4462">
        <v>-0.19</v>
      </c>
      <c r="K4462">
        <v>-1.1870000000000001</v>
      </c>
      <c r="L4462">
        <v>-2.1840000000000002</v>
      </c>
      <c r="M4462">
        <v>-3.016</v>
      </c>
      <c r="N4462">
        <v>-3.2290000000000001</v>
      </c>
      <c r="O4462">
        <v>1.177</v>
      </c>
      <c r="P4462">
        <v>1.1839999999999999</v>
      </c>
      <c r="Q4462">
        <v>1.1779999999999999</v>
      </c>
      <c r="R4462">
        <v>0.94799999999999995</v>
      </c>
      <c r="S4462">
        <v>0.433</v>
      </c>
    </row>
    <row r="4463" spans="1:19" x14ac:dyDescent="0.3">
      <c r="A4463">
        <v>120</v>
      </c>
      <c r="B4463">
        <v>-0.186</v>
      </c>
      <c r="C4463">
        <v>-1.1870000000000001</v>
      </c>
      <c r="D4463">
        <v>-2.1840000000000002</v>
      </c>
      <c r="E4463">
        <v>-3.0150000000000001</v>
      </c>
      <c r="F4463">
        <v>-3.2210000000000001</v>
      </c>
      <c r="G4463">
        <v>4</v>
      </c>
      <c r="H4463">
        <v>0.01</v>
      </c>
      <c r="I4463">
        <v>4</v>
      </c>
      <c r="J4463">
        <v>-0.191</v>
      </c>
      <c r="K4463">
        <v>-1.1870000000000001</v>
      </c>
      <c r="L4463">
        <v>-2.1840000000000002</v>
      </c>
      <c r="M4463">
        <v>-3.0150000000000001</v>
      </c>
      <c r="N4463">
        <v>-3.2290000000000001</v>
      </c>
      <c r="O4463">
        <v>1.181</v>
      </c>
      <c r="P4463">
        <v>1.1879999999999999</v>
      </c>
      <c r="Q4463">
        <v>1.1819999999999999</v>
      </c>
      <c r="R4463">
        <v>0.95299999999999996</v>
      </c>
      <c r="S4463">
        <v>0.433</v>
      </c>
    </row>
    <row r="4464" spans="1:19" x14ac:dyDescent="0.3">
      <c r="A4464">
        <v>180</v>
      </c>
      <c r="B4464">
        <v>-0.186</v>
      </c>
      <c r="C4464">
        <v>-1.1870000000000001</v>
      </c>
      <c r="D4464">
        <v>-2.1840000000000002</v>
      </c>
      <c r="E4464">
        <v>-3.0150000000000001</v>
      </c>
      <c r="F4464">
        <v>-3.2210000000000001</v>
      </c>
      <c r="G4464">
        <v>4</v>
      </c>
      <c r="H4464">
        <v>0.01</v>
      </c>
      <c r="I4464">
        <v>4</v>
      </c>
      <c r="J4464">
        <v>-0.191</v>
      </c>
      <c r="K4464">
        <v>-1.1870000000000001</v>
      </c>
      <c r="L4464">
        <v>-2.1840000000000002</v>
      </c>
      <c r="M4464">
        <v>-3.0150000000000001</v>
      </c>
      <c r="N4464">
        <v>-3.2280000000000002</v>
      </c>
      <c r="O4464">
        <v>1.1850000000000001</v>
      </c>
      <c r="P4464">
        <v>1.1910000000000001</v>
      </c>
      <c r="Q4464">
        <v>1.1839999999999999</v>
      </c>
      <c r="R4464">
        <v>0.95499999999999996</v>
      </c>
      <c r="S4464">
        <v>0.432</v>
      </c>
    </row>
    <row r="4465" spans="1:19" x14ac:dyDescent="0.3">
      <c r="A4465">
        <v>240</v>
      </c>
      <c r="B4465">
        <v>-0.186</v>
      </c>
      <c r="C4465">
        <v>-1.1870000000000001</v>
      </c>
      <c r="D4465">
        <v>-2.1840000000000002</v>
      </c>
      <c r="E4465">
        <v>-3.0150000000000001</v>
      </c>
      <c r="F4465">
        <v>-3.2210000000000001</v>
      </c>
      <c r="G4465">
        <v>4</v>
      </c>
      <c r="H4465">
        <v>0.01</v>
      </c>
      <c r="I4465">
        <v>4</v>
      </c>
      <c r="J4465">
        <v>-0.191</v>
      </c>
      <c r="K4465">
        <v>-1.1870000000000001</v>
      </c>
      <c r="L4465">
        <v>-2.1840000000000002</v>
      </c>
      <c r="M4465">
        <v>-3.0150000000000001</v>
      </c>
      <c r="N4465">
        <v>-3.226</v>
      </c>
      <c r="O4465">
        <v>1.1879999999999999</v>
      </c>
      <c r="P4465">
        <v>1.19</v>
      </c>
      <c r="Q4465">
        <v>1.1850000000000001</v>
      </c>
      <c r="R4465">
        <v>0.95599999999999996</v>
      </c>
      <c r="S4465">
        <v>0.432</v>
      </c>
    </row>
    <row r="4466" spans="1:19" x14ac:dyDescent="0.3">
      <c r="A4466">
        <v>300</v>
      </c>
      <c r="B4466">
        <v>-0.186</v>
      </c>
      <c r="C4466">
        <v>-1.1870000000000001</v>
      </c>
      <c r="D4466">
        <v>-2.1840000000000002</v>
      </c>
      <c r="E4466">
        <v>-3.0150000000000001</v>
      </c>
      <c r="F4466">
        <v>-3.2210000000000001</v>
      </c>
      <c r="G4466">
        <v>4</v>
      </c>
      <c r="H4466">
        <v>0.01</v>
      </c>
      <c r="I4466">
        <v>4</v>
      </c>
      <c r="J4466">
        <v>-0.19</v>
      </c>
      <c r="K4466">
        <v>-1.1879999999999999</v>
      </c>
      <c r="L4466">
        <v>-2.1840000000000002</v>
      </c>
      <c r="M4466">
        <v>-3.0150000000000001</v>
      </c>
      <c r="N4466">
        <v>-3.2250000000000001</v>
      </c>
      <c r="O4466">
        <v>1.19</v>
      </c>
      <c r="P4466">
        <v>1.19</v>
      </c>
      <c r="Q4466">
        <v>1.1850000000000001</v>
      </c>
      <c r="R4466">
        <v>0.95599999999999996</v>
      </c>
      <c r="S4466">
        <v>0.432</v>
      </c>
    </row>
    <row r="4467" spans="1:19" x14ac:dyDescent="0.3">
      <c r="A4467">
        <v>360</v>
      </c>
      <c r="B4467">
        <v>-0.186</v>
      </c>
      <c r="C4467">
        <v>-1.1870000000000001</v>
      </c>
      <c r="D4467">
        <v>-2.1840000000000002</v>
      </c>
      <c r="E4467">
        <v>-3.0150000000000001</v>
      </c>
      <c r="F4467">
        <v>-3.2210000000000001</v>
      </c>
      <c r="G4467">
        <v>4</v>
      </c>
      <c r="H4467">
        <v>0.01</v>
      </c>
      <c r="I4467">
        <v>4</v>
      </c>
      <c r="J4467">
        <v>-0.19</v>
      </c>
      <c r="K4467">
        <v>-1.1879999999999999</v>
      </c>
      <c r="L4467">
        <v>-2.1840000000000002</v>
      </c>
      <c r="M4467">
        <v>-3.016</v>
      </c>
      <c r="N4467">
        <v>-3.2240000000000002</v>
      </c>
      <c r="O4467">
        <v>1.1910000000000001</v>
      </c>
      <c r="P4467">
        <v>1.1890000000000001</v>
      </c>
      <c r="Q4467">
        <v>1.1859999999999999</v>
      </c>
      <c r="R4467">
        <v>0.95599999999999996</v>
      </c>
      <c r="S4467">
        <v>0.43099999999999999</v>
      </c>
    </row>
    <row r="4468" spans="1:19" x14ac:dyDescent="0.3">
      <c r="A4468">
        <v>420</v>
      </c>
      <c r="B4468">
        <v>-0.186</v>
      </c>
      <c r="C4468">
        <v>-1.1870000000000001</v>
      </c>
      <c r="D4468">
        <v>-2.1840000000000002</v>
      </c>
      <c r="E4468">
        <v>-3.0150000000000001</v>
      </c>
      <c r="F4468">
        <v>-3.2210000000000001</v>
      </c>
      <c r="G4468">
        <v>4</v>
      </c>
      <c r="H4468">
        <v>0.01</v>
      </c>
      <c r="I4468">
        <v>4</v>
      </c>
      <c r="J4468">
        <v>-0.189</v>
      </c>
      <c r="K4468">
        <v>-1.1879999999999999</v>
      </c>
      <c r="L4468">
        <v>-2.1840000000000002</v>
      </c>
      <c r="M4468">
        <v>-3.0150000000000001</v>
      </c>
      <c r="N4468">
        <v>-3.2229999999999999</v>
      </c>
      <c r="O4468">
        <v>1.1930000000000001</v>
      </c>
      <c r="P4468">
        <v>1.1890000000000001</v>
      </c>
      <c r="Q4468">
        <v>1.1859999999999999</v>
      </c>
      <c r="R4468">
        <v>0.95599999999999996</v>
      </c>
      <c r="S4468">
        <v>0.43099999999999999</v>
      </c>
    </row>
    <row r="4469" spans="1:19" x14ac:dyDescent="0.3">
      <c r="A4469">
        <v>480</v>
      </c>
      <c r="B4469">
        <v>-0.186</v>
      </c>
      <c r="C4469">
        <v>-1.1870000000000001</v>
      </c>
      <c r="D4469">
        <v>-2.1840000000000002</v>
      </c>
      <c r="E4469">
        <v>-3.0150000000000001</v>
      </c>
      <c r="F4469">
        <v>-3.2210000000000001</v>
      </c>
      <c r="G4469">
        <v>4</v>
      </c>
      <c r="H4469">
        <v>0.01</v>
      </c>
      <c r="I4469">
        <v>4</v>
      </c>
      <c r="J4469">
        <v>-0.188</v>
      </c>
      <c r="K4469">
        <v>-1.1890000000000001</v>
      </c>
      <c r="L4469">
        <v>-2.1840000000000002</v>
      </c>
      <c r="M4469">
        <v>-3.0150000000000001</v>
      </c>
      <c r="N4469">
        <v>-3.222</v>
      </c>
      <c r="O4469">
        <v>1.194</v>
      </c>
      <c r="P4469">
        <v>1.1890000000000001</v>
      </c>
      <c r="Q4469">
        <v>1.1859999999999999</v>
      </c>
      <c r="R4469">
        <v>0.95499999999999996</v>
      </c>
      <c r="S4469">
        <v>0.43099999999999999</v>
      </c>
    </row>
    <row r="4470" spans="1:19" x14ac:dyDescent="0.3">
      <c r="A4470">
        <v>540</v>
      </c>
      <c r="B4470">
        <v>-0.186</v>
      </c>
      <c r="C4470">
        <v>-1.1870000000000001</v>
      </c>
      <c r="D4470">
        <v>-2.1840000000000002</v>
      </c>
      <c r="E4470">
        <v>-3.0150000000000001</v>
      </c>
      <c r="F4470">
        <v>-3.2210000000000001</v>
      </c>
      <c r="G4470">
        <v>4</v>
      </c>
      <c r="H4470">
        <v>0.01</v>
      </c>
      <c r="I4470">
        <v>4</v>
      </c>
      <c r="J4470">
        <v>-0.187</v>
      </c>
      <c r="K4470">
        <v>-1.1890000000000001</v>
      </c>
      <c r="L4470">
        <v>-2.1840000000000002</v>
      </c>
      <c r="M4470">
        <v>-3.0150000000000001</v>
      </c>
      <c r="N4470">
        <v>-3.222</v>
      </c>
      <c r="O4470">
        <v>1.196</v>
      </c>
      <c r="P4470">
        <v>1.1890000000000001</v>
      </c>
      <c r="Q4470">
        <v>1.1850000000000001</v>
      </c>
      <c r="R4470">
        <v>0.95499999999999996</v>
      </c>
      <c r="S4470">
        <v>0.43</v>
      </c>
    </row>
    <row r="4471" spans="1:19" x14ac:dyDescent="0.3">
      <c r="A4471">
        <v>600</v>
      </c>
      <c r="B4471">
        <v>-0.186</v>
      </c>
      <c r="C4471">
        <v>-1.1870000000000001</v>
      </c>
      <c r="D4471">
        <v>-2.1840000000000002</v>
      </c>
      <c r="E4471">
        <v>-3.0150000000000001</v>
      </c>
      <c r="F4471">
        <v>-3.2210000000000001</v>
      </c>
      <c r="G4471">
        <v>4</v>
      </c>
      <c r="H4471">
        <v>0.01</v>
      </c>
      <c r="I4471">
        <v>4</v>
      </c>
      <c r="J4471">
        <v>-0.186</v>
      </c>
      <c r="K4471">
        <v>-1.1890000000000001</v>
      </c>
      <c r="L4471">
        <v>-2.1840000000000002</v>
      </c>
      <c r="M4471">
        <v>-3.0150000000000001</v>
      </c>
      <c r="N4471">
        <v>-3.2210000000000001</v>
      </c>
      <c r="O4471">
        <v>1.1970000000000001</v>
      </c>
      <c r="P4471">
        <v>1.19</v>
      </c>
      <c r="Q4471">
        <v>1.1850000000000001</v>
      </c>
      <c r="R4471">
        <v>0.95399999999999996</v>
      </c>
      <c r="S4471">
        <v>0.43</v>
      </c>
    </row>
    <row r="4473" spans="1:19" x14ac:dyDescent="0.3">
      <c r="A4473" t="s">
        <v>0</v>
      </c>
      <c r="B4473" t="s">
        <v>345</v>
      </c>
    </row>
    <row r="4474" spans="1:19" x14ac:dyDescent="0.3">
      <c r="A4474">
        <v>0</v>
      </c>
      <c r="B4474">
        <v>-0.186</v>
      </c>
      <c r="C4474">
        <v>-1.1870000000000001</v>
      </c>
      <c r="D4474">
        <v>-2.1840000000000002</v>
      </c>
      <c r="E4474">
        <v>-3.0089999999999999</v>
      </c>
      <c r="F4474">
        <v>-3.2109999999999999</v>
      </c>
      <c r="G4474">
        <v>4</v>
      </c>
      <c r="H4474">
        <v>0.01</v>
      </c>
      <c r="I4474">
        <v>4</v>
      </c>
      <c r="J4474">
        <v>-0.187</v>
      </c>
      <c r="K4474">
        <v>-1.1870000000000001</v>
      </c>
      <c r="L4474">
        <v>-2.1840000000000002</v>
      </c>
      <c r="M4474">
        <v>-3.0110000000000001</v>
      </c>
      <c r="N4474">
        <v>-3.22</v>
      </c>
      <c r="O4474">
        <v>1.17</v>
      </c>
      <c r="P4474">
        <v>1.17</v>
      </c>
      <c r="Q4474">
        <v>1.165</v>
      </c>
      <c r="R4474">
        <v>0.93300000000000005</v>
      </c>
      <c r="S4474">
        <v>0.43</v>
      </c>
    </row>
    <row r="4475" spans="1:19" x14ac:dyDescent="0.3">
      <c r="A4475">
        <v>60</v>
      </c>
      <c r="B4475">
        <v>-0.186</v>
      </c>
      <c r="C4475">
        <v>-1.1870000000000001</v>
      </c>
      <c r="D4475">
        <v>-2.1840000000000002</v>
      </c>
      <c r="E4475">
        <v>-3.0089999999999999</v>
      </c>
      <c r="F4475">
        <v>-3.2109999999999999</v>
      </c>
      <c r="G4475">
        <v>4</v>
      </c>
      <c r="H4475">
        <v>0.01</v>
      </c>
      <c r="I4475">
        <v>4</v>
      </c>
      <c r="J4475">
        <v>-0.19</v>
      </c>
      <c r="K4475">
        <v>-1.1870000000000001</v>
      </c>
      <c r="L4475">
        <v>-2.1840000000000002</v>
      </c>
      <c r="M4475">
        <v>-3.0110000000000001</v>
      </c>
      <c r="N4475">
        <v>-3.2189999999999999</v>
      </c>
      <c r="O4475">
        <v>1.177</v>
      </c>
      <c r="P4475">
        <v>1.1839999999999999</v>
      </c>
      <c r="Q4475">
        <v>1.1779999999999999</v>
      </c>
      <c r="R4475">
        <v>0.94199999999999995</v>
      </c>
      <c r="S4475">
        <v>0.42899999999999999</v>
      </c>
    </row>
    <row r="4476" spans="1:19" x14ac:dyDescent="0.3">
      <c r="A4476">
        <v>120</v>
      </c>
      <c r="B4476">
        <v>-0.186</v>
      </c>
      <c r="C4476">
        <v>-1.1870000000000001</v>
      </c>
      <c r="D4476">
        <v>-2.1840000000000002</v>
      </c>
      <c r="E4476">
        <v>-3.0089999999999999</v>
      </c>
      <c r="F4476">
        <v>-3.2109999999999999</v>
      </c>
      <c r="G4476">
        <v>4</v>
      </c>
      <c r="H4476">
        <v>0.01</v>
      </c>
      <c r="I4476">
        <v>4</v>
      </c>
      <c r="J4476">
        <v>-0.191</v>
      </c>
      <c r="K4476">
        <v>-1.1870000000000001</v>
      </c>
      <c r="L4476">
        <v>-2.1840000000000002</v>
      </c>
      <c r="M4476">
        <v>-3.01</v>
      </c>
      <c r="N4476">
        <v>-3.2189999999999999</v>
      </c>
      <c r="O4476">
        <v>1.181</v>
      </c>
      <c r="P4476">
        <v>1.1879999999999999</v>
      </c>
      <c r="Q4476">
        <v>1.1819999999999999</v>
      </c>
      <c r="R4476">
        <v>0.94599999999999995</v>
      </c>
      <c r="S4476">
        <v>0.42899999999999999</v>
      </c>
    </row>
    <row r="4477" spans="1:19" x14ac:dyDescent="0.3">
      <c r="A4477">
        <v>180</v>
      </c>
      <c r="B4477">
        <v>-0.186</v>
      </c>
      <c r="C4477">
        <v>-1.1870000000000001</v>
      </c>
      <c r="D4477">
        <v>-2.1840000000000002</v>
      </c>
      <c r="E4477">
        <v>-3.0089999999999999</v>
      </c>
      <c r="F4477">
        <v>-3.2109999999999999</v>
      </c>
      <c r="G4477">
        <v>4</v>
      </c>
      <c r="H4477">
        <v>0.01</v>
      </c>
      <c r="I4477">
        <v>4</v>
      </c>
      <c r="J4477">
        <v>-0.191</v>
      </c>
      <c r="K4477">
        <v>-1.1870000000000001</v>
      </c>
      <c r="L4477">
        <v>-2.1840000000000002</v>
      </c>
      <c r="M4477">
        <v>-3.01</v>
      </c>
      <c r="N4477">
        <v>-3.2170000000000001</v>
      </c>
      <c r="O4477">
        <v>1.1850000000000001</v>
      </c>
      <c r="P4477">
        <v>1.1910000000000001</v>
      </c>
      <c r="Q4477">
        <v>1.1839999999999999</v>
      </c>
      <c r="R4477">
        <v>0.94799999999999995</v>
      </c>
      <c r="S4477">
        <v>0.42899999999999999</v>
      </c>
    </row>
    <row r="4478" spans="1:19" x14ac:dyDescent="0.3">
      <c r="A4478">
        <v>240</v>
      </c>
      <c r="B4478">
        <v>-0.186</v>
      </c>
      <c r="C4478">
        <v>-1.1870000000000001</v>
      </c>
      <c r="D4478">
        <v>-2.1840000000000002</v>
      </c>
      <c r="E4478">
        <v>-3.0089999999999999</v>
      </c>
      <c r="F4478">
        <v>-3.2109999999999999</v>
      </c>
      <c r="G4478">
        <v>4</v>
      </c>
      <c r="H4478">
        <v>0.01</v>
      </c>
      <c r="I4478">
        <v>4</v>
      </c>
      <c r="J4478">
        <v>-0.191</v>
      </c>
      <c r="K4478">
        <v>-1.1870000000000001</v>
      </c>
      <c r="L4478">
        <v>-2.1840000000000002</v>
      </c>
      <c r="M4478">
        <v>-3.01</v>
      </c>
      <c r="N4478">
        <v>-3.2170000000000001</v>
      </c>
      <c r="O4478">
        <v>1.1879999999999999</v>
      </c>
      <c r="P4478">
        <v>1.19</v>
      </c>
      <c r="Q4478">
        <v>1.1850000000000001</v>
      </c>
      <c r="R4478">
        <v>0.94899999999999995</v>
      </c>
      <c r="S4478">
        <v>0.42899999999999999</v>
      </c>
    </row>
    <row r="4479" spans="1:19" x14ac:dyDescent="0.3">
      <c r="A4479">
        <v>300</v>
      </c>
      <c r="B4479">
        <v>-0.186</v>
      </c>
      <c r="C4479">
        <v>-1.1870000000000001</v>
      </c>
      <c r="D4479">
        <v>-2.1840000000000002</v>
      </c>
      <c r="E4479">
        <v>-3.0089999999999999</v>
      </c>
      <c r="F4479">
        <v>-3.2109999999999999</v>
      </c>
      <c r="G4479">
        <v>4</v>
      </c>
      <c r="H4479">
        <v>0.01</v>
      </c>
      <c r="I4479">
        <v>4</v>
      </c>
      <c r="J4479">
        <v>-0.19</v>
      </c>
      <c r="K4479">
        <v>-1.1879999999999999</v>
      </c>
      <c r="L4479">
        <v>-2.1840000000000002</v>
      </c>
      <c r="M4479">
        <v>-3.01</v>
      </c>
      <c r="N4479">
        <v>-3.2149999999999999</v>
      </c>
      <c r="O4479">
        <v>1.19</v>
      </c>
      <c r="P4479">
        <v>1.19</v>
      </c>
      <c r="Q4479">
        <v>1.1850000000000001</v>
      </c>
      <c r="R4479">
        <v>0.95</v>
      </c>
      <c r="S4479">
        <v>0.42799999999999999</v>
      </c>
    </row>
    <row r="4480" spans="1:19" x14ac:dyDescent="0.3">
      <c r="A4480">
        <v>360</v>
      </c>
      <c r="B4480">
        <v>-0.186</v>
      </c>
      <c r="C4480">
        <v>-1.1870000000000001</v>
      </c>
      <c r="D4480">
        <v>-2.1840000000000002</v>
      </c>
      <c r="E4480">
        <v>-3.0089999999999999</v>
      </c>
      <c r="F4480">
        <v>-3.2109999999999999</v>
      </c>
      <c r="G4480">
        <v>4</v>
      </c>
      <c r="H4480">
        <v>0.01</v>
      </c>
      <c r="I4480">
        <v>4</v>
      </c>
      <c r="J4480">
        <v>-0.19</v>
      </c>
      <c r="K4480">
        <v>-1.1879999999999999</v>
      </c>
      <c r="L4480">
        <v>-2.1840000000000002</v>
      </c>
      <c r="M4480">
        <v>-3.01</v>
      </c>
      <c r="N4480">
        <v>-3.214</v>
      </c>
      <c r="O4480">
        <v>1.1910000000000001</v>
      </c>
      <c r="P4480">
        <v>1.1890000000000001</v>
      </c>
      <c r="Q4480">
        <v>1.1850000000000001</v>
      </c>
      <c r="R4480">
        <v>0.95</v>
      </c>
      <c r="S4480">
        <v>0.42799999999999999</v>
      </c>
    </row>
    <row r="4481" spans="1:19" x14ac:dyDescent="0.3">
      <c r="A4481">
        <v>420</v>
      </c>
      <c r="B4481">
        <v>-0.186</v>
      </c>
      <c r="C4481">
        <v>-1.1870000000000001</v>
      </c>
      <c r="D4481">
        <v>-2.1840000000000002</v>
      </c>
      <c r="E4481">
        <v>-3.0089999999999999</v>
      </c>
      <c r="F4481">
        <v>-3.2109999999999999</v>
      </c>
      <c r="G4481">
        <v>4</v>
      </c>
      <c r="H4481">
        <v>0.01</v>
      </c>
      <c r="I4481">
        <v>4</v>
      </c>
      <c r="J4481">
        <v>-0.189</v>
      </c>
      <c r="K4481">
        <v>-1.1879999999999999</v>
      </c>
      <c r="L4481">
        <v>-2.1840000000000002</v>
      </c>
      <c r="M4481">
        <v>-3.01</v>
      </c>
      <c r="N4481">
        <v>-3.2130000000000001</v>
      </c>
      <c r="O4481">
        <v>1.1930000000000001</v>
      </c>
      <c r="P4481">
        <v>1.1890000000000001</v>
      </c>
      <c r="Q4481">
        <v>1.1850000000000001</v>
      </c>
      <c r="R4481">
        <v>0.95</v>
      </c>
      <c r="S4481">
        <v>0.42699999999999999</v>
      </c>
    </row>
    <row r="4482" spans="1:19" x14ac:dyDescent="0.3">
      <c r="A4482">
        <v>480</v>
      </c>
      <c r="B4482">
        <v>-0.186</v>
      </c>
      <c r="C4482">
        <v>-1.1870000000000001</v>
      </c>
      <c r="D4482">
        <v>-2.1840000000000002</v>
      </c>
      <c r="E4482">
        <v>-3.0089999999999999</v>
      </c>
      <c r="F4482">
        <v>-3.2109999999999999</v>
      </c>
      <c r="G4482">
        <v>4</v>
      </c>
      <c r="H4482">
        <v>0.01</v>
      </c>
      <c r="I4482">
        <v>4</v>
      </c>
      <c r="J4482">
        <v>-0.188</v>
      </c>
      <c r="K4482">
        <v>-1.1890000000000001</v>
      </c>
      <c r="L4482">
        <v>-2.1840000000000002</v>
      </c>
      <c r="M4482">
        <v>-3.01</v>
      </c>
      <c r="N4482">
        <v>-3.2130000000000001</v>
      </c>
      <c r="O4482">
        <v>1.194</v>
      </c>
      <c r="P4482">
        <v>1.1890000000000001</v>
      </c>
      <c r="Q4482">
        <v>1.1850000000000001</v>
      </c>
      <c r="R4482">
        <v>0.94899999999999995</v>
      </c>
      <c r="S4482">
        <v>0.42699999999999999</v>
      </c>
    </row>
    <row r="4483" spans="1:19" x14ac:dyDescent="0.3">
      <c r="A4483">
        <v>540</v>
      </c>
      <c r="B4483">
        <v>-0.186</v>
      </c>
      <c r="C4483">
        <v>-1.1870000000000001</v>
      </c>
      <c r="D4483">
        <v>-2.1840000000000002</v>
      </c>
      <c r="E4483">
        <v>-3.0089999999999999</v>
      </c>
      <c r="F4483">
        <v>-3.2109999999999999</v>
      </c>
      <c r="G4483">
        <v>4</v>
      </c>
      <c r="H4483">
        <v>0.01</v>
      </c>
      <c r="I4483">
        <v>4</v>
      </c>
      <c r="J4483">
        <v>-0.187</v>
      </c>
      <c r="K4483">
        <v>-1.1890000000000001</v>
      </c>
      <c r="L4483">
        <v>-2.1840000000000002</v>
      </c>
      <c r="M4483">
        <v>-3.01</v>
      </c>
      <c r="N4483">
        <v>-3.2120000000000002</v>
      </c>
      <c r="O4483">
        <v>1.196</v>
      </c>
      <c r="P4483">
        <v>1.1890000000000001</v>
      </c>
      <c r="Q4483">
        <v>1.1850000000000001</v>
      </c>
      <c r="R4483">
        <v>0.94799999999999995</v>
      </c>
      <c r="S4483">
        <v>0.42699999999999999</v>
      </c>
    </row>
    <row r="4484" spans="1:19" x14ac:dyDescent="0.3">
      <c r="A4484">
        <v>600</v>
      </c>
      <c r="B4484">
        <v>-0.186</v>
      </c>
      <c r="C4484">
        <v>-1.1870000000000001</v>
      </c>
      <c r="D4484">
        <v>-2.1840000000000002</v>
      </c>
      <c r="E4484">
        <v>-3.0089999999999999</v>
      </c>
      <c r="F4484">
        <v>-3.2109999999999999</v>
      </c>
      <c r="G4484">
        <v>4</v>
      </c>
      <c r="H4484">
        <v>0.01</v>
      </c>
      <c r="I4484">
        <v>4</v>
      </c>
      <c r="J4484">
        <v>-0.186</v>
      </c>
      <c r="K4484">
        <v>-1.1890000000000001</v>
      </c>
      <c r="L4484">
        <v>-2.1840000000000002</v>
      </c>
      <c r="M4484">
        <v>-3.0089999999999999</v>
      </c>
      <c r="N4484">
        <v>-3.2109999999999999</v>
      </c>
      <c r="O4484">
        <v>1.1970000000000001</v>
      </c>
      <c r="P4484">
        <v>1.19</v>
      </c>
      <c r="Q4484">
        <v>1.1850000000000001</v>
      </c>
      <c r="R4484">
        <v>0.94699999999999995</v>
      </c>
      <c r="S4484">
        <v>0.42699999999999999</v>
      </c>
    </row>
    <row r="4486" spans="1:19" x14ac:dyDescent="0.3">
      <c r="A4486" t="s">
        <v>0</v>
      </c>
      <c r="B4486" t="s">
        <v>346</v>
      </c>
    </row>
    <row r="4487" spans="1:19" x14ac:dyDescent="0.3">
      <c r="A4487">
        <v>0</v>
      </c>
      <c r="B4487">
        <v>-0.186</v>
      </c>
      <c r="C4487">
        <v>-1.1870000000000001</v>
      </c>
      <c r="D4487">
        <v>-2.1829999999999998</v>
      </c>
      <c r="E4487">
        <v>-3.004</v>
      </c>
      <c r="F4487">
        <v>-3.2010000000000001</v>
      </c>
      <c r="G4487">
        <v>4</v>
      </c>
      <c r="H4487">
        <v>0.01</v>
      </c>
      <c r="I4487">
        <v>4</v>
      </c>
      <c r="J4487">
        <v>-0.187</v>
      </c>
      <c r="K4487">
        <v>-1.1870000000000001</v>
      </c>
      <c r="L4487">
        <v>-2.1840000000000002</v>
      </c>
      <c r="M4487">
        <v>-3.0049999999999999</v>
      </c>
      <c r="N4487">
        <v>-3.21</v>
      </c>
      <c r="O4487">
        <v>1.17</v>
      </c>
      <c r="P4487">
        <v>1.17</v>
      </c>
      <c r="Q4487">
        <v>1.1639999999999999</v>
      </c>
      <c r="R4487">
        <v>0.92700000000000005</v>
      </c>
      <c r="S4487">
        <v>0.42599999999999999</v>
      </c>
    </row>
    <row r="4488" spans="1:19" x14ac:dyDescent="0.3">
      <c r="A4488">
        <v>60</v>
      </c>
      <c r="B4488">
        <v>-0.186</v>
      </c>
      <c r="C4488">
        <v>-1.1870000000000001</v>
      </c>
      <c r="D4488">
        <v>-2.1829999999999998</v>
      </c>
      <c r="E4488">
        <v>-3.004</v>
      </c>
      <c r="F4488">
        <v>-3.2010000000000001</v>
      </c>
      <c r="G4488">
        <v>4</v>
      </c>
      <c r="H4488">
        <v>0.01</v>
      </c>
      <c r="I4488">
        <v>4</v>
      </c>
      <c r="J4488">
        <v>-0.19</v>
      </c>
      <c r="K4488">
        <v>-1.1870000000000001</v>
      </c>
      <c r="L4488">
        <v>-2.1840000000000002</v>
      </c>
      <c r="M4488">
        <v>-3.0049999999999999</v>
      </c>
      <c r="N4488">
        <v>-3.2090000000000001</v>
      </c>
      <c r="O4488">
        <v>1.177</v>
      </c>
      <c r="P4488">
        <v>1.1839999999999999</v>
      </c>
      <c r="Q4488">
        <v>1.177</v>
      </c>
      <c r="R4488">
        <v>0.93600000000000005</v>
      </c>
      <c r="S4488">
        <v>0.42599999999999999</v>
      </c>
    </row>
    <row r="4489" spans="1:19" x14ac:dyDescent="0.3">
      <c r="A4489">
        <v>120</v>
      </c>
      <c r="B4489">
        <v>-0.186</v>
      </c>
      <c r="C4489">
        <v>-1.1870000000000001</v>
      </c>
      <c r="D4489">
        <v>-2.1829999999999998</v>
      </c>
      <c r="E4489">
        <v>-3.004</v>
      </c>
      <c r="F4489">
        <v>-3.2010000000000001</v>
      </c>
      <c r="G4489">
        <v>4</v>
      </c>
      <c r="H4489">
        <v>0.01</v>
      </c>
      <c r="I4489">
        <v>4</v>
      </c>
      <c r="J4489">
        <v>-0.191</v>
      </c>
      <c r="K4489">
        <v>-1.1870000000000001</v>
      </c>
      <c r="L4489">
        <v>-2.1840000000000002</v>
      </c>
      <c r="M4489">
        <v>-3.004</v>
      </c>
      <c r="N4489">
        <v>-3.2080000000000002</v>
      </c>
      <c r="O4489">
        <v>1.1819999999999999</v>
      </c>
      <c r="P4489">
        <v>1.1879999999999999</v>
      </c>
      <c r="Q4489">
        <v>1.1819999999999999</v>
      </c>
      <c r="R4489">
        <v>0.94</v>
      </c>
      <c r="S4489">
        <v>0.42599999999999999</v>
      </c>
    </row>
    <row r="4490" spans="1:19" x14ac:dyDescent="0.3">
      <c r="A4490">
        <v>180</v>
      </c>
      <c r="B4490">
        <v>-0.186</v>
      </c>
      <c r="C4490">
        <v>-1.1870000000000001</v>
      </c>
      <c r="D4490">
        <v>-2.1829999999999998</v>
      </c>
      <c r="E4490">
        <v>-3.004</v>
      </c>
      <c r="F4490">
        <v>-3.2010000000000001</v>
      </c>
      <c r="G4490">
        <v>4</v>
      </c>
      <c r="H4490">
        <v>0.01</v>
      </c>
      <c r="I4490">
        <v>4</v>
      </c>
      <c r="J4490">
        <v>-0.191</v>
      </c>
      <c r="K4490">
        <v>-1.1870000000000001</v>
      </c>
      <c r="L4490">
        <v>-2.1840000000000002</v>
      </c>
      <c r="M4490">
        <v>-3.004</v>
      </c>
      <c r="N4490">
        <v>-3.2069999999999999</v>
      </c>
      <c r="O4490">
        <v>1.1850000000000001</v>
      </c>
      <c r="P4490">
        <v>1.1910000000000001</v>
      </c>
      <c r="Q4490">
        <v>1.1830000000000001</v>
      </c>
      <c r="R4490">
        <v>0.94199999999999995</v>
      </c>
      <c r="S4490">
        <v>0.42499999999999999</v>
      </c>
    </row>
    <row r="4491" spans="1:19" x14ac:dyDescent="0.3">
      <c r="A4491">
        <v>240</v>
      </c>
      <c r="B4491">
        <v>-0.186</v>
      </c>
      <c r="C4491">
        <v>-1.1870000000000001</v>
      </c>
      <c r="D4491">
        <v>-2.1829999999999998</v>
      </c>
      <c r="E4491">
        <v>-3.004</v>
      </c>
      <c r="F4491">
        <v>-3.2010000000000001</v>
      </c>
      <c r="G4491">
        <v>4</v>
      </c>
      <c r="H4491">
        <v>0.01</v>
      </c>
      <c r="I4491">
        <v>4</v>
      </c>
      <c r="J4491">
        <v>-0.191</v>
      </c>
      <c r="K4491">
        <v>-1.1870000000000001</v>
      </c>
      <c r="L4491">
        <v>-2.1840000000000002</v>
      </c>
      <c r="M4491">
        <v>-3.004</v>
      </c>
      <c r="N4491">
        <v>-3.206</v>
      </c>
      <c r="O4491">
        <v>1.1879999999999999</v>
      </c>
      <c r="P4491">
        <v>1.19</v>
      </c>
      <c r="Q4491">
        <v>1.1850000000000001</v>
      </c>
      <c r="R4491">
        <v>0.94299999999999995</v>
      </c>
      <c r="S4491">
        <v>0.42499999999999999</v>
      </c>
    </row>
    <row r="4492" spans="1:19" x14ac:dyDescent="0.3">
      <c r="A4492">
        <v>300</v>
      </c>
      <c r="B4492">
        <v>-0.186</v>
      </c>
      <c r="C4492">
        <v>-1.1870000000000001</v>
      </c>
      <c r="D4492">
        <v>-2.1829999999999998</v>
      </c>
      <c r="E4492">
        <v>-3.004</v>
      </c>
      <c r="F4492">
        <v>-3.2010000000000001</v>
      </c>
      <c r="G4492">
        <v>4</v>
      </c>
      <c r="H4492">
        <v>0.01</v>
      </c>
      <c r="I4492">
        <v>4</v>
      </c>
      <c r="J4492">
        <v>-0.19</v>
      </c>
      <c r="K4492">
        <v>-1.1879999999999999</v>
      </c>
      <c r="L4492">
        <v>-2.1840000000000002</v>
      </c>
      <c r="M4492">
        <v>-3.0049999999999999</v>
      </c>
      <c r="N4492">
        <v>-3.2050000000000001</v>
      </c>
      <c r="O4492">
        <v>1.19</v>
      </c>
      <c r="P4492">
        <v>1.19</v>
      </c>
      <c r="Q4492">
        <v>1.1850000000000001</v>
      </c>
      <c r="R4492">
        <v>0.94399999999999995</v>
      </c>
      <c r="S4492">
        <v>0.42499999999999999</v>
      </c>
    </row>
    <row r="4493" spans="1:19" x14ac:dyDescent="0.3">
      <c r="A4493">
        <v>360</v>
      </c>
      <c r="B4493">
        <v>-0.186</v>
      </c>
      <c r="C4493">
        <v>-1.1870000000000001</v>
      </c>
      <c r="D4493">
        <v>-2.1829999999999998</v>
      </c>
      <c r="E4493">
        <v>-3.004</v>
      </c>
      <c r="F4493">
        <v>-3.2010000000000001</v>
      </c>
      <c r="G4493">
        <v>4</v>
      </c>
      <c r="H4493">
        <v>0.01</v>
      </c>
      <c r="I4493">
        <v>4</v>
      </c>
      <c r="J4493">
        <v>-0.19</v>
      </c>
      <c r="K4493">
        <v>-1.1879999999999999</v>
      </c>
      <c r="L4493">
        <v>-2.1840000000000002</v>
      </c>
      <c r="M4493">
        <v>-3.0049999999999999</v>
      </c>
      <c r="N4493">
        <v>-3.2040000000000002</v>
      </c>
      <c r="O4493">
        <v>1.1910000000000001</v>
      </c>
      <c r="P4493">
        <v>1.1890000000000001</v>
      </c>
      <c r="Q4493">
        <v>1.1850000000000001</v>
      </c>
      <c r="R4493">
        <v>0.94399999999999995</v>
      </c>
      <c r="S4493">
        <v>0.42399999999999999</v>
      </c>
    </row>
    <row r="4494" spans="1:19" x14ac:dyDescent="0.3">
      <c r="A4494">
        <v>420</v>
      </c>
      <c r="B4494">
        <v>-0.186</v>
      </c>
      <c r="C4494">
        <v>-1.1870000000000001</v>
      </c>
      <c r="D4494">
        <v>-2.1829999999999998</v>
      </c>
      <c r="E4494">
        <v>-3.004</v>
      </c>
      <c r="F4494">
        <v>-3.2010000000000001</v>
      </c>
      <c r="G4494">
        <v>4</v>
      </c>
      <c r="H4494">
        <v>0.01</v>
      </c>
      <c r="I4494">
        <v>4</v>
      </c>
      <c r="J4494">
        <v>-0.189</v>
      </c>
      <c r="K4494">
        <v>-1.1879999999999999</v>
      </c>
      <c r="L4494">
        <v>-2.1829999999999998</v>
      </c>
      <c r="M4494">
        <v>-3.004</v>
      </c>
      <c r="N4494">
        <v>-3.2029999999999998</v>
      </c>
      <c r="O4494">
        <v>1.1930000000000001</v>
      </c>
      <c r="P4494">
        <v>1.1890000000000001</v>
      </c>
      <c r="Q4494">
        <v>1.1850000000000001</v>
      </c>
      <c r="R4494">
        <v>0.94299999999999995</v>
      </c>
      <c r="S4494">
        <v>0.42399999999999999</v>
      </c>
    </row>
    <row r="4495" spans="1:19" x14ac:dyDescent="0.3">
      <c r="A4495">
        <v>480</v>
      </c>
      <c r="B4495">
        <v>-0.186</v>
      </c>
      <c r="C4495">
        <v>-1.1870000000000001</v>
      </c>
      <c r="D4495">
        <v>-2.1829999999999998</v>
      </c>
      <c r="E4495">
        <v>-3.004</v>
      </c>
      <c r="F4495">
        <v>-3.2010000000000001</v>
      </c>
      <c r="G4495">
        <v>4</v>
      </c>
      <c r="H4495">
        <v>0.01</v>
      </c>
      <c r="I4495">
        <v>4</v>
      </c>
      <c r="J4495">
        <v>-0.188</v>
      </c>
      <c r="K4495">
        <v>-1.1890000000000001</v>
      </c>
      <c r="L4495">
        <v>-2.1829999999999998</v>
      </c>
      <c r="M4495">
        <v>-3.004</v>
      </c>
      <c r="N4495">
        <v>-3.202</v>
      </c>
      <c r="O4495">
        <v>1.194</v>
      </c>
      <c r="P4495">
        <v>1.1890000000000001</v>
      </c>
      <c r="Q4495">
        <v>1.1850000000000001</v>
      </c>
      <c r="R4495">
        <v>0.94299999999999995</v>
      </c>
      <c r="S4495">
        <v>0.42399999999999999</v>
      </c>
    </row>
    <row r="4496" spans="1:19" x14ac:dyDescent="0.3">
      <c r="A4496">
        <v>540</v>
      </c>
      <c r="B4496">
        <v>-0.186</v>
      </c>
      <c r="C4496">
        <v>-1.1870000000000001</v>
      </c>
      <c r="D4496">
        <v>-2.1829999999999998</v>
      </c>
      <c r="E4496">
        <v>-3.004</v>
      </c>
      <c r="F4496">
        <v>-3.2010000000000001</v>
      </c>
      <c r="G4496">
        <v>4</v>
      </c>
      <c r="H4496">
        <v>0.01</v>
      </c>
      <c r="I4496">
        <v>4</v>
      </c>
      <c r="J4496">
        <v>-0.187</v>
      </c>
      <c r="K4496">
        <v>-1.1890000000000001</v>
      </c>
      <c r="L4496">
        <v>-2.1840000000000002</v>
      </c>
      <c r="M4496">
        <v>-3.004</v>
      </c>
      <c r="N4496">
        <v>-3.202</v>
      </c>
      <c r="O4496">
        <v>1.196</v>
      </c>
      <c r="P4496">
        <v>1.1890000000000001</v>
      </c>
      <c r="Q4496">
        <v>1.1850000000000001</v>
      </c>
      <c r="R4496">
        <v>0.94199999999999995</v>
      </c>
      <c r="S4496">
        <v>0.42299999999999999</v>
      </c>
    </row>
    <row r="4497" spans="1:19" x14ac:dyDescent="0.3">
      <c r="A4497">
        <v>600</v>
      </c>
      <c r="B4497">
        <v>-0.186</v>
      </c>
      <c r="C4497">
        <v>-1.1870000000000001</v>
      </c>
      <c r="D4497">
        <v>-2.1829999999999998</v>
      </c>
      <c r="E4497">
        <v>-3.004</v>
      </c>
      <c r="F4497">
        <v>-3.2010000000000001</v>
      </c>
      <c r="G4497">
        <v>4</v>
      </c>
      <c r="H4497">
        <v>0.01</v>
      </c>
      <c r="I4497">
        <v>4</v>
      </c>
      <c r="J4497">
        <v>-0.186</v>
      </c>
      <c r="K4497">
        <v>-1.1890000000000001</v>
      </c>
      <c r="L4497">
        <v>-2.1840000000000002</v>
      </c>
      <c r="M4497">
        <v>-3.004</v>
      </c>
      <c r="N4497">
        <v>-3.2010000000000001</v>
      </c>
      <c r="O4497">
        <v>1.1970000000000001</v>
      </c>
      <c r="P4497">
        <v>1.19</v>
      </c>
      <c r="Q4497">
        <v>1.1839999999999999</v>
      </c>
      <c r="R4497">
        <v>0.94099999999999995</v>
      </c>
      <c r="S4497">
        <v>0.42299999999999999</v>
      </c>
    </row>
    <row r="4499" spans="1:19" x14ac:dyDescent="0.3">
      <c r="A4499" t="s">
        <v>0</v>
      </c>
      <c r="B4499" t="s">
        <v>347</v>
      </c>
    </row>
    <row r="4500" spans="1:19" x14ac:dyDescent="0.3">
      <c r="A4500">
        <v>0</v>
      </c>
      <c r="B4500">
        <v>-0.186</v>
      </c>
      <c r="C4500">
        <v>-1.1870000000000001</v>
      </c>
      <c r="D4500">
        <v>-2.1829999999999998</v>
      </c>
      <c r="E4500">
        <v>-2.9980000000000002</v>
      </c>
      <c r="F4500">
        <v>-3.1909999999999998</v>
      </c>
      <c r="G4500">
        <v>4</v>
      </c>
      <c r="H4500">
        <v>0.01</v>
      </c>
      <c r="I4500">
        <v>4</v>
      </c>
      <c r="J4500">
        <v>-0.187</v>
      </c>
      <c r="K4500">
        <v>-1.1870000000000001</v>
      </c>
      <c r="L4500">
        <v>-2.1840000000000002</v>
      </c>
      <c r="M4500">
        <v>-3</v>
      </c>
      <c r="N4500">
        <v>-3.2</v>
      </c>
      <c r="O4500">
        <v>1.17</v>
      </c>
      <c r="P4500">
        <v>1.17</v>
      </c>
      <c r="Q4500">
        <v>1.1639999999999999</v>
      </c>
      <c r="R4500">
        <v>0.92100000000000004</v>
      </c>
      <c r="S4500">
        <v>0.42299999999999999</v>
      </c>
    </row>
    <row r="4501" spans="1:19" x14ac:dyDescent="0.3">
      <c r="A4501">
        <v>60</v>
      </c>
      <c r="B4501">
        <v>-0.186</v>
      </c>
      <c r="C4501">
        <v>-1.1870000000000001</v>
      </c>
      <c r="D4501">
        <v>-2.1829999999999998</v>
      </c>
      <c r="E4501">
        <v>-2.9980000000000002</v>
      </c>
      <c r="F4501">
        <v>-3.1909999999999998</v>
      </c>
      <c r="G4501">
        <v>4</v>
      </c>
      <c r="H4501">
        <v>0.01</v>
      </c>
      <c r="I4501">
        <v>4</v>
      </c>
      <c r="J4501">
        <v>-0.19</v>
      </c>
      <c r="K4501">
        <v>-1.1870000000000001</v>
      </c>
      <c r="L4501">
        <v>-2.1840000000000002</v>
      </c>
      <c r="M4501">
        <v>-3</v>
      </c>
      <c r="N4501">
        <v>-3.1989999999999998</v>
      </c>
      <c r="O4501">
        <v>1.177</v>
      </c>
      <c r="P4501">
        <v>1.1830000000000001</v>
      </c>
      <c r="Q4501">
        <v>1.177</v>
      </c>
      <c r="R4501">
        <v>0.92900000000000005</v>
      </c>
      <c r="S4501">
        <v>0.42299999999999999</v>
      </c>
    </row>
    <row r="4502" spans="1:19" x14ac:dyDescent="0.3">
      <c r="A4502">
        <v>120</v>
      </c>
      <c r="B4502">
        <v>-0.186</v>
      </c>
      <c r="C4502">
        <v>-1.1870000000000001</v>
      </c>
      <c r="D4502">
        <v>-2.1829999999999998</v>
      </c>
      <c r="E4502">
        <v>-2.9980000000000002</v>
      </c>
      <c r="F4502">
        <v>-3.1909999999999998</v>
      </c>
      <c r="G4502">
        <v>4</v>
      </c>
      <c r="H4502">
        <v>0.01</v>
      </c>
      <c r="I4502">
        <v>4</v>
      </c>
      <c r="J4502">
        <v>-0.191</v>
      </c>
      <c r="K4502">
        <v>-1.1870000000000001</v>
      </c>
      <c r="L4502">
        <v>-2.1829999999999998</v>
      </c>
      <c r="M4502">
        <v>-2.9990000000000001</v>
      </c>
      <c r="N4502">
        <v>-3.1989999999999998</v>
      </c>
      <c r="O4502">
        <v>1.1819999999999999</v>
      </c>
      <c r="P4502">
        <v>1.1879999999999999</v>
      </c>
      <c r="Q4502">
        <v>1.181</v>
      </c>
      <c r="R4502">
        <v>0.93400000000000005</v>
      </c>
      <c r="S4502">
        <v>0.42199999999999999</v>
      </c>
    </row>
    <row r="4503" spans="1:19" x14ac:dyDescent="0.3">
      <c r="A4503">
        <v>180</v>
      </c>
      <c r="B4503">
        <v>-0.186</v>
      </c>
      <c r="C4503">
        <v>-1.1870000000000001</v>
      </c>
      <c r="D4503">
        <v>-2.1829999999999998</v>
      </c>
      <c r="E4503">
        <v>-2.9980000000000002</v>
      </c>
      <c r="F4503">
        <v>-3.1909999999999998</v>
      </c>
      <c r="G4503">
        <v>4</v>
      </c>
      <c r="H4503">
        <v>0.01</v>
      </c>
      <c r="I4503">
        <v>4</v>
      </c>
      <c r="J4503">
        <v>-0.191</v>
      </c>
      <c r="K4503">
        <v>-1.1870000000000001</v>
      </c>
      <c r="L4503">
        <v>-2.1840000000000002</v>
      </c>
      <c r="M4503">
        <v>-2.9990000000000001</v>
      </c>
      <c r="N4503">
        <v>-3.198</v>
      </c>
      <c r="O4503">
        <v>1.1850000000000001</v>
      </c>
      <c r="P4503">
        <v>1.1910000000000001</v>
      </c>
      <c r="Q4503">
        <v>1.1830000000000001</v>
      </c>
      <c r="R4503">
        <v>0.93600000000000005</v>
      </c>
      <c r="S4503">
        <v>0.42199999999999999</v>
      </c>
    </row>
    <row r="4504" spans="1:19" x14ac:dyDescent="0.3">
      <c r="A4504">
        <v>240</v>
      </c>
      <c r="B4504">
        <v>-0.186</v>
      </c>
      <c r="C4504">
        <v>-1.1870000000000001</v>
      </c>
      <c r="D4504">
        <v>-2.1829999999999998</v>
      </c>
      <c r="E4504">
        <v>-2.9980000000000002</v>
      </c>
      <c r="F4504">
        <v>-3.1909999999999998</v>
      </c>
      <c r="G4504">
        <v>4</v>
      </c>
      <c r="H4504">
        <v>0.01</v>
      </c>
      <c r="I4504">
        <v>4</v>
      </c>
      <c r="J4504">
        <v>-0.191</v>
      </c>
      <c r="K4504">
        <v>-1.1870000000000001</v>
      </c>
      <c r="L4504">
        <v>-2.1829999999999998</v>
      </c>
      <c r="M4504">
        <v>-2.9990000000000001</v>
      </c>
      <c r="N4504">
        <v>-3.1960000000000002</v>
      </c>
      <c r="O4504">
        <v>1.1879999999999999</v>
      </c>
      <c r="P4504">
        <v>1.19</v>
      </c>
      <c r="Q4504">
        <v>1.1839999999999999</v>
      </c>
      <c r="R4504">
        <v>0.93700000000000006</v>
      </c>
      <c r="S4504">
        <v>0.42199999999999999</v>
      </c>
    </row>
    <row r="4505" spans="1:19" x14ac:dyDescent="0.3">
      <c r="A4505">
        <v>300</v>
      </c>
      <c r="B4505">
        <v>-0.186</v>
      </c>
      <c r="C4505">
        <v>-1.1870000000000001</v>
      </c>
      <c r="D4505">
        <v>-2.1829999999999998</v>
      </c>
      <c r="E4505">
        <v>-2.9980000000000002</v>
      </c>
      <c r="F4505">
        <v>-3.1909999999999998</v>
      </c>
      <c r="G4505">
        <v>4</v>
      </c>
      <c r="H4505">
        <v>0.01</v>
      </c>
      <c r="I4505">
        <v>4</v>
      </c>
      <c r="J4505">
        <v>-0.19</v>
      </c>
      <c r="K4505">
        <v>-1.1879999999999999</v>
      </c>
      <c r="L4505">
        <v>-2.1829999999999998</v>
      </c>
      <c r="M4505">
        <v>-3</v>
      </c>
      <c r="N4505">
        <v>-3.1949999999999998</v>
      </c>
      <c r="O4505">
        <v>1.19</v>
      </c>
      <c r="P4505">
        <v>1.19</v>
      </c>
      <c r="Q4505">
        <v>1.1839999999999999</v>
      </c>
      <c r="R4505">
        <v>0.93799999999999994</v>
      </c>
      <c r="S4505">
        <v>0.42099999999999999</v>
      </c>
    </row>
    <row r="4506" spans="1:19" x14ac:dyDescent="0.3">
      <c r="A4506">
        <v>360</v>
      </c>
      <c r="B4506">
        <v>-0.186</v>
      </c>
      <c r="C4506">
        <v>-1.1870000000000001</v>
      </c>
      <c r="D4506">
        <v>-2.1829999999999998</v>
      </c>
      <c r="E4506">
        <v>-2.9980000000000002</v>
      </c>
      <c r="F4506">
        <v>-3.1909999999999998</v>
      </c>
      <c r="G4506">
        <v>4</v>
      </c>
      <c r="H4506">
        <v>0.01</v>
      </c>
      <c r="I4506">
        <v>4</v>
      </c>
      <c r="J4506">
        <v>-0.19</v>
      </c>
      <c r="K4506">
        <v>-1.1879999999999999</v>
      </c>
      <c r="L4506">
        <v>-2.1829999999999998</v>
      </c>
      <c r="M4506">
        <v>-3</v>
      </c>
      <c r="N4506">
        <v>-3.194</v>
      </c>
      <c r="O4506">
        <v>1.1910000000000001</v>
      </c>
      <c r="P4506">
        <v>1.1890000000000001</v>
      </c>
      <c r="Q4506">
        <v>1.1839999999999999</v>
      </c>
      <c r="R4506">
        <v>0.93799999999999994</v>
      </c>
      <c r="S4506">
        <v>0.42099999999999999</v>
      </c>
    </row>
    <row r="4507" spans="1:19" x14ac:dyDescent="0.3">
      <c r="A4507">
        <v>420</v>
      </c>
      <c r="B4507">
        <v>-0.186</v>
      </c>
      <c r="C4507">
        <v>-1.1870000000000001</v>
      </c>
      <c r="D4507">
        <v>-2.1829999999999998</v>
      </c>
      <c r="E4507">
        <v>-2.9980000000000002</v>
      </c>
      <c r="F4507">
        <v>-3.1909999999999998</v>
      </c>
      <c r="G4507">
        <v>4</v>
      </c>
      <c r="H4507">
        <v>0.01</v>
      </c>
      <c r="I4507">
        <v>4</v>
      </c>
      <c r="J4507">
        <v>-0.189</v>
      </c>
      <c r="K4507">
        <v>-1.1879999999999999</v>
      </c>
      <c r="L4507">
        <v>-2.1829999999999998</v>
      </c>
      <c r="M4507">
        <v>-2.9990000000000001</v>
      </c>
      <c r="N4507">
        <v>-3.1930000000000001</v>
      </c>
      <c r="O4507">
        <v>1.1930000000000001</v>
      </c>
      <c r="P4507">
        <v>1.1890000000000001</v>
      </c>
      <c r="Q4507">
        <v>1.1850000000000001</v>
      </c>
      <c r="R4507">
        <v>0.93700000000000006</v>
      </c>
      <c r="S4507">
        <v>0.42099999999999999</v>
      </c>
    </row>
    <row r="4508" spans="1:19" x14ac:dyDescent="0.3">
      <c r="A4508">
        <v>480</v>
      </c>
      <c r="B4508">
        <v>-0.186</v>
      </c>
      <c r="C4508">
        <v>-1.1870000000000001</v>
      </c>
      <c r="D4508">
        <v>-2.1829999999999998</v>
      </c>
      <c r="E4508">
        <v>-2.9980000000000002</v>
      </c>
      <c r="F4508">
        <v>-3.1909999999999998</v>
      </c>
      <c r="G4508">
        <v>4</v>
      </c>
      <c r="H4508">
        <v>0.01</v>
      </c>
      <c r="I4508">
        <v>4</v>
      </c>
      <c r="J4508">
        <v>-0.188</v>
      </c>
      <c r="K4508">
        <v>-1.1890000000000001</v>
      </c>
      <c r="L4508">
        <v>-2.1829999999999998</v>
      </c>
      <c r="M4508">
        <v>-2.9990000000000001</v>
      </c>
      <c r="N4508">
        <v>-3.1930000000000001</v>
      </c>
      <c r="O4508">
        <v>1.194</v>
      </c>
      <c r="P4508">
        <v>1.1890000000000001</v>
      </c>
      <c r="Q4508">
        <v>1.1850000000000001</v>
      </c>
      <c r="R4508">
        <v>0.93700000000000006</v>
      </c>
      <c r="S4508">
        <v>0.42</v>
      </c>
    </row>
    <row r="4509" spans="1:19" x14ac:dyDescent="0.3">
      <c r="A4509">
        <v>540</v>
      </c>
      <c r="B4509">
        <v>-0.186</v>
      </c>
      <c r="C4509">
        <v>-1.1870000000000001</v>
      </c>
      <c r="D4509">
        <v>-2.1829999999999998</v>
      </c>
      <c r="E4509">
        <v>-2.9980000000000002</v>
      </c>
      <c r="F4509">
        <v>-3.1909999999999998</v>
      </c>
      <c r="G4509">
        <v>4</v>
      </c>
      <c r="H4509">
        <v>0.01</v>
      </c>
      <c r="I4509">
        <v>4</v>
      </c>
      <c r="J4509">
        <v>-0.187</v>
      </c>
      <c r="K4509">
        <v>-1.1890000000000001</v>
      </c>
      <c r="L4509">
        <v>-2.1829999999999998</v>
      </c>
      <c r="M4509">
        <v>-2.9990000000000001</v>
      </c>
      <c r="N4509">
        <v>-3.1920000000000002</v>
      </c>
      <c r="O4509">
        <v>1.196</v>
      </c>
      <c r="P4509">
        <v>1.1890000000000001</v>
      </c>
      <c r="Q4509">
        <v>1.1839999999999999</v>
      </c>
      <c r="R4509">
        <v>0.93600000000000005</v>
      </c>
      <c r="S4509">
        <v>0.42</v>
      </c>
    </row>
    <row r="4510" spans="1:19" x14ac:dyDescent="0.3">
      <c r="A4510">
        <v>600</v>
      </c>
      <c r="B4510">
        <v>-0.186</v>
      </c>
      <c r="C4510">
        <v>-1.1870000000000001</v>
      </c>
      <c r="D4510">
        <v>-2.1829999999999998</v>
      </c>
      <c r="E4510">
        <v>-2.9980000000000002</v>
      </c>
      <c r="F4510">
        <v>-3.1909999999999998</v>
      </c>
      <c r="G4510">
        <v>4</v>
      </c>
      <c r="H4510">
        <v>0.01</v>
      </c>
      <c r="I4510">
        <v>4</v>
      </c>
      <c r="J4510">
        <v>-0.186</v>
      </c>
      <c r="K4510">
        <v>-1.1890000000000001</v>
      </c>
      <c r="L4510">
        <v>-2.1829999999999998</v>
      </c>
      <c r="M4510">
        <v>-2.9980000000000002</v>
      </c>
      <c r="N4510">
        <v>-3.1909999999999998</v>
      </c>
      <c r="O4510">
        <v>1.1970000000000001</v>
      </c>
      <c r="P4510">
        <v>1.19</v>
      </c>
      <c r="Q4510">
        <v>1.1839999999999999</v>
      </c>
      <c r="R4510">
        <v>0.93500000000000005</v>
      </c>
      <c r="S4510">
        <v>0.42</v>
      </c>
    </row>
    <row r="4512" spans="1:19" x14ac:dyDescent="0.3">
      <c r="A4512" t="s">
        <v>0</v>
      </c>
      <c r="B4512" t="s">
        <v>348</v>
      </c>
    </row>
    <row r="4513" spans="1:19" x14ac:dyDescent="0.3">
      <c r="A4513">
        <v>0</v>
      </c>
      <c r="B4513">
        <v>-0.186</v>
      </c>
      <c r="C4513">
        <v>-1.1870000000000001</v>
      </c>
      <c r="D4513">
        <v>-2.1829999999999998</v>
      </c>
      <c r="E4513">
        <v>-2.9929999999999999</v>
      </c>
      <c r="F4513">
        <v>-3.1819999999999999</v>
      </c>
      <c r="G4513">
        <v>4</v>
      </c>
      <c r="H4513">
        <v>0.01</v>
      </c>
      <c r="I4513">
        <v>4</v>
      </c>
      <c r="J4513">
        <v>-0.187</v>
      </c>
      <c r="K4513">
        <v>-1.1870000000000001</v>
      </c>
      <c r="L4513">
        <v>-2.1829999999999998</v>
      </c>
      <c r="M4513">
        <v>-2.9940000000000002</v>
      </c>
      <c r="N4513">
        <v>-3.19</v>
      </c>
      <c r="O4513">
        <v>1.17</v>
      </c>
      <c r="P4513">
        <v>1.17</v>
      </c>
      <c r="Q4513">
        <v>1.1639999999999999</v>
      </c>
      <c r="R4513">
        <v>0.91500000000000004</v>
      </c>
      <c r="S4513">
        <v>0.41899999999999998</v>
      </c>
    </row>
    <row r="4514" spans="1:19" x14ac:dyDescent="0.3">
      <c r="A4514">
        <v>60</v>
      </c>
      <c r="B4514">
        <v>-0.186</v>
      </c>
      <c r="C4514">
        <v>-1.1870000000000001</v>
      </c>
      <c r="D4514">
        <v>-2.1829999999999998</v>
      </c>
      <c r="E4514">
        <v>-2.9929999999999999</v>
      </c>
      <c r="F4514">
        <v>-3.1819999999999999</v>
      </c>
      <c r="G4514">
        <v>4</v>
      </c>
      <c r="H4514">
        <v>0.01</v>
      </c>
      <c r="I4514">
        <v>4</v>
      </c>
      <c r="J4514">
        <v>-0.19</v>
      </c>
      <c r="K4514">
        <v>-1.1870000000000001</v>
      </c>
      <c r="L4514">
        <v>-2.1840000000000002</v>
      </c>
      <c r="M4514">
        <v>-2.9940000000000002</v>
      </c>
      <c r="N4514">
        <v>-3.1890000000000001</v>
      </c>
      <c r="O4514">
        <v>1.177</v>
      </c>
      <c r="P4514">
        <v>1.1839999999999999</v>
      </c>
      <c r="Q4514">
        <v>1.177</v>
      </c>
      <c r="R4514">
        <v>0.92300000000000004</v>
      </c>
      <c r="S4514">
        <v>0.41899999999999998</v>
      </c>
    </row>
    <row r="4515" spans="1:19" x14ac:dyDescent="0.3">
      <c r="A4515">
        <v>120</v>
      </c>
      <c r="B4515">
        <v>-0.186</v>
      </c>
      <c r="C4515">
        <v>-1.1870000000000001</v>
      </c>
      <c r="D4515">
        <v>-2.1829999999999998</v>
      </c>
      <c r="E4515">
        <v>-2.9929999999999999</v>
      </c>
      <c r="F4515">
        <v>-3.1819999999999999</v>
      </c>
      <c r="G4515">
        <v>4</v>
      </c>
      <c r="H4515">
        <v>0.01</v>
      </c>
      <c r="I4515">
        <v>4</v>
      </c>
      <c r="J4515">
        <v>-0.191</v>
      </c>
      <c r="K4515">
        <v>-1.1870000000000001</v>
      </c>
      <c r="L4515">
        <v>-2.1829999999999998</v>
      </c>
      <c r="M4515">
        <v>-2.9940000000000002</v>
      </c>
      <c r="N4515">
        <v>-3.1890000000000001</v>
      </c>
      <c r="O4515">
        <v>1.1819999999999999</v>
      </c>
      <c r="P4515">
        <v>1.1879999999999999</v>
      </c>
      <c r="Q4515">
        <v>1.181</v>
      </c>
      <c r="R4515">
        <v>0.92700000000000005</v>
      </c>
      <c r="S4515">
        <v>0.41899999999999998</v>
      </c>
    </row>
    <row r="4516" spans="1:19" x14ac:dyDescent="0.3">
      <c r="A4516">
        <v>180</v>
      </c>
      <c r="B4516">
        <v>-0.186</v>
      </c>
      <c r="C4516">
        <v>-1.1870000000000001</v>
      </c>
      <c r="D4516">
        <v>-2.1829999999999998</v>
      </c>
      <c r="E4516">
        <v>-2.9929999999999999</v>
      </c>
      <c r="F4516">
        <v>-3.1819999999999999</v>
      </c>
      <c r="G4516">
        <v>4</v>
      </c>
      <c r="H4516">
        <v>0.01</v>
      </c>
      <c r="I4516">
        <v>4</v>
      </c>
      <c r="J4516">
        <v>-0.191</v>
      </c>
      <c r="K4516">
        <v>-1.1870000000000001</v>
      </c>
      <c r="L4516">
        <v>-2.1829999999999998</v>
      </c>
      <c r="M4516">
        <v>-2.9929999999999999</v>
      </c>
      <c r="N4516">
        <v>-3.1880000000000002</v>
      </c>
      <c r="O4516">
        <v>1.1850000000000001</v>
      </c>
      <c r="P4516">
        <v>1.1910000000000001</v>
      </c>
      <c r="Q4516">
        <v>1.1830000000000001</v>
      </c>
      <c r="R4516">
        <v>0.93</v>
      </c>
      <c r="S4516">
        <v>0.41899999999999998</v>
      </c>
    </row>
    <row r="4517" spans="1:19" x14ac:dyDescent="0.3">
      <c r="A4517">
        <v>240</v>
      </c>
      <c r="B4517">
        <v>-0.186</v>
      </c>
      <c r="C4517">
        <v>-1.1870000000000001</v>
      </c>
      <c r="D4517">
        <v>-2.1829999999999998</v>
      </c>
      <c r="E4517">
        <v>-2.9929999999999999</v>
      </c>
      <c r="F4517">
        <v>-3.1819999999999999</v>
      </c>
      <c r="G4517">
        <v>4</v>
      </c>
      <c r="H4517">
        <v>0.01</v>
      </c>
      <c r="I4517">
        <v>4</v>
      </c>
      <c r="J4517">
        <v>-0.191</v>
      </c>
      <c r="K4517">
        <v>-1.1870000000000001</v>
      </c>
      <c r="L4517">
        <v>-2.1829999999999998</v>
      </c>
      <c r="M4517">
        <v>-2.9940000000000002</v>
      </c>
      <c r="N4517">
        <v>-3.1869999999999998</v>
      </c>
      <c r="O4517">
        <v>1.1879999999999999</v>
      </c>
      <c r="P4517">
        <v>1.19</v>
      </c>
      <c r="Q4517">
        <v>1.1839999999999999</v>
      </c>
      <c r="R4517">
        <v>0.93100000000000005</v>
      </c>
      <c r="S4517">
        <v>0.41799999999999998</v>
      </c>
    </row>
    <row r="4518" spans="1:19" x14ac:dyDescent="0.3">
      <c r="A4518">
        <v>300</v>
      </c>
      <c r="B4518">
        <v>-0.186</v>
      </c>
      <c r="C4518">
        <v>-1.1870000000000001</v>
      </c>
      <c r="D4518">
        <v>-2.1829999999999998</v>
      </c>
      <c r="E4518">
        <v>-2.9929999999999999</v>
      </c>
      <c r="F4518">
        <v>-3.1819999999999999</v>
      </c>
      <c r="G4518">
        <v>4</v>
      </c>
      <c r="H4518">
        <v>0.01</v>
      </c>
      <c r="I4518">
        <v>4</v>
      </c>
      <c r="J4518">
        <v>-0.19</v>
      </c>
      <c r="K4518">
        <v>-1.1879999999999999</v>
      </c>
      <c r="L4518">
        <v>-2.1829999999999998</v>
      </c>
      <c r="M4518">
        <v>-2.9940000000000002</v>
      </c>
      <c r="N4518">
        <v>-3.1850000000000001</v>
      </c>
      <c r="O4518">
        <v>1.19</v>
      </c>
      <c r="P4518">
        <v>1.19</v>
      </c>
      <c r="Q4518">
        <v>1.1839999999999999</v>
      </c>
      <c r="R4518">
        <v>0.93200000000000005</v>
      </c>
      <c r="S4518">
        <v>0.41799999999999998</v>
      </c>
    </row>
    <row r="4519" spans="1:19" x14ac:dyDescent="0.3">
      <c r="A4519">
        <v>360</v>
      </c>
      <c r="B4519">
        <v>-0.186</v>
      </c>
      <c r="C4519">
        <v>-1.1870000000000001</v>
      </c>
      <c r="D4519">
        <v>-2.1829999999999998</v>
      </c>
      <c r="E4519">
        <v>-2.9929999999999999</v>
      </c>
      <c r="F4519">
        <v>-3.1819999999999999</v>
      </c>
      <c r="G4519">
        <v>4</v>
      </c>
      <c r="H4519">
        <v>0.01</v>
      </c>
      <c r="I4519">
        <v>4</v>
      </c>
      <c r="J4519">
        <v>-0.19</v>
      </c>
      <c r="K4519">
        <v>-1.1879999999999999</v>
      </c>
      <c r="L4519">
        <v>-2.1829999999999998</v>
      </c>
      <c r="M4519">
        <v>-2.9940000000000002</v>
      </c>
      <c r="N4519">
        <v>-3.1840000000000002</v>
      </c>
      <c r="O4519">
        <v>1.1910000000000001</v>
      </c>
      <c r="P4519">
        <v>1.1890000000000001</v>
      </c>
      <c r="Q4519">
        <v>1.1839999999999999</v>
      </c>
      <c r="R4519">
        <v>0.93100000000000005</v>
      </c>
      <c r="S4519">
        <v>0.41799999999999998</v>
      </c>
    </row>
    <row r="4520" spans="1:19" x14ac:dyDescent="0.3">
      <c r="A4520">
        <v>420</v>
      </c>
      <c r="B4520">
        <v>-0.186</v>
      </c>
      <c r="C4520">
        <v>-1.1870000000000001</v>
      </c>
      <c r="D4520">
        <v>-2.1829999999999998</v>
      </c>
      <c r="E4520">
        <v>-2.9929999999999999</v>
      </c>
      <c r="F4520">
        <v>-3.1819999999999999</v>
      </c>
      <c r="G4520">
        <v>4</v>
      </c>
      <c r="H4520">
        <v>0.01</v>
      </c>
      <c r="I4520">
        <v>4</v>
      </c>
      <c r="J4520">
        <v>-0.189</v>
      </c>
      <c r="K4520">
        <v>-1.1879999999999999</v>
      </c>
      <c r="L4520">
        <v>-2.1829999999999998</v>
      </c>
      <c r="M4520">
        <v>-2.9940000000000002</v>
      </c>
      <c r="N4520">
        <v>-3.1829999999999998</v>
      </c>
      <c r="O4520">
        <v>1.1930000000000001</v>
      </c>
      <c r="P4520">
        <v>1.1890000000000001</v>
      </c>
      <c r="Q4520">
        <v>1.1850000000000001</v>
      </c>
      <c r="R4520">
        <v>0.93100000000000005</v>
      </c>
      <c r="S4520">
        <v>0.41699999999999998</v>
      </c>
    </row>
    <row r="4521" spans="1:19" x14ac:dyDescent="0.3">
      <c r="A4521">
        <v>480</v>
      </c>
      <c r="B4521">
        <v>-0.186</v>
      </c>
      <c r="C4521">
        <v>-1.1870000000000001</v>
      </c>
      <c r="D4521">
        <v>-2.1829999999999998</v>
      </c>
      <c r="E4521">
        <v>-2.9929999999999999</v>
      </c>
      <c r="F4521">
        <v>-3.1819999999999999</v>
      </c>
      <c r="G4521">
        <v>4</v>
      </c>
      <c r="H4521">
        <v>0.01</v>
      </c>
      <c r="I4521">
        <v>4</v>
      </c>
      <c r="J4521">
        <v>-0.188</v>
      </c>
      <c r="K4521">
        <v>-1.1890000000000001</v>
      </c>
      <c r="L4521">
        <v>-2.1829999999999998</v>
      </c>
      <c r="M4521">
        <v>-2.9929999999999999</v>
      </c>
      <c r="N4521">
        <v>-3.1829999999999998</v>
      </c>
      <c r="O4521">
        <v>1.194</v>
      </c>
      <c r="P4521">
        <v>1.1890000000000001</v>
      </c>
      <c r="Q4521">
        <v>1.1839999999999999</v>
      </c>
      <c r="R4521">
        <v>0.93</v>
      </c>
      <c r="S4521">
        <v>0.41699999999999998</v>
      </c>
    </row>
    <row r="4522" spans="1:19" x14ac:dyDescent="0.3">
      <c r="A4522">
        <v>540</v>
      </c>
      <c r="B4522">
        <v>-0.186</v>
      </c>
      <c r="C4522">
        <v>-1.1870000000000001</v>
      </c>
      <c r="D4522">
        <v>-2.1829999999999998</v>
      </c>
      <c r="E4522">
        <v>-2.9929999999999999</v>
      </c>
      <c r="F4522">
        <v>-3.1819999999999999</v>
      </c>
      <c r="G4522">
        <v>4</v>
      </c>
      <c r="H4522">
        <v>0.01</v>
      </c>
      <c r="I4522">
        <v>4</v>
      </c>
      <c r="J4522">
        <v>-0.187</v>
      </c>
      <c r="K4522">
        <v>-1.1890000000000001</v>
      </c>
      <c r="L4522">
        <v>-2.1829999999999998</v>
      </c>
      <c r="M4522">
        <v>-2.9929999999999999</v>
      </c>
      <c r="N4522">
        <v>-3.1819999999999999</v>
      </c>
      <c r="O4522">
        <v>1.196</v>
      </c>
      <c r="P4522">
        <v>1.1890000000000001</v>
      </c>
      <c r="Q4522">
        <v>1.1839999999999999</v>
      </c>
      <c r="R4522">
        <v>0.92900000000000005</v>
      </c>
      <c r="S4522">
        <v>0.41699999999999998</v>
      </c>
    </row>
    <row r="4523" spans="1:19" x14ac:dyDescent="0.3">
      <c r="A4523">
        <v>600</v>
      </c>
      <c r="B4523">
        <v>-0.186</v>
      </c>
      <c r="C4523">
        <v>-1.1870000000000001</v>
      </c>
      <c r="D4523">
        <v>-2.1829999999999998</v>
      </c>
      <c r="E4523">
        <v>-2.9929999999999999</v>
      </c>
      <c r="F4523">
        <v>-3.1819999999999999</v>
      </c>
      <c r="G4523">
        <v>4</v>
      </c>
      <c r="H4523">
        <v>0.01</v>
      </c>
      <c r="I4523">
        <v>4</v>
      </c>
      <c r="J4523">
        <v>-0.186</v>
      </c>
      <c r="K4523">
        <v>-1.1890000000000001</v>
      </c>
      <c r="L4523">
        <v>-2.1829999999999998</v>
      </c>
      <c r="M4523">
        <v>-2.9929999999999999</v>
      </c>
      <c r="N4523">
        <v>-3.1819999999999999</v>
      </c>
      <c r="O4523">
        <v>1.1970000000000001</v>
      </c>
      <c r="P4523">
        <v>1.19</v>
      </c>
      <c r="Q4523">
        <v>1.1839999999999999</v>
      </c>
      <c r="R4523">
        <v>0.92900000000000005</v>
      </c>
      <c r="S4523">
        <v>0.41699999999999998</v>
      </c>
    </row>
    <row r="4525" spans="1:19" x14ac:dyDescent="0.3">
      <c r="A4525" t="s">
        <v>0</v>
      </c>
      <c r="B4525" t="s">
        <v>349</v>
      </c>
    </row>
    <row r="4526" spans="1:19" x14ac:dyDescent="0.3">
      <c r="A4526">
        <v>0</v>
      </c>
      <c r="B4526">
        <v>-0.186</v>
      </c>
      <c r="C4526">
        <v>-1.1870000000000001</v>
      </c>
      <c r="D4526">
        <v>-2.1829999999999998</v>
      </c>
      <c r="E4526">
        <v>-2.9870000000000001</v>
      </c>
      <c r="F4526">
        <v>-3.1709999999999998</v>
      </c>
      <c r="G4526">
        <v>4</v>
      </c>
      <c r="H4526">
        <v>0.01</v>
      </c>
      <c r="I4526">
        <v>4</v>
      </c>
      <c r="J4526">
        <v>-0.187</v>
      </c>
      <c r="K4526">
        <v>-1.1870000000000001</v>
      </c>
      <c r="L4526">
        <v>-2.1829999999999998</v>
      </c>
      <c r="M4526">
        <v>-2.9889999999999999</v>
      </c>
      <c r="N4526">
        <v>-3.18</v>
      </c>
      <c r="O4526">
        <v>1.17</v>
      </c>
      <c r="P4526">
        <v>1.17</v>
      </c>
      <c r="Q4526">
        <v>1.1639999999999999</v>
      </c>
      <c r="R4526">
        <v>0.90900000000000003</v>
      </c>
      <c r="S4526">
        <v>0.41599999999999998</v>
      </c>
    </row>
    <row r="4527" spans="1:19" x14ac:dyDescent="0.3">
      <c r="A4527">
        <v>60</v>
      </c>
      <c r="B4527">
        <v>-0.186</v>
      </c>
      <c r="C4527">
        <v>-1.1870000000000001</v>
      </c>
      <c r="D4527">
        <v>-2.1829999999999998</v>
      </c>
      <c r="E4527">
        <v>-2.9870000000000001</v>
      </c>
      <c r="F4527">
        <v>-3.1709999999999998</v>
      </c>
      <c r="G4527">
        <v>4</v>
      </c>
      <c r="H4527">
        <v>0.01</v>
      </c>
      <c r="I4527">
        <v>4</v>
      </c>
      <c r="J4527">
        <v>-0.19</v>
      </c>
      <c r="K4527">
        <v>-1.1870000000000001</v>
      </c>
      <c r="L4527">
        <v>-2.1829999999999998</v>
      </c>
      <c r="M4527">
        <v>-2.988</v>
      </c>
      <c r="N4527">
        <v>-3.1789999999999998</v>
      </c>
      <c r="O4527">
        <v>1.177</v>
      </c>
      <c r="P4527">
        <v>1.1839999999999999</v>
      </c>
      <c r="Q4527">
        <v>1.1759999999999999</v>
      </c>
      <c r="R4527">
        <v>0.91700000000000004</v>
      </c>
      <c r="S4527">
        <v>0.41599999999999998</v>
      </c>
    </row>
    <row r="4528" spans="1:19" x14ac:dyDescent="0.3">
      <c r="A4528">
        <v>120</v>
      </c>
      <c r="B4528">
        <v>-0.186</v>
      </c>
      <c r="C4528">
        <v>-1.1870000000000001</v>
      </c>
      <c r="D4528">
        <v>-2.1829999999999998</v>
      </c>
      <c r="E4528">
        <v>-2.9870000000000001</v>
      </c>
      <c r="F4528">
        <v>-3.1709999999999998</v>
      </c>
      <c r="G4528">
        <v>4</v>
      </c>
      <c r="H4528">
        <v>0.01</v>
      </c>
      <c r="I4528">
        <v>4</v>
      </c>
      <c r="J4528">
        <v>-0.191</v>
      </c>
      <c r="K4528">
        <v>-1.1870000000000001</v>
      </c>
      <c r="L4528">
        <v>-2.1829999999999998</v>
      </c>
      <c r="M4528">
        <v>-2.988</v>
      </c>
      <c r="N4528">
        <v>-3.1779999999999999</v>
      </c>
      <c r="O4528">
        <v>1.1819999999999999</v>
      </c>
      <c r="P4528">
        <v>1.1879999999999999</v>
      </c>
      <c r="Q4528">
        <v>1.181</v>
      </c>
      <c r="R4528">
        <v>0.92100000000000004</v>
      </c>
      <c r="S4528">
        <v>0.41599999999999998</v>
      </c>
    </row>
    <row r="4529" spans="1:19" x14ac:dyDescent="0.3">
      <c r="A4529">
        <v>180</v>
      </c>
      <c r="B4529">
        <v>-0.186</v>
      </c>
      <c r="C4529">
        <v>-1.1870000000000001</v>
      </c>
      <c r="D4529">
        <v>-2.1829999999999998</v>
      </c>
      <c r="E4529">
        <v>-2.9870000000000001</v>
      </c>
      <c r="F4529">
        <v>-3.1709999999999998</v>
      </c>
      <c r="G4529">
        <v>4</v>
      </c>
      <c r="H4529">
        <v>0.01</v>
      </c>
      <c r="I4529">
        <v>4</v>
      </c>
      <c r="J4529">
        <v>-0.191</v>
      </c>
      <c r="K4529">
        <v>-1.1870000000000001</v>
      </c>
      <c r="L4529">
        <v>-2.1829999999999998</v>
      </c>
      <c r="M4529">
        <v>-2.988</v>
      </c>
      <c r="N4529">
        <v>-3.1779999999999999</v>
      </c>
      <c r="O4529">
        <v>1.1850000000000001</v>
      </c>
      <c r="P4529">
        <v>1.1910000000000001</v>
      </c>
      <c r="Q4529">
        <v>1.1819999999999999</v>
      </c>
      <c r="R4529">
        <v>0.92300000000000004</v>
      </c>
      <c r="S4529">
        <v>0.41499999999999998</v>
      </c>
    </row>
    <row r="4530" spans="1:19" x14ac:dyDescent="0.3">
      <c r="A4530">
        <v>240</v>
      </c>
      <c r="B4530">
        <v>-0.186</v>
      </c>
      <c r="C4530">
        <v>-1.1870000000000001</v>
      </c>
      <c r="D4530">
        <v>-2.1829999999999998</v>
      </c>
      <c r="E4530">
        <v>-2.9870000000000001</v>
      </c>
      <c r="F4530">
        <v>-3.1709999999999998</v>
      </c>
      <c r="G4530">
        <v>4</v>
      </c>
      <c r="H4530">
        <v>0.01</v>
      </c>
      <c r="I4530">
        <v>4</v>
      </c>
      <c r="J4530">
        <v>-0.191</v>
      </c>
      <c r="K4530">
        <v>-1.1870000000000001</v>
      </c>
      <c r="L4530">
        <v>-2.1829999999999998</v>
      </c>
      <c r="M4530">
        <v>-2.988</v>
      </c>
      <c r="N4530">
        <v>-3.177</v>
      </c>
      <c r="O4530">
        <v>1.1879999999999999</v>
      </c>
      <c r="P4530">
        <v>1.19</v>
      </c>
      <c r="Q4530">
        <v>1.1830000000000001</v>
      </c>
      <c r="R4530">
        <v>0.92400000000000004</v>
      </c>
      <c r="S4530">
        <v>0.41499999999999998</v>
      </c>
    </row>
    <row r="4531" spans="1:19" x14ac:dyDescent="0.3">
      <c r="A4531">
        <v>300</v>
      </c>
      <c r="B4531">
        <v>-0.186</v>
      </c>
      <c r="C4531">
        <v>-1.1870000000000001</v>
      </c>
      <c r="D4531">
        <v>-2.1829999999999998</v>
      </c>
      <c r="E4531">
        <v>-2.9870000000000001</v>
      </c>
      <c r="F4531">
        <v>-3.1709999999999998</v>
      </c>
      <c r="G4531">
        <v>4</v>
      </c>
      <c r="H4531">
        <v>0.01</v>
      </c>
      <c r="I4531">
        <v>4</v>
      </c>
      <c r="J4531">
        <v>-0.19</v>
      </c>
      <c r="K4531">
        <v>-1.1879999999999999</v>
      </c>
      <c r="L4531">
        <v>-2.1829999999999998</v>
      </c>
      <c r="M4531">
        <v>-2.988</v>
      </c>
      <c r="N4531">
        <v>-3.1749999999999998</v>
      </c>
      <c r="O4531">
        <v>1.19</v>
      </c>
      <c r="P4531">
        <v>1.19</v>
      </c>
      <c r="Q4531">
        <v>1.1830000000000001</v>
      </c>
      <c r="R4531">
        <v>0.92500000000000004</v>
      </c>
      <c r="S4531">
        <v>0.41499999999999998</v>
      </c>
    </row>
    <row r="4532" spans="1:19" x14ac:dyDescent="0.3">
      <c r="A4532">
        <v>360</v>
      </c>
      <c r="B4532">
        <v>-0.186</v>
      </c>
      <c r="C4532">
        <v>-1.1870000000000001</v>
      </c>
      <c r="D4532">
        <v>-2.1829999999999998</v>
      </c>
      <c r="E4532">
        <v>-2.9870000000000001</v>
      </c>
      <c r="F4532">
        <v>-3.1709999999999998</v>
      </c>
      <c r="G4532">
        <v>4</v>
      </c>
      <c r="H4532">
        <v>0.01</v>
      </c>
      <c r="I4532">
        <v>4</v>
      </c>
      <c r="J4532">
        <v>-0.19</v>
      </c>
      <c r="K4532">
        <v>-1.1879999999999999</v>
      </c>
      <c r="L4532">
        <v>-2.1829999999999998</v>
      </c>
      <c r="M4532">
        <v>-2.988</v>
      </c>
      <c r="N4532">
        <v>-3.1739999999999999</v>
      </c>
      <c r="O4532">
        <v>1.1910000000000001</v>
      </c>
      <c r="P4532">
        <v>1.1890000000000001</v>
      </c>
      <c r="Q4532">
        <v>1.1839999999999999</v>
      </c>
      <c r="R4532">
        <v>0.92500000000000004</v>
      </c>
      <c r="S4532">
        <v>0.41399999999999998</v>
      </c>
    </row>
    <row r="4533" spans="1:19" x14ac:dyDescent="0.3">
      <c r="A4533">
        <v>420</v>
      </c>
      <c r="B4533">
        <v>-0.186</v>
      </c>
      <c r="C4533">
        <v>-1.1870000000000001</v>
      </c>
      <c r="D4533">
        <v>-2.1829999999999998</v>
      </c>
      <c r="E4533">
        <v>-2.9870000000000001</v>
      </c>
      <c r="F4533">
        <v>-3.1709999999999998</v>
      </c>
      <c r="G4533">
        <v>4</v>
      </c>
      <c r="H4533">
        <v>0.01</v>
      </c>
      <c r="I4533">
        <v>4</v>
      </c>
      <c r="J4533">
        <v>-0.189</v>
      </c>
      <c r="K4533">
        <v>-1.1879999999999999</v>
      </c>
      <c r="L4533">
        <v>-2.1829999999999998</v>
      </c>
      <c r="M4533">
        <v>-2.988</v>
      </c>
      <c r="N4533">
        <v>-3.173</v>
      </c>
      <c r="O4533">
        <v>1.1930000000000001</v>
      </c>
      <c r="P4533">
        <v>1.1890000000000001</v>
      </c>
      <c r="Q4533">
        <v>1.1839999999999999</v>
      </c>
      <c r="R4533">
        <v>0.92500000000000004</v>
      </c>
      <c r="S4533">
        <v>0.41399999999999998</v>
      </c>
    </row>
    <row r="4534" spans="1:19" x14ac:dyDescent="0.3">
      <c r="A4534">
        <v>480</v>
      </c>
      <c r="B4534">
        <v>-0.186</v>
      </c>
      <c r="C4534">
        <v>-1.1870000000000001</v>
      </c>
      <c r="D4534">
        <v>-2.1829999999999998</v>
      </c>
      <c r="E4534">
        <v>-2.9870000000000001</v>
      </c>
      <c r="F4534">
        <v>-3.1709999999999998</v>
      </c>
      <c r="G4534">
        <v>4</v>
      </c>
      <c r="H4534">
        <v>0.01</v>
      </c>
      <c r="I4534">
        <v>4</v>
      </c>
      <c r="J4534">
        <v>-0.188</v>
      </c>
      <c r="K4534">
        <v>-1.1890000000000001</v>
      </c>
      <c r="L4534">
        <v>-2.1829999999999998</v>
      </c>
      <c r="M4534">
        <v>-2.988</v>
      </c>
      <c r="N4534">
        <v>-3.173</v>
      </c>
      <c r="O4534">
        <v>1.194</v>
      </c>
      <c r="P4534">
        <v>1.1890000000000001</v>
      </c>
      <c r="Q4534">
        <v>1.1839999999999999</v>
      </c>
      <c r="R4534">
        <v>0.92400000000000004</v>
      </c>
      <c r="S4534">
        <v>0.41399999999999998</v>
      </c>
    </row>
    <row r="4535" spans="1:19" x14ac:dyDescent="0.3">
      <c r="A4535">
        <v>540</v>
      </c>
      <c r="B4535">
        <v>-0.186</v>
      </c>
      <c r="C4535">
        <v>-1.1870000000000001</v>
      </c>
      <c r="D4535">
        <v>-2.1829999999999998</v>
      </c>
      <c r="E4535">
        <v>-2.9870000000000001</v>
      </c>
      <c r="F4535">
        <v>-3.1709999999999998</v>
      </c>
      <c r="G4535">
        <v>4</v>
      </c>
      <c r="H4535">
        <v>0.01</v>
      </c>
      <c r="I4535">
        <v>4</v>
      </c>
      <c r="J4535">
        <v>-0.187</v>
      </c>
      <c r="K4535">
        <v>-1.1890000000000001</v>
      </c>
      <c r="L4535">
        <v>-2.1829999999999998</v>
      </c>
      <c r="M4535">
        <v>-2.9870000000000001</v>
      </c>
      <c r="N4535">
        <v>-3.1720000000000002</v>
      </c>
      <c r="O4535">
        <v>1.196</v>
      </c>
      <c r="P4535">
        <v>1.1890000000000001</v>
      </c>
      <c r="Q4535">
        <v>1.1839999999999999</v>
      </c>
      <c r="R4535">
        <v>0.92300000000000004</v>
      </c>
      <c r="S4535">
        <v>0.41299999999999998</v>
      </c>
    </row>
    <row r="4536" spans="1:19" x14ac:dyDescent="0.3">
      <c r="A4536">
        <v>600</v>
      </c>
      <c r="B4536">
        <v>-0.186</v>
      </c>
      <c r="C4536">
        <v>-1.1870000000000001</v>
      </c>
      <c r="D4536">
        <v>-2.1829999999999998</v>
      </c>
      <c r="E4536">
        <v>-2.9870000000000001</v>
      </c>
      <c r="F4536">
        <v>-3.1709999999999998</v>
      </c>
      <c r="G4536">
        <v>4</v>
      </c>
      <c r="H4536">
        <v>0.01</v>
      </c>
      <c r="I4536">
        <v>4</v>
      </c>
      <c r="J4536">
        <v>-0.186</v>
      </c>
      <c r="K4536">
        <v>-1.1890000000000001</v>
      </c>
      <c r="L4536">
        <v>-2.1829999999999998</v>
      </c>
      <c r="M4536">
        <v>-2.9870000000000001</v>
      </c>
      <c r="N4536">
        <v>-3.1709999999999998</v>
      </c>
      <c r="O4536">
        <v>1.1970000000000001</v>
      </c>
      <c r="P4536">
        <v>1.19</v>
      </c>
      <c r="Q4536">
        <v>1.1830000000000001</v>
      </c>
      <c r="R4536">
        <v>0.92200000000000004</v>
      </c>
      <c r="S4536">
        <v>0.41299999999999998</v>
      </c>
    </row>
    <row r="4538" spans="1:19" x14ac:dyDescent="0.3">
      <c r="A4538" t="s">
        <v>0</v>
      </c>
      <c r="B4538" t="s">
        <v>350</v>
      </c>
    </row>
    <row r="4539" spans="1:19" x14ac:dyDescent="0.3">
      <c r="A4539">
        <v>0</v>
      </c>
      <c r="B4539">
        <v>-0.186</v>
      </c>
      <c r="C4539">
        <v>-1.1870000000000001</v>
      </c>
      <c r="D4539">
        <v>-2.1829999999999998</v>
      </c>
      <c r="E4539">
        <v>-2.9809999999999999</v>
      </c>
      <c r="F4539">
        <v>-3.161</v>
      </c>
      <c r="G4539">
        <v>4</v>
      </c>
      <c r="H4539">
        <v>0.01</v>
      </c>
      <c r="I4539">
        <v>4</v>
      </c>
      <c r="J4539">
        <v>-0.187</v>
      </c>
      <c r="K4539">
        <v>-1.1870000000000001</v>
      </c>
      <c r="L4539">
        <v>-2.1829999999999998</v>
      </c>
      <c r="M4539">
        <v>-2.9830000000000001</v>
      </c>
      <c r="N4539">
        <v>-3.17</v>
      </c>
      <c r="O4539">
        <v>1.17</v>
      </c>
      <c r="P4539">
        <v>1.17</v>
      </c>
      <c r="Q4539">
        <v>1.163</v>
      </c>
      <c r="R4539">
        <v>0.90300000000000002</v>
      </c>
      <c r="S4539">
        <v>0.41299999999999998</v>
      </c>
    </row>
    <row r="4540" spans="1:19" x14ac:dyDescent="0.3">
      <c r="A4540">
        <v>60</v>
      </c>
      <c r="B4540">
        <v>-0.186</v>
      </c>
      <c r="C4540">
        <v>-1.1870000000000001</v>
      </c>
      <c r="D4540">
        <v>-2.1829999999999998</v>
      </c>
      <c r="E4540">
        <v>-2.9809999999999999</v>
      </c>
      <c r="F4540">
        <v>-3.161</v>
      </c>
      <c r="G4540">
        <v>4</v>
      </c>
      <c r="H4540">
        <v>0.01</v>
      </c>
      <c r="I4540">
        <v>4</v>
      </c>
      <c r="J4540">
        <v>-0.19</v>
      </c>
      <c r="K4540">
        <v>-1.1870000000000001</v>
      </c>
      <c r="L4540">
        <v>-2.1829999999999998</v>
      </c>
      <c r="M4540">
        <v>-2.9820000000000002</v>
      </c>
      <c r="N4540">
        <v>-3.169</v>
      </c>
      <c r="O4540">
        <v>1.177</v>
      </c>
      <c r="P4540">
        <v>1.1839999999999999</v>
      </c>
      <c r="Q4540">
        <v>1.1759999999999999</v>
      </c>
      <c r="R4540">
        <v>0.91</v>
      </c>
      <c r="S4540">
        <v>0.41299999999999998</v>
      </c>
    </row>
    <row r="4541" spans="1:19" x14ac:dyDescent="0.3">
      <c r="A4541">
        <v>120</v>
      </c>
      <c r="B4541">
        <v>-0.186</v>
      </c>
      <c r="C4541">
        <v>-1.1870000000000001</v>
      </c>
      <c r="D4541">
        <v>-2.1829999999999998</v>
      </c>
      <c r="E4541">
        <v>-2.9809999999999999</v>
      </c>
      <c r="F4541">
        <v>-3.161</v>
      </c>
      <c r="G4541">
        <v>4</v>
      </c>
      <c r="H4541">
        <v>0.01</v>
      </c>
      <c r="I4541">
        <v>4</v>
      </c>
      <c r="J4541">
        <v>-0.191</v>
      </c>
      <c r="K4541">
        <v>-1.1870000000000001</v>
      </c>
      <c r="L4541">
        <v>-2.1829999999999998</v>
      </c>
      <c r="M4541">
        <v>-2.9820000000000002</v>
      </c>
      <c r="N4541">
        <v>-3.1680000000000001</v>
      </c>
      <c r="O4541">
        <v>1.1819999999999999</v>
      </c>
      <c r="P4541">
        <v>1.1879999999999999</v>
      </c>
      <c r="Q4541">
        <v>1.181</v>
      </c>
      <c r="R4541">
        <v>0.91400000000000003</v>
      </c>
      <c r="S4541">
        <v>0.41199999999999998</v>
      </c>
    </row>
    <row r="4542" spans="1:19" x14ac:dyDescent="0.3">
      <c r="A4542">
        <v>180</v>
      </c>
      <c r="B4542">
        <v>-0.186</v>
      </c>
      <c r="C4542">
        <v>-1.1870000000000001</v>
      </c>
      <c r="D4542">
        <v>-2.1829999999999998</v>
      </c>
      <c r="E4542">
        <v>-2.9809999999999999</v>
      </c>
      <c r="F4542">
        <v>-3.161</v>
      </c>
      <c r="G4542">
        <v>4</v>
      </c>
      <c r="H4542">
        <v>0.01</v>
      </c>
      <c r="I4542">
        <v>4</v>
      </c>
      <c r="J4542">
        <v>-0.191</v>
      </c>
      <c r="K4542">
        <v>-1.1870000000000001</v>
      </c>
      <c r="L4542">
        <v>-2.1829999999999998</v>
      </c>
      <c r="M4542">
        <v>-2.9820000000000002</v>
      </c>
      <c r="N4542">
        <v>-3.1669999999999998</v>
      </c>
      <c r="O4542">
        <v>1.1850000000000001</v>
      </c>
      <c r="P4542">
        <v>1.1910000000000001</v>
      </c>
      <c r="Q4542">
        <v>1.1819999999999999</v>
      </c>
      <c r="R4542">
        <v>0.91700000000000004</v>
      </c>
      <c r="S4542">
        <v>0.41199999999999998</v>
      </c>
    </row>
    <row r="4543" spans="1:19" x14ac:dyDescent="0.3">
      <c r="A4543">
        <v>240</v>
      </c>
      <c r="B4543">
        <v>-0.186</v>
      </c>
      <c r="C4543">
        <v>-1.1870000000000001</v>
      </c>
      <c r="D4543">
        <v>-2.1829999999999998</v>
      </c>
      <c r="E4543">
        <v>-2.9809999999999999</v>
      </c>
      <c r="F4543">
        <v>-3.161</v>
      </c>
      <c r="G4543">
        <v>4</v>
      </c>
      <c r="H4543">
        <v>0.01</v>
      </c>
      <c r="I4543">
        <v>4</v>
      </c>
      <c r="J4543">
        <v>-0.191</v>
      </c>
      <c r="K4543">
        <v>-1.1870000000000001</v>
      </c>
      <c r="L4543">
        <v>-2.1829999999999998</v>
      </c>
      <c r="M4543">
        <v>-2.9820000000000002</v>
      </c>
      <c r="N4543">
        <v>-3.1669999999999998</v>
      </c>
      <c r="O4543">
        <v>1.1879999999999999</v>
      </c>
      <c r="P4543">
        <v>1.19</v>
      </c>
      <c r="Q4543">
        <v>1.1830000000000001</v>
      </c>
      <c r="R4543">
        <v>0.91800000000000004</v>
      </c>
      <c r="S4543">
        <v>0.41199999999999998</v>
      </c>
    </row>
    <row r="4544" spans="1:19" x14ac:dyDescent="0.3">
      <c r="A4544">
        <v>300</v>
      </c>
      <c r="B4544">
        <v>-0.186</v>
      </c>
      <c r="C4544">
        <v>-1.1870000000000001</v>
      </c>
      <c r="D4544">
        <v>-2.1829999999999998</v>
      </c>
      <c r="E4544">
        <v>-2.9809999999999999</v>
      </c>
      <c r="F4544">
        <v>-3.161</v>
      </c>
      <c r="G4544">
        <v>4</v>
      </c>
      <c r="H4544">
        <v>0.01</v>
      </c>
      <c r="I4544">
        <v>4</v>
      </c>
      <c r="J4544">
        <v>-0.19</v>
      </c>
      <c r="K4544">
        <v>-1.1879999999999999</v>
      </c>
      <c r="L4544">
        <v>-2.1829999999999998</v>
      </c>
      <c r="M4544">
        <v>-2.9820000000000002</v>
      </c>
      <c r="N4544">
        <v>-3.165</v>
      </c>
      <c r="O4544">
        <v>1.19</v>
      </c>
      <c r="P4544">
        <v>1.19</v>
      </c>
      <c r="Q4544">
        <v>1.1839999999999999</v>
      </c>
      <c r="R4544">
        <v>0.91900000000000004</v>
      </c>
      <c r="S4544">
        <v>0.41099999999999998</v>
      </c>
    </row>
    <row r="4545" spans="1:19" x14ac:dyDescent="0.3">
      <c r="A4545">
        <v>360</v>
      </c>
      <c r="B4545">
        <v>-0.186</v>
      </c>
      <c r="C4545">
        <v>-1.1870000000000001</v>
      </c>
      <c r="D4545">
        <v>-2.1829999999999998</v>
      </c>
      <c r="E4545">
        <v>-2.9809999999999999</v>
      </c>
      <c r="F4545">
        <v>-3.161</v>
      </c>
      <c r="G4545">
        <v>4</v>
      </c>
      <c r="H4545">
        <v>0.01</v>
      </c>
      <c r="I4545">
        <v>4</v>
      </c>
      <c r="J4545">
        <v>-0.19</v>
      </c>
      <c r="K4545">
        <v>-1.1879999999999999</v>
      </c>
      <c r="L4545">
        <v>-2.1829999999999998</v>
      </c>
      <c r="M4545">
        <v>-2.9820000000000002</v>
      </c>
      <c r="N4545">
        <v>-3.1640000000000001</v>
      </c>
      <c r="O4545">
        <v>1.1910000000000001</v>
      </c>
      <c r="P4545">
        <v>1.1890000000000001</v>
      </c>
      <c r="Q4545">
        <v>1.1830000000000001</v>
      </c>
      <c r="R4545">
        <v>0.91800000000000004</v>
      </c>
      <c r="S4545">
        <v>0.41099999999999998</v>
      </c>
    </row>
    <row r="4546" spans="1:19" x14ac:dyDescent="0.3">
      <c r="A4546">
        <v>420</v>
      </c>
      <c r="B4546">
        <v>-0.186</v>
      </c>
      <c r="C4546">
        <v>-1.1870000000000001</v>
      </c>
      <c r="D4546">
        <v>-2.1829999999999998</v>
      </c>
      <c r="E4546">
        <v>-2.9809999999999999</v>
      </c>
      <c r="F4546">
        <v>-3.161</v>
      </c>
      <c r="G4546">
        <v>4</v>
      </c>
      <c r="H4546">
        <v>0.01</v>
      </c>
      <c r="I4546">
        <v>4</v>
      </c>
      <c r="J4546">
        <v>-0.189</v>
      </c>
      <c r="K4546">
        <v>-1.1879999999999999</v>
      </c>
      <c r="L4546">
        <v>-2.1829999999999998</v>
      </c>
      <c r="M4546">
        <v>-2.9820000000000002</v>
      </c>
      <c r="N4546">
        <v>-3.1640000000000001</v>
      </c>
      <c r="O4546">
        <v>1.1930000000000001</v>
      </c>
      <c r="P4546">
        <v>1.1890000000000001</v>
      </c>
      <c r="Q4546">
        <v>1.1839999999999999</v>
      </c>
      <c r="R4546">
        <v>0.91800000000000004</v>
      </c>
      <c r="S4546">
        <v>0.41099999999999998</v>
      </c>
    </row>
    <row r="4547" spans="1:19" x14ac:dyDescent="0.3">
      <c r="A4547">
        <v>480</v>
      </c>
      <c r="B4547">
        <v>-0.186</v>
      </c>
      <c r="C4547">
        <v>-1.1870000000000001</v>
      </c>
      <c r="D4547">
        <v>-2.1829999999999998</v>
      </c>
      <c r="E4547">
        <v>-2.9809999999999999</v>
      </c>
      <c r="F4547">
        <v>-3.161</v>
      </c>
      <c r="G4547">
        <v>4</v>
      </c>
      <c r="H4547">
        <v>0.01</v>
      </c>
      <c r="I4547">
        <v>4</v>
      </c>
      <c r="J4547">
        <v>-0.188</v>
      </c>
      <c r="K4547">
        <v>-1.1890000000000001</v>
      </c>
      <c r="L4547">
        <v>-2.1829999999999998</v>
      </c>
      <c r="M4547">
        <v>-2.9820000000000002</v>
      </c>
      <c r="N4547">
        <v>-3.1629999999999998</v>
      </c>
      <c r="O4547">
        <v>1.194</v>
      </c>
      <c r="P4547">
        <v>1.1890000000000001</v>
      </c>
      <c r="Q4547">
        <v>1.1839999999999999</v>
      </c>
      <c r="R4547">
        <v>0.91700000000000004</v>
      </c>
      <c r="S4547">
        <v>0.41</v>
      </c>
    </row>
    <row r="4548" spans="1:19" x14ac:dyDescent="0.3">
      <c r="A4548">
        <v>540</v>
      </c>
      <c r="B4548">
        <v>-0.186</v>
      </c>
      <c r="C4548">
        <v>-1.1870000000000001</v>
      </c>
      <c r="D4548">
        <v>-2.1829999999999998</v>
      </c>
      <c r="E4548">
        <v>-2.9809999999999999</v>
      </c>
      <c r="F4548">
        <v>-3.161</v>
      </c>
      <c r="G4548">
        <v>4</v>
      </c>
      <c r="H4548">
        <v>0.01</v>
      </c>
      <c r="I4548">
        <v>4</v>
      </c>
      <c r="J4548">
        <v>-0.187</v>
      </c>
      <c r="K4548">
        <v>-1.1890000000000001</v>
      </c>
      <c r="L4548">
        <v>-2.1829999999999998</v>
      </c>
      <c r="M4548">
        <v>-2.9820000000000002</v>
      </c>
      <c r="N4548">
        <v>-3.1619999999999999</v>
      </c>
      <c r="O4548">
        <v>1.196</v>
      </c>
      <c r="P4548">
        <v>1.1890000000000001</v>
      </c>
      <c r="Q4548">
        <v>1.1830000000000001</v>
      </c>
      <c r="R4548">
        <v>0.91700000000000004</v>
      </c>
      <c r="S4548">
        <v>0.41</v>
      </c>
    </row>
    <row r="4549" spans="1:19" x14ac:dyDescent="0.3">
      <c r="A4549">
        <v>600</v>
      </c>
      <c r="B4549">
        <v>-0.186</v>
      </c>
      <c r="C4549">
        <v>-1.1870000000000001</v>
      </c>
      <c r="D4549">
        <v>-2.1829999999999998</v>
      </c>
      <c r="E4549">
        <v>-2.9809999999999999</v>
      </c>
      <c r="F4549">
        <v>-3.161</v>
      </c>
      <c r="G4549">
        <v>4</v>
      </c>
      <c r="H4549">
        <v>0.01</v>
      </c>
      <c r="I4549">
        <v>4</v>
      </c>
      <c r="J4549">
        <v>-0.186</v>
      </c>
      <c r="K4549">
        <v>-1.1890000000000001</v>
      </c>
      <c r="L4549">
        <v>-2.1829999999999998</v>
      </c>
      <c r="M4549">
        <v>-2.9809999999999999</v>
      </c>
      <c r="N4549">
        <v>-3.161</v>
      </c>
      <c r="O4549">
        <v>1.1970000000000001</v>
      </c>
      <c r="P4549">
        <v>1.19</v>
      </c>
      <c r="Q4549">
        <v>1.1830000000000001</v>
      </c>
      <c r="R4549">
        <v>0.91600000000000004</v>
      </c>
      <c r="S4549">
        <v>0.41</v>
      </c>
    </row>
    <row r="4551" spans="1:19" x14ac:dyDescent="0.3">
      <c r="A4551" t="s">
        <v>0</v>
      </c>
      <c r="B4551" t="s">
        <v>351</v>
      </c>
    </row>
    <row r="4552" spans="1:19" x14ac:dyDescent="0.3">
      <c r="A4552">
        <v>0</v>
      </c>
      <c r="B4552">
        <v>-0.186</v>
      </c>
      <c r="C4552">
        <v>-1.1870000000000001</v>
      </c>
      <c r="D4552">
        <v>-2.1819999999999999</v>
      </c>
      <c r="E4552">
        <v>-2.9750000000000001</v>
      </c>
      <c r="F4552">
        <v>-3.1520000000000001</v>
      </c>
      <c r="G4552">
        <v>4</v>
      </c>
      <c r="H4552">
        <v>0.01</v>
      </c>
      <c r="I4552">
        <v>4</v>
      </c>
      <c r="J4552">
        <v>-0.187</v>
      </c>
      <c r="K4552">
        <v>-1.1870000000000001</v>
      </c>
      <c r="L4552">
        <v>-2.1829999999999998</v>
      </c>
      <c r="M4552">
        <v>-2.9769999999999999</v>
      </c>
      <c r="N4552">
        <v>-3.16</v>
      </c>
      <c r="O4552">
        <v>1.17</v>
      </c>
      <c r="P4552">
        <v>1.17</v>
      </c>
      <c r="Q4552">
        <v>1.163</v>
      </c>
      <c r="R4552">
        <v>0.89700000000000002</v>
      </c>
      <c r="S4552">
        <v>0.41</v>
      </c>
    </row>
    <row r="4553" spans="1:19" x14ac:dyDescent="0.3">
      <c r="A4553">
        <v>60</v>
      </c>
      <c r="B4553">
        <v>-0.186</v>
      </c>
      <c r="C4553">
        <v>-1.1870000000000001</v>
      </c>
      <c r="D4553">
        <v>-2.1819999999999999</v>
      </c>
      <c r="E4553">
        <v>-2.9750000000000001</v>
      </c>
      <c r="F4553">
        <v>-3.1520000000000001</v>
      </c>
      <c r="G4553">
        <v>4</v>
      </c>
      <c r="H4553">
        <v>0.01</v>
      </c>
      <c r="I4553">
        <v>4</v>
      </c>
      <c r="J4553">
        <v>-0.19</v>
      </c>
      <c r="K4553">
        <v>-1.1870000000000001</v>
      </c>
      <c r="L4553">
        <v>-2.1829999999999998</v>
      </c>
      <c r="M4553">
        <v>-2.9769999999999999</v>
      </c>
      <c r="N4553">
        <v>-3.1589999999999998</v>
      </c>
      <c r="O4553">
        <v>1.177</v>
      </c>
      <c r="P4553">
        <v>1.1839999999999999</v>
      </c>
      <c r="Q4553">
        <v>1.1759999999999999</v>
      </c>
      <c r="R4553">
        <v>0.90300000000000002</v>
      </c>
      <c r="S4553">
        <v>0.40899999999999997</v>
      </c>
    </row>
    <row r="4554" spans="1:19" x14ac:dyDescent="0.3">
      <c r="A4554">
        <v>120</v>
      </c>
      <c r="B4554">
        <v>-0.186</v>
      </c>
      <c r="C4554">
        <v>-1.1870000000000001</v>
      </c>
      <c r="D4554">
        <v>-2.1819999999999999</v>
      </c>
      <c r="E4554">
        <v>-2.9750000000000001</v>
      </c>
      <c r="F4554">
        <v>-3.1520000000000001</v>
      </c>
      <c r="G4554">
        <v>4</v>
      </c>
      <c r="H4554">
        <v>0.01</v>
      </c>
      <c r="I4554">
        <v>4</v>
      </c>
      <c r="J4554">
        <v>-0.191</v>
      </c>
      <c r="K4554">
        <v>-1.1870000000000001</v>
      </c>
      <c r="L4554">
        <v>-2.1819999999999999</v>
      </c>
      <c r="M4554">
        <v>-2.976</v>
      </c>
      <c r="N4554">
        <v>-3.1579999999999999</v>
      </c>
      <c r="O4554">
        <v>1.1819999999999999</v>
      </c>
      <c r="P4554">
        <v>1.1879999999999999</v>
      </c>
      <c r="Q4554">
        <v>1.18</v>
      </c>
      <c r="R4554">
        <v>0.90700000000000003</v>
      </c>
      <c r="S4554">
        <v>0.40899999999999997</v>
      </c>
    </row>
    <row r="4555" spans="1:19" x14ac:dyDescent="0.3">
      <c r="A4555">
        <v>180</v>
      </c>
      <c r="B4555">
        <v>-0.186</v>
      </c>
      <c r="C4555">
        <v>-1.1870000000000001</v>
      </c>
      <c r="D4555">
        <v>-2.1819999999999999</v>
      </c>
      <c r="E4555">
        <v>-2.9750000000000001</v>
      </c>
      <c r="F4555">
        <v>-3.1520000000000001</v>
      </c>
      <c r="G4555">
        <v>4</v>
      </c>
      <c r="H4555">
        <v>0.01</v>
      </c>
      <c r="I4555">
        <v>4</v>
      </c>
      <c r="J4555">
        <v>-0.191</v>
      </c>
      <c r="K4555">
        <v>-1.1870000000000001</v>
      </c>
      <c r="L4555">
        <v>-2.1829999999999998</v>
      </c>
      <c r="M4555">
        <v>-2.976</v>
      </c>
      <c r="N4555">
        <v>-3.157</v>
      </c>
      <c r="O4555">
        <v>1.1850000000000001</v>
      </c>
      <c r="P4555">
        <v>1.1910000000000001</v>
      </c>
      <c r="Q4555">
        <v>1.1819999999999999</v>
      </c>
      <c r="R4555">
        <v>0.91</v>
      </c>
      <c r="S4555">
        <v>0.40899999999999997</v>
      </c>
    </row>
    <row r="4556" spans="1:19" x14ac:dyDescent="0.3">
      <c r="A4556">
        <v>240</v>
      </c>
      <c r="B4556">
        <v>-0.186</v>
      </c>
      <c r="C4556">
        <v>-1.1870000000000001</v>
      </c>
      <c r="D4556">
        <v>-2.1819999999999999</v>
      </c>
      <c r="E4556">
        <v>-2.9750000000000001</v>
      </c>
      <c r="F4556">
        <v>-3.1520000000000001</v>
      </c>
      <c r="G4556">
        <v>4</v>
      </c>
      <c r="H4556">
        <v>0.01</v>
      </c>
      <c r="I4556">
        <v>4</v>
      </c>
      <c r="J4556">
        <v>-0.191</v>
      </c>
      <c r="K4556">
        <v>-1.1870000000000001</v>
      </c>
      <c r="L4556">
        <v>-2.1819999999999999</v>
      </c>
      <c r="M4556">
        <v>-2.976</v>
      </c>
      <c r="N4556">
        <v>-3.157</v>
      </c>
      <c r="O4556">
        <v>1.1879999999999999</v>
      </c>
      <c r="P4556">
        <v>1.19</v>
      </c>
      <c r="Q4556">
        <v>1.1830000000000001</v>
      </c>
      <c r="R4556">
        <v>0.91100000000000003</v>
      </c>
      <c r="S4556">
        <v>0.40799999999999997</v>
      </c>
    </row>
    <row r="4557" spans="1:19" x14ac:dyDescent="0.3">
      <c r="A4557">
        <v>300</v>
      </c>
      <c r="B4557">
        <v>-0.186</v>
      </c>
      <c r="C4557">
        <v>-1.1870000000000001</v>
      </c>
      <c r="D4557">
        <v>-2.1819999999999999</v>
      </c>
      <c r="E4557">
        <v>-2.9750000000000001</v>
      </c>
      <c r="F4557">
        <v>-3.1520000000000001</v>
      </c>
      <c r="G4557">
        <v>4</v>
      </c>
      <c r="H4557">
        <v>0.01</v>
      </c>
      <c r="I4557">
        <v>4</v>
      </c>
      <c r="J4557">
        <v>-0.19</v>
      </c>
      <c r="K4557">
        <v>-1.1879999999999999</v>
      </c>
      <c r="L4557">
        <v>-2.1829999999999998</v>
      </c>
      <c r="M4557">
        <v>-2.976</v>
      </c>
      <c r="N4557">
        <v>-3.1549999999999998</v>
      </c>
      <c r="O4557">
        <v>1.19</v>
      </c>
      <c r="P4557">
        <v>1.19</v>
      </c>
      <c r="Q4557">
        <v>1.1830000000000001</v>
      </c>
      <c r="R4557">
        <v>0.91200000000000003</v>
      </c>
      <c r="S4557">
        <v>0.40799999999999997</v>
      </c>
    </row>
    <row r="4558" spans="1:19" x14ac:dyDescent="0.3">
      <c r="A4558">
        <v>360</v>
      </c>
      <c r="B4558">
        <v>-0.186</v>
      </c>
      <c r="C4558">
        <v>-1.1870000000000001</v>
      </c>
      <c r="D4558">
        <v>-2.1819999999999999</v>
      </c>
      <c r="E4558">
        <v>-2.9750000000000001</v>
      </c>
      <c r="F4558">
        <v>-3.1520000000000001</v>
      </c>
      <c r="G4558">
        <v>4</v>
      </c>
      <c r="H4558">
        <v>0.01</v>
      </c>
      <c r="I4558">
        <v>4</v>
      </c>
      <c r="J4558">
        <v>-0.19</v>
      </c>
      <c r="K4558">
        <v>-1.1879999999999999</v>
      </c>
      <c r="L4558">
        <v>-2.1819999999999999</v>
      </c>
      <c r="M4558">
        <v>-2.976</v>
      </c>
      <c r="N4558">
        <v>-3.1539999999999999</v>
      </c>
      <c r="O4558">
        <v>1.1910000000000001</v>
      </c>
      <c r="P4558">
        <v>1.1890000000000001</v>
      </c>
      <c r="Q4558">
        <v>1.1830000000000001</v>
      </c>
      <c r="R4558">
        <v>0.91200000000000003</v>
      </c>
      <c r="S4558">
        <v>0.40799999999999997</v>
      </c>
    </row>
    <row r="4559" spans="1:19" x14ac:dyDescent="0.3">
      <c r="A4559">
        <v>420</v>
      </c>
      <c r="B4559">
        <v>-0.186</v>
      </c>
      <c r="C4559">
        <v>-1.1870000000000001</v>
      </c>
      <c r="D4559">
        <v>-2.1819999999999999</v>
      </c>
      <c r="E4559">
        <v>-2.9750000000000001</v>
      </c>
      <c r="F4559">
        <v>-3.1520000000000001</v>
      </c>
      <c r="G4559">
        <v>4</v>
      </c>
      <c r="H4559">
        <v>0.01</v>
      </c>
      <c r="I4559">
        <v>4</v>
      </c>
      <c r="J4559">
        <v>-0.189</v>
      </c>
      <c r="K4559">
        <v>-1.1879999999999999</v>
      </c>
      <c r="L4559">
        <v>-2.1819999999999999</v>
      </c>
      <c r="M4559">
        <v>-2.976</v>
      </c>
      <c r="N4559">
        <v>-3.153</v>
      </c>
      <c r="O4559">
        <v>1.1930000000000001</v>
      </c>
      <c r="P4559">
        <v>1.1890000000000001</v>
      </c>
      <c r="Q4559">
        <v>1.1839999999999999</v>
      </c>
      <c r="R4559">
        <v>0.91100000000000003</v>
      </c>
      <c r="S4559">
        <v>0.40699999999999997</v>
      </c>
    </row>
    <row r="4560" spans="1:19" x14ac:dyDescent="0.3">
      <c r="A4560">
        <v>480</v>
      </c>
      <c r="B4560">
        <v>-0.186</v>
      </c>
      <c r="C4560">
        <v>-1.1870000000000001</v>
      </c>
      <c r="D4560">
        <v>-2.1819999999999999</v>
      </c>
      <c r="E4560">
        <v>-2.9750000000000001</v>
      </c>
      <c r="F4560">
        <v>-3.1520000000000001</v>
      </c>
      <c r="G4560">
        <v>4</v>
      </c>
      <c r="H4560">
        <v>0.01</v>
      </c>
      <c r="I4560">
        <v>4</v>
      </c>
      <c r="J4560">
        <v>-0.188</v>
      </c>
      <c r="K4560">
        <v>-1.1890000000000001</v>
      </c>
      <c r="L4560">
        <v>-2.1819999999999999</v>
      </c>
      <c r="M4560">
        <v>-2.976</v>
      </c>
      <c r="N4560">
        <v>-3.153</v>
      </c>
      <c r="O4560">
        <v>1.194</v>
      </c>
      <c r="P4560">
        <v>1.1890000000000001</v>
      </c>
      <c r="Q4560">
        <v>1.1839999999999999</v>
      </c>
      <c r="R4560">
        <v>0.91100000000000003</v>
      </c>
      <c r="S4560">
        <v>0.40699999999999997</v>
      </c>
    </row>
    <row r="4561" spans="1:19" x14ac:dyDescent="0.3">
      <c r="A4561">
        <v>540</v>
      </c>
      <c r="B4561">
        <v>-0.186</v>
      </c>
      <c r="C4561">
        <v>-1.1870000000000001</v>
      </c>
      <c r="D4561">
        <v>-2.1819999999999999</v>
      </c>
      <c r="E4561">
        <v>-2.9750000000000001</v>
      </c>
      <c r="F4561">
        <v>-3.1520000000000001</v>
      </c>
      <c r="G4561">
        <v>4</v>
      </c>
      <c r="H4561">
        <v>0.01</v>
      </c>
      <c r="I4561">
        <v>4</v>
      </c>
      <c r="J4561">
        <v>-0.187</v>
      </c>
      <c r="K4561">
        <v>-1.1890000000000001</v>
      </c>
      <c r="L4561">
        <v>-2.1819999999999999</v>
      </c>
      <c r="M4561">
        <v>-2.9750000000000001</v>
      </c>
      <c r="N4561">
        <v>-3.1520000000000001</v>
      </c>
      <c r="O4561">
        <v>1.196</v>
      </c>
      <c r="P4561">
        <v>1.1890000000000001</v>
      </c>
      <c r="Q4561">
        <v>1.1830000000000001</v>
      </c>
      <c r="R4561">
        <v>0.91</v>
      </c>
      <c r="S4561">
        <v>0.40699999999999997</v>
      </c>
    </row>
    <row r="4562" spans="1:19" x14ac:dyDescent="0.3">
      <c r="A4562">
        <v>600</v>
      </c>
      <c r="B4562">
        <v>-0.186</v>
      </c>
      <c r="C4562">
        <v>-1.1870000000000001</v>
      </c>
      <c r="D4562">
        <v>-2.1819999999999999</v>
      </c>
      <c r="E4562">
        <v>-2.9750000000000001</v>
      </c>
      <c r="F4562">
        <v>-3.1520000000000001</v>
      </c>
      <c r="G4562">
        <v>4</v>
      </c>
      <c r="H4562">
        <v>0.01</v>
      </c>
      <c r="I4562">
        <v>4</v>
      </c>
      <c r="J4562">
        <v>-0.186</v>
      </c>
      <c r="K4562">
        <v>-1.1890000000000001</v>
      </c>
      <c r="L4562">
        <v>-2.1819999999999999</v>
      </c>
      <c r="M4562">
        <v>-2.9750000000000001</v>
      </c>
      <c r="N4562">
        <v>-3.1520000000000001</v>
      </c>
      <c r="O4562">
        <v>1.1970000000000001</v>
      </c>
      <c r="P4562">
        <v>1.19</v>
      </c>
      <c r="Q4562">
        <v>1.1819999999999999</v>
      </c>
      <c r="R4562">
        <v>0.90900000000000003</v>
      </c>
      <c r="S4562">
        <v>0.40699999999999997</v>
      </c>
    </row>
    <row r="4564" spans="1:19" x14ac:dyDescent="0.3">
      <c r="A4564" t="s">
        <v>0</v>
      </c>
      <c r="B4564" t="s">
        <v>352</v>
      </c>
    </row>
    <row r="4565" spans="1:19" x14ac:dyDescent="0.3">
      <c r="A4565">
        <v>0</v>
      </c>
      <c r="B4565">
        <v>-0.14399999999999999</v>
      </c>
      <c r="C4565">
        <v>-1.1539999999999999</v>
      </c>
      <c r="D4565">
        <v>-2.14</v>
      </c>
      <c r="E4565">
        <v>-2.9980000000000002</v>
      </c>
      <c r="F4565">
        <v>-3.2050000000000001</v>
      </c>
      <c r="G4565">
        <v>4.2</v>
      </c>
      <c r="H4565">
        <v>-0.01</v>
      </c>
      <c r="I4565">
        <v>4</v>
      </c>
      <c r="J4565">
        <v>-0.16</v>
      </c>
      <c r="K4565">
        <v>-1.1599999999999999</v>
      </c>
      <c r="L4565">
        <v>-2.157</v>
      </c>
      <c r="M4565">
        <v>-3.004</v>
      </c>
      <c r="N4565">
        <v>-3.24</v>
      </c>
      <c r="O4565">
        <v>1.1850000000000001</v>
      </c>
      <c r="P4565">
        <v>1.1839999999999999</v>
      </c>
      <c r="Q4565">
        <v>1.18</v>
      </c>
      <c r="R4565">
        <v>0.97299999999999998</v>
      </c>
      <c r="S4565">
        <v>0.45900000000000002</v>
      </c>
    </row>
    <row r="4566" spans="1:19" x14ac:dyDescent="0.3">
      <c r="A4566">
        <v>60</v>
      </c>
      <c r="B4566">
        <v>-0.14399999999999999</v>
      </c>
      <c r="C4566">
        <v>-1.1539999999999999</v>
      </c>
      <c r="D4566">
        <v>-2.14</v>
      </c>
      <c r="E4566">
        <v>-2.9980000000000002</v>
      </c>
      <c r="F4566">
        <v>-3.2050000000000001</v>
      </c>
      <c r="G4566">
        <v>4.2</v>
      </c>
      <c r="H4566">
        <v>-0.01</v>
      </c>
      <c r="I4566">
        <v>4</v>
      </c>
      <c r="J4566">
        <v>-0.161</v>
      </c>
      <c r="K4566">
        <v>-1.159</v>
      </c>
      <c r="L4566">
        <v>-2.1589999999999998</v>
      </c>
      <c r="M4566">
        <v>-3.008</v>
      </c>
      <c r="N4566">
        <v>-3.23</v>
      </c>
      <c r="O4566">
        <v>1.1830000000000001</v>
      </c>
      <c r="P4566">
        <v>1.196</v>
      </c>
      <c r="Q4566">
        <v>1.1990000000000001</v>
      </c>
      <c r="R4566">
        <v>0.99399999999999999</v>
      </c>
      <c r="S4566">
        <v>0.433</v>
      </c>
    </row>
    <row r="4567" spans="1:19" x14ac:dyDescent="0.3">
      <c r="A4567">
        <v>120</v>
      </c>
      <c r="B4567">
        <v>-0.14399999999999999</v>
      </c>
      <c r="C4567">
        <v>-1.1539999999999999</v>
      </c>
      <c r="D4567">
        <v>-2.14</v>
      </c>
      <c r="E4567">
        <v>-2.9980000000000002</v>
      </c>
      <c r="F4567">
        <v>-3.2050000000000001</v>
      </c>
      <c r="G4567">
        <v>4.2</v>
      </c>
      <c r="H4567">
        <v>-0.01</v>
      </c>
      <c r="I4567">
        <v>4</v>
      </c>
      <c r="J4567">
        <v>-0.16500000000000001</v>
      </c>
      <c r="K4567">
        <v>-1.159</v>
      </c>
      <c r="L4567">
        <v>-2.1549999999999998</v>
      </c>
      <c r="M4567">
        <v>-3.0009999999999999</v>
      </c>
      <c r="N4567">
        <v>-3.2269999999999999</v>
      </c>
      <c r="O4567">
        <v>1.1870000000000001</v>
      </c>
      <c r="P4567">
        <v>1.1950000000000001</v>
      </c>
      <c r="Q4567">
        <v>1.1890000000000001</v>
      </c>
      <c r="R4567">
        <v>0.97699999999999998</v>
      </c>
      <c r="S4567">
        <v>0.432</v>
      </c>
    </row>
    <row r="4568" spans="1:19" x14ac:dyDescent="0.3">
      <c r="A4568">
        <v>180</v>
      </c>
      <c r="B4568">
        <v>-0.14399999999999999</v>
      </c>
      <c r="C4568">
        <v>-1.1539999999999999</v>
      </c>
      <c r="D4568">
        <v>-2.14</v>
      </c>
      <c r="E4568">
        <v>-2.9980000000000002</v>
      </c>
      <c r="F4568">
        <v>-3.2050000000000001</v>
      </c>
      <c r="G4568">
        <v>4.2</v>
      </c>
      <c r="H4568">
        <v>-0.01</v>
      </c>
      <c r="I4568">
        <v>4</v>
      </c>
      <c r="J4568">
        <v>-0.16800000000000001</v>
      </c>
      <c r="K4568">
        <v>-1.1599999999999999</v>
      </c>
      <c r="L4568">
        <v>-2.1579999999999999</v>
      </c>
      <c r="M4568">
        <v>-3.0049999999999999</v>
      </c>
      <c r="N4568">
        <v>-3.2240000000000002</v>
      </c>
      <c r="O4568">
        <v>1.1890000000000001</v>
      </c>
      <c r="P4568">
        <v>1.204</v>
      </c>
      <c r="Q4568">
        <v>1.1990000000000001</v>
      </c>
      <c r="R4568">
        <v>0.99099999999999999</v>
      </c>
      <c r="S4568">
        <v>0.43099999999999999</v>
      </c>
    </row>
    <row r="4569" spans="1:19" x14ac:dyDescent="0.3">
      <c r="A4569">
        <v>240</v>
      </c>
      <c r="B4569">
        <v>-0.14399999999999999</v>
      </c>
      <c r="C4569">
        <v>-1.1539999999999999</v>
      </c>
      <c r="D4569">
        <v>-2.14</v>
      </c>
      <c r="E4569">
        <v>-2.9980000000000002</v>
      </c>
      <c r="F4569">
        <v>-3.2050000000000001</v>
      </c>
      <c r="G4569">
        <v>4.2</v>
      </c>
      <c r="H4569">
        <v>-0.01</v>
      </c>
      <c r="I4569">
        <v>4</v>
      </c>
      <c r="J4569">
        <v>-0.16900000000000001</v>
      </c>
      <c r="K4569">
        <v>-1.159</v>
      </c>
      <c r="L4569">
        <v>-2.1560000000000001</v>
      </c>
      <c r="M4569">
        <v>-3.0070000000000001</v>
      </c>
      <c r="N4569">
        <v>-3.2210000000000001</v>
      </c>
      <c r="O4569">
        <v>1.1870000000000001</v>
      </c>
      <c r="P4569">
        <v>1.1990000000000001</v>
      </c>
      <c r="Q4569">
        <v>1.1930000000000001</v>
      </c>
      <c r="R4569">
        <v>0.995</v>
      </c>
      <c r="S4569">
        <v>0.43</v>
      </c>
    </row>
    <row r="4570" spans="1:19" x14ac:dyDescent="0.3">
      <c r="A4570">
        <v>300</v>
      </c>
      <c r="B4570">
        <v>-0.14399999999999999</v>
      </c>
      <c r="C4570">
        <v>-1.1539999999999999</v>
      </c>
      <c r="D4570">
        <v>-2.14</v>
      </c>
      <c r="E4570">
        <v>-2.9980000000000002</v>
      </c>
      <c r="F4570">
        <v>-3.2050000000000001</v>
      </c>
      <c r="G4570">
        <v>4.2</v>
      </c>
      <c r="H4570">
        <v>-0.01</v>
      </c>
      <c r="I4570">
        <v>4</v>
      </c>
      <c r="J4570">
        <v>-0.17100000000000001</v>
      </c>
      <c r="K4570">
        <v>-1.161</v>
      </c>
      <c r="L4570">
        <v>-2.1560000000000001</v>
      </c>
      <c r="M4570">
        <v>-3.0059999999999998</v>
      </c>
      <c r="N4570">
        <v>-3.218</v>
      </c>
      <c r="O4570">
        <v>1.1879999999999999</v>
      </c>
      <c r="P4570">
        <v>1.2010000000000001</v>
      </c>
      <c r="Q4570">
        <v>1.194</v>
      </c>
      <c r="R4570">
        <v>0.99</v>
      </c>
      <c r="S4570">
        <v>0.42899999999999999</v>
      </c>
    </row>
    <row r="4571" spans="1:19" x14ac:dyDescent="0.3">
      <c r="A4571">
        <v>360</v>
      </c>
      <c r="B4571">
        <v>-0.14399999999999999</v>
      </c>
      <c r="C4571">
        <v>-1.1539999999999999</v>
      </c>
      <c r="D4571">
        <v>-2.14</v>
      </c>
      <c r="E4571">
        <v>-2.9980000000000002</v>
      </c>
      <c r="F4571">
        <v>-3.2050000000000001</v>
      </c>
      <c r="G4571">
        <v>4.2</v>
      </c>
      <c r="H4571">
        <v>-0.01</v>
      </c>
      <c r="I4571">
        <v>4</v>
      </c>
      <c r="J4571">
        <v>-0.17299999999999999</v>
      </c>
      <c r="K4571">
        <v>-1.161</v>
      </c>
      <c r="L4571">
        <v>-2.157</v>
      </c>
      <c r="M4571">
        <v>-3.004</v>
      </c>
      <c r="N4571">
        <v>-3.2160000000000002</v>
      </c>
      <c r="O4571">
        <v>1.1870000000000001</v>
      </c>
      <c r="P4571">
        <v>1.198</v>
      </c>
      <c r="Q4571">
        <v>1.1970000000000001</v>
      </c>
      <c r="R4571">
        <v>0.98399999999999999</v>
      </c>
      <c r="S4571">
        <v>0.42799999999999999</v>
      </c>
    </row>
    <row r="4572" spans="1:19" x14ac:dyDescent="0.3">
      <c r="A4572">
        <v>420</v>
      </c>
      <c r="B4572">
        <v>-0.14399999999999999</v>
      </c>
      <c r="C4572">
        <v>-1.1539999999999999</v>
      </c>
      <c r="D4572">
        <v>-2.14</v>
      </c>
      <c r="E4572">
        <v>-2.9980000000000002</v>
      </c>
      <c r="F4572">
        <v>-3.2050000000000001</v>
      </c>
      <c r="G4572">
        <v>4.2</v>
      </c>
      <c r="H4572">
        <v>-0.01</v>
      </c>
      <c r="I4572">
        <v>4</v>
      </c>
      <c r="J4572">
        <v>-0.17399999999999999</v>
      </c>
      <c r="K4572">
        <v>-1.1619999999999999</v>
      </c>
      <c r="L4572">
        <v>-2.157</v>
      </c>
      <c r="M4572">
        <v>-3.0019999999999998</v>
      </c>
      <c r="N4572">
        <v>-3.2130000000000001</v>
      </c>
      <c r="O4572">
        <v>1.1870000000000001</v>
      </c>
      <c r="P4572">
        <v>1.196</v>
      </c>
      <c r="Q4572">
        <v>1.196</v>
      </c>
      <c r="R4572">
        <v>0.98</v>
      </c>
      <c r="S4572">
        <v>0.42699999999999999</v>
      </c>
    </row>
    <row r="4573" spans="1:19" x14ac:dyDescent="0.3">
      <c r="A4573">
        <v>480</v>
      </c>
      <c r="B4573">
        <v>-0.14399999999999999</v>
      </c>
      <c r="C4573">
        <v>-1.1539999999999999</v>
      </c>
      <c r="D4573">
        <v>-2.14</v>
      </c>
      <c r="E4573">
        <v>-2.9980000000000002</v>
      </c>
      <c r="F4573">
        <v>-3.2050000000000001</v>
      </c>
      <c r="G4573">
        <v>4.2</v>
      </c>
      <c r="H4573">
        <v>-0.01</v>
      </c>
      <c r="I4573">
        <v>4</v>
      </c>
      <c r="J4573">
        <v>-0.17599999999999999</v>
      </c>
      <c r="K4573">
        <v>-1.163</v>
      </c>
      <c r="L4573">
        <v>-2.1560000000000001</v>
      </c>
      <c r="M4573">
        <v>-3.0009999999999999</v>
      </c>
      <c r="N4573">
        <v>-3.21</v>
      </c>
      <c r="O4573">
        <v>1.1859999999999999</v>
      </c>
      <c r="P4573">
        <v>1.1950000000000001</v>
      </c>
      <c r="Q4573">
        <v>1.1950000000000001</v>
      </c>
      <c r="R4573">
        <v>0.97699999999999998</v>
      </c>
      <c r="S4573">
        <v>0.42599999999999999</v>
      </c>
    </row>
    <row r="4574" spans="1:19" x14ac:dyDescent="0.3">
      <c r="A4574">
        <v>540</v>
      </c>
      <c r="B4574">
        <v>-0.14399999999999999</v>
      </c>
      <c r="C4574">
        <v>-1.1539999999999999</v>
      </c>
      <c r="D4574">
        <v>-2.14</v>
      </c>
      <c r="E4574">
        <v>-2.9980000000000002</v>
      </c>
      <c r="F4574">
        <v>-3.2050000000000001</v>
      </c>
      <c r="G4574">
        <v>4.2</v>
      </c>
      <c r="H4574">
        <v>-0.01</v>
      </c>
      <c r="I4574">
        <v>4</v>
      </c>
      <c r="J4574">
        <v>-0.17699999999999999</v>
      </c>
      <c r="K4574">
        <v>-1.1639999999999999</v>
      </c>
      <c r="L4574">
        <v>-2.1560000000000001</v>
      </c>
      <c r="M4574">
        <v>-3</v>
      </c>
      <c r="N4574">
        <v>-3.2080000000000002</v>
      </c>
      <c r="O4574">
        <v>1.1859999999999999</v>
      </c>
      <c r="P4574">
        <v>1.1950000000000001</v>
      </c>
      <c r="Q4574">
        <v>1.1950000000000001</v>
      </c>
      <c r="R4574">
        <v>0.97499999999999998</v>
      </c>
      <c r="S4574">
        <v>0.42499999999999999</v>
      </c>
    </row>
    <row r="4575" spans="1:19" x14ac:dyDescent="0.3">
      <c r="A4575">
        <v>600</v>
      </c>
      <c r="B4575">
        <v>-0.14399999999999999</v>
      </c>
      <c r="C4575">
        <v>-1.1539999999999999</v>
      </c>
      <c r="D4575">
        <v>-2.14</v>
      </c>
      <c r="E4575">
        <v>-2.9980000000000002</v>
      </c>
      <c r="F4575">
        <v>-3.2050000000000001</v>
      </c>
      <c r="G4575">
        <v>4.2</v>
      </c>
      <c r="H4575">
        <v>-0.01</v>
      </c>
      <c r="I4575">
        <v>4</v>
      </c>
      <c r="J4575">
        <v>-0.17899999999999999</v>
      </c>
      <c r="K4575">
        <v>-1.1659999999999999</v>
      </c>
      <c r="L4575">
        <v>-2.157</v>
      </c>
      <c r="M4575">
        <v>-2.9980000000000002</v>
      </c>
      <c r="N4575">
        <v>-3.2050000000000001</v>
      </c>
      <c r="O4575">
        <v>1.1850000000000001</v>
      </c>
      <c r="P4575">
        <v>1.194</v>
      </c>
      <c r="Q4575">
        <v>1.1950000000000001</v>
      </c>
      <c r="R4575">
        <v>0.97299999999999998</v>
      </c>
      <c r="S4575">
        <v>0.42499999999999999</v>
      </c>
    </row>
    <row r="4577" spans="1:19" x14ac:dyDescent="0.3">
      <c r="A4577" t="s">
        <v>0</v>
      </c>
      <c r="B4577" t="s">
        <v>353</v>
      </c>
    </row>
    <row r="4578" spans="1:19" x14ac:dyDescent="0.3">
      <c r="A4578">
        <v>0</v>
      </c>
      <c r="B4578">
        <v>-0.14499999999999999</v>
      </c>
      <c r="C4578">
        <v>-1.1539999999999999</v>
      </c>
      <c r="D4578">
        <v>-2.1389999999999998</v>
      </c>
      <c r="E4578">
        <v>-2.9929999999999999</v>
      </c>
      <c r="F4578">
        <v>-3.1960000000000002</v>
      </c>
      <c r="G4578">
        <v>4.2</v>
      </c>
      <c r="H4578">
        <v>-0.01</v>
      </c>
      <c r="I4578">
        <v>4</v>
      </c>
      <c r="J4578">
        <v>-0.16</v>
      </c>
      <c r="K4578">
        <v>-1.1599999999999999</v>
      </c>
      <c r="L4578">
        <v>-2.157</v>
      </c>
      <c r="M4578">
        <v>-2.9990000000000001</v>
      </c>
      <c r="N4578">
        <v>-3.23</v>
      </c>
      <c r="O4578">
        <v>1.1850000000000001</v>
      </c>
      <c r="P4578">
        <v>1.1839999999999999</v>
      </c>
      <c r="Q4578">
        <v>1.179</v>
      </c>
      <c r="R4578">
        <v>0.96699999999999997</v>
      </c>
      <c r="S4578">
        <v>0.45500000000000002</v>
      </c>
    </row>
    <row r="4579" spans="1:19" x14ac:dyDescent="0.3">
      <c r="A4579">
        <v>60</v>
      </c>
      <c r="B4579">
        <v>-0.14499999999999999</v>
      </c>
      <c r="C4579">
        <v>-1.1539999999999999</v>
      </c>
      <c r="D4579">
        <v>-2.1389999999999998</v>
      </c>
      <c r="E4579">
        <v>-2.9929999999999999</v>
      </c>
      <c r="F4579">
        <v>-3.1960000000000002</v>
      </c>
      <c r="G4579">
        <v>4.2</v>
      </c>
      <c r="H4579">
        <v>-0.01</v>
      </c>
      <c r="I4579">
        <v>4</v>
      </c>
      <c r="J4579">
        <v>-0.161</v>
      </c>
      <c r="K4579">
        <v>-1.159</v>
      </c>
      <c r="L4579">
        <v>-2.1589999999999998</v>
      </c>
      <c r="M4579">
        <v>-3.0030000000000001</v>
      </c>
      <c r="N4579">
        <v>-3.22</v>
      </c>
      <c r="O4579">
        <v>1.1830000000000001</v>
      </c>
      <c r="P4579">
        <v>1.196</v>
      </c>
      <c r="Q4579">
        <v>1.1990000000000001</v>
      </c>
      <c r="R4579">
        <v>0.98699999999999999</v>
      </c>
      <c r="S4579">
        <v>0.43</v>
      </c>
    </row>
    <row r="4580" spans="1:19" x14ac:dyDescent="0.3">
      <c r="A4580">
        <v>120</v>
      </c>
      <c r="B4580">
        <v>-0.14499999999999999</v>
      </c>
      <c r="C4580">
        <v>-1.1539999999999999</v>
      </c>
      <c r="D4580">
        <v>-2.1389999999999998</v>
      </c>
      <c r="E4580">
        <v>-2.9929999999999999</v>
      </c>
      <c r="F4580">
        <v>-3.1960000000000002</v>
      </c>
      <c r="G4580">
        <v>4.2</v>
      </c>
      <c r="H4580">
        <v>-0.01</v>
      </c>
      <c r="I4580">
        <v>4</v>
      </c>
      <c r="J4580">
        <v>-0.16500000000000001</v>
      </c>
      <c r="K4580">
        <v>-1.159</v>
      </c>
      <c r="L4580">
        <v>-2.1549999999999998</v>
      </c>
      <c r="M4580">
        <v>-2.996</v>
      </c>
      <c r="N4580">
        <v>-3.2170000000000001</v>
      </c>
      <c r="O4580">
        <v>1.1870000000000001</v>
      </c>
      <c r="P4580">
        <v>1.1950000000000001</v>
      </c>
      <c r="Q4580">
        <v>1.1879999999999999</v>
      </c>
      <c r="R4580">
        <v>0.97</v>
      </c>
      <c r="S4580">
        <v>0.42899999999999999</v>
      </c>
    </row>
    <row r="4581" spans="1:19" x14ac:dyDescent="0.3">
      <c r="A4581">
        <v>180</v>
      </c>
      <c r="B4581">
        <v>-0.14499999999999999</v>
      </c>
      <c r="C4581">
        <v>-1.1539999999999999</v>
      </c>
      <c r="D4581">
        <v>-2.1389999999999998</v>
      </c>
      <c r="E4581">
        <v>-2.9929999999999999</v>
      </c>
      <c r="F4581">
        <v>-3.1960000000000002</v>
      </c>
      <c r="G4581">
        <v>4.2</v>
      </c>
      <c r="H4581">
        <v>-0.01</v>
      </c>
      <c r="I4581">
        <v>4</v>
      </c>
      <c r="J4581">
        <v>-0.16800000000000001</v>
      </c>
      <c r="K4581">
        <v>-1.1599999999999999</v>
      </c>
      <c r="L4581">
        <v>-2.1579999999999999</v>
      </c>
      <c r="M4581">
        <v>-3</v>
      </c>
      <c r="N4581">
        <v>-3.214</v>
      </c>
      <c r="O4581">
        <v>1.1890000000000001</v>
      </c>
      <c r="P4581">
        <v>1.204</v>
      </c>
      <c r="Q4581">
        <v>1.1990000000000001</v>
      </c>
      <c r="R4581">
        <v>0.98499999999999999</v>
      </c>
      <c r="S4581">
        <v>0.42799999999999999</v>
      </c>
    </row>
    <row r="4582" spans="1:19" x14ac:dyDescent="0.3">
      <c r="A4582">
        <v>240</v>
      </c>
      <c r="B4582">
        <v>-0.14499999999999999</v>
      </c>
      <c r="C4582">
        <v>-1.1539999999999999</v>
      </c>
      <c r="D4582">
        <v>-2.1389999999999998</v>
      </c>
      <c r="E4582">
        <v>-2.9929999999999999</v>
      </c>
      <c r="F4582">
        <v>-3.1960000000000002</v>
      </c>
      <c r="G4582">
        <v>4.2</v>
      </c>
      <c r="H4582">
        <v>-0.01</v>
      </c>
      <c r="I4582">
        <v>4</v>
      </c>
      <c r="J4582">
        <v>-0.16900000000000001</v>
      </c>
      <c r="K4582">
        <v>-1.159</v>
      </c>
      <c r="L4582">
        <v>-2.1560000000000001</v>
      </c>
      <c r="M4582">
        <v>-3.0009999999999999</v>
      </c>
      <c r="N4582">
        <v>-3.2109999999999999</v>
      </c>
      <c r="O4582">
        <v>1.1870000000000001</v>
      </c>
      <c r="P4582">
        <v>1.1990000000000001</v>
      </c>
      <c r="Q4582">
        <v>1.1919999999999999</v>
      </c>
      <c r="R4582">
        <v>0.98899999999999999</v>
      </c>
      <c r="S4582">
        <v>0.42699999999999999</v>
      </c>
    </row>
    <row r="4583" spans="1:19" x14ac:dyDescent="0.3">
      <c r="A4583">
        <v>300</v>
      </c>
      <c r="B4583">
        <v>-0.14499999999999999</v>
      </c>
      <c r="C4583">
        <v>-1.1539999999999999</v>
      </c>
      <c r="D4583">
        <v>-2.1389999999999998</v>
      </c>
      <c r="E4583">
        <v>-2.9929999999999999</v>
      </c>
      <c r="F4583">
        <v>-3.1960000000000002</v>
      </c>
      <c r="G4583">
        <v>4.2</v>
      </c>
      <c r="H4583">
        <v>-0.01</v>
      </c>
      <c r="I4583">
        <v>4</v>
      </c>
      <c r="J4583">
        <v>-0.17100000000000001</v>
      </c>
      <c r="K4583">
        <v>-1.161</v>
      </c>
      <c r="L4583">
        <v>-2.1560000000000001</v>
      </c>
      <c r="M4583">
        <v>-3</v>
      </c>
      <c r="N4583">
        <v>-3.2080000000000002</v>
      </c>
      <c r="O4583">
        <v>1.1879999999999999</v>
      </c>
      <c r="P4583">
        <v>1.2010000000000001</v>
      </c>
      <c r="Q4583">
        <v>1.194</v>
      </c>
      <c r="R4583">
        <v>0.98399999999999999</v>
      </c>
      <c r="S4583">
        <v>0.42599999999999999</v>
      </c>
    </row>
    <row r="4584" spans="1:19" x14ac:dyDescent="0.3">
      <c r="A4584">
        <v>360</v>
      </c>
      <c r="B4584">
        <v>-0.14499999999999999</v>
      </c>
      <c r="C4584">
        <v>-1.1539999999999999</v>
      </c>
      <c r="D4584">
        <v>-2.1389999999999998</v>
      </c>
      <c r="E4584">
        <v>-2.9929999999999999</v>
      </c>
      <c r="F4584">
        <v>-3.1960000000000002</v>
      </c>
      <c r="G4584">
        <v>4.2</v>
      </c>
      <c r="H4584">
        <v>-0.01</v>
      </c>
      <c r="I4584">
        <v>4</v>
      </c>
      <c r="J4584">
        <v>-0.17299999999999999</v>
      </c>
      <c r="K4584">
        <v>-1.161</v>
      </c>
      <c r="L4584">
        <v>-2.157</v>
      </c>
      <c r="M4584">
        <v>-2.9990000000000001</v>
      </c>
      <c r="N4584">
        <v>-3.206</v>
      </c>
      <c r="O4584">
        <v>1.1870000000000001</v>
      </c>
      <c r="P4584">
        <v>1.198</v>
      </c>
      <c r="Q4584">
        <v>1.1970000000000001</v>
      </c>
      <c r="R4584">
        <v>0.97699999999999998</v>
      </c>
      <c r="S4584">
        <v>0.42499999999999999</v>
      </c>
    </row>
    <row r="4585" spans="1:19" x14ac:dyDescent="0.3">
      <c r="A4585">
        <v>420</v>
      </c>
      <c r="B4585">
        <v>-0.14499999999999999</v>
      </c>
      <c r="C4585">
        <v>-1.1539999999999999</v>
      </c>
      <c r="D4585">
        <v>-2.1389999999999998</v>
      </c>
      <c r="E4585">
        <v>-2.9929999999999999</v>
      </c>
      <c r="F4585">
        <v>-3.1960000000000002</v>
      </c>
      <c r="G4585">
        <v>4.2</v>
      </c>
      <c r="H4585">
        <v>-0.01</v>
      </c>
      <c r="I4585">
        <v>4</v>
      </c>
      <c r="J4585">
        <v>-0.17399999999999999</v>
      </c>
      <c r="K4585">
        <v>-1.1619999999999999</v>
      </c>
      <c r="L4585">
        <v>-2.157</v>
      </c>
      <c r="M4585">
        <v>-2.9969999999999999</v>
      </c>
      <c r="N4585">
        <v>-3.2029999999999998</v>
      </c>
      <c r="O4585">
        <v>1.1870000000000001</v>
      </c>
      <c r="P4585">
        <v>1.196</v>
      </c>
      <c r="Q4585">
        <v>1.196</v>
      </c>
      <c r="R4585">
        <v>0.97399999999999998</v>
      </c>
      <c r="S4585">
        <v>0.42399999999999999</v>
      </c>
    </row>
    <row r="4586" spans="1:19" x14ac:dyDescent="0.3">
      <c r="A4586">
        <v>480</v>
      </c>
      <c r="B4586">
        <v>-0.14499999999999999</v>
      </c>
      <c r="C4586">
        <v>-1.1539999999999999</v>
      </c>
      <c r="D4586">
        <v>-2.1389999999999998</v>
      </c>
      <c r="E4586">
        <v>-2.9929999999999999</v>
      </c>
      <c r="F4586">
        <v>-3.1960000000000002</v>
      </c>
      <c r="G4586">
        <v>4.2</v>
      </c>
      <c r="H4586">
        <v>-0.01</v>
      </c>
      <c r="I4586">
        <v>4</v>
      </c>
      <c r="J4586">
        <v>-0.17599999999999999</v>
      </c>
      <c r="K4586">
        <v>-1.163</v>
      </c>
      <c r="L4586">
        <v>-2.1560000000000001</v>
      </c>
      <c r="M4586">
        <v>-2.996</v>
      </c>
      <c r="N4586">
        <v>-3.2</v>
      </c>
      <c r="O4586">
        <v>1.1859999999999999</v>
      </c>
      <c r="P4586">
        <v>1.1950000000000001</v>
      </c>
      <c r="Q4586">
        <v>1.1950000000000001</v>
      </c>
      <c r="R4586">
        <v>0.97099999999999997</v>
      </c>
      <c r="S4586">
        <v>0.42299999999999999</v>
      </c>
    </row>
    <row r="4587" spans="1:19" x14ac:dyDescent="0.3">
      <c r="A4587">
        <v>540</v>
      </c>
      <c r="B4587">
        <v>-0.14499999999999999</v>
      </c>
      <c r="C4587">
        <v>-1.1539999999999999</v>
      </c>
      <c r="D4587">
        <v>-2.1389999999999998</v>
      </c>
      <c r="E4587">
        <v>-2.9929999999999999</v>
      </c>
      <c r="F4587">
        <v>-3.1960000000000002</v>
      </c>
      <c r="G4587">
        <v>4.2</v>
      </c>
      <c r="H4587">
        <v>-0.01</v>
      </c>
      <c r="I4587">
        <v>4</v>
      </c>
      <c r="J4587">
        <v>-0.17699999999999999</v>
      </c>
      <c r="K4587">
        <v>-1.1639999999999999</v>
      </c>
      <c r="L4587">
        <v>-2.1560000000000001</v>
      </c>
      <c r="M4587">
        <v>-2.9940000000000002</v>
      </c>
      <c r="N4587">
        <v>-3.198</v>
      </c>
      <c r="O4587">
        <v>1.1859999999999999</v>
      </c>
      <c r="P4587">
        <v>1.1950000000000001</v>
      </c>
      <c r="Q4587">
        <v>1.1950000000000001</v>
      </c>
      <c r="R4587">
        <v>0.96899999999999997</v>
      </c>
      <c r="S4587">
        <v>0.42199999999999999</v>
      </c>
    </row>
    <row r="4588" spans="1:19" x14ac:dyDescent="0.3">
      <c r="A4588">
        <v>600</v>
      </c>
      <c r="B4588">
        <v>-0.14499999999999999</v>
      </c>
      <c r="C4588">
        <v>-1.1539999999999999</v>
      </c>
      <c r="D4588">
        <v>-2.1389999999999998</v>
      </c>
      <c r="E4588">
        <v>-2.9929999999999999</v>
      </c>
      <c r="F4588">
        <v>-3.1960000000000002</v>
      </c>
      <c r="G4588">
        <v>4.2</v>
      </c>
      <c r="H4588">
        <v>-0.01</v>
      </c>
      <c r="I4588">
        <v>4</v>
      </c>
      <c r="J4588">
        <v>-0.17899999999999999</v>
      </c>
      <c r="K4588">
        <v>-1.1659999999999999</v>
      </c>
      <c r="L4588">
        <v>-2.157</v>
      </c>
      <c r="M4588">
        <v>-2.9929999999999999</v>
      </c>
      <c r="N4588">
        <v>-3.1960000000000002</v>
      </c>
      <c r="O4588">
        <v>1.1850000000000001</v>
      </c>
      <c r="P4588">
        <v>1.194</v>
      </c>
      <c r="Q4588">
        <v>1.1950000000000001</v>
      </c>
      <c r="R4588">
        <v>0.96599999999999997</v>
      </c>
      <c r="S4588">
        <v>0.42099999999999999</v>
      </c>
    </row>
    <row r="4590" spans="1:19" x14ac:dyDescent="0.3">
      <c r="A4590" t="s">
        <v>0</v>
      </c>
      <c r="B4590" t="s">
        <v>354</v>
      </c>
    </row>
    <row r="4591" spans="1:19" x14ac:dyDescent="0.3">
      <c r="A4591">
        <v>0</v>
      </c>
      <c r="B4591">
        <v>-0.14499999999999999</v>
      </c>
      <c r="C4591">
        <v>-1.1539999999999999</v>
      </c>
      <c r="D4591">
        <v>-2.14</v>
      </c>
      <c r="E4591">
        <v>-2.988</v>
      </c>
      <c r="F4591">
        <v>-3.1859999999999999</v>
      </c>
      <c r="G4591">
        <v>4.2</v>
      </c>
      <c r="H4591">
        <v>-0.01</v>
      </c>
      <c r="I4591">
        <v>4</v>
      </c>
      <c r="J4591">
        <v>-0.16</v>
      </c>
      <c r="K4591">
        <v>-1.1599999999999999</v>
      </c>
      <c r="L4591">
        <v>-2.157</v>
      </c>
      <c r="M4591">
        <v>-2.9940000000000002</v>
      </c>
      <c r="N4591">
        <v>-3.22</v>
      </c>
      <c r="O4591">
        <v>1.1850000000000001</v>
      </c>
      <c r="P4591">
        <v>1.1839999999999999</v>
      </c>
      <c r="Q4591">
        <v>1.179</v>
      </c>
      <c r="R4591">
        <v>0.96099999999999997</v>
      </c>
      <c r="S4591">
        <v>0.45100000000000001</v>
      </c>
    </row>
    <row r="4592" spans="1:19" x14ac:dyDescent="0.3">
      <c r="A4592">
        <v>60</v>
      </c>
      <c r="B4592">
        <v>-0.14499999999999999</v>
      </c>
      <c r="C4592">
        <v>-1.1539999999999999</v>
      </c>
      <c r="D4592">
        <v>-2.14</v>
      </c>
      <c r="E4592">
        <v>-2.988</v>
      </c>
      <c r="F4592">
        <v>-3.1859999999999999</v>
      </c>
      <c r="G4592">
        <v>4.2</v>
      </c>
      <c r="H4592">
        <v>-0.01</v>
      </c>
      <c r="I4592">
        <v>4</v>
      </c>
      <c r="J4592">
        <v>-0.161</v>
      </c>
      <c r="K4592">
        <v>-1.159</v>
      </c>
      <c r="L4592">
        <v>-2.1589999999999998</v>
      </c>
      <c r="M4592">
        <v>-2.9980000000000002</v>
      </c>
      <c r="N4592">
        <v>-3.21</v>
      </c>
      <c r="O4592">
        <v>1.1830000000000001</v>
      </c>
      <c r="P4592">
        <v>1.1970000000000001</v>
      </c>
      <c r="Q4592">
        <v>1.1990000000000001</v>
      </c>
      <c r="R4592">
        <v>0.98099999999999998</v>
      </c>
      <c r="S4592">
        <v>0.42599999999999999</v>
      </c>
    </row>
    <row r="4593" spans="1:19" x14ac:dyDescent="0.3">
      <c r="A4593">
        <v>120</v>
      </c>
      <c r="B4593">
        <v>-0.14499999999999999</v>
      </c>
      <c r="C4593">
        <v>-1.1539999999999999</v>
      </c>
      <c r="D4593">
        <v>-2.14</v>
      </c>
      <c r="E4593">
        <v>-2.988</v>
      </c>
      <c r="F4593">
        <v>-3.1859999999999999</v>
      </c>
      <c r="G4593">
        <v>4.2</v>
      </c>
      <c r="H4593">
        <v>-0.01</v>
      </c>
      <c r="I4593">
        <v>4</v>
      </c>
      <c r="J4593">
        <v>-0.16500000000000001</v>
      </c>
      <c r="K4593">
        <v>-1.159</v>
      </c>
      <c r="L4593">
        <v>-2.1549999999999998</v>
      </c>
      <c r="M4593">
        <v>-2.9910000000000001</v>
      </c>
      <c r="N4593">
        <v>-3.2069999999999999</v>
      </c>
      <c r="O4593">
        <v>1.1870000000000001</v>
      </c>
      <c r="P4593">
        <v>1.1950000000000001</v>
      </c>
      <c r="Q4593">
        <v>1.1879999999999999</v>
      </c>
      <c r="R4593">
        <v>0.96399999999999997</v>
      </c>
      <c r="S4593">
        <v>0.42499999999999999</v>
      </c>
    </row>
    <row r="4594" spans="1:19" x14ac:dyDescent="0.3">
      <c r="A4594">
        <v>180</v>
      </c>
      <c r="B4594">
        <v>-0.14499999999999999</v>
      </c>
      <c r="C4594">
        <v>-1.1539999999999999</v>
      </c>
      <c r="D4594">
        <v>-2.14</v>
      </c>
      <c r="E4594">
        <v>-2.988</v>
      </c>
      <c r="F4594">
        <v>-3.1859999999999999</v>
      </c>
      <c r="G4594">
        <v>4.2</v>
      </c>
      <c r="H4594">
        <v>-0.01</v>
      </c>
      <c r="I4594">
        <v>4</v>
      </c>
      <c r="J4594">
        <v>-0.16800000000000001</v>
      </c>
      <c r="K4594">
        <v>-1.1599999999999999</v>
      </c>
      <c r="L4594">
        <v>-2.157</v>
      </c>
      <c r="M4594">
        <v>-2.9950000000000001</v>
      </c>
      <c r="N4594">
        <v>-3.2040000000000002</v>
      </c>
      <c r="O4594">
        <v>1.1890000000000001</v>
      </c>
      <c r="P4594">
        <v>1.204</v>
      </c>
      <c r="Q4594">
        <v>1.198</v>
      </c>
      <c r="R4594">
        <v>0.98</v>
      </c>
      <c r="S4594">
        <v>0.42399999999999999</v>
      </c>
    </row>
    <row r="4595" spans="1:19" x14ac:dyDescent="0.3">
      <c r="A4595">
        <v>240</v>
      </c>
      <c r="B4595">
        <v>-0.14499999999999999</v>
      </c>
      <c r="C4595">
        <v>-1.1539999999999999</v>
      </c>
      <c r="D4595">
        <v>-2.14</v>
      </c>
      <c r="E4595">
        <v>-2.988</v>
      </c>
      <c r="F4595">
        <v>-3.1859999999999999</v>
      </c>
      <c r="G4595">
        <v>4.2</v>
      </c>
      <c r="H4595">
        <v>-0.01</v>
      </c>
      <c r="I4595">
        <v>4</v>
      </c>
      <c r="J4595">
        <v>-0.16900000000000001</v>
      </c>
      <c r="K4595">
        <v>-1.159</v>
      </c>
      <c r="L4595">
        <v>-2.1560000000000001</v>
      </c>
      <c r="M4595">
        <v>-2.996</v>
      </c>
      <c r="N4595">
        <v>-3.202</v>
      </c>
      <c r="O4595">
        <v>1.1870000000000001</v>
      </c>
      <c r="P4595">
        <v>1.1990000000000001</v>
      </c>
      <c r="Q4595">
        <v>1.1919999999999999</v>
      </c>
      <c r="R4595">
        <v>0.98299999999999998</v>
      </c>
      <c r="S4595">
        <v>0.42299999999999999</v>
      </c>
    </row>
    <row r="4596" spans="1:19" x14ac:dyDescent="0.3">
      <c r="A4596">
        <v>300</v>
      </c>
      <c r="B4596">
        <v>-0.14499999999999999</v>
      </c>
      <c r="C4596">
        <v>-1.1539999999999999</v>
      </c>
      <c r="D4596">
        <v>-2.14</v>
      </c>
      <c r="E4596">
        <v>-2.988</v>
      </c>
      <c r="F4596">
        <v>-3.1859999999999999</v>
      </c>
      <c r="G4596">
        <v>4.2</v>
      </c>
      <c r="H4596">
        <v>-0.01</v>
      </c>
      <c r="I4596">
        <v>4</v>
      </c>
      <c r="J4596">
        <v>-0.17100000000000001</v>
      </c>
      <c r="K4596">
        <v>-1.161</v>
      </c>
      <c r="L4596">
        <v>-2.1560000000000001</v>
      </c>
      <c r="M4596">
        <v>-2.9950000000000001</v>
      </c>
      <c r="N4596">
        <v>-3.1989999999999998</v>
      </c>
      <c r="O4596">
        <v>1.1879999999999999</v>
      </c>
      <c r="P4596">
        <v>1.2010000000000001</v>
      </c>
      <c r="Q4596">
        <v>1.194</v>
      </c>
      <c r="R4596">
        <v>0.97799999999999998</v>
      </c>
      <c r="S4596">
        <v>0.42199999999999999</v>
      </c>
    </row>
    <row r="4597" spans="1:19" x14ac:dyDescent="0.3">
      <c r="A4597">
        <v>360</v>
      </c>
      <c r="B4597">
        <v>-0.14499999999999999</v>
      </c>
      <c r="C4597">
        <v>-1.1539999999999999</v>
      </c>
      <c r="D4597">
        <v>-2.14</v>
      </c>
      <c r="E4597">
        <v>-2.988</v>
      </c>
      <c r="F4597">
        <v>-3.1859999999999999</v>
      </c>
      <c r="G4597">
        <v>4.2</v>
      </c>
      <c r="H4597">
        <v>-0.01</v>
      </c>
      <c r="I4597">
        <v>4</v>
      </c>
      <c r="J4597">
        <v>-0.17299999999999999</v>
      </c>
      <c r="K4597">
        <v>-1.161</v>
      </c>
      <c r="L4597">
        <v>-2.157</v>
      </c>
      <c r="M4597">
        <v>-2.9929999999999999</v>
      </c>
      <c r="N4597">
        <v>-3.1960000000000002</v>
      </c>
      <c r="O4597">
        <v>1.1870000000000001</v>
      </c>
      <c r="P4597">
        <v>1.198</v>
      </c>
      <c r="Q4597">
        <v>1.1970000000000001</v>
      </c>
      <c r="R4597">
        <v>0.97099999999999997</v>
      </c>
      <c r="S4597">
        <v>0.42099999999999999</v>
      </c>
    </row>
    <row r="4598" spans="1:19" x14ac:dyDescent="0.3">
      <c r="A4598">
        <v>420</v>
      </c>
      <c r="B4598">
        <v>-0.14499999999999999</v>
      </c>
      <c r="C4598">
        <v>-1.1539999999999999</v>
      </c>
      <c r="D4598">
        <v>-2.14</v>
      </c>
      <c r="E4598">
        <v>-2.988</v>
      </c>
      <c r="F4598">
        <v>-3.1859999999999999</v>
      </c>
      <c r="G4598">
        <v>4.2</v>
      </c>
      <c r="H4598">
        <v>-0.01</v>
      </c>
      <c r="I4598">
        <v>4</v>
      </c>
      <c r="J4598">
        <v>-0.17399999999999999</v>
      </c>
      <c r="K4598">
        <v>-1.1619999999999999</v>
      </c>
      <c r="L4598">
        <v>-2.1560000000000001</v>
      </c>
      <c r="M4598">
        <v>-2.992</v>
      </c>
      <c r="N4598">
        <v>-3.1930000000000001</v>
      </c>
      <c r="O4598">
        <v>1.1870000000000001</v>
      </c>
      <c r="P4598">
        <v>1.196</v>
      </c>
      <c r="Q4598">
        <v>1.196</v>
      </c>
      <c r="R4598">
        <v>0.96699999999999997</v>
      </c>
      <c r="S4598">
        <v>0.42099999999999999</v>
      </c>
    </row>
    <row r="4599" spans="1:19" x14ac:dyDescent="0.3">
      <c r="A4599">
        <v>480</v>
      </c>
      <c r="B4599">
        <v>-0.14499999999999999</v>
      </c>
      <c r="C4599">
        <v>-1.1539999999999999</v>
      </c>
      <c r="D4599">
        <v>-2.14</v>
      </c>
      <c r="E4599">
        <v>-2.988</v>
      </c>
      <c r="F4599">
        <v>-3.1859999999999999</v>
      </c>
      <c r="G4599">
        <v>4.2</v>
      </c>
      <c r="H4599">
        <v>-0.01</v>
      </c>
      <c r="I4599">
        <v>4</v>
      </c>
      <c r="J4599">
        <v>-0.17599999999999999</v>
      </c>
      <c r="K4599">
        <v>-1.163</v>
      </c>
      <c r="L4599">
        <v>-2.1560000000000001</v>
      </c>
      <c r="M4599">
        <v>-2.9910000000000001</v>
      </c>
      <c r="N4599">
        <v>-3.1909999999999998</v>
      </c>
      <c r="O4599">
        <v>1.1859999999999999</v>
      </c>
      <c r="P4599">
        <v>1.1950000000000001</v>
      </c>
      <c r="Q4599">
        <v>1.1950000000000001</v>
      </c>
      <c r="R4599">
        <v>0.96499999999999997</v>
      </c>
      <c r="S4599">
        <v>0.42</v>
      </c>
    </row>
    <row r="4600" spans="1:19" x14ac:dyDescent="0.3">
      <c r="A4600">
        <v>540</v>
      </c>
      <c r="B4600">
        <v>-0.14499999999999999</v>
      </c>
      <c r="C4600">
        <v>-1.1539999999999999</v>
      </c>
      <c r="D4600">
        <v>-2.14</v>
      </c>
      <c r="E4600">
        <v>-2.988</v>
      </c>
      <c r="F4600">
        <v>-3.1859999999999999</v>
      </c>
      <c r="G4600">
        <v>4.2</v>
      </c>
      <c r="H4600">
        <v>-0.01</v>
      </c>
      <c r="I4600">
        <v>4</v>
      </c>
      <c r="J4600">
        <v>-0.17699999999999999</v>
      </c>
      <c r="K4600">
        <v>-1.1639999999999999</v>
      </c>
      <c r="L4600">
        <v>-2.1560000000000001</v>
      </c>
      <c r="M4600">
        <v>-2.9889999999999999</v>
      </c>
      <c r="N4600">
        <v>-3.1880000000000002</v>
      </c>
      <c r="O4600">
        <v>1.1859999999999999</v>
      </c>
      <c r="P4600">
        <v>1.1950000000000001</v>
      </c>
      <c r="Q4600">
        <v>1.194</v>
      </c>
      <c r="R4600">
        <v>0.96199999999999997</v>
      </c>
      <c r="S4600">
        <v>0.41899999999999998</v>
      </c>
    </row>
    <row r="4601" spans="1:19" x14ac:dyDescent="0.3">
      <c r="A4601">
        <v>600</v>
      </c>
      <c r="B4601">
        <v>-0.14499999999999999</v>
      </c>
      <c r="C4601">
        <v>-1.1539999999999999</v>
      </c>
      <c r="D4601">
        <v>-2.14</v>
      </c>
      <c r="E4601">
        <v>-2.988</v>
      </c>
      <c r="F4601">
        <v>-3.1859999999999999</v>
      </c>
      <c r="G4601">
        <v>4.2</v>
      </c>
      <c r="H4601">
        <v>-0.01</v>
      </c>
      <c r="I4601">
        <v>4</v>
      </c>
      <c r="J4601">
        <v>-0.17899999999999999</v>
      </c>
      <c r="K4601">
        <v>-1.1659999999999999</v>
      </c>
      <c r="L4601">
        <v>-2.1560000000000001</v>
      </c>
      <c r="M4601">
        <v>-2.988</v>
      </c>
      <c r="N4601">
        <v>-3.1859999999999999</v>
      </c>
      <c r="O4601">
        <v>1.1850000000000001</v>
      </c>
      <c r="P4601">
        <v>1.194</v>
      </c>
      <c r="Q4601">
        <v>1.194</v>
      </c>
      <c r="R4601">
        <v>0.96</v>
      </c>
      <c r="S4601">
        <v>0.41799999999999998</v>
      </c>
    </row>
    <row r="4603" spans="1:19" x14ac:dyDescent="0.3">
      <c r="A4603" t="s">
        <v>0</v>
      </c>
      <c r="B4603" t="s">
        <v>355</v>
      </c>
    </row>
    <row r="4604" spans="1:19" x14ac:dyDescent="0.3">
      <c r="A4604">
        <v>0</v>
      </c>
      <c r="B4604">
        <v>-0.14499999999999999</v>
      </c>
      <c r="C4604">
        <v>-1.1539999999999999</v>
      </c>
      <c r="D4604">
        <v>-2.1389999999999998</v>
      </c>
      <c r="E4604">
        <v>-2.9820000000000002</v>
      </c>
      <c r="F4604">
        <v>-3.1760000000000002</v>
      </c>
      <c r="G4604">
        <v>4.2</v>
      </c>
      <c r="H4604">
        <v>-0.01</v>
      </c>
      <c r="I4604">
        <v>4</v>
      </c>
      <c r="J4604">
        <v>-0.16</v>
      </c>
      <c r="K4604">
        <v>-1.1599999999999999</v>
      </c>
      <c r="L4604">
        <v>-2.1560000000000001</v>
      </c>
      <c r="M4604">
        <v>-2.9889999999999999</v>
      </c>
      <c r="N4604">
        <v>-3.21</v>
      </c>
      <c r="O4604">
        <v>1.1850000000000001</v>
      </c>
      <c r="P4604">
        <v>1.1839999999999999</v>
      </c>
      <c r="Q4604">
        <v>1.179</v>
      </c>
      <c r="R4604">
        <v>0.95499999999999996</v>
      </c>
      <c r="S4604">
        <v>0.44700000000000001</v>
      </c>
    </row>
    <row r="4605" spans="1:19" x14ac:dyDescent="0.3">
      <c r="A4605">
        <v>60</v>
      </c>
      <c r="B4605">
        <v>-0.14499999999999999</v>
      </c>
      <c r="C4605">
        <v>-1.1539999999999999</v>
      </c>
      <c r="D4605">
        <v>-2.1389999999999998</v>
      </c>
      <c r="E4605">
        <v>-2.9820000000000002</v>
      </c>
      <c r="F4605">
        <v>-3.1760000000000002</v>
      </c>
      <c r="G4605">
        <v>4.2</v>
      </c>
      <c r="H4605">
        <v>-0.01</v>
      </c>
      <c r="I4605">
        <v>4</v>
      </c>
      <c r="J4605">
        <v>-0.161</v>
      </c>
      <c r="K4605">
        <v>-1.159</v>
      </c>
      <c r="L4605">
        <v>-2.1589999999999998</v>
      </c>
      <c r="M4605">
        <v>-2.992</v>
      </c>
      <c r="N4605">
        <v>-3.2</v>
      </c>
      <c r="O4605">
        <v>1.1830000000000001</v>
      </c>
      <c r="P4605">
        <v>1.1970000000000001</v>
      </c>
      <c r="Q4605">
        <v>1.1990000000000001</v>
      </c>
      <c r="R4605">
        <v>0.97399999999999998</v>
      </c>
      <c r="S4605">
        <v>0.42299999999999999</v>
      </c>
    </row>
    <row r="4606" spans="1:19" x14ac:dyDescent="0.3">
      <c r="A4606">
        <v>120</v>
      </c>
      <c r="B4606">
        <v>-0.14499999999999999</v>
      </c>
      <c r="C4606">
        <v>-1.1539999999999999</v>
      </c>
      <c r="D4606">
        <v>-2.1389999999999998</v>
      </c>
      <c r="E4606">
        <v>-2.9820000000000002</v>
      </c>
      <c r="F4606">
        <v>-3.1760000000000002</v>
      </c>
      <c r="G4606">
        <v>4.2</v>
      </c>
      <c r="H4606">
        <v>-0.01</v>
      </c>
      <c r="I4606">
        <v>4</v>
      </c>
      <c r="J4606">
        <v>-0.16500000000000001</v>
      </c>
      <c r="K4606">
        <v>-1.159</v>
      </c>
      <c r="L4606">
        <v>-2.1549999999999998</v>
      </c>
      <c r="M4606">
        <v>-2.9860000000000002</v>
      </c>
      <c r="N4606">
        <v>-3.1970000000000001</v>
      </c>
      <c r="O4606">
        <v>1.1870000000000001</v>
      </c>
      <c r="P4606">
        <v>1.1950000000000001</v>
      </c>
      <c r="Q4606">
        <v>1.1879999999999999</v>
      </c>
      <c r="R4606">
        <v>0.95799999999999996</v>
      </c>
      <c r="S4606">
        <v>0.42199999999999999</v>
      </c>
    </row>
    <row r="4607" spans="1:19" x14ac:dyDescent="0.3">
      <c r="A4607">
        <v>180</v>
      </c>
      <c r="B4607">
        <v>-0.14499999999999999</v>
      </c>
      <c r="C4607">
        <v>-1.1539999999999999</v>
      </c>
      <c r="D4607">
        <v>-2.1389999999999998</v>
      </c>
      <c r="E4607">
        <v>-2.9820000000000002</v>
      </c>
      <c r="F4607">
        <v>-3.1760000000000002</v>
      </c>
      <c r="G4607">
        <v>4.2</v>
      </c>
      <c r="H4607">
        <v>-0.01</v>
      </c>
      <c r="I4607">
        <v>4</v>
      </c>
      <c r="J4607">
        <v>-0.16800000000000001</v>
      </c>
      <c r="K4607">
        <v>-1.1599999999999999</v>
      </c>
      <c r="L4607">
        <v>-2.157</v>
      </c>
      <c r="M4607">
        <v>-2.99</v>
      </c>
      <c r="N4607">
        <v>-3.1949999999999998</v>
      </c>
      <c r="O4607">
        <v>1.1890000000000001</v>
      </c>
      <c r="P4607">
        <v>1.204</v>
      </c>
      <c r="Q4607">
        <v>1.198</v>
      </c>
      <c r="R4607">
        <v>0.97399999999999998</v>
      </c>
      <c r="S4607">
        <v>0.42099999999999999</v>
      </c>
    </row>
    <row r="4608" spans="1:19" x14ac:dyDescent="0.3">
      <c r="A4608">
        <v>240</v>
      </c>
      <c r="B4608">
        <v>-0.14499999999999999</v>
      </c>
      <c r="C4608">
        <v>-1.1539999999999999</v>
      </c>
      <c r="D4608">
        <v>-2.1389999999999998</v>
      </c>
      <c r="E4608">
        <v>-2.9820000000000002</v>
      </c>
      <c r="F4608">
        <v>-3.1760000000000002</v>
      </c>
      <c r="G4608">
        <v>4.2</v>
      </c>
      <c r="H4608">
        <v>-0.01</v>
      </c>
      <c r="I4608">
        <v>4</v>
      </c>
      <c r="J4608">
        <v>-0.16900000000000001</v>
      </c>
      <c r="K4608">
        <v>-1.159</v>
      </c>
      <c r="L4608">
        <v>-2.1560000000000001</v>
      </c>
      <c r="M4608">
        <v>-2.9910000000000001</v>
      </c>
      <c r="N4608">
        <v>-3.1920000000000002</v>
      </c>
      <c r="O4608">
        <v>1.1870000000000001</v>
      </c>
      <c r="P4608">
        <v>1.1990000000000001</v>
      </c>
      <c r="Q4608">
        <v>1.1919999999999999</v>
      </c>
      <c r="R4608">
        <v>0.97699999999999998</v>
      </c>
      <c r="S4608">
        <v>0.42</v>
      </c>
    </row>
    <row r="4609" spans="1:19" x14ac:dyDescent="0.3">
      <c r="A4609">
        <v>300</v>
      </c>
      <c r="B4609">
        <v>-0.14499999999999999</v>
      </c>
      <c r="C4609">
        <v>-1.1539999999999999</v>
      </c>
      <c r="D4609">
        <v>-2.1389999999999998</v>
      </c>
      <c r="E4609">
        <v>-2.9820000000000002</v>
      </c>
      <c r="F4609">
        <v>-3.1760000000000002</v>
      </c>
      <c r="G4609">
        <v>4.2</v>
      </c>
      <c r="H4609">
        <v>-0.01</v>
      </c>
      <c r="I4609">
        <v>4</v>
      </c>
      <c r="J4609">
        <v>-0.17100000000000001</v>
      </c>
      <c r="K4609">
        <v>-1.161</v>
      </c>
      <c r="L4609">
        <v>-2.1560000000000001</v>
      </c>
      <c r="M4609">
        <v>-2.99</v>
      </c>
      <c r="N4609">
        <v>-3.1890000000000001</v>
      </c>
      <c r="O4609">
        <v>1.1879999999999999</v>
      </c>
      <c r="P4609">
        <v>1.2010000000000001</v>
      </c>
      <c r="Q4609">
        <v>1.194</v>
      </c>
      <c r="R4609">
        <v>0.97099999999999997</v>
      </c>
      <c r="S4609">
        <v>0.41899999999999998</v>
      </c>
    </row>
    <row r="4610" spans="1:19" x14ac:dyDescent="0.3">
      <c r="A4610">
        <v>360</v>
      </c>
      <c r="B4610">
        <v>-0.14499999999999999</v>
      </c>
      <c r="C4610">
        <v>-1.1539999999999999</v>
      </c>
      <c r="D4610">
        <v>-2.1389999999999998</v>
      </c>
      <c r="E4610">
        <v>-2.9820000000000002</v>
      </c>
      <c r="F4610">
        <v>-3.1760000000000002</v>
      </c>
      <c r="G4610">
        <v>4.2</v>
      </c>
      <c r="H4610">
        <v>-0.01</v>
      </c>
      <c r="I4610">
        <v>4</v>
      </c>
      <c r="J4610">
        <v>-0.17299999999999999</v>
      </c>
      <c r="K4610">
        <v>-1.161</v>
      </c>
      <c r="L4610">
        <v>-2.1560000000000001</v>
      </c>
      <c r="M4610">
        <v>-2.988</v>
      </c>
      <c r="N4610">
        <v>-3.1859999999999999</v>
      </c>
      <c r="O4610">
        <v>1.1870000000000001</v>
      </c>
      <c r="P4610">
        <v>1.198</v>
      </c>
      <c r="Q4610">
        <v>1.196</v>
      </c>
      <c r="R4610">
        <v>0.96499999999999997</v>
      </c>
      <c r="S4610">
        <v>0.41799999999999998</v>
      </c>
    </row>
    <row r="4611" spans="1:19" x14ac:dyDescent="0.3">
      <c r="A4611">
        <v>420</v>
      </c>
      <c r="B4611">
        <v>-0.14499999999999999</v>
      </c>
      <c r="C4611">
        <v>-1.1539999999999999</v>
      </c>
      <c r="D4611">
        <v>-2.1389999999999998</v>
      </c>
      <c r="E4611">
        <v>-2.9820000000000002</v>
      </c>
      <c r="F4611">
        <v>-3.1760000000000002</v>
      </c>
      <c r="G4611">
        <v>4.2</v>
      </c>
      <c r="H4611">
        <v>-0.01</v>
      </c>
      <c r="I4611">
        <v>4</v>
      </c>
      <c r="J4611">
        <v>-0.17399999999999999</v>
      </c>
      <c r="K4611">
        <v>-1.1619999999999999</v>
      </c>
      <c r="L4611">
        <v>-2.1560000000000001</v>
      </c>
      <c r="M4611">
        <v>-2.9860000000000002</v>
      </c>
      <c r="N4611">
        <v>-3.1829999999999998</v>
      </c>
      <c r="O4611">
        <v>1.1870000000000001</v>
      </c>
      <c r="P4611">
        <v>1.196</v>
      </c>
      <c r="Q4611">
        <v>1.196</v>
      </c>
      <c r="R4611">
        <v>0.96099999999999997</v>
      </c>
      <c r="S4611">
        <v>0.41699999999999998</v>
      </c>
    </row>
    <row r="4612" spans="1:19" x14ac:dyDescent="0.3">
      <c r="A4612">
        <v>480</v>
      </c>
      <c r="B4612">
        <v>-0.14499999999999999</v>
      </c>
      <c r="C4612">
        <v>-1.1539999999999999</v>
      </c>
      <c r="D4612">
        <v>-2.1389999999999998</v>
      </c>
      <c r="E4612">
        <v>-2.9820000000000002</v>
      </c>
      <c r="F4612">
        <v>-3.1760000000000002</v>
      </c>
      <c r="G4612">
        <v>4.2</v>
      </c>
      <c r="H4612">
        <v>-0.01</v>
      </c>
      <c r="I4612">
        <v>4</v>
      </c>
      <c r="J4612">
        <v>-0.17599999999999999</v>
      </c>
      <c r="K4612">
        <v>-1.163</v>
      </c>
      <c r="L4612">
        <v>-2.1560000000000001</v>
      </c>
      <c r="M4612">
        <v>-2.9849999999999999</v>
      </c>
      <c r="N4612">
        <v>-3.181</v>
      </c>
      <c r="O4612">
        <v>1.1859999999999999</v>
      </c>
      <c r="P4612">
        <v>1.1950000000000001</v>
      </c>
      <c r="Q4612">
        <v>1.194</v>
      </c>
      <c r="R4612">
        <v>0.95799999999999996</v>
      </c>
      <c r="S4612">
        <v>0.41599999999999998</v>
      </c>
    </row>
    <row r="4613" spans="1:19" x14ac:dyDescent="0.3">
      <c r="A4613">
        <v>540</v>
      </c>
      <c r="B4613">
        <v>-0.14499999999999999</v>
      </c>
      <c r="C4613">
        <v>-1.1539999999999999</v>
      </c>
      <c r="D4613">
        <v>-2.1389999999999998</v>
      </c>
      <c r="E4613">
        <v>-2.9820000000000002</v>
      </c>
      <c r="F4613">
        <v>-3.1760000000000002</v>
      </c>
      <c r="G4613">
        <v>4.2</v>
      </c>
      <c r="H4613">
        <v>-0.01</v>
      </c>
      <c r="I4613">
        <v>4</v>
      </c>
      <c r="J4613">
        <v>-0.17699999999999999</v>
      </c>
      <c r="K4613">
        <v>-1.1639999999999999</v>
      </c>
      <c r="L4613">
        <v>-2.1560000000000001</v>
      </c>
      <c r="M4613">
        <v>-2.984</v>
      </c>
      <c r="N4613">
        <v>-3.1779999999999999</v>
      </c>
      <c r="O4613">
        <v>1.1859999999999999</v>
      </c>
      <c r="P4613">
        <v>1.1950000000000001</v>
      </c>
      <c r="Q4613">
        <v>1.194</v>
      </c>
      <c r="R4613">
        <v>0.95599999999999996</v>
      </c>
      <c r="S4613">
        <v>0.41599999999999998</v>
      </c>
    </row>
    <row r="4614" spans="1:19" x14ac:dyDescent="0.3">
      <c r="A4614">
        <v>600</v>
      </c>
      <c r="B4614">
        <v>-0.14499999999999999</v>
      </c>
      <c r="C4614">
        <v>-1.1539999999999999</v>
      </c>
      <c r="D4614">
        <v>-2.1389999999999998</v>
      </c>
      <c r="E4614">
        <v>-2.9820000000000002</v>
      </c>
      <c r="F4614">
        <v>-3.1760000000000002</v>
      </c>
      <c r="G4614">
        <v>4.2</v>
      </c>
      <c r="H4614">
        <v>-0.01</v>
      </c>
      <c r="I4614">
        <v>4</v>
      </c>
      <c r="J4614">
        <v>-0.17899999999999999</v>
      </c>
      <c r="K4614">
        <v>-1.1659999999999999</v>
      </c>
      <c r="L4614">
        <v>-2.1560000000000001</v>
      </c>
      <c r="M4614">
        <v>-2.9820000000000002</v>
      </c>
      <c r="N4614">
        <v>-3.1760000000000002</v>
      </c>
      <c r="O4614">
        <v>1.1850000000000001</v>
      </c>
      <c r="P4614">
        <v>1.194</v>
      </c>
      <c r="Q4614">
        <v>1.194</v>
      </c>
      <c r="R4614">
        <v>0.95399999999999996</v>
      </c>
      <c r="S4614">
        <v>0.41499999999999998</v>
      </c>
    </row>
    <row r="4616" spans="1:19" x14ac:dyDescent="0.3">
      <c r="A4616" t="s">
        <v>0</v>
      </c>
      <c r="B4616" t="s">
        <v>356</v>
      </c>
    </row>
    <row r="4617" spans="1:19" x14ac:dyDescent="0.3">
      <c r="A4617">
        <v>0</v>
      </c>
      <c r="B4617">
        <v>-0.14499999999999999</v>
      </c>
      <c r="C4617">
        <v>-1.1539999999999999</v>
      </c>
      <c r="D4617">
        <v>-2.1389999999999998</v>
      </c>
      <c r="E4617">
        <v>-2.9769999999999999</v>
      </c>
      <c r="F4617">
        <v>-3.1669999999999998</v>
      </c>
      <c r="G4617">
        <v>4.2</v>
      </c>
      <c r="H4617">
        <v>-0.01</v>
      </c>
      <c r="I4617">
        <v>4</v>
      </c>
      <c r="J4617">
        <v>-0.16</v>
      </c>
      <c r="K4617">
        <v>-1.1599999999999999</v>
      </c>
      <c r="L4617">
        <v>-2.1560000000000001</v>
      </c>
      <c r="M4617">
        <v>-2.984</v>
      </c>
      <c r="N4617">
        <v>-3.2</v>
      </c>
      <c r="O4617">
        <v>1.1850000000000001</v>
      </c>
      <c r="P4617">
        <v>1.1839999999999999</v>
      </c>
      <c r="Q4617">
        <v>1.179</v>
      </c>
      <c r="R4617">
        <v>0.94899999999999995</v>
      </c>
      <c r="S4617">
        <v>0.44400000000000001</v>
      </c>
    </row>
    <row r="4618" spans="1:19" x14ac:dyDescent="0.3">
      <c r="A4618">
        <v>60</v>
      </c>
      <c r="B4618">
        <v>-0.14499999999999999</v>
      </c>
      <c r="C4618">
        <v>-1.1539999999999999</v>
      </c>
      <c r="D4618">
        <v>-2.1389999999999998</v>
      </c>
      <c r="E4618">
        <v>-2.9769999999999999</v>
      </c>
      <c r="F4618">
        <v>-3.1669999999999998</v>
      </c>
      <c r="G4618">
        <v>4.2</v>
      </c>
      <c r="H4618">
        <v>-0.01</v>
      </c>
      <c r="I4618">
        <v>4</v>
      </c>
      <c r="J4618">
        <v>-0.161</v>
      </c>
      <c r="K4618">
        <v>-1.159</v>
      </c>
      <c r="L4618">
        <v>-2.1589999999999998</v>
      </c>
      <c r="M4618">
        <v>-2.9870000000000001</v>
      </c>
      <c r="N4618">
        <v>-3.19</v>
      </c>
      <c r="O4618">
        <v>1.1830000000000001</v>
      </c>
      <c r="P4618">
        <v>1.1970000000000001</v>
      </c>
      <c r="Q4618">
        <v>1.198</v>
      </c>
      <c r="R4618">
        <v>0.96799999999999997</v>
      </c>
      <c r="S4618">
        <v>0.41899999999999998</v>
      </c>
    </row>
    <row r="4619" spans="1:19" x14ac:dyDescent="0.3">
      <c r="A4619">
        <v>120</v>
      </c>
      <c r="B4619">
        <v>-0.14499999999999999</v>
      </c>
      <c r="C4619">
        <v>-1.1539999999999999</v>
      </c>
      <c r="D4619">
        <v>-2.1389999999999998</v>
      </c>
      <c r="E4619">
        <v>-2.9769999999999999</v>
      </c>
      <c r="F4619">
        <v>-3.1669999999999998</v>
      </c>
      <c r="G4619">
        <v>4.2</v>
      </c>
      <c r="H4619">
        <v>-0.01</v>
      </c>
      <c r="I4619">
        <v>4</v>
      </c>
      <c r="J4619">
        <v>-0.16500000000000001</v>
      </c>
      <c r="K4619">
        <v>-1.159</v>
      </c>
      <c r="L4619">
        <v>-2.1549999999999998</v>
      </c>
      <c r="M4619">
        <v>-2.98</v>
      </c>
      <c r="N4619">
        <v>-3.1869999999999998</v>
      </c>
      <c r="O4619">
        <v>1.1870000000000001</v>
      </c>
      <c r="P4619">
        <v>1.1950000000000001</v>
      </c>
      <c r="Q4619">
        <v>1.1879999999999999</v>
      </c>
      <c r="R4619">
        <v>0.95199999999999996</v>
      </c>
      <c r="S4619">
        <v>0.41899999999999998</v>
      </c>
    </row>
    <row r="4620" spans="1:19" x14ac:dyDescent="0.3">
      <c r="A4620">
        <v>180</v>
      </c>
      <c r="B4620">
        <v>-0.14499999999999999</v>
      </c>
      <c r="C4620">
        <v>-1.1539999999999999</v>
      </c>
      <c r="D4620">
        <v>-2.1389999999999998</v>
      </c>
      <c r="E4620">
        <v>-2.9769999999999999</v>
      </c>
      <c r="F4620">
        <v>-3.1669999999999998</v>
      </c>
      <c r="G4620">
        <v>4.2</v>
      </c>
      <c r="H4620">
        <v>-0.01</v>
      </c>
      <c r="I4620">
        <v>4</v>
      </c>
      <c r="J4620">
        <v>-0.16800000000000001</v>
      </c>
      <c r="K4620">
        <v>-1.1599999999999999</v>
      </c>
      <c r="L4620">
        <v>-2.157</v>
      </c>
      <c r="M4620">
        <v>-2.9849999999999999</v>
      </c>
      <c r="N4620">
        <v>-3.1850000000000001</v>
      </c>
      <c r="O4620">
        <v>1.1890000000000001</v>
      </c>
      <c r="P4620">
        <v>1.204</v>
      </c>
      <c r="Q4620">
        <v>1.1970000000000001</v>
      </c>
      <c r="R4620">
        <v>0.96799999999999997</v>
      </c>
      <c r="S4620">
        <v>0.41799999999999998</v>
      </c>
    </row>
    <row r="4621" spans="1:19" x14ac:dyDescent="0.3">
      <c r="A4621">
        <v>240</v>
      </c>
      <c r="B4621">
        <v>-0.14499999999999999</v>
      </c>
      <c r="C4621">
        <v>-1.1539999999999999</v>
      </c>
      <c r="D4621">
        <v>-2.1389999999999998</v>
      </c>
      <c r="E4621">
        <v>-2.9769999999999999</v>
      </c>
      <c r="F4621">
        <v>-3.1669999999999998</v>
      </c>
      <c r="G4621">
        <v>4.2</v>
      </c>
      <c r="H4621">
        <v>-0.01</v>
      </c>
      <c r="I4621">
        <v>4</v>
      </c>
      <c r="J4621">
        <v>-0.16900000000000001</v>
      </c>
      <c r="K4621">
        <v>-1.159</v>
      </c>
      <c r="L4621">
        <v>-2.1549999999999998</v>
      </c>
      <c r="M4621">
        <v>-2.9860000000000002</v>
      </c>
      <c r="N4621">
        <v>-3.1819999999999999</v>
      </c>
      <c r="O4621">
        <v>1.1870000000000001</v>
      </c>
      <c r="P4621">
        <v>1.1990000000000001</v>
      </c>
      <c r="Q4621">
        <v>1.1910000000000001</v>
      </c>
      <c r="R4621">
        <v>0.97099999999999997</v>
      </c>
      <c r="S4621">
        <v>0.41699999999999998</v>
      </c>
    </row>
    <row r="4622" spans="1:19" x14ac:dyDescent="0.3">
      <c r="A4622">
        <v>300</v>
      </c>
      <c r="B4622">
        <v>-0.14499999999999999</v>
      </c>
      <c r="C4622">
        <v>-1.1539999999999999</v>
      </c>
      <c r="D4622">
        <v>-2.1389999999999998</v>
      </c>
      <c r="E4622">
        <v>-2.9769999999999999</v>
      </c>
      <c r="F4622">
        <v>-3.1669999999999998</v>
      </c>
      <c r="G4622">
        <v>4.2</v>
      </c>
      <c r="H4622">
        <v>-0.01</v>
      </c>
      <c r="I4622">
        <v>4</v>
      </c>
      <c r="J4622">
        <v>-0.17100000000000001</v>
      </c>
      <c r="K4622">
        <v>-1.161</v>
      </c>
      <c r="L4622">
        <v>-2.1560000000000001</v>
      </c>
      <c r="M4622">
        <v>-2.9849999999999999</v>
      </c>
      <c r="N4622">
        <v>-3.1789999999999998</v>
      </c>
      <c r="O4622">
        <v>1.1879999999999999</v>
      </c>
      <c r="P4622">
        <v>1.2010000000000001</v>
      </c>
      <c r="Q4622">
        <v>1.1930000000000001</v>
      </c>
      <c r="R4622">
        <v>0.96499999999999997</v>
      </c>
      <c r="S4622">
        <v>0.41599999999999998</v>
      </c>
    </row>
    <row r="4623" spans="1:19" x14ac:dyDescent="0.3">
      <c r="A4623">
        <v>360</v>
      </c>
      <c r="B4623">
        <v>-0.14499999999999999</v>
      </c>
      <c r="C4623">
        <v>-1.1539999999999999</v>
      </c>
      <c r="D4623">
        <v>-2.1389999999999998</v>
      </c>
      <c r="E4623">
        <v>-2.9769999999999999</v>
      </c>
      <c r="F4623">
        <v>-3.1669999999999998</v>
      </c>
      <c r="G4623">
        <v>4.2</v>
      </c>
      <c r="H4623">
        <v>-0.01</v>
      </c>
      <c r="I4623">
        <v>4</v>
      </c>
      <c r="J4623">
        <v>-0.17299999999999999</v>
      </c>
      <c r="K4623">
        <v>-1.161</v>
      </c>
      <c r="L4623">
        <v>-2.1560000000000001</v>
      </c>
      <c r="M4623">
        <v>-2.9830000000000001</v>
      </c>
      <c r="N4623">
        <v>-3.1760000000000002</v>
      </c>
      <c r="O4623">
        <v>1.1870000000000001</v>
      </c>
      <c r="P4623">
        <v>1.198</v>
      </c>
      <c r="Q4623">
        <v>1.196</v>
      </c>
      <c r="R4623">
        <v>0.95799999999999996</v>
      </c>
      <c r="S4623">
        <v>0.41499999999999998</v>
      </c>
    </row>
    <row r="4624" spans="1:19" x14ac:dyDescent="0.3">
      <c r="A4624">
        <v>420</v>
      </c>
      <c r="B4624">
        <v>-0.14499999999999999</v>
      </c>
      <c r="C4624">
        <v>-1.1539999999999999</v>
      </c>
      <c r="D4624">
        <v>-2.1389999999999998</v>
      </c>
      <c r="E4624">
        <v>-2.9769999999999999</v>
      </c>
      <c r="F4624">
        <v>-3.1669999999999998</v>
      </c>
      <c r="G4624">
        <v>4.2</v>
      </c>
      <c r="H4624">
        <v>-0.01</v>
      </c>
      <c r="I4624">
        <v>4</v>
      </c>
      <c r="J4624">
        <v>-0.17399999999999999</v>
      </c>
      <c r="K4624">
        <v>-1.1619999999999999</v>
      </c>
      <c r="L4624">
        <v>-2.1560000000000001</v>
      </c>
      <c r="M4624">
        <v>-2.9809999999999999</v>
      </c>
      <c r="N4624">
        <v>-3.1739999999999999</v>
      </c>
      <c r="O4624">
        <v>1.1870000000000001</v>
      </c>
      <c r="P4624">
        <v>1.196</v>
      </c>
      <c r="Q4624">
        <v>1.1950000000000001</v>
      </c>
      <c r="R4624">
        <v>0.95499999999999996</v>
      </c>
      <c r="S4624">
        <v>0.41399999999999998</v>
      </c>
    </row>
    <row r="4625" spans="1:19" x14ac:dyDescent="0.3">
      <c r="A4625">
        <v>480</v>
      </c>
      <c r="B4625">
        <v>-0.14499999999999999</v>
      </c>
      <c r="C4625">
        <v>-1.1539999999999999</v>
      </c>
      <c r="D4625">
        <v>-2.1389999999999998</v>
      </c>
      <c r="E4625">
        <v>-2.9769999999999999</v>
      </c>
      <c r="F4625">
        <v>-3.1669999999999998</v>
      </c>
      <c r="G4625">
        <v>4.2</v>
      </c>
      <c r="H4625">
        <v>-0.01</v>
      </c>
      <c r="I4625">
        <v>4</v>
      </c>
      <c r="J4625">
        <v>-0.17599999999999999</v>
      </c>
      <c r="K4625">
        <v>-1.163</v>
      </c>
      <c r="L4625">
        <v>-2.1560000000000001</v>
      </c>
      <c r="M4625">
        <v>-2.98</v>
      </c>
      <c r="N4625">
        <v>-3.1709999999999998</v>
      </c>
      <c r="O4625">
        <v>1.1859999999999999</v>
      </c>
      <c r="P4625">
        <v>1.1950000000000001</v>
      </c>
      <c r="Q4625">
        <v>1.194</v>
      </c>
      <c r="R4625">
        <v>0.95199999999999996</v>
      </c>
      <c r="S4625">
        <v>0.41299999999999998</v>
      </c>
    </row>
    <row r="4626" spans="1:19" x14ac:dyDescent="0.3">
      <c r="A4626">
        <v>540</v>
      </c>
      <c r="B4626">
        <v>-0.14499999999999999</v>
      </c>
      <c r="C4626">
        <v>-1.1539999999999999</v>
      </c>
      <c r="D4626">
        <v>-2.1389999999999998</v>
      </c>
      <c r="E4626">
        <v>-2.9769999999999999</v>
      </c>
      <c r="F4626">
        <v>-3.1669999999999998</v>
      </c>
      <c r="G4626">
        <v>4.2</v>
      </c>
      <c r="H4626">
        <v>-0.01</v>
      </c>
      <c r="I4626">
        <v>4</v>
      </c>
      <c r="J4626">
        <v>-0.17699999999999999</v>
      </c>
      <c r="K4626">
        <v>-1.1639999999999999</v>
      </c>
      <c r="L4626">
        <v>-2.1560000000000001</v>
      </c>
      <c r="M4626">
        <v>-2.9790000000000001</v>
      </c>
      <c r="N4626">
        <v>-3.169</v>
      </c>
      <c r="O4626">
        <v>1.1859999999999999</v>
      </c>
      <c r="P4626">
        <v>1.1950000000000001</v>
      </c>
      <c r="Q4626">
        <v>1.194</v>
      </c>
      <c r="R4626">
        <v>0.95</v>
      </c>
      <c r="S4626">
        <v>0.41199999999999998</v>
      </c>
    </row>
    <row r="4627" spans="1:19" x14ac:dyDescent="0.3">
      <c r="A4627">
        <v>600</v>
      </c>
      <c r="B4627">
        <v>-0.14499999999999999</v>
      </c>
      <c r="C4627">
        <v>-1.1539999999999999</v>
      </c>
      <c r="D4627">
        <v>-2.1389999999999998</v>
      </c>
      <c r="E4627">
        <v>-2.9769999999999999</v>
      </c>
      <c r="F4627">
        <v>-3.1669999999999998</v>
      </c>
      <c r="G4627">
        <v>4.2</v>
      </c>
      <c r="H4627">
        <v>-0.01</v>
      </c>
      <c r="I4627">
        <v>4</v>
      </c>
      <c r="J4627">
        <v>-0.17899999999999999</v>
      </c>
      <c r="K4627">
        <v>-1.1659999999999999</v>
      </c>
      <c r="L4627">
        <v>-2.1560000000000001</v>
      </c>
      <c r="M4627">
        <v>-2.9769999999999999</v>
      </c>
      <c r="N4627">
        <v>-3.1669999999999998</v>
      </c>
      <c r="O4627">
        <v>1.1850000000000001</v>
      </c>
      <c r="P4627">
        <v>1.194</v>
      </c>
      <c r="Q4627">
        <v>1.194</v>
      </c>
      <c r="R4627">
        <v>0.94699999999999995</v>
      </c>
      <c r="S4627">
        <v>0.41199999999999998</v>
      </c>
    </row>
    <row r="4629" spans="1:19" x14ac:dyDescent="0.3">
      <c r="A4629" t="s">
        <v>0</v>
      </c>
      <c r="B4629" t="s">
        <v>357</v>
      </c>
    </row>
    <row r="4630" spans="1:19" x14ac:dyDescent="0.3">
      <c r="A4630">
        <v>0</v>
      </c>
      <c r="B4630">
        <v>-0.14499999999999999</v>
      </c>
      <c r="C4630">
        <v>-1.1539999999999999</v>
      </c>
      <c r="D4630">
        <v>-2.1389999999999998</v>
      </c>
      <c r="E4630">
        <v>-2.9710000000000001</v>
      </c>
      <c r="F4630">
        <v>-3.157</v>
      </c>
      <c r="G4630">
        <v>4.2</v>
      </c>
      <c r="H4630">
        <v>-0.01</v>
      </c>
      <c r="I4630">
        <v>4</v>
      </c>
      <c r="J4630">
        <v>-0.16</v>
      </c>
      <c r="K4630">
        <v>-1.1599999999999999</v>
      </c>
      <c r="L4630">
        <v>-2.1560000000000001</v>
      </c>
      <c r="M4630">
        <v>-2.9790000000000001</v>
      </c>
      <c r="N4630">
        <v>-3.19</v>
      </c>
      <c r="O4630">
        <v>1.1850000000000001</v>
      </c>
      <c r="P4630">
        <v>1.1839999999999999</v>
      </c>
      <c r="Q4630">
        <v>1.1779999999999999</v>
      </c>
      <c r="R4630">
        <v>0.94399999999999995</v>
      </c>
      <c r="S4630">
        <v>0.44</v>
      </c>
    </row>
    <row r="4631" spans="1:19" x14ac:dyDescent="0.3">
      <c r="A4631">
        <v>60</v>
      </c>
      <c r="B4631">
        <v>-0.14499999999999999</v>
      </c>
      <c r="C4631">
        <v>-1.1539999999999999</v>
      </c>
      <c r="D4631">
        <v>-2.1389999999999998</v>
      </c>
      <c r="E4631">
        <v>-2.9710000000000001</v>
      </c>
      <c r="F4631">
        <v>-3.157</v>
      </c>
      <c r="G4631">
        <v>4.2</v>
      </c>
      <c r="H4631">
        <v>-0.01</v>
      </c>
      <c r="I4631">
        <v>4</v>
      </c>
      <c r="J4631">
        <v>-0.161</v>
      </c>
      <c r="K4631">
        <v>-1.159</v>
      </c>
      <c r="L4631">
        <v>-2.1589999999999998</v>
      </c>
      <c r="M4631">
        <v>-2.9820000000000002</v>
      </c>
      <c r="N4631">
        <v>-3.18</v>
      </c>
      <c r="O4631">
        <v>1.1830000000000001</v>
      </c>
      <c r="P4631">
        <v>1.1970000000000001</v>
      </c>
      <c r="Q4631">
        <v>1.198</v>
      </c>
      <c r="R4631">
        <v>0.96199999999999997</v>
      </c>
      <c r="S4631">
        <v>0.41599999999999998</v>
      </c>
    </row>
    <row r="4632" spans="1:19" x14ac:dyDescent="0.3">
      <c r="A4632">
        <v>120</v>
      </c>
      <c r="B4632">
        <v>-0.14499999999999999</v>
      </c>
      <c r="C4632">
        <v>-1.1539999999999999</v>
      </c>
      <c r="D4632">
        <v>-2.1389999999999998</v>
      </c>
      <c r="E4632">
        <v>-2.9710000000000001</v>
      </c>
      <c r="F4632">
        <v>-3.157</v>
      </c>
      <c r="G4632">
        <v>4.2</v>
      </c>
      <c r="H4632">
        <v>-0.01</v>
      </c>
      <c r="I4632">
        <v>4</v>
      </c>
      <c r="J4632">
        <v>-0.16500000000000001</v>
      </c>
      <c r="K4632">
        <v>-1.1579999999999999</v>
      </c>
      <c r="L4632">
        <v>-2.1549999999999998</v>
      </c>
      <c r="M4632">
        <v>-2.9750000000000001</v>
      </c>
      <c r="N4632">
        <v>-3.177</v>
      </c>
      <c r="O4632">
        <v>1.1870000000000001</v>
      </c>
      <c r="P4632">
        <v>1.1950000000000001</v>
      </c>
      <c r="Q4632">
        <v>1.1879999999999999</v>
      </c>
      <c r="R4632">
        <v>0.94599999999999995</v>
      </c>
      <c r="S4632">
        <v>0.41499999999999998</v>
      </c>
    </row>
    <row r="4633" spans="1:19" x14ac:dyDescent="0.3">
      <c r="A4633">
        <v>180</v>
      </c>
      <c r="B4633">
        <v>-0.14499999999999999</v>
      </c>
      <c r="C4633">
        <v>-1.1539999999999999</v>
      </c>
      <c r="D4633">
        <v>-2.1389999999999998</v>
      </c>
      <c r="E4633">
        <v>-2.9710000000000001</v>
      </c>
      <c r="F4633">
        <v>-3.157</v>
      </c>
      <c r="G4633">
        <v>4.2</v>
      </c>
      <c r="H4633">
        <v>-0.01</v>
      </c>
      <c r="I4633">
        <v>4</v>
      </c>
      <c r="J4633">
        <v>-0.16800000000000001</v>
      </c>
      <c r="K4633">
        <v>-1.1599999999999999</v>
      </c>
      <c r="L4633">
        <v>-2.157</v>
      </c>
      <c r="M4633">
        <v>-2.9790000000000001</v>
      </c>
      <c r="N4633">
        <v>-3.1749999999999998</v>
      </c>
      <c r="O4633">
        <v>1.1890000000000001</v>
      </c>
      <c r="P4633">
        <v>1.204</v>
      </c>
      <c r="Q4633">
        <v>1.1970000000000001</v>
      </c>
      <c r="R4633">
        <v>0.96199999999999997</v>
      </c>
      <c r="S4633">
        <v>0.41399999999999998</v>
      </c>
    </row>
    <row r="4634" spans="1:19" x14ac:dyDescent="0.3">
      <c r="A4634">
        <v>240</v>
      </c>
      <c r="B4634">
        <v>-0.14499999999999999</v>
      </c>
      <c r="C4634">
        <v>-1.1539999999999999</v>
      </c>
      <c r="D4634">
        <v>-2.1389999999999998</v>
      </c>
      <c r="E4634">
        <v>-2.9710000000000001</v>
      </c>
      <c r="F4634">
        <v>-3.157</v>
      </c>
      <c r="G4634">
        <v>4.2</v>
      </c>
      <c r="H4634">
        <v>-0.01</v>
      </c>
      <c r="I4634">
        <v>4</v>
      </c>
      <c r="J4634">
        <v>-0.16900000000000001</v>
      </c>
      <c r="K4634">
        <v>-1.159</v>
      </c>
      <c r="L4634">
        <v>-2.1549999999999998</v>
      </c>
      <c r="M4634">
        <v>-2.9809999999999999</v>
      </c>
      <c r="N4634">
        <v>-3.1720000000000002</v>
      </c>
      <c r="O4634">
        <v>1.1870000000000001</v>
      </c>
      <c r="P4634">
        <v>1.1990000000000001</v>
      </c>
      <c r="Q4634">
        <v>1.1910000000000001</v>
      </c>
      <c r="R4634">
        <v>0.96499999999999997</v>
      </c>
      <c r="S4634">
        <v>0.41299999999999998</v>
      </c>
    </row>
    <row r="4635" spans="1:19" x14ac:dyDescent="0.3">
      <c r="A4635">
        <v>300</v>
      </c>
      <c r="B4635">
        <v>-0.14499999999999999</v>
      </c>
      <c r="C4635">
        <v>-1.1539999999999999</v>
      </c>
      <c r="D4635">
        <v>-2.1389999999999998</v>
      </c>
      <c r="E4635">
        <v>-2.9710000000000001</v>
      </c>
      <c r="F4635">
        <v>-3.157</v>
      </c>
      <c r="G4635">
        <v>4.2</v>
      </c>
      <c r="H4635">
        <v>-0.01</v>
      </c>
      <c r="I4635">
        <v>4</v>
      </c>
      <c r="J4635">
        <v>-0.17100000000000001</v>
      </c>
      <c r="K4635">
        <v>-1.161</v>
      </c>
      <c r="L4635">
        <v>-2.1560000000000001</v>
      </c>
      <c r="M4635">
        <v>-2.9790000000000001</v>
      </c>
      <c r="N4635">
        <v>-3.169</v>
      </c>
      <c r="O4635">
        <v>1.1879999999999999</v>
      </c>
      <c r="P4635">
        <v>1.2010000000000001</v>
      </c>
      <c r="Q4635">
        <v>1.1930000000000001</v>
      </c>
      <c r="R4635">
        <v>0.95899999999999996</v>
      </c>
      <c r="S4635">
        <v>0.41199999999999998</v>
      </c>
    </row>
    <row r="4636" spans="1:19" x14ac:dyDescent="0.3">
      <c r="A4636">
        <v>360</v>
      </c>
      <c r="B4636">
        <v>-0.14499999999999999</v>
      </c>
      <c r="C4636">
        <v>-1.1539999999999999</v>
      </c>
      <c r="D4636">
        <v>-2.1389999999999998</v>
      </c>
      <c r="E4636">
        <v>-2.9710000000000001</v>
      </c>
      <c r="F4636">
        <v>-3.157</v>
      </c>
      <c r="G4636">
        <v>4.2</v>
      </c>
      <c r="H4636">
        <v>-0.01</v>
      </c>
      <c r="I4636">
        <v>4</v>
      </c>
      <c r="J4636">
        <v>-0.17299999999999999</v>
      </c>
      <c r="K4636">
        <v>-1.161</v>
      </c>
      <c r="L4636">
        <v>-2.1560000000000001</v>
      </c>
      <c r="M4636">
        <v>-2.9769999999999999</v>
      </c>
      <c r="N4636">
        <v>-3.1669999999999998</v>
      </c>
      <c r="O4636">
        <v>1.1870000000000001</v>
      </c>
      <c r="P4636">
        <v>1.198</v>
      </c>
      <c r="Q4636">
        <v>1.196</v>
      </c>
      <c r="R4636">
        <v>0.95099999999999996</v>
      </c>
      <c r="S4636">
        <v>0.41199999999999998</v>
      </c>
    </row>
    <row r="4637" spans="1:19" x14ac:dyDescent="0.3">
      <c r="A4637">
        <v>420</v>
      </c>
      <c r="B4637">
        <v>-0.14499999999999999</v>
      </c>
      <c r="C4637">
        <v>-1.1539999999999999</v>
      </c>
      <c r="D4637">
        <v>-2.1389999999999998</v>
      </c>
      <c r="E4637">
        <v>-2.9710000000000001</v>
      </c>
      <c r="F4637">
        <v>-3.157</v>
      </c>
      <c r="G4637">
        <v>4.2</v>
      </c>
      <c r="H4637">
        <v>-0.01</v>
      </c>
      <c r="I4637">
        <v>4</v>
      </c>
      <c r="J4637">
        <v>-0.17399999999999999</v>
      </c>
      <c r="K4637">
        <v>-1.1619999999999999</v>
      </c>
      <c r="L4637">
        <v>-2.1560000000000001</v>
      </c>
      <c r="M4637">
        <v>-2.9750000000000001</v>
      </c>
      <c r="N4637">
        <v>-3.1640000000000001</v>
      </c>
      <c r="O4637">
        <v>1.1870000000000001</v>
      </c>
      <c r="P4637">
        <v>1.196</v>
      </c>
      <c r="Q4637">
        <v>1.1950000000000001</v>
      </c>
      <c r="R4637">
        <v>0.94799999999999995</v>
      </c>
      <c r="S4637">
        <v>0.41099999999999998</v>
      </c>
    </row>
    <row r="4638" spans="1:19" x14ac:dyDescent="0.3">
      <c r="A4638">
        <v>480</v>
      </c>
      <c r="B4638">
        <v>-0.14499999999999999</v>
      </c>
      <c r="C4638">
        <v>-1.1539999999999999</v>
      </c>
      <c r="D4638">
        <v>-2.1389999999999998</v>
      </c>
      <c r="E4638">
        <v>-2.9710000000000001</v>
      </c>
      <c r="F4638">
        <v>-3.157</v>
      </c>
      <c r="G4638">
        <v>4.2</v>
      </c>
      <c r="H4638">
        <v>-0.01</v>
      </c>
      <c r="I4638">
        <v>4</v>
      </c>
      <c r="J4638">
        <v>-0.17599999999999999</v>
      </c>
      <c r="K4638">
        <v>-1.163</v>
      </c>
      <c r="L4638">
        <v>-2.1560000000000001</v>
      </c>
      <c r="M4638">
        <v>-2.9740000000000002</v>
      </c>
      <c r="N4638">
        <v>-3.1619999999999999</v>
      </c>
      <c r="O4638">
        <v>1.1859999999999999</v>
      </c>
      <c r="P4638">
        <v>1.1950000000000001</v>
      </c>
      <c r="Q4638">
        <v>1.194</v>
      </c>
      <c r="R4638">
        <v>0.94499999999999995</v>
      </c>
      <c r="S4638">
        <v>0.41</v>
      </c>
    </row>
    <row r="4639" spans="1:19" x14ac:dyDescent="0.3">
      <c r="A4639">
        <v>540</v>
      </c>
      <c r="B4639">
        <v>-0.14499999999999999</v>
      </c>
      <c r="C4639">
        <v>-1.1539999999999999</v>
      </c>
      <c r="D4639">
        <v>-2.1389999999999998</v>
      </c>
      <c r="E4639">
        <v>-2.9710000000000001</v>
      </c>
      <c r="F4639">
        <v>-3.157</v>
      </c>
      <c r="G4639">
        <v>4.2</v>
      </c>
      <c r="H4639">
        <v>-0.01</v>
      </c>
      <c r="I4639">
        <v>4</v>
      </c>
      <c r="J4639">
        <v>-0.17699999999999999</v>
      </c>
      <c r="K4639">
        <v>-1.1639999999999999</v>
      </c>
      <c r="L4639">
        <v>-2.1560000000000001</v>
      </c>
      <c r="M4639">
        <v>-2.9729999999999999</v>
      </c>
      <c r="N4639">
        <v>-3.1589999999999998</v>
      </c>
      <c r="O4639">
        <v>1.1859999999999999</v>
      </c>
      <c r="P4639">
        <v>1.1950000000000001</v>
      </c>
      <c r="Q4639">
        <v>1.1930000000000001</v>
      </c>
      <c r="R4639">
        <v>0.94299999999999995</v>
      </c>
      <c r="S4639">
        <v>0.40899999999999997</v>
      </c>
    </row>
    <row r="4640" spans="1:19" x14ac:dyDescent="0.3">
      <c r="A4640">
        <v>600</v>
      </c>
      <c r="B4640">
        <v>-0.14499999999999999</v>
      </c>
      <c r="C4640">
        <v>-1.1539999999999999</v>
      </c>
      <c r="D4640">
        <v>-2.1389999999999998</v>
      </c>
      <c r="E4640">
        <v>-2.9710000000000001</v>
      </c>
      <c r="F4640">
        <v>-3.157</v>
      </c>
      <c r="G4640">
        <v>4.2</v>
      </c>
      <c r="H4640">
        <v>-0.01</v>
      </c>
      <c r="I4640">
        <v>4</v>
      </c>
      <c r="J4640">
        <v>-0.17899999999999999</v>
      </c>
      <c r="K4640">
        <v>-1.165</v>
      </c>
      <c r="L4640">
        <v>-2.1560000000000001</v>
      </c>
      <c r="M4640">
        <v>-2.9710000000000001</v>
      </c>
      <c r="N4640">
        <v>-3.157</v>
      </c>
      <c r="O4640">
        <v>1.1850000000000001</v>
      </c>
      <c r="P4640">
        <v>1.1930000000000001</v>
      </c>
      <c r="Q4640">
        <v>1.1930000000000001</v>
      </c>
      <c r="R4640">
        <v>0.94099999999999995</v>
      </c>
      <c r="S4640">
        <v>0.40899999999999997</v>
      </c>
    </row>
    <row r="4642" spans="1:19" x14ac:dyDescent="0.3">
      <c r="A4642" t="s">
        <v>0</v>
      </c>
      <c r="B4642" t="s">
        <v>358</v>
      </c>
    </row>
    <row r="4643" spans="1:19" x14ac:dyDescent="0.3">
      <c r="A4643">
        <v>0</v>
      </c>
      <c r="B4643">
        <v>-0.14499999999999999</v>
      </c>
      <c r="C4643">
        <v>-1.1539999999999999</v>
      </c>
      <c r="D4643">
        <v>-2.1389999999999998</v>
      </c>
      <c r="E4643">
        <v>-2.9660000000000002</v>
      </c>
      <c r="F4643">
        <v>-3.1469999999999998</v>
      </c>
      <c r="G4643">
        <v>4.2</v>
      </c>
      <c r="H4643">
        <v>-0.01</v>
      </c>
      <c r="I4643">
        <v>4</v>
      </c>
      <c r="J4643">
        <v>-0.16</v>
      </c>
      <c r="K4643">
        <v>-1.1599999999999999</v>
      </c>
      <c r="L4643">
        <v>-2.1560000000000001</v>
      </c>
      <c r="M4643">
        <v>-2.9729999999999999</v>
      </c>
      <c r="N4643">
        <v>-3.18</v>
      </c>
      <c r="O4643">
        <v>1.1850000000000001</v>
      </c>
      <c r="P4643">
        <v>1.1839999999999999</v>
      </c>
      <c r="Q4643">
        <v>1.1779999999999999</v>
      </c>
      <c r="R4643">
        <v>0.93799999999999994</v>
      </c>
      <c r="S4643">
        <v>0.437</v>
      </c>
    </row>
    <row r="4644" spans="1:19" x14ac:dyDescent="0.3">
      <c r="A4644">
        <v>60</v>
      </c>
      <c r="B4644">
        <v>-0.14499999999999999</v>
      </c>
      <c r="C4644">
        <v>-1.1539999999999999</v>
      </c>
      <c r="D4644">
        <v>-2.1389999999999998</v>
      </c>
      <c r="E4644">
        <v>-2.9660000000000002</v>
      </c>
      <c r="F4644">
        <v>-3.1469999999999998</v>
      </c>
      <c r="G4644">
        <v>4.2</v>
      </c>
      <c r="H4644">
        <v>-0.01</v>
      </c>
      <c r="I4644">
        <v>4</v>
      </c>
      <c r="J4644">
        <v>-0.161</v>
      </c>
      <c r="K4644">
        <v>-1.159</v>
      </c>
      <c r="L4644">
        <v>-2.1579999999999999</v>
      </c>
      <c r="M4644">
        <v>-2.976</v>
      </c>
      <c r="N4644">
        <v>-3.17</v>
      </c>
      <c r="O4644">
        <v>1.1830000000000001</v>
      </c>
      <c r="P4644">
        <v>1.1970000000000001</v>
      </c>
      <c r="Q4644">
        <v>1.198</v>
      </c>
      <c r="R4644">
        <v>0.95499999999999996</v>
      </c>
      <c r="S4644">
        <v>0.41299999999999998</v>
      </c>
    </row>
    <row r="4645" spans="1:19" x14ac:dyDescent="0.3">
      <c r="A4645">
        <v>120</v>
      </c>
      <c r="B4645">
        <v>-0.14499999999999999</v>
      </c>
      <c r="C4645">
        <v>-1.1539999999999999</v>
      </c>
      <c r="D4645">
        <v>-2.1389999999999998</v>
      </c>
      <c r="E4645">
        <v>-2.9660000000000002</v>
      </c>
      <c r="F4645">
        <v>-3.1469999999999998</v>
      </c>
      <c r="G4645">
        <v>4.2</v>
      </c>
      <c r="H4645">
        <v>-0.01</v>
      </c>
      <c r="I4645">
        <v>4</v>
      </c>
      <c r="J4645">
        <v>-0.16500000000000001</v>
      </c>
      <c r="K4645">
        <v>-1.1579999999999999</v>
      </c>
      <c r="L4645">
        <v>-2.1539999999999999</v>
      </c>
      <c r="M4645">
        <v>-2.97</v>
      </c>
      <c r="N4645">
        <v>-3.1669999999999998</v>
      </c>
      <c r="O4645">
        <v>1.1859999999999999</v>
      </c>
      <c r="P4645">
        <v>1.1950000000000001</v>
      </c>
      <c r="Q4645">
        <v>1.1870000000000001</v>
      </c>
      <c r="R4645">
        <v>0.93899999999999995</v>
      </c>
      <c r="S4645">
        <v>0.41199999999999998</v>
      </c>
    </row>
    <row r="4646" spans="1:19" x14ac:dyDescent="0.3">
      <c r="A4646">
        <v>180</v>
      </c>
      <c r="B4646">
        <v>-0.14499999999999999</v>
      </c>
      <c r="C4646">
        <v>-1.1539999999999999</v>
      </c>
      <c r="D4646">
        <v>-2.1389999999999998</v>
      </c>
      <c r="E4646">
        <v>-2.9660000000000002</v>
      </c>
      <c r="F4646">
        <v>-3.1469999999999998</v>
      </c>
      <c r="G4646">
        <v>4.2</v>
      </c>
      <c r="H4646">
        <v>-0.01</v>
      </c>
      <c r="I4646">
        <v>4</v>
      </c>
      <c r="J4646">
        <v>-0.16800000000000001</v>
      </c>
      <c r="K4646">
        <v>-1.1599999999999999</v>
      </c>
      <c r="L4646">
        <v>-2.157</v>
      </c>
      <c r="M4646">
        <v>-2.9740000000000002</v>
      </c>
      <c r="N4646">
        <v>-3.165</v>
      </c>
      <c r="O4646">
        <v>1.1890000000000001</v>
      </c>
      <c r="P4646">
        <v>1.204</v>
      </c>
      <c r="Q4646">
        <v>1.1970000000000001</v>
      </c>
      <c r="R4646">
        <v>0.95599999999999996</v>
      </c>
      <c r="S4646">
        <v>0.41099999999999998</v>
      </c>
    </row>
    <row r="4647" spans="1:19" x14ac:dyDescent="0.3">
      <c r="A4647">
        <v>240</v>
      </c>
      <c r="B4647">
        <v>-0.14499999999999999</v>
      </c>
      <c r="C4647">
        <v>-1.1539999999999999</v>
      </c>
      <c r="D4647">
        <v>-2.1389999999999998</v>
      </c>
      <c r="E4647">
        <v>-2.9660000000000002</v>
      </c>
      <c r="F4647">
        <v>-3.1469999999999998</v>
      </c>
      <c r="G4647">
        <v>4.2</v>
      </c>
      <c r="H4647">
        <v>-0.01</v>
      </c>
      <c r="I4647">
        <v>4</v>
      </c>
      <c r="J4647">
        <v>-0.16900000000000001</v>
      </c>
      <c r="K4647">
        <v>-1.159</v>
      </c>
      <c r="L4647">
        <v>-2.1549999999999998</v>
      </c>
      <c r="M4647">
        <v>-2.9750000000000001</v>
      </c>
      <c r="N4647">
        <v>-3.1619999999999999</v>
      </c>
      <c r="O4647">
        <v>1.1870000000000001</v>
      </c>
      <c r="P4647">
        <v>1.1990000000000001</v>
      </c>
      <c r="Q4647">
        <v>1.19</v>
      </c>
      <c r="R4647">
        <v>0.95799999999999996</v>
      </c>
      <c r="S4647">
        <v>0.41</v>
      </c>
    </row>
    <row r="4648" spans="1:19" x14ac:dyDescent="0.3">
      <c r="A4648">
        <v>300</v>
      </c>
      <c r="B4648">
        <v>-0.14499999999999999</v>
      </c>
      <c r="C4648">
        <v>-1.1539999999999999</v>
      </c>
      <c r="D4648">
        <v>-2.1389999999999998</v>
      </c>
      <c r="E4648">
        <v>-2.9660000000000002</v>
      </c>
      <c r="F4648">
        <v>-3.1469999999999998</v>
      </c>
      <c r="G4648">
        <v>4.2</v>
      </c>
      <c r="H4648">
        <v>-0.01</v>
      </c>
      <c r="I4648">
        <v>4</v>
      </c>
      <c r="J4648">
        <v>-0.17100000000000001</v>
      </c>
      <c r="K4648">
        <v>-1.161</v>
      </c>
      <c r="L4648">
        <v>-2.1560000000000001</v>
      </c>
      <c r="M4648">
        <v>-2.9740000000000002</v>
      </c>
      <c r="N4648">
        <v>-3.1589999999999998</v>
      </c>
      <c r="O4648">
        <v>1.1879999999999999</v>
      </c>
      <c r="P4648">
        <v>1.2010000000000001</v>
      </c>
      <c r="Q4648">
        <v>1.1930000000000001</v>
      </c>
      <c r="R4648">
        <v>0.95199999999999996</v>
      </c>
      <c r="S4648">
        <v>0.40899999999999997</v>
      </c>
    </row>
    <row r="4649" spans="1:19" x14ac:dyDescent="0.3">
      <c r="A4649">
        <v>360</v>
      </c>
      <c r="B4649">
        <v>-0.14499999999999999</v>
      </c>
      <c r="C4649">
        <v>-1.1539999999999999</v>
      </c>
      <c r="D4649">
        <v>-2.1389999999999998</v>
      </c>
      <c r="E4649">
        <v>-2.9660000000000002</v>
      </c>
      <c r="F4649">
        <v>-3.1469999999999998</v>
      </c>
      <c r="G4649">
        <v>4.2</v>
      </c>
      <c r="H4649">
        <v>-0.01</v>
      </c>
      <c r="I4649">
        <v>4</v>
      </c>
      <c r="J4649">
        <v>-0.17299999999999999</v>
      </c>
      <c r="K4649">
        <v>-1.161</v>
      </c>
      <c r="L4649">
        <v>-2.1560000000000001</v>
      </c>
      <c r="M4649">
        <v>-2.972</v>
      </c>
      <c r="N4649">
        <v>-3.157</v>
      </c>
      <c r="O4649">
        <v>1.1870000000000001</v>
      </c>
      <c r="P4649">
        <v>1.198</v>
      </c>
      <c r="Q4649">
        <v>1.196</v>
      </c>
      <c r="R4649">
        <v>0.94499999999999995</v>
      </c>
      <c r="S4649">
        <v>0.40799999999999997</v>
      </c>
    </row>
    <row r="4650" spans="1:19" x14ac:dyDescent="0.3">
      <c r="A4650">
        <v>420</v>
      </c>
      <c r="B4650">
        <v>-0.14499999999999999</v>
      </c>
      <c r="C4650">
        <v>-1.1539999999999999</v>
      </c>
      <c r="D4650">
        <v>-2.1389999999999998</v>
      </c>
      <c r="E4650">
        <v>-2.9660000000000002</v>
      </c>
      <c r="F4650">
        <v>-3.1469999999999998</v>
      </c>
      <c r="G4650">
        <v>4.2</v>
      </c>
      <c r="H4650">
        <v>-0.01</v>
      </c>
      <c r="I4650">
        <v>4</v>
      </c>
      <c r="J4650">
        <v>-0.17399999999999999</v>
      </c>
      <c r="K4650">
        <v>-1.1619999999999999</v>
      </c>
      <c r="L4650">
        <v>-2.1560000000000001</v>
      </c>
      <c r="M4650">
        <v>-2.97</v>
      </c>
      <c r="N4650">
        <v>-3.1539999999999999</v>
      </c>
      <c r="O4650">
        <v>1.1870000000000001</v>
      </c>
      <c r="P4650">
        <v>1.196</v>
      </c>
      <c r="Q4650">
        <v>1.1950000000000001</v>
      </c>
      <c r="R4650">
        <v>0.94099999999999995</v>
      </c>
      <c r="S4650">
        <v>0.40799999999999997</v>
      </c>
    </row>
    <row r="4651" spans="1:19" x14ac:dyDescent="0.3">
      <c r="A4651">
        <v>480</v>
      </c>
      <c r="B4651">
        <v>-0.14499999999999999</v>
      </c>
      <c r="C4651">
        <v>-1.1539999999999999</v>
      </c>
      <c r="D4651">
        <v>-2.1389999999999998</v>
      </c>
      <c r="E4651">
        <v>-2.9660000000000002</v>
      </c>
      <c r="F4651">
        <v>-3.1469999999999998</v>
      </c>
      <c r="G4651">
        <v>4.2</v>
      </c>
      <c r="H4651">
        <v>-0.01</v>
      </c>
      <c r="I4651">
        <v>4</v>
      </c>
      <c r="J4651">
        <v>-0.17599999999999999</v>
      </c>
      <c r="K4651">
        <v>-1.163</v>
      </c>
      <c r="L4651">
        <v>-2.1549999999999998</v>
      </c>
      <c r="M4651">
        <v>-2.968</v>
      </c>
      <c r="N4651">
        <v>-3.1520000000000001</v>
      </c>
      <c r="O4651">
        <v>1.1859999999999999</v>
      </c>
      <c r="P4651">
        <v>1.1950000000000001</v>
      </c>
      <c r="Q4651">
        <v>1.1930000000000001</v>
      </c>
      <c r="R4651">
        <v>0.93899999999999995</v>
      </c>
      <c r="S4651">
        <v>0.40699999999999997</v>
      </c>
    </row>
    <row r="4652" spans="1:19" x14ac:dyDescent="0.3">
      <c r="A4652">
        <v>540</v>
      </c>
      <c r="B4652">
        <v>-0.14499999999999999</v>
      </c>
      <c r="C4652">
        <v>-1.1539999999999999</v>
      </c>
      <c r="D4652">
        <v>-2.1389999999999998</v>
      </c>
      <c r="E4652">
        <v>-2.9660000000000002</v>
      </c>
      <c r="F4652">
        <v>-3.1469999999999998</v>
      </c>
      <c r="G4652">
        <v>4.2</v>
      </c>
      <c r="H4652">
        <v>-0.01</v>
      </c>
      <c r="I4652">
        <v>4</v>
      </c>
      <c r="J4652">
        <v>-0.17699999999999999</v>
      </c>
      <c r="K4652">
        <v>-1.1639999999999999</v>
      </c>
      <c r="L4652">
        <v>-2.1560000000000001</v>
      </c>
      <c r="M4652">
        <v>-2.9670000000000001</v>
      </c>
      <c r="N4652">
        <v>-3.149</v>
      </c>
      <c r="O4652">
        <v>1.1859999999999999</v>
      </c>
      <c r="P4652">
        <v>1.1950000000000001</v>
      </c>
      <c r="Q4652">
        <v>1.1930000000000001</v>
      </c>
      <c r="R4652">
        <v>0.93700000000000006</v>
      </c>
      <c r="S4652">
        <v>0.40600000000000003</v>
      </c>
    </row>
    <row r="4653" spans="1:19" x14ac:dyDescent="0.3">
      <c r="A4653">
        <v>600</v>
      </c>
      <c r="B4653">
        <v>-0.14499999999999999</v>
      </c>
      <c r="C4653">
        <v>-1.1539999999999999</v>
      </c>
      <c r="D4653">
        <v>-2.1389999999999998</v>
      </c>
      <c r="E4653">
        <v>-2.9660000000000002</v>
      </c>
      <c r="F4653">
        <v>-3.1469999999999998</v>
      </c>
      <c r="G4653">
        <v>4.2</v>
      </c>
      <c r="H4653">
        <v>-0.01</v>
      </c>
      <c r="I4653">
        <v>4</v>
      </c>
      <c r="J4653">
        <v>-0.17899999999999999</v>
      </c>
      <c r="K4653">
        <v>-1.165</v>
      </c>
      <c r="L4653">
        <v>-2.1560000000000001</v>
      </c>
      <c r="M4653">
        <v>-2.9660000000000002</v>
      </c>
      <c r="N4653">
        <v>-3.1469999999999998</v>
      </c>
      <c r="O4653">
        <v>1.1850000000000001</v>
      </c>
      <c r="P4653">
        <v>1.1930000000000001</v>
      </c>
      <c r="Q4653">
        <v>1.1930000000000001</v>
      </c>
      <c r="R4653">
        <v>0.93400000000000005</v>
      </c>
      <c r="S4653">
        <v>0.40500000000000003</v>
      </c>
    </row>
    <row r="4655" spans="1:19" x14ac:dyDescent="0.3">
      <c r="A4655" t="s">
        <v>0</v>
      </c>
      <c r="B4655" t="s">
        <v>359</v>
      </c>
    </row>
    <row r="4656" spans="1:19" x14ac:dyDescent="0.3">
      <c r="A4656">
        <v>0</v>
      </c>
      <c r="B4656">
        <v>-0.14499999999999999</v>
      </c>
      <c r="C4656">
        <v>-1.1539999999999999</v>
      </c>
      <c r="D4656">
        <v>-2.1389999999999998</v>
      </c>
      <c r="E4656">
        <v>-2.96</v>
      </c>
      <c r="F4656">
        <v>-3.137</v>
      </c>
      <c r="G4656">
        <v>4.2</v>
      </c>
      <c r="H4656">
        <v>-0.01</v>
      </c>
      <c r="I4656">
        <v>4</v>
      </c>
      <c r="J4656">
        <v>-0.16</v>
      </c>
      <c r="K4656">
        <v>-1.1599999999999999</v>
      </c>
      <c r="L4656">
        <v>-2.1560000000000001</v>
      </c>
      <c r="M4656">
        <v>-2.968</v>
      </c>
      <c r="N4656">
        <v>-3.17</v>
      </c>
      <c r="O4656">
        <v>1.1850000000000001</v>
      </c>
      <c r="P4656">
        <v>1.1839999999999999</v>
      </c>
      <c r="Q4656">
        <v>1.1779999999999999</v>
      </c>
      <c r="R4656">
        <v>0.93100000000000005</v>
      </c>
      <c r="S4656">
        <v>0.433</v>
      </c>
    </row>
    <row r="4657" spans="1:19" x14ac:dyDescent="0.3">
      <c r="A4657">
        <v>60</v>
      </c>
      <c r="B4657">
        <v>-0.14499999999999999</v>
      </c>
      <c r="C4657">
        <v>-1.1539999999999999</v>
      </c>
      <c r="D4657">
        <v>-2.1389999999999998</v>
      </c>
      <c r="E4657">
        <v>-2.96</v>
      </c>
      <c r="F4657">
        <v>-3.137</v>
      </c>
      <c r="G4657">
        <v>4.2</v>
      </c>
      <c r="H4657">
        <v>-0.01</v>
      </c>
      <c r="I4657">
        <v>4</v>
      </c>
      <c r="J4657">
        <v>-0.161</v>
      </c>
      <c r="K4657">
        <v>-1.159</v>
      </c>
      <c r="L4657">
        <v>-2.1579999999999999</v>
      </c>
      <c r="M4657">
        <v>-2.9710000000000001</v>
      </c>
      <c r="N4657">
        <v>-3.16</v>
      </c>
      <c r="O4657">
        <v>1.1830000000000001</v>
      </c>
      <c r="P4657">
        <v>1.1970000000000001</v>
      </c>
      <c r="Q4657">
        <v>1.198</v>
      </c>
      <c r="R4657">
        <v>0.94899999999999995</v>
      </c>
      <c r="S4657">
        <v>0.41</v>
      </c>
    </row>
    <row r="4658" spans="1:19" x14ac:dyDescent="0.3">
      <c r="A4658">
        <v>120</v>
      </c>
      <c r="B4658">
        <v>-0.14499999999999999</v>
      </c>
      <c r="C4658">
        <v>-1.1539999999999999</v>
      </c>
      <c r="D4658">
        <v>-2.1389999999999998</v>
      </c>
      <c r="E4658">
        <v>-2.96</v>
      </c>
      <c r="F4658">
        <v>-3.137</v>
      </c>
      <c r="G4658">
        <v>4.2</v>
      </c>
      <c r="H4658">
        <v>-0.01</v>
      </c>
      <c r="I4658">
        <v>4</v>
      </c>
      <c r="J4658">
        <v>-0.16500000000000001</v>
      </c>
      <c r="K4658">
        <v>-1.1579999999999999</v>
      </c>
      <c r="L4658">
        <v>-2.1539999999999999</v>
      </c>
      <c r="M4658">
        <v>-2.964</v>
      </c>
      <c r="N4658">
        <v>-3.157</v>
      </c>
      <c r="O4658">
        <v>1.1859999999999999</v>
      </c>
      <c r="P4658">
        <v>1.1950000000000001</v>
      </c>
      <c r="Q4658">
        <v>1.1870000000000001</v>
      </c>
      <c r="R4658">
        <v>0.93300000000000005</v>
      </c>
      <c r="S4658">
        <v>0.40899999999999997</v>
      </c>
    </row>
    <row r="4659" spans="1:19" x14ac:dyDescent="0.3">
      <c r="A4659">
        <v>180</v>
      </c>
      <c r="B4659">
        <v>-0.14499999999999999</v>
      </c>
      <c r="C4659">
        <v>-1.1539999999999999</v>
      </c>
      <c r="D4659">
        <v>-2.1389999999999998</v>
      </c>
      <c r="E4659">
        <v>-2.96</v>
      </c>
      <c r="F4659">
        <v>-3.137</v>
      </c>
      <c r="G4659">
        <v>4.2</v>
      </c>
      <c r="H4659">
        <v>-0.01</v>
      </c>
      <c r="I4659">
        <v>4</v>
      </c>
      <c r="J4659">
        <v>-0.16800000000000001</v>
      </c>
      <c r="K4659">
        <v>-1.1599999999999999</v>
      </c>
      <c r="L4659">
        <v>-2.1560000000000001</v>
      </c>
      <c r="M4659">
        <v>-2.9689999999999999</v>
      </c>
      <c r="N4659">
        <v>-3.1549999999999998</v>
      </c>
      <c r="O4659">
        <v>1.1890000000000001</v>
      </c>
      <c r="P4659">
        <v>1.204</v>
      </c>
      <c r="Q4659">
        <v>1.196</v>
      </c>
      <c r="R4659">
        <v>0.95</v>
      </c>
      <c r="S4659">
        <v>0.40799999999999997</v>
      </c>
    </row>
    <row r="4660" spans="1:19" x14ac:dyDescent="0.3">
      <c r="A4660">
        <v>240</v>
      </c>
      <c r="B4660">
        <v>-0.14499999999999999</v>
      </c>
      <c r="C4660">
        <v>-1.1539999999999999</v>
      </c>
      <c r="D4660">
        <v>-2.1389999999999998</v>
      </c>
      <c r="E4660">
        <v>-2.96</v>
      </c>
      <c r="F4660">
        <v>-3.137</v>
      </c>
      <c r="G4660">
        <v>4.2</v>
      </c>
      <c r="H4660">
        <v>-0.01</v>
      </c>
      <c r="I4660">
        <v>4</v>
      </c>
      <c r="J4660">
        <v>-0.16900000000000001</v>
      </c>
      <c r="K4660">
        <v>-1.159</v>
      </c>
      <c r="L4660">
        <v>-2.1539999999999999</v>
      </c>
      <c r="M4660">
        <v>-2.97</v>
      </c>
      <c r="N4660">
        <v>-3.1520000000000001</v>
      </c>
      <c r="O4660">
        <v>1.1870000000000001</v>
      </c>
      <c r="P4660">
        <v>1.1990000000000001</v>
      </c>
      <c r="Q4660">
        <v>1.1890000000000001</v>
      </c>
      <c r="R4660">
        <v>0.95199999999999996</v>
      </c>
      <c r="S4660">
        <v>0.40699999999999997</v>
      </c>
    </row>
    <row r="4661" spans="1:19" x14ac:dyDescent="0.3">
      <c r="A4661">
        <v>300</v>
      </c>
      <c r="B4661">
        <v>-0.14499999999999999</v>
      </c>
      <c r="C4661">
        <v>-1.1539999999999999</v>
      </c>
      <c r="D4661">
        <v>-2.1389999999999998</v>
      </c>
      <c r="E4661">
        <v>-2.96</v>
      </c>
      <c r="F4661">
        <v>-3.137</v>
      </c>
      <c r="G4661">
        <v>4.2</v>
      </c>
      <c r="H4661">
        <v>-0.01</v>
      </c>
      <c r="I4661">
        <v>4</v>
      </c>
      <c r="J4661">
        <v>-0.17100000000000001</v>
      </c>
      <c r="K4661">
        <v>-1.161</v>
      </c>
      <c r="L4661">
        <v>-2.1560000000000001</v>
      </c>
      <c r="M4661">
        <v>-2.968</v>
      </c>
      <c r="N4661">
        <v>-3.149</v>
      </c>
      <c r="O4661">
        <v>1.1879999999999999</v>
      </c>
      <c r="P4661">
        <v>1.2010000000000001</v>
      </c>
      <c r="Q4661">
        <v>1.1930000000000001</v>
      </c>
      <c r="R4661">
        <v>0.94499999999999995</v>
      </c>
      <c r="S4661">
        <v>0.40600000000000003</v>
      </c>
    </row>
    <row r="4662" spans="1:19" x14ac:dyDescent="0.3">
      <c r="A4662">
        <v>360</v>
      </c>
      <c r="B4662">
        <v>-0.14499999999999999</v>
      </c>
      <c r="C4662">
        <v>-1.1539999999999999</v>
      </c>
      <c r="D4662">
        <v>-2.1389999999999998</v>
      </c>
      <c r="E4662">
        <v>-2.96</v>
      </c>
      <c r="F4662">
        <v>-3.137</v>
      </c>
      <c r="G4662">
        <v>4.2</v>
      </c>
      <c r="H4662">
        <v>-0.01</v>
      </c>
      <c r="I4662">
        <v>4</v>
      </c>
      <c r="J4662">
        <v>-0.17299999999999999</v>
      </c>
      <c r="K4662">
        <v>-1.161</v>
      </c>
      <c r="L4662">
        <v>-2.1560000000000001</v>
      </c>
      <c r="M4662">
        <v>-2.9660000000000002</v>
      </c>
      <c r="N4662">
        <v>-3.1469999999999998</v>
      </c>
      <c r="O4662">
        <v>1.1870000000000001</v>
      </c>
      <c r="P4662">
        <v>1.198</v>
      </c>
      <c r="Q4662">
        <v>1.1950000000000001</v>
      </c>
      <c r="R4662">
        <v>0.93799999999999994</v>
      </c>
      <c r="S4662">
        <v>0.40500000000000003</v>
      </c>
    </row>
    <row r="4663" spans="1:19" x14ac:dyDescent="0.3">
      <c r="A4663">
        <v>420</v>
      </c>
      <c r="B4663">
        <v>-0.14499999999999999</v>
      </c>
      <c r="C4663">
        <v>-1.1539999999999999</v>
      </c>
      <c r="D4663">
        <v>-2.1389999999999998</v>
      </c>
      <c r="E4663">
        <v>-2.96</v>
      </c>
      <c r="F4663">
        <v>-3.137</v>
      </c>
      <c r="G4663">
        <v>4.2</v>
      </c>
      <c r="H4663">
        <v>-0.01</v>
      </c>
      <c r="I4663">
        <v>4</v>
      </c>
      <c r="J4663">
        <v>-0.17399999999999999</v>
      </c>
      <c r="K4663">
        <v>-1.1619999999999999</v>
      </c>
      <c r="L4663">
        <v>-2.1560000000000001</v>
      </c>
      <c r="M4663">
        <v>-2.964</v>
      </c>
      <c r="N4663">
        <v>-3.145</v>
      </c>
      <c r="O4663">
        <v>1.1870000000000001</v>
      </c>
      <c r="P4663">
        <v>1.196</v>
      </c>
      <c r="Q4663">
        <v>1.194</v>
      </c>
      <c r="R4663">
        <v>0.93500000000000005</v>
      </c>
      <c r="S4663">
        <v>0.40500000000000003</v>
      </c>
    </row>
    <row r="4664" spans="1:19" x14ac:dyDescent="0.3">
      <c r="A4664">
        <v>480</v>
      </c>
      <c r="B4664">
        <v>-0.14499999999999999</v>
      </c>
      <c r="C4664">
        <v>-1.1539999999999999</v>
      </c>
      <c r="D4664">
        <v>-2.1389999999999998</v>
      </c>
      <c r="E4664">
        <v>-2.96</v>
      </c>
      <c r="F4664">
        <v>-3.137</v>
      </c>
      <c r="G4664">
        <v>4.2</v>
      </c>
      <c r="H4664">
        <v>-0.01</v>
      </c>
      <c r="I4664">
        <v>4</v>
      </c>
      <c r="J4664">
        <v>-0.17599999999999999</v>
      </c>
      <c r="K4664">
        <v>-1.163</v>
      </c>
      <c r="L4664">
        <v>-2.1549999999999998</v>
      </c>
      <c r="M4664">
        <v>-2.9630000000000001</v>
      </c>
      <c r="N4664">
        <v>-3.1419999999999999</v>
      </c>
      <c r="O4664">
        <v>1.1859999999999999</v>
      </c>
      <c r="P4664">
        <v>1.1950000000000001</v>
      </c>
      <c r="Q4664">
        <v>1.1930000000000001</v>
      </c>
      <c r="R4664">
        <v>0.93200000000000005</v>
      </c>
      <c r="S4664">
        <v>0.40400000000000003</v>
      </c>
    </row>
    <row r="4665" spans="1:19" x14ac:dyDescent="0.3">
      <c r="A4665">
        <v>540</v>
      </c>
      <c r="B4665">
        <v>-0.14499999999999999</v>
      </c>
      <c r="C4665">
        <v>-1.1539999999999999</v>
      </c>
      <c r="D4665">
        <v>-2.1389999999999998</v>
      </c>
      <c r="E4665">
        <v>-2.96</v>
      </c>
      <c r="F4665">
        <v>-3.137</v>
      </c>
      <c r="G4665">
        <v>4.2</v>
      </c>
      <c r="H4665">
        <v>-0.01</v>
      </c>
      <c r="I4665">
        <v>4</v>
      </c>
      <c r="J4665">
        <v>-0.17699999999999999</v>
      </c>
      <c r="K4665">
        <v>-1.1639999999999999</v>
      </c>
      <c r="L4665">
        <v>-2.1549999999999998</v>
      </c>
      <c r="M4665">
        <v>-2.9609999999999999</v>
      </c>
      <c r="N4665">
        <v>-3.14</v>
      </c>
      <c r="O4665">
        <v>1.1859999999999999</v>
      </c>
      <c r="P4665">
        <v>1.1950000000000001</v>
      </c>
      <c r="Q4665">
        <v>1.1930000000000001</v>
      </c>
      <c r="R4665">
        <v>0.93</v>
      </c>
      <c r="S4665">
        <v>0.40300000000000002</v>
      </c>
    </row>
    <row r="4666" spans="1:19" x14ac:dyDescent="0.3">
      <c r="A4666">
        <v>600</v>
      </c>
      <c r="B4666">
        <v>-0.14499999999999999</v>
      </c>
      <c r="C4666">
        <v>-1.1539999999999999</v>
      </c>
      <c r="D4666">
        <v>-2.1389999999999998</v>
      </c>
      <c r="E4666">
        <v>-2.96</v>
      </c>
      <c r="F4666">
        <v>-3.137</v>
      </c>
      <c r="G4666">
        <v>4.2</v>
      </c>
      <c r="H4666">
        <v>-0.01</v>
      </c>
      <c r="I4666">
        <v>4</v>
      </c>
      <c r="J4666">
        <v>-0.17899999999999999</v>
      </c>
      <c r="K4666">
        <v>-1.165</v>
      </c>
      <c r="L4666">
        <v>-2.1560000000000001</v>
      </c>
      <c r="M4666">
        <v>-2.96</v>
      </c>
      <c r="N4666">
        <v>-3.137</v>
      </c>
      <c r="O4666">
        <v>1.1850000000000001</v>
      </c>
      <c r="P4666">
        <v>1.1930000000000001</v>
      </c>
      <c r="Q4666">
        <v>1.1930000000000001</v>
      </c>
      <c r="R4666">
        <v>0.92800000000000005</v>
      </c>
      <c r="S4666">
        <v>0.40200000000000002</v>
      </c>
    </row>
    <row r="4668" spans="1:19" x14ac:dyDescent="0.3">
      <c r="A4668" t="s">
        <v>0</v>
      </c>
      <c r="B4668" t="s">
        <v>360</v>
      </c>
    </row>
    <row r="4669" spans="1:19" x14ac:dyDescent="0.3">
      <c r="A4669">
        <v>0</v>
      </c>
      <c r="B4669">
        <v>-0.14499999999999999</v>
      </c>
      <c r="C4669">
        <v>-1.155</v>
      </c>
      <c r="D4669">
        <v>-2.1389999999999998</v>
      </c>
      <c r="E4669">
        <v>-2.9540000000000002</v>
      </c>
      <c r="F4669">
        <v>-3.1280000000000001</v>
      </c>
      <c r="G4669">
        <v>4.2</v>
      </c>
      <c r="H4669">
        <v>-0.01</v>
      </c>
      <c r="I4669">
        <v>4</v>
      </c>
      <c r="J4669">
        <v>-0.16</v>
      </c>
      <c r="K4669">
        <v>-1.1599999999999999</v>
      </c>
      <c r="L4669">
        <v>-2.1560000000000001</v>
      </c>
      <c r="M4669">
        <v>-2.9620000000000002</v>
      </c>
      <c r="N4669">
        <v>-3.16</v>
      </c>
      <c r="O4669">
        <v>1.1850000000000001</v>
      </c>
      <c r="P4669">
        <v>1.1839999999999999</v>
      </c>
      <c r="Q4669">
        <v>1.1779999999999999</v>
      </c>
      <c r="R4669">
        <v>0.92500000000000004</v>
      </c>
      <c r="S4669">
        <v>0.43</v>
      </c>
    </row>
    <row r="4670" spans="1:19" x14ac:dyDescent="0.3">
      <c r="A4670">
        <v>60</v>
      </c>
      <c r="B4670">
        <v>-0.14499999999999999</v>
      </c>
      <c r="C4670">
        <v>-1.155</v>
      </c>
      <c r="D4670">
        <v>-2.1389999999999998</v>
      </c>
      <c r="E4670">
        <v>-2.9540000000000002</v>
      </c>
      <c r="F4670">
        <v>-3.1280000000000001</v>
      </c>
      <c r="G4670">
        <v>4.2</v>
      </c>
      <c r="H4670">
        <v>-0.01</v>
      </c>
      <c r="I4670">
        <v>4</v>
      </c>
      <c r="J4670">
        <v>-0.161</v>
      </c>
      <c r="K4670">
        <v>-1.159</v>
      </c>
      <c r="L4670">
        <v>-2.1579999999999999</v>
      </c>
      <c r="M4670">
        <v>-2.9649999999999999</v>
      </c>
      <c r="N4670">
        <v>-3.15</v>
      </c>
      <c r="O4670">
        <v>1.1830000000000001</v>
      </c>
      <c r="P4670">
        <v>1.1970000000000001</v>
      </c>
      <c r="Q4670">
        <v>1.1970000000000001</v>
      </c>
      <c r="R4670">
        <v>0.94199999999999995</v>
      </c>
      <c r="S4670">
        <v>0.40600000000000003</v>
      </c>
    </row>
    <row r="4671" spans="1:19" x14ac:dyDescent="0.3">
      <c r="A4671">
        <v>120</v>
      </c>
      <c r="B4671">
        <v>-0.14499999999999999</v>
      </c>
      <c r="C4671">
        <v>-1.155</v>
      </c>
      <c r="D4671">
        <v>-2.1389999999999998</v>
      </c>
      <c r="E4671">
        <v>-2.9540000000000002</v>
      </c>
      <c r="F4671">
        <v>-3.1280000000000001</v>
      </c>
      <c r="G4671">
        <v>4.2</v>
      </c>
      <c r="H4671">
        <v>-0.01</v>
      </c>
      <c r="I4671">
        <v>4</v>
      </c>
      <c r="J4671">
        <v>-0.16500000000000001</v>
      </c>
      <c r="K4671">
        <v>-1.1579999999999999</v>
      </c>
      <c r="L4671">
        <v>-2.1539999999999999</v>
      </c>
      <c r="M4671">
        <v>-2.9580000000000002</v>
      </c>
      <c r="N4671">
        <v>-3.1469999999999998</v>
      </c>
      <c r="O4671">
        <v>1.1859999999999999</v>
      </c>
      <c r="P4671">
        <v>1.1950000000000001</v>
      </c>
      <c r="Q4671">
        <v>1.1870000000000001</v>
      </c>
      <c r="R4671">
        <v>0.92700000000000005</v>
      </c>
      <c r="S4671">
        <v>0.40500000000000003</v>
      </c>
    </row>
    <row r="4672" spans="1:19" x14ac:dyDescent="0.3">
      <c r="A4672">
        <v>180</v>
      </c>
      <c r="B4672">
        <v>-0.14499999999999999</v>
      </c>
      <c r="C4672">
        <v>-1.155</v>
      </c>
      <c r="D4672">
        <v>-2.1389999999999998</v>
      </c>
      <c r="E4672">
        <v>-2.9540000000000002</v>
      </c>
      <c r="F4672">
        <v>-3.1280000000000001</v>
      </c>
      <c r="G4672">
        <v>4.2</v>
      </c>
      <c r="H4672">
        <v>-0.01</v>
      </c>
      <c r="I4672">
        <v>4</v>
      </c>
      <c r="J4672">
        <v>-0.16800000000000001</v>
      </c>
      <c r="K4672">
        <v>-1.1599999999999999</v>
      </c>
      <c r="L4672">
        <v>-2.1560000000000001</v>
      </c>
      <c r="M4672">
        <v>-2.9630000000000001</v>
      </c>
      <c r="N4672">
        <v>-3.145</v>
      </c>
      <c r="O4672">
        <v>1.1890000000000001</v>
      </c>
      <c r="P4672">
        <v>1.204</v>
      </c>
      <c r="Q4672">
        <v>1.196</v>
      </c>
      <c r="R4672">
        <v>0.94399999999999995</v>
      </c>
      <c r="S4672">
        <v>0.40500000000000003</v>
      </c>
    </row>
    <row r="4673" spans="1:19" x14ac:dyDescent="0.3">
      <c r="A4673">
        <v>240</v>
      </c>
      <c r="B4673">
        <v>-0.14499999999999999</v>
      </c>
      <c r="C4673">
        <v>-1.155</v>
      </c>
      <c r="D4673">
        <v>-2.1389999999999998</v>
      </c>
      <c r="E4673">
        <v>-2.9540000000000002</v>
      </c>
      <c r="F4673">
        <v>-3.1280000000000001</v>
      </c>
      <c r="G4673">
        <v>4.2</v>
      </c>
      <c r="H4673">
        <v>-0.01</v>
      </c>
      <c r="I4673">
        <v>4</v>
      </c>
      <c r="J4673">
        <v>-0.16900000000000001</v>
      </c>
      <c r="K4673">
        <v>-1.159</v>
      </c>
      <c r="L4673">
        <v>-2.1539999999999999</v>
      </c>
      <c r="M4673">
        <v>-2.964</v>
      </c>
      <c r="N4673">
        <v>-3.1419999999999999</v>
      </c>
      <c r="O4673">
        <v>1.1870000000000001</v>
      </c>
      <c r="P4673">
        <v>1.1990000000000001</v>
      </c>
      <c r="Q4673">
        <v>1.1890000000000001</v>
      </c>
      <c r="R4673">
        <v>0.94499999999999995</v>
      </c>
      <c r="S4673">
        <v>0.40400000000000003</v>
      </c>
    </row>
    <row r="4674" spans="1:19" x14ac:dyDescent="0.3">
      <c r="A4674">
        <v>300</v>
      </c>
      <c r="B4674">
        <v>-0.14499999999999999</v>
      </c>
      <c r="C4674">
        <v>-1.155</v>
      </c>
      <c r="D4674">
        <v>-2.1389999999999998</v>
      </c>
      <c r="E4674">
        <v>-2.9540000000000002</v>
      </c>
      <c r="F4674">
        <v>-3.1280000000000001</v>
      </c>
      <c r="G4674">
        <v>4.2</v>
      </c>
      <c r="H4674">
        <v>-0.01</v>
      </c>
      <c r="I4674">
        <v>4</v>
      </c>
      <c r="J4674">
        <v>-0.17100000000000001</v>
      </c>
      <c r="K4674">
        <v>-1.161</v>
      </c>
      <c r="L4674">
        <v>-2.1549999999999998</v>
      </c>
      <c r="M4674">
        <v>-2.9620000000000002</v>
      </c>
      <c r="N4674">
        <v>-3.1389999999999998</v>
      </c>
      <c r="O4674">
        <v>1.1879999999999999</v>
      </c>
      <c r="P4674">
        <v>1.2010000000000001</v>
      </c>
      <c r="Q4674">
        <v>1.1919999999999999</v>
      </c>
      <c r="R4674">
        <v>0.93899999999999995</v>
      </c>
      <c r="S4674">
        <v>0.40300000000000002</v>
      </c>
    </row>
    <row r="4675" spans="1:19" x14ac:dyDescent="0.3">
      <c r="A4675">
        <v>360</v>
      </c>
      <c r="B4675">
        <v>-0.14499999999999999</v>
      </c>
      <c r="C4675">
        <v>-1.155</v>
      </c>
      <c r="D4675">
        <v>-2.1389999999999998</v>
      </c>
      <c r="E4675">
        <v>-2.9540000000000002</v>
      </c>
      <c r="F4675">
        <v>-3.1280000000000001</v>
      </c>
      <c r="G4675">
        <v>4.2</v>
      </c>
      <c r="H4675">
        <v>-0.01</v>
      </c>
      <c r="I4675">
        <v>4</v>
      </c>
      <c r="J4675">
        <v>-0.17299999999999999</v>
      </c>
      <c r="K4675">
        <v>-1.161</v>
      </c>
      <c r="L4675">
        <v>-2.1560000000000001</v>
      </c>
      <c r="M4675">
        <v>-2.96</v>
      </c>
      <c r="N4675">
        <v>-3.137</v>
      </c>
      <c r="O4675">
        <v>1.1870000000000001</v>
      </c>
      <c r="P4675">
        <v>1.198</v>
      </c>
      <c r="Q4675">
        <v>1.1950000000000001</v>
      </c>
      <c r="R4675">
        <v>0.93200000000000005</v>
      </c>
      <c r="S4675">
        <v>0.40200000000000002</v>
      </c>
    </row>
    <row r="4676" spans="1:19" x14ac:dyDescent="0.3">
      <c r="A4676">
        <v>420</v>
      </c>
      <c r="B4676">
        <v>-0.14499999999999999</v>
      </c>
      <c r="C4676">
        <v>-1.155</v>
      </c>
      <c r="D4676">
        <v>-2.1389999999999998</v>
      </c>
      <c r="E4676">
        <v>-2.9540000000000002</v>
      </c>
      <c r="F4676">
        <v>-3.1280000000000001</v>
      </c>
      <c r="G4676">
        <v>4.2</v>
      </c>
      <c r="H4676">
        <v>-0.01</v>
      </c>
      <c r="I4676">
        <v>4</v>
      </c>
      <c r="J4676">
        <v>-0.17399999999999999</v>
      </c>
      <c r="K4676">
        <v>-1.1619999999999999</v>
      </c>
      <c r="L4676">
        <v>-2.1549999999999998</v>
      </c>
      <c r="M4676">
        <v>-2.9580000000000002</v>
      </c>
      <c r="N4676">
        <v>-3.1349999999999998</v>
      </c>
      <c r="O4676">
        <v>1.1870000000000001</v>
      </c>
      <c r="P4676">
        <v>1.196</v>
      </c>
      <c r="Q4676">
        <v>1.194</v>
      </c>
      <c r="R4676">
        <v>0.92800000000000005</v>
      </c>
      <c r="S4676">
        <v>0.40100000000000002</v>
      </c>
    </row>
    <row r="4677" spans="1:19" x14ac:dyDescent="0.3">
      <c r="A4677">
        <v>480</v>
      </c>
      <c r="B4677">
        <v>-0.14499999999999999</v>
      </c>
      <c r="C4677">
        <v>-1.155</v>
      </c>
      <c r="D4677">
        <v>-2.1389999999999998</v>
      </c>
      <c r="E4677">
        <v>-2.9540000000000002</v>
      </c>
      <c r="F4677">
        <v>-3.1280000000000001</v>
      </c>
      <c r="G4677">
        <v>4.2</v>
      </c>
      <c r="H4677">
        <v>-0.01</v>
      </c>
      <c r="I4677">
        <v>4</v>
      </c>
      <c r="J4677">
        <v>-0.17599999999999999</v>
      </c>
      <c r="K4677">
        <v>-1.163</v>
      </c>
      <c r="L4677">
        <v>-2.1549999999999998</v>
      </c>
      <c r="M4677">
        <v>-2.9569999999999999</v>
      </c>
      <c r="N4677">
        <v>-3.1320000000000001</v>
      </c>
      <c r="O4677">
        <v>1.1859999999999999</v>
      </c>
      <c r="P4677">
        <v>1.1950000000000001</v>
      </c>
      <c r="Q4677">
        <v>1.1930000000000001</v>
      </c>
      <c r="R4677">
        <v>0.92500000000000004</v>
      </c>
      <c r="S4677">
        <v>0.40100000000000002</v>
      </c>
    </row>
    <row r="4678" spans="1:19" x14ac:dyDescent="0.3">
      <c r="A4678">
        <v>540</v>
      </c>
      <c r="B4678">
        <v>-0.14499999999999999</v>
      </c>
      <c r="C4678">
        <v>-1.155</v>
      </c>
      <c r="D4678">
        <v>-2.1389999999999998</v>
      </c>
      <c r="E4678">
        <v>-2.9540000000000002</v>
      </c>
      <c r="F4678">
        <v>-3.1280000000000001</v>
      </c>
      <c r="G4678">
        <v>4.2</v>
      </c>
      <c r="H4678">
        <v>-0.01</v>
      </c>
      <c r="I4678">
        <v>4</v>
      </c>
      <c r="J4678">
        <v>-0.17699999999999999</v>
      </c>
      <c r="K4678">
        <v>-1.1639999999999999</v>
      </c>
      <c r="L4678">
        <v>-2.1549999999999998</v>
      </c>
      <c r="M4678">
        <v>-2.9550000000000001</v>
      </c>
      <c r="N4678">
        <v>-3.13</v>
      </c>
      <c r="O4678">
        <v>1.1859999999999999</v>
      </c>
      <c r="P4678">
        <v>1.1950000000000001</v>
      </c>
      <c r="Q4678">
        <v>1.1919999999999999</v>
      </c>
      <c r="R4678">
        <v>0.92300000000000004</v>
      </c>
      <c r="S4678">
        <v>0.4</v>
      </c>
    </row>
    <row r="4679" spans="1:19" x14ac:dyDescent="0.3">
      <c r="A4679">
        <v>600</v>
      </c>
      <c r="B4679">
        <v>-0.14499999999999999</v>
      </c>
      <c r="C4679">
        <v>-1.155</v>
      </c>
      <c r="D4679">
        <v>-2.1389999999999998</v>
      </c>
      <c r="E4679">
        <v>-2.9540000000000002</v>
      </c>
      <c r="F4679">
        <v>-3.1280000000000001</v>
      </c>
      <c r="G4679">
        <v>4.2</v>
      </c>
      <c r="H4679">
        <v>-0.01</v>
      </c>
      <c r="I4679">
        <v>4</v>
      </c>
      <c r="J4679">
        <v>-0.17899999999999999</v>
      </c>
      <c r="K4679">
        <v>-1.165</v>
      </c>
      <c r="L4679">
        <v>-2.1549999999999998</v>
      </c>
      <c r="M4679">
        <v>-2.9540000000000002</v>
      </c>
      <c r="N4679">
        <v>-3.1280000000000001</v>
      </c>
      <c r="O4679">
        <v>1.1850000000000001</v>
      </c>
      <c r="P4679">
        <v>1.1930000000000001</v>
      </c>
      <c r="Q4679">
        <v>1.1919999999999999</v>
      </c>
      <c r="R4679">
        <v>0.92100000000000004</v>
      </c>
      <c r="S4679">
        <v>0.39900000000000002</v>
      </c>
    </row>
    <row r="4681" spans="1:19" x14ac:dyDescent="0.3">
      <c r="A4681" t="s">
        <v>0</v>
      </c>
      <c r="B4681" t="s">
        <v>361</v>
      </c>
    </row>
    <row r="4682" spans="1:19" x14ac:dyDescent="0.3">
      <c r="A4682">
        <v>0</v>
      </c>
      <c r="B4682">
        <v>-0.14399999999999999</v>
      </c>
      <c r="C4682">
        <v>-1.1539999999999999</v>
      </c>
      <c r="D4682">
        <v>-2.14</v>
      </c>
      <c r="E4682">
        <v>-2.9980000000000002</v>
      </c>
      <c r="F4682">
        <v>-3.2050000000000001</v>
      </c>
      <c r="G4682">
        <v>4.2</v>
      </c>
      <c r="H4682">
        <v>0</v>
      </c>
      <c r="I4682">
        <v>4</v>
      </c>
      <c r="J4682">
        <v>-0.16</v>
      </c>
      <c r="K4682">
        <v>-1.1599999999999999</v>
      </c>
      <c r="L4682">
        <v>-2.157</v>
      </c>
      <c r="M4682">
        <v>-3.004</v>
      </c>
      <c r="N4682">
        <v>-3.24</v>
      </c>
      <c r="O4682">
        <v>1.1850000000000001</v>
      </c>
      <c r="P4682">
        <v>1.1839999999999999</v>
      </c>
      <c r="Q4682">
        <v>1.18</v>
      </c>
      <c r="R4682">
        <v>0.97299999999999998</v>
      </c>
      <c r="S4682">
        <v>0.45900000000000002</v>
      </c>
    </row>
    <row r="4683" spans="1:19" x14ac:dyDescent="0.3">
      <c r="A4683">
        <v>60</v>
      </c>
      <c r="B4683">
        <v>-0.14399999999999999</v>
      </c>
      <c r="C4683">
        <v>-1.1539999999999999</v>
      </c>
      <c r="D4683">
        <v>-2.14</v>
      </c>
      <c r="E4683">
        <v>-2.9980000000000002</v>
      </c>
      <c r="F4683">
        <v>-3.2050000000000001</v>
      </c>
      <c r="G4683">
        <v>4.2</v>
      </c>
      <c r="H4683">
        <v>0</v>
      </c>
      <c r="I4683">
        <v>4</v>
      </c>
      <c r="J4683">
        <v>-0.16</v>
      </c>
      <c r="K4683">
        <v>-1.159</v>
      </c>
      <c r="L4683">
        <v>-2.1589999999999998</v>
      </c>
      <c r="M4683">
        <v>-3.008</v>
      </c>
      <c r="N4683">
        <v>-3.23</v>
      </c>
      <c r="O4683">
        <v>1.1850000000000001</v>
      </c>
      <c r="P4683">
        <v>1.196</v>
      </c>
      <c r="Q4683">
        <v>1.1990000000000001</v>
      </c>
      <c r="R4683">
        <v>0.99399999999999999</v>
      </c>
      <c r="S4683">
        <v>0.433</v>
      </c>
    </row>
    <row r="4684" spans="1:19" x14ac:dyDescent="0.3">
      <c r="A4684">
        <v>120</v>
      </c>
      <c r="B4684">
        <v>-0.14399999999999999</v>
      </c>
      <c r="C4684">
        <v>-1.1539999999999999</v>
      </c>
      <c r="D4684">
        <v>-2.14</v>
      </c>
      <c r="E4684">
        <v>-2.9980000000000002</v>
      </c>
      <c r="F4684">
        <v>-3.2050000000000001</v>
      </c>
      <c r="G4684">
        <v>4.2</v>
      </c>
      <c r="H4684">
        <v>0</v>
      </c>
      <c r="I4684">
        <v>4</v>
      </c>
      <c r="J4684">
        <v>-0.16300000000000001</v>
      </c>
      <c r="K4684">
        <v>-1.159</v>
      </c>
      <c r="L4684">
        <v>-2.1549999999999998</v>
      </c>
      <c r="M4684">
        <v>-3.0009999999999999</v>
      </c>
      <c r="N4684">
        <v>-3.2269999999999999</v>
      </c>
      <c r="O4684">
        <v>1.19</v>
      </c>
      <c r="P4684">
        <v>1.196</v>
      </c>
      <c r="Q4684">
        <v>1.1879999999999999</v>
      </c>
      <c r="R4684">
        <v>0.97699999999999998</v>
      </c>
      <c r="S4684">
        <v>0.432</v>
      </c>
    </row>
    <row r="4685" spans="1:19" x14ac:dyDescent="0.3">
      <c r="A4685">
        <v>180</v>
      </c>
      <c r="B4685">
        <v>-0.14399999999999999</v>
      </c>
      <c r="C4685">
        <v>-1.1539999999999999</v>
      </c>
      <c r="D4685">
        <v>-2.14</v>
      </c>
      <c r="E4685">
        <v>-2.9980000000000002</v>
      </c>
      <c r="F4685">
        <v>-3.2050000000000001</v>
      </c>
      <c r="G4685">
        <v>4.2</v>
      </c>
      <c r="H4685">
        <v>0</v>
      </c>
      <c r="I4685">
        <v>4</v>
      </c>
      <c r="J4685">
        <v>-0.16600000000000001</v>
      </c>
      <c r="K4685">
        <v>-1.1599999999999999</v>
      </c>
      <c r="L4685">
        <v>-2.1579999999999999</v>
      </c>
      <c r="M4685">
        <v>-3.0049999999999999</v>
      </c>
      <c r="N4685">
        <v>-3.2240000000000002</v>
      </c>
      <c r="O4685">
        <v>1.194</v>
      </c>
      <c r="P4685">
        <v>1.204</v>
      </c>
      <c r="Q4685">
        <v>1.1990000000000001</v>
      </c>
      <c r="R4685">
        <v>0.99099999999999999</v>
      </c>
      <c r="S4685">
        <v>0.43099999999999999</v>
      </c>
    </row>
    <row r="4686" spans="1:19" x14ac:dyDescent="0.3">
      <c r="A4686">
        <v>240</v>
      </c>
      <c r="B4686">
        <v>-0.14399999999999999</v>
      </c>
      <c r="C4686">
        <v>-1.1539999999999999</v>
      </c>
      <c r="D4686">
        <v>-2.14</v>
      </c>
      <c r="E4686">
        <v>-2.9980000000000002</v>
      </c>
      <c r="F4686">
        <v>-3.2050000000000001</v>
      </c>
      <c r="G4686">
        <v>4.2</v>
      </c>
      <c r="H4686">
        <v>0</v>
      </c>
      <c r="I4686">
        <v>4</v>
      </c>
      <c r="J4686">
        <v>-0.16600000000000001</v>
      </c>
      <c r="K4686">
        <v>-1.159</v>
      </c>
      <c r="L4686">
        <v>-2.1560000000000001</v>
      </c>
      <c r="M4686">
        <v>-3.0070000000000001</v>
      </c>
      <c r="N4686">
        <v>-3.2210000000000001</v>
      </c>
      <c r="O4686">
        <v>1.1930000000000001</v>
      </c>
      <c r="P4686">
        <v>1.1990000000000001</v>
      </c>
      <c r="Q4686">
        <v>1.1930000000000001</v>
      </c>
      <c r="R4686">
        <v>0.995</v>
      </c>
      <c r="S4686">
        <v>0.43</v>
      </c>
    </row>
    <row r="4687" spans="1:19" x14ac:dyDescent="0.3">
      <c r="A4687">
        <v>300</v>
      </c>
      <c r="B4687">
        <v>-0.14399999999999999</v>
      </c>
      <c r="C4687">
        <v>-1.1539999999999999</v>
      </c>
      <c r="D4687">
        <v>-2.14</v>
      </c>
      <c r="E4687">
        <v>-2.9980000000000002</v>
      </c>
      <c r="F4687">
        <v>-3.2050000000000001</v>
      </c>
      <c r="G4687">
        <v>4.2</v>
      </c>
      <c r="H4687">
        <v>0</v>
      </c>
      <c r="I4687">
        <v>4</v>
      </c>
      <c r="J4687">
        <v>-0.16700000000000001</v>
      </c>
      <c r="K4687">
        <v>-1.1599999999999999</v>
      </c>
      <c r="L4687">
        <v>-2.1560000000000001</v>
      </c>
      <c r="M4687">
        <v>-3.0059999999999998</v>
      </c>
      <c r="N4687">
        <v>-3.218</v>
      </c>
      <c r="O4687">
        <v>1.1950000000000001</v>
      </c>
      <c r="P4687">
        <v>1.2010000000000001</v>
      </c>
      <c r="Q4687">
        <v>1.194</v>
      </c>
      <c r="R4687">
        <v>0.99</v>
      </c>
      <c r="S4687">
        <v>0.42899999999999999</v>
      </c>
    </row>
    <row r="4688" spans="1:19" x14ac:dyDescent="0.3">
      <c r="A4688">
        <v>360</v>
      </c>
      <c r="B4688">
        <v>-0.14399999999999999</v>
      </c>
      <c r="C4688">
        <v>-1.1539999999999999</v>
      </c>
      <c r="D4688">
        <v>-2.14</v>
      </c>
      <c r="E4688">
        <v>-2.9980000000000002</v>
      </c>
      <c r="F4688">
        <v>-3.2050000000000001</v>
      </c>
      <c r="G4688">
        <v>4.2</v>
      </c>
      <c r="H4688">
        <v>0</v>
      </c>
      <c r="I4688">
        <v>4</v>
      </c>
      <c r="J4688">
        <v>-0.16700000000000001</v>
      </c>
      <c r="K4688">
        <v>-1.161</v>
      </c>
      <c r="L4688">
        <v>-2.157</v>
      </c>
      <c r="M4688">
        <v>-3.004</v>
      </c>
      <c r="N4688">
        <v>-3.2160000000000002</v>
      </c>
      <c r="O4688">
        <v>1.1950000000000001</v>
      </c>
      <c r="P4688">
        <v>1.1990000000000001</v>
      </c>
      <c r="Q4688">
        <v>1.1970000000000001</v>
      </c>
      <c r="R4688">
        <v>0.98399999999999999</v>
      </c>
      <c r="S4688">
        <v>0.42799999999999999</v>
      </c>
    </row>
    <row r="4689" spans="1:19" x14ac:dyDescent="0.3">
      <c r="A4689">
        <v>420</v>
      </c>
      <c r="B4689">
        <v>-0.14399999999999999</v>
      </c>
      <c r="C4689">
        <v>-1.1539999999999999</v>
      </c>
      <c r="D4689">
        <v>-2.14</v>
      </c>
      <c r="E4689">
        <v>-2.9980000000000002</v>
      </c>
      <c r="F4689">
        <v>-3.2050000000000001</v>
      </c>
      <c r="G4689">
        <v>4.2</v>
      </c>
      <c r="H4689">
        <v>0</v>
      </c>
      <c r="I4689">
        <v>4</v>
      </c>
      <c r="J4689">
        <v>-0.16700000000000001</v>
      </c>
      <c r="K4689">
        <v>-1.161</v>
      </c>
      <c r="L4689">
        <v>-2.157</v>
      </c>
      <c r="M4689">
        <v>-3.0019999999999998</v>
      </c>
      <c r="N4689">
        <v>-3.2130000000000001</v>
      </c>
      <c r="O4689">
        <v>1.196</v>
      </c>
      <c r="P4689">
        <v>1.198</v>
      </c>
      <c r="Q4689">
        <v>1.1970000000000001</v>
      </c>
      <c r="R4689">
        <v>0.98</v>
      </c>
      <c r="S4689">
        <v>0.42699999999999999</v>
      </c>
    </row>
    <row r="4690" spans="1:19" x14ac:dyDescent="0.3">
      <c r="A4690">
        <v>480</v>
      </c>
      <c r="B4690">
        <v>-0.14399999999999999</v>
      </c>
      <c r="C4690">
        <v>-1.1539999999999999</v>
      </c>
      <c r="D4690">
        <v>-2.14</v>
      </c>
      <c r="E4690">
        <v>-2.9980000000000002</v>
      </c>
      <c r="F4690">
        <v>-3.2050000000000001</v>
      </c>
      <c r="G4690">
        <v>4.2</v>
      </c>
      <c r="H4690">
        <v>0</v>
      </c>
      <c r="I4690">
        <v>4</v>
      </c>
      <c r="J4690">
        <v>-0.16700000000000001</v>
      </c>
      <c r="K4690">
        <v>-1.1619999999999999</v>
      </c>
      <c r="L4690">
        <v>-2.1560000000000001</v>
      </c>
      <c r="M4690">
        <v>-3.0009999999999999</v>
      </c>
      <c r="N4690">
        <v>-3.21</v>
      </c>
      <c r="O4690">
        <v>1.196</v>
      </c>
      <c r="P4690">
        <v>1.198</v>
      </c>
      <c r="Q4690">
        <v>1.1950000000000001</v>
      </c>
      <c r="R4690">
        <v>0.97699999999999998</v>
      </c>
      <c r="S4690">
        <v>0.42599999999999999</v>
      </c>
    </row>
    <row r="4691" spans="1:19" x14ac:dyDescent="0.3">
      <c r="A4691">
        <v>540</v>
      </c>
      <c r="B4691">
        <v>-0.14399999999999999</v>
      </c>
      <c r="C4691">
        <v>-1.1539999999999999</v>
      </c>
      <c r="D4691">
        <v>-2.14</v>
      </c>
      <c r="E4691">
        <v>-2.9980000000000002</v>
      </c>
      <c r="F4691">
        <v>-3.2050000000000001</v>
      </c>
      <c r="G4691">
        <v>4.2</v>
      </c>
      <c r="H4691">
        <v>0</v>
      </c>
      <c r="I4691">
        <v>4</v>
      </c>
      <c r="J4691">
        <v>-0.16700000000000001</v>
      </c>
      <c r="K4691">
        <v>-1.163</v>
      </c>
      <c r="L4691">
        <v>-2.1560000000000001</v>
      </c>
      <c r="M4691">
        <v>-3</v>
      </c>
      <c r="N4691">
        <v>-3.2080000000000002</v>
      </c>
      <c r="O4691">
        <v>1.196</v>
      </c>
      <c r="P4691">
        <v>1.198</v>
      </c>
      <c r="Q4691">
        <v>1.1950000000000001</v>
      </c>
      <c r="R4691">
        <v>0.97499999999999998</v>
      </c>
      <c r="S4691">
        <v>0.42499999999999999</v>
      </c>
    </row>
    <row r="4692" spans="1:19" x14ac:dyDescent="0.3">
      <c r="A4692">
        <v>600</v>
      </c>
      <c r="B4692">
        <v>-0.14399999999999999</v>
      </c>
      <c r="C4692">
        <v>-1.1539999999999999</v>
      </c>
      <c r="D4692">
        <v>-2.14</v>
      </c>
      <c r="E4692">
        <v>-2.9980000000000002</v>
      </c>
      <c r="F4692">
        <v>-3.2050000000000001</v>
      </c>
      <c r="G4692">
        <v>4.2</v>
      </c>
      <c r="H4692">
        <v>0</v>
      </c>
      <c r="I4692">
        <v>4</v>
      </c>
      <c r="J4692">
        <v>-0.16800000000000001</v>
      </c>
      <c r="K4692">
        <v>-1.163</v>
      </c>
      <c r="L4692">
        <v>-2.157</v>
      </c>
      <c r="M4692">
        <v>-2.9980000000000002</v>
      </c>
      <c r="N4692">
        <v>-3.2050000000000001</v>
      </c>
      <c r="O4692">
        <v>1.1970000000000001</v>
      </c>
      <c r="P4692">
        <v>1.1970000000000001</v>
      </c>
      <c r="Q4692">
        <v>1.1950000000000001</v>
      </c>
      <c r="R4692">
        <v>0.97299999999999998</v>
      </c>
      <c r="S4692">
        <v>0.42499999999999999</v>
      </c>
    </row>
    <row r="4694" spans="1:19" x14ac:dyDescent="0.3">
      <c r="A4694" t="s">
        <v>0</v>
      </c>
      <c r="B4694" t="s">
        <v>362</v>
      </c>
    </row>
    <row r="4695" spans="1:19" x14ac:dyDescent="0.3">
      <c r="A4695">
        <v>0</v>
      </c>
      <c r="B4695">
        <v>-0.14499999999999999</v>
      </c>
      <c r="C4695">
        <v>-1.1539999999999999</v>
      </c>
      <c r="D4695">
        <v>-2.1389999999999998</v>
      </c>
      <c r="E4695">
        <v>-2.9929999999999999</v>
      </c>
      <c r="F4695">
        <v>-3.1960000000000002</v>
      </c>
      <c r="G4695">
        <v>4.2</v>
      </c>
      <c r="H4695">
        <v>0</v>
      </c>
      <c r="I4695">
        <v>4</v>
      </c>
      <c r="J4695">
        <v>-0.16</v>
      </c>
      <c r="K4695">
        <v>-1.1599999999999999</v>
      </c>
      <c r="L4695">
        <v>-2.157</v>
      </c>
      <c r="M4695">
        <v>-2.9990000000000001</v>
      </c>
      <c r="N4695">
        <v>-3.23</v>
      </c>
      <c r="O4695">
        <v>1.1850000000000001</v>
      </c>
      <c r="P4695">
        <v>1.1839999999999999</v>
      </c>
      <c r="Q4695">
        <v>1.179</v>
      </c>
      <c r="R4695">
        <v>0.96699999999999997</v>
      </c>
      <c r="S4695">
        <v>0.45500000000000002</v>
      </c>
    </row>
    <row r="4696" spans="1:19" x14ac:dyDescent="0.3">
      <c r="A4696">
        <v>60</v>
      </c>
      <c r="B4696">
        <v>-0.14499999999999999</v>
      </c>
      <c r="C4696">
        <v>-1.1539999999999999</v>
      </c>
      <c r="D4696">
        <v>-2.1389999999999998</v>
      </c>
      <c r="E4696">
        <v>-2.9929999999999999</v>
      </c>
      <c r="F4696">
        <v>-3.1960000000000002</v>
      </c>
      <c r="G4696">
        <v>4.2</v>
      </c>
      <c r="H4696">
        <v>0</v>
      </c>
      <c r="I4696">
        <v>4</v>
      </c>
      <c r="J4696">
        <v>-0.16</v>
      </c>
      <c r="K4696">
        <v>-1.159</v>
      </c>
      <c r="L4696">
        <v>-2.1589999999999998</v>
      </c>
      <c r="M4696">
        <v>-3.0030000000000001</v>
      </c>
      <c r="N4696">
        <v>-3.22</v>
      </c>
      <c r="O4696">
        <v>1.1850000000000001</v>
      </c>
      <c r="P4696">
        <v>1.196</v>
      </c>
      <c r="Q4696">
        <v>1.1990000000000001</v>
      </c>
      <c r="R4696">
        <v>0.98699999999999999</v>
      </c>
      <c r="S4696">
        <v>0.43</v>
      </c>
    </row>
    <row r="4697" spans="1:19" x14ac:dyDescent="0.3">
      <c r="A4697">
        <v>120</v>
      </c>
      <c r="B4697">
        <v>-0.14499999999999999</v>
      </c>
      <c r="C4697">
        <v>-1.1539999999999999</v>
      </c>
      <c r="D4697">
        <v>-2.1389999999999998</v>
      </c>
      <c r="E4697">
        <v>-2.9929999999999999</v>
      </c>
      <c r="F4697">
        <v>-3.1960000000000002</v>
      </c>
      <c r="G4697">
        <v>4.2</v>
      </c>
      <c r="H4697">
        <v>0</v>
      </c>
      <c r="I4697">
        <v>4</v>
      </c>
      <c r="J4697">
        <v>-0.16300000000000001</v>
      </c>
      <c r="K4697">
        <v>-1.159</v>
      </c>
      <c r="L4697">
        <v>-2.1549999999999998</v>
      </c>
      <c r="M4697">
        <v>-2.996</v>
      </c>
      <c r="N4697">
        <v>-3.2170000000000001</v>
      </c>
      <c r="O4697">
        <v>1.19</v>
      </c>
      <c r="P4697">
        <v>1.196</v>
      </c>
      <c r="Q4697">
        <v>1.1879999999999999</v>
      </c>
      <c r="R4697">
        <v>0.97</v>
      </c>
      <c r="S4697">
        <v>0.42899999999999999</v>
      </c>
    </row>
    <row r="4698" spans="1:19" x14ac:dyDescent="0.3">
      <c r="A4698">
        <v>180</v>
      </c>
      <c r="B4698">
        <v>-0.14499999999999999</v>
      </c>
      <c r="C4698">
        <v>-1.1539999999999999</v>
      </c>
      <c r="D4698">
        <v>-2.1389999999999998</v>
      </c>
      <c r="E4698">
        <v>-2.9929999999999999</v>
      </c>
      <c r="F4698">
        <v>-3.1960000000000002</v>
      </c>
      <c r="G4698">
        <v>4.2</v>
      </c>
      <c r="H4698">
        <v>0</v>
      </c>
      <c r="I4698">
        <v>4</v>
      </c>
      <c r="J4698">
        <v>-0.16600000000000001</v>
      </c>
      <c r="K4698">
        <v>-1.1599999999999999</v>
      </c>
      <c r="L4698">
        <v>-2.1579999999999999</v>
      </c>
      <c r="M4698">
        <v>-3</v>
      </c>
      <c r="N4698">
        <v>-3.214</v>
      </c>
      <c r="O4698">
        <v>1.194</v>
      </c>
      <c r="P4698">
        <v>1.204</v>
      </c>
      <c r="Q4698">
        <v>1.1990000000000001</v>
      </c>
      <c r="R4698">
        <v>0.98499999999999999</v>
      </c>
      <c r="S4698">
        <v>0.42799999999999999</v>
      </c>
    </row>
    <row r="4699" spans="1:19" x14ac:dyDescent="0.3">
      <c r="A4699">
        <v>240</v>
      </c>
      <c r="B4699">
        <v>-0.14499999999999999</v>
      </c>
      <c r="C4699">
        <v>-1.1539999999999999</v>
      </c>
      <c r="D4699">
        <v>-2.1389999999999998</v>
      </c>
      <c r="E4699">
        <v>-2.9929999999999999</v>
      </c>
      <c r="F4699">
        <v>-3.1960000000000002</v>
      </c>
      <c r="G4699">
        <v>4.2</v>
      </c>
      <c r="H4699">
        <v>0</v>
      </c>
      <c r="I4699">
        <v>4</v>
      </c>
      <c r="J4699">
        <v>-0.16600000000000001</v>
      </c>
      <c r="K4699">
        <v>-1.159</v>
      </c>
      <c r="L4699">
        <v>-2.1560000000000001</v>
      </c>
      <c r="M4699">
        <v>-3.0009999999999999</v>
      </c>
      <c r="N4699">
        <v>-3.2109999999999999</v>
      </c>
      <c r="O4699">
        <v>1.1930000000000001</v>
      </c>
      <c r="P4699">
        <v>1.1990000000000001</v>
      </c>
      <c r="Q4699">
        <v>1.1919999999999999</v>
      </c>
      <c r="R4699">
        <v>0.98899999999999999</v>
      </c>
      <c r="S4699">
        <v>0.42699999999999999</v>
      </c>
    </row>
    <row r="4700" spans="1:19" x14ac:dyDescent="0.3">
      <c r="A4700">
        <v>300</v>
      </c>
      <c r="B4700">
        <v>-0.14499999999999999</v>
      </c>
      <c r="C4700">
        <v>-1.1539999999999999</v>
      </c>
      <c r="D4700">
        <v>-2.1389999999999998</v>
      </c>
      <c r="E4700">
        <v>-2.9929999999999999</v>
      </c>
      <c r="F4700">
        <v>-3.1960000000000002</v>
      </c>
      <c r="G4700">
        <v>4.2</v>
      </c>
      <c r="H4700">
        <v>0</v>
      </c>
      <c r="I4700">
        <v>4</v>
      </c>
      <c r="J4700">
        <v>-0.16700000000000001</v>
      </c>
      <c r="K4700">
        <v>-1.1599999999999999</v>
      </c>
      <c r="L4700">
        <v>-2.1560000000000001</v>
      </c>
      <c r="M4700">
        <v>-3</v>
      </c>
      <c r="N4700">
        <v>-3.2080000000000002</v>
      </c>
      <c r="O4700">
        <v>1.1950000000000001</v>
      </c>
      <c r="P4700">
        <v>1.2010000000000001</v>
      </c>
      <c r="Q4700">
        <v>1.194</v>
      </c>
      <c r="R4700">
        <v>0.98399999999999999</v>
      </c>
      <c r="S4700">
        <v>0.42599999999999999</v>
      </c>
    </row>
    <row r="4701" spans="1:19" x14ac:dyDescent="0.3">
      <c r="A4701">
        <v>360</v>
      </c>
      <c r="B4701">
        <v>-0.14499999999999999</v>
      </c>
      <c r="C4701">
        <v>-1.1539999999999999</v>
      </c>
      <c r="D4701">
        <v>-2.1389999999999998</v>
      </c>
      <c r="E4701">
        <v>-2.9929999999999999</v>
      </c>
      <c r="F4701">
        <v>-3.1960000000000002</v>
      </c>
      <c r="G4701">
        <v>4.2</v>
      </c>
      <c r="H4701">
        <v>0</v>
      </c>
      <c r="I4701">
        <v>4</v>
      </c>
      <c r="J4701">
        <v>-0.16700000000000001</v>
      </c>
      <c r="K4701">
        <v>-1.161</v>
      </c>
      <c r="L4701">
        <v>-2.157</v>
      </c>
      <c r="M4701">
        <v>-2.9990000000000001</v>
      </c>
      <c r="N4701">
        <v>-3.206</v>
      </c>
      <c r="O4701">
        <v>1.1950000000000001</v>
      </c>
      <c r="P4701">
        <v>1.1990000000000001</v>
      </c>
      <c r="Q4701">
        <v>1.1970000000000001</v>
      </c>
      <c r="R4701">
        <v>0.97699999999999998</v>
      </c>
      <c r="S4701">
        <v>0.42499999999999999</v>
      </c>
    </row>
    <row r="4702" spans="1:19" x14ac:dyDescent="0.3">
      <c r="A4702">
        <v>420</v>
      </c>
      <c r="B4702">
        <v>-0.14499999999999999</v>
      </c>
      <c r="C4702">
        <v>-1.1539999999999999</v>
      </c>
      <c r="D4702">
        <v>-2.1389999999999998</v>
      </c>
      <c r="E4702">
        <v>-2.9929999999999999</v>
      </c>
      <c r="F4702">
        <v>-3.1960000000000002</v>
      </c>
      <c r="G4702">
        <v>4.2</v>
      </c>
      <c r="H4702">
        <v>0</v>
      </c>
      <c r="I4702">
        <v>4</v>
      </c>
      <c r="J4702">
        <v>-0.16700000000000001</v>
      </c>
      <c r="K4702">
        <v>-1.161</v>
      </c>
      <c r="L4702">
        <v>-2.157</v>
      </c>
      <c r="M4702">
        <v>-2.9969999999999999</v>
      </c>
      <c r="N4702">
        <v>-3.2029999999999998</v>
      </c>
      <c r="O4702">
        <v>1.196</v>
      </c>
      <c r="P4702">
        <v>1.198</v>
      </c>
      <c r="Q4702">
        <v>1.196</v>
      </c>
      <c r="R4702">
        <v>0.97399999999999998</v>
      </c>
      <c r="S4702">
        <v>0.42399999999999999</v>
      </c>
    </row>
    <row r="4703" spans="1:19" x14ac:dyDescent="0.3">
      <c r="A4703">
        <v>480</v>
      </c>
      <c r="B4703">
        <v>-0.14499999999999999</v>
      </c>
      <c r="C4703">
        <v>-1.1539999999999999</v>
      </c>
      <c r="D4703">
        <v>-2.1389999999999998</v>
      </c>
      <c r="E4703">
        <v>-2.9929999999999999</v>
      </c>
      <c r="F4703">
        <v>-3.1960000000000002</v>
      </c>
      <c r="G4703">
        <v>4.2</v>
      </c>
      <c r="H4703">
        <v>0</v>
      </c>
      <c r="I4703">
        <v>4</v>
      </c>
      <c r="J4703">
        <v>-0.16700000000000001</v>
      </c>
      <c r="K4703">
        <v>-1.1619999999999999</v>
      </c>
      <c r="L4703">
        <v>-2.1560000000000001</v>
      </c>
      <c r="M4703">
        <v>-2.996</v>
      </c>
      <c r="N4703">
        <v>-3.2</v>
      </c>
      <c r="O4703">
        <v>1.196</v>
      </c>
      <c r="P4703">
        <v>1.198</v>
      </c>
      <c r="Q4703">
        <v>1.1950000000000001</v>
      </c>
      <c r="R4703">
        <v>0.97099999999999997</v>
      </c>
      <c r="S4703">
        <v>0.42299999999999999</v>
      </c>
    </row>
    <row r="4704" spans="1:19" x14ac:dyDescent="0.3">
      <c r="A4704">
        <v>540</v>
      </c>
      <c r="B4704">
        <v>-0.14499999999999999</v>
      </c>
      <c r="C4704">
        <v>-1.1539999999999999</v>
      </c>
      <c r="D4704">
        <v>-2.1389999999999998</v>
      </c>
      <c r="E4704">
        <v>-2.9929999999999999</v>
      </c>
      <c r="F4704">
        <v>-3.1960000000000002</v>
      </c>
      <c r="G4704">
        <v>4.2</v>
      </c>
      <c r="H4704">
        <v>0</v>
      </c>
      <c r="I4704">
        <v>4</v>
      </c>
      <c r="J4704">
        <v>-0.16700000000000001</v>
      </c>
      <c r="K4704">
        <v>-1.163</v>
      </c>
      <c r="L4704">
        <v>-2.1560000000000001</v>
      </c>
      <c r="M4704">
        <v>-2.9940000000000002</v>
      </c>
      <c r="N4704">
        <v>-3.198</v>
      </c>
      <c r="O4704">
        <v>1.196</v>
      </c>
      <c r="P4704">
        <v>1.198</v>
      </c>
      <c r="Q4704">
        <v>1.1950000000000001</v>
      </c>
      <c r="R4704">
        <v>0.96899999999999997</v>
      </c>
      <c r="S4704">
        <v>0.42199999999999999</v>
      </c>
    </row>
    <row r="4705" spans="1:19" x14ac:dyDescent="0.3">
      <c r="A4705">
        <v>600</v>
      </c>
      <c r="B4705">
        <v>-0.14499999999999999</v>
      </c>
      <c r="C4705">
        <v>-1.1539999999999999</v>
      </c>
      <c r="D4705">
        <v>-2.1389999999999998</v>
      </c>
      <c r="E4705">
        <v>-2.9929999999999999</v>
      </c>
      <c r="F4705">
        <v>-3.1960000000000002</v>
      </c>
      <c r="G4705">
        <v>4.2</v>
      </c>
      <c r="H4705">
        <v>0</v>
      </c>
      <c r="I4705">
        <v>4</v>
      </c>
      <c r="J4705">
        <v>-0.16800000000000001</v>
      </c>
      <c r="K4705">
        <v>-1.163</v>
      </c>
      <c r="L4705">
        <v>-2.157</v>
      </c>
      <c r="M4705">
        <v>-2.9929999999999999</v>
      </c>
      <c r="N4705">
        <v>-3.1960000000000002</v>
      </c>
      <c r="O4705">
        <v>1.1970000000000001</v>
      </c>
      <c r="P4705">
        <v>1.1970000000000001</v>
      </c>
      <c r="Q4705">
        <v>1.1950000000000001</v>
      </c>
      <c r="R4705">
        <v>0.96599999999999997</v>
      </c>
      <c r="S4705">
        <v>0.42099999999999999</v>
      </c>
    </row>
    <row r="4707" spans="1:19" x14ac:dyDescent="0.3">
      <c r="A4707" t="s">
        <v>0</v>
      </c>
      <c r="B4707" t="s">
        <v>363</v>
      </c>
    </row>
    <row r="4708" spans="1:19" x14ac:dyDescent="0.3">
      <c r="A4708">
        <v>0</v>
      </c>
      <c r="B4708">
        <v>-0.14499999999999999</v>
      </c>
      <c r="C4708">
        <v>-1.1539999999999999</v>
      </c>
      <c r="D4708">
        <v>-2.14</v>
      </c>
      <c r="E4708">
        <v>-2.988</v>
      </c>
      <c r="F4708">
        <v>-3.1859999999999999</v>
      </c>
      <c r="G4708">
        <v>4.2</v>
      </c>
      <c r="H4708">
        <v>0</v>
      </c>
      <c r="I4708">
        <v>4</v>
      </c>
      <c r="J4708">
        <v>-0.16</v>
      </c>
      <c r="K4708">
        <v>-1.1599999999999999</v>
      </c>
      <c r="L4708">
        <v>-2.157</v>
      </c>
      <c r="M4708">
        <v>-2.9940000000000002</v>
      </c>
      <c r="N4708">
        <v>-3.22</v>
      </c>
      <c r="O4708">
        <v>1.1850000000000001</v>
      </c>
      <c r="P4708">
        <v>1.1839999999999999</v>
      </c>
      <c r="Q4708">
        <v>1.179</v>
      </c>
      <c r="R4708">
        <v>0.96099999999999997</v>
      </c>
      <c r="S4708">
        <v>0.45100000000000001</v>
      </c>
    </row>
    <row r="4709" spans="1:19" x14ac:dyDescent="0.3">
      <c r="A4709">
        <v>60</v>
      </c>
      <c r="B4709">
        <v>-0.14499999999999999</v>
      </c>
      <c r="C4709">
        <v>-1.1539999999999999</v>
      </c>
      <c r="D4709">
        <v>-2.14</v>
      </c>
      <c r="E4709">
        <v>-2.988</v>
      </c>
      <c r="F4709">
        <v>-3.1859999999999999</v>
      </c>
      <c r="G4709">
        <v>4.2</v>
      </c>
      <c r="H4709">
        <v>0</v>
      </c>
      <c r="I4709">
        <v>4</v>
      </c>
      <c r="J4709">
        <v>-0.16</v>
      </c>
      <c r="K4709">
        <v>-1.159</v>
      </c>
      <c r="L4709">
        <v>-2.1589999999999998</v>
      </c>
      <c r="M4709">
        <v>-2.9980000000000002</v>
      </c>
      <c r="N4709">
        <v>-3.21</v>
      </c>
      <c r="O4709">
        <v>1.1850000000000001</v>
      </c>
      <c r="P4709">
        <v>1.196</v>
      </c>
      <c r="Q4709">
        <v>1.1990000000000001</v>
      </c>
      <c r="R4709">
        <v>0.98099999999999998</v>
      </c>
      <c r="S4709">
        <v>0.42599999999999999</v>
      </c>
    </row>
    <row r="4710" spans="1:19" x14ac:dyDescent="0.3">
      <c r="A4710">
        <v>120</v>
      </c>
      <c r="B4710">
        <v>-0.14499999999999999</v>
      </c>
      <c r="C4710">
        <v>-1.1539999999999999</v>
      </c>
      <c r="D4710">
        <v>-2.14</v>
      </c>
      <c r="E4710">
        <v>-2.988</v>
      </c>
      <c r="F4710">
        <v>-3.1859999999999999</v>
      </c>
      <c r="G4710">
        <v>4.2</v>
      </c>
      <c r="H4710">
        <v>0</v>
      </c>
      <c r="I4710">
        <v>4</v>
      </c>
      <c r="J4710">
        <v>-0.16300000000000001</v>
      </c>
      <c r="K4710">
        <v>-1.159</v>
      </c>
      <c r="L4710">
        <v>-2.1549999999999998</v>
      </c>
      <c r="M4710">
        <v>-2.9910000000000001</v>
      </c>
      <c r="N4710">
        <v>-3.2069999999999999</v>
      </c>
      <c r="O4710">
        <v>1.19</v>
      </c>
      <c r="P4710">
        <v>1.196</v>
      </c>
      <c r="Q4710">
        <v>1.1879999999999999</v>
      </c>
      <c r="R4710">
        <v>0.96399999999999997</v>
      </c>
      <c r="S4710">
        <v>0.42499999999999999</v>
      </c>
    </row>
    <row r="4711" spans="1:19" x14ac:dyDescent="0.3">
      <c r="A4711">
        <v>180</v>
      </c>
      <c r="B4711">
        <v>-0.14499999999999999</v>
      </c>
      <c r="C4711">
        <v>-1.1539999999999999</v>
      </c>
      <c r="D4711">
        <v>-2.14</v>
      </c>
      <c r="E4711">
        <v>-2.988</v>
      </c>
      <c r="F4711">
        <v>-3.1859999999999999</v>
      </c>
      <c r="G4711">
        <v>4.2</v>
      </c>
      <c r="H4711">
        <v>0</v>
      </c>
      <c r="I4711">
        <v>4</v>
      </c>
      <c r="J4711">
        <v>-0.16600000000000001</v>
      </c>
      <c r="K4711">
        <v>-1.1599999999999999</v>
      </c>
      <c r="L4711">
        <v>-2.157</v>
      </c>
      <c r="M4711">
        <v>-2.9950000000000001</v>
      </c>
      <c r="N4711">
        <v>-3.2040000000000002</v>
      </c>
      <c r="O4711">
        <v>1.194</v>
      </c>
      <c r="P4711">
        <v>1.204</v>
      </c>
      <c r="Q4711">
        <v>1.198</v>
      </c>
      <c r="R4711">
        <v>0.98</v>
      </c>
      <c r="S4711">
        <v>0.42399999999999999</v>
      </c>
    </row>
    <row r="4712" spans="1:19" x14ac:dyDescent="0.3">
      <c r="A4712">
        <v>240</v>
      </c>
      <c r="B4712">
        <v>-0.14499999999999999</v>
      </c>
      <c r="C4712">
        <v>-1.1539999999999999</v>
      </c>
      <c r="D4712">
        <v>-2.14</v>
      </c>
      <c r="E4712">
        <v>-2.988</v>
      </c>
      <c r="F4712">
        <v>-3.1859999999999999</v>
      </c>
      <c r="G4712">
        <v>4.2</v>
      </c>
      <c r="H4712">
        <v>0</v>
      </c>
      <c r="I4712">
        <v>4</v>
      </c>
      <c r="J4712">
        <v>-0.16600000000000001</v>
      </c>
      <c r="K4712">
        <v>-1.159</v>
      </c>
      <c r="L4712">
        <v>-2.1560000000000001</v>
      </c>
      <c r="M4712">
        <v>-2.996</v>
      </c>
      <c r="N4712">
        <v>-3.202</v>
      </c>
      <c r="O4712">
        <v>1.1930000000000001</v>
      </c>
      <c r="P4712">
        <v>1.1990000000000001</v>
      </c>
      <c r="Q4712">
        <v>1.1919999999999999</v>
      </c>
      <c r="R4712">
        <v>0.98299999999999998</v>
      </c>
      <c r="S4712">
        <v>0.42299999999999999</v>
      </c>
    </row>
    <row r="4713" spans="1:19" x14ac:dyDescent="0.3">
      <c r="A4713">
        <v>300</v>
      </c>
      <c r="B4713">
        <v>-0.14499999999999999</v>
      </c>
      <c r="C4713">
        <v>-1.1539999999999999</v>
      </c>
      <c r="D4713">
        <v>-2.14</v>
      </c>
      <c r="E4713">
        <v>-2.988</v>
      </c>
      <c r="F4713">
        <v>-3.1859999999999999</v>
      </c>
      <c r="G4713">
        <v>4.2</v>
      </c>
      <c r="H4713">
        <v>0</v>
      </c>
      <c r="I4713">
        <v>4</v>
      </c>
      <c r="J4713">
        <v>-0.16700000000000001</v>
      </c>
      <c r="K4713">
        <v>-1.1599999999999999</v>
      </c>
      <c r="L4713">
        <v>-2.1560000000000001</v>
      </c>
      <c r="M4713">
        <v>-2.9950000000000001</v>
      </c>
      <c r="N4713">
        <v>-3.1989999999999998</v>
      </c>
      <c r="O4713">
        <v>1.1950000000000001</v>
      </c>
      <c r="P4713">
        <v>1.2010000000000001</v>
      </c>
      <c r="Q4713">
        <v>1.194</v>
      </c>
      <c r="R4713">
        <v>0.97799999999999998</v>
      </c>
      <c r="S4713">
        <v>0.42199999999999999</v>
      </c>
    </row>
    <row r="4714" spans="1:19" x14ac:dyDescent="0.3">
      <c r="A4714">
        <v>360</v>
      </c>
      <c r="B4714">
        <v>-0.14499999999999999</v>
      </c>
      <c r="C4714">
        <v>-1.1539999999999999</v>
      </c>
      <c r="D4714">
        <v>-2.14</v>
      </c>
      <c r="E4714">
        <v>-2.988</v>
      </c>
      <c r="F4714">
        <v>-3.1859999999999999</v>
      </c>
      <c r="G4714">
        <v>4.2</v>
      </c>
      <c r="H4714">
        <v>0</v>
      </c>
      <c r="I4714">
        <v>4</v>
      </c>
      <c r="J4714">
        <v>-0.16700000000000001</v>
      </c>
      <c r="K4714">
        <v>-1.161</v>
      </c>
      <c r="L4714">
        <v>-2.157</v>
      </c>
      <c r="M4714">
        <v>-2.9929999999999999</v>
      </c>
      <c r="N4714">
        <v>-3.1960000000000002</v>
      </c>
      <c r="O4714">
        <v>1.1950000000000001</v>
      </c>
      <c r="P4714">
        <v>1.1990000000000001</v>
      </c>
      <c r="Q4714">
        <v>1.1970000000000001</v>
      </c>
      <c r="R4714">
        <v>0.97099999999999997</v>
      </c>
      <c r="S4714">
        <v>0.42099999999999999</v>
      </c>
    </row>
    <row r="4715" spans="1:19" x14ac:dyDescent="0.3">
      <c r="A4715">
        <v>420</v>
      </c>
      <c r="B4715">
        <v>-0.14499999999999999</v>
      </c>
      <c r="C4715">
        <v>-1.1539999999999999</v>
      </c>
      <c r="D4715">
        <v>-2.14</v>
      </c>
      <c r="E4715">
        <v>-2.988</v>
      </c>
      <c r="F4715">
        <v>-3.1859999999999999</v>
      </c>
      <c r="G4715">
        <v>4.2</v>
      </c>
      <c r="H4715">
        <v>0</v>
      </c>
      <c r="I4715">
        <v>4</v>
      </c>
      <c r="J4715">
        <v>-0.16700000000000001</v>
      </c>
      <c r="K4715">
        <v>-1.161</v>
      </c>
      <c r="L4715">
        <v>-2.1560000000000001</v>
      </c>
      <c r="M4715">
        <v>-2.992</v>
      </c>
      <c r="N4715">
        <v>-3.1930000000000001</v>
      </c>
      <c r="O4715">
        <v>1.196</v>
      </c>
      <c r="P4715">
        <v>1.198</v>
      </c>
      <c r="Q4715">
        <v>1.196</v>
      </c>
      <c r="R4715">
        <v>0.96699999999999997</v>
      </c>
      <c r="S4715">
        <v>0.42099999999999999</v>
      </c>
    </row>
    <row r="4716" spans="1:19" x14ac:dyDescent="0.3">
      <c r="A4716">
        <v>480</v>
      </c>
      <c r="B4716">
        <v>-0.14499999999999999</v>
      </c>
      <c r="C4716">
        <v>-1.1539999999999999</v>
      </c>
      <c r="D4716">
        <v>-2.14</v>
      </c>
      <c r="E4716">
        <v>-2.988</v>
      </c>
      <c r="F4716">
        <v>-3.1859999999999999</v>
      </c>
      <c r="G4716">
        <v>4.2</v>
      </c>
      <c r="H4716">
        <v>0</v>
      </c>
      <c r="I4716">
        <v>4</v>
      </c>
      <c r="J4716">
        <v>-0.16700000000000001</v>
      </c>
      <c r="K4716">
        <v>-1.1619999999999999</v>
      </c>
      <c r="L4716">
        <v>-2.1560000000000001</v>
      </c>
      <c r="M4716">
        <v>-2.9910000000000001</v>
      </c>
      <c r="N4716">
        <v>-3.1909999999999998</v>
      </c>
      <c r="O4716">
        <v>1.196</v>
      </c>
      <c r="P4716">
        <v>1.198</v>
      </c>
      <c r="Q4716">
        <v>1.1950000000000001</v>
      </c>
      <c r="R4716">
        <v>0.96499999999999997</v>
      </c>
      <c r="S4716">
        <v>0.42</v>
      </c>
    </row>
    <row r="4717" spans="1:19" x14ac:dyDescent="0.3">
      <c r="A4717">
        <v>540</v>
      </c>
      <c r="B4717">
        <v>-0.14499999999999999</v>
      </c>
      <c r="C4717">
        <v>-1.1539999999999999</v>
      </c>
      <c r="D4717">
        <v>-2.14</v>
      </c>
      <c r="E4717">
        <v>-2.988</v>
      </c>
      <c r="F4717">
        <v>-3.1859999999999999</v>
      </c>
      <c r="G4717">
        <v>4.2</v>
      </c>
      <c r="H4717">
        <v>0</v>
      </c>
      <c r="I4717">
        <v>4</v>
      </c>
      <c r="J4717">
        <v>-0.16700000000000001</v>
      </c>
      <c r="K4717">
        <v>-1.163</v>
      </c>
      <c r="L4717">
        <v>-2.1560000000000001</v>
      </c>
      <c r="M4717">
        <v>-2.9889999999999999</v>
      </c>
      <c r="N4717">
        <v>-3.1880000000000002</v>
      </c>
      <c r="O4717">
        <v>1.196</v>
      </c>
      <c r="P4717">
        <v>1.198</v>
      </c>
      <c r="Q4717">
        <v>1.194</v>
      </c>
      <c r="R4717">
        <v>0.96199999999999997</v>
      </c>
      <c r="S4717">
        <v>0.41899999999999998</v>
      </c>
    </row>
    <row r="4718" spans="1:19" x14ac:dyDescent="0.3">
      <c r="A4718">
        <v>600</v>
      </c>
      <c r="B4718">
        <v>-0.14499999999999999</v>
      </c>
      <c r="C4718">
        <v>-1.1539999999999999</v>
      </c>
      <c r="D4718">
        <v>-2.14</v>
      </c>
      <c r="E4718">
        <v>-2.988</v>
      </c>
      <c r="F4718">
        <v>-3.1859999999999999</v>
      </c>
      <c r="G4718">
        <v>4.2</v>
      </c>
      <c r="H4718">
        <v>0</v>
      </c>
      <c r="I4718">
        <v>4</v>
      </c>
      <c r="J4718">
        <v>-0.16800000000000001</v>
      </c>
      <c r="K4718">
        <v>-1.163</v>
      </c>
      <c r="L4718">
        <v>-2.1560000000000001</v>
      </c>
      <c r="M4718">
        <v>-2.988</v>
      </c>
      <c r="N4718">
        <v>-3.1859999999999999</v>
      </c>
      <c r="O4718">
        <v>1.1970000000000001</v>
      </c>
      <c r="P4718">
        <v>1.1970000000000001</v>
      </c>
      <c r="Q4718">
        <v>1.1950000000000001</v>
      </c>
      <c r="R4718">
        <v>0.96</v>
      </c>
      <c r="S4718">
        <v>0.41799999999999998</v>
      </c>
    </row>
    <row r="4720" spans="1:19" x14ac:dyDescent="0.3">
      <c r="A4720" t="s">
        <v>0</v>
      </c>
      <c r="B4720" t="s">
        <v>364</v>
      </c>
    </row>
    <row r="4721" spans="1:19" x14ac:dyDescent="0.3">
      <c r="A4721">
        <v>0</v>
      </c>
      <c r="B4721">
        <v>-0.14499999999999999</v>
      </c>
      <c r="C4721">
        <v>-1.1539999999999999</v>
      </c>
      <c r="D4721">
        <v>-2.1389999999999998</v>
      </c>
      <c r="E4721">
        <v>-2.9820000000000002</v>
      </c>
      <c r="F4721">
        <v>-3.1760000000000002</v>
      </c>
      <c r="G4721">
        <v>4.2</v>
      </c>
      <c r="H4721">
        <v>0</v>
      </c>
      <c r="I4721">
        <v>4</v>
      </c>
      <c r="J4721">
        <v>-0.16</v>
      </c>
      <c r="K4721">
        <v>-1.1599999999999999</v>
      </c>
      <c r="L4721">
        <v>-2.1560000000000001</v>
      </c>
      <c r="M4721">
        <v>-2.9889999999999999</v>
      </c>
      <c r="N4721">
        <v>-3.21</v>
      </c>
      <c r="O4721">
        <v>1.1850000000000001</v>
      </c>
      <c r="P4721">
        <v>1.1839999999999999</v>
      </c>
      <c r="Q4721">
        <v>1.179</v>
      </c>
      <c r="R4721">
        <v>0.95499999999999996</v>
      </c>
      <c r="S4721">
        <v>0.44700000000000001</v>
      </c>
    </row>
    <row r="4722" spans="1:19" x14ac:dyDescent="0.3">
      <c r="A4722">
        <v>60</v>
      </c>
      <c r="B4722">
        <v>-0.14499999999999999</v>
      </c>
      <c r="C4722">
        <v>-1.1539999999999999</v>
      </c>
      <c r="D4722">
        <v>-2.1389999999999998</v>
      </c>
      <c r="E4722">
        <v>-2.9820000000000002</v>
      </c>
      <c r="F4722">
        <v>-3.1760000000000002</v>
      </c>
      <c r="G4722">
        <v>4.2</v>
      </c>
      <c r="H4722">
        <v>0</v>
      </c>
      <c r="I4722">
        <v>4</v>
      </c>
      <c r="J4722">
        <v>-0.16</v>
      </c>
      <c r="K4722">
        <v>-1.159</v>
      </c>
      <c r="L4722">
        <v>-2.1589999999999998</v>
      </c>
      <c r="M4722">
        <v>-2.992</v>
      </c>
      <c r="N4722">
        <v>-3.2</v>
      </c>
      <c r="O4722">
        <v>1.1850000000000001</v>
      </c>
      <c r="P4722">
        <v>1.1970000000000001</v>
      </c>
      <c r="Q4722">
        <v>1.1990000000000001</v>
      </c>
      <c r="R4722">
        <v>0.97399999999999998</v>
      </c>
      <c r="S4722">
        <v>0.42299999999999999</v>
      </c>
    </row>
    <row r="4723" spans="1:19" x14ac:dyDescent="0.3">
      <c r="A4723">
        <v>120</v>
      </c>
      <c r="B4723">
        <v>-0.14499999999999999</v>
      </c>
      <c r="C4723">
        <v>-1.1539999999999999</v>
      </c>
      <c r="D4723">
        <v>-2.1389999999999998</v>
      </c>
      <c r="E4723">
        <v>-2.9820000000000002</v>
      </c>
      <c r="F4723">
        <v>-3.1760000000000002</v>
      </c>
      <c r="G4723">
        <v>4.2</v>
      </c>
      <c r="H4723">
        <v>0</v>
      </c>
      <c r="I4723">
        <v>4</v>
      </c>
      <c r="J4723">
        <v>-0.16300000000000001</v>
      </c>
      <c r="K4723">
        <v>-1.159</v>
      </c>
      <c r="L4723">
        <v>-2.1549999999999998</v>
      </c>
      <c r="M4723">
        <v>-2.9860000000000002</v>
      </c>
      <c r="N4723">
        <v>-3.1970000000000001</v>
      </c>
      <c r="O4723">
        <v>1.19</v>
      </c>
      <c r="P4723">
        <v>1.196</v>
      </c>
      <c r="Q4723">
        <v>1.1879999999999999</v>
      </c>
      <c r="R4723">
        <v>0.95799999999999996</v>
      </c>
      <c r="S4723">
        <v>0.42199999999999999</v>
      </c>
    </row>
    <row r="4724" spans="1:19" x14ac:dyDescent="0.3">
      <c r="A4724">
        <v>180</v>
      </c>
      <c r="B4724">
        <v>-0.14499999999999999</v>
      </c>
      <c r="C4724">
        <v>-1.1539999999999999</v>
      </c>
      <c r="D4724">
        <v>-2.1389999999999998</v>
      </c>
      <c r="E4724">
        <v>-2.9820000000000002</v>
      </c>
      <c r="F4724">
        <v>-3.1760000000000002</v>
      </c>
      <c r="G4724">
        <v>4.2</v>
      </c>
      <c r="H4724">
        <v>0</v>
      </c>
      <c r="I4724">
        <v>4</v>
      </c>
      <c r="J4724">
        <v>-0.16600000000000001</v>
      </c>
      <c r="K4724">
        <v>-1.1599999999999999</v>
      </c>
      <c r="L4724">
        <v>-2.157</v>
      </c>
      <c r="M4724">
        <v>-2.99</v>
      </c>
      <c r="N4724">
        <v>-3.1949999999999998</v>
      </c>
      <c r="O4724">
        <v>1.194</v>
      </c>
      <c r="P4724">
        <v>1.204</v>
      </c>
      <c r="Q4724">
        <v>1.198</v>
      </c>
      <c r="R4724">
        <v>0.97399999999999998</v>
      </c>
      <c r="S4724">
        <v>0.42099999999999999</v>
      </c>
    </row>
    <row r="4725" spans="1:19" x14ac:dyDescent="0.3">
      <c r="A4725">
        <v>240</v>
      </c>
      <c r="B4725">
        <v>-0.14499999999999999</v>
      </c>
      <c r="C4725">
        <v>-1.1539999999999999</v>
      </c>
      <c r="D4725">
        <v>-2.1389999999999998</v>
      </c>
      <c r="E4725">
        <v>-2.9820000000000002</v>
      </c>
      <c r="F4725">
        <v>-3.1760000000000002</v>
      </c>
      <c r="G4725">
        <v>4.2</v>
      </c>
      <c r="H4725">
        <v>0</v>
      </c>
      <c r="I4725">
        <v>4</v>
      </c>
      <c r="J4725">
        <v>-0.16600000000000001</v>
      </c>
      <c r="K4725">
        <v>-1.159</v>
      </c>
      <c r="L4725">
        <v>-2.1560000000000001</v>
      </c>
      <c r="M4725">
        <v>-2.9910000000000001</v>
      </c>
      <c r="N4725">
        <v>-3.1920000000000002</v>
      </c>
      <c r="O4725">
        <v>1.1930000000000001</v>
      </c>
      <c r="P4725">
        <v>1.1990000000000001</v>
      </c>
      <c r="Q4725">
        <v>1.1919999999999999</v>
      </c>
      <c r="R4725">
        <v>0.97699999999999998</v>
      </c>
      <c r="S4725">
        <v>0.42</v>
      </c>
    </row>
    <row r="4726" spans="1:19" x14ac:dyDescent="0.3">
      <c r="A4726">
        <v>300</v>
      </c>
      <c r="B4726">
        <v>-0.14499999999999999</v>
      </c>
      <c r="C4726">
        <v>-1.1539999999999999</v>
      </c>
      <c r="D4726">
        <v>-2.1389999999999998</v>
      </c>
      <c r="E4726">
        <v>-2.9820000000000002</v>
      </c>
      <c r="F4726">
        <v>-3.1760000000000002</v>
      </c>
      <c r="G4726">
        <v>4.2</v>
      </c>
      <c r="H4726">
        <v>0</v>
      </c>
      <c r="I4726">
        <v>4</v>
      </c>
      <c r="J4726">
        <v>-0.16700000000000001</v>
      </c>
      <c r="K4726">
        <v>-1.161</v>
      </c>
      <c r="L4726">
        <v>-2.1560000000000001</v>
      </c>
      <c r="M4726">
        <v>-2.99</v>
      </c>
      <c r="N4726">
        <v>-3.1890000000000001</v>
      </c>
      <c r="O4726">
        <v>1.1950000000000001</v>
      </c>
      <c r="P4726">
        <v>1.2010000000000001</v>
      </c>
      <c r="Q4726">
        <v>1.194</v>
      </c>
      <c r="R4726">
        <v>0.97099999999999997</v>
      </c>
      <c r="S4726">
        <v>0.41899999999999998</v>
      </c>
    </row>
    <row r="4727" spans="1:19" x14ac:dyDescent="0.3">
      <c r="A4727">
        <v>360</v>
      </c>
      <c r="B4727">
        <v>-0.14499999999999999</v>
      </c>
      <c r="C4727">
        <v>-1.1539999999999999</v>
      </c>
      <c r="D4727">
        <v>-2.1389999999999998</v>
      </c>
      <c r="E4727">
        <v>-2.9820000000000002</v>
      </c>
      <c r="F4727">
        <v>-3.1760000000000002</v>
      </c>
      <c r="G4727">
        <v>4.2</v>
      </c>
      <c r="H4727">
        <v>0</v>
      </c>
      <c r="I4727">
        <v>4</v>
      </c>
      <c r="J4727">
        <v>-0.16700000000000001</v>
      </c>
      <c r="K4727">
        <v>-1.161</v>
      </c>
      <c r="L4727">
        <v>-2.1560000000000001</v>
      </c>
      <c r="M4727">
        <v>-2.988</v>
      </c>
      <c r="N4727">
        <v>-3.1859999999999999</v>
      </c>
      <c r="O4727">
        <v>1.1950000000000001</v>
      </c>
      <c r="P4727">
        <v>1.1990000000000001</v>
      </c>
      <c r="Q4727">
        <v>1.196</v>
      </c>
      <c r="R4727">
        <v>0.96499999999999997</v>
      </c>
      <c r="S4727">
        <v>0.41799999999999998</v>
      </c>
    </row>
    <row r="4728" spans="1:19" x14ac:dyDescent="0.3">
      <c r="A4728">
        <v>420</v>
      </c>
      <c r="B4728">
        <v>-0.14499999999999999</v>
      </c>
      <c r="C4728">
        <v>-1.1539999999999999</v>
      </c>
      <c r="D4728">
        <v>-2.1389999999999998</v>
      </c>
      <c r="E4728">
        <v>-2.9820000000000002</v>
      </c>
      <c r="F4728">
        <v>-3.1760000000000002</v>
      </c>
      <c r="G4728">
        <v>4.2</v>
      </c>
      <c r="H4728">
        <v>0</v>
      </c>
      <c r="I4728">
        <v>4</v>
      </c>
      <c r="J4728">
        <v>-0.16700000000000001</v>
      </c>
      <c r="K4728">
        <v>-1.161</v>
      </c>
      <c r="L4728">
        <v>-2.1560000000000001</v>
      </c>
      <c r="M4728">
        <v>-2.9860000000000002</v>
      </c>
      <c r="N4728">
        <v>-3.1829999999999998</v>
      </c>
      <c r="O4728">
        <v>1.196</v>
      </c>
      <c r="P4728">
        <v>1.198</v>
      </c>
      <c r="Q4728">
        <v>1.196</v>
      </c>
      <c r="R4728">
        <v>0.96099999999999997</v>
      </c>
      <c r="S4728">
        <v>0.41699999999999998</v>
      </c>
    </row>
    <row r="4729" spans="1:19" x14ac:dyDescent="0.3">
      <c r="A4729">
        <v>480</v>
      </c>
      <c r="B4729">
        <v>-0.14499999999999999</v>
      </c>
      <c r="C4729">
        <v>-1.1539999999999999</v>
      </c>
      <c r="D4729">
        <v>-2.1389999999999998</v>
      </c>
      <c r="E4729">
        <v>-2.9820000000000002</v>
      </c>
      <c r="F4729">
        <v>-3.1760000000000002</v>
      </c>
      <c r="G4729">
        <v>4.2</v>
      </c>
      <c r="H4729">
        <v>0</v>
      </c>
      <c r="I4729">
        <v>4</v>
      </c>
      <c r="J4729">
        <v>-0.16700000000000001</v>
      </c>
      <c r="K4729">
        <v>-1.1619999999999999</v>
      </c>
      <c r="L4729">
        <v>-2.1560000000000001</v>
      </c>
      <c r="M4729">
        <v>-2.9849999999999999</v>
      </c>
      <c r="N4729">
        <v>-3.181</v>
      </c>
      <c r="O4729">
        <v>1.196</v>
      </c>
      <c r="P4729">
        <v>1.198</v>
      </c>
      <c r="Q4729">
        <v>1.194</v>
      </c>
      <c r="R4729">
        <v>0.95799999999999996</v>
      </c>
      <c r="S4729">
        <v>0.41599999999999998</v>
      </c>
    </row>
    <row r="4730" spans="1:19" x14ac:dyDescent="0.3">
      <c r="A4730">
        <v>540</v>
      </c>
      <c r="B4730">
        <v>-0.14499999999999999</v>
      </c>
      <c r="C4730">
        <v>-1.1539999999999999</v>
      </c>
      <c r="D4730">
        <v>-2.1389999999999998</v>
      </c>
      <c r="E4730">
        <v>-2.9820000000000002</v>
      </c>
      <c r="F4730">
        <v>-3.1760000000000002</v>
      </c>
      <c r="G4730">
        <v>4.2</v>
      </c>
      <c r="H4730">
        <v>0</v>
      </c>
      <c r="I4730">
        <v>4</v>
      </c>
      <c r="J4730">
        <v>-0.16700000000000001</v>
      </c>
      <c r="K4730">
        <v>-1.163</v>
      </c>
      <c r="L4730">
        <v>-2.1560000000000001</v>
      </c>
      <c r="M4730">
        <v>-2.984</v>
      </c>
      <c r="N4730">
        <v>-3.1779999999999999</v>
      </c>
      <c r="O4730">
        <v>1.196</v>
      </c>
      <c r="P4730">
        <v>1.198</v>
      </c>
      <c r="Q4730">
        <v>1.194</v>
      </c>
      <c r="R4730">
        <v>0.95599999999999996</v>
      </c>
      <c r="S4730">
        <v>0.41599999999999998</v>
      </c>
    </row>
    <row r="4731" spans="1:19" x14ac:dyDescent="0.3">
      <c r="A4731">
        <v>600</v>
      </c>
      <c r="B4731">
        <v>-0.14499999999999999</v>
      </c>
      <c r="C4731">
        <v>-1.1539999999999999</v>
      </c>
      <c r="D4731">
        <v>-2.1389999999999998</v>
      </c>
      <c r="E4731">
        <v>-2.9820000000000002</v>
      </c>
      <c r="F4731">
        <v>-3.1760000000000002</v>
      </c>
      <c r="G4731">
        <v>4.2</v>
      </c>
      <c r="H4731">
        <v>0</v>
      </c>
      <c r="I4731">
        <v>4</v>
      </c>
      <c r="J4731">
        <v>-0.16800000000000001</v>
      </c>
      <c r="K4731">
        <v>-1.163</v>
      </c>
      <c r="L4731">
        <v>-2.1560000000000001</v>
      </c>
      <c r="M4731">
        <v>-2.9820000000000002</v>
      </c>
      <c r="N4731">
        <v>-3.1760000000000002</v>
      </c>
      <c r="O4731">
        <v>1.1970000000000001</v>
      </c>
      <c r="P4731">
        <v>1.1970000000000001</v>
      </c>
      <c r="Q4731">
        <v>1.194</v>
      </c>
      <c r="R4731">
        <v>0.95399999999999996</v>
      </c>
      <c r="S4731">
        <v>0.41499999999999998</v>
      </c>
    </row>
    <row r="4733" spans="1:19" x14ac:dyDescent="0.3">
      <c r="A4733" t="s">
        <v>0</v>
      </c>
      <c r="B4733" t="s">
        <v>365</v>
      </c>
    </row>
    <row r="4734" spans="1:19" x14ac:dyDescent="0.3">
      <c r="A4734">
        <v>0</v>
      </c>
      <c r="B4734">
        <v>-0.14499999999999999</v>
      </c>
      <c r="C4734">
        <v>-1.1539999999999999</v>
      </c>
      <c r="D4734">
        <v>-2.1389999999999998</v>
      </c>
      <c r="E4734">
        <v>-2.9769999999999999</v>
      </c>
      <c r="F4734">
        <v>-3.1669999999999998</v>
      </c>
      <c r="G4734">
        <v>4.2</v>
      </c>
      <c r="H4734">
        <v>0</v>
      </c>
      <c r="I4734">
        <v>4</v>
      </c>
      <c r="J4734">
        <v>-0.16</v>
      </c>
      <c r="K4734">
        <v>-1.1599999999999999</v>
      </c>
      <c r="L4734">
        <v>-2.1560000000000001</v>
      </c>
      <c r="M4734">
        <v>-2.984</v>
      </c>
      <c r="N4734">
        <v>-3.2</v>
      </c>
      <c r="O4734">
        <v>1.1850000000000001</v>
      </c>
      <c r="P4734">
        <v>1.1839999999999999</v>
      </c>
      <c r="Q4734">
        <v>1.179</v>
      </c>
      <c r="R4734">
        <v>0.94899999999999995</v>
      </c>
      <c r="S4734">
        <v>0.44400000000000001</v>
      </c>
    </row>
    <row r="4735" spans="1:19" x14ac:dyDescent="0.3">
      <c r="A4735">
        <v>60</v>
      </c>
      <c r="B4735">
        <v>-0.14499999999999999</v>
      </c>
      <c r="C4735">
        <v>-1.1539999999999999</v>
      </c>
      <c r="D4735">
        <v>-2.1389999999999998</v>
      </c>
      <c r="E4735">
        <v>-2.9769999999999999</v>
      </c>
      <c r="F4735">
        <v>-3.1669999999999998</v>
      </c>
      <c r="G4735">
        <v>4.2</v>
      </c>
      <c r="H4735">
        <v>0</v>
      </c>
      <c r="I4735">
        <v>4</v>
      </c>
      <c r="J4735">
        <v>-0.16</v>
      </c>
      <c r="K4735">
        <v>-1.159</v>
      </c>
      <c r="L4735">
        <v>-2.1589999999999998</v>
      </c>
      <c r="M4735">
        <v>-2.9870000000000001</v>
      </c>
      <c r="N4735">
        <v>-3.19</v>
      </c>
      <c r="O4735">
        <v>1.1850000000000001</v>
      </c>
      <c r="P4735">
        <v>1.1970000000000001</v>
      </c>
      <c r="Q4735">
        <v>1.198</v>
      </c>
      <c r="R4735">
        <v>0.96799999999999997</v>
      </c>
      <c r="S4735">
        <v>0.41899999999999998</v>
      </c>
    </row>
    <row r="4736" spans="1:19" x14ac:dyDescent="0.3">
      <c r="A4736">
        <v>120</v>
      </c>
      <c r="B4736">
        <v>-0.14499999999999999</v>
      </c>
      <c r="C4736">
        <v>-1.1539999999999999</v>
      </c>
      <c r="D4736">
        <v>-2.1389999999999998</v>
      </c>
      <c r="E4736">
        <v>-2.9769999999999999</v>
      </c>
      <c r="F4736">
        <v>-3.1669999999999998</v>
      </c>
      <c r="G4736">
        <v>4.2</v>
      </c>
      <c r="H4736">
        <v>0</v>
      </c>
      <c r="I4736">
        <v>4</v>
      </c>
      <c r="J4736">
        <v>-0.16300000000000001</v>
      </c>
      <c r="K4736">
        <v>-1.159</v>
      </c>
      <c r="L4736">
        <v>-2.1549999999999998</v>
      </c>
      <c r="M4736">
        <v>-2.98</v>
      </c>
      <c r="N4736">
        <v>-3.1869999999999998</v>
      </c>
      <c r="O4736">
        <v>1.19</v>
      </c>
      <c r="P4736">
        <v>1.196</v>
      </c>
      <c r="Q4736">
        <v>1.1879999999999999</v>
      </c>
      <c r="R4736">
        <v>0.95199999999999996</v>
      </c>
      <c r="S4736">
        <v>0.41899999999999998</v>
      </c>
    </row>
    <row r="4737" spans="1:19" x14ac:dyDescent="0.3">
      <c r="A4737">
        <v>180</v>
      </c>
      <c r="B4737">
        <v>-0.14499999999999999</v>
      </c>
      <c r="C4737">
        <v>-1.1539999999999999</v>
      </c>
      <c r="D4737">
        <v>-2.1389999999999998</v>
      </c>
      <c r="E4737">
        <v>-2.9769999999999999</v>
      </c>
      <c r="F4737">
        <v>-3.1669999999999998</v>
      </c>
      <c r="G4737">
        <v>4.2</v>
      </c>
      <c r="H4737">
        <v>0</v>
      </c>
      <c r="I4737">
        <v>4</v>
      </c>
      <c r="J4737">
        <v>-0.16600000000000001</v>
      </c>
      <c r="K4737">
        <v>-1.1599999999999999</v>
      </c>
      <c r="L4737">
        <v>-2.157</v>
      </c>
      <c r="M4737">
        <v>-2.9849999999999999</v>
      </c>
      <c r="N4737">
        <v>-3.1850000000000001</v>
      </c>
      <c r="O4737">
        <v>1.194</v>
      </c>
      <c r="P4737">
        <v>1.204</v>
      </c>
      <c r="Q4737">
        <v>1.1970000000000001</v>
      </c>
      <c r="R4737">
        <v>0.96799999999999997</v>
      </c>
      <c r="S4737">
        <v>0.41799999999999998</v>
      </c>
    </row>
    <row r="4738" spans="1:19" x14ac:dyDescent="0.3">
      <c r="A4738">
        <v>240</v>
      </c>
      <c r="B4738">
        <v>-0.14499999999999999</v>
      </c>
      <c r="C4738">
        <v>-1.1539999999999999</v>
      </c>
      <c r="D4738">
        <v>-2.1389999999999998</v>
      </c>
      <c r="E4738">
        <v>-2.9769999999999999</v>
      </c>
      <c r="F4738">
        <v>-3.1669999999999998</v>
      </c>
      <c r="G4738">
        <v>4.2</v>
      </c>
      <c r="H4738">
        <v>0</v>
      </c>
      <c r="I4738">
        <v>4</v>
      </c>
      <c r="J4738">
        <v>-0.16600000000000001</v>
      </c>
      <c r="K4738">
        <v>-1.159</v>
      </c>
      <c r="L4738">
        <v>-2.1549999999999998</v>
      </c>
      <c r="M4738">
        <v>-2.9860000000000002</v>
      </c>
      <c r="N4738">
        <v>-3.1819999999999999</v>
      </c>
      <c r="O4738">
        <v>1.1930000000000001</v>
      </c>
      <c r="P4738">
        <v>1.1990000000000001</v>
      </c>
      <c r="Q4738">
        <v>1.1910000000000001</v>
      </c>
      <c r="R4738">
        <v>0.97099999999999997</v>
      </c>
      <c r="S4738">
        <v>0.41699999999999998</v>
      </c>
    </row>
    <row r="4739" spans="1:19" x14ac:dyDescent="0.3">
      <c r="A4739">
        <v>300</v>
      </c>
      <c r="B4739">
        <v>-0.14499999999999999</v>
      </c>
      <c r="C4739">
        <v>-1.1539999999999999</v>
      </c>
      <c r="D4739">
        <v>-2.1389999999999998</v>
      </c>
      <c r="E4739">
        <v>-2.9769999999999999</v>
      </c>
      <c r="F4739">
        <v>-3.1669999999999998</v>
      </c>
      <c r="G4739">
        <v>4.2</v>
      </c>
      <c r="H4739">
        <v>0</v>
      </c>
      <c r="I4739">
        <v>4</v>
      </c>
      <c r="J4739">
        <v>-0.16700000000000001</v>
      </c>
      <c r="K4739">
        <v>-1.161</v>
      </c>
      <c r="L4739">
        <v>-2.1560000000000001</v>
      </c>
      <c r="M4739">
        <v>-2.9849999999999999</v>
      </c>
      <c r="N4739">
        <v>-3.1789999999999998</v>
      </c>
      <c r="O4739">
        <v>1.1950000000000001</v>
      </c>
      <c r="P4739">
        <v>1.2010000000000001</v>
      </c>
      <c r="Q4739">
        <v>1.1930000000000001</v>
      </c>
      <c r="R4739">
        <v>0.96499999999999997</v>
      </c>
      <c r="S4739">
        <v>0.41599999999999998</v>
      </c>
    </row>
    <row r="4740" spans="1:19" x14ac:dyDescent="0.3">
      <c r="A4740">
        <v>360</v>
      </c>
      <c r="B4740">
        <v>-0.14499999999999999</v>
      </c>
      <c r="C4740">
        <v>-1.1539999999999999</v>
      </c>
      <c r="D4740">
        <v>-2.1389999999999998</v>
      </c>
      <c r="E4740">
        <v>-2.9769999999999999</v>
      </c>
      <c r="F4740">
        <v>-3.1669999999999998</v>
      </c>
      <c r="G4740">
        <v>4.2</v>
      </c>
      <c r="H4740">
        <v>0</v>
      </c>
      <c r="I4740">
        <v>4</v>
      </c>
      <c r="J4740">
        <v>-0.16700000000000001</v>
      </c>
      <c r="K4740">
        <v>-1.161</v>
      </c>
      <c r="L4740">
        <v>-2.1560000000000001</v>
      </c>
      <c r="M4740">
        <v>-2.9830000000000001</v>
      </c>
      <c r="N4740">
        <v>-3.1760000000000002</v>
      </c>
      <c r="O4740">
        <v>1.1950000000000001</v>
      </c>
      <c r="P4740">
        <v>1.1990000000000001</v>
      </c>
      <c r="Q4740">
        <v>1.196</v>
      </c>
      <c r="R4740">
        <v>0.95799999999999996</v>
      </c>
      <c r="S4740">
        <v>0.41499999999999998</v>
      </c>
    </row>
    <row r="4741" spans="1:19" x14ac:dyDescent="0.3">
      <c r="A4741">
        <v>420</v>
      </c>
      <c r="B4741">
        <v>-0.14499999999999999</v>
      </c>
      <c r="C4741">
        <v>-1.1539999999999999</v>
      </c>
      <c r="D4741">
        <v>-2.1389999999999998</v>
      </c>
      <c r="E4741">
        <v>-2.9769999999999999</v>
      </c>
      <c r="F4741">
        <v>-3.1669999999999998</v>
      </c>
      <c r="G4741">
        <v>4.2</v>
      </c>
      <c r="H4741">
        <v>0</v>
      </c>
      <c r="I4741">
        <v>4</v>
      </c>
      <c r="J4741">
        <v>-0.16700000000000001</v>
      </c>
      <c r="K4741">
        <v>-1.161</v>
      </c>
      <c r="L4741">
        <v>-2.1560000000000001</v>
      </c>
      <c r="M4741">
        <v>-2.9809999999999999</v>
      </c>
      <c r="N4741">
        <v>-3.1739999999999999</v>
      </c>
      <c r="O4741">
        <v>1.196</v>
      </c>
      <c r="P4741">
        <v>1.198</v>
      </c>
      <c r="Q4741">
        <v>1.1950000000000001</v>
      </c>
      <c r="R4741">
        <v>0.95499999999999996</v>
      </c>
      <c r="S4741">
        <v>0.41399999999999998</v>
      </c>
    </row>
    <row r="4742" spans="1:19" x14ac:dyDescent="0.3">
      <c r="A4742">
        <v>480</v>
      </c>
      <c r="B4742">
        <v>-0.14499999999999999</v>
      </c>
      <c r="C4742">
        <v>-1.1539999999999999</v>
      </c>
      <c r="D4742">
        <v>-2.1389999999999998</v>
      </c>
      <c r="E4742">
        <v>-2.9769999999999999</v>
      </c>
      <c r="F4742">
        <v>-3.1669999999999998</v>
      </c>
      <c r="G4742">
        <v>4.2</v>
      </c>
      <c r="H4742">
        <v>0</v>
      </c>
      <c r="I4742">
        <v>4</v>
      </c>
      <c r="J4742">
        <v>-0.16700000000000001</v>
      </c>
      <c r="K4742">
        <v>-1.1619999999999999</v>
      </c>
      <c r="L4742">
        <v>-2.1560000000000001</v>
      </c>
      <c r="M4742">
        <v>-2.98</v>
      </c>
      <c r="N4742">
        <v>-3.1709999999999998</v>
      </c>
      <c r="O4742">
        <v>1.196</v>
      </c>
      <c r="P4742">
        <v>1.198</v>
      </c>
      <c r="Q4742">
        <v>1.194</v>
      </c>
      <c r="R4742">
        <v>0.95199999999999996</v>
      </c>
      <c r="S4742">
        <v>0.41299999999999998</v>
      </c>
    </row>
    <row r="4743" spans="1:19" x14ac:dyDescent="0.3">
      <c r="A4743">
        <v>540</v>
      </c>
      <c r="B4743">
        <v>-0.14499999999999999</v>
      </c>
      <c r="C4743">
        <v>-1.1539999999999999</v>
      </c>
      <c r="D4743">
        <v>-2.1389999999999998</v>
      </c>
      <c r="E4743">
        <v>-2.9769999999999999</v>
      </c>
      <c r="F4743">
        <v>-3.1669999999999998</v>
      </c>
      <c r="G4743">
        <v>4.2</v>
      </c>
      <c r="H4743">
        <v>0</v>
      </c>
      <c r="I4743">
        <v>4</v>
      </c>
      <c r="J4743">
        <v>-0.16700000000000001</v>
      </c>
      <c r="K4743">
        <v>-1.163</v>
      </c>
      <c r="L4743">
        <v>-2.1560000000000001</v>
      </c>
      <c r="M4743">
        <v>-2.9790000000000001</v>
      </c>
      <c r="N4743">
        <v>-3.169</v>
      </c>
      <c r="O4743">
        <v>1.196</v>
      </c>
      <c r="P4743">
        <v>1.198</v>
      </c>
      <c r="Q4743">
        <v>1.194</v>
      </c>
      <c r="R4743">
        <v>0.95</v>
      </c>
      <c r="S4743">
        <v>0.41199999999999998</v>
      </c>
    </row>
    <row r="4744" spans="1:19" x14ac:dyDescent="0.3">
      <c r="A4744">
        <v>600</v>
      </c>
      <c r="B4744">
        <v>-0.14499999999999999</v>
      </c>
      <c r="C4744">
        <v>-1.1539999999999999</v>
      </c>
      <c r="D4744">
        <v>-2.1389999999999998</v>
      </c>
      <c r="E4744">
        <v>-2.9769999999999999</v>
      </c>
      <c r="F4744">
        <v>-3.1669999999999998</v>
      </c>
      <c r="G4744">
        <v>4.2</v>
      </c>
      <c r="H4744">
        <v>0</v>
      </c>
      <c r="I4744">
        <v>4</v>
      </c>
      <c r="J4744">
        <v>-0.16800000000000001</v>
      </c>
      <c r="K4744">
        <v>-1.163</v>
      </c>
      <c r="L4744">
        <v>-2.1560000000000001</v>
      </c>
      <c r="M4744">
        <v>-2.9769999999999999</v>
      </c>
      <c r="N4744">
        <v>-3.1669999999999998</v>
      </c>
      <c r="O4744">
        <v>1.1970000000000001</v>
      </c>
      <c r="P4744">
        <v>1.1970000000000001</v>
      </c>
      <c r="Q4744">
        <v>1.194</v>
      </c>
      <c r="R4744">
        <v>0.94699999999999995</v>
      </c>
      <c r="S4744">
        <v>0.41199999999999998</v>
      </c>
    </row>
    <row r="4746" spans="1:19" x14ac:dyDescent="0.3">
      <c r="A4746" t="s">
        <v>0</v>
      </c>
      <c r="B4746" t="s">
        <v>366</v>
      </c>
    </row>
    <row r="4747" spans="1:19" x14ac:dyDescent="0.3">
      <c r="A4747">
        <v>0</v>
      </c>
      <c r="B4747">
        <v>-0.14499999999999999</v>
      </c>
      <c r="C4747">
        <v>-1.1539999999999999</v>
      </c>
      <c r="D4747">
        <v>-2.1389999999999998</v>
      </c>
      <c r="E4747">
        <v>-2.9710000000000001</v>
      </c>
      <c r="F4747">
        <v>-3.157</v>
      </c>
      <c r="G4747">
        <v>4.2</v>
      </c>
      <c r="H4747">
        <v>0</v>
      </c>
      <c r="I4747">
        <v>4</v>
      </c>
      <c r="J4747">
        <v>-0.16</v>
      </c>
      <c r="K4747">
        <v>-1.1599999999999999</v>
      </c>
      <c r="L4747">
        <v>-2.1560000000000001</v>
      </c>
      <c r="M4747">
        <v>-2.9790000000000001</v>
      </c>
      <c r="N4747">
        <v>-3.19</v>
      </c>
      <c r="O4747">
        <v>1.1850000000000001</v>
      </c>
      <c r="P4747">
        <v>1.1839999999999999</v>
      </c>
      <c r="Q4747">
        <v>1.1779999999999999</v>
      </c>
      <c r="R4747">
        <v>0.94399999999999995</v>
      </c>
      <c r="S4747">
        <v>0.44</v>
      </c>
    </row>
    <row r="4748" spans="1:19" x14ac:dyDescent="0.3">
      <c r="A4748">
        <v>60</v>
      </c>
      <c r="B4748">
        <v>-0.14499999999999999</v>
      </c>
      <c r="C4748">
        <v>-1.1539999999999999</v>
      </c>
      <c r="D4748">
        <v>-2.1389999999999998</v>
      </c>
      <c r="E4748">
        <v>-2.9710000000000001</v>
      </c>
      <c r="F4748">
        <v>-3.157</v>
      </c>
      <c r="G4748">
        <v>4.2</v>
      </c>
      <c r="H4748">
        <v>0</v>
      </c>
      <c r="I4748">
        <v>4</v>
      </c>
      <c r="J4748">
        <v>-0.16</v>
      </c>
      <c r="K4748">
        <v>-1.159</v>
      </c>
      <c r="L4748">
        <v>-2.1589999999999998</v>
      </c>
      <c r="M4748">
        <v>-2.9820000000000002</v>
      </c>
      <c r="N4748">
        <v>-3.18</v>
      </c>
      <c r="O4748">
        <v>1.1850000000000001</v>
      </c>
      <c r="P4748">
        <v>1.1970000000000001</v>
      </c>
      <c r="Q4748">
        <v>1.198</v>
      </c>
      <c r="R4748">
        <v>0.96199999999999997</v>
      </c>
      <c r="S4748">
        <v>0.41599999999999998</v>
      </c>
    </row>
    <row r="4749" spans="1:19" x14ac:dyDescent="0.3">
      <c r="A4749">
        <v>120</v>
      </c>
      <c r="B4749">
        <v>-0.14499999999999999</v>
      </c>
      <c r="C4749">
        <v>-1.1539999999999999</v>
      </c>
      <c r="D4749">
        <v>-2.1389999999999998</v>
      </c>
      <c r="E4749">
        <v>-2.9710000000000001</v>
      </c>
      <c r="F4749">
        <v>-3.157</v>
      </c>
      <c r="G4749">
        <v>4.2</v>
      </c>
      <c r="H4749">
        <v>0</v>
      </c>
      <c r="I4749">
        <v>4</v>
      </c>
      <c r="J4749">
        <v>-0.16300000000000001</v>
      </c>
      <c r="K4749">
        <v>-1.1579999999999999</v>
      </c>
      <c r="L4749">
        <v>-2.1549999999999998</v>
      </c>
      <c r="M4749">
        <v>-2.9750000000000001</v>
      </c>
      <c r="N4749">
        <v>-3.177</v>
      </c>
      <c r="O4749">
        <v>1.19</v>
      </c>
      <c r="P4749">
        <v>1.1950000000000001</v>
      </c>
      <c r="Q4749">
        <v>1.1879999999999999</v>
      </c>
      <c r="R4749">
        <v>0.94599999999999995</v>
      </c>
      <c r="S4749">
        <v>0.41499999999999998</v>
      </c>
    </row>
    <row r="4750" spans="1:19" x14ac:dyDescent="0.3">
      <c r="A4750">
        <v>180</v>
      </c>
      <c r="B4750">
        <v>-0.14499999999999999</v>
      </c>
      <c r="C4750">
        <v>-1.1539999999999999</v>
      </c>
      <c r="D4750">
        <v>-2.1389999999999998</v>
      </c>
      <c r="E4750">
        <v>-2.9710000000000001</v>
      </c>
      <c r="F4750">
        <v>-3.157</v>
      </c>
      <c r="G4750">
        <v>4.2</v>
      </c>
      <c r="H4750">
        <v>0</v>
      </c>
      <c r="I4750">
        <v>4</v>
      </c>
      <c r="J4750">
        <v>-0.16600000000000001</v>
      </c>
      <c r="K4750">
        <v>-1.1599999999999999</v>
      </c>
      <c r="L4750">
        <v>-2.157</v>
      </c>
      <c r="M4750">
        <v>-2.9790000000000001</v>
      </c>
      <c r="N4750">
        <v>-3.1749999999999998</v>
      </c>
      <c r="O4750">
        <v>1.194</v>
      </c>
      <c r="P4750">
        <v>1.204</v>
      </c>
      <c r="Q4750">
        <v>1.1970000000000001</v>
      </c>
      <c r="R4750">
        <v>0.96199999999999997</v>
      </c>
      <c r="S4750">
        <v>0.41399999999999998</v>
      </c>
    </row>
    <row r="4751" spans="1:19" x14ac:dyDescent="0.3">
      <c r="A4751">
        <v>240</v>
      </c>
      <c r="B4751">
        <v>-0.14499999999999999</v>
      </c>
      <c r="C4751">
        <v>-1.1539999999999999</v>
      </c>
      <c r="D4751">
        <v>-2.1389999999999998</v>
      </c>
      <c r="E4751">
        <v>-2.9710000000000001</v>
      </c>
      <c r="F4751">
        <v>-3.157</v>
      </c>
      <c r="G4751">
        <v>4.2</v>
      </c>
      <c r="H4751">
        <v>0</v>
      </c>
      <c r="I4751">
        <v>4</v>
      </c>
      <c r="J4751">
        <v>-0.16600000000000001</v>
      </c>
      <c r="K4751">
        <v>-1.159</v>
      </c>
      <c r="L4751">
        <v>-2.1549999999999998</v>
      </c>
      <c r="M4751">
        <v>-2.9809999999999999</v>
      </c>
      <c r="N4751">
        <v>-3.1720000000000002</v>
      </c>
      <c r="O4751">
        <v>1.1930000000000001</v>
      </c>
      <c r="P4751">
        <v>1.1990000000000001</v>
      </c>
      <c r="Q4751">
        <v>1.1910000000000001</v>
      </c>
      <c r="R4751">
        <v>0.96499999999999997</v>
      </c>
      <c r="S4751">
        <v>0.41299999999999998</v>
      </c>
    </row>
    <row r="4752" spans="1:19" x14ac:dyDescent="0.3">
      <c r="A4752">
        <v>300</v>
      </c>
      <c r="B4752">
        <v>-0.14499999999999999</v>
      </c>
      <c r="C4752">
        <v>-1.1539999999999999</v>
      </c>
      <c r="D4752">
        <v>-2.1389999999999998</v>
      </c>
      <c r="E4752">
        <v>-2.9710000000000001</v>
      </c>
      <c r="F4752">
        <v>-3.157</v>
      </c>
      <c r="G4752">
        <v>4.2</v>
      </c>
      <c r="H4752">
        <v>0</v>
      </c>
      <c r="I4752">
        <v>4</v>
      </c>
      <c r="J4752">
        <v>-0.16700000000000001</v>
      </c>
      <c r="K4752">
        <v>-1.161</v>
      </c>
      <c r="L4752">
        <v>-2.1560000000000001</v>
      </c>
      <c r="M4752">
        <v>-2.9790000000000001</v>
      </c>
      <c r="N4752">
        <v>-3.169</v>
      </c>
      <c r="O4752">
        <v>1.1950000000000001</v>
      </c>
      <c r="P4752">
        <v>1.2010000000000001</v>
      </c>
      <c r="Q4752">
        <v>1.1930000000000001</v>
      </c>
      <c r="R4752">
        <v>0.95899999999999996</v>
      </c>
      <c r="S4752">
        <v>0.41199999999999998</v>
      </c>
    </row>
    <row r="4753" spans="1:19" x14ac:dyDescent="0.3">
      <c r="A4753">
        <v>360</v>
      </c>
      <c r="B4753">
        <v>-0.14499999999999999</v>
      </c>
      <c r="C4753">
        <v>-1.1539999999999999</v>
      </c>
      <c r="D4753">
        <v>-2.1389999999999998</v>
      </c>
      <c r="E4753">
        <v>-2.9710000000000001</v>
      </c>
      <c r="F4753">
        <v>-3.157</v>
      </c>
      <c r="G4753">
        <v>4.2</v>
      </c>
      <c r="H4753">
        <v>0</v>
      </c>
      <c r="I4753">
        <v>4</v>
      </c>
      <c r="J4753">
        <v>-0.16700000000000001</v>
      </c>
      <c r="K4753">
        <v>-1.161</v>
      </c>
      <c r="L4753">
        <v>-2.1560000000000001</v>
      </c>
      <c r="M4753">
        <v>-2.9769999999999999</v>
      </c>
      <c r="N4753">
        <v>-3.1669999999999998</v>
      </c>
      <c r="O4753">
        <v>1.1950000000000001</v>
      </c>
      <c r="P4753">
        <v>1.1990000000000001</v>
      </c>
      <c r="Q4753">
        <v>1.196</v>
      </c>
      <c r="R4753">
        <v>0.95199999999999996</v>
      </c>
      <c r="S4753">
        <v>0.41199999999999998</v>
      </c>
    </row>
    <row r="4754" spans="1:19" x14ac:dyDescent="0.3">
      <c r="A4754">
        <v>420</v>
      </c>
      <c r="B4754">
        <v>-0.14499999999999999</v>
      </c>
      <c r="C4754">
        <v>-1.1539999999999999</v>
      </c>
      <c r="D4754">
        <v>-2.1389999999999998</v>
      </c>
      <c r="E4754">
        <v>-2.9710000000000001</v>
      </c>
      <c r="F4754">
        <v>-3.157</v>
      </c>
      <c r="G4754">
        <v>4.2</v>
      </c>
      <c r="H4754">
        <v>0</v>
      </c>
      <c r="I4754">
        <v>4</v>
      </c>
      <c r="J4754">
        <v>-0.16700000000000001</v>
      </c>
      <c r="K4754">
        <v>-1.161</v>
      </c>
      <c r="L4754">
        <v>-2.1560000000000001</v>
      </c>
      <c r="M4754">
        <v>-2.9750000000000001</v>
      </c>
      <c r="N4754">
        <v>-3.1640000000000001</v>
      </c>
      <c r="O4754">
        <v>1.196</v>
      </c>
      <c r="P4754">
        <v>1.198</v>
      </c>
      <c r="Q4754">
        <v>1.1950000000000001</v>
      </c>
      <c r="R4754">
        <v>0.94799999999999995</v>
      </c>
      <c r="S4754">
        <v>0.41099999999999998</v>
      </c>
    </row>
    <row r="4755" spans="1:19" x14ac:dyDescent="0.3">
      <c r="A4755">
        <v>480</v>
      </c>
      <c r="B4755">
        <v>-0.14499999999999999</v>
      </c>
      <c r="C4755">
        <v>-1.1539999999999999</v>
      </c>
      <c r="D4755">
        <v>-2.1389999999999998</v>
      </c>
      <c r="E4755">
        <v>-2.9710000000000001</v>
      </c>
      <c r="F4755">
        <v>-3.157</v>
      </c>
      <c r="G4755">
        <v>4.2</v>
      </c>
      <c r="H4755">
        <v>0</v>
      </c>
      <c r="I4755">
        <v>4</v>
      </c>
      <c r="J4755">
        <v>-0.16700000000000001</v>
      </c>
      <c r="K4755">
        <v>-1.1619999999999999</v>
      </c>
      <c r="L4755">
        <v>-2.1560000000000001</v>
      </c>
      <c r="M4755">
        <v>-2.9740000000000002</v>
      </c>
      <c r="N4755">
        <v>-3.1619999999999999</v>
      </c>
      <c r="O4755">
        <v>1.196</v>
      </c>
      <c r="P4755">
        <v>1.198</v>
      </c>
      <c r="Q4755">
        <v>1.194</v>
      </c>
      <c r="R4755">
        <v>0.94499999999999995</v>
      </c>
      <c r="S4755">
        <v>0.41</v>
      </c>
    </row>
    <row r="4756" spans="1:19" x14ac:dyDescent="0.3">
      <c r="A4756">
        <v>540</v>
      </c>
      <c r="B4756">
        <v>-0.14499999999999999</v>
      </c>
      <c r="C4756">
        <v>-1.1539999999999999</v>
      </c>
      <c r="D4756">
        <v>-2.1389999999999998</v>
      </c>
      <c r="E4756">
        <v>-2.9710000000000001</v>
      </c>
      <c r="F4756">
        <v>-3.157</v>
      </c>
      <c r="G4756">
        <v>4.2</v>
      </c>
      <c r="H4756">
        <v>0</v>
      </c>
      <c r="I4756">
        <v>4</v>
      </c>
      <c r="J4756">
        <v>-0.16700000000000001</v>
      </c>
      <c r="K4756">
        <v>-1.163</v>
      </c>
      <c r="L4756">
        <v>-2.1560000000000001</v>
      </c>
      <c r="M4756">
        <v>-2.9729999999999999</v>
      </c>
      <c r="N4756">
        <v>-3.1589999999999998</v>
      </c>
      <c r="O4756">
        <v>1.196</v>
      </c>
      <c r="P4756">
        <v>1.198</v>
      </c>
      <c r="Q4756">
        <v>1.1930000000000001</v>
      </c>
      <c r="R4756">
        <v>0.94299999999999995</v>
      </c>
      <c r="S4756">
        <v>0.40899999999999997</v>
      </c>
    </row>
    <row r="4757" spans="1:19" x14ac:dyDescent="0.3">
      <c r="A4757">
        <v>600</v>
      </c>
      <c r="B4757">
        <v>-0.14499999999999999</v>
      </c>
      <c r="C4757">
        <v>-1.1539999999999999</v>
      </c>
      <c r="D4757">
        <v>-2.1389999999999998</v>
      </c>
      <c r="E4757">
        <v>-2.9710000000000001</v>
      </c>
      <c r="F4757">
        <v>-3.157</v>
      </c>
      <c r="G4757">
        <v>4.2</v>
      </c>
      <c r="H4757">
        <v>0</v>
      </c>
      <c r="I4757">
        <v>4</v>
      </c>
      <c r="J4757">
        <v>-0.16800000000000001</v>
      </c>
      <c r="K4757">
        <v>-1.163</v>
      </c>
      <c r="L4757">
        <v>-2.1560000000000001</v>
      </c>
      <c r="M4757">
        <v>-2.9710000000000001</v>
      </c>
      <c r="N4757">
        <v>-3.157</v>
      </c>
      <c r="O4757">
        <v>1.1970000000000001</v>
      </c>
      <c r="P4757">
        <v>1.1970000000000001</v>
      </c>
      <c r="Q4757">
        <v>1.194</v>
      </c>
      <c r="R4757">
        <v>0.94099999999999995</v>
      </c>
      <c r="S4757">
        <v>0.40899999999999997</v>
      </c>
    </row>
    <row r="4759" spans="1:19" x14ac:dyDescent="0.3">
      <c r="A4759" t="s">
        <v>0</v>
      </c>
      <c r="B4759" t="s">
        <v>367</v>
      </c>
    </row>
    <row r="4760" spans="1:19" x14ac:dyDescent="0.3">
      <c r="A4760">
        <v>0</v>
      </c>
      <c r="B4760">
        <v>-0.14499999999999999</v>
      </c>
      <c r="C4760">
        <v>-1.1539999999999999</v>
      </c>
      <c r="D4760">
        <v>-2.1389999999999998</v>
      </c>
      <c r="E4760">
        <v>-2.9660000000000002</v>
      </c>
      <c r="F4760">
        <v>-3.1469999999999998</v>
      </c>
      <c r="G4760">
        <v>4.2</v>
      </c>
      <c r="H4760">
        <v>0</v>
      </c>
      <c r="I4760">
        <v>4</v>
      </c>
      <c r="J4760">
        <v>-0.16</v>
      </c>
      <c r="K4760">
        <v>-1.1599999999999999</v>
      </c>
      <c r="L4760">
        <v>-2.1560000000000001</v>
      </c>
      <c r="M4760">
        <v>-2.9729999999999999</v>
      </c>
      <c r="N4760">
        <v>-3.18</v>
      </c>
      <c r="O4760">
        <v>1.1850000000000001</v>
      </c>
      <c r="P4760">
        <v>1.1839999999999999</v>
      </c>
      <c r="Q4760">
        <v>1.1779999999999999</v>
      </c>
      <c r="R4760">
        <v>0.93799999999999994</v>
      </c>
      <c r="S4760">
        <v>0.437</v>
      </c>
    </row>
    <row r="4761" spans="1:19" x14ac:dyDescent="0.3">
      <c r="A4761">
        <v>60</v>
      </c>
      <c r="B4761">
        <v>-0.14499999999999999</v>
      </c>
      <c r="C4761">
        <v>-1.1539999999999999</v>
      </c>
      <c r="D4761">
        <v>-2.1389999999999998</v>
      </c>
      <c r="E4761">
        <v>-2.9660000000000002</v>
      </c>
      <c r="F4761">
        <v>-3.1469999999999998</v>
      </c>
      <c r="G4761">
        <v>4.2</v>
      </c>
      <c r="H4761">
        <v>0</v>
      </c>
      <c r="I4761">
        <v>4</v>
      </c>
      <c r="J4761">
        <v>-0.16</v>
      </c>
      <c r="K4761">
        <v>-1.159</v>
      </c>
      <c r="L4761">
        <v>-2.1579999999999999</v>
      </c>
      <c r="M4761">
        <v>-2.976</v>
      </c>
      <c r="N4761">
        <v>-3.17</v>
      </c>
      <c r="O4761">
        <v>1.1850000000000001</v>
      </c>
      <c r="P4761">
        <v>1.1970000000000001</v>
      </c>
      <c r="Q4761">
        <v>1.198</v>
      </c>
      <c r="R4761">
        <v>0.95499999999999996</v>
      </c>
      <c r="S4761">
        <v>0.41299999999999998</v>
      </c>
    </row>
    <row r="4762" spans="1:19" x14ac:dyDescent="0.3">
      <c r="A4762">
        <v>120</v>
      </c>
      <c r="B4762">
        <v>-0.14499999999999999</v>
      </c>
      <c r="C4762">
        <v>-1.1539999999999999</v>
      </c>
      <c r="D4762">
        <v>-2.1389999999999998</v>
      </c>
      <c r="E4762">
        <v>-2.9660000000000002</v>
      </c>
      <c r="F4762">
        <v>-3.1469999999999998</v>
      </c>
      <c r="G4762">
        <v>4.2</v>
      </c>
      <c r="H4762">
        <v>0</v>
      </c>
      <c r="I4762">
        <v>4</v>
      </c>
      <c r="J4762">
        <v>-0.16300000000000001</v>
      </c>
      <c r="K4762">
        <v>-1.1579999999999999</v>
      </c>
      <c r="L4762">
        <v>-2.1539999999999999</v>
      </c>
      <c r="M4762">
        <v>-2.97</v>
      </c>
      <c r="N4762">
        <v>-3.1669999999999998</v>
      </c>
      <c r="O4762">
        <v>1.1890000000000001</v>
      </c>
      <c r="P4762">
        <v>1.1950000000000001</v>
      </c>
      <c r="Q4762">
        <v>1.1870000000000001</v>
      </c>
      <c r="R4762">
        <v>0.93899999999999995</v>
      </c>
      <c r="S4762">
        <v>0.41199999999999998</v>
      </c>
    </row>
    <row r="4763" spans="1:19" x14ac:dyDescent="0.3">
      <c r="A4763">
        <v>180</v>
      </c>
      <c r="B4763">
        <v>-0.14499999999999999</v>
      </c>
      <c r="C4763">
        <v>-1.1539999999999999</v>
      </c>
      <c r="D4763">
        <v>-2.1389999999999998</v>
      </c>
      <c r="E4763">
        <v>-2.9660000000000002</v>
      </c>
      <c r="F4763">
        <v>-3.1469999999999998</v>
      </c>
      <c r="G4763">
        <v>4.2</v>
      </c>
      <c r="H4763">
        <v>0</v>
      </c>
      <c r="I4763">
        <v>4</v>
      </c>
      <c r="J4763">
        <v>-0.16600000000000001</v>
      </c>
      <c r="K4763">
        <v>-1.1599999999999999</v>
      </c>
      <c r="L4763">
        <v>-2.157</v>
      </c>
      <c r="M4763">
        <v>-2.9740000000000002</v>
      </c>
      <c r="N4763">
        <v>-3.165</v>
      </c>
      <c r="O4763">
        <v>1.194</v>
      </c>
      <c r="P4763">
        <v>1.204</v>
      </c>
      <c r="Q4763">
        <v>1.1970000000000001</v>
      </c>
      <c r="R4763">
        <v>0.95599999999999996</v>
      </c>
      <c r="S4763">
        <v>0.41099999999999998</v>
      </c>
    </row>
    <row r="4764" spans="1:19" x14ac:dyDescent="0.3">
      <c r="A4764">
        <v>240</v>
      </c>
      <c r="B4764">
        <v>-0.14499999999999999</v>
      </c>
      <c r="C4764">
        <v>-1.1539999999999999</v>
      </c>
      <c r="D4764">
        <v>-2.1389999999999998</v>
      </c>
      <c r="E4764">
        <v>-2.9660000000000002</v>
      </c>
      <c r="F4764">
        <v>-3.1469999999999998</v>
      </c>
      <c r="G4764">
        <v>4.2</v>
      </c>
      <c r="H4764">
        <v>0</v>
      </c>
      <c r="I4764">
        <v>4</v>
      </c>
      <c r="J4764">
        <v>-0.16600000000000001</v>
      </c>
      <c r="K4764">
        <v>-1.159</v>
      </c>
      <c r="L4764">
        <v>-2.1549999999999998</v>
      </c>
      <c r="M4764">
        <v>-2.9750000000000001</v>
      </c>
      <c r="N4764">
        <v>-3.1619999999999999</v>
      </c>
      <c r="O4764">
        <v>1.1930000000000001</v>
      </c>
      <c r="P4764">
        <v>1.1990000000000001</v>
      </c>
      <c r="Q4764">
        <v>1.19</v>
      </c>
      <c r="R4764">
        <v>0.95799999999999996</v>
      </c>
      <c r="S4764">
        <v>0.41</v>
      </c>
    </row>
    <row r="4765" spans="1:19" x14ac:dyDescent="0.3">
      <c r="A4765">
        <v>300</v>
      </c>
      <c r="B4765">
        <v>-0.14499999999999999</v>
      </c>
      <c r="C4765">
        <v>-1.1539999999999999</v>
      </c>
      <c r="D4765">
        <v>-2.1389999999999998</v>
      </c>
      <c r="E4765">
        <v>-2.9660000000000002</v>
      </c>
      <c r="F4765">
        <v>-3.1469999999999998</v>
      </c>
      <c r="G4765">
        <v>4.2</v>
      </c>
      <c r="H4765">
        <v>0</v>
      </c>
      <c r="I4765">
        <v>4</v>
      </c>
      <c r="J4765">
        <v>-0.16700000000000001</v>
      </c>
      <c r="K4765">
        <v>-1.161</v>
      </c>
      <c r="L4765">
        <v>-2.1560000000000001</v>
      </c>
      <c r="M4765">
        <v>-2.9740000000000002</v>
      </c>
      <c r="N4765">
        <v>-3.1589999999999998</v>
      </c>
      <c r="O4765">
        <v>1.1950000000000001</v>
      </c>
      <c r="P4765">
        <v>1.2010000000000001</v>
      </c>
      <c r="Q4765">
        <v>1.1930000000000001</v>
      </c>
      <c r="R4765">
        <v>0.95199999999999996</v>
      </c>
      <c r="S4765">
        <v>0.40899999999999997</v>
      </c>
    </row>
    <row r="4766" spans="1:19" x14ac:dyDescent="0.3">
      <c r="A4766">
        <v>360</v>
      </c>
      <c r="B4766">
        <v>-0.14499999999999999</v>
      </c>
      <c r="C4766">
        <v>-1.1539999999999999</v>
      </c>
      <c r="D4766">
        <v>-2.1389999999999998</v>
      </c>
      <c r="E4766">
        <v>-2.9660000000000002</v>
      </c>
      <c r="F4766">
        <v>-3.1469999999999998</v>
      </c>
      <c r="G4766">
        <v>4.2</v>
      </c>
      <c r="H4766">
        <v>0</v>
      </c>
      <c r="I4766">
        <v>4</v>
      </c>
      <c r="J4766">
        <v>-0.16700000000000001</v>
      </c>
      <c r="K4766">
        <v>-1.161</v>
      </c>
      <c r="L4766">
        <v>-2.1560000000000001</v>
      </c>
      <c r="M4766">
        <v>-2.972</v>
      </c>
      <c r="N4766">
        <v>-3.157</v>
      </c>
      <c r="O4766">
        <v>1.1950000000000001</v>
      </c>
      <c r="P4766">
        <v>1.1990000000000001</v>
      </c>
      <c r="Q4766">
        <v>1.196</v>
      </c>
      <c r="R4766">
        <v>0.94499999999999995</v>
      </c>
      <c r="S4766">
        <v>0.40799999999999997</v>
      </c>
    </row>
    <row r="4767" spans="1:19" x14ac:dyDescent="0.3">
      <c r="A4767">
        <v>420</v>
      </c>
      <c r="B4767">
        <v>-0.14499999999999999</v>
      </c>
      <c r="C4767">
        <v>-1.1539999999999999</v>
      </c>
      <c r="D4767">
        <v>-2.1389999999999998</v>
      </c>
      <c r="E4767">
        <v>-2.9660000000000002</v>
      </c>
      <c r="F4767">
        <v>-3.1469999999999998</v>
      </c>
      <c r="G4767">
        <v>4.2</v>
      </c>
      <c r="H4767">
        <v>0</v>
      </c>
      <c r="I4767">
        <v>4</v>
      </c>
      <c r="J4767">
        <v>-0.16700000000000001</v>
      </c>
      <c r="K4767">
        <v>-1.161</v>
      </c>
      <c r="L4767">
        <v>-2.1560000000000001</v>
      </c>
      <c r="M4767">
        <v>-2.97</v>
      </c>
      <c r="N4767">
        <v>-3.1539999999999999</v>
      </c>
      <c r="O4767">
        <v>1.196</v>
      </c>
      <c r="P4767">
        <v>1.198</v>
      </c>
      <c r="Q4767">
        <v>1.1950000000000001</v>
      </c>
      <c r="R4767">
        <v>0.94099999999999995</v>
      </c>
      <c r="S4767">
        <v>0.40799999999999997</v>
      </c>
    </row>
    <row r="4768" spans="1:19" x14ac:dyDescent="0.3">
      <c r="A4768">
        <v>480</v>
      </c>
      <c r="B4768">
        <v>-0.14499999999999999</v>
      </c>
      <c r="C4768">
        <v>-1.1539999999999999</v>
      </c>
      <c r="D4768">
        <v>-2.1389999999999998</v>
      </c>
      <c r="E4768">
        <v>-2.9660000000000002</v>
      </c>
      <c r="F4768">
        <v>-3.1469999999999998</v>
      </c>
      <c r="G4768">
        <v>4.2</v>
      </c>
      <c r="H4768">
        <v>0</v>
      </c>
      <c r="I4768">
        <v>4</v>
      </c>
      <c r="J4768">
        <v>-0.16700000000000001</v>
      </c>
      <c r="K4768">
        <v>-1.1619999999999999</v>
      </c>
      <c r="L4768">
        <v>-2.1549999999999998</v>
      </c>
      <c r="M4768">
        <v>-2.968</v>
      </c>
      <c r="N4768">
        <v>-3.1520000000000001</v>
      </c>
      <c r="O4768">
        <v>1.196</v>
      </c>
      <c r="P4768">
        <v>1.198</v>
      </c>
      <c r="Q4768">
        <v>1.1930000000000001</v>
      </c>
      <c r="R4768">
        <v>0.93799999999999994</v>
      </c>
      <c r="S4768">
        <v>0.40699999999999997</v>
      </c>
    </row>
    <row r="4769" spans="1:19" x14ac:dyDescent="0.3">
      <c r="A4769">
        <v>540</v>
      </c>
      <c r="B4769">
        <v>-0.14499999999999999</v>
      </c>
      <c r="C4769">
        <v>-1.1539999999999999</v>
      </c>
      <c r="D4769">
        <v>-2.1389999999999998</v>
      </c>
      <c r="E4769">
        <v>-2.9660000000000002</v>
      </c>
      <c r="F4769">
        <v>-3.1469999999999998</v>
      </c>
      <c r="G4769">
        <v>4.2</v>
      </c>
      <c r="H4769">
        <v>0</v>
      </c>
      <c r="I4769">
        <v>4</v>
      </c>
      <c r="J4769">
        <v>-0.16700000000000001</v>
      </c>
      <c r="K4769">
        <v>-1.163</v>
      </c>
      <c r="L4769">
        <v>-2.1560000000000001</v>
      </c>
      <c r="M4769">
        <v>-2.9670000000000001</v>
      </c>
      <c r="N4769">
        <v>-3.149</v>
      </c>
      <c r="O4769">
        <v>1.196</v>
      </c>
      <c r="P4769">
        <v>1.198</v>
      </c>
      <c r="Q4769">
        <v>1.1930000000000001</v>
      </c>
      <c r="R4769">
        <v>0.93700000000000006</v>
      </c>
      <c r="S4769">
        <v>0.40600000000000003</v>
      </c>
    </row>
    <row r="4770" spans="1:19" x14ac:dyDescent="0.3">
      <c r="A4770">
        <v>600</v>
      </c>
      <c r="B4770">
        <v>-0.14499999999999999</v>
      </c>
      <c r="C4770">
        <v>-1.1539999999999999</v>
      </c>
      <c r="D4770">
        <v>-2.1389999999999998</v>
      </c>
      <c r="E4770">
        <v>-2.9660000000000002</v>
      </c>
      <c r="F4770">
        <v>-3.1469999999999998</v>
      </c>
      <c r="G4770">
        <v>4.2</v>
      </c>
      <c r="H4770">
        <v>0</v>
      </c>
      <c r="I4770">
        <v>4</v>
      </c>
      <c r="J4770">
        <v>-0.16800000000000001</v>
      </c>
      <c r="K4770">
        <v>-1.163</v>
      </c>
      <c r="L4770">
        <v>-2.1560000000000001</v>
      </c>
      <c r="M4770">
        <v>-2.9660000000000002</v>
      </c>
      <c r="N4770">
        <v>-3.1469999999999998</v>
      </c>
      <c r="O4770">
        <v>1.1970000000000001</v>
      </c>
      <c r="P4770">
        <v>1.1970000000000001</v>
      </c>
      <c r="Q4770">
        <v>1.194</v>
      </c>
      <c r="R4770">
        <v>0.93400000000000005</v>
      </c>
      <c r="S4770">
        <v>0.40500000000000003</v>
      </c>
    </row>
    <row r="4772" spans="1:19" x14ac:dyDescent="0.3">
      <c r="A4772" t="s">
        <v>0</v>
      </c>
      <c r="B4772" t="s">
        <v>368</v>
      </c>
    </row>
    <row r="4773" spans="1:19" x14ac:dyDescent="0.3">
      <c r="A4773">
        <v>0</v>
      </c>
      <c r="B4773">
        <v>-0.14499999999999999</v>
      </c>
      <c r="C4773">
        <v>-1.1539999999999999</v>
      </c>
      <c r="D4773">
        <v>-2.1389999999999998</v>
      </c>
      <c r="E4773">
        <v>-2.96</v>
      </c>
      <c r="F4773">
        <v>-3.137</v>
      </c>
      <c r="G4773">
        <v>4.2</v>
      </c>
      <c r="H4773">
        <v>0</v>
      </c>
      <c r="I4773">
        <v>4</v>
      </c>
      <c r="J4773">
        <v>-0.16</v>
      </c>
      <c r="K4773">
        <v>-1.1599999999999999</v>
      </c>
      <c r="L4773">
        <v>-2.1560000000000001</v>
      </c>
      <c r="M4773">
        <v>-2.968</v>
      </c>
      <c r="N4773">
        <v>-3.17</v>
      </c>
      <c r="O4773">
        <v>1.1850000000000001</v>
      </c>
      <c r="P4773">
        <v>1.1839999999999999</v>
      </c>
      <c r="Q4773">
        <v>1.1779999999999999</v>
      </c>
      <c r="R4773">
        <v>0.93100000000000005</v>
      </c>
      <c r="S4773">
        <v>0.433</v>
      </c>
    </row>
    <row r="4774" spans="1:19" x14ac:dyDescent="0.3">
      <c r="A4774">
        <v>60</v>
      </c>
      <c r="B4774">
        <v>-0.14499999999999999</v>
      </c>
      <c r="C4774">
        <v>-1.1539999999999999</v>
      </c>
      <c r="D4774">
        <v>-2.1389999999999998</v>
      </c>
      <c r="E4774">
        <v>-2.96</v>
      </c>
      <c r="F4774">
        <v>-3.137</v>
      </c>
      <c r="G4774">
        <v>4.2</v>
      </c>
      <c r="H4774">
        <v>0</v>
      </c>
      <c r="I4774">
        <v>4</v>
      </c>
      <c r="J4774">
        <v>-0.16</v>
      </c>
      <c r="K4774">
        <v>-1.159</v>
      </c>
      <c r="L4774">
        <v>-2.1579999999999999</v>
      </c>
      <c r="M4774">
        <v>-2.9710000000000001</v>
      </c>
      <c r="N4774">
        <v>-3.16</v>
      </c>
      <c r="O4774">
        <v>1.1850000000000001</v>
      </c>
      <c r="P4774">
        <v>1.1970000000000001</v>
      </c>
      <c r="Q4774">
        <v>1.198</v>
      </c>
      <c r="R4774">
        <v>0.94899999999999995</v>
      </c>
      <c r="S4774">
        <v>0.41</v>
      </c>
    </row>
    <row r="4775" spans="1:19" x14ac:dyDescent="0.3">
      <c r="A4775">
        <v>120</v>
      </c>
      <c r="B4775">
        <v>-0.14499999999999999</v>
      </c>
      <c r="C4775">
        <v>-1.1539999999999999</v>
      </c>
      <c r="D4775">
        <v>-2.1389999999999998</v>
      </c>
      <c r="E4775">
        <v>-2.96</v>
      </c>
      <c r="F4775">
        <v>-3.137</v>
      </c>
      <c r="G4775">
        <v>4.2</v>
      </c>
      <c r="H4775">
        <v>0</v>
      </c>
      <c r="I4775">
        <v>4</v>
      </c>
      <c r="J4775">
        <v>-0.16300000000000001</v>
      </c>
      <c r="K4775">
        <v>-1.1579999999999999</v>
      </c>
      <c r="L4775">
        <v>-2.1539999999999999</v>
      </c>
      <c r="M4775">
        <v>-2.964</v>
      </c>
      <c r="N4775">
        <v>-3.157</v>
      </c>
      <c r="O4775">
        <v>1.1890000000000001</v>
      </c>
      <c r="P4775">
        <v>1.1950000000000001</v>
      </c>
      <c r="Q4775">
        <v>1.1870000000000001</v>
      </c>
      <c r="R4775">
        <v>0.93300000000000005</v>
      </c>
      <c r="S4775">
        <v>0.40899999999999997</v>
      </c>
    </row>
    <row r="4776" spans="1:19" x14ac:dyDescent="0.3">
      <c r="A4776">
        <v>180</v>
      </c>
      <c r="B4776">
        <v>-0.14499999999999999</v>
      </c>
      <c r="C4776">
        <v>-1.1539999999999999</v>
      </c>
      <c r="D4776">
        <v>-2.1389999999999998</v>
      </c>
      <c r="E4776">
        <v>-2.96</v>
      </c>
      <c r="F4776">
        <v>-3.137</v>
      </c>
      <c r="G4776">
        <v>4.2</v>
      </c>
      <c r="H4776">
        <v>0</v>
      </c>
      <c r="I4776">
        <v>4</v>
      </c>
      <c r="J4776">
        <v>-0.16600000000000001</v>
      </c>
      <c r="K4776">
        <v>-1.1599999999999999</v>
      </c>
      <c r="L4776">
        <v>-2.1560000000000001</v>
      </c>
      <c r="M4776">
        <v>-2.9689999999999999</v>
      </c>
      <c r="N4776">
        <v>-3.1549999999999998</v>
      </c>
      <c r="O4776">
        <v>1.194</v>
      </c>
      <c r="P4776">
        <v>1.204</v>
      </c>
      <c r="Q4776">
        <v>1.196</v>
      </c>
      <c r="R4776">
        <v>0.95</v>
      </c>
      <c r="S4776">
        <v>0.40799999999999997</v>
      </c>
    </row>
    <row r="4777" spans="1:19" x14ac:dyDescent="0.3">
      <c r="A4777">
        <v>240</v>
      </c>
      <c r="B4777">
        <v>-0.14499999999999999</v>
      </c>
      <c r="C4777">
        <v>-1.1539999999999999</v>
      </c>
      <c r="D4777">
        <v>-2.1389999999999998</v>
      </c>
      <c r="E4777">
        <v>-2.96</v>
      </c>
      <c r="F4777">
        <v>-3.137</v>
      </c>
      <c r="G4777">
        <v>4.2</v>
      </c>
      <c r="H4777">
        <v>0</v>
      </c>
      <c r="I4777">
        <v>4</v>
      </c>
      <c r="J4777">
        <v>-0.16600000000000001</v>
      </c>
      <c r="K4777">
        <v>-1.159</v>
      </c>
      <c r="L4777">
        <v>-2.1549999999999998</v>
      </c>
      <c r="M4777">
        <v>-2.97</v>
      </c>
      <c r="N4777">
        <v>-3.1520000000000001</v>
      </c>
      <c r="O4777">
        <v>1.1930000000000001</v>
      </c>
      <c r="P4777">
        <v>1.1990000000000001</v>
      </c>
      <c r="Q4777">
        <v>1.19</v>
      </c>
      <c r="R4777">
        <v>0.95199999999999996</v>
      </c>
      <c r="S4777">
        <v>0.40699999999999997</v>
      </c>
    </row>
    <row r="4778" spans="1:19" x14ac:dyDescent="0.3">
      <c r="A4778">
        <v>300</v>
      </c>
      <c r="B4778">
        <v>-0.14499999999999999</v>
      </c>
      <c r="C4778">
        <v>-1.1539999999999999</v>
      </c>
      <c r="D4778">
        <v>-2.1389999999999998</v>
      </c>
      <c r="E4778">
        <v>-2.96</v>
      </c>
      <c r="F4778">
        <v>-3.137</v>
      </c>
      <c r="G4778">
        <v>4.2</v>
      </c>
      <c r="H4778">
        <v>0</v>
      </c>
      <c r="I4778">
        <v>4</v>
      </c>
      <c r="J4778">
        <v>-0.16700000000000001</v>
      </c>
      <c r="K4778">
        <v>-1.161</v>
      </c>
      <c r="L4778">
        <v>-2.1560000000000001</v>
      </c>
      <c r="M4778">
        <v>-2.968</v>
      </c>
      <c r="N4778">
        <v>-3.149</v>
      </c>
      <c r="O4778">
        <v>1.1950000000000001</v>
      </c>
      <c r="P4778">
        <v>1.2010000000000001</v>
      </c>
      <c r="Q4778">
        <v>1.1930000000000001</v>
      </c>
      <c r="R4778">
        <v>0.94499999999999995</v>
      </c>
      <c r="S4778">
        <v>0.40600000000000003</v>
      </c>
    </row>
    <row r="4779" spans="1:19" x14ac:dyDescent="0.3">
      <c r="A4779">
        <v>360</v>
      </c>
      <c r="B4779">
        <v>-0.14499999999999999</v>
      </c>
      <c r="C4779">
        <v>-1.1539999999999999</v>
      </c>
      <c r="D4779">
        <v>-2.1389999999999998</v>
      </c>
      <c r="E4779">
        <v>-2.96</v>
      </c>
      <c r="F4779">
        <v>-3.137</v>
      </c>
      <c r="G4779">
        <v>4.2</v>
      </c>
      <c r="H4779">
        <v>0</v>
      </c>
      <c r="I4779">
        <v>4</v>
      </c>
      <c r="J4779">
        <v>-0.16600000000000001</v>
      </c>
      <c r="K4779">
        <v>-1.161</v>
      </c>
      <c r="L4779">
        <v>-2.1560000000000001</v>
      </c>
      <c r="M4779">
        <v>-2.9660000000000002</v>
      </c>
      <c r="N4779">
        <v>-3.1469999999999998</v>
      </c>
      <c r="O4779">
        <v>1.1950000000000001</v>
      </c>
      <c r="P4779">
        <v>1.198</v>
      </c>
      <c r="Q4779">
        <v>1.1950000000000001</v>
      </c>
      <c r="R4779">
        <v>0.93799999999999994</v>
      </c>
      <c r="S4779">
        <v>0.40500000000000003</v>
      </c>
    </row>
    <row r="4780" spans="1:19" x14ac:dyDescent="0.3">
      <c r="A4780">
        <v>420</v>
      </c>
      <c r="B4780">
        <v>-0.14499999999999999</v>
      </c>
      <c r="C4780">
        <v>-1.1539999999999999</v>
      </c>
      <c r="D4780">
        <v>-2.1389999999999998</v>
      </c>
      <c r="E4780">
        <v>-2.96</v>
      </c>
      <c r="F4780">
        <v>-3.137</v>
      </c>
      <c r="G4780">
        <v>4.2</v>
      </c>
      <c r="H4780">
        <v>0</v>
      </c>
      <c r="I4780">
        <v>4</v>
      </c>
      <c r="J4780">
        <v>-0.16700000000000001</v>
      </c>
      <c r="K4780">
        <v>-1.161</v>
      </c>
      <c r="L4780">
        <v>-2.1560000000000001</v>
      </c>
      <c r="M4780">
        <v>-2.964</v>
      </c>
      <c r="N4780">
        <v>-3.145</v>
      </c>
      <c r="O4780">
        <v>1.196</v>
      </c>
      <c r="P4780">
        <v>1.198</v>
      </c>
      <c r="Q4780">
        <v>1.194</v>
      </c>
      <c r="R4780">
        <v>0.93500000000000005</v>
      </c>
      <c r="S4780">
        <v>0.40500000000000003</v>
      </c>
    </row>
    <row r="4781" spans="1:19" x14ac:dyDescent="0.3">
      <c r="A4781">
        <v>480</v>
      </c>
      <c r="B4781">
        <v>-0.14499999999999999</v>
      </c>
      <c r="C4781">
        <v>-1.1539999999999999</v>
      </c>
      <c r="D4781">
        <v>-2.1389999999999998</v>
      </c>
      <c r="E4781">
        <v>-2.96</v>
      </c>
      <c r="F4781">
        <v>-3.137</v>
      </c>
      <c r="G4781">
        <v>4.2</v>
      </c>
      <c r="H4781">
        <v>0</v>
      </c>
      <c r="I4781">
        <v>4</v>
      </c>
      <c r="J4781">
        <v>-0.16700000000000001</v>
      </c>
      <c r="K4781">
        <v>-1.1619999999999999</v>
      </c>
      <c r="L4781">
        <v>-2.1549999999999998</v>
      </c>
      <c r="M4781">
        <v>-2.9630000000000001</v>
      </c>
      <c r="N4781">
        <v>-3.1419999999999999</v>
      </c>
      <c r="O4781">
        <v>1.196</v>
      </c>
      <c r="P4781">
        <v>1.198</v>
      </c>
      <c r="Q4781">
        <v>1.1930000000000001</v>
      </c>
      <c r="R4781">
        <v>0.93200000000000005</v>
      </c>
      <c r="S4781">
        <v>0.40400000000000003</v>
      </c>
    </row>
    <row r="4782" spans="1:19" x14ac:dyDescent="0.3">
      <c r="A4782">
        <v>540</v>
      </c>
      <c r="B4782">
        <v>-0.14499999999999999</v>
      </c>
      <c r="C4782">
        <v>-1.1539999999999999</v>
      </c>
      <c r="D4782">
        <v>-2.1389999999999998</v>
      </c>
      <c r="E4782">
        <v>-2.96</v>
      </c>
      <c r="F4782">
        <v>-3.137</v>
      </c>
      <c r="G4782">
        <v>4.2</v>
      </c>
      <c r="H4782">
        <v>0</v>
      </c>
      <c r="I4782">
        <v>4</v>
      </c>
      <c r="J4782">
        <v>-0.16700000000000001</v>
      </c>
      <c r="K4782">
        <v>-1.163</v>
      </c>
      <c r="L4782">
        <v>-2.1549999999999998</v>
      </c>
      <c r="M4782">
        <v>-2.9609999999999999</v>
      </c>
      <c r="N4782">
        <v>-3.14</v>
      </c>
      <c r="O4782">
        <v>1.196</v>
      </c>
      <c r="P4782">
        <v>1.198</v>
      </c>
      <c r="Q4782">
        <v>1.1930000000000001</v>
      </c>
      <c r="R4782">
        <v>0.93</v>
      </c>
      <c r="S4782">
        <v>0.40300000000000002</v>
      </c>
    </row>
    <row r="4783" spans="1:19" x14ac:dyDescent="0.3">
      <c r="A4783">
        <v>600</v>
      </c>
      <c r="B4783">
        <v>-0.14499999999999999</v>
      </c>
      <c r="C4783">
        <v>-1.1539999999999999</v>
      </c>
      <c r="D4783">
        <v>-2.1389999999999998</v>
      </c>
      <c r="E4783">
        <v>-2.96</v>
      </c>
      <c r="F4783">
        <v>-3.137</v>
      </c>
      <c r="G4783">
        <v>4.2</v>
      </c>
      <c r="H4783">
        <v>0</v>
      </c>
      <c r="I4783">
        <v>4</v>
      </c>
      <c r="J4783">
        <v>-0.16800000000000001</v>
      </c>
      <c r="K4783">
        <v>-1.163</v>
      </c>
      <c r="L4783">
        <v>-2.1560000000000001</v>
      </c>
      <c r="M4783">
        <v>-2.96</v>
      </c>
      <c r="N4783">
        <v>-3.137</v>
      </c>
      <c r="O4783">
        <v>1.1970000000000001</v>
      </c>
      <c r="P4783">
        <v>1.1970000000000001</v>
      </c>
      <c r="Q4783">
        <v>1.1930000000000001</v>
      </c>
      <c r="R4783">
        <v>0.92800000000000005</v>
      </c>
      <c r="S4783">
        <v>0.40200000000000002</v>
      </c>
    </row>
    <row r="4785" spans="1:19" x14ac:dyDescent="0.3">
      <c r="A4785" t="s">
        <v>0</v>
      </c>
      <c r="B4785" t="s">
        <v>369</v>
      </c>
    </row>
    <row r="4786" spans="1:19" x14ac:dyDescent="0.3">
      <c r="A4786">
        <v>0</v>
      </c>
      <c r="B4786">
        <v>-0.14499999999999999</v>
      </c>
      <c r="C4786">
        <v>-1.155</v>
      </c>
      <c r="D4786">
        <v>-2.1389999999999998</v>
      </c>
      <c r="E4786">
        <v>-2.9540000000000002</v>
      </c>
      <c r="F4786">
        <v>-3.1280000000000001</v>
      </c>
      <c r="G4786">
        <v>4.2</v>
      </c>
      <c r="H4786">
        <v>0</v>
      </c>
      <c r="I4786">
        <v>4</v>
      </c>
      <c r="J4786">
        <v>-0.16</v>
      </c>
      <c r="K4786">
        <v>-1.1599999999999999</v>
      </c>
      <c r="L4786">
        <v>-2.1560000000000001</v>
      </c>
      <c r="M4786">
        <v>-2.9620000000000002</v>
      </c>
      <c r="N4786">
        <v>-3.16</v>
      </c>
      <c r="O4786">
        <v>1.1850000000000001</v>
      </c>
      <c r="P4786">
        <v>1.1839999999999999</v>
      </c>
      <c r="Q4786">
        <v>1.1779999999999999</v>
      </c>
      <c r="R4786">
        <v>0.92500000000000004</v>
      </c>
      <c r="S4786">
        <v>0.43</v>
      </c>
    </row>
    <row r="4787" spans="1:19" x14ac:dyDescent="0.3">
      <c r="A4787">
        <v>60</v>
      </c>
      <c r="B4787">
        <v>-0.14499999999999999</v>
      </c>
      <c r="C4787">
        <v>-1.155</v>
      </c>
      <c r="D4787">
        <v>-2.1389999999999998</v>
      </c>
      <c r="E4787">
        <v>-2.9540000000000002</v>
      </c>
      <c r="F4787">
        <v>-3.1280000000000001</v>
      </c>
      <c r="G4787">
        <v>4.2</v>
      </c>
      <c r="H4787">
        <v>0</v>
      </c>
      <c r="I4787">
        <v>4</v>
      </c>
      <c r="J4787">
        <v>-0.16</v>
      </c>
      <c r="K4787">
        <v>-1.159</v>
      </c>
      <c r="L4787">
        <v>-2.1579999999999999</v>
      </c>
      <c r="M4787">
        <v>-2.9649999999999999</v>
      </c>
      <c r="N4787">
        <v>-3.15</v>
      </c>
      <c r="O4787">
        <v>1.1850000000000001</v>
      </c>
      <c r="P4787">
        <v>1.1970000000000001</v>
      </c>
      <c r="Q4787">
        <v>1.1970000000000001</v>
      </c>
      <c r="R4787">
        <v>0.94199999999999995</v>
      </c>
      <c r="S4787">
        <v>0.40600000000000003</v>
      </c>
    </row>
    <row r="4788" spans="1:19" x14ac:dyDescent="0.3">
      <c r="A4788">
        <v>120</v>
      </c>
      <c r="B4788">
        <v>-0.14499999999999999</v>
      </c>
      <c r="C4788">
        <v>-1.155</v>
      </c>
      <c r="D4788">
        <v>-2.1389999999999998</v>
      </c>
      <c r="E4788">
        <v>-2.9540000000000002</v>
      </c>
      <c r="F4788">
        <v>-3.1280000000000001</v>
      </c>
      <c r="G4788">
        <v>4.2</v>
      </c>
      <c r="H4788">
        <v>0</v>
      </c>
      <c r="I4788">
        <v>4</v>
      </c>
      <c r="J4788">
        <v>-0.16300000000000001</v>
      </c>
      <c r="K4788">
        <v>-1.1579999999999999</v>
      </c>
      <c r="L4788">
        <v>-2.1539999999999999</v>
      </c>
      <c r="M4788">
        <v>-2.9580000000000002</v>
      </c>
      <c r="N4788">
        <v>-3.1469999999999998</v>
      </c>
      <c r="O4788">
        <v>1.1890000000000001</v>
      </c>
      <c r="P4788">
        <v>1.1950000000000001</v>
      </c>
      <c r="Q4788">
        <v>1.1870000000000001</v>
      </c>
      <c r="R4788">
        <v>0.92700000000000005</v>
      </c>
      <c r="S4788">
        <v>0.40500000000000003</v>
      </c>
    </row>
    <row r="4789" spans="1:19" x14ac:dyDescent="0.3">
      <c r="A4789">
        <v>180</v>
      </c>
      <c r="B4789">
        <v>-0.14499999999999999</v>
      </c>
      <c r="C4789">
        <v>-1.155</v>
      </c>
      <c r="D4789">
        <v>-2.1389999999999998</v>
      </c>
      <c r="E4789">
        <v>-2.9540000000000002</v>
      </c>
      <c r="F4789">
        <v>-3.1280000000000001</v>
      </c>
      <c r="G4789">
        <v>4.2</v>
      </c>
      <c r="H4789">
        <v>0</v>
      </c>
      <c r="I4789">
        <v>4</v>
      </c>
      <c r="J4789">
        <v>-0.16600000000000001</v>
      </c>
      <c r="K4789">
        <v>-1.1599999999999999</v>
      </c>
      <c r="L4789">
        <v>-2.1560000000000001</v>
      </c>
      <c r="M4789">
        <v>-2.9630000000000001</v>
      </c>
      <c r="N4789">
        <v>-3.145</v>
      </c>
      <c r="O4789">
        <v>1.194</v>
      </c>
      <c r="P4789">
        <v>1.204</v>
      </c>
      <c r="Q4789">
        <v>1.196</v>
      </c>
      <c r="R4789">
        <v>0.94399999999999995</v>
      </c>
      <c r="S4789">
        <v>0.40500000000000003</v>
      </c>
    </row>
    <row r="4790" spans="1:19" x14ac:dyDescent="0.3">
      <c r="A4790">
        <v>240</v>
      </c>
      <c r="B4790">
        <v>-0.14499999999999999</v>
      </c>
      <c r="C4790">
        <v>-1.155</v>
      </c>
      <c r="D4790">
        <v>-2.1389999999999998</v>
      </c>
      <c r="E4790">
        <v>-2.9540000000000002</v>
      </c>
      <c r="F4790">
        <v>-3.1280000000000001</v>
      </c>
      <c r="G4790">
        <v>4.2</v>
      </c>
      <c r="H4790">
        <v>0</v>
      </c>
      <c r="I4790">
        <v>4</v>
      </c>
      <c r="J4790">
        <v>-0.16600000000000001</v>
      </c>
      <c r="K4790">
        <v>-1.159</v>
      </c>
      <c r="L4790">
        <v>-2.1539999999999999</v>
      </c>
      <c r="M4790">
        <v>-2.964</v>
      </c>
      <c r="N4790">
        <v>-3.1419999999999999</v>
      </c>
      <c r="O4790">
        <v>1.1930000000000001</v>
      </c>
      <c r="P4790">
        <v>1.1990000000000001</v>
      </c>
      <c r="Q4790">
        <v>1.1890000000000001</v>
      </c>
      <c r="R4790">
        <v>0.94499999999999995</v>
      </c>
      <c r="S4790">
        <v>0.40400000000000003</v>
      </c>
    </row>
    <row r="4791" spans="1:19" x14ac:dyDescent="0.3">
      <c r="A4791">
        <v>300</v>
      </c>
      <c r="B4791">
        <v>-0.14499999999999999</v>
      </c>
      <c r="C4791">
        <v>-1.155</v>
      </c>
      <c r="D4791">
        <v>-2.1389999999999998</v>
      </c>
      <c r="E4791">
        <v>-2.9540000000000002</v>
      </c>
      <c r="F4791">
        <v>-3.1280000000000001</v>
      </c>
      <c r="G4791">
        <v>4.2</v>
      </c>
      <c r="H4791">
        <v>0</v>
      </c>
      <c r="I4791">
        <v>4</v>
      </c>
      <c r="J4791">
        <v>-0.16700000000000001</v>
      </c>
      <c r="K4791">
        <v>-1.161</v>
      </c>
      <c r="L4791">
        <v>-2.1549999999999998</v>
      </c>
      <c r="M4791">
        <v>-2.9620000000000002</v>
      </c>
      <c r="N4791">
        <v>-3.1389999999999998</v>
      </c>
      <c r="O4791">
        <v>1.1950000000000001</v>
      </c>
      <c r="P4791">
        <v>1.2010000000000001</v>
      </c>
      <c r="Q4791">
        <v>1.1930000000000001</v>
      </c>
      <c r="R4791">
        <v>0.93899999999999995</v>
      </c>
      <c r="S4791">
        <v>0.40300000000000002</v>
      </c>
    </row>
    <row r="4792" spans="1:19" x14ac:dyDescent="0.3">
      <c r="A4792">
        <v>360</v>
      </c>
      <c r="B4792">
        <v>-0.14499999999999999</v>
      </c>
      <c r="C4792">
        <v>-1.155</v>
      </c>
      <c r="D4792">
        <v>-2.1389999999999998</v>
      </c>
      <c r="E4792">
        <v>-2.9540000000000002</v>
      </c>
      <c r="F4792">
        <v>-3.1280000000000001</v>
      </c>
      <c r="G4792">
        <v>4.2</v>
      </c>
      <c r="H4792">
        <v>0</v>
      </c>
      <c r="I4792">
        <v>4</v>
      </c>
      <c r="J4792">
        <v>-0.16600000000000001</v>
      </c>
      <c r="K4792">
        <v>-1.161</v>
      </c>
      <c r="L4792">
        <v>-2.1560000000000001</v>
      </c>
      <c r="M4792">
        <v>-2.96</v>
      </c>
      <c r="N4792">
        <v>-3.137</v>
      </c>
      <c r="O4792">
        <v>1.1950000000000001</v>
      </c>
      <c r="P4792">
        <v>1.198</v>
      </c>
      <c r="Q4792">
        <v>1.1950000000000001</v>
      </c>
      <c r="R4792">
        <v>0.93200000000000005</v>
      </c>
      <c r="S4792">
        <v>0.40200000000000002</v>
      </c>
    </row>
    <row r="4793" spans="1:19" x14ac:dyDescent="0.3">
      <c r="A4793">
        <v>420</v>
      </c>
      <c r="B4793">
        <v>-0.14499999999999999</v>
      </c>
      <c r="C4793">
        <v>-1.155</v>
      </c>
      <c r="D4793">
        <v>-2.1389999999999998</v>
      </c>
      <c r="E4793">
        <v>-2.9540000000000002</v>
      </c>
      <c r="F4793">
        <v>-3.1280000000000001</v>
      </c>
      <c r="G4793">
        <v>4.2</v>
      </c>
      <c r="H4793">
        <v>0</v>
      </c>
      <c r="I4793">
        <v>4</v>
      </c>
      <c r="J4793">
        <v>-0.16700000000000001</v>
      </c>
      <c r="K4793">
        <v>-1.161</v>
      </c>
      <c r="L4793">
        <v>-2.1549999999999998</v>
      </c>
      <c r="M4793">
        <v>-2.9580000000000002</v>
      </c>
      <c r="N4793">
        <v>-3.1349999999999998</v>
      </c>
      <c r="O4793">
        <v>1.196</v>
      </c>
      <c r="P4793">
        <v>1.198</v>
      </c>
      <c r="Q4793">
        <v>1.194</v>
      </c>
      <c r="R4793">
        <v>0.92800000000000005</v>
      </c>
      <c r="S4793">
        <v>0.40100000000000002</v>
      </c>
    </row>
    <row r="4794" spans="1:19" x14ac:dyDescent="0.3">
      <c r="A4794">
        <v>480</v>
      </c>
      <c r="B4794">
        <v>-0.14499999999999999</v>
      </c>
      <c r="C4794">
        <v>-1.155</v>
      </c>
      <c r="D4794">
        <v>-2.1389999999999998</v>
      </c>
      <c r="E4794">
        <v>-2.9540000000000002</v>
      </c>
      <c r="F4794">
        <v>-3.1280000000000001</v>
      </c>
      <c r="G4794">
        <v>4.2</v>
      </c>
      <c r="H4794">
        <v>0</v>
      </c>
      <c r="I4794">
        <v>4</v>
      </c>
      <c r="J4794">
        <v>-0.16700000000000001</v>
      </c>
      <c r="K4794">
        <v>-1.1619999999999999</v>
      </c>
      <c r="L4794">
        <v>-2.1549999999999998</v>
      </c>
      <c r="M4794">
        <v>-2.9569999999999999</v>
      </c>
      <c r="N4794">
        <v>-3.1320000000000001</v>
      </c>
      <c r="O4794">
        <v>1.196</v>
      </c>
      <c r="P4794">
        <v>1.198</v>
      </c>
      <c r="Q4794">
        <v>1.1930000000000001</v>
      </c>
      <c r="R4794">
        <v>0.92500000000000004</v>
      </c>
      <c r="S4794">
        <v>0.40100000000000002</v>
      </c>
    </row>
    <row r="4795" spans="1:19" x14ac:dyDescent="0.3">
      <c r="A4795">
        <v>540</v>
      </c>
      <c r="B4795">
        <v>-0.14499999999999999</v>
      </c>
      <c r="C4795">
        <v>-1.155</v>
      </c>
      <c r="D4795">
        <v>-2.1389999999999998</v>
      </c>
      <c r="E4795">
        <v>-2.9540000000000002</v>
      </c>
      <c r="F4795">
        <v>-3.1280000000000001</v>
      </c>
      <c r="G4795">
        <v>4.2</v>
      </c>
      <c r="H4795">
        <v>0</v>
      </c>
      <c r="I4795">
        <v>4</v>
      </c>
      <c r="J4795">
        <v>-0.16700000000000001</v>
      </c>
      <c r="K4795">
        <v>-1.163</v>
      </c>
      <c r="L4795">
        <v>-2.1549999999999998</v>
      </c>
      <c r="M4795">
        <v>-2.9550000000000001</v>
      </c>
      <c r="N4795">
        <v>-3.13</v>
      </c>
      <c r="O4795">
        <v>1.196</v>
      </c>
      <c r="P4795">
        <v>1.198</v>
      </c>
      <c r="Q4795">
        <v>1.1919999999999999</v>
      </c>
      <c r="R4795">
        <v>0.92300000000000004</v>
      </c>
      <c r="S4795">
        <v>0.4</v>
      </c>
    </row>
    <row r="4796" spans="1:19" x14ac:dyDescent="0.3">
      <c r="A4796">
        <v>600</v>
      </c>
      <c r="B4796">
        <v>-0.14499999999999999</v>
      </c>
      <c r="C4796">
        <v>-1.155</v>
      </c>
      <c r="D4796">
        <v>-2.1389999999999998</v>
      </c>
      <c r="E4796">
        <v>-2.9540000000000002</v>
      </c>
      <c r="F4796">
        <v>-3.1280000000000001</v>
      </c>
      <c r="G4796">
        <v>4.2</v>
      </c>
      <c r="H4796">
        <v>0</v>
      </c>
      <c r="I4796">
        <v>4</v>
      </c>
      <c r="J4796">
        <v>-0.16800000000000001</v>
      </c>
      <c r="K4796">
        <v>-1.163</v>
      </c>
      <c r="L4796">
        <v>-2.1549999999999998</v>
      </c>
      <c r="M4796">
        <v>-2.9540000000000002</v>
      </c>
      <c r="N4796">
        <v>-3.1280000000000001</v>
      </c>
      <c r="O4796">
        <v>1.1970000000000001</v>
      </c>
      <c r="P4796">
        <v>1.1970000000000001</v>
      </c>
      <c r="Q4796">
        <v>1.1930000000000001</v>
      </c>
      <c r="R4796">
        <v>0.92100000000000004</v>
      </c>
      <c r="S4796">
        <v>0.39900000000000002</v>
      </c>
    </row>
    <row r="4798" spans="1:19" x14ac:dyDescent="0.3">
      <c r="A4798" t="s">
        <v>0</v>
      </c>
      <c r="B4798" t="s">
        <v>370</v>
      </c>
    </row>
    <row r="4799" spans="1:19" x14ac:dyDescent="0.3">
      <c r="A4799">
        <v>0</v>
      </c>
      <c r="B4799">
        <v>-0.14399999999999999</v>
      </c>
      <c r="C4799">
        <v>-1.1539999999999999</v>
      </c>
      <c r="D4799">
        <v>-2.14</v>
      </c>
      <c r="E4799">
        <v>-2.9980000000000002</v>
      </c>
      <c r="F4799">
        <v>-3.2050000000000001</v>
      </c>
      <c r="G4799">
        <v>4.2</v>
      </c>
      <c r="H4799">
        <v>0.01</v>
      </c>
      <c r="I4799">
        <v>4</v>
      </c>
      <c r="J4799">
        <v>-0.16</v>
      </c>
      <c r="K4799">
        <v>-1.1599999999999999</v>
      </c>
      <c r="L4799">
        <v>-2.157</v>
      </c>
      <c r="M4799">
        <v>-3.004</v>
      </c>
      <c r="N4799">
        <v>-3.24</v>
      </c>
      <c r="O4799">
        <v>1.1850000000000001</v>
      </c>
      <c r="P4799">
        <v>1.1839999999999999</v>
      </c>
      <c r="Q4799">
        <v>1.18</v>
      </c>
      <c r="R4799">
        <v>0.97299999999999998</v>
      </c>
      <c r="S4799">
        <v>0.45900000000000002</v>
      </c>
    </row>
    <row r="4800" spans="1:19" x14ac:dyDescent="0.3">
      <c r="A4800">
        <v>60</v>
      </c>
      <c r="B4800">
        <v>-0.14399999999999999</v>
      </c>
      <c r="C4800">
        <v>-1.1539999999999999</v>
      </c>
      <c r="D4800">
        <v>-2.14</v>
      </c>
      <c r="E4800">
        <v>-2.9980000000000002</v>
      </c>
      <c r="F4800">
        <v>-3.2050000000000001</v>
      </c>
      <c r="G4800">
        <v>4.2</v>
      </c>
      <c r="H4800">
        <v>0.01</v>
      </c>
      <c r="I4800">
        <v>4</v>
      </c>
      <c r="J4800">
        <v>-0.16</v>
      </c>
      <c r="K4800">
        <v>-1.159</v>
      </c>
      <c r="L4800">
        <v>-2.1589999999999998</v>
      </c>
      <c r="M4800">
        <v>-3.008</v>
      </c>
      <c r="N4800">
        <v>-3.23</v>
      </c>
      <c r="O4800">
        <v>1.1870000000000001</v>
      </c>
      <c r="P4800">
        <v>1.196</v>
      </c>
      <c r="Q4800">
        <v>1.1990000000000001</v>
      </c>
      <c r="R4800">
        <v>0.99399999999999999</v>
      </c>
      <c r="S4800">
        <v>0.433</v>
      </c>
    </row>
    <row r="4801" spans="1:19" x14ac:dyDescent="0.3">
      <c r="A4801">
        <v>120</v>
      </c>
      <c r="B4801">
        <v>-0.14399999999999999</v>
      </c>
      <c r="C4801">
        <v>-1.1539999999999999</v>
      </c>
      <c r="D4801">
        <v>-2.14</v>
      </c>
      <c r="E4801">
        <v>-2.9980000000000002</v>
      </c>
      <c r="F4801">
        <v>-3.2050000000000001</v>
      </c>
      <c r="G4801">
        <v>4.2</v>
      </c>
      <c r="H4801">
        <v>0.01</v>
      </c>
      <c r="I4801">
        <v>4</v>
      </c>
      <c r="J4801">
        <v>-0.16200000000000001</v>
      </c>
      <c r="K4801">
        <v>-1.159</v>
      </c>
      <c r="L4801">
        <v>-2.1549999999999998</v>
      </c>
      <c r="M4801">
        <v>-3.0009999999999999</v>
      </c>
      <c r="N4801">
        <v>-3.2269999999999999</v>
      </c>
      <c r="O4801">
        <v>1.1930000000000001</v>
      </c>
      <c r="P4801">
        <v>1.196</v>
      </c>
      <c r="Q4801">
        <v>1.1879999999999999</v>
      </c>
      <c r="R4801">
        <v>0.97699999999999998</v>
      </c>
      <c r="S4801">
        <v>0.432</v>
      </c>
    </row>
    <row r="4802" spans="1:19" x14ac:dyDescent="0.3">
      <c r="A4802">
        <v>180</v>
      </c>
      <c r="B4802">
        <v>-0.14399999999999999</v>
      </c>
      <c r="C4802">
        <v>-1.1539999999999999</v>
      </c>
      <c r="D4802">
        <v>-2.14</v>
      </c>
      <c r="E4802">
        <v>-2.9980000000000002</v>
      </c>
      <c r="F4802">
        <v>-3.2050000000000001</v>
      </c>
      <c r="G4802">
        <v>4.2</v>
      </c>
      <c r="H4802">
        <v>0.01</v>
      </c>
      <c r="I4802">
        <v>4</v>
      </c>
      <c r="J4802">
        <v>-0.16300000000000001</v>
      </c>
      <c r="K4802">
        <v>-1.1599999999999999</v>
      </c>
      <c r="L4802">
        <v>-2.1579999999999999</v>
      </c>
      <c r="M4802">
        <v>-3.0049999999999999</v>
      </c>
      <c r="N4802">
        <v>-3.2240000000000002</v>
      </c>
      <c r="O4802">
        <v>1.198</v>
      </c>
      <c r="P4802">
        <v>1.204</v>
      </c>
      <c r="Q4802">
        <v>1.1990000000000001</v>
      </c>
      <c r="R4802">
        <v>0.99099999999999999</v>
      </c>
      <c r="S4802">
        <v>0.43099999999999999</v>
      </c>
    </row>
    <row r="4803" spans="1:19" x14ac:dyDescent="0.3">
      <c r="A4803">
        <v>240</v>
      </c>
      <c r="B4803">
        <v>-0.14399999999999999</v>
      </c>
      <c r="C4803">
        <v>-1.1539999999999999</v>
      </c>
      <c r="D4803">
        <v>-2.14</v>
      </c>
      <c r="E4803">
        <v>-2.9980000000000002</v>
      </c>
      <c r="F4803">
        <v>-3.2050000000000001</v>
      </c>
      <c r="G4803">
        <v>4.2</v>
      </c>
      <c r="H4803">
        <v>0.01</v>
      </c>
      <c r="I4803">
        <v>4</v>
      </c>
      <c r="J4803">
        <v>-0.16200000000000001</v>
      </c>
      <c r="K4803">
        <v>-1.159</v>
      </c>
      <c r="L4803">
        <v>-2.1560000000000001</v>
      </c>
      <c r="M4803">
        <v>-3.0070000000000001</v>
      </c>
      <c r="N4803">
        <v>-3.2210000000000001</v>
      </c>
      <c r="O4803">
        <v>1.1990000000000001</v>
      </c>
      <c r="P4803">
        <v>1.1990000000000001</v>
      </c>
      <c r="Q4803">
        <v>1.1930000000000001</v>
      </c>
      <c r="R4803">
        <v>0.995</v>
      </c>
      <c r="S4803">
        <v>0.43</v>
      </c>
    </row>
    <row r="4804" spans="1:19" x14ac:dyDescent="0.3">
      <c r="A4804">
        <v>300</v>
      </c>
      <c r="B4804">
        <v>-0.14399999999999999</v>
      </c>
      <c r="C4804">
        <v>-1.1539999999999999</v>
      </c>
      <c r="D4804">
        <v>-2.14</v>
      </c>
      <c r="E4804">
        <v>-2.9980000000000002</v>
      </c>
      <c r="F4804">
        <v>-3.2050000000000001</v>
      </c>
      <c r="G4804">
        <v>4.2</v>
      </c>
      <c r="H4804">
        <v>0.01</v>
      </c>
      <c r="I4804">
        <v>4</v>
      </c>
      <c r="J4804">
        <v>-0.16200000000000001</v>
      </c>
      <c r="K4804">
        <v>-1.1599999999999999</v>
      </c>
      <c r="L4804">
        <v>-2.1560000000000001</v>
      </c>
      <c r="M4804">
        <v>-3.0059999999999998</v>
      </c>
      <c r="N4804">
        <v>-3.218</v>
      </c>
      <c r="O4804">
        <v>1.202</v>
      </c>
      <c r="P4804">
        <v>1.2010000000000001</v>
      </c>
      <c r="Q4804">
        <v>1.194</v>
      </c>
      <c r="R4804">
        <v>0.99</v>
      </c>
      <c r="S4804">
        <v>0.42899999999999999</v>
      </c>
    </row>
    <row r="4805" spans="1:19" x14ac:dyDescent="0.3">
      <c r="A4805">
        <v>360</v>
      </c>
      <c r="B4805">
        <v>-0.14399999999999999</v>
      </c>
      <c r="C4805">
        <v>-1.1539999999999999</v>
      </c>
      <c r="D4805">
        <v>-2.14</v>
      </c>
      <c r="E4805">
        <v>-2.9980000000000002</v>
      </c>
      <c r="F4805">
        <v>-3.2050000000000001</v>
      </c>
      <c r="G4805">
        <v>4.2</v>
      </c>
      <c r="H4805">
        <v>0.01</v>
      </c>
      <c r="I4805">
        <v>4</v>
      </c>
      <c r="J4805">
        <v>-0.161</v>
      </c>
      <c r="K4805">
        <v>-1.161</v>
      </c>
      <c r="L4805">
        <v>-2.157</v>
      </c>
      <c r="M4805">
        <v>-3.004</v>
      </c>
      <c r="N4805">
        <v>-3.2160000000000002</v>
      </c>
      <c r="O4805">
        <v>1.2030000000000001</v>
      </c>
      <c r="P4805">
        <v>1.1990000000000001</v>
      </c>
      <c r="Q4805">
        <v>1.1970000000000001</v>
      </c>
      <c r="R4805">
        <v>0.98399999999999999</v>
      </c>
      <c r="S4805">
        <v>0.42799999999999999</v>
      </c>
    </row>
    <row r="4806" spans="1:19" x14ac:dyDescent="0.3">
      <c r="A4806">
        <v>420</v>
      </c>
      <c r="B4806">
        <v>-0.14399999999999999</v>
      </c>
      <c r="C4806">
        <v>-1.1539999999999999</v>
      </c>
      <c r="D4806">
        <v>-2.14</v>
      </c>
      <c r="E4806">
        <v>-2.9980000000000002</v>
      </c>
      <c r="F4806">
        <v>-3.2050000000000001</v>
      </c>
      <c r="G4806">
        <v>4.2</v>
      </c>
      <c r="H4806">
        <v>0.01</v>
      </c>
      <c r="I4806">
        <v>4</v>
      </c>
      <c r="J4806">
        <v>-0.16</v>
      </c>
      <c r="K4806">
        <v>-1.161</v>
      </c>
      <c r="L4806">
        <v>-2.157</v>
      </c>
      <c r="M4806">
        <v>-3.0019999999999998</v>
      </c>
      <c r="N4806">
        <v>-3.2130000000000001</v>
      </c>
      <c r="O4806">
        <v>1.204</v>
      </c>
      <c r="P4806">
        <v>1.1990000000000001</v>
      </c>
      <c r="Q4806">
        <v>1.1970000000000001</v>
      </c>
      <c r="R4806">
        <v>0.98</v>
      </c>
      <c r="S4806">
        <v>0.42699999999999999</v>
      </c>
    </row>
    <row r="4807" spans="1:19" x14ac:dyDescent="0.3">
      <c r="A4807">
        <v>480</v>
      </c>
      <c r="B4807">
        <v>-0.14399999999999999</v>
      </c>
      <c r="C4807">
        <v>-1.1539999999999999</v>
      </c>
      <c r="D4807">
        <v>-2.14</v>
      </c>
      <c r="E4807">
        <v>-2.9980000000000002</v>
      </c>
      <c r="F4807">
        <v>-3.2050000000000001</v>
      </c>
      <c r="G4807">
        <v>4.2</v>
      </c>
      <c r="H4807">
        <v>0.01</v>
      </c>
      <c r="I4807">
        <v>4</v>
      </c>
      <c r="J4807">
        <v>-0.159</v>
      </c>
      <c r="K4807">
        <v>-1.161</v>
      </c>
      <c r="L4807">
        <v>-2.1560000000000001</v>
      </c>
      <c r="M4807">
        <v>-3.0009999999999999</v>
      </c>
      <c r="N4807">
        <v>-3.21</v>
      </c>
      <c r="O4807">
        <v>1.206</v>
      </c>
      <c r="P4807">
        <v>1.1990000000000001</v>
      </c>
      <c r="Q4807">
        <v>1.1950000000000001</v>
      </c>
      <c r="R4807">
        <v>0.97699999999999998</v>
      </c>
      <c r="S4807">
        <v>0.42599999999999999</v>
      </c>
    </row>
    <row r="4808" spans="1:19" x14ac:dyDescent="0.3">
      <c r="A4808">
        <v>540</v>
      </c>
      <c r="B4808">
        <v>-0.14399999999999999</v>
      </c>
      <c r="C4808">
        <v>-1.1539999999999999</v>
      </c>
      <c r="D4808">
        <v>-2.14</v>
      </c>
      <c r="E4808">
        <v>-2.9980000000000002</v>
      </c>
      <c r="F4808">
        <v>-3.2050000000000001</v>
      </c>
      <c r="G4808">
        <v>4.2</v>
      </c>
      <c r="H4808">
        <v>0.01</v>
      </c>
      <c r="I4808">
        <v>4</v>
      </c>
      <c r="J4808">
        <v>-0.158</v>
      </c>
      <c r="K4808">
        <v>-1.161</v>
      </c>
      <c r="L4808">
        <v>-2.1560000000000001</v>
      </c>
      <c r="M4808">
        <v>-3</v>
      </c>
      <c r="N4808">
        <v>-3.2080000000000002</v>
      </c>
      <c r="O4808">
        <v>1.206</v>
      </c>
      <c r="P4808">
        <v>1.2</v>
      </c>
      <c r="Q4808">
        <v>1.1950000000000001</v>
      </c>
      <c r="R4808">
        <v>0.97499999999999998</v>
      </c>
      <c r="S4808">
        <v>0.42499999999999999</v>
      </c>
    </row>
    <row r="4809" spans="1:19" x14ac:dyDescent="0.3">
      <c r="A4809">
        <v>600</v>
      </c>
      <c r="B4809">
        <v>-0.14399999999999999</v>
      </c>
      <c r="C4809">
        <v>-1.1539999999999999</v>
      </c>
      <c r="D4809">
        <v>-2.14</v>
      </c>
      <c r="E4809">
        <v>-2.9980000000000002</v>
      </c>
      <c r="F4809">
        <v>-3.2050000000000001</v>
      </c>
      <c r="G4809">
        <v>4.2</v>
      </c>
      <c r="H4809">
        <v>0.01</v>
      </c>
      <c r="I4809">
        <v>4</v>
      </c>
      <c r="J4809">
        <v>-0.157</v>
      </c>
      <c r="K4809">
        <v>-1.161</v>
      </c>
      <c r="L4809">
        <v>-2.157</v>
      </c>
      <c r="M4809">
        <v>-2.9980000000000002</v>
      </c>
      <c r="N4809">
        <v>-3.2050000000000001</v>
      </c>
      <c r="O4809">
        <v>1.2070000000000001</v>
      </c>
      <c r="P4809">
        <v>1.2</v>
      </c>
      <c r="Q4809">
        <v>1.1950000000000001</v>
      </c>
      <c r="R4809">
        <v>0.97299999999999998</v>
      </c>
      <c r="S4809">
        <v>0.42499999999999999</v>
      </c>
    </row>
    <row r="4811" spans="1:19" x14ac:dyDescent="0.3">
      <c r="A4811" t="s">
        <v>0</v>
      </c>
      <c r="B4811" t="s">
        <v>371</v>
      </c>
    </row>
    <row r="4812" spans="1:19" x14ac:dyDescent="0.3">
      <c r="A4812">
        <v>0</v>
      </c>
      <c r="B4812">
        <v>-0.14499999999999999</v>
      </c>
      <c r="C4812">
        <v>-1.1539999999999999</v>
      </c>
      <c r="D4812">
        <v>-2.1389999999999998</v>
      </c>
      <c r="E4812">
        <v>-2.9929999999999999</v>
      </c>
      <c r="F4812">
        <v>-3.1960000000000002</v>
      </c>
      <c r="G4812">
        <v>4.2</v>
      </c>
      <c r="H4812">
        <v>0.01</v>
      </c>
      <c r="I4812">
        <v>4</v>
      </c>
      <c r="J4812">
        <v>-0.16</v>
      </c>
      <c r="K4812">
        <v>-1.1599999999999999</v>
      </c>
      <c r="L4812">
        <v>-2.157</v>
      </c>
      <c r="M4812">
        <v>-2.9990000000000001</v>
      </c>
      <c r="N4812">
        <v>-3.23</v>
      </c>
      <c r="O4812">
        <v>1.1850000000000001</v>
      </c>
      <c r="P4812">
        <v>1.1839999999999999</v>
      </c>
      <c r="Q4812">
        <v>1.179</v>
      </c>
      <c r="R4812">
        <v>0.96699999999999997</v>
      </c>
      <c r="S4812">
        <v>0.45500000000000002</v>
      </c>
    </row>
    <row r="4813" spans="1:19" x14ac:dyDescent="0.3">
      <c r="A4813">
        <v>60</v>
      </c>
      <c r="B4813">
        <v>-0.14499999999999999</v>
      </c>
      <c r="C4813">
        <v>-1.1539999999999999</v>
      </c>
      <c r="D4813">
        <v>-2.1389999999999998</v>
      </c>
      <c r="E4813">
        <v>-2.9929999999999999</v>
      </c>
      <c r="F4813">
        <v>-3.1960000000000002</v>
      </c>
      <c r="G4813">
        <v>4.2</v>
      </c>
      <c r="H4813">
        <v>0.01</v>
      </c>
      <c r="I4813">
        <v>4</v>
      </c>
      <c r="J4813">
        <v>-0.16</v>
      </c>
      <c r="K4813">
        <v>-1.159</v>
      </c>
      <c r="L4813">
        <v>-2.1589999999999998</v>
      </c>
      <c r="M4813">
        <v>-3.0030000000000001</v>
      </c>
      <c r="N4813">
        <v>-3.22</v>
      </c>
      <c r="O4813">
        <v>1.1870000000000001</v>
      </c>
      <c r="P4813">
        <v>1.196</v>
      </c>
      <c r="Q4813">
        <v>1.1990000000000001</v>
      </c>
      <c r="R4813">
        <v>0.98699999999999999</v>
      </c>
      <c r="S4813">
        <v>0.43</v>
      </c>
    </row>
    <row r="4814" spans="1:19" x14ac:dyDescent="0.3">
      <c r="A4814">
        <v>120</v>
      </c>
      <c r="B4814">
        <v>-0.14499999999999999</v>
      </c>
      <c r="C4814">
        <v>-1.1539999999999999</v>
      </c>
      <c r="D4814">
        <v>-2.1389999999999998</v>
      </c>
      <c r="E4814">
        <v>-2.9929999999999999</v>
      </c>
      <c r="F4814">
        <v>-3.1960000000000002</v>
      </c>
      <c r="G4814">
        <v>4.2</v>
      </c>
      <c r="H4814">
        <v>0.01</v>
      </c>
      <c r="I4814">
        <v>4</v>
      </c>
      <c r="J4814">
        <v>-0.16200000000000001</v>
      </c>
      <c r="K4814">
        <v>-1.159</v>
      </c>
      <c r="L4814">
        <v>-2.1549999999999998</v>
      </c>
      <c r="M4814">
        <v>-2.996</v>
      </c>
      <c r="N4814">
        <v>-3.2170000000000001</v>
      </c>
      <c r="O4814">
        <v>1.1930000000000001</v>
      </c>
      <c r="P4814">
        <v>1.196</v>
      </c>
      <c r="Q4814">
        <v>1.1890000000000001</v>
      </c>
      <c r="R4814">
        <v>0.97</v>
      </c>
      <c r="S4814">
        <v>0.42899999999999999</v>
      </c>
    </row>
    <row r="4815" spans="1:19" x14ac:dyDescent="0.3">
      <c r="A4815">
        <v>180</v>
      </c>
      <c r="B4815">
        <v>-0.14499999999999999</v>
      </c>
      <c r="C4815">
        <v>-1.1539999999999999</v>
      </c>
      <c r="D4815">
        <v>-2.1389999999999998</v>
      </c>
      <c r="E4815">
        <v>-2.9929999999999999</v>
      </c>
      <c r="F4815">
        <v>-3.1960000000000002</v>
      </c>
      <c r="G4815">
        <v>4.2</v>
      </c>
      <c r="H4815">
        <v>0.01</v>
      </c>
      <c r="I4815">
        <v>4</v>
      </c>
      <c r="J4815">
        <v>-0.16300000000000001</v>
      </c>
      <c r="K4815">
        <v>-1.1599999999999999</v>
      </c>
      <c r="L4815">
        <v>-2.1579999999999999</v>
      </c>
      <c r="M4815">
        <v>-3</v>
      </c>
      <c r="N4815">
        <v>-3.214</v>
      </c>
      <c r="O4815">
        <v>1.198</v>
      </c>
      <c r="P4815">
        <v>1.204</v>
      </c>
      <c r="Q4815">
        <v>1.1990000000000001</v>
      </c>
      <c r="R4815">
        <v>0.98499999999999999</v>
      </c>
      <c r="S4815">
        <v>0.42799999999999999</v>
      </c>
    </row>
    <row r="4816" spans="1:19" x14ac:dyDescent="0.3">
      <c r="A4816">
        <v>240</v>
      </c>
      <c r="B4816">
        <v>-0.14499999999999999</v>
      </c>
      <c r="C4816">
        <v>-1.1539999999999999</v>
      </c>
      <c r="D4816">
        <v>-2.1389999999999998</v>
      </c>
      <c r="E4816">
        <v>-2.9929999999999999</v>
      </c>
      <c r="F4816">
        <v>-3.1960000000000002</v>
      </c>
      <c r="G4816">
        <v>4.2</v>
      </c>
      <c r="H4816">
        <v>0.01</v>
      </c>
      <c r="I4816">
        <v>4</v>
      </c>
      <c r="J4816">
        <v>-0.16200000000000001</v>
      </c>
      <c r="K4816">
        <v>-1.159</v>
      </c>
      <c r="L4816">
        <v>-2.1560000000000001</v>
      </c>
      <c r="M4816">
        <v>-3.0009999999999999</v>
      </c>
      <c r="N4816">
        <v>-3.2109999999999999</v>
      </c>
      <c r="O4816">
        <v>1.1990000000000001</v>
      </c>
      <c r="P4816">
        <v>1.1990000000000001</v>
      </c>
      <c r="Q4816">
        <v>1.1919999999999999</v>
      </c>
      <c r="R4816">
        <v>0.98899999999999999</v>
      </c>
      <c r="S4816">
        <v>0.42699999999999999</v>
      </c>
    </row>
    <row r="4817" spans="1:19" x14ac:dyDescent="0.3">
      <c r="A4817">
        <v>300</v>
      </c>
      <c r="B4817">
        <v>-0.14499999999999999</v>
      </c>
      <c r="C4817">
        <v>-1.1539999999999999</v>
      </c>
      <c r="D4817">
        <v>-2.1389999999999998</v>
      </c>
      <c r="E4817">
        <v>-2.9929999999999999</v>
      </c>
      <c r="F4817">
        <v>-3.1960000000000002</v>
      </c>
      <c r="G4817">
        <v>4.2</v>
      </c>
      <c r="H4817">
        <v>0.01</v>
      </c>
      <c r="I4817">
        <v>4</v>
      </c>
      <c r="J4817">
        <v>-0.16200000000000001</v>
      </c>
      <c r="K4817">
        <v>-1.1599999999999999</v>
      </c>
      <c r="L4817">
        <v>-2.1560000000000001</v>
      </c>
      <c r="M4817">
        <v>-3</v>
      </c>
      <c r="N4817">
        <v>-3.2080000000000002</v>
      </c>
      <c r="O4817">
        <v>1.202</v>
      </c>
      <c r="P4817">
        <v>1.2010000000000001</v>
      </c>
      <c r="Q4817">
        <v>1.194</v>
      </c>
      <c r="R4817">
        <v>0.98399999999999999</v>
      </c>
      <c r="S4817">
        <v>0.42599999999999999</v>
      </c>
    </row>
    <row r="4818" spans="1:19" x14ac:dyDescent="0.3">
      <c r="A4818">
        <v>360</v>
      </c>
      <c r="B4818">
        <v>-0.14499999999999999</v>
      </c>
      <c r="C4818">
        <v>-1.1539999999999999</v>
      </c>
      <c r="D4818">
        <v>-2.1389999999999998</v>
      </c>
      <c r="E4818">
        <v>-2.9929999999999999</v>
      </c>
      <c r="F4818">
        <v>-3.1960000000000002</v>
      </c>
      <c r="G4818">
        <v>4.2</v>
      </c>
      <c r="H4818">
        <v>0.01</v>
      </c>
      <c r="I4818">
        <v>4</v>
      </c>
      <c r="J4818">
        <v>-0.161</v>
      </c>
      <c r="K4818">
        <v>-1.161</v>
      </c>
      <c r="L4818">
        <v>-2.157</v>
      </c>
      <c r="M4818">
        <v>-2.9990000000000001</v>
      </c>
      <c r="N4818">
        <v>-3.206</v>
      </c>
      <c r="O4818">
        <v>1.2030000000000001</v>
      </c>
      <c r="P4818">
        <v>1.1990000000000001</v>
      </c>
      <c r="Q4818">
        <v>1.1970000000000001</v>
      </c>
      <c r="R4818">
        <v>0.97699999999999998</v>
      </c>
      <c r="S4818">
        <v>0.42499999999999999</v>
      </c>
    </row>
    <row r="4819" spans="1:19" x14ac:dyDescent="0.3">
      <c r="A4819">
        <v>420</v>
      </c>
      <c r="B4819">
        <v>-0.14499999999999999</v>
      </c>
      <c r="C4819">
        <v>-1.1539999999999999</v>
      </c>
      <c r="D4819">
        <v>-2.1389999999999998</v>
      </c>
      <c r="E4819">
        <v>-2.9929999999999999</v>
      </c>
      <c r="F4819">
        <v>-3.1960000000000002</v>
      </c>
      <c r="G4819">
        <v>4.2</v>
      </c>
      <c r="H4819">
        <v>0.01</v>
      </c>
      <c r="I4819">
        <v>4</v>
      </c>
      <c r="J4819">
        <v>-0.16</v>
      </c>
      <c r="K4819">
        <v>-1.161</v>
      </c>
      <c r="L4819">
        <v>-2.157</v>
      </c>
      <c r="M4819">
        <v>-2.9969999999999999</v>
      </c>
      <c r="N4819">
        <v>-3.2029999999999998</v>
      </c>
      <c r="O4819">
        <v>1.204</v>
      </c>
      <c r="P4819">
        <v>1.1990000000000001</v>
      </c>
      <c r="Q4819">
        <v>1.196</v>
      </c>
      <c r="R4819">
        <v>0.97399999999999998</v>
      </c>
      <c r="S4819">
        <v>0.42399999999999999</v>
      </c>
    </row>
    <row r="4820" spans="1:19" x14ac:dyDescent="0.3">
      <c r="A4820">
        <v>480</v>
      </c>
      <c r="B4820">
        <v>-0.14499999999999999</v>
      </c>
      <c r="C4820">
        <v>-1.1539999999999999</v>
      </c>
      <c r="D4820">
        <v>-2.1389999999999998</v>
      </c>
      <c r="E4820">
        <v>-2.9929999999999999</v>
      </c>
      <c r="F4820">
        <v>-3.1960000000000002</v>
      </c>
      <c r="G4820">
        <v>4.2</v>
      </c>
      <c r="H4820">
        <v>0.01</v>
      </c>
      <c r="I4820">
        <v>4</v>
      </c>
      <c r="J4820">
        <v>-0.159</v>
      </c>
      <c r="K4820">
        <v>-1.161</v>
      </c>
      <c r="L4820">
        <v>-2.1560000000000001</v>
      </c>
      <c r="M4820">
        <v>-2.996</v>
      </c>
      <c r="N4820">
        <v>-3.2</v>
      </c>
      <c r="O4820">
        <v>1.206</v>
      </c>
      <c r="P4820">
        <v>1.1990000000000001</v>
      </c>
      <c r="Q4820">
        <v>1.1950000000000001</v>
      </c>
      <c r="R4820">
        <v>0.97099999999999997</v>
      </c>
      <c r="S4820">
        <v>0.42299999999999999</v>
      </c>
    </row>
    <row r="4821" spans="1:19" x14ac:dyDescent="0.3">
      <c r="A4821">
        <v>540</v>
      </c>
      <c r="B4821">
        <v>-0.14499999999999999</v>
      </c>
      <c r="C4821">
        <v>-1.1539999999999999</v>
      </c>
      <c r="D4821">
        <v>-2.1389999999999998</v>
      </c>
      <c r="E4821">
        <v>-2.9929999999999999</v>
      </c>
      <c r="F4821">
        <v>-3.1960000000000002</v>
      </c>
      <c r="G4821">
        <v>4.2</v>
      </c>
      <c r="H4821">
        <v>0.01</v>
      </c>
      <c r="I4821">
        <v>4</v>
      </c>
      <c r="J4821">
        <v>-0.158</v>
      </c>
      <c r="K4821">
        <v>-1.161</v>
      </c>
      <c r="L4821">
        <v>-2.1560000000000001</v>
      </c>
      <c r="M4821">
        <v>-2.9940000000000002</v>
      </c>
      <c r="N4821">
        <v>-3.198</v>
      </c>
      <c r="O4821">
        <v>1.206</v>
      </c>
      <c r="P4821">
        <v>1.2</v>
      </c>
      <c r="Q4821">
        <v>1.1950000000000001</v>
      </c>
      <c r="R4821">
        <v>0.96899999999999997</v>
      </c>
      <c r="S4821">
        <v>0.42199999999999999</v>
      </c>
    </row>
    <row r="4822" spans="1:19" x14ac:dyDescent="0.3">
      <c r="A4822">
        <v>600</v>
      </c>
      <c r="B4822">
        <v>-0.14499999999999999</v>
      </c>
      <c r="C4822">
        <v>-1.1539999999999999</v>
      </c>
      <c r="D4822">
        <v>-2.1389999999999998</v>
      </c>
      <c r="E4822">
        <v>-2.9929999999999999</v>
      </c>
      <c r="F4822">
        <v>-3.1960000000000002</v>
      </c>
      <c r="G4822">
        <v>4.2</v>
      </c>
      <c r="H4822">
        <v>0.01</v>
      </c>
      <c r="I4822">
        <v>4</v>
      </c>
      <c r="J4822">
        <v>-0.157</v>
      </c>
      <c r="K4822">
        <v>-1.161</v>
      </c>
      <c r="L4822">
        <v>-2.1560000000000001</v>
      </c>
      <c r="M4822">
        <v>-2.9929999999999999</v>
      </c>
      <c r="N4822">
        <v>-3.1960000000000002</v>
      </c>
      <c r="O4822">
        <v>1.2070000000000001</v>
      </c>
      <c r="P4822">
        <v>1.2</v>
      </c>
      <c r="Q4822">
        <v>1.1950000000000001</v>
      </c>
      <c r="R4822">
        <v>0.96599999999999997</v>
      </c>
      <c r="S4822">
        <v>0.42099999999999999</v>
      </c>
    </row>
    <row r="4824" spans="1:19" x14ac:dyDescent="0.3">
      <c r="A4824" t="s">
        <v>0</v>
      </c>
      <c r="B4824" t="s">
        <v>372</v>
      </c>
    </row>
    <row r="4825" spans="1:19" x14ac:dyDescent="0.3">
      <c r="A4825">
        <v>0</v>
      </c>
      <c r="B4825">
        <v>-0.14499999999999999</v>
      </c>
      <c r="C4825">
        <v>-1.1539999999999999</v>
      </c>
      <c r="D4825">
        <v>-2.14</v>
      </c>
      <c r="E4825">
        <v>-2.988</v>
      </c>
      <c r="F4825">
        <v>-3.1859999999999999</v>
      </c>
      <c r="G4825">
        <v>4.2</v>
      </c>
      <c r="H4825">
        <v>0.01</v>
      </c>
      <c r="I4825">
        <v>4</v>
      </c>
      <c r="J4825">
        <v>-0.16</v>
      </c>
      <c r="K4825">
        <v>-1.1599999999999999</v>
      </c>
      <c r="L4825">
        <v>-2.157</v>
      </c>
      <c r="M4825">
        <v>-2.9940000000000002</v>
      </c>
      <c r="N4825">
        <v>-3.22</v>
      </c>
      <c r="O4825">
        <v>1.1850000000000001</v>
      </c>
      <c r="P4825">
        <v>1.1839999999999999</v>
      </c>
      <c r="Q4825">
        <v>1.179</v>
      </c>
      <c r="R4825">
        <v>0.96099999999999997</v>
      </c>
      <c r="S4825">
        <v>0.45100000000000001</v>
      </c>
    </row>
    <row r="4826" spans="1:19" x14ac:dyDescent="0.3">
      <c r="A4826">
        <v>60</v>
      </c>
      <c r="B4826">
        <v>-0.14499999999999999</v>
      </c>
      <c r="C4826">
        <v>-1.1539999999999999</v>
      </c>
      <c r="D4826">
        <v>-2.14</v>
      </c>
      <c r="E4826">
        <v>-2.988</v>
      </c>
      <c r="F4826">
        <v>-3.1859999999999999</v>
      </c>
      <c r="G4826">
        <v>4.2</v>
      </c>
      <c r="H4826">
        <v>0.01</v>
      </c>
      <c r="I4826">
        <v>4</v>
      </c>
      <c r="J4826">
        <v>-0.16</v>
      </c>
      <c r="K4826">
        <v>-1.159</v>
      </c>
      <c r="L4826">
        <v>-2.1589999999999998</v>
      </c>
      <c r="M4826">
        <v>-2.9980000000000002</v>
      </c>
      <c r="N4826">
        <v>-3.21</v>
      </c>
      <c r="O4826">
        <v>1.1870000000000001</v>
      </c>
      <c r="P4826">
        <v>1.196</v>
      </c>
      <c r="Q4826">
        <v>1.1990000000000001</v>
      </c>
      <c r="R4826">
        <v>0.98099999999999998</v>
      </c>
      <c r="S4826">
        <v>0.42599999999999999</v>
      </c>
    </row>
    <row r="4827" spans="1:19" x14ac:dyDescent="0.3">
      <c r="A4827">
        <v>120</v>
      </c>
      <c r="B4827">
        <v>-0.14499999999999999</v>
      </c>
      <c r="C4827">
        <v>-1.1539999999999999</v>
      </c>
      <c r="D4827">
        <v>-2.14</v>
      </c>
      <c r="E4827">
        <v>-2.988</v>
      </c>
      <c r="F4827">
        <v>-3.1859999999999999</v>
      </c>
      <c r="G4827">
        <v>4.2</v>
      </c>
      <c r="H4827">
        <v>0.01</v>
      </c>
      <c r="I4827">
        <v>4</v>
      </c>
      <c r="J4827">
        <v>-0.16200000000000001</v>
      </c>
      <c r="K4827">
        <v>-1.159</v>
      </c>
      <c r="L4827">
        <v>-2.1549999999999998</v>
      </c>
      <c r="M4827">
        <v>-2.9910000000000001</v>
      </c>
      <c r="N4827">
        <v>-3.2069999999999999</v>
      </c>
      <c r="O4827">
        <v>1.1930000000000001</v>
      </c>
      <c r="P4827">
        <v>1.196</v>
      </c>
      <c r="Q4827">
        <v>1.1879999999999999</v>
      </c>
      <c r="R4827">
        <v>0.96399999999999997</v>
      </c>
      <c r="S4827">
        <v>0.42499999999999999</v>
      </c>
    </row>
    <row r="4828" spans="1:19" x14ac:dyDescent="0.3">
      <c r="A4828">
        <v>180</v>
      </c>
      <c r="B4828">
        <v>-0.14499999999999999</v>
      </c>
      <c r="C4828">
        <v>-1.1539999999999999</v>
      </c>
      <c r="D4828">
        <v>-2.14</v>
      </c>
      <c r="E4828">
        <v>-2.988</v>
      </c>
      <c r="F4828">
        <v>-3.1859999999999999</v>
      </c>
      <c r="G4828">
        <v>4.2</v>
      </c>
      <c r="H4828">
        <v>0.01</v>
      </c>
      <c r="I4828">
        <v>4</v>
      </c>
      <c r="J4828">
        <v>-0.16300000000000001</v>
      </c>
      <c r="K4828">
        <v>-1.1599999999999999</v>
      </c>
      <c r="L4828">
        <v>-2.157</v>
      </c>
      <c r="M4828">
        <v>-2.9950000000000001</v>
      </c>
      <c r="N4828">
        <v>-3.2040000000000002</v>
      </c>
      <c r="O4828">
        <v>1.198</v>
      </c>
      <c r="P4828">
        <v>1.204</v>
      </c>
      <c r="Q4828">
        <v>1.198</v>
      </c>
      <c r="R4828">
        <v>0.98</v>
      </c>
      <c r="S4828">
        <v>0.42399999999999999</v>
      </c>
    </row>
    <row r="4829" spans="1:19" x14ac:dyDescent="0.3">
      <c r="A4829">
        <v>240</v>
      </c>
      <c r="B4829">
        <v>-0.14499999999999999</v>
      </c>
      <c r="C4829">
        <v>-1.1539999999999999</v>
      </c>
      <c r="D4829">
        <v>-2.14</v>
      </c>
      <c r="E4829">
        <v>-2.988</v>
      </c>
      <c r="F4829">
        <v>-3.1859999999999999</v>
      </c>
      <c r="G4829">
        <v>4.2</v>
      </c>
      <c r="H4829">
        <v>0.01</v>
      </c>
      <c r="I4829">
        <v>4</v>
      </c>
      <c r="J4829">
        <v>-0.16200000000000001</v>
      </c>
      <c r="K4829">
        <v>-1.159</v>
      </c>
      <c r="L4829">
        <v>-2.1560000000000001</v>
      </c>
      <c r="M4829">
        <v>-2.996</v>
      </c>
      <c r="N4829">
        <v>-3.202</v>
      </c>
      <c r="O4829">
        <v>1.1990000000000001</v>
      </c>
      <c r="P4829">
        <v>1.1990000000000001</v>
      </c>
      <c r="Q4829">
        <v>1.1919999999999999</v>
      </c>
      <c r="R4829">
        <v>0.98299999999999998</v>
      </c>
      <c r="S4829">
        <v>0.42299999999999999</v>
      </c>
    </row>
    <row r="4830" spans="1:19" x14ac:dyDescent="0.3">
      <c r="A4830">
        <v>300</v>
      </c>
      <c r="B4830">
        <v>-0.14499999999999999</v>
      </c>
      <c r="C4830">
        <v>-1.1539999999999999</v>
      </c>
      <c r="D4830">
        <v>-2.14</v>
      </c>
      <c r="E4830">
        <v>-2.988</v>
      </c>
      <c r="F4830">
        <v>-3.1859999999999999</v>
      </c>
      <c r="G4830">
        <v>4.2</v>
      </c>
      <c r="H4830">
        <v>0.01</v>
      </c>
      <c r="I4830">
        <v>4</v>
      </c>
      <c r="J4830">
        <v>-0.16200000000000001</v>
      </c>
      <c r="K4830">
        <v>-1.1599999999999999</v>
      </c>
      <c r="L4830">
        <v>-2.1560000000000001</v>
      </c>
      <c r="M4830">
        <v>-2.9950000000000001</v>
      </c>
      <c r="N4830">
        <v>-3.1989999999999998</v>
      </c>
      <c r="O4830">
        <v>1.202</v>
      </c>
      <c r="P4830">
        <v>1.2010000000000001</v>
      </c>
      <c r="Q4830">
        <v>1.194</v>
      </c>
      <c r="R4830">
        <v>0.97799999999999998</v>
      </c>
      <c r="S4830">
        <v>0.42199999999999999</v>
      </c>
    </row>
    <row r="4831" spans="1:19" x14ac:dyDescent="0.3">
      <c r="A4831">
        <v>360</v>
      </c>
      <c r="B4831">
        <v>-0.14499999999999999</v>
      </c>
      <c r="C4831">
        <v>-1.1539999999999999</v>
      </c>
      <c r="D4831">
        <v>-2.14</v>
      </c>
      <c r="E4831">
        <v>-2.988</v>
      </c>
      <c r="F4831">
        <v>-3.1859999999999999</v>
      </c>
      <c r="G4831">
        <v>4.2</v>
      </c>
      <c r="H4831">
        <v>0.01</v>
      </c>
      <c r="I4831">
        <v>4</v>
      </c>
      <c r="J4831">
        <v>-0.161</v>
      </c>
      <c r="K4831">
        <v>-1.161</v>
      </c>
      <c r="L4831">
        <v>-2.157</v>
      </c>
      <c r="M4831">
        <v>-2.9929999999999999</v>
      </c>
      <c r="N4831">
        <v>-3.1960000000000002</v>
      </c>
      <c r="O4831">
        <v>1.2030000000000001</v>
      </c>
      <c r="P4831">
        <v>1.1990000000000001</v>
      </c>
      <c r="Q4831">
        <v>1.1970000000000001</v>
      </c>
      <c r="R4831">
        <v>0.97099999999999997</v>
      </c>
      <c r="S4831">
        <v>0.42099999999999999</v>
      </c>
    </row>
    <row r="4832" spans="1:19" x14ac:dyDescent="0.3">
      <c r="A4832">
        <v>420</v>
      </c>
      <c r="B4832">
        <v>-0.14499999999999999</v>
      </c>
      <c r="C4832">
        <v>-1.1539999999999999</v>
      </c>
      <c r="D4832">
        <v>-2.14</v>
      </c>
      <c r="E4832">
        <v>-2.988</v>
      </c>
      <c r="F4832">
        <v>-3.1859999999999999</v>
      </c>
      <c r="G4832">
        <v>4.2</v>
      </c>
      <c r="H4832">
        <v>0.01</v>
      </c>
      <c r="I4832">
        <v>4</v>
      </c>
      <c r="J4832">
        <v>-0.16</v>
      </c>
      <c r="K4832">
        <v>-1.161</v>
      </c>
      <c r="L4832">
        <v>-2.1560000000000001</v>
      </c>
      <c r="M4832">
        <v>-2.992</v>
      </c>
      <c r="N4832">
        <v>-3.1930000000000001</v>
      </c>
      <c r="O4832">
        <v>1.204</v>
      </c>
      <c r="P4832">
        <v>1.1990000000000001</v>
      </c>
      <c r="Q4832">
        <v>1.196</v>
      </c>
      <c r="R4832">
        <v>0.96699999999999997</v>
      </c>
      <c r="S4832">
        <v>0.42099999999999999</v>
      </c>
    </row>
    <row r="4833" spans="1:19" x14ac:dyDescent="0.3">
      <c r="A4833">
        <v>480</v>
      </c>
      <c r="B4833">
        <v>-0.14499999999999999</v>
      </c>
      <c r="C4833">
        <v>-1.1539999999999999</v>
      </c>
      <c r="D4833">
        <v>-2.14</v>
      </c>
      <c r="E4833">
        <v>-2.988</v>
      </c>
      <c r="F4833">
        <v>-3.1859999999999999</v>
      </c>
      <c r="G4833">
        <v>4.2</v>
      </c>
      <c r="H4833">
        <v>0.01</v>
      </c>
      <c r="I4833">
        <v>4</v>
      </c>
      <c r="J4833">
        <v>-0.159</v>
      </c>
      <c r="K4833">
        <v>-1.161</v>
      </c>
      <c r="L4833">
        <v>-2.1560000000000001</v>
      </c>
      <c r="M4833">
        <v>-2.9910000000000001</v>
      </c>
      <c r="N4833">
        <v>-3.1909999999999998</v>
      </c>
      <c r="O4833">
        <v>1.206</v>
      </c>
      <c r="P4833">
        <v>1.1990000000000001</v>
      </c>
      <c r="Q4833">
        <v>1.1950000000000001</v>
      </c>
      <c r="R4833">
        <v>0.96499999999999997</v>
      </c>
      <c r="S4833">
        <v>0.42</v>
      </c>
    </row>
    <row r="4834" spans="1:19" x14ac:dyDescent="0.3">
      <c r="A4834">
        <v>540</v>
      </c>
      <c r="B4834">
        <v>-0.14499999999999999</v>
      </c>
      <c r="C4834">
        <v>-1.1539999999999999</v>
      </c>
      <c r="D4834">
        <v>-2.14</v>
      </c>
      <c r="E4834">
        <v>-2.988</v>
      </c>
      <c r="F4834">
        <v>-3.1859999999999999</v>
      </c>
      <c r="G4834">
        <v>4.2</v>
      </c>
      <c r="H4834">
        <v>0.01</v>
      </c>
      <c r="I4834">
        <v>4</v>
      </c>
      <c r="J4834">
        <v>-0.158</v>
      </c>
      <c r="K4834">
        <v>-1.161</v>
      </c>
      <c r="L4834">
        <v>-2.1560000000000001</v>
      </c>
      <c r="M4834">
        <v>-2.9889999999999999</v>
      </c>
      <c r="N4834">
        <v>-3.1880000000000002</v>
      </c>
      <c r="O4834">
        <v>1.206</v>
      </c>
      <c r="P4834">
        <v>1.2</v>
      </c>
      <c r="Q4834">
        <v>1.194</v>
      </c>
      <c r="R4834">
        <v>0.96199999999999997</v>
      </c>
      <c r="S4834">
        <v>0.41899999999999998</v>
      </c>
    </row>
    <row r="4835" spans="1:19" x14ac:dyDescent="0.3">
      <c r="A4835">
        <v>600</v>
      </c>
      <c r="B4835">
        <v>-0.14499999999999999</v>
      </c>
      <c r="C4835">
        <v>-1.1539999999999999</v>
      </c>
      <c r="D4835">
        <v>-2.14</v>
      </c>
      <c r="E4835">
        <v>-2.988</v>
      </c>
      <c r="F4835">
        <v>-3.1859999999999999</v>
      </c>
      <c r="G4835">
        <v>4.2</v>
      </c>
      <c r="H4835">
        <v>0.01</v>
      </c>
      <c r="I4835">
        <v>4</v>
      </c>
      <c r="J4835">
        <v>-0.157</v>
      </c>
      <c r="K4835">
        <v>-1.161</v>
      </c>
      <c r="L4835">
        <v>-2.1560000000000001</v>
      </c>
      <c r="M4835">
        <v>-2.988</v>
      </c>
      <c r="N4835">
        <v>-3.1859999999999999</v>
      </c>
      <c r="O4835">
        <v>1.2070000000000001</v>
      </c>
      <c r="P4835">
        <v>1.2</v>
      </c>
      <c r="Q4835">
        <v>1.1950000000000001</v>
      </c>
      <c r="R4835">
        <v>0.96</v>
      </c>
      <c r="S4835">
        <v>0.41799999999999998</v>
      </c>
    </row>
    <row r="4837" spans="1:19" x14ac:dyDescent="0.3">
      <c r="A4837" t="s">
        <v>0</v>
      </c>
      <c r="B4837" t="s">
        <v>373</v>
      </c>
    </row>
    <row r="4838" spans="1:19" x14ac:dyDescent="0.3">
      <c r="A4838">
        <v>0</v>
      </c>
      <c r="B4838">
        <v>-0.14499999999999999</v>
      </c>
      <c r="C4838">
        <v>-1.1539999999999999</v>
      </c>
      <c r="D4838">
        <v>-2.1389999999999998</v>
      </c>
      <c r="E4838">
        <v>-2.9820000000000002</v>
      </c>
      <c r="F4838">
        <v>-3.1760000000000002</v>
      </c>
      <c r="G4838">
        <v>4.2</v>
      </c>
      <c r="H4838">
        <v>0.01</v>
      </c>
      <c r="I4838">
        <v>4</v>
      </c>
      <c r="J4838">
        <v>-0.16</v>
      </c>
      <c r="K4838">
        <v>-1.1599999999999999</v>
      </c>
      <c r="L4838">
        <v>-2.1560000000000001</v>
      </c>
      <c r="M4838">
        <v>-2.9889999999999999</v>
      </c>
      <c r="N4838">
        <v>-3.21</v>
      </c>
      <c r="O4838">
        <v>1.1850000000000001</v>
      </c>
      <c r="P4838">
        <v>1.1839999999999999</v>
      </c>
      <c r="Q4838">
        <v>1.179</v>
      </c>
      <c r="R4838">
        <v>0.95499999999999996</v>
      </c>
      <c r="S4838">
        <v>0.44700000000000001</v>
      </c>
    </row>
    <row r="4839" spans="1:19" x14ac:dyDescent="0.3">
      <c r="A4839">
        <v>60</v>
      </c>
      <c r="B4839">
        <v>-0.14499999999999999</v>
      </c>
      <c r="C4839">
        <v>-1.1539999999999999</v>
      </c>
      <c r="D4839">
        <v>-2.1389999999999998</v>
      </c>
      <c r="E4839">
        <v>-2.9820000000000002</v>
      </c>
      <c r="F4839">
        <v>-3.1760000000000002</v>
      </c>
      <c r="G4839">
        <v>4.2</v>
      </c>
      <c r="H4839">
        <v>0.01</v>
      </c>
      <c r="I4839">
        <v>4</v>
      </c>
      <c r="J4839">
        <v>-0.16</v>
      </c>
      <c r="K4839">
        <v>-1.159</v>
      </c>
      <c r="L4839">
        <v>-2.1589999999999998</v>
      </c>
      <c r="M4839">
        <v>-2.992</v>
      </c>
      <c r="N4839">
        <v>-3.2</v>
      </c>
      <c r="O4839">
        <v>1.1870000000000001</v>
      </c>
      <c r="P4839">
        <v>1.1970000000000001</v>
      </c>
      <c r="Q4839">
        <v>1.198</v>
      </c>
      <c r="R4839">
        <v>0.97399999999999998</v>
      </c>
      <c r="S4839">
        <v>0.42299999999999999</v>
      </c>
    </row>
    <row r="4840" spans="1:19" x14ac:dyDescent="0.3">
      <c r="A4840">
        <v>120</v>
      </c>
      <c r="B4840">
        <v>-0.14499999999999999</v>
      </c>
      <c r="C4840">
        <v>-1.1539999999999999</v>
      </c>
      <c r="D4840">
        <v>-2.1389999999999998</v>
      </c>
      <c r="E4840">
        <v>-2.9820000000000002</v>
      </c>
      <c r="F4840">
        <v>-3.1760000000000002</v>
      </c>
      <c r="G4840">
        <v>4.2</v>
      </c>
      <c r="H4840">
        <v>0.01</v>
      </c>
      <c r="I4840">
        <v>4</v>
      </c>
      <c r="J4840">
        <v>-0.16200000000000001</v>
      </c>
      <c r="K4840">
        <v>-1.159</v>
      </c>
      <c r="L4840">
        <v>-2.1549999999999998</v>
      </c>
      <c r="M4840">
        <v>-2.9860000000000002</v>
      </c>
      <c r="N4840">
        <v>-3.1970000000000001</v>
      </c>
      <c r="O4840">
        <v>1.1930000000000001</v>
      </c>
      <c r="P4840">
        <v>1.196</v>
      </c>
      <c r="Q4840">
        <v>1.1879999999999999</v>
      </c>
      <c r="R4840">
        <v>0.95799999999999996</v>
      </c>
      <c r="S4840">
        <v>0.42199999999999999</v>
      </c>
    </row>
    <row r="4841" spans="1:19" x14ac:dyDescent="0.3">
      <c r="A4841">
        <v>180</v>
      </c>
      <c r="B4841">
        <v>-0.14499999999999999</v>
      </c>
      <c r="C4841">
        <v>-1.1539999999999999</v>
      </c>
      <c r="D4841">
        <v>-2.1389999999999998</v>
      </c>
      <c r="E4841">
        <v>-2.9820000000000002</v>
      </c>
      <c r="F4841">
        <v>-3.1760000000000002</v>
      </c>
      <c r="G4841">
        <v>4.2</v>
      </c>
      <c r="H4841">
        <v>0.01</v>
      </c>
      <c r="I4841">
        <v>4</v>
      </c>
      <c r="J4841">
        <v>-0.16300000000000001</v>
      </c>
      <c r="K4841">
        <v>-1.1599999999999999</v>
      </c>
      <c r="L4841">
        <v>-2.157</v>
      </c>
      <c r="M4841">
        <v>-2.99</v>
      </c>
      <c r="N4841">
        <v>-3.1949999999999998</v>
      </c>
      <c r="O4841">
        <v>1.198</v>
      </c>
      <c r="P4841">
        <v>1.204</v>
      </c>
      <c r="Q4841">
        <v>1.198</v>
      </c>
      <c r="R4841">
        <v>0.97399999999999998</v>
      </c>
      <c r="S4841">
        <v>0.42099999999999999</v>
      </c>
    </row>
    <row r="4842" spans="1:19" x14ac:dyDescent="0.3">
      <c r="A4842">
        <v>240</v>
      </c>
      <c r="B4842">
        <v>-0.14499999999999999</v>
      </c>
      <c r="C4842">
        <v>-1.1539999999999999</v>
      </c>
      <c r="D4842">
        <v>-2.1389999999999998</v>
      </c>
      <c r="E4842">
        <v>-2.9820000000000002</v>
      </c>
      <c r="F4842">
        <v>-3.1760000000000002</v>
      </c>
      <c r="G4842">
        <v>4.2</v>
      </c>
      <c r="H4842">
        <v>0.01</v>
      </c>
      <c r="I4842">
        <v>4</v>
      </c>
      <c r="J4842">
        <v>-0.16200000000000001</v>
      </c>
      <c r="K4842">
        <v>-1.159</v>
      </c>
      <c r="L4842">
        <v>-2.1560000000000001</v>
      </c>
      <c r="M4842">
        <v>-2.9910000000000001</v>
      </c>
      <c r="N4842">
        <v>-3.1920000000000002</v>
      </c>
      <c r="O4842">
        <v>1.1990000000000001</v>
      </c>
      <c r="P4842">
        <v>1.198</v>
      </c>
      <c r="Q4842">
        <v>1.1919999999999999</v>
      </c>
      <c r="R4842">
        <v>0.97699999999999998</v>
      </c>
      <c r="S4842">
        <v>0.42</v>
      </c>
    </row>
    <row r="4843" spans="1:19" x14ac:dyDescent="0.3">
      <c r="A4843">
        <v>300</v>
      </c>
      <c r="B4843">
        <v>-0.14499999999999999</v>
      </c>
      <c r="C4843">
        <v>-1.1539999999999999</v>
      </c>
      <c r="D4843">
        <v>-2.1389999999999998</v>
      </c>
      <c r="E4843">
        <v>-2.9820000000000002</v>
      </c>
      <c r="F4843">
        <v>-3.1760000000000002</v>
      </c>
      <c r="G4843">
        <v>4.2</v>
      </c>
      <c r="H4843">
        <v>0.01</v>
      </c>
      <c r="I4843">
        <v>4</v>
      </c>
      <c r="J4843">
        <v>-0.16200000000000001</v>
      </c>
      <c r="K4843">
        <v>-1.1599999999999999</v>
      </c>
      <c r="L4843">
        <v>-2.1560000000000001</v>
      </c>
      <c r="M4843">
        <v>-2.99</v>
      </c>
      <c r="N4843">
        <v>-3.1890000000000001</v>
      </c>
      <c r="O4843">
        <v>1.202</v>
      </c>
      <c r="P4843">
        <v>1.2010000000000001</v>
      </c>
      <c r="Q4843">
        <v>1.194</v>
      </c>
      <c r="R4843">
        <v>0.97099999999999997</v>
      </c>
      <c r="S4843">
        <v>0.41899999999999998</v>
      </c>
    </row>
    <row r="4844" spans="1:19" x14ac:dyDescent="0.3">
      <c r="A4844">
        <v>360</v>
      </c>
      <c r="B4844">
        <v>-0.14499999999999999</v>
      </c>
      <c r="C4844">
        <v>-1.1539999999999999</v>
      </c>
      <c r="D4844">
        <v>-2.1389999999999998</v>
      </c>
      <c r="E4844">
        <v>-2.9820000000000002</v>
      </c>
      <c r="F4844">
        <v>-3.1760000000000002</v>
      </c>
      <c r="G4844">
        <v>4.2</v>
      </c>
      <c r="H4844">
        <v>0.01</v>
      </c>
      <c r="I4844">
        <v>4</v>
      </c>
      <c r="J4844">
        <v>-0.161</v>
      </c>
      <c r="K4844">
        <v>-1.161</v>
      </c>
      <c r="L4844">
        <v>-2.1560000000000001</v>
      </c>
      <c r="M4844">
        <v>-2.988</v>
      </c>
      <c r="N4844">
        <v>-3.1859999999999999</v>
      </c>
      <c r="O4844">
        <v>1.2030000000000001</v>
      </c>
      <c r="P4844">
        <v>1.1990000000000001</v>
      </c>
      <c r="Q4844">
        <v>1.196</v>
      </c>
      <c r="R4844">
        <v>0.96499999999999997</v>
      </c>
      <c r="S4844">
        <v>0.41799999999999998</v>
      </c>
    </row>
    <row r="4845" spans="1:19" x14ac:dyDescent="0.3">
      <c r="A4845">
        <v>420</v>
      </c>
      <c r="B4845">
        <v>-0.14499999999999999</v>
      </c>
      <c r="C4845">
        <v>-1.1539999999999999</v>
      </c>
      <c r="D4845">
        <v>-2.1389999999999998</v>
      </c>
      <c r="E4845">
        <v>-2.9820000000000002</v>
      </c>
      <c r="F4845">
        <v>-3.1760000000000002</v>
      </c>
      <c r="G4845">
        <v>4.2</v>
      </c>
      <c r="H4845">
        <v>0.01</v>
      </c>
      <c r="I4845">
        <v>4</v>
      </c>
      <c r="J4845">
        <v>-0.16</v>
      </c>
      <c r="K4845">
        <v>-1.161</v>
      </c>
      <c r="L4845">
        <v>-2.1560000000000001</v>
      </c>
      <c r="M4845">
        <v>-2.9860000000000002</v>
      </c>
      <c r="N4845">
        <v>-3.1829999999999998</v>
      </c>
      <c r="O4845">
        <v>1.204</v>
      </c>
      <c r="P4845">
        <v>1.1990000000000001</v>
      </c>
      <c r="Q4845">
        <v>1.196</v>
      </c>
      <c r="R4845">
        <v>0.96099999999999997</v>
      </c>
      <c r="S4845">
        <v>0.41699999999999998</v>
      </c>
    </row>
    <row r="4846" spans="1:19" x14ac:dyDescent="0.3">
      <c r="A4846">
        <v>480</v>
      </c>
      <c r="B4846">
        <v>-0.14499999999999999</v>
      </c>
      <c r="C4846">
        <v>-1.1539999999999999</v>
      </c>
      <c r="D4846">
        <v>-2.1389999999999998</v>
      </c>
      <c r="E4846">
        <v>-2.9820000000000002</v>
      </c>
      <c r="F4846">
        <v>-3.1760000000000002</v>
      </c>
      <c r="G4846">
        <v>4.2</v>
      </c>
      <c r="H4846">
        <v>0.01</v>
      </c>
      <c r="I4846">
        <v>4</v>
      </c>
      <c r="J4846">
        <v>-0.159</v>
      </c>
      <c r="K4846">
        <v>-1.161</v>
      </c>
      <c r="L4846">
        <v>-2.1560000000000001</v>
      </c>
      <c r="M4846">
        <v>-2.9849999999999999</v>
      </c>
      <c r="N4846">
        <v>-3.181</v>
      </c>
      <c r="O4846">
        <v>1.206</v>
      </c>
      <c r="P4846">
        <v>1.1990000000000001</v>
      </c>
      <c r="Q4846">
        <v>1.194</v>
      </c>
      <c r="R4846">
        <v>0.95799999999999996</v>
      </c>
      <c r="S4846">
        <v>0.41599999999999998</v>
      </c>
    </row>
    <row r="4847" spans="1:19" x14ac:dyDescent="0.3">
      <c r="A4847">
        <v>540</v>
      </c>
      <c r="B4847">
        <v>-0.14499999999999999</v>
      </c>
      <c r="C4847">
        <v>-1.1539999999999999</v>
      </c>
      <c r="D4847">
        <v>-2.1389999999999998</v>
      </c>
      <c r="E4847">
        <v>-2.9820000000000002</v>
      </c>
      <c r="F4847">
        <v>-3.1760000000000002</v>
      </c>
      <c r="G4847">
        <v>4.2</v>
      </c>
      <c r="H4847">
        <v>0.01</v>
      </c>
      <c r="I4847">
        <v>4</v>
      </c>
      <c r="J4847">
        <v>-0.158</v>
      </c>
      <c r="K4847">
        <v>-1.161</v>
      </c>
      <c r="L4847">
        <v>-2.1560000000000001</v>
      </c>
      <c r="M4847">
        <v>-2.984</v>
      </c>
      <c r="N4847">
        <v>-3.1779999999999999</v>
      </c>
      <c r="O4847">
        <v>1.206</v>
      </c>
      <c r="P4847">
        <v>1.2</v>
      </c>
      <c r="Q4847">
        <v>1.194</v>
      </c>
      <c r="R4847">
        <v>0.95599999999999996</v>
      </c>
      <c r="S4847">
        <v>0.41599999999999998</v>
      </c>
    </row>
    <row r="4848" spans="1:19" x14ac:dyDescent="0.3">
      <c r="A4848">
        <v>600</v>
      </c>
      <c r="B4848">
        <v>-0.14499999999999999</v>
      </c>
      <c r="C4848">
        <v>-1.1539999999999999</v>
      </c>
      <c r="D4848">
        <v>-2.1389999999999998</v>
      </c>
      <c r="E4848">
        <v>-2.9820000000000002</v>
      </c>
      <c r="F4848">
        <v>-3.1760000000000002</v>
      </c>
      <c r="G4848">
        <v>4.2</v>
      </c>
      <c r="H4848">
        <v>0.01</v>
      </c>
      <c r="I4848">
        <v>4</v>
      </c>
      <c r="J4848">
        <v>-0.157</v>
      </c>
      <c r="K4848">
        <v>-1.161</v>
      </c>
      <c r="L4848">
        <v>-2.1560000000000001</v>
      </c>
      <c r="M4848">
        <v>-2.9820000000000002</v>
      </c>
      <c r="N4848">
        <v>-3.1760000000000002</v>
      </c>
      <c r="O4848">
        <v>1.2070000000000001</v>
      </c>
      <c r="P4848">
        <v>1.2</v>
      </c>
      <c r="Q4848">
        <v>1.194</v>
      </c>
      <c r="R4848">
        <v>0.95399999999999996</v>
      </c>
      <c r="S4848">
        <v>0.41499999999999998</v>
      </c>
    </row>
    <row r="4850" spans="1:19" x14ac:dyDescent="0.3">
      <c r="A4850" t="s">
        <v>0</v>
      </c>
      <c r="B4850" t="s">
        <v>374</v>
      </c>
    </row>
    <row r="4851" spans="1:19" x14ac:dyDescent="0.3">
      <c r="A4851">
        <v>0</v>
      </c>
      <c r="B4851">
        <v>-0.14499999999999999</v>
      </c>
      <c r="C4851">
        <v>-1.1539999999999999</v>
      </c>
      <c r="D4851">
        <v>-2.1389999999999998</v>
      </c>
      <c r="E4851">
        <v>-2.9769999999999999</v>
      </c>
      <c r="F4851">
        <v>-3.1669999999999998</v>
      </c>
      <c r="G4851">
        <v>4.2</v>
      </c>
      <c r="H4851">
        <v>0.01</v>
      </c>
      <c r="I4851">
        <v>4</v>
      </c>
      <c r="J4851">
        <v>-0.16</v>
      </c>
      <c r="K4851">
        <v>-1.1599999999999999</v>
      </c>
      <c r="L4851">
        <v>-2.1560000000000001</v>
      </c>
      <c r="M4851">
        <v>-2.984</v>
      </c>
      <c r="N4851">
        <v>-3.2</v>
      </c>
      <c r="O4851">
        <v>1.1850000000000001</v>
      </c>
      <c r="P4851">
        <v>1.1839999999999999</v>
      </c>
      <c r="Q4851">
        <v>1.179</v>
      </c>
      <c r="R4851">
        <v>0.94899999999999995</v>
      </c>
      <c r="S4851">
        <v>0.44400000000000001</v>
      </c>
    </row>
    <row r="4852" spans="1:19" x14ac:dyDescent="0.3">
      <c r="A4852">
        <v>60</v>
      </c>
      <c r="B4852">
        <v>-0.14499999999999999</v>
      </c>
      <c r="C4852">
        <v>-1.1539999999999999</v>
      </c>
      <c r="D4852">
        <v>-2.1389999999999998</v>
      </c>
      <c r="E4852">
        <v>-2.9769999999999999</v>
      </c>
      <c r="F4852">
        <v>-3.1669999999999998</v>
      </c>
      <c r="G4852">
        <v>4.2</v>
      </c>
      <c r="H4852">
        <v>0.01</v>
      </c>
      <c r="I4852">
        <v>4</v>
      </c>
      <c r="J4852">
        <v>-0.16</v>
      </c>
      <c r="K4852">
        <v>-1.159</v>
      </c>
      <c r="L4852">
        <v>-2.1589999999999998</v>
      </c>
      <c r="M4852">
        <v>-2.9870000000000001</v>
      </c>
      <c r="N4852">
        <v>-3.19</v>
      </c>
      <c r="O4852">
        <v>1.1870000000000001</v>
      </c>
      <c r="P4852">
        <v>1.1970000000000001</v>
      </c>
      <c r="Q4852">
        <v>1.198</v>
      </c>
      <c r="R4852">
        <v>0.96799999999999997</v>
      </c>
      <c r="S4852">
        <v>0.41899999999999998</v>
      </c>
    </row>
    <row r="4853" spans="1:19" x14ac:dyDescent="0.3">
      <c r="A4853">
        <v>120</v>
      </c>
      <c r="B4853">
        <v>-0.14499999999999999</v>
      </c>
      <c r="C4853">
        <v>-1.1539999999999999</v>
      </c>
      <c r="D4853">
        <v>-2.1389999999999998</v>
      </c>
      <c r="E4853">
        <v>-2.9769999999999999</v>
      </c>
      <c r="F4853">
        <v>-3.1669999999999998</v>
      </c>
      <c r="G4853">
        <v>4.2</v>
      </c>
      <c r="H4853">
        <v>0.01</v>
      </c>
      <c r="I4853">
        <v>4</v>
      </c>
      <c r="J4853">
        <v>-0.16200000000000001</v>
      </c>
      <c r="K4853">
        <v>-1.159</v>
      </c>
      <c r="L4853">
        <v>-2.1549999999999998</v>
      </c>
      <c r="M4853">
        <v>-2.98</v>
      </c>
      <c r="N4853">
        <v>-3.1869999999999998</v>
      </c>
      <c r="O4853">
        <v>1.1930000000000001</v>
      </c>
      <c r="P4853">
        <v>1.196</v>
      </c>
      <c r="Q4853">
        <v>1.1870000000000001</v>
      </c>
      <c r="R4853">
        <v>0.95199999999999996</v>
      </c>
      <c r="S4853">
        <v>0.41899999999999998</v>
      </c>
    </row>
    <row r="4854" spans="1:19" x14ac:dyDescent="0.3">
      <c r="A4854">
        <v>180</v>
      </c>
      <c r="B4854">
        <v>-0.14499999999999999</v>
      </c>
      <c r="C4854">
        <v>-1.1539999999999999</v>
      </c>
      <c r="D4854">
        <v>-2.1389999999999998</v>
      </c>
      <c r="E4854">
        <v>-2.9769999999999999</v>
      </c>
      <c r="F4854">
        <v>-3.1669999999999998</v>
      </c>
      <c r="G4854">
        <v>4.2</v>
      </c>
      <c r="H4854">
        <v>0.01</v>
      </c>
      <c r="I4854">
        <v>4</v>
      </c>
      <c r="J4854">
        <v>-0.16300000000000001</v>
      </c>
      <c r="K4854">
        <v>-1.1599999999999999</v>
      </c>
      <c r="L4854">
        <v>-2.157</v>
      </c>
      <c r="M4854">
        <v>-2.9849999999999999</v>
      </c>
      <c r="N4854">
        <v>-3.1850000000000001</v>
      </c>
      <c r="O4854">
        <v>1.198</v>
      </c>
      <c r="P4854">
        <v>1.204</v>
      </c>
      <c r="Q4854">
        <v>1.1970000000000001</v>
      </c>
      <c r="R4854">
        <v>0.96799999999999997</v>
      </c>
      <c r="S4854">
        <v>0.41799999999999998</v>
      </c>
    </row>
    <row r="4855" spans="1:19" x14ac:dyDescent="0.3">
      <c r="A4855">
        <v>240</v>
      </c>
      <c r="B4855">
        <v>-0.14499999999999999</v>
      </c>
      <c r="C4855">
        <v>-1.1539999999999999</v>
      </c>
      <c r="D4855">
        <v>-2.1389999999999998</v>
      </c>
      <c r="E4855">
        <v>-2.9769999999999999</v>
      </c>
      <c r="F4855">
        <v>-3.1669999999999998</v>
      </c>
      <c r="G4855">
        <v>4.2</v>
      </c>
      <c r="H4855">
        <v>0.01</v>
      </c>
      <c r="I4855">
        <v>4</v>
      </c>
      <c r="J4855">
        <v>-0.16200000000000001</v>
      </c>
      <c r="K4855">
        <v>-1.159</v>
      </c>
      <c r="L4855">
        <v>-2.1549999999999998</v>
      </c>
      <c r="M4855">
        <v>-2.9860000000000002</v>
      </c>
      <c r="N4855">
        <v>-3.1819999999999999</v>
      </c>
      <c r="O4855">
        <v>1.1990000000000001</v>
      </c>
      <c r="P4855">
        <v>1.198</v>
      </c>
      <c r="Q4855">
        <v>1.1910000000000001</v>
      </c>
      <c r="R4855">
        <v>0.97099999999999997</v>
      </c>
      <c r="S4855">
        <v>0.41699999999999998</v>
      </c>
    </row>
    <row r="4856" spans="1:19" x14ac:dyDescent="0.3">
      <c r="A4856">
        <v>300</v>
      </c>
      <c r="B4856">
        <v>-0.14499999999999999</v>
      </c>
      <c r="C4856">
        <v>-1.1539999999999999</v>
      </c>
      <c r="D4856">
        <v>-2.1389999999999998</v>
      </c>
      <c r="E4856">
        <v>-2.9769999999999999</v>
      </c>
      <c r="F4856">
        <v>-3.1669999999999998</v>
      </c>
      <c r="G4856">
        <v>4.2</v>
      </c>
      <c r="H4856">
        <v>0.01</v>
      </c>
      <c r="I4856">
        <v>4</v>
      </c>
      <c r="J4856">
        <v>-0.16200000000000001</v>
      </c>
      <c r="K4856">
        <v>-1.1599999999999999</v>
      </c>
      <c r="L4856">
        <v>-2.1560000000000001</v>
      </c>
      <c r="M4856">
        <v>-2.9849999999999999</v>
      </c>
      <c r="N4856">
        <v>-3.1789999999999998</v>
      </c>
      <c r="O4856">
        <v>1.202</v>
      </c>
      <c r="P4856">
        <v>1.2010000000000001</v>
      </c>
      <c r="Q4856">
        <v>1.1930000000000001</v>
      </c>
      <c r="R4856">
        <v>0.96499999999999997</v>
      </c>
      <c r="S4856">
        <v>0.41599999999999998</v>
      </c>
    </row>
    <row r="4857" spans="1:19" x14ac:dyDescent="0.3">
      <c r="A4857">
        <v>360</v>
      </c>
      <c r="B4857">
        <v>-0.14499999999999999</v>
      </c>
      <c r="C4857">
        <v>-1.1539999999999999</v>
      </c>
      <c r="D4857">
        <v>-2.1389999999999998</v>
      </c>
      <c r="E4857">
        <v>-2.9769999999999999</v>
      </c>
      <c r="F4857">
        <v>-3.1669999999999998</v>
      </c>
      <c r="G4857">
        <v>4.2</v>
      </c>
      <c r="H4857">
        <v>0.01</v>
      </c>
      <c r="I4857">
        <v>4</v>
      </c>
      <c r="J4857">
        <v>-0.161</v>
      </c>
      <c r="K4857">
        <v>-1.161</v>
      </c>
      <c r="L4857">
        <v>-2.1560000000000001</v>
      </c>
      <c r="M4857">
        <v>-2.9830000000000001</v>
      </c>
      <c r="N4857">
        <v>-3.1760000000000002</v>
      </c>
      <c r="O4857">
        <v>1.2030000000000001</v>
      </c>
      <c r="P4857">
        <v>1.1990000000000001</v>
      </c>
      <c r="Q4857">
        <v>1.196</v>
      </c>
      <c r="R4857">
        <v>0.95799999999999996</v>
      </c>
      <c r="S4857">
        <v>0.41499999999999998</v>
      </c>
    </row>
    <row r="4858" spans="1:19" x14ac:dyDescent="0.3">
      <c r="A4858">
        <v>420</v>
      </c>
      <c r="B4858">
        <v>-0.14499999999999999</v>
      </c>
      <c r="C4858">
        <v>-1.1539999999999999</v>
      </c>
      <c r="D4858">
        <v>-2.1389999999999998</v>
      </c>
      <c r="E4858">
        <v>-2.9769999999999999</v>
      </c>
      <c r="F4858">
        <v>-3.1669999999999998</v>
      </c>
      <c r="G4858">
        <v>4.2</v>
      </c>
      <c r="H4858">
        <v>0.01</v>
      </c>
      <c r="I4858">
        <v>4</v>
      </c>
      <c r="J4858">
        <v>-0.16</v>
      </c>
      <c r="K4858">
        <v>-1.161</v>
      </c>
      <c r="L4858">
        <v>-2.1560000000000001</v>
      </c>
      <c r="M4858">
        <v>-2.9809999999999999</v>
      </c>
      <c r="N4858">
        <v>-3.1739999999999999</v>
      </c>
      <c r="O4858">
        <v>1.204</v>
      </c>
      <c r="P4858">
        <v>1.1990000000000001</v>
      </c>
      <c r="Q4858">
        <v>1.1950000000000001</v>
      </c>
      <c r="R4858">
        <v>0.95499999999999996</v>
      </c>
      <c r="S4858">
        <v>0.41399999999999998</v>
      </c>
    </row>
    <row r="4859" spans="1:19" x14ac:dyDescent="0.3">
      <c r="A4859">
        <v>480</v>
      </c>
      <c r="B4859">
        <v>-0.14499999999999999</v>
      </c>
      <c r="C4859">
        <v>-1.1539999999999999</v>
      </c>
      <c r="D4859">
        <v>-2.1389999999999998</v>
      </c>
      <c r="E4859">
        <v>-2.9769999999999999</v>
      </c>
      <c r="F4859">
        <v>-3.1669999999999998</v>
      </c>
      <c r="G4859">
        <v>4.2</v>
      </c>
      <c r="H4859">
        <v>0.01</v>
      </c>
      <c r="I4859">
        <v>4</v>
      </c>
      <c r="J4859">
        <v>-0.159</v>
      </c>
      <c r="K4859">
        <v>-1.161</v>
      </c>
      <c r="L4859">
        <v>-2.1560000000000001</v>
      </c>
      <c r="M4859">
        <v>-2.98</v>
      </c>
      <c r="N4859">
        <v>-3.1709999999999998</v>
      </c>
      <c r="O4859">
        <v>1.206</v>
      </c>
      <c r="P4859">
        <v>1.1990000000000001</v>
      </c>
      <c r="Q4859">
        <v>1.194</v>
      </c>
      <c r="R4859">
        <v>0.95199999999999996</v>
      </c>
      <c r="S4859">
        <v>0.41299999999999998</v>
      </c>
    </row>
    <row r="4860" spans="1:19" x14ac:dyDescent="0.3">
      <c r="A4860">
        <v>540</v>
      </c>
      <c r="B4860">
        <v>-0.14499999999999999</v>
      </c>
      <c r="C4860">
        <v>-1.1539999999999999</v>
      </c>
      <c r="D4860">
        <v>-2.1389999999999998</v>
      </c>
      <c r="E4860">
        <v>-2.9769999999999999</v>
      </c>
      <c r="F4860">
        <v>-3.1669999999999998</v>
      </c>
      <c r="G4860">
        <v>4.2</v>
      </c>
      <c r="H4860">
        <v>0.01</v>
      </c>
      <c r="I4860">
        <v>4</v>
      </c>
      <c r="J4860">
        <v>-0.158</v>
      </c>
      <c r="K4860">
        <v>-1.161</v>
      </c>
      <c r="L4860">
        <v>-2.1560000000000001</v>
      </c>
      <c r="M4860">
        <v>-2.9790000000000001</v>
      </c>
      <c r="N4860">
        <v>-3.169</v>
      </c>
      <c r="O4860">
        <v>1.206</v>
      </c>
      <c r="P4860">
        <v>1.2</v>
      </c>
      <c r="Q4860">
        <v>1.194</v>
      </c>
      <c r="R4860">
        <v>0.95</v>
      </c>
      <c r="S4860">
        <v>0.41199999999999998</v>
      </c>
    </row>
    <row r="4861" spans="1:19" x14ac:dyDescent="0.3">
      <c r="A4861">
        <v>600</v>
      </c>
      <c r="B4861">
        <v>-0.14499999999999999</v>
      </c>
      <c r="C4861">
        <v>-1.1539999999999999</v>
      </c>
      <c r="D4861">
        <v>-2.1389999999999998</v>
      </c>
      <c r="E4861">
        <v>-2.9769999999999999</v>
      </c>
      <c r="F4861">
        <v>-3.1669999999999998</v>
      </c>
      <c r="G4861">
        <v>4.2</v>
      </c>
      <c r="H4861">
        <v>0.01</v>
      </c>
      <c r="I4861">
        <v>4</v>
      </c>
      <c r="J4861">
        <v>-0.157</v>
      </c>
      <c r="K4861">
        <v>-1.161</v>
      </c>
      <c r="L4861">
        <v>-2.1560000000000001</v>
      </c>
      <c r="M4861">
        <v>-2.9769999999999999</v>
      </c>
      <c r="N4861">
        <v>-3.1669999999999998</v>
      </c>
      <c r="O4861">
        <v>1.2070000000000001</v>
      </c>
      <c r="P4861">
        <v>1.2</v>
      </c>
      <c r="Q4861">
        <v>1.194</v>
      </c>
      <c r="R4861">
        <v>0.94699999999999995</v>
      </c>
      <c r="S4861">
        <v>0.41199999999999998</v>
      </c>
    </row>
    <row r="4863" spans="1:19" x14ac:dyDescent="0.3">
      <c r="A4863" t="s">
        <v>0</v>
      </c>
      <c r="B4863" t="s">
        <v>375</v>
      </c>
    </row>
    <row r="4864" spans="1:19" x14ac:dyDescent="0.3">
      <c r="A4864">
        <v>0</v>
      </c>
      <c r="B4864">
        <v>-0.14499999999999999</v>
      </c>
      <c r="C4864">
        <v>-1.1539999999999999</v>
      </c>
      <c r="D4864">
        <v>-2.1389999999999998</v>
      </c>
      <c r="E4864">
        <v>-2.9710000000000001</v>
      </c>
      <c r="F4864">
        <v>-3.157</v>
      </c>
      <c r="G4864">
        <v>4.2</v>
      </c>
      <c r="H4864">
        <v>0.01</v>
      </c>
      <c r="I4864">
        <v>4</v>
      </c>
      <c r="J4864">
        <v>-0.16</v>
      </c>
      <c r="K4864">
        <v>-1.1599999999999999</v>
      </c>
      <c r="L4864">
        <v>-2.1560000000000001</v>
      </c>
      <c r="M4864">
        <v>-2.9790000000000001</v>
      </c>
      <c r="N4864">
        <v>-3.19</v>
      </c>
      <c r="O4864">
        <v>1.1850000000000001</v>
      </c>
      <c r="P4864">
        <v>1.1839999999999999</v>
      </c>
      <c r="Q4864">
        <v>1.1779999999999999</v>
      </c>
      <c r="R4864">
        <v>0.94399999999999995</v>
      </c>
      <c r="S4864">
        <v>0.44</v>
      </c>
    </row>
    <row r="4865" spans="1:19" x14ac:dyDescent="0.3">
      <c r="A4865">
        <v>60</v>
      </c>
      <c r="B4865">
        <v>-0.14499999999999999</v>
      </c>
      <c r="C4865">
        <v>-1.1539999999999999</v>
      </c>
      <c r="D4865">
        <v>-2.1389999999999998</v>
      </c>
      <c r="E4865">
        <v>-2.9710000000000001</v>
      </c>
      <c r="F4865">
        <v>-3.157</v>
      </c>
      <c r="G4865">
        <v>4.2</v>
      </c>
      <c r="H4865">
        <v>0.01</v>
      </c>
      <c r="I4865">
        <v>4</v>
      </c>
      <c r="J4865">
        <v>-0.16</v>
      </c>
      <c r="K4865">
        <v>-1.159</v>
      </c>
      <c r="L4865">
        <v>-2.1589999999999998</v>
      </c>
      <c r="M4865">
        <v>-2.9820000000000002</v>
      </c>
      <c r="N4865">
        <v>-3.18</v>
      </c>
      <c r="O4865">
        <v>1.1870000000000001</v>
      </c>
      <c r="P4865">
        <v>1.1970000000000001</v>
      </c>
      <c r="Q4865">
        <v>1.198</v>
      </c>
      <c r="R4865">
        <v>0.96199999999999997</v>
      </c>
      <c r="S4865">
        <v>0.41599999999999998</v>
      </c>
    </row>
    <row r="4866" spans="1:19" x14ac:dyDescent="0.3">
      <c r="A4866">
        <v>120</v>
      </c>
      <c r="B4866">
        <v>-0.14499999999999999</v>
      </c>
      <c r="C4866">
        <v>-1.1539999999999999</v>
      </c>
      <c r="D4866">
        <v>-2.1389999999999998</v>
      </c>
      <c r="E4866">
        <v>-2.9710000000000001</v>
      </c>
      <c r="F4866">
        <v>-3.157</v>
      </c>
      <c r="G4866">
        <v>4.2</v>
      </c>
      <c r="H4866">
        <v>0.01</v>
      </c>
      <c r="I4866">
        <v>4</v>
      </c>
      <c r="J4866">
        <v>-0.16200000000000001</v>
      </c>
      <c r="K4866">
        <v>-1.1579999999999999</v>
      </c>
      <c r="L4866">
        <v>-2.1549999999999998</v>
      </c>
      <c r="M4866">
        <v>-2.9750000000000001</v>
      </c>
      <c r="N4866">
        <v>-3.177</v>
      </c>
      <c r="O4866">
        <v>1.1930000000000001</v>
      </c>
      <c r="P4866">
        <v>1.1950000000000001</v>
      </c>
      <c r="Q4866">
        <v>1.1879999999999999</v>
      </c>
      <c r="R4866">
        <v>0.94599999999999995</v>
      </c>
      <c r="S4866">
        <v>0.41499999999999998</v>
      </c>
    </row>
    <row r="4867" spans="1:19" x14ac:dyDescent="0.3">
      <c r="A4867">
        <v>180</v>
      </c>
      <c r="B4867">
        <v>-0.14499999999999999</v>
      </c>
      <c r="C4867">
        <v>-1.1539999999999999</v>
      </c>
      <c r="D4867">
        <v>-2.1389999999999998</v>
      </c>
      <c r="E4867">
        <v>-2.9710000000000001</v>
      </c>
      <c r="F4867">
        <v>-3.157</v>
      </c>
      <c r="G4867">
        <v>4.2</v>
      </c>
      <c r="H4867">
        <v>0.01</v>
      </c>
      <c r="I4867">
        <v>4</v>
      </c>
      <c r="J4867">
        <v>-0.16300000000000001</v>
      </c>
      <c r="K4867">
        <v>-1.1599999999999999</v>
      </c>
      <c r="L4867">
        <v>-2.157</v>
      </c>
      <c r="M4867">
        <v>-2.9790000000000001</v>
      </c>
      <c r="N4867">
        <v>-3.1749999999999998</v>
      </c>
      <c r="O4867">
        <v>1.198</v>
      </c>
      <c r="P4867">
        <v>1.204</v>
      </c>
      <c r="Q4867">
        <v>1.1970000000000001</v>
      </c>
      <c r="R4867">
        <v>0.96199999999999997</v>
      </c>
      <c r="S4867">
        <v>0.41399999999999998</v>
      </c>
    </row>
    <row r="4868" spans="1:19" x14ac:dyDescent="0.3">
      <c r="A4868">
        <v>240</v>
      </c>
      <c r="B4868">
        <v>-0.14499999999999999</v>
      </c>
      <c r="C4868">
        <v>-1.1539999999999999</v>
      </c>
      <c r="D4868">
        <v>-2.1389999999999998</v>
      </c>
      <c r="E4868">
        <v>-2.9710000000000001</v>
      </c>
      <c r="F4868">
        <v>-3.157</v>
      </c>
      <c r="G4868">
        <v>4.2</v>
      </c>
      <c r="H4868">
        <v>0.01</v>
      </c>
      <c r="I4868">
        <v>4</v>
      </c>
      <c r="J4868">
        <v>-0.16200000000000001</v>
      </c>
      <c r="K4868">
        <v>-1.159</v>
      </c>
      <c r="L4868">
        <v>-2.1549999999999998</v>
      </c>
      <c r="M4868">
        <v>-2.9809999999999999</v>
      </c>
      <c r="N4868">
        <v>-3.1720000000000002</v>
      </c>
      <c r="O4868">
        <v>1.1990000000000001</v>
      </c>
      <c r="P4868">
        <v>1.198</v>
      </c>
      <c r="Q4868">
        <v>1.1910000000000001</v>
      </c>
      <c r="R4868">
        <v>0.96499999999999997</v>
      </c>
      <c r="S4868">
        <v>0.41299999999999998</v>
      </c>
    </row>
    <row r="4869" spans="1:19" x14ac:dyDescent="0.3">
      <c r="A4869">
        <v>300</v>
      </c>
      <c r="B4869">
        <v>-0.14499999999999999</v>
      </c>
      <c r="C4869">
        <v>-1.1539999999999999</v>
      </c>
      <c r="D4869">
        <v>-2.1389999999999998</v>
      </c>
      <c r="E4869">
        <v>-2.9710000000000001</v>
      </c>
      <c r="F4869">
        <v>-3.157</v>
      </c>
      <c r="G4869">
        <v>4.2</v>
      </c>
      <c r="H4869">
        <v>0.01</v>
      </c>
      <c r="I4869">
        <v>4</v>
      </c>
      <c r="J4869">
        <v>-0.16200000000000001</v>
      </c>
      <c r="K4869">
        <v>-1.1599999999999999</v>
      </c>
      <c r="L4869">
        <v>-2.1560000000000001</v>
      </c>
      <c r="M4869">
        <v>-2.9790000000000001</v>
      </c>
      <c r="N4869">
        <v>-3.169</v>
      </c>
      <c r="O4869">
        <v>1.202</v>
      </c>
      <c r="P4869">
        <v>1.2010000000000001</v>
      </c>
      <c r="Q4869">
        <v>1.1930000000000001</v>
      </c>
      <c r="R4869">
        <v>0.95899999999999996</v>
      </c>
      <c r="S4869">
        <v>0.41199999999999998</v>
      </c>
    </row>
    <row r="4870" spans="1:19" x14ac:dyDescent="0.3">
      <c r="A4870">
        <v>360</v>
      </c>
      <c r="B4870">
        <v>-0.14499999999999999</v>
      </c>
      <c r="C4870">
        <v>-1.1539999999999999</v>
      </c>
      <c r="D4870">
        <v>-2.1389999999999998</v>
      </c>
      <c r="E4870">
        <v>-2.9710000000000001</v>
      </c>
      <c r="F4870">
        <v>-3.157</v>
      </c>
      <c r="G4870">
        <v>4.2</v>
      </c>
      <c r="H4870">
        <v>0.01</v>
      </c>
      <c r="I4870">
        <v>4</v>
      </c>
      <c r="J4870">
        <v>-0.161</v>
      </c>
      <c r="K4870">
        <v>-1.161</v>
      </c>
      <c r="L4870">
        <v>-2.1560000000000001</v>
      </c>
      <c r="M4870">
        <v>-2.9769999999999999</v>
      </c>
      <c r="N4870">
        <v>-3.1669999999999998</v>
      </c>
      <c r="O4870">
        <v>1.2030000000000001</v>
      </c>
      <c r="P4870">
        <v>1.1990000000000001</v>
      </c>
      <c r="Q4870">
        <v>1.196</v>
      </c>
      <c r="R4870">
        <v>0.95199999999999996</v>
      </c>
      <c r="S4870">
        <v>0.41199999999999998</v>
      </c>
    </row>
    <row r="4871" spans="1:19" x14ac:dyDescent="0.3">
      <c r="A4871">
        <v>420</v>
      </c>
      <c r="B4871">
        <v>-0.14499999999999999</v>
      </c>
      <c r="C4871">
        <v>-1.1539999999999999</v>
      </c>
      <c r="D4871">
        <v>-2.1389999999999998</v>
      </c>
      <c r="E4871">
        <v>-2.9710000000000001</v>
      </c>
      <c r="F4871">
        <v>-3.157</v>
      </c>
      <c r="G4871">
        <v>4.2</v>
      </c>
      <c r="H4871">
        <v>0.01</v>
      </c>
      <c r="I4871">
        <v>4</v>
      </c>
      <c r="J4871">
        <v>-0.16</v>
      </c>
      <c r="K4871">
        <v>-1.161</v>
      </c>
      <c r="L4871">
        <v>-2.1560000000000001</v>
      </c>
      <c r="M4871">
        <v>-2.9750000000000001</v>
      </c>
      <c r="N4871">
        <v>-3.1640000000000001</v>
      </c>
      <c r="O4871">
        <v>1.204</v>
      </c>
      <c r="P4871">
        <v>1.1990000000000001</v>
      </c>
      <c r="Q4871">
        <v>1.1950000000000001</v>
      </c>
      <c r="R4871">
        <v>0.94799999999999995</v>
      </c>
      <c r="S4871">
        <v>0.41099999999999998</v>
      </c>
    </row>
    <row r="4872" spans="1:19" x14ac:dyDescent="0.3">
      <c r="A4872">
        <v>480</v>
      </c>
      <c r="B4872">
        <v>-0.14499999999999999</v>
      </c>
      <c r="C4872">
        <v>-1.1539999999999999</v>
      </c>
      <c r="D4872">
        <v>-2.1389999999999998</v>
      </c>
      <c r="E4872">
        <v>-2.9710000000000001</v>
      </c>
      <c r="F4872">
        <v>-3.157</v>
      </c>
      <c r="G4872">
        <v>4.2</v>
      </c>
      <c r="H4872">
        <v>0.01</v>
      </c>
      <c r="I4872">
        <v>4</v>
      </c>
      <c r="J4872">
        <v>-0.159</v>
      </c>
      <c r="K4872">
        <v>-1.161</v>
      </c>
      <c r="L4872">
        <v>-2.1560000000000001</v>
      </c>
      <c r="M4872">
        <v>-2.9740000000000002</v>
      </c>
      <c r="N4872">
        <v>-3.1619999999999999</v>
      </c>
      <c r="O4872">
        <v>1.206</v>
      </c>
      <c r="P4872">
        <v>1.2</v>
      </c>
      <c r="Q4872">
        <v>1.194</v>
      </c>
      <c r="R4872">
        <v>0.94499999999999995</v>
      </c>
      <c r="S4872">
        <v>0.41</v>
      </c>
    </row>
    <row r="4873" spans="1:19" x14ac:dyDescent="0.3">
      <c r="A4873">
        <v>540</v>
      </c>
      <c r="B4873">
        <v>-0.14499999999999999</v>
      </c>
      <c r="C4873">
        <v>-1.1539999999999999</v>
      </c>
      <c r="D4873">
        <v>-2.1389999999999998</v>
      </c>
      <c r="E4873">
        <v>-2.9710000000000001</v>
      </c>
      <c r="F4873">
        <v>-3.157</v>
      </c>
      <c r="G4873">
        <v>4.2</v>
      </c>
      <c r="H4873">
        <v>0.01</v>
      </c>
      <c r="I4873">
        <v>4</v>
      </c>
      <c r="J4873">
        <v>-0.158</v>
      </c>
      <c r="K4873">
        <v>-1.161</v>
      </c>
      <c r="L4873">
        <v>-2.1560000000000001</v>
      </c>
      <c r="M4873">
        <v>-2.9729999999999999</v>
      </c>
      <c r="N4873">
        <v>-3.1589999999999998</v>
      </c>
      <c r="O4873">
        <v>1.206</v>
      </c>
      <c r="P4873">
        <v>1.2</v>
      </c>
      <c r="Q4873">
        <v>1.1930000000000001</v>
      </c>
      <c r="R4873">
        <v>0.94299999999999995</v>
      </c>
      <c r="S4873">
        <v>0.40899999999999997</v>
      </c>
    </row>
    <row r="4874" spans="1:19" x14ac:dyDescent="0.3">
      <c r="A4874">
        <v>600</v>
      </c>
      <c r="B4874">
        <v>-0.14499999999999999</v>
      </c>
      <c r="C4874">
        <v>-1.1539999999999999</v>
      </c>
      <c r="D4874">
        <v>-2.1389999999999998</v>
      </c>
      <c r="E4874">
        <v>-2.9710000000000001</v>
      </c>
      <c r="F4874">
        <v>-3.157</v>
      </c>
      <c r="G4874">
        <v>4.2</v>
      </c>
      <c r="H4874">
        <v>0.01</v>
      </c>
      <c r="I4874">
        <v>4</v>
      </c>
      <c r="J4874">
        <v>-0.157</v>
      </c>
      <c r="K4874">
        <v>-1.161</v>
      </c>
      <c r="L4874">
        <v>-2.1560000000000001</v>
      </c>
      <c r="M4874">
        <v>-2.9710000000000001</v>
      </c>
      <c r="N4874">
        <v>-3.157</v>
      </c>
      <c r="O4874">
        <v>1.2070000000000001</v>
      </c>
      <c r="P4874">
        <v>1.2</v>
      </c>
      <c r="Q4874">
        <v>1.194</v>
      </c>
      <c r="R4874">
        <v>0.94099999999999995</v>
      </c>
      <c r="S4874">
        <v>0.40899999999999997</v>
      </c>
    </row>
    <row r="4876" spans="1:19" x14ac:dyDescent="0.3">
      <c r="A4876" t="s">
        <v>0</v>
      </c>
      <c r="B4876" t="s">
        <v>376</v>
      </c>
    </row>
    <row r="4877" spans="1:19" x14ac:dyDescent="0.3">
      <c r="A4877">
        <v>0</v>
      </c>
      <c r="B4877">
        <v>-0.14499999999999999</v>
      </c>
      <c r="C4877">
        <v>-1.1539999999999999</v>
      </c>
      <c r="D4877">
        <v>-2.1389999999999998</v>
      </c>
      <c r="E4877">
        <v>-2.9660000000000002</v>
      </c>
      <c r="F4877">
        <v>-3.1469999999999998</v>
      </c>
      <c r="G4877">
        <v>4.2</v>
      </c>
      <c r="H4877">
        <v>0.01</v>
      </c>
      <c r="I4877">
        <v>4</v>
      </c>
      <c r="J4877">
        <v>-0.16</v>
      </c>
      <c r="K4877">
        <v>-1.1599999999999999</v>
      </c>
      <c r="L4877">
        <v>-2.1560000000000001</v>
      </c>
      <c r="M4877">
        <v>-2.9729999999999999</v>
      </c>
      <c r="N4877">
        <v>-3.18</v>
      </c>
      <c r="O4877">
        <v>1.1850000000000001</v>
      </c>
      <c r="P4877">
        <v>1.1839999999999999</v>
      </c>
      <c r="Q4877">
        <v>1.1779999999999999</v>
      </c>
      <c r="R4877">
        <v>0.93799999999999994</v>
      </c>
      <c r="S4877">
        <v>0.437</v>
      </c>
    </row>
    <row r="4878" spans="1:19" x14ac:dyDescent="0.3">
      <c r="A4878">
        <v>60</v>
      </c>
      <c r="B4878">
        <v>-0.14499999999999999</v>
      </c>
      <c r="C4878">
        <v>-1.1539999999999999</v>
      </c>
      <c r="D4878">
        <v>-2.1389999999999998</v>
      </c>
      <c r="E4878">
        <v>-2.9660000000000002</v>
      </c>
      <c r="F4878">
        <v>-3.1469999999999998</v>
      </c>
      <c r="G4878">
        <v>4.2</v>
      </c>
      <c r="H4878">
        <v>0.01</v>
      </c>
      <c r="I4878">
        <v>4</v>
      </c>
      <c r="J4878">
        <v>-0.16</v>
      </c>
      <c r="K4878">
        <v>-1.159</v>
      </c>
      <c r="L4878">
        <v>-2.1579999999999999</v>
      </c>
      <c r="M4878">
        <v>-2.976</v>
      </c>
      <c r="N4878">
        <v>-3.17</v>
      </c>
      <c r="O4878">
        <v>1.1870000000000001</v>
      </c>
      <c r="P4878">
        <v>1.1970000000000001</v>
      </c>
      <c r="Q4878">
        <v>1.198</v>
      </c>
      <c r="R4878">
        <v>0.95499999999999996</v>
      </c>
      <c r="S4878">
        <v>0.41299999999999998</v>
      </c>
    </row>
    <row r="4879" spans="1:19" x14ac:dyDescent="0.3">
      <c r="A4879">
        <v>120</v>
      </c>
      <c r="B4879">
        <v>-0.14499999999999999</v>
      </c>
      <c r="C4879">
        <v>-1.1539999999999999</v>
      </c>
      <c r="D4879">
        <v>-2.1389999999999998</v>
      </c>
      <c r="E4879">
        <v>-2.9660000000000002</v>
      </c>
      <c r="F4879">
        <v>-3.1469999999999998</v>
      </c>
      <c r="G4879">
        <v>4.2</v>
      </c>
      <c r="H4879">
        <v>0.01</v>
      </c>
      <c r="I4879">
        <v>4</v>
      </c>
      <c r="J4879">
        <v>-0.16200000000000001</v>
      </c>
      <c r="K4879">
        <v>-1.1579999999999999</v>
      </c>
      <c r="L4879">
        <v>-2.1539999999999999</v>
      </c>
      <c r="M4879">
        <v>-2.97</v>
      </c>
      <c r="N4879">
        <v>-3.1669999999999998</v>
      </c>
      <c r="O4879">
        <v>1.1930000000000001</v>
      </c>
      <c r="P4879">
        <v>1.1950000000000001</v>
      </c>
      <c r="Q4879">
        <v>1.1870000000000001</v>
      </c>
      <c r="R4879">
        <v>0.93899999999999995</v>
      </c>
      <c r="S4879">
        <v>0.41199999999999998</v>
      </c>
    </row>
    <row r="4880" spans="1:19" x14ac:dyDescent="0.3">
      <c r="A4880">
        <v>180</v>
      </c>
      <c r="B4880">
        <v>-0.14499999999999999</v>
      </c>
      <c r="C4880">
        <v>-1.1539999999999999</v>
      </c>
      <c r="D4880">
        <v>-2.1389999999999998</v>
      </c>
      <c r="E4880">
        <v>-2.9660000000000002</v>
      </c>
      <c r="F4880">
        <v>-3.1469999999999998</v>
      </c>
      <c r="G4880">
        <v>4.2</v>
      </c>
      <c r="H4880">
        <v>0.01</v>
      </c>
      <c r="I4880">
        <v>4</v>
      </c>
      <c r="J4880">
        <v>-0.16300000000000001</v>
      </c>
      <c r="K4880">
        <v>-1.1599999999999999</v>
      </c>
      <c r="L4880">
        <v>-2.157</v>
      </c>
      <c r="M4880">
        <v>-2.9740000000000002</v>
      </c>
      <c r="N4880">
        <v>-3.165</v>
      </c>
      <c r="O4880">
        <v>1.198</v>
      </c>
      <c r="P4880">
        <v>1.204</v>
      </c>
      <c r="Q4880">
        <v>1.1970000000000001</v>
      </c>
      <c r="R4880">
        <v>0.95599999999999996</v>
      </c>
      <c r="S4880">
        <v>0.41099999999999998</v>
      </c>
    </row>
    <row r="4881" spans="1:19" x14ac:dyDescent="0.3">
      <c r="A4881">
        <v>240</v>
      </c>
      <c r="B4881">
        <v>-0.14499999999999999</v>
      </c>
      <c r="C4881">
        <v>-1.1539999999999999</v>
      </c>
      <c r="D4881">
        <v>-2.1389999999999998</v>
      </c>
      <c r="E4881">
        <v>-2.9660000000000002</v>
      </c>
      <c r="F4881">
        <v>-3.1469999999999998</v>
      </c>
      <c r="G4881">
        <v>4.2</v>
      </c>
      <c r="H4881">
        <v>0.01</v>
      </c>
      <c r="I4881">
        <v>4</v>
      </c>
      <c r="J4881">
        <v>-0.16200000000000001</v>
      </c>
      <c r="K4881">
        <v>-1.159</v>
      </c>
      <c r="L4881">
        <v>-2.1549999999999998</v>
      </c>
      <c r="M4881">
        <v>-2.9750000000000001</v>
      </c>
      <c r="N4881">
        <v>-3.1619999999999999</v>
      </c>
      <c r="O4881">
        <v>1.1990000000000001</v>
      </c>
      <c r="P4881">
        <v>1.198</v>
      </c>
      <c r="Q4881">
        <v>1.19</v>
      </c>
      <c r="R4881">
        <v>0.95799999999999996</v>
      </c>
      <c r="S4881">
        <v>0.41</v>
      </c>
    </row>
    <row r="4882" spans="1:19" x14ac:dyDescent="0.3">
      <c r="A4882">
        <v>300</v>
      </c>
      <c r="B4882">
        <v>-0.14499999999999999</v>
      </c>
      <c r="C4882">
        <v>-1.1539999999999999</v>
      </c>
      <c r="D4882">
        <v>-2.1389999999999998</v>
      </c>
      <c r="E4882">
        <v>-2.9660000000000002</v>
      </c>
      <c r="F4882">
        <v>-3.1469999999999998</v>
      </c>
      <c r="G4882">
        <v>4.2</v>
      </c>
      <c r="H4882">
        <v>0.01</v>
      </c>
      <c r="I4882">
        <v>4</v>
      </c>
      <c r="J4882">
        <v>-0.16200000000000001</v>
      </c>
      <c r="K4882">
        <v>-1.1599999999999999</v>
      </c>
      <c r="L4882">
        <v>-2.1560000000000001</v>
      </c>
      <c r="M4882">
        <v>-2.9740000000000002</v>
      </c>
      <c r="N4882">
        <v>-3.1589999999999998</v>
      </c>
      <c r="O4882">
        <v>1.202</v>
      </c>
      <c r="P4882">
        <v>1.2010000000000001</v>
      </c>
      <c r="Q4882">
        <v>1.1930000000000001</v>
      </c>
      <c r="R4882">
        <v>0.95199999999999996</v>
      </c>
      <c r="S4882">
        <v>0.40899999999999997</v>
      </c>
    </row>
    <row r="4883" spans="1:19" x14ac:dyDescent="0.3">
      <c r="A4883">
        <v>360</v>
      </c>
      <c r="B4883">
        <v>-0.14499999999999999</v>
      </c>
      <c r="C4883">
        <v>-1.1539999999999999</v>
      </c>
      <c r="D4883">
        <v>-2.1389999999999998</v>
      </c>
      <c r="E4883">
        <v>-2.9660000000000002</v>
      </c>
      <c r="F4883">
        <v>-3.1469999999999998</v>
      </c>
      <c r="G4883">
        <v>4.2</v>
      </c>
      <c r="H4883">
        <v>0.01</v>
      </c>
      <c r="I4883">
        <v>4</v>
      </c>
      <c r="J4883">
        <v>-0.161</v>
      </c>
      <c r="K4883">
        <v>-1.161</v>
      </c>
      <c r="L4883">
        <v>-2.1560000000000001</v>
      </c>
      <c r="M4883">
        <v>-2.972</v>
      </c>
      <c r="N4883">
        <v>-3.157</v>
      </c>
      <c r="O4883">
        <v>1.2030000000000001</v>
      </c>
      <c r="P4883">
        <v>1.1990000000000001</v>
      </c>
      <c r="Q4883">
        <v>1.196</v>
      </c>
      <c r="R4883">
        <v>0.94499999999999995</v>
      </c>
      <c r="S4883">
        <v>0.40799999999999997</v>
      </c>
    </row>
    <row r="4884" spans="1:19" x14ac:dyDescent="0.3">
      <c r="A4884">
        <v>420</v>
      </c>
      <c r="B4884">
        <v>-0.14499999999999999</v>
      </c>
      <c r="C4884">
        <v>-1.1539999999999999</v>
      </c>
      <c r="D4884">
        <v>-2.1389999999999998</v>
      </c>
      <c r="E4884">
        <v>-2.9660000000000002</v>
      </c>
      <c r="F4884">
        <v>-3.1469999999999998</v>
      </c>
      <c r="G4884">
        <v>4.2</v>
      </c>
      <c r="H4884">
        <v>0.01</v>
      </c>
      <c r="I4884">
        <v>4</v>
      </c>
      <c r="J4884">
        <v>-0.16</v>
      </c>
      <c r="K4884">
        <v>-1.161</v>
      </c>
      <c r="L4884">
        <v>-2.1560000000000001</v>
      </c>
      <c r="M4884">
        <v>-2.97</v>
      </c>
      <c r="N4884">
        <v>-3.1539999999999999</v>
      </c>
      <c r="O4884">
        <v>1.204</v>
      </c>
      <c r="P4884">
        <v>1.1990000000000001</v>
      </c>
      <c r="Q4884">
        <v>1.1950000000000001</v>
      </c>
      <c r="R4884">
        <v>0.94099999999999995</v>
      </c>
      <c r="S4884">
        <v>0.40799999999999997</v>
      </c>
    </row>
    <row r="4885" spans="1:19" x14ac:dyDescent="0.3">
      <c r="A4885">
        <v>480</v>
      </c>
      <c r="B4885">
        <v>-0.14499999999999999</v>
      </c>
      <c r="C4885">
        <v>-1.1539999999999999</v>
      </c>
      <c r="D4885">
        <v>-2.1389999999999998</v>
      </c>
      <c r="E4885">
        <v>-2.9660000000000002</v>
      </c>
      <c r="F4885">
        <v>-3.1469999999999998</v>
      </c>
      <c r="G4885">
        <v>4.2</v>
      </c>
      <c r="H4885">
        <v>0.01</v>
      </c>
      <c r="I4885">
        <v>4</v>
      </c>
      <c r="J4885">
        <v>-0.159</v>
      </c>
      <c r="K4885">
        <v>-1.161</v>
      </c>
      <c r="L4885">
        <v>-2.1549999999999998</v>
      </c>
      <c r="M4885">
        <v>-2.968</v>
      </c>
      <c r="N4885">
        <v>-3.1520000000000001</v>
      </c>
      <c r="O4885">
        <v>1.206</v>
      </c>
      <c r="P4885">
        <v>1.2</v>
      </c>
      <c r="Q4885">
        <v>1.1930000000000001</v>
      </c>
      <c r="R4885">
        <v>0.93799999999999994</v>
      </c>
      <c r="S4885">
        <v>0.40699999999999997</v>
      </c>
    </row>
    <row r="4886" spans="1:19" x14ac:dyDescent="0.3">
      <c r="A4886">
        <v>540</v>
      </c>
      <c r="B4886">
        <v>-0.14499999999999999</v>
      </c>
      <c r="C4886">
        <v>-1.1539999999999999</v>
      </c>
      <c r="D4886">
        <v>-2.1389999999999998</v>
      </c>
      <c r="E4886">
        <v>-2.9660000000000002</v>
      </c>
      <c r="F4886">
        <v>-3.1469999999999998</v>
      </c>
      <c r="G4886">
        <v>4.2</v>
      </c>
      <c r="H4886">
        <v>0.01</v>
      </c>
      <c r="I4886">
        <v>4</v>
      </c>
      <c r="J4886">
        <v>-0.158</v>
      </c>
      <c r="K4886">
        <v>-1.161</v>
      </c>
      <c r="L4886">
        <v>-2.1560000000000001</v>
      </c>
      <c r="M4886">
        <v>-2.9670000000000001</v>
      </c>
      <c r="N4886">
        <v>-3.149</v>
      </c>
      <c r="O4886">
        <v>1.206</v>
      </c>
      <c r="P4886">
        <v>1.2</v>
      </c>
      <c r="Q4886">
        <v>1.1930000000000001</v>
      </c>
      <c r="R4886">
        <v>0.93700000000000006</v>
      </c>
      <c r="S4886">
        <v>0.40600000000000003</v>
      </c>
    </row>
    <row r="4887" spans="1:19" x14ac:dyDescent="0.3">
      <c r="A4887">
        <v>600</v>
      </c>
      <c r="B4887">
        <v>-0.14499999999999999</v>
      </c>
      <c r="C4887">
        <v>-1.1539999999999999</v>
      </c>
      <c r="D4887">
        <v>-2.1389999999999998</v>
      </c>
      <c r="E4887">
        <v>-2.9660000000000002</v>
      </c>
      <c r="F4887">
        <v>-3.1469999999999998</v>
      </c>
      <c r="G4887">
        <v>4.2</v>
      </c>
      <c r="H4887">
        <v>0.01</v>
      </c>
      <c r="I4887">
        <v>4</v>
      </c>
      <c r="J4887">
        <v>-0.157</v>
      </c>
      <c r="K4887">
        <v>-1.161</v>
      </c>
      <c r="L4887">
        <v>-2.1560000000000001</v>
      </c>
      <c r="M4887">
        <v>-2.9660000000000002</v>
      </c>
      <c r="N4887">
        <v>-3.1469999999999998</v>
      </c>
      <c r="O4887">
        <v>1.2070000000000001</v>
      </c>
      <c r="P4887">
        <v>1.2</v>
      </c>
      <c r="Q4887">
        <v>1.1930000000000001</v>
      </c>
      <c r="R4887">
        <v>0.93400000000000005</v>
      </c>
      <c r="S4887">
        <v>0.40500000000000003</v>
      </c>
    </row>
    <row r="4889" spans="1:19" x14ac:dyDescent="0.3">
      <c r="A4889" t="s">
        <v>0</v>
      </c>
      <c r="B4889" t="s">
        <v>377</v>
      </c>
    </row>
    <row r="4890" spans="1:19" x14ac:dyDescent="0.3">
      <c r="A4890">
        <v>0</v>
      </c>
      <c r="B4890">
        <v>-0.14499999999999999</v>
      </c>
      <c r="C4890">
        <v>-1.155</v>
      </c>
      <c r="D4890">
        <v>-2.1389999999999998</v>
      </c>
      <c r="E4890">
        <v>-2.96</v>
      </c>
      <c r="F4890">
        <v>-3.137</v>
      </c>
      <c r="G4890">
        <v>4.2</v>
      </c>
      <c r="H4890">
        <v>0.01</v>
      </c>
      <c r="I4890">
        <v>4</v>
      </c>
      <c r="J4890">
        <v>-0.16</v>
      </c>
      <c r="K4890">
        <v>-1.1599999999999999</v>
      </c>
      <c r="L4890">
        <v>-2.1560000000000001</v>
      </c>
      <c r="M4890">
        <v>-2.968</v>
      </c>
      <c r="N4890">
        <v>-3.17</v>
      </c>
      <c r="O4890">
        <v>1.1850000000000001</v>
      </c>
      <c r="P4890">
        <v>1.1839999999999999</v>
      </c>
      <c r="Q4890">
        <v>1.1779999999999999</v>
      </c>
      <c r="R4890">
        <v>0.93100000000000005</v>
      </c>
      <c r="S4890">
        <v>0.433</v>
      </c>
    </row>
    <row r="4891" spans="1:19" x14ac:dyDescent="0.3">
      <c r="A4891">
        <v>60</v>
      </c>
      <c r="B4891">
        <v>-0.14499999999999999</v>
      </c>
      <c r="C4891">
        <v>-1.155</v>
      </c>
      <c r="D4891">
        <v>-2.1389999999999998</v>
      </c>
      <c r="E4891">
        <v>-2.96</v>
      </c>
      <c r="F4891">
        <v>-3.137</v>
      </c>
      <c r="G4891">
        <v>4.2</v>
      </c>
      <c r="H4891">
        <v>0.01</v>
      </c>
      <c r="I4891">
        <v>4</v>
      </c>
      <c r="J4891">
        <v>-0.16</v>
      </c>
      <c r="K4891">
        <v>-1.159</v>
      </c>
      <c r="L4891">
        <v>-2.1579999999999999</v>
      </c>
      <c r="M4891">
        <v>-2.9710000000000001</v>
      </c>
      <c r="N4891">
        <v>-3.16</v>
      </c>
      <c r="O4891">
        <v>1.1870000000000001</v>
      </c>
      <c r="P4891">
        <v>1.1970000000000001</v>
      </c>
      <c r="Q4891">
        <v>1.198</v>
      </c>
      <c r="R4891">
        <v>0.94899999999999995</v>
      </c>
      <c r="S4891">
        <v>0.41</v>
      </c>
    </row>
    <row r="4892" spans="1:19" x14ac:dyDescent="0.3">
      <c r="A4892">
        <v>120</v>
      </c>
      <c r="B4892">
        <v>-0.14499999999999999</v>
      </c>
      <c r="C4892">
        <v>-1.155</v>
      </c>
      <c r="D4892">
        <v>-2.1389999999999998</v>
      </c>
      <c r="E4892">
        <v>-2.96</v>
      </c>
      <c r="F4892">
        <v>-3.137</v>
      </c>
      <c r="G4892">
        <v>4.2</v>
      </c>
      <c r="H4892">
        <v>0.01</v>
      </c>
      <c r="I4892">
        <v>4</v>
      </c>
      <c r="J4892">
        <v>-0.16200000000000001</v>
      </c>
      <c r="K4892">
        <v>-1.1579999999999999</v>
      </c>
      <c r="L4892">
        <v>-2.1539999999999999</v>
      </c>
      <c r="M4892">
        <v>-2.964</v>
      </c>
      <c r="N4892">
        <v>-3.157</v>
      </c>
      <c r="O4892">
        <v>1.1930000000000001</v>
      </c>
      <c r="P4892">
        <v>1.1950000000000001</v>
      </c>
      <c r="Q4892">
        <v>1.1870000000000001</v>
      </c>
      <c r="R4892">
        <v>0.93300000000000005</v>
      </c>
      <c r="S4892">
        <v>0.40899999999999997</v>
      </c>
    </row>
    <row r="4893" spans="1:19" x14ac:dyDescent="0.3">
      <c r="A4893">
        <v>180</v>
      </c>
      <c r="B4893">
        <v>-0.14499999999999999</v>
      </c>
      <c r="C4893">
        <v>-1.155</v>
      </c>
      <c r="D4893">
        <v>-2.1389999999999998</v>
      </c>
      <c r="E4893">
        <v>-2.96</v>
      </c>
      <c r="F4893">
        <v>-3.137</v>
      </c>
      <c r="G4893">
        <v>4.2</v>
      </c>
      <c r="H4893">
        <v>0.01</v>
      </c>
      <c r="I4893">
        <v>4</v>
      </c>
      <c r="J4893">
        <v>-0.16300000000000001</v>
      </c>
      <c r="K4893">
        <v>-1.1599999999999999</v>
      </c>
      <c r="L4893">
        <v>-2.1560000000000001</v>
      </c>
      <c r="M4893">
        <v>-2.9689999999999999</v>
      </c>
      <c r="N4893">
        <v>-3.1549999999999998</v>
      </c>
      <c r="O4893">
        <v>1.198</v>
      </c>
      <c r="P4893">
        <v>1.204</v>
      </c>
      <c r="Q4893">
        <v>1.196</v>
      </c>
      <c r="R4893">
        <v>0.95</v>
      </c>
      <c r="S4893">
        <v>0.40799999999999997</v>
      </c>
    </row>
    <row r="4894" spans="1:19" x14ac:dyDescent="0.3">
      <c r="A4894">
        <v>240</v>
      </c>
      <c r="B4894">
        <v>-0.14499999999999999</v>
      </c>
      <c r="C4894">
        <v>-1.155</v>
      </c>
      <c r="D4894">
        <v>-2.1389999999999998</v>
      </c>
      <c r="E4894">
        <v>-2.96</v>
      </c>
      <c r="F4894">
        <v>-3.137</v>
      </c>
      <c r="G4894">
        <v>4.2</v>
      </c>
      <c r="H4894">
        <v>0.01</v>
      </c>
      <c r="I4894">
        <v>4</v>
      </c>
      <c r="J4894">
        <v>-0.16200000000000001</v>
      </c>
      <c r="K4894">
        <v>-1.159</v>
      </c>
      <c r="L4894">
        <v>-2.1549999999999998</v>
      </c>
      <c r="M4894">
        <v>-2.97</v>
      </c>
      <c r="N4894">
        <v>-3.1520000000000001</v>
      </c>
      <c r="O4894">
        <v>1.1990000000000001</v>
      </c>
      <c r="P4894">
        <v>1.198</v>
      </c>
      <c r="Q4894">
        <v>1.19</v>
      </c>
      <c r="R4894">
        <v>0.95199999999999996</v>
      </c>
      <c r="S4894">
        <v>0.40699999999999997</v>
      </c>
    </row>
    <row r="4895" spans="1:19" x14ac:dyDescent="0.3">
      <c r="A4895">
        <v>300</v>
      </c>
      <c r="B4895">
        <v>-0.14499999999999999</v>
      </c>
      <c r="C4895">
        <v>-1.155</v>
      </c>
      <c r="D4895">
        <v>-2.1389999999999998</v>
      </c>
      <c r="E4895">
        <v>-2.96</v>
      </c>
      <c r="F4895">
        <v>-3.137</v>
      </c>
      <c r="G4895">
        <v>4.2</v>
      </c>
      <c r="H4895">
        <v>0.01</v>
      </c>
      <c r="I4895">
        <v>4</v>
      </c>
      <c r="J4895">
        <v>-0.16200000000000001</v>
      </c>
      <c r="K4895">
        <v>-1.1599999999999999</v>
      </c>
      <c r="L4895">
        <v>-2.1560000000000001</v>
      </c>
      <c r="M4895">
        <v>-2.968</v>
      </c>
      <c r="N4895">
        <v>-3.149</v>
      </c>
      <c r="O4895">
        <v>1.202</v>
      </c>
      <c r="P4895">
        <v>1.2010000000000001</v>
      </c>
      <c r="Q4895">
        <v>1.1930000000000001</v>
      </c>
      <c r="R4895">
        <v>0.94499999999999995</v>
      </c>
      <c r="S4895">
        <v>0.40600000000000003</v>
      </c>
    </row>
    <row r="4896" spans="1:19" x14ac:dyDescent="0.3">
      <c r="A4896">
        <v>360</v>
      </c>
      <c r="B4896">
        <v>-0.14499999999999999</v>
      </c>
      <c r="C4896">
        <v>-1.155</v>
      </c>
      <c r="D4896">
        <v>-2.1389999999999998</v>
      </c>
      <c r="E4896">
        <v>-2.96</v>
      </c>
      <c r="F4896">
        <v>-3.137</v>
      </c>
      <c r="G4896">
        <v>4.2</v>
      </c>
      <c r="H4896">
        <v>0.01</v>
      </c>
      <c r="I4896">
        <v>4</v>
      </c>
      <c r="J4896">
        <v>-0.161</v>
      </c>
      <c r="K4896">
        <v>-1.161</v>
      </c>
      <c r="L4896">
        <v>-2.1560000000000001</v>
      </c>
      <c r="M4896">
        <v>-2.9660000000000002</v>
      </c>
      <c r="N4896">
        <v>-3.1469999999999998</v>
      </c>
      <c r="O4896">
        <v>1.202</v>
      </c>
      <c r="P4896">
        <v>1.1990000000000001</v>
      </c>
      <c r="Q4896">
        <v>1.1950000000000001</v>
      </c>
      <c r="R4896">
        <v>0.93799999999999994</v>
      </c>
      <c r="S4896">
        <v>0.40500000000000003</v>
      </c>
    </row>
    <row r="4897" spans="1:19" x14ac:dyDescent="0.3">
      <c r="A4897">
        <v>420</v>
      </c>
      <c r="B4897">
        <v>-0.14499999999999999</v>
      </c>
      <c r="C4897">
        <v>-1.155</v>
      </c>
      <c r="D4897">
        <v>-2.1389999999999998</v>
      </c>
      <c r="E4897">
        <v>-2.96</v>
      </c>
      <c r="F4897">
        <v>-3.137</v>
      </c>
      <c r="G4897">
        <v>4.2</v>
      </c>
      <c r="H4897">
        <v>0.01</v>
      </c>
      <c r="I4897">
        <v>4</v>
      </c>
      <c r="J4897">
        <v>-0.16</v>
      </c>
      <c r="K4897">
        <v>-1.161</v>
      </c>
      <c r="L4897">
        <v>-2.1560000000000001</v>
      </c>
      <c r="M4897">
        <v>-2.964</v>
      </c>
      <c r="N4897">
        <v>-3.145</v>
      </c>
      <c r="O4897">
        <v>1.204</v>
      </c>
      <c r="P4897">
        <v>1.1990000000000001</v>
      </c>
      <c r="Q4897">
        <v>1.194</v>
      </c>
      <c r="R4897">
        <v>0.93500000000000005</v>
      </c>
      <c r="S4897">
        <v>0.40500000000000003</v>
      </c>
    </row>
    <row r="4898" spans="1:19" x14ac:dyDescent="0.3">
      <c r="A4898">
        <v>480</v>
      </c>
      <c r="B4898">
        <v>-0.14499999999999999</v>
      </c>
      <c r="C4898">
        <v>-1.155</v>
      </c>
      <c r="D4898">
        <v>-2.1389999999999998</v>
      </c>
      <c r="E4898">
        <v>-2.96</v>
      </c>
      <c r="F4898">
        <v>-3.137</v>
      </c>
      <c r="G4898">
        <v>4.2</v>
      </c>
      <c r="H4898">
        <v>0.01</v>
      </c>
      <c r="I4898">
        <v>4</v>
      </c>
      <c r="J4898">
        <v>-0.159</v>
      </c>
      <c r="K4898">
        <v>-1.161</v>
      </c>
      <c r="L4898">
        <v>-2.1549999999999998</v>
      </c>
      <c r="M4898">
        <v>-2.9630000000000001</v>
      </c>
      <c r="N4898">
        <v>-3.1419999999999999</v>
      </c>
      <c r="O4898">
        <v>1.206</v>
      </c>
      <c r="P4898">
        <v>1.2</v>
      </c>
      <c r="Q4898">
        <v>1.1930000000000001</v>
      </c>
      <c r="R4898">
        <v>0.93200000000000005</v>
      </c>
      <c r="S4898">
        <v>0.40400000000000003</v>
      </c>
    </row>
    <row r="4899" spans="1:19" x14ac:dyDescent="0.3">
      <c r="A4899">
        <v>540</v>
      </c>
      <c r="B4899">
        <v>-0.14499999999999999</v>
      </c>
      <c r="C4899">
        <v>-1.155</v>
      </c>
      <c r="D4899">
        <v>-2.1389999999999998</v>
      </c>
      <c r="E4899">
        <v>-2.96</v>
      </c>
      <c r="F4899">
        <v>-3.137</v>
      </c>
      <c r="G4899">
        <v>4.2</v>
      </c>
      <c r="H4899">
        <v>0.01</v>
      </c>
      <c r="I4899">
        <v>4</v>
      </c>
      <c r="J4899">
        <v>-0.158</v>
      </c>
      <c r="K4899">
        <v>-1.161</v>
      </c>
      <c r="L4899">
        <v>-2.1549999999999998</v>
      </c>
      <c r="M4899">
        <v>-2.9609999999999999</v>
      </c>
      <c r="N4899">
        <v>-3.14</v>
      </c>
      <c r="O4899">
        <v>1.206</v>
      </c>
      <c r="P4899">
        <v>1.2</v>
      </c>
      <c r="Q4899">
        <v>1.1930000000000001</v>
      </c>
      <c r="R4899">
        <v>0.93</v>
      </c>
      <c r="S4899">
        <v>0.40300000000000002</v>
      </c>
    </row>
    <row r="4900" spans="1:19" x14ac:dyDescent="0.3">
      <c r="A4900">
        <v>600</v>
      </c>
      <c r="B4900">
        <v>-0.14499999999999999</v>
      </c>
      <c r="C4900">
        <v>-1.155</v>
      </c>
      <c r="D4900">
        <v>-2.1389999999999998</v>
      </c>
      <c r="E4900">
        <v>-2.96</v>
      </c>
      <c r="F4900">
        <v>-3.137</v>
      </c>
      <c r="G4900">
        <v>4.2</v>
      </c>
      <c r="H4900">
        <v>0.01</v>
      </c>
      <c r="I4900">
        <v>4</v>
      </c>
      <c r="J4900">
        <v>-0.157</v>
      </c>
      <c r="K4900">
        <v>-1.161</v>
      </c>
      <c r="L4900">
        <v>-2.1560000000000001</v>
      </c>
      <c r="M4900">
        <v>-2.96</v>
      </c>
      <c r="N4900">
        <v>-3.137</v>
      </c>
      <c r="O4900">
        <v>1.2070000000000001</v>
      </c>
      <c r="P4900">
        <v>1.2</v>
      </c>
      <c r="Q4900">
        <v>1.1930000000000001</v>
      </c>
      <c r="R4900">
        <v>0.92800000000000005</v>
      </c>
      <c r="S4900">
        <v>0.40200000000000002</v>
      </c>
    </row>
    <row r="4902" spans="1:19" x14ac:dyDescent="0.3">
      <c r="A4902" t="s">
        <v>0</v>
      </c>
      <c r="B4902" t="s">
        <v>378</v>
      </c>
    </row>
    <row r="4903" spans="1:19" x14ac:dyDescent="0.3">
      <c r="A4903">
        <v>0</v>
      </c>
      <c r="B4903">
        <v>-0.14499999999999999</v>
      </c>
      <c r="C4903">
        <v>-1.155</v>
      </c>
      <c r="D4903">
        <v>-2.1389999999999998</v>
      </c>
      <c r="E4903">
        <v>-2.9540000000000002</v>
      </c>
      <c r="F4903">
        <v>-3.1280000000000001</v>
      </c>
      <c r="G4903">
        <v>4.2</v>
      </c>
      <c r="H4903">
        <v>0.01</v>
      </c>
      <c r="I4903">
        <v>4</v>
      </c>
      <c r="J4903">
        <v>-0.16</v>
      </c>
      <c r="K4903">
        <v>-1.1599999999999999</v>
      </c>
      <c r="L4903">
        <v>-2.1560000000000001</v>
      </c>
      <c r="M4903">
        <v>-2.9620000000000002</v>
      </c>
      <c r="N4903">
        <v>-3.16</v>
      </c>
      <c r="O4903">
        <v>1.1850000000000001</v>
      </c>
      <c r="P4903">
        <v>1.1839999999999999</v>
      </c>
      <c r="Q4903">
        <v>1.1779999999999999</v>
      </c>
      <c r="R4903">
        <v>0.92500000000000004</v>
      </c>
      <c r="S4903">
        <v>0.43</v>
      </c>
    </row>
    <row r="4904" spans="1:19" x14ac:dyDescent="0.3">
      <c r="A4904">
        <v>60</v>
      </c>
      <c r="B4904">
        <v>-0.14499999999999999</v>
      </c>
      <c r="C4904">
        <v>-1.155</v>
      </c>
      <c r="D4904">
        <v>-2.1389999999999998</v>
      </c>
      <c r="E4904">
        <v>-2.9540000000000002</v>
      </c>
      <c r="F4904">
        <v>-3.1280000000000001</v>
      </c>
      <c r="G4904">
        <v>4.2</v>
      </c>
      <c r="H4904">
        <v>0.01</v>
      </c>
      <c r="I4904">
        <v>4</v>
      </c>
      <c r="J4904">
        <v>-0.16</v>
      </c>
      <c r="K4904">
        <v>-1.159</v>
      </c>
      <c r="L4904">
        <v>-2.1579999999999999</v>
      </c>
      <c r="M4904">
        <v>-2.9649999999999999</v>
      </c>
      <c r="N4904">
        <v>-3.15</v>
      </c>
      <c r="O4904">
        <v>1.1870000000000001</v>
      </c>
      <c r="P4904">
        <v>1.1970000000000001</v>
      </c>
      <c r="Q4904">
        <v>1.1970000000000001</v>
      </c>
      <c r="R4904">
        <v>0.94199999999999995</v>
      </c>
      <c r="S4904">
        <v>0.40600000000000003</v>
      </c>
    </row>
    <row r="4905" spans="1:19" x14ac:dyDescent="0.3">
      <c r="A4905">
        <v>120</v>
      </c>
      <c r="B4905">
        <v>-0.14499999999999999</v>
      </c>
      <c r="C4905">
        <v>-1.155</v>
      </c>
      <c r="D4905">
        <v>-2.1389999999999998</v>
      </c>
      <c r="E4905">
        <v>-2.9540000000000002</v>
      </c>
      <c r="F4905">
        <v>-3.1280000000000001</v>
      </c>
      <c r="G4905">
        <v>4.2</v>
      </c>
      <c r="H4905">
        <v>0.01</v>
      </c>
      <c r="I4905">
        <v>4</v>
      </c>
      <c r="J4905">
        <v>-0.16200000000000001</v>
      </c>
      <c r="K4905">
        <v>-1.1579999999999999</v>
      </c>
      <c r="L4905">
        <v>-2.1539999999999999</v>
      </c>
      <c r="M4905">
        <v>-2.9580000000000002</v>
      </c>
      <c r="N4905">
        <v>-3.1469999999999998</v>
      </c>
      <c r="O4905">
        <v>1.1930000000000001</v>
      </c>
      <c r="P4905">
        <v>1.1950000000000001</v>
      </c>
      <c r="Q4905">
        <v>1.1859999999999999</v>
      </c>
      <c r="R4905">
        <v>0.92700000000000005</v>
      </c>
      <c r="S4905">
        <v>0.40500000000000003</v>
      </c>
    </row>
    <row r="4906" spans="1:19" x14ac:dyDescent="0.3">
      <c r="A4906">
        <v>180</v>
      </c>
      <c r="B4906">
        <v>-0.14499999999999999</v>
      </c>
      <c r="C4906">
        <v>-1.155</v>
      </c>
      <c r="D4906">
        <v>-2.1389999999999998</v>
      </c>
      <c r="E4906">
        <v>-2.9540000000000002</v>
      </c>
      <c r="F4906">
        <v>-3.1280000000000001</v>
      </c>
      <c r="G4906">
        <v>4.2</v>
      </c>
      <c r="H4906">
        <v>0.01</v>
      </c>
      <c r="I4906">
        <v>4</v>
      </c>
      <c r="J4906">
        <v>-0.16300000000000001</v>
      </c>
      <c r="K4906">
        <v>-1.1599999999999999</v>
      </c>
      <c r="L4906">
        <v>-2.1560000000000001</v>
      </c>
      <c r="M4906">
        <v>-2.9630000000000001</v>
      </c>
      <c r="N4906">
        <v>-3.145</v>
      </c>
      <c r="O4906">
        <v>1.198</v>
      </c>
      <c r="P4906">
        <v>1.204</v>
      </c>
      <c r="Q4906">
        <v>1.196</v>
      </c>
      <c r="R4906">
        <v>0.94399999999999995</v>
      </c>
      <c r="S4906">
        <v>0.40500000000000003</v>
      </c>
    </row>
    <row r="4907" spans="1:19" x14ac:dyDescent="0.3">
      <c r="A4907">
        <v>240</v>
      </c>
      <c r="B4907">
        <v>-0.14499999999999999</v>
      </c>
      <c r="C4907">
        <v>-1.155</v>
      </c>
      <c r="D4907">
        <v>-2.1389999999999998</v>
      </c>
      <c r="E4907">
        <v>-2.9540000000000002</v>
      </c>
      <c r="F4907">
        <v>-3.1280000000000001</v>
      </c>
      <c r="G4907">
        <v>4.2</v>
      </c>
      <c r="H4907">
        <v>0.01</v>
      </c>
      <c r="I4907">
        <v>4</v>
      </c>
      <c r="J4907">
        <v>-0.16200000000000001</v>
      </c>
      <c r="K4907">
        <v>-1.159</v>
      </c>
      <c r="L4907">
        <v>-2.1539999999999999</v>
      </c>
      <c r="M4907">
        <v>-2.964</v>
      </c>
      <c r="N4907">
        <v>-3.1419999999999999</v>
      </c>
      <c r="O4907">
        <v>1.1990000000000001</v>
      </c>
      <c r="P4907">
        <v>1.198</v>
      </c>
      <c r="Q4907">
        <v>1.1890000000000001</v>
      </c>
      <c r="R4907">
        <v>0.94499999999999995</v>
      </c>
      <c r="S4907">
        <v>0.40400000000000003</v>
      </c>
    </row>
    <row r="4908" spans="1:19" x14ac:dyDescent="0.3">
      <c r="A4908">
        <v>300</v>
      </c>
      <c r="B4908">
        <v>-0.14499999999999999</v>
      </c>
      <c r="C4908">
        <v>-1.155</v>
      </c>
      <c r="D4908">
        <v>-2.1389999999999998</v>
      </c>
      <c r="E4908">
        <v>-2.9540000000000002</v>
      </c>
      <c r="F4908">
        <v>-3.1280000000000001</v>
      </c>
      <c r="G4908">
        <v>4.2</v>
      </c>
      <c r="H4908">
        <v>0.01</v>
      </c>
      <c r="I4908">
        <v>4</v>
      </c>
      <c r="J4908">
        <v>-0.16200000000000001</v>
      </c>
      <c r="K4908">
        <v>-1.1599999999999999</v>
      </c>
      <c r="L4908">
        <v>-2.1549999999999998</v>
      </c>
      <c r="M4908">
        <v>-2.9620000000000002</v>
      </c>
      <c r="N4908">
        <v>-3.1389999999999998</v>
      </c>
      <c r="O4908">
        <v>1.202</v>
      </c>
      <c r="P4908">
        <v>1.2010000000000001</v>
      </c>
      <c r="Q4908">
        <v>1.1930000000000001</v>
      </c>
      <c r="R4908">
        <v>0.93899999999999995</v>
      </c>
      <c r="S4908">
        <v>0.40300000000000002</v>
      </c>
    </row>
    <row r="4909" spans="1:19" x14ac:dyDescent="0.3">
      <c r="A4909">
        <v>360</v>
      </c>
      <c r="B4909">
        <v>-0.14499999999999999</v>
      </c>
      <c r="C4909">
        <v>-1.155</v>
      </c>
      <c r="D4909">
        <v>-2.1389999999999998</v>
      </c>
      <c r="E4909">
        <v>-2.9540000000000002</v>
      </c>
      <c r="F4909">
        <v>-3.1280000000000001</v>
      </c>
      <c r="G4909">
        <v>4.2</v>
      </c>
      <c r="H4909">
        <v>0.01</v>
      </c>
      <c r="I4909">
        <v>4</v>
      </c>
      <c r="J4909">
        <v>-0.161</v>
      </c>
      <c r="K4909">
        <v>-1.161</v>
      </c>
      <c r="L4909">
        <v>-2.1560000000000001</v>
      </c>
      <c r="M4909">
        <v>-2.96</v>
      </c>
      <c r="N4909">
        <v>-3.137</v>
      </c>
      <c r="O4909">
        <v>1.202</v>
      </c>
      <c r="P4909">
        <v>1.1990000000000001</v>
      </c>
      <c r="Q4909">
        <v>1.1950000000000001</v>
      </c>
      <c r="R4909">
        <v>0.93200000000000005</v>
      </c>
      <c r="S4909">
        <v>0.40200000000000002</v>
      </c>
    </row>
    <row r="4910" spans="1:19" x14ac:dyDescent="0.3">
      <c r="A4910">
        <v>420</v>
      </c>
      <c r="B4910">
        <v>-0.14499999999999999</v>
      </c>
      <c r="C4910">
        <v>-1.155</v>
      </c>
      <c r="D4910">
        <v>-2.1389999999999998</v>
      </c>
      <c r="E4910">
        <v>-2.9540000000000002</v>
      </c>
      <c r="F4910">
        <v>-3.1280000000000001</v>
      </c>
      <c r="G4910">
        <v>4.2</v>
      </c>
      <c r="H4910">
        <v>0.01</v>
      </c>
      <c r="I4910">
        <v>4</v>
      </c>
      <c r="J4910">
        <v>-0.16</v>
      </c>
      <c r="K4910">
        <v>-1.161</v>
      </c>
      <c r="L4910">
        <v>-2.1549999999999998</v>
      </c>
      <c r="M4910">
        <v>-2.9580000000000002</v>
      </c>
      <c r="N4910">
        <v>-3.1349999999999998</v>
      </c>
      <c r="O4910">
        <v>1.204</v>
      </c>
      <c r="P4910">
        <v>1.1990000000000001</v>
      </c>
      <c r="Q4910">
        <v>1.194</v>
      </c>
      <c r="R4910">
        <v>0.92800000000000005</v>
      </c>
      <c r="S4910">
        <v>0.40100000000000002</v>
      </c>
    </row>
    <row r="4911" spans="1:19" x14ac:dyDescent="0.3">
      <c r="A4911">
        <v>480</v>
      </c>
      <c r="B4911">
        <v>-0.14499999999999999</v>
      </c>
      <c r="C4911">
        <v>-1.155</v>
      </c>
      <c r="D4911">
        <v>-2.1389999999999998</v>
      </c>
      <c r="E4911">
        <v>-2.9540000000000002</v>
      </c>
      <c r="F4911">
        <v>-3.1280000000000001</v>
      </c>
      <c r="G4911">
        <v>4.2</v>
      </c>
      <c r="H4911">
        <v>0.01</v>
      </c>
      <c r="I4911">
        <v>4</v>
      </c>
      <c r="J4911">
        <v>-0.159</v>
      </c>
      <c r="K4911">
        <v>-1.161</v>
      </c>
      <c r="L4911">
        <v>-2.1549999999999998</v>
      </c>
      <c r="M4911">
        <v>-2.9569999999999999</v>
      </c>
      <c r="N4911">
        <v>-3.1320000000000001</v>
      </c>
      <c r="O4911">
        <v>1.206</v>
      </c>
      <c r="P4911">
        <v>1.2</v>
      </c>
      <c r="Q4911">
        <v>1.1930000000000001</v>
      </c>
      <c r="R4911">
        <v>0.92500000000000004</v>
      </c>
      <c r="S4911">
        <v>0.40100000000000002</v>
      </c>
    </row>
    <row r="4912" spans="1:19" x14ac:dyDescent="0.3">
      <c r="A4912">
        <v>540</v>
      </c>
      <c r="B4912">
        <v>-0.14499999999999999</v>
      </c>
      <c r="C4912">
        <v>-1.155</v>
      </c>
      <c r="D4912">
        <v>-2.1389999999999998</v>
      </c>
      <c r="E4912">
        <v>-2.9540000000000002</v>
      </c>
      <c r="F4912">
        <v>-3.1280000000000001</v>
      </c>
      <c r="G4912">
        <v>4.2</v>
      </c>
      <c r="H4912">
        <v>0.01</v>
      </c>
      <c r="I4912">
        <v>4</v>
      </c>
      <c r="J4912">
        <v>-0.158</v>
      </c>
      <c r="K4912">
        <v>-1.161</v>
      </c>
      <c r="L4912">
        <v>-2.1549999999999998</v>
      </c>
      <c r="M4912">
        <v>-2.9550000000000001</v>
      </c>
      <c r="N4912">
        <v>-3.13</v>
      </c>
      <c r="O4912">
        <v>1.206</v>
      </c>
      <c r="P4912">
        <v>1.2</v>
      </c>
      <c r="Q4912">
        <v>1.1919999999999999</v>
      </c>
      <c r="R4912">
        <v>0.92300000000000004</v>
      </c>
      <c r="S4912">
        <v>0.4</v>
      </c>
    </row>
    <row r="4913" spans="1:19" x14ac:dyDescent="0.3">
      <c r="A4913">
        <v>600</v>
      </c>
      <c r="B4913">
        <v>-0.14499999999999999</v>
      </c>
      <c r="C4913">
        <v>-1.155</v>
      </c>
      <c r="D4913">
        <v>-2.1389999999999998</v>
      </c>
      <c r="E4913">
        <v>-2.9540000000000002</v>
      </c>
      <c r="F4913">
        <v>-3.1280000000000001</v>
      </c>
      <c r="G4913">
        <v>4.2</v>
      </c>
      <c r="H4913">
        <v>0.01</v>
      </c>
      <c r="I4913">
        <v>4</v>
      </c>
      <c r="J4913">
        <v>-0.157</v>
      </c>
      <c r="K4913">
        <v>-1.161</v>
      </c>
      <c r="L4913">
        <v>-2.1549999999999998</v>
      </c>
      <c r="M4913">
        <v>-2.9540000000000002</v>
      </c>
      <c r="N4913">
        <v>-3.1280000000000001</v>
      </c>
      <c r="O4913">
        <v>1.2070000000000001</v>
      </c>
      <c r="P4913">
        <v>1.2</v>
      </c>
      <c r="Q4913">
        <v>1.1930000000000001</v>
      </c>
      <c r="R4913">
        <v>0.92100000000000004</v>
      </c>
      <c r="S4913">
        <v>0.39900000000000002</v>
      </c>
    </row>
    <row r="4915" spans="1:19" x14ac:dyDescent="0.3">
      <c r="A4915" t="s">
        <v>0</v>
      </c>
      <c r="B4915" t="s">
        <v>379</v>
      </c>
    </row>
    <row r="4916" spans="1:19" x14ac:dyDescent="0.3">
      <c r="A4916">
        <v>0</v>
      </c>
      <c r="B4916">
        <v>-0.10100000000000001</v>
      </c>
      <c r="C4916">
        <v>-1.123</v>
      </c>
      <c r="D4916">
        <v>-2.0939999999999999</v>
      </c>
      <c r="E4916">
        <v>-2.9750000000000001</v>
      </c>
      <c r="F4916">
        <v>-3.18</v>
      </c>
      <c r="G4916">
        <v>4.4000000000000004</v>
      </c>
      <c r="H4916">
        <v>-0.01</v>
      </c>
      <c r="I4916">
        <v>4</v>
      </c>
      <c r="J4916">
        <v>-0.13400000000000001</v>
      </c>
      <c r="K4916">
        <v>-1.1339999999999999</v>
      </c>
      <c r="L4916">
        <v>-2.1309999999999998</v>
      </c>
      <c r="M4916">
        <v>-2.988</v>
      </c>
      <c r="N4916">
        <v>-3.24</v>
      </c>
      <c r="O4916">
        <v>1.198</v>
      </c>
      <c r="P4916">
        <v>1.198</v>
      </c>
      <c r="Q4916">
        <v>1.194</v>
      </c>
      <c r="R4916">
        <v>0.999</v>
      </c>
      <c r="S4916">
        <v>0.48</v>
      </c>
    </row>
    <row r="4917" spans="1:19" x14ac:dyDescent="0.3">
      <c r="A4917">
        <v>60</v>
      </c>
      <c r="B4917">
        <v>-0.10100000000000001</v>
      </c>
      <c r="C4917">
        <v>-1.123</v>
      </c>
      <c r="D4917">
        <v>-2.0939999999999999</v>
      </c>
      <c r="E4917">
        <v>-2.9750000000000001</v>
      </c>
      <c r="F4917">
        <v>-3.18</v>
      </c>
      <c r="G4917">
        <v>4.4000000000000004</v>
      </c>
      <c r="H4917">
        <v>-0.01</v>
      </c>
      <c r="I4917">
        <v>4</v>
      </c>
      <c r="J4917">
        <v>-0.13200000000000001</v>
      </c>
      <c r="K4917">
        <v>-1.1319999999999999</v>
      </c>
      <c r="L4917">
        <v>-2.1349999999999998</v>
      </c>
      <c r="M4917">
        <v>-2.9950000000000001</v>
      </c>
      <c r="N4917">
        <v>-3.22</v>
      </c>
      <c r="O4917">
        <v>1.1930000000000001</v>
      </c>
      <c r="P4917">
        <v>1.208</v>
      </c>
      <c r="Q4917">
        <v>1.2190000000000001</v>
      </c>
      <c r="R4917">
        <v>1.032</v>
      </c>
      <c r="S4917">
        <v>0.43</v>
      </c>
    </row>
    <row r="4918" spans="1:19" x14ac:dyDescent="0.3">
      <c r="A4918">
        <v>120</v>
      </c>
      <c r="B4918">
        <v>-0.10100000000000001</v>
      </c>
      <c r="C4918">
        <v>-1.123</v>
      </c>
      <c r="D4918">
        <v>-2.0939999999999999</v>
      </c>
      <c r="E4918">
        <v>-2.9750000000000001</v>
      </c>
      <c r="F4918">
        <v>-3.18</v>
      </c>
      <c r="G4918">
        <v>4.4000000000000004</v>
      </c>
      <c r="H4918">
        <v>-0.01</v>
      </c>
      <c r="I4918">
        <v>4</v>
      </c>
      <c r="J4918">
        <v>-0.13700000000000001</v>
      </c>
      <c r="K4918">
        <v>-1.131</v>
      </c>
      <c r="L4918">
        <v>-2.1280000000000001</v>
      </c>
      <c r="M4918">
        <v>-2.9820000000000002</v>
      </c>
      <c r="N4918">
        <v>-3.2149999999999999</v>
      </c>
      <c r="O4918">
        <v>1.198</v>
      </c>
      <c r="P4918">
        <v>1.2010000000000001</v>
      </c>
      <c r="Q4918">
        <v>1.1950000000000001</v>
      </c>
      <c r="R4918">
        <v>0.99</v>
      </c>
      <c r="S4918">
        <v>0.42799999999999999</v>
      </c>
    </row>
    <row r="4919" spans="1:19" x14ac:dyDescent="0.3">
      <c r="A4919">
        <v>180</v>
      </c>
      <c r="B4919">
        <v>-0.10100000000000001</v>
      </c>
      <c r="C4919">
        <v>-1.123</v>
      </c>
      <c r="D4919">
        <v>-2.0939999999999999</v>
      </c>
      <c r="E4919">
        <v>-2.9750000000000001</v>
      </c>
      <c r="F4919">
        <v>-3.18</v>
      </c>
      <c r="G4919">
        <v>4.4000000000000004</v>
      </c>
      <c r="H4919">
        <v>-0.01</v>
      </c>
      <c r="I4919">
        <v>4</v>
      </c>
      <c r="J4919">
        <v>-0.14099999999999999</v>
      </c>
      <c r="K4919">
        <v>-1.135</v>
      </c>
      <c r="L4919">
        <v>-2.133</v>
      </c>
      <c r="M4919">
        <v>-2.9889999999999999</v>
      </c>
      <c r="N4919">
        <v>-3.2109999999999999</v>
      </c>
      <c r="O4919">
        <v>1.202</v>
      </c>
      <c r="P4919">
        <v>1.2150000000000001</v>
      </c>
      <c r="Q4919">
        <v>1.2130000000000001</v>
      </c>
      <c r="R4919">
        <v>1.0169999999999999</v>
      </c>
      <c r="S4919">
        <v>0.42699999999999999</v>
      </c>
    </row>
    <row r="4920" spans="1:19" x14ac:dyDescent="0.3">
      <c r="A4920">
        <v>240</v>
      </c>
      <c r="B4920">
        <v>-0.10100000000000001</v>
      </c>
      <c r="C4920">
        <v>-1.123</v>
      </c>
      <c r="D4920">
        <v>-2.0939999999999999</v>
      </c>
      <c r="E4920">
        <v>-2.9750000000000001</v>
      </c>
      <c r="F4920">
        <v>-3.18</v>
      </c>
      <c r="G4920">
        <v>4.4000000000000004</v>
      </c>
      <c r="H4920">
        <v>-0.01</v>
      </c>
      <c r="I4920">
        <v>4</v>
      </c>
      <c r="J4920">
        <v>-0.14000000000000001</v>
      </c>
      <c r="K4920">
        <v>-1.133</v>
      </c>
      <c r="L4920">
        <v>-2.13</v>
      </c>
      <c r="M4920">
        <v>-2.9929999999999999</v>
      </c>
      <c r="N4920">
        <v>-3.206</v>
      </c>
      <c r="O4920">
        <v>1.198</v>
      </c>
      <c r="P4920">
        <v>1.2050000000000001</v>
      </c>
      <c r="Q4920">
        <v>1.2</v>
      </c>
      <c r="R4920">
        <v>1.0269999999999999</v>
      </c>
      <c r="S4920">
        <v>0.42499999999999999</v>
      </c>
    </row>
    <row r="4921" spans="1:19" x14ac:dyDescent="0.3">
      <c r="A4921">
        <v>300</v>
      </c>
      <c r="B4921">
        <v>-0.10100000000000001</v>
      </c>
      <c r="C4921">
        <v>-1.123</v>
      </c>
      <c r="D4921">
        <v>-2.0939999999999999</v>
      </c>
      <c r="E4921">
        <v>-2.9750000000000001</v>
      </c>
      <c r="F4921">
        <v>-3.18</v>
      </c>
      <c r="G4921">
        <v>4.4000000000000004</v>
      </c>
      <c r="H4921">
        <v>-0.01</v>
      </c>
      <c r="I4921">
        <v>4</v>
      </c>
      <c r="J4921">
        <v>-0.14299999999999999</v>
      </c>
      <c r="K4921">
        <v>-1.1339999999999999</v>
      </c>
      <c r="L4921">
        <v>-2.13</v>
      </c>
      <c r="M4921">
        <v>-2.9910000000000001</v>
      </c>
      <c r="N4921">
        <v>-3.2010000000000001</v>
      </c>
      <c r="O4921">
        <v>1.2</v>
      </c>
      <c r="P4921">
        <v>1.2110000000000001</v>
      </c>
      <c r="Q4921">
        <v>1.202</v>
      </c>
      <c r="R4921">
        <v>1.0149999999999999</v>
      </c>
      <c r="S4921">
        <v>0.42299999999999999</v>
      </c>
    </row>
    <row r="4922" spans="1:19" x14ac:dyDescent="0.3">
      <c r="A4922">
        <v>360</v>
      </c>
      <c r="B4922">
        <v>-0.10100000000000001</v>
      </c>
      <c r="C4922">
        <v>-1.123</v>
      </c>
      <c r="D4922">
        <v>-2.0939999999999999</v>
      </c>
      <c r="E4922">
        <v>-2.9750000000000001</v>
      </c>
      <c r="F4922">
        <v>-3.18</v>
      </c>
      <c r="G4922">
        <v>4.4000000000000004</v>
      </c>
      <c r="H4922">
        <v>-0.01</v>
      </c>
      <c r="I4922">
        <v>4</v>
      </c>
      <c r="J4922">
        <v>-0.14399999999999999</v>
      </c>
      <c r="K4922">
        <v>-1.135</v>
      </c>
      <c r="L4922">
        <v>-2.1309999999999998</v>
      </c>
      <c r="M4922">
        <v>-2.9870000000000001</v>
      </c>
      <c r="N4922">
        <v>-3.1970000000000001</v>
      </c>
      <c r="O4922">
        <v>1.198</v>
      </c>
      <c r="P4922">
        <v>1.2070000000000001</v>
      </c>
      <c r="Q4922">
        <v>1.208</v>
      </c>
      <c r="R4922">
        <v>1.0029999999999999</v>
      </c>
      <c r="S4922">
        <v>0.42199999999999999</v>
      </c>
    </row>
    <row r="4923" spans="1:19" x14ac:dyDescent="0.3">
      <c r="A4923">
        <v>420</v>
      </c>
      <c r="B4923">
        <v>-0.10100000000000001</v>
      </c>
      <c r="C4923">
        <v>-1.123</v>
      </c>
      <c r="D4923">
        <v>-2.0939999999999999</v>
      </c>
      <c r="E4923">
        <v>-2.9750000000000001</v>
      </c>
      <c r="F4923">
        <v>-3.18</v>
      </c>
      <c r="G4923">
        <v>4.4000000000000004</v>
      </c>
      <c r="H4923">
        <v>-0.01</v>
      </c>
      <c r="I4923">
        <v>4</v>
      </c>
      <c r="J4923">
        <v>-0.14499999999999999</v>
      </c>
      <c r="K4923">
        <v>-1.135</v>
      </c>
      <c r="L4923">
        <v>-2.1309999999999998</v>
      </c>
      <c r="M4923">
        <v>-2.9849999999999999</v>
      </c>
      <c r="N4923">
        <v>-3.1930000000000001</v>
      </c>
      <c r="O4923">
        <v>1.198</v>
      </c>
      <c r="P4923">
        <v>1.2050000000000001</v>
      </c>
      <c r="Q4923">
        <v>1.206</v>
      </c>
      <c r="R4923">
        <v>0.996</v>
      </c>
      <c r="S4923">
        <v>0.42</v>
      </c>
    </row>
    <row r="4924" spans="1:19" x14ac:dyDescent="0.3">
      <c r="A4924">
        <v>480</v>
      </c>
      <c r="B4924">
        <v>-0.10100000000000001</v>
      </c>
      <c r="C4924">
        <v>-1.123</v>
      </c>
      <c r="D4924">
        <v>-2.0939999999999999</v>
      </c>
      <c r="E4924">
        <v>-2.9750000000000001</v>
      </c>
      <c r="F4924">
        <v>-3.18</v>
      </c>
      <c r="G4924">
        <v>4.4000000000000004</v>
      </c>
      <c r="H4924">
        <v>-0.01</v>
      </c>
      <c r="I4924">
        <v>4</v>
      </c>
      <c r="J4924">
        <v>-0.14699999999999999</v>
      </c>
      <c r="K4924">
        <v>-1.1359999999999999</v>
      </c>
      <c r="L4924">
        <v>-2.13</v>
      </c>
      <c r="M4924">
        <v>-2.9820000000000002</v>
      </c>
      <c r="N4924">
        <v>-3.1890000000000001</v>
      </c>
      <c r="O4924">
        <v>1.1970000000000001</v>
      </c>
      <c r="P4924">
        <v>1.2050000000000001</v>
      </c>
      <c r="Q4924">
        <v>1.204</v>
      </c>
      <c r="R4924">
        <v>0.99099999999999999</v>
      </c>
      <c r="S4924">
        <v>0.41899999999999998</v>
      </c>
    </row>
    <row r="4925" spans="1:19" x14ac:dyDescent="0.3">
      <c r="A4925">
        <v>540</v>
      </c>
      <c r="B4925">
        <v>-0.10100000000000001</v>
      </c>
      <c r="C4925">
        <v>-1.123</v>
      </c>
      <c r="D4925">
        <v>-2.0939999999999999</v>
      </c>
      <c r="E4925">
        <v>-2.9750000000000001</v>
      </c>
      <c r="F4925">
        <v>-3.18</v>
      </c>
      <c r="G4925">
        <v>4.4000000000000004</v>
      </c>
      <c r="H4925">
        <v>-0.01</v>
      </c>
      <c r="I4925">
        <v>4</v>
      </c>
      <c r="J4925">
        <v>-0.14799999999999999</v>
      </c>
      <c r="K4925">
        <v>-1.137</v>
      </c>
      <c r="L4925">
        <v>-2.13</v>
      </c>
      <c r="M4925">
        <v>-2.98</v>
      </c>
      <c r="N4925">
        <v>-3.1850000000000001</v>
      </c>
      <c r="O4925">
        <v>1.1970000000000001</v>
      </c>
      <c r="P4925">
        <v>1.2050000000000001</v>
      </c>
      <c r="Q4925">
        <v>1.2030000000000001</v>
      </c>
      <c r="R4925">
        <v>0.98699999999999999</v>
      </c>
      <c r="S4925">
        <v>0.41799999999999998</v>
      </c>
    </row>
    <row r="4926" spans="1:19" x14ac:dyDescent="0.3">
      <c r="A4926">
        <v>600</v>
      </c>
      <c r="B4926">
        <v>-0.10100000000000001</v>
      </c>
      <c r="C4926">
        <v>-1.123</v>
      </c>
      <c r="D4926">
        <v>-2.0939999999999999</v>
      </c>
      <c r="E4926">
        <v>-2.9750000000000001</v>
      </c>
      <c r="F4926">
        <v>-3.18</v>
      </c>
      <c r="G4926">
        <v>4.4000000000000004</v>
      </c>
      <c r="H4926">
        <v>-0.01</v>
      </c>
      <c r="I4926">
        <v>4</v>
      </c>
      <c r="J4926">
        <v>-0.15</v>
      </c>
      <c r="K4926">
        <v>-1.1379999999999999</v>
      </c>
      <c r="L4926">
        <v>-2.1309999999999998</v>
      </c>
      <c r="M4926">
        <v>-2.9769999999999999</v>
      </c>
      <c r="N4926">
        <v>-3.18</v>
      </c>
      <c r="O4926">
        <v>1.196</v>
      </c>
      <c r="P4926">
        <v>1.204</v>
      </c>
      <c r="Q4926">
        <v>1.204</v>
      </c>
      <c r="R4926">
        <v>0.98399999999999999</v>
      </c>
      <c r="S4926">
        <v>0.41599999999999998</v>
      </c>
    </row>
    <row r="4928" spans="1:19" x14ac:dyDescent="0.3">
      <c r="A4928" t="s">
        <v>0</v>
      </c>
      <c r="B4928" t="s">
        <v>380</v>
      </c>
    </row>
    <row r="4929" spans="1:19" x14ac:dyDescent="0.3">
      <c r="A4929">
        <v>0</v>
      </c>
      <c r="B4929">
        <v>-0.10100000000000001</v>
      </c>
      <c r="C4929">
        <v>-1.123</v>
      </c>
      <c r="D4929">
        <v>-2.0939999999999999</v>
      </c>
      <c r="E4929">
        <v>-2.97</v>
      </c>
      <c r="F4929">
        <v>-3.1709999999999998</v>
      </c>
      <c r="G4929">
        <v>4.4000000000000004</v>
      </c>
      <c r="H4929">
        <v>-0.01</v>
      </c>
      <c r="I4929">
        <v>4</v>
      </c>
      <c r="J4929">
        <v>-0.13400000000000001</v>
      </c>
      <c r="K4929">
        <v>-1.1339999999999999</v>
      </c>
      <c r="L4929">
        <v>-2.1309999999999998</v>
      </c>
      <c r="M4929">
        <v>-2.9830000000000001</v>
      </c>
      <c r="N4929">
        <v>-3.23</v>
      </c>
      <c r="O4929">
        <v>1.198</v>
      </c>
      <c r="P4929">
        <v>1.198</v>
      </c>
      <c r="Q4929">
        <v>1.194</v>
      </c>
      <c r="R4929">
        <v>0.99299999999999999</v>
      </c>
      <c r="S4929">
        <v>0.47699999999999998</v>
      </c>
    </row>
    <row r="4930" spans="1:19" x14ac:dyDescent="0.3">
      <c r="A4930">
        <v>60</v>
      </c>
      <c r="B4930">
        <v>-0.10100000000000001</v>
      </c>
      <c r="C4930">
        <v>-1.123</v>
      </c>
      <c r="D4930">
        <v>-2.0939999999999999</v>
      </c>
      <c r="E4930">
        <v>-2.97</v>
      </c>
      <c r="F4930">
        <v>-3.1709999999999998</v>
      </c>
      <c r="G4930">
        <v>4.4000000000000004</v>
      </c>
      <c r="H4930">
        <v>-0.01</v>
      </c>
      <c r="I4930">
        <v>4</v>
      </c>
      <c r="J4930">
        <v>-0.13200000000000001</v>
      </c>
      <c r="K4930">
        <v>-1.1319999999999999</v>
      </c>
      <c r="L4930">
        <v>-2.1349999999999998</v>
      </c>
      <c r="M4930">
        <v>-2.99</v>
      </c>
      <c r="N4930">
        <v>-3.21</v>
      </c>
      <c r="O4930">
        <v>1.1930000000000001</v>
      </c>
      <c r="P4930">
        <v>1.208</v>
      </c>
      <c r="Q4930">
        <v>1.2190000000000001</v>
      </c>
      <c r="R4930">
        <v>1.026</v>
      </c>
      <c r="S4930">
        <v>0.42599999999999999</v>
      </c>
    </row>
    <row r="4931" spans="1:19" x14ac:dyDescent="0.3">
      <c r="A4931">
        <v>120</v>
      </c>
      <c r="B4931">
        <v>-0.10100000000000001</v>
      </c>
      <c r="C4931">
        <v>-1.123</v>
      </c>
      <c r="D4931">
        <v>-2.0939999999999999</v>
      </c>
      <c r="E4931">
        <v>-2.97</v>
      </c>
      <c r="F4931">
        <v>-3.1709999999999998</v>
      </c>
      <c r="G4931">
        <v>4.4000000000000004</v>
      </c>
      <c r="H4931">
        <v>-0.01</v>
      </c>
      <c r="I4931">
        <v>4</v>
      </c>
      <c r="J4931">
        <v>-0.13600000000000001</v>
      </c>
      <c r="K4931">
        <v>-1.131</v>
      </c>
      <c r="L4931">
        <v>-2.1280000000000001</v>
      </c>
      <c r="M4931">
        <v>-2.9769999999999999</v>
      </c>
      <c r="N4931">
        <v>-3.206</v>
      </c>
      <c r="O4931">
        <v>1.1970000000000001</v>
      </c>
      <c r="P4931">
        <v>1.2010000000000001</v>
      </c>
      <c r="Q4931">
        <v>1.1950000000000001</v>
      </c>
      <c r="R4931">
        <v>0.98399999999999999</v>
      </c>
      <c r="S4931">
        <v>0.42499999999999999</v>
      </c>
    </row>
    <row r="4932" spans="1:19" x14ac:dyDescent="0.3">
      <c r="A4932">
        <v>180</v>
      </c>
      <c r="B4932">
        <v>-0.10100000000000001</v>
      </c>
      <c r="C4932">
        <v>-1.123</v>
      </c>
      <c r="D4932">
        <v>-2.0939999999999999</v>
      </c>
      <c r="E4932">
        <v>-2.97</v>
      </c>
      <c r="F4932">
        <v>-3.1709999999999998</v>
      </c>
      <c r="G4932">
        <v>4.4000000000000004</v>
      </c>
      <c r="H4932">
        <v>-0.01</v>
      </c>
      <c r="I4932">
        <v>4</v>
      </c>
      <c r="J4932">
        <v>-0.14099999999999999</v>
      </c>
      <c r="K4932">
        <v>-1.135</v>
      </c>
      <c r="L4932">
        <v>-2.133</v>
      </c>
      <c r="M4932">
        <v>-2.9849999999999999</v>
      </c>
      <c r="N4932">
        <v>-3.2010000000000001</v>
      </c>
      <c r="O4932">
        <v>1.202</v>
      </c>
      <c r="P4932">
        <v>1.2150000000000001</v>
      </c>
      <c r="Q4932">
        <v>1.2130000000000001</v>
      </c>
      <c r="R4932">
        <v>1.012</v>
      </c>
      <c r="S4932">
        <v>0.42299999999999999</v>
      </c>
    </row>
    <row r="4933" spans="1:19" x14ac:dyDescent="0.3">
      <c r="A4933">
        <v>240</v>
      </c>
      <c r="B4933">
        <v>-0.10100000000000001</v>
      </c>
      <c r="C4933">
        <v>-1.123</v>
      </c>
      <c r="D4933">
        <v>-2.0939999999999999</v>
      </c>
      <c r="E4933">
        <v>-2.97</v>
      </c>
      <c r="F4933">
        <v>-3.1709999999999998</v>
      </c>
      <c r="G4933">
        <v>4.4000000000000004</v>
      </c>
      <c r="H4933">
        <v>-0.01</v>
      </c>
      <c r="I4933">
        <v>4</v>
      </c>
      <c r="J4933">
        <v>-0.14000000000000001</v>
      </c>
      <c r="K4933">
        <v>-1.133</v>
      </c>
      <c r="L4933">
        <v>-2.129</v>
      </c>
      <c r="M4933">
        <v>-2.9889999999999999</v>
      </c>
      <c r="N4933">
        <v>-3.1960000000000002</v>
      </c>
      <c r="O4933">
        <v>1.198</v>
      </c>
      <c r="P4933">
        <v>1.2050000000000001</v>
      </c>
      <c r="Q4933">
        <v>1.2</v>
      </c>
      <c r="R4933">
        <v>1.0209999999999999</v>
      </c>
      <c r="S4933">
        <v>0.42199999999999999</v>
      </c>
    </row>
    <row r="4934" spans="1:19" x14ac:dyDescent="0.3">
      <c r="A4934">
        <v>300</v>
      </c>
      <c r="B4934">
        <v>-0.10100000000000001</v>
      </c>
      <c r="C4934">
        <v>-1.123</v>
      </c>
      <c r="D4934">
        <v>-2.0939999999999999</v>
      </c>
      <c r="E4934">
        <v>-2.97</v>
      </c>
      <c r="F4934">
        <v>-3.1709999999999998</v>
      </c>
      <c r="G4934">
        <v>4.4000000000000004</v>
      </c>
      <c r="H4934">
        <v>-0.01</v>
      </c>
      <c r="I4934">
        <v>4</v>
      </c>
      <c r="J4934">
        <v>-0.14299999999999999</v>
      </c>
      <c r="K4934">
        <v>-1.1339999999999999</v>
      </c>
      <c r="L4934">
        <v>-2.13</v>
      </c>
      <c r="M4934">
        <v>-2.9860000000000002</v>
      </c>
      <c r="N4934">
        <v>-3.1920000000000002</v>
      </c>
      <c r="O4934">
        <v>1.2</v>
      </c>
      <c r="P4934">
        <v>1.2110000000000001</v>
      </c>
      <c r="Q4934">
        <v>1.2010000000000001</v>
      </c>
      <c r="R4934">
        <v>1.0089999999999999</v>
      </c>
      <c r="S4934">
        <v>0.42</v>
      </c>
    </row>
    <row r="4935" spans="1:19" x14ac:dyDescent="0.3">
      <c r="A4935">
        <v>360</v>
      </c>
      <c r="B4935">
        <v>-0.10100000000000001</v>
      </c>
      <c r="C4935">
        <v>-1.123</v>
      </c>
      <c r="D4935">
        <v>-2.0939999999999999</v>
      </c>
      <c r="E4935">
        <v>-2.97</v>
      </c>
      <c r="F4935">
        <v>-3.1709999999999998</v>
      </c>
      <c r="G4935">
        <v>4.4000000000000004</v>
      </c>
      <c r="H4935">
        <v>-0.01</v>
      </c>
      <c r="I4935">
        <v>4</v>
      </c>
      <c r="J4935">
        <v>-0.14399999999999999</v>
      </c>
      <c r="K4935">
        <v>-1.135</v>
      </c>
      <c r="L4935">
        <v>-2.1309999999999998</v>
      </c>
      <c r="M4935">
        <v>-2.9820000000000002</v>
      </c>
      <c r="N4935">
        <v>-3.1880000000000002</v>
      </c>
      <c r="O4935">
        <v>1.198</v>
      </c>
      <c r="P4935">
        <v>1.2070000000000001</v>
      </c>
      <c r="Q4935">
        <v>1.2070000000000001</v>
      </c>
      <c r="R4935">
        <v>0.996</v>
      </c>
      <c r="S4935">
        <v>0.41899999999999998</v>
      </c>
    </row>
    <row r="4936" spans="1:19" x14ac:dyDescent="0.3">
      <c r="A4936">
        <v>420</v>
      </c>
      <c r="B4936">
        <v>-0.10100000000000001</v>
      </c>
      <c r="C4936">
        <v>-1.123</v>
      </c>
      <c r="D4936">
        <v>-2.0939999999999999</v>
      </c>
      <c r="E4936">
        <v>-2.97</v>
      </c>
      <c r="F4936">
        <v>-3.1709999999999998</v>
      </c>
      <c r="G4936">
        <v>4.4000000000000004</v>
      </c>
      <c r="H4936">
        <v>-0.01</v>
      </c>
      <c r="I4936">
        <v>4</v>
      </c>
      <c r="J4936">
        <v>-0.14499999999999999</v>
      </c>
      <c r="K4936">
        <v>-1.135</v>
      </c>
      <c r="L4936">
        <v>-2.1309999999999998</v>
      </c>
      <c r="M4936">
        <v>-2.9790000000000001</v>
      </c>
      <c r="N4936">
        <v>-3.1840000000000002</v>
      </c>
      <c r="O4936">
        <v>1.198</v>
      </c>
      <c r="P4936">
        <v>1.2050000000000001</v>
      </c>
      <c r="Q4936">
        <v>1.2050000000000001</v>
      </c>
      <c r="R4936">
        <v>0.99</v>
      </c>
      <c r="S4936">
        <v>0.41699999999999998</v>
      </c>
    </row>
    <row r="4937" spans="1:19" x14ac:dyDescent="0.3">
      <c r="A4937">
        <v>480</v>
      </c>
      <c r="B4937">
        <v>-0.10100000000000001</v>
      </c>
      <c r="C4937">
        <v>-1.123</v>
      </c>
      <c r="D4937">
        <v>-2.0939999999999999</v>
      </c>
      <c r="E4937">
        <v>-2.97</v>
      </c>
      <c r="F4937">
        <v>-3.1709999999999998</v>
      </c>
      <c r="G4937">
        <v>4.4000000000000004</v>
      </c>
      <c r="H4937">
        <v>-0.01</v>
      </c>
      <c r="I4937">
        <v>4</v>
      </c>
      <c r="J4937">
        <v>-0.14699999999999999</v>
      </c>
      <c r="K4937">
        <v>-1.1359999999999999</v>
      </c>
      <c r="L4937">
        <v>-2.13</v>
      </c>
      <c r="M4937">
        <v>-2.9769999999999999</v>
      </c>
      <c r="N4937">
        <v>-3.1789999999999998</v>
      </c>
      <c r="O4937">
        <v>1.1970000000000001</v>
      </c>
      <c r="P4937">
        <v>1.2050000000000001</v>
      </c>
      <c r="Q4937">
        <v>1.2030000000000001</v>
      </c>
      <c r="R4937">
        <v>0.98499999999999999</v>
      </c>
      <c r="S4937">
        <v>0.41599999999999998</v>
      </c>
    </row>
    <row r="4938" spans="1:19" x14ac:dyDescent="0.3">
      <c r="A4938">
        <v>540</v>
      </c>
      <c r="B4938">
        <v>-0.10100000000000001</v>
      </c>
      <c r="C4938">
        <v>-1.123</v>
      </c>
      <c r="D4938">
        <v>-2.0939999999999999</v>
      </c>
      <c r="E4938">
        <v>-2.97</v>
      </c>
      <c r="F4938">
        <v>-3.1709999999999998</v>
      </c>
      <c r="G4938">
        <v>4.4000000000000004</v>
      </c>
      <c r="H4938">
        <v>-0.01</v>
      </c>
      <c r="I4938">
        <v>4</v>
      </c>
      <c r="J4938">
        <v>-0.14799999999999999</v>
      </c>
      <c r="K4938">
        <v>-1.137</v>
      </c>
      <c r="L4938">
        <v>-2.13</v>
      </c>
      <c r="M4938">
        <v>-2.9750000000000001</v>
      </c>
      <c r="N4938">
        <v>-3.1749999999999998</v>
      </c>
      <c r="O4938">
        <v>1.1970000000000001</v>
      </c>
      <c r="P4938">
        <v>1.2050000000000001</v>
      </c>
      <c r="Q4938">
        <v>1.2030000000000001</v>
      </c>
      <c r="R4938">
        <v>0.98099999999999998</v>
      </c>
      <c r="S4938">
        <v>0.41399999999999998</v>
      </c>
    </row>
    <row r="4939" spans="1:19" x14ac:dyDescent="0.3">
      <c r="A4939">
        <v>600</v>
      </c>
      <c r="B4939">
        <v>-0.10100000000000001</v>
      </c>
      <c r="C4939">
        <v>-1.123</v>
      </c>
      <c r="D4939">
        <v>-2.0939999999999999</v>
      </c>
      <c r="E4939">
        <v>-2.97</v>
      </c>
      <c r="F4939">
        <v>-3.1709999999999998</v>
      </c>
      <c r="G4939">
        <v>4.4000000000000004</v>
      </c>
      <c r="H4939">
        <v>-0.01</v>
      </c>
      <c r="I4939">
        <v>4</v>
      </c>
      <c r="J4939">
        <v>-0.15</v>
      </c>
      <c r="K4939">
        <v>-1.1379999999999999</v>
      </c>
      <c r="L4939">
        <v>-2.1309999999999998</v>
      </c>
      <c r="M4939">
        <v>-2.972</v>
      </c>
      <c r="N4939">
        <v>-3.1709999999999998</v>
      </c>
      <c r="O4939">
        <v>1.196</v>
      </c>
      <c r="P4939">
        <v>1.204</v>
      </c>
      <c r="Q4939">
        <v>1.204</v>
      </c>
      <c r="R4939">
        <v>0.97699999999999998</v>
      </c>
      <c r="S4939">
        <v>0.41299999999999998</v>
      </c>
    </row>
    <row r="4941" spans="1:19" x14ac:dyDescent="0.3">
      <c r="A4941" t="s">
        <v>0</v>
      </c>
      <c r="B4941" t="s">
        <v>381</v>
      </c>
    </row>
    <row r="4942" spans="1:19" x14ac:dyDescent="0.3">
      <c r="A4942">
        <v>0</v>
      </c>
      <c r="B4942">
        <v>-0.10100000000000001</v>
      </c>
      <c r="C4942">
        <v>-1.123</v>
      </c>
      <c r="D4942">
        <v>-2.0939999999999999</v>
      </c>
      <c r="E4942">
        <v>-2.9660000000000002</v>
      </c>
      <c r="F4942">
        <v>-3.161</v>
      </c>
      <c r="G4942">
        <v>4.4000000000000004</v>
      </c>
      <c r="H4942">
        <v>-0.01</v>
      </c>
      <c r="I4942">
        <v>4</v>
      </c>
      <c r="J4942">
        <v>-0.13400000000000001</v>
      </c>
      <c r="K4942">
        <v>-1.1339999999999999</v>
      </c>
      <c r="L4942">
        <v>-2.13</v>
      </c>
      <c r="M4942">
        <v>-2.9780000000000002</v>
      </c>
      <c r="N4942">
        <v>-3.22</v>
      </c>
      <c r="O4942">
        <v>1.198</v>
      </c>
      <c r="P4942">
        <v>1.198</v>
      </c>
      <c r="Q4942">
        <v>1.1930000000000001</v>
      </c>
      <c r="R4942">
        <v>0.98699999999999999</v>
      </c>
      <c r="S4942">
        <v>0.47299999999999998</v>
      </c>
    </row>
    <row r="4943" spans="1:19" x14ac:dyDescent="0.3">
      <c r="A4943">
        <v>60</v>
      </c>
      <c r="B4943">
        <v>-0.10100000000000001</v>
      </c>
      <c r="C4943">
        <v>-1.123</v>
      </c>
      <c r="D4943">
        <v>-2.0939999999999999</v>
      </c>
      <c r="E4943">
        <v>-2.9660000000000002</v>
      </c>
      <c r="F4943">
        <v>-3.161</v>
      </c>
      <c r="G4943">
        <v>4.4000000000000004</v>
      </c>
      <c r="H4943">
        <v>-0.01</v>
      </c>
      <c r="I4943">
        <v>4</v>
      </c>
      <c r="J4943">
        <v>-0.13200000000000001</v>
      </c>
      <c r="K4943">
        <v>-1.1319999999999999</v>
      </c>
      <c r="L4943">
        <v>-2.1349999999999998</v>
      </c>
      <c r="M4943">
        <v>-2.9849999999999999</v>
      </c>
      <c r="N4943">
        <v>-3.2</v>
      </c>
      <c r="O4943">
        <v>1.1930000000000001</v>
      </c>
      <c r="P4943">
        <v>1.2090000000000001</v>
      </c>
      <c r="Q4943">
        <v>1.2190000000000001</v>
      </c>
      <c r="R4943">
        <v>1.02</v>
      </c>
      <c r="S4943">
        <v>0.42299999999999999</v>
      </c>
    </row>
    <row r="4944" spans="1:19" x14ac:dyDescent="0.3">
      <c r="A4944">
        <v>120</v>
      </c>
      <c r="B4944">
        <v>-0.10100000000000001</v>
      </c>
      <c r="C4944">
        <v>-1.123</v>
      </c>
      <c r="D4944">
        <v>-2.0939999999999999</v>
      </c>
      <c r="E4944">
        <v>-2.9660000000000002</v>
      </c>
      <c r="F4944">
        <v>-3.161</v>
      </c>
      <c r="G4944">
        <v>4.4000000000000004</v>
      </c>
      <c r="H4944">
        <v>-0.01</v>
      </c>
      <c r="I4944">
        <v>4</v>
      </c>
      <c r="J4944">
        <v>-0.13600000000000001</v>
      </c>
      <c r="K4944">
        <v>-1.131</v>
      </c>
      <c r="L4944">
        <v>-2.1280000000000001</v>
      </c>
      <c r="M4944">
        <v>-2.972</v>
      </c>
      <c r="N4944">
        <v>-3.1960000000000002</v>
      </c>
      <c r="O4944">
        <v>1.1970000000000001</v>
      </c>
      <c r="P4944">
        <v>1.2010000000000001</v>
      </c>
      <c r="Q4944">
        <v>1.1950000000000001</v>
      </c>
      <c r="R4944">
        <v>0.97799999999999998</v>
      </c>
      <c r="S4944">
        <v>0.42099999999999999</v>
      </c>
    </row>
    <row r="4945" spans="1:19" x14ac:dyDescent="0.3">
      <c r="A4945">
        <v>180</v>
      </c>
      <c r="B4945">
        <v>-0.10100000000000001</v>
      </c>
      <c r="C4945">
        <v>-1.123</v>
      </c>
      <c r="D4945">
        <v>-2.0939999999999999</v>
      </c>
      <c r="E4945">
        <v>-2.9660000000000002</v>
      </c>
      <c r="F4945">
        <v>-3.161</v>
      </c>
      <c r="G4945">
        <v>4.4000000000000004</v>
      </c>
      <c r="H4945">
        <v>-0.01</v>
      </c>
      <c r="I4945">
        <v>4</v>
      </c>
      <c r="J4945">
        <v>-0.14099999999999999</v>
      </c>
      <c r="K4945">
        <v>-1.135</v>
      </c>
      <c r="L4945">
        <v>-2.133</v>
      </c>
      <c r="M4945">
        <v>-2.98</v>
      </c>
      <c r="N4945">
        <v>-3.1920000000000002</v>
      </c>
      <c r="O4945">
        <v>1.202</v>
      </c>
      <c r="P4945">
        <v>1.2150000000000001</v>
      </c>
      <c r="Q4945">
        <v>1.212</v>
      </c>
      <c r="R4945">
        <v>1.006</v>
      </c>
      <c r="S4945">
        <v>0.42</v>
      </c>
    </row>
    <row r="4946" spans="1:19" x14ac:dyDescent="0.3">
      <c r="A4946">
        <v>240</v>
      </c>
      <c r="B4946">
        <v>-0.10100000000000001</v>
      </c>
      <c r="C4946">
        <v>-1.123</v>
      </c>
      <c r="D4946">
        <v>-2.0939999999999999</v>
      </c>
      <c r="E4946">
        <v>-2.9660000000000002</v>
      </c>
      <c r="F4946">
        <v>-3.161</v>
      </c>
      <c r="G4946">
        <v>4.4000000000000004</v>
      </c>
      <c r="H4946">
        <v>-0.01</v>
      </c>
      <c r="I4946">
        <v>4</v>
      </c>
      <c r="J4946">
        <v>-0.14000000000000001</v>
      </c>
      <c r="K4946">
        <v>-1.133</v>
      </c>
      <c r="L4946">
        <v>-2.129</v>
      </c>
      <c r="M4946">
        <v>-2.984</v>
      </c>
      <c r="N4946">
        <v>-3.1859999999999999</v>
      </c>
      <c r="O4946">
        <v>1.198</v>
      </c>
      <c r="P4946">
        <v>1.2050000000000001</v>
      </c>
      <c r="Q4946">
        <v>1.1990000000000001</v>
      </c>
      <c r="R4946">
        <v>1.0149999999999999</v>
      </c>
      <c r="S4946">
        <v>0.41799999999999998</v>
      </c>
    </row>
    <row r="4947" spans="1:19" x14ac:dyDescent="0.3">
      <c r="A4947">
        <v>300</v>
      </c>
      <c r="B4947">
        <v>-0.10100000000000001</v>
      </c>
      <c r="C4947">
        <v>-1.123</v>
      </c>
      <c r="D4947">
        <v>-2.0939999999999999</v>
      </c>
      <c r="E4947">
        <v>-2.9660000000000002</v>
      </c>
      <c r="F4947">
        <v>-3.161</v>
      </c>
      <c r="G4947">
        <v>4.4000000000000004</v>
      </c>
      <c r="H4947">
        <v>-0.01</v>
      </c>
      <c r="I4947">
        <v>4</v>
      </c>
      <c r="J4947">
        <v>-0.14299999999999999</v>
      </c>
      <c r="K4947">
        <v>-1.1339999999999999</v>
      </c>
      <c r="L4947">
        <v>-2.13</v>
      </c>
      <c r="M4947">
        <v>-2.9809999999999999</v>
      </c>
      <c r="N4947">
        <v>-3.1819999999999999</v>
      </c>
      <c r="O4947">
        <v>1.2</v>
      </c>
      <c r="P4947">
        <v>1.2110000000000001</v>
      </c>
      <c r="Q4947">
        <v>1.202</v>
      </c>
      <c r="R4947">
        <v>1.0029999999999999</v>
      </c>
      <c r="S4947">
        <v>0.41699999999999998</v>
      </c>
    </row>
    <row r="4948" spans="1:19" x14ac:dyDescent="0.3">
      <c r="A4948">
        <v>360</v>
      </c>
      <c r="B4948">
        <v>-0.10100000000000001</v>
      </c>
      <c r="C4948">
        <v>-1.123</v>
      </c>
      <c r="D4948">
        <v>-2.0939999999999999</v>
      </c>
      <c r="E4948">
        <v>-2.9660000000000002</v>
      </c>
      <c r="F4948">
        <v>-3.161</v>
      </c>
      <c r="G4948">
        <v>4.4000000000000004</v>
      </c>
      <c r="H4948">
        <v>-0.01</v>
      </c>
      <c r="I4948">
        <v>4</v>
      </c>
      <c r="J4948">
        <v>-0.14399999999999999</v>
      </c>
      <c r="K4948">
        <v>-1.135</v>
      </c>
      <c r="L4948">
        <v>-2.1309999999999998</v>
      </c>
      <c r="M4948">
        <v>-2.9769999999999999</v>
      </c>
      <c r="N4948">
        <v>-3.1779999999999999</v>
      </c>
      <c r="O4948">
        <v>1.198</v>
      </c>
      <c r="P4948">
        <v>1.2070000000000001</v>
      </c>
      <c r="Q4948">
        <v>1.2070000000000001</v>
      </c>
      <c r="R4948">
        <v>0.99</v>
      </c>
      <c r="S4948">
        <v>0.41499999999999998</v>
      </c>
    </row>
    <row r="4949" spans="1:19" x14ac:dyDescent="0.3">
      <c r="A4949">
        <v>420</v>
      </c>
      <c r="B4949">
        <v>-0.10100000000000001</v>
      </c>
      <c r="C4949">
        <v>-1.123</v>
      </c>
      <c r="D4949">
        <v>-2.0939999999999999</v>
      </c>
      <c r="E4949">
        <v>-2.9660000000000002</v>
      </c>
      <c r="F4949">
        <v>-3.161</v>
      </c>
      <c r="G4949">
        <v>4.4000000000000004</v>
      </c>
      <c r="H4949">
        <v>-0.01</v>
      </c>
      <c r="I4949">
        <v>4</v>
      </c>
      <c r="J4949">
        <v>-0.14499999999999999</v>
      </c>
      <c r="K4949">
        <v>-1.135</v>
      </c>
      <c r="L4949">
        <v>-2.1309999999999998</v>
      </c>
      <c r="M4949">
        <v>-2.9740000000000002</v>
      </c>
      <c r="N4949">
        <v>-3.1739999999999999</v>
      </c>
      <c r="O4949">
        <v>1.198</v>
      </c>
      <c r="P4949">
        <v>1.2050000000000001</v>
      </c>
      <c r="Q4949">
        <v>1.2050000000000001</v>
      </c>
      <c r="R4949">
        <v>0.98299999999999998</v>
      </c>
      <c r="S4949">
        <v>0.41399999999999998</v>
      </c>
    </row>
    <row r="4950" spans="1:19" x14ac:dyDescent="0.3">
      <c r="A4950">
        <v>480</v>
      </c>
      <c r="B4950">
        <v>-0.10100000000000001</v>
      </c>
      <c r="C4950">
        <v>-1.123</v>
      </c>
      <c r="D4950">
        <v>-2.0939999999999999</v>
      </c>
      <c r="E4950">
        <v>-2.9660000000000002</v>
      </c>
      <c r="F4950">
        <v>-3.161</v>
      </c>
      <c r="G4950">
        <v>4.4000000000000004</v>
      </c>
      <c r="H4950">
        <v>-0.01</v>
      </c>
      <c r="I4950">
        <v>4</v>
      </c>
      <c r="J4950">
        <v>-0.14699999999999999</v>
      </c>
      <c r="K4950">
        <v>-1.1359999999999999</v>
      </c>
      <c r="L4950">
        <v>-2.13</v>
      </c>
      <c r="M4950">
        <v>-2.972</v>
      </c>
      <c r="N4950">
        <v>-3.17</v>
      </c>
      <c r="O4950">
        <v>1.1970000000000001</v>
      </c>
      <c r="P4950">
        <v>1.2050000000000001</v>
      </c>
      <c r="Q4950">
        <v>1.2030000000000001</v>
      </c>
      <c r="R4950">
        <v>0.97799999999999998</v>
      </c>
      <c r="S4950">
        <v>0.41299999999999998</v>
      </c>
    </row>
    <row r="4951" spans="1:19" x14ac:dyDescent="0.3">
      <c r="A4951">
        <v>540</v>
      </c>
      <c r="B4951">
        <v>-0.10100000000000001</v>
      </c>
      <c r="C4951">
        <v>-1.123</v>
      </c>
      <c r="D4951">
        <v>-2.0939999999999999</v>
      </c>
      <c r="E4951">
        <v>-2.9660000000000002</v>
      </c>
      <c r="F4951">
        <v>-3.161</v>
      </c>
      <c r="G4951">
        <v>4.4000000000000004</v>
      </c>
      <c r="H4951">
        <v>-0.01</v>
      </c>
      <c r="I4951">
        <v>4</v>
      </c>
      <c r="J4951">
        <v>-0.14799999999999999</v>
      </c>
      <c r="K4951">
        <v>-1.137</v>
      </c>
      <c r="L4951">
        <v>-2.13</v>
      </c>
      <c r="M4951">
        <v>-2.9689999999999999</v>
      </c>
      <c r="N4951">
        <v>-3.165</v>
      </c>
      <c r="O4951">
        <v>1.1970000000000001</v>
      </c>
      <c r="P4951">
        <v>1.2050000000000001</v>
      </c>
      <c r="Q4951">
        <v>1.2030000000000001</v>
      </c>
      <c r="R4951">
        <v>0.97399999999999998</v>
      </c>
      <c r="S4951">
        <v>0.41099999999999998</v>
      </c>
    </row>
    <row r="4952" spans="1:19" x14ac:dyDescent="0.3">
      <c r="A4952">
        <v>600</v>
      </c>
      <c r="B4952">
        <v>-0.10100000000000001</v>
      </c>
      <c r="C4952">
        <v>-1.123</v>
      </c>
      <c r="D4952">
        <v>-2.0939999999999999</v>
      </c>
      <c r="E4952">
        <v>-2.9660000000000002</v>
      </c>
      <c r="F4952">
        <v>-3.161</v>
      </c>
      <c r="G4952">
        <v>4.4000000000000004</v>
      </c>
      <c r="H4952">
        <v>-0.01</v>
      </c>
      <c r="I4952">
        <v>4</v>
      </c>
      <c r="J4952">
        <v>-0.15</v>
      </c>
      <c r="K4952">
        <v>-1.1379999999999999</v>
      </c>
      <c r="L4952">
        <v>-2.13</v>
      </c>
      <c r="M4952">
        <v>-2.9670000000000001</v>
      </c>
      <c r="N4952">
        <v>-3.161</v>
      </c>
      <c r="O4952">
        <v>1.196</v>
      </c>
      <c r="P4952">
        <v>1.204</v>
      </c>
      <c r="Q4952">
        <v>1.2030000000000001</v>
      </c>
      <c r="R4952">
        <v>0.97</v>
      </c>
      <c r="S4952">
        <v>0.41</v>
      </c>
    </row>
    <row r="4954" spans="1:19" x14ac:dyDescent="0.3">
      <c r="A4954" t="s">
        <v>0</v>
      </c>
      <c r="B4954" t="s">
        <v>382</v>
      </c>
    </row>
    <row r="4955" spans="1:19" x14ac:dyDescent="0.3">
      <c r="A4955">
        <v>0</v>
      </c>
      <c r="B4955">
        <v>-0.10100000000000001</v>
      </c>
      <c r="C4955">
        <v>-1.123</v>
      </c>
      <c r="D4955">
        <v>-2.0939999999999999</v>
      </c>
      <c r="E4955">
        <v>-2.9609999999999999</v>
      </c>
      <c r="F4955">
        <v>-3.1520000000000001</v>
      </c>
      <c r="G4955">
        <v>4.4000000000000004</v>
      </c>
      <c r="H4955">
        <v>-0.01</v>
      </c>
      <c r="I4955">
        <v>4</v>
      </c>
      <c r="J4955">
        <v>-0.13400000000000001</v>
      </c>
      <c r="K4955">
        <v>-1.1339999999999999</v>
      </c>
      <c r="L4955">
        <v>-2.13</v>
      </c>
      <c r="M4955">
        <v>-2.9729999999999999</v>
      </c>
      <c r="N4955">
        <v>-3.21</v>
      </c>
      <c r="O4955">
        <v>1.198</v>
      </c>
      <c r="P4955">
        <v>1.198</v>
      </c>
      <c r="Q4955">
        <v>1.1930000000000001</v>
      </c>
      <c r="R4955">
        <v>0.98199999999999998</v>
      </c>
      <c r="S4955">
        <v>0.46899999999999997</v>
      </c>
    </row>
    <row r="4956" spans="1:19" x14ac:dyDescent="0.3">
      <c r="A4956">
        <v>60</v>
      </c>
      <c r="B4956">
        <v>-0.10100000000000001</v>
      </c>
      <c r="C4956">
        <v>-1.123</v>
      </c>
      <c r="D4956">
        <v>-2.0939999999999999</v>
      </c>
      <c r="E4956">
        <v>-2.9609999999999999</v>
      </c>
      <c r="F4956">
        <v>-3.1520000000000001</v>
      </c>
      <c r="G4956">
        <v>4.4000000000000004</v>
      </c>
      <c r="H4956">
        <v>-0.01</v>
      </c>
      <c r="I4956">
        <v>4</v>
      </c>
      <c r="J4956">
        <v>-0.13200000000000001</v>
      </c>
      <c r="K4956">
        <v>-1.1319999999999999</v>
      </c>
      <c r="L4956">
        <v>-2.1339999999999999</v>
      </c>
      <c r="M4956">
        <v>-2.98</v>
      </c>
      <c r="N4956">
        <v>-3.19</v>
      </c>
      <c r="O4956">
        <v>1.1930000000000001</v>
      </c>
      <c r="P4956">
        <v>1.2090000000000001</v>
      </c>
      <c r="Q4956">
        <v>1.2190000000000001</v>
      </c>
      <c r="R4956">
        <v>1.0129999999999999</v>
      </c>
      <c r="S4956">
        <v>0.42</v>
      </c>
    </row>
    <row r="4957" spans="1:19" x14ac:dyDescent="0.3">
      <c r="A4957">
        <v>120</v>
      </c>
      <c r="B4957">
        <v>-0.10100000000000001</v>
      </c>
      <c r="C4957">
        <v>-1.123</v>
      </c>
      <c r="D4957">
        <v>-2.0939999999999999</v>
      </c>
      <c r="E4957">
        <v>-2.9609999999999999</v>
      </c>
      <c r="F4957">
        <v>-3.1520000000000001</v>
      </c>
      <c r="G4957">
        <v>4.4000000000000004</v>
      </c>
      <c r="H4957">
        <v>-0.01</v>
      </c>
      <c r="I4957">
        <v>4</v>
      </c>
      <c r="J4957">
        <v>-0.13600000000000001</v>
      </c>
      <c r="K4957">
        <v>-1.131</v>
      </c>
      <c r="L4957">
        <v>-2.1280000000000001</v>
      </c>
      <c r="M4957">
        <v>-2.9670000000000001</v>
      </c>
      <c r="N4957">
        <v>-3.1850000000000001</v>
      </c>
      <c r="O4957">
        <v>1.1970000000000001</v>
      </c>
      <c r="P4957">
        <v>1.2010000000000001</v>
      </c>
      <c r="Q4957">
        <v>1.1950000000000001</v>
      </c>
      <c r="R4957">
        <v>0.97199999999999998</v>
      </c>
      <c r="S4957">
        <v>0.41799999999999998</v>
      </c>
    </row>
    <row r="4958" spans="1:19" x14ac:dyDescent="0.3">
      <c r="A4958">
        <v>180</v>
      </c>
      <c r="B4958">
        <v>-0.10100000000000001</v>
      </c>
      <c r="C4958">
        <v>-1.123</v>
      </c>
      <c r="D4958">
        <v>-2.0939999999999999</v>
      </c>
      <c r="E4958">
        <v>-2.9609999999999999</v>
      </c>
      <c r="F4958">
        <v>-3.1520000000000001</v>
      </c>
      <c r="G4958">
        <v>4.4000000000000004</v>
      </c>
      <c r="H4958">
        <v>-0.01</v>
      </c>
      <c r="I4958">
        <v>4</v>
      </c>
      <c r="J4958">
        <v>-0.14099999999999999</v>
      </c>
      <c r="K4958">
        <v>-1.135</v>
      </c>
      <c r="L4958">
        <v>-2.1320000000000001</v>
      </c>
      <c r="M4958">
        <v>-2.9750000000000001</v>
      </c>
      <c r="N4958">
        <v>-3.1819999999999999</v>
      </c>
      <c r="O4958">
        <v>1.202</v>
      </c>
      <c r="P4958">
        <v>1.216</v>
      </c>
      <c r="Q4958">
        <v>1.212</v>
      </c>
      <c r="R4958">
        <v>1.0009999999999999</v>
      </c>
      <c r="S4958">
        <v>0.41699999999999998</v>
      </c>
    </row>
    <row r="4959" spans="1:19" x14ac:dyDescent="0.3">
      <c r="A4959">
        <v>240</v>
      </c>
      <c r="B4959">
        <v>-0.10100000000000001</v>
      </c>
      <c r="C4959">
        <v>-1.123</v>
      </c>
      <c r="D4959">
        <v>-2.0939999999999999</v>
      </c>
      <c r="E4959">
        <v>-2.9609999999999999</v>
      </c>
      <c r="F4959">
        <v>-3.1520000000000001</v>
      </c>
      <c r="G4959">
        <v>4.4000000000000004</v>
      </c>
      <c r="H4959">
        <v>-0.01</v>
      </c>
      <c r="I4959">
        <v>4</v>
      </c>
      <c r="J4959">
        <v>-0.14000000000000001</v>
      </c>
      <c r="K4959">
        <v>-1.133</v>
      </c>
      <c r="L4959">
        <v>-2.129</v>
      </c>
      <c r="M4959">
        <v>-2.9790000000000001</v>
      </c>
      <c r="N4959">
        <v>-3.177</v>
      </c>
      <c r="O4959">
        <v>1.198</v>
      </c>
      <c r="P4959">
        <v>1.2050000000000001</v>
      </c>
      <c r="Q4959">
        <v>1.198</v>
      </c>
      <c r="R4959">
        <v>1.0089999999999999</v>
      </c>
      <c r="S4959">
        <v>0.41499999999999998</v>
      </c>
    </row>
    <row r="4960" spans="1:19" x14ac:dyDescent="0.3">
      <c r="A4960">
        <v>300</v>
      </c>
      <c r="B4960">
        <v>-0.10100000000000001</v>
      </c>
      <c r="C4960">
        <v>-1.123</v>
      </c>
      <c r="D4960">
        <v>-2.0939999999999999</v>
      </c>
      <c r="E4960">
        <v>-2.9609999999999999</v>
      </c>
      <c r="F4960">
        <v>-3.1520000000000001</v>
      </c>
      <c r="G4960">
        <v>4.4000000000000004</v>
      </c>
      <c r="H4960">
        <v>-0.01</v>
      </c>
      <c r="I4960">
        <v>4</v>
      </c>
      <c r="J4960">
        <v>-0.14299999999999999</v>
      </c>
      <c r="K4960">
        <v>-1.1339999999999999</v>
      </c>
      <c r="L4960">
        <v>-2.13</v>
      </c>
      <c r="M4960">
        <v>-2.976</v>
      </c>
      <c r="N4960">
        <v>-3.1720000000000002</v>
      </c>
      <c r="O4960">
        <v>1.2</v>
      </c>
      <c r="P4960">
        <v>1.2110000000000001</v>
      </c>
      <c r="Q4960">
        <v>1.2010000000000001</v>
      </c>
      <c r="R4960">
        <v>0.996</v>
      </c>
      <c r="S4960">
        <v>0.41299999999999998</v>
      </c>
    </row>
    <row r="4961" spans="1:19" x14ac:dyDescent="0.3">
      <c r="A4961">
        <v>360</v>
      </c>
      <c r="B4961">
        <v>-0.10100000000000001</v>
      </c>
      <c r="C4961">
        <v>-1.123</v>
      </c>
      <c r="D4961">
        <v>-2.0939999999999999</v>
      </c>
      <c r="E4961">
        <v>-2.9609999999999999</v>
      </c>
      <c r="F4961">
        <v>-3.1520000000000001</v>
      </c>
      <c r="G4961">
        <v>4.4000000000000004</v>
      </c>
      <c r="H4961">
        <v>-0.01</v>
      </c>
      <c r="I4961">
        <v>4</v>
      </c>
      <c r="J4961">
        <v>-0.14399999999999999</v>
      </c>
      <c r="K4961">
        <v>-1.135</v>
      </c>
      <c r="L4961">
        <v>-2.1309999999999998</v>
      </c>
      <c r="M4961">
        <v>-2.972</v>
      </c>
      <c r="N4961">
        <v>-3.1680000000000001</v>
      </c>
      <c r="O4961">
        <v>1.198</v>
      </c>
      <c r="P4961">
        <v>1.2070000000000001</v>
      </c>
      <c r="Q4961">
        <v>1.2070000000000001</v>
      </c>
      <c r="R4961">
        <v>0.98299999999999998</v>
      </c>
      <c r="S4961">
        <v>0.41199999999999998</v>
      </c>
    </row>
    <row r="4962" spans="1:19" x14ac:dyDescent="0.3">
      <c r="A4962">
        <v>420</v>
      </c>
      <c r="B4962">
        <v>-0.10100000000000001</v>
      </c>
      <c r="C4962">
        <v>-1.123</v>
      </c>
      <c r="D4962">
        <v>-2.0939999999999999</v>
      </c>
      <c r="E4962">
        <v>-2.9609999999999999</v>
      </c>
      <c r="F4962">
        <v>-3.1520000000000001</v>
      </c>
      <c r="G4962">
        <v>4.4000000000000004</v>
      </c>
      <c r="H4962">
        <v>-0.01</v>
      </c>
      <c r="I4962">
        <v>4</v>
      </c>
      <c r="J4962">
        <v>-0.14499999999999999</v>
      </c>
      <c r="K4962">
        <v>-1.135</v>
      </c>
      <c r="L4962">
        <v>-2.1309999999999998</v>
      </c>
      <c r="M4962">
        <v>-2.9689999999999999</v>
      </c>
      <c r="N4962">
        <v>-3.1640000000000001</v>
      </c>
      <c r="O4962">
        <v>1.198</v>
      </c>
      <c r="P4962">
        <v>1.2050000000000001</v>
      </c>
      <c r="Q4962">
        <v>1.2050000000000001</v>
      </c>
      <c r="R4962">
        <v>0.97699999999999998</v>
      </c>
      <c r="S4962">
        <v>0.41099999999999998</v>
      </c>
    </row>
    <row r="4963" spans="1:19" x14ac:dyDescent="0.3">
      <c r="A4963">
        <v>480</v>
      </c>
      <c r="B4963">
        <v>-0.10100000000000001</v>
      </c>
      <c r="C4963">
        <v>-1.123</v>
      </c>
      <c r="D4963">
        <v>-2.0939999999999999</v>
      </c>
      <c r="E4963">
        <v>-2.9609999999999999</v>
      </c>
      <c r="F4963">
        <v>-3.1520000000000001</v>
      </c>
      <c r="G4963">
        <v>4.4000000000000004</v>
      </c>
      <c r="H4963">
        <v>-0.01</v>
      </c>
      <c r="I4963">
        <v>4</v>
      </c>
      <c r="J4963">
        <v>-0.14699999999999999</v>
      </c>
      <c r="K4963">
        <v>-1.1359999999999999</v>
      </c>
      <c r="L4963">
        <v>-2.13</v>
      </c>
      <c r="M4963">
        <v>-2.9670000000000001</v>
      </c>
      <c r="N4963">
        <v>-3.16</v>
      </c>
      <c r="O4963">
        <v>1.1970000000000001</v>
      </c>
      <c r="P4963">
        <v>1.2050000000000001</v>
      </c>
      <c r="Q4963">
        <v>1.202</v>
      </c>
      <c r="R4963">
        <v>0.97199999999999998</v>
      </c>
      <c r="S4963">
        <v>0.41</v>
      </c>
    </row>
    <row r="4964" spans="1:19" x14ac:dyDescent="0.3">
      <c r="A4964">
        <v>540</v>
      </c>
      <c r="B4964">
        <v>-0.10100000000000001</v>
      </c>
      <c r="C4964">
        <v>-1.123</v>
      </c>
      <c r="D4964">
        <v>-2.0939999999999999</v>
      </c>
      <c r="E4964">
        <v>-2.9609999999999999</v>
      </c>
      <c r="F4964">
        <v>-3.1520000000000001</v>
      </c>
      <c r="G4964">
        <v>4.4000000000000004</v>
      </c>
      <c r="H4964">
        <v>-0.01</v>
      </c>
      <c r="I4964">
        <v>4</v>
      </c>
      <c r="J4964">
        <v>-0.14799999999999999</v>
      </c>
      <c r="K4964">
        <v>-1.137</v>
      </c>
      <c r="L4964">
        <v>-2.13</v>
      </c>
      <c r="M4964">
        <v>-2.964</v>
      </c>
      <c r="N4964">
        <v>-3.1560000000000001</v>
      </c>
      <c r="O4964">
        <v>1.1970000000000001</v>
      </c>
      <c r="P4964">
        <v>1.2050000000000001</v>
      </c>
      <c r="Q4964">
        <v>1.202</v>
      </c>
      <c r="R4964">
        <v>0.96799999999999997</v>
      </c>
      <c r="S4964">
        <v>0.40799999999999997</v>
      </c>
    </row>
    <row r="4965" spans="1:19" x14ac:dyDescent="0.3">
      <c r="A4965">
        <v>600</v>
      </c>
      <c r="B4965">
        <v>-0.10100000000000001</v>
      </c>
      <c r="C4965">
        <v>-1.123</v>
      </c>
      <c r="D4965">
        <v>-2.0939999999999999</v>
      </c>
      <c r="E4965">
        <v>-2.9609999999999999</v>
      </c>
      <c r="F4965">
        <v>-3.1520000000000001</v>
      </c>
      <c r="G4965">
        <v>4.4000000000000004</v>
      </c>
      <c r="H4965">
        <v>-0.01</v>
      </c>
      <c r="I4965">
        <v>4</v>
      </c>
      <c r="J4965">
        <v>-0.15</v>
      </c>
      <c r="K4965">
        <v>-1.1379999999999999</v>
      </c>
      <c r="L4965">
        <v>-2.13</v>
      </c>
      <c r="M4965">
        <v>-2.9609999999999999</v>
      </c>
      <c r="N4965">
        <v>-3.1520000000000001</v>
      </c>
      <c r="O4965">
        <v>1.196</v>
      </c>
      <c r="P4965">
        <v>1.204</v>
      </c>
      <c r="Q4965">
        <v>1.2030000000000001</v>
      </c>
      <c r="R4965">
        <v>0.96399999999999997</v>
      </c>
      <c r="S4965">
        <v>0.40699999999999997</v>
      </c>
    </row>
    <row r="4967" spans="1:19" x14ac:dyDescent="0.3">
      <c r="A4967" t="s">
        <v>0</v>
      </c>
      <c r="B4967" t="s">
        <v>383</v>
      </c>
    </row>
    <row r="4968" spans="1:19" x14ac:dyDescent="0.3">
      <c r="A4968">
        <v>0</v>
      </c>
      <c r="B4968">
        <v>-0.10100000000000001</v>
      </c>
      <c r="C4968">
        <v>-1.123</v>
      </c>
      <c r="D4968">
        <v>-2.0939999999999999</v>
      </c>
      <c r="E4968">
        <v>-2.956</v>
      </c>
      <c r="F4968">
        <v>-3.1419999999999999</v>
      </c>
      <c r="G4968">
        <v>4.4000000000000004</v>
      </c>
      <c r="H4968">
        <v>-0.01</v>
      </c>
      <c r="I4968">
        <v>4</v>
      </c>
      <c r="J4968">
        <v>-0.13400000000000001</v>
      </c>
      <c r="K4968">
        <v>-1.1339999999999999</v>
      </c>
      <c r="L4968">
        <v>-2.13</v>
      </c>
      <c r="M4968">
        <v>-2.968</v>
      </c>
      <c r="N4968">
        <v>-3.2</v>
      </c>
      <c r="O4968">
        <v>1.198</v>
      </c>
      <c r="P4968">
        <v>1.198</v>
      </c>
      <c r="Q4968">
        <v>1.1930000000000001</v>
      </c>
      <c r="R4968">
        <v>0.97599999999999998</v>
      </c>
      <c r="S4968">
        <v>0.46500000000000002</v>
      </c>
    </row>
    <row r="4969" spans="1:19" x14ac:dyDescent="0.3">
      <c r="A4969">
        <v>60</v>
      </c>
      <c r="B4969">
        <v>-0.10100000000000001</v>
      </c>
      <c r="C4969">
        <v>-1.123</v>
      </c>
      <c r="D4969">
        <v>-2.0939999999999999</v>
      </c>
      <c r="E4969">
        <v>-2.956</v>
      </c>
      <c r="F4969">
        <v>-3.1419999999999999</v>
      </c>
      <c r="G4969">
        <v>4.4000000000000004</v>
      </c>
      <c r="H4969">
        <v>-0.01</v>
      </c>
      <c r="I4969">
        <v>4</v>
      </c>
      <c r="J4969">
        <v>-0.13200000000000001</v>
      </c>
      <c r="K4969">
        <v>-1.1319999999999999</v>
      </c>
      <c r="L4969">
        <v>-2.1339999999999999</v>
      </c>
      <c r="M4969">
        <v>-2.9750000000000001</v>
      </c>
      <c r="N4969">
        <v>-3.181</v>
      </c>
      <c r="O4969">
        <v>1.1930000000000001</v>
      </c>
      <c r="P4969">
        <v>1.2090000000000001</v>
      </c>
      <c r="Q4969">
        <v>1.218</v>
      </c>
      <c r="R4969">
        <v>1.0069999999999999</v>
      </c>
      <c r="S4969">
        <v>0.41599999999999998</v>
      </c>
    </row>
    <row r="4970" spans="1:19" x14ac:dyDescent="0.3">
      <c r="A4970">
        <v>120</v>
      </c>
      <c r="B4970">
        <v>-0.10100000000000001</v>
      </c>
      <c r="C4970">
        <v>-1.123</v>
      </c>
      <c r="D4970">
        <v>-2.0939999999999999</v>
      </c>
      <c r="E4970">
        <v>-2.956</v>
      </c>
      <c r="F4970">
        <v>-3.1419999999999999</v>
      </c>
      <c r="G4970">
        <v>4.4000000000000004</v>
      </c>
      <c r="H4970">
        <v>-0.01</v>
      </c>
      <c r="I4970">
        <v>4</v>
      </c>
      <c r="J4970">
        <v>-0.13600000000000001</v>
      </c>
      <c r="K4970">
        <v>-1.131</v>
      </c>
      <c r="L4970">
        <v>-2.1280000000000001</v>
      </c>
      <c r="M4970">
        <v>-2.9620000000000002</v>
      </c>
      <c r="N4970">
        <v>-3.1760000000000002</v>
      </c>
      <c r="O4970">
        <v>1.1970000000000001</v>
      </c>
      <c r="P4970">
        <v>1.2010000000000001</v>
      </c>
      <c r="Q4970">
        <v>1.1950000000000001</v>
      </c>
      <c r="R4970">
        <v>0.96699999999999997</v>
      </c>
      <c r="S4970">
        <v>0.41499999999999998</v>
      </c>
    </row>
    <row r="4971" spans="1:19" x14ac:dyDescent="0.3">
      <c r="A4971">
        <v>180</v>
      </c>
      <c r="B4971">
        <v>-0.10100000000000001</v>
      </c>
      <c r="C4971">
        <v>-1.123</v>
      </c>
      <c r="D4971">
        <v>-2.0939999999999999</v>
      </c>
      <c r="E4971">
        <v>-2.956</v>
      </c>
      <c r="F4971">
        <v>-3.1419999999999999</v>
      </c>
      <c r="G4971">
        <v>4.4000000000000004</v>
      </c>
      <c r="H4971">
        <v>-0.01</v>
      </c>
      <c r="I4971">
        <v>4</v>
      </c>
      <c r="J4971">
        <v>-0.14099999999999999</v>
      </c>
      <c r="K4971">
        <v>-1.135</v>
      </c>
      <c r="L4971">
        <v>-2.1320000000000001</v>
      </c>
      <c r="M4971">
        <v>-2.9710000000000001</v>
      </c>
      <c r="N4971">
        <v>-3.1720000000000002</v>
      </c>
      <c r="O4971">
        <v>1.202</v>
      </c>
      <c r="P4971">
        <v>1.2150000000000001</v>
      </c>
      <c r="Q4971">
        <v>1.212</v>
      </c>
      <c r="R4971">
        <v>0.995</v>
      </c>
      <c r="S4971">
        <v>0.41299999999999998</v>
      </c>
    </row>
    <row r="4972" spans="1:19" x14ac:dyDescent="0.3">
      <c r="A4972">
        <v>240</v>
      </c>
      <c r="B4972">
        <v>-0.10100000000000001</v>
      </c>
      <c r="C4972">
        <v>-1.123</v>
      </c>
      <c r="D4972">
        <v>-2.0939999999999999</v>
      </c>
      <c r="E4972">
        <v>-2.956</v>
      </c>
      <c r="F4972">
        <v>-3.1419999999999999</v>
      </c>
      <c r="G4972">
        <v>4.4000000000000004</v>
      </c>
      <c r="H4972">
        <v>-0.01</v>
      </c>
      <c r="I4972">
        <v>4</v>
      </c>
      <c r="J4972">
        <v>-0.14000000000000001</v>
      </c>
      <c r="K4972">
        <v>-1.133</v>
      </c>
      <c r="L4972">
        <v>-2.1280000000000001</v>
      </c>
      <c r="M4972">
        <v>-2.9740000000000002</v>
      </c>
      <c r="N4972">
        <v>-3.1669999999999998</v>
      </c>
      <c r="O4972">
        <v>1.198</v>
      </c>
      <c r="P4972">
        <v>1.2050000000000001</v>
      </c>
      <c r="Q4972">
        <v>1.198</v>
      </c>
      <c r="R4972">
        <v>1.0029999999999999</v>
      </c>
      <c r="S4972">
        <v>0.41199999999999998</v>
      </c>
    </row>
    <row r="4973" spans="1:19" x14ac:dyDescent="0.3">
      <c r="A4973">
        <v>300</v>
      </c>
      <c r="B4973">
        <v>-0.10100000000000001</v>
      </c>
      <c r="C4973">
        <v>-1.123</v>
      </c>
      <c r="D4973">
        <v>-2.0939999999999999</v>
      </c>
      <c r="E4973">
        <v>-2.956</v>
      </c>
      <c r="F4973">
        <v>-3.1419999999999999</v>
      </c>
      <c r="G4973">
        <v>4.4000000000000004</v>
      </c>
      <c r="H4973">
        <v>-0.01</v>
      </c>
      <c r="I4973">
        <v>4</v>
      </c>
      <c r="J4973">
        <v>-0.14299999999999999</v>
      </c>
      <c r="K4973">
        <v>-1.1339999999999999</v>
      </c>
      <c r="L4973">
        <v>-2.13</v>
      </c>
      <c r="M4973">
        <v>-2.9710000000000001</v>
      </c>
      <c r="N4973">
        <v>-3.1629999999999998</v>
      </c>
      <c r="O4973">
        <v>1.2</v>
      </c>
      <c r="P4973">
        <v>1.2110000000000001</v>
      </c>
      <c r="Q4973">
        <v>1.2010000000000001</v>
      </c>
      <c r="R4973">
        <v>0.99</v>
      </c>
      <c r="S4973">
        <v>0.41</v>
      </c>
    </row>
    <row r="4974" spans="1:19" x14ac:dyDescent="0.3">
      <c r="A4974">
        <v>360</v>
      </c>
      <c r="B4974">
        <v>-0.10100000000000001</v>
      </c>
      <c r="C4974">
        <v>-1.123</v>
      </c>
      <c r="D4974">
        <v>-2.0939999999999999</v>
      </c>
      <c r="E4974">
        <v>-2.956</v>
      </c>
      <c r="F4974">
        <v>-3.1419999999999999</v>
      </c>
      <c r="G4974">
        <v>4.4000000000000004</v>
      </c>
      <c r="H4974">
        <v>-0.01</v>
      </c>
      <c r="I4974">
        <v>4</v>
      </c>
      <c r="J4974">
        <v>-0.14399999999999999</v>
      </c>
      <c r="K4974">
        <v>-1.135</v>
      </c>
      <c r="L4974">
        <v>-2.1309999999999998</v>
      </c>
      <c r="M4974">
        <v>-2.9670000000000001</v>
      </c>
      <c r="N4974">
        <v>-3.1589999999999998</v>
      </c>
      <c r="O4974">
        <v>1.198</v>
      </c>
      <c r="P4974">
        <v>1.2070000000000001</v>
      </c>
      <c r="Q4974">
        <v>1.2070000000000001</v>
      </c>
      <c r="R4974">
        <v>0.97699999999999998</v>
      </c>
      <c r="S4974">
        <v>0.40899999999999997</v>
      </c>
    </row>
    <row r="4975" spans="1:19" x14ac:dyDescent="0.3">
      <c r="A4975">
        <v>420</v>
      </c>
      <c r="B4975">
        <v>-0.10100000000000001</v>
      </c>
      <c r="C4975">
        <v>-1.123</v>
      </c>
      <c r="D4975">
        <v>-2.0939999999999999</v>
      </c>
      <c r="E4975">
        <v>-2.956</v>
      </c>
      <c r="F4975">
        <v>-3.1419999999999999</v>
      </c>
      <c r="G4975">
        <v>4.4000000000000004</v>
      </c>
      <c r="H4975">
        <v>-0.01</v>
      </c>
      <c r="I4975">
        <v>4</v>
      </c>
      <c r="J4975">
        <v>-0.14499999999999999</v>
      </c>
      <c r="K4975">
        <v>-1.135</v>
      </c>
      <c r="L4975">
        <v>-2.13</v>
      </c>
      <c r="M4975">
        <v>-2.964</v>
      </c>
      <c r="N4975">
        <v>-3.1549999999999998</v>
      </c>
      <c r="O4975">
        <v>1.198</v>
      </c>
      <c r="P4975">
        <v>1.2050000000000001</v>
      </c>
      <c r="Q4975">
        <v>1.204</v>
      </c>
      <c r="R4975">
        <v>0.97</v>
      </c>
      <c r="S4975">
        <v>0.40799999999999997</v>
      </c>
    </row>
    <row r="4976" spans="1:19" x14ac:dyDescent="0.3">
      <c r="A4976">
        <v>480</v>
      </c>
      <c r="B4976">
        <v>-0.10100000000000001</v>
      </c>
      <c r="C4976">
        <v>-1.123</v>
      </c>
      <c r="D4976">
        <v>-2.0939999999999999</v>
      </c>
      <c r="E4976">
        <v>-2.956</v>
      </c>
      <c r="F4976">
        <v>-3.1419999999999999</v>
      </c>
      <c r="G4976">
        <v>4.4000000000000004</v>
      </c>
      <c r="H4976">
        <v>-0.01</v>
      </c>
      <c r="I4976">
        <v>4</v>
      </c>
      <c r="J4976">
        <v>-0.14699999999999999</v>
      </c>
      <c r="K4976">
        <v>-1.1359999999999999</v>
      </c>
      <c r="L4976">
        <v>-2.129</v>
      </c>
      <c r="M4976">
        <v>-2.9609999999999999</v>
      </c>
      <c r="N4976">
        <v>-3.1509999999999998</v>
      </c>
      <c r="O4976">
        <v>1.1970000000000001</v>
      </c>
      <c r="P4976">
        <v>1.2050000000000001</v>
      </c>
      <c r="Q4976">
        <v>1.202</v>
      </c>
      <c r="R4976">
        <v>0.96499999999999997</v>
      </c>
      <c r="S4976">
        <v>0.40699999999999997</v>
      </c>
    </row>
    <row r="4977" spans="1:19" x14ac:dyDescent="0.3">
      <c r="A4977">
        <v>540</v>
      </c>
      <c r="B4977">
        <v>-0.10100000000000001</v>
      </c>
      <c r="C4977">
        <v>-1.123</v>
      </c>
      <c r="D4977">
        <v>-2.0939999999999999</v>
      </c>
      <c r="E4977">
        <v>-2.956</v>
      </c>
      <c r="F4977">
        <v>-3.1419999999999999</v>
      </c>
      <c r="G4977">
        <v>4.4000000000000004</v>
      </c>
      <c r="H4977">
        <v>-0.01</v>
      </c>
      <c r="I4977">
        <v>4</v>
      </c>
      <c r="J4977">
        <v>-0.14799999999999999</v>
      </c>
      <c r="K4977">
        <v>-1.137</v>
      </c>
      <c r="L4977">
        <v>-2.13</v>
      </c>
      <c r="M4977">
        <v>-2.9580000000000002</v>
      </c>
      <c r="N4977">
        <v>-3.1469999999999998</v>
      </c>
      <c r="O4977">
        <v>1.1970000000000001</v>
      </c>
      <c r="P4977">
        <v>1.2050000000000001</v>
      </c>
      <c r="Q4977">
        <v>1.202</v>
      </c>
      <c r="R4977">
        <v>0.96099999999999997</v>
      </c>
      <c r="S4977">
        <v>0.40500000000000003</v>
      </c>
    </row>
    <row r="4978" spans="1:19" x14ac:dyDescent="0.3">
      <c r="A4978">
        <v>600</v>
      </c>
      <c r="B4978">
        <v>-0.10100000000000001</v>
      </c>
      <c r="C4978">
        <v>-1.123</v>
      </c>
      <c r="D4978">
        <v>-2.0939999999999999</v>
      </c>
      <c r="E4978">
        <v>-2.956</v>
      </c>
      <c r="F4978">
        <v>-3.1419999999999999</v>
      </c>
      <c r="G4978">
        <v>4.4000000000000004</v>
      </c>
      <c r="H4978">
        <v>-0.01</v>
      </c>
      <c r="I4978">
        <v>4</v>
      </c>
      <c r="J4978">
        <v>-0.15</v>
      </c>
      <c r="K4978">
        <v>-1.1379999999999999</v>
      </c>
      <c r="L4978">
        <v>-2.13</v>
      </c>
      <c r="M4978">
        <v>-2.956</v>
      </c>
      <c r="N4978">
        <v>-3.1419999999999999</v>
      </c>
      <c r="O4978">
        <v>1.196</v>
      </c>
      <c r="P4978">
        <v>1.204</v>
      </c>
      <c r="Q4978">
        <v>1.2030000000000001</v>
      </c>
      <c r="R4978">
        <v>0.95799999999999996</v>
      </c>
      <c r="S4978">
        <v>0.40400000000000003</v>
      </c>
    </row>
    <row r="4980" spans="1:19" x14ac:dyDescent="0.3">
      <c r="A4980" t="s">
        <v>0</v>
      </c>
      <c r="B4980" t="s">
        <v>384</v>
      </c>
    </row>
    <row r="4981" spans="1:19" x14ac:dyDescent="0.3">
      <c r="A4981">
        <v>0</v>
      </c>
      <c r="B4981">
        <v>-0.10100000000000001</v>
      </c>
      <c r="C4981">
        <v>-1.123</v>
      </c>
      <c r="D4981">
        <v>-2.0939999999999999</v>
      </c>
      <c r="E4981">
        <v>-2.95</v>
      </c>
      <c r="F4981">
        <v>-3.133</v>
      </c>
      <c r="G4981">
        <v>4.4000000000000004</v>
      </c>
      <c r="H4981">
        <v>-0.01</v>
      </c>
      <c r="I4981">
        <v>4</v>
      </c>
      <c r="J4981">
        <v>-0.13400000000000001</v>
      </c>
      <c r="K4981">
        <v>-1.1339999999999999</v>
      </c>
      <c r="L4981">
        <v>-2.13</v>
      </c>
      <c r="M4981">
        <v>-2.9630000000000001</v>
      </c>
      <c r="N4981">
        <v>-3.19</v>
      </c>
      <c r="O4981">
        <v>1.198</v>
      </c>
      <c r="P4981">
        <v>1.198</v>
      </c>
      <c r="Q4981">
        <v>1.1930000000000001</v>
      </c>
      <c r="R4981">
        <v>0.97</v>
      </c>
      <c r="S4981">
        <v>0.46100000000000002</v>
      </c>
    </row>
    <row r="4982" spans="1:19" x14ac:dyDescent="0.3">
      <c r="A4982">
        <v>60</v>
      </c>
      <c r="B4982">
        <v>-0.10100000000000001</v>
      </c>
      <c r="C4982">
        <v>-1.123</v>
      </c>
      <c r="D4982">
        <v>-2.0939999999999999</v>
      </c>
      <c r="E4982">
        <v>-2.95</v>
      </c>
      <c r="F4982">
        <v>-3.133</v>
      </c>
      <c r="G4982">
        <v>4.4000000000000004</v>
      </c>
      <c r="H4982">
        <v>-0.01</v>
      </c>
      <c r="I4982">
        <v>4</v>
      </c>
      <c r="J4982">
        <v>-0.13200000000000001</v>
      </c>
      <c r="K4982">
        <v>-1.1319999999999999</v>
      </c>
      <c r="L4982">
        <v>-2.1339999999999999</v>
      </c>
      <c r="M4982">
        <v>-2.9689999999999999</v>
      </c>
      <c r="N4982">
        <v>-3.1709999999999998</v>
      </c>
      <c r="O4982">
        <v>1.1930000000000001</v>
      </c>
      <c r="P4982">
        <v>1.2090000000000001</v>
      </c>
      <c r="Q4982">
        <v>1.218</v>
      </c>
      <c r="R4982">
        <v>1</v>
      </c>
      <c r="S4982">
        <v>0.41299999999999998</v>
      </c>
    </row>
    <row r="4983" spans="1:19" x14ac:dyDescent="0.3">
      <c r="A4983">
        <v>120</v>
      </c>
      <c r="B4983">
        <v>-0.10100000000000001</v>
      </c>
      <c r="C4983">
        <v>-1.123</v>
      </c>
      <c r="D4983">
        <v>-2.0939999999999999</v>
      </c>
      <c r="E4983">
        <v>-2.95</v>
      </c>
      <c r="F4983">
        <v>-3.133</v>
      </c>
      <c r="G4983">
        <v>4.4000000000000004</v>
      </c>
      <c r="H4983">
        <v>-0.01</v>
      </c>
      <c r="I4983">
        <v>4</v>
      </c>
      <c r="J4983">
        <v>-0.13600000000000001</v>
      </c>
      <c r="K4983">
        <v>-1.131</v>
      </c>
      <c r="L4983">
        <v>-2.1269999999999998</v>
      </c>
      <c r="M4983">
        <v>-2.9569999999999999</v>
      </c>
      <c r="N4983">
        <v>-3.1659999999999999</v>
      </c>
      <c r="O4983">
        <v>1.1970000000000001</v>
      </c>
      <c r="P4983">
        <v>1.2010000000000001</v>
      </c>
      <c r="Q4983">
        <v>1.194</v>
      </c>
      <c r="R4983">
        <v>0.96099999999999997</v>
      </c>
      <c r="S4983">
        <v>0.41099999999999998</v>
      </c>
    </row>
    <row r="4984" spans="1:19" x14ac:dyDescent="0.3">
      <c r="A4984">
        <v>180</v>
      </c>
      <c r="B4984">
        <v>-0.10100000000000001</v>
      </c>
      <c r="C4984">
        <v>-1.123</v>
      </c>
      <c r="D4984">
        <v>-2.0939999999999999</v>
      </c>
      <c r="E4984">
        <v>-2.95</v>
      </c>
      <c r="F4984">
        <v>-3.133</v>
      </c>
      <c r="G4984">
        <v>4.4000000000000004</v>
      </c>
      <c r="H4984">
        <v>-0.01</v>
      </c>
      <c r="I4984">
        <v>4</v>
      </c>
      <c r="J4984">
        <v>-0.14099999999999999</v>
      </c>
      <c r="K4984">
        <v>-1.135</v>
      </c>
      <c r="L4984">
        <v>-2.1320000000000001</v>
      </c>
      <c r="M4984">
        <v>-2.9660000000000002</v>
      </c>
      <c r="N4984">
        <v>-3.1619999999999999</v>
      </c>
      <c r="O4984">
        <v>1.202</v>
      </c>
      <c r="P4984">
        <v>1.2150000000000001</v>
      </c>
      <c r="Q4984">
        <v>1.2110000000000001</v>
      </c>
      <c r="R4984">
        <v>0.99</v>
      </c>
      <c r="S4984">
        <v>0.41</v>
      </c>
    </row>
    <row r="4985" spans="1:19" x14ac:dyDescent="0.3">
      <c r="A4985">
        <v>240</v>
      </c>
      <c r="B4985">
        <v>-0.10100000000000001</v>
      </c>
      <c r="C4985">
        <v>-1.123</v>
      </c>
      <c r="D4985">
        <v>-2.0939999999999999</v>
      </c>
      <c r="E4985">
        <v>-2.95</v>
      </c>
      <c r="F4985">
        <v>-3.133</v>
      </c>
      <c r="G4985">
        <v>4.4000000000000004</v>
      </c>
      <c r="H4985">
        <v>-0.01</v>
      </c>
      <c r="I4985">
        <v>4</v>
      </c>
      <c r="J4985">
        <v>-0.14000000000000001</v>
      </c>
      <c r="K4985">
        <v>-1.133</v>
      </c>
      <c r="L4985">
        <v>-2.1280000000000001</v>
      </c>
      <c r="M4985">
        <v>-2.9689999999999999</v>
      </c>
      <c r="N4985">
        <v>-3.157</v>
      </c>
      <c r="O4985">
        <v>1.198</v>
      </c>
      <c r="P4985">
        <v>1.2050000000000001</v>
      </c>
      <c r="Q4985">
        <v>1.198</v>
      </c>
      <c r="R4985">
        <v>0.997</v>
      </c>
      <c r="S4985">
        <v>0.40899999999999997</v>
      </c>
    </row>
    <row r="4986" spans="1:19" x14ac:dyDescent="0.3">
      <c r="A4986">
        <v>300</v>
      </c>
      <c r="B4986">
        <v>-0.10100000000000001</v>
      </c>
      <c r="C4986">
        <v>-1.123</v>
      </c>
      <c r="D4986">
        <v>-2.0939999999999999</v>
      </c>
      <c r="E4986">
        <v>-2.95</v>
      </c>
      <c r="F4986">
        <v>-3.133</v>
      </c>
      <c r="G4986">
        <v>4.4000000000000004</v>
      </c>
      <c r="H4986">
        <v>-0.01</v>
      </c>
      <c r="I4986">
        <v>4</v>
      </c>
      <c r="J4986">
        <v>-0.14299999999999999</v>
      </c>
      <c r="K4986">
        <v>-1.1339999999999999</v>
      </c>
      <c r="L4986">
        <v>-2.13</v>
      </c>
      <c r="M4986">
        <v>-2.9649999999999999</v>
      </c>
      <c r="N4986">
        <v>-3.153</v>
      </c>
      <c r="O4986">
        <v>1.2</v>
      </c>
      <c r="P4986">
        <v>1.2110000000000001</v>
      </c>
      <c r="Q4986">
        <v>1.2010000000000001</v>
      </c>
      <c r="R4986">
        <v>0.98299999999999998</v>
      </c>
      <c r="S4986">
        <v>0.40699999999999997</v>
      </c>
    </row>
    <row r="4987" spans="1:19" x14ac:dyDescent="0.3">
      <c r="A4987">
        <v>360</v>
      </c>
      <c r="B4987">
        <v>-0.10100000000000001</v>
      </c>
      <c r="C4987">
        <v>-1.123</v>
      </c>
      <c r="D4987">
        <v>-2.0939999999999999</v>
      </c>
      <c r="E4987">
        <v>-2.95</v>
      </c>
      <c r="F4987">
        <v>-3.133</v>
      </c>
      <c r="G4987">
        <v>4.4000000000000004</v>
      </c>
      <c r="H4987">
        <v>-0.01</v>
      </c>
      <c r="I4987">
        <v>4</v>
      </c>
      <c r="J4987">
        <v>-0.14399999999999999</v>
      </c>
      <c r="K4987">
        <v>-1.135</v>
      </c>
      <c r="L4987">
        <v>-2.1309999999999998</v>
      </c>
      <c r="M4987">
        <v>-2.9609999999999999</v>
      </c>
      <c r="N4987">
        <v>-3.149</v>
      </c>
      <c r="O4987">
        <v>1.198</v>
      </c>
      <c r="P4987">
        <v>1.2070000000000001</v>
      </c>
      <c r="Q4987">
        <v>1.206</v>
      </c>
      <c r="R4987">
        <v>0.97</v>
      </c>
      <c r="S4987">
        <v>0.40600000000000003</v>
      </c>
    </row>
    <row r="4988" spans="1:19" x14ac:dyDescent="0.3">
      <c r="A4988">
        <v>420</v>
      </c>
      <c r="B4988">
        <v>-0.10100000000000001</v>
      </c>
      <c r="C4988">
        <v>-1.123</v>
      </c>
      <c r="D4988">
        <v>-2.0939999999999999</v>
      </c>
      <c r="E4988">
        <v>-2.95</v>
      </c>
      <c r="F4988">
        <v>-3.133</v>
      </c>
      <c r="G4988">
        <v>4.4000000000000004</v>
      </c>
      <c r="H4988">
        <v>-0.01</v>
      </c>
      <c r="I4988">
        <v>4</v>
      </c>
      <c r="J4988">
        <v>-0.14499999999999999</v>
      </c>
      <c r="K4988">
        <v>-1.135</v>
      </c>
      <c r="L4988">
        <v>-2.13</v>
      </c>
      <c r="M4988">
        <v>-2.9580000000000002</v>
      </c>
      <c r="N4988">
        <v>-3.1459999999999999</v>
      </c>
      <c r="O4988">
        <v>1.198</v>
      </c>
      <c r="P4988">
        <v>1.2050000000000001</v>
      </c>
      <c r="Q4988">
        <v>1.204</v>
      </c>
      <c r="R4988">
        <v>0.96399999999999997</v>
      </c>
      <c r="S4988">
        <v>0.40500000000000003</v>
      </c>
    </row>
    <row r="4989" spans="1:19" x14ac:dyDescent="0.3">
      <c r="A4989">
        <v>480</v>
      </c>
      <c r="B4989">
        <v>-0.10100000000000001</v>
      </c>
      <c r="C4989">
        <v>-1.123</v>
      </c>
      <c r="D4989">
        <v>-2.0939999999999999</v>
      </c>
      <c r="E4989">
        <v>-2.95</v>
      </c>
      <c r="F4989">
        <v>-3.133</v>
      </c>
      <c r="G4989">
        <v>4.4000000000000004</v>
      </c>
      <c r="H4989">
        <v>-0.01</v>
      </c>
      <c r="I4989">
        <v>4</v>
      </c>
      <c r="J4989">
        <v>-0.14699999999999999</v>
      </c>
      <c r="K4989">
        <v>-1.1359999999999999</v>
      </c>
      <c r="L4989">
        <v>-2.129</v>
      </c>
      <c r="M4989">
        <v>-2.956</v>
      </c>
      <c r="N4989">
        <v>-3.141</v>
      </c>
      <c r="O4989">
        <v>1.1970000000000001</v>
      </c>
      <c r="P4989">
        <v>1.2050000000000001</v>
      </c>
      <c r="Q4989">
        <v>1.2010000000000001</v>
      </c>
      <c r="R4989">
        <v>0.95799999999999996</v>
      </c>
      <c r="S4989">
        <v>0.40400000000000003</v>
      </c>
    </row>
    <row r="4990" spans="1:19" x14ac:dyDescent="0.3">
      <c r="A4990">
        <v>540</v>
      </c>
      <c r="B4990">
        <v>-0.10100000000000001</v>
      </c>
      <c r="C4990">
        <v>-1.123</v>
      </c>
      <c r="D4990">
        <v>-2.0939999999999999</v>
      </c>
      <c r="E4990">
        <v>-2.95</v>
      </c>
      <c r="F4990">
        <v>-3.133</v>
      </c>
      <c r="G4990">
        <v>4.4000000000000004</v>
      </c>
      <c r="H4990">
        <v>-0.01</v>
      </c>
      <c r="I4990">
        <v>4</v>
      </c>
      <c r="J4990">
        <v>-0.14799999999999999</v>
      </c>
      <c r="K4990">
        <v>-1.137</v>
      </c>
      <c r="L4990">
        <v>-2.129</v>
      </c>
      <c r="M4990">
        <v>-2.9529999999999998</v>
      </c>
      <c r="N4990">
        <v>-3.137</v>
      </c>
      <c r="O4990">
        <v>1.1970000000000001</v>
      </c>
      <c r="P4990">
        <v>1.2050000000000001</v>
      </c>
      <c r="Q4990">
        <v>1.202</v>
      </c>
      <c r="R4990">
        <v>0.95399999999999996</v>
      </c>
      <c r="S4990">
        <v>0.40200000000000002</v>
      </c>
    </row>
    <row r="4991" spans="1:19" x14ac:dyDescent="0.3">
      <c r="A4991">
        <v>600</v>
      </c>
      <c r="B4991">
        <v>-0.10100000000000001</v>
      </c>
      <c r="C4991">
        <v>-1.123</v>
      </c>
      <c r="D4991">
        <v>-2.0939999999999999</v>
      </c>
      <c r="E4991">
        <v>-2.95</v>
      </c>
      <c r="F4991">
        <v>-3.133</v>
      </c>
      <c r="G4991">
        <v>4.4000000000000004</v>
      </c>
      <c r="H4991">
        <v>-0.01</v>
      </c>
      <c r="I4991">
        <v>4</v>
      </c>
      <c r="J4991">
        <v>-0.15</v>
      </c>
      <c r="K4991">
        <v>-1.1379999999999999</v>
      </c>
      <c r="L4991">
        <v>-2.13</v>
      </c>
      <c r="M4991">
        <v>-2.95</v>
      </c>
      <c r="N4991">
        <v>-3.133</v>
      </c>
      <c r="O4991">
        <v>1.196</v>
      </c>
      <c r="P4991">
        <v>1.204</v>
      </c>
      <c r="Q4991">
        <v>1.202</v>
      </c>
      <c r="R4991">
        <v>0.95099999999999996</v>
      </c>
      <c r="S4991">
        <v>0.40100000000000002</v>
      </c>
    </row>
    <row r="4993" spans="1:19" x14ac:dyDescent="0.3">
      <c r="A4993" t="s">
        <v>0</v>
      </c>
      <c r="B4993" t="s">
        <v>385</v>
      </c>
    </row>
    <row r="4994" spans="1:19" x14ac:dyDescent="0.3">
      <c r="A4994">
        <v>0</v>
      </c>
      <c r="B4994">
        <v>-0.10199999999999999</v>
      </c>
      <c r="C4994">
        <v>-1.123</v>
      </c>
      <c r="D4994">
        <v>-2.0939999999999999</v>
      </c>
      <c r="E4994">
        <v>-2.9449999999999998</v>
      </c>
      <c r="F4994">
        <v>-3.1240000000000001</v>
      </c>
      <c r="G4994">
        <v>4.4000000000000004</v>
      </c>
      <c r="H4994">
        <v>-0.01</v>
      </c>
      <c r="I4994">
        <v>4</v>
      </c>
      <c r="J4994">
        <v>-0.13400000000000001</v>
      </c>
      <c r="K4994">
        <v>-1.1339999999999999</v>
      </c>
      <c r="L4994">
        <v>-2.13</v>
      </c>
      <c r="M4994">
        <v>-2.9580000000000002</v>
      </c>
      <c r="N4994">
        <v>-3.18</v>
      </c>
      <c r="O4994">
        <v>1.198</v>
      </c>
      <c r="P4994">
        <v>1.198</v>
      </c>
      <c r="Q4994">
        <v>1.1919999999999999</v>
      </c>
      <c r="R4994">
        <v>0.96399999999999997</v>
      </c>
      <c r="S4994">
        <v>0.45800000000000002</v>
      </c>
    </row>
    <row r="4995" spans="1:19" x14ac:dyDescent="0.3">
      <c r="A4995">
        <v>60</v>
      </c>
      <c r="B4995">
        <v>-0.10199999999999999</v>
      </c>
      <c r="C4995">
        <v>-1.123</v>
      </c>
      <c r="D4995">
        <v>-2.0939999999999999</v>
      </c>
      <c r="E4995">
        <v>-2.9449999999999998</v>
      </c>
      <c r="F4995">
        <v>-3.1240000000000001</v>
      </c>
      <c r="G4995">
        <v>4.4000000000000004</v>
      </c>
      <c r="H4995">
        <v>-0.01</v>
      </c>
      <c r="I4995">
        <v>4</v>
      </c>
      <c r="J4995">
        <v>-0.13200000000000001</v>
      </c>
      <c r="K4995">
        <v>-1.1319999999999999</v>
      </c>
      <c r="L4995">
        <v>-2.1339999999999999</v>
      </c>
      <c r="M4995">
        <v>-2.964</v>
      </c>
      <c r="N4995">
        <v>-3.161</v>
      </c>
      <c r="O4995">
        <v>1.1930000000000001</v>
      </c>
      <c r="P4995">
        <v>1.21</v>
      </c>
      <c r="Q4995">
        <v>1.218</v>
      </c>
      <c r="R4995">
        <v>0.99299999999999999</v>
      </c>
      <c r="S4995">
        <v>0.41</v>
      </c>
    </row>
    <row r="4996" spans="1:19" x14ac:dyDescent="0.3">
      <c r="A4996">
        <v>120</v>
      </c>
      <c r="B4996">
        <v>-0.10199999999999999</v>
      </c>
      <c r="C4996">
        <v>-1.123</v>
      </c>
      <c r="D4996">
        <v>-2.0939999999999999</v>
      </c>
      <c r="E4996">
        <v>-2.9449999999999998</v>
      </c>
      <c r="F4996">
        <v>-3.1240000000000001</v>
      </c>
      <c r="G4996">
        <v>4.4000000000000004</v>
      </c>
      <c r="H4996">
        <v>-0.01</v>
      </c>
      <c r="I4996">
        <v>4</v>
      </c>
      <c r="J4996">
        <v>-0.13600000000000001</v>
      </c>
      <c r="K4996">
        <v>-1.131</v>
      </c>
      <c r="L4996">
        <v>-2.1269999999999998</v>
      </c>
      <c r="M4996">
        <v>-2.952</v>
      </c>
      <c r="N4996">
        <v>-3.1560000000000001</v>
      </c>
      <c r="O4996">
        <v>1.1970000000000001</v>
      </c>
      <c r="P4996">
        <v>1.2010000000000001</v>
      </c>
      <c r="Q4996">
        <v>1.194</v>
      </c>
      <c r="R4996">
        <v>0.95399999999999996</v>
      </c>
      <c r="S4996">
        <v>0.40799999999999997</v>
      </c>
    </row>
    <row r="4997" spans="1:19" x14ac:dyDescent="0.3">
      <c r="A4997">
        <v>180</v>
      </c>
      <c r="B4997">
        <v>-0.10199999999999999</v>
      </c>
      <c r="C4997">
        <v>-1.123</v>
      </c>
      <c r="D4997">
        <v>-2.0939999999999999</v>
      </c>
      <c r="E4997">
        <v>-2.9449999999999998</v>
      </c>
      <c r="F4997">
        <v>-3.1240000000000001</v>
      </c>
      <c r="G4997">
        <v>4.4000000000000004</v>
      </c>
      <c r="H4997">
        <v>-0.01</v>
      </c>
      <c r="I4997">
        <v>4</v>
      </c>
      <c r="J4997">
        <v>-0.14099999999999999</v>
      </c>
      <c r="K4997">
        <v>-1.1339999999999999</v>
      </c>
      <c r="L4997">
        <v>-2.1320000000000001</v>
      </c>
      <c r="M4997">
        <v>-2.9609999999999999</v>
      </c>
      <c r="N4997">
        <v>-3.153</v>
      </c>
      <c r="O4997">
        <v>1.202</v>
      </c>
      <c r="P4997">
        <v>1.2150000000000001</v>
      </c>
      <c r="Q4997">
        <v>1.21</v>
      </c>
      <c r="R4997">
        <v>0.98399999999999999</v>
      </c>
      <c r="S4997">
        <v>0.40699999999999997</v>
      </c>
    </row>
    <row r="4998" spans="1:19" x14ac:dyDescent="0.3">
      <c r="A4998">
        <v>240</v>
      </c>
      <c r="B4998">
        <v>-0.10199999999999999</v>
      </c>
      <c r="C4998">
        <v>-1.123</v>
      </c>
      <c r="D4998">
        <v>-2.0939999999999999</v>
      </c>
      <c r="E4998">
        <v>-2.9449999999999998</v>
      </c>
      <c r="F4998">
        <v>-3.1240000000000001</v>
      </c>
      <c r="G4998">
        <v>4.4000000000000004</v>
      </c>
      <c r="H4998">
        <v>-0.01</v>
      </c>
      <c r="I4998">
        <v>4</v>
      </c>
      <c r="J4998">
        <v>-0.14000000000000001</v>
      </c>
      <c r="K4998">
        <v>-1.133</v>
      </c>
      <c r="L4998">
        <v>-2.1280000000000001</v>
      </c>
      <c r="M4998">
        <v>-2.9630000000000001</v>
      </c>
      <c r="N4998">
        <v>-3.1480000000000001</v>
      </c>
      <c r="O4998">
        <v>1.198</v>
      </c>
      <c r="P4998">
        <v>1.2050000000000001</v>
      </c>
      <c r="Q4998">
        <v>1.1970000000000001</v>
      </c>
      <c r="R4998">
        <v>0.99</v>
      </c>
      <c r="S4998">
        <v>0.40600000000000003</v>
      </c>
    </row>
    <row r="4999" spans="1:19" x14ac:dyDescent="0.3">
      <c r="A4999">
        <v>300</v>
      </c>
      <c r="B4999">
        <v>-0.10199999999999999</v>
      </c>
      <c r="C4999">
        <v>-1.123</v>
      </c>
      <c r="D4999">
        <v>-2.0939999999999999</v>
      </c>
      <c r="E4999">
        <v>-2.9449999999999998</v>
      </c>
      <c r="F4999">
        <v>-3.1240000000000001</v>
      </c>
      <c r="G4999">
        <v>4.4000000000000004</v>
      </c>
      <c r="H4999">
        <v>-0.01</v>
      </c>
      <c r="I4999">
        <v>4</v>
      </c>
      <c r="J4999">
        <v>-0.14299999999999999</v>
      </c>
      <c r="K4999">
        <v>-1.1339999999999999</v>
      </c>
      <c r="L4999">
        <v>-2.129</v>
      </c>
      <c r="M4999">
        <v>-2.96</v>
      </c>
      <c r="N4999">
        <v>-3.1429999999999998</v>
      </c>
      <c r="O4999">
        <v>1.2</v>
      </c>
      <c r="P4999">
        <v>1.2110000000000001</v>
      </c>
      <c r="Q4999">
        <v>1.2010000000000001</v>
      </c>
      <c r="R4999">
        <v>0.97599999999999998</v>
      </c>
      <c r="S4999">
        <v>0.40400000000000003</v>
      </c>
    </row>
    <row r="5000" spans="1:19" x14ac:dyDescent="0.3">
      <c r="A5000">
        <v>360</v>
      </c>
      <c r="B5000">
        <v>-0.10199999999999999</v>
      </c>
      <c r="C5000">
        <v>-1.123</v>
      </c>
      <c r="D5000">
        <v>-2.0939999999999999</v>
      </c>
      <c r="E5000">
        <v>-2.9449999999999998</v>
      </c>
      <c r="F5000">
        <v>-3.1240000000000001</v>
      </c>
      <c r="G5000">
        <v>4.4000000000000004</v>
      </c>
      <c r="H5000">
        <v>-0.01</v>
      </c>
      <c r="I5000">
        <v>4</v>
      </c>
      <c r="J5000">
        <v>-0.14399999999999999</v>
      </c>
      <c r="K5000">
        <v>-1.135</v>
      </c>
      <c r="L5000">
        <v>-2.1309999999999998</v>
      </c>
      <c r="M5000">
        <v>-2.956</v>
      </c>
      <c r="N5000">
        <v>-3.14</v>
      </c>
      <c r="O5000">
        <v>1.198</v>
      </c>
      <c r="P5000">
        <v>1.2070000000000001</v>
      </c>
      <c r="Q5000">
        <v>1.206</v>
      </c>
      <c r="R5000">
        <v>0.96299999999999997</v>
      </c>
      <c r="S5000">
        <v>0.40300000000000002</v>
      </c>
    </row>
    <row r="5001" spans="1:19" x14ac:dyDescent="0.3">
      <c r="A5001">
        <v>420</v>
      </c>
      <c r="B5001">
        <v>-0.10199999999999999</v>
      </c>
      <c r="C5001">
        <v>-1.123</v>
      </c>
      <c r="D5001">
        <v>-2.0939999999999999</v>
      </c>
      <c r="E5001">
        <v>-2.9449999999999998</v>
      </c>
      <c r="F5001">
        <v>-3.1240000000000001</v>
      </c>
      <c r="G5001">
        <v>4.4000000000000004</v>
      </c>
      <c r="H5001">
        <v>-0.01</v>
      </c>
      <c r="I5001">
        <v>4</v>
      </c>
      <c r="J5001">
        <v>-0.14499999999999999</v>
      </c>
      <c r="K5001">
        <v>-1.135</v>
      </c>
      <c r="L5001">
        <v>-2.13</v>
      </c>
      <c r="M5001">
        <v>-2.9529999999999998</v>
      </c>
      <c r="N5001">
        <v>-3.1360000000000001</v>
      </c>
      <c r="O5001">
        <v>1.198</v>
      </c>
      <c r="P5001">
        <v>1.2050000000000001</v>
      </c>
      <c r="Q5001">
        <v>1.204</v>
      </c>
      <c r="R5001">
        <v>0.95699999999999996</v>
      </c>
      <c r="S5001">
        <v>0.40200000000000002</v>
      </c>
    </row>
    <row r="5002" spans="1:19" x14ac:dyDescent="0.3">
      <c r="A5002">
        <v>480</v>
      </c>
      <c r="B5002">
        <v>-0.10199999999999999</v>
      </c>
      <c r="C5002">
        <v>-1.123</v>
      </c>
      <c r="D5002">
        <v>-2.0939999999999999</v>
      </c>
      <c r="E5002">
        <v>-2.9449999999999998</v>
      </c>
      <c r="F5002">
        <v>-3.1240000000000001</v>
      </c>
      <c r="G5002">
        <v>4.4000000000000004</v>
      </c>
      <c r="H5002">
        <v>-0.01</v>
      </c>
      <c r="I5002">
        <v>4</v>
      </c>
      <c r="J5002">
        <v>-0.14699999999999999</v>
      </c>
      <c r="K5002">
        <v>-1.1359999999999999</v>
      </c>
      <c r="L5002">
        <v>-2.129</v>
      </c>
      <c r="M5002">
        <v>-2.95</v>
      </c>
      <c r="N5002">
        <v>-3.1320000000000001</v>
      </c>
      <c r="O5002">
        <v>1.1970000000000001</v>
      </c>
      <c r="P5002">
        <v>1.2050000000000001</v>
      </c>
      <c r="Q5002">
        <v>1.2010000000000001</v>
      </c>
      <c r="R5002">
        <v>0.95199999999999996</v>
      </c>
      <c r="S5002">
        <v>0.4</v>
      </c>
    </row>
    <row r="5003" spans="1:19" x14ac:dyDescent="0.3">
      <c r="A5003">
        <v>540</v>
      </c>
      <c r="B5003">
        <v>-0.10199999999999999</v>
      </c>
      <c r="C5003">
        <v>-1.123</v>
      </c>
      <c r="D5003">
        <v>-2.0939999999999999</v>
      </c>
      <c r="E5003">
        <v>-2.9449999999999998</v>
      </c>
      <c r="F5003">
        <v>-3.1240000000000001</v>
      </c>
      <c r="G5003">
        <v>4.4000000000000004</v>
      </c>
      <c r="H5003">
        <v>-0.01</v>
      </c>
      <c r="I5003">
        <v>4</v>
      </c>
      <c r="J5003">
        <v>-0.14799999999999999</v>
      </c>
      <c r="K5003">
        <v>-1.137</v>
      </c>
      <c r="L5003">
        <v>-2.129</v>
      </c>
      <c r="M5003">
        <v>-2.948</v>
      </c>
      <c r="N5003">
        <v>-3.1280000000000001</v>
      </c>
      <c r="O5003">
        <v>1.1970000000000001</v>
      </c>
      <c r="P5003">
        <v>1.2050000000000001</v>
      </c>
      <c r="Q5003">
        <v>1.2010000000000001</v>
      </c>
      <c r="R5003">
        <v>0.94799999999999995</v>
      </c>
      <c r="S5003">
        <v>0.39900000000000002</v>
      </c>
    </row>
    <row r="5004" spans="1:19" x14ac:dyDescent="0.3">
      <c r="A5004">
        <v>600</v>
      </c>
      <c r="B5004">
        <v>-0.10199999999999999</v>
      </c>
      <c r="C5004">
        <v>-1.123</v>
      </c>
      <c r="D5004">
        <v>-2.0939999999999999</v>
      </c>
      <c r="E5004">
        <v>-2.9449999999999998</v>
      </c>
      <c r="F5004">
        <v>-3.1240000000000001</v>
      </c>
      <c r="G5004">
        <v>4.4000000000000004</v>
      </c>
      <c r="H5004">
        <v>-0.01</v>
      </c>
      <c r="I5004">
        <v>4</v>
      </c>
      <c r="J5004">
        <v>-0.15</v>
      </c>
      <c r="K5004">
        <v>-1.1379999999999999</v>
      </c>
      <c r="L5004">
        <v>-2.13</v>
      </c>
      <c r="M5004">
        <v>-2.9449999999999998</v>
      </c>
      <c r="N5004">
        <v>-3.1240000000000001</v>
      </c>
      <c r="O5004">
        <v>1.196</v>
      </c>
      <c r="P5004">
        <v>1.204</v>
      </c>
      <c r="Q5004">
        <v>1.202</v>
      </c>
      <c r="R5004">
        <v>0.94499999999999995</v>
      </c>
      <c r="S5004">
        <v>0.39800000000000002</v>
      </c>
    </row>
    <row r="5006" spans="1:19" x14ac:dyDescent="0.3">
      <c r="A5006" t="s">
        <v>0</v>
      </c>
      <c r="B5006" t="s">
        <v>386</v>
      </c>
    </row>
    <row r="5007" spans="1:19" x14ac:dyDescent="0.3">
      <c r="A5007">
        <v>0</v>
      </c>
      <c r="B5007">
        <v>-0.10199999999999999</v>
      </c>
      <c r="C5007">
        <v>-1.123</v>
      </c>
      <c r="D5007">
        <v>-2.0939999999999999</v>
      </c>
      <c r="E5007">
        <v>-2.9390000000000001</v>
      </c>
      <c r="F5007">
        <v>-3.1139999999999999</v>
      </c>
      <c r="G5007">
        <v>4.4000000000000004</v>
      </c>
      <c r="H5007">
        <v>-0.01</v>
      </c>
      <c r="I5007">
        <v>4</v>
      </c>
      <c r="J5007">
        <v>-0.13400000000000001</v>
      </c>
      <c r="K5007">
        <v>-1.1339999999999999</v>
      </c>
      <c r="L5007">
        <v>-2.13</v>
      </c>
      <c r="M5007">
        <v>-2.9529999999999998</v>
      </c>
      <c r="N5007">
        <v>-3.17</v>
      </c>
      <c r="O5007">
        <v>1.198</v>
      </c>
      <c r="P5007">
        <v>1.198</v>
      </c>
      <c r="Q5007">
        <v>1.1919999999999999</v>
      </c>
      <c r="R5007">
        <v>0.95899999999999996</v>
      </c>
      <c r="S5007">
        <v>0.45400000000000001</v>
      </c>
    </row>
    <row r="5008" spans="1:19" x14ac:dyDescent="0.3">
      <c r="A5008">
        <v>60</v>
      </c>
      <c r="B5008">
        <v>-0.10199999999999999</v>
      </c>
      <c r="C5008">
        <v>-1.123</v>
      </c>
      <c r="D5008">
        <v>-2.0939999999999999</v>
      </c>
      <c r="E5008">
        <v>-2.9390000000000001</v>
      </c>
      <c r="F5008">
        <v>-3.1139999999999999</v>
      </c>
      <c r="G5008">
        <v>4.4000000000000004</v>
      </c>
      <c r="H5008">
        <v>-0.01</v>
      </c>
      <c r="I5008">
        <v>4</v>
      </c>
      <c r="J5008">
        <v>-0.13200000000000001</v>
      </c>
      <c r="K5008">
        <v>-1.133</v>
      </c>
      <c r="L5008">
        <v>-2.1339999999999999</v>
      </c>
      <c r="M5008">
        <v>-2.9580000000000002</v>
      </c>
      <c r="N5008">
        <v>-3.1509999999999998</v>
      </c>
      <c r="O5008">
        <v>1.1930000000000001</v>
      </c>
      <c r="P5008">
        <v>1.21</v>
      </c>
      <c r="Q5008">
        <v>1.218</v>
      </c>
      <c r="R5008">
        <v>0.98699999999999999</v>
      </c>
      <c r="S5008">
        <v>0.40699999999999997</v>
      </c>
    </row>
    <row r="5009" spans="1:19" x14ac:dyDescent="0.3">
      <c r="A5009">
        <v>120</v>
      </c>
      <c r="B5009">
        <v>-0.10199999999999999</v>
      </c>
      <c r="C5009">
        <v>-1.123</v>
      </c>
      <c r="D5009">
        <v>-2.0939999999999999</v>
      </c>
      <c r="E5009">
        <v>-2.9390000000000001</v>
      </c>
      <c r="F5009">
        <v>-3.1139999999999999</v>
      </c>
      <c r="G5009">
        <v>4.4000000000000004</v>
      </c>
      <c r="H5009">
        <v>-0.01</v>
      </c>
      <c r="I5009">
        <v>4</v>
      </c>
      <c r="J5009">
        <v>-0.13600000000000001</v>
      </c>
      <c r="K5009">
        <v>-1.131</v>
      </c>
      <c r="L5009">
        <v>-2.1269999999999998</v>
      </c>
      <c r="M5009">
        <v>-2.9470000000000001</v>
      </c>
      <c r="N5009">
        <v>-3.1459999999999999</v>
      </c>
      <c r="O5009">
        <v>1.1970000000000001</v>
      </c>
      <c r="P5009">
        <v>1.2010000000000001</v>
      </c>
      <c r="Q5009">
        <v>1.194</v>
      </c>
      <c r="R5009">
        <v>0.94899999999999995</v>
      </c>
      <c r="S5009">
        <v>0.40500000000000003</v>
      </c>
    </row>
    <row r="5010" spans="1:19" x14ac:dyDescent="0.3">
      <c r="A5010">
        <v>180</v>
      </c>
      <c r="B5010">
        <v>-0.10199999999999999</v>
      </c>
      <c r="C5010">
        <v>-1.123</v>
      </c>
      <c r="D5010">
        <v>-2.0939999999999999</v>
      </c>
      <c r="E5010">
        <v>-2.9390000000000001</v>
      </c>
      <c r="F5010">
        <v>-3.1139999999999999</v>
      </c>
      <c r="G5010">
        <v>4.4000000000000004</v>
      </c>
      <c r="H5010">
        <v>-0.01</v>
      </c>
      <c r="I5010">
        <v>4</v>
      </c>
      <c r="J5010">
        <v>-0.14099999999999999</v>
      </c>
      <c r="K5010">
        <v>-1.1339999999999999</v>
      </c>
      <c r="L5010">
        <v>-2.1320000000000001</v>
      </c>
      <c r="M5010">
        <v>-2.9550000000000001</v>
      </c>
      <c r="N5010">
        <v>-3.1419999999999999</v>
      </c>
      <c r="O5010">
        <v>1.202</v>
      </c>
      <c r="P5010">
        <v>1.2150000000000001</v>
      </c>
      <c r="Q5010">
        <v>1.21</v>
      </c>
      <c r="R5010">
        <v>0.97799999999999998</v>
      </c>
      <c r="S5010">
        <v>0.40400000000000003</v>
      </c>
    </row>
    <row r="5011" spans="1:19" x14ac:dyDescent="0.3">
      <c r="A5011">
        <v>240</v>
      </c>
      <c r="B5011">
        <v>-0.10199999999999999</v>
      </c>
      <c r="C5011">
        <v>-1.123</v>
      </c>
      <c r="D5011">
        <v>-2.0939999999999999</v>
      </c>
      <c r="E5011">
        <v>-2.9390000000000001</v>
      </c>
      <c r="F5011">
        <v>-3.1139999999999999</v>
      </c>
      <c r="G5011">
        <v>4.4000000000000004</v>
      </c>
      <c r="H5011">
        <v>-0.01</v>
      </c>
      <c r="I5011">
        <v>4</v>
      </c>
      <c r="J5011">
        <v>-0.14000000000000001</v>
      </c>
      <c r="K5011">
        <v>-1.133</v>
      </c>
      <c r="L5011">
        <v>-2.1280000000000001</v>
      </c>
      <c r="M5011">
        <v>-2.9580000000000002</v>
      </c>
      <c r="N5011">
        <v>-3.1379999999999999</v>
      </c>
      <c r="O5011">
        <v>1.198</v>
      </c>
      <c r="P5011">
        <v>1.2050000000000001</v>
      </c>
      <c r="Q5011">
        <v>1.1970000000000001</v>
      </c>
      <c r="R5011">
        <v>0.98399999999999999</v>
      </c>
      <c r="S5011">
        <v>0.40300000000000002</v>
      </c>
    </row>
    <row r="5012" spans="1:19" x14ac:dyDescent="0.3">
      <c r="A5012">
        <v>300</v>
      </c>
      <c r="B5012">
        <v>-0.10199999999999999</v>
      </c>
      <c r="C5012">
        <v>-1.123</v>
      </c>
      <c r="D5012">
        <v>-2.0939999999999999</v>
      </c>
      <c r="E5012">
        <v>-2.9390000000000001</v>
      </c>
      <c r="F5012">
        <v>-3.1139999999999999</v>
      </c>
      <c r="G5012">
        <v>4.4000000000000004</v>
      </c>
      <c r="H5012">
        <v>-0.01</v>
      </c>
      <c r="I5012">
        <v>4</v>
      </c>
      <c r="J5012">
        <v>-0.14299999999999999</v>
      </c>
      <c r="K5012">
        <v>-1.1339999999999999</v>
      </c>
      <c r="L5012">
        <v>-2.129</v>
      </c>
      <c r="M5012">
        <v>-2.9540000000000002</v>
      </c>
      <c r="N5012">
        <v>-3.1339999999999999</v>
      </c>
      <c r="O5012">
        <v>1.2</v>
      </c>
      <c r="P5012">
        <v>1.2110000000000001</v>
      </c>
      <c r="Q5012">
        <v>1.2010000000000001</v>
      </c>
      <c r="R5012">
        <v>0.96899999999999997</v>
      </c>
      <c r="S5012">
        <v>0.40100000000000002</v>
      </c>
    </row>
    <row r="5013" spans="1:19" x14ac:dyDescent="0.3">
      <c r="A5013">
        <v>360</v>
      </c>
      <c r="B5013">
        <v>-0.10199999999999999</v>
      </c>
      <c r="C5013">
        <v>-1.123</v>
      </c>
      <c r="D5013">
        <v>-2.0939999999999999</v>
      </c>
      <c r="E5013">
        <v>-2.9390000000000001</v>
      </c>
      <c r="F5013">
        <v>-3.1139999999999999</v>
      </c>
      <c r="G5013">
        <v>4.4000000000000004</v>
      </c>
      <c r="H5013">
        <v>-0.01</v>
      </c>
      <c r="I5013">
        <v>4</v>
      </c>
      <c r="J5013">
        <v>-0.14399999999999999</v>
      </c>
      <c r="K5013">
        <v>-1.135</v>
      </c>
      <c r="L5013">
        <v>-2.13</v>
      </c>
      <c r="M5013">
        <v>-2.95</v>
      </c>
      <c r="N5013">
        <v>-3.13</v>
      </c>
      <c r="O5013">
        <v>1.198</v>
      </c>
      <c r="P5013">
        <v>1.2070000000000001</v>
      </c>
      <c r="Q5013">
        <v>1.206</v>
      </c>
      <c r="R5013">
        <v>0.95599999999999996</v>
      </c>
      <c r="S5013">
        <v>0.4</v>
      </c>
    </row>
    <row r="5014" spans="1:19" x14ac:dyDescent="0.3">
      <c r="A5014">
        <v>420</v>
      </c>
      <c r="B5014">
        <v>-0.10199999999999999</v>
      </c>
      <c r="C5014">
        <v>-1.123</v>
      </c>
      <c r="D5014">
        <v>-2.0939999999999999</v>
      </c>
      <c r="E5014">
        <v>-2.9390000000000001</v>
      </c>
      <c r="F5014">
        <v>-3.1139999999999999</v>
      </c>
      <c r="G5014">
        <v>4.4000000000000004</v>
      </c>
      <c r="H5014">
        <v>-0.01</v>
      </c>
      <c r="I5014">
        <v>4</v>
      </c>
      <c r="J5014">
        <v>-0.14499999999999999</v>
      </c>
      <c r="K5014">
        <v>-1.135</v>
      </c>
      <c r="L5014">
        <v>-2.13</v>
      </c>
      <c r="M5014">
        <v>-2.9470000000000001</v>
      </c>
      <c r="N5014">
        <v>-3.1259999999999999</v>
      </c>
      <c r="O5014">
        <v>1.198</v>
      </c>
      <c r="P5014">
        <v>1.2050000000000001</v>
      </c>
      <c r="Q5014">
        <v>1.2030000000000001</v>
      </c>
      <c r="R5014">
        <v>0.95</v>
      </c>
      <c r="S5014">
        <v>0.39900000000000002</v>
      </c>
    </row>
    <row r="5015" spans="1:19" x14ac:dyDescent="0.3">
      <c r="A5015">
        <v>480</v>
      </c>
      <c r="B5015">
        <v>-0.10199999999999999</v>
      </c>
      <c r="C5015">
        <v>-1.123</v>
      </c>
      <c r="D5015">
        <v>-2.0939999999999999</v>
      </c>
      <c r="E5015">
        <v>-2.9390000000000001</v>
      </c>
      <c r="F5015">
        <v>-3.1139999999999999</v>
      </c>
      <c r="G5015">
        <v>4.4000000000000004</v>
      </c>
      <c r="H5015">
        <v>-0.01</v>
      </c>
      <c r="I5015">
        <v>4</v>
      </c>
      <c r="J5015">
        <v>-0.14699999999999999</v>
      </c>
      <c r="K5015">
        <v>-1.1359999999999999</v>
      </c>
      <c r="L5015">
        <v>-2.129</v>
      </c>
      <c r="M5015">
        <v>-2.9449999999999998</v>
      </c>
      <c r="N5015">
        <v>-3.1219999999999999</v>
      </c>
      <c r="O5015">
        <v>1.1970000000000001</v>
      </c>
      <c r="P5015">
        <v>1.2050000000000001</v>
      </c>
      <c r="Q5015">
        <v>1.2010000000000001</v>
      </c>
      <c r="R5015">
        <v>0.94499999999999995</v>
      </c>
      <c r="S5015">
        <v>0.39800000000000002</v>
      </c>
    </row>
    <row r="5016" spans="1:19" x14ac:dyDescent="0.3">
      <c r="A5016">
        <v>540</v>
      </c>
      <c r="B5016">
        <v>-0.10199999999999999</v>
      </c>
      <c r="C5016">
        <v>-1.123</v>
      </c>
      <c r="D5016">
        <v>-2.0939999999999999</v>
      </c>
      <c r="E5016">
        <v>-2.9390000000000001</v>
      </c>
      <c r="F5016">
        <v>-3.1139999999999999</v>
      </c>
      <c r="G5016">
        <v>4.4000000000000004</v>
      </c>
      <c r="H5016">
        <v>-0.01</v>
      </c>
      <c r="I5016">
        <v>4</v>
      </c>
      <c r="J5016">
        <v>-0.14799999999999999</v>
      </c>
      <c r="K5016">
        <v>-1.137</v>
      </c>
      <c r="L5016">
        <v>-2.129</v>
      </c>
      <c r="M5016">
        <v>-2.9420000000000002</v>
      </c>
      <c r="N5016">
        <v>-3.1179999999999999</v>
      </c>
      <c r="O5016">
        <v>1.1970000000000001</v>
      </c>
      <c r="P5016">
        <v>1.2050000000000001</v>
      </c>
      <c r="Q5016">
        <v>1.2010000000000001</v>
      </c>
      <c r="R5016">
        <v>0.94199999999999995</v>
      </c>
      <c r="S5016">
        <v>0.39600000000000002</v>
      </c>
    </row>
    <row r="5017" spans="1:19" x14ac:dyDescent="0.3">
      <c r="A5017">
        <v>600</v>
      </c>
      <c r="B5017">
        <v>-0.10199999999999999</v>
      </c>
      <c r="C5017">
        <v>-1.123</v>
      </c>
      <c r="D5017">
        <v>-2.0939999999999999</v>
      </c>
      <c r="E5017">
        <v>-2.9390000000000001</v>
      </c>
      <c r="F5017">
        <v>-3.1139999999999999</v>
      </c>
      <c r="G5017">
        <v>4.4000000000000004</v>
      </c>
      <c r="H5017">
        <v>-0.01</v>
      </c>
      <c r="I5017">
        <v>4</v>
      </c>
      <c r="J5017">
        <v>-0.15</v>
      </c>
      <c r="K5017">
        <v>-1.1379999999999999</v>
      </c>
      <c r="L5017">
        <v>-2.129</v>
      </c>
      <c r="M5017">
        <v>-2.9390000000000001</v>
      </c>
      <c r="N5017">
        <v>-3.1139999999999999</v>
      </c>
      <c r="O5017">
        <v>1.196</v>
      </c>
      <c r="P5017">
        <v>1.204</v>
      </c>
      <c r="Q5017">
        <v>1.202</v>
      </c>
      <c r="R5017">
        <v>0.93799999999999994</v>
      </c>
      <c r="S5017">
        <v>0.39500000000000002</v>
      </c>
    </row>
    <row r="5019" spans="1:19" x14ac:dyDescent="0.3">
      <c r="A5019" t="s">
        <v>0</v>
      </c>
      <c r="B5019" t="s">
        <v>387</v>
      </c>
    </row>
    <row r="5020" spans="1:19" x14ac:dyDescent="0.3">
      <c r="A5020">
        <v>0</v>
      </c>
      <c r="B5020">
        <v>-0.10199999999999999</v>
      </c>
      <c r="C5020">
        <v>-1.123</v>
      </c>
      <c r="D5020">
        <v>-2.0939999999999999</v>
      </c>
      <c r="E5020">
        <v>-2.9340000000000002</v>
      </c>
      <c r="F5020">
        <v>-3.105</v>
      </c>
      <c r="G5020">
        <v>4.4000000000000004</v>
      </c>
      <c r="H5020">
        <v>-0.01</v>
      </c>
      <c r="I5020">
        <v>4</v>
      </c>
      <c r="J5020">
        <v>-0.13400000000000001</v>
      </c>
      <c r="K5020">
        <v>-1.1339999999999999</v>
      </c>
      <c r="L5020">
        <v>-2.129</v>
      </c>
      <c r="M5020">
        <v>-2.9470000000000001</v>
      </c>
      <c r="N5020">
        <v>-3.16</v>
      </c>
      <c r="O5020">
        <v>1.198</v>
      </c>
      <c r="P5020">
        <v>1.198</v>
      </c>
      <c r="Q5020">
        <v>1.1919999999999999</v>
      </c>
      <c r="R5020">
        <v>0.95299999999999996</v>
      </c>
      <c r="S5020">
        <v>0.45</v>
      </c>
    </row>
    <row r="5021" spans="1:19" x14ac:dyDescent="0.3">
      <c r="A5021">
        <v>60</v>
      </c>
      <c r="B5021">
        <v>-0.10199999999999999</v>
      </c>
      <c r="C5021">
        <v>-1.123</v>
      </c>
      <c r="D5021">
        <v>-2.0939999999999999</v>
      </c>
      <c r="E5021">
        <v>-2.9340000000000002</v>
      </c>
      <c r="F5021">
        <v>-3.105</v>
      </c>
      <c r="G5021">
        <v>4.4000000000000004</v>
      </c>
      <c r="H5021">
        <v>-0.01</v>
      </c>
      <c r="I5021">
        <v>4</v>
      </c>
      <c r="J5021">
        <v>-0.13200000000000001</v>
      </c>
      <c r="K5021">
        <v>-1.133</v>
      </c>
      <c r="L5021">
        <v>-2.1339999999999999</v>
      </c>
      <c r="M5021">
        <v>-2.9529999999999998</v>
      </c>
      <c r="N5021">
        <v>-3.141</v>
      </c>
      <c r="O5021">
        <v>1.1930000000000001</v>
      </c>
      <c r="P5021">
        <v>1.21</v>
      </c>
      <c r="Q5021">
        <v>1.218</v>
      </c>
      <c r="R5021">
        <v>0.98</v>
      </c>
      <c r="S5021">
        <v>0.40400000000000003</v>
      </c>
    </row>
    <row r="5022" spans="1:19" x14ac:dyDescent="0.3">
      <c r="A5022">
        <v>120</v>
      </c>
      <c r="B5022">
        <v>-0.10199999999999999</v>
      </c>
      <c r="C5022">
        <v>-1.123</v>
      </c>
      <c r="D5022">
        <v>-2.0939999999999999</v>
      </c>
      <c r="E5022">
        <v>-2.9340000000000002</v>
      </c>
      <c r="F5022">
        <v>-3.105</v>
      </c>
      <c r="G5022">
        <v>4.4000000000000004</v>
      </c>
      <c r="H5022">
        <v>-0.01</v>
      </c>
      <c r="I5022">
        <v>4</v>
      </c>
      <c r="J5022">
        <v>-0.13600000000000001</v>
      </c>
      <c r="K5022">
        <v>-1.131</v>
      </c>
      <c r="L5022">
        <v>-2.1269999999999998</v>
      </c>
      <c r="M5022">
        <v>-2.9420000000000002</v>
      </c>
      <c r="N5022">
        <v>-3.1360000000000001</v>
      </c>
      <c r="O5022">
        <v>1.1970000000000001</v>
      </c>
      <c r="P5022">
        <v>1.2010000000000001</v>
      </c>
      <c r="Q5022">
        <v>1.194</v>
      </c>
      <c r="R5022">
        <v>0.94399999999999995</v>
      </c>
      <c r="S5022">
        <v>0.40200000000000002</v>
      </c>
    </row>
    <row r="5023" spans="1:19" x14ac:dyDescent="0.3">
      <c r="A5023">
        <v>180</v>
      </c>
      <c r="B5023">
        <v>-0.10199999999999999</v>
      </c>
      <c r="C5023">
        <v>-1.123</v>
      </c>
      <c r="D5023">
        <v>-2.0939999999999999</v>
      </c>
      <c r="E5023">
        <v>-2.9340000000000002</v>
      </c>
      <c r="F5023">
        <v>-3.105</v>
      </c>
      <c r="G5023">
        <v>4.4000000000000004</v>
      </c>
      <c r="H5023">
        <v>-0.01</v>
      </c>
      <c r="I5023">
        <v>4</v>
      </c>
      <c r="J5023">
        <v>-0.14099999999999999</v>
      </c>
      <c r="K5023">
        <v>-1.1339999999999999</v>
      </c>
      <c r="L5023">
        <v>-2.1309999999999998</v>
      </c>
      <c r="M5023">
        <v>-2.95</v>
      </c>
      <c r="N5023">
        <v>-3.133</v>
      </c>
      <c r="O5023">
        <v>1.202</v>
      </c>
      <c r="P5023">
        <v>1.2150000000000001</v>
      </c>
      <c r="Q5023">
        <v>1.21</v>
      </c>
      <c r="R5023">
        <v>0.97099999999999997</v>
      </c>
      <c r="S5023">
        <v>0.40100000000000002</v>
      </c>
    </row>
    <row r="5024" spans="1:19" x14ac:dyDescent="0.3">
      <c r="A5024">
        <v>240</v>
      </c>
      <c r="B5024">
        <v>-0.10199999999999999</v>
      </c>
      <c r="C5024">
        <v>-1.123</v>
      </c>
      <c r="D5024">
        <v>-2.0939999999999999</v>
      </c>
      <c r="E5024">
        <v>-2.9340000000000002</v>
      </c>
      <c r="F5024">
        <v>-3.105</v>
      </c>
      <c r="G5024">
        <v>4.4000000000000004</v>
      </c>
      <c r="H5024">
        <v>-0.01</v>
      </c>
      <c r="I5024">
        <v>4</v>
      </c>
      <c r="J5024">
        <v>-0.14099999999999999</v>
      </c>
      <c r="K5024">
        <v>-1.133</v>
      </c>
      <c r="L5024">
        <v>-2.1280000000000001</v>
      </c>
      <c r="M5024">
        <v>-2.9529999999999998</v>
      </c>
      <c r="N5024">
        <v>-3.1280000000000001</v>
      </c>
      <c r="O5024">
        <v>1.198</v>
      </c>
      <c r="P5024">
        <v>1.2050000000000001</v>
      </c>
      <c r="Q5024">
        <v>1.196</v>
      </c>
      <c r="R5024">
        <v>0.97699999999999998</v>
      </c>
      <c r="S5024">
        <v>0.39900000000000002</v>
      </c>
    </row>
    <row r="5025" spans="1:19" x14ac:dyDescent="0.3">
      <c r="A5025">
        <v>300</v>
      </c>
      <c r="B5025">
        <v>-0.10199999999999999</v>
      </c>
      <c r="C5025">
        <v>-1.123</v>
      </c>
      <c r="D5025">
        <v>-2.0939999999999999</v>
      </c>
      <c r="E5025">
        <v>-2.9340000000000002</v>
      </c>
      <c r="F5025">
        <v>-3.105</v>
      </c>
      <c r="G5025">
        <v>4.4000000000000004</v>
      </c>
      <c r="H5025">
        <v>-0.01</v>
      </c>
      <c r="I5025">
        <v>4</v>
      </c>
      <c r="J5025">
        <v>-0.14299999999999999</v>
      </c>
      <c r="K5025">
        <v>-1.1339999999999999</v>
      </c>
      <c r="L5025">
        <v>-2.129</v>
      </c>
      <c r="M5025">
        <v>-2.9489999999999998</v>
      </c>
      <c r="N5025">
        <v>-3.1240000000000001</v>
      </c>
      <c r="O5025">
        <v>1.2</v>
      </c>
      <c r="P5025">
        <v>1.2110000000000001</v>
      </c>
      <c r="Q5025">
        <v>1.2</v>
      </c>
      <c r="R5025">
        <v>0.96199999999999997</v>
      </c>
      <c r="S5025">
        <v>0.39800000000000002</v>
      </c>
    </row>
    <row r="5026" spans="1:19" x14ac:dyDescent="0.3">
      <c r="A5026">
        <v>360</v>
      </c>
      <c r="B5026">
        <v>-0.10199999999999999</v>
      </c>
      <c r="C5026">
        <v>-1.123</v>
      </c>
      <c r="D5026">
        <v>-2.0939999999999999</v>
      </c>
      <c r="E5026">
        <v>-2.9340000000000002</v>
      </c>
      <c r="F5026">
        <v>-3.105</v>
      </c>
      <c r="G5026">
        <v>4.4000000000000004</v>
      </c>
      <c r="H5026">
        <v>-0.01</v>
      </c>
      <c r="I5026">
        <v>4</v>
      </c>
      <c r="J5026">
        <v>-0.14399999999999999</v>
      </c>
      <c r="K5026">
        <v>-1.135</v>
      </c>
      <c r="L5026">
        <v>-2.13</v>
      </c>
      <c r="M5026">
        <v>-2.9449999999999998</v>
      </c>
      <c r="N5026">
        <v>-3.12</v>
      </c>
      <c r="O5026">
        <v>1.198</v>
      </c>
      <c r="P5026">
        <v>1.2070000000000001</v>
      </c>
      <c r="Q5026">
        <v>1.206</v>
      </c>
      <c r="R5026">
        <v>0.95</v>
      </c>
      <c r="S5026">
        <v>0.39700000000000002</v>
      </c>
    </row>
    <row r="5027" spans="1:19" x14ac:dyDescent="0.3">
      <c r="A5027">
        <v>420</v>
      </c>
      <c r="B5027">
        <v>-0.10199999999999999</v>
      </c>
      <c r="C5027">
        <v>-1.123</v>
      </c>
      <c r="D5027">
        <v>-2.0939999999999999</v>
      </c>
      <c r="E5027">
        <v>-2.9340000000000002</v>
      </c>
      <c r="F5027">
        <v>-3.105</v>
      </c>
      <c r="G5027">
        <v>4.4000000000000004</v>
      </c>
      <c r="H5027">
        <v>-0.01</v>
      </c>
      <c r="I5027">
        <v>4</v>
      </c>
      <c r="J5027">
        <v>-0.14499999999999999</v>
      </c>
      <c r="K5027">
        <v>-1.135</v>
      </c>
      <c r="L5027">
        <v>-2.129</v>
      </c>
      <c r="M5027">
        <v>-2.9420000000000002</v>
      </c>
      <c r="N5027">
        <v>-3.117</v>
      </c>
      <c r="O5027">
        <v>1.198</v>
      </c>
      <c r="P5027">
        <v>1.2050000000000001</v>
      </c>
      <c r="Q5027">
        <v>1.202</v>
      </c>
      <c r="R5027">
        <v>0.94399999999999995</v>
      </c>
      <c r="S5027">
        <v>0.39600000000000002</v>
      </c>
    </row>
    <row r="5028" spans="1:19" x14ac:dyDescent="0.3">
      <c r="A5028">
        <v>480</v>
      </c>
      <c r="B5028">
        <v>-0.10199999999999999</v>
      </c>
      <c r="C5028">
        <v>-1.123</v>
      </c>
      <c r="D5028">
        <v>-2.0939999999999999</v>
      </c>
      <c r="E5028">
        <v>-2.9340000000000002</v>
      </c>
      <c r="F5028">
        <v>-3.105</v>
      </c>
      <c r="G5028">
        <v>4.4000000000000004</v>
      </c>
      <c r="H5028">
        <v>-0.01</v>
      </c>
      <c r="I5028">
        <v>4</v>
      </c>
      <c r="J5028">
        <v>-0.14699999999999999</v>
      </c>
      <c r="K5028">
        <v>-1.1359999999999999</v>
      </c>
      <c r="L5028">
        <v>-2.1280000000000001</v>
      </c>
      <c r="M5028">
        <v>-2.9390000000000001</v>
      </c>
      <c r="N5028">
        <v>-3.113</v>
      </c>
      <c r="O5028">
        <v>1.1970000000000001</v>
      </c>
      <c r="P5028">
        <v>1.2050000000000001</v>
      </c>
      <c r="Q5028">
        <v>1.2</v>
      </c>
      <c r="R5028">
        <v>0.93899999999999995</v>
      </c>
      <c r="S5028">
        <v>0.39500000000000002</v>
      </c>
    </row>
    <row r="5029" spans="1:19" x14ac:dyDescent="0.3">
      <c r="A5029">
        <v>540</v>
      </c>
      <c r="B5029">
        <v>-0.10199999999999999</v>
      </c>
      <c r="C5029">
        <v>-1.123</v>
      </c>
      <c r="D5029">
        <v>-2.0939999999999999</v>
      </c>
      <c r="E5029">
        <v>-2.9340000000000002</v>
      </c>
      <c r="F5029">
        <v>-3.105</v>
      </c>
      <c r="G5029">
        <v>4.4000000000000004</v>
      </c>
      <c r="H5029">
        <v>-0.01</v>
      </c>
      <c r="I5029">
        <v>4</v>
      </c>
      <c r="J5029">
        <v>-0.14799999999999999</v>
      </c>
      <c r="K5029">
        <v>-1.137</v>
      </c>
      <c r="L5029">
        <v>-2.129</v>
      </c>
      <c r="M5029">
        <v>-2.9359999999999999</v>
      </c>
      <c r="N5029">
        <v>-3.109</v>
      </c>
      <c r="O5029">
        <v>1.1970000000000001</v>
      </c>
      <c r="P5029">
        <v>1.2050000000000001</v>
      </c>
      <c r="Q5029">
        <v>1.2010000000000001</v>
      </c>
      <c r="R5029">
        <v>0.93500000000000005</v>
      </c>
      <c r="S5029">
        <v>0.39300000000000002</v>
      </c>
    </row>
    <row r="5030" spans="1:19" x14ac:dyDescent="0.3">
      <c r="A5030">
        <v>600</v>
      </c>
      <c r="B5030">
        <v>-0.10199999999999999</v>
      </c>
      <c r="C5030">
        <v>-1.123</v>
      </c>
      <c r="D5030">
        <v>-2.0939999999999999</v>
      </c>
      <c r="E5030">
        <v>-2.9340000000000002</v>
      </c>
      <c r="F5030">
        <v>-3.105</v>
      </c>
      <c r="G5030">
        <v>4.4000000000000004</v>
      </c>
      <c r="H5030">
        <v>-0.01</v>
      </c>
      <c r="I5030">
        <v>4</v>
      </c>
      <c r="J5030">
        <v>-0.15</v>
      </c>
      <c r="K5030">
        <v>-1.1379999999999999</v>
      </c>
      <c r="L5030">
        <v>-2.129</v>
      </c>
      <c r="M5030">
        <v>-2.9340000000000002</v>
      </c>
      <c r="N5030">
        <v>-3.105</v>
      </c>
      <c r="O5030">
        <v>1.196</v>
      </c>
      <c r="P5030">
        <v>1.204</v>
      </c>
      <c r="Q5030">
        <v>1.2010000000000001</v>
      </c>
      <c r="R5030">
        <v>0.93200000000000005</v>
      </c>
      <c r="S5030">
        <v>0.39200000000000002</v>
      </c>
    </row>
    <row r="5032" spans="1:19" x14ac:dyDescent="0.3">
      <c r="A5032" t="s">
        <v>0</v>
      </c>
      <c r="B5032" t="s">
        <v>388</v>
      </c>
    </row>
    <row r="5033" spans="1:19" x14ac:dyDescent="0.3">
      <c r="A5033">
        <v>0</v>
      </c>
      <c r="B5033">
        <v>-0.10100000000000001</v>
      </c>
      <c r="C5033">
        <v>-1.123</v>
      </c>
      <c r="D5033">
        <v>-2.0939999999999999</v>
      </c>
      <c r="E5033">
        <v>-2.9750000000000001</v>
      </c>
      <c r="F5033">
        <v>-3.18</v>
      </c>
      <c r="G5033">
        <v>4.4000000000000004</v>
      </c>
      <c r="H5033">
        <v>0</v>
      </c>
      <c r="I5033">
        <v>4</v>
      </c>
      <c r="J5033">
        <v>-0.13400000000000001</v>
      </c>
      <c r="K5033">
        <v>-1.1339999999999999</v>
      </c>
      <c r="L5033">
        <v>-2.1309999999999998</v>
      </c>
      <c r="M5033">
        <v>-2.988</v>
      </c>
      <c r="N5033">
        <v>-3.24</v>
      </c>
      <c r="O5033">
        <v>1.198</v>
      </c>
      <c r="P5033">
        <v>1.198</v>
      </c>
      <c r="Q5033">
        <v>1.194</v>
      </c>
      <c r="R5033">
        <v>0.999</v>
      </c>
      <c r="S5033">
        <v>0.48</v>
      </c>
    </row>
    <row r="5034" spans="1:19" x14ac:dyDescent="0.3">
      <c r="A5034">
        <v>60</v>
      </c>
      <c r="B5034">
        <v>-0.10100000000000001</v>
      </c>
      <c r="C5034">
        <v>-1.123</v>
      </c>
      <c r="D5034">
        <v>-2.0939999999999999</v>
      </c>
      <c r="E5034">
        <v>-2.9750000000000001</v>
      </c>
      <c r="F5034">
        <v>-3.18</v>
      </c>
      <c r="G5034">
        <v>4.4000000000000004</v>
      </c>
      <c r="H5034">
        <v>0</v>
      </c>
      <c r="I5034">
        <v>4</v>
      </c>
      <c r="J5034">
        <v>-0.13100000000000001</v>
      </c>
      <c r="K5034">
        <v>-1.1319999999999999</v>
      </c>
      <c r="L5034">
        <v>-2.1349999999999998</v>
      </c>
      <c r="M5034">
        <v>-2.9950000000000001</v>
      </c>
      <c r="N5034">
        <v>-3.22</v>
      </c>
      <c r="O5034">
        <v>1.194</v>
      </c>
      <c r="P5034">
        <v>1.208</v>
      </c>
      <c r="Q5034">
        <v>1.2190000000000001</v>
      </c>
      <c r="R5034">
        <v>1.032</v>
      </c>
      <c r="S5034">
        <v>0.43</v>
      </c>
    </row>
    <row r="5035" spans="1:19" x14ac:dyDescent="0.3">
      <c r="A5035">
        <v>120</v>
      </c>
      <c r="B5035">
        <v>-0.10100000000000001</v>
      </c>
      <c r="C5035">
        <v>-1.123</v>
      </c>
      <c r="D5035">
        <v>-2.0939999999999999</v>
      </c>
      <c r="E5035">
        <v>-2.9750000000000001</v>
      </c>
      <c r="F5035">
        <v>-3.18</v>
      </c>
      <c r="G5035">
        <v>4.4000000000000004</v>
      </c>
      <c r="H5035">
        <v>0</v>
      </c>
      <c r="I5035">
        <v>4</v>
      </c>
      <c r="J5035">
        <v>-0.13500000000000001</v>
      </c>
      <c r="K5035">
        <v>-1.131</v>
      </c>
      <c r="L5035">
        <v>-2.1280000000000001</v>
      </c>
      <c r="M5035">
        <v>-2.9820000000000002</v>
      </c>
      <c r="N5035">
        <v>-3.2149999999999999</v>
      </c>
      <c r="O5035">
        <v>1.2010000000000001</v>
      </c>
      <c r="P5035">
        <v>1.2010000000000001</v>
      </c>
      <c r="Q5035">
        <v>1.1950000000000001</v>
      </c>
      <c r="R5035">
        <v>0.99</v>
      </c>
      <c r="S5035">
        <v>0.42799999999999999</v>
      </c>
    </row>
    <row r="5036" spans="1:19" x14ac:dyDescent="0.3">
      <c r="A5036">
        <v>180</v>
      </c>
      <c r="B5036">
        <v>-0.10100000000000001</v>
      </c>
      <c r="C5036">
        <v>-1.123</v>
      </c>
      <c r="D5036">
        <v>-2.0939999999999999</v>
      </c>
      <c r="E5036">
        <v>-2.9750000000000001</v>
      </c>
      <c r="F5036">
        <v>-3.18</v>
      </c>
      <c r="G5036">
        <v>4.4000000000000004</v>
      </c>
      <c r="H5036">
        <v>0</v>
      </c>
      <c r="I5036">
        <v>4</v>
      </c>
      <c r="J5036">
        <v>-0.13900000000000001</v>
      </c>
      <c r="K5036">
        <v>-1.135</v>
      </c>
      <c r="L5036">
        <v>-2.133</v>
      </c>
      <c r="M5036">
        <v>-2.9889999999999999</v>
      </c>
      <c r="N5036">
        <v>-3.2109999999999999</v>
      </c>
      <c r="O5036">
        <v>1.206</v>
      </c>
      <c r="P5036">
        <v>1.2150000000000001</v>
      </c>
      <c r="Q5036">
        <v>1.2130000000000001</v>
      </c>
      <c r="R5036">
        <v>1.0169999999999999</v>
      </c>
      <c r="S5036">
        <v>0.42699999999999999</v>
      </c>
    </row>
    <row r="5037" spans="1:19" x14ac:dyDescent="0.3">
      <c r="A5037">
        <v>240</v>
      </c>
      <c r="B5037">
        <v>-0.10100000000000001</v>
      </c>
      <c r="C5037">
        <v>-1.123</v>
      </c>
      <c r="D5037">
        <v>-2.0939999999999999</v>
      </c>
      <c r="E5037">
        <v>-2.9750000000000001</v>
      </c>
      <c r="F5037">
        <v>-3.18</v>
      </c>
      <c r="G5037">
        <v>4.4000000000000004</v>
      </c>
      <c r="H5037">
        <v>0</v>
      </c>
      <c r="I5037">
        <v>4</v>
      </c>
      <c r="J5037">
        <v>-0.13700000000000001</v>
      </c>
      <c r="K5037">
        <v>-1.133</v>
      </c>
      <c r="L5037">
        <v>-2.13</v>
      </c>
      <c r="M5037">
        <v>-2.9929999999999999</v>
      </c>
      <c r="N5037">
        <v>-3.206</v>
      </c>
      <c r="O5037">
        <v>1.204</v>
      </c>
      <c r="P5037">
        <v>1.2050000000000001</v>
      </c>
      <c r="Q5037">
        <v>1.2</v>
      </c>
      <c r="R5037">
        <v>1.0269999999999999</v>
      </c>
      <c r="S5037">
        <v>0.42499999999999999</v>
      </c>
    </row>
    <row r="5038" spans="1:19" x14ac:dyDescent="0.3">
      <c r="A5038">
        <v>300</v>
      </c>
      <c r="B5038">
        <v>-0.10100000000000001</v>
      </c>
      <c r="C5038">
        <v>-1.123</v>
      </c>
      <c r="D5038">
        <v>-2.0939999999999999</v>
      </c>
      <c r="E5038">
        <v>-2.9750000000000001</v>
      </c>
      <c r="F5038">
        <v>-3.18</v>
      </c>
      <c r="G5038">
        <v>4.4000000000000004</v>
      </c>
      <c r="H5038">
        <v>0</v>
      </c>
      <c r="I5038">
        <v>4</v>
      </c>
      <c r="J5038">
        <v>-0.13900000000000001</v>
      </c>
      <c r="K5038">
        <v>-1.1339999999999999</v>
      </c>
      <c r="L5038">
        <v>-2.13</v>
      </c>
      <c r="M5038">
        <v>-2.9910000000000001</v>
      </c>
      <c r="N5038">
        <v>-3.2010000000000001</v>
      </c>
      <c r="O5038">
        <v>1.206</v>
      </c>
      <c r="P5038">
        <v>1.2110000000000001</v>
      </c>
      <c r="Q5038">
        <v>1.202</v>
      </c>
      <c r="R5038">
        <v>1.0149999999999999</v>
      </c>
      <c r="S5038">
        <v>0.42299999999999999</v>
      </c>
    </row>
    <row r="5039" spans="1:19" x14ac:dyDescent="0.3">
      <c r="A5039">
        <v>360</v>
      </c>
      <c r="B5039">
        <v>-0.10100000000000001</v>
      </c>
      <c r="C5039">
        <v>-1.123</v>
      </c>
      <c r="D5039">
        <v>-2.0939999999999999</v>
      </c>
      <c r="E5039">
        <v>-2.9750000000000001</v>
      </c>
      <c r="F5039">
        <v>-3.18</v>
      </c>
      <c r="G5039">
        <v>4.4000000000000004</v>
      </c>
      <c r="H5039">
        <v>0</v>
      </c>
      <c r="I5039">
        <v>4</v>
      </c>
      <c r="J5039">
        <v>-0.13800000000000001</v>
      </c>
      <c r="K5039">
        <v>-1.1339999999999999</v>
      </c>
      <c r="L5039">
        <v>-2.1309999999999998</v>
      </c>
      <c r="M5039">
        <v>-2.9870000000000001</v>
      </c>
      <c r="N5039">
        <v>-3.1970000000000001</v>
      </c>
      <c r="O5039">
        <v>1.2050000000000001</v>
      </c>
      <c r="P5039">
        <v>1.208</v>
      </c>
      <c r="Q5039">
        <v>1.2070000000000001</v>
      </c>
      <c r="R5039">
        <v>1.0029999999999999</v>
      </c>
      <c r="S5039">
        <v>0.42199999999999999</v>
      </c>
    </row>
    <row r="5040" spans="1:19" x14ac:dyDescent="0.3">
      <c r="A5040">
        <v>420</v>
      </c>
      <c r="B5040">
        <v>-0.10100000000000001</v>
      </c>
      <c r="C5040">
        <v>-1.123</v>
      </c>
      <c r="D5040">
        <v>-2.0939999999999999</v>
      </c>
      <c r="E5040">
        <v>-2.9750000000000001</v>
      </c>
      <c r="F5040">
        <v>-3.18</v>
      </c>
      <c r="G5040">
        <v>4.4000000000000004</v>
      </c>
      <c r="H5040">
        <v>0</v>
      </c>
      <c r="I5040">
        <v>4</v>
      </c>
      <c r="J5040">
        <v>-0.13800000000000001</v>
      </c>
      <c r="K5040">
        <v>-1.1339999999999999</v>
      </c>
      <c r="L5040">
        <v>-2.1309999999999998</v>
      </c>
      <c r="M5040">
        <v>-2.9849999999999999</v>
      </c>
      <c r="N5040">
        <v>-3.1930000000000001</v>
      </c>
      <c r="O5040">
        <v>1.206</v>
      </c>
      <c r="P5040">
        <v>1.2070000000000001</v>
      </c>
      <c r="Q5040">
        <v>1.206</v>
      </c>
      <c r="R5040">
        <v>0.996</v>
      </c>
      <c r="S5040">
        <v>0.42</v>
      </c>
    </row>
    <row r="5041" spans="1:19" x14ac:dyDescent="0.3">
      <c r="A5041">
        <v>480</v>
      </c>
      <c r="B5041">
        <v>-0.10100000000000001</v>
      </c>
      <c r="C5041">
        <v>-1.123</v>
      </c>
      <c r="D5041">
        <v>-2.0939999999999999</v>
      </c>
      <c r="E5041">
        <v>-2.9750000000000001</v>
      </c>
      <c r="F5041">
        <v>-3.18</v>
      </c>
      <c r="G5041">
        <v>4.4000000000000004</v>
      </c>
      <c r="H5041">
        <v>0</v>
      </c>
      <c r="I5041">
        <v>4</v>
      </c>
      <c r="J5041">
        <v>-0.13900000000000001</v>
      </c>
      <c r="K5041">
        <v>-1.135</v>
      </c>
      <c r="L5041">
        <v>-2.13</v>
      </c>
      <c r="M5041">
        <v>-2.9820000000000002</v>
      </c>
      <c r="N5041">
        <v>-3.1890000000000001</v>
      </c>
      <c r="O5041">
        <v>1.206</v>
      </c>
      <c r="P5041">
        <v>1.2070000000000001</v>
      </c>
      <c r="Q5041">
        <v>1.2030000000000001</v>
      </c>
      <c r="R5041">
        <v>0.99099999999999999</v>
      </c>
      <c r="S5041">
        <v>0.41899999999999998</v>
      </c>
    </row>
    <row r="5042" spans="1:19" x14ac:dyDescent="0.3">
      <c r="A5042">
        <v>540</v>
      </c>
      <c r="B5042">
        <v>-0.10100000000000001</v>
      </c>
      <c r="C5042">
        <v>-1.123</v>
      </c>
      <c r="D5042">
        <v>-2.0939999999999999</v>
      </c>
      <c r="E5042">
        <v>-2.9750000000000001</v>
      </c>
      <c r="F5042">
        <v>-3.18</v>
      </c>
      <c r="G5042">
        <v>4.4000000000000004</v>
      </c>
      <c r="H5042">
        <v>0</v>
      </c>
      <c r="I5042">
        <v>4</v>
      </c>
      <c r="J5042">
        <v>-0.13900000000000001</v>
      </c>
      <c r="K5042">
        <v>-1.1359999999999999</v>
      </c>
      <c r="L5042">
        <v>-2.13</v>
      </c>
      <c r="M5042">
        <v>-2.98</v>
      </c>
      <c r="N5042">
        <v>-3.1850000000000001</v>
      </c>
      <c r="O5042">
        <v>1.206</v>
      </c>
      <c r="P5042">
        <v>1.208</v>
      </c>
      <c r="Q5042">
        <v>1.2030000000000001</v>
      </c>
      <c r="R5042">
        <v>0.98699999999999999</v>
      </c>
      <c r="S5042">
        <v>0.41799999999999998</v>
      </c>
    </row>
    <row r="5043" spans="1:19" x14ac:dyDescent="0.3">
      <c r="A5043">
        <v>600</v>
      </c>
      <c r="B5043">
        <v>-0.10100000000000001</v>
      </c>
      <c r="C5043">
        <v>-1.123</v>
      </c>
      <c r="D5043">
        <v>-2.0939999999999999</v>
      </c>
      <c r="E5043">
        <v>-2.9750000000000001</v>
      </c>
      <c r="F5043">
        <v>-3.18</v>
      </c>
      <c r="G5043">
        <v>4.4000000000000004</v>
      </c>
      <c r="H5043">
        <v>0</v>
      </c>
      <c r="I5043">
        <v>4</v>
      </c>
      <c r="J5043">
        <v>-0.13900000000000001</v>
      </c>
      <c r="K5043">
        <v>-1.1359999999999999</v>
      </c>
      <c r="L5043">
        <v>-2.1309999999999998</v>
      </c>
      <c r="M5043">
        <v>-2.9769999999999999</v>
      </c>
      <c r="N5043">
        <v>-3.18</v>
      </c>
      <c r="O5043">
        <v>1.206</v>
      </c>
      <c r="P5043">
        <v>1.2070000000000001</v>
      </c>
      <c r="Q5043">
        <v>1.204</v>
      </c>
      <c r="R5043">
        <v>0.98399999999999999</v>
      </c>
      <c r="S5043">
        <v>0.41599999999999998</v>
      </c>
    </row>
    <row r="5045" spans="1:19" x14ac:dyDescent="0.3">
      <c r="A5045" t="s">
        <v>0</v>
      </c>
      <c r="B5045" t="s">
        <v>389</v>
      </c>
    </row>
    <row r="5046" spans="1:19" x14ac:dyDescent="0.3">
      <c r="A5046">
        <v>0</v>
      </c>
      <c r="B5046">
        <v>-0.10100000000000001</v>
      </c>
      <c r="C5046">
        <v>-1.123</v>
      </c>
      <c r="D5046">
        <v>-2.0939999999999999</v>
      </c>
      <c r="E5046">
        <v>-2.97</v>
      </c>
      <c r="F5046">
        <v>-3.1709999999999998</v>
      </c>
      <c r="G5046">
        <v>4.4000000000000004</v>
      </c>
      <c r="H5046">
        <v>0</v>
      </c>
      <c r="I5046">
        <v>4</v>
      </c>
      <c r="J5046">
        <v>-0.13400000000000001</v>
      </c>
      <c r="K5046">
        <v>-1.1339999999999999</v>
      </c>
      <c r="L5046">
        <v>-2.1309999999999998</v>
      </c>
      <c r="M5046">
        <v>-2.9830000000000001</v>
      </c>
      <c r="N5046">
        <v>-3.23</v>
      </c>
      <c r="O5046">
        <v>1.198</v>
      </c>
      <c r="P5046">
        <v>1.198</v>
      </c>
      <c r="Q5046">
        <v>1.194</v>
      </c>
      <c r="R5046">
        <v>0.99299999999999999</v>
      </c>
      <c r="S5046">
        <v>0.47699999999999998</v>
      </c>
    </row>
    <row r="5047" spans="1:19" x14ac:dyDescent="0.3">
      <c r="A5047">
        <v>60</v>
      </c>
      <c r="B5047">
        <v>-0.10100000000000001</v>
      </c>
      <c r="C5047">
        <v>-1.123</v>
      </c>
      <c r="D5047">
        <v>-2.0939999999999999</v>
      </c>
      <c r="E5047">
        <v>-2.97</v>
      </c>
      <c r="F5047">
        <v>-3.1709999999999998</v>
      </c>
      <c r="G5047">
        <v>4.4000000000000004</v>
      </c>
      <c r="H5047">
        <v>0</v>
      </c>
      <c r="I5047">
        <v>4</v>
      </c>
      <c r="J5047">
        <v>-0.13100000000000001</v>
      </c>
      <c r="K5047">
        <v>-1.1319999999999999</v>
      </c>
      <c r="L5047">
        <v>-2.1349999999999998</v>
      </c>
      <c r="M5047">
        <v>-2.99</v>
      </c>
      <c r="N5047">
        <v>-3.21</v>
      </c>
      <c r="O5047">
        <v>1.194</v>
      </c>
      <c r="P5047">
        <v>1.208</v>
      </c>
      <c r="Q5047">
        <v>1.2190000000000001</v>
      </c>
      <c r="R5047">
        <v>1.026</v>
      </c>
      <c r="S5047">
        <v>0.42599999999999999</v>
      </c>
    </row>
    <row r="5048" spans="1:19" x14ac:dyDescent="0.3">
      <c r="A5048">
        <v>120</v>
      </c>
      <c r="B5048">
        <v>-0.10100000000000001</v>
      </c>
      <c r="C5048">
        <v>-1.123</v>
      </c>
      <c r="D5048">
        <v>-2.0939999999999999</v>
      </c>
      <c r="E5048">
        <v>-2.97</v>
      </c>
      <c r="F5048">
        <v>-3.1709999999999998</v>
      </c>
      <c r="G5048">
        <v>4.4000000000000004</v>
      </c>
      <c r="H5048">
        <v>0</v>
      </c>
      <c r="I5048">
        <v>4</v>
      </c>
      <c r="J5048">
        <v>-0.13500000000000001</v>
      </c>
      <c r="K5048">
        <v>-1.131</v>
      </c>
      <c r="L5048">
        <v>-2.1280000000000001</v>
      </c>
      <c r="M5048">
        <v>-2.9769999999999999</v>
      </c>
      <c r="N5048">
        <v>-3.206</v>
      </c>
      <c r="O5048">
        <v>1.2010000000000001</v>
      </c>
      <c r="P5048">
        <v>1.2010000000000001</v>
      </c>
      <c r="Q5048">
        <v>1.1950000000000001</v>
      </c>
      <c r="R5048">
        <v>0.98399999999999999</v>
      </c>
      <c r="S5048">
        <v>0.42499999999999999</v>
      </c>
    </row>
    <row r="5049" spans="1:19" x14ac:dyDescent="0.3">
      <c r="A5049">
        <v>180</v>
      </c>
      <c r="B5049">
        <v>-0.10100000000000001</v>
      </c>
      <c r="C5049">
        <v>-1.123</v>
      </c>
      <c r="D5049">
        <v>-2.0939999999999999</v>
      </c>
      <c r="E5049">
        <v>-2.97</v>
      </c>
      <c r="F5049">
        <v>-3.1709999999999998</v>
      </c>
      <c r="G5049">
        <v>4.4000000000000004</v>
      </c>
      <c r="H5049">
        <v>0</v>
      </c>
      <c r="I5049">
        <v>4</v>
      </c>
      <c r="J5049">
        <v>-0.13900000000000001</v>
      </c>
      <c r="K5049">
        <v>-1.135</v>
      </c>
      <c r="L5049">
        <v>-2.133</v>
      </c>
      <c r="M5049">
        <v>-2.9849999999999999</v>
      </c>
      <c r="N5049">
        <v>-3.2010000000000001</v>
      </c>
      <c r="O5049">
        <v>1.206</v>
      </c>
      <c r="P5049">
        <v>1.2150000000000001</v>
      </c>
      <c r="Q5049">
        <v>1.2130000000000001</v>
      </c>
      <c r="R5049">
        <v>1.012</v>
      </c>
      <c r="S5049">
        <v>0.42299999999999999</v>
      </c>
    </row>
    <row r="5050" spans="1:19" x14ac:dyDescent="0.3">
      <c r="A5050">
        <v>240</v>
      </c>
      <c r="B5050">
        <v>-0.10100000000000001</v>
      </c>
      <c r="C5050">
        <v>-1.123</v>
      </c>
      <c r="D5050">
        <v>-2.0939999999999999</v>
      </c>
      <c r="E5050">
        <v>-2.97</v>
      </c>
      <c r="F5050">
        <v>-3.1709999999999998</v>
      </c>
      <c r="G5050">
        <v>4.4000000000000004</v>
      </c>
      <c r="H5050">
        <v>0</v>
      </c>
      <c r="I5050">
        <v>4</v>
      </c>
      <c r="J5050">
        <v>-0.13700000000000001</v>
      </c>
      <c r="K5050">
        <v>-1.133</v>
      </c>
      <c r="L5050">
        <v>-2.129</v>
      </c>
      <c r="M5050">
        <v>-2.9889999999999999</v>
      </c>
      <c r="N5050">
        <v>-3.1960000000000002</v>
      </c>
      <c r="O5050">
        <v>1.204</v>
      </c>
      <c r="P5050">
        <v>1.2050000000000001</v>
      </c>
      <c r="Q5050">
        <v>1.2</v>
      </c>
      <c r="R5050">
        <v>1.0209999999999999</v>
      </c>
      <c r="S5050">
        <v>0.42199999999999999</v>
      </c>
    </row>
    <row r="5051" spans="1:19" x14ac:dyDescent="0.3">
      <c r="A5051">
        <v>300</v>
      </c>
      <c r="B5051">
        <v>-0.10100000000000001</v>
      </c>
      <c r="C5051">
        <v>-1.123</v>
      </c>
      <c r="D5051">
        <v>-2.0939999999999999</v>
      </c>
      <c r="E5051">
        <v>-2.97</v>
      </c>
      <c r="F5051">
        <v>-3.1709999999999998</v>
      </c>
      <c r="G5051">
        <v>4.4000000000000004</v>
      </c>
      <c r="H5051">
        <v>0</v>
      </c>
      <c r="I5051">
        <v>4</v>
      </c>
      <c r="J5051">
        <v>-0.13900000000000001</v>
      </c>
      <c r="K5051">
        <v>-1.1339999999999999</v>
      </c>
      <c r="L5051">
        <v>-2.13</v>
      </c>
      <c r="M5051">
        <v>-2.9860000000000002</v>
      </c>
      <c r="N5051">
        <v>-3.1920000000000002</v>
      </c>
      <c r="O5051">
        <v>1.206</v>
      </c>
      <c r="P5051">
        <v>1.2110000000000001</v>
      </c>
      <c r="Q5051">
        <v>1.202</v>
      </c>
      <c r="R5051">
        <v>1.0089999999999999</v>
      </c>
      <c r="S5051">
        <v>0.42</v>
      </c>
    </row>
    <row r="5052" spans="1:19" x14ac:dyDescent="0.3">
      <c r="A5052">
        <v>360</v>
      </c>
      <c r="B5052">
        <v>-0.10100000000000001</v>
      </c>
      <c r="C5052">
        <v>-1.123</v>
      </c>
      <c r="D5052">
        <v>-2.0939999999999999</v>
      </c>
      <c r="E5052">
        <v>-2.97</v>
      </c>
      <c r="F5052">
        <v>-3.1709999999999998</v>
      </c>
      <c r="G5052">
        <v>4.4000000000000004</v>
      </c>
      <c r="H5052">
        <v>0</v>
      </c>
      <c r="I5052">
        <v>4</v>
      </c>
      <c r="J5052">
        <v>-0.13800000000000001</v>
      </c>
      <c r="K5052">
        <v>-1.1339999999999999</v>
      </c>
      <c r="L5052">
        <v>-2.1309999999999998</v>
      </c>
      <c r="M5052">
        <v>-2.9820000000000002</v>
      </c>
      <c r="N5052">
        <v>-3.1880000000000002</v>
      </c>
      <c r="O5052">
        <v>1.2050000000000001</v>
      </c>
      <c r="P5052">
        <v>1.208</v>
      </c>
      <c r="Q5052">
        <v>1.2070000000000001</v>
      </c>
      <c r="R5052">
        <v>0.996</v>
      </c>
      <c r="S5052">
        <v>0.41899999999999998</v>
      </c>
    </row>
    <row r="5053" spans="1:19" x14ac:dyDescent="0.3">
      <c r="A5053">
        <v>420</v>
      </c>
      <c r="B5053">
        <v>-0.10100000000000001</v>
      </c>
      <c r="C5053">
        <v>-1.123</v>
      </c>
      <c r="D5053">
        <v>-2.0939999999999999</v>
      </c>
      <c r="E5053">
        <v>-2.97</v>
      </c>
      <c r="F5053">
        <v>-3.1709999999999998</v>
      </c>
      <c r="G5053">
        <v>4.4000000000000004</v>
      </c>
      <c r="H5053">
        <v>0</v>
      </c>
      <c r="I5053">
        <v>4</v>
      </c>
      <c r="J5053">
        <v>-0.13800000000000001</v>
      </c>
      <c r="K5053">
        <v>-1.1339999999999999</v>
      </c>
      <c r="L5053">
        <v>-2.1309999999999998</v>
      </c>
      <c r="M5053">
        <v>-2.9790000000000001</v>
      </c>
      <c r="N5053">
        <v>-3.1840000000000002</v>
      </c>
      <c r="O5053">
        <v>1.206</v>
      </c>
      <c r="P5053">
        <v>1.2070000000000001</v>
      </c>
      <c r="Q5053">
        <v>1.2050000000000001</v>
      </c>
      <c r="R5053">
        <v>0.99</v>
      </c>
      <c r="S5053">
        <v>0.41699999999999998</v>
      </c>
    </row>
    <row r="5054" spans="1:19" x14ac:dyDescent="0.3">
      <c r="A5054">
        <v>480</v>
      </c>
      <c r="B5054">
        <v>-0.10100000000000001</v>
      </c>
      <c r="C5054">
        <v>-1.123</v>
      </c>
      <c r="D5054">
        <v>-2.0939999999999999</v>
      </c>
      <c r="E5054">
        <v>-2.97</v>
      </c>
      <c r="F5054">
        <v>-3.1709999999999998</v>
      </c>
      <c r="G5054">
        <v>4.4000000000000004</v>
      </c>
      <c r="H5054">
        <v>0</v>
      </c>
      <c r="I5054">
        <v>4</v>
      </c>
      <c r="J5054">
        <v>-0.13900000000000001</v>
      </c>
      <c r="K5054">
        <v>-1.135</v>
      </c>
      <c r="L5054">
        <v>-2.13</v>
      </c>
      <c r="M5054">
        <v>-2.9769999999999999</v>
      </c>
      <c r="N5054">
        <v>-3.1789999999999998</v>
      </c>
      <c r="O5054">
        <v>1.206</v>
      </c>
      <c r="P5054">
        <v>1.2070000000000001</v>
      </c>
      <c r="Q5054">
        <v>1.2030000000000001</v>
      </c>
      <c r="R5054">
        <v>0.98499999999999999</v>
      </c>
      <c r="S5054">
        <v>0.41599999999999998</v>
      </c>
    </row>
    <row r="5055" spans="1:19" x14ac:dyDescent="0.3">
      <c r="A5055">
        <v>540</v>
      </c>
      <c r="B5055">
        <v>-0.10100000000000001</v>
      </c>
      <c r="C5055">
        <v>-1.123</v>
      </c>
      <c r="D5055">
        <v>-2.0939999999999999</v>
      </c>
      <c r="E5055">
        <v>-2.97</v>
      </c>
      <c r="F5055">
        <v>-3.1709999999999998</v>
      </c>
      <c r="G5055">
        <v>4.4000000000000004</v>
      </c>
      <c r="H5055">
        <v>0</v>
      </c>
      <c r="I5055">
        <v>4</v>
      </c>
      <c r="J5055">
        <v>-0.13900000000000001</v>
      </c>
      <c r="K5055">
        <v>-1.1359999999999999</v>
      </c>
      <c r="L5055">
        <v>-2.13</v>
      </c>
      <c r="M5055">
        <v>-2.9750000000000001</v>
      </c>
      <c r="N5055">
        <v>-3.1749999999999998</v>
      </c>
      <c r="O5055">
        <v>1.206</v>
      </c>
      <c r="P5055">
        <v>1.208</v>
      </c>
      <c r="Q5055">
        <v>1.2030000000000001</v>
      </c>
      <c r="R5055">
        <v>0.98099999999999998</v>
      </c>
      <c r="S5055">
        <v>0.41399999999999998</v>
      </c>
    </row>
    <row r="5056" spans="1:19" x14ac:dyDescent="0.3">
      <c r="A5056">
        <v>600</v>
      </c>
      <c r="B5056">
        <v>-0.10100000000000001</v>
      </c>
      <c r="C5056">
        <v>-1.123</v>
      </c>
      <c r="D5056">
        <v>-2.0939999999999999</v>
      </c>
      <c r="E5056">
        <v>-2.97</v>
      </c>
      <c r="F5056">
        <v>-3.1709999999999998</v>
      </c>
      <c r="G5056">
        <v>4.4000000000000004</v>
      </c>
      <c r="H5056">
        <v>0</v>
      </c>
      <c r="I5056">
        <v>4</v>
      </c>
      <c r="J5056">
        <v>-0.13900000000000001</v>
      </c>
      <c r="K5056">
        <v>-1.1359999999999999</v>
      </c>
      <c r="L5056">
        <v>-2.1309999999999998</v>
      </c>
      <c r="M5056">
        <v>-2.972</v>
      </c>
      <c r="N5056">
        <v>-3.1709999999999998</v>
      </c>
      <c r="O5056">
        <v>1.206</v>
      </c>
      <c r="P5056">
        <v>1.2070000000000001</v>
      </c>
      <c r="Q5056">
        <v>1.204</v>
      </c>
      <c r="R5056">
        <v>0.97699999999999998</v>
      </c>
      <c r="S5056">
        <v>0.41299999999999998</v>
      </c>
    </row>
    <row r="5058" spans="1:19" x14ac:dyDescent="0.3">
      <c r="A5058" t="s">
        <v>0</v>
      </c>
      <c r="B5058" t="s">
        <v>390</v>
      </c>
    </row>
    <row r="5059" spans="1:19" x14ac:dyDescent="0.3">
      <c r="A5059">
        <v>0</v>
      </c>
      <c r="B5059">
        <v>-0.10100000000000001</v>
      </c>
      <c r="C5059">
        <v>-1.123</v>
      </c>
      <c r="D5059">
        <v>-2.0939999999999999</v>
      </c>
      <c r="E5059">
        <v>-2.9660000000000002</v>
      </c>
      <c r="F5059">
        <v>-3.161</v>
      </c>
      <c r="G5059">
        <v>4.4000000000000004</v>
      </c>
      <c r="H5059">
        <v>0</v>
      </c>
      <c r="I5059">
        <v>4</v>
      </c>
      <c r="J5059">
        <v>-0.13400000000000001</v>
      </c>
      <c r="K5059">
        <v>-1.1339999999999999</v>
      </c>
      <c r="L5059">
        <v>-2.13</v>
      </c>
      <c r="M5059">
        <v>-2.9780000000000002</v>
      </c>
      <c r="N5059">
        <v>-3.22</v>
      </c>
      <c r="O5059">
        <v>1.198</v>
      </c>
      <c r="P5059">
        <v>1.198</v>
      </c>
      <c r="Q5059">
        <v>1.1930000000000001</v>
      </c>
      <c r="R5059">
        <v>0.98699999999999999</v>
      </c>
      <c r="S5059">
        <v>0.47299999999999998</v>
      </c>
    </row>
    <row r="5060" spans="1:19" x14ac:dyDescent="0.3">
      <c r="A5060">
        <v>60</v>
      </c>
      <c r="B5060">
        <v>-0.10100000000000001</v>
      </c>
      <c r="C5060">
        <v>-1.123</v>
      </c>
      <c r="D5060">
        <v>-2.0939999999999999</v>
      </c>
      <c r="E5060">
        <v>-2.9660000000000002</v>
      </c>
      <c r="F5060">
        <v>-3.161</v>
      </c>
      <c r="G5060">
        <v>4.4000000000000004</v>
      </c>
      <c r="H5060">
        <v>0</v>
      </c>
      <c r="I5060">
        <v>4</v>
      </c>
      <c r="J5060">
        <v>-0.13100000000000001</v>
      </c>
      <c r="K5060">
        <v>-1.1319999999999999</v>
      </c>
      <c r="L5060">
        <v>-2.1339999999999999</v>
      </c>
      <c r="M5060">
        <v>-2.9849999999999999</v>
      </c>
      <c r="N5060">
        <v>-3.2</v>
      </c>
      <c r="O5060">
        <v>1.194</v>
      </c>
      <c r="P5060">
        <v>1.208</v>
      </c>
      <c r="Q5060">
        <v>1.218</v>
      </c>
      <c r="R5060">
        <v>1.02</v>
      </c>
      <c r="S5060">
        <v>0.42299999999999999</v>
      </c>
    </row>
    <row r="5061" spans="1:19" x14ac:dyDescent="0.3">
      <c r="A5061">
        <v>120</v>
      </c>
      <c r="B5061">
        <v>-0.10100000000000001</v>
      </c>
      <c r="C5061">
        <v>-1.123</v>
      </c>
      <c r="D5061">
        <v>-2.0939999999999999</v>
      </c>
      <c r="E5061">
        <v>-2.9660000000000002</v>
      </c>
      <c r="F5061">
        <v>-3.161</v>
      </c>
      <c r="G5061">
        <v>4.4000000000000004</v>
      </c>
      <c r="H5061">
        <v>0</v>
      </c>
      <c r="I5061">
        <v>4</v>
      </c>
      <c r="J5061">
        <v>-0.13500000000000001</v>
      </c>
      <c r="K5061">
        <v>-1.131</v>
      </c>
      <c r="L5061">
        <v>-2.1280000000000001</v>
      </c>
      <c r="M5061">
        <v>-2.972</v>
      </c>
      <c r="N5061">
        <v>-3.1960000000000002</v>
      </c>
      <c r="O5061">
        <v>1.2</v>
      </c>
      <c r="P5061">
        <v>1.2010000000000001</v>
      </c>
      <c r="Q5061">
        <v>1.1950000000000001</v>
      </c>
      <c r="R5061">
        <v>0.97799999999999998</v>
      </c>
      <c r="S5061">
        <v>0.42099999999999999</v>
      </c>
    </row>
    <row r="5062" spans="1:19" x14ac:dyDescent="0.3">
      <c r="A5062">
        <v>180</v>
      </c>
      <c r="B5062">
        <v>-0.10100000000000001</v>
      </c>
      <c r="C5062">
        <v>-1.123</v>
      </c>
      <c r="D5062">
        <v>-2.0939999999999999</v>
      </c>
      <c r="E5062">
        <v>-2.9660000000000002</v>
      </c>
      <c r="F5062">
        <v>-3.161</v>
      </c>
      <c r="G5062">
        <v>4.4000000000000004</v>
      </c>
      <c r="H5062">
        <v>0</v>
      </c>
      <c r="I5062">
        <v>4</v>
      </c>
      <c r="J5062">
        <v>-0.13900000000000001</v>
      </c>
      <c r="K5062">
        <v>-1.135</v>
      </c>
      <c r="L5062">
        <v>-2.133</v>
      </c>
      <c r="M5062">
        <v>-2.98</v>
      </c>
      <c r="N5062">
        <v>-3.1920000000000002</v>
      </c>
      <c r="O5062">
        <v>1.206</v>
      </c>
      <c r="P5062">
        <v>1.2150000000000001</v>
      </c>
      <c r="Q5062">
        <v>1.2130000000000001</v>
      </c>
      <c r="R5062">
        <v>1.006</v>
      </c>
      <c r="S5062">
        <v>0.42</v>
      </c>
    </row>
    <row r="5063" spans="1:19" x14ac:dyDescent="0.3">
      <c r="A5063">
        <v>240</v>
      </c>
      <c r="B5063">
        <v>-0.10100000000000001</v>
      </c>
      <c r="C5063">
        <v>-1.123</v>
      </c>
      <c r="D5063">
        <v>-2.0939999999999999</v>
      </c>
      <c r="E5063">
        <v>-2.9660000000000002</v>
      </c>
      <c r="F5063">
        <v>-3.161</v>
      </c>
      <c r="G5063">
        <v>4.4000000000000004</v>
      </c>
      <c r="H5063">
        <v>0</v>
      </c>
      <c r="I5063">
        <v>4</v>
      </c>
      <c r="J5063">
        <v>-0.13700000000000001</v>
      </c>
      <c r="K5063">
        <v>-1.133</v>
      </c>
      <c r="L5063">
        <v>-2.129</v>
      </c>
      <c r="M5063">
        <v>-2.984</v>
      </c>
      <c r="N5063">
        <v>-3.1859999999999999</v>
      </c>
      <c r="O5063">
        <v>1.204</v>
      </c>
      <c r="P5063">
        <v>1.2050000000000001</v>
      </c>
      <c r="Q5063">
        <v>1.1990000000000001</v>
      </c>
      <c r="R5063">
        <v>1.0149999999999999</v>
      </c>
      <c r="S5063">
        <v>0.41799999999999998</v>
      </c>
    </row>
    <row r="5064" spans="1:19" x14ac:dyDescent="0.3">
      <c r="A5064">
        <v>300</v>
      </c>
      <c r="B5064">
        <v>-0.10100000000000001</v>
      </c>
      <c r="C5064">
        <v>-1.123</v>
      </c>
      <c r="D5064">
        <v>-2.0939999999999999</v>
      </c>
      <c r="E5064">
        <v>-2.9660000000000002</v>
      </c>
      <c r="F5064">
        <v>-3.161</v>
      </c>
      <c r="G5064">
        <v>4.4000000000000004</v>
      </c>
      <c r="H5064">
        <v>0</v>
      </c>
      <c r="I5064">
        <v>4</v>
      </c>
      <c r="J5064">
        <v>-0.13900000000000001</v>
      </c>
      <c r="K5064">
        <v>-1.1339999999999999</v>
      </c>
      <c r="L5064">
        <v>-2.13</v>
      </c>
      <c r="M5064">
        <v>-2.9809999999999999</v>
      </c>
      <c r="N5064">
        <v>-3.1819999999999999</v>
      </c>
      <c r="O5064">
        <v>1.206</v>
      </c>
      <c r="P5064">
        <v>1.2110000000000001</v>
      </c>
      <c r="Q5064">
        <v>1.202</v>
      </c>
      <c r="R5064">
        <v>1.0029999999999999</v>
      </c>
      <c r="S5064">
        <v>0.41699999999999998</v>
      </c>
    </row>
    <row r="5065" spans="1:19" x14ac:dyDescent="0.3">
      <c r="A5065">
        <v>360</v>
      </c>
      <c r="B5065">
        <v>-0.10100000000000001</v>
      </c>
      <c r="C5065">
        <v>-1.123</v>
      </c>
      <c r="D5065">
        <v>-2.0939999999999999</v>
      </c>
      <c r="E5065">
        <v>-2.9660000000000002</v>
      </c>
      <c r="F5065">
        <v>-3.161</v>
      </c>
      <c r="G5065">
        <v>4.4000000000000004</v>
      </c>
      <c r="H5065">
        <v>0</v>
      </c>
      <c r="I5065">
        <v>4</v>
      </c>
      <c r="J5065">
        <v>-0.13800000000000001</v>
      </c>
      <c r="K5065">
        <v>-1.1339999999999999</v>
      </c>
      <c r="L5065">
        <v>-2.1309999999999998</v>
      </c>
      <c r="M5065">
        <v>-2.9769999999999999</v>
      </c>
      <c r="N5065">
        <v>-3.1779999999999999</v>
      </c>
      <c r="O5065">
        <v>1.2050000000000001</v>
      </c>
      <c r="P5065">
        <v>1.208</v>
      </c>
      <c r="Q5065">
        <v>1.2070000000000001</v>
      </c>
      <c r="R5065">
        <v>0.99</v>
      </c>
      <c r="S5065">
        <v>0.41499999999999998</v>
      </c>
    </row>
    <row r="5066" spans="1:19" x14ac:dyDescent="0.3">
      <c r="A5066">
        <v>420</v>
      </c>
      <c r="B5066">
        <v>-0.10100000000000001</v>
      </c>
      <c r="C5066">
        <v>-1.123</v>
      </c>
      <c r="D5066">
        <v>-2.0939999999999999</v>
      </c>
      <c r="E5066">
        <v>-2.9660000000000002</v>
      </c>
      <c r="F5066">
        <v>-3.161</v>
      </c>
      <c r="G5066">
        <v>4.4000000000000004</v>
      </c>
      <c r="H5066">
        <v>0</v>
      </c>
      <c r="I5066">
        <v>4</v>
      </c>
      <c r="J5066">
        <v>-0.13800000000000001</v>
      </c>
      <c r="K5066">
        <v>-1.1339999999999999</v>
      </c>
      <c r="L5066">
        <v>-2.1309999999999998</v>
      </c>
      <c r="M5066">
        <v>-2.9740000000000002</v>
      </c>
      <c r="N5066">
        <v>-3.1739999999999999</v>
      </c>
      <c r="O5066">
        <v>1.206</v>
      </c>
      <c r="P5066">
        <v>1.2070000000000001</v>
      </c>
      <c r="Q5066">
        <v>1.2050000000000001</v>
      </c>
      <c r="R5066">
        <v>0.98299999999999998</v>
      </c>
      <c r="S5066">
        <v>0.41399999999999998</v>
      </c>
    </row>
    <row r="5067" spans="1:19" x14ac:dyDescent="0.3">
      <c r="A5067">
        <v>480</v>
      </c>
      <c r="B5067">
        <v>-0.10100000000000001</v>
      </c>
      <c r="C5067">
        <v>-1.123</v>
      </c>
      <c r="D5067">
        <v>-2.0939999999999999</v>
      </c>
      <c r="E5067">
        <v>-2.9660000000000002</v>
      </c>
      <c r="F5067">
        <v>-3.161</v>
      </c>
      <c r="G5067">
        <v>4.4000000000000004</v>
      </c>
      <c r="H5067">
        <v>0</v>
      </c>
      <c r="I5067">
        <v>4</v>
      </c>
      <c r="J5067">
        <v>-0.13900000000000001</v>
      </c>
      <c r="K5067">
        <v>-1.135</v>
      </c>
      <c r="L5067">
        <v>-2.13</v>
      </c>
      <c r="M5067">
        <v>-2.972</v>
      </c>
      <c r="N5067">
        <v>-3.17</v>
      </c>
      <c r="O5067">
        <v>1.206</v>
      </c>
      <c r="P5067">
        <v>1.2070000000000001</v>
      </c>
      <c r="Q5067">
        <v>1.2030000000000001</v>
      </c>
      <c r="R5067">
        <v>0.97799999999999998</v>
      </c>
      <c r="S5067">
        <v>0.41299999999999998</v>
      </c>
    </row>
    <row r="5068" spans="1:19" x14ac:dyDescent="0.3">
      <c r="A5068">
        <v>540</v>
      </c>
      <c r="B5068">
        <v>-0.10100000000000001</v>
      </c>
      <c r="C5068">
        <v>-1.123</v>
      </c>
      <c r="D5068">
        <v>-2.0939999999999999</v>
      </c>
      <c r="E5068">
        <v>-2.9660000000000002</v>
      </c>
      <c r="F5068">
        <v>-3.161</v>
      </c>
      <c r="G5068">
        <v>4.4000000000000004</v>
      </c>
      <c r="H5068">
        <v>0</v>
      </c>
      <c r="I5068">
        <v>4</v>
      </c>
      <c r="J5068">
        <v>-0.13900000000000001</v>
      </c>
      <c r="K5068">
        <v>-1.1359999999999999</v>
      </c>
      <c r="L5068">
        <v>-2.13</v>
      </c>
      <c r="M5068">
        <v>-2.9689999999999999</v>
      </c>
      <c r="N5068">
        <v>-3.165</v>
      </c>
      <c r="O5068">
        <v>1.206</v>
      </c>
      <c r="P5068">
        <v>1.208</v>
      </c>
      <c r="Q5068">
        <v>1.2030000000000001</v>
      </c>
      <c r="R5068">
        <v>0.97399999999999998</v>
      </c>
      <c r="S5068">
        <v>0.41099999999999998</v>
      </c>
    </row>
    <row r="5069" spans="1:19" x14ac:dyDescent="0.3">
      <c r="A5069">
        <v>600</v>
      </c>
      <c r="B5069">
        <v>-0.10100000000000001</v>
      </c>
      <c r="C5069">
        <v>-1.123</v>
      </c>
      <c r="D5069">
        <v>-2.0939999999999999</v>
      </c>
      <c r="E5069">
        <v>-2.9660000000000002</v>
      </c>
      <c r="F5069">
        <v>-3.161</v>
      </c>
      <c r="G5069">
        <v>4.4000000000000004</v>
      </c>
      <c r="H5069">
        <v>0</v>
      </c>
      <c r="I5069">
        <v>4</v>
      </c>
      <c r="J5069">
        <v>-0.13900000000000001</v>
      </c>
      <c r="K5069">
        <v>-1.1359999999999999</v>
      </c>
      <c r="L5069">
        <v>-2.13</v>
      </c>
      <c r="M5069">
        <v>-2.9670000000000001</v>
      </c>
      <c r="N5069">
        <v>-3.161</v>
      </c>
      <c r="O5069">
        <v>1.206</v>
      </c>
      <c r="P5069">
        <v>1.2070000000000001</v>
      </c>
      <c r="Q5069">
        <v>1.2030000000000001</v>
      </c>
      <c r="R5069">
        <v>0.97</v>
      </c>
      <c r="S5069">
        <v>0.41</v>
      </c>
    </row>
    <row r="5071" spans="1:19" x14ac:dyDescent="0.3">
      <c r="A5071" t="s">
        <v>0</v>
      </c>
      <c r="B5071" t="s">
        <v>391</v>
      </c>
    </row>
    <row r="5072" spans="1:19" x14ac:dyDescent="0.3">
      <c r="A5072">
        <v>0</v>
      </c>
      <c r="B5072">
        <v>-0.10100000000000001</v>
      </c>
      <c r="C5072">
        <v>-1.123</v>
      </c>
      <c r="D5072">
        <v>-2.0939999999999999</v>
      </c>
      <c r="E5072">
        <v>-2.9609999999999999</v>
      </c>
      <c r="F5072">
        <v>-3.1520000000000001</v>
      </c>
      <c r="G5072">
        <v>4.4000000000000004</v>
      </c>
      <c r="H5072">
        <v>0</v>
      </c>
      <c r="I5072">
        <v>4</v>
      </c>
      <c r="J5072">
        <v>-0.13400000000000001</v>
      </c>
      <c r="K5072">
        <v>-1.1339999999999999</v>
      </c>
      <c r="L5072">
        <v>-2.13</v>
      </c>
      <c r="M5072">
        <v>-2.9729999999999999</v>
      </c>
      <c r="N5072">
        <v>-3.21</v>
      </c>
      <c r="O5072">
        <v>1.198</v>
      </c>
      <c r="P5072">
        <v>1.198</v>
      </c>
      <c r="Q5072">
        <v>1.1930000000000001</v>
      </c>
      <c r="R5072">
        <v>0.98199999999999998</v>
      </c>
      <c r="S5072">
        <v>0.46899999999999997</v>
      </c>
    </row>
    <row r="5073" spans="1:19" x14ac:dyDescent="0.3">
      <c r="A5073">
        <v>60</v>
      </c>
      <c r="B5073">
        <v>-0.10100000000000001</v>
      </c>
      <c r="C5073">
        <v>-1.123</v>
      </c>
      <c r="D5073">
        <v>-2.0939999999999999</v>
      </c>
      <c r="E5073">
        <v>-2.9609999999999999</v>
      </c>
      <c r="F5073">
        <v>-3.1520000000000001</v>
      </c>
      <c r="G5073">
        <v>4.4000000000000004</v>
      </c>
      <c r="H5073">
        <v>0</v>
      </c>
      <c r="I5073">
        <v>4</v>
      </c>
      <c r="J5073">
        <v>-0.13100000000000001</v>
      </c>
      <c r="K5073">
        <v>-1.1319999999999999</v>
      </c>
      <c r="L5073">
        <v>-2.1339999999999999</v>
      </c>
      <c r="M5073">
        <v>-2.98</v>
      </c>
      <c r="N5073">
        <v>-3.19</v>
      </c>
      <c r="O5073">
        <v>1.194</v>
      </c>
      <c r="P5073">
        <v>1.2090000000000001</v>
      </c>
      <c r="Q5073">
        <v>1.2190000000000001</v>
      </c>
      <c r="R5073">
        <v>1.0129999999999999</v>
      </c>
      <c r="S5073">
        <v>0.42</v>
      </c>
    </row>
    <row r="5074" spans="1:19" x14ac:dyDescent="0.3">
      <c r="A5074">
        <v>120</v>
      </c>
      <c r="B5074">
        <v>-0.10100000000000001</v>
      </c>
      <c r="C5074">
        <v>-1.123</v>
      </c>
      <c r="D5074">
        <v>-2.0939999999999999</v>
      </c>
      <c r="E5074">
        <v>-2.9609999999999999</v>
      </c>
      <c r="F5074">
        <v>-3.1520000000000001</v>
      </c>
      <c r="G5074">
        <v>4.4000000000000004</v>
      </c>
      <c r="H5074">
        <v>0</v>
      </c>
      <c r="I5074">
        <v>4</v>
      </c>
      <c r="J5074">
        <v>-0.13500000000000001</v>
      </c>
      <c r="K5074">
        <v>-1.131</v>
      </c>
      <c r="L5074">
        <v>-2.1280000000000001</v>
      </c>
      <c r="M5074">
        <v>-2.9670000000000001</v>
      </c>
      <c r="N5074">
        <v>-3.1850000000000001</v>
      </c>
      <c r="O5074">
        <v>1.2</v>
      </c>
      <c r="P5074">
        <v>1.2010000000000001</v>
      </c>
      <c r="Q5074">
        <v>1.1950000000000001</v>
      </c>
      <c r="R5074">
        <v>0.97199999999999998</v>
      </c>
      <c r="S5074">
        <v>0.41799999999999998</v>
      </c>
    </row>
    <row r="5075" spans="1:19" x14ac:dyDescent="0.3">
      <c r="A5075">
        <v>180</v>
      </c>
      <c r="B5075">
        <v>-0.10100000000000001</v>
      </c>
      <c r="C5075">
        <v>-1.123</v>
      </c>
      <c r="D5075">
        <v>-2.0939999999999999</v>
      </c>
      <c r="E5075">
        <v>-2.9609999999999999</v>
      </c>
      <c r="F5075">
        <v>-3.1520000000000001</v>
      </c>
      <c r="G5075">
        <v>4.4000000000000004</v>
      </c>
      <c r="H5075">
        <v>0</v>
      </c>
      <c r="I5075">
        <v>4</v>
      </c>
      <c r="J5075">
        <v>-0.13900000000000001</v>
      </c>
      <c r="K5075">
        <v>-1.135</v>
      </c>
      <c r="L5075">
        <v>-2.1320000000000001</v>
      </c>
      <c r="M5075">
        <v>-2.9750000000000001</v>
      </c>
      <c r="N5075">
        <v>-3.1819999999999999</v>
      </c>
      <c r="O5075">
        <v>1.206</v>
      </c>
      <c r="P5075">
        <v>1.2150000000000001</v>
      </c>
      <c r="Q5075">
        <v>1.212</v>
      </c>
      <c r="R5075">
        <v>1.0009999999999999</v>
      </c>
      <c r="S5075">
        <v>0.41699999999999998</v>
      </c>
    </row>
    <row r="5076" spans="1:19" x14ac:dyDescent="0.3">
      <c r="A5076">
        <v>240</v>
      </c>
      <c r="B5076">
        <v>-0.10100000000000001</v>
      </c>
      <c r="C5076">
        <v>-1.123</v>
      </c>
      <c r="D5076">
        <v>-2.0939999999999999</v>
      </c>
      <c r="E5076">
        <v>-2.9609999999999999</v>
      </c>
      <c r="F5076">
        <v>-3.1520000000000001</v>
      </c>
      <c r="G5076">
        <v>4.4000000000000004</v>
      </c>
      <c r="H5076">
        <v>0</v>
      </c>
      <c r="I5076">
        <v>4</v>
      </c>
      <c r="J5076">
        <v>-0.13700000000000001</v>
      </c>
      <c r="K5076">
        <v>-1.133</v>
      </c>
      <c r="L5076">
        <v>-2.129</v>
      </c>
      <c r="M5076">
        <v>-2.9790000000000001</v>
      </c>
      <c r="N5076">
        <v>-3.177</v>
      </c>
      <c r="O5076">
        <v>1.204</v>
      </c>
      <c r="P5076">
        <v>1.2050000000000001</v>
      </c>
      <c r="Q5076">
        <v>1.198</v>
      </c>
      <c r="R5076">
        <v>1.0089999999999999</v>
      </c>
      <c r="S5076">
        <v>0.41499999999999998</v>
      </c>
    </row>
    <row r="5077" spans="1:19" x14ac:dyDescent="0.3">
      <c r="A5077">
        <v>300</v>
      </c>
      <c r="B5077">
        <v>-0.10100000000000001</v>
      </c>
      <c r="C5077">
        <v>-1.123</v>
      </c>
      <c r="D5077">
        <v>-2.0939999999999999</v>
      </c>
      <c r="E5077">
        <v>-2.9609999999999999</v>
      </c>
      <c r="F5077">
        <v>-3.1520000000000001</v>
      </c>
      <c r="G5077">
        <v>4.4000000000000004</v>
      </c>
      <c r="H5077">
        <v>0</v>
      </c>
      <c r="I5077">
        <v>4</v>
      </c>
      <c r="J5077">
        <v>-0.13900000000000001</v>
      </c>
      <c r="K5077">
        <v>-1.1339999999999999</v>
      </c>
      <c r="L5077">
        <v>-2.13</v>
      </c>
      <c r="M5077">
        <v>-2.976</v>
      </c>
      <c r="N5077">
        <v>-3.1720000000000002</v>
      </c>
      <c r="O5077">
        <v>1.206</v>
      </c>
      <c r="P5077">
        <v>1.2110000000000001</v>
      </c>
      <c r="Q5077">
        <v>1.2010000000000001</v>
      </c>
      <c r="R5077">
        <v>0.996</v>
      </c>
      <c r="S5077">
        <v>0.41299999999999998</v>
      </c>
    </row>
    <row r="5078" spans="1:19" x14ac:dyDescent="0.3">
      <c r="A5078">
        <v>360</v>
      </c>
      <c r="B5078">
        <v>-0.10100000000000001</v>
      </c>
      <c r="C5078">
        <v>-1.123</v>
      </c>
      <c r="D5078">
        <v>-2.0939999999999999</v>
      </c>
      <c r="E5078">
        <v>-2.9609999999999999</v>
      </c>
      <c r="F5078">
        <v>-3.1520000000000001</v>
      </c>
      <c r="G5078">
        <v>4.4000000000000004</v>
      </c>
      <c r="H5078">
        <v>0</v>
      </c>
      <c r="I5078">
        <v>4</v>
      </c>
      <c r="J5078">
        <v>-0.13800000000000001</v>
      </c>
      <c r="K5078">
        <v>-1.1339999999999999</v>
      </c>
      <c r="L5078">
        <v>-2.1309999999999998</v>
      </c>
      <c r="M5078">
        <v>-2.972</v>
      </c>
      <c r="N5078">
        <v>-3.1680000000000001</v>
      </c>
      <c r="O5078">
        <v>1.2050000000000001</v>
      </c>
      <c r="P5078">
        <v>1.208</v>
      </c>
      <c r="Q5078">
        <v>1.2070000000000001</v>
      </c>
      <c r="R5078">
        <v>0.98299999999999998</v>
      </c>
      <c r="S5078">
        <v>0.41199999999999998</v>
      </c>
    </row>
    <row r="5079" spans="1:19" x14ac:dyDescent="0.3">
      <c r="A5079">
        <v>420</v>
      </c>
      <c r="B5079">
        <v>-0.10100000000000001</v>
      </c>
      <c r="C5079">
        <v>-1.123</v>
      </c>
      <c r="D5079">
        <v>-2.0939999999999999</v>
      </c>
      <c r="E5079">
        <v>-2.9609999999999999</v>
      </c>
      <c r="F5079">
        <v>-3.1520000000000001</v>
      </c>
      <c r="G5079">
        <v>4.4000000000000004</v>
      </c>
      <c r="H5079">
        <v>0</v>
      </c>
      <c r="I5079">
        <v>4</v>
      </c>
      <c r="J5079">
        <v>-0.13800000000000001</v>
      </c>
      <c r="K5079">
        <v>-1.1339999999999999</v>
      </c>
      <c r="L5079">
        <v>-2.1309999999999998</v>
      </c>
      <c r="M5079">
        <v>-2.9689999999999999</v>
      </c>
      <c r="N5079">
        <v>-3.1640000000000001</v>
      </c>
      <c r="O5079">
        <v>1.206</v>
      </c>
      <c r="P5079">
        <v>1.2070000000000001</v>
      </c>
      <c r="Q5079">
        <v>1.2050000000000001</v>
      </c>
      <c r="R5079">
        <v>0.97699999999999998</v>
      </c>
      <c r="S5079">
        <v>0.41099999999999998</v>
      </c>
    </row>
    <row r="5080" spans="1:19" x14ac:dyDescent="0.3">
      <c r="A5080">
        <v>480</v>
      </c>
      <c r="B5080">
        <v>-0.10100000000000001</v>
      </c>
      <c r="C5080">
        <v>-1.123</v>
      </c>
      <c r="D5080">
        <v>-2.0939999999999999</v>
      </c>
      <c r="E5080">
        <v>-2.9609999999999999</v>
      </c>
      <c r="F5080">
        <v>-3.1520000000000001</v>
      </c>
      <c r="G5080">
        <v>4.4000000000000004</v>
      </c>
      <c r="H5080">
        <v>0</v>
      </c>
      <c r="I5080">
        <v>4</v>
      </c>
      <c r="J5080">
        <v>-0.13900000000000001</v>
      </c>
      <c r="K5080">
        <v>-1.135</v>
      </c>
      <c r="L5080">
        <v>-2.13</v>
      </c>
      <c r="M5080">
        <v>-2.9670000000000001</v>
      </c>
      <c r="N5080">
        <v>-3.16</v>
      </c>
      <c r="O5080">
        <v>1.206</v>
      </c>
      <c r="P5080">
        <v>1.2070000000000001</v>
      </c>
      <c r="Q5080">
        <v>1.202</v>
      </c>
      <c r="R5080">
        <v>0.97199999999999998</v>
      </c>
      <c r="S5080">
        <v>0.41</v>
      </c>
    </row>
    <row r="5081" spans="1:19" x14ac:dyDescent="0.3">
      <c r="A5081">
        <v>540</v>
      </c>
      <c r="B5081">
        <v>-0.10100000000000001</v>
      </c>
      <c r="C5081">
        <v>-1.123</v>
      </c>
      <c r="D5081">
        <v>-2.0939999999999999</v>
      </c>
      <c r="E5081">
        <v>-2.9609999999999999</v>
      </c>
      <c r="F5081">
        <v>-3.1520000000000001</v>
      </c>
      <c r="G5081">
        <v>4.4000000000000004</v>
      </c>
      <c r="H5081">
        <v>0</v>
      </c>
      <c r="I5081">
        <v>4</v>
      </c>
      <c r="J5081">
        <v>-0.13900000000000001</v>
      </c>
      <c r="K5081">
        <v>-1.1359999999999999</v>
      </c>
      <c r="L5081">
        <v>-2.13</v>
      </c>
      <c r="M5081">
        <v>-2.964</v>
      </c>
      <c r="N5081">
        <v>-3.1560000000000001</v>
      </c>
      <c r="O5081">
        <v>1.206</v>
      </c>
      <c r="P5081">
        <v>1.208</v>
      </c>
      <c r="Q5081">
        <v>1.202</v>
      </c>
      <c r="R5081">
        <v>0.96799999999999997</v>
      </c>
      <c r="S5081">
        <v>0.40799999999999997</v>
      </c>
    </row>
    <row r="5082" spans="1:19" x14ac:dyDescent="0.3">
      <c r="A5082">
        <v>600</v>
      </c>
      <c r="B5082">
        <v>-0.10100000000000001</v>
      </c>
      <c r="C5082">
        <v>-1.123</v>
      </c>
      <c r="D5082">
        <v>-2.0939999999999999</v>
      </c>
      <c r="E5082">
        <v>-2.9609999999999999</v>
      </c>
      <c r="F5082">
        <v>-3.1520000000000001</v>
      </c>
      <c r="G5082">
        <v>4.4000000000000004</v>
      </c>
      <c r="H5082">
        <v>0</v>
      </c>
      <c r="I5082">
        <v>4</v>
      </c>
      <c r="J5082">
        <v>-0.13900000000000001</v>
      </c>
      <c r="K5082">
        <v>-1.1359999999999999</v>
      </c>
      <c r="L5082">
        <v>-2.13</v>
      </c>
      <c r="M5082">
        <v>-2.9609999999999999</v>
      </c>
      <c r="N5082">
        <v>-3.1520000000000001</v>
      </c>
      <c r="O5082">
        <v>1.206</v>
      </c>
      <c r="P5082">
        <v>1.2070000000000001</v>
      </c>
      <c r="Q5082">
        <v>1.2030000000000001</v>
      </c>
      <c r="R5082">
        <v>0.96399999999999997</v>
      </c>
      <c r="S5082">
        <v>0.40699999999999997</v>
      </c>
    </row>
    <row r="5084" spans="1:19" x14ac:dyDescent="0.3">
      <c r="A5084" t="s">
        <v>0</v>
      </c>
      <c r="B5084" t="s">
        <v>392</v>
      </c>
    </row>
    <row r="5085" spans="1:19" x14ac:dyDescent="0.3">
      <c r="A5085">
        <v>0</v>
      </c>
      <c r="B5085">
        <v>-0.10100000000000001</v>
      </c>
      <c r="C5085">
        <v>-1.123</v>
      </c>
      <c r="D5085">
        <v>-2.0939999999999999</v>
      </c>
      <c r="E5085">
        <v>-2.956</v>
      </c>
      <c r="F5085">
        <v>-3.1419999999999999</v>
      </c>
      <c r="G5085">
        <v>4.4000000000000004</v>
      </c>
      <c r="H5085">
        <v>0</v>
      </c>
      <c r="I5085">
        <v>4</v>
      </c>
      <c r="J5085">
        <v>-0.13400000000000001</v>
      </c>
      <c r="K5085">
        <v>-1.1339999999999999</v>
      </c>
      <c r="L5085">
        <v>-2.13</v>
      </c>
      <c r="M5085">
        <v>-2.968</v>
      </c>
      <c r="N5085">
        <v>-3.2</v>
      </c>
      <c r="O5085">
        <v>1.198</v>
      </c>
      <c r="P5085">
        <v>1.198</v>
      </c>
      <c r="Q5085">
        <v>1.1930000000000001</v>
      </c>
      <c r="R5085">
        <v>0.97599999999999998</v>
      </c>
      <c r="S5085">
        <v>0.46500000000000002</v>
      </c>
    </row>
    <row r="5086" spans="1:19" x14ac:dyDescent="0.3">
      <c r="A5086">
        <v>60</v>
      </c>
      <c r="B5086">
        <v>-0.10100000000000001</v>
      </c>
      <c r="C5086">
        <v>-1.123</v>
      </c>
      <c r="D5086">
        <v>-2.0939999999999999</v>
      </c>
      <c r="E5086">
        <v>-2.956</v>
      </c>
      <c r="F5086">
        <v>-3.1419999999999999</v>
      </c>
      <c r="G5086">
        <v>4.4000000000000004</v>
      </c>
      <c r="H5086">
        <v>0</v>
      </c>
      <c r="I5086">
        <v>4</v>
      </c>
      <c r="J5086">
        <v>-0.13100000000000001</v>
      </c>
      <c r="K5086">
        <v>-1.1319999999999999</v>
      </c>
      <c r="L5086">
        <v>-2.1339999999999999</v>
      </c>
      <c r="M5086">
        <v>-2.9750000000000001</v>
      </c>
      <c r="N5086">
        <v>-3.181</v>
      </c>
      <c r="O5086">
        <v>1.194</v>
      </c>
      <c r="P5086">
        <v>1.2090000000000001</v>
      </c>
      <c r="Q5086">
        <v>1.218</v>
      </c>
      <c r="R5086">
        <v>1.0069999999999999</v>
      </c>
      <c r="S5086">
        <v>0.41599999999999998</v>
      </c>
    </row>
    <row r="5087" spans="1:19" x14ac:dyDescent="0.3">
      <c r="A5087">
        <v>120</v>
      </c>
      <c r="B5087">
        <v>-0.10100000000000001</v>
      </c>
      <c r="C5087">
        <v>-1.123</v>
      </c>
      <c r="D5087">
        <v>-2.0939999999999999</v>
      </c>
      <c r="E5087">
        <v>-2.956</v>
      </c>
      <c r="F5087">
        <v>-3.1419999999999999</v>
      </c>
      <c r="G5087">
        <v>4.4000000000000004</v>
      </c>
      <c r="H5087">
        <v>0</v>
      </c>
      <c r="I5087">
        <v>4</v>
      </c>
      <c r="J5087">
        <v>-0.13500000000000001</v>
      </c>
      <c r="K5087">
        <v>-1.131</v>
      </c>
      <c r="L5087">
        <v>-2.1280000000000001</v>
      </c>
      <c r="M5087">
        <v>-2.9620000000000002</v>
      </c>
      <c r="N5087">
        <v>-3.1760000000000002</v>
      </c>
      <c r="O5087">
        <v>1.2</v>
      </c>
      <c r="P5087">
        <v>1.2010000000000001</v>
      </c>
      <c r="Q5087">
        <v>1.1950000000000001</v>
      </c>
      <c r="R5087">
        <v>0.96699999999999997</v>
      </c>
      <c r="S5087">
        <v>0.41499999999999998</v>
      </c>
    </row>
    <row r="5088" spans="1:19" x14ac:dyDescent="0.3">
      <c r="A5088">
        <v>180</v>
      </c>
      <c r="B5088">
        <v>-0.10100000000000001</v>
      </c>
      <c r="C5088">
        <v>-1.123</v>
      </c>
      <c r="D5088">
        <v>-2.0939999999999999</v>
      </c>
      <c r="E5088">
        <v>-2.956</v>
      </c>
      <c r="F5088">
        <v>-3.1419999999999999</v>
      </c>
      <c r="G5088">
        <v>4.4000000000000004</v>
      </c>
      <c r="H5088">
        <v>0</v>
      </c>
      <c r="I5088">
        <v>4</v>
      </c>
      <c r="J5088">
        <v>-0.13900000000000001</v>
      </c>
      <c r="K5088">
        <v>-1.135</v>
      </c>
      <c r="L5088">
        <v>-2.1320000000000001</v>
      </c>
      <c r="M5088">
        <v>-2.9710000000000001</v>
      </c>
      <c r="N5088">
        <v>-3.1720000000000002</v>
      </c>
      <c r="O5088">
        <v>1.206</v>
      </c>
      <c r="P5088">
        <v>1.2150000000000001</v>
      </c>
      <c r="Q5088">
        <v>1.212</v>
      </c>
      <c r="R5088">
        <v>0.995</v>
      </c>
      <c r="S5088">
        <v>0.41299999999999998</v>
      </c>
    </row>
    <row r="5089" spans="1:19" x14ac:dyDescent="0.3">
      <c r="A5089">
        <v>240</v>
      </c>
      <c r="B5089">
        <v>-0.10100000000000001</v>
      </c>
      <c r="C5089">
        <v>-1.123</v>
      </c>
      <c r="D5089">
        <v>-2.0939999999999999</v>
      </c>
      <c r="E5089">
        <v>-2.956</v>
      </c>
      <c r="F5089">
        <v>-3.1419999999999999</v>
      </c>
      <c r="G5089">
        <v>4.4000000000000004</v>
      </c>
      <c r="H5089">
        <v>0</v>
      </c>
      <c r="I5089">
        <v>4</v>
      </c>
      <c r="J5089">
        <v>-0.13700000000000001</v>
      </c>
      <c r="K5089">
        <v>-1.133</v>
      </c>
      <c r="L5089">
        <v>-2.1280000000000001</v>
      </c>
      <c r="M5089">
        <v>-2.9740000000000002</v>
      </c>
      <c r="N5089">
        <v>-3.1669999999999998</v>
      </c>
      <c r="O5089">
        <v>1.204</v>
      </c>
      <c r="P5089">
        <v>1.2050000000000001</v>
      </c>
      <c r="Q5089">
        <v>1.198</v>
      </c>
      <c r="R5089">
        <v>1.0029999999999999</v>
      </c>
      <c r="S5089">
        <v>0.41199999999999998</v>
      </c>
    </row>
    <row r="5090" spans="1:19" x14ac:dyDescent="0.3">
      <c r="A5090">
        <v>300</v>
      </c>
      <c r="B5090">
        <v>-0.10100000000000001</v>
      </c>
      <c r="C5090">
        <v>-1.123</v>
      </c>
      <c r="D5090">
        <v>-2.0939999999999999</v>
      </c>
      <c r="E5090">
        <v>-2.956</v>
      </c>
      <c r="F5090">
        <v>-3.1419999999999999</v>
      </c>
      <c r="G5090">
        <v>4.4000000000000004</v>
      </c>
      <c r="H5090">
        <v>0</v>
      </c>
      <c r="I5090">
        <v>4</v>
      </c>
      <c r="J5090">
        <v>-0.13900000000000001</v>
      </c>
      <c r="K5090">
        <v>-1.1339999999999999</v>
      </c>
      <c r="L5090">
        <v>-2.13</v>
      </c>
      <c r="M5090">
        <v>-2.9710000000000001</v>
      </c>
      <c r="N5090">
        <v>-3.1629999999999998</v>
      </c>
      <c r="O5090">
        <v>1.206</v>
      </c>
      <c r="P5090">
        <v>1.2110000000000001</v>
      </c>
      <c r="Q5090">
        <v>1.2010000000000001</v>
      </c>
      <c r="R5090">
        <v>0.99</v>
      </c>
      <c r="S5090">
        <v>0.41</v>
      </c>
    </row>
    <row r="5091" spans="1:19" x14ac:dyDescent="0.3">
      <c r="A5091">
        <v>360</v>
      </c>
      <c r="B5091">
        <v>-0.10100000000000001</v>
      </c>
      <c r="C5091">
        <v>-1.123</v>
      </c>
      <c r="D5091">
        <v>-2.0939999999999999</v>
      </c>
      <c r="E5091">
        <v>-2.956</v>
      </c>
      <c r="F5091">
        <v>-3.1419999999999999</v>
      </c>
      <c r="G5091">
        <v>4.4000000000000004</v>
      </c>
      <c r="H5091">
        <v>0</v>
      </c>
      <c r="I5091">
        <v>4</v>
      </c>
      <c r="J5091">
        <v>-0.13800000000000001</v>
      </c>
      <c r="K5091">
        <v>-1.1339999999999999</v>
      </c>
      <c r="L5091">
        <v>-2.1309999999999998</v>
      </c>
      <c r="M5091">
        <v>-2.9670000000000001</v>
      </c>
      <c r="N5091">
        <v>-3.1589999999999998</v>
      </c>
      <c r="O5091">
        <v>1.2050000000000001</v>
      </c>
      <c r="P5091">
        <v>1.208</v>
      </c>
      <c r="Q5091">
        <v>1.2070000000000001</v>
      </c>
      <c r="R5091">
        <v>0.97699999999999998</v>
      </c>
      <c r="S5091">
        <v>0.40899999999999997</v>
      </c>
    </row>
    <row r="5092" spans="1:19" x14ac:dyDescent="0.3">
      <c r="A5092">
        <v>420</v>
      </c>
      <c r="B5092">
        <v>-0.10100000000000001</v>
      </c>
      <c r="C5092">
        <v>-1.123</v>
      </c>
      <c r="D5092">
        <v>-2.0939999999999999</v>
      </c>
      <c r="E5092">
        <v>-2.956</v>
      </c>
      <c r="F5092">
        <v>-3.1419999999999999</v>
      </c>
      <c r="G5092">
        <v>4.4000000000000004</v>
      </c>
      <c r="H5092">
        <v>0</v>
      </c>
      <c r="I5092">
        <v>4</v>
      </c>
      <c r="J5092">
        <v>-0.13800000000000001</v>
      </c>
      <c r="K5092">
        <v>-1.1339999999999999</v>
      </c>
      <c r="L5092">
        <v>-2.13</v>
      </c>
      <c r="M5092">
        <v>-2.964</v>
      </c>
      <c r="N5092">
        <v>-3.1549999999999998</v>
      </c>
      <c r="O5092">
        <v>1.206</v>
      </c>
      <c r="P5092">
        <v>1.2070000000000001</v>
      </c>
      <c r="Q5092">
        <v>1.204</v>
      </c>
      <c r="R5092">
        <v>0.97</v>
      </c>
      <c r="S5092">
        <v>0.40799999999999997</v>
      </c>
    </row>
    <row r="5093" spans="1:19" x14ac:dyDescent="0.3">
      <c r="A5093">
        <v>480</v>
      </c>
      <c r="B5093">
        <v>-0.10100000000000001</v>
      </c>
      <c r="C5093">
        <v>-1.123</v>
      </c>
      <c r="D5093">
        <v>-2.0939999999999999</v>
      </c>
      <c r="E5093">
        <v>-2.956</v>
      </c>
      <c r="F5093">
        <v>-3.1419999999999999</v>
      </c>
      <c r="G5093">
        <v>4.4000000000000004</v>
      </c>
      <c r="H5093">
        <v>0</v>
      </c>
      <c r="I5093">
        <v>4</v>
      </c>
      <c r="J5093">
        <v>-0.13900000000000001</v>
      </c>
      <c r="K5093">
        <v>-1.135</v>
      </c>
      <c r="L5093">
        <v>-2.129</v>
      </c>
      <c r="M5093">
        <v>-2.9609999999999999</v>
      </c>
      <c r="N5093">
        <v>-3.1509999999999998</v>
      </c>
      <c r="O5093">
        <v>1.206</v>
      </c>
      <c r="P5093">
        <v>1.2070000000000001</v>
      </c>
      <c r="Q5093">
        <v>1.202</v>
      </c>
      <c r="R5093">
        <v>0.96499999999999997</v>
      </c>
      <c r="S5093">
        <v>0.40699999999999997</v>
      </c>
    </row>
    <row r="5094" spans="1:19" x14ac:dyDescent="0.3">
      <c r="A5094">
        <v>540</v>
      </c>
      <c r="B5094">
        <v>-0.10100000000000001</v>
      </c>
      <c r="C5094">
        <v>-1.123</v>
      </c>
      <c r="D5094">
        <v>-2.0939999999999999</v>
      </c>
      <c r="E5094">
        <v>-2.956</v>
      </c>
      <c r="F5094">
        <v>-3.1419999999999999</v>
      </c>
      <c r="G5094">
        <v>4.4000000000000004</v>
      </c>
      <c r="H5094">
        <v>0</v>
      </c>
      <c r="I5094">
        <v>4</v>
      </c>
      <c r="J5094">
        <v>-0.13900000000000001</v>
      </c>
      <c r="K5094">
        <v>-1.1359999999999999</v>
      </c>
      <c r="L5094">
        <v>-2.13</v>
      </c>
      <c r="M5094">
        <v>-2.9580000000000002</v>
      </c>
      <c r="N5094">
        <v>-3.1469999999999998</v>
      </c>
      <c r="O5094">
        <v>1.206</v>
      </c>
      <c r="P5094">
        <v>1.208</v>
      </c>
      <c r="Q5094">
        <v>1.202</v>
      </c>
      <c r="R5094">
        <v>0.96099999999999997</v>
      </c>
      <c r="S5094">
        <v>0.40500000000000003</v>
      </c>
    </row>
    <row r="5095" spans="1:19" x14ac:dyDescent="0.3">
      <c r="A5095">
        <v>600</v>
      </c>
      <c r="B5095">
        <v>-0.10100000000000001</v>
      </c>
      <c r="C5095">
        <v>-1.123</v>
      </c>
      <c r="D5095">
        <v>-2.0939999999999999</v>
      </c>
      <c r="E5095">
        <v>-2.956</v>
      </c>
      <c r="F5095">
        <v>-3.1419999999999999</v>
      </c>
      <c r="G5095">
        <v>4.4000000000000004</v>
      </c>
      <c r="H5095">
        <v>0</v>
      </c>
      <c r="I5095">
        <v>4</v>
      </c>
      <c r="J5095">
        <v>-0.13900000000000001</v>
      </c>
      <c r="K5095">
        <v>-1.1359999999999999</v>
      </c>
      <c r="L5095">
        <v>-2.13</v>
      </c>
      <c r="M5095">
        <v>-2.956</v>
      </c>
      <c r="N5095">
        <v>-3.1419999999999999</v>
      </c>
      <c r="O5095">
        <v>1.206</v>
      </c>
      <c r="P5095">
        <v>1.2070000000000001</v>
      </c>
      <c r="Q5095">
        <v>1.2030000000000001</v>
      </c>
      <c r="R5095">
        <v>0.95799999999999996</v>
      </c>
      <c r="S5095">
        <v>0.40400000000000003</v>
      </c>
    </row>
    <row r="5097" spans="1:19" x14ac:dyDescent="0.3">
      <c r="A5097" t="s">
        <v>0</v>
      </c>
      <c r="B5097" t="s">
        <v>393</v>
      </c>
    </row>
    <row r="5098" spans="1:19" x14ac:dyDescent="0.3">
      <c r="A5098">
        <v>0</v>
      </c>
      <c r="B5098">
        <v>-0.10100000000000001</v>
      </c>
      <c r="C5098">
        <v>-1.123</v>
      </c>
      <c r="D5098">
        <v>-2.0939999999999999</v>
      </c>
      <c r="E5098">
        <v>-2.95</v>
      </c>
      <c r="F5098">
        <v>-3.133</v>
      </c>
      <c r="G5098">
        <v>4.4000000000000004</v>
      </c>
      <c r="H5098">
        <v>0</v>
      </c>
      <c r="I5098">
        <v>4</v>
      </c>
      <c r="J5098">
        <v>-0.13400000000000001</v>
      </c>
      <c r="K5098">
        <v>-1.1339999999999999</v>
      </c>
      <c r="L5098">
        <v>-2.13</v>
      </c>
      <c r="M5098">
        <v>-2.9630000000000001</v>
      </c>
      <c r="N5098">
        <v>-3.19</v>
      </c>
      <c r="O5098">
        <v>1.198</v>
      </c>
      <c r="P5098">
        <v>1.198</v>
      </c>
      <c r="Q5098">
        <v>1.1930000000000001</v>
      </c>
      <c r="R5098">
        <v>0.97</v>
      </c>
      <c r="S5098">
        <v>0.46100000000000002</v>
      </c>
    </row>
    <row r="5099" spans="1:19" x14ac:dyDescent="0.3">
      <c r="A5099">
        <v>60</v>
      </c>
      <c r="B5099">
        <v>-0.10100000000000001</v>
      </c>
      <c r="C5099">
        <v>-1.123</v>
      </c>
      <c r="D5099">
        <v>-2.0939999999999999</v>
      </c>
      <c r="E5099">
        <v>-2.95</v>
      </c>
      <c r="F5099">
        <v>-3.133</v>
      </c>
      <c r="G5099">
        <v>4.4000000000000004</v>
      </c>
      <c r="H5099">
        <v>0</v>
      </c>
      <c r="I5099">
        <v>4</v>
      </c>
      <c r="J5099">
        <v>-0.13100000000000001</v>
      </c>
      <c r="K5099">
        <v>-1.1319999999999999</v>
      </c>
      <c r="L5099">
        <v>-2.1339999999999999</v>
      </c>
      <c r="M5099">
        <v>-2.9689999999999999</v>
      </c>
      <c r="N5099">
        <v>-3.1709999999999998</v>
      </c>
      <c r="O5099">
        <v>1.194</v>
      </c>
      <c r="P5099">
        <v>1.2090000000000001</v>
      </c>
      <c r="Q5099">
        <v>1.218</v>
      </c>
      <c r="R5099">
        <v>1</v>
      </c>
      <c r="S5099">
        <v>0.41299999999999998</v>
      </c>
    </row>
    <row r="5100" spans="1:19" x14ac:dyDescent="0.3">
      <c r="A5100">
        <v>120</v>
      </c>
      <c r="B5100">
        <v>-0.10100000000000001</v>
      </c>
      <c r="C5100">
        <v>-1.123</v>
      </c>
      <c r="D5100">
        <v>-2.0939999999999999</v>
      </c>
      <c r="E5100">
        <v>-2.95</v>
      </c>
      <c r="F5100">
        <v>-3.133</v>
      </c>
      <c r="G5100">
        <v>4.4000000000000004</v>
      </c>
      <c r="H5100">
        <v>0</v>
      </c>
      <c r="I5100">
        <v>4</v>
      </c>
      <c r="J5100">
        <v>-0.13500000000000001</v>
      </c>
      <c r="K5100">
        <v>-1.131</v>
      </c>
      <c r="L5100">
        <v>-2.1280000000000001</v>
      </c>
      <c r="M5100">
        <v>-2.9569999999999999</v>
      </c>
      <c r="N5100">
        <v>-3.1659999999999999</v>
      </c>
      <c r="O5100">
        <v>1.2</v>
      </c>
      <c r="P5100">
        <v>1.2010000000000001</v>
      </c>
      <c r="Q5100">
        <v>1.1950000000000001</v>
      </c>
      <c r="R5100">
        <v>0.96099999999999997</v>
      </c>
      <c r="S5100">
        <v>0.41099999999999998</v>
      </c>
    </row>
    <row r="5101" spans="1:19" x14ac:dyDescent="0.3">
      <c r="A5101">
        <v>180</v>
      </c>
      <c r="B5101">
        <v>-0.10100000000000001</v>
      </c>
      <c r="C5101">
        <v>-1.123</v>
      </c>
      <c r="D5101">
        <v>-2.0939999999999999</v>
      </c>
      <c r="E5101">
        <v>-2.95</v>
      </c>
      <c r="F5101">
        <v>-3.133</v>
      </c>
      <c r="G5101">
        <v>4.4000000000000004</v>
      </c>
      <c r="H5101">
        <v>0</v>
      </c>
      <c r="I5101">
        <v>4</v>
      </c>
      <c r="J5101">
        <v>-0.13900000000000001</v>
      </c>
      <c r="K5101">
        <v>-1.135</v>
      </c>
      <c r="L5101">
        <v>-2.1320000000000001</v>
      </c>
      <c r="M5101">
        <v>-2.9660000000000002</v>
      </c>
      <c r="N5101">
        <v>-3.1619999999999999</v>
      </c>
      <c r="O5101">
        <v>1.206</v>
      </c>
      <c r="P5101">
        <v>1.2150000000000001</v>
      </c>
      <c r="Q5101">
        <v>1.2110000000000001</v>
      </c>
      <c r="R5101">
        <v>0.99</v>
      </c>
      <c r="S5101">
        <v>0.41</v>
      </c>
    </row>
    <row r="5102" spans="1:19" x14ac:dyDescent="0.3">
      <c r="A5102">
        <v>240</v>
      </c>
      <c r="B5102">
        <v>-0.10100000000000001</v>
      </c>
      <c r="C5102">
        <v>-1.123</v>
      </c>
      <c r="D5102">
        <v>-2.0939999999999999</v>
      </c>
      <c r="E5102">
        <v>-2.95</v>
      </c>
      <c r="F5102">
        <v>-3.133</v>
      </c>
      <c r="G5102">
        <v>4.4000000000000004</v>
      </c>
      <c r="H5102">
        <v>0</v>
      </c>
      <c r="I5102">
        <v>4</v>
      </c>
      <c r="J5102">
        <v>-0.13700000000000001</v>
      </c>
      <c r="K5102">
        <v>-1.133</v>
      </c>
      <c r="L5102">
        <v>-2.1280000000000001</v>
      </c>
      <c r="M5102">
        <v>-2.9689999999999999</v>
      </c>
      <c r="N5102">
        <v>-3.157</v>
      </c>
      <c r="O5102">
        <v>1.204</v>
      </c>
      <c r="P5102">
        <v>1.2050000000000001</v>
      </c>
      <c r="Q5102">
        <v>1.198</v>
      </c>
      <c r="R5102">
        <v>0.997</v>
      </c>
      <c r="S5102">
        <v>0.40899999999999997</v>
      </c>
    </row>
    <row r="5103" spans="1:19" x14ac:dyDescent="0.3">
      <c r="A5103">
        <v>300</v>
      </c>
      <c r="B5103">
        <v>-0.10100000000000001</v>
      </c>
      <c r="C5103">
        <v>-1.123</v>
      </c>
      <c r="D5103">
        <v>-2.0939999999999999</v>
      </c>
      <c r="E5103">
        <v>-2.95</v>
      </c>
      <c r="F5103">
        <v>-3.133</v>
      </c>
      <c r="G5103">
        <v>4.4000000000000004</v>
      </c>
      <c r="H5103">
        <v>0</v>
      </c>
      <c r="I5103">
        <v>4</v>
      </c>
      <c r="J5103">
        <v>-0.13900000000000001</v>
      </c>
      <c r="K5103">
        <v>-1.1339999999999999</v>
      </c>
      <c r="L5103">
        <v>-2.13</v>
      </c>
      <c r="M5103">
        <v>-2.9649999999999999</v>
      </c>
      <c r="N5103">
        <v>-3.153</v>
      </c>
      <c r="O5103">
        <v>1.206</v>
      </c>
      <c r="P5103">
        <v>1.2110000000000001</v>
      </c>
      <c r="Q5103">
        <v>1.2010000000000001</v>
      </c>
      <c r="R5103">
        <v>0.98299999999999998</v>
      </c>
      <c r="S5103">
        <v>0.40699999999999997</v>
      </c>
    </row>
    <row r="5104" spans="1:19" x14ac:dyDescent="0.3">
      <c r="A5104">
        <v>360</v>
      </c>
      <c r="B5104">
        <v>-0.10100000000000001</v>
      </c>
      <c r="C5104">
        <v>-1.123</v>
      </c>
      <c r="D5104">
        <v>-2.0939999999999999</v>
      </c>
      <c r="E5104">
        <v>-2.95</v>
      </c>
      <c r="F5104">
        <v>-3.133</v>
      </c>
      <c r="G5104">
        <v>4.4000000000000004</v>
      </c>
      <c r="H5104">
        <v>0</v>
      </c>
      <c r="I5104">
        <v>4</v>
      </c>
      <c r="J5104">
        <v>-0.13800000000000001</v>
      </c>
      <c r="K5104">
        <v>-1.1339999999999999</v>
      </c>
      <c r="L5104">
        <v>-2.1309999999999998</v>
      </c>
      <c r="M5104">
        <v>-2.9609999999999999</v>
      </c>
      <c r="N5104">
        <v>-3.149</v>
      </c>
      <c r="O5104">
        <v>1.2050000000000001</v>
      </c>
      <c r="P5104">
        <v>1.208</v>
      </c>
      <c r="Q5104">
        <v>1.206</v>
      </c>
      <c r="R5104">
        <v>0.97</v>
      </c>
      <c r="S5104">
        <v>0.40600000000000003</v>
      </c>
    </row>
    <row r="5105" spans="1:19" x14ac:dyDescent="0.3">
      <c r="A5105">
        <v>420</v>
      </c>
      <c r="B5105">
        <v>-0.10100000000000001</v>
      </c>
      <c r="C5105">
        <v>-1.123</v>
      </c>
      <c r="D5105">
        <v>-2.0939999999999999</v>
      </c>
      <c r="E5105">
        <v>-2.95</v>
      </c>
      <c r="F5105">
        <v>-3.133</v>
      </c>
      <c r="G5105">
        <v>4.4000000000000004</v>
      </c>
      <c r="H5105">
        <v>0</v>
      </c>
      <c r="I5105">
        <v>4</v>
      </c>
      <c r="J5105">
        <v>-0.13800000000000001</v>
      </c>
      <c r="K5105">
        <v>-1.1339999999999999</v>
      </c>
      <c r="L5105">
        <v>-2.13</v>
      </c>
      <c r="M5105">
        <v>-2.9580000000000002</v>
      </c>
      <c r="N5105">
        <v>-3.1459999999999999</v>
      </c>
      <c r="O5105">
        <v>1.206</v>
      </c>
      <c r="P5105">
        <v>1.2070000000000001</v>
      </c>
      <c r="Q5105">
        <v>1.204</v>
      </c>
      <c r="R5105">
        <v>0.96399999999999997</v>
      </c>
      <c r="S5105">
        <v>0.40500000000000003</v>
      </c>
    </row>
    <row r="5106" spans="1:19" x14ac:dyDescent="0.3">
      <c r="A5106">
        <v>480</v>
      </c>
      <c r="B5106">
        <v>-0.10100000000000001</v>
      </c>
      <c r="C5106">
        <v>-1.123</v>
      </c>
      <c r="D5106">
        <v>-2.0939999999999999</v>
      </c>
      <c r="E5106">
        <v>-2.95</v>
      </c>
      <c r="F5106">
        <v>-3.133</v>
      </c>
      <c r="G5106">
        <v>4.4000000000000004</v>
      </c>
      <c r="H5106">
        <v>0</v>
      </c>
      <c r="I5106">
        <v>4</v>
      </c>
      <c r="J5106">
        <v>-0.13900000000000001</v>
      </c>
      <c r="K5106">
        <v>-1.135</v>
      </c>
      <c r="L5106">
        <v>-2.129</v>
      </c>
      <c r="M5106">
        <v>-2.956</v>
      </c>
      <c r="N5106">
        <v>-3.141</v>
      </c>
      <c r="O5106">
        <v>1.206</v>
      </c>
      <c r="P5106">
        <v>1.2070000000000001</v>
      </c>
      <c r="Q5106">
        <v>1.202</v>
      </c>
      <c r="R5106">
        <v>0.95799999999999996</v>
      </c>
      <c r="S5106">
        <v>0.40400000000000003</v>
      </c>
    </row>
    <row r="5107" spans="1:19" x14ac:dyDescent="0.3">
      <c r="A5107">
        <v>540</v>
      </c>
      <c r="B5107">
        <v>-0.10100000000000001</v>
      </c>
      <c r="C5107">
        <v>-1.123</v>
      </c>
      <c r="D5107">
        <v>-2.0939999999999999</v>
      </c>
      <c r="E5107">
        <v>-2.95</v>
      </c>
      <c r="F5107">
        <v>-3.133</v>
      </c>
      <c r="G5107">
        <v>4.4000000000000004</v>
      </c>
      <c r="H5107">
        <v>0</v>
      </c>
      <c r="I5107">
        <v>4</v>
      </c>
      <c r="J5107">
        <v>-0.13900000000000001</v>
      </c>
      <c r="K5107">
        <v>-1.1359999999999999</v>
      </c>
      <c r="L5107">
        <v>-2.129</v>
      </c>
      <c r="M5107">
        <v>-2.9529999999999998</v>
      </c>
      <c r="N5107">
        <v>-3.137</v>
      </c>
      <c r="O5107">
        <v>1.206</v>
      </c>
      <c r="P5107">
        <v>1.208</v>
      </c>
      <c r="Q5107">
        <v>1.202</v>
      </c>
      <c r="R5107">
        <v>0.95399999999999996</v>
      </c>
      <c r="S5107">
        <v>0.40200000000000002</v>
      </c>
    </row>
    <row r="5108" spans="1:19" x14ac:dyDescent="0.3">
      <c r="A5108">
        <v>600</v>
      </c>
      <c r="B5108">
        <v>-0.10100000000000001</v>
      </c>
      <c r="C5108">
        <v>-1.123</v>
      </c>
      <c r="D5108">
        <v>-2.0939999999999999</v>
      </c>
      <c r="E5108">
        <v>-2.95</v>
      </c>
      <c r="F5108">
        <v>-3.133</v>
      </c>
      <c r="G5108">
        <v>4.4000000000000004</v>
      </c>
      <c r="H5108">
        <v>0</v>
      </c>
      <c r="I5108">
        <v>4</v>
      </c>
      <c r="J5108">
        <v>-0.13900000000000001</v>
      </c>
      <c r="K5108">
        <v>-1.1359999999999999</v>
      </c>
      <c r="L5108">
        <v>-2.13</v>
      </c>
      <c r="M5108">
        <v>-2.95</v>
      </c>
      <c r="N5108">
        <v>-3.133</v>
      </c>
      <c r="O5108">
        <v>1.206</v>
      </c>
      <c r="P5108">
        <v>1.2070000000000001</v>
      </c>
      <c r="Q5108">
        <v>1.2030000000000001</v>
      </c>
      <c r="R5108">
        <v>0.95099999999999996</v>
      </c>
      <c r="S5108">
        <v>0.40100000000000002</v>
      </c>
    </row>
    <row r="5110" spans="1:19" x14ac:dyDescent="0.3">
      <c r="A5110" t="s">
        <v>0</v>
      </c>
      <c r="B5110" t="s">
        <v>394</v>
      </c>
    </row>
    <row r="5111" spans="1:19" x14ac:dyDescent="0.3">
      <c r="A5111">
        <v>0</v>
      </c>
      <c r="B5111">
        <v>-0.10100000000000001</v>
      </c>
      <c r="C5111">
        <v>-1.123</v>
      </c>
      <c r="D5111">
        <v>-2.0939999999999999</v>
      </c>
      <c r="E5111">
        <v>-2.9449999999999998</v>
      </c>
      <c r="F5111">
        <v>-3.1240000000000001</v>
      </c>
      <c r="G5111">
        <v>4.4000000000000004</v>
      </c>
      <c r="H5111">
        <v>0</v>
      </c>
      <c r="I5111">
        <v>4</v>
      </c>
      <c r="J5111">
        <v>-0.13400000000000001</v>
      </c>
      <c r="K5111">
        <v>-1.1339999999999999</v>
      </c>
      <c r="L5111">
        <v>-2.13</v>
      </c>
      <c r="M5111">
        <v>-2.9580000000000002</v>
      </c>
      <c r="N5111">
        <v>-3.18</v>
      </c>
      <c r="O5111">
        <v>1.198</v>
      </c>
      <c r="P5111">
        <v>1.198</v>
      </c>
      <c r="Q5111">
        <v>1.1919999999999999</v>
      </c>
      <c r="R5111">
        <v>0.96399999999999997</v>
      </c>
      <c r="S5111">
        <v>0.45800000000000002</v>
      </c>
    </row>
    <row r="5112" spans="1:19" x14ac:dyDescent="0.3">
      <c r="A5112">
        <v>60</v>
      </c>
      <c r="B5112">
        <v>-0.10100000000000001</v>
      </c>
      <c r="C5112">
        <v>-1.123</v>
      </c>
      <c r="D5112">
        <v>-2.0939999999999999</v>
      </c>
      <c r="E5112">
        <v>-2.9449999999999998</v>
      </c>
      <c r="F5112">
        <v>-3.1240000000000001</v>
      </c>
      <c r="G5112">
        <v>4.4000000000000004</v>
      </c>
      <c r="H5112">
        <v>0</v>
      </c>
      <c r="I5112">
        <v>4</v>
      </c>
      <c r="J5112">
        <v>-0.13100000000000001</v>
      </c>
      <c r="K5112">
        <v>-1.133</v>
      </c>
      <c r="L5112">
        <v>-2.1339999999999999</v>
      </c>
      <c r="M5112">
        <v>-2.964</v>
      </c>
      <c r="N5112">
        <v>-3.161</v>
      </c>
      <c r="O5112">
        <v>1.194</v>
      </c>
      <c r="P5112">
        <v>1.21</v>
      </c>
      <c r="Q5112">
        <v>1.218</v>
      </c>
      <c r="R5112">
        <v>0.99299999999999999</v>
      </c>
      <c r="S5112">
        <v>0.41</v>
      </c>
    </row>
    <row r="5113" spans="1:19" x14ac:dyDescent="0.3">
      <c r="A5113">
        <v>120</v>
      </c>
      <c r="B5113">
        <v>-0.10100000000000001</v>
      </c>
      <c r="C5113">
        <v>-1.123</v>
      </c>
      <c r="D5113">
        <v>-2.0939999999999999</v>
      </c>
      <c r="E5113">
        <v>-2.9449999999999998</v>
      </c>
      <c r="F5113">
        <v>-3.1240000000000001</v>
      </c>
      <c r="G5113">
        <v>4.4000000000000004</v>
      </c>
      <c r="H5113">
        <v>0</v>
      </c>
      <c r="I5113">
        <v>4</v>
      </c>
      <c r="J5113">
        <v>-0.13400000000000001</v>
      </c>
      <c r="K5113">
        <v>-1.131</v>
      </c>
      <c r="L5113">
        <v>-2.1269999999999998</v>
      </c>
      <c r="M5113">
        <v>-2.952</v>
      </c>
      <c r="N5113">
        <v>-3.1560000000000001</v>
      </c>
      <c r="O5113">
        <v>1.2</v>
      </c>
      <c r="P5113">
        <v>1.2010000000000001</v>
      </c>
      <c r="Q5113">
        <v>1.194</v>
      </c>
      <c r="R5113">
        <v>0.95399999999999996</v>
      </c>
      <c r="S5113">
        <v>0.40799999999999997</v>
      </c>
    </row>
    <row r="5114" spans="1:19" x14ac:dyDescent="0.3">
      <c r="A5114">
        <v>180</v>
      </c>
      <c r="B5114">
        <v>-0.10100000000000001</v>
      </c>
      <c r="C5114">
        <v>-1.123</v>
      </c>
      <c r="D5114">
        <v>-2.0939999999999999</v>
      </c>
      <c r="E5114">
        <v>-2.9449999999999998</v>
      </c>
      <c r="F5114">
        <v>-3.1240000000000001</v>
      </c>
      <c r="G5114">
        <v>4.4000000000000004</v>
      </c>
      <c r="H5114">
        <v>0</v>
      </c>
      <c r="I5114">
        <v>4</v>
      </c>
      <c r="J5114">
        <v>-0.13900000000000001</v>
      </c>
      <c r="K5114">
        <v>-1.135</v>
      </c>
      <c r="L5114">
        <v>-2.1320000000000001</v>
      </c>
      <c r="M5114">
        <v>-2.9609999999999999</v>
      </c>
      <c r="N5114">
        <v>-3.153</v>
      </c>
      <c r="O5114">
        <v>1.206</v>
      </c>
      <c r="P5114">
        <v>1.2150000000000001</v>
      </c>
      <c r="Q5114">
        <v>1.21</v>
      </c>
      <c r="R5114">
        <v>0.98399999999999999</v>
      </c>
      <c r="S5114">
        <v>0.40699999999999997</v>
      </c>
    </row>
    <row r="5115" spans="1:19" x14ac:dyDescent="0.3">
      <c r="A5115">
        <v>240</v>
      </c>
      <c r="B5115">
        <v>-0.10100000000000001</v>
      </c>
      <c r="C5115">
        <v>-1.123</v>
      </c>
      <c r="D5115">
        <v>-2.0939999999999999</v>
      </c>
      <c r="E5115">
        <v>-2.9449999999999998</v>
      </c>
      <c r="F5115">
        <v>-3.1240000000000001</v>
      </c>
      <c r="G5115">
        <v>4.4000000000000004</v>
      </c>
      <c r="H5115">
        <v>0</v>
      </c>
      <c r="I5115">
        <v>4</v>
      </c>
      <c r="J5115">
        <v>-0.13700000000000001</v>
      </c>
      <c r="K5115">
        <v>-1.133</v>
      </c>
      <c r="L5115">
        <v>-2.1280000000000001</v>
      </c>
      <c r="M5115">
        <v>-2.9630000000000001</v>
      </c>
      <c r="N5115">
        <v>-3.1480000000000001</v>
      </c>
      <c r="O5115">
        <v>1.204</v>
      </c>
      <c r="P5115">
        <v>1.2050000000000001</v>
      </c>
      <c r="Q5115">
        <v>1.1970000000000001</v>
      </c>
      <c r="R5115">
        <v>0.99</v>
      </c>
      <c r="S5115">
        <v>0.40600000000000003</v>
      </c>
    </row>
    <row r="5116" spans="1:19" x14ac:dyDescent="0.3">
      <c r="A5116">
        <v>300</v>
      </c>
      <c r="B5116">
        <v>-0.10100000000000001</v>
      </c>
      <c r="C5116">
        <v>-1.123</v>
      </c>
      <c r="D5116">
        <v>-2.0939999999999999</v>
      </c>
      <c r="E5116">
        <v>-2.9449999999999998</v>
      </c>
      <c r="F5116">
        <v>-3.1240000000000001</v>
      </c>
      <c r="G5116">
        <v>4.4000000000000004</v>
      </c>
      <c r="H5116">
        <v>0</v>
      </c>
      <c r="I5116">
        <v>4</v>
      </c>
      <c r="J5116">
        <v>-0.13900000000000001</v>
      </c>
      <c r="K5116">
        <v>-1.1339999999999999</v>
      </c>
      <c r="L5116">
        <v>-2.129</v>
      </c>
      <c r="M5116">
        <v>-2.96</v>
      </c>
      <c r="N5116">
        <v>-3.1429999999999998</v>
      </c>
      <c r="O5116">
        <v>1.206</v>
      </c>
      <c r="P5116">
        <v>1.2110000000000001</v>
      </c>
      <c r="Q5116">
        <v>1.2010000000000001</v>
      </c>
      <c r="R5116">
        <v>0.97599999999999998</v>
      </c>
      <c r="S5116">
        <v>0.40400000000000003</v>
      </c>
    </row>
    <row r="5117" spans="1:19" x14ac:dyDescent="0.3">
      <c r="A5117">
        <v>360</v>
      </c>
      <c r="B5117">
        <v>-0.10100000000000001</v>
      </c>
      <c r="C5117">
        <v>-1.123</v>
      </c>
      <c r="D5117">
        <v>-2.0939999999999999</v>
      </c>
      <c r="E5117">
        <v>-2.9449999999999998</v>
      </c>
      <c r="F5117">
        <v>-3.1240000000000001</v>
      </c>
      <c r="G5117">
        <v>4.4000000000000004</v>
      </c>
      <c r="H5117">
        <v>0</v>
      </c>
      <c r="I5117">
        <v>4</v>
      </c>
      <c r="J5117">
        <v>-0.13800000000000001</v>
      </c>
      <c r="K5117">
        <v>-1.1339999999999999</v>
      </c>
      <c r="L5117">
        <v>-2.1309999999999998</v>
      </c>
      <c r="M5117">
        <v>-2.956</v>
      </c>
      <c r="N5117">
        <v>-3.14</v>
      </c>
      <c r="O5117">
        <v>1.2050000000000001</v>
      </c>
      <c r="P5117">
        <v>1.208</v>
      </c>
      <c r="Q5117">
        <v>1.206</v>
      </c>
      <c r="R5117">
        <v>0.96299999999999997</v>
      </c>
      <c r="S5117">
        <v>0.40300000000000002</v>
      </c>
    </row>
    <row r="5118" spans="1:19" x14ac:dyDescent="0.3">
      <c r="A5118">
        <v>420</v>
      </c>
      <c r="B5118">
        <v>-0.10100000000000001</v>
      </c>
      <c r="C5118">
        <v>-1.123</v>
      </c>
      <c r="D5118">
        <v>-2.0939999999999999</v>
      </c>
      <c r="E5118">
        <v>-2.9449999999999998</v>
      </c>
      <c r="F5118">
        <v>-3.1240000000000001</v>
      </c>
      <c r="G5118">
        <v>4.4000000000000004</v>
      </c>
      <c r="H5118">
        <v>0</v>
      </c>
      <c r="I5118">
        <v>4</v>
      </c>
      <c r="J5118">
        <v>-0.13800000000000001</v>
      </c>
      <c r="K5118">
        <v>-1.1339999999999999</v>
      </c>
      <c r="L5118">
        <v>-2.13</v>
      </c>
      <c r="M5118">
        <v>-2.9529999999999998</v>
      </c>
      <c r="N5118">
        <v>-3.1360000000000001</v>
      </c>
      <c r="O5118">
        <v>1.206</v>
      </c>
      <c r="P5118">
        <v>1.2070000000000001</v>
      </c>
      <c r="Q5118">
        <v>1.204</v>
      </c>
      <c r="R5118">
        <v>0.95699999999999996</v>
      </c>
      <c r="S5118">
        <v>0.40200000000000002</v>
      </c>
    </row>
    <row r="5119" spans="1:19" x14ac:dyDescent="0.3">
      <c r="A5119">
        <v>480</v>
      </c>
      <c r="B5119">
        <v>-0.10100000000000001</v>
      </c>
      <c r="C5119">
        <v>-1.123</v>
      </c>
      <c r="D5119">
        <v>-2.0939999999999999</v>
      </c>
      <c r="E5119">
        <v>-2.9449999999999998</v>
      </c>
      <c r="F5119">
        <v>-3.1240000000000001</v>
      </c>
      <c r="G5119">
        <v>4.4000000000000004</v>
      </c>
      <c r="H5119">
        <v>0</v>
      </c>
      <c r="I5119">
        <v>4</v>
      </c>
      <c r="J5119">
        <v>-0.13900000000000001</v>
      </c>
      <c r="K5119">
        <v>-1.135</v>
      </c>
      <c r="L5119">
        <v>-2.129</v>
      </c>
      <c r="M5119">
        <v>-2.95</v>
      </c>
      <c r="N5119">
        <v>-3.1320000000000001</v>
      </c>
      <c r="O5119">
        <v>1.206</v>
      </c>
      <c r="P5119">
        <v>1.2070000000000001</v>
      </c>
      <c r="Q5119">
        <v>1.2010000000000001</v>
      </c>
      <c r="R5119">
        <v>0.95199999999999996</v>
      </c>
      <c r="S5119">
        <v>0.4</v>
      </c>
    </row>
    <row r="5120" spans="1:19" x14ac:dyDescent="0.3">
      <c r="A5120">
        <v>540</v>
      </c>
      <c r="B5120">
        <v>-0.10100000000000001</v>
      </c>
      <c r="C5120">
        <v>-1.123</v>
      </c>
      <c r="D5120">
        <v>-2.0939999999999999</v>
      </c>
      <c r="E5120">
        <v>-2.9449999999999998</v>
      </c>
      <c r="F5120">
        <v>-3.1240000000000001</v>
      </c>
      <c r="G5120">
        <v>4.4000000000000004</v>
      </c>
      <c r="H5120">
        <v>0</v>
      </c>
      <c r="I5120">
        <v>4</v>
      </c>
      <c r="J5120">
        <v>-0.13900000000000001</v>
      </c>
      <c r="K5120">
        <v>-1.1359999999999999</v>
      </c>
      <c r="L5120">
        <v>-2.129</v>
      </c>
      <c r="M5120">
        <v>-2.948</v>
      </c>
      <c r="N5120">
        <v>-3.1280000000000001</v>
      </c>
      <c r="O5120">
        <v>1.206</v>
      </c>
      <c r="P5120">
        <v>1.208</v>
      </c>
      <c r="Q5120">
        <v>1.2010000000000001</v>
      </c>
      <c r="R5120">
        <v>0.94799999999999995</v>
      </c>
      <c r="S5120">
        <v>0.39900000000000002</v>
      </c>
    </row>
    <row r="5121" spans="1:19" x14ac:dyDescent="0.3">
      <c r="A5121">
        <v>600</v>
      </c>
      <c r="B5121">
        <v>-0.10100000000000001</v>
      </c>
      <c r="C5121">
        <v>-1.123</v>
      </c>
      <c r="D5121">
        <v>-2.0939999999999999</v>
      </c>
      <c r="E5121">
        <v>-2.9449999999999998</v>
      </c>
      <c r="F5121">
        <v>-3.1240000000000001</v>
      </c>
      <c r="G5121">
        <v>4.4000000000000004</v>
      </c>
      <c r="H5121">
        <v>0</v>
      </c>
      <c r="I5121">
        <v>4</v>
      </c>
      <c r="J5121">
        <v>-0.13900000000000001</v>
      </c>
      <c r="K5121">
        <v>-1.1359999999999999</v>
      </c>
      <c r="L5121">
        <v>-2.13</v>
      </c>
      <c r="M5121">
        <v>-2.9449999999999998</v>
      </c>
      <c r="N5121">
        <v>-3.1240000000000001</v>
      </c>
      <c r="O5121">
        <v>1.206</v>
      </c>
      <c r="P5121">
        <v>1.2070000000000001</v>
      </c>
      <c r="Q5121">
        <v>1.2030000000000001</v>
      </c>
      <c r="R5121">
        <v>0.94499999999999995</v>
      </c>
      <c r="S5121">
        <v>0.39800000000000002</v>
      </c>
    </row>
    <row r="5123" spans="1:19" x14ac:dyDescent="0.3">
      <c r="A5123" t="s">
        <v>0</v>
      </c>
      <c r="B5123" t="s">
        <v>395</v>
      </c>
    </row>
    <row r="5124" spans="1:19" x14ac:dyDescent="0.3">
      <c r="A5124">
        <v>0</v>
      </c>
      <c r="B5124">
        <v>-0.10199999999999999</v>
      </c>
      <c r="C5124">
        <v>-1.123</v>
      </c>
      <c r="D5124">
        <v>-2.0939999999999999</v>
      </c>
      <c r="E5124">
        <v>-2.9390000000000001</v>
      </c>
      <c r="F5124">
        <v>-3.1139999999999999</v>
      </c>
      <c r="G5124">
        <v>4.4000000000000004</v>
      </c>
      <c r="H5124">
        <v>0</v>
      </c>
      <c r="I5124">
        <v>4</v>
      </c>
      <c r="J5124">
        <v>-0.13400000000000001</v>
      </c>
      <c r="K5124">
        <v>-1.1339999999999999</v>
      </c>
      <c r="L5124">
        <v>-2.13</v>
      </c>
      <c r="M5124">
        <v>-2.9529999999999998</v>
      </c>
      <c r="N5124">
        <v>-3.17</v>
      </c>
      <c r="O5124">
        <v>1.198</v>
      </c>
      <c r="P5124">
        <v>1.198</v>
      </c>
      <c r="Q5124">
        <v>1.1919999999999999</v>
      </c>
      <c r="R5124">
        <v>0.95899999999999996</v>
      </c>
      <c r="S5124">
        <v>0.45400000000000001</v>
      </c>
    </row>
    <row r="5125" spans="1:19" x14ac:dyDescent="0.3">
      <c r="A5125">
        <v>60</v>
      </c>
      <c r="B5125">
        <v>-0.10199999999999999</v>
      </c>
      <c r="C5125">
        <v>-1.123</v>
      </c>
      <c r="D5125">
        <v>-2.0939999999999999</v>
      </c>
      <c r="E5125">
        <v>-2.9390000000000001</v>
      </c>
      <c r="F5125">
        <v>-3.1139999999999999</v>
      </c>
      <c r="G5125">
        <v>4.4000000000000004</v>
      </c>
      <c r="H5125">
        <v>0</v>
      </c>
      <c r="I5125">
        <v>4</v>
      </c>
      <c r="J5125">
        <v>-0.13100000000000001</v>
      </c>
      <c r="K5125">
        <v>-1.133</v>
      </c>
      <c r="L5125">
        <v>-2.1339999999999999</v>
      </c>
      <c r="M5125">
        <v>-2.9580000000000002</v>
      </c>
      <c r="N5125">
        <v>-3.1509999999999998</v>
      </c>
      <c r="O5125">
        <v>1.194</v>
      </c>
      <c r="P5125">
        <v>1.21</v>
      </c>
      <c r="Q5125">
        <v>1.218</v>
      </c>
      <c r="R5125">
        <v>0.98699999999999999</v>
      </c>
      <c r="S5125">
        <v>0.40699999999999997</v>
      </c>
    </row>
    <row r="5126" spans="1:19" x14ac:dyDescent="0.3">
      <c r="A5126">
        <v>120</v>
      </c>
      <c r="B5126">
        <v>-0.10199999999999999</v>
      </c>
      <c r="C5126">
        <v>-1.123</v>
      </c>
      <c r="D5126">
        <v>-2.0939999999999999</v>
      </c>
      <c r="E5126">
        <v>-2.9390000000000001</v>
      </c>
      <c r="F5126">
        <v>-3.1139999999999999</v>
      </c>
      <c r="G5126">
        <v>4.4000000000000004</v>
      </c>
      <c r="H5126">
        <v>0</v>
      </c>
      <c r="I5126">
        <v>4</v>
      </c>
      <c r="J5126">
        <v>-0.13400000000000001</v>
      </c>
      <c r="K5126">
        <v>-1.131</v>
      </c>
      <c r="L5126">
        <v>-2.1269999999999998</v>
      </c>
      <c r="M5126">
        <v>-2.9470000000000001</v>
      </c>
      <c r="N5126">
        <v>-3.1459999999999999</v>
      </c>
      <c r="O5126">
        <v>1.2</v>
      </c>
      <c r="P5126">
        <v>1.2010000000000001</v>
      </c>
      <c r="Q5126">
        <v>1.194</v>
      </c>
      <c r="R5126">
        <v>0.94899999999999995</v>
      </c>
      <c r="S5126">
        <v>0.40500000000000003</v>
      </c>
    </row>
    <row r="5127" spans="1:19" x14ac:dyDescent="0.3">
      <c r="A5127">
        <v>180</v>
      </c>
      <c r="B5127">
        <v>-0.10199999999999999</v>
      </c>
      <c r="C5127">
        <v>-1.123</v>
      </c>
      <c r="D5127">
        <v>-2.0939999999999999</v>
      </c>
      <c r="E5127">
        <v>-2.9390000000000001</v>
      </c>
      <c r="F5127">
        <v>-3.1139999999999999</v>
      </c>
      <c r="G5127">
        <v>4.4000000000000004</v>
      </c>
      <c r="H5127">
        <v>0</v>
      </c>
      <c r="I5127">
        <v>4</v>
      </c>
      <c r="J5127">
        <v>-0.13900000000000001</v>
      </c>
      <c r="K5127">
        <v>-1.135</v>
      </c>
      <c r="L5127">
        <v>-2.1320000000000001</v>
      </c>
      <c r="M5127">
        <v>-2.9550000000000001</v>
      </c>
      <c r="N5127">
        <v>-3.1419999999999999</v>
      </c>
      <c r="O5127">
        <v>1.206</v>
      </c>
      <c r="P5127">
        <v>1.2150000000000001</v>
      </c>
      <c r="Q5127">
        <v>1.21</v>
      </c>
      <c r="R5127">
        <v>0.97799999999999998</v>
      </c>
      <c r="S5127">
        <v>0.40400000000000003</v>
      </c>
    </row>
    <row r="5128" spans="1:19" x14ac:dyDescent="0.3">
      <c r="A5128">
        <v>240</v>
      </c>
      <c r="B5128">
        <v>-0.10199999999999999</v>
      </c>
      <c r="C5128">
        <v>-1.123</v>
      </c>
      <c r="D5128">
        <v>-2.0939999999999999</v>
      </c>
      <c r="E5128">
        <v>-2.9390000000000001</v>
      </c>
      <c r="F5128">
        <v>-3.1139999999999999</v>
      </c>
      <c r="G5128">
        <v>4.4000000000000004</v>
      </c>
      <c r="H5128">
        <v>0</v>
      </c>
      <c r="I5128">
        <v>4</v>
      </c>
      <c r="J5128">
        <v>-0.13700000000000001</v>
      </c>
      <c r="K5128">
        <v>-1.133</v>
      </c>
      <c r="L5128">
        <v>-2.1280000000000001</v>
      </c>
      <c r="M5128">
        <v>-2.9580000000000002</v>
      </c>
      <c r="N5128">
        <v>-3.1379999999999999</v>
      </c>
      <c r="O5128">
        <v>1.204</v>
      </c>
      <c r="P5128">
        <v>1.2050000000000001</v>
      </c>
      <c r="Q5128">
        <v>1.1970000000000001</v>
      </c>
      <c r="R5128">
        <v>0.98399999999999999</v>
      </c>
      <c r="S5128">
        <v>0.40300000000000002</v>
      </c>
    </row>
    <row r="5129" spans="1:19" x14ac:dyDescent="0.3">
      <c r="A5129">
        <v>300</v>
      </c>
      <c r="B5129">
        <v>-0.10199999999999999</v>
      </c>
      <c r="C5129">
        <v>-1.123</v>
      </c>
      <c r="D5129">
        <v>-2.0939999999999999</v>
      </c>
      <c r="E5129">
        <v>-2.9390000000000001</v>
      </c>
      <c r="F5129">
        <v>-3.1139999999999999</v>
      </c>
      <c r="G5129">
        <v>4.4000000000000004</v>
      </c>
      <c r="H5129">
        <v>0</v>
      </c>
      <c r="I5129">
        <v>4</v>
      </c>
      <c r="J5129">
        <v>-0.13900000000000001</v>
      </c>
      <c r="K5129">
        <v>-1.1339999999999999</v>
      </c>
      <c r="L5129">
        <v>-2.129</v>
      </c>
      <c r="M5129">
        <v>-2.9540000000000002</v>
      </c>
      <c r="N5129">
        <v>-3.1339999999999999</v>
      </c>
      <c r="O5129">
        <v>1.206</v>
      </c>
      <c r="P5129">
        <v>1.2110000000000001</v>
      </c>
      <c r="Q5129">
        <v>1.2010000000000001</v>
      </c>
      <c r="R5129">
        <v>0.96899999999999997</v>
      </c>
      <c r="S5129">
        <v>0.40100000000000002</v>
      </c>
    </row>
    <row r="5130" spans="1:19" x14ac:dyDescent="0.3">
      <c r="A5130">
        <v>360</v>
      </c>
      <c r="B5130">
        <v>-0.10199999999999999</v>
      </c>
      <c r="C5130">
        <v>-1.123</v>
      </c>
      <c r="D5130">
        <v>-2.0939999999999999</v>
      </c>
      <c r="E5130">
        <v>-2.9390000000000001</v>
      </c>
      <c r="F5130">
        <v>-3.1139999999999999</v>
      </c>
      <c r="G5130">
        <v>4.4000000000000004</v>
      </c>
      <c r="H5130">
        <v>0</v>
      </c>
      <c r="I5130">
        <v>4</v>
      </c>
      <c r="J5130">
        <v>-0.13800000000000001</v>
      </c>
      <c r="K5130">
        <v>-1.1339999999999999</v>
      </c>
      <c r="L5130">
        <v>-2.13</v>
      </c>
      <c r="M5130">
        <v>-2.95</v>
      </c>
      <c r="N5130">
        <v>-3.13</v>
      </c>
      <c r="O5130">
        <v>1.2050000000000001</v>
      </c>
      <c r="P5130">
        <v>1.208</v>
      </c>
      <c r="Q5130">
        <v>1.206</v>
      </c>
      <c r="R5130">
        <v>0.95599999999999996</v>
      </c>
      <c r="S5130">
        <v>0.4</v>
      </c>
    </row>
    <row r="5131" spans="1:19" x14ac:dyDescent="0.3">
      <c r="A5131">
        <v>420</v>
      </c>
      <c r="B5131">
        <v>-0.10199999999999999</v>
      </c>
      <c r="C5131">
        <v>-1.123</v>
      </c>
      <c r="D5131">
        <v>-2.0939999999999999</v>
      </c>
      <c r="E5131">
        <v>-2.9390000000000001</v>
      </c>
      <c r="F5131">
        <v>-3.1139999999999999</v>
      </c>
      <c r="G5131">
        <v>4.4000000000000004</v>
      </c>
      <c r="H5131">
        <v>0</v>
      </c>
      <c r="I5131">
        <v>4</v>
      </c>
      <c r="J5131">
        <v>-0.13800000000000001</v>
      </c>
      <c r="K5131">
        <v>-1.1339999999999999</v>
      </c>
      <c r="L5131">
        <v>-2.13</v>
      </c>
      <c r="M5131">
        <v>-2.9470000000000001</v>
      </c>
      <c r="N5131">
        <v>-3.1259999999999999</v>
      </c>
      <c r="O5131">
        <v>1.206</v>
      </c>
      <c r="P5131">
        <v>1.2070000000000001</v>
      </c>
      <c r="Q5131">
        <v>1.2030000000000001</v>
      </c>
      <c r="R5131">
        <v>0.95</v>
      </c>
      <c r="S5131">
        <v>0.39900000000000002</v>
      </c>
    </row>
    <row r="5132" spans="1:19" x14ac:dyDescent="0.3">
      <c r="A5132">
        <v>480</v>
      </c>
      <c r="B5132">
        <v>-0.10199999999999999</v>
      </c>
      <c r="C5132">
        <v>-1.123</v>
      </c>
      <c r="D5132">
        <v>-2.0939999999999999</v>
      </c>
      <c r="E5132">
        <v>-2.9390000000000001</v>
      </c>
      <c r="F5132">
        <v>-3.1139999999999999</v>
      </c>
      <c r="G5132">
        <v>4.4000000000000004</v>
      </c>
      <c r="H5132">
        <v>0</v>
      </c>
      <c r="I5132">
        <v>4</v>
      </c>
      <c r="J5132">
        <v>-0.13900000000000001</v>
      </c>
      <c r="K5132">
        <v>-1.135</v>
      </c>
      <c r="L5132">
        <v>-2.129</v>
      </c>
      <c r="M5132">
        <v>-2.9449999999999998</v>
      </c>
      <c r="N5132">
        <v>-3.1219999999999999</v>
      </c>
      <c r="O5132">
        <v>1.206</v>
      </c>
      <c r="P5132">
        <v>1.2070000000000001</v>
      </c>
      <c r="Q5132">
        <v>1.2010000000000001</v>
      </c>
      <c r="R5132">
        <v>0.94499999999999995</v>
      </c>
      <c r="S5132">
        <v>0.39800000000000002</v>
      </c>
    </row>
    <row r="5133" spans="1:19" x14ac:dyDescent="0.3">
      <c r="A5133">
        <v>540</v>
      </c>
      <c r="B5133">
        <v>-0.10199999999999999</v>
      </c>
      <c r="C5133">
        <v>-1.123</v>
      </c>
      <c r="D5133">
        <v>-2.0939999999999999</v>
      </c>
      <c r="E5133">
        <v>-2.9390000000000001</v>
      </c>
      <c r="F5133">
        <v>-3.1139999999999999</v>
      </c>
      <c r="G5133">
        <v>4.4000000000000004</v>
      </c>
      <c r="H5133">
        <v>0</v>
      </c>
      <c r="I5133">
        <v>4</v>
      </c>
      <c r="J5133">
        <v>-0.13900000000000001</v>
      </c>
      <c r="K5133">
        <v>-1.1359999999999999</v>
      </c>
      <c r="L5133">
        <v>-2.129</v>
      </c>
      <c r="M5133">
        <v>-2.9420000000000002</v>
      </c>
      <c r="N5133">
        <v>-3.1179999999999999</v>
      </c>
      <c r="O5133">
        <v>1.206</v>
      </c>
      <c r="P5133">
        <v>1.208</v>
      </c>
      <c r="Q5133">
        <v>1.2010000000000001</v>
      </c>
      <c r="R5133">
        <v>0.94199999999999995</v>
      </c>
      <c r="S5133">
        <v>0.39600000000000002</v>
      </c>
    </row>
    <row r="5134" spans="1:19" x14ac:dyDescent="0.3">
      <c r="A5134">
        <v>600</v>
      </c>
      <c r="B5134">
        <v>-0.10199999999999999</v>
      </c>
      <c r="C5134">
        <v>-1.123</v>
      </c>
      <c r="D5134">
        <v>-2.0939999999999999</v>
      </c>
      <c r="E5134">
        <v>-2.9390000000000001</v>
      </c>
      <c r="F5134">
        <v>-3.1139999999999999</v>
      </c>
      <c r="G5134">
        <v>4.4000000000000004</v>
      </c>
      <c r="H5134">
        <v>0</v>
      </c>
      <c r="I5134">
        <v>4</v>
      </c>
      <c r="J5134">
        <v>-0.13900000000000001</v>
      </c>
      <c r="K5134">
        <v>-1.1359999999999999</v>
      </c>
      <c r="L5134">
        <v>-2.129</v>
      </c>
      <c r="M5134">
        <v>-2.9390000000000001</v>
      </c>
      <c r="N5134">
        <v>-3.1139999999999999</v>
      </c>
      <c r="O5134">
        <v>1.206</v>
      </c>
      <c r="P5134">
        <v>1.206</v>
      </c>
      <c r="Q5134">
        <v>1.202</v>
      </c>
      <c r="R5134">
        <v>0.93799999999999994</v>
      </c>
      <c r="S5134">
        <v>0.39500000000000002</v>
      </c>
    </row>
    <row r="5136" spans="1:19" x14ac:dyDescent="0.3">
      <c r="A5136" t="s">
        <v>0</v>
      </c>
      <c r="B5136" t="s">
        <v>396</v>
      </c>
    </row>
    <row r="5137" spans="1:19" x14ac:dyDescent="0.3">
      <c r="A5137">
        <v>0</v>
      </c>
      <c r="B5137">
        <v>-0.10199999999999999</v>
      </c>
      <c r="C5137">
        <v>-1.123</v>
      </c>
      <c r="D5137">
        <v>-2.0939999999999999</v>
      </c>
      <c r="E5137">
        <v>-2.9340000000000002</v>
      </c>
      <c r="F5137">
        <v>-3.105</v>
      </c>
      <c r="G5137">
        <v>4.4000000000000004</v>
      </c>
      <c r="H5137">
        <v>0</v>
      </c>
      <c r="I5137">
        <v>4</v>
      </c>
      <c r="J5137">
        <v>-0.13400000000000001</v>
      </c>
      <c r="K5137">
        <v>-1.1339999999999999</v>
      </c>
      <c r="L5137">
        <v>-2.129</v>
      </c>
      <c r="M5137">
        <v>-2.9470000000000001</v>
      </c>
      <c r="N5137">
        <v>-3.16</v>
      </c>
      <c r="O5137">
        <v>1.198</v>
      </c>
      <c r="P5137">
        <v>1.198</v>
      </c>
      <c r="Q5137">
        <v>1.1919999999999999</v>
      </c>
      <c r="R5137">
        <v>0.95299999999999996</v>
      </c>
      <c r="S5137">
        <v>0.45</v>
      </c>
    </row>
    <row r="5138" spans="1:19" x14ac:dyDescent="0.3">
      <c r="A5138">
        <v>60</v>
      </c>
      <c r="B5138">
        <v>-0.10199999999999999</v>
      </c>
      <c r="C5138">
        <v>-1.123</v>
      </c>
      <c r="D5138">
        <v>-2.0939999999999999</v>
      </c>
      <c r="E5138">
        <v>-2.9340000000000002</v>
      </c>
      <c r="F5138">
        <v>-3.105</v>
      </c>
      <c r="G5138">
        <v>4.4000000000000004</v>
      </c>
      <c r="H5138">
        <v>0</v>
      </c>
      <c r="I5138">
        <v>4</v>
      </c>
      <c r="J5138">
        <v>-0.13100000000000001</v>
      </c>
      <c r="K5138">
        <v>-1.133</v>
      </c>
      <c r="L5138">
        <v>-2.1339999999999999</v>
      </c>
      <c r="M5138">
        <v>-2.9529999999999998</v>
      </c>
      <c r="N5138">
        <v>-3.141</v>
      </c>
      <c r="O5138">
        <v>1.194</v>
      </c>
      <c r="P5138">
        <v>1.21</v>
      </c>
      <c r="Q5138">
        <v>1.218</v>
      </c>
      <c r="R5138">
        <v>0.98</v>
      </c>
      <c r="S5138">
        <v>0.40400000000000003</v>
      </c>
    </row>
    <row r="5139" spans="1:19" x14ac:dyDescent="0.3">
      <c r="A5139">
        <v>120</v>
      </c>
      <c r="B5139">
        <v>-0.10199999999999999</v>
      </c>
      <c r="C5139">
        <v>-1.123</v>
      </c>
      <c r="D5139">
        <v>-2.0939999999999999</v>
      </c>
      <c r="E5139">
        <v>-2.9340000000000002</v>
      </c>
      <c r="F5139">
        <v>-3.105</v>
      </c>
      <c r="G5139">
        <v>4.4000000000000004</v>
      </c>
      <c r="H5139">
        <v>0</v>
      </c>
      <c r="I5139">
        <v>4</v>
      </c>
      <c r="J5139">
        <v>-0.13400000000000001</v>
      </c>
      <c r="K5139">
        <v>-1.131</v>
      </c>
      <c r="L5139">
        <v>-2.1269999999999998</v>
      </c>
      <c r="M5139">
        <v>-2.9420000000000002</v>
      </c>
      <c r="N5139">
        <v>-3.1360000000000001</v>
      </c>
      <c r="O5139">
        <v>1.2</v>
      </c>
      <c r="P5139">
        <v>1.2010000000000001</v>
      </c>
      <c r="Q5139">
        <v>1.194</v>
      </c>
      <c r="R5139">
        <v>0.94399999999999995</v>
      </c>
      <c r="S5139">
        <v>0.40200000000000002</v>
      </c>
    </row>
    <row r="5140" spans="1:19" x14ac:dyDescent="0.3">
      <c r="A5140">
        <v>180</v>
      </c>
      <c r="B5140">
        <v>-0.10199999999999999</v>
      </c>
      <c r="C5140">
        <v>-1.123</v>
      </c>
      <c r="D5140">
        <v>-2.0939999999999999</v>
      </c>
      <c r="E5140">
        <v>-2.9340000000000002</v>
      </c>
      <c r="F5140">
        <v>-3.105</v>
      </c>
      <c r="G5140">
        <v>4.4000000000000004</v>
      </c>
      <c r="H5140">
        <v>0</v>
      </c>
      <c r="I5140">
        <v>4</v>
      </c>
      <c r="J5140">
        <v>-0.13900000000000001</v>
      </c>
      <c r="K5140">
        <v>-1.1339999999999999</v>
      </c>
      <c r="L5140">
        <v>-2.1309999999999998</v>
      </c>
      <c r="M5140">
        <v>-2.95</v>
      </c>
      <c r="N5140">
        <v>-3.133</v>
      </c>
      <c r="O5140">
        <v>1.206</v>
      </c>
      <c r="P5140">
        <v>1.2150000000000001</v>
      </c>
      <c r="Q5140">
        <v>1.21</v>
      </c>
      <c r="R5140">
        <v>0.97099999999999997</v>
      </c>
      <c r="S5140">
        <v>0.40100000000000002</v>
      </c>
    </row>
    <row r="5141" spans="1:19" x14ac:dyDescent="0.3">
      <c r="A5141">
        <v>240</v>
      </c>
      <c r="B5141">
        <v>-0.10199999999999999</v>
      </c>
      <c r="C5141">
        <v>-1.123</v>
      </c>
      <c r="D5141">
        <v>-2.0939999999999999</v>
      </c>
      <c r="E5141">
        <v>-2.9340000000000002</v>
      </c>
      <c r="F5141">
        <v>-3.105</v>
      </c>
      <c r="G5141">
        <v>4.4000000000000004</v>
      </c>
      <c r="H5141">
        <v>0</v>
      </c>
      <c r="I5141">
        <v>4</v>
      </c>
      <c r="J5141">
        <v>-0.13700000000000001</v>
      </c>
      <c r="K5141">
        <v>-1.133</v>
      </c>
      <c r="L5141">
        <v>-2.1280000000000001</v>
      </c>
      <c r="M5141">
        <v>-2.9529999999999998</v>
      </c>
      <c r="N5141">
        <v>-3.1280000000000001</v>
      </c>
      <c r="O5141">
        <v>1.204</v>
      </c>
      <c r="P5141">
        <v>1.2050000000000001</v>
      </c>
      <c r="Q5141">
        <v>1.196</v>
      </c>
      <c r="R5141">
        <v>0.97699999999999998</v>
      </c>
      <c r="S5141">
        <v>0.39900000000000002</v>
      </c>
    </row>
    <row r="5142" spans="1:19" x14ac:dyDescent="0.3">
      <c r="A5142">
        <v>300</v>
      </c>
      <c r="B5142">
        <v>-0.10199999999999999</v>
      </c>
      <c r="C5142">
        <v>-1.123</v>
      </c>
      <c r="D5142">
        <v>-2.0939999999999999</v>
      </c>
      <c r="E5142">
        <v>-2.9340000000000002</v>
      </c>
      <c r="F5142">
        <v>-3.105</v>
      </c>
      <c r="G5142">
        <v>4.4000000000000004</v>
      </c>
      <c r="H5142">
        <v>0</v>
      </c>
      <c r="I5142">
        <v>4</v>
      </c>
      <c r="J5142">
        <v>-0.13900000000000001</v>
      </c>
      <c r="K5142">
        <v>-1.1339999999999999</v>
      </c>
      <c r="L5142">
        <v>-2.129</v>
      </c>
      <c r="M5142">
        <v>-2.9489999999999998</v>
      </c>
      <c r="N5142">
        <v>-3.1240000000000001</v>
      </c>
      <c r="O5142">
        <v>1.206</v>
      </c>
      <c r="P5142">
        <v>1.2110000000000001</v>
      </c>
      <c r="Q5142">
        <v>1.2</v>
      </c>
      <c r="R5142">
        <v>0.96199999999999997</v>
      </c>
      <c r="S5142">
        <v>0.39800000000000002</v>
      </c>
    </row>
    <row r="5143" spans="1:19" x14ac:dyDescent="0.3">
      <c r="A5143">
        <v>360</v>
      </c>
      <c r="B5143">
        <v>-0.10199999999999999</v>
      </c>
      <c r="C5143">
        <v>-1.123</v>
      </c>
      <c r="D5143">
        <v>-2.0939999999999999</v>
      </c>
      <c r="E5143">
        <v>-2.9340000000000002</v>
      </c>
      <c r="F5143">
        <v>-3.105</v>
      </c>
      <c r="G5143">
        <v>4.4000000000000004</v>
      </c>
      <c r="H5143">
        <v>0</v>
      </c>
      <c r="I5143">
        <v>4</v>
      </c>
      <c r="J5143">
        <v>-0.13800000000000001</v>
      </c>
      <c r="K5143">
        <v>-1.1339999999999999</v>
      </c>
      <c r="L5143">
        <v>-2.13</v>
      </c>
      <c r="M5143">
        <v>-2.9449999999999998</v>
      </c>
      <c r="N5143">
        <v>-3.12</v>
      </c>
      <c r="O5143">
        <v>1.2050000000000001</v>
      </c>
      <c r="P5143">
        <v>1.208</v>
      </c>
      <c r="Q5143">
        <v>1.206</v>
      </c>
      <c r="R5143">
        <v>0.95</v>
      </c>
      <c r="S5143">
        <v>0.39700000000000002</v>
      </c>
    </row>
    <row r="5144" spans="1:19" x14ac:dyDescent="0.3">
      <c r="A5144">
        <v>420</v>
      </c>
      <c r="B5144">
        <v>-0.10199999999999999</v>
      </c>
      <c r="C5144">
        <v>-1.123</v>
      </c>
      <c r="D5144">
        <v>-2.0939999999999999</v>
      </c>
      <c r="E5144">
        <v>-2.9340000000000002</v>
      </c>
      <c r="F5144">
        <v>-3.105</v>
      </c>
      <c r="G5144">
        <v>4.4000000000000004</v>
      </c>
      <c r="H5144">
        <v>0</v>
      </c>
      <c r="I5144">
        <v>4</v>
      </c>
      <c r="J5144">
        <v>-0.13800000000000001</v>
      </c>
      <c r="K5144">
        <v>-1.1339999999999999</v>
      </c>
      <c r="L5144">
        <v>-2.129</v>
      </c>
      <c r="M5144">
        <v>-2.9420000000000002</v>
      </c>
      <c r="N5144">
        <v>-3.117</v>
      </c>
      <c r="O5144">
        <v>1.206</v>
      </c>
      <c r="P5144">
        <v>1.206</v>
      </c>
      <c r="Q5144">
        <v>1.202</v>
      </c>
      <c r="R5144">
        <v>0.94399999999999995</v>
      </c>
      <c r="S5144">
        <v>0.39600000000000002</v>
      </c>
    </row>
    <row r="5145" spans="1:19" x14ac:dyDescent="0.3">
      <c r="A5145">
        <v>480</v>
      </c>
      <c r="B5145">
        <v>-0.10199999999999999</v>
      </c>
      <c r="C5145">
        <v>-1.123</v>
      </c>
      <c r="D5145">
        <v>-2.0939999999999999</v>
      </c>
      <c r="E5145">
        <v>-2.9340000000000002</v>
      </c>
      <c r="F5145">
        <v>-3.105</v>
      </c>
      <c r="G5145">
        <v>4.4000000000000004</v>
      </c>
      <c r="H5145">
        <v>0</v>
      </c>
      <c r="I5145">
        <v>4</v>
      </c>
      <c r="J5145">
        <v>-0.13900000000000001</v>
      </c>
      <c r="K5145">
        <v>-1.135</v>
      </c>
      <c r="L5145">
        <v>-2.1280000000000001</v>
      </c>
      <c r="M5145">
        <v>-2.9390000000000001</v>
      </c>
      <c r="N5145">
        <v>-3.113</v>
      </c>
      <c r="O5145">
        <v>1.206</v>
      </c>
      <c r="P5145">
        <v>1.2070000000000001</v>
      </c>
      <c r="Q5145">
        <v>1.2</v>
      </c>
      <c r="R5145">
        <v>0.93899999999999995</v>
      </c>
      <c r="S5145">
        <v>0.39500000000000002</v>
      </c>
    </row>
    <row r="5146" spans="1:19" x14ac:dyDescent="0.3">
      <c r="A5146">
        <v>540</v>
      </c>
      <c r="B5146">
        <v>-0.10199999999999999</v>
      </c>
      <c r="C5146">
        <v>-1.123</v>
      </c>
      <c r="D5146">
        <v>-2.0939999999999999</v>
      </c>
      <c r="E5146">
        <v>-2.9340000000000002</v>
      </c>
      <c r="F5146">
        <v>-3.105</v>
      </c>
      <c r="G5146">
        <v>4.4000000000000004</v>
      </c>
      <c r="H5146">
        <v>0</v>
      </c>
      <c r="I5146">
        <v>4</v>
      </c>
      <c r="J5146">
        <v>-0.13900000000000001</v>
      </c>
      <c r="K5146">
        <v>-1.1359999999999999</v>
      </c>
      <c r="L5146">
        <v>-2.129</v>
      </c>
      <c r="M5146">
        <v>-2.9359999999999999</v>
      </c>
      <c r="N5146">
        <v>-3.109</v>
      </c>
      <c r="O5146">
        <v>1.206</v>
      </c>
      <c r="P5146">
        <v>1.208</v>
      </c>
      <c r="Q5146">
        <v>1.2010000000000001</v>
      </c>
      <c r="R5146">
        <v>0.93500000000000005</v>
      </c>
      <c r="S5146">
        <v>0.39300000000000002</v>
      </c>
    </row>
    <row r="5147" spans="1:19" x14ac:dyDescent="0.3">
      <c r="A5147">
        <v>600</v>
      </c>
      <c r="B5147">
        <v>-0.10199999999999999</v>
      </c>
      <c r="C5147">
        <v>-1.123</v>
      </c>
      <c r="D5147">
        <v>-2.0939999999999999</v>
      </c>
      <c r="E5147">
        <v>-2.9340000000000002</v>
      </c>
      <c r="F5147">
        <v>-3.105</v>
      </c>
      <c r="G5147">
        <v>4.4000000000000004</v>
      </c>
      <c r="H5147">
        <v>0</v>
      </c>
      <c r="I5147">
        <v>4</v>
      </c>
      <c r="J5147">
        <v>-0.13900000000000001</v>
      </c>
      <c r="K5147">
        <v>-1.1359999999999999</v>
      </c>
      <c r="L5147">
        <v>-2.129</v>
      </c>
      <c r="M5147">
        <v>-2.9340000000000002</v>
      </c>
      <c r="N5147">
        <v>-3.105</v>
      </c>
      <c r="O5147">
        <v>1.2070000000000001</v>
      </c>
      <c r="P5147">
        <v>1.2070000000000001</v>
      </c>
      <c r="Q5147">
        <v>1.202</v>
      </c>
      <c r="R5147">
        <v>0.93200000000000005</v>
      </c>
      <c r="S5147">
        <v>0.39200000000000002</v>
      </c>
    </row>
    <row r="5149" spans="1:19" x14ac:dyDescent="0.3">
      <c r="A5149" t="s">
        <v>0</v>
      </c>
      <c r="B5149" t="s">
        <v>397</v>
      </c>
    </row>
    <row r="5150" spans="1:19" x14ac:dyDescent="0.3">
      <c r="A5150">
        <v>0</v>
      </c>
      <c r="B5150">
        <v>-0.10100000000000001</v>
      </c>
      <c r="C5150">
        <v>-1.123</v>
      </c>
      <c r="D5150">
        <v>-2.0939999999999999</v>
      </c>
      <c r="E5150">
        <v>-2.9750000000000001</v>
      </c>
      <c r="F5150">
        <v>-3.18</v>
      </c>
      <c r="G5150">
        <v>4.4000000000000004</v>
      </c>
      <c r="H5150">
        <v>0.01</v>
      </c>
      <c r="I5150">
        <v>4</v>
      </c>
      <c r="J5150">
        <v>-0.13400000000000001</v>
      </c>
      <c r="K5150">
        <v>-1.1339999999999999</v>
      </c>
      <c r="L5150">
        <v>-2.1309999999999998</v>
      </c>
      <c r="M5150">
        <v>-2.988</v>
      </c>
      <c r="N5150">
        <v>-3.24</v>
      </c>
      <c r="O5150">
        <v>1.198</v>
      </c>
      <c r="P5150">
        <v>1.198</v>
      </c>
      <c r="Q5150">
        <v>1.194</v>
      </c>
      <c r="R5150">
        <v>0.999</v>
      </c>
      <c r="S5150">
        <v>0.48</v>
      </c>
    </row>
    <row r="5151" spans="1:19" x14ac:dyDescent="0.3">
      <c r="A5151">
        <v>60</v>
      </c>
      <c r="B5151">
        <v>-0.10100000000000001</v>
      </c>
      <c r="C5151">
        <v>-1.123</v>
      </c>
      <c r="D5151">
        <v>-2.0939999999999999</v>
      </c>
      <c r="E5151">
        <v>-2.9750000000000001</v>
      </c>
      <c r="F5151">
        <v>-3.18</v>
      </c>
      <c r="G5151">
        <v>4.4000000000000004</v>
      </c>
      <c r="H5151">
        <v>0.01</v>
      </c>
      <c r="I5151">
        <v>4</v>
      </c>
      <c r="J5151">
        <v>-0.13</v>
      </c>
      <c r="K5151">
        <v>-1.1319999999999999</v>
      </c>
      <c r="L5151">
        <v>-2.1349999999999998</v>
      </c>
      <c r="M5151">
        <v>-2.9950000000000001</v>
      </c>
      <c r="N5151">
        <v>-3.22</v>
      </c>
      <c r="O5151">
        <v>1.196</v>
      </c>
      <c r="P5151">
        <v>1.208</v>
      </c>
      <c r="Q5151">
        <v>1.2190000000000001</v>
      </c>
      <c r="R5151">
        <v>1.032</v>
      </c>
      <c r="S5151">
        <v>0.43</v>
      </c>
    </row>
    <row r="5152" spans="1:19" x14ac:dyDescent="0.3">
      <c r="A5152">
        <v>120</v>
      </c>
      <c r="B5152">
        <v>-0.10100000000000001</v>
      </c>
      <c r="C5152">
        <v>-1.123</v>
      </c>
      <c r="D5152">
        <v>-2.0939999999999999</v>
      </c>
      <c r="E5152">
        <v>-2.9750000000000001</v>
      </c>
      <c r="F5152">
        <v>-3.18</v>
      </c>
      <c r="G5152">
        <v>4.4000000000000004</v>
      </c>
      <c r="H5152">
        <v>0.01</v>
      </c>
      <c r="I5152">
        <v>4</v>
      </c>
      <c r="J5152">
        <v>-0.13400000000000001</v>
      </c>
      <c r="K5152">
        <v>-1.131</v>
      </c>
      <c r="L5152">
        <v>-2.1280000000000001</v>
      </c>
      <c r="M5152">
        <v>-2.9820000000000002</v>
      </c>
      <c r="N5152">
        <v>-3.2149999999999999</v>
      </c>
      <c r="O5152">
        <v>1.204</v>
      </c>
      <c r="P5152">
        <v>1.2010000000000001</v>
      </c>
      <c r="Q5152">
        <v>1.1950000000000001</v>
      </c>
      <c r="R5152">
        <v>0.99</v>
      </c>
      <c r="S5152">
        <v>0.42799999999999999</v>
      </c>
    </row>
    <row r="5153" spans="1:19" x14ac:dyDescent="0.3">
      <c r="A5153">
        <v>180</v>
      </c>
      <c r="B5153">
        <v>-0.10100000000000001</v>
      </c>
      <c r="C5153">
        <v>-1.123</v>
      </c>
      <c r="D5153">
        <v>-2.0939999999999999</v>
      </c>
      <c r="E5153">
        <v>-2.9750000000000001</v>
      </c>
      <c r="F5153">
        <v>-3.18</v>
      </c>
      <c r="G5153">
        <v>4.4000000000000004</v>
      </c>
      <c r="H5153">
        <v>0.01</v>
      </c>
      <c r="I5153">
        <v>4</v>
      </c>
      <c r="J5153">
        <v>-0.13600000000000001</v>
      </c>
      <c r="K5153">
        <v>-1.135</v>
      </c>
      <c r="L5153">
        <v>-2.133</v>
      </c>
      <c r="M5153">
        <v>-2.9889999999999999</v>
      </c>
      <c r="N5153">
        <v>-3.2109999999999999</v>
      </c>
      <c r="O5153">
        <v>1.2110000000000001</v>
      </c>
      <c r="P5153">
        <v>1.2150000000000001</v>
      </c>
      <c r="Q5153">
        <v>1.2130000000000001</v>
      </c>
      <c r="R5153">
        <v>1.0169999999999999</v>
      </c>
      <c r="S5153">
        <v>0.42699999999999999</v>
      </c>
    </row>
    <row r="5154" spans="1:19" x14ac:dyDescent="0.3">
      <c r="A5154">
        <v>240</v>
      </c>
      <c r="B5154">
        <v>-0.10100000000000001</v>
      </c>
      <c r="C5154">
        <v>-1.123</v>
      </c>
      <c r="D5154">
        <v>-2.0939999999999999</v>
      </c>
      <c r="E5154">
        <v>-2.9750000000000001</v>
      </c>
      <c r="F5154">
        <v>-3.18</v>
      </c>
      <c r="G5154">
        <v>4.4000000000000004</v>
      </c>
      <c r="H5154">
        <v>0.01</v>
      </c>
      <c r="I5154">
        <v>4</v>
      </c>
      <c r="J5154">
        <v>-0.13400000000000001</v>
      </c>
      <c r="K5154">
        <v>-1.133</v>
      </c>
      <c r="L5154">
        <v>-2.13</v>
      </c>
      <c r="M5154">
        <v>-2.9929999999999999</v>
      </c>
      <c r="N5154">
        <v>-3.206</v>
      </c>
      <c r="O5154">
        <v>1.2090000000000001</v>
      </c>
      <c r="P5154">
        <v>1.2050000000000001</v>
      </c>
      <c r="Q5154">
        <v>1.2</v>
      </c>
      <c r="R5154">
        <v>1.0269999999999999</v>
      </c>
      <c r="S5154">
        <v>0.42499999999999999</v>
      </c>
    </row>
    <row r="5155" spans="1:19" x14ac:dyDescent="0.3">
      <c r="A5155">
        <v>300</v>
      </c>
      <c r="B5155">
        <v>-0.10100000000000001</v>
      </c>
      <c r="C5155">
        <v>-1.123</v>
      </c>
      <c r="D5155">
        <v>-2.0939999999999999</v>
      </c>
      <c r="E5155">
        <v>-2.9750000000000001</v>
      </c>
      <c r="F5155">
        <v>-3.18</v>
      </c>
      <c r="G5155">
        <v>4.4000000000000004</v>
      </c>
      <c r="H5155">
        <v>0.01</v>
      </c>
      <c r="I5155">
        <v>4</v>
      </c>
      <c r="J5155">
        <v>-0.13400000000000001</v>
      </c>
      <c r="K5155">
        <v>-1.1339999999999999</v>
      </c>
      <c r="L5155">
        <v>-2.13</v>
      </c>
      <c r="M5155">
        <v>-2.9910000000000001</v>
      </c>
      <c r="N5155">
        <v>-3.2010000000000001</v>
      </c>
      <c r="O5155">
        <v>1.2130000000000001</v>
      </c>
      <c r="P5155">
        <v>1.2110000000000001</v>
      </c>
      <c r="Q5155">
        <v>1.202</v>
      </c>
      <c r="R5155">
        <v>1.0149999999999999</v>
      </c>
      <c r="S5155">
        <v>0.42299999999999999</v>
      </c>
    </row>
    <row r="5156" spans="1:19" x14ac:dyDescent="0.3">
      <c r="A5156">
        <v>360</v>
      </c>
      <c r="B5156">
        <v>-0.10100000000000001</v>
      </c>
      <c r="C5156">
        <v>-1.123</v>
      </c>
      <c r="D5156">
        <v>-2.0939999999999999</v>
      </c>
      <c r="E5156">
        <v>-2.9750000000000001</v>
      </c>
      <c r="F5156">
        <v>-3.18</v>
      </c>
      <c r="G5156">
        <v>4.4000000000000004</v>
      </c>
      <c r="H5156">
        <v>0.01</v>
      </c>
      <c r="I5156">
        <v>4</v>
      </c>
      <c r="J5156">
        <v>-0.13200000000000001</v>
      </c>
      <c r="K5156">
        <v>-1.1339999999999999</v>
      </c>
      <c r="L5156">
        <v>-2.1309999999999998</v>
      </c>
      <c r="M5156">
        <v>-2.9870000000000001</v>
      </c>
      <c r="N5156">
        <v>-3.1970000000000001</v>
      </c>
      <c r="O5156">
        <v>1.2130000000000001</v>
      </c>
      <c r="P5156">
        <v>1.2090000000000001</v>
      </c>
      <c r="Q5156">
        <v>1.2070000000000001</v>
      </c>
      <c r="R5156">
        <v>1.0029999999999999</v>
      </c>
      <c r="S5156">
        <v>0.42199999999999999</v>
      </c>
    </row>
    <row r="5157" spans="1:19" x14ac:dyDescent="0.3">
      <c r="A5157">
        <v>420</v>
      </c>
      <c r="B5157">
        <v>-0.10100000000000001</v>
      </c>
      <c r="C5157">
        <v>-1.123</v>
      </c>
      <c r="D5157">
        <v>-2.0939999999999999</v>
      </c>
      <c r="E5157">
        <v>-2.9750000000000001</v>
      </c>
      <c r="F5157">
        <v>-3.18</v>
      </c>
      <c r="G5157">
        <v>4.4000000000000004</v>
      </c>
      <c r="H5157">
        <v>0.01</v>
      </c>
      <c r="I5157">
        <v>4</v>
      </c>
      <c r="J5157">
        <v>-0.13100000000000001</v>
      </c>
      <c r="K5157">
        <v>-1.1339999999999999</v>
      </c>
      <c r="L5157">
        <v>-2.1309999999999998</v>
      </c>
      <c r="M5157">
        <v>-2.9849999999999999</v>
      </c>
      <c r="N5157">
        <v>-3.1930000000000001</v>
      </c>
      <c r="O5157">
        <v>1.214</v>
      </c>
      <c r="P5157">
        <v>1.208</v>
      </c>
      <c r="Q5157">
        <v>1.206</v>
      </c>
      <c r="R5157">
        <v>0.996</v>
      </c>
      <c r="S5157">
        <v>0.42</v>
      </c>
    </row>
    <row r="5158" spans="1:19" x14ac:dyDescent="0.3">
      <c r="A5158">
        <v>480</v>
      </c>
      <c r="B5158">
        <v>-0.10100000000000001</v>
      </c>
      <c r="C5158">
        <v>-1.123</v>
      </c>
      <c r="D5158">
        <v>-2.0939999999999999</v>
      </c>
      <c r="E5158">
        <v>-2.9750000000000001</v>
      </c>
      <c r="F5158">
        <v>-3.18</v>
      </c>
      <c r="G5158">
        <v>4.4000000000000004</v>
      </c>
      <c r="H5158">
        <v>0.01</v>
      </c>
      <c r="I5158">
        <v>4</v>
      </c>
      <c r="J5158">
        <v>-0.13100000000000001</v>
      </c>
      <c r="K5158">
        <v>-1.1339999999999999</v>
      </c>
      <c r="L5158">
        <v>-2.13</v>
      </c>
      <c r="M5158">
        <v>-2.9820000000000002</v>
      </c>
      <c r="N5158">
        <v>-3.1890000000000001</v>
      </c>
      <c r="O5158">
        <v>1.216</v>
      </c>
      <c r="P5158">
        <v>1.2090000000000001</v>
      </c>
      <c r="Q5158">
        <v>1.2030000000000001</v>
      </c>
      <c r="R5158">
        <v>0.99099999999999999</v>
      </c>
      <c r="S5158">
        <v>0.41899999999999998</v>
      </c>
    </row>
    <row r="5159" spans="1:19" x14ac:dyDescent="0.3">
      <c r="A5159">
        <v>540</v>
      </c>
      <c r="B5159">
        <v>-0.10100000000000001</v>
      </c>
      <c r="C5159">
        <v>-1.123</v>
      </c>
      <c r="D5159">
        <v>-2.0939999999999999</v>
      </c>
      <c r="E5159">
        <v>-2.9750000000000001</v>
      </c>
      <c r="F5159">
        <v>-3.18</v>
      </c>
      <c r="G5159">
        <v>4.4000000000000004</v>
      </c>
      <c r="H5159">
        <v>0.01</v>
      </c>
      <c r="I5159">
        <v>4</v>
      </c>
      <c r="J5159">
        <v>-0.129</v>
      </c>
      <c r="K5159">
        <v>-1.1339999999999999</v>
      </c>
      <c r="L5159">
        <v>-2.13</v>
      </c>
      <c r="M5159">
        <v>-2.98</v>
      </c>
      <c r="N5159">
        <v>-3.1850000000000001</v>
      </c>
      <c r="O5159">
        <v>1.216</v>
      </c>
      <c r="P5159">
        <v>1.21</v>
      </c>
      <c r="Q5159">
        <v>1.2030000000000001</v>
      </c>
      <c r="R5159">
        <v>0.98699999999999999</v>
      </c>
      <c r="S5159">
        <v>0.41799999999999998</v>
      </c>
    </row>
    <row r="5160" spans="1:19" x14ac:dyDescent="0.3">
      <c r="A5160">
        <v>600</v>
      </c>
      <c r="B5160">
        <v>-0.10100000000000001</v>
      </c>
      <c r="C5160">
        <v>-1.123</v>
      </c>
      <c r="D5160">
        <v>-2.0939999999999999</v>
      </c>
      <c r="E5160">
        <v>-2.9750000000000001</v>
      </c>
      <c r="F5160">
        <v>-3.18</v>
      </c>
      <c r="G5160">
        <v>4.4000000000000004</v>
      </c>
      <c r="H5160">
        <v>0.01</v>
      </c>
      <c r="I5160">
        <v>4</v>
      </c>
      <c r="J5160">
        <v>-0.128</v>
      </c>
      <c r="K5160">
        <v>-1.1339999999999999</v>
      </c>
      <c r="L5160">
        <v>-2.1309999999999998</v>
      </c>
      <c r="M5160">
        <v>-2.9769999999999999</v>
      </c>
      <c r="N5160">
        <v>-3.18</v>
      </c>
      <c r="O5160">
        <v>1.2170000000000001</v>
      </c>
      <c r="P5160">
        <v>1.21</v>
      </c>
      <c r="Q5160">
        <v>1.204</v>
      </c>
      <c r="R5160">
        <v>0.98399999999999999</v>
      </c>
      <c r="S5160">
        <v>0.41599999999999998</v>
      </c>
    </row>
    <row r="5162" spans="1:19" x14ac:dyDescent="0.3">
      <c r="A5162" t="s">
        <v>0</v>
      </c>
      <c r="B5162" t="s">
        <v>398</v>
      </c>
    </row>
    <row r="5163" spans="1:19" x14ac:dyDescent="0.3">
      <c r="A5163">
        <v>0</v>
      </c>
      <c r="B5163">
        <v>-0.10100000000000001</v>
      </c>
      <c r="C5163">
        <v>-1.123</v>
      </c>
      <c r="D5163">
        <v>-2.0939999999999999</v>
      </c>
      <c r="E5163">
        <v>-2.97</v>
      </c>
      <c r="F5163">
        <v>-3.1709999999999998</v>
      </c>
      <c r="G5163">
        <v>4.4000000000000004</v>
      </c>
      <c r="H5163">
        <v>0.01</v>
      </c>
      <c r="I5163">
        <v>4</v>
      </c>
      <c r="J5163">
        <v>-0.13400000000000001</v>
      </c>
      <c r="K5163">
        <v>-1.1339999999999999</v>
      </c>
      <c r="L5163">
        <v>-2.1309999999999998</v>
      </c>
      <c r="M5163">
        <v>-2.9830000000000001</v>
      </c>
      <c r="N5163">
        <v>-3.23</v>
      </c>
      <c r="O5163">
        <v>1.198</v>
      </c>
      <c r="P5163">
        <v>1.198</v>
      </c>
      <c r="Q5163">
        <v>1.194</v>
      </c>
      <c r="R5163">
        <v>0.99299999999999999</v>
      </c>
      <c r="S5163">
        <v>0.47699999999999998</v>
      </c>
    </row>
    <row r="5164" spans="1:19" x14ac:dyDescent="0.3">
      <c r="A5164">
        <v>60</v>
      </c>
      <c r="B5164">
        <v>-0.10100000000000001</v>
      </c>
      <c r="C5164">
        <v>-1.123</v>
      </c>
      <c r="D5164">
        <v>-2.0939999999999999</v>
      </c>
      <c r="E5164">
        <v>-2.97</v>
      </c>
      <c r="F5164">
        <v>-3.1709999999999998</v>
      </c>
      <c r="G5164">
        <v>4.4000000000000004</v>
      </c>
      <c r="H5164">
        <v>0.01</v>
      </c>
      <c r="I5164">
        <v>4</v>
      </c>
      <c r="J5164">
        <v>-0.13</v>
      </c>
      <c r="K5164">
        <v>-1.1319999999999999</v>
      </c>
      <c r="L5164">
        <v>-2.1349999999999998</v>
      </c>
      <c r="M5164">
        <v>-2.99</v>
      </c>
      <c r="N5164">
        <v>-3.21</v>
      </c>
      <c r="O5164">
        <v>1.196</v>
      </c>
      <c r="P5164">
        <v>1.208</v>
      </c>
      <c r="Q5164">
        <v>1.2190000000000001</v>
      </c>
      <c r="R5164">
        <v>1.026</v>
      </c>
      <c r="S5164">
        <v>0.42599999999999999</v>
      </c>
    </row>
    <row r="5165" spans="1:19" x14ac:dyDescent="0.3">
      <c r="A5165">
        <v>120</v>
      </c>
      <c r="B5165">
        <v>-0.10100000000000001</v>
      </c>
      <c r="C5165">
        <v>-1.123</v>
      </c>
      <c r="D5165">
        <v>-2.0939999999999999</v>
      </c>
      <c r="E5165">
        <v>-2.97</v>
      </c>
      <c r="F5165">
        <v>-3.1709999999999998</v>
      </c>
      <c r="G5165">
        <v>4.4000000000000004</v>
      </c>
      <c r="H5165">
        <v>0.01</v>
      </c>
      <c r="I5165">
        <v>4</v>
      </c>
      <c r="J5165">
        <v>-0.13400000000000001</v>
      </c>
      <c r="K5165">
        <v>-1.131</v>
      </c>
      <c r="L5165">
        <v>-2.1280000000000001</v>
      </c>
      <c r="M5165">
        <v>-2.9769999999999999</v>
      </c>
      <c r="N5165">
        <v>-3.206</v>
      </c>
      <c r="O5165">
        <v>1.204</v>
      </c>
      <c r="P5165">
        <v>1.2010000000000001</v>
      </c>
      <c r="Q5165">
        <v>1.1950000000000001</v>
      </c>
      <c r="R5165">
        <v>0.98399999999999999</v>
      </c>
      <c r="S5165">
        <v>0.42499999999999999</v>
      </c>
    </row>
    <row r="5166" spans="1:19" x14ac:dyDescent="0.3">
      <c r="A5166">
        <v>180</v>
      </c>
      <c r="B5166">
        <v>-0.10100000000000001</v>
      </c>
      <c r="C5166">
        <v>-1.123</v>
      </c>
      <c r="D5166">
        <v>-2.0939999999999999</v>
      </c>
      <c r="E5166">
        <v>-2.97</v>
      </c>
      <c r="F5166">
        <v>-3.1709999999999998</v>
      </c>
      <c r="G5166">
        <v>4.4000000000000004</v>
      </c>
      <c r="H5166">
        <v>0.01</v>
      </c>
      <c r="I5166">
        <v>4</v>
      </c>
      <c r="J5166">
        <v>-0.13600000000000001</v>
      </c>
      <c r="K5166">
        <v>-1.135</v>
      </c>
      <c r="L5166">
        <v>-2.133</v>
      </c>
      <c r="M5166">
        <v>-2.9849999999999999</v>
      </c>
      <c r="N5166">
        <v>-3.2010000000000001</v>
      </c>
      <c r="O5166">
        <v>1.2110000000000001</v>
      </c>
      <c r="P5166">
        <v>1.2150000000000001</v>
      </c>
      <c r="Q5166">
        <v>1.2130000000000001</v>
      </c>
      <c r="R5166">
        <v>1.012</v>
      </c>
      <c r="S5166">
        <v>0.42299999999999999</v>
      </c>
    </row>
    <row r="5167" spans="1:19" x14ac:dyDescent="0.3">
      <c r="A5167">
        <v>240</v>
      </c>
      <c r="B5167">
        <v>-0.10100000000000001</v>
      </c>
      <c r="C5167">
        <v>-1.123</v>
      </c>
      <c r="D5167">
        <v>-2.0939999999999999</v>
      </c>
      <c r="E5167">
        <v>-2.97</v>
      </c>
      <c r="F5167">
        <v>-3.1709999999999998</v>
      </c>
      <c r="G5167">
        <v>4.4000000000000004</v>
      </c>
      <c r="H5167">
        <v>0.01</v>
      </c>
      <c r="I5167">
        <v>4</v>
      </c>
      <c r="J5167">
        <v>-0.13400000000000001</v>
      </c>
      <c r="K5167">
        <v>-1.133</v>
      </c>
      <c r="L5167">
        <v>-2.129</v>
      </c>
      <c r="M5167">
        <v>-2.9889999999999999</v>
      </c>
      <c r="N5167">
        <v>-3.1960000000000002</v>
      </c>
      <c r="O5167">
        <v>1.2090000000000001</v>
      </c>
      <c r="P5167">
        <v>1.2050000000000001</v>
      </c>
      <c r="Q5167">
        <v>1.1990000000000001</v>
      </c>
      <c r="R5167">
        <v>1.0209999999999999</v>
      </c>
      <c r="S5167">
        <v>0.42199999999999999</v>
      </c>
    </row>
    <row r="5168" spans="1:19" x14ac:dyDescent="0.3">
      <c r="A5168">
        <v>300</v>
      </c>
      <c r="B5168">
        <v>-0.10100000000000001</v>
      </c>
      <c r="C5168">
        <v>-1.123</v>
      </c>
      <c r="D5168">
        <v>-2.0939999999999999</v>
      </c>
      <c r="E5168">
        <v>-2.97</v>
      </c>
      <c r="F5168">
        <v>-3.1709999999999998</v>
      </c>
      <c r="G5168">
        <v>4.4000000000000004</v>
      </c>
      <c r="H5168">
        <v>0.01</v>
      </c>
      <c r="I5168">
        <v>4</v>
      </c>
      <c r="J5168">
        <v>-0.13400000000000001</v>
      </c>
      <c r="K5168">
        <v>-1.1339999999999999</v>
      </c>
      <c r="L5168">
        <v>-2.13</v>
      </c>
      <c r="M5168">
        <v>-2.9860000000000002</v>
      </c>
      <c r="N5168">
        <v>-3.1920000000000002</v>
      </c>
      <c r="O5168">
        <v>1.2130000000000001</v>
      </c>
      <c r="P5168">
        <v>1.2110000000000001</v>
      </c>
      <c r="Q5168">
        <v>1.202</v>
      </c>
      <c r="R5168">
        <v>1.0089999999999999</v>
      </c>
      <c r="S5168">
        <v>0.42</v>
      </c>
    </row>
    <row r="5169" spans="1:19" x14ac:dyDescent="0.3">
      <c r="A5169">
        <v>360</v>
      </c>
      <c r="B5169">
        <v>-0.10100000000000001</v>
      </c>
      <c r="C5169">
        <v>-1.123</v>
      </c>
      <c r="D5169">
        <v>-2.0939999999999999</v>
      </c>
      <c r="E5169">
        <v>-2.97</v>
      </c>
      <c r="F5169">
        <v>-3.1709999999999998</v>
      </c>
      <c r="G5169">
        <v>4.4000000000000004</v>
      </c>
      <c r="H5169">
        <v>0.01</v>
      </c>
      <c r="I5169">
        <v>4</v>
      </c>
      <c r="J5169">
        <v>-0.13200000000000001</v>
      </c>
      <c r="K5169">
        <v>-1.1339999999999999</v>
      </c>
      <c r="L5169">
        <v>-2.1309999999999998</v>
      </c>
      <c r="M5169">
        <v>-2.9820000000000002</v>
      </c>
      <c r="N5169">
        <v>-3.1880000000000002</v>
      </c>
      <c r="O5169">
        <v>1.2130000000000001</v>
      </c>
      <c r="P5169">
        <v>1.2090000000000001</v>
      </c>
      <c r="Q5169">
        <v>1.2070000000000001</v>
      </c>
      <c r="R5169">
        <v>0.996</v>
      </c>
      <c r="S5169">
        <v>0.41899999999999998</v>
      </c>
    </row>
    <row r="5170" spans="1:19" x14ac:dyDescent="0.3">
      <c r="A5170">
        <v>420</v>
      </c>
      <c r="B5170">
        <v>-0.10100000000000001</v>
      </c>
      <c r="C5170">
        <v>-1.123</v>
      </c>
      <c r="D5170">
        <v>-2.0939999999999999</v>
      </c>
      <c r="E5170">
        <v>-2.97</v>
      </c>
      <c r="F5170">
        <v>-3.1709999999999998</v>
      </c>
      <c r="G5170">
        <v>4.4000000000000004</v>
      </c>
      <c r="H5170">
        <v>0.01</v>
      </c>
      <c r="I5170">
        <v>4</v>
      </c>
      <c r="J5170">
        <v>-0.13100000000000001</v>
      </c>
      <c r="K5170">
        <v>-1.1339999999999999</v>
      </c>
      <c r="L5170">
        <v>-2.1309999999999998</v>
      </c>
      <c r="M5170">
        <v>-2.9790000000000001</v>
      </c>
      <c r="N5170">
        <v>-3.1840000000000002</v>
      </c>
      <c r="O5170">
        <v>1.214</v>
      </c>
      <c r="P5170">
        <v>1.208</v>
      </c>
      <c r="Q5170">
        <v>1.2050000000000001</v>
      </c>
      <c r="R5170">
        <v>0.99</v>
      </c>
      <c r="S5170">
        <v>0.41699999999999998</v>
      </c>
    </row>
    <row r="5171" spans="1:19" x14ac:dyDescent="0.3">
      <c r="A5171">
        <v>480</v>
      </c>
      <c r="B5171">
        <v>-0.10100000000000001</v>
      </c>
      <c r="C5171">
        <v>-1.123</v>
      </c>
      <c r="D5171">
        <v>-2.0939999999999999</v>
      </c>
      <c r="E5171">
        <v>-2.97</v>
      </c>
      <c r="F5171">
        <v>-3.1709999999999998</v>
      </c>
      <c r="G5171">
        <v>4.4000000000000004</v>
      </c>
      <c r="H5171">
        <v>0.01</v>
      </c>
      <c r="I5171">
        <v>4</v>
      </c>
      <c r="J5171">
        <v>-0.13</v>
      </c>
      <c r="K5171">
        <v>-1.1339999999999999</v>
      </c>
      <c r="L5171">
        <v>-2.13</v>
      </c>
      <c r="M5171">
        <v>-2.9769999999999999</v>
      </c>
      <c r="N5171">
        <v>-3.1789999999999998</v>
      </c>
      <c r="O5171">
        <v>1.2150000000000001</v>
      </c>
      <c r="P5171">
        <v>1.2090000000000001</v>
      </c>
      <c r="Q5171">
        <v>1.2030000000000001</v>
      </c>
      <c r="R5171">
        <v>0.98499999999999999</v>
      </c>
      <c r="S5171">
        <v>0.41599999999999998</v>
      </c>
    </row>
    <row r="5172" spans="1:19" x14ac:dyDescent="0.3">
      <c r="A5172">
        <v>540</v>
      </c>
      <c r="B5172">
        <v>-0.10100000000000001</v>
      </c>
      <c r="C5172">
        <v>-1.123</v>
      </c>
      <c r="D5172">
        <v>-2.0939999999999999</v>
      </c>
      <c r="E5172">
        <v>-2.97</v>
      </c>
      <c r="F5172">
        <v>-3.1709999999999998</v>
      </c>
      <c r="G5172">
        <v>4.4000000000000004</v>
      </c>
      <c r="H5172">
        <v>0.01</v>
      </c>
      <c r="I5172">
        <v>4</v>
      </c>
      <c r="J5172">
        <v>-0.129</v>
      </c>
      <c r="K5172">
        <v>-1.1339999999999999</v>
      </c>
      <c r="L5172">
        <v>-2.13</v>
      </c>
      <c r="M5172">
        <v>-2.9750000000000001</v>
      </c>
      <c r="N5172">
        <v>-3.1749999999999998</v>
      </c>
      <c r="O5172">
        <v>1.216</v>
      </c>
      <c r="P5172">
        <v>1.21</v>
      </c>
      <c r="Q5172">
        <v>1.2030000000000001</v>
      </c>
      <c r="R5172">
        <v>0.98099999999999998</v>
      </c>
      <c r="S5172">
        <v>0.41399999999999998</v>
      </c>
    </row>
    <row r="5173" spans="1:19" x14ac:dyDescent="0.3">
      <c r="A5173">
        <v>600</v>
      </c>
      <c r="B5173">
        <v>-0.10100000000000001</v>
      </c>
      <c r="C5173">
        <v>-1.123</v>
      </c>
      <c r="D5173">
        <v>-2.0939999999999999</v>
      </c>
      <c r="E5173">
        <v>-2.97</v>
      </c>
      <c r="F5173">
        <v>-3.1709999999999998</v>
      </c>
      <c r="G5173">
        <v>4.4000000000000004</v>
      </c>
      <c r="H5173">
        <v>0.01</v>
      </c>
      <c r="I5173">
        <v>4</v>
      </c>
      <c r="J5173">
        <v>-0.128</v>
      </c>
      <c r="K5173">
        <v>-1.1339999999999999</v>
      </c>
      <c r="L5173">
        <v>-2.13</v>
      </c>
      <c r="M5173">
        <v>-2.972</v>
      </c>
      <c r="N5173">
        <v>-3.1709999999999998</v>
      </c>
      <c r="O5173">
        <v>1.2170000000000001</v>
      </c>
      <c r="P5173">
        <v>1.21</v>
      </c>
      <c r="Q5173">
        <v>1.204</v>
      </c>
      <c r="R5173">
        <v>0.97699999999999998</v>
      </c>
      <c r="S5173">
        <v>0.41299999999999998</v>
      </c>
    </row>
    <row r="5175" spans="1:19" x14ac:dyDescent="0.3">
      <c r="A5175" t="s">
        <v>0</v>
      </c>
      <c r="B5175" t="s">
        <v>399</v>
      </c>
    </row>
    <row r="5176" spans="1:19" x14ac:dyDescent="0.3">
      <c r="A5176">
        <v>0</v>
      </c>
      <c r="B5176">
        <v>-0.10100000000000001</v>
      </c>
      <c r="C5176">
        <v>-1.123</v>
      </c>
      <c r="D5176">
        <v>-2.0939999999999999</v>
      </c>
      <c r="E5176">
        <v>-2.9660000000000002</v>
      </c>
      <c r="F5176">
        <v>-3.161</v>
      </c>
      <c r="G5176">
        <v>4.4000000000000004</v>
      </c>
      <c r="H5176">
        <v>0.01</v>
      </c>
      <c r="I5176">
        <v>4</v>
      </c>
      <c r="J5176">
        <v>-0.13400000000000001</v>
      </c>
      <c r="K5176">
        <v>-1.1339999999999999</v>
      </c>
      <c r="L5176">
        <v>-2.13</v>
      </c>
      <c r="M5176">
        <v>-2.9780000000000002</v>
      </c>
      <c r="N5176">
        <v>-3.22</v>
      </c>
      <c r="O5176">
        <v>1.198</v>
      </c>
      <c r="P5176">
        <v>1.198</v>
      </c>
      <c r="Q5176">
        <v>1.1930000000000001</v>
      </c>
      <c r="R5176">
        <v>0.98699999999999999</v>
      </c>
      <c r="S5176">
        <v>0.47299999999999998</v>
      </c>
    </row>
    <row r="5177" spans="1:19" x14ac:dyDescent="0.3">
      <c r="A5177">
        <v>60</v>
      </c>
      <c r="B5177">
        <v>-0.10100000000000001</v>
      </c>
      <c r="C5177">
        <v>-1.123</v>
      </c>
      <c r="D5177">
        <v>-2.0939999999999999</v>
      </c>
      <c r="E5177">
        <v>-2.9660000000000002</v>
      </c>
      <c r="F5177">
        <v>-3.161</v>
      </c>
      <c r="G5177">
        <v>4.4000000000000004</v>
      </c>
      <c r="H5177">
        <v>0.01</v>
      </c>
      <c r="I5177">
        <v>4</v>
      </c>
      <c r="J5177">
        <v>-0.13</v>
      </c>
      <c r="K5177">
        <v>-1.1319999999999999</v>
      </c>
      <c r="L5177">
        <v>-2.1339999999999999</v>
      </c>
      <c r="M5177">
        <v>-2.9849999999999999</v>
      </c>
      <c r="N5177">
        <v>-3.2</v>
      </c>
      <c r="O5177">
        <v>1.196</v>
      </c>
      <c r="P5177">
        <v>1.2090000000000001</v>
      </c>
      <c r="Q5177">
        <v>1.218</v>
      </c>
      <c r="R5177">
        <v>1.02</v>
      </c>
      <c r="S5177">
        <v>0.42299999999999999</v>
      </c>
    </row>
    <row r="5178" spans="1:19" x14ac:dyDescent="0.3">
      <c r="A5178">
        <v>120</v>
      </c>
      <c r="B5178">
        <v>-0.10100000000000001</v>
      </c>
      <c r="C5178">
        <v>-1.123</v>
      </c>
      <c r="D5178">
        <v>-2.0939999999999999</v>
      </c>
      <c r="E5178">
        <v>-2.9660000000000002</v>
      </c>
      <c r="F5178">
        <v>-3.161</v>
      </c>
      <c r="G5178">
        <v>4.4000000000000004</v>
      </c>
      <c r="H5178">
        <v>0.01</v>
      </c>
      <c r="I5178">
        <v>4</v>
      </c>
      <c r="J5178">
        <v>-0.13300000000000001</v>
      </c>
      <c r="K5178">
        <v>-1.131</v>
      </c>
      <c r="L5178">
        <v>-2.1280000000000001</v>
      </c>
      <c r="M5178">
        <v>-2.972</v>
      </c>
      <c r="N5178">
        <v>-3.1960000000000002</v>
      </c>
      <c r="O5178">
        <v>1.2030000000000001</v>
      </c>
      <c r="P5178">
        <v>1.2010000000000001</v>
      </c>
      <c r="Q5178">
        <v>1.1950000000000001</v>
      </c>
      <c r="R5178">
        <v>0.97799999999999998</v>
      </c>
      <c r="S5178">
        <v>0.42099999999999999</v>
      </c>
    </row>
    <row r="5179" spans="1:19" x14ac:dyDescent="0.3">
      <c r="A5179">
        <v>180</v>
      </c>
      <c r="B5179">
        <v>-0.10100000000000001</v>
      </c>
      <c r="C5179">
        <v>-1.123</v>
      </c>
      <c r="D5179">
        <v>-2.0939999999999999</v>
      </c>
      <c r="E5179">
        <v>-2.9660000000000002</v>
      </c>
      <c r="F5179">
        <v>-3.161</v>
      </c>
      <c r="G5179">
        <v>4.4000000000000004</v>
      </c>
      <c r="H5179">
        <v>0.01</v>
      </c>
      <c r="I5179">
        <v>4</v>
      </c>
      <c r="J5179">
        <v>-0.13600000000000001</v>
      </c>
      <c r="K5179">
        <v>-1.135</v>
      </c>
      <c r="L5179">
        <v>-2.133</v>
      </c>
      <c r="M5179">
        <v>-2.98</v>
      </c>
      <c r="N5179">
        <v>-3.1920000000000002</v>
      </c>
      <c r="O5179">
        <v>1.2110000000000001</v>
      </c>
      <c r="P5179">
        <v>1.2150000000000001</v>
      </c>
      <c r="Q5179">
        <v>1.2130000000000001</v>
      </c>
      <c r="R5179">
        <v>1.006</v>
      </c>
      <c r="S5179">
        <v>0.42</v>
      </c>
    </row>
    <row r="5180" spans="1:19" x14ac:dyDescent="0.3">
      <c r="A5180">
        <v>240</v>
      </c>
      <c r="B5180">
        <v>-0.10100000000000001</v>
      </c>
      <c r="C5180">
        <v>-1.123</v>
      </c>
      <c r="D5180">
        <v>-2.0939999999999999</v>
      </c>
      <c r="E5180">
        <v>-2.9660000000000002</v>
      </c>
      <c r="F5180">
        <v>-3.161</v>
      </c>
      <c r="G5180">
        <v>4.4000000000000004</v>
      </c>
      <c r="H5180">
        <v>0.01</v>
      </c>
      <c r="I5180">
        <v>4</v>
      </c>
      <c r="J5180">
        <v>-0.13400000000000001</v>
      </c>
      <c r="K5180">
        <v>-1.133</v>
      </c>
      <c r="L5180">
        <v>-2.129</v>
      </c>
      <c r="M5180">
        <v>-2.984</v>
      </c>
      <c r="N5180">
        <v>-3.1859999999999999</v>
      </c>
      <c r="O5180">
        <v>1.2090000000000001</v>
      </c>
      <c r="P5180">
        <v>1.2050000000000001</v>
      </c>
      <c r="Q5180">
        <v>1.1990000000000001</v>
      </c>
      <c r="R5180">
        <v>1.0149999999999999</v>
      </c>
      <c r="S5180">
        <v>0.41799999999999998</v>
      </c>
    </row>
    <row r="5181" spans="1:19" x14ac:dyDescent="0.3">
      <c r="A5181">
        <v>300</v>
      </c>
      <c r="B5181">
        <v>-0.10100000000000001</v>
      </c>
      <c r="C5181">
        <v>-1.123</v>
      </c>
      <c r="D5181">
        <v>-2.0939999999999999</v>
      </c>
      <c r="E5181">
        <v>-2.9660000000000002</v>
      </c>
      <c r="F5181">
        <v>-3.161</v>
      </c>
      <c r="G5181">
        <v>4.4000000000000004</v>
      </c>
      <c r="H5181">
        <v>0.01</v>
      </c>
      <c r="I5181">
        <v>4</v>
      </c>
      <c r="J5181">
        <v>-0.13400000000000001</v>
      </c>
      <c r="K5181">
        <v>-1.1339999999999999</v>
      </c>
      <c r="L5181">
        <v>-2.13</v>
      </c>
      <c r="M5181">
        <v>-2.9809999999999999</v>
      </c>
      <c r="N5181">
        <v>-3.1819999999999999</v>
      </c>
      <c r="O5181">
        <v>1.2130000000000001</v>
      </c>
      <c r="P5181">
        <v>1.2110000000000001</v>
      </c>
      <c r="Q5181">
        <v>1.202</v>
      </c>
      <c r="R5181">
        <v>1.0029999999999999</v>
      </c>
      <c r="S5181">
        <v>0.41699999999999998</v>
      </c>
    </row>
    <row r="5182" spans="1:19" x14ac:dyDescent="0.3">
      <c r="A5182">
        <v>360</v>
      </c>
      <c r="B5182">
        <v>-0.10100000000000001</v>
      </c>
      <c r="C5182">
        <v>-1.123</v>
      </c>
      <c r="D5182">
        <v>-2.0939999999999999</v>
      </c>
      <c r="E5182">
        <v>-2.9660000000000002</v>
      </c>
      <c r="F5182">
        <v>-3.161</v>
      </c>
      <c r="G5182">
        <v>4.4000000000000004</v>
      </c>
      <c r="H5182">
        <v>0.01</v>
      </c>
      <c r="I5182">
        <v>4</v>
      </c>
      <c r="J5182">
        <v>-0.13200000000000001</v>
      </c>
      <c r="K5182">
        <v>-1.1339999999999999</v>
      </c>
      <c r="L5182">
        <v>-2.1309999999999998</v>
      </c>
      <c r="M5182">
        <v>-2.9769999999999999</v>
      </c>
      <c r="N5182">
        <v>-3.1779999999999999</v>
      </c>
      <c r="O5182">
        <v>1.2130000000000001</v>
      </c>
      <c r="P5182">
        <v>1.2090000000000001</v>
      </c>
      <c r="Q5182">
        <v>1.2070000000000001</v>
      </c>
      <c r="R5182">
        <v>0.99</v>
      </c>
      <c r="S5182">
        <v>0.41499999999999998</v>
      </c>
    </row>
    <row r="5183" spans="1:19" x14ac:dyDescent="0.3">
      <c r="A5183">
        <v>420</v>
      </c>
      <c r="B5183">
        <v>-0.10100000000000001</v>
      </c>
      <c r="C5183">
        <v>-1.123</v>
      </c>
      <c r="D5183">
        <v>-2.0939999999999999</v>
      </c>
      <c r="E5183">
        <v>-2.9660000000000002</v>
      </c>
      <c r="F5183">
        <v>-3.161</v>
      </c>
      <c r="G5183">
        <v>4.4000000000000004</v>
      </c>
      <c r="H5183">
        <v>0.01</v>
      </c>
      <c r="I5183">
        <v>4</v>
      </c>
      <c r="J5183">
        <v>-0.13100000000000001</v>
      </c>
      <c r="K5183">
        <v>-1.1339999999999999</v>
      </c>
      <c r="L5183">
        <v>-2.1309999999999998</v>
      </c>
      <c r="M5183">
        <v>-2.9740000000000002</v>
      </c>
      <c r="N5183">
        <v>-3.1739999999999999</v>
      </c>
      <c r="O5183">
        <v>1.214</v>
      </c>
      <c r="P5183">
        <v>1.208</v>
      </c>
      <c r="Q5183">
        <v>1.2050000000000001</v>
      </c>
      <c r="R5183">
        <v>0.98299999999999998</v>
      </c>
      <c r="S5183">
        <v>0.41399999999999998</v>
      </c>
    </row>
    <row r="5184" spans="1:19" x14ac:dyDescent="0.3">
      <c r="A5184">
        <v>480</v>
      </c>
      <c r="B5184">
        <v>-0.10100000000000001</v>
      </c>
      <c r="C5184">
        <v>-1.123</v>
      </c>
      <c r="D5184">
        <v>-2.0939999999999999</v>
      </c>
      <c r="E5184">
        <v>-2.9660000000000002</v>
      </c>
      <c r="F5184">
        <v>-3.161</v>
      </c>
      <c r="G5184">
        <v>4.4000000000000004</v>
      </c>
      <c r="H5184">
        <v>0.01</v>
      </c>
      <c r="I5184">
        <v>4</v>
      </c>
      <c r="J5184">
        <v>-0.13</v>
      </c>
      <c r="K5184">
        <v>-1.1339999999999999</v>
      </c>
      <c r="L5184">
        <v>-2.13</v>
      </c>
      <c r="M5184">
        <v>-2.972</v>
      </c>
      <c r="N5184">
        <v>-3.17</v>
      </c>
      <c r="O5184">
        <v>1.2150000000000001</v>
      </c>
      <c r="P5184">
        <v>1.2090000000000001</v>
      </c>
      <c r="Q5184">
        <v>1.2030000000000001</v>
      </c>
      <c r="R5184">
        <v>0.97799999999999998</v>
      </c>
      <c r="S5184">
        <v>0.41299999999999998</v>
      </c>
    </row>
    <row r="5185" spans="1:19" x14ac:dyDescent="0.3">
      <c r="A5185">
        <v>540</v>
      </c>
      <c r="B5185">
        <v>-0.10100000000000001</v>
      </c>
      <c r="C5185">
        <v>-1.123</v>
      </c>
      <c r="D5185">
        <v>-2.0939999999999999</v>
      </c>
      <c r="E5185">
        <v>-2.9660000000000002</v>
      </c>
      <c r="F5185">
        <v>-3.161</v>
      </c>
      <c r="G5185">
        <v>4.4000000000000004</v>
      </c>
      <c r="H5185">
        <v>0.01</v>
      </c>
      <c r="I5185">
        <v>4</v>
      </c>
      <c r="J5185">
        <v>-0.129</v>
      </c>
      <c r="K5185">
        <v>-1.1339999999999999</v>
      </c>
      <c r="L5185">
        <v>-2.13</v>
      </c>
      <c r="M5185">
        <v>-2.9689999999999999</v>
      </c>
      <c r="N5185">
        <v>-3.165</v>
      </c>
      <c r="O5185">
        <v>1.216</v>
      </c>
      <c r="P5185">
        <v>1.21</v>
      </c>
      <c r="Q5185">
        <v>1.2030000000000001</v>
      </c>
      <c r="R5185">
        <v>0.97399999999999998</v>
      </c>
      <c r="S5185">
        <v>0.41099999999999998</v>
      </c>
    </row>
    <row r="5186" spans="1:19" x14ac:dyDescent="0.3">
      <c r="A5186">
        <v>600</v>
      </c>
      <c r="B5186">
        <v>-0.10100000000000001</v>
      </c>
      <c r="C5186">
        <v>-1.123</v>
      </c>
      <c r="D5186">
        <v>-2.0939999999999999</v>
      </c>
      <c r="E5186">
        <v>-2.9660000000000002</v>
      </c>
      <c r="F5186">
        <v>-3.161</v>
      </c>
      <c r="G5186">
        <v>4.4000000000000004</v>
      </c>
      <c r="H5186">
        <v>0.01</v>
      </c>
      <c r="I5186">
        <v>4</v>
      </c>
      <c r="J5186">
        <v>-0.128</v>
      </c>
      <c r="K5186">
        <v>-1.1339999999999999</v>
      </c>
      <c r="L5186">
        <v>-2.13</v>
      </c>
      <c r="M5186">
        <v>-2.9670000000000001</v>
      </c>
      <c r="N5186">
        <v>-3.161</v>
      </c>
      <c r="O5186">
        <v>1.2170000000000001</v>
      </c>
      <c r="P5186">
        <v>1.21</v>
      </c>
      <c r="Q5186">
        <v>1.204</v>
      </c>
      <c r="R5186">
        <v>0.97</v>
      </c>
      <c r="S5186">
        <v>0.41</v>
      </c>
    </row>
    <row r="5188" spans="1:19" x14ac:dyDescent="0.3">
      <c r="A5188" t="s">
        <v>0</v>
      </c>
      <c r="B5188" t="s">
        <v>400</v>
      </c>
    </row>
    <row r="5189" spans="1:19" x14ac:dyDescent="0.3">
      <c r="A5189">
        <v>0</v>
      </c>
      <c r="B5189">
        <v>-0.10100000000000001</v>
      </c>
      <c r="C5189">
        <v>-1.123</v>
      </c>
      <c r="D5189">
        <v>-2.0939999999999999</v>
      </c>
      <c r="E5189">
        <v>-2.9609999999999999</v>
      </c>
      <c r="F5189">
        <v>-3.1520000000000001</v>
      </c>
      <c r="G5189">
        <v>4.4000000000000004</v>
      </c>
      <c r="H5189">
        <v>0.01</v>
      </c>
      <c r="I5189">
        <v>4</v>
      </c>
      <c r="J5189">
        <v>-0.13400000000000001</v>
      </c>
      <c r="K5189">
        <v>-1.1339999999999999</v>
      </c>
      <c r="L5189">
        <v>-2.13</v>
      </c>
      <c r="M5189">
        <v>-2.9729999999999999</v>
      </c>
      <c r="N5189">
        <v>-3.21</v>
      </c>
      <c r="O5189">
        <v>1.198</v>
      </c>
      <c r="P5189">
        <v>1.198</v>
      </c>
      <c r="Q5189">
        <v>1.1930000000000001</v>
      </c>
      <c r="R5189">
        <v>0.98199999999999998</v>
      </c>
      <c r="S5189">
        <v>0.46899999999999997</v>
      </c>
    </row>
    <row r="5190" spans="1:19" x14ac:dyDescent="0.3">
      <c r="A5190">
        <v>60</v>
      </c>
      <c r="B5190">
        <v>-0.10100000000000001</v>
      </c>
      <c r="C5190">
        <v>-1.123</v>
      </c>
      <c r="D5190">
        <v>-2.0939999999999999</v>
      </c>
      <c r="E5190">
        <v>-2.9609999999999999</v>
      </c>
      <c r="F5190">
        <v>-3.1520000000000001</v>
      </c>
      <c r="G5190">
        <v>4.4000000000000004</v>
      </c>
      <c r="H5190">
        <v>0.01</v>
      </c>
      <c r="I5190">
        <v>4</v>
      </c>
      <c r="J5190">
        <v>-0.13</v>
      </c>
      <c r="K5190">
        <v>-1.1319999999999999</v>
      </c>
      <c r="L5190">
        <v>-2.1339999999999999</v>
      </c>
      <c r="M5190">
        <v>-2.98</v>
      </c>
      <c r="N5190">
        <v>-3.19</v>
      </c>
      <c r="O5190">
        <v>1.196</v>
      </c>
      <c r="P5190">
        <v>1.2090000000000001</v>
      </c>
      <c r="Q5190">
        <v>1.2190000000000001</v>
      </c>
      <c r="R5190">
        <v>1.0129999999999999</v>
      </c>
      <c r="S5190">
        <v>0.42</v>
      </c>
    </row>
    <row r="5191" spans="1:19" x14ac:dyDescent="0.3">
      <c r="A5191">
        <v>120</v>
      </c>
      <c r="B5191">
        <v>-0.10100000000000001</v>
      </c>
      <c r="C5191">
        <v>-1.123</v>
      </c>
      <c r="D5191">
        <v>-2.0939999999999999</v>
      </c>
      <c r="E5191">
        <v>-2.9609999999999999</v>
      </c>
      <c r="F5191">
        <v>-3.1520000000000001</v>
      </c>
      <c r="G5191">
        <v>4.4000000000000004</v>
      </c>
      <c r="H5191">
        <v>0.01</v>
      </c>
      <c r="I5191">
        <v>4</v>
      </c>
      <c r="J5191">
        <v>-0.13300000000000001</v>
      </c>
      <c r="K5191">
        <v>-1.131</v>
      </c>
      <c r="L5191">
        <v>-2.1280000000000001</v>
      </c>
      <c r="M5191">
        <v>-2.9670000000000001</v>
      </c>
      <c r="N5191">
        <v>-3.1850000000000001</v>
      </c>
      <c r="O5191">
        <v>1.2030000000000001</v>
      </c>
      <c r="P5191">
        <v>1.2010000000000001</v>
      </c>
      <c r="Q5191">
        <v>1.1950000000000001</v>
      </c>
      <c r="R5191">
        <v>0.97199999999999998</v>
      </c>
      <c r="S5191">
        <v>0.41799999999999998</v>
      </c>
    </row>
    <row r="5192" spans="1:19" x14ac:dyDescent="0.3">
      <c r="A5192">
        <v>180</v>
      </c>
      <c r="B5192">
        <v>-0.10100000000000001</v>
      </c>
      <c r="C5192">
        <v>-1.123</v>
      </c>
      <c r="D5192">
        <v>-2.0939999999999999</v>
      </c>
      <c r="E5192">
        <v>-2.9609999999999999</v>
      </c>
      <c r="F5192">
        <v>-3.1520000000000001</v>
      </c>
      <c r="G5192">
        <v>4.4000000000000004</v>
      </c>
      <c r="H5192">
        <v>0.01</v>
      </c>
      <c r="I5192">
        <v>4</v>
      </c>
      <c r="J5192">
        <v>-0.13600000000000001</v>
      </c>
      <c r="K5192">
        <v>-1.135</v>
      </c>
      <c r="L5192">
        <v>-2.1320000000000001</v>
      </c>
      <c r="M5192">
        <v>-2.9750000000000001</v>
      </c>
      <c r="N5192">
        <v>-3.1819999999999999</v>
      </c>
      <c r="O5192">
        <v>1.2110000000000001</v>
      </c>
      <c r="P5192">
        <v>1.2150000000000001</v>
      </c>
      <c r="Q5192">
        <v>1.212</v>
      </c>
      <c r="R5192">
        <v>1.0009999999999999</v>
      </c>
      <c r="S5192">
        <v>0.41699999999999998</v>
      </c>
    </row>
    <row r="5193" spans="1:19" x14ac:dyDescent="0.3">
      <c r="A5193">
        <v>240</v>
      </c>
      <c r="B5193">
        <v>-0.10100000000000001</v>
      </c>
      <c r="C5193">
        <v>-1.123</v>
      </c>
      <c r="D5193">
        <v>-2.0939999999999999</v>
      </c>
      <c r="E5193">
        <v>-2.9609999999999999</v>
      </c>
      <c r="F5193">
        <v>-3.1520000000000001</v>
      </c>
      <c r="G5193">
        <v>4.4000000000000004</v>
      </c>
      <c r="H5193">
        <v>0.01</v>
      </c>
      <c r="I5193">
        <v>4</v>
      </c>
      <c r="J5193">
        <v>-0.13400000000000001</v>
      </c>
      <c r="K5193">
        <v>-1.133</v>
      </c>
      <c r="L5193">
        <v>-2.129</v>
      </c>
      <c r="M5193">
        <v>-2.9790000000000001</v>
      </c>
      <c r="N5193">
        <v>-3.177</v>
      </c>
      <c r="O5193">
        <v>1.2090000000000001</v>
      </c>
      <c r="P5193">
        <v>1.2050000000000001</v>
      </c>
      <c r="Q5193">
        <v>1.198</v>
      </c>
      <c r="R5193">
        <v>1.0089999999999999</v>
      </c>
      <c r="S5193">
        <v>0.41499999999999998</v>
      </c>
    </row>
    <row r="5194" spans="1:19" x14ac:dyDescent="0.3">
      <c r="A5194">
        <v>300</v>
      </c>
      <c r="B5194">
        <v>-0.10100000000000001</v>
      </c>
      <c r="C5194">
        <v>-1.123</v>
      </c>
      <c r="D5194">
        <v>-2.0939999999999999</v>
      </c>
      <c r="E5194">
        <v>-2.9609999999999999</v>
      </c>
      <c r="F5194">
        <v>-3.1520000000000001</v>
      </c>
      <c r="G5194">
        <v>4.4000000000000004</v>
      </c>
      <c r="H5194">
        <v>0.01</v>
      </c>
      <c r="I5194">
        <v>4</v>
      </c>
      <c r="J5194">
        <v>-0.13400000000000001</v>
      </c>
      <c r="K5194">
        <v>-1.1339999999999999</v>
      </c>
      <c r="L5194">
        <v>-2.13</v>
      </c>
      <c r="M5194">
        <v>-2.976</v>
      </c>
      <c r="N5194">
        <v>-3.1720000000000002</v>
      </c>
      <c r="O5194">
        <v>1.2130000000000001</v>
      </c>
      <c r="P5194">
        <v>1.2110000000000001</v>
      </c>
      <c r="Q5194">
        <v>1.2010000000000001</v>
      </c>
      <c r="R5194">
        <v>0.996</v>
      </c>
      <c r="S5194">
        <v>0.41299999999999998</v>
      </c>
    </row>
    <row r="5195" spans="1:19" x14ac:dyDescent="0.3">
      <c r="A5195">
        <v>360</v>
      </c>
      <c r="B5195">
        <v>-0.10100000000000001</v>
      </c>
      <c r="C5195">
        <v>-1.123</v>
      </c>
      <c r="D5195">
        <v>-2.0939999999999999</v>
      </c>
      <c r="E5195">
        <v>-2.9609999999999999</v>
      </c>
      <c r="F5195">
        <v>-3.1520000000000001</v>
      </c>
      <c r="G5195">
        <v>4.4000000000000004</v>
      </c>
      <c r="H5195">
        <v>0.01</v>
      </c>
      <c r="I5195">
        <v>4</v>
      </c>
      <c r="J5195">
        <v>-0.13200000000000001</v>
      </c>
      <c r="K5195">
        <v>-1.1339999999999999</v>
      </c>
      <c r="L5195">
        <v>-2.1309999999999998</v>
      </c>
      <c r="M5195">
        <v>-2.972</v>
      </c>
      <c r="N5195">
        <v>-3.1680000000000001</v>
      </c>
      <c r="O5195">
        <v>1.2130000000000001</v>
      </c>
      <c r="P5195">
        <v>1.208</v>
      </c>
      <c r="Q5195">
        <v>1.2070000000000001</v>
      </c>
      <c r="R5195">
        <v>0.98299999999999998</v>
      </c>
      <c r="S5195">
        <v>0.41199999999999998</v>
      </c>
    </row>
    <row r="5196" spans="1:19" x14ac:dyDescent="0.3">
      <c r="A5196">
        <v>420</v>
      </c>
      <c r="B5196">
        <v>-0.10100000000000001</v>
      </c>
      <c r="C5196">
        <v>-1.123</v>
      </c>
      <c r="D5196">
        <v>-2.0939999999999999</v>
      </c>
      <c r="E5196">
        <v>-2.9609999999999999</v>
      </c>
      <c r="F5196">
        <v>-3.1520000000000001</v>
      </c>
      <c r="G5196">
        <v>4.4000000000000004</v>
      </c>
      <c r="H5196">
        <v>0.01</v>
      </c>
      <c r="I5196">
        <v>4</v>
      </c>
      <c r="J5196">
        <v>-0.13100000000000001</v>
      </c>
      <c r="K5196">
        <v>-1.1339999999999999</v>
      </c>
      <c r="L5196">
        <v>-2.1309999999999998</v>
      </c>
      <c r="M5196">
        <v>-2.9689999999999999</v>
      </c>
      <c r="N5196">
        <v>-3.1640000000000001</v>
      </c>
      <c r="O5196">
        <v>1.214</v>
      </c>
      <c r="P5196">
        <v>1.208</v>
      </c>
      <c r="Q5196">
        <v>1.2050000000000001</v>
      </c>
      <c r="R5196">
        <v>0.97699999999999998</v>
      </c>
      <c r="S5196">
        <v>0.41099999999999998</v>
      </c>
    </row>
    <row r="5197" spans="1:19" x14ac:dyDescent="0.3">
      <c r="A5197">
        <v>480</v>
      </c>
      <c r="B5197">
        <v>-0.10100000000000001</v>
      </c>
      <c r="C5197">
        <v>-1.123</v>
      </c>
      <c r="D5197">
        <v>-2.0939999999999999</v>
      </c>
      <c r="E5197">
        <v>-2.9609999999999999</v>
      </c>
      <c r="F5197">
        <v>-3.1520000000000001</v>
      </c>
      <c r="G5197">
        <v>4.4000000000000004</v>
      </c>
      <c r="H5197">
        <v>0.01</v>
      </c>
      <c r="I5197">
        <v>4</v>
      </c>
      <c r="J5197">
        <v>-0.13</v>
      </c>
      <c r="K5197">
        <v>-1.1339999999999999</v>
      </c>
      <c r="L5197">
        <v>-2.13</v>
      </c>
      <c r="M5197">
        <v>-2.9670000000000001</v>
      </c>
      <c r="N5197">
        <v>-3.16</v>
      </c>
      <c r="O5197">
        <v>1.2150000000000001</v>
      </c>
      <c r="P5197">
        <v>1.2090000000000001</v>
      </c>
      <c r="Q5197">
        <v>1.202</v>
      </c>
      <c r="R5197">
        <v>0.97199999999999998</v>
      </c>
      <c r="S5197">
        <v>0.41</v>
      </c>
    </row>
    <row r="5198" spans="1:19" x14ac:dyDescent="0.3">
      <c r="A5198">
        <v>540</v>
      </c>
      <c r="B5198">
        <v>-0.10100000000000001</v>
      </c>
      <c r="C5198">
        <v>-1.123</v>
      </c>
      <c r="D5198">
        <v>-2.0939999999999999</v>
      </c>
      <c r="E5198">
        <v>-2.9609999999999999</v>
      </c>
      <c r="F5198">
        <v>-3.1520000000000001</v>
      </c>
      <c r="G5198">
        <v>4.4000000000000004</v>
      </c>
      <c r="H5198">
        <v>0.01</v>
      </c>
      <c r="I5198">
        <v>4</v>
      </c>
      <c r="J5198">
        <v>-0.129</v>
      </c>
      <c r="K5198">
        <v>-1.1339999999999999</v>
      </c>
      <c r="L5198">
        <v>-2.13</v>
      </c>
      <c r="M5198">
        <v>-2.964</v>
      </c>
      <c r="N5198">
        <v>-3.1560000000000001</v>
      </c>
      <c r="O5198">
        <v>1.216</v>
      </c>
      <c r="P5198">
        <v>1.21</v>
      </c>
      <c r="Q5198">
        <v>1.202</v>
      </c>
      <c r="R5198">
        <v>0.96799999999999997</v>
      </c>
      <c r="S5198">
        <v>0.40799999999999997</v>
      </c>
    </row>
    <row r="5199" spans="1:19" x14ac:dyDescent="0.3">
      <c r="A5199">
        <v>600</v>
      </c>
      <c r="B5199">
        <v>-0.10100000000000001</v>
      </c>
      <c r="C5199">
        <v>-1.123</v>
      </c>
      <c r="D5199">
        <v>-2.0939999999999999</v>
      </c>
      <c r="E5199">
        <v>-2.9609999999999999</v>
      </c>
      <c r="F5199">
        <v>-3.1520000000000001</v>
      </c>
      <c r="G5199">
        <v>4.4000000000000004</v>
      </c>
      <c r="H5199">
        <v>0.01</v>
      </c>
      <c r="I5199">
        <v>4</v>
      </c>
      <c r="J5199">
        <v>-0.128</v>
      </c>
      <c r="K5199">
        <v>-1.1339999999999999</v>
      </c>
      <c r="L5199">
        <v>-2.13</v>
      </c>
      <c r="M5199">
        <v>-2.9609999999999999</v>
      </c>
      <c r="N5199">
        <v>-3.1520000000000001</v>
      </c>
      <c r="O5199">
        <v>1.2170000000000001</v>
      </c>
      <c r="P5199">
        <v>1.21</v>
      </c>
      <c r="Q5199">
        <v>1.2030000000000001</v>
      </c>
      <c r="R5199">
        <v>0.96399999999999997</v>
      </c>
      <c r="S5199">
        <v>0.40699999999999997</v>
      </c>
    </row>
    <row r="5201" spans="1:19" x14ac:dyDescent="0.3">
      <c r="A5201" t="s">
        <v>0</v>
      </c>
      <c r="B5201" t="s">
        <v>401</v>
      </c>
    </row>
    <row r="5202" spans="1:19" x14ac:dyDescent="0.3">
      <c r="A5202">
        <v>0</v>
      </c>
      <c r="B5202">
        <v>-0.10100000000000001</v>
      </c>
      <c r="C5202">
        <v>-1.123</v>
      </c>
      <c r="D5202">
        <v>-2.0939999999999999</v>
      </c>
      <c r="E5202">
        <v>-2.956</v>
      </c>
      <c r="F5202">
        <v>-3.1419999999999999</v>
      </c>
      <c r="G5202">
        <v>4.4000000000000004</v>
      </c>
      <c r="H5202">
        <v>0.01</v>
      </c>
      <c r="I5202">
        <v>4</v>
      </c>
      <c r="J5202">
        <v>-0.13400000000000001</v>
      </c>
      <c r="K5202">
        <v>-1.1339999999999999</v>
      </c>
      <c r="L5202">
        <v>-2.13</v>
      </c>
      <c r="M5202">
        <v>-2.968</v>
      </c>
      <c r="N5202">
        <v>-3.2</v>
      </c>
      <c r="O5202">
        <v>1.198</v>
      </c>
      <c r="P5202">
        <v>1.198</v>
      </c>
      <c r="Q5202">
        <v>1.1930000000000001</v>
      </c>
      <c r="R5202">
        <v>0.97599999999999998</v>
      </c>
      <c r="S5202">
        <v>0.46500000000000002</v>
      </c>
    </row>
    <row r="5203" spans="1:19" x14ac:dyDescent="0.3">
      <c r="A5203">
        <v>60</v>
      </c>
      <c r="B5203">
        <v>-0.10100000000000001</v>
      </c>
      <c r="C5203">
        <v>-1.123</v>
      </c>
      <c r="D5203">
        <v>-2.0939999999999999</v>
      </c>
      <c r="E5203">
        <v>-2.956</v>
      </c>
      <c r="F5203">
        <v>-3.1419999999999999</v>
      </c>
      <c r="G5203">
        <v>4.4000000000000004</v>
      </c>
      <c r="H5203">
        <v>0.01</v>
      </c>
      <c r="I5203">
        <v>4</v>
      </c>
      <c r="J5203">
        <v>-0.13</v>
      </c>
      <c r="K5203">
        <v>-1.1319999999999999</v>
      </c>
      <c r="L5203">
        <v>-2.1339999999999999</v>
      </c>
      <c r="M5203">
        <v>-2.9750000000000001</v>
      </c>
      <c r="N5203">
        <v>-3.181</v>
      </c>
      <c r="O5203">
        <v>1.196</v>
      </c>
      <c r="P5203">
        <v>1.2090000000000001</v>
      </c>
      <c r="Q5203">
        <v>1.218</v>
      </c>
      <c r="R5203">
        <v>1.0069999999999999</v>
      </c>
      <c r="S5203">
        <v>0.41599999999999998</v>
      </c>
    </row>
    <row r="5204" spans="1:19" x14ac:dyDescent="0.3">
      <c r="A5204">
        <v>120</v>
      </c>
      <c r="B5204">
        <v>-0.10100000000000001</v>
      </c>
      <c r="C5204">
        <v>-1.123</v>
      </c>
      <c r="D5204">
        <v>-2.0939999999999999</v>
      </c>
      <c r="E5204">
        <v>-2.956</v>
      </c>
      <c r="F5204">
        <v>-3.1419999999999999</v>
      </c>
      <c r="G5204">
        <v>4.4000000000000004</v>
      </c>
      <c r="H5204">
        <v>0.01</v>
      </c>
      <c r="I5204">
        <v>4</v>
      </c>
      <c r="J5204">
        <v>-0.13300000000000001</v>
      </c>
      <c r="K5204">
        <v>-1.131</v>
      </c>
      <c r="L5204">
        <v>-2.1280000000000001</v>
      </c>
      <c r="M5204">
        <v>-2.9620000000000002</v>
      </c>
      <c r="N5204">
        <v>-3.1760000000000002</v>
      </c>
      <c r="O5204">
        <v>1.2030000000000001</v>
      </c>
      <c r="P5204">
        <v>1.2010000000000001</v>
      </c>
      <c r="Q5204">
        <v>1.194</v>
      </c>
      <c r="R5204">
        <v>0.96699999999999997</v>
      </c>
      <c r="S5204">
        <v>0.41499999999999998</v>
      </c>
    </row>
    <row r="5205" spans="1:19" x14ac:dyDescent="0.3">
      <c r="A5205">
        <v>180</v>
      </c>
      <c r="B5205">
        <v>-0.10100000000000001</v>
      </c>
      <c r="C5205">
        <v>-1.123</v>
      </c>
      <c r="D5205">
        <v>-2.0939999999999999</v>
      </c>
      <c r="E5205">
        <v>-2.956</v>
      </c>
      <c r="F5205">
        <v>-3.1419999999999999</v>
      </c>
      <c r="G5205">
        <v>4.4000000000000004</v>
      </c>
      <c r="H5205">
        <v>0.01</v>
      </c>
      <c r="I5205">
        <v>4</v>
      </c>
      <c r="J5205">
        <v>-0.13600000000000001</v>
      </c>
      <c r="K5205">
        <v>-1.135</v>
      </c>
      <c r="L5205">
        <v>-2.1320000000000001</v>
      </c>
      <c r="M5205">
        <v>-2.9710000000000001</v>
      </c>
      <c r="N5205">
        <v>-3.1720000000000002</v>
      </c>
      <c r="O5205">
        <v>1.2110000000000001</v>
      </c>
      <c r="P5205">
        <v>1.2150000000000001</v>
      </c>
      <c r="Q5205">
        <v>1.212</v>
      </c>
      <c r="R5205">
        <v>0.995</v>
      </c>
      <c r="S5205">
        <v>0.41299999999999998</v>
      </c>
    </row>
    <row r="5206" spans="1:19" x14ac:dyDescent="0.3">
      <c r="A5206">
        <v>240</v>
      </c>
      <c r="B5206">
        <v>-0.10100000000000001</v>
      </c>
      <c r="C5206">
        <v>-1.123</v>
      </c>
      <c r="D5206">
        <v>-2.0939999999999999</v>
      </c>
      <c r="E5206">
        <v>-2.956</v>
      </c>
      <c r="F5206">
        <v>-3.1419999999999999</v>
      </c>
      <c r="G5206">
        <v>4.4000000000000004</v>
      </c>
      <c r="H5206">
        <v>0.01</v>
      </c>
      <c r="I5206">
        <v>4</v>
      </c>
      <c r="J5206">
        <v>-0.13400000000000001</v>
      </c>
      <c r="K5206">
        <v>-1.133</v>
      </c>
      <c r="L5206">
        <v>-2.1280000000000001</v>
      </c>
      <c r="M5206">
        <v>-2.9740000000000002</v>
      </c>
      <c r="N5206">
        <v>-3.1669999999999998</v>
      </c>
      <c r="O5206">
        <v>1.2090000000000001</v>
      </c>
      <c r="P5206">
        <v>1.2050000000000001</v>
      </c>
      <c r="Q5206">
        <v>1.198</v>
      </c>
      <c r="R5206">
        <v>1.0029999999999999</v>
      </c>
      <c r="S5206">
        <v>0.41199999999999998</v>
      </c>
    </row>
    <row r="5207" spans="1:19" x14ac:dyDescent="0.3">
      <c r="A5207">
        <v>300</v>
      </c>
      <c r="B5207">
        <v>-0.10100000000000001</v>
      </c>
      <c r="C5207">
        <v>-1.123</v>
      </c>
      <c r="D5207">
        <v>-2.0939999999999999</v>
      </c>
      <c r="E5207">
        <v>-2.956</v>
      </c>
      <c r="F5207">
        <v>-3.1419999999999999</v>
      </c>
      <c r="G5207">
        <v>4.4000000000000004</v>
      </c>
      <c r="H5207">
        <v>0.01</v>
      </c>
      <c r="I5207">
        <v>4</v>
      </c>
      <c r="J5207">
        <v>-0.13400000000000001</v>
      </c>
      <c r="K5207">
        <v>-1.1339999999999999</v>
      </c>
      <c r="L5207">
        <v>-2.13</v>
      </c>
      <c r="M5207">
        <v>-2.9710000000000001</v>
      </c>
      <c r="N5207">
        <v>-3.1629999999999998</v>
      </c>
      <c r="O5207">
        <v>1.2130000000000001</v>
      </c>
      <c r="P5207">
        <v>1.2110000000000001</v>
      </c>
      <c r="Q5207">
        <v>1.2010000000000001</v>
      </c>
      <c r="R5207">
        <v>0.99</v>
      </c>
      <c r="S5207">
        <v>0.41</v>
      </c>
    </row>
    <row r="5208" spans="1:19" x14ac:dyDescent="0.3">
      <c r="A5208">
        <v>360</v>
      </c>
      <c r="B5208">
        <v>-0.10100000000000001</v>
      </c>
      <c r="C5208">
        <v>-1.123</v>
      </c>
      <c r="D5208">
        <v>-2.0939999999999999</v>
      </c>
      <c r="E5208">
        <v>-2.956</v>
      </c>
      <c r="F5208">
        <v>-3.1419999999999999</v>
      </c>
      <c r="G5208">
        <v>4.4000000000000004</v>
      </c>
      <c r="H5208">
        <v>0.01</v>
      </c>
      <c r="I5208">
        <v>4</v>
      </c>
      <c r="J5208">
        <v>-0.13200000000000001</v>
      </c>
      <c r="K5208">
        <v>-1.1339999999999999</v>
      </c>
      <c r="L5208">
        <v>-2.1309999999999998</v>
      </c>
      <c r="M5208">
        <v>-2.9670000000000001</v>
      </c>
      <c r="N5208">
        <v>-3.1589999999999998</v>
      </c>
      <c r="O5208">
        <v>1.2130000000000001</v>
      </c>
      <c r="P5208">
        <v>1.208</v>
      </c>
      <c r="Q5208">
        <v>1.2070000000000001</v>
      </c>
      <c r="R5208">
        <v>0.97699999999999998</v>
      </c>
      <c r="S5208">
        <v>0.40899999999999997</v>
      </c>
    </row>
    <row r="5209" spans="1:19" x14ac:dyDescent="0.3">
      <c r="A5209">
        <v>420</v>
      </c>
      <c r="B5209">
        <v>-0.10100000000000001</v>
      </c>
      <c r="C5209">
        <v>-1.123</v>
      </c>
      <c r="D5209">
        <v>-2.0939999999999999</v>
      </c>
      <c r="E5209">
        <v>-2.956</v>
      </c>
      <c r="F5209">
        <v>-3.1419999999999999</v>
      </c>
      <c r="G5209">
        <v>4.4000000000000004</v>
      </c>
      <c r="H5209">
        <v>0.01</v>
      </c>
      <c r="I5209">
        <v>4</v>
      </c>
      <c r="J5209">
        <v>-0.13100000000000001</v>
      </c>
      <c r="K5209">
        <v>-1.1339999999999999</v>
      </c>
      <c r="L5209">
        <v>-2.13</v>
      </c>
      <c r="M5209">
        <v>-2.964</v>
      </c>
      <c r="N5209">
        <v>-3.1549999999999998</v>
      </c>
      <c r="O5209">
        <v>1.214</v>
      </c>
      <c r="P5209">
        <v>1.208</v>
      </c>
      <c r="Q5209">
        <v>1.204</v>
      </c>
      <c r="R5209">
        <v>0.97</v>
      </c>
      <c r="S5209">
        <v>0.40799999999999997</v>
      </c>
    </row>
    <row r="5210" spans="1:19" x14ac:dyDescent="0.3">
      <c r="A5210">
        <v>480</v>
      </c>
      <c r="B5210">
        <v>-0.10100000000000001</v>
      </c>
      <c r="C5210">
        <v>-1.123</v>
      </c>
      <c r="D5210">
        <v>-2.0939999999999999</v>
      </c>
      <c r="E5210">
        <v>-2.956</v>
      </c>
      <c r="F5210">
        <v>-3.1419999999999999</v>
      </c>
      <c r="G5210">
        <v>4.4000000000000004</v>
      </c>
      <c r="H5210">
        <v>0.01</v>
      </c>
      <c r="I5210">
        <v>4</v>
      </c>
      <c r="J5210">
        <v>-0.13</v>
      </c>
      <c r="K5210">
        <v>-1.1339999999999999</v>
      </c>
      <c r="L5210">
        <v>-2.129</v>
      </c>
      <c r="M5210">
        <v>-2.9609999999999999</v>
      </c>
      <c r="N5210">
        <v>-3.1509999999999998</v>
      </c>
      <c r="O5210">
        <v>1.2150000000000001</v>
      </c>
      <c r="P5210">
        <v>1.2090000000000001</v>
      </c>
      <c r="Q5210">
        <v>1.202</v>
      </c>
      <c r="R5210">
        <v>0.96499999999999997</v>
      </c>
      <c r="S5210">
        <v>0.40699999999999997</v>
      </c>
    </row>
    <row r="5211" spans="1:19" x14ac:dyDescent="0.3">
      <c r="A5211">
        <v>540</v>
      </c>
      <c r="B5211">
        <v>-0.10100000000000001</v>
      </c>
      <c r="C5211">
        <v>-1.123</v>
      </c>
      <c r="D5211">
        <v>-2.0939999999999999</v>
      </c>
      <c r="E5211">
        <v>-2.956</v>
      </c>
      <c r="F5211">
        <v>-3.1419999999999999</v>
      </c>
      <c r="G5211">
        <v>4.4000000000000004</v>
      </c>
      <c r="H5211">
        <v>0.01</v>
      </c>
      <c r="I5211">
        <v>4</v>
      </c>
      <c r="J5211">
        <v>-0.129</v>
      </c>
      <c r="K5211">
        <v>-1.1339999999999999</v>
      </c>
      <c r="L5211">
        <v>-2.13</v>
      </c>
      <c r="M5211">
        <v>-2.9580000000000002</v>
      </c>
      <c r="N5211">
        <v>-3.1469999999999998</v>
      </c>
      <c r="O5211">
        <v>1.216</v>
      </c>
      <c r="P5211">
        <v>1.21</v>
      </c>
      <c r="Q5211">
        <v>1.202</v>
      </c>
      <c r="R5211">
        <v>0.96099999999999997</v>
      </c>
      <c r="S5211">
        <v>0.40500000000000003</v>
      </c>
    </row>
    <row r="5212" spans="1:19" x14ac:dyDescent="0.3">
      <c r="A5212">
        <v>600</v>
      </c>
      <c r="B5212">
        <v>-0.10100000000000001</v>
      </c>
      <c r="C5212">
        <v>-1.123</v>
      </c>
      <c r="D5212">
        <v>-2.0939999999999999</v>
      </c>
      <c r="E5212">
        <v>-2.956</v>
      </c>
      <c r="F5212">
        <v>-3.1419999999999999</v>
      </c>
      <c r="G5212">
        <v>4.4000000000000004</v>
      </c>
      <c r="H5212">
        <v>0.01</v>
      </c>
      <c r="I5212">
        <v>4</v>
      </c>
      <c r="J5212">
        <v>-0.128</v>
      </c>
      <c r="K5212">
        <v>-1.1339999999999999</v>
      </c>
      <c r="L5212">
        <v>-2.13</v>
      </c>
      <c r="M5212">
        <v>-2.956</v>
      </c>
      <c r="N5212">
        <v>-3.1419999999999999</v>
      </c>
      <c r="O5212">
        <v>1.2170000000000001</v>
      </c>
      <c r="P5212">
        <v>1.21</v>
      </c>
      <c r="Q5212">
        <v>1.2030000000000001</v>
      </c>
      <c r="R5212">
        <v>0.95799999999999996</v>
      </c>
      <c r="S5212">
        <v>0.40400000000000003</v>
      </c>
    </row>
    <row r="5214" spans="1:19" x14ac:dyDescent="0.3">
      <c r="A5214" t="s">
        <v>0</v>
      </c>
      <c r="B5214" t="s">
        <v>402</v>
      </c>
    </row>
    <row r="5215" spans="1:19" x14ac:dyDescent="0.3">
      <c r="A5215">
        <v>0</v>
      </c>
      <c r="B5215">
        <v>-0.10100000000000001</v>
      </c>
      <c r="C5215">
        <v>-1.123</v>
      </c>
      <c r="D5215">
        <v>-2.0939999999999999</v>
      </c>
      <c r="E5215">
        <v>-2.95</v>
      </c>
      <c r="F5215">
        <v>-3.133</v>
      </c>
      <c r="G5215">
        <v>4.4000000000000004</v>
      </c>
      <c r="H5215">
        <v>0.01</v>
      </c>
      <c r="I5215">
        <v>4</v>
      </c>
      <c r="J5215">
        <v>-0.13400000000000001</v>
      </c>
      <c r="K5215">
        <v>-1.1339999999999999</v>
      </c>
      <c r="L5215">
        <v>-2.13</v>
      </c>
      <c r="M5215">
        <v>-2.9630000000000001</v>
      </c>
      <c r="N5215">
        <v>-3.19</v>
      </c>
      <c r="O5215">
        <v>1.198</v>
      </c>
      <c r="P5215">
        <v>1.198</v>
      </c>
      <c r="Q5215">
        <v>1.1930000000000001</v>
      </c>
      <c r="R5215">
        <v>0.97</v>
      </c>
      <c r="S5215">
        <v>0.46100000000000002</v>
      </c>
    </row>
    <row r="5216" spans="1:19" x14ac:dyDescent="0.3">
      <c r="A5216">
        <v>60</v>
      </c>
      <c r="B5216">
        <v>-0.10100000000000001</v>
      </c>
      <c r="C5216">
        <v>-1.123</v>
      </c>
      <c r="D5216">
        <v>-2.0939999999999999</v>
      </c>
      <c r="E5216">
        <v>-2.95</v>
      </c>
      <c r="F5216">
        <v>-3.133</v>
      </c>
      <c r="G5216">
        <v>4.4000000000000004</v>
      </c>
      <c r="H5216">
        <v>0.01</v>
      </c>
      <c r="I5216">
        <v>4</v>
      </c>
      <c r="J5216">
        <v>-0.13</v>
      </c>
      <c r="K5216">
        <v>-1.1319999999999999</v>
      </c>
      <c r="L5216">
        <v>-2.1339999999999999</v>
      </c>
      <c r="M5216">
        <v>-2.9689999999999999</v>
      </c>
      <c r="N5216">
        <v>-3.1709999999999998</v>
      </c>
      <c r="O5216">
        <v>1.196</v>
      </c>
      <c r="P5216">
        <v>1.2090000000000001</v>
      </c>
      <c r="Q5216">
        <v>1.218</v>
      </c>
      <c r="R5216">
        <v>1</v>
      </c>
      <c r="S5216">
        <v>0.41299999999999998</v>
      </c>
    </row>
    <row r="5217" spans="1:19" x14ac:dyDescent="0.3">
      <c r="A5217">
        <v>120</v>
      </c>
      <c r="B5217">
        <v>-0.10100000000000001</v>
      </c>
      <c r="C5217">
        <v>-1.123</v>
      </c>
      <c r="D5217">
        <v>-2.0939999999999999</v>
      </c>
      <c r="E5217">
        <v>-2.95</v>
      </c>
      <c r="F5217">
        <v>-3.133</v>
      </c>
      <c r="G5217">
        <v>4.4000000000000004</v>
      </c>
      <c r="H5217">
        <v>0.01</v>
      </c>
      <c r="I5217">
        <v>4</v>
      </c>
      <c r="J5217">
        <v>-0.13300000000000001</v>
      </c>
      <c r="K5217">
        <v>-1.131</v>
      </c>
      <c r="L5217">
        <v>-2.1280000000000001</v>
      </c>
      <c r="M5217">
        <v>-2.9569999999999999</v>
      </c>
      <c r="N5217">
        <v>-3.1659999999999999</v>
      </c>
      <c r="O5217">
        <v>1.2030000000000001</v>
      </c>
      <c r="P5217">
        <v>1.2010000000000001</v>
      </c>
      <c r="Q5217">
        <v>1.194</v>
      </c>
      <c r="R5217">
        <v>0.96099999999999997</v>
      </c>
      <c r="S5217">
        <v>0.41099999999999998</v>
      </c>
    </row>
    <row r="5218" spans="1:19" x14ac:dyDescent="0.3">
      <c r="A5218">
        <v>180</v>
      </c>
      <c r="B5218">
        <v>-0.10100000000000001</v>
      </c>
      <c r="C5218">
        <v>-1.123</v>
      </c>
      <c r="D5218">
        <v>-2.0939999999999999</v>
      </c>
      <c r="E5218">
        <v>-2.95</v>
      </c>
      <c r="F5218">
        <v>-3.133</v>
      </c>
      <c r="G5218">
        <v>4.4000000000000004</v>
      </c>
      <c r="H5218">
        <v>0.01</v>
      </c>
      <c r="I5218">
        <v>4</v>
      </c>
      <c r="J5218">
        <v>-0.13600000000000001</v>
      </c>
      <c r="K5218">
        <v>-1.135</v>
      </c>
      <c r="L5218">
        <v>-2.1320000000000001</v>
      </c>
      <c r="M5218">
        <v>-2.9660000000000002</v>
      </c>
      <c r="N5218">
        <v>-3.1619999999999999</v>
      </c>
      <c r="O5218">
        <v>1.2110000000000001</v>
      </c>
      <c r="P5218">
        <v>1.2150000000000001</v>
      </c>
      <c r="Q5218">
        <v>1.2110000000000001</v>
      </c>
      <c r="R5218">
        <v>0.99</v>
      </c>
      <c r="S5218">
        <v>0.41</v>
      </c>
    </row>
    <row r="5219" spans="1:19" x14ac:dyDescent="0.3">
      <c r="A5219">
        <v>240</v>
      </c>
      <c r="B5219">
        <v>-0.10100000000000001</v>
      </c>
      <c r="C5219">
        <v>-1.123</v>
      </c>
      <c r="D5219">
        <v>-2.0939999999999999</v>
      </c>
      <c r="E5219">
        <v>-2.95</v>
      </c>
      <c r="F5219">
        <v>-3.133</v>
      </c>
      <c r="G5219">
        <v>4.4000000000000004</v>
      </c>
      <c r="H5219">
        <v>0.01</v>
      </c>
      <c r="I5219">
        <v>4</v>
      </c>
      <c r="J5219">
        <v>-0.13400000000000001</v>
      </c>
      <c r="K5219">
        <v>-1.133</v>
      </c>
      <c r="L5219">
        <v>-2.1280000000000001</v>
      </c>
      <c r="M5219">
        <v>-2.9689999999999999</v>
      </c>
      <c r="N5219">
        <v>-3.157</v>
      </c>
      <c r="O5219">
        <v>1.2090000000000001</v>
      </c>
      <c r="P5219">
        <v>1.2050000000000001</v>
      </c>
      <c r="Q5219">
        <v>1.198</v>
      </c>
      <c r="R5219">
        <v>0.997</v>
      </c>
      <c r="S5219">
        <v>0.40899999999999997</v>
      </c>
    </row>
    <row r="5220" spans="1:19" x14ac:dyDescent="0.3">
      <c r="A5220">
        <v>300</v>
      </c>
      <c r="B5220">
        <v>-0.10100000000000001</v>
      </c>
      <c r="C5220">
        <v>-1.123</v>
      </c>
      <c r="D5220">
        <v>-2.0939999999999999</v>
      </c>
      <c r="E5220">
        <v>-2.95</v>
      </c>
      <c r="F5220">
        <v>-3.133</v>
      </c>
      <c r="G5220">
        <v>4.4000000000000004</v>
      </c>
      <c r="H5220">
        <v>0.01</v>
      </c>
      <c r="I5220">
        <v>4</v>
      </c>
      <c r="J5220">
        <v>-0.13400000000000001</v>
      </c>
      <c r="K5220">
        <v>-1.1339999999999999</v>
      </c>
      <c r="L5220">
        <v>-2.13</v>
      </c>
      <c r="M5220">
        <v>-2.9649999999999999</v>
      </c>
      <c r="N5220">
        <v>-3.153</v>
      </c>
      <c r="O5220">
        <v>1.2130000000000001</v>
      </c>
      <c r="P5220">
        <v>1.212</v>
      </c>
      <c r="Q5220">
        <v>1.2010000000000001</v>
      </c>
      <c r="R5220">
        <v>0.98299999999999998</v>
      </c>
      <c r="S5220">
        <v>0.40699999999999997</v>
      </c>
    </row>
    <row r="5221" spans="1:19" x14ac:dyDescent="0.3">
      <c r="A5221">
        <v>360</v>
      </c>
      <c r="B5221">
        <v>-0.10100000000000001</v>
      </c>
      <c r="C5221">
        <v>-1.123</v>
      </c>
      <c r="D5221">
        <v>-2.0939999999999999</v>
      </c>
      <c r="E5221">
        <v>-2.95</v>
      </c>
      <c r="F5221">
        <v>-3.133</v>
      </c>
      <c r="G5221">
        <v>4.4000000000000004</v>
      </c>
      <c r="H5221">
        <v>0.01</v>
      </c>
      <c r="I5221">
        <v>4</v>
      </c>
      <c r="J5221">
        <v>-0.13200000000000001</v>
      </c>
      <c r="K5221">
        <v>-1.1339999999999999</v>
      </c>
      <c r="L5221">
        <v>-2.1309999999999998</v>
      </c>
      <c r="M5221">
        <v>-2.9609999999999999</v>
      </c>
      <c r="N5221">
        <v>-3.149</v>
      </c>
      <c r="O5221">
        <v>1.2130000000000001</v>
      </c>
      <c r="P5221">
        <v>1.208</v>
      </c>
      <c r="Q5221">
        <v>1.206</v>
      </c>
      <c r="R5221">
        <v>0.97</v>
      </c>
      <c r="S5221">
        <v>0.40600000000000003</v>
      </c>
    </row>
    <row r="5222" spans="1:19" x14ac:dyDescent="0.3">
      <c r="A5222">
        <v>420</v>
      </c>
      <c r="B5222">
        <v>-0.10100000000000001</v>
      </c>
      <c r="C5222">
        <v>-1.123</v>
      </c>
      <c r="D5222">
        <v>-2.0939999999999999</v>
      </c>
      <c r="E5222">
        <v>-2.95</v>
      </c>
      <c r="F5222">
        <v>-3.133</v>
      </c>
      <c r="G5222">
        <v>4.4000000000000004</v>
      </c>
      <c r="H5222">
        <v>0.01</v>
      </c>
      <c r="I5222">
        <v>4</v>
      </c>
      <c r="J5222">
        <v>-0.13100000000000001</v>
      </c>
      <c r="K5222">
        <v>-1.1339999999999999</v>
      </c>
      <c r="L5222">
        <v>-2.13</v>
      </c>
      <c r="M5222">
        <v>-2.9580000000000002</v>
      </c>
      <c r="N5222">
        <v>-3.1459999999999999</v>
      </c>
      <c r="O5222">
        <v>1.214</v>
      </c>
      <c r="P5222">
        <v>1.208</v>
      </c>
      <c r="Q5222">
        <v>1.204</v>
      </c>
      <c r="R5222">
        <v>0.96399999999999997</v>
      </c>
      <c r="S5222">
        <v>0.40500000000000003</v>
      </c>
    </row>
    <row r="5223" spans="1:19" x14ac:dyDescent="0.3">
      <c r="A5223">
        <v>480</v>
      </c>
      <c r="B5223">
        <v>-0.10100000000000001</v>
      </c>
      <c r="C5223">
        <v>-1.123</v>
      </c>
      <c r="D5223">
        <v>-2.0939999999999999</v>
      </c>
      <c r="E5223">
        <v>-2.95</v>
      </c>
      <c r="F5223">
        <v>-3.133</v>
      </c>
      <c r="G5223">
        <v>4.4000000000000004</v>
      </c>
      <c r="H5223">
        <v>0.01</v>
      </c>
      <c r="I5223">
        <v>4</v>
      </c>
      <c r="J5223">
        <v>-0.13</v>
      </c>
      <c r="K5223">
        <v>-1.1339999999999999</v>
      </c>
      <c r="L5223">
        <v>-2.129</v>
      </c>
      <c r="M5223">
        <v>-2.956</v>
      </c>
      <c r="N5223">
        <v>-3.141</v>
      </c>
      <c r="O5223">
        <v>1.2150000000000001</v>
      </c>
      <c r="P5223">
        <v>1.2090000000000001</v>
      </c>
      <c r="Q5223">
        <v>1.202</v>
      </c>
      <c r="R5223">
        <v>0.95799999999999996</v>
      </c>
      <c r="S5223">
        <v>0.40400000000000003</v>
      </c>
    </row>
    <row r="5224" spans="1:19" x14ac:dyDescent="0.3">
      <c r="A5224">
        <v>540</v>
      </c>
      <c r="B5224">
        <v>-0.10100000000000001</v>
      </c>
      <c r="C5224">
        <v>-1.123</v>
      </c>
      <c r="D5224">
        <v>-2.0939999999999999</v>
      </c>
      <c r="E5224">
        <v>-2.95</v>
      </c>
      <c r="F5224">
        <v>-3.133</v>
      </c>
      <c r="G5224">
        <v>4.4000000000000004</v>
      </c>
      <c r="H5224">
        <v>0.01</v>
      </c>
      <c r="I5224">
        <v>4</v>
      </c>
      <c r="J5224">
        <v>-0.129</v>
      </c>
      <c r="K5224">
        <v>-1.1339999999999999</v>
      </c>
      <c r="L5224">
        <v>-2.129</v>
      </c>
      <c r="M5224">
        <v>-2.9529999999999998</v>
      </c>
      <c r="N5224">
        <v>-3.137</v>
      </c>
      <c r="O5224">
        <v>1.216</v>
      </c>
      <c r="P5224">
        <v>1.21</v>
      </c>
      <c r="Q5224">
        <v>1.202</v>
      </c>
      <c r="R5224">
        <v>0.95399999999999996</v>
      </c>
      <c r="S5224">
        <v>0.40200000000000002</v>
      </c>
    </row>
    <row r="5225" spans="1:19" x14ac:dyDescent="0.3">
      <c r="A5225">
        <v>600</v>
      </c>
      <c r="B5225">
        <v>-0.10100000000000001</v>
      </c>
      <c r="C5225">
        <v>-1.123</v>
      </c>
      <c r="D5225">
        <v>-2.0939999999999999</v>
      </c>
      <c r="E5225">
        <v>-2.95</v>
      </c>
      <c r="F5225">
        <v>-3.133</v>
      </c>
      <c r="G5225">
        <v>4.4000000000000004</v>
      </c>
      <c r="H5225">
        <v>0.01</v>
      </c>
      <c r="I5225">
        <v>4</v>
      </c>
      <c r="J5225">
        <v>-0.128</v>
      </c>
      <c r="K5225">
        <v>-1.1339999999999999</v>
      </c>
      <c r="L5225">
        <v>-2.13</v>
      </c>
      <c r="M5225">
        <v>-2.95</v>
      </c>
      <c r="N5225">
        <v>-3.133</v>
      </c>
      <c r="O5225">
        <v>1.2170000000000001</v>
      </c>
      <c r="P5225">
        <v>1.21</v>
      </c>
      <c r="Q5225">
        <v>1.2030000000000001</v>
      </c>
      <c r="R5225">
        <v>0.95099999999999996</v>
      </c>
      <c r="S5225">
        <v>0.40100000000000002</v>
      </c>
    </row>
    <row r="5227" spans="1:19" x14ac:dyDescent="0.3">
      <c r="A5227" t="s">
        <v>0</v>
      </c>
      <c r="B5227" t="s">
        <v>403</v>
      </c>
    </row>
    <row r="5228" spans="1:19" x14ac:dyDescent="0.3">
      <c r="A5228">
        <v>0</v>
      </c>
      <c r="B5228">
        <v>-0.10100000000000001</v>
      </c>
      <c r="C5228">
        <v>-1.123</v>
      </c>
      <c r="D5228">
        <v>-2.0939999999999999</v>
      </c>
      <c r="E5228">
        <v>-2.9449999999999998</v>
      </c>
      <c r="F5228">
        <v>-3.1240000000000001</v>
      </c>
      <c r="G5228">
        <v>4.4000000000000004</v>
      </c>
      <c r="H5228">
        <v>0.01</v>
      </c>
      <c r="I5228">
        <v>4</v>
      </c>
      <c r="J5228">
        <v>-0.13400000000000001</v>
      </c>
      <c r="K5228">
        <v>-1.1339999999999999</v>
      </c>
      <c r="L5228">
        <v>-2.13</v>
      </c>
      <c r="M5228">
        <v>-2.9580000000000002</v>
      </c>
      <c r="N5228">
        <v>-3.18</v>
      </c>
      <c r="O5228">
        <v>1.198</v>
      </c>
      <c r="P5228">
        <v>1.198</v>
      </c>
      <c r="Q5228">
        <v>1.1919999999999999</v>
      </c>
      <c r="R5228">
        <v>0.96399999999999997</v>
      </c>
      <c r="S5228">
        <v>0.45800000000000002</v>
      </c>
    </row>
    <row r="5229" spans="1:19" x14ac:dyDescent="0.3">
      <c r="A5229">
        <v>60</v>
      </c>
      <c r="B5229">
        <v>-0.10100000000000001</v>
      </c>
      <c r="C5229">
        <v>-1.123</v>
      </c>
      <c r="D5229">
        <v>-2.0939999999999999</v>
      </c>
      <c r="E5229">
        <v>-2.9449999999999998</v>
      </c>
      <c r="F5229">
        <v>-3.1240000000000001</v>
      </c>
      <c r="G5229">
        <v>4.4000000000000004</v>
      </c>
      <c r="H5229">
        <v>0.01</v>
      </c>
      <c r="I5229">
        <v>4</v>
      </c>
      <c r="J5229">
        <v>-0.13</v>
      </c>
      <c r="K5229">
        <v>-1.133</v>
      </c>
      <c r="L5229">
        <v>-2.1339999999999999</v>
      </c>
      <c r="M5229">
        <v>-2.964</v>
      </c>
      <c r="N5229">
        <v>-3.161</v>
      </c>
      <c r="O5229">
        <v>1.196</v>
      </c>
      <c r="P5229">
        <v>1.21</v>
      </c>
      <c r="Q5229">
        <v>1.218</v>
      </c>
      <c r="R5229">
        <v>0.99299999999999999</v>
      </c>
      <c r="S5229">
        <v>0.41</v>
      </c>
    </row>
    <row r="5230" spans="1:19" x14ac:dyDescent="0.3">
      <c r="A5230">
        <v>120</v>
      </c>
      <c r="B5230">
        <v>-0.10100000000000001</v>
      </c>
      <c r="C5230">
        <v>-1.123</v>
      </c>
      <c r="D5230">
        <v>-2.0939999999999999</v>
      </c>
      <c r="E5230">
        <v>-2.9449999999999998</v>
      </c>
      <c r="F5230">
        <v>-3.1240000000000001</v>
      </c>
      <c r="G5230">
        <v>4.4000000000000004</v>
      </c>
      <c r="H5230">
        <v>0.01</v>
      </c>
      <c r="I5230">
        <v>4</v>
      </c>
      <c r="J5230">
        <v>-0.13300000000000001</v>
      </c>
      <c r="K5230">
        <v>-1.131</v>
      </c>
      <c r="L5230">
        <v>-2.1269999999999998</v>
      </c>
      <c r="M5230">
        <v>-2.952</v>
      </c>
      <c r="N5230">
        <v>-3.1560000000000001</v>
      </c>
      <c r="O5230">
        <v>1.2030000000000001</v>
      </c>
      <c r="P5230">
        <v>1.2010000000000001</v>
      </c>
      <c r="Q5230">
        <v>1.194</v>
      </c>
      <c r="R5230">
        <v>0.95399999999999996</v>
      </c>
      <c r="S5230">
        <v>0.40799999999999997</v>
      </c>
    </row>
    <row r="5231" spans="1:19" x14ac:dyDescent="0.3">
      <c r="A5231">
        <v>180</v>
      </c>
      <c r="B5231">
        <v>-0.10100000000000001</v>
      </c>
      <c r="C5231">
        <v>-1.123</v>
      </c>
      <c r="D5231">
        <v>-2.0939999999999999</v>
      </c>
      <c r="E5231">
        <v>-2.9449999999999998</v>
      </c>
      <c r="F5231">
        <v>-3.1240000000000001</v>
      </c>
      <c r="G5231">
        <v>4.4000000000000004</v>
      </c>
      <c r="H5231">
        <v>0.01</v>
      </c>
      <c r="I5231">
        <v>4</v>
      </c>
      <c r="J5231">
        <v>-0.13600000000000001</v>
      </c>
      <c r="K5231">
        <v>-1.135</v>
      </c>
      <c r="L5231">
        <v>-2.1320000000000001</v>
      </c>
      <c r="M5231">
        <v>-2.9609999999999999</v>
      </c>
      <c r="N5231">
        <v>-3.153</v>
      </c>
      <c r="O5231">
        <v>1.2110000000000001</v>
      </c>
      <c r="P5231">
        <v>1.2150000000000001</v>
      </c>
      <c r="Q5231">
        <v>1.21</v>
      </c>
      <c r="R5231">
        <v>0.98399999999999999</v>
      </c>
      <c r="S5231">
        <v>0.40699999999999997</v>
      </c>
    </row>
    <row r="5232" spans="1:19" x14ac:dyDescent="0.3">
      <c r="A5232">
        <v>240</v>
      </c>
      <c r="B5232">
        <v>-0.10100000000000001</v>
      </c>
      <c r="C5232">
        <v>-1.123</v>
      </c>
      <c r="D5232">
        <v>-2.0939999999999999</v>
      </c>
      <c r="E5232">
        <v>-2.9449999999999998</v>
      </c>
      <c r="F5232">
        <v>-3.1240000000000001</v>
      </c>
      <c r="G5232">
        <v>4.4000000000000004</v>
      </c>
      <c r="H5232">
        <v>0.01</v>
      </c>
      <c r="I5232">
        <v>4</v>
      </c>
      <c r="J5232">
        <v>-0.13400000000000001</v>
      </c>
      <c r="K5232">
        <v>-1.133</v>
      </c>
      <c r="L5232">
        <v>-2.1280000000000001</v>
      </c>
      <c r="M5232">
        <v>-2.9630000000000001</v>
      </c>
      <c r="N5232">
        <v>-3.1480000000000001</v>
      </c>
      <c r="O5232">
        <v>1.2090000000000001</v>
      </c>
      <c r="P5232">
        <v>1.2050000000000001</v>
      </c>
      <c r="Q5232">
        <v>1.1970000000000001</v>
      </c>
      <c r="R5232">
        <v>0.99</v>
      </c>
      <c r="S5232">
        <v>0.40600000000000003</v>
      </c>
    </row>
    <row r="5233" spans="1:19" x14ac:dyDescent="0.3">
      <c r="A5233">
        <v>300</v>
      </c>
      <c r="B5233">
        <v>-0.10100000000000001</v>
      </c>
      <c r="C5233">
        <v>-1.123</v>
      </c>
      <c r="D5233">
        <v>-2.0939999999999999</v>
      </c>
      <c r="E5233">
        <v>-2.9449999999999998</v>
      </c>
      <c r="F5233">
        <v>-3.1240000000000001</v>
      </c>
      <c r="G5233">
        <v>4.4000000000000004</v>
      </c>
      <c r="H5233">
        <v>0.01</v>
      </c>
      <c r="I5233">
        <v>4</v>
      </c>
      <c r="J5233">
        <v>-0.13400000000000001</v>
      </c>
      <c r="K5233">
        <v>-1.1339999999999999</v>
      </c>
      <c r="L5233">
        <v>-2.129</v>
      </c>
      <c r="M5233">
        <v>-2.96</v>
      </c>
      <c r="N5233">
        <v>-3.1429999999999998</v>
      </c>
      <c r="O5233">
        <v>1.2130000000000001</v>
      </c>
      <c r="P5233">
        <v>1.212</v>
      </c>
      <c r="Q5233">
        <v>1.2010000000000001</v>
      </c>
      <c r="R5233">
        <v>0.97599999999999998</v>
      </c>
      <c r="S5233">
        <v>0.40400000000000003</v>
      </c>
    </row>
    <row r="5234" spans="1:19" x14ac:dyDescent="0.3">
      <c r="A5234">
        <v>360</v>
      </c>
      <c r="B5234">
        <v>-0.10100000000000001</v>
      </c>
      <c r="C5234">
        <v>-1.123</v>
      </c>
      <c r="D5234">
        <v>-2.0939999999999999</v>
      </c>
      <c r="E5234">
        <v>-2.9449999999999998</v>
      </c>
      <c r="F5234">
        <v>-3.1240000000000001</v>
      </c>
      <c r="G5234">
        <v>4.4000000000000004</v>
      </c>
      <c r="H5234">
        <v>0.01</v>
      </c>
      <c r="I5234">
        <v>4</v>
      </c>
      <c r="J5234">
        <v>-0.13200000000000001</v>
      </c>
      <c r="K5234">
        <v>-1.1339999999999999</v>
      </c>
      <c r="L5234">
        <v>-2.1309999999999998</v>
      </c>
      <c r="M5234">
        <v>-2.956</v>
      </c>
      <c r="N5234">
        <v>-3.14</v>
      </c>
      <c r="O5234">
        <v>1.2130000000000001</v>
      </c>
      <c r="P5234">
        <v>1.208</v>
      </c>
      <c r="Q5234">
        <v>1.206</v>
      </c>
      <c r="R5234">
        <v>0.96299999999999997</v>
      </c>
      <c r="S5234">
        <v>0.40300000000000002</v>
      </c>
    </row>
    <row r="5235" spans="1:19" x14ac:dyDescent="0.3">
      <c r="A5235">
        <v>420</v>
      </c>
      <c r="B5235">
        <v>-0.10100000000000001</v>
      </c>
      <c r="C5235">
        <v>-1.123</v>
      </c>
      <c r="D5235">
        <v>-2.0939999999999999</v>
      </c>
      <c r="E5235">
        <v>-2.9449999999999998</v>
      </c>
      <c r="F5235">
        <v>-3.1240000000000001</v>
      </c>
      <c r="G5235">
        <v>4.4000000000000004</v>
      </c>
      <c r="H5235">
        <v>0.01</v>
      </c>
      <c r="I5235">
        <v>4</v>
      </c>
      <c r="J5235">
        <v>-0.13100000000000001</v>
      </c>
      <c r="K5235">
        <v>-1.1339999999999999</v>
      </c>
      <c r="L5235">
        <v>-2.13</v>
      </c>
      <c r="M5235">
        <v>-2.9529999999999998</v>
      </c>
      <c r="N5235">
        <v>-3.1360000000000001</v>
      </c>
      <c r="O5235">
        <v>1.214</v>
      </c>
      <c r="P5235">
        <v>1.208</v>
      </c>
      <c r="Q5235">
        <v>1.2030000000000001</v>
      </c>
      <c r="R5235">
        <v>0.95699999999999996</v>
      </c>
      <c r="S5235">
        <v>0.40200000000000002</v>
      </c>
    </row>
    <row r="5236" spans="1:19" x14ac:dyDescent="0.3">
      <c r="A5236">
        <v>480</v>
      </c>
      <c r="B5236">
        <v>-0.10100000000000001</v>
      </c>
      <c r="C5236">
        <v>-1.123</v>
      </c>
      <c r="D5236">
        <v>-2.0939999999999999</v>
      </c>
      <c r="E5236">
        <v>-2.9449999999999998</v>
      </c>
      <c r="F5236">
        <v>-3.1240000000000001</v>
      </c>
      <c r="G5236">
        <v>4.4000000000000004</v>
      </c>
      <c r="H5236">
        <v>0.01</v>
      </c>
      <c r="I5236">
        <v>4</v>
      </c>
      <c r="J5236">
        <v>-0.13</v>
      </c>
      <c r="K5236">
        <v>-1.1339999999999999</v>
      </c>
      <c r="L5236">
        <v>-2.129</v>
      </c>
      <c r="M5236">
        <v>-2.95</v>
      </c>
      <c r="N5236">
        <v>-3.1320000000000001</v>
      </c>
      <c r="O5236">
        <v>1.2150000000000001</v>
      </c>
      <c r="P5236">
        <v>1.2090000000000001</v>
      </c>
      <c r="Q5236">
        <v>1.2010000000000001</v>
      </c>
      <c r="R5236">
        <v>0.95199999999999996</v>
      </c>
      <c r="S5236">
        <v>0.4</v>
      </c>
    </row>
    <row r="5237" spans="1:19" x14ac:dyDescent="0.3">
      <c r="A5237">
        <v>540</v>
      </c>
      <c r="B5237">
        <v>-0.10100000000000001</v>
      </c>
      <c r="C5237">
        <v>-1.123</v>
      </c>
      <c r="D5237">
        <v>-2.0939999999999999</v>
      </c>
      <c r="E5237">
        <v>-2.9449999999999998</v>
      </c>
      <c r="F5237">
        <v>-3.1240000000000001</v>
      </c>
      <c r="G5237">
        <v>4.4000000000000004</v>
      </c>
      <c r="H5237">
        <v>0.01</v>
      </c>
      <c r="I5237">
        <v>4</v>
      </c>
      <c r="J5237">
        <v>-0.129</v>
      </c>
      <c r="K5237">
        <v>-1.1339999999999999</v>
      </c>
      <c r="L5237">
        <v>-2.129</v>
      </c>
      <c r="M5237">
        <v>-2.948</v>
      </c>
      <c r="N5237">
        <v>-3.1280000000000001</v>
      </c>
      <c r="O5237">
        <v>1.216</v>
      </c>
      <c r="P5237">
        <v>1.21</v>
      </c>
      <c r="Q5237">
        <v>1.2010000000000001</v>
      </c>
      <c r="R5237">
        <v>0.94799999999999995</v>
      </c>
      <c r="S5237">
        <v>0.39900000000000002</v>
      </c>
    </row>
    <row r="5238" spans="1:19" x14ac:dyDescent="0.3">
      <c r="A5238">
        <v>600</v>
      </c>
      <c r="B5238">
        <v>-0.10100000000000001</v>
      </c>
      <c r="C5238">
        <v>-1.123</v>
      </c>
      <c r="D5238">
        <v>-2.0939999999999999</v>
      </c>
      <c r="E5238">
        <v>-2.9449999999999998</v>
      </c>
      <c r="F5238">
        <v>-3.1240000000000001</v>
      </c>
      <c r="G5238">
        <v>4.4000000000000004</v>
      </c>
      <c r="H5238">
        <v>0.01</v>
      </c>
      <c r="I5238">
        <v>4</v>
      </c>
      <c r="J5238">
        <v>-0.128</v>
      </c>
      <c r="K5238">
        <v>-1.1339999999999999</v>
      </c>
      <c r="L5238">
        <v>-2.129</v>
      </c>
      <c r="M5238">
        <v>-2.9449999999999998</v>
      </c>
      <c r="N5238">
        <v>-3.1240000000000001</v>
      </c>
      <c r="O5238">
        <v>1.2170000000000001</v>
      </c>
      <c r="P5238">
        <v>1.21</v>
      </c>
      <c r="Q5238">
        <v>1.202</v>
      </c>
      <c r="R5238">
        <v>0.94499999999999995</v>
      </c>
      <c r="S5238">
        <v>0.39800000000000002</v>
      </c>
    </row>
    <row r="5240" spans="1:19" x14ac:dyDescent="0.3">
      <c r="A5240" t="s">
        <v>0</v>
      </c>
      <c r="B5240" t="s">
        <v>404</v>
      </c>
    </row>
    <row r="5241" spans="1:19" x14ac:dyDescent="0.3">
      <c r="A5241">
        <v>0</v>
      </c>
      <c r="B5241">
        <v>-0.10199999999999999</v>
      </c>
      <c r="C5241">
        <v>-1.123</v>
      </c>
      <c r="D5241">
        <v>-2.0939999999999999</v>
      </c>
      <c r="E5241">
        <v>-2.9390000000000001</v>
      </c>
      <c r="F5241">
        <v>-3.1139999999999999</v>
      </c>
      <c r="G5241">
        <v>4.4000000000000004</v>
      </c>
      <c r="H5241">
        <v>0.01</v>
      </c>
      <c r="I5241">
        <v>4</v>
      </c>
      <c r="J5241">
        <v>-0.13400000000000001</v>
      </c>
      <c r="K5241">
        <v>-1.1339999999999999</v>
      </c>
      <c r="L5241">
        <v>-2.13</v>
      </c>
      <c r="M5241">
        <v>-2.9529999999999998</v>
      </c>
      <c r="N5241">
        <v>-3.17</v>
      </c>
      <c r="O5241">
        <v>1.198</v>
      </c>
      <c r="P5241">
        <v>1.198</v>
      </c>
      <c r="Q5241">
        <v>1.1919999999999999</v>
      </c>
      <c r="R5241">
        <v>0.95899999999999996</v>
      </c>
      <c r="S5241">
        <v>0.45400000000000001</v>
      </c>
    </row>
    <row r="5242" spans="1:19" x14ac:dyDescent="0.3">
      <c r="A5242">
        <v>60</v>
      </c>
      <c r="B5242">
        <v>-0.10199999999999999</v>
      </c>
      <c r="C5242">
        <v>-1.123</v>
      </c>
      <c r="D5242">
        <v>-2.0939999999999999</v>
      </c>
      <c r="E5242">
        <v>-2.9390000000000001</v>
      </c>
      <c r="F5242">
        <v>-3.1139999999999999</v>
      </c>
      <c r="G5242">
        <v>4.4000000000000004</v>
      </c>
      <c r="H5242">
        <v>0.01</v>
      </c>
      <c r="I5242">
        <v>4</v>
      </c>
      <c r="J5242">
        <v>-0.13</v>
      </c>
      <c r="K5242">
        <v>-1.133</v>
      </c>
      <c r="L5242">
        <v>-2.1339999999999999</v>
      </c>
      <c r="M5242">
        <v>-2.9580000000000002</v>
      </c>
      <c r="N5242">
        <v>-3.1509999999999998</v>
      </c>
      <c r="O5242">
        <v>1.196</v>
      </c>
      <c r="P5242">
        <v>1.21</v>
      </c>
      <c r="Q5242">
        <v>1.218</v>
      </c>
      <c r="R5242">
        <v>0.98699999999999999</v>
      </c>
      <c r="S5242">
        <v>0.40699999999999997</v>
      </c>
    </row>
    <row r="5243" spans="1:19" x14ac:dyDescent="0.3">
      <c r="A5243">
        <v>120</v>
      </c>
      <c r="B5243">
        <v>-0.10199999999999999</v>
      </c>
      <c r="C5243">
        <v>-1.123</v>
      </c>
      <c r="D5243">
        <v>-2.0939999999999999</v>
      </c>
      <c r="E5243">
        <v>-2.9390000000000001</v>
      </c>
      <c r="F5243">
        <v>-3.1139999999999999</v>
      </c>
      <c r="G5243">
        <v>4.4000000000000004</v>
      </c>
      <c r="H5243">
        <v>0.01</v>
      </c>
      <c r="I5243">
        <v>4</v>
      </c>
      <c r="J5243">
        <v>-0.13300000000000001</v>
      </c>
      <c r="K5243">
        <v>-1.131</v>
      </c>
      <c r="L5243">
        <v>-2.1269999999999998</v>
      </c>
      <c r="M5243">
        <v>-2.9470000000000001</v>
      </c>
      <c r="N5243">
        <v>-3.1459999999999999</v>
      </c>
      <c r="O5243">
        <v>1.2030000000000001</v>
      </c>
      <c r="P5243">
        <v>1.2010000000000001</v>
      </c>
      <c r="Q5243">
        <v>1.194</v>
      </c>
      <c r="R5243">
        <v>0.94899999999999995</v>
      </c>
      <c r="S5243">
        <v>0.40500000000000003</v>
      </c>
    </row>
    <row r="5244" spans="1:19" x14ac:dyDescent="0.3">
      <c r="A5244">
        <v>180</v>
      </c>
      <c r="B5244">
        <v>-0.10199999999999999</v>
      </c>
      <c r="C5244">
        <v>-1.123</v>
      </c>
      <c r="D5244">
        <v>-2.0939999999999999</v>
      </c>
      <c r="E5244">
        <v>-2.9390000000000001</v>
      </c>
      <c r="F5244">
        <v>-3.1139999999999999</v>
      </c>
      <c r="G5244">
        <v>4.4000000000000004</v>
      </c>
      <c r="H5244">
        <v>0.01</v>
      </c>
      <c r="I5244">
        <v>4</v>
      </c>
      <c r="J5244">
        <v>-0.13600000000000001</v>
      </c>
      <c r="K5244">
        <v>-1.135</v>
      </c>
      <c r="L5244">
        <v>-2.1320000000000001</v>
      </c>
      <c r="M5244">
        <v>-2.9550000000000001</v>
      </c>
      <c r="N5244">
        <v>-3.1419999999999999</v>
      </c>
      <c r="O5244">
        <v>1.2110000000000001</v>
      </c>
      <c r="P5244">
        <v>1.2150000000000001</v>
      </c>
      <c r="Q5244">
        <v>1.2110000000000001</v>
      </c>
      <c r="R5244">
        <v>0.97799999999999998</v>
      </c>
      <c r="S5244">
        <v>0.40400000000000003</v>
      </c>
    </row>
    <row r="5245" spans="1:19" x14ac:dyDescent="0.3">
      <c r="A5245">
        <v>240</v>
      </c>
      <c r="B5245">
        <v>-0.10199999999999999</v>
      </c>
      <c r="C5245">
        <v>-1.123</v>
      </c>
      <c r="D5245">
        <v>-2.0939999999999999</v>
      </c>
      <c r="E5245">
        <v>-2.9390000000000001</v>
      </c>
      <c r="F5245">
        <v>-3.1139999999999999</v>
      </c>
      <c r="G5245">
        <v>4.4000000000000004</v>
      </c>
      <c r="H5245">
        <v>0.01</v>
      </c>
      <c r="I5245">
        <v>4</v>
      </c>
      <c r="J5245">
        <v>-0.13400000000000001</v>
      </c>
      <c r="K5245">
        <v>-1.133</v>
      </c>
      <c r="L5245">
        <v>-2.1280000000000001</v>
      </c>
      <c r="M5245">
        <v>-2.9580000000000002</v>
      </c>
      <c r="N5245">
        <v>-3.1379999999999999</v>
      </c>
      <c r="O5245">
        <v>1.2090000000000001</v>
      </c>
      <c r="P5245">
        <v>1.2050000000000001</v>
      </c>
      <c r="Q5245">
        <v>1.196</v>
      </c>
      <c r="R5245">
        <v>0.98399999999999999</v>
      </c>
      <c r="S5245">
        <v>0.40300000000000002</v>
      </c>
    </row>
    <row r="5246" spans="1:19" x14ac:dyDescent="0.3">
      <c r="A5246">
        <v>300</v>
      </c>
      <c r="B5246">
        <v>-0.10199999999999999</v>
      </c>
      <c r="C5246">
        <v>-1.123</v>
      </c>
      <c r="D5246">
        <v>-2.0939999999999999</v>
      </c>
      <c r="E5246">
        <v>-2.9390000000000001</v>
      </c>
      <c r="F5246">
        <v>-3.1139999999999999</v>
      </c>
      <c r="G5246">
        <v>4.4000000000000004</v>
      </c>
      <c r="H5246">
        <v>0.01</v>
      </c>
      <c r="I5246">
        <v>4</v>
      </c>
      <c r="J5246">
        <v>-0.13400000000000001</v>
      </c>
      <c r="K5246">
        <v>-1.1339999999999999</v>
      </c>
      <c r="L5246">
        <v>-2.129</v>
      </c>
      <c r="M5246">
        <v>-2.9540000000000002</v>
      </c>
      <c r="N5246">
        <v>-3.1339999999999999</v>
      </c>
      <c r="O5246">
        <v>1.2130000000000001</v>
      </c>
      <c r="P5246">
        <v>1.2110000000000001</v>
      </c>
      <c r="Q5246">
        <v>1.2010000000000001</v>
      </c>
      <c r="R5246">
        <v>0.96899999999999997</v>
      </c>
      <c r="S5246">
        <v>0.40100000000000002</v>
      </c>
    </row>
    <row r="5247" spans="1:19" x14ac:dyDescent="0.3">
      <c r="A5247">
        <v>360</v>
      </c>
      <c r="B5247">
        <v>-0.10199999999999999</v>
      </c>
      <c r="C5247">
        <v>-1.123</v>
      </c>
      <c r="D5247">
        <v>-2.0939999999999999</v>
      </c>
      <c r="E5247">
        <v>-2.9390000000000001</v>
      </c>
      <c r="F5247">
        <v>-3.1139999999999999</v>
      </c>
      <c r="G5247">
        <v>4.4000000000000004</v>
      </c>
      <c r="H5247">
        <v>0.01</v>
      </c>
      <c r="I5247">
        <v>4</v>
      </c>
      <c r="J5247">
        <v>-0.13200000000000001</v>
      </c>
      <c r="K5247">
        <v>-1.1339999999999999</v>
      </c>
      <c r="L5247">
        <v>-2.13</v>
      </c>
      <c r="M5247">
        <v>-2.95</v>
      </c>
      <c r="N5247">
        <v>-3.13</v>
      </c>
      <c r="O5247">
        <v>1.2130000000000001</v>
      </c>
      <c r="P5247">
        <v>1.208</v>
      </c>
      <c r="Q5247">
        <v>1.206</v>
      </c>
      <c r="R5247">
        <v>0.95599999999999996</v>
      </c>
      <c r="S5247">
        <v>0.4</v>
      </c>
    </row>
    <row r="5248" spans="1:19" x14ac:dyDescent="0.3">
      <c r="A5248">
        <v>420</v>
      </c>
      <c r="B5248">
        <v>-0.10199999999999999</v>
      </c>
      <c r="C5248">
        <v>-1.123</v>
      </c>
      <c r="D5248">
        <v>-2.0939999999999999</v>
      </c>
      <c r="E5248">
        <v>-2.9390000000000001</v>
      </c>
      <c r="F5248">
        <v>-3.1139999999999999</v>
      </c>
      <c r="G5248">
        <v>4.4000000000000004</v>
      </c>
      <c r="H5248">
        <v>0.01</v>
      </c>
      <c r="I5248">
        <v>4</v>
      </c>
      <c r="J5248">
        <v>-0.13100000000000001</v>
      </c>
      <c r="K5248">
        <v>-1.1339999999999999</v>
      </c>
      <c r="L5248">
        <v>-2.13</v>
      </c>
      <c r="M5248">
        <v>-2.9470000000000001</v>
      </c>
      <c r="N5248">
        <v>-3.1259999999999999</v>
      </c>
      <c r="O5248">
        <v>1.214</v>
      </c>
      <c r="P5248">
        <v>1.208</v>
      </c>
      <c r="Q5248">
        <v>1.2030000000000001</v>
      </c>
      <c r="R5248">
        <v>0.95</v>
      </c>
      <c r="S5248">
        <v>0.39900000000000002</v>
      </c>
    </row>
    <row r="5249" spans="1:19" x14ac:dyDescent="0.3">
      <c r="A5249">
        <v>480</v>
      </c>
      <c r="B5249">
        <v>-0.10199999999999999</v>
      </c>
      <c r="C5249">
        <v>-1.123</v>
      </c>
      <c r="D5249">
        <v>-2.0939999999999999</v>
      </c>
      <c r="E5249">
        <v>-2.9390000000000001</v>
      </c>
      <c r="F5249">
        <v>-3.1139999999999999</v>
      </c>
      <c r="G5249">
        <v>4.4000000000000004</v>
      </c>
      <c r="H5249">
        <v>0.01</v>
      </c>
      <c r="I5249">
        <v>4</v>
      </c>
      <c r="J5249">
        <v>-0.13</v>
      </c>
      <c r="K5249">
        <v>-1.1339999999999999</v>
      </c>
      <c r="L5249">
        <v>-2.129</v>
      </c>
      <c r="M5249">
        <v>-2.9449999999999998</v>
      </c>
      <c r="N5249">
        <v>-3.1219999999999999</v>
      </c>
      <c r="O5249">
        <v>1.2150000000000001</v>
      </c>
      <c r="P5249">
        <v>1.2090000000000001</v>
      </c>
      <c r="Q5249">
        <v>1.2</v>
      </c>
      <c r="R5249">
        <v>0.94499999999999995</v>
      </c>
      <c r="S5249">
        <v>0.39800000000000002</v>
      </c>
    </row>
    <row r="5250" spans="1:19" x14ac:dyDescent="0.3">
      <c r="A5250">
        <v>540</v>
      </c>
      <c r="B5250">
        <v>-0.10199999999999999</v>
      </c>
      <c r="C5250">
        <v>-1.123</v>
      </c>
      <c r="D5250">
        <v>-2.0939999999999999</v>
      </c>
      <c r="E5250">
        <v>-2.9390000000000001</v>
      </c>
      <c r="F5250">
        <v>-3.1139999999999999</v>
      </c>
      <c r="G5250">
        <v>4.4000000000000004</v>
      </c>
      <c r="H5250">
        <v>0.01</v>
      </c>
      <c r="I5250">
        <v>4</v>
      </c>
      <c r="J5250">
        <v>-0.129</v>
      </c>
      <c r="K5250">
        <v>-1.1339999999999999</v>
      </c>
      <c r="L5250">
        <v>-2.129</v>
      </c>
      <c r="M5250">
        <v>-2.9420000000000002</v>
      </c>
      <c r="N5250">
        <v>-3.1179999999999999</v>
      </c>
      <c r="O5250">
        <v>1.216</v>
      </c>
      <c r="P5250">
        <v>1.21</v>
      </c>
      <c r="Q5250">
        <v>1.2010000000000001</v>
      </c>
      <c r="R5250">
        <v>0.94199999999999995</v>
      </c>
      <c r="S5250">
        <v>0.39600000000000002</v>
      </c>
    </row>
    <row r="5251" spans="1:19" x14ac:dyDescent="0.3">
      <c r="A5251">
        <v>600</v>
      </c>
      <c r="B5251">
        <v>-0.10199999999999999</v>
      </c>
      <c r="C5251">
        <v>-1.123</v>
      </c>
      <c r="D5251">
        <v>-2.0939999999999999</v>
      </c>
      <c r="E5251">
        <v>-2.9390000000000001</v>
      </c>
      <c r="F5251">
        <v>-3.1139999999999999</v>
      </c>
      <c r="G5251">
        <v>4.4000000000000004</v>
      </c>
      <c r="H5251">
        <v>0.01</v>
      </c>
      <c r="I5251">
        <v>4</v>
      </c>
      <c r="J5251">
        <v>-0.128</v>
      </c>
      <c r="K5251">
        <v>-1.1339999999999999</v>
      </c>
      <c r="L5251">
        <v>-2.129</v>
      </c>
      <c r="M5251">
        <v>-2.9390000000000001</v>
      </c>
      <c r="N5251">
        <v>-3.1139999999999999</v>
      </c>
      <c r="O5251">
        <v>1.2170000000000001</v>
      </c>
      <c r="P5251">
        <v>1.21</v>
      </c>
      <c r="Q5251">
        <v>1.202</v>
      </c>
      <c r="R5251">
        <v>0.93799999999999994</v>
      </c>
      <c r="S5251">
        <v>0.39500000000000002</v>
      </c>
    </row>
    <row r="5253" spans="1:19" x14ac:dyDescent="0.3">
      <c r="A5253" t="s">
        <v>0</v>
      </c>
      <c r="B5253" t="s">
        <v>405</v>
      </c>
    </row>
    <row r="5254" spans="1:19" x14ac:dyDescent="0.3">
      <c r="A5254">
        <v>0</v>
      </c>
      <c r="B5254">
        <v>-0.10199999999999999</v>
      </c>
      <c r="C5254">
        <v>-1.123</v>
      </c>
      <c r="D5254">
        <v>-2.0939999999999999</v>
      </c>
      <c r="E5254">
        <v>-2.9340000000000002</v>
      </c>
      <c r="F5254">
        <v>-3.105</v>
      </c>
      <c r="G5254">
        <v>4.4000000000000004</v>
      </c>
      <c r="H5254">
        <v>0.01</v>
      </c>
      <c r="I5254">
        <v>4</v>
      </c>
      <c r="J5254">
        <v>-0.13400000000000001</v>
      </c>
      <c r="K5254">
        <v>-1.1339999999999999</v>
      </c>
      <c r="L5254">
        <v>-2.129</v>
      </c>
      <c r="M5254">
        <v>-2.9470000000000001</v>
      </c>
      <c r="N5254">
        <v>-3.16</v>
      </c>
      <c r="O5254">
        <v>1.198</v>
      </c>
      <c r="P5254">
        <v>1.198</v>
      </c>
      <c r="Q5254">
        <v>1.1919999999999999</v>
      </c>
      <c r="R5254">
        <v>0.95299999999999996</v>
      </c>
      <c r="S5254">
        <v>0.45</v>
      </c>
    </row>
    <row r="5255" spans="1:19" x14ac:dyDescent="0.3">
      <c r="A5255">
        <v>60</v>
      </c>
      <c r="B5255">
        <v>-0.10199999999999999</v>
      </c>
      <c r="C5255">
        <v>-1.123</v>
      </c>
      <c r="D5255">
        <v>-2.0939999999999999</v>
      </c>
      <c r="E5255">
        <v>-2.9340000000000002</v>
      </c>
      <c r="F5255">
        <v>-3.105</v>
      </c>
      <c r="G5255">
        <v>4.4000000000000004</v>
      </c>
      <c r="H5255">
        <v>0.01</v>
      </c>
      <c r="I5255">
        <v>4</v>
      </c>
      <c r="J5255">
        <v>-0.13</v>
      </c>
      <c r="K5255">
        <v>-1.133</v>
      </c>
      <c r="L5255">
        <v>-2.1339999999999999</v>
      </c>
      <c r="M5255">
        <v>-2.9529999999999998</v>
      </c>
      <c r="N5255">
        <v>-3.141</v>
      </c>
      <c r="O5255">
        <v>1.196</v>
      </c>
      <c r="P5255">
        <v>1.21</v>
      </c>
      <c r="Q5255">
        <v>1.218</v>
      </c>
      <c r="R5255">
        <v>0.98</v>
      </c>
      <c r="S5255">
        <v>0.40400000000000003</v>
      </c>
    </row>
    <row r="5256" spans="1:19" x14ac:dyDescent="0.3">
      <c r="A5256">
        <v>120</v>
      </c>
      <c r="B5256">
        <v>-0.10199999999999999</v>
      </c>
      <c r="C5256">
        <v>-1.123</v>
      </c>
      <c r="D5256">
        <v>-2.0939999999999999</v>
      </c>
      <c r="E5256">
        <v>-2.9340000000000002</v>
      </c>
      <c r="F5256">
        <v>-3.105</v>
      </c>
      <c r="G5256">
        <v>4.4000000000000004</v>
      </c>
      <c r="H5256">
        <v>0.01</v>
      </c>
      <c r="I5256">
        <v>4</v>
      </c>
      <c r="J5256">
        <v>-0.13300000000000001</v>
      </c>
      <c r="K5256">
        <v>-1.131</v>
      </c>
      <c r="L5256">
        <v>-2.1269999999999998</v>
      </c>
      <c r="M5256">
        <v>-2.9420000000000002</v>
      </c>
      <c r="N5256">
        <v>-3.1360000000000001</v>
      </c>
      <c r="O5256">
        <v>1.2030000000000001</v>
      </c>
      <c r="P5256">
        <v>1.2010000000000001</v>
      </c>
      <c r="Q5256">
        <v>1.194</v>
      </c>
      <c r="R5256">
        <v>0.94399999999999995</v>
      </c>
      <c r="S5256">
        <v>0.40200000000000002</v>
      </c>
    </row>
    <row r="5257" spans="1:19" x14ac:dyDescent="0.3">
      <c r="A5257">
        <v>180</v>
      </c>
      <c r="B5257">
        <v>-0.10199999999999999</v>
      </c>
      <c r="C5257">
        <v>-1.123</v>
      </c>
      <c r="D5257">
        <v>-2.0939999999999999</v>
      </c>
      <c r="E5257">
        <v>-2.9340000000000002</v>
      </c>
      <c r="F5257">
        <v>-3.105</v>
      </c>
      <c r="G5257">
        <v>4.4000000000000004</v>
      </c>
      <c r="H5257">
        <v>0.01</v>
      </c>
      <c r="I5257">
        <v>4</v>
      </c>
      <c r="J5257">
        <v>-0.13600000000000001</v>
      </c>
      <c r="K5257">
        <v>-1.135</v>
      </c>
      <c r="L5257">
        <v>-2.1309999999999998</v>
      </c>
      <c r="M5257">
        <v>-2.95</v>
      </c>
      <c r="N5257">
        <v>-3.133</v>
      </c>
      <c r="O5257">
        <v>1.2110000000000001</v>
      </c>
      <c r="P5257">
        <v>1.2150000000000001</v>
      </c>
      <c r="Q5257">
        <v>1.21</v>
      </c>
      <c r="R5257">
        <v>0.97099999999999997</v>
      </c>
      <c r="S5257">
        <v>0.40100000000000002</v>
      </c>
    </row>
    <row r="5258" spans="1:19" x14ac:dyDescent="0.3">
      <c r="A5258">
        <v>240</v>
      </c>
      <c r="B5258">
        <v>-0.10199999999999999</v>
      </c>
      <c r="C5258">
        <v>-1.123</v>
      </c>
      <c r="D5258">
        <v>-2.0939999999999999</v>
      </c>
      <c r="E5258">
        <v>-2.9340000000000002</v>
      </c>
      <c r="F5258">
        <v>-3.105</v>
      </c>
      <c r="G5258">
        <v>4.4000000000000004</v>
      </c>
      <c r="H5258">
        <v>0.01</v>
      </c>
      <c r="I5258">
        <v>4</v>
      </c>
      <c r="J5258">
        <v>-0.13400000000000001</v>
      </c>
      <c r="K5258">
        <v>-1.133</v>
      </c>
      <c r="L5258">
        <v>-2.1280000000000001</v>
      </c>
      <c r="M5258">
        <v>-2.9529999999999998</v>
      </c>
      <c r="N5258">
        <v>-3.1280000000000001</v>
      </c>
      <c r="O5258">
        <v>1.2090000000000001</v>
      </c>
      <c r="P5258">
        <v>1.2050000000000001</v>
      </c>
      <c r="Q5258">
        <v>1.196</v>
      </c>
      <c r="R5258">
        <v>0.97699999999999998</v>
      </c>
      <c r="S5258">
        <v>0.39900000000000002</v>
      </c>
    </row>
    <row r="5259" spans="1:19" x14ac:dyDescent="0.3">
      <c r="A5259">
        <v>300</v>
      </c>
      <c r="B5259">
        <v>-0.10199999999999999</v>
      </c>
      <c r="C5259">
        <v>-1.123</v>
      </c>
      <c r="D5259">
        <v>-2.0939999999999999</v>
      </c>
      <c r="E5259">
        <v>-2.9340000000000002</v>
      </c>
      <c r="F5259">
        <v>-3.105</v>
      </c>
      <c r="G5259">
        <v>4.4000000000000004</v>
      </c>
      <c r="H5259">
        <v>0.01</v>
      </c>
      <c r="I5259">
        <v>4</v>
      </c>
      <c r="J5259">
        <v>-0.13400000000000001</v>
      </c>
      <c r="K5259">
        <v>-1.1339999999999999</v>
      </c>
      <c r="L5259">
        <v>-2.129</v>
      </c>
      <c r="M5259">
        <v>-2.9489999999999998</v>
      </c>
      <c r="N5259">
        <v>-3.1240000000000001</v>
      </c>
      <c r="O5259">
        <v>1.2130000000000001</v>
      </c>
      <c r="P5259">
        <v>1.2110000000000001</v>
      </c>
      <c r="Q5259">
        <v>1.2</v>
      </c>
      <c r="R5259">
        <v>0.96199999999999997</v>
      </c>
      <c r="S5259">
        <v>0.39800000000000002</v>
      </c>
    </row>
    <row r="5260" spans="1:19" x14ac:dyDescent="0.3">
      <c r="A5260">
        <v>360</v>
      </c>
      <c r="B5260">
        <v>-0.10199999999999999</v>
      </c>
      <c r="C5260">
        <v>-1.123</v>
      </c>
      <c r="D5260">
        <v>-2.0939999999999999</v>
      </c>
      <c r="E5260">
        <v>-2.9340000000000002</v>
      </c>
      <c r="F5260">
        <v>-3.105</v>
      </c>
      <c r="G5260">
        <v>4.4000000000000004</v>
      </c>
      <c r="H5260">
        <v>0.01</v>
      </c>
      <c r="I5260">
        <v>4</v>
      </c>
      <c r="J5260">
        <v>-0.13200000000000001</v>
      </c>
      <c r="K5260">
        <v>-1.1339999999999999</v>
      </c>
      <c r="L5260">
        <v>-2.13</v>
      </c>
      <c r="M5260">
        <v>-2.9449999999999998</v>
      </c>
      <c r="N5260">
        <v>-3.12</v>
      </c>
      <c r="O5260">
        <v>1.2130000000000001</v>
      </c>
      <c r="P5260">
        <v>1.208</v>
      </c>
      <c r="Q5260">
        <v>1.206</v>
      </c>
      <c r="R5260">
        <v>0.95</v>
      </c>
      <c r="S5260">
        <v>0.39700000000000002</v>
      </c>
    </row>
    <row r="5261" spans="1:19" x14ac:dyDescent="0.3">
      <c r="A5261">
        <v>420</v>
      </c>
      <c r="B5261">
        <v>-0.10199999999999999</v>
      </c>
      <c r="C5261">
        <v>-1.123</v>
      </c>
      <c r="D5261">
        <v>-2.0939999999999999</v>
      </c>
      <c r="E5261">
        <v>-2.9340000000000002</v>
      </c>
      <c r="F5261">
        <v>-3.105</v>
      </c>
      <c r="G5261">
        <v>4.4000000000000004</v>
      </c>
      <c r="H5261">
        <v>0.01</v>
      </c>
      <c r="I5261">
        <v>4</v>
      </c>
      <c r="J5261">
        <v>-0.13100000000000001</v>
      </c>
      <c r="K5261">
        <v>-1.1339999999999999</v>
      </c>
      <c r="L5261">
        <v>-2.129</v>
      </c>
      <c r="M5261">
        <v>-2.9420000000000002</v>
      </c>
      <c r="N5261">
        <v>-3.117</v>
      </c>
      <c r="O5261">
        <v>1.214</v>
      </c>
      <c r="P5261">
        <v>1.208</v>
      </c>
      <c r="Q5261">
        <v>1.202</v>
      </c>
      <c r="R5261">
        <v>0.94399999999999995</v>
      </c>
      <c r="S5261">
        <v>0.39600000000000002</v>
      </c>
    </row>
    <row r="5262" spans="1:19" x14ac:dyDescent="0.3">
      <c r="A5262">
        <v>480</v>
      </c>
      <c r="B5262">
        <v>-0.10199999999999999</v>
      </c>
      <c r="C5262">
        <v>-1.123</v>
      </c>
      <c r="D5262">
        <v>-2.0939999999999999</v>
      </c>
      <c r="E5262">
        <v>-2.9340000000000002</v>
      </c>
      <c r="F5262">
        <v>-3.105</v>
      </c>
      <c r="G5262">
        <v>4.4000000000000004</v>
      </c>
      <c r="H5262">
        <v>0.01</v>
      </c>
      <c r="I5262">
        <v>4</v>
      </c>
      <c r="J5262">
        <v>-0.13</v>
      </c>
      <c r="K5262">
        <v>-1.1339999999999999</v>
      </c>
      <c r="L5262">
        <v>-2.129</v>
      </c>
      <c r="M5262">
        <v>-2.9390000000000001</v>
      </c>
      <c r="N5262">
        <v>-3.113</v>
      </c>
      <c r="O5262">
        <v>1.2150000000000001</v>
      </c>
      <c r="P5262">
        <v>1.2090000000000001</v>
      </c>
      <c r="Q5262">
        <v>1.2010000000000001</v>
      </c>
      <c r="R5262">
        <v>0.93899999999999995</v>
      </c>
      <c r="S5262">
        <v>0.39500000000000002</v>
      </c>
    </row>
    <row r="5263" spans="1:19" x14ac:dyDescent="0.3">
      <c r="A5263">
        <v>540</v>
      </c>
      <c r="B5263">
        <v>-0.10199999999999999</v>
      </c>
      <c r="C5263">
        <v>-1.123</v>
      </c>
      <c r="D5263">
        <v>-2.0939999999999999</v>
      </c>
      <c r="E5263">
        <v>-2.9340000000000002</v>
      </c>
      <c r="F5263">
        <v>-3.105</v>
      </c>
      <c r="G5263">
        <v>4.4000000000000004</v>
      </c>
      <c r="H5263">
        <v>0.01</v>
      </c>
      <c r="I5263">
        <v>4</v>
      </c>
      <c r="J5263">
        <v>-0.129</v>
      </c>
      <c r="K5263">
        <v>-1.1339999999999999</v>
      </c>
      <c r="L5263">
        <v>-2.129</v>
      </c>
      <c r="M5263">
        <v>-2.9359999999999999</v>
      </c>
      <c r="N5263">
        <v>-3.109</v>
      </c>
      <c r="O5263">
        <v>1.216</v>
      </c>
      <c r="P5263">
        <v>1.21</v>
      </c>
      <c r="Q5263">
        <v>1.2010000000000001</v>
      </c>
      <c r="R5263">
        <v>0.93500000000000005</v>
      </c>
      <c r="S5263">
        <v>0.39300000000000002</v>
      </c>
    </row>
    <row r="5264" spans="1:19" x14ac:dyDescent="0.3">
      <c r="A5264">
        <v>600</v>
      </c>
      <c r="B5264">
        <v>-0.10199999999999999</v>
      </c>
      <c r="C5264">
        <v>-1.123</v>
      </c>
      <c r="D5264">
        <v>-2.0939999999999999</v>
      </c>
      <c r="E5264">
        <v>-2.9340000000000002</v>
      </c>
      <c r="F5264">
        <v>-3.105</v>
      </c>
      <c r="G5264">
        <v>4.4000000000000004</v>
      </c>
      <c r="H5264">
        <v>0.01</v>
      </c>
      <c r="I5264">
        <v>4</v>
      </c>
      <c r="J5264">
        <v>-0.128</v>
      </c>
      <c r="K5264">
        <v>-1.1339999999999999</v>
      </c>
      <c r="L5264">
        <v>-2.129</v>
      </c>
      <c r="M5264">
        <v>-2.9340000000000002</v>
      </c>
      <c r="N5264">
        <v>-3.105</v>
      </c>
      <c r="O5264">
        <v>1.2170000000000001</v>
      </c>
      <c r="P5264">
        <v>1.21</v>
      </c>
      <c r="Q5264">
        <v>1.202</v>
      </c>
      <c r="R5264">
        <v>0.93200000000000005</v>
      </c>
      <c r="S5264">
        <v>0.39200000000000002</v>
      </c>
    </row>
    <row r="5266" spans="1:19" x14ac:dyDescent="0.3">
      <c r="A5266" t="s">
        <v>0</v>
      </c>
      <c r="B5266" t="s">
        <v>406</v>
      </c>
    </row>
    <row r="5267" spans="1:19" x14ac:dyDescent="0.3">
      <c r="A5267">
        <v>0</v>
      </c>
      <c r="B5267">
        <v>-6.5000000000000002E-2</v>
      </c>
      <c r="C5267">
        <v>-1.0940000000000001</v>
      </c>
      <c r="D5267">
        <v>-2.0569999999999999</v>
      </c>
      <c r="E5267">
        <v>-2.9510000000000001</v>
      </c>
      <c r="F5267">
        <v>-3.157</v>
      </c>
      <c r="G5267">
        <v>4.5999999999999996</v>
      </c>
      <c r="H5267">
        <v>-0.01</v>
      </c>
      <c r="I5267">
        <v>4</v>
      </c>
      <c r="J5267">
        <v>-0.108</v>
      </c>
      <c r="K5267">
        <v>-1.1080000000000001</v>
      </c>
      <c r="L5267">
        <v>-2.105</v>
      </c>
      <c r="M5267">
        <v>-2.9710000000000001</v>
      </c>
      <c r="N5267">
        <v>-3.24</v>
      </c>
      <c r="O5267">
        <v>1.212</v>
      </c>
      <c r="P5267">
        <v>1.212</v>
      </c>
      <c r="Q5267">
        <v>1.2070000000000001</v>
      </c>
      <c r="R5267">
        <v>1.0229999999999999</v>
      </c>
      <c r="S5267">
        <v>0.502</v>
      </c>
    </row>
    <row r="5268" spans="1:19" x14ac:dyDescent="0.3">
      <c r="A5268">
        <v>60</v>
      </c>
      <c r="B5268">
        <v>-6.5000000000000002E-2</v>
      </c>
      <c r="C5268">
        <v>-1.0940000000000001</v>
      </c>
      <c r="D5268">
        <v>-2.0569999999999999</v>
      </c>
      <c r="E5268">
        <v>-2.9510000000000001</v>
      </c>
      <c r="F5268">
        <v>-3.157</v>
      </c>
      <c r="G5268">
        <v>4.5999999999999996</v>
      </c>
      <c r="H5268">
        <v>-0.01</v>
      </c>
      <c r="I5268">
        <v>4</v>
      </c>
      <c r="J5268">
        <v>-0.105</v>
      </c>
      <c r="K5268">
        <v>-1.109</v>
      </c>
      <c r="L5268">
        <v>-2.1150000000000002</v>
      </c>
      <c r="M5268">
        <v>-2.9809999999999999</v>
      </c>
      <c r="N5268">
        <v>-3.2130000000000001</v>
      </c>
      <c r="O5268">
        <v>1.204</v>
      </c>
      <c r="P5268">
        <v>1.22</v>
      </c>
      <c r="Q5268">
        <v>1.2390000000000001</v>
      </c>
      <c r="R5268">
        <v>1.0669999999999999</v>
      </c>
      <c r="S5268">
        <v>0.42699999999999999</v>
      </c>
    </row>
    <row r="5269" spans="1:19" x14ac:dyDescent="0.3">
      <c r="A5269">
        <v>120</v>
      </c>
      <c r="B5269">
        <v>-6.5000000000000002E-2</v>
      </c>
      <c r="C5269">
        <v>-1.0940000000000001</v>
      </c>
      <c r="D5269">
        <v>-2.0569999999999999</v>
      </c>
      <c r="E5269">
        <v>-2.9510000000000001</v>
      </c>
      <c r="F5269">
        <v>-3.157</v>
      </c>
      <c r="G5269">
        <v>4.5999999999999996</v>
      </c>
      <c r="H5269">
        <v>-0.01</v>
      </c>
      <c r="I5269">
        <v>4</v>
      </c>
      <c r="J5269">
        <v>-0.11</v>
      </c>
      <c r="K5269">
        <v>-1.107</v>
      </c>
      <c r="L5269">
        <v>-2.1030000000000002</v>
      </c>
      <c r="M5269">
        <v>-2.9609999999999999</v>
      </c>
      <c r="N5269">
        <v>-3.206</v>
      </c>
      <c r="O5269">
        <v>1.2090000000000001</v>
      </c>
      <c r="P5269">
        <v>1.208</v>
      </c>
      <c r="Q5269">
        <v>1.1950000000000001</v>
      </c>
      <c r="R5269">
        <v>1.0069999999999999</v>
      </c>
      <c r="S5269">
        <v>0.42499999999999999</v>
      </c>
    </row>
    <row r="5270" spans="1:19" x14ac:dyDescent="0.3">
      <c r="A5270">
        <v>180</v>
      </c>
      <c r="B5270">
        <v>-6.5000000000000002E-2</v>
      </c>
      <c r="C5270">
        <v>-1.0940000000000001</v>
      </c>
      <c r="D5270">
        <v>-2.0569999999999999</v>
      </c>
      <c r="E5270">
        <v>-2.9510000000000001</v>
      </c>
      <c r="F5270">
        <v>-3.157</v>
      </c>
      <c r="G5270">
        <v>4.5999999999999996</v>
      </c>
      <c r="H5270">
        <v>-0.01</v>
      </c>
      <c r="I5270">
        <v>4</v>
      </c>
      <c r="J5270">
        <v>-0.115</v>
      </c>
      <c r="K5270">
        <v>-1.113</v>
      </c>
      <c r="L5270">
        <v>-2.11</v>
      </c>
      <c r="M5270">
        <v>-2.9729999999999999</v>
      </c>
      <c r="N5270">
        <v>-3.1989999999999998</v>
      </c>
      <c r="O5270">
        <v>1.2150000000000001</v>
      </c>
      <c r="P5270">
        <v>1.2250000000000001</v>
      </c>
      <c r="Q5270">
        <v>1.2190000000000001</v>
      </c>
      <c r="R5270">
        <v>1.0429999999999999</v>
      </c>
      <c r="S5270">
        <v>0.42199999999999999</v>
      </c>
    </row>
    <row r="5271" spans="1:19" x14ac:dyDescent="0.3">
      <c r="A5271">
        <v>240</v>
      </c>
      <c r="B5271">
        <v>-6.5000000000000002E-2</v>
      </c>
      <c r="C5271">
        <v>-1.0940000000000001</v>
      </c>
      <c r="D5271">
        <v>-2.0569999999999999</v>
      </c>
      <c r="E5271">
        <v>-2.9510000000000001</v>
      </c>
      <c r="F5271">
        <v>-3.157</v>
      </c>
      <c r="G5271">
        <v>4.5999999999999996</v>
      </c>
      <c r="H5271">
        <v>-0.01</v>
      </c>
      <c r="I5271">
        <v>4</v>
      </c>
      <c r="J5271">
        <v>-0.113</v>
      </c>
      <c r="K5271">
        <v>-1.1100000000000001</v>
      </c>
      <c r="L5271">
        <v>-2.1059999999999999</v>
      </c>
      <c r="M5271">
        <v>-2.9790000000000001</v>
      </c>
      <c r="N5271">
        <v>-3.1930000000000001</v>
      </c>
      <c r="O5271">
        <v>1.2090000000000001</v>
      </c>
      <c r="P5271">
        <v>1.21</v>
      </c>
      <c r="Q5271">
        <v>1.2010000000000001</v>
      </c>
      <c r="R5271">
        <v>1.0569999999999999</v>
      </c>
      <c r="S5271">
        <v>0.42</v>
      </c>
    </row>
    <row r="5272" spans="1:19" x14ac:dyDescent="0.3">
      <c r="A5272">
        <v>300</v>
      </c>
      <c r="B5272">
        <v>-6.5000000000000002E-2</v>
      </c>
      <c r="C5272">
        <v>-1.0940000000000001</v>
      </c>
      <c r="D5272">
        <v>-2.0569999999999999</v>
      </c>
      <c r="E5272">
        <v>-2.9510000000000001</v>
      </c>
      <c r="F5272">
        <v>-3.157</v>
      </c>
      <c r="G5272">
        <v>4.5999999999999996</v>
      </c>
      <c r="H5272">
        <v>-0.01</v>
      </c>
      <c r="I5272">
        <v>4</v>
      </c>
      <c r="J5272">
        <v>-0.11600000000000001</v>
      </c>
      <c r="K5272">
        <v>-1.1120000000000001</v>
      </c>
      <c r="L5272">
        <v>-2.1070000000000002</v>
      </c>
      <c r="M5272">
        <v>-2.9769999999999999</v>
      </c>
      <c r="N5272">
        <v>-3.1850000000000001</v>
      </c>
      <c r="O5272">
        <v>1.212</v>
      </c>
      <c r="P5272">
        <v>1.2190000000000001</v>
      </c>
      <c r="Q5272">
        <v>1.2050000000000001</v>
      </c>
      <c r="R5272">
        <v>1.042</v>
      </c>
      <c r="S5272">
        <v>0.41799999999999998</v>
      </c>
    </row>
    <row r="5273" spans="1:19" x14ac:dyDescent="0.3">
      <c r="A5273">
        <v>360</v>
      </c>
      <c r="B5273">
        <v>-6.5000000000000002E-2</v>
      </c>
      <c r="C5273">
        <v>-1.0940000000000001</v>
      </c>
      <c r="D5273">
        <v>-2.0569999999999999</v>
      </c>
      <c r="E5273">
        <v>-2.9510000000000001</v>
      </c>
      <c r="F5273">
        <v>-3.157</v>
      </c>
      <c r="G5273">
        <v>4.5999999999999996</v>
      </c>
      <c r="H5273">
        <v>-0.01</v>
      </c>
      <c r="I5273">
        <v>4</v>
      </c>
      <c r="J5273">
        <v>-0.11600000000000001</v>
      </c>
      <c r="K5273">
        <v>-1.1120000000000001</v>
      </c>
      <c r="L5273">
        <v>-2.109</v>
      </c>
      <c r="M5273">
        <v>-2.972</v>
      </c>
      <c r="N5273">
        <v>-3.1789999999999998</v>
      </c>
      <c r="O5273">
        <v>1.2090000000000001</v>
      </c>
      <c r="P5273">
        <v>1.2150000000000001</v>
      </c>
      <c r="Q5273">
        <v>1.214</v>
      </c>
      <c r="R5273">
        <v>1.0229999999999999</v>
      </c>
      <c r="S5273">
        <v>0.41599999999999998</v>
      </c>
    </row>
    <row r="5274" spans="1:19" x14ac:dyDescent="0.3">
      <c r="A5274">
        <v>420</v>
      </c>
      <c r="B5274">
        <v>-6.5000000000000002E-2</v>
      </c>
      <c r="C5274">
        <v>-1.0940000000000001</v>
      </c>
      <c r="D5274">
        <v>-2.0569999999999999</v>
      </c>
      <c r="E5274">
        <v>-2.9510000000000001</v>
      </c>
      <c r="F5274">
        <v>-3.157</v>
      </c>
      <c r="G5274">
        <v>4.5999999999999996</v>
      </c>
      <c r="H5274">
        <v>-0.01</v>
      </c>
      <c r="I5274">
        <v>4</v>
      </c>
      <c r="J5274">
        <v>-0.11700000000000001</v>
      </c>
      <c r="K5274">
        <v>-1.111</v>
      </c>
      <c r="L5274">
        <v>-2.109</v>
      </c>
      <c r="M5274">
        <v>-2.968</v>
      </c>
      <c r="N5274">
        <v>-3.1739999999999999</v>
      </c>
      <c r="O5274">
        <v>1.208</v>
      </c>
      <c r="P5274">
        <v>1.214</v>
      </c>
      <c r="Q5274">
        <v>1.2110000000000001</v>
      </c>
      <c r="R5274">
        <v>1.0109999999999999</v>
      </c>
      <c r="S5274">
        <v>0.41399999999999998</v>
      </c>
    </row>
    <row r="5275" spans="1:19" x14ac:dyDescent="0.3">
      <c r="A5275">
        <v>480</v>
      </c>
      <c r="B5275">
        <v>-6.5000000000000002E-2</v>
      </c>
      <c r="C5275">
        <v>-1.0940000000000001</v>
      </c>
      <c r="D5275">
        <v>-2.0569999999999999</v>
      </c>
      <c r="E5275">
        <v>-2.9510000000000001</v>
      </c>
      <c r="F5275">
        <v>-3.157</v>
      </c>
      <c r="G5275">
        <v>4.5999999999999996</v>
      </c>
      <c r="H5275">
        <v>-0.01</v>
      </c>
      <c r="I5275">
        <v>4</v>
      </c>
      <c r="J5275">
        <v>-0.11899999999999999</v>
      </c>
      <c r="K5275">
        <v>-1.1120000000000001</v>
      </c>
      <c r="L5275">
        <v>-2.1080000000000001</v>
      </c>
      <c r="M5275">
        <v>-2.9649999999999999</v>
      </c>
      <c r="N5275">
        <v>-3.1680000000000001</v>
      </c>
      <c r="O5275">
        <v>1.208</v>
      </c>
      <c r="P5275">
        <v>1.214</v>
      </c>
      <c r="Q5275">
        <v>1.2090000000000001</v>
      </c>
      <c r="R5275">
        <v>1.004</v>
      </c>
      <c r="S5275">
        <v>0.41199999999999998</v>
      </c>
    </row>
    <row r="5276" spans="1:19" x14ac:dyDescent="0.3">
      <c r="A5276">
        <v>540</v>
      </c>
      <c r="B5276">
        <v>-6.5000000000000002E-2</v>
      </c>
      <c r="C5276">
        <v>-1.0940000000000001</v>
      </c>
      <c r="D5276">
        <v>-2.0569999999999999</v>
      </c>
      <c r="E5276">
        <v>-2.9510000000000001</v>
      </c>
      <c r="F5276">
        <v>-3.157</v>
      </c>
      <c r="G5276">
        <v>4.5999999999999996</v>
      </c>
      <c r="H5276">
        <v>-0.01</v>
      </c>
      <c r="I5276">
        <v>4</v>
      </c>
      <c r="J5276">
        <v>-0.12</v>
      </c>
      <c r="K5276">
        <v>-1.113</v>
      </c>
      <c r="L5276">
        <v>-2.1070000000000002</v>
      </c>
      <c r="M5276">
        <v>-2.9609999999999999</v>
      </c>
      <c r="N5276">
        <v>-3.1619999999999999</v>
      </c>
      <c r="O5276">
        <v>1.2070000000000001</v>
      </c>
      <c r="P5276">
        <v>1.214</v>
      </c>
      <c r="Q5276">
        <v>1.208</v>
      </c>
      <c r="R5276">
        <v>0.998</v>
      </c>
      <c r="S5276">
        <v>0.41</v>
      </c>
    </row>
    <row r="5277" spans="1:19" x14ac:dyDescent="0.3">
      <c r="A5277">
        <v>600</v>
      </c>
      <c r="B5277">
        <v>-6.5000000000000002E-2</v>
      </c>
      <c r="C5277">
        <v>-1.0940000000000001</v>
      </c>
      <c r="D5277">
        <v>-2.0569999999999999</v>
      </c>
      <c r="E5277">
        <v>-2.9510000000000001</v>
      </c>
      <c r="F5277">
        <v>-3.157</v>
      </c>
      <c r="G5277">
        <v>4.5999999999999996</v>
      </c>
      <c r="H5277">
        <v>-0.01</v>
      </c>
      <c r="I5277">
        <v>4</v>
      </c>
      <c r="J5277">
        <v>-0.121</v>
      </c>
      <c r="K5277">
        <v>-1.113</v>
      </c>
      <c r="L5277">
        <v>-2.1080000000000001</v>
      </c>
      <c r="M5277">
        <v>-2.9580000000000002</v>
      </c>
      <c r="N5277">
        <v>-3.157</v>
      </c>
      <c r="O5277">
        <v>1.206</v>
      </c>
      <c r="P5277">
        <v>1.2130000000000001</v>
      </c>
      <c r="Q5277">
        <v>1.21</v>
      </c>
      <c r="R5277">
        <v>0.99199999999999999</v>
      </c>
      <c r="S5277">
        <v>0.40799999999999997</v>
      </c>
    </row>
    <row r="5279" spans="1:19" x14ac:dyDescent="0.3">
      <c r="A5279" t="s">
        <v>0</v>
      </c>
      <c r="B5279" t="s">
        <v>407</v>
      </c>
    </row>
    <row r="5280" spans="1:19" x14ac:dyDescent="0.3">
      <c r="A5280">
        <v>0</v>
      </c>
      <c r="B5280">
        <v>-6.4000000000000001E-2</v>
      </c>
      <c r="C5280">
        <v>-1.0940000000000001</v>
      </c>
      <c r="D5280">
        <v>-2.0569999999999999</v>
      </c>
      <c r="E5280">
        <v>-2.948</v>
      </c>
      <c r="F5280">
        <v>-3.1469999999999998</v>
      </c>
      <c r="G5280">
        <v>4.5999999999999996</v>
      </c>
      <c r="H5280">
        <v>-0.01</v>
      </c>
      <c r="I5280">
        <v>4</v>
      </c>
      <c r="J5280">
        <v>-0.108</v>
      </c>
      <c r="K5280">
        <v>-1.1080000000000001</v>
      </c>
      <c r="L5280">
        <v>-2.105</v>
      </c>
      <c r="M5280">
        <v>-2.9660000000000002</v>
      </c>
      <c r="N5280">
        <v>-3.23</v>
      </c>
      <c r="O5280">
        <v>1.212</v>
      </c>
      <c r="P5280">
        <v>1.212</v>
      </c>
      <c r="Q5280">
        <v>1.2070000000000001</v>
      </c>
      <c r="R5280">
        <v>1.018</v>
      </c>
      <c r="S5280">
        <v>0.498</v>
      </c>
    </row>
    <row r="5281" spans="1:19" x14ac:dyDescent="0.3">
      <c r="A5281">
        <v>60</v>
      </c>
      <c r="B5281">
        <v>-6.4000000000000001E-2</v>
      </c>
      <c r="C5281">
        <v>-1.0940000000000001</v>
      </c>
      <c r="D5281">
        <v>-2.0569999999999999</v>
      </c>
      <c r="E5281">
        <v>-2.948</v>
      </c>
      <c r="F5281">
        <v>-3.1469999999999998</v>
      </c>
      <c r="G5281">
        <v>4.5999999999999996</v>
      </c>
      <c r="H5281">
        <v>-0.01</v>
      </c>
      <c r="I5281">
        <v>4</v>
      </c>
      <c r="J5281">
        <v>-0.105</v>
      </c>
      <c r="K5281">
        <v>-1.109</v>
      </c>
      <c r="L5281">
        <v>-2.1150000000000002</v>
      </c>
      <c r="M5281">
        <v>-2.976</v>
      </c>
      <c r="N5281">
        <v>-3.2029999999999998</v>
      </c>
      <c r="O5281">
        <v>1.2050000000000001</v>
      </c>
      <c r="P5281">
        <v>1.2210000000000001</v>
      </c>
      <c r="Q5281">
        <v>1.24</v>
      </c>
      <c r="R5281">
        <v>1.0609999999999999</v>
      </c>
      <c r="S5281">
        <v>0.42399999999999999</v>
      </c>
    </row>
    <row r="5282" spans="1:19" x14ac:dyDescent="0.3">
      <c r="A5282">
        <v>120</v>
      </c>
      <c r="B5282">
        <v>-6.4000000000000001E-2</v>
      </c>
      <c r="C5282">
        <v>-1.0940000000000001</v>
      </c>
      <c r="D5282">
        <v>-2.0569999999999999</v>
      </c>
      <c r="E5282">
        <v>-2.948</v>
      </c>
      <c r="F5282">
        <v>-3.1469999999999998</v>
      </c>
      <c r="G5282">
        <v>4.5999999999999996</v>
      </c>
      <c r="H5282">
        <v>-0.01</v>
      </c>
      <c r="I5282">
        <v>4</v>
      </c>
      <c r="J5282">
        <v>-0.11</v>
      </c>
      <c r="K5282">
        <v>-1.1080000000000001</v>
      </c>
      <c r="L5282">
        <v>-2.1040000000000001</v>
      </c>
      <c r="M5282">
        <v>-2.9569999999999999</v>
      </c>
      <c r="N5282">
        <v>-3.1960000000000002</v>
      </c>
      <c r="O5282">
        <v>1.2090000000000001</v>
      </c>
      <c r="P5282">
        <v>1.208</v>
      </c>
      <c r="Q5282">
        <v>1.1950000000000001</v>
      </c>
      <c r="R5282">
        <v>1.0009999999999999</v>
      </c>
      <c r="S5282">
        <v>0.42099999999999999</v>
      </c>
    </row>
    <row r="5283" spans="1:19" x14ac:dyDescent="0.3">
      <c r="A5283">
        <v>180</v>
      </c>
      <c r="B5283">
        <v>-6.4000000000000001E-2</v>
      </c>
      <c r="C5283">
        <v>-1.0940000000000001</v>
      </c>
      <c r="D5283">
        <v>-2.0569999999999999</v>
      </c>
      <c r="E5283">
        <v>-2.948</v>
      </c>
      <c r="F5283">
        <v>-3.1469999999999998</v>
      </c>
      <c r="G5283">
        <v>4.5999999999999996</v>
      </c>
      <c r="H5283">
        <v>-0.01</v>
      </c>
      <c r="I5283">
        <v>4</v>
      </c>
      <c r="J5283">
        <v>-0.11600000000000001</v>
      </c>
      <c r="K5283">
        <v>-1.1140000000000001</v>
      </c>
      <c r="L5283">
        <v>-2.11</v>
      </c>
      <c r="M5283">
        <v>-2.968</v>
      </c>
      <c r="N5283">
        <v>-3.1890000000000001</v>
      </c>
      <c r="O5283">
        <v>1.216</v>
      </c>
      <c r="P5283">
        <v>1.2250000000000001</v>
      </c>
      <c r="Q5283">
        <v>1.2190000000000001</v>
      </c>
      <c r="R5283">
        <v>1.038</v>
      </c>
      <c r="S5283">
        <v>0.41899999999999998</v>
      </c>
    </row>
    <row r="5284" spans="1:19" x14ac:dyDescent="0.3">
      <c r="A5284">
        <v>240</v>
      </c>
      <c r="B5284">
        <v>-6.4000000000000001E-2</v>
      </c>
      <c r="C5284">
        <v>-1.0940000000000001</v>
      </c>
      <c r="D5284">
        <v>-2.0569999999999999</v>
      </c>
      <c r="E5284">
        <v>-2.948</v>
      </c>
      <c r="F5284">
        <v>-3.1469999999999998</v>
      </c>
      <c r="G5284">
        <v>4.5999999999999996</v>
      </c>
      <c r="H5284">
        <v>-0.01</v>
      </c>
      <c r="I5284">
        <v>4</v>
      </c>
      <c r="J5284">
        <v>-0.113</v>
      </c>
      <c r="K5284">
        <v>-1.111</v>
      </c>
      <c r="L5284">
        <v>-2.105</v>
      </c>
      <c r="M5284">
        <v>-2.9750000000000001</v>
      </c>
      <c r="N5284">
        <v>-3.1829999999999998</v>
      </c>
      <c r="O5284">
        <v>1.21</v>
      </c>
      <c r="P5284">
        <v>1.21</v>
      </c>
      <c r="Q5284">
        <v>1.2</v>
      </c>
      <c r="R5284">
        <v>1.0509999999999999</v>
      </c>
      <c r="S5284">
        <v>0.41699999999999998</v>
      </c>
    </row>
    <row r="5285" spans="1:19" x14ac:dyDescent="0.3">
      <c r="A5285">
        <v>300</v>
      </c>
      <c r="B5285">
        <v>-6.4000000000000001E-2</v>
      </c>
      <c r="C5285">
        <v>-1.0940000000000001</v>
      </c>
      <c r="D5285">
        <v>-2.0569999999999999</v>
      </c>
      <c r="E5285">
        <v>-2.948</v>
      </c>
      <c r="F5285">
        <v>-3.1469999999999998</v>
      </c>
      <c r="G5285">
        <v>4.5999999999999996</v>
      </c>
      <c r="H5285">
        <v>-0.01</v>
      </c>
      <c r="I5285">
        <v>4</v>
      </c>
      <c r="J5285">
        <v>-0.11600000000000001</v>
      </c>
      <c r="K5285">
        <v>-1.1120000000000001</v>
      </c>
      <c r="L5285">
        <v>-2.1070000000000002</v>
      </c>
      <c r="M5285">
        <v>-2.972</v>
      </c>
      <c r="N5285">
        <v>-3.1760000000000002</v>
      </c>
      <c r="O5285">
        <v>1.212</v>
      </c>
      <c r="P5285">
        <v>1.2190000000000001</v>
      </c>
      <c r="Q5285">
        <v>1.2050000000000001</v>
      </c>
      <c r="R5285">
        <v>1.036</v>
      </c>
      <c r="S5285">
        <v>0.41499999999999998</v>
      </c>
    </row>
    <row r="5286" spans="1:19" x14ac:dyDescent="0.3">
      <c r="A5286">
        <v>360</v>
      </c>
      <c r="B5286">
        <v>-6.4000000000000001E-2</v>
      </c>
      <c r="C5286">
        <v>-1.0940000000000001</v>
      </c>
      <c r="D5286">
        <v>-2.0569999999999999</v>
      </c>
      <c r="E5286">
        <v>-2.948</v>
      </c>
      <c r="F5286">
        <v>-3.1469999999999998</v>
      </c>
      <c r="G5286">
        <v>4.5999999999999996</v>
      </c>
      <c r="H5286">
        <v>-0.01</v>
      </c>
      <c r="I5286">
        <v>4</v>
      </c>
      <c r="J5286">
        <v>-0.11600000000000001</v>
      </c>
      <c r="K5286">
        <v>-1.1120000000000001</v>
      </c>
      <c r="L5286">
        <v>-2.109</v>
      </c>
      <c r="M5286">
        <v>-2.968</v>
      </c>
      <c r="N5286">
        <v>-3.17</v>
      </c>
      <c r="O5286">
        <v>1.2090000000000001</v>
      </c>
      <c r="P5286">
        <v>1.2150000000000001</v>
      </c>
      <c r="Q5286">
        <v>1.2130000000000001</v>
      </c>
      <c r="R5286">
        <v>1.016</v>
      </c>
      <c r="S5286">
        <v>0.41299999999999998</v>
      </c>
    </row>
    <row r="5287" spans="1:19" x14ac:dyDescent="0.3">
      <c r="A5287">
        <v>420</v>
      </c>
      <c r="B5287">
        <v>-6.4000000000000001E-2</v>
      </c>
      <c r="C5287">
        <v>-1.0940000000000001</v>
      </c>
      <c r="D5287">
        <v>-2.0569999999999999</v>
      </c>
      <c r="E5287">
        <v>-2.948</v>
      </c>
      <c r="F5287">
        <v>-3.1469999999999998</v>
      </c>
      <c r="G5287">
        <v>4.5999999999999996</v>
      </c>
      <c r="H5287">
        <v>-0.01</v>
      </c>
      <c r="I5287">
        <v>4</v>
      </c>
      <c r="J5287">
        <v>-0.11799999999999999</v>
      </c>
      <c r="K5287">
        <v>-1.1120000000000001</v>
      </c>
      <c r="L5287">
        <v>-2.109</v>
      </c>
      <c r="M5287">
        <v>-2.9630000000000001</v>
      </c>
      <c r="N5287">
        <v>-3.1640000000000001</v>
      </c>
      <c r="O5287">
        <v>1.2090000000000001</v>
      </c>
      <c r="P5287">
        <v>1.214</v>
      </c>
      <c r="Q5287">
        <v>1.2110000000000001</v>
      </c>
      <c r="R5287">
        <v>1.004</v>
      </c>
      <c r="S5287">
        <v>0.41099999999999998</v>
      </c>
    </row>
    <row r="5288" spans="1:19" x14ac:dyDescent="0.3">
      <c r="A5288">
        <v>480</v>
      </c>
      <c r="B5288">
        <v>-6.4000000000000001E-2</v>
      </c>
      <c r="C5288">
        <v>-1.0940000000000001</v>
      </c>
      <c r="D5288">
        <v>-2.0569999999999999</v>
      </c>
      <c r="E5288">
        <v>-2.948</v>
      </c>
      <c r="F5288">
        <v>-3.1469999999999998</v>
      </c>
      <c r="G5288">
        <v>4.5999999999999996</v>
      </c>
      <c r="H5288">
        <v>-0.01</v>
      </c>
      <c r="I5288">
        <v>4</v>
      </c>
      <c r="J5288">
        <v>-0.11899999999999999</v>
      </c>
      <c r="K5288">
        <v>-1.113</v>
      </c>
      <c r="L5288">
        <v>-2.1080000000000001</v>
      </c>
      <c r="M5288">
        <v>-2.96</v>
      </c>
      <c r="N5288">
        <v>-3.1579999999999999</v>
      </c>
      <c r="O5288">
        <v>1.208</v>
      </c>
      <c r="P5288">
        <v>1.214</v>
      </c>
      <c r="Q5288">
        <v>1.208</v>
      </c>
      <c r="R5288">
        <v>0.997</v>
      </c>
      <c r="S5288">
        <v>0.40899999999999997</v>
      </c>
    </row>
    <row r="5289" spans="1:19" x14ac:dyDescent="0.3">
      <c r="A5289">
        <v>540</v>
      </c>
      <c r="B5289">
        <v>-6.4000000000000001E-2</v>
      </c>
      <c r="C5289">
        <v>-1.0940000000000001</v>
      </c>
      <c r="D5289">
        <v>-2.0569999999999999</v>
      </c>
      <c r="E5289">
        <v>-2.948</v>
      </c>
      <c r="F5289">
        <v>-3.1469999999999998</v>
      </c>
      <c r="G5289">
        <v>4.5999999999999996</v>
      </c>
      <c r="H5289">
        <v>-0.01</v>
      </c>
      <c r="I5289">
        <v>4</v>
      </c>
      <c r="J5289">
        <v>-0.12</v>
      </c>
      <c r="K5289">
        <v>-1.113</v>
      </c>
      <c r="L5289">
        <v>-2.1070000000000002</v>
      </c>
      <c r="M5289">
        <v>-2.9569999999999999</v>
      </c>
      <c r="N5289">
        <v>-3.153</v>
      </c>
      <c r="O5289">
        <v>1.2070000000000001</v>
      </c>
      <c r="P5289">
        <v>1.214</v>
      </c>
      <c r="Q5289">
        <v>1.208</v>
      </c>
      <c r="R5289">
        <v>0.99099999999999999</v>
      </c>
      <c r="S5289">
        <v>0.40699999999999997</v>
      </c>
    </row>
    <row r="5290" spans="1:19" x14ac:dyDescent="0.3">
      <c r="A5290">
        <v>600</v>
      </c>
      <c r="B5290">
        <v>-6.4000000000000001E-2</v>
      </c>
      <c r="C5290">
        <v>-1.0940000000000001</v>
      </c>
      <c r="D5290">
        <v>-2.0569999999999999</v>
      </c>
      <c r="E5290">
        <v>-2.948</v>
      </c>
      <c r="F5290">
        <v>-3.1469999999999998</v>
      </c>
      <c r="G5290">
        <v>4.5999999999999996</v>
      </c>
      <c r="H5290">
        <v>-0.01</v>
      </c>
      <c r="I5290">
        <v>4</v>
      </c>
      <c r="J5290">
        <v>-0.121</v>
      </c>
      <c r="K5290">
        <v>-1.113</v>
      </c>
      <c r="L5290">
        <v>-2.1080000000000001</v>
      </c>
      <c r="M5290">
        <v>-2.9529999999999998</v>
      </c>
      <c r="N5290">
        <v>-3.1469999999999998</v>
      </c>
      <c r="O5290">
        <v>1.206</v>
      </c>
      <c r="P5290">
        <v>1.2130000000000001</v>
      </c>
      <c r="Q5290">
        <v>1.2090000000000001</v>
      </c>
      <c r="R5290">
        <v>0.98599999999999999</v>
      </c>
      <c r="S5290">
        <v>0.40500000000000003</v>
      </c>
    </row>
    <row r="5292" spans="1:19" x14ac:dyDescent="0.3">
      <c r="A5292" t="s">
        <v>0</v>
      </c>
      <c r="B5292" t="s">
        <v>408</v>
      </c>
    </row>
    <row r="5293" spans="1:19" x14ac:dyDescent="0.3">
      <c r="A5293">
        <v>0</v>
      </c>
      <c r="B5293">
        <v>-6.5000000000000002E-2</v>
      </c>
      <c r="C5293">
        <v>-1.095</v>
      </c>
      <c r="D5293">
        <v>-2.0569999999999999</v>
      </c>
      <c r="E5293">
        <v>-2.944</v>
      </c>
      <c r="F5293">
        <v>-3.137</v>
      </c>
      <c r="G5293">
        <v>4.5999999999999996</v>
      </c>
      <c r="H5293">
        <v>-0.01</v>
      </c>
      <c r="I5293">
        <v>4</v>
      </c>
      <c r="J5293">
        <v>-0.108</v>
      </c>
      <c r="K5293">
        <v>-1.1080000000000001</v>
      </c>
      <c r="L5293">
        <v>-2.105</v>
      </c>
      <c r="M5293">
        <v>-2.9609999999999999</v>
      </c>
      <c r="N5293">
        <v>-3.22</v>
      </c>
      <c r="O5293">
        <v>1.212</v>
      </c>
      <c r="P5293">
        <v>1.212</v>
      </c>
      <c r="Q5293">
        <v>1.2070000000000001</v>
      </c>
      <c r="R5293">
        <v>1.0129999999999999</v>
      </c>
      <c r="S5293">
        <v>0.49399999999999999</v>
      </c>
    </row>
    <row r="5294" spans="1:19" x14ac:dyDescent="0.3">
      <c r="A5294">
        <v>60</v>
      </c>
      <c r="B5294">
        <v>-6.5000000000000002E-2</v>
      </c>
      <c r="C5294">
        <v>-1.095</v>
      </c>
      <c r="D5294">
        <v>-2.0569999999999999</v>
      </c>
      <c r="E5294">
        <v>-2.944</v>
      </c>
      <c r="F5294">
        <v>-3.137</v>
      </c>
      <c r="G5294">
        <v>4.5999999999999996</v>
      </c>
      <c r="H5294">
        <v>-0.01</v>
      </c>
      <c r="I5294">
        <v>4</v>
      </c>
      <c r="J5294">
        <v>-0.105</v>
      </c>
      <c r="K5294">
        <v>-1.109</v>
      </c>
      <c r="L5294">
        <v>-2.1150000000000002</v>
      </c>
      <c r="M5294">
        <v>-2.972</v>
      </c>
      <c r="N5294">
        <v>-3.19</v>
      </c>
      <c r="O5294">
        <v>1.204</v>
      </c>
      <c r="P5294">
        <v>1.2190000000000001</v>
      </c>
      <c r="Q5294">
        <v>1.24</v>
      </c>
      <c r="R5294">
        <v>1.056</v>
      </c>
      <c r="S5294">
        <v>0.41899999999999998</v>
      </c>
    </row>
    <row r="5295" spans="1:19" x14ac:dyDescent="0.3">
      <c r="A5295">
        <v>120</v>
      </c>
      <c r="B5295">
        <v>-6.5000000000000002E-2</v>
      </c>
      <c r="C5295">
        <v>-1.095</v>
      </c>
      <c r="D5295">
        <v>-2.0569999999999999</v>
      </c>
      <c r="E5295">
        <v>-2.944</v>
      </c>
      <c r="F5295">
        <v>-3.137</v>
      </c>
      <c r="G5295">
        <v>4.5999999999999996</v>
      </c>
      <c r="H5295">
        <v>-0.01</v>
      </c>
      <c r="I5295">
        <v>4</v>
      </c>
      <c r="J5295">
        <v>-0.11</v>
      </c>
      <c r="K5295">
        <v>-1.107</v>
      </c>
      <c r="L5295">
        <v>-2.1030000000000002</v>
      </c>
      <c r="M5295">
        <v>-2.952</v>
      </c>
      <c r="N5295">
        <v>-3.1840000000000002</v>
      </c>
      <c r="O5295">
        <v>1.2090000000000001</v>
      </c>
      <c r="P5295">
        <v>1.208</v>
      </c>
      <c r="Q5295">
        <v>1.1950000000000001</v>
      </c>
      <c r="R5295">
        <v>0.996</v>
      </c>
      <c r="S5295">
        <v>0.41799999999999998</v>
      </c>
    </row>
    <row r="5296" spans="1:19" x14ac:dyDescent="0.3">
      <c r="A5296">
        <v>180</v>
      </c>
      <c r="B5296">
        <v>-6.5000000000000002E-2</v>
      </c>
      <c r="C5296">
        <v>-1.095</v>
      </c>
      <c r="D5296">
        <v>-2.0569999999999999</v>
      </c>
      <c r="E5296">
        <v>-2.944</v>
      </c>
      <c r="F5296">
        <v>-3.137</v>
      </c>
      <c r="G5296">
        <v>4.5999999999999996</v>
      </c>
      <c r="H5296">
        <v>-0.01</v>
      </c>
      <c r="I5296">
        <v>4</v>
      </c>
      <c r="J5296">
        <v>-0.11600000000000001</v>
      </c>
      <c r="K5296">
        <v>-1.113</v>
      </c>
      <c r="L5296">
        <v>-2.11</v>
      </c>
      <c r="M5296">
        <v>-2.964</v>
      </c>
      <c r="N5296">
        <v>-3.1779999999999999</v>
      </c>
      <c r="O5296">
        <v>1.216</v>
      </c>
      <c r="P5296">
        <v>1.2250000000000001</v>
      </c>
      <c r="Q5296">
        <v>1.2190000000000001</v>
      </c>
      <c r="R5296">
        <v>1.034</v>
      </c>
      <c r="S5296">
        <v>0.41499999999999998</v>
      </c>
    </row>
    <row r="5297" spans="1:19" x14ac:dyDescent="0.3">
      <c r="A5297">
        <v>240</v>
      </c>
      <c r="B5297">
        <v>-6.5000000000000002E-2</v>
      </c>
      <c r="C5297">
        <v>-1.095</v>
      </c>
      <c r="D5297">
        <v>-2.0569999999999999</v>
      </c>
      <c r="E5297">
        <v>-2.944</v>
      </c>
      <c r="F5297">
        <v>-3.137</v>
      </c>
      <c r="G5297">
        <v>4.5999999999999996</v>
      </c>
      <c r="H5297">
        <v>-0.01</v>
      </c>
      <c r="I5297">
        <v>4</v>
      </c>
      <c r="J5297">
        <v>-0.113</v>
      </c>
      <c r="K5297">
        <v>-1.1100000000000001</v>
      </c>
      <c r="L5297">
        <v>-2.105</v>
      </c>
      <c r="M5297">
        <v>-2.97</v>
      </c>
      <c r="N5297">
        <v>-3.1720000000000002</v>
      </c>
      <c r="O5297">
        <v>1.2090000000000001</v>
      </c>
      <c r="P5297">
        <v>1.21</v>
      </c>
      <c r="Q5297">
        <v>1.1990000000000001</v>
      </c>
      <c r="R5297">
        <v>1.044</v>
      </c>
      <c r="S5297">
        <v>0.41299999999999998</v>
      </c>
    </row>
    <row r="5298" spans="1:19" x14ac:dyDescent="0.3">
      <c r="A5298">
        <v>300</v>
      </c>
      <c r="B5298">
        <v>-6.5000000000000002E-2</v>
      </c>
      <c r="C5298">
        <v>-1.095</v>
      </c>
      <c r="D5298">
        <v>-2.0569999999999999</v>
      </c>
      <c r="E5298">
        <v>-2.944</v>
      </c>
      <c r="F5298">
        <v>-3.137</v>
      </c>
      <c r="G5298">
        <v>4.5999999999999996</v>
      </c>
      <c r="H5298">
        <v>-0.01</v>
      </c>
      <c r="I5298">
        <v>4</v>
      </c>
      <c r="J5298">
        <v>-0.11600000000000001</v>
      </c>
      <c r="K5298">
        <v>-1.1120000000000001</v>
      </c>
      <c r="L5298">
        <v>-2.1070000000000002</v>
      </c>
      <c r="M5298">
        <v>-2.9670000000000001</v>
      </c>
      <c r="N5298">
        <v>-3.165</v>
      </c>
      <c r="O5298">
        <v>1.212</v>
      </c>
      <c r="P5298">
        <v>1.2190000000000001</v>
      </c>
      <c r="Q5298">
        <v>1.206</v>
      </c>
      <c r="R5298">
        <v>1.0269999999999999</v>
      </c>
      <c r="S5298">
        <v>0.41099999999999998</v>
      </c>
    </row>
    <row r="5299" spans="1:19" x14ac:dyDescent="0.3">
      <c r="A5299">
        <v>360</v>
      </c>
      <c r="B5299">
        <v>-6.5000000000000002E-2</v>
      </c>
      <c r="C5299">
        <v>-1.095</v>
      </c>
      <c r="D5299">
        <v>-2.0569999999999999</v>
      </c>
      <c r="E5299">
        <v>-2.944</v>
      </c>
      <c r="F5299">
        <v>-3.137</v>
      </c>
      <c r="G5299">
        <v>4.5999999999999996</v>
      </c>
      <c r="H5299">
        <v>-0.01</v>
      </c>
      <c r="I5299">
        <v>4</v>
      </c>
      <c r="J5299">
        <v>-0.11600000000000001</v>
      </c>
      <c r="K5299">
        <v>-1.1120000000000001</v>
      </c>
      <c r="L5299">
        <v>-2.109</v>
      </c>
      <c r="M5299">
        <v>-2.9609999999999999</v>
      </c>
      <c r="N5299">
        <v>-3.1589999999999998</v>
      </c>
      <c r="O5299">
        <v>1.2090000000000001</v>
      </c>
      <c r="P5299">
        <v>1.2150000000000001</v>
      </c>
      <c r="Q5299">
        <v>1.2130000000000001</v>
      </c>
      <c r="R5299">
        <v>1.0069999999999999</v>
      </c>
      <c r="S5299">
        <v>0.40899999999999997</v>
      </c>
    </row>
    <row r="5300" spans="1:19" x14ac:dyDescent="0.3">
      <c r="A5300">
        <v>420</v>
      </c>
      <c r="B5300">
        <v>-6.5000000000000002E-2</v>
      </c>
      <c r="C5300">
        <v>-1.095</v>
      </c>
      <c r="D5300">
        <v>-2.0569999999999999</v>
      </c>
      <c r="E5300">
        <v>-2.944</v>
      </c>
      <c r="F5300">
        <v>-3.137</v>
      </c>
      <c r="G5300">
        <v>4.5999999999999996</v>
      </c>
      <c r="H5300">
        <v>-0.01</v>
      </c>
      <c r="I5300">
        <v>4</v>
      </c>
      <c r="J5300">
        <v>-0.11700000000000001</v>
      </c>
      <c r="K5300">
        <v>-1.111</v>
      </c>
      <c r="L5300">
        <v>-2.1080000000000001</v>
      </c>
      <c r="M5300">
        <v>-2.9569999999999999</v>
      </c>
      <c r="N5300">
        <v>-3.1539999999999999</v>
      </c>
      <c r="O5300">
        <v>1.208</v>
      </c>
      <c r="P5300">
        <v>1.214</v>
      </c>
      <c r="Q5300">
        <v>1.2110000000000001</v>
      </c>
      <c r="R5300">
        <v>0.996</v>
      </c>
      <c r="S5300">
        <v>0.40799999999999997</v>
      </c>
    </row>
    <row r="5301" spans="1:19" x14ac:dyDescent="0.3">
      <c r="A5301">
        <v>480</v>
      </c>
      <c r="B5301">
        <v>-6.5000000000000002E-2</v>
      </c>
      <c r="C5301">
        <v>-1.095</v>
      </c>
      <c r="D5301">
        <v>-2.0569999999999999</v>
      </c>
      <c r="E5301">
        <v>-2.944</v>
      </c>
      <c r="F5301">
        <v>-3.137</v>
      </c>
      <c r="G5301">
        <v>4.5999999999999996</v>
      </c>
      <c r="H5301">
        <v>-0.01</v>
      </c>
      <c r="I5301">
        <v>4</v>
      </c>
      <c r="J5301">
        <v>-0.11899999999999999</v>
      </c>
      <c r="K5301">
        <v>-1.1120000000000001</v>
      </c>
      <c r="L5301">
        <v>-2.1070000000000002</v>
      </c>
      <c r="M5301">
        <v>-2.9540000000000002</v>
      </c>
      <c r="N5301">
        <v>-3.1480000000000001</v>
      </c>
      <c r="O5301">
        <v>1.208</v>
      </c>
      <c r="P5301">
        <v>1.214</v>
      </c>
      <c r="Q5301">
        <v>1.208</v>
      </c>
      <c r="R5301">
        <v>0.98899999999999999</v>
      </c>
      <c r="S5301">
        <v>0.40600000000000003</v>
      </c>
    </row>
    <row r="5302" spans="1:19" x14ac:dyDescent="0.3">
      <c r="A5302">
        <v>540</v>
      </c>
      <c r="B5302">
        <v>-6.5000000000000002E-2</v>
      </c>
      <c r="C5302">
        <v>-1.095</v>
      </c>
      <c r="D5302">
        <v>-2.0569999999999999</v>
      </c>
      <c r="E5302">
        <v>-2.944</v>
      </c>
      <c r="F5302">
        <v>-3.137</v>
      </c>
      <c r="G5302">
        <v>4.5999999999999996</v>
      </c>
      <c r="H5302">
        <v>-0.01</v>
      </c>
      <c r="I5302">
        <v>4</v>
      </c>
      <c r="J5302">
        <v>-0.12</v>
      </c>
      <c r="K5302">
        <v>-1.113</v>
      </c>
      <c r="L5302">
        <v>-2.1070000000000002</v>
      </c>
      <c r="M5302">
        <v>-2.95</v>
      </c>
      <c r="N5302">
        <v>-3.1419999999999999</v>
      </c>
      <c r="O5302">
        <v>1.2070000000000001</v>
      </c>
      <c r="P5302">
        <v>1.214</v>
      </c>
      <c r="Q5302">
        <v>1.208</v>
      </c>
      <c r="R5302">
        <v>0.98399999999999999</v>
      </c>
      <c r="S5302">
        <v>0.40400000000000003</v>
      </c>
    </row>
    <row r="5303" spans="1:19" x14ac:dyDescent="0.3">
      <c r="A5303">
        <v>600</v>
      </c>
      <c r="B5303">
        <v>-6.5000000000000002E-2</v>
      </c>
      <c r="C5303">
        <v>-1.095</v>
      </c>
      <c r="D5303">
        <v>-2.0569999999999999</v>
      </c>
      <c r="E5303">
        <v>-2.944</v>
      </c>
      <c r="F5303">
        <v>-3.137</v>
      </c>
      <c r="G5303">
        <v>4.5999999999999996</v>
      </c>
      <c r="H5303">
        <v>-0.01</v>
      </c>
      <c r="I5303">
        <v>4</v>
      </c>
      <c r="J5303">
        <v>-0.121</v>
      </c>
      <c r="K5303">
        <v>-1.113</v>
      </c>
      <c r="L5303">
        <v>-2.1070000000000002</v>
      </c>
      <c r="M5303">
        <v>-2.9470000000000001</v>
      </c>
      <c r="N5303">
        <v>-3.137</v>
      </c>
      <c r="O5303">
        <v>1.206</v>
      </c>
      <c r="P5303">
        <v>1.2130000000000001</v>
      </c>
      <c r="Q5303">
        <v>1.2090000000000001</v>
      </c>
      <c r="R5303">
        <v>0.97899999999999998</v>
      </c>
      <c r="S5303">
        <v>0.40200000000000002</v>
      </c>
    </row>
    <row r="5305" spans="1:19" x14ac:dyDescent="0.3">
      <c r="A5305" t="s">
        <v>0</v>
      </c>
      <c r="B5305" t="s">
        <v>409</v>
      </c>
    </row>
    <row r="5306" spans="1:19" x14ac:dyDescent="0.3">
      <c r="A5306">
        <v>0</v>
      </c>
      <c r="B5306">
        <v>-6.5000000000000002E-2</v>
      </c>
      <c r="C5306">
        <v>-1.095</v>
      </c>
      <c r="D5306">
        <v>-2.0569999999999999</v>
      </c>
      <c r="E5306">
        <v>-2.94</v>
      </c>
      <c r="F5306">
        <v>-3.1269999999999998</v>
      </c>
      <c r="G5306">
        <v>4.5999999999999996</v>
      </c>
      <c r="H5306">
        <v>-0.01</v>
      </c>
      <c r="I5306">
        <v>4</v>
      </c>
      <c r="J5306">
        <v>-0.108</v>
      </c>
      <c r="K5306">
        <v>-1.1080000000000001</v>
      </c>
      <c r="L5306">
        <v>-2.105</v>
      </c>
      <c r="M5306">
        <v>-2.9569999999999999</v>
      </c>
      <c r="N5306">
        <v>-3.21</v>
      </c>
      <c r="O5306">
        <v>1.212</v>
      </c>
      <c r="P5306">
        <v>1.212</v>
      </c>
      <c r="Q5306">
        <v>1.2070000000000001</v>
      </c>
      <c r="R5306">
        <v>1.0069999999999999</v>
      </c>
      <c r="S5306">
        <v>0.49</v>
      </c>
    </row>
    <row r="5307" spans="1:19" x14ac:dyDescent="0.3">
      <c r="A5307">
        <v>60</v>
      </c>
      <c r="B5307">
        <v>-6.5000000000000002E-2</v>
      </c>
      <c r="C5307">
        <v>-1.095</v>
      </c>
      <c r="D5307">
        <v>-2.0569999999999999</v>
      </c>
      <c r="E5307">
        <v>-2.94</v>
      </c>
      <c r="F5307">
        <v>-3.1269999999999998</v>
      </c>
      <c r="G5307">
        <v>4.5999999999999996</v>
      </c>
      <c r="H5307">
        <v>-0.01</v>
      </c>
      <c r="I5307">
        <v>4</v>
      </c>
      <c r="J5307">
        <v>-0.105</v>
      </c>
      <c r="K5307">
        <v>-1.109</v>
      </c>
      <c r="L5307">
        <v>-2.1139999999999999</v>
      </c>
      <c r="M5307">
        <v>-2.9670000000000001</v>
      </c>
      <c r="N5307">
        <v>-3.18</v>
      </c>
      <c r="O5307">
        <v>1.204</v>
      </c>
      <c r="P5307">
        <v>1.2190000000000001</v>
      </c>
      <c r="Q5307">
        <v>1.2390000000000001</v>
      </c>
      <c r="R5307">
        <v>1.0489999999999999</v>
      </c>
      <c r="S5307">
        <v>0.41599999999999998</v>
      </c>
    </row>
    <row r="5308" spans="1:19" x14ac:dyDescent="0.3">
      <c r="A5308">
        <v>120</v>
      </c>
      <c r="B5308">
        <v>-6.5000000000000002E-2</v>
      </c>
      <c r="C5308">
        <v>-1.095</v>
      </c>
      <c r="D5308">
        <v>-2.0569999999999999</v>
      </c>
      <c r="E5308">
        <v>-2.94</v>
      </c>
      <c r="F5308">
        <v>-3.1269999999999998</v>
      </c>
      <c r="G5308">
        <v>4.5999999999999996</v>
      </c>
      <c r="H5308">
        <v>-0.01</v>
      </c>
      <c r="I5308">
        <v>4</v>
      </c>
      <c r="J5308">
        <v>-0.11</v>
      </c>
      <c r="K5308">
        <v>-1.107</v>
      </c>
      <c r="L5308">
        <v>-2.1030000000000002</v>
      </c>
      <c r="M5308">
        <v>-2.948</v>
      </c>
      <c r="N5308">
        <v>-3.1739999999999999</v>
      </c>
      <c r="O5308">
        <v>1.2090000000000001</v>
      </c>
      <c r="P5308">
        <v>1.208</v>
      </c>
      <c r="Q5308">
        <v>1.1950000000000001</v>
      </c>
      <c r="R5308">
        <v>0.99099999999999999</v>
      </c>
      <c r="S5308">
        <v>0.41399999999999998</v>
      </c>
    </row>
    <row r="5309" spans="1:19" x14ac:dyDescent="0.3">
      <c r="A5309">
        <v>180</v>
      </c>
      <c r="B5309">
        <v>-6.5000000000000002E-2</v>
      </c>
      <c r="C5309">
        <v>-1.095</v>
      </c>
      <c r="D5309">
        <v>-2.0569999999999999</v>
      </c>
      <c r="E5309">
        <v>-2.94</v>
      </c>
      <c r="F5309">
        <v>-3.1269999999999998</v>
      </c>
      <c r="G5309">
        <v>4.5999999999999996</v>
      </c>
      <c r="H5309">
        <v>-0.01</v>
      </c>
      <c r="I5309">
        <v>4</v>
      </c>
      <c r="J5309">
        <v>-0.115</v>
      </c>
      <c r="K5309">
        <v>-1.113</v>
      </c>
      <c r="L5309">
        <v>-2.11</v>
      </c>
      <c r="M5309">
        <v>-2.96</v>
      </c>
      <c r="N5309">
        <v>-3.1680000000000001</v>
      </c>
      <c r="O5309">
        <v>1.2150000000000001</v>
      </c>
      <c r="P5309">
        <v>1.2250000000000001</v>
      </c>
      <c r="Q5309">
        <v>1.218</v>
      </c>
      <c r="R5309">
        <v>1.0289999999999999</v>
      </c>
      <c r="S5309">
        <v>0.41199999999999998</v>
      </c>
    </row>
    <row r="5310" spans="1:19" x14ac:dyDescent="0.3">
      <c r="A5310">
        <v>240</v>
      </c>
      <c r="B5310">
        <v>-6.5000000000000002E-2</v>
      </c>
      <c r="C5310">
        <v>-1.095</v>
      </c>
      <c r="D5310">
        <v>-2.0569999999999999</v>
      </c>
      <c r="E5310">
        <v>-2.94</v>
      </c>
      <c r="F5310">
        <v>-3.1269999999999998</v>
      </c>
      <c r="G5310">
        <v>4.5999999999999996</v>
      </c>
      <c r="H5310">
        <v>-0.01</v>
      </c>
      <c r="I5310">
        <v>4</v>
      </c>
      <c r="J5310">
        <v>-0.113</v>
      </c>
      <c r="K5310">
        <v>-1.1100000000000001</v>
      </c>
      <c r="L5310">
        <v>-2.105</v>
      </c>
      <c r="M5310">
        <v>-2.9649999999999999</v>
      </c>
      <c r="N5310">
        <v>-3.1629999999999998</v>
      </c>
      <c r="O5310">
        <v>1.2090000000000001</v>
      </c>
      <c r="P5310">
        <v>1.21</v>
      </c>
      <c r="Q5310">
        <v>1.1990000000000001</v>
      </c>
      <c r="R5310">
        <v>1.0389999999999999</v>
      </c>
      <c r="S5310">
        <v>0.41</v>
      </c>
    </row>
    <row r="5311" spans="1:19" x14ac:dyDescent="0.3">
      <c r="A5311">
        <v>300</v>
      </c>
      <c r="B5311">
        <v>-6.5000000000000002E-2</v>
      </c>
      <c r="C5311">
        <v>-1.095</v>
      </c>
      <c r="D5311">
        <v>-2.0569999999999999</v>
      </c>
      <c r="E5311">
        <v>-2.94</v>
      </c>
      <c r="F5311">
        <v>-3.1269999999999998</v>
      </c>
      <c r="G5311">
        <v>4.5999999999999996</v>
      </c>
      <c r="H5311">
        <v>-0.01</v>
      </c>
      <c r="I5311">
        <v>4</v>
      </c>
      <c r="J5311">
        <v>-0.11600000000000001</v>
      </c>
      <c r="K5311">
        <v>-1.1120000000000001</v>
      </c>
      <c r="L5311">
        <v>-2.1059999999999999</v>
      </c>
      <c r="M5311">
        <v>-2.9609999999999999</v>
      </c>
      <c r="N5311">
        <v>-3.1549999999999998</v>
      </c>
      <c r="O5311">
        <v>1.212</v>
      </c>
      <c r="P5311">
        <v>1.2190000000000001</v>
      </c>
      <c r="Q5311">
        <v>1.2050000000000001</v>
      </c>
      <c r="R5311">
        <v>1.02</v>
      </c>
      <c r="S5311">
        <v>0.40799999999999997</v>
      </c>
    </row>
    <row r="5312" spans="1:19" x14ac:dyDescent="0.3">
      <c r="A5312">
        <v>360</v>
      </c>
      <c r="B5312">
        <v>-6.5000000000000002E-2</v>
      </c>
      <c r="C5312">
        <v>-1.095</v>
      </c>
      <c r="D5312">
        <v>-2.0569999999999999</v>
      </c>
      <c r="E5312">
        <v>-2.94</v>
      </c>
      <c r="F5312">
        <v>-3.1269999999999998</v>
      </c>
      <c r="G5312">
        <v>4.5999999999999996</v>
      </c>
      <c r="H5312">
        <v>-0.01</v>
      </c>
      <c r="I5312">
        <v>4</v>
      </c>
      <c r="J5312">
        <v>-0.11600000000000001</v>
      </c>
      <c r="K5312">
        <v>-1.1120000000000001</v>
      </c>
      <c r="L5312">
        <v>-2.1080000000000001</v>
      </c>
      <c r="M5312">
        <v>-2.956</v>
      </c>
      <c r="N5312">
        <v>-3.149</v>
      </c>
      <c r="O5312">
        <v>1.2090000000000001</v>
      </c>
      <c r="P5312">
        <v>1.2150000000000001</v>
      </c>
      <c r="Q5312">
        <v>1.2130000000000001</v>
      </c>
      <c r="R5312">
        <v>1</v>
      </c>
      <c r="S5312">
        <v>0.40600000000000003</v>
      </c>
    </row>
    <row r="5313" spans="1:19" x14ac:dyDescent="0.3">
      <c r="A5313">
        <v>420</v>
      </c>
      <c r="B5313">
        <v>-6.5000000000000002E-2</v>
      </c>
      <c r="C5313">
        <v>-1.095</v>
      </c>
      <c r="D5313">
        <v>-2.0569999999999999</v>
      </c>
      <c r="E5313">
        <v>-2.94</v>
      </c>
      <c r="F5313">
        <v>-3.1269999999999998</v>
      </c>
      <c r="G5313">
        <v>4.5999999999999996</v>
      </c>
      <c r="H5313">
        <v>-0.01</v>
      </c>
      <c r="I5313">
        <v>4</v>
      </c>
      <c r="J5313">
        <v>-0.11700000000000001</v>
      </c>
      <c r="K5313">
        <v>-1.111</v>
      </c>
      <c r="L5313">
        <v>-2.1080000000000001</v>
      </c>
      <c r="M5313">
        <v>-2.952</v>
      </c>
      <c r="N5313">
        <v>-3.1440000000000001</v>
      </c>
      <c r="O5313">
        <v>1.208</v>
      </c>
      <c r="P5313">
        <v>1.214</v>
      </c>
      <c r="Q5313">
        <v>1.21</v>
      </c>
      <c r="R5313">
        <v>0.98899999999999999</v>
      </c>
      <c r="S5313">
        <v>0.40400000000000003</v>
      </c>
    </row>
    <row r="5314" spans="1:19" x14ac:dyDescent="0.3">
      <c r="A5314">
        <v>480</v>
      </c>
      <c r="B5314">
        <v>-6.5000000000000002E-2</v>
      </c>
      <c r="C5314">
        <v>-1.095</v>
      </c>
      <c r="D5314">
        <v>-2.0569999999999999</v>
      </c>
      <c r="E5314">
        <v>-2.94</v>
      </c>
      <c r="F5314">
        <v>-3.1269999999999998</v>
      </c>
      <c r="G5314">
        <v>4.5999999999999996</v>
      </c>
      <c r="H5314">
        <v>-0.01</v>
      </c>
      <c r="I5314">
        <v>4</v>
      </c>
      <c r="J5314">
        <v>-0.11899999999999999</v>
      </c>
      <c r="K5314">
        <v>-1.1120000000000001</v>
      </c>
      <c r="L5314">
        <v>-2.1070000000000002</v>
      </c>
      <c r="M5314">
        <v>-2.9489999999999998</v>
      </c>
      <c r="N5314">
        <v>-3.1379999999999999</v>
      </c>
      <c r="O5314">
        <v>1.208</v>
      </c>
      <c r="P5314">
        <v>1.214</v>
      </c>
      <c r="Q5314">
        <v>1.2070000000000001</v>
      </c>
      <c r="R5314">
        <v>0.98299999999999998</v>
      </c>
      <c r="S5314">
        <v>0.40300000000000002</v>
      </c>
    </row>
    <row r="5315" spans="1:19" x14ac:dyDescent="0.3">
      <c r="A5315">
        <v>540</v>
      </c>
      <c r="B5315">
        <v>-6.5000000000000002E-2</v>
      </c>
      <c r="C5315">
        <v>-1.095</v>
      </c>
      <c r="D5315">
        <v>-2.0569999999999999</v>
      </c>
      <c r="E5315">
        <v>-2.94</v>
      </c>
      <c r="F5315">
        <v>-3.1269999999999998</v>
      </c>
      <c r="G5315">
        <v>4.5999999999999996</v>
      </c>
      <c r="H5315">
        <v>-0.01</v>
      </c>
      <c r="I5315">
        <v>4</v>
      </c>
      <c r="J5315">
        <v>-0.12</v>
      </c>
      <c r="K5315">
        <v>-1.113</v>
      </c>
      <c r="L5315">
        <v>-2.1070000000000002</v>
      </c>
      <c r="M5315">
        <v>-2.9460000000000002</v>
      </c>
      <c r="N5315">
        <v>-3.133</v>
      </c>
      <c r="O5315">
        <v>1.206</v>
      </c>
      <c r="P5315">
        <v>1.214</v>
      </c>
      <c r="Q5315">
        <v>1.2070000000000001</v>
      </c>
      <c r="R5315">
        <v>0.97799999999999998</v>
      </c>
      <c r="S5315">
        <v>0.40100000000000002</v>
      </c>
    </row>
    <row r="5316" spans="1:19" x14ac:dyDescent="0.3">
      <c r="A5316">
        <v>600</v>
      </c>
      <c r="B5316">
        <v>-6.5000000000000002E-2</v>
      </c>
      <c r="C5316">
        <v>-1.095</v>
      </c>
      <c r="D5316">
        <v>-2.0569999999999999</v>
      </c>
      <c r="E5316">
        <v>-2.94</v>
      </c>
      <c r="F5316">
        <v>-3.1269999999999998</v>
      </c>
      <c r="G5316">
        <v>4.5999999999999996</v>
      </c>
      <c r="H5316">
        <v>-0.01</v>
      </c>
      <c r="I5316">
        <v>4</v>
      </c>
      <c r="J5316">
        <v>-0.121</v>
      </c>
      <c r="K5316">
        <v>-1.113</v>
      </c>
      <c r="L5316">
        <v>-2.1070000000000002</v>
      </c>
      <c r="M5316">
        <v>-2.9420000000000002</v>
      </c>
      <c r="N5316">
        <v>-3.1269999999999998</v>
      </c>
      <c r="O5316">
        <v>1.206</v>
      </c>
      <c r="P5316">
        <v>1.2130000000000001</v>
      </c>
      <c r="Q5316">
        <v>1.2090000000000001</v>
      </c>
      <c r="R5316">
        <v>0.97299999999999998</v>
      </c>
      <c r="S5316">
        <v>0.39900000000000002</v>
      </c>
    </row>
    <row r="5318" spans="1:19" x14ac:dyDescent="0.3">
      <c r="A5318" t="s">
        <v>0</v>
      </c>
      <c r="B5318" t="s">
        <v>410</v>
      </c>
    </row>
    <row r="5319" spans="1:19" x14ac:dyDescent="0.3">
      <c r="A5319">
        <v>0</v>
      </c>
      <c r="B5319">
        <v>-6.6000000000000003E-2</v>
      </c>
      <c r="C5319">
        <v>-1.095</v>
      </c>
      <c r="D5319">
        <v>-2.0569999999999999</v>
      </c>
      <c r="E5319">
        <v>-2.9359999999999999</v>
      </c>
      <c r="F5319">
        <v>-3.1179999999999999</v>
      </c>
      <c r="G5319">
        <v>4.5999999999999996</v>
      </c>
      <c r="H5319">
        <v>-0.01</v>
      </c>
      <c r="I5319">
        <v>4</v>
      </c>
      <c r="J5319">
        <v>-0.108</v>
      </c>
      <c r="K5319">
        <v>-1.1080000000000001</v>
      </c>
      <c r="L5319">
        <v>-2.1040000000000001</v>
      </c>
      <c r="M5319">
        <v>-2.952</v>
      </c>
      <c r="N5319">
        <v>-3.2</v>
      </c>
      <c r="O5319">
        <v>1.212</v>
      </c>
      <c r="P5319">
        <v>1.212</v>
      </c>
      <c r="Q5319">
        <v>1.206</v>
      </c>
      <c r="R5319">
        <v>1.002</v>
      </c>
      <c r="S5319">
        <v>0.48599999999999999</v>
      </c>
    </row>
    <row r="5320" spans="1:19" x14ac:dyDescent="0.3">
      <c r="A5320">
        <v>60</v>
      </c>
      <c r="B5320">
        <v>-6.6000000000000003E-2</v>
      </c>
      <c r="C5320">
        <v>-1.095</v>
      </c>
      <c r="D5320">
        <v>-2.0569999999999999</v>
      </c>
      <c r="E5320">
        <v>-2.9359999999999999</v>
      </c>
      <c r="F5320">
        <v>-3.1179999999999999</v>
      </c>
      <c r="G5320">
        <v>4.5999999999999996</v>
      </c>
      <c r="H5320">
        <v>-0.01</v>
      </c>
      <c r="I5320">
        <v>4</v>
      </c>
      <c r="J5320">
        <v>-0.105</v>
      </c>
      <c r="K5320">
        <v>-1.109</v>
      </c>
      <c r="L5320">
        <v>-2.1139999999999999</v>
      </c>
      <c r="M5320">
        <v>-2.9620000000000002</v>
      </c>
      <c r="N5320">
        <v>-3.1709999999999998</v>
      </c>
      <c r="O5320">
        <v>1.204</v>
      </c>
      <c r="P5320">
        <v>1.2190000000000001</v>
      </c>
      <c r="Q5320">
        <v>1.2390000000000001</v>
      </c>
      <c r="R5320">
        <v>1.0429999999999999</v>
      </c>
      <c r="S5320">
        <v>0.41299999999999998</v>
      </c>
    </row>
    <row r="5321" spans="1:19" x14ac:dyDescent="0.3">
      <c r="A5321">
        <v>120</v>
      </c>
      <c r="B5321">
        <v>-6.6000000000000003E-2</v>
      </c>
      <c r="C5321">
        <v>-1.095</v>
      </c>
      <c r="D5321">
        <v>-2.0569999999999999</v>
      </c>
      <c r="E5321">
        <v>-2.9359999999999999</v>
      </c>
      <c r="F5321">
        <v>-3.1179999999999999</v>
      </c>
      <c r="G5321">
        <v>4.5999999999999996</v>
      </c>
      <c r="H5321">
        <v>-0.01</v>
      </c>
      <c r="I5321">
        <v>4</v>
      </c>
      <c r="J5321">
        <v>-0.11</v>
      </c>
      <c r="K5321">
        <v>-1.107</v>
      </c>
      <c r="L5321">
        <v>-2.1030000000000002</v>
      </c>
      <c r="M5321">
        <v>-2.9430000000000001</v>
      </c>
      <c r="N5321">
        <v>-3.165</v>
      </c>
      <c r="O5321">
        <v>1.2090000000000001</v>
      </c>
      <c r="P5321">
        <v>1.208</v>
      </c>
      <c r="Q5321">
        <v>1.1950000000000001</v>
      </c>
      <c r="R5321">
        <v>0.98599999999999999</v>
      </c>
      <c r="S5321">
        <v>0.41099999999999998</v>
      </c>
    </row>
    <row r="5322" spans="1:19" x14ac:dyDescent="0.3">
      <c r="A5322">
        <v>180</v>
      </c>
      <c r="B5322">
        <v>-6.6000000000000003E-2</v>
      </c>
      <c r="C5322">
        <v>-1.095</v>
      </c>
      <c r="D5322">
        <v>-2.0569999999999999</v>
      </c>
      <c r="E5322">
        <v>-2.9359999999999999</v>
      </c>
      <c r="F5322">
        <v>-3.1179999999999999</v>
      </c>
      <c r="G5322">
        <v>4.5999999999999996</v>
      </c>
      <c r="H5322">
        <v>-0.01</v>
      </c>
      <c r="I5322">
        <v>4</v>
      </c>
      <c r="J5322">
        <v>-0.115</v>
      </c>
      <c r="K5322">
        <v>-1.113</v>
      </c>
      <c r="L5322">
        <v>-2.11</v>
      </c>
      <c r="M5322">
        <v>-2.9550000000000001</v>
      </c>
      <c r="N5322">
        <v>-3.1589999999999998</v>
      </c>
      <c r="O5322">
        <v>1.2150000000000001</v>
      </c>
      <c r="P5322">
        <v>1.2250000000000001</v>
      </c>
      <c r="Q5322">
        <v>1.218</v>
      </c>
      <c r="R5322">
        <v>1.0229999999999999</v>
      </c>
      <c r="S5322">
        <v>0.40899999999999997</v>
      </c>
    </row>
    <row r="5323" spans="1:19" x14ac:dyDescent="0.3">
      <c r="A5323">
        <v>240</v>
      </c>
      <c r="B5323">
        <v>-6.6000000000000003E-2</v>
      </c>
      <c r="C5323">
        <v>-1.095</v>
      </c>
      <c r="D5323">
        <v>-2.0569999999999999</v>
      </c>
      <c r="E5323">
        <v>-2.9359999999999999</v>
      </c>
      <c r="F5323">
        <v>-3.1179999999999999</v>
      </c>
      <c r="G5323">
        <v>4.5999999999999996</v>
      </c>
      <c r="H5323">
        <v>-0.01</v>
      </c>
      <c r="I5323">
        <v>4</v>
      </c>
      <c r="J5323">
        <v>-0.113</v>
      </c>
      <c r="K5323">
        <v>-1.1100000000000001</v>
      </c>
      <c r="L5323">
        <v>-2.105</v>
      </c>
      <c r="M5323">
        <v>-2.9609999999999999</v>
      </c>
      <c r="N5323">
        <v>-3.153</v>
      </c>
      <c r="O5323">
        <v>1.2090000000000001</v>
      </c>
      <c r="P5323">
        <v>1.21</v>
      </c>
      <c r="Q5323">
        <v>1.1990000000000001</v>
      </c>
      <c r="R5323">
        <v>1.0329999999999999</v>
      </c>
      <c r="S5323">
        <v>0.40699999999999997</v>
      </c>
    </row>
    <row r="5324" spans="1:19" x14ac:dyDescent="0.3">
      <c r="A5324">
        <v>300</v>
      </c>
      <c r="B5324">
        <v>-6.6000000000000003E-2</v>
      </c>
      <c r="C5324">
        <v>-1.095</v>
      </c>
      <c r="D5324">
        <v>-2.0569999999999999</v>
      </c>
      <c r="E5324">
        <v>-2.9359999999999999</v>
      </c>
      <c r="F5324">
        <v>-3.1179999999999999</v>
      </c>
      <c r="G5324">
        <v>4.5999999999999996</v>
      </c>
      <c r="H5324">
        <v>-0.01</v>
      </c>
      <c r="I5324">
        <v>4</v>
      </c>
      <c r="J5324">
        <v>-0.11600000000000001</v>
      </c>
      <c r="K5324">
        <v>-1.1120000000000001</v>
      </c>
      <c r="L5324">
        <v>-2.1059999999999999</v>
      </c>
      <c r="M5324">
        <v>-2.9569999999999999</v>
      </c>
      <c r="N5324">
        <v>-3.1459999999999999</v>
      </c>
      <c r="O5324">
        <v>1.212</v>
      </c>
      <c r="P5324">
        <v>1.2190000000000001</v>
      </c>
      <c r="Q5324">
        <v>1.2050000000000001</v>
      </c>
      <c r="R5324">
        <v>1.0129999999999999</v>
      </c>
      <c r="S5324">
        <v>0.40500000000000003</v>
      </c>
    </row>
    <row r="5325" spans="1:19" x14ac:dyDescent="0.3">
      <c r="A5325">
        <v>360</v>
      </c>
      <c r="B5325">
        <v>-6.6000000000000003E-2</v>
      </c>
      <c r="C5325">
        <v>-1.095</v>
      </c>
      <c r="D5325">
        <v>-2.0569999999999999</v>
      </c>
      <c r="E5325">
        <v>-2.9359999999999999</v>
      </c>
      <c r="F5325">
        <v>-3.1179999999999999</v>
      </c>
      <c r="G5325">
        <v>4.5999999999999996</v>
      </c>
      <c r="H5325">
        <v>-0.01</v>
      </c>
      <c r="I5325">
        <v>4</v>
      </c>
      <c r="J5325">
        <v>-0.11600000000000001</v>
      </c>
      <c r="K5325">
        <v>-1.1120000000000001</v>
      </c>
      <c r="L5325">
        <v>-2.1080000000000001</v>
      </c>
      <c r="M5325">
        <v>-2.9510000000000001</v>
      </c>
      <c r="N5325">
        <v>-3.14</v>
      </c>
      <c r="O5325">
        <v>1.2090000000000001</v>
      </c>
      <c r="P5325">
        <v>1.2150000000000001</v>
      </c>
      <c r="Q5325">
        <v>1.2130000000000001</v>
      </c>
      <c r="R5325">
        <v>0.99399999999999999</v>
      </c>
      <c r="S5325">
        <v>0.40300000000000002</v>
      </c>
    </row>
    <row r="5326" spans="1:19" x14ac:dyDescent="0.3">
      <c r="A5326">
        <v>420</v>
      </c>
      <c r="B5326">
        <v>-6.6000000000000003E-2</v>
      </c>
      <c r="C5326">
        <v>-1.095</v>
      </c>
      <c r="D5326">
        <v>-2.0569999999999999</v>
      </c>
      <c r="E5326">
        <v>-2.9359999999999999</v>
      </c>
      <c r="F5326">
        <v>-3.1179999999999999</v>
      </c>
      <c r="G5326">
        <v>4.5999999999999996</v>
      </c>
      <c r="H5326">
        <v>-0.01</v>
      </c>
      <c r="I5326">
        <v>4</v>
      </c>
      <c r="J5326">
        <v>-0.11700000000000001</v>
      </c>
      <c r="K5326">
        <v>-1.111</v>
      </c>
      <c r="L5326">
        <v>-2.1080000000000001</v>
      </c>
      <c r="M5326">
        <v>-2.9470000000000001</v>
      </c>
      <c r="N5326">
        <v>-3.1349999999999998</v>
      </c>
      <c r="O5326">
        <v>1.208</v>
      </c>
      <c r="P5326">
        <v>1.214</v>
      </c>
      <c r="Q5326">
        <v>1.21</v>
      </c>
      <c r="R5326">
        <v>0.98299999999999998</v>
      </c>
      <c r="S5326">
        <v>0.40200000000000002</v>
      </c>
    </row>
    <row r="5327" spans="1:19" x14ac:dyDescent="0.3">
      <c r="A5327">
        <v>480</v>
      </c>
      <c r="B5327">
        <v>-6.6000000000000003E-2</v>
      </c>
      <c r="C5327">
        <v>-1.095</v>
      </c>
      <c r="D5327">
        <v>-2.0569999999999999</v>
      </c>
      <c r="E5327">
        <v>-2.9359999999999999</v>
      </c>
      <c r="F5327">
        <v>-3.1179999999999999</v>
      </c>
      <c r="G5327">
        <v>4.5999999999999996</v>
      </c>
      <c r="H5327">
        <v>-0.01</v>
      </c>
      <c r="I5327">
        <v>4</v>
      </c>
      <c r="J5327">
        <v>-0.11899999999999999</v>
      </c>
      <c r="K5327">
        <v>-1.1120000000000001</v>
      </c>
      <c r="L5327">
        <v>-2.1070000000000002</v>
      </c>
      <c r="M5327">
        <v>-2.944</v>
      </c>
      <c r="N5327">
        <v>-3.129</v>
      </c>
      <c r="O5327">
        <v>1.208</v>
      </c>
      <c r="P5327">
        <v>1.214</v>
      </c>
      <c r="Q5327">
        <v>1.2070000000000001</v>
      </c>
      <c r="R5327">
        <v>0.97699999999999998</v>
      </c>
      <c r="S5327">
        <v>0.4</v>
      </c>
    </row>
    <row r="5328" spans="1:19" x14ac:dyDescent="0.3">
      <c r="A5328">
        <v>540</v>
      </c>
      <c r="B5328">
        <v>-6.6000000000000003E-2</v>
      </c>
      <c r="C5328">
        <v>-1.095</v>
      </c>
      <c r="D5328">
        <v>-2.0569999999999999</v>
      </c>
      <c r="E5328">
        <v>-2.9359999999999999</v>
      </c>
      <c r="F5328">
        <v>-3.1179999999999999</v>
      </c>
      <c r="G5328">
        <v>4.5999999999999996</v>
      </c>
      <c r="H5328">
        <v>-0.01</v>
      </c>
      <c r="I5328">
        <v>4</v>
      </c>
      <c r="J5328">
        <v>-0.12</v>
      </c>
      <c r="K5328">
        <v>-1.113</v>
      </c>
      <c r="L5328">
        <v>-2.1059999999999999</v>
      </c>
      <c r="M5328">
        <v>-2.94</v>
      </c>
      <c r="N5328">
        <v>-3.1240000000000001</v>
      </c>
      <c r="O5328">
        <v>1.206</v>
      </c>
      <c r="P5328">
        <v>1.214</v>
      </c>
      <c r="Q5328">
        <v>1.2070000000000001</v>
      </c>
      <c r="R5328">
        <v>0.97199999999999998</v>
      </c>
      <c r="S5328">
        <v>0.39800000000000002</v>
      </c>
    </row>
    <row r="5329" spans="1:19" x14ac:dyDescent="0.3">
      <c r="A5329">
        <v>600</v>
      </c>
      <c r="B5329">
        <v>-6.6000000000000003E-2</v>
      </c>
      <c r="C5329">
        <v>-1.095</v>
      </c>
      <c r="D5329">
        <v>-2.0569999999999999</v>
      </c>
      <c r="E5329">
        <v>-2.9359999999999999</v>
      </c>
      <c r="F5329">
        <v>-3.1179999999999999</v>
      </c>
      <c r="G5329">
        <v>4.5999999999999996</v>
      </c>
      <c r="H5329">
        <v>-0.01</v>
      </c>
      <c r="I5329">
        <v>4</v>
      </c>
      <c r="J5329">
        <v>-0.121</v>
      </c>
      <c r="K5329">
        <v>-1.113</v>
      </c>
      <c r="L5329">
        <v>-2.1070000000000002</v>
      </c>
      <c r="M5329">
        <v>-2.9369999999999998</v>
      </c>
      <c r="N5329">
        <v>-3.1179999999999999</v>
      </c>
      <c r="O5329">
        <v>1.206</v>
      </c>
      <c r="P5329">
        <v>1.2130000000000001</v>
      </c>
      <c r="Q5329">
        <v>1.2090000000000001</v>
      </c>
      <c r="R5329">
        <v>0.96699999999999997</v>
      </c>
      <c r="S5329">
        <v>0.39600000000000002</v>
      </c>
    </row>
    <row r="5331" spans="1:19" x14ac:dyDescent="0.3">
      <c r="A5331" t="s">
        <v>0</v>
      </c>
      <c r="B5331" t="s">
        <v>411</v>
      </c>
    </row>
    <row r="5332" spans="1:19" x14ac:dyDescent="0.3">
      <c r="A5332">
        <v>0</v>
      </c>
      <c r="B5332">
        <v>-6.5000000000000002E-2</v>
      </c>
      <c r="C5332">
        <v>-1.0960000000000001</v>
      </c>
      <c r="D5332">
        <v>-2.0569999999999999</v>
      </c>
      <c r="E5332">
        <v>-2.931</v>
      </c>
      <c r="F5332">
        <v>-3.109</v>
      </c>
      <c r="G5332">
        <v>4.5999999999999996</v>
      </c>
      <c r="H5332">
        <v>-0.01</v>
      </c>
      <c r="I5332">
        <v>4</v>
      </c>
      <c r="J5332">
        <v>-0.108</v>
      </c>
      <c r="K5332">
        <v>-1.1080000000000001</v>
      </c>
      <c r="L5332">
        <v>-2.1040000000000001</v>
      </c>
      <c r="M5332">
        <v>-2.9470000000000001</v>
      </c>
      <c r="N5332">
        <v>-3.19</v>
      </c>
      <c r="O5332">
        <v>1.212</v>
      </c>
      <c r="P5332">
        <v>1.212</v>
      </c>
      <c r="Q5332">
        <v>1.206</v>
      </c>
      <c r="R5332">
        <v>0.996</v>
      </c>
      <c r="S5332">
        <v>0.48199999999999998</v>
      </c>
    </row>
    <row r="5333" spans="1:19" x14ac:dyDescent="0.3">
      <c r="A5333">
        <v>60</v>
      </c>
      <c r="B5333">
        <v>-6.5000000000000002E-2</v>
      </c>
      <c r="C5333">
        <v>-1.0960000000000001</v>
      </c>
      <c r="D5333">
        <v>-2.0569999999999999</v>
      </c>
      <c r="E5333">
        <v>-2.931</v>
      </c>
      <c r="F5333">
        <v>-3.109</v>
      </c>
      <c r="G5333">
        <v>4.5999999999999996</v>
      </c>
      <c r="H5333">
        <v>-0.01</v>
      </c>
      <c r="I5333">
        <v>4</v>
      </c>
      <c r="J5333">
        <v>-0.105</v>
      </c>
      <c r="K5333">
        <v>-1.109</v>
      </c>
      <c r="L5333">
        <v>-2.1139999999999999</v>
      </c>
      <c r="M5333">
        <v>-2.9569999999999999</v>
      </c>
      <c r="N5333">
        <v>-3.161</v>
      </c>
      <c r="O5333">
        <v>1.2050000000000001</v>
      </c>
      <c r="P5333">
        <v>1.2190000000000001</v>
      </c>
      <c r="Q5333">
        <v>1.2390000000000001</v>
      </c>
      <c r="R5333">
        <v>1.036</v>
      </c>
      <c r="S5333">
        <v>0.41</v>
      </c>
    </row>
    <row r="5334" spans="1:19" x14ac:dyDescent="0.3">
      <c r="A5334">
        <v>120</v>
      </c>
      <c r="B5334">
        <v>-6.5000000000000002E-2</v>
      </c>
      <c r="C5334">
        <v>-1.0960000000000001</v>
      </c>
      <c r="D5334">
        <v>-2.0569999999999999</v>
      </c>
      <c r="E5334">
        <v>-2.931</v>
      </c>
      <c r="F5334">
        <v>-3.109</v>
      </c>
      <c r="G5334">
        <v>4.5999999999999996</v>
      </c>
      <c r="H5334">
        <v>-0.01</v>
      </c>
      <c r="I5334">
        <v>4</v>
      </c>
      <c r="J5334">
        <v>-0.11</v>
      </c>
      <c r="K5334">
        <v>-1.107</v>
      </c>
      <c r="L5334">
        <v>-2.1030000000000002</v>
      </c>
      <c r="M5334">
        <v>-2.9390000000000001</v>
      </c>
      <c r="N5334">
        <v>-3.1549999999999998</v>
      </c>
      <c r="O5334">
        <v>1.2090000000000001</v>
      </c>
      <c r="P5334">
        <v>1.208</v>
      </c>
      <c r="Q5334">
        <v>1.194</v>
      </c>
      <c r="R5334">
        <v>0.98099999999999998</v>
      </c>
      <c r="S5334">
        <v>0.40799999999999997</v>
      </c>
    </row>
    <row r="5335" spans="1:19" x14ac:dyDescent="0.3">
      <c r="A5335">
        <v>180</v>
      </c>
      <c r="B5335">
        <v>-6.5000000000000002E-2</v>
      </c>
      <c r="C5335">
        <v>-1.0960000000000001</v>
      </c>
      <c r="D5335">
        <v>-2.0569999999999999</v>
      </c>
      <c r="E5335">
        <v>-2.931</v>
      </c>
      <c r="F5335">
        <v>-3.109</v>
      </c>
      <c r="G5335">
        <v>4.5999999999999996</v>
      </c>
      <c r="H5335">
        <v>-0.01</v>
      </c>
      <c r="I5335">
        <v>4</v>
      </c>
      <c r="J5335">
        <v>-0.11600000000000001</v>
      </c>
      <c r="K5335">
        <v>-1.1140000000000001</v>
      </c>
      <c r="L5335">
        <v>-2.11</v>
      </c>
      <c r="M5335">
        <v>-2.95</v>
      </c>
      <c r="N5335">
        <v>-3.149</v>
      </c>
      <c r="O5335">
        <v>1.216</v>
      </c>
      <c r="P5335">
        <v>1.2250000000000001</v>
      </c>
      <c r="Q5335">
        <v>1.218</v>
      </c>
      <c r="R5335">
        <v>1.0169999999999999</v>
      </c>
      <c r="S5335">
        <v>0.40600000000000003</v>
      </c>
    </row>
    <row r="5336" spans="1:19" x14ac:dyDescent="0.3">
      <c r="A5336">
        <v>240</v>
      </c>
      <c r="B5336">
        <v>-6.5000000000000002E-2</v>
      </c>
      <c r="C5336">
        <v>-1.0960000000000001</v>
      </c>
      <c r="D5336">
        <v>-2.0569999999999999</v>
      </c>
      <c r="E5336">
        <v>-2.931</v>
      </c>
      <c r="F5336">
        <v>-3.109</v>
      </c>
      <c r="G5336">
        <v>4.5999999999999996</v>
      </c>
      <c r="H5336">
        <v>-0.01</v>
      </c>
      <c r="I5336">
        <v>4</v>
      </c>
      <c r="J5336">
        <v>-0.113</v>
      </c>
      <c r="K5336">
        <v>-1.111</v>
      </c>
      <c r="L5336">
        <v>-2.105</v>
      </c>
      <c r="M5336">
        <v>-2.956</v>
      </c>
      <c r="N5336">
        <v>-3.1429999999999998</v>
      </c>
      <c r="O5336">
        <v>1.2090000000000001</v>
      </c>
      <c r="P5336">
        <v>1.21</v>
      </c>
      <c r="Q5336">
        <v>1.198</v>
      </c>
      <c r="R5336">
        <v>1.0269999999999999</v>
      </c>
      <c r="S5336">
        <v>0.40400000000000003</v>
      </c>
    </row>
    <row r="5337" spans="1:19" x14ac:dyDescent="0.3">
      <c r="A5337">
        <v>300</v>
      </c>
      <c r="B5337">
        <v>-6.5000000000000002E-2</v>
      </c>
      <c r="C5337">
        <v>-1.0960000000000001</v>
      </c>
      <c r="D5337">
        <v>-2.0569999999999999</v>
      </c>
      <c r="E5337">
        <v>-2.931</v>
      </c>
      <c r="F5337">
        <v>-3.109</v>
      </c>
      <c r="G5337">
        <v>4.5999999999999996</v>
      </c>
      <c r="H5337">
        <v>-0.01</v>
      </c>
      <c r="I5337">
        <v>4</v>
      </c>
      <c r="J5337">
        <v>-0.11600000000000001</v>
      </c>
      <c r="K5337">
        <v>-1.1120000000000001</v>
      </c>
      <c r="L5337">
        <v>-2.1059999999999999</v>
      </c>
      <c r="M5337">
        <v>-2.9510000000000001</v>
      </c>
      <c r="N5337">
        <v>-3.1360000000000001</v>
      </c>
      <c r="O5337">
        <v>1.212</v>
      </c>
      <c r="P5337">
        <v>1.2190000000000001</v>
      </c>
      <c r="Q5337">
        <v>1.204</v>
      </c>
      <c r="R5337">
        <v>1.006</v>
      </c>
      <c r="S5337">
        <v>0.40200000000000002</v>
      </c>
    </row>
    <row r="5338" spans="1:19" x14ac:dyDescent="0.3">
      <c r="A5338">
        <v>360</v>
      </c>
      <c r="B5338">
        <v>-6.5000000000000002E-2</v>
      </c>
      <c r="C5338">
        <v>-1.0960000000000001</v>
      </c>
      <c r="D5338">
        <v>-2.0569999999999999</v>
      </c>
      <c r="E5338">
        <v>-2.931</v>
      </c>
      <c r="F5338">
        <v>-3.109</v>
      </c>
      <c r="G5338">
        <v>4.5999999999999996</v>
      </c>
      <c r="H5338">
        <v>-0.01</v>
      </c>
      <c r="I5338">
        <v>4</v>
      </c>
      <c r="J5338">
        <v>-0.11600000000000001</v>
      </c>
      <c r="K5338">
        <v>-1.1120000000000001</v>
      </c>
      <c r="L5338">
        <v>-2.109</v>
      </c>
      <c r="M5338">
        <v>-2.9460000000000002</v>
      </c>
      <c r="N5338">
        <v>-3.13</v>
      </c>
      <c r="O5338">
        <v>1.2090000000000001</v>
      </c>
      <c r="P5338">
        <v>1.2150000000000001</v>
      </c>
      <c r="Q5338">
        <v>1.2130000000000001</v>
      </c>
      <c r="R5338">
        <v>0.98699999999999999</v>
      </c>
      <c r="S5338">
        <v>0.4</v>
      </c>
    </row>
    <row r="5339" spans="1:19" x14ac:dyDescent="0.3">
      <c r="A5339">
        <v>420</v>
      </c>
      <c r="B5339">
        <v>-6.5000000000000002E-2</v>
      </c>
      <c r="C5339">
        <v>-1.0960000000000001</v>
      </c>
      <c r="D5339">
        <v>-2.0569999999999999</v>
      </c>
      <c r="E5339">
        <v>-2.931</v>
      </c>
      <c r="F5339">
        <v>-3.109</v>
      </c>
      <c r="G5339">
        <v>4.5999999999999996</v>
      </c>
      <c r="H5339">
        <v>-0.01</v>
      </c>
      <c r="I5339">
        <v>4</v>
      </c>
      <c r="J5339">
        <v>-0.11700000000000001</v>
      </c>
      <c r="K5339">
        <v>-1.1120000000000001</v>
      </c>
      <c r="L5339">
        <v>-2.1080000000000001</v>
      </c>
      <c r="M5339">
        <v>-2.9420000000000002</v>
      </c>
      <c r="N5339">
        <v>-3.125</v>
      </c>
      <c r="O5339">
        <v>1.208</v>
      </c>
      <c r="P5339">
        <v>1.214</v>
      </c>
      <c r="Q5339">
        <v>1.2090000000000001</v>
      </c>
      <c r="R5339">
        <v>0.97599999999999998</v>
      </c>
      <c r="S5339">
        <v>0.39900000000000002</v>
      </c>
    </row>
    <row r="5340" spans="1:19" x14ac:dyDescent="0.3">
      <c r="A5340">
        <v>480</v>
      </c>
      <c r="B5340">
        <v>-6.5000000000000002E-2</v>
      </c>
      <c r="C5340">
        <v>-1.0960000000000001</v>
      </c>
      <c r="D5340">
        <v>-2.0569999999999999</v>
      </c>
      <c r="E5340">
        <v>-2.931</v>
      </c>
      <c r="F5340">
        <v>-3.109</v>
      </c>
      <c r="G5340">
        <v>4.5999999999999996</v>
      </c>
      <c r="H5340">
        <v>-0.01</v>
      </c>
      <c r="I5340">
        <v>4</v>
      </c>
      <c r="J5340">
        <v>-0.11899999999999999</v>
      </c>
      <c r="K5340">
        <v>-1.113</v>
      </c>
      <c r="L5340">
        <v>-2.1070000000000002</v>
      </c>
      <c r="M5340">
        <v>-2.9390000000000001</v>
      </c>
      <c r="N5340">
        <v>-3.12</v>
      </c>
      <c r="O5340">
        <v>1.208</v>
      </c>
      <c r="P5340">
        <v>1.2150000000000001</v>
      </c>
      <c r="Q5340">
        <v>1.2070000000000001</v>
      </c>
      <c r="R5340">
        <v>0.97099999999999997</v>
      </c>
      <c r="S5340">
        <v>0.39700000000000002</v>
      </c>
    </row>
    <row r="5341" spans="1:19" x14ac:dyDescent="0.3">
      <c r="A5341">
        <v>540</v>
      </c>
      <c r="B5341">
        <v>-6.5000000000000002E-2</v>
      </c>
      <c r="C5341">
        <v>-1.0960000000000001</v>
      </c>
      <c r="D5341">
        <v>-2.0569999999999999</v>
      </c>
      <c r="E5341">
        <v>-2.931</v>
      </c>
      <c r="F5341">
        <v>-3.109</v>
      </c>
      <c r="G5341">
        <v>4.5999999999999996</v>
      </c>
      <c r="H5341">
        <v>-0.01</v>
      </c>
      <c r="I5341">
        <v>4</v>
      </c>
      <c r="J5341">
        <v>-0.12</v>
      </c>
      <c r="K5341">
        <v>-1.113</v>
      </c>
      <c r="L5341">
        <v>-2.1070000000000002</v>
      </c>
      <c r="M5341">
        <v>-2.9350000000000001</v>
      </c>
      <c r="N5341">
        <v>-3.1139999999999999</v>
      </c>
      <c r="O5341">
        <v>1.206</v>
      </c>
      <c r="P5341">
        <v>1.214</v>
      </c>
      <c r="Q5341">
        <v>1.2070000000000001</v>
      </c>
      <c r="R5341">
        <v>0.96499999999999997</v>
      </c>
      <c r="S5341">
        <v>0.39500000000000002</v>
      </c>
    </row>
    <row r="5342" spans="1:19" x14ac:dyDescent="0.3">
      <c r="A5342">
        <v>600</v>
      </c>
      <c r="B5342">
        <v>-6.5000000000000002E-2</v>
      </c>
      <c r="C5342">
        <v>-1.0960000000000001</v>
      </c>
      <c r="D5342">
        <v>-2.0569999999999999</v>
      </c>
      <c r="E5342">
        <v>-2.931</v>
      </c>
      <c r="F5342">
        <v>-3.109</v>
      </c>
      <c r="G5342">
        <v>4.5999999999999996</v>
      </c>
      <c r="H5342">
        <v>-0.01</v>
      </c>
      <c r="I5342">
        <v>4</v>
      </c>
      <c r="J5342">
        <v>-0.121</v>
      </c>
      <c r="K5342">
        <v>-1.113</v>
      </c>
      <c r="L5342">
        <v>-2.1070000000000002</v>
      </c>
      <c r="M5342">
        <v>-2.9319999999999999</v>
      </c>
      <c r="N5342">
        <v>-3.109</v>
      </c>
      <c r="O5342">
        <v>1.206</v>
      </c>
      <c r="P5342">
        <v>1.2130000000000001</v>
      </c>
      <c r="Q5342">
        <v>1.208</v>
      </c>
      <c r="R5342">
        <v>0.96</v>
      </c>
      <c r="S5342">
        <v>0.39400000000000002</v>
      </c>
    </row>
    <row r="5344" spans="1:19" x14ac:dyDescent="0.3">
      <c r="A5344" t="s">
        <v>0</v>
      </c>
      <c r="B5344" t="s">
        <v>412</v>
      </c>
    </row>
    <row r="5345" spans="1:19" x14ac:dyDescent="0.3">
      <c r="A5345">
        <v>0</v>
      </c>
      <c r="B5345">
        <v>-6.5000000000000002E-2</v>
      </c>
      <c r="C5345">
        <v>-1.0960000000000001</v>
      </c>
      <c r="D5345">
        <v>-2.0569999999999999</v>
      </c>
      <c r="E5345">
        <v>-2.9260000000000002</v>
      </c>
      <c r="F5345">
        <v>-3.1</v>
      </c>
      <c r="G5345">
        <v>4.5999999999999996</v>
      </c>
      <c r="H5345">
        <v>-0.01</v>
      </c>
      <c r="I5345">
        <v>4</v>
      </c>
      <c r="J5345">
        <v>-0.108</v>
      </c>
      <c r="K5345">
        <v>-1.1080000000000001</v>
      </c>
      <c r="L5345">
        <v>-2.1040000000000001</v>
      </c>
      <c r="M5345">
        <v>-2.9430000000000001</v>
      </c>
      <c r="N5345">
        <v>-3.18</v>
      </c>
      <c r="O5345">
        <v>1.212</v>
      </c>
      <c r="P5345">
        <v>1.212</v>
      </c>
      <c r="Q5345">
        <v>1.206</v>
      </c>
      <c r="R5345">
        <v>0.99099999999999999</v>
      </c>
      <c r="S5345">
        <v>0.47899999999999998</v>
      </c>
    </row>
    <row r="5346" spans="1:19" x14ac:dyDescent="0.3">
      <c r="A5346">
        <v>60</v>
      </c>
      <c r="B5346">
        <v>-6.5000000000000002E-2</v>
      </c>
      <c r="C5346">
        <v>-1.0960000000000001</v>
      </c>
      <c r="D5346">
        <v>-2.0569999999999999</v>
      </c>
      <c r="E5346">
        <v>-2.9260000000000002</v>
      </c>
      <c r="F5346">
        <v>-3.1</v>
      </c>
      <c r="G5346">
        <v>4.5999999999999996</v>
      </c>
      <c r="H5346">
        <v>-0.01</v>
      </c>
      <c r="I5346">
        <v>4</v>
      </c>
      <c r="J5346">
        <v>-0.105</v>
      </c>
      <c r="K5346">
        <v>-1.109</v>
      </c>
      <c r="L5346">
        <v>-2.1139999999999999</v>
      </c>
      <c r="M5346">
        <v>-2.9510000000000001</v>
      </c>
      <c r="N5346">
        <v>-3.1509999999999998</v>
      </c>
      <c r="O5346">
        <v>1.2050000000000001</v>
      </c>
      <c r="P5346">
        <v>1.2190000000000001</v>
      </c>
      <c r="Q5346">
        <v>1.238</v>
      </c>
      <c r="R5346">
        <v>1.0289999999999999</v>
      </c>
      <c r="S5346">
        <v>0.40699999999999997</v>
      </c>
    </row>
    <row r="5347" spans="1:19" x14ac:dyDescent="0.3">
      <c r="A5347">
        <v>120</v>
      </c>
      <c r="B5347">
        <v>-6.5000000000000002E-2</v>
      </c>
      <c r="C5347">
        <v>-1.0960000000000001</v>
      </c>
      <c r="D5347">
        <v>-2.0569999999999999</v>
      </c>
      <c r="E5347">
        <v>-2.9260000000000002</v>
      </c>
      <c r="F5347">
        <v>-3.1</v>
      </c>
      <c r="G5347">
        <v>4.5999999999999996</v>
      </c>
      <c r="H5347">
        <v>-0.01</v>
      </c>
      <c r="I5347">
        <v>4</v>
      </c>
      <c r="J5347">
        <v>-0.11</v>
      </c>
      <c r="K5347">
        <v>-1.107</v>
      </c>
      <c r="L5347">
        <v>-2.1030000000000002</v>
      </c>
      <c r="M5347">
        <v>-2.9340000000000002</v>
      </c>
      <c r="N5347">
        <v>-3.145</v>
      </c>
      <c r="O5347">
        <v>1.2090000000000001</v>
      </c>
      <c r="P5347">
        <v>1.208</v>
      </c>
      <c r="Q5347">
        <v>1.194</v>
      </c>
      <c r="R5347">
        <v>0.97499999999999998</v>
      </c>
      <c r="S5347">
        <v>0.40500000000000003</v>
      </c>
    </row>
    <row r="5348" spans="1:19" x14ac:dyDescent="0.3">
      <c r="A5348">
        <v>180</v>
      </c>
      <c r="B5348">
        <v>-6.5000000000000002E-2</v>
      </c>
      <c r="C5348">
        <v>-1.0960000000000001</v>
      </c>
      <c r="D5348">
        <v>-2.0569999999999999</v>
      </c>
      <c r="E5348">
        <v>-2.9260000000000002</v>
      </c>
      <c r="F5348">
        <v>-3.1</v>
      </c>
      <c r="G5348">
        <v>4.5999999999999996</v>
      </c>
      <c r="H5348">
        <v>-0.01</v>
      </c>
      <c r="I5348">
        <v>4</v>
      </c>
      <c r="J5348">
        <v>-0.11600000000000001</v>
      </c>
      <c r="K5348">
        <v>-1.1140000000000001</v>
      </c>
      <c r="L5348">
        <v>-2.11</v>
      </c>
      <c r="M5348">
        <v>-2.9449999999999998</v>
      </c>
      <c r="N5348">
        <v>-3.1389999999999998</v>
      </c>
      <c r="O5348">
        <v>1.216</v>
      </c>
      <c r="P5348">
        <v>1.2250000000000001</v>
      </c>
      <c r="Q5348">
        <v>1.2170000000000001</v>
      </c>
      <c r="R5348">
        <v>1.012</v>
      </c>
      <c r="S5348">
        <v>0.40300000000000002</v>
      </c>
    </row>
    <row r="5349" spans="1:19" x14ac:dyDescent="0.3">
      <c r="A5349">
        <v>240</v>
      </c>
      <c r="B5349">
        <v>-6.5000000000000002E-2</v>
      </c>
      <c r="C5349">
        <v>-1.0960000000000001</v>
      </c>
      <c r="D5349">
        <v>-2.0569999999999999</v>
      </c>
      <c r="E5349">
        <v>-2.9260000000000002</v>
      </c>
      <c r="F5349">
        <v>-3.1</v>
      </c>
      <c r="G5349">
        <v>4.5999999999999996</v>
      </c>
      <c r="H5349">
        <v>-0.01</v>
      </c>
      <c r="I5349">
        <v>4</v>
      </c>
      <c r="J5349">
        <v>-0.113</v>
      </c>
      <c r="K5349">
        <v>-1.111</v>
      </c>
      <c r="L5349">
        <v>-2.1040000000000001</v>
      </c>
      <c r="M5349">
        <v>-2.95</v>
      </c>
      <c r="N5349">
        <v>-3.1339999999999999</v>
      </c>
      <c r="O5349">
        <v>1.2090000000000001</v>
      </c>
      <c r="P5349">
        <v>1.21</v>
      </c>
      <c r="Q5349">
        <v>1.198</v>
      </c>
      <c r="R5349">
        <v>1.02</v>
      </c>
      <c r="S5349">
        <v>0.40100000000000002</v>
      </c>
    </row>
    <row r="5350" spans="1:19" x14ac:dyDescent="0.3">
      <c r="A5350">
        <v>300</v>
      </c>
      <c r="B5350">
        <v>-6.5000000000000002E-2</v>
      </c>
      <c r="C5350">
        <v>-1.0960000000000001</v>
      </c>
      <c r="D5350">
        <v>-2.0569999999999999</v>
      </c>
      <c r="E5350">
        <v>-2.9260000000000002</v>
      </c>
      <c r="F5350">
        <v>-3.1</v>
      </c>
      <c r="G5350">
        <v>4.5999999999999996</v>
      </c>
      <c r="H5350">
        <v>-0.01</v>
      </c>
      <c r="I5350">
        <v>4</v>
      </c>
      <c r="J5350">
        <v>-0.11600000000000001</v>
      </c>
      <c r="K5350">
        <v>-1.1120000000000001</v>
      </c>
      <c r="L5350">
        <v>-2.1059999999999999</v>
      </c>
      <c r="M5350">
        <v>-2.9460000000000002</v>
      </c>
      <c r="N5350">
        <v>-3.1269999999999998</v>
      </c>
      <c r="O5350">
        <v>1.212</v>
      </c>
      <c r="P5350">
        <v>1.2190000000000001</v>
      </c>
      <c r="Q5350">
        <v>1.204</v>
      </c>
      <c r="R5350">
        <v>1</v>
      </c>
      <c r="S5350">
        <v>0.39900000000000002</v>
      </c>
    </row>
    <row r="5351" spans="1:19" x14ac:dyDescent="0.3">
      <c r="A5351">
        <v>360</v>
      </c>
      <c r="B5351">
        <v>-6.5000000000000002E-2</v>
      </c>
      <c r="C5351">
        <v>-1.0960000000000001</v>
      </c>
      <c r="D5351">
        <v>-2.0569999999999999</v>
      </c>
      <c r="E5351">
        <v>-2.9260000000000002</v>
      </c>
      <c r="F5351">
        <v>-3.1</v>
      </c>
      <c r="G5351">
        <v>4.5999999999999996</v>
      </c>
      <c r="H5351">
        <v>-0.01</v>
      </c>
      <c r="I5351">
        <v>4</v>
      </c>
      <c r="J5351">
        <v>-0.11600000000000001</v>
      </c>
      <c r="K5351">
        <v>-1.1120000000000001</v>
      </c>
      <c r="L5351">
        <v>-2.1080000000000001</v>
      </c>
      <c r="M5351">
        <v>-2.9409999999999998</v>
      </c>
      <c r="N5351">
        <v>-3.121</v>
      </c>
      <c r="O5351">
        <v>1.2090000000000001</v>
      </c>
      <c r="P5351">
        <v>1.2150000000000001</v>
      </c>
      <c r="Q5351">
        <v>1.2130000000000001</v>
      </c>
      <c r="R5351">
        <v>0.98099999999999998</v>
      </c>
      <c r="S5351">
        <v>0.39700000000000002</v>
      </c>
    </row>
    <row r="5352" spans="1:19" x14ac:dyDescent="0.3">
      <c r="A5352">
        <v>420</v>
      </c>
      <c r="B5352">
        <v>-6.5000000000000002E-2</v>
      </c>
      <c r="C5352">
        <v>-1.0960000000000001</v>
      </c>
      <c r="D5352">
        <v>-2.0569999999999999</v>
      </c>
      <c r="E5352">
        <v>-2.9260000000000002</v>
      </c>
      <c r="F5352">
        <v>-3.1</v>
      </c>
      <c r="G5352">
        <v>4.5999999999999996</v>
      </c>
      <c r="H5352">
        <v>-0.01</v>
      </c>
      <c r="I5352">
        <v>4</v>
      </c>
      <c r="J5352">
        <v>-0.11700000000000001</v>
      </c>
      <c r="K5352">
        <v>-1.111</v>
      </c>
      <c r="L5352">
        <v>-2.1080000000000001</v>
      </c>
      <c r="M5352">
        <v>-2.9359999999999999</v>
      </c>
      <c r="N5352">
        <v>-3.1160000000000001</v>
      </c>
      <c r="O5352">
        <v>1.208</v>
      </c>
      <c r="P5352">
        <v>1.2130000000000001</v>
      </c>
      <c r="Q5352">
        <v>1.2090000000000001</v>
      </c>
      <c r="R5352">
        <v>0.97</v>
      </c>
      <c r="S5352">
        <v>0.39600000000000002</v>
      </c>
    </row>
    <row r="5353" spans="1:19" x14ac:dyDescent="0.3">
      <c r="A5353">
        <v>480</v>
      </c>
      <c r="B5353">
        <v>-6.5000000000000002E-2</v>
      </c>
      <c r="C5353">
        <v>-1.0960000000000001</v>
      </c>
      <c r="D5353">
        <v>-2.0569999999999999</v>
      </c>
      <c r="E5353">
        <v>-2.9260000000000002</v>
      </c>
      <c r="F5353">
        <v>-3.1</v>
      </c>
      <c r="G5353">
        <v>4.5999999999999996</v>
      </c>
      <c r="H5353">
        <v>-0.01</v>
      </c>
      <c r="I5353">
        <v>4</v>
      </c>
      <c r="J5353">
        <v>-0.11899999999999999</v>
      </c>
      <c r="K5353">
        <v>-1.113</v>
      </c>
      <c r="L5353">
        <v>-2.1059999999999999</v>
      </c>
      <c r="M5353">
        <v>-2.9329999999999998</v>
      </c>
      <c r="N5353">
        <v>-3.11</v>
      </c>
      <c r="O5353">
        <v>1.208</v>
      </c>
      <c r="P5353">
        <v>1.2150000000000001</v>
      </c>
      <c r="Q5353">
        <v>1.206</v>
      </c>
      <c r="R5353">
        <v>0.96399999999999997</v>
      </c>
      <c r="S5353">
        <v>0.39400000000000002</v>
      </c>
    </row>
    <row r="5354" spans="1:19" x14ac:dyDescent="0.3">
      <c r="A5354">
        <v>540</v>
      </c>
      <c r="B5354">
        <v>-6.5000000000000002E-2</v>
      </c>
      <c r="C5354">
        <v>-1.0960000000000001</v>
      </c>
      <c r="D5354">
        <v>-2.0569999999999999</v>
      </c>
      <c r="E5354">
        <v>-2.9260000000000002</v>
      </c>
      <c r="F5354">
        <v>-3.1</v>
      </c>
      <c r="G5354">
        <v>4.5999999999999996</v>
      </c>
      <c r="H5354">
        <v>-0.01</v>
      </c>
      <c r="I5354">
        <v>4</v>
      </c>
      <c r="J5354">
        <v>-0.12</v>
      </c>
      <c r="K5354">
        <v>-1.113</v>
      </c>
      <c r="L5354">
        <v>-2.1059999999999999</v>
      </c>
      <c r="M5354">
        <v>-2.93</v>
      </c>
      <c r="N5354">
        <v>-3.105</v>
      </c>
      <c r="O5354">
        <v>1.2070000000000001</v>
      </c>
      <c r="P5354">
        <v>1.214</v>
      </c>
      <c r="Q5354">
        <v>1.206</v>
      </c>
      <c r="R5354">
        <v>0.95899999999999996</v>
      </c>
      <c r="S5354">
        <v>0.39200000000000002</v>
      </c>
    </row>
    <row r="5355" spans="1:19" x14ac:dyDescent="0.3">
      <c r="A5355">
        <v>600</v>
      </c>
      <c r="B5355">
        <v>-6.5000000000000002E-2</v>
      </c>
      <c r="C5355">
        <v>-1.0960000000000001</v>
      </c>
      <c r="D5355">
        <v>-2.0569999999999999</v>
      </c>
      <c r="E5355">
        <v>-2.9260000000000002</v>
      </c>
      <c r="F5355">
        <v>-3.1</v>
      </c>
      <c r="G5355">
        <v>4.5999999999999996</v>
      </c>
      <c r="H5355">
        <v>-0.01</v>
      </c>
      <c r="I5355">
        <v>4</v>
      </c>
      <c r="J5355">
        <v>-0.121</v>
      </c>
      <c r="K5355">
        <v>-1.113</v>
      </c>
      <c r="L5355">
        <v>-2.1070000000000002</v>
      </c>
      <c r="M5355">
        <v>-2.9260000000000002</v>
      </c>
      <c r="N5355">
        <v>-3.1</v>
      </c>
      <c r="O5355">
        <v>1.206</v>
      </c>
      <c r="P5355">
        <v>1.2130000000000001</v>
      </c>
      <c r="Q5355">
        <v>1.208</v>
      </c>
      <c r="R5355">
        <v>0.95399999999999996</v>
      </c>
      <c r="S5355">
        <v>0.39100000000000001</v>
      </c>
    </row>
    <row r="5357" spans="1:19" x14ac:dyDescent="0.3">
      <c r="A5357" t="s">
        <v>0</v>
      </c>
      <c r="B5357" t="s">
        <v>413</v>
      </c>
    </row>
    <row r="5358" spans="1:19" x14ac:dyDescent="0.3">
      <c r="A5358">
        <v>0</v>
      </c>
      <c r="B5358">
        <v>-6.6000000000000003E-2</v>
      </c>
      <c r="C5358">
        <v>-1.0960000000000001</v>
      </c>
      <c r="D5358">
        <v>-2.0569999999999999</v>
      </c>
      <c r="E5358">
        <v>-2.9209999999999998</v>
      </c>
      <c r="F5358">
        <v>-3.0910000000000002</v>
      </c>
      <c r="G5358">
        <v>4.5999999999999996</v>
      </c>
      <c r="H5358">
        <v>-0.01</v>
      </c>
      <c r="I5358">
        <v>4</v>
      </c>
      <c r="J5358">
        <v>-0.108</v>
      </c>
      <c r="K5358">
        <v>-1.1080000000000001</v>
      </c>
      <c r="L5358">
        <v>-2.1040000000000001</v>
      </c>
      <c r="M5358">
        <v>-2.9369999999999998</v>
      </c>
      <c r="N5358">
        <v>-3.17</v>
      </c>
      <c r="O5358">
        <v>1.212</v>
      </c>
      <c r="P5358">
        <v>1.212</v>
      </c>
      <c r="Q5358">
        <v>1.206</v>
      </c>
      <c r="R5358">
        <v>0.98499999999999999</v>
      </c>
      <c r="S5358">
        <v>0.47499999999999998</v>
      </c>
    </row>
    <row r="5359" spans="1:19" x14ac:dyDescent="0.3">
      <c r="A5359">
        <v>60</v>
      </c>
      <c r="B5359">
        <v>-6.6000000000000003E-2</v>
      </c>
      <c r="C5359">
        <v>-1.0960000000000001</v>
      </c>
      <c r="D5359">
        <v>-2.0569999999999999</v>
      </c>
      <c r="E5359">
        <v>-2.9209999999999998</v>
      </c>
      <c r="F5359">
        <v>-3.0910000000000002</v>
      </c>
      <c r="G5359">
        <v>4.5999999999999996</v>
      </c>
      <c r="H5359">
        <v>-0.01</v>
      </c>
      <c r="I5359">
        <v>4</v>
      </c>
      <c r="J5359">
        <v>-0.105</v>
      </c>
      <c r="K5359">
        <v>-1.109</v>
      </c>
      <c r="L5359">
        <v>-2.1139999999999999</v>
      </c>
      <c r="M5359">
        <v>-2.9460000000000002</v>
      </c>
      <c r="N5359">
        <v>-3.141</v>
      </c>
      <c r="O5359">
        <v>1.2050000000000001</v>
      </c>
      <c r="P5359">
        <v>1.2190000000000001</v>
      </c>
      <c r="Q5359">
        <v>1.2370000000000001</v>
      </c>
      <c r="R5359">
        <v>1.0229999999999999</v>
      </c>
      <c r="S5359">
        <v>0.40400000000000003</v>
      </c>
    </row>
    <row r="5360" spans="1:19" x14ac:dyDescent="0.3">
      <c r="A5360">
        <v>120</v>
      </c>
      <c r="B5360">
        <v>-6.6000000000000003E-2</v>
      </c>
      <c r="C5360">
        <v>-1.0960000000000001</v>
      </c>
      <c r="D5360">
        <v>-2.0569999999999999</v>
      </c>
      <c r="E5360">
        <v>-2.9209999999999998</v>
      </c>
      <c r="F5360">
        <v>-3.0910000000000002</v>
      </c>
      <c r="G5360">
        <v>4.5999999999999996</v>
      </c>
      <c r="H5360">
        <v>-0.01</v>
      </c>
      <c r="I5360">
        <v>4</v>
      </c>
      <c r="J5360">
        <v>-0.11</v>
      </c>
      <c r="K5360">
        <v>-1.107</v>
      </c>
      <c r="L5360">
        <v>-2.1030000000000002</v>
      </c>
      <c r="M5360">
        <v>-2.9289999999999998</v>
      </c>
      <c r="N5360">
        <v>-3.1349999999999998</v>
      </c>
      <c r="O5360">
        <v>1.2090000000000001</v>
      </c>
      <c r="P5360">
        <v>1.208</v>
      </c>
      <c r="Q5360">
        <v>1.1930000000000001</v>
      </c>
      <c r="R5360">
        <v>0.97</v>
      </c>
      <c r="S5360">
        <v>0.40200000000000002</v>
      </c>
    </row>
    <row r="5361" spans="1:19" x14ac:dyDescent="0.3">
      <c r="A5361">
        <v>180</v>
      </c>
      <c r="B5361">
        <v>-6.6000000000000003E-2</v>
      </c>
      <c r="C5361">
        <v>-1.0960000000000001</v>
      </c>
      <c r="D5361">
        <v>-2.0569999999999999</v>
      </c>
      <c r="E5361">
        <v>-2.9209999999999998</v>
      </c>
      <c r="F5361">
        <v>-3.0910000000000002</v>
      </c>
      <c r="G5361">
        <v>4.5999999999999996</v>
      </c>
      <c r="H5361">
        <v>-0.01</v>
      </c>
      <c r="I5361">
        <v>4</v>
      </c>
      <c r="J5361">
        <v>-0.11600000000000001</v>
      </c>
      <c r="K5361">
        <v>-1.113</v>
      </c>
      <c r="L5361">
        <v>-2.11</v>
      </c>
      <c r="M5361">
        <v>-2.94</v>
      </c>
      <c r="N5361">
        <v>-3.13</v>
      </c>
      <c r="O5361">
        <v>1.216</v>
      </c>
      <c r="P5361">
        <v>1.2250000000000001</v>
      </c>
      <c r="Q5361">
        <v>1.2170000000000001</v>
      </c>
      <c r="R5361">
        <v>1.0069999999999999</v>
      </c>
      <c r="S5361">
        <v>0.4</v>
      </c>
    </row>
    <row r="5362" spans="1:19" x14ac:dyDescent="0.3">
      <c r="A5362">
        <v>240</v>
      </c>
      <c r="B5362">
        <v>-6.6000000000000003E-2</v>
      </c>
      <c r="C5362">
        <v>-1.0960000000000001</v>
      </c>
      <c r="D5362">
        <v>-2.0569999999999999</v>
      </c>
      <c r="E5362">
        <v>-2.9209999999999998</v>
      </c>
      <c r="F5362">
        <v>-3.0910000000000002</v>
      </c>
      <c r="G5362">
        <v>4.5999999999999996</v>
      </c>
      <c r="H5362">
        <v>-0.01</v>
      </c>
      <c r="I5362">
        <v>4</v>
      </c>
      <c r="J5362">
        <v>-0.113</v>
      </c>
      <c r="K5362">
        <v>-1.1100000000000001</v>
      </c>
      <c r="L5362">
        <v>-2.1040000000000001</v>
      </c>
      <c r="M5362">
        <v>-2.9449999999999998</v>
      </c>
      <c r="N5362">
        <v>-3.125</v>
      </c>
      <c r="O5362">
        <v>1.2090000000000001</v>
      </c>
      <c r="P5362">
        <v>1.21</v>
      </c>
      <c r="Q5362">
        <v>1.198</v>
      </c>
      <c r="R5362">
        <v>1.014</v>
      </c>
      <c r="S5362">
        <v>0.39800000000000002</v>
      </c>
    </row>
    <row r="5363" spans="1:19" x14ac:dyDescent="0.3">
      <c r="A5363">
        <v>300</v>
      </c>
      <c r="B5363">
        <v>-6.6000000000000003E-2</v>
      </c>
      <c r="C5363">
        <v>-1.0960000000000001</v>
      </c>
      <c r="D5363">
        <v>-2.0569999999999999</v>
      </c>
      <c r="E5363">
        <v>-2.9209999999999998</v>
      </c>
      <c r="F5363">
        <v>-3.0910000000000002</v>
      </c>
      <c r="G5363">
        <v>4.5999999999999996</v>
      </c>
      <c r="H5363">
        <v>-0.01</v>
      </c>
      <c r="I5363">
        <v>4</v>
      </c>
      <c r="J5363">
        <v>-0.11600000000000001</v>
      </c>
      <c r="K5363">
        <v>-1.1120000000000001</v>
      </c>
      <c r="L5363">
        <v>-2.1059999999999999</v>
      </c>
      <c r="M5363">
        <v>-2.9409999999999998</v>
      </c>
      <c r="N5363">
        <v>-3.1179999999999999</v>
      </c>
      <c r="O5363">
        <v>1.212</v>
      </c>
      <c r="P5363">
        <v>1.2190000000000001</v>
      </c>
      <c r="Q5363">
        <v>1.204</v>
      </c>
      <c r="R5363">
        <v>0.99299999999999999</v>
      </c>
      <c r="S5363">
        <v>0.39600000000000002</v>
      </c>
    </row>
    <row r="5364" spans="1:19" x14ac:dyDescent="0.3">
      <c r="A5364">
        <v>360</v>
      </c>
      <c r="B5364">
        <v>-6.6000000000000003E-2</v>
      </c>
      <c r="C5364">
        <v>-1.0960000000000001</v>
      </c>
      <c r="D5364">
        <v>-2.0569999999999999</v>
      </c>
      <c r="E5364">
        <v>-2.9209999999999998</v>
      </c>
      <c r="F5364">
        <v>-3.0910000000000002</v>
      </c>
      <c r="G5364">
        <v>4.5999999999999996</v>
      </c>
      <c r="H5364">
        <v>-0.01</v>
      </c>
      <c r="I5364">
        <v>4</v>
      </c>
      <c r="J5364">
        <v>-0.11600000000000001</v>
      </c>
      <c r="K5364">
        <v>-1.1120000000000001</v>
      </c>
      <c r="L5364">
        <v>-2.1080000000000001</v>
      </c>
      <c r="M5364">
        <v>-2.9359999999999999</v>
      </c>
      <c r="N5364">
        <v>-3.1110000000000002</v>
      </c>
      <c r="O5364">
        <v>1.2090000000000001</v>
      </c>
      <c r="P5364">
        <v>1.2150000000000001</v>
      </c>
      <c r="Q5364">
        <v>1.212</v>
      </c>
      <c r="R5364">
        <v>0.97399999999999998</v>
      </c>
      <c r="S5364">
        <v>0.39400000000000002</v>
      </c>
    </row>
    <row r="5365" spans="1:19" x14ac:dyDescent="0.3">
      <c r="A5365">
        <v>420</v>
      </c>
      <c r="B5365">
        <v>-6.6000000000000003E-2</v>
      </c>
      <c r="C5365">
        <v>-1.0960000000000001</v>
      </c>
      <c r="D5365">
        <v>-2.0569999999999999</v>
      </c>
      <c r="E5365">
        <v>-2.9209999999999998</v>
      </c>
      <c r="F5365">
        <v>-3.0910000000000002</v>
      </c>
      <c r="G5365">
        <v>4.5999999999999996</v>
      </c>
      <c r="H5365">
        <v>-0.01</v>
      </c>
      <c r="I5365">
        <v>4</v>
      </c>
      <c r="J5365">
        <v>-0.11700000000000001</v>
      </c>
      <c r="K5365">
        <v>-1.111</v>
      </c>
      <c r="L5365">
        <v>-2.1070000000000002</v>
      </c>
      <c r="M5365">
        <v>-2.931</v>
      </c>
      <c r="N5365">
        <v>-3.1070000000000002</v>
      </c>
      <c r="O5365">
        <v>1.208</v>
      </c>
      <c r="P5365">
        <v>1.2130000000000001</v>
      </c>
      <c r="Q5365">
        <v>1.2090000000000001</v>
      </c>
      <c r="R5365">
        <v>0.96299999999999997</v>
      </c>
      <c r="S5365">
        <v>0.39300000000000002</v>
      </c>
    </row>
    <row r="5366" spans="1:19" x14ac:dyDescent="0.3">
      <c r="A5366">
        <v>480</v>
      </c>
      <c r="B5366">
        <v>-6.6000000000000003E-2</v>
      </c>
      <c r="C5366">
        <v>-1.0960000000000001</v>
      </c>
      <c r="D5366">
        <v>-2.0569999999999999</v>
      </c>
      <c r="E5366">
        <v>-2.9209999999999998</v>
      </c>
      <c r="F5366">
        <v>-3.0910000000000002</v>
      </c>
      <c r="G5366">
        <v>4.5999999999999996</v>
      </c>
      <c r="H5366">
        <v>-0.01</v>
      </c>
      <c r="I5366">
        <v>4</v>
      </c>
      <c r="J5366">
        <v>-0.11899999999999999</v>
      </c>
      <c r="K5366">
        <v>-1.113</v>
      </c>
      <c r="L5366">
        <v>-2.1059999999999999</v>
      </c>
      <c r="M5366">
        <v>-2.9279999999999999</v>
      </c>
      <c r="N5366">
        <v>-3.101</v>
      </c>
      <c r="O5366">
        <v>1.208</v>
      </c>
      <c r="P5366">
        <v>1.2150000000000001</v>
      </c>
      <c r="Q5366">
        <v>1.206</v>
      </c>
      <c r="R5366">
        <v>0.95699999999999996</v>
      </c>
      <c r="S5366">
        <v>0.39100000000000001</v>
      </c>
    </row>
    <row r="5367" spans="1:19" x14ac:dyDescent="0.3">
      <c r="A5367">
        <v>540</v>
      </c>
      <c r="B5367">
        <v>-6.6000000000000003E-2</v>
      </c>
      <c r="C5367">
        <v>-1.0960000000000001</v>
      </c>
      <c r="D5367">
        <v>-2.0569999999999999</v>
      </c>
      <c r="E5367">
        <v>-2.9209999999999998</v>
      </c>
      <c r="F5367">
        <v>-3.0910000000000002</v>
      </c>
      <c r="G5367">
        <v>4.5999999999999996</v>
      </c>
      <c r="H5367">
        <v>-0.01</v>
      </c>
      <c r="I5367">
        <v>4</v>
      </c>
      <c r="J5367">
        <v>-0.12</v>
      </c>
      <c r="K5367">
        <v>-1.113</v>
      </c>
      <c r="L5367">
        <v>-2.1059999999999999</v>
      </c>
      <c r="M5367">
        <v>-2.9239999999999999</v>
      </c>
      <c r="N5367">
        <v>-3.0960000000000001</v>
      </c>
      <c r="O5367">
        <v>1.2070000000000001</v>
      </c>
      <c r="P5367">
        <v>1.214</v>
      </c>
      <c r="Q5367">
        <v>1.206</v>
      </c>
      <c r="R5367">
        <v>0.95199999999999996</v>
      </c>
      <c r="S5367">
        <v>0.39</v>
      </c>
    </row>
    <row r="5368" spans="1:19" x14ac:dyDescent="0.3">
      <c r="A5368">
        <v>600</v>
      </c>
      <c r="B5368">
        <v>-6.6000000000000003E-2</v>
      </c>
      <c r="C5368">
        <v>-1.0960000000000001</v>
      </c>
      <c r="D5368">
        <v>-2.0569999999999999</v>
      </c>
      <c r="E5368">
        <v>-2.9209999999999998</v>
      </c>
      <c r="F5368">
        <v>-3.0910000000000002</v>
      </c>
      <c r="G5368">
        <v>4.5999999999999996</v>
      </c>
      <c r="H5368">
        <v>-0.01</v>
      </c>
      <c r="I5368">
        <v>4</v>
      </c>
      <c r="J5368">
        <v>-0.121</v>
      </c>
      <c r="K5368">
        <v>-1.113</v>
      </c>
      <c r="L5368">
        <v>-2.1059999999999999</v>
      </c>
      <c r="M5368">
        <v>-2.9209999999999998</v>
      </c>
      <c r="N5368">
        <v>-3.0910000000000002</v>
      </c>
      <c r="O5368">
        <v>1.206</v>
      </c>
      <c r="P5368">
        <v>1.2130000000000001</v>
      </c>
      <c r="Q5368">
        <v>1.208</v>
      </c>
      <c r="R5368">
        <v>0.94699999999999995</v>
      </c>
      <c r="S5368">
        <v>0.38800000000000001</v>
      </c>
    </row>
    <row r="5370" spans="1:19" x14ac:dyDescent="0.3">
      <c r="A5370" t="s">
        <v>0</v>
      </c>
      <c r="B5370" t="s">
        <v>414</v>
      </c>
    </row>
    <row r="5371" spans="1:19" x14ac:dyDescent="0.3">
      <c r="A5371">
        <v>0</v>
      </c>
      <c r="B5371">
        <v>-6.6000000000000003E-2</v>
      </c>
      <c r="C5371">
        <v>-1.0960000000000001</v>
      </c>
      <c r="D5371">
        <v>-2.0569999999999999</v>
      </c>
      <c r="E5371">
        <v>-2.915</v>
      </c>
      <c r="F5371">
        <v>-3.0819999999999999</v>
      </c>
      <c r="G5371">
        <v>4.5999999999999996</v>
      </c>
      <c r="H5371">
        <v>-0.01</v>
      </c>
      <c r="I5371">
        <v>4</v>
      </c>
      <c r="J5371">
        <v>-0.108</v>
      </c>
      <c r="K5371">
        <v>-1.1080000000000001</v>
      </c>
      <c r="L5371">
        <v>-2.1040000000000001</v>
      </c>
      <c r="M5371">
        <v>-2.9319999999999999</v>
      </c>
      <c r="N5371">
        <v>-3.16</v>
      </c>
      <c r="O5371">
        <v>1.212</v>
      </c>
      <c r="P5371">
        <v>1.212</v>
      </c>
      <c r="Q5371">
        <v>1.2050000000000001</v>
      </c>
      <c r="R5371">
        <v>0.97899999999999998</v>
      </c>
      <c r="S5371">
        <v>0.47099999999999997</v>
      </c>
    </row>
    <row r="5372" spans="1:19" x14ac:dyDescent="0.3">
      <c r="A5372">
        <v>60</v>
      </c>
      <c r="B5372">
        <v>-6.6000000000000003E-2</v>
      </c>
      <c r="C5372">
        <v>-1.0960000000000001</v>
      </c>
      <c r="D5372">
        <v>-2.0569999999999999</v>
      </c>
      <c r="E5372">
        <v>-2.915</v>
      </c>
      <c r="F5372">
        <v>-3.0819999999999999</v>
      </c>
      <c r="G5372">
        <v>4.5999999999999996</v>
      </c>
      <c r="H5372">
        <v>-0.01</v>
      </c>
      <c r="I5372">
        <v>4</v>
      </c>
      <c r="J5372">
        <v>-0.105</v>
      </c>
      <c r="K5372">
        <v>-1.109</v>
      </c>
      <c r="L5372">
        <v>-2.113</v>
      </c>
      <c r="M5372">
        <v>-2.9420000000000002</v>
      </c>
      <c r="N5372">
        <v>-3.1320000000000001</v>
      </c>
      <c r="O5372">
        <v>1.204</v>
      </c>
      <c r="P5372">
        <v>1.2190000000000001</v>
      </c>
      <c r="Q5372">
        <v>1.236</v>
      </c>
      <c r="R5372">
        <v>1.018</v>
      </c>
      <c r="S5372">
        <v>0.4</v>
      </c>
    </row>
    <row r="5373" spans="1:19" x14ac:dyDescent="0.3">
      <c r="A5373">
        <v>120</v>
      </c>
      <c r="B5373">
        <v>-6.6000000000000003E-2</v>
      </c>
      <c r="C5373">
        <v>-1.0960000000000001</v>
      </c>
      <c r="D5373">
        <v>-2.0569999999999999</v>
      </c>
      <c r="E5373">
        <v>-2.915</v>
      </c>
      <c r="F5373">
        <v>-3.0819999999999999</v>
      </c>
      <c r="G5373">
        <v>4.5999999999999996</v>
      </c>
      <c r="H5373">
        <v>-0.01</v>
      </c>
      <c r="I5373">
        <v>4</v>
      </c>
      <c r="J5373">
        <v>-0.11</v>
      </c>
      <c r="K5373">
        <v>-1.107</v>
      </c>
      <c r="L5373">
        <v>-2.1030000000000002</v>
      </c>
      <c r="M5373">
        <v>-2.9239999999999999</v>
      </c>
      <c r="N5373">
        <v>-3.125</v>
      </c>
      <c r="O5373">
        <v>1.2090000000000001</v>
      </c>
      <c r="P5373">
        <v>1.208</v>
      </c>
      <c r="Q5373">
        <v>1.194</v>
      </c>
      <c r="R5373">
        <v>0.96399999999999997</v>
      </c>
      <c r="S5373">
        <v>0.39800000000000002</v>
      </c>
    </row>
    <row r="5374" spans="1:19" x14ac:dyDescent="0.3">
      <c r="A5374">
        <v>180</v>
      </c>
      <c r="B5374">
        <v>-6.6000000000000003E-2</v>
      </c>
      <c r="C5374">
        <v>-1.0960000000000001</v>
      </c>
      <c r="D5374">
        <v>-2.0569999999999999</v>
      </c>
      <c r="E5374">
        <v>-2.915</v>
      </c>
      <c r="F5374">
        <v>-3.0819999999999999</v>
      </c>
      <c r="G5374">
        <v>4.5999999999999996</v>
      </c>
      <c r="H5374">
        <v>-0.01</v>
      </c>
      <c r="I5374">
        <v>4</v>
      </c>
      <c r="J5374">
        <v>-0.11600000000000001</v>
      </c>
      <c r="K5374">
        <v>-1.113</v>
      </c>
      <c r="L5374">
        <v>-2.109</v>
      </c>
      <c r="M5374">
        <v>-2.9359999999999999</v>
      </c>
      <c r="N5374">
        <v>-3.12</v>
      </c>
      <c r="O5374">
        <v>1.216</v>
      </c>
      <c r="P5374">
        <v>1.2250000000000001</v>
      </c>
      <c r="Q5374">
        <v>1.216</v>
      </c>
      <c r="R5374">
        <v>1.0009999999999999</v>
      </c>
      <c r="S5374">
        <v>0.39700000000000002</v>
      </c>
    </row>
    <row r="5375" spans="1:19" x14ac:dyDescent="0.3">
      <c r="A5375">
        <v>240</v>
      </c>
      <c r="B5375">
        <v>-6.6000000000000003E-2</v>
      </c>
      <c r="C5375">
        <v>-1.0960000000000001</v>
      </c>
      <c r="D5375">
        <v>-2.0569999999999999</v>
      </c>
      <c r="E5375">
        <v>-2.915</v>
      </c>
      <c r="F5375">
        <v>-3.0819999999999999</v>
      </c>
      <c r="G5375">
        <v>4.5999999999999996</v>
      </c>
      <c r="H5375">
        <v>-0.01</v>
      </c>
      <c r="I5375">
        <v>4</v>
      </c>
      <c r="J5375">
        <v>-0.113</v>
      </c>
      <c r="K5375">
        <v>-1.1100000000000001</v>
      </c>
      <c r="L5375">
        <v>-2.1040000000000001</v>
      </c>
      <c r="M5375">
        <v>-2.94</v>
      </c>
      <c r="N5375">
        <v>-3.1150000000000002</v>
      </c>
      <c r="O5375">
        <v>1.2090000000000001</v>
      </c>
      <c r="P5375">
        <v>1.21</v>
      </c>
      <c r="Q5375">
        <v>1.1970000000000001</v>
      </c>
      <c r="R5375">
        <v>1.008</v>
      </c>
      <c r="S5375">
        <v>0.39500000000000002</v>
      </c>
    </row>
    <row r="5376" spans="1:19" x14ac:dyDescent="0.3">
      <c r="A5376">
        <v>300</v>
      </c>
      <c r="B5376">
        <v>-6.6000000000000003E-2</v>
      </c>
      <c r="C5376">
        <v>-1.0960000000000001</v>
      </c>
      <c r="D5376">
        <v>-2.0569999999999999</v>
      </c>
      <c r="E5376">
        <v>-2.915</v>
      </c>
      <c r="F5376">
        <v>-3.0819999999999999</v>
      </c>
      <c r="G5376">
        <v>4.5999999999999996</v>
      </c>
      <c r="H5376">
        <v>-0.01</v>
      </c>
      <c r="I5376">
        <v>4</v>
      </c>
      <c r="J5376">
        <v>-0.11600000000000001</v>
      </c>
      <c r="K5376">
        <v>-1.1120000000000001</v>
      </c>
      <c r="L5376">
        <v>-2.1059999999999999</v>
      </c>
      <c r="M5376">
        <v>-2.9359999999999999</v>
      </c>
      <c r="N5376">
        <v>-3.1080000000000001</v>
      </c>
      <c r="O5376">
        <v>1.212</v>
      </c>
      <c r="P5376">
        <v>1.2190000000000001</v>
      </c>
      <c r="Q5376">
        <v>1.2030000000000001</v>
      </c>
      <c r="R5376">
        <v>0.98699999999999999</v>
      </c>
      <c r="S5376">
        <v>0.39300000000000002</v>
      </c>
    </row>
    <row r="5377" spans="1:19" x14ac:dyDescent="0.3">
      <c r="A5377">
        <v>360</v>
      </c>
      <c r="B5377">
        <v>-6.6000000000000003E-2</v>
      </c>
      <c r="C5377">
        <v>-1.0960000000000001</v>
      </c>
      <c r="D5377">
        <v>-2.0569999999999999</v>
      </c>
      <c r="E5377">
        <v>-2.915</v>
      </c>
      <c r="F5377">
        <v>-3.0819999999999999</v>
      </c>
      <c r="G5377">
        <v>4.5999999999999996</v>
      </c>
      <c r="H5377">
        <v>-0.01</v>
      </c>
      <c r="I5377">
        <v>4</v>
      </c>
      <c r="J5377">
        <v>-0.11600000000000001</v>
      </c>
      <c r="K5377">
        <v>-1.1120000000000001</v>
      </c>
      <c r="L5377">
        <v>-2.1080000000000001</v>
      </c>
      <c r="M5377">
        <v>-2.93</v>
      </c>
      <c r="N5377">
        <v>-3.1019999999999999</v>
      </c>
      <c r="O5377">
        <v>1.2090000000000001</v>
      </c>
      <c r="P5377">
        <v>1.2150000000000001</v>
      </c>
      <c r="Q5377">
        <v>1.212</v>
      </c>
      <c r="R5377">
        <v>0.96699999999999997</v>
      </c>
      <c r="S5377">
        <v>0.39100000000000001</v>
      </c>
    </row>
    <row r="5378" spans="1:19" x14ac:dyDescent="0.3">
      <c r="A5378">
        <v>420</v>
      </c>
      <c r="B5378">
        <v>-6.6000000000000003E-2</v>
      </c>
      <c r="C5378">
        <v>-1.0960000000000001</v>
      </c>
      <c r="D5378">
        <v>-2.0569999999999999</v>
      </c>
      <c r="E5378">
        <v>-2.915</v>
      </c>
      <c r="F5378">
        <v>-3.0819999999999999</v>
      </c>
      <c r="G5378">
        <v>4.5999999999999996</v>
      </c>
      <c r="H5378">
        <v>-0.01</v>
      </c>
      <c r="I5378">
        <v>4</v>
      </c>
      <c r="J5378">
        <v>-0.11700000000000001</v>
      </c>
      <c r="K5378">
        <v>-1.111</v>
      </c>
      <c r="L5378">
        <v>-2.1070000000000002</v>
      </c>
      <c r="M5378">
        <v>-2.9249999999999998</v>
      </c>
      <c r="N5378">
        <v>-3.097</v>
      </c>
      <c r="O5378">
        <v>1.208</v>
      </c>
      <c r="P5378">
        <v>1.2130000000000001</v>
      </c>
      <c r="Q5378">
        <v>1.208</v>
      </c>
      <c r="R5378">
        <v>0.95599999999999996</v>
      </c>
      <c r="S5378">
        <v>0.39</v>
      </c>
    </row>
    <row r="5379" spans="1:19" x14ac:dyDescent="0.3">
      <c r="A5379">
        <v>480</v>
      </c>
      <c r="B5379">
        <v>-6.6000000000000003E-2</v>
      </c>
      <c r="C5379">
        <v>-1.0960000000000001</v>
      </c>
      <c r="D5379">
        <v>-2.0569999999999999</v>
      </c>
      <c r="E5379">
        <v>-2.915</v>
      </c>
      <c r="F5379">
        <v>-3.0819999999999999</v>
      </c>
      <c r="G5379">
        <v>4.5999999999999996</v>
      </c>
      <c r="H5379">
        <v>-0.01</v>
      </c>
      <c r="I5379">
        <v>4</v>
      </c>
      <c r="J5379">
        <v>-0.11899999999999999</v>
      </c>
      <c r="K5379">
        <v>-1.113</v>
      </c>
      <c r="L5379">
        <v>-2.1059999999999999</v>
      </c>
      <c r="M5379">
        <v>-2.9220000000000002</v>
      </c>
      <c r="N5379">
        <v>-3.0920000000000001</v>
      </c>
      <c r="O5379">
        <v>1.208</v>
      </c>
      <c r="P5379">
        <v>1.2150000000000001</v>
      </c>
      <c r="Q5379">
        <v>1.2050000000000001</v>
      </c>
      <c r="R5379">
        <v>0.95</v>
      </c>
      <c r="S5379">
        <v>0.38800000000000001</v>
      </c>
    </row>
    <row r="5380" spans="1:19" x14ac:dyDescent="0.3">
      <c r="A5380">
        <v>540</v>
      </c>
      <c r="B5380">
        <v>-6.6000000000000003E-2</v>
      </c>
      <c r="C5380">
        <v>-1.0960000000000001</v>
      </c>
      <c r="D5380">
        <v>-2.0569999999999999</v>
      </c>
      <c r="E5380">
        <v>-2.915</v>
      </c>
      <c r="F5380">
        <v>-3.0819999999999999</v>
      </c>
      <c r="G5380">
        <v>4.5999999999999996</v>
      </c>
      <c r="H5380">
        <v>-0.01</v>
      </c>
      <c r="I5380">
        <v>4</v>
      </c>
      <c r="J5380">
        <v>-0.12</v>
      </c>
      <c r="K5380">
        <v>-1.113</v>
      </c>
      <c r="L5380">
        <v>-2.1059999999999999</v>
      </c>
      <c r="M5380">
        <v>-2.919</v>
      </c>
      <c r="N5380">
        <v>-3.0870000000000002</v>
      </c>
      <c r="O5380">
        <v>1.2070000000000001</v>
      </c>
      <c r="P5380">
        <v>1.214</v>
      </c>
      <c r="Q5380">
        <v>1.2050000000000001</v>
      </c>
      <c r="R5380">
        <v>0.94599999999999995</v>
      </c>
      <c r="S5380">
        <v>0.38700000000000001</v>
      </c>
    </row>
    <row r="5381" spans="1:19" x14ac:dyDescent="0.3">
      <c r="A5381">
        <v>600</v>
      </c>
      <c r="B5381">
        <v>-6.6000000000000003E-2</v>
      </c>
      <c r="C5381">
        <v>-1.0960000000000001</v>
      </c>
      <c r="D5381">
        <v>-2.0569999999999999</v>
      </c>
      <c r="E5381">
        <v>-2.915</v>
      </c>
      <c r="F5381">
        <v>-3.0819999999999999</v>
      </c>
      <c r="G5381">
        <v>4.5999999999999996</v>
      </c>
      <c r="H5381">
        <v>-0.01</v>
      </c>
      <c r="I5381">
        <v>4</v>
      </c>
      <c r="J5381">
        <v>-0.121</v>
      </c>
      <c r="K5381">
        <v>-1.113</v>
      </c>
      <c r="L5381">
        <v>-2.1059999999999999</v>
      </c>
      <c r="M5381">
        <v>-2.915</v>
      </c>
      <c r="N5381">
        <v>-3.0819999999999999</v>
      </c>
      <c r="O5381">
        <v>1.206</v>
      </c>
      <c r="P5381">
        <v>1.2130000000000001</v>
      </c>
      <c r="Q5381">
        <v>1.208</v>
      </c>
      <c r="R5381">
        <v>0.94</v>
      </c>
      <c r="S5381">
        <v>0.38500000000000001</v>
      </c>
    </row>
    <row r="5383" spans="1:19" x14ac:dyDescent="0.3">
      <c r="A5383" t="s">
        <v>0</v>
      </c>
      <c r="B5383" t="s">
        <v>415</v>
      </c>
    </row>
    <row r="5384" spans="1:19" x14ac:dyDescent="0.3">
      <c r="A5384">
        <v>0</v>
      </c>
      <c r="B5384">
        <v>-6.5000000000000002E-2</v>
      </c>
      <c r="C5384">
        <v>-1.0940000000000001</v>
      </c>
      <c r="D5384">
        <v>-2.0569999999999999</v>
      </c>
      <c r="E5384">
        <v>-2.9510000000000001</v>
      </c>
      <c r="F5384">
        <v>-3.157</v>
      </c>
      <c r="G5384">
        <v>4.5999999999999996</v>
      </c>
      <c r="H5384">
        <v>0</v>
      </c>
      <c r="I5384">
        <v>4</v>
      </c>
      <c r="J5384">
        <v>-0.108</v>
      </c>
      <c r="K5384">
        <v>-1.1080000000000001</v>
      </c>
      <c r="L5384">
        <v>-2.105</v>
      </c>
      <c r="M5384">
        <v>-2.9710000000000001</v>
      </c>
      <c r="N5384">
        <v>-3.24</v>
      </c>
      <c r="O5384">
        <v>1.212</v>
      </c>
      <c r="P5384">
        <v>1.212</v>
      </c>
      <c r="Q5384">
        <v>1.2070000000000001</v>
      </c>
      <c r="R5384">
        <v>1.0229999999999999</v>
      </c>
      <c r="S5384">
        <v>0.502</v>
      </c>
    </row>
    <row r="5385" spans="1:19" x14ac:dyDescent="0.3">
      <c r="A5385">
        <v>60</v>
      </c>
      <c r="B5385">
        <v>-6.5000000000000002E-2</v>
      </c>
      <c r="C5385">
        <v>-1.0940000000000001</v>
      </c>
      <c r="D5385">
        <v>-2.0569999999999999</v>
      </c>
      <c r="E5385">
        <v>-2.9510000000000001</v>
      </c>
      <c r="F5385">
        <v>-3.157</v>
      </c>
      <c r="G5385">
        <v>4.5999999999999996</v>
      </c>
      <c r="H5385">
        <v>0</v>
      </c>
      <c r="I5385">
        <v>4</v>
      </c>
      <c r="J5385">
        <v>-0.104</v>
      </c>
      <c r="K5385">
        <v>-1.109</v>
      </c>
      <c r="L5385">
        <v>-2.1150000000000002</v>
      </c>
      <c r="M5385">
        <v>-2.9809999999999999</v>
      </c>
      <c r="N5385">
        <v>-3.2130000000000001</v>
      </c>
      <c r="O5385">
        <v>1.206</v>
      </c>
      <c r="P5385">
        <v>1.22</v>
      </c>
      <c r="Q5385">
        <v>1.2390000000000001</v>
      </c>
      <c r="R5385">
        <v>1.0669999999999999</v>
      </c>
      <c r="S5385">
        <v>0.42699999999999999</v>
      </c>
    </row>
    <row r="5386" spans="1:19" x14ac:dyDescent="0.3">
      <c r="A5386">
        <v>120</v>
      </c>
      <c r="B5386">
        <v>-6.5000000000000002E-2</v>
      </c>
      <c r="C5386">
        <v>-1.0940000000000001</v>
      </c>
      <c r="D5386">
        <v>-2.0569999999999999</v>
      </c>
      <c r="E5386">
        <v>-2.9510000000000001</v>
      </c>
      <c r="F5386">
        <v>-3.157</v>
      </c>
      <c r="G5386">
        <v>4.5999999999999996</v>
      </c>
      <c r="H5386">
        <v>0</v>
      </c>
      <c r="I5386">
        <v>4</v>
      </c>
      <c r="J5386">
        <v>-0.108</v>
      </c>
      <c r="K5386">
        <v>-1.107</v>
      </c>
      <c r="L5386">
        <v>-2.1030000000000002</v>
      </c>
      <c r="M5386">
        <v>-2.9609999999999999</v>
      </c>
      <c r="N5386">
        <v>-3.206</v>
      </c>
      <c r="O5386">
        <v>1.212</v>
      </c>
      <c r="P5386">
        <v>1.208</v>
      </c>
      <c r="Q5386">
        <v>1.1950000000000001</v>
      </c>
      <c r="R5386">
        <v>1.0069999999999999</v>
      </c>
      <c r="S5386">
        <v>0.42499999999999999</v>
      </c>
    </row>
    <row r="5387" spans="1:19" x14ac:dyDescent="0.3">
      <c r="A5387">
        <v>180</v>
      </c>
      <c r="B5387">
        <v>-6.5000000000000002E-2</v>
      </c>
      <c r="C5387">
        <v>-1.0940000000000001</v>
      </c>
      <c r="D5387">
        <v>-2.0569999999999999</v>
      </c>
      <c r="E5387">
        <v>-2.9510000000000001</v>
      </c>
      <c r="F5387">
        <v>-3.157</v>
      </c>
      <c r="G5387">
        <v>4.5999999999999996</v>
      </c>
      <c r="H5387">
        <v>0</v>
      </c>
      <c r="I5387">
        <v>4</v>
      </c>
      <c r="J5387">
        <v>-0.113</v>
      </c>
      <c r="K5387">
        <v>-1.113</v>
      </c>
      <c r="L5387">
        <v>-2.11</v>
      </c>
      <c r="M5387">
        <v>-2.9729999999999999</v>
      </c>
      <c r="N5387">
        <v>-3.1989999999999998</v>
      </c>
      <c r="O5387">
        <v>1.22</v>
      </c>
      <c r="P5387">
        <v>1.2250000000000001</v>
      </c>
      <c r="Q5387">
        <v>1.2190000000000001</v>
      </c>
      <c r="R5387">
        <v>1.0429999999999999</v>
      </c>
      <c r="S5387">
        <v>0.42199999999999999</v>
      </c>
    </row>
    <row r="5388" spans="1:19" x14ac:dyDescent="0.3">
      <c r="A5388">
        <v>240</v>
      </c>
      <c r="B5388">
        <v>-6.5000000000000002E-2</v>
      </c>
      <c r="C5388">
        <v>-1.0940000000000001</v>
      </c>
      <c r="D5388">
        <v>-2.0569999999999999</v>
      </c>
      <c r="E5388">
        <v>-2.9510000000000001</v>
      </c>
      <c r="F5388">
        <v>-3.157</v>
      </c>
      <c r="G5388">
        <v>4.5999999999999996</v>
      </c>
      <c r="H5388">
        <v>0</v>
      </c>
      <c r="I5388">
        <v>4</v>
      </c>
      <c r="J5388">
        <v>-0.11</v>
      </c>
      <c r="K5388">
        <v>-1.1100000000000001</v>
      </c>
      <c r="L5388">
        <v>-2.1059999999999999</v>
      </c>
      <c r="M5388">
        <v>-2.9790000000000001</v>
      </c>
      <c r="N5388">
        <v>-3.1930000000000001</v>
      </c>
      <c r="O5388">
        <v>1.2150000000000001</v>
      </c>
      <c r="P5388">
        <v>1.21</v>
      </c>
      <c r="Q5388">
        <v>1.2010000000000001</v>
      </c>
      <c r="R5388">
        <v>1.0569999999999999</v>
      </c>
      <c r="S5388">
        <v>0.42</v>
      </c>
    </row>
    <row r="5389" spans="1:19" x14ac:dyDescent="0.3">
      <c r="A5389">
        <v>300</v>
      </c>
      <c r="B5389">
        <v>-6.5000000000000002E-2</v>
      </c>
      <c r="C5389">
        <v>-1.0940000000000001</v>
      </c>
      <c r="D5389">
        <v>-2.0569999999999999</v>
      </c>
      <c r="E5389">
        <v>-2.9510000000000001</v>
      </c>
      <c r="F5389">
        <v>-3.157</v>
      </c>
      <c r="G5389">
        <v>4.5999999999999996</v>
      </c>
      <c r="H5389">
        <v>0</v>
      </c>
      <c r="I5389">
        <v>4</v>
      </c>
      <c r="J5389">
        <v>-0.112</v>
      </c>
      <c r="K5389">
        <v>-1.1120000000000001</v>
      </c>
      <c r="L5389">
        <v>-2.1070000000000002</v>
      </c>
      <c r="M5389">
        <v>-2.9769999999999999</v>
      </c>
      <c r="N5389">
        <v>-3.1850000000000001</v>
      </c>
      <c r="O5389">
        <v>1.218</v>
      </c>
      <c r="P5389">
        <v>1.2190000000000001</v>
      </c>
      <c r="Q5389">
        <v>1.2050000000000001</v>
      </c>
      <c r="R5389">
        <v>1.042</v>
      </c>
      <c r="S5389">
        <v>0.41799999999999998</v>
      </c>
    </row>
    <row r="5390" spans="1:19" x14ac:dyDescent="0.3">
      <c r="A5390">
        <v>360</v>
      </c>
      <c r="B5390">
        <v>-6.5000000000000002E-2</v>
      </c>
      <c r="C5390">
        <v>-1.0940000000000001</v>
      </c>
      <c r="D5390">
        <v>-2.0569999999999999</v>
      </c>
      <c r="E5390">
        <v>-2.9510000000000001</v>
      </c>
      <c r="F5390">
        <v>-3.157</v>
      </c>
      <c r="G5390">
        <v>4.5999999999999996</v>
      </c>
      <c r="H5390">
        <v>0</v>
      </c>
      <c r="I5390">
        <v>4</v>
      </c>
      <c r="J5390">
        <v>-0.11</v>
      </c>
      <c r="K5390">
        <v>-1.1120000000000001</v>
      </c>
      <c r="L5390">
        <v>-2.109</v>
      </c>
      <c r="M5390">
        <v>-2.972</v>
      </c>
      <c r="N5390">
        <v>-3.1789999999999998</v>
      </c>
      <c r="O5390">
        <v>1.216</v>
      </c>
      <c r="P5390">
        <v>1.216</v>
      </c>
      <c r="Q5390">
        <v>1.214</v>
      </c>
      <c r="R5390">
        <v>1.0229999999999999</v>
      </c>
      <c r="S5390">
        <v>0.41599999999999998</v>
      </c>
    </row>
    <row r="5391" spans="1:19" x14ac:dyDescent="0.3">
      <c r="A5391">
        <v>420</v>
      </c>
      <c r="B5391">
        <v>-6.5000000000000002E-2</v>
      </c>
      <c r="C5391">
        <v>-1.0940000000000001</v>
      </c>
      <c r="D5391">
        <v>-2.0569999999999999</v>
      </c>
      <c r="E5391">
        <v>-2.9510000000000001</v>
      </c>
      <c r="F5391">
        <v>-3.157</v>
      </c>
      <c r="G5391">
        <v>4.5999999999999996</v>
      </c>
      <c r="H5391">
        <v>0</v>
      </c>
      <c r="I5391">
        <v>4</v>
      </c>
      <c r="J5391">
        <v>-0.111</v>
      </c>
      <c r="K5391">
        <v>-1.111</v>
      </c>
      <c r="L5391">
        <v>-2.109</v>
      </c>
      <c r="M5391">
        <v>-2.968</v>
      </c>
      <c r="N5391">
        <v>-3.1739999999999999</v>
      </c>
      <c r="O5391">
        <v>1.216</v>
      </c>
      <c r="P5391">
        <v>1.2150000000000001</v>
      </c>
      <c r="Q5391">
        <v>1.2110000000000001</v>
      </c>
      <c r="R5391">
        <v>1.0109999999999999</v>
      </c>
      <c r="S5391">
        <v>0.41399999999999998</v>
      </c>
    </row>
    <row r="5392" spans="1:19" x14ac:dyDescent="0.3">
      <c r="A5392">
        <v>480</v>
      </c>
      <c r="B5392">
        <v>-6.5000000000000002E-2</v>
      </c>
      <c r="C5392">
        <v>-1.0940000000000001</v>
      </c>
      <c r="D5392">
        <v>-2.0569999999999999</v>
      </c>
      <c r="E5392">
        <v>-2.9510000000000001</v>
      </c>
      <c r="F5392">
        <v>-3.157</v>
      </c>
      <c r="G5392">
        <v>4.5999999999999996</v>
      </c>
      <c r="H5392">
        <v>0</v>
      </c>
      <c r="I5392">
        <v>4</v>
      </c>
      <c r="J5392">
        <v>-0.111</v>
      </c>
      <c r="K5392">
        <v>-1.111</v>
      </c>
      <c r="L5392">
        <v>-2.1080000000000001</v>
      </c>
      <c r="M5392">
        <v>-2.9649999999999999</v>
      </c>
      <c r="N5392">
        <v>-3.1680000000000001</v>
      </c>
      <c r="O5392">
        <v>1.2170000000000001</v>
      </c>
      <c r="P5392">
        <v>1.216</v>
      </c>
      <c r="Q5392">
        <v>1.2090000000000001</v>
      </c>
      <c r="R5392">
        <v>1.004</v>
      </c>
      <c r="S5392">
        <v>0.41199999999999998</v>
      </c>
    </row>
    <row r="5393" spans="1:19" x14ac:dyDescent="0.3">
      <c r="A5393">
        <v>540</v>
      </c>
      <c r="B5393">
        <v>-6.5000000000000002E-2</v>
      </c>
      <c r="C5393">
        <v>-1.0940000000000001</v>
      </c>
      <c r="D5393">
        <v>-2.0569999999999999</v>
      </c>
      <c r="E5393">
        <v>-2.9510000000000001</v>
      </c>
      <c r="F5393">
        <v>-3.157</v>
      </c>
      <c r="G5393">
        <v>4.5999999999999996</v>
      </c>
      <c r="H5393">
        <v>0</v>
      </c>
      <c r="I5393">
        <v>4</v>
      </c>
      <c r="J5393">
        <v>-0.111</v>
      </c>
      <c r="K5393">
        <v>-1.111</v>
      </c>
      <c r="L5393">
        <v>-2.1070000000000002</v>
      </c>
      <c r="M5393">
        <v>-2.9609999999999999</v>
      </c>
      <c r="N5393">
        <v>-3.1619999999999999</v>
      </c>
      <c r="O5393">
        <v>1.216</v>
      </c>
      <c r="P5393">
        <v>1.2170000000000001</v>
      </c>
      <c r="Q5393">
        <v>1.208</v>
      </c>
      <c r="R5393">
        <v>0.998</v>
      </c>
      <c r="S5393">
        <v>0.41</v>
      </c>
    </row>
    <row r="5394" spans="1:19" x14ac:dyDescent="0.3">
      <c r="A5394">
        <v>600</v>
      </c>
      <c r="B5394">
        <v>-6.5000000000000002E-2</v>
      </c>
      <c r="C5394">
        <v>-1.0940000000000001</v>
      </c>
      <c r="D5394">
        <v>-2.0569999999999999</v>
      </c>
      <c r="E5394">
        <v>-2.9510000000000001</v>
      </c>
      <c r="F5394">
        <v>-3.157</v>
      </c>
      <c r="G5394">
        <v>4.5999999999999996</v>
      </c>
      <c r="H5394">
        <v>0</v>
      </c>
      <c r="I5394">
        <v>4</v>
      </c>
      <c r="J5394">
        <v>-0.111</v>
      </c>
      <c r="K5394">
        <v>-1.111</v>
      </c>
      <c r="L5394">
        <v>-2.1080000000000001</v>
      </c>
      <c r="M5394">
        <v>-2.9580000000000002</v>
      </c>
      <c r="N5394">
        <v>-3.157</v>
      </c>
      <c r="O5394">
        <v>1.216</v>
      </c>
      <c r="P5394">
        <v>1.216</v>
      </c>
      <c r="Q5394">
        <v>1.21</v>
      </c>
      <c r="R5394">
        <v>0.99199999999999999</v>
      </c>
      <c r="S5394">
        <v>0.40799999999999997</v>
      </c>
    </row>
    <row r="5396" spans="1:19" x14ac:dyDescent="0.3">
      <c r="A5396" t="s">
        <v>0</v>
      </c>
      <c r="B5396" t="s">
        <v>416</v>
      </c>
    </row>
    <row r="5397" spans="1:19" x14ac:dyDescent="0.3">
      <c r="A5397">
        <v>0</v>
      </c>
      <c r="B5397">
        <v>-6.4000000000000001E-2</v>
      </c>
      <c r="C5397">
        <v>-1.0940000000000001</v>
      </c>
      <c r="D5397">
        <v>-2.0569999999999999</v>
      </c>
      <c r="E5397">
        <v>-2.948</v>
      </c>
      <c r="F5397">
        <v>-3.1469999999999998</v>
      </c>
      <c r="G5397">
        <v>4.5999999999999996</v>
      </c>
      <c r="H5397">
        <v>0</v>
      </c>
      <c r="I5397">
        <v>4</v>
      </c>
      <c r="J5397">
        <v>-0.108</v>
      </c>
      <c r="K5397">
        <v>-1.1080000000000001</v>
      </c>
      <c r="L5397">
        <v>-2.105</v>
      </c>
      <c r="M5397">
        <v>-2.9660000000000002</v>
      </c>
      <c r="N5397">
        <v>-3.23</v>
      </c>
      <c r="O5397">
        <v>1.212</v>
      </c>
      <c r="P5397">
        <v>1.212</v>
      </c>
      <c r="Q5397">
        <v>1.2070000000000001</v>
      </c>
      <c r="R5397">
        <v>1.018</v>
      </c>
      <c r="S5397">
        <v>0.498</v>
      </c>
    </row>
    <row r="5398" spans="1:19" x14ac:dyDescent="0.3">
      <c r="A5398">
        <v>60</v>
      </c>
      <c r="B5398">
        <v>-6.4000000000000001E-2</v>
      </c>
      <c r="C5398">
        <v>-1.0940000000000001</v>
      </c>
      <c r="D5398">
        <v>-2.0569999999999999</v>
      </c>
      <c r="E5398">
        <v>-2.948</v>
      </c>
      <c r="F5398">
        <v>-3.1469999999999998</v>
      </c>
      <c r="G5398">
        <v>4.5999999999999996</v>
      </c>
      <c r="H5398">
        <v>0</v>
      </c>
      <c r="I5398">
        <v>4</v>
      </c>
      <c r="J5398">
        <v>-0.105</v>
      </c>
      <c r="K5398">
        <v>-1.109</v>
      </c>
      <c r="L5398">
        <v>-2.1150000000000002</v>
      </c>
      <c r="M5398">
        <v>-2.976</v>
      </c>
      <c r="N5398">
        <v>-3.2029999999999998</v>
      </c>
      <c r="O5398">
        <v>1.2070000000000001</v>
      </c>
      <c r="P5398">
        <v>1.2210000000000001</v>
      </c>
      <c r="Q5398">
        <v>1.24</v>
      </c>
      <c r="R5398">
        <v>1.0609999999999999</v>
      </c>
      <c r="S5398">
        <v>0.42399999999999999</v>
      </c>
    </row>
    <row r="5399" spans="1:19" x14ac:dyDescent="0.3">
      <c r="A5399">
        <v>120</v>
      </c>
      <c r="B5399">
        <v>-6.4000000000000001E-2</v>
      </c>
      <c r="C5399">
        <v>-1.0940000000000001</v>
      </c>
      <c r="D5399">
        <v>-2.0569999999999999</v>
      </c>
      <c r="E5399">
        <v>-2.948</v>
      </c>
      <c r="F5399">
        <v>-3.1469999999999998</v>
      </c>
      <c r="G5399">
        <v>4.5999999999999996</v>
      </c>
      <c r="H5399">
        <v>0</v>
      </c>
      <c r="I5399">
        <v>4</v>
      </c>
      <c r="J5399">
        <v>-0.108</v>
      </c>
      <c r="K5399">
        <v>-1.1080000000000001</v>
      </c>
      <c r="L5399">
        <v>-2.1040000000000001</v>
      </c>
      <c r="M5399">
        <v>-2.9569999999999999</v>
      </c>
      <c r="N5399">
        <v>-3.1960000000000002</v>
      </c>
      <c r="O5399">
        <v>1.212</v>
      </c>
      <c r="P5399">
        <v>1.208</v>
      </c>
      <c r="Q5399">
        <v>1.1950000000000001</v>
      </c>
      <c r="R5399">
        <v>1.0009999999999999</v>
      </c>
      <c r="S5399">
        <v>0.42099999999999999</v>
      </c>
    </row>
    <row r="5400" spans="1:19" x14ac:dyDescent="0.3">
      <c r="A5400">
        <v>180</v>
      </c>
      <c r="B5400">
        <v>-6.4000000000000001E-2</v>
      </c>
      <c r="C5400">
        <v>-1.0940000000000001</v>
      </c>
      <c r="D5400">
        <v>-2.0569999999999999</v>
      </c>
      <c r="E5400">
        <v>-2.948</v>
      </c>
      <c r="F5400">
        <v>-3.1469999999999998</v>
      </c>
      <c r="G5400">
        <v>4.5999999999999996</v>
      </c>
      <c r="H5400">
        <v>0</v>
      </c>
      <c r="I5400">
        <v>4</v>
      </c>
      <c r="J5400">
        <v>-0.113</v>
      </c>
      <c r="K5400">
        <v>-1.1140000000000001</v>
      </c>
      <c r="L5400">
        <v>-2.11</v>
      </c>
      <c r="M5400">
        <v>-2.968</v>
      </c>
      <c r="N5400">
        <v>-3.1890000000000001</v>
      </c>
      <c r="O5400">
        <v>1.22</v>
      </c>
      <c r="P5400">
        <v>1.2250000000000001</v>
      </c>
      <c r="Q5400">
        <v>1.2190000000000001</v>
      </c>
      <c r="R5400">
        <v>1.038</v>
      </c>
      <c r="S5400">
        <v>0.41899999999999998</v>
      </c>
    </row>
    <row r="5401" spans="1:19" x14ac:dyDescent="0.3">
      <c r="A5401">
        <v>240</v>
      </c>
      <c r="B5401">
        <v>-6.4000000000000001E-2</v>
      </c>
      <c r="C5401">
        <v>-1.0940000000000001</v>
      </c>
      <c r="D5401">
        <v>-2.0569999999999999</v>
      </c>
      <c r="E5401">
        <v>-2.948</v>
      </c>
      <c r="F5401">
        <v>-3.1469999999999998</v>
      </c>
      <c r="G5401">
        <v>4.5999999999999996</v>
      </c>
      <c r="H5401">
        <v>0</v>
      </c>
      <c r="I5401">
        <v>4</v>
      </c>
      <c r="J5401">
        <v>-0.11</v>
      </c>
      <c r="K5401">
        <v>-1.111</v>
      </c>
      <c r="L5401">
        <v>-2.1059999999999999</v>
      </c>
      <c r="M5401">
        <v>-2.9750000000000001</v>
      </c>
      <c r="N5401">
        <v>-3.1829999999999998</v>
      </c>
      <c r="O5401">
        <v>1.2150000000000001</v>
      </c>
      <c r="P5401">
        <v>1.21</v>
      </c>
      <c r="Q5401">
        <v>1.2</v>
      </c>
      <c r="R5401">
        <v>1.0509999999999999</v>
      </c>
      <c r="S5401">
        <v>0.41699999999999998</v>
      </c>
    </row>
    <row r="5402" spans="1:19" x14ac:dyDescent="0.3">
      <c r="A5402">
        <v>300</v>
      </c>
      <c r="B5402">
        <v>-6.4000000000000001E-2</v>
      </c>
      <c r="C5402">
        <v>-1.0940000000000001</v>
      </c>
      <c r="D5402">
        <v>-2.0569999999999999</v>
      </c>
      <c r="E5402">
        <v>-2.948</v>
      </c>
      <c r="F5402">
        <v>-3.1469999999999998</v>
      </c>
      <c r="G5402">
        <v>4.5999999999999996</v>
      </c>
      <c r="H5402">
        <v>0</v>
      </c>
      <c r="I5402">
        <v>4</v>
      </c>
      <c r="J5402">
        <v>-0.112</v>
      </c>
      <c r="K5402">
        <v>-1.1120000000000001</v>
      </c>
      <c r="L5402">
        <v>-2.1070000000000002</v>
      </c>
      <c r="M5402">
        <v>-2.972</v>
      </c>
      <c r="N5402">
        <v>-3.1760000000000002</v>
      </c>
      <c r="O5402">
        <v>1.218</v>
      </c>
      <c r="P5402">
        <v>1.2190000000000001</v>
      </c>
      <c r="Q5402">
        <v>1.2050000000000001</v>
      </c>
      <c r="R5402">
        <v>1.036</v>
      </c>
      <c r="S5402">
        <v>0.41499999999999998</v>
      </c>
    </row>
    <row r="5403" spans="1:19" x14ac:dyDescent="0.3">
      <c r="A5403">
        <v>360</v>
      </c>
      <c r="B5403">
        <v>-6.4000000000000001E-2</v>
      </c>
      <c r="C5403">
        <v>-1.0940000000000001</v>
      </c>
      <c r="D5403">
        <v>-2.0569999999999999</v>
      </c>
      <c r="E5403">
        <v>-2.948</v>
      </c>
      <c r="F5403">
        <v>-3.1469999999999998</v>
      </c>
      <c r="G5403">
        <v>4.5999999999999996</v>
      </c>
      <c r="H5403">
        <v>0</v>
      </c>
      <c r="I5403">
        <v>4</v>
      </c>
      <c r="J5403">
        <v>-0.11</v>
      </c>
      <c r="K5403">
        <v>-1.1120000000000001</v>
      </c>
      <c r="L5403">
        <v>-2.109</v>
      </c>
      <c r="M5403">
        <v>-2.968</v>
      </c>
      <c r="N5403">
        <v>-3.17</v>
      </c>
      <c r="O5403">
        <v>1.216</v>
      </c>
      <c r="P5403">
        <v>1.216</v>
      </c>
      <c r="Q5403">
        <v>1.2130000000000001</v>
      </c>
      <c r="R5403">
        <v>1.016</v>
      </c>
      <c r="S5403">
        <v>0.41299999999999998</v>
      </c>
    </row>
    <row r="5404" spans="1:19" x14ac:dyDescent="0.3">
      <c r="A5404">
        <v>420</v>
      </c>
      <c r="B5404">
        <v>-6.4000000000000001E-2</v>
      </c>
      <c r="C5404">
        <v>-1.0940000000000001</v>
      </c>
      <c r="D5404">
        <v>-2.0569999999999999</v>
      </c>
      <c r="E5404">
        <v>-2.948</v>
      </c>
      <c r="F5404">
        <v>-3.1469999999999998</v>
      </c>
      <c r="G5404">
        <v>4.5999999999999996</v>
      </c>
      <c r="H5404">
        <v>0</v>
      </c>
      <c r="I5404">
        <v>4</v>
      </c>
      <c r="J5404">
        <v>-0.111</v>
      </c>
      <c r="K5404">
        <v>-1.111</v>
      </c>
      <c r="L5404">
        <v>-2.109</v>
      </c>
      <c r="M5404">
        <v>-2.9630000000000001</v>
      </c>
      <c r="N5404">
        <v>-3.1640000000000001</v>
      </c>
      <c r="O5404">
        <v>1.216</v>
      </c>
      <c r="P5404">
        <v>1.2150000000000001</v>
      </c>
      <c r="Q5404">
        <v>1.2110000000000001</v>
      </c>
      <c r="R5404">
        <v>1.004</v>
      </c>
      <c r="S5404">
        <v>0.41099999999999998</v>
      </c>
    </row>
    <row r="5405" spans="1:19" x14ac:dyDescent="0.3">
      <c r="A5405">
        <v>480</v>
      </c>
      <c r="B5405">
        <v>-6.4000000000000001E-2</v>
      </c>
      <c r="C5405">
        <v>-1.0940000000000001</v>
      </c>
      <c r="D5405">
        <v>-2.0569999999999999</v>
      </c>
      <c r="E5405">
        <v>-2.948</v>
      </c>
      <c r="F5405">
        <v>-3.1469999999999998</v>
      </c>
      <c r="G5405">
        <v>4.5999999999999996</v>
      </c>
      <c r="H5405">
        <v>0</v>
      </c>
      <c r="I5405">
        <v>4</v>
      </c>
      <c r="J5405">
        <v>-0.111</v>
      </c>
      <c r="K5405">
        <v>-1.111</v>
      </c>
      <c r="L5405">
        <v>-2.1080000000000001</v>
      </c>
      <c r="M5405">
        <v>-2.96</v>
      </c>
      <c r="N5405">
        <v>-3.1579999999999999</v>
      </c>
      <c r="O5405">
        <v>1.2170000000000001</v>
      </c>
      <c r="P5405">
        <v>1.216</v>
      </c>
      <c r="Q5405">
        <v>1.208</v>
      </c>
      <c r="R5405">
        <v>0.997</v>
      </c>
      <c r="S5405">
        <v>0.40899999999999997</v>
      </c>
    </row>
    <row r="5406" spans="1:19" x14ac:dyDescent="0.3">
      <c r="A5406">
        <v>540</v>
      </c>
      <c r="B5406">
        <v>-6.4000000000000001E-2</v>
      </c>
      <c r="C5406">
        <v>-1.0940000000000001</v>
      </c>
      <c r="D5406">
        <v>-2.0569999999999999</v>
      </c>
      <c r="E5406">
        <v>-2.948</v>
      </c>
      <c r="F5406">
        <v>-3.1469999999999998</v>
      </c>
      <c r="G5406">
        <v>4.5999999999999996</v>
      </c>
      <c r="H5406">
        <v>0</v>
      </c>
      <c r="I5406">
        <v>4</v>
      </c>
      <c r="J5406">
        <v>-0.111</v>
      </c>
      <c r="K5406">
        <v>-1.111</v>
      </c>
      <c r="L5406">
        <v>-2.1070000000000002</v>
      </c>
      <c r="M5406">
        <v>-2.9569999999999999</v>
      </c>
      <c r="N5406">
        <v>-3.153</v>
      </c>
      <c r="O5406">
        <v>1.216</v>
      </c>
      <c r="P5406">
        <v>1.2170000000000001</v>
      </c>
      <c r="Q5406">
        <v>1.208</v>
      </c>
      <c r="R5406">
        <v>0.99099999999999999</v>
      </c>
      <c r="S5406">
        <v>0.40699999999999997</v>
      </c>
    </row>
    <row r="5407" spans="1:19" x14ac:dyDescent="0.3">
      <c r="A5407">
        <v>600</v>
      </c>
      <c r="B5407">
        <v>-6.4000000000000001E-2</v>
      </c>
      <c r="C5407">
        <v>-1.0940000000000001</v>
      </c>
      <c r="D5407">
        <v>-2.0569999999999999</v>
      </c>
      <c r="E5407">
        <v>-2.948</v>
      </c>
      <c r="F5407">
        <v>-3.1469999999999998</v>
      </c>
      <c r="G5407">
        <v>4.5999999999999996</v>
      </c>
      <c r="H5407">
        <v>0</v>
      </c>
      <c r="I5407">
        <v>4</v>
      </c>
      <c r="J5407">
        <v>-0.111</v>
      </c>
      <c r="K5407">
        <v>-1.111</v>
      </c>
      <c r="L5407">
        <v>-2.1080000000000001</v>
      </c>
      <c r="M5407">
        <v>-2.9529999999999998</v>
      </c>
      <c r="N5407">
        <v>-3.1469999999999998</v>
      </c>
      <c r="O5407">
        <v>1.216</v>
      </c>
      <c r="P5407">
        <v>1.216</v>
      </c>
      <c r="Q5407">
        <v>1.21</v>
      </c>
      <c r="R5407">
        <v>0.98599999999999999</v>
      </c>
      <c r="S5407">
        <v>0.40500000000000003</v>
      </c>
    </row>
    <row r="5409" spans="1:19" x14ac:dyDescent="0.3">
      <c r="A5409" t="s">
        <v>0</v>
      </c>
      <c r="B5409" t="s">
        <v>417</v>
      </c>
    </row>
    <row r="5410" spans="1:19" x14ac:dyDescent="0.3">
      <c r="A5410">
        <v>0</v>
      </c>
      <c r="B5410">
        <v>-6.5000000000000002E-2</v>
      </c>
      <c r="C5410">
        <v>-1.095</v>
      </c>
      <c r="D5410">
        <v>-2.0569999999999999</v>
      </c>
      <c r="E5410">
        <v>-2.944</v>
      </c>
      <c r="F5410">
        <v>-3.137</v>
      </c>
      <c r="G5410">
        <v>4.5999999999999996</v>
      </c>
      <c r="H5410">
        <v>0</v>
      </c>
      <c r="I5410">
        <v>4</v>
      </c>
      <c r="J5410">
        <v>-0.108</v>
      </c>
      <c r="K5410">
        <v>-1.1080000000000001</v>
      </c>
      <c r="L5410">
        <v>-2.105</v>
      </c>
      <c r="M5410">
        <v>-2.9609999999999999</v>
      </c>
      <c r="N5410">
        <v>-3.22</v>
      </c>
      <c r="O5410">
        <v>1.212</v>
      </c>
      <c r="P5410">
        <v>1.212</v>
      </c>
      <c r="Q5410">
        <v>1.2070000000000001</v>
      </c>
      <c r="R5410">
        <v>1.0129999999999999</v>
      </c>
      <c r="S5410">
        <v>0.49399999999999999</v>
      </c>
    </row>
    <row r="5411" spans="1:19" x14ac:dyDescent="0.3">
      <c r="A5411">
        <v>60</v>
      </c>
      <c r="B5411">
        <v>-6.5000000000000002E-2</v>
      </c>
      <c r="C5411">
        <v>-1.095</v>
      </c>
      <c r="D5411">
        <v>-2.0569999999999999</v>
      </c>
      <c r="E5411">
        <v>-2.944</v>
      </c>
      <c r="F5411">
        <v>-3.137</v>
      </c>
      <c r="G5411">
        <v>4.5999999999999996</v>
      </c>
      <c r="H5411">
        <v>0</v>
      </c>
      <c r="I5411">
        <v>4</v>
      </c>
      <c r="J5411">
        <v>-0.104</v>
      </c>
      <c r="K5411">
        <v>-1.109</v>
      </c>
      <c r="L5411">
        <v>-2.1150000000000002</v>
      </c>
      <c r="M5411">
        <v>-2.972</v>
      </c>
      <c r="N5411">
        <v>-3.19</v>
      </c>
      <c r="O5411">
        <v>1.206</v>
      </c>
      <c r="P5411">
        <v>1.2190000000000001</v>
      </c>
      <c r="Q5411">
        <v>1.24</v>
      </c>
      <c r="R5411">
        <v>1.056</v>
      </c>
      <c r="S5411">
        <v>0.41899999999999998</v>
      </c>
    </row>
    <row r="5412" spans="1:19" x14ac:dyDescent="0.3">
      <c r="A5412">
        <v>120</v>
      </c>
      <c r="B5412">
        <v>-6.5000000000000002E-2</v>
      </c>
      <c r="C5412">
        <v>-1.095</v>
      </c>
      <c r="D5412">
        <v>-2.0569999999999999</v>
      </c>
      <c r="E5412">
        <v>-2.944</v>
      </c>
      <c r="F5412">
        <v>-3.137</v>
      </c>
      <c r="G5412">
        <v>4.5999999999999996</v>
      </c>
      <c r="H5412">
        <v>0</v>
      </c>
      <c r="I5412">
        <v>4</v>
      </c>
      <c r="J5412">
        <v>-0.108</v>
      </c>
      <c r="K5412">
        <v>-1.107</v>
      </c>
      <c r="L5412">
        <v>-2.1030000000000002</v>
      </c>
      <c r="M5412">
        <v>-2.952</v>
      </c>
      <c r="N5412">
        <v>-3.1840000000000002</v>
      </c>
      <c r="O5412">
        <v>1.212</v>
      </c>
      <c r="P5412">
        <v>1.208</v>
      </c>
      <c r="Q5412">
        <v>1.1950000000000001</v>
      </c>
      <c r="R5412">
        <v>0.996</v>
      </c>
      <c r="S5412">
        <v>0.41799999999999998</v>
      </c>
    </row>
    <row r="5413" spans="1:19" x14ac:dyDescent="0.3">
      <c r="A5413">
        <v>180</v>
      </c>
      <c r="B5413">
        <v>-6.5000000000000002E-2</v>
      </c>
      <c r="C5413">
        <v>-1.095</v>
      </c>
      <c r="D5413">
        <v>-2.0569999999999999</v>
      </c>
      <c r="E5413">
        <v>-2.944</v>
      </c>
      <c r="F5413">
        <v>-3.137</v>
      </c>
      <c r="G5413">
        <v>4.5999999999999996</v>
      </c>
      <c r="H5413">
        <v>0</v>
      </c>
      <c r="I5413">
        <v>4</v>
      </c>
      <c r="J5413">
        <v>-0.113</v>
      </c>
      <c r="K5413">
        <v>-1.113</v>
      </c>
      <c r="L5413">
        <v>-2.11</v>
      </c>
      <c r="M5413">
        <v>-2.964</v>
      </c>
      <c r="N5413">
        <v>-3.1779999999999999</v>
      </c>
      <c r="O5413">
        <v>1.22</v>
      </c>
      <c r="P5413">
        <v>1.2250000000000001</v>
      </c>
      <c r="Q5413">
        <v>1.2190000000000001</v>
      </c>
      <c r="R5413">
        <v>1.034</v>
      </c>
      <c r="S5413">
        <v>0.41499999999999998</v>
      </c>
    </row>
    <row r="5414" spans="1:19" x14ac:dyDescent="0.3">
      <c r="A5414">
        <v>240</v>
      </c>
      <c r="B5414">
        <v>-6.5000000000000002E-2</v>
      </c>
      <c r="C5414">
        <v>-1.095</v>
      </c>
      <c r="D5414">
        <v>-2.0569999999999999</v>
      </c>
      <c r="E5414">
        <v>-2.944</v>
      </c>
      <c r="F5414">
        <v>-3.137</v>
      </c>
      <c r="G5414">
        <v>4.5999999999999996</v>
      </c>
      <c r="H5414">
        <v>0</v>
      </c>
      <c r="I5414">
        <v>4</v>
      </c>
      <c r="J5414">
        <v>-0.11</v>
      </c>
      <c r="K5414">
        <v>-1.1100000000000001</v>
      </c>
      <c r="L5414">
        <v>-2.105</v>
      </c>
      <c r="M5414">
        <v>-2.97</v>
      </c>
      <c r="N5414">
        <v>-3.1720000000000002</v>
      </c>
      <c r="O5414">
        <v>1.2150000000000001</v>
      </c>
      <c r="P5414">
        <v>1.21</v>
      </c>
      <c r="Q5414">
        <v>1.1990000000000001</v>
      </c>
      <c r="R5414">
        <v>1.044</v>
      </c>
      <c r="S5414">
        <v>0.41299999999999998</v>
      </c>
    </row>
    <row r="5415" spans="1:19" x14ac:dyDescent="0.3">
      <c r="A5415">
        <v>300</v>
      </c>
      <c r="B5415">
        <v>-6.5000000000000002E-2</v>
      </c>
      <c r="C5415">
        <v>-1.095</v>
      </c>
      <c r="D5415">
        <v>-2.0569999999999999</v>
      </c>
      <c r="E5415">
        <v>-2.944</v>
      </c>
      <c r="F5415">
        <v>-3.137</v>
      </c>
      <c r="G5415">
        <v>4.5999999999999996</v>
      </c>
      <c r="H5415">
        <v>0</v>
      </c>
      <c r="I5415">
        <v>4</v>
      </c>
      <c r="J5415">
        <v>-0.112</v>
      </c>
      <c r="K5415">
        <v>-1.1120000000000001</v>
      </c>
      <c r="L5415">
        <v>-2.1070000000000002</v>
      </c>
      <c r="M5415">
        <v>-2.9670000000000001</v>
      </c>
      <c r="N5415">
        <v>-3.165</v>
      </c>
      <c r="O5415">
        <v>1.218</v>
      </c>
      <c r="P5415">
        <v>1.2190000000000001</v>
      </c>
      <c r="Q5415">
        <v>1.206</v>
      </c>
      <c r="R5415">
        <v>1.0269999999999999</v>
      </c>
      <c r="S5415">
        <v>0.41099999999999998</v>
      </c>
    </row>
    <row r="5416" spans="1:19" x14ac:dyDescent="0.3">
      <c r="A5416">
        <v>360</v>
      </c>
      <c r="B5416">
        <v>-6.5000000000000002E-2</v>
      </c>
      <c r="C5416">
        <v>-1.095</v>
      </c>
      <c r="D5416">
        <v>-2.0569999999999999</v>
      </c>
      <c r="E5416">
        <v>-2.944</v>
      </c>
      <c r="F5416">
        <v>-3.137</v>
      </c>
      <c r="G5416">
        <v>4.5999999999999996</v>
      </c>
      <c r="H5416">
        <v>0</v>
      </c>
      <c r="I5416">
        <v>4</v>
      </c>
      <c r="J5416">
        <v>-0.11</v>
      </c>
      <c r="K5416">
        <v>-1.1120000000000001</v>
      </c>
      <c r="L5416">
        <v>-2.109</v>
      </c>
      <c r="M5416">
        <v>-2.9609999999999999</v>
      </c>
      <c r="N5416">
        <v>-3.1589999999999998</v>
      </c>
      <c r="O5416">
        <v>1.216</v>
      </c>
      <c r="P5416">
        <v>1.216</v>
      </c>
      <c r="Q5416">
        <v>1.2130000000000001</v>
      </c>
      <c r="R5416">
        <v>1.0069999999999999</v>
      </c>
      <c r="S5416">
        <v>0.40899999999999997</v>
      </c>
    </row>
    <row r="5417" spans="1:19" x14ac:dyDescent="0.3">
      <c r="A5417">
        <v>420</v>
      </c>
      <c r="B5417">
        <v>-6.5000000000000002E-2</v>
      </c>
      <c r="C5417">
        <v>-1.095</v>
      </c>
      <c r="D5417">
        <v>-2.0569999999999999</v>
      </c>
      <c r="E5417">
        <v>-2.944</v>
      </c>
      <c r="F5417">
        <v>-3.137</v>
      </c>
      <c r="G5417">
        <v>4.5999999999999996</v>
      </c>
      <c r="H5417">
        <v>0</v>
      </c>
      <c r="I5417">
        <v>4</v>
      </c>
      <c r="J5417">
        <v>-0.111</v>
      </c>
      <c r="K5417">
        <v>-1.111</v>
      </c>
      <c r="L5417">
        <v>-2.1080000000000001</v>
      </c>
      <c r="M5417">
        <v>-2.9569999999999999</v>
      </c>
      <c r="N5417">
        <v>-3.1539999999999999</v>
      </c>
      <c r="O5417">
        <v>1.216</v>
      </c>
      <c r="P5417">
        <v>1.2150000000000001</v>
      </c>
      <c r="Q5417">
        <v>1.2110000000000001</v>
      </c>
      <c r="R5417">
        <v>0.996</v>
      </c>
      <c r="S5417">
        <v>0.40799999999999997</v>
      </c>
    </row>
    <row r="5418" spans="1:19" x14ac:dyDescent="0.3">
      <c r="A5418">
        <v>480</v>
      </c>
      <c r="B5418">
        <v>-6.5000000000000002E-2</v>
      </c>
      <c r="C5418">
        <v>-1.095</v>
      </c>
      <c r="D5418">
        <v>-2.0569999999999999</v>
      </c>
      <c r="E5418">
        <v>-2.944</v>
      </c>
      <c r="F5418">
        <v>-3.137</v>
      </c>
      <c r="G5418">
        <v>4.5999999999999996</v>
      </c>
      <c r="H5418">
        <v>0</v>
      </c>
      <c r="I5418">
        <v>4</v>
      </c>
      <c r="J5418">
        <v>-0.111</v>
      </c>
      <c r="K5418">
        <v>-1.111</v>
      </c>
      <c r="L5418">
        <v>-2.1070000000000002</v>
      </c>
      <c r="M5418">
        <v>-2.9540000000000002</v>
      </c>
      <c r="N5418">
        <v>-3.1480000000000001</v>
      </c>
      <c r="O5418">
        <v>1.2170000000000001</v>
      </c>
      <c r="P5418">
        <v>1.216</v>
      </c>
      <c r="Q5418">
        <v>1.208</v>
      </c>
      <c r="R5418">
        <v>0.98899999999999999</v>
      </c>
      <c r="S5418">
        <v>0.40600000000000003</v>
      </c>
    </row>
    <row r="5419" spans="1:19" x14ac:dyDescent="0.3">
      <c r="A5419">
        <v>540</v>
      </c>
      <c r="B5419">
        <v>-6.5000000000000002E-2</v>
      </c>
      <c r="C5419">
        <v>-1.095</v>
      </c>
      <c r="D5419">
        <v>-2.0569999999999999</v>
      </c>
      <c r="E5419">
        <v>-2.944</v>
      </c>
      <c r="F5419">
        <v>-3.137</v>
      </c>
      <c r="G5419">
        <v>4.5999999999999996</v>
      </c>
      <c r="H5419">
        <v>0</v>
      </c>
      <c r="I5419">
        <v>4</v>
      </c>
      <c r="J5419">
        <v>-0.111</v>
      </c>
      <c r="K5419">
        <v>-1.111</v>
      </c>
      <c r="L5419">
        <v>-2.1070000000000002</v>
      </c>
      <c r="M5419">
        <v>-2.95</v>
      </c>
      <c r="N5419">
        <v>-3.1419999999999999</v>
      </c>
      <c r="O5419">
        <v>1.216</v>
      </c>
      <c r="P5419">
        <v>1.2170000000000001</v>
      </c>
      <c r="Q5419">
        <v>1.208</v>
      </c>
      <c r="R5419">
        <v>0.98399999999999999</v>
      </c>
      <c r="S5419">
        <v>0.40400000000000003</v>
      </c>
    </row>
    <row r="5420" spans="1:19" x14ac:dyDescent="0.3">
      <c r="A5420">
        <v>600</v>
      </c>
      <c r="B5420">
        <v>-6.5000000000000002E-2</v>
      </c>
      <c r="C5420">
        <v>-1.095</v>
      </c>
      <c r="D5420">
        <v>-2.0569999999999999</v>
      </c>
      <c r="E5420">
        <v>-2.944</v>
      </c>
      <c r="F5420">
        <v>-3.137</v>
      </c>
      <c r="G5420">
        <v>4.5999999999999996</v>
      </c>
      <c r="H5420">
        <v>0</v>
      </c>
      <c r="I5420">
        <v>4</v>
      </c>
      <c r="J5420">
        <v>-0.111</v>
      </c>
      <c r="K5420">
        <v>-1.111</v>
      </c>
      <c r="L5420">
        <v>-2.1070000000000002</v>
      </c>
      <c r="M5420">
        <v>-2.9470000000000001</v>
      </c>
      <c r="N5420">
        <v>-3.137</v>
      </c>
      <c r="O5420">
        <v>1.216</v>
      </c>
      <c r="P5420">
        <v>1.216</v>
      </c>
      <c r="Q5420">
        <v>1.21</v>
      </c>
      <c r="R5420">
        <v>0.97899999999999998</v>
      </c>
      <c r="S5420">
        <v>0.40200000000000002</v>
      </c>
    </row>
    <row r="5422" spans="1:19" x14ac:dyDescent="0.3">
      <c r="A5422" t="s">
        <v>0</v>
      </c>
      <c r="B5422" t="s">
        <v>418</v>
      </c>
    </row>
    <row r="5423" spans="1:19" x14ac:dyDescent="0.3">
      <c r="A5423">
        <v>0</v>
      </c>
      <c r="B5423">
        <v>-6.5000000000000002E-2</v>
      </c>
      <c r="C5423">
        <v>-1.095</v>
      </c>
      <c r="D5423">
        <v>-2.0569999999999999</v>
      </c>
      <c r="E5423">
        <v>-2.94</v>
      </c>
      <c r="F5423">
        <v>-3.1269999999999998</v>
      </c>
      <c r="G5423">
        <v>4.5999999999999996</v>
      </c>
      <c r="H5423">
        <v>0</v>
      </c>
      <c r="I5423">
        <v>4</v>
      </c>
      <c r="J5423">
        <v>-0.108</v>
      </c>
      <c r="K5423">
        <v>-1.1080000000000001</v>
      </c>
      <c r="L5423">
        <v>-2.105</v>
      </c>
      <c r="M5423">
        <v>-2.9569999999999999</v>
      </c>
      <c r="N5423">
        <v>-3.21</v>
      </c>
      <c r="O5423">
        <v>1.212</v>
      </c>
      <c r="P5423">
        <v>1.212</v>
      </c>
      <c r="Q5423">
        <v>1.2070000000000001</v>
      </c>
      <c r="R5423">
        <v>1.0069999999999999</v>
      </c>
      <c r="S5423">
        <v>0.49</v>
      </c>
    </row>
    <row r="5424" spans="1:19" x14ac:dyDescent="0.3">
      <c r="A5424">
        <v>60</v>
      </c>
      <c r="B5424">
        <v>-6.5000000000000002E-2</v>
      </c>
      <c r="C5424">
        <v>-1.095</v>
      </c>
      <c r="D5424">
        <v>-2.0569999999999999</v>
      </c>
      <c r="E5424">
        <v>-2.94</v>
      </c>
      <c r="F5424">
        <v>-3.1269999999999998</v>
      </c>
      <c r="G5424">
        <v>4.5999999999999996</v>
      </c>
      <c r="H5424">
        <v>0</v>
      </c>
      <c r="I5424">
        <v>4</v>
      </c>
      <c r="J5424">
        <v>-0.104</v>
      </c>
      <c r="K5424">
        <v>-1.109</v>
      </c>
      <c r="L5424">
        <v>-2.1139999999999999</v>
      </c>
      <c r="M5424">
        <v>-2.9670000000000001</v>
      </c>
      <c r="N5424">
        <v>-3.18</v>
      </c>
      <c r="O5424">
        <v>1.206</v>
      </c>
      <c r="P5424">
        <v>1.2190000000000001</v>
      </c>
      <c r="Q5424">
        <v>1.2390000000000001</v>
      </c>
      <c r="R5424">
        <v>1.0489999999999999</v>
      </c>
      <c r="S5424">
        <v>0.41599999999999998</v>
      </c>
    </row>
    <row r="5425" spans="1:19" x14ac:dyDescent="0.3">
      <c r="A5425">
        <v>120</v>
      </c>
      <c r="B5425">
        <v>-6.5000000000000002E-2</v>
      </c>
      <c r="C5425">
        <v>-1.095</v>
      </c>
      <c r="D5425">
        <v>-2.0569999999999999</v>
      </c>
      <c r="E5425">
        <v>-2.94</v>
      </c>
      <c r="F5425">
        <v>-3.1269999999999998</v>
      </c>
      <c r="G5425">
        <v>4.5999999999999996</v>
      </c>
      <c r="H5425">
        <v>0</v>
      </c>
      <c r="I5425">
        <v>4</v>
      </c>
      <c r="J5425">
        <v>-0.108</v>
      </c>
      <c r="K5425">
        <v>-1.107</v>
      </c>
      <c r="L5425">
        <v>-2.1030000000000002</v>
      </c>
      <c r="M5425">
        <v>-2.948</v>
      </c>
      <c r="N5425">
        <v>-3.1739999999999999</v>
      </c>
      <c r="O5425">
        <v>1.212</v>
      </c>
      <c r="P5425">
        <v>1.208</v>
      </c>
      <c r="Q5425">
        <v>1.1950000000000001</v>
      </c>
      <c r="R5425">
        <v>0.99099999999999999</v>
      </c>
      <c r="S5425">
        <v>0.41399999999999998</v>
      </c>
    </row>
    <row r="5426" spans="1:19" x14ac:dyDescent="0.3">
      <c r="A5426">
        <v>180</v>
      </c>
      <c r="B5426">
        <v>-6.5000000000000002E-2</v>
      </c>
      <c r="C5426">
        <v>-1.095</v>
      </c>
      <c r="D5426">
        <v>-2.0569999999999999</v>
      </c>
      <c r="E5426">
        <v>-2.94</v>
      </c>
      <c r="F5426">
        <v>-3.1269999999999998</v>
      </c>
      <c r="G5426">
        <v>4.5999999999999996</v>
      </c>
      <c r="H5426">
        <v>0</v>
      </c>
      <c r="I5426">
        <v>4</v>
      </c>
      <c r="J5426">
        <v>-0.113</v>
      </c>
      <c r="K5426">
        <v>-1.113</v>
      </c>
      <c r="L5426">
        <v>-2.11</v>
      </c>
      <c r="M5426">
        <v>-2.96</v>
      </c>
      <c r="N5426">
        <v>-3.1680000000000001</v>
      </c>
      <c r="O5426">
        <v>1.2190000000000001</v>
      </c>
      <c r="P5426">
        <v>1.2250000000000001</v>
      </c>
      <c r="Q5426">
        <v>1.218</v>
      </c>
      <c r="R5426">
        <v>1.028</v>
      </c>
      <c r="S5426">
        <v>0.41199999999999998</v>
      </c>
    </row>
    <row r="5427" spans="1:19" x14ac:dyDescent="0.3">
      <c r="A5427">
        <v>240</v>
      </c>
      <c r="B5427">
        <v>-6.5000000000000002E-2</v>
      </c>
      <c r="C5427">
        <v>-1.095</v>
      </c>
      <c r="D5427">
        <v>-2.0569999999999999</v>
      </c>
      <c r="E5427">
        <v>-2.94</v>
      </c>
      <c r="F5427">
        <v>-3.1269999999999998</v>
      </c>
      <c r="G5427">
        <v>4.5999999999999996</v>
      </c>
      <c r="H5427">
        <v>0</v>
      </c>
      <c r="I5427">
        <v>4</v>
      </c>
      <c r="J5427">
        <v>-0.11</v>
      </c>
      <c r="K5427">
        <v>-1.1100000000000001</v>
      </c>
      <c r="L5427">
        <v>-2.105</v>
      </c>
      <c r="M5427">
        <v>-2.9649999999999999</v>
      </c>
      <c r="N5427">
        <v>-3.1629999999999998</v>
      </c>
      <c r="O5427">
        <v>1.2150000000000001</v>
      </c>
      <c r="P5427">
        <v>1.21</v>
      </c>
      <c r="Q5427">
        <v>1.1990000000000001</v>
      </c>
      <c r="R5427">
        <v>1.0389999999999999</v>
      </c>
      <c r="S5427">
        <v>0.41</v>
      </c>
    </row>
    <row r="5428" spans="1:19" x14ac:dyDescent="0.3">
      <c r="A5428">
        <v>300</v>
      </c>
      <c r="B5428">
        <v>-6.5000000000000002E-2</v>
      </c>
      <c r="C5428">
        <v>-1.095</v>
      </c>
      <c r="D5428">
        <v>-2.0569999999999999</v>
      </c>
      <c r="E5428">
        <v>-2.94</v>
      </c>
      <c r="F5428">
        <v>-3.1269999999999998</v>
      </c>
      <c r="G5428">
        <v>4.5999999999999996</v>
      </c>
      <c r="H5428">
        <v>0</v>
      </c>
      <c r="I5428">
        <v>4</v>
      </c>
      <c r="J5428">
        <v>-0.112</v>
      </c>
      <c r="K5428">
        <v>-1.1120000000000001</v>
      </c>
      <c r="L5428">
        <v>-2.1059999999999999</v>
      </c>
      <c r="M5428">
        <v>-2.9609999999999999</v>
      </c>
      <c r="N5428">
        <v>-3.1549999999999998</v>
      </c>
      <c r="O5428">
        <v>1.218</v>
      </c>
      <c r="P5428">
        <v>1.2190000000000001</v>
      </c>
      <c r="Q5428">
        <v>1.2050000000000001</v>
      </c>
      <c r="R5428">
        <v>1.02</v>
      </c>
      <c r="S5428">
        <v>0.40799999999999997</v>
      </c>
    </row>
    <row r="5429" spans="1:19" x14ac:dyDescent="0.3">
      <c r="A5429">
        <v>360</v>
      </c>
      <c r="B5429">
        <v>-6.5000000000000002E-2</v>
      </c>
      <c r="C5429">
        <v>-1.095</v>
      </c>
      <c r="D5429">
        <v>-2.0569999999999999</v>
      </c>
      <c r="E5429">
        <v>-2.94</v>
      </c>
      <c r="F5429">
        <v>-3.1269999999999998</v>
      </c>
      <c r="G5429">
        <v>4.5999999999999996</v>
      </c>
      <c r="H5429">
        <v>0</v>
      </c>
      <c r="I5429">
        <v>4</v>
      </c>
      <c r="J5429">
        <v>-0.11</v>
      </c>
      <c r="K5429">
        <v>-1.1120000000000001</v>
      </c>
      <c r="L5429">
        <v>-2.1080000000000001</v>
      </c>
      <c r="M5429">
        <v>-2.956</v>
      </c>
      <c r="N5429">
        <v>-3.149</v>
      </c>
      <c r="O5429">
        <v>1.216</v>
      </c>
      <c r="P5429">
        <v>1.216</v>
      </c>
      <c r="Q5429">
        <v>1.2130000000000001</v>
      </c>
      <c r="R5429">
        <v>1</v>
      </c>
      <c r="S5429">
        <v>0.40600000000000003</v>
      </c>
    </row>
    <row r="5430" spans="1:19" x14ac:dyDescent="0.3">
      <c r="A5430">
        <v>420</v>
      </c>
      <c r="B5430">
        <v>-6.5000000000000002E-2</v>
      </c>
      <c r="C5430">
        <v>-1.095</v>
      </c>
      <c r="D5430">
        <v>-2.0569999999999999</v>
      </c>
      <c r="E5430">
        <v>-2.94</v>
      </c>
      <c r="F5430">
        <v>-3.1269999999999998</v>
      </c>
      <c r="G5430">
        <v>4.5999999999999996</v>
      </c>
      <c r="H5430">
        <v>0</v>
      </c>
      <c r="I5430">
        <v>4</v>
      </c>
      <c r="J5430">
        <v>-0.111</v>
      </c>
      <c r="K5430">
        <v>-1.111</v>
      </c>
      <c r="L5430">
        <v>-2.1080000000000001</v>
      </c>
      <c r="M5430">
        <v>-2.952</v>
      </c>
      <c r="N5430">
        <v>-3.1440000000000001</v>
      </c>
      <c r="O5430">
        <v>1.216</v>
      </c>
      <c r="P5430">
        <v>1.2150000000000001</v>
      </c>
      <c r="Q5430">
        <v>1.21</v>
      </c>
      <c r="R5430">
        <v>0.98899999999999999</v>
      </c>
      <c r="S5430">
        <v>0.40400000000000003</v>
      </c>
    </row>
    <row r="5431" spans="1:19" x14ac:dyDescent="0.3">
      <c r="A5431">
        <v>480</v>
      </c>
      <c r="B5431">
        <v>-6.5000000000000002E-2</v>
      </c>
      <c r="C5431">
        <v>-1.095</v>
      </c>
      <c r="D5431">
        <v>-2.0569999999999999</v>
      </c>
      <c r="E5431">
        <v>-2.94</v>
      </c>
      <c r="F5431">
        <v>-3.1269999999999998</v>
      </c>
      <c r="G5431">
        <v>4.5999999999999996</v>
      </c>
      <c r="H5431">
        <v>0</v>
      </c>
      <c r="I5431">
        <v>4</v>
      </c>
      <c r="J5431">
        <v>-0.111</v>
      </c>
      <c r="K5431">
        <v>-1.111</v>
      </c>
      <c r="L5431">
        <v>-2.1070000000000002</v>
      </c>
      <c r="M5431">
        <v>-2.9489999999999998</v>
      </c>
      <c r="N5431">
        <v>-3.1379999999999999</v>
      </c>
      <c r="O5431">
        <v>1.2170000000000001</v>
      </c>
      <c r="P5431">
        <v>1.216</v>
      </c>
      <c r="Q5431">
        <v>1.2070000000000001</v>
      </c>
      <c r="R5431">
        <v>0.98299999999999998</v>
      </c>
      <c r="S5431">
        <v>0.40300000000000002</v>
      </c>
    </row>
    <row r="5432" spans="1:19" x14ac:dyDescent="0.3">
      <c r="A5432">
        <v>540</v>
      </c>
      <c r="B5432">
        <v>-6.5000000000000002E-2</v>
      </c>
      <c r="C5432">
        <v>-1.095</v>
      </c>
      <c r="D5432">
        <v>-2.0569999999999999</v>
      </c>
      <c r="E5432">
        <v>-2.94</v>
      </c>
      <c r="F5432">
        <v>-3.1269999999999998</v>
      </c>
      <c r="G5432">
        <v>4.5999999999999996</v>
      </c>
      <c r="H5432">
        <v>0</v>
      </c>
      <c r="I5432">
        <v>4</v>
      </c>
      <c r="J5432">
        <v>-0.111</v>
      </c>
      <c r="K5432">
        <v>-1.111</v>
      </c>
      <c r="L5432">
        <v>-2.1070000000000002</v>
      </c>
      <c r="M5432">
        <v>-2.9460000000000002</v>
      </c>
      <c r="N5432">
        <v>-3.133</v>
      </c>
      <c r="O5432">
        <v>1.216</v>
      </c>
      <c r="P5432">
        <v>1.2170000000000001</v>
      </c>
      <c r="Q5432">
        <v>1.2070000000000001</v>
      </c>
      <c r="R5432">
        <v>0.97799999999999998</v>
      </c>
      <c r="S5432">
        <v>0.40100000000000002</v>
      </c>
    </row>
    <row r="5433" spans="1:19" x14ac:dyDescent="0.3">
      <c r="A5433">
        <v>600</v>
      </c>
      <c r="B5433">
        <v>-6.5000000000000002E-2</v>
      </c>
      <c r="C5433">
        <v>-1.095</v>
      </c>
      <c r="D5433">
        <v>-2.0569999999999999</v>
      </c>
      <c r="E5433">
        <v>-2.94</v>
      </c>
      <c r="F5433">
        <v>-3.1269999999999998</v>
      </c>
      <c r="G5433">
        <v>4.5999999999999996</v>
      </c>
      <c r="H5433">
        <v>0</v>
      </c>
      <c r="I5433">
        <v>4</v>
      </c>
      <c r="J5433">
        <v>-0.111</v>
      </c>
      <c r="K5433">
        <v>-1.111</v>
      </c>
      <c r="L5433">
        <v>-2.1070000000000002</v>
      </c>
      <c r="M5433">
        <v>-2.9420000000000002</v>
      </c>
      <c r="N5433">
        <v>-3.1269999999999998</v>
      </c>
      <c r="O5433">
        <v>1.216</v>
      </c>
      <c r="P5433">
        <v>1.216</v>
      </c>
      <c r="Q5433">
        <v>1.2090000000000001</v>
      </c>
      <c r="R5433">
        <v>0.97299999999999998</v>
      </c>
      <c r="S5433">
        <v>0.39900000000000002</v>
      </c>
    </row>
    <row r="5435" spans="1:19" x14ac:dyDescent="0.3">
      <c r="A5435" t="s">
        <v>0</v>
      </c>
      <c r="B5435" t="s">
        <v>419</v>
      </c>
    </row>
    <row r="5436" spans="1:19" x14ac:dyDescent="0.3">
      <c r="A5436">
        <v>0</v>
      </c>
      <c r="B5436">
        <v>-6.6000000000000003E-2</v>
      </c>
      <c r="C5436">
        <v>-1.095</v>
      </c>
      <c r="D5436">
        <v>-2.0569999999999999</v>
      </c>
      <c r="E5436">
        <v>-2.9359999999999999</v>
      </c>
      <c r="F5436">
        <v>-3.1179999999999999</v>
      </c>
      <c r="G5436">
        <v>4.5999999999999996</v>
      </c>
      <c r="H5436">
        <v>0</v>
      </c>
      <c r="I5436">
        <v>4</v>
      </c>
      <c r="J5436">
        <v>-0.108</v>
      </c>
      <c r="K5436">
        <v>-1.1080000000000001</v>
      </c>
      <c r="L5436">
        <v>-2.1040000000000001</v>
      </c>
      <c r="M5436">
        <v>-2.952</v>
      </c>
      <c r="N5436">
        <v>-3.2</v>
      </c>
      <c r="O5436">
        <v>1.212</v>
      </c>
      <c r="P5436">
        <v>1.212</v>
      </c>
      <c r="Q5436">
        <v>1.206</v>
      </c>
      <c r="R5436">
        <v>1.002</v>
      </c>
      <c r="S5436">
        <v>0.48599999999999999</v>
      </c>
    </row>
    <row r="5437" spans="1:19" x14ac:dyDescent="0.3">
      <c r="A5437">
        <v>60</v>
      </c>
      <c r="B5437">
        <v>-6.6000000000000003E-2</v>
      </c>
      <c r="C5437">
        <v>-1.095</v>
      </c>
      <c r="D5437">
        <v>-2.0569999999999999</v>
      </c>
      <c r="E5437">
        <v>-2.9359999999999999</v>
      </c>
      <c r="F5437">
        <v>-3.1179999999999999</v>
      </c>
      <c r="G5437">
        <v>4.5999999999999996</v>
      </c>
      <c r="H5437">
        <v>0</v>
      </c>
      <c r="I5437">
        <v>4</v>
      </c>
      <c r="J5437">
        <v>-0.104</v>
      </c>
      <c r="K5437">
        <v>-1.109</v>
      </c>
      <c r="L5437">
        <v>-2.1139999999999999</v>
      </c>
      <c r="M5437">
        <v>-2.9620000000000002</v>
      </c>
      <c r="N5437">
        <v>-3.1709999999999998</v>
      </c>
      <c r="O5437">
        <v>1.206</v>
      </c>
      <c r="P5437">
        <v>1.2190000000000001</v>
      </c>
      <c r="Q5437">
        <v>1.2390000000000001</v>
      </c>
      <c r="R5437">
        <v>1.0429999999999999</v>
      </c>
      <c r="S5437">
        <v>0.41299999999999998</v>
      </c>
    </row>
    <row r="5438" spans="1:19" x14ac:dyDescent="0.3">
      <c r="A5438">
        <v>120</v>
      </c>
      <c r="B5438">
        <v>-6.6000000000000003E-2</v>
      </c>
      <c r="C5438">
        <v>-1.095</v>
      </c>
      <c r="D5438">
        <v>-2.0569999999999999</v>
      </c>
      <c r="E5438">
        <v>-2.9359999999999999</v>
      </c>
      <c r="F5438">
        <v>-3.1179999999999999</v>
      </c>
      <c r="G5438">
        <v>4.5999999999999996</v>
      </c>
      <c r="H5438">
        <v>0</v>
      </c>
      <c r="I5438">
        <v>4</v>
      </c>
      <c r="J5438">
        <v>-0.108</v>
      </c>
      <c r="K5438">
        <v>-1.107</v>
      </c>
      <c r="L5438">
        <v>-2.1030000000000002</v>
      </c>
      <c r="M5438">
        <v>-2.9430000000000001</v>
      </c>
      <c r="N5438">
        <v>-3.165</v>
      </c>
      <c r="O5438">
        <v>1.212</v>
      </c>
      <c r="P5438">
        <v>1.208</v>
      </c>
      <c r="Q5438">
        <v>1.1950000000000001</v>
      </c>
      <c r="R5438">
        <v>0.98599999999999999</v>
      </c>
      <c r="S5438">
        <v>0.41099999999999998</v>
      </c>
    </row>
    <row r="5439" spans="1:19" x14ac:dyDescent="0.3">
      <c r="A5439">
        <v>180</v>
      </c>
      <c r="B5439">
        <v>-6.6000000000000003E-2</v>
      </c>
      <c r="C5439">
        <v>-1.095</v>
      </c>
      <c r="D5439">
        <v>-2.0569999999999999</v>
      </c>
      <c r="E5439">
        <v>-2.9359999999999999</v>
      </c>
      <c r="F5439">
        <v>-3.1179999999999999</v>
      </c>
      <c r="G5439">
        <v>4.5999999999999996</v>
      </c>
      <c r="H5439">
        <v>0</v>
      </c>
      <c r="I5439">
        <v>4</v>
      </c>
      <c r="J5439">
        <v>-0.113</v>
      </c>
      <c r="K5439">
        <v>-1.113</v>
      </c>
      <c r="L5439">
        <v>-2.11</v>
      </c>
      <c r="M5439">
        <v>-2.9550000000000001</v>
      </c>
      <c r="N5439">
        <v>-3.1589999999999998</v>
      </c>
      <c r="O5439">
        <v>1.2190000000000001</v>
      </c>
      <c r="P5439">
        <v>1.2250000000000001</v>
      </c>
      <c r="Q5439">
        <v>1.2190000000000001</v>
      </c>
      <c r="R5439">
        <v>1.0229999999999999</v>
      </c>
      <c r="S5439">
        <v>0.40899999999999997</v>
      </c>
    </row>
    <row r="5440" spans="1:19" x14ac:dyDescent="0.3">
      <c r="A5440">
        <v>240</v>
      </c>
      <c r="B5440">
        <v>-6.6000000000000003E-2</v>
      </c>
      <c r="C5440">
        <v>-1.095</v>
      </c>
      <c r="D5440">
        <v>-2.0569999999999999</v>
      </c>
      <c r="E5440">
        <v>-2.9359999999999999</v>
      </c>
      <c r="F5440">
        <v>-3.1179999999999999</v>
      </c>
      <c r="G5440">
        <v>4.5999999999999996</v>
      </c>
      <c r="H5440">
        <v>0</v>
      </c>
      <c r="I5440">
        <v>4</v>
      </c>
      <c r="J5440">
        <v>-0.11</v>
      </c>
      <c r="K5440">
        <v>-1.1100000000000001</v>
      </c>
      <c r="L5440">
        <v>-2.105</v>
      </c>
      <c r="M5440">
        <v>-2.9609999999999999</v>
      </c>
      <c r="N5440">
        <v>-3.153</v>
      </c>
      <c r="O5440">
        <v>1.2150000000000001</v>
      </c>
      <c r="P5440">
        <v>1.21</v>
      </c>
      <c r="Q5440">
        <v>1.1990000000000001</v>
      </c>
      <c r="R5440">
        <v>1.0329999999999999</v>
      </c>
      <c r="S5440">
        <v>0.40699999999999997</v>
      </c>
    </row>
    <row r="5441" spans="1:19" x14ac:dyDescent="0.3">
      <c r="A5441">
        <v>300</v>
      </c>
      <c r="B5441">
        <v>-6.6000000000000003E-2</v>
      </c>
      <c r="C5441">
        <v>-1.095</v>
      </c>
      <c r="D5441">
        <v>-2.0569999999999999</v>
      </c>
      <c r="E5441">
        <v>-2.9359999999999999</v>
      </c>
      <c r="F5441">
        <v>-3.1179999999999999</v>
      </c>
      <c r="G5441">
        <v>4.5999999999999996</v>
      </c>
      <c r="H5441">
        <v>0</v>
      </c>
      <c r="I5441">
        <v>4</v>
      </c>
      <c r="J5441">
        <v>-0.112</v>
      </c>
      <c r="K5441">
        <v>-1.1120000000000001</v>
      </c>
      <c r="L5441">
        <v>-2.1059999999999999</v>
      </c>
      <c r="M5441">
        <v>-2.9569999999999999</v>
      </c>
      <c r="N5441">
        <v>-3.1459999999999999</v>
      </c>
      <c r="O5441">
        <v>1.218</v>
      </c>
      <c r="P5441">
        <v>1.2190000000000001</v>
      </c>
      <c r="Q5441">
        <v>1.2050000000000001</v>
      </c>
      <c r="R5441">
        <v>1.0129999999999999</v>
      </c>
      <c r="S5441">
        <v>0.40500000000000003</v>
      </c>
    </row>
    <row r="5442" spans="1:19" x14ac:dyDescent="0.3">
      <c r="A5442">
        <v>360</v>
      </c>
      <c r="B5442">
        <v>-6.6000000000000003E-2</v>
      </c>
      <c r="C5442">
        <v>-1.095</v>
      </c>
      <c r="D5442">
        <v>-2.0569999999999999</v>
      </c>
      <c r="E5442">
        <v>-2.9359999999999999</v>
      </c>
      <c r="F5442">
        <v>-3.1179999999999999</v>
      </c>
      <c r="G5442">
        <v>4.5999999999999996</v>
      </c>
      <c r="H5442">
        <v>0</v>
      </c>
      <c r="I5442">
        <v>4</v>
      </c>
      <c r="J5442">
        <v>-0.11</v>
      </c>
      <c r="K5442">
        <v>-1.1120000000000001</v>
      </c>
      <c r="L5442">
        <v>-2.1080000000000001</v>
      </c>
      <c r="M5442">
        <v>-2.9510000000000001</v>
      </c>
      <c r="N5442">
        <v>-3.14</v>
      </c>
      <c r="O5442">
        <v>1.216</v>
      </c>
      <c r="P5442">
        <v>1.216</v>
      </c>
      <c r="Q5442">
        <v>1.2130000000000001</v>
      </c>
      <c r="R5442">
        <v>0.99399999999999999</v>
      </c>
      <c r="S5442">
        <v>0.40300000000000002</v>
      </c>
    </row>
    <row r="5443" spans="1:19" x14ac:dyDescent="0.3">
      <c r="A5443">
        <v>420</v>
      </c>
      <c r="B5443">
        <v>-6.6000000000000003E-2</v>
      </c>
      <c r="C5443">
        <v>-1.095</v>
      </c>
      <c r="D5443">
        <v>-2.0569999999999999</v>
      </c>
      <c r="E5443">
        <v>-2.9359999999999999</v>
      </c>
      <c r="F5443">
        <v>-3.1179999999999999</v>
      </c>
      <c r="G5443">
        <v>4.5999999999999996</v>
      </c>
      <c r="H5443">
        <v>0</v>
      </c>
      <c r="I5443">
        <v>4</v>
      </c>
      <c r="J5443">
        <v>-0.111</v>
      </c>
      <c r="K5443">
        <v>-1.111</v>
      </c>
      <c r="L5443">
        <v>-2.1080000000000001</v>
      </c>
      <c r="M5443">
        <v>-2.9470000000000001</v>
      </c>
      <c r="N5443">
        <v>-3.1349999999999998</v>
      </c>
      <c r="O5443">
        <v>1.216</v>
      </c>
      <c r="P5443">
        <v>1.2150000000000001</v>
      </c>
      <c r="Q5443">
        <v>1.2090000000000001</v>
      </c>
      <c r="R5443">
        <v>0.98299999999999998</v>
      </c>
      <c r="S5443">
        <v>0.40200000000000002</v>
      </c>
    </row>
    <row r="5444" spans="1:19" x14ac:dyDescent="0.3">
      <c r="A5444">
        <v>480</v>
      </c>
      <c r="B5444">
        <v>-6.6000000000000003E-2</v>
      </c>
      <c r="C5444">
        <v>-1.095</v>
      </c>
      <c r="D5444">
        <v>-2.0569999999999999</v>
      </c>
      <c r="E5444">
        <v>-2.9359999999999999</v>
      </c>
      <c r="F5444">
        <v>-3.1179999999999999</v>
      </c>
      <c r="G5444">
        <v>4.5999999999999996</v>
      </c>
      <c r="H5444">
        <v>0</v>
      </c>
      <c r="I5444">
        <v>4</v>
      </c>
      <c r="J5444">
        <v>-0.111</v>
      </c>
      <c r="K5444">
        <v>-1.111</v>
      </c>
      <c r="L5444">
        <v>-2.1070000000000002</v>
      </c>
      <c r="M5444">
        <v>-2.944</v>
      </c>
      <c r="N5444">
        <v>-3.129</v>
      </c>
      <c r="O5444">
        <v>1.2170000000000001</v>
      </c>
      <c r="P5444">
        <v>1.2170000000000001</v>
      </c>
      <c r="Q5444">
        <v>1.2070000000000001</v>
      </c>
      <c r="R5444">
        <v>0.97699999999999998</v>
      </c>
      <c r="S5444">
        <v>0.4</v>
      </c>
    </row>
    <row r="5445" spans="1:19" x14ac:dyDescent="0.3">
      <c r="A5445">
        <v>540</v>
      </c>
      <c r="B5445">
        <v>-6.6000000000000003E-2</v>
      </c>
      <c r="C5445">
        <v>-1.095</v>
      </c>
      <c r="D5445">
        <v>-2.0569999999999999</v>
      </c>
      <c r="E5445">
        <v>-2.9359999999999999</v>
      </c>
      <c r="F5445">
        <v>-3.1179999999999999</v>
      </c>
      <c r="G5445">
        <v>4.5999999999999996</v>
      </c>
      <c r="H5445">
        <v>0</v>
      </c>
      <c r="I5445">
        <v>4</v>
      </c>
      <c r="J5445">
        <v>-0.111</v>
      </c>
      <c r="K5445">
        <v>-1.111</v>
      </c>
      <c r="L5445">
        <v>-2.1059999999999999</v>
      </c>
      <c r="M5445">
        <v>-2.94</v>
      </c>
      <c r="N5445">
        <v>-3.1240000000000001</v>
      </c>
      <c r="O5445">
        <v>1.216</v>
      </c>
      <c r="P5445">
        <v>1.2170000000000001</v>
      </c>
      <c r="Q5445">
        <v>1.2070000000000001</v>
      </c>
      <c r="R5445">
        <v>0.97199999999999998</v>
      </c>
      <c r="S5445">
        <v>0.39800000000000002</v>
      </c>
    </row>
    <row r="5446" spans="1:19" x14ac:dyDescent="0.3">
      <c r="A5446">
        <v>600</v>
      </c>
      <c r="B5446">
        <v>-6.6000000000000003E-2</v>
      </c>
      <c r="C5446">
        <v>-1.095</v>
      </c>
      <c r="D5446">
        <v>-2.0569999999999999</v>
      </c>
      <c r="E5446">
        <v>-2.9359999999999999</v>
      </c>
      <c r="F5446">
        <v>-3.1179999999999999</v>
      </c>
      <c r="G5446">
        <v>4.5999999999999996</v>
      </c>
      <c r="H5446">
        <v>0</v>
      </c>
      <c r="I5446">
        <v>4</v>
      </c>
      <c r="J5446">
        <v>-0.111</v>
      </c>
      <c r="K5446">
        <v>-1.111</v>
      </c>
      <c r="L5446">
        <v>-2.1070000000000002</v>
      </c>
      <c r="M5446">
        <v>-2.9369999999999998</v>
      </c>
      <c r="N5446">
        <v>-3.1179999999999999</v>
      </c>
      <c r="O5446">
        <v>1.216</v>
      </c>
      <c r="P5446">
        <v>1.216</v>
      </c>
      <c r="Q5446">
        <v>1.2090000000000001</v>
      </c>
      <c r="R5446">
        <v>0.96699999999999997</v>
      </c>
      <c r="S5446">
        <v>0.39600000000000002</v>
      </c>
    </row>
    <row r="5448" spans="1:19" x14ac:dyDescent="0.3">
      <c r="A5448" t="s">
        <v>0</v>
      </c>
      <c r="B5448" t="s">
        <v>420</v>
      </c>
    </row>
    <row r="5449" spans="1:19" x14ac:dyDescent="0.3">
      <c r="A5449">
        <v>0</v>
      </c>
      <c r="B5449">
        <v>-6.5000000000000002E-2</v>
      </c>
      <c r="C5449">
        <v>-1.0960000000000001</v>
      </c>
      <c r="D5449">
        <v>-2.0569999999999999</v>
      </c>
      <c r="E5449">
        <v>-2.931</v>
      </c>
      <c r="F5449">
        <v>-3.109</v>
      </c>
      <c r="G5449">
        <v>4.5999999999999996</v>
      </c>
      <c r="H5449">
        <v>0</v>
      </c>
      <c r="I5449">
        <v>4</v>
      </c>
      <c r="J5449">
        <v>-0.108</v>
      </c>
      <c r="K5449">
        <v>-1.1080000000000001</v>
      </c>
      <c r="L5449">
        <v>-2.1040000000000001</v>
      </c>
      <c r="M5449">
        <v>-2.9470000000000001</v>
      </c>
      <c r="N5449">
        <v>-3.19</v>
      </c>
      <c r="O5449">
        <v>1.212</v>
      </c>
      <c r="P5449">
        <v>1.212</v>
      </c>
      <c r="Q5449">
        <v>1.206</v>
      </c>
      <c r="R5449">
        <v>0.996</v>
      </c>
      <c r="S5449">
        <v>0.48199999999999998</v>
      </c>
    </row>
    <row r="5450" spans="1:19" x14ac:dyDescent="0.3">
      <c r="A5450">
        <v>60</v>
      </c>
      <c r="B5450">
        <v>-6.5000000000000002E-2</v>
      </c>
      <c r="C5450">
        <v>-1.0960000000000001</v>
      </c>
      <c r="D5450">
        <v>-2.0569999999999999</v>
      </c>
      <c r="E5450">
        <v>-2.931</v>
      </c>
      <c r="F5450">
        <v>-3.109</v>
      </c>
      <c r="G5450">
        <v>4.5999999999999996</v>
      </c>
      <c r="H5450">
        <v>0</v>
      </c>
      <c r="I5450">
        <v>4</v>
      </c>
      <c r="J5450">
        <v>-0.105</v>
      </c>
      <c r="K5450">
        <v>-1.109</v>
      </c>
      <c r="L5450">
        <v>-2.1139999999999999</v>
      </c>
      <c r="M5450">
        <v>-2.9569999999999999</v>
      </c>
      <c r="N5450">
        <v>-3.161</v>
      </c>
      <c r="O5450">
        <v>1.2070000000000001</v>
      </c>
      <c r="P5450">
        <v>1.2190000000000001</v>
      </c>
      <c r="Q5450">
        <v>1.2390000000000001</v>
      </c>
      <c r="R5450">
        <v>1.036</v>
      </c>
      <c r="S5450">
        <v>0.41</v>
      </c>
    </row>
    <row r="5451" spans="1:19" x14ac:dyDescent="0.3">
      <c r="A5451">
        <v>120</v>
      </c>
      <c r="B5451">
        <v>-6.5000000000000002E-2</v>
      </c>
      <c r="C5451">
        <v>-1.0960000000000001</v>
      </c>
      <c r="D5451">
        <v>-2.0569999999999999</v>
      </c>
      <c r="E5451">
        <v>-2.931</v>
      </c>
      <c r="F5451">
        <v>-3.109</v>
      </c>
      <c r="G5451">
        <v>4.5999999999999996</v>
      </c>
      <c r="H5451">
        <v>0</v>
      </c>
      <c r="I5451">
        <v>4</v>
      </c>
      <c r="J5451">
        <v>-0.108</v>
      </c>
      <c r="K5451">
        <v>-1.107</v>
      </c>
      <c r="L5451">
        <v>-2.1030000000000002</v>
      </c>
      <c r="M5451">
        <v>-2.9390000000000001</v>
      </c>
      <c r="N5451">
        <v>-3.1549999999999998</v>
      </c>
      <c r="O5451">
        <v>1.212</v>
      </c>
      <c r="P5451">
        <v>1.208</v>
      </c>
      <c r="Q5451">
        <v>1.194</v>
      </c>
      <c r="R5451">
        <v>0.98099999999999998</v>
      </c>
      <c r="S5451">
        <v>0.40799999999999997</v>
      </c>
    </row>
    <row r="5452" spans="1:19" x14ac:dyDescent="0.3">
      <c r="A5452">
        <v>180</v>
      </c>
      <c r="B5452">
        <v>-6.5000000000000002E-2</v>
      </c>
      <c r="C5452">
        <v>-1.0960000000000001</v>
      </c>
      <c r="D5452">
        <v>-2.0569999999999999</v>
      </c>
      <c r="E5452">
        <v>-2.931</v>
      </c>
      <c r="F5452">
        <v>-3.109</v>
      </c>
      <c r="G5452">
        <v>4.5999999999999996</v>
      </c>
      <c r="H5452">
        <v>0</v>
      </c>
      <c r="I5452">
        <v>4</v>
      </c>
      <c r="J5452">
        <v>-0.113</v>
      </c>
      <c r="K5452">
        <v>-1.1140000000000001</v>
      </c>
      <c r="L5452">
        <v>-2.11</v>
      </c>
      <c r="M5452">
        <v>-2.95</v>
      </c>
      <c r="N5452">
        <v>-3.149</v>
      </c>
      <c r="O5452">
        <v>1.22</v>
      </c>
      <c r="P5452">
        <v>1.2250000000000001</v>
      </c>
      <c r="Q5452">
        <v>1.218</v>
      </c>
      <c r="R5452">
        <v>1.0169999999999999</v>
      </c>
      <c r="S5452">
        <v>0.40600000000000003</v>
      </c>
    </row>
    <row r="5453" spans="1:19" x14ac:dyDescent="0.3">
      <c r="A5453">
        <v>240</v>
      </c>
      <c r="B5453">
        <v>-6.5000000000000002E-2</v>
      </c>
      <c r="C5453">
        <v>-1.0960000000000001</v>
      </c>
      <c r="D5453">
        <v>-2.0569999999999999</v>
      </c>
      <c r="E5453">
        <v>-2.931</v>
      </c>
      <c r="F5453">
        <v>-3.109</v>
      </c>
      <c r="G5453">
        <v>4.5999999999999996</v>
      </c>
      <c r="H5453">
        <v>0</v>
      </c>
      <c r="I5453">
        <v>4</v>
      </c>
      <c r="J5453">
        <v>-0.11</v>
      </c>
      <c r="K5453">
        <v>-1.111</v>
      </c>
      <c r="L5453">
        <v>-2.105</v>
      </c>
      <c r="M5453">
        <v>-2.956</v>
      </c>
      <c r="N5453">
        <v>-3.1429999999999998</v>
      </c>
      <c r="O5453">
        <v>1.2150000000000001</v>
      </c>
      <c r="P5453">
        <v>1.21</v>
      </c>
      <c r="Q5453">
        <v>1.198</v>
      </c>
      <c r="R5453">
        <v>1.0269999999999999</v>
      </c>
      <c r="S5453">
        <v>0.40400000000000003</v>
      </c>
    </row>
    <row r="5454" spans="1:19" x14ac:dyDescent="0.3">
      <c r="A5454">
        <v>300</v>
      </c>
      <c r="B5454">
        <v>-6.5000000000000002E-2</v>
      </c>
      <c r="C5454">
        <v>-1.0960000000000001</v>
      </c>
      <c r="D5454">
        <v>-2.0569999999999999</v>
      </c>
      <c r="E5454">
        <v>-2.931</v>
      </c>
      <c r="F5454">
        <v>-3.109</v>
      </c>
      <c r="G5454">
        <v>4.5999999999999996</v>
      </c>
      <c r="H5454">
        <v>0</v>
      </c>
      <c r="I5454">
        <v>4</v>
      </c>
      <c r="J5454">
        <v>-0.112</v>
      </c>
      <c r="K5454">
        <v>-1.1120000000000001</v>
      </c>
      <c r="L5454">
        <v>-2.1059999999999999</v>
      </c>
      <c r="M5454">
        <v>-2.9510000000000001</v>
      </c>
      <c r="N5454">
        <v>-3.1360000000000001</v>
      </c>
      <c r="O5454">
        <v>1.218</v>
      </c>
      <c r="P5454">
        <v>1.2190000000000001</v>
      </c>
      <c r="Q5454">
        <v>1.204</v>
      </c>
      <c r="R5454">
        <v>1.006</v>
      </c>
      <c r="S5454">
        <v>0.40200000000000002</v>
      </c>
    </row>
    <row r="5455" spans="1:19" x14ac:dyDescent="0.3">
      <c r="A5455">
        <v>360</v>
      </c>
      <c r="B5455">
        <v>-6.5000000000000002E-2</v>
      </c>
      <c r="C5455">
        <v>-1.0960000000000001</v>
      </c>
      <c r="D5455">
        <v>-2.0569999999999999</v>
      </c>
      <c r="E5455">
        <v>-2.931</v>
      </c>
      <c r="F5455">
        <v>-3.109</v>
      </c>
      <c r="G5455">
        <v>4.5999999999999996</v>
      </c>
      <c r="H5455">
        <v>0</v>
      </c>
      <c r="I5455">
        <v>4</v>
      </c>
      <c r="J5455">
        <v>-0.11</v>
      </c>
      <c r="K5455">
        <v>-1.1120000000000001</v>
      </c>
      <c r="L5455">
        <v>-2.109</v>
      </c>
      <c r="M5455">
        <v>-2.9460000000000002</v>
      </c>
      <c r="N5455">
        <v>-3.13</v>
      </c>
      <c r="O5455">
        <v>1.216</v>
      </c>
      <c r="P5455">
        <v>1.216</v>
      </c>
      <c r="Q5455">
        <v>1.2130000000000001</v>
      </c>
      <c r="R5455">
        <v>0.98699999999999999</v>
      </c>
      <c r="S5455">
        <v>0.4</v>
      </c>
    </row>
    <row r="5456" spans="1:19" x14ac:dyDescent="0.3">
      <c r="A5456">
        <v>420</v>
      </c>
      <c r="B5456">
        <v>-6.5000000000000002E-2</v>
      </c>
      <c r="C5456">
        <v>-1.0960000000000001</v>
      </c>
      <c r="D5456">
        <v>-2.0569999999999999</v>
      </c>
      <c r="E5456">
        <v>-2.931</v>
      </c>
      <c r="F5456">
        <v>-3.109</v>
      </c>
      <c r="G5456">
        <v>4.5999999999999996</v>
      </c>
      <c r="H5456">
        <v>0</v>
      </c>
      <c r="I5456">
        <v>4</v>
      </c>
      <c r="J5456">
        <v>-0.111</v>
      </c>
      <c r="K5456">
        <v>-1.111</v>
      </c>
      <c r="L5456">
        <v>-2.1080000000000001</v>
      </c>
      <c r="M5456">
        <v>-2.9420000000000002</v>
      </c>
      <c r="N5456">
        <v>-3.125</v>
      </c>
      <c r="O5456">
        <v>1.216</v>
      </c>
      <c r="P5456">
        <v>1.2150000000000001</v>
      </c>
      <c r="Q5456">
        <v>1.2090000000000001</v>
      </c>
      <c r="R5456">
        <v>0.97599999999999998</v>
      </c>
      <c r="S5456">
        <v>0.39900000000000002</v>
      </c>
    </row>
    <row r="5457" spans="1:19" x14ac:dyDescent="0.3">
      <c r="A5457">
        <v>480</v>
      </c>
      <c r="B5457">
        <v>-6.5000000000000002E-2</v>
      </c>
      <c r="C5457">
        <v>-1.0960000000000001</v>
      </c>
      <c r="D5457">
        <v>-2.0569999999999999</v>
      </c>
      <c r="E5457">
        <v>-2.931</v>
      </c>
      <c r="F5457">
        <v>-3.109</v>
      </c>
      <c r="G5457">
        <v>4.5999999999999996</v>
      </c>
      <c r="H5457">
        <v>0</v>
      </c>
      <c r="I5457">
        <v>4</v>
      </c>
      <c r="J5457">
        <v>-0.111</v>
      </c>
      <c r="K5457">
        <v>-1.111</v>
      </c>
      <c r="L5457">
        <v>-2.1070000000000002</v>
      </c>
      <c r="M5457">
        <v>-2.9390000000000001</v>
      </c>
      <c r="N5457">
        <v>-3.12</v>
      </c>
      <c r="O5457">
        <v>1.2170000000000001</v>
      </c>
      <c r="P5457">
        <v>1.216</v>
      </c>
      <c r="Q5457">
        <v>1.2070000000000001</v>
      </c>
      <c r="R5457">
        <v>0.97099999999999997</v>
      </c>
      <c r="S5457">
        <v>0.39700000000000002</v>
      </c>
    </row>
    <row r="5458" spans="1:19" x14ac:dyDescent="0.3">
      <c r="A5458">
        <v>540</v>
      </c>
      <c r="B5458">
        <v>-6.5000000000000002E-2</v>
      </c>
      <c r="C5458">
        <v>-1.0960000000000001</v>
      </c>
      <c r="D5458">
        <v>-2.0569999999999999</v>
      </c>
      <c r="E5458">
        <v>-2.931</v>
      </c>
      <c r="F5458">
        <v>-3.109</v>
      </c>
      <c r="G5458">
        <v>4.5999999999999996</v>
      </c>
      <c r="H5458">
        <v>0</v>
      </c>
      <c r="I5458">
        <v>4</v>
      </c>
      <c r="J5458">
        <v>-0.111</v>
      </c>
      <c r="K5458">
        <v>-1.111</v>
      </c>
      <c r="L5458">
        <v>-2.1070000000000002</v>
      </c>
      <c r="M5458">
        <v>-2.9350000000000001</v>
      </c>
      <c r="N5458">
        <v>-3.1139999999999999</v>
      </c>
      <c r="O5458">
        <v>1.216</v>
      </c>
      <c r="P5458">
        <v>1.2170000000000001</v>
      </c>
      <c r="Q5458">
        <v>1.2070000000000001</v>
      </c>
      <c r="R5458">
        <v>0.96499999999999997</v>
      </c>
      <c r="S5458">
        <v>0.39500000000000002</v>
      </c>
    </row>
    <row r="5459" spans="1:19" x14ac:dyDescent="0.3">
      <c r="A5459">
        <v>600</v>
      </c>
      <c r="B5459">
        <v>-6.5000000000000002E-2</v>
      </c>
      <c r="C5459">
        <v>-1.0960000000000001</v>
      </c>
      <c r="D5459">
        <v>-2.0569999999999999</v>
      </c>
      <c r="E5459">
        <v>-2.931</v>
      </c>
      <c r="F5459">
        <v>-3.109</v>
      </c>
      <c r="G5459">
        <v>4.5999999999999996</v>
      </c>
      <c r="H5459">
        <v>0</v>
      </c>
      <c r="I5459">
        <v>4</v>
      </c>
      <c r="J5459">
        <v>-0.111</v>
      </c>
      <c r="K5459">
        <v>-1.111</v>
      </c>
      <c r="L5459">
        <v>-2.1070000000000002</v>
      </c>
      <c r="M5459">
        <v>-2.9319999999999999</v>
      </c>
      <c r="N5459">
        <v>-3.109</v>
      </c>
      <c r="O5459">
        <v>1.216</v>
      </c>
      <c r="P5459">
        <v>1.216</v>
      </c>
      <c r="Q5459">
        <v>1.2090000000000001</v>
      </c>
      <c r="R5459">
        <v>0.96</v>
      </c>
      <c r="S5459">
        <v>0.39400000000000002</v>
      </c>
    </row>
    <row r="5461" spans="1:19" x14ac:dyDescent="0.3">
      <c r="A5461" t="s">
        <v>0</v>
      </c>
      <c r="B5461" t="s">
        <v>421</v>
      </c>
    </row>
    <row r="5462" spans="1:19" x14ac:dyDescent="0.3">
      <c r="A5462">
        <v>0</v>
      </c>
      <c r="B5462">
        <v>-6.5000000000000002E-2</v>
      </c>
      <c r="C5462">
        <v>-1.0960000000000001</v>
      </c>
      <c r="D5462">
        <v>-2.0569999999999999</v>
      </c>
      <c r="E5462">
        <v>-2.9260000000000002</v>
      </c>
      <c r="F5462">
        <v>-3.1</v>
      </c>
      <c r="G5462">
        <v>4.5999999999999996</v>
      </c>
      <c r="H5462">
        <v>0</v>
      </c>
      <c r="I5462">
        <v>4</v>
      </c>
      <c r="J5462">
        <v>-0.108</v>
      </c>
      <c r="K5462">
        <v>-1.1080000000000001</v>
      </c>
      <c r="L5462">
        <v>-2.1040000000000001</v>
      </c>
      <c r="M5462">
        <v>-2.9430000000000001</v>
      </c>
      <c r="N5462">
        <v>-3.18</v>
      </c>
      <c r="O5462">
        <v>1.212</v>
      </c>
      <c r="P5462">
        <v>1.212</v>
      </c>
      <c r="Q5462">
        <v>1.206</v>
      </c>
      <c r="R5462">
        <v>0.99099999999999999</v>
      </c>
      <c r="S5462">
        <v>0.47899999999999998</v>
      </c>
    </row>
    <row r="5463" spans="1:19" x14ac:dyDescent="0.3">
      <c r="A5463">
        <v>60</v>
      </c>
      <c r="B5463">
        <v>-6.5000000000000002E-2</v>
      </c>
      <c r="C5463">
        <v>-1.0960000000000001</v>
      </c>
      <c r="D5463">
        <v>-2.0569999999999999</v>
      </c>
      <c r="E5463">
        <v>-2.9260000000000002</v>
      </c>
      <c r="F5463">
        <v>-3.1</v>
      </c>
      <c r="G5463">
        <v>4.5999999999999996</v>
      </c>
      <c r="H5463">
        <v>0</v>
      </c>
      <c r="I5463">
        <v>4</v>
      </c>
      <c r="J5463">
        <v>-0.104</v>
      </c>
      <c r="K5463">
        <v>-1.109</v>
      </c>
      <c r="L5463">
        <v>-2.1139999999999999</v>
      </c>
      <c r="M5463">
        <v>-2.9510000000000001</v>
      </c>
      <c r="N5463">
        <v>-3.1509999999999998</v>
      </c>
      <c r="O5463">
        <v>1.206</v>
      </c>
      <c r="P5463">
        <v>1.2190000000000001</v>
      </c>
      <c r="Q5463">
        <v>1.238</v>
      </c>
      <c r="R5463">
        <v>1.0289999999999999</v>
      </c>
      <c r="S5463">
        <v>0.40699999999999997</v>
      </c>
    </row>
    <row r="5464" spans="1:19" x14ac:dyDescent="0.3">
      <c r="A5464">
        <v>120</v>
      </c>
      <c r="B5464">
        <v>-6.5000000000000002E-2</v>
      </c>
      <c r="C5464">
        <v>-1.0960000000000001</v>
      </c>
      <c r="D5464">
        <v>-2.0569999999999999</v>
      </c>
      <c r="E5464">
        <v>-2.9260000000000002</v>
      </c>
      <c r="F5464">
        <v>-3.1</v>
      </c>
      <c r="G5464">
        <v>4.5999999999999996</v>
      </c>
      <c r="H5464">
        <v>0</v>
      </c>
      <c r="I5464">
        <v>4</v>
      </c>
      <c r="J5464">
        <v>-0.108</v>
      </c>
      <c r="K5464">
        <v>-1.107</v>
      </c>
      <c r="L5464">
        <v>-2.1030000000000002</v>
      </c>
      <c r="M5464">
        <v>-2.9340000000000002</v>
      </c>
      <c r="N5464">
        <v>-3.145</v>
      </c>
      <c r="O5464">
        <v>1.212</v>
      </c>
      <c r="P5464">
        <v>1.208</v>
      </c>
      <c r="Q5464">
        <v>1.194</v>
      </c>
      <c r="R5464">
        <v>0.97499999999999998</v>
      </c>
      <c r="S5464">
        <v>0.40500000000000003</v>
      </c>
    </row>
    <row r="5465" spans="1:19" x14ac:dyDescent="0.3">
      <c r="A5465">
        <v>180</v>
      </c>
      <c r="B5465">
        <v>-6.5000000000000002E-2</v>
      </c>
      <c r="C5465">
        <v>-1.0960000000000001</v>
      </c>
      <c r="D5465">
        <v>-2.0569999999999999</v>
      </c>
      <c r="E5465">
        <v>-2.9260000000000002</v>
      </c>
      <c r="F5465">
        <v>-3.1</v>
      </c>
      <c r="G5465">
        <v>4.5999999999999996</v>
      </c>
      <c r="H5465">
        <v>0</v>
      </c>
      <c r="I5465">
        <v>4</v>
      </c>
      <c r="J5465">
        <v>-0.113</v>
      </c>
      <c r="K5465">
        <v>-1.1140000000000001</v>
      </c>
      <c r="L5465">
        <v>-2.11</v>
      </c>
      <c r="M5465">
        <v>-2.9449999999999998</v>
      </c>
      <c r="N5465">
        <v>-3.1389999999999998</v>
      </c>
      <c r="O5465">
        <v>1.22</v>
      </c>
      <c r="P5465">
        <v>1.2250000000000001</v>
      </c>
      <c r="Q5465">
        <v>1.2170000000000001</v>
      </c>
      <c r="R5465">
        <v>1.012</v>
      </c>
      <c r="S5465">
        <v>0.40300000000000002</v>
      </c>
    </row>
    <row r="5466" spans="1:19" x14ac:dyDescent="0.3">
      <c r="A5466">
        <v>240</v>
      </c>
      <c r="B5466">
        <v>-6.5000000000000002E-2</v>
      </c>
      <c r="C5466">
        <v>-1.0960000000000001</v>
      </c>
      <c r="D5466">
        <v>-2.0569999999999999</v>
      </c>
      <c r="E5466">
        <v>-2.9260000000000002</v>
      </c>
      <c r="F5466">
        <v>-3.1</v>
      </c>
      <c r="G5466">
        <v>4.5999999999999996</v>
      </c>
      <c r="H5466">
        <v>0</v>
      </c>
      <c r="I5466">
        <v>4</v>
      </c>
      <c r="J5466">
        <v>-0.11</v>
      </c>
      <c r="K5466">
        <v>-1.111</v>
      </c>
      <c r="L5466">
        <v>-2.1040000000000001</v>
      </c>
      <c r="M5466">
        <v>-2.95</v>
      </c>
      <c r="N5466">
        <v>-3.1339999999999999</v>
      </c>
      <c r="O5466">
        <v>1.2150000000000001</v>
      </c>
      <c r="P5466">
        <v>1.21</v>
      </c>
      <c r="Q5466">
        <v>1.198</v>
      </c>
      <c r="R5466">
        <v>1.02</v>
      </c>
      <c r="S5466">
        <v>0.40100000000000002</v>
      </c>
    </row>
    <row r="5467" spans="1:19" x14ac:dyDescent="0.3">
      <c r="A5467">
        <v>300</v>
      </c>
      <c r="B5467">
        <v>-6.5000000000000002E-2</v>
      </c>
      <c r="C5467">
        <v>-1.0960000000000001</v>
      </c>
      <c r="D5467">
        <v>-2.0569999999999999</v>
      </c>
      <c r="E5467">
        <v>-2.9260000000000002</v>
      </c>
      <c r="F5467">
        <v>-3.1</v>
      </c>
      <c r="G5467">
        <v>4.5999999999999996</v>
      </c>
      <c r="H5467">
        <v>0</v>
      </c>
      <c r="I5467">
        <v>4</v>
      </c>
      <c r="J5467">
        <v>-0.112</v>
      </c>
      <c r="K5467">
        <v>-1.1120000000000001</v>
      </c>
      <c r="L5467">
        <v>-2.1059999999999999</v>
      </c>
      <c r="M5467">
        <v>-2.9460000000000002</v>
      </c>
      <c r="N5467">
        <v>-3.1269999999999998</v>
      </c>
      <c r="O5467">
        <v>1.218</v>
      </c>
      <c r="P5467">
        <v>1.2190000000000001</v>
      </c>
      <c r="Q5467">
        <v>1.204</v>
      </c>
      <c r="R5467">
        <v>1</v>
      </c>
      <c r="S5467">
        <v>0.39900000000000002</v>
      </c>
    </row>
    <row r="5468" spans="1:19" x14ac:dyDescent="0.3">
      <c r="A5468">
        <v>360</v>
      </c>
      <c r="B5468">
        <v>-6.5000000000000002E-2</v>
      </c>
      <c r="C5468">
        <v>-1.0960000000000001</v>
      </c>
      <c r="D5468">
        <v>-2.0569999999999999</v>
      </c>
      <c r="E5468">
        <v>-2.9260000000000002</v>
      </c>
      <c r="F5468">
        <v>-3.1</v>
      </c>
      <c r="G5468">
        <v>4.5999999999999996</v>
      </c>
      <c r="H5468">
        <v>0</v>
      </c>
      <c r="I5468">
        <v>4</v>
      </c>
      <c r="J5468">
        <v>-0.11</v>
      </c>
      <c r="K5468">
        <v>-1.1120000000000001</v>
      </c>
      <c r="L5468">
        <v>-2.1080000000000001</v>
      </c>
      <c r="M5468">
        <v>-2.9409999999999998</v>
      </c>
      <c r="N5468">
        <v>-3.121</v>
      </c>
      <c r="O5468">
        <v>1.216</v>
      </c>
      <c r="P5468">
        <v>1.216</v>
      </c>
      <c r="Q5468">
        <v>1.2130000000000001</v>
      </c>
      <c r="R5468">
        <v>0.98099999999999998</v>
      </c>
      <c r="S5468">
        <v>0.39700000000000002</v>
      </c>
    </row>
    <row r="5469" spans="1:19" x14ac:dyDescent="0.3">
      <c r="A5469">
        <v>420</v>
      </c>
      <c r="B5469">
        <v>-6.5000000000000002E-2</v>
      </c>
      <c r="C5469">
        <v>-1.0960000000000001</v>
      </c>
      <c r="D5469">
        <v>-2.0569999999999999</v>
      </c>
      <c r="E5469">
        <v>-2.9260000000000002</v>
      </c>
      <c r="F5469">
        <v>-3.1</v>
      </c>
      <c r="G5469">
        <v>4.5999999999999996</v>
      </c>
      <c r="H5469">
        <v>0</v>
      </c>
      <c r="I5469">
        <v>4</v>
      </c>
      <c r="J5469">
        <v>-0.111</v>
      </c>
      <c r="K5469">
        <v>-1.111</v>
      </c>
      <c r="L5469">
        <v>-2.1080000000000001</v>
      </c>
      <c r="M5469">
        <v>-2.9359999999999999</v>
      </c>
      <c r="N5469">
        <v>-3.1160000000000001</v>
      </c>
      <c r="O5469">
        <v>1.216</v>
      </c>
      <c r="P5469">
        <v>1.2150000000000001</v>
      </c>
      <c r="Q5469">
        <v>1.2090000000000001</v>
      </c>
      <c r="R5469">
        <v>0.97</v>
      </c>
      <c r="S5469">
        <v>0.39600000000000002</v>
      </c>
    </row>
    <row r="5470" spans="1:19" x14ac:dyDescent="0.3">
      <c r="A5470">
        <v>480</v>
      </c>
      <c r="B5470">
        <v>-6.5000000000000002E-2</v>
      </c>
      <c r="C5470">
        <v>-1.0960000000000001</v>
      </c>
      <c r="D5470">
        <v>-2.0569999999999999</v>
      </c>
      <c r="E5470">
        <v>-2.9260000000000002</v>
      </c>
      <c r="F5470">
        <v>-3.1</v>
      </c>
      <c r="G5470">
        <v>4.5999999999999996</v>
      </c>
      <c r="H5470">
        <v>0</v>
      </c>
      <c r="I5470">
        <v>4</v>
      </c>
      <c r="J5470">
        <v>-0.111</v>
      </c>
      <c r="K5470">
        <v>-1.111</v>
      </c>
      <c r="L5470">
        <v>-2.1059999999999999</v>
      </c>
      <c r="M5470">
        <v>-2.9329999999999998</v>
      </c>
      <c r="N5470">
        <v>-3.11</v>
      </c>
      <c r="O5470">
        <v>1.2170000000000001</v>
      </c>
      <c r="P5470">
        <v>1.216</v>
      </c>
      <c r="Q5470">
        <v>1.206</v>
      </c>
      <c r="R5470">
        <v>0.96399999999999997</v>
      </c>
      <c r="S5470">
        <v>0.39400000000000002</v>
      </c>
    </row>
    <row r="5471" spans="1:19" x14ac:dyDescent="0.3">
      <c r="A5471">
        <v>540</v>
      </c>
      <c r="B5471">
        <v>-6.5000000000000002E-2</v>
      </c>
      <c r="C5471">
        <v>-1.0960000000000001</v>
      </c>
      <c r="D5471">
        <v>-2.0569999999999999</v>
      </c>
      <c r="E5471">
        <v>-2.9260000000000002</v>
      </c>
      <c r="F5471">
        <v>-3.1</v>
      </c>
      <c r="G5471">
        <v>4.5999999999999996</v>
      </c>
      <c r="H5471">
        <v>0</v>
      </c>
      <c r="I5471">
        <v>4</v>
      </c>
      <c r="J5471">
        <v>-0.111</v>
      </c>
      <c r="K5471">
        <v>-1.111</v>
      </c>
      <c r="L5471">
        <v>-2.1059999999999999</v>
      </c>
      <c r="M5471">
        <v>-2.93</v>
      </c>
      <c r="N5471">
        <v>-3.105</v>
      </c>
      <c r="O5471">
        <v>1.216</v>
      </c>
      <c r="P5471">
        <v>1.2170000000000001</v>
      </c>
      <c r="Q5471">
        <v>1.206</v>
      </c>
      <c r="R5471">
        <v>0.95899999999999996</v>
      </c>
      <c r="S5471">
        <v>0.39200000000000002</v>
      </c>
    </row>
    <row r="5472" spans="1:19" x14ac:dyDescent="0.3">
      <c r="A5472">
        <v>600</v>
      </c>
      <c r="B5472">
        <v>-6.5000000000000002E-2</v>
      </c>
      <c r="C5472">
        <v>-1.0960000000000001</v>
      </c>
      <c r="D5472">
        <v>-2.0569999999999999</v>
      </c>
      <c r="E5472">
        <v>-2.9260000000000002</v>
      </c>
      <c r="F5472">
        <v>-3.1</v>
      </c>
      <c r="G5472">
        <v>4.5999999999999996</v>
      </c>
      <c r="H5472">
        <v>0</v>
      </c>
      <c r="I5472">
        <v>4</v>
      </c>
      <c r="J5472">
        <v>-0.111</v>
      </c>
      <c r="K5472">
        <v>-1.111</v>
      </c>
      <c r="L5472">
        <v>-2.1070000000000002</v>
      </c>
      <c r="M5472">
        <v>-2.9260000000000002</v>
      </c>
      <c r="N5472">
        <v>-3.1</v>
      </c>
      <c r="O5472">
        <v>1.216</v>
      </c>
      <c r="P5472">
        <v>1.216</v>
      </c>
      <c r="Q5472">
        <v>1.208</v>
      </c>
      <c r="R5472">
        <v>0.95399999999999996</v>
      </c>
      <c r="S5472">
        <v>0.39100000000000001</v>
      </c>
    </row>
    <row r="5474" spans="1:19" x14ac:dyDescent="0.3">
      <c r="A5474" t="s">
        <v>0</v>
      </c>
      <c r="B5474" t="s">
        <v>422</v>
      </c>
    </row>
    <row r="5475" spans="1:19" x14ac:dyDescent="0.3">
      <c r="A5475">
        <v>0</v>
      </c>
      <c r="B5475">
        <v>-6.6000000000000003E-2</v>
      </c>
      <c r="C5475">
        <v>-1.0960000000000001</v>
      </c>
      <c r="D5475">
        <v>-2.0569999999999999</v>
      </c>
      <c r="E5475">
        <v>-2.9209999999999998</v>
      </c>
      <c r="F5475">
        <v>-3.0910000000000002</v>
      </c>
      <c r="G5475">
        <v>4.5999999999999996</v>
      </c>
      <c r="H5475">
        <v>0</v>
      </c>
      <c r="I5475">
        <v>4</v>
      </c>
      <c r="J5475">
        <v>-0.108</v>
      </c>
      <c r="K5475">
        <v>-1.1080000000000001</v>
      </c>
      <c r="L5475">
        <v>-2.1040000000000001</v>
      </c>
      <c r="M5475">
        <v>-2.9369999999999998</v>
      </c>
      <c r="N5475">
        <v>-3.17</v>
      </c>
      <c r="O5475">
        <v>1.212</v>
      </c>
      <c r="P5475">
        <v>1.212</v>
      </c>
      <c r="Q5475">
        <v>1.206</v>
      </c>
      <c r="R5475">
        <v>0.98499999999999999</v>
      </c>
      <c r="S5475">
        <v>0.47499999999999998</v>
      </c>
    </row>
    <row r="5476" spans="1:19" x14ac:dyDescent="0.3">
      <c r="A5476">
        <v>60</v>
      </c>
      <c r="B5476">
        <v>-6.6000000000000003E-2</v>
      </c>
      <c r="C5476">
        <v>-1.0960000000000001</v>
      </c>
      <c r="D5476">
        <v>-2.0569999999999999</v>
      </c>
      <c r="E5476">
        <v>-2.9209999999999998</v>
      </c>
      <c r="F5476">
        <v>-3.0910000000000002</v>
      </c>
      <c r="G5476">
        <v>4.5999999999999996</v>
      </c>
      <c r="H5476">
        <v>0</v>
      </c>
      <c r="I5476">
        <v>4</v>
      </c>
      <c r="J5476">
        <v>-0.104</v>
      </c>
      <c r="K5476">
        <v>-1.109</v>
      </c>
      <c r="L5476">
        <v>-2.1139999999999999</v>
      </c>
      <c r="M5476">
        <v>-2.9460000000000002</v>
      </c>
      <c r="N5476">
        <v>-3.141</v>
      </c>
      <c r="O5476">
        <v>1.206</v>
      </c>
      <c r="P5476">
        <v>1.2190000000000001</v>
      </c>
      <c r="Q5476">
        <v>1.2370000000000001</v>
      </c>
      <c r="R5476">
        <v>1.0229999999999999</v>
      </c>
      <c r="S5476">
        <v>0.40400000000000003</v>
      </c>
    </row>
    <row r="5477" spans="1:19" x14ac:dyDescent="0.3">
      <c r="A5477">
        <v>120</v>
      </c>
      <c r="B5477">
        <v>-6.6000000000000003E-2</v>
      </c>
      <c r="C5477">
        <v>-1.0960000000000001</v>
      </c>
      <c r="D5477">
        <v>-2.0569999999999999</v>
      </c>
      <c r="E5477">
        <v>-2.9209999999999998</v>
      </c>
      <c r="F5477">
        <v>-3.0910000000000002</v>
      </c>
      <c r="G5477">
        <v>4.5999999999999996</v>
      </c>
      <c r="H5477">
        <v>0</v>
      </c>
      <c r="I5477">
        <v>4</v>
      </c>
      <c r="J5477">
        <v>-0.108</v>
      </c>
      <c r="K5477">
        <v>-1.107</v>
      </c>
      <c r="L5477">
        <v>-2.1030000000000002</v>
      </c>
      <c r="M5477">
        <v>-2.9289999999999998</v>
      </c>
      <c r="N5477">
        <v>-3.1349999999999998</v>
      </c>
      <c r="O5477">
        <v>1.212</v>
      </c>
      <c r="P5477">
        <v>1.208</v>
      </c>
      <c r="Q5477">
        <v>1.1930000000000001</v>
      </c>
      <c r="R5477">
        <v>0.97</v>
      </c>
      <c r="S5477">
        <v>0.40200000000000002</v>
      </c>
    </row>
    <row r="5478" spans="1:19" x14ac:dyDescent="0.3">
      <c r="A5478">
        <v>180</v>
      </c>
      <c r="B5478">
        <v>-6.6000000000000003E-2</v>
      </c>
      <c r="C5478">
        <v>-1.0960000000000001</v>
      </c>
      <c r="D5478">
        <v>-2.0569999999999999</v>
      </c>
      <c r="E5478">
        <v>-2.9209999999999998</v>
      </c>
      <c r="F5478">
        <v>-3.0910000000000002</v>
      </c>
      <c r="G5478">
        <v>4.5999999999999996</v>
      </c>
      <c r="H5478">
        <v>0</v>
      </c>
      <c r="I5478">
        <v>4</v>
      </c>
      <c r="J5478">
        <v>-0.113</v>
      </c>
      <c r="K5478">
        <v>-1.113</v>
      </c>
      <c r="L5478">
        <v>-2.11</v>
      </c>
      <c r="M5478">
        <v>-2.94</v>
      </c>
      <c r="N5478">
        <v>-3.13</v>
      </c>
      <c r="O5478">
        <v>1.22</v>
      </c>
      <c r="P5478">
        <v>1.224</v>
      </c>
      <c r="Q5478">
        <v>1.2170000000000001</v>
      </c>
      <c r="R5478">
        <v>1.0069999999999999</v>
      </c>
      <c r="S5478">
        <v>0.4</v>
      </c>
    </row>
    <row r="5479" spans="1:19" x14ac:dyDescent="0.3">
      <c r="A5479">
        <v>240</v>
      </c>
      <c r="B5479">
        <v>-6.6000000000000003E-2</v>
      </c>
      <c r="C5479">
        <v>-1.0960000000000001</v>
      </c>
      <c r="D5479">
        <v>-2.0569999999999999</v>
      </c>
      <c r="E5479">
        <v>-2.9209999999999998</v>
      </c>
      <c r="F5479">
        <v>-3.0910000000000002</v>
      </c>
      <c r="G5479">
        <v>4.5999999999999996</v>
      </c>
      <c r="H5479">
        <v>0</v>
      </c>
      <c r="I5479">
        <v>4</v>
      </c>
      <c r="J5479">
        <v>-0.11</v>
      </c>
      <c r="K5479">
        <v>-1.111</v>
      </c>
      <c r="L5479">
        <v>-2.1040000000000001</v>
      </c>
      <c r="M5479">
        <v>-2.9449999999999998</v>
      </c>
      <c r="N5479">
        <v>-3.125</v>
      </c>
      <c r="O5479">
        <v>1.2150000000000001</v>
      </c>
      <c r="P5479">
        <v>1.21</v>
      </c>
      <c r="Q5479">
        <v>1.1970000000000001</v>
      </c>
      <c r="R5479">
        <v>1.014</v>
      </c>
      <c r="S5479">
        <v>0.39800000000000002</v>
      </c>
    </row>
    <row r="5480" spans="1:19" x14ac:dyDescent="0.3">
      <c r="A5480">
        <v>300</v>
      </c>
      <c r="B5480">
        <v>-6.6000000000000003E-2</v>
      </c>
      <c r="C5480">
        <v>-1.0960000000000001</v>
      </c>
      <c r="D5480">
        <v>-2.0569999999999999</v>
      </c>
      <c r="E5480">
        <v>-2.9209999999999998</v>
      </c>
      <c r="F5480">
        <v>-3.0910000000000002</v>
      </c>
      <c r="G5480">
        <v>4.5999999999999996</v>
      </c>
      <c r="H5480">
        <v>0</v>
      </c>
      <c r="I5480">
        <v>4</v>
      </c>
      <c r="J5480">
        <v>-0.112</v>
      </c>
      <c r="K5480">
        <v>-1.1120000000000001</v>
      </c>
      <c r="L5480">
        <v>-2.1059999999999999</v>
      </c>
      <c r="M5480">
        <v>-2.9409999999999998</v>
      </c>
      <c r="N5480">
        <v>-3.1179999999999999</v>
      </c>
      <c r="O5480">
        <v>1.218</v>
      </c>
      <c r="P5480">
        <v>1.2190000000000001</v>
      </c>
      <c r="Q5480">
        <v>1.204</v>
      </c>
      <c r="R5480">
        <v>0.99299999999999999</v>
      </c>
      <c r="S5480">
        <v>0.39600000000000002</v>
      </c>
    </row>
    <row r="5481" spans="1:19" x14ac:dyDescent="0.3">
      <c r="A5481">
        <v>360</v>
      </c>
      <c r="B5481">
        <v>-6.6000000000000003E-2</v>
      </c>
      <c r="C5481">
        <v>-1.0960000000000001</v>
      </c>
      <c r="D5481">
        <v>-2.0569999999999999</v>
      </c>
      <c r="E5481">
        <v>-2.9209999999999998</v>
      </c>
      <c r="F5481">
        <v>-3.0910000000000002</v>
      </c>
      <c r="G5481">
        <v>4.5999999999999996</v>
      </c>
      <c r="H5481">
        <v>0</v>
      </c>
      <c r="I5481">
        <v>4</v>
      </c>
      <c r="J5481">
        <v>-0.11</v>
      </c>
      <c r="K5481">
        <v>-1.1120000000000001</v>
      </c>
      <c r="L5481">
        <v>-2.1080000000000001</v>
      </c>
      <c r="M5481">
        <v>-2.9359999999999999</v>
      </c>
      <c r="N5481">
        <v>-3.1110000000000002</v>
      </c>
      <c r="O5481">
        <v>1.216</v>
      </c>
      <c r="P5481">
        <v>1.216</v>
      </c>
      <c r="Q5481">
        <v>1.212</v>
      </c>
      <c r="R5481">
        <v>0.97399999999999998</v>
      </c>
      <c r="S5481">
        <v>0.39400000000000002</v>
      </c>
    </row>
    <row r="5482" spans="1:19" x14ac:dyDescent="0.3">
      <c r="A5482">
        <v>420</v>
      </c>
      <c r="B5482">
        <v>-6.6000000000000003E-2</v>
      </c>
      <c r="C5482">
        <v>-1.0960000000000001</v>
      </c>
      <c r="D5482">
        <v>-2.0569999999999999</v>
      </c>
      <c r="E5482">
        <v>-2.9209999999999998</v>
      </c>
      <c r="F5482">
        <v>-3.0910000000000002</v>
      </c>
      <c r="G5482">
        <v>4.5999999999999996</v>
      </c>
      <c r="H5482">
        <v>0</v>
      </c>
      <c r="I5482">
        <v>4</v>
      </c>
      <c r="J5482">
        <v>-0.111</v>
      </c>
      <c r="K5482">
        <v>-1.111</v>
      </c>
      <c r="L5482">
        <v>-2.1070000000000002</v>
      </c>
      <c r="M5482">
        <v>-2.931</v>
      </c>
      <c r="N5482">
        <v>-3.1070000000000002</v>
      </c>
      <c r="O5482">
        <v>1.216</v>
      </c>
      <c r="P5482">
        <v>1.2150000000000001</v>
      </c>
      <c r="Q5482">
        <v>1.2090000000000001</v>
      </c>
      <c r="R5482">
        <v>0.96299999999999997</v>
      </c>
      <c r="S5482">
        <v>0.39300000000000002</v>
      </c>
    </row>
    <row r="5483" spans="1:19" x14ac:dyDescent="0.3">
      <c r="A5483">
        <v>480</v>
      </c>
      <c r="B5483">
        <v>-6.6000000000000003E-2</v>
      </c>
      <c r="C5483">
        <v>-1.0960000000000001</v>
      </c>
      <c r="D5483">
        <v>-2.0569999999999999</v>
      </c>
      <c r="E5483">
        <v>-2.9209999999999998</v>
      </c>
      <c r="F5483">
        <v>-3.0910000000000002</v>
      </c>
      <c r="G5483">
        <v>4.5999999999999996</v>
      </c>
      <c r="H5483">
        <v>0</v>
      </c>
      <c r="I5483">
        <v>4</v>
      </c>
      <c r="J5483">
        <v>-0.111</v>
      </c>
      <c r="K5483">
        <v>-1.111</v>
      </c>
      <c r="L5483">
        <v>-2.1059999999999999</v>
      </c>
      <c r="M5483">
        <v>-2.9279999999999999</v>
      </c>
      <c r="N5483">
        <v>-3.101</v>
      </c>
      <c r="O5483">
        <v>1.2170000000000001</v>
      </c>
      <c r="P5483">
        <v>1.216</v>
      </c>
      <c r="Q5483">
        <v>1.206</v>
      </c>
      <c r="R5483">
        <v>0.95699999999999996</v>
      </c>
      <c r="S5483">
        <v>0.39100000000000001</v>
      </c>
    </row>
    <row r="5484" spans="1:19" x14ac:dyDescent="0.3">
      <c r="A5484">
        <v>540</v>
      </c>
      <c r="B5484">
        <v>-6.6000000000000003E-2</v>
      </c>
      <c r="C5484">
        <v>-1.0960000000000001</v>
      </c>
      <c r="D5484">
        <v>-2.0569999999999999</v>
      </c>
      <c r="E5484">
        <v>-2.9209999999999998</v>
      </c>
      <c r="F5484">
        <v>-3.0910000000000002</v>
      </c>
      <c r="G5484">
        <v>4.5999999999999996</v>
      </c>
      <c r="H5484">
        <v>0</v>
      </c>
      <c r="I5484">
        <v>4</v>
      </c>
      <c r="J5484">
        <v>-0.111</v>
      </c>
      <c r="K5484">
        <v>-1.111</v>
      </c>
      <c r="L5484">
        <v>-2.1059999999999999</v>
      </c>
      <c r="M5484">
        <v>-2.9239999999999999</v>
      </c>
      <c r="N5484">
        <v>-3.0960000000000001</v>
      </c>
      <c r="O5484">
        <v>1.216</v>
      </c>
      <c r="P5484">
        <v>1.2170000000000001</v>
      </c>
      <c r="Q5484">
        <v>1.206</v>
      </c>
      <c r="R5484">
        <v>0.95199999999999996</v>
      </c>
      <c r="S5484">
        <v>0.39</v>
      </c>
    </row>
    <row r="5485" spans="1:19" x14ac:dyDescent="0.3">
      <c r="A5485">
        <v>600</v>
      </c>
      <c r="B5485">
        <v>-6.6000000000000003E-2</v>
      </c>
      <c r="C5485">
        <v>-1.0960000000000001</v>
      </c>
      <c r="D5485">
        <v>-2.0569999999999999</v>
      </c>
      <c r="E5485">
        <v>-2.9209999999999998</v>
      </c>
      <c r="F5485">
        <v>-3.0910000000000002</v>
      </c>
      <c r="G5485">
        <v>4.5999999999999996</v>
      </c>
      <c r="H5485">
        <v>0</v>
      </c>
      <c r="I5485">
        <v>4</v>
      </c>
      <c r="J5485">
        <v>-0.111</v>
      </c>
      <c r="K5485">
        <v>-1.111</v>
      </c>
      <c r="L5485">
        <v>-2.1059999999999999</v>
      </c>
      <c r="M5485">
        <v>-2.9209999999999998</v>
      </c>
      <c r="N5485">
        <v>-3.0910000000000002</v>
      </c>
      <c r="O5485">
        <v>1.216</v>
      </c>
      <c r="P5485">
        <v>1.216</v>
      </c>
      <c r="Q5485">
        <v>1.208</v>
      </c>
      <c r="R5485">
        <v>0.94699999999999995</v>
      </c>
      <c r="S5485">
        <v>0.38800000000000001</v>
      </c>
    </row>
    <row r="5487" spans="1:19" x14ac:dyDescent="0.3">
      <c r="A5487" t="s">
        <v>0</v>
      </c>
      <c r="B5487" t="s">
        <v>423</v>
      </c>
    </row>
    <row r="5488" spans="1:19" x14ac:dyDescent="0.3">
      <c r="A5488">
        <v>0</v>
      </c>
      <c r="B5488">
        <v>-6.6000000000000003E-2</v>
      </c>
      <c r="C5488">
        <v>-1.0960000000000001</v>
      </c>
      <c r="D5488">
        <v>-2.0569999999999999</v>
      </c>
      <c r="E5488">
        <v>-2.915</v>
      </c>
      <c r="F5488">
        <v>-3.0819999999999999</v>
      </c>
      <c r="G5488">
        <v>4.5999999999999996</v>
      </c>
      <c r="H5488">
        <v>0</v>
      </c>
      <c r="I5488">
        <v>4</v>
      </c>
      <c r="J5488">
        <v>-0.108</v>
      </c>
      <c r="K5488">
        <v>-1.1080000000000001</v>
      </c>
      <c r="L5488">
        <v>-2.1040000000000001</v>
      </c>
      <c r="M5488">
        <v>-2.9319999999999999</v>
      </c>
      <c r="N5488">
        <v>-3.16</v>
      </c>
      <c r="O5488">
        <v>1.212</v>
      </c>
      <c r="P5488">
        <v>1.212</v>
      </c>
      <c r="Q5488">
        <v>1.2050000000000001</v>
      </c>
      <c r="R5488">
        <v>0.97899999999999998</v>
      </c>
      <c r="S5488">
        <v>0.47099999999999997</v>
      </c>
    </row>
    <row r="5489" spans="1:19" x14ac:dyDescent="0.3">
      <c r="A5489">
        <v>60</v>
      </c>
      <c r="B5489">
        <v>-6.6000000000000003E-2</v>
      </c>
      <c r="C5489">
        <v>-1.0960000000000001</v>
      </c>
      <c r="D5489">
        <v>-2.0569999999999999</v>
      </c>
      <c r="E5489">
        <v>-2.915</v>
      </c>
      <c r="F5489">
        <v>-3.0819999999999999</v>
      </c>
      <c r="G5489">
        <v>4.5999999999999996</v>
      </c>
      <c r="H5489">
        <v>0</v>
      </c>
      <c r="I5489">
        <v>4</v>
      </c>
      <c r="J5489">
        <v>-0.104</v>
      </c>
      <c r="K5489">
        <v>-1.109</v>
      </c>
      <c r="L5489">
        <v>-2.113</v>
      </c>
      <c r="M5489">
        <v>-2.9420000000000002</v>
      </c>
      <c r="N5489">
        <v>-3.1320000000000001</v>
      </c>
      <c r="O5489">
        <v>1.206</v>
      </c>
      <c r="P5489">
        <v>1.2190000000000001</v>
      </c>
      <c r="Q5489">
        <v>1.236</v>
      </c>
      <c r="R5489">
        <v>1.018</v>
      </c>
      <c r="S5489">
        <v>0.4</v>
      </c>
    </row>
    <row r="5490" spans="1:19" x14ac:dyDescent="0.3">
      <c r="A5490">
        <v>120</v>
      </c>
      <c r="B5490">
        <v>-6.6000000000000003E-2</v>
      </c>
      <c r="C5490">
        <v>-1.0960000000000001</v>
      </c>
      <c r="D5490">
        <v>-2.0569999999999999</v>
      </c>
      <c r="E5490">
        <v>-2.915</v>
      </c>
      <c r="F5490">
        <v>-3.0819999999999999</v>
      </c>
      <c r="G5490">
        <v>4.5999999999999996</v>
      </c>
      <c r="H5490">
        <v>0</v>
      </c>
      <c r="I5490">
        <v>4</v>
      </c>
      <c r="J5490">
        <v>-0.108</v>
      </c>
      <c r="K5490">
        <v>-1.107</v>
      </c>
      <c r="L5490">
        <v>-2.1030000000000002</v>
      </c>
      <c r="M5490">
        <v>-2.9239999999999999</v>
      </c>
      <c r="N5490">
        <v>-3.125</v>
      </c>
      <c r="O5490">
        <v>1.212</v>
      </c>
      <c r="P5490">
        <v>1.208</v>
      </c>
      <c r="Q5490">
        <v>1.194</v>
      </c>
      <c r="R5490">
        <v>0.96399999999999997</v>
      </c>
      <c r="S5490">
        <v>0.39800000000000002</v>
      </c>
    </row>
    <row r="5491" spans="1:19" x14ac:dyDescent="0.3">
      <c r="A5491">
        <v>180</v>
      </c>
      <c r="B5491">
        <v>-6.6000000000000003E-2</v>
      </c>
      <c r="C5491">
        <v>-1.0960000000000001</v>
      </c>
      <c r="D5491">
        <v>-2.0569999999999999</v>
      </c>
      <c r="E5491">
        <v>-2.915</v>
      </c>
      <c r="F5491">
        <v>-3.0819999999999999</v>
      </c>
      <c r="G5491">
        <v>4.5999999999999996</v>
      </c>
      <c r="H5491">
        <v>0</v>
      </c>
      <c r="I5491">
        <v>4</v>
      </c>
      <c r="J5491">
        <v>-0.113</v>
      </c>
      <c r="K5491">
        <v>-1.113</v>
      </c>
      <c r="L5491">
        <v>-2.109</v>
      </c>
      <c r="M5491">
        <v>-2.9359999999999999</v>
      </c>
      <c r="N5491">
        <v>-3.12</v>
      </c>
      <c r="O5491">
        <v>1.22</v>
      </c>
      <c r="P5491">
        <v>1.224</v>
      </c>
      <c r="Q5491">
        <v>1.2170000000000001</v>
      </c>
      <c r="R5491">
        <v>1.0009999999999999</v>
      </c>
      <c r="S5491">
        <v>0.39700000000000002</v>
      </c>
    </row>
    <row r="5492" spans="1:19" x14ac:dyDescent="0.3">
      <c r="A5492">
        <v>240</v>
      </c>
      <c r="B5492">
        <v>-6.6000000000000003E-2</v>
      </c>
      <c r="C5492">
        <v>-1.0960000000000001</v>
      </c>
      <c r="D5492">
        <v>-2.0569999999999999</v>
      </c>
      <c r="E5492">
        <v>-2.915</v>
      </c>
      <c r="F5492">
        <v>-3.0819999999999999</v>
      </c>
      <c r="G5492">
        <v>4.5999999999999996</v>
      </c>
      <c r="H5492">
        <v>0</v>
      </c>
      <c r="I5492">
        <v>4</v>
      </c>
      <c r="J5492">
        <v>-0.11</v>
      </c>
      <c r="K5492">
        <v>-1.1100000000000001</v>
      </c>
      <c r="L5492">
        <v>-2.1040000000000001</v>
      </c>
      <c r="M5492">
        <v>-2.94</v>
      </c>
      <c r="N5492">
        <v>-3.1150000000000002</v>
      </c>
      <c r="O5492">
        <v>1.2150000000000001</v>
      </c>
      <c r="P5492">
        <v>1.21</v>
      </c>
      <c r="Q5492">
        <v>1.1970000000000001</v>
      </c>
      <c r="R5492">
        <v>1.008</v>
      </c>
      <c r="S5492">
        <v>0.39500000000000002</v>
      </c>
    </row>
    <row r="5493" spans="1:19" x14ac:dyDescent="0.3">
      <c r="A5493">
        <v>300</v>
      </c>
      <c r="B5493">
        <v>-6.6000000000000003E-2</v>
      </c>
      <c r="C5493">
        <v>-1.0960000000000001</v>
      </c>
      <c r="D5493">
        <v>-2.0569999999999999</v>
      </c>
      <c r="E5493">
        <v>-2.915</v>
      </c>
      <c r="F5493">
        <v>-3.0819999999999999</v>
      </c>
      <c r="G5493">
        <v>4.5999999999999996</v>
      </c>
      <c r="H5493">
        <v>0</v>
      </c>
      <c r="I5493">
        <v>4</v>
      </c>
      <c r="J5493">
        <v>-0.112</v>
      </c>
      <c r="K5493">
        <v>-1.1120000000000001</v>
      </c>
      <c r="L5493">
        <v>-2.1059999999999999</v>
      </c>
      <c r="M5493">
        <v>-2.9359999999999999</v>
      </c>
      <c r="N5493">
        <v>-3.1080000000000001</v>
      </c>
      <c r="O5493">
        <v>1.218</v>
      </c>
      <c r="P5493">
        <v>1.22</v>
      </c>
      <c r="Q5493">
        <v>1.2030000000000001</v>
      </c>
      <c r="R5493">
        <v>0.98699999999999999</v>
      </c>
      <c r="S5493">
        <v>0.39300000000000002</v>
      </c>
    </row>
    <row r="5494" spans="1:19" x14ac:dyDescent="0.3">
      <c r="A5494">
        <v>360</v>
      </c>
      <c r="B5494">
        <v>-6.6000000000000003E-2</v>
      </c>
      <c r="C5494">
        <v>-1.0960000000000001</v>
      </c>
      <c r="D5494">
        <v>-2.0569999999999999</v>
      </c>
      <c r="E5494">
        <v>-2.915</v>
      </c>
      <c r="F5494">
        <v>-3.0819999999999999</v>
      </c>
      <c r="G5494">
        <v>4.5999999999999996</v>
      </c>
      <c r="H5494">
        <v>0</v>
      </c>
      <c r="I5494">
        <v>4</v>
      </c>
      <c r="J5494">
        <v>-0.11</v>
      </c>
      <c r="K5494">
        <v>-1.1120000000000001</v>
      </c>
      <c r="L5494">
        <v>-2.1080000000000001</v>
      </c>
      <c r="M5494">
        <v>-2.93</v>
      </c>
      <c r="N5494">
        <v>-3.1019999999999999</v>
      </c>
      <c r="O5494">
        <v>1.216</v>
      </c>
      <c r="P5494">
        <v>1.216</v>
      </c>
      <c r="Q5494">
        <v>1.212</v>
      </c>
      <c r="R5494">
        <v>0.96699999999999997</v>
      </c>
      <c r="S5494">
        <v>0.39100000000000001</v>
      </c>
    </row>
    <row r="5495" spans="1:19" x14ac:dyDescent="0.3">
      <c r="A5495">
        <v>420</v>
      </c>
      <c r="B5495">
        <v>-6.6000000000000003E-2</v>
      </c>
      <c r="C5495">
        <v>-1.0960000000000001</v>
      </c>
      <c r="D5495">
        <v>-2.0569999999999999</v>
      </c>
      <c r="E5495">
        <v>-2.915</v>
      </c>
      <c r="F5495">
        <v>-3.0819999999999999</v>
      </c>
      <c r="G5495">
        <v>4.5999999999999996</v>
      </c>
      <c r="H5495">
        <v>0</v>
      </c>
      <c r="I5495">
        <v>4</v>
      </c>
      <c r="J5495">
        <v>-0.111</v>
      </c>
      <c r="K5495">
        <v>-1.111</v>
      </c>
      <c r="L5495">
        <v>-2.1070000000000002</v>
      </c>
      <c r="M5495">
        <v>-2.9249999999999998</v>
      </c>
      <c r="N5495">
        <v>-3.097</v>
      </c>
      <c r="O5495">
        <v>1.216</v>
      </c>
      <c r="P5495">
        <v>1.2150000000000001</v>
      </c>
      <c r="Q5495">
        <v>1.208</v>
      </c>
      <c r="R5495">
        <v>0.95599999999999996</v>
      </c>
      <c r="S5495">
        <v>0.39</v>
      </c>
    </row>
    <row r="5496" spans="1:19" x14ac:dyDescent="0.3">
      <c r="A5496">
        <v>480</v>
      </c>
      <c r="B5496">
        <v>-6.6000000000000003E-2</v>
      </c>
      <c r="C5496">
        <v>-1.0960000000000001</v>
      </c>
      <c r="D5496">
        <v>-2.0569999999999999</v>
      </c>
      <c r="E5496">
        <v>-2.915</v>
      </c>
      <c r="F5496">
        <v>-3.0819999999999999</v>
      </c>
      <c r="G5496">
        <v>4.5999999999999996</v>
      </c>
      <c r="H5496">
        <v>0</v>
      </c>
      <c r="I5496">
        <v>4</v>
      </c>
      <c r="J5496">
        <v>-0.111</v>
      </c>
      <c r="K5496">
        <v>-1.111</v>
      </c>
      <c r="L5496">
        <v>-2.1059999999999999</v>
      </c>
      <c r="M5496">
        <v>-2.9220000000000002</v>
      </c>
      <c r="N5496">
        <v>-3.0920000000000001</v>
      </c>
      <c r="O5496">
        <v>1.2170000000000001</v>
      </c>
      <c r="P5496">
        <v>1.216</v>
      </c>
      <c r="Q5496">
        <v>1.206</v>
      </c>
      <c r="R5496">
        <v>0.95</v>
      </c>
      <c r="S5496">
        <v>0.38800000000000001</v>
      </c>
    </row>
    <row r="5497" spans="1:19" x14ac:dyDescent="0.3">
      <c r="A5497">
        <v>540</v>
      </c>
      <c r="B5497">
        <v>-6.6000000000000003E-2</v>
      </c>
      <c r="C5497">
        <v>-1.0960000000000001</v>
      </c>
      <c r="D5497">
        <v>-2.0569999999999999</v>
      </c>
      <c r="E5497">
        <v>-2.915</v>
      </c>
      <c r="F5497">
        <v>-3.0819999999999999</v>
      </c>
      <c r="G5497">
        <v>4.5999999999999996</v>
      </c>
      <c r="H5497">
        <v>0</v>
      </c>
      <c r="I5497">
        <v>4</v>
      </c>
      <c r="J5497">
        <v>-0.111</v>
      </c>
      <c r="K5497">
        <v>-1.111</v>
      </c>
      <c r="L5497">
        <v>-2.1059999999999999</v>
      </c>
      <c r="M5497">
        <v>-2.919</v>
      </c>
      <c r="N5497">
        <v>-3.0870000000000002</v>
      </c>
      <c r="O5497">
        <v>1.216</v>
      </c>
      <c r="P5497">
        <v>1.2170000000000001</v>
      </c>
      <c r="Q5497">
        <v>1.2050000000000001</v>
      </c>
      <c r="R5497">
        <v>0.94599999999999995</v>
      </c>
      <c r="S5497">
        <v>0.38700000000000001</v>
      </c>
    </row>
    <row r="5498" spans="1:19" x14ac:dyDescent="0.3">
      <c r="A5498">
        <v>600</v>
      </c>
      <c r="B5498">
        <v>-6.6000000000000003E-2</v>
      </c>
      <c r="C5498">
        <v>-1.0960000000000001</v>
      </c>
      <c r="D5498">
        <v>-2.0569999999999999</v>
      </c>
      <c r="E5498">
        <v>-2.915</v>
      </c>
      <c r="F5498">
        <v>-3.0819999999999999</v>
      </c>
      <c r="G5498">
        <v>4.5999999999999996</v>
      </c>
      <c r="H5498">
        <v>0</v>
      </c>
      <c r="I5498">
        <v>4</v>
      </c>
      <c r="J5498">
        <v>-0.111</v>
      </c>
      <c r="K5498">
        <v>-1.111</v>
      </c>
      <c r="L5498">
        <v>-2.1059999999999999</v>
      </c>
      <c r="M5498">
        <v>-2.915</v>
      </c>
      <c r="N5498">
        <v>-3.0819999999999999</v>
      </c>
      <c r="O5498">
        <v>1.216</v>
      </c>
      <c r="P5498">
        <v>1.216</v>
      </c>
      <c r="Q5498">
        <v>1.208</v>
      </c>
      <c r="R5498">
        <v>0.94</v>
      </c>
      <c r="S5498">
        <v>0.38500000000000001</v>
      </c>
    </row>
    <row r="5500" spans="1:19" x14ac:dyDescent="0.3">
      <c r="A5500" t="s">
        <v>0</v>
      </c>
      <c r="B5500" t="s">
        <v>424</v>
      </c>
    </row>
    <row r="5501" spans="1:19" x14ac:dyDescent="0.3">
      <c r="A5501">
        <v>0</v>
      </c>
      <c r="B5501">
        <v>-6.5000000000000002E-2</v>
      </c>
      <c r="C5501">
        <v>-1.0940000000000001</v>
      </c>
      <c r="D5501">
        <v>-2.0569999999999999</v>
      </c>
      <c r="E5501">
        <v>-2.9510000000000001</v>
      </c>
      <c r="F5501">
        <v>-3.157</v>
      </c>
      <c r="G5501">
        <v>4.5999999999999996</v>
      </c>
      <c r="H5501">
        <v>0.01</v>
      </c>
      <c r="I5501">
        <v>4</v>
      </c>
      <c r="J5501">
        <v>-0.108</v>
      </c>
      <c r="K5501">
        <v>-1.1080000000000001</v>
      </c>
      <c r="L5501">
        <v>-2.105</v>
      </c>
      <c r="M5501">
        <v>-2.9710000000000001</v>
      </c>
      <c r="N5501">
        <v>-3.24</v>
      </c>
      <c r="O5501">
        <v>1.212</v>
      </c>
      <c r="P5501">
        <v>1.212</v>
      </c>
      <c r="Q5501">
        <v>1.2070000000000001</v>
      </c>
      <c r="R5501">
        <v>1.0229999999999999</v>
      </c>
      <c r="S5501">
        <v>0.502</v>
      </c>
    </row>
    <row r="5502" spans="1:19" x14ac:dyDescent="0.3">
      <c r="A5502">
        <v>60</v>
      </c>
      <c r="B5502">
        <v>-6.5000000000000002E-2</v>
      </c>
      <c r="C5502">
        <v>-1.0940000000000001</v>
      </c>
      <c r="D5502">
        <v>-2.0569999999999999</v>
      </c>
      <c r="E5502">
        <v>-2.9510000000000001</v>
      </c>
      <c r="F5502">
        <v>-3.157</v>
      </c>
      <c r="G5502">
        <v>4.5999999999999996</v>
      </c>
      <c r="H5502">
        <v>0.01</v>
      </c>
      <c r="I5502">
        <v>4</v>
      </c>
      <c r="J5502">
        <v>-0.104</v>
      </c>
      <c r="K5502">
        <v>-1.109</v>
      </c>
      <c r="L5502">
        <v>-2.1150000000000002</v>
      </c>
      <c r="M5502">
        <v>-2.9809999999999999</v>
      </c>
      <c r="N5502">
        <v>-3.2130000000000001</v>
      </c>
      <c r="O5502">
        <v>1.208</v>
      </c>
      <c r="P5502">
        <v>1.22</v>
      </c>
      <c r="Q5502">
        <v>1.2390000000000001</v>
      </c>
      <c r="R5502">
        <v>1.0669999999999999</v>
      </c>
      <c r="S5502">
        <v>0.42699999999999999</v>
      </c>
    </row>
    <row r="5503" spans="1:19" x14ac:dyDescent="0.3">
      <c r="A5503">
        <v>120</v>
      </c>
      <c r="B5503">
        <v>-6.5000000000000002E-2</v>
      </c>
      <c r="C5503">
        <v>-1.0940000000000001</v>
      </c>
      <c r="D5503">
        <v>-2.0569999999999999</v>
      </c>
      <c r="E5503">
        <v>-2.9510000000000001</v>
      </c>
      <c r="F5503">
        <v>-3.157</v>
      </c>
      <c r="G5503">
        <v>4.5999999999999996</v>
      </c>
      <c r="H5503">
        <v>0.01</v>
      </c>
      <c r="I5503">
        <v>4</v>
      </c>
      <c r="J5503">
        <v>-0.107</v>
      </c>
      <c r="K5503">
        <v>-1.107</v>
      </c>
      <c r="L5503">
        <v>-2.1030000000000002</v>
      </c>
      <c r="M5503">
        <v>-2.9609999999999999</v>
      </c>
      <c r="N5503">
        <v>-3.206</v>
      </c>
      <c r="O5503">
        <v>1.2150000000000001</v>
      </c>
      <c r="P5503">
        <v>1.208</v>
      </c>
      <c r="Q5503">
        <v>1.1950000000000001</v>
      </c>
      <c r="R5503">
        <v>1.0069999999999999</v>
      </c>
      <c r="S5503">
        <v>0.42499999999999999</v>
      </c>
    </row>
    <row r="5504" spans="1:19" x14ac:dyDescent="0.3">
      <c r="A5504">
        <v>180</v>
      </c>
      <c r="B5504">
        <v>-6.5000000000000002E-2</v>
      </c>
      <c r="C5504">
        <v>-1.0940000000000001</v>
      </c>
      <c r="D5504">
        <v>-2.0569999999999999</v>
      </c>
      <c r="E5504">
        <v>-2.9510000000000001</v>
      </c>
      <c r="F5504">
        <v>-3.157</v>
      </c>
      <c r="G5504">
        <v>4.5999999999999996</v>
      </c>
      <c r="H5504">
        <v>0.01</v>
      </c>
      <c r="I5504">
        <v>4</v>
      </c>
      <c r="J5504">
        <v>-0.111</v>
      </c>
      <c r="K5504">
        <v>-1.113</v>
      </c>
      <c r="L5504">
        <v>-2.11</v>
      </c>
      <c r="M5504">
        <v>-2.9729999999999999</v>
      </c>
      <c r="N5504">
        <v>-3.1989999999999998</v>
      </c>
      <c r="O5504">
        <v>1.224</v>
      </c>
      <c r="P5504">
        <v>1.2250000000000001</v>
      </c>
      <c r="Q5504">
        <v>1.2190000000000001</v>
      </c>
      <c r="R5504">
        <v>1.0429999999999999</v>
      </c>
      <c r="S5504">
        <v>0.42199999999999999</v>
      </c>
    </row>
    <row r="5505" spans="1:19" x14ac:dyDescent="0.3">
      <c r="A5505">
        <v>240</v>
      </c>
      <c r="B5505">
        <v>-6.5000000000000002E-2</v>
      </c>
      <c r="C5505">
        <v>-1.0940000000000001</v>
      </c>
      <c r="D5505">
        <v>-2.0569999999999999</v>
      </c>
      <c r="E5505">
        <v>-2.9510000000000001</v>
      </c>
      <c r="F5505">
        <v>-3.157</v>
      </c>
      <c r="G5505">
        <v>4.5999999999999996</v>
      </c>
      <c r="H5505">
        <v>0.01</v>
      </c>
      <c r="I5505">
        <v>4</v>
      </c>
      <c r="J5505">
        <v>-0.106</v>
      </c>
      <c r="K5505">
        <v>-1.1100000000000001</v>
      </c>
      <c r="L5505">
        <v>-2.1059999999999999</v>
      </c>
      <c r="M5505">
        <v>-2.9790000000000001</v>
      </c>
      <c r="N5505">
        <v>-3.1930000000000001</v>
      </c>
      <c r="O5505">
        <v>1.22</v>
      </c>
      <c r="P5505">
        <v>1.21</v>
      </c>
      <c r="Q5505">
        <v>1.2010000000000001</v>
      </c>
      <c r="R5505">
        <v>1.0569999999999999</v>
      </c>
      <c r="S5505">
        <v>0.42</v>
      </c>
    </row>
    <row r="5506" spans="1:19" x14ac:dyDescent="0.3">
      <c r="A5506">
        <v>300</v>
      </c>
      <c r="B5506">
        <v>-6.5000000000000002E-2</v>
      </c>
      <c r="C5506">
        <v>-1.0940000000000001</v>
      </c>
      <c r="D5506">
        <v>-2.0569999999999999</v>
      </c>
      <c r="E5506">
        <v>-2.9510000000000001</v>
      </c>
      <c r="F5506">
        <v>-3.157</v>
      </c>
      <c r="G5506">
        <v>4.5999999999999996</v>
      </c>
      <c r="H5506">
        <v>0.01</v>
      </c>
      <c r="I5506">
        <v>4</v>
      </c>
      <c r="J5506">
        <v>-0.107</v>
      </c>
      <c r="K5506">
        <v>-1.1120000000000001</v>
      </c>
      <c r="L5506">
        <v>-2.1070000000000002</v>
      </c>
      <c r="M5506">
        <v>-2.9769999999999999</v>
      </c>
      <c r="N5506">
        <v>-3.1850000000000001</v>
      </c>
      <c r="O5506">
        <v>1.224</v>
      </c>
      <c r="P5506">
        <v>1.22</v>
      </c>
      <c r="Q5506">
        <v>1.2050000000000001</v>
      </c>
      <c r="R5506">
        <v>1.042</v>
      </c>
      <c r="S5506">
        <v>0.41799999999999998</v>
      </c>
    </row>
    <row r="5507" spans="1:19" x14ac:dyDescent="0.3">
      <c r="A5507">
        <v>360</v>
      </c>
      <c r="B5507">
        <v>-6.5000000000000002E-2</v>
      </c>
      <c r="C5507">
        <v>-1.0940000000000001</v>
      </c>
      <c r="D5507">
        <v>-2.0569999999999999</v>
      </c>
      <c r="E5507">
        <v>-2.9510000000000001</v>
      </c>
      <c r="F5507">
        <v>-3.157</v>
      </c>
      <c r="G5507">
        <v>4.5999999999999996</v>
      </c>
      <c r="H5507">
        <v>0.01</v>
      </c>
      <c r="I5507">
        <v>4</v>
      </c>
      <c r="J5507">
        <v>-0.105</v>
      </c>
      <c r="K5507">
        <v>-1.111</v>
      </c>
      <c r="L5507">
        <v>-2.109</v>
      </c>
      <c r="M5507">
        <v>-2.972</v>
      </c>
      <c r="N5507">
        <v>-3.1789999999999998</v>
      </c>
      <c r="O5507">
        <v>1.222</v>
      </c>
      <c r="P5507">
        <v>1.2170000000000001</v>
      </c>
      <c r="Q5507">
        <v>1.214</v>
      </c>
      <c r="R5507">
        <v>1.0229999999999999</v>
      </c>
      <c r="S5507">
        <v>0.41599999999999998</v>
      </c>
    </row>
    <row r="5508" spans="1:19" x14ac:dyDescent="0.3">
      <c r="A5508">
        <v>420</v>
      </c>
      <c r="B5508">
        <v>-6.5000000000000002E-2</v>
      </c>
      <c r="C5508">
        <v>-1.0940000000000001</v>
      </c>
      <c r="D5508">
        <v>-2.0569999999999999</v>
      </c>
      <c r="E5508">
        <v>-2.9510000000000001</v>
      </c>
      <c r="F5508">
        <v>-3.157</v>
      </c>
      <c r="G5508">
        <v>4.5999999999999996</v>
      </c>
      <c r="H5508">
        <v>0.01</v>
      </c>
      <c r="I5508">
        <v>4</v>
      </c>
      <c r="J5508">
        <v>-0.104</v>
      </c>
      <c r="K5508">
        <v>-1.1100000000000001</v>
      </c>
      <c r="L5508">
        <v>-2.109</v>
      </c>
      <c r="M5508">
        <v>-2.968</v>
      </c>
      <c r="N5508">
        <v>-3.1739999999999999</v>
      </c>
      <c r="O5508">
        <v>1.224</v>
      </c>
      <c r="P5508">
        <v>1.2170000000000001</v>
      </c>
      <c r="Q5508">
        <v>1.2110000000000001</v>
      </c>
      <c r="R5508">
        <v>1.0109999999999999</v>
      </c>
      <c r="S5508">
        <v>0.41399999999999998</v>
      </c>
    </row>
    <row r="5509" spans="1:19" x14ac:dyDescent="0.3">
      <c r="A5509">
        <v>480</v>
      </c>
      <c r="B5509">
        <v>-6.5000000000000002E-2</v>
      </c>
      <c r="C5509">
        <v>-1.0940000000000001</v>
      </c>
      <c r="D5509">
        <v>-2.0569999999999999</v>
      </c>
      <c r="E5509">
        <v>-2.9510000000000001</v>
      </c>
      <c r="F5509">
        <v>-3.157</v>
      </c>
      <c r="G5509">
        <v>4.5999999999999996</v>
      </c>
      <c r="H5509">
        <v>0.01</v>
      </c>
      <c r="I5509">
        <v>4</v>
      </c>
      <c r="J5509">
        <v>-0.10299999999999999</v>
      </c>
      <c r="K5509">
        <v>-1.1100000000000001</v>
      </c>
      <c r="L5509">
        <v>-2.1080000000000001</v>
      </c>
      <c r="M5509">
        <v>-2.9649999999999999</v>
      </c>
      <c r="N5509">
        <v>-3.1680000000000001</v>
      </c>
      <c r="O5509">
        <v>1.2250000000000001</v>
      </c>
      <c r="P5509">
        <v>1.218</v>
      </c>
      <c r="Q5509">
        <v>1.2090000000000001</v>
      </c>
      <c r="R5509">
        <v>1.004</v>
      </c>
      <c r="S5509">
        <v>0.41199999999999998</v>
      </c>
    </row>
    <row r="5510" spans="1:19" x14ac:dyDescent="0.3">
      <c r="A5510">
        <v>540</v>
      </c>
      <c r="B5510">
        <v>-6.5000000000000002E-2</v>
      </c>
      <c r="C5510">
        <v>-1.0940000000000001</v>
      </c>
      <c r="D5510">
        <v>-2.0569999999999999</v>
      </c>
      <c r="E5510">
        <v>-2.9510000000000001</v>
      </c>
      <c r="F5510">
        <v>-3.157</v>
      </c>
      <c r="G5510">
        <v>4.5999999999999996</v>
      </c>
      <c r="H5510">
        <v>0.01</v>
      </c>
      <c r="I5510">
        <v>4</v>
      </c>
      <c r="J5510">
        <v>-0.10100000000000001</v>
      </c>
      <c r="K5510">
        <v>-1.109</v>
      </c>
      <c r="L5510">
        <v>-2.1070000000000002</v>
      </c>
      <c r="M5510">
        <v>-2.9609999999999999</v>
      </c>
      <c r="N5510">
        <v>-3.1619999999999999</v>
      </c>
      <c r="O5510">
        <v>1.2250000000000001</v>
      </c>
      <c r="P5510">
        <v>1.2190000000000001</v>
      </c>
      <c r="Q5510">
        <v>1.208</v>
      </c>
      <c r="R5510">
        <v>0.998</v>
      </c>
      <c r="S5510">
        <v>0.41</v>
      </c>
    </row>
    <row r="5511" spans="1:19" x14ac:dyDescent="0.3">
      <c r="A5511">
        <v>600</v>
      </c>
      <c r="B5511">
        <v>-6.5000000000000002E-2</v>
      </c>
      <c r="C5511">
        <v>-1.0940000000000001</v>
      </c>
      <c r="D5511">
        <v>-2.0569999999999999</v>
      </c>
      <c r="E5511">
        <v>-2.9510000000000001</v>
      </c>
      <c r="F5511">
        <v>-3.157</v>
      </c>
      <c r="G5511">
        <v>4.5999999999999996</v>
      </c>
      <c r="H5511">
        <v>0.01</v>
      </c>
      <c r="I5511">
        <v>4</v>
      </c>
      <c r="J5511">
        <v>-0.1</v>
      </c>
      <c r="K5511">
        <v>-1.109</v>
      </c>
      <c r="L5511">
        <v>-2.1080000000000001</v>
      </c>
      <c r="M5511">
        <v>-2.9580000000000002</v>
      </c>
      <c r="N5511">
        <v>-3.157</v>
      </c>
      <c r="O5511">
        <v>1.226</v>
      </c>
      <c r="P5511">
        <v>1.2190000000000001</v>
      </c>
      <c r="Q5511">
        <v>1.21</v>
      </c>
      <c r="R5511">
        <v>0.99199999999999999</v>
      </c>
      <c r="S5511">
        <v>0.40799999999999997</v>
      </c>
    </row>
    <row r="5513" spans="1:19" x14ac:dyDescent="0.3">
      <c r="A5513" t="s">
        <v>0</v>
      </c>
      <c r="B5513" t="s">
        <v>425</v>
      </c>
    </row>
    <row r="5514" spans="1:19" x14ac:dyDescent="0.3">
      <c r="A5514">
        <v>0</v>
      </c>
      <c r="B5514">
        <v>-6.4000000000000001E-2</v>
      </c>
      <c r="C5514">
        <v>-1.0940000000000001</v>
      </c>
      <c r="D5514">
        <v>-2.0569999999999999</v>
      </c>
      <c r="E5514">
        <v>-2.948</v>
      </c>
      <c r="F5514">
        <v>-3.1469999999999998</v>
      </c>
      <c r="G5514">
        <v>4.5999999999999996</v>
      </c>
      <c r="H5514">
        <v>0.01</v>
      </c>
      <c r="I5514">
        <v>4</v>
      </c>
      <c r="J5514">
        <v>-0.108</v>
      </c>
      <c r="K5514">
        <v>-1.1080000000000001</v>
      </c>
      <c r="L5514">
        <v>-2.105</v>
      </c>
      <c r="M5514">
        <v>-2.9660000000000002</v>
      </c>
      <c r="N5514">
        <v>-3.23</v>
      </c>
      <c r="O5514">
        <v>1.212</v>
      </c>
      <c r="P5514">
        <v>1.212</v>
      </c>
      <c r="Q5514">
        <v>1.2070000000000001</v>
      </c>
      <c r="R5514">
        <v>1.018</v>
      </c>
      <c r="S5514">
        <v>0.498</v>
      </c>
    </row>
    <row r="5515" spans="1:19" x14ac:dyDescent="0.3">
      <c r="A5515">
        <v>60</v>
      </c>
      <c r="B5515">
        <v>-6.4000000000000001E-2</v>
      </c>
      <c r="C5515">
        <v>-1.0940000000000001</v>
      </c>
      <c r="D5515">
        <v>-2.0569999999999999</v>
      </c>
      <c r="E5515">
        <v>-2.948</v>
      </c>
      <c r="F5515">
        <v>-3.1469999999999998</v>
      </c>
      <c r="G5515">
        <v>4.5999999999999996</v>
      </c>
      <c r="H5515">
        <v>0.01</v>
      </c>
      <c r="I5515">
        <v>4</v>
      </c>
      <c r="J5515">
        <v>-0.104</v>
      </c>
      <c r="K5515">
        <v>-1.109</v>
      </c>
      <c r="L5515">
        <v>-2.1150000000000002</v>
      </c>
      <c r="M5515">
        <v>-2.976</v>
      </c>
      <c r="N5515">
        <v>-3.2029999999999998</v>
      </c>
      <c r="O5515">
        <v>1.208</v>
      </c>
      <c r="P5515">
        <v>1.2210000000000001</v>
      </c>
      <c r="Q5515">
        <v>1.24</v>
      </c>
      <c r="R5515">
        <v>1.0609999999999999</v>
      </c>
      <c r="S5515">
        <v>0.42399999999999999</v>
      </c>
    </row>
    <row r="5516" spans="1:19" x14ac:dyDescent="0.3">
      <c r="A5516">
        <v>120</v>
      </c>
      <c r="B5516">
        <v>-6.4000000000000001E-2</v>
      </c>
      <c r="C5516">
        <v>-1.0940000000000001</v>
      </c>
      <c r="D5516">
        <v>-2.0569999999999999</v>
      </c>
      <c r="E5516">
        <v>-2.948</v>
      </c>
      <c r="F5516">
        <v>-3.1469999999999998</v>
      </c>
      <c r="G5516">
        <v>4.5999999999999996</v>
      </c>
      <c r="H5516">
        <v>0.01</v>
      </c>
      <c r="I5516">
        <v>4</v>
      </c>
      <c r="J5516">
        <v>-0.107</v>
      </c>
      <c r="K5516">
        <v>-1.1080000000000001</v>
      </c>
      <c r="L5516">
        <v>-2.1040000000000001</v>
      </c>
      <c r="M5516">
        <v>-2.9569999999999999</v>
      </c>
      <c r="N5516">
        <v>-3.1960000000000002</v>
      </c>
      <c r="O5516">
        <v>1.2150000000000001</v>
      </c>
      <c r="P5516">
        <v>1.208</v>
      </c>
      <c r="Q5516">
        <v>1.1950000000000001</v>
      </c>
      <c r="R5516">
        <v>1.0009999999999999</v>
      </c>
      <c r="S5516">
        <v>0.42099999999999999</v>
      </c>
    </row>
    <row r="5517" spans="1:19" x14ac:dyDescent="0.3">
      <c r="A5517">
        <v>180</v>
      </c>
      <c r="B5517">
        <v>-6.4000000000000001E-2</v>
      </c>
      <c r="C5517">
        <v>-1.0940000000000001</v>
      </c>
      <c r="D5517">
        <v>-2.0569999999999999</v>
      </c>
      <c r="E5517">
        <v>-2.948</v>
      </c>
      <c r="F5517">
        <v>-3.1469999999999998</v>
      </c>
      <c r="G5517">
        <v>4.5999999999999996</v>
      </c>
      <c r="H5517">
        <v>0.01</v>
      </c>
      <c r="I5517">
        <v>4</v>
      </c>
      <c r="J5517">
        <v>-0.111</v>
      </c>
      <c r="K5517">
        <v>-1.1140000000000001</v>
      </c>
      <c r="L5517">
        <v>-2.11</v>
      </c>
      <c r="M5517">
        <v>-2.968</v>
      </c>
      <c r="N5517">
        <v>-3.1890000000000001</v>
      </c>
      <c r="O5517">
        <v>1.224</v>
      </c>
      <c r="P5517">
        <v>1.224</v>
      </c>
      <c r="Q5517">
        <v>1.2190000000000001</v>
      </c>
      <c r="R5517">
        <v>1.038</v>
      </c>
      <c r="S5517">
        <v>0.41899999999999998</v>
      </c>
    </row>
    <row r="5518" spans="1:19" x14ac:dyDescent="0.3">
      <c r="A5518">
        <v>240</v>
      </c>
      <c r="B5518">
        <v>-6.4000000000000001E-2</v>
      </c>
      <c r="C5518">
        <v>-1.0940000000000001</v>
      </c>
      <c r="D5518">
        <v>-2.0569999999999999</v>
      </c>
      <c r="E5518">
        <v>-2.948</v>
      </c>
      <c r="F5518">
        <v>-3.1469999999999998</v>
      </c>
      <c r="G5518">
        <v>4.5999999999999996</v>
      </c>
      <c r="H5518">
        <v>0.01</v>
      </c>
      <c r="I5518">
        <v>4</v>
      </c>
      <c r="J5518">
        <v>-0.106</v>
      </c>
      <c r="K5518">
        <v>-1.111</v>
      </c>
      <c r="L5518">
        <v>-2.1059999999999999</v>
      </c>
      <c r="M5518">
        <v>-2.9750000000000001</v>
      </c>
      <c r="N5518">
        <v>-3.1829999999999998</v>
      </c>
      <c r="O5518">
        <v>1.22</v>
      </c>
      <c r="P5518">
        <v>1.21</v>
      </c>
      <c r="Q5518">
        <v>1.2</v>
      </c>
      <c r="R5518">
        <v>1.0509999999999999</v>
      </c>
      <c r="S5518">
        <v>0.41699999999999998</v>
      </c>
    </row>
    <row r="5519" spans="1:19" x14ac:dyDescent="0.3">
      <c r="A5519">
        <v>300</v>
      </c>
      <c r="B5519">
        <v>-6.4000000000000001E-2</v>
      </c>
      <c r="C5519">
        <v>-1.0940000000000001</v>
      </c>
      <c r="D5519">
        <v>-2.0569999999999999</v>
      </c>
      <c r="E5519">
        <v>-2.948</v>
      </c>
      <c r="F5519">
        <v>-3.1469999999999998</v>
      </c>
      <c r="G5519">
        <v>4.5999999999999996</v>
      </c>
      <c r="H5519">
        <v>0.01</v>
      </c>
      <c r="I5519">
        <v>4</v>
      </c>
      <c r="J5519">
        <v>-0.107</v>
      </c>
      <c r="K5519">
        <v>-1.1120000000000001</v>
      </c>
      <c r="L5519">
        <v>-2.1070000000000002</v>
      </c>
      <c r="M5519">
        <v>-2.972</v>
      </c>
      <c r="N5519">
        <v>-3.1760000000000002</v>
      </c>
      <c r="O5519">
        <v>1.224</v>
      </c>
      <c r="P5519">
        <v>1.2190000000000001</v>
      </c>
      <c r="Q5519">
        <v>1.2050000000000001</v>
      </c>
      <c r="R5519">
        <v>1.036</v>
      </c>
      <c r="S5519">
        <v>0.41499999999999998</v>
      </c>
    </row>
    <row r="5520" spans="1:19" x14ac:dyDescent="0.3">
      <c r="A5520">
        <v>360</v>
      </c>
      <c r="B5520">
        <v>-6.4000000000000001E-2</v>
      </c>
      <c r="C5520">
        <v>-1.0940000000000001</v>
      </c>
      <c r="D5520">
        <v>-2.0569999999999999</v>
      </c>
      <c r="E5520">
        <v>-2.948</v>
      </c>
      <c r="F5520">
        <v>-3.1469999999999998</v>
      </c>
      <c r="G5520">
        <v>4.5999999999999996</v>
      </c>
      <c r="H5520">
        <v>0.01</v>
      </c>
      <c r="I5520">
        <v>4</v>
      </c>
      <c r="J5520">
        <v>-0.105</v>
      </c>
      <c r="K5520">
        <v>-1.111</v>
      </c>
      <c r="L5520">
        <v>-2.109</v>
      </c>
      <c r="M5520">
        <v>-2.968</v>
      </c>
      <c r="N5520">
        <v>-3.17</v>
      </c>
      <c r="O5520">
        <v>1.2230000000000001</v>
      </c>
      <c r="P5520">
        <v>1.216</v>
      </c>
      <c r="Q5520">
        <v>1.2130000000000001</v>
      </c>
      <c r="R5520">
        <v>1.016</v>
      </c>
      <c r="S5520">
        <v>0.41299999999999998</v>
      </c>
    </row>
    <row r="5521" spans="1:19" x14ac:dyDescent="0.3">
      <c r="A5521">
        <v>420</v>
      </c>
      <c r="B5521">
        <v>-6.4000000000000001E-2</v>
      </c>
      <c r="C5521">
        <v>-1.0940000000000001</v>
      </c>
      <c r="D5521">
        <v>-2.0569999999999999</v>
      </c>
      <c r="E5521">
        <v>-2.948</v>
      </c>
      <c r="F5521">
        <v>-3.1469999999999998</v>
      </c>
      <c r="G5521">
        <v>4.5999999999999996</v>
      </c>
      <c r="H5521">
        <v>0.01</v>
      </c>
      <c r="I5521">
        <v>4</v>
      </c>
      <c r="J5521">
        <v>-0.104</v>
      </c>
      <c r="K5521">
        <v>-1.1100000000000001</v>
      </c>
      <c r="L5521">
        <v>-2.109</v>
      </c>
      <c r="M5521">
        <v>-2.9630000000000001</v>
      </c>
      <c r="N5521">
        <v>-3.1640000000000001</v>
      </c>
      <c r="O5521">
        <v>1.224</v>
      </c>
      <c r="P5521">
        <v>1.216</v>
      </c>
      <c r="Q5521">
        <v>1.2110000000000001</v>
      </c>
      <c r="R5521">
        <v>1.004</v>
      </c>
      <c r="S5521">
        <v>0.41099999999999998</v>
      </c>
    </row>
    <row r="5522" spans="1:19" x14ac:dyDescent="0.3">
      <c r="A5522">
        <v>480</v>
      </c>
      <c r="B5522">
        <v>-6.4000000000000001E-2</v>
      </c>
      <c r="C5522">
        <v>-1.0940000000000001</v>
      </c>
      <c r="D5522">
        <v>-2.0569999999999999</v>
      </c>
      <c r="E5522">
        <v>-2.948</v>
      </c>
      <c r="F5522">
        <v>-3.1469999999999998</v>
      </c>
      <c r="G5522">
        <v>4.5999999999999996</v>
      </c>
      <c r="H5522">
        <v>0.01</v>
      </c>
      <c r="I5522">
        <v>4</v>
      </c>
      <c r="J5522">
        <v>-0.10299999999999999</v>
      </c>
      <c r="K5522">
        <v>-1.1100000000000001</v>
      </c>
      <c r="L5522">
        <v>-2.1080000000000001</v>
      </c>
      <c r="M5522">
        <v>-2.96</v>
      </c>
      <c r="N5522">
        <v>-3.1579999999999999</v>
      </c>
      <c r="O5522">
        <v>1.2250000000000001</v>
      </c>
      <c r="P5522">
        <v>1.218</v>
      </c>
      <c r="Q5522">
        <v>1.208</v>
      </c>
      <c r="R5522">
        <v>0.997</v>
      </c>
      <c r="S5522">
        <v>0.40899999999999997</v>
      </c>
    </row>
    <row r="5523" spans="1:19" x14ac:dyDescent="0.3">
      <c r="A5523">
        <v>540</v>
      </c>
      <c r="B5523">
        <v>-6.4000000000000001E-2</v>
      </c>
      <c r="C5523">
        <v>-1.0940000000000001</v>
      </c>
      <c r="D5523">
        <v>-2.0569999999999999</v>
      </c>
      <c r="E5523">
        <v>-2.948</v>
      </c>
      <c r="F5523">
        <v>-3.1469999999999998</v>
      </c>
      <c r="G5523">
        <v>4.5999999999999996</v>
      </c>
      <c r="H5523">
        <v>0.01</v>
      </c>
      <c r="I5523">
        <v>4</v>
      </c>
      <c r="J5523">
        <v>-0.10100000000000001</v>
      </c>
      <c r="K5523">
        <v>-1.1100000000000001</v>
      </c>
      <c r="L5523">
        <v>-2.1070000000000002</v>
      </c>
      <c r="M5523">
        <v>-2.9569999999999999</v>
      </c>
      <c r="N5523">
        <v>-3.153</v>
      </c>
      <c r="O5523">
        <v>1.2250000000000001</v>
      </c>
      <c r="P5523">
        <v>1.2190000000000001</v>
      </c>
      <c r="Q5523">
        <v>1.208</v>
      </c>
      <c r="R5523">
        <v>0.99199999999999999</v>
      </c>
      <c r="S5523">
        <v>0.40699999999999997</v>
      </c>
    </row>
    <row r="5524" spans="1:19" x14ac:dyDescent="0.3">
      <c r="A5524">
        <v>600</v>
      </c>
      <c r="B5524">
        <v>-6.4000000000000001E-2</v>
      </c>
      <c r="C5524">
        <v>-1.0940000000000001</v>
      </c>
      <c r="D5524">
        <v>-2.0569999999999999</v>
      </c>
      <c r="E5524">
        <v>-2.948</v>
      </c>
      <c r="F5524">
        <v>-3.1469999999999998</v>
      </c>
      <c r="G5524">
        <v>4.5999999999999996</v>
      </c>
      <c r="H5524">
        <v>0.01</v>
      </c>
      <c r="I5524">
        <v>4</v>
      </c>
      <c r="J5524">
        <v>-0.1</v>
      </c>
      <c r="K5524">
        <v>-1.109</v>
      </c>
      <c r="L5524">
        <v>-2.1080000000000001</v>
      </c>
      <c r="M5524">
        <v>-2.9529999999999998</v>
      </c>
      <c r="N5524">
        <v>-3.1469999999999998</v>
      </c>
      <c r="O5524">
        <v>1.226</v>
      </c>
      <c r="P5524">
        <v>1.2190000000000001</v>
      </c>
      <c r="Q5524">
        <v>1.21</v>
      </c>
      <c r="R5524">
        <v>0.98599999999999999</v>
      </c>
      <c r="S5524">
        <v>0.40500000000000003</v>
      </c>
    </row>
    <row r="5526" spans="1:19" x14ac:dyDescent="0.3">
      <c r="A5526" t="s">
        <v>0</v>
      </c>
      <c r="B5526" t="s">
        <v>426</v>
      </c>
    </row>
    <row r="5527" spans="1:19" x14ac:dyDescent="0.3">
      <c r="A5527">
        <v>0</v>
      </c>
      <c r="B5527">
        <v>-6.5000000000000002E-2</v>
      </c>
      <c r="C5527">
        <v>-1.095</v>
      </c>
      <c r="D5527">
        <v>-2.0569999999999999</v>
      </c>
      <c r="E5527">
        <v>-2.944</v>
      </c>
      <c r="F5527">
        <v>-3.137</v>
      </c>
      <c r="G5527">
        <v>4.5999999999999996</v>
      </c>
      <c r="H5527">
        <v>0.01</v>
      </c>
      <c r="I5527">
        <v>4</v>
      </c>
      <c r="J5527">
        <v>-0.108</v>
      </c>
      <c r="K5527">
        <v>-1.1080000000000001</v>
      </c>
      <c r="L5527">
        <v>-2.105</v>
      </c>
      <c r="M5527">
        <v>-2.9609999999999999</v>
      </c>
      <c r="N5527">
        <v>-3.22</v>
      </c>
      <c r="O5527">
        <v>1.212</v>
      </c>
      <c r="P5527">
        <v>1.212</v>
      </c>
      <c r="Q5527">
        <v>1.2070000000000001</v>
      </c>
      <c r="R5527">
        <v>1.0129999999999999</v>
      </c>
      <c r="S5527">
        <v>0.49399999999999999</v>
      </c>
    </row>
    <row r="5528" spans="1:19" x14ac:dyDescent="0.3">
      <c r="A5528">
        <v>60</v>
      </c>
      <c r="B5528">
        <v>-6.5000000000000002E-2</v>
      </c>
      <c r="C5528">
        <v>-1.095</v>
      </c>
      <c r="D5528">
        <v>-2.0569999999999999</v>
      </c>
      <c r="E5528">
        <v>-2.944</v>
      </c>
      <c r="F5528">
        <v>-3.137</v>
      </c>
      <c r="G5528">
        <v>4.5999999999999996</v>
      </c>
      <c r="H5528">
        <v>0.01</v>
      </c>
      <c r="I5528">
        <v>4</v>
      </c>
      <c r="J5528">
        <v>-0.104</v>
      </c>
      <c r="K5528">
        <v>-1.109</v>
      </c>
      <c r="L5528">
        <v>-2.1150000000000002</v>
      </c>
      <c r="M5528">
        <v>-2.972</v>
      </c>
      <c r="N5528">
        <v>-3.19</v>
      </c>
      <c r="O5528">
        <v>1.208</v>
      </c>
      <c r="P5528">
        <v>1.2190000000000001</v>
      </c>
      <c r="Q5528">
        <v>1.24</v>
      </c>
      <c r="R5528">
        <v>1.056</v>
      </c>
      <c r="S5528">
        <v>0.41899999999999998</v>
      </c>
    </row>
    <row r="5529" spans="1:19" x14ac:dyDescent="0.3">
      <c r="A5529">
        <v>120</v>
      </c>
      <c r="B5529">
        <v>-6.5000000000000002E-2</v>
      </c>
      <c r="C5529">
        <v>-1.095</v>
      </c>
      <c r="D5529">
        <v>-2.0569999999999999</v>
      </c>
      <c r="E5529">
        <v>-2.944</v>
      </c>
      <c r="F5529">
        <v>-3.137</v>
      </c>
      <c r="G5529">
        <v>4.5999999999999996</v>
      </c>
      <c r="H5529">
        <v>0.01</v>
      </c>
      <c r="I5529">
        <v>4</v>
      </c>
      <c r="J5529">
        <v>-0.107</v>
      </c>
      <c r="K5529">
        <v>-1.107</v>
      </c>
      <c r="L5529">
        <v>-2.1030000000000002</v>
      </c>
      <c r="M5529">
        <v>-2.952</v>
      </c>
      <c r="N5529">
        <v>-3.1840000000000002</v>
      </c>
      <c r="O5529">
        <v>1.2150000000000001</v>
      </c>
      <c r="P5529">
        <v>1.208</v>
      </c>
      <c r="Q5529">
        <v>1.1950000000000001</v>
      </c>
      <c r="R5529">
        <v>0.996</v>
      </c>
      <c r="S5529">
        <v>0.41799999999999998</v>
      </c>
    </row>
    <row r="5530" spans="1:19" x14ac:dyDescent="0.3">
      <c r="A5530">
        <v>180</v>
      </c>
      <c r="B5530">
        <v>-6.5000000000000002E-2</v>
      </c>
      <c r="C5530">
        <v>-1.095</v>
      </c>
      <c r="D5530">
        <v>-2.0569999999999999</v>
      </c>
      <c r="E5530">
        <v>-2.944</v>
      </c>
      <c r="F5530">
        <v>-3.137</v>
      </c>
      <c r="G5530">
        <v>4.5999999999999996</v>
      </c>
      <c r="H5530">
        <v>0.01</v>
      </c>
      <c r="I5530">
        <v>4</v>
      </c>
      <c r="J5530">
        <v>-0.111</v>
      </c>
      <c r="K5530">
        <v>-1.1140000000000001</v>
      </c>
      <c r="L5530">
        <v>-2.11</v>
      </c>
      <c r="M5530">
        <v>-2.964</v>
      </c>
      <c r="N5530">
        <v>-3.1779999999999999</v>
      </c>
      <c r="O5530">
        <v>1.224</v>
      </c>
      <c r="P5530">
        <v>1.2250000000000001</v>
      </c>
      <c r="Q5530">
        <v>1.2190000000000001</v>
      </c>
      <c r="R5530">
        <v>1.034</v>
      </c>
      <c r="S5530">
        <v>0.41499999999999998</v>
      </c>
    </row>
    <row r="5531" spans="1:19" x14ac:dyDescent="0.3">
      <c r="A5531">
        <v>240</v>
      </c>
      <c r="B5531">
        <v>-6.5000000000000002E-2</v>
      </c>
      <c r="C5531">
        <v>-1.095</v>
      </c>
      <c r="D5531">
        <v>-2.0569999999999999</v>
      </c>
      <c r="E5531">
        <v>-2.944</v>
      </c>
      <c r="F5531">
        <v>-3.137</v>
      </c>
      <c r="G5531">
        <v>4.5999999999999996</v>
      </c>
      <c r="H5531">
        <v>0.01</v>
      </c>
      <c r="I5531">
        <v>4</v>
      </c>
      <c r="J5531">
        <v>-0.106</v>
      </c>
      <c r="K5531">
        <v>-1.1100000000000001</v>
      </c>
      <c r="L5531">
        <v>-2.105</v>
      </c>
      <c r="M5531">
        <v>-2.97</v>
      </c>
      <c r="N5531">
        <v>-3.1720000000000002</v>
      </c>
      <c r="O5531">
        <v>1.22</v>
      </c>
      <c r="P5531">
        <v>1.21</v>
      </c>
      <c r="Q5531">
        <v>1.1990000000000001</v>
      </c>
      <c r="R5531">
        <v>1.044</v>
      </c>
      <c r="S5531">
        <v>0.41299999999999998</v>
      </c>
    </row>
    <row r="5532" spans="1:19" x14ac:dyDescent="0.3">
      <c r="A5532">
        <v>300</v>
      </c>
      <c r="B5532">
        <v>-6.5000000000000002E-2</v>
      </c>
      <c r="C5532">
        <v>-1.095</v>
      </c>
      <c r="D5532">
        <v>-2.0569999999999999</v>
      </c>
      <c r="E5532">
        <v>-2.944</v>
      </c>
      <c r="F5532">
        <v>-3.137</v>
      </c>
      <c r="G5532">
        <v>4.5999999999999996</v>
      </c>
      <c r="H5532">
        <v>0.01</v>
      </c>
      <c r="I5532">
        <v>4</v>
      </c>
      <c r="J5532">
        <v>-0.107</v>
      </c>
      <c r="K5532">
        <v>-1.1120000000000001</v>
      </c>
      <c r="L5532">
        <v>-2.1070000000000002</v>
      </c>
      <c r="M5532">
        <v>-2.9670000000000001</v>
      </c>
      <c r="N5532">
        <v>-3.165</v>
      </c>
      <c r="O5532">
        <v>1.224</v>
      </c>
      <c r="P5532">
        <v>1.22</v>
      </c>
      <c r="Q5532">
        <v>1.206</v>
      </c>
      <c r="R5532">
        <v>1.0269999999999999</v>
      </c>
      <c r="S5532">
        <v>0.41099999999999998</v>
      </c>
    </row>
    <row r="5533" spans="1:19" x14ac:dyDescent="0.3">
      <c r="A5533">
        <v>360</v>
      </c>
      <c r="B5533">
        <v>-6.5000000000000002E-2</v>
      </c>
      <c r="C5533">
        <v>-1.095</v>
      </c>
      <c r="D5533">
        <v>-2.0569999999999999</v>
      </c>
      <c r="E5533">
        <v>-2.944</v>
      </c>
      <c r="F5533">
        <v>-3.137</v>
      </c>
      <c r="G5533">
        <v>4.5999999999999996</v>
      </c>
      <c r="H5533">
        <v>0.01</v>
      </c>
      <c r="I5533">
        <v>4</v>
      </c>
      <c r="J5533">
        <v>-0.105</v>
      </c>
      <c r="K5533">
        <v>-1.111</v>
      </c>
      <c r="L5533">
        <v>-2.109</v>
      </c>
      <c r="M5533">
        <v>-2.9609999999999999</v>
      </c>
      <c r="N5533">
        <v>-3.1589999999999998</v>
      </c>
      <c r="O5533">
        <v>1.222</v>
      </c>
      <c r="P5533">
        <v>1.2170000000000001</v>
      </c>
      <c r="Q5533">
        <v>1.2130000000000001</v>
      </c>
      <c r="R5533">
        <v>1.0069999999999999</v>
      </c>
      <c r="S5533">
        <v>0.40899999999999997</v>
      </c>
    </row>
    <row r="5534" spans="1:19" x14ac:dyDescent="0.3">
      <c r="A5534">
        <v>420</v>
      </c>
      <c r="B5534">
        <v>-6.5000000000000002E-2</v>
      </c>
      <c r="C5534">
        <v>-1.095</v>
      </c>
      <c r="D5534">
        <v>-2.0569999999999999</v>
      </c>
      <c r="E5534">
        <v>-2.944</v>
      </c>
      <c r="F5534">
        <v>-3.137</v>
      </c>
      <c r="G5534">
        <v>4.5999999999999996</v>
      </c>
      <c r="H5534">
        <v>0.01</v>
      </c>
      <c r="I5534">
        <v>4</v>
      </c>
      <c r="J5534">
        <v>-0.104</v>
      </c>
      <c r="K5534">
        <v>-1.1100000000000001</v>
      </c>
      <c r="L5534">
        <v>-2.1080000000000001</v>
      </c>
      <c r="M5534">
        <v>-2.9569999999999999</v>
      </c>
      <c r="N5534">
        <v>-3.1539999999999999</v>
      </c>
      <c r="O5534">
        <v>1.224</v>
      </c>
      <c r="P5534">
        <v>1.2170000000000001</v>
      </c>
      <c r="Q5534">
        <v>1.2110000000000001</v>
      </c>
      <c r="R5534">
        <v>0.996</v>
      </c>
      <c r="S5534">
        <v>0.40799999999999997</v>
      </c>
    </row>
    <row r="5535" spans="1:19" x14ac:dyDescent="0.3">
      <c r="A5535">
        <v>480</v>
      </c>
      <c r="B5535">
        <v>-6.5000000000000002E-2</v>
      </c>
      <c r="C5535">
        <v>-1.095</v>
      </c>
      <c r="D5535">
        <v>-2.0569999999999999</v>
      </c>
      <c r="E5535">
        <v>-2.944</v>
      </c>
      <c r="F5535">
        <v>-3.137</v>
      </c>
      <c r="G5535">
        <v>4.5999999999999996</v>
      </c>
      <c r="H5535">
        <v>0.01</v>
      </c>
      <c r="I5535">
        <v>4</v>
      </c>
      <c r="J5535">
        <v>-0.10299999999999999</v>
      </c>
      <c r="K5535">
        <v>-1.1100000000000001</v>
      </c>
      <c r="L5535">
        <v>-2.1070000000000002</v>
      </c>
      <c r="M5535">
        <v>-2.9540000000000002</v>
      </c>
      <c r="N5535">
        <v>-3.1480000000000001</v>
      </c>
      <c r="O5535">
        <v>1.2250000000000001</v>
      </c>
      <c r="P5535">
        <v>1.218</v>
      </c>
      <c r="Q5535">
        <v>1.208</v>
      </c>
      <c r="R5535">
        <v>0.98899999999999999</v>
      </c>
      <c r="S5535">
        <v>0.40600000000000003</v>
      </c>
    </row>
    <row r="5536" spans="1:19" x14ac:dyDescent="0.3">
      <c r="A5536">
        <v>540</v>
      </c>
      <c r="B5536">
        <v>-6.5000000000000002E-2</v>
      </c>
      <c r="C5536">
        <v>-1.095</v>
      </c>
      <c r="D5536">
        <v>-2.0569999999999999</v>
      </c>
      <c r="E5536">
        <v>-2.944</v>
      </c>
      <c r="F5536">
        <v>-3.137</v>
      </c>
      <c r="G5536">
        <v>4.5999999999999996</v>
      </c>
      <c r="H5536">
        <v>0.01</v>
      </c>
      <c r="I5536">
        <v>4</v>
      </c>
      <c r="J5536">
        <v>-0.10100000000000001</v>
      </c>
      <c r="K5536">
        <v>-1.109</v>
      </c>
      <c r="L5536">
        <v>-2.1070000000000002</v>
      </c>
      <c r="M5536">
        <v>-2.95</v>
      </c>
      <c r="N5536">
        <v>-3.1419999999999999</v>
      </c>
      <c r="O5536">
        <v>1.2250000000000001</v>
      </c>
      <c r="P5536">
        <v>1.2190000000000001</v>
      </c>
      <c r="Q5536">
        <v>1.208</v>
      </c>
      <c r="R5536">
        <v>0.98399999999999999</v>
      </c>
      <c r="S5536">
        <v>0.40400000000000003</v>
      </c>
    </row>
    <row r="5537" spans="1:19" x14ac:dyDescent="0.3">
      <c r="A5537">
        <v>600</v>
      </c>
      <c r="B5537">
        <v>-6.5000000000000002E-2</v>
      </c>
      <c r="C5537">
        <v>-1.095</v>
      </c>
      <c r="D5537">
        <v>-2.0569999999999999</v>
      </c>
      <c r="E5537">
        <v>-2.944</v>
      </c>
      <c r="F5537">
        <v>-3.137</v>
      </c>
      <c r="G5537">
        <v>4.5999999999999996</v>
      </c>
      <c r="H5537">
        <v>0.01</v>
      </c>
      <c r="I5537">
        <v>4</v>
      </c>
      <c r="J5537">
        <v>-0.1</v>
      </c>
      <c r="K5537">
        <v>-1.109</v>
      </c>
      <c r="L5537">
        <v>-2.1070000000000002</v>
      </c>
      <c r="M5537">
        <v>-2.9470000000000001</v>
      </c>
      <c r="N5537">
        <v>-3.137</v>
      </c>
      <c r="O5537">
        <v>1.226</v>
      </c>
      <c r="P5537">
        <v>1.2190000000000001</v>
      </c>
      <c r="Q5537">
        <v>1.21</v>
      </c>
      <c r="R5537">
        <v>0.97899999999999998</v>
      </c>
      <c r="S5537">
        <v>0.40200000000000002</v>
      </c>
    </row>
    <row r="5539" spans="1:19" x14ac:dyDescent="0.3">
      <c r="A5539" t="s">
        <v>0</v>
      </c>
      <c r="B5539" t="s">
        <v>427</v>
      </c>
    </row>
    <row r="5540" spans="1:19" x14ac:dyDescent="0.3">
      <c r="A5540">
        <v>0</v>
      </c>
      <c r="B5540">
        <v>-6.5000000000000002E-2</v>
      </c>
      <c r="C5540">
        <v>-1.095</v>
      </c>
      <c r="D5540">
        <v>-2.0569999999999999</v>
      </c>
      <c r="E5540">
        <v>-2.94</v>
      </c>
      <c r="F5540">
        <v>-3.1269999999999998</v>
      </c>
      <c r="G5540">
        <v>4.5999999999999996</v>
      </c>
      <c r="H5540">
        <v>0.01</v>
      </c>
      <c r="I5540">
        <v>4</v>
      </c>
      <c r="J5540">
        <v>-0.108</v>
      </c>
      <c r="K5540">
        <v>-1.1080000000000001</v>
      </c>
      <c r="L5540">
        <v>-2.105</v>
      </c>
      <c r="M5540">
        <v>-2.9569999999999999</v>
      </c>
      <c r="N5540">
        <v>-3.21</v>
      </c>
      <c r="O5540">
        <v>1.212</v>
      </c>
      <c r="P5540">
        <v>1.212</v>
      </c>
      <c r="Q5540">
        <v>1.2070000000000001</v>
      </c>
      <c r="R5540">
        <v>1.0069999999999999</v>
      </c>
      <c r="S5540">
        <v>0.49</v>
      </c>
    </row>
    <row r="5541" spans="1:19" x14ac:dyDescent="0.3">
      <c r="A5541">
        <v>60</v>
      </c>
      <c r="B5541">
        <v>-6.5000000000000002E-2</v>
      </c>
      <c r="C5541">
        <v>-1.095</v>
      </c>
      <c r="D5541">
        <v>-2.0569999999999999</v>
      </c>
      <c r="E5541">
        <v>-2.94</v>
      </c>
      <c r="F5541">
        <v>-3.1269999999999998</v>
      </c>
      <c r="G5541">
        <v>4.5999999999999996</v>
      </c>
      <c r="H5541">
        <v>0.01</v>
      </c>
      <c r="I5541">
        <v>4</v>
      </c>
      <c r="J5541">
        <v>-0.104</v>
      </c>
      <c r="K5541">
        <v>-1.109</v>
      </c>
      <c r="L5541">
        <v>-2.1139999999999999</v>
      </c>
      <c r="M5541">
        <v>-2.9670000000000001</v>
      </c>
      <c r="N5541">
        <v>-3.18</v>
      </c>
      <c r="O5541">
        <v>1.208</v>
      </c>
      <c r="P5541">
        <v>1.2190000000000001</v>
      </c>
      <c r="Q5541">
        <v>1.2390000000000001</v>
      </c>
      <c r="R5541">
        <v>1.0489999999999999</v>
      </c>
      <c r="S5541">
        <v>0.41599999999999998</v>
      </c>
    </row>
    <row r="5542" spans="1:19" x14ac:dyDescent="0.3">
      <c r="A5542">
        <v>120</v>
      </c>
      <c r="B5542">
        <v>-6.5000000000000002E-2</v>
      </c>
      <c r="C5542">
        <v>-1.095</v>
      </c>
      <c r="D5542">
        <v>-2.0569999999999999</v>
      </c>
      <c r="E5542">
        <v>-2.94</v>
      </c>
      <c r="F5542">
        <v>-3.1269999999999998</v>
      </c>
      <c r="G5542">
        <v>4.5999999999999996</v>
      </c>
      <c r="H5542">
        <v>0.01</v>
      </c>
      <c r="I5542">
        <v>4</v>
      </c>
      <c r="J5542">
        <v>-0.107</v>
      </c>
      <c r="K5542">
        <v>-1.107</v>
      </c>
      <c r="L5542">
        <v>-2.1030000000000002</v>
      </c>
      <c r="M5542">
        <v>-2.948</v>
      </c>
      <c r="N5542">
        <v>-3.1739999999999999</v>
      </c>
      <c r="O5542">
        <v>1.2150000000000001</v>
      </c>
      <c r="P5542">
        <v>1.208</v>
      </c>
      <c r="Q5542">
        <v>1.1950000000000001</v>
      </c>
      <c r="R5542">
        <v>0.99099999999999999</v>
      </c>
      <c r="S5542">
        <v>0.41399999999999998</v>
      </c>
    </row>
    <row r="5543" spans="1:19" x14ac:dyDescent="0.3">
      <c r="A5543">
        <v>180</v>
      </c>
      <c r="B5543">
        <v>-6.5000000000000002E-2</v>
      </c>
      <c r="C5543">
        <v>-1.095</v>
      </c>
      <c r="D5543">
        <v>-2.0569999999999999</v>
      </c>
      <c r="E5543">
        <v>-2.94</v>
      </c>
      <c r="F5543">
        <v>-3.1269999999999998</v>
      </c>
      <c r="G5543">
        <v>4.5999999999999996</v>
      </c>
      <c r="H5543">
        <v>0.01</v>
      </c>
      <c r="I5543">
        <v>4</v>
      </c>
      <c r="J5543">
        <v>-0.111</v>
      </c>
      <c r="K5543">
        <v>-1.113</v>
      </c>
      <c r="L5543">
        <v>-2.11</v>
      </c>
      <c r="M5543">
        <v>-2.96</v>
      </c>
      <c r="N5543">
        <v>-3.1680000000000001</v>
      </c>
      <c r="O5543">
        <v>1.224</v>
      </c>
      <c r="P5543">
        <v>1.2250000000000001</v>
      </c>
      <c r="Q5543">
        <v>1.218</v>
      </c>
      <c r="R5543">
        <v>1.0289999999999999</v>
      </c>
      <c r="S5543">
        <v>0.41199999999999998</v>
      </c>
    </row>
    <row r="5544" spans="1:19" x14ac:dyDescent="0.3">
      <c r="A5544">
        <v>240</v>
      </c>
      <c r="B5544">
        <v>-6.5000000000000002E-2</v>
      </c>
      <c r="C5544">
        <v>-1.095</v>
      </c>
      <c r="D5544">
        <v>-2.0569999999999999</v>
      </c>
      <c r="E5544">
        <v>-2.94</v>
      </c>
      <c r="F5544">
        <v>-3.1269999999999998</v>
      </c>
      <c r="G5544">
        <v>4.5999999999999996</v>
      </c>
      <c r="H5544">
        <v>0.01</v>
      </c>
      <c r="I5544">
        <v>4</v>
      </c>
      <c r="J5544">
        <v>-0.106</v>
      </c>
      <c r="K5544">
        <v>-1.1100000000000001</v>
      </c>
      <c r="L5544">
        <v>-2.105</v>
      </c>
      <c r="M5544">
        <v>-2.9649999999999999</v>
      </c>
      <c r="N5544">
        <v>-3.1629999999999998</v>
      </c>
      <c r="O5544">
        <v>1.22</v>
      </c>
      <c r="P5544">
        <v>1.21</v>
      </c>
      <c r="Q5544">
        <v>1.1990000000000001</v>
      </c>
      <c r="R5544">
        <v>1.0389999999999999</v>
      </c>
      <c r="S5544">
        <v>0.41</v>
      </c>
    </row>
    <row r="5545" spans="1:19" x14ac:dyDescent="0.3">
      <c r="A5545">
        <v>300</v>
      </c>
      <c r="B5545">
        <v>-6.5000000000000002E-2</v>
      </c>
      <c r="C5545">
        <v>-1.095</v>
      </c>
      <c r="D5545">
        <v>-2.0569999999999999</v>
      </c>
      <c r="E5545">
        <v>-2.94</v>
      </c>
      <c r="F5545">
        <v>-3.1269999999999998</v>
      </c>
      <c r="G5545">
        <v>4.5999999999999996</v>
      </c>
      <c r="H5545">
        <v>0.01</v>
      </c>
      <c r="I5545">
        <v>4</v>
      </c>
      <c r="J5545">
        <v>-0.107</v>
      </c>
      <c r="K5545">
        <v>-1.1120000000000001</v>
      </c>
      <c r="L5545">
        <v>-2.1059999999999999</v>
      </c>
      <c r="M5545">
        <v>-2.9609999999999999</v>
      </c>
      <c r="N5545">
        <v>-3.1549999999999998</v>
      </c>
      <c r="O5545">
        <v>1.224</v>
      </c>
      <c r="P5545">
        <v>1.22</v>
      </c>
      <c r="Q5545">
        <v>1.2050000000000001</v>
      </c>
      <c r="R5545">
        <v>1.02</v>
      </c>
      <c r="S5545">
        <v>0.40799999999999997</v>
      </c>
    </row>
    <row r="5546" spans="1:19" x14ac:dyDescent="0.3">
      <c r="A5546">
        <v>360</v>
      </c>
      <c r="B5546">
        <v>-6.5000000000000002E-2</v>
      </c>
      <c r="C5546">
        <v>-1.095</v>
      </c>
      <c r="D5546">
        <v>-2.0569999999999999</v>
      </c>
      <c r="E5546">
        <v>-2.94</v>
      </c>
      <c r="F5546">
        <v>-3.1269999999999998</v>
      </c>
      <c r="G5546">
        <v>4.5999999999999996</v>
      </c>
      <c r="H5546">
        <v>0.01</v>
      </c>
      <c r="I5546">
        <v>4</v>
      </c>
      <c r="J5546">
        <v>-0.105</v>
      </c>
      <c r="K5546">
        <v>-1.111</v>
      </c>
      <c r="L5546">
        <v>-2.1080000000000001</v>
      </c>
      <c r="M5546">
        <v>-2.956</v>
      </c>
      <c r="N5546">
        <v>-3.149</v>
      </c>
      <c r="O5546">
        <v>1.222</v>
      </c>
      <c r="P5546">
        <v>1.2170000000000001</v>
      </c>
      <c r="Q5546">
        <v>1.2130000000000001</v>
      </c>
      <c r="R5546">
        <v>1</v>
      </c>
      <c r="S5546">
        <v>0.40600000000000003</v>
      </c>
    </row>
    <row r="5547" spans="1:19" x14ac:dyDescent="0.3">
      <c r="A5547">
        <v>420</v>
      </c>
      <c r="B5547">
        <v>-6.5000000000000002E-2</v>
      </c>
      <c r="C5547">
        <v>-1.095</v>
      </c>
      <c r="D5547">
        <v>-2.0569999999999999</v>
      </c>
      <c r="E5547">
        <v>-2.94</v>
      </c>
      <c r="F5547">
        <v>-3.1269999999999998</v>
      </c>
      <c r="G5547">
        <v>4.5999999999999996</v>
      </c>
      <c r="H5547">
        <v>0.01</v>
      </c>
      <c r="I5547">
        <v>4</v>
      </c>
      <c r="J5547">
        <v>-0.104</v>
      </c>
      <c r="K5547">
        <v>-1.1100000000000001</v>
      </c>
      <c r="L5547">
        <v>-2.1080000000000001</v>
      </c>
      <c r="M5547">
        <v>-2.952</v>
      </c>
      <c r="N5547">
        <v>-3.1440000000000001</v>
      </c>
      <c r="O5547">
        <v>1.224</v>
      </c>
      <c r="P5547">
        <v>1.2170000000000001</v>
      </c>
      <c r="Q5547">
        <v>1.21</v>
      </c>
      <c r="R5547">
        <v>0.98899999999999999</v>
      </c>
      <c r="S5547">
        <v>0.40400000000000003</v>
      </c>
    </row>
    <row r="5548" spans="1:19" x14ac:dyDescent="0.3">
      <c r="A5548">
        <v>480</v>
      </c>
      <c r="B5548">
        <v>-6.5000000000000002E-2</v>
      </c>
      <c r="C5548">
        <v>-1.095</v>
      </c>
      <c r="D5548">
        <v>-2.0569999999999999</v>
      </c>
      <c r="E5548">
        <v>-2.94</v>
      </c>
      <c r="F5548">
        <v>-3.1269999999999998</v>
      </c>
      <c r="G5548">
        <v>4.5999999999999996</v>
      </c>
      <c r="H5548">
        <v>0.01</v>
      </c>
      <c r="I5548">
        <v>4</v>
      </c>
      <c r="J5548">
        <v>-0.10299999999999999</v>
      </c>
      <c r="K5548">
        <v>-1.1100000000000001</v>
      </c>
      <c r="L5548">
        <v>-2.1070000000000002</v>
      </c>
      <c r="M5548">
        <v>-2.9489999999999998</v>
      </c>
      <c r="N5548">
        <v>-3.1379999999999999</v>
      </c>
      <c r="O5548">
        <v>1.2250000000000001</v>
      </c>
      <c r="P5548">
        <v>1.218</v>
      </c>
      <c r="Q5548">
        <v>1.2070000000000001</v>
      </c>
      <c r="R5548">
        <v>0.98299999999999998</v>
      </c>
      <c r="S5548">
        <v>0.40300000000000002</v>
      </c>
    </row>
    <row r="5549" spans="1:19" x14ac:dyDescent="0.3">
      <c r="A5549">
        <v>540</v>
      </c>
      <c r="B5549">
        <v>-6.5000000000000002E-2</v>
      </c>
      <c r="C5549">
        <v>-1.095</v>
      </c>
      <c r="D5549">
        <v>-2.0569999999999999</v>
      </c>
      <c r="E5549">
        <v>-2.94</v>
      </c>
      <c r="F5549">
        <v>-3.1269999999999998</v>
      </c>
      <c r="G5549">
        <v>4.5999999999999996</v>
      </c>
      <c r="H5549">
        <v>0.01</v>
      </c>
      <c r="I5549">
        <v>4</v>
      </c>
      <c r="J5549">
        <v>-0.10100000000000001</v>
      </c>
      <c r="K5549">
        <v>-1.109</v>
      </c>
      <c r="L5549">
        <v>-2.1070000000000002</v>
      </c>
      <c r="M5549">
        <v>-2.9460000000000002</v>
      </c>
      <c r="N5549">
        <v>-3.133</v>
      </c>
      <c r="O5549">
        <v>1.2250000000000001</v>
      </c>
      <c r="P5549">
        <v>1.2190000000000001</v>
      </c>
      <c r="Q5549">
        <v>1.2070000000000001</v>
      </c>
      <c r="R5549">
        <v>0.97799999999999998</v>
      </c>
      <c r="S5549">
        <v>0.40100000000000002</v>
      </c>
    </row>
    <row r="5550" spans="1:19" x14ac:dyDescent="0.3">
      <c r="A5550">
        <v>600</v>
      </c>
      <c r="B5550">
        <v>-6.5000000000000002E-2</v>
      </c>
      <c r="C5550">
        <v>-1.095</v>
      </c>
      <c r="D5550">
        <v>-2.0569999999999999</v>
      </c>
      <c r="E5550">
        <v>-2.94</v>
      </c>
      <c r="F5550">
        <v>-3.1269999999999998</v>
      </c>
      <c r="G5550">
        <v>4.5999999999999996</v>
      </c>
      <c r="H5550">
        <v>0.01</v>
      </c>
      <c r="I5550">
        <v>4</v>
      </c>
      <c r="J5550">
        <v>-0.1</v>
      </c>
      <c r="K5550">
        <v>-1.109</v>
      </c>
      <c r="L5550">
        <v>-2.1070000000000002</v>
      </c>
      <c r="M5550">
        <v>-2.9420000000000002</v>
      </c>
      <c r="N5550">
        <v>-3.1269999999999998</v>
      </c>
      <c r="O5550">
        <v>1.226</v>
      </c>
      <c r="P5550">
        <v>1.2190000000000001</v>
      </c>
      <c r="Q5550">
        <v>1.21</v>
      </c>
      <c r="R5550">
        <v>0.97299999999999998</v>
      </c>
      <c r="S5550">
        <v>0.39900000000000002</v>
      </c>
    </row>
    <row r="5552" spans="1:19" x14ac:dyDescent="0.3">
      <c r="A5552" t="s">
        <v>0</v>
      </c>
      <c r="B5552" t="s">
        <v>428</v>
      </c>
    </row>
    <row r="5553" spans="1:19" x14ac:dyDescent="0.3">
      <c r="A5553">
        <v>0</v>
      </c>
      <c r="B5553">
        <v>-6.6000000000000003E-2</v>
      </c>
      <c r="C5553">
        <v>-1.095</v>
      </c>
      <c r="D5553">
        <v>-2.0569999999999999</v>
      </c>
      <c r="E5553">
        <v>-2.9359999999999999</v>
      </c>
      <c r="F5553">
        <v>-3.1179999999999999</v>
      </c>
      <c r="G5553">
        <v>4.5999999999999996</v>
      </c>
      <c r="H5553">
        <v>0.01</v>
      </c>
      <c r="I5553">
        <v>4</v>
      </c>
      <c r="J5553">
        <v>-0.108</v>
      </c>
      <c r="K5553">
        <v>-1.1080000000000001</v>
      </c>
      <c r="L5553">
        <v>-2.1040000000000001</v>
      </c>
      <c r="M5553">
        <v>-2.952</v>
      </c>
      <c r="N5553">
        <v>-3.2</v>
      </c>
      <c r="O5553">
        <v>1.212</v>
      </c>
      <c r="P5553">
        <v>1.212</v>
      </c>
      <c r="Q5553">
        <v>1.206</v>
      </c>
      <c r="R5553">
        <v>1.002</v>
      </c>
      <c r="S5553">
        <v>0.48599999999999999</v>
      </c>
    </row>
    <row r="5554" spans="1:19" x14ac:dyDescent="0.3">
      <c r="A5554">
        <v>60</v>
      </c>
      <c r="B5554">
        <v>-6.6000000000000003E-2</v>
      </c>
      <c r="C5554">
        <v>-1.095</v>
      </c>
      <c r="D5554">
        <v>-2.0569999999999999</v>
      </c>
      <c r="E5554">
        <v>-2.9359999999999999</v>
      </c>
      <c r="F5554">
        <v>-3.1179999999999999</v>
      </c>
      <c r="G5554">
        <v>4.5999999999999996</v>
      </c>
      <c r="H5554">
        <v>0.01</v>
      </c>
      <c r="I5554">
        <v>4</v>
      </c>
      <c r="J5554">
        <v>-0.104</v>
      </c>
      <c r="K5554">
        <v>-1.109</v>
      </c>
      <c r="L5554">
        <v>-2.1139999999999999</v>
      </c>
      <c r="M5554">
        <v>-2.9620000000000002</v>
      </c>
      <c r="N5554">
        <v>-3.1709999999999998</v>
      </c>
      <c r="O5554">
        <v>1.208</v>
      </c>
      <c r="P5554">
        <v>1.2190000000000001</v>
      </c>
      <c r="Q5554">
        <v>1.2390000000000001</v>
      </c>
      <c r="R5554">
        <v>1.0429999999999999</v>
      </c>
      <c r="S5554">
        <v>0.41299999999999998</v>
      </c>
    </row>
    <row r="5555" spans="1:19" x14ac:dyDescent="0.3">
      <c r="A5555">
        <v>120</v>
      </c>
      <c r="B5555">
        <v>-6.6000000000000003E-2</v>
      </c>
      <c r="C5555">
        <v>-1.095</v>
      </c>
      <c r="D5555">
        <v>-2.0569999999999999</v>
      </c>
      <c r="E5555">
        <v>-2.9359999999999999</v>
      </c>
      <c r="F5555">
        <v>-3.1179999999999999</v>
      </c>
      <c r="G5555">
        <v>4.5999999999999996</v>
      </c>
      <c r="H5555">
        <v>0.01</v>
      </c>
      <c r="I5555">
        <v>4</v>
      </c>
      <c r="J5555">
        <v>-0.107</v>
      </c>
      <c r="K5555">
        <v>-1.107</v>
      </c>
      <c r="L5555">
        <v>-2.1030000000000002</v>
      </c>
      <c r="M5555">
        <v>-2.9430000000000001</v>
      </c>
      <c r="N5555">
        <v>-3.165</v>
      </c>
      <c r="O5555">
        <v>1.2150000000000001</v>
      </c>
      <c r="P5555">
        <v>1.208</v>
      </c>
      <c r="Q5555">
        <v>1.1950000000000001</v>
      </c>
      <c r="R5555">
        <v>0.98599999999999999</v>
      </c>
      <c r="S5555">
        <v>0.41099999999999998</v>
      </c>
    </row>
    <row r="5556" spans="1:19" x14ac:dyDescent="0.3">
      <c r="A5556">
        <v>180</v>
      </c>
      <c r="B5556">
        <v>-6.6000000000000003E-2</v>
      </c>
      <c r="C5556">
        <v>-1.095</v>
      </c>
      <c r="D5556">
        <v>-2.0569999999999999</v>
      </c>
      <c r="E5556">
        <v>-2.9359999999999999</v>
      </c>
      <c r="F5556">
        <v>-3.1179999999999999</v>
      </c>
      <c r="G5556">
        <v>4.5999999999999996</v>
      </c>
      <c r="H5556">
        <v>0.01</v>
      </c>
      <c r="I5556">
        <v>4</v>
      </c>
      <c r="J5556">
        <v>-0.111</v>
      </c>
      <c r="K5556">
        <v>-1.113</v>
      </c>
      <c r="L5556">
        <v>-2.11</v>
      </c>
      <c r="M5556">
        <v>-2.9550000000000001</v>
      </c>
      <c r="N5556">
        <v>-3.1589999999999998</v>
      </c>
      <c r="O5556">
        <v>1.224</v>
      </c>
      <c r="P5556">
        <v>1.2250000000000001</v>
      </c>
      <c r="Q5556">
        <v>1.2190000000000001</v>
      </c>
      <c r="R5556">
        <v>1.0229999999999999</v>
      </c>
      <c r="S5556">
        <v>0.40899999999999997</v>
      </c>
    </row>
    <row r="5557" spans="1:19" x14ac:dyDescent="0.3">
      <c r="A5557">
        <v>240</v>
      </c>
      <c r="B5557">
        <v>-6.6000000000000003E-2</v>
      </c>
      <c r="C5557">
        <v>-1.095</v>
      </c>
      <c r="D5557">
        <v>-2.0569999999999999</v>
      </c>
      <c r="E5557">
        <v>-2.9359999999999999</v>
      </c>
      <c r="F5557">
        <v>-3.1179999999999999</v>
      </c>
      <c r="G5557">
        <v>4.5999999999999996</v>
      </c>
      <c r="H5557">
        <v>0.01</v>
      </c>
      <c r="I5557">
        <v>4</v>
      </c>
      <c r="J5557">
        <v>-0.106</v>
      </c>
      <c r="K5557">
        <v>-1.1100000000000001</v>
      </c>
      <c r="L5557">
        <v>-2.105</v>
      </c>
      <c r="M5557">
        <v>-2.9609999999999999</v>
      </c>
      <c r="N5557">
        <v>-3.153</v>
      </c>
      <c r="O5557">
        <v>1.22</v>
      </c>
      <c r="P5557">
        <v>1.21</v>
      </c>
      <c r="Q5557">
        <v>1.1990000000000001</v>
      </c>
      <c r="R5557">
        <v>1.0329999999999999</v>
      </c>
      <c r="S5557">
        <v>0.40699999999999997</v>
      </c>
    </row>
    <row r="5558" spans="1:19" x14ac:dyDescent="0.3">
      <c r="A5558">
        <v>300</v>
      </c>
      <c r="B5558">
        <v>-6.6000000000000003E-2</v>
      </c>
      <c r="C5558">
        <v>-1.095</v>
      </c>
      <c r="D5558">
        <v>-2.0569999999999999</v>
      </c>
      <c r="E5558">
        <v>-2.9359999999999999</v>
      </c>
      <c r="F5558">
        <v>-3.1179999999999999</v>
      </c>
      <c r="G5558">
        <v>4.5999999999999996</v>
      </c>
      <c r="H5558">
        <v>0.01</v>
      </c>
      <c r="I5558">
        <v>4</v>
      </c>
      <c r="J5558">
        <v>-0.107</v>
      </c>
      <c r="K5558">
        <v>-1.1120000000000001</v>
      </c>
      <c r="L5558">
        <v>-2.1059999999999999</v>
      </c>
      <c r="M5558">
        <v>-2.9569999999999999</v>
      </c>
      <c r="N5558">
        <v>-3.1459999999999999</v>
      </c>
      <c r="O5558">
        <v>1.224</v>
      </c>
      <c r="P5558">
        <v>1.22</v>
      </c>
      <c r="Q5558">
        <v>1.2050000000000001</v>
      </c>
      <c r="R5558">
        <v>1.0129999999999999</v>
      </c>
      <c r="S5558">
        <v>0.40500000000000003</v>
      </c>
    </row>
    <row r="5559" spans="1:19" x14ac:dyDescent="0.3">
      <c r="A5559">
        <v>360</v>
      </c>
      <c r="B5559">
        <v>-6.6000000000000003E-2</v>
      </c>
      <c r="C5559">
        <v>-1.095</v>
      </c>
      <c r="D5559">
        <v>-2.0569999999999999</v>
      </c>
      <c r="E5559">
        <v>-2.9359999999999999</v>
      </c>
      <c r="F5559">
        <v>-3.1179999999999999</v>
      </c>
      <c r="G5559">
        <v>4.5999999999999996</v>
      </c>
      <c r="H5559">
        <v>0.01</v>
      </c>
      <c r="I5559">
        <v>4</v>
      </c>
      <c r="J5559">
        <v>-0.105</v>
      </c>
      <c r="K5559">
        <v>-1.111</v>
      </c>
      <c r="L5559">
        <v>-2.1080000000000001</v>
      </c>
      <c r="M5559">
        <v>-2.9510000000000001</v>
      </c>
      <c r="N5559">
        <v>-3.14</v>
      </c>
      <c r="O5559">
        <v>1.222</v>
      </c>
      <c r="P5559">
        <v>1.2170000000000001</v>
      </c>
      <c r="Q5559">
        <v>1.2130000000000001</v>
      </c>
      <c r="R5559">
        <v>0.99399999999999999</v>
      </c>
      <c r="S5559">
        <v>0.40300000000000002</v>
      </c>
    </row>
    <row r="5560" spans="1:19" x14ac:dyDescent="0.3">
      <c r="A5560">
        <v>420</v>
      </c>
      <c r="B5560">
        <v>-6.6000000000000003E-2</v>
      </c>
      <c r="C5560">
        <v>-1.095</v>
      </c>
      <c r="D5560">
        <v>-2.0569999999999999</v>
      </c>
      <c r="E5560">
        <v>-2.9359999999999999</v>
      </c>
      <c r="F5560">
        <v>-3.1179999999999999</v>
      </c>
      <c r="G5560">
        <v>4.5999999999999996</v>
      </c>
      <c r="H5560">
        <v>0.01</v>
      </c>
      <c r="I5560">
        <v>4</v>
      </c>
      <c r="J5560">
        <v>-0.104</v>
      </c>
      <c r="K5560">
        <v>-1.1100000000000001</v>
      </c>
      <c r="L5560">
        <v>-2.1080000000000001</v>
      </c>
      <c r="M5560">
        <v>-2.9470000000000001</v>
      </c>
      <c r="N5560">
        <v>-3.1349999999999998</v>
      </c>
      <c r="O5560">
        <v>1.224</v>
      </c>
      <c r="P5560">
        <v>1.216</v>
      </c>
      <c r="Q5560">
        <v>1.2090000000000001</v>
      </c>
      <c r="R5560">
        <v>0.98299999999999998</v>
      </c>
      <c r="S5560">
        <v>0.40200000000000002</v>
      </c>
    </row>
    <row r="5561" spans="1:19" x14ac:dyDescent="0.3">
      <c r="A5561">
        <v>480</v>
      </c>
      <c r="B5561">
        <v>-6.6000000000000003E-2</v>
      </c>
      <c r="C5561">
        <v>-1.095</v>
      </c>
      <c r="D5561">
        <v>-2.0569999999999999</v>
      </c>
      <c r="E5561">
        <v>-2.9359999999999999</v>
      </c>
      <c r="F5561">
        <v>-3.1179999999999999</v>
      </c>
      <c r="G5561">
        <v>4.5999999999999996</v>
      </c>
      <c r="H5561">
        <v>0.01</v>
      </c>
      <c r="I5561">
        <v>4</v>
      </c>
      <c r="J5561">
        <v>-0.10299999999999999</v>
      </c>
      <c r="K5561">
        <v>-1.1100000000000001</v>
      </c>
      <c r="L5561">
        <v>-2.1070000000000002</v>
      </c>
      <c r="M5561">
        <v>-2.944</v>
      </c>
      <c r="N5561">
        <v>-3.129</v>
      </c>
      <c r="O5561">
        <v>1.2250000000000001</v>
      </c>
      <c r="P5561">
        <v>1.218</v>
      </c>
      <c r="Q5561">
        <v>1.2070000000000001</v>
      </c>
      <c r="R5561">
        <v>0.97699999999999998</v>
      </c>
      <c r="S5561">
        <v>0.4</v>
      </c>
    </row>
    <row r="5562" spans="1:19" x14ac:dyDescent="0.3">
      <c r="A5562">
        <v>540</v>
      </c>
      <c r="B5562">
        <v>-6.6000000000000003E-2</v>
      </c>
      <c r="C5562">
        <v>-1.095</v>
      </c>
      <c r="D5562">
        <v>-2.0569999999999999</v>
      </c>
      <c r="E5562">
        <v>-2.9359999999999999</v>
      </c>
      <c r="F5562">
        <v>-3.1179999999999999</v>
      </c>
      <c r="G5562">
        <v>4.5999999999999996</v>
      </c>
      <c r="H5562">
        <v>0.01</v>
      </c>
      <c r="I5562">
        <v>4</v>
      </c>
      <c r="J5562">
        <v>-0.10100000000000001</v>
      </c>
      <c r="K5562">
        <v>-1.109</v>
      </c>
      <c r="L5562">
        <v>-2.1059999999999999</v>
      </c>
      <c r="M5562">
        <v>-2.94</v>
      </c>
      <c r="N5562">
        <v>-3.1240000000000001</v>
      </c>
      <c r="O5562">
        <v>1.2250000000000001</v>
      </c>
      <c r="P5562">
        <v>1.2190000000000001</v>
      </c>
      <c r="Q5562">
        <v>1.2070000000000001</v>
      </c>
      <c r="R5562">
        <v>0.97199999999999998</v>
      </c>
      <c r="S5562">
        <v>0.39800000000000002</v>
      </c>
    </row>
    <row r="5563" spans="1:19" x14ac:dyDescent="0.3">
      <c r="A5563">
        <v>600</v>
      </c>
      <c r="B5563">
        <v>-6.6000000000000003E-2</v>
      </c>
      <c r="C5563">
        <v>-1.095</v>
      </c>
      <c r="D5563">
        <v>-2.0569999999999999</v>
      </c>
      <c r="E5563">
        <v>-2.9359999999999999</v>
      </c>
      <c r="F5563">
        <v>-3.1179999999999999</v>
      </c>
      <c r="G5563">
        <v>4.5999999999999996</v>
      </c>
      <c r="H5563">
        <v>0.01</v>
      </c>
      <c r="I5563">
        <v>4</v>
      </c>
      <c r="J5563">
        <v>-0.1</v>
      </c>
      <c r="K5563">
        <v>-1.109</v>
      </c>
      <c r="L5563">
        <v>-2.1070000000000002</v>
      </c>
      <c r="M5563">
        <v>-2.9369999999999998</v>
      </c>
      <c r="N5563">
        <v>-3.1179999999999999</v>
      </c>
      <c r="O5563">
        <v>1.226</v>
      </c>
      <c r="P5563">
        <v>1.2190000000000001</v>
      </c>
      <c r="Q5563">
        <v>1.21</v>
      </c>
      <c r="R5563">
        <v>0.96699999999999997</v>
      </c>
      <c r="S5563">
        <v>0.39600000000000002</v>
      </c>
    </row>
    <row r="5565" spans="1:19" x14ac:dyDescent="0.3">
      <c r="A5565" t="s">
        <v>0</v>
      </c>
      <c r="B5565" t="s">
        <v>429</v>
      </c>
    </row>
    <row r="5566" spans="1:19" x14ac:dyDescent="0.3">
      <c r="A5566">
        <v>0</v>
      </c>
      <c r="B5566">
        <v>-6.5000000000000002E-2</v>
      </c>
      <c r="C5566">
        <v>-1.0960000000000001</v>
      </c>
      <c r="D5566">
        <v>-2.0569999999999999</v>
      </c>
      <c r="E5566">
        <v>-2.931</v>
      </c>
      <c r="F5566">
        <v>-3.109</v>
      </c>
      <c r="G5566">
        <v>4.5999999999999996</v>
      </c>
      <c r="H5566">
        <v>0.01</v>
      </c>
      <c r="I5566">
        <v>4</v>
      </c>
      <c r="J5566">
        <v>-0.108</v>
      </c>
      <c r="K5566">
        <v>-1.1080000000000001</v>
      </c>
      <c r="L5566">
        <v>-2.1040000000000001</v>
      </c>
      <c r="M5566">
        <v>-2.9470000000000001</v>
      </c>
      <c r="N5566">
        <v>-3.19</v>
      </c>
      <c r="O5566">
        <v>1.212</v>
      </c>
      <c r="P5566">
        <v>1.212</v>
      </c>
      <c r="Q5566">
        <v>1.206</v>
      </c>
      <c r="R5566">
        <v>0.996</v>
      </c>
      <c r="S5566">
        <v>0.48199999999999998</v>
      </c>
    </row>
    <row r="5567" spans="1:19" x14ac:dyDescent="0.3">
      <c r="A5567">
        <v>60</v>
      </c>
      <c r="B5567">
        <v>-6.5000000000000002E-2</v>
      </c>
      <c r="C5567">
        <v>-1.0960000000000001</v>
      </c>
      <c r="D5567">
        <v>-2.0569999999999999</v>
      </c>
      <c r="E5567">
        <v>-2.931</v>
      </c>
      <c r="F5567">
        <v>-3.109</v>
      </c>
      <c r="G5567">
        <v>4.5999999999999996</v>
      </c>
      <c r="H5567">
        <v>0.01</v>
      </c>
      <c r="I5567">
        <v>4</v>
      </c>
      <c r="J5567">
        <v>-0.104</v>
      </c>
      <c r="K5567">
        <v>-1.109</v>
      </c>
      <c r="L5567">
        <v>-2.1139999999999999</v>
      </c>
      <c r="M5567">
        <v>-2.9569999999999999</v>
      </c>
      <c r="N5567">
        <v>-3.161</v>
      </c>
      <c r="O5567">
        <v>1.208</v>
      </c>
      <c r="P5567">
        <v>1.2190000000000001</v>
      </c>
      <c r="Q5567">
        <v>1.2390000000000001</v>
      </c>
      <c r="R5567">
        <v>1.036</v>
      </c>
      <c r="S5567">
        <v>0.41</v>
      </c>
    </row>
    <row r="5568" spans="1:19" x14ac:dyDescent="0.3">
      <c r="A5568">
        <v>120</v>
      </c>
      <c r="B5568">
        <v>-6.5000000000000002E-2</v>
      </c>
      <c r="C5568">
        <v>-1.0960000000000001</v>
      </c>
      <c r="D5568">
        <v>-2.0569999999999999</v>
      </c>
      <c r="E5568">
        <v>-2.931</v>
      </c>
      <c r="F5568">
        <v>-3.109</v>
      </c>
      <c r="G5568">
        <v>4.5999999999999996</v>
      </c>
      <c r="H5568">
        <v>0.01</v>
      </c>
      <c r="I5568">
        <v>4</v>
      </c>
      <c r="J5568">
        <v>-0.107</v>
      </c>
      <c r="K5568">
        <v>-1.107</v>
      </c>
      <c r="L5568">
        <v>-2.1030000000000002</v>
      </c>
      <c r="M5568">
        <v>-2.9390000000000001</v>
      </c>
      <c r="N5568">
        <v>-3.1549999999999998</v>
      </c>
      <c r="O5568">
        <v>1.2150000000000001</v>
      </c>
      <c r="P5568">
        <v>1.208</v>
      </c>
      <c r="Q5568">
        <v>1.194</v>
      </c>
      <c r="R5568">
        <v>0.98099999999999998</v>
      </c>
      <c r="S5568">
        <v>0.40799999999999997</v>
      </c>
    </row>
    <row r="5569" spans="1:19" x14ac:dyDescent="0.3">
      <c r="A5569">
        <v>180</v>
      </c>
      <c r="B5569">
        <v>-6.5000000000000002E-2</v>
      </c>
      <c r="C5569">
        <v>-1.0960000000000001</v>
      </c>
      <c r="D5569">
        <v>-2.0569999999999999</v>
      </c>
      <c r="E5569">
        <v>-2.931</v>
      </c>
      <c r="F5569">
        <v>-3.109</v>
      </c>
      <c r="G5569">
        <v>4.5999999999999996</v>
      </c>
      <c r="H5569">
        <v>0.01</v>
      </c>
      <c r="I5569">
        <v>4</v>
      </c>
      <c r="J5569">
        <v>-0.111</v>
      </c>
      <c r="K5569">
        <v>-1.1140000000000001</v>
      </c>
      <c r="L5569">
        <v>-2.11</v>
      </c>
      <c r="M5569">
        <v>-2.95</v>
      </c>
      <c r="N5569">
        <v>-3.149</v>
      </c>
      <c r="O5569">
        <v>1.224</v>
      </c>
      <c r="P5569">
        <v>1.2250000000000001</v>
      </c>
      <c r="Q5569">
        <v>1.218</v>
      </c>
      <c r="R5569">
        <v>1.0169999999999999</v>
      </c>
      <c r="S5569">
        <v>0.40600000000000003</v>
      </c>
    </row>
    <row r="5570" spans="1:19" x14ac:dyDescent="0.3">
      <c r="A5570">
        <v>240</v>
      </c>
      <c r="B5570">
        <v>-6.5000000000000002E-2</v>
      </c>
      <c r="C5570">
        <v>-1.0960000000000001</v>
      </c>
      <c r="D5570">
        <v>-2.0569999999999999</v>
      </c>
      <c r="E5570">
        <v>-2.931</v>
      </c>
      <c r="F5570">
        <v>-3.109</v>
      </c>
      <c r="G5570">
        <v>4.5999999999999996</v>
      </c>
      <c r="H5570">
        <v>0.01</v>
      </c>
      <c r="I5570">
        <v>4</v>
      </c>
      <c r="J5570">
        <v>-0.106</v>
      </c>
      <c r="K5570">
        <v>-1.111</v>
      </c>
      <c r="L5570">
        <v>-2.105</v>
      </c>
      <c r="M5570">
        <v>-2.956</v>
      </c>
      <c r="N5570">
        <v>-3.1429999999999998</v>
      </c>
      <c r="O5570">
        <v>1.22</v>
      </c>
      <c r="P5570">
        <v>1.21</v>
      </c>
      <c r="Q5570">
        <v>1.198</v>
      </c>
      <c r="R5570">
        <v>1.0269999999999999</v>
      </c>
      <c r="S5570">
        <v>0.40400000000000003</v>
      </c>
    </row>
    <row r="5571" spans="1:19" x14ac:dyDescent="0.3">
      <c r="A5571">
        <v>300</v>
      </c>
      <c r="B5571">
        <v>-6.5000000000000002E-2</v>
      </c>
      <c r="C5571">
        <v>-1.0960000000000001</v>
      </c>
      <c r="D5571">
        <v>-2.0569999999999999</v>
      </c>
      <c r="E5571">
        <v>-2.931</v>
      </c>
      <c r="F5571">
        <v>-3.109</v>
      </c>
      <c r="G5571">
        <v>4.5999999999999996</v>
      </c>
      <c r="H5571">
        <v>0.01</v>
      </c>
      <c r="I5571">
        <v>4</v>
      </c>
      <c r="J5571">
        <v>-0.107</v>
      </c>
      <c r="K5571">
        <v>-1.1120000000000001</v>
      </c>
      <c r="L5571">
        <v>-2.1059999999999999</v>
      </c>
      <c r="M5571">
        <v>-2.9510000000000001</v>
      </c>
      <c r="N5571">
        <v>-3.1360000000000001</v>
      </c>
      <c r="O5571">
        <v>1.224</v>
      </c>
      <c r="P5571">
        <v>1.2190000000000001</v>
      </c>
      <c r="Q5571">
        <v>1.204</v>
      </c>
      <c r="R5571">
        <v>1.006</v>
      </c>
      <c r="S5571">
        <v>0.40200000000000002</v>
      </c>
    </row>
    <row r="5572" spans="1:19" x14ac:dyDescent="0.3">
      <c r="A5572">
        <v>360</v>
      </c>
      <c r="B5572">
        <v>-6.5000000000000002E-2</v>
      </c>
      <c r="C5572">
        <v>-1.0960000000000001</v>
      </c>
      <c r="D5572">
        <v>-2.0569999999999999</v>
      </c>
      <c r="E5572">
        <v>-2.931</v>
      </c>
      <c r="F5572">
        <v>-3.109</v>
      </c>
      <c r="G5572">
        <v>4.5999999999999996</v>
      </c>
      <c r="H5572">
        <v>0.01</v>
      </c>
      <c r="I5572">
        <v>4</v>
      </c>
      <c r="J5572">
        <v>-0.105</v>
      </c>
      <c r="K5572">
        <v>-1.1120000000000001</v>
      </c>
      <c r="L5572">
        <v>-2.109</v>
      </c>
      <c r="M5572">
        <v>-2.9460000000000002</v>
      </c>
      <c r="N5572">
        <v>-3.13</v>
      </c>
      <c r="O5572">
        <v>1.2230000000000001</v>
      </c>
      <c r="P5572">
        <v>1.2170000000000001</v>
      </c>
      <c r="Q5572">
        <v>1.2130000000000001</v>
      </c>
      <c r="R5572">
        <v>0.98699999999999999</v>
      </c>
      <c r="S5572">
        <v>0.4</v>
      </c>
    </row>
    <row r="5573" spans="1:19" x14ac:dyDescent="0.3">
      <c r="A5573">
        <v>420</v>
      </c>
      <c r="B5573">
        <v>-6.5000000000000002E-2</v>
      </c>
      <c r="C5573">
        <v>-1.0960000000000001</v>
      </c>
      <c r="D5573">
        <v>-2.0569999999999999</v>
      </c>
      <c r="E5573">
        <v>-2.931</v>
      </c>
      <c r="F5573">
        <v>-3.109</v>
      </c>
      <c r="G5573">
        <v>4.5999999999999996</v>
      </c>
      <c r="H5573">
        <v>0.01</v>
      </c>
      <c r="I5573">
        <v>4</v>
      </c>
      <c r="J5573">
        <v>-0.104</v>
      </c>
      <c r="K5573">
        <v>-1.1100000000000001</v>
      </c>
      <c r="L5573">
        <v>-2.1080000000000001</v>
      </c>
      <c r="M5573">
        <v>-2.9420000000000002</v>
      </c>
      <c r="N5573">
        <v>-3.125</v>
      </c>
      <c r="O5573">
        <v>1.224</v>
      </c>
      <c r="P5573">
        <v>1.216</v>
      </c>
      <c r="Q5573">
        <v>1.2090000000000001</v>
      </c>
      <c r="R5573">
        <v>0.97599999999999998</v>
      </c>
      <c r="S5573">
        <v>0.39900000000000002</v>
      </c>
    </row>
    <row r="5574" spans="1:19" x14ac:dyDescent="0.3">
      <c r="A5574">
        <v>480</v>
      </c>
      <c r="B5574">
        <v>-6.5000000000000002E-2</v>
      </c>
      <c r="C5574">
        <v>-1.0960000000000001</v>
      </c>
      <c r="D5574">
        <v>-2.0569999999999999</v>
      </c>
      <c r="E5574">
        <v>-2.931</v>
      </c>
      <c r="F5574">
        <v>-3.109</v>
      </c>
      <c r="G5574">
        <v>4.5999999999999996</v>
      </c>
      <c r="H5574">
        <v>0.01</v>
      </c>
      <c r="I5574">
        <v>4</v>
      </c>
      <c r="J5574">
        <v>-0.10299999999999999</v>
      </c>
      <c r="K5574">
        <v>-1.1100000000000001</v>
      </c>
      <c r="L5574">
        <v>-2.1070000000000002</v>
      </c>
      <c r="M5574">
        <v>-2.9390000000000001</v>
      </c>
      <c r="N5574">
        <v>-3.12</v>
      </c>
      <c r="O5574">
        <v>1.2250000000000001</v>
      </c>
      <c r="P5574">
        <v>1.2190000000000001</v>
      </c>
      <c r="Q5574">
        <v>1.2070000000000001</v>
      </c>
      <c r="R5574">
        <v>0.97099999999999997</v>
      </c>
      <c r="S5574">
        <v>0.39700000000000002</v>
      </c>
    </row>
    <row r="5575" spans="1:19" x14ac:dyDescent="0.3">
      <c r="A5575">
        <v>540</v>
      </c>
      <c r="B5575">
        <v>-6.5000000000000002E-2</v>
      </c>
      <c r="C5575">
        <v>-1.0960000000000001</v>
      </c>
      <c r="D5575">
        <v>-2.0569999999999999</v>
      </c>
      <c r="E5575">
        <v>-2.931</v>
      </c>
      <c r="F5575">
        <v>-3.109</v>
      </c>
      <c r="G5575">
        <v>4.5999999999999996</v>
      </c>
      <c r="H5575">
        <v>0.01</v>
      </c>
      <c r="I5575">
        <v>4</v>
      </c>
      <c r="J5575">
        <v>-0.10100000000000001</v>
      </c>
      <c r="K5575">
        <v>-1.1100000000000001</v>
      </c>
      <c r="L5575">
        <v>-2.1070000000000002</v>
      </c>
      <c r="M5575">
        <v>-2.9350000000000001</v>
      </c>
      <c r="N5575">
        <v>-3.1139999999999999</v>
      </c>
      <c r="O5575">
        <v>1.2250000000000001</v>
      </c>
      <c r="P5575">
        <v>1.2190000000000001</v>
      </c>
      <c r="Q5575">
        <v>1.2070000000000001</v>
      </c>
      <c r="R5575">
        <v>0.96499999999999997</v>
      </c>
      <c r="S5575">
        <v>0.39500000000000002</v>
      </c>
    </row>
    <row r="5576" spans="1:19" x14ac:dyDescent="0.3">
      <c r="A5576">
        <v>600</v>
      </c>
      <c r="B5576">
        <v>-6.5000000000000002E-2</v>
      </c>
      <c r="C5576">
        <v>-1.0960000000000001</v>
      </c>
      <c r="D5576">
        <v>-2.0569999999999999</v>
      </c>
      <c r="E5576">
        <v>-2.931</v>
      </c>
      <c r="F5576">
        <v>-3.109</v>
      </c>
      <c r="G5576">
        <v>4.5999999999999996</v>
      </c>
      <c r="H5576">
        <v>0.01</v>
      </c>
      <c r="I5576">
        <v>4</v>
      </c>
      <c r="J5576">
        <v>-0.1</v>
      </c>
      <c r="K5576">
        <v>-1.109</v>
      </c>
      <c r="L5576">
        <v>-2.1070000000000002</v>
      </c>
      <c r="M5576">
        <v>-2.9319999999999999</v>
      </c>
      <c r="N5576">
        <v>-3.109</v>
      </c>
      <c r="O5576">
        <v>1.226</v>
      </c>
      <c r="P5576">
        <v>1.2190000000000001</v>
      </c>
      <c r="Q5576">
        <v>1.2090000000000001</v>
      </c>
      <c r="R5576">
        <v>0.96</v>
      </c>
      <c r="S5576">
        <v>0.39400000000000002</v>
      </c>
    </row>
    <row r="5578" spans="1:19" x14ac:dyDescent="0.3">
      <c r="A5578" t="s">
        <v>0</v>
      </c>
      <c r="B5578" t="s">
        <v>430</v>
      </c>
    </row>
    <row r="5579" spans="1:19" x14ac:dyDescent="0.3">
      <c r="A5579">
        <v>0</v>
      </c>
      <c r="B5579">
        <v>-6.5000000000000002E-2</v>
      </c>
      <c r="C5579">
        <v>-1.0960000000000001</v>
      </c>
      <c r="D5579">
        <v>-2.0569999999999999</v>
      </c>
      <c r="E5579">
        <v>-2.9260000000000002</v>
      </c>
      <c r="F5579">
        <v>-3.1</v>
      </c>
      <c r="G5579">
        <v>4.5999999999999996</v>
      </c>
      <c r="H5579">
        <v>0.01</v>
      </c>
      <c r="I5579">
        <v>4</v>
      </c>
      <c r="J5579">
        <v>-0.108</v>
      </c>
      <c r="K5579">
        <v>-1.1080000000000001</v>
      </c>
      <c r="L5579">
        <v>-2.1040000000000001</v>
      </c>
      <c r="M5579">
        <v>-2.9430000000000001</v>
      </c>
      <c r="N5579">
        <v>-3.18</v>
      </c>
      <c r="O5579">
        <v>1.212</v>
      </c>
      <c r="P5579">
        <v>1.212</v>
      </c>
      <c r="Q5579">
        <v>1.206</v>
      </c>
      <c r="R5579">
        <v>0.99099999999999999</v>
      </c>
      <c r="S5579">
        <v>0.47899999999999998</v>
      </c>
    </row>
    <row r="5580" spans="1:19" x14ac:dyDescent="0.3">
      <c r="A5580">
        <v>60</v>
      </c>
      <c r="B5580">
        <v>-6.5000000000000002E-2</v>
      </c>
      <c r="C5580">
        <v>-1.0960000000000001</v>
      </c>
      <c r="D5580">
        <v>-2.0569999999999999</v>
      </c>
      <c r="E5580">
        <v>-2.9260000000000002</v>
      </c>
      <c r="F5580">
        <v>-3.1</v>
      </c>
      <c r="G5580">
        <v>4.5999999999999996</v>
      </c>
      <c r="H5580">
        <v>0.01</v>
      </c>
      <c r="I5580">
        <v>4</v>
      </c>
      <c r="J5580">
        <v>-0.104</v>
      </c>
      <c r="K5580">
        <v>-1.109</v>
      </c>
      <c r="L5580">
        <v>-2.1139999999999999</v>
      </c>
      <c r="M5580">
        <v>-2.9510000000000001</v>
      </c>
      <c r="N5580">
        <v>-3.1509999999999998</v>
      </c>
      <c r="O5580">
        <v>1.208</v>
      </c>
      <c r="P5580">
        <v>1.2190000000000001</v>
      </c>
      <c r="Q5580">
        <v>1.238</v>
      </c>
      <c r="R5580">
        <v>1.0289999999999999</v>
      </c>
      <c r="S5580">
        <v>0.40699999999999997</v>
      </c>
    </row>
    <row r="5581" spans="1:19" x14ac:dyDescent="0.3">
      <c r="A5581">
        <v>120</v>
      </c>
      <c r="B5581">
        <v>-6.5000000000000002E-2</v>
      </c>
      <c r="C5581">
        <v>-1.0960000000000001</v>
      </c>
      <c r="D5581">
        <v>-2.0569999999999999</v>
      </c>
      <c r="E5581">
        <v>-2.9260000000000002</v>
      </c>
      <c r="F5581">
        <v>-3.1</v>
      </c>
      <c r="G5581">
        <v>4.5999999999999996</v>
      </c>
      <c r="H5581">
        <v>0.01</v>
      </c>
      <c r="I5581">
        <v>4</v>
      </c>
      <c r="J5581">
        <v>-0.107</v>
      </c>
      <c r="K5581">
        <v>-1.107</v>
      </c>
      <c r="L5581">
        <v>-2.1030000000000002</v>
      </c>
      <c r="M5581">
        <v>-2.9340000000000002</v>
      </c>
      <c r="N5581">
        <v>-3.145</v>
      </c>
      <c r="O5581">
        <v>1.216</v>
      </c>
      <c r="P5581">
        <v>1.208</v>
      </c>
      <c r="Q5581">
        <v>1.194</v>
      </c>
      <c r="R5581">
        <v>0.97499999999999998</v>
      </c>
      <c r="S5581">
        <v>0.40500000000000003</v>
      </c>
    </row>
    <row r="5582" spans="1:19" x14ac:dyDescent="0.3">
      <c r="A5582">
        <v>180</v>
      </c>
      <c r="B5582">
        <v>-6.5000000000000002E-2</v>
      </c>
      <c r="C5582">
        <v>-1.0960000000000001</v>
      </c>
      <c r="D5582">
        <v>-2.0569999999999999</v>
      </c>
      <c r="E5582">
        <v>-2.9260000000000002</v>
      </c>
      <c r="F5582">
        <v>-3.1</v>
      </c>
      <c r="G5582">
        <v>4.5999999999999996</v>
      </c>
      <c r="H5582">
        <v>0.01</v>
      </c>
      <c r="I5582">
        <v>4</v>
      </c>
      <c r="J5582">
        <v>-0.111</v>
      </c>
      <c r="K5582">
        <v>-1.1140000000000001</v>
      </c>
      <c r="L5582">
        <v>-2.11</v>
      </c>
      <c r="M5582">
        <v>-2.9449999999999998</v>
      </c>
      <c r="N5582">
        <v>-3.1389999999999998</v>
      </c>
      <c r="O5582">
        <v>1.224</v>
      </c>
      <c r="P5582">
        <v>1.2250000000000001</v>
      </c>
      <c r="Q5582">
        <v>1.2170000000000001</v>
      </c>
      <c r="R5582">
        <v>1.012</v>
      </c>
      <c r="S5582">
        <v>0.40300000000000002</v>
      </c>
    </row>
    <row r="5583" spans="1:19" x14ac:dyDescent="0.3">
      <c r="A5583">
        <v>240</v>
      </c>
      <c r="B5583">
        <v>-6.5000000000000002E-2</v>
      </c>
      <c r="C5583">
        <v>-1.0960000000000001</v>
      </c>
      <c r="D5583">
        <v>-2.0569999999999999</v>
      </c>
      <c r="E5583">
        <v>-2.9260000000000002</v>
      </c>
      <c r="F5583">
        <v>-3.1</v>
      </c>
      <c r="G5583">
        <v>4.5999999999999996</v>
      </c>
      <c r="H5583">
        <v>0.01</v>
      </c>
      <c r="I5583">
        <v>4</v>
      </c>
      <c r="J5583">
        <v>-0.106</v>
      </c>
      <c r="K5583">
        <v>-1.111</v>
      </c>
      <c r="L5583">
        <v>-2.1040000000000001</v>
      </c>
      <c r="M5583">
        <v>-2.95</v>
      </c>
      <c r="N5583">
        <v>-3.1339999999999999</v>
      </c>
      <c r="O5583">
        <v>1.22</v>
      </c>
      <c r="P5583">
        <v>1.21</v>
      </c>
      <c r="Q5583">
        <v>1.198</v>
      </c>
      <c r="R5583">
        <v>1.02</v>
      </c>
      <c r="S5583">
        <v>0.40100000000000002</v>
      </c>
    </row>
    <row r="5584" spans="1:19" x14ac:dyDescent="0.3">
      <c r="A5584">
        <v>300</v>
      </c>
      <c r="B5584">
        <v>-6.5000000000000002E-2</v>
      </c>
      <c r="C5584">
        <v>-1.0960000000000001</v>
      </c>
      <c r="D5584">
        <v>-2.0569999999999999</v>
      </c>
      <c r="E5584">
        <v>-2.9260000000000002</v>
      </c>
      <c r="F5584">
        <v>-3.1</v>
      </c>
      <c r="G5584">
        <v>4.5999999999999996</v>
      </c>
      <c r="H5584">
        <v>0.01</v>
      </c>
      <c r="I5584">
        <v>4</v>
      </c>
      <c r="J5584">
        <v>-0.107</v>
      </c>
      <c r="K5584">
        <v>-1.1120000000000001</v>
      </c>
      <c r="L5584">
        <v>-2.1059999999999999</v>
      </c>
      <c r="M5584">
        <v>-2.9460000000000002</v>
      </c>
      <c r="N5584">
        <v>-3.1269999999999998</v>
      </c>
      <c r="O5584">
        <v>1.224</v>
      </c>
      <c r="P5584">
        <v>1.2190000000000001</v>
      </c>
      <c r="Q5584">
        <v>1.204</v>
      </c>
      <c r="R5584">
        <v>1</v>
      </c>
      <c r="S5584">
        <v>0.39900000000000002</v>
      </c>
    </row>
    <row r="5585" spans="1:19" x14ac:dyDescent="0.3">
      <c r="A5585">
        <v>360</v>
      </c>
      <c r="B5585">
        <v>-6.5000000000000002E-2</v>
      </c>
      <c r="C5585">
        <v>-1.0960000000000001</v>
      </c>
      <c r="D5585">
        <v>-2.0569999999999999</v>
      </c>
      <c r="E5585">
        <v>-2.9260000000000002</v>
      </c>
      <c r="F5585">
        <v>-3.1</v>
      </c>
      <c r="G5585">
        <v>4.5999999999999996</v>
      </c>
      <c r="H5585">
        <v>0.01</v>
      </c>
      <c r="I5585">
        <v>4</v>
      </c>
      <c r="J5585">
        <v>-0.105</v>
      </c>
      <c r="K5585">
        <v>-1.111</v>
      </c>
      <c r="L5585">
        <v>-2.1080000000000001</v>
      </c>
      <c r="M5585">
        <v>-2.9409999999999998</v>
      </c>
      <c r="N5585">
        <v>-3.121</v>
      </c>
      <c r="O5585">
        <v>1.2230000000000001</v>
      </c>
      <c r="P5585">
        <v>1.2170000000000001</v>
      </c>
      <c r="Q5585">
        <v>1.2130000000000001</v>
      </c>
      <c r="R5585">
        <v>0.98099999999999998</v>
      </c>
      <c r="S5585">
        <v>0.39700000000000002</v>
      </c>
    </row>
    <row r="5586" spans="1:19" x14ac:dyDescent="0.3">
      <c r="A5586">
        <v>420</v>
      </c>
      <c r="B5586">
        <v>-6.5000000000000002E-2</v>
      </c>
      <c r="C5586">
        <v>-1.0960000000000001</v>
      </c>
      <c r="D5586">
        <v>-2.0569999999999999</v>
      </c>
      <c r="E5586">
        <v>-2.9260000000000002</v>
      </c>
      <c r="F5586">
        <v>-3.1</v>
      </c>
      <c r="G5586">
        <v>4.5999999999999996</v>
      </c>
      <c r="H5586">
        <v>0.01</v>
      </c>
      <c r="I5586">
        <v>4</v>
      </c>
      <c r="J5586">
        <v>-0.104</v>
      </c>
      <c r="K5586">
        <v>-1.1100000000000001</v>
      </c>
      <c r="L5586">
        <v>-2.1080000000000001</v>
      </c>
      <c r="M5586">
        <v>-2.9359999999999999</v>
      </c>
      <c r="N5586">
        <v>-3.1160000000000001</v>
      </c>
      <c r="O5586">
        <v>1.224</v>
      </c>
      <c r="P5586">
        <v>1.216</v>
      </c>
      <c r="Q5586">
        <v>1.2090000000000001</v>
      </c>
      <c r="R5586">
        <v>0.97</v>
      </c>
      <c r="S5586">
        <v>0.39600000000000002</v>
      </c>
    </row>
    <row r="5587" spans="1:19" x14ac:dyDescent="0.3">
      <c r="A5587">
        <v>480</v>
      </c>
      <c r="B5587">
        <v>-6.5000000000000002E-2</v>
      </c>
      <c r="C5587">
        <v>-1.0960000000000001</v>
      </c>
      <c r="D5587">
        <v>-2.0569999999999999</v>
      </c>
      <c r="E5587">
        <v>-2.9260000000000002</v>
      </c>
      <c r="F5587">
        <v>-3.1</v>
      </c>
      <c r="G5587">
        <v>4.5999999999999996</v>
      </c>
      <c r="H5587">
        <v>0.01</v>
      </c>
      <c r="I5587">
        <v>4</v>
      </c>
      <c r="J5587">
        <v>-0.10299999999999999</v>
      </c>
      <c r="K5587">
        <v>-1.1100000000000001</v>
      </c>
      <c r="L5587">
        <v>-2.1059999999999999</v>
      </c>
      <c r="M5587">
        <v>-2.9329999999999998</v>
      </c>
      <c r="N5587">
        <v>-3.11</v>
      </c>
      <c r="O5587">
        <v>1.2250000000000001</v>
      </c>
      <c r="P5587">
        <v>1.2190000000000001</v>
      </c>
      <c r="Q5587">
        <v>1.206</v>
      </c>
      <c r="R5587">
        <v>0.96399999999999997</v>
      </c>
      <c r="S5587">
        <v>0.39400000000000002</v>
      </c>
    </row>
    <row r="5588" spans="1:19" x14ac:dyDescent="0.3">
      <c r="A5588">
        <v>540</v>
      </c>
      <c r="B5588">
        <v>-6.5000000000000002E-2</v>
      </c>
      <c r="C5588">
        <v>-1.0960000000000001</v>
      </c>
      <c r="D5588">
        <v>-2.0569999999999999</v>
      </c>
      <c r="E5588">
        <v>-2.9260000000000002</v>
      </c>
      <c r="F5588">
        <v>-3.1</v>
      </c>
      <c r="G5588">
        <v>4.5999999999999996</v>
      </c>
      <c r="H5588">
        <v>0.01</v>
      </c>
      <c r="I5588">
        <v>4</v>
      </c>
      <c r="J5588">
        <v>-0.10100000000000001</v>
      </c>
      <c r="K5588">
        <v>-1.1100000000000001</v>
      </c>
      <c r="L5588">
        <v>-2.1059999999999999</v>
      </c>
      <c r="M5588">
        <v>-2.93</v>
      </c>
      <c r="N5588">
        <v>-3.105</v>
      </c>
      <c r="O5588">
        <v>1.2250000000000001</v>
      </c>
      <c r="P5588">
        <v>1.2190000000000001</v>
      </c>
      <c r="Q5588">
        <v>1.206</v>
      </c>
      <c r="R5588">
        <v>0.95899999999999996</v>
      </c>
      <c r="S5588">
        <v>0.39200000000000002</v>
      </c>
    </row>
    <row r="5589" spans="1:19" x14ac:dyDescent="0.3">
      <c r="A5589">
        <v>600</v>
      </c>
      <c r="B5589">
        <v>-6.5000000000000002E-2</v>
      </c>
      <c r="C5589">
        <v>-1.0960000000000001</v>
      </c>
      <c r="D5589">
        <v>-2.0569999999999999</v>
      </c>
      <c r="E5589">
        <v>-2.9260000000000002</v>
      </c>
      <c r="F5589">
        <v>-3.1</v>
      </c>
      <c r="G5589">
        <v>4.5999999999999996</v>
      </c>
      <c r="H5589">
        <v>0.01</v>
      </c>
      <c r="I5589">
        <v>4</v>
      </c>
      <c r="J5589">
        <v>-0.1</v>
      </c>
      <c r="K5589">
        <v>-1.109</v>
      </c>
      <c r="L5589">
        <v>-2.1070000000000002</v>
      </c>
      <c r="M5589">
        <v>-2.9260000000000002</v>
      </c>
      <c r="N5589">
        <v>-3.1</v>
      </c>
      <c r="O5589">
        <v>1.226</v>
      </c>
      <c r="P5589">
        <v>1.2190000000000001</v>
      </c>
      <c r="Q5589">
        <v>1.2090000000000001</v>
      </c>
      <c r="R5589">
        <v>0.95399999999999996</v>
      </c>
      <c r="S5589">
        <v>0.39100000000000001</v>
      </c>
    </row>
    <row r="5591" spans="1:19" x14ac:dyDescent="0.3">
      <c r="A5591" t="s">
        <v>0</v>
      </c>
      <c r="B5591" t="s">
        <v>431</v>
      </c>
    </row>
    <row r="5592" spans="1:19" x14ac:dyDescent="0.3">
      <c r="A5592">
        <v>0</v>
      </c>
      <c r="B5592">
        <v>-6.6000000000000003E-2</v>
      </c>
      <c r="C5592">
        <v>-1.0960000000000001</v>
      </c>
      <c r="D5592">
        <v>-2.0569999999999999</v>
      </c>
      <c r="E5592">
        <v>-2.9209999999999998</v>
      </c>
      <c r="F5592">
        <v>-3.0910000000000002</v>
      </c>
      <c r="G5592">
        <v>4.5999999999999996</v>
      </c>
      <c r="H5592">
        <v>0.01</v>
      </c>
      <c r="I5592">
        <v>4</v>
      </c>
      <c r="J5592">
        <v>-0.108</v>
      </c>
      <c r="K5592">
        <v>-1.1080000000000001</v>
      </c>
      <c r="L5592">
        <v>-2.1040000000000001</v>
      </c>
      <c r="M5592">
        <v>-2.9369999999999998</v>
      </c>
      <c r="N5592">
        <v>-3.17</v>
      </c>
      <c r="O5592">
        <v>1.212</v>
      </c>
      <c r="P5592">
        <v>1.212</v>
      </c>
      <c r="Q5592">
        <v>1.206</v>
      </c>
      <c r="R5592">
        <v>0.98499999999999999</v>
      </c>
      <c r="S5592">
        <v>0.47499999999999998</v>
      </c>
    </row>
    <row r="5593" spans="1:19" x14ac:dyDescent="0.3">
      <c r="A5593">
        <v>60</v>
      </c>
      <c r="B5593">
        <v>-6.6000000000000003E-2</v>
      </c>
      <c r="C5593">
        <v>-1.0960000000000001</v>
      </c>
      <c r="D5593">
        <v>-2.0569999999999999</v>
      </c>
      <c r="E5593">
        <v>-2.9209999999999998</v>
      </c>
      <c r="F5593">
        <v>-3.0910000000000002</v>
      </c>
      <c r="G5593">
        <v>4.5999999999999996</v>
      </c>
      <c r="H5593">
        <v>0.01</v>
      </c>
      <c r="I5593">
        <v>4</v>
      </c>
      <c r="J5593">
        <v>-0.104</v>
      </c>
      <c r="K5593">
        <v>-1.109</v>
      </c>
      <c r="L5593">
        <v>-2.1139999999999999</v>
      </c>
      <c r="M5593">
        <v>-2.9460000000000002</v>
      </c>
      <c r="N5593">
        <v>-3.141</v>
      </c>
      <c r="O5593">
        <v>1.208</v>
      </c>
      <c r="P5593">
        <v>1.2190000000000001</v>
      </c>
      <c r="Q5593">
        <v>1.2370000000000001</v>
      </c>
      <c r="R5593">
        <v>1.0229999999999999</v>
      </c>
      <c r="S5593">
        <v>0.40400000000000003</v>
      </c>
    </row>
    <row r="5594" spans="1:19" x14ac:dyDescent="0.3">
      <c r="A5594">
        <v>120</v>
      </c>
      <c r="B5594">
        <v>-6.6000000000000003E-2</v>
      </c>
      <c r="C5594">
        <v>-1.0960000000000001</v>
      </c>
      <c r="D5594">
        <v>-2.0569999999999999</v>
      </c>
      <c r="E5594">
        <v>-2.9209999999999998</v>
      </c>
      <c r="F5594">
        <v>-3.0910000000000002</v>
      </c>
      <c r="G5594">
        <v>4.5999999999999996</v>
      </c>
      <c r="H5594">
        <v>0.01</v>
      </c>
      <c r="I5594">
        <v>4</v>
      </c>
      <c r="J5594">
        <v>-0.107</v>
      </c>
      <c r="K5594">
        <v>-1.107</v>
      </c>
      <c r="L5594">
        <v>-2.1030000000000002</v>
      </c>
      <c r="M5594">
        <v>-2.9289999999999998</v>
      </c>
      <c r="N5594">
        <v>-3.1349999999999998</v>
      </c>
      <c r="O5594">
        <v>1.216</v>
      </c>
      <c r="P5594">
        <v>1.208</v>
      </c>
      <c r="Q5594">
        <v>1.1930000000000001</v>
      </c>
      <c r="R5594">
        <v>0.97</v>
      </c>
      <c r="S5594">
        <v>0.40200000000000002</v>
      </c>
    </row>
    <row r="5595" spans="1:19" x14ac:dyDescent="0.3">
      <c r="A5595">
        <v>180</v>
      </c>
      <c r="B5595">
        <v>-6.6000000000000003E-2</v>
      </c>
      <c r="C5595">
        <v>-1.0960000000000001</v>
      </c>
      <c r="D5595">
        <v>-2.0569999999999999</v>
      </c>
      <c r="E5595">
        <v>-2.9209999999999998</v>
      </c>
      <c r="F5595">
        <v>-3.0910000000000002</v>
      </c>
      <c r="G5595">
        <v>4.5999999999999996</v>
      </c>
      <c r="H5595">
        <v>0.01</v>
      </c>
      <c r="I5595">
        <v>4</v>
      </c>
      <c r="J5595">
        <v>-0.111</v>
      </c>
      <c r="K5595">
        <v>-1.1140000000000001</v>
      </c>
      <c r="L5595">
        <v>-2.11</v>
      </c>
      <c r="M5595">
        <v>-2.94</v>
      </c>
      <c r="N5595">
        <v>-3.13</v>
      </c>
      <c r="O5595">
        <v>1.224</v>
      </c>
      <c r="P5595">
        <v>1.2250000000000001</v>
      </c>
      <c r="Q5595">
        <v>1.2170000000000001</v>
      </c>
      <c r="R5595">
        <v>1.0069999999999999</v>
      </c>
      <c r="S5595">
        <v>0.4</v>
      </c>
    </row>
    <row r="5596" spans="1:19" x14ac:dyDescent="0.3">
      <c r="A5596">
        <v>240</v>
      </c>
      <c r="B5596">
        <v>-6.6000000000000003E-2</v>
      </c>
      <c r="C5596">
        <v>-1.0960000000000001</v>
      </c>
      <c r="D5596">
        <v>-2.0569999999999999</v>
      </c>
      <c r="E5596">
        <v>-2.9209999999999998</v>
      </c>
      <c r="F5596">
        <v>-3.0910000000000002</v>
      </c>
      <c r="G5596">
        <v>4.5999999999999996</v>
      </c>
      <c r="H5596">
        <v>0.01</v>
      </c>
      <c r="I5596">
        <v>4</v>
      </c>
      <c r="J5596">
        <v>-0.106</v>
      </c>
      <c r="K5596">
        <v>-1.111</v>
      </c>
      <c r="L5596">
        <v>-2.1040000000000001</v>
      </c>
      <c r="M5596">
        <v>-2.9449999999999998</v>
      </c>
      <c r="N5596">
        <v>-3.125</v>
      </c>
      <c r="O5596">
        <v>1.22</v>
      </c>
      <c r="P5596">
        <v>1.21</v>
      </c>
      <c r="Q5596">
        <v>1.1970000000000001</v>
      </c>
      <c r="R5596">
        <v>1.014</v>
      </c>
      <c r="S5596">
        <v>0.39800000000000002</v>
      </c>
    </row>
    <row r="5597" spans="1:19" x14ac:dyDescent="0.3">
      <c r="A5597">
        <v>300</v>
      </c>
      <c r="B5597">
        <v>-6.6000000000000003E-2</v>
      </c>
      <c r="C5597">
        <v>-1.0960000000000001</v>
      </c>
      <c r="D5597">
        <v>-2.0569999999999999</v>
      </c>
      <c r="E5597">
        <v>-2.9209999999999998</v>
      </c>
      <c r="F5597">
        <v>-3.0910000000000002</v>
      </c>
      <c r="G5597">
        <v>4.5999999999999996</v>
      </c>
      <c r="H5597">
        <v>0.01</v>
      </c>
      <c r="I5597">
        <v>4</v>
      </c>
      <c r="J5597">
        <v>-0.107</v>
      </c>
      <c r="K5597">
        <v>-1.1120000000000001</v>
      </c>
      <c r="L5597">
        <v>-2.1059999999999999</v>
      </c>
      <c r="M5597">
        <v>-2.9409999999999998</v>
      </c>
      <c r="N5597">
        <v>-3.1179999999999999</v>
      </c>
      <c r="O5597">
        <v>1.224</v>
      </c>
      <c r="P5597">
        <v>1.2190000000000001</v>
      </c>
      <c r="Q5597">
        <v>1.204</v>
      </c>
      <c r="R5597">
        <v>0.99299999999999999</v>
      </c>
      <c r="S5597">
        <v>0.39600000000000002</v>
      </c>
    </row>
    <row r="5598" spans="1:19" x14ac:dyDescent="0.3">
      <c r="A5598">
        <v>360</v>
      </c>
      <c r="B5598">
        <v>-6.6000000000000003E-2</v>
      </c>
      <c r="C5598">
        <v>-1.0960000000000001</v>
      </c>
      <c r="D5598">
        <v>-2.0569999999999999</v>
      </c>
      <c r="E5598">
        <v>-2.9209999999999998</v>
      </c>
      <c r="F5598">
        <v>-3.0910000000000002</v>
      </c>
      <c r="G5598">
        <v>4.5999999999999996</v>
      </c>
      <c r="H5598">
        <v>0.01</v>
      </c>
      <c r="I5598">
        <v>4</v>
      </c>
      <c r="J5598">
        <v>-0.105</v>
      </c>
      <c r="K5598">
        <v>-1.111</v>
      </c>
      <c r="L5598">
        <v>-2.1080000000000001</v>
      </c>
      <c r="M5598">
        <v>-2.9359999999999999</v>
      </c>
      <c r="N5598">
        <v>-3.1110000000000002</v>
      </c>
      <c r="O5598">
        <v>1.222</v>
      </c>
      <c r="P5598">
        <v>1.2170000000000001</v>
      </c>
      <c r="Q5598">
        <v>1.212</v>
      </c>
      <c r="R5598">
        <v>0.97399999999999998</v>
      </c>
      <c r="S5598">
        <v>0.39400000000000002</v>
      </c>
    </row>
    <row r="5599" spans="1:19" x14ac:dyDescent="0.3">
      <c r="A5599">
        <v>420</v>
      </c>
      <c r="B5599">
        <v>-6.6000000000000003E-2</v>
      </c>
      <c r="C5599">
        <v>-1.0960000000000001</v>
      </c>
      <c r="D5599">
        <v>-2.0569999999999999</v>
      </c>
      <c r="E5599">
        <v>-2.9209999999999998</v>
      </c>
      <c r="F5599">
        <v>-3.0910000000000002</v>
      </c>
      <c r="G5599">
        <v>4.5999999999999996</v>
      </c>
      <c r="H5599">
        <v>0.01</v>
      </c>
      <c r="I5599">
        <v>4</v>
      </c>
      <c r="J5599">
        <v>-0.104</v>
      </c>
      <c r="K5599">
        <v>-1.1100000000000001</v>
      </c>
      <c r="L5599">
        <v>-2.1070000000000002</v>
      </c>
      <c r="M5599">
        <v>-2.931</v>
      </c>
      <c r="N5599">
        <v>-3.1070000000000002</v>
      </c>
      <c r="O5599">
        <v>1.224</v>
      </c>
      <c r="P5599">
        <v>1.216</v>
      </c>
      <c r="Q5599">
        <v>1.2090000000000001</v>
      </c>
      <c r="R5599">
        <v>0.96299999999999997</v>
      </c>
      <c r="S5599">
        <v>0.39300000000000002</v>
      </c>
    </row>
    <row r="5600" spans="1:19" x14ac:dyDescent="0.3">
      <c r="A5600">
        <v>480</v>
      </c>
      <c r="B5600">
        <v>-6.6000000000000003E-2</v>
      </c>
      <c r="C5600">
        <v>-1.0960000000000001</v>
      </c>
      <c r="D5600">
        <v>-2.0569999999999999</v>
      </c>
      <c r="E5600">
        <v>-2.9209999999999998</v>
      </c>
      <c r="F5600">
        <v>-3.0910000000000002</v>
      </c>
      <c r="G5600">
        <v>4.5999999999999996</v>
      </c>
      <c r="H5600">
        <v>0.01</v>
      </c>
      <c r="I5600">
        <v>4</v>
      </c>
      <c r="J5600">
        <v>-0.10299999999999999</v>
      </c>
      <c r="K5600">
        <v>-1.1100000000000001</v>
      </c>
      <c r="L5600">
        <v>-2.1059999999999999</v>
      </c>
      <c r="M5600">
        <v>-2.9279999999999999</v>
      </c>
      <c r="N5600">
        <v>-3.101</v>
      </c>
      <c r="O5600">
        <v>1.2250000000000001</v>
      </c>
      <c r="P5600">
        <v>1.218</v>
      </c>
      <c r="Q5600">
        <v>1.206</v>
      </c>
      <c r="R5600">
        <v>0.95699999999999996</v>
      </c>
      <c r="S5600">
        <v>0.39100000000000001</v>
      </c>
    </row>
    <row r="5601" spans="1:19" x14ac:dyDescent="0.3">
      <c r="A5601">
        <v>540</v>
      </c>
      <c r="B5601">
        <v>-6.6000000000000003E-2</v>
      </c>
      <c r="C5601">
        <v>-1.0960000000000001</v>
      </c>
      <c r="D5601">
        <v>-2.0569999999999999</v>
      </c>
      <c r="E5601">
        <v>-2.9209999999999998</v>
      </c>
      <c r="F5601">
        <v>-3.0910000000000002</v>
      </c>
      <c r="G5601">
        <v>4.5999999999999996</v>
      </c>
      <c r="H5601">
        <v>0.01</v>
      </c>
      <c r="I5601">
        <v>4</v>
      </c>
      <c r="J5601">
        <v>-0.10100000000000001</v>
      </c>
      <c r="K5601">
        <v>-1.1100000000000001</v>
      </c>
      <c r="L5601">
        <v>-2.1059999999999999</v>
      </c>
      <c r="M5601">
        <v>-2.9239999999999999</v>
      </c>
      <c r="N5601">
        <v>-3.0960000000000001</v>
      </c>
      <c r="O5601">
        <v>1.2250000000000001</v>
      </c>
      <c r="P5601">
        <v>1.2190000000000001</v>
      </c>
      <c r="Q5601">
        <v>1.206</v>
      </c>
      <c r="R5601">
        <v>0.95199999999999996</v>
      </c>
      <c r="S5601">
        <v>0.39</v>
      </c>
    </row>
    <row r="5602" spans="1:19" x14ac:dyDescent="0.3">
      <c r="A5602">
        <v>600</v>
      </c>
      <c r="B5602">
        <v>-6.6000000000000003E-2</v>
      </c>
      <c r="C5602">
        <v>-1.0960000000000001</v>
      </c>
      <c r="D5602">
        <v>-2.0569999999999999</v>
      </c>
      <c r="E5602">
        <v>-2.9209999999999998</v>
      </c>
      <c r="F5602">
        <v>-3.0910000000000002</v>
      </c>
      <c r="G5602">
        <v>4.5999999999999996</v>
      </c>
      <c r="H5602">
        <v>0.01</v>
      </c>
      <c r="I5602">
        <v>4</v>
      </c>
      <c r="J5602">
        <v>-0.1</v>
      </c>
      <c r="K5602">
        <v>-1.109</v>
      </c>
      <c r="L5602">
        <v>-2.1059999999999999</v>
      </c>
      <c r="M5602">
        <v>-2.9209999999999998</v>
      </c>
      <c r="N5602">
        <v>-3.0910000000000002</v>
      </c>
      <c r="O5602">
        <v>1.226</v>
      </c>
      <c r="P5602">
        <v>1.2190000000000001</v>
      </c>
      <c r="Q5602">
        <v>1.208</v>
      </c>
      <c r="R5602">
        <v>0.94699999999999995</v>
      </c>
      <c r="S5602">
        <v>0.38800000000000001</v>
      </c>
    </row>
    <row r="5604" spans="1:19" x14ac:dyDescent="0.3">
      <c r="A5604" t="s">
        <v>0</v>
      </c>
      <c r="B5604" t="s">
        <v>432</v>
      </c>
    </row>
    <row r="5605" spans="1:19" x14ac:dyDescent="0.3">
      <c r="A5605">
        <v>0</v>
      </c>
      <c r="B5605">
        <v>-6.6000000000000003E-2</v>
      </c>
      <c r="C5605">
        <v>-1.0960000000000001</v>
      </c>
      <c r="D5605">
        <v>-2.0569999999999999</v>
      </c>
      <c r="E5605">
        <v>-2.915</v>
      </c>
      <c r="F5605">
        <v>-3.0819999999999999</v>
      </c>
      <c r="G5605">
        <v>4.5999999999999996</v>
      </c>
      <c r="H5605">
        <v>0.01</v>
      </c>
      <c r="I5605">
        <v>4</v>
      </c>
      <c r="J5605">
        <v>-0.108</v>
      </c>
      <c r="K5605">
        <v>-1.1080000000000001</v>
      </c>
      <c r="L5605">
        <v>-2.1040000000000001</v>
      </c>
      <c r="M5605">
        <v>-2.9319999999999999</v>
      </c>
      <c r="N5605">
        <v>-3.16</v>
      </c>
      <c r="O5605">
        <v>1.212</v>
      </c>
      <c r="P5605">
        <v>1.212</v>
      </c>
      <c r="Q5605">
        <v>1.2050000000000001</v>
      </c>
      <c r="R5605">
        <v>0.97899999999999998</v>
      </c>
      <c r="S5605">
        <v>0.47099999999999997</v>
      </c>
    </row>
    <row r="5606" spans="1:19" x14ac:dyDescent="0.3">
      <c r="A5606">
        <v>60</v>
      </c>
      <c r="B5606">
        <v>-6.6000000000000003E-2</v>
      </c>
      <c r="C5606">
        <v>-1.0960000000000001</v>
      </c>
      <c r="D5606">
        <v>-2.0569999999999999</v>
      </c>
      <c r="E5606">
        <v>-2.915</v>
      </c>
      <c r="F5606">
        <v>-3.0819999999999999</v>
      </c>
      <c r="G5606">
        <v>4.5999999999999996</v>
      </c>
      <c r="H5606">
        <v>0.01</v>
      </c>
      <c r="I5606">
        <v>4</v>
      </c>
      <c r="J5606">
        <v>-0.104</v>
      </c>
      <c r="K5606">
        <v>-1.109</v>
      </c>
      <c r="L5606">
        <v>-2.113</v>
      </c>
      <c r="M5606">
        <v>-2.9420000000000002</v>
      </c>
      <c r="N5606">
        <v>-3.1320000000000001</v>
      </c>
      <c r="O5606">
        <v>1.208</v>
      </c>
      <c r="P5606">
        <v>1.2190000000000001</v>
      </c>
      <c r="Q5606">
        <v>1.236</v>
      </c>
      <c r="R5606">
        <v>1.018</v>
      </c>
      <c r="S5606">
        <v>0.4</v>
      </c>
    </row>
    <row r="5607" spans="1:19" x14ac:dyDescent="0.3">
      <c r="A5607">
        <v>120</v>
      </c>
      <c r="B5607">
        <v>-6.6000000000000003E-2</v>
      </c>
      <c r="C5607">
        <v>-1.0960000000000001</v>
      </c>
      <c r="D5607">
        <v>-2.0569999999999999</v>
      </c>
      <c r="E5607">
        <v>-2.915</v>
      </c>
      <c r="F5607">
        <v>-3.0819999999999999</v>
      </c>
      <c r="G5607">
        <v>4.5999999999999996</v>
      </c>
      <c r="H5607">
        <v>0.01</v>
      </c>
      <c r="I5607">
        <v>4</v>
      </c>
      <c r="J5607">
        <v>-0.107</v>
      </c>
      <c r="K5607">
        <v>-1.107</v>
      </c>
      <c r="L5607">
        <v>-2.1030000000000002</v>
      </c>
      <c r="M5607">
        <v>-2.9239999999999999</v>
      </c>
      <c r="N5607">
        <v>-3.125</v>
      </c>
      <c r="O5607">
        <v>1.2150000000000001</v>
      </c>
      <c r="P5607">
        <v>1.208</v>
      </c>
      <c r="Q5607">
        <v>1.194</v>
      </c>
      <c r="R5607">
        <v>0.96399999999999997</v>
      </c>
      <c r="S5607">
        <v>0.39800000000000002</v>
      </c>
    </row>
    <row r="5608" spans="1:19" x14ac:dyDescent="0.3">
      <c r="A5608">
        <v>180</v>
      </c>
      <c r="B5608">
        <v>-6.6000000000000003E-2</v>
      </c>
      <c r="C5608">
        <v>-1.0960000000000001</v>
      </c>
      <c r="D5608">
        <v>-2.0569999999999999</v>
      </c>
      <c r="E5608">
        <v>-2.915</v>
      </c>
      <c r="F5608">
        <v>-3.0819999999999999</v>
      </c>
      <c r="G5608">
        <v>4.5999999999999996</v>
      </c>
      <c r="H5608">
        <v>0.01</v>
      </c>
      <c r="I5608">
        <v>4</v>
      </c>
      <c r="J5608">
        <v>-0.111</v>
      </c>
      <c r="K5608">
        <v>-1.1140000000000001</v>
      </c>
      <c r="L5608">
        <v>-2.109</v>
      </c>
      <c r="M5608">
        <v>-2.9359999999999999</v>
      </c>
      <c r="N5608">
        <v>-3.12</v>
      </c>
      <c r="O5608">
        <v>1.224</v>
      </c>
      <c r="P5608">
        <v>1.2250000000000001</v>
      </c>
      <c r="Q5608">
        <v>1.2170000000000001</v>
      </c>
      <c r="R5608">
        <v>1.0009999999999999</v>
      </c>
      <c r="S5608">
        <v>0.39700000000000002</v>
      </c>
    </row>
    <row r="5609" spans="1:19" x14ac:dyDescent="0.3">
      <c r="A5609">
        <v>240</v>
      </c>
      <c r="B5609">
        <v>-6.6000000000000003E-2</v>
      </c>
      <c r="C5609">
        <v>-1.0960000000000001</v>
      </c>
      <c r="D5609">
        <v>-2.0569999999999999</v>
      </c>
      <c r="E5609">
        <v>-2.915</v>
      </c>
      <c r="F5609">
        <v>-3.0819999999999999</v>
      </c>
      <c r="G5609">
        <v>4.5999999999999996</v>
      </c>
      <c r="H5609">
        <v>0.01</v>
      </c>
      <c r="I5609">
        <v>4</v>
      </c>
      <c r="J5609">
        <v>-0.106</v>
      </c>
      <c r="K5609">
        <v>-1.111</v>
      </c>
      <c r="L5609">
        <v>-2.1040000000000001</v>
      </c>
      <c r="M5609">
        <v>-2.94</v>
      </c>
      <c r="N5609">
        <v>-3.1150000000000002</v>
      </c>
      <c r="O5609">
        <v>1.22</v>
      </c>
      <c r="P5609">
        <v>1.21</v>
      </c>
      <c r="Q5609">
        <v>1.1970000000000001</v>
      </c>
      <c r="R5609">
        <v>1.008</v>
      </c>
      <c r="S5609">
        <v>0.39500000000000002</v>
      </c>
    </row>
    <row r="5610" spans="1:19" x14ac:dyDescent="0.3">
      <c r="A5610">
        <v>300</v>
      </c>
      <c r="B5610">
        <v>-6.6000000000000003E-2</v>
      </c>
      <c r="C5610">
        <v>-1.0960000000000001</v>
      </c>
      <c r="D5610">
        <v>-2.0569999999999999</v>
      </c>
      <c r="E5610">
        <v>-2.915</v>
      </c>
      <c r="F5610">
        <v>-3.0819999999999999</v>
      </c>
      <c r="G5610">
        <v>4.5999999999999996</v>
      </c>
      <c r="H5610">
        <v>0.01</v>
      </c>
      <c r="I5610">
        <v>4</v>
      </c>
      <c r="J5610">
        <v>-0.107</v>
      </c>
      <c r="K5610">
        <v>-1.1120000000000001</v>
      </c>
      <c r="L5610">
        <v>-2.1059999999999999</v>
      </c>
      <c r="M5610">
        <v>-2.9359999999999999</v>
      </c>
      <c r="N5610">
        <v>-3.1080000000000001</v>
      </c>
      <c r="O5610">
        <v>1.224</v>
      </c>
      <c r="P5610">
        <v>1.22</v>
      </c>
      <c r="Q5610">
        <v>1.2030000000000001</v>
      </c>
      <c r="R5610">
        <v>0.98699999999999999</v>
      </c>
      <c r="S5610">
        <v>0.39300000000000002</v>
      </c>
    </row>
    <row r="5611" spans="1:19" x14ac:dyDescent="0.3">
      <c r="A5611">
        <v>360</v>
      </c>
      <c r="B5611">
        <v>-6.6000000000000003E-2</v>
      </c>
      <c r="C5611">
        <v>-1.0960000000000001</v>
      </c>
      <c r="D5611">
        <v>-2.0569999999999999</v>
      </c>
      <c r="E5611">
        <v>-2.915</v>
      </c>
      <c r="F5611">
        <v>-3.0819999999999999</v>
      </c>
      <c r="G5611">
        <v>4.5999999999999996</v>
      </c>
      <c r="H5611">
        <v>0.01</v>
      </c>
      <c r="I5611">
        <v>4</v>
      </c>
      <c r="J5611">
        <v>-0.105</v>
      </c>
      <c r="K5611">
        <v>-1.111</v>
      </c>
      <c r="L5611">
        <v>-2.1080000000000001</v>
      </c>
      <c r="M5611">
        <v>-2.93</v>
      </c>
      <c r="N5611">
        <v>-3.1019999999999999</v>
      </c>
      <c r="O5611">
        <v>1.222</v>
      </c>
      <c r="P5611">
        <v>1.2170000000000001</v>
      </c>
      <c r="Q5611">
        <v>1.212</v>
      </c>
      <c r="R5611">
        <v>0.96699999999999997</v>
      </c>
      <c r="S5611">
        <v>0.39100000000000001</v>
      </c>
    </row>
    <row r="5612" spans="1:19" x14ac:dyDescent="0.3">
      <c r="A5612">
        <v>420</v>
      </c>
      <c r="B5612">
        <v>-6.6000000000000003E-2</v>
      </c>
      <c r="C5612">
        <v>-1.0960000000000001</v>
      </c>
      <c r="D5612">
        <v>-2.0569999999999999</v>
      </c>
      <c r="E5612">
        <v>-2.915</v>
      </c>
      <c r="F5612">
        <v>-3.0819999999999999</v>
      </c>
      <c r="G5612">
        <v>4.5999999999999996</v>
      </c>
      <c r="H5612">
        <v>0.01</v>
      </c>
      <c r="I5612">
        <v>4</v>
      </c>
      <c r="J5612">
        <v>-0.104</v>
      </c>
      <c r="K5612">
        <v>-1.1100000000000001</v>
      </c>
      <c r="L5612">
        <v>-2.1070000000000002</v>
      </c>
      <c r="M5612">
        <v>-2.9249999999999998</v>
      </c>
      <c r="N5612">
        <v>-3.097</v>
      </c>
      <c r="O5612">
        <v>1.224</v>
      </c>
      <c r="P5612">
        <v>1.216</v>
      </c>
      <c r="Q5612">
        <v>1.208</v>
      </c>
      <c r="R5612">
        <v>0.95499999999999996</v>
      </c>
      <c r="S5612">
        <v>0.39</v>
      </c>
    </row>
    <row r="5613" spans="1:19" x14ac:dyDescent="0.3">
      <c r="A5613">
        <v>480</v>
      </c>
      <c r="B5613">
        <v>-6.6000000000000003E-2</v>
      </c>
      <c r="C5613">
        <v>-1.0960000000000001</v>
      </c>
      <c r="D5613">
        <v>-2.0569999999999999</v>
      </c>
      <c r="E5613">
        <v>-2.915</v>
      </c>
      <c r="F5613">
        <v>-3.0819999999999999</v>
      </c>
      <c r="G5613">
        <v>4.5999999999999996</v>
      </c>
      <c r="H5613">
        <v>0.01</v>
      </c>
      <c r="I5613">
        <v>4</v>
      </c>
      <c r="J5613">
        <v>-0.10299999999999999</v>
      </c>
      <c r="K5613">
        <v>-1.1100000000000001</v>
      </c>
      <c r="L5613">
        <v>-2.1059999999999999</v>
      </c>
      <c r="M5613">
        <v>-2.9220000000000002</v>
      </c>
      <c r="N5613">
        <v>-3.0920000000000001</v>
      </c>
      <c r="O5613">
        <v>1.2250000000000001</v>
      </c>
      <c r="P5613">
        <v>1.218</v>
      </c>
      <c r="Q5613">
        <v>1.206</v>
      </c>
      <c r="R5613">
        <v>0.95</v>
      </c>
      <c r="S5613">
        <v>0.38800000000000001</v>
      </c>
    </row>
    <row r="5614" spans="1:19" x14ac:dyDescent="0.3">
      <c r="A5614">
        <v>540</v>
      </c>
      <c r="B5614">
        <v>-6.6000000000000003E-2</v>
      </c>
      <c r="C5614">
        <v>-1.0960000000000001</v>
      </c>
      <c r="D5614">
        <v>-2.0569999999999999</v>
      </c>
      <c r="E5614">
        <v>-2.915</v>
      </c>
      <c r="F5614">
        <v>-3.0819999999999999</v>
      </c>
      <c r="G5614">
        <v>4.5999999999999996</v>
      </c>
      <c r="H5614">
        <v>0.01</v>
      </c>
      <c r="I5614">
        <v>4</v>
      </c>
      <c r="J5614">
        <v>-0.10100000000000001</v>
      </c>
      <c r="K5614">
        <v>-1.1100000000000001</v>
      </c>
      <c r="L5614">
        <v>-2.1059999999999999</v>
      </c>
      <c r="M5614">
        <v>-2.919</v>
      </c>
      <c r="N5614">
        <v>-3.0870000000000002</v>
      </c>
      <c r="O5614">
        <v>1.2250000000000001</v>
      </c>
      <c r="P5614">
        <v>1.2190000000000001</v>
      </c>
      <c r="Q5614">
        <v>1.2050000000000001</v>
      </c>
      <c r="R5614">
        <v>0.94599999999999995</v>
      </c>
      <c r="S5614">
        <v>0.38700000000000001</v>
      </c>
    </row>
    <row r="5615" spans="1:19" x14ac:dyDescent="0.3">
      <c r="A5615">
        <v>600</v>
      </c>
      <c r="B5615">
        <v>-6.6000000000000003E-2</v>
      </c>
      <c r="C5615">
        <v>-1.0960000000000001</v>
      </c>
      <c r="D5615">
        <v>-2.0569999999999999</v>
      </c>
      <c r="E5615">
        <v>-2.915</v>
      </c>
      <c r="F5615">
        <v>-3.0819999999999999</v>
      </c>
      <c r="G5615">
        <v>4.5999999999999996</v>
      </c>
      <c r="H5615">
        <v>0.01</v>
      </c>
      <c r="I5615">
        <v>4</v>
      </c>
      <c r="J5615">
        <v>-0.1</v>
      </c>
      <c r="K5615">
        <v>-1.109</v>
      </c>
      <c r="L5615">
        <v>-2.1059999999999999</v>
      </c>
      <c r="M5615">
        <v>-2.915</v>
      </c>
      <c r="N5615">
        <v>-3.0819999999999999</v>
      </c>
      <c r="O5615">
        <v>1.226</v>
      </c>
      <c r="P5615">
        <v>1.2190000000000001</v>
      </c>
      <c r="Q5615">
        <v>1.208</v>
      </c>
      <c r="R5615">
        <v>0.94</v>
      </c>
      <c r="S5615">
        <v>0.38500000000000001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708775-9E49-4BD6-83B2-12ADD33F29E9}">
  <dimension ref="A1:S5615"/>
  <sheetViews>
    <sheetView workbookViewId="0">
      <selection activeCell="I2" sqref="I2"/>
    </sheetView>
  </sheetViews>
  <sheetFormatPr defaultRowHeight="14" x14ac:dyDescent="0.3"/>
  <sheetData>
    <row r="1" spans="1:19" x14ac:dyDescent="0.3">
      <c r="A1" t="s">
        <v>0</v>
      </c>
      <c r="B1" t="s">
        <v>1</v>
      </c>
    </row>
    <row r="2" spans="1:19" x14ac:dyDescent="0.3">
      <c r="A2">
        <v>0</v>
      </c>
      <c r="B2">
        <v>-0.6</v>
      </c>
      <c r="C2">
        <v>-1.353</v>
      </c>
      <c r="D2">
        <v>-2.6059999999999999</v>
      </c>
      <c r="E2">
        <v>-2.968</v>
      </c>
      <c r="F2">
        <v>-3.24</v>
      </c>
      <c r="G2">
        <v>1.6</v>
      </c>
      <c r="H2">
        <v>-0.01</v>
      </c>
      <c r="I2">
        <v>3.782</v>
      </c>
      <c r="J2">
        <v>-0.61</v>
      </c>
      <c r="K2">
        <v>-1.61</v>
      </c>
      <c r="L2">
        <v>-2.6059999999999999</v>
      </c>
      <c r="M2">
        <v>-3.1949999999999998</v>
      </c>
      <c r="N2">
        <v>-3.24</v>
      </c>
      <c r="O2">
        <v>0.92600000000000005</v>
      </c>
      <c r="P2">
        <v>0.92600000000000005</v>
      </c>
      <c r="Q2">
        <v>0.92</v>
      </c>
      <c r="R2">
        <v>0.47299999999999998</v>
      </c>
      <c r="S2">
        <v>0.17499999999999999</v>
      </c>
    </row>
    <row r="3" spans="1:19" x14ac:dyDescent="0.3">
      <c r="A3">
        <v>60</v>
      </c>
      <c r="B3">
        <v>-0.6</v>
      </c>
      <c r="C3">
        <v>-1.353</v>
      </c>
      <c r="D3">
        <v>-2.6059999999999999</v>
      </c>
      <c r="E3">
        <v>-2.968</v>
      </c>
      <c r="F3">
        <v>-3.24</v>
      </c>
      <c r="G3">
        <v>1.6</v>
      </c>
      <c r="H3">
        <v>-0.01</v>
      </c>
      <c r="I3">
        <v>3.782</v>
      </c>
      <c r="J3">
        <v>-0.74399999999999999</v>
      </c>
      <c r="K3">
        <v>-1.7070000000000001</v>
      </c>
      <c r="L3">
        <v>-2.669</v>
      </c>
      <c r="M3">
        <v>-3.1920000000000002</v>
      </c>
      <c r="N3">
        <v>-3.3679999999999999</v>
      </c>
      <c r="O3">
        <v>1.2230000000000001</v>
      </c>
      <c r="P3">
        <v>0.84799999999999998</v>
      </c>
      <c r="Q3">
        <v>0.55100000000000005</v>
      </c>
      <c r="R3">
        <v>0.30199999999999999</v>
      </c>
      <c r="S3">
        <v>0.48599999999999999</v>
      </c>
    </row>
    <row r="4" spans="1:19" x14ac:dyDescent="0.3">
      <c r="A4">
        <v>120</v>
      </c>
      <c r="B4">
        <v>-0.6</v>
      </c>
      <c r="C4">
        <v>-1.353</v>
      </c>
      <c r="D4">
        <v>-2.6059999999999999</v>
      </c>
      <c r="E4">
        <v>-2.968</v>
      </c>
      <c r="F4">
        <v>-3.24</v>
      </c>
      <c r="G4">
        <v>1.6</v>
      </c>
      <c r="H4">
        <v>-0.01</v>
      </c>
      <c r="I4">
        <v>3.782</v>
      </c>
      <c r="J4">
        <v>-0.66300000000000003</v>
      </c>
      <c r="K4">
        <v>-1.7130000000000001</v>
      </c>
      <c r="L4">
        <v>-2.7839999999999998</v>
      </c>
      <c r="M4">
        <v>-3.2549999999999999</v>
      </c>
      <c r="N4">
        <v>-3.3839999999999999</v>
      </c>
      <c r="O4">
        <v>1.018</v>
      </c>
      <c r="P4">
        <v>1.032</v>
      </c>
      <c r="Q4">
        <v>0.86299999999999999</v>
      </c>
      <c r="R4">
        <v>0.47799999999999998</v>
      </c>
      <c r="S4">
        <v>0.49299999999999999</v>
      </c>
    </row>
    <row r="5" spans="1:19" x14ac:dyDescent="0.3">
      <c r="A5">
        <v>180</v>
      </c>
      <c r="B5">
        <v>-0.6</v>
      </c>
      <c r="C5">
        <v>-1.353</v>
      </c>
      <c r="D5">
        <v>-2.6059999999999999</v>
      </c>
      <c r="E5">
        <v>-2.968</v>
      </c>
      <c r="F5">
        <v>-3.24</v>
      </c>
      <c r="G5">
        <v>1.6</v>
      </c>
      <c r="H5">
        <v>-0.01</v>
      </c>
      <c r="I5">
        <v>3.782</v>
      </c>
      <c r="J5">
        <v>-0.64200000000000002</v>
      </c>
      <c r="K5">
        <v>-1.6819999999999999</v>
      </c>
      <c r="L5">
        <v>-2.7090000000000001</v>
      </c>
      <c r="M5">
        <v>-3.1890000000000001</v>
      </c>
      <c r="N5">
        <v>-3.4</v>
      </c>
      <c r="O5">
        <v>0.96899999999999997</v>
      </c>
      <c r="P5">
        <v>0.82099999999999995</v>
      </c>
      <c r="Q5">
        <v>0.69</v>
      </c>
      <c r="R5">
        <v>0.24399999999999999</v>
      </c>
      <c r="S5">
        <v>0.5</v>
      </c>
    </row>
    <row r="6" spans="1:19" x14ac:dyDescent="0.3">
      <c r="A6">
        <v>240</v>
      </c>
      <c r="B6">
        <v>-0.6</v>
      </c>
      <c r="C6">
        <v>-1.353</v>
      </c>
      <c r="D6">
        <v>-2.6059999999999999</v>
      </c>
      <c r="E6">
        <v>-2.968</v>
      </c>
      <c r="F6">
        <v>-3.24</v>
      </c>
      <c r="G6">
        <v>1.6</v>
      </c>
      <c r="H6">
        <v>-0.01</v>
      </c>
      <c r="I6">
        <v>3.782</v>
      </c>
      <c r="J6">
        <v>-0.65200000000000002</v>
      </c>
      <c r="K6">
        <v>-1.722</v>
      </c>
      <c r="L6">
        <v>-2.7679999999999998</v>
      </c>
      <c r="M6">
        <v>-3.202</v>
      </c>
      <c r="N6">
        <v>-3.4169999999999998</v>
      </c>
      <c r="O6">
        <v>0.98299999999999998</v>
      </c>
      <c r="P6">
        <v>0.92600000000000005</v>
      </c>
      <c r="Q6">
        <v>0.93899999999999995</v>
      </c>
      <c r="R6">
        <v>0.27800000000000002</v>
      </c>
      <c r="S6">
        <v>0.50700000000000001</v>
      </c>
    </row>
    <row r="7" spans="1:19" x14ac:dyDescent="0.3">
      <c r="A7">
        <v>300</v>
      </c>
      <c r="B7">
        <v>-0.6</v>
      </c>
      <c r="C7">
        <v>-1.353</v>
      </c>
      <c r="D7">
        <v>-2.6059999999999999</v>
      </c>
      <c r="E7">
        <v>-2.968</v>
      </c>
      <c r="F7">
        <v>-3.24</v>
      </c>
      <c r="G7">
        <v>1.6</v>
      </c>
      <c r="H7">
        <v>-0.01</v>
      </c>
      <c r="I7">
        <v>3.782</v>
      </c>
      <c r="J7">
        <v>-0.63900000000000001</v>
      </c>
      <c r="K7">
        <v>-1.7070000000000001</v>
      </c>
      <c r="L7">
        <v>-2.738</v>
      </c>
      <c r="M7">
        <v>-3.2429999999999999</v>
      </c>
      <c r="N7">
        <v>-3.4569999999999999</v>
      </c>
      <c r="O7">
        <v>0.95199999999999996</v>
      </c>
      <c r="P7">
        <v>0.86</v>
      </c>
      <c r="Q7">
        <v>0.81100000000000005</v>
      </c>
      <c r="R7">
        <v>0.42399999999999999</v>
      </c>
      <c r="S7">
        <v>0.52600000000000002</v>
      </c>
    </row>
    <row r="8" spans="1:19" x14ac:dyDescent="0.3">
      <c r="A8">
        <v>360</v>
      </c>
      <c r="B8">
        <v>-0.6</v>
      </c>
      <c r="C8">
        <v>-1.353</v>
      </c>
      <c r="D8">
        <v>-2.6059999999999999</v>
      </c>
      <c r="E8">
        <v>-2.968</v>
      </c>
      <c r="F8">
        <v>-3.24</v>
      </c>
      <c r="G8">
        <v>1.6</v>
      </c>
      <c r="H8">
        <v>-0.01</v>
      </c>
      <c r="I8">
        <v>3.782</v>
      </c>
      <c r="J8">
        <v>-0.63800000000000001</v>
      </c>
      <c r="K8">
        <v>-1.706</v>
      </c>
      <c r="L8">
        <v>-2.7269999999999999</v>
      </c>
      <c r="M8">
        <v>-3.2890000000000001</v>
      </c>
      <c r="N8">
        <v>-3.4860000000000002</v>
      </c>
      <c r="O8">
        <v>0.94399999999999995</v>
      </c>
      <c r="P8">
        <v>0.879</v>
      </c>
      <c r="Q8">
        <v>0.83699999999999997</v>
      </c>
      <c r="R8">
        <v>0.56100000000000005</v>
      </c>
      <c r="S8">
        <v>0.54</v>
      </c>
    </row>
    <row r="9" spans="1:19" x14ac:dyDescent="0.3">
      <c r="A9">
        <v>420</v>
      </c>
      <c r="B9">
        <v>-0.6</v>
      </c>
      <c r="C9">
        <v>-1.353</v>
      </c>
      <c r="D9">
        <v>-2.6059999999999999</v>
      </c>
      <c r="E9">
        <v>-2.968</v>
      </c>
      <c r="F9">
        <v>-3.24</v>
      </c>
      <c r="G9">
        <v>1.6</v>
      </c>
      <c r="H9">
        <v>-0.01</v>
      </c>
      <c r="I9">
        <v>3.782</v>
      </c>
      <c r="J9">
        <v>-0.64200000000000002</v>
      </c>
      <c r="K9">
        <v>-1.7070000000000001</v>
      </c>
      <c r="L9">
        <v>-2.7309999999999999</v>
      </c>
      <c r="M9">
        <v>-3.3130000000000002</v>
      </c>
      <c r="N9">
        <v>-3.516</v>
      </c>
      <c r="O9">
        <v>0.94499999999999995</v>
      </c>
      <c r="P9">
        <v>0.90800000000000003</v>
      </c>
      <c r="Q9">
        <v>0.88200000000000001</v>
      </c>
      <c r="R9">
        <v>0.60299999999999998</v>
      </c>
      <c r="S9">
        <v>0.55500000000000005</v>
      </c>
    </row>
    <row r="10" spans="1:19" x14ac:dyDescent="0.3">
      <c r="A10">
        <v>480</v>
      </c>
      <c r="B10">
        <v>-0.6</v>
      </c>
      <c r="C10">
        <v>-1.353</v>
      </c>
      <c r="D10">
        <v>-2.6059999999999999</v>
      </c>
      <c r="E10">
        <v>-2.968</v>
      </c>
      <c r="F10">
        <v>-3.24</v>
      </c>
      <c r="G10">
        <v>1.6</v>
      </c>
      <c r="H10">
        <v>-0.01</v>
      </c>
      <c r="I10">
        <v>3.782</v>
      </c>
      <c r="J10">
        <v>-0.63900000000000001</v>
      </c>
      <c r="K10">
        <v>-1.702</v>
      </c>
      <c r="L10">
        <v>-2.7349999999999999</v>
      </c>
      <c r="M10">
        <v>-3.3330000000000002</v>
      </c>
      <c r="N10">
        <v>-3.5459999999999998</v>
      </c>
      <c r="O10">
        <v>0.93200000000000005</v>
      </c>
      <c r="P10">
        <v>0.90300000000000002</v>
      </c>
      <c r="Q10">
        <v>0.91200000000000003</v>
      </c>
      <c r="R10">
        <v>0.61</v>
      </c>
      <c r="S10">
        <v>0.57099999999999995</v>
      </c>
    </row>
    <row r="11" spans="1:19" x14ac:dyDescent="0.3">
      <c r="A11">
        <v>540</v>
      </c>
      <c r="B11">
        <v>-0.6</v>
      </c>
      <c r="C11">
        <v>-1.353</v>
      </c>
      <c r="D11">
        <v>-2.6059999999999999</v>
      </c>
      <c r="E11">
        <v>-2.968</v>
      </c>
      <c r="F11">
        <v>-3.24</v>
      </c>
      <c r="G11">
        <v>1.6</v>
      </c>
      <c r="H11">
        <v>-0.01</v>
      </c>
      <c r="I11">
        <v>3.782</v>
      </c>
      <c r="J11">
        <v>-0.64</v>
      </c>
      <c r="K11">
        <v>-1.694</v>
      </c>
      <c r="L11">
        <v>-2.73</v>
      </c>
      <c r="M11">
        <v>-3.351</v>
      </c>
      <c r="N11">
        <v>-3.58</v>
      </c>
      <c r="O11">
        <v>0.92800000000000005</v>
      </c>
      <c r="P11">
        <v>0.90500000000000003</v>
      </c>
      <c r="Q11">
        <v>0.89200000000000002</v>
      </c>
      <c r="R11">
        <v>0.61399999999999999</v>
      </c>
      <c r="S11">
        <v>0.58899999999999997</v>
      </c>
    </row>
    <row r="12" spans="1:19" x14ac:dyDescent="0.3">
      <c r="A12">
        <v>600</v>
      </c>
      <c r="B12">
        <v>-0.6</v>
      </c>
      <c r="C12">
        <v>-1.353</v>
      </c>
      <c r="D12">
        <v>-2.6059999999999999</v>
      </c>
      <c r="E12">
        <v>-2.968</v>
      </c>
      <c r="F12">
        <v>-3.24</v>
      </c>
      <c r="G12">
        <v>1.6</v>
      </c>
      <c r="H12">
        <v>-0.01</v>
      </c>
      <c r="I12">
        <v>3.782</v>
      </c>
      <c r="J12">
        <v>-0.64200000000000002</v>
      </c>
      <c r="K12">
        <v>-1.69</v>
      </c>
      <c r="L12">
        <v>-2.7229999999999999</v>
      </c>
      <c r="M12">
        <v>-3.3690000000000002</v>
      </c>
      <c r="N12">
        <v>-3.6150000000000002</v>
      </c>
      <c r="O12">
        <v>0.92500000000000004</v>
      </c>
      <c r="P12">
        <v>0.91</v>
      </c>
      <c r="Q12">
        <v>0.873</v>
      </c>
      <c r="R12">
        <v>0.626</v>
      </c>
      <c r="S12">
        <v>0.60899999999999999</v>
      </c>
    </row>
    <row r="14" spans="1:19" x14ac:dyDescent="0.3">
      <c r="A14" t="s">
        <v>0</v>
      </c>
      <c r="B14" t="s">
        <v>2</v>
      </c>
    </row>
    <row r="15" spans="1:19" x14ac:dyDescent="0.3">
      <c r="A15">
        <v>0</v>
      </c>
      <c r="B15">
        <v>-0.60599999999999998</v>
      </c>
      <c r="C15">
        <v>-1.3540000000000001</v>
      </c>
      <c r="D15">
        <v>-2.6059999999999999</v>
      </c>
      <c r="E15">
        <v>-2.96</v>
      </c>
      <c r="F15">
        <v>-3.23</v>
      </c>
      <c r="G15">
        <v>1.6</v>
      </c>
      <c r="H15">
        <v>-0.01</v>
      </c>
      <c r="I15">
        <v>3.782</v>
      </c>
      <c r="J15">
        <v>-0.61</v>
      </c>
      <c r="K15">
        <v>-1.61</v>
      </c>
      <c r="L15">
        <v>-2.6059999999999999</v>
      </c>
      <c r="M15">
        <v>-3.1859999999999999</v>
      </c>
      <c r="N15">
        <v>-3.23</v>
      </c>
      <c r="O15">
        <v>0.92600000000000005</v>
      </c>
      <c r="P15">
        <v>0.92600000000000005</v>
      </c>
      <c r="Q15">
        <v>0.91900000000000004</v>
      </c>
      <c r="R15">
        <v>0.46700000000000003</v>
      </c>
      <c r="S15">
        <v>0.17299999999999999</v>
      </c>
    </row>
    <row r="16" spans="1:19" x14ac:dyDescent="0.3">
      <c r="A16">
        <v>60</v>
      </c>
      <c r="B16">
        <v>-0.60599999999999998</v>
      </c>
      <c r="C16">
        <v>-1.3540000000000001</v>
      </c>
      <c r="D16">
        <v>-2.6059999999999999</v>
      </c>
      <c r="E16">
        <v>-2.96</v>
      </c>
      <c r="F16">
        <v>-3.23</v>
      </c>
      <c r="G16">
        <v>1.6</v>
      </c>
      <c r="H16">
        <v>-0.01</v>
      </c>
      <c r="I16">
        <v>3.782</v>
      </c>
      <c r="J16">
        <v>-0.74299999999999999</v>
      </c>
      <c r="K16">
        <v>-1.712</v>
      </c>
      <c r="L16">
        <v>-2.6659999999999999</v>
      </c>
      <c r="M16">
        <v>-3.1869999999999998</v>
      </c>
      <c r="N16">
        <v>-3.3570000000000002</v>
      </c>
      <c r="O16">
        <v>1.2190000000000001</v>
      </c>
      <c r="P16">
        <v>0.83</v>
      </c>
      <c r="Q16">
        <v>0.56399999999999995</v>
      </c>
      <c r="R16">
        <v>0.30099999999999999</v>
      </c>
      <c r="S16">
        <v>0.48199999999999998</v>
      </c>
    </row>
    <row r="17" spans="1:19" x14ac:dyDescent="0.3">
      <c r="A17">
        <v>120</v>
      </c>
      <c r="B17">
        <v>-0.60599999999999998</v>
      </c>
      <c r="C17">
        <v>-1.3540000000000001</v>
      </c>
      <c r="D17">
        <v>-2.6059999999999999</v>
      </c>
      <c r="E17">
        <v>-2.96</v>
      </c>
      <c r="F17">
        <v>-3.23</v>
      </c>
      <c r="G17">
        <v>1.6</v>
      </c>
      <c r="H17">
        <v>-0.01</v>
      </c>
      <c r="I17">
        <v>3.782</v>
      </c>
      <c r="J17">
        <v>-0.65900000000000003</v>
      </c>
      <c r="K17">
        <v>-1.7350000000000001</v>
      </c>
      <c r="L17">
        <v>-2.7770000000000001</v>
      </c>
      <c r="M17">
        <v>-3.2480000000000002</v>
      </c>
      <c r="N17">
        <v>-3.3730000000000002</v>
      </c>
      <c r="O17">
        <v>1.01</v>
      </c>
      <c r="P17">
        <v>0.98299999999999998</v>
      </c>
      <c r="Q17">
        <v>0.88600000000000001</v>
      </c>
      <c r="R17">
        <v>0.48399999999999999</v>
      </c>
      <c r="S17">
        <v>0.48799999999999999</v>
      </c>
    </row>
    <row r="18" spans="1:19" x14ac:dyDescent="0.3">
      <c r="A18">
        <v>180</v>
      </c>
      <c r="B18">
        <v>-0.60599999999999998</v>
      </c>
      <c r="C18">
        <v>-1.3540000000000001</v>
      </c>
      <c r="D18">
        <v>-2.6059999999999999</v>
      </c>
      <c r="E18">
        <v>-2.96</v>
      </c>
      <c r="F18">
        <v>-3.23</v>
      </c>
      <c r="G18">
        <v>1.6</v>
      </c>
      <c r="H18">
        <v>-0.01</v>
      </c>
      <c r="I18">
        <v>3.782</v>
      </c>
      <c r="J18">
        <v>-0.64100000000000001</v>
      </c>
      <c r="K18">
        <v>-1.7030000000000001</v>
      </c>
      <c r="L18">
        <v>-2.71</v>
      </c>
      <c r="M18">
        <v>-3.18</v>
      </c>
      <c r="N18">
        <v>-3.39</v>
      </c>
      <c r="O18">
        <v>0.96799999999999997</v>
      </c>
      <c r="P18">
        <v>0.79600000000000004</v>
      </c>
      <c r="Q18">
        <v>0.68</v>
      </c>
      <c r="R18">
        <v>0.24</v>
      </c>
      <c r="S18">
        <v>0.496</v>
      </c>
    </row>
    <row r="19" spans="1:19" x14ac:dyDescent="0.3">
      <c r="A19">
        <v>240</v>
      </c>
      <c r="B19">
        <v>-0.60599999999999998</v>
      </c>
      <c r="C19">
        <v>-1.3540000000000001</v>
      </c>
      <c r="D19">
        <v>-2.6059999999999999</v>
      </c>
      <c r="E19">
        <v>-2.96</v>
      </c>
      <c r="F19">
        <v>-3.23</v>
      </c>
      <c r="G19">
        <v>1.6</v>
      </c>
      <c r="H19">
        <v>-0.01</v>
      </c>
      <c r="I19">
        <v>3.782</v>
      </c>
      <c r="J19">
        <v>-0.65300000000000002</v>
      </c>
      <c r="K19">
        <v>-1.744</v>
      </c>
      <c r="L19">
        <v>-2.7650000000000001</v>
      </c>
      <c r="M19">
        <v>-3.1949999999999998</v>
      </c>
      <c r="N19">
        <v>-3.407</v>
      </c>
      <c r="O19">
        <v>0.98399999999999999</v>
      </c>
      <c r="P19">
        <v>0.91300000000000003</v>
      </c>
      <c r="Q19">
        <v>0.94399999999999995</v>
      </c>
      <c r="R19">
        <v>0.26800000000000002</v>
      </c>
      <c r="S19">
        <v>0.503</v>
      </c>
    </row>
    <row r="20" spans="1:19" x14ac:dyDescent="0.3">
      <c r="A20">
        <v>300</v>
      </c>
      <c r="B20">
        <v>-0.60599999999999998</v>
      </c>
      <c r="C20">
        <v>-1.3540000000000001</v>
      </c>
      <c r="D20">
        <v>-2.6059999999999999</v>
      </c>
      <c r="E20">
        <v>-2.96</v>
      </c>
      <c r="F20">
        <v>-3.23</v>
      </c>
      <c r="G20">
        <v>1.6</v>
      </c>
      <c r="H20">
        <v>-0.01</v>
      </c>
      <c r="I20">
        <v>3.782</v>
      </c>
      <c r="J20">
        <v>-0.63900000000000001</v>
      </c>
      <c r="K20">
        <v>-1.728</v>
      </c>
      <c r="L20">
        <v>-2.7349999999999999</v>
      </c>
      <c r="M20">
        <v>-3.2360000000000002</v>
      </c>
      <c r="N20">
        <v>-3.4470000000000001</v>
      </c>
      <c r="O20">
        <v>0.95199999999999996</v>
      </c>
      <c r="P20">
        <v>0.84799999999999998</v>
      </c>
      <c r="Q20">
        <v>0.81100000000000005</v>
      </c>
      <c r="R20">
        <v>0.42199999999999999</v>
      </c>
      <c r="S20">
        <v>0.52100000000000002</v>
      </c>
    </row>
    <row r="21" spans="1:19" x14ac:dyDescent="0.3">
      <c r="A21">
        <v>360</v>
      </c>
      <c r="B21">
        <v>-0.60599999999999998</v>
      </c>
      <c r="C21">
        <v>-1.3540000000000001</v>
      </c>
      <c r="D21">
        <v>-2.6059999999999999</v>
      </c>
      <c r="E21">
        <v>-2.96</v>
      </c>
      <c r="F21">
        <v>-3.23</v>
      </c>
      <c r="G21">
        <v>1.6</v>
      </c>
      <c r="H21">
        <v>-0.01</v>
      </c>
      <c r="I21">
        <v>3.782</v>
      </c>
      <c r="J21">
        <v>-0.63900000000000001</v>
      </c>
      <c r="K21">
        <v>-1.7250000000000001</v>
      </c>
      <c r="L21">
        <v>-2.7250000000000001</v>
      </c>
      <c r="M21">
        <v>-3.2789999999999999</v>
      </c>
      <c r="N21">
        <v>-3.4740000000000002</v>
      </c>
      <c r="O21">
        <v>0.94499999999999995</v>
      </c>
      <c r="P21">
        <v>0.873</v>
      </c>
      <c r="Q21">
        <v>0.83099999999999996</v>
      </c>
      <c r="R21">
        <v>0.55600000000000005</v>
      </c>
      <c r="S21">
        <v>0.53400000000000003</v>
      </c>
    </row>
    <row r="22" spans="1:19" x14ac:dyDescent="0.3">
      <c r="A22">
        <v>420</v>
      </c>
      <c r="B22">
        <v>-0.60599999999999998</v>
      </c>
      <c r="C22">
        <v>-1.3540000000000001</v>
      </c>
      <c r="D22">
        <v>-2.6059999999999999</v>
      </c>
      <c r="E22">
        <v>-2.96</v>
      </c>
      <c r="F22">
        <v>-3.23</v>
      </c>
      <c r="G22">
        <v>1.6</v>
      </c>
      <c r="H22">
        <v>-0.01</v>
      </c>
      <c r="I22">
        <v>3.782</v>
      </c>
      <c r="J22">
        <v>-0.64400000000000002</v>
      </c>
      <c r="K22">
        <v>-1.726</v>
      </c>
      <c r="L22">
        <v>-2.7320000000000002</v>
      </c>
      <c r="M22">
        <v>-3.3050000000000002</v>
      </c>
      <c r="N22">
        <v>-3.504</v>
      </c>
      <c r="O22">
        <v>0.94799999999999995</v>
      </c>
      <c r="P22">
        <v>0.90800000000000003</v>
      </c>
      <c r="Q22">
        <v>0.877</v>
      </c>
      <c r="R22">
        <v>0.6</v>
      </c>
      <c r="S22">
        <v>0.54900000000000004</v>
      </c>
    </row>
    <row r="23" spans="1:19" x14ac:dyDescent="0.3">
      <c r="A23">
        <v>480</v>
      </c>
      <c r="B23">
        <v>-0.60599999999999998</v>
      </c>
      <c r="C23">
        <v>-1.3540000000000001</v>
      </c>
      <c r="D23">
        <v>-2.6059999999999999</v>
      </c>
      <c r="E23">
        <v>-2.96</v>
      </c>
      <c r="F23">
        <v>-3.23</v>
      </c>
      <c r="G23">
        <v>1.6</v>
      </c>
      <c r="H23">
        <v>-0.01</v>
      </c>
      <c r="I23">
        <v>3.782</v>
      </c>
      <c r="J23">
        <v>-0.63900000000000001</v>
      </c>
      <c r="K23">
        <v>-1.718</v>
      </c>
      <c r="L23">
        <v>-2.738</v>
      </c>
      <c r="M23">
        <v>-3.3239999999999998</v>
      </c>
      <c r="N23">
        <v>-3.5350000000000001</v>
      </c>
      <c r="O23">
        <v>0.93400000000000005</v>
      </c>
      <c r="P23">
        <v>0.90300000000000002</v>
      </c>
      <c r="Q23">
        <v>0.90400000000000003</v>
      </c>
      <c r="R23">
        <v>0.60599999999999998</v>
      </c>
      <c r="S23">
        <v>0.56499999999999995</v>
      </c>
    </row>
    <row r="24" spans="1:19" x14ac:dyDescent="0.3">
      <c r="A24">
        <v>540</v>
      </c>
      <c r="B24">
        <v>-0.60599999999999998</v>
      </c>
      <c r="C24">
        <v>-1.3540000000000001</v>
      </c>
      <c r="D24">
        <v>-2.6059999999999999</v>
      </c>
      <c r="E24">
        <v>-2.96</v>
      </c>
      <c r="F24">
        <v>-3.23</v>
      </c>
      <c r="G24">
        <v>1.6</v>
      </c>
      <c r="H24">
        <v>-0.01</v>
      </c>
      <c r="I24">
        <v>3.782</v>
      </c>
      <c r="J24">
        <v>-0.64</v>
      </c>
      <c r="K24">
        <v>-1.71</v>
      </c>
      <c r="L24">
        <v>-2.7349999999999999</v>
      </c>
      <c r="M24">
        <v>-3.343</v>
      </c>
      <c r="N24">
        <v>-3.5670000000000002</v>
      </c>
      <c r="O24">
        <v>0.92900000000000005</v>
      </c>
      <c r="P24">
        <v>0.90700000000000003</v>
      </c>
      <c r="Q24">
        <v>0.88400000000000001</v>
      </c>
      <c r="R24">
        <v>0.61599999999999999</v>
      </c>
      <c r="S24">
        <v>0.58199999999999996</v>
      </c>
    </row>
    <row r="25" spans="1:19" x14ac:dyDescent="0.3">
      <c r="A25">
        <v>600</v>
      </c>
      <c r="B25">
        <v>-0.60599999999999998</v>
      </c>
      <c r="C25">
        <v>-1.3540000000000001</v>
      </c>
      <c r="D25">
        <v>-2.6059999999999999</v>
      </c>
      <c r="E25">
        <v>-2.96</v>
      </c>
      <c r="F25">
        <v>-3.23</v>
      </c>
      <c r="G25">
        <v>1.6</v>
      </c>
      <c r="H25">
        <v>-0.01</v>
      </c>
      <c r="I25">
        <v>3.782</v>
      </c>
      <c r="J25">
        <v>-0.64200000000000002</v>
      </c>
      <c r="K25">
        <v>-1.704</v>
      </c>
      <c r="L25">
        <v>-2.7290000000000001</v>
      </c>
      <c r="M25">
        <v>-3.3610000000000002</v>
      </c>
      <c r="N25">
        <v>-3.6</v>
      </c>
      <c r="O25">
        <v>0.92500000000000004</v>
      </c>
      <c r="P25">
        <v>0.91300000000000003</v>
      </c>
      <c r="Q25">
        <v>0.86099999999999999</v>
      </c>
      <c r="R25">
        <v>0.624</v>
      </c>
      <c r="S25">
        <v>0.60099999999999998</v>
      </c>
    </row>
    <row r="27" spans="1:19" x14ac:dyDescent="0.3">
      <c r="A27" t="s">
        <v>0</v>
      </c>
      <c r="B27" t="s">
        <v>3</v>
      </c>
    </row>
    <row r="28" spans="1:19" x14ac:dyDescent="0.3">
      <c r="A28">
        <v>0</v>
      </c>
      <c r="B28">
        <v>-0.61</v>
      </c>
      <c r="C28">
        <v>-1.383</v>
      </c>
      <c r="D28">
        <v>-2.605</v>
      </c>
      <c r="E28">
        <v>-2.952</v>
      </c>
      <c r="F28">
        <v>-3.22</v>
      </c>
      <c r="G28">
        <v>1.6</v>
      </c>
      <c r="H28">
        <v>-0.01</v>
      </c>
      <c r="I28">
        <v>3.782</v>
      </c>
      <c r="J28">
        <v>-0.61</v>
      </c>
      <c r="K28">
        <v>-1.61</v>
      </c>
      <c r="L28">
        <v>-2.605</v>
      </c>
      <c r="M28">
        <v>-3.1779999999999999</v>
      </c>
      <c r="N28">
        <v>-3.22</v>
      </c>
      <c r="O28">
        <v>0.92600000000000005</v>
      </c>
      <c r="P28">
        <v>0.92600000000000005</v>
      </c>
      <c r="Q28">
        <v>0.91900000000000004</v>
      </c>
      <c r="R28">
        <v>0.46200000000000002</v>
      </c>
      <c r="S28">
        <v>0.17199999999999999</v>
      </c>
    </row>
    <row r="29" spans="1:19" x14ac:dyDescent="0.3">
      <c r="A29">
        <v>60</v>
      </c>
      <c r="B29">
        <v>-0.61</v>
      </c>
      <c r="C29">
        <v>-1.383</v>
      </c>
      <c r="D29">
        <v>-2.605</v>
      </c>
      <c r="E29">
        <v>-2.952</v>
      </c>
      <c r="F29">
        <v>-3.22</v>
      </c>
      <c r="G29">
        <v>1.6</v>
      </c>
      <c r="H29">
        <v>-0.01</v>
      </c>
      <c r="I29">
        <v>3.782</v>
      </c>
      <c r="J29">
        <v>-0.73099999999999998</v>
      </c>
      <c r="K29">
        <v>-1.7709999999999999</v>
      </c>
      <c r="L29">
        <v>-2.67</v>
      </c>
      <c r="M29">
        <v>-3.18</v>
      </c>
      <c r="N29">
        <v>-3.3460000000000001</v>
      </c>
      <c r="O29">
        <v>1.1859999999999999</v>
      </c>
      <c r="P29">
        <v>0.84299999999999997</v>
      </c>
      <c r="Q29">
        <v>0.53600000000000003</v>
      </c>
      <c r="R29">
        <v>0.28899999999999998</v>
      </c>
      <c r="S29">
        <v>0.47699999999999998</v>
      </c>
    </row>
    <row r="30" spans="1:19" x14ac:dyDescent="0.3">
      <c r="A30">
        <v>120</v>
      </c>
      <c r="B30">
        <v>-0.61</v>
      </c>
      <c r="C30">
        <v>-1.383</v>
      </c>
      <c r="D30">
        <v>-2.605</v>
      </c>
      <c r="E30">
        <v>-2.952</v>
      </c>
      <c r="F30">
        <v>-3.22</v>
      </c>
      <c r="G30">
        <v>1.6</v>
      </c>
      <c r="H30">
        <v>-0.01</v>
      </c>
      <c r="I30">
        <v>3.782</v>
      </c>
      <c r="J30">
        <v>-0.65700000000000003</v>
      </c>
      <c r="K30">
        <v>-1.7749999999999999</v>
      </c>
      <c r="L30">
        <v>-2.7730000000000001</v>
      </c>
      <c r="M30">
        <v>-3.2389999999999999</v>
      </c>
      <c r="N30">
        <v>-3.363</v>
      </c>
      <c r="O30">
        <v>1.0069999999999999</v>
      </c>
      <c r="P30">
        <v>0.98699999999999999</v>
      </c>
      <c r="Q30">
        <v>0.89300000000000002</v>
      </c>
      <c r="R30">
        <v>0.48699999999999999</v>
      </c>
      <c r="S30">
        <v>0.48399999999999999</v>
      </c>
    </row>
    <row r="31" spans="1:19" x14ac:dyDescent="0.3">
      <c r="A31">
        <v>180</v>
      </c>
      <c r="B31">
        <v>-0.61</v>
      </c>
      <c r="C31">
        <v>-1.383</v>
      </c>
      <c r="D31">
        <v>-2.605</v>
      </c>
      <c r="E31">
        <v>-2.952</v>
      </c>
      <c r="F31">
        <v>-3.22</v>
      </c>
      <c r="G31">
        <v>1.6</v>
      </c>
      <c r="H31">
        <v>-0.01</v>
      </c>
      <c r="I31">
        <v>3.782</v>
      </c>
      <c r="J31">
        <v>-0.64400000000000002</v>
      </c>
      <c r="K31">
        <v>-1.7330000000000001</v>
      </c>
      <c r="L31">
        <v>-2.7040000000000002</v>
      </c>
      <c r="M31">
        <v>-3.1720000000000002</v>
      </c>
      <c r="N31">
        <v>-3.3769999999999998</v>
      </c>
      <c r="O31">
        <v>0.97399999999999998</v>
      </c>
      <c r="P31">
        <v>0.79</v>
      </c>
      <c r="Q31">
        <v>0.69399999999999995</v>
      </c>
      <c r="R31">
        <v>0.23300000000000001</v>
      </c>
      <c r="S31">
        <v>0.49</v>
      </c>
    </row>
    <row r="32" spans="1:19" x14ac:dyDescent="0.3">
      <c r="A32">
        <v>240</v>
      </c>
      <c r="B32">
        <v>-0.61</v>
      </c>
      <c r="C32">
        <v>-1.383</v>
      </c>
      <c r="D32">
        <v>-2.605</v>
      </c>
      <c r="E32">
        <v>-2.952</v>
      </c>
      <c r="F32">
        <v>-3.22</v>
      </c>
      <c r="G32">
        <v>1.6</v>
      </c>
      <c r="H32">
        <v>-0.01</v>
      </c>
      <c r="I32">
        <v>3.782</v>
      </c>
      <c r="J32">
        <v>-0.65300000000000002</v>
      </c>
      <c r="K32">
        <v>-1.7729999999999999</v>
      </c>
      <c r="L32">
        <v>-2.7610000000000001</v>
      </c>
      <c r="M32">
        <v>-3.1840000000000002</v>
      </c>
      <c r="N32">
        <v>-3.395</v>
      </c>
      <c r="O32">
        <v>0.98399999999999999</v>
      </c>
      <c r="P32">
        <v>0.92200000000000004</v>
      </c>
      <c r="Q32">
        <v>0.93799999999999994</v>
      </c>
      <c r="R32">
        <v>0.26500000000000001</v>
      </c>
      <c r="S32">
        <v>0.498</v>
      </c>
    </row>
    <row r="33" spans="1:19" x14ac:dyDescent="0.3">
      <c r="A33">
        <v>300</v>
      </c>
      <c r="B33">
        <v>-0.61</v>
      </c>
      <c r="C33">
        <v>-1.383</v>
      </c>
      <c r="D33">
        <v>-2.605</v>
      </c>
      <c r="E33">
        <v>-2.952</v>
      </c>
      <c r="F33">
        <v>-3.22</v>
      </c>
      <c r="G33">
        <v>1.6</v>
      </c>
      <c r="H33">
        <v>-0.01</v>
      </c>
      <c r="I33">
        <v>3.782</v>
      </c>
      <c r="J33">
        <v>-0.63900000000000001</v>
      </c>
      <c r="K33">
        <v>-1.75</v>
      </c>
      <c r="L33">
        <v>-2.7360000000000002</v>
      </c>
      <c r="M33">
        <v>-3.2280000000000002</v>
      </c>
      <c r="N33">
        <v>-3.4340000000000002</v>
      </c>
      <c r="O33">
        <v>0.95099999999999996</v>
      </c>
      <c r="P33">
        <v>0.85199999999999998</v>
      </c>
      <c r="Q33">
        <v>0.79800000000000004</v>
      </c>
      <c r="R33">
        <v>0.41499999999999998</v>
      </c>
      <c r="S33">
        <v>0.51500000000000001</v>
      </c>
    </row>
    <row r="34" spans="1:19" x14ac:dyDescent="0.3">
      <c r="A34">
        <v>360</v>
      </c>
      <c r="B34">
        <v>-0.61</v>
      </c>
      <c r="C34">
        <v>-1.383</v>
      </c>
      <c r="D34">
        <v>-2.605</v>
      </c>
      <c r="E34">
        <v>-2.952</v>
      </c>
      <c r="F34">
        <v>-3.22</v>
      </c>
      <c r="G34">
        <v>1.6</v>
      </c>
      <c r="H34">
        <v>-0.01</v>
      </c>
      <c r="I34">
        <v>3.782</v>
      </c>
      <c r="J34">
        <v>-0.63900000000000001</v>
      </c>
      <c r="K34">
        <v>-1.746</v>
      </c>
      <c r="L34">
        <v>-2.7290000000000001</v>
      </c>
      <c r="M34">
        <v>-3.2709999999999999</v>
      </c>
      <c r="N34">
        <v>-3.4609999999999999</v>
      </c>
      <c r="O34">
        <v>0.94399999999999995</v>
      </c>
      <c r="P34">
        <v>0.879</v>
      </c>
      <c r="Q34">
        <v>0.81</v>
      </c>
      <c r="R34">
        <v>0.54800000000000004</v>
      </c>
      <c r="S34">
        <v>0.52800000000000002</v>
      </c>
    </row>
    <row r="35" spans="1:19" x14ac:dyDescent="0.3">
      <c r="A35">
        <v>420</v>
      </c>
      <c r="B35">
        <v>-0.61</v>
      </c>
      <c r="C35">
        <v>-1.383</v>
      </c>
      <c r="D35">
        <v>-2.605</v>
      </c>
      <c r="E35">
        <v>-2.952</v>
      </c>
      <c r="F35">
        <v>-3.22</v>
      </c>
      <c r="G35">
        <v>1.6</v>
      </c>
      <c r="H35">
        <v>-0.01</v>
      </c>
      <c r="I35">
        <v>3.782</v>
      </c>
      <c r="J35">
        <v>-0.64300000000000002</v>
      </c>
      <c r="K35">
        <v>-1.744</v>
      </c>
      <c r="L35">
        <v>-2.74</v>
      </c>
      <c r="M35">
        <v>-3.2970000000000002</v>
      </c>
      <c r="N35">
        <v>-3.4910000000000001</v>
      </c>
      <c r="O35">
        <v>0.94699999999999995</v>
      </c>
      <c r="P35">
        <v>0.91600000000000004</v>
      </c>
      <c r="Q35">
        <v>0.86099999999999999</v>
      </c>
      <c r="R35">
        <v>0.59599999999999997</v>
      </c>
      <c r="S35">
        <v>0.54200000000000004</v>
      </c>
    </row>
    <row r="36" spans="1:19" x14ac:dyDescent="0.3">
      <c r="A36">
        <v>480</v>
      </c>
      <c r="B36">
        <v>-0.61</v>
      </c>
      <c r="C36">
        <v>-1.383</v>
      </c>
      <c r="D36">
        <v>-2.605</v>
      </c>
      <c r="E36">
        <v>-2.952</v>
      </c>
      <c r="F36">
        <v>-3.22</v>
      </c>
      <c r="G36">
        <v>1.6</v>
      </c>
      <c r="H36">
        <v>-0.01</v>
      </c>
      <c r="I36">
        <v>3.782</v>
      </c>
      <c r="J36">
        <v>-0.64</v>
      </c>
      <c r="K36">
        <v>-1.734</v>
      </c>
      <c r="L36">
        <v>-2.7490000000000001</v>
      </c>
      <c r="M36">
        <v>-3.3149999999999999</v>
      </c>
      <c r="N36">
        <v>-3.52</v>
      </c>
      <c r="O36">
        <v>0.93400000000000005</v>
      </c>
      <c r="P36">
        <v>0.91100000000000003</v>
      </c>
      <c r="Q36">
        <v>0.88800000000000001</v>
      </c>
      <c r="R36">
        <v>0.60499999999999998</v>
      </c>
      <c r="S36">
        <v>0.55700000000000005</v>
      </c>
    </row>
    <row r="37" spans="1:19" x14ac:dyDescent="0.3">
      <c r="A37">
        <v>540</v>
      </c>
      <c r="B37">
        <v>-0.61</v>
      </c>
      <c r="C37">
        <v>-1.383</v>
      </c>
      <c r="D37">
        <v>-2.605</v>
      </c>
      <c r="E37">
        <v>-2.952</v>
      </c>
      <c r="F37">
        <v>-3.22</v>
      </c>
      <c r="G37">
        <v>1.6</v>
      </c>
      <c r="H37">
        <v>-0.01</v>
      </c>
      <c r="I37">
        <v>3.782</v>
      </c>
      <c r="J37">
        <v>-0.64</v>
      </c>
      <c r="K37">
        <v>-1.724</v>
      </c>
      <c r="L37">
        <v>-2.7469999999999999</v>
      </c>
      <c r="M37">
        <v>-3.3340000000000001</v>
      </c>
      <c r="N37">
        <v>-3.552</v>
      </c>
      <c r="O37">
        <v>0.92900000000000005</v>
      </c>
      <c r="P37">
        <v>0.91400000000000003</v>
      </c>
      <c r="Q37">
        <v>0.86399999999999999</v>
      </c>
      <c r="R37">
        <v>0.61399999999999999</v>
      </c>
      <c r="S37">
        <v>0.57399999999999995</v>
      </c>
    </row>
    <row r="38" spans="1:19" x14ac:dyDescent="0.3">
      <c r="A38">
        <v>600</v>
      </c>
      <c r="B38">
        <v>-0.61</v>
      </c>
      <c r="C38">
        <v>-1.383</v>
      </c>
      <c r="D38">
        <v>-2.605</v>
      </c>
      <c r="E38">
        <v>-2.952</v>
      </c>
      <c r="F38">
        <v>-3.22</v>
      </c>
      <c r="G38">
        <v>1.6</v>
      </c>
      <c r="H38">
        <v>-0.01</v>
      </c>
      <c r="I38">
        <v>3.782</v>
      </c>
      <c r="J38">
        <v>-0.64200000000000002</v>
      </c>
      <c r="K38">
        <v>-1.716</v>
      </c>
      <c r="L38">
        <v>-2.742</v>
      </c>
      <c r="M38">
        <v>-3.3519999999999999</v>
      </c>
      <c r="N38">
        <v>-3.585</v>
      </c>
      <c r="O38">
        <v>0.92500000000000004</v>
      </c>
      <c r="P38">
        <v>0.92100000000000004</v>
      </c>
      <c r="Q38">
        <v>0.84199999999999997</v>
      </c>
      <c r="R38">
        <v>0.621</v>
      </c>
      <c r="S38">
        <v>0.59199999999999997</v>
      </c>
    </row>
    <row r="40" spans="1:19" x14ac:dyDescent="0.3">
      <c r="A40" t="s">
        <v>0</v>
      </c>
      <c r="B40" t="s">
        <v>4</v>
      </c>
    </row>
    <row r="41" spans="1:19" x14ac:dyDescent="0.3">
      <c r="A41">
        <v>0</v>
      </c>
      <c r="B41">
        <v>-0.59699999999999998</v>
      </c>
      <c r="C41">
        <v>-1.3580000000000001</v>
      </c>
      <c r="D41">
        <v>-2.605</v>
      </c>
      <c r="E41">
        <v>-2.9470000000000001</v>
      </c>
      <c r="F41">
        <v>-3.21</v>
      </c>
      <c r="G41">
        <v>1.6</v>
      </c>
      <c r="H41">
        <v>-0.01</v>
      </c>
      <c r="I41">
        <v>3.782</v>
      </c>
      <c r="J41">
        <v>-0.61</v>
      </c>
      <c r="K41">
        <v>-1.61</v>
      </c>
      <c r="L41">
        <v>-2.605</v>
      </c>
      <c r="M41">
        <v>-3.169</v>
      </c>
      <c r="N41">
        <v>-3.21</v>
      </c>
      <c r="O41">
        <v>0.92600000000000005</v>
      </c>
      <c r="P41">
        <v>0.92600000000000005</v>
      </c>
      <c r="Q41">
        <v>0.91800000000000004</v>
      </c>
      <c r="R41">
        <v>0.45600000000000002</v>
      </c>
      <c r="S41">
        <v>0.17</v>
      </c>
    </row>
    <row r="42" spans="1:19" x14ac:dyDescent="0.3">
      <c r="A42">
        <v>60</v>
      </c>
      <c r="B42">
        <v>-0.59699999999999998</v>
      </c>
      <c r="C42">
        <v>-1.3580000000000001</v>
      </c>
      <c r="D42">
        <v>-2.605</v>
      </c>
      <c r="E42">
        <v>-2.9470000000000001</v>
      </c>
      <c r="F42">
        <v>-3.21</v>
      </c>
      <c r="G42">
        <v>1.6</v>
      </c>
      <c r="H42">
        <v>-0.01</v>
      </c>
      <c r="I42">
        <v>3.782</v>
      </c>
      <c r="J42">
        <v>-0.749</v>
      </c>
      <c r="K42">
        <v>-1.7250000000000001</v>
      </c>
      <c r="L42">
        <v>-2.677</v>
      </c>
      <c r="M42">
        <v>-3.1789999999999998</v>
      </c>
      <c r="N42">
        <v>-3.3319999999999999</v>
      </c>
      <c r="O42">
        <v>1.236</v>
      </c>
      <c r="P42">
        <v>0.85399999999999998</v>
      </c>
      <c r="Q42">
        <v>0.53300000000000003</v>
      </c>
      <c r="R42">
        <v>0.32300000000000001</v>
      </c>
      <c r="S42">
        <v>0.47199999999999998</v>
      </c>
    </row>
    <row r="43" spans="1:19" x14ac:dyDescent="0.3">
      <c r="A43">
        <v>120</v>
      </c>
      <c r="B43">
        <v>-0.59699999999999998</v>
      </c>
      <c r="C43">
        <v>-1.3580000000000001</v>
      </c>
      <c r="D43">
        <v>-2.605</v>
      </c>
      <c r="E43">
        <v>-2.9470000000000001</v>
      </c>
      <c r="F43">
        <v>-3.21</v>
      </c>
      <c r="G43">
        <v>1.6</v>
      </c>
      <c r="H43">
        <v>-0.01</v>
      </c>
      <c r="I43">
        <v>3.782</v>
      </c>
      <c r="J43">
        <v>-0.65</v>
      </c>
      <c r="K43">
        <v>-1.728</v>
      </c>
      <c r="L43">
        <v>-2.7759999999999998</v>
      </c>
      <c r="M43">
        <v>-3.24</v>
      </c>
      <c r="N43">
        <v>-3.3530000000000002</v>
      </c>
      <c r="O43">
        <v>0.99199999999999999</v>
      </c>
      <c r="P43">
        <v>0.93799999999999994</v>
      </c>
      <c r="Q43">
        <v>0.93500000000000005</v>
      </c>
      <c r="R43">
        <v>0.48399999999999999</v>
      </c>
      <c r="S43">
        <v>0.48</v>
      </c>
    </row>
    <row r="44" spans="1:19" x14ac:dyDescent="0.3">
      <c r="A44">
        <v>180</v>
      </c>
      <c r="B44">
        <v>-0.59699999999999998</v>
      </c>
      <c r="C44">
        <v>-1.3580000000000001</v>
      </c>
      <c r="D44">
        <v>-2.605</v>
      </c>
      <c r="E44">
        <v>-2.9470000000000001</v>
      </c>
      <c r="F44">
        <v>-3.21</v>
      </c>
      <c r="G44">
        <v>1.6</v>
      </c>
      <c r="H44">
        <v>-0.01</v>
      </c>
      <c r="I44">
        <v>3.782</v>
      </c>
      <c r="J44">
        <v>-0.64</v>
      </c>
      <c r="K44">
        <v>-1.69</v>
      </c>
      <c r="L44">
        <v>-2.694</v>
      </c>
      <c r="M44">
        <v>-3.1659999999999999</v>
      </c>
      <c r="N44">
        <v>-3.3759999999999999</v>
      </c>
      <c r="O44">
        <v>0.96599999999999997</v>
      </c>
      <c r="P44">
        <v>0.752</v>
      </c>
      <c r="Q44">
        <v>0.74299999999999999</v>
      </c>
      <c r="R44">
        <v>0.23100000000000001</v>
      </c>
      <c r="S44">
        <v>0.49</v>
      </c>
    </row>
    <row r="45" spans="1:19" x14ac:dyDescent="0.3">
      <c r="A45">
        <v>240</v>
      </c>
      <c r="B45">
        <v>-0.59699999999999998</v>
      </c>
      <c r="C45">
        <v>-1.3580000000000001</v>
      </c>
      <c r="D45">
        <v>-2.605</v>
      </c>
      <c r="E45">
        <v>-2.9470000000000001</v>
      </c>
      <c r="F45">
        <v>-3.21</v>
      </c>
      <c r="G45">
        <v>1.6</v>
      </c>
      <c r="H45">
        <v>-0.01</v>
      </c>
      <c r="I45">
        <v>3.782</v>
      </c>
      <c r="J45">
        <v>-0.65500000000000003</v>
      </c>
      <c r="K45">
        <v>-1.734</v>
      </c>
      <c r="L45">
        <v>-2.7410000000000001</v>
      </c>
      <c r="M45">
        <v>-3.177</v>
      </c>
      <c r="N45">
        <v>-3.39</v>
      </c>
      <c r="O45">
        <v>0.98899999999999999</v>
      </c>
      <c r="P45">
        <v>0.88200000000000001</v>
      </c>
      <c r="Q45">
        <v>0.97499999999999998</v>
      </c>
      <c r="R45">
        <v>0.26700000000000002</v>
      </c>
      <c r="S45">
        <v>0.496</v>
      </c>
    </row>
    <row r="46" spans="1:19" x14ac:dyDescent="0.3">
      <c r="A46">
        <v>300</v>
      </c>
      <c r="B46">
        <v>-0.59699999999999998</v>
      </c>
      <c r="C46">
        <v>-1.3580000000000001</v>
      </c>
      <c r="D46">
        <v>-2.605</v>
      </c>
      <c r="E46">
        <v>-2.9470000000000001</v>
      </c>
      <c r="F46">
        <v>-3.21</v>
      </c>
      <c r="G46">
        <v>1.6</v>
      </c>
      <c r="H46">
        <v>-0.01</v>
      </c>
      <c r="I46">
        <v>3.782</v>
      </c>
      <c r="J46">
        <v>-0.63800000000000001</v>
      </c>
      <c r="K46">
        <v>-1.718</v>
      </c>
      <c r="L46">
        <v>-2.7069999999999999</v>
      </c>
      <c r="M46">
        <v>-3.2229999999999999</v>
      </c>
      <c r="N46">
        <v>-3.427</v>
      </c>
      <c r="O46">
        <v>0.95</v>
      </c>
      <c r="P46">
        <v>0.82499999999999996</v>
      </c>
      <c r="Q46">
        <v>0.83</v>
      </c>
      <c r="R46">
        <v>0.40699999999999997</v>
      </c>
      <c r="S46">
        <v>0.51200000000000001</v>
      </c>
    </row>
    <row r="47" spans="1:19" x14ac:dyDescent="0.3">
      <c r="A47">
        <v>360</v>
      </c>
      <c r="B47">
        <v>-0.59699999999999998</v>
      </c>
      <c r="C47">
        <v>-1.3580000000000001</v>
      </c>
      <c r="D47">
        <v>-2.605</v>
      </c>
      <c r="E47">
        <v>-2.9470000000000001</v>
      </c>
      <c r="F47">
        <v>-3.21</v>
      </c>
      <c r="G47">
        <v>1.6</v>
      </c>
      <c r="H47">
        <v>-0.01</v>
      </c>
      <c r="I47">
        <v>3.782</v>
      </c>
      <c r="J47">
        <v>-0.63900000000000001</v>
      </c>
      <c r="K47">
        <v>-1.718</v>
      </c>
      <c r="L47">
        <v>-2.6970000000000001</v>
      </c>
      <c r="M47">
        <v>-3.2629999999999999</v>
      </c>
      <c r="N47">
        <v>-3.4550000000000001</v>
      </c>
      <c r="O47">
        <v>0.94499999999999995</v>
      </c>
      <c r="P47">
        <v>0.86699999999999999</v>
      </c>
      <c r="Q47">
        <v>0.84499999999999997</v>
      </c>
      <c r="R47">
        <v>0.53200000000000003</v>
      </c>
      <c r="S47">
        <v>0.52500000000000002</v>
      </c>
    </row>
    <row r="48" spans="1:19" x14ac:dyDescent="0.3">
      <c r="A48">
        <v>420</v>
      </c>
      <c r="B48">
        <v>-0.59699999999999998</v>
      </c>
      <c r="C48">
        <v>-1.3580000000000001</v>
      </c>
      <c r="D48">
        <v>-2.605</v>
      </c>
      <c r="E48">
        <v>-2.9470000000000001</v>
      </c>
      <c r="F48">
        <v>-3.21</v>
      </c>
      <c r="G48">
        <v>1.6</v>
      </c>
      <c r="H48">
        <v>-0.01</v>
      </c>
      <c r="I48">
        <v>3.782</v>
      </c>
      <c r="J48">
        <v>-0.64300000000000002</v>
      </c>
      <c r="K48">
        <v>-1.718</v>
      </c>
      <c r="L48">
        <v>-2.7069999999999999</v>
      </c>
      <c r="M48">
        <v>-3.29</v>
      </c>
      <c r="N48">
        <v>-3.4809999999999999</v>
      </c>
      <c r="O48">
        <v>0.94599999999999995</v>
      </c>
      <c r="P48">
        <v>0.89900000000000002</v>
      </c>
      <c r="Q48">
        <v>0.89400000000000002</v>
      </c>
      <c r="R48">
        <v>0.58799999999999997</v>
      </c>
      <c r="S48">
        <v>0.53800000000000003</v>
      </c>
    </row>
    <row r="49" spans="1:19" x14ac:dyDescent="0.3">
      <c r="A49">
        <v>480</v>
      </c>
      <c r="B49">
        <v>-0.59699999999999998</v>
      </c>
      <c r="C49">
        <v>-1.3580000000000001</v>
      </c>
      <c r="D49">
        <v>-2.605</v>
      </c>
      <c r="E49">
        <v>-2.9470000000000001</v>
      </c>
      <c r="F49">
        <v>-3.21</v>
      </c>
      <c r="G49">
        <v>1.6</v>
      </c>
      <c r="H49">
        <v>-0.01</v>
      </c>
      <c r="I49">
        <v>3.782</v>
      </c>
      <c r="J49">
        <v>-0.63900000000000001</v>
      </c>
      <c r="K49">
        <v>-1.7110000000000001</v>
      </c>
      <c r="L49">
        <v>-2.7120000000000002</v>
      </c>
      <c r="M49">
        <v>-3.3090000000000002</v>
      </c>
      <c r="N49">
        <v>-3.5110000000000001</v>
      </c>
      <c r="O49">
        <v>0.93300000000000005</v>
      </c>
      <c r="P49">
        <v>0.89300000000000002</v>
      </c>
      <c r="Q49">
        <v>0.90900000000000003</v>
      </c>
      <c r="R49">
        <v>0.60599999999999998</v>
      </c>
      <c r="S49">
        <v>0.55200000000000005</v>
      </c>
    </row>
    <row r="50" spans="1:19" x14ac:dyDescent="0.3">
      <c r="A50">
        <v>540</v>
      </c>
      <c r="B50">
        <v>-0.59699999999999998</v>
      </c>
      <c r="C50">
        <v>-1.3580000000000001</v>
      </c>
      <c r="D50">
        <v>-2.605</v>
      </c>
      <c r="E50">
        <v>-2.9470000000000001</v>
      </c>
      <c r="F50">
        <v>-3.21</v>
      </c>
      <c r="G50">
        <v>1.6</v>
      </c>
      <c r="H50">
        <v>-0.01</v>
      </c>
      <c r="I50">
        <v>3.782</v>
      </c>
      <c r="J50">
        <v>-0.64</v>
      </c>
      <c r="K50">
        <v>-1.7030000000000001</v>
      </c>
      <c r="L50">
        <v>-2.71</v>
      </c>
      <c r="M50">
        <v>-3.3260000000000001</v>
      </c>
      <c r="N50">
        <v>-3.5419999999999998</v>
      </c>
      <c r="O50">
        <v>0.92900000000000005</v>
      </c>
      <c r="P50">
        <v>0.9</v>
      </c>
      <c r="Q50">
        <v>0.88600000000000001</v>
      </c>
      <c r="R50">
        <v>0.621</v>
      </c>
      <c r="S50">
        <v>0.56899999999999995</v>
      </c>
    </row>
    <row r="51" spans="1:19" x14ac:dyDescent="0.3">
      <c r="A51">
        <v>600</v>
      </c>
      <c r="B51">
        <v>-0.59699999999999998</v>
      </c>
      <c r="C51">
        <v>-1.3580000000000001</v>
      </c>
      <c r="D51">
        <v>-2.605</v>
      </c>
      <c r="E51">
        <v>-2.9470000000000001</v>
      </c>
      <c r="F51">
        <v>-3.21</v>
      </c>
      <c r="G51">
        <v>1.6</v>
      </c>
      <c r="H51">
        <v>-0.01</v>
      </c>
      <c r="I51">
        <v>3.782</v>
      </c>
      <c r="J51">
        <v>-0.64200000000000002</v>
      </c>
      <c r="K51">
        <v>-1.698</v>
      </c>
      <c r="L51">
        <v>-2.706</v>
      </c>
      <c r="M51">
        <v>-3.3439999999999999</v>
      </c>
      <c r="N51">
        <v>-3.5760000000000001</v>
      </c>
      <c r="O51">
        <v>0.92500000000000004</v>
      </c>
      <c r="P51">
        <v>0.91</v>
      </c>
      <c r="Q51">
        <v>0.86399999999999999</v>
      </c>
      <c r="R51">
        <v>0.63300000000000001</v>
      </c>
      <c r="S51">
        <v>0.58699999999999997</v>
      </c>
    </row>
    <row r="53" spans="1:19" x14ac:dyDescent="0.3">
      <c r="A53" t="s">
        <v>0</v>
      </c>
      <c r="B53" t="s">
        <v>5</v>
      </c>
    </row>
    <row r="54" spans="1:19" x14ac:dyDescent="0.3">
      <c r="A54">
        <v>0</v>
      </c>
      <c r="B54">
        <v>-0.60299999999999998</v>
      </c>
      <c r="C54">
        <v>-1.357</v>
      </c>
      <c r="D54">
        <v>-2.605</v>
      </c>
      <c r="E54">
        <v>-2.9449999999999998</v>
      </c>
      <c r="F54">
        <v>-3.2</v>
      </c>
      <c r="G54">
        <v>1.6</v>
      </c>
      <c r="H54">
        <v>-0.01</v>
      </c>
      <c r="I54">
        <v>3.782</v>
      </c>
      <c r="J54">
        <v>-0.61</v>
      </c>
      <c r="K54">
        <v>-1.61</v>
      </c>
      <c r="L54">
        <v>-2.605</v>
      </c>
      <c r="M54">
        <v>-3.16</v>
      </c>
      <c r="N54">
        <v>-3.2</v>
      </c>
      <c r="O54">
        <v>0.92600000000000005</v>
      </c>
      <c r="P54">
        <v>0.92600000000000005</v>
      </c>
      <c r="Q54">
        <v>0.91800000000000004</v>
      </c>
      <c r="R54">
        <v>0.45100000000000001</v>
      </c>
      <c r="S54">
        <v>0.16900000000000001</v>
      </c>
    </row>
    <row r="55" spans="1:19" x14ac:dyDescent="0.3">
      <c r="A55">
        <v>60</v>
      </c>
      <c r="B55">
        <v>-0.60299999999999998</v>
      </c>
      <c r="C55">
        <v>-1.357</v>
      </c>
      <c r="D55">
        <v>-2.605</v>
      </c>
      <c r="E55">
        <v>-2.9449999999999998</v>
      </c>
      <c r="F55">
        <v>-3.2</v>
      </c>
      <c r="G55">
        <v>1.6</v>
      </c>
      <c r="H55">
        <v>-0.01</v>
      </c>
      <c r="I55">
        <v>3.782</v>
      </c>
      <c r="J55">
        <v>-0.74299999999999999</v>
      </c>
      <c r="K55">
        <v>-1.712</v>
      </c>
      <c r="L55">
        <v>-2.6680000000000001</v>
      </c>
      <c r="M55">
        <v>-3.169</v>
      </c>
      <c r="N55">
        <v>-3.3290000000000002</v>
      </c>
      <c r="O55">
        <v>1.2190000000000001</v>
      </c>
      <c r="P55">
        <v>0.81699999999999995</v>
      </c>
      <c r="Q55">
        <v>0.55200000000000005</v>
      </c>
      <c r="R55">
        <v>0.315</v>
      </c>
      <c r="S55">
        <v>0.47</v>
      </c>
    </row>
    <row r="56" spans="1:19" x14ac:dyDescent="0.3">
      <c r="A56">
        <v>120</v>
      </c>
      <c r="B56">
        <v>-0.60299999999999998</v>
      </c>
      <c r="C56">
        <v>-1.357</v>
      </c>
      <c r="D56">
        <v>-2.605</v>
      </c>
      <c r="E56">
        <v>-2.9449999999999998</v>
      </c>
      <c r="F56">
        <v>-3.2</v>
      </c>
      <c r="G56">
        <v>1.6</v>
      </c>
      <c r="H56">
        <v>-0.01</v>
      </c>
      <c r="I56">
        <v>3.782</v>
      </c>
      <c r="J56">
        <v>-0.65500000000000003</v>
      </c>
      <c r="K56">
        <v>-1.7330000000000001</v>
      </c>
      <c r="L56">
        <v>-2.78</v>
      </c>
      <c r="M56">
        <v>-3.2330000000000001</v>
      </c>
      <c r="N56">
        <v>-3.347</v>
      </c>
      <c r="O56">
        <v>1.0009999999999999</v>
      </c>
      <c r="P56">
        <v>0.98399999999999999</v>
      </c>
      <c r="Q56">
        <v>0.89900000000000002</v>
      </c>
      <c r="R56">
        <v>0.49299999999999999</v>
      </c>
      <c r="S56">
        <v>0.47699999999999998</v>
      </c>
    </row>
    <row r="57" spans="1:19" x14ac:dyDescent="0.3">
      <c r="A57">
        <v>180</v>
      </c>
      <c r="B57">
        <v>-0.60299999999999998</v>
      </c>
      <c r="C57">
        <v>-1.357</v>
      </c>
      <c r="D57">
        <v>-2.605</v>
      </c>
      <c r="E57">
        <v>-2.9449999999999998</v>
      </c>
      <c r="F57">
        <v>-3.2</v>
      </c>
      <c r="G57">
        <v>1.6</v>
      </c>
      <c r="H57">
        <v>-0.01</v>
      </c>
      <c r="I57">
        <v>3.782</v>
      </c>
      <c r="J57">
        <v>-0.64200000000000002</v>
      </c>
      <c r="K57">
        <v>-1.6990000000000001</v>
      </c>
      <c r="L57">
        <v>-2.7080000000000002</v>
      </c>
      <c r="M57">
        <v>-3.161</v>
      </c>
      <c r="N57">
        <v>-3.3679999999999999</v>
      </c>
      <c r="O57">
        <v>0.96899999999999997</v>
      </c>
      <c r="P57">
        <v>0.78300000000000003</v>
      </c>
      <c r="Q57">
        <v>0.68</v>
      </c>
      <c r="R57">
        <v>0.24</v>
      </c>
      <c r="S57">
        <v>0.48599999999999999</v>
      </c>
    </row>
    <row r="58" spans="1:19" x14ac:dyDescent="0.3">
      <c r="A58">
        <v>240</v>
      </c>
      <c r="B58">
        <v>-0.60299999999999998</v>
      </c>
      <c r="C58">
        <v>-1.357</v>
      </c>
      <c r="D58">
        <v>-2.605</v>
      </c>
      <c r="E58">
        <v>-2.9449999999999998</v>
      </c>
      <c r="F58">
        <v>-3.2</v>
      </c>
      <c r="G58">
        <v>1.6</v>
      </c>
      <c r="H58">
        <v>-0.01</v>
      </c>
      <c r="I58">
        <v>3.782</v>
      </c>
      <c r="J58">
        <v>-0.65200000000000002</v>
      </c>
      <c r="K58">
        <v>-1.7430000000000001</v>
      </c>
      <c r="L58">
        <v>-2.7629999999999999</v>
      </c>
      <c r="M58">
        <v>-3.1720000000000002</v>
      </c>
      <c r="N58">
        <v>-3.383</v>
      </c>
      <c r="O58">
        <v>0.98299999999999998</v>
      </c>
      <c r="P58">
        <v>0.91100000000000003</v>
      </c>
      <c r="Q58">
        <v>0.94299999999999995</v>
      </c>
      <c r="R58">
        <v>0.25600000000000001</v>
      </c>
      <c r="S58">
        <v>0.49299999999999999</v>
      </c>
    </row>
    <row r="59" spans="1:19" x14ac:dyDescent="0.3">
      <c r="A59">
        <v>300</v>
      </c>
      <c r="B59">
        <v>-0.60299999999999998</v>
      </c>
      <c r="C59">
        <v>-1.357</v>
      </c>
      <c r="D59">
        <v>-2.605</v>
      </c>
      <c r="E59">
        <v>-2.9449999999999998</v>
      </c>
      <c r="F59">
        <v>-3.2</v>
      </c>
      <c r="G59">
        <v>1.6</v>
      </c>
      <c r="H59">
        <v>-0.01</v>
      </c>
      <c r="I59">
        <v>3.782</v>
      </c>
      <c r="J59">
        <v>-0.63900000000000001</v>
      </c>
      <c r="K59">
        <v>-1.7250000000000001</v>
      </c>
      <c r="L59">
        <v>-2.7309999999999999</v>
      </c>
      <c r="M59">
        <v>-3.2149999999999999</v>
      </c>
      <c r="N59">
        <v>-3.4209999999999998</v>
      </c>
      <c r="O59">
        <v>0.95199999999999996</v>
      </c>
      <c r="P59">
        <v>0.84599999999999997</v>
      </c>
      <c r="Q59">
        <v>0.80600000000000005</v>
      </c>
      <c r="R59">
        <v>0.40600000000000003</v>
      </c>
      <c r="S59">
        <v>0.50900000000000001</v>
      </c>
    </row>
    <row r="60" spans="1:19" x14ac:dyDescent="0.3">
      <c r="A60">
        <v>360</v>
      </c>
      <c r="B60">
        <v>-0.60299999999999998</v>
      </c>
      <c r="C60">
        <v>-1.357</v>
      </c>
      <c r="D60">
        <v>-2.605</v>
      </c>
      <c r="E60">
        <v>-2.9449999999999998</v>
      </c>
      <c r="F60">
        <v>-3.2</v>
      </c>
      <c r="G60">
        <v>1.6</v>
      </c>
      <c r="H60">
        <v>-0.01</v>
      </c>
      <c r="I60">
        <v>3.782</v>
      </c>
      <c r="J60">
        <v>-0.63900000000000001</v>
      </c>
      <c r="K60">
        <v>-1.7230000000000001</v>
      </c>
      <c r="L60">
        <v>-2.7189999999999999</v>
      </c>
      <c r="M60">
        <v>-3.2549999999999999</v>
      </c>
      <c r="N60">
        <v>-3.4449999999999998</v>
      </c>
      <c r="O60">
        <v>0.94499999999999995</v>
      </c>
      <c r="P60">
        <v>0.872</v>
      </c>
      <c r="Q60">
        <v>0.82199999999999995</v>
      </c>
      <c r="R60">
        <v>0.53500000000000003</v>
      </c>
      <c r="S60">
        <v>0.52</v>
      </c>
    </row>
    <row r="61" spans="1:19" x14ac:dyDescent="0.3">
      <c r="A61">
        <v>420</v>
      </c>
      <c r="B61">
        <v>-0.60299999999999998</v>
      </c>
      <c r="C61">
        <v>-1.357</v>
      </c>
      <c r="D61">
        <v>-2.605</v>
      </c>
      <c r="E61">
        <v>-2.9449999999999998</v>
      </c>
      <c r="F61">
        <v>-3.2</v>
      </c>
      <c r="G61">
        <v>1.6</v>
      </c>
      <c r="H61">
        <v>-0.01</v>
      </c>
      <c r="I61">
        <v>3.782</v>
      </c>
      <c r="J61">
        <v>-0.64400000000000002</v>
      </c>
      <c r="K61">
        <v>-1.7250000000000001</v>
      </c>
      <c r="L61">
        <v>-2.7290000000000001</v>
      </c>
      <c r="M61">
        <v>-3.2839999999999998</v>
      </c>
      <c r="N61">
        <v>-3.4740000000000002</v>
      </c>
      <c r="O61">
        <v>0.94799999999999995</v>
      </c>
      <c r="P61">
        <v>0.90900000000000003</v>
      </c>
      <c r="Q61">
        <v>0.878</v>
      </c>
      <c r="R61">
        <v>0.58699999999999997</v>
      </c>
      <c r="S61">
        <v>0.53400000000000003</v>
      </c>
    </row>
    <row r="62" spans="1:19" x14ac:dyDescent="0.3">
      <c r="A62">
        <v>480</v>
      </c>
      <c r="B62">
        <v>-0.60299999999999998</v>
      </c>
      <c r="C62">
        <v>-1.357</v>
      </c>
      <c r="D62">
        <v>-2.605</v>
      </c>
      <c r="E62">
        <v>-2.9449999999999998</v>
      </c>
      <c r="F62">
        <v>-3.2</v>
      </c>
      <c r="G62">
        <v>1.6</v>
      </c>
      <c r="H62">
        <v>-0.01</v>
      </c>
      <c r="I62">
        <v>3.782</v>
      </c>
      <c r="J62">
        <v>-0.63900000000000001</v>
      </c>
      <c r="K62">
        <v>-1.716</v>
      </c>
      <c r="L62">
        <v>-2.7349999999999999</v>
      </c>
      <c r="M62">
        <v>-3.3039999999999998</v>
      </c>
      <c r="N62">
        <v>-3.504</v>
      </c>
      <c r="O62">
        <v>0.93300000000000005</v>
      </c>
      <c r="P62">
        <v>0.90200000000000002</v>
      </c>
      <c r="Q62">
        <v>0.90300000000000002</v>
      </c>
      <c r="R62">
        <v>0.59899999999999998</v>
      </c>
      <c r="S62">
        <v>0.54900000000000004</v>
      </c>
    </row>
    <row r="63" spans="1:19" x14ac:dyDescent="0.3">
      <c r="A63">
        <v>540</v>
      </c>
      <c r="B63">
        <v>-0.60299999999999998</v>
      </c>
      <c r="C63">
        <v>-1.357</v>
      </c>
      <c r="D63">
        <v>-2.605</v>
      </c>
      <c r="E63">
        <v>-2.9449999999999998</v>
      </c>
      <c r="F63">
        <v>-3.2</v>
      </c>
      <c r="G63">
        <v>1.6</v>
      </c>
      <c r="H63">
        <v>-0.01</v>
      </c>
      <c r="I63">
        <v>3.782</v>
      </c>
      <c r="J63">
        <v>-0.64</v>
      </c>
      <c r="K63">
        <v>-1.708</v>
      </c>
      <c r="L63">
        <v>-2.7320000000000002</v>
      </c>
      <c r="M63">
        <v>-3.3239999999999998</v>
      </c>
      <c r="N63">
        <v>-3.5329999999999999</v>
      </c>
      <c r="O63">
        <v>0.92900000000000005</v>
      </c>
      <c r="P63">
        <v>0.90600000000000003</v>
      </c>
      <c r="Q63">
        <v>0.88200000000000001</v>
      </c>
      <c r="R63">
        <v>0.61499999999999999</v>
      </c>
      <c r="S63">
        <v>0.56399999999999995</v>
      </c>
    </row>
    <row r="64" spans="1:19" x14ac:dyDescent="0.3">
      <c r="A64">
        <v>600</v>
      </c>
      <c r="B64">
        <v>-0.60299999999999998</v>
      </c>
      <c r="C64">
        <v>-1.357</v>
      </c>
      <c r="D64">
        <v>-2.605</v>
      </c>
      <c r="E64">
        <v>-2.9449999999999998</v>
      </c>
      <c r="F64">
        <v>-3.2</v>
      </c>
      <c r="G64">
        <v>1.6</v>
      </c>
      <c r="H64">
        <v>-0.01</v>
      </c>
      <c r="I64">
        <v>3.782</v>
      </c>
      <c r="J64">
        <v>-0.64200000000000002</v>
      </c>
      <c r="K64">
        <v>-1.702</v>
      </c>
      <c r="L64">
        <v>-2.7250000000000001</v>
      </c>
      <c r="M64">
        <v>-3.343</v>
      </c>
      <c r="N64">
        <v>-3.5649999999999999</v>
      </c>
      <c r="O64">
        <v>0.92500000000000004</v>
      </c>
      <c r="P64">
        <v>0.91300000000000003</v>
      </c>
      <c r="Q64">
        <v>0.85699999999999998</v>
      </c>
      <c r="R64">
        <v>0.622</v>
      </c>
      <c r="S64">
        <v>0.58099999999999996</v>
      </c>
    </row>
    <row r="66" spans="1:19" x14ac:dyDescent="0.3">
      <c r="A66" t="s">
        <v>0</v>
      </c>
      <c r="B66" t="s">
        <v>6</v>
      </c>
    </row>
    <row r="67" spans="1:19" x14ac:dyDescent="0.3">
      <c r="A67">
        <v>0</v>
      </c>
      <c r="B67">
        <v>-0.6</v>
      </c>
      <c r="C67">
        <v>-1.361</v>
      </c>
      <c r="D67">
        <v>-2.605</v>
      </c>
      <c r="E67">
        <v>-2.9380000000000002</v>
      </c>
      <c r="F67">
        <v>-3.19</v>
      </c>
      <c r="G67">
        <v>1.6</v>
      </c>
      <c r="H67">
        <v>-0.01</v>
      </c>
      <c r="I67">
        <v>3.782</v>
      </c>
      <c r="J67">
        <v>-0.61</v>
      </c>
      <c r="K67">
        <v>-1.61</v>
      </c>
      <c r="L67">
        <v>-2.605</v>
      </c>
      <c r="M67">
        <v>-3.1509999999999998</v>
      </c>
      <c r="N67">
        <v>-3.19</v>
      </c>
      <c r="O67">
        <v>0.92600000000000005</v>
      </c>
      <c r="P67">
        <v>0.92600000000000005</v>
      </c>
      <c r="Q67">
        <v>0.91700000000000004</v>
      </c>
      <c r="R67">
        <v>0.44600000000000001</v>
      </c>
      <c r="S67">
        <v>0.16800000000000001</v>
      </c>
    </row>
    <row r="68" spans="1:19" x14ac:dyDescent="0.3">
      <c r="A68">
        <v>60</v>
      </c>
      <c r="B68">
        <v>-0.6</v>
      </c>
      <c r="C68">
        <v>-1.361</v>
      </c>
      <c r="D68">
        <v>-2.605</v>
      </c>
      <c r="E68">
        <v>-2.9380000000000002</v>
      </c>
      <c r="F68">
        <v>-3.19</v>
      </c>
      <c r="G68">
        <v>1.6</v>
      </c>
      <c r="H68">
        <v>-0.01</v>
      </c>
      <c r="I68">
        <v>3.782</v>
      </c>
      <c r="J68">
        <v>-0.73299999999999998</v>
      </c>
      <c r="K68">
        <v>-1.762</v>
      </c>
      <c r="L68">
        <v>-2.6789999999999998</v>
      </c>
      <c r="M68">
        <v>-3.1619999999999999</v>
      </c>
      <c r="N68">
        <v>-3.3220000000000001</v>
      </c>
      <c r="O68">
        <v>1.1910000000000001</v>
      </c>
      <c r="P68">
        <v>0.83299999999999996</v>
      </c>
      <c r="Q68">
        <v>0.501</v>
      </c>
      <c r="R68">
        <v>0.307</v>
      </c>
      <c r="S68">
        <v>0.46700000000000003</v>
      </c>
    </row>
    <row r="69" spans="1:19" x14ac:dyDescent="0.3">
      <c r="A69">
        <v>120</v>
      </c>
      <c r="B69">
        <v>-0.6</v>
      </c>
      <c r="C69">
        <v>-1.361</v>
      </c>
      <c r="D69">
        <v>-2.605</v>
      </c>
      <c r="E69">
        <v>-2.9380000000000002</v>
      </c>
      <c r="F69">
        <v>-3.19</v>
      </c>
      <c r="G69">
        <v>1.6</v>
      </c>
      <c r="H69">
        <v>-0.01</v>
      </c>
      <c r="I69">
        <v>3.782</v>
      </c>
      <c r="J69">
        <v>-0.64500000000000002</v>
      </c>
      <c r="K69">
        <v>-1.7609999999999999</v>
      </c>
      <c r="L69">
        <v>-2.774</v>
      </c>
      <c r="M69">
        <v>-3.226</v>
      </c>
      <c r="N69">
        <v>-3.3410000000000002</v>
      </c>
      <c r="O69">
        <v>0.98099999999999998</v>
      </c>
      <c r="P69">
        <v>0.94</v>
      </c>
      <c r="Q69">
        <v>0.94</v>
      </c>
      <c r="R69">
        <v>0.496</v>
      </c>
      <c r="S69">
        <v>0.47499999999999998</v>
      </c>
    </row>
    <row r="70" spans="1:19" x14ac:dyDescent="0.3">
      <c r="A70">
        <v>180</v>
      </c>
      <c r="B70">
        <v>-0.6</v>
      </c>
      <c r="C70">
        <v>-1.361</v>
      </c>
      <c r="D70">
        <v>-2.605</v>
      </c>
      <c r="E70">
        <v>-2.9380000000000002</v>
      </c>
      <c r="F70">
        <v>-3.19</v>
      </c>
      <c r="G70">
        <v>1.6</v>
      </c>
      <c r="H70">
        <v>-0.01</v>
      </c>
      <c r="I70">
        <v>3.782</v>
      </c>
      <c r="J70">
        <v>-0.64</v>
      </c>
      <c r="K70">
        <v>-1.7130000000000001</v>
      </c>
      <c r="L70">
        <v>-2.6880000000000002</v>
      </c>
      <c r="M70">
        <v>-3.1560000000000001</v>
      </c>
      <c r="N70">
        <v>-3.3559999999999999</v>
      </c>
      <c r="O70">
        <v>0.96499999999999997</v>
      </c>
      <c r="P70">
        <v>0.751</v>
      </c>
      <c r="Q70">
        <v>0.73</v>
      </c>
      <c r="R70">
        <v>0.24099999999999999</v>
      </c>
      <c r="S70">
        <v>0.48099999999999998</v>
      </c>
    </row>
    <row r="71" spans="1:19" x14ac:dyDescent="0.3">
      <c r="A71">
        <v>240</v>
      </c>
      <c r="B71">
        <v>-0.6</v>
      </c>
      <c r="C71">
        <v>-1.361</v>
      </c>
      <c r="D71">
        <v>-2.605</v>
      </c>
      <c r="E71">
        <v>-2.9380000000000002</v>
      </c>
      <c r="F71">
        <v>-3.19</v>
      </c>
      <c r="G71">
        <v>1.6</v>
      </c>
      <c r="H71">
        <v>-0.01</v>
      </c>
      <c r="I71">
        <v>3.782</v>
      </c>
      <c r="J71">
        <v>-0.65200000000000002</v>
      </c>
      <c r="K71">
        <v>-1.7549999999999999</v>
      </c>
      <c r="L71">
        <v>-2.7389999999999999</v>
      </c>
      <c r="M71">
        <v>-3.16</v>
      </c>
      <c r="N71">
        <v>-3.3740000000000001</v>
      </c>
      <c r="O71">
        <v>0.98299999999999998</v>
      </c>
      <c r="P71">
        <v>0.89700000000000002</v>
      </c>
      <c r="Q71">
        <v>0.96399999999999997</v>
      </c>
      <c r="R71">
        <v>0.26100000000000001</v>
      </c>
      <c r="S71">
        <v>0.48899999999999999</v>
      </c>
    </row>
    <row r="72" spans="1:19" x14ac:dyDescent="0.3">
      <c r="A72">
        <v>300</v>
      </c>
      <c r="B72">
        <v>-0.6</v>
      </c>
      <c r="C72">
        <v>-1.361</v>
      </c>
      <c r="D72">
        <v>-2.605</v>
      </c>
      <c r="E72">
        <v>-2.9380000000000002</v>
      </c>
      <c r="F72">
        <v>-3.19</v>
      </c>
      <c r="G72">
        <v>1.6</v>
      </c>
      <c r="H72">
        <v>-0.01</v>
      </c>
      <c r="I72">
        <v>3.782</v>
      </c>
      <c r="J72">
        <v>-0.63700000000000001</v>
      </c>
      <c r="K72">
        <v>-1.7330000000000001</v>
      </c>
      <c r="L72">
        <v>-2.7130000000000001</v>
      </c>
      <c r="M72">
        <v>-3.2080000000000002</v>
      </c>
      <c r="N72">
        <v>-3.4060000000000001</v>
      </c>
      <c r="O72">
        <v>0.94699999999999995</v>
      </c>
      <c r="P72">
        <v>0.84099999999999997</v>
      </c>
      <c r="Q72">
        <v>0.82699999999999996</v>
      </c>
      <c r="R72">
        <v>0.39800000000000002</v>
      </c>
      <c r="S72">
        <v>0.503</v>
      </c>
    </row>
    <row r="73" spans="1:19" x14ac:dyDescent="0.3">
      <c r="A73">
        <v>360</v>
      </c>
      <c r="B73">
        <v>-0.6</v>
      </c>
      <c r="C73">
        <v>-1.361</v>
      </c>
      <c r="D73">
        <v>-2.605</v>
      </c>
      <c r="E73">
        <v>-2.9380000000000002</v>
      </c>
      <c r="F73">
        <v>-3.19</v>
      </c>
      <c r="G73">
        <v>1.6</v>
      </c>
      <c r="H73">
        <v>-0.01</v>
      </c>
      <c r="I73">
        <v>3.782</v>
      </c>
      <c r="J73">
        <v>-0.63800000000000001</v>
      </c>
      <c r="K73">
        <v>-1.73</v>
      </c>
      <c r="L73">
        <v>-2.7</v>
      </c>
      <c r="M73">
        <v>-3.2469999999999999</v>
      </c>
      <c r="N73">
        <v>-3.4359999999999999</v>
      </c>
      <c r="O73">
        <v>0.94299999999999995</v>
      </c>
      <c r="P73">
        <v>0.876</v>
      </c>
      <c r="Q73">
        <v>0.81799999999999995</v>
      </c>
      <c r="R73">
        <v>0.52100000000000002</v>
      </c>
      <c r="S73">
        <v>0.51600000000000001</v>
      </c>
    </row>
    <row r="74" spans="1:19" x14ac:dyDescent="0.3">
      <c r="A74">
        <v>420</v>
      </c>
      <c r="B74">
        <v>-0.6</v>
      </c>
      <c r="C74">
        <v>-1.361</v>
      </c>
      <c r="D74">
        <v>-2.605</v>
      </c>
      <c r="E74">
        <v>-2.9380000000000002</v>
      </c>
      <c r="F74">
        <v>-3.19</v>
      </c>
      <c r="G74">
        <v>1.6</v>
      </c>
      <c r="H74">
        <v>-0.01</v>
      </c>
      <c r="I74">
        <v>3.782</v>
      </c>
      <c r="J74">
        <v>-0.64200000000000002</v>
      </c>
      <c r="K74">
        <v>-1.7290000000000001</v>
      </c>
      <c r="L74">
        <v>-2.7149999999999999</v>
      </c>
      <c r="M74">
        <v>-3.2770000000000001</v>
      </c>
      <c r="N74">
        <v>-3.46</v>
      </c>
      <c r="O74">
        <v>0.94399999999999995</v>
      </c>
      <c r="P74">
        <v>0.91400000000000003</v>
      </c>
      <c r="Q74">
        <v>0.88100000000000001</v>
      </c>
      <c r="R74">
        <v>0.58599999999999997</v>
      </c>
      <c r="S74">
        <v>0.52700000000000002</v>
      </c>
    </row>
    <row r="75" spans="1:19" x14ac:dyDescent="0.3">
      <c r="A75">
        <v>480</v>
      </c>
      <c r="B75">
        <v>-0.6</v>
      </c>
      <c r="C75">
        <v>-1.361</v>
      </c>
      <c r="D75">
        <v>-2.605</v>
      </c>
      <c r="E75">
        <v>-2.9380000000000002</v>
      </c>
      <c r="F75">
        <v>-3.19</v>
      </c>
      <c r="G75">
        <v>1.6</v>
      </c>
      <c r="H75">
        <v>-0.01</v>
      </c>
      <c r="I75">
        <v>3.782</v>
      </c>
      <c r="J75">
        <v>-0.63800000000000001</v>
      </c>
      <c r="K75">
        <v>-1.72</v>
      </c>
      <c r="L75">
        <v>-2.7229999999999999</v>
      </c>
      <c r="M75">
        <v>-3.2959999999999998</v>
      </c>
      <c r="N75">
        <v>-3.4889999999999999</v>
      </c>
      <c r="O75">
        <v>0.93100000000000005</v>
      </c>
      <c r="P75">
        <v>0.90500000000000003</v>
      </c>
      <c r="Q75">
        <v>0.89600000000000002</v>
      </c>
      <c r="R75">
        <v>0.60499999999999998</v>
      </c>
      <c r="S75">
        <v>0.54200000000000004</v>
      </c>
    </row>
    <row r="76" spans="1:19" x14ac:dyDescent="0.3">
      <c r="A76">
        <v>540</v>
      </c>
      <c r="B76">
        <v>-0.6</v>
      </c>
      <c r="C76">
        <v>-1.361</v>
      </c>
      <c r="D76">
        <v>-2.605</v>
      </c>
      <c r="E76">
        <v>-2.9380000000000002</v>
      </c>
      <c r="F76">
        <v>-3.19</v>
      </c>
      <c r="G76">
        <v>1.6</v>
      </c>
      <c r="H76">
        <v>-0.01</v>
      </c>
      <c r="I76">
        <v>3.782</v>
      </c>
      <c r="J76">
        <v>-0.63900000000000001</v>
      </c>
      <c r="K76">
        <v>-1.71</v>
      </c>
      <c r="L76">
        <v>-2.7210000000000001</v>
      </c>
      <c r="M76">
        <v>-3.3119999999999998</v>
      </c>
      <c r="N76">
        <v>-3.52</v>
      </c>
      <c r="O76">
        <v>0.92700000000000005</v>
      </c>
      <c r="P76">
        <v>0.90800000000000003</v>
      </c>
      <c r="Q76">
        <v>0.874</v>
      </c>
      <c r="R76">
        <v>0.61599999999999999</v>
      </c>
      <c r="S76">
        <v>0.55700000000000005</v>
      </c>
    </row>
    <row r="77" spans="1:19" x14ac:dyDescent="0.3">
      <c r="A77">
        <v>600</v>
      </c>
      <c r="B77">
        <v>-0.6</v>
      </c>
      <c r="C77">
        <v>-1.361</v>
      </c>
      <c r="D77">
        <v>-2.605</v>
      </c>
      <c r="E77">
        <v>-2.9380000000000002</v>
      </c>
      <c r="F77">
        <v>-3.19</v>
      </c>
      <c r="G77">
        <v>1.6</v>
      </c>
      <c r="H77">
        <v>-0.01</v>
      </c>
      <c r="I77">
        <v>3.782</v>
      </c>
      <c r="J77">
        <v>-0.64100000000000001</v>
      </c>
      <c r="K77">
        <v>-1.704</v>
      </c>
      <c r="L77">
        <v>-2.718</v>
      </c>
      <c r="M77">
        <v>-3.331</v>
      </c>
      <c r="N77">
        <v>-3.552</v>
      </c>
      <c r="O77">
        <v>0.92500000000000004</v>
      </c>
      <c r="P77">
        <v>0.91800000000000004</v>
      </c>
      <c r="Q77">
        <v>0.85199999999999998</v>
      </c>
      <c r="R77">
        <v>0.63100000000000001</v>
      </c>
      <c r="S77">
        <v>0.57399999999999995</v>
      </c>
    </row>
    <row r="79" spans="1:19" x14ac:dyDescent="0.3">
      <c r="A79" t="s">
        <v>0</v>
      </c>
      <c r="B79" t="s">
        <v>7</v>
      </c>
    </row>
    <row r="80" spans="1:19" x14ac:dyDescent="0.3">
      <c r="A80">
        <v>0</v>
      </c>
      <c r="B80">
        <v>-0.60099999999999998</v>
      </c>
      <c r="C80">
        <v>-1.387</v>
      </c>
      <c r="D80">
        <v>-2.6040000000000001</v>
      </c>
      <c r="E80">
        <v>-2.948</v>
      </c>
      <c r="F80">
        <v>-3.18</v>
      </c>
      <c r="G80">
        <v>1.6</v>
      </c>
      <c r="H80">
        <v>-0.01</v>
      </c>
      <c r="I80">
        <v>3.782</v>
      </c>
      <c r="J80">
        <v>-0.61</v>
      </c>
      <c r="K80">
        <v>-1.61</v>
      </c>
      <c r="L80">
        <v>-2.6040000000000001</v>
      </c>
      <c r="M80">
        <v>-3.1419999999999999</v>
      </c>
      <c r="N80">
        <v>-3.18</v>
      </c>
      <c r="O80">
        <v>0.92600000000000005</v>
      </c>
      <c r="P80">
        <v>0.92600000000000005</v>
      </c>
      <c r="Q80">
        <v>0.91700000000000004</v>
      </c>
      <c r="R80">
        <v>0.441</v>
      </c>
      <c r="S80">
        <v>0.16600000000000001</v>
      </c>
    </row>
    <row r="81" spans="1:19" x14ac:dyDescent="0.3">
      <c r="A81">
        <v>60</v>
      </c>
      <c r="B81">
        <v>-0.60099999999999998</v>
      </c>
      <c r="C81">
        <v>-1.387</v>
      </c>
      <c r="D81">
        <v>-2.6040000000000001</v>
      </c>
      <c r="E81">
        <v>-2.948</v>
      </c>
      <c r="F81">
        <v>-3.18</v>
      </c>
      <c r="G81">
        <v>1.6</v>
      </c>
      <c r="H81">
        <v>-0.01</v>
      </c>
      <c r="I81">
        <v>3.782</v>
      </c>
      <c r="J81">
        <v>-0.73199999999999998</v>
      </c>
      <c r="K81">
        <v>-1.7709999999999999</v>
      </c>
      <c r="L81">
        <v>-2.6760000000000002</v>
      </c>
      <c r="M81">
        <v>-3.161</v>
      </c>
      <c r="N81">
        <v>-3.3140000000000001</v>
      </c>
      <c r="O81">
        <v>1.19</v>
      </c>
      <c r="P81">
        <v>0.81599999999999995</v>
      </c>
      <c r="Q81">
        <v>0.496</v>
      </c>
      <c r="R81">
        <v>0.312</v>
      </c>
      <c r="S81">
        <v>0.46400000000000002</v>
      </c>
    </row>
    <row r="82" spans="1:19" x14ac:dyDescent="0.3">
      <c r="A82">
        <v>120</v>
      </c>
      <c r="B82">
        <v>-0.60099999999999998</v>
      </c>
      <c r="C82">
        <v>-1.387</v>
      </c>
      <c r="D82">
        <v>-2.6040000000000001</v>
      </c>
      <c r="E82">
        <v>-2.948</v>
      </c>
      <c r="F82">
        <v>-3.18</v>
      </c>
      <c r="G82">
        <v>1.6</v>
      </c>
      <c r="H82">
        <v>-0.01</v>
      </c>
      <c r="I82">
        <v>3.782</v>
      </c>
      <c r="J82">
        <v>-0.64900000000000002</v>
      </c>
      <c r="K82">
        <v>-1.7669999999999999</v>
      </c>
      <c r="L82">
        <v>-2.7690000000000001</v>
      </c>
      <c r="M82">
        <v>-3.2170000000000001</v>
      </c>
      <c r="N82">
        <v>-3.327</v>
      </c>
      <c r="O82">
        <v>0.99</v>
      </c>
      <c r="P82">
        <v>0.96299999999999997</v>
      </c>
      <c r="Q82">
        <v>0.93200000000000005</v>
      </c>
      <c r="R82">
        <v>0.48</v>
      </c>
      <c r="S82">
        <v>0.46899999999999997</v>
      </c>
    </row>
    <row r="83" spans="1:19" x14ac:dyDescent="0.3">
      <c r="A83">
        <v>180</v>
      </c>
      <c r="B83">
        <v>-0.60099999999999998</v>
      </c>
      <c r="C83">
        <v>-1.387</v>
      </c>
      <c r="D83">
        <v>-2.6040000000000001</v>
      </c>
      <c r="E83">
        <v>-2.948</v>
      </c>
      <c r="F83">
        <v>-3.18</v>
      </c>
      <c r="G83">
        <v>1.6</v>
      </c>
      <c r="H83">
        <v>-0.01</v>
      </c>
      <c r="I83">
        <v>3.782</v>
      </c>
      <c r="J83">
        <v>-0.64100000000000001</v>
      </c>
      <c r="K83">
        <v>-1.716</v>
      </c>
      <c r="L83">
        <v>-2.6850000000000001</v>
      </c>
      <c r="M83">
        <v>-3.1480000000000001</v>
      </c>
      <c r="N83">
        <v>-3.3460000000000001</v>
      </c>
      <c r="O83">
        <v>0.96699999999999997</v>
      </c>
      <c r="P83">
        <v>0.76300000000000001</v>
      </c>
      <c r="Q83">
        <v>0.74</v>
      </c>
      <c r="R83">
        <v>0.22500000000000001</v>
      </c>
      <c r="S83">
        <v>0.47699999999999998</v>
      </c>
    </row>
    <row r="84" spans="1:19" x14ac:dyDescent="0.3">
      <c r="A84">
        <v>240</v>
      </c>
      <c r="B84">
        <v>-0.60099999999999998</v>
      </c>
      <c r="C84">
        <v>-1.387</v>
      </c>
      <c r="D84">
        <v>-2.6040000000000001</v>
      </c>
      <c r="E84">
        <v>-2.948</v>
      </c>
      <c r="F84">
        <v>-3.18</v>
      </c>
      <c r="G84">
        <v>1.6</v>
      </c>
      <c r="H84">
        <v>-0.01</v>
      </c>
      <c r="I84">
        <v>3.782</v>
      </c>
      <c r="J84">
        <v>-0.65300000000000002</v>
      </c>
      <c r="K84">
        <v>-1.756</v>
      </c>
      <c r="L84">
        <v>-2.7370000000000001</v>
      </c>
      <c r="M84">
        <v>-3.153</v>
      </c>
      <c r="N84">
        <v>-3.3690000000000002</v>
      </c>
      <c r="O84">
        <v>0.98399999999999999</v>
      </c>
      <c r="P84">
        <v>0.90500000000000003</v>
      </c>
      <c r="Q84">
        <v>0.95499999999999996</v>
      </c>
      <c r="R84">
        <v>0.26100000000000001</v>
      </c>
      <c r="S84">
        <v>0.48699999999999999</v>
      </c>
    </row>
    <row r="85" spans="1:19" x14ac:dyDescent="0.3">
      <c r="A85">
        <v>300</v>
      </c>
      <c r="B85">
        <v>-0.60099999999999998</v>
      </c>
      <c r="C85">
        <v>-1.387</v>
      </c>
      <c r="D85">
        <v>-2.6040000000000001</v>
      </c>
      <c r="E85">
        <v>-2.948</v>
      </c>
      <c r="F85">
        <v>-3.18</v>
      </c>
      <c r="G85">
        <v>1.6</v>
      </c>
      <c r="H85">
        <v>-0.01</v>
      </c>
      <c r="I85">
        <v>3.782</v>
      </c>
      <c r="J85">
        <v>-0.63700000000000001</v>
      </c>
      <c r="K85">
        <v>-1.734</v>
      </c>
      <c r="L85">
        <v>-2.71</v>
      </c>
      <c r="M85">
        <v>-3.2040000000000002</v>
      </c>
      <c r="N85">
        <v>-3.399</v>
      </c>
      <c r="O85">
        <v>0.94799999999999995</v>
      </c>
      <c r="P85">
        <v>0.84599999999999997</v>
      </c>
      <c r="Q85">
        <v>0.81</v>
      </c>
      <c r="R85">
        <v>0.39700000000000002</v>
      </c>
      <c r="S85">
        <v>0.499</v>
      </c>
    </row>
    <row r="86" spans="1:19" x14ac:dyDescent="0.3">
      <c r="A86">
        <v>360</v>
      </c>
      <c r="B86">
        <v>-0.60099999999999998</v>
      </c>
      <c r="C86">
        <v>-1.387</v>
      </c>
      <c r="D86">
        <v>-2.6040000000000001</v>
      </c>
      <c r="E86">
        <v>-2.948</v>
      </c>
      <c r="F86">
        <v>-3.18</v>
      </c>
      <c r="G86">
        <v>1.6</v>
      </c>
      <c r="H86">
        <v>-0.01</v>
      </c>
      <c r="I86">
        <v>3.782</v>
      </c>
      <c r="J86">
        <v>-0.63800000000000001</v>
      </c>
      <c r="K86">
        <v>-1.7310000000000001</v>
      </c>
      <c r="L86">
        <v>-2.7010000000000001</v>
      </c>
      <c r="M86">
        <v>-3.2410000000000001</v>
      </c>
      <c r="N86">
        <v>-3.4279999999999999</v>
      </c>
      <c r="O86">
        <v>0.94399999999999995</v>
      </c>
      <c r="P86">
        <v>0.88300000000000001</v>
      </c>
      <c r="Q86">
        <v>0.81499999999999995</v>
      </c>
      <c r="R86">
        <v>0.51800000000000002</v>
      </c>
      <c r="S86">
        <v>0.51300000000000001</v>
      </c>
    </row>
    <row r="87" spans="1:19" x14ac:dyDescent="0.3">
      <c r="A87">
        <v>420</v>
      </c>
      <c r="B87">
        <v>-0.60099999999999998</v>
      </c>
      <c r="C87">
        <v>-1.387</v>
      </c>
      <c r="D87">
        <v>-2.6040000000000001</v>
      </c>
      <c r="E87">
        <v>-2.948</v>
      </c>
      <c r="F87">
        <v>-3.18</v>
      </c>
      <c r="G87">
        <v>1.6</v>
      </c>
      <c r="H87">
        <v>-0.01</v>
      </c>
      <c r="I87">
        <v>3.782</v>
      </c>
      <c r="J87">
        <v>-0.64100000000000001</v>
      </c>
      <c r="K87">
        <v>-1.7290000000000001</v>
      </c>
      <c r="L87">
        <v>-2.7189999999999999</v>
      </c>
      <c r="M87">
        <v>-3.2690000000000001</v>
      </c>
      <c r="N87">
        <v>-3.4510000000000001</v>
      </c>
      <c r="O87">
        <v>0.94299999999999995</v>
      </c>
      <c r="P87">
        <v>0.91600000000000004</v>
      </c>
      <c r="Q87">
        <v>0.88500000000000001</v>
      </c>
      <c r="R87">
        <v>0.57799999999999996</v>
      </c>
      <c r="S87">
        <v>0.52300000000000002</v>
      </c>
    </row>
    <row r="88" spans="1:19" x14ac:dyDescent="0.3">
      <c r="A88">
        <v>480</v>
      </c>
      <c r="B88">
        <v>-0.60099999999999998</v>
      </c>
      <c r="C88">
        <v>-1.387</v>
      </c>
      <c r="D88">
        <v>-2.6040000000000001</v>
      </c>
      <c r="E88">
        <v>-2.948</v>
      </c>
      <c r="F88">
        <v>-3.18</v>
      </c>
      <c r="G88">
        <v>1.6</v>
      </c>
      <c r="H88">
        <v>-0.01</v>
      </c>
      <c r="I88">
        <v>3.782</v>
      </c>
      <c r="J88">
        <v>-0.63800000000000001</v>
      </c>
      <c r="K88">
        <v>-1.7190000000000001</v>
      </c>
      <c r="L88">
        <v>-2.7250000000000001</v>
      </c>
      <c r="M88">
        <v>-3.2879999999999998</v>
      </c>
      <c r="N88">
        <v>-3.48</v>
      </c>
      <c r="O88">
        <v>0.93100000000000005</v>
      </c>
      <c r="P88">
        <v>0.90600000000000003</v>
      </c>
      <c r="Q88">
        <v>0.89300000000000002</v>
      </c>
      <c r="R88">
        <v>0.60199999999999998</v>
      </c>
      <c r="S88">
        <v>0.53700000000000003</v>
      </c>
    </row>
    <row r="89" spans="1:19" x14ac:dyDescent="0.3">
      <c r="A89">
        <v>540</v>
      </c>
      <c r="B89">
        <v>-0.60099999999999998</v>
      </c>
      <c r="C89">
        <v>-1.387</v>
      </c>
      <c r="D89">
        <v>-2.6040000000000001</v>
      </c>
      <c r="E89">
        <v>-2.948</v>
      </c>
      <c r="F89">
        <v>-3.18</v>
      </c>
      <c r="G89">
        <v>1.6</v>
      </c>
      <c r="H89">
        <v>-0.01</v>
      </c>
      <c r="I89">
        <v>3.782</v>
      </c>
      <c r="J89">
        <v>-0.63900000000000001</v>
      </c>
      <c r="K89">
        <v>-1.71</v>
      </c>
      <c r="L89">
        <v>-2.722</v>
      </c>
      <c r="M89">
        <v>-3.3050000000000002</v>
      </c>
      <c r="N89">
        <v>-3.5110000000000001</v>
      </c>
      <c r="O89">
        <v>0.92700000000000005</v>
      </c>
      <c r="P89">
        <v>0.90900000000000003</v>
      </c>
      <c r="Q89">
        <v>0.86799999999999999</v>
      </c>
      <c r="R89">
        <v>0.61399999999999999</v>
      </c>
      <c r="S89">
        <v>0.55200000000000005</v>
      </c>
    </row>
    <row r="90" spans="1:19" x14ac:dyDescent="0.3">
      <c r="A90">
        <v>600</v>
      </c>
      <c r="B90">
        <v>-0.60099999999999998</v>
      </c>
      <c r="C90">
        <v>-1.387</v>
      </c>
      <c r="D90">
        <v>-2.6040000000000001</v>
      </c>
      <c r="E90">
        <v>-2.948</v>
      </c>
      <c r="F90">
        <v>-3.18</v>
      </c>
      <c r="G90">
        <v>1.6</v>
      </c>
      <c r="H90">
        <v>-0.01</v>
      </c>
      <c r="I90">
        <v>3.782</v>
      </c>
      <c r="J90">
        <v>-0.64200000000000002</v>
      </c>
      <c r="K90">
        <v>-1.704</v>
      </c>
      <c r="L90">
        <v>-2.7189999999999999</v>
      </c>
      <c r="M90">
        <v>-3.3250000000000002</v>
      </c>
      <c r="N90">
        <v>-3.5419999999999998</v>
      </c>
      <c r="O90">
        <v>0.92500000000000004</v>
      </c>
      <c r="P90">
        <v>0.92</v>
      </c>
      <c r="Q90">
        <v>0.85</v>
      </c>
      <c r="R90">
        <v>0.63200000000000001</v>
      </c>
      <c r="S90">
        <v>0.56899999999999995</v>
      </c>
    </row>
    <row r="92" spans="1:19" x14ac:dyDescent="0.3">
      <c r="A92" t="s">
        <v>0</v>
      </c>
      <c r="B92" t="s">
        <v>8</v>
      </c>
    </row>
    <row r="93" spans="1:19" x14ac:dyDescent="0.3">
      <c r="A93">
        <v>0</v>
      </c>
      <c r="B93">
        <v>-0.60399999999999998</v>
      </c>
      <c r="C93">
        <v>-1.36</v>
      </c>
      <c r="D93">
        <v>-2.6040000000000001</v>
      </c>
      <c r="E93">
        <v>-2.9470000000000001</v>
      </c>
      <c r="F93">
        <v>-3.17</v>
      </c>
      <c r="G93">
        <v>1.6</v>
      </c>
      <c r="H93">
        <v>-0.01</v>
      </c>
      <c r="I93">
        <v>3.782</v>
      </c>
      <c r="J93">
        <v>-0.61</v>
      </c>
      <c r="K93">
        <v>-1.61</v>
      </c>
      <c r="L93">
        <v>-2.6040000000000001</v>
      </c>
      <c r="M93">
        <v>-3.133</v>
      </c>
      <c r="N93">
        <v>-3.17</v>
      </c>
      <c r="O93">
        <v>0.92600000000000005</v>
      </c>
      <c r="P93">
        <v>0.92600000000000005</v>
      </c>
      <c r="Q93">
        <v>0.91500000000000004</v>
      </c>
      <c r="R93">
        <v>0.436</v>
      </c>
      <c r="S93">
        <v>0.16500000000000001</v>
      </c>
    </row>
    <row r="94" spans="1:19" x14ac:dyDescent="0.3">
      <c r="A94">
        <v>60</v>
      </c>
      <c r="B94">
        <v>-0.60399999999999998</v>
      </c>
      <c r="C94">
        <v>-1.36</v>
      </c>
      <c r="D94">
        <v>-2.6040000000000001</v>
      </c>
      <c r="E94">
        <v>-2.9470000000000001</v>
      </c>
      <c r="F94">
        <v>-3.17</v>
      </c>
      <c r="G94">
        <v>1.6</v>
      </c>
      <c r="H94">
        <v>-0.01</v>
      </c>
      <c r="I94">
        <v>3.782</v>
      </c>
      <c r="J94">
        <v>-0.73799999999999999</v>
      </c>
      <c r="K94">
        <v>-1.702</v>
      </c>
      <c r="L94">
        <v>-2.6680000000000001</v>
      </c>
      <c r="M94">
        <v>-3.153</v>
      </c>
      <c r="N94">
        <v>-3.302</v>
      </c>
      <c r="O94">
        <v>1.204</v>
      </c>
      <c r="P94">
        <v>0.76600000000000001</v>
      </c>
      <c r="Q94">
        <v>0.54500000000000004</v>
      </c>
      <c r="R94">
        <v>0.32</v>
      </c>
      <c r="S94">
        <v>0.46</v>
      </c>
    </row>
    <row r="95" spans="1:19" x14ac:dyDescent="0.3">
      <c r="A95">
        <v>120</v>
      </c>
      <c r="B95">
        <v>-0.60399999999999998</v>
      </c>
      <c r="C95">
        <v>-1.36</v>
      </c>
      <c r="D95">
        <v>-2.6040000000000001</v>
      </c>
      <c r="E95">
        <v>-2.9470000000000001</v>
      </c>
      <c r="F95">
        <v>-3.17</v>
      </c>
      <c r="G95">
        <v>1.6</v>
      </c>
      <c r="H95">
        <v>-0.01</v>
      </c>
      <c r="I95">
        <v>3.782</v>
      </c>
      <c r="J95">
        <v>-0.65100000000000002</v>
      </c>
      <c r="K95">
        <v>-1.7410000000000001</v>
      </c>
      <c r="L95">
        <v>-2.7759999999999998</v>
      </c>
      <c r="M95">
        <v>-3.206</v>
      </c>
      <c r="N95">
        <v>-3.3119999999999998</v>
      </c>
      <c r="O95">
        <v>0.99399999999999999</v>
      </c>
      <c r="P95">
        <v>0.97</v>
      </c>
      <c r="Q95">
        <v>0.88500000000000001</v>
      </c>
      <c r="R95">
        <v>0.46300000000000002</v>
      </c>
      <c r="S95">
        <v>0.46400000000000002</v>
      </c>
    </row>
    <row r="96" spans="1:19" x14ac:dyDescent="0.3">
      <c r="A96">
        <v>180</v>
      </c>
      <c r="B96">
        <v>-0.60399999999999998</v>
      </c>
      <c r="C96">
        <v>-1.36</v>
      </c>
      <c r="D96">
        <v>-2.6040000000000001</v>
      </c>
      <c r="E96">
        <v>-2.9470000000000001</v>
      </c>
      <c r="F96">
        <v>-3.17</v>
      </c>
      <c r="G96">
        <v>1.6</v>
      </c>
      <c r="H96">
        <v>-0.01</v>
      </c>
      <c r="I96">
        <v>3.782</v>
      </c>
      <c r="J96">
        <v>-0.63600000000000001</v>
      </c>
      <c r="K96">
        <v>-1.7030000000000001</v>
      </c>
      <c r="L96">
        <v>-2.71</v>
      </c>
      <c r="M96">
        <v>-3.1360000000000001</v>
      </c>
      <c r="N96">
        <v>-3.3359999999999999</v>
      </c>
      <c r="O96">
        <v>0.95799999999999996</v>
      </c>
      <c r="P96">
        <v>0.77700000000000002</v>
      </c>
      <c r="Q96">
        <v>0.68500000000000005</v>
      </c>
      <c r="R96">
        <v>0.222</v>
      </c>
      <c r="S96">
        <v>0.47299999999999998</v>
      </c>
    </row>
    <row r="97" spans="1:19" x14ac:dyDescent="0.3">
      <c r="A97">
        <v>240</v>
      </c>
      <c r="B97">
        <v>-0.60399999999999998</v>
      </c>
      <c r="C97">
        <v>-1.36</v>
      </c>
      <c r="D97">
        <v>-2.6040000000000001</v>
      </c>
      <c r="E97">
        <v>-2.9470000000000001</v>
      </c>
      <c r="F97">
        <v>-3.17</v>
      </c>
      <c r="G97">
        <v>1.6</v>
      </c>
      <c r="H97">
        <v>-0.01</v>
      </c>
      <c r="I97">
        <v>3.782</v>
      </c>
      <c r="J97">
        <v>-0.65</v>
      </c>
      <c r="K97">
        <v>-1.744</v>
      </c>
      <c r="L97">
        <v>-2.758</v>
      </c>
      <c r="M97">
        <v>-3.15</v>
      </c>
      <c r="N97">
        <v>-3.3570000000000002</v>
      </c>
      <c r="O97">
        <v>0.97899999999999998</v>
      </c>
      <c r="P97">
        <v>0.91200000000000003</v>
      </c>
      <c r="Q97">
        <v>0.93700000000000006</v>
      </c>
      <c r="R97">
        <v>0.248</v>
      </c>
      <c r="S97">
        <v>0.48199999999999998</v>
      </c>
    </row>
    <row r="98" spans="1:19" x14ac:dyDescent="0.3">
      <c r="A98">
        <v>300</v>
      </c>
      <c r="B98">
        <v>-0.60399999999999998</v>
      </c>
      <c r="C98">
        <v>-1.36</v>
      </c>
      <c r="D98">
        <v>-2.6040000000000001</v>
      </c>
      <c r="E98">
        <v>-2.9470000000000001</v>
      </c>
      <c r="F98">
        <v>-3.17</v>
      </c>
      <c r="G98">
        <v>1.6</v>
      </c>
      <c r="H98">
        <v>-0.01</v>
      </c>
      <c r="I98">
        <v>3.782</v>
      </c>
      <c r="J98">
        <v>-0.63700000000000001</v>
      </c>
      <c r="K98">
        <v>-1.7250000000000001</v>
      </c>
      <c r="L98">
        <v>-2.7240000000000002</v>
      </c>
      <c r="M98">
        <v>-3.1949999999999998</v>
      </c>
      <c r="N98">
        <v>-3.391</v>
      </c>
      <c r="O98">
        <v>0.94799999999999995</v>
      </c>
      <c r="P98">
        <v>0.84699999999999998</v>
      </c>
      <c r="Q98">
        <v>0.79400000000000004</v>
      </c>
      <c r="R98">
        <v>0.39600000000000002</v>
      </c>
      <c r="S98">
        <v>0.496</v>
      </c>
    </row>
    <row r="99" spans="1:19" x14ac:dyDescent="0.3">
      <c r="A99">
        <v>360</v>
      </c>
      <c r="B99">
        <v>-0.60399999999999998</v>
      </c>
      <c r="C99">
        <v>-1.36</v>
      </c>
      <c r="D99">
        <v>-2.6040000000000001</v>
      </c>
      <c r="E99">
        <v>-2.9470000000000001</v>
      </c>
      <c r="F99">
        <v>-3.17</v>
      </c>
      <c r="G99">
        <v>1.6</v>
      </c>
      <c r="H99">
        <v>-0.01</v>
      </c>
      <c r="I99">
        <v>3.782</v>
      </c>
      <c r="J99">
        <v>-0.63900000000000001</v>
      </c>
      <c r="K99">
        <v>-1.7230000000000001</v>
      </c>
      <c r="L99">
        <v>-2.7170000000000001</v>
      </c>
      <c r="M99">
        <v>-3.2320000000000002</v>
      </c>
      <c r="N99">
        <v>-3.415</v>
      </c>
      <c r="O99">
        <v>0.94399999999999995</v>
      </c>
      <c r="P99">
        <v>0.88100000000000001</v>
      </c>
      <c r="Q99">
        <v>0.82499999999999996</v>
      </c>
      <c r="R99">
        <v>0.52200000000000002</v>
      </c>
      <c r="S99">
        <v>0.50600000000000001</v>
      </c>
    </row>
    <row r="100" spans="1:19" x14ac:dyDescent="0.3">
      <c r="A100">
        <v>420</v>
      </c>
      <c r="B100">
        <v>-0.60399999999999998</v>
      </c>
      <c r="C100">
        <v>-1.36</v>
      </c>
      <c r="D100">
        <v>-2.6040000000000001</v>
      </c>
      <c r="E100">
        <v>-2.9470000000000001</v>
      </c>
      <c r="F100">
        <v>-3.17</v>
      </c>
      <c r="G100">
        <v>1.6</v>
      </c>
      <c r="H100">
        <v>-0.01</v>
      </c>
      <c r="I100">
        <v>3.782</v>
      </c>
      <c r="J100">
        <v>-0.64200000000000002</v>
      </c>
      <c r="K100">
        <v>-1.7230000000000001</v>
      </c>
      <c r="L100">
        <v>-2.73</v>
      </c>
      <c r="M100">
        <v>-3.26</v>
      </c>
      <c r="N100">
        <v>-3.4390000000000001</v>
      </c>
      <c r="O100">
        <v>0.94499999999999995</v>
      </c>
      <c r="P100">
        <v>0.91300000000000003</v>
      </c>
      <c r="Q100">
        <v>0.89100000000000001</v>
      </c>
      <c r="R100">
        <v>0.56699999999999995</v>
      </c>
      <c r="S100">
        <v>0.51800000000000002</v>
      </c>
    </row>
    <row r="101" spans="1:19" x14ac:dyDescent="0.3">
      <c r="A101">
        <v>480</v>
      </c>
      <c r="B101">
        <v>-0.60399999999999998</v>
      </c>
      <c r="C101">
        <v>-1.36</v>
      </c>
      <c r="D101">
        <v>-2.6040000000000001</v>
      </c>
      <c r="E101">
        <v>-2.9470000000000001</v>
      </c>
      <c r="F101">
        <v>-3.17</v>
      </c>
      <c r="G101">
        <v>1.6</v>
      </c>
      <c r="H101">
        <v>-0.01</v>
      </c>
      <c r="I101">
        <v>3.782</v>
      </c>
      <c r="J101">
        <v>-0.63800000000000001</v>
      </c>
      <c r="K101">
        <v>-1.714</v>
      </c>
      <c r="L101">
        <v>-2.7330000000000001</v>
      </c>
      <c r="M101">
        <v>-3.2810000000000001</v>
      </c>
      <c r="N101">
        <v>-3.47</v>
      </c>
      <c r="O101">
        <v>0.93100000000000005</v>
      </c>
      <c r="P101">
        <v>0.90300000000000002</v>
      </c>
      <c r="Q101">
        <v>0.9</v>
      </c>
      <c r="R101">
        <v>0.58499999999999996</v>
      </c>
      <c r="S101">
        <v>0.53200000000000003</v>
      </c>
    </row>
    <row r="102" spans="1:19" x14ac:dyDescent="0.3">
      <c r="A102">
        <v>540</v>
      </c>
      <c r="B102">
        <v>-0.60399999999999998</v>
      </c>
      <c r="C102">
        <v>-1.36</v>
      </c>
      <c r="D102">
        <v>-2.6040000000000001</v>
      </c>
      <c r="E102">
        <v>-2.9470000000000001</v>
      </c>
      <c r="F102">
        <v>-3.17</v>
      </c>
      <c r="G102">
        <v>1.6</v>
      </c>
      <c r="H102">
        <v>-0.01</v>
      </c>
      <c r="I102">
        <v>3.782</v>
      </c>
      <c r="J102">
        <v>-0.63900000000000001</v>
      </c>
      <c r="K102">
        <v>-1.7050000000000001</v>
      </c>
      <c r="L102">
        <v>-2.7290000000000001</v>
      </c>
      <c r="M102">
        <v>-3.302</v>
      </c>
      <c r="N102">
        <v>-3.4980000000000002</v>
      </c>
      <c r="O102">
        <v>0.92800000000000005</v>
      </c>
      <c r="P102">
        <v>0.90800000000000003</v>
      </c>
      <c r="Q102">
        <v>0.874</v>
      </c>
      <c r="R102">
        <v>0.60499999999999998</v>
      </c>
      <c r="S102">
        <v>0.54600000000000004</v>
      </c>
    </row>
    <row r="103" spans="1:19" x14ac:dyDescent="0.3">
      <c r="A103">
        <v>600</v>
      </c>
      <c r="B103">
        <v>-0.60399999999999998</v>
      </c>
      <c r="C103">
        <v>-1.36</v>
      </c>
      <c r="D103">
        <v>-2.6040000000000001</v>
      </c>
      <c r="E103">
        <v>-2.9470000000000001</v>
      </c>
      <c r="F103">
        <v>-3.17</v>
      </c>
      <c r="G103">
        <v>1.6</v>
      </c>
      <c r="H103">
        <v>-0.01</v>
      </c>
      <c r="I103">
        <v>3.782</v>
      </c>
      <c r="J103">
        <v>-0.64200000000000002</v>
      </c>
      <c r="K103">
        <v>-1.7</v>
      </c>
      <c r="L103">
        <v>-2.722</v>
      </c>
      <c r="M103">
        <v>-3.3210000000000002</v>
      </c>
      <c r="N103">
        <v>-3.528</v>
      </c>
      <c r="O103">
        <v>0.92500000000000004</v>
      </c>
      <c r="P103">
        <v>0.91700000000000004</v>
      </c>
      <c r="Q103">
        <v>0.85099999999999998</v>
      </c>
      <c r="R103">
        <v>0.621</v>
      </c>
      <c r="S103">
        <v>0.56100000000000005</v>
      </c>
    </row>
    <row r="105" spans="1:19" x14ac:dyDescent="0.3">
      <c r="A105" t="s">
        <v>0</v>
      </c>
      <c r="B105" t="s">
        <v>9</v>
      </c>
    </row>
    <row r="106" spans="1:19" x14ac:dyDescent="0.3">
      <c r="A106">
        <v>0</v>
      </c>
      <c r="B106">
        <v>-0.60199999999999998</v>
      </c>
      <c r="C106">
        <v>-1.39</v>
      </c>
      <c r="D106">
        <v>-2.6030000000000002</v>
      </c>
      <c r="E106">
        <v>-2.9390000000000001</v>
      </c>
      <c r="F106">
        <v>-3.16</v>
      </c>
      <c r="G106">
        <v>1.6</v>
      </c>
      <c r="H106">
        <v>-0.01</v>
      </c>
      <c r="I106">
        <v>3.782</v>
      </c>
      <c r="J106">
        <v>-0.61</v>
      </c>
      <c r="K106">
        <v>-1.61</v>
      </c>
      <c r="L106">
        <v>-2.6030000000000002</v>
      </c>
      <c r="M106">
        <v>-3.1240000000000001</v>
      </c>
      <c r="N106">
        <v>-3.16</v>
      </c>
      <c r="O106">
        <v>0.92600000000000005</v>
      </c>
      <c r="P106">
        <v>0.92600000000000005</v>
      </c>
      <c r="Q106">
        <v>0.91500000000000004</v>
      </c>
      <c r="R106">
        <v>0.43</v>
      </c>
      <c r="S106">
        <v>0.16400000000000001</v>
      </c>
    </row>
    <row r="107" spans="1:19" x14ac:dyDescent="0.3">
      <c r="A107">
        <v>60</v>
      </c>
      <c r="B107">
        <v>-0.60199999999999998</v>
      </c>
      <c r="C107">
        <v>-1.39</v>
      </c>
      <c r="D107">
        <v>-2.6030000000000002</v>
      </c>
      <c r="E107">
        <v>-2.9390000000000001</v>
      </c>
      <c r="F107">
        <v>-3.16</v>
      </c>
      <c r="G107">
        <v>1.6</v>
      </c>
      <c r="H107">
        <v>-0.01</v>
      </c>
      <c r="I107">
        <v>3.782</v>
      </c>
      <c r="J107">
        <v>-0.73399999999999999</v>
      </c>
      <c r="K107">
        <v>-1.766</v>
      </c>
      <c r="L107">
        <v>-2.6749999999999998</v>
      </c>
      <c r="M107">
        <v>-3.1469999999999998</v>
      </c>
      <c r="N107">
        <v>-3.2919999999999998</v>
      </c>
      <c r="O107">
        <v>1.194</v>
      </c>
      <c r="P107">
        <v>0.79600000000000004</v>
      </c>
      <c r="Q107">
        <v>0.502</v>
      </c>
      <c r="R107">
        <v>0.313</v>
      </c>
      <c r="S107">
        <v>0.45600000000000002</v>
      </c>
    </row>
    <row r="108" spans="1:19" x14ac:dyDescent="0.3">
      <c r="A108">
        <v>120</v>
      </c>
      <c r="B108">
        <v>-0.60199999999999998</v>
      </c>
      <c r="C108">
        <v>-1.39</v>
      </c>
      <c r="D108">
        <v>-2.6030000000000002</v>
      </c>
      <c r="E108">
        <v>-2.9390000000000001</v>
      </c>
      <c r="F108">
        <v>-3.16</v>
      </c>
      <c r="G108">
        <v>1.6</v>
      </c>
      <c r="H108">
        <v>-0.01</v>
      </c>
      <c r="I108">
        <v>3.782</v>
      </c>
      <c r="J108">
        <v>-0.65100000000000002</v>
      </c>
      <c r="K108">
        <v>-1.766</v>
      </c>
      <c r="L108">
        <v>-2.766</v>
      </c>
      <c r="M108">
        <v>-3.1970000000000001</v>
      </c>
      <c r="N108">
        <v>-3.3029999999999999</v>
      </c>
      <c r="O108">
        <v>0.99399999999999999</v>
      </c>
      <c r="P108">
        <v>0.96199999999999997</v>
      </c>
      <c r="Q108">
        <v>0.91400000000000003</v>
      </c>
      <c r="R108">
        <v>0.46400000000000002</v>
      </c>
      <c r="S108">
        <v>0.46</v>
      </c>
    </row>
    <row r="109" spans="1:19" x14ac:dyDescent="0.3">
      <c r="A109">
        <v>180</v>
      </c>
      <c r="B109">
        <v>-0.60199999999999998</v>
      </c>
      <c r="C109">
        <v>-1.39</v>
      </c>
      <c r="D109">
        <v>-2.6030000000000002</v>
      </c>
      <c r="E109">
        <v>-2.9390000000000001</v>
      </c>
      <c r="F109">
        <v>-3.16</v>
      </c>
      <c r="G109">
        <v>1.6</v>
      </c>
      <c r="H109">
        <v>-0.01</v>
      </c>
      <c r="I109">
        <v>3.782</v>
      </c>
      <c r="J109">
        <v>-0.64</v>
      </c>
      <c r="K109">
        <v>-1.714</v>
      </c>
      <c r="L109">
        <v>-2.6869999999999998</v>
      </c>
      <c r="M109">
        <v>-3.129</v>
      </c>
      <c r="N109">
        <v>-3.323</v>
      </c>
      <c r="O109">
        <v>0.96599999999999997</v>
      </c>
      <c r="P109">
        <v>0.76300000000000001</v>
      </c>
      <c r="Q109">
        <v>0.745</v>
      </c>
      <c r="R109">
        <v>0.215</v>
      </c>
      <c r="S109">
        <v>0.46800000000000003</v>
      </c>
    </row>
    <row r="110" spans="1:19" x14ac:dyDescent="0.3">
      <c r="A110">
        <v>240</v>
      </c>
      <c r="B110">
        <v>-0.60199999999999998</v>
      </c>
      <c r="C110">
        <v>-1.39</v>
      </c>
      <c r="D110">
        <v>-2.6030000000000002</v>
      </c>
      <c r="E110">
        <v>-2.9390000000000001</v>
      </c>
      <c r="F110">
        <v>-3.16</v>
      </c>
      <c r="G110">
        <v>1.6</v>
      </c>
      <c r="H110">
        <v>-0.01</v>
      </c>
      <c r="I110">
        <v>3.782</v>
      </c>
      <c r="J110">
        <v>-0.65300000000000002</v>
      </c>
      <c r="K110">
        <v>-1.754</v>
      </c>
      <c r="L110">
        <v>-2.7349999999999999</v>
      </c>
      <c r="M110">
        <v>-3.1379999999999999</v>
      </c>
      <c r="N110">
        <v>-3.347</v>
      </c>
      <c r="O110">
        <v>0.98499999999999999</v>
      </c>
      <c r="P110">
        <v>0.90600000000000003</v>
      </c>
      <c r="Q110">
        <v>0.94799999999999995</v>
      </c>
      <c r="R110">
        <v>0.26</v>
      </c>
      <c r="S110">
        <v>0.47799999999999998</v>
      </c>
    </row>
    <row r="111" spans="1:19" x14ac:dyDescent="0.3">
      <c r="A111">
        <v>300</v>
      </c>
      <c r="B111">
        <v>-0.60199999999999998</v>
      </c>
      <c r="C111">
        <v>-1.39</v>
      </c>
      <c r="D111">
        <v>-2.6030000000000002</v>
      </c>
      <c r="E111">
        <v>-2.9390000000000001</v>
      </c>
      <c r="F111">
        <v>-3.16</v>
      </c>
      <c r="G111">
        <v>1.6</v>
      </c>
      <c r="H111">
        <v>-0.01</v>
      </c>
      <c r="I111">
        <v>3.782</v>
      </c>
      <c r="J111">
        <v>-0.63600000000000001</v>
      </c>
      <c r="K111">
        <v>-1.7310000000000001</v>
      </c>
      <c r="L111">
        <v>-2.706</v>
      </c>
      <c r="M111">
        <v>-3.1869999999999998</v>
      </c>
      <c r="N111">
        <v>-3.375</v>
      </c>
      <c r="O111">
        <v>0.94599999999999995</v>
      </c>
      <c r="P111">
        <v>0.84199999999999997</v>
      </c>
      <c r="Q111">
        <v>0.79800000000000004</v>
      </c>
      <c r="R111">
        <v>0.38800000000000001</v>
      </c>
      <c r="S111">
        <v>0.48899999999999999</v>
      </c>
    </row>
    <row r="112" spans="1:19" x14ac:dyDescent="0.3">
      <c r="A112">
        <v>360</v>
      </c>
      <c r="B112">
        <v>-0.60199999999999998</v>
      </c>
      <c r="C112">
        <v>-1.39</v>
      </c>
      <c r="D112">
        <v>-2.6030000000000002</v>
      </c>
      <c r="E112">
        <v>-2.9390000000000001</v>
      </c>
      <c r="F112">
        <v>-3.16</v>
      </c>
      <c r="G112">
        <v>1.6</v>
      </c>
      <c r="H112">
        <v>-0.01</v>
      </c>
      <c r="I112">
        <v>3.782</v>
      </c>
      <c r="J112">
        <v>-0.63900000000000001</v>
      </c>
      <c r="K112">
        <v>-1.73</v>
      </c>
      <c r="L112">
        <v>-2.702</v>
      </c>
      <c r="M112">
        <v>-3.2240000000000002</v>
      </c>
      <c r="N112">
        <v>-3.4039999999999999</v>
      </c>
      <c r="O112">
        <v>0.94399999999999995</v>
      </c>
      <c r="P112">
        <v>0.88700000000000001</v>
      </c>
      <c r="Q112">
        <v>0.82099999999999995</v>
      </c>
      <c r="R112">
        <v>0.50700000000000001</v>
      </c>
      <c r="S112">
        <v>0.502</v>
      </c>
    </row>
    <row r="113" spans="1:19" x14ac:dyDescent="0.3">
      <c r="A113">
        <v>420</v>
      </c>
      <c r="B113">
        <v>-0.60199999999999998</v>
      </c>
      <c r="C113">
        <v>-1.39</v>
      </c>
      <c r="D113">
        <v>-2.6030000000000002</v>
      </c>
      <c r="E113">
        <v>-2.9390000000000001</v>
      </c>
      <c r="F113">
        <v>-3.16</v>
      </c>
      <c r="G113">
        <v>1.6</v>
      </c>
      <c r="H113">
        <v>-0.01</v>
      </c>
      <c r="I113">
        <v>3.782</v>
      </c>
      <c r="J113">
        <v>-0.64100000000000001</v>
      </c>
      <c r="K113">
        <v>-1.728</v>
      </c>
      <c r="L113">
        <v>-2.7189999999999999</v>
      </c>
      <c r="M113">
        <v>-3.2490000000000001</v>
      </c>
      <c r="N113">
        <v>-3.4249999999999998</v>
      </c>
      <c r="O113">
        <v>0.94299999999999995</v>
      </c>
      <c r="P113">
        <v>0.91400000000000003</v>
      </c>
      <c r="Q113">
        <v>0.89</v>
      </c>
      <c r="R113">
        <v>0.56399999999999995</v>
      </c>
      <c r="S113">
        <v>0.51100000000000001</v>
      </c>
    </row>
    <row r="114" spans="1:19" x14ac:dyDescent="0.3">
      <c r="A114">
        <v>480</v>
      </c>
      <c r="B114">
        <v>-0.60199999999999998</v>
      </c>
      <c r="C114">
        <v>-1.39</v>
      </c>
      <c r="D114">
        <v>-2.6030000000000002</v>
      </c>
      <c r="E114">
        <v>-2.9390000000000001</v>
      </c>
      <c r="F114">
        <v>-3.16</v>
      </c>
      <c r="G114">
        <v>1.6</v>
      </c>
      <c r="H114">
        <v>-0.01</v>
      </c>
      <c r="I114">
        <v>3.782</v>
      </c>
      <c r="J114">
        <v>-0.63900000000000001</v>
      </c>
      <c r="K114">
        <v>-1.718</v>
      </c>
      <c r="L114">
        <v>-2.7240000000000002</v>
      </c>
      <c r="M114">
        <v>-3.2709999999999999</v>
      </c>
      <c r="N114">
        <v>-3.4540000000000002</v>
      </c>
      <c r="O114">
        <v>0.93200000000000005</v>
      </c>
      <c r="P114">
        <v>0.90500000000000003</v>
      </c>
      <c r="Q114">
        <v>0.89</v>
      </c>
      <c r="R114">
        <v>0.59299999999999997</v>
      </c>
      <c r="S114">
        <v>0.52400000000000002</v>
      </c>
    </row>
    <row r="115" spans="1:19" x14ac:dyDescent="0.3">
      <c r="A115">
        <v>540</v>
      </c>
      <c r="B115">
        <v>-0.60199999999999998</v>
      </c>
      <c r="C115">
        <v>-1.39</v>
      </c>
      <c r="D115">
        <v>-2.6030000000000002</v>
      </c>
      <c r="E115">
        <v>-2.9390000000000001</v>
      </c>
      <c r="F115">
        <v>-3.16</v>
      </c>
      <c r="G115">
        <v>1.6</v>
      </c>
      <c r="H115">
        <v>-0.01</v>
      </c>
      <c r="I115">
        <v>3.782</v>
      </c>
      <c r="J115">
        <v>-0.63900000000000001</v>
      </c>
      <c r="K115">
        <v>-1.708</v>
      </c>
      <c r="L115">
        <v>-2.72</v>
      </c>
      <c r="M115">
        <v>-3.2879999999999998</v>
      </c>
      <c r="N115">
        <v>-3.4849999999999999</v>
      </c>
      <c r="O115">
        <v>0.92700000000000005</v>
      </c>
      <c r="P115">
        <v>0.90900000000000003</v>
      </c>
      <c r="Q115">
        <v>0.86199999999999999</v>
      </c>
      <c r="R115">
        <v>0.60599999999999998</v>
      </c>
      <c r="S115">
        <v>0.53900000000000003</v>
      </c>
    </row>
    <row r="116" spans="1:19" x14ac:dyDescent="0.3">
      <c r="A116">
        <v>600</v>
      </c>
      <c r="B116">
        <v>-0.60199999999999998</v>
      </c>
      <c r="C116">
        <v>-1.39</v>
      </c>
      <c r="D116">
        <v>-2.6030000000000002</v>
      </c>
      <c r="E116">
        <v>-2.9390000000000001</v>
      </c>
      <c r="F116">
        <v>-3.16</v>
      </c>
      <c r="G116">
        <v>1.6</v>
      </c>
      <c r="H116">
        <v>-0.01</v>
      </c>
      <c r="I116">
        <v>3.782</v>
      </c>
      <c r="J116">
        <v>-0.64200000000000002</v>
      </c>
      <c r="K116">
        <v>-1.7030000000000001</v>
      </c>
      <c r="L116">
        <v>-2.7170000000000001</v>
      </c>
      <c r="M116">
        <v>-3.3079999999999998</v>
      </c>
      <c r="N116">
        <v>-3.5139999999999998</v>
      </c>
      <c r="O116">
        <v>0.92500000000000004</v>
      </c>
      <c r="P116">
        <v>0.92100000000000004</v>
      </c>
      <c r="Q116">
        <v>0.84699999999999998</v>
      </c>
      <c r="R116">
        <v>0.626</v>
      </c>
      <c r="S116">
        <v>0.55400000000000005</v>
      </c>
    </row>
    <row r="118" spans="1:19" x14ac:dyDescent="0.3">
      <c r="A118" t="s">
        <v>0</v>
      </c>
      <c r="B118" t="s">
        <v>10</v>
      </c>
    </row>
    <row r="119" spans="1:19" x14ac:dyDescent="0.3">
      <c r="A119">
        <v>0</v>
      </c>
      <c r="B119">
        <v>-0.59899999999999998</v>
      </c>
      <c r="C119">
        <v>-1.353</v>
      </c>
      <c r="D119">
        <v>-2.6059999999999999</v>
      </c>
      <c r="E119">
        <v>-2.968</v>
      </c>
      <c r="F119">
        <v>-3.24</v>
      </c>
      <c r="G119">
        <v>1.6</v>
      </c>
      <c r="H119">
        <v>0</v>
      </c>
      <c r="I119">
        <v>3.782</v>
      </c>
      <c r="J119">
        <v>-0.61</v>
      </c>
      <c r="K119">
        <v>-1.61</v>
      </c>
      <c r="L119">
        <v>-2.6059999999999999</v>
      </c>
      <c r="M119">
        <v>-3.1949999999999998</v>
      </c>
      <c r="N119">
        <v>-3.24</v>
      </c>
      <c r="O119">
        <v>0.92600000000000005</v>
      </c>
      <c r="P119">
        <v>0.92600000000000005</v>
      </c>
      <c r="Q119">
        <v>0.92</v>
      </c>
      <c r="R119">
        <v>0.47299999999999998</v>
      </c>
      <c r="S119">
        <v>0.17499999999999999</v>
      </c>
    </row>
    <row r="120" spans="1:19" x14ac:dyDescent="0.3">
      <c r="A120">
        <v>60</v>
      </c>
      <c r="B120">
        <v>-0.59899999999999998</v>
      </c>
      <c r="C120">
        <v>-1.353</v>
      </c>
      <c r="D120">
        <v>-2.6059999999999999</v>
      </c>
      <c r="E120">
        <v>-2.968</v>
      </c>
      <c r="F120">
        <v>-3.24</v>
      </c>
      <c r="G120">
        <v>1.6</v>
      </c>
      <c r="H120">
        <v>0</v>
      </c>
      <c r="I120">
        <v>3.782</v>
      </c>
      <c r="J120">
        <v>-0.74299999999999999</v>
      </c>
      <c r="K120">
        <v>-1.7070000000000001</v>
      </c>
      <c r="L120">
        <v>-2.669</v>
      </c>
      <c r="M120">
        <v>-3.1920000000000002</v>
      </c>
      <c r="N120">
        <v>-3.3679999999999999</v>
      </c>
      <c r="O120">
        <v>1.228</v>
      </c>
      <c r="P120">
        <v>0.84799999999999998</v>
      </c>
      <c r="Q120">
        <v>0.55100000000000005</v>
      </c>
      <c r="R120">
        <v>0.30199999999999999</v>
      </c>
      <c r="S120">
        <v>0.48599999999999999</v>
      </c>
    </row>
    <row r="121" spans="1:19" x14ac:dyDescent="0.3">
      <c r="A121">
        <v>120</v>
      </c>
      <c r="B121">
        <v>-0.59899999999999998</v>
      </c>
      <c r="C121">
        <v>-1.353</v>
      </c>
      <c r="D121">
        <v>-2.6059999999999999</v>
      </c>
      <c r="E121">
        <v>-2.968</v>
      </c>
      <c r="F121">
        <v>-3.24</v>
      </c>
      <c r="G121">
        <v>1.6</v>
      </c>
      <c r="H121">
        <v>0</v>
      </c>
      <c r="I121">
        <v>3.782</v>
      </c>
      <c r="J121">
        <v>-0.66100000000000003</v>
      </c>
      <c r="K121">
        <v>-1.7130000000000001</v>
      </c>
      <c r="L121">
        <v>-2.7839999999999998</v>
      </c>
      <c r="M121">
        <v>-3.2549999999999999</v>
      </c>
      <c r="N121">
        <v>-3.3839999999999999</v>
      </c>
      <c r="O121">
        <v>1.026</v>
      </c>
      <c r="P121">
        <v>1.032</v>
      </c>
      <c r="Q121">
        <v>0.86199999999999999</v>
      </c>
      <c r="R121">
        <v>0.47799999999999998</v>
      </c>
      <c r="S121">
        <v>0.49299999999999999</v>
      </c>
    </row>
    <row r="122" spans="1:19" x14ac:dyDescent="0.3">
      <c r="A122">
        <v>180</v>
      </c>
      <c r="B122">
        <v>-0.59899999999999998</v>
      </c>
      <c r="C122">
        <v>-1.353</v>
      </c>
      <c r="D122">
        <v>-2.6059999999999999</v>
      </c>
      <c r="E122">
        <v>-2.968</v>
      </c>
      <c r="F122">
        <v>-3.24</v>
      </c>
      <c r="G122">
        <v>1.6</v>
      </c>
      <c r="H122">
        <v>0</v>
      </c>
      <c r="I122">
        <v>3.782</v>
      </c>
      <c r="J122">
        <v>-0.63800000000000001</v>
      </c>
      <c r="K122">
        <v>-1.6819999999999999</v>
      </c>
      <c r="L122">
        <v>-2.7090000000000001</v>
      </c>
      <c r="M122">
        <v>-3.1890000000000001</v>
      </c>
      <c r="N122">
        <v>-3.4</v>
      </c>
      <c r="O122">
        <v>0.98</v>
      </c>
      <c r="P122">
        <v>0.82199999999999995</v>
      </c>
      <c r="Q122">
        <v>0.69</v>
      </c>
      <c r="R122">
        <v>0.24399999999999999</v>
      </c>
      <c r="S122">
        <v>0.5</v>
      </c>
    </row>
    <row r="123" spans="1:19" x14ac:dyDescent="0.3">
      <c r="A123">
        <v>240</v>
      </c>
      <c r="B123">
        <v>-0.59899999999999998</v>
      </c>
      <c r="C123">
        <v>-1.353</v>
      </c>
      <c r="D123">
        <v>-2.6059999999999999</v>
      </c>
      <c r="E123">
        <v>-2.968</v>
      </c>
      <c r="F123">
        <v>-3.24</v>
      </c>
      <c r="G123">
        <v>1.6</v>
      </c>
      <c r="H123">
        <v>0</v>
      </c>
      <c r="I123">
        <v>3.782</v>
      </c>
      <c r="J123">
        <v>-0.64600000000000002</v>
      </c>
      <c r="K123">
        <v>-1.722</v>
      </c>
      <c r="L123">
        <v>-2.7679999999999998</v>
      </c>
      <c r="M123">
        <v>-3.202</v>
      </c>
      <c r="N123">
        <v>-3.4169999999999998</v>
      </c>
      <c r="O123">
        <v>0.996</v>
      </c>
      <c r="P123">
        <v>0.92500000000000004</v>
      </c>
      <c r="Q123">
        <v>0.93899999999999995</v>
      </c>
      <c r="R123">
        <v>0.27800000000000002</v>
      </c>
      <c r="S123">
        <v>0.50700000000000001</v>
      </c>
    </row>
    <row r="124" spans="1:19" x14ac:dyDescent="0.3">
      <c r="A124">
        <v>300</v>
      </c>
      <c r="B124">
        <v>-0.59899999999999998</v>
      </c>
      <c r="C124">
        <v>-1.353</v>
      </c>
      <c r="D124">
        <v>-2.6059999999999999</v>
      </c>
      <c r="E124">
        <v>-2.968</v>
      </c>
      <c r="F124">
        <v>-3.24</v>
      </c>
      <c r="G124">
        <v>1.6</v>
      </c>
      <c r="H124">
        <v>0</v>
      </c>
      <c r="I124">
        <v>3.782</v>
      </c>
      <c r="J124">
        <v>-0.63200000000000001</v>
      </c>
      <c r="K124">
        <v>-1.7070000000000001</v>
      </c>
      <c r="L124">
        <v>-2.738</v>
      </c>
      <c r="M124">
        <v>-3.2429999999999999</v>
      </c>
      <c r="N124">
        <v>-3.4569999999999999</v>
      </c>
      <c r="O124">
        <v>0.96799999999999997</v>
      </c>
      <c r="P124">
        <v>0.85899999999999999</v>
      </c>
      <c r="Q124">
        <v>0.81100000000000005</v>
      </c>
      <c r="R124">
        <v>0.42399999999999999</v>
      </c>
      <c r="S124">
        <v>0.52600000000000002</v>
      </c>
    </row>
    <row r="125" spans="1:19" x14ac:dyDescent="0.3">
      <c r="A125">
        <v>360</v>
      </c>
      <c r="B125">
        <v>-0.59899999999999998</v>
      </c>
      <c r="C125">
        <v>-1.353</v>
      </c>
      <c r="D125">
        <v>-2.6059999999999999</v>
      </c>
      <c r="E125">
        <v>-2.968</v>
      </c>
      <c r="F125">
        <v>-3.24</v>
      </c>
      <c r="G125">
        <v>1.6</v>
      </c>
      <c r="H125">
        <v>0</v>
      </c>
      <c r="I125">
        <v>3.782</v>
      </c>
      <c r="J125">
        <v>-0.629</v>
      </c>
      <c r="K125">
        <v>-1.706</v>
      </c>
      <c r="L125">
        <v>-2.7269999999999999</v>
      </c>
      <c r="M125">
        <v>-3.2890000000000001</v>
      </c>
      <c r="N125">
        <v>-3.4860000000000002</v>
      </c>
      <c r="O125">
        <v>0.96199999999999997</v>
      </c>
      <c r="P125">
        <v>0.879</v>
      </c>
      <c r="Q125">
        <v>0.83699999999999997</v>
      </c>
      <c r="R125">
        <v>0.56100000000000005</v>
      </c>
      <c r="S125">
        <v>0.54</v>
      </c>
    </row>
    <row r="126" spans="1:19" x14ac:dyDescent="0.3">
      <c r="A126">
        <v>420</v>
      </c>
      <c r="B126">
        <v>-0.59899999999999998</v>
      </c>
      <c r="C126">
        <v>-1.353</v>
      </c>
      <c r="D126">
        <v>-2.6059999999999999</v>
      </c>
      <c r="E126">
        <v>-2.968</v>
      </c>
      <c r="F126">
        <v>-3.24</v>
      </c>
      <c r="G126">
        <v>1.6</v>
      </c>
      <c r="H126">
        <v>0</v>
      </c>
      <c r="I126">
        <v>3.782</v>
      </c>
      <c r="J126">
        <v>-0.63100000000000001</v>
      </c>
      <c r="K126">
        <v>-1.7070000000000001</v>
      </c>
      <c r="L126">
        <v>-2.7309999999999999</v>
      </c>
      <c r="M126">
        <v>-3.3130000000000002</v>
      </c>
      <c r="N126">
        <v>-3.516</v>
      </c>
      <c r="O126">
        <v>0.96599999999999997</v>
      </c>
      <c r="P126">
        <v>0.90900000000000003</v>
      </c>
      <c r="Q126">
        <v>0.88200000000000001</v>
      </c>
      <c r="R126">
        <v>0.60299999999999998</v>
      </c>
      <c r="S126">
        <v>0.55500000000000005</v>
      </c>
    </row>
    <row r="127" spans="1:19" x14ac:dyDescent="0.3">
      <c r="A127">
        <v>480</v>
      </c>
      <c r="B127">
        <v>-0.59899999999999998</v>
      </c>
      <c r="C127">
        <v>-1.353</v>
      </c>
      <c r="D127">
        <v>-2.6059999999999999</v>
      </c>
      <c r="E127">
        <v>-2.968</v>
      </c>
      <c r="F127">
        <v>-3.24</v>
      </c>
      <c r="G127">
        <v>1.6</v>
      </c>
      <c r="H127">
        <v>0</v>
      </c>
      <c r="I127">
        <v>3.782</v>
      </c>
      <c r="J127">
        <v>-0.625</v>
      </c>
      <c r="K127">
        <v>-1.7010000000000001</v>
      </c>
      <c r="L127">
        <v>-2.7349999999999999</v>
      </c>
      <c r="M127">
        <v>-3.3330000000000002</v>
      </c>
      <c r="N127">
        <v>-3.5459999999999998</v>
      </c>
      <c r="O127">
        <v>0.95499999999999996</v>
      </c>
      <c r="P127">
        <v>0.90400000000000003</v>
      </c>
      <c r="Q127">
        <v>0.91200000000000003</v>
      </c>
      <c r="R127">
        <v>0.61</v>
      </c>
      <c r="S127">
        <v>0.57099999999999995</v>
      </c>
    </row>
    <row r="128" spans="1:19" x14ac:dyDescent="0.3">
      <c r="A128">
        <v>540</v>
      </c>
      <c r="B128">
        <v>-0.59899999999999998</v>
      </c>
      <c r="C128">
        <v>-1.353</v>
      </c>
      <c r="D128">
        <v>-2.6059999999999999</v>
      </c>
      <c r="E128">
        <v>-2.968</v>
      </c>
      <c r="F128">
        <v>-3.24</v>
      </c>
      <c r="G128">
        <v>1.6</v>
      </c>
      <c r="H128">
        <v>0</v>
      </c>
      <c r="I128">
        <v>3.782</v>
      </c>
      <c r="J128">
        <v>-0.625</v>
      </c>
      <c r="K128">
        <v>-1.694</v>
      </c>
      <c r="L128">
        <v>-2.73</v>
      </c>
      <c r="M128">
        <v>-3.351</v>
      </c>
      <c r="N128">
        <v>-3.58</v>
      </c>
      <c r="O128">
        <v>0.95499999999999996</v>
      </c>
      <c r="P128">
        <v>0.90700000000000003</v>
      </c>
      <c r="Q128">
        <v>0.89200000000000002</v>
      </c>
      <c r="R128">
        <v>0.61399999999999999</v>
      </c>
      <c r="S128">
        <v>0.58899999999999997</v>
      </c>
    </row>
    <row r="129" spans="1:19" x14ac:dyDescent="0.3">
      <c r="A129">
        <v>600</v>
      </c>
      <c r="B129">
        <v>-0.59899999999999998</v>
      </c>
      <c r="C129">
        <v>-1.353</v>
      </c>
      <c r="D129">
        <v>-2.6059999999999999</v>
      </c>
      <c r="E129">
        <v>-2.968</v>
      </c>
      <c r="F129">
        <v>-3.24</v>
      </c>
      <c r="G129">
        <v>1.6</v>
      </c>
      <c r="H129">
        <v>0</v>
      </c>
      <c r="I129">
        <v>3.782</v>
      </c>
      <c r="J129">
        <v>-0.624</v>
      </c>
      <c r="K129">
        <v>-1.6879999999999999</v>
      </c>
      <c r="L129">
        <v>-2.7229999999999999</v>
      </c>
      <c r="M129">
        <v>-3.3690000000000002</v>
      </c>
      <c r="N129">
        <v>-3.6150000000000002</v>
      </c>
      <c r="O129">
        <v>0.95299999999999996</v>
      </c>
      <c r="P129">
        <v>0.91300000000000003</v>
      </c>
      <c r="Q129">
        <v>0.873</v>
      </c>
      <c r="R129">
        <v>0.626</v>
      </c>
      <c r="S129">
        <v>0.60899999999999999</v>
      </c>
    </row>
    <row r="131" spans="1:19" x14ac:dyDescent="0.3">
      <c r="A131" t="s">
        <v>0</v>
      </c>
      <c r="B131" t="s">
        <v>11</v>
      </c>
    </row>
    <row r="132" spans="1:19" x14ac:dyDescent="0.3">
      <c r="A132">
        <v>0</v>
      </c>
      <c r="B132">
        <v>-0.60499999999999998</v>
      </c>
      <c r="C132">
        <v>-1.3540000000000001</v>
      </c>
      <c r="D132">
        <v>-2.6059999999999999</v>
      </c>
      <c r="E132">
        <v>-2.96</v>
      </c>
      <c r="F132">
        <v>-3.23</v>
      </c>
      <c r="G132">
        <v>1.6</v>
      </c>
      <c r="H132">
        <v>0</v>
      </c>
      <c r="I132">
        <v>3.782</v>
      </c>
      <c r="J132">
        <v>-0.61</v>
      </c>
      <c r="K132">
        <v>-1.61</v>
      </c>
      <c r="L132">
        <v>-2.6059999999999999</v>
      </c>
      <c r="M132">
        <v>-3.1859999999999999</v>
      </c>
      <c r="N132">
        <v>-3.23</v>
      </c>
      <c r="O132">
        <v>0.92600000000000005</v>
      </c>
      <c r="P132">
        <v>0.92600000000000005</v>
      </c>
      <c r="Q132">
        <v>0.91900000000000004</v>
      </c>
      <c r="R132">
        <v>0.46700000000000003</v>
      </c>
      <c r="S132">
        <v>0.17299999999999999</v>
      </c>
    </row>
    <row r="133" spans="1:19" x14ac:dyDescent="0.3">
      <c r="A133">
        <v>60</v>
      </c>
      <c r="B133">
        <v>-0.60499999999999998</v>
      </c>
      <c r="C133">
        <v>-1.3540000000000001</v>
      </c>
      <c r="D133">
        <v>-2.6059999999999999</v>
      </c>
      <c r="E133">
        <v>-2.96</v>
      </c>
      <c r="F133">
        <v>-3.23</v>
      </c>
      <c r="G133">
        <v>1.6</v>
      </c>
      <c r="H133">
        <v>0</v>
      </c>
      <c r="I133">
        <v>3.782</v>
      </c>
      <c r="J133">
        <v>-0.74199999999999999</v>
      </c>
      <c r="K133">
        <v>-1.712</v>
      </c>
      <c r="L133">
        <v>-2.6659999999999999</v>
      </c>
      <c r="M133">
        <v>-3.1869999999999998</v>
      </c>
      <c r="N133">
        <v>-3.3570000000000002</v>
      </c>
      <c r="O133">
        <v>1.2230000000000001</v>
      </c>
      <c r="P133">
        <v>0.82899999999999996</v>
      </c>
      <c r="Q133">
        <v>0.56299999999999994</v>
      </c>
      <c r="R133">
        <v>0.30099999999999999</v>
      </c>
      <c r="S133">
        <v>0.48199999999999998</v>
      </c>
    </row>
    <row r="134" spans="1:19" x14ac:dyDescent="0.3">
      <c r="A134">
        <v>120</v>
      </c>
      <c r="B134">
        <v>-0.60499999999999998</v>
      </c>
      <c r="C134">
        <v>-1.3540000000000001</v>
      </c>
      <c r="D134">
        <v>-2.6059999999999999</v>
      </c>
      <c r="E134">
        <v>-2.96</v>
      </c>
      <c r="F134">
        <v>-3.23</v>
      </c>
      <c r="G134">
        <v>1.6</v>
      </c>
      <c r="H134">
        <v>0</v>
      </c>
      <c r="I134">
        <v>3.782</v>
      </c>
      <c r="J134">
        <v>-0.65600000000000003</v>
      </c>
      <c r="K134">
        <v>-1.7350000000000001</v>
      </c>
      <c r="L134">
        <v>-2.778</v>
      </c>
      <c r="M134">
        <v>-3.2480000000000002</v>
      </c>
      <c r="N134">
        <v>-3.3730000000000002</v>
      </c>
      <c r="O134">
        <v>1.016</v>
      </c>
      <c r="P134">
        <v>0.98299999999999998</v>
      </c>
      <c r="Q134">
        <v>0.88700000000000001</v>
      </c>
      <c r="R134">
        <v>0.48399999999999999</v>
      </c>
      <c r="S134">
        <v>0.48799999999999999</v>
      </c>
    </row>
    <row r="135" spans="1:19" x14ac:dyDescent="0.3">
      <c r="A135">
        <v>180</v>
      </c>
      <c r="B135">
        <v>-0.60499999999999998</v>
      </c>
      <c r="C135">
        <v>-1.3540000000000001</v>
      </c>
      <c r="D135">
        <v>-2.6059999999999999</v>
      </c>
      <c r="E135">
        <v>-2.96</v>
      </c>
      <c r="F135">
        <v>-3.23</v>
      </c>
      <c r="G135">
        <v>1.6</v>
      </c>
      <c r="H135">
        <v>0</v>
      </c>
      <c r="I135">
        <v>3.782</v>
      </c>
      <c r="J135">
        <v>-0.63700000000000001</v>
      </c>
      <c r="K135">
        <v>-1.7030000000000001</v>
      </c>
      <c r="L135">
        <v>-2.71</v>
      </c>
      <c r="M135">
        <v>-3.18</v>
      </c>
      <c r="N135">
        <v>-3.39</v>
      </c>
      <c r="O135">
        <v>0.97799999999999998</v>
      </c>
      <c r="P135">
        <v>0.79600000000000004</v>
      </c>
      <c r="Q135">
        <v>0.68</v>
      </c>
      <c r="R135">
        <v>0.24</v>
      </c>
      <c r="S135">
        <v>0.496</v>
      </c>
    </row>
    <row r="136" spans="1:19" x14ac:dyDescent="0.3">
      <c r="A136">
        <v>240</v>
      </c>
      <c r="B136">
        <v>-0.60499999999999998</v>
      </c>
      <c r="C136">
        <v>-1.3540000000000001</v>
      </c>
      <c r="D136">
        <v>-2.6059999999999999</v>
      </c>
      <c r="E136">
        <v>-2.96</v>
      </c>
      <c r="F136">
        <v>-3.23</v>
      </c>
      <c r="G136">
        <v>1.6</v>
      </c>
      <c r="H136">
        <v>0</v>
      </c>
      <c r="I136">
        <v>3.782</v>
      </c>
      <c r="J136">
        <v>-0.64600000000000002</v>
      </c>
      <c r="K136">
        <v>-1.744</v>
      </c>
      <c r="L136">
        <v>-2.7650000000000001</v>
      </c>
      <c r="M136">
        <v>-3.1949999999999998</v>
      </c>
      <c r="N136">
        <v>-3.407</v>
      </c>
      <c r="O136">
        <v>0.996</v>
      </c>
      <c r="P136">
        <v>0.91300000000000003</v>
      </c>
      <c r="Q136">
        <v>0.94399999999999995</v>
      </c>
      <c r="R136">
        <v>0.26800000000000002</v>
      </c>
      <c r="S136">
        <v>0.503</v>
      </c>
    </row>
    <row r="137" spans="1:19" x14ac:dyDescent="0.3">
      <c r="A137">
        <v>300</v>
      </c>
      <c r="B137">
        <v>-0.60499999999999998</v>
      </c>
      <c r="C137">
        <v>-1.3540000000000001</v>
      </c>
      <c r="D137">
        <v>-2.6059999999999999</v>
      </c>
      <c r="E137">
        <v>-2.96</v>
      </c>
      <c r="F137">
        <v>-3.23</v>
      </c>
      <c r="G137">
        <v>1.6</v>
      </c>
      <c r="H137">
        <v>0</v>
      </c>
      <c r="I137">
        <v>3.782</v>
      </c>
      <c r="J137">
        <v>-0.63200000000000001</v>
      </c>
      <c r="K137">
        <v>-1.728</v>
      </c>
      <c r="L137">
        <v>-2.7349999999999999</v>
      </c>
      <c r="M137">
        <v>-3.2360000000000002</v>
      </c>
      <c r="N137">
        <v>-3.4470000000000001</v>
      </c>
      <c r="O137">
        <v>0.96799999999999997</v>
      </c>
      <c r="P137">
        <v>0.84699999999999998</v>
      </c>
      <c r="Q137">
        <v>0.81100000000000005</v>
      </c>
      <c r="R137">
        <v>0.42199999999999999</v>
      </c>
      <c r="S137">
        <v>0.52100000000000002</v>
      </c>
    </row>
    <row r="138" spans="1:19" x14ac:dyDescent="0.3">
      <c r="A138">
        <v>360</v>
      </c>
      <c r="B138">
        <v>-0.60499999999999998</v>
      </c>
      <c r="C138">
        <v>-1.3540000000000001</v>
      </c>
      <c r="D138">
        <v>-2.6059999999999999</v>
      </c>
      <c r="E138">
        <v>-2.96</v>
      </c>
      <c r="F138">
        <v>-3.23</v>
      </c>
      <c r="G138">
        <v>1.6</v>
      </c>
      <c r="H138">
        <v>0</v>
      </c>
      <c r="I138">
        <v>3.782</v>
      </c>
      <c r="J138">
        <v>-0.63</v>
      </c>
      <c r="K138">
        <v>-1.7250000000000001</v>
      </c>
      <c r="L138">
        <v>-2.7250000000000001</v>
      </c>
      <c r="M138">
        <v>-3.2789999999999999</v>
      </c>
      <c r="N138">
        <v>-3.4740000000000002</v>
      </c>
      <c r="O138">
        <v>0.96399999999999997</v>
      </c>
      <c r="P138">
        <v>0.873</v>
      </c>
      <c r="Q138">
        <v>0.83099999999999996</v>
      </c>
      <c r="R138">
        <v>0.55600000000000005</v>
      </c>
      <c r="S138">
        <v>0.53400000000000003</v>
      </c>
    </row>
    <row r="139" spans="1:19" x14ac:dyDescent="0.3">
      <c r="A139">
        <v>420</v>
      </c>
      <c r="B139">
        <v>-0.60499999999999998</v>
      </c>
      <c r="C139">
        <v>-1.3540000000000001</v>
      </c>
      <c r="D139">
        <v>-2.6059999999999999</v>
      </c>
      <c r="E139">
        <v>-2.96</v>
      </c>
      <c r="F139">
        <v>-3.23</v>
      </c>
      <c r="G139">
        <v>1.6</v>
      </c>
      <c r="H139">
        <v>0</v>
      </c>
      <c r="I139">
        <v>3.782</v>
      </c>
      <c r="J139">
        <v>-0.63200000000000001</v>
      </c>
      <c r="K139">
        <v>-1.726</v>
      </c>
      <c r="L139">
        <v>-2.7320000000000002</v>
      </c>
      <c r="M139">
        <v>-3.3050000000000002</v>
      </c>
      <c r="N139">
        <v>-3.504</v>
      </c>
      <c r="O139">
        <v>0.96899999999999997</v>
      </c>
      <c r="P139">
        <v>0.90800000000000003</v>
      </c>
      <c r="Q139">
        <v>0.877</v>
      </c>
      <c r="R139">
        <v>0.6</v>
      </c>
      <c r="S139">
        <v>0.54900000000000004</v>
      </c>
    </row>
    <row r="140" spans="1:19" x14ac:dyDescent="0.3">
      <c r="A140">
        <v>480</v>
      </c>
      <c r="B140">
        <v>-0.60499999999999998</v>
      </c>
      <c r="C140">
        <v>-1.3540000000000001</v>
      </c>
      <c r="D140">
        <v>-2.6059999999999999</v>
      </c>
      <c r="E140">
        <v>-2.96</v>
      </c>
      <c r="F140">
        <v>-3.23</v>
      </c>
      <c r="G140">
        <v>1.6</v>
      </c>
      <c r="H140">
        <v>0</v>
      </c>
      <c r="I140">
        <v>3.782</v>
      </c>
      <c r="J140">
        <v>-0.626</v>
      </c>
      <c r="K140">
        <v>-1.718</v>
      </c>
      <c r="L140">
        <v>-2.738</v>
      </c>
      <c r="M140">
        <v>-3.3239999999999998</v>
      </c>
      <c r="N140">
        <v>-3.5350000000000001</v>
      </c>
      <c r="O140">
        <v>0.95599999999999996</v>
      </c>
      <c r="P140">
        <v>0.90400000000000003</v>
      </c>
      <c r="Q140">
        <v>0.90400000000000003</v>
      </c>
      <c r="R140">
        <v>0.60599999999999998</v>
      </c>
      <c r="S140">
        <v>0.56499999999999995</v>
      </c>
    </row>
    <row r="141" spans="1:19" x14ac:dyDescent="0.3">
      <c r="A141">
        <v>540</v>
      </c>
      <c r="B141">
        <v>-0.60499999999999998</v>
      </c>
      <c r="C141">
        <v>-1.3540000000000001</v>
      </c>
      <c r="D141">
        <v>-2.6059999999999999</v>
      </c>
      <c r="E141">
        <v>-2.96</v>
      </c>
      <c r="F141">
        <v>-3.23</v>
      </c>
      <c r="G141">
        <v>1.6</v>
      </c>
      <c r="H141">
        <v>0</v>
      </c>
      <c r="I141">
        <v>3.782</v>
      </c>
      <c r="J141">
        <v>-0.625</v>
      </c>
      <c r="K141">
        <v>-1.7090000000000001</v>
      </c>
      <c r="L141">
        <v>-2.7349999999999999</v>
      </c>
      <c r="M141">
        <v>-3.343</v>
      </c>
      <c r="N141">
        <v>-3.5670000000000002</v>
      </c>
      <c r="O141">
        <v>0.95499999999999996</v>
      </c>
      <c r="P141">
        <v>0.90800000000000003</v>
      </c>
      <c r="Q141">
        <v>0.88400000000000001</v>
      </c>
      <c r="R141">
        <v>0.61599999999999999</v>
      </c>
      <c r="S141">
        <v>0.58199999999999996</v>
      </c>
    </row>
    <row r="142" spans="1:19" x14ac:dyDescent="0.3">
      <c r="A142">
        <v>600</v>
      </c>
      <c r="B142">
        <v>-0.60499999999999998</v>
      </c>
      <c r="C142">
        <v>-1.3540000000000001</v>
      </c>
      <c r="D142">
        <v>-2.6059999999999999</v>
      </c>
      <c r="E142">
        <v>-2.96</v>
      </c>
      <c r="F142">
        <v>-3.23</v>
      </c>
      <c r="G142">
        <v>1.6</v>
      </c>
      <c r="H142">
        <v>0</v>
      </c>
      <c r="I142">
        <v>3.782</v>
      </c>
      <c r="J142">
        <v>-0.625</v>
      </c>
      <c r="K142">
        <v>-1.702</v>
      </c>
      <c r="L142">
        <v>-2.7290000000000001</v>
      </c>
      <c r="M142">
        <v>-3.3610000000000002</v>
      </c>
      <c r="N142">
        <v>-3.6</v>
      </c>
      <c r="O142">
        <v>0.95399999999999996</v>
      </c>
      <c r="P142">
        <v>0.91600000000000004</v>
      </c>
      <c r="Q142">
        <v>0.86</v>
      </c>
      <c r="R142">
        <v>0.624</v>
      </c>
      <c r="S142">
        <v>0.60099999999999998</v>
      </c>
    </row>
    <row r="144" spans="1:19" x14ac:dyDescent="0.3">
      <c r="A144" t="s">
        <v>0</v>
      </c>
      <c r="B144" t="s">
        <v>12</v>
      </c>
    </row>
    <row r="145" spans="1:19" x14ac:dyDescent="0.3">
      <c r="A145">
        <v>0</v>
      </c>
      <c r="B145">
        <v>-0.61</v>
      </c>
      <c r="C145">
        <v>-1.383</v>
      </c>
      <c r="D145">
        <v>-2.605</v>
      </c>
      <c r="E145">
        <v>-2.952</v>
      </c>
      <c r="F145">
        <v>-3.22</v>
      </c>
      <c r="G145">
        <v>1.6</v>
      </c>
      <c r="H145">
        <v>0</v>
      </c>
      <c r="I145">
        <v>3.782</v>
      </c>
      <c r="J145">
        <v>-0.61</v>
      </c>
      <c r="K145">
        <v>-1.61</v>
      </c>
      <c r="L145">
        <v>-2.605</v>
      </c>
      <c r="M145">
        <v>-3.1779999999999999</v>
      </c>
      <c r="N145">
        <v>-3.22</v>
      </c>
      <c r="O145">
        <v>0.92600000000000005</v>
      </c>
      <c r="P145">
        <v>0.92600000000000005</v>
      </c>
      <c r="Q145">
        <v>0.91900000000000004</v>
      </c>
      <c r="R145">
        <v>0.46200000000000002</v>
      </c>
      <c r="S145">
        <v>0.17199999999999999</v>
      </c>
    </row>
    <row r="146" spans="1:19" x14ac:dyDescent="0.3">
      <c r="A146">
        <v>60</v>
      </c>
      <c r="B146">
        <v>-0.61</v>
      </c>
      <c r="C146">
        <v>-1.383</v>
      </c>
      <c r="D146">
        <v>-2.605</v>
      </c>
      <c r="E146">
        <v>-2.952</v>
      </c>
      <c r="F146">
        <v>-3.22</v>
      </c>
      <c r="G146">
        <v>1.6</v>
      </c>
      <c r="H146">
        <v>0</v>
      </c>
      <c r="I146">
        <v>3.782</v>
      </c>
      <c r="J146">
        <v>-0.73</v>
      </c>
      <c r="K146">
        <v>-1.7709999999999999</v>
      </c>
      <c r="L146">
        <v>-2.67</v>
      </c>
      <c r="M146">
        <v>-3.18</v>
      </c>
      <c r="N146">
        <v>-3.3460000000000001</v>
      </c>
      <c r="O146">
        <v>1.1910000000000001</v>
      </c>
      <c r="P146">
        <v>0.84299999999999997</v>
      </c>
      <c r="Q146">
        <v>0.53600000000000003</v>
      </c>
      <c r="R146">
        <v>0.28899999999999998</v>
      </c>
      <c r="S146">
        <v>0.47699999999999998</v>
      </c>
    </row>
    <row r="147" spans="1:19" x14ac:dyDescent="0.3">
      <c r="A147">
        <v>120</v>
      </c>
      <c r="B147">
        <v>-0.61</v>
      </c>
      <c r="C147">
        <v>-1.383</v>
      </c>
      <c r="D147">
        <v>-2.605</v>
      </c>
      <c r="E147">
        <v>-2.952</v>
      </c>
      <c r="F147">
        <v>-3.22</v>
      </c>
      <c r="G147">
        <v>1.6</v>
      </c>
      <c r="H147">
        <v>0</v>
      </c>
      <c r="I147">
        <v>3.782</v>
      </c>
      <c r="J147">
        <v>-0.65500000000000003</v>
      </c>
      <c r="K147">
        <v>-1.7749999999999999</v>
      </c>
      <c r="L147">
        <v>-2.7730000000000001</v>
      </c>
      <c r="M147">
        <v>-3.2389999999999999</v>
      </c>
      <c r="N147">
        <v>-3.363</v>
      </c>
      <c r="O147">
        <v>1.014</v>
      </c>
      <c r="P147">
        <v>0.98699999999999999</v>
      </c>
      <c r="Q147">
        <v>0.89300000000000002</v>
      </c>
      <c r="R147">
        <v>0.48699999999999999</v>
      </c>
      <c r="S147">
        <v>0.48399999999999999</v>
      </c>
    </row>
    <row r="148" spans="1:19" x14ac:dyDescent="0.3">
      <c r="A148">
        <v>180</v>
      </c>
      <c r="B148">
        <v>-0.61</v>
      </c>
      <c r="C148">
        <v>-1.383</v>
      </c>
      <c r="D148">
        <v>-2.605</v>
      </c>
      <c r="E148">
        <v>-2.952</v>
      </c>
      <c r="F148">
        <v>-3.22</v>
      </c>
      <c r="G148">
        <v>1.6</v>
      </c>
      <c r="H148">
        <v>0</v>
      </c>
      <c r="I148">
        <v>3.782</v>
      </c>
      <c r="J148">
        <v>-0.64</v>
      </c>
      <c r="K148">
        <v>-1.7330000000000001</v>
      </c>
      <c r="L148">
        <v>-2.7040000000000002</v>
      </c>
      <c r="M148">
        <v>-3.1720000000000002</v>
      </c>
      <c r="N148">
        <v>-3.3769999999999998</v>
      </c>
      <c r="O148">
        <v>0.98399999999999999</v>
      </c>
      <c r="P148">
        <v>0.79</v>
      </c>
      <c r="Q148">
        <v>0.69399999999999995</v>
      </c>
      <c r="R148">
        <v>0.23300000000000001</v>
      </c>
      <c r="S148">
        <v>0.49</v>
      </c>
    </row>
    <row r="149" spans="1:19" x14ac:dyDescent="0.3">
      <c r="A149">
        <v>240</v>
      </c>
      <c r="B149">
        <v>-0.61</v>
      </c>
      <c r="C149">
        <v>-1.383</v>
      </c>
      <c r="D149">
        <v>-2.605</v>
      </c>
      <c r="E149">
        <v>-2.952</v>
      </c>
      <c r="F149">
        <v>-3.22</v>
      </c>
      <c r="G149">
        <v>1.6</v>
      </c>
      <c r="H149">
        <v>0</v>
      </c>
      <c r="I149">
        <v>3.782</v>
      </c>
      <c r="J149">
        <v>-0.64600000000000002</v>
      </c>
      <c r="K149">
        <v>-1.7729999999999999</v>
      </c>
      <c r="L149">
        <v>-2.7610000000000001</v>
      </c>
      <c r="M149">
        <v>-3.1840000000000002</v>
      </c>
      <c r="N149">
        <v>-3.395</v>
      </c>
      <c r="O149">
        <v>0.997</v>
      </c>
      <c r="P149">
        <v>0.92100000000000004</v>
      </c>
      <c r="Q149">
        <v>0.93799999999999994</v>
      </c>
      <c r="R149">
        <v>0.26400000000000001</v>
      </c>
      <c r="S149">
        <v>0.498</v>
      </c>
    </row>
    <row r="150" spans="1:19" x14ac:dyDescent="0.3">
      <c r="A150">
        <v>300</v>
      </c>
      <c r="B150">
        <v>-0.61</v>
      </c>
      <c r="C150">
        <v>-1.383</v>
      </c>
      <c r="D150">
        <v>-2.605</v>
      </c>
      <c r="E150">
        <v>-2.952</v>
      </c>
      <c r="F150">
        <v>-3.22</v>
      </c>
      <c r="G150">
        <v>1.6</v>
      </c>
      <c r="H150">
        <v>0</v>
      </c>
      <c r="I150">
        <v>3.782</v>
      </c>
      <c r="J150">
        <v>-0.63100000000000001</v>
      </c>
      <c r="K150">
        <v>-1.75</v>
      </c>
      <c r="L150">
        <v>-2.7360000000000002</v>
      </c>
      <c r="M150">
        <v>-3.2280000000000002</v>
      </c>
      <c r="N150">
        <v>-3.4340000000000002</v>
      </c>
      <c r="O150">
        <v>0.96699999999999997</v>
      </c>
      <c r="P150">
        <v>0.85199999999999998</v>
      </c>
      <c r="Q150">
        <v>0.79900000000000004</v>
      </c>
      <c r="R150">
        <v>0.41499999999999998</v>
      </c>
      <c r="S150">
        <v>0.51500000000000001</v>
      </c>
    </row>
    <row r="151" spans="1:19" x14ac:dyDescent="0.3">
      <c r="A151">
        <v>360</v>
      </c>
      <c r="B151">
        <v>-0.61</v>
      </c>
      <c r="C151">
        <v>-1.383</v>
      </c>
      <c r="D151">
        <v>-2.605</v>
      </c>
      <c r="E151">
        <v>-2.952</v>
      </c>
      <c r="F151">
        <v>-3.22</v>
      </c>
      <c r="G151">
        <v>1.6</v>
      </c>
      <c r="H151">
        <v>0</v>
      </c>
      <c r="I151">
        <v>3.782</v>
      </c>
      <c r="J151">
        <v>-0.629</v>
      </c>
      <c r="K151">
        <v>-1.746</v>
      </c>
      <c r="L151">
        <v>-2.7290000000000001</v>
      </c>
      <c r="M151">
        <v>-3.2709999999999999</v>
      </c>
      <c r="N151">
        <v>-3.4609999999999999</v>
      </c>
      <c r="O151">
        <v>0.96299999999999997</v>
      </c>
      <c r="P151">
        <v>0.879</v>
      </c>
      <c r="Q151">
        <v>0.81</v>
      </c>
      <c r="R151">
        <v>0.54800000000000004</v>
      </c>
      <c r="S151">
        <v>0.52800000000000002</v>
      </c>
    </row>
    <row r="152" spans="1:19" x14ac:dyDescent="0.3">
      <c r="A152">
        <v>420</v>
      </c>
      <c r="B152">
        <v>-0.61</v>
      </c>
      <c r="C152">
        <v>-1.383</v>
      </c>
      <c r="D152">
        <v>-2.605</v>
      </c>
      <c r="E152">
        <v>-2.952</v>
      </c>
      <c r="F152">
        <v>-3.22</v>
      </c>
      <c r="G152">
        <v>1.6</v>
      </c>
      <c r="H152">
        <v>0</v>
      </c>
      <c r="I152">
        <v>3.782</v>
      </c>
      <c r="J152">
        <v>-0.63200000000000001</v>
      </c>
      <c r="K152">
        <v>-1.744</v>
      </c>
      <c r="L152">
        <v>-2.74</v>
      </c>
      <c r="M152">
        <v>-3.2970000000000002</v>
      </c>
      <c r="N152">
        <v>-3.4910000000000001</v>
      </c>
      <c r="O152">
        <v>0.96899999999999997</v>
      </c>
      <c r="P152">
        <v>0.91600000000000004</v>
      </c>
      <c r="Q152">
        <v>0.86199999999999999</v>
      </c>
      <c r="R152">
        <v>0.59599999999999997</v>
      </c>
      <c r="S152">
        <v>0.54200000000000004</v>
      </c>
    </row>
    <row r="153" spans="1:19" x14ac:dyDescent="0.3">
      <c r="A153">
        <v>480</v>
      </c>
      <c r="B153">
        <v>-0.61</v>
      </c>
      <c r="C153">
        <v>-1.383</v>
      </c>
      <c r="D153">
        <v>-2.605</v>
      </c>
      <c r="E153">
        <v>-2.952</v>
      </c>
      <c r="F153">
        <v>-3.22</v>
      </c>
      <c r="G153">
        <v>1.6</v>
      </c>
      <c r="H153">
        <v>0</v>
      </c>
      <c r="I153">
        <v>3.782</v>
      </c>
      <c r="J153">
        <v>-0.626</v>
      </c>
      <c r="K153">
        <v>-1.734</v>
      </c>
      <c r="L153">
        <v>-2.7490000000000001</v>
      </c>
      <c r="M153">
        <v>-3.3149999999999999</v>
      </c>
      <c r="N153">
        <v>-3.52</v>
      </c>
      <c r="O153">
        <v>0.95699999999999996</v>
      </c>
      <c r="P153">
        <v>0.91300000000000003</v>
      </c>
      <c r="Q153">
        <v>0.88800000000000001</v>
      </c>
      <c r="R153">
        <v>0.60599999999999998</v>
      </c>
      <c r="S153">
        <v>0.55700000000000005</v>
      </c>
    </row>
    <row r="154" spans="1:19" x14ac:dyDescent="0.3">
      <c r="A154">
        <v>540</v>
      </c>
      <c r="B154">
        <v>-0.61</v>
      </c>
      <c r="C154">
        <v>-1.383</v>
      </c>
      <c r="D154">
        <v>-2.605</v>
      </c>
      <c r="E154">
        <v>-2.952</v>
      </c>
      <c r="F154">
        <v>-3.22</v>
      </c>
      <c r="G154">
        <v>1.6</v>
      </c>
      <c r="H154">
        <v>0</v>
      </c>
      <c r="I154">
        <v>3.782</v>
      </c>
      <c r="J154">
        <v>-0.625</v>
      </c>
      <c r="K154">
        <v>-1.7230000000000001</v>
      </c>
      <c r="L154">
        <v>-2.7469999999999999</v>
      </c>
      <c r="M154">
        <v>-3.3340000000000001</v>
      </c>
      <c r="N154">
        <v>-3.552</v>
      </c>
      <c r="O154">
        <v>0.95499999999999996</v>
      </c>
      <c r="P154">
        <v>0.91600000000000004</v>
      </c>
      <c r="Q154">
        <v>0.86399999999999999</v>
      </c>
      <c r="R154">
        <v>0.61399999999999999</v>
      </c>
      <c r="S154">
        <v>0.57399999999999995</v>
      </c>
    </row>
    <row r="155" spans="1:19" x14ac:dyDescent="0.3">
      <c r="A155">
        <v>600</v>
      </c>
      <c r="B155">
        <v>-0.61</v>
      </c>
      <c r="C155">
        <v>-1.383</v>
      </c>
      <c r="D155">
        <v>-2.605</v>
      </c>
      <c r="E155">
        <v>-2.952</v>
      </c>
      <c r="F155">
        <v>-3.22</v>
      </c>
      <c r="G155">
        <v>1.6</v>
      </c>
      <c r="H155">
        <v>0</v>
      </c>
      <c r="I155">
        <v>3.782</v>
      </c>
      <c r="J155">
        <v>-0.625</v>
      </c>
      <c r="K155">
        <v>-1.714</v>
      </c>
      <c r="L155">
        <v>-2.742</v>
      </c>
      <c r="M155">
        <v>-3.3519999999999999</v>
      </c>
      <c r="N155">
        <v>-3.585</v>
      </c>
      <c r="O155">
        <v>0.95399999999999996</v>
      </c>
      <c r="P155">
        <v>0.92400000000000004</v>
      </c>
      <c r="Q155">
        <v>0.84199999999999997</v>
      </c>
      <c r="R155">
        <v>0.621</v>
      </c>
      <c r="S155">
        <v>0.59199999999999997</v>
      </c>
    </row>
    <row r="157" spans="1:19" x14ac:dyDescent="0.3">
      <c r="A157" t="s">
        <v>0</v>
      </c>
      <c r="B157" t="s">
        <v>13</v>
      </c>
    </row>
    <row r="158" spans="1:19" x14ac:dyDescent="0.3">
      <c r="A158">
        <v>0</v>
      </c>
      <c r="B158">
        <v>-0.59699999999999998</v>
      </c>
      <c r="C158">
        <v>-1.3580000000000001</v>
      </c>
      <c r="D158">
        <v>-2.605</v>
      </c>
      <c r="E158">
        <v>-2.9470000000000001</v>
      </c>
      <c r="F158">
        <v>-3.21</v>
      </c>
      <c r="G158">
        <v>1.6</v>
      </c>
      <c r="H158">
        <v>0</v>
      </c>
      <c r="I158">
        <v>3.782</v>
      </c>
      <c r="J158">
        <v>-0.61</v>
      </c>
      <c r="K158">
        <v>-1.61</v>
      </c>
      <c r="L158">
        <v>-2.605</v>
      </c>
      <c r="M158">
        <v>-3.169</v>
      </c>
      <c r="N158">
        <v>-3.21</v>
      </c>
      <c r="O158">
        <v>0.92600000000000005</v>
      </c>
      <c r="P158">
        <v>0.92600000000000005</v>
      </c>
      <c r="Q158">
        <v>0.91800000000000004</v>
      </c>
      <c r="R158">
        <v>0.45600000000000002</v>
      </c>
      <c r="S158">
        <v>0.17</v>
      </c>
    </row>
    <row r="159" spans="1:19" x14ac:dyDescent="0.3">
      <c r="A159">
        <v>60</v>
      </c>
      <c r="B159">
        <v>-0.59699999999999998</v>
      </c>
      <c r="C159">
        <v>-1.3580000000000001</v>
      </c>
      <c r="D159">
        <v>-2.605</v>
      </c>
      <c r="E159">
        <v>-2.9470000000000001</v>
      </c>
      <c r="F159">
        <v>-3.21</v>
      </c>
      <c r="G159">
        <v>1.6</v>
      </c>
      <c r="H159">
        <v>0</v>
      </c>
      <c r="I159">
        <v>3.782</v>
      </c>
      <c r="J159">
        <v>-0.748</v>
      </c>
      <c r="K159">
        <v>-1.7250000000000001</v>
      </c>
      <c r="L159">
        <v>-2.677</v>
      </c>
      <c r="M159">
        <v>-3.1789999999999998</v>
      </c>
      <c r="N159">
        <v>-3.3319999999999999</v>
      </c>
      <c r="O159">
        <v>1.24</v>
      </c>
      <c r="P159">
        <v>0.85399999999999998</v>
      </c>
      <c r="Q159">
        <v>0.53200000000000003</v>
      </c>
      <c r="R159">
        <v>0.32300000000000001</v>
      </c>
      <c r="S159">
        <v>0.47199999999999998</v>
      </c>
    </row>
    <row r="160" spans="1:19" x14ac:dyDescent="0.3">
      <c r="A160">
        <v>120</v>
      </c>
      <c r="B160">
        <v>-0.59699999999999998</v>
      </c>
      <c r="C160">
        <v>-1.3580000000000001</v>
      </c>
      <c r="D160">
        <v>-2.605</v>
      </c>
      <c r="E160">
        <v>-2.9470000000000001</v>
      </c>
      <c r="F160">
        <v>-3.21</v>
      </c>
      <c r="G160">
        <v>1.6</v>
      </c>
      <c r="H160">
        <v>0</v>
      </c>
      <c r="I160">
        <v>3.782</v>
      </c>
      <c r="J160">
        <v>-0.64800000000000002</v>
      </c>
      <c r="K160">
        <v>-1.7290000000000001</v>
      </c>
      <c r="L160">
        <v>-2.7759999999999998</v>
      </c>
      <c r="M160">
        <v>-3.24</v>
      </c>
      <c r="N160">
        <v>-3.3530000000000002</v>
      </c>
      <c r="O160">
        <v>0.999</v>
      </c>
      <c r="P160">
        <v>0.93899999999999995</v>
      </c>
      <c r="Q160">
        <v>0.93500000000000005</v>
      </c>
      <c r="R160">
        <v>0.48399999999999999</v>
      </c>
      <c r="S160">
        <v>0.48</v>
      </c>
    </row>
    <row r="161" spans="1:19" x14ac:dyDescent="0.3">
      <c r="A161">
        <v>180</v>
      </c>
      <c r="B161">
        <v>-0.59699999999999998</v>
      </c>
      <c r="C161">
        <v>-1.3580000000000001</v>
      </c>
      <c r="D161">
        <v>-2.605</v>
      </c>
      <c r="E161">
        <v>-2.9470000000000001</v>
      </c>
      <c r="F161">
        <v>-3.21</v>
      </c>
      <c r="G161">
        <v>1.6</v>
      </c>
      <c r="H161">
        <v>0</v>
      </c>
      <c r="I161">
        <v>3.782</v>
      </c>
      <c r="J161">
        <v>-0.63600000000000001</v>
      </c>
      <c r="K161">
        <v>-1.6890000000000001</v>
      </c>
      <c r="L161">
        <v>-2.694</v>
      </c>
      <c r="M161">
        <v>-3.1659999999999999</v>
      </c>
      <c r="N161">
        <v>-3.3759999999999999</v>
      </c>
      <c r="O161">
        <v>0.97599999999999998</v>
      </c>
      <c r="P161">
        <v>0.752</v>
      </c>
      <c r="Q161">
        <v>0.74299999999999999</v>
      </c>
      <c r="R161">
        <v>0.23100000000000001</v>
      </c>
      <c r="S161">
        <v>0.49</v>
      </c>
    </row>
    <row r="162" spans="1:19" x14ac:dyDescent="0.3">
      <c r="A162">
        <v>240</v>
      </c>
      <c r="B162">
        <v>-0.59699999999999998</v>
      </c>
      <c r="C162">
        <v>-1.3580000000000001</v>
      </c>
      <c r="D162">
        <v>-2.605</v>
      </c>
      <c r="E162">
        <v>-2.9470000000000001</v>
      </c>
      <c r="F162">
        <v>-3.21</v>
      </c>
      <c r="G162">
        <v>1.6</v>
      </c>
      <c r="H162">
        <v>0</v>
      </c>
      <c r="I162">
        <v>3.782</v>
      </c>
      <c r="J162">
        <v>-0.64900000000000002</v>
      </c>
      <c r="K162">
        <v>-1.734</v>
      </c>
      <c r="L162">
        <v>-2.7410000000000001</v>
      </c>
      <c r="M162">
        <v>-3.177</v>
      </c>
      <c r="N162">
        <v>-3.39</v>
      </c>
      <c r="O162">
        <v>1.0009999999999999</v>
      </c>
      <c r="P162">
        <v>0.88200000000000001</v>
      </c>
      <c r="Q162">
        <v>0.97499999999999998</v>
      </c>
      <c r="R162">
        <v>0.26700000000000002</v>
      </c>
      <c r="S162">
        <v>0.496</v>
      </c>
    </row>
    <row r="163" spans="1:19" x14ac:dyDescent="0.3">
      <c r="A163">
        <v>300</v>
      </c>
      <c r="B163">
        <v>-0.59699999999999998</v>
      </c>
      <c r="C163">
        <v>-1.3580000000000001</v>
      </c>
      <c r="D163">
        <v>-2.605</v>
      </c>
      <c r="E163">
        <v>-2.9470000000000001</v>
      </c>
      <c r="F163">
        <v>-3.21</v>
      </c>
      <c r="G163">
        <v>1.6</v>
      </c>
      <c r="H163">
        <v>0</v>
      </c>
      <c r="I163">
        <v>3.782</v>
      </c>
      <c r="J163">
        <v>-0.63100000000000001</v>
      </c>
      <c r="K163">
        <v>-1.718</v>
      </c>
      <c r="L163">
        <v>-2.7069999999999999</v>
      </c>
      <c r="M163">
        <v>-3.2229999999999999</v>
      </c>
      <c r="N163">
        <v>-3.427</v>
      </c>
      <c r="O163">
        <v>0.96599999999999997</v>
      </c>
      <c r="P163">
        <v>0.82599999999999996</v>
      </c>
      <c r="Q163">
        <v>0.82899999999999996</v>
      </c>
      <c r="R163">
        <v>0.40699999999999997</v>
      </c>
      <c r="S163">
        <v>0.51200000000000001</v>
      </c>
    </row>
    <row r="164" spans="1:19" x14ac:dyDescent="0.3">
      <c r="A164">
        <v>360</v>
      </c>
      <c r="B164">
        <v>-0.59699999999999998</v>
      </c>
      <c r="C164">
        <v>-1.3580000000000001</v>
      </c>
      <c r="D164">
        <v>-2.605</v>
      </c>
      <c r="E164">
        <v>-2.9470000000000001</v>
      </c>
      <c r="F164">
        <v>-3.21</v>
      </c>
      <c r="G164">
        <v>1.6</v>
      </c>
      <c r="H164">
        <v>0</v>
      </c>
      <c r="I164">
        <v>3.782</v>
      </c>
      <c r="J164">
        <v>-0.63</v>
      </c>
      <c r="K164">
        <v>-1.718</v>
      </c>
      <c r="L164">
        <v>-2.6970000000000001</v>
      </c>
      <c r="M164">
        <v>-3.2629999999999999</v>
      </c>
      <c r="N164">
        <v>-3.4550000000000001</v>
      </c>
      <c r="O164">
        <v>0.96399999999999997</v>
      </c>
      <c r="P164">
        <v>0.86699999999999999</v>
      </c>
      <c r="Q164">
        <v>0.84499999999999997</v>
      </c>
      <c r="R164">
        <v>0.53200000000000003</v>
      </c>
      <c r="S164">
        <v>0.52500000000000002</v>
      </c>
    </row>
    <row r="165" spans="1:19" x14ac:dyDescent="0.3">
      <c r="A165">
        <v>420</v>
      </c>
      <c r="B165">
        <v>-0.59699999999999998</v>
      </c>
      <c r="C165">
        <v>-1.3580000000000001</v>
      </c>
      <c r="D165">
        <v>-2.605</v>
      </c>
      <c r="E165">
        <v>-2.9470000000000001</v>
      </c>
      <c r="F165">
        <v>-3.21</v>
      </c>
      <c r="G165">
        <v>1.6</v>
      </c>
      <c r="H165">
        <v>0</v>
      </c>
      <c r="I165">
        <v>3.782</v>
      </c>
      <c r="J165">
        <v>-0.63200000000000001</v>
      </c>
      <c r="K165">
        <v>-1.718</v>
      </c>
      <c r="L165">
        <v>-2.7069999999999999</v>
      </c>
      <c r="M165">
        <v>-3.29</v>
      </c>
      <c r="N165">
        <v>-3.4809999999999999</v>
      </c>
      <c r="O165">
        <v>0.96699999999999997</v>
      </c>
      <c r="P165">
        <v>0.89900000000000002</v>
      </c>
      <c r="Q165">
        <v>0.89400000000000002</v>
      </c>
      <c r="R165">
        <v>0.58799999999999997</v>
      </c>
      <c r="S165">
        <v>0.53800000000000003</v>
      </c>
    </row>
    <row r="166" spans="1:19" x14ac:dyDescent="0.3">
      <c r="A166">
        <v>480</v>
      </c>
      <c r="B166">
        <v>-0.59699999999999998</v>
      </c>
      <c r="C166">
        <v>-1.3580000000000001</v>
      </c>
      <c r="D166">
        <v>-2.605</v>
      </c>
      <c r="E166">
        <v>-2.9470000000000001</v>
      </c>
      <c r="F166">
        <v>-3.21</v>
      </c>
      <c r="G166">
        <v>1.6</v>
      </c>
      <c r="H166">
        <v>0</v>
      </c>
      <c r="I166">
        <v>3.782</v>
      </c>
      <c r="J166">
        <v>-0.625</v>
      </c>
      <c r="K166">
        <v>-1.71</v>
      </c>
      <c r="L166">
        <v>-2.7120000000000002</v>
      </c>
      <c r="M166">
        <v>-3.3090000000000002</v>
      </c>
      <c r="N166">
        <v>-3.5110000000000001</v>
      </c>
      <c r="O166">
        <v>0.95599999999999996</v>
      </c>
      <c r="P166">
        <v>0.89500000000000002</v>
      </c>
      <c r="Q166">
        <v>0.90900000000000003</v>
      </c>
      <c r="R166">
        <v>0.60699999999999998</v>
      </c>
      <c r="S166">
        <v>0.55200000000000005</v>
      </c>
    </row>
    <row r="167" spans="1:19" x14ac:dyDescent="0.3">
      <c r="A167">
        <v>540</v>
      </c>
      <c r="B167">
        <v>-0.59699999999999998</v>
      </c>
      <c r="C167">
        <v>-1.3580000000000001</v>
      </c>
      <c r="D167">
        <v>-2.605</v>
      </c>
      <c r="E167">
        <v>-2.9470000000000001</v>
      </c>
      <c r="F167">
        <v>-3.21</v>
      </c>
      <c r="G167">
        <v>1.6</v>
      </c>
      <c r="H167">
        <v>0</v>
      </c>
      <c r="I167">
        <v>3.782</v>
      </c>
      <c r="J167">
        <v>-0.625</v>
      </c>
      <c r="K167">
        <v>-1.702</v>
      </c>
      <c r="L167">
        <v>-2.71</v>
      </c>
      <c r="M167">
        <v>-3.3260000000000001</v>
      </c>
      <c r="N167">
        <v>-3.5419999999999998</v>
      </c>
      <c r="O167">
        <v>0.95499999999999996</v>
      </c>
      <c r="P167">
        <v>0.90300000000000002</v>
      </c>
      <c r="Q167">
        <v>0.88600000000000001</v>
      </c>
      <c r="R167">
        <v>0.621</v>
      </c>
      <c r="S167">
        <v>0.56899999999999995</v>
      </c>
    </row>
    <row r="168" spans="1:19" x14ac:dyDescent="0.3">
      <c r="A168">
        <v>600</v>
      </c>
      <c r="B168">
        <v>-0.59699999999999998</v>
      </c>
      <c r="C168">
        <v>-1.3580000000000001</v>
      </c>
      <c r="D168">
        <v>-2.605</v>
      </c>
      <c r="E168">
        <v>-2.9470000000000001</v>
      </c>
      <c r="F168">
        <v>-3.21</v>
      </c>
      <c r="G168">
        <v>1.6</v>
      </c>
      <c r="H168">
        <v>0</v>
      </c>
      <c r="I168">
        <v>3.782</v>
      </c>
      <c r="J168">
        <v>-0.625</v>
      </c>
      <c r="K168">
        <v>-1.6970000000000001</v>
      </c>
      <c r="L168">
        <v>-2.706</v>
      </c>
      <c r="M168">
        <v>-3.3439999999999999</v>
      </c>
      <c r="N168">
        <v>-3.5760000000000001</v>
      </c>
      <c r="O168">
        <v>0.95399999999999996</v>
      </c>
      <c r="P168">
        <v>0.91300000000000003</v>
      </c>
      <c r="Q168">
        <v>0.86399999999999999</v>
      </c>
      <c r="R168">
        <v>0.63300000000000001</v>
      </c>
      <c r="S168">
        <v>0.58699999999999997</v>
      </c>
    </row>
    <row r="170" spans="1:19" x14ac:dyDescent="0.3">
      <c r="A170" t="s">
        <v>0</v>
      </c>
      <c r="B170" t="s">
        <v>14</v>
      </c>
    </row>
    <row r="171" spans="1:19" x14ac:dyDescent="0.3">
      <c r="A171">
        <v>0</v>
      </c>
      <c r="B171">
        <v>-0.60299999999999998</v>
      </c>
      <c r="C171">
        <v>-1.357</v>
      </c>
      <c r="D171">
        <v>-2.605</v>
      </c>
      <c r="E171">
        <v>-2.9449999999999998</v>
      </c>
      <c r="F171">
        <v>-3.2</v>
      </c>
      <c r="G171">
        <v>1.6</v>
      </c>
      <c r="H171">
        <v>0</v>
      </c>
      <c r="I171">
        <v>3.782</v>
      </c>
      <c r="J171">
        <v>-0.61</v>
      </c>
      <c r="K171">
        <v>-1.61</v>
      </c>
      <c r="L171">
        <v>-2.605</v>
      </c>
      <c r="M171">
        <v>-3.16</v>
      </c>
      <c r="N171">
        <v>-3.2</v>
      </c>
      <c r="O171">
        <v>0.92600000000000005</v>
      </c>
      <c r="P171">
        <v>0.92600000000000005</v>
      </c>
      <c r="Q171">
        <v>0.91800000000000004</v>
      </c>
      <c r="R171">
        <v>0.45100000000000001</v>
      </c>
      <c r="S171">
        <v>0.16900000000000001</v>
      </c>
    </row>
    <row r="172" spans="1:19" x14ac:dyDescent="0.3">
      <c r="A172">
        <v>60</v>
      </c>
      <c r="B172">
        <v>-0.60299999999999998</v>
      </c>
      <c r="C172">
        <v>-1.357</v>
      </c>
      <c r="D172">
        <v>-2.605</v>
      </c>
      <c r="E172">
        <v>-2.9449999999999998</v>
      </c>
      <c r="F172">
        <v>-3.2</v>
      </c>
      <c r="G172">
        <v>1.6</v>
      </c>
      <c r="H172">
        <v>0</v>
      </c>
      <c r="I172">
        <v>3.782</v>
      </c>
      <c r="J172">
        <v>-0.74199999999999999</v>
      </c>
      <c r="K172">
        <v>-1.712</v>
      </c>
      <c r="L172">
        <v>-2.6680000000000001</v>
      </c>
      <c r="M172">
        <v>-3.169</v>
      </c>
      <c r="N172">
        <v>-3.3290000000000002</v>
      </c>
      <c r="O172">
        <v>1.2250000000000001</v>
      </c>
      <c r="P172">
        <v>0.81699999999999995</v>
      </c>
      <c r="Q172">
        <v>0.55200000000000005</v>
      </c>
      <c r="R172">
        <v>0.315</v>
      </c>
      <c r="S172">
        <v>0.47</v>
      </c>
    </row>
    <row r="173" spans="1:19" x14ac:dyDescent="0.3">
      <c r="A173">
        <v>120</v>
      </c>
      <c r="B173">
        <v>-0.60299999999999998</v>
      </c>
      <c r="C173">
        <v>-1.357</v>
      </c>
      <c r="D173">
        <v>-2.605</v>
      </c>
      <c r="E173">
        <v>-2.9449999999999998</v>
      </c>
      <c r="F173">
        <v>-3.2</v>
      </c>
      <c r="G173">
        <v>1.6</v>
      </c>
      <c r="H173">
        <v>0</v>
      </c>
      <c r="I173">
        <v>3.782</v>
      </c>
      <c r="J173">
        <v>-0.65200000000000002</v>
      </c>
      <c r="K173">
        <v>-1.7330000000000001</v>
      </c>
      <c r="L173">
        <v>-2.78</v>
      </c>
      <c r="M173">
        <v>-3.2320000000000002</v>
      </c>
      <c r="N173">
        <v>-3.347</v>
      </c>
      <c r="O173">
        <v>1.0089999999999999</v>
      </c>
      <c r="P173">
        <v>0.98399999999999999</v>
      </c>
      <c r="Q173">
        <v>0.89900000000000002</v>
      </c>
      <c r="R173">
        <v>0.49299999999999999</v>
      </c>
      <c r="S173">
        <v>0.47699999999999998</v>
      </c>
    </row>
    <row r="174" spans="1:19" x14ac:dyDescent="0.3">
      <c r="A174">
        <v>180</v>
      </c>
      <c r="B174">
        <v>-0.60299999999999998</v>
      </c>
      <c r="C174">
        <v>-1.357</v>
      </c>
      <c r="D174">
        <v>-2.605</v>
      </c>
      <c r="E174">
        <v>-2.9449999999999998</v>
      </c>
      <c r="F174">
        <v>-3.2</v>
      </c>
      <c r="G174">
        <v>1.6</v>
      </c>
      <c r="H174">
        <v>0</v>
      </c>
      <c r="I174">
        <v>3.782</v>
      </c>
      <c r="J174">
        <v>-0.63700000000000001</v>
      </c>
      <c r="K174">
        <v>-1.6990000000000001</v>
      </c>
      <c r="L174">
        <v>-2.7080000000000002</v>
      </c>
      <c r="M174">
        <v>-3.161</v>
      </c>
      <c r="N174">
        <v>-3.3679999999999999</v>
      </c>
      <c r="O174">
        <v>0.97899999999999998</v>
      </c>
      <c r="P174">
        <v>0.78400000000000003</v>
      </c>
      <c r="Q174">
        <v>0.68</v>
      </c>
      <c r="R174">
        <v>0.24</v>
      </c>
      <c r="S174">
        <v>0.48599999999999999</v>
      </c>
    </row>
    <row r="175" spans="1:19" x14ac:dyDescent="0.3">
      <c r="A175">
        <v>240</v>
      </c>
      <c r="B175">
        <v>-0.60299999999999998</v>
      </c>
      <c r="C175">
        <v>-1.357</v>
      </c>
      <c r="D175">
        <v>-2.605</v>
      </c>
      <c r="E175">
        <v>-2.9449999999999998</v>
      </c>
      <c r="F175">
        <v>-3.2</v>
      </c>
      <c r="G175">
        <v>1.6</v>
      </c>
      <c r="H175">
        <v>0</v>
      </c>
      <c r="I175">
        <v>3.782</v>
      </c>
      <c r="J175">
        <v>-0.64600000000000002</v>
      </c>
      <c r="K175">
        <v>-1.7430000000000001</v>
      </c>
      <c r="L175">
        <v>-2.7629999999999999</v>
      </c>
      <c r="M175">
        <v>-3.1720000000000002</v>
      </c>
      <c r="N175">
        <v>-3.383</v>
      </c>
      <c r="O175">
        <v>0.996</v>
      </c>
      <c r="P175">
        <v>0.91100000000000003</v>
      </c>
      <c r="Q175">
        <v>0.94299999999999995</v>
      </c>
      <c r="R175">
        <v>0.25600000000000001</v>
      </c>
      <c r="S175">
        <v>0.49299999999999999</v>
      </c>
    </row>
    <row r="176" spans="1:19" x14ac:dyDescent="0.3">
      <c r="A176">
        <v>300</v>
      </c>
      <c r="B176">
        <v>-0.60299999999999998</v>
      </c>
      <c r="C176">
        <v>-1.357</v>
      </c>
      <c r="D176">
        <v>-2.605</v>
      </c>
      <c r="E176">
        <v>-2.9449999999999998</v>
      </c>
      <c r="F176">
        <v>-3.2</v>
      </c>
      <c r="G176">
        <v>1.6</v>
      </c>
      <c r="H176">
        <v>0</v>
      </c>
      <c r="I176">
        <v>3.782</v>
      </c>
      <c r="J176">
        <v>-0.63200000000000001</v>
      </c>
      <c r="K176">
        <v>-1.7250000000000001</v>
      </c>
      <c r="L176">
        <v>-2.7309999999999999</v>
      </c>
      <c r="M176">
        <v>-3.2149999999999999</v>
      </c>
      <c r="N176">
        <v>-3.4209999999999998</v>
      </c>
      <c r="O176">
        <v>0.96699999999999997</v>
      </c>
      <c r="P176">
        <v>0.84499999999999997</v>
      </c>
      <c r="Q176">
        <v>0.80600000000000005</v>
      </c>
      <c r="R176">
        <v>0.40600000000000003</v>
      </c>
      <c r="S176">
        <v>0.50900000000000001</v>
      </c>
    </row>
    <row r="177" spans="1:19" x14ac:dyDescent="0.3">
      <c r="A177">
        <v>360</v>
      </c>
      <c r="B177">
        <v>-0.60299999999999998</v>
      </c>
      <c r="C177">
        <v>-1.357</v>
      </c>
      <c r="D177">
        <v>-2.605</v>
      </c>
      <c r="E177">
        <v>-2.9449999999999998</v>
      </c>
      <c r="F177">
        <v>-3.2</v>
      </c>
      <c r="G177">
        <v>1.6</v>
      </c>
      <c r="H177">
        <v>0</v>
      </c>
      <c r="I177">
        <v>3.782</v>
      </c>
      <c r="J177">
        <v>-0.63</v>
      </c>
      <c r="K177">
        <v>-1.7230000000000001</v>
      </c>
      <c r="L177">
        <v>-2.7189999999999999</v>
      </c>
      <c r="M177">
        <v>-3.254</v>
      </c>
      <c r="N177">
        <v>-3.4449999999999998</v>
      </c>
      <c r="O177">
        <v>0.96399999999999997</v>
      </c>
      <c r="P177">
        <v>0.871</v>
      </c>
      <c r="Q177">
        <v>0.82199999999999995</v>
      </c>
      <c r="R177">
        <v>0.53500000000000003</v>
      </c>
      <c r="S177">
        <v>0.52</v>
      </c>
    </row>
    <row r="178" spans="1:19" x14ac:dyDescent="0.3">
      <c r="A178">
        <v>420</v>
      </c>
      <c r="B178">
        <v>-0.60299999999999998</v>
      </c>
      <c r="C178">
        <v>-1.357</v>
      </c>
      <c r="D178">
        <v>-2.605</v>
      </c>
      <c r="E178">
        <v>-2.9449999999999998</v>
      </c>
      <c r="F178">
        <v>-3.2</v>
      </c>
      <c r="G178">
        <v>1.6</v>
      </c>
      <c r="H178">
        <v>0</v>
      </c>
      <c r="I178">
        <v>3.782</v>
      </c>
      <c r="J178">
        <v>-0.63200000000000001</v>
      </c>
      <c r="K178">
        <v>-1.7250000000000001</v>
      </c>
      <c r="L178">
        <v>-2.7290000000000001</v>
      </c>
      <c r="M178">
        <v>-3.2839999999999998</v>
      </c>
      <c r="N178">
        <v>-3.4740000000000002</v>
      </c>
      <c r="O178">
        <v>0.96899999999999997</v>
      </c>
      <c r="P178">
        <v>0.91</v>
      </c>
      <c r="Q178">
        <v>0.878</v>
      </c>
      <c r="R178">
        <v>0.58699999999999997</v>
      </c>
      <c r="S178">
        <v>0.53400000000000003</v>
      </c>
    </row>
    <row r="179" spans="1:19" x14ac:dyDescent="0.3">
      <c r="A179">
        <v>480</v>
      </c>
      <c r="B179">
        <v>-0.60299999999999998</v>
      </c>
      <c r="C179">
        <v>-1.357</v>
      </c>
      <c r="D179">
        <v>-2.605</v>
      </c>
      <c r="E179">
        <v>-2.9449999999999998</v>
      </c>
      <c r="F179">
        <v>-3.2</v>
      </c>
      <c r="G179">
        <v>1.6</v>
      </c>
      <c r="H179">
        <v>0</v>
      </c>
      <c r="I179">
        <v>3.782</v>
      </c>
      <c r="J179">
        <v>-0.625</v>
      </c>
      <c r="K179">
        <v>-1.716</v>
      </c>
      <c r="L179">
        <v>-2.7349999999999999</v>
      </c>
      <c r="M179">
        <v>-3.3039999999999998</v>
      </c>
      <c r="N179">
        <v>-3.504</v>
      </c>
      <c r="O179">
        <v>0.95599999999999996</v>
      </c>
      <c r="P179">
        <v>0.90300000000000002</v>
      </c>
      <c r="Q179">
        <v>0.90300000000000002</v>
      </c>
      <c r="R179">
        <v>0.59899999999999998</v>
      </c>
      <c r="S179">
        <v>0.54900000000000004</v>
      </c>
    </row>
    <row r="180" spans="1:19" x14ac:dyDescent="0.3">
      <c r="A180">
        <v>540</v>
      </c>
      <c r="B180">
        <v>-0.60299999999999998</v>
      </c>
      <c r="C180">
        <v>-1.357</v>
      </c>
      <c r="D180">
        <v>-2.605</v>
      </c>
      <c r="E180">
        <v>-2.9449999999999998</v>
      </c>
      <c r="F180">
        <v>-3.2</v>
      </c>
      <c r="G180">
        <v>1.6</v>
      </c>
      <c r="H180">
        <v>0</v>
      </c>
      <c r="I180">
        <v>3.782</v>
      </c>
      <c r="J180">
        <v>-0.625</v>
      </c>
      <c r="K180">
        <v>-1.7070000000000001</v>
      </c>
      <c r="L180">
        <v>-2.7320000000000002</v>
      </c>
      <c r="M180">
        <v>-3.3239999999999998</v>
      </c>
      <c r="N180">
        <v>-3.5329999999999999</v>
      </c>
      <c r="O180">
        <v>0.95499999999999996</v>
      </c>
      <c r="P180">
        <v>0.90800000000000003</v>
      </c>
      <c r="Q180">
        <v>0.88200000000000001</v>
      </c>
      <c r="R180">
        <v>0.61499999999999999</v>
      </c>
      <c r="S180">
        <v>0.56399999999999995</v>
      </c>
    </row>
    <row r="181" spans="1:19" x14ac:dyDescent="0.3">
      <c r="A181">
        <v>600</v>
      </c>
      <c r="B181">
        <v>-0.60299999999999998</v>
      </c>
      <c r="C181">
        <v>-1.357</v>
      </c>
      <c r="D181">
        <v>-2.605</v>
      </c>
      <c r="E181">
        <v>-2.9449999999999998</v>
      </c>
      <c r="F181">
        <v>-3.2</v>
      </c>
      <c r="G181">
        <v>1.6</v>
      </c>
      <c r="H181">
        <v>0</v>
      </c>
      <c r="I181">
        <v>3.782</v>
      </c>
      <c r="J181">
        <v>-0.625</v>
      </c>
      <c r="K181">
        <v>-1.7</v>
      </c>
      <c r="L181">
        <v>-2.7250000000000001</v>
      </c>
      <c r="M181">
        <v>-3.343</v>
      </c>
      <c r="N181">
        <v>-3.5649999999999999</v>
      </c>
      <c r="O181">
        <v>0.95399999999999996</v>
      </c>
      <c r="P181">
        <v>0.91600000000000004</v>
      </c>
      <c r="Q181">
        <v>0.85699999999999998</v>
      </c>
      <c r="R181">
        <v>0.622</v>
      </c>
      <c r="S181">
        <v>0.58099999999999996</v>
      </c>
    </row>
    <row r="183" spans="1:19" x14ac:dyDescent="0.3">
      <c r="A183" t="s">
        <v>0</v>
      </c>
      <c r="B183" t="s">
        <v>15</v>
      </c>
    </row>
    <row r="184" spans="1:19" x14ac:dyDescent="0.3">
      <c r="A184">
        <v>0</v>
      </c>
      <c r="B184">
        <v>-0.6</v>
      </c>
      <c r="C184">
        <v>-1.361</v>
      </c>
      <c r="D184">
        <v>-2.605</v>
      </c>
      <c r="E184">
        <v>-2.9380000000000002</v>
      </c>
      <c r="F184">
        <v>-3.19</v>
      </c>
      <c r="G184">
        <v>1.6</v>
      </c>
      <c r="H184">
        <v>0</v>
      </c>
      <c r="I184">
        <v>3.782</v>
      </c>
      <c r="J184">
        <v>-0.61</v>
      </c>
      <c r="K184">
        <v>-1.61</v>
      </c>
      <c r="L184">
        <v>-2.605</v>
      </c>
      <c r="M184">
        <v>-3.1509999999999998</v>
      </c>
      <c r="N184">
        <v>-3.19</v>
      </c>
      <c r="O184">
        <v>0.92600000000000005</v>
      </c>
      <c r="P184">
        <v>0.92600000000000005</v>
      </c>
      <c r="Q184">
        <v>0.91700000000000004</v>
      </c>
      <c r="R184">
        <v>0.44600000000000001</v>
      </c>
      <c r="S184">
        <v>0.16800000000000001</v>
      </c>
    </row>
    <row r="185" spans="1:19" x14ac:dyDescent="0.3">
      <c r="A185">
        <v>60</v>
      </c>
      <c r="B185">
        <v>-0.6</v>
      </c>
      <c r="C185">
        <v>-1.361</v>
      </c>
      <c r="D185">
        <v>-2.605</v>
      </c>
      <c r="E185">
        <v>-2.9380000000000002</v>
      </c>
      <c r="F185">
        <v>-3.19</v>
      </c>
      <c r="G185">
        <v>1.6</v>
      </c>
      <c r="H185">
        <v>0</v>
      </c>
      <c r="I185">
        <v>3.782</v>
      </c>
      <c r="J185">
        <v>-0.73199999999999998</v>
      </c>
      <c r="K185">
        <v>-1.762</v>
      </c>
      <c r="L185">
        <v>-2.6789999999999998</v>
      </c>
      <c r="M185">
        <v>-3.1619999999999999</v>
      </c>
      <c r="N185">
        <v>-3.3220000000000001</v>
      </c>
      <c r="O185">
        <v>1.1950000000000001</v>
      </c>
      <c r="P185">
        <v>0.83299999999999996</v>
      </c>
      <c r="Q185">
        <v>0.5</v>
      </c>
      <c r="R185">
        <v>0.307</v>
      </c>
      <c r="S185">
        <v>0.46700000000000003</v>
      </c>
    </row>
    <row r="186" spans="1:19" x14ac:dyDescent="0.3">
      <c r="A186">
        <v>120</v>
      </c>
      <c r="B186">
        <v>-0.6</v>
      </c>
      <c r="C186">
        <v>-1.361</v>
      </c>
      <c r="D186">
        <v>-2.605</v>
      </c>
      <c r="E186">
        <v>-2.9380000000000002</v>
      </c>
      <c r="F186">
        <v>-3.19</v>
      </c>
      <c r="G186">
        <v>1.6</v>
      </c>
      <c r="H186">
        <v>0</v>
      </c>
      <c r="I186">
        <v>3.782</v>
      </c>
      <c r="J186">
        <v>-0.64300000000000002</v>
      </c>
      <c r="K186">
        <v>-1.7609999999999999</v>
      </c>
      <c r="L186">
        <v>-2.774</v>
      </c>
      <c r="M186">
        <v>-3.226</v>
      </c>
      <c r="N186">
        <v>-3.3410000000000002</v>
      </c>
      <c r="O186">
        <v>0.99</v>
      </c>
      <c r="P186">
        <v>0.94</v>
      </c>
      <c r="Q186">
        <v>0.94</v>
      </c>
      <c r="R186">
        <v>0.496</v>
      </c>
      <c r="S186">
        <v>0.47499999999999998</v>
      </c>
    </row>
    <row r="187" spans="1:19" x14ac:dyDescent="0.3">
      <c r="A187">
        <v>180</v>
      </c>
      <c r="B187">
        <v>-0.6</v>
      </c>
      <c r="C187">
        <v>-1.361</v>
      </c>
      <c r="D187">
        <v>-2.605</v>
      </c>
      <c r="E187">
        <v>-2.9380000000000002</v>
      </c>
      <c r="F187">
        <v>-3.19</v>
      </c>
      <c r="G187">
        <v>1.6</v>
      </c>
      <c r="H187">
        <v>0</v>
      </c>
      <c r="I187">
        <v>3.782</v>
      </c>
      <c r="J187">
        <v>-0.63600000000000001</v>
      </c>
      <c r="K187">
        <v>-1.7130000000000001</v>
      </c>
      <c r="L187">
        <v>-2.6880000000000002</v>
      </c>
      <c r="M187">
        <v>-3.1560000000000001</v>
      </c>
      <c r="N187">
        <v>-3.3559999999999999</v>
      </c>
      <c r="O187">
        <v>0.97599999999999998</v>
      </c>
      <c r="P187">
        <v>0.751</v>
      </c>
      <c r="Q187">
        <v>0.73</v>
      </c>
      <c r="R187">
        <v>0.24099999999999999</v>
      </c>
      <c r="S187">
        <v>0.48099999999999998</v>
      </c>
    </row>
    <row r="188" spans="1:19" x14ac:dyDescent="0.3">
      <c r="A188">
        <v>240</v>
      </c>
      <c r="B188">
        <v>-0.6</v>
      </c>
      <c r="C188">
        <v>-1.361</v>
      </c>
      <c r="D188">
        <v>-2.605</v>
      </c>
      <c r="E188">
        <v>-2.9380000000000002</v>
      </c>
      <c r="F188">
        <v>-3.19</v>
      </c>
      <c r="G188">
        <v>1.6</v>
      </c>
      <c r="H188">
        <v>0</v>
      </c>
      <c r="I188">
        <v>3.782</v>
      </c>
      <c r="J188">
        <v>-0.64600000000000002</v>
      </c>
      <c r="K188">
        <v>-1.7549999999999999</v>
      </c>
      <c r="L188">
        <v>-2.7389999999999999</v>
      </c>
      <c r="M188">
        <v>-3.16</v>
      </c>
      <c r="N188">
        <v>-3.3740000000000001</v>
      </c>
      <c r="O188">
        <v>0.996</v>
      </c>
      <c r="P188">
        <v>0.89700000000000002</v>
      </c>
      <c r="Q188">
        <v>0.96299999999999997</v>
      </c>
      <c r="R188">
        <v>0.26100000000000001</v>
      </c>
      <c r="S188">
        <v>0.48899999999999999</v>
      </c>
    </row>
    <row r="189" spans="1:19" x14ac:dyDescent="0.3">
      <c r="A189">
        <v>300</v>
      </c>
      <c r="B189">
        <v>-0.6</v>
      </c>
      <c r="C189">
        <v>-1.361</v>
      </c>
      <c r="D189">
        <v>-2.605</v>
      </c>
      <c r="E189">
        <v>-2.9380000000000002</v>
      </c>
      <c r="F189">
        <v>-3.19</v>
      </c>
      <c r="G189">
        <v>1.6</v>
      </c>
      <c r="H189">
        <v>0</v>
      </c>
      <c r="I189">
        <v>3.782</v>
      </c>
      <c r="J189">
        <v>-0.629</v>
      </c>
      <c r="K189">
        <v>-1.734</v>
      </c>
      <c r="L189">
        <v>-2.7130000000000001</v>
      </c>
      <c r="M189">
        <v>-3.2080000000000002</v>
      </c>
      <c r="N189">
        <v>-3.4060000000000001</v>
      </c>
      <c r="O189">
        <v>0.96299999999999997</v>
      </c>
      <c r="P189">
        <v>0.84099999999999997</v>
      </c>
      <c r="Q189">
        <v>0.82799999999999996</v>
      </c>
      <c r="R189">
        <v>0.39800000000000002</v>
      </c>
      <c r="S189">
        <v>0.503</v>
      </c>
    </row>
    <row r="190" spans="1:19" x14ac:dyDescent="0.3">
      <c r="A190">
        <v>360</v>
      </c>
      <c r="B190">
        <v>-0.6</v>
      </c>
      <c r="C190">
        <v>-1.361</v>
      </c>
      <c r="D190">
        <v>-2.605</v>
      </c>
      <c r="E190">
        <v>-2.9380000000000002</v>
      </c>
      <c r="F190">
        <v>-3.19</v>
      </c>
      <c r="G190">
        <v>1.6</v>
      </c>
      <c r="H190">
        <v>0</v>
      </c>
      <c r="I190">
        <v>3.782</v>
      </c>
      <c r="J190">
        <v>-0.629</v>
      </c>
      <c r="K190">
        <v>-1.73</v>
      </c>
      <c r="L190">
        <v>-2.7</v>
      </c>
      <c r="M190">
        <v>-3.2469999999999999</v>
      </c>
      <c r="N190">
        <v>-3.4359999999999999</v>
      </c>
      <c r="O190">
        <v>0.96199999999999997</v>
      </c>
      <c r="P190">
        <v>0.875</v>
      </c>
      <c r="Q190">
        <v>0.81799999999999995</v>
      </c>
      <c r="R190">
        <v>0.52100000000000002</v>
      </c>
      <c r="S190">
        <v>0.51600000000000001</v>
      </c>
    </row>
    <row r="191" spans="1:19" x14ac:dyDescent="0.3">
      <c r="A191">
        <v>420</v>
      </c>
      <c r="B191">
        <v>-0.6</v>
      </c>
      <c r="C191">
        <v>-1.361</v>
      </c>
      <c r="D191">
        <v>-2.605</v>
      </c>
      <c r="E191">
        <v>-2.9380000000000002</v>
      </c>
      <c r="F191">
        <v>-3.19</v>
      </c>
      <c r="G191">
        <v>1.6</v>
      </c>
      <c r="H191">
        <v>0</v>
      </c>
      <c r="I191">
        <v>3.782</v>
      </c>
      <c r="J191">
        <v>-0.63</v>
      </c>
      <c r="K191">
        <v>-1.73</v>
      </c>
      <c r="L191">
        <v>-2.7149999999999999</v>
      </c>
      <c r="M191">
        <v>-3.2770000000000001</v>
      </c>
      <c r="N191">
        <v>-3.46</v>
      </c>
      <c r="O191">
        <v>0.96499999999999997</v>
      </c>
      <c r="P191">
        <v>0.91500000000000004</v>
      </c>
      <c r="Q191">
        <v>0.88</v>
      </c>
      <c r="R191">
        <v>0.58599999999999997</v>
      </c>
      <c r="S191">
        <v>0.52700000000000002</v>
      </c>
    </row>
    <row r="192" spans="1:19" x14ac:dyDescent="0.3">
      <c r="A192">
        <v>480</v>
      </c>
      <c r="B192">
        <v>-0.6</v>
      </c>
      <c r="C192">
        <v>-1.361</v>
      </c>
      <c r="D192">
        <v>-2.605</v>
      </c>
      <c r="E192">
        <v>-2.9380000000000002</v>
      </c>
      <c r="F192">
        <v>-3.19</v>
      </c>
      <c r="G192">
        <v>1.6</v>
      </c>
      <c r="H192">
        <v>0</v>
      </c>
      <c r="I192">
        <v>3.782</v>
      </c>
      <c r="J192">
        <v>-0.625</v>
      </c>
      <c r="K192">
        <v>-1.7190000000000001</v>
      </c>
      <c r="L192">
        <v>-2.7229999999999999</v>
      </c>
      <c r="M192">
        <v>-3.2959999999999998</v>
      </c>
      <c r="N192">
        <v>-3.4889999999999999</v>
      </c>
      <c r="O192">
        <v>0.95499999999999996</v>
      </c>
      <c r="P192">
        <v>0.90600000000000003</v>
      </c>
      <c r="Q192">
        <v>0.89600000000000002</v>
      </c>
      <c r="R192">
        <v>0.60599999999999998</v>
      </c>
      <c r="S192">
        <v>0.54200000000000004</v>
      </c>
    </row>
    <row r="193" spans="1:19" x14ac:dyDescent="0.3">
      <c r="A193">
        <v>540</v>
      </c>
      <c r="B193">
        <v>-0.6</v>
      </c>
      <c r="C193">
        <v>-1.361</v>
      </c>
      <c r="D193">
        <v>-2.605</v>
      </c>
      <c r="E193">
        <v>-2.9380000000000002</v>
      </c>
      <c r="F193">
        <v>-3.19</v>
      </c>
      <c r="G193">
        <v>1.6</v>
      </c>
      <c r="H193">
        <v>0</v>
      </c>
      <c r="I193">
        <v>3.782</v>
      </c>
      <c r="J193">
        <v>-0.624</v>
      </c>
      <c r="K193">
        <v>-1.7090000000000001</v>
      </c>
      <c r="L193">
        <v>-2.7210000000000001</v>
      </c>
      <c r="M193">
        <v>-3.3119999999999998</v>
      </c>
      <c r="N193">
        <v>-3.52</v>
      </c>
      <c r="O193">
        <v>0.95299999999999996</v>
      </c>
      <c r="P193">
        <v>0.91100000000000003</v>
      </c>
      <c r="Q193">
        <v>0.874</v>
      </c>
      <c r="R193">
        <v>0.61599999999999999</v>
      </c>
      <c r="S193">
        <v>0.55700000000000005</v>
      </c>
    </row>
    <row r="194" spans="1:19" x14ac:dyDescent="0.3">
      <c r="A194">
        <v>600</v>
      </c>
      <c r="B194">
        <v>-0.6</v>
      </c>
      <c r="C194">
        <v>-1.361</v>
      </c>
      <c r="D194">
        <v>-2.605</v>
      </c>
      <c r="E194">
        <v>-2.9380000000000002</v>
      </c>
      <c r="F194">
        <v>-3.19</v>
      </c>
      <c r="G194">
        <v>1.6</v>
      </c>
      <c r="H194">
        <v>0</v>
      </c>
      <c r="I194">
        <v>3.782</v>
      </c>
      <c r="J194">
        <v>-0.625</v>
      </c>
      <c r="K194">
        <v>-1.7030000000000001</v>
      </c>
      <c r="L194">
        <v>-2.718</v>
      </c>
      <c r="M194">
        <v>-3.331</v>
      </c>
      <c r="N194">
        <v>-3.552</v>
      </c>
      <c r="O194">
        <v>0.95399999999999996</v>
      </c>
      <c r="P194">
        <v>0.92100000000000004</v>
      </c>
      <c r="Q194">
        <v>0.85199999999999998</v>
      </c>
      <c r="R194">
        <v>0.63100000000000001</v>
      </c>
      <c r="S194">
        <v>0.57399999999999995</v>
      </c>
    </row>
    <row r="196" spans="1:19" x14ac:dyDescent="0.3">
      <c r="A196" t="s">
        <v>0</v>
      </c>
      <c r="B196" t="s">
        <v>16</v>
      </c>
    </row>
    <row r="197" spans="1:19" x14ac:dyDescent="0.3">
      <c r="A197">
        <v>0</v>
      </c>
      <c r="B197">
        <v>-0.60099999999999998</v>
      </c>
      <c r="C197">
        <v>-1.387</v>
      </c>
      <c r="D197">
        <v>-2.6040000000000001</v>
      </c>
      <c r="E197">
        <v>-2.948</v>
      </c>
      <c r="F197">
        <v>-3.18</v>
      </c>
      <c r="G197">
        <v>1.6</v>
      </c>
      <c r="H197">
        <v>0</v>
      </c>
      <c r="I197">
        <v>3.782</v>
      </c>
      <c r="J197">
        <v>-0.61</v>
      </c>
      <c r="K197">
        <v>-1.61</v>
      </c>
      <c r="L197">
        <v>-2.6040000000000001</v>
      </c>
      <c r="M197">
        <v>-3.1419999999999999</v>
      </c>
      <c r="N197">
        <v>-3.18</v>
      </c>
      <c r="O197">
        <v>0.92600000000000005</v>
      </c>
      <c r="P197">
        <v>0.92600000000000005</v>
      </c>
      <c r="Q197">
        <v>0.91700000000000004</v>
      </c>
      <c r="R197">
        <v>0.441</v>
      </c>
      <c r="S197">
        <v>0.16600000000000001</v>
      </c>
    </row>
    <row r="198" spans="1:19" x14ac:dyDescent="0.3">
      <c r="A198">
        <v>60</v>
      </c>
      <c r="B198">
        <v>-0.60099999999999998</v>
      </c>
      <c r="C198">
        <v>-1.387</v>
      </c>
      <c r="D198">
        <v>-2.6040000000000001</v>
      </c>
      <c r="E198">
        <v>-2.948</v>
      </c>
      <c r="F198">
        <v>-3.18</v>
      </c>
      <c r="G198">
        <v>1.6</v>
      </c>
      <c r="H198">
        <v>0</v>
      </c>
      <c r="I198">
        <v>3.782</v>
      </c>
      <c r="J198">
        <v>-0.73099999999999998</v>
      </c>
      <c r="K198">
        <v>-1.7709999999999999</v>
      </c>
      <c r="L198">
        <v>-2.6760000000000002</v>
      </c>
      <c r="M198">
        <v>-3.161</v>
      </c>
      <c r="N198">
        <v>-3.3140000000000001</v>
      </c>
      <c r="O198">
        <v>1.1930000000000001</v>
      </c>
      <c r="P198">
        <v>0.81599999999999995</v>
      </c>
      <c r="Q198">
        <v>0.496</v>
      </c>
      <c r="R198">
        <v>0.312</v>
      </c>
      <c r="S198">
        <v>0.46400000000000002</v>
      </c>
    </row>
    <row r="199" spans="1:19" x14ac:dyDescent="0.3">
      <c r="A199">
        <v>120</v>
      </c>
      <c r="B199">
        <v>-0.60099999999999998</v>
      </c>
      <c r="C199">
        <v>-1.387</v>
      </c>
      <c r="D199">
        <v>-2.6040000000000001</v>
      </c>
      <c r="E199">
        <v>-2.948</v>
      </c>
      <c r="F199">
        <v>-3.18</v>
      </c>
      <c r="G199">
        <v>1.6</v>
      </c>
      <c r="H199">
        <v>0</v>
      </c>
      <c r="I199">
        <v>3.782</v>
      </c>
      <c r="J199">
        <v>-0.64700000000000002</v>
      </c>
      <c r="K199">
        <v>-1.7669999999999999</v>
      </c>
      <c r="L199">
        <v>-2.7690000000000001</v>
      </c>
      <c r="M199">
        <v>-3.2170000000000001</v>
      </c>
      <c r="N199">
        <v>-3.327</v>
      </c>
      <c r="O199">
        <v>0.998</v>
      </c>
      <c r="P199">
        <v>0.96299999999999997</v>
      </c>
      <c r="Q199">
        <v>0.93200000000000005</v>
      </c>
      <c r="R199">
        <v>0.48</v>
      </c>
      <c r="S199">
        <v>0.46899999999999997</v>
      </c>
    </row>
    <row r="200" spans="1:19" x14ac:dyDescent="0.3">
      <c r="A200">
        <v>180</v>
      </c>
      <c r="B200">
        <v>-0.60099999999999998</v>
      </c>
      <c r="C200">
        <v>-1.387</v>
      </c>
      <c r="D200">
        <v>-2.6040000000000001</v>
      </c>
      <c r="E200">
        <v>-2.948</v>
      </c>
      <c r="F200">
        <v>-3.18</v>
      </c>
      <c r="G200">
        <v>1.6</v>
      </c>
      <c r="H200">
        <v>0</v>
      </c>
      <c r="I200">
        <v>3.782</v>
      </c>
      <c r="J200">
        <v>-0.63700000000000001</v>
      </c>
      <c r="K200">
        <v>-1.716</v>
      </c>
      <c r="L200">
        <v>-2.6850000000000001</v>
      </c>
      <c r="M200">
        <v>-3.1480000000000001</v>
      </c>
      <c r="N200">
        <v>-3.3460000000000001</v>
      </c>
      <c r="O200">
        <v>0.97799999999999998</v>
      </c>
      <c r="P200">
        <v>0.76300000000000001</v>
      </c>
      <c r="Q200">
        <v>0.74</v>
      </c>
      <c r="R200">
        <v>0.22500000000000001</v>
      </c>
      <c r="S200">
        <v>0.47699999999999998</v>
      </c>
    </row>
    <row r="201" spans="1:19" x14ac:dyDescent="0.3">
      <c r="A201">
        <v>240</v>
      </c>
      <c r="B201">
        <v>-0.60099999999999998</v>
      </c>
      <c r="C201">
        <v>-1.387</v>
      </c>
      <c r="D201">
        <v>-2.6040000000000001</v>
      </c>
      <c r="E201">
        <v>-2.948</v>
      </c>
      <c r="F201">
        <v>-3.18</v>
      </c>
      <c r="G201">
        <v>1.6</v>
      </c>
      <c r="H201">
        <v>0</v>
      </c>
      <c r="I201">
        <v>3.782</v>
      </c>
      <c r="J201">
        <v>-0.64600000000000002</v>
      </c>
      <c r="K201">
        <v>-1.756</v>
      </c>
      <c r="L201">
        <v>-2.7370000000000001</v>
      </c>
      <c r="M201">
        <v>-3.153</v>
      </c>
      <c r="N201">
        <v>-3.3690000000000002</v>
      </c>
      <c r="O201">
        <v>0.997</v>
      </c>
      <c r="P201">
        <v>0.90500000000000003</v>
      </c>
      <c r="Q201">
        <v>0.95499999999999996</v>
      </c>
      <c r="R201">
        <v>0.26100000000000001</v>
      </c>
      <c r="S201">
        <v>0.48699999999999999</v>
      </c>
    </row>
    <row r="202" spans="1:19" x14ac:dyDescent="0.3">
      <c r="A202">
        <v>300</v>
      </c>
      <c r="B202">
        <v>-0.60099999999999998</v>
      </c>
      <c r="C202">
        <v>-1.387</v>
      </c>
      <c r="D202">
        <v>-2.6040000000000001</v>
      </c>
      <c r="E202">
        <v>-2.948</v>
      </c>
      <c r="F202">
        <v>-3.18</v>
      </c>
      <c r="G202">
        <v>1.6</v>
      </c>
      <c r="H202">
        <v>0</v>
      </c>
      <c r="I202">
        <v>3.782</v>
      </c>
      <c r="J202">
        <v>-0.629</v>
      </c>
      <c r="K202">
        <v>-1.734</v>
      </c>
      <c r="L202">
        <v>-2.71</v>
      </c>
      <c r="M202">
        <v>-3.2040000000000002</v>
      </c>
      <c r="N202">
        <v>-3.399</v>
      </c>
      <c r="O202">
        <v>0.96299999999999997</v>
      </c>
      <c r="P202">
        <v>0.84599999999999997</v>
      </c>
      <c r="Q202">
        <v>0.81</v>
      </c>
      <c r="R202">
        <v>0.39700000000000002</v>
      </c>
      <c r="S202">
        <v>0.499</v>
      </c>
    </row>
    <row r="203" spans="1:19" x14ac:dyDescent="0.3">
      <c r="A203">
        <v>360</v>
      </c>
      <c r="B203">
        <v>-0.60099999999999998</v>
      </c>
      <c r="C203">
        <v>-1.387</v>
      </c>
      <c r="D203">
        <v>-2.6040000000000001</v>
      </c>
      <c r="E203">
        <v>-2.948</v>
      </c>
      <c r="F203">
        <v>-3.18</v>
      </c>
      <c r="G203">
        <v>1.6</v>
      </c>
      <c r="H203">
        <v>0</v>
      </c>
      <c r="I203">
        <v>3.782</v>
      </c>
      <c r="J203">
        <v>-0.629</v>
      </c>
      <c r="K203">
        <v>-1.7310000000000001</v>
      </c>
      <c r="L203">
        <v>-2.7010000000000001</v>
      </c>
      <c r="M203">
        <v>-3.2410000000000001</v>
      </c>
      <c r="N203">
        <v>-3.4279999999999999</v>
      </c>
      <c r="O203">
        <v>0.96199999999999997</v>
      </c>
      <c r="P203">
        <v>0.88200000000000001</v>
      </c>
      <c r="Q203">
        <v>0.81499999999999995</v>
      </c>
      <c r="R203">
        <v>0.51800000000000002</v>
      </c>
      <c r="S203">
        <v>0.51300000000000001</v>
      </c>
    </row>
    <row r="204" spans="1:19" x14ac:dyDescent="0.3">
      <c r="A204">
        <v>420</v>
      </c>
      <c r="B204">
        <v>-0.60099999999999998</v>
      </c>
      <c r="C204">
        <v>-1.387</v>
      </c>
      <c r="D204">
        <v>-2.6040000000000001</v>
      </c>
      <c r="E204">
        <v>-2.948</v>
      </c>
      <c r="F204">
        <v>-3.18</v>
      </c>
      <c r="G204">
        <v>1.6</v>
      </c>
      <c r="H204">
        <v>0</v>
      </c>
      <c r="I204">
        <v>3.782</v>
      </c>
      <c r="J204">
        <v>-0.63</v>
      </c>
      <c r="K204">
        <v>-1.7290000000000001</v>
      </c>
      <c r="L204">
        <v>-2.7189999999999999</v>
      </c>
      <c r="M204">
        <v>-3.2690000000000001</v>
      </c>
      <c r="N204">
        <v>-3.4510000000000001</v>
      </c>
      <c r="O204">
        <v>0.96399999999999997</v>
      </c>
      <c r="P204">
        <v>0.91700000000000004</v>
      </c>
      <c r="Q204">
        <v>0.88500000000000001</v>
      </c>
      <c r="R204">
        <v>0.57799999999999996</v>
      </c>
      <c r="S204">
        <v>0.52300000000000002</v>
      </c>
    </row>
    <row r="205" spans="1:19" x14ac:dyDescent="0.3">
      <c r="A205">
        <v>480</v>
      </c>
      <c r="B205">
        <v>-0.60099999999999998</v>
      </c>
      <c r="C205">
        <v>-1.387</v>
      </c>
      <c r="D205">
        <v>-2.6040000000000001</v>
      </c>
      <c r="E205">
        <v>-2.948</v>
      </c>
      <c r="F205">
        <v>-3.18</v>
      </c>
      <c r="G205">
        <v>1.6</v>
      </c>
      <c r="H205">
        <v>0</v>
      </c>
      <c r="I205">
        <v>3.782</v>
      </c>
      <c r="J205">
        <v>-0.625</v>
      </c>
      <c r="K205">
        <v>-1.7190000000000001</v>
      </c>
      <c r="L205">
        <v>-2.7250000000000001</v>
      </c>
      <c r="M205">
        <v>-3.2879999999999998</v>
      </c>
      <c r="N205">
        <v>-3.48</v>
      </c>
      <c r="O205">
        <v>0.95499999999999996</v>
      </c>
      <c r="P205">
        <v>0.90800000000000003</v>
      </c>
      <c r="Q205">
        <v>0.89300000000000002</v>
      </c>
      <c r="R205">
        <v>0.60199999999999998</v>
      </c>
      <c r="S205">
        <v>0.53700000000000003</v>
      </c>
    </row>
    <row r="206" spans="1:19" x14ac:dyDescent="0.3">
      <c r="A206">
        <v>540</v>
      </c>
      <c r="B206">
        <v>-0.60099999999999998</v>
      </c>
      <c r="C206">
        <v>-1.387</v>
      </c>
      <c r="D206">
        <v>-2.6040000000000001</v>
      </c>
      <c r="E206">
        <v>-2.948</v>
      </c>
      <c r="F206">
        <v>-3.18</v>
      </c>
      <c r="G206">
        <v>1.6</v>
      </c>
      <c r="H206">
        <v>0</v>
      </c>
      <c r="I206">
        <v>3.782</v>
      </c>
      <c r="J206">
        <v>-0.624</v>
      </c>
      <c r="K206">
        <v>-1.7090000000000001</v>
      </c>
      <c r="L206">
        <v>-2.722</v>
      </c>
      <c r="M206">
        <v>-3.3050000000000002</v>
      </c>
      <c r="N206">
        <v>-3.5110000000000001</v>
      </c>
      <c r="O206">
        <v>0.95299999999999996</v>
      </c>
      <c r="P206">
        <v>0.91200000000000003</v>
      </c>
      <c r="Q206">
        <v>0.86799999999999999</v>
      </c>
      <c r="R206">
        <v>0.61399999999999999</v>
      </c>
      <c r="S206">
        <v>0.55200000000000005</v>
      </c>
    </row>
    <row r="207" spans="1:19" x14ac:dyDescent="0.3">
      <c r="A207">
        <v>600</v>
      </c>
      <c r="B207">
        <v>-0.60099999999999998</v>
      </c>
      <c r="C207">
        <v>-1.387</v>
      </c>
      <c r="D207">
        <v>-2.6040000000000001</v>
      </c>
      <c r="E207">
        <v>-2.948</v>
      </c>
      <c r="F207">
        <v>-3.18</v>
      </c>
      <c r="G207">
        <v>1.6</v>
      </c>
      <c r="H207">
        <v>0</v>
      </c>
      <c r="I207">
        <v>3.782</v>
      </c>
      <c r="J207">
        <v>-0.625</v>
      </c>
      <c r="K207">
        <v>-1.702</v>
      </c>
      <c r="L207">
        <v>-2.7189999999999999</v>
      </c>
      <c r="M207">
        <v>-3.3250000000000002</v>
      </c>
      <c r="N207">
        <v>-3.5419999999999998</v>
      </c>
      <c r="O207">
        <v>0.95399999999999996</v>
      </c>
      <c r="P207">
        <v>0.92300000000000004</v>
      </c>
      <c r="Q207">
        <v>0.84899999999999998</v>
      </c>
      <c r="R207">
        <v>0.63200000000000001</v>
      </c>
      <c r="S207">
        <v>0.56899999999999995</v>
      </c>
    </row>
    <row r="209" spans="1:19" x14ac:dyDescent="0.3">
      <c r="A209" t="s">
        <v>0</v>
      </c>
      <c r="B209" t="s">
        <v>17</v>
      </c>
    </row>
    <row r="210" spans="1:19" x14ac:dyDescent="0.3">
      <c r="A210">
        <v>0</v>
      </c>
      <c r="B210">
        <v>-0.60399999999999998</v>
      </c>
      <c r="C210">
        <v>-1.36</v>
      </c>
      <c r="D210">
        <v>-2.6040000000000001</v>
      </c>
      <c r="E210">
        <v>-2.9470000000000001</v>
      </c>
      <c r="F210">
        <v>-3.17</v>
      </c>
      <c r="G210">
        <v>1.6</v>
      </c>
      <c r="H210">
        <v>0</v>
      </c>
      <c r="I210">
        <v>3.782</v>
      </c>
      <c r="J210">
        <v>-0.61</v>
      </c>
      <c r="K210">
        <v>-1.61</v>
      </c>
      <c r="L210">
        <v>-2.6040000000000001</v>
      </c>
      <c r="M210">
        <v>-3.133</v>
      </c>
      <c r="N210">
        <v>-3.17</v>
      </c>
      <c r="O210">
        <v>0.92600000000000005</v>
      </c>
      <c r="P210">
        <v>0.92600000000000005</v>
      </c>
      <c r="Q210">
        <v>0.91500000000000004</v>
      </c>
      <c r="R210">
        <v>0.436</v>
      </c>
      <c r="S210">
        <v>0.16500000000000001</v>
      </c>
    </row>
    <row r="211" spans="1:19" x14ac:dyDescent="0.3">
      <c r="A211">
        <v>60</v>
      </c>
      <c r="B211">
        <v>-0.60399999999999998</v>
      </c>
      <c r="C211">
        <v>-1.36</v>
      </c>
      <c r="D211">
        <v>-2.6040000000000001</v>
      </c>
      <c r="E211">
        <v>-2.9470000000000001</v>
      </c>
      <c r="F211">
        <v>-3.17</v>
      </c>
      <c r="G211">
        <v>1.6</v>
      </c>
      <c r="H211">
        <v>0</v>
      </c>
      <c r="I211">
        <v>3.782</v>
      </c>
      <c r="J211">
        <v>-0.73499999999999999</v>
      </c>
      <c r="K211">
        <v>-1.702</v>
      </c>
      <c r="L211">
        <v>-2.6680000000000001</v>
      </c>
      <c r="M211">
        <v>-3.153</v>
      </c>
      <c r="N211">
        <v>-3.302</v>
      </c>
      <c r="O211">
        <v>1.204</v>
      </c>
      <c r="P211">
        <v>0.76600000000000001</v>
      </c>
      <c r="Q211">
        <v>0.54600000000000004</v>
      </c>
      <c r="R211">
        <v>0.32</v>
      </c>
      <c r="S211">
        <v>0.46</v>
      </c>
    </row>
    <row r="212" spans="1:19" x14ac:dyDescent="0.3">
      <c r="A212">
        <v>120</v>
      </c>
      <c r="B212">
        <v>-0.60399999999999998</v>
      </c>
      <c r="C212">
        <v>-1.36</v>
      </c>
      <c r="D212">
        <v>-2.6040000000000001</v>
      </c>
      <c r="E212">
        <v>-2.9470000000000001</v>
      </c>
      <c r="F212">
        <v>-3.17</v>
      </c>
      <c r="G212">
        <v>1.6</v>
      </c>
      <c r="H212">
        <v>0</v>
      </c>
      <c r="I212">
        <v>3.782</v>
      </c>
      <c r="J212">
        <v>-0.64900000000000002</v>
      </c>
      <c r="K212">
        <v>-1.7410000000000001</v>
      </c>
      <c r="L212">
        <v>-2.7759999999999998</v>
      </c>
      <c r="M212">
        <v>-3.206</v>
      </c>
      <c r="N212">
        <v>-3.3119999999999998</v>
      </c>
      <c r="O212">
        <v>1.0009999999999999</v>
      </c>
      <c r="P212">
        <v>0.97</v>
      </c>
      <c r="Q212">
        <v>0.88600000000000001</v>
      </c>
      <c r="R212">
        <v>0.46300000000000002</v>
      </c>
      <c r="S212">
        <v>0.46400000000000002</v>
      </c>
    </row>
    <row r="213" spans="1:19" x14ac:dyDescent="0.3">
      <c r="A213">
        <v>180</v>
      </c>
      <c r="B213">
        <v>-0.60399999999999998</v>
      </c>
      <c r="C213">
        <v>-1.36</v>
      </c>
      <c r="D213">
        <v>-2.6040000000000001</v>
      </c>
      <c r="E213">
        <v>-2.9470000000000001</v>
      </c>
      <c r="F213">
        <v>-3.17</v>
      </c>
      <c r="G213">
        <v>1.6</v>
      </c>
      <c r="H213">
        <v>0</v>
      </c>
      <c r="I213">
        <v>3.782</v>
      </c>
      <c r="J213">
        <v>-0.63200000000000001</v>
      </c>
      <c r="K213">
        <v>-1.7030000000000001</v>
      </c>
      <c r="L213">
        <v>-2.71</v>
      </c>
      <c r="M213">
        <v>-3.1360000000000001</v>
      </c>
      <c r="N213">
        <v>-3.3359999999999999</v>
      </c>
      <c r="O213">
        <v>0.96799999999999997</v>
      </c>
      <c r="P213">
        <v>0.77700000000000002</v>
      </c>
      <c r="Q213">
        <v>0.68600000000000005</v>
      </c>
      <c r="R213">
        <v>0.222</v>
      </c>
      <c r="S213">
        <v>0.47299999999999998</v>
      </c>
    </row>
    <row r="214" spans="1:19" x14ac:dyDescent="0.3">
      <c r="A214">
        <v>240</v>
      </c>
      <c r="B214">
        <v>-0.60399999999999998</v>
      </c>
      <c r="C214">
        <v>-1.36</v>
      </c>
      <c r="D214">
        <v>-2.6040000000000001</v>
      </c>
      <c r="E214">
        <v>-2.9470000000000001</v>
      </c>
      <c r="F214">
        <v>-3.17</v>
      </c>
      <c r="G214">
        <v>1.6</v>
      </c>
      <c r="H214">
        <v>0</v>
      </c>
      <c r="I214">
        <v>3.782</v>
      </c>
      <c r="J214">
        <v>-0.64400000000000002</v>
      </c>
      <c r="K214">
        <v>-1.744</v>
      </c>
      <c r="L214">
        <v>-2.758</v>
      </c>
      <c r="M214">
        <v>-3.15</v>
      </c>
      <c r="N214">
        <v>-3.3570000000000002</v>
      </c>
      <c r="O214">
        <v>0.99099999999999999</v>
      </c>
      <c r="P214">
        <v>0.91100000000000003</v>
      </c>
      <c r="Q214">
        <v>0.93700000000000006</v>
      </c>
      <c r="R214">
        <v>0.248</v>
      </c>
      <c r="S214">
        <v>0.48199999999999998</v>
      </c>
    </row>
    <row r="215" spans="1:19" x14ac:dyDescent="0.3">
      <c r="A215">
        <v>300</v>
      </c>
      <c r="B215">
        <v>-0.60399999999999998</v>
      </c>
      <c r="C215">
        <v>-1.36</v>
      </c>
      <c r="D215">
        <v>-2.6040000000000001</v>
      </c>
      <c r="E215">
        <v>-2.9470000000000001</v>
      </c>
      <c r="F215">
        <v>-3.17</v>
      </c>
      <c r="G215">
        <v>1.6</v>
      </c>
      <c r="H215">
        <v>0</v>
      </c>
      <c r="I215">
        <v>3.782</v>
      </c>
      <c r="J215">
        <v>-0.63</v>
      </c>
      <c r="K215">
        <v>-1.7250000000000001</v>
      </c>
      <c r="L215">
        <v>-2.7240000000000002</v>
      </c>
      <c r="M215">
        <v>-3.1949999999999998</v>
      </c>
      <c r="N215">
        <v>-3.391</v>
      </c>
      <c r="O215">
        <v>0.96399999999999997</v>
      </c>
      <c r="P215">
        <v>0.84699999999999998</v>
      </c>
      <c r="Q215">
        <v>0.79500000000000004</v>
      </c>
      <c r="R215">
        <v>0.39600000000000002</v>
      </c>
      <c r="S215">
        <v>0.496</v>
      </c>
    </row>
    <row r="216" spans="1:19" x14ac:dyDescent="0.3">
      <c r="A216">
        <v>360</v>
      </c>
      <c r="B216">
        <v>-0.60399999999999998</v>
      </c>
      <c r="C216">
        <v>-1.36</v>
      </c>
      <c r="D216">
        <v>-2.6040000000000001</v>
      </c>
      <c r="E216">
        <v>-2.9470000000000001</v>
      </c>
      <c r="F216">
        <v>-3.17</v>
      </c>
      <c r="G216">
        <v>1.6</v>
      </c>
      <c r="H216">
        <v>0</v>
      </c>
      <c r="I216">
        <v>3.782</v>
      </c>
      <c r="J216">
        <v>-0.629</v>
      </c>
      <c r="K216">
        <v>-1.7230000000000001</v>
      </c>
      <c r="L216">
        <v>-2.7170000000000001</v>
      </c>
      <c r="M216">
        <v>-3.2320000000000002</v>
      </c>
      <c r="N216">
        <v>-3.415</v>
      </c>
      <c r="O216">
        <v>0.96299999999999997</v>
      </c>
      <c r="P216">
        <v>0.88100000000000001</v>
      </c>
      <c r="Q216">
        <v>0.82399999999999995</v>
      </c>
      <c r="R216">
        <v>0.52200000000000002</v>
      </c>
      <c r="S216">
        <v>0.50600000000000001</v>
      </c>
    </row>
    <row r="217" spans="1:19" x14ac:dyDescent="0.3">
      <c r="A217">
        <v>420</v>
      </c>
      <c r="B217">
        <v>-0.60399999999999998</v>
      </c>
      <c r="C217">
        <v>-1.36</v>
      </c>
      <c r="D217">
        <v>-2.6040000000000001</v>
      </c>
      <c r="E217">
        <v>-2.9470000000000001</v>
      </c>
      <c r="F217">
        <v>-3.17</v>
      </c>
      <c r="G217">
        <v>1.6</v>
      </c>
      <c r="H217">
        <v>0</v>
      </c>
      <c r="I217">
        <v>3.782</v>
      </c>
      <c r="J217">
        <v>-0.63100000000000001</v>
      </c>
      <c r="K217">
        <v>-1.7230000000000001</v>
      </c>
      <c r="L217">
        <v>-2.73</v>
      </c>
      <c r="M217">
        <v>-3.26</v>
      </c>
      <c r="N217">
        <v>-3.4390000000000001</v>
      </c>
      <c r="O217">
        <v>0.96599999999999997</v>
      </c>
      <c r="P217">
        <v>0.91400000000000003</v>
      </c>
      <c r="Q217">
        <v>0.89100000000000001</v>
      </c>
      <c r="R217">
        <v>0.56699999999999995</v>
      </c>
      <c r="S217">
        <v>0.51800000000000002</v>
      </c>
    </row>
    <row r="218" spans="1:19" x14ac:dyDescent="0.3">
      <c r="A218">
        <v>480</v>
      </c>
      <c r="B218">
        <v>-0.60399999999999998</v>
      </c>
      <c r="C218">
        <v>-1.36</v>
      </c>
      <c r="D218">
        <v>-2.6040000000000001</v>
      </c>
      <c r="E218">
        <v>-2.9470000000000001</v>
      </c>
      <c r="F218">
        <v>-3.17</v>
      </c>
      <c r="G218">
        <v>1.6</v>
      </c>
      <c r="H218">
        <v>0</v>
      </c>
      <c r="I218">
        <v>3.782</v>
      </c>
      <c r="J218">
        <v>-0.625</v>
      </c>
      <c r="K218">
        <v>-1.7130000000000001</v>
      </c>
      <c r="L218">
        <v>-2.7330000000000001</v>
      </c>
      <c r="M218">
        <v>-3.2810000000000001</v>
      </c>
      <c r="N218">
        <v>-3.47</v>
      </c>
      <c r="O218">
        <v>0.95499999999999996</v>
      </c>
      <c r="P218">
        <v>0.90400000000000003</v>
      </c>
      <c r="Q218">
        <v>0.9</v>
      </c>
      <c r="R218">
        <v>0.58599999999999997</v>
      </c>
      <c r="S218">
        <v>0.53200000000000003</v>
      </c>
    </row>
    <row r="219" spans="1:19" x14ac:dyDescent="0.3">
      <c r="A219">
        <v>540</v>
      </c>
      <c r="B219">
        <v>-0.60399999999999998</v>
      </c>
      <c r="C219">
        <v>-1.36</v>
      </c>
      <c r="D219">
        <v>-2.6040000000000001</v>
      </c>
      <c r="E219">
        <v>-2.9470000000000001</v>
      </c>
      <c r="F219">
        <v>-3.17</v>
      </c>
      <c r="G219">
        <v>1.6</v>
      </c>
      <c r="H219">
        <v>0</v>
      </c>
      <c r="I219">
        <v>3.782</v>
      </c>
      <c r="J219">
        <v>-0.625</v>
      </c>
      <c r="K219">
        <v>-1.704</v>
      </c>
      <c r="L219">
        <v>-2.7290000000000001</v>
      </c>
      <c r="M219">
        <v>-3.302</v>
      </c>
      <c r="N219">
        <v>-3.4980000000000002</v>
      </c>
      <c r="O219">
        <v>0.95399999999999996</v>
      </c>
      <c r="P219">
        <v>0.91</v>
      </c>
      <c r="Q219">
        <v>0.874</v>
      </c>
      <c r="R219">
        <v>0.60499999999999998</v>
      </c>
      <c r="S219">
        <v>0.54600000000000004</v>
      </c>
    </row>
    <row r="220" spans="1:19" x14ac:dyDescent="0.3">
      <c r="A220">
        <v>600</v>
      </c>
      <c r="B220">
        <v>-0.60399999999999998</v>
      </c>
      <c r="C220">
        <v>-1.36</v>
      </c>
      <c r="D220">
        <v>-2.6040000000000001</v>
      </c>
      <c r="E220">
        <v>-2.9470000000000001</v>
      </c>
      <c r="F220">
        <v>-3.17</v>
      </c>
      <c r="G220">
        <v>1.6</v>
      </c>
      <c r="H220">
        <v>0</v>
      </c>
      <c r="I220">
        <v>3.782</v>
      </c>
      <c r="J220">
        <v>-0.625</v>
      </c>
      <c r="K220">
        <v>-1.698</v>
      </c>
      <c r="L220">
        <v>-2.722</v>
      </c>
      <c r="M220">
        <v>-3.3210000000000002</v>
      </c>
      <c r="N220">
        <v>-3.528</v>
      </c>
      <c r="O220">
        <v>0.95399999999999996</v>
      </c>
      <c r="P220">
        <v>0.91900000000000004</v>
      </c>
      <c r="Q220">
        <v>0.85099999999999998</v>
      </c>
      <c r="R220">
        <v>0.621</v>
      </c>
      <c r="S220">
        <v>0.56100000000000005</v>
      </c>
    </row>
    <row r="222" spans="1:19" x14ac:dyDescent="0.3">
      <c r="A222" t="s">
        <v>0</v>
      </c>
      <c r="B222" t="s">
        <v>18</v>
      </c>
    </row>
    <row r="223" spans="1:19" x14ac:dyDescent="0.3">
      <c r="A223">
        <v>0</v>
      </c>
      <c r="B223">
        <v>-0.60199999999999998</v>
      </c>
      <c r="C223">
        <v>-1.39</v>
      </c>
      <c r="D223">
        <v>-2.6030000000000002</v>
      </c>
      <c r="E223">
        <v>-2.9390000000000001</v>
      </c>
      <c r="F223">
        <v>-3.16</v>
      </c>
      <c r="G223">
        <v>1.6</v>
      </c>
      <c r="H223">
        <v>0</v>
      </c>
      <c r="I223">
        <v>3.782</v>
      </c>
      <c r="J223">
        <v>-0.61</v>
      </c>
      <c r="K223">
        <v>-1.61</v>
      </c>
      <c r="L223">
        <v>-2.6030000000000002</v>
      </c>
      <c r="M223">
        <v>-3.1240000000000001</v>
      </c>
      <c r="N223">
        <v>-3.16</v>
      </c>
      <c r="O223">
        <v>0.92600000000000005</v>
      </c>
      <c r="P223">
        <v>0.92600000000000005</v>
      </c>
      <c r="Q223">
        <v>0.91500000000000004</v>
      </c>
      <c r="R223">
        <v>0.43</v>
      </c>
      <c r="S223">
        <v>0.16400000000000001</v>
      </c>
    </row>
    <row r="224" spans="1:19" x14ac:dyDescent="0.3">
      <c r="A224">
        <v>60</v>
      </c>
      <c r="B224">
        <v>-0.60199999999999998</v>
      </c>
      <c r="C224">
        <v>-1.39</v>
      </c>
      <c r="D224">
        <v>-2.6030000000000002</v>
      </c>
      <c r="E224">
        <v>-2.9390000000000001</v>
      </c>
      <c r="F224">
        <v>-3.16</v>
      </c>
      <c r="G224">
        <v>1.6</v>
      </c>
      <c r="H224">
        <v>0</v>
      </c>
      <c r="I224">
        <v>3.782</v>
      </c>
      <c r="J224">
        <v>-0.73099999999999998</v>
      </c>
      <c r="K224">
        <v>-1.766</v>
      </c>
      <c r="L224">
        <v>-2.6749999999999998</v>
      </c>
      <c r="M224">
        <v>-3.1469999999999998</v>
      </c>
      <c r="N224">
        <v>-3.2919999999999998</v>
      </c>
      <c r="O224">
        <v>1.1950000000000001</v>
      </c>
      <c r="P224">
        <v>0.79600000000000004</v>
      </c>
      <c r="Q224">
        <v>0.502</v>
      </c>
      <c r="R224">
        <v>0.313</v>
      </c>
      <c r="S224">
        <v>0.45600000000000002</v>
      </c>
    </row>
    <row r="225" spans="1:19" x14ac:dyDescent="0.3">
      <c r="A225">
        <v>120</v>
      </c>
      <c r="B225">
        <v>-0.60199999999999998</v>
      </c>
      <c r="C225">
        <v>-1.39</v>
      </c>
      <c r="D225">
        <v>-2.6030000000000002</v>
      </c>
      <c r="E225">
        <v>-2.9390000000000001</v>
      </c>
      <c r="F225">
        <v>-3.16</v>
      </c>
      <c r="G225">
        <v>1.6</v>
      </c>
      <c r="H225">
        <v>0</v>
      </c>
      <c r="I225">
        <v>3.782</v>
      </c>
      <c r="J225">
        <v>-0.64800000000000002</v>
      </c>
      <c r="K225">
        <v>-1.766</v>
      </c>
      <c r="L225">
        <v>-2.766</v>
      </c>
      <c r="M225">
        <v>-3.1970000000000001</v>
      </c>
      <c r="N225">
        <v>-3.3029999999999999</v>
      </c>
      <c r="O225">
        <v>1</v>
      </c>
      <c r="P225">
        <v>0.96199999999999997</v>
      </c>
      <c r="Q225">
        <v>0.91400000000000003</v>
      </c>
      <c r="R225">
        <v>0.46400000000000002</v>
      </c>
      <c r="S225">
        <v>0.46</v>
      </c>
    </row>
    <row r="226" spans="1:19" x14ac:dyDescent="0.3">
      <c r="A226">
        <v>180</v>
      </c>
      <c r="B226">
        <v>-0.60199999999999998</v>
      </c>
      <c r="C226">
        <v>-1.39</v>
      </c>
      <c r="D226">
        <v>-2.6030000000000002</v>
      </c>
      <c r="E226">
        <v>-2.9390000000000001</v>
      </c>
      <c r="F226">
        <v>-3.16</v>
      </c>
      <c r="G226">
        <v>1.6</v>
      </c>
      <c r="H226">
        <v>0</v>
      </c>
      <c r="I226">
        <v>3.782</v>
      </c>
      <c r="J226">
        <v>-0.63600000000000001</v>
      </c>
      <c r="K226">
        <v>-1.714</v>
      </c>
      <c r="L226">
        <v>-2.6869999999999998</v>
      </c>
      <c r="M226">
        <v>-3.129</v>
      </c>
      <c r="N226">
        <v>-3.323</v>
      </c>
      <c r="O226">
        <v>0.97599999999999998</v>
      </c>
      <c r="P226">
        <v>0.76300000000000001</v>
      </c>
      <c r="Q226">
        <v>0.745</v>
      </c>
      <c r="R226">
        <v>0.214</v>
      </c>
      <c r="S226">
        <v>0.46800000000000003</v>
      </c>
    </row>
    <row r="227" spans="1:19" x14ac:dyDescent="0.3">
      <c r="A227">
        <v>240</v>
      </c>
      <c r="B227">
        <v>-0.60199999999999998</v>
      </c>
      <c r="C227">
        <v>-1.39</v>
      </c>
      <c r="D227">
        <v>-2.6030000000000002</v>
      </c>
      <c r="E227">
        <v>-2.9390000000000001</v>
      </c>
      <c r="F227">
        <v>-3.16</v>
      </c>
      <c r="G227">
        <v>1.6</v>
      </c>
      <c r="H227">
        <v>0</v>
      </c>
      <c r="I227">
        <v>3.782</v>
      </c>
      <c r="J227">
        <v>-0.64700000000000002</v>
      </c>
      <c r="K227">
        <v>-1.754</v>
      </c>
      <c r="L227">
        <v>-2.7349999999999999</v>
      </c>
      <c r="M227">
        <v>-3.1379999999999999</v>
      </c>
      <c r="N227">
        <v>-3.347</v>
      </c>
      <c r="O227">
        <v>0.998</v>
      </c>
      <c r="P227">
        <v>0.90500000000000003</v>
      </c>
      <c r="Q227">
        <v>0.94799999999999995</v>
      </c>
      <c r="R227">
        <v>0.26</v>
      </c>
      <c r="S227">
        <v>0.47799999999999998</v>
      </c>
    </row>
    <row r="228" spans="1:19" x14ac:dyDescent="0.3">
      <c r="A228">
        <v>300</v>
      </c>
      <c r="B228">
        <v>-0.60199999999999998</v>
      </c>
      <c r="C228">
        <v>-1.39</v>
      </c>
      <c r="D228">
        <v>-2.6030000000000002</v>
      </c>
      <c r="E228">
        <v>-2.9390000000000001</v>
      </c>
      <c r="F228">
        <v>-3.16</v>
      </c>
      <c r="G228">
        <v>1.6</v>
      </c>
      <c r="H228">
        <v>0</v>
      </c>
      <c r="I228">
        <v>3.782</v>
      </c>
      <c r="J228">
        <v>-0.629</v>
      </c>
      <c r="K228">
        <v>-1.7310000000000001</v>
      </c>
      <c r="L228">
        <v>-2.706</v>
      </c>
      <c r="M228">
        <v>-3.1869999999999998</v>
      </c>
      <c r="N228">
        <v>-3.375</v>
      </c>
      <c r="O228">
        <v>0.96299999999999997</v>
      </c>
      <c r="P228">
        <v>0.84199999999999997</v>
      </c>
      <c r="Q228">
        <v>0.79800000000000004</v>
      </c>
      <c r="R228">
        <v>0.38800000000000001</v>
      </c>
      <c r="S228">
        <v>0.48899999999999999</v>
      </c>
    </row>
    <row r="229" spans="1:19" x14ac:dyDescent="0.3">
      <c r="A229">
        <v>360</v>
      </c>
      <c r="B229">
        <v>-0.60199999999999998</v>
      </c>
      <c r="C229">
        <v>-1.39</v>
      </c>
      <c r="D229">
        <v>-2.6030000000000002</v>
      </c>
      <c r="E229">
        <v>-2.9390000000000001</v>
      </c>
      <c r="F229">
        <v>-3.16</v>
      </c>
      <c r="G229">
        <v>1.6</v>
      </c>
      <c r="H229">
        <v>0</v>
      </c>
      <c r="I229">
        <v>3.782</v>
      </c>
      <c r="J229">
        <v>-0.629</v>
      </c>
      <c r="K229">
        <v>-1.73</v>
      </c>
      <c r="L229">
        <v>-2.702</v>
      </c>
      <c r="M229">
        <v>-3.2240000000000002</v>
      </c>
      <c r="N229">
        <v>-3.4039999999999999</v>
      </c>
      <c r="O229">
        <v>0.96299999999999997</v>
      </c>
      <c r="P229">
        <v>0.88700000000000001</v>
      </c>
      <c r="Q229">
        <v>0.82099999999999995</v>
      </c>
      <c r="R229">
        <v>0.50700000000000001</v>
      </c>
      <c r="S229">
        <v>0.502</v>
      </c>
    </row>
    <row r="230" spans="1:19" x14ac:dyDescent="0.3">
      <c r="A230">
        <v>420</v>
      </c>
      <c r="B230">
        <v>-0.60199999999999998</v>
      </c>
      <c r="C230">
        <v>-1.39</v>
      </c>
      <c r="D230">
        <v>-2.6030000000000002</v>
      </c>
      <c r="E230">
        <v>-2.9390000000000001</v>
      </c>
      <c r="F230">
        <v>-3.16</v>
      </c>
      <c r="G230">
        <v>1.6</v>
      </c>
      <c r="H230">
        <v>0</v>
      </c>
      <c r="I230">
        <v>3.782</v>
      </c>
      <c r="J230">
        <v>-0.629</v>
      </c>
      <c r="K230">
        <v>-1.7270000000000001</v>
      </c>
      <c r="L230">
        <v>-2.7189999999999999</v>
      </c>
      <c r="M230">
        <v>-3.2490000000000001</v>
      </c>
      <c r="N230">
        <v>-3.4249999999999998</v>
      </c>
      <c r="O230">
        <v>0.96299999999999997</v>
      </c>
      <c r="P230">
        <v>0.91400000000000003</v>
      </c>
      <c r="Q230">
        <v>0.89</v>
      </c>
      <c r="R230">
        <v>0.56399999999999995</v>
      </c>
      <c r="S230">
        <v>0.51100000000000001</v>
      </c>
    </row>
    <row r="231" spans="1:19" x14ac:dyDescent="0.3">
      <c r="A231">
        <v>480</v>
      </c>
      <c r="B231">
        <v>-0.60199999999999998</v>
      </c>
      <c r="C231">
        <v>-1.39</v>
      </c>
      <c r="D231">
        <v>-2.6030000000000002</v>
      </c>
      <c r="E231">
        <v>-2.9390000000000001</v>
      </c>
      <c r="F231">
        <v>-3.16</v>
      </c>
      <c r="G231">
        <v>1.6</v>
      </c>
      <c r="H231">
        <v>0</v>
      </c>
      <c r="I231">
        <v>3.782</v>
      </c>
      <c r="J231">
        <v>-0.625</v>
      </c>
      <c r="K231">
        <v>-1.7170000000000001</v>
      </c>
      <c r="L231">
        <v>-2.7240000000000002</v>
      </c>
      <c r="M231">
        <v>-3.2709999999999999</v>
      </c>
      <c r="N231">
        <v>-3.4540000000000002</v>
      </c>
      <c r="O231">
        <v>0.95499999999999996</v>
      </c>
      <c r="P231">
        <v>0.90700000000000003</v>
      </c>
      <c r="Q231">
        <v>0.89</v>
      </c>
      <c r="R231">
        <v>0.59299999999999997</v>
      </c>
      <c r="S231">
        <v>0.52400000000000002</v>
      </c>
    </row>
    <row r="232" spans="1:19" x14ac:dyDescent="0.3">
      <c r="A232">
        <v>540</v>
      </c>
      <c r="B232">
        <v>-0.60199999999999998</v>
      </c>
      <c r="C232">
        <v>-1.39</v>
      </c>
      <c r="D232">
        <v>-2.6030000000000002</v>
      </c>
      <c r="E232">
        <v>-2.9390000000000001</v>
      </c>
      <c r="F232">
        <v>-3.16</v>
      </c>
      <c r="G232">
        <v>1.6</v>
      </c>
      <c r="H232">
        <v>0</v>
      </c>
      <c r="I232">
        <v>3.782</v>
      </c>
      <c r="J232">
        <v>-0.624</v>
      </c>
      <c r="K232">
        <v>-1.7070000000000001</v>
      </c>
      <c r="L232">
        <v>-2.72</v>
      </c>
      <c r="M232">
        <v>-3.2879999999999998</v>
      </c>
      <c r="N232">
        <v>-3.4849999999999999</v>
      </c>
      <c r="O232">
        <v>0.95199999999999996</v>
      </c>
      <c r="P232">
        <v>0.91100000000000003</v>
      </c>
      <c r="Q232">
        <v>0.86199999999999999</v>
      </c>
      <c r="R232">
        <v>0.60599999999999998</v>
      </c>
      <c r="S232">
        <v>0.53900000000000003</v>
      </c>
    </row>
    <row r="233" spans="1:19" x14ac:dyDescent="0.3">
      <c r="A233">
        <v>600</v>
      </c>
      <c r="B233">
        <v>-0.60199999999999998</v>
      </c>
      <c r="C233">
        <v>-1.39</v>
      </c>
      <c r="D233">
        <v>-2.6030000000000002</v>
      </c>
      <c r="E233">
        <v>-2.9390000000000001</v>
      </c>
      <c r="F233">
        <v>-3.16</v>
      </c>
      <c r="G233">
        <v>1.6</v>
      </c>
      <c r="H233">
        <v>0</v>
      </c>
      <c r="I233">
        <v>3.782</v>
      </c>
      <c r="J233">
        <v>-0.625</v>
      </c>
      <c r="K233">
        <v>-1.7010000000000001</v>
      </c>
      <c r="L233">
        <v>-2.7170000000000001</v>
      </c>
      <c r="M233">
        <v>-3.3079999999999998</v>
      </c>
      <c r="N233">
        <v>-3.5139999999999998</v>
      </c>
      <c r="O233">
        <v>0.95399999999999996</v>
      </c>
      <c r="P233">
        <v>0.92500000000000004</v>
      </c>
      <c r="Q233">
        <v>0.84699999999999998</v>
      </c>
      <c r="R233">
        <v>0.626</v>
      </c>
      <c r="S233">
        <v>0.55400000000000005</v>
      </c>
    </row>
    <row r="235" spans="1:19" x14ac:dyDescent="0.3">
      <c r="A235" t="s">
        <v>0</v>
      </c>
      <c r="B235" t="s">
        <v>19</v>
      </c>
    </row>
    <row r="236" spans="1:19" x14ac:dyDescent="0.3">
      <c r="A236">
        <v>0</v>
      </c>
      <c r="B236">
        <v>-0.59899999999999998</v>
      </c>
      <c r="C236">
        <v>-1.353</v>
      </c>
      <c r="D236">
        <v>-2.6059999999999999</v>
      </c>
      <c r="E236">
        <v>-2.968</v>
      </c>
      <c r="F236">
        <v>-3.24</v>
      </c>
      <c r="G236">
        <v>1.6</v>
      </c>
      <c r="H236">
        <v>0.01</v>
      </c>
      <c r="I236">
        <v>3.782</v>
      </c>
      <c r="J236">
        <v>-0.61</v>
      </c>
      <c r="K236">
        <v>-1.61</v>
      </c>
      <c r="L236">
        <v>-2.6059999999999999</v>
      </c>
      <c r="M236">
        <v>-3.1949999999999998</v>
      </c>
      <c r="N236">
        <v>-3.24</v>
      </c>
      <c r="O236">
        <v>0.92600000000000005</v>
      </c>
      <c r="P236">
        <v>0.92600000000000005</v>
      </c>
      <c r="Q236">
        <v>0.92</v>
      </c>
      <c r="R236">
        <v>0.47299999999999998</v>
      </c>
      <c r="S236">
        <v>0.17499999999999999</v>
      </c>
    </row>
    <row r="237" spans="1:19" x14ac:dyDescent="0.3">
      <c r="A237">
        <v>60</v>
      </c>
      <c r="B237">
        <v>-0.59899999999999998</v>
      </c>
      <c r="C237">
        <v>-1.353</v>
      </c>
      <c r="D237">
        <v>-2.6059999999999999</v>
      </c>
      <c r="E237">
        <v>-2.968</v>
      </c>
      <c r="F237">
        <v>-3.24</v>
      </c>
      <c r="G237">
        <v>1.6</v>
      </c>
      <c r="H237">
        <v>0.01</v>
      </c>
      <c r="I237">
        <v>3.782</v>
      </c>
      <c r="J237">
        <v>-0.74299999999999999</v>
      </c>
      <c r="K237">
        <v>-1.7070000000000001</v>
      </c>
      <c r="L237">
        <v>-2.669</v>
      </c>
      <c r="M237">
        <v>-3.1920000000000002</v>
      </c>
      <c r="N237">
        <v>-3.3679999999999999</v>
      </c>
      <c r="O237">
        <v>1.234</v>
      </c>
      <c r="P237">
        <v>0.84799999999999998</v>
      </c>
      <c r="Q237">
        <v>0.55100000000000005</v>
      </c>
      <c r="R237">
        <v>0.30199999999999999</v>
      </c>
      <c r="S237">
        <v>0.48599999999999999</v>
      </c>
    </row>
    <row r="238" spans="1:19" x14ac:dyDescent="0.3">
      <c r="A238">
        <v>120</v>
      </c>
      <c r="B238">
        <v>-0.59899999999999998</v>
      </c>
      <c r="C238">
        <v>-1.353</v>
      </c>
      <c r="D238">
        <v>-2.6059999999999999</v>
      </c>
      <c r="E238">
        <v>-2.968</v>
      </c>
      <c r="F238">
        <v>-3.24</v>
      </c>
      <c r="G238">
        <v>1.6</v>
      </c>
      <c r="H238">
        <v>0.01</v>
      </c>
      <c r="I238">
        <v>3.782</v>
      </c>
      <c r="J238">
        <v>-0.65800000000000003</v>
      </c>
      <c r="K238">
        <v>-1.7130000000000001</v>
      </c>
      <c r="L238">
        <v>-2.7839999999999998</v>
      </c>
      <c r="M238">
        <v>-3.2549999999999999</v>
      </c>
      <c r="N238">
        <v>-3.3839999999999999</v>
      </c>
      <c r="O238">
        <v>1.0329999999999999</v>
      </c>
      <c r="P238">
        <v>1.032</v>
      </c>
      <c r="Q238">
        <v>0.86199999999999999</v>
      </c>
      <c r="R238">
        <v>0.47799999999999998</v>
      </c>
      <c r="S238">
        <v>0.49299999999999999</v>
      </c>
    </row>
    <row r="239" spans="1:19" x14ac:dyDescent="0.3">
      <c r="A239">
        <v>180</v>
      </c>
      <c r="B239">
        <v>-0.59899999999999998</v>
      </c>
      <c r="C239">
        <v>-1.353</v>
      </c>
      <c r="D239">
        <v>-2.6059999999999999</v>
      </c>
      <c r="E239">
        <v>-2.968</v>
      </c>
      <c r="F239">
        <v>-3.24</v>
      </c>
      <c r="G239">
        <v>1.6</v>
      </c>
      <c r="H239">
        <v>0.01</v>
      </c>
      <c r="I239">
        <v>3.782</v>
      </c>
      <c r="J239">
        <v>-0.63300000000000001</v>
      </c>
      <c r="K239">
        <v>-1.681</v>
      </c>
      <c r="L239">
        <v>-2.7090000000000001</v>
      </c>
      <c r="M239">
        <v>-3.1890000000000001</v>
      </c>
      <c r="N239">
        <v>-3.4</v>
      </c>
      <c r="O239">
        <v>0.98899999999999999</v>
      </c>
      <c r="P239">
        <v>0.82199999999999995</v>
      </c>
      <c r="Q239">
        <v>0.69</v>
      </c>
      <c r="R239">
        <v>0.24399999999999999</v>
      </c>
      <c r="S239">
        <v>0.5</v>
      </c>
    </row>
    <row r="240" spans="1:19" x14ac:dyDescent="0.3">
      <c r="A240">
        <v>240</v>
      </c>
      <c r="B240">
        <v>-0.59899999999999998</v>
      </c>
      <c r="C240">
        <v>-1.353</v>
      </c>
      <c r="D240">
        <v>-2.6059999999999999</v>
      </c>
      <c r="E240">
        <v>-2.968</v>
      </c>
      <c r="F240">
        <v>-3.24</v>
      </c>
      <c r="G240">
        <v>1.6</v>
      </c>
      <c r="H240">
        <v>0.01</v>
      </c>
      <c r="I240">
        <v>3.782</v>
      </c>
      <c r="J240">
        <v>-0.64</v>
      </c>
      <c r="K240">
        <v>-1.722</v>
      </c>
      <c r="L240">
        <v>-2.7679999999999998</v>
      </c>
      <c r="M240">
        <v>-3.202</v>
      </c>
      <c r="N240">
        <v>-3.4169999999999998</v>
      </c>
      <c r="O240">
        <v>1.0089999999999999</v>
      </c>
      <c r="P240">
        <v>0.92500000000000004</v>
      </c>
      <c r="Q240">
        <v>0.93899999999999995</v>
      </c>
      <c r="R240">
        <v>0.27800000000000002</v>
      </c>
      <c r="S240">
        <v>0.50700000000000001</v>
      </c>
    </row>
    <row r="241" spans="1:19" x14ac:dyDescent="0.3">
      <c r="A241">
        <v>300</v>
      </c>
      <c r="B241">
        <v>-0.59899999999999998</v>
      </c>
      <c r="C241">
        <v>-1.353</v>
      </c>
      <c r="D241">
        <v>-2.6059999999999999</v>
      </c>
      <c r="E241">
        <v>-2.968</v>
      </c>
      <c r="F241">
        <v>-3.24</v>
      </c>
      <c r="G241">
        <v>1.6</v>
      </c>
      <c r="H241">
        <v>0.01</v>
      </c>
      <c r="I241">
        <v>3.782</v>
      </c>
      <c r="J241">
        <v>-0.624</v>
      </c>
      <c r="K241">
        <v>-1.7070000000000001</v>
      </c>
      <c r="L241">
        <v>-2.738</v>
      </c>
      <c r="M241">
        <v>-3.2429999999999999</v>
      </c>
      <c r="N241">
        <v>-3.4569999999999999</v>
      </c>
      <c r="O241">
        <v>0.98299999999999998</v>
      </c>
      <c r="P241">
        <v>0.85899999999999999</v>
      </c>
      <c r="Q241">
        <v>0.81100000000000005</v>
      </c>
      <c r="R241">
        <v>0.42399999999999999</v>
      </c>
      <c r="S241">
        <v>0.52600000000000002</v>
      </c>
    </row>
    <row r="242" spans="1:19" x14ac:dyDescent="0.3">
      <c r="A242">
        <v>360</v>
      </c>
      <c r="B242">
        <v>-0.59899999999999998</v>
      </c>
      <c r="C242">
        <v>-1.353</v>
      </c>
      <c r="D242">
        <v>-2.6059999999999999</v>
      </c>
      <c r="E242">
        <v>-2.968</v>
      </c>
      <c r="F242">
        <v>-3.24</v>
      </c>
      <c r="G242">
        <v>1.6</v>
      </c>
      <c r="H242">
        <v>0.01</v>
      </c>
      <c r="I242">
        <v>3.782</v>
      </c>
      <c r="J242">
        <v>-0.61899999999999999</v>
      </c>
      <c r="K242">
        <v>-1.706</v>
      </c>
      <c r="L242">
        <v>-2.726</v>
      </c>
      <c r="M242">
        <v>-3.2890000000000001</v>
      </c>
      <c r="N242">
        <v>-3.4860000000000002</v>
      </c>
      <c r="O242">
        <v>0.98</v>
      </c>
      <c r="P242">
        <v>0.879</v>
      </c>
      <c r="Q242">
        <v>0.83699999999999997</v>
      </c>
      <c r="R242">
        <v>0.56100000000000005</v>
      </c>
      <c r="S242">
        <v>0.54</v>
      </c>
    </row>
    <row r="243" spans="1:19" x14ac:dyDescent="0.3">
      <c r="A243">
        <v>420</v>
      </c>
      <c r="B243">
        <v>-0.59899999999999998</v>
      </c>
      <c r="C243">
        <v>-1.353</v>
      </c>
      <c r="D243">
        <v>-2.6059999999999999</v>
      </c>
      <c r="E243">
        <v>-2.968</v>
      </c>
      <c r="F243">
        <v>-3.24</v>
      </c>
      <c r="G243">
        <v>1.6</v>
      </c>
      <c r="H243">
        <v>0.01</v>
      </c>
      <c r="I243">
        <v>3.782</v>
      </c>
      <c r="J243">
        <v>-0.62</v>
      </c>
      <c r="K243">
        <v>-1.7070000000000001</v>
      </c>
      <c r="L243">
        <v>-2.7309999999999999</v>
      </c>
      <c r="M243">
        <v>-3.3130000000000002</v>
      </c>
      <c r="N243">
        <v>-3.516</v>
      </c>
      <c r="O243">
        <v>0.98599999999999999</v>
      </c>
      <c r="P243">
        <v>0.90900000000000003</v>
      </c>
      <c r="Q243">
        <v>0.88200000000000001</v>
      </c>
      <c r="R243">
        <v>0.60299999999999998</v>
      </c>
      <c r="S243">
        <v>0.55500000000000005</v>
      </c>
    </row>
    <row r="244" spans="1:19" x14ac:dyDescent="0.3">
      <c r="A244">
        <v>480</v>
      </c>
      <c r="B244">
        <v>-0.59899999999999998</v>
      </c>
      <c r="C244">
        <v>-1.353</v>
      </c>
      <c r="D244">
        <v>-2.6059999999999999</v>
      </c>
      <c r="E244">
        <v>-2.968</v>
      </c>
      <c r="F244">
        <v>-3.24</v>
      </c>
      <c r="G244">
        <v>1.6</v>
      </c>
      <c r="H244">
        <v>0.01</v>
      </c>
      <c r="I244">
        <v>3.782</v>
      </c>
      <c r="J244">
        <v>-0.61199999999999999</v>
      </c>
      <c r="K244">
        <v>-1.7010000000000001</v>
      </c>
      <c r="L244">
        <v>-2.7349999999999999</v>
      </c>
      <c r="M244">
        <v>-3.3330000000000002</v>
      </c>
      <c r="N244">
        <v>-3.5459999999999998</v>
      </c>
      <c r="O244">
        <v>0.97799999999999998</v>
      </c>
      <c r="P244">
        <v>0.90500000000000003</v>
      </c>
      <c r="Q244">
        <v>0.91300000000000003</v>
      </c>
      <c r="R244">
        <v>0.61</v>
      </c>
      <c r="S244">
        <v>0.57099999999999995</v>
      </c>
    </row>
    <row r="245" spans="1:19" x14ac:dyDescent="0.3">
      <c r="A245">
        <v>540</v>
      </c>
      <c r="B245">
        <v>-0.59899999999999998</v>
      </c>
      <c r="C245">
        <v>-1.353</v>
      </c>
      <c r="D245">
        <v>-2.6059999999999999</v>
      </c>
      <c r="E245">
        <v>-2.968</v>
      </c>
      <c r="F245">
        <v>-3.24</v>
      </c>
      <c r="G245">
        <v>1.6</v>
      </c>
      <c r="H245">
        <v>0.01</v>
      </c>
      <c r="I245">
        <v>3.782</v>
      </c>
      <c r="J245">
        <v>-0.61</v>
      </c>
      <c r="K245">
        <v>-1.6930000000000001</v>
      </c>
      <c r="L245">
        <v>-2.73</v>
      </c>
      <c r="M245">
        <v>-3.351</v>
      </c>
      <c r="N245">
        <v>-3.58</v>
      </c>
      <c r="O245">
        <v>0.97899999999999998</v>
      </c>
      <c r="P245">
        <v>0.90900000000000003</v>
      </c>
      <c r="Q245">
        <v>0.89200000000000002</v>
      </c>
      <c r="R245">
        <v>0.61399999999999999</v>
      </c>
      <c r="S245">
        <v>0.58899999999999997</v>
      </c>
    </row>
    <row r="246" spans="1:19" x14ac:dyDescent="0.3">
      <c r="A246">
        <v>600</v>
      </c>
      <c r="B246">
        <v>-0.59899999999999998</v>
      </c>
      <c r="C246">
        <v>-1.353</v>
      </c>
      <c r="D246">
        <v>-2.6059999999999999</v>
      </c>
      <c r="E246">
        <v>-2.968</v>
      </c>
      <c r="F246">
        <v>-3.24</v>
      </c>
      <c r="G246">
        <v>1.6</v>
      </c>
      <c r="H246">
        <v>0.01</v>
      </c>
      <c r="I246">
        <v>3.782</v>
      </c>
      <c r="J246">
        <v>-0.60699999999999998</v>
      </c>
      <c r="K246">
        <v>-1.6859999999999999</v>
      </c>
      <c r="L246">
        <v>-2.7229999999999999</v>
      </c>
      <c r="M246">
        <v>-3.3690000000000002</v>
      </c>
      <c r="N246">
        <v>-3.6150000000000002</v>
      </c>
      <c r="O246">
        <v>0.98</v>
      </c>
      <c r="P246">
        <v>0.91700000000000004</v>
      </c>
      <c r="Q246">
        <v>0.872</v>
      </c>
      <c r="R246">
        <v>0.626</v>
      </c>
      <c r="S246">
        <v>0.60899999999999999</v>
      </c>
    </row>
    <row r="248" spans="1:19" x14ac:dyDescent="0.3">
      <c r="A248" t="s">
        <v>0</v>
      </c>
      <c r="B248" t="s">
        <v>20</v>
      </c>
    </row>
    <row r="249" spans="1:19" x14ac:dyDescent="0.3">
      <c r="A249">
        <v>0</v>
      </c>
      <c r="B249">
        <v>-0.60499999999999998</v>
      </c>
      <c r="C249">
        <v>-1.3540000000000001</v>
      </c>
      <c r="D249">
        <v>-2.6059999999999999</v>
      </c>
      <c r="E249">
        <v>-2.96</v>
      </c>
      <c r="F249">
        <v>-3.23</v>
      </c>
      <c r="G249">
        <v>1.6</v>
      </c>
      <c r="H249">
        <v>0.01</v>
      </c>
      <c r="I249">
        <v>3.782</v>
      </c>
      <c r="J249">
        <v>-0.61</v>
      </c>
      <c r="K249">
        <v>-1.61</v>
      </c>
      <c r="L249">
        <v>-2.6059999999999999</v>
      </c>
      <c r="M249">
        <v>-3.1859999999999999</v>
      </c>
      <c r="N249">
        <v>-3.23</v>
      </c>
      <c r="O249">
        <v>0.92600000000000005</v>
      </c>
      <c r="P249">
        <v>0.92600000000000005</v>
      </c>
      <c r="Q249">
        <v>0.91900000000000004</v>
      </c>
      <c r="R249">
        <v>0.46700000000000003</v>
      </c>
      <c r="S249">
        <v>0.17299999999999999</v>
      </c>
    </row>
    <row r="250" spans="1:19" x14ac:dyDescent="0.3">
      <c r="A250">
        <v>60</v>
      </c>
      <c r="B250">
        <v>-0.60499999999999998</v>
      </c>
      <c r="C250">
        <v>-1.3540000000000001</v>
      </c>
      <c r="D250">
        <v>-2.6059999999999999</v>
      </c>
      <c r="E250">
        <v>-2.96</v>
      </c>
      <c r="F250">
        <v>-3.23</v>
      </c>
      <c r="G250">
        <v>1.6</v>
      </c>
      <c r="H250">
        <v>0.01</v>
      </c>
      <c r="I250">
        <v>3.782</v>
      </c>
      <c r="J250">
        <v>-0.74</v>
      </c>
      <c r="K250">
        <v>-1.7130000000000001</v>
      </c>
      <c r="L250">
        <v>-2.6659999999999999</v>
      </c>
      <c r="M250">
        <v>-3.1869999999999998</v>
      </c>
      <c r="N250">
        <v>-3.3570000000000002</v>
      </c>
      <c r="O250">
        <v>1.2270000000000001</v>
      </c>
      <c r="P250">
        <v>0.82899999999999996</v>
      </c>
      <c r="Q250">
        <v>0.56299999999999994</v>
      </c>
      <c r="R250">
        <v>0.30099999999999999</v>
      </c>
      <c r="S250">
        <v>0.48199999999999998</v>
      </c>
    </row>
    <row r="251" spans="1:19" x14ac:dyDescent="0.3">
      <c r="A251">
        <v>120</v>
      </c>
      <c r="B251">
        <v>-0.60499999999999998</v>
      </c>
      <c r="C251">
        <v>-1.3540000000000001</v>
      </c>
      <c r="D251">
        <v>-2.6059999999999999</v>
      </c>
      <c r="E251">
        <v>-2.96</v>
      </c>
      <c r="F251">
        <v>-3.23</v>
      </c>
      <c r="G251">
        <v>1.6</v>
      </c>
      <c r="H251">
        <v>0.01</v>
      </c>
      <c r="I251">
        <v>3.782</v>
      </c>
      <c r="J251">
        <v>-0.65300000000000002</v>
      </c>
      <c r="K251">
        <v>-1.7350000000000001</v>
      </c>
      <c r="L251">
        <v>-2.778</v>
      </c>
      <c r="M251">
        <v>-3.2480000000000002</v>
      </c>
      <c r="N251">
        <v>-3.3730000000000002</v>
      </c>
      <c r="O251">
        <v>1.0229999999999999</v>
      </c>
      <c r="P251">
        <v>0.98299999999999998</v>
      </c>
      <c r="Q251">
        <v>0.88700000000000001</v>
      </c>
      <c r="R251">
        <v>0.48399999999999999</v>
      </c>
      <c r="S251">
        <v>0.48799999999999999</v>
      </c>
    </row>
    <row r="252" spans="1:19" x14ac:dyDescent="0.3">
      <c r="A252">
        <v>180</v>
      </c>
      <c r="B252">
        <v>-0.60499999999999998</v>
      </c>
      <c r="C252">
        <v>-1.3540000000000001</v>
      </c>
      <c r="D252">
        <v>-2.6059999999999999</v>
      </c>
      <c r="E252">
        <v>-2.96</v>
      </c>
      <c r="F252">
        <v>-3.23</v>
      </c>
      <c r="G252">
        <v>1.6</v>
      </c>
      <c r="H252">
        <v>0.01</v>
      </c>
      <c r="I252">
        <v>3.782</v>
      </c>
      <c r="J252">
        <v>-0.63300000000000001</v>
      </c>
      <c r="K252">
        <v>-1.702</v>
      </c>
      <c r="L252">
        <v>-2.71</v>
      </c>
      <c r="M252">
        <v>-3.18</v>
      </c>
      <c r="N252">
        <v>-3.39</v>
      </c>
      <c r="O252">
        <v>0.98799999999999999</v>
      </c>
      <c r="P252">
        <v>0.79600000000000004</v>
      </c>
      <c r="Q252">
        <v>0.68</v>
      </c>
      <c r="R252">
        <v>0.24</v>
      </c>
      <c r="S252">
        <v>0.496</v>
      </c>
    </row>
    <row r="253" spans="1:19" x14ac:dyDescent="0.3">
      <c r="A253">
        <v>240</v>
      </c>
      <c r="B253">
        <v>-0.60499999999999998</v>
      </c>
      <c r="C253">
        <v>-1.3540000000000001</v>
      </c>
      <c r="D253">
        <v>-2.6059999999999999</v>
      </c>
      <c r="E253">
        <v>-2.96</v>
      </c>
      <c r="F253">
        <v>-3.23</v>
      </c>
      <c r="G253">
        <v>1.6</v>
      </c>
      <c r="H253">
        <v>0.01</v>
      </c>
      <c r="I253">
        <v>3.782</v>
      </c>
      <c r="J253">
        <v>-0.64</v>
      </c>
      <c r="K253">
        <v>-1.744</v>
      </c>
      <c r="L253">
        <v>-2.7650000000000001</v>
      </c>
      <c r="M253">
        <v>-3.1949999999999998</v>
      </c>
      <c r="N253">
        <v>-3.407</v>
      </c>
      <c r="O253">
        <v>1.0089999999999999</v>
      </c>
      <c r="P253">
        <v>0.91300000000000003</v>
      </c>
      <c r="Q253">
        <v>0.94399999999999995</v>
      </c>
      <c r="R253">
        <v>0.26800000000000002</v>
      </c>
      <c r="S253">
        <v>0.503</v>
      </c>
    </row>
    <row r="254" spans="1:19" x14ac:dyDescent="0.3">
      <c r="A254">
        <v>300</v>
      </c>
      <c r="B254">
        <v>-0.60499999999999998</v>
      </c>
      <c r="C254">
        <v>-1.3540000000000001</v>
      </c>
      <c r="D254">
        <v>-2.6059999999999999</v>
      </c>
      <c r="E254">
        <v>-2.96</v>
      </c>
      <c r="F254">
        <v>-3.23</v>
      </c>
      <c r="G254">
        <v>1.6</v>
      </c>
      <c r="H254">
        <v>0.01</v>
      </c>
      <c r="I254">
        <v>3.782</v>
      </c>
      <c r="J254">
        <v>-0.625</v>
      </c>
      <c r="K254">
        <v>-1.728</v>
      </c>
      <c r="L254">
        <v>-2.7349999999999999</v>
      </c>
      <c r="M254">
        <v>-3.2360000000000002</v>
      </c>
      <c r="N254">
        <v>-3.4470000000000001</v>
      </c>
      <c r="O254">
        <v>0.98399999999999999</v>
      </c>
      <c r="P254">
        <v>0.84699999999999998</v>
      </c>
      <c r="Q254">
        <v>0.81100000000000005</v>
      </c>
      <c r="R254">
        <v>0.42199999999999999</v>
      </c>
      <c r="S254">
        <v>0.52100000000000002</v>
      </c>
    </row>
    <row r="255" spans="1:19" x14ac:dyDescent="0.3">
      <c r="A255">
        <v>360</v>
      </c>
      <c r="B255">
        <v>-0.60499999999999998</v>
      </c>
      <c r="C255">
        <v>-1.3540000000000001</v>
      </c>
      <c r="D255">
        <v>-2.6059999999999999</v>
      </c>
      <c r="E255">
        <v>-2.96</v>
      </c>
      <c r="F255">
        <v>-3.23</v>
      </c>
      <c r="G255">
        <v>1.6</v>
      </c>
      <c r="H255">
        <v>0.01</v>
      </c>
      <c r="I255">
        <v>3.782</v>
      </c>
      <c r="J255">
        <v>-0.62</v>
      </c>
      <c r="K255">
        <v>-1.7250000000000001</v>
      </c>
      <c r="L255">
        <v>-2.7250000000000001</v>
      </c>
      <c r="M255">
        <v>-3.2789999999999999</v>
      </c>
      <c r="N255">
        <v>-3.4740000000000002</v>
      </c>
      <c r="O255">
        <v>0.98099999999999998</v>
      </c>
      <c r="P255">
        <v>0.873</v>
      </c>
      <c r="Q255">
        <v>0.83099999999999996</v>
      </c>
      <c r="R255">
        <v>0.55600000000000005</v>
      </c>
      <c r="S255">
        <v>0.53400000000000003</v>
      </c>
    </row>
    <row r="256" spans="1:19" x14ac:dyDescent="0.3">
      <c r="A256">
        <v>420</v>
      </c>
      <c r="B256">
        <v>-0.60499999999999998</v>
      </c>
      <c r="C256">
        <v>-1.3540000000000001</v>
      </c>
      <c r="D256">
        <v>-2.6059999999999999</v>
      </c>
      <c r="E256">
        <v>-2.96</v>
      </c>
      <c r="F256">
        <v>-3.23</v>
      </c>
      <c r="G256">
        <v>1.6</v>
      </c>
      <c r="H256">
        <v>0.01</v>
      </c>
      <c r="I256">
        <v>3.782</v>
      </c>
      <c r="J256">
        <v>-0.621</v>
      </c>
      <c r="K256">
        <v>-1.726</v>
      </c>
      <c r="L256">
        <v>-2.7320000000000002</v>
      </c>
      <c r="M256">
        <v>-3.3050000000000002</v>
      </c>
      <c r="N256">
        <v>-3.504</v>
      </c>
      <c r="O256">
        <v>0.98899999999999999</v>
      </c>
      <c r="P256">
        <v>0.90900000000000003</v>
      </c>
      <c r="Q256">
        <v>0.877</v>
      </c>
      <c r="R256">
        <v>0.6</v>
      </c>
      <c r="S256">
        <v>0.54900000000000004</v>
      </c>
    </row>
    <row r="257" spans="1:19" x14ac:dyDescent="0.3">
      <c r="A257">
        <v>480</v>
      </c>
      <c r="B257">
        <v>-0.60499999999999998</v>
      </c>
      <c r="C257">
        <v>-1.3540000000000001</v>
      </c>
      <c r="D257">
        <v>-2.6059999999999999</v>
      </c>
      <c r="E257">
        <v>-2.96</v>
      </c>
      <c r="F257">
        <v>-3.23</v>
      </c>
      <c r="G257">
        <v>1.6</v>
      </c>
      <c r="H257">
        <v>0.01</v>
      </c>
      <c r="I257">
        <v>3.782</v>
      </c>
      <c r="J257">
        <v>-0.61299999999999999</v>
      </c>
      <c r="K257">
        <v>-1.718</v>
      </c>
      <c r="L257">
        <v>-2.738</v>
      </c>
      <c r="M257">
        <v>-3.3239999999999998</v>
      </c>
      <c r="N257">
        <v>-3.5350000000000001</v>
      </c>
      <c r="O257">
        <v>0.97899999999999998</v>
      </c>
      <c r="P257">
        <v>0.90500000000000003</v>
      </c>
      <c r="Q257">
        <v>0.90400000000000003</v>
      </c>
      <c r="R257">
        <v>0.60599999999999998</v>
      </c>
      <c r="S257">
        <v>0.56499999999999995</v>
      </c>
    </row>
    <row r="258" spans="1:19" x14ac:dyDescent="0.3">
      <c r="A258">
        <v>540</v>
      </c>
      <c r="B258">
        <v>-0.60499999999999998</v>
      </c>
      <c r="C258">
        <v>-1.3540000000000001</v>
      </c>
      <c r="D258">
        <v>-2.6059999999999999</v>
      </c>
      <c r="E258">
        <v>-2.96</v>
      </c>
      <c r="F258">
        <v>-3.23</v>
      </c>
      <c r="G258">
        <v>1.6</v>
      </c>
      <c r="H258">
        <v>0.01</v>
      </c>
      <c r="I258">
        <v>3.782</v>
      </c>
      <c r="J258">
        <v>-0.61</v>
      </c>
      <c r="K258">
        <v>-1.708</v>
      </c>
      <c r="L258">
        <v>-2.7349999999999999</v>
      </c>
      <c r="M258">
        <v>-3.343</v>
      </c>
      <c r="N258">
        <v>-3.5670000000000002</v>
      </c>
      <c r="O258">
        <v>0.98</v>
      </c>
      <c r="P258">
        <v>0.91100000000000003</v>
      </c>
      <c r="Q258">
        <v>0.88400000000000001</v>
      </c>
      <c r="R258">
        <v>0.61599999999999999</v>
      </c>
      <c r="S258">
        <v>0.58199999999999996</v>
      </c>
    </row>
    <row r="259" spans="1:19" x14ac:dyDescent="0.3">
      <c r="A259">
        <v>600</v>
      </c>
      <c r="B259">
        <v>-0.60499999999999998</v>
      </c>
      <c r="C259">
        <v>-1.3540000000000001</v>
      </c>
      <c r="D259">
        <v>-2.6059999999999999</v>
      </c>
      <c r="E259">
        <v>-2.96</v>
      </c>
      <c r="F259">
        <v>-3.23</v>
      </c>
      <c r="G259">
        <v>1.6</v>
      </c>
      <c r="H259">
        <v>0.01</v>
      </c>
      <c r="I259">
        <v>3.782</v>
      </c>
      <c r="J259">
        <v>-0.60799999999999998</v>
      </c>
      <c r="K259">
        <v>-1.7</v>
      </c>
      <c r="L259">
        <v>-2.7290000000000001</v>
      </c>
      <c r="M259">
        <v>-3.3610000000000002</v>
      </c>
      <c r="N259">
        <v>-3.6</v>
      </c>
      <c r="O259">
        <v>0.98099999999999998</v>
      </c>
      <c r="P259">
        <v>0.91900000000000004</v>
      </c>
      <c r="Q259">
        <v>0.86099999999999999</v>
      </c>
      <c r="R259">
        <v>0.624</v>
      </c>
      <c r="S259">
        <v>0.60099999999999998</v>
      </c>
    </row>
    <row r="261" spans="1:19" x14ac:dyDescent="0.3">
      <c r="A261" t="s">
        <v>0</v>
      </c>
      <c r="B261" t="s">
        <v>21</v>
      </c>
    </row>
    <row r="262" spans="1:19" x14ac:dyDescent="0.3">
      <c r="A262">
        <v>0</v>
      </c>
      <c r="B262">
        <v>-0.60799999999999998</v>
      </c>
      <c r="C262">
        <v>-1.383</v>
      </c>
      <c r="D262">
        <v>-2.605</v>
      </c>
      <c r="E262">
        <v>-2.952</v>
      </c>
      <c r="F262">
        <v>-3.22</v>
      </c>
      <c r="G262">
        <v>1.6</v>
      </c>
      <c r="H262">
        <v>0.01</v>
      </c>
      <c r="I262">
        <v>3.782</v>
      </c>
      <c r="J262">
        <v>-0.61</v>
      </c>
      <c r="K262">
        <v>-1.61</v>
      </c>
      <c r="L262">
        <v>-2.605</v>
      </c>
      <c r="M262">
        <v>-3.1779999999999999</v>
      </c>
      <c r="N262">
        <v>-3.22</v>
      </c>
      <c r="O262">
        <v>0.92600000000000005</v>
      </c>
      <c r="P262">
        <v>0.92600000000000005</v>
      </c>
      <c r="Q262">
        <v>0.91900000000000004</v>
      </c>
      <c r="R262">
        <v>0.46200000000000002</v>
      </c>
      <c r="S262">
        <v>0.17199999999999999</v>
      </c>
    </row>
    <row r="263" spans="1:19" x14ac:dyDescent="0.3">
      <c r="A263">
        <v>60</v>
      </c>
      <c r="B263">
        <v>-0.60799999999999998</v>
      </c>
      <c r="C263">
        <v>-1.383</v>
      </c>
      <c r="D263">
        <v>-2.605</v>
      </c>
      <c r="E263">
        <v>-2.952</v>
      </c>
      <c r="F263">
        <v>-3.22</v>
      </c>
      <c r="G263">
        <v>1.6</v>
      </c>
      <c r="H263">
        <v>0.01</v>
      </c>
      <c r="I263">
        <v>3.782</v>
      </c>
      <c r="J263">
        <v>-0.72799999999999998</v>
      </c>
      <c r="K263">
        <v>-1.7709999999999999</v>
      </c>
      <c r="L263">
        <v>-2.67</v>
      </c>
      <c r="M263">
        <v>-3.18</v>
      </c>
      <c r="N263">
        <v>-3.3460000000000001</v>
      </c>
      <c r="O263">
        <v>1.194</v>
      </c>
      <c r="P263">
        <v>0.84299999999999997</v>
      </c>
      <c r="Q263">
        <v>0.53600000000000003</v>
      </c>
      <c r="R263">
        <v>0.28899999999999998</v>
      </c>
      <c r="S263">
        <v>0.47699999999999998</v>
      </c>
    </row>
    <row r="264" spans="1:19" x14ac:dyDescent="0.3">
      <c r="A264">
        <v>120</v>
      </c>
      <c r="B264">
        <v>-0.60799999999999998</v>
      </c>
      <c r="C264">
        <v>-1.383</v>
      </c>
      <c r="D264">
        <v>-2.605</v>
      </c>
      <c r="E264">
        <v>-2.952</v>
      </c>
      <c r="F264">
        <v>-3.22</v>
      </c>
      <c r="G264">
        <v>1.6</v>
      </c>
      <c r="H264">
        <v>0.01</v>
      </c>
      <c r="I264">
        <v>3.782</v>
      </c>
      <c r="J264">
        <v>-0.65200000000000002</v>
      </c>
      <c r="K264">
        <v>-1.7749999999999999</v>
      </c>
      <c r="L264">
        <v>-2.7730000000000001</v>
      </c>
      <c r="M264">
        <v>-3.2389999999999999</v>
      </c>
      <c r="N264">
        <v>-3.363</v>
      </c>
      <c r="O264">
        <v>1.02</v>
      </c>
      <c r="P264">
        <v>0.98699999999999999</v>
      </c>
      <c r="Q264">
        <v>0.89300000000000002</v>
      </c>
      <c r="R264">
        <v>0.48699999999999999</v>
      </c>
      <c r="S264">
        <v>0.48399999999999999</v>
      </c>
    </row>
    <row r="265" spans="1:19" x14ac:dyDescent="0.3">
      <c r="A265">
        <v>180</v>
      </c>
      <c r="B265">
        <v>-0.60799999999999998</v>
      </c>
      <c r="C265">
        <v>-1.383</v>
      </c>
      <c r="D265">
        <v>-2.605</v>
      </c>
      <c r="E265">
        <v>-2.952</v>
      </c>
      <c r="F265">
        <v>-3.22</v>
      </c>
      <c r="G265">
        <v>1.6</v>
      </c>
      <c r="H265">
        <v>0.01</v>
      </c>
      <c r="I265">
        <v>3.782</v>
      </c>
      <c r="J265">
        <v>-0.63600000000000001</v>
      </c>
      <c r="K265">
        <v>-1.7330000000000001</v>
      </c>
      <c r="L265">
        <v>-2.7040000000000002</v>
      </c>
      <c r="M265">
        <v>-3.1720000000000002</v>
      </c>
      <c r="N265">
        <v>-3.3769999999999998</v>
      </c>
      <c r="O265">
        <v>0.99299999999999999</v>
      </c>
      <c r="P265">
        <v>0.78900000000000003</v>
      </c>
      <c r="Q265">
        <v>0.69299999999999995</v>
      </c>
      <c r="R265">
        <v>0.23300000000000001</v>
      </c>
      <c r="S265">
        <v>0.49</v>
      </c>
    </row>
    <row r="266" spans="1:19" x14ac:dyDescent="0.3">
      <c r="A266">
        <v>240</v>
      </c>
      <c r="B266">
        <v>-0.60799999999999998</v>
      </c>
      <c r="C266">
        <v>-1.383</v>
      </c>
      <c r="D266">
        <v>-2.605</v>
      </c>
      <c r="E266">
        <v>-2.952</v>
      </c>
      <c r="F266">
        <v>-3.22</v>
      </c>
      <c r="G266">
        <v>1.6</v>
      </c>
      <c r="H266">
        <v>0.01</v>
      </c>
      <c r="I266">
        <v>3.782</v>
      </c>
      <c r="J266">
        <v>-0.64</v>
      </c>
      <c r="K266">
        <v>-1.7729999999999999</v>
      </c>
      <c r="L266">
        <v>-2.7610000000000001</v>
      </c>
      <c r="M266">
        <v>-3.1840000000000002</v>
      </c>
      <c r="N266">
        <v>-3.395</v>
      </c>
      <c r="O266">
        <v>1.0089999999999999</v>
      </c>
      <c r="P266">
        <v>0.92100000000000004</v>
      </c>
      <c r="Q266">
        <v>0.93799999999999994</v>
      </c>
      <c r="R266">
        <v>0.26400000000000001</v>
      </c>
      <c r="S266">
        <v>0.498</v>
      </c>
    </row>
    <row r="267" spans="1:19" x14ac:dyDescent="0.3">
      <c r="A267">
        <v>300</v>
      </c>
      <c r="B267">
        <v>-0.60799999999999998</v>
      </c>
      <c r="C267">
        <v>-1.383</v>
      </c>
      <c r="D267">
        <v>-2.605</v>
      </c>
      <c r="E267">
        <v>-2.952</v>
      </c>
      <c r="F267">
        <v>-3.22</v>
      </c>
      <c r="G267">
        <v>1.6</v>
      </c>
      <c r="H267">
        <v>0.01</v>
      </c>
      <c r="I267">
        <v>3.782</v>
      </c>
      <c r="J267">
        <v>-0.624</v>
      </c>
      <c r="K267">
        <v>-1.7509999999999999</v>
      </c>
      <c r="L267">
        <v>-2.7360000000000002</v>
      </c>
      <c r="M267">
        <v>-3.2280000000000002</v>
      </c>
      <c r="N267">
        <v>-3.4340000000000002</v>
      </c>
      <c r="O267">
        <v>0.98299999999999998</v>
      </c>
      <c r="P267">
        <v>0.85199999999999998</v>
      </c>
      <c r="Q267">
        <v>0.79900000000000004</v>
      </c>
      <c r="R267">
        <v>0.41499999999999998</v>
      </c>
      <c r="S267">
        <v>0.51500000000000001</v>
      </c>
    </row>
    <row r="268" spans="1:19" x14ac:dyDescent="0.3">
      <c r="A268">
        <v>360</v>
      </c>
      <c r="B268">
        <v>-0.60799999999999998</v>
      </c>
      <c r="C268">
        <v>-1.383</v>
      </c>
      <c r="D268">
        <v>-2.605</v>
      </c>
      <c r="E268">
        <v>-2.952</v>
      </c>
      <c r="F268">
        <v>-3.22</v>
      </c>
      <c r="G268">
        <v>1.6</v>
      </c>
      <c r="H268">
        <v>0.01</v>
      </c>
      <c r="I268">
        <v>3.782</v>
      </c>
      <c r="J268">
        <v>-0.62</v>
      </c>
      <c r="K268">
        <v>-1.746</v>
      </c>
      <c r="L268">
        <v>-2.7290000000000001</v>
      </c>
      <c r="M268">
        <v>-3.2709999999999999</v>
      </c>
      <c r="N268">
        <v>-3.4609999999999999</v>
      </c>
      <c r="O268">
        <v>0.98099999999999998</v>
      </c>
      <c r="P268">
        <v>0.879</v>
      </c>
      <c r="Q268">
        <v>0.81</v>
      </c>
      <c r="R268">
        <v>0.54800000000000004</v>
      </c>
      <c r="S268">
        <v>0.52800000000000002</v>
      </c>
    </row>
    <row r="269" spans="1:19" x14ac:dyDescent="0.3">
      <c r="A269">
        <v>420</v>
      </c>
      <c r="B269">
        <v>-0.60799999999999998</v>
      </c>
      <c r="C269">
        <v>-1.383</v>
      </c>
      <c r="D269">
        <v>-2.605</v>
      </c>
      <c r="E269">
        <v>-2.952</v>
      </c>
      <c r="F269">
        <v>-3.22</v>
      </c>
      <c r="G269">
        <v>1.6</v>
      </c>
      <c r="H269">
        <v>0.01</v>
      </c>
      <c r="I269">
        <v>3.782</v>
      </c>
      <c r="J269">
        <v>-0.621</v>
      </c>
      <c r="K269">
        <v>-1.744</v>
      </c>
      <c r="L269">
        <v>-2.74</v>
      </c>
      <c r="M269">
        <v>-3.2970000000000002</v>
      </c>
      <c r="N269">
        <v>-3.4910000000000001</v>
      </c>
      <c r="O269">
        <v>0.98799999999999999</v>
      </c>
      <c r="P269">
        <v>0.91700000000000004</v>
      </c>
      <c r="Q269">
        <v>0.86199999999999999</v>
      </c>
      <c r="R269">
        <v>0.59599999999999997</v>
      </c>
      <c r="S269">
        <v>0.54200000000000004</v>
      </c>
    </row>
    <row r="270" spans="1:19" x14ac:dyDescent="0.3">
      <c r="A270">
        <v>480</v>
      </c>
      <c r="B270">
        <v>-0.60799999999999998</v>
      </c>
      <c r="C270">
        <v>-1.383</v>
      </c>
      <c r="D270">
        <v>-2.605</v>
      </c>
      <c r="E270">
        <v>-2.952</v>
      </c>
      <c r="F270">
        <v>-3.22</v>
      </c>
      <c r="G270">
        <v>1.6</v>
      </c>
      <c r="H270">
        <v>0.01</v>
      </c>
      <c r="I270">
        <v>3.782</v>
      </c>
      <c r="J270">
        <v>-0.61299999999999999</v>
      </c>
      <c r="K270">
        <v>-1.7330000000000001</v>
      </c>
      <c r="L270">
        <v>-2.7490000000000001</v>
      </c>
      <c r="M270">
        <v>-3.3149999999999999</v>
      </c>
      <c r="N270">
        <v>-3.52</v>
      </c>
      <c r="O270">
        <v>0.97899999999999998</v>
      </c>
      <c r="P270">
        <v>0.91400000000000003</v>
      </c>
      <c r="Q270">
        <v>0.88800000000000001</v>
      </c>
      <c r="R270">
        <v>0.60499999999999998</v>
      </c>
      <c r="S270">
        <v>0.55700000000000005</v>
      </c>
    </row>
    <row r="271" spans="1:19" x14ac:dyDescent="0.3">
      <c r="A271">
        <v>540</v>
      </c>
      <c r="B271">
        <v>-0.60799999999999998</v>
      </c>
      <c r="C271">
        <v>-1.383</v>
      </c>
      <c r="D271">
        <v>-2.605</v>
      </c>
      <c r="E271">
        <v>-2.952</v>
      </c>
      <c r="F271">
        <v>-3.22</v>
      </c>
      <c r="G271">
        <v>1.6</v>
      </c>
      <c r="H271">
        <v>0.01</v>
      </c>
      <c r="I271">
        <v>3.782</v>
      </c>
      <c r="J271">
        <v>-0.61</v>
      </c>
      <c r="K271">
        <v>-1.722</v>
      </c>
      <c r="L271">
        <v>-2.7469999999999999</v>
      </c>
      <c r="M271">
        <v>-3.3340000000000001</v>
      </c>
      <c r="N271">
        <v>-3.552</v>
      </c>
      <c r="O271">
        <v>0.97899999999999998</v>
      </c>
      <c r="P271">
        <v>0.91800000000000004</v>
      </c>
      <c r="Q271">
        <v>0.86399999999999999</v>
      </c>
      <c r="R271">
        <v>0.61399999999999999</v>
      </c>
      <c r="S271">
        <v>0.57399999999999995</v>
      </c>
    </row>
    <row r="272" spans="1:19" x14ac:dyDescent="0.3">
      <c r="A272">
        <v>600</v>
      </c>
      <c r="B272">
        <v>-0.60799999999999998</v>
      </c>
      <c r="C272">
        <v>-1.383</v>
      </c>
      <c r="D272">
        <v>-2.605</v>
      </c>
      <c r="E272">
        <v>-2.952</v>
      </c>
      <c r="F272">
        <v>-3.22</v>
      </c>
      <c r="G272">
        <v>1.6</v>
      </c>
      <c r="H272">
        <v>0.01</v>
      </c>
      <c r="I272">
        <v>3.782</v>
      </c>
      <c r="J272">
        <v>-0.60799999999999998</v>
      </c>
      <c r="K272">
        <v>-1.712</v>
      </c>
      <c r="L272">
        <v>-2.742</v>
      </c>
      <c r="M272">
        <v>-3.3519999999999999</v>
      </c>
      <c r="N272">
        <v>-3.585</v>
      </c>
      <c r="O272">
        <v>0.98099999999999998</v>
      </c>
      <c r="P272">
        <v>0.92700000000000005</v>
      </c>
      <c r="Q272">
        <v>0.84199999999999997</v>
      </c>
      <c r="R272">
        <v>0.621</v>
      </c>
      <c r="S272">
        <v>0.59199999999999997</v>
      </c>
    </row>
    <row r="274" spans="1:19" x14ac:dyDescent="0.3">
      <c r="A274" t="s">
        <v>0</v>
      </c>
      <c r="B274" t="s">
        <v>22</v>
      </c>
    </row>
    <row r="275" spans="1:19" x14ac:dyDescent="0.3">
      <c r="A275">
        <v>0</v>
      </c>
      <c r="B275">
        <v>-0.59699999999999998</v>
      </c>
      <c r="C275">
        <v>-1.3580000000000001</v>
      </c>
      <c r="D275">
        <v>-2.605</v>
      </c>
      <c r="E275">
        <v>-2.9470000000000001</v>
      </c>
      <c r="F275">
        <v>-3.21</v>
      </c>
      <c r="G275">
        <v>1.6</v>
      </c>
      <c r="H275">
        <v>0.01</v>
      </c>
      <c r="I275">
        <v>3.782</v>
      </c>
      <c r="J275">
        <v>-0.61</v>
      </c>
      <c r="K275">
        <v>-1.61</v>
      </c>
      <c r="L275">
        <v>-2.605</v>
      </c>
      <c r="M275">
        <v>-3.169</v>
      </c>
      <c r="N275">
        <v>-3.21</v>
      </c>
      <c r="O275">
        <v>0.92600000000000005</v>
      </c>
      <c r="P275">
        <v>0.92600000000000005</v>
      </c>
      <c r="Q275">
        <v>0.91800000000000004</v>
      </c>
      <c r="R275">
        <v>0.45600000000000002</v>
      </c>
      <c r="S275">
        <v>0.17</v>
      </c>
    </row>
    <row r="276" spans="1:19" x14ac:dyDescent="0.3">
      <c r="A276">
        <v>60</v>
      </c>
      <c r="B276">
        <v>-0.59699999999999998</v>
      </c>
      <c r="C276">
        <v>-1.3580000000000001</v>
      </c>
      <c r="D276">
        <v>-2.605</v>
      </c>
      <c r="E276">
        <v>-2.9470000000000001</v>
      </c>
      <c r="F276">
        <v>-3.21</v>
      </c>
      <c r="G276">
        <v>1.6</v>
      </c>
      <c r="H276">
        <v>0.01</v>
      </c>
      <c r="I276">
        <v>3.782</v>
      </c>
      <c r="J276">
        <v>-0.746</v>
      </c>
      <c r="K276">
        <v>-1.7250000000000001</v>
      </c>
      <c r="L276">
        <v>-2.677</v>
      </c>
      <c r="M276">
        <v>-3.1789999999999998</v>
      </c>
      <c r="N276">
        <v>-3.3319999999999999</v>
      </c>
      <c r="O276">
        <v>1.244</v>
      </c>
      <c r="P276">
        <v>0.85399999999999998</v>
      </c>
      <c r="Q276">
        <v>0.53200000000000003</v>
      </c>
      <c r="R276">
        <v>0.32300000000000001</v>
      </c>
      <c r="S276">
        <v>0.47199999999999998</v>
      </c>
    </row>
    <row r="277" spans="1:19" x14ac:dyDescent="0.3">
      <c r="A277">
        <v>120</v>
      </c>
      <c r="B277">
        <v>-0.59699999999999998</v>
      </c>
      <c r="C277">
        <v>-1.3580000000000001</v>
      </c>
      <c r="D277">
        <v>-2.605</v>
      </c>
      <c r="E277">
        <v>-2.9470000000000001</v>
      </c>
      <c r="F277">
        <v>-3.21</v>
      </c>
      <c r="G277">
        <v>1.6</v>
      </c>
      <c r="H277">
        <v>0.01</v>
      </c>
      <c r="I277">
        <v>3.782</v>
      </c>
      <c r="J277">
        <v>-0.64500000000000002</v>
      </c>
      <c r="K277">
        <v>-1.7290000000000001</v>
      </c>
      <c r="L277">
        <v>-2.7759999999999998</v>
      </c>
      <c r="M277">
        <v>-3.2389999999999999</v>
      </c>
      <c r="N277">
        <v>-3.3530000000000002</v>
      </c>
      <c r="O277">
        <v>1.006</v>
      </c>
      <c r="P277">
        <v>0.93899999999999995</v>
      </c>
      <c r="Q277">
        <v>0.93500000000000005</v>
      </c>
      <c r="R277">
        <v>0.48399999999999999</v>
      </c>
      <c r="S277">
        <v>0.48</v>
      </c>
    </row>
    <row r="278" spans="1:19" x14ac:dyDescent="0.3">
      <c r="A278">
        <v>180</v>
      </c>
      <c r="B278">
        <v>-0.59699999999999998</v>
      </c>
      <c r="C278">
        <v>-1.3580000000000001</v>
      </c>
      <c r="D278">
        <v>-2.605</v>
      </c>
      <c r="E278">
        <v>-2.9470000000000001</v>
      </c>
      <c r="F278">
        <v>-3.21</v>
      </c>
      <c r="G278">
        <v>1.6</v>
      </c>
      <c r="H278">
        <v>0.01</v>
      </c>
      <c r="I278">
        <v>3.782</v>
      </c>
      <c r="J278">
        <v>-0.63200000000000001</v>
      </c>
      <c r="K278">
        <v>-1.6890000000000001</v>
      </c>
      <c r="L278">
        <v>-2.694</v>
      </c>
      <c r="M278">
        <v>-3.1659999999999999</v>
      </c>
      <c r="N278">
        <v>-3.3759999999999999</v>
      </c>
      <c r="O278">
        <v>0.98599999999999999</v>
      </c>
      <c r="P278">
        <v>0.752</v>
      </c>
      <c r="Q278">
        <v>0.74299999999999999</v>
      </c>
      <c r="R278">
        <v>0.23100000000000001</v>
      </c>
      <c r="S278">
        <v>0.49</v>
      </c>
    </row>
    <row r="279" spans="1:19" x14ac:dyDescent="0.3">
      <c r="A279">
        <v>240</v>
      </c>
      <c r="B279">
        <v>-0.59699999999999998</v>
      </c>
      <c r="C279">
        <v>-1.3580000000000001</v>
      </c>
      <c r="D279">
        <v>-2.605</v>
      </c>
      <c r="E279">
        <v>-2.9470000000000001</v>
      </c>
      <c r="F279">
        <v>-3.21</v>
      </c>
      <c r="G279">
        <v>1.6</v>
      </c>
      <c r="H279">
        <v>0.01</v>
      </c>
      <c r="I279">
        <v>3.782</v>
      </c>
      <c r="J279">
        <v>-0.64300000000000002</v>
      </c>
      <c r="K279">
        <v>-1.734</v>
      </c>
      <c r="L279">
        <v>-2.7410000000000001</v>
      </c>
      <c r="M279">
        <v>-3.177</v>
      </c>
      <c r="N279">
        <v>-3.39</v>
      </c>
      <c r="O279">
        <v>1.014</v>
      </c>
      <c r="P279">
        <v>0.88100000000000001</v>
      </c>
      <c r="Q279">
        <v>0.97499999999999998</v>
      </c>
      <c r="R279">
        <v>0.26700000000000002</v>
      </c>
      <c r="S279">
        <v>0.496</v>
      </c>
    </row>
    <row r="280" spans="1:19" x14ac:dyDescent="0.3">
      <c r="A280">
        <v>300</v>
      </c>
      <c r="B280">
        <v>-0.59699999999999998</v>
      </c>
      <c r="C280">
        <v>-1.3580000000000001</v>
      </c>
      <c r="D280">
        <v>-2.605</v>
      </c>
      <c r="E280">
        <v>-2.9470000000000001</v>
      </c>
      <c r="F280">
        <v>-3.21</v>
      </c>
      <c r="G280">
        <v>1.6</v>
      </c>
      <c r="H280">
        <v>0.01</v>
      </c>
      <c r="I280">
        <v>3.782</v>
      </c>
      <c r="J280">
        <v>-0.623</v>
      </c>
      <c r="K280">
        <v>-1.718</v>
      </c>
      <c r="L280">
        <v>-2.7069999999999999</v>
      </c>
      <c r="M280">
        <v>-3.2229999999999999</v>
      </c>
      <c r="N280">
        <v>-3.427</v>
      </c>
      <c r="O280">
        <v>0.98099999999999998</v>
      </c>
      <c r="P280">
        <v>0.82499999999999996</v>
      </c>
      <c r="Q280">
        <v>0.82899999999999996</v>
      </c>
      <c r="R280">
        <v>0.40699999999999997</v>
      </c>
      <c r="S280">
        <v>0.51200000000000001</v>
      </c>
    </row>
    <row r="281" spans="1:19" x14ac:dyDescent="0.3">
      <c r="A281">
        <v>360</v>
      </c>
      <c r="B281">
        <v>-0.59699999999999998</v>
      </c>
      <c r="C281">
        <v>-1.3580000000000001</v>
      </c>
      <c r="D281">
        <v>-2.605</v>
      </c>
      <c r="E281">
        <v>-2.9470000000000001</v>
      </c>
      <c r="F281">
        <v>-3.21</v>
      </c>
      <c r="G281">
        <v>1.6</v>
      </c>
      <c r="H281">
        <v>0.01</v>
      </c>
      <c r="I281">
        <v>3.782</v>
      </c>
      <c r="J281">
        <v>-0.621</v>
      </c>
      <c r="K281">
        <v>-1.718</v>
      </c>
      <c r="L281">
        <v>-2.6970000000000001</v>
      </c>
      <c r="M281">
        <v>-3.2629999999999999</v>
      </c>
      <c r="N281">
        <v>-3.4550000000000001</v>
      </c>
      <c r="O281">
        <v>0.98199999999999998</v>
      </c>
      <c r="P281">
        <v>0.86699999999999999</v>
      </c>
      <c r="Q281">
        <v>0.84499999999999997</v>
      </c>
      <c r="R281">
        <v>0.53200000000000003</v>
      </c>
      <c r="S281">
        <v>0.52500000000000002</v>
      </c>
    </row>
    <row r="282" spans="1:19" x14ac:dyDescent="0.3">
      <c r="A282">
        <v>420</v>
      </c>
      <c r="B282">
        <v>-0.59699999999999998</v>
      </c>
      <c r="C282">
        <v>-1.3580000000000001</v>
      </c>
      <c r="D282">
        <v>-2.605</v>
      </c>
      <c r="E282">
        <v>-2.9470000000000001</v>
      </c>
      <c r="F282">
        <v>-3.21</v>
      </c>
      <c r="G282">
        <v>1.6</v>
      </c>
      <c r="H282">
        <v>0.01</v>
      </c>
      <c r="I282">
        <v>3.782</v>
      </c>
      <c r="J282">
        <v>-0.62</v>
      </c>
      <c r="K282">
        <v>-1.718</v>
      </c>
      <c r="L282">
        <v>-2.7069999999999999</v>
      </c>
      <c r="M282">
        <v>-3.29</v>
      </c>
      <c r="N282">
        <v>-3.4809999999999999</v>
      </c>
      <c r="O282">
        <v>0.98699999999999999</v>
      </c>
      <c r="P282">
        <v>0.9</v>
      </c>
      <c r="Q282">
        <v>0.89400000000000002</v>
      </c>
      <c r="R282">
        <v>0.58799999999999997</v>
      </c>
      <c r="S282">
        <v>0.53800000000000003</v>
      </c>
    </row>
    <row r="283" spans="1:19" x14ac:dyDescent="0.3">
      <c r="A283">
        <v>480</v>
      </c>
      <c r="B283">
        <v>-0.59699999999999998</v>
      </c>
      <c r="C283">
        <v>-1.3580000000000001</v>
      </c>
      <c r="D283">
        <v>-2.605</v>
      </c>
      <c r="E283">
        <v>-2.9470000000000001</v>
      </c>
      <c r="F283">
        <v>-3.21</v>
      </c>
      <c r="G283">
        <v>1.6</v>
      </c>
      <c r="H283">
        <v>0.01</v>
      </c>
      <c r="I283">
        <v>3.782</v>
      </c>
      <c r="J283">
        <v>-0.61199999999999999</v>
      </c>
      <c r="K283">
        <v>-1.71</v>
      </c>
      <c r="L283">
        <v>-2.7120000000000002</v>
      </c>
      <c r="M283">
        <v>-3.3090000000000002</v>
      </c>
      <c r="N283">
        <v>-3.5110000000000001</v>
      </c>
      <c r="O283">
        <v>0.97699999999999998</v>
      </c>
      <c r="P283">
        <v>0.89600000000000002</v>
      </c>
      <c r="Q283">
        <v>0.90900000000000003</v>
      </c>
      <c r="R283">
        <v>0.60699999999999998</v>
      </c>
      <c r="S283">
        <v>0.55200000000000005</v>
      </c>
    </row>
    <row r="284" spans="1:19" x14ac:dyDescent="0.3">
      <c r="A284">
        <v>540</v>
      </c>
      <c r="B284">
        <v>-0.59699999999999998</v>
      </c>
      <c r="C284">
        <v>-1.3580000000000001</v>
      </c>
      <c r="D284">
        <v>-2.605</v>
      </c>
      <c r="E284">
        <v>-2.9470000000000001</v>
      </c>
      <c r="F284">
        <v>-3.21</v>
      </c>
      <c r="G284">
        <v>1.6</v>
      </c>
      <c r="H284">
        <v>0.01</v>
      </c>
      <c r="I284">
        <v>3.782</v>
      </c>
      <c r="J284">
        <v>-0.61</v>
      </c>
      <c r="K284">
        <v>-1.7010000000000001</v>
      </c>
      <c r="L284">
        <v>-2.71</v>
      </c>
      <c r="M284">
        <v>-3.3260000000000001</v>
      </c>
      <c r="N284">
        <v>-3.5419999999999998</v>
      </c>
      <c r="O284">
        <v>0.97899999999999998</v>
      </c>
      <c r="P284">
        <v>0.90500000000000003</v>
      </c>
      <c r="Q284">
        <v>0.88600000000000001</v>
      </c>
      <c r="R284">
        <v>0.621</v>
      </c>
      <c r="S284">
        <v>0.56899999999999995</v>
      </c>
    </row>
    <row r="285" spans="1:19" x14ac:dyDescent="0.3">
      <c r="A285">
        <v>600</v>
      </c>
      <c r="B285">
        <v>-0.59699999999999998</v>
      </c>
      <c r="C285">
        <v>-1.3580000000000001</v>
      </c>
      <c r="D285">
        <v>-2.605</v>
      </c>
      <c r="E285">
        <v>-2.9470000000000001</v>
      </c>
      <c r="F285">
        <v>-3.21</v>
      </c>
      <c r="G285">
        <v>1.6</v>
      </c>
      <c r="H285">
        <v>0.01</v>
      </c>
      <c r="I285">
        <v>3.782</v>
      </c>
      <c r="J285">
        <v>-0.60799999999999998</v>
      </c>
      <c r="K285">
        <v>-1.6950000000000001</v>
      </c>
      <c r="L285">
        <v>-2.706</v>
      </c>
      <c r="M285">
        <v>-3.3439999999999999</v>
      </c>
      <c r="N285">
        <v>-3.5760000000000001</v>
      </c>
      <c r="O285">
        <v>0.98099999999999998</v>
      </c>
      <c r="P285">
        <v>0.91500000000000004</v>
      </c>
      <c r="Q285">
        <v>0.86399999999999999</v>
      </c>
      <c r="R285">
        <v>0.63300000000000001</v>
      </c>
      <c r="S285">
        <v>0.58699999999999997</v>
      </c>
    </row>
    <row r="287" spans="1:19" x14ac:dyDescent="0.3">
      <c r="A287" t="s">
        <v>0</v>
      </c>
      <c r="B287" t="s">
        <v>23</v>
      </c>
    </row>
    <row r="288" spans="1:19" x14ac:dyDescent="0.3">
      <c r="A288">
        <v>0</v>
      </c>
      <c r="B288">
        <v>-0.60299999999999998</v>
      </c>
      <c r="C288">
        <v>-1.3580000000000001</v>
      </c>
      <c r="D288">
        <v>-2.605</v>
      </c>
      <c r="E288">
        <v>-2.9449999999999998</v>
      </c>
      <c r="F288">
        <v>-3.2</v>
      </c>
      <c r="G288">
        <v>1.6</v>
      </c>
      <c r="H288">
        <v>0.01</v>
      </c>
      <c r="I288">
        <v>3.782</v>
      </c>
      <c r="J288">
        <v>-0.61</v>
      </c>
      <c r="K288">
        <v>-1.61</v>
      </c>
      <c r="L288">
        <v>-2.605</v>
      </c>
      <c r="M288">
        <v>-3.16</v>
      </c>
      <c r="N288">
        <v>-3.2</v>
      </c>
      <c r="O288">
        <v>0.92600000000000005</v>
      </c>
      <c r="P288">
        <v>0.92600000000000005</v>
      </c>
      <c r="Q288">
        <v>0.91800000000000004</v>
      </c>
      <c r="R288">
        <v>0.45100000000000001</v>
      </c>
      <c r="S288">
        <v>0.16900000000000001</v>
      </c>
    </row>
    <row r="289" spans="1:19" x14ac:dyDescent="0.3">
      <c r="A289">
        <v>60</v>
      </c>
      <c r="B289">
        <v>-0.60299999999999998</v>
      </c>
      <c r="C289">
        <v>-1.3580000000000001</v>
      </c>
      <c r="D289">
        <v>-2.605</v>
      </c>
      <c r="E289">
        <v>-2.9449999999999998</v>
      </c>
      <c r="F289">
        <v>-3.2</v>
      </c>
      <c r="G289">
        <v>1.6</v>
      </c>
      <c r="H289">
        <v>0.01</v>
      </c>
      <c r="I289">
        <v>3.782</v>
      </c>
      <c r="J289">
        <v>-0.74099999999999999</v>
      </c>
      <c r="K289">
        <v>-1.7110000000000001</v>
      </c>
      <c r="L289">
        <v>-2.6680000000000001</v>
      </c>
      <c r="M289">
        <v>-3.169</v>
      </c>
      <c r="N289">
        <v>-3.3290000000000002</v>
      </c>
      <c r="O289">
        <v>1.2290000000000001</v>
      </c>
      <c r="P289">
        <v>0.81699999999999995</v>
      </c>
      <c r="Q289">
        <v>0.55200000000000005</v>
      </c>
      <c r="R289">
        <v>0.315</v>
      </c>
      <c r="S289">
        <v>0.47</v>
      </c>
    </row>
    <row r="290" spans="1:19" x14ac:dyDescent="0.3">
      <c r="A290">
        <v>120</v>
      </c>
      <c r="B290">
        <v>-0.60299999999999998</v>
      </c>
      <c r="C290">
        <v>-1.3580000000000001</v>
      </c>
      <c r="D290">
        <v>-2.605</v>
      </c>
      <c r="E290">
        <v>-2.9449999999999998</v>
      </c>
      <c r="F290">
        <v>-3.2</v>
      </c>
      <c r="G290">
        <v>1.6</v>
      </c>
      <c r="H290">
        <v>0.01</v>
      </c>
      <c r="I290">
        <v>3.782</v>
      </c>
      <c r="J290">
        <v>-0.65</v>
      </c>
      <c r="K290">
        <v>-1.7330000000000001</v>
      </c>
      <c r="L290">
        <v>-2.78</v>
      </c>
      <c r="M290">
        <v>-3.2330000000000001</v>
      </c>
      <c r="N290">
        <v>-3.347</v>
      </c>
      <c r="O290">
        <v>1.018</v>
      </c>
      <c r="P290">
        <v>0.98399999999999999</v>
      </c>
      <c r="Q290">
        <v>0.89900000000000002</v>
      </c>
      <c r="R290">
        <v>0.49299999999999999</v>
      </c>
      <c r="S290">
        <v>0.47699999999999998</v>
      </c>
    </row>
    <row r="291" spans="1:19" x14ac:dyDescent="0.3">
      <c r="A291">
        <v>180</v>
      </c>
      <c r="B291">
        <v>-0.60299999999999998</v>
      </c>
      <c r="C291">
        <v>-1.3580000000000001</v>
      </c>
      <c r="D291">
        <v>-2.605</v>
      </c>
      <c r="E291">
        <v>-2.9449999999999998</v>
      </c>
      <c r="F291">
        <v>-3.2</v>
      </c>
      <c r="G291">
        <v>1.6</v>
      </c>
      <c r="H291">
        <v>0.01</v>
      </c>
      <c r="I291">
        <v>3.782</v>
      </c>
      <c r="J291">
        <v>-0.63300000000000001</v>
      </c>
      <c r="K291">
        <v>-1.6990000000000001</v>
      </c>
      <c r="L291">
        <v>-2.7080000000000002</v>
      </c>
      <c r="M291">
        <v>-3.161</v>
      </c>
      <c r="N291">
        <v>-3.3679999999999999</v>
      </c>
      <c r="O291">
        <v>0.98899999999999999</v>
      </c>
      <c r="P291">
        <v>0.78400000000000003</v>
      </c>
      <c r="Q291">
        <v>0.67900000000000005</v>
      </c>
      <c r="R291">
        <v>0.24</v>
      </c>
      <c r="S291">
        <v>0.48599999999999999</v>
      </c>
    </row>
    <row r="292" spans="1:19" x14ac:dyDescent="0.3">
      <c r="A292">
        <v>240</v>
      </c>
      <c r="B292">
        <v>-0.60299999999999998</v>
      </c>
      <c r="C292">
        <v>-1.3580000000000001</v>
      </c>
      <c r="D292">
        <v>-2.605</v>
      </c>
      <c r="E292">
        <v>-2.9449999999999998</v>
      </c>
      <c r="F292">
        <v>-3.2</v>
      </c>
      <c r="G292">
        <v>1.6</v>
      </c>
      <c r="H292">
        <v>0.01</v>
      </c>
      <c r="I292">
        <v>3.782</v>
      </c>
      <c r="J292">
        <v>-0.64</v>
      </c>
      <c r="K292">
        <v>-1.7430000000000001</v>
      </c>
      <c r="L292">
        <v>-2.7629999999999999</v>
      </c>
      <c r="M292">
        <v>-3.1720000000000002</v>
      </c>
      <c r="N292">
        <v>-3.383</v>
      </c>
      <c r="O292">
        <v>1.0089999999999999</v>
      </c>
      <c r="P292">
        <v>0.91100000000000003</v>
      </c>
      <c r="Q292">
        <v>0.94399999999999995</v>
      </c>
      <c r="R292">
        <v>0.25600000000000001</v>
      </c>
      <c r="S292">
        <v>0.49299999999999999</v>
      </c>
    </row>
    <row r="293" spans="1:19" x14ac:dyDescent="0.3">
      <c r="A293">
        <v>300</v>
      </c>
      <c r="B293">
        <v>-0.60299999999999998</v>
      </c>
      <c r="C293">
        <v>-1.3580000000000001</v>
      </c>
      <c r="D293">
        <v>-2.605</v>
      </c>
      <c r="E293">
        <v>-2.9449999999999998</v>
      </c>
      <c r="F293">
        <v>-3.2</v>
      </c>
      <c r="G293">
        <v>1.6</v>
      </c>
      <c r="H293">
        <v>0.01</v>
      </c>
      <c r="I293">
        <v>3.782</v>
      </c>
      <c r="J293">
        <v>-0.624</v>
      </c>
      <c r="K293">
        <v>-1.7250000000000001</v>
      </c>
      <c r="L293">
        <v>-2.7309999999999999</v>
      </c>
      <c r="M293">
        <v>-3.2149999999999999</v>
      </c>
      <c r="N293">
        <v>-3.4209999999999998</v>
      </c>
      <c r="O293">
        <v>0.98299999999999998</v>
      </c>
      <c r="P293">
        <v>0.84499999999999997</v>
      </c>
      <c r="Q293">
        <v>0.80600000000000005</v>
      </c>
      <c r="R293">
        <v>0.40600000000000003</v>
      </c>
      <c r="S293">
        <v>0.50900000000000001</v>
      </c>
    </row>
    <row r="294" spans="1:19" x14ac:dyDescent="0.3">
      <c r="A294">
        <v>360</v>
      </c>
      <c r="B294">
        <v>-0.60299999999999998</v>
      </c>
      <c r="C294">
        <v>-1.3580000000000001</v>
      </c>
      <c r="D294">
        <v>-2.605</v>
      </c>
      <c r="E294">
        <v>-2.9449999999999998</v>
      </c>
      <c r="F294">
        <v>-3.2</v>
      </c>
      <c r="G294">
        <v>1.6</v>
      </c>
      <c r="H294">
        <v>0.01</v>
      </c>
      <c r="I294">
        <v>3.782</v>
      </c>
      <c r="J294">
        <v>-0.621</v>
      </c>
      <c r="K294">
        <v>-1.7230000000000001</v>
      </c>
      <c r="L294">
        <v>-2.7189999999999999</v>
      </c>
      <c r="M294">
        <v>-3.254</v>
      </c>
      <c r="N294">
        <v>-3.4449999999999998</v>
      </c>
      <c r="O294">
        <v>0.98199999999999998</v>
      </c>
      <c r="P294">
        <v>0.871</v>
      </c>
      <c r="Q294">
        <v>0.82199999999999995</v>
      </c>
      <c r="R294">
        <v>0.53500000000000003</v>
      </c>
      <c r="S294">
        <v>0.52</v>
      </c>
    </row>
    <row r="295" spans="1:19" x14ac:dyDescent="0.3">
      <c r="A295">
        <v>420</v>
      </c>
      <c r="B295">
        <v>-0.60299999999999998</v>
      </c>
      <c r="C295">
        <v>-1.3580000000000001</v>
      </c>
      <c r="D295">
        <v>-2.605</v>
      </c>
      <c r="E295">
        <v>-2.9449999999999998</v>
      </c>
      <c r="F295">
        <v>-3.2</v>
      </c>
      <c r="G295">
        <v>1.6</v>
      </c>
      <c r="H295">
        <v>0.01</v>
      </c>
      <c r="I295">
        <v>3.782</v>
      </c>
      <c r="J295">
        <v>-0.621</v>
      </c>
      <c r="K295">
        <v>-1.724</v>
      </c>
      <c r="L295">
        <v>-2.7290000000000001</v>
      </c>
      <c r="M295">
        <v>-3.2850000000000001</v>
      </c>
      <c r="N295">
        <v>-3.4740000000000002</v>
      </c>
      <c r="O295">
        <v>0.98899999999999999</v>
      </c>
      <c r="P295">
        <v>0.91</v>
      </c>
      <c r="Q295">
        <v>0.878</v>
      </c>
      <c r="R295">
        <v>0.58699999999999997</v>
      </c>
      <c r="S295">
        <v>0.53400000000000003</v>
      </c>
    </row>
    <row r="296" spans="1:19" x14ac:dyDescent="0.3">
      <c r="A296">
        <v>480</v>
      </c>
      <c r="B296">
        <v>-0.60299999999999998</v>
      </c>
      <c r="C296">
        <v>-1.3580000000000001</v>
      </c>
      <c r="D296">
        <v>-2.605</v>
      </c>
      <c r="E296">
        <v>-2.9449999999999998</v>
      </c>
      <c r="F296">
        <v>-3.2</v>
      </c>
      <c r="G296">
        <v>1.6</v>
      </c>
      <c r="H296">
        <v>0.01</v>
      </c>
      <c r="I296">
        <v>3.782</v>
      </c>
      <c r="J296">
        <v>-0.61199999999999999</v>
      </c>
      <c r="K296">
        <v>-1.7150000000000001</v>
      </c>
      <c r="L296">
        <v>-2.7349999999999999</v>
      </c>
      <c r="M296">
        <v>-3.3039999999999998</v>
      </c>
      <c r="N296">
        <v>-3.504</v>
      </c>
      <c r="O296">
        <v>0.97799999999999998</v>
      </c>
      <c r="P296">
        <v>0.90400000000000003</v>
      </c>
      <c r="Q296">
        <v>0.90300000000000002</v>
      </c>
      <c r="R296">
        <v>0.59899999999999998</v>
      </c>
      <c r="S296">
        <v>0.54900000000000004</v>
      </c>
    </row>
    <row r="297" spans="1:19" x14ac:dyDescent="0.3">
      <c r="A297">
        <v>540</v>
      </c>
      <c r="B297">
        <v>-0.60299999999999998</v>
      </c>
      <c r="C297">
        <v>-1.3580000000000001</v>
      </c>
      <c r="D297">
        <v>-2.605</v>
      </c>
      <c r="E297">
        <v>-2.9449999999999998</v>
      </c>
      <c r="F297">
        <v>-3.2</v>
      </c>
      <c r="G297">
        <v>1.6</v>
      </c>
      <c r="H297">
        <v>0.01</v>
      </c>
      <c r="I297">
        <v>3.782</v>
      </c>
      <c r="J297">
        <v>-0.61</v>
      </c>
      <c r="K297">
        <v>-1.706</v>
      </c>
      <c r="L297">
        <v>-2.7320000000000002</v>
      </c>
      <c r="M297">
        <v>-3.3239999999999998</v>
      </c>
      <c r="N297">
        <v>-3.5329999999999999</v>
      </c>
      <c r="O297">
        <v>0.98</v>
      </c>
      <c r="P297">
        <v>0.91100000000000003</v>
      </c>
      <c r="Q297">
        <v>0.88200000000000001</v>
      </c>
      <c r="R297">
        <v>0.61499999999999999</v>
      </c>
      <c r="S297">
        <v>0.56399999999999995</v>
      </c>
    </row>
    <row r="298" spans="1:19" x14ac:dyDescent="0.3">
      <c r="A298">
        <v>600</v>
      </c>
      <c r="B298">
        <v>-0.60299999999999998</v>
      </c>
      <c r="C298">
        <v>-1.3580000000000001</v>
      </c>
      <c r="D298">
        <v>-2.605</v>
      </c>
      <c r="E298">
        <v>-2.9449999999999998</v>
      </c>
      <c r="F298">
        <v>-3.2</v>
      </c>
      <c r="G298">
        <v>1.6</v>
      </c>
      <c r="H298">
        <v>0.01</v>
      </c>
      <c r="I298">
        <v>3.782</v>
      </c>
      <c r="J298">
        <v>-0.60799999999999998</v>
      </c>
      <c r="K298">
        <v>-1.6990000000000001</v>
      </c>
      <c r="L298">
        <v>-2.7250000000000001</v>
      </c>
      <c r="M298">
        <v>-3.343</v>
      </c>
      <c r="N298">
        <v>-3.5649999999999999</v>
      </c>
      <c r="O298">
        <v>0.98099999999999998</v>
      </c>
      <c r="P298">
        <v>0.91800000000000004</v>
      </c>
      <c r="Q298">
        <v>0.85799999999999998</v>
      </c>
      <c r="R298">
        <v>0.622</v>
      </c>
      <c r="S298">
        <v>0.58099999999999996</v>
      </c>
    </row>
    <row r="300" spans="1:19" x14ac:dyDescent="0.3">
      <c r="A300" t="s">
        <v>0</v>
      </c>
      <c r="B300" t="s">
        <v>24</v>
      </c>
    </row>
    <row r="301" spans="1:19" x14ac:dyDescent="0.3">
      <c r="A301">
        <v>0</v>
      </c>
      <c r="B301">
        <v>-0.6</v>
      </c>
      <c r="C301">
        <v>-1.361</v>
      </c>
      <c r="D301">
        <v>-2.605</v>
      </c>
      <c r="E301">
        <v>-2.9380000000000002</v>
      </c>
      <c r="F301">
        <v>-3.19</v>
      </c>
      <c r="G301">
        <v>1.6</v>
      </c>
      <c r="H301">
        <v>0.01</v>
      </c>
      <c r="I301">
        <v>3.782</v>
      </c>
      <c r="J301">
        <v>-0.61</v>
      </c>
      <c r="K301">
        <v>-1.61</v>
      </c>
      <c r="L301">
        <v>-2.605</v>
      </c>
      <c r="M301">
        <v>-3.1509999999999998</v>
      </c>
      <c r="N301">
        <v>-3.19</v>
      </c>
      <c r="O301">
        <v>0.92600000000000005</v>
      </c>
      <c r="P301">
        <v>0.92600000000000005</v>
      </c>
      <c r="Q301">
        <v>0.91700000000000004</v>
      </c>
      <c r="R301">
        <v>0.44600000000000001</v>
      </c>
      <c r="S301">
        <v>0.16800000000000001</v>
      </c>
    </row>
    <row r="302" spans="1:19" x14ac:dyDescent="0.3">
      <c r="A302">
        <v>60</v>
      </c>
      <c r="B302">
        <v>-0.6</v>
      </c>
      <c r="C302">
        <v>-1.361</v>
      </c>
      <c r="D302">
        <v>-2.605</v>
      </c>
      <c r="E302">
        <v>-2.9380000000000002</v>
      </c>
      <c r="F302">
        <v>-3.19</v>
      </c>
      <c r="G302">
        <v>1.6</v>
      </c>
      <c r="H302">
        <v>0.01</v>
      </c>
      <c r="I302">
        <v>3.782</v>
      </c>
      <c r="J302">
        <v>-0.72799999999999998</v>
      </c>
      <c r="K302">
        <v>-1.762</v>
      </c>
      <c r="L302">
        <v>-2.6789999999999998</v>
      </c>
      <c r="M302">
        <v>-3.1619999999999999</v>
      </c>
      <c r="N302">
        <v>-3.3220000000000001</v>
      </c>
      <c r="O302">
        <v>1.1950000000000001</v>
      </c>
      <c r="P302">
        <v>0.83299999999999996</v>
      </c>
      <c r="Q302">
        <v>0.5</v>
      </c>
      <c r="R302">
        <v>0.30599999999999999</v>
      </c>
      <c r="S302">
        <v>0.46700000000000003</v>
      </c>
    </row>
    <row r="303" spans="1:19" x14ac:dyDescent="0.3">
      <c r="A303">
        <v>120</v>
      </c>
      <c r="B303">
        <v>-0.6</v>
      </c>
      <c r="C303">
        <v>-1.361</v>
      </c>
      <c r="D303">
        <v>-2.605</v>
      </c>
      <c r="E303">
        <v>-2.9380000000000002</v>
      </c>
      <c r="F303">
        <v>-3.19</v>
      </c>
      <c r="G303">
        <v>1.6</v>
      </c>
      <c r="H303">
        <v>0.01</v>
      </c>
      <c r="I303">
        <v>3.782</v>
      </c>
      <c r="J303">
        <v>-0.63900000000000001</v>
      </c>
      <c r="K303">
        <v>-1.7609999999999999</v>
      </c>
      <c r="L303">
        <v>-2.774</v>
      </c>
      <c r="M303">
        <v>-3.226</v>
      </c>
      <c r="N303">
        <v>-3.3410000000000002</v>
      </c>
      <c r="O303">
        <v>0.995</v>
      </c>
      <c r="P303">
        <v>0.94099999999999995</v>
      </c>
      <c r="Q303">
        <v>0.94</v>
      </c>
      <c r="R303">
        <v>0.496</v>
      </c>
      <c r="S303">
        <v>0.47499999999999998</v>
      </c>
    </row>
    <row r="304" spans="1:19" x14ac:dyDescent="0.3">
      <c r="A304">
        <v>180</v>
      </c>
      <c r="B304">
        <v>-0.6</v>
      </c>
      <c r="C304">
        <v>-1.361</v>
      </c>
      <c r="D304">
        <v>-2.605</v>
      </c>
      <c r="E304">
        <v>-2.9380000000000002</v>
      </c>
      <c r="F304">
        <v>-3.19</v>
      </c>
      <c r="G304">
        <v>1.6</v>
      </c>
      <c r="H304">
        <v>0.01</v>
      </c>
      <c r="I304">
        <v>3.782</v>
      </c>
      <c r="J304">
        <v>-0.63100000000000001</v>
      </c>
      <c r="K304">
        <v>-1.7130000000000001</v>
      </c>
      <c r="L304">
        <v>-2.6880000000000002</v>
      </c>
      <c r="M304">
        <v>-3.1560000000000001</v>
      </c>
      <c r="N304">
        <v>-3.3559999999999999</v>
      </c>
      <c r="O304">
        <v>0.98499999999999999</v>
      </c>
      <c r="P304">
        <v>0.75</v>
      </c>
      <c r="Q304">
        <v>0.73</v>
      </c>
      <c r="R304">
        <v>0.24099999999999999</v>
      </c>
      <c r="S304">
        <v>0.48099999999999998</v>
      </c>
    </row>
    <row r="305" spans="1:19" x14ac:dyDescent="0.3">
      <c r="A305">
        <v>240</v>
      </c>
      <c r="B305">
        <v>-0.6</v>
      </c>
      <c r="C305">
        <v>-1.361</v>
      </c>
      <c r="D305">
        <v>-2.605</v>
      </c>
      <c r="E305">
        <v>-2.9380000000000002</v>
      </c>
      <c r="F305">
        <v>-3.19</v>
      </c>
      <c r="G305">
        <v>1.6</v>
      </c>
      <c r="H305">
        <v>0.01</v>
      </c>
      <c r="I305">
        <v>3.782</v>
      </c>
      <c r="J305">
        <v>-0.64</v>
      </c>
      <c r="K305">
        <v>-1.7549999999999999</v>
      </c>
      <c r="L305">
        <v>-2.7389999999999999</v>
      </c>
      <c r="M305">
        <v>-3.16</v>
      </c>
      <c r="N305">
        <v>-3.3740000000000001</v>
      </c>
      <c r="O305">
        <v>1.0089999999999999</v>
      </c>
      <c r="P305">
        <v>0.89600000000000002</v>
      </c>
      <c r="Q305">
        <v>0.96399999999999997</v>
      </c>
      <c r="R305">
        <v>0.26100000000000001</v>
      </c>
      <c r="S305">
        <v>0.48899999999999999</v>
      </c>
    </row>
    <row r="306" spans="1:19" x14ac:dyDescent="0.3">
      <c r="A306">
        <v>300</v>
      </c>
      <c r="B306">
        <v>-0.6</v>
      </c>
      <c r="C306">
        <v>-1.361</v>
      </c>
      <c r="D306">
        <v>-2.605</v>
      </c>
      <c r="E306">
        <v>-2.9380000000000002</v>
      </c>
      <c r="F306">
        <v>-3.19</v>
      </c>
      <c r="G306">
        <v>1.6</v>
      </c>
      <c r="H306">
        <v>0.01</v>
      </c>
      <c r="I306">
        <v>3.782</v>
      </c>
      <c r="J306">
        <v>-0.622</v>
      </c>
      <c r="K306">
        <v>-1.734</v>
      </c>
      <c r="L306">
        <v>-2.7130000000000001</v>
      </c>
      <c r="M306">
        <v>-3.2080000000000002</v>
      </c>
      <c r="N306">
        <v>-3.4060000000000001</v>
      </c>
      <c r="O306">
        <v>0.97899999999999998</v>
      </c>
      <c r="P306">
        <v>0.84099999999999997</v>
      </c>
      <c r="Q306">
        <v>0.82799999999999996</v>
      </c>
      <c r="R306">
        <v>0.39800000000000002</v>
      </c>
      <c r="S306">
        <v>0.503</v>
      </c>
    </row>
    <row r="307" spans="1:19" x14ac:dyDescent="0.3">
      <c r="A307">
        <v>360</v>
      </c>
      <c r="B307">
        <v>-0.6</v>
      </c>
      <c r="C307">
        <v>-1.361</v>
      </c>
      <c r="D307">
        <v>-2.605</v>
      </c>
      <c r="E307">
        <v>-2.9380000000000002</v>
      </c>
      <c r="F307">
        <v>-3.19</v>
      </c>
      <c r="G307">
        <v>1.6</v>
      </c>
      <c r="H307">
        <v>0.01</v>
      </c>
      <c r="I307">
        <v>3.782</v>
      </c>
      <c r="J307">
        <v>-0.61899999999999999</v>
      </c>
      <c r="K307">
        <v>-1.73</v>
      </c>
      <c r="L307">
        <v>-2.7</v>
      </c>
      <c r="M307">
        <v>-3.2469999999999999</v>
      </c>
      <c r="N307">
        <v>-3.4359999999999999</v>
      </c>
      <c r="O307">
        <v>0.98</v>
      </c>
      <c r="P307">
        <v>0.875</v>
      </c>
      <c r="Q307">
        <v>0.81699999999999995</v>
      </c>
      <c r="R307">
        <v>0.52100000000000002</v>
      </c>
      <c r="S307">
        <v>0.51600000000000001</v>
      </c>
    </row>
    <row r="308" spans="1:19" x14ac:dyDescent="0.3">
      <c r="A308">
        <v>420</v>
      </c>
      <c r="B308">
        <v>-0.6</v>
      </c>
      <c r="C308">
        <v>-1.361</v>
      </c>
      <c r="D308">
        <v>-2.605</v>
      </c>
      <c r="E308">
        <v>-2.9380000000000002</v>
      </c>
      <c r="F308">
        <v>-3.19</v>
      </c>
      <c r="G308">
        <v>1.6</v>
      </c>
      <c r="H308">
        <v>0.01</v>
      </c>
      <c r="I308">
        <v>3.782</v>
      </c>
      <c r="J308">
        <v>-0.61899999999999999</v>
      </c>
      <c r="K308">
        <v>-1.7290000000000001</v>
      </c>
      <c r="L308">
        <v>-2.7149999999999999</v>
      </c>
      <c r="M308">
        <v>-3.2770000000000001</v>
      </c>
      <c r="N308">
        <v>-3.46</v>
      </c>
      <c r="O308">
        <v>0.98399999999999999</v>
      </c>
      <c r="P308">
        <v>0.91500000000000004</v>
      </c>
      <c r="Q308">
        <v>0.88</v>
      </c>
      <c r="R308">
        <v>0.58499999999999996</v>
      </c>
      <c r="S308">
        <v>0.52700000000000002</v>
      </c>
    </row>
    <row r="309" spans="1:19" x14ac:dyDescent="0.3">
      <c r="A309">
        <v>480</v>
      </c>
      <c r="B309">
        <v>-0.6</v>
      </c>
      <c r="C309">
        <v>-1.361</v>
      </c>
      <c r="D309">
        <v>-2.605</v>
      </c>
      <c r="E309">
        <v>-2.9380000000000002</v>
      </c>
      <c r="F309">
        <v>-3.19</v>
      </c>
      <c r="G309">
        <v>1.6</v>
      </c>
      <c r="H309">
        <v>0.01</v>
      </c>
      <c r="I309">
        <v>3.782</v>
      </c>
      <c r="J309">
        <v>-0.61199999999999999</v>
      </c>
      <c r="K309">
        <v>-1.7190000000000001</v>
      </c>
      <c r="L309">
        <v>-2.7229999999999999</v>
      </c>
      <c r="M309">
        <v>-3.2959999999999998</v>
      </c>
      <c r="N309">
        <v>-3.4889999999999999</v>
      </c>
      <c r="O309">
        <v>0.97699999999999998</v>
      </c>
      <c r="P309">
        <v>0.90800000000000003</v>
      </c>
      <c r="Q309">
        <v>0.89600000000000002</v>
      </c>
      <c r="R309">
        <v>0.60599999999999998</v>
      </c>
      <c r="S309">
        <v>0.54200000000000004</v>
      </c>
    </row>
    <row r="310" spans="1:19" x14ac:dyDescent="0.3">
      <c r="A310">
        <v>540</v>
      </c>
      <c r="B310">
        <v>-0.6</v>
      </c>
      <c r="C310">
        <v>-1.361</v>
      </c>
      <c r="D310">
        <v>-2.605</v>
      </c>
      <c r="E310">
        <v>-2.9380000000000002</v>
      </c>
      <c r="F310">
        <v>-3.19</v>
      </c>
      <c r="G310">
        <v>1.6</v>
      </c>
      <c r="H310">
        <v>0.01</v>
      </c>
      <c r="I310">
        <v>3.782</v>
      </c>
      <c r="J310">
        <v>-0.60899999999999999</v>
      </c>
      <c r="K310">
        <v>-1.708</v>
      </c>
      <c r="L310">
        <v>-2.7210000000000001</v>
      </c>
      <c r="M310">
        <v>-3.3119999999999998</v>
      </c>
      <c r="N310">
        <v>-3.52</v>
      </c>
      <c r="O310">
        <v>0.97799999999999998</v>
      </c>
      <c r="P310">
        <v>0.91300000000000003</v>
      </c>
      <c r="Q310">
        <v>0.874</v>
      </c>
      <c r="R310">
        <v>0.61599999999999999</v>
      </c>
      <c r="S310">
        <v>0.55700000000000005</v>
      </c>
    </row>
    <row r="311" spans="1:19" x14ac:dyDescent="0.3">
      <c r="A311">
        <v>600</v>
      </c>
      <c r="B311">
        <v>-0.6</v>
      </c>
      <c r="C311">
        <v>-1.361</v>
      </c>
      <c r="D311">
        <v>-2.605</v>
      </c>
      <c r="E311">
        <v>-2.9380000000000002</v>
      </c>
      <c r="F311">
        <v>-3.19</v>
      </c>
      <c r="G311">
        <v>1.6</v>
      </c>
      <c r="H311">
        <v>0.01</v>
      </c>
      <c r="I311">
        <v>3.782</v>
      </c>
      <c r="J311">
        <v>-0.60699999999999998</v>
      </c>
      <c r="K311">
        <v>-1.7</v>
      </c>
      <c r="L311">
        <v>-2.718</v>
      </c>
      <c r="M311">
        <v>-3.331</v>
      </c>
      <c r="N311">
        <v>-3.552</v>
      </c>
      <c r="O311">
        <v>0.98</v>
      </c>
      <c r="P311">
        <v>0.92400000000000004</v>
      </c>
      <c r="Q311">
        <v>0.85199999999999998</v>
      </c>
      <c r="R311">
        <v>0.63100000000000001</v>
      </c>
      <c r="S311">
        <v>0.57399999999999995</v>
      </c>
    </row>
    <row r="313" spans="1:19" x14ac:dyDescent="0.3">
      <c r="A313" t="s">
        <v>0</v>
      </c>
      <c r="B313" t="s">
        <v>25</v>
      </c>
    </row>
    <row r="314" spans="1:19" x14ac:dyDescent="0.3">
      <c r="A314">
        <v>0</v>
      </c>
      <c r="B314">
        <v>-0.60099999999999998</v>
      </c>
      <c r="C314">
        <v>-1.387</v>
      </c>
      <c r="D314">
        <v>-2.6040000000000001</v>
      </c>
      <c r="E314">
        <v>-2.948</v>
      </c>
      <c r="F314">
        <v>-3.18</v>
      </c>
      <c r="G314">
        <v>1.6</v>
      </c>
      <c r="H314">
        <v>0.01</v>
      </c>
      <c r="I314">
        <v>3.782</v>
      </c>
      <c r="J314">
        <v>-0.61</v>
      </c>
      <c r="K314">
        <v>-1.61</v>
      </c>
      <c r="L314">
        <v>-2.6040000000000001</v>
      </c>
      <c r="M314">
        <v>-3.1419999999999999</v>
      </c>
      <c r="N314">
        <v>-3.18</v>
      </c>
      <c r="O314">
        <v>0.92600000000000005</v>
      </c>
      <c r="P314">
        <v>0.92600000000000005</v>
      </c>
      <c r="Q314">
        <v>0.91700000000000004</v>
      </c>
      <c r="R314">
        <v>0.441</v>
      </c>
      <c r="S314">
        <v>0.16600000000000001</v>
      </c>
    </row>
    <row r="315" spans="1:19" x14ac:dyDescent="0.3">
      <c r="A315">
        <v>60</v>
      </c>
      <c r="B315">
        <v>-0.60099999999999998</v>
      </c>
      <c r="C315">
        <v>-1.387</v>
      </c>
      <c r="D315">
        <v>-2.6040000000000001</v>
      </c>
      <c r="E315">
        <v>-2.948</v>
      </c>
      <c r="F315">
        <v>-3.18</v>
      </c>
      <c r="G315">
        <v>1.6</v>
      </c>
      <c r="H315">
        <v>0.01</v>
      </c>
      <c r="I315">
        <v>3.782</v>
      </c>
      <c r="J315">
        <v>-0.72899999999999998</v>
      </c>
      <c r="K315">
        <v>-1.7709999999999999</v>
      </c>
      <c r="L315">
        <v>-2.6760000000000002</v>
      </c>
      <c r="M315">
        <v>-3.161</v>
      </c>
      <c r="N315">
        <v>-3.3140000000000001</v>
      </c>
      <c r="O315">
        <v>1.1970000000000001</v>
      </c>
      <c r="P315">
        <v>0.81499999999999995</v>
      </c>
      <c r="Q315">
        <v>0.495</v>
      </c>
      <c r="R315">
        <v>0.312</v>
      </c>
      <c r="S315">
        <v>0.46400000000000002</v>
      </c>
    </row>
    <row r="316" spans="1:19" x14ac:dyDescent="0.3">
      <c r="A316">
        <v>120</v>
      </c>
      <c r="B316">
        <v>-0.60099999999999998</v>
      </c>
      <c r="C316">
        <v>-1.387</v>
      </c>
      <c r="D316">
        <v>-2.6040000000000001</v>
      </c>
      <c r="E316">
        <v>-2.948</v>
      </c>
      <c r="F316">
        <v>-3.18</v>
      </c>
      <c r="G316">
        <v>1.6</v>
      </c>
      <c r="H316">
        <v>0.01</v>
      </c>
      <c r="I316">
        <v>3.782</v>
      </c>
      <c r="J316">
        <v>-0.64400000000000002</v>
      </c>
      <c r="K316">
        <v>-1.7669999999999999</v>
      </c>
      <c r="L316">
        <v>-2.7690000000000001</v>
      </c>
      <c r="M316">
        <v>-3.2170000000000001</v>
      </c>
      <c r="N316">
        <v>-3.327</v>
      </c>
      <c r="O316">
        <v>1.0049999999999999</v>
      </c>
      <c r="P316">
        <v>0.96299999999999997</v>
      </c>
      <c r="Q316">
        <v>0.93200000000000005</v>
      </c>
      <c r="R316">
        <v>0.48</v>
      </c>
      <c r="S316">
        <v>0.46899999999999997</v>
      </c>
    </row>
    <row r="317" spans="1:19" x14ac:dyDescent="0.3">
      <c r="A317">
        <v>180</v>
      </c>
      <c r="B317">
        <v>-0.60099999999999998</v>
      </c>
      <c r="C317">
        <v>-1.387</v>
      </c>
      <c r="D317">
        <v>-2.6040000000000001</v>
      </c>
      <c r="E317">
        <v>-2.948</v>
      </c>
      <c r="F317">
        <v>-3.18</v>
      </c>
      <c r="G317">
        <v>1.6</v>
      </c>
      <c r="H317">
        <v>0.01</v>
      </c>
      <c r="I317">
        <v>3.782</v>
      </c>
      <c r="J317">
        <v>-0.63300000000000001</v>
      </c>
      <c r="K317">
        <v>-1.716</v>
      </c>
      <c r="L317">
        <v>-2.6850000000000001</v>
      </c>
      <c r="M317">
        <v>-3.1480000000000001</v>
      </c>
      <c r="N317">
        <v>-3.3460000000000001</v>
      </c>
      <c r="O317">
        <v>0.98799999999999999</v>
      </c>
      <c r="P317">
        <v>0.76300000000000001</v>
      </c>
      <c r="Q317">
        <v>0.74</v>
      </c>
      <c r="R317">
        <v>0.22500000000000001</v>
      </c>
      <c r="S317">
        <v>0.47699999999999998</v>
      </c>
    </row>
    <row r="318" spans="1:19" x14ac:dyDescent="0.3">
      <c r="A318">
        <v>240</v>
      </c>
      <c r="B318">
        <v>-0.60099999999999998</v>
      </c>
      <c r="C318">
        <v>-1.387</v>
      </c>
      <c r="D318">
        <v>-2.6040000000000001</v>
      </c>
      <c r="E318">
        <v>-2.948</v>
      </c>
      <c r="F318">
        <v>-3.18</v>
      </c>
      <c r="G318">
        <v>1.6</v>
      </c>
      <c r="H318">
        <v>0.01</v>
      </c>
      <c r="I318">
        <v>3.782</v>
      </c>
      <c r="J318">
        <v>-0.64100000000000001</v>
      </c>
      <c r="K318">
        <v>-1.756</v>
      </c>
      <c r="L318">
        <v>-2.7370000000000001</v>
      </c>
      <c r="M318">
        <v>-3.153</v>
      </c>
      <c r="N318">
        <v>-3.3690000000000002</v>
      </c>
      <c r="O318">
        <v>1.01</v>
      </c>
      <c r="P318">
        <v>0.90400000000000003</v>
      </c>
      <c r="Q318">
        <v>0.95499999999999996</v>
      </c>
      <c r="R318">
        <v>0.26200000000000001</v>
      </c>
      <c r="S318">
        <v>0.48699999999999999</v>
      </c>
    </row>
    <row r="319" spans="1:19" x14ac:dyDescent="0.3">
      <c r="A319">
        <v>300</v>
      </c>
      <c r="B319">
        <v>-0.60099999999999998</v>
      </c>
      <c r="C319">
        <v>-1.387</v>
      </c>
      <c r="D319">
        <v>-2.6040000000000001</v>
      </c>
      <c r="E319">
        <v>-2.948</v>
      </c>
      <c r="F319">
        <v>-3.18</v>
      </c>
      <c r="G319">
        <v>1.6</v>
      </c>
      <c r="H319">
        <v>0.01</v>
      </c>
      <c r="I319">
        <v>3.782</v>
      </c>
      <c r="J319">
        <v>-0.622</v>
      </c>
      <c r="K319">
        <v>-1.734</v>
      </c>
      <c r="L319">
        <v>-2.71</v>
      </c>
      <c r="M319">
        <v>-3.2040000000000002</v>
      </c>
      <c r="N319">
        <v>-3.399</v>
      </c>
      <c r="O319">
        <v>0.98</v>
      </c>
      <c r="P319">
        <v>0.84599999999999997</v>
      </c>
      <c r="Q319">
        <v>0.81</v>
      </c>
      <c r="R319">
        <v>0.39700000000000002</v>
      </c>
      <c r="S319">
        <v>0.499</v>
      </c>
    </row>
    <row r="320" spans="1:19" x14ac:dyDescent="0.3">
      <c r="A320">
        <v>360</v>
      </c>
      <c r="B320">
        <v>-0.60099999999999998</v>
      </c>
      <c r="C320">
        <v>-1.387</v>
      </c>
      <c r="D320">
        <v>-2.6040000000000001</v>
      </c>
      <c r="E320">
        <v>-2.948</v>
      </c>
      <c r="F320">
        <v>-3.18</v>
      </c>
      <c r="G320">
        <v>1.6</v>
      </c>
      <c r="H320">
        <v>0.01</v>
      </c>
      <c r="I320">
        <v>3.782</v>
      </c>
      <c r="J320">
        <v>-0.61899999999999999</v>
      </c>
      <c r="K320">
        <v>-1.7310000000000001</v>
      </c>
      <c r="L320">
        <v>-2.7010000000000001</v>
      </c>
      <c r="M320">
        <v>-3.2410000000000001</v>
      </c>
      <c r="N320">
        <v>-3.4279999999999999</v>
      </c>
      <c r="O320">
        <v>0.98</v>
      </c>
      <c r="P320">
        <v>0.88200000000000001</v>
      </c>
      <c r="Q320">
        <v>0.81499999999999995</v>
      </c>
      <c r="R320">
        <v>0.51800000000000002</v>
      </c>
      <c r="S320">
        <v>0.51300000000000001</v>
      </c>
    </row>
    <row r="321" spans="1:19" x14ac:dyDescent="0.3">
      <c r="A321">
        <v>420</v>
      </c>
      <c r="B321">
        <v>-0.60099999999999998</v>
      </c>
      <c r="C321">
        <v>-1.387</v>
      </c>
      <c r="D321">
        <v>-2.6040000000000001</v>
      </c>
      <c r="E321">
        <v>-2.948</v>
      </c>
      <c r="F321">
        <v>-3.18</v>
      </c>
      <c r="G321">
        <v>1.6</v>
      </c>
      <c r="H321">
        <v>0.01</v>
      </c>
      <c r="I321">
        <v>3.782</v>
      </c>
      <c r="J321">
        <v>-0.61799999999999999</v>
      </c>
      <c r="K321">
        <v>-1.7290000000000001</v>
      </c>
      <c r="L321">
        <v>-2.7189999999999999</v>
      </c>
      <c r="M321">
        <v>-3.2690000000000001</v>
      </c>
      <c r="N321">
        <v>-3.4510000000000001</v>
      </c>
      <c r="O321">
        <v>0.98399999999999999</v>
      </c>
      <c r="P321">
        <v>0.91700000000000004</v>
      </c>
      <c r="Q321">
        <v>0.88500000000000001</v>
      </c>
      <c r="R321">
        <v>0.57799999999999996</v>
      </c>
      <c r="S321">
        <v>0.52300000000000002</v>
      </c>
    </row>
    <row r="322" spans="1:19" x14ac:dyDescent="0.3">
      <c r="A322">
        <v>480</v>
      </c>
      <c r="B322">
        <v>-0.60099999999999998</v>
      </c>
      <c r="C322">
        <v>-1.387</v>
      </c>
      <c r="D322">
        <v>-2.6040000000000001</v>
      </c>
      <c r="E322">
        <v>-2.948</v>
      </c>
      <c r="F322">
        <v>-3.18</v>
      </c>
      <c r="G322">
        <v>1.6</v>
      </c>
      <c r="H322">
        <v>0.01</v>
      </c>
      <c r="I322">
        <v>3.782</v>
      </c>
      <c r="J322">
        <v>-0.61199999999999999</v>
      </c>
      <c r="K322">
        <v>-1.718</v>
      </c>
      <c r="L322">
        <v>-2.7250000000000001</v>
      </c>
      <c r="M322">
        <v>-3.2879999999999998</v>
      </c>
      <c r="N322">
        <v>-3.48</v>
      </c>
      <c r="O322">
        <v>0.97699999999999998</v>
      </c>
      <c r="P322">
        <v>0.90800000000000003</v>
      </c>
      <c r="Q322">
        <v>0.89300000000000002</v>
      </c>
      <c r="R322">
        <v>0.60199999999999998</v>
      </c>
      <c r="S322">
        <v>0.53700000000000003</v>
      </c>
    </row>
    <row r="323" spans="1:19" x14ac:dyDescent="0.3">
      <c r="A323">
        <v>540</v>
      </c>
      <c r="B323">
        <v>-0.60099999999999998</v>
      </c>
      <c r="C323">
        <v>-1.387</v>
      </c>
      <c r="D323">
        <v>-2.6040000000000001</v>
      </c>
      <c r="E323">
        <v>-2.948</v>
      </c>
      <c r="F323">
        <v>-3.18</v>
      </c>
      <c r="G323">
        <v>1.6</v>
      </c>
      <c r="H323">
        <v>0.01</v>
      </c>
      <c r="I323">
        <v>3.782</v>
      </c>
      <c r="J323">
        <v>-0.60899999999999999</v>
      </c>
      <c r="K323">
        <v>-1.708</v>
      </c>
      <c r="L323">
        <v>-2.722</v>
      </c>
      <c r="M323">
        <v>-3.3050000000000002</v>
      </c>
      <c r="N323">
        <v>-3.5110000000000001</v>
      </c>
      <c r="O323">
        <v>0.97699999999999998</v>
      </c>
      <c r="P323">
        <v>0.91400000000000003</v>
      </c>
      <c r="Q323">
        <v>0.86799999999999999</v>
      </c>
      <c r="R323">
        <v>0.61399999999999999</v>
      </c>
      <c r="S323">
        <v>0.55200000000000005</v>
      </c>
    </row>
    <row r="324" spans="1:19" x14ac:dyDescent="0.3">
      <c r="A324">
        <v>600</v>
      </c>
      <c r="B324">
        <v>-0.60099999999999998</v>
      </c>
      <c r="C324">
        <v>-1.387</v>
      </c>
      <c r="D324">
        <v>-2.6040000000000001</v>
      </c>
      <c r="E324">
        <v>-2.948</v>
      </c>
      <c r="F324">
        <v>-3.18</v>
      </c>
      <c r="G324">
        <v>1.6</v>
      </c>
      <c r="H324">
        <v>0.01</v>
      </c>
      <c r="I324">
        <v>3.782</v>
      </c>
      <c r="J324">
        <v>-0.60799999999999998</v>
      </c>
      <c r="K324">
        <v>-1.7010000000000001</v>
      </c>
      <c r="L324">
        <v>-2.7189999999999999</v>
      </c>
      <c r="M324">
        <v>-3.3250000000000002</v>
      </c>
      <c r="N324">
        <v>-3.5419999999999998</v>
      </c>
      <c r="O324">
        <v>0.98099999999999998</v>
      </c>
      <c r="P324">
        <v>0.92700000000000005</v>
      </c>
      <c r="Q324">
        <v>0.85</v>
      </c>
      <c r="R324">
        <v>0.63200000000000001</v>
      </c>
      <c r="S324">
        <v>0.56899999999999995</v>
      </c>
    </row>
    <row r="326" spans="1:19" x14ac:dyDescent="0.3">
      <c r="A326" t="s">
        <v>0</v>
      </c>
      <c r="B326" t="s">
        <v>26</v>
      </c>
    </row>
    <row r="327" spans="1:19" x14ac:dyDescent="0.3">
      <c r="A327">
        <v>0</v>
      </c>
      <c r="B327">
        <v>-0.60299999999999998</v>
      </c>
      <c r="C327">
        <v>-1.36</v>
      </c>
      <c r="D327">
        <v>-2.6040000000000001</v>
      </c>
      <c r="E327">
        <v>-2.9470000000000001</v>
      </c>
      <c r="F327">
        <v>-3.17</v>
      </c>
      <c r="G327">
        <v>1.6</v>
      </c>
      <c r="H327">
        <v>0.01</v>
      </c>
      <c r="I327">
        <v>3.782</v>
      </c>
      <c r="J327">
        <v>-0.61</v>
      </c>
      <c r="K327">
        <v>-1.61</v>
      </c>
      <c r="L327">
        <v>-2.6040000000000001</v>
      </c>
      <c r="M327">
        <v>-3.133</v>
      </c>
      <c r="N327">
        <v>-3.17</v>
      </c>
      <c r="O327">
        <v>0.92600000000000005</v>
      </c>
      <c r="P327">
        <v>0.92600000000000005</v>
      </c>
      <c r="Q327">
        <v>0.91500000000000004</v>
      </c>
      <c r="R327">
        <v>0.436</v>
      </c>
      <c r="S327">
        <v>0.16500000000000001</v>
      </c>
    </row>
    <row r="328" spans="1:19" x14ac:dyDescent="0.3">
      <c r="A328">
        <v>60</v>
      </c>
      <c r="B328">
        <v>-0.60299999999999998</v>
      </c>
      <c r="C328">
        <v>-1.36</v>
      </c>
      <c r="D328">
        <v>-2.6040000000000001</v>
      </c>
      <c r="E328">
        <v>-2.9470000000000001</v>
      </c>
      <c r="F328">
        <v>-3.17</v>
      </c>
      <c r="G328">
        <v>1.6</v>
      </c>
      <c r="H328">
        <v>0.01</v>
      </c>
      <c r="I328">
        <v>3.782</v>
      </c>
      <c r="J328">
        <v>-0.73299999999999998</v>
      </c>
      <c r="K328">
        <v>-1.702</v>
      </c>
      <c r="L328">
        <v>-2.6680000000000001</v>
      </c>
      <c r="M328">
        <v>-3.153</v>
      </c>
      <c r="N328">
        <v>-3.302</v>
      </c>
      <c r="O328">
        <v>1.208</v>
      </c>
      <c r="P328">
        <v>0.76600000000000001</v>
      </c>
      <c r="Q328">
        <v>0.54500000000000004</v>
      </c>
      <c r="R328">
        <v>0.32</v>
      </c>
      <c r="S328">
        <v>0.46</v>
      </c>
    </row>
    <row r="329" spans="1:19" x14ac:dyDescent="0.3">
      <c r="A329">
        <v>120</v>
      </c>
      <c r="B329">
        <v>-0.60299999999999998</v>
      </c>
      <c r="C329">
        <v>-1.36</v>
      </c>
      <c r="D329">
        <v>-2.6040000000000001</v>
      </c>
      <c r="E329">
        <v>-2.9470000000000001</v>
      </c>
      <c r="F329">
        <v>-3.17</v>
      </c>
      <c r="G329">
        <v>1.6</v>
      </c>
      <c r="H329">
        <v>0.01</v>
      </c>
      <c r="I329">
        <v>3.782</v>
      </c>
      <c r="J329">
        <v>-0.64600000000000002</v>
      </c>
      <c r="K329">
        <v>-1.7410000000000001</v>
      </c>
      <c r="L329">
        <v>-2.7759999999999998</v>
      </c>
      <c r="M329">
        <v>-3.206</v>
      </c>
      <c r="N329">
        <v>-3.3119999999999998</v>
      </c>
      <c r="O329">
        <v>1.008</v>
      </c>
      <c r="P329">
        <v>0.97099999999999997</v>
      </c>
      <c r="Q329">
        <v>0.88600000000000001</v>
      </c>
      <c r="R329">
        <v>0.46300000000000002</v>
      </c>
      <c r="S329">
        <v>0.46400000000000002</v>
      </c>
    </row>
    <row r="330" spans="1:19" x14ac:dyDescent="0.3">
      <c r="A330">
        <v>180</v>
      </c>
      <c r="B330">
        <v>-0.60299999999999998</v>
      </c>
      <c r="C330">
        <v>-1.36</v>
      </c>
      <c r="D330">
        <v>-2.6040000000000001</v>
      </c>
      <c r="E330">
        <v>-2.9470000000000001</v>
      </c>
      <c r="F330">
        <v>-3.17</v>
      </c>
      <c r="G330">
        <v>1.6</v>
      </c>
      <c r="H330">
        <v>0.01</v>
      </c>
      <c r="I330">
        <v>3.782</v>
      </c>
      <c r="J330">
        <v>-0.628</v>
      </c>
      <c r="K330">
        <v>-1.702</v>
      </c>
      <c r="L330">
        <v>-2.71</v>
      </c>
      <c r="M330">
        <v>-3.1360000000000001</v>
      </c>
      <c r="N330">
        <v>-3.3359999999999999</v>
      </c>
      <c r="O330">
        <v>0.97799999999999998</v>
      </c>
      <c r="P330">
        <v>0.77700000000000002</v>
      </c>
      <c r="Q330">
        <v>0.68600000000000005</v>
      </c>
      <c r="R330">
        <v>0.222</v>
      </c>
      <c r="S330">
        <v>0.47299999999999998</v>
      </c>
    </row>
    <row r="331" spans="1:19" x14ac:dyDescent="0.3">
      <c r="A331">
        <v>240</v>
      </c>
      <c r="B331">
        <v>-0.60299999999999998</v>
      </c>
      <c r="C331">
        <v>-1.36</v>
      </c>
      <c r="D331">
        <v>-2.6040000000000001</v>
      </c>
      <c r="E331">
        <v>-2.9470000000000001</v>
      </c>
      <c r="F331">
        <v>-3.17</v>
      </c>
      <c r="G331">
        <v>1.6</v>
      </c>
      <c r="H331">
        <v>0.01</v>
      </c>
      <c r="I331">
        <v>3.782</v>
      </c>
      <c r="J331">
        <v>-0.63800000000000001</v>
      </c>
      <c r="K331">
        <v>-1.744</v>
      </c>
      <c r="L331">
        <v>-2.758</v>
      </c>
      <c r="M331">
        <v>-3.15</v>
      </c>
      <c r="N331">
        <v>-3.3570000000000002</v>
      </c>
      <c r="O331">
        <v>1.004</v>
      </c>
      <c r="P331">
        <v>0.91100000000000003</v>
      </c>
      <c r="Q331">
        <v>0.93700000000000006</v>
      </c>
      <c r="R331">
        <v>0.248</v>
      </c>
      <c r="S331">
        <v>0.48199999999999998</v>
      </c>
    </row>
    <row r="332" spans="1:19" x14ac:dyDescent="0.3">
      <c r="A332">
        <v>300</v>
      </c>
      <c r="B332">
        <v>-0.60299999999999998</v>
      </c>
      <c r="C332">
        <v>-1.36</v>
      </c>
      <c r="D332">
        <v>-2.6040000000000001</v>
      </c>
      <c r="E332">
        <v>-2.9470000000000001</v>
      </c>
      <c r="F332">
        <v>-3.17</v>
      </c>
      <c r="G332">
        <v>1.6</v>
      </c>
      <c r="H332">
        <v>0.01</v>
      </c>
      <c r="I332">
        <v>3.782</v>
      </c>
      <c r="J332">
        <v>-0.622</v>
      </c>
      <c r="K332">
        <v>-1.7250000000000001</v>
      </c>
      <c r="L332">
        <v>-2.7240000000000002</v>
      </c>
      <c r="M332">
        <v>-3.1949999999999998</v>
      </c>
      <c r="N332">
        <v>-3.391</v>
      </c>
      <c r="O332">
        <v>0.98</v>
      </c>
      <c r="P332">
        <v>0.84699999999999998</v>
      </c>
      <c r="Q332">
        <v>0.79400000000000004</v>
      </c>
      <c r="R332">
        <v>0.39600000000000002</v>
      </c>
      <c r="S332">
        <v>0.496</v>
      </c>
    </row>
    <row r="333" spans="1:19" x14ac:dyDescent="0.3">
      <c r="A333">
        <v>360</v>
      </c>
      <c r="B333">
        <v>-0.60299999999999998</v>
      </c>
      <c r="C333">
        <v>-1.36</v>
      </c>
      <c r="D333">
        <v>-2.6040000000000001</v>
      </c>
      <c r="E333">
        <v>-2.9470000000000001</v>
      </c>
      <c r="F333">
        <v>-3.17</v>
      </c>
      <c r="G333">
        <v>1.6</v>
      </c>
      <c r="H333">
        <v>0.01</v>
      </c>
      <c r="I333">
        <v>3.782</v>
      </c>
      <c r="J333">
        <v>-0.61899999999999999</v>
      </c>
      <c r="K333">
        <v>-1.7230000000000001</v>
      </c>
      <c r="L333">
        <v>-2.7170000000000001</v>
      </c>
      <c r="M333">
        <v>-3.2320000000000002</v>
      </c>
      <c r="N333">
        <v>-3.415</v>
      </c>
      <c r="O333">
        <v>0.98</v>
      </c>
      <c r="P333">
        <v>0.88100000000000001</v>
      </c>
      <c r="Q333">
        <v>0.82399999999999995</v>
      </c>
      <c r="R333">
        <v>0.52200000000000002</v>
      </c>
      <c r="S333">
        <v>0.50600000000000001</v>
      </c>
    </row>
    <row r="334" spans="1:19" x14ac:dyDescent="0.3">
      <c r="A334">
        <v>420</v>
      </c>
      <c r="B334">
        <v>-0.60299999999999998</v>
      </c>
      <c r="C334">
        <v>-1.36</v>
      </c>
      <c r="D334">
        <v>-2.6040000000000001</v>
      </c>
      <c r="E334">
        <v>-2.9470000000000001</v>
      </c>
      <c r="F334">
        <v>-3.17</v>
      </c>
      <c r="G334">
        <v>1.6</v>
      </c>
      <c r="H334">
        <v>0.01</v>
      </c>
      <c r="I334">
        <v>3.782</v>
      </c>
      <c r="J334">
        <v>-0.61899999999999999</v>
      </c>
      <c r="K334">
        <v>-1.722</v>
      </c>
      <c r="L334">
        <v>-2.73</v>
      </c>
      <c r="M334">
        <v>-3.26</v>
      </c>
      <c r="N334">
        <v>-3.4390000000000001</v>
      </c>
      <c r="O334">
        <v>0.98499999999999999</v>
      </c>
      <c r="P334">
        <v>0.91400000000000003</v>
      </c>
      <c r="Q334">
        <v>0.89100000000000001</v>
      </c>
      <c r="R334">
        <v>0.56699999999999995</v>
      </c>
      <c r="S334">
        <v>0.51800000000000002</v>
      </c>
    </row>
    <row r="335" spans="1:19" x14ac:dyDescent="0.3">
      <c r="A335">
        <v>480</v>
      </c>
      <c r="B335">
        <v>-0.60299999999999998</v>
      </c>
      <c r="C335">
        <v>-1.36</v>
      </c>
      <c r="D335">
        <v>-2.6040000000000001</v>
      </c>
      <c r="E335">
        <v>-2.9470000000000001</v>
      </c>
      <c r="F335">
        <v>-3.17</v>
      </c>
      <c r="G335">
        <v>1.6</v>
      </c>
      <c r="H335">
        <v>0.01</v>
      </c>
      <c r="I335">
        <v>3.782</v>
      </c>
      <c r="J335">
        <v>-0.61199999999999999</v>
      </c>
      <c r="K335">
        <v>-1.7130000000000001</v>
      </c>
      <c r="L335">
        <v>-2.7330000000000001</v>
      </c>
      <c r="M335">
        <v>-3.2810000000000001</v>
      </c>
      <c r="N335">
        <v>-3.47</v>
      </c>
      <c r="O335">
        <v>0.97699999999999998</v>
      </c>
      <c r="P335">
        <v>0.90600000000000003</v>
      </c>
      <c r="Q335">
        <v>0.90100000000000002</v>
      </c>
      <c r="R335">
        <v>0.58599999999999997</v>
      </c>
      <c r="S335">
        <v>0.53200000000000003</v>
      </c>
    </row>
    <row r="336" spans="1:19" x14ac:dyDescent="0.3">
      <c r="A336">
        <v>540</v>
      </c>
      <c r="B336">
        <v>-0.60299999999999998</v>
      </c>
      <c r="C336">
        <v>-1.36</v>
      </c>
      <c r="D336">
        <v>-2.6040000000000001</v>
      </c>
      <c r="E336">
        <v>-2.9470000000000001</v>
      </c>
      <c r="F336">
        <v>-3.17</v>
      </c>
      <c r="G336">
        <v>1.6</v>
      </c>
      <c r="H336">
        <v>0.01</v>
      </c>
      <c r="I336">
        <v>3.782</v>
      </c>
      <c r="J336">
        <v>-0.61</v>
      </c>
      <c r="K336">
        <v>-1.7030000000000001</v>
      </c>
      <c r="L336">
        <v>-2.7290000000000001</v>
      </c>
      <c r="M336">
        <v>-3.302</v>
      </c>
      <c r="N336">
        <v>-3.4980000000000002</v>
      </c>
      <c r="O336">
        <v>0.97899999999999998</v>
      </c>
      <c r="P336">
        <v>0.91200000000000003</v>
      </c>
      <c r="Q336">
        <v>0.874</v>
      </c>
      <c r="R336">
        <v>0.60499999999999998</v>
      </c>
      <c r="S336">
        <v>0.54600000000000004</v>
      </c>
    </row>
    <row r="337" spans="1:19" x14ac:dyDescent="0.3">
      <c r="A337">
        <v>600</v>
      </c>
      <c r="B337">
        <v>-0.60299999999999998</v>
      </c>
      <c r="C337">
        <v>-1.36</v>
      </c>
      <c r="D337">
        <v>-2.6040000000000001</v>
      </c>
      <c r="E337">
        <v>-2.9470000000000001</v>
      </c>
      <c r="F337">
        <v>-3.17</v>
      </c>
      <c r="G337">
        <v>1.6</v>
      </c>
      <c r="H337">
        <v>0.01</v>
      </c>
      <c r="I337">
        <v>3.782</v>
      </c>
      <c r="J337">
        <v>-0.60699999999999998</v>
      </c>
      <c r="K337">
        <v>-1.696</v>
      </c>
      <c r="L337">
        <v>-2.722</v>
      </c>
      <c r="M337">
        <v>-3.3210000000000002</v>
      </c>
      <c r="N337">
        <v>-3.528</v>
      </c>
      <c r="O337">
        <v>0.98</v>
      </c>
      <c r="P337">
        <v>0.92300000000000004</v>
      </c>
      <c r="Q337">
        <v>0.85099999999999998</v>
      </c>
      <c r="R337">
        <v>0.621</v>
      </c>
      <c r="S337">
        <v>0.56100000000000005</v>
      </c>
    </row>
    <row r="339" spans="1:19" x14ac:dyDescent="0.3">
      <c r="A339" t="s">
        <v>0</v>
      </c>
      <c r="B339" t="s">
        <v>27</v>
      </c>
    </row>
    <row r="340" spans="1:19" x14ac:dyDescent="0.3">
      <c r="A340">
        <v>0</v>
      </c>
      <c r="B340">
        <v>-0.60199999999999998</v>
      </c>
      <c r="C340">
        <v>-1.39</v>
      </c>
      <c r="D340">
        <v>-2.6030000000000002</v>
      </c>
      <c r="E340">
        <v>-2.9390000000000001</v>
      </c>
      <c r="F340">
        <v>-3.16</v>
      </c>
      <c r="G340">
        <v>1.6</v>
      </c>
      <c r="H340">
        <v>0.01</v>
      </c>
      <c r="I340">
        <v>3.782</v>
      </c>
      <c r="J340">
        <v>-0.61</v>
      </c>
      <c r="K340">
        <v>-1.61</v>
      </c>
      <c r="L340">
        <v>-2.6030000000000002</v>
      </c>
      <c r="M340">
        <v>-3.1240000000000001</v>
      </c>
      <c r="N340">
        <v>-3.16</v>
      </c>
      <c r="O340">
        <v>0.92600000000000005</v>
      </c>
      <c r="P340">
        <v>0.92600000000000005</v>
      </c>
      <c r="Q340">
        <v>0.91500000000000004</v>
      </c>
      <c r="R340">
        <v>0.43</v>
      </c>
      <c r="S340">
        <v>0.16400000000000001</v>
      </c>
    </row>
    <row r="341" spans="1:19" x14ac:dyDescent="0.3">
      <c r="A341">
        <v>60</v>
      </c>
      <c r="B341">
        <v>-0.60199999999999998</v>
      </c>
      <c r="C341">
        <v>-1.39</v>
      </c>
      <c r="D341">
        <v>-2.6030000000000002</v>
      </c>
      <c r="E341">
        <v>-2.9390000000000001</v>
      </c>
      <c r="F341">
        <v>-3.16</v>
      </c>
      <c r="G341">
        <v>1.6</v>
      </c>
      <c r="H341">
        <v>0.01</v>
      </c>
      <c r="I341">
        <v>3.782</v>
      </c>
      <c r="J341">
        <v>-0.73</v>
      </c>
      <c r="K341">
        <v>-1.766</v>
      </c>
      <c r="L341">
        <v>-2.6749999999999998</v>
      </c>
      <c r="M341">
        <v>-3.1469999999999998</v>
      </c>
      <c r="N341">
        <v>-3.2919999999999998</v>
      </c>
      <c r="O341">
        <v>1.1990000000000001</v>
      </c>
      <c r="P341">
        <v>0.79600000000000004</v>
      </c>
      <c r="Q341">
        <v>0.502</v>
      </c>
      <c r="R341">
        <v>0.313</v>
      </c>
      <c r="S341">
        <v>0.45600000000000002</v>
      </c>
    </row>
    <row r="342" spans="1:19" x14ac:dyDescent="0.3">
      <c r="A342">
        <v>120</v>
      </c>
      <c r="B342">
        <v>-0.60199999999999998</v>
      </c>
      <c r="C342">
        <v>-1.39</v>
      </c>
      <c r="D342">
        <v>-2.6030000000000002</v>
      </c>
      <c r="E342">
        <v>-2.9390000000000001</v>
      </c>
      <c r="F342">
        <v>-3.16</v>
      </c>
      <c r="G342">
        <v>1.6</v>
      </c>
      <c r="H342">
        <v>0.01</v>
      </c>
      <c r="I342">
        <v>3.782</v>
      </c>
      <c r="J342">
        <v>-0.64600000000000002</v>
      </c>
      <c r="K342">
        <v>-1.766</v>
      </c>
      <c r="L342">
        <v>-2.766</v>
      </c>
      <c r="M342">
        <v>-3.1970000000000001</v>
      </c>
      <c r="N342">
        <v>-3.3029999999999999</v>
      </c>
      <c r="O342">
        <v>1.008</v>
      </c>
      <c r="P342">
        <v>0.96199999999999997</v>
      </c>
      <c r="Q342">
        <v>0.91400000000000003</v>
      </c>
      <c r="R342">
        <v>0.46400000000000002</v>
      </c>
      <c r="S342">
        <v>0.46</v>
      </c>
    </row>
    <row r="343" spans="1:19" x14ac:dyDescent="0.3">
      <c r="A343">
        <v>180</v>
      </c>
      <c r="B343">
        <v>-0.60199999999999998</v>
      </c>
      <c r="C343">
        <v>-1.39</v>
      </c>
      <c r="D343">
        <v>-2.6030000000000002</v>
      </c>
      <c r="E343">
        <v>-2.9390000000000001</v>
      </c>
      <c r="F343">
        <v>-3.16</v>
      </c>
      <c r="G343">
        <v>1.6</v>
      </c>
      <c r="H343">
        <v>0.01</v>
      </c>
      <c r="I343">
        <v>3.782</v>
      </c>
      <c r="J343">
        <v>-0.63200000000000001</v>
      </c>
      <c r="K343">
        <v>-1.714</v>
      </c>
      <c r="L343">
        <v>-2.6869999999999998</v>
      </c>
      <c r="M343">
        <v>-3.129</v>
      </c>
      <c r="N343">
        <v>-3.323</v>
      </c>
      <c r="O343">
        <v>0.98599999999999999</v>
      </c>
      <c r="P343">
        <v>0.76200000000000001</v>
      </c>
      <c r="Q343">
        <v>0.745</v>
      </c>
      <c r="R343">
        <v>0.214</v>
      </c>
      <c r="S343">
        <v>0.46800000000000003</v>
      </c>
    </row>
    <row r="344" spans="1:19" x14ac:dyDescent="0.3">
      <c r="A344">
        <v>240</v>
      </c>
      <c r="B344">
        <v>-0.60199999999999998</v>
      </c>
      <c r="C344">
        <v>-1.39</v>
      </c>
      <c r="D344">
        <v>-2.6030000000000002</v>
      </c>
      <c r="E344">
        <v>-2.9390000000000001</v>
      </c>
      <c r="F344">
        <v>-3.16</v>
      </c>
      <c r="G344">
        <v>1.6</v>
      </c>
      <c r="H344">
        <v>0.01</v>
      </c>
      <c r="I344">
        <v>3.782</v>
      </c>
      <c r="J344">
        <v>-0.64100000000000001</v>
      </c>
      <c r="K344">
        <v>-1.754</v>
      </c>
      <c r="L344">
        <v>-2.7349999999999999</v>
      </c>
      <c r="M344">
        <v>-3.1379999999999999</v>
      </c>
      <c r="N344">
        <v>-3.347</v>
      </c>
      <c r="O344">
        <v>1.0109999999999999</v>
      </c>
      <c r="P344">
        <v>0.90500000000000003</v>
      </c>
      <c r="Q344">
        <v>0.94799999999999995</v>
      </c>
      <c r="R344">
        <v>0.26</v>
      </c>
      <c r="S344">
        <v>0.47799999999999998</v>
      </c>
    </row>
    <row r="345" spans="1:19" x14ac:dyDescent="0.3">
      <c r="A345">
        <v>300</v>
      </c>
      <c r="B345">
        <v>-0.60199999999999998</v>
      </c>
      <c r="C345">
        <v>-1.39</v>
      </c>
      <c r="D345">
        <v>-2.6030000000000002</v>
      </c>
      <c r="E345">
        <v>-2.9390000000000001</v>
      </c>
      <c r="F345">
        <v>-3.16</v>
      </c>
      <c r="G345">
        <v>1.6</v>
      </c>
      <c r="H345">
        <v>0.01</v>
      </c>
      <c r="I345">
        <v>3.782</v>
      </c>
      <c r="J345">
        <v>-0.622</v>
      </c>
      <c r="K345">
        <v>-1.7310000000000001</v>
      </c>
      <c r="L345">
        <v>-2.706</v>
      </c>
      <c r="M345">
        <v>-3.1869999999999998</v>
      </c>
      <c r="N345">
        <v>-3.375</v>
      </c>
      <c r="O345">
        <v>0.97899999999999998</v>
      </c>
      <c r="P345">
        <v>0.84199999999999997</v>
      </c>
      <c r="Q345">
        <v>0.79800000000000004</v>
      </c>
      <c r="R345">
        <v>0.38800000000000001</v>
      </c>
      <c r="S345">
        <v>0.48899999999999999</v>
      </c>
    </row>
    <row r="346" spans="1:19" x14ac:dyDescent="0.3">
      <c r="A346">
        <v>360</v>
      </c>
      <c r="B346">
        <v>-0.60199999999999998</v>
      </c>
      <c r="C346">
        <v>-1.39</v>
      </c>
      <c r="D346">
        <v>-2.6030000000000002</v>
      </c>
      <c r="E346">
        <v>-2.9390000000000001</v>
      </c>
      <c r="F346">
        <v>-3.16</v>
      </c>
      <c r="G346">
        <v>1.6</v>
      </c>
      <c r="H346">
        <v>0.01</v>
      </c>
      <c r="I346">
        <v>3.782</v>
      </c>
      <c r="J346">
        <v>-0.62</v>
      </c>
      <c r="K346">
        <v>-1.73</v>
      </c>
      <c r="L346">
        <v>-2.7010000000000001</v>
      </c>
      <c r="M346">
        <v>-3.2240000000000002</v>
      </c>
      <c r="N346">
        <v>-3.4039999999999999</v>
      </c>
      <c r="O346">
        <v>0.98</v>
      </c>
      <c r="P346">
        <v>0.88700000000000001</v>
      </c>
      <c r="Q346">
        <v>0.82099999999999995</v>
      </c>
      <c r="R346">
        <v>0.50700000000000001</v>
      </c>
      <c r="S346">
        <v>0.502</v>
      </c>
    </row>
    <row r="347" spans="1:19" x14ac:dyDescent="0.3">
      <c r="A347">
        <v>420</v>
      </c>
      <c r="B347">
        <v>-0.60199999999999998</v>
      </c>
      <c r="C347">
        <v>-1.39</v>
      </c>
      <c r="D347">
        <v>-2.6030000000000002</v>
      </c>
      <c r="E347">
        <v>-2.9390000000000001</v>
      </c>
      <c r="F347">
        <v>-3.16</v>
      </c>
      <c r="G347">
        <v>1.6</v>
      </c>
      <c r="H347">
        <v>0.01</v>
      </c>
      <c r="I347">
        <v>3.782</v>
      </c>
      <c r="J347">
        <v>-0.61799999999999999</v>
      </c>
      <c r="K347">
        <v>-1.7270000000000001</v>
      </c>
      <c r="L347">
        <v>-2.7189999999999999</v>
      </c>
      <c r="M347">
        <v>-3.2490000000000001</v>
      </c>
      <c r="N347">
        <v>-3.4249999999999998</v>
      </c>
      <c r="O347">
        <v>0.98299999999999998</v>
      </c>
      <c r="P347">
        <v>0.91400000000000003</v>
      </c>
      <c r="Q347">
        <v>0.89</v>
      </c>
      <c r="R347">
        <v>0.56399999999999995</v>
      </c>
      <c r="S347">
        <v>0.51100000000000001</v>
      </c>
    </row>
    <row r="348" spans="1:19" x14ac:dyDescent="0.3">
      <c r="A348">
        <v>480</v>
      </c>
      <c r="B348">
        <v>-0.60199999999999998</v>
      </c>
      <c r="C348">
        <v>-1.39</v>
      </c>
      <c r="D348">
        <v>-2.6030000000000002</v>
      </c>
      <c r="E348">
        <v>-2.9390000000000001</v>
      </c>
      <c r="F348">
        <v>-3.16</v>
      </c>
      <c r="G348">
        <v>1.6</v>
      </c>
      <c r="H348">
        <v>0.01</v>
      </c>
      <c r="I348">
        <v>3.782</v>
      </c>
      <c r="J348">
        <v>-0.61199999999999999</v>
      </c>
      <c r="K348">
        <v>-1.7170000000000001</v>
      </c>
      <c r="L348">
        <v>-2.7240000000000002</v>
      </c>
      <c r="M348">
        <v>-3.2709999999999999</v>
      </c>
      <c r="N348">
        <v>-3.4540000000000002</v>
      </c>
      <c r="O348">
        <v>0.97699999999999998</v>
      </c>
      <c r="P348">
        <v>0.90800000000000003</v>
      </c>
      <c r="Q348">
        <v>0.89</v>
      </c>
      <c r="R348">
        <v>0.59299999999999997</v>
      </c>
      <c r="S348">
        <v>0.52400000000000002</v>
      </c>
    </row>
    <row r="349" spans="1:19" x14ac:dyDescent="0.3">
      <c r="A349">
        <v>540</v>
      </c>
      <c r="B349">
        <v>-0.60199999999999998</v>
      </c>
      <c r="C349">
        <v>-1.39</v>
      </c>
      <c r="D349">
        <v>-2.6030000000000002</v>
      </c>
      <c r="E349">
        <v>-2.9390000000000001</v>
      </c>
      <c r="F349">
        <v>-3.16</v>
      </c>
      <c r="G349">
        <v>1.6</v>
      </c>
      <c r="H349">
        <v>0.01</v>
      </c>
      <c r="I349">
        <v>3.782</v>
      </c>
      <c r="J349">
        <v>-0.60899999999999999</v>
      </c>
      <c r="K349">
        <v>-1.706</v>
      </c>
      <c r="L349">
        <v>-2.72</v>
      </c>
      <c r="M349">
        <v>-3.2879999999999998</v>
      </c>
      <c r="N349">
        <v>-3.4849999999999999</v>
      </c>
      <c r="O349">
        <v>0.97699999999999998</v>
      </c>
      <c r="P349">
        <v>0.91300000000000003</v>
      </c>
      <c r="Q349">
        <v>0.86199999999999999</v>
      </c>
      <c r="R349">
        <v>0.60599999999999998</v>
      </c>
      <c r="S349">
        <v>0.53900000000000003</v>
      </c>
    </row>
    <row r="350" spans="1:19" x14ac:dyDescent="0.3">
      <c r="A350">
        <v>600</v>
      </c>
      <c r="B350">
        <v>-0.60199999999999998</v>
      </c>
      <c r="C350">
        <v>-1.39</v>
      </c>
      <c r="D350">
        <v>-2.6030000000000002</v>
      </c>
      <c r="E350">
        <v>-2.9390000000000001</v>
      </c>
      <c r="F350">
        <v>-3.16</v>
      </c>
      <c r="G350">
        <v>1.6</v>
      </c>
      <c r="H350">
        <v>0.01</v>
      </c>
      <c r="I350">
        <v>3.782</v>
      </c>
      <c r="J350">
        <v>-0.60799999999999998</v>
      </c>
      <c r="K350">
        <v>-1.7</v>
      </c>
      <c r="L350">
        <v>-2.7170000000000001</v>
      </c>
      <c r="M350">
        <v>-3.3079999999999998</v>
      </c>
      <c r="N350">
        <v>-3.5139999999999998</v>
      </c>
      <c r="O350">
        <v>0.98099999999999998</v>
      </c>
      <c r="P350">
        <v>0.92700000000000005</v>
      </c>
      <c r="Q350">
        <v>0.84699999999999998</v>
      </c>
      <c r="R350">
        <v>0.626</v>
      </c>
      <c r="S350">
        <v>0.55400000000000005</v>
      </c>
    </row>
    <row r="352" spans="1:19" x14ac:dyDescent="0.3">
      <c r="A352" t="s">
        <v>0</v>
      </c>
      <c r="B352" t="s">
        <v>28</v>
      </c>
    </row>
    <row r="353" spans="1:19" x14ac:dyDescent="0.3">
      <c r="A353">
        <v>0</v>
      </c>
      <c r="B353">
        <v>-0.53500000000000003</v>
      </c>
      <c r="C353">
        <v>-1.343</v>
      </c>
      <c r="D353">
        <v>-2.56</v>
      </c>
      <c r="E353">
        <v>-2.956</v>
      </c>
      <c r="F353">
        <v>-3.24</v>
      </c>
      <c r="G353">
        <v>1.8</v>
      </c>
      <c r="H353">
        <v>-0.01</v>
      </c>
      <c r="I353">
        <v>3.8</v>
      </c>
      <c r="J353">
        <v>-0.56399999999999995</v>
      </c>
      <c r="K353">
        <v>-1.5640000000000001</v>
      </c>
      <c r="L353">
        <v>-2.56</v>
      </c>
      <c r="M353">
        <v>-3.1840000000000002</v>
      </c>
      <c r="N353">
        <v>-3.24</v>
      </c>
      <c r="O353">
        <v>0.95499999999999996</v>
      </c>
      <c r="P353">
        <v>0.95499999999999996</v>
      </c>
      <c r="Q353">
        <v>0.94799999999999995</v>
      </c>
      <c r="R353">
        <v>0.52400000000000002</v>
      </c>
      <c r="S353">
        <v>0.19700000000000001</v>
      </c>
    </row>
    <row r="354" spans="1:19" x14ac:dyDescent="0.3">
      <c r="A354">
        <v>60</v>
      </c>
      <c r="B354">
        <v>-0.53500000000000003</v>
      </c>
      <c r="C354">
        <v>-1.343</v>
      </c>
      <c r="D354">
        <v>-2.56</v>
      </c>
      <c r="E354">
        <v>-2.956</v>
      </c>
      <c r="F354">
        <v>-3.24</v>
      </c>
      <c r="G354">
        <v>1.8</v>
      </c>
      <c r="H354">
        <v>-0.01</v>
      </c>
      <c r="I354">
        <v>3.8</v>
      </c>
      <c r="J354">
        <v>-0.63300000000000001</v>
      </c>
      <c r="K354">
        <v>-1.655</v>
      </c>
      <c r="L354">
        <v>-2.5830000000000002</v>
      </c>
      <c r="M354">
        <v>-3.1819999999999999</v>
      </c>
      <c r="N354">
        <v>-3.3570000000000002</v>
      </c>
      <c r="O354">
        <v>1.0860000000000001</v>
      </c>
      <c r="P354">
        <v>0.98799999999999999</v>
      </c>
      <c r="Q354">
        <v>0.745</v>
      </c>
      <c r="R354">
        <v>0.35799999999999998</v>
      </c>
      <c r="S354">
        <v>0.48199999999999998</v>
      </c>
    </row>
    <row r="355" spans="1:19" x14ac:dyDescent="0.3">
      <c r="A355">
        <v>120</v>
      </c>
      <c r="B355">
        <v>-0.53500000000000003</v>
      </c>
      <c r="C355">
        <v>-1.343</v>
      </c>
      <c r="D355">
        <v>-2.56</v>
      </c>
      <c r="E355">
        <v>-2.956</v>
      </c>
      <c r="F355">
        <v>-3.24</v>
      </c>
      <c r="G355">
        <v>1.8</v>
      </c>
      <c r="H355">
        <v>-0.01</v>
      </c>
      <c r="I355">
        <v>3.8</v>
      </c>
      <c r="J355">
        <v>-0.58899999999999997</v>
      </c>
      <c r="K355">
        <v>-1.6479999999999999</v>
      </c>
      <c r="L355">
        <v>-2.661</v>
      </c>
      <c r="M355">
        <v>-3.2429999999999999</v>
      </c>
      <c r="N355">
        <v>-3.3719999999999999</v>
      </c>
      <c r="O355">
        <v>0.99</v>
      </c>
      <c r="P355">
        <v>0.998</v>
      </c>
      <c r="Q355">
        <v>1.006</v>
      </c>
      <c r="R355">
        <v>0.53400000000000003</v>
      </c>
      <c r="S355">
        <v>0.48799999999999999</v>
      </c>
    </row>
    <row r="356" spans="1:19" x14ac:dyDescent="0.3">
      <c r="A356">
        <v>180</v>
      </c>
      <c r="B356">
        <v>-0.53500000000000003</v>
      </c>
      <c r="C356">
        <v>-1.343</v>
      </c>
      <c r="D356">
        <v>-2.56</v>
      </c>
      <c r="E356">
        <v>-2.956</v>
      </c>
      <c r="F356">
        <v>-3.24</v>
      </c>
      <c r="G356">
        <v>1.8</v>
      </c>
      <c r="H356">
        <v>-0.01</v>
      </c>
      <c r="I356">
        <v>3.8</v>
      </c>
      <c r="J356">
        <v>-0.59399999999999997</v>
      </c>
      <c r="K356">
        <v>-1.6220000000000001</v>
      </c>
      <c r="L356">
        <v>-2.6040000000000001</v>
      </c>
      <c r="M356">
        <v>-3.1840000000000002</v>
      </c>
      <c r="N356">
        <v>-3.3860000000000001</v>
      </c>
      <c r="O356">
        <v>0.99399999999999999</v>
      </c>
      <c r="P356">
        <v>0.88400000000000001</v>
      </c>
      <c r="Q356">
        <v>0.82199999999999995</v>
      </c>
      <c r="R356">
        <v>0.316</v>
      </c>
      <c r="S356">
        <v>0.49399999999999999</v>
      </c>
    </row>
    <row r="357" spans="1:19" x14ac:dyDescent="0.3">
      <c r="A357">
        <v>240</v>
      </c>
      <c r="B357">
        <v>-0.53500000000000003</v>
      </c>
      <c r="C357">
        <v>-1.343</v>
      </c>
      <c r="D357">
        <v>-2.56</v>
      </c>
      <c r="E357">
        <v>-2.956</v>
      </c>
      <c r="F357">
        <v>-3.24</v>
      </c>
      <c r="G357">
        <v>1.8</v>
      </c>
      <c r="H357">
        <v>-0.01</v>
      </c>
      <c r="I357">
        <v>3.8</v>
      </c>
      <c r="J357">
        <v>-0.59599999999999997</v>
      </c>
      <c r="K357">
        <v>-1.647</v>
      </c>
      <c r="L357">
        <v>-2.645</v>
      </c>
      <c r="M357">
        <v>-3.1880000000000002</v>
      </c>
      <c r="N357">
        <v>-3.403</v>
      </c>
      <c r="O357">
        <v>0.99299999999999999</v>
      </c>
      <c r="P357">
        <v>0.95399999999999996</v>
      </c>
      <c r="Q357">
        <v>0.98499999999999999</v>
      </c>
      <c r="R357">
        <v>0.34100000000000003</v>
      </c>
      <c r="S357">
        <v>0.501</v>
      </c>
    </row>
    <row r="358" spans="1:19" x14ac:dyDescent="0.3">
      <c r="A358">
        <v>300</v>
      </c>
      <c r="B358">
        <v>-0.53500000000000003</v>
      </c>
      <c r="C358">
        <v>-1.343</v>
      </c>
      <c r="D358">
        <v>-2.56</v>
      </c>
      <c r="E358">
        <v>-2.956</v>
      </c>
      <c r="F358">
        <v>-3.24</v>
      </c>
      <c r="G358">
        <v>1.8</v>
      </c>
      <c r="H358">
        <v>-0.01</v>
      </c>
      <c r="I358">
        <v>3.8</v>
      </c>
      <c r="J358">
        <v>-0.59299999999999997</v>
      </c>
      <c r="K358">
        <v>-1.6359999999999999</v>
      </c>
      <c r="L358">
        <v>-2.637</v>
      </c>
      <c r="M358">
        <v>-3.2250000000000001</v>
      </c>
      <c r="N358">
        <v>-3.4390000000000001</v>
      </c>
      <c r="O358">
        <v>0.98099999999999998</v>
      </c>
      <c r="P358">
        <v>0.93400000000000005</v>
      </c>
      <c r="Q358">
        <v>0.92200000000000004</v>
      </c>
      <c r="R358">
        <v>0.496</v>
      </c>
      <c r="S358">
        <v>0.51800000000000002</v>
      </c>
    </row>
    <row r="359" spans="1:19" x14ac:dyDescent="0.3">
      <c r="A359">
        <v>360</v>
      </c>
      <c r="B359">
        <v>-0.53500000000000003</v>
      </c>
      <c r="C359">
        <v>-1.343</v>
      </c>
      <c r="D359">
        <v>-2.56</v>
      </c>
      <c r="E359">
        <v>-2.956</v>
      </c>
      <c r="F359">
        <v>-3.24</v>
      </c>
      <c r="G359">
        <v>1.8</v>
      </c>
      <c r="H359">
        <v>-0.01</v>
      </c>
      <c r="I359">
        <v>3.8</v>
      </c>
      <c r="J359">
        <v>-0.59</v>
      </c>
      <c r="K359">
        <v>-1.6279999999999999</v>
      </c>
      <c r="L359">
        <v>-2.6230000000000002</v>
      </c>
      <c r="M359">
        <v>-3.258</v>
      </c>
      <c r="N359">
        <v>-3.4689999999999999</v>
      </c>
      <c r="O359">
        <v>0.97099999999999997</v>
      </c>
      <c r="P359">
        <v>0.92</v>
      </c>
      <c r="Q359">
        <v>0.89500000000000002</v>
      </c>
      <c r="R359">
        <v>0.61199999999999999</v>
      </c>
      <c r="S359">
        <v>0.53100000000000003</v>
      </c>
    </row>
    <row r="360" spans="1:19" x14ac:dyDescent="0.3">
      <c r="A360">
        <v>420</v>
      </c>
      <c r="B360">
        <v>-0.53500000000000003</v>
      </c>
      <c r="C360">
        <v>-1.343</v>
      </c>
      <c r="D360">
        <v>-2.56</v>
      </c>
      <c r="E360">
        <v>-2.956</v>
      </c>
      <c r="F360">
        <v>-3.24</v>
      </c>
      <c r="G360">
        <v>1.8</v>
      </c>
      <c r="H360">
        <v>-0.01</v>
      </c>
      <c r="I360">
        <v>3.8</v>
      </c>
      <c r="J360">
        <v>-0.59599999999999997</v>
      </c>
      <c r="K360">
        <v>-1.631</v>
      </c>
      <c r="L360">
        <v>-2.63</v>
      </c>
      <c r="M360">
        <v>-3.2810000000000001</v>
      </c>
      <c r="N360">
        <v>-3.4980000000000002</v>
      </c>
      <c r="O360">
        <v>0.97699999999999998</v>
      </c>
      <c r="P360">
        <v>0.95799999999999996</v>
      </c>
      <c r="Q360">
        <v>0.92400000000000004</v>
      </c>
      <c r="R360">
        <v>0.66</v>
      </c>
      <c r="S360">
        <v>0.54600000000000004</v>
      </c>
    </row>
    <row r="361" spans="1:19" x14ac:dyDescent="0.3">
      <c r="A361">
        <v>480</v>
      </c>
      <c r="B361">
        <v>-0.53500000000000003</v>
      </c>
      <c r="C361">
        <v>-1.343</v>
      </c>
      <c r="D361">
        <v>-2.56</v>
      </c>
      <c r="E361">
        <v>-2.956</v>
      </c>
      <c r="F361">
        <v>-3.24</v>
      </c>
      <c r="G361">
        <v>1.8</v>
      </c>
      <c r="H361">
        <v>-0.01</v>
      </c>
      <c r="I361">
        <v>3.8</v>
      </c>
      <c r="J361">
        <v>-0.59499999999999997</v>
      </c>
      <c r="K361">
        <v>-1.6259999999999999</v>
      </c>
      <c r="L361">
        <v>-2.637</v>
      </c>
      <c r="M361">
        <v>-3.2959999999999998</v>
      </c>
      <c r="N361">
        <v>-3.524</v>
      </c>
      <c r="O361">
        <v>0.96699999999999997</v>
      </c>
      <c r="P361">
        <v>0.95699999999999996</v>
      </c>
      <c r="Q361">
        <v>0.94699999999999995</v>
      </c>
      <c r="R361">
        <v>0.67200000000000004</v>
      </c>
      <c r="S361">
        <v>0.55900000000000005</v>
      </c>
    </row>
    <row r="362" spans="1:19" x14ac:dyDescent="0.3">
      <c r="A362">
        <v>540</v>
      </c>
      <c r="B362">
        <v>-0.53500000000000003</v>
      </c>
      <c r="C362">
        <v>-1.343</v>
      </c>
      <c r="D362">
        <v>-2.56</v>
      </c>
      <c r="E362">
        <v>-2.956</v>
      </c>
      <c r="F362">
        <v>-3.24</v>
      </c>
      <c r="G362">
        <v>1.8</v>
      </c>
      <c r="H362">
        <v>-0.01</v>
      </c>
      <c r="I362">
        <v>3.8</v>
      </c>
      <c r="J362">
        <v>-0.59599999999999997</v>
      </c>
      <c r="K362">
        <v>-1.621</v>
      </c>
      <c r="L362">
        <v>-2.637</v>
      </c>
      <c r="M362">
        <v>-3.3109999999999999</v>
      </c>
      <c r="N362">
        <v>-3.5510000000000002</v>
      </c>
      <c r="O362">
        <v>0.96399999999999997</v>
      </c>
      <c r="P362">
        <v>0.95699999999999996</v>
      </c>
      <c r="Q362">
        <v>0.93899999999999995</v>
      </c>
      <c r="R362">
        <v>0.68100000000000005</v>
      </c>
      <c r="S362">
        <v>0.57299999999999995</v>
      </c>
    </row>
    <row r="363" spans="1:19" x14ac:dyDescent="0.3">
      <c r="A363">
        <v>600</v>
      </c>
      <c r="B363">
        <v>-0.53500000000000003</v>
      </c>
      <c r="C363">
        <v>-1.343</v>
      </c>
      <c r="D363">
        <v>-2.56</v>
      </c>
      <c r="E363">
        <v>-2.956</v>
      </c>
      <c r="F363">
        <v>-3.24</v>
      </c>
      <c r="G363">
        <v>1.8</v>
      </c>
      <c r="H363">
        <v>-0.01</v>
      </c>
      <c r="I363">
        <v>3.8</v>
      </c>
      <c r="J363">
        <v>-0.59799999999999998</v>
      </c>
      <c r="K363">
        <v>-1.6180000000000001</v>
      </c>
      <c r="L363">
        <v>-2.6349999999999998</v>
      </c>
      <c r="M363">
        <v>-3.3250000000000002</v>
      </c>
      <c r="N363">
        <v>-3.58</v>
      </c>
      <c r="O363">
        <v>0.96199999999999997</v>
      </c>
      <c r="P363">
        <v>0.96099999999999997</v>
      </c>
      <c r="Q363">
        <v>0.92500000000000004</v>
      </c>
      <c r="R363">
        <v>0.68799999999999994</v>
      </c>
      <c r="S363">
        <v>0.58899999999999997</v>
      </c>
    </row>
    <row r="365" spans="1:19" x14ac:dyDescent="0.3">
      <c r="A365" t="s">
        <v>0</v>
      </c>
      <c r="B365" t="s">
        <v>29</v>
      </c>
    </row>
    <row r="366" spans="1:19" x14ac:dyDescent="0.3">
      <c r="A366">
        <v>0</v>
      </c>
      <c r="B366">
        <v>-0.53600000000000003</v>
      </c>
      <c r="C366">
        <v>-1.3440000000000001</v>
      </c>
      <c r="D366">
        <v>-2.556</v>
      </c>
      <c r="E366">
        <v>-2.9489999999999998</v>
      </c>
      <c r="F366">
        <v>-3.23</v>
      </c>
      <c r="G366">
        <v>1.8</v>
      </c>
      <c r="H366">
        <v>-0.01</v>
      </c>
      <c r="I366">
        <v>3.8</v>
      </c>
      <c r="J366">
        <v>-0.56399999999999995</v>
      </c>
      <c r="K366">
        <v>-1.5640000000000001</v>
      </c>
      <c r="L366">
        <v>-2.56</v>
      </c>
      <c r="M366">
        <v>-3.1760000000000002</v>
      </c>
      <c r="N366">
        <v>-3.23</v>
      </c>
      <c r="O366">
        <v>0.95499999999999996</v>
      </c>
      <c r="P366">
        <v>0.95499999999999996</v>
      </c>
      <c r="Q366">
        <v>0.94799999999999995</v>
      </c>
      <c r="R366">
        <v>0.51800000000000002</v>
      </c>
      <c r="S366">
        <v>0.19500000000000001</v>
      </c>
    </row>
    <row r="367" spans="1:19" x14ac:dyDescent="0.3">
      <c r="A367">
        <v>60</v>
      </c>
      <c r="B367">
        <v>-0.53600000000000003</v>
      </c>
      <c r="C367">
        <v>-1.3440000000000001</v>
      </c>
      <c r="D367">
        <v>-2.556</v>
      </c>
      <c r="E367">
        <v>-2.9489999999999998</v>
      </c>
      <c r="F367">
        <v>-3.23</v>
      </c>
      <c r="G367">
        <v>1.8</v>
      </c>
      <c r="H367">
        <v>-0.01</v>
      </c>
      <c r="I367">
        <v>3.8</v>
      </c>
      <c r="J367">
        <v>-0.63300000000000001</v>
      </c>
      <c r="K367">
        <v>-1.6579999999999999</v>
      </c>
      <c r="L367">
        <v>-2.5790000000000002</v>
      </c>
      <c r="M367">
        <v>-3.1779999999999999</v>
      </c>
      <c r="N367">
        <v>-3.343</v>
      </c>
      <c r="O367">
        <v>1.085</v>
      </c>
      <c r="P367">
        <v>0.997</v>
      </c>
      <c r="Q367">
        <v>0.751</v>
      </c>
      <c r="R367">
        <v>0.379</v>
      </c>
      <c r="S367">
        <v>0.47599999999999998</v>
      </c>
    </row>
    <row r="368" spans="1:19" x14ac:dyDescent="0.3">
      <c r="A368">
        <v>120</v>
      </c>
      <c r="B368">
        <v>-0.53600000000000003</v>
      </c>
      <c r="C368">
        <v>-1.3440000000000001</v>
      </c>
      <c r="D368">
        <v>-2.556</v>
      </c>
      <c r="E368">
        <v>-2.9489999999999998</v>
      </c>
      <c r="F368">
        <v>-3.23</v>
      </c>
      <c r="G368">
        <v>1.8</v>
      </c>
      <c r="H368">
        <v>-0.01</v>
      </c>
      <c r="I368">
        <v>3.8</v>
      </c>
      <c r="J368">
        <v>-0.58599999999999997</v>
      </c>
      <c r="K368">
        <v>-1.647</v>
      </c>
      <c r="L368">
        <v>-2.6560000000000001</v>
      </c>
      <c r="M368">
        <v>-3.24</v>
      </c>
      <c r="N368">
        <v>-3.363</v>
      </c>
      <c r="O368">
        <v>0.98499999999999999</v>
      </c>
      <c r="P368">
        <v>1</v>
      </c>
      <c r="Q368">
        <v>1.016</v>
      </c>
      <c r="R368">
        <v>0.54500000000000004</v>
      </c>
      <c r="S368">
        <v>0.48399999999999999</v>
      </c>
    </row>
    <row r="369" spans="1:19" x14ac:dyDescent="0.3">
      <c r="A369">
        <v>180</v>
      </c>
      <c r="B369">
        <v>-0.53600000000000003</v>
      </c>
      <c r="C369">
        <v>-1.3440000000000001</v>
      </c>
      <c r="D369">
        <v>-2.556</v>
      </c>
      <c r="E369">
        <v>-2.9489999999999998</v>
      </c>
      <c r="F369">
        <v>-3.23</v>
      </c>
      <c r="G369">
        <v>1.8</v>
      </c>
      <c r="H369">
        <v>-0.01</v>
      </c>
      <c r="I369">
        <v>3.8</v>
      </c>
      <c r="J369">
        <v>-0.59399999999999997</v>
      </c>
      <c r="K369">
        <v>-1.621</v>
      </c>
      <c r="L369">
        <v>-2.5990000000000002</v>
      </c>
      <c r="M369">
        <v>-3.1760000000000002</v>
      </c>
      <c r="N369">
        <v>-3.3820000000000001</v>
      </c>
      <c r="O369">
        <v>0.99399999999999999</v>
      </c>
      <c r="P369">
        <v>0.88400000000000001</v>
      </c>
      <c r="Q369">
        <v>0.83199999999999996</v>
      </c>
      <c r="R369">
        <v>0.31</v>
      </c>
      <c r="S369">
        <v>0.49199999999999999</v>
      </c>
    </row>
    <row r="370" spans="1:19" x14ac:dyDescent="0.3">
      <c r="A370">
        <v>240</v>
      </c>
      <c r="B370">
        <v>-0.53600000000000003</v>
      </c>
      <c r="C370">
        <v>-1.3440000000000001</v>
      </c>
      <c r="D370">
        <v>-2.556</v>
      </c>
      <c r="E370">
        <v>-2.9489999999999998</v>
      </c>
      <c r="F370">
        <v>-3.23</v>
      </c>
      <c r="G370">
        <v>1.8</v>
      </c>
      <c r="H370">
        <v>-0.01</v>
      </c>
      <c r="I370">
        <v>3.8</v>
      </c>
      <c r="J370">
        <v>-0.59599999999999997</v>
      </c>
      <c r="K370">
        <v>-1.647</v>
      </c>
      <c r="L370">
        <v>-2.6429999999999998</v>
      </c>
      <c r="M370">
        <v>-3.1819999999999999</v>
      </c>
      <c r="N370">
        <v>-3.3969999999999998</v>
      </c>
      <c r="O370">
        <v>0.99299999999999999</v>
      </c>
      <c r="P370">
        <v>0.95799999999999996</v>
      </c>
      <c r="Q370">
        <v>0.99399999999999999</v>
      </c>
      <c r="R370">
        <v>0.34</v>
      </c>
      <c r="S370">
        <v>0.499</v>
      </c>
    </row>
    <row r="371" spans="1:19" x14ac:dyDescent="0.3">
      <c r="A371">
        <v>300</v>
      </c>
      <c r="B371">
        <v>-0.53600000000000003</v>
      </c>
      <c r="C371">
        <v>-1.3440000000000001</v>
      </c>
      <c r="D371">
        <v>-2.556</v>
      </c>
      <c r="E371">
        <v>-2.9489999999999998</v>
      </c>
      <c r="F371">
        <v>-3.23</v>
      </c>
      <c r="G371">
        <v>1.8</v>
      </c>
      <c r="H371">
        <v>-0.01</v>
      </c>
      <c r="I371">
        <v>3.8</v>
      </c>
      <c r="J371">
        <v>-0.59199999999999997</v>
      </c>
      <c r="K371">
        <v>-1.635</v>
      </c>
      <c r="L371">
        <v>-2.6320000000000001</v>
      </c>
      <c r="M371">
        <v>-3.218</v>
      </c>
      <c r="N371">
        <v>-3.431</v>
      </c>
      <c r="O371">
        <v>0.98</v>
      </c>
      <c r="P371">
        <v>0.93300000000000005</v>
      </c>
      <c r="Q371">
        <v>0.91800000000000004</v>
      </c>
      <c r="R371">
        <v>0.49099999999999999</v>
      </c>
      <c r="S371">
        <v>0.51400000000000001</v>
      </c>
    </row>
    <row r="372" spans="1:19" x14ac:dyDescent="0.3">
      <c r="A372">
        <v>360</v>
      </c>
      <c r="B372">
        <v>-0.53600000000000003</v>
      </c>
      <c r="C372">
        <v>-1.3440000000000001</v>
      </c>
      <c r="D372">
        <v>-2.556</v>
      </c>
      <c r="E372">
        <v>-2.9489999999999998</v>
      </c>
      <c r="F372">
        <v>-3.23</v>
      </c>
      <c r="G372">
        <v>1.8</v>
      </c>
      <c r="H372">
        <v>-0.01</v>
      </c>
      <c r="I372">
        <v>3.8</v>
      </c>
      <c r="J372">
        <v>-0.59</v>
      </c>
      <c r="K372">
        <v>-1.627</v>
      </c>
      <c r="L372">
        <v>-2.6190000000000002</v>
      </c>
      <c r="M372">
        <v>-3.2469999999999999</v>
      </c>
      <c r="N372">
        <v>-3.4590000000000001</v>
      </c>
      <c r="O372">
        <v>0.97099999999999997</v>
      </c>
      <c r="P372">
        <v>0.92200000000000004</v>
      </c>
      <c r="Q372">
        <v>0.89500000000000002</v>
      </c>
      <c r="R372">
        <v>0.60299999999999998</v>
      </c>
      <c r="S372">
        <v>0.52700000000000002</v>
      </c>
    </row>
    <row r="373" spans="1:19" x14ac:dyDescent="0.3">
      <c r="A373">
        <v>420</v>
      </c>
      <c r="B373">
        <v>-0.53600000000000003</v>
      </c>
      <c r="C373">
        <v>-1.3440000000000001</v>
      </c>
      <c r="D373">
        <v>-2.556</v>
      </c>
      <c r="E373">
        <v>-2.9489999999999998</v>
      </c>
      <c r="F373">
        <v>-3.23</v>
      </c>
      <c r="G373">
        <v>1.8</v>
      </c>
      <c r="H373">
        <v>-0.01</v>
      </c>
      <c r="I373">
        <v>3.8</v>
      </c>
      <c r="J373">
        <v>-0.59599999999999997</v>
      </c>
      <c r="K373">
        <v>-1.63</v>
      </c>
      <c r="L373">
        <v>-2.6280000000000001</v>
      </c>
      <c r="M373">
        <v>-3.2709999999999999</v>
      </c>
      <c r="N373">
        <v>-3.4870000000000001</v>
      </c>
      <c r="O373">
        <v>0.97699999999999998</v>
      </c>
      <c r="P373">
        <v>0.96099999999999997</v>
      </c>
      <c r="Q373">
        <v>0.92800000000000005</v>
      </c>
      <c r="R373">
        <v>0.65500000000000003</v>
      </c>
      <c r="S373">
        <v>0.54</v>
      </c>
    </row>
    <row r="374" spans="1:19" x14ac:dyDescent="0.3">
      <c r="A374">
        <v>480</v>
      </c>
      <c r="B374">
        <v>-0.53600000000000003</v>
      </c>
      <c r="C374">
        <v>-1.3440000000000001</v>
      </c>
      <c r="D374">
        <v>-2.556</v>
      </c>
      <c r="E374">
        <v>-2.9489999999999998</v>
      </c>
      <c r="F374">
        <v>-3.23</v>
      </c>
      <c r="G374">
        <v>1.8</v>
      </c>
      <c r="H374">
        <v>-0.01</v>
      </c>
      <c r="I374">
        <v>3.8</v>
      </c>
      <c r="J374">
        <v>-0.59399999999999997</v>
      </c>
      <c r="K374">
        <v>-1.625</v>
      </c>
      <c r="L374">
        <v>-2.6339999999999999</v>
      </c>
      <c r="M374">
        <v>-3.2890000000000001</v>
      </c>
      <c r="N374">
        <v>-3.5139999999999998</v>
      </c>
      <c r="O374">
        <v>0.96599999999999997</v>
      </c>
      <c r="P374">
        <v>0.95699999999999996</v>
      </c>
      <c r="Q374">
        <v>0.94799999999999995</v>
      </c>
      <c r="R374">
        <v>0.67500000000000004</v>
      </c>
      <c r="S374">
        <v>0.55400000000000005</v>
      </c>
    </row>
    <row r="375" spans="1:19" x14ac:dyDescent="0.3">
      <c r="A375">
        <v>540</v>
      </c>
      <c r="B375">
        <v>-0.53600000000000003</v>
      </c>
      <c r="C375">
        <v>-1.3440000000000001</v>
      </c>
      <c r="D375">
        <v>-2.556</v>
      </c>
      <c r="E375">
        <v>-2.9489999999999998</v>
      </c>
      <c r="F375">
        <v>-3.23</v>
      </c>
      <c r="G375">
        <v>1.8</v>
      </c>
      <c r="H375">
        <v>-0.01</v>
      </c>
      <c r="I375">
        <v>3.8</v>
      </c>
      <c r="J375">
        <v>-0.59599999999999997</v>
      </c>
      <c r="K375">
        <v>-1.62</v>
      </c>
      <c r="L375">
        <v>-2.6349999999999998</v>
      </c>
      <c r="M375">
        <v>-3.3039999999999998</v>
      </c>
      <c r="N375">
        <v>-3.54</v>
      </c>
      <c r="O375">
        <v>0.96399999999999997</v>
      </c>
      <c r="P375">
        <v>0.95799999999999996</v>
      </c>
      <c r="Q375">
        <v>0.94</v>
      </c>
      <c r="R375">
        <v>0.68500000000000005</v>
      </c>
      <c r="S375">
        <v>0.56699999999999995</v>
      </c>
    </row>
    <row r="376" spans="1:19" x14ac:dyDescent="0.3">
      <c r="A376">
        <v>600</v>
      </c>
      <c r="B376">
        <v>-0.53600000000000003</v>
      </c>
      <c r="C376">
        <v>-1.3440000000000001</v>
      </c>
      <c r="D376">
        <v>-2.556</v>
      </c>
      <c r="E376">
        <v>-2.9489999999999998</v>
      </c>
      <c r="F376">
        <v>-3.23</v>
      </c>
      <c r="G376">
        <v>1.8</v>
      </c>
      <c r="H376">
        <v>-0.01</v>
      </c>
      <c r="I376">
        <v>3.8</v>
      </c>
      <c r="J376">
        <v>-0.59699999999999998</v>
      </c>
      <c r="K376">
        <v>-1.617</v>
      </c>
      <c r="L376">
        <v>-2.633</v>
      </c>
      <c r="M376">
        <v>-3.3180000000000001</v>
      </c>
      <c r="N376">
        <v>-3.5680000000000001</v>
      </c>
      <c r="O376">
        <v>0.96099999999999997</v>
      </c>
      <c r="P376">
        <v>0.96199999999999997</v>
      </c>
      <c r="Q376">
        <v>0.92700000000000005</v>
      </c>
      <c r="R376">
        <v>0.69199999999999995</v>
      </c>
      <c r="S376">
        <v>0.58299999999999996</v>
      </c>
    </row>
    <row r="378" spans="1:19" x14ac:dyDescent="0.3">
      <c r="A378" t="s">
        <v>0</v>
      </c>
      <c r="B378" t="s">
        <v>30</v>
      </c>
    </row>
    <row r="379" spans="1:19" x14ac:dyDescent="0.3">
      <c r="A379">
        <v>0</v>
      </c>
      <c r="B379">
        <v>-0.53600000000000003</v>
      </c>
      <c r="C379">
        <v>-1.3440000000000001</v>
      </c>
      <c r="D379">
        <v>-2.5569999999999999</v>
      </c>
      <c r="E379">
        <v>-2.9670000000000001</v>
      </c>
      <c r="F379">
        <v>-3.22</v>
      </c>
      <c r="G379">
        <v>1.8</v>
      </c>
      <c r="H379">
        <v>-0.01</v>
      </c>
      <c r="I379">
        <v>3.8</v>
      </c>
      <c r="J379">
        <v>-0.56399999999999995</v>
      </c>
      <c r="K379">
        <v>-1.5640000000000001</v>
      </c>
      <c r="L379">
        <v>-2.56</v>
      </c>
      <c r="M379">
        <v>-3.1669999999999998</v>
      </c>
      <c r="N379">
        <v>-3.22</v>
      </c>
      <c r="O379">
        <v>0.95499999999999996</v>
      </c>
      <c r="P379">
        <v>0.95499999999999996</v>
      </c>
      <c r="Q379">
        <v>0.94799999999999995</v>
      </c>
      <c r="R379">
        <v>0.51200000000000001</v>
      </c>
      <c r="S379">
        <v>0.193</v>
      </c>
    </row>
    <row r="380" spans="1:19" x14ac:dyDescent="0.3">
      <c r="A380">
        <v>60</v>
      </c>
      <c r="B380">
        <v>-0.53600000000000003</v>
      </c>
      <c r="C380">
        <v>-1.3440000000000001</v>
      </c>
      <c r="D380">
        <v>-2.5569999999999999</v>
      </c>
      <c r="E380">
        <v>-2.9670000000000001</v>
      </c>
      <c r="F380">
        <v>-3.22</v>
      </c>
      <c r="G380">
        <v>1.8</v>
      </c>
      <c r="H380">
        <v>-0.01</v>
      </c>
      <c r="I380">
        <v>3.8</v>
      </c>
      <c r="J380">
        <v>-0.63500000000000001</v>
      </c>
      <c r="K380">
        <v>-1.6539999999999999</v>
      </c>
      <c r="L380">
        <v>-2.5760000000000001</v>
      </c>
      <c r="M380">
        <v>-3.1789999999999998</v>
      </c>
      <c r="N380">
        <v>-3.335</v>
      </c>
      <c r="O380">
        <v>1.0900000000000001</v>
      </c>
      <c r="P380">
        <v>0.98199999999999998</v>
      </c>
      <c r="Q380">
        <v>0.74199999999999999</v>
      </c>
      <c r="R380">
        <v>0.377</v>
      </c>
      <c r="S380">
        <v>0.47299999999999998</v>
      </c>
    </row>
    <row r="381" spans="1:19" x14ac:dyDescent="0.3">
      <c r="A381">
        <v>120</v>
      </c>
      <c r="B381">
        <v>-0.53600000000000003</v>
      </c>
      <c r="C381">
        <v>-1.3440000000000001</v>
      </c>
      <c r="D381">
        <v>-2.5569999999999999</v>
      </c>
      <c r="E381">
        <v>-2.9670000000000001</v>
      </c>
      <c r="F381">
        <v>-3.22</v>
      </c>
      <c r="G381">
        <v>1.8</v>
      </c>
      <c r="H381">
        <v>-0.01</v>
      </c>
      <c r="I381">
        <v>3.8</v>
      </c>
      <c r="J381">
        <v>-0.58699999999999997</v>
      </c>
      <c r="K381">
        <v>-1.6479999999999999</v>
      </c>
      <c r="L381">
        <v>-2.657</v>
      </c>
      <c r="M381">
        <v>-3.2349999999999999</v>
      </c>
      <c r="N381">
        <v>-3.347</v>
      </c>
      <c r="O381">
        <v>0.98699999999999999</v>
      </c>
      <c r="P381">
        <v>1.0029999999999999</v>
      </c>
      <c r="Q381">
        <v>1.02</v>
      </c>
      <c r="R381">
        <v>0.53200000000000003</v>
      </c>
      <c r="S381">
        <v>0.47799999999999998</v>
      </c>
    </row>
    <row r="382" spans="1:19" x14ac:dyDescent="0.3">
      <c r="A382">
        <v>180</v>
      </c>
      <c r="B382">
        <v>-0.53600000000000003</v>
      </c>
      <c r="C382">
        <v>-1.3440000000000001</v>
      </c>
      <c r="D382">
        <v>-2.5569999999999999</v>
      </c>
      <c r="E382">
        <v>-2.9670000000000001</v>
      </c>
      <c r="F382">
        <v>-3.22</v>
      </c>
      <c r="G382">
        <v>1.8</v>
      </c>
      <c r="H382">
        <v>-0.01</v>
      </c>
      <c r="I382">
        <v>3.8</v>
      </c>
      <c r="J382">
        <v>-0.59399999999999997</v>
      </c>
      <c r="K382">
        <v>-1.621</v>
      </c>
      <c r="L382">
        <v>-2.6</v>
      </c>
      <c r="M382">
        <v>-3.1709999999999998</v>
      </c>
      <c r="N382">
        <v>-3.3730000000000002</v>
      </c>
      <c r="O382">
        <v>0.995</v>
      </c>
      <c r="P382">
        <v>0.88600000000000001</v>
      </c>
      <c r="Q382">
        <v>0.83299999999999996</v>
      </c>
      <c r="R382">
        <v>0.29499999999999998</v>
      </c>
      <c r="S382">
        <v>0.48799999999999999</v>
      </c>
    </row>
    <row r="383" spans="1:19" x14ac:dyDescent="0.3">
      <c r="A383">
        <v>240</v>
      </c>
      <c r="B383">
        <v>-0.53600000000000003</v>
      </c>
      <c r="C383">
        <v>-1.3440000000000001</v>
      </c>
      <c r="D383">
        <v>-2.5569999999999999</v>
      </c>
      <c r="E383">
        <v>-2.9670000000000001</v>
      </c>
      <c r="F383">
        <v>-3.22</v>
      </c>
      <c r="G383">
        <v>1.8</v>
      </c>
      <c r="H383">
        <v>-0.01</v>
      </c>
      <c r="I383">
        <v>3.8</v>
      </c>
      <c r="J383">
        <v>-0.59599999999999997</v>
      </c>
      <c r="K383">
        <v>-1.6459999999999999</v>
      </c>
      <c r="L383">
        <v>-2.6419999999999999</v>
      </c>
      <c r="M383">
        <v>-3.1749999999999998</v>
      </c>
      <c r="N383">
        <v>-3.3929999999999998</v>
      </c>
      <c r="O383">
        <v>0.99199999999999999</v>
      </c>
      <c r="P383">
        <v>0.95399999999999996</v>
      </c>
      <c r="Q383">
        <v>0.99099999999999999</v>
      </c>
      <c r="R383">
        <v>0.32800000000000001</v>
      </c>
      <c r="S383">
        <v>0.497</v>
      </c>
    </row>
    <row r="384" spans="1:19" x14ac:dyDescent="0.3">
      <c r="A384">
        <v>300</v>
      </c>
      <c r="B384">
        <v>-0.53600000000000003</v>
      </c>
      <c r="C384">
        <v>-1.3440000000000001</v>
      </c>
      <c r="D384">
        <v>-2.5569999999999999</v>
      </c>
      <c r="E384">
        <v>-2.9670000000000001</v>
      </c>
      <c r="F384">
        <v>-3.22</v>
      </c>
      <c r="G384">
        <v>1.8</v>
      </c>
      <c r="H384">
        <v>-0.01</v>
      </c>
      <c r="I384">
        <v>3.8</v>
      </c>
      <c r="J384">
        <v>-0.59299999999999997</v>
      </c>
      <c r="K384">
        <v>-1.635</v>
      </c>
      <c r="L384">
        <v>-2.6309999999999998</v>
      </c>
      <c r="M384">
        <v>-3.214</v>
      </c>
      <c r="N384">
        <v>-3.4260000000000002</v>
      </c>
      <c r="O384">
        <v>0.98099999999999998</v>
      </c>
      <c r="P384">
        <v>0.93400000000000005</v>
      </c>
      <c r="Q384">
        <v>0.91400000000000003</v>
      </c>
      <c r="R384">
        <v>0.48799999999999999</v>
      </c>
      <c r="S384">
        <v>0.51200000000000001</v>
      </c>
    </row>
    <row r="385" spans="1:19" x14ac:dyDescent="0.3">
      <c r="A385">
        <v>360</v>
      </c>
      <c r="B385">
        <v>-0.53600000000000003</v>
      </c>
      <c r="C385">
        <v>-1.3440000000000001</v>
      </c>
      <c r="D385">
        <v>-2.5569999999999999</v>
      </c>
      <c r="E385">
        <v>-2.9670000000000001</v>
      </c>
      <c r="F385">
        <v>-3.22</v>
      </c>
      <c r="G385">
        <v>1.8</v>
      </c>
      <c r="H385">
        <v>-0.01</v>
      </c>
      <c r="I385">
        <v>3.8</v>
      </c>
      <c r="J385">
        <v>-0.59</v>
      </c>
      <c r="K385">
        <v>-1.627</v>
      </c>
      <c r="L385">
        <v>-2.6179999999999999</v>
      </c>
      <c r="M385">
        <v>-3.242</v>
      </c>
      <c r="N385">
        <v>-3.4529999999999998</v>
      </c>
      <c r="O385">
        <v>0.97</v>
      </c>
      <c r="P385">
        <v>0.92100000000000004</v>
      </c>
      <c r="Q385">
        <v>0.89100000000000001</v>
      </c>
      <c r="R385">
        <v>0.59599999999999997</v>
      </c>
      <c r="S385">
        <v>0.52400000000000002</v>
      </c>
    </row>
    <row r="386" spans="1:19" x14ac:dyDescent="0.3">
      <c r="A386">
        <v>420</v>
      </c>
      <c r="B386">
        <v>-0.53600000000000003</v>
      </c>
      <c r="C386">
        <v>-1.3440000000000001</v>
      </c>
      <c r="D386">
        <v>-2.5569999999999999</v>
      </c>
      <c r="E386">
        <v>-2.9670000000000001</v>
      </c>
      <c r="F386">
        <v>-3.22</v>
      </c>
      <c r="G386">
        <v>1.8</v>
      </c>
      <c r="H386">
        <v>-0.01</v>
      </c>
      <c r="I386">
        <v>3.8</v>
      </c>
      <c r="J386">
        <v>-0.59599999999999997</v>
      </c>
      <c r="K386">
        <v>-1.63</v>
      </c>
      <c r="L386">
        <v>-2.6280000000000001</v>
      </c>
      <c r="M386">
        <v>-3.2639999999999998</v>
      </c>
      <c r="N386">
        <v>-3.48</v>
      </c>
      <c r="O386">
        <v>0.97699999999999998</v>
      </c>
      <c r="P386">
        <v>0.96299999999999997</v>
      </c>
      <c r="Q386">
        <v>0.93200000000000005</v>
      </c>
      <c r="R386">
        <v>0.64300000000000002</v>
      </c>
      <c r="S386">
        <v>0.53700000000000003</v>
      </c>
    </row>
    <row r="387" spans="1:19" x14ac:dyDescent="0.3">
      <c r="A387">
        <v>480</v>
      </c>
      <c r="B387">
        <v>-0.53600000000000003</v>
      </c>
      <c r="C387">
        <v>-1.3440000000000001</v>
      </c>
      <c r="D387">
        <v>-2.5569999999999999</v>
      </c>
      <c r="E387">
        <v>-2.9670000000000001</v>
      </c>
      <c r="F387">
        <v>-3.22</v>
      </c>
      <c r="G387">
        <v>1.8</v>
      </c>
      <c r="H387">
        <v>-0.01</v>
      </c>
      <c r="I387">
        <v>3.8</v>
      </c>
      <c r="J387">
        <v>-0.59399999999999997</v>
      </c>
      <c r="K387">
        <v>-1.625</v>
      </c>
      <c r="L387">
        <v>-2.6349999999999998</v>
      </c>
      <c r="M387">
        <v>-3.282</v>
      </c>
      <c r="N387">
        <v>-3.5070000000000001</v>
      </c>
      <c r="O387">
        <v>0.96699999999999997</v>
      </c>
      <c r="P387">
        <v>0.95699999999999996</v>
      </c>
      <c r="Q387">
        <v>0.95</v>
      </c>
      <c r="R387">
        <v>0.66700000000000004</v>
      </c>
      <c r="S387">
        <v>0.55000000000000004</v>
      </c>
    </row>
    <row r="388" spans="1:19" x14ac:dyDescent="0.3">
      <c r="A388">
        <v>540</v>
      </c>
      <c r="B388">
        <v>-0.53600000000000003</v>
      </c>
      <c r="C388">
        <v>-1.3440000000000001</v>
      </c>
      <c r="D388">
        <v>-2.5569999999999999</v>
      </c>
      <c r="E388">
        <v>-2.9670000000000001</v>
      </c>
      <c r="F388">
        <v>-3.22</v>
      </c>
      <c r="G388">
        <v>1.8</v>
      </c>
      <c r="H388">
        <v>-0.01</v>
      </c>
      <c r="I388">
        <v>3.8</v>
      </c>
      <c r="J388">
        <v>-0.59499999999999997</v>
      </c>
      <c r="K388">
        <v>-1.619</v>
      </c>
      <c r="L388">
        <v>-2.6339999999999999</v>
      </c>
      <c r="M388">
        <v>-3.298</v>
      </c>
      <c r="N388">
        <v>-3.532</v>
      </c>
      <c r="O388">
        <v>0.96299999999999997</v>
      </c>
      <c r="P388">
        <v>0.95599999999999996</v>
      </c>
      <c r="Q388">
        <v>0.93899999999999995</v>
      </c>
      <c r="R388">
        <v>0.68200000000000005</v>
      </c>
      <c r="S388">
        <v>0.56299999999999994</v>
      </c>
    </row>
    <row r="389" spans="1:19" x14ac:dyDescent="0.3">
      <c r="A389">
        <v>600</v>
      </c>
      <c r="B389">
        <v>-0.53600000000000003</v>
      </c>
      <c r="C389">
        <v>-1.3440000000000001</v>
      </c>
      <c r="D389">
        <v>-2.5569999999999999</v>
      </c>
      <c r="E389">
        <v>-2.9670000000000001</v>
      </c>
      <c r="F389">
        <v>-3.22</v>
      </c>
      <c r="G389">
        <v>1.8</v>
      </c>
      <c r="H389">
        <v>-0.01</v>
      </c>
      <c r="I389">
        <v>3.8</v>
      </c>
      <c r="J389">
        <v>-0.59799999999999998</v>
      </c>
      <c r="K389">
        <v>-1.6160000000000001</v>
      </c>
      <c r="L389">
        <v>-2.6320000000000001</v>
      </c>
      <c r="M389">
        <v>-3.3140000000000001</v>
      </c>
      <c r="N389">
        <v>-3.5590000000000002</v>
      </c>
      <c r="O389">
        <v>0.96199999999999997</v>
      </c>
      <c r="P389">
        <v>0.96199999999999997</v>
      </c>
      <c r="Q389">
        <v>0.92600000000000005</v>
      </c>
      <c r="R389">
        <v>0.69299999999999995</v>
      </c>
      <c r="S389">
        <v>0.57799999999999996</v>
      </c>
    </row>
    <row r="391" spans="1:19" x14ac:dyDescent="0.3">
      <c r="A391" t="s">
        <v>0</v>
      </c>
      <c r="B391" t="s">
        <v>31</v>
      </c>
    </row>
    <row r="392" spans="1:19" x14ac:dyDescent="0.3">
      <c r="A392">
        <v>0</v>
      </c>
      <c r="B392">
        <v>-0.53300000000000003</v>
      </c>
      <c r="C392">
        <v>-1.347</v>
      </c>
      <c r="D392">
        <v>-2.5590000000000002</v>
      </c>
      <c r="E392">
        <v>-2.9609999999999999</v>
      </c>
      <c r="F392">
        <v>-3.21</v>
      </c>
      <c r="G392">
        <v>1.8</v>
      </c>
      <c r="H392">
        <v>-0.01</v>
      </c>
      <c r="I392">
        <v>3.8</v>
      </c>
      <c r="J392">
        <v>-0.56399999999999995</v>
      </c>
      <c r="K392">
        <v>-1.5640000000000001</v>
      </c>
      <c r="L392">
        <v>-2.5590000000000002</v>
      </c>
      <c r="M392">
        <v>-3.1589999999999998</v>
      </c>
      <c r="N392">
        <v>-3.21</v>
      </c>
      <c r="O392">
        <v>0.95499999999999996</v>
      </c>
      <c r="P392">
        <v>0.95499999999999996</v>
      </c>
      <c r="Q392">
        <v>0.94699999999999995</v>
      </c>
      <c r="R392">
        <v>0.50700000000000001</v>
      </c>
      <c r="S392">
        <v>0.192</v>
      </c>
    </row>
    <row r="393" spans="1:19" x14ac:dyDescent="0.3">
      <c r="A393">
        <v>60</v>
      </c>
      <c r="B393">
        <v>-0.53300000000000003</v>
      </c>
      <c r="C393">
        <v>-1.347</v>
      </c>
      <c r="D393">
        <v>-2.5590000000000002</v>
      </c>
      <c r="E393">
        <v>-2.9609999999999999</v>
      </c>
      <c r="F393">
        <v>-3.21</v>
      </c>
      <c r="G393">
        <v>1.8</v>
      </c>
      <c r="H393">
        <v>-0.01</v>
      </c>
      <c r="I393">
        <v>3.8</v>
      </c>
      <c r="J393">
        <v>-0.63500000000000001</v>
      </c>
      <c r="K393">
        <v>-1.6539999999999999</v>
      </c>
      <c r="L393">
        <v>-2.58</v>
      </c>
      <c r="M393">
        <v>-3.1739999999999999</v>
      </c>
      <c r="N393">
        <v>-3.323</v>
      </c>
      <c r="O393">
        <v>1.0900000000000001</v>
      </c>
      <c r="P393">
        <v>0.98</v>
      </c>
      <c r="Q393">
        <v>0.746</v>
      </c>
      <c r="R393">
        <v>0.38300000000000001</v>
      </c>
      <c r="S393">
        <v>0.46800000000000003</v>
      </c>
    </row>
    <row r="394" spans="1:19" x14ac:dyDescent="0.3">
      <c r="A394">
        <v>120</v>
      </c>
      <c r="B394">
        <v>-0.53300000000000003</v>
      </c>
      <c r="C394">
        <v>-1.347</v>
      </c>
      <c r="D394">
        <v>-2.5590000000000002</v>
      </c>
      <c r="E394">
        <v>-2.9609999999999999</v>
      </c>
      <c r="F394">
        <v>-3.21</v>
      </c>
      <c r="G394">
        <v>1.8</v>
      </c>
      <c r="H394">
        <v>-0.01</v>
      </c>
      <c r="I394">
        <v>3.8</v>
      </c>
      <c r="J394">
        <v>-0.58599999999999997</v>
      </c>
      <c r="K394">
        <v>-1.647</v>
      </c>
      <c r="L394">
        <v>-2.66</v>
      </c>
      <c r="M394">
        <v>-3.2290000000000001</v>
      </c>
      <c r="N394">
        <v>-3.3370000000000002</v>
      </c>
      <c r="O394">
        <v>0.98499999999999999</v>
      </c>
      <c r="P394">
        <v>1.002</v>
      </c>
      <c r="Q394">
        <v>1.018</v>
      </c>
      <c r="R394">
        <v>0.53300000000000003</v>
      </c>
      <c r="S394">
        <v>0.47399999999999998</v>
      </c>
    </row>
    <row r="395" spans="1:19" x14ac:dyDescent="0.3">
      <c r="A395">
        <v>180</v>
      </c>
      <c r="B395">
        <v>-0.53300000000000003</v>
      </c>
      <c r="C395">
        <v>-1.347</v>
      </c>
      <c r="D395">
        <v>-2.5590000000000002</v>
      </c>
      <c r="E395">
        <v>-2.9609999999999999</v>
      </c>
      <c r="F395">
        <v>-3.21</v>
      </c>
      <c r="G395">
        <v>1.8</v>
      </c>
      <c r="H395">
        <v>-0.01</v>
      </c>
      <c r="I395">
        <v>3.8</v>
      </c>
      <c r="J395">
        <v>-0.59499999999999997</v>
      </c>
      <c r="K395">
        <v>-1.62</v>
      </c>
      <c r="L395">
        <v>-2.6030000000000002</v>
      </c>
      <c r="M395">
        <v>-3.1629999999999998</v>
      </c>
      <c r="N395">
        <v>-3.3639999999999999</v>
      </c>
      <c r="O395">
        <v>0.996</v>
      </c>
      <c r="P395">
        <v>0.88400000000000001</v>
      </c>
      <c r="Q395">
        <v>0.83299999999999996</v>
      </c>
      <c r="R395">
        <v>0.28999999999999998</v>
      </c>
      <c r="S395">
        <v>0.48499999999999999</v>
      </c>
    </row>
    <row r="396" spans="1:19" x14ac:dyDescent="0.3">
      <c r="A396">
        <v>240</v>
      </c>
      <c r="B396">
        <v>-0.53300000000000003</v>
      </c>
      <c r="C396">
        <v>-1.347</v>
      </c>
      <c r="D396">
        <v>-2.5590000000000002</v>
      </c>
      <c r="E396">
        <v>-2.9609999999999999</v>
      </c>
      <c r="F396">
        <v>-3.21</v>
      </c>
      <c r="G396">
        <v>1.8</v>
      </c>
      <c r="H396">
        <v>-0.01</v>
      </c>
      <c r="I396">
        <v>3.8</v>
      </c>
      <c r="J396">
        <v>-0.59599999999999997</v>
      </c>
      <c r="K396">
        <v>-1.6459999999999999</v>
      </c>
      <c r="L396">
        <v>-2.6440000000000001</v>
      </c>
      <c r="M396">
        <v>-3.1680000000000001</v>
      </c>
      <c r="N396">
        <v>-3.3839999999999999</v>
      </c>
      <c r="O396">
        <v>0.99299999999999999</v>
      </c>
      <c r="P396">
        <v>0.95599999999999996</v>
      </c>
      <c r="Q396">
        <v>0.99099999999999999</v>
      </c>
      <c r="R396">
        <v>0.32300000000000001</v>
      </c>
      <c r="S396">
        <v>0.49299999999999999</v>
      </c>
    </row>
    <row r="397" spans="1:19" x14ac:dyDescent="0.3">
      <c r="A397">
        <v>300</v>
      </c>
      <c r="B397">
        <v>-0.53300000000000003</v>
      </c>
      <c r="C397">
        <v>-1.347</v>
      </c>
      <c r="D397">
        <v>-2.5590000000000002</v>
      </c>
      <c r="E397">
        <v>-2.9609999999999999</v>
      </c>
      <c r="F397">
        <v>-3.21</v>
      </c>
      <c r="G397">
        <v>1.8</v>
      </c>
      <c r="H397">
        <v>-0.01</v>
      </c>
      <c r="I397">
        <v>3.8</v>
      </c>
      <c r="J397">
        <v>-0.59299999999999997</v>
      </c>
      <c r="K397">
        <v>-1.6339999999999999</v>
      </c>
      <c r="L397">
        <v>-2.6320000000000001</v>
      </c>
      <c r="M397">
        <v>-3.2069999999999999</v>
      </c>
      <c r="N397">
        <v>-3.4159999999999999</v>
      </c>
      <c r="O397">
        <v>0.98099999999999998</v>
      </c>
      <c r="P397">
        <v>0.93300000000000005</v>
      </c>
      <c r="Q397">
        <v>0.90900000000000003</v>
      </c>
      <c r="R397">
        <v>0.47799999999999998</v>
      </c>
      <c r="S397">
        <v>0.50700000000000001</v>
      </c>
    </row>
    <row r="398" spans="1:19" x14ac:dyDescent="0.3">
      <c r="A398">
        <v>360</v>
      </c>
      <c r="B398">
        <v>-0.53300000000000003</v>
      </c>
      <c r="C398">
        <v>-1.347</v>
      </c>
      <c r="D398">
        <v>-2.5590000000000002</v>
      </c>
      <c r="E398">
        <v>-2.9609999999999999</v>
      </c>
      <c r="F398">
        <v>-3.21</v>
      </c>
      <c r="G398">
        <v>1.8</v>
      </c>
      <c r="H398">
        <v>-0.01</v>
      </c>
      <c r="I398">
        <v>3.8</v>
      </c>
      <c r="J398">
        <v>-0.59</v>
      </c>
      <c r="K398">
        <v>-1.6259999999999999</v>
      </c>
      <c r="L398">
        <v>-2.6190000000000002</v>
      </c>
      <c r="M398">
        <v>-3.2349999999999999</v>
      </c>
      <c r="N398">
        <v>-3.4420000000000002</v>
      </c>
      <c r="O398">
        <v>0.97</v>
      </c>
      <c r="P398">
        <v>0.92200000000000004</v>
      </c>
      <c r="Q398">
        <v>0.89</v>
      </c>
      <c r="R398">
        <v>0.58699999999999997</v>
      </c>
      <c r="S398">
        <v>0.51900000000000002</v>
      </c>
    </row>
    <row r="399" spans="1:19" x14ac:dyDescent="0.3">
      <c r="A399">
        <v>420</v>
      </c>
      <c r="B399">
        <v>-0.53300000000000003</v>
      </c>
      <c r="C399">
        <v>-1.347</v>
      </c>
      <c r="D399">
        <v>-2.5590000000000002</v>
      </c>
      <c r="E399">
        <v>-2.9609999999999999</v>
      </c>
      <c r="F399">
        <v>-3.21</v>
      </c>
      <c r="G399">
        <v>1.8</v>
      </c>
      <c r="H399">
        <v>-0.01</v>
      </c>
      <c r="I399">
        <v>3.8</v>
      </c>
      <c r="J399">
        <v>-0.59599999999999997</v>
      </c>
      <c r="K399">
        <v>-1.629</v>
      </c>
      <c r="L399">
        <v>-2.63</v>
      </c>
      <c r="M399">
        <v>-3.2570000000000001</v>
      </c>
      <c r="N399">
        <v>-3.4689999999999999</v>
      </c>
      <c r="O399">
        <v>0.97699999999999998</v>
      </c>
      <c r="P399">
        <v>0.96199999999999997</v>
      </c>
      <c r="Q399">
        <v>0.93300000000000005</v>
      </c>
      <c r="R399">
        <v>0.63500000000000001</v>
      </c>
      <c r="S399">
        <v>0.53100000000000003</v>
      </c>
    </row>
    <row r="400" spans="1:19" x14ac:dyDescent="0.3">
      <c r="A400">
        <v>480</v>
      </c>
      <c r="B400">
        <v>-0.53300000000000003</v>
      </c>
      <c r="C400">
        <v>-1.347</v>
      </c>
      <c r="D400">
        <v>-2.5590000000000002</v>
      </c>
      <c r="E400">
        <v>-2.9609999999999999</v>
      </c>
      <c r="F400">
        <v>-3.21</v>
      </c>
      <c r="G400">
        <v>1.8</v>
      </c>
      <c r="H400">
        <v>-0.01</v>
      </c>
      <c r="I400">
        <v>3.8</v>
      </c>
      <c r="J400">
        <v>-0.59399999999999997</v>
      </c>
      <c r="K400">
        <v>-1.625</v>
      </c>
      <c r="L400">
        <v>-2.6360000000000001</v>
      </c>
      <c r="M400">
        <v>-3.2759999999999998</v>
      </c>
      <c r="N400">
        <v>-3.496</v>
      </c>
      <c r="O400">
        <v>0.96699999999999997</v>
      </c>
      <c r="P400">
        <v>0.95699999999999996</v>
      </c>
      <c r="Q400">
        <v>0.95</v>
      </c>
      <c r="R400">
        <v>0.66200000000000003</v>
      </c>
      <c r="S400">
        <v>0.54500000000000004</v>
      </c>
    </row>
    <row r="401" spans="1:19" x14ac:dyDescent="0.3">
      <c r="A401">
        <v>540</v>
      </c>
      <c r="B401">
        <v>-0.53300000000000003</v>
      </c>
      <c r="C401">
        <v>-1.347</v>
      </c>
      <c r="D401">
        <v>-2.5590000000000002</v>
      </c>
      <c r="E401">
        <v>-2.9609999999999999</v>
      </c>
      <c r="F401">
        <v>-3.21</v>
      </c>
      <c r="G401">
        <v>1.8</v>
      </c>
      <c r="H401">
        <v>-0.01</v>
      </c>
      <c r="I401">
        <v>3.8</v>
      </c>
      <c r="J401">
        <v>-0.59499999999999997</v>
      </c>
      <c r="K401">
        <v>-1.619</v>
      </c>
      <c r="L401">
        <v>-2.6349999999999998</v>
      </c>
      <c r="M401">
        <v>-3.2919999999999998</v>
      </c>
      <c r="N401">
        <v>-3.5209999999999999</v>
      </c>
      <c r="O401">
        <v>0.96299999999999997</v>
      </c>
      <c r="P401">
        <v>0.95599999999999996</v>
      </c>
      <c r="Q401">
        <v>0.93799999999999994</v>
      </c>
      <c r="R401">
        <v>0.67700000000000005</v>
      </c>
      <c r="S401">
        <v>0.55700000000000005</v>
      </c>
    </row>
    <row r="402" spans="1:19" x14ac:dyDescent="0.3">
      <c r="A402">
        <v>600</v>
      </c>
      <c r="B402">
        <v>-0.53300000000000003</v>
      </c>
      <c r="C402">
        <v>-1.347</v>
      </c>
      <c r="D402">
        <v>-2.5590000000000002</v>
      </c>
      <c r="E402">
        <v>-2.9609999999999999</v>
      </c>
      <c r="F402">
        <v>-3.21</v>
      </c>
      <c r="G402">
        <v>1.8</v>
      </c>
      <c r="H402">
        <v>-0.01</v>
      </c>
      <c r="I402">
        <v>3.8</v>
      </c>
      <c r="J402">
        <v>-0.59799999999999998</v>
      </c>
      <c r="K402">
        <v>-1.6160000000000001</v>
      </c>
      <c r="L402">
        <v>-2.633</v>
      </c>
      <c r="M402">
        <v>-3.3079999999999998</v>
      </c>
      <c r="N402">
        <v>-3.5470000000000002</v>
      </c>
      <c r="O402">
        <v>0.96199999999999997</v>
      </c>
      <c r="P402">
        <v>0.96299999999999997</v>
      </c>
      <c r="Q402">
        <v>0.92600000000000005</v>
      </c>
      <c r="R402">
        <v>0.68899999999999995</v>
      </c>
      <c r="S402">
        <v>0.57099999999999995</v>
      </c>
    </row>
    <row r="404" spans="1:19" x14ac:dyDescent="0.3">
      <c r="A404" t="s">
        <v>0</v>
      </c>
      <c r="B404" t="s">
        <v>32</v>
      </c>
    </row>
    <row r="405" spans="1:19" x14ac:dyDescent="0.3">
      <c r="A405">
        <v>0</v>
      </c>
      <c r="B405">
        <v>-0.53400000000000003</v>
      </c>
      <c r="C405">
        <v>-1.349</v>
      </c>
      <c r="D405">
        <v>-2.5590000000000002</v>
      </c>
      <c r="E405">
        <v>-2.9540000000000002</v>
      </c>
      <c r="F405">
        <v>-3.2</v>
      </c>
      <c r="G405">
        <v>1.8</v>
      </c>
      <c r="H405">
        <v>-0.01</v>
      </c>
      <c r="I405">
        <v>3.8</v>
      </c>
      <c r="J405">
        <v>-0.56399999999999995</v>
      </c>
      <c r="K405">
        <v>-1.5640000000000001</v>
      </c>
      <c r="L405">
        <v>-2.5590000000000002</v>
      </c>
      <c r="M405">
        <v>-3.15</v>
      </c>
      <c r="N405">
        <v>-3.2</v>
      </c>
      <c r="O405">
        <v>0.95499999999999996</v>
      </c>
      <c r="P405">
        <v>0.95499999999999996</v>
      </c>
      <c r="Q405">
        <v>0.94699999999999995</v>
      </c>
      <c r="R405">
        <v>0.501</v>
      </c>
      <c r="S405">
        <v>0.19</v>
      </c>
    </row>
    <row r="406" spans="1:19" x14ac:dyDescent="0.3">
      <c r="A406">
        <v>60</v>
      </c>
      <c r="B406">
        <v>-0.53400000000000003</v>
      </c>
      <c r="C406">
        <v>-1.349</v>
      </c>
      <c r="D406">
        <v>-2.5590000000000002</v>
      </c>
      <c r="E406">
        <v>-2.9540000000000002</v>
      </c>
      <c r="F406">
        <v>-3.2</v>
      </c>
      <c r="G406">
        <v>1.8</v>
      </c>
      <c r="H406">
        <v>-0.01</v>
      </c>
      <c r="I406">
        <v>3.8</v>
      </c>
      <c r="J406">
        <v>-0.63700000000000001</v>
      </c>
      <c r="K406">
        <v>-1.651</v>
      </c>
      <c r="L406">
        <v>-2.58</v>
      </c>
      <c r="M406">
        <v>-3.1629999999999998</v>
      </c>
      <c r="N406">
        <v>-3.319</v>
      </c>
      <c r="O406">
        <v>1.0940000000000001</v>
      </c>
      <c r="P406">
        <v>0.96899999999999997</v>
      </c>
      <c r="Q406">
        <v>0.73899999999999999</v>
      </c>
      <c r="R406">
        <v>0.374</v>
      </c>
      <c r="S406">
        <v>0.46600000000000003</v>
      </c>
    </row>
    <row r="407" spans="1:19" x14ac:dyDescent="0.3">
      <c r="A407">
        <v>120</v>
      </c>
      <c r="B407">
        <v>-0.53400000000000003</v>
      </c>
      <c r="C407">
        <v>-1.349</v>
      </c>
      <c r="D407">
        <v>-2.5590000000000002</v>
      </c>
      <c r="E407">
        <v>-2.9540000000000002</v>
      </c>
      <c r="F407">
        <v>-3.2</v>
      </c>
      <c r="G407">
        <v>1.8</v>
      </c>
      <c r="H407">
        <v>-0.01</v>
      </c>
      <c r="I407">
        <v>3.8</v>
      </c>
      <c r="J407">
        <v>-0.58599999999999997</v>
      </c>
      <c r="K407">
        <v>-1.6459999999999999</v>
      </c>
      <c r="L407">
        <v>-2.66</v>
      </c>
      <c r="M407">
        <v>-3.2229999999999999</v>
      </c>
      <c r="N407">
        <v>-3.3330000000000002</v>
      </c>
      <c r="O407">
        <v>0.98399999999999999</v>
      </c>
      <c r="P407">
        <v>1.0049999999999999</v>
      </c>
      <c r="Q407">
        <v>1.016</v>
      </c>
      <c r="R407">
        <v>0.53700000000000003</v>
      </c>
      <c r="S407">
        <v>0.47199999999999998</v>
      </c>
    </row>
    <row r="408" spans="1:19" x14ac:dyDescent="0.3">
      <c r="A408">
        <v>180</v>
      </c>
      <c r="B408">
        <v>-0.53400000000000003</v>
      </c>
      <c r="C408">
        <v>-1.349</v>
      </c>
      <c r="D408">
        <v>-2.5590000000000002</v>
      </c>
      <c r="E408">
        <v>-2.9540000000000002</v>
      </c>
      <c r="F408">
        <v>-3.2</v>
      </c>
      <c r="G408">
        <v>1.8</v>
      </c>
      <c r="H408">
        <v>-0.01</v>
      </c>
      <c r="I408">
        <v>3.8</v>
      </c>
      <c r="J408">
        <v>-0.59499999999999997</v>
      </c>
      <c r="K408">
        <v>-1.619</v>
      </c>
      <c r="L408">
        <v>-2.601</v>
      </c>
      <c r="M408">
        <v>-3.1589999999999998</v>
      </c>
      <c r="N408">
        <v>-3.3559999999999999</v>
      </c>
      <c r="O408">
        <v>0.996</v>
      </c>
      <c r="P408">
        <v>0.88600000000000001</v>
      </c>
      <c r="Q408">
        <v>0.82599999999999996</v>
      </c>
      <c r="R408">
        <v>0.30399999999999999</v>
      </c>
      <c r="S408">
        <v>0.48099999999999998</v>
      </c>
    </row>
    <row r="409" spans="1:19" x14ac:dyDescent="0.3">
      <c r="A409">
        <v>240</v>
      </c>
      <c r="B409">
        <v>-0.53400000000000003</v>
      </c>
      <c r="C409">
        <v>-1.349</v>
      </c>
      <c r="D409">
        <v>-2.5590000000000002</v>
      </c>
      <c r="E409">
        <v>-2.9540000000000002</v>
      </c>
      <c r="F409">
        <v>-3.2</v>
      </c>
      <c r="G409">
        <v>1.8</v>
      </c>
      <c r="H409">
        <v>-0.01</v>
      </c>
      <c r="I409">
        <v>3.8</v>
      </c>
      <c r="J409">
        <v>-0.59599999999999997</v>
      </c>
      <c r="K409">
        <v>-1.6439999999999999</v>
      </c>
      <c r="L409">
        <v>-2.6429999999999998</v>
      </c>
      <c r="M409">
        <v>-3.16</v>
      </c>
      <c r="N409">
        <v>-3.375</v>
      </c>
      <c r="O409">
        <v>0.99199999999999999</v>
      </c>
      <c r="P409">
        <v>0.95599999999999996</v>
      </c>
      <c r="Q409">
        <v>0.99</v>
      </c>
      <c r="R409">
        <v>0.31900000000000001</v>
      </c>
      <c r="S409">
        <v>0.48899999999999999</v>
      </c>
    </row>
    <row r="410" spans="1:19" x14ac:dyDescent="0.3">
      <c r="A410">
        <v>300</v>
      </c>
      <c r="B410">
        <v>-0.53400000000000003</v>
      </c>
      <c r="C410">
        <v>-1.349</v>
      </c>
      <c r="D410">
        <v>-2.5590000000000002</v>
      </c>
      <c r="E410">
        <v>-2.9540000000000002</v>
      </c>
      <c r="F410">
        <v>-3.2</v>
      </c>
      <c r="G410">
        <v>1.8</v>
      </c>
      <c r="H410">
        <v>-0.01</v>
      </c>
      <c r="I410">
        <v>3.8</v>
      </c>
      <c r="J410">
        <v>-0.59299999999999997</v>
      </c>
      <c r="K410">
        <v>-1.633</v>
      </c>
      <c r="L410">
        <v>-2.6320000000000001</v>
      </c>
      <c r="M410">
        <v>-3.1989999999999998</v>
      </c>
      <c r="N410">
        <v>-3.4060000000000001</v>
      </c>
      <c r="O410">
        <v>0.98099999999999998</v>
      </c>
      <c r="P410">
        <v>0.93700000000000006</v>
      </c>
      <c r="Q410">
        <v>0.91500000000000004</v>
      </c>
      <c r="R410">
        <v>0.47299999999999998</v>
      </c>
      <c r="S410">
        <v>0.503</v>
      </c>
    </row>
    <row r="411" spans="1:19" x14ac:dyDescent="0.3">
      <c r="A411">
        <v>360</v>
      </c>
      <c r="B411">
        <v>-0.53400000000000003</v>
      </c>
      <c r="C411">
        <v>-1.349</v>
      </c>
      <c r="D411">
        <v>-2.5590000000000002</v>
      </c>
      <c r="E411">
        <v>-2.9540000000000002</v>
      </c>
      <c r="F411">
        <v>-3.2</v>
      </c>
      <c r="G411">
        <v>1.8</v>
      </c>
      <c r="H411">
        <v>-0.01</v>
      </c>
      <c r="I411">
        <v>3.8</v>
      </c>
      <c r="J411">
        <v>-0.59</v>
      </c>
      <c r="K411">
        <v>-1.625</v>
      </c>
      <c r="L411">
        <v>-2.6179999999999999</v>
      </c>
      <c r="M411">
        <v>-3.2280000000000002</v>
      </c>
      <c r="N411">
        <v>-3.4329999999999998</v>
      </c>
      <c r="O411">
        <v>0.97</v>
      </c>
      <c r="P411">
        <v>0.92300000000000004</v>
      </c>
      <c r="Q411">
        <v>0.89</v>
      </c>
      <c r="R411">
        <v>0.58399999999999996</v>
      </c>
      <c r="S411">
        <v>0.51500000000000001</v>
      </c>
    </row>
    <row r="412" spans="1:19" x14ac:dyDescent="0.3">
      <c r="A412">
        <v>420</v>
      </c>
      <c r="B412">
        <v>-0.53400000000000003</v>
      </c>
      <c r="C412">
        <v>-1.349</v>
      </c>
      <c r="D412">
        <v>-2.5590000000000002</v>
      </c>
      <c r="E412">
        <v>-2.9540000000000002</v>
      </c>
      <c r="F412">
        <v>-3.2</v>
      </c>
      <c r="G412">
        <v>1.8</v>
      </c>
      <c r="H412">
        <v>-0.01</v>
      </c>
      <c r="I412">
        <v>3.8</v>
      </c>
      <c r="J412">
        <v>-0.59599999999999997</v>
      </c>
      <c r="K412">
        <v>-1.6279999999999999</v>
      </c>
      <c r="L412">
        <v>-2.6280000000000001</v>
      </c>
      <c r="M412">
        <v>-3.2509999999999999</v>
      </c>
      <c r="N412">
        <v>-3.4580000000000002</v>
      </c>
      <c r="O412">
        <v>0.97599999999999998</v>
      </c>
      <c r="P412">
        <v>0.96299999999999997</v>
      </c>
      <c r="Q412">
        <v>0.93200000000000005</v>
      </c>
      <c r="R412">
        <v>0.63500000000000001</v>
      </c>
      <c r="S412">
        <v>0.52600000000000002</v>
      </c>
    </row>
    <row r="413" spans="1:19" x14ac:dyDescent="0.3">
      <c r="A413">
        <v>480</v>
      </c>
      <c r="B413">
        <v>-0.53400000000000003</v>
      </c>
      <c r="C413">
        <v>-1.349</v>
      </c>
      <c r="D413">
        <v>-2.5590000000000002</v>
      </c>
      <c r="E413">
        <v>-2.9540000000000002</v>
      </c>
      <c r="F413">
        <v>-3.2</v>
      </c>
      <c r="G413">
        <v>1.8</v>
      </c>
      <c r="H413">
        <v>-0.01</v>
      </c>
      <c r="I413">
        <v>3.8</v>
      </c>
      <c r="J413">
        <v>-0.59399999999999997</v>
      </c>
      <c r="K413">
        <v>-1.6240000000000001</v>
      </c>
      <c r="L413">
        <v>-2.6339999999999999</v>
      </c>
      <c r="M413">
        <v>-3.27</v>
      </c>
      <c r="N413">
        <v>-3.4849999999999999</v>
      </c>
      <c r="O413">
        <v>0.96699999999999997</v>
      </c>
      <c r="P413">
        <v>0.95799999999999996</v>
      </c>
      <c r="Q413">
        <v>0.95099999999999996</v>
      </c>
      <c r="R413">
        <v>0.66</v>
      </c>
      <c r="S413">
        <v>0.53900000000000003</v>
      </c>
    </row>
    <row r="414" spans="1:19" x14ac:dyDescent="0.3">
      <c r="A414">
        <v>540</v>
      </c>
      <c r="B414">
        <v>-0.53400000000000003</v>
      </c>
      <c r="C414">
        <v>-1.349</v>
      </c>
      <c r="D414">
        <v>-2.5590000000000002</v>
      </c>
      <c r="E414">
        <v>-2.9540000000000002</v>
      </c>
      <c r="F414">
        <v>-3.2</v>
      </c>
      <c r="G414">
        <v>1.8</v>
      </c>
      <c r="H414">
        <v>-0.01</v>
      </c>
      <c r="I414">
        <v>3.8</v>
      </c>
      <c r="J414">
        <v>-0.59499999999999997</v>
      </c>
      <c r="K414">
        <v>-1.6180000000000001</v>
      </c>
      <c r="L414">
        <v>-2.6339999999999999</v>
      </c>
      <c r="M414">
        <v>-3.286</v>
      </c>
      <c r="N414">
        <v>-3.51</v>
      </c>
      <c r="O414">
        <v>0.96299999999999997</v>
      </c>
      <c r="P414">
        <v>0.95699999999999996</v>
      </c>
      <c r="Q414">
        <v>0.94</v>
      </c>
      <c r="R414">
        <v>0.67400000000000004</v>
      </c>
      <c r="S414">
        <v>0.55200000000000005</v>
      </c>
    </row>
    <row r="415" spans="1:19" x14ac:dyDescent="0.3">
      <c r="A415">
        <v>600</v>
      </c>
      <c r="B415">
        <v>-0.53400000000000003</v>
      </c>
      <c r="C415">
        <v>-1.349</v>
      </c>
      <c r="D415">
        <v>-2.5590000000000002</v>
      </c>
      <c r="E415">
        <v>-2.9540000000000002</v>
      </c>
      <c r="F415">
        <v>-3.2</v>
      </c>
      <c r="G415">
        <v>1.8</v>
      </c>
      <c r="H415">
        <v>-0.01</v>
      </c>
      <c r="I415">
        <v>3.8</v>
      </c>
      <c r="J415">
        <v>-0.59699999999999998</v>
      </c>
      <c r="K415">
        <v>-1.615</v>
      </c>
      <c r="L415">
        <v>-2.6320000000000001</v>
      </c>
      <c r="M415">
        <v>-3.302</v>
      </c>
      <c r="N415">
        <v>-3.536</v>
      </c>
      <c r="O415">
        <v>0.96099999999999997</v>
      </c>
      <c r="P415">
        <v>0.96299999999999997</v>
      </c>
      <c r="Q415">
        <v>0.92800000000000005</v>
      </c>
      <c r="R415">
        <v>0.68600000000000005</v>
      </c>
      <c r="S415">
        <v>0.56499999999999995</v>
      </c>
    </row>
    <row r="417" spans="1:19" x14ac:dyDescent="0.3">
      <c r="A417" t="s">
        <v>0</v>
      </c>
      <c r="B417" t="s">
        <v>33</v>
      </c>
    </row>
    <row r="418" spans="1:19" x14ac:dyDescent="0.3">
      <c r="A418">
        <v>0</v>
      </c>
      <c r="B418">
        <v>-0.53500000000000003</v>
      </c>
      <c r="C418">
        <v>-1.349</v>
      </c>
      <c r="D418">
        <v>-2.5590000000000002</v>
      </c>
      <c r="E418">
        <v>-2.9510000000000001</v>
      </c>
      <c r="F418">
        <v>-3.19</v>
      </c>
      <c r="G418">
        <v>1.8</v>
      </c>
      <c r="H418">
        <v>-0.01</v>
      </c>
      <c r="I418">
        <v>3.8</v>
      </c>
      <c r="J418">
        <v>-0.56399999999999995</v>
      </c>
      <c r="K418">
        <v>-1.5640000000000001</v>
      </c>
      <c r="L418">
        <v>-2.5590000000000002</v>
      </c>
      <c r="M418">
        <v>-3.1419999999999999</v>
      </c>
      <c r="N418">
        <v>-3.19</v>
      </c>
      <c r="O418">
        <v>0.95499999999999996</v>
      </c>
      <c r="P418">
        <v>0.95499999999999996</v>
      </c>
      <c r="Q418">
        <v>0.94599999999999995</v>
      </c>
      <c r="R418">
        <v>0.495</v>
      </c>
      <c r="S418">
        <v>0.189</v>
      </c>
    </row>
    <row r="419" spans="1:19" x14ac:dyDescent="0.3">
      <c r="A419">
        <v>60</v>
      </c>
      <c r="B419">
        <v>-0.53500000000000003</v>
      </c>
      <c r="C419">
        <v>-1.349</v>
      </c>
      <c r="D419">
        <v>-2.5590000000000002</v>
      </c>
      <c r="E419">
        <v>-2.9510000000000001</v>
      </c>
      <c r="F419">
        <v>-3.19</v>
      </c>
      <c r="G419">
        <v>1.8</v>
      </c>
      <c r="H419">
        <v>-0.01</v>
      </c>
      <c r="I419">
        <v>3.8</v>
      </c>
      <c r="J419">
        <v>-0.63900000000000001</v>
      </c>
      <c r="K419">
        <v>-1.65</v>
      </c>
      <c r="L419">
        <v>-2.5790000000000002</v>
      </c>
      <c r="M419">
        <v>-3.1560000000000001</v>
      </c>
      <c r="N419">
        <v>-3.3119999999999998</v>
      </c>
      <c r="O419">
        <v>1.0980000000000001</v>
      </c>
      <c r="P419">
        <v>0.95599999999999996</v>
      </c>
      <c r="Q419">
        <v>0.73199999999999998</v>
      </c>
      <c r="R419">
        <v>0.372</v>
      </c>
      <c r="S419">
        <v>0.46300000000000002</v>
      </c>
    </row>
    <row r="420" spans="1:19" x14ac:dyDescent="0.3">
      <c r="A420">
        <v>120</v>
      </c>
      <c r="B420">
        <v>-0.53500000000000003</v>
      </c>
      <c r="C420">
        <v>-1.349</v>
      </c>
      <c r="D420">
        <v>-2.5590000000000002</v>
      </c>
      <c r="E420">
        <v>-2.9510000000000001</v>
      </c>
      <c r="F420">
        <v>-3.19</v>
      </c>
      <c r="G420">
        <v>1.8</v>
      </c>
      <c r="H420">
        <v>-0.01</v>
      </c>
      <c r="I420">
        <v>3.8</v>
      </c>
      <c r="J420">
        <v>-0.58599999999999997</v>
      </c>
      <c r="K420">
        <v>-1.647</v>
      </c>
      <c r="L420">
        <v>-2.66</v>
      </c>
      <c r="M420">
        <v>-3.2149999999999999</v>
      </c>
      <c r="N420">
        <v>-3.3239999999999998</v>
      </c>
      <c r="O420">
        <v>0.98599999999999999</v>
      </c>
      <c r="P420">
        <v>1.006</v>
      </c>
      <c r="Q420">
        <v>1.0129999999999999</v>
      </c>
      <c r="R420">
        <v>0.53</v>
      </c>
      <c r="S420">
        <v>0.46800000000000003</v>
      </c>
    </row>
    <row r="421" spans="1:19" x14ac:dyDescent="0.3">
      <c r="A421">
        <v>180</v>
      </c>
      <c r="B421">
        <v>-0.53500000000000003</v>
      </c>
      <c r="C421">
        <v>-1.349</v>
      </c>
      <c r="D421">
        <v>-2.5590000000000002</v>
      </c>
      <c r="E421">
        <v>-2.9510000000000001</v>
      </c>
      <c r="F421">
        <v>-3.19</v>
      </c>
      <c r="G421">
        <v>1.8</v>
      </c>
      <c r="H421">
        <v>-0.01</v>
      </c>
      <c r="I421">
        <v>3.8</v>
      </c>
      <c r="J421">
        <v>-0.59499999999999997</v>
      </c>
      <c r="K421">
        <v>-1.619</v>
      </c>
      <c r="L421">
        <v>-2.601</v>
      </c>
      <c r="M421">
        <v>-3.153</v>
      </c>
      <c r="N421">
        <v>-3.3460000000000001</v>
      </c>
      <c r="O421">
        <v>0.996</v>
      </c>
      <c r="P421">
        <v>0.88600000000000001</v>
      </c>
      <c r="Q421">
        <v>0.82399999999999995</v>
      </c>
      <c r="R421">
        <v>0.30099999999999999</v>
      </c>
      <c r="S421">
        <v>0.47699999999999998</v>
      </c>
    </row>
    <row r="422" spans="1:19" x14ac:dyDescent="0.3">
      <c r="A422">
        <v>240</v>
      </c>
      <c r="B422">
        <v>-0.53500000000000003</v>
      </c>
      <c r="C422">
        <v>-1.349</v>
      </c>
      <c r="D422">
        <v>-2.5590000000000002</v>
      </c>
      <c r="E422">
        <v>-2.9510000000000001</v>
      </c>
      <c r="F422">
        <v>-3.19</v>
      </c>
      <c r="G422">
        <v>1.8</v>
      </c>
      <c r="H422">
        <v>-0.01</v>
      </c>
      <c r="I422">
        <v>3.8</v>
      </c>
      <c r="J422">
        <v>-0.59599999999999997</v>
      </c>
      <c r="K422">
        <v>-1.6439999999999999</v>
      </c>
      <c r="L422">
        <v>-2.6429999999999998</v>
      </c>
      <c r="M422">
        <v>-3.153</v>
      </c>
      <c r="N422">
        <v>-3.3660000000000001</v>
      </c>
      <c r="O422">
        <v>0.99199999999999999</v>
      </c>
      <c r="P422">
        <v>0.95599999999999996</v>
      </c>
      <c r="Q422">
        <v>0.98799999999999999</v>
      </c>
      <c r="R422">
        <v>0.314</v>
      </c>
      <c r="S422">
        <v>0.48599999999999999</v>
      </c>
    </row>
    <row r="423" spans="1:19" x14ac:dyDescent="0.3">
      <c r="A423">
        <v>300</v>
      </c>
      <c r="B423">
        <v>-0.53500000000000003</v>
      </c>
      <c r="C423">
        <v>-1.349</v>
      </c>
      <c r="D423">
        <v>-2.5590000000000002</v>
      </c>
      <c r="E423">
        <v>-2.9510000000000001</v>
      </c>
      <c r="F423">
        <v>-3.19</v>
      </c>
      <c r="G423">
        <v>1.8</v>
      </c>
      <c r="H423">
        <v>-0.01</v>
      </c>
      <c r="I423">
        <v>3.8</v>
      </c>
      <c r="J423">
        <v>-0.59299999999999997</v>
      </c>
      <c r="K423">
        <v>-1.633</v>
      </c>
      <c r="L423">
        <v>-2.6320000000000001</v>
      </c>
      <c r="M423">
        <v>-3.1920000000000002</v>
      </c>
      <c r="N423">
        <v>-3.3969999999999998</v>
      </c>
      <c r="O423">
        <v>0.98099999999999998</v>
      </c>
      <c r="P423">
        <v>0.93700000000000006</v>
      </c>
      <c r="Q423">
        <v>0.91300000000000003</v>
      </c>
      <c r="R423">
        <v>0.46899999999999997</v>
      </c>
      <c r="S423">
        <v>0.499</v>
      </c>
    </row>
    <row r="424" spans="1:19" x14ac:dyDescent="0.3">
      <c r="A424">
        <v>360</v>
      </c>
      <c r="B424">
        <v>-0.53500000000000003</v>
      </c>
      <c r="C424">
        <v>-1.349</v>
      </c>
      <c r="D424">
        <v>-2.5590000000000002</v>
      </c>
      <c r="E424">
        <v>-2.9510000000000001</v>
      </c>
      <c r="F424">
        <v>-3.19</v>
      </c>
      <c r="G424">
        <v>1.8</v>
      </c>
      <c r="H424">
        <v>-0.01</v>
      </c>
      <c r="I424">
        <v>3.8</v>
      </c>
      <c r="J424">
        <v>-0.59</v>
      </c>
      <c r="K424">
        <v>-1.625</v>
      </c>
      <c r="L424">
        <v>-2.6179999999999999</v>
      </c>
      <c r="M424">
        <v>-3.2210000000000001</v>
      </c>
      <c r="N424">
        <v>-3.423</v>
      </c>
      <c r="O424">
        <v>0.97</v>
      </c>
      <c r="P424">
        <v>0.92400000000000004</v>
      </c>
      <c r="Q424">
        <v>0.88900000000000001</v>
      </c>
      <c r="R424">
        <v>0.58099999999999996</v>
      </c>
      <c r="S424">
        <v>0.51</v>
      </c>
    </row>
    <row r="425" spans="1:19" x14ac:dyDescent="0.3">
      <c r="A425">
        <v>420</v>
      </c>
      <c r="B425">
        <v>-0.53500000000000003</v>
      </c>
      <c r="C425">
        <v>-1.349</v>
      </c>
      <c r="D425">
        <v>-2.5590000000000002</v>
      </c>
      <c r="E425">
        <v>-2.9510000000000001</v>
      </c>
      <c r="F425">
        <v>-3.19</v>
      </c>
      <c r="G425">
        <v>1.8</v>
      </c>
      <c r="H425">
        <v>-0.01</v>
      </c>
      <c r="I425">
        <v>3.8</v>
      </c>
      <c r="J425">
        <v>-0.59599999999999997</v>
      </c>
      <c r="K425">
        <v>-1.6279999999999999</v>
      </c>
      <c r="L425">
        <v>-2.629</v>
      </c>
      <c r="M425">
        <v>-3.2440000000000002</v>
      </c>
      <c r="N425">
        <v>-3.448</v>
      </c>
      <c r="O425">
        <v>0.97499999999999998</v>
      </c>
      <c r="P425">
        <v>0.96299999999999997</v>
      </c>
      <c r="Q425">
        <v>0.93300000000000005</v>
      </c>
      <c r="R425">
        <v>0.63200000000000001</v>
      </c>
      <c r="S425">
        <v>0.52200000000000002</v>
      </c>
    </row>
    <row r="426" spans="1:19" x14ac:dyDescent="0.3">
      <c r="A426">
        <v>480</v>
      </c>
      <c r="B426">
        <v>-0.53500000000000003</v>
      </c>
      <c r="C426">
        <v>-1.349</v>
      </c>
      <c r="D426">
        <v>-2.5590000000000002</v>
      </c>
      <c r="E426">
        <v>-2.9510000000000001</v>
      </c>
      <c r="F426">
        <v>-3.19</v>
      </c>
      <c r="G426">
        <v>1.8</v>
      </c>
      <c r="H426">
        <v>-0.01</v>
      </c>
      <c r="I426">
        <v>3.8</v>
      </c>
      <c r="J426">
        <v>-0.59399999999999997</v>
      </c>
      <c r="K426">
        <v>-1.6240000000000001</v>
      </c>
      <c r="L426">
        <v>-2.6349999999999998</v>
      </c>
      <c r="M426">
        <v>-3.2629999999999999</v>
      </c>
      <c r="N426">
        <v>-3.4740000000000002</v>
      </c>
      <c r="O426">
        <v>0.96699999999999997</v>
      </c>
      <c r="P426">
        <v>0.95899999999999996</v>
      </c>
      <c r="Q426">
        <v>0.95199999999999996</v>
      </c>
      <c r="R426">
        <v>0.65600000000000003</v>
      </c>
      <c r="S426">
        <v>0.53400000000000003</v>
      </c>
    </row>
    <row r="427" spans="1:19" x14ac:dyDescent="0.3">
      <c r="A427">
        <v>540</v>
      </c>
      <c r="B427">
        <v>-0.53500000000000003</v>
      </c>
      <c r="C427">
        <v>-1.349</v>
      </c>
      <c r="D427">
        <v>-2.5590000000000002</v>
      </c>
      <c r="E427">
        <v>-2.9510000000000001</v>
      </c>
      <c r="F427">
        <v>-3.19</v>
      </c>
      <c r="G427">
        <v>1.8</v>
      </c>
      <c r="H427">
        <v>-0.01</v>
      </c>
      <c r="I427">
        <v>3.8</v>
      </c>
      <c r="J427">
        <v>-0.59499999999999997</v>
      </c>
      <c r="K427">
        <v>-1.6180000000000001</v>
      </c>
      <c r="L427">
        <v>-2.6339999999999999</v>
      </c>
      <c r="M427">
        <v>-3.2789999999999999</v>
      </c>
      <c r="N427">
        <v>-3.4990000000000001</v>
      </c>
      <c r="O427">
        <v>0.96199999999999997</v>
      </c>
      <c r="P427">
        <v>0.95699999999999996</v>
      </c>
      <c r="Q427">
        <v>0.93899999999999995</v>
      </c>
      <c r="R427">
        <v>0.67100000000000004</v>
      </c>
      <c r="S427">
        <v>0.54700000000000004</v>
      </c>
    </row>
    <row r="428" spans="1:19" x14ac:dyDescent="0.3">
      <c r="A428">
        <v>600</v>
      </c>
      <c r="B428">
        <v>-0.53500000000000003</v>
      </c>
      <c r="C428">
        <v>-1.349</v>
      </c>
      <c r="D428">
        <v>-2.5590000000000002</v>
      </c>
      <c r="E428">
        <v>-2.9510000000000001</v>
      </c>
      <c r="F428">
        <v>-3.19</v>
      </c>
      <c r="G428">
        <v>1.8</v>
      </c>
      <c r="H428">
        <v>-0.01</v>
      </c>
      <c r="I428">
        <v>3.8</v>
      </c>
      <c r="J428">
        <v>-0.59699999999999998</v>
      </c>
      <c r="K428">
        <v>-1.615</v>
      </c>
      <c r="L428">
        <v>-2.6320000000000001</v>
      </c>
      <c r="M428">
        <v>-3.2959999999999998</v>
      </c>
      <c r="N428">
        <v>-3.524</v>
      </c>
      <c r="O428">
        <v>0.96099999999999997</v>
      </c>
      <c r="P428">
        <v>0.96299999999999997</v>
      </c>
      <c r="Q428">
        <v>0.92700000000000005</v>
      </c>
      <c r="R428">
        <v>0.68300000000000005</v>
      </c>
      <c r="S428">
        <v>0.55900000000000005</v>
      </c>
    </row>
    <row r="430" spans="1:19" x14ac:dyDescent="0.3">
      <c r="A430" t="s">
        <v>0</v>
      </c>
      <c r="B430" t="s">
        <v>34</v>
      </c>
    </row>
    <row r="431" spans="1:19" x14ac:dyDescent="0.3">
      <c r="A431">
        <v>0</v>
      </c>
      <c r="B431">
        <v>-0.53500000000000003</v>
      </c>
      <c r="C431">
        <v>-1.351</v>
      </c>
      <c r="D431">
        <v>-2.5579999999999998</v>
      </c>
      <c r="E431">
        <v>-2.9460000000000002</v>
      </c>
      <c r="F431">
        <v>-3.18</v>
      </c>
      <c r="G431">
        <v>1.8</v>
      </c>
      <c r="H431">
        <v>-0.01</v>
      </c>
      <c r="I431">
        <v>3.8</v>
      </c>
      <c r="J431">
        <v>-0.56399999999999995</v>
      </c>
      <c r="K431">
        <v>-1.5640000000000001</v>
      </c>
      <c r="L431">
        <v>-2.5579999999999998</v>
      </c>
      <c r="M431">
        <v>-3.133</v>
      </c>
      <c r="N431">
        <v>-3.18</v>
      </c>
      <c r="O431">
        <v>0.95499999999999996</v>
      </c>
      <c r="P431">
        <v>0.95499999999999996</v>
      </c>
      <c r="Q431">
        <v>0.94599999999999995</v>
      </c>
      <c r="R431">
        <v>0.49</v>
      </c>
      <c r="S431">
        <v>0.187</v>
      </c>
    </row>
    <row r="432" spans="1:19" x14ac:dyDescent="0.3">
      <c r="A432">
        <v>60</v>
      </c>
      <c r="B432">
        <v>-0.53500000000000003</v>
      </c>
      <c r="C432">
        <v>-1.351</v>
      </c>
      <c r="D432">
        <v>-2.5579999999999998</v>
      </c>
      <c r="E432">
        <v>-2.9460000000000002</v>
      </c>
      <c r="F432">
        <v>-3.18</v>
      </c>
      <c r="G432">
        <v>1.8</v>
      </c>
      <c r="H432">
        <v>-0.01</v>
      </c>
      <c r="I432">
        <v>3.8</v>
      </c>
      <c r="J432">
        <v>-0.64100000000000001</v>
      </c>
      <c r="K432">
        <v>-1.647</v>
      </c>
      <c r="L432">
        <v>-2.5779999999999998</v>
      </c>
      <c r="M432">
        <v>-3.15</v>
      </c>
      <c r="N432">
        <v>-3.302</v>
      </c>
      <c r="O432">
        <v>1.1040000000000001</v>
      </c>
      <c r="P432">
        <v>0.94</v>
      </c>
      <c r="Q432">
        <v>0.73299999999999998</v>
      </c>
      <c r="R432">
        <v>0.377</v>
      </c>
      <c r="S432">
        <v>0.46</v>
      </c>
    </row>
    <row r="433" spans="1:19" x14ac:dyDescent="0.3">
      <c r="A433">
        <v>120</v>
      </c>
      <c r="B433">
        <v>-0.53500000000000003</v>
      </c>
      <c r="C433">
        <v>-1.351</v>
      </c>
      <c r="D433">
        <v>-2.5579999999999998</v>
      </c>
      <c r="E433">
        <v>-2.9460000000000002</v>
      </c>
      <c r="F433">
        <v>-3.18</v>
      </c>
      <c r="G433">
        <v>1.8</v>
      </c>
      <c r="H433">
        <v>-0.01</v>
      </c>
      <c r="I433">
        <v>3.8</v>
      </c>
      <c r="J433">
        <v>-0.58799999999999997</v>
      </c>
      <c r="K433">
        <v>-1.649</v>
      </c>
      <c r="L433">
        <v>-2.6579999999999999</v>
      </c>
      <c r="M433">
        <v>-3.2050000000000001</v>
      </c>
      <c r="N433">
        <v>-3.3119999999999998</v>
      </c>
      <c r="O433">
        <v>0.98799999999999999</v>
      </c>
      <c r="P433">
        <v>1.008</v>
      </c>
      <c r="Q433">
        <v>1.002</v>
      </c>
      <c r="R433">
        <v>0.51500000000000001</v>
      </c>
      <c r="S433">
        <v>0.46400000000000002</v>
      </c>
    </row>
    <row r="434" spans="1:19" x14ac:dyDescent="0.3">
      <c r="A434">
        <v>180</v>
      </c>
      <c r="B434">
        <v>-0.53500000000000003</v>
      </c>
      <c r="C434">
        <v>-1.351</v>
      </c>
      <c r="D434">
        <v>-2.5579999999999998</v>
      </c>
      <c r="E434">
        <v>-2.9460000000000002</v>
      </c>
      <c r="F434">
        <v>-3.18</v>
      </c>
      <c r="G434">
        <v>1.8</v>
      </c>
      <c r="H434">
        <v>-0.01</v>
      </c>
      <c r="I434">
        <v>3.8</v>
      </c>
      <c r="J434">
        <v>-0.59399999999999997</v>
      </c>
      <c r="K434">
        <v>-1.6180000000000001</v>
      </c>
      <c r="L434">
        <v>-2.6030000000000002</v>
      </c>
      <c r="M434">
        <v>-3.1429999999999998</v>
      </c>
      <c r="N434">
        <v>-3.335</v>
      </c>
      <c r="O434">
        <v>0.99399999999999999</v>
      </c>
      <c r="P434">
        <v>0.88300000000000001</v>
      </c>
      <c r="Q434">
        <v>0.83</v>
      </c>
      <c r="R434">
        <v>0.29399999999999998</v>
      </c>
      <c r="S434">
        <v>0.47299999999999998</v>
      </c>
    </row>
    <row r="435" spans="1:19" x14ac:dyDescent="0.3">
      <c r="A435">
        <v>240</v>
      </c>
      <c r="B435">
        <v>-0.53500000000000003</v>
      </c>
      <c r="C435">
        <v>-1.351</v>
      </c>
      <c r="D435">
        <v>-2.5579999999999998</v>
      </c>
      <c r="E435">
        <v>-2.9460000000000002</v>
      </c>
      <c r="F435">
        <v>-3.18</v>
      </c>
      <c r="G435">
        <v>1.8</v>
      </c>
      <c r="H435">
        <v>-0.01</v>
      </c>
      <c r="I435">
        <v>3.8</v>
      </c>
      <c r="J435">
        <v>-0.59599999999999997</v>
      </c>
      <c r="K435">
        <v>-1.6439999999999999</v>
      </c>
      <c r="L435">
        <v>-2.6429999999999998</v>
      </c>
      <c r="M435">
        <v>-3.1459999999999999</v>
      </c>
      <c r="N435">
        <v>-3.355</v>
      </c>
      <c r="O435">
        <v>0.99299999999999999</v>
      </c>
      <c r="P435">
        <v>0.95699999999999996</v>
      </c>
      <c r="Q435">
        <v>0.98699999999999999</v>
      </c>
      <c r="R435">
        <v>0.318</v>
      </c>
      <c r="S435">
        <v>0.48099999999999998</v>
      </c>
    </row>
    <row r="436" spans="1:19" x14ac:dyDescent="0.3">
      <c r="A436">
        <v>300</v>
      </c>
      <c r="B436">
        <v>-0.53500000000000003</v>
      </c>
      <c r="C436">
        <v>-1.351</v>
      </c>
      <c r="D436">
        <v>-2.5579999999999998</v>
      </c>
      <c r="E436">
        <v>-2.9460000000000002</v>
      </c>
      <c r="F436">
        <v>-3.18</v>
      </c>
      <c r="G436">
        <v>1.8</v>
      </c>
      <c r="H436">
        <v>-0.01</v>
      </c>
      <c r="I436">
        <v>3.8</v>
      </c>
      <c r="J436">
        <v>-0.59299999999999997</v>
      </c>
      <c r="K436">
        <v>-1.633</v>
      </c>
      <c r="L436">
        <v>-2.63</v>
      </c>
      <c r="M436">
        <v>-3.1840000000000002</v>
      </c>
      <c r="N436">
        <v>-3.3849999999999998</v>
      </c>
      <c r="O436">
        <v>0.98</v>
      </c>
      <c r="P436">
        <v>0.93400000000000005</v>
      </c>
      <c r="Q436">
        <v>0.90500000000000003</v>
      </c>
      <c r="R436">
        <v>0.46800000000000003</v>
      </c>
      <c r="S436">
        <v>0.49399999999999999</v>
      </c>
    </row>
    <row r="437" spans="1:19" x14ac:dyDescent="0.3">
      <c r="A437">
        <v>360</v>
      </c>
      <c r="B437">
        <v>-0.53500000000000003</v>
      </c>
      <c r="C437">
        <v>-1.351</v>
      </c>
      <c r="D437">
        <v>-2.5579999999999998</v>
      </c>
      <c r="E437">
        <v>-2.9460000000000002</v>
      </c>
      <c r="F437">
        <v>-3.18</v>
      </c>
      <c r="G437">
        <v>1.8</v>
      </c>
      <c r="H437">
        <v>-0.01</v>
      </c>
      <c r="I437">
        <v>3.8</v>
      </c>
      <c r="J437">
        <v>-0.59</v>
      </c>
      <c r="K437">
        <v>-1.6259999999999999</v>
      </c>
      <c r="L437">
        <v>-2.6190000000000002</v>
      </c>
      <c r="M437">
        <v>-3.214</v>
      </c>
      <c r="N437">
        <v>-3.411</v>
      </c>
      <c r="O437">
        <v>0.97</v>
      </c>
      <c r="P437">
        <v>0.92500000000000004</v>
      </c>
      <c r="Q437">
        <v>0.89200000000000002</v>
      </c>
      <c r="R437">
        <v>0.57899999999999996</v>
      </c>
      <c r="S437">
        <v>0.505</v>
      </c>
    </row>
    <row r="438" spans="1:19" x14ac:dyDescent="0.3">
      <c r="A438">
        <v>420</v>
      </c>
      <c r="B438">
        <v>-0.53500000000000003</v>
      </c>
      <c r="C438">
        <v>-1.351</v>
      </c>
      <c r="D438">
        <v>-2.5579999999999998</v>
      </c>
      <c r="E438">
        <v>-2.9460000000000002</v>
      </c>
      <c r="F438">
        <v>-3.18</v>
      </c>
      <c r="G438">
        <v>1.8</v>
      </c>
      <c r="H438">
        <v>-0.01</v>
      </c>
      <c r="I438">
        <v>3.8</v>
      </c>
      <c r="J438">
        <v>-0.59599999999999997</v>
      </c>
      <c r="K438">
        <v>-1.6279999999999999</v>
      </c>
      <c r="L438">
        <v>-2.629</v>
      </c>
      <c r="M438">
        <v>-3.2360000000000002</v>
      </c>
      <c r="N438">
        <v>-3.4359999999999999</v>
      </c>
      <c r="O438">
        <v>0.97599999999999998</v>
      </c>
      <c r="P438">
        <v>0.96199999999999997</v>
      </c>
      <c r="Q438">
        <v>0.93500000000000005</v>
      </c>
      <c r="R438">
        <v>0.627</v>
      </c>
      <c r="S438">
        <v>0.51600000000000001</v>
      </c>
    </row>
    <row r="439" spans="1:19" x14ac:dyDescent="0.3">
      <c r="A439">
        <v>480</v>
      </c>
      <c r="B439">
        <v>-0.53500000000000003</v>
      </c>
      <c r="C439">
        <v>-1.351</v>
      </c>
      <c r="D439">
        <v>-2.5579999999999998</v>
      </c>
      <c r="E439">
        <v>-2.9460000000000002</v>
      </c>
      <c r="F439">
        <v>-3.18</v>
      </c>
      <c r="G439">
        <v>1.8</v>
      </c>
      <c r="H439">
        <v>-0.01</v>
      </c>
      <c r="I439">
        <v>3.8</v>
      </c>
      <c r="J439">
        <v>-0.59399999999999997</v>
      </c>
      <c r="K439">
        <v>-1.6240000000000001</v>
      </c>
      <c r="L439">
        <v>-2.6349999999999998</v>
      </c>
      <c r="M439">
        <v>-3.254</v>
      </c>
      <c r="N439">
        <v>-3.4620000000000002</v>
      </c>
      <c r="O439">
        <v>0.96699999999999997</v>
      </c>
      <c r="P439">
        <v>0.95799999999999996</v>
      </c>
      <c r="Q439">
        <v>0.95199999999999996</v>
      </c>
      <c r="R439">
        <v>0.65100000000000002</v>
      </c>
      <c r="S439">
        <v>0.52800000000000002</v>
      </c>
    </row>
    <row r="440" spans="1:19" x14ac:dyDescent="0.3">
      <c r="A440">
        <v>540</v>
      </c>
      <c r="B440">
        <v>-0.53500000000000003</v>
      </c>
      <c r="C440">
        <v>-1.351</v>
      </c>
      <c r="D440">
        <v>-2.5579999999999998</v>
      </c>
      <c r="E440">
        <v>-2.9460000000000002</v>
      </c>
      <c r="F440">
        <v>-3.18</v>
      </c>
      <c r="G440">
        <v>1.8</v>
      </c>
      <c r="H440">
        <v>-0.01</v>
      </c>
      <c r="I440">
        <v>3.8</v>
      </c>
      <c r="J440">
        <v>-0.59499999999999997</v>
      </c>
      <c r="K440">
        <v>-1.6180000000000001</v>
      </c>
      <c r="L440">
        <v>-2.6339999999999999</v>
      </c>
      <c r="M440">
        <v>-3.2719999999999998</v>
      </c>
      <c r="N440">
        <v>-3.4870000000000001</v>
      </c>
      <c r="O440">
        <v>0.96299999999999997</v>
      </c>
      <c r="P440">
        <v>0.95599999999999996</v>
      </c>
      <c r="Q440">
        <v>0.93700000000000006</v>
      </c>
      <c r="R440">
        <v>0.66600000000000004</v>
      </c>
      <c r="S440">
        <v>0.54</v>
      </c>
    </row>
    <row r="441" spans="1:19" x14ac:dyDescent="0.3">
      <c r="A441">
        <v>600</v>
      </c>
      <c r="B441">
        <v>-0.53500000000000003</v>
      </c>
      <c r="C441">
        <v>-1.351</v>
      </c>
      <c r="D441">
        <v>-2.5579999999999998</v>
      </c>
      <c r="E441">
        <v>-2.9460000000000002</v>
      </c>
      <c r="F441">
        <v>-3.18</v>
      </c>
      <c r="G441">
        <v>1.8</v>
      </c>
      <c r="H441">
        <v>-0.01</v>
      </c>
      <c r="I441">
        <v>3.8</v>
      </c>
      <c r="J441">
        <v>-0.59799999999999998</v>
      </c>
      <c r="K441">
        <v>-1.615</v>
      </c>
      <c r="L441">
        <v>-2.6309999999999998</v>
      </c>
      <c r="M441">
        <v>-3.2879999999999998</v>
      </c>
      <c r="N441">
        <v>-3.5110000000000001</v>
      </c>
      <c r="O441">
        <v>0.96199999999999997</v>
      </c>
      <c r="P441">
        <v>0.96299999999999997</v>
      </c>
      <c r="Q441">
        <v>0.92400000000000004</v>
      </c>
      <c r="R441">
        <v>0.67800000000000005</v>
      </c>
      <c r="S441">
        <v>0.55300000000000005</v>
      </c>
    </row>
    <row r="443" spans="1:19" x14ac:dyDescent="0.3">
      <c r="A443" t="s">
        <v>0</v>
      </c>
      <c r="B443" t="s">
        <v>35</v>
      </c>
    </row>
    <row r="444" spans="1:19" x14ac:dyDescent="0.3">
      <c r="A444">
        <v>0</v>
      </c>
      <c r="B444">
        <v>-0.53600000000000003</v>
      </c>
      <c r="C444">
        <v>-1.3520000000000001</v>
      </c>
      <c r="D444">
        <v>-2.5579999999999998</v>
      </c>
      <c r="E444">
        <v>-2.9390000000000001</v>
      </c>
      <c r="F444">
        <v>-3.17</v>
      </c>
      <c r="G444">
        <v>1.8</v>
      </c>
      <c r="H444">
        <v>-0.01</v>
      </c>
      <c r="I444">
        <v>3.8</v>
      </c>
      <c r="J444">
        <v>-0.56399999999999995</v>
      </c>
      <c r="K444">
        <v>-1.5640000000000001</v>
      </c>
      <c r="L444">
        <v>-2.5579999999999998</v>
      </c>
      <c r="M444">
        <v>-3.1240000000000001</v>
      </c>
      <c r="N444">
        <v>-3.17</v>
      </c>
      <c r="O444">
        <v>0.95499999999999996</v>
      </c>
      <c r="P444">
        <v>0.95499999999999996</v>
      </c>
      <c r="Q444">
        <v>0.94499999999999995</v>
      </c>
      <c r="R444">
        <v>0.48399999999999999</v>
      </c>
      <c r="S444">
        <v>0.186</v>
      </c>
    </row>
    <row r="445" spans="1:19" x14ac:dyDescent="0.3">
      <c r="A445">
        <v>60</v>
      </c>
      <c r="B445">
        <v>-0.53600000000000003</v>
      </c>
      <c r="C445">
        <v>-1.3520000000000001</v>
      </c>
      <c r="D445">
        <v>-2.5579999999999998</v>
      </c>
      <c r="E445">
        <v>-2.9390000000000001</v>
      </c>
      <c r="F445">
        <v>-3.17</v>
      </c>
      <c r="G445">
        <v>1.8</v>
      </c>
      <c r="H445">
        <v>-0.01</v>
      </c>
      <c r="I445">
        <v>3.8</v>
      </c>
      <c r="J445">
        <v>-0.64100000000000001</v>
      </c>
      <c r="K445">
        <v>-1.645</v>
      </c>
      <c r="L445">
        <v>-2.577</v>
      </c>
      <c r="M445">
        <v>-3.141</v>
      </c>
      <c r="N445">
        <v>-3.2909999999999999</v>
      </c>
      <c r="O445">
        <v>1.1040000000000001</v>
      </c>
      <c r="P445">
        <v>0.93400000000000005</v>
      </c>
      <c r="Q445">
        <v>0.73399999999999999</v>
      </c>
      <c r="R445">
        <v>0.377</v>
      </c>
      <c r="S445">
        <v>0.45500000000000002</v>
      </c>
    </row>
    <row r="446" spans="1:19" x14ac:dyDescent="0.3">
      <c r="A446">
        <v>120</v>
      </c>
      <c r="B446">
        <v>-0.53600000000000003</v>
      </c>
      <c r="C446">
        <v>-1.3520000000000001</v>
      </c>
      <c r="D446">
        <v>-2.5579999999999998</v>
      </c>
      <c r="E446">
        <v>-2.9390000000000001</v>
      </c>
      <c r="F446">
        <v>-3.17</v>
      </c>
      <c r="G446">
        <v>1.8</v>
      </c>
      <c r="H446">
        <v>-0.01</v>
      </c>
      <c r="I446">
        <v>3.8</v>
      </c>
      <c r="J446">
        <v>-0.58899999999999997</v>
      </c>
      <c r="K446">
        <v>-1.6479999999999999</v>
      </c>
      <c r="L446">
        <v>-2.6560000000000001</v>
      </c>
      <c r="M446">
        <v>-3.1949999999999998</v>
      </c>
      <c r="N446">
        <v>-3.3</v>
      </c>
      <c r="O446">
        <v>0.99</v>
      </c>
      <c r="P446">
        <v>1.0089999999999999</v>
      </c>
      <c r="Q446">
        <v>0.996</v>
      </c>
      <c r="R446">
        <v>0.50700000000000001</v>
      </c>
      <c r="S446">
        <v>0.45900000000000002</v>
      </c>
    </row>
    <row r="447" spans="1:19" x14ac:dyDescent="0.3">
      <c r="A447">
        <v>180</v>
      </c>
      <c r="B447">
        <v>-0.53600000000000003</v>
      </c>
      <c r="C447">
        <v>-1.3520000000000001</v>
      </c>
      <c r="D447">
        <v>-2.5579999999999998</v>
      </c>
      <c r="E447">
        <v>-2.9390000000000001</v>
      </c>
      <c r="F447">
        <v>-3.17</v>
      </c>
      <c r="G447">
        <v>1.8</v>
      </c>
      <c r="H447">
        <v>-0.01</v>
      </c>
      <c r="I447">
        <v>3.8</v>
      </c>
      <c r="J447">
        <v>-0.59299999999999997</v>
      </c>
      <c r="K447">
        <v>-1.6180000000000001</v>
      </c>
      <c r="L447">
        <v>-2.6030000000000002</v>
      </c>
      <c r="M447">
        <v>-3.133</v>
      </c>
      <c r="N447">
        <v>-3.3239999999999998</v>
      </c>
      <c r="O447">
        <v>0.99299999999999999</v>
      </c>
      <c r="P447">
        <v>0.88100000000000001</v>
      </c>
      <c r="Q447">
        <v>0.83399999999999996</v>
      </c>
      <c r="R447">
        <v>0.29099999999999998</v>
      </c>
      <c r="S447">
        <v>0.46800000000000003</v>
      </c>
    </row>
    <row r="448" spans="1:19" x14ac:dyDescent="0.3">
      <c r="A448">
        <v>240</v>
      </c>
      <c r="B448">
        <v>-0.53600000000000003</v>
      </c>
      <c r="C448">
        <v>-1.3520000000000001</v>
      </c>
      <c r="D448">
        <v>-2.5579999999999998</v>
      </c>
      <c r="E448">
        <v>-2.9390000000000001</v>
      </c>
      <c r="F448">
        <v>-3.17</v>
      </c>
      <c r="G448">
        <v>1.8</v>
      </c>
      <c r="H448">
        <v>-0.01</v>
      </c>
      <c r="I448">
        <v>3.8</v>
      </c>
      <c r="J448">
        <v>-0.59699999999999998</v>
      </c>
      <c r="K448">
        <v>-1.6439999999999999</v>
      </c>
      <c r="L448">
        <v>-2.6429999999999998</v>
      </c>
      <c r="M448">
        <v>-3.1379999999999999</v>
      </c>
      <c r="N448">
        <v>-3.3439999999999999</v>
      </c>
      <c r="O448">
        <v>0.99399999999999999</v>
      </c>
      <c r="P448">
        <v>0.95699999999999996</v>
      </c>
      <c r="Q448">
        <v>0.98899999999999999</v>
      </c>
      <c r="R448">
        <v>0.31900000000000001</v>
      </c>
      <c r="S448">
        <v>0.47599999999999998</v>
      </c>
    </row>
    <row r="449" spans="1:19" x14ac:dyDescent="0.3">
      <c r="A449">
        <v>300</v>
      </c>
      <c r="B449">
        <v>-0.53600000000000003</v>
      </c>
      <c r="C449">
        <v>-1.3520000000000001</v>
      </c>
      <c r="D449">
        <v>-2.5579999999999998</v>
      </c>
      <c r="E449">
        <v>-2.9390000000000001</v>
      </c>
      <c r="F449">
        <v>-3.17</v>
      </c>
      <c r="G449">
        <v>1.8</v>
      </c>
      <c r="H449">
        <v>-0.01</v>
      </c>
      <c r="I449">
        <v>3.8</v>
      </c>
      <c r="J449">
        <v>-0.59199999999999997</v>
      </c>
      <c r="K449">
        <v>-1.6319999999999999</v>
      </c>
      <c r="L449">
        <v>-2.6280000000000001</v>
      </c>
      <c r="M449">
        <v>-3.1749999999999998</v>
      </c>
      <c r="N449">
        <v>-3.3719999999999999</v>
      </c>
      <c r="O449">
        <v>0.98</v>
      </c>
      <c r="P449">
        <v>0.93</v>
      </c>
      <c r="Q449">
        <v>0.90100000000000002</v>
      </c>
      <c r="R449">
        <v>0.46400000000000002</v>
      </c>
      <c r="S449">
        <v>0.48799999999999999</v>
      </c>
    </row>
    <row r="450" spans="1:19" x14ac:dyDescent="0.3">
      <c r="A450">
        <v>360</v>
      </c>
      <c r="B450">
        <v>-0.53600000000000003</v>
      </c>
      <c r="C450">
        <v>-1.3520000000000001</v>
      </c>
      <c r="D450">
        <v>-2.5579999999999998</v>
      </c>
      <c r="E450">
        <v>-2.9390000000000001</v>
      </c>
      <c r="F450">
        <v>-3.17</v>
      </c>
      <c r="G450">
        <v>1.8</v>
      </c>
      <c r="H450">
        <v>-0.01</v>
      </c>
      <c r="I450">
        <v>3.8</v>
      </c>
      <c r="J450">
        <v>-0.59</v>
      </c>
      <c r="K450">
        <v>-1.6259999999999999</v>
      </c>
      <c r="L450">
        <v>-2.6179999999999999</v>
      </c>
      <c r="M450">
        <v>-3.2050000000000001</v>
      </c>
      <c r="N450">
        <v>-3.399</v>
      </c>
      <c r="O450">
        <v>0.97099999999999997</v>
      </c>
      <c r="P450">
        <v>0.92600000000000005</v>
      </c>
      <c r="Q450">
        <v>0.89400000000000002</v>
      </c>
      <c r="R450">
        <v>0.57299999999999995</v>
      </c>
      <c r="S450">
        <v>0.499</v>
      </c>
    </row>
    <row r="451" spans="1:19" x14ac:dyDescent="0.3">
      <c r="A451">
        <v>420</v>
      </c>
      <c r="B451">
        <v>-0.53600000000000003</v>
      </c>
      <c r="C451">
        <v>-1.3520000000000001</v>
      </c>
      <c r="D451">
        <v>-2.5579999999999998</v>
      </c>
      <c r="E451">
        <v>-2.9390000000000001</v>
      </c>
      <c r="F451">
        <v>-3.17</v>
      </c>
      <c r="G451">
        <v>1.8</v>
      </c>
      <c r="H451">
        <v>-0.01</v>
      </c>
      <c r="I451">
        <v>3.8</v>
      </c>
      <c r="J451">
        <v>-0.59599999999999997</v>
      </c>
      <c r="K451">
        <v>-1.6279999999999999</v>
      </c>
      <c r="L451">
        <v>-2.629</v>
      </c>
      <c r="M451">
        <v>-3.2269999999999999</v>
      </c>
      <c r="N451">
        <v>-3.4220000000000002</v>
      </c>
      <c r="O451">
        <v>0.97599999999999998</v>
      </c>
      <c r="P451">
        <v>0.96199999999999997</v>
      </c>
      <c r="Q451">
        <v>0.93700000000000006</v>
      </c>
      <c r="R451">
        <v>0.623</v>
      </c>
      <c r="S451">
        <v>0.51</v>
      </c>
    </row>
    <row r="452" spans="1:19" x14ac:dyDescent="0.3">
      <c r="A452">
        <v>480</v>
      </c>
      <c r="B452">
        <v>-0.53600000000000003</v>
      </c>
      <c r="C452">
        <v>-1.3520000000000001</v>
      </c>
      <c r="D452">
        <v>-2.5579999999999998</v>
      </c>
      <c r="E452">
        <v>-2.9390000000000001</v>
      </c>
      <c r="F452">
        <v>-3.17</v>
      </c>
      <c r="G452">
        <v>1.8</v>
      </c>
      <c r="H452">
        <v>-0.01</v>
      </c>
      <c r="I452">
        <v>3.8</v>
      </c>
      <c r="J452">
        <v>-0.59399999999999997</v>
      </c>
      <c r="K452">
        <v>-1.6240000000000001</v>
      </c>
      <c r="L452">
        <v>-2.6339999999999999</v>
      </c>
      <c r="M452">
        <v>-3.2450000000000001</v>
      </c>
      <c r="N452">
        <v>-3.448</v>
      </c>
      <c r="O452">
        <v>0.96699999999999997</v>
      </c>
      <c r="P452">
        <v>0.95799999999999996</v>
      </c>
      <c r="Q452">
        <v>0.95199999999999996</v>
      </c>
      <c r="R452">
        <v>0.64700000000000002</v>
      </c>
      <c r="S452">
        <v>0.52100000000000002</v>
      </c>
    </row>
    <row r="453" spans="1:19" x14ac:dyDescent="0.3">
      <c r="A453">
        <v>540</v>
      </c>
      <c r="B453">
        <v>-0.53600000000000003</v>
      </c>
      <c r="C453">
        <v>-1.3520000000000001</v>
      </c>
      <c r="D453">
        <v>-2.5579999999999998</v>
      </c>
      <c r="E453">
        <v>-2.9390000000000001</v>
      </c>
      <c r="F453">
        <v>-3.17</v>
      </c>
      <c r="G453">
        <v>1.8</v>
      </c>
      <c r="H453">
        <v>-0.01</v>
      </c>
      <c r="I453">
        <v>3.8</v>
      </c>
      <c r="J453">
        <v>-0.59499999999999997</v>
      </c>
      <c r="K453">
        <v>-1.6180000000000001</v>
      </c>
      <c r="L453">
        <v>-2.633</v>
      </c>
      <c r="M453">
        <v>-3.262</v>
      </c>
      <c r="N453">
        <v>-3.472</v>
      </c>
      <c r="O453">
        <v>0.96199999999999997</v>
      </c>
      <c r="P453">
        <v>0.95699999999999996</v>
      </c>
      <c r="Q453">
        <v>0.93700000000000006</v>
      </c>
      <c r="R453">
        <v>0.66200000000000003</v>
      </c>
      <c r="S453">
        <v>0.53300000000000003</v>
      </c>
    </row>
    <row r="454" spans="1:19" x14ac:dyDescent="0.3">
      <c r="A454">
        <v>600</v>
      </c>
      <c r="B454">
        <v>-0.53600000000000003</v>
      </c>
      <c r="C454">
        <v>-1.3520000000000001</v>
      </c>
      <c r="D454">
        <v>-2.5579999999999998</v>
      </c>
      <c r="E454">
        <v>-2.9390000000000001</v>
      </c>
      <c r="F454">
        <v>-3.17</v>
      </c>
      <c r="G454">
        <v>1.8</v>
      </c>
      <c r="H454">
        <v>-0.01</v>
      </c>
      <c r="I454">
        <v>3.8</v>
      </c>
      <c r="J454">
        <v>-0.59799999999999998</v>
      </c>
      <c r="K454">
        <v>-1.615</v>
      </c>
      <c r="L454">
        <v>-2.63</v>
      </c>
      <c r="M454">
        <v>-3.2789999999999999</v>
      </c>
      <c r="N454">
        <v>-3.4969999999999999</v>
      </c>
      <c r="O454">
        <v>0.96199999999999997</v>
      </c>
      <c r="P454">
        <v>0.96299999999999997</v>
      </c>
      <c r="Q454">
        <v>0.92400000000000004</v>
      </c>
      <c r="R454">
        <v>0.67400000000000004</v>
      </c>
      <c r="S454">
        <v>0.54500000000000004</v>
      </c>
    </row>
    <row r="456" spans="1:19" x14ac:dyDescent="0.3">
      <c r="A456" t="s">
        <v>0</v>
      </c>
      <c r="B456" t="s">
        <v>36</v>
      </c>
    </row>
    <row r="457" spans="1:19" x14ac:dyDescent="0.3">
      <c r="A457">
        <v>0</v>
      </c>
      <c r="B457">
        <v>-0.53600000000000003</v>
      </c>
      <c r="C457">
        <v>-1.3540000000000001</v>
      </c>
      <c r="D457">
        <v>-2.5579999999999998</v>
      </c>
      <c r="E457">
        <v>-2.9319999999999999</v>
      </c>
      <c r="F457">
        <v>-3.16</v>
      </c>
      <c r="G457">
        <v>1.8</v>
      </c>
      <c r="H457">
        <v>-0.01</v>
      </c>
      <c r="I457">
        <v>3.8</v>
      </c>
      <c r="J457">
        <v>-0.56399999999999995</v>
      </c>
      <c r="K457">
        <v>-1.5640000000000001</v>
      </c>
      <c r="L457">
        <v>-2.5579999999999998</v>
      </c>
      <c r="M457">
        <v>-3.1150000000000002</v>
      </c>
      <c r="N457">
        <v>-3.16</v>
      </c>
      <c r="O457">
        <v>0.95499999999999996</v>
      </c>
      <c r="P457">
        <v>0.95499999999999996</v>
      </c>
      <c r="Q457">
        <v>0.94399999999999995</v>
      </c>
      <c r="R457">
        <v>0.47899999999999998</v>
      </c>
      <c r="S457">
        <v>0.184</v>
      </c>
    </row>
    <row r="458" spans="1:19" x14ac:dyDescent="0.3">
      <c r="A458">
        <v>60</v>
      </c>
      <c r="B458">
        <v>-0.53600000000000003</v>
      </c>
      <c r="C458">
        <v>-1.3540000000000001</v>
      </c>
      <c r="D458">
        <v>-2.5579999999999998</v>
      </c>
      <c r="E458">
        <v>-2.9319999999999999</v>
      </c>
      <c r="F458">
        <v>-3.16</v>
      </c>
      <c r="G458">
        <v>1.8</v>
      </c>
      <c r="H458">
        <v>-0.01</v>
      </c>
      <c r="I458">
        <v>3.8</v>
      </c>
      <c r="J458">
        <v>-0.64200000000000002</v>
      </c>
      <c r="K458">
        <v>-1.643</v>
      </c>
      <c r="L458">
        <v>-2.5760000000000001</v>
      </c>
      <c r="M458">
        <v>-3.1320000000000001</v>
      </c>
      <c r="N458">
        <v>-3.2789999999999999</v>
      </c>
      <c r="O458">
        <v>1.105</v>
      </c>
      <c r="P458">
        <v>0.93100000000000005</v>
      </c>
      <c r="Q458">
        <v>0.73799999999999999</v>
      </c>
      <c r="R458">
        <v>0.375</v>
      </c>
      <c r="S458">
        <v>0.45100000000000001</v>
      </c>
    </row>
    <row r="459" spans="1:19" x14ac:dyDescent="0.3">
      <c r="A459">
        <v>120</v>
      </c>
      <c r="B459">
        <v>-0.53600000000000003</v>
      </c>
      <c r="C459">
        <v>-1.3540000000000001</v>
      </c>
      <c r="D459">
        <v>-2.5579999999999998</v>
      </c>
      <c r="E459">
        <v>-2.9319999999999999</v>
      </c>
      <c r="F459">
        <v>-3.16</v>
      </c>
      <c r="G459">
        <v>1.8</v>
      </c>
      <c r="H459">
        <v>-0.01</v>
      </c>
      <c r="I459">
        <v>3.8</v>
      </c>
      <c r="J459">
        <v>-0.58899999999999997</v>
      </c>
      <c r="K459">
        <v>-1.6479999999999999</v>
      </c>
      <c r="L459">
        <v>-2.6539999999999999</v>
      </c>
      <c r="M459">
        <v>-3.1850000000000001</v>
      </c>
      <c r="N459">
        <v>-3.2879999999999998</v>
      </c>
      <c r="O459">
        <v>0.99099999999999999</v>
      </c>
      <c r="P459">
        <v>1.0109999999999999</v>
      </c>
      <c r="Q459">
        <v>0.99099999999999999</v>
      </c>
      <c r="R459">
        <v>0.5</v>
      </c>
      <c r="S459">
        <v>0.45500000000000002</v>
      </c>
    </row>
    <row r="460" spans="1:19" x14ac:dyDescent="0.3">
      <c r="A460">
        <v>180</v>
      </c>
      <c r="B460">
        <v>-0.53600000000000003</v>
      </c>
      <c r="C460">
        <v>-1.3540000000000001</v>
      </c>
      <c r="D460">
        <v>-2.5579999999999998</v>
      </c>
      <c r="E460">
        <v>-2.9319999999999999</v>
      </c>
      <c r="F460">
        <v>-3.16</v>
      </c>
      <c r="G460">
        <v>1.8</v>
      </c>
      <c r="H460">
        <v>-0.01</v>
      </c>
      <c r="I460">
        <v>3.8</v>
      </c>
      <c r="J460">
        <v>-0.59299999999999997</v>
      </c>
      <c r="K460">
        <v>-1.617</v>
      </c>
      <c r="L460">
        <v>-2.6030000000000002</v>
      </c>
      <c r="M460">
        <v>-3.1240000000000001</v>
      </c>
      <c r="N460">
        <v>-3.3119999999999998</v>
      </c>
      <c r="O460">
        <v>0.99299999999999999</v>
      </c>
      <c r="P460">
        <v>0.88</v>
      </c>
      <c r="Q460">
        <v>0.83699999999999997</v>
      </c>
      <c r="R460">
        <v>0.28599999999999998</v>
      </c>
      <c r="S460">
        <v>0.46400000000000002</v>
      </c>
    </row>
    <row r="461" spans="1:19" x14ac:dyDescent="0.3">
      <c r="A461">
        <v>240</v>
      </c>
      <c r="B461">
        <v>-0.53600000000000003</v>
      </c>
      <c r="C461">
        <v>-1.3540000000000001</v>
      </c>
      <c r="D461">
        <v>-2.5579999999999998</v>
      </c>
      <c r="E461">
        <v>-2.9319999999999999</v>
      </c>
      <c r="F461">
        <v>-3.16</v>
      </c>
      <c r="G461">
        <v>1.8</v>
      </c>
      <c r="H461">
        <v>-0.01</v>
      </c>
      <c r="I461">
        <v>3.8</v>
      </c>
      <c r="J461">
        <v>-0.59699999999999998</v>
      </c>
      <c r="K461">
        <v>-1.6439999999999999</v>
      </c>
      <c r="L461">
        <v>-2.6419999999999999</v>
      </c>
      <c r="M461">
        <v>-3.13</v>
      </c>
      <c r="N461">
        <v>-3.331</v>
      </c>
      <c r="O461">
        <v>0.995</v>
      </c>
      <c r="P461">
        <v>0.95799999999999996</v>
      </c>
      <c r="Q461">
        <v>0.99</v>
      </c>
      <c r="R461">
        <v>0.31900000000000001</v>
      </c>
      <c r="S461">
        <v>0.47099999999999997</v>
      </c>
    </row>
    <row r="462" spans="1:19" x14ac:dyDescent="0.3">
      <c r="A462">
        <v>300</v>
      </c>
      <c r="B462">
        <v>-0.53600000000000003</v>
      </c>
      <c r="C462">
        <v>-1.3540000000000001</v>
      </c>
      <c r="D462">
        <v>-2.5579999999999998</v>
      </c>
      <c r="E462">
        <v>-2.9319999999999999</v>
      </c>
      <c r="F462">
        <v>-3.16</v>
      </c>
      <c r="G462">
        <v>1.8</v>
      </c>
      <c r="H462">
        <v>-0.01</v>
      </c>
      <c r="I462">
        <v>3.8</v>
      </c>
      <c r="J462">
        <v>-0.59299999999999997</v>
      </c>
      <c r="K462">
        <v>-1.631</v>
      </c>
      <c r="L462">
        <v>-2.6259999999999999</v>
      </c>
      <c r="M462">
        <v>-3.1659999999999999</v>
      </c>
      <c r="N462">
        <v>-3.36</v>
      </c>
      <c r="O462">
        <v>0.98</v>
      </c>
      <c r="P462">
        <v>0.92900000000000005</v>
      </c>
      <c r="Q462">
        <v>0.89500000000000002</v>
      </c>
      <c r="R462">
        <v>0.45800000000000002</v>
      </c>
      <c r="S462">
        <v>0.48299999999999998</v>
      </c>
    </row>
    <row r="463" spans="1:19" x14ac:dyDescent="0.3">
      <c r="A463">
        <v>360</v>
      </c>
      <c r="B463">
        <v>-0.53600000000000003</v>
      </c>
      <c r="C463">
        <v>-1.3540000000000001</v>
      </c>
      <c r="D463">
        <v>-2.5579999999999998</v>
      </c>
      <c r="E463">
        <v>-2.9319999999999999</v>
      </c>
      <c r="F463">
        <v>-3.16</v>
      </c>
      <c r="G463">
        <v>1.8</v>
      </c>
      <c r="H463">
        <v>-0.01</v>
      </c>
      <c r="I463">
        <v>3.8</v>
      </c>
      <c r="J463">
        <v>-0.59</v>
      </c>
      <c r="K463">
        <v>-1.6259999999999999</v>
      </c>
      <c r="L463">
        <v>-2.6179999999999999</v>
      </c>
      <c r="M463">
        <v>-3.1960000000000002</v>
      </c>
      <c r="N463">
        <v>-3.3849999999999998</v>
      </c>
      <c r="O463">
        <v>0.97099999999999997</v>
      </c>
      <c r="P463">
        <v>0.92800000000000005</v>
      </c>
      <c r="Q463">
        <v>0.89800000000000002</v>
      </c>
      <c r="R463">
        <v>0.56599999999999995</v>
      </c>
      <c r="S463">
        <v>0.49399999999999999</v>
      </c>
    </row>
    <row r="464" spans="1:19" x14ac:dyDescent="0.3">
      <c r="A464">
        <v>420</v>
      </c>
      <c r="B464">
        <v>-0.53600000000000003</v>
      </c>
      <c r="C464">
        <v>-1.3540000000000001</v>
      </c>
      <c r="D464">
        <v>-2.5579999999999998</v>
      </c>
      <c r="E464">
        <v>-2.9319999999999999</v>
      </c>
      <c r="F464">
        <v>-3.16</v>
      </c>
      <c r="G464">
        <v>1.8</v>
      </c>
      <c r="H464">
        <v>-0.01</v>
      </c>
      <c r="I464">
        <v>3.8</v>
      </c>
      <c r="J464">
        <v>-0.59599999999999997</v>
      </c>
      <c r="K464">
        <v>-1.6279999999999999</v>
      </c>
      <c r="L464">
        <v>-2.6280000000000001</v>
      </c>
      <c r="M464">
        <v>-3.2170000000000001</v>
      </c>
      <c r="N464">
        <v>-3.4089999999999998</v>
      </c>
      <c r="O464">
        <v>0.97599999999999998</v>
      </c>
      <c r="P464">
        <v>0.96199999999999997</v>
      </c>
      <c r="Q464">
        <v>0.93899999999999995</v>
      </c>
      <c r="R464">
        <v>0.61699999999999999</v>
      </c>
      <c r="S464">
        <v>0.504</v>
      </c>
    </row>
    <row r="465" spans="1:19" x14ac:dyDescent="0.3">
      <c r="A465">
        <v>480</v>
      </c>
      <c r="B465">
        <v>-0.53600000000000003</v>
      </c>
      <c r="C465">
        <v>-1.3540000000000001</v>
      </c>
      <c r="D465">
        <v>-2.5579999999999998</v>
      </c>
      <c r="E465">
        <v>-2.9319999999999999</v>
      </c>
      <c r="F465">
        <v>-3.16</v>
      </c>
      <c r="G465">
        <v>1.8</v>
      </c>
      <c r="H465">
        <v>-0.01</v>
      </c>
      <c r="I465">
        <v>3.8</v>
      </c>
      <c r="J465">
        <v>-0.59399999999999997</v>
      </c>
      <c r="K465">
        <v>-1.6240000000000001</v>
      </c>
      <c r="L465">
        <v>-2.6339999999999999</v>
      </c>
      <c r="M465">
        <v>-3.2360000000000002</v>
      </c>
      <c r="N465">
        <v>-3.4340000000000002</v>
      </c>
      <c r="O465">
        <v>0.96699999999999997</v>
      </c>
      <c r="P465">
        <v>0.95699999999999996</v>
      </c>
      <c r="Q465">
        <v>0.95299999999999996</v>
      </c>
      <c r="R465">
        <v>0.64300000000000002</v>
      </c>
      <c r="S465">
        <v>0.51500000000000001</v>
      </c>
    </row>
    <row r="466" spans="1:19" x14ac:dyDescent="0.3">
      <c r="A466">
        <v>540</v>
      </c>
      <c r="B466">
        <v>-0.53600000000000003</v>
      </c>
      <c r="C466">
        <v>-1.3540000000000001</v>
      </c>
      <c r="D466">
        <v>-2.5579999999999998</v>
      </c>
      <c r="E466">
        <v>-2.9319999999999999</v>
      </c>
      <c r="F466">
        <v>-3.16</v>
      </c>
      <c r="G466">
        <v>1.8</v>
      </c>
      <c r="H466">
        <v>-0.01</v>
      </c>
      <c r="I466">
        <v>3.8</v>
      </c>
      <c r="J466">
        <v>-0.59499999999999997</v>
      </c>
      <c r="K466">
        <v>-1.6180000000000001</v>
      </c>
      <c r="L466">
        <v>-2.6320000000000001</v>
      </c>
      <c r="M466">
        <v>-3.2530000000000001</v>
      </c>
      <c r="N466">
        <v>-3.4580000000000002</v>
      </c>
      <c r="O466">
        <v>0.96299999999999997</v>
      </c>
      <c r="P466">
        <v>0.95699999999999996</v>
      </c>
      <c r="Q466">
        <v>0.93600000000000005</v>
      </c>
      <c r="R466">
        <v>0.65700000000000003</v>
      </c>
      <c r="S466">
        <v>0.52600000000000002</v>
      </c>
    </row>
    <row r="467" spans="1:19" x14ac:dyDescent="0.3">
      <c r="A467">
        <v>600</v>
      </c>
      <c r="B467">
        <v>-0.53600000000000003</v>
      </c>
      <c r="C467">
        <v>-1.3540000000000001</v>
      </c>
      <c r="D467">
        <v>-2.5579999999999998</v>
      </c>
      <c r="E467">
        <v>-2.9319999999999999</v>
      </c>
      <c r="F467">
        <v>-3.16</v>
      </c>
      <c r="G467">
        <v>1.8</v>
      </c>
      <c r="H467">
        <v>-0.01</v>
      </c>
      <c r="I467">
        <v>3.8</v>
      </c>
      <c r="J467">
        <v>-0.59799999999999998</v>
      </c>
      <c r="K467">
        <v>-1.615</v>
      </c>
      <c r="L467">
        <v>-2.629</v>
      </c>
      <c r="M467">
        <v>-3.27</v>
      </c>
      <c r="N467">
        <v>-3.4820000000000002</v>
      </c>
      <c r="O467">
        <v>0.96199999999999997</v>
      </c>
      <c r="P467">
        <v>0.96199999999999997</v>
      </c>
      <c r="Q467">
        <v>0.92300000000000004</v>
      </c>
      <c r="R467">
        <v>0.67</v>
      </c>
      <c r="S467">
        <v>0.53800000000000003</v>
      </c>
    </row>
    <row r="469" spans="1:19" x14ac:dyDescent="0.3">
      <c r="A469" t="s">
        <v>0</v>
      </c>
      <c r="B469" t="s">
        <v>37</v>
      </c>
    </row>
    <row r="470" spans="1:19" x14ac:dyDescent="0.3">
      <c r="A470">
        <v>0</v>
      </c>
      <c r="B470">
        <v>-0.53500000000000003</v>
      </c>
      <c r="C470">
        <v>-1.343</v>
      </c>
      <c r="D470">
        <v>-2.56</v>
      </c>
      <c r="E470">
        <v>-2.956</v>
      </c>
      <c r="F470">
        <v>-3.24</v>
      </c>
      <c r="G470">
        <v>1.8</v>
      </c>
      <c r="H470">
        <v>0</v>
      </c>
      <c r="I470">
        <v>3.8</v>
      </c>
      <c r="J470">
        <v>-0.56399999999999995</v>
      </c>
      <c r="K470">
        <v>-1.5640000000000001</v>
      </c>
      <c r="L470">
        <v>-2.56</v>
      </c>
      <c r="M470">
        <v>-3.1840000000000002</v>
      </c>
      <c r="N470">
        <v>-3.24</v>
      </c>
      <c r="O470">
        <v>0.95499999999999996</v>
      </c>
      <c r="P470">
        <v>0.95499999999999996</v>
      </c>
      <c r="Q470">
        <v>0.94799999999999995</v>
      </c>
      <c r="R470">
        <v>0.52400000000000002</v>
      </c>
      <c r="S470">
        <v>0.19700000000000001</v>
      </c>
    </row>
    <row r="471" spans="1:19" x14ac:dyDescent="0.3">
      <c r="A471">
        <v>60</v>
      </c>
      <c r="B471">
        <v>-0.53500000000000003</v>
      </c>
      <c r="C471">
        <v>-1.343</v>
      </c>
      <c r="D471">
        <v>-2.56</v>
      </c>
      <c r="E471">
        <v>-2.956</v>
      </c>
      <c r="F471">
        <v>-3.24</v>
      </c>
      <c r="G471">
        <v>1.8</v>
      </c>
      <c r="H471">
        <v>0</v>
      </c>
      <c r="I471">
        <v>3.8</v>
      </c>
      <c r="J471">
        <v>-0.63300000000000001</v>
      </c>
      <c r="K471">
        <v>-1.655</v>
      </c>
      <c r="L471">
        <v>-2.5830000000000002</v>
      </c>
      <c r="M471">
        <v>-3.1819999999999999</v>
      </c>
      <c r="N471">
        <v>-3.3570000000000002</v>
      </c>
      <c r="O471">
        <v>1.0920000000000001</v>
      </c>
      <c r="P471">
        <v>0.98699999999999999</v>
      </c>
      <c r="Q471">
        <v>0.745</v>
      </c>
      <c r="R471">
        <v>0.35799999999999998</v>
      </c>
      <c r="S471">
        <v>0.48199999999999998</v>
      </c>
    </row>
    <row r="472" spans="1:19" x14ac:dyDescent="0.3">
      <c r="A472">
        <v>120</v>
      </c>
      <c r="B472">
        <v>-0.53500000000000003</v>
      </c>
      <c r="C472">
        <v>-1.343</v>
      </c>
      <c r="D472">
        <v>-2.56</v>
      </c>
      <c r="E472">
        <v>-2.956</v>
      </c>
      <c r="F472">
        <v>-3.24</v>
      </c>
      <c r="G472">
        <v>1.8</v>
      </c>
      <c r="H472">
        <v>0</v>
      </c>
      <c r="I472">
        <v>3.8</v>
      </c>
      <c r="J472">
        <v>-0.58699999999999997</v>
      </c>
      <c r="K472">
        <v>-1.6479999999999999</v>
      </c>
      <c r="L472">
        <v>-2.661</v>
      </c>
      <c r="M472">
        <v>-3.2429999999999999</v>
      </c>
      <c r="N472">
        <v>-3.3719999999999999</v>
      </c>
      <c r="O472">
        <v>0.997</v>
      </c>
      <c r="P472">
        <v>0.998</v>
      </c>
      <c r="Q472">
        <v>1.0049999999999999</v>
      </c>
      <c r="R472">
        <v>0.53400000000000003</v>
      </c>
      <c r="S472">
        <v>0.48799999999999999</v>
      </c>
    </row>
    <row r="473" spans="1:19" x14ac:dyDescent="0.3">
      <c r="A473">
        <v>180</v>
      </c>
      <c r="B473">
        <v>-0.53500000000000003</v>
      </c>
      <c r="C473">
        <v>-1.343</v>
      </c>
      <c r="D473">
        <v>-2.56</v>
      </c>
      <c r="E473">
        <v>-2.956</v>
      </c>
      <c r="F473">
        <v>-3.24</v>
      </c>
      <c r="G473">
        <v>1.8</v>
      </c>
      <c r="H473">
        <v>0</v>
      </c>
      <c r="I473">
        <v>3.8</v>
      </c>
      <c r="J473">
        <v>-0.59</v>
      </c>
      <c r="K473">
        <v>-1.6220000000000001</v>
      </c>
      <c r="L473">
        <v>-2.6040000000000001</v>
      </c>
      <c r="M473">
        <v>-3.1840000000000002</v>
      </c>
      <c r="N473">
        <v>-3.3860000000000001</v>
      </c>
      <c r="O473">
        <v>1.0029999999999999</v>
      </c>
      <c r="P473">
        <v>0.88400000000000001</v>
      </c>
      <c r="Q473">
        <v>0.82199999999999995</v>
      </c>
      <c r="R473">
        <v>0.316</v>
      </c>
      <c r="S473">
        <v>0.49399999999999999</v>
      </c>
    </row>
    <row r="474" spans="1:19" x14ac:dyDescent="0.3">
      <c r="A474">
        <v>240</v>
      </c>
      <c r="B474">
        <v>-0.53500000000000003</v>
      </c>
      <c r="C474">
        <v>-1.343</v>
      </c>
      <c r="D474">
        <v>-2.56</v>
      </c>
      <c r="E474">
        <v>-2.956</v>
      </c>
      <c r="F474">
        <v>-3.24</v>
      </c>
      <c r="G474">
        <v>1.8</v>
      </c>
      <c r="H474">
        <v>0</v>
      </c>
      <c r="I474">
        <v>3.8</v>
      </c>
      <c r="J474">
        <v>-0.59099999999999997</v>
      </c>
      <c r="K474">
        <v>-1.647</v>
      </c>
      <c r="L474">
        <v>-2.645</v>
      </c>
      <c r="M474">
        <v>-3.1880000000000002</v>
      </c>
      <c r="N474">
        <v>-3.403</v>
      </c>
      <c r="O474">
        <v>1.0049999999999999</v>
      </c>
      <c r="P474">
        <v>0.95399999999999996</v>
      </c>
      <c r="Q474">
        <v>0.98499999999999999</v>
      </c>
      <c r="R474">
        <v>0.34100000000000003</v>
      </c>
      <c r="S474">
        <v>0.501</v>
      </c>
    </row>
    <row r="475" spans="1:19" x14ac:dyDescent="0.3">
      <c r="A475">
        <v>300</v>
      </c>
      <c r="B475">
        <v>-0.53500000000000003</v>
      </c>
      <c r="C475">
        <v>-1.343</v>
      </c>
      <c r="D475">
        <v>-2.56</v>
      </c>
      <c r="E475">
        <v>-2.956</v>
      </c>
      <c r="F475">
        <v>-3.24</v>
      </c>
      <c r="G475">
        <v>1.8</v>
      </c>
      <c r="H475">
        <v>0</v>
      </c>
      <c r="I475">
        <v>3.8</v>
      </c>
      <c r="J475">
        <v>-0.58599999999999997</v>
      </c>
      <c r="K475">
        <v>-1.6359999999999999</v>
      </c>
      <c r="L475">
        <v>-2.637</v>
      </c>
      <c r="M475">
        <v>-3.2250000000000001</v>
      </c>
      <c r="N475">
        <v>-3.4390000000000001</v>
      </c>
      <c r="O475">
        <v>0.995</v>
      </c>
      <c r="P475">
        <v>0.93300000000000005</v>
      </c>
      <c r="Q475">
        <v>0.92200000000000004</v>
      </c>
      <c r="R475">
        <v>0.496</v>
      </c>
      <c r="S475">
        <v>0.51800000000000002</v>
      </c>
    </row>
    <row r="476" spans="1:19" x14ac:dyDescent="0.3">
      <c r="A476">
        <v>360</v>
      </c>
      <c r="B476">
        <v>-0.53500000000000003</v>
      </c>
      <c r="C476">
        <v>-1.343</v>
      </c>
      <c r="D476">
        <v>-2.56</v>
      </c>
      <c r="E476">
        <v>-2.956</v>
      </c>
      <c r="F476">
        <v>-3.24</v>
      </c>
      <c r="G476">
        <v>1.8</v>
      </c>
      <c r="H476">
        <v>0</v>
      </c>
      <c r="I476">
        <v>3.8</v>
      </c>
      <c r="J476">
        <v>-0.58199999999999996</v>
      </c>
      <c r="K476">
        <v>-1.629</v>
      </c>
      <c r="L476">
        <v>-2.6230000000000002</v>
      </c>
      <c r="M476">
        <v>-3.258</v>
      </c>
      <c r="N476">
        <v>-3.4689999999999999</v>
      </c>
      <c r="O476">
        <v>0.98699999999999999</v>
      </c>
      <c r="P476">
        <v>0.92</v>
      </c>
      <c r="Q476">
        <v>0.89500000000000002</v>
      </c>
      <c r="R476">
        <v>0.61199999999999999</v>
      </c>
      <c r="S476">
        <v>0.53100000000000003</v>
      </c>
    </row>
    <row r="477" spans="1:19" x14ac:dyDescent="0.3">
      <c r="A477">
        <v>420</v>
      </c>
      <c r="B477">
        <v>-0.53500000000000003</v>
      </c>
      <c r="C477">
        <v>-1.343</v>
      </c>
      <c r="D477">
        <v>-2.56</v>
      </c>
      <c r="E477">
        <v>-2.956</v>
      </c>
      <c r="F477">
        <v>-3.24</v>
      </c>
      <c r="G477">
        <v>1.8</v>
      </c>
      <c r="H477">
        <v>0</v>
      </c>
      <c r="I477">
        <v>3.8</v>
      </c>
      <c r="J477">
        <v>-0.58599999999999997</v>
      </c>
      <c r="K477">
        <v>-1.63</v>
      </c>
      <c r="L477">
        <v>-2.63</v>
      </c>
      <c r="M477">
        <v>-3.2810000000000001</v>
      </c>
      <c r="N477">
        <v>-3.4980000000000002</v>
      </c>
      <c r="O477">
        <v>0.995</v>
      </c>
      <c r="P477">
        <v>0.95899999999999996</v>
      </c>
      <c r="Q477">
        <v>0.92500000000000004</v>
      </c>
      <c r="R477">
        <v>0.66</v>
      </c>
      <c r="S477">
        <v>0.54600000000000004</v>
      </c>
    </row>
    <row r="478" spans="1:19" x14ac:dyDescent="0.3">
      <c r="A478">
        <v>480</v>
      </c>
      <c r="B478">
        <v>-0.53500000000000003</v>
      </c>
      <c r="C478">
        <v>-1.343</v>
      </c>
      <c r="D478">
        <v>-2.56</v>
      </c>
      <c r="E478">
        <v>-2.956</v>
      </c>
      <c r="F478">
        <v>-3.24</v>
      </c>
      <c r="G478">
        <v>1.8</v>
      </c>
      <c r="H478">
        <v>0</v>
      </c>
      <c r="I478">
        <v>3.8</v>
      </c>
      <c r="J478">
        <v>-0.58199999999999996</v>
      </c>
      <c r="K478">
        <v>-1.6259999999999999</v>
      </c>
      <c r="L478">
        <v>-2.637</v>
      </c>
      <c r="M478">
        <v>-3.2959999999999998</v>
      </c>
      <c r="N478">
        <v>-3.524</v>
      </c>
      <c r="O478">
        <v>0.98799999999999999</v>
      </c>
      <c r="P478">
        <v>0.95899999999999996</v>
      </c>
      <c r="Q478">
        <v>0.94699999999999995</v>
      </c>
      <c r="R478">
        <v>0.67200000000000004</v>
      </c>
      <c r="S478">
        <v>0.55900000000000005</v>
      </c>
    </row>
    <row r="479" spans="1:19" x14ac:dyDescent="0.3">
      <c r="A479">
        <v>540</v>
      </c>
      <c r="B479">
        <v>-0.53500000000000003</v>
      </c>
      <c r="C479">
        <v>-1.343</v>
      </c>
      <c r="D479">
        <v>-2.56</v>
      </c>
      <c r="E479">
        <v>-2.956</v>
      </c>
      <c r="F479">
        <v>-3.24</v>
      </c>
      <c r="G479">
        <v>1.8</v>
      </c>
      <c r="H479">
        <v>0</v>
      </c>
      <c r="I479">
        <v>3.8</v>
      </c>
      <c r="J479">
        <v>-0.58099999999999996</v>
      </c>
      <c r="K479">
        <v>-1.62</v>
      </c>
      <c r="L479">
        <v>-2.637</v>
      </c>
      <c r="M479">
        <v>-3.3109999999999999</v>
      </c>
      <c r="N479">
        <v>-3.5510000000000002</v>
      </c>
      <c r="O479">
        <v>0.98599999999999999</v>
      </c>
      <c r="P479">
        <v>0.96</v>
      </c>
      <c r="Q479">
        <v>0.93899999999999995</v>
      </c>
      <c r="R479">
        <v>0.68100000000000005</v>
      </c>
      <c r="S479">
        <v>0.57299999999999995</v>
      </c>
    </row>
    <row r="480" spans="1:19" x14ac:dyDescent="0.3">
      <c r="A480">
        <v>600</v>
      </c>
      <c r="B480">
        <v>-0.53500000000000003</v>
      </c>
      <c r="C480">
        <v>-1.343</v>
      </c>
      <c r="D480">
        <v>-2.56</v>
      </c>
      <c r="E480">
        <v>-2.956</v>
      </c>
      <c r="F480">
        <v>-3.24</v>
      </c>
      <c r="G480">
        <v>1.8</v>
      </c>
      <c r="H480">
        <v>0</v>
      </c>
      <c r="I480">
        <v>3.8</v>
      </c>
      <c r="J480">
        <v>-0.58099999999999996</v>
      </c>
      <c r="K480">
        <v>-1.6160000000000001</v>
      </c>
      <c r="L480">
        <v>-2.6349999999999998</v>
      </c>
      <c r="M480">
        <v>-3.3250000000000002</v>
      </c>
      <c r="N480">
        <v>-3.58</v>
      </c>
      <c r="O480">
        <v>0.98599999999999999</v>
      </c>
      <c r="P480">
        <v>0.96499999999999997</v>
      </c>
      <c r="Q480">
        <v>0.92500000000000004</v>
      </c>
      <c r="R480">
        <v>0.68799999999999994</v>
      </c>
      <c r="S480">
        <v>0.58899999999999997</v>
      </c>
    </row>
    <row r="482" spans="1:19" x14ac:dyDescent="0.3">
      <c r="A482" t="s">
        <v>0</v>
      </c>
      <c r="B482" t="s">
        <v>38</v>
      </c>
    </row>
    <row r="483" spans="1:19" x14ac:dyDescent="0.3">
      <c r="A483">
        <v>0</v>
      </c>
      <c r="B483">
        <v>-0.53600000000000003</v>
      </c>
      <c r="C483">
        <v>-1.3440000000000001</v>
      </c>
      <c r="D483">
        <v>-2.556</v>
      </c>
      <c r="E483">
        <v>-2.9489999999999998</v>
      </c>
      <c r="F483">
        <v>-3.23</v>
      </c>
      <c r="G483">
        <v>1.8</v>
      </c>
      <c r="H483">
        <v>0</v>
      </c>
      <c r="I483">
        <v>3.8</v>
      </c>
      <c r="J483">
        <v>-0.56399999999999995</v>
      </c>
      <c r="K483">
        <v>-1.5640000000000001</v>
      </c>
      <c r="L483">
        <v>-2.56</v>
      </c>
      <c r="M483">
        <v>-3.1760000000000002</v>
      </c>
      <c r="N483">
        <v>-3.23</v>
      </c>
      <c r="O483">
        <v>0.95499999999999996</v>
      </c>
      <c r="P483">
        <v>0.95499999999999996</v>
      </c>
      <c r="Q483">
        <v>0.94799999999999995</v>
      </c>
      <c r="R483">
        <v>0.51800000000000002</v>
      </c>
      <c r="S483">
        <v>0.19500000000000001</v>
      </c>
    </row>
    <row r="484" spans="1:19" x14ac:dyDescent="0.3">
      <c r="A484">
        <v>60</v>
      </c>
      <c r="B484">
        <v>-0.53600000000000003</v>
      </c>
      <c r="C484">
        <v>-1.3440000000000001</v>
      </c>
      <c r="D484">
        <v>-2.556</v>
      </c>
      <c r="E484">
        <v>-2.9489999999999998</v>
      </c>
      <c r="F484">
        <v>-3.23</v>
      </c>
      <c r="G484">
        <v>1.8</v>
      </c>
      <c r="H484">
        <v>0</v>
      </c>
      <c r="I484">
        <v>3.8</v>
      </c>
      <c r="J484">
        <v>-0.63200000000000001</v>
      </c>
      <c r="K484">
        <v>-1.6579999999999999</v>
      </c>
      <c r="L484">
        <v>-2.5790000000000002</v>
      </c>
      <c r="M484">
        <v>-3.1779999999999999</v>
      </c>
      <c r="N484">
        <v>-3.343</v>
      </c>
      <c r="O484">
        <v>1.089</v>
      </c>
      <c r="P484">
        <v>0.996</v>
      </c>
      <c r="Q484">
        <v>0.751</v>
      </c>
      <c r="R484">
        <v>0.379</v>
      </c>
      <c r="S484">
        <v>0.47599999999999998</v>
      </c>
    </row>
    <row r="485" spans="1:19" x14ac:dyDescent="0.3">
      <c r="A485">
        <v>120</v>
      </c>
      <c r="B485">
        <v>-0.53600000000000003</v>
      </c>
      <c r="C485">
        <v>-1.3440000000000001</v>
      </c>
      <c r="D485">
        <v>-2.556</v>
      </c>
      <c r="E485">
        <v>-2.9489999999999998</v>
      </c>
      <c r="F485">
        <v>-3.23</v>
      </c>
      <c r="G485">
        <v>1.8</v>
      </c>
      <c r="H485">
        <v>0</v>
      </c>
      <c r="I485">
        <v>3.8</v>
      </c>
      <c r="J485">
        <v>-0.58399999999999996</v>
      </c>
      <c r="K485">
        <v>-1.647</v>
      </c>
      <c r="L485">
        <v>-2.6560000000000001</v>
      </c>
      <c r="M485">
        <v>-3.24</v>
      </c>
      <c r="N485">
        <v>-3.363</v>
      </c>
      <c r="O485">
        <v>0.99099999999999999</v>
      </c>
      <c r="P485">
        <v>1</v>
      </c>
      <c r="Q485">
        <v>1.016</v>
      </c>
      <c r="R485">
        <v>0.54500000000000004</v>
      </c>
      <c r="S485">
        <v>0.48399999999999999</v>
      </c>
    </row>
    <row r="486" spans="1:19" x14ac:dyDescent="0.3">
      <c r="A486">
        <v>180</v>
      </c>
      <c r="B486">
        <v>-0.53600000000000003</v>
      </c>
      <c r="C486">
        <v>-1.3440000000000001</v>
      </c>
      <c r="D486">
        <v>-2.556</v>
      </c>
      <c r="E486">
        <v>-2.9489999999999998</v>
      </c>
      <c r="F486">
        <v>-3.23</v>
      </c>
      <c r="G486">
        <v>1.8</v>
      </c>
      <c r="H486">
        <v>0</v>
      </c>
      <c r="I486">
        <v>3.8</v>
      </c>
      <c r="J486">
        <v>-0.59</v>
      </c>
      <c r="K486">
        <v>-1.621</v>
      </c>
      <c r="L486">
        <v>-2.5990000000000002</v>
      </c>
      <c r="M486">
        <v>-3.1760000000000002</v>
      </c>
      <c r="N486">
        <v>-3.3820000000000001</v>
      </c>
      <c r="O486">
        <v>1.0029999999999999</v>
      </c>
      <c r="P486">
        <v>0.88400000000000001</v>
      </c>
      <c r="Q486">
        <v>0.83199999999999996</v>
      </c>
      <c r="R486">
        <v>0.31</v>
      </c>
      <c r="S486">
        <v>0.49199999999999999</v>
      </c>
    </row>
    <row r="487" spans="1:19" x14ac:dyDescent="0.3">
      <c r="A487">
        <v>240</v>
      </c>
      <c r="B487">
        <v>-0.53600000000000003</v>
      </c>
      <c r="C487">
        <v>-1.3440000000000001</v>
      </c>
      <c r="D487">
        <v>-2.556</v>
      </c>
      <c r="E487">
        <v>-2.9489999999999998</v>
      </c>
      <c r="F487">
        <v>-3.23</v>
      </c>
      <c r="G487">
        <v>1.8</v>
      </c>
      <c r="H487">
        <v>0</v>
      </c>
      <c r="I487">
        <v>3.8</v>
      </c>
      <c r="J487">
        <v>-0.59099999999999997</v>
      </c>
      <c r="K487">
        <v>-1.647</v>
      </c>
      <c r="L487">
        <v>-2.6429999999999998</v>
      </c>
      <c r="M487">
        <v>-3.1819999999999999</v>
      </c>
      <c r="N487">
        <v>-3.3969999999999998</v>
      </c>
      <c r="O487">
        <v>1.0049999999999999</v>
      </c>
      <c r="P487">
        <v>0.95699999999999996</v>
      </c>
      <c r="Q487">
        <v>0.99399999999999999</v>
      </c>
      <c r="R487">
        <v>0.34</v>
      </c>
      <c r="S487">
        <v>0.499</v>
      </c>
    </row>
    <row r="488" spans="1:19" x14ac:dyDescent="0.3">
      <c r="A488">
        <v>300</v>
      </c>
      <c r="B488">
        <v>-0.53600000000000003</v>
      </c>
      <c r="C488">
        <v>-1.3440000000000001</v>
      </c>
      <c r="D488">
        <v>-2.556</v>
      </c>
      <c r="E488">
        <v>-2.9489999999999998</v>
      </c>
      <c r="F488">
        <v>-3.23</v>
      </c>
      <c r="G488">
        <v>1.8</v>
      </c>
      <c r="H488">
        <v>0</v>
      </c>
      <c r="I488">
        <v>3.8</v>
      </c>
      <c r="J488">
        <v>-0.58499999999999996</v>
      </c>
      <c r="K488">
        <v>-1.635</v>
      </c>
      <c r="L488">
        <v>-2.6320000000000001</v>
      </c>
      <c r="M488">
        <v>-3.218</v>
      </c>
      <c r="N488">
        <v>-3.431</v>
      </c>
      <c r="O488">
        <v>0.99399999999999999</v>
      </c>
      <c r="P488">
        <v>0.93200000000000005</v>
      </c>
      <c r="Q488">
        <v>0.91800000000000004</v>
      </c>
      <c r="R488">
        <v>0.49099999999999999</v>
      </c>
      <c r="S488">
        <v>0.51400000000000001</v>
      </c>
    </row>
    <row r="489" spans="1:19" x14ac:dyDescent="0.3">
      <c r="A489">
        <v>360</v>
      </c>
      <c r="B489">
        <v>-0.53600000000000003</v>
      </c>
      <c r="C489">
        <v>-1.3440000000000001</v>
      </c>
      <c r="D489">
        <v>-2.556</v>
      </c>
      <c r="E489">
        <v>-2.9489999999999998</v>
      </c>
      <c r="F489">
        <v>-3.23</v>
      </c>
      <c r="G489">
        <v>1.8</v>
      </c>
      <c r="H489">
        <v>0</v>
      </c>
      <c r="I489">
        <v>3.8</v>
      </c>
      <c r="J489">
        <v>-0.58099999999999996</v>
      </c>
      <c r="K489">
        <v>-1.627</v>
      </c>
      <c r="L489">
        <v>-2.6190000000000002</v>
      </c>
      <c r="M489">
        <v>-3.2469999999999999</v>
      </c>
      <c r="N489">
        <v>-3.4590000000000001</v>
      </c>
      <c r="O489">
        <v>0.98699999999999999</v>
      </c>
      <c r="P489">
        <v>0.92200000000000004</v>
      </c>
      <c r="Q489">
        <v>0.89500000000000002</v>
      </c>
      <c r="R489">
        <v>0.60299999999999998</v>
      </c>
      <c r="S489">
        <v>0.52700000000000002</v>
      </c>
    </row>
    <row r="490" spans="1:19" x14ac:dyDescent="0.3">
      <c r="A490">
        <v>420</v>
      </c>
      <c r="B490">
        <v>-0.53600000000000003</v>
      </c>
      <c r="C490">
        <v>-1.3440000000000001</v>
      </c>
      <c r="D490">
        <v>-2.556</v>
      </c>
      <c r="E490">
        <v>-2.9489999999999998</v>
      </c>
      <c r="F490">
        <v>-3.23</v>
      </c>
      <c r="G490">
        <v>1.8</v>
      </c>
      <c r="H490">
        <v>0</v>
      </c>
      <c r="I490">
        <v>3.8</v>
      </c>
      <c r="J490">
        <v>-0.58599999999999997</v>
      </c>
      <c r="K490">
        <v>-1.63</v>
      </c>
      <c r="L490">
        <v>-2.6280000000000001</v>
      </c>
      <c r="M490">
        <v>-3.2709999999999999</v>
      </c>
      <c r="N490">
        <v>-3.4870000000000001</v>
      </c>
      <c r="O490">
        <v>0.995</v>
      </c>
      <c r="P490">
        <v>0.96199999999999997</v>
      </c>
      <c r="Q490">
        <v>0.92800000000000005</v>
      </c>
      <c r="R490">
        <v>0.65500000000000003</v>
      </c>
      <c r="S490">
        <v>0.54</v>
      </c>
    </row>
    <row r="491" spans="1:19" x14ac:dyDescent="0.3">
      <c r="A491">
        <v>480</v>
      </c>
      <c r="B491">
        <v>-0.53600000000000003</v>
      </c>
      <c r="C491">
        <v>-1.3440000000000001</v>
      </c>
      <c r="D491">
        <v>-2.556</v>
      </c>
      <c r="E491">
        <v>-2.9489999999999998</v>
      </c>
      <c r="F491">
        <v>-3.23</v>
      </c>
      <c r="G491">
        <v>1.8</v>
      </c>
      <c r="H491">
        <v>0</v>
      </c>
      <c r="I491">
        <v>3.8</v>
      </c>
      <c r="J491">
        <v>-0.58099999999999996</v>
      </c>
      <c r="K491">
        <v>-1.625</v>
      </c>
      <c r="L491">
        <v>-2.6339999999999999</v>
      </c>
      <c r="M491">
        <v>-3.2890000000000001</v>
      </c>
      <c r="N491">
        <v>-3.5139999999999998</v>
      </c>
      <c r="O491">
        <v>0.98699999999999999</v>
      </c>
      <c r="P491">
        <v>0.95899999999999996</v>
      </c>
      <c r="Q491">
        <v>0.94799999999999995</v>
      </c>
      <c r="R491">
        <v>0.67500000000000004</v>
      </c>
      <c r="S491">
        <v>0.55400000000000005</v>
      </c>
    </row>
    <row r="492" spans="1:19" x14ac:dyDescent="0.3">
      <c r="A492">
        <v>540</v>
      </c>
      <c r="B492">
        <v>-0.53600000000000003</v>
      </c>
      <c r="C492">
        <v>-1.3440000000000001</v>
      </c>
      <c r="D492">
        <v>-2.556</v>
      </c>
      <c r="E492">
        <v>-2.9489999999999998</v>
      </c>
      <c r="F492">
        <v>-3.23</v>
      </c>
      <c r="G492">
        <v>1.8</v>
      </c>
      <c r="H492">
        <v>0</v>
      </c>
      <c r="I492">
        <v>3.8</v>
      </c>
      <c r="J492">
        <v>-0.58099999999999996</v>
      </c>
      <c r="K492">
        <v>-1.619</v>
      </c>
      <c r="L492">
        <v>-2.6349999999999998</v>
      </c>
      <c r="M492">
        <v>-3.3039999999999998</v>
      </c>
      <c r="N492">
        <v>-3.54</v>
      </c>
      <c r="O492">
        <v>0.98599999999999999</v>
      </c>
      <c r="P492">
        <v>0.96099999999999997</v>
      </c>
      <c r="Q492">
        <v>0.94</v>
      </c>
      <c r="R492">
        <v>0.68500000000000005</v>
      </c>
      <c r="S492">
        <v>0.56699999999999995</v>
      </c>
    </row>
    <row r="493" spans="1:19" x14ac:dyDescent="0.3">
      <c r="A493">
        <v>600</v>
      </c>
      <c r="B493">
        <v>-0.53600000000000003</v>
      </c>
      <c r="C493">
        <v>-1.3440000000000001</v>
      </c>
      <c r="D493">
        <v>-2.556</v>
      </c>
      <c r="E493">
        <v>-2.9489999999999998</v>
      </c>
      <c r="F493">
        <v>-3.23</v>
      </c>
      <c r="G493">
        <v>1.8</v>
      </c>
      <c r="H493">
        <v>0</v>
      </c>
      <c r="I493">
        <v>3.8</v>
      </c>
      <c r="J493">
        <v>-0.58099999999999996</v>
      </c>
      <c r="K493">
        <v>-1.615</v>
      </c>
      <c r="L493">
        <v>-2.633</v>
      </c>
      <c r="M493">
        <v>-3.3180000000000001</v>
      </c>
      <c r="N493">
        <v>-3.5680000000000001</v>
      </c>
      <c r="O493">
        <v>0.98599999999999999</v>
      </c>
      <c r="P493">
        <v>0.96599999999999997</v>
      </c>
      <c r="Q493">
        <v>0.92700000000000005</v>
      </c>
      <c r="R493">
        <v>0.69199999999999995</v>
      </c>
      <c r="S493">
        <v>0.58299999999999996</v>
      </c>
    </row>
    <row r="495" spans="1:19" x14ac:dyDescent="0.3">
      <c r="A495" t="s">
        <v>0</v>
      </c>
      <c r="B495" t="s">
        <v>39</v>
      </c>
    </row>
    <row r="496" spans="1:19" x14ac:dyDescent="0.3">
      <c r="A496">
        <v>0</v>
      </c>
      <c r="B496">
        <v>-0.53600000000000003</v>
      </c>
      <c r="C496">
        <v>-1.3440000000000001</v>
      </c>
      <c r="D496">
        <v>-2.5569999999999999</v>
      </c>
      <c r="E496">
        <v>-2.9670000000000001</v>
      </c>
      <c r="F496">
        <v>-3.22</v>
      </c>
      <c r="G496">
        <v>1.8</v>
      </c>
      <c r="H496">
        <v>0</v>
      </c>
      <c r="I496">
        <v>3.8</v>
      </c>
      <c r="J496">
        <v>-0.56399999999999995</v>
      </c>
      <c r="K496">
        <v>-1.5640000000000001</v>
      </c>
      <c r="L496">
        <v>-2.56</v>
      </c>
      <c r="M496">
        <v>-3.1669999999999998</v>
      </c>
      <c r="N496">
        <v>-3.22</v>
      </c>
      <c r="O496">
        <v>0.95499999999999996</v>
      </c>
      <c r="P496">
        <v>0.95499999999999996</v>
      </c>
      <c r="Q496">
        <v>0.94799999999999995</v>
      </c>
      <c r="R496">
        <v>0.51200000000000001</v>
      </c>
      <c r="S496">
        <v>0.193</v>
      </c>
    </row>
    <row r="497" spans="1:19" x14ac:dyDescent="0.3">
      <c r="A497">
        <v>60</v>
      </c>
      <c r="B497">
        <v>-0.53600000000000003</v>
      </c>
      <c r="C497">
        <v>-1.3440000000000001</v>
      </c>
      <c r="D497">
        <v>-2.5569999999999999</v>
      </c>
      <c r="E497">
        <v>-2.9670000000000001</v>
      </c>
      <c r="F497">
        <v>-3.22</v>
      </c>
      <c r="G497">
        <v>1.8</v>
      </c>
      <c r="H497">
        <v>0</v>
      </c>
      <c r="I497">
        <v>3.8</v>
      </c>
      <c r="J497">
        <v>-0.63300000000000001</v>
      </c>
      <c r="K497">
        <v>-1.655</v>
      </c>
      <c r="L497">
        <v>-2.5760000000000001</v>
      </c>
      <c r="M497">
        <v>-3.1789999999999998</v>
      </c>
      <c r="N497">
        <v>-3.335</v>
      </c>
      <c r="O497">
        <v>1.0920000000000001</v>
      </c>
      <c r="P497">
        <v>0.98299999999999998</v>
      </c>
      <c r="Q497">
        <v>0.74199999999999999</v>
      </c>
      <c r="R497">
        <v>0.378</v>
      </c>
      <c r="S497">
        <v>0.47299999999999998</v>
      </c>
    </row>
    <row r="498" spans="1:19" x14ac:dyDescent="0.3">
      <c r="A498">
        <v>120</v>
      </c>
      <c r="B498">
        <v>-0.53600000000000003</v>
      </c>
      <c r="C498">
        <v>-1.3440000000000001</v>
      </c>
      <c r="D498">
        <v>-2.5569999999999999</v>
      </c>
      <c r="E498">
        <v>-2.9670000000000001</v>
      </c>
      <c r="F498">
        <v>-3.22</v>
      </c>
      <c r="G498">
        <v>1.8</v>
      </c>
      <c r="H498">
        <v>0</v>
      </c>
      <c r="I498">
        <v>3.8</v>
      </c>
      <c r="J498">
        <v>-0.58499999999999996</v>
      </c>
      <c r="K498">
        <v>-1.6479999999999999</v>
      </c>
      <c r="L498">
        <v>-2.6560000000000001</v>
      </c>
      <c r="M498">
        <v>-3.2349999999999999</v>
      </c>
      <c r="N498">
        <v>-3.347</v>
      </c>
      <c r="O498">
        <v>0.99399999999999999</v>
      </c>
      <c r="P498">
        <v>1.0029999999999999</v>
      </c>
      <c r="Q498">
        <v>1.02</v>
      </c>
      <c r="R498">
        <v>0.53200000000000003</v>
      </c>
      <c r="S498">
        <v>0.47799999999999998</v>
      </c>
    </row>
    <row r="499" spans="1:19" x14ac:dyDescent="0.3">
      <c r="A499">
        <v>180</v>
      </c>
      <c r="B499">
        <v>-0.53600000000000003</v>
      </c>
      <c r="C499">
        <v>-1.3440000000000001</v>
      </c>
      <c r="D499">
        <v>-2.5569999999999999</v>
      </c>
      <c r="E499">
        <v>-2.9670000000000001</v>
      </c>
      <c r="F499">
        <v>-3.22</v>
      </c>
      <c r="G499">
        <v>1.8</v>
      </c>
      <c r="H499">
        <v>0</v>
      </c>
      <c r="I499">
        <v>3.8</v>
      </c>
      <c r="J499">
        <v>-0.59</v>
      </c>
      <c r="K499">
        <v>-1.621</v>
      </c>
      <c r="L499">
        <v>-2.6</v>
      </c>
      <c r="M499">
        <v>-3.1709999999999998</v>
      </c>
      <c r="N499">
        <v>-3.3730000000000002</v>
      </c>
      <c r="O499">
        <v>1.004</v>
      </c>
      <c r="P499">
        <v>0.88600000000000001</v>
      </c>
      <c r="Q499">
        <v>0.83299999999999996</v>
      </c>
      <c r="R499">
        <v>0.29499999999999998</v>
      </c>
      <c r="S499">
        <v>0.48799999999999999</v>
      </c>
    </row>
    <row r="500" spans="1:19" x14ac:dyDescent="0.3">
      <c r="A500">
        <v>240</v>
      </c>
      <c r="B500">
        <v>-0.53600000000000003</v>
      </c>
      <c r="C500">
        <v>-1.3440000000000001</v>
      </c>
      <c r="D500">
        <v>-2.5569999999999999</v>
      </c>
      <c r="E500">
        <v>-2.9670000000000001</v>
      </c>
      <c r="F500">
        <v>-3.22</v>
      </c>
      <c r="G500">
        <v>1.8</v>
      </c>
      <c r="H500">
        <v>0</v>
      </c>
      <c r="I500">
        <v>3.8</v>
      </c>
      <c r="J500">
        <v>-0.59</v>
      </c>
      <c r="K500">
        <v>-1.6459999999999999</v>
      </c>
      <c r="L500">
        <v>-2.6419999999999999</v>
      </c>
      <c r="M500">
        <v>-3.1749999999999998</v>
      </c>
      <c r="N500">
        <v>-3.3929999999999998</v>
      </c>
      <c r="O500">
        <v>1.004</v>
      </c>
      <c r="P500">
        <v>0.95399999999999996</v>
      </c>
      <c r="Q500">
        <v>0.99099999999999999</v>
      </c>
      <c r="R500">
        <v>0.32800000000000001</v>
      </c>
      <c r="S500">
        <v>0.497</v>
      </c>
    </row>
    <row r="501" spans="1:19" x14ac:dyDescent="0.3">
      <c r="A501">
        <v>300</v>
      </c>
      <c r="B501">
        <v>-0.53600000000000003</v>
      </c>
      <c r="C501">
        <v>-1.3440000000000001</v>
      </c>
      <c r="D501">
        <v>-2.5569999999999999</v>
      </c>
      <c r="E501">
        <v>-2.9670000000000001</v>
      </c>
      <c r="F501">
        <v>-3.22</v>
      </c>
      <c r="G501">
        <v>1.8</v>
      </c>
      <c r="H501">
        <v>0</v>
      </c>
      <c r="I501">
        <v>3.8</v>
      </c>
      <c r="J501">
        <v>-0.58599999999999997</v>
      </c>
      <c r="K501">
        <v>-1.635</v>
      </c>
      <c r="L501">
        <v>-2.6309999999999998</v>
      </c>
      <c r="M501">
        <v>-3.214</v>
      </c>
      <c r="N501">
        <v>-3.4260000000000002</v>
      </c>
      <c r="O501">
        <v>0.995</v>
      </c>
      <c r="P501">
        <v>0.93500000000000005</v>
      </c>
      <c r="Q501">
        <v>0.91400000000000003</v>
      </c>
      <c r="R501">
        <v>0.48799999999999999</v>
      </c>
      <c r="S501">
        <v>0.51200000000000001</v>
      </c>
    </row>
    <row r="502" spans="1:19" x14ac:dyDescent="0.3">
      <c r="A502">
        <v>360</v>
      </c>
      <c r="B502">
        <v>-0.53600000000000003</v>
      </c>
      <c r="C502">
        <v>-1.3440000000000001</v>
      </c>
      <c r="D502">
        <v>-2.5569999999999999</v>
      </c>
      <c r="E502">
        <v>-2.9670000000000001</v>
      </c>
      <c r="F502">
        <v>-3.22</v>
      </c>
      <c r="G502">
        <v>1.8</v>
      </c>
      <c r="H502">
        <v>0</v>
      </c>
      <c r="I502">
        <v>3.8</v>
      </c>
      <c r="J502">
        <v>-0.58099999999999996</v>
      </c>
      <c r="K502">
        <v>-1.627</v>
      </c>
      <c r="L502">
        <v>-2.6179999999999999</v>
      </c>
      <c r="M502">
        <v>-3.242</v>
      </c>
      <c r="N502">
        <v>-3.4529999999999998</v>
      </c>
      <c r="O502">
        <v>0.98599999999999999</v>
      </c>
      <c r="P502">
        <v>0.92100000000000004</v>
      </c>
      <c r="Q502">
        <v>0.89100000000000001</v>
      </c>
      <c r="R502">
        <v>0.59599999999999997</v>
      </c>
      <c r="S502">
        <v>0.52400000000000002</v>
      </c>
    </row>
    <row r="503" spans="1:19" x14ac:dyDescent="0.3">
      <c r="A503">
        <v>420</v>
      </c>
      <c r="B503">
        <v>-0.53600000000000003</v>
      </c>
      <c r="C503">
        <v>-1.3440000000000001</v>
      </c>
      <c r="D503">
        <v>-2.5569999999999999</v>
      </c>
      <c r="E503">
        <v>-2.9670000000000001</v>
      </c>
      <c r="F503">
        <v>-3.22</v>
      </c>
      <c r="G503">
        <v>1.8</v>
      </c>
      <c r="H503">
        <v>0</v>
      </c>
      <c r="I503">
        <v>3.8</v>
      </c>
      <c r="J503">
        <v>-0.58499999999999996</v>
      </c>
      <c r="K503">
        <v>-1.63</v>
      </c>
      <c r="L503">
        <v>-2.6280000000000001</v>
      </c>
      <c r="M503">
        <v>-3.2639999999999998</v>
      </c>
      <c r="N503">
        <v>-3.48</v>
      </c>
      <c r="O503">
        <v>0.99399999999999999</v>
      </c>
      <c r="P503">
        <v>0.96299999999999997</v>
      </c>
      <c r="Q503">
        <v>0.93200000000000005</v>
      </c>
      <c r="R503">
        <v>0.64300000000000002</v>
      </c>
      <c r="S503">
        <v>0.53700000000000003</v>
      </c>
    </row>
    <row r="504" spans="1:19" x14ac:dyDescent="0.3">
      <c r="A504">
        <v>480</v>
      </c>
      <c r="B504">
        <v>-0.53600000000000003</v>
      </c>
      <c r="C504">
        <v>-1.3440000000000001</v>
      </c>
      <c r="D504">
        <v>-2.5569999999999999</v>
      </c>
      <c r="E504">
        <v>-2.9670000000000001</v>
      </c>
      <c r="F504">
        <v>-3.22</v>
      </c>
      <c r="G504">
        <v>1.8</v>
      </c>
      <c r="H504">
        <v>0</v>
      </c>
      <c r="I504">
        <v>3.8</v>
      </c>
      <c r="J504">
        <v>-0.58099999999999996</v>
      </c>
      <c r="K504">
        <v>-1.625</v>
      </c>
      <c r="L504">
        <v>-2.6349999999999998</v>
      </c>
      <c r="M504">
        <v>-3.282</v>
      </c>
      <c r="N504">
        <v>-3.5070000000000001</v>
      </c>
      <c r="O504">
        <v>0.98699999999999999</v>
      </c>
      <c r="P504">
        <v>0.95899999999999996</v>
      </c>
      <c r="Q504">
        <v>0.95</v>
      </c>
      <c r="R504">
        <v>0.66700000000000004</v>
      </c>
      <c r="S504">
        <v>0.55000000000000004</v>
      </c>
    </row>
    <row r="505" spans="1:19" x14ac:dyDescent="0.3">
      <c r="A505">
        <v>540</v>
      </c>
      <c r="B505">
        <v>-0.53600000000000003</v>
      </c>
      <c r="C505">
        <v>-1.3440000000000001</v>
      </c>
      <c r="D505">
        <v>-2.5569999999999999</v>
      </c>
      <c r="E505">
        <v>-2.9670000000000001</v>
      </c>
      <c r="F505">
        <v>-3.22</v>
      </c>
      <c r="G505">
        <v>1.8</v>
      </c>
      <c r="H505">
        <v>0</v>
      </c>
      <c r="I505">
        <v>3.8</v>
      </c>
      <c r="J505">
        <v>-0.58099999999999996</v>
      </c>
      <c r="K505">
        <v>-1.6180000000000001</v>
      </c>
      <c r="L505">
        <v>-2.6339999999999999</v>
      </c>
      <c r="M505">
        <v>-3.298</v>
      </c>
      <c r="N505">
        <v>-3.532</v>
      </c>
      <c r="O505">
        <v>0.98599999999999999</v>
      </c>
      <c r="P505">
        <v>0.96</v>
      </c>
      <c r="Q505">
        <v>0.93899999999999995</v>
      </c>
      <c r="R505">
        <v>0.68200000000000005</v>
      </c>
      <c r="S505">
        <v>0.56299999999999994</v>
      </c>
    </row>
    <row r="506" spans="1:19" x14ac:dyDescent="0.3">
      <c r="A506">
        <v>600</v>
      </c>
      <c r="B506">
        <v>-0.53600000000000003</v>
      </c>
      <c r="C506">
        <v>-1.3440000000000001</v>
      </c>
      <c r="D506">
        <v>-2.5569999999999999</v>
      </c>
      <c r="E506">
        <v>-2.9670000000000001</v>
      </c>
      <c r="F506">
        <v>-3.22</v>
      </c>
      <c r="G506">
        <v>1.8</v>
      </c>
      <c r="H506">
        <v>0</v>
      </c>
      <c r="I506">
        <v>3.8</v>
      </c>
      <c r="J506">
        <v>-0.58099999999999996</v>
      </c>
      <c r="K506">
        <v>-1.615</v>
      </c>
      <c r="L506">
        <v>-2.6320000000000001</v>
      </c>
      <c r="M506">
        <v>-3.3140000000000001</v>
      </c>
      <c r="N506">
        <v>-3.5590000000000002</v>
      </c>
      <c r="O506">
        <v>0.98599999999999999</v>
      </c>
      <c r="P506">
        <v>0.96699999999999997</v>
      </c>
      <c r="Q506">
        <v>0.92600000000000005</v>
      </c>
      <c r="R506">
        <v>0.69299999999999995</v>
      </c>
      <c r="S506">
        <v>0.57799999999999996</v>
      </c>
    </row>
    <row r="508" spans="1:19" x14ac:dyDescent="0.3">
      <c r="A508" t="s">
        <v>0</v>
      </c>
      <c r="B508" t="s">
        <v>40</v>
      </c>
    </row>
    <row r="509" spans="1:19" x14ac:dyDescent="0.3">
      <c r="A509">
        <v>0</v>
      </c>
      <c r="B509">
        <v>-0.53300000000000003</v>
      </c>
      <c r="C509">
        <v>-1.347</v>
      </c>
      <c r="D509">
        <v>-2.5590000000000002</v>
      </c>
      <c r="E509">
        <v>-2.9609999999999999</v>
      </c>
      <c r="F509">
        <v>-3.21</v>
      </c>
      <c r="G509">
        <v>1.8</v>
      </c>
      <c r="H509">
        <v>0</v>
      </c>
      <c r="I509">
        <v>3.8</v>
      </c>
      <c r="J509">
        <v>-0.56399999999999995</v>
      </c>
      <c r="K509">
        <v>-1.5640000000000001</v>
      </c>
      <c r="L509">
        <v>-2.5590000000000002</v>
      </c>
      <c r="M509">
        <v>-3.1589999999999998</v>
      </c>
      <c r="N509">
        <v>-3.21</v>
      </c>
      <c r="O509">
        <v>0.95499999999999996</v>
      </c>
      <c r="P509">
        <v>0.95499999999999996</v>
      </c>
      <c r="Q509">
        <v>0.94699999999999995</v>
      </c>
      <c r="R509">
        <v>0.50700000000000001</v>
      </c>
      <c r="S509">
        <v>0.192</v>
      </c>
    </row>
    <row r="510" spans="1:19" x14ac:dyDescent="0.3">
      <c r="A510">
        <v>60</v>
      </c>
      <c r="B510">
        <v>-0.53300000000000003</v>
      </c>
      <c r="C510">
        <v>-1.347</v>
      </c>
      <c r="D510">
        <v>-2.5590000000000002</v>
      </c>
      <c r="E510">
        <v>-2.9609999999999999</v>
      </c>
      <c r="F510">
        <v>-3.21</v>
      </c>
      <c r="G510">
        <v>1.8</v>
      </c>
      <c r="H510">
        <v>0</v>
      </c>
      <c r="I510">
        <v>3.8</v>
      </c>
      <c r="J510">
        <v>-0.63400000000000001</v>
      </c>
      <c r="K510">
        <v>-1.6539999999999999</v>
      </c>
      <c r="L510">
        <v>-2.58</v>
      </c>
      <c r="M510">
        <v>-3.1739999999999999</v>
      </c>
      <c r="N510">
        <v>-3.323</v>
      </c>
      <c r="O510">
        <v>1.0940000000000001</v>
      </c>
      <c r="P510">
        <v>0.98099999999999998</v>
      </c>
      <c r="Q510">
        <v>0.745</v>
      </c>
      <c r="R510">
        <v>0.38300000000000001</v>
      </c>
      <c r="S510">
        <v>0.46800000000000003</v>
      </c>
    </row>
    <row r="511" spans="1:19" x14ac:dyDescent="0.3">
      <c r="A511">
        <v>120</v>
      </c>
      <c r="B511">
        <v>-0.53300000000000003</v>
      </c>
      <c r="C511">
        <v>-1.347</v>
      </c>
      <c r="D511">
        <v>-2.5590000000000002</v>
      </c>
      <c r="E511">
        <v>-2.9609999999999999</v>
      </c>
      <c r="F511">
        <v>-3.21</v>
      </c>
      <c r="G511">
        <v>1.8</v>
      </c>
      <c r="H511">
        <v>0</v>
      </c>
      <c r="I511">
        <v>3.8</v>
      </c>
      <c r="J511">
        <v>-0.58399999999999996</v>
      </c>
      <c r="K511">
        <v>-1.647</v>
      </c>
      <c r="L511">
        <v>-2.66</v>
      </c>
      <c r="M511">
        <v>-3.2290000000000001</v>
      </c>
      <c r="N511">
        <v>-3.3370000000000002</v>
      </c>
      <c r="O511">
        <v>0.99099999999999999</v>
      </c>
      <c r="P511">
        <v>1.002</v>
      </c>
      <c r="Q511">
        <v>1.018</v>
      </c>
      <c r="R511">
        <v>0.53300000000000003</v>
      </c>
      <c r="S511">
        <v>0.47399999999999998</v>
      </c>
    </row>
    <row r="512" spans="1:19" x14ac:dyDescent="0.3">
      <c r="A512">
        <v>180</v>
      </c>
      <c r="B512">
        <v>-0.53300000000000003</v>
      </c>
      <c r="C512">
        <v>-1.347</v>
      </c>
      <c r="D512">
        <v>-2.5590000000000002</v>
      </c>
      <c r="E512">
        <v>-2.9609999999999999</v>
      </c>
      <c r="F512">
        <v>-3.21</v>
      </c>
      <c r="G512">
        <v>1.8</v>
      </c>
      <c r="H512">
        <v>0</v>
      </c>
      <c r="I512">
        <v>3.8</v>
      </c>
      <c r="J512">
        <v>-0.59099999999999997</v>
      </c>
      <c r="K512">
        <v>-1.62</v>
      </c>
      <c r="L512">
        <v>-2.6030000000000002</v>
      </c>
      <c r="M512">
        <v>-3.1629999999999998</v>
      </c>
      <c r="N512">
        <v>-3.3639999999999999</v>
      </c>
      <c r="O512">
        <v>1.0049999999999999</v>
      </c>
      <c r="P512">
        <v>0.88400000000000001</v>
      </c>
      <c r="Q512">
        <v>0.83299999999999996</v>
      </c>
      <c r="R512">
        <v>0.28999999999999998</v>
      </c>
      <c r="S512">
        <v>0.48499999999999999</v>
      </c>
    </row>
    <row r="513" spans="1:19" x14ac:dyDescent="0.3">
      <c r="A513">
        <v>240</v>
      </c>
      <c r="B513">
        <v>-0.53300000000000003</v>
      </c>
      <c r="C513">
        <v>-1.347</v>
      </c>
      <c r="D513">
        <v>-2.5590000000000002</v>
      </c>
      <c r="E513">
        <v>-2.9609999999999999</v>
      </c>
      <c r="F513">
        <v>-3.21</v>
      </c>
      <c r="G513">
        <v>1.8</v>
      </c>
      <c r="H513">
        <v>0</v>
      </c>
      <c r="I513">
        <v>3.8</v>
      </c>
      <c r="J513">
        <v>-0.59099999999999997</v>
      </c>
      <c r="K513">
        <v>-1.6459999999999999</v>
      </c>
      <c r="L513">
        <v>-2.6440000000000001</v>
      </c>
      <c r="M513">
        <v>-3.1680000000000001</v>
      </c>
      <c r="N513">
        <v>-3.3839999999999999</v>
      </c>
      <c r="O513">
        <v>1.0049999999999999</v>
      </c>
      <c r="P513">
        <v>0.95499999999999996</v>
      </c>
      <c r="Q513">
        <v>0.99199999999999999</v>
      </c>
      <c r="R513">
        <v>0.32300000000000001</v>
      </c>
      <c r="S513">
        <v>0.49299999999999999</v>
      </c>
    </row>
    <row r="514" spans="1:19" x14ac:dyDescent="0.3">
      <c r="A514">
        <v>300</v>
      </c>
      <c r="B514">
        <v>-0.53300000000000003</v>
      </c>
      <c r="C514">
        <v>-1.347</v>
      </c>
      <c r="D514">
        <v>-2.5590000000000002</v>
      </c>
      <c r="E514">
        <v>-2.9609999999999999</v>
      </c>
      <c r="F514">
        <v>-3.21</v>
      </c>
      <c r="G514">
        <v>1.8</v>
      </c>
      <c r="H514">
        <v>0</v>
      </c>
      <c r="I514">
        <v>3.8</v>
      </c>
      <c r="J514">
        <v>-0.58599999999999997</v>
      </c>
      <c r="K514">
        <v>-1.6339999999999999</v>
      </c>
      <c r="L514">
        <v>-2.6320000000000001</v>
      </c>
      <c r="M514">
        <v>-3.2069999999999999</v>
      </c>
      <c r="N514">
        <v>-3.4159999999999999</v>
      </c>
      <c r="O514">
        <v>0.995</v>
      </c>
      <c r="P514">
        <v>0.93300000000000005</v>
      </c>
      <c r="Q514">
        <v>0.90900000000000003</v>
      </c>
      <c r="R514">
        <v>0.47799999999999998</v>
      </c>
      <c r="S514">
        <v>0.50700000000000001</v>
      </c>
    </row>
    <row r="515" spans="1:19" x14ac:dyDescent="0.3">
      <c r="A515">
        <v>360</v>
      </c>
      <c r="B515">
        <v>-0.53300000000000003</v>
      </c>
      <c r="C515">
        <v>-1.347</v>
      </c>
      <c r="D515">
        <v>-2.5590000000000002</v>
      </c>
      <c r="E515">
        <v>-2.9609999999999999</v>
      </c>
      <c r="F515">
        <v>-3.21</v>
      </c>
      <c r="G515">
        <v>1.8</v>
      </c>
      <c r="H515">
        <v>0</v>
      </c>
      <c r="I515">
        <v>3.8</v>
      </c>
      <c r="J515">
        <v>-0.58099999999999996</v>
      </c>
      <c r="K515">
        <v>-1.6259999999999999</v>
      </c>
      <c r="L515">
        <v>-2.6190000000000002</v>
      </c>
      <c r="M515">
        <v>-3.2349999999999999</v>
      </c>
      <c r="N515">
        <v>-3.4420000000000002</v>
      </c>
      <c r="O515">
        <v>0.98599999999999999</v>
      </c>
      <c r="P515">
        <v>0.92200000000000004</v>
      </c>
      <c r="Q515">
        <v>0.89</v>
      </c>
      <c r="R515">
        <v>0.58699999999999997</v>
      </c>
      <c r="S515">
        <v>0.51900000000000002</v>
      </c>
    </row>
    <row r="516" spans="1:19" x14ac:dyDescent="0.3">
      <c r="A516">
        <v>420</v>
      </c>
      <c r="B516">
        <v>-0.53300000000000003</v>
      </c>
      <c r="C516">
        <v>-1.347</v>
      </c>
      <c r="D516">
        <v>-2.5590000000000002</v>
      </c>
      <c r="E516">
        <v>-2.9609999999999999</v>
      </c>
      <c r="F516">
        <v>-3.21</v>
      </c>
      <c r="G516">
        <v>1.8</v>
      </c>
      <c r="H516">
        <v>0</v>
      </c>
      <c r="I516">
        <v>3.8</v>
      </c>
      <c r="J516">
        <v>-0.58599999999999997</v>
      </c>
      <c r="K516">
        <v>-1.629</v>
      </c>
      <c r="L516">
        <v>-2.63</v>
      </c>
      <c r="M516">
        <v>-3.2570000000000001</v>
      </c>
      <c r="N516">
        <v>-3.4689999999999999</v>
      </c>
      <c r="O516">
        <v>0.995</v>
      </c>
      <c r="P516">
        <v>0.96299999999999997</v>
      </c>
      <c r="Q516">
        <v>0.93300000000000005</v>
      </c>
      <c r="R516">
        <v>0.63500000000000001</v>
      </c>
      <c r="S516">
        <v>0.53100000000000003</v>
      </c>
    </row>
    <row r="517" spans="1:19" x14ac:dyDescent="0.3">
      <c r="A517">
        <v>480</v>
      </c>
      <c r="B517">
        <v>-0.53300000000000003</v>
      </c>
      <c r="C517">
        <v>-1.347</v>
      </c>
      <c r="D517">
        <v>-2.5590000000000002</v>
      </c>
      <c r="E517">
        <v>-2.9609999999999999</v>
      </c>
      <c r="F517">
        <v>-3.21</v>
      </c>
      <c r="G517">
        <v>1.8</v>
      </c>
      <c r="H517">
        <v>0</v>
      </c>
      <c r="I517">
        <v>3.8</v>
      </c>
      <c r="J517">
        <v>-0.58199999999999996</v>
      </c>
      <c r="K517">
        <v>-1.6240000000000001</v>
      </c>
      <c r="L517">
        <v>-2.6360000000000001</v>
      </c>
      <c r="M517">
        <v>-3.2759999999999998</v>
      </c>
      <c r="N517">
        <v>-3.496</v>
      </c>
      <c r="O517">
        <v>0.98699999999999999</v>
      </c>
      <c r="P517">
        <v>0.95899999999999996</v>
      </c>
      <c r="Q517">
        <v>0.95099999999999996</v>
      </c>
      <c r="R517">
        <v>0.66200000000000003</v>
      </c>
      <c r="S517">
        <v>0.54500000000000004</v>
      </c>
    </row>
    <row r="518" spans="1:19" x14ac:dyDescent="0.3">
      <c r="A518">
        <v>540</v>
      </c>
      <c r="B518">
        <v>-0.53300000000000003</v>
      </c>
      <c r="C518">
        <v>-1.347</v>
      </c>
      <c r="D518">
        <v>-2.5590000000000002</v>
      </c>
      <c r="E518">
        <v>-2.9609999999999999</v>
      </c>
      <c r="F518">
        <v>-3.21</v>
      </c>
      <c r="G518">
        <v>1.8</v>
      </c>
      <c r="H518">
        <v>0</v>
      </c>
      <c r="I518">
        <v>3.8</v>
      </c>
      <c r="J518">
        <v>-0.57999999999999996</v>
      </c>
      <c r="K518">
        <v>-1.6180000000000001</v>
      </c>
      <c r="L518">
        <v>-2.6349999999999998</v>
      </c>
      <c r="M518">
        <v>-3.2919999999999998</v>
      </c>
      <c r="N518">
        <v>-3.5209999999999999</v>
      </c>
      <c r="O518">
        <v>0.98499999999999999</v>
      </c>
      <c r="P518">
        <v>0.96</v>
      </c>
      <c r="Q518">
        <v>0.93799999999999994</v>
      </c>
      <c r="R518">
        <v>0.67700000000000005</v>
      </c>
      <c r="S518">
        <v>0.55700000000000005</v>
      </c>
    </row>
    <row r="519" spans="1:19" x14ac:dyDescent="0.3">
      <c r="A519">
        <v>600</v>
      </c>
      <c r="B519">
        <v>-0.53300000000000003</v>
      </c>
      <c r="C519">
        <v>-1.347</v>
      </c>
      <c r="D519">
        <v>-2.5590000000000002</v>
      </c>
      <c r="E519">
        <v>-2.9609999999999999</v>
      </c>
      <c r="F519">
        <v>-3.21</v>
      </c>
      <c r="G519">
        <v>1.8</v>
      </c>
      <c r="H519">
        <v>0</v>
      </c>
      <c r="I519">
        <v>3.8</v>
      </c>
      <c r="J519">
        <v>-0.58099999999999996</v>
      </c>
      <c r="K519">
        <v>-1.615</v>
      </c>
      <c r="L519">
        <v>-2.633</v>
      </c>
      <c r="M519">
        <v>-3.3079999999999998</v>
      </c>
      <c r="N519">
        <v>-3.5470000000000002</v>
      </c>
      <c r="O519">
        <v>0.98599999999999999</v>
      </c>
      <c r="P519">
        <v>0.96699999999999997</v>
      </c>
      <c r="Q519">
        <v>0.92600000000000005</v>
      </c>
      <c r="R519">
        <v>0.68899999999999995</v>
      </c>
      <c r="S519">
        <v>0.57099999999999995</v>
      </c>
    </row>
    <row r="521" spans="1:19" x14ac:dyDescent="0.3">
      <c r="A521" t="s">
        <v>0</v>
      </c>
      <c r="B521" t="s">
        <v>41</v>
      </c>
    </row>
    <row r="522" spans="1:19" x14ac:dyDescent="0.3">
      <c r="A522">
        <v>0</v>
      </c>
      <c r="B522">
        <v>-0.53300000000000003</v>
      </c>
      <c r="C522">
        <v>-1.349</v>
      </c>
      <c r="D522">
        <v>-2.5590000000000002</v>
      </c>
      <c r="E522">
        <v>-2.9540000000000002</v>
      </c>
      <c r="F522">
        <v>-3.2</v>
      </c>
      <c r="G522">
        <v>1.8</v>
      </c>
      <c r="H522">
        <v>0</v>
      </c>
      <c r="I522">
        <v>3.8</v>
      </c>
      <c r="J522">
        <v>-0.56399999999999995</v>
      </c>
      <c r="K522">
        <v>-1.5640000000000001</v>
      </c>
      <c r="L522">
        <v>-2.5590000000000002</v>
      </c>
      <c r="M522">
        <v>-3.15</v>
      </c>
      <c r="N522">
        <v>-3.2</v>
      </c>
      <c r="O522">
        <v>0.95499999999999996</v>
      </c>
      <c r="P522">
        <v>0.95499999999999996</v>
      </c>
      <c r="Q522">
        <v>0.94699999999999995</v>
      </c>
      <c r="R522">
        <v>0.501</v>
      </c>
      <c r="S522">
        <v>0.19</v>
      </c>
    </row>
    <row r="523" spans="1:19" x14ac:dyDescent="0.3">
      <c r="A523">
        <v>60</v>
      </c>
      <c r="B523">
        <v>-0.53300000000000003</v>
      </c>
      <c r="C523">
        <v>-1.349</v>
      </c>
      <c r="D523">
        <v>-2.5590000000000002</v>
      </c>
      <c r="E523">
        <v>-2.9540000000000002</v>
      </c>
      <c r="F523">
        <v>-3.2</v>
      </c>
      <c r="G523">
        <v>1.8</v>
      </c>
      <c r="H523">
        <v>0</v>
      </c>
      <c r="I523">
        <v>3.8</v>
      </c>
      <c r="J523">
        <v>-0.63600000000000001</v>
      </c>
      <c r="K523">
        <v>-1.651</v>
      </c>
      <c r="L523">
        <v>-2.58</v>
      </c>
      <c r="M523">
        <v>-3.1629999999999998</v>
      </c>
      <c r="N523">
        <v>-3.319</v>
      </c>
      <c r="O523">
        <v>1.0980000000000001</v>
      </c>
      <c r="P523">
        <v>0.96799999999999997</v>
      </c>
      <c r="Q523">
        <v>0.73899999999999999</v>
      </c>
      <c r="R523">
        <v>0.373</v>
      </c>
      <c r="S523">
        <v>0.46600000000000003</v>
      </c>
    </row>
    <row r="524" spans="1:19" x14ac:dyDescent="0.3">
      <c r="A524">
        <v>120</v>
      </c>
      <c r="B524">
        <v>-0.53300000000000003</v>
      </c>
      <c r="C524">
        <v>-1.349</v>
      </c>
      <c r="D524">
        <v>-2.5590000000000002</v>
      </c>
      <c r="E524">
        <v>-2.9540000000000002</v>
      </c>
      <c r="F524">
        <v>-3.2</v>
      </c>
      <c r="G524">
        <v>1.8</v>
      </c>
      <c r="H524">
        <v>0</v>
      </c>
      <c r="I524">
        <v>3.8</v>
      </c>
      <c r="J524">
        <v>-0.58299999999999996</v>
      </c>
      <c r="K524">
        <v>-1.6459999999999999</v>
      </c>
      <c r="L524">
        <v>-2.66</v>
      </c>
      <c r="M524">
        <v>-3.2229999999999999</v>
      </c>
      <c r="N524">
        <v>-3.3330000000000002</v>
      </c>
      <c r="O524">
        <v>0.99</v>
      </c>
      <c r="P524">
        <v>1.0049999999999999</v>
      </c>
      <c r="Q524">
        <v>1.016</v>
      </c>
      <c r="R524">
        <v>0.53700000000000003</v>
      </c>
      <c r="S524">
        <v>0.47199999999999998</v>
      </c>
    </row>
    <row r="525" spans="1:19" x14ac:dyDescent="0.3">
      <c r="A525">
        <v>180</v>
      </c>
      <c r="B525">
        <v>-0.53300000000000003</v>
      </c>
      <c r="C525">
        <v>-1.349</v>
      </c>
      <c r="D525">
        <v>-2.5590000000000002</v>
      </c>
      <c r="E525">
        <v>-2.9540000000000002</v>
      </c>
      <c r="F525">
        <v>-3.2</v>
      </c>
      <c r="G525">
        <v>1.8</v>
      </c>
      <c r="H525">
        <v>0</v>
      </c>
      <c r="I525">
        <v>3.8</v>
      </c>
      <c r="J525">
        <v>-0.59099999999999997</v>
      </c>
      <c r="K525">
        <v>-1.619</v>
      </c>
      <c r="L525">
        <v>-2.601</v>
      </c>
      <c r="M525">
        <v>-3.1589999999999998</v>
      </c>
      <c r="N525">
        <v>-3.3559999999999999</v>
      </c>
      <c r="O525">
        <v>1.0049999999999999</v>
      </c>
      <c r="P525">
        <v>0.88600000000000001</v>
      </c>
      <c r="Q525">
        <v>0.82599999999999996</v>
      </c>
      <c r="R525">
        <v>0.30399999999999999</v>
      </c>
      <c r="S525">
        <v>0.48099999999999998</v>
      </c>
    </row>
    <row r="526" spans="1:19" x14ac:dyDescent="0.3">
      <c r="A526">
        <v>240</v>
      </c>
      <c r="B526">
        <v>-0.53300000000000003</v>
      </c>
      <c r="C526">
        <v>-1.349</v>
      </c>
      <c r="D526">
        <v>-2.5590000000000002</v>
      </c>
      <c r="E526">
        <v>-2.9540000000000002</v>
      </c>
      <c r="F526">
        <v>-3.2</v>
      </c>
      <c r="G526">
        <v>1.8</v>
      </c>
      <c r="H526">
        <v>0</v>
      </c>
      <c r="I526">
        <v>3.8</v>
      </c>
      <c r="J526">
        <v>-0.59</v>
      </c>
      <c r="K526">
        <v>-1.6439999999999999</v>
      </c>
      <c r="L526">
        <v>-2.6429999999999998</v>
      </c>
      <c r="M526">
        <v>-3.16</v>
      </c>
      <c r="N526">
        <v>-3.375</v>
      </c>
      <c r="O526">
        <v>1.0029999999999999</v>
      </c>
      <c r="P526">
        <v>0.95599999999999996</v>
      </c>
      <c r="Q526">
        <v>0.99</v>
      </c>
      <c r="R526">
        <v>0.31900000000000001</v>
      </c>
      <c r="S526">
        <v>0.48899999999999999</v>
      </c>
    </row>
    <row r="527" spans="1:19" x14ac:dyDescent="0.3">
      <c r="A527">
        <v>300</v>
      </c>
      <c r="B527">
        <v>-0.53300000000000003</v>
      </c>
      <c r="C527">
        <v>-1.349</v>
      </c>
      <c r="D527">
        <v>-2.5590000000000002</v>
      </c>
      <c r="E527">
        <v>-2.9540000000000002</v>
      </c>
      <c r="F527">
        <v>-3.2</v>
      </c>
      <c r="G527">
        <v>1.8</v>
      </c>
      <c r="H527">
        <v>0</v>
      </c>
      <c r="I527">
        <v>3.8</v>
      </c>
      <c r="J527">
        <v>-0.58599999999999997</v>
      </c>
      <c r="K527">
        <v>-1.633</v>
      </c>
      <c r="L527">
        <v>-2.6320000000000001</v>
      </c>
      <c r="M527">
        <v>-3.1989999999999998</v>
      </c>
      <c r="N527">
        <v>-3.4060000000000001</v>
      </c>
      <c r="O527">
        <v>0.995</v>
      </c>
      <c r="P527">
        <v>0.93600000000000005</v>
      </c>
      <c r="Q527">
        <v>0.91500000000000004</v>
      </c>
      <c r="R527">
        <v>0.47299999999999998</v>
      </c>
      <c r="S527">
        <v>0.503</v>
      </c>
    </row>
    <row r="528" spans="1:19" x14ac:dyDescent="0.3">
      <c r="A528">
        <v>360</v>
      </c>
      <c r="B528">
        <v>-0.53300000000000003</v>
      </c>
      <c r="C528">
        <v>-1.349</v>
      </c>
      <c r="D528">
        <v>-2.5590000000000002</v>
      </c>
      <c r="E528">
        <v>-2.9540000000000002</v>
      </c>
      <c r="F528">
        <v>-3.2</v>
      </c>
      <c r="G528">
        <v>1.8</v>
      </c>
      <c r="H528">
        <v>0</v>
      </c>
      <c r="I528">
        <v>3.8</v>
      </c>
      <c r="J528">
        <v>-0.58099999999999996</v>
      </c>
      <c r="K528">
        <v>-1.625</v>
      </c>
      <c r="L528">
        <v>-2.6179999999999999</v>
      </c>
      <c r="M528">
        <v>-3.2280000000000002</v>
      </c>
      <c r="N528">
        <v>-3.4329999999999998</v>
      </c>
      <c r="O528">
        <v>0.98599999999999999</v>
      </c>
      <c r="P528">
        <v>0.92300000000000004</v>
      </c>
      <c r="Q528">
        <v>0.89</v>
      </c>
      <c r="R528">
        <v>0.58399999999999996</v>
      </c>
      <c r="S528">
        <v>0.51500000000000001</v>
      </c>
    </row>
    <row r="529" spans="1:19" x14ac:dyDescent="0.3">
      <c r="A529">
        <v>420</v>
      </c>
      <c r="B529">
        <v>-0.53300000000000003</v>
      </c>
      <c r="C529">
        <v>-1.349</v>
      </c>
      <c r="D529">
        <v>-2.5590000000000002</v>
      </c>
      <c r="E529">
        <v>-2.9540000000000002</v>
      </c>
      <c r="F529">
        <v>-3.2</v>
      </c>
      <c r="G529">
        <v>1.8</v>
      </c>
      <c r="H529">
        <v>0</v>
      </c>
      <c r="I529">
        <v>3.8</v>
      </c>
      <c r="J529">
        <v>-0.58499999999999996</v>
      </c>
      <c r="K529">
        <v>-1.6279999999999999</v>
      </c>
      <c r="L529">
        <v>-2.6280000000000001</v>
      </c>
      <c r="M529">
        <v>-3.2509999999999999</v>
      </c>
      <c r="N529">
        <v>-3.4580000000000002</v>
      </c>
      <c r="O529">
        <v>0.99399999999999999</v>
      </c>
      <c r="P529">
        <v>0.96399999999999997</v>
      </c>
      <c r="Q529">
        <v>0.93300000000000005</v>
      </c>
      <c r="R529">
        <v>0.63500000000000001</v>
      </c>
      <c r="S529">
        <v>0.52600000000000002</v>
      </c>
    </row>
    <row r="530" spans="1:19" x14ac:dyDescent="0.3">
      <c r="A530">
        <v>480</v>
      </c>
      <c r="B530">
        <v>-0.53300000000000003</v>
      </c>
      <c r="C530">
        <v>-1.349</v>
      </c>
      <c r="D530">
        <v>-2.5590000000000002</v>
      </c>
      <c r="E530">
        <v>-2.9540000000000002</v>
      </c>
      <c r="F530">
        <v>-3.2</v>
      </c>
      <c r="G530">
        <v>1.8</v>
      </c>
      <c r="H530">
        <v>0</v>
      </c>
      <c r="I530">
        <v>3.8</v>
      </c>
      <c r="J530">
        <v>-0.58199999999999996</v>
      </c>
      <c r="K530">
        <v>-1.623</v>
      </c>
      <c r="L530">
        <v>-2.6339999999999999</v>
      </c>
      <c r="M530">
        <v>-3.27</v>
      </c>
      <c r="N530">
        <v>-3.4849999999999999</v>
      </c>
      <c r="O530">
        <v>0.98699999999999999</v>
      </c>
      <c r="P530">
        <v>0.96</v>
      </c>
      <c r="Q530">
        <v>0.95099999999999996</v>
      </c>
      <c r="R530">
        <v>0.66100000000000003</v>
      </c>
      <c r="S530">
        <v>0.53900000000000003</v>
      </c>
    </row>
    <row r="531" spans="1:19" x14ac:dyDescent="0.3">
      <c r="A531">
        <v>540</v>
      </c>
      <c r="B531">
        <v>-0.53300000000000003</v>
      </c>
      <c r="C531">
        <v>-1.349</v>
      </c>
      <c r="D531">
        <v>-2.5590000000000002</v>
      </c>
      <c r="E531">
        <v>-2.9540000000000002</v>
      </c>
      <c r="F531">
        <v>-3.2</v>
      </c>
      <c r="G531">
        <v>1.8</v>
      </c>
      <c r="H531">
        <v>0</v>
      </c>
      <c r="I531">
        <v>3.8</v>
      </c>
      <c r="J531">
        <v>-0.57999999999999996</v>
      </c>
      <c r="K531">
        <v>-1.617</v>
      </c>
      <c r="L531">
        <v>-2.6339999999999999</v>
      </c>
      <c r="M531">
        <v>-3.286</v>
      </c>
      <c r="N531">
        <v>-3.51</v>
      </c>
      <c r="O531">
        <v>0.98499999999999999</v>
      </c>
      <c r="P531">
        <v>0.96</v>
      </c>
      <c r="Q531">
        <v>0.94</v>
      </c>
      <c r="R531">
        <v>0.67400000000000004</v>
      </c>
      <c r="S531">
        <v>0.55200000000000005</v>
      </c>
    </row>
    <row r="532" spans="1:19" x14ac:dyDescent="0.3">
      <c r="A532">
        <v>600</v>
      </c>
      <c r="B532">
        <v>-0.53300000000000003</v>
      </c>
      <c r="C532">
        <v>-1.349</v>
      </c>
      <c r="D532">
        <v>-2.5590000000000002</v>
      </c>
      <c r="E532">
        <v>-2.9540000000000002</v>
      </c>
      <c r="F532">
        <v>-3.2</v>
      </c>
      <c r="G532">
        <v>1.8</v>
      </c>
      <c r="H532">
        <v>0</v>
      </c>
      <c r="I532">
        <v>3.8</v>
      </c>
      <c r="J532">
        <v>-0.58099999999999996</v>
      </c>
      <c r="K532">
        <v>-1.613</v>
      </c>
      <c r="L532">
        <v>-2.6320000000000001</v>
      </c>
      <c r="M532">
        <v>-3.302</v>
      </c>
      <c r="N532">
        <v>-3.536</v>
      </c>
      <c r="O532">
        <v>0.98599999999999999</v>
      </c>
      <c r="P532">
        <v>0.96699999999999997</v>
      </c>
      <c r="Q532">
        <v>0.92800000000000005</v>
      </c>
      <c r="R532">
        <v>0.68600000000000005</v>
      </c>
      <c r="S532">
        <v>0.56499999999999995</v>
      </c>
    </row>
    <row r="534" spans="1:19" x14ac:dyDescent="0.3">
      <c r="A534" t="s">
        <v>0</v>
      </c>
      <c r="B534" t="s">
        <v>42</v>
      </c>
    </row>
    <row r="535" spans="1:19" x14ac:dyDescent="0.3">
      <c r="A535">
        <v>0</v>
      </c>
      <c r="B535">
        <v>-0.53500000000000003</v>
      </c>
      <c r="C535">
        <v>-1.349</v>
      </c>
      <c r="D535">
        <v>-2.5590000000000002</v>
      </c>
      <c r="E535">
        <v>-2.9510000000000001</v>
      </c>
      <c r="F535">
        <v>-3.19</v>
      </c>
      <c r="G535">
        <v>1.8</v>
      </c>
      <c r="H535">
        <v>0</v>
      </c>
      <c r="I535">
        <v>3.8</v>
      </c>
      <c r="J535">
        <v>-0.56399999999999995</v>
      </c>
      <c r="K535">
        <v>-1.5640000000000001</v>
      </c>
      <c r="L535">
        <v>-2.5590000000000002</v>
      </c>
      <c r="M535">
        <v>-3.1419999999999999</v>
      </c>
      <c r="N535">
        <v>-3.19</v>
      </c>
      <c r="O535">
        <v>0.95499999999999996</v>
      </c>
      <c r="P535">
        <v>0.95499999999999996</v>
      </c>
      <c r="Q535">
        <v>0.94599999999999995</v>
      </c>
      <c r="R535">
        <v>0.495</v>
      </c>
      <c r="S535">
        <v>0.189</v>
      </c>
    </row>
    <row r="536" spans="1:19" x14ac:dyDescent="0.3">
      <c r="A536">
        <v>60</v>
      </c>
      <c r="B536">
        <v>-0.53500000000000003</v>
      </c>
      <c r="C536">
        <v>-1.349</v>
      </c>
      <c r="D536">
        <v>-2.5590000000000002</v>
      </c>
      <c r="E536">
        <v>-2.9510000000000001</v>
      </c>
      <c r="F536">
        <v>-3.19</v>
      </c>
      <c r="G536">
        <v>1.8</v>
      </c>
      <c r="H536">
        <v>0</v>
      </c>
      <c r="I536">
        <v>3.8</v>
      </c>
      <c r="J536">
        <v>-0.63800000000000001</v>
      </c>
      <c r="K536">
        <v>-1.65</v>
      </c>
      <c r="L536">
        <v>-2.5790000000000002</v>
      </c>
      <c r="M536">
        <v>-3.1560000000000001</v>
      </c>
      <c r="N536">
        <v>-3.3119999999999998</v>
      </c>
      <c r="O536">
        <v>1.1020000000000001</v>
      </c>
      <c r="P536">
        <v>0.95599999999999996</v>
      </c>
      <c r="Q536">
        <v>0.73099999999999998</v>
      </c>
      <c r="R536">
        <v>0.372</v>
      </c>
      <c r="S536">
        <v>0.46300000000000002</v>
      </c>
    </row>
    <row r="537" spans="1:19" x14ac:dyDescent="0.3">
      <c r="A537">
        <v>120</v>
      </c>
      <c r="B537">
        <v>-0.53500000000000003</v>
      </c>
      <c r="C537">
        <v>-1.349</v>
      </c>
      <c r="D537">
        <v>-2.5590000000000002</v>
      </c>
      <c r="E537">
        <v>-2.9510000000000001</v>
      </c>
      <c r="F537">
        <v>-3.19</v>
      </c>
      <c r="G537">
        <v>1.8</v>
      </c>
      <c r="H537">
        <v>0</v>
      </c>
      <c r="I537">
        <v>3.8</v>
      </c>
      <c r="J537">
        <v>-0.58399999999999996</v>
      </c>
      <c r="K537">
        <v>-1.647</v>
      </c>
      <c r="L537">
        <v>-2.66</v>
      </c>
      <c r="M537">
        <v>-3.2149999999999999</v>
      </c>
      <c r="N537">
        <v>-3.3239999999999998</v>
      </c>
      <c r="O537">
        <v>0.99199999999999999</v>
      </c>
      <c r="P537">
        <v>1.006</v>
      </c>
      <c r="Q537">
        <v>1.0129999999999999</v>
      </c>
      <c r="R537">
        <v>0.53</v>
      </c>
      <c r="S537">
        <v>0.46800000000000003</v>
      </c>
    </row>
    <row r="538" spans="1:19" x14ac:dyDescent="0.3">
      <c r="A538">
        <v>180</v>
      </c>
      <c r="B538">
        <v>-0.53500000000000003</v>
      </c>
      <c r="C538">
        <v>-1.349</v>
      </c>
      <c r="D538">
        <v>-2.5590000000000002</v>
      </c>
      <c r="E538">
        <v>-2.9510000000000001</v>
      </c>
      <c r="F538">
        <v>-3.19</v>
      </c>
      <c r="G538">
        <v>1.8</v>
      </c>
      <c r="H538">
        <v>0</v>
      </c>
      <c r="I538">
        <v>3.8</v>
      </c>
      <c r="J538">
        <v>-0.59099999999999997</v>
      </c>
      <c r="K538">
        <v>-1.6180000000000001</v>
      </c>
      <c r="L538">
        <v>-2.601</v>
      </c>
      <c r="M538">
        <v>-3.153</v>
      </c>
      <c r="N538">
        <v>-3.3460000000000001</v>
      </c>
      <c r="O538">
        <v>1.0049999999999999</v>
      </c>
      <c r="P538">
        <v>0.88500000000000001</v>
      </c>
      <c r="Q538">
        <v>0.82399999999999995</v>
      </c>
      <c r="R538">
        <v>0.30099999999999999</v>
      </c>
      <c r="S538">
        <v>0.47699999999999998</v>
      </c>
    </row>
    <row r="539" spans="1:19" x14ac:dyDescent="0.3">
      <c r="A539">
        <v>240</v>
      </c>
      <c r="B539">
        <v>-0.53500000000000003</v>
      </c>
      <c r="C539">
        <v>-1.349</v>
      </c>
      <c r="D539">
        <v>-2.5590000000000002</v>
      </c>
      <c r="E539">
        <v>-2.9510000000000001</v>
      </c>
      <c r="F539">
        <v>-3.19</v>
      </c>
      <c r="G539">
        <v>1.8</v>
      </c>
      <c r="H539">
        <v>0</v>
      </c>
      <c r="I539">
        <v>3.8</v>
      </c>
      <c r="J539">
        <v>-0.59</v>
      </c>
      <c r="K539">
        <v>-1.6439999999999999</v>
      </c>
      <c r="L539">
        <v>-2.6429999999999998</v>
      </c>
      <c r="M539">
        <v>-3.153</v>
      </c>
      <c r="N539">
        <v>-3.3660000000000001</v>
      </c>
      <c r="O539">
        <v>1.0029999999999999</v>
      </c>
      <c r="P539">
        <v>0.95599999999999996</v>
      </c>
      <c r="Q539">
        <v>0.98799999999999999</v>
      </c>
      <c r="R539">
        <v>0.314</v>
      </c>
      <c r="S539">
        <v>0.48599999999999999</v>
      </c>
    </row>
    <row r="540" spans="1:19" x14ac:dyDescent="0.3">
      <c r="A540">
        <v>300</v>
      </c>
      <c r="B540">
        <v>-0.53500000000000003</v>
      </c>
      <c r="C540">
        <v>-1.349</v>
      </c>
      <c r="D540">
        <v>-2.5590000000000002</v>
      </c>
      <c r="E540">
        <v>-2.9510000000000001</v>
      </c>
      <c r="F540">
        <v>-3.19</v>
      </c>
      <c r="G540">
        <v>1.8</v>
      </c>
      <c r="H540">
        <v>0</v>
      </c>
      <c r="I540">
        <v>3.8</v>
      </c>
      <c r="J540">
        <v>-0.58599999999999997</v>
      </c>
      <c r="K540">
        <v>-1.633</v>
      </c>
      <c r="L540">
        <v>-2.6320000000000001</v>
      </c>
      <c r="M540">
        <v>-3.1920000000000002</v>
      </c>
      <c r="N540">
        <v>-3.3969999999999998</v>
      </c>
      <c r="O540">
        <v>0.995</v>
      </c>
      <c r="P540">
        <v>0.93700000000000006</v>
      </c>
      <c r="Q540">
        <v>0.91300000000000003</v>
      </c>
      <c r="R540">
        <v>0.46899999999999997</v>
      </c>
      <c r="S540">
        <v>0.499</v>
      </c>
    </row>
    <row r="541" spans="1:19" x14ac:dyDescent="0.3">
      <c r="A541">
        <v>360</v>
      </c>
      <c r="B541">
        <v>-0.53500000000000003</v>
      </c>
      <c r="C541">
        <v>-1.349</v>
      </c>
      <c r="D541">
        <v>-2.5590000000000002</v>
      </c>
      <c r="E541">
        <v>-2.9510000000000001</v>
      </c>
      <c r="F541">
        <v>-3.19</v>
      </c>
      <c r="G541">
        <v>1.8</v>
      </c>
      <c r="H541">
        <v>0</v>
      </c>
      <c r="I541">
        <v>3.8</v>
      </c>
      <c r="J541">
        <v>-0.58099999999999996</v>
      </c>
      <c r="K541">
        <v>-1.625</v>
      </c>
      <c r="L541">
        <v>-2.6179999999999999</v>
      </c>
      <c r="M541">
        <v>-3.2210000000000001</v>
      </c>
      <c r="N541">
        <v>-3.423</v>
      </c>
      <c r="O541">
        <v>0.98599999999999999</v>
      </c>
      <c r="P541">
        <v>0.92400000000000004</v>
      </c>
      <c r="Q541">
        <v>0.88900000000000001</v>
      </c>
      <c r="R541">
        <v>0.58099999999999996</v>
      </c>
      <c r="S541">
        <v>0.51</v>
      </c>
    </row>
    <row r="542" spans="1:19" x14ac:dyDescent="0.3">
      <c r="A542">
        <v>420</v>
      </c>
      <c r="B542">
        <v>-0.53500000000000003</v>
      </c>
      <c r="C542">
        <v>-1.349</v>
      </c>
      <c r="D542">
        <v>-2.5590000000000002</v>
      </c>
      <c r="E542">
        <v>-2.9510000000000001</v>
      </c>
      <c r="F542">
        <v>-3.19</v>
      </c>
      <c r="G542">
        <v>1.8</v>
      </c>
      <c r="H542">
        <v>0</v>
      </c>
      <c r="I542">
        <v>3.8</v>
      </c>
      <c r="J542">
        <v>-0.58499999999999996</v>
      </c>
      <c r="K542">
        <v>-1.6279999999999999</v>
      </c>
      <c r="L542">
        <v>-2.629</v>
      </c>
      <c r="M542">
        <v>-3.2440000000000002</v>
      </c>
      <c r="N542">
        <v>-3.448</v>
      </c>
      <c r="O542">
        <v>0.99399999999999999</v>
      </c>
      <c r="P542">
        <v>0.96399999999999997</v>
      </c>
      <c r="Q542">
        <v>0.93300000000000005</v>
      </c>
      <c r="R542">
        <v>0.63200000000000001</v>
      </c>
      <c r="S542">
        <v>0.52200000000000002</v>
      </c>
    </row>
    <row r="543" spans="1:19" x14ac:dyDescent="0.3">
      <c r="A543">
        <v>480</v>
      </c>
      <c r="B543">
        <v>-0.53500000000000003</v>
      </c>
      <c r="C543">
        <v>-1.349</v>
      </c>
      <c r="D543">
        <v>-2.5590000000000002</v>
      </c>
      <c r="E543">
        <v>-2.9510000000000001</v>
      </c>
      <c r="F543">
        <v>-3.19</v>
      </c>
      <c r="G543">
        <v>1.8</v>
      </c>
      <c r="H543">
        <v>0</v>
      </c>
      <c r="I543">
        <v>3.8</v>
      </c>
      <c r="J543">
        <v>-0.58199999999999996</v>
      </c>
      <c r="K543">
        <v>-1.623</v>
      </c>
      <c r="L543">
        <v>-2.6349999999999998</v>
      </c>
      <c r="M543">
        <v>-3.2629999999999999</v>
      </c>
      <c r="N543">
        <v>-3.4740000000000002</v>
      </c>
      <c r="O543">
        <v>0.98699999999999999</v>
      </c>
      <c r="P543">
        <v>0.96099999999999997</v>
      </c>
      <c r="Q543">
        <v>0.95199999999999996</v>
      </c>
      <c r="R543">
        <v>0.65600000000000003</v>
      </c>
      <c r="S543">
        <v>0.53400000000000003</v>
      </c>
    </row>
    <row r="544" spans="1:19" x14ac:dyDescent="0.3">
      <c r="A544">
        <v>540</v>
      </c>
      <c r="B544">
        <v>-0.53500000000000003</v>
      </c>
      <c r="C544">
        <v>-1.349</v>
      </c>
      <c r="D544">
        <v>-2.5590000000000002</v>
      </c>
      <c r="E544">
        <v>-2.9510000000000001</v>
      </c>
      <c r="F544">
        <v>-3.19</v>
      </c>
      <c r="G544">
        <v>1.8</v>
      </c>
      <c r="H544">
        <v>0</v>
      </c>
      <c r="I544">
        <v>3.8</v>
      </c>
      <c r="J544">
        <v>-0.57999999999999996</v>
      </c>
      <c r="K544">
        <v>-1.617</v>
      </c>
      <c r="L544">
        <v>-2.6339999999999999</v>
      </c>
      <c r="M544">
        <v>-3.2789999999999999</v>
      </c>
      <c r="N544">
        <v>-3.4990000000000001</v>
      </c>
      <c r="O544">
        <v>0.98499999999999999</v>
      </c>
      <c r="P544">
        <v>0.96</v>
      </c>
      <c r="Q544">
        <v>0.93899999999999995</v>
      </c>
      <c r="R544">
        <v>0.67100000000000004</v>
      </c>
      <c r="S544">
        <v>0.54700000000000004</v>
      </c>
    </row>
    <row r="545" spans="1:19" x14ac:dyDescent="0.3">
      <c r="A545">
        <v>600</v>
      </c>
      <c r="B545">
        <v>-0.53500000000000003</v>
      </c>
      <c r="C545">
        <v>-1.349</v>
      </c>
      <c r="D545">
        <v>-2.5590000000000002</v>
      </c>
      <c r="E545">
        <v>-2.9510000000000001</v>
      </c>
      <c r="F545">
        <v>-3.19</v>
      </c>
      <c r="G545">
        <v>1.8</v>
      </c>
      <c r="H545">
        <v>0</v>
      </c>
      <c r="I545">
        <v>3.8</v>
      </c>
      <c r="J545">
        <v>-0.58099999999999996</v>
      </c>
      <c r="K545">
        <v>-1.613</v>
      </c>
      <c r="L545">
        <v>-2.6320000000000001</v>
      </c>
      <c r="M545">
        <v>-3.2959999999999998</v>
      </c>
      <c r="N545">
        <v>-3.524</v>
      </c>
      <c r="O545">
        <v>0.98599999999999999</v>
      </c>
      <c r="P545">
        <v>0.96699999999999997</v>
      </c>
      <c r="Q545">
        <v>0.92700000000000005</v>
      </c>
      <c r="R545">
        <v>0.68300000000000005</v>
      </c>
      <c r="S545">
        <v>0.55900000000000005</v>
      </c>
    </row>
    <row r="547" spans="1:19" x14ac:dyDescent="0.3">
      <c r="A547" t="s">
        <v>0</v>
      </c>
      <c r="B547" t="s">
        <v>43</v>
      </c>
    </row>
    <row r="548" spans="1:19" x14ac:dyDescent="0.3">
      <c r="A548">
        <v>0</v>
      </c>
      <c r="B548">
        <v>-0.53500000000000003</v>
      </c>
      <c r="C548">
        <v>-1.351</v>
      </c>
      <c r="D548">
        <v>-2.5579999999999998</v>
      </c>
      <c r="E548">
        <v>-2.9460000000000002</v>
      </c>
      <c r="F548">
        <v>-3.18</v>
      </c>
      <c r="G548">
        <v>1.8</v>
      </c>
      <c r="H548">
        <v>0</v>
      </c>
      <c r="I548">
        <v>3.8</v>
      </c>
      <c r="J548">
        <v>-0.56399999999999995</v>
      </c>
      <c r="K548">
        <v>-1.5640000000000001</v>
      </c>
      <c r="L548">
        <v>-2.5579999999999998</v>
      </c>
      <c r="M548">
        <v>-3.133</v>
      </c>
      <c r="N548">
        <v>-3.18</v>
      </c>
      <c r="O548">
        <v>0.95499999999999996</v>
      </c>
      <c r="P548">
        <v>0.95499999999999996</v>
      </c>
      <c r="Q548">
        <v>0.94599999999999995</v>
      </c>
      <c r="R548">
        <v>0.49</v>
      </c>
      <c r="S548">
        <v>0.187</v>
      </c>
    </row>
    <row r="549" spans="1:19" x14ac:dyDescent="0.3">
      <c r="A549">
        <v>60</v>
      </c>
      <c r="B549">
        <v>-0.53500000000000003</v>
      </c>
      <c r="C549">
        <v>-1.351</v>
      </c>
      <c r="D549">
        <v>-2.5579999999999998</v>
      </c>
      <c r="E549">
        <v>-2.9460000000000002</v>
      </c>
      <c r="F549">
        <v>-3.18</v>
      </c>
      <c r="G549">
        <v>1.8</v>
      </c>
      <c r="H549">
        <v>0</v>
      </c>
      <c r="I549">
        <v>3.8</v>
      </c>
      <c r="J549">
        <v>-0.64</v>
      </c>
      <c r="K549">
        <v>-1.6479999999999999</v>
      </c>
      <c r="L549">
        <v>-2.5779999999999998</v>
      </c>
      <c r="M549">
        <v>-3.15</v>
      </c>
      <c r="N549">
        <v>-3.302</v>
      </c>
      <c r="O549">
        <v>1.107</v>
      </c>
      <c r="P549">
        <v>0.94099999999999995</v>
      </c>
      <c r="Q549">
        <v>0.73299999999999998</v>
      </c>
      <c r="R549">
        <v>0.377</v>
      </c>
      <c r="S549">
        <v>0.46</v>
      </c>
    </row>
    <row r="550" spans="1:19" x14ac:dyDescent="0.3">
      <c r="A550">
        <v>120</v>
      </c>
      <c r="B550">
        <v>-0.53500000000000003</v>
      </c>
      <c r="C550">
        <v>-1.351</v>
      </c>
      <c r="D550">
        <v>-2.5579999999999998</v>
      </c>
      <c r="E550">
        <v>-2.9460000000000002</v>
      </c>
      <c r="F550">
        <v>-3.18</v>
      </c>
      <c r="G550">
        <v>1.8</v>
      </c>
      <c r="H550">
        <v>0</v>
      </c>
      <c r="I550">
        <v>3.8</v>
      </c>
      <c r="J550">
        <v>-0.58599999999999997</v>
      </c>
      <c r="K550">
        <v>-1.649</v>
      </c>
      <c r="L550">
        <v>-2.6579999999999999</v>
      </c>
      <c r="M550">
        <v>-3.2050000000000001</v>
      </c>
      <c r="N550">
        <v>-3.3119999999999998</v>
      </c>
      <c r="O550">
        <v>0.996</v>
      </c>
      <c r="P550">
        <v>1.008</v>
      </c>
      <c r="Q550">
        <v>1.002</v>
      </c>
      <c r="R550">
        <v>0.51500000000000001</v>
      </c>
      <c r="S550">
        <v>0.46400000000000002</v>
      </c>
    </row>
    <row r="551" spans="1:19" x14ac:dyDescent="0.3">
      <c r="A551">
        <v>180</v>
      </c>
      <c r="B551">
        <v>-0.53500000000000003</v>
      </c>
      <c r="C551">
        <v>-1.351</v>
      </c>
      <c r="D551">
        <v>-2.5579999999999998</v>
      </c>
      <c r="E551">
        <v>-2.9460000000000002</v>
      </c>
      <c r="F551">
        <v>-3.18</v>
      </c>
      <c r="G551">
        <v>1.8</v>
      </c>
      <c r="H551">
        <v>0</v>
      </c>
      <c r="I551">
        <v>3.8</v>
      </c>
      <c r="J551">
        <v>-0.59</v>
      </c>
      <c r="K551">
        <v>-1.6180000000000001</v>
      </c>
      <c r="L551">
        <v>-2.6030000000000002</v>
      </c>
      <c r="M551">
        <v>-3.1429999999999998</v>
      </c>
      <c r="N551">
        <v>-3.335</v>
      </c>
      <c r="O551">
        <v>1.0029999999999999</v>
      </c>
      <c r="P551">
        <v>0.88300000000000001</v>
      </c>
      <c r="Q551">
        <v>0.83</v>
      </c>
      <c r="R551">
        <v>0.29399999999999998</v>
      </c>
      <c r="S551">
        <v>0.47299999999999998</v>
      </c>
    </row>
    <row r="552" spans="1:19" x14ac:dyDescent="0.3">
      <c r="A552">
        <v>240</v>
      </c>
      <c r="B552">
        <v>-0.53500000000000003</v>
      </c>
      <c r="C552">
        <v>-1.351</v>
      </c>
      <c r="D552">
        <v>-2.5579999999999998</v>
      </c>
      <c r="E552">
        <v>-2.9460000000000002</v>
      </c>
      <c r="F552">
        <v>-3.18</v>
      </c>
      <c r="G552">
        <v>1.8</v>
      </c>
      <c r="H552">
        <v>0</v>
      </c>
      <c r="I552">
        <v>3.8</v>
      </c>
      <c r="J552">
        <v>-0.59099999999999997</v>
      </c>
      <c r="K552">
        <v>-1.6439999999999999</v>
      </c>
      <c r="L552">
        <v>-2.6429999999999998</v>
      </c>
      <c r="M552">
        <v>-3.1459999999999999</v>
      </c>
      <c r="N552">
        <v>-3.355</v>
      </c>
      <c r="O552">
        <v>1.0049999999999999</v>
      </c>
      <c r="P552">
        <v>0.95599999999999996</v>
      </c>
      <c r="Q552">
        <v>0.98699999999999999</v>
      </c>
      <c r="R552">
        <v>0.318</v>
      </c>
      <c r="S552">
        <v>0.48099999999999998</v>
      </c>
    </row>
    <row r="553" spans="1:19" x14ac:dyDescent="0.3">
      <c r="A553">
        <v>300</v>
      </c>
      <c r="B553">
        <v>-0.53500000000000003</v>
      </c>
      <c r="C553">
        <v>-1.351</v>
      </c>
      <c r="D553">
        <v>-2.5579999999999998</v>
      </c>
      <c r="E553">
        <v>-2.9460000000000002</v>
      </c>
      <c r="F553">
        <v>-3.18</v>
      </c>
      <c r="G553">
        <v>1.8</v>
      </c>
      <c r="H553">
        <v>0</v>
      </c>
      <c r="I553">
        <v>3.8</v>
      </c>
      <c r="J553">
        <v>-0.58499999999999996</v>
      </c>
      <c r="K553">
        <v>-1.633</v>
      </c>
      <c r="L553">
        <v>-2.63</v>
      </c>
      <c r="M553">
        <v>-3.1840000000000002</v>
      </c>
      <c r="N553">
        <v>-3.3849999999999998</v>
      </c>
      <c r="O553">
        <v>0.99399999999999999</v>
      </c>
      <c r="P553">
        <v>0.93300000000000005</v>
      </c>
      <c r="Q553">
        <v>0.90500000000000003</v>
      </c>
      <c r="R553">
        <v>0.46800000000000003</v>
      </c>
      <c r="S553">
        <v>0.49399999999999999</v>
      </c>
    </row>
    <row r="554" spans="1:19" x14ac:dyDescent="0.3">
      <c r="A554">
        <v>360</v>
      </c>
      <c r="B554">
        <v>-0.53500000000000003</v>
      </c>
      <c r="C554">
        <v>-1.351</v>
      </c>
      <c r="D554">
        <v>-2.5579999999999998</v>
      </c>
      <c r="E554">
        <v>-2.9460000000000002</v>
      </c>
      <c r="F554">
        <v>-3.18</v>
      </c>
      <c r="G554">
        <v>1.8</v>
      </c>
      <c r="H554">
        <v>0</v>
      </c>
      <c r="I554">
        <v>3.8</v>
      </c>
      <c r="J554">
        <v>-0.58099999999999996</v>
      </c>
      <c r="K554">
        <v>-1.6259999999999999</v>
      </c>
      <c r="L554">
        <v>-2.6190000000000002</v>
      </c>
      <c r="M554">
        <v>-3.214</v>
      </c>
      <c r="N554">
        <v>-3.411</v>
      </c>
      <c r="O554">
        <v>0.98599999999999999</v>
      </c>
      <c r="P554">
        <v>0.92500000000000004</v>
      </c>
      <c r="Q554">
        <v>0.89200000000000002</v>
      </c>
      <c r="R554">
        <v>0.57899999999999996</v>
      </c>
      <c r="S554">
        <v>0.505</v>
      </c>
    </row>
    <row r="555" spans="1:19" x14ac:dyDescent="0.3">
      <c r="A555">
        <v>420</v>
      </c>
      <c r="B555">
        <v>-0.53500000000000003</v>
      </c>
      <c r="C555">
        <v>-1.351</v>
      </c>
      <c r="D555">
        <v>-2.5579999999999998</v>
      </c>
      <c r="E555">
        <v>-2.9460000000000002</v>
      </c>
      <c r="F555">
        <v>-3.18</v>
      </c>
      <c r="G555">
        <v>1.8</v>
      </c>
      <c r="H555">
        <v>0</v>
      </c>
      <c r="I555">
        <v>3.8</v>
      </c>
      <c r="J555">
        <v>-0.58499999999999996</v>
      </c>
      <c r="K555">
        <v>-1.6279999999999999</v>
      </c>
      <c r="L555">
        <v>-2.629</v>
      </c>
      <c r="M555">
        <v>-3.2360000000000002</v>
      </c>
      <c r="N555">
        <v>-3.4359999999999999</v>
      </c>
      <c r="O555">
        <v>0.99399999999999999</v>
      </c>
      <c r="P555">
        <v>0.96299999999999997</v>
      </c>
      <c r="Q555">
        <v>0.93500000000000005</v>
      </c>
      <c r="R555">
        <v>0.627</v>
      </c>
      <c r="S555">
        <v>0.51600000000000001</v>
      </c>
    </row>
    <row r="556" spans="1:19" x14ac:dyDescent="0.3">
      <c r="A556">
        <v>480</v>
      </c>
      <c r="B556">
        <v>-0.53500000000000003</v>
      </c>
      <c r="C556">
        <v>-1.351</v>
      </c>
      <c r="D556">
        <v>-2.5579999999999998</v>
      </c>
      <c r="E556">
        <v>-2.9460000000000002</v>
      </c>
      <c r="F556">
        <v>-3.18</v>
      </c>
      <c r="G556">
        <v>1.8</v>
      </c>
      <c r="H556">
        <v>0</v>
      </c>
      <c r="I556">
        <v>3.8</v>
      </c>
      <c r="J556">
        <v>-0.58199999999999996</v>
      </c>
      <c r="K556">
        <v>-1.6240000000000001</v>
      </c>
      <c r="L556">
        <v>-2.6349999999999998</v>
      </c>
      <c r="M556">
        <v>-3.254</v>
      </c>
      <c r="N556">
        <v>-3.4620000000000002</v>
      </c>
      <c r="O556">
        <v>0.98699999999999999</v>
      </c>
      <c r="P556">
        <v>0.96</v>
      </c>
      <c r="Q556">
        <v>0.95199999999999996</v>
      </c>
      <c r="R556">
        <v>0.65100000000000002</v>
      </c>
      <c r="S556">
        <v>0.52800000000000002</v>
      </c>
    </row>
    <row r="557" spans="1:19" x14ac:dyDescent="0.3">
      <c r="A557">
        <v>540</v>
      </c>
      <c r="B557">
        <v>-0.53500000000000003</v>
      </c>
      <c r="C557">
        <v>-1.351</v>
      </c>
      <c r="D557">
        <v>-2.5579999999999998</v>
      </c>
      <c r="E557">
        <v>-2.9460000000000002</v>
      </c>
      <c r="F557">
        <v>-3.18</v>
      </c>
      <c r="G557">
        <v>1.8</v>
      </c>
      <c r="H557">
        <v>0</v>
      </c>
      <c r="I557">
        <v>3.8</v>
      </c>
      <c r="J557">
        <v>-0.57999999999999996</v>
      </c>
      <c r="K557">
        <v>-1.617</v>
      </c>
      <c r="L557">
        <v>-2.6339999999999999</v>
      </c>
      <c r="M557">
        <v>-3.2719999999999998</v>
      </c>
      <c r="N557">
        <v>-3.4870000000000001</v>
      </c>
      <c r="O557">
        <v>0.98499999999999999</v>
      </c>
      <c r="P557">
        <v>0.96</v>
      </c>
      <c r="Q557">
        <v>0.93700000000000006</v>
      </c>
      <c r="R557">
        <v>0.66600000000000004</v>
      </c>
      <c r="S557">
        <v>0.54</v>
      </c>
    </row>
    <row r="558" spans="1:19" x14ac:dyDescent="0.3">
      <c r="A558">
        <v>600</v>
      </c>
      <c r="B558">
        <v>-0.53500000000000003</v>
      </c>
      <c r="C558">
        <v>-1.351</v>
      </c>
      <c r="D558">
        <v>-2.5579999999999998</v>
      </c>
      <c r="E558">
        <v>-2.9460000000000002</v>
      </c>
      <c r="F558">
        <v>-3.18</v>
      </c>
      <c r="G558">
        <v>1.8</v>
      </c>
      <c r="H558">
        <v>0</v>
      </c>
      <c r="I558">
        <v>3.8</v>
      </c>
      <c r="J558">
        <v>-0.58099999999999996</v>
      </c>
      <c r="K558">
        <v>-1.6140000000000001</v>
      </c>
      <c r="L558">
        <v>-2.6309999999999998</v>
      </c>
      <c r="M558">
        <v>-3.2879999999999998</v>
      </c>
      <c r="N558">
        <v>-3.5110000000000001</v>
      </c>
      <c r="O558">
        <v>0.98599999999999999</v>
      </c>
      <c r="P558">
        <v>0.96699999999999997</v>
      </c>
      <c r="Q558">
        <v>0.92400000000000004</v>
      </c>
      <c r="R558">
        <v>0.67800000000000005</v>
      </c>
      <c r="S558">
        <v>0.55300000000000005</v>
      </c>
    </row>
    <row r="560" spans="1:19" x14ac:dyDescent="0.3">
      <c r="A560" t="s">
        <v>0</v>
      </c>
      <c r="B560" t="s">
        <v>44</v>
      </c>
    </row>
    <row r="561" spans="1:19" x14ac:dyDescent="0.3">
      <c r="A561">
        <v>0</v>
      </c>
      <c r="B561">
        <v>-0.53600000000000003</v>
      </c>
      <c r="C561">
        <v>-1.3520000000000001</v>
      </c>
      <c r="D561">
        <v>-2.5579999999999998</v>
      </c>
      <c r="E561">
        <v>-2.9390000000000001</v>
      </c>
      <c r="F561">
        <v>-3.17</v>
      </c>
      <c r="G561">
        <v>1.8</v>
      </c>
      <c r="H561">
        <v>0</v>
      </c>
      <c r="I561">
        <v>3.8</v>
      </c>
      <c r="J561">
        <v>-0.56399999999999995</v>
      </c>
      <c r="K561">
        <v>-1.5640000000000001</v>
      </c>
      <c r="L561">
        <v>-2.5579999999999998</v>
      </c>
      <c r="M561">
        <v>-3.1240000000000001</v>
      </c>
      <c r="N561">
        <v>-3.17</v>
      </c>
      <c r="O561">
        <v>0.95499999999999996</v>
      </c>
      <c r="P561">
        <v>0.95499999999999996</v>
      </c>
      <c r="Q561">
        <v>0.94499999999999995</v>
      </c>
      <c r="R561">
        <v>0.48399999999999999</v>
      </c>
      <c r="S561">
        <v>0.186</v>
      </c>
    </row>
    <row r="562" spans="1:19" x14ac:dyDescent="0.3">
      <c r="A562">
        <v>60</v>
      </c>
      <c r="B562">
        <v>-0.53600000000000003</v>
      </c>
      <c r="C562">
        <v>-1.3520000000000001</v>
      </c>
      <c r="D562">
        <v>-2.5579999999999998</v>
      </c>
      <c r="E562">
        <v>-2.9390000000000001</v>
      </c>
      <c r="F562">
        <v>-3.17</v>
      </c>
      <c r="G562">
        <v>1.8</v>
      </c>
      <c r="H562">
        <v>0</v>
      </c>
      <c r="I562">
        <v>3.8</v>
      </c>
      <c r="J562">
        <v>-0.64</v>
      </c>
      <c r="K562">
        <v>-1.645</v>
      </c>
      <c r="L562">
        <v>-2.577</v>
      </c>
      <c r="M562">
        <v>-3.141</v>
      </c>
      <c r="N562">
        <v>-3.2909999999999999</v>
      </c>
      <c r="O562">
        <v>1.1080000000000001</v>
      </c>
      <c r="P562">
        <v>0.93400000000000005</v>
      </c>
      <c r="Q562">
        <v>0.73399999999999999</v>
      </c>
      <c r="R562">
        <v>0.377</v>
      </c>
      <c r="S562">
        <v>0.45500000000000002</v>
      </c>
    </row>
    <row r="563" spans="1:19" x14ac:dyDescent="0.3">
      <c r="A563">
        <v>120</v>
      </c>
      <c r="B563">
        <v>-0.53600000000000003</v>
      </c>
      <c r="C563">
        <v>-1.3520000000000001</v>
      </c>
      <c r="D563">
        <v>-2.5579999999999998</v>
      </c>
      <c r="E563">
        <v>-2.9390000000000001</v>
      </c>
      <c r="F563">
        <v>-3.17</v>
      </c>
      <c r="G563">
        <v>1.8</v>
      </c>
      <c r="H563">
        <v>0</v>
      </c>
      <c r="I563">
        <v>3.8</v>
      </c>
      <c r="J563">
        <v>-0.58599999999999997</v>
      </c>
      <c r="K563">
        <v>-1.6479999999999999</v>
      </c>
      <c r="L563">
        <v>-2.6560000000000001</v>
      </c>
      <c r="M563">
        <v>-3.1949999999999998</v>
      </c>
      <c r="N563">
        <v>-3.3</v>
      </c>
      <c r="O563">
        <v>0.996</v>
      </c>
      <c r="P563">
        <v>1.0089999999999999</v>
      </c>
      <c r="Q563">
        <v>0.996</v>
      </c>
      <c r="R563">
        <v>0.50700000000000001</v>
      </c>
      <c r="S563">
        <v>0.45900000000000002</v>
      </c>
    </row>
    <row r="564" spans="1:19" x14ac:dyDescent="0.3">
      <c r="A564">
        <v>180</v>
      </c>
      <c r="B564">
        <v>-0.53600000000000003</v>
      </c>
      <c r="C564">
        <v>-1.3520000000000001</v>
      </c>
      <c r="D564">
        <v>-2.5579999999999998</v>
      </c>
      <c r="E564">
        <v>-2.9390000000000001</v>
      </c>
      <c r="F564">
        <v>-3.17</v>
      </c>
      <c r="G564">
        <v>1.8</v>
      </c>
      <c r="H564">
        <v>0</v>
      </c>
      <c r="I564">
        <v>3.8</v>
      </c>
      <c r="J564">
        <v>-0.58899999999999997</v>
      </c>
      <c r="K564">
        <v>-1.6180000000000001</v>
      </c>
      <c r="L564">
        <v>-2.6030000000000002</v>
      </c>
      <c r="M564">
        <v>-3.133</v>
      </c>
      <c r="N564">
        <v>-3.3239999999999998</v>
      </c>
      <c r="O564">
        <v>1.002</v>
      </c>
      <c r="P564">
        <v>0.88100000000000001</v>
      </c>
      <c r="Q564">
        <v>0.83399999999999996</v>
      </c>
      <c r="R564">
        <v>0.29099999999999998</v>
      </c>
      <c r="S564">
        <v>0.46800000000000003</v>
      </c>
    </row>
    <row r="565" spans="1:19" x14ac:dyDescent="0.3">
      <c r="A565">
        <v>240</v>
      </c>
      <c r="B565">
        <v>-0.53600000000000003</v>
      </c>
      <c r="C565">
        <v>-1.3520000000000001</v>
      </c>
      <c r="D565">
        <v>-2.5579999999999998</v>
      </c>
      <c r="E565">
        <v>-2.9390000000000001</v>
      </c>
      <c r="F565">
        <v>-3.17</v>
      </c>
      <c r="G565">
        <v>1.8</v>
      </c>
      <c r="H565">
        <v>0</v>
      </c>
      <c r="I565">
        <v>3.8</v>
      </c>
      <c r="J565">
        <v>-0.59099999999999997</v>
      </c>
      <c r="K565">
        <v>-1.6439999999999999</v>
      </c>
      <c r="L565">
        <v>-2.6419999999999999</v>
      </c>
      <c r="M565">
        <v>-3.1379999999999999</v>
      </c>
      <c r="N565">
        <v>-3.3439999999999999</v>
      </c>
      <c r="O565">
        <v>1.006</v>
      </c>
      <c r="P565">
        <v>0.95799999999999996</v>
      </c>
      <c r="Q565">
        <v>0.98899999999999999</v>
      </c>
      <c r="R565">
        <v>0.31900000000000001</v>
      </c>
      <c r="S565">
        <v>0.47599999999999998</v>
      </c>
    </row>
    <row r="566" spans="1:19" x14ac:dyDescent="0.3">
      <c r="A566">
        <v>300</v>
      </c>
      <c r="B566">
        <v>-0.53600000000000003</v>
      </c>
      <c r="C566">
        <v>-1.3520000000000001</v>
      </c>
      <c r="D566">
        <v>-2.5579999999999998</v>
      </c>
      <c r="E566">
        <v>-2.9390000000000001</v>
      </c>
      <c r="F566">
        <v>-3.17</v>
      </c>
      <c r="G566">
        <v>1.8</v>
      </c>
      <c r="H566">
        <v>0</v>
      </c>
      <c r="I566">
        <v>3.8</v>
      </c>
      <c r="J566">
        <v>-0.58499999999999996</v>
      </c>
      <c r="K566">
        <v>-1.6319999999999999</v>
      </c>
      <c r="L566">
        <v>-2.6280000000000001</v>
      </c>
      <c r="M566">
        <v>-3.1749999999999998</v>
      </c>
      <c r="N566">
        <v>-3.3719999999999999</v>
      </c>
      <c r="O566">
        <v>0.99399999999999999</v>
      </c>
      <c r="P566">
        <v>0.93</v>
      </c>
      <c r="Q566">
        <v>0.90100000000000002</v>
      </c>
      <c r="R566">
        <v>0.46400000000000002</v>
      </c>
      <c r="S566">
        <v>0.48799999999999999</v>
      </c>
    </row>
    <row r="567" spans="1:19" x14ac:dyDescent="0.3">
      <c r="A567">
        <v>360</v>
      </c>
      <c r="B567">
        <v>-0.53600000000000003</v>
      </c>
      <c r="C567">
        <v>-1.3520000000000001</v>
      </c>
      <c r="D567">
        <v>-2.5579999999999998</v>
      </c>
      <c r="E567">
        <v>-2.9390000000000001</v>
      </c>
      <c r="F567">
        <v>-3.17</v>
      </c>
      <c r="G567">
        <v>1.8</v>
      </c>
      <c r="H567">
        <v>0</v>
      </c>
      <c r="I567">
        <v>3.8</v>
      </c>
      <c r="J567">
        <v>-0.58099999999999996</v>
      </c>
      <c r="K567">
        <v>-1.6259999999999999</v>
      </c>
      <c r="L567">
        <v>-2.6179999999999999</v>
      </c>
      <c r="M567">
        <v>-3.2050000000000001</v>
      </c>
      <c r="N567">
        <v>-3.399</v>
      </c>
      <c r="O567">
        <v>0.98699999999999999</v>
      </c>
      <c r="P567">
        <v>0.92600000000000005</v>
      </c>
      <c r="Q567">
        <v>0.89400000000000002</v>
      </c>
      <c r="R567">
        <v>0.57299999999999995</v>
      </c>
      <c r="S567">
        <v>0.499</v>
      </c>
    </row>
    <row r="568" spans="1:19" x14ac:dyDescent="0.3">
      <c r="A568">
        <v>420</v>
      </c>
      <c r="B568">
        <v>-0.53600000000000003</v>
      </c>
      <c r="C568">
        <v>-1.3520000000000001</v>
      </c>
      <c r="D568">
        <v>-2.5579999999999998</v>
      </c>
      <c r="E568">
        <v>-2.9390000000000001</v>
      </c>
      <c r="F568">
        <v>-3.17</v>
      </c>
      <c r="G568">
        <v>1.8</v>
      </c>
      <c r="H568">
        <v>0</v>
      </c>
      <c r="I568">
        <v>3.8</v>
      </c>
      <c r="J568">
        <v>-0.58499999999999996</v>
      </c>
      <c r="K568">
        <v>-1.6279999999999999</v>
      </c>
      <c r="L568">
        <v>-2.629</v>
      </c>
      <c r="M568">
        <v>-3.2269999999999999</v>
      </c>
      <c r="N568">
        <v>-3.4220000000000002</v>
      </c>
      <c r="O568">
        <v>0.99399999999999999</v>
      </c>
      <c r="P568">
        <v>0.96299999999999997</v>
      </c>
      <c r="Q568">
        <v>0.93700000000000006</v>
      </c>
      <c r="R568">
        <v>0.623</v>
      </c>
      <c r="S568">
        <v>0.51</v>
      </c>
    </row>
    <row r="569" spans="1:19" x14ac:dyDescent="0.3">
      <c r="A569">
        <v>480</v>
      </c>
      <c r="B569">
        <v>-0.53600000000000003</v>
      </c>
      <c r="C569">
        <v>-1.3520000000000001</v>
      </c>
      <c r="D569">
        <v>-2.5579999999999998</v>
      </c>
      <c r="E569">
        <v>-2.9390000000000001</v>
      </c>
      <c r="F569">
        <v>-3.17</v>
      </c>
      <c r="G569">
        <v>1.8</v>
      </c>
      <c r="H569">
        <v>0</v>
      </c>
      <c r="I569">
        <v>3.8</v>
      </c>
      <c r="J569">
        <v>-0.58099999999999996</v>
      </c>
      <c r="K569">
        <v>-1.623</v>
      </c>
      <c r="L569">
        <v>-2.6339999999999999</v>
      </c>
      <c r="M569">
        <v>-3.2450000000000001</v>
      </c>
      <c r="N569">
        <v>-3.448</v>
      </c>
      <c r="O569">
        <v>0.98699999999999999</v>
      </c>
      <c r="P569">
        <v>0.95899999999999996</v>
      </c>
      <c r="Q569">
        <v>0.95199999999999996</v>
      </c>
      <c r="R569">
        <v>0.64700000000000002</v>
      </c>
      <c r="S569">
        <v>0.52100000000000002</v>
      </c>
    </row>
    <row r="570" spans="1:19" x14ac:dyDescent="0.3">
      <c r="A570">
        <v>540</v>
      </c>
      <c r="B570">
        <v>-0.53600000000000003</v>
      </c>
      <c r="C570">
        <v>-1.3520000000000001</v>
      </c>
      <c r="D570">
        <v>-2.5579999999999998</v>
      </c>
      <c r="E570">
        <v>-2.9390000000000001</v>
      </c>
      <c r="F570">
        <v>-3.17</v>
      </c>
      <c r="G570">
        <v>1.8</v>
      </c>
      <c r="H570">
        <v>0</v>
      </c>
      <c r="I570">
        <v>3.8</v>
      </c>
      <c r="J570">
        <v>-0.57999999999999996</v>
      </c>
      <c r="K570">
        <v>-1.617</v>
      </c>
      <c r="L570">
        <v>-2.633</v>
      </c>
      <c r="M570">
        <v>-3.262</v>
      </c>
      <c r="N570">
        <v>-3.472</v>
      </c>
      <c r="O570">
        <v>0.98499999999999999</v>
      </c>
      <c r="P570">
        <v>0.96</v>
      </c>
      <c r="Q570">
        <v>0.93700000000000006</v>
      </c>
      <c r="R570">
        <v>0.66200000000000003</v>
      </c>
      <c r="S570">
        <v>0.53300000000000003</v>
      </c>
    </row>
    <row r="571" spans="1:19" x14ac:dyDescent="0.3">
      <c r="A571">
        <v>600</v>
      </c>
      <c r="B571">
        <v>-0.53600000000000003</v>
      </c>
      <c r="C571">
        <v>-1.3520000000000001</v>
      </c>
      <c r="D571">
        <v>-2.5579999999999998</v>
      </c>
      <c r="E571">
        <v>-2.9390000000000001</v>
      </c>
      <c r="F571">
        <v>-3.17</v>
      </c>
      <c r="G571">
        <v>1.8</v>
      </c>
      <c r="H571">
        <v>0</v>
      </c>
      <c r="I571">
        <v>3.8</v>
      </c>
      <c r="J571">
        <v>-0.58099999999999996</v>
      </c>
      <c r="K571">
        <v>-1.6140000000000001</v>
      </c>
      <c r="L571">
        <v>-2.63</v>
      </c>
      <c r="M571">
        <v>-3.2789999999999999</v>
      </c>
      <c r="N571">
        <v>-3.4969999999999999</v>
      </c>
      <c r="O571">
        <v>0.98599999999999999</v>
      </c>
      <c r="P571">
        <v>0.96699999999999997</v>
      </c>
      <c r="Q571">
        <v>0.92400000000000004</v>
      </c>
      <c r="R571">
        <v>0.67400000000000004</v>
      </c>
      <c r="S571">
        <v>0.54500000000000004</v>
      </c>
    </row>
    <row r="573" spans="1:19" x14ac:dyDescent="0.3">
      <c r="A573" t="s">
        <v>0</v>
      </c>
      <c r="B573" t="s">
        <v>45</v>
      </c>
    </row>
    <row r="574" spans="1:19" x14ac:dyDescent="0.3">
      <c r="A574">
        <v>0</v>
      </c>
      <c r="B574">
        <v>-0.53600000000000003</v>
      </c>
      <c r="C574">
        <v>-1.3540000000000001</v>
      </c>
      <c r="D574">
        <v>-2.5579999999999998</v>
      </c>
      <c r="E574">
        <v>-2.9319999999999999</v>
      </c>
      <c r="F574">
        <v>-3.16</v>
      </c>
      <c r="G574">
        <v>1.8</v>
      </c>
      <c r="H574">
        <v>0</v>
      </c>
      <c r="I574">
        <v>3.8</v>
      </c>
      <c r="J574">
        <v>-0.56399999999999995</v>
      </c>
      <c r="K574">
        <v>-1.5640000000000001</v>
      </c>
      <c r="L574">
        <v>-2.5579999999999998</v>
      </c>
      <c r="M574">
        <v>-3.1150000000000002</v>
      </c>
      <c r="N574">
        <v>-3.16</v>
      </c>
      <c r="O574">
        <v>0.95499999999999996</v>
      </c>
      <c r="P574">
        <v>0.95499999999999996</v>
      </c>
      <c r="Q574">
        <v>0.94399999999999995</v>
      </c>
      <c r="R574">
        <v>0.47899999999999998</v>
      </c>
      <c r="S574">
        <v>0.184</v>
      </c>
    </row>
    <row r="575" spans="1:19" x14ac:dyDescent="0.3">
      <c r="A575">
        <v>60</v>
      </c>
      <c r="B575">
        <v>-0.53600000000000003</v>
      </c>
      <c r="C575">
        <v>-1.3540000000000001</v>
      </c>
      <c r="D575">
        <v>-2.5579999999999998</v>
      </c>
      <c r="E575">
        <v>-2.9319999999999999</v>
      </c>
      <c r="F575">
        <v>-3.16</v>
      </c>
      <c r="G575">
        <v>1.8</v>
      </c>
      <c r="H575">
        <v>0</v>
      </c>
      <c r="I575">
        <v>3.8</v>
      </c>
      <c r="J575">
        <v>-0.64100000000000001</v>
      </c>
      <c r="K575">
        <v>-1.643</v>
      </c>
      <c r="L575">
        <v>-2.577</v>
      </c>
      <c r="M575">
        <v>-3.1320000000000001</v>
      </c>
      <c r="N575">
        <v>-3.2789999999999999</v>
      </c>
      <c r="O575">
        <v>1.109</v>
      </c>
      <c r="P575">
        <v>0.93</v>
      </c>
      <c r="Q575">
        <v>0.73699999999999999</v>
      </c>
      <c r="R575">
        <v>0.375</v>
      </c>
      <c r="S575">
        <v>0.45100000000000001</v>
      </c>
    </row>
    <row r="576" spans="1:19" x14ac:dyDescent="0.3">
      <c r="A576">
        <v>120</v>
      </c>
      <c r="B576">
        <v>-0.53600000000000003</v>
      </c>
      <c r="C576">
        <v>-1.3540000000000001</v>
      </c>
      <c r="D576">
        <v>-2.5579999999999998</v>
      </c>
      <c r="E576">
        <v>-2.9319999999999999</v>
      </c>
      <c r="F576">
        <v>-3.16</v>
      </c>
      <c r="G576">
        <v>1.8</v>
      </c>
      <c r="H576">
        <v>0</v>
      </c>
      <c r="I576">
        <v>3.8</v>
      </c>
      <c r="J576">
        <v>-0.58699999999999997</v>
      </c>
      <c r="K576">
        <v>-1.6479999999999999</v>
      </c>
      <c r="L576">
        <v>-2.6539999999999999</v>
      </c>
      <c r="M576">
        <v>-3.1850000000000001</v>
      </c>
      <c r="N576">
        <v>-3.2879999999999998</v>
      </c>
      <c r="O576">
        <v>0.998</v>
      </c>
      <c r="P576">
        <v>1.0109999999999999</v>
      </c>
      <c r="Q576">
        <v>0.99199999999999999</v>
      </c>
      <c r="R576">
        <v>0.5</v>
      </c>
      <c r="S576">
        <v>0.45500000000000002</v>
      </c>
    </row>
    <row r="577" spans="1:19" x14ac:dyDescent="0.3">
      <c r="A577">
        <v>180</v>
      </c>
      <c r="B577">
        <v>-0.53600000000000003</v>
      </c>
      <c r="C577">
        <v>-1.3540000000000001</v>
      </c>
      <c r="D577">
        <v>-2.5579999999999998</v>
      </c>
      <c r="E577">
        <v>-2.9319999999999999</v>
      </c>
      <c r="F577">
        <v>-3.16</v>
      </c>
      <c r="G577">
        <v>1.8</v>
      </c>
      <c r="H577">
        <v>0</v>
      </c>
      <c r="I577">
        <v>3.8</v>
      </c>
      <c r="J577">
        <v>-0.58899999999999997</v>
      </c>
      <c r="K577">
        <v>-1.617</v>
      </c>
      <c r="L577">
        <v>-2.6019999999999999</v>
      </c>
      <c r="M577">
        <v>-3.1240000000000001</v>
      </c>
      <c r="N577">
        <v>-3.3119999999999998</v>
      </c>
      <c r="O577">
        <v>1.002</v>
      </c>
      <c r="P577">
        <v>0.88</v>
      </c>
      <c r="Q577">
        <v>0.83699999999999997</v>
      </c>
      <c r="R577">
        <v>0.28699999999999998</v>
      </c>
      <c r="S577">
        <v>0.46400000000000002</v>
      </c>
    </row>
    <row r="578" spans="1:19" x14ac:dyDescent="0.3">
      <c r="A578">
        <v>240</v>
      </c>
      <c r="B578">
        <v>-0.53600000000000003</v>
      </c>
      <c r="C578">
        <v>-1.3540000000000001</v>
      </c>
      <c r="D578">
        <v>-2.5579999999999998</v>
      </c>
      <c r="E578">
        <v>-2.9319999999999999</v>
      </c>
      <c r="F578">
        <v>-3.16</v>
      </c>
      <c r="G578">
        <v>1.8</v>
      </c>
      <c r="H578">
        <v>0</v>
      </c>
      <c r="I578">
        <v>3.8</v>
      </c>
      <c r="J578">
        <v>-0.59199999999999997</v>
      </c>
      <c r="K578">
        <v>-1.6439999999999999</v>
      </c>
      <c r="L578">
        <v>-2.6419999999999999</v>
      </c>
      <c r="M578">
        <v>-3.13</v>
      </c>
      <c r="N578">
        <v>-3.331</v>
      </c>
      <c r="O578">
        <v>1.0069999999999999</v>
      </c>
      <c r="P578">
        <v>0.95799999999999996</v>
      </c>
      <c r="Q578">
        <v>0.99</v>
      </c>
      <c r="R578">
        <v>0.31900000000000001</v>
      </c>
      <c r="S578">
        <v>0.47099999999999997</v>
      </c>
    </row>
    <row r="579" spans="1:19" x14ac:dyDescent="0.3">
      <c r="A579">
        <v>300</v>
      </c>
      <c r="B579">
        <v>-0.53600000000000003</v>
      </c>
      <c r="C579">
        <v>-1.3540000000000001</v>
      </c>
      <c r="D579">
        <v>-2.5579999999999998</v>
      </c>
      <c r="E579">
        <v>-2.9319999999999999</v>
      </c>
      <c r="F579">
        <v>-3.16</v>
      </c>
      <c r="G579">
        <v>1.8</v>
      </c>
      <c r="H579">
        <v>0</v>
      </c>
      <c r="I579">
        <v>3.8</v>
      </c>
      <c r="J579">
        <v>-0.58499999999999996</v>
      </c>
      <c r="K579">
        <v>-1.631</v>
      </c>
      <c r="L579">
        <v>-2.625</v>
      </c>
      <c r="M579">
        <v>-3.1659999999999999</v>
      </c>
      <c r="N579">
        <v>-3.36</v>
      </c>
      <c r="O579">
        <v>0.99399999999999999</v>
      </c>
      <c r="P579">
        <v>0.92800000000000005</v>
      </c>
      <c r="Q579">
        <v>0.89500000000000002</v>
      </c>
      <c r="R579">
        <v>0.45800000000000002</v>
      </c>
      <c r="S579">
        <v>0.48299999999999998</v>
      </c>
    </row>
    <row r="580" spans="1:19" x14ac:dyDescent="0.3">
      <c r="A580">
        <v>360</v>
      </c>
      <c r="B580">
        <v>-0.53600000000000003</v>
      </c>
      <c r="C580">
        <v>-1.3540000000000001</v>
      </c>
      <c r="D580">
        <v>-2.5579999999999998</v>
      </c>
      <c r="E580">
        <v>-2.9319999999999999</v>
      </c>
      <c r="F580">
        <v>-3.16</v>
      </c>
      <c r="G580">
        <v>1.8</v>
      </c>
      <c r="H580">
        <v>0</v>
      </c>
      <c r="I580">
        <v>3.8</v>
      </c>
      <c r="J580">
        <v>-0.58099999999999996</v>
      </c>
      <c r="K580">
        <v>-1.6259999999999999</v>
      </c>
      <c r="L580">
        <v>-2.617</v>
      </c>
      <c r="M580">
        <v>-3.1960000000000002</v>
      </c>
      <c r="N580">
        <v>-3.3849999999999998</v>
      </c>
      <c r="O580">
        <v>0.98699999999999999</v>
      </c>
      <c r="P580">
        <v>0.92800000000000005</v>
      </c>
      <c r="Q580">
        <v>0.89800000000000002</v>
      </c>
      <c r="R580">
        <v>0.56599999999999995</v>
      </c>
      <c r="S580">
        <v>0.49399999999999999</v>
      </c>
    </row>
    <row r="581" spans="1:19" x14ac:dyDescent="0.3">
      <c r="A581">
        <v>420</v>
      </c>
      <c r="B581">
        <v>-0.53600000000000003</v>
      </c>
      <c r="C581">
        <v>-1.3540000000000001</v>
      </c>
      <c r="D581">
        <v>-2.5579999999999998</v>
      </c>
      <c r="E581">
        <v>-2.9319999999999999</v>
      </c>
      <c r="F581">
        <v>-3.16</v>
      </c>
      <c r="G581">
        <v>1.8</v>
      </c>
      <c r="H581">
        <v>0</v>
      </c>
      <c r="I581">
        <v>3.8</v>
      </c>
      <c r="J581">
        <v>-0.58499999999999996</v>
      </c>
      <c r="K581">
        <v>-1.6279999999999999</v>
      </c>
      <c r="L581">
        <v>-2.6280000000000001</v>
      </c>
      <c r="M581">
        <v>-3.2170000000000001</v>
      </c>
      <c r="N581">
        <v>-3.4089999999999998</v>
      </c>
      <c r="O581">
        <v>0.99399999999999999</v>
      </c>
      <c r="P581">
        <v>0.96299999999999997</v>
      </c>
      <c r="Q581">
        <v>0.93899999999999995</v>
      </c>
      <c r="R581">
        <v>0.61699999999999999</v>
      </c>
      <c r="S581">
        <v>0.504</v>
      </c>
    </row>
    <row r="582" spans="1:19" x14ac:dyDescent="0.3">
      <c r="A582">
        <v>480</v>
      </c>
      <c r="B582">
        <v>-0.53600000000000003</v>
      </c>
      <c r="C582">
        <v>-1.3540000000000001</v>
      </c>
      <c r="D582">
        <v>-2.5579999999999998</v>
      </c>
      <c r="E582">
        <v>-2.9319999999999999</v>
      </c>
      <c r="F582">
        <v>-3.16</v>
      </c>
      <c r="G582">
        <v>1.8</v>
      </c>
      <c r="H582">
        <v>0</v>
      </c>
      <c r="I582">
        <v>3.8</v>
      </c>
      <c r="J582">
        <v>-0.58099999999999996</v>
      </c>
      <c r="K582">
        <v>-1.623</v>
      </c>
      <c r="L582">
        <v>-2.633</v>
      </c>
      <c r="M582">
        <v>-3.2360000000000002</v>
      </c>
      <c r="N582">
        <v>-3.4340000000000002</v>
      </c>
      <c r="O582">
        <v>0.98699999999999999</v>
      </c>
      <c r="P582">
        <v>0.95899999999999996</v>
      </c>
      <c r="Q582">
        <v>0.95299999999999996</v>
      </c>
      <c r="R582">
        <v>0.64300000000000002</v>
      </c>
      <c r="S582">
        <v>0.51500000000000001</v>
      </c>
    </row>
    <row r="583" spans="1:19" x14ac:dyDescent="0.3">
      <c r="A583">
        <v>540</v>
      </c>
      <c r="B583">
        <v>-0.53600000000000003</v>
      </c>
      <c r="C583">
        <v>-1.3540000000000001</v>
      </c>
      <c r="D583">
        <v>-2.5579999999999998</v>
      </c>
      <c r="E583">
        <v>-2.9319999999999999</v>
      </c>
      <c r="F583">
        <v>-3.16</v>
      </c>
      <c r="G583">
        <v>1.8</v>
      </c>
      <c r="H583">
        <v>0</v>
      </c>
      <c r="I583">
        <v>3.8</v>
      </c>
      <c r="J583">
        <v>-0.57999999999999996</v>
      </c>
      <c r="K583">
        <v>-1.617</v>
      </c>
      <c r="L583">
        <v>-2.6320000000000001</v>
      </c>
      <c r="M583">
        <v>-3.2530000000000001</v>
      </c>
      <c r="N583">
        <v>-3.4580000000000002</v>
      </c>
      <c r="O583">
        <v>0.98499999999999999</v>
      </c>
      <c r="P583">
        <v>0.95899999999999996</v>
      </c>
      <c r="Q583">
        <v>0.93600000000000005</v>
      </c>
      <c r="R583">
        <v>0.65600000000000003</v>
      </c>
      <c r="S583">
        <v>0.52600000000000002</v>
      </c>
    </row>
    <row r="584" spans="1:19" x14ac:dyDescent="0.3">
      <c r="A584">
        <v>600</v>
      </c>
      <c r="B584">
        <v>-0.53600000000000003</v>
      </c>
      <c r="C584">
        <v>-1.3540000000000001</v>
      </c>
      <c r="D584">
        <v>-2.5579999999999998</v>
      </c>
      <c r="E584">
        <v>-2.9319999999999999</v>
      </c>
      <c r="F584">
        <v>-3.16</v>
      </c>
      <c r="G584">
        <v>1.8</v>
      </c>
      <c r="H584">
        <v>0</v>
      </c>
      <c r="I584">
        <v>3.8</v>
      </c>
      <c r="J584">
        <v>-0.58099999999999996</v>
      </c>
      <c r="K584">
        <v>-1.613</v>
      </c>
      <c r="L584">
        <v>-2.629</v>
      </c>
      <c r="M584">
        <v>-3.27</v>
      </c>
      <c r="N584">
        <v>-3.4820000000000002</v>
      </c>
      <c r="O584">
        <v>0.98599999999999999</v>
      </c>
      <c r="P584">
        <v>0.96699999999999997</v>
      </c>
      <c r="Q584">
        <v>0.92300000000000004</v>
      </c>
      <c r="R584">
        <v>0.66900000000000004</v>
      </c>
      <c r="S584">
        <v>0.53800000000000003</v>
      </c>
    </row>
    <row r="586" spans="1:19" x14ac:dyDescent="0.3">
      <c r="A586" t="s">
        <v>0</v>
      </c>
      <c r="B586" t="s">
        <v>46</v>
      </c>
    </row>
    <row r="587" spans="1:19" x14ac:dyDescent="0.3">
      <c r="A587">
        <v>0</v>
      </c>
      <c r="B587">
        <v>-0.53500000000000003</v>
      </c>
      <c r="C587">
        <v>-1.343</v>
      </c>
      <c r="D587">
        <v>-2.56</v>
      </c>
      <c r="E587">
        <v>-2.956</v>
      </c>
      <c r="F587">
        <v>-3.24</v>
      </c>
      <c r="G587">
        <v>1.8</v>
      </c>
      <c r="H587">
        <v>0.01</v>
      </c>
      <c r="I587">
        <v>3.8</v>
      </c>
      <c r="J587">
        <v>-0.56399999999999995</v>
      </c>
      <c r="K587">
        <v>-1.5640000000000001</v>
      </c>
      <c r="L587">
        <v>-2.56</v>
      </c>
      <c r="M587">
        <v>-3.1840000000000002</v>
      </c>
      <c r="N587">
        <v>-3.24</v>
      </c>
      <c r="O587">
        <v>0.95499999999999996</v>
      </c>
      <c r="P587">
        <v>0.95499999999999996</v>
      </c>
      <c r="Q587">
        <v>0.94799999999999995</v>
      </c>
      <c r="R587">
        <v>0.52400000000000002</v>
      </c>
      <c r="S587">
        <v>0.19700000000000001</v>
      </c>
    </row>
    <row r="588" spans="1:19" x14ac:dyDescent="0.3">
      <c r="A588">
        <v>60</v>
      </c>
      <c r="B588">
        <v>-0.53500000000000003</v>
      </c>
      <c r="C588">
        <v>-1.343</v>
      </c>
      <c r="D588">
        <v>-2.56</v>
      </c>
      <c r="E588">
        <v>-2.956</v>
      </c>
      <c r="F588">
        <v>-3.24</v>
      </c>
      <c r="G588">
        <v>1.8</v>
      </c>
      <c r="H588">
        <v>0.01</v>
      </c>
      <c r="I588">
        <v>3.8</v>
      </c>
      <c r="J588">
        <v>-0.63200000000000001</v>
      </c>
      <c r="K588">
        <v>-1.655</v>
      </c>
      <c r="L588">
        <v>-2.5830000000000002</v>
      </c>
      <c r="M588">
        <v>-3.1819999999999999</v>
      </c>
      <c r="N588">
        <v>-3.3570000000000002</v>
      </c>
      <c r="O588">
        <v>1.0960000000000001</v>
      </c>
      <c r="P588">
        <v>0.98699999999999999</v>
      </c>
      <c r="Q588">
        <v>0.745</v>
      </c>
      <c r="R588">
        <v>0.35799999999999998</v>
      </c>
      <c r="S588">
        <v>0.48199999999999998</v>
      </c>
    </row>
    <row r="589" spans="1:19" x14ac:dyDescent="0.3">
      <c r="A589">
        <v>120</v>
      </c>
      <c r="B589">
        <v>-0.53500000000000003</v>
      </c>
      <c r="C589">
        <v>-1.343</v>
      </c>
      <c r="D589">
        <v>-2.56</v>
      </c>
      <c r="E589">
        <v>-2.956</v>
      </c>
      <c r="F589">
        <v>-3.24</v>
      </c>
      <c r="G589">
        <v>1.8</v>
      </c>
      <c r="H589">
        <v>0.01</v>
      </c>
      <c r="I589">
        <v>3.8</v>
      </c>
      <c r="J589">
        <v>-0.58399999999999996</v>
      </c>
      <c r="K589">
        <v>-1.6479999999999999</v>
      </c>
      <c r="L589">
        <v>-2.661</v>
      </c>
      <c r="M589">
        <v>-3.2429999999999999</v>
      </c>
      <c r="N589">
        <v>-3.3719999999999999</v>
      </c>
      <c r="O589">
        <v>1.004</v>
      </c>
      <c r="P589">
        <v>0.999</v>
      </c>
      <c r="Q589">
        <v>1.006</v>
      </c>
      <c r="R589">
        <v>0.53400000000000003</v>
      </c>
      <c r="S589">
        <v>0.48799999999999999</v>
      </c>
    </row>
    <row r="590" spans="1:19" x14ac:dyDescent="0.3">
      <c r="A590">
        <v>180</v>
      </c>
      <c r="B590">
        <v>-0.53500000000000003</v>
      </c>
      <c r="C590">
        <v>-1.343</v>
      </c>
      <c r="D590">
        <v>-2.56</v>
      </c>
      <c r="E590">
        <v>-2.956</v>
      </c>
      <c r="F590">
        <v>-3.24</v>
      </c>
      <c r="G590">
        <v>1.8</v>
      </c>
      <c r="H590">
        <v>0.01</v>
      </c>
      <c r="I590">
        <v>3.8</v>
      </c>
      <c r="J590">
        <v>-0.58599999999999997</v>
      </c>
      <c r="K590">
        <v>-1.6220000000000001</v>
      </c>
      <c r="L590">
        <v>-2.6040000000000001</v>
      </c>
      <c r="M590">
        <v>-3.1840000000000002</v>
      </c>
      <c r="N590">
        <v>-3.3860000000000001</v>
      </c>
      <c r="O590">
        <v>1.012</v>
      </c>
      <c r="P590">
        <v>0.88400000000000001</v>
      </c>
      <c r="Q590">
        <v>0.82199999999999995</v>
      </c>
      <c r="R590">
        <v>0.316</v>
      </c>
      <c r="S590">
        <v>0.49399999999999999</v>
      </c>
    </row>
    <row r="591" spans="1:19" x14ac:dyDescent="0.3">
      <c r="A591">
        <v>240</v>
      </c>
      <c r="B591">
        <v>-0.53500000000000003</v>
      </c>
      <c r="C591">
        <v>-1.343</v>
      </c>
      <c r="D591">
        <v>-2.56</v>
      </c>
      <c r="E591">
        <v>-2.956</v>
      </c>
      <c r="F591">
        <v>-3.24</v>
      </c>
      <c r="G591">
        <v>1.8</v>
      </c>
      <c r="H591">
        <v>0.01</v>
      </c>
      <c r="I591">
        <v>3.8</v>
      </c>
      <c r="J591">
        <v>-0.58499999999999996</v>
      </c>
      <c r="K591">
        <v>-1.647</v>
      </c>
      <c r="L591">
        <v>-2.645</v>
      </c>
      <c r="M591">
        <v>-3.1880000000000002</v>
      </c>
      <c r="N591">
        <v>-3.403</v>
      </c>
      <c r="O591">
        <v>1.016</v>
      </c>
      <c r="P591">
        <v>0.95399999999999996</v>
      </c>
      <c r="Q591">
        <v>0.98499999999999999</v>
      </c>
      <c r="R591">
        <v>0.34</v>
      </c>
      <c r="S591">
        <v>0.501</v>
      </c>
    </row>
    <row r="592" spans="1:19" x14ac:dyDescent="0.3">
      <c r="A592">
        <v>300</v>
      </c>
      <c r="B592">
        <v>-0.53500000000000003</v>
      </c>
      <c r="C592">
        <v>-1.343</v>
      </c>
      <c r="D592">
        <v>-2.56</v>
      </c>
      <c r="E592">
        <v>-2.956</v>
      </c>
      <c r="F592">
        <v>-3.24</v>
      </c>
      <c r="G592">
        <v>1.8</v>
      </c>
      <c r="H592">
        <v>0.01</v>
      </c>
      <c r="I592">
        <v>3.8</v>
      </c>
      <c r="J592">
        <v>-0.57799999999999996</v>
      </c>
      <c r="K592">
        <v>-1.637</v>
      </c>
      <c r="L592">
        <v>-2.637</v>
      </c>
      <c r="M592">
        <v>-3.2250000000000001</v>
      </c>
      <c r="N592">
        <v>-3.4390000000000001</v>
      </c>
      <c r="O592">
        <v>1.008</v>
      </c>
      <c r="P592">
        <v>0.93300000000000005</v>
      </c>
      <c r="Q592">
        <v>0.92200000000000004</v>
      </c>
      <c r="R592">
        <v>0.496</v>
      </c>
      <c r="S592">
        <v>0.51800000000000002</v>
      </c>
    </row>
    <row r="593" spans="1:19" x14ac:dyDescent="0.3">
      <c r="A593">
        <v>360</v>
      </c>
      <c r="B593">
        <v>-0.53500000000000003</v>
      </c>
      <c r="C593">
        <v>-1.343</v>
      </c>
      <c r="D593">
        <v>-2.56</v>
      </c>
      <c r="E593">
        <v>-2.956</v>
      </c>
      <c r="F593">
        <v>-3.24</v>
      </c>
      <c r="G593">
        <v>1.8</v>
      </c>
      <c r="H593">
        <v>0.01</v>
      </c>
      <c r="I593">
        <v>3.8</v>
      </c>
      <c r="J593">
        <v>-0.57199999999999995</v>
      </c>
      <c r="K593">
        <v>-1.629</v>
      </c>
      <c r="L593">
        <v>-2.6230000000000002</v>
      </c>
      <c r="M593">
        <v>-3.258</v>
      </c>
      <c r="N593">
        <v>-3.4689999999999999</v>
      </c>
      <c r="O593">
        <v>1.0029999999999999</v>
      </c>
      <c r="P593">
        <v>0.92</v>
      </c>
      <c r="Q593">
        <v>0.89500000000000002</v>
      </c>
      <c r="R593">
        <v>0.61199999999999999</v>
      </c>
      <c r="S593">
        <v>0.53100000000000003</v>
      </c>
    </row>
    <row r="594" spans="1:19" x14ac:dyDescent="0.3">
      <c r="A594">
        <v>420</v>
      </c>
      <c r="B594">
        <v>-0.53500000000000003</v>
      </c>
      <c r="C594">
        <v>-1.343</v>
      </c>
      <c r="D594">
        <v>-2.56</v>
      </c>
      <c r="E594">
        <v>-2.956</v>
      </c>
      <c r="F594">
        <v>-3.24</v>
      </c>
      <c r="G594">
        <v>1.8</v>
      </c>
      <c r="H594">
        <v>0.01</v>
      </c>
      <c r="I594">
        <v>3.8</v>
      </c>
      <c r="J594">
        <v>-0.57499999999999996</v>
      </c>
      <c r="K594">
        <v>-1.63</v>
      </c>
      <c r="L594">
        <v>-2.63</v>
      </c>
      <c r="M594">
        <v>-3.2810000000000001</v>
      </c>
      <c r="N594">
        <v>-3.4980000000000002</v>
      </c>
      <c r="O594">
        <v>1.012</v>
      </c>
      <c r="P594">
        <v>0.96</v>
      </c>
      <c r="Q594">
        <v>0.92500000000000004</v>
      </c>
      <c r="R594">
        <v>0.66</v>
      </c>
      <c r="S594">
        <v>0.54600000000000004</v>
      </c>
    </row>
    <row r="595" spans="1:19" x14ac:dyDescent="0.3">
      <c r="A595">
        <v>480</v>
      </c>
      <c r="B595">
        <v>-0.53500000000000003</v>
      </c>
      <c r="C595">
        <v>-1.343</v>
      </c>
      <c r="D595">
        <v>-2.56</v>
      </c>
      <c r="E595">
        <v>-2.956</v>
      </c>
      <c r="F595">
        <v>-3.24</v>
      </c>
      <c r="G595">
        <v>1.8</v>
      </c>
      <c r="H595">
        <v>0.01</v>
      </c>
      <c r="I595">
        <v>3.8</v>
      </c>
      <c r="J595">
        <v>-0.56899999999999995</v>
      </c>
      <c r="K595">
        <v>-1.625</v>
      </c>
      <c r="L595">
        <v>-2.637</v>
      </c>
      <c r="M595">
        <v>-3.2959999999999998</v>
      </c>
      <c r="N595">
        <v>-3.524</v>
      </c>
      <c r="O595">
        <v>1.0069999999999999</v>
      </c>
      <c r="P595">
        <v>0.96</v>
      </c>
      <c r="Q595">
        <v>0.94699999999999995</v>
      </c>
      <c r="R595">
        <v>0.67200000000000004</v>
      </c>
      <c r="S595">
        <v>0.55900000000000005</v>
      </c>
    </row>
    <row r="596" spans="1:19" x14ac:dyDescent="0.3">
      <c r="A596">
        <v>540</v>
      </c>
      <c r="B596">
        <v>-0.53500000000000003</v>
      </c>
      <c r="C596">
        <v>-1.343</v>
      </c>
      <c r="D596">
        <v>-2.56</v>
      </c>
      <c r="E596">
        <v>-2.956</v>
      </c>
      <c r="F596">
        <v>-3.24</v>
      </c>
      <c r="G596">
        <v>1.8</v>
      </c>
      <c r="H596">
        <v>0.01</v>
      </c>
      <c r="I596">
        <v>3.8</v>
      </c>
      <c r="J596">
        <v>-0.56599999999999995</v>
      </c>
      <c r="K596">
        <v>-1.619</v>
      </c>
      <c r="L596">
        <v>-2.637</v>
      </c>
      <c r="M596">
        <v>-3.3109999999999999</v>
      </c>
      <c r="N596">
        <v>-3.5510000000000002</v>
      </c>
      <c r="O596">
        <v>1.0069999999999999</v>
      </c>
      <c r="P596">
        <v>0.96299999999999997</v>
      </c>
      <c r="Q596">
        <v>0.93899999999999995</v>
      </c>
      <c r="R596">
        <v>0.68100000000000005</v>
      </c>
      <c r="S596">
        <v>0.57299999999999995</v>
      </c>
    </row>
    <row r="597" spans="1:19" x14ac:dyDescent="0.3">
      <c r="A597">
        <v>600</v>
      </c>
      <c r="B597">
        <v>-0.53500000000000003</v>
      </c>
      <c r="C597">
        <v>-1.343</v>
      </c>
      <c r="D597">
        <v>-2.56</v>
      </c>
      <c r="E597">
        <v>-2.956</v>
      </c>
      <c r="F597">
        <v>-3.24</v>
      </c>
      <c r="G597">
        <v>1.8</v>
      </c>
      <c r="H597">
        <v>0.01</v>
      </c>
      <c r="I597">
        <v>3.8</v>
      </c>
      <c r="J597">
        <v>-0.56399999999999995</v>
      </c>
      <c r="K597">
        <v>-1.6140000000000001</v>
      </c>
      <c r="L597">
        <v>-2.6349999999999998</v>
      </c>
      <c r="M597">
        <v>-3.3250000000000002</v>
      </c>
      <c r="N597">
        <v>-3.58</v>
      </c>
      <c r="O597">
        <v>1.0089999999999999</v>
      </c>
      <c r="P597">
        <v>0.96899999999999997</v>
      </c>
      <c r="Q597">
        <v>0.92500000000000004</v>
      </c>
      <c r="R597">
        <v>0.68799999999999994</v>
      </c>
      <c r="S597">
        <v>0.58899999999999997</v>
      </c>
    </row>
    <row r="599" spans="1:19" x14ac:dyDescent="0.3">
      <c r="A599" t="s">
        <v>0</v>
      </c>
      <c r="B599" t="s">
        <v>47</v>
      </c>
    </row>
    <row r="600" spans="1:19" x14ac:dyDescent="0.3">
      <c r="A600">
        <v>0</v>
      </c>
      <c r="B600">
        <v>-0.53600000000000003</v>
      </c>
      <c r="C600">
        <v>-1.3440000000000001</v>
      </c>
      <c r="D600">
        <v>-2.556</v>
      </c>
      <c r="E600">
        <v>-2.9489999999999998</v>
      </c>
      <c r="F600">
        <v>-3.23</v>
      </c>
      <c r="G600">
        <v>1.8</v>
      </c>
      <c r="H600">
        <v>0.01</v>
      </c>
      <c r="I600">
        <v>3.8</v>
      </c>
      <c r="J600">
        <v>-0.56399999999999995</v>
      </c>
      <c r="K600">
        <v>-1.5640000000000001</v>
      </c>
      <c r="L600">
        <v>-2.56</v>
      </c>
      <c r="M600">
        <v>-3.1760000000000002</v>
      </c>
      <c r="N600">
        <v>-3.23</v>
      </c>
      <c r="O600">
        <v>0.95499999999999996</v>
      </c>
      <c r="P600">
        <v>0.95499999999999996</v>
      </c>
      <c r="Q600">
        <v>0.94799999999999995</v>
      </c>
      <c r="R600">
        <v>0.51800000000000002</v>
      </c>
      <c r="S600">
        <v>0.19500000000000001</v>
      </c>
    </row>
    <row r="601" spans="1:19" x14ac:dyDescent="0.3">
      <c r="A601">
        <v>60</v>
      </c>
      <c r="B601">
        <v>-0.53600000000000003</v>
      </c>
      <c r="C601">
        <v>-1.3440000000000001</v>
      </c>
      <c r="D601">
        <v>-2.556</v>
      </c>
      <c r="E601">
        <v>-2.9489999999999998</v>
      </c>
      <c r="F601">
        <v>-3.23</v>
      </c>
      <c r="G601">
        <v>1.8</v>
      </c>
      <c r="H601">
        <v>0.01</v>
      </c>
      <c r="I601">
        <v>3.8</v>
      </c>
      <c r="J601">
        <v>-0.63100000000000001</v>
      </c>
      <c r="K601">
        <v>-1.6579999999999999</v>
      </c>
      <c r="L601">
        <v>-2.5790000000000002</v>
      </c>
      <c r="M601">
        <v>-3.1779999999999999</v>
      </c>
      <c r="N601">
        <v>-3.343</v>
      </c>
      <c r="O601">
        <v>1.0920000000000001</v>
      </c>
      <c r="P601">
        <v>0.996</v>
      </c>
      <c r="Q601">
        <v>0.751</v>
      </c>
      <c r="R601">
        <v>0.379</v>
      </c>
      <c r="S601">
        <v>0.47599999999999998</v>
      </c>
    </row>
    <row r="602" spans="1:19" x14ac:dyDescent="0.3">
      <c r="A602">
        <v>120</v>
      </c>
      <c r="B602">
        <v>-0.53600000000000003</v>
      </c>
      <c r="C602">
        <v>-1.3440000000000001</v>
      </c>
      <c r="D602">
        <v>-2.556</v>
      </c>
      <c r="E602">
        <v>-2.9489999999999998</v>
      </c>
      <c r="F602">
        <v>-3.23</v>
      </c>
      <c r="G602">
        <v>1.8</v>
      </c>
      <c r="H602">
        <v>0.01</v>
      </c>
      <c r="I602">
        <v>3.8</v>
      </c>
      <c r="J602">
        <v>-0.58199999999999996</v>
      </c>
      <c r="K602">
        <v>-1.647</v>
      </c>
      <c r="L602">
        <v>-2.6560000000000001</v>
      </c>
      <c r="M602">
        <v>-3.24</v>
      </c>
      <c r="N602">
        <v>-3.363</v>
      </c>
      <c r="O602">
        <v>0.998</v>
      </c>
      <c r="P602">
        <v>1</v>
      </c>
      <c r="Q602">
        <v>1.016</v>
      </c>
      <c r="R602">
        <v>0.54500000000000004</v>
      </c>
      <c r="S602">
        <v>0.48399999999999999</v>
      </c>
    </row>
    <row r="603" spans="1:19" x14ac:dyDescent="0.3">
      <c r="A603">
        <v>180</v>
      </c>
      <c r="B603">
        <v>-0.53600000000000003</v>
      </c>
      <c r="C603">
        <v>-1.3440000000000001</v>
      </c>
      <c r="D603">
        <v>-2.556</v>
      </c>
      <c r="E603">
        <v>-2.9489999999999998</v>
      </c>
      <c r="F603">
        <v>-3.23</v>
      </c>
      <c r="G603">
        <v>1.8</v>
      </c>
      <c r="H603">
        <v>0.01</v>
      </c>
      <c r="I603">
        <v>3.8</v>
      </c>
      <c r="J603">
        <v>-0.58599999999999997</v>
      </c>
      <c r="K603">
        <v>-1.621</v>
      </c>
      <c r="L603">
        <v>-2.5990000000000002</v>
      </c>
      <c r="M603">
        <v>-3.1760000000000002</v>
      </c>
      <c r="N603">
        <v>-3.3820000000000001</v>
      </c>
      <c r="O603">
        <v>1.0129999999999999</v>
      </c>
      <c r="P603">
        <v>0.88400000000000001</v>
      </c>
      <c r="Q603">
        <v>0.83199999999999996</v>
      </c>
      <c r="R603">
        <v>0.31</v>
      </c>
      <c r="S603">
        <v>0.49199999999999999</v>
      </c>
    </row>
    <row r="604" spans="1:19" x14ac:dyDescent="0.3">
      <c r="A604">
        <v>240</v>
      </c>
      <c r="B604">
        <v>-0.53600000000000003</v>
      </c>
      <c r="C604">
        <v>-1.3440000000000001</v>
      </c>
      <c r="D604">
        <v>-2.556</v>
      </c>
      <c r="E604">
        <v>-2.9489999999999998</v>
      </c>
      <c r="F604">
        <v>-3.23</v>
      </c>
      <c r="G604">
        <v>1.8</v>
      </c>
      <c r="H604">
        <v>0.01</v>
      </c>
      <c r="I604">
        <v>3.8</v>
      </c>
      <c r="J604">
        <v>-0.58499999999999996</v>
      </c>
      <c r="K604">
        <v>-1.647</v>
      </c>
      <c r="L604">
        <v>-2.6419999999999999</v>
      </c>
      <c r="M604">
        <v>-3.1819999999999999</v>
      </c>
      <c r="N604">
        <v>-3.3969999999999998</v>
      </c>
      <c r="O604">
        <v>1.016</v>
      </c>
      <c r="P604">
        <v>0.95799999999999996</v>
      </c>
      <c r="Q604">
        <v>0.99299999999999999</v>
      </c>
      <c r="R604">
        <v>0.34</v>
      </c>
      <c r="S604">
        <v>0.499</v>
      </c>
    </row>
    <row r="605" spans="1:19" x14ac:dyDescent="0.3">
      <c r="A605">
        <v>300</v>
      </c>
      <c r="B605">
        <v>-0.53600000000000003</v>
      </c>
      <c r="C605">
        <v>-1.3440000000000001</v>
      </c>
      <c r="D605">
        <v>-2.556</v>
      </c>
      <c r="E605">
        <v>-2.9489999999999998</v>
      </c>
      <c r="F605">
        <v>-3.23</v>
      </c>
      <c r="G605">
        <v>1.8</v>
      </c>
      <c r="H605">
        <v>0.01</v>
      </c>
      <c r="I605">
        <v>3.8</v>
      </c>
      <c r="J605">
        <v>-0.57799999999999996</v>
      </c>
      <c r="K605">
        <v>-1.635</v>
      </c>
      <c r="L605">
        <v>-2.6320000000000001</v>
      </c>
      <c r="M605">
        <v>-3.218</v>
      </c>
      <c r="N605">
        <v>-3.431</v>
      </c>
      <c r="O605">
        <v>1.0069999999999999</v>
      </c>
      <c r="P605">
        <v>0.93200000000000005</v>
      </c>
      <c r="Q605">
        <v>0.91800000000000004</v>
      </c>
      <c r="R605">
        <v>0.49099999999999999</v>
      </c>
      <c r="S605">
        <v>0.51400000000000001</v>
      </c>
    </row>
    <row r="606" spans="1:19" x14ac:dyDescent="0.3">
      <c r="A606">
        <v>360</v>
      </c>
      <c r="B606">
        <v>-0.53600000000000003</v>
      </c>
      <c r="C606">
        <v>-1.3440000000000001</v>
      </c>
      <c r="D606">
        <v>-2.556</v>
      </c>
      <c r="E606">
        <v>-2.9489999999999998</v>
      </c>
      <c r="F606">
        <v>-3.23</v>
      </c>
      <c r="G606">
        <v>1.8</v>
      </c>
      <c r="H606">
        <v>0.01</v>
      </c>
      <c r="I606">
        <v>3.8</v>
      </c>
      <c r="J606">
        <v>-0.57199999999999995</v>
      </c>
      <c r="K606">
        <v>-1.627</v>
      </c>
      <c r="L606">
        <v>-2.6190000000000002</v>
      </c>
      <c r="M606">
        <v>-3.2469999999999999</v>
      </c>
      <c r="N606">
        <v>-3.4590000000000001</v>
      </c>
      <c r="O606">
        <v>1.002</v>
      </c>
      <c r="P606">
        <v>0.92200000000000004</v>
      </c>
      <c r="Q606">
        <v>0.89500000000000002</v>
      </c>
      <c r="R606">
        <v>0.60299999999999998</v>
      </c>
      <c r="S606">
        <v>0.52700000000000002</v>
      </c>
    </row>
    <row r="607" spans="1:19" x14ac:dyDescent="0.3">
      <c r="A607">
        <v>420</v>
      </c>
      <c r="B607">
        <v>-0.53600000000000003</v>
      </c>
      <c r="C607">
        <v>-1.3440000000000001</v>
      </c>
      <c r="D607">
        <v>-2.556</v>
      </c>
      <c r="E607">
        <v>-2.9489999999999998</v>
      </c>
      <c r="F607">
        <v>-3.23</v>
      </c>
      <c r="G607">
        <v>1.8</v>
      </c>
      <c r="H607">
        <v>0.01</v>
      </c>
      <c r="I607">
        <v>3.8</v>
      </c>
      <c r="J607">
        <v>-0.57499999999999996</v>
      </c>
      <c r="K607">
        <v>-1.629</v>
      </c>
      <c r="L607">
        <v>-2.6280000000000001</v>
      </c>
      <c r="M607">
        <v>-3.2709999999999999</v>
      </c>
      <c r="N607">
        <v>-3.4870000000000001</v>
      </c>
      <c r="O607">
        <v>1.012</v>
      </c>
      <c r="P607">
        <v>0.96299999999999997</v>
      </c>
      <c r="Q607">
        <v>0.92800000000000005</v>
      </c>
      <c r="R607">
        <v>0.65500000000000003</v>
      </c>
      <c r="S607">
        <v>0.54</v>
      </c>
    </row>
    <row r="608" spans="1:19" x14ac:dyDescent="0.3">
      <c r="A608">
        <v>480</v>
      </c>
      <c r="B608">
        <v>-0.53600000000000003</v>
      </c>
      <c r="C608">
        <v>-1.3440000000000001</v>
      </c>
      <c r="D608">
        <v>-2.556</v>
      </c>
      <c r="E608">
        <v>-2.9489999999999998</v>
      </c>
      <c r="F608">
        <v>-3.23</v>
      </c>
      <c r="G608">
        <v>1.8</v>
      </c>
      <c r="H608">
        <v>0.01</v>
      </c>
      <c r="I608">
        <v>3.8</v>
      </c>
      <c r="J608">
        <v>-0.56799999999999995</v>
      </c>
      <c r="K608">
        <v>-1.6240000000000001</v>
      </c>
      <c r="L608">
        <v>-2.6339999999999999</v>
      </c>
      <c r="M608">
        <v>-3.2890000000000001</v>
      </c>
      <c r="N608">
        <v>-3.5139999999999998</v>
      </c>
      <c r="O608">
        <v>1.006</v>
      </c>
      <c r="P608">
        <v>0.96</v>
      </c>
      <c r="Q608">
        <v>0.94799999999999995</v>
      </c>
      <c r="R608">
        <v>0.67500000000000004</v>
      </c>
      <c r="S608">
        <v>0.55400000000000005</v>
      </c>
    </row>
    <row r="609" spans="1:19" x14ac:dyDescent="0.3">
      <c r="A609">
        <v>540</v>
      </c>
      <c r="B609">
        <v>-0.53600000000000003</v>
      </c>
      <c r="C609">
        <v>-1.3440000000000001</v>
      </c>
      <c r="D609">
        <v>-2.556</v>
      </c>
      <c r="E609">
        <v>-2.9489999999999998</v>
      </c>
      <c r="F609">
        <v>-3.23</v>
      </c>
      <c r="G609">
        <v>1.8</v>
      </c>
      <c r="H609">
        <v>0.01</v>
      </c>
      <c r="I609">
        <v>3.8</v>
      </c>
      <c r="J609">
        <v>-0.56599999999999995</v>
      </c>
      <c r="K609">
        <v>-1.6180000000000001</v>
      </c>
      <c r="L609">
        <v>-2.6349999999999998</v>
      </c>
      <c r="M609">
        <v>-3.3039999999999998</v>
      </c>
      <c r="N609">
        <v>-3.54</v>
      </c>
      <c r="O609">
        <v>1.0069999999999999</v>
      </c>
      <c r="P609">
        <v>0.96399999999999997</v>
      </c>
      <c r="Q609">
        <v>0.94</v>
      </c>
      <c r="R609">
        <v>0.68500000000000005</v>
      </c>
      <c r="S609">
        <v>0.56699999999999995</v>
      </c>
    </row>
    <row r="610" spans="1:19" x14ac:dyDescent="0.3">
      <c r="A610">
        <v>600</v>
      </c>
      <c r="B610">
        <v>-0.53600000000000003</v>
      </c>
      <c r="C610">
        <v>-1.3440000000000001</v>
      </c>
      <c r="D610">
        <v>-2.556</v>
      </c>
      <c r="E610">
        <v>-2.9489999999999998</v>
      </c>
      <c r="F610">
        <v>-3.23</v>
      </c>
      <c r="G610">
        <v>1.8</v>
      </c>
      <c r="H610">
        <v>0.01</v>
      </c>
      <c r="I610">
        <v>3.8</v>
      </c>
      <c r="J610">
        <v>-0.56399999999999995</v>
      </c>
      <c r="K610">
        <v>-1.613</v>
      </c>
      <c r="L610">
        <v>-2.633</v>
      </c>
      <c r="M610">
        <v>-3.3180000000000001</v>
      </c>
      <c r="N610">
        <v>-3.5680000000000001</v>
      </c>
      <c r="O610">
        <v>1.008</v>
      </c>
      <c r="P610">
        <v>0.97099999999999997</v>
      </c>
      <c r="Q610">
        <v>0.92700000000000005</v>
      </c>
      <c r="R610">
        <v>0.69199999999999995</v>
      </c>
      <c r="S610">
        <v>0.58299999999999996</v>
      </c>
    </row>
    <row r="612" spans="1:19" x14ac:dyDescent="0.3">
      <c r="A612" t="s">
        <v>0</v>
      </c>
      <c r="B612" t="s">
        <v>48</v>
      </c>
    </row>
    <row r="613" spans="1:19" x14ac:dyDescent="0.3">
      <c r="A613">
        <v>0</v>
      </c>
      <c r="B613">
        <v>-0.53600000000000003</v>
      </c>
      <c r="C613">
        <v>-1.3440000000000001</v>
      </c>
      <c r="D613">
        <v>-2.5569999999999999</v>
      </c>
      <c r="E613">
        <v>-2.9670000000000001</v>
      </c>
      <c r="F613">
        <v>-3.22</v>
      </c>
      <c r="G613">
        <v>1.8</v>
      </c>
      <c r="H613">
        <v>0.01</v>
      </c>
      <c r="I613">
        <v>3.8</v>
      </c>
      <c r="J613">
        <v>-0.56399999999999995</v>
      </c>
      <c r="K613">
        <v>-1.5640000000000001</v>
      </c>
      <c r="L613">
        <v>-2.56</v>
      </c>
      <c r="M613">
        <v>-3.1669999999999998</v>
      </c>
      <c r="N613">
        <v>-3.22</v>
      </c>
      <c r="O613">
        <v>0.95499999999999996</v>
      </c>
      <c r="P613">
        <v>0.95499999999999996</v>
      </c>
      <c r="Q613">
        <v>0.94799999999999995</v>
      </c>
      <c r="R613">
        <v>0.51200000000000001</v>
      </c>
      <c r="S613">
        <v>0.193</v>
      </c>
    </row>
    <row r="614" spans="1:19" x14ac:dyDescent="0.3">
      <c r="A614">
        <v>60</v>
      </c>
      <c r="B614">
        <v>-0.53600000000000003</v>
      </c>
      <c r="C614">
        <v>-1.3440000000000001</v>
      </c>
      <c r="D614">
        <v>-2.5569999999999999</v>
      </c>
      <c r="E614">
        <v>-2.9670000000000001</v>
      </c>
      <c r="F614">
        <v>-3.22</v>
      </c>
      <c r="G614">
        <v>1.8</v>
      </c>
      <c r="H614">
        <v>0.01</v>
      </c>
      <c r="I614">
        <v>3.8</v>
      </c>
      <c r="J614">
        <v>-0.63200000000000001</v>
      </c>
      <c r="K614">
        <v>-1.655</v>
      </c>
      <c r="L614">
        <v>-2.5760000000000001</v>
      </c>
      <c r="M614">
        <v>-3.1789999999999998</v>
      </c>
      <c r="N614">
        <v>-3.335</v>
      </c>
      <c r="O614">
        <v>1.0960000000000001</v>
      </c>
      <c r="P614">
        <v>0.98299999999999998</v>
      </c>
      <c r="Q614">
        <v>0.74199999999999999</v>
      </c>
      <c r="R614">
        <v>0.378</v>
      </c>
      <c r="S614">
        <v>0.47299999999999998</v>
      </c>
    </row>
    <row r="615" spans="1:19" x14ac:dyDescent="0.3">
      <c r="A615">
        <v>120</v>
      </c>
      <c r="B615">
        <v>-0.53600000000000003</v>
      </c>
      <c r="C615">
        <v>-1.3440000000000001</v>
      </c>
      <c r="D615">
        <v>-2.5569999999999999</v>
      </c>
      <c r="E615">
        <v>-2.9670000000000001</v>
      </c>
      <c r="F615">
        <v>-3.22</v>
      </c>
      <c r="G615">
        <v>1.8</v>
      </c>
      <c r="H615">
        <v>0.01</v>
      </c>
      <c r="I615">
        <v>3.8</v>
      </c>
      <c r="J615">
        <v>-0.58199999999999996</v>
      </c>
      <c r="K615">
        <v>-1.6479999999999999</v>
      </c>
      <c r="L615">
        <v>-2.657</v>
      </c>
      <c r="M615">
        <v>-3.2349999999999999</v>
      </c>
      <c r="N615">
        <v>-3.347</v>
      </c>
      <c r="O615">
        <v>1</v>
      </c>
      <c r="P615">
        <v>1.0029999999999999</v>
      </c>
      <c r="Q615">
        <v>1.02</v>
      </c>
      <c r="R615">
        <v>0.53200000000000003</v>
      </c>
      <c r="S615">
        <v>0.47799999999999998</v>
      </c>
    </row>
    <row r="616" spans="1:19" x14ac:dyDescent="0.3">
      <c r="A616">
        <v>180</v>
      </c>
      <c r="B616">
        <v>-0.53600000000000003</v>
      </c>
      <c r="C616">
        <v>-1.3440000000000001</v>
      </c>
      <c r="D616">
        <v>-2.5569999999999999</v>
      </c>
      <c r="E616">
        <v>-2.9670000000000001</v>
      </c>
      <c r="F616">
        <v>-3.22</v>
      </c>
      <c r="G616">
        <v>1.8</v>
      </c>
      <c r="H616">
        <v>0.01</v>
      </c>
      <c r="I616">
        <v>3.8</v>
      </c>
      <c r="J616">
        <v>-0.58599999999999997</v>
      </c>
      <c r="K616">
        <v>-1.621</v>
      </c>
      <c r="L616">
        <v>-2.6</v>
      </c>
      <c r="M616">
        <v>-3.1709999999999998</v>
      </c>
      <c r="N616">
        <v>-3.3730000000000002</v>
      </c>
      <c r="O616">
        <v>1.0129999999999999</v>
      </c>
      <c r="P616">
        <v>0.88600000000000001</v>
      </c>
      <c r="Q616">
        <v>0.83299999999999996</v>
      </c>
      <c r="R616">
        <v>0.29499999999999998</v>
      </c>
      <c r="S616">
        <v>0.48799999999999999</v>
      </c>
    </row>
    <row r="617" spans="1:19" x14ac:dyDescent="0.3">
      <c r="A617">
        <v>240</v>
      </c>
      <c r="B617">
        <v>-0.53600000000000003</v>
      </c>
      <c r="C617">
        <v>-1.3440000000000001</v>
      </c>
      <c r="D617">
        <v>-2.5569999999999999</v>
      </c>
      <c r="E617">
        <v>-2.9670000000000001</v>
      </c>
      <c r="F617">
        <v>-3.22</v>
      </c>
      <c r="G617">
        <v>1.8</v>
      </c>
      <c r="H617">
        <v>0.01</v>
      </c>
      <c r="I617">
        <v>3.8</v>
      </c>
      <c r="J617">
        <v>-0.58499999999999996</v>
      </c>
      <c r="K617">
        <v>-1.6459999999999999</v>
      </c>
      <c r="L617">
        <v>-2.6419999999999999</v>
      </c>
      <c r="M617">
        <v>-3.1749999999999998</v>
      </c>
      <c r="N617">
        <v>-3.3929999999999998</v>
      </c>
      <c r="O617">
        <v>1.0149999999999999</v>
      </c>
      <c r="P617">
        <v>0.95399999999999996</v>
      </c>
      <c r="Q617">
        <v>0.99199999999999999</v>
      </c>
      <c r="R617">
        <v>0.32800000000000001</v>
      </c>
      <c r="S617">
        <v>0.497</v>
      </c>
    </row>
    <row r="618" spans="1:19" x14ac:dyDescent="0.3">
      <c r="A618">
        <v>300</v>
      </c>
      <c r="B618">
        <v>-0.53600000000000003</v>
      </c>
      <c r="C618">
        <v>-1.3440000000000001</v>
      </c>
      <c r="D618">
        <v>-2.5569999999999999</v>
      </c>
      <c r="E618">
        <v>-2.9670000000000001</v>
      </c>
      <c r="F618">
        <v>-3.22</v>
      </c>
      <c r="G618">
        <v>1.8</v>
      </c>
      <c r="H618">
        <v>0.01</v>
      </c>
      <c r="I618">
        <v>3.8</v>
      </c>
      <c r="J618">
        <v>-0.57799999999999996</v>
      </c>
      <c r="K618">
        <v>-1.635</v>
      </c>
      <c r="L618">
        <v>-2.6309999999999998</v>
      </c>
      <c r="M618">
        <v>-3.214</v>
      </c>
      <c r="N618">
        <v>-3.4260000000000002</v>
      </c>
      <c r="O618">
        <v>1.008</v>
      </c>
      <c r="P618">
        <v>0.93400000000000005</v>
      </c>
      <c r="Q618">
        <v>0.91400000000000003</v>
      </c>
      <c r="R618">
        <v>0.48799999999999999</v>
      </c>
      <c r="S618">
        <v>0.51200000000000001</v>
      </c>
    </row>
    <row r="619" spans="1:19" x14ac:dyDescent="0.3">
      <c r="A619">
        <v>360</v>
      </c>
      <c r="B619">
        <v>-0.53600000000000003</v>
      </c>
      <c r="C619">
        <v>-1.3440000000000001</v>
      </c>
      <c r="D619">
        <v>-2.5569999999999999</v>
      </c>
      <c r="E619">
        <v>-2.9670000000000001</v>
      </c>
      <c r="F619">
        <v>-3.22</v>
      </c>
      <c r="G619">
        <v>1.8</v>
      </c>
      <c r="H619">
        <v>0.01</v>
      </c>
      <c r="I619">
        <v>3.8</v>
      </c>
      <c r="J619">
        <v>-0.57199999999999995</v>
      </c>
      <c r="K619">
        <v>-1.627</v>
      </c>
      <c r="L619">
        <v>-2.6179999999999999</v>
      </c>
      <c r="M619">
        <v>-3.242</v>
      </c>
      <c r="N619">
        <v>-3.4529999999999998</v>
      </c>
      <c r="O619">
        <v>1.002</v>
      </c>
      <c r="P619">
        <v>0.92100000000000004</v>
      </c>
      <c r="Q619">
        <v>0.89100000000000001</v>
      </c>
      <c r="R619">
        <v>0.59599999999999997</v>
      </c>
      <c r="S619">
        <v>0.52400000000000002</v>
      </c>
    </row>
    <row r="620" spans="1:19" x14ac:dyDescent="0.3">
      <c r="A620">
        <v>420</v>
      </c>
      <c r="B620">
        <v>-0.53600000000000003</v>
      </c>
      <c r="C620">
        <v>-1.3440000000000001</v>
      </c>
      <c r="D620">
        <v>-2.5569999999999999</v>
      </c>
      <c r="E620">
        <v>-2.9670000000000001</v>
      </c>
      <c r="F620">
        <v>-3.22</v>
      </c>
      <c r="G620">
        <v>1.8</v>
      </c>
      <c r="H620">
        <v>0.01</v>
      </c>
      <c r="I620">
        <v>3.8</v>
      </c>
      <c r="J620">
        <v>-0.57499999999999996</v>
      </c>
      <c r="K620">
        <v>-1.629</v>
      </c>
      <c r="L620">
        <v>-2.6280000000000001</v>
      </c>
      <c r="M620">
        <v>-3.2639999999999998</v>
      </c>
      <c r="N620">
        <v>-3.48</v>
      </c>
      <c r="O620">
        <v>1.012</v>
      </c>
      <c r="P620">
        <v>0.96399999999999997</v>
      </c>
      <c r="Q620">
        <v>0.93200000000000005</v>
      </c>
      <c r="R620">
        <v>0.64300000000000002</v>
      </c>
      <c r="S620">
        <v>0.53700000000000003</v>
      </c>
    </row>
    <row r="621" spans="1:19" x14ac:dyDescent="0.3">
      <c r="A621">
        <v>480</v>
      </c>
      <c r="B621">
        <v>-0.53600000000000003</v>
      </c>
      <c r="C621">
        <v>-1.3440000000000001</v>
      </c>
      <c r="D621">
        <v>-2.5569999999999999</v>
      </c>
      <c r="E621">
        <v>-2.9670000000000001</v>
      </c>
      <c r="F621">
        <v>-3.22</v>
      </c>
      <c r="G621">
        <v>1.8</v>
      </c>
      <c r="H621">
        <v>0.01</v>
      </c>
      <c r="I621">
        <v>3.8</v>
      </c>
      <c r="J621">
        <v>-0.56799999999999995</v>
      </c>
      <c r="K621">
        <v>-1.6240000000000001</v>
      </c>
      <c r="L621">
        <v>-2.6349999999999998</v>
      </c>
      <c r="M621">
        <v>-3.282</v>
      </c>
      <c r="N621">
        <v>-3.5070000000000001</v>
      </c>
      <c r="O621">
        <v>1.006</v>
      </c>
      <c r="P621">
        <v>0.96</v>
      </c>
      <c r="Q621">
        <v>0.95</v>
      </c>
      <c r="R621">
        <v>0.66700000000000004</v>
      </c>
      <c r="S621">
        <v>0.55000000000000004</v>
      </c>
    </row>
    <row r="622" spans="1:19" x14ac:dyDescent="0.3">
      <c r="A622">
        <v>540</v>
      </c>
      <c r="B622">
        <v>-0.53600000000000003</v>
      </c>
      <c r="C622">
        <v>-1.3440000000000001</v>
      </c>
      <c r="D622">
        <v>-2.5569999999999999</v>
      </c>
      <c r="E622">
        <v>-2.9670000000000001</v>
      </c>
      <c r="F622">
        <v>-3.22</v>
      </c>
      <c r="G622">
        <v>1.8</v>
      </c>
      <c r="H622">
        <v>0.01</v>
      </c>
      <c r="I622">
        <v>3.8</v>
      </c>
      <c r="J622">
        <v>-0.56599999999999995</v>
      </c>
      <c r="K622">
        <v>-1.617</v>
      </c>
      <c r="L622">
        <v>-2.6339999999999999</v>
      </c>
      <c r="M622">
        <v>-3.298</v>
      </c>
      <c r="N622">
        <v>-3.532</v>
      </c>
      <c r="O622">
        <v>1.006</v>
      </c>
      <c r="P622">
        <v>0.96299999999999997</v>
      </c>
      <c r="Q622">
        <v>0.93899999999999995</v>
      </c>
      <c r="R622">
        <v>0.68200000000000005</v>
      </c>
      <c r="S622">
        <v>0.56299999999999994</v>
      </c>
    </row>
    <row r="623" spans="1:19" x14ac:dyDescent="0.3">
      <c r="A623">
        <v>600</v>
      </c>
      <c r="B623">
        <v>-0.53600000000000003</v>
      </c>
      <c r="C623">
        <v>-1.3440000000000001</v>
      </c>
      <c r="D623">
        <v>-2.5569999999999999</v>
      </c>
      <c r="E623">
        <v>-2.9670000000000001</v>
      </c>
      <c r="F623">
        <v>-3.22</v>
      </c>
      <c r="G623">
        <v>1.8</v>
      </c>
      <c r="H623">
        <v>0.01</v>
      </c>
      <c r="I623">
        <v>3.8</v>
      </c>
      <c r="J623">
        <v>-0.56399999999999995</v>
      </c>
      <c r="K623">
        <v>-1.613</v>
      </c>
      <c r="L623">
        <v>-2.6320000000000001</v>
      </c>
      <c r="M623">
        <v>-3.3140000000000001</v>
      </c>
      <c r="N623">
        <v>-3.5590000000000002</v>
      </c>
      <c r="O623">
        <v>1.0089999999999999</v>
      </c>
      <c r="P623">
        <v>0.97099999999999997</v>
      </c>
      <c r="Q623">
        <v>0.92600000000000005</v>
      </c>
      <c r="R623">
        <v>0.69299999999999995</v>
      </c>
      <c r="S623">
        <v>0.57799999999999996</v>
      </c>
    </row>
    <row r="625" spans="1:19" x14ac:dyDescent="0.3">
      <c r="A625" t="s">
        <v>0</v>
      </c>
      <c r="B625" t="s">
        <v>49</v>
      </c>
    </row>
    <row r="626" spans="1:19" x14ac:dyDescent="0.3">
      <c r="A626">
        <v>0</v>
      </c>
      <c r="B626">
        <v>-0.53300000000000003</v>
      </c>
      <c r="C626">
        <v>-1.347</v>
      </c>
      <c r="D626">
        <v>-2.5590000000000002</v>
      </c>
      <c r="E626">
        <v>-2.9609999999999999</v>
      </c>
      <c r="F626">
        <v>-3.21</v>
      </c>
      <c r="G626">
        <v>1.8</v>
      </c>
      <c r="H626">
        <v>0.01</v>
      </c>
      <c r="I626">
        <v>3.8</v>
      </c>
      <c r="J626">
        <v>-0.56399999999999995</v>
      </c>
      <c r="K626">
        <v>-1.5640000000000001</v>
      </c>
      <c r="L626">
        <v>-2.5590000000000002</v>
      </c>
      <c r="M626">
        <v>-3.1589999999999998</v>
      </c>
      <c r="N626">
        <v>-3.21</v>
      </c>
      <c r="O626">
        <v>0.95499999999999996</v>
      </c>
      <c r="P626">
        <v>0.95499999999999996</v>
      </c>
      <c r="Q626">
        <v>0.94699999999999995</v>
      </c>
      <c r="R626">
        <v>0.50700000000000001</v>
      </c>
      <c r="S626">
        <v>0.192</v>
      </c>
    </row>
    <row r="627" spans="1:19" x14ac:dyDescent="0.3">
      <c r="A627">
        <v>60</v>
      </c>
      <c r="B627">
        <v>-0.53300000000000003</v>
      </c>
      <c r="C627">
        <v>-1.347</v>
      </c>
      <c r="D627">
        <v>-2.5590000000000002</v>
      </c>
      <c r="E627">
        <v>-2.9609999999999999</v>
      </c>
      <c r="F627">
        <v>-3.21</v>
      </c>
      <c r="G627">
        <v>1.8</v>
      </c>
      <c r="H627">
        <v>0.01</v>
      </c>
      <c r="I627">
        <v>3.8</v>
      </c>
      <c r="J627">
        <v>-0.63300000000000001</v>
      </c>
      <c r="K627">
        <v>-1.6539999999999999</v>
      </c>
      <c r="L627">
        <v>-2.58</v>
      </c>
      <c r="M627">
        <v>-3.1739999999999999</v>
      </c>
      <c r="N627">
        <v>-3.323</v>
      </c>
      <c r="O627">
        <v>1.0980000000000001</v>
      </c>
      <c r="P627">
        <v>0.98099999999999998</v>
      </c>
      <c r="Q627">
        <v>0.745</v>
      </c>
      <c r="R627">
        <v>0.38300000000000001</v>
      </c>
      <c r="S627">
        <v>0.46800000000000003</v>
      </c>
    </row>
    <row r="628" spans="1:19" x14ac:dyDescent="0.3">
      <c r="A628">
        <v>120</v>
      </c>
      <c r="B628">
        <v>-0.53300000000000003</v>
      </c>
      <c r="C628">
        <v>-1.347</v>
      </c>
      <c r="D628">
        <v>-2.5590000000000002</v>
      </c>
      <c r="E628">
        <v>-2.9609999999999999</v>
      </c>
      <c r="F628">
        <v>-3.21</v>
      </c>
      <c r="G628">
        <v>1.8</v>
      </c>
      <c r="H628">
        <v>0.01</v>
      </c>
      <c r="I628">
        <v>3.8</v>
      </c>
      <c r="J628">
        <v>-0.58099999999999996</v>
      </c>
      <c r="K628">
        <v>-1.647</v>
      </c>
      <c r="L628">
        <v>-2.6589999999999998</v>
      </c>
      <c r="M628">
        <v>-3.2290000000000001</v>
      </c>
      <c r="N628">
        <v>-3.3370000000000002</v>
      </c>
      <c r="O628">
        <v>0.998</v>
      </c>
      <c r="P628">
        <v>1.002</v>
      </c>
      <c r="Q628">
        <v>1.0169999999999999</v>
      </c>
      <c r="R628">
        <v>0.53300000000000003</v>
      </c>
      <c r="S628">
        <v>0.47399999999999998</v>
      </c>
    </row>
    <row r="629" spans="1:19" x14ac:dyDescent="0.3">
      <c r="A629">
        <v>180</v>
      </c>
      <c r="B629">
        <v>-0.53300000000000003</v>
      </c>
      <c r="C629">
        <v>-1.347</v>
      </c>
      <c r="D629">
        <v>-2.5590000000000002</v>
      </c>
      <c r="E629">
        <v>-2.9609999999999999</v>
      </c>
      <c r="F629">
        <v>-3.21</v>
      </c>
      <c r="G629">
        <v>1.8</v>
      </c>
      <c r="H629">
        <v>0.01</v>
      </c>
      <c r="I629">
        <v>3.8</v>
      </c>
      <c r="J629">
        <v>-0.58699999999999997</v>
      </c>
      <c r="K629">
        <v>-1.62</v>
      </c>
      <c r="L629">
        <v>-2.6030000000000002</v>
      </c>
      <c r="M629">
        <v>-3.1629999999999998</v>
      </c>
      <c r="N629">
        <v>-3.3639999999999999</v>
      </c>
      <c r="O629">
        <v>1.014</v>
      </c>
      <c r="P629">
        <v>0.88400000000000001</v>
      </c>
      <c r="Q629">
        <v>0.83199999999999996</v>
      </c>
      <c r="R629">
        <v>0.28999999999999998</v>
      </c>
      <c r="S629">
        <v>0.48499999999999999</v>
      </c>
    </row>
    <row r="630" spans="1:19" x14ac:dyDescent="0.3">
      <c r="A630">
        <v>240</v>
      </c>
      <c r="B630">
        <v>-0.53300000000000003</v>
      </c>
      <c r="C630">
        <v>-1.347</v>
      </c>
      <c r="D630">
        <v>-2.5590000000000002</v>
      </c>
      <c r="E630">
        <v>-2.9609999999999999</v>
      </c>
      <c r="F630">
        <v>-3.21</v>
      </c>
      <c r="G630">
        <v>1.8</v>
      </c>
      <c r="H630">
        <v>0.01</v>
      </c>
      <c r="I630">
        <v>3.8</v>
      </c>
      <c r="J630">
        <v>-0.58499999999999996</v>
      </c>
      <c r="K630">
        <v>-1.6459999999999999</v>
      </c>
      <c r="L630">
        <v>-2.6440000000000001</v>
      </c>
      <c r="M630">
        <v>-3.1680000000000001</v>
      </c>
      <c r="N630">
        <v>-3.3839999999999999</v>
      </c>
      <c r="O630">
        <v>1.016</v>
      </c>
      <c r="P630">
        <v>0.95499999999999996</v>
      </c>
      <c r="Q630">
        <v>0.99099999999999999</v>
      </c>
      <c r="R630">
        <v>0.32300000000000001</v>
      </c>
      <c r="S630">
        <v>0.49299999999999999</v>
      </c>
    </row>
    <row r="631" spans="1:19" x14ac:dyDescent="0.3">
      <c r="A631">
        <v>300</v>
      </c>
      <c r="B631">
        <v>-0.53300000000000003</v>
      </c>
      <c r="C631">
        <v>-1.347</v>
      </c>
      <c r="D631">
        <v>-2.5590000000000002</v>
      </c>
      <c r="E631">
        <v>-2.9609999999999999</v>
      </c>
      <c r="F631">
        <v>-3.21</v>
      </c>
      <c r="G631">
        <v>1.8</v>
      </c>
      <c r="H631">
        <v>0.01</v>
      </c>
      <c r="I631">
        <v>3.8</v>
      </c>
      <c r="J631">
        <v>-0.57799999999999996</v>
      </c>
      <c r="K631">
        <v>-1.6339999999999999</v>
      </c>
      <c r="L631">
        <v>-2.6320000000000001</v>
      </c>
      <c r="M631">
        <v>-3.2069999999999999</v>
      </c>
      <c r="N631">
        <v>-3.4159999999999999</v>
      </c>
      <c r="O631">
        <v>1.008</v>
      </c>
      <c r="P631">
        <v>0.93200000000000005</v>
      </c>
      <c r="Q631">
        <v>0.90900000000000003</v>
      </c>
      <c r="R631">
        <v>0.47799999999999998</v>
      </c>
      <c r="S631">
        <v>0.50700000000000001</v>
      </c>
    </row>
    <row r="632" spans="1:19" x14ac:dyDescent="0.3">
      <c r="A632">
        <v>360</v>
      </c>
      <c r="B632">
        <v>-0.53300000000000003</v>
      </c>
      <c r="C632">
        <v>-1.347</v>
      </c>
      <c r="D632">
        <v>-2.5590000000000002</v>
      </c>
      <c r="E632">
        <v>-2.9609999999999999</v>
      </c>
      <c r="F632">
        <v>-3.21</v>
      </c>
      <c r="G632">
        <v>1.8</v>
      </c>
      <c r="H632">
        <v>0.01</v>
      </c>
      <c r="I632">
        <v>3.8</v>
      </c>
      <c r="J632">
        <v>-0.57199999999999995</v>
      </c>
      <c r="K632">
        <v>-1.627</v>
      </c>
      <c r="L632">
        <v>-2.6190000000000002</v>
      </c>
      <c r="M632">
        <v>-3.2349999999999999</v>
      </c>
      <c r="N632">
        <v>-3.4420000000000002</v>
      </c>
      <c r="O632">
        <v>1.002</v>
      </c>
      <c r="P632">
        <v>0.92300000000000004</v>
      </c>
      <c r="Q632">
        <v>0.89</v>
      </c>
      <c r="R632">
        <v>0.58699999999999997</v>
      </c>
      <c r="S632">
        <v>0.51900000000000002</v>
      </c>
    </row>
    <row r="633" spans="1:19" x14ac:dyDescent="0.3">
      <c r="A633">
        <v>420</v>
      </c>
      <c r="B633">
        <v>-0.53300000000000003</v>
      </c>
      <c r="C633">
        <v>-1.347</v>
      </c>
      <c r="D633">
        <v>-2.5590000000000002</v>
      </c>
      <c r="E633">
        <v>-2.9609999999999999</v>
      </c>
      <c r="F633">
        <v>-3.21</v>
      </c>
      <c r="G633">
        <v>1.8</v>
      </c>
      <c r="H633">
        <v>0.01</v>
      </c>
      <c r="I633">
        <v>3.8</v>
      </c>
      <c r="J633">
        <v>-0.57499999999999996</v>
      </c>
      <c r="K633">
        <v>-1.629</v>
      </c>
      <c r="L633">
        <v>-2.63</v>
      </c>
      <c r="M633">
        <v>-3.2570000000000001</v>
      </c>
      <c r="N633">
        <v>-3.4689999999999999</v>
      </c>
      <c r="O633">
        <v>1.012</v>
      </c>
      <c r="P633">
        <v>0.96399999999999997</v>
      </c>
      <c r="Q633">
        <v>0.93300000000000005</v>
      </c>
      <c r="R633">
        <v>0.63500000000000001</v>
      </c>
      <c r="S633">
        <v>0.53100000000000003</v>
      </c>
    </row>
    <row r="634" spans="1:19" x14ac:dyDescent="0.3">
      <c r="A634">
        <v>480</v>
      </c>
      <c r="B634">
        <v>-0.53300000000000003</v>
      </c>
      <c r="C634">
        <v>-1.347</v>
      </c>
      <c r="D634">
        <v>-2.5590000000000002</v>
      </c>
      <c r="E634">
        <v>-2.9609999999999999</v>
      </c>
      <c r="F634">
        <v>-3.21</v>
      </c>
      <c r="G634">
        <v>1.8</v>
      </c>
      <c r="H634">
        <v>0.01</v>
      </c>
      <c r="I634">
        <v>3.8</v>
      </c>
      <c r="J634">
        <v>-0.56899999999999995</v>
      </c>
      <c r="K634">
        <v>-1.6240000000000001</v>
      </c>
      <c r="L634">
        <v>-2.6360000000000001</v>
      </c>
      <c r="M634">
        <v>-3.2759999999999998</v>
      </c>
      <c r="N634">
        <v>-3.496</v>
      </c>
      <c r="O634">
        <v>1.0069999999999999</v>
      </c>
      <c r="P634">
        <v>0.96</v>
      </c>
      <c r="Q634">
        <v>0.95099999999999996</v>
      </c>
      <c r="R634">
        <v>0.66200000000000003</v>
      </c>
      <c r="S634">
        <v>0.54500000000000004</v>
      </c>
    </row>
    <row r="635" spans="1:19" x14ac:dyDescent="0.3">
      <c r="A635">
        <v>540</v>
      </c>
      <c r="B635">
        <v>-0.53300000000000003</v>
      </c>
      <c r="C635">
        <v>-1.347</v>
      </c>
      <c r="D635">
        <v>-2.5590000000000002</v>
      </c>
      <c r="E635">
        <v>-2.9609999999999999</v>
      </c>
      <c r="F635">
        <v>-3.21</v>
      </c>
      <c r="G635">
        <v>1.8</v>
      </c>
      <c r="H635">
        <v>0.01</v>
      </c>
      <c r="I635">
        <v>3.8</v>
      </c>
      <c r="J635">
        <v>-0.56599999999999995</v>
      </c>
      <c r="K635">
        <v>-1.617</v>
      </c>
      <c r="L635">
        <v>-2.6349999999999998</v>
      </c>
      <c r="M635">
        <v>-3.2919999999999998</v>
      </c>
      <c r="N635">
        <v>-3.5209999999999999</v>
      </c>
      <c r="O635">
        <v>1.006</v>
      </c>
      <c r="P635">
        <v>0.96299999999999997</v>
      </c>
      <c r="Q635">
        <v>0.93799999999999994</v>
      </c>
      <c r="R635">
        <v>0.67700000000000005</v>
      </c>
      <c r="S635">
        <v>0.55700000000000005</v>
      </c>
    </row>
    <row r="636" spans="1:19" x14ac:dyDescent="0.3">
      <c r="A636">
        <v>600</v>
      </c>
      <c r="B636">
        <v>-0.53300000000000003</v>
      </c>
      <c r="C636">
        <v>-1.347</v>
      </c>
      <c r="D636">
        <v>-2.5590000000000002</v>
      </c>
      <c r="E636">
        <v>-2.9609999999999999</v>
      </c>
      <c r="F636">
        <v>-3.21</v>
      </c>
      <c r="G636">
        <v>1.8</v>
      </c>
      <c r="H636">
        <v>0.01</v>
      </c>
      <c r="I636">
        <v>3.8</v>
      </c>
      <c r="J636">
        <v>-0.56399999999999995</v>
      </c>
      <c r="K636">
        <v>-1.613</v>
      </c>
      <c r="L636">
        <v>-2.633</v>
      </c>
      <c r="M636">
        <v>-3.3079999999999998</v>
      </c>
      <c r="N636">
        <v>-3.5470000000000002</v>
      </c>
      <c r="O636">
        <v>1.0089999999999999</v>
      </c>
      <c r="P636">
        <v>0.97099999999999997</v>
      </c>
      <c r="Q636">
        <v>0.92600000000000005</v>
      </c>
      <c r="R636">
        <v>0.68899999999999995</v>
      </c>
      <c r="S636">
        <v>0.57099999999999995</v>
      </c>
    </row>
    <row r="638" spans="1:19" x14ac:dyDescent="0.3">
      <c r="A638" t="s">
        <v>0</v>
      </c>
      <c r="B638" t="s">
        <v>50</v>
      </c>
    </row>
    <row r="639" spans="1:19" x14ac:dyDescent="0.3">
      <c r="A639">
        <v>0</v>
      </c>
      <c r="B639">
        <v>-0.53300000000000003</v>
      </c>
      <c r="C639">
        <v>-1.349</v>
      </c>
      <c r="D639">
        <v>-2.5590000000000002</v>
      </c>
      <c r="E639">
        <v>-2.9540000000000002</v>
      </c>
      <c r="F639">
        <v>-3.2</v>
      </c>
      <c r="G639">
        <v>1.8</v>
      </c>
      <c r="H639">
        <v>0.01</v>
      </c>
      <c r="I639">
        <v>3.8</v>
      </c>
      <c r="J639">
        <v>-0.56399999999999995</v>
      </c>
      <c r="K639">
        <v>-1.5640000000000001</v>
      </c>
      <c r="L639">
        <v>-2.5590000000000002</v>
      </c>
      <c r="M639">
        <v>-3.15</v>
      </c>
      <c r="N639">
        <v>-3.2</v>
      </c>
      <c r="O639">
        <v>0.95499999999999996</v>
      </c>
      <c r="P639">
        <v>0.95499999999999996</v>
      </c>
      <c r="Q639">
        <v>0.94699999999999995</v>
      </c>
      <c r="R639">
        <v>0.501</v>
      </c>
      <c r="S639">
        <v>0.19</v>
      </c>
    </row>
    <row r="640" spans="1:19" x14ac:dyDescent="0.3">
      <c r="A640">
        <v>60</v>
      </c>
      <c r="B640">
        <v>-0.53300000000000003</v>
      </c>
      <c r="C640">
        <v>-1.349</v>
      </c>
      <c r="D640">
        <v>-2.5590000000000002</v>
      </c>
      <c r="E640">
        <v>-2.9540000000000002</v>
      </c>
      <c r="F640">
        <v>-3.2</v>
      </c>
      <c r="G640">
        <v>1.8</v>
      </c>
      <c r="H640">
        <v>0.01</v>
      </c>
      <c r="I640">
        <v>3.8</v>
      </c>
      <c r="J640">
        <v>-0.63500000000000001</v>
      </c>
      <c r="K640">
        <v>-1.6519999999999999</v>
      </c>
      <c r="L640">
        <v>-2.58</v>
      </c>
      <c r="M640">
        <v>-3.1629999999999998</v>
      </c>
      <c r="N640">
        <v>-3.319</v>
      </c>
      <c r="O640">
        <v>1.101</v>
      </c>
      <c r="P640">
        <v>0.96899999999999997</v>
      </c>
      <c r="Q640">
        <v>0.73899999999999999</v>
      </c>
      <c r="R640">
        <v>0.373</v>
      </c>
      <c r="S640">
        <v>0.46600000000000003</v>
      </c>
    </row>
    <row r="641" spans="1:19" x14ac:dyDescent="0.3">
      <c r="A641">
        <v>120</v>
      </c>
      <c r="B641">
        <v>-0.53300000000000003</v>
      </c>
      <c r="C641">
        <v>-1.349</v>
      </c>
      <c r="D641">
        <v>-2.5590000000000002</v>
      </c>
      <c r="E641">
        <v>-2.9540000000000002</v>
      </c>
      <c r="F641">
        <v>-3.2</v>
      </c>
      <c r="G641">
        <v>1.8</v>
      </c>
      <c r="H641">
        <v>0.01</v>
      </c>
      <c r="I641">
        <v>3.8</v>
      </c>
      <c r="J641">
        <v>-0.58099999999999996</v>
      </c>
      <c r="K641">
        <v>-1.6459999999999999</v>
      </c>
      <c r="L641">
        <v>-2.66</v>
      </c>
      <c r="M641">
        <v>-3.2229999999999999</v>
      </c>
      <c r="N641">
        <v>-3.3330000000000002</v>
      </c>
      <c r="O641">
        <v>0.997</v>
      </c>
      <c r="P641">
        <v>1.0049999999999999</v>
      </c>
      <c r="Q641">
        <v>1.016</v>
      </c>
      <c r="R641">
        <v>0.53700000000000003</v>
      </c>
      <c r="S641">
        <v>0.47199999999999998</v>
      </c>
    </row>
    <row r="642" spans="1:19" x14ac:dyDescent="0.3">
      <c r="A642">
        <v>180</v>
      </c>
      <c r="B642">
        <v>-0.53300000000000003</v>
      </c>
      <c r="C642">
        <v>-1.349</v>
      </c>
      <c r="D642">
        <v>-2.5590000000000002</v>
      </c>
      <c r="E642">
        <v>-2.9540000000000002</v>
      </c>
      <c r="F642">
        <v>-3.2</v>
      </c>
      <c r="G642">
        <v>1.8</v>
      </c>
      <c r="H642">
        <v>0.01</v>
      </c>
      <c r="I642">
        <v>3.8</v>
      </c>
      <c r="J642">
        <v>-0.58699999999999997</v>
      </c>
      <c r="K642">
        <v>-1.619</v>
      </c>
      <c r="L642">
        <v>-2.601</v>
      </c>
      <c r="M642">
        <v>-3.1589999999999998</v>
      </c>
      <c r="N642">
        <v>-3.3559999999999999</v>
      </c>
      <c r="O642">
        <v>1.014</v>
      </c>
      <c r="P642">
        <v>0.88600000000000001</v>
      </c>
      <c r="Q642">
        <v>0.82599999999999996</v>
      </c>
      <c r="R642">
        <v>0.30399999999999999</v>
      </c>
      <c r="S642">
        <v>0.48099999999999998</v>
      </c>
    </row>
    <row r="643" spans="1:19" x14ac:dyDescent="0.3">
      <c r="A643">
        <v>240</v>
      </c>
      <c r="B643">
        <v>-0.53300000000000003</v>
      </c>
      <c r="C643">
        <v>-1.349</v>
      </c>
      <c r="D643">
        <v>-2.5590000000000002</v>
      </c>
      <c r="E643">
        <v>-2.9540000000000002</v>
      </c>
      <c r="F643">
        <v>-3.2</v>
      </c>
      <c r="G643">
        <v>1.8</v>
      </c>
      <c r="H643">
        <v>0.01</v>
      </c>
      <c r="I643">
        <v>3.8</v>
      </c>
      <c r="J643">
        <v>-0.58399999999999996</v>
      </c>
      <c r="K643">
        <v>-1.6439999999999999</v>
      </c>
      <c r="L643">
        <v>-2.6429999999999998</v>
      </c>
      <c r="M643">
        <v>-3.16</v>
      </c>
      <c r="N643">
        <v>-3.375</v>
      </c>
      <c r="O643">
        <v>1.0149999999999999</v>
      </c>
      <c r="P643">
        <v>0.95599999999999996</v>
      </c>
      <c r="Q643">
        <v>0.99</v>
      </c>
      <c r="R643">
        <v>0.31900000000000001</v>
      </c>
      <c r="S643">
        <v>0.48899999999999999</v>
      </c>
    </row>
    <row r="644" spans="1:19" x14ac:dyDescent="0.3">
      <c r="A644">
        <v>300</v>
      </c>
      <c r="B644">
        <v>-0.53300000000000003</v>
      </c>
      <c r="C644">
        <v>-1.349</v>
      </c>
      <c r="D644">
        <v>-2.5590000000000002</v>
      </c>
      <c r="E644">
        <v>-2.9540000000000002</v>
      </c>
      <c r="F644">
        <v>-3.2</v>
      </c>
      <c r="G644">
        <v>1.8</v>
      </c>
      <c r="H644">
        <v>0.01</v>
      </c>
      <c r="I644">
        <v>3.8</v>
      </c>
      <c r="J644">
        <v>-0.57799999999999996</v>
      </c>
      <c r="K644">
        <v>-1.633</v>
      </c>
      <c r="L644">
        <v>-2.6320000000000001</v>
      </c>
      <c r="M644">
        <v>-3.1989999999999998</v>
      </c>
      <c r="N644">
        <v>-3.4060000000000001</v>
      </c>
      <c r="O644">
        <v>1.008</v>
      </c>
      <c r="P644">
        <v>0.93600000000000005</v>
      </c>
      <c r="Q644">
        <v>0.91500000000000004</v>
      </c>
      <c r="R644">
        <v>0.47299999999999998</v>
      </c>
      <c r="S644">
        <v>0.503</v>
      </c>
    </row>
    <row r="645" spans="1:19" x14ac:dyDescent="0.3">
      <c r="A645">
        <v>360</v>
      </c>
      <c r="B645">
        <v>-0.53300000000000003</v>
      </c>
      <c r="C645">
        <v>-1.349</v>
      </c>
      <c r="D645">
        <v>-2.5590000000000002</v>
      </c>
      <c r="E645">
        <v>-2.9540000000000002</v>
      </c>
      <c r="F645">
        <v>-3.2</v>
      </c>
      <c r="G645">
        <v>1.8</v>
      </c>
      <c r="H645">
        <v>0.01</v>
      </c>
      <c r="I645">
        <v>3.8</v>
      </c>
      <c r="J645">
        <v>-0.57199999999999995</v>
      </c>
      <c r="K645">
        <v>-1.625</v>
      </c>
      <c r="L645">
        <v>-2.6179999999999999</v>
      </c>
      <c r="M645">
        <v>-3.2280000000000002</v>
      </c>
      <c r="N645">
        <v>-3.4329999999999998</v>
      </c>
      <c r="O645">
        <v>1.002</v>
      </c>
      <c r="P645">
        <v>0.92300000000000004</v>
      </c>
      <c r="Q645">
        <v>0.89</v>
      </c>
      <c r="R645">
        <v>0.58399999999999996</v>
      </c>
      <c r="S645">
        <v>0.51500000000000001</v>
      </c>
    </row>
    <row r="646" spans="1:19" x14ac:dyDescent="0.3">
      <c r="A646">
        <v>420</v>
      </c>
      <c r="B646">
        <v>-0.53300000000000003</v>
      </c>
      <c r="C646">
        <v>-1.349</v>
      </c>
      <c r="D646">
        <v>-2.5590000000000002</v>
      </c>
      <c r="E646">
        <v>-2.9540000000000002</v>
      </c>
      <c r="F646">
        <v>-3.2</v>
      </c>
      <c r="G646">
        <v>1.8</v>
      </c>
      <c r="H646">
        <v>0.01</v>
      </c>
      <c r="I646">
        <v>3.8</v>
      </c>
      <c r="J646">
        <v>-0.57399999999999995</v>
      </c>
      <c r="K646">
        <v>-1.6279999999999999</v>
      </c>
      <c r="L646">
        <v>-2.6280000000000001</v>
      </c>
      <c r="M646">
        <v>-3.2509999999999999</v>
      </c>
      <c r="N646">
        <v>-3.4580000000000002</v>
      </c>
      <c r="O646">
        <v>1.0109999999999999</v>
      </c>
      <c r="P646">
        <v>0.96499999999999997</v>
      </c>
      <c r="Q646">
        <v>0.93300000000000005</v>
      </c>
      <c r="R646">
        <v>0.63500000000000001</v>
      </c>
      <c r="S646">
        <v>0.52600000000000002</v>
      </c>
    </row>
    <row r="647" spans="1:19" x14ac:dyDescent="0.3">
      <c r="A647">
        <v>480</v>
      </c>
      <c r="B647">
        <v>-0.53300000000000003</v>
      </c>
      <c r="C647">
        <v>-1.349</v>
      </c>
      <c r="D647">
        <v>-2.5590000000000002</v>
      </c>
      <c r="E647">
        <v>-2.9540000000000002</v>
      </c>
      <c r="F647">
        <v>-3.2</v>
      </c>
      <c r="G647">
        <v>1.8</v>
      </c>
      <c r="H647">
        <v>0.01</v>
      </c>
      <c r="I647">
        <v>3.8</v>
      </c>
      <c r="J647">
        <v>-0.56899999999999995</v>
      </c>
      <c r="K647">
        <v>-1.623</v>
      </c>
      <c r="L647">
        <v>-2.6339999999999999</v>
      </c>
      <c r="M647">
        <v>-3.27</v>
      </c>
      <c r="N647">
        <v>-3.4849999999999999</v>
      </c>
      <c r="O647">
        <v>1.0069999999999999</v>
      </c>
      <c r="P647">
        <v>0.96199999999999997</v>
      </c>
      <c r="Q647">
        <v>0.95099999999999996</v>
      </c>
      <c r="R647">
        <v>0.66100000000000003</v>
      </c>
      <c r="S647">
        <v>0.53900000000000003</v>
      </c>
    </row>
    <row r="648" spans="1:19" x14ac:dyDescent="0.3">
      <c r="A648">
        <v>540</v>
      </c>
      <c r="B648">
        <v>-0.53300000000000003</v>
      </c>
      <c r="C648">
        <v>-1.349</v>
      </c>
      <c r="D648">
        <v>-2.5590000000000002</v>
      </c>
      <c r="E648">
        <v>-2.9540000000000002</v>
      </c>
      <c r="F648">
        <v>-3.2</v>
      </c>
      <c r="G648">
        <v>1.8</v>
      </c>
      <c r="H648">
        <v>0.01</v>
      </c>
      <c r="I648">
        <v>3.8</v>
      </c>
      <c r="J648">
        <v>-0.56599999999999995</v>
      </c>
      <c r="K648">
        <v>-1.6160000000000001</v>
      </c>
      <c r="L648">
        <v>-2.6339999999999999</v>
      </c>
      <c r="M648">
        <v>-3.286</v>
      </c>
      <c r="N648">
        <v>-3.51</v>
      </c>
      <c r="O648">
        <v>1.006</v>
      </c>
      <c r="P648">
        <v>0.96399999999999997</v>
      </c>
      <c r="Q648">
        <v>0.94</v>
      </c>
      <c r="R648">
        <v>0.67400000000000004</v>
      </c>
      <c r="S648">
        <v>0.55200000000000005</v>
      </c>
    </row>
    <row r="649" spans="1:19" x14ac:dyDescent="0.3">
      <c r="A649">
        <v>600</v>
      </c>
      <c r="B649">
        <v>-0.53300000000000003</v>
      </c>
      <c r="C649">
        <v>-1.349</v>
      </c>
      <c r="D649">
        <v>-2.5590000000000002</v>
      </c>
      <c r="E649">
        <v>-2.9540000000000002</v>
      </c>
      <c r="F649">
        <v>-3.2</v>
      </c>
      <c r="G649">
        <v>1.8</v>
      </c>
      <c r="H649">
        <v>0.01</v>
      </c>
      <c r="I649">
        <v>3.8</v>
      </c>
      <c r="J649">
        <v>-0.56399999999999995</v>
      </c>
      <c r="K649">
        <v>-1.6120000000000001</v>
      </c>
      <c r="L649">
        <v>-2.6320000000000001</v>
      </c>
      <c r="M649">
        <v>-3.302</v>
      </c>
      <c r="N649">
        <v>-3.536</v>
      </c>
      <c r="O649">
        <v>1.008</v>
      </c>
      <c r="P649">
        <v>0.97199999999999998</v>
      </c>
      <c r="Q649">
        <v>0.92800000000000005</v>
      </c>
      <c r="R649">
        <v>0.68600000000000005</v>
      </c>
      <c r="S649">
        <v>0.56499999999999995</v>
      </c>
    </row>
    <row r="651" spans="1:19" x14ac:dyDescent="0.3">
      <c r="A651" t="s">
        <v>0</v>
      </c>
      <c r="B651" t="s">
        <v>51</v>
      </c>
    </row>
    <row r="652" spans="1:19" x14ac:dyDescent="0.3">
      <c r="A652">
        <v>0</v>
      </c>
      <c r="B652">
        <v>-0.53500000000000003</v>
      </c>
      <c r="C652">
        <v>-1.349</v>
      </c>
      <c r="D652">
        <v>-2.5590000000000002</v>
      </c>
      <c r="E652">
        <v>-2.9510000000000001</v>
      </c>
      <c r="F652">
        <v>-3.19</v>
      </c>
      <c r="G652">
        <v>1.8</v>
      </c>
      <c r="H652">
        <v>0.01</v>
      </c>
      <c r="I652">
        <v>3.8</v>
      </c>
      <c r="J652">
        <v>-0.56399999999999995</v>
      </c>
      <c r="K652">
        <v>-1.5640000000000001</v>
      </c>
      <c r="L652">
        <v>-2.5590000000000002</v>
      </c>
      <c r="M652">
        <v>-3.1419999999999999</v>
      </c>
      <c r="N652">
        <v>-3.19</v>
      </c>
      <c r="O652">
        <v>0.95499999999999996</v>
      </c>
      <c r="P652">
        <v>0.95499999999999996</v>
      </c>
      <c r="Q652">
        <v>0.94599999999999995</v>
      </c>
      <c r="R652">
        <v>0.495</v>
      </c>
      <c r="S652">
        <v>0.189</v>
      </c>
    </row>
    <row r="653" spans="1:19" x14ac:dyDescent="0.3">
      <c r="A653">
        <v>60</v>
      </c>
      <c r="B653">
        <v>-0.53500000000000003</v>
      </c>
      <c r="C653">
        <v>-1.349</v>
      </c>
      <c r="D653">
        <v>-2.5590000000000002</v>
      </c>
      <c r="E653">
        <v>-2.9510000000000001</v>
      </c>
      <c r="F653">
        <v>-3.19</v>
      </c>
      <c r="G653">
        <v>1.8</v>
      </c>
      <c r="H653">
        <v>0.01</v>
      </c>
      <c r="I653">
        <v>3.8</v>
      </c>
      <c r="J653">
        <v>-0.63600000000000001</v>
      </c>
      <c r="K653">
        <v>-1.65</v>
      </c>
      <c r="L653">
        <v>-2.5790000000000002</v>
      </c>
      <c r="M653">
        <v>-3.1560000000000001</v>
      </c>
      <c r="N653">
        <v>-3.3119999999999998</v>
      </c>
      <c r="O653">
        <v>1.105</v>
      </c>
      <c r="P653">
        <v>0.95599999999999996</v>
      </c>
      <c r="Q653">
        <v>0.73099999999999998</v>
      </c>
      <c r="R653">
        <v>0.372</v>
      </c>
      <c r="S653">
        <v>0.46300000000000002</v>
      </c>
    </row>
    <row r="654" spans="1:19" x14ac:dyDescent="0.3">
      <c r="A654">
        <v>120</v>
      </c>
      <c r="B654">
        <v>-0.53500000000000003</v>
      </c>
      <c r="C654">
        <v>-1.349</v>
      </c>
      <c r="D654">
        <v>-2.5590000000000002</v>
      </c>
      <c r="E654">
        <v>-2.9510000000000001</v>
      </c>
      <c r="F654">
        <v>-3.19</v>
      </c>
      <c r="G654">
        <v>1.8</v>
      </c>
      <c r="H654">
        <v>0.01</v>
      </c>
      <c r="I654">
        <v>3.8</v>
      </c>
      <c r="J654">
        <v>-0.58199999999999996</v>
      </c>
      <c r="K654">
        <v>-1.647</v>
      </c>
      <c r="L654">
        <v>-2.66</v>
      </c>
      <c r="M654">
        <v>-3.2149999999999999</v>
      </c>
      <c r="N654">
        <v>-3.3239999999999998</v>
      </c>
      <c r="O654">
        <v>0.998</v>
      </c>
      <c r="P654">
        <v>1.006</v>
      </c>
      <c r="Q654">
        <v>1.0129999999999999</v>
      </c>
      <c r="R654">
        <v>0.53</v>
      </c>
      <c r="S654">
        <v>0.46800000000000003</v>
      </c>
    </row>
    <row r="655" spans="1:19" x14ac:dyDescent="0.3">
      <c r="A655">
        <v>180</v>
      </c>
      <c r="B655">
        <v>-0.53500000000000003</v>
      </c>
      <c r="C655">
        <v>-1.349</v>
      </c>
      <c r="D655">
        <v>-2.5590000000000002</v>
      </c>
      <c r="E655">
        <v>-2.9510000000000001</v>
      </c>
      <c r="F655">
        <v>-3.19</v>
      </c>
      <c r="G655">
        <v>1.8</v>
      </c>
      <c r="H655">
        <v>0.01</v>
      </c>
      <c r="I655">
        <v>3.8</v>
      </c>
      <c r="J655">
        <v>-0.58699999999999997</v>
      </c>
      <c r="K655">
        <v>-1.6180000000000001</v>
      </c>
      <c r="L655">
        <v>-2.601</v>
      </c>
      <c r="M655">
        <v>-3.153</v>
      </c>
      <c r="N655">
        <v>-3.3460000000000001</v>
      </c>
      <c r="O655">
        <v>1.014</v>
      </c>
      <c r="P655">
        <v>0.88500000000000001</v>
      </c>
      <c r="Q655">
        <v>0.82399999999999995</v>
      </c>
      <c r="R655">
        <v>0.30099999999999999</v>
      </c>
      <c r="S655">
        <v>0.47699999999999998</v>
      </c>
    </row>
    <row r="656" spans="1:19" x14ac:dyDescent="0.3">
      <c r="A656">
        <v>240</v>
      </c>
      <c r="B656">
        <v>-0.53500000000000003</v>
      </c>
      <c r="C656">
        <v>-1.349</v>
      </c>
      <c r="D656">
        <v>-2.5590000000000002</v>
      </c>
      <c r="E656">
        <v>-2.9510000000000001</v>
      </c>
      <c r="F656">
        <v>-3.19</v>
      </c>
      <c r="G656">
        <v>1.8</v>
      </c>
      <c r="H656">
        <v>0.01</v>
      </c>
      <c r="I656">
        <v>3.8</v>
      </c>
      <c r="J656">
        <v>-0.58399999999999996</v>
      </c>
      <c r="K656">
        <v>-1.6439999999999999</v>
      </c>
      <c r="L656">
        <v>-2.6429999999999998</v>
      </c>
      <c r="M656">
        <v>-3.153</v>
      </c>
      <c r="N656">
        <v>-3.3660000000000001</v>
      </c>
      <c r="O656">
        <v>1.0149999999999999</v>
      </c>
      <c r="P656">
        <v>0.95599999999999996</v>
      </c>
      <c r="Q656">
        <v>0.98799999999999999</v>
      </c>
      <c r="R656">
        <v>0.314</v>
      </c>
      <c r="S656">
        <v>0.48599999999999999</v>
      </c>
    </row>
    <row r="657" spans="1:19" x14ac:dyDescent="0.3">
      <c r="A657">
        <v>300</v>
      </c>
      <c r="B657">
        <v>-0.53500000000000003</v>
      </c>
      <c r="C657">
        <v>-1.349</v>
      </c>
      <c r="D657">
        <v>-2.5590000000000002</v>
      </c>
      <c r="E657">
        <v>-2.9510000000000001</v>
      </c>
      <c r="F657">
        <v>-3.19</v>
      </c>
      <c r="G657">
        <v>1.8</v>
      </c>
      <c r="H657">
        <v>0.01</v>
      </c>
      <c r="I657">
        <v>3.8</v>
      </c>
      <c r="J657">
        <v>-0.57799999999999996</v>
      </c>
      <c r="K657">
        <v>-1.633</v>
      </c>
      <c r="L657">
        <v>-2.6320000000000001</v>
      </c>
      <c r="M657">
        <v>-3.1920000000000002</v>
      </c>
      <c r="N657">
        <v>-3.3969999999999998</v>
      </c>
      <c r="O657">
        <v>1.008</v>
      </c>
      <c r="P657">
        <v>0.93700000000000006</v>
      </c>
      <c r="Q657">
        <v>0.91300000000000003</v>
      </c>
      <c r="R657">
        <v>0.46899999999999997</v>
      </c>
      <c r="S657">
        <v>0.499</v>
      </c>
    </row>
    <row r="658" spans="1:19" x14ac:dyDescent="0.3">
      <c r="A658">
        <v>360</v>
      </c>
      <c r="B658">
        <v>-0.53500000000000003</v>
      </c>
      <c r="C658">
        <v>-1.349</v>
      </c>
      <c r="D658">
        <v>-2.5590000000000002</v>
      </c>
      <c r="E658">
        <v>-2.9510000000000001</v>
      </c>
      <c r="F658">
        <v>-3.19</v>
      </c>
      <c r="G658">
        <v>1.8</v>
      </c>
      <c r="H658">
        <v>0.01</v>
      </c>
      <c r="I658">
        <v>3.8</v>
      </c>
      <c r="J658">
        <v>-0.57199999999999995</v>
      </c>
      <c r="K658">
        <v>-1.625</v>
      </c>
      <c r="L658">
        <v>-2.6179999999999999</v>
      </c>
      <c r="M658">
        <v>-3.2210000000000001</v>
      </c>
      <c r="N658">
        <v>-3.423</v>
      </c>
      <c r="O658">
        <v>1.002</v>
      </c>
      <c r="P658">
        <v>0.92400000000000004</v>
      </c>
      <c r="Q658">
        <v>0.88900000000000001</v>
      </c>
      <c r="R658">
        <v>0.58099999999999996</v>
      </c>
      <c r="S658">
        <v>0.51</v>
      </c>
    </row>
    <row r="659" spans="1:19" x14ac:dyDescent="0.3">
      <c r="A659">
        <v>420</v>
      </c>
      <c r="B659">
        <v>-0.53500000000000003</v>
      </c>
      <c r="C659">
        <v>-1.349</v>
      </c>
      <c r="D659">
        <v>-2.5590000000000002</v>
      </c>
      <c r="E659">
        <v>-2.9510000000000001</v>
      </c>
      <c r="F659">
        <v>-3.19</v>
      </c>
      <c r="G659">
        <v>1.8</v>
      </c>
      <c r="H659">
        <v>0.01</v>
      </c>
      <c r="I659">
        <v>3.8</v>
      </c>
      <c r="J659">
        <v>-0.57399999999999995</v>
      </c>
      <c r="K659">
        <v>-1.6279999999999999</v>
      </c>
      <c r="L659">
        <v>-2.629</v>
      </c>
      <c r="M659">
        <v>-3.2440000000000002</v>
      </c>
      <c r="N659">
        <v>-3.448</v>
      </c>
      <c r="O659">
        <v>1.0109999999999999</v>
      </c>
      <c r="P659">
        <v>0.96499999999999997</v>
      </c>
      <c r="Q659">
        <v>0.93300000000000005</v>
      </c>
      <c r="R659">
        <v>0.63200000000000001</v>
      </c>
      <c r="S659">
        <v>0.52200000000000002</v>
      </c>
    </row>
    <row r="660" spans="1:19" x14ac:dyDescent="0.3">
      <c r="A660">
        <v>480</v>
      </c>
      <c r="B660">
        <v>-0.53500000000000003</v>
      </c>
      <c r="C660">
        <v>-1.349</v>
      </c>
      <c r="D660">
        <v>-2.5590000000000002</v>
      </c>
      <c r="E660">
        <v>-2.9510000000000001</v>
      </c>
      <c r="F660">
        <v>-3.19</v>
      </c>
      <c r="G660">
        <v>1.8</v>
      </c>
      <c r="H660">
        <v>0.01</v>
      </c>
      <c r="I660">
        <v>3.8</v>
      </c>
      <c r="J660">
        <v>-0.56899999999999995</v>
      </c>
      <c r="K660">
        <v>-1.623</v>
      </c>
      <c r="L660">
        <v>-2.6349999999999998</v>
      </c>
      <c r="M660">
        <v>-3.2629999999999999</v>
      </c>
      <c r="N660">
        <v>-3.4740000000000002</v>
      </c>
      <c r="O660">
        <v>1.0069999999999999</v>
      </c>
      <c r="P660">
        <v>0.96299999999999997</v>
      </c>
      <c r="Q660">
        <v>0.95199999999999996</v>
      </c>
      <c r="R660">
        <v>0.65600000000000003</v>
      </c>
      <c r="S660">
        <v>0.53400000000000003</v>
      </c>
    </row>
    <row r="661" spans="1:19" x14ac:dyDescent="0.3">
      <c r="A661">
        <v>540</v>
      </c>
      <c r="B661">
        <v>-0.53500000000000003</v>
      </c>
      <c r="C661">
        <v>-1.349</v>
      </c>
      <c r="D661">
        <v>-2.5590000000000002</v>
      </c>
      <c r="E661">
        <v>-2.9510000000000001</v>
      </c>
      <c r="F661">
        <v>-3.19</v>
      </c>
      <c r="G661">
        <v>1.8</v>
      </c>
      <c r="H661">
        <v>0.01</v>
      </c>
      <c r="I661">
        <v>3.8</v>
      </c>
      <c r="J661">
        <v>-0.56499999999999995</v>
      </c>
      <c r="K661">
        <v>-1.6160000000000001</v>
      </c>
      <c r="L661">
        <v>-2.6339999999999999</v>
      </c>
      <c r="M661">
        <v>-3.2789999999999999</v>
      </c>
      <c r="N661">
        <v>-3.4990000000000001</v>
      </c>
      <c r="O661">
        <v>1.006</v>
      </c>
      <c r="P661">
        <v>0.96299999999999997</v>
      </c>
      <c r="Q661">
        <v>0.93899999999999995</v>
      </c>
      <c r="R661">
        <v>0.67100000000000004</v>
      </c>
      <c r="S661">
        <v>0.54700000000000004</v>
      </c>
    </row>
    <row r="662" spans="1:19" x14ac:dyDescent="0.3">
      <c r="A662">
        <v>600</v>
      </c>
      <c r="B662">
        <v>-0.53500000000000003</v>
      </c>
      <c r="C662">
        <v>-1.349</v>
      </c>
      <c r="D662">
        <v>-2.5590000000000002</v>
      </c>
      <c r="E662">
        <v>-2.9510000000000001</v>
      </c>
      <c r="F662">
        <v>-3.19</v>
      </c>
      <c r="G662">
        <v>1.8</v>
      </c>
      <c r="H662">
        <v>0.01</v>
      </c>
      <c r="I662">
        <v>3.8</v>
      </c>
      <c r="J662">
        <v>-0.56399999999999995</v>
      </c>
      <c r="K662">
        <v>-1.611</v>
      </c>
      <c r="L662">
        <v>-2.6320000000000001</v>
      </c>
      <c r="M662">
        <v>-3.2959999999999998</v>
      </c>
      <c r="N662">
        <v>-3.524</v>
      </c>
      <c r="O662">
        <v>1.008</v>
      </c>
      <c r="P662">
        <v>0.97099999999999997</v>
      </c>
      <c r="Q662">
        <v>0.92600000000000005</v>
      </c>
      <c r="R662">
        <v>0.68300000000000005</v>
      </c>
      <c r="S662">
        <v>0.55900000000000005</v>
      </c>
    </row>
    <row r="664" spans="1:19" x14ac:dyDescent="0.3">
      <c r="A664" t="s">
        <v>0</v>
      </c>
      <c r="B664" t="s">
        <v>52</v>
      </c>
    </row>
    <row r="665" spans="1:19" x14ac:dyDescent="0.3">
      <c r="A665">
        <v>0</v>
      </c>
      <c r="B665">
        <v>-0.53500000000000003</v>
      </c>
      <c r="C665">
        <v>-1.351</v>
      </c>
      <c r="D665">
        <v>-2.5579999999999998</v>
      </c>
      <c r="E665">
        <v>-2.9460000000000002</v>
      </c>
      <c r="F665">
        <v>-3.18</v>
      </c>
      <c r="G665">
        <v>1.8</v>
      </c>
      <c r="H665">
        <v>0.01</v>
      </c>
      <c r="I665">
        <v>3.8</v>
      </c>
      <c r="J665">
        <v>-0.56399999999999995</v>
      </c>
      <c r="K665">
        <v>-1.5640000000000001</v>
      </c>
      <c r="L665">
        <v>-2.5579999999999998</v>
      </c>
      <c r="M665">
        <v>-3.133</v>
      </c>
      <c r="N665">
        <v>-3.18</v>
      </c>
      <c r="O665">
        <v>0.95499999999999996</v>
      </c>
      <c r="P665">
        <v>0.95499999999999996</v>
      </c>
      <c r="Q665">
        <v>0.94599999999999995</v>
      </c>
      <c r="R665">
        <v>0.49</v>
      </c>
      <c r="S665">
        <v>0.187</v>
      </c>
    </row>
    <row r="666" spans="1:19" x14ac:dyDescent="0.3">
      <c r="A666">
        <v>60</v>
      </c>
      <c r="B666">
        <v>-0.53500000000000003</v>
      </c>
      <c r="C666">
        <v>-1.351</v>
      </c>
      <c r="D666">
        <v>-2.5579999999999998</v>
      </c>
      <c r="E666">
        <v>-2.9460000000000002</v>
      </c>
      <c r="F666">
        <v>-3.18</v>
      </c>
      <c r="G666">
        <v>1.8</v>
      </c>
      <c r="H666">
        <v>0.01</v>
      </c>
      <c r="I666">
        <v>3.8</v>
      </c>
      <c r="J666">
        <v>-0.63800000000000001</v>
      </c>
      <c r="K666">
        <v>-1.6479999999999999</v>
      </c>
      <c r="L666">
        <v>-2.5779999999999998</v>
      </c>
      <c r="M666">
        <v>-3.15</v>
      </c>
      <c r="N666">
        <v>-3.302</v>
      </c>
      <c r="O666">
        <v>1.109</v>
      </c>
      <c r="P666">
        <v>0.94099999999999995</v>
      </c>
      <c r="Q666">
        <v>0.73299999999999998</v>
      </c>
      <c r="R666">
        <v>0.377</v>
      </c>
      <c r="S666">
        <v>0.46</v>
      </c>
    </row>
    <row r="667" spans="1:19" x14ac:dyDescent="0.3">
      <c r="A667">
        <v>120</v>
      </c>
      <c r="B667">
        <v>-0.53500000000000003</v>
      </c>
      <c r="C667">
        <v>-1.351</v>
      </c>
      <c r="D667">
        <v>-2.5579999999999998</v>
      </c>
      <c r="E667">
        <v>-2.9460000000000002</v>
      </c>
      <c r="F667">
        <v>-3.18</v>
      </c>
      <c r="G667">
        <v>1.8</v>
      </c>
      <c r="H667">
        <v>0.01</v>
      </c>
      <c r="I667">
        <v>3.8</v>
      </c>
      <c r="J667">
        <v>-0.58299999999999996</v>
      </c>
      <c r="K667">
        <v>-1.649</v>
      </c>
      <c r="L667">
        <v>-2.6579999999999999</v>
      </c>
      <c r="M667">
        <v>-3.2050000000000001</v>
      </c>
      <c r="N667">
        <v>-3.3119999999999998</v>
      </c>
      <c r="O667">
        <v>1.0009999999999999</v>
      </c>
      <c r="P667">
        <v>1.008</v>
      </c>
      <c r="Q667">
        <v>1.002</v>
      </c>
      <c r="R667">
        <v>0.51500000000000001</v>
      </c>
      <c r="S667">
        <v>0.46400000000000002</v>
      </c>
    </row>
    <row r="668" spans="1:19" x14ac:dyDescent="0.3">
      <c r="A668">
        <v>180</v>
      </c>
      <c r="B668">
        <v>-0.53500000000000003</v>
      </c>
      <c r="C668">
        <v>-1.351</v>
      </c>
      <c r="D668">
        <v>-2.5579999999999998</v>
      </c>
      <c r="E668">
        <v>-2.9460000000000002</v>
      </c>
      <c r="F668">
        <v>-3.18</v>
      </c>
      <c r="G668">
        <v>1.8</v>
      </c>
      <c r="H668">
        <v>0.01</v>
      </c>
      <c r="I668">
        <v>3.8</v>
      </c>
      <c r="J668">
        <v>-0.58599999999999997</v>
      </c>
      <c r="K668">
        <v>-1.6180000000000001</v>
      </c>
      <c r="L668">
        <v>-2.6030000000000002</v>
      </c>
      <c r="M668">
        <v>-3.1429999999999998</v>
      </c>
      <c r="N668">
        <v>-3.335</v>
      </c>
      <c r="O668">
        <v>1.012</v>
      </c>
      <c r="P668">
        <v>0.88300000000000001</v>
      </c>
      <c r="Q668">
        <v>0.83</v>
      </c>
      <c r="R668">
        <v>0.29399999999999998</v>
      </c>
      <c r="S668">
        <v>0.47299999999999998</v>
      </c>
    </row>
    <row r="669" spans="1:19" x14ac:dyDescent="0.3">
      <c r="A669">
        <v>240</v>
      </c>
      <c r="B669">
        <v>-0.53500000000000003</v>
      </c>
      <c r="C669">
        <v>-1.351</v>
      </c>
      <c r="D669">
        <v>-2.5579999999999998</v>
      </c>
      <c r="E669">
        <v>-2.9460000000000002</v>
      </c>
      <c r="F669">
        <v>-3.18</v>
      </c>
      <c r="G669">
        <v>1.8</v>
      </c>
      <c r="H669">
        <v>0.01</v>
      </c>
      <c r="I669">
        <v>3.8</v>
      </c>
      <c r="J669">
        <v>-0.58499999999999996</v>
      </c>
      <c r="K669">
        <v>-1.6439999999999999</v>
      </c>
      <c r="L669">
        <v>-2.6429999999999998</v>
      </c>
      <c r="M669">
        <v>-3.1459999999999999</v>
      </c>
      <c r="N669">
        <v>-3.355</v>
      </c>
      <c r="O669">
        <v>1.016</v>
      </c>
      <c r="P669">
        <v>0.95699999999999996</v>
      </c>
      <c r="Q669">
        <v>0.98799999999999999</v>
      </c>
      <c r="R669">
        <v>0.318</v>
      </c>
      <c r="S669">
        <v>0.48099999999999998</v>
      </c>
    </row>
    <row r="670" spans="1:19" x14ac:dyDescent="0.3">
      <c r="A670">
        <v>300</v>
      </c>
      <c r="B670">
        <v>-0.53500000000000003</v>
      </c>
      <c r="C670">
        <v>-1.351</v>
      </c>
      <c r="D670">
        <v>-2.5579999999999998</v>
      </c>
      <c r="E670">
        <v>-2.9460000000000002</v>
      </c>
      <c r="F670">
        <v>-3.18</v>
      </c>
      <c r="G670">
        <v>1.8</v>
      </c>
      <c r="H670">
        <v>0.01</v>
      </c>
      <c r="I670">
        <v>3.8</v>
      </c>
      <c r="J670">
        <v>-0.57799999999999996</v>
      </c>
      <c r="K670">
        <v>-1.633</v>
      </c>
      <c r="L670">
        <v>-2.63</v>
      </c>
      <c r="M670">
        <v>-3.1840000000000002</v>
      </c>
      <c r="N670">
        <v>-3.3849999999999998</v>
      </c>
      <c r="O670">
        <v>1.008</v>
      </c>
      <c r="P670">
        <v>0.93300000000000005</v>
      </c>
      <c r="Q670">
        <v>0.90500000000000003</v>
      </c>
      <c r="R670">
        <v>0.46800000000000003</v>
      </c>
      <c r="S670">
        <v>0.49399999999999999</v>
      </c>
    </row>
    <row r="671" spans="1:19" x14ac:dyDescent="0.3">
      <c r="A671">
        <v>360</v>
      </c>
      <c r="B671">
        <v>-0.53500000000000003</v>
      </c>
      <c r="C671">
        <v>-1.351</v>
      </c>
      <c r="D671">
        <v>-2.5579999999999998</v>
      </c>
      <c r="E671">
        <v>-2.9460000000000002</v>
      </c>
      <c r="F671">
        <v>-3.18</v>
      </c>
      <c r="G671">
        <v>1.8</v>
      </c>
      <c r="H671">
        <v>0.01</v>
      </c>
      <c r="I671">
        <v>3.8</v>
      </c>
      <c r="J671">
        <v>-0.57199999999999995</v>
      </c>
      <c r="K671">
        <v>-1.625</v>
      </c>
      <c r="L671">
        <v>-2.6190000000000002</v>
      </c>
      <c r="M671">
        <v>-3.214</v>
      </c>
      <c r="N671">
        <v>-3.411</v>
      </c>
      <c r="O671">
        <v>1.002</v>
      </c>
      <c r="P671">
        <v>0.92500000000000004</v>
      </c>
      <c r="Q671">
        <v>0.89200000000000002</v>
      </c>
      <c r="R671">
        <v>0.57899999999999996</v>
      </c>
      <c r="S671">
        <v>0.505</v>
      </c>
    </row>
    <row r="672" spans="1:19" x14ac:dyDescent="0.3">
      <c r="A672">
        <v>420</v>
      </c>
      <c r="B672">
        <v>-0.53500000000000003</v>
      </c>
      <c r="C672">
        <v>-1.351</v>
      </c>
      <c r="D672">
        <v>-2.5579999999999998</v>
      </c>
      <c r="E672">
        <v>-2.9460000000000002</v>
      </c>
      <c r="F672">
        <v>-3.18</v>
      </c>
      <c r="G672">
        <v>1.8</v>
      </c>
      <c r="H672">
        <v>0.01</v>
      </c>
      <c r="I672">
        <v>3.8</v>
      </c>
      <c r="J672">
        <v>-0.57399999999999995</v>
      </c>
      <c r="K672">
        <v>-1.6279999999999999</v>
      </c>
      <c r="L672">
        <v>-2.629</v>
      </c>
      <c r="M672">
        <v>-3.2360000000000002</v>
      </c>
      <c r="N672">
        <v>-3.4359999999999999</v>
      </c>
      <c r="O672">
        <v>1.012</v>
      </c>
      <c r="P672">
        <v>0.96399999999999997</v>
      </c>
      <c r="Q672">
        <v>0.93500000000000005</v>
      </c>
      <c r="R672">
        <v>0.628</v>
      </c>
      <c r="S672">
        <v>0.51600000000000001</v>
      </c>
    </row>
    <row r="673" spans="1:19" x14ac:dyDescent="0.3">
      <c r="A673">
        <v>480</v>
      </c>
      <c r="B673">
        <v>-0.53500000000000003</v>
      </c>
      <c r="C673">
        <v>-1.351</v>
      </c>
      <c r="D673">
        <v>-2.5579999999999998</v>
      </c>
      <c r="E673">
        <v>-2.9460000000000002</v>
      </c>
      <c r="F673">
        <v>-3.18</v>
      </c>
      <c r="G673">
        <v>1.8</v>
      </c>
      <c r="H673">
        <v>0.01</v>
      </c>
      <c r="I673">
        <v>3.8</v>
      </c>
      <c r="J673">
        <v>-0.56899999999999995</v>
      </c>
      <c r="K673">
        <v>-1.623</v>
      </c>
      <c r="L673">
        <v>-2.6349999999999998</v>
      </c>
      <c r="M673">
        <v>-3.254</v>
      </c>
      <c r="N673">
        <v>-3.4620000000000002</v>
      </c>
      <c r="O673">
        <v>1.0069999999999999</v>
      </c>
      <c r="P673">
        <v>0.96199999999999997</v>
      </c>
      <c r="Q673">
        <v>0.95199999999999996</v>
      </c>
      <c r="R673">
        <v>0.65100000000000002</v>
      </c>
      <c r="S673">
        <v>0.52800000000000002</v>
      </c>
    </row>
    <row r="674" spans="1:19" x14ac:dyDescent="0.3">
      <c r="A674">
        <v>540</v>
      </c>
      <c r="B674">
        <v>-0.53500000000000003</v>
      </c>
      <c r="C674">
        <v>-1.351</v>
      </c>
      <c r="D674">
        <v>-2.5579999999999998</v>
      </c>
      <c r="E674">
        <v>-2.9460000000000002</v>
      </c>
      <c r="F674">
        <v>-3.18</v>
      </c>
      <c r="G674">
        <v>1.8</v>
      </c>
      <c r="H674">
        <v>0.01</v>
      </c>
      <c r="I674">
        <v>3.8</v>
      </c>
      <c r="J674">
        <v>-0.56599999999999995</v>
      </c>
      <c r="K674">
        <v>-1.6160000000000001</v>
      </c>
      <c r="L674">
        <v>-2.6339999999999999</v>
      </c>
      <c r="M674">
        <v>-3.2719999999999998</v>
      </c>
      <c r="N674">
        <v>-3.4870000000000001</v>
      </c>
      <c r="O674">
        <v>1.006</v>
      </c>
      <c r="P674">
        <v>0.96299999999999997</v>
      </c>
      <c r="Q674">
        <v>0.93600000000000005</v>
      </c>
      <c r="R674">
        <v>0.66700000000000004</v>
      </c>
      <c r="S674">
        <v>0.54</v>
      </c>
    </row>
    <row r="675" spans="1:19" x14ac:dyDescent="0.3">
      <c r="A675">
        <v>600</v>
      </c>
      <c r="B675">
        <v>-0.53500000000000003</v>
      </c>
      <c r="C675">
        <v>-1.351</v>
      </c>
      <c r="D675">
        <v>-2.5579999999999998</v>
      </c>
      <c r="E675">
        <v>-2.9460000000000002</v>
      </c>
      <c r="F675">
        <v>-3.18</v>
      </c>
      <c r="G675">
        <v>1.8</v>
      </c>
      <c r="H675">
        <v>0.01</v>
      </c>
      <c r="I675">
        <v>3.8</v>
      </c>
      <c r="J675">
        <v>-0.56399999999999995</v>
      </c>
      <c r="K675">
        <v>-1.6120000000000001</v>
      </c>
      <c r="L675">
        <v>-2.6309999999999998</v>
      </c>
      <c r="M675">
        <v>-3.2879999999999998</v>
      </c>
      <c r="N675">
        <v>-3.5110000000000001</v>
      </c>
      <c r="O675">
        <v>1.0089999999999999</v>
      </c>
      <c r="P675">
        <v>0.97199999999999998</v>
      </c>
      <c r="Q675">
        <v>0.92400000000000004</v>
      </c>
      <c r="R675">
        <v>0.67800000000000005</v>
      </c>
      <c r="S675">
        <v>0.55300000000000005</v>
      </c>
    </row>
    <row r="677" spans="1:19" x14ac:dyDescent="0.3">
      <c r="A677" t="s">
        <v>0</v>
      </c>
      <c r="B677" t="s">
        <v>53</v>
      </c>
    </row>
    <row r="678" spans="1:19" x14ac:dyDescent="0.3">
      <c r="A678">
        <v>0</v>
      </c>
      <c r="B678">
        <v>-0.53600000000000003</v>
      </c>
      <c r="C678">
        <v>-1.3520000000000001</v>
      </c>
      <c r="D678">
        <v>-2.5579999999999998</v>
      </c>
      <c r="E678">
        <v>-2.9390000000000001</v>
      </c>
      <c r="F678">
        <v>-3.17</v>
      </c>
      <c r="G678">
        <v>1.8</v>
      </c>
      <c r="H678">
        <v>0.01</v>
      </c>
      <c r="I678">
        <v>3.8</v>
      </c>
      <c r="J678">
        <v>-0.56399999999999995</v>
      </c>
      <c r="K678">
        <v>-1.5640000000000001</v>
      </c>
      <c r="L678">
        <v>-2.5579999999999998</v>
      </c>
      <c r="M678">
        <v>-3.1240000000000001</v>
      </c>
      <c r="N678">
        <v>-3.17</v>
      </c>
      <c r="O678">
        <v>0.95499999999999996</v>
      </c>
      <c r="P678">
        <v>0.95499999999999996</v>
      </c>
      <c r="Q678">
        <v>0.94499999999999995</v>
      </c>
      <c r="R678">
        <v>0.48399999999999999</v>
      </c>
      <c r="S678">
        <v>0.186</v>
      </c>
    </row>
    <row r="679" spans="1:19" x14ac:dyDescent="0.3">
      <c r="A679">
        <v>60</v>
      </c>
      <c r="B679">
        <v>-0.53600000000000003</v>
      </c>
      <c r="C679">
        <v>-1.3520000000000001</v>
      </c>
      <c r="D679">
        <v>-2.5579999999999998</v>
      </c>
      <c r="E679">
        <v>-2.9390000000000001</v>
      </c>
      <c r="F679">
        <v>-3.17</v>
      </c>
      <c r="G679">
        <v>1.8</v>
      </c>
      <c r="H679">
        <v>0.01</v>
      </c>
      <c r="I679">
        <v>3.8</v>
      </c>
      <c r="J679">
        <v>-0.63900000000000001</v>
      </c>
      <c r="K679">
        <v>-1.645</v>
      </c>
      <c r="L679">
        <v>-2.577</v>
      </c>
      <c r="M679">
        <v>-3.141</v>
      </c>
      <c r="N679">
        <v>-3.2909999999999999</v>
      </c>
      <c r="O679">
        <v>1.111</v>
      </c>
      <c r="P679">
        <v>0.93400000000000005</v>
      </c>
      <c r="Q679">
        <v>0.73399999999999999</v>
      </c>
      <c r="R679">
        <v>0.377</v>
      </c>
      <c r="S679">
        <v>0.45500000000000002</v>
      </c>
    </row>
    <row r="680" spans="1:19" x14ac:dyDescent="0.3">
      <c r="A680">
        <v>120</v>
      </c>
      <c r="B680">
        <v>-0.53600000000000003</v>
      </c>
      <c r="C680">
        <v>-1.3520000000000001</v>
      </c>
      <c r="D680">
        <v>-2.5579999999999998</v>
      </c>
      <c r="E680">
        <v>-2.9390000000000001</v>
      </c>
      <c r="F680">
        <v>-3.17</v>
      </c>
      <c r="G680">
        <v>1.8</v>
      </c>
      <c r="H680">
        <v>0.01</v>
      </c>
      <c r="I680">
        <v>3.8</v>
      </c>
      <c r="J680">
        <v>-0.58399999999999996</v>
      </c>
      <c r="K680">
        <v>-1.6479999999999999</v>
      </c>
      <c r="L680">
        <v>-2.6560000000000001</v>
      </c>
      <c r="M680">
        <v>-3.1949999999999998</v>
      </c>
      <c r="N680">
        <v>-3.3</v>
      </c>
      <c r="O680">
        <v>1.0029999999999999</v>
      </c>
      <c r="P680">
        <v>1.0089999999999999</v>
      </c>
      <c r="Q680">
        <v>0.996</v>
      </c>
      <c r="R680">
        <v>0.50700000000000001</v>
      </c>
      <c r="S680">
        <v>0.45900000000000002</v>
      </c>
    </row>
    <row r="681" spans="1:19" x14ac:dyDescent="0.3">
      <c r="A681">
        <v>180</v>
      </c>
      <c r="B681">
        <v>-0.53600000000000003</v>
      </c>
      <c r="C681">
        <v>-1.3520000000000001</v>
      </c>
      <c r="D681">
        <v>-2.5579999999999998</v>
      </c>
      <c r="E681">
        <v>-2.9390000000000001</v>
      </c>
      <c r="F681">
        <v>-3.17</v>
      </c>
      <c r="G681">
        <v>1.8</v>
      </c>
      <c r="H681">
        <v>0.01</v>
      </c>
      <c r="I681">
        <v>3.8</v>
      </c>
      <c r="J681">
        <v>-0.58599999999999997</v>
      </c>
      <c r="K681">
        <v>-1.6180000000000001</v>
      </c>
      <c r="L681">
        <v>-2.6030000000000002</v>
      </c>
      <c r="M681">
        <v>-3.133</v>
      </c>
      <c r="N681">
        <v>-3.3239999999999998</v>
      </c>
      <c r="O681">
        <v>1.012</v>
      </c>
      <c r="P681">
        <v>0.88100000000000001</v>
      </c>
      <c r="Q681">
        <v>0.83399999999999996</v>
      </c>
      <c r="R681">
        <v>0.29099999999999998</v>
      </c>
      <c r="S681">
        <v>0.46800000000000003</v>
      </c>
    </row>
    <row r="682" spans="1:19" x14ac:dyDescent="0.3">
      <c r="A682">
        <v>240</v>
      </c>
      <c r="B682">
        <v>-0.53600000000000003</v>
      </c>
      <c r="C682">
        <v>-1.3520000000000001</v>
      </c>
      <c r="D682">
        <v>-2.5579999999999998</v>
      </c>
      <c r="E682">
        <v>-2.9390000000000001</v>
      </c>
      <c r="F682">
        <v>-3.17</v>
      </c>
      <c r="G682">
        <v>1.8</v>
      </c>
      <c r="H682">
        <v>0.01</v>
      </c>
      <c r="I682">
        <v>3.8</v>
      </c>
      <c r="J682">
        <v>-0.58599999999999997</v>
      </c>
      <c r="K682">
        <v>-1.6439999999999999</v>
      </c>
      <c r="L682">
        <v>-2.6419999999999999</v>
      </c>
      <c r="M682">
        <v>-3.1379999999999999</v>
      </c>
      <c r="N682">
        <v>-3.3439999999999999</v>
      </c>
      <c r="O682">
        <v>1.018</v>
      </c>
      <c r="P682">
        <v>0.95699999999999996</v>
      </c>
      <c r="Q682">
        <v>0.98899999999999999</v>
      </c>
      <c r="R682">
        <v>0.31900000000000001</v>
      </c>
      <c r="S682">
        <v>0.47599999999999998</v>
      </c>
    </row>
    <row r="683" spans="1:19" x14ac:dyDescent="0.3">
      <c r="A683">
        <v>300</v>
      </c>
      <c r="B683">
        <v>-0.53600000000000003</v>
      </c>
      <c r="C683">
        <v>-1.3520000000000001</v>
      </c>
      <c r="D683">
        <v>-2.5579999999999998</v>
      </c>
      <c r="E683">
        <v>-2.9390000000000001</v>
      </c>
      <c r="F683">
        <v>-3.17</v>
      </c>
      <c r="G683">
        <v>1.8</v>
      </c>
      <c r="H683">
        <v>0.01</v>
      </c>
      <c r="I683">
        <v>3.8</v>
      </c>
      <c r="J683">
        <v>-0.57799999999999996</v>
      </c>
      <c r="K683">
        <v>-1.6319999999999999</v>
      </c>
      <c r="L683">
        <v>-2.6280000000000001</v>
      </c>
      <c r="M683">
        <v>-3.1749999999999998</v>
      </c>
      <c r="N683">
        <v>-3.3719999999999999</v>
      </c>
      <c r="O683">
        <v>1.008</v>
      </c>
      <c r="P683">
        <v>0.93</v>
      </c>
      <c r="Q683">
        <v>0.90100000000000002</v>
      </c>
      <c r="R683">
        <v>0.46400000000000002</v>
      </c>
      <c r="S683">
        <v>0.48799999999999999</v>
      </c>
    </row>
    <row r="684" spans="1:19" x14ac:dyDescent="0.3">
      <c r="A684">
        <v>360</v>
      </c>
      <c r="B684">
        <v>-0.53600000000000003</v>
      </c>
      <c r="C684">
        <v>-1.3520000000000001</v>
      </c>
      <c r="D684">
        <v>-2.5579999999999998</v>
      </c>
      <c r="E684">
        <v>-2.9390000000000001</v>
      </c>
      <c r="F684">
        <v>-3.17</v>
      </c>
      <c r="G684">
        <v>1.8</v>
      </c>
      <c r="H684">
        <v>0.01</v>
      </c>
      <c r="I684">
        <v>3.8</v>
      </c>
      <c r="J684">
        <v>-0.57199999999999995</v>
      </c>
      <c r="K684">
        <v>-1.6259999999999999</v>
      </c>
      <c r="L684">
        <v>-2.6179999999999999</v>
      </c>
      <c r="M684">
        <v>-3.2050000000000001</v>
      </c>
      <c r="N684">
        <v>-3.399</v>
      </c>
      <c r="O684">
        <v>1.002</v>
      </c>
      <c r="P684">
        <v>0.92600000000000005</v>
      </c>
      <c r="Q684">
        <v>0.89400000000000002</v>
      </c>
      <c r="R684">
        <v>0.57299999999999995</v>
      </c>
      <c r="S684">
        <v>0.499</v>
      </c>
    </row>
    <row r="685" spans="1:19" x14ac:dyDescent="0.3">
      <c r="A685">
        <v>420</v>
      </c>
      <c r="B685">
        <v>-0.53600000000000003</v>
      </c>
      <c r="C685">
        <v>-1.3520000000000001</v>
      </c>
      <c r="D685">
        <v>-2.5579999999999998</v>
      </c>
      <c r="E685">
        <v>-2.9390000000000001</v>
      </c>
      <c r="F685">
        <v>-3.17</v>
      </c>
      <c r="G685">
        <v>1.8</v>
      </c>
      <c r="H685">
        <v>0.01</v>
      </c>
      <c r="I685">
        <v>3.8</v>
      </c>
      <c r="J685">
        <v>-0.57399999999999995</v>
      </c>
      <c r="K685">
        <v>-1.6279999999999999</v>
      </c>
      <c r="L685">
        <v>-2.629</v>
      </c>
      <c r="M685">
        <v>-3.2269999999999999</v>
      </c>
      <c r="N685">
        <v>-3.4220000000000002</v>
      </c>
      <c r="O685">
        <v>1.012</v>
      </c>
      <c r="P685">
        <v>0.96399999999999997</v>
      </c>
      <c r="Q685">
        <v>0.93700000000000006</v>
      </c>
      <c r="R685">
        <v>0.623</v>
      </c>
      <c r="S685">
        <v>0.51</v>
      </c>
    </row>
    <row r="686" spans="1:19" x14ac:dyDescent="0.3">
      <c r="A686">
        <v>480</v>
      </c>
      <c r="B686">
        <v>-0.53600000000000003</v>
      </c>
      <c r="C686">
        <v>-1.3520000000000001</v>
      </c>
      <c r="D686">
        <v>-2.5579999999999998</v>
      </c>
      <c r="E686">
        <v>-2.9390000000000001</v>
      </c>
      <c r="F686">
        <v>-3.17</v>
      </c>
      <c r="G686">
        <v>1.8</v>
      </c>
      <c r="H686">
        <v>0.01</v>
      </c>
      <c r="I686">
        <v>3.8</v>
      </c>
      <c r="J686">
        <v>-0.56799999999999995</v>
      </c>
      <c r="K686">
        <v>-1.623</v>
      </c>
      <c r="L686">
        <v>-2.6339999999999999</v>
      </c>
      <c r="M686">
        <v>-3.2450000000000001</v>
      </c>
      <c r="N686">
        <v>-3.448</v>
      </c>
      <c r="O686">
        <v>1.006</v>
      </c>
      <c r="P686">
        <v>0.96099999999999997</v>
      </c>
      <c r="Q686">
        <v>0.95199999999999996</v>
      </c>
      <c r="R686">
        <v>0.64700000000000002</v>
      </c>
      <c r="S686">
        <v>0.52100000000000002</v>
      </c>
    </row>
    <row r="687" spans="1:19" x14ac:dyDescent="0.3">
      <c r="A687">
        <v>540</v>
      </c>
      <c r="B687">
        <v>-0.53600000000000003</v>
      </c>
      <c r="C687">
        <v>-1.3520000000000001</v>
      </c>
      <c r="D687">
        <v>-2.5579999999999998</v>
      </c>
      <c r="E687">
        <v>-2.9390000000000001</v>
      </c>
      <c r="F687">
        <v>-3.17</v>
      </c>
      <c r="G687">
        <v>1.8</v>
      </c>
      <c r="H687">
        <v>0.01</v>
      </c>
      <c r="I687">
        <v>3.8</v>
      </c>
      <c r="J687">
        <v>-0.56499999999999995</v>
      </c>
      <c r="K687">
        <v>-1.6160000000000001</v>
      </c>
      <c r="L687">
        <v>-2.633</v>
      </c>
      <c r="M687">
        <v>-3.262</v>
      </c>
      <c r="N687">
        <v>-3.472</v>
      </c>
      <c r="O687">
        <v>1.006</v>
      </c>
      <c r="P687">
        <v>0.96299999999999997</v>
      </c>
      <c r="Q687">
        <v>0.93700000000000006</v>
      </c>
      <c r="R687">
        <v>0.66200000000000003</v>
      </c>
      <c r="S687">
        <v>0.53300000000000003</v>
      </c>
    </row>
    <row r="688" spans="1:19" x14ac:dyDescent="0.3">
      <c r="A688">
        <v>600</v>
      </c>
      <c r="B688">
        <v>-0.53600000000000003</v>
      </c>
      <c r="C688">
        <v>-1.3520000000000001</v>
      </c>
      <c r="D688">
        <v>-2.5579999999999998</v>
      </c>
      <c r="E688">
        <v>-2.9390000000000001</v>
      </c>
      <c r="F688">
        <v>-3.17</v>
      </c>
      <c r="G688">
        <v>1.8</v>
      </c>
      <c r="H688">
        <v>0.01</v>
      </c>
      <c r="I688">
        <v>3.8</v>
      </c>
      <c r="J688">
        <v>-0.56399999999999995</v>
      </c>
      <c r="K688">
        <v>-1.6120000000000001</v>
      </c>
      <c r="L688">
        <v>-2.63</v>
      </c>
      <c r="M688">
        <v>-3.2789999999999999</v>
      </c>
      <c r="N688">
        <v>-3.4969999999999999</v>
      </c>
      <c r="O688">
        <v>1.0089999999999999</v>
      </c>
      <c r="P688">
        <v>0.97099999999999997</v>
      </c>
      <c r="Q688">
        <v>0.92400000000000004</v>
      </c>
      <c r="R688">
        <v>0.67400000000000004</v>
      </c>
      <c r="S688">
        <v>0.54500000000000004</v>
      </c>
    </row>
    <row r="690" spans="1:19" x14ac:dyDescent="0.3">
      <c r="A690" t="s">
        <v>0</v>
      </c>
      <c r="B690" t="s">
        <v>54</v>
      </c>
    </row>
    <row r="691" spans="1:19" x14ac:dyDescent="0.3">
      <c r="A691">
        <v>0</v>
      </c>
      <c r="B691">
        <v>-0.53600000000000003</v>
      </c>
      <c r="C691">
        <v>-1.3540000000000001</v>
      </c>
      <c r="D691">
        <v>-2.5579999999999998</v>
      </c>
      <c r="E691">
        <v>-2.9319999999999999</v>
      </c>
      <c r="F691">
        <v>-3.16</v>
      </c>
      <c r="G691">
        <v>1.8</v>
      </c>
      <c r="H691">
        <v>0.01</v>
      </c>
      <c r="I691">
        <v>3.8</v>
      </c>
      <c r="J691">
        <v>-0.56399999999999995</v>
      </c>
      <c r="K691">
        <v>-1.5640000000000001</v>
      </c>
      <c r="L691">
        <v>-2.5579999999999998</v>
      </c>
      <c r="M691">
        <v>-3.1150000000000002</v>
      </c>
      <c r="N691">
        <v>-3.16</v>
      </c>
      <c r="O691">
        <v>0.95499999999999996</v>
      </c>
      <c r="P691">
        <v>0.95499999999999996</v>
      </c>
      <c r="Q691">
        <v>0.94399999999999995</v>
      </c>
      <c r="R691">
        <v>0.47899999999999998</v>
      </c>
      <c r="S691">
        <v>0.184</v>
      </c>
    </row>
    <row r="692" spans="1:19" x14ac:dyDescent="0.3">
      <c r="A692">
        <v>60</v>
      </c>
      <c r="B692">
        <v>-0.53600000000000003</v>
      </c>
      <c r="C692">
        <v>-1.3540000000000001</v>
      </c>
      <c r="D692">
        <v>-2.5579999999999998</v>
      </c>
      <c r="E692">
        <v>-2.9319999999999999</v>
      </c>
      <c r="F692">
        <v>-3.16</v>
      </c>
      <c r="G692">
        <v>1.8</v>
      </c>
      <c r="H692">
        <v>0.01</v>
      </c>
      <c r="I692">
        <v>3.8</v>
      </c>
      <c r="J692">
        <v>-0.64</v>
      </c>
      <c r="K692">
        <v>-1.643</v>
      </c>
      <c r="L692">
        <v>-2.577</v>
      </c>
      <c r="M692">
        <v>-3.1320000000000001</v>
      </c>
      <c r="N692">
        <v>-3.2789999999999999</v>
      </c>
      <c r="O692">
        <v>1.113</v>
      </c>
      <c r="P692">
        <v>0.93</v>
      </c>
      <c r="Q692">
        <v>0.73699999999999999</v>
      </c>
      <c r="R692">
        <v>0.375</v>
      </c>
      <c r="S692">
        <v>0.45100000000000001</v>
      </c>
    </row>
    <row r="693" spans="1:19" x14ac:dyDescent="0.3">
      <c r="A693">
        <v>120</v>
      </c>
      <c r="B693">
        <v>-0.53600000000000003</v>
      </c>
      <c r="C693">
        <v>-1.3540000000000001</v>
      </c>
      <c r="D693">
        <v>-2.5579999999999998</v>
      </c>
      <c r="E693">
        <v>-2.9319999999999999</v>
      </c>
      <c r="F693">
        <v>-3.16</v>
      </c>
      <c r="G693">
        <v>1.8</v>
      </c>
      <c r="H693">
        <v>0.01</v>
      </c>
      <c r="I693">
        <v>3.8</v>
      </c>
      <c r="J693">
        <v>-0.58499999999999996</v>
      </c>
      <c r="K693">
        <v>-1.6479999999999999</v>
      </c>
      <c r="L693">
        <v>-2.6539999999999999</v>
      </c>
      <c r="M693">
        <v>-3.1850000000000001</v>
      </c>
      <c r="N693">
        <v>-3.2879999999999998</v>
      </c>
      <c r="O693">
        <v>1.004</v>
      </c>
      <c r="P693">
        <v>1.012</v>
      </c>
      <c r="Q693">
        <v>0.99199999999999999</v>
      </c>
      <c r="R693">
        <v>0.5</v>
      </c>
      <c r="S693">
        <v>0.45500000000000002</v>
      </c>
    </row>
    <row r="694" spans="1:19" x14ac:dyDescent="0.3">
      <c r="A694">
        <v>180</v>
      </c>
      <c r="B694">
        <v>-0.53600000000000003</v>
      </c>
      <c r="C694">
        <v>-1.3540000000000001</v>
      </c>
      <c r="D694">
        <v>-2.5579999999999998</v>
      </c>
      <c r="E694">
        <v>-2.9319999999999999</v>
      </c>
      <c r="F694">
        <v>-3.16</v>
      </c>
      <c r="G694">
        <v>1.8</v>
      </c>
      <c r="H694">
        <v>0.01</v>
      </c>
      <c r="I694">
        <v>3.8</v>
      </c>
      <c r="J694">
        <v>-0.58499999999999996</v>
      </c>
      <c r="K694">
        <v>-1.617</v>
      </c>
      <c r="L694">
        <v>-2.6019999999999999</v>
      </c>
      <c r="M694">
        <v>-3.1240000000000001</v>
      </c>
      <c r="N694">
        <v>-3.3119999999999998</v>
      </c>
      <c r="O694">
        <v>1.0109999999999999</v>
      </c>
      <c r="P694">
        <v>0.88</v>
      </c>
      <c r="Q694">
        <v>0.83699999999999997</v>
      </c>
      <c r="R694">
        <v>0.28699999999999998</v>
      </c>
      <c r="S694">
        <v>0.46400000000000002</v>
      </c>
    </row>
    <row r="695" spans="1:19" x14ac:dyDescent="0.3">
      <c r="A695">
        <v>240</v>
      </c>
      <c r="B695">
        <v>-0.53600000000000003</v>
      </c>
      <c r="C695">
        <v>-1.3540000000000001</v>
      </c>
      <c r="D695">
        <v>-2.5579999999999998</v>
      </c>
      <c r="E695">
        <v>-2.9319999999999999</v>
      </c>
      <c r="F695">
        <v>-3.16</v>
      </c>
      <c r="G695">
        <v>1.8</v>
      </c>
      <c r="H695">
        <v>0.01</v>
      </c>
      <c r="I695">
        <v>3.8</v>
      </c>
      <c r="J695">
        <v>-0.58599999999999997</v>
      </c>
      <c r="K695">
        <v>-1.6439999999999999</v>
      </c>
      <c r="L695">
        <v>-2.6419999999999999</v>
      </c>
      <c r="M695">
        <v>-3.13</v>
      </c>
      <c r="N695">
        <v>-3.331</v>
      </c>
      <c r="O695">
        <v>1.018</v>
      </c>
      <c r="P695">
        <v>0.95799999999999996</v>
      </c>
      <c r="Q695">
        <v>0.99</v>
      </c>
      <c r="R695">
        <v>0.31900000000000001</v>
      </c>
      <c r="S695">
        <v>0.47099999999999997</v>
      </c>
    </row>
    <row r="696" spans="1:19" x14ac:dyDescent="0.3">
      <c r="A696">
        <v>300</v>
      </c>
      <c r="B696">
        <v>-0.53600000000000003</v>
      </c>
      <c r="C696">
        <v>-1.3540000000000001</v>
      </c>
      <c r="D696">
        <v>-2.5579999999999998</v>
      </c>
      <c r="E696">
        <v>-2.9319999999999999</v>
      </c>
      <c r="F696">
        <v>-3.16</v>
      </c>
      <c r="G696">
        <v>1.8</v>
      </c>
      <c r="H696">
        <v>0.01</v>
      </c>
      <c r="I696">
        <v>3.8</v>
      </c>
      <c r="J696">
        <v>-0.57799999999999996</v>
      </c>
      <c r="K696">
        <v>-1.6319999999999999</v>
      </c>
      <c r="L696">
        <v>-2.625</v>
      </c>
      <c r="M696">
        <v>-3.1659999999999999</v>
      </c>
      <c r="N696">
        <v>-3.36</v>
      </c>
      <c r="O696">
        <v>1.008</v>
      </c>
      <c r="P696">
        <v>0.92800000000000005</v>
      </c>
      <c r="Q696">
        <v>0.89500000000000002</v>
      </c>
      <c r="R696">
        <v>0.45800000000000002</v>
      </c>
      <c r="S696">
        <v>0.48299999999999998</v>
      </c>
    </row>
    <row r="697" spans="1:19" x14ac:dyDescent="0.3">
      <c r="A697">
        <v>360</v>
      </c>
      <c r="B697">
        <v>-0.53600000000000003</v>
      </c>
      <c r="C697">
        <v>-1.3540000000000001</v>
      </c>
      <c r="D697">
        <v>-2.5579999999999998</v>
      </c>
      <c r="E697">
        <v>-2.9319999999999999</v>
      </c>
      <c r="F697">
        <v>-3.16</v>
      </c>
      <c r="G697">
        <v>1.8</v>
      </c>
      <c r="H697">
        <v>0.01</v>
      </c>
      <c r="I697">
        <v>3.8</v>
      </c>
      <c r="J697">
        <v>-0.57199999999999995</v>
      </c>
      <c r="K697">
        <v>-1.6259999999999999</v>
      </c>
      <c r="L697">
        <v>-2.617</v>
      </c>
      <c r="M697">
        <v>-3.1960000000000002</v>
      </c>
      <c r="N697">
        <v>-3.3849999999999998</v>
      </c>
      <c r="O697">
        <v>1.002</v>
      </c>
      <c r="P697">
        <v>0.92900000000000005</v>
      </c>
      <c r="Q697">
        <v>0.89700000000000002</v>
      </c>
      <c r="R697">
        <v>0.56599999999999995</v>
      </c>
      <c r="S697">
        <v>0.49399999999999999</v>
      </c>
    </row>
    <row r="698" spans="1:19" x14ac:dyDescent="0.3">
      <c r="A698">
        <v>420</v>
      </c>
      <c r="B698">
        <v>-0.53600000000000003</v>
      </c>
      <c r="C698">
        <v>-1.3540000000000001</v>
      </c>
      <c r="D698">
        <v>-2.5579999999999998</v>
      </c>
      <c r="E698">
        <v>-2.9319999999999999</v>
      </c>
      <c r="F698">
        <v>-3.16</v>
      </c>
      <c r="G698">
        <v>1.8</v>
      </c>
      <c r="H698">
        <v>0.01</v>
      </c>
      <c r="I698">
        <v>3.8</v>
      </c>
      <c r="J698">
        <v>-0.57399999999999995</v>
      </c>
      <c r="K698">
        <v>-1.6279999999999999</v>
      </c>
      <c r="L698">
        <v>-2.6280000000000001</v>
      </c>
      <c r="M698">
        <v>-3.2170000000000001</v>
      </c>
      <c r="N698">
        <v>-3.4089999999999998</v>
      </c>
      <c r="O698">
        <v>1.012</v>
      </c>
      <c r="P698">
        <v>0.96399999999999997</v>
      </c>
      <c r="Q698">
        <v>0.93899999999999995</v>
      </c>
      <c r="R698">
        <v>0.61699999999999999</v>
      </c>
      <c r="S698">
        <v>0.504</v>
      </c>
    </row>
    <row r="699" spans="1:19" x14ac:dyDescent="0.3">
      <c r="A699">
        <v>480</v>
      </c>
      <c r="B699">
        <v>-0.53600000000000003</v>
      </c>
      <c r="C699">
        <v>-1.3540000000000001</v>
      </c>
      <c r="D699">
        <v>-2.5579999999999998</v>
      </c>
      <c r="E699">
        <v>-2.9319999999999999</v>
      </c>
      <c r="F699">
        <v>-3.16</v>
      </c>
      <c r="G699">
        <v>1.8</v>
      </c>
      <c r="H699">
        <v>0.01</v>
      </c>
      <c r="I699">
        <v>3.8</v>
      </c>
      <c r="J699">
        <v>-0.56799999999999995</v>
      </c>
      <c r="K699">
        <v>-1.6220000000000001</v>
      </c>
      <c r="L699">
        <v>-2.633</v>
      </c>
      <c r="M699">
        <v>-3.2360000000000002</v>
      </c>
      <c r="N699">
        <v>-3.4340000000000002</v>
      </c>
      <c r="O699">
        <v>1.006</v>
      </c>
      <c r="P699">
        <v>0.96</v>
      </c>
      <c r="Q699">
        <v>0.95299999999999996</v>
      </c>
      <c r="R699">
        <v>0.64300000000000002</v>
      </c>
      <c r="S699">
        <v>0.51500000000000001</v>
      </c>
    </row>
    <row r="700" spans="1:19" x14ac:dyDescent="0.3">
      <c r="A700">
        <v>540</v>
      </c>
      <c r="B700">
        <v>-0.53600000000000003</v>
      </c>
      <c r="C700">
        <v>-1.3540000000000001</v>
      </c>
      <c r="D700">
        <v>-2.5579999999999998</v>
      </c>
      <c r="E700">
        <v>-2.9319999999999999</v>
      </c>
      <c r="F700">
        <v>-3.16</v>
      </c>
      <c r="G700">
        <v>1.8</v>
      </c>
      <c r="H700">
        <v>0.01</v>
      </c>
      <c r="I700">
        <v>3.8</v>
      </c>
      <c r="J700">
        <v>-0.56599999999999995</v>
      </c>
      <c r="K700">
        <v>-1.6160000000000001</v>
      </c>
      <c r="L700">
        <v>-2.6320000000000001</v>
      </c>
      <c r="M700">
        <v>-3.2530000000000001</v>
      </c>
      <c r="N700">
        <v>-3.4580000000000002</v>
      </c>
      <c r="O700">
        <v>1.006</v>
      </c>
      <c r="P700">
        <v>0.96299999999999997</v>
      </c>
      <c r="Q700">
        <v>0.93600000000000005</v>
      </c>
      <c r="R700">
        <v>0.65600000000000003</v>
      </c>
      <c r="S700">
        <v>0.52600000000000002</v>
      </c>
    </row>
    <row r="701" spans="1:19" x14ac:dyDescent="0.3">
      <c r="A701">
        <v>600</v>
      </c>
      <c r="B701">
        <v>-0.53600000000000003</v>
      </c>
      <c r="C701">
        <v>-1.3540000000000001</v>
      </c>
      <c r="D701">
        <v>-2.5579999999999998</v>
      </c>
      <c r="E701">
        <v>-2.9319999999999999</v>
      </c>
      <c r="F701">
        <v>-3.16</v>
      </c>
      <c r="G701">
        <v>1.8</v>
      </c>
      <c r="H701">
        <v>0.01</v>
      </c>
      <c r="I701">
        <v>3.8</v>
      </c>
      <c r="J701">
        <v>-0.56399999999999995</v>
      </c>
      <c r="K701">
        <v>-1.6120000000000001</v>
      </c>
      <c r="L701">
        <v>-2.629</v>
      </c>
      <c r="M701">
        <v>-3.27</v>
      </c>
      <c r="N701">
        <v>-3.4820000000000002</v>
      </c>
      <c r="O701">
        <v>1.0089999999999999</v>
      </c>
      <c r="P701">
        <v>0.97099999999999997</v>
      </c>
      <c r="Q701">
        <v>0.92300000000000004</v>
      </c>
      <c r="R701">
        <v>0.66900000000000004</v>
      </c>
      <c r="S701">
        <v>0.53800000000000003</v>
      </c>
    </row>
    <row r="703" spans="1:19" x14ac:dyDescent="0.3">
      <c r="A703" t="s">
        <v>0</v>
      </c>
      <c r="B703" t="s">
        <v>55</v>
      </c>
    </row>
    <row r="704" spans="1:19" x14ac:dyDescent="0.3">
      <c r="A704">
        <v>0</v>
      </c>
      <c r="B704">
        <v>-0.49099999999999999</v>
      </c>
      <c r="C704">
        <v>-1.325</v>
      </c>
      <c r="D704">
        <v>-2.5169999999999999</v>
      </c>
      <c r="E704">
        <v>-2.9670000000000001</v>
      </c>
      <c r="F704">
        <v>-3.24</v>
      </c>
      <c r="G704">
        <v>2</v>
      </c>
      <c r="H704">
        <v>-0.01</v>
      </c>
      <c r="I704">
        <v>3.8180000000000001</v>
      </c>
      <c r="J704">
        <v>-0.52100000000000002</v>
      </c>
      <c r="K704">
        <v>-1.5209999999999999</v>
      </c>
      <c r="L704">
        <v>-2.5169999999999999</v>
      </c>
      <c r="M704">
        <v>-3.1720000000000002</v>
      </c>
      <c r="N704">
        <v>-3.24</v>
      </c>
      <c r="O704">
        <v>0.98099999999999998</v>
      </c>
      <c r="P704">
        <v>0.98099999999999998</v>
      </c>
      <c r="Q704">
        <v>0.97499999999999998</v>
      </c>
      <c r="R704">
        <v>0.57299999999999995</v>
      </c>
      <c r="S704">
        <v>0.218</v>
      </c>
    </row>
    <row r="705" spans="1:19" x14ac:dyDescent="0.3">
      <c r="A705">
        <v>60</v>
      </c>
      <c r="B705">
        <v>-0.49099999999999999</v>
      </c>
      <c r="C705">
        <v>-1.325</v>
      </c>
      <c r="D705">
        <v>-2.5169999999999999</v>
      </c>
      <c r="E705">
        <v>-2.9670000000000001</v>
      </c>
      <c r="F705">
        <v>-3.24</v>
      </c>
      <c r="G705">
        <v>2</v>
      </c>
      <c r="H705">
        <v>-0.01</v>
      </c>
      <c r="I705">
        <v>3.8180000000000001</v>
      </c>
      <c r="J705">
        <v>-0.58599999999999997</v>
      </c>
      <c r="K705">
        <v>-1.599</v>
      </c>
      <c r="L705">
        <v>-2.5390000000000001</v>
      </c>
      <c r="M705">
        <v>-3.1669999999999998</v>
      </c>
      <c r="N705">
        <v>-3.3439999999999999</v>
      </c>
      <c r="O705">
        <v>1.1020000000000001</v>
      </c>
      <c r="P705">
        <v>1.026</v>
      </c>
      <c r="Q705">
        <v>0.82799999999999996</v>
      </c>
      <c r="R705">
        <v>0.43</v>
      </c>
      <c r="S705">
        <v>0.47599999999999998</v>
      </c>
    </row>
    <row r="706" spans="1:19" x14ac:dyDescent="0.3">
      <c r="A706">
        <v>120</v>
      </c>
      <c r="B706">
        <v>-0.49099999999999999</v>
      </c>
      <c r="C706">
        <v>-1.325</v>
      </c>
      <c r="D706">
        <v>-2.5169999999999999</v>
      </c>
      <c r="E706">
        <v>-2.9670000000000001</v>
      </c>
      <c r="F706">
        <v>-3.24</v>
      </c>
      <c r="G706">
        <v>2</v>
      </c>
      <c r="H706">
        <v>-0.01</v>
      </c>
      <c r="I706">
        <v>3.8180000000000001</v>
      </c>
      <c r="J706">
        <v>-0.54600000000000004</v>
      </c>
      <c r="K706">
        <v>-1.5960000000000001</v>
      </c>
      <c r="L706">
        <v>-2.6059999999999999</v>
      </c>
      <c r="M706">
        <v>-3.2280000000000002</v>
      </c>
      <c r="N706">
        <v>-3.3620000000000001</v>
      </c>
      <c r="O706">
        <v>1.0169999999999999</v>
      </c>
      <c r="P706">
        <v>1.046</v>
      </c>
      <c r="Q706">
        <v>1.04</v>
      </c>
      <c r="R706">
        <v>0.59199999999999997</v>
      </c>
      <c r="S706">
        <v>0.48399999999999999</v>
      </c>
    </row>
    <row r="707" spans="1:19" x14ac:dyDescent="0.3">
      <c r="A707">
        <v>180</v>
      </c>
      <c r="B707">
        <v>-0.49099999999999999</v>
      </c>
      <c r="C707">
        <v>-1.325</v>
      </c>
      <c r="D707">
        <v>-2.5169999999999999</v>
      </c>
      <c r="E707">
        <v>-2.9670000000000001</v>
      </c>
      <c r="F707">
        <v>-3.24</v>
      </c>
      <c r="G707">
        <v>2</v>
      </c>
      <c r="H707">
        <v>-0.01</v>
      </c>
      <c r="I707">
        <v>3.8180000000000001</v>
      </c>
      <c r="J707">
        <v>-0.55000000000000004</v>
      </c>
      <c r="K707">
        <v>-1.569</v>
      </c>
      <c r="L707">
        <v>-2.556</v>
      </c>
      <c r="M707">
        <v>-3.1749999999999998</v>
      </c>
      <c r="N707">
        <v>-3.375</v>
      </c>
      <c r="O707">
        <v>1.018</v>
      </c>
      <c r="P707">
        <v>0.93500000000000005</v>
      </c>
      <c r="Q707">
        <v>0.88400000000000001</v>
      </c>
      <c r="R707">
        <v>0.40200000000000002</v>
      </c>
      <c r="S707">
        <v>0.48899999999999999</v>
      </c>
    </row>
    <row r="708" spans="1:19" x14ac:dyDescent="0.3">
      <c r="A708">
        <v>240</v>
      </c>
      <c r="B708">
        <v>-0.49099999999999999</v>
      </c>
      <c r="C708">
        <v>-1.325</v>
      </c>
      <c r="D708">
        <v>-2.5169999999999999</v>
      </c>
      <c r="E708">
        <v>-2.9670000000000001</v>
      </c>
      <c r="F708">
        <v>-3.24</v>
      </c>
      <c r="G708">
        <v>2</v>
      </c>
      <c r="H708">
        <v>-0.01</v>
      </c>
      <c r="I708">
        <v>3.8180000000000001</v>
      </c>
      <c r="J708">
        <v>-0.55500000000000005</v>
      </c>
      <c r="K708">
        <v>-1.591</v>
      </c>
      <c r="L708">
        <v>-2.5910000000000002</v>
      </c>
      <c r="M708">
        <v>-3.1739999999999999</v>
      </c>
      <c r="N708">
        <v>-3.3919999999999999</v>
      </c>
      <c r="O708">
        <v>1.024</v>
      </c>
      <c r="P708">
        <v>1.006</v>
      </c>
      <c r="Q708">
        <v>1.0229999999999999</v>
      </c>
      <c r="R708">
        <v>0.41699999999999998</v>
      </c>
      <c r="S708">
        <v>0.496</v>
      </c>
    </row>
    <row r="709" spans="1:19" x14ac:dyDescent="0.3">
      <c r="A709">
        <v>300</v>
      </c>
      <c r="B709">
        <v>-0.49099999999999999</v>
      </c>
      <c r="C709">
        <v>-1.325</v>
      </c>
      <c r="D709">
        <v>-2.5169999999999999</v>
      </c>
      <c r="E709">
        <v>-2.9670000000000001</v>
      </c>
      <c r="F709">
        <v>-3.24</v>
      </c>
      <c r="G709">
        <v>2</v>
      </c>
      <c r="H709">
        <v>-0.01</v>
      </c>
      <c r="I709">
        <v>3.8180000000000001</v>
      </c>
      <c r="J709">
        <v>-0.55000000000000004</v>
      </c>
      <c r="K709">
        <v>-1.581</v>
      </c>
      <c r="L709">
        <v>-2.5840000000000001</v>
      </c>
      <c r="M709">
        <v>-3.2050000000000001</v>
      </c>
      <c r="N709">
        <v>-3.4220000000000002</v>
      </c>
      <c r="O709">
        <v>1.008</v>
      </c>
      <c r="P709">
        <v>0.97799999999999998</v>
      </c>
      <c r="Q709">
        <v>0.96899999999999997</v>
      </c>
      <c r="R709">
        <v>0.54800000000000004</v>
      </c>
      <c r="S709">
        <v>0.51</v>
      </c>
    </row>
    <row r="710" spans="1:19" x14ac:dyDescent="0.3">
      <c r="A710">
        <v>360</v>
      </c>
      <c r="B710">
        <v>-0.49099999999999999</v>
      </c>
      <c r="C710">
        <v>-1.325</v>
      </c>
      <c r="D710">
        <v>-2.5169999999999999</v>
      </c>
      <c r="E710">
        <v>-2.9670000000000001</v>
      </c>
      <c r="F710">
        <v>-3.24</v>
      </c>
      <c r="G710">
        <v>2</v>
      </c>
      <c r="H710">
        <v>-0.01</v>
      </c>
      <c r="I710">
        <v>3.8180000000000001</v>
      </c>
      <c r="J710">
        <v>-0.54900000000000004</v>
      </c>
      <c r="K710">
        <v>-1.575</v>
      </c>
      <c r="L710">
        <v>-2.5720000000000001</v>
      </c>
      <c r="M710">
        <v>-3.234</v>
      </c>
      <c r="N710">
        <v>-3.4489999999999998</v>
      </c>
      <c r="O710">
        <v>1.0009999999999999</v>
      </c>
      <c r="P710">
        <v>0.97499999999999998</v>
      </c>
      <c r="Q710">
        <v>0.94599999999999995</v>
      </c>
      <c r="R710">
        <v>0.64700000000000002</v>
      </c>
      <c r="S710">
        <v>0.52200000000000002</v>
      </c>
    </row>
    <row r="711" spans="1:19" x14ac:dyDescent="0.3">
      <c r="A711">
        <v>420</v>
      </c>
      <c r="B711">
        <v>-0.49099999999999999</v>
      </c>
      <c r="C711">
        <v>-1.325</v>
      </c>
      <c r="D711">
        <v>-2.5169999999999999</v>
      </c>
      <c r="E711">
        <v>-2.9670000000000001</v>
      </c>
      <c r="F711">
        <v>-3.24</v>
      </c>
      <c r="G711">
        <v>2</v>
      </c>
      <c r="H711">
        <v>-0.01</v>
      </c>
      <c r="I711">
        <v>3.8180000000000001</v>
      </c>
      <c r="J711">
        <v>-0.55400000000000005</v>
      </c>
      <c r="K711">
        <v>-1.577</v>
      </c>
      <c r="L711">
        <v>-2.5790000000000002</v>
      </c>
      <c r="M711">
        <v>-3.254</v>
      </c>
      <c r="N711">
        <v>-3.4740000000000002</v>
      </c>
      <c r="O711">
        <v>1.0049999999999999</v>
      </c>
      <c r="P711">
        <v>1.0009999999999999</v>
      </c>
      <c r="Q711">
        <v>0.97199999999999998</v>
      </c>
      <c r="R711">
        <v>0.69299999999999995</v>
      </c>
      <c r="S711">
        <v>0.53400000000000003</v>
      </c>
    </row>
    <row r="712" spans="1:19" x14ac:dyDescent="0.3">
      <c r="A712">
        <v>480</v>
      </c>
      <c r="B712">
        <v>-0.49099999999999999</v>
      </c>
      <c r="C712">
        <v>-1.325</v>
      </c>
      <c r="D712">
        <v>-2.5169999999999999</v>
      </c>
      <c r="E712">
        <v>-2.9670000000000001</v>
      </c>
      <c r="F712">
        <v>-3.24</v>
      </c>
      <c r="G712">
        <v>2</v>
      </c>
      <c r="H712">
        <v>-0.01</v>
      </c>
      <c r="I712">
        <v>3.8180000000000001</v>
      </c>
      <c r="J712">
        <v>-0.55200000000000005</v>
      </c>
      <c r="K712">
        <v>-1.5740000000000001</v>
      </c>
      <c r="L712">
        <v>-2.5830000000000002</v>
      </c>
      <c r="M712">
        <v>-3.2690000000000001</v>
      </c>
      <c r="N712">
        <v>-3.4980000000000002</v>
      </c>
      <c r="O712">
        <v>0.997</v>
      </c>
      <c r="P712">
        <v>0.996</v>
      </c>
      <c r="Q712">
        <v>0.98699999999999999</v>
      </c>
      <c r="R712">
        <v>0.70499999999999996</v>
      </c>
      <c r="S712">
        <v>0.54600000000000004</v>
      </c>
    </row>
    <row r="713" spans="1:19" x14ac:dyDescent="0.3">
      <c r="A713">
        <v>540</v>
      </c>
      <c r="B713">
        <v>-0.49099999999999999</v>
      </c>
      <c r="C713">
        <v>-1.325</v>
      </c>
      <c r="D713">
        <v>-2.5169999999999999</v>
      </c>
      <c r="E713">
        <v>-2.9670000000000001</v>
      </c>
      <c r="F713">
        <v>-3.24</v>
      </c>
      <c r="G713">
        <v>2</v>
      </c>
      <c r="H713">
        <v>-0.01</v>
      </c>
      <c r="I713">
        <v>3.8180000000000001</v>
      </c>
      <c r="J713">
        <v>-0.55300000000000005</v>
      </c>
      <c r="K713">
        <v>-1.57</v>
      </c>
      <c r="L713">
        <v>-2.5840000000000001</v>
      </c>
      <c r="M713">
        <v>-3.2829999999999999</v>
      </c>
      <c r="N713">
        <v>-3.5219999999999998</v>
      </c>
      <c r="O713">
        <v>0.99399999999999999</v>
      </c>
      <c r="P713">
        <v>0.996</v>
      </c>
      <c r="Q713">
        <v>0.98399999999999999</v>
      </c>
      <c r="R713">
        <v>0.71499999999999997</v>
      </c>
      <c r="S713">
        <v>0.55800000000000005</v>
      </c>
    </row>
    <row r="714" spans="1:19" x14ac:dyDescent="0.3">
      <c r="A714">
        <v>600</v>
      </c>
      <c r="B714">
        <v>-0.49099999999999999</v>
      </c>
      <c r="C714">
        <v>-1.325</v>
      </c>
      <c r="D714">
        <v>-2.5169999999999999</v>
      </c>
      <c r="E714">
        <v>-2.9670000000000001</v>
      </c>
      <c r="F714">
        <v>-3.24</v>
      </c>
      <c r="G714">
        <v>2</v>
      </c>
      <c r="H714">
        <v>-0.01</v>
      </c>
      <c r="I714">
        <v>3.8180000000000001</v>
      </c>
      <c r="J714">
        <v>-0.55500000000000005</v>
      </c>
      <c r="K714">
        <v>-1.5669999999999999</v>
      </c>
      <c r="L714">
        <v>-2.581</v>
      </c>
      <c r="M714">
        <v>-3.2959999999999998</v>
      </c>
      <c r="N714">
        <v>-3.5459999999999998</v>
      </c>
      <c r="O714">
        <v>0.99199999999999999</v>
      </c>
      <c r="P714">
        <v>0.998</v>
      </c>
      <c r="Q714">
        <v>0.97399999999999998</v>
      </c>
      <c r="R714">
        <v>0.72499999999999998</v>
      </c>
      <c r="S714">
        <v>0.57099999999999995</v>
      </c>
    </row>
    <row r="716" spans="1:19" x14ac:dyDescent="0.3">
      <c r="A716" t="s">
        <v>0</v>
      </c>
      <c r="B716" t="s">
        <v>56</v>
      </c>
    </row>
    <row r="717" spans="1:19" x14ac:dyDescent="0.3">
      <c r="A717">
        <v>0</v>
      </c>
      <c r="B717">
        <v>-0.49099999999999999</v>
      </c>
      <c r="C717">
        <v>-1.327</v>
      </c>
      <c r="D717">
        <v>-2.5150000000000001</v>
      </c>
      <c r="E717">
        <v>-2.9609999999999999</v>
      </c>
      <c r="F717">
        <v>-3.23</v>
      </c>
      <c r="G717">
        <v>2</v>
      </c>
      <c r="H717">
        <v>-0.01</v>
      </c>
      <c r="I717">
        <v>3.8180000000000001</v>
      </c>
      <c r="J717">
        <v>-0.52100000000000002</v>
      </c>
      <c r="K717">
        <v>-1.5209999999999999</v>
      </c>
      <c r="L717">
        <v>-2.5169999999999999</v>
      </c>
      <c r="M717">
        <v>-3.1640000000000001</v>
      </c>
      <c r="N717">
        <v>-3.23</v>
      </c>
      <c r="O717">
        <v>0.98099999999999998</v>
      </c>
      <c r="P717">
        <v>0.98099999999999998</v>
      </c>
      <c r="Q717">
        <v>0.97399999999999998</v>
      </c>
      <c r="R717">
        <v>0.56699999999999995</v>
      </c>
      <c r="S717">
        <v>0.217</v>
      </c>
    </row>
    <row r="718" spans="1:19" x14ac:dyDescent="0.3">
      <c r="A718">
        <v>60</v>
      </c>
      <c r="B718">
        <v>-0.49099999999999999</v>
      </c>
      <c r="C718">
        <v>-1.327</v>
      </c>
      <c r="D718">
        <v>-2.5150000000000001</v>
      </c>
      <c r="E718">
        <v>-2.9609999999999999</v>
      </c>
      <c r="F718">
        <v>-3.23</v>
      </c>
      <c r="G718">
        <v>2</v>
      </c>
      <c r="H718">
        <v>-0.01</v>
      </c>
      <c r="I718">
        <v>3.8180000000000001</v>
      </c>
      <c r="J718">
        <v>-0.58599999999999997</v>
      </c>
      <c r="K718">
        <v>-1.6</v>
      </c>
      <c r="L718">
        <v>-2.54</v>
      </c>
      <c r="M718">
        <v>-3.165</v>
      </c>
      <c r="N718">
        <v>-3.331</v>
      </c>
      <c r="O718">
        <v>1.1000000000000001</v>
      </c>
      <c r="P718">
        <v>1.0309999999999999</v>
      </c>
      <c r="Q718">
        <v>0.83199999999999996</v>
      </c>
      <c r="R718">
        <v>0.443</v>
      </c>
      <c r="S718">
        <v>0.47099999999999997</v>
      </c>
    </row>
    <row r="719" spans="1:19" x14ac:dyDescent="0.3">
      <c r="A719">
        <v>120</v>
      </c>
      <c r="B719">
        <v>-0.49099999999999999</v>
      </c>
      <c r="C719">
        <v>-1.327</v>
      </c>
      <c r="D719">
        <v>-2.5150000000000001</v>
      </c>
      <c r="E719">
        <v>-2.9609999999999999</v>
      </c>
      <c r="F719">
        <v>-3.23</v>
      </c>
      <c r="G719">
        <v>2</v>
      </c>
      <c r="H719">
        <v>-0.01</v>
      </c>
      <c r="I719">
        <v>3.8180000000000001</v>
      </c>
      <c r="J719">
        <v>-0.54400000000000004</v>
      </c>
      <c r="K719">
        <v>-1.5940000000000001</v>
      </c>
      <c r="L719">
        <v>-2.605</v>
      </c>
      <c r="M719">
        <v>-3.2240000000000002</v>
      </c>
      <c r="N719">
        <v>-3.3519999999999999</v>
      </c>
      <c r="O719">
        <v>1.014</v>
      </c>
      <c r="P719">
        <v>1.0449999999999999</v>
      </c>
      <c r="Q719">
        <v>1.042</v>
      </c>
      <c r="R719">
        <v>0.59599999999999997</v>
      </c>
      <c r="S719">
        <v>0.47899999999999998</v>
      </c>
    </row>
    <row r="720" spans="1:19" x14ac:dyDescent="0.3">
      <c r="A720">
        <v>180</v>
      </c>
      <c r="B720">
        <v>-0.49099999999999999</v>
      </c>
      <c r="C720">
        <v>-1.327</v>
      </c>
      <c r="D720">
        <v>-2.5150000000000001</v>
      </c>
      <c r="E720">
        <v>-2.9609999999999999</v>
      </c>
      <c r="F720">
        <v>-3.23</v>
      </c>
      <c r="G720">
        <v>2</v>
      </c>
      <c r="H720">
        <v>-0.01</v>
      </c>
      <c r="I720">
        <v>3.8180000000000001</v>
      </c>
      <c r="J720">
        <v>-0.55000000000000004</v>
      </c>
      <c r="K720">
        <v>-1.5680000000000001</v>
      </c>
      <c r="L720">
        <v>-2.556</v>
      </c>
      <c r="M720">
        <v>-3.1669999999999998</v>
      </c>
      <c r="N720">
        <v>-3.3690000000000002</v>
      </c>
      <c r="O720">
        <v>1.018</v>
      </c>
      <c r="P720">
        <v>0.93500000000000005</v>
      </c>
      <c r="Q720">
        <v>0.88800000000000001</v>
      </c>
      <c r="R720">
        <v>0.39200000000000002</v>
      </c>
      <c r="S720">
        <v>0.48699999999999999</v>
      </c>
    </row>
    <row r="721" spans="1:19" x14ac:dyDescent="0.3">
      <c r="A721">
        <v>240</v>
      </c>
      <c r="B721">
        <v>-0.49099999999999999</v>
      </c>
      <c r="C721">
        <v>-1.327</v>
      </c>
      <c r="D721">
        <v>-2.5150000000000001</v>
      </c>
      <c r="E721">
        <v>-2.9609999999999999</v>
      </c>
      <c r="F721">
        <v>-3.23</v>
      </c>
      <c r="G721">
        <v>2</v>
      </c>
      <c r="H721">
        <v>-0.01</v>
      </c>
      <c r="I721">
        <v>3.8180000000000001</v>
      </c>
      <c r="J721">
        <v>-0.55600000000000005</v>
      </c>
      <c r="K721">
        <v>-1.591</v>
      </c>
      <c r="L721">
        <v>-2.5910000000000002</v>
      </c>
      <c r="M721">
        <v>-3.1680000000000001</v>
      </c>
      <c r="N721">
        <v>-3.3839999999999999</v>
      </c>
      <c r="O721">
        <v>1.024</v>
      </c>
      <c r="P721">
        <v>1.0069999999999999</v>
      </c>
      <c r="Q721">
        <v>1.026</v>
      </c>
      <c r="R721">
        <v>0.41299999999999998</v>
      </c>
      <c r="S721">
        <v>0.49299999999999999</v>
      </c>
    </row>
    <row r="722" spans="1:19" x14ac:dyDescent="0.3">
      <c r="A722">
        <v>300</v>
      </c>
      <c r="B722">
        <v>-0.49099999999999999</v>
      </c>
      <c r="C722">
        <v>-1.327</v>
      </c>
      <c r="D722">
        <v>-2.5150000000000001</v>
      </c>
      <c r="E722">
        <v>-2.9609999999999999</v>
      </c>
      <c r="F722">
        <v>-3.23</v>
      </c>
      <c r="G722">
        <v>2</v>
      </c>
      <c r="H722">
        <v>-0.01</v>
      </c>
      <c r="I722">
        <v>3.8180000000000001</v>
      </c>
      <c r="J722">
        <v>-0.54900000000000004</v>
      </c>
      <c r="K722">
        <v>-1.58</v>
      </c>
      <c r="L722">
        <v>-2.5819999999999999</v>
      </c>
      <c r="M722">
        <v>-3.1989999999999998</v>
      </c>
      <c r="N722">
        <v>-3.4140000000000001</v>
      </c>
      <c r="O722">
        <v>1.0069999999999999</v>
      </c>
      <c r="P722">
        <v>0.97599999999999998</v>
      </c>
      <c r="Q722">
        <v>0.96199999999999997</v>
      </c>
      <c r="R722">
        <v>0.54</v>
      </c>
      <c r="S722">
        <v>0.50600000000000001</v>
      </c>
    </row>
    <row r="723" spans="1:19" x14ac:dyDescent="0.3">
      <c r="A723">
        <v>360</v>
      </c>
      <c r="B723">
        <v>-0.49099999999999999</v>
      </c>
      <c r="C723">
        <v>-1.327</v>
      </c>
      <c r="D723">
        <v>-2.5150000000000001</v>
      </c>
      <c r="E723">
        <v>-2.9609999999999999</v>
      </c>
      <c r="F723">
        <v>-3.23</v>
      </c>
      <c r="G723">
        <v>2</v>
      </c>
      <c r="H723">
        <v>-0.01</v>
      </c>
      <c r="I723">
        <v>3.8180000000000001</v>
      </c>
      <c r="J723">
        <v>-0.54900000000000004</v>
      </c>
      <c r="K723">
        <v>-1.575</v>
      </c>
      <c r="L723">
        <v>-2.5710000000000002</v>
      </c>
      <c r="M723">
        <v>-3.226</v>
      </c>
      <c r="N723">
        <v>-3.4390000000000001</v>
      </c>
      <c r="O723">
        <v>1.0009999999999999</v>
      </c>
      <c r="P723">
        <v>0.97699999999999998</v>
      </c>
      <c r="Q723">
        <v>0.94599999999999995</v>
      </c>
      <c r="R723">
        <v>0.63800000000000001</v>
      </c>
      <c r="S723">
        <v>0.51800000000000002</v>
      </c>
    </row>
    <row r="724" spans="1:19" x14ac:dyDescent="0.3">
      <c r="A724">
        <v>420</v>
      </c>
      <c r="B724">
        <v>-0.49099999999999999</v>
      </c>
      <c r="C724">
        <v>-1.327</v>
      </c>
      <c r="D724">
        <v>-2.5150000000000001</v>
      </c>
      <c r="E724">
        <v>-2.9609999999999999</v>
      </c>
      <c r="F724">
        <v>-3.23</v>
      </c>
      <c r="G724">
        <v>2</v>
      </c>
      <c r="H724">
        <v>-0.01</v>
      </c>
      <c r="I724">
        <v>3.8180000000000001</v>
      </c>
      <c r="J724">
        <v>-0.55400000000000005</v>
      </c>
      <c r="K724">
        <v>-1.577</v>
      </c>
      <c r="L724">
        <v>-2.5779999999999998</v>
      </c>
      <c r="M724">
        <v>-3.246</v>
      </c>
      <c r="N724">
        <v>-3.464</v>
      </c>
      <c r="O724">
        <v>1.0049999999999999</v>
      </c>
      <c r="P724">
        <v>1.002</v>
      </c>
      <c r="Q724">
        <v>0.97299999999999998</v>
      </c>
      <c r="R724">
        <v>0.68600000000000005</v>
      </c>
      <c r="S724">
        <v>0.52900000000000003</v>
      </c>
    </row>
    <row r="725" spans="1:19" x14ac:dyDescent="0.3">
      <c r="A725">
        <v>480</v>
      </c>
      <c r="B725">
        <v>-0.49099999999999999</v>
      </c>
      <c r="C725">
        <v>-1.327</v>
      </c>
      <c r="D725">
        <v>-2.5150000000000001</v>
      </c>
      <c r="E725">
        <v>-2.9609999999999999</v>
      </c>
      <c r="F725">
        <v>-3.23</v>
      </c>
      <c r="G725">
        <v>2</v>
      </c>
      <c r="H725">
        <v>-0.01</v>
      </c>
      <c r="I725">
        <v>3.8180000000000001</v>
      </c>
      <c r="J725">
        <v>-0.55200000000000005</v>
      </c>
      <c r="K725">
        <v>-1.573</v>
      </c>
      <c r="L725">
        <v>-2.5819999999999999</v>
      </c>
      <c r="M725">
        <v>-3.262</v>
      </c>
      <c r="N725">
        <v>-3.488</v>
      </c>
      <c r="O725">
        <v>0.997</v>
      </c>
      <c r="P725">
        <v>0.996</v>
      </c>
      <c r="Q725">
        <v>0.98799999999999999</v>
      </c>
      <c r="R725">
        <v>0.70099999999999996</v>
      </c>
      <c r="S725">
        <v>0.54100000000000004</v>
      </c>
    </row>
    <row r="726" spans="1:19" x14ac:dyDescent="0.3">
      <c r="A726">
        <v>540</v>
      </c>
      <c r="B726">
        <v>-0.49099999999999999</v>
      </c>
      <c r="C726">
        <v>-1.327</v>
      </c>
      <c r="D726">
        <v>-2.5150000000000001</v>
      </c>
      <c r="E726">
        <v>-2.9609999999999999</v>
      </c>
      <c r="F726">
        <v>-3.23</v>
      </c>
      <c r="G726">
        <v>2</v>
      </c>
      <c r="H726">
        <v>-0.01</v>
      </c>
      <c r="I726">
        <v>3.8180000000000001</v>
      </c>
      <c r="J726">
        <v>-0.55300000000000005</v>
      </c>
      <c r="K726">
        <v>-1.569</v>
      </c>
      <c r="L726">
        <v>-2.5830000000000002</v>
      </c>
      <c r="M726">
        <v>-3.2770000000000001</v>
      </c>
      <c r="N726">
        <v>-3.512</v>
      </c>
      <c r="O726">
        <v>0.99399999999999999</v>
      </c>
      <c r="P726">
        <v>0.996</v>
      </c>
      <c r="Q726">
        <v>0.98299999999999998</v>
      </c>
      <c r="R726">
        <v>0.71399999999999997</v>
      </c>
      <c r="S726">
        <v>0.55300000000000005</v>
      </c>
    </row>
    <row r="727" spans="1:19" x14ac:dyDescent="0.3">
      <c r="A727">
        <v>600</v>
      </c>
      <c r="B727">
        <v>-0.49099999999999999</v>
      </c>
      <c r="C727">
        <v>-1.327</v>
      </c>
      <c r="D727">
        <v>-2.5150000000000001</v>
      </c>
      <c r="E727">
        <v>-2.9609999999999999</v>
      </c>
      <c r="F727">
        <v>-3.23</v>
      </c>
      <c r="G727">
        <v>2</v>
      </c>
      <c r="H727">
        <v>-0.01</v>
      </c>
      <c r="I727">
        <v>3.8180000000000001</v>
      </c>
      <c r="J727">
        <v>-0.55500000000000005</v>
      </c>
      <c r="K727">
        <v>-1.5669999999999999</v>
      </c>
      <c r="L727">
        <v>-2.58</v>
      </c>
      <c r="M727">
        <v>-3.29</v>
      </c>
      <c r="N727">
        <v>-3.5350000000000001</v>
      </c>
      <c r="O727">
        <v>0.99199999999999999</v>
      </c>
      <c r="P727">
        <v>0.998</v>
      </c>
      <c r="Q727">
        <v>0.97399999999999998</v>
      </c>
      <c r="R727">
        <v>0.72399999999999998</v>
      </c>
      <c r="S727">
        <v>0.56499999999999995</v>
      </c>
    </row>
    <row r="729" spans="1:19" x14ac:dyDescent="0.3">
      <c r="A729" t="s">
        <v>0</v>
      </c>
      <c r="B729" t="s">
        <v>57</v>
      </c>
    </row>
    <row r="730" spans="1:19" x14ac:dyDescent="0.3">
      <c r="A730">
        <v>0</v>
      </c>
      <c r="B730">
        <v>-0.49099999999999999</v>
      </c>
      <c r="C730">
        <v>-1.329</v>
      </c>
      <c r="D730">
        <v>-2.5139999999999998</v>
      </c>
      <c r="E730">
        <v>-2.9540000000000002</v>
      </c>
      <c r="F730">
        <v>-3.22</v>
      </c>
      <c r="G730">
        <v>2</v>
      </c>
      <c r="H730">
        <v>-0.01</v>
      </c>
      <c r="I730">
        <v>3.8180000000000001</v>
      </c>
      <c r="J730">
        <v>-0.52100000000000002</v>
      </c>
      <c r="K730">
        <v>-1.5209999999999999</v>
      </c>
      <c r="L730">
        <v>-2.5169999999999999</v>
      </c>
      <c r="M730">
        <v>-3.1560000000000001</v>
      </c>
      <c r="N730">
        <v>-3.22</v>
      </c>
      <c r="O730">
        <v>0.98099999999999998</v>
      </c>
      <c r="P730">
        <v>0.98099999999999998</v>
      </c>
      <c r="Q730">
        <v>0.97399999999999998</v>
      </c>
      <c r="R730">
        <v>0.56100000000000005</v>
      </c>
      <c r="S730">
        <v>0.215</v>
      </c>
    </row>
    <row r="731" spans="1:19" x14ac:dyDescent="0.3">
      <c r="A731">
        <v>60</v>
      </c>
      <c r="B731">
        <v>-0.49099999999999999</v>
      </c>
      <c r="C731">
        <v>-1.329</v>
      </c>
      <c r="D731">
        <v>-2.5139999999999998</v>
      </c>
      <c r="E731">
        <v>-2.9540000000000002</v>
      </c>
      <c r="F731">
        <v>-3.22</v>
      </c>
      <c r="G731">
        <v>2</v>
      </c>
      <c r="H731">
        <v>-0.01</v>
      </c>
      <c r="I731">
        <v>3.8180000000000001</v>
      </c>
      <c r="J731">
        <v>-0.58599999999999997</v>
      </c>
      <c r="K731">
        <v>-1.599</v>
      </c>
      <c r="L731">
        <v>-2.5390000000000001</v>
      </c>
      <c r="M731">
        <v>-3.1589999999999998</v>
      </c>
      <c r="N731">
        <v>-3.319</v>
      </c>
      <c r="O731">
        <v>1.101</v>
      </c>
      <c r="P731">
        <v>1.0289999999999999</v>
      </c>
      <c r="Q731">
        <v>0.83199999999999996</v>
      </c>
      <c r="R731">
        <v>0.44600000000000001</v>
      </c>
      <c r="S731">
        <v>0.46600000000000003</v>
      </c>
    </row>
    <row r="732" spans="1:19" x14ac:dyDescent="0.3">
      <c r="A732">
        <v>120</v>
      </c>
      <c r="B732">
        <v>-0.49099999999999999</v>
      </c>
      <c r="C732">
        <v>-1.329</v>
      </c>
      <c r="D732">
        <v>-2.5139999999999998</v>
      </c>
      <c r="E732">
        <v>-2.9540000000000002</v>
      </c>
      <c r="F732">
        <v>-3.22</v>
      </c>
      <c r="G732">
        <v>2</v>
      </c>
      <c r="H732">
        <v>-0.01</v>
      </c>
      <c r="I732">
        <v>3.8180000000000001</v>
      </c>
      <c r="J732">
        <v>-0.54400000000000004</v>
      </c>
      <c r="K732">
        <v>-1.5940000000000001</v>
      </c>
      <c r="L732">
        <v>-2.6040000000000001</v>
      </c>
      <c r="M732">
        <v>-3.218</v>
      </c>
      <c r="N732">
        <v>-3.3410000000000002</v>
      </c>
      <c r="O732">
        <v>1.0129999999999999</v>
      </c>
      <c r="P732">
        <v>1.046</v>
      </c>
      <c r="Q732">
        <v>1.04</v>
      </c>
      <c r="R732">
        <v>0.59199999999999997</v>
      </c>
      <c r="S732">
        <v>0.47499999999999998</v>
      </c>
    </row>
    <row r="733" spans="1:19" x14ac:dyDescent="0.3">
      <c r="A733">
        <v>180</v>
      </c>
      <c r="B733">
        <v>-0.49099999999999999</v>
      </c>
      <c r="C733">
        <v>-1.329</v>
      </c>
      <c r="D733">
        <v>-2.5139999999999998</v>
      </c>
      <c r="E733">
        <v>-2.9540000000000002</v>
      </c>
      <c r="F733">
        <v>-3.22</v>
      </c>
      <c r="G733">
        <v>2</v>
      </c>
      <c r="H733">
        <v>-0.01</v>
      </c>
      <c r="I733">
        <v>3.8180000000000001</v>
      </c>
      <c r="J733">
        <v>-0.55000000000000004</v>
      </c>
      <c r="K733">
        <v>-1.5669999999999999</v>
      </c>
      <c r="L733">
        <v>-2.556</v>
      </c>
      <c r="M733">
        <v>-3.16</v>
      </c>
      <c r="N733">
        <v>-3.36</v>
      </c>
      <c r="O733">
        <v>1.018</v>
      </c>
      <c r="P733">
        <v>0.93400000000000005</v>
      </c>
      <c r="Q733">
        <v>0.89</v>
      </c>
      <c r="R733">
        <v>0.38700000000000001</v>
      </c>
      <c r="S733">
        <v>0.48299999999999998</v>
      </c>
    </row>
    <row r="734" spans="1:19" x14ac:dyDescent="0.3">
      <c r="A734">
        <v>240</v>
      </c>
      <c r="B734">
        <v>-0.49099999999999999</v>
      </c>
      <c r="C734">
        <v>-1.329</v>
      </c>
      <c r="D734">
        <v>-2.5139999999999998</v>
      </c>
      <c r="E734">
        <v>-2.9540000000000002</v>
      </c>
      <c r="F734">
        <v>-3.22</v>
      </c>
      <c r="G734">
        <v>2</v>
      </c>
      <c r="H734">
        <v>-0.01</v>
      </c>
      <c r="I734">
        <v>3.8180000000000001</v>
      </c>
      <c r="J734">
        <v>-0.55600000000000005</v>
      </c>
      <c r="K734">
        <v>-1.591</v>
      </c>
      <c r="L734">
        <v>-2.5910000000000002</v>
      </c>
      <c r="M734">
        <v>-3.16</v>
      </c>
      <c r="N734">
        <v>-3.3740000000000001</v>
      </c>
      <c r="O734">
        <v>1.0249999999999999</v>
      </c>
      <c r="P734">
        <v>1.008</v>
      </c>
      <c r="Q734">
        <v>1.0269999999999999</v>
      </c>
      <c r="R734">
        <v>0.40899999999999997</v>
      </c>
      <c r="S734">
        <v>0.48899999999999999</v>
      </c>
    </row>
    <row r="735" spans="1:19" x14ac:dyDescent="0.3">
      <c r="A735">
        <v>300</v>
      </c>
      <c r="B735">
        <v>-0.49099999999999999</v>
      </c>
      <c r="C735">
        <v>-1.329</v>
      </c>
      <c r="D735">
        <v>-2.5139999999999998</v>
      </c>
      <c r="E735">
        <v>-2.9540000000000002</v>
      </c>
      <c r="F735">
        <v>-3.22</v>
      </c>
      <c r="G735">
        <v>2</v>
      </c>
      <c r="H735">
        <v>-0.01</v>
      </c>
      <c r="I735">
        <v>3.8180000000000001</v>
      </c>
      <c r="J735">
        <v>-0.54900000000000004</v>
      </c>
      <c r="K735">
        <v>-1.579</v>
      </c>
      <c r="L735">
        <v>-2.58</v>
      </c>
      <c r="M735">
        <v>-3.19</v>
      </c>
      <c r="N735">
        <v>-3.4020000000000001</v>
      </c>
      <c r="O735">
        <v>1.0069999999999999</v>
      </c>
      <c r="P735">
        <v>0.97499999999999998</v>
      </c>
      <c r="Q735">
        <v>0.95799999999999996</v>
      </c>
      <c r="R735">
        <v>0.53200000000000003</v>
      </c>
      <c r="S735">
        <v>0.501</v>
      </c>
    </row>
    <row r="736" spans="1:19" x14ac:dyDescent="0.3">
      <c r="A736">
        <v>360</v>
      </c>
      <c r="B736">
        <v>-0.49099999999999999</v>
      </c>
      <c r="C736">
        <v>-1.329</v>
      </c>
      <c r="D736">
        <v>-2.5139999999999998</v>
      </c>
      <c r="E736">
        <v>-2.9540000000000002</v>
      </c>
      <c r="F736">
        <v>-3.22</v>
      </c>
      <c r="G736">
        <v>2</v>
      </c>
      <c r="H736">
        <v>-0.01</v>
      </c>
      <c r="I736">
        <v>3.8180000000000001</v>
      </c>
      <c r="J736">
        <v>-0.54900000000000004</v>
      </c>
      <c r="K736">
        <v>-1.575</v>
      </c>
      <c r="L736">
        <v>-2.57</v>
      </c>
      <c r="M736">
        <v>-3.218</v>
      </c>
      <c r="N736">
        <v>-3.4279999999999999</v>
      </c>
      <c r="O736">
        <v>1.0009999999999999</v>
      </c>
      <c r="P736">
        <v>0.97799999999999998</v>
      </c>
      <c r="Q736">
        <v>0.94599999999999995</v>
      </c>
      <c r="R736">
        <v>0.63100000000000001</v>
      </c>
      <c r="S736">
        <v>0.51300000000000001</v>
      </c>
    </row>
    <row r="737" spans="1:19" x14ac:dyDescent="0.3">
      <c r="A737">
        <v>420</v>
      </c>
      <c r="B737">
        <v>-0.49099999999999999</v>
      </c>
      <c r="C737">
        <v>-1.329</v>
      </c>
      <c r="D737">
        <v>-2.5139999999999998</v>
      </c>
      <c r="E737">
        <v>-2.9540000000000002</v>
      </c>
      <c r="F737">
        <v>-3.22</v>
      </c>
      <c r="G737">
        <v>2</v>
      </c>
      <c r="H737">
        <v>-0.01</v>
      </c>
      <c r="I737">
        <v>3.8180000000000001</v>
      </c>
      <c r="J737">
        <v>-0.55400000000000005</v>
      </c>
      <c r="K737">
        <v>-1.5760000000000001</v>
      </c>
      <c r="L737">
        <v>-2.577</v>
      </c>
      <c r="M737">
        <v>-3.2389999999999999</v>
      </c>
      <c r="N737">
        <v>-3.452</v>
      </c>
      <c r="O737">
        <v>1.0049999999999999</v>
      </c>
      <c r="P737">
        <v>1.002</v>
      </c>
      <c r="Q737">
        <v>0.97399999999999998</v>
      </c>
      <c r="R737">
        <v>0.68200000000000005</v>
      </c>
      <c r="S737">
        <v>0.52300000000000002</v>
      </c>
    </row>
    <row r="738" spans="1:19" x14ac:dyDescent="0.3">
      <c r="A738">
        <v>480</v>
      </c>
      <c r="B738">
        <v>-0.49099999999999999</v>
      </c>
      <c r="C738">
        <v>-1.329</v>
      </c>
      <c r="D738">
        <v>-2.5139999999999998</v>
      </c>
      <c r="E738">
        <v>-2.9540000000000002</v>
      </c>
      <c r="F738">
        <v>-3.22</v>
      </c>
      <c r="G738">
        <v>2</v>
      </c>
      <c r="H738">
        <v>-0.01</v>
      </c>
      <c r="I738">
        <v>3.8180000000000001</v>
      </c>
      <c r="J738">
        <v>-0.55200000000000005</v>
      </c>
      <c r="K738">
        <v>-1.573</v>
      </c>
      <c r="L738">
        <v>-2.5819999999999999</v>
      </c>
      <c r="M738">
        <v>-3.254</v>
      </c>
      <c r="N738">
        <v>-3.476</v>
      </c>
      <c r="O738">
        <v>0.997</v>
      </c>
      <c r="P738">
        <v>0.996</v>
      </c>
      <c r="Q738">
        <v>0.98899999999999999</v>
      </c>
      <c r="R738">
        <v>0.69599999999999995</v>
      </c>
      <c r="S738">
        <v>0.53500000000000003</v>
      </c>
    </row>
    <row r="739" spans="1:19" x14ac:dyDescent="0.3">
      <c r="A739">
        <v>540</v>
      </c>
      <c r="B739">
        <v>-0.49099999999999999</v>
      </c>
      <c r="C739">
        <v>-1.329</v>
      </c>
      <c r="D739">
        <v>-2.5139999999999998</v>
      </c>
      <c r="E739">
        <v>-2.9540000000000002</v>
      </c>
      <c r="F739">
        <v>-3.22</v>
      </c>
      <c r="G739">
        <v>2</v>
      </c>
      <c r="H739">
        <v>-0.01</v>
      </c>
      <c r="I739">
        <v>3.8180000000000001</v>
      </c>
      <c r="J739">
        <v>-0.55300000000000005</v>
      </c>
      <c r="K739">
        <v>-1.569</v>
      </c>
      <c r="L739">
        <v>-2.5819999999999999</v>
      </c>
      <c r="M739">
        <v>-3.2690000000000001</v>
      </c>
      <c r="N739">
        <v>-3.4990000000000001</v>
      </c>
      <c r="O739">
        <v>0.99399999999999999</v>
      </c>
      <c r="P739">
        <v>0.996</v>
      </c>
      <c r="Q739">
        <v>0.98299999999999998</v>
      </c>
      <c r="R739">
        <v>0.71</v>
      </c>
      <c r="S739">
        <v>0.54700000000000004</v>
      </c>
    </row>
    <row r="740" spans="1:19" x14ac:dyDescent="0.3">
      <c r="A740">
        <v>600</v>
      </c>
      <c r="B740">
        <v>-0.49099999999999999</v>
      </c>
      <c r="C740">
        <v>-1.329</v>
      </c>
      <c r="D740">
        <v>-2.5139999999999998</v>
      </c>
      <c r="E740">
        <v>-2.9540000000000002</v>
      </c>
      <c r="F740">
        <v>-3.22</v>
      </c>
      <c r="G740">
        <v>2</v>
      </c>
      <c r="H740">
        <v>-0.01</v>
      </c>
      <c r="I740">
        <v>3.8180000000000001</v>
      </c>
      <c r="J740">
        <v>-0.55500000000000005</v>
      </c>
      <c r="K740">
        <v>-1.5669999999999999</v>
      </c>
      <c r="L740">
        <v>-2.58</v>
      </c>
      <c r="M740">
        <v>-3.2829999999999999</v>
      </c>
      <c r="N740">
        <v>-3.5230000000000001</v>
      </c>
      <c r="O740">
        <v>0.99199999999999999</v>
      </c>
      <c r="P740">
        <v>0.998</v>
      </c>
      <c r="Q740">
        <v>0.97399999999999998</v>
      </c>
      <c r="R740">
        <v>0.72</v>
      </c>
      <c r="S740">
        <v>0.55800000000000005</v>
      </c>
    </row>
    <row r="742" spans="1:19" x14ac:dyDescent="0.3">
      <c r="A742" t="s">
        <v>0</v>
      </c>
      <c r="B742" t="s">
        <v>58</v>
      </c>
    </row>
    <row r="743" spans="1:19" x14ac:dyDescent="0.3">
      <c r="A743">
        <v>0</v>
      </c>
      <c r="B743">
        <v>-0.49199999999999999</v>
      </c>
      <c r="C743">
        <v>-1.329</v>
      </c>
      <c r="D743">
        <v>-2.5139999999999998</v>
      </c>
      <c r="E743">
        <v>-2.9489999999999998</v>
      </c>
      <c r="F743">
        <v>-3.21</v>
      </c>
      <c r="G743">
        <v>2</v>
      </c>
      <c r="H743">
        <v>-0.01</v>
      </c>
      <c r="I743">
        <v>3.8180000000000001</v>
      </c>
      <c r="J743">
        <v>-0.52100000000000002</v>
      </c>
      <c r="K743">
        <v>-1.5209999999999999</v>
      </c>
      <c r="L743">
        <v>-2.516</v>
      </c>
      <c r="M743">
        <v>-3.1480000000000001</v>
      </c>
      <c r="N743">
        <v>-3.21</v>
      </c>
      <c r="O743">
        <v>0.98099999999999998</v>
      </c>
      <c r="P743">
        <v>0.98099999999999998</v>
      </c>
      <c r="Q743">
        <v>0.97299999999999998</v>
      </c>
      <c r="R743">
        <v>0.55500000000000005</v>
      </c>
      <c r="S743">
        <v>0.21299999999999999</v>
      </c>
    </row>
    <row r="744" spans="1:19" x14ac:dyDescent="0.3">
      <c r="A744">
        <v>60</v>
      </c>
      <c r="B744">
        <v>-0.49199999999999999</v>
      </c>
      <c r="C744">
        <v>-1.329</v>
      </c>
      <c r="D744">
        <v>-2.5139999999999998</v>
      </c>
      <c r="E744">
        <v>-2.9489999999999998</v>
      </c>
      <c r="F744">
        <v>-3.21</v>
      </c>
      <c r="G744">
        <v>2</v>
      </c>
      <c r="H744">
        <v>-0.01</v>
      </c>
      <c r="I744">
        <v>3.8180000000000001</v>
      </c>
      <c r="J744">
        <v>-0.58799999999999997</v>
      </c>
      <c r="K744">
        <v>-1.5980000000000001</v>
      </c>
      <c r="L744">
        <v>-2.5390000000000001</v>
      </c>
      <c r="M744">
        <v>-3.149</v>
      </c>
      <c r="N744">
        <v>-3.3149999999999999</v>
      </c>
      <c r="O744">
        <v>1.105</v>
      </c>
      <c r="P744">
        <v>1.0189999999999999</v>
      </c>
      <c r="Q744">
        <v>0.82899999999999996</v>
      </c>
      <c r="R744">
        <v>0.436</v>
      </c>
      <c r="S744">
        <v>0.46500000000000002</v>
      </c>
    </row>
    <row r="745" spans="1:19" x14ac:dyDescent="0.3">
      <c r="A745">
        <v>120</v>
      </c>
      <c r="B745">
        <v>-0.49199999999999999</v>
      </c>
      <c r="C745">
        <v>-1.329</v>
      </c>
      <c r="D745">
        <v>-2.5139999999999998</v>
      </c>
      <c r="E745">
        <v>-2.9489999999999998</v>
      </c>
      <c r="F745">
        <v>-3.21</v>
      </c>
      <c r="G745">
        <v>2</v>
      </c>
      <c r="H745">
        <v>-0.01</v>
      </c>
      <c r="I745">
        <v>3.8180000000000001</v>
      </c>
      <c r="J745">
        <v>-0.54400000000000004</v>
      </c>
      <c r="K745">
        <v>-1.5940000000000001</v>
      </c>
      <c r="L745">
        <v>-2.605</v>
      </c>
      <c r="M745">
        <v>-3.2120000000000002</v>
      </c>
      <c r="N745">
        <v>-3.3359999999999999</v>
      </c>
      <c r="O745">
        <v>1.0129999999999999</v>
      </c>
      <c r="P745">
        <v>1.0469999999999999</v>
      </c>
      <c r="Q745">
        <v>1.042</v>
      </c>
      <c r="R745">
        <v>0.59499999999999997</v>
      </c>
      <c r="S745">
        <v>0.47299999999999998</v>
      </c>
    </row>
    <row r="746" spans="1:19" x14ac:dyDescent="0.3">
      <c r="A746">
        <v>180</v>
      </c>
      <c r="B746">
        <v>-0.49199999999999999</v>
      </c>
      <c r="C746">
        <v>-1.329</v>
      </c>
      <c r="D746">
        <v>-2.5139999999999998</v>
      </c>
      <c r="E746">
        <v>-2.9489999999999998</v>
      </c>
      <c r="F746">
        <v>-3.21</v>
      </c>
      <c r="G746">
        <v>2</v>
      </c>
      <c r="H746">
        <v>-0.01</v>
      </c>
      <c r="I746">
        <v>3.8180000000000001</v>
      </c>
      <c r="J746">
        <v>-0.55000000000000004</v>
      </c>
      <c r="K746">
        <v>-1.5669999999999999</v>
      </c>
      <c r="L746">
        <v>-2.5550000000000002</v>
      </c>
      <c r="M746">
        <v>-3.1560000000000001</v>
      </c>
      <c r="N746">
        <v>-3.351</v>
      </c>
      <c r="O746">
        <v>1.02</v>
      </c>
      <c r="P746">
        <v>0.93300000000000005</v>
      </c>
      <c r="Q746">
        <v>0.88500000000000001</v>
      </c>
      <c r="R746">
        <v>0.39600000000000002</v>
      </c>
      <c r="S746">
        <v>0.47899999999999998</v>
      </c>
    </row>
    <row r="747" spans="1:19" x14ac:dyDescent="0.3">
      <c r="A747">
        <v>240</v>
      </c>
      <c r="B747">
        <v>-0.49199999999999999</v>
      </c>
      <c r="C747">
        <v>-1.329</v>
      </c>
      <c r="D747">
        <v>-2.5139999999999998</v>
      </c>
      <c r="E747">
        <v>-2.9489999999999998</v>
      </c>
      <c r="F747">
        <v>-3.21</v>
      </c>
      <c r="G747">
        <v>2</v>
      </c>
      <c r="H747">
        <v>-0.01</v>
      </c>
      <c r="I747">
        <v>3.8180000000000001</v>
      </c>
      <c r="J747">
        <v>-0.55600000000000005</v>
      </c>
      <c r="K747">
        <v>-1.591</v>
      </c>
      <c r="L747">
        <v>-2.59</v>
      </c>
      <c r="M747">
        <v>-3.153</v>
      </c>
      <c r="N747">
        <v>-3.3660000000000001</v>
      </c>
      <c r="O747">
        <v>1.024</v>
      </c>
      <c r="P747">
        <v>1.0069999999999999</v>
      </c>
      <c r="Q747">
        <v>1.024</v>
      </c>
      <c r="R747">
        <v>0.40200000000000002</v>
      </c>
      <c r="S747">
        <v>0.48499999999999999</v>
      </c>
    </row>
    <row r="748" spans="1:19" x14ac:dyDescent="0.3">
      <c r="A748">
        <v>300</v>
      </c>
      <c r="B748">
        <v>-0.49199999999999999</v>
      </c>
      <c r="C748">
        <v>-1.329</v>
      </c>
      <c r="D748">
        <v>-2.5139999999999998</v>
      </c>
      <c r="E748">
        <v>-2.9489999999999998</v>
      </c>
      <c r="F748">
        <v>-3.21</v>
      </c>
      <c r="G748">
        <v>2</v>
      </c>
      <c r="H748">
        <v>-0.01</v>
      </c>
      <c r="I748">
        <v>3.8180000000000001</v>
      </c>
      <c r="J748">
        <v>-0.54900000000000004</v>
      </c>
      <c r="K748">
        <v>-1.58</v>
      </c>
      <c r="L748">
        <v>-2.5819999999999999</v>
      </c>
      <c r="M748">
        <v>-3.1829999999999998</v>
      </c>
      <c r="N748">
        <v>-3.3929999999999998</v>
      </c>
      <c r="O748">
        <v>1.0069999999999999</v>
      </c>
      <c r="P748">
        <v>0.97699999999999998</v>
      </c>
      <c r="Q748">
        <v>0.96399999999999997</v>
      </c>
      <c r="R748">
        <v>0.52600000000000002</v>
      </c>
      <c r="S748">
        <v>0.497</v>
      </c>
    </row>
    <row r="749" spans="1:19" x14ac:dyDescent="0.3">
      <c r="A749">
        <v>360</v>
      </c>
      <c r="B749">
        <v>-0.49199999999999999</v>
      </c>
      <c r="C749">
        <v>-1.329</v>
      </c>
      <c r="D749">
        <v>-2.5139999999999998</v>
      </c>
      <c r="E749">
        <v>-2.9489999999999998</v>
      </c>
      <c r="F749">
        <v>-3.21</v>
      </c>
      <c r="G749">
        <v>2</v>
      </c>
      <c r="H749">
        <v>-0.01</v>
      </c>
      <c r="I749">
        <v>3.8180000000000001</v>
      </c>
      <c r="J749">
        <v>-0.54900000000000004</v>
      </c>
      <c r="K749">
        <v>-1.575</v>
      </c>
      <c r="L749">
        <v>-2.57</v>
      </c>
      <c r="M749">
        <v>-3.2120000000000002</v>
      </c>
      <c r="N749">
        <v>-3.419</v>
      </c>
      <c r="O749">
        <v>1.0009999999999999</v>
      </c>
      <c r="P749">
        <v>0.97699999999999998</v>
      </c>
      <c r="Q749">
        <v>0.94499999999999995</v>
      </c>
      <c r="R749">
        <v>0.627</v>
      </c>
      <c r="S749">
        <v>0.50900000000000001</v>
      </c>
    </row>
    <row r="750" spans="1:19" x14ac:dyDescent="0.3">
      <c r="A750">
        <v>420</v>
      </c>
      <c r="B750">
        <v>-0.49199999999999999</v>
      </c>
      <c r="C750">
        <v>-1.329</v>
      </c>
      <c r="D750">
        <v>-2.5139999999999998</v>
      </c>
      <c r="E750">
        <v>-2.9489999999999998</v>
      </c>
      <c r="F750">
        <v>-3.21</v>
      </c>
      <c r="G750">
        <v>2</v>
      </c>
      <c r="H750">
        <v>-0.01</v>
      </c>
      <c r="I750">
        <v>3.8180000000000001</v>
      </c>
      <c r="J750">
        <v>-0.55400000000000005</v>
      </c>
      <c r="K750">
        <v>-1.5760000000000001</v>
      </c>
      <c r="L750">
        <v>-2.577</v>
      </c>
      <c r="M750">
        <v>-3.2330000000000001</v>
      </c>
      <c r="N750">
        <v>-3.4420000000000002</v>
      </c>
      <c r="O750">
        <v>1.0049999999999999</v>
      </c>
      <c r="P750">
        <v>1.002</v>
      </c>
      <c r="Q750">
        <v>0.97199999999999998</v>
      </c>
      <c r="R750">
        <v>0.68100000000000005</v>
      </c>
      <c r="S750">
        <v>0.51900000000000002</v>
      </c>
    </row>
    <row r="751" spans="1:19" x14ac:dyDescent="0.3">
      <c r="A751">
        <v>480</v>
      </c>
      <c r="B751">
        <v>-0.49199999999999999</v>
      </c>
      <c r="C751">
        <v>-1.329</v>
      </c>
      <c r="D751">
        <v>-2.5139999999999998</v>
      </c>
      <c r="E751">
        <v>-2.9489999999999998</v>
      </c>
      <c r="F751">
        <v>-3.21</v>
      </c>
      <c r="G751">
        <v>2</v>
      </c>
      <c r="H751">
        <v>-0.01</v>
      </c>
      <c r="I751">
        <v>3.8180000000000001</v>
      </c>
      <c r="J751">
        <v>-0.55200000000000005</v>
      </c>
      <c r="K751">
        <v>-1.573</v>
      </c>
      <c r="L751">
        <v>-2.5819999999999999</v>
      </c>
      <c r="M751">
        <v>-3.2490000000000001</v>
      </c>
      <c r="N751">
        <v>-3.4660000000000002</v>
      </c>
      <c r="O751">
        <v>0.997</v>
      </c>
      <c r="P751">
        <v>0.997</v>
      </c>
      <c r="Q751">
        <v>0.98799999999999999</v>
      </c>
      <c r="R751">
        <v>0.69399999999999995</v>
      </c>
      <c r="S751">
        <v>0.53</v>
      </c>
    </row>
    <row r="752" spans="1:19" x14ac:dyDescent="0.3">
      <c r="A752">
        <v>540</v>
      </c>
      <c r="B752">
        <v>-0.49199999999999999</v>
      </c>
      <c r="C752">
        <v>-1.329</v>
      </c>
      <c r="D752">
        <v>-2.5139999999999998</v>
      </c>
      <c r="E752">
        <v>-2.9489999999999998</v>
      </c>
      <c r="F752">
        <v>-3.21</v>
      </c>
      <c r="G752">
        <v>2</v>
      </c>
      <c r="H752">
        <v>-0.01</v>
      </c>
      <c r="I752">
        <v>3.8180000000000001</v>
      </c>
      <c r="J752">
        <v>-0.55300000000000005</v>
      </c>
      <c r="K752">
        <v>-1.569</v>
      </c>
      <c r="L752">
        <v>-2.5819999999999999</v>
      </c>
      <c r="M752">
        <v>-3.2629999999999999</v>
      </c>
      <c r="N752">
        <v>-3.49</v>
      </c>
      <c r="O752">
        <v>0.99399999999999999</v>
      </c>
      <c r="P752">
        <v>0.996</v>
      </c>
      <c r="Q752">
        <v>0.98299999999999998</v>
      </c>
      <c r="R752">
        <v>0.70599999999999996</v>
      </c>
      <c r="S752">
        <v>0.54200000000000004</v>
      </c>
    </row>
    <row r="753" spans="1:19" x14ac:dyDescent="0.3">
      <c r="A753">
        <v>600</v>
      </c>
      <c r="B753">
        <v>-0.49199999999999999</v>
      </c>
      <c r="C753">
        <v>-1.329</v>
      </c>
      <c r="D753">
        <v>-2.5139999999999998</v>
      </c>
      <c r="E753">
        <v>-2.9489999999999998</v>
      </c>
      <c r="F753">
        <v>-3.21</v>
      </c>
      <c r="G753">
        <v>2</v>
      </c>
      <c r="H753">
        <v>-0.01</v>
      </c>
      <c r="I753">
        <v>3.8180000000000001</v>
      </c>
      <c r="J753">
        <v>-0.55500000000000005</v>
      </c>
      <c r="K753">
        <v>-1.5669999999999999</v>
      </c>
      <c r="L753">
        <v>-2.58</v>
      </c>
      <c r="M753">
        <v>-3.278</v>
      </c>
      <c r="N753">
        <v>-3.5129999999999999</v>
      </c>
      <c r="O753">
        <v>0.99199999999999999</v>
      </c>
      <c r="P753">
        <v>0.998</v>
      </c>
      <c r="Q753">
        <v>0.97299999999999998</v>
      </c>
      <c r="R753">
        <v>0.71699999999999997</v>
      </c>
      <c r="S753">
        <v>0.55300000000000005</v>
      </c>
    </row>
    <row r="755" spans="1:19" x14ac:dyDescent="0.3">
      <c r="A755" t="s">
        <v>0</v>
      </c>
      <c r="B755" t="s">
        <v>59</v>
      </c>
    </row>
    <row r="756" spans="1:19" x14ac:dyDescent="0.3">
      <c r="A756">
        <v>0</v>
      </c>
      <c r="B756">
        <v>-0.49099999999999999</v>
      </c>
      <c r="C756">
        <v>-1.33</v>
      </c>
      <c r="D756">
        <v>-2.5150000000000001</v>
      </c>
      <c r="E756">
        <v>-2.9630000000000001</v>
      </c>
      <c r="F756">
        <v>-3.2</v>
      </c>
      <c r="G756">
        <v>2</v>
      </c>
      <c r="H756">
        <v>-0.01</v>
      </c>
      <c r="I756">
        <v>3.8180000000000001</v>
      </c>
      <c r="J756">
        <v>-0.52100000000000002</v>
      </c>
      <c r="K756">
        <v>-1.5209999999999999</v>
      </c>
      <c r="L756">
        <v>-2.516</v>
      </c>
      <c r="M756">
        <v>-3.1389999999999998</v>
      </c>
      <c r="N756">
        <v>-3.2</v>
      </c>
      <c r="O756">
        <v>0.98099999999999998</v>
      </c>
      <c r="P756">
        <v>0.98099999999999998</v>
      </c>
      <c r="Q756">
        <v>0.97299999999999998</v>
      </c>
      <c r="R756">
        <v>0.54900000000000004</v>
      </c>
      <c r="S756">
        <v>0.21099999999999999</v>
      </c>
    </row>
    <row r="757" spans="1:19" x14ac:dyDescent="0.3">
      <c r="A757">
        <v>60</v>
      </c>
      <c r="B757">
        <v>-0.49099999999999999</v>
      </c>
      <c r="C757">
        <v>-1.33</v>
      </c>
      <c r="D757">
        <v>-2.5150000000000001</v>
      </c>
      <c r="E757">
        <v>-2.9630000000000001</v>
      </c>
      <c r="F757">
        <v>-3.2</v>
      </c>
      <c r="G757">
        <v>2</v>
      </c>
      <c r="H757">
        <v>-0.01</v>
      </c>
      <c r="I757">
        <v>3.8180000000000001</v>
      </c>
      <c r="J757">
        <v>-0.59</v>
      </c>
      <c r="K757">
        <v>-1.5960000000000001</v>
      </c>
      <c r="L757">
        <v>-2.536</v>
      </c>
      <c r="M757">
        <v>-3.1480000000000001</v>
      </c>
      <c r="N757">
        <v>-3.3079999999999998</v>
      </c>
      <c r="O757">
        <v>1.109</v>
      </c>
      <c r="P757">
        <v>1.004</v>
      </c>
      <c r="Q757">
        <v>0.82</v>
      </c>
      <c r="R757">
        <v>0.435</v>
      </c>
      <c r="S757">
        <v>0.46200000000000002</v>
      </c>
    </row>
    <row r="758" spans="1:19" x14ac:dyDescent="0.3">
      <c r="A758">
        <v>120</v>
      </c>
      <c r="B758">
        <v>-0.49099999999999999</v>
      </c>
      <c r="C758">
        <v>-1.33</v>
      </c>
      <c r="D758">
        <v>-2.5150000000000001</v>
      </c>
      <c r="E758">
        <v>-2.9630000000000001</v>
      </c>
      <c r="F758">
        <v>-3.2</v>
      </c>
      <c r="G758">
        <v>2</v>
      </c>
      <c r="H758">
        <v>-0.01</v>
      </c>
      <c r="I758">
        <v>3.8180000000000001</v>
      </c>
      <c r="J758">
        <v>-0.54500000000000004</v>
      </c>
      <c r="K758">
        <v>-1.595</v>
      </c>
      <c r="L758">
        <v>-2.605</v>
      </c>
      <c r="M758">
        <v>-3.2069999999999999</v>
      </c>
      <c r="N758">
        <v>-3.3239999999999998</v>
      </c>
      <c r="O758">
        <v>1.0149999999999999</v>
      </c>
      <c r="P758">
        <v>1.0489999999999999</v>
      </c>
      <c r="Q758">
        <v>1.046</v>
      </c>
      <c r="R758">
        <v>0.58699999999999997</v>
      </c>
      <c r="S758">
        <v>0.46800000000000003</v>
      </c>
    </row>
    <row r="759" spans="1:19" x14ac:dyDescent="0.3">
      <c r="A759">
        <v>180</v>
      </c>
      <c r="B759">
        <v>-0.49099999999999999</v>
      </c>
      <c r="C759">
        <v>-1.33</v>
      </c>
      <c r="D759">
        <v>-2.5150000000000001</v>
      </c>
      <c r="E759">
        <v>-2.9630000000000001</v>
      </c>
      <c r="F759">
        <v>-3.2</v>
      </c>
      <c r="G759">
        <v>2</v>
      </c>
      <c r="H759">
        <v>-0.01</v>
      </c>
      <c r="I759">
        <v>3.8180000000000001</v>
      </c>
      <c r="J759">
        <v>-0.55000000000000004</v>
      </c>
      <c r="K759">
        <v>-1.5669999999999999</v>
      </c>
      <c r="L759">
        <v>-2.5550000000000002</v>
      </c>
      <c r="M759">
        <v>-3.1509999999999998</v>
      </c>
      <c r="N759">
        <v>-3.3420000000000001</v>
      </c>
      <c r="O759">
        <v>1.02</v>
      </c>
      <c r="P759">
        <v>0.93300000000000005</v>
      </c>
      <c r="Q759">
        <v>0.88400000000000001</v>
      </c>
      <c r="R759">
        <v>0.38800000000000001</v>
      </c>
      <c r="S759">
        <v>0.47599999999999998</v>
      </c>
    </row>
    <row r="760" spans="1:19" x14ac:dyDescent="0.3">
      <c r="A760">
        <v>240</v>
      </c>
      <c r="B760">
        <v>-0.49099999999999999</v>
      </c>
      <c r="C760">
        <v>-1.33</v>
      </c>
      <c r="D760">
        <v>-2.5150000000000001</v>
      </c>
      <c r="E760">
        <v>-2.9630000000000001</v>
      </c>
      <c r="F760">
        <v>-3.2</v>
      </c>
      <c r="G760">
        <v>2</v>
      </c>
      <c r="H760">
        <v>-0.01</v>
      </c>
      <c r="I760">
        <v>3.8180000000000001</v>
      </c>
      <c r="J760">
        <v>-0.55500000000000005</v>
      </c>
      <c r="K760">
        <v>-1.59</v>
      </c>
      <c r="L760">
        <v>-2.59</v>
      </c>
      <c r="M760">
        <v>-3.1469999999999998</v>
      </c>
      <c r="N760">
        <v>-3.3610000000000002</v>
      </c>
      <c r="O760">
        <v>1.0229999999999999</v>
      </c>
      <c r="P760">
        <v>1.0049999999999999</v>
      </c>
      <c r="Q760">
        <v>1.0229999999999999</v>
      </c>
      <c r="R760">
        <v>0.39300000000000002</v>
      </c>
      <c r="S760">
        <v>0.48299999999999998</v>
      </c>
    </row>
    <row r="761" spans="1:19" x14ac:dyDescent="0.3">
      <c r="A761">
        <v>300</v>
      </c>
      <c r="B761">
        <v>-0.49099999999999999</v>
      </c>
      <c r="C761">
        <v>-1.33</v>
      </c>
      <c r="D761">
        <v>-2.5150000000000001</v>
      </c>
      <c r="E761">
        <v>-2.9630000000000001</v>
      </c>
      <c r="F761">
        <v>-3.2</v>
      </c>
      <c r="G761">
        <v>2</v>
      </c>
      <c r="H761">
        <v>-0.01</v>
      </c>
      <c r="I761">
        <v>3.8180000000000001</v>
      </c>
      <c r="J761">
        <v>-0.55000000000000004</v>
      </c>
      <c r="K761">
        <v>-1.58</v>
      </c>
      <c r="L761">
        <v>-2.581</v>
      </c>
      <c r="M761">
        <v>-3.1789999999999998</v>
      </c>
      <c r="N761">
        <v>-3.387</v>
      </c>
      <c r="O761">
        <v>1.008</v>
      </c>
      <c r="P761">
        <v>0.97899999999999998</v>
      </c>
      <c r="Q761">
        <v>0.96299999999999997</v>
      </c>
      <c r="R761">
        <v>0.52300000000000002</v>
      </c>
      <c r="S761">
        <v>0.49399999999999999</v>
      </c>
    </row>
    <row r="762" spans="1:19" x14ac:dyDescent="0.3">
      <c r="A762">
        <v>360</v>
      </c>
      <c r="B762">
        <v>-0.49099999999999999</v>
      </c>
      <c r="C762">
        <v>-1.33</v>
      </c>
      <c r="D762">
        <v>-2.5150000000000001</v>
      </c>
      <c r="E762">
        <v>-2.9630000000000001</v>
      </c>
      <c r="F762">
        <v>-3.2</v>
      </c>
      <c r="G762">
        <v>2</v>
      </c>
      <c r="H762">
        <v>-0.01</v>
      </c>
      <c r="I762">
        <v>3.8180000000000001</v>
      </c>
      <c r="J762">
        <v>-0.54800000000000004</v>
      </c>
      <c r="K762">
        <v>-1.5740000000000001</v>
      </c>
      <c r="L762">
        <v>-2.569</v>
      </c>
      <c r="M762">
        <v>-3.206</v>
      </c>
      <c r="N762">
        <v>-3.4119999999999999</v>
      </c>
      <c r="O762">
        <v>1</v>
      </c>
      <c r="P762">
        <v>0.97499999999999998</v>
      </c>
      <c r="Q762">
        <v>0.94099999999999995</v>
      </c>
      <c r="R762">
        <v>0.62</v>
      </c>
      <c r="S762">
        <v>0.505</v>
      </c>
    </row>
    <row r="763" spans="1:19" x14ac:dyDescent="0.3">
      <c r="A763">
        <v>420</v>
      </c>
      <c r="B763">
        <v>-0.49099999999999999</v>
      </c>
      <c r="C763">
        <v>-1.33</v>
      </c>
      <c r="D763">
        <v>-2.5150000000000001</v>
      </c>
      <c r="E763">
        <v>-2.9630000000000001</v>
      </c>
      <c r="F763">
        <v>-3.2</v>
      </c>
      <c r="G763">
        <v>2</v>
      </c>
      <c r="H763">
        <v>-0.01</v>
      </c>
      <c r="I763">
        <v>3.8180000000000001</v>
      </c>
      <c r="J763">
        <v>-0.55400000000000005</v>
      </c>
      <c r="K763">
        <v>-1.5760000000000001</v>
      </c>
      <c r="L763">
        <v>-2.577</v>
      </c>
      <c r="M763">
        <v>-3.2269999999999999</v>
      </c>
      <c r="N763">
        <v>-3.4350000000000001</v>
      </c>
      <c r="O763">
        <v>1.0049999999999999</v>
      </c>
      <c r="P763">
        <v>1.002</v>
      </c>
      <c r="Q763">
        <v>0.97399999999999998</v>
      </c>
      <c r="R763">
        <v>0.67200000000000004</v>
      </c>
      <c r="S763">
        <v>0.51600000000000001</v>
      </c>
    </row>
    <row r="764" spans="1:19" x14ac:dyDescent="0.3">
      <c r="A764">
        <v>480</v>
      </c>
      <c r="B764">
        <v>-0.49099999999999999</v>
      </c>
      <c r="C764">
        <v>-1.33</v>
      </c>
      <c r="D764">
        <v>-2.5150000000000001</v>
      </c>
      <c r="E764">
        <v>-2.9630000000000001</v>
      </c>
      <c r="F764">
        <v>-3.2</v>
      </c>
      <c r="G764">
        <v>2</v>
      </c>
      <c r="H764">
        <v>-0.01</v>
      </c>
      <c r="I764">
        <v>3.8180000000000001</v>
      </c>
      <c r="J764">
        <v>-0.55200000000000005</v>
      </c>
      <c r="K764">
        <v>-1.573</v>
      </c>
      <c r="L764">
        <v>-2.5819999999999999</v>
      </c>
      <c r="M764">
        <v>-3.242</v>
      </c>
      <c r="N764">
        <v>-3.4580000000000002</v>
      </c>
      <c r="O764">
        <v>0.997</v>
      </c>
      <c r="P764">
        <v>0.997</v>
      </c>
      <c r="Q764">
        <v>0.99</v>
      </c>
      <c r="R764">
        <v>0.68899999999999995</v>
      </c>
      <c r="S764">
        <v>0.52600000000000002</v>
      </c>
    </row>
    <row r="765" spans="1:19" x14ac:dyDescent="0.3">
      <c r="A765">
        <v>540</v>
      </c>
      <c r="B765">
        <v>-0.49099999999999999</v>
      </c>
      <c r="C765">
        <v>-1.33</v>
      </c>
      <c r="D765">
        <v>-2.5150000000000001</v>
      </c>
      <c r="E765">
        <v>-2.9630000000000001</v>
      </c>
      <c r="F765">
        <v>-3.2</v>
      </c>
      <c r="G765">
        <v>2</v>
      </c>
      <c r="H765">
        <v>-0.01</v>
      </c>
      <c r="I765">
        <v>3.8180000000000001</v>
      </c>
      <c r="J765">
        <v>-0.55300000000000005</v>
      </c>
      <c r="K765">
        <v>-1.569</v>
      </c>
      <c r="L765">
        <v>-2.5819999999999999</v>
      </c>
      <c r="M765">
        <v>-3.2570000000000001</v>
      </c>
      <c r="N765">
        <v>-3.4809999999999999</v>
      </c>
      <c r="O765">
        <v>0.99299999999999999</v>
      </c>
      <c r="P765">
        <v>0.996</v>
      </c>
      <c r="Q765">
        <v>0.98299999999999998</v>
      </c>
      <c r="R765">
        <v>0.70299999999999996</v>
      </c>
      <c r="S765">
        <v>0.53700000000000003</v>
      </c>
    </row>
    <row r="766" spans="1:19" x14ac:dyDescent="0.3">
      <c r="A766">
        <v>600</v>
      </c>
      <c r="B766">
        <v>-0.49099999999999999</v>
      </c>
      <c r="C766">
        <v>-1.33</v>
      </c>
      <c r="D766">
        <v>-2.5150000000000001</v>
      </c>
      <c r="E766">
        <v>-2.9630000000000001</v>
      </c>
      <c r="F766">
        <v>-3.2</v>
      </c>
      <c r="G766">
        <v>2</v>
      </c>
      <c r="H766">
        <v>-0.01</v>
      </c>
      <c r="I766">
        <v>3.8180000000000001</v>
      </c>
      <c r="J766">
        <v>-0.55500000000000005</v>
      </c>
      <c r="K766">
        <v>-1.5669999999999999</v>
      </c>
      <c r="L766">
        <v>-2.5790000000000002</v>
      </c>
      <c r="M766">
        <v>-3.2730000000000001</v>
      </c>
      <c r="N766">
        <v>-3.504</v>
      </c>
      <c r="O766">
        <v>0.99199999999999999</v>
      </c>
      <c r="P766">
        <v>0.998</v>
      </c>
      <c r="Q766">
        <v>0.97199999999999998</v>
      </c>
      <c r="R766">
        <v>0.71599999999999997</v>
      </c>
      <c r="S766">
        <v>0.54900000000000004</v>
      </c>
    </row>
    <row r="768" spans="1:19" x14ac:dyDescent="0.3">
      <c r="A768" t="s">
        <v>0</v>
      </c>
      <c r="B768" t="s">
        <v>60</v>
      </c>
    </row>
    <row r="769" spans="1:19" x14ac:dyDescent="0.3">
      <c r="A769">
        <v>0</v>
      </c>
      <c r="B769">
        <v>-0.49</v>
      </c>
      <c r="C769">
        <v>-1.3320000000000001</v>
      </c>
      <c r="D769">
        <v>-2.5139999999999998</v>
      </c>
      <c r="E769">
        <v>-2.9569999999999999</v>
      </c>
      <c r="F769">
        <v>-3.19</v>
      </c>
      <c r="G769">
        <v>2</v>
      </c>
      <c r="H769">
        <v>-0.01</v>
      </c>
      <c r="I769">
        <v>3.8180000000000001</v>
      </c>
      <c r="J769">
        <v>-0.52100000000000002</v>
      </c>
      <c r="K769">
        <v>-1.5209999999999999</v>
      </c>
      <c r="L769">
        <v>-2.516</v>
      </c>
      <c r="M769">
        <v>-3.1309999999999998</v>
      </c>
      <c r="N769">
        <v>-3.19</v>
      </c>
      <c r="O769">
        <v>0.98099999999999998</v>
      </c>
      <c r="P769">
        <v>0.98099999999999998</v>
      </c>
      <c r="Q769">
        <v>0.97199999999999998</v>
      </c>
      <c r="R769">
        <v>0.54300000000000004</v>
      </c>
      <c r="S769">
        <v>0.21</v>
      </c>
    </row>
    <row r="770" spans="1:19" x14ac:dyDescent="0.3">
      <c r="A770">
        <v>60</v>
      </c>
      <c r="B770">
        <v>-0.49</v>
      </c>
      <c r="C770">
        <v>-1.3320000000000001</v>
      </c>
      <c r="D770">
        <v>-2.5139999999999998</v>
      </c>
      <c r="E770">
        <v>-2.9569999999999999</v>
      </c>
      <c r="F770">
        <v>-3.19</v>
      </c>
      <c r="G770">
        <v>2</v>
      </c>
      <c r="H770">
        <v>-0.01</v>
      </c>
      <c r="I770">
        <v>3.8180000000000001</v>
      </c>
      <c r="J770">
        <v>-0.59099999999999997</v>
      </c>
      <c r="K770">
        <v>-1.593</v>
      </c>
      <c r="L770">
        <v>-2.5339999999999998</v>
      </c>
      <c r="M770">
        <v>-3.141</v>
      </c>
      <c r="N770">
        <v>-3.2989999999999999</v>
      </c>
      <c r="O770">
        <v>1.111</v>
      </c>
      <c r="P770">
        <v>0.99199999999999999</v>
      </c>
      <c r="Q770">
        <v>0.81799999999999995</v>
      </c>
      <c r="R770">
        <v>0.438</v>
      </c>
      <c r="S770">
        <v>0.45800000000000002</v>
      </c>
    </row>
    <row r="771" spans="1:19" x14ac:dyDescent="0.3">
      <c r="A771">
        <v>120</v>
      </c>
      <c r="B771">
        <v>-0.49</v>
      </c>
      <c r="C771">
        <v>-1.3320000000000001</v>
      </c>
      <c r="D771">
        <v>-2.5139999999999998</v>
      </c>
      <c r="E771">
        <v>-2.9569999999999999</v>
      </c>
      <c r="F771">
        <v>-3.19</v>
      </c>
      <c r="G771">
        <v>2</v>
      </c>
      <c r="H771">
        <v>-0.01</v>
      </c>
      <c r="I771">
        <v>3.8180000000000001</v>
      </c>
      <c r="J771">
        <v>-0.54600000000000004</v>
      </c>
      <c r="K771">
        <v>-1.595</v>
      </c>
      <c r="L771">
        <v>-2.6030000000000002</v>
      </c>
      <c r="M771">
        <v>-3.1970000000000001</v>
      </c>
      <c r="N771">
        <v>-3.3130000000000002</v>
      </c>
      <c r="O771">
        <v>1.0169999999999999</v>
      </c>
      <c r="P771">
        <v>1.0509999999999999</v>
      </c>
      <c r="Q771">
        <v>1.0369999999999999</v>
      </c>
      <c r="R771">
        <v>0.57499999999999996</v>
      </c>
      <c r="S771">
        <v>0.46400000000000002</v>
      </c>
    </row>
    <row r="772" spans="1:19" x14ac:dyDescent="0.3">
      <c r="A772">
        <v>180</v>
      </c>
      <c r="B772">
        <v>-0.49</v>
      </c>
      <c r="C772">
        <v>-1.3320000000000001</v>
      </c>
      <c r="D772">
        <v>-2.5139999999999998</v>
      </c>
      <c r="E772">
        <v>-2.9569999999999999</v>
      </c>
      <c r="F772">
        <v>-3.19</v>
      </c>
      <c r="G772">
        <v>2</v>
      </c>
      <c r="H772">
        <v>-0.01</v>
      </c>
      <c r="I772">
        <v>3.8180000000000001</v>
      </c>
      <c r="J772">
        <v>-0.55000000000000004</v>
      </c>
      <c r="K772">
        <v>-1.5660000000000001</v>
      </c>
      <c r="L772">
        <v>-2.5550000000000002</v>
      </c>
      <c r="M772">
        <v>-3.1419999999999999</v>
      </c>
      <c r="N772">
        <v>-3.331</v>
      </c>
      <c r="O772">
        <v>1.018</v>
      </c>
      <c r="P772">
        <v>0.93300000000000005</v>
      </c>
      <c r="Q772">
        <v>0.88900000000000001</v>
      </c>
      <c r="R772">
        <v>0.38200000000000001</v>
      </c>
      <c r="S772">
        <v>0.47099999999999997</v>
      </c>
    </row>
    <row r="773" spans="1:19" x14ac:dyDescent="0.3">
      <c r="A773">
        <v>240</v>
      </c>
      <c r="B773">
        <v>-0.49</v>
      </c>
      <c r="C773">
        <v>-1.3320000000000001</v>
      </c>
      <c r="D773">
        <v>-2.5139999999999998</v>
      </c>
      <c r="E773">
        <v>-2.9569999999999999</v>
      </c>
      <c r="F773">
        <v>-3.19</v>
      </c>
      <c r="G773">
        <v>2</v>
      </c>
      <c r="H773">
        <v>-0.01</v>
      </c>
      <c r="I773">
        <v>3.8180000000000001</v>
      </c>
      <c r="J773">
        <v>-0.55500000000000005</v>
      </c>
      <c r="K773">
        <v>-1.589</v>
      </c>
      <c r="L773">
        <v>-2.5880000000000001</v>
      </c>
      <c r="M773">
        <v>-3.14</v>
      </c>
      <c r="N773">
        <v>-3.35</v>
      </c>
      <c r="O773">
        <v>1.024</v>
      </c>
      <c r="P773">
        <v>1.0069999999999999</v>
      </c>
      <c r="Q773">
        <v>1.0229999999999999</v>
      </c>
      <c r="R773">
        <v>0.39600000000000002</v>
      </c>
      <c r="S773">
        <v>0.47899999999999998</v>
      </c>
    </row>
    <row r="774" spans="1:19" x14ac:dyDescent="0.3">
      <c r="A774">
        <v>300</v>
      </c>
      <c r="B774">
        <v>-0.49</v>
      </c>
      <c r="C774">
        <v>-1.3320000000000001</v>
      </c>
      <c r="D774">
        <v>-2.5139999999999998</v>
      </c>
      <c r="E774">
        <v>-2.9569999999999999</v>
      </c>
      <c r="F774">
        <v>-3.19</v>
      </c>
      <c r="G774">
        <v>2</v>
      </c>
      <c r="H774">
        <v>-0.01</v>
      </c>
      <c r="I774">
        <v>3.8180000000000001</v>
      </c>
      <c r="J774">
        <v>-0.54900000000000004</v>
      </c>
      <c r="K774">
        <v>-1.5780000000000001</v>
      </c>
      <c r="L774">
        <v>-2.5779999999999998</v>
      </c>
      <c r="M774">
        <v>-3.1709999999999998</v>
      </c>
      <c r="N774">
        <v>-3.375</v>
      </c>
      <c r="O774">
        <v>1.0069999999999999</v>
      </c>
      <c r="P774">
        <v>0.97699999999999998</v>
      </c>
      <c r="Q774">
        <v>0.95799999999999996</v>
      </c>
      <c r="R774">
        <v>0.52300000000000002</v>
      </c>
      <c r="S774">
        <v>0.48899999999999999</v>
      </c>
    </row>
    <row r="775" spans="1:19" x14ac:dyDescent="0.3">
      <c r="A775">
        <v>360</v>
      </c>
      <c r="B775">
        <v>-0.49</v>
      </c>
      <c r="C775">
        <v>-1.3320000000000001</v>
      </c>
      <c r="D775">
        <v>-2.5139999999999998</v>
      </c>
      <c r="E775">
        <v>-2.9569999999999999</v>
      </c>
      <c r="F775">
        <v>-3.19</v>
      </c>
      <c r="G775">
        <v>2</v>
      </c>
      <c r="H775">
        <v>-0.01</v>
      </c>
      <c r="I775">
        <v>3.8180000000000001</v>
      </c>
      <c r="J775">
        <v>-0.54900000000000004</v>
      </c>
      <c r="K775">
        <v>-1.573</v>
      </c>
      <c r="L775">
        <v>-2.5680000000000001</v>
      </c>
      <c r="M775">
        <v>-3.1989999999999998</v>
      </c>
      <c r="N775">
        <v>-3.4</v>
      </c>
      <c r="O775">
        <v>1.0009999999999999</v>
      </c>
      <c r="P775">
        <v>0.97799999999999998</v>
      </c>
      <c r="Q775">
        <v>0.94299999999999995</v>
      </c>
      <c r="R775">
        <v>0.61799999999999999</v>
      </c>
      <c r="S775">
        <v>0.5</v>
      </c>
    </row>
    <row r="776" spans="1:19" x14ac:dyDescent="0.3">
      <c r="A776">
        <v>420</v>
      </c>
      <c r="B776">
        <v>-0.49</v>
      </c>
      <c r="C776">
        <v>-1.3320000000000001</v>
      </c>
      <c r="D776">
        <v>-2.5139999999999998</v>
      </c>
      <c r="E776">
        <v>-2.9569999999999999</v>
      </c>
      <c r="F776">
        <v>-3.19</v>
      </c>
      <c r="G776">
        <v>2</v>
      </c>
      <c r="H776">
        <v>-0.01</v>
      </c>
      <c r="I776">
        <v>3.8180000000000001</v>
      </c>
      <c r="J776">
        <v>-0.55400000000000005</v>
      </c>
      <c r="K776">
        <v>-1.5760000000000001</v>
      </c>
      <c r="L776">
        <v>-2.5760000000000001</v>
      </c>
      <c r="M776">
        <v>-3.2189999999999999</v>
      </c>
      <c r="N776">
        <v>-3.423</v>
      </c>
      <c r="O776">
        <v>1.0049999999999999</v>
      </c>
      <c r="P776">
        <v>1.0029999999999999</v>
      </c>
      <c r="Q776">
        <v>0.97699999999999998</v>
      </c>
      <c r="R776">
        <v>0.66800000000000004</v>
      </c>
      <c r="S776">
        <v>0.51</v>
      </c>
    </row>
    <row r="777" spans="1:19" x14ac:dyDescent="0.3">
      <c r="A777">
        <v>480</v>
      </c>
      <c r="B777">
        <v>-0.49</v>
      </c>
      <c r="C777">
        <v>-1.3320000000000001</v>
      </c>
      <c r="D777">
        <v>-2.5139999999999998</v>
      </c>
      <c r="E777">
        <v>-2.9569999999999999</v>
      </c>
      <c r="F777">
        <v>-3.19</v>
      </c>
      <c r="G777">
        <v>2</v>
      </c>
      <c r="H777">
        <v>-0.01</v>
      </c>
      <c r="I777">
        <v>3.8180000000000001</v>
      </c>
      <c r="J777">
        <v>-0.55200000000000005</v>
      </c>
      <c r="K777">
        <v>-1.5720000000000001</v>
      </c>
      <c r="L777">
        <v>-2.581</v>
      </c>
      <c r="M777">
        <v>-3.2349999999999999</v>
      </c>
      <c r="N777">
        <v>-3.4449999999999998</v>
      </c>
      <c r="O777">
        <v>0.997</v>
      </c>
      <c r="P777">
        <v>0.997</v>
      </c>
      <c r="Q777">
        <v>0.99099999999999999</v>
      </c>
      <c r="R777">
        <v>0.68600000000000005</v>
      </c>
      <c r="S777">
        <v>0.52</v>
      </c>
    </row>
    <row r="778" spans="1:19" x14ac:dyDescent="0.3">
      <c r="A778">
        <v>540</v>
      </c>
      <c r="B778">
        <v>-0.49</v>
      </c>
      <c r="C778">
        <v>-1.3320000000000001</v>
      </c>
      <c r="D778">
        <v>-2.5139999999999998</v>
      </c>
      <c r="E778">
        <v>-2.9569999999999999</v>
      </c>
      <c r="F778">
        <v>-3.19</v>
      </c>
      <c r="G778">
        <v>2</v>
      </c>
      <c r="H778">
        <v>-0.01</v>
      </c>
      <c r="I778">
        <v>3.8180000000000001</v>
      </c>
      <c r="J778">
        <v>-0.55300000000000005</v>
      </c>
      <c r="K778">
        <v>-1.5680000000000001</v>
      </c>
      <c r="L778">
        <v>-2.58</v>
      </c>
      <c r="M778">
        <v>-3.2490000000000001</v>
      </c>
      <c r="N778">
        <v>-3.468</v>
      </c>
      <c r="O778">
        <v>0.99299999999999999</v>
      </c>
      <c r="P778">
        <v>0.996</v>
      </c>
      <c r="Q778">
        <v>0.98199999999999998</v>
      </c>
      <c r="R778">
        <v>0.69799999999999995</v>
      </c>
      <c r="S778">
        <v>0.53100000000000003</v>
      </c>
    </row>
    <row r="779" spans="1:19" x14ac:dyDescent="0.3">
      <c r="A779">
        <v>600</v>
      </c>
      <c r="B779">
        <v>-0.49</v>
      </c>
      <c r="C779">
        <v>-1.3320000000000001</v>
      </c>
      <c r="D779">
        <v>-2.5139999999999998</v>
      </c>
      <c r="E779">
        <v>-2.9569999999999999</v>
      </c>
      <c r="F779">
        <v>-3.19</v>
      </c>
      <c r="G779">
        <v>2</v>
      </c>
      <c r="H779">
        <v>-0.01</v>
      </c>
      <c r="I779">
        <v>3.8180000000000001</v>
      </c>
      <c r="J779">
        <v>-0.55500000000000005</v>
      </c>
      <c r="K779">
        <v>-1.5660000000000001</v>
      </c>
      <c r="L779">
        <v>-2.577</v>
      </c>
      <c r="M779">
        <v>-3.2650000000000001</v>
      </c>
      <c r="N779">
        <v>-3.4910000000000001</v>
      </c>
      <c r="O779">
        <v>0.99199999999999999</v>
      </c>
      <c r="P779">
        <v>0.999</v>
      </c>
      <c r="Q779">
        <v>0.97199999999999998</v>
      </c>
      <c r="R779">
        <v>0.71099999999999997</v>
      </c>
      <c r="S779">
        <v>0.54200000000000004</v>
      </c>
    </row>
    <row r="781" spans="1:19" x14ac:dyDescent="0.3">
      <c r="A781" t="s">
        <v>0</v>
      </c>
      <c r="B781" t="s">
        <v>61</v>
      </c>
    </row>
    <row r="782" spans="1:19" x14ac:dyDescent="0.3">
      <c r="A782">
        <v>0</v>
      </c>
      <c r="B782">
        <v>-0.49199999999999999</v>
      </c>
      <c r="C782">
        <v>-1.333</v>
      </c>
      <c r="D782">
        <v>-2.5150000000000001</v>
      </c>
      <c r="E782">
        <v>-2.9540000000000002</v>
      </c>
      <c r="F782">
        <v>-3.18</v>
      </c>
      <c r="G782">
        <v>2</v>
      </c>
      <c r="H782">
        <v>-0.01</v>
      </c>
      <c r="I782">
        <v>3.8180000000000001</v>
      </c>
      <c r="J782">
        <v>-0.52100000000000002</v>
      </c>
      <c r="K782">
        <v>-1.5209999999999999</v>
      </c>
      <c r="L782">
        <v>-2.516</v>
      </c>
      <c r="M782">
        <v>-3.1230000000000002</v>
      </c>
      <c r="N782">
        <v>-3.18</v>
      </c>
      <c r="O782">
        <v>0.98099999999999998</v>
      </c>
      <c r="P782">
        <v>0.98099999999999998</v>
      </c>
      <c r="Q782">
        <v>0.97199999999999998</v>
      </c>
      <c r="R782">
        <v>0.53700000000000003</v>
      </c>
      <c r="S782">
        <v>0.20799999999999999</v>
      </c>
    </row>
    <row r="783" spans="1:19" x14ac:dyDescent="0.3">
      <c r="A783">
        <v>60</v>
      </c>
      <c r="B783">
        <v>-0.49199999999999999</v>
      </c>
      <c r="C783">
        <v>-1.333</v>
      </c>
      <c r="D783">
        <v>-2.5150000000000001</v>
      </c>
      <c r="E783">
        <v>-2.9540000000000002</v>
      </c>
      <c r="F783">
        <v>-3.18</v>
      </c>
      <c r="G783">
        <v>2</v>
      </c>
      <c r="H783">
        <v>-0.01</v>
      </c>
      <c r="I783">
        <v>3.8180000000000001</v>
      </c>
      <c r="J783">
        <v>-0.59199999999999997</v>
      </c>
      <c r="K783">
        <v>-1.5920000000000001</v>
      </c>
      <c r="L783">
        <v>-2.5339999999999998</v>
      </c>
      <c r="M783">
        <v>-3.1349999999999998</v>
      </c>
      <c r="N783">
        <v>-3.2879999999999998</v>
      </c>
      <c r="O783">
        <v>1.1140000000000001</v>
      </c>
      <c r="P783">
        <v>0.98399999999999999</v>
      </c>
      <c r="Q783">
        <v>0.81599999999999995</v>
      </c>
      <c r="R783">
        <v>0.437</v>
      </c>
      <c r="S783">
        <v>0.45500000000000002</v>
      </c>
    </row>
    <row r="784" spans="1:19" x14ac:dyDescent="0.3">
      <c r="A784">
        <v>120</v>
      </c>
      <c r="B784">
        <v>-0.49199999999999999</v>
      </c>
      <c r="C784">
        <v>-1.333</v>
      </c>
      <c r="D784">
        <v>-2.5150000000000001</v>
      </c>
      <c r="E784">
        <v>-2.9540000000000002</v>
      </c>
      <c r="F784">
        <v>-3.18</v>
      </c>
      <c r="G784">
        <v>2</v>
      </c>
      <c r="H784">
        <v>-0.01</v>
      </c>
      <c r="I784">
        <v>3.8180000000000001</v>
      </c>
      <c r="J784">
        <v>-0.54700000000000004</v>
      </c>
      <c r="K784">
        <v>-1.5960000000000001</v>
      </c>
      <c r="L784">
        <v>-2.6019999999999999</v>
      </c>
      <c r="M784">
        <v>-3.1890000000000001</v>
      </c>
      <c r="N784">
        <v>-3.3010000000000002</v>
      </c>
      <c r="O784">
        <v>1.0189999999999999</v>
      </c>
      <c r="P784">
        <v>1.052</v>
      </c>
      <c r="Q784">
        <v>1.032</v>
      </c>
      <c r="R784">
        <v>0.56499999999999995</v>
      </c>
      <c r="S784">
        <v>0.45900000000000002</v>
      </c>
    </row>
    <row r="785" spans="1:19" x14ac:dyDescent="0.3">
      <c r="A785">
        <v>180</v>
      </c>
      <c r="B785">
        <v>-0.49199999999999999</v>
      </c>
      <c r="C785">
        <v>-1.333</v>
      </c>
      <c r="D785">
        <v>-2.5150000000000001</v>
      </c>
      <c r="E785">
        <v>-2.9540000000000002</v>
      </c>
      <c r="F785">
        <v>-3.18</v>
      </c>
      <c r="G785">
        <v>2</v>
      </c>
      <c r="H785">
        <v>-0.01</v>
      </c>
      <c r="I785">
        <v>3.8180000000000001</v>
      </c>
      <c r="J785">
        <v>-0.54900000000000004</v>
      </c>
      <c r="K785">
        <v>-1.5660000000000001</v>
      </c>
      <c r="L785">
        <v>-2.556</v>
      </c>
      <c r="M785">
        <v>-3.133</v>
      </c>
      <c r="N785">
        <v>-3.3210000000000002</v>
      </c>
      <c r="O785">
        <v>1.0169999999999999</v>
      </c>
      <c r="P785">
        <v>0.93100000000000005</v>
      </c>
      <c r="Q785">
        <v>0.89100000000000001</v>
      </c>
      <c r="R785">
        <v>0.373</v>
      </c>
      <c r="S785">
        <v>0.46700000000000003</v>
      </c>
    </row>
    <row r="786" spans="1:19" x14ac:dyDescent="0.3">
      <c r="A786">
        <v>240</v>
      </c>
      <c r="B786">
        <v>-0.49199999999999999</v>
      </c>
      <c r="C786">
        <v>-1.333</v>
      </c>
      <c r="D786">
        <v>-2.5150000000000001</v>
      </c>
      <c r="E786">
        <v>-2.9540000000000002</v>
      </c>
      <c r="F786">
        <v>-3.18</v>
      </c>
      <c r="G786">
        <v>2</v>
      </c>
      <c r="H786">
        <v>-0.01</v>
      </c>
      <c r="I786">
        <v>3.8180000000000001</v>
      </c>
      <c r="J786">
        <v>-0.55600000000000005</v>
      </c>
      <c r="K786">
        <v>-1.589</v>
      </c>
      <c r="L786">
        <v>-2.589</v>
      </c>
      <c r="M786">
        <v>-3.133</v>
      </c>
      <c r="N786">
        <v>-3.34</v>
      </c>
      <c r="O786">
        <v>1.024</v>
      </c>
      <c r="P786">
        <v>1.0069999999999999</v>
      </c>
      <c r="Q786">
        <v>1.024</v>
      </c>
      <c r="R786">
        <v>0.39400000000000002</v>
      </c>
      <c r="S786">
        <v>0.47499999999999998</v>
      </c>
    </row>
    <row r="787" spans="1:19" x14ac:dyDescent="0.3">
      <c r="A787">
        <v>300</v>
      </c>
      <c r="B787">
        <v>-0.49199999999999999</v>
      </c>
      <c r="C787">
        <v>-1.333</v>
      </c>
      <c r="D787">
        <v>-2.5150000000000001</v>
      </c>
      <c r="E787">
        <v>-2.9540000000000002</v>
      </c>
      <c r="F787">
        <v>-3.18</v>
      </c>
      <c r="G787">
        <v>2</v>
      </c>
      <c r="H787">
        <v>-0.01</v>
      </c>
      <c r="I787">
        <v>3.8180000000000001</v>
      </c>
      <c r="J787">
        <v>-0.55000000000000004</v>
      </c>
      <c r="K787">
        <v>-1.5780000000000001</v>
      </c>
      <c r="L787">
        <v>-2.577</v>
      </c>
      <c r="M787">
        <v>-3.1640000000000001</v>
      </c>
      <c r="N787">
        <v>-3.3639999999999999</v>
      </c>
      <c r="O787">
        <v>1.008</v>
      </c>
      <c r="P787">
        <v>0.97499999999999998</v>
      </c>
      <c r="Q787">
        <v>0.95199999999999996</v>
      </c>
      <c r="R787">
        <v>0.51800000000000002</v>
      </c>
      <c r="S787">
        <v>0.48499999999999999</v>
      </c>
    </row>
    <row r="788" spans="1:19" x14ac:dyDescent="0.3">
      <c r="A788">
        <v>360</v>
      </c>
      <c r="B788">
        <v>-0.49199999999999999</v>
      </c>
      <c r="C788">
        <v>-1.333</v>
      </c>
      <c r="D788">
        <v>-2.5150000000000001</v>
      </c>
      <c r="E788">
        <v>-2.9540000000000002</v>
      </c>
      <c r="F788">
        <v>-3.18</v>
      </c>
      <c r="G788">
        <v>2</v>
      </c>
      <c r="H788">
        <v>-0.01</v>
      </c>
      <c r="I788">
        <v>3.8180000000000001</v>
      </c>
      <c r="J788">
        <v>-0.54900000000000004</v>
      </c>
      <c r="K788">
        <v>-1.5740000000000001</v>
      </c>
      <c r="L788">
        <v>-2.5680000000000001</v>
      </c>
      <c r="M788">
        <v>-3.1909999999999998</v>
      </c>
      <c r="N788">
        <v>-3.3889999999999998</v>
      </c>
      <c r="O788">
        <v>1.0009999999999999</v>
      </c>
      <c r="P788">
        <v>0.97899999999999998</v>
      </c>
      <c r="Q788">
        <v>0.94299999999999995</v>
      </c>
      <c r="R788">
        <v>0.61099999999999999</v>
      </c>
      <c r="S788">
        <v>0.495</v>
      </c>
    </row>
    <row r="789" spans="1:19" x14ac:dyDescent="0.3">
      <c r="A789">
        <v>420</v>
      </c>
      <c r="B789">
        <v>-0.49199999999999999</v>
      </c>
      <c r="C789">
        <v>-1.333</v>
      </c>
      <c r="D789">
        <v>-2.5150000000000001</v>
      </c>
      <c r="E789">
        <v>-2.9540000000000002</v>
      </c>
      <c r="F789">
        <v>-3.18</v>
      </c>
      <c r="G789">
        <v>2</v>
      </c>
      <c r="H789">
        <v>-0.01</v>
      </c>
      <c r="I789">
        <v>3.8180000000000001</v>
      </c>
      <c r="J789">
        <v>-0.55300000000000005</v>
      </c>
      <c r="K789">
        <v>-1.5760000000000001</v>
      </c>
      <c r="L789">
        <v>-2.577</v>
      </c>
      <c r="M789">
        <v>-3.2109999999999999</v>
      </c>
      <c r="N789">
        <v>-3.4119999999999999</v>
      </c>
      <c r="O789">
        <v>1.004</v>
      </c>
      <c r="P789">
        <v>1.0029999999999999</v>
      </c>
      <c r="Q789">
        <v>0.97899999999999998</v>
      </c>
      <c r="R789">
        <v>0.66</v>
      </c>
      <c r="S789">
        <v>0.505</v>
      </c>
    </row>
    <row r="790" spans="1:19" x14ac:dyDescent="0.3">
      <c r="A790">
        <v>480</v>
      </c>
      <c r="B790">
        <v>-0.49199999999999999</v>
      </c>
      <c r="C790">
        <v>-1.333</v>
      </c>
      <c r="D790">
        <v>-2.5150000000000001</v>
      </c>
      <c r="E790">
        <v>-2.9540000000000002</v>
      </c>
      <c r="F790">
        <v>-3.18</v>
      </c>
      <c r="G790">
        <v>2</v>
      </c>
      <c r="H790">
        <v>-0.01</v>
      </c>
      <c r="I790">
        <v>3.8180000000000001</v>
      </c>
      <c r="J790">
        <v>-0.55200000000000005</v>
      </c>
      <c r="K790">
        <v>-1.5720000000000001</v>
      </c>
      <c r="L790">
        <v>-2.581</v>
      </c>
      <c r="M790">
        <v>-3.2280000000000002</v>
      </c>
      <c r="N790">
        <v>-3.4329999999999998</v>
      </c>
      <c r="O790">
        <v>0.997</v>
      </c>
      <c r="P790">
        <v>0.996</v>
      </c>
      <c r="Q790">
        <v>0.99099999999999999</v>
      </c>
      <c r="R790">
        <v>0.68100000000000005</v>
      </c>
      <c r="S790">
        <v>0.51500000000000001</v>
      </c>
    </row>
    <row r="791" spans="1:19" x14ac:dyDescent="0.3">
      <c r="A791">
        <v>540</v>
      </c>
      <c r="B791">
        <v>-0.49199999999999999</v>
      </c>
      <c r="C791">
        <v>-1.333</v>
      </c>
      <c r="D791">
        <v>-2.5150000000000001</v>
      </c>
      <c r="E791">
        <v>-2.9540000000000002</v>
      </c>
      <c r="F791">
        <v>-3.18</v>
      </c>
      <c r="G791">
        <v>2</v>
      </c>
      <c r="H791">
        <v>-0.01</v>
      </c>
      <c r="I791">
        <v>3.8180000000000001</v>
      </c>
      <c r="J791">
        <v>-0.55300000000000005</v>
      </c>
      <c r="K791">
        <v>-1.5680000000000001</v>
      </c>
      <c r="L791">
        <v>-2.58</v>
      </c>
      <c r="M791">
        <v>-3.242</v>
      </c>
      <c r="N791">
        <v>-3.456</v>
      </c>
      <c r="O791">
        <v>0.99399999999999999</v>
      </c>
      <c r="P791">
        <v>0.995</v>
      </c>
      <c r="Q791">
        <v>0.98</v>
      </c>
      <c r="R791">
        <v>0.69299999999999995</v>
      </c>
      <c r="S791">
        <v>0.52500000000000002</v>
      </c>
    </row>
    <row r="792" spans="1:19" x14ac:dyDescent="0.3">
      <c r="A792">
        <v>600</v>
      </c>
      <c r="B792">
        <v>-0.49199999999999999</v>
      </c>
      <c r="C792">
        <v>-1.333</v>
      </c>
      <c r="D792">
        <v>-2.5150000000000001</v>
      </c>
      <c r="E792">
        <v>-2.9540000000000002</v>
      </c>
      <c r="F792">
        <v>-3.18</v>
      </c>
      <c r="G792">
        <v>2</v>
      </c>
      <c r="H792">
        <v>-0.01</v>
      </c>
      <c r="I792">
        <v>3.8180000000000001</v>
      </c>
      <c r="J792">
        <v>-0.55500000000000005</v>
      </c>
      <c r="K792">
        <v>-1.5660000000000001</v>
      </c>
      <c r="L792">
        <v>-2.577</v>
      </c>
      <c r="M792">
        <v>-3.2570000000000001</v>
      </c>
      <c r="N792">
        <v>-3.4780000000000002</v>
      </c>
      <c r="O792">
        <v>0.99199999999999999</v>
      </c>
      <c r="P792">
        <v>0.999</v>
      </c>
      <c r="Q792">
        <v>0.97199999999999998</v>
      </c>
      <c r="R792">
        <v>0.70599999999999996</v>
      </c>
      <c r="S792">
        <v>0.53600000000000003</v>
      </c>
    </row>
    <row r="794" spans="1:19" x14ac:dyDescent="0.3">
      <c r="A794" t="s">
        <v>0</v>
      </c>
      <c r="B794" t="s">
        <v>62</v>
      </c>
    </row>
    <row r="795" spans="1:19" x14ac:dyDescent="0.3">
      <c r="A795">
        <v>0</v>
      </c>
      <c r="B795">
        <v>-0.49199999999999999</v>
      </c>
      <c r="C795">
        <v>-1.3340000000000001</v>
      </c>
      <c r="D795">
        <v>-2.5139999999999998</v>
      </c>
      <c r="E795">
        <v>-2.948</v>
      </c>
      <c r="F795">
        <v>-3.17</v>
      </c>
      <c r="G795">
        <v>2</v>
      </c>
      <c r="H795">
        <v>-0.01</v>
      </c>
      <c r="I795">
        <v>3.8180000000000001</v>
      </c>
      <c r="J795">
        <v>-0.52100000000000002</v>
      </c>
      <c r="K795">
        <v>-1.5209999999999999</v>
      </c>
      <c r="L795">
        <v>-2.5150000000000001</v>
      </c>
      <c r="M795">
        <v>-3.1139999999999999</v>
      </c>
      <c r="N795">
        <v>-3.17</v>
      </c>
      <c r="O795">
        <v>0.98099999999999998</v>
      </c>
      <c r="P795">
        <v>0.98099999999999998</v>
      </c>
      <c r="Q795">
        <v>0.97099999999999997</v>
      </c>
      <c r="R795">
        <v>0.53100000000000003</v>
      </c>
      <c r="S795">
        <v>0.20599999999999999</v>
      </c>
    </row>
    <row r="796" spans="1:19" x14ac:dyDescent="0.3">
      <c r="A796">
        <v>60</v>
      </c>
      <c r="B796">
        <v>-0.49199999999999999</v>
      </c>
      <c r="C796">
        <v>-1.3340000000000001</v>
      </c>
      <c r="D796">
        <v>-2.5139999999999998</v>
      </c>
      <c r="E796">
        <v>-2.948</v>
      </c>
      <c r="F796">
        <v>-3.17</v>
      </c>
      <c r="G796">
        <v>2</v>
      </c>
      <c r="H796">
        <v>-0.01</v>
      </c>
      <c r="I796">
        <v>3.8180000000000001</v>
      </c>
      <c r="J796">
        <v>-0.59299999999999997</v>
      </c>
      <c r="K796">
        <v>-1.59</v>
      </c>
      <c r="L796">
        <v>-2.5329999999999999</v>
      </c>
      <c r="M796">
        <v>-3.1269999999999998</v>
      </c>
      <c r="N796">
        <v>-3.278</v>
      </c>
      <c r="O796">
        <v>1.115</v>
      </c>
      <c r="P796">
        <v>0.97899999999999998</v>
      </c>
      <c r="Q796">
        <v>0.81699999999999995</v>
      </c>
      <c r="R796">
        <v>0.435</v>
      </c>
      <c r="S796">
        <v>0.45</v>
      </c>
    </row>
    <row r="797" spans="1:19" x14ac:dyDescent="0.3">
      <c r="A797">
        <v>120</v>
      </c>
      <c r="B797">
        <v>-0.49199999999999999</v>
      </c>
      <c r="C797">
        <v>-1.3340000000000001</v>
      </c>
      <c r="D797">
        <v>-2.5139999999999998</v>
      </c>
      <c r="E797">
        <v>-2.948</v>
      </c>
      <c r="F797">
        <v>-3.17</v>
      </c>
      <c r="G797">
        <v>2</v>
      </c>
      <c r="H797">
        <v>-0.01</v>
      </c>
      <c r="I797">
        <v>3.8180000000000001</v>
      </c>
      <c r="J797">
        <v>-0.54800000000000004</v>
      </c>
      <c r="K797">
        <v>-1.5960000000000001</v>
      </c>
      <c r="L797">
        <v>-2.6</v>
      </c>
      <c r="M797">
        <v>-3.18</v>
      </c>
      <c r="N797">
        <v>-3.2890000000000001</v>
      </c>
      <c r="O797">
        <v>1.02</v>
      </c>
      <c r="P797">
        <v>1.054</v>
      </c>
      <c r="Q797">
        <v>1.0269999999999999</v>
      </c>
      <c r="R797">
        <v>0.55700000000000005</v>
      </c>
      <c r="S797">
        <v>0.45500000000000002</v>
      </c>
    </row>
    <row r="798" spans="1:19" x14ac:dyDescent="0.3">
      <c r="A798">
        <v>180</v>
      </c>
      <c r="B798">
        <v>-0.49199999999999999</v>
      </c>
      <c r="C798">
        <v>-1.3340000000000001</v>
      </c>
      <c r="D798">
        <v>-2.5139999999999998</v>
      </c>
      <c r="E798">
        <v>-2.948</v>
      </c>
      <c r="F798">
        <v>-3.17</v>
      </c>
      <c r="G798">
        <v>2</v>
      </c>
      <c r="H798">
        <v>-0.01</v>
      </c>
      <c r="I798">
        <v>3.8180000000000001</v>
      </c>
      <c r="J798">
        <v>-0.54900000000000004</v>
      </c>
      <c r="K798">
        <v>-1.5649999999999999</v>
      </c>
      <c r="L798">
        <v>-2.5550000000000002</v>
      </c>
      <c r="M798">
        <v>-3.125</v>
      </c>
      <c r="N798">
        <v>-3.3090000000000002</v>
      </c>
      <c r="O798">
        <v>1.0169999999999999</v>
      </c>
      <c r="P798">
        <v>0.93</v>
      </c>
      <c r="Q798">
        <v>0.89200000000000002</v>
      </c>
      <c r="R798">
        <v>0.36799999999999999</v>
      </c>
      <c r="S798">
        <v>0.46300000000000002</v>
      </c>
    </row>
    <row r="799" spans="1:19" x14ac:dyDescent="0.3">
      <c r="A799">
        <v>240</v>
      </c>
      <c r="B799">
        <v>-0.49199999999999999</v>
      </c>
      <c r="C799">
        <v>-1.3340000000000001</v>
      </c>
      <c r="D799">
        <v>-2.5139999999999998</v>
      </c>
      <c r="E799">
        <v>-2.948</v>
      </c>
      <c r="F799">
        <v>-3.17</v>
      </c>
      <c r="G799">
        <v>2</v>
      </c>
      <c r="H799">
        <v>-0.01</v>
      </c>
      <c r="I799">
        <v>3.8180000000000001</v>
      </c>
      <c r="J799">
        <v>-0.55600000000000005</v>
      </c>
      <c r="K799">
        <v>-1.589</v>
      </c>
      <c r="L799">
        <v>-2.5880000000000001</v>
      </c>
      <c r="M799">
        <v>-3.1259999999999999</v>
      </c>
      <c r="N799">
        <v>-3.3279999999999998</v>
      </c>
      <c r="O799">
        <v>1.0249999999999999</v>
      </c>
      <c r="P799">
        <v>1.0069999999999999</v>
      </c>
      <c r="Q799">
        <v>1.0249999999999999</v>
      </c>
      <c r="R799">
        <v>0.39200000000000002</v>
      </c>
      <c r="S799">
        <v>0.47</v>
      </c>
    </row>
    <row r="800" spans="1:19" x14ac:dyDescent="0.3">
      <c r="A800">
        <v>300</v>
      </c>
      <c r="B800">
        <v>-0.49199999999999999</v>
      </c>
      <c r="C800">
        <v>-1.3340000000000001</v>
      </c>
      <c r="D800">
        <v>-2.5139999999999998</v>
      </c>
      <c r="E800">
        <v>-2.948</v>
      </c>
      <c r="F800">
        <v>-3.17</v>
      </c>
      <c r="G800">
        <v>2</v>
      </c>
      <c r="H800">
        <v>-0.01</v>
      </c>
      <c r="I800">
        <v>3.8180000000000001</v>
      </c>
      <c r="J800">
        <v>-0.54900000000000004</v>
      </c>
      <c r="K800">
        <v>-1.5780000000000001</v>
      </c>
      <c r="L800">
        <v>-2.5750000000000002</v>
      </c>
      <c r="M800">
        <v>-3.1560000000000001</v>
      </c>
      <c r="N800">
        <v>-3.3519999999999999</v>
      </c>
      <c r="O800">
        <v>1.0069999999999999</v>
      </c>
      <c r="P800">
        <v>0.97399999999999998</v>
      </c>
      <c r="Q800">
        <v>0.94799999999999995</v>
      </c>
      <c r="R800">
        <v>0.51200000000000001</v>
      </c>
      <c r="S800">
        <v>0.48</v>
      </c>
    </row>
    <row r="801" spans="1:19" x14ac:dyDescent="0.3">
      <c r="A801">
        <v>360</v>
      </c>
      <c r="B801">
        <v>-0.49199999999999999</v>
      </c>
      <c r="C801">
        <v>-1.3340000000000001</v>
      </c>
      <c r="D801">
        <v>-2.5139999999999998</v>
      </c>
      <c r="E801">
        <v>-2.948</v>
      </c>
      <c r="F801">
        <v>-3.17</v>
      </c>
      <c r="G801">
        <v>2</v>
      </c>
      <c r="H801">
        <v>-0.01</v>
      </c>
      <c r="I801">
        <v>3.8180000000000001</v>
      </c>
      <c r="J801">
        <v>-0.54900000000000004</v>
      </c>
      <c r="K801">
        <v>-1.5740000000000001</v>
      </c>
      <c r="L801">
        <v>-2.5680000000000001</v>
      </c>
      <c r="M801">
        <v>-3.1829999999999998</v>
      </c>
      <c r="N801">
        <v>-3.3769999999999998</v>
      </c>
      <c r="O801">
        <v>1.0009999999999999</v>
      </c>
      <c r="P801">
        <v>0.98099999999999998</v>
      </c>
      <c r="Q801">
        <v>0.94599999999999995</v>
      </c>
      <c r="R801">
        <v>0.60499999999999998</v>
      </c>
      <c r="S801">
        <v>0.49</v>
      </c>
    </row>
    <row r="802" spans="1:19" x14ac:dyDescent="0.3">
      <c r="A802">
        <v>420</v>
      </c>
      <c r="B802">
        <v>-0.49199999999999999</v>
      </c>
      <c r="C802">
        <v>-1.3340000000000001</v>
      </c>
      <c r="D802">
        <v>-2.5139999999999998</v>
      </c>
      <c r="E802">
        <v>-2.948</v>
      </c>
      <c r="F802">
        <v>-3.17</v>
      </c>
      <c r="G802">
        <v>2</v>
      </c>
      <c r="H802">
        <v>-0.01</v>
      </c>
      <c r="I802">
        <v>3.8180000000000001</v>
      </c>
      <c r="J802">
        <v>-0.55300000000000005</v>
      </c>
      <c r="K802">
        <v>-1.575</v>
      </c>
      <c r="L802">
        <v>-2.5760000000000001</v>
      </c>
      <c r="M802">
        <v>-3.202</v>
      </c>
      <c r="N802">
        <v>-3.399</v>
      </c>
      <c r="O802">
        <v>1.004</v>
      </c>
      <c r="P802">
        <v>1.002</v>
      </c>
      <c r="Q802">
        <v>0.97899999999999998</v>
      </c>
      <c r="R802">
        <v>0.65300000000000002</v>
      </c>
      <c r="S802">
        <v>0.499</v>
      </c>
    </row>
    <row r="803" spans="1:19" x14ac:dyDescent="0.3">
      <c r="A803">
        <v>480</v>
      </c>
      <c r="B803">
        <v>-0.49199999999999999</v>
      </c>
      <c r="C803">
        <v>-1.3340000000000001</v>
      </c>
      <c r="D803">
        <v>-2.5139999999999998</v>
      </c>
      <c r="E803">
        <v>-2.948</v>
      </c>
      <c r="F803">
        <v>-3.17</v>
      </c>
      <c r="G803">
        <v>2</v>
      </c>
      <c r="H803">
        <v>-0.01</v>
      </c>
      <c r="I803">
        <v>3.8180000000000001</v>
      </c>
      <c r="J803">
        <v>-0.55200000000000005</v>
      </c>
      <c r="K803">
        <v>-1.5720000000000001</v>
      </c>
      <c r="L803">
        <v>-2.58</v>
      </c>
      <c r="M803">
        <v>-3.2189999999999999</v>
      </c>
      <c r="N803">
        <v>-3.42</v>
      </c>
      <c r="O803">
        <v>0.997</v>
      </c>
      <c r="P803">
        <v>0.996</v>
      </c>
      <c r="Q803">
        <v>0.99099999999999999</v>
      </c>
      <c r="R803">
        <v>0.67500000000000004</v>
      </c>
      <c r="S803">
        <v>0.50900000000000001</v>
      </c>
    </row>
    <row r="804" spans="1:19" x14ac:dyDescent="0.3">
      <c r="A804">
        <v>540</v>
      </c>
      <c r="B804">
        <v>-0.49199999999999999</v>
      </c>
      <c r="C804">
        <v>-1.3340000000000001</v>
      </c>
      <c r="D804">
        <v>-2.5139999999999998</v>
      </c>
      <c r="E804">
        <v>-2.948</v>
      </c>
      <c r="F804">
        <v>-3.17</v>
      </c>
      <c r="G804">
        <v>2</v>
      </c>
      <c r="H804">
        <v>-0.01</v>
      </c>
      <c r="I804">
        <v>3.8180000000000001</v>
      </c>
      <c r="J804">
        <v>-0.55300000000000005</v>
      </c>
      <c r="K804">
        <v>-1.5680000000000001</v>
      </c>
      <c r="L804">
        <v>-2.5790000000000002</v>
      </c>
      <c r="M804">
        <v>-3.234</v>
      </c>
      <c r="N804">
        <v>-3.4420000000000002</v>
      </c>
      <c r="O804">
        <v>0.99399999999999999</v>
      </c>
      <c r="P804">
        <v>0.996</v>
      </c>
      <c r="Q804">
        <v>0.97899999999999998</v>
      </c>
      <c r="R804">
        <v>0.69</v>
      </c>
      <c r="S804">
        <v>0.51900000000000002</v>
      </c>
    </row>
    <row r="805" spans="1:19" x14ac:dyDescent="0.3">
      <c r="A805">
        <v>600</v>
      </c>
      <c r="B805">
        <v>-0.49199999999999999</v>
      </c>
      <c r="C805">
        <v>-1.3340000000000001</v>
      </c>
      <c r="D805">
        <v>-2.5139999999999998</v>
      </c>
      <c r="E805">
        <v>-2.948</v>
      </c>
      <c r="F805">
        <v>-3.17</v>
      </c>
      <c r="G805">
        <v>2</v>
      </c>
      <c r="H805">
        <v>-0.01</v>
      </c>
      <c r="I805">
        <v>3.8180000000000001</v>
      </c>
      <c r="J805">
        <v>-0.55500000000000005</v>
      </c>
      <c r="K805">
        <v>-1.5660000000000001</v>
      </c>
      <c r="L805">
        <v>-2.5760000000000001</v>
      </c>
      <c r="M805">
        <v>-3.2480000000000002</v>
      </c>
      <c r="N805">
        <v>-3.4649999999999999</v>
      </c>
      <c r="O805">
        <v>0.99199999999999999</v>
      </c>
      <c r="P805">
        <v>0.999</v>
      </c>
      <c r="Q805">
        <v>0.97</v>
      </c>
      <c r="R805">
        <v>0.7</v>
      </c>
      <c r="S805">
        <v>0.53</v>
      </c>
    </row>
    <row r="807" spans="1:19" x14ac:dyDescent="0.3">
      <c r="A807" t="s">
        <v>0</v>
      </c>
      <c r="B807" t="s">
        <v>63</v>
      </c>
    </row>
    <row r="808" spans="1:19" x14ac:dyDescent="0.3">
      <c r="A808">
        <v>0</v>
      </c>
      <c r="B808">
        <v>-0.49199999999999999</v>
      </c>
      <c r="C808">
        <v>-1.335</v>
      </c>
      <c r="D808">
        <v>-2.5139999999999998</v>
      </c>
      <c r="E808">
        <v>-2.9409999999999998</v>
      </c>
      <c r="F808">
        <v>-3.16</v>
      </c>
      <c r="G808">
        <v>2</v>
      </c>
      <c r="H808">
        <v>-0.01</v>
      </c>
      <c r="I808">
        <v>3.8180000000000001</v>
      </c>
      <c r="J808">
        <v>-0.52100000000000002</v>
      </c>
      <c r="K808">
        <v>-1.5209999999999999</v>
      </c>
      <c r="L808">
        <v>-2.5150000000000001</v>
      </c>
      <c r="M808">
        <v>-3.1059999999999999</v>
      </c>
      <c r="N808">
        <v>-3.16</v>
      </c>
      <c r="O808">
        <v>0.98099999999999998</v>
      </c>
      <c r="P808">
        <v>0.98099999999999998</v>
      </c>
      <c r="Q808">
        <v>0.97099999999999997</v>
      </c>
      <c r="R808">
        <v>0.52500000000000002</v>
      </c>
      <c r="S808">
        <v>0.20499999999999999</v>
      </c>
    </row>
    <row r="809" spans="1:19" x14ac:dyDescent="0.3">
      <c r="A809">
        <v>60</v>
      </c>
      <c r="B809">
        <v>-0.49199999999999999</v>
      </c>
      <c r="C809">
        <v>-1.335</v>
      </c>
      <c r="D809">
        <v>-2.5139999999999998</v>
      </c>
      <c r="E809">
        <v>-2.9409999999999998</v>
      </c>
      <c r="F809">
        <v>-3.16</v>
      </c>
      <c r="G809">
        <v>2</v>
      </c>
      <c r="H809">
        <v>-0.01</v>
      </c>
      <c r="I809">
        <v>3.8180000000000001</v>
      </c>
      <c r="J809">
        <v>-0.59299999999999997</v>
      </c>
      <c r="K809">
        <v>-1.589</v>
      </c>
      <c r="L809">
        <v>-2.5329999999999999</v>
      </c>
      <c r="M809">
        <v>-3.1179999999999999</v>
      </c>
      <c r="N809">
        <v>-3.2669999999999999</v>
      </c>
      <c r="O809">
        <v>1.115</v>
      </c>
      <c r="P809">
        <v>0.97399999999999998</v>
      </c>
      <c r="Q809">
        <v>0.81799999999999995</v>
      </c>
      <c r="R809">
        <v>0.433</v>
      </c>
      <c r="S809">
        <v>0.44600000000000001</v>
      </c>
    </row>
    <row r="810" spans="1:19" x14ac:dyDescent="0.3">
      <c r="A810">
        <v>120</v>
      </c>
      <c r="B810">
        <v>-0.49199999999999999</v>
      </c>
      <c r="C810">
        <v>-1.335</v>
      </c>
      <c r="D810">
        <v>-2.5139999999999998</v>
      </c>
      <c r="E810">
        <v>-2.9409999999999998</v>
      </c>
      <c r="F810">
        <v>-3.16</v>
      </c>
      <c r="G810">
        <v>2</v>
      </c>
      <c r="H810">
        <v>-0.01</v>
      </c>
      <c r="I810">
        <v>3.8180000000000001</v>
      </c>
      <c r="J810">
        <v>-0.54800000000000004</v>
      </c>
      <c r="K810">
        <v>-1.5960000000000001</v>
      </c>
      <c r="L810">
        <v>-2.5990000000000002</v>
      </c>
      <c r="M810">
        <v>-3.17</v>
      </c>
      <c r="N810">
        <v>-3.2770000000000001</v>
      </c>
      <c r="O810">
        <v>1.02</v>
      </c>
      <c r="P810">
        <v>1.056</v>
      </c>
      <c r="Q810">
        <v>1.024</v>
      </c>
      <c r="R810">
        <v>0.54800000000000004</v>
      </c>
      <c r="S810">
        <v>0.45</v>
      </c>
    </row>
    <row r="811" spans="1:19" x14ac:dyDescent="0.3">
      <c r="A811">
        <v>180</v>
      </c>
      <c r="B811">
        <v>-0.49199999999999999</v>
      </c>
      <c r="C811">
        <v>-1.335</v>
      </c>
      <c r="D811">
        <v>-2.5139999999999998</v>
      </c>
      <c r="E811">
        <v>-2.9409999999999998</v>
      </c>
      <c r="F811">
        <v>-3.16</v>
      </c>
      <c r="G811">
        <v>2</v>
      </c>
      <c r="H811">
        <v>-0.01</v>
      </c>
      <c r="I811">
        <v>3.8180000000000001</v>
      </c>
      <c r="J811">
        <v>-0.54800000000000004</v>
      </c>
      <c r="K811">
        <v>-1.5649999999999999</v>
      </c>
      <c r="L811">
        <v>-2.5550000000000002</v>
      </c>
      <c r="M811">
        <v>-3.1150000000000002</v>
      </c>
      <c r="N811">
        <v>-3.298</v>
      </c>
      <c r="O811">
        <v>1.0149999999999999</v>
      </c>
      <c r="P811">
        <v>0.93</v>
      </c>
      <c r="Q811">
        <v>0.89600000000000002</v>
      </c>
      <c r="R811">
        <v>0.36299999999999999</v>
      </c>
      <c r="S811">
        <v>0.45800000000000002</v>
      </c>
    </row>
    <row r="812" spans="1:19" x14ac:dyDescent="0.3">
      <c r="A812">
        <v>240</v>
      </c>
      <c r="B812">
        <v>-0.49199999999999999</v>
      </c>
      <c r="C812">
        <v>-1.335</v>
      </c>
      <c r="D812">
        <v>-2.5139999999999998</v>
      </c>
      <c r="E812">
        <v>-2.9409999999999998</v>
      </c>
      <c r="F812">
        <v>-3.16</v>
      </c>
      <c r="G812">
        <v>2</v>
      </c>
      <c r="H812">
        <v>-0.01</v>
      </c>
      <c r="I812">
        <v>3.8180000000000001</v>
      </c>
      <c r="J812">
        <v>-0.55600000000000005</v>
      </c>
      <c r="K812">
        <v>-1.5880000000000001</v>
      </c>
      <c r="L812">
        <v>-2.5870000000000002</v>
      </c>
      <c r="M812">
        <v>-3.1179999999999999</v>
      </c>
      <c r="N812">
        <v>-3.3159999999999998</v>
      </c>
      <c r="O812">
        <v>1.0249999999999999</v>
      </c>
      <c r="P812">
        <v>1.0069999999999999</v>
      </c>
      <c r="Q812">
        <v>1.0249999999999999</v>
      </c>
      <c r="R812">
        <v>0.39200000000000002</v>
      </c>
      <c r="S812">
        <v>0.46500000000000002</v>
      </c>
    </row>
    <row r="813" spans="1:19" x14ac:dyDescent="0.3">
      <c r="A813">
        <v>300</v>
      </c>
      <c r="B813">
        <v>-0.49199999999999999</v>
      </c>
      <c r="C813">
        <v>-1.335</v>
      </c>
      <c r="D813">
        <v>-2.5139999999999998</v>
      </c>
      <c r="E813">
        <v>-2.9409999999999998</v>
      </c>
      <c r="F813">
        <v>-3.16</v>
      </c>
      <c r="G813">
        <v>2</v>
      </c>
      <c r="H813">
        <v>-0.01</v>
      </c>
      <c r="I813">
        <v>3.8180000000000001</v>
      </c>
      <c r="J813">
        <v>-0.54900000000000004</v>
      </c>
      <c r="K813">
        <v>-1.577</v>
      </c>
      <c r="L813">
        <v>-2.573</v>
      </c>
      <c r="M813">
        <v>-3.1480000000000001</v>
      </c>
      <c r="N813">
        <v>-3.34</v>
      </c>
      <c r="O813">
        <v>1.0069999999999999</v>
      </c>
      <c r="P813">
        <v>0.97299999999999998</v>
      </c>
      <c r="Q813">
        <v>0.94399999999999995</v>
      </c>
      <c r="R813">
        <v>0.50900000000000001</v>
      </c>
      <c r="S813">
        <v>0.47499999999999998</v>
      </c>
    </row>
    <row r="814" spans="1:19" x14ac:dyDescent="0.3">
      <c r="A814">
        <v>360</v>
      </c>
      <c r="B814">
        <v>-0.49199999999999999</v>
      </c>
      <c r="C814">
        <v>-1.335</v>
      </c>
      <c r="D814">
        <v>-2.5139999999999998</v>
      </c>
      <c r="E814">
        <v>-2.9409999999999998</v>
      </c>
      <c r="F814">
        <v>-3.16</v>
      </c>
      <c r="G814">
        <v>2</v>
      </c>
      <c r="H814">
        <v>-0.01</v>
      </c>
      <c r="I814">
        <v>3.8180000000000001</v>
      </c>
      <c r="J814">
        <v>-0.54900000000000004</v>
      </c>
      <c r="K814">
        <v>-1.573</v>
      </c>
      <c r="L814">
        <v>-2.5670000000000002</v>
      </c>
      <c r="M814">
        <v>-3.1739999999999999</v>
      </c>
      <c r="N814">
        <v>-3.363</v>
      </c>
      <c r="O814">
        <v>1.0009999999999999</v>
      </c>
      <c r="P814">
        <v>0.98199999999999998</v>
      </c>
      <c r="Q814">
        <v>0.94699999999999995</v>
      </c>
      <c r="R814">
        <v>0.6</v>
      </c>
      <c r="S814">
        <v>0.48399999999999999</v>
      </c>
    </row>
    <row r="815" spans="1:19" x14ac:dyDescent="0.3">
      <c r="A815">
        <v>420</v>
      </c>
      <c r="B815">
        <v>-0.49199999999999999</v>
      </c>
      <c r="C815">
        <v>-1.335</v>
      </c>
      <c r="D815">
        <v>-2.5139999999999998</v>
      </c>
      <c r="E815">
        <v>-2.9409999999999998</v>
      </c>
      <c r="F815">
        <v>-3.16</v>
      </c>
      <c r="G815">
        <v>2</v>
      </c>
      <c r="H815">
        <v>-0.01</v>
      </c>
      <c r="I815">
        <v>3.8180000000000001</v>
      </c>
      <c r="J815">
        <v>-0.55400000000000005</v>
      </c>
      <c r="K815">
        <v>-1.575</v>
      </c>
      <c r="L815">
        <v>-2.5760000000000001</v>
      </c>
      <c r="M815">
        <v>-3.1920000000000002</v>
      </c>
      <c r="N815">
        <v>-3.3849999999999998</v>
      </c>
      <c r="O815">
        <v>1.0049999999999999</v>
      </c>
      <c r="P815">
        <v>1.0029999999999999</v>
      </c>
      <c r="Q815">
        <v>0.98099999999999998</v>
      </c>
      <c r="R815">
        <v>0.64600000000000002</v>
      </c>
      <c r="S815">
        <v>0.49399999999999999</v>
      </c>
    </row>
    <row r="816" spans="1:19" x14ac:dyDescent="0.3">
      <c r="A816">
        <v>480</v>
      </c>
      <c r="B816">
        <v>-0.49199999999999999</v>
      </c>
      <c r="C816">
        <v>-1.335</v>
      </c>
      <c r="D816">
        <v>-2.5139999999999998</v>
      </c>
      <c r="E816">
        <v>-2.9409999999999998</v>
      </c>
      <c r="F816">
        <v>-3.16</v>
      </c>
      <c r="G816">
        <v>2</v>
      </c>
      <c r="H816">
        <v>-0.01</v>
      </c>
      <c r="I816">
        <v>3.8180000000000001</v>
      </c>
      <c r="J816">
        <v>-0.55200000000000005</v>
      </c>
      <c r="K816">
        <v>-1.571</v>
      </c>
      <c r="L816">
        <v>-2.58</v>
      </c>
      <c r="M816">
        <v>-3.21</v>
      </c>
      <c r="N816">
        <v>-3.407</v>
      </c>
      <c r="O816">
        <v>0.996</v>
      </c>
      <c r="P816">
        <v>0.996</v>
      </c>
      <c r="Q816">
        <v>0.99099999999999999</v>
      </c>
      <c r="R816">
        <v>0.66900000000000004</v>
      </c>
      <c r="S816">
        <v>0.503</v>
      </c>
    </row>
    <row r="817" spans="1:19" x14ac:dyDescent="0.3">
      <c r="A817">
        <v>540</v>
      </c>
      <c r="B817">
        <v>-0.49199999999999999</v>
      </c>
      <c r="C817">
        <v>-1.335</v>
      </c>
      <c r="D817">
        <v>-2.5139999999999998</v>
      </c>
      <c r="E817">
        <v>-2.9409999999999998</v>
      </c>
      <c r="F817">
        <v>-3.16</v>
      </c>
      <c r="G817">
        <v>2</v>
      </c>
      <c r="H817">
        <v>-0.01</v>
      </c>
      <c r="I817">
        <v>3.8180000000000001</v>
      </c>
      <c r="J817">
        <v>-0.55300000000000005</v>
      </c>
      <c r="K817">
        <v>-1.5669999999999999</v>
      </c>
      <c r="L817">
        <v>-2.5779999999999998</v>
      </c>
      <c r="M817">
        <v>-3.2250000000000001</v>
      </c>
      <c r="N817">
        <v>-3.4279999999999999</v>
      </c>
      <c r="O817">
        <v>0.99399999999999999</v>
      </c>
      <c r="P817">
        <v>0.996</v>
      </c>
      <c r="Q817">
        <v>0.97799999999999998</v>
      </c>
      <c r="R817">
        <v>0.68500000000000005</v>
      </c>
      <c r="S817">
        <v>0.51300000000000001</v>
      </c>
    </row>
    <row r="818" spans="1:19" x14ac:dyDescent="0.3">
      <c r="A818">
        <v>600</v>
      </c>
      <c r="B818">
        <v>-0.49199999999999999</v>
      </c>
      <c r="C818">
        <v>-1.335</v>
      </c>
      <c r="D818">
        <v>-2.5139999999999998</v>
      </c>
      <c r="E818">
        <v>-2.9409999999999998</v>
      </c>
      <c r="F818">
        <v>-3.16</v>
      </c>
      <c r="G818">
        <v>2</v>
      </c>
      <c r="H818">
        <v>-0.01</v>
      </c>
      <c r="I818">
        <v>3.8180000000000001</v>
      </c>
      <c r="J818">
        <v>-0.55500000000000005</v>
      </c>
      <c r="K818">
        <v>-1.5649999999999999</v>
      </c>
      <c r="L818">
        <v>-2.5750000000000002</v>
      </c>
      <c r="M818">
        <v>-3.2389999999999999</v>
      </c>
      <c r="N818">
        <v>-3.45</v>
      </c>
      <c r="O818">
        <v>0.99199999999999999</v>
      </c>
      <c r="P818">
        <v>0.999</v>
      </c>
      <c r="Q818">
        <v>0.96899999999999997</v>
      </c>
      <c r="R818">
        <v>0.69599999999999995</v>
      </c>
      <c r="S818">
        <v>0.52300000000000002</v>
      </c>
    </row>
    <row r="820" spans="1:19" x14ac:dyDescent="0.3">
      <c r="A820" t="s">
        <v>0</v>
      </c>
      <c r="B820" t="s">
        <v>64</v>
      </c>
    </row>
    <row r="821" spans="1:19" x14ac:dyDescent="0.3">
      <c r="A821">
        <v>0</v>
      </c>
      <c r="B821">
        <v>-0.49099999999999999</v>
      </c>
      <c r="C821">
        <v>-1.325</v>
      </c>
      <c r="D821">
        <v>-2.5169999999999999</v>
      </c>
      <c r="E821">
        <v>-2.9670000000000001</v>
      </c>
      <c r="F821">
        <v>-3.24</v>
      </c>
      <c r="G821">
        <v>2</v>
      </c>
      <c r="H821">
        <v>0</v>
      </c>
      <c r="I821">
        <v>3.8180000000000001</v>
      </c>
      <c r="J821">
        <v>-0.52100000000000002</v>
      </c>
      <c r="K821">
        <v>-1.5209999999999999</v>
      </c>
      <c r="L821">
        <v>-2.5169999999999999</v>
      </c>
      <c r="M821">
        <v>-3.1720000000000002</v>
      </c>
      <c r="N821">
        <v>-3.24</v>
      </c>
      <c r="O821">
        <v>0.98099999999999998</v>
      </c>
      <c r="P821">
        <v>0.98099999999999998</v>
      </c>
      <c r="Q821">
        <v>0.97499999999999998</v>
      </c>
      <c r="R821">
        <v>0.57299999999999995</v>
      </c>
      <c r="S821">
        <v>0.218</v>
      </c>
    </row>
    <row r="822" spans="1:19" x14ac:dyDescent="0.3">
      <c r="A822">
        <v>60</v>
      </c>
      <c r="B822">
        <v>-0.49099999999999999</v>
      </c>
      <c r="C822">
        <v>-1.325</v>
      </c>
      <c r="D822">
        <v>-2.5169999999999999</v>
      </c>
      <c r="E822">
        <v>-2.9670000000000001</v>
      </c>
      <c r="F822">
        <v>-3.24</v>
      </c>
      <c r="G822">
        <v>2</v>
      </c>
      <c r="H822">
        <v>0</v>
      </c>
      <c r="I822">
        <v>3.8180000000000001</v>
      </c>
      <c r="J822">
        <v>-0.58599999999999997</v>
      </c>
      <c r="K822">
        <v>-1.599</v>
      </c>
      <c r="L822">
        <v>-2.5390000000000001</v>
      </c>
      <c r="M822">
        <v>-3.1669999999999998</v>
      </c>
      <c r="N822">
        <v>-3.3439999999999999</v>
      </c>
      <c r="O822">
        <v>1.105</v>
      </c>
      <c r="P822">
        <v>1.026</v>
      </c>
      <c r="Q822">
        <v>0.82799999999999996</v>
      </c>
      <c r="R822">
        <v>0.43</v>
      </c>
      <c r="S822">
        <v>0.47599999999999998</v>
      </c>
    </row>
    <row r="823" spans="1:19" x14ac:dyDescent="0.3">
      <c r="A823">
        <v>120</v>
      </c>
      <c r="B823">
        <v>-0.49099999999999999</v>
      </c>
      <c r="C823">
        <v>-1.325</v>
      </c>
      <c r="D823">
        <v>-2.5169999999999999</v>
      </c>
      <c r="E823">
        <v>-2.9670000000000001</v>
      </c>
      <c r="F823">
        <v>-3.24</v>
      </c>
      <c r="G823">
        <v>2</v>
      </c>
      <c r="H823">
        <v>0</v>
      </c>
      <c r="I823">
        <v>3.8180000000000001</v>
      </c>
      <c r="J823">
        <v>-0.54400000000000004</v>
      </c>
      <c r="K823">
        <v>-1.5960000000000001</v>
      </c>
      <c r="L823">
        <v>-2.6059999999999999</v>
      </c>
      <c r="M823">
        <v>-3.2280000000000002</v>
      </c>
      <c r="N823">
        <v>-3.3620000000000001</v>
      </c>
      <c r="O823">
        <v>1.0229999999999999</v>
      </c>
      <c r="P823">
        <v>1.046</v>
      </c>
      <c r="Q823">
        <v>1.04</v>
      </c>
      <c r="R823">
        <v>0.59199999999999997</v>
      </c>
      <c r="S823">
        <v>0.48399999999999999</v>
      </c>
    </row>
    <row r="824" spans="1:19" x14ac:dyDescent="0.3">
      <c r="A824">
        <v>180</v>
      </c>
      <c r="B824">
        <v>-0.49099999999999999</v>
      </c>
      <c r="C824">
        <v>-1.325</v>
      </c>
      <c r="D824">
        <v>-2.5169999999999999</v>
      </c>
      <c r="E824">
        <v>-2.9670000000000001</v>
      </c>
      <c r="F824">
        <v>-3.24</v>
      </c>
      <c r="G824">
        <v>2</v>
      </c>
      <c r="H824">
        <v>0</v>
      </c>
      <c r="I824">
        <v>3.8180000000000001</v>
      </c>
      <c r="J824">
        <v>-0.54600000000000004</v>
      </c>
      <c r="K824">
        <v>-1.569</v>
      </c>
      <c r="L824">
        <v>-2.556</v>
      </c>
      <c r="M824">
        <v>-3.1749999999999998</v>
      </c>
      <c r="N824">
        <v>-3.375</v>
      </c>
      <c r="O824">
        <v>1.026</v>
      </c>
      <c r="P824">
        <v>0.93500000000000005</v>
      </c>
      <c r="Q824">
        <v>0.88400000000000001</v>
      </c>
      <c r="R824">
        <v>0.40200000000000002</v>
      </c>
      <c r="S824">
        <v>0.48899999999999999</v>
      </c>
    </row>
    <row r="825" spans="1:19" x14ac:dyDescent="0.3">
      <c r="A825">
        <v>240</v>
      </c>
      <c r="B825">
        <v>-0.49099999999999999</v>
      </c>
      <c r="C825">
        <v>-1.325</v>
      </c>
      <c r="D825">
        <v>-2.5169999999999999</v>
      </c>
      <c r="E825">
        <v>-2.9670000000000001</v>
      </c>
      <c r="F825">
        <v>-3.24</v>
      </c>
      <c r="G825">
        <v>2</v>
      </c>
      <c r="H825">
        <v>0</v>
      </c>
      <c r="I825">
        <v>3.8180000000000001</v>
      </c>
      <c r="J825">
        <v>-0.55000000000000004</v>
      </c>
      <c r="K825">
        <v>-1.591</v>
      </c>
      <c r="L825">
        <v>-2.5910000000000002</v>
      </c>
      <c r="M825">
        <v>-3.1739999999999999</v>
      </c>
      <c r="N825">
        <v>-3.3919999999999999</v>
      </c>
      <c r="O825">
        <v>1.0349999999999999</v>
      </c>
      <c r="P825">
        <v>1.0049999999999999</v>
      </c>
      <c r="Q825">
        <v>1.0229999999999999</v>
      </c>
      <c r="R825">
        <v>0.41699999999999998</v>
      </c>
      <c r="S825">
        <v>0.496</v>
      </c>
    </row>
    <row r="826" spans="1:19" x14ac:dyDescent="0.3">
      <c r="A826">
        <v>300</v>
      </c>
      <c r="B826">
        <v>-0.49099999999999999</v>
      </c>
      <c r="C826">
        <v>-1.325</v>
      </c>
      <c r="D826">
        <v>-2.5169999999999999</v>
      </c>
      <c r="E826">
        <v>-2.9670000000000001</v>
      </c>
      <c r="F826">
        <v>-3.24</v>
      </c>
      <c r="G826">
        <v>2</v>
      </c>
      <c r="H826">
        <v>0</v>
      </c>
      <c r="I826">
        <v>3.8180000000000001</v>
      </c>
      <c r="J826">
        <v>-0.54200000000000004</v>
      </c>
      <c r="K826">
        <v>-1.581</v>
      </c>
      <c r="L826">
        <v>-2.5840000000000001</v>
      </c>
      <c r="M826">
        <v>-3.2050000000000001</v>
      </c>
      <c r="N826">
        <v>-3.4220000000000002</v>
      </c>
      <c r="O826">
        <v>1.02</v>
      </c>
      <c r="P826">
        <v>0.97699999999999998</v>
      </c>
      <c r="Q826">
        <v>0.96899999999999997</v>
      </c>
      <c r="R826">
        <v>0.54800000000000004</v>
      </c>
      <c r="S826">
        <v>0.51</v>
      </c>
    </row>
    <row r="827" spans="1:19" x14ac:dyDescent="0.3">
      <c r="A827">
        <v>360</v>
      </c>
      <c r="B827">
        <v>-0.49099999999999999</v>
      </c>
      <c r="C827">
        <v>-1.325</v>
      </c>
      <c r="D827">
        <v>-2.5169999999999999</v>
      </c>
      <c r="E827">
        <v>-2.9670000000000001</v>
      </c>
      <c r="F827">
        <v>-3.24</v>
      </c>
      <c r="G827">
        <v>2</v>
      </c>
      <c r="H827">
        <v>0</v>
      </c>
      <c r="I827">
        <v>3.8180000000000001</v>
      </c>
      <c r="J827">
        <v>-0.54</v>
      </c>
      <c r="K827">
        <v>-1.575</v>
      </c>
      <c r="L827">
        <v>-2.5720000000000001</v>
      </c>
      <c r="M827">
        <v>-3.234</v>
      </c>
      <c r="N827">
        <v>-3.4489999999999998</v>
      </c>
      <c r="O827">
        <v>1.0149999999999999</v>
      </c>
      <c r="P827">
        <v>0.97599999999999998</v>
      </c>
      <c r="Q827">
        <v>0.94599999999999995</v>
      </c>
      <c r="R827">
        <v>0.64700000000000002</v>
      </c>
      <c r="S827">
        <v>0.52200000000000002</v>
      </c>
    </row>
    <row r="828" spans="1:19" x14ac:dyDescent="0.3">
      <c r="A828">
        <v>420</v>
      </c>
      <c r="B828">
        <v>-0.49099999999999999</v>
      </c>
      <c r="C828">
        <v>-1.325</v>
      </c>
      <c r="D828">
        <v>-2.5169999999999999</v>
      </c>
      <c r="E828">
        <v>-2.9670000000000001</v>
      </c>
      <c r="F828">
        <v>-3.24</v>
      </c>
      <c r="G828">
        <v>2</v>
      </c>
      <c r="H828">
        <v>0</v>
      </c>
      <c r="I828">
        <v>3.8180000000000001</v>
      </c>
      <c r="J828">
        <v>-0.54300000000000004</v>
      </c>
      <c r="K828">
        <v>-1.577</v>
      </c>
      <c r="L828">
        <v>-2.5779999999999998</v>
      </c>
      <c r="M828">
        <v>-3.254</v>
      </c>
      <c r="N828">
        <v>-3.4740000000000002</v>
      </c>
      <c r="O828">
        <v>1.0209999999999999</v>
      </c>
      <c r="P828">
        <v>1.002</v>
      </c>
      <c r="Q828">
        <v>0.97199999999999998</v>
      </c>
      <c r="R828">
        <v>0.69299999999999995</v>
      </c>
      <c r="S828">
        <v>0.53400000000000003</v>
      </c>
    </row>
    <row r="829" spans="1:19" x14ac:dyDescent="0.3">
      <c r="A829">
        <v>480</v>
      </c>
      <c r="B829">
        <v>-0.49099999999999999</v>
      </c>
      <c r="C829">
        <v>-1.325</v>
      </c>
      <c r="D829">
        <v>-2.5169999999999999</v>
      </c>
      <c r="E829">
        <v>-2.9670000000000001</v>
      </c>
      <c r="F829">
        <v>-3.24</v>
      </c>
      <c r="G829">
        <v>2</v>
      </c>
      <c r="H829">
        <v>0</v>
      </c>
      <c r="I829">
        <v>3.8180000000000001</v>
      </c>
      <c r="J829">
        <v>-0.53900000000000003</v>
      </c>
      <c r="K829">
        <v>-1.573</v>
      </c>
      <c r="L829">
        <v>-2.5830000000000002</v>
      </c>
      <c r="M829">
        <v>-3.2690000000000001</v>
      </c>
      <c r="N829">
        <v>-3.4980000000000002</v>
      </c>
      <c r="O829">
        <v>1.0149999999999999</v>
      </c>
      <c r="P829">
        <v>0.998</v>
      </c>
      <c r="Q829">
        <v>0.98699999999999999</v>
      </c>
      <c r="R829">
        <v>0.70399999999999996</v>
      </c>
      <c r="S829">
        <v>0.54600000000000004</v>
      </c>
    </row>
    <row r="830" spans="1:19" x14ac:dyDescent="0.3">
      <c r="A830">
        <v>540</v>
      </c>
      <c r="B830">
        <v>-0.49099999999999999</v>
      </c>
      <c r="C830">
        <v>-1.325</v>
      </c>
      <c r="D830">
        <v>-2.5169999999999999</v>
      </c>
      <c r="E830">
        <v>-2.9670000000000001</v>
      </c>
      <c r="F830">
        <v>-3.24</v>
      </c>
      <c r="G830">
        <v>2</v>
      </c>
      <c r="H830">
        <v>0</v>
      </c>
      <c r="I830">
        <v>3.8180000000000001</v>
      </c>
      <c r="J830">
        <v>-0.53900000000000003</v>
      </c>
      <c r="K830">
        <v>-1.569</v>
      </c>
      <c r="L830">
        <v>-2.5840000000000001</v>
      </c>
      <c r="M830">
        <v>-3.2829999999999999</v>
      </c>
      <c r="N830">
        <v>-3.5219999999999998</v>
      </c>
      <c r="O830">
        <v>1.014</v>
      </c>
      <c r="P830">
        <v>0.999</v>
      </c>
      <c r="Q830">
        <v>0.98399999999999999</v>
      </c>
      <c r="R830">
        <v>0.71499999999999997</v>
      </c>
      <c r="S830">
        <v>0.55800000000000005</v>
      </c>
    </row>
    <row r="831" spans="1:19" x14ac:dyDescent="0.3">
      <c r="A831">
        <v>600</v>
      </c>
      <c r="B831">
        <v>-0.49099999999999999</v>
      </c>
      <c r="C831">
        <v>-1.325</v>
      </c>
      <c r="D831">
        <v>-2.5169999999999999</v>
      </c>
      <c r="E831">
        <v>-2.9670000000000001</v>
      </c>
      <c r="F831">
        <v>-3.24</v>
      </c>
      <c r="G831">
        <v>2</v>
      </c>
      <c r="H831">
        <v>0</v>
      </c>
      <c r="I831">
        <v>3.8180000000000001</v>
      </c>
      <c r="J831">
        <v>-0.53900000000000003</v>
      </c>
      <c r="K831">
        <v>-1.5649999999999999</v>
      </c>
      <c r="L831">
        <v>-2.581</v>
      </c>
      <c r="M831">
        <v>-3.2959999999999998</v>
      </c>
      <c r="N831">
        <v>-3.5459999999999998</v>
      </c>
      <c r="O831">
        <v>1.014</v>
      </c>
      <c r="P831">
        <v>1.002</v>
      </c>
      <c r="Q831">
        <v>0.97399999999999998</v>
      </c>
      <c r="R831">
        <v>0.72499999999999998</v>
      </c>
      <c r="S831">
        <v>0.57099999999999995</v>
      </c>
    </row>
    <row r="833" spans="1:19" x14ac:dyDescent="0.3">
      <c r="A833" t="s">
        <v>0</v>
      </c>
      <c r="B833" t="s">
        <v>65</v>
      </c>
    </row>
    <row r="834" spans="1:19" x14ac:dyDescent="0.3">
      <c r="A834">
        <v>0</v>
      </c>
      <c r="B834">
        <v>-0.49099999999999999</v>
      </c>
      <c r="C834">
        <v>-1.327</v>
      </c>
      <c r="D834">
        <v>-2.5150000000000001</v>
      </c>
      <c r="E834">
        <v>-2.9609999999999999</v>
      </c>
      <c r="F834">
        <v>-3.23</v>
      </c>
      <c r="G834">
        <v>2</v>
      </c>
      <c r="H834">
        <v>0</v>
      </c>
      <c r="I834">
        <v>3.8180000000000001</v>
      </c>
      <c r="J834">
        <v>-0.52100000000000002</v>
      </c>
      <c r="K834">
        <v>-1.5209999999999999</v>
      </c>
      <c r="L834">
        <v>-2.5169999999999999</v>
      </c>
      <c r="M834">
        <v>-3.1640000000000001</v>
      </c>
      <c r="N834">
        <v>-3.23</v>
      </c>
      <c r="O834">
        <v>0.98099999999999998</v>
      </c>
      <c r="P834">
        <v>0.98099999999999998</v>
      </c>
      <c r="Q834">
        <v>0.97399999999999998</v>
      </c>
      <c r="R834">
        <v>0.56699999999999995</v>
      </c>
      <c r="S834">
        <v>0.217</v>
      </c>
    </row>
    <row r="835" spans="1:19" x14ac:dyDescent="0.3">
      <c r="A835">
        <v>60</v>
      </c>
      <c r="B835">
        <v>-0.49099999999999999</v>
      </c>
      <c r="C835">
        <v>-1.327</v>
      </c>
      <c r="D835">
        <v>-2.5150000000000001</v>
      </c>
      <c r="E835">
        <v>-2.9609999999999999</v>
      </c>
      <c r="F835">
        <v>-3.23</v>
      </c>
      <c r="G835">
        <v>2</v>
      </c>
      <c r="H835">
        <v>0</v>
      </c>
      <c r="I835">
        <v>3.8180000000000001</v>
      </c>
      <c r="J835">
        <v>-0.58499999999999996</v>
      </c>
      <c r="K835">
        <v>-1.6</v>
      </c>
      <c r="L835">
        <v>-2.54</v>
      </c>
      <c r="M835">
        <v>-3.165</v>
      </c>
      <c r="N835">
        <v>-3.331</v>
      </c>
      <c r="O835">
        <v>1.1040000000000001</v>
      </c>
      <c r="P835">
        <v>1.0309999999999999</v>
      </c>
      <c r="Q835">
        <v>0.83099999999999996</v>
      </c>
      <c r="R835">
        <v>0.443</v>
      </c>
      <c r="S835">
        <v>0.47099999999999997</v>
      </c>
    </row>
    <row r="836" spans="1:19" x14ac:dyDescent="0.3">
      <c r="A836">
        <v>120</v>
      </c>
      <c r="B836">
        <v>-0.49099999999999999</v>
      </c>
      <c r="C836">
        <v>-1.327</v>
      </c>
      <c r="D836">
        <v>-2.5150000000000001</v>
      </c>
      <c r="E836">
        <v>-2.9609999999999999</v>
      </c>
      <c r="F836">
        <v>-3.23</v>
      </c>
      <c r="G836">
        <v>2</v>
      </c>
      <c r="H836">
        <v>0</v>
      </c>
      <c r="I836">
        <v>3.8180000000000001</v>
      </c>
      <c r="J836">
        <v>-0.54200000000000004</v>
      </c>
      <c r="K836">
        <v>-1.5940000000000001</v>
      </c>
      <c r="L836">
        <v>-2.605</v>
      </c>
      <c r="M836">
        <v>-3.2240000000000002</v>
      </c>
      <c r="N836">
        <v>-3.3519999999999999</v>
      </c>
      <c r="O836">
        <v>1.02</v>
      </c>
      <c r="P836">
        <v>1.046</v>
      </c>
      <c r="Q836">
        <v>1.042</v>
      </c>
      <c r="R836">
        <v>0.59599999999999997</v>
      </c>
      <c r="S836">
        <v>0.47899999999999998</v>
      </c>
    </row>
    <row r="837" spans="1:19" x14ac:dyDescent="0.3">
      <c r="A837">
        <v>180</v>
      </c>
      <c r="B837">
        <v>-0.49099999999999999</v>
      </c>
      <c r="C837">
        <v>-1.327</v>
      </c>
      <c r="D837">
        <v>-2.5150000000000001</v>
      </c>
      <c r="E837">
        <v>-2.9609999999999999</v>
      </c>
      <c r="F837">
        <v>-3.23</v>
      </c>
      <c r="G837">
        <v>2</v>
      </c>
      <c r="H837">
        <v>0</v>
      </c>
      <c r="I837">
        <v>3.8180000000000001</v>
      </c>
      <c r="J837">
        <v>-0.54600000000000004</v>
      </c>
      <c r="K837">
        <v>-1.5680000000000001</v>
      </c>
      <c r="L837">
        <v>-2.556</v>
      </c>
      <c r="M837">
        <v>-3.1669999999999998</v>
      </c>
      <c r="N837">
        <v>-3.3690000000000002</v>
      </c>
      <c r="O837">
        <v>1.0269999999999999</v>
      </c>
      <c r="P837">
        <v>0.93400000000000005</v>
      </c>
      <c r="Q837">
        <v>0.88800000000000001</v>
      </c>
      <c r="R837">
        <v>0.39200000000000002</v>
      </c>
      <c r="S837">
        <v>0.48699999999999999</v>
      </c>
    </row>
    <row r="838" spans="1:19" x14ac:dyDescent="0.3">
      <c r="A838">
        <v>240</v>
      </c>
      <c r="B838">
        <v>-0.49099999999999999</v>
      </c>
      <c r="C838">
        <v>-1.327</v>
      </c>
      <c r="D838">
        <v>-2.5150000000000001</v>
      </c>
      <c r="E838">
        <v>-2.9609999999999999</v>
      </c>
      <c r="F838">
        <v>-3.23</v>
      </c>
      <c r="G838">
        <v>2</v>
      </c>
      <c r="H838">
        <v>0</v>
      </c>
      <c r="I838">
        <v>3.8180000000000001</v>
      </c>
      <c r="J838">
        <v>-0.55000000000000004</v>
      </c>
      <c r="K838">
        <v>-1.591</v>
      </c>
      <c r="L838">
        <v>-2.5910000000000002</v>
      </c>
      <c r="M838">
        <v>-3.1680000000000001</v>
      </c>
      <c r="N838">
        <v>-3.3839999999999999</v>
      </c>
      <c r="O838">
        <v>1.0349999999999999</v>
      </c>
      <c r="P838">
        <v>1.0069999999999999</v>
      </c>
      <c r="Q838">
        <v>1.026</v>
      </c>
      <c r="R838">
        <v>0.41299999999999998</v>
      </c>
      <c r="S838">
        <v>0.49299999999999999</v>
      </c>
    </row>
    <row r="839" spans="1:19" x14ac:dyDescent="0.3">
      <c r="A839">
        <v>300</v>
      </c>
      <c r="B839">
        <v>-0.49099999999999999</v>
      </c>
      <c r="C839">
        <v>-1.327</v>
      </c>
      <c r="D839">
        <v>-2.5150000000000001</v>
      </c>
      <c r="E839">
        <v>-2.9609999999999999</v>
      </c>
      <c r="F839">
        <v>-3.23</v>
      </c>
      <c r="G839">
        <v>2</v>
      </c>
      <c r="H839">
        <v>0</v>
      </c>
      <c r="I839">
        <v>3.8180000000000001</v>
      </c>
      <c r="J839">
        <v>-0.54200000000000004</v>
      </c>
      <c r="K839">
        <v>-1.58</v>
      </c>
      <c r="L839">
        <v>-2.5819999999999999</v>
      </c>
      <c r="M839">
        <v>-3.1989999999999998</v>
      </c>
      <c r="N839">
        <v>-3.4140000000000001</v>
      </c>
      <c r="O839">
        <v>1.0189999999999999</v>
      </c>
      <c r="P839">
        <v>0.97599999999999998</v>
      </c>
      <c r="Q839">
        <v>0.96299999999999997</v>
      </c>
      <c r="R839">
        <v>0.54</v>
      </c>
      <c r="S839">
        <v>0.50600000000000001</v>
      </c>
    </row>
    <row r="840" spans="1:19" x14ac:dyDescent="0.3">
      <c r="A840">
        <v>360</v>
      </c>
      <c r="B840">
        <v>-0.49099999999999999</v>
      </c>
      <c r="C840">
        <v>-1.327</v>
      </c>
      <c r="D840">
        <v>-2.5150000000000001</v>
      </c>
      <c r="E840">
        <v>-2.9609999999999999</v>
      </c>
      <c r="F840">
        <v>-3.23</v>
      </c>
      <c r="G840">
        <v>2</v>
      </c>
      <c r="H840">
        <v>0</v>
      </c>
      <c r="I840">
        <v>3.8180000000000001</v>
      </c>
      <c r="J840">
        <v>-0.54</v>
      </c>
      <c r="K840">
        <v>-1.575</v>
      </c>
      <c r="L840">
        <v>-2.5710000000000002</v>
      </c>
      <c r="M840">
        <v>-3.226</v>
      </c>
      <c r="N840">
        <v>-3.4390000000000001</v>
      </c>
      <c r="O840">
        <v>1.0149999999999999</v>
      </c>
      <c r="P840">
        <v>0.97699999999999998</v>
      </c>
      <c r="Q840">
        <v>0.94599999999999995</v>
      </c>
      <c r="R840">
        <v>0.63800000000000001</v>
      </c>
      <c r="S840">
        <v>0.51800000000000002</v>
      </c>
    </row>
    <row r="841" spans="1:19" x14ac:dyDescent="0.3">
      <c r="A841">
        <v>420</v>
      </c>
      <c r="B841">
        <v>-0.49099999999999999</v>
      </c>
      <c r="C841">
        <v>-1.327</v>
      </c>
      <c r="D841">
        <v>-2.5150000000000001</v>
      </c>
      <c r="E841">
        <v>-2.9609999999999999</v>
      </c>
      <c r="F841">
        <v>-3.23</v>
      </c>
      <c r="G841">
        <v>2</v>
      </c>
      <c r="H841">
        <v>0</v>
      </c>
      <c r="I841">
        <v>3.8180000000000001</v>
      </c>
      <c r="J841">
        <v>-0.54300000000000004</v>
      </c>
      <c r="K841">
        <v>-1.5760000000000001</v>
      </c>
      <c r="L841">
        <v>-2.5779999999999998</v>
      </c>
      <c r="M841">
        <v>-3.246</v>
      </c>
      <c r="N841">
        <v>-3.464</v>
      </c>
      <c r="O841">
        <v>1.0209999999999999</v>
      </c>
      <c r="P841">
        <v>1.0029999999999999</v>
      </c>
      <c r="Q841">
        <v>0.97299999999999998</v>
      </c>
      <c r="R841">
        <v>0.68600000000000005</v>
      </c>
      <c r="S841">
        <v>0.52900000000000003</v>
      </c>
    </row>
    <row r="842" spans="1:19" x14ac:dyDescent="0.3">
      <c r="A842">
        <v>480</v>
      </c>
      <c r="B842">
        <v>-0.49099999999999999</v>
      </c>
      <c r="C842">
        <v>-1.327</v>
      </c>
      <c r="D842">
        <v>-2.5150000000000001</v>
      </c>
      <c r="E842">
        <v>-2.9609999999999999</v>
      </c>
      <c r="F842">
        <v>-3.23</v>
      </c>
      <c r="G842">
        <v>2</v>
      </c>
      <c r="H842">
        <v>0</v>
      </c>
      <c r="I842">
        <v>3.8180000000000001</v>
      </c>
      <c r="J842">
        <v>-0.53900000000000003</v>
      </c>
      <c r="K842">
        <v>-1.573</v>
      </c>
      <c r="L842">
        <v>-2.5819999999999999</v>
      </c>
      <c r="M842">
        <v>-3.262</v>
      </c>
      <c r="N842">
        <v>-3.488</v>
      </c>
      <c r="O842">
        <v>1.0149999999999999</v>
      </c>
      <c r="P842">
        <v>0.998</v>
      </c>
      <c r="Q842">
        <v>0.98799999999999999</v>
      </c>
      <c r="R842">
        <v>0.70099999999999996</v>
      </c>
      <c r="S842">
        <v>0.54100000000000004</v>
      </c>
    </row>
    <row r="843" spans="1:19" x14ac:dyDescent="0.3">
      <c r="A843">
        <v>540</v>
      </c>
      <c r="B843">
        <v>-0.49099999999999999</v>
      </c>
      <c r="C843">
        <v>-1.327</v>
      </c>
      <c r="D843">
        <v>-2.5150000000000001</v>
      </c>
      <c r="E843">
        <v>-2.9609999999999999</v>
      </c>
      <c r="F843">
        <v>-3.23</v>
      </c>
      <c r="G843">
        <v>2</v>
      </c>
      <c r="H843">
        <v>0</v>
      </c>
      <c r="I843">
        <v>3.8180000000000001</v>
      </c>
      <c r="J843">
        <v>-0.53900000000000003</v>
      </c>
      <c r="K843">
        <v>-1.5680000000000001</v>
      </c>
      <c r="L843">
        <v>-2.5830000000000002</v>
      </c>
      <c r="M843">
        <v>-3.2770000000000001</v>
      </c>
      <c r="N843">
        <v>-3.512</v>
      </c>
      <c r="O843">
        <v>1.0129999999999999</v>
      </c>
      <c r="P843">
        <v>0.999</v>
      </c>
      <c r="Q843">
        <v>0.98299999999999998</v>
      </c>
      <c r="R843">
        <v>0.71399999999999997</v>
      </c>
      <c r="S843">
        <v>0.55300000000000005</v>
      </c>
    </row>
    <row r="844" spans="1:19" x14ac:dyDescent="0.3">
      <c r="A844">
        <v>600</v>
      </c>
      <c r="B844">
        <v>-0.49099999999999999</v>
      </c>
      <c r="C844">
        <v>-1.327</v>
      </c>
      <c r="D844">
        <v>-2.5150000000000001</v>
      </c>
      <c r="E844">
        <v>-2.9609999999999999</v>
      </c>
      <c r="F844">
        <v>-3.23</v>
      </c>
      <c r="G844">
        <v>2</v>
      </c>
      <c r="H844">
        <v>0</v>
      </c>
      <c r="I844">
        <v>3.8180000000000001</v>
      </c>
      <c r="J844">
        <v>-0.53900000000000003</v>
      </c>
      <c r="K844">
        <v>-1.5649999999999999</v>
      </c>
      <c r="L844">
        <v>-2.58</v>
      </c>
      <c r="M844">
        <v>-3.29</v>
      </c>
      <c r="N844">
        <v>-3.5350000000000001</v>
      </c>
      <c r="O844">
        <v>1.014</v>
      </c>
      <c r="P844">
        <v>1.002</v>
      </c>
      <c r="Q844">
        <v>0.97399999999999998</v>
      </c>
      <c r="R844">
        <v>0.72399999999999998</v>
      </c>
      <c r="S844">
        <v>0.56499999999999995</v>
      </c>
    </row>
    <row r="846" spans="1:19" x14ac:dyDescent="0.3">
      <c r="A846" t="s">
        <v>0</v>
      </c>
      <c r="B846" t="s">
        <v>66</v>
      </c>
    </row>
    <row r="847" spans="1:19" x14ac:dyDescent="0.3">
      <c r="A847">
        <v>0</v>
      </c>
      <c r="B847">
        <v>-0.49099999999999999</v>
      </c>
      <c r="C847">
        <v>-1.329</v>
      </c>
      <c r="D847">
        <v>-2.5139999999999998</v>
      </c>
      <c r="E847">
        <v>-2.9540000000000002</v>
      </c>
      <c r="F847">
        <v>-3.22</v>
      </c>
      <c r="G847">
        <v>2</v>
      </c>
      <c r="H847">
        <v>0</v>
      </c>
      <c r="I847">
        <v>3.8180000000000001</v>
      </c>
      <c r="J847">
        <v>-0.52100000000000002</v>
      </c>
      <c r="K847">
        <v>-1.5209999999999999</v>
      </c>
      <c r="L847">
        <v>-2.5169999999999999</v>
      </c>
      <c r="M847">
        <v>-3.1560000000000001</v>
      </c>
      <c r="N847">
        <v>-3.22</v>
      </c>
      <c r="O847">
        <v>0.98099999999999998</v>
      </c>
      <c r="P847">
        <v>0.98099999999999998</v>
      </c>
      <c r="Q847">
        <v>0.97399999999999998</v>
      </c>
      <c r="R847">
        <v>0.56100000000000005</v>
      </c>
      <c r="S847">
        <v>0.215</v>
      </c>
    </row>
    <row r="848" spans="1:19" x14ac:dyDescent="0.3">
      <c r="A848">
        <v>60</v>
      </c>
      <c r="B848">
        <v>-0.49099999999999999</v>
      </c>
      <c r="C848">
        <v>-1.329</v>
      </c>
      <c r="D848">
        <v>-2.5139999999999998</v>
      </c>
      <c r="E848">
        <v>-2.9540000000000002</v>
      </c>
      <c r="F848">
        <v>-3.22</v>
      </c>
      <c r="G848">
        <v>2</v>
      </c>
      <c r="H848">
        <v>0</v>
      </c>
      <c r="I848">
        <v>3.8180000000000001</v>
      </c>
      <c r="J848">
        <v>-0.58499999999999996</v>
      </c>
      <c r="K848">
        <v>-1.599</v>
      </c>
      <c r="L848">
        <v>-2.5390000000000001</v>
      </c>
      <c r="M848">
        <v>-3.1589999999999998</v>
      </c>
      <c r="N848">
        <v>-3.319</v>
      </c>
      <c r="O848">
        <v>1.1040000000000001</v>
      </c>
      <c r="P848">
        <v>1.0289999999999999</v>
      </c>
      <c r="Q848">
        <v>0.83199999999999996</v>
      </c>
      <c r="R848">
        <v>0.44600000000000001</v>
      </c>
      <c r="S848">
        <v>0.46600000000000003</v>
      </c>
    </row>
    <row r="849" spans="1:19" x14ac:dyDescent="0.3">
      <c r="A849">
        <v>120</v>
      </c>
      <c r="B849">
        <v>-0.49099999999999999</v>
      </c>
      <c r="C849">
        <v>-1.329</v>
      </c>
      <c r="D849">
        <v>-2.5139999999999998</v>
      </c>
      <c r="E849">
        <v>-2.9540000000000002</v>
      </c>
      <c r="F849">
        <v>-3.22</v>
      </c>
      <c r="G849">
        <v>2</v>
      </c>
      <c r="H849">
        <v>0</v>
      </c>
      <c r="I849">
        <v>3.8180000000000001</v>
      </c>
      <c r="J849">
        <v>-0.54200000000000004</v>
      </c>
      <c r="K849">
        <v>-1.5940000000000001</v>
      </c>
      <c r="L849">
        <v>-2.6040000000000001</v>
      </c>
      <c r="M849">
        <v>-3.218</v>
      </c>
      <c r="N849">
        <v>-3.3410000000000002</v>
      </c>
      <c r="O849">
        <v>1.0189999999999999</v>
      </c>
      <c r="P849">
        <v>1.046</v>
      </c>
      <c r="Q849">
        <v>1.04</v>
      </c>
      <c r="R849">
        <v>0.59199999999999997</v>
      </c>
      <c r="S849">
        <v>0.47499999999999998</v>
      </c>
    </row>
    <row r="850" spans="1:19" x14ac:dyDescent="0.3">
      <c r="A850">
        <v>180</v>
      </c>
      <c r="B850">
        <v>-0.49099999999999999</v>
      </c>
      <c r="C850">
        <v>-1.329</v>
      </c>
      <c r="D850">
        <v>-2.5139999999999998</v>
      </c>
      <c r="E850">
        <v>-2.9540000000000002</v>
      </c>
      <c r="F850">
        <v>-3.22</v>
      </c>
      <c r="G850">
        <v>2</v>
      </c>
      <c r="H850">
        <v>0</v>
      </c>
      <c r="I850">
        <v>3.8180000000000001</v>
      </c>
      <c r="J850">
        <v>-0.54600000000000004</v>
      </c>
      <c r="K850">
        <v>-1.5669999999999999</v>
      </c>
      <c r="L850">
        <v>-2.556</v>
      </c>
      <c r="M850">
        <v>-3.16</v>
      </c>
      <c r="N850">
        <v>-3.36</v>
      </c>
      <c r="O850">
        <v>1.0269999999999999</v>
      </c>
      <c r="P850">
        <v>0.93300000000000005</v>
      </c>
      <c r="Q850">
        <v>0.89</v>
      </c>
      <c r="R850">
        <v>0.38700000000000001</v>
      </c>
      <c r="S850">
        <v>0.48299999999999998</v>
      </c>
    </row>
    <row r="851" spans="1:19" x14ac:dyDescent="0.3">
      <c r="A851">
        <v>240</v>
      </c>
      <c r="B851">
        <v>-0.49099999999999999</v>
      </c>
      <c r="C851">
        <v>-1.329</v>
      </c>
      <c r="D851">
        <v>-2.5139999999999998</v>
      </c>
      <c r="E851">
        <v>-2.9540000000000002</v>
      </c>
      <c r="F851">
        <v>-3.22</v>
      </c>
      <c r="G851">
        <v>2</v>
      </c>
      <c r="H851">
        <v>0</v>
      </c>
      <c r="I851">
        <v>3.8180000000000001</v>
      </c>
      <c r="J851">
        <v>-0.55000000000000004</v>
      </c>
      <c r="K851">
        <v>-1.591</v>
      </c>
      <c r="L851">
        <v>-2.5910000000000002</v>
      </c>
      <c r="M851">
        <v>-3.16</v>
      </c>
      <c r="N851">
        <v>-3.3740000000000001</v>
      </c>
      <c r="O851">
        <v>1.0349999999999999</v>
      </c>
      <c r="P851">
        <v>1.008</v>
      </c>
      <c r="Q851">
        <v>1.0269999999999999</v>
      </c>
      <c r="R851">
        <v>0.40899999999999997</v>
      </c>
      <c r="S851">
        <v>0.48899999999999999</v>
      </c>
    </row>
    <row r="852" spans="1:19" x14ac:dyDescent="0.3">
      <c r="A852">
        <v>300</v>
      </c>
      <c r="B852">
        <v>-0.49099999999999999</v>
      </c>
      <c r="C852">
        <v>-1.329</v>
      </c>
      <c r="D852">
        <v>-2.5139999999999998</v>
      </c>
      <c r="E852">
        <v>-2.9540000000000002</v>
      </c>
      <c r="F852">
        <v>-3.22</v>
      </c>
      <c r="G852">
        <v>2</v>
      </c>
      <c r="H852">
        <v>0</v>
      </c>
      <c r="I852">
        <v>3.8180000000000001</v>
      </c>
      <c r="J852">
        <v>-0.54200000000000004</v>
      </c>
      <c r="K852">
        <v>-1.579</v>
      </c>
      <c r="L852">
        <v>-2.58</v>
      </c>
      <c r="M852">
        <v>-3.19</v>
      </c>
      <c r="N852">
        <v>-3.4020000000000001</v>
      </c>
      <c r="O852">
        <v>1.0189999999999999</v>
      </c>
      <c r="P852">
        <v>0.97499999999999998</v>
      </c>
      <c r="Q852">
        <v>0.95799999999999996</v>
      </c>
      <c r="R852">
        <v>0.53200000000000003</v>
      </c>
      <c r="S852">
        <v>0.501</v>
      </c>
    </row>
    <row r="853" spans="1:19" x14ac:dyDescent="0.3">
      <c r="A853">
        <v>360</v>
      </c>
      <c r="B853">
        <v>-0.49099999999999999</v>
      </c>
      <c r="C853">
        <v>-1.329</v>
      </c>
      <c r="D853">
        <v>-2.5139999999999998</v>
      </c>
      <c r="E853">
        <v>-2.9540000000000002</v>
      </c>
      <c r="F853">
        <v>-3.22</v>
      </c>
      <c r="G853">
        <v>2</v>
      </c>
      <c r="H853">
        <v>0</v>
      </c>
      <c r="I853">
        <v>3.8180000000000001</v>
      </c>
      <c r="J853">
        <v>-0.54</v>
      </c>
      <c r="K853">
        <v>-1.575</v>
      </c>
      <c r="L853">
        <v>-2.57</v>
      </c>
      <c r="M853">
        <v>-3.218</v>
      </c>
      <c r="N853">
        <v>-3.4279999999999999</v>
      </c>
      <c r="O853">
        <v>1.0149999999999999</v>
      </c>
      <c r="P853">
        <v>0.97899999999999998</v>
      </c>
      <c r="Q853">
        <v>0.94599999999999995</v>
      </c>
      <c r="R853">
        <v>0.63100000000000001</v>
      </c>
      <c r="S853">
        <v>0.51300000000000001</v>
      </c>
    </row>
    <row r="854" spans="1:19" x14ac:dyDescent="0.3">
      <c r="A854">
        <v>420</v>
      </c>
      <c r="B854">
        <v>-0.49099999999999999</v>
      </c>
      <c r="C854">
        <v>-1.329</v>
      </c>
      <c r="D854">
        <v>-2.5139999999999998</v>
      </c>
      <c r="E854">
        <v>-2.9540000000000002</v>
      </c>
      <c r="F854">
        <v>-3.22</v>
      </c>
      <c r="G854">
        <v>2</v>
      </c>
      <c r="H854">
        <v>0</v>
      </c>
      <c r="I854">
        <v>3.8180000000000001</v>
      </c>
      <c r="J854">
        <v>-0.54300000000000004</v>
      </c>
      <c r="K854">
        <v>-1.5760000000000001</v>
      </c>
      <c r="L854">
        <v>-2.577</v>
      </c>
      <c r="M854">
        <v>-3.2389999999999999</v>
      </c>
      <c r="N854">
        <v>-3.452</v>
      </c>
      <c r="O854">
        <v>1.0209999999999999</v>
      </c>
      <c r="P854">
        <v>1.0029999999999999</v>
      </c>
      <c r="Q854">
        <v>0.97399999999999998</v>
      </c>
      <c r="R854">
        <v>0.68200000000000005</v>
      </c>
      <c r="S854">
        <v>0.52300000000000002</v>
      </c>
    </row>
    <row r="855" spans="1:19" x14ac:dyDescent="0.3">
      <c r="A855">
        <v>480</v>
      </c>
      <c r="B855">
        <v>-0.49099999999999999</v>
      </c>
      <c r="C855">
        <v>-1.329</v>
      </c>
      <c r="D855">
        <v>-2.5139999999999998</v>
      </c>
      <c r="E855">
        <v>-2.9540000000000002</v>
      </c>
      <c r="F855">
        <v>-3.22</v>
      </c>
      <c r="G855">
        <v>2</v>
      </c>
      <c r="H855">
        <v>0</v>
      </c>
      <c r="I855">
        <v>3.8180000000000001</v>
      </c>
      <c r="J855">
        <v>-0.53900000000000003</v>
      </c>
      <c r="K855">
        <v>-1.5720000000000001</v>
      </c>
      <c r="L855">
        <v>-2.5819999999999999</v>
      </c>
      <c r="M855">
        <v>-3.254</v>
      </c>
      <c r="N855">
        <v>-3.476</v>
      </c>
      <c r="O855">
        <v>1.014</v>
      </c>
      <c r="P855">
        <v>0.998</v>
      </c>
      <c r="Q855">
        <v>0.98899999999999999</v>
      </c>
      <c r="R855">
        <v>0.69599999999999995</v>
      </c>
      <c r="S855">
        <v>0.53500000000000003</v>
      </c>
    </row>
    <row r="856" spans="1:19" x14ac:dyDescent="0.3">
      <c r="A856">
        <v>540</v>
      </c>
      <c r="B856">
        <v>-0.49099999999999999</v>
      </c>
      <c r="C856">
        <v>-1.329</v>
      </c>
      <c r="D856">
        <v>-2.5139999999999998</v>
      </c>
      <c r="E856">
        <v>-2.9540000000000002</v>
      </c>
      <c r="F856">
        <v>-3.22</v>
      </c>
      <c r="G856">
        <v>2</v>
      </c>
      <c r="H856">
        <v>0</v>
      </c>
      <c r="I856">
        <v>3.8180000000000001</v>
      </c>
      <c r="J856">
        <v>-0.53900000000000003</v>
      </c>
      <c r="K856">
        <v>-1.5680000000000001</v>
      </c>
      <c r="L856">
        <v>-2.5819999999999999</v>
      </c>
      <c r="M856">
        <v>-3.2690000000000001</v>
      </c>
      <c r="N856">
        <v>-3.4990000000000001</v>
      </c>
      <c r="O856">
        <v>1.0129999999999999</v>
      </c>
      <c r="P856">
        <v>0.999</v>
      </c>
      <c r="Q856">
        <v>0.98299999999999998</v>
      </c>
      <c r="R856">
        <v>0.71</v>
      </c>
      <c r="S856">
        <v>0.54700000000000004</v>
      </c>
    </row>
    <row r="857" spans="1:19" x14ac:dyDescent="0.3">
      <c r="A857">
        <v>600</v>
      </c>
      <c r="B857">
        <v>-0.49099999999999999</v>
      </c>
      <c r="C857">
        <v>-1.329</v>
      </c>
      <c r="D857">
        <v>-2.5139999999999998</v>
      </c>
      <c r="E857">
        <v>-2.9540000000000002</v>
      </c>
      <c r="F857">
        <v>-3.22</v>
      </c>
      <c r="G857">
        <v>2</v>
      </c>
      <c r="H857">
        <v>0</v>
      </c>
      <c r="I857">
        <v>3.8180000000000001</v>
      </c>
      <c r="J857">
        <v>-0.53900000000000003</v>
      </c>
      <c r="K857">
        <v>-1.5649999999999999</v>
      </c>
      <c r="L857">
        <v>-2.58</v>
      </c>
      <c r="M857">
        <v>-3.2829999999999999</v>
      </c>
      <c r="N857">
        <v>-3.5230000000000001</v>
      </c>
      <c r="O857">
        <v>1.014</v>
      </c>
      <c r="P857">
        <v>1.002</v>
      </c>
      <c r="Q857">
        <v>0.97299999999999998</v>
      </c>
      <c r="R857">
        <v>0.72</v>
      </c>
      <c r="S857">
        <v>0.55800000000000005</v>
      </c>
    </row>
    <row r="859" spans="1:19" x14ac:dyDescent="0.3">
      <c r="A859" t="s">
        <v>0</v>
      </c>
      <c r="B859" t="s">
        <v>67</v>
      </c>
    </row>
    <row r="860" spans="1:19" x14ac:dyDescent="0.3">
      <c r="A860">
        <v>0</v>
      </c>
      <c r="B860">
        <v>-0.49099999999999999</v>
      </c>
      <c r="C860">
        <v>-1.329</v>
      </c>
      <c r="D860">
        <v>-2.5139999999999998</v>
      </c>
      <c r="E860">
        <v>-2.9489999999999998</v>
      </c>
      <c r="F860">
        <v>-3.21</v>
      </c>
      <c r="G860">
        <v>2</v>
      </c>
      <c r="H860">
        <v>0</v>
      </c>
      <c r="I860">
        <v>3.8180000000000001</v>
      </c>
      <c r="J860">
        <v>-0.52100000000000002</v>
      </c>
      <c r="K860">
        <v>-1.5209999999999999</v>
      </c>
      <c r="L860">
        <v>-2.516</v>
      </c>
      <c r="M860">
        <v>-3.1480000000000001</v>
      </c>
      <c r="N860">
        <v>-3.21</v>
      </c>
      <c r="O860">
        <v>0.98099999999999998</v>
      </c>
      <c r="P860">
        <v>0.98099999999999998</v>
      </c>
      <c r="Q860">
        <v>0.97299999999999998</v>
      </c>
      <c r="R860">
        <v>0.55500000000000005</v>
      </c>
      <c r="S860">
        <v>0.21299999999999999</v>
      </c>
    </row>
    <row r="861" spans="1:19" x14ac:dyDescent="0.3">
      <c r="A861">
        <v>60</v>
      </c>
      <c r="B861">
        <v>-0.49099999999999999</v>
      </c>
      <c r="C861">
        <v>-1.329</v>
      </c>
      <c r="D861">
        <v>-2.5139999999999998</v>
      </c>
      <c r="E861">
        <v>-2.9489999999999998</v>
      </c>
      <c r="F861">
        <v>-3.21</v>
      </c>
      <c r="G861">
        <v>2</v>
      </c>
      <c r="H861">
        <v>0</v>
      </c>
      <c r="I861">
        <v>3.8180000000000001</v>
      </c>
      <c r="J861">
        <v>-0.58699999999999997</v>
      </c>
      <c r="K861">
        <v>-1.5980000000000001</v>
      </c>
      <c r="L861">
        <v>-2.5390000000000001</v>
      </c>
      <c r="M861">
        <v>-3.149</v>
      </c>
      <c r="N861">
        <v>-3.3149999999999999</v>
      </c>
      <c r="O861">
        <v>1.109</v>
      </c>
      <c r="P861">
        <v>1.018</v>
      </c>
      <c r="Q861">
        <v>0.82899999999999996</v>
      </c>
      <c r="R861">
        <v>0.436</v>
      </c>
      <c r="S861">
        <v>0.46500000000000002</v>
      </c>
    </row>
    <row r="862" spans="1:19" x14ac:dyDescent="0.3">
      <c r="A862">
        <v>120</v>
      </c>
      <c r="B862">
        <v>-0.49099999999999999</v>
      </c>
      <c r="C862">
        <v>-1.329</v>
      </c>
      <c r="D862">
        <v>-2.5139999999999998</v>
      </c>
      <c r="E862">
        <v>-2.9489999999999998</v>
      </c>
      <c r="F862">
        <v>-3.21</v>
      </c>
      <c r="G862">
        <v>2</v>
      </c>
      <c r="H862">
        <v>0</v>
      </c>
      <c r="I862">
        <v>3.8180000000000001</v>
      </c>
      <c r="J862">
        <v>-0.54200000000000004</v>
      </c>
      <c r="K862">
        <v>-1.5940000000000001</v>
      </c>
      <c r="L862">
        <v>-2.605</v>
      </c>
      <c r="M862">
        <v>-3.2120000000000002</v>
      </c>
      <c r="N862">
        <v>-3.3359999999999999</v>
      </c>
      <c r="O862">
        <v>1.0189999999999999</v>
      </c>
      <c r="P862">
        <v>1.0469999999999999</v>
      </c>
      <c r="Q862">
        <v>1.042</v>
      </c>
      <c r="R862">
        <v>0.59499999999999997</v>
      </c>
      <c r="S862">
        <v>0.47299999999999998</v>
      </c>
    </row>
    <row r="863" spans="1:19" x14ac:dyDescent="0.3">
      <c r="A863">
        <v>180</v>
      </c>
      <c r="B863">
        <v>-0.49099999999999999</v>
      </c>
      <c r="C863">
        <v>-1.329</v>
      </c>
      <c r="D863">
        <v>-2.5139999999999998</v>
      </c>
      <c r="E863">
        <v>-2.9489999999999998</v>
      </c>
      <c r="F863">
        <v>-3.21</v>
      </c>
      <c r="G863">
        <v>2</v>
      </c>
      <c r="H863">
        <v>0</v>
      </c>
      <c r="I863">
        <v>3.8180000000000001</v>
      </c>
      <c r="J863">
        <v>-0.54700000000000004</v>
      </c>
      <c r="K863">
        <v>-1.5669999999999999</v>
      </c>
      <c r="L863">
        <v>-2.5550000000000002</v>
      </c>
      <c r="M863">
        <v>-3.1560000000000001</v>
      </c>
      <c r="N863">
        <v>-3.351</v>
      </c>
      <c r="O863">
        <v>1.028</v>
      </c>
      <c r="P863">
        <v>0.93300000000000005</v>
      </c>
      <c r="Q863">
        <v>0.88500000000000001</v>
      </c>
      <c r="R863">
        <v>0.39600000000000002</v>
      </c>
      <c r="S863">
        <v>0.47899999999999998</v>
      </c>
    </row>
    <row r="864" spans="1:19" x14ac:dyDescent="0.3">
      <c r="A864">
        <v>240</v>
      </c>
      <c r="B864">
        <v>-0.49099999999999999</v>
      </c>
      <c r="C864">
        <v>-1.329</v>
      </c>
      <c r="D864">
        <v>-2.5139999999999998</v>
      </c>
      <c r="E864">
        <v>-2.9489999999999998</v>
      </c>
      <c r="F864">
        <v>-3.21</v>
      </c>
      <c r="G864">
        <v>2</v>
      </c>
      <c r="H864">
        <v>0</v>
      </c>
      <c r="I864">
        <v>3.8180000000000001</v>
      </c>
      <c r="J864">
        <v>-0.55000000000000004</v>
      </c>
      <c r="K864">
        <v>-1.591</v>
      </c>
      <c r="L864">
        <v>-2.59</v>
      </c>
      <c r="M864">
        <v>-3.153</v>
      </c>
      <c r="N864">
        <v>-3.3660000000000001</v>
      </c>
      <c r="O864">
        <v>1.0349999999999999</v>
      </c>
      <c r="P864">
        <v>1.0069999999999999</v>
      </c>
      <c r="Q864">
        <v>1.024</v>
      </c>
      <c r="R864">
        <v>0.40200000000000002</v>
      </c>
      <c r="S864">
        <v>0.48499999999999999</v>
      </c>
    </row>
    <row r="865" spans="1:19" x14ac:dyDescent="0.3">
      <c r="A865">
        <v>300</v>
      </c>
      <c r="B865">
        <v>-0.49099999999999999</v>
      </c>
      <c r="C865">
        <v>-1.329</v>
      </c>
      <c r="D865">
        <v>-2.5139999999999998</v>
      </c>
      <c r="E865">
        <v>-2.9489999999999998</v>
      </c>
      <c r="F865">
        <v>-3.21</v>
      </c>
      <c r="G865">
        <v>2</v>
      </c>
      <c r="H865">
        <v>0</v>
      </c>
      <c r="I865">
        <v>3.8180000000000001</v>
      </c>
      <c r="J865">
        <v>-0.54200000000000004</v>
      </c>
      <c r="K865">
        <v>-1.58</v>
      </c>
      <c r="L865">
        <v>-2.5819999999999999</v>
      </c>
      <c r="M865">
        <v>-3.1829999999999998</v>
      </c>
      <c r="N865">
        <v>-3.3929999999999998</v>
      </c>
      <c r="O865">
        <v>1.0189999999999999</v>
      </c>
      <c r="P865">
        <v>0.97699999999999998</v>
      </c>
      <c r="Q865">
        <v>0.96399999999999997</v>
      </c>
      <c r="R865">
        <v>0.52600000000000002</v>
      </c>
      <c r="S865">
        <v>0.497</v>
      </c>
    </row>
    <row r="866" spans="1:19" x14ac:dyDescent="0.3">
      <c r="A866">
        <v>360</v>
      </c>
      <c r="B866">
        <v>-0.49099999999999999</v>
      </c>
      <c r="C866">
        <v>-1.329</v>
      </c>
      <c r="D866">
        <v>-2.5139999999999998</v>
      </c>
      <c r="E866">
        <v>-2.9489999999999998</v>
      </c>
      <c r="F866">
        <v>-3.21</v>
      </c>
      <c r="G866">
        <v>2</v>
      </c>
      <c r="H866">
        <v>0</v>
      </c>
      <c r="I866">
        <v>3.8180000000000001</v>
      </c>
      <c r="J866">
        <v>-0.54</v>
      </c>
      <c r="K866">
        <v>-1.575</v>
      </c>
      <c r="L866">
        <v>-2.57</v>
      </c>
      <c r="M866">
        <v>-3.2120000000000002</v>
      </c>
      <c r="N866">
        <v>-3.419</v>
      </c>
      <c r="O866">
        <v>1.0149999999999999</v>
      </c>
      <c r="P866">
        <v>0.97699999999999998</v>
      </c>
      <c r="Q866">
        <v>0.94499999999999995</v>
      </c>
      <c r="R866">
        <v>0.627</v>
      </c>
      <c r="S866">
        <v>0.50900000000000001</v>
      </c>
    </row>
    <row r="867" spans="1:19" x14ac:dyDescent="0.3">
      <c r="A867">
        <v>420</v>
      </c>
      <c r="B867">
        <v>-0.49099999999999999</v>
      </c>
      <c r="C867">
        <v>-1.329</v>
      </c>
      <c r="D867">
        <v>-2.5139999999999998</v>
      </c>
      <c r="E867">
        <v>-2.9489999999999998</v>
      </c>
      <c r="F867">
        <v>-3.21</v>
      </c>
      <c r="G867">
        <v>2</v>
      </c>
      <c r="H867">
        <v>0</v>
      </c>
      <c r="I867">
        <v>3.8180000000000001</v>
      </c>
      <c r="J867">
        <v>-0.54300000000000004</v>
      </c>
      <c r="K867">
        <v>-1.5760000000000001</v>
      </c>
      <c r="L867">
        <v>-2.577</v>
      </c>
      <c r="M867">
        <v>-3.2330000000000001</v>
      </c>
      <c r="N867">
        <v>-3.4420000000000002</v>
      </c>
      <c r="O867">
        <v>1.0209999999999999</v>
      </c>
      <c r="P867">
        <v>1.002</v>
      </c>
      <c r="Q867">
        <v>0.97199999999999998</v>
      </c>
      <c r="R867">
        <v>0.68100000000000005</v>
      </c>
      <c r="S867">
        <v>0.51900000000000002</v>
      </c>
    </row>
    <row r="868" spans="1:19" x14ac:dyDescent="0.3">
      <c r="A868">
        <v>480</v>
      </c>
      <c r="B868">
        <v>-0.49099999999999999</v>
      </c>
      <c r="C868">
        <v>-1.329</v>
      </c>
      <c r="D868">
        <v>-2.5139999999999998</v>
      </c>
      <c r="E868">
        <v>-2.9489999999999998</v>
      </c>
      <c r="F868">
        <v>-3.21</v>
      </c>
      <c r="G868">
        <v>2</v>
      </c>
      <c r="H868">
        <v>0</v>
      </c>
      <c r="I868">
        <v>3.8180000000000001</v>
      </c>
      <c r="J868">
        <v>-0.53900000000000003</v>
      </c>
      <c r="K868">
        <v>-1.573</v>
      </c>
      <c r="L868">
        <v>-2.5819999999999999</v>
      </c>
      <c r="M868">
        <v>-3.2490000000000001</v>
      </c>
      <c r="N868">
        <v>-3.4660000000000002</v>
      </c>
      <c r="O868">
        <v>1.0149999999999999</v>
      </c>
      <c r="P868">
        <v>0.999</v>
      </c>
      <c r="Q868">
        <v>0.98799999999999999</v>
      </c>
      <c r="R868">
        <v>0.69399999999999995</v>
      </c>
      <c r="S868">
        <v>0.53</v>
      </c>
    </row>
    <row r="869" spans="1:19" x14ac:dyDescent="0.3">
      <c r="A869">
        <v>540</v>
      </c>
      <c r="B869">
        <v>-0.49099999999999999</v>
      </c>
      <c r="C869">
        <v>-1.329</v>
      </c>
      <c r="D869">
        <v>-2.5139999999999998</v>
      </c>
      <c r="E869">
        <v>-2.9489999999999998</v>
      </c>
      <c r="F869">
        <v>-3.21</v>
      </c>
      <c r="G869">
        <v>2</v>
      </c>
      <c r="H869">
        <v>0</v>
      </c>
      <c r="I869">
        <v>3.8180000000000001</v>
      </c>
      <c r="J869">
        <v>-0.53900000000000003</v>
      </c>
      <c r="K869">
        <v>-1.5680000000000001</v>
      </c>
      <c r="L869">
        <v>-2.5819999999999999</v>
      </c>
      <c r="M869">
        <v>-3.2629999999999999</v>
      </c>
      <c r="N869">
        <v>-3.49</v>
      </c>
      <c r="O869">
        <v>1.0129999999999999</v>
      </c>
      <c r="P869">
        <v>0.999</v>
      </c>
      <c r="Q869">
        <v>0.98299999999999998</v>
      </c>
      <c r="R869">
        <v>0.70599999999999996</v>
      </c>
      <c r="S869">
        <v>0.54200000000000004</v>
      </c>
    </row>
    <row r="870" spans="1:19" x14ac:dyDescent="0.3">
      <c r="A870">
        <v>600</v>
      </c>
      <c r="B870">
        <v>-0.49099999999999999</v>
      </c>
      <c r="C870">
        <v>-1.329</v>
      </c>
      <c r="D870">
        <v>-2.5139999999999998</v>
      </c>
      <c r="E870">
        <v>-2.9489999999999998</v>
      </c>
      <c r="F870">
        <v>-3.21</v>
      </c>
      <c r="G870">
        <v>2</v>
      </c>
      <c r="H870">
        <v>0</v>
      </c>
      <c r="I870">
        <v>3.8180000000000001</v>
      </c>
      <c r="J870">
        <v>-0.53900000000000003</v>
      </c>
      <c r="K870">
        <v>-1.5649999999999999</v>
      </c>
      <c r="L870">
        <v>-2.58</v>
      </c>
      <c r="M870">
        <v>-3.278</v>
      </c>
      <c r="N870">
        <v>-3.5129999999999999</v>
      </c>
      <c r="O870">
        <v>1.014</v>
      </c>
      <c r="P870">
        <v>1.002</v>
      </c>
      <c r="Q870">
        <v>0.97299999999999998</v>
      </c>
      <c r="R870">
        <v>0.71699999999999997</v>
      </c>
      <c r="S870">
        <v>0.55300000000000005</v>
      </c>
    </row>
    <row r="872" spans="1:19" x14ac:dyDescent="0.3">
      <c r="A872" t="s">
        <v>0</v>
      </c>
      <c r="B872" t="s">
        <v>68</v>
      </c>
    </row>
    <row r="873" spans="1:19" x14ac:dyDescent="0.3">
      <c r="A873">
        <v>0</v>
      </c>
      <c r="B873">
        <v>-0.49099999999999999</v>
      </c>
      <c r="C873">
        <v>-1.33</v>
      </c>
      <c r="D873">
        <v>-2.5150000000000001</v>
      </c>
      <c r="E873">
        <v>-2.9630000000000001</v>
      </c>
      <c r="F873">
        <v>-3.2</v>
      </c>
      <c r="G873">
        <v>2</v>
      </c>
      <c r="H873">
        <v>0</v>
      </c>
      <c r="I873">
        <v>3.8180000000000001</v>
      </c>
      <c r="J873">
        <v>-0.52100000000000002</v>
      </c>
      <c r="K873">
        <v>-1.5209999999999999</v>
      </c>
      <c r="L873">
        <v>-2.516</v>
      </c>
      <c r="M873">
        <v>-3.1389999999999998</v>
      </c>
      <c r="N873">
        <v>-3.2</v>
      </c>
      <c r="O873">
        <v>0.98099999999999998</v>
      </c>
      <c r="P873">
        <v>0.98099999999999998</v>
      </c>
      <c r="Q873">
        <v>0.97299999999999998</v>
      </c>
      <c r="R873">
        <v>0.54900000000000004</v>
      </c>
      <c r="S873">
        <v>0.21099999999999999</v>
      </c>
    </row>
    <row r="874" spans="1:19" x14ac:dyDescent="0.3">
      <c r="A874">
        <v>60</v>
      </c>
      <c r="B874">
        <v>-0.49099999999999999</v>
      </c>
      <c r="C874">
        <v>-1.33</v>
      </c>
      <c r="D874">
        <v>-2.5150000000000001</v>
      </c>
      <c r="E874">
        <v>-2.9630000000000001</v>
      </c>
      <c r="F874">
        <v>-3.2</v>
      </c>
      <c r="G874">
        <v>2</v>
      </c>
      <c r="H874">
        <v>0</v>
      </c>
      <c r="I874">
        <v>3.8180000000000001</v>
      </c>
      <c r="J874">
        <v>-0.58899999999999997</v>
      </c>
      <c r="K874">
        <v>-1.5960000000000001</v>
      </c>
      <c r="L874">
        <v>-2.536</v>
      </c>
      <c r="M874">
        <v>-3.1480000000000001</v>
      </c>
      <c r="N874">
        <v>-3.3079999999999998</v>
      </c>
      <c r="O874">
        <v>1.113</v>
      </c>
      <c r="P874">
        <v>1.004</v>
      </c>
      <c r="Q874">
        <v>0.82</v>
      </c>
      <c r="R874">
        <v>0.435</v>
      </c>
      <c r="S874">
        <v>0.46200000000000002</v>
      </c>
    </row>
    <row r="875" spans="1:19" x14ac:dyDescent="0.3">
      <c r="A875">
        <v>120</v>
      </c>
      <c r="B875">
        <v>-0.49099999999999999</v>
      </c>
      <c r="C875">
        <v>-1.33</v>
      </c>
      <c r="D875">
        <v>-2.5150000000000001</v>
      </c>
      <c r="E875">
        <v>-2.9630000000000001</v>
      </c>
      <c r="F875">
        <v>-3.2</v>
      </c>
      <c r="G875">
        <v>2</v>
      </c>
      <c r="H875">
        <v>0</v>
      </c>
      <c r="I875">
        <v>3.8180000000000001</v>
      </c>
      <c r="J875">
        <v>-0.54300000000000004</v>
      </c>
      <c r="K875">
        <v>-1.595</v>
      </c>
      <c r="L875">
        <v>-2.605</v>
      </c>
      <c r="M875">
        <v>-3.2069999999999999</v>
      </c>
      <c r="N875">
        <v>-3.3239999999999998</v>
      </c>
      <c r="O875">
        <v>1.0209999999999999</v>
      </c>
      <c r="P875">
        <v>1.0489999999999999</v>
      </c>
      <c r="Q875">
        <v>1.046</v>
      </c>
      <c r="R875">
        <v>0.58699999999999997</v>
      </c>
      <c r="S875">
        <v>0.46800000000000003</v>
      </c>
    </row>
    <row r="876" spans="1:19" x14ac:dyDescent="0.3">
      <c r="A876">
        <v>180</v>
      </c>
      <c r="B876">
        <v>-0.49099999999999999</v>
      </c>
      <c r="C876">
        <v>-1.33</v>
      </c>
      <c r="D876">
        <v>-2.5150000000000001</v>
      </c>
      <c r="E876">
        <v>-2.9630000000000001</v>
      </c>
      <c r="F876">
        <v>-3.2</v>
      </c>
      <c r="G876">
        <v>2</v>
      </c>
      <c r="H876">
        <v>0</v>
      </c>
      <c r="I876">
        <v>3.8180000000000001</v>
      </c>
      <c r="J876">
        <v>-0.54700000000000004</v>
      </c>
      <c r="K876">
        <v>-1.5669999999999999</v>
      </c>
      <c r="L876">
        <v>-2.5550000000000002</v>
      </c>
      <c r="M876">
        <v>-3.1509999999999998</v>
      </c>
      <c r="N876">
        <v>-3.3420000000000001</v>
      </c>
      <c r="O876">
        <v>1.028</v>
      </c>
      <c r="P876">
        <v>0.93300000000000005</v>
      </c>
      <c r="Q876">
        <v>0.88400000000000001</v>
      </c>
      <c r="R876">
        <v>0.38800000000000001</v>
      </c>
      <c r="S876">
        <v>0.47599999999999998</v>
      </c>
    </row>
    <row r="877" spans="1:19" x14ac:dyDescent="0.3">
      <c r="A877">
        <v>240</v>
      </c>
      <c r="B877">
        <v>-0.49099999999999999</v>
      </c>
      <c r="C877">
        <v>-1.33</v>
      </c>
      <c r="D877">
        <v>-2.5150000000000001</v>
      </c>
      <c r="E877">
        <v>-2.9630000000000001</v>
      </c>
      <c r="F877">
        <v>-3.2</v>
      </c>
      <c r="G877">
        <v>2</v>
      </c>
      <c r="H877">
        <v>0</v>
      </c>
      <c r="I877">
        <v>3.8180000000000001</v>
      </c>
      <c r="J877">
        <v>-0.54900000000000004</v>
      </c>
      <c r="K877">
        <v>-1.59</v>
      </c>
      <c r="L877">
        <v>-2.589</v>
      </c>
      <c r="M877">
        <v>-3.1469999999999998</v>
      </c>
      <c r="N877">
        <v>-3.3610000000000002</v>
      </c>
      <c r="O877">
        <v>1.0329999999999999</v>
      </c>
      <c r="P877">
        <v>1.0049999999999999</v>
      </c>
      <c r="Q877">
        <v>1.022</v>
      </c>
      <c r="R877">
        <v>0.39300000000000002</v>
      </c>
      <c r="S877">
        <v>0.48299999999999998</v>
      </c>
    </row>
    <row r="878" spans="1:19" x14ac:dyDescent="0.3">
      <c r="A878">
        <v>300</v>
      </c>
      <c r="B878">
        <v>-0.49099999999999999</v>
      </c>
      <c r="C878">
        <v>-1.33</v>
      </c>
      <c r="D878">
        <v>-2.5150000000000001</v>
      </c>
      <c r="E878">
        <v>-2.9630000000000001</v>
      </c>
      <c r="F878">
        <v>-3.2</v>
      </c>
      <c r="G878">
        <v>2</v>
      </c>
      <c r="H878">
        <v>0</v>
      </c>
      <c r="I878">
        <v>3.8180000000000001</v>
      </c>
      <c r="J878">
        <v>-0.54300000000000004</v>
      </c>
      <c r="K878">
        <v>-1.58</v>
      </c>
      <c r="L878">
        <v>-2.581</v>
      </c>
      <c r="M878">
        <v>-3.1789999999999998</v>
      </c>
      <c r="N878">
        <v>-3.387</v>
      </c>
      <c r="O878">
        <v>1.02</v>
      </c>
      <c r="P878">
        <v>0.97799999999999998</v>
      </c>
      <c r="Q878">
        <v>0.96299999999999997</v>
      </c>
      <c r="R878">
        <v>0.52300000000000002</v>
      </c>
      <c r="S878">
        <v>0.49399999999999999</v>
      </c>
    </row>
    <row r="879" spans="1:19" x14ac:dyDescent="0.3">
      <c r="A879">
        <v>360</v>
      </c>
      <c r="B879">
        <v>-0.49099999999999999</v>
      </c>
      <c r="C879">
        <v>-1.33</v>
      </c>
      <c r="D879">
        <v>-2.5150000000000001</v>
      </c>
      <c r="E879">
        <v>-2.9630000000000001</v>
      </c>
      <c r="F879">
        <v>-3.2</v>
      </c>
      <c r="G879">
        <v>2</v>
      </c>
      <c r="H879">
        <v>0</v>
      </c>
      <c r="I879">
        <v>3.8180000000000001</v>
      </c>
      <c r="J879">
        <v>-0.53900000000000003</v>
      </c>
      <c r="K879">
        <v>-1.5740000000000001</v>
      </c>
      <c r="L879">
        <v>-2.569</v>
      </c>
      <c r="M879">
        <v>-3.206</v>
      </c>
      <c r="N879">
        <v>-3.4119999999999999</v>
      </c>
      <c r="O879">
        <v>1.0149999999999999</v>
      </c>
      <c r="P879">
        <v>0.97599999999999998</v>
      </c>
      <c r="Q879">
        <v>0.94099999999999995</v>
      </c>
      <c r="R879">
        <v>0.62</v>
      </c>
      <c r="S879">
        <v>0.505</v>
      </c>
    </row>
    <row r="880" spans="1:19" x14ac:dyDescent="0.3">
      <c r="A880">
        <v>420</v>
      </c>
      <c r="B880">
        <v>-0.49099999999999999</v>
      </c>
      <c r="C880">
        <v>-1.33</v>
      </c>
      <c r="D880">
        <v>-2.5150000000000001</v>
      </c>
      <c r="E880">
        <v>-2.9630000000000001</v>
      </c>
      <c r="F880">
        <v>-3.2</v>
      </c>
      <c r="G880">
        <v>2</v>
      </c>
      <c r="H880">
        <v>0</v>
      </c>
      <c r="I880">
        <v>3.8180000000000001</v>
      </c>
      <c r="J880">
        <v>-0.54300000000000004</v>
      </c>
      <c r="K880">
        <v>-1.5760000000000001</v>
      </c>
      <c r="L880">
        <v>-2.577</v>
      </c>
      <c r="M880">
        <v>-3.2269999999999999</v>
      </c>
      <c r="N880">
        <v>-3.4350000000000001</v>
      </c>
      <c r="O880">
        <v>1.0209999999999999</v>
      </c>
      <c r="P880">
        <v>1.004</v>
      </c>
      <c r="Q880">
        <v>0.97399999999999998</v>
      </c>
      <c r="R880">
        <v>0.67200000000000004</v>
      </c>
      <c r="S880">
        <v>0.51600000000000001</v>
      </c>
    </row>
    <row r="881" spans="1:19" x14ac:dyDescent="0.3">
      <c r="A881">
        <v>480</v>
      </c>
      <c r="B881">
        <v>-0.49099999999999999</v>
      </c>
      <c r="C881">
        <v>-1.33</v>
      </c>
      <c r="D881">
        <v>-2.5150000000000001</v>
      </c>
      <c r="E881">
        <v>-2.9630000000000001</v>
      </c>
      <c r="F881">
        <v>-3.2</v>
      </c>
      <c r="G881">
        <v>2</v>
      </c>
      <c r="H881">
        <v>0</v>
      </c>
      <c r="I881">
        <v>3.8180000000000001</v>
      </c>
      <c r="J881">
        <v>-0.53900000000000003</v>
      </c>
      <c r="K881">
        <v>-1.5720000000000001</v>
      </c>
      <c r="L881">
        <v>-2.5819999999999999</v>
      </c>
      <c r="M881">
        <v>-3.242</v>
      </c>
      <c r="N881">
        <v>-3.4580000000000002</v>
      </c>
      <c r="O881">
        <v>1.0149999999999999</v>
      </c>
      <c r="P881">
        <v>0.999</v>
      </c>
      <c r="Q881">
        <v>0.99</v>
      </c>
      <c r="R881">
        <v>0.68899999999999995</v>
      </c>
      <c r="S881">
        <v>0.52600000000000002</v>
      </c>
    </row>
    <row r="882" spans="1:19" x14ac:dyDescent="0.3">
      <c r="A882">
        <v>540</v>
      </c>
      <c r="B882">
        <v>-0.49099999999999999</v>
      </c>
      <c r="C882">
        <v>-1.33</v>
      </c>
      <c r="D882">
        <v>-2.5150000000000001</v>
      </c>
      <c r="E882">
        <v>-2.9630000000000001</v>
      </c>
      <c r="F882">
        <v>-3.2</v>
      </c>
      <c r="G882">
        <v>2</v>
      </c>
      <c r="H882">
        <v>0</v>
      </c>
      <c r="I882">
        <v>3.8180000000000001</v>
      </c>
      <c r="J882">
        <v>-0.53900000000000003</v>
      </c>
      <c r="K882">
        <v>-1.5680000000000001</v>
      </c>
      <c r="L882">
        <v>-2.5819999999999999</v>
      </c>
      <c r="M882">
        <v>-3.2570000000000001</v>
      </c>
      <c r="N882">
        <v>-3.4809999999999999</v>
      </c>
      <c r="O882">
        <v>1.0129999999999999</v>
      </c>
      <c r="P882">
        <v>0.999</v>
      </c>
      <c r="Q882">
        <v>0.98299999999999998</v>
      </c>
      <c r="R882">
        <v>0.70299999999999996</v>
      </c>
      <c r="S882">
        <v>0.53700000000000003</v>
      </c>
    </row>
    <row r="883" spans="1:19" x14ac:dyDescent="0.3">
      <c r="A883">
        <v>600</v>
      </c>
      <c r="B883">
        <v>-0.49099999999999999</v>
      </c>
      <c r="C883">
        <v>-1.33</v>
      </c>
      <c r="D883">
        <v>-2.5150000000000001</v>
      </c>
      <c r="E883">
        <v>-2.9630000000000001</v>
      </c>
      <c r="F883">
        <v>-3.2</v>
      </c>
      <c r="G883">
        <v>2</v>
      </c>
      <c r="H883">
        <v>0</v>
      </c>
      <c r="I883">
        <v>3.8180000000000001</v>
      </c>
      <c r="J883">
        <v>-0.53900000000000003</v>
      </c>
      <c r="K883">
        <v>-1.5649999999999999</v>
      </c>
      <c r="L883">
        <v>-2.5790000000000002</v>
      </c>
      <c r="M883">
        <v>-3.2730000000000001</v>
      </c>
      <c r="N883">
        <v>-3.504</v>
      </c>
      <c r="O883">
        <v>1.014</v>
      </c>
      <c r="P883">
        <v>1.002</v>
      </c>
      <c r="Q883">
        <v>0.97199999999999998</v>
      </c>
      <c r="R883">
        <v>0.71599999999999997</v>
      </c>
      <c r="S883">
        <v>0.54900000000000004</v>
      </c>
    </row>
    <row r="885" spans="1:19" x14ac:dyDescent="0.3">
      <c r="A885" t="s">
        <v>0</v>
      </c>
      <c r="B885" t="s">
        <v>69</v>
      </c>
    </row>
    <row r="886" spans="1:19" x14ac:dyDescent="0.3">
      <c r="A886">
        <v>0</v>
      </c>
      <c r="B886">
        <v>-0.49</v>
      </c>
      <c r="C886">
        <v>-1.3320000000000001</v>
      </c>
      <c r="D886">
        <v>-2.5139999999999998</v>
      </c>
      <c r="E886">
        <v>-2.9569999999999999</v>
      </c>
      <c r="F886">
        <v>-3.19</v>
      </c>
      <c r="G886">
        <v>2</v>
      </c>
      <c r="H886">
        <v>0</v>
      </c>
      <c r="I886">
        <v>3.8180000000000001</v>
      </c>
      <c r="J886">
        <v>-0.52100000000000002</v>
      </c>
      <c r="K886">
        <v>-1.5209999999999999</v>
      </c>
      <c r="L886">
        <v>-2.516</v>
      </c>
      <c r="M886">
        <v>-3.1309999999999998</v>
      </c>
      <c r="N886">
        <v>-3.19</v>
      </c>
      <c r="O886">
        <v>0.98099999999999998</v>
      </c>
      <c r="P886">
        <v>0.98099999999999998</v>
      </c>
      <c r="Q886">
        <v>0.97199999999999998</v>
      </c>
      <c r="R886">
        <v>0.54300000000000004</v>
      </c>
      <c r="S886">
        <v>0.21</v>
      </c>
    </row>
    <row r="887" spans="1:19" x14ac:dyDescent="0.3">
      <c r="A887">
        <v>60</v>
      </c>
      <c r="B887">
        <v>-0.49</v>
      </c>
      <c r="C887">
        <v>-1.3320000000000001</v>
      </c>
      <c r="D887">
        <v>-2.5139999999999998</v>
      </c>
      <c r="E887">
        <v>-2.9569999999999999</v>
      </c>
      <c r="F887">
        <v>-3.19</v>
      </c>
      <c r="G887">
        <v>2</v>
      </c>
      <c r="H887">
        <v>0</v>
      </c>
      <c r="I887">
        <v>3.8180000000000001</v>
      </c>
      <c r="J887">
        <v>-0.59</v>
      </c>
      <c r="K887">
        <v>-1.593</v>
      </c>
      <c r="L887">
        <v>-2.5339999999999998</v>
      </c>
      <c r="M887">
        <v>-3.141</v>
      </c>
      <c r="N887">
        <v>-3.2989999999999999</v>
      </c>
      <c r="O887">
        <v>1.115</v>
      </c>
      <c r="P887">
        <v>0.99299999999999999</v>
      </c>
      <c r="Q887">
        <v>0.81799999999999995</v>
      </c>
      <c r="R887">
        <v>0.438</v>
      </c>
      <c r="S887">
        <v>0.45800000000000002</v>
      </c>
    </row>
    <row r="888" spans="1:19" x14ac:dyDescent="0.3">
      <c r="A888">
        <v>120</v>
      </c>
      <c r="B888">
        <v>-0.49</v>
      </c>
      <c r="C888">
        <v>-1.3320000000000001</v>
      </c>
      <c r="D888">
        <v>-2.5139999999999998</v>
      </c>
      <c r="E888">
        <v>-2.9569999999999999</v>
      </c>
      <c r="F888">
        <v>-3.19</v>
      </c>
      <c r="G888">
        <v>2</v>
      </c>
      <c r="H888">
        <v>0</v>
      </c>
      <c r="I888">
        <v>3.8180000000000001</v>
      </c>
      <c r="J888">
        <v>-0.54400000000000004</v>
      </c>
      <c r="K888">
        <v>-1.595</v>
      </c>
      <c r="L888">
        <v>-2.6030000000000002</v>
      </c>
      <c r="M888">
        <v>-3.1970000000000001</v>
      </c>
      <c r="N888">
        <v>-3.3130000000000002</v>
      </c>
      <c r="O888">
        <v>1.0229999999999999</v>
      </c>
      <c r="P888">
        <v>1.052</v>
      </c>
      <c r="Q888">
        <v>1.0369999999999999</v>
      </c>
      <c r="R888">
        <v>0.57499999999999996</v>
      </c>
      <c r="S888">
        <v>0.46400000000000002</v>
      </c>
    </row>
    <row r="889" spans="1:19" x14ac:dyDescent="0.3">
      <c r="A889">
        <v>180</v>
      </c>
      <c r="B889">
        <v>-0.49</v>
      </c>
      <c r="C889">
        <v>-1.3320000000000001</v>
      </c>
      <c r="D889">
        <v>-2.5139999999999998</v>
      </c>
      <c r="E889">
        <v>-2.9569999999999999</v>
      </c>
      <c r="F889">
        <v>-3.19</v>
      </c>
      <c r="G889">
        <v>2</v>
      </c>
      <c r="H889">
        <v>0</v>
      </c>
      <c r="I889">
        <v>3.8180000000000001</v>
      </c>
      <c r="J889">
        <v>-0.54600000000000004</v>
      </c>
      <c r="K889">
        <v>-1.5660000000000001</v>
      </c>
      <c r="L889">
        <v>-2.5550000000000002</v>
      </c>
      <c r="M889">
        <v>-3.1419999999999999</v>
      </c>
      <c r="N889">
        <v>-3.331</v>
      </c>
      <c r="O889">
        <v>1.026</v>
      </c>
      <c r="P889">
        <v>0.93300000000000005</v>
      </c>
      <c r="Q889">
        <v>0.88900000000000001</v>
      </c>
      <c r="R889">
        <v>0.38200000000000001</v>
      </c>
      <c r="S889">
        <v>0.47099999999999997</v>
      </c>
    </row>
    <row r="890" spans="1:19" x14ac:dyDescent="0.3">
      <c r="A890">
        <v>240</v>
      </c>
      <c r="B890">
        <v>-0.49</v>
      </c>
      <c r="C890">
        <v>-1.3320000000000001</v>
      </c>
      <c r="D890">
        <v>-2.5139999999999998</v>
      </c>
      <c r="E890">
        <v>-2.9569999999999999</v>
      </c>
      <c r="F890">
        <v>-3.19</v>
      </c>
      <c r="G890">
        <v>2</v>
      </c>
      <c r="H890">
        <v>0</v>
      </c>
      <c r="I890">
        <v>3.8180000000000001</v>
      </c>
      <c r="J890">
        <v>-0.55000000000000004</v>
      </c>
      <c r="K890">
        <v>-1.589</v>
      </c>
      <c r="L890">
        <v>-2.5880000000000001</v>
      </c>
      <c r="M890">
        <v>-3.14</v>
      </c>
      <c r="N890">
        <v>-3.35</v>
      </c>
      <c r="O890">
        <v>1.034</v>
      </c>
      <c r="P890">
        <v>1.006</v>
      </c>
      <c r="Q890">
        <v>1.0229999999999999</v>
      </c>
      <c r="R890">
        <v>0.39600000000000002</v>
      </c>
      <c r="S890">
        <v>0.47899999999999998</v>
      </c>
    </row>
    <row r="891" spans="1:19" x14ac:dyDescent="0.3">
      <c r="A891">
        <v>300</v>
      </c>
      <c r="B891">
        <v>-0.49</v>
      </c>
      <c r="C891">
        <v>-1.3320000000000001</v>
      </c>
      <c r="D891">
        <v>-2.5139999999999998</v>
      </c>
      <c r="E891">
        <v>-2.9569999999999999</v>
      </c>
      <c r="F891">
        <v>-3.19</v>
      </c>
      <c r="G891">
        <v>2</v>
      </c>
      <c r="H891">
        <v>0</v>
      </c>
      <c r="I891">
        <v>3.8180000000000001</v>
      </c>
      <c r="J891">
        <v>-0.54200000000000004</v>
      </c>
      <c r="K891">
        <v>-1.5780000000000001</v>
      </c>
      <c r="L891">
        <v>-2.5779999999999998</v>
      </c>
      <c r="M891">
        <v>-3.1709999999999998</v>
      </c>
      <c r="N891">
        <v>-3.375</v>
      </c>
      <c r="O891">
        <v>1.02</v>
      </c>
      <c r="P891">
        <v>0.97599999999999998</v>
      </c>
      <c r="Q891">
        <v>0.95799999999999996</v>
      </c>
      <c r="R891">
        <v>0.52300000000000002</v>
      </c>
      <c r="S891">
        <v>0.48899999999999999</v>
      </c>
    </row>
    <row r="892" spans="1:19" x14ac:dyDescent="0.3">
      <c r="A892">
        <v>360</v>
      </c>
      <c r="B892">
        <v>-0.49</v>
      </c>
      <c r="C892">
        <v>-1.3320000000000001</v>
      </c>
      <c r="D892">
        <v>-2.5139999999999998</v>
      </c>
      <c r="E892">
        <v>-2.9569999999999999</v>
      </c>
      <c r="F892">
        <v>-3.19</v>
      </c>
      <c r="G892">
        <v>2</v>
      </c>
      <c r="H892">
        <v>0</v>
      </c>
      <c r="I892">
        <v>3.8180000000000001</v>
      </c>
      <c r="J892">
        <v>-0.54</v>
      </c>
      <c r="K892">
        <v>-1.573</v>
      </c>
      <c r="L892">
        <v>-2.5680000000000001</v>
      </c>
      <c r="M892">
        <v>-3.1989999999999998</v>
      </c>
      <c r="N892">
        <v>-3.4</v>
      </c>
      <c r="O892">
        <v>1.0149999999999999</v>
      </c>
      <c r="P892">
        <v>0.97799999999999998</v>
      </c>
      <c r="Q892">
        <v>0.94299999999999995</v>
      </c>
      <c r="R892">
        <v>0.61799999999999999</v>
      </c>
      <c r="S892">
        <v>0.5</v>
      </c>
    </row>
    <row r="893" spans="1:19" x14ac:dyDescent="0.3">
      <c r="A893">
        <v>420</v>
      </c>
      <c r="B893">
        <v>-0.49</v>
      </c>
      <c r="C893">
        <v>-1.3320000000000001</v>
      </c>
      <c r="D893">
        <v>-2.5139999999999998</v>
      </c>
      <c r="E893">
        <v>-2.9569999999999999</v>
      </c>
      <c r="F893">
        <v>-3.19</v>
      </c>
      <c r="G893">
        <v>2</v>
      </c>
      <c r="H893">
        <v>0</v>
      </c>
      <c r="I893">
        <v>3.8180000000000001</v>
      </c>
      <c r="J893">
        <v>-0.54300000000000004</v>
      </c>
      <c r="K893">
        <v>-1.575</v>
      </c>
      <c r="L893">
        <v>-2.5760000000000001</v>
      </c>
      <c r="M893">
        <v>-3.2189999999999999</v>
      </c>
      <c r="N893">
        <v>-3.423</v>
      </c>
      <c r="O893">
        <v>1.02</v>
      </c>
      <c r="P893">
        <v>1.004</v>
      </c>
      <c r="Q893">
        <v>0.97699999999999998</v>
      </c>
      <c r="R893">
        <v>0.66800000000000004</v>
      </c>
      <c r="S893">
        <v>0.51</v>
      </c>
    </row>
    <row r="894" spans="1:19" x14ac:dyDescent="0.3">
      <c r="A894">
        <v>480</v>
      </c>
      <c r="B894">
        <v>-0.49</v>
      </c>
      <c r="C894">
        <v>-1.3320000000000001</v>
      </c>
      <c r="D894">
        <v>-2.5139999999999998</v>
      </c>
      <c r="E894">
        <v>-2.9569999999999999</v>
      </c>
      <c r="F894">
        <v>-3.19</v>
      </c>
      <c r="G894">
        <v>2</v>
      </c>
      <c r="H894">
        <v>0</v>
      </c>
      <c r="I894">
        <v>3.8180000000000001</v>
      </c>
      <c r="J894">
        <v>-0.53900000000000003</v>
      </c>
      <c r="K894">
        <v>-1.5720000000000001</v>
      </c>
      <c r="L894">
        <v>-2.581</v>
      </c>
      <c r="M894">
        <v>-3.2349999999999999</v>
      </c>
      <c r="N894">
        <v>-3.4449999999999998</v>
      </c>
      <c r="O894">
        <v>1.014</v>
      </c>
      <c r="P894">
        <v>0.999</v>
      </c>
      <c r="Q894">
        <v>0.99099999999999999</v>
      </c>
      <c r="R894">
        <v>0.68600000000000005</v>
      </c>
      <c r="S894">
        <v>0.52</v>
      </c>
    </row>
    <row r="895" spans="1:19" x14ac:dyDescent="0.3">
      <c r="A895">
        <v>540</v>
      </c>
      <c r="B895">
        <v>-0.49</v>
      </c>
      <c r="C895">
        <v>-1.3320000000000001</v>
      </c>
      <c r="D895">
        <v>-2.5139999999999998</v>
      </c>
      <c r="E895">
        <v>-2.9569999999999999</v>
      </c>
      <c r="F895">
        <v>-3.19</v>
      </c>
      <c r="G895">
        <v>2</v>
      </c>
      <c r="H895">
        <v>0</v>
      </c>
      <c r="I895">
        <v>3.8180000000000001</v>
      </c>
      <c r="J895">
        <v>-0.53900000000000003</v>
      </c>
      <c r="K895">
        <v>-1.5669999999999999</v>
      </c>
      <c r="L895">
        <v>-2.58</v>
      </c>
      <c r="M895">
        <v>-3.2490000000000001</v>
      </c>
      <c r="N895">
        <v>-3.468</v>
      </c>
      <c r="O895">
        <v>1.0129999999999999</v>
      </c>
      <c r="P895">
        <v>0.999</v>
      </c>
      <c r="Q895">
        <v>0.98199999999999998</v>
      </c>
      <c r="R895">
        <v>0.69799999999999995</v>
      </c>
      <c r="S895">
        <v>0.53100000000000003</v>
      </c>
    </row>
    <row r="896" spans="1:19" x14ac:dyDescent="0.3">
      <c r="A896">
        <v>600</v>
      </c>
      <c r="B896">
        <v>-0.49</v>
      </c>
      <c r="C896">
        <v>-1.3320000000000001</v>
      </c>
      <c r="D896">
        <v>-2.5139999999999998</v>
      </c>
      <c r="E896">
        <v>-2.9569999999999999</v>
      </c>
      <c r="F896">
        <v>-3.19</v>
      </c>
      <c r="G896">
        <v>2</v>
      </c>
      <c r="H896">
        <v>0</v>
      </c>
      <c r="I896">
        <v>3.8180000000000001</v>
      </c>
      <c r="J896">
        <v>-0.53900000000000003</v>
      </c>
      <c r="K896">
        <v>-1.5640000000000001</v>
      </c>
      <c r="L896">
        <v>-2.577</v>
      </c>
      <c r="M896">
        <v>-3.2650000000000001</v>
      </c>
      <c r="N896">
        <v>-3.4910000000000001</v>
      </c>
      <c r="O896">
        <v>1.014</v>
      </c>
      <c r="P896">
        <v>1.0029999999999999</v>
      </c>
      <c r="Q896">
        <v>0.97199999999999998</v>
      </c>
      <c r="R896">
        <v>0.71099999999999997</v>
      </c>
      <c r="S896">
        <v>0.54200000000000004</v>
      </c>
    </row>
    <row r="898" spans="1:19" x14ac:dyDescent="0.3">
      <c r="A898" t="s">
        <v>0</v>
      </c>
      <c r="B898" t="s">
        <v>70</v>
      </c>
    </row>
    <row r="899" spans="1:19" x14ac:dyDescent="0.3">
      <c r="A899">
        <v>0</v>
      </c>
      <c r="B899">
        <v>-0.49199999999999999</v>
      </c>
      <c r="C899">
        <v>-1.333</v>
      </c>
      <c r="D899">
        <v>-2.5150000000000001</v>
      </c>
      <c r="E899">
        <v>-2.9540000000000002</v>
      </c>
      <c r="F899">
        <v>-3.18</v>
      </c>
      <c r="G899">
        <v>2</v>
      </c>
      <c r="H899">
        <v>0</v>
      </c>
      <c r="I899">
        <v>3.8180000000000001</v>
      </c>
      <c r="J899">
        <v>-0.52100000000000002</v>
      </c>
      <c r="K899">
        <v>-1.5209999999999999</v>
      </c>
      <c r="L899">
        <v>-2.516</v>
      </c>
      <c r="M899">
        <v>-3.1230000000000002</v>
      </c>
      <c r="N899">
        <v>-3.18</v>
      </c>
      <c r="O899">
        <v>0.98099999999999998</v>
      </c>
      <c r="P899">
        <v>0.98099999999999998</v>
      </c>
      <c r="Q899">
        <v>0.97199999999999998</v>
      </c>
      <c r="R899">
        <v>0.53700000000000003</v>
      </c>
      <c r="S899">
        <v>0.20799999999999999</v>
      </c>
    </row>
    <row r="900" spans="1:19" x14ac:dyDescent="0.3">
      <c r="A900">
        <v>60</v>
      </c>
      <c r="B900">
        <v>-0.49199999999999999</v>
      </c>
      <c r="C900">
        <v>-1.333</v>
      </c>
      <c r="D900">
        <v>-2.5150000000000001</v>
      </c>
      <c r="E900">
        <v>-2.9540000000000002</v>
      </c>
      <c r="F900">
        <v>-3.18</v>
      </c>
      <c r="G900">
        <v>2</v>
      </c>
      <c r="H900">
        <v>0</v>
      </c>
      <c r="I900">
        <v>3.8180000000000001</v>
      </c>
      <c r="J900">
        <v>-0.59099999999999997</v>
      </c>
      <c r="K900">
        <v>-1.5920000000000001</v>
      </c>
      <c r="L900">
        <v>-2.5339999999999998</v>
      </c>
      <c r="M900">
        <v>-3.1349999999999998</v>
      </c>
      <c r="N900">
        <v>-3.2879999999999998</v>
      </c>
      <c r="O900">
        <v>1.117</v>
      </c>
      <c r="P900">
        <v>0.98399999999999999</v>
      </c>
      <c r="Q900">
        <v>0.81599999999999995</v>
      </c>
      <c r="R900">
        <v>0.437</v>
      </c>
      <c r="S900">
        <v>0.45500000000000002</v>
      </c>
    </row>
    <row r="901" spans="1:19" x14ac:dyDescent="0.3">
      <c r="A901">
        <v>120</v>
      </c>
      <c r="B901">
        <v>-0.49199999999999999</v>
      </c>
      <c r="C901">
        <v>-1.333</v>
      </c>
      <c r="D901">
        <v>-2.5150000000000001</v>
      </c>
      <c r="E901">
        <v>-2.9540000000000002</v>
      </c>
      <c r="F901">
        <v>-3.18</v>
      </c>
      <c r="G901">
        <v>2</v>
      </c>
      <c r="H901">
        <v>0</v>
      </c>
      <c r="I901">
        <v>3.8180000000000001</v>
      </c>
      <c r="J901">
        <v>-0.54500000000000004</v>
      </c>
      <c r="K901">
        <v>-1.5960000000000001</v>
      </c>
      <c r="L901">
        <v>-2.6019999999999999</v>
      </c>
      <c r="M901">
        <v>-3.1890000000000001</v>
      </c>
      <c r="N901">
        <v>-3.3010000000000002</v>
      </c>
      <c r="O901">
        <v>1.0249999999999999</v>
      </c>
      <c r="P901">
        <v>1.052</v>
      </c>
      <c r="Q901">
        <v>1.032</v>
      </c>
      <c r="R901">
        <v>0.56499999999999995</v>
      </c>
      <c r="S901">
        <v>0.45900000000000002</v>
      </c>
    </row>
    <row r="902" spans="1:19" x14ac:dyDescent="0.3">
      <c r="A902">
        <v>180</v>
      </c>
      <c r="B902">
        <v>-0.49199999999999999</v>
      </c>
      <c r="C902">
        <v>-1.333</v>
      </c>
      <c r="D902">
        <v>-2.5150000000000001</v>
      </c>
      <c r="E902">
        <v>-2.9540000000000002</v>
      </c>
      <c r="F902">
        <v>-3.18</v>
      </c>
      <c r="G902">
        <v>2</v>
      </c>
      <c r="H902">
        <v>0</v>
      </c>
      <c r="I902">
        <v>3.8180000000000001</v>
      </c>
      <c r="J902">
        <v>-0.54500000000000004</v>
      </c>
      <c r="K902">
        <v>-1.5660000000000001</v>
      </c>
      <c r="L902">
        <v>-2.556</v>
      </c>
      <c r="M902">
        <v>-3.133</v>
      </c>
      <c r="N902">
        <v>-3.3210000000000002</v>
      </c>
      <c r="O902">
        <v>1.026</v>
      </c>
      <c r="P902">
        <v>0.93100000000000005</v>
      </c>
      <c r="Q902">
        <v>0.89100000000000001</v>
      </c>
      <c r="R902">
        <v>0.373</v>
      </c>
      <c r="S902">
        <v>0.46700000000000003</v>
      </c>
    </row>
    <row r="903" spans="1:19" x14ac:dyDescent="0.3">
      <c r="A903">
        <v>240</v>
      </c>
      <c r="B903">
        <v>-0.49199999999999999</v>
      </c>
      <c r="C903">
        <v>-1.333</v>
      </c>
      <c r="D903">
        <v>-2.5150000000000001</v>
      </c>
      <c r="E903">
        <v>-2.9540000000000002</v>
      </c>
      <c r="F903">
        <v>-3.18</v>
      </c>
      <c r="G903">
        <v>2</v>
      </c>
      <c r="H903">
        <v>0</v>
      </c>
      <c r="I903">
        <v>3.8180000000000001</v>
      </c>
      <c r="J903">
        <v>-0.55000000000000004</v>
      </c>
      <c r="K903">
        <v>-1.589</v>
      </c>
      <c r="L903">
        <v>-2.589</v>
      </c>
      <c r="M903">
        <v>-3.133</v>
      </c>
      <c r="N903">
        <v>-3.34</v>
      </c>
      <c r="O903">
        <v>1.0349999999999999</v>
      </c>
      <c r="P903">
        <v>1.006</v>
      </c>
      <c r="Q903">
        <v>1.024</v>
      </c>
      <c r="R903">
        <v>0.39400000000000002</v>
      </c>
      <c r="S903">
        <v>0.47499999999999998</v>
      </c>
    </row>
    <row r="904" spans="1:19" x14ac:dyDescent="0.3">
      <c r="A904">
        <v>300</v>
      </c>
      <c r="B904">
        <v>-0.49199999999999999</v>
      </c>
      <c r="C904">
        <v>-1.333</v>
      </c>
      <c r="D904">
        <v>-2.5150000000000001</v>
      </c>
      <c r="E904">
        <v>-2.9540000000000002</v>
      </c>
      <c r="F904">
        <v>-3.18</v>
      </c>
      <c r="G904">
        <v>2</v>
      </c>
      <c r="H904">
        <v>0</v>
      </c>
      <c r="I904">
        <v>3.8180000000000001</v>
      </c>
      <c r="J904">
        <v>-0.54200000000000004</v>
      </c>
      <c r="K904">
        <v>-1.5780000000000001</v>
      </c>
      <c r="L904">
        <v>-2.577</v>
      </c>
      <c r="M904">
        <v>-3.1640000000000001</v>
      </c>
      <c r="N904">
        <v>-3.3639999999999999</v>
      </c>
      <c r="O904">
        <v>1.02</v>
      </c>
      <c r="P904">
        <v>0.97399999999999998</v>
      </c>
      <c r="Q904">
        <v>0.95199999999999996</v>
      </c>
      <c r="R904">
        <v>0.51800000000000002</v>
      </c>
      <c r="S904">
        <v>0.48499999999999999</v>
      </c>
    </row>
    <row r="905" spans="1:19" x14ac:dyDescent="0.3">
      <c r="A905">
        <v>360</v>
      </c>
      <c r="B905">
        <v>-0.49199999999999999</v>
      </c>
      <c r="C905">
        <v>-1.333</v>
      </c>
      <c r="D905">
        <v>-2.5150000000000001</v>
      </c>
      <c r="E905">
        <v>-2.9540000000000002</v>
      </c>
      <c r="F905">
        <v>-3.18</v>
      </c>
      <c r="G905">
        <v>2</v>
      </c>
      <c r="H905">
        <v>0</v>
      </c>
      <c r="I905">
        <v>3.8180000000000001</v>
      </c>
      <c r="J905">
        <v>-0.54</v>
      </c>
      <c r="K905">
        <v>-1.5740000000000001</v>
      </c>
      <c r="L905">
        <v>-2.5680000000000001</v>
      </c>
      <c r="M905">
        <v>-3.1909999999999998</v>
      </c>
      <c r="N905">
        <v>-3.3889999999999998</v>
      </c>
      <c r="O905">
        <v>1.0149999999999999</v>
      </c>
      <c r="P905">
        <v>0.98</v>
      </c>
      <c r="Q905">
        <v>0.94299999999999995</v>
      </c>
      <c r="R905">
        <v>0.61099999999999999</v>
      </c>
      <c r="S905">
        <v>0.495</v>
      </c>
    </row>
    <row r="906" spans="1:19" x14ac:dyDescent="0.3">
      <c r="A906">
        <v>420</v>
      </c>
      <c r="B906">
        <v>-0.49199999999999999</v>
      </c>
      <c r="C906">
        <v>-1.333</v>
      </c>
      <c r="D906">
        <v>-2.5150000000000001</v>
      </c>
      <c r="E906">
        <v>-2.9540000000000002</v>
      </c>
      <c r="F906">
        <v>-3.18</v>
      </c>
      <c r="G906">
        <v>2</v>
      </c>
      <c r="H906">
        <v>0</v>
      </c>
      <c r="I906">
        <v>3.8180000000000001</v>
      </c>
      <c r="J906">
        <v>-0.54300000000000004</v>
      </c>
      <c r="K906">
        <v>-1.5760000000000001</v>
      </c>
      <c r="L906">
        <v>-2.577</v>
      </c>
      <c r="M906">
        <v>-3.2109999999999999</v>
      </c>
      <c r="N906">
        <v>-3.4119999999999999</v>
      </c>
      <c r="O906">
        <v>1.02</v>
      </c>
      <c r="P906">
        <v>1.004</v>
      </c>
      <c r="Q906">
        <v>0.97899999999999998</v>
      </c>
      <c r="R906">
        <v>0.66</v>
      </c>
      <c r="S906">
        <v>0.505</v>
      </c>
    </row>
    <row r="907" spans="1:19" x14ac:dyDescent="0.3">
      <c r="A907">
        <v>480</v>
      </c>
      <c r="B907">
        <v>-0.49199999999999999</v>
      </c>
      <c r="C907">
        <v>-1.333</v>
      </c>
      <c r="D907">
        <v>-2.5150000000000001</v>
      </c>
      <c r="E907">
        <v>-2.9540000000000002</v>
      </c>
      <c r="F907">
        <v>-3.18</v>
      </c>
      <c r="G907">
        <v>2</v>
      </c>
      <c r="H907">
        <v>0</v>
      </c>
      <c r="I907">
        <v>3.8180000000000001</v>
      </c>
      <c r="J907">
        <v>-0.53900000000000003</v>
      </c>
      <c r="K907">
        <v>-1.5720000000000001</v>
      </c>
      <c r="L907">
        <v>-2.581</v>
      </c>
      <c r="M907">
        <v>-3.2280000000000002</v>
      </c>
      <c r="N907">
        <v>-3.4329999999999998</v>
      </c>
      <c r="O907">
        <v>1.014</v>
      </c>
      <c r="P907">
        <v>0.998</v>
      </c>
      <c r="Q907">
        <v>0.99099999999999999</v>
      </c>
      <c r="R907">
        <v>0.68100000000000005</v>
      </c>
      <c r="S907">
        <v>0.51500000000000001</v>
      </c>
    </row>
    <row r="908" spans="1:19" x14ac:dyDescent="0.3">
      <c r="A908">
        <v>540</v>
      </c>
      <c r="B908">
        <v>-0.49199999999999999</v>
      </c>
      <c r="C908">
        <v>-1.333</v>
      </c>
      <c r="D908">
        <v>-2.5150000000000001</v>
      </c>
      <c r="E908">
        <v>-2.9540000000000002</v>
      </c>
      <c r="F908">
        <v>-3.18</v>
      </c>
      <c r="G908">
        <v>2</v>
      </c>
      <c r="H908">
        <v>0</v>
      </c>
      <c r="I908">
        <v>3.8180000000000001</v>
      </c>
      <c r="J908">
        <v>-0.53900000000000003</v>
      </c>
      <c r="K908">
        <v>-1.5669999999999999</v>
      </c>
      <c r="L908">
        <v>-2.58</v>
      </c>
      <c r="M908">
        <v>-3.242</v>
      </c>
      <c r="N908">
        <v>-3.456</v>
      </c>
      <c r="O908">
        <v>1.0129999999999999</v>
      </c>
      <c r="P908">
        <v>0.998</v>
      </c>
      <c r="Q908">
        <v>0.98</v>
      </c>
      <c r="R908">
        <v>0.69299999999999995</v>
      </c>
      <c r="S908">
        <v>0.52500000000000002</v>
      </c>
    </row>
    <row r="909" spans="1:19" x14ac:dyDescent="0.3">
      <c r="A909">
        <v>600</v>
      </c>
      <c r="B909">
        <v>-0.49199999999999999</v>
      </c>
      <c r="C909">
        <v>-1.333</v>
      </c>
      <c r="D909">
        <v>-2.5150000000000001</v>
      </c>
      <c r="E909">
        <v>-2.9540000000000002</v>
      </c>
      <c r="F909">
        <v>-3.18</v>
      </c>
      <c r="G909">
        <v>2</v>
      </c>
      <c r="H909">
        <v>0</v>
      </c>
      <c r="I909">
        <v>3.8180000000000001</v>
      </c>
      <c r="J909">
        <v>-0.53900000000000003</v>
      </c>
      <c r="K909">
        <v>-1.5640000000000001</v>
      </c>
      <c r="L909">
        <v>-2.577</v>
      </c>
      <c r="M909">
        <v>-3.2570000000000001</v>
      </c>
      <c r="N909">
        <v>-3.4780000000000002</v>
      </c>
      <c r="O909">
        <v>1.014</v>
      </c>
      <c r="P909">
        <v>1.0029999999999999</v>
      </c>
      <c r="Q909">
        <v>0.97099999999999997</v>
      </c>
      <c r="R909">
        <v>0.70599999999999996</v>
      </c>
      <c r="S909">
        <v>0.53600000000000003</v>
      </c>
    </row>
    <row r="911" spans="1:19" x14ac:dyDescent="0.3">
      <c r="A911" t="s">
        <v>0</v>
      </c>
      <c r="B911" t="s">
        <v>71</v>
      </c>
    </row>
    <row r="912" spans="1:19" x14ac:dyDescent="0.3">
      <c r="A912">
        <v>0</v>
      </c>
      <c r="B912">
        <v>-0.49199999999999999</v>
      </c>
      <c r="C912">
        <v>-1.3340000000000001</v>
      </c>
      <c r="D912">
        <v>-2.5139999999999998</v>
      </c>
      <c r="E912">
        <v>-2.948</v>
      </c>
      <c r="F912">
        <v>-3.17</v>
      </c>
      <c r="G912">
        <v>2</v>
      </c>
      <c r="H912">
        <v>0</v>
      </c>
      <c r="I912">
        <v>3.8180000000000001</v>
      </c>
      <c r="J912">
        <v>-0.52100000000000002</v>
      </c>
      <c r="K912">
        <v>-1.5209999999999999</v>
      </c>
      <c r="L912">
        <v>-2.5150000000000001</v>
      </c>
      <c r="M912">
        <v>-3.1139999999999999</v>
      </c>
      <c r="N912">
        <v>-3.17</v>
      </c>
      <c r="O912">
        <v>0.98099999999999998</v>
      </c>
      <c r="P912">
        <v>0.98099999999999998</v>
      </c>
      <c r="Q912">
        <v>0.97099999999999997</v>
      </c>
      <c r="R912">
        <v>0.53100000000000003</v>
      </c>
      <c r="S912">
        <v>0.20599999999999999</v>
      </c>
    </row>
    <row r="913" spans="1:19" x14ac:dyDescent="0.3">
      <c r="A913">
        <v>60</v>
      </c>
      <c r="B913">
        <v>-0.49199999999999999</v>
      </c>
      <c r="C913">
        <v>-1.3340000000000001</v>
      </c>
      <c r="D913">
        <v>-2.5139999999999998</v>
      </c>
      <c r="E913">
        <v>-2.948</v>
      </c>
      <c r="F913">
        <v>-3.17</v>
      </c>
      <c r="G913">
        <v>2</v>
      </c>
      <c r="H913">
        <v>0</v>
      </c>
      <c r="I913">
        <v>3.8180000000000001</v>
      </c>
      <c r="J913">
        <v>-0.59099999999999997</v>
      </c>
      <c r="K913">
        <v>-1.59</v>
      </c>
      <c r="L913">
        <v>-2.5329999999999999</v>
      </c>
      <c r="M913">
        <v>-3.1269999999999998</v>
      </c>
      <c r="N913">
        <v>-3.278</v>
      </c>
      <c r="O913">
        <v>1.1180000000000001</v>
      </c>
      <c r="P913">
        <v>0.97899999999999998</v>
      </c>
      <c r="Q913">
        <v>0.81699999999999995</v>
      </c>
      <c r="R913">
        <v>0.434</v>
      </c>
      <c r="S913">
        <v>0.45</v>
      </c>
    </row>
    <row r="914" spans="1:19" x14ac:dyDescent="0.3">
      <c r="A914">
        <v>120</v>
      </c>
      <c r="B914">
        <v>-0.49199999999999999</v>
      </c>
      <c r="C914">
        <v>-1.3340000000000001</v>
      </c>
      <c r="D914">
        <v>-2.5139999999999998</v>
      </c>
      <c r="E914">
        <v>-2.948</v>
      </c>
      <c r="F914">
        <v>-3.17</v>
      </c>
      <c r="G914">
        <v>2</v>
      </c>
      <c r="H914">
        <v>0</v>
      </c>
      <c r="I914">
        <v>3.8180000000000001</v>
      </c>
      <c r="J914">
        <v>-0.54600000000000004</v>
      </c>
      <c r="K914">
        <v>-1.5960000000000001</v>
      </c>
      <c r="L914">
        <v>-2.6</v>
      </c>
      <c r="M914">
        <v>-3.18</v>
      </c>
      <c r="N914">
        <v>-3.2890000000000001</v>
      </c>
      <c r="O914">
        <v>1.026</v>
      </c>
      <c r="P914">
        <v>1.054</v>
      </c>
      <c r="Q914">
        <v>1.0269999999999999</v>
      </c>
      <c r="R914">
        <v>0.55700000000000005</v>
      </c>
      <c r="S914">
        <v>0.45500000000000002</v>
      </c>
    </row>
    <row r="915" spans="1:19" x14ac:dyDescent="0.3">
      <c r="A915">
        <v>180</v>
      </c>
      <c r="B915">
        <v>-0.49199999999999999</v>
      </c>
      <c r="C915">
        <v>-1.3340000000000001</v>
      </c>
      <c r="D915">
        <v>-2.5139999999999998</v>
      </c>
      <c r="E915">
        <v>-2.948</v>
      </c>
      <c r="F915">
        <v>-3.17</v>
      </c>
      <c r="G915">
        <v>2</v>
      </c>
      <c r="H915">
        <v>0</v>
      </c>
      <c r="I915">
        <v>3.8180000000000001</v>
      </c>
      <c r="J915">
        <v>-0.54500000000000004</v>
      </c>
      <c r="K915">
        <v>-1.5649999999999999</v>
      </c>
      <c r="L915">
        <v>-2.5550000000000002</v>
      </c>
      <c r="M915">
        <v>-3.125</v>
      </c>
      <c r="N915">
        <v>-3.3090000000000002</v>
      </c>
      <c r="O915">
        <v>1.0249999999999999</v>
      </c>
      <c r="P915">
        <v>0.93</v>
      </c>
      <c r="Q915">
        <v>0.89200000000000002</v>
      </c>
      <c r="R915">
        <v>0.36799999999999999</v>
      </c>
      <c r="S915">
        <v>0.46300000000000002</v>
      </c>
    </row>
    <row r="916" spans="1:19" x14ac:dyDescent="0.3">
      <c r="A916">
        <v>240</v>
      </c>
      <c r="B916">
        <v>-0.49199999999999999</v>
      </c>
      <c r="C916">
        <v>-1.3340000000000001</v>
      </c>
      <c r="D916">
        <v>-2.5139999999999998</v>
      </c>
      <c r="E916">
        <v>-2.948</v>
      </c>
      <c r="F916">
        <v>-3.17</v>
      </c>
      <c r="G916">
        <v>2</v>
      </c>
      <c r="H916">
        <v>0</v>
      </c>
      <c r="I916">
        <v>3.8180000000000001</v>
      </c>
      <c r="J916">
        <v>-0.55000000000000004</v>
      </c>
      <c r="K916">
        <v>-1.589</v>
      </c>
      <c r="L916">
        <v>-2.5880000000000001</v>
      </c>
      <c r="M916">
        <v>-3.1259999999999999</v>
      </c>
      <c r="N916">
        <v>-3.3279999999999998</v>
      </c>
      <c r="O916">
        <v>1.0349999999999999</v>
      </c>
      <c r="P916">
        <v>1.0069999999999999</v>
      </c>
      <c r="Q916">
        <v>1.0249999999999999</v>
      </c>
      <c r="R916">
        <v>0.39200000000000002</v>
      </c>
      <c r="S916">
        <v>0.47</v>
      </c>
    </row>
    <row r="917" spans="1:19" x14ac:dyDescent="0.3">
      <c r="A917">
        <v>300</v>
      </c>
      <c r="B917">
        <v>-0.49199999999999999</v>
      </c>
      <c r="C917">
        <v>-1.3340000000000001</v>
      </c>
      <c r="D917">
        <v>-2.5139999999999998</v>
      </c>
      <c r="E917">
        <v>-2.948</v>
      </c>
      <c r="F917">
        <v>-3.17</v>
      </c>
      <c r="G917">
        <v>2</v>
      </c>
      <c r="H917">
        <v>0</v>
      </c>
      <c r="I917">
        <v>3.8180000000000001</v>
      </c>
      <c r="J917">
        <v>-0.54200000000000004</v>
      </c>
      <c r="K917">
        <v>-1.5780000000000001</v>
      </c>
      <c r="L917">
        <v>-2.5750000000000002</v>
      </c>
      <c r="M917">
        <v>-3.1560000000000001</v>
      </c>
      <c r="N917">
        <v>-3.3519999999999999</v>
      </c>
      <c r="O917">
        <v>1.02</v>
      </c>
      <c r="P917">
        <v>0.97299999999999998</v>
      </c>
      <c r="Q917">
        <v>0.94799999999999995</v>
      </c>
      <c r="R917">
        <v>0.51200000000000001</v>
      </c>
      <c r="S917">
        <v>0.48</v>
      </c>
    </row>
    <row r="918" spans="1:19" x14ac:dyDescent="0.3">
      <c r="A918">
        <v>360</v>
      </c>
      <c r="B918">
        <v>-0.49199999999999999</v>
      </c>
      <c r="C918">
        <v>-1.3340000000000001</v>
      </c>
      <c r="D918">
        <v>-2.5139999999999998</v>
      </c>
      <c r="E918">
        <v>-2.948</v>
      </c>
      <c r="F918">
        <v>-3.17</v>
      </c>
      <c r="G918">
        <v>2</v>
      </c>
      <c r="H918">
        <v>0</v>
      </c>
      <c r="I918">
        <v>3.8180000000000001</v>
      </c>
      <c r="J918">
        <v>-0.54</v>
      </c>
      <c r="K918">
        <v>-1.5740000000000001</v>
      </c>
      <c r="L918">
        <v>-2.5680000000000001</v>
      </c>
      <c r="M918">
        <v>-3.1829999999999998</v>
      </c>
      <c r="N918">
        <v>-3.3769999999999998</v>
      </c>
      <c r="O918">
        <v>1.0149999999999999</v>
      </c>
      <c r="P918">
        <v>0.98099999999999998</v>
      </c>
      <c r="Q918">
        <v>0.94599999999999995</v>
      </c>
      <c r="R918">
        <v>0.60499999999999998</v>
      </c>
      <c r="S918">
        <v>0.49</v>
      </c>
    </row>
    <row r="919" spans="1:19" x14ac:dyDescent="0.3">
      <c r="A919">
        <v>420</v>
      </c>
      <c r="B919">
        <v>-0.49199999999999999</v>
      </c>
      <c r="C919">
        <v>-1.3340000000000001</v>
      </c>
      <c r="D919">
        <v>-2.5139999999999998</v>
      </c>
      <c r="E919">
        <v>-2.948</v>
      </c>
      <c r="F919">
        <v>-3.17</v>
      </c>
      <c r="G919">
        <v>2</v>
      </c>
      <c r="H919">
        <v>0</v>
      </c>
      <c r="I919">
        <v>3.8180000000000001</v>
      </c>
      <c r="J919">
        <v>-0.54300000000000004</v>
      </c>
      <c r="K919">
        <v>-1.575</v>
      </c>
      <c r="L919">
        <v>-2.5760000000000001</v>
      </c>
      <c r="M919">
        <v>-3.202</v>
      </c>
      <c r="N919">
        <v>-3.399</v>
      </c>
      <c r="O919">
        <v>1.02</v>
      </c>
      <c r="P919">
        <v>1.0029999999999999</v>
      </c>
      <c r="Q919">
        <v>0.97899999999999998</v>
      </c>
      <c r="R919">
        <v>0.65300000000000002</v>
      </c>
      <c r="S919">
        <v>0.499</v>
      </c>
    </row>
    <row r="920" spans="1:19" x14ac:dyDescent="0.3">
      <c r="A920">
        <v>480</v>
      </c>
      <c r="B920">
        <v>-0.49199999999999999</v>
      </c>
      <c r="C920">
        <v>-1.3340000000000001</v>
      </c>
      <c r="D920">
        <v>-2.5139999999999998</v>
      </c>
      <c r="E920">
        <v>-2.948</v>
      </c>
      <c r="F920">
        <v>-3.17</v>
      </c>
      <c r="G920">
        <v>2</v>
      </c>
      <c r="H920">
        <v>0</v>
      </c>
      <c r="I920">
        <v>3.8180000000000001</v>
      </c>
      <c r="J920">
        <v>-0.53900000000000003</v>
      </c>
      <c r="K920">
        <v>-1.571</v>
      </c>
      <c r="L920">
        <v>-2.58</v>
      </c>
      <c r="M920">
        <v>-3.2189999999999999</v>
      </c>
      <c r="N920">
        <v>-3.42</v>
      </c>
      <c r="O920">
        <v>1.014</v>
      </c>
      <c r="P920">
        <v>0.998</v>
      </c>
      <c r="Q920">
        <v>0.99099999999999999</v>
      </c>
      <c r="R920">
        <v>0.67600000000000005</v>
      </c>
      <c r="S920">
        <v>0.50900000000000001</v>
      </c>
    </row>
    <row r="921" spans="1:19" x14ac:dyDescent="0.3">
      <c r="A921">
        <v>540</v>
      </c>
      <c r="B921">
        <v>-0.49199999999999999</v>
      </c>
      <c r="C921">
        <v>-1.3340000000000001</v>
      </c>
      <c r="D921">
        <v>-2.5139999999999998</v>
      </c>
      <c r="E921">
        <v>-2.948</v>
      </c>
      <c r="F921">
        <v>-3.17</v>
      </c>
      <c r="G921">
        <v>2</v>
      </c>
      <c r="H921">
        <v>0</v>
      </c>
      <c r="I921">
        <v>3.8180000000000001</v>
      </c>
      <c r="J921">
        <v>-0.53900000000000003</v>
      </c>
      <c r="K921">
        <v>-1.5660000000000001</v>
      </c>
      <c r="L921">
        <v>-2.5790000000000002</v>
      </c>
      <c r="M921">
        <v>-3.234</v>
      </c>
      <c r="N921">
        <v>-3.4420000000000002</v>
      </c>
      <c r="O921">
        <v>1.0129999999999999</v>
      </c>
      <c r="P921">
        <v>0.998</v>
      </c>
      <c r="Q921">
        <v>0.97899999999999998</v>
      </c>
      <c r="R921">
        <v>0.69</v>
      </c>
      <c r="S921">
        <v>0.51900000000000002</v>
      </c>
    </row>
    <row r="922" spans="1:19" x14ac:dyDescent="0.3">
      <c r="A922">
        <v>600</v>
      </c>
      <c r="B922">
        <v>-0.49199999999999999</v>
      </c>
      <c r="C922">
        <v>-1.3340000000000001</v>
      </c>
      <c r="D922">
        <v>-2.5139999999999998</v>
      </c>
      <c r="E922">
        <v>-2.948</v>
      </c>
      <c r="F922">
        <v>-3.17</v>
      </c>
      <c r="G922">
        <v>2</v>
      </c>
      <c r="H922">
        <v>0</v>
      </c>
      <c r="I922">
        <v>3.8180000000000001</v>
      </c>
      <c r="J922">
        <v>-0.53900000000000003</v>
      </c>
      <c r="K922">
        <v>-1.5640000000000001</v>
      </c>
      <c r="L922">
        <v>-2.5760000000000001</v>
      </c>
      <c r="M922">
        <v>-3.2480000000000002</v>
      </c>
      <c r="N922">
        <v>-3.4649999999999999</v>
      </c>
      <c r="O922">
        <v>1.014</v>
      </c>
      <c r="P922">
        <v>1.0029999999999999</v>
      </c>
      <c r="Q922">
        <v>0.97</v>
      </c>
      <c r="R922">
        <v>0.7</v>
      </c>
      <c r="S922">
        <v>0.53</v>
      </c>
    </row>
    <row r="924" spans="1:19" x14ac:dyDescent="0.3">
      <c r="A924" t="s">
        <v>0</v>
      </c>
      <c r="B924" t="s">
        <v>72</v>
      </c>
    </row>
    <row r="925" spans="1:19" x14ac:dyDescent="0.3">
      <c r="A925">
        <v>0</v>
      </c>
      <c r="B925">
        <v>-0.49199999999999999</v>
      </c>
      <c r="C925">
        <v>-1.335</v>
      </c>
      <c r="D925">
        <v>-2.5139999999999998</v>
      </c>
      <c r="E925">
        <v>-2.9409999999999998</v>
      </c>
      <c r="F925">
        <v>-3.16</v>
      </c>
      <c r="G925">
        <v>2</v>
      </c>
      <c r="H925">
        <v>0</v>
      </c>
      <c r="I925">
        <v>3.8180000000000001</v>
      </c>
      <c r="J925">
        <v>-0.52100000000000002</v>
      </c>
      <c r="K925">
        <v>-1.5209999999999999</v>
      </c>
      <c r="L925">
        <v>-2.5150000000000001</v>
      </c>
      <c r="M925">
        <v>-3.1059999999999999</v>
      </c>
      <c r="N925">
        <v>-3.16</v>
      </c>
      <c r="O925">
        <v>0.98099999999999998</v>
      </c>
      <c r="P925">
        <v>0.98099999999999998</v>
      </c>
      <c r="Q925">
        <v>0.97099999999999997</v>
      </c>
      <c r="R925">
        <v>0.52500000000000002</v>
      </c>
      <c r="S925">
        <v>0.20499999999999999</v>
      </c>
    </row>
    <row r="926" spans="1:19" x14ac:dyDescent="0.3">
      <c r="A926">
        <v>60</v>
      </c>
      <c r="B926">
        <v>-0.49199999999999999</v>
      </c>
      <c r="C926">
        <v>-1.335</v>
      </c>
      <c r="D926">
        <v>-2.5139999999999998</v>
      </c>
      <c r="E926">
        <v>-2.9409999999999998</v>
      </c>
      <c r="F926">
        <v>-3.16</v>
      </c>
      <c r="G926">
        <v>2</v>
      </c>
      <c r="H926">
        <v>0</v>
      </c>
      <c r="I926">
        <v>3.8180000000000001</v>
      </c>
      <c r="J926">
        <v>-0.59099999999999997</v>
      </c>
      <c r="K926">
        <v>-1.589</v>
      </c>
      <c r="L926">
        <v>-2.5329999999999999</v>
      </c>
      <c r="M926">
        <v>-3.1179999999999999</v>
      </c>
      <c r="N926">
        <v>-3.2669999999999999</v>
      </c>
      <c r="O926">
        <v>1.1180000000000001</v>
      </c>
      <c r="P926">
        <v>0.97399999999999998</v>
      </c>
      <c r="Q926">
        <v>0.81799999999999995</v>
      </c>
      <c r="R926">
        <v>0.433</v>
      </c>
      <c r="S926">
        <v>0.44600000000000001</v>
      </c>
    </row>
    <row r="927" spans="1:19" x14ac:dyDescent="0.3">
      <c r="A927">
        <v>120</v>
      </c>
      <c r="B927">
        <v>-0.49199999999999999</v>
      </c>
      <c r="C927">
        <v>-1.335</v>
      </c>
      <c r="D927">
        <v>-2.5139999999999998</v>
      </c>
      <c r="E927">
        <v>-2.9409999999999998</v>
      </c>
      <c r="F927">
        <v>-3.16</v>
      </c>
      <c r="G927">
        <v>2</v>
      </c>
      <c r="H927">
        <v>0</v>
      </c>
      <c r="I927">
        <v>3.8180000000000001</v>
      </c>
      <c r="J927">
        <v>-0.54600000000000004</v>
      </c>
      <c r="K927">
        <v>-1.5960000000000001</v>
      </c>
      <c r="L927">
        <v>-2.5990000000000002</v>
      </c>
      <c r="M927">
        <v>-3.17</v>
      </c>
      <c r="N927">
        <v>-3.2770000000000001</v>
      </c>
      <c r="O927">
        <v>1.0269999999999999</v>
      </c>
      <c r="P927">
        <v>1.056</v>
      </c>
      <c r="Q927">
        <v>1.024</v>
      </c>
      <c r="R927">
        <v>0.54800000000000004</v>
      </c>
      <c r="S927">
        <v>0.45</v>
      </c>
    </row>
    <row r="928" spans="1:19" x14ac:dyDescent="0.3">
      <c r="A928">
        <v>180</v>
      </c>
      <c r="B928">
        <v>-0.49199999999999999</v>
      </c>
      <c r="C928">
        <v>-1.335</v>
      </c>
      <c r="D928">
        <v>-2.5139999999999998</v>
      </c>
      <c r="E928">
        <v>-2.9409999999999998</v>
      </c>
      <c r="F928">
        <v>-3.16</v>
      </c>
      <c r="G928">
        <v>2</v>
      </c>
      <c r="H928">
        <v>0</v>
      </c>
      <c r="I928">
        <v>3.8180000000000001</v>
      </c>
      <c r="J928">
        <v>-0.54400000000000004</v>
      </c>
      <c r="K928">
        <v>-1.5649999999999999</v>
      </c>
      <c r="L928">
        <v>-2.5550000000000002</v>
      </c>
      <c r="M928">
        <v>-3.1150000000000002</v>
      </c>
      <c r="N928">
        <v>-3.298</v>
      </c>
      <c r="O928">
        <v>1.0229999999999999</v>
      </c>
      <c r="P928">
        <v>0.93</v>
      </c>
      <c r="Q928">
        <v>0.89600000000000002</v>
      </c>
      <c r="R928">
        <v>0.36299999999999999</v>
      </c>
      <c r="S928">
        <v>0.45800000000000002</v>
      </c>
    </row>
    <row r="929" spans="1:19" x14ac:dyDescent="0.3">
      <c r="A929">
        <v>240</v>
      </c>
      <c r="B929">
        <v>-0.49199999999999999</v>
      </c>
      <c r="C929">
        <v>-1.335</v>
      </c>
      <c r="D929">
        <v>-2.5139999999999998</v>
      </c>
      <c r="E929">
        <v>-2.9409999999999998</v>
      </c>
      <c r="F929">
        <v>-3.16</v>
      </c>
      <c r="G929">
        <v>2</v>
      </c>
      <c r="H929">
        <v>0</v>
      </c>
      <c r="I929">
        <v>3.8180000000000001</v>
      </c>
      <c r="J929">
        <v>-0.55000000000000004</v>
      </c>
      <c r="K929">
        <v>-1.5880000000000001</v>
      </c>
      <c r="L929">
        <v>-2.5870000000000002</v>
      </c>
      <c r="M929">
        <v>-3.1179999999999999</v>
      </c>
      <c r="N929">
        <v>-3.3159999999999998</v>
      </c>
      <c r="O929">
        <v>1.0349999999999999</v>
      </c>
      <c r="P929">
        <v>1.0069999999999999</v>
      </c>
      <c r="Q929">
        <v>1.0249999999999999</v>
      </c>
      <c r="R929">
        <v>0.39200000000000002</v>
      </c>
      <c r="S929">
        <v>0.46500000000000002</v>
      </c>
    </row>
    <row r="930" spans="1:19" x14ac:dyDescent="0.3">
      <c r="A930">
        <v>300</v>
      </c>
      <c r="B930">
        <v>-0.49199999999999999</v>
      </c>
      <c r="C930">
        <v>-1.335</v>
      </c>
      <c r="D930">
        <v>-2.5139999999999998</v>
      </c>
      <c r="E930">
        <v>-2.9409999999999998</v>
      </c>
      <c r="F930">
        <v>-3.16</v>
      </c>
      <c r="G930">
        <v>2</v>
      </c>
      <c r="H930">
        <v>0</v>
      </c>
      <c r="I930">
        <v>3.8180000000000001</v>
      </c>
      <c r="J930">
        <v>-0.54200000000000004</v>
      </c>
      <c r="K930">
        <v>-1.577</v>
      </c>
      <c r="L930">
        <v>-2.573</v>
      </c>
      <c r="M930">
        <v>-3.1480000000000001</v>
      </c>
      <c r="N930">
        <v>-3.34</v>
      </c>
      <c r="O930">
        <v>1.0189999999999999</v>
      </c>
      <c r="P930">
        <v>0.97199999999999998</v>
      </c>
      <c r="Q930">
        <v>0.94399999999999995</v>
      </c>
      <c r="R930">
        <v>0.50900000000000001</v>
      </c>
      <c r="S930">
        <v>0.47499999999999998</v>
      </c>
    </row>
    <row r="931" spans="1:19" x14ac:dyDescent="0.3">
      <c r="A931">
        <v>360</v>
      </c>
      <c r="B931">
        <v>-0.49199999999999999</v>
      </c>
      <c r="C931">
        <v>-1.335</v>
      </c>
      <c r="D931">
        <v>-2.5139999999999998</v>
      </c>
      <c r="E931">
        <v>-2.9409999999999998</v>
      </c>
      <c r="F931">
        <v>-3.16</v>
      </c>
      <c r="G931">
        <v>2</v>
      </c>
      <c r="H931">
        <v>0</v>
      </c>
      <c r="I931">
        <v>3.8180000000000001</v>
      </c>
      <c r="J931">
        <v>-0.54</v>
      </c>
      <c r="K931">
        <v>-1.573</v>
      </c>
      <c r="L931">
        <v>-2.5670000000000002</v>
      </c>
      <c r="M931">
        <v>-3.1739999999999999</v>
      </c>
      <c r="N931">
        <v>-3.363</v>
      </c>
      <c r="O931">
        <v>1.0149999999999999</v>
      </c>
      <c r="P931">
        <v>0.98199999999999998</v>
      </c>
      <c r="Q931">
        <v>0.94699999999999995</v>
      </c>
      <c r="R931">
        <v>0.6</v>
      </c>
      <c r="S931">
        <v>0.48399999999999999</v>
      </c>
    </row>
    <row r="932" spans="1:19" x14ac:dyDescent="0.3">
      <c r="A932">
        <v>420</v>
      </c>
      <c r="B932">
        <v>-0.49199999999999999</v>
      </c>
      <c r="C932">
        <v>-1.335</v>
      </c>
      <c r="D932">
        <v>-2.5139999999999998</v>
      </c>
      <c r="E932">
        <v>-2.9409999999999998</v>
      </c>
      <c r="F932">
        <v>-3.16</v>
      </c>
      <c r="G932">
        <v>2</v>
      </c>
      <c r="H932">
        <v>0</v>
      </c>
      <c r="I932">
        <v>3.8180000000000001</v>
      </c>
      <c r="J932">
        <v>-0.54300000000000004</v>
      </c>
      <c r="K932">
        <v>-1.5740000000000001</v>
      </c>
      <c r="L932">
        <v>-2.5760000000000001</v>
      </c>
      <c r="M932">
        <v>-3.1920000000000002</v>
      </c>
      <c r="N932">
        <v>-3.3849999999999998</v>
      </c>
      <c r="O932">
        <v>1.02</v>
      </c>
      <c r="P932">
        <v>1.004</v>
      </c>
      <c r="Q932">
        <v>0.98099999999999998</v>
      </c>
      <c r="R932">
        <v>0.64600000000000002</v>
      </c>
      <c r="S932">
        <v>0.49399999999999999</v>
      </c>
    </row>
    <row r="933" spans="1:19" x14ac:dyDescent="0.3">
      <c r="A933">
        <v>480</v>
      </c>
      <c r="B933">
        <v>-0.49199999999999999</v>
      </c>
      <c r="C933">
        <v>-1.335</v>
      </c>
      <c r="D933">
        <v>-2.5139999999999998</v>
      </c>
      <c r="E933">
        <v>-2.9409999999999998</v>
      </c>
      <c r="F933">
        <v>-3.16</v>
      </c>
      <c r="G933">
        <v>2</v>
      </c>
      <c r="H933">
        <v>0</v>
      </c>
      <c r="I933">
        <v>3.8180000000000001</v>
      </c>
      <c r="J933">
        <v>-0.53900000000000003</v>
      </c>
      <c r="K933">
        <v>-1.57</v>
      </c>
      <c r="L933">
        <v>-2.58</v>
      </c>
      <c r="M933">
        <v>-3.21</v>
      </c>
      <c r="N933">
        <v>-3.407</v>
      </c>
      <c r="O933">
        <v>1.014</v>
      </c>
      <c r="P933">
        <v>0.997</v>
      </c>
      <c r="Q933">
        <v>0.99099999999999999</v>
      </c>
      <c r="R933">
        <v>0.66900000000000004</v>
      </c>
      <c r="S933">
        <v>0.503</v>
      </c>
    </row>
    <row r="934" spans="1:19" x14ac:dyDescent="0.3">
      <c r="A934">
        <v>540</v>
      </c>
      <c r="B934">
        <v>-0.49199999999999999</v>
      </c>
      <c r="C934">
        <v>-1.335</v>
      </c>
      <c r="D934">
        <v>-2.5139999999999998</v>
      </c>
      <c r="E934">
        <v>-2.9409999999999998</v>
      </c>
      <c r="F934">
        <v>-3.16</v>
      </c>
      <c r="G934">
        <v>2</v>
      </c>
      <c r="H934">
        <v>0</v>
      </c>
      <c r="I934">
        <v>3.8180000000000001</v>
      </c>
      <c r="J934">
        <v>-0.53900000000000003</v>
      </c>
      <c r="K934">
        <v>-1.5660000000000001</v>
      </c>
      <c r="L934">
        <v>-2.5779999999999998</v>
      </c>
      <c r="M934">
        <v>-3.2250000000000001</v>
      </c>
      <c r="N934">
        <v>-3.4279999999999999</v>
      </c>
      <c r="O934">
        <v>1.0129999999999999</v>
      </c>
      <c r="P934">
        <v>0.999</v>
      </c>
      <c r="Q934">
        <v>0.97899999999999998</v>
      </c>
      <c r="R934">
        <v>0.68500000000000005</v>
      </c>
      <c r="S934">
        <v>0.51300000000000001</v>
      </c>
    </row>
    <row r="935" spans="1:19" x14ac:dyDescent="0.3">
      <c r="A935">
        <v>600</v>
      </c>
      <c r="B935">
        <v>-0.49199999999999999</v>
      </c>
      <c r="C935">
        <v>-1.335</v>
      </c>
      <c r="D935">
        <v>-2.5139999999999998</v>
      </c>
      <c r="E935">
        <v>-2.9409999999999998</v>
      </c>
      <c r="F935">
        <v>-3.16</v>
      </c>
      <c r="G935">
        <v>2</v>
      </c>
      <c r="H935">
        <v>0</v>
      </c>
      <c r="I935">
        <v>3.8180000000000001</v>
      </c>
      <c r="J935">
        <v>-0.53900000000000003</v>
      </c>
      <c r="K935">
        <v>-1.5640000000000001</v>
      </c>
      <c r="L935">
        <v>-2.5750000000000002</v>
      </c>
      <c r="M935">
        <v>-3.2389999999999999</v>
      </c>
      <c r="N935">
        <v>-3.45</v>
      </c>
      <c r="O935">
        <v>1.014</v>
      </c>
      <c r="P935">
        <v>1.0029999999999999</v>
      </c>
      <c r="Q935">
        <v>0.96899999999999997</v>
      </c>
      <c r="R935">
        <v>0.69599999999999995</v>
      </c>
      <c r="S935">
        <v>0.52300000000000002</v>
      </c>
    </row>
    <row r="937" spans="1:19" x14ac:dyDescent="0.3">
      <c r="A937" t="s">
        <v>0</v>
      </c>
      <c r="B937" t="s">
        <v>73</v>
      </c>
    </row>
    <row r="938" spans="1:19" x14ac:dyDescent="0.3">
      <c r="A938">
        <v>0</v>
      </c>
      <c r="B938">
        <v>-0.49099999999999999</v>
      </c>
      <c r="C938">
        <v>-1.325</v>
      </c>
      <c r="D938">
        <v>-2.5169999999999999</v>
      </c>
      <c r="E938">
        <v>-2.968</v>
      </c>
      <c r="F938">
        <v>-3.24</v>
      </c>
      <c r="G938">
        <v>2</v>
      </c>
      <c r="H938">
        <v>0.01</v>
      </c>
      <c r="I938">
        <v>3.8180000000000001</v>
      </c>
      <c r="J938">
        <v>-0.52100000000000002</v>
      </c>
      <c r="K938">
        <v>-1.5209999999999999</v>
      </c>
      <c r="L938">
        <v>-2.5169999999999999</v>
      </c>
      <c r="M938">
        <v>-3.1720000000000002</v>
      </c>
      <c r="N938">
        <v>-3.24</v>
      </c>
      <c r="O938">
        <v>0.98099999999999998</v>
      </c>
      <c r="P938">
        <v>0.98099999999999998</v>
      </c>
      <c r="Q938">
        <v>0.97499999999999998</v>
      </c>
      <c r="R938">
        <v>0.57299999999999995</v>
      </c>
      <c r="S938">
        <v>0.218</v>
      </c>
    </row>
    <row r="939" spans="1:19" x14ac:dyDescent="0.3">
      <c r="A939">
        <v>60</v>
      </c>
      <c r="B939">
        <v>-0.49099999999999999</v>
      </c>
      <c r="C939">
        <v>-1.325</v>
      </c>
      <c r="D939">
        <v>-2.5169999999999999</v>
      </c>
      <c r="E939">
        <v>-2.968</v>
      </c>
      <c r="F939">
        <v>-3.24</v>
      </c>
      <c r="G939">
        <v>2</v>
      </c>
      <c r="H939">
        <v>0.01</v>
      </c>
      <c r="I939">
        <v>3.8180000000000001</v>
      </c>
      <c r="J939">
        <v>-0.58399999999999996</v>
      </c>
      <c r="K939">
        <v>-1.599</v>
      </c>
      <c r="L939">
        <v>-2.5390000000000001</v>
      </c>
      <c r="M939">
        <v>-3.1669999999999998</v>
      </c>
      <c r="N939">
        <v>-3.3439999999999999</v>
      </c>
      <c r="O939">
        <v>1.1080000000000001</v>
      </c>
      <c r="P939">
        <v>1.026</v>
      </c>
      <c r="Q939">
        <v>0.82799999999999996</v>
      </c>
      <c r="R939">
        <v>0.43</v>
      </c>
      <c r="S939">
        <v>0.47599999999999998</v>
      </c>
    </row>
    <row r="940" spans="1:19" x14ac:dyDescent="0.3">
      <c r="A940">
        <v>120</v>
      </c>
      <c r="B940">
        <v>-0.49099999999999999</v>
      </c>
      <c r="C940">
        <v>-1.325</v>
      </c>
      <c r="D940">
        <v>-2.5169999999999999</v>
      </c>
      <c r="E940">
        <v>-2.968</v>
      </c>
      <c r="F940">
        <v>-3.24</v>
      </c>
      <c r="G940">
        <v>2</v>
      </c>
      <c r="H940">
        <v>0.01</v>
      </c>
      <c r="I940">
        <v>3.8180000000000001</v>
      </c>
      <c r="J940">
        <v>-0.54200000000000004</v>
      </c>
      <c r="K940">
        <v>-1.5960000000000001</v>
      </c>
      <c r="L940">
        <v>-2.6059999999999999</v>
      </c>
      <c r="M940">
        <v>-3.2280000000000002</v>
      </c>
      <c r="N940">
        <v>-3.3620000000000001</v>
      </c>
      <c r="O940">
        <v>1.0289999999999999</v>
      </c>
      <c r="P940">
        <v>1.046</v>
      </c>
      <c r="Q940">
        <v>1.04</v>
      </c>
      <c r="R940">
        <v>0.59199999999999997</v>
      </c>
      <c r="S940">
        <v>0.48399999999999999</v>
      </c>
    </row>
    <row r="941" spans="1:19" x14ac:dyDescent="0.3">
      <c r="A941">
        <v>180</v>
      </c>
      <c r="B941">
        <v>-0.49099999999999999</v>
      </c>
      <c r="C941">
        <v>-1.325</v>
      </c>
      <c r="D941">
        <v>-2.5169999999999999</v>
      </c>
      <c r="E941">
        <v>-2.968</v>
      </c>
      <c r="F941">
        <v>-3.24</v>
      </c>
      <c r="G941">
        <v>2</v>
      </c>
      <c r="H941">
        <v>0.01</v>
      </c>
      <c r="I941">
        <v>3.8180000000000001</v>
      </c>
      <c r="J941">
        <v>-0.54200000000000004</v>
      </c>
      <c r="K941">
        <v>-1.569</v>
      </c>
      <c r="L941">
        <v>-2.556</v>
      </c>
      <c r="M941">
        <v>-3.1749999999999998</v>
      </c>
      <c r="N941">
        <v>-3.375</v>
      </c>
      <c r="O941">
        <v>1.0349999999999999</v>
      </c>
      <c r="P941">
        <v>0.93500000000000005</v>
      </c>
      <c r="Q941">
        <v>0.88400000000000001</v>
      </c>
      <c r="R941">
        <v>0.40200000000000002</v>
      </c>
      <c r="S941">
        <v>0.48899999999999999</v>
      </c>
    </row>
    <row r="942" spans="1:19" x14ac:dyDescent="0.3">
      <c r="A942">
        <v>240</v>
      </c>
      <c r="B942">
        <v>-0.49099999999999999</v>
      </c>
      <c r="C942">
        <v>-1.325</v>
      </c>
      <c r="D942">
        <v>-2.5169999999999999</v>
      </c>
      <c r="E942">
        <v>-2.968</v>
      </c>
      <c r="F942">
        <v>-3.24</v>
      </c>
      <c r="G942">
        <v>2</v>
      </c>
      <c r="H942">
        <v>0.01</v>
      </c>
      <c r="I942">
        <v>3.8180000000000001</v>
      </c>
      <c r="J942">
        <v>-0.54500000000000004</v>
      </c>
      <c r="K942">
        <v>-1.591</v>
      </c>
      <c r="L942">
        <v>-2.5910000000000002</v>
      </c>
      <c r="M942">
        <v>-3.1739999999999999</v>
      </c>
      <c r="N942">
        <v>-3.3919999999999999</v>
      </c>
      <c r="O942">
        <v>1.0449999999999999</v>
      </c>
      <c r="P942">
        <v>1.0049999999999999</v>
      </c>
      <c r="Q942">
        <v>1.0229999999999999</v>
      </c>
      <c r="R942">
        <v>0.41699999999999998</v>
      </c>
      <c r="S942">
        <v>0.496</v>
      </c>
    </row>
    <row r="943" spans="1:19" x14ac:dyDescent="0.3">
      <c r="A943">
        <v>300</v>
      </c>
      <c r="B943">
        <v>-0.49099999999999999</v>
      </c>
      <c r="C943">
        <v>-1.325</v>
      </c>
      <c r="D943">
        <v>-2.5169999999999999</v>
      </c>
      <c r="E943">
        <v>-2.968</v>
      </c>
      <c r="F943">
        <v>-3.24</v>
      </c>
      <c r="G943">
        <v>2</v>
      </c>
      <c r="H943">
        <v>0.01</v>
      </c>
      <c r="I943">
        <v>3.8180000000000001</v>
      </c>
      <c r="J943">
        <v>-0.53500000000000003</v>
      </c>
      <c r="K943">
        <v>-1.581</v>
      </c>
      <c r="L943">
        <v>-2.5840000000000001</v>
      </c>
      <c r="M943">
        <v>-3.2050000000000001</v>
      </c>
      <c r="N943">
        <v>-3.4220000000000002</v>
      </c>
      <c r="O943">
        <v>1.032</v>
      </c>
      <c r="P943">
        <v>0.97699999999999998</v>
      </c>
      <c r="Q943">
        <v>0.96899999999999997</v>
      </c>
      <c r="R943">
        <v>0.54900000000000004</v>
      </c>
      <c r="S943">
        <v>0.51</v>
      </c>
    </row>
    <row r="944" spans="1:19" x14ac:dyDescent="0.3">
      <c r="A944">
        <v>360</v>
      </c>
      <c r="B944">
        <v>-0.49099999999999999</v>
      </c>
      <c r="C944">
        <v>-1.325</v>
      </c>
      <c r="D944">
        <v>-2.5169999999999999</v>
      </c>
      <c r="E944">
        <v>-2.968</v>
      </c>
      <c r="F944">
        <v>-3.24</v>
      </c>
      <c r="G944">
        <v>2</v>
      </c>
      <c r="H944">
        <v>0.01</v>
      </c>
      <c r="I944">
        <v>3.8180000000000001</v>
      </c>
      <c r="J944">
        <v>-0.53100000000000003</v>
      </c>
      <c r="K944">
        <v>-1.575</v>
      </c>
      <c r="L944">
        <v>-2.5720000000000001</v>
      </c>
      <c r="M944">
        <v>-3.234</v>
      </c>
      <c r="N944">
        <v>-3.4489999999999998</v>
      </c>
      <c r="O944">
        <v>1.0289999999999999</v>
      </c>
      <c r="P944">
        <v>0.97599999999999998</v>
      </c>
      <c r="Q944">
        <v>0.94599999999999995</v>
      </c>
      <c r="R944">
        <v>0.64700000000000002</v>
      </c>
      <c r="S944">
        <v>0.52200000000000002</v>
      </c>
    </row>
    <row r="945" spans="1:19" x14ac:dyDescent="0.3">
      <c r="A945">
        <v>420</v>
      </c>
      <c r="B945">
        <v>-0.49099999999999999</v>
      </c>
      <c r="C945">
        <v>-1.325</v>
      </c>
      <c r="D945">
        <v>-2.5169999999999999</v>
      </c>
      <c r="E945">
        <v>-2.968</v>
      </c>
      <c r="F945">
        <v>-3.24</v>
      </c>
      <c r="G945">
        <v>2</v>
      </c>
      <c r="H945">
        <v>0.01</v>
      </c>
      <c r="I945">
        <v>3.8180000000000001</v>
      </c>
      <c r="J945">
        <v>-0.53200000000000003</v>
      </c>
      <c r="K945">
        <v>-1.577</v>
      </c>
      <c r="L945">
        <v>-2.5779999999999998</v>
      </c>
      <c r="M945">
        <v>-3.254</v>
      </c>
      <c r="N945">
        <v>-3.4740000000000002</v>
      </c>
      <c r="O945">
        <v>1.0369999999999999</v>
      </c>
      <c r="P945">
        <v>1.0029999999999999</v>
      </c>
      <c r="Q945">
        <v>0.97199999999999998</v>
      </c>
      <c r="R945">
        <v>0.69299999999999995</v>
      </c>
      <c r="S945">
        <v>0.53400000000000003</v>
      </c>
    </row>
    <row r="946" spans="1:19" x14ac:dyDescent="0.3">
      <c r="A946">
        <v>480</v>
      </c>
      <c r="B946">
        <v>-0.49099999999999999</v>
      </c>
      <c r="C946">
        <v>-1.325</v>
      </c>
      <c r="D946">
        <v>-2.5169999999999999</v>
      </c>
      <c r="E946">
        <v>-2.968</v>
      </c>
      <c r="F946">
        <v>-3.24</v>
      </c>
      <c r="G946">
        <v>2</v>
      </c>
      <c r="H946">
        <v>0.01</v>
      </c>
      <c r="I946">
        <v>3.8180000000000001</v>
      </c>
      <c r="J946">
        <v>-0.52700000000000002</v>
      </c>
      <c r="K946">
        <v>-1.5720000000000001</v>
      </c>
      <c r="L946">
        <v>-2.5830000000000002</v>
      </c>
      <c r="M946">
        <v>-3.2690000000000001</v>
      </c>
      <c r="N946">
        <v>-3.4980000000000002</v>
      </c>
      <c r="O946">
        <v>1.032</v>
      </c>
      <c r="P946">
        <v>1</v>
      </c>
      <c r="Q946">
        <v>0.98699999999999999</v>
      </c>
      <c r="R946">
        <v>0.70399999999999996</v>
      </c>
      <c r="S946">
        <v>0.54600000000000004</v>
      </c>
    </row>
    <row r="947" spans="1:19" x14ac:dyDescent="0.3">
      <c r="A947">
        <v>540</v>
      </c>
      <c r="B947">
        <v>-0.49099999999999999</v>
      </c>
      <c r="C947">
        <v>-1.325</v>
      </c>
      <c r="D947">
        <v>-2.5169999999999999</v>
      </c>
      <c r="E947">
        <v>-2.968</v>
      </c>
      <c r="F947">
        <v>-3.24</v>
      </c>
      <c r="G947">
        <v>2</v>
      </c>
      <c r="H947">
        <v>0.01</v>
      </c>
      <c r="I947">
        <v>3.8180000000000001</v>
      </c>
      <c r="J947">
        <v>-0.52400000000000002</v>
      </c>
      <c r="K947">
        <v>-1.5669999999999999</v>
      </c>
      <c r="L947">
        <v>-2.5840000000000001</v>
      </c>
      <c r="M947">
        <v>-3.2829999999999999</v>
      </c>
      <c r="N947">
        <v>-3.5219999999999998</v>
      </c>
      <c r="O947">
        <v>1.032</v>
      </c>
      <c r="P947">
        <v>1.002</v>
      </c>
      <c r="Q947">
        <v>0.98399999999999999</v>
      </c>
      <c r="R947">
        <v>0.71499999999999997</v>
      </c>
      <c r="S947">
        <v>0.55800000000000005</v>
      </c>
    </row>
    <row r="948" spans="1:19" x14ac:dyDescent="0.3">
      <c r="A948">
        <v>600</v>
      </c>
      <c r="B948">
        <v>-0.49099999999999999</v>
      </c>
      <c r="C948">
        <v>-1.325</v>
      </c>
      <c r="D948">
        <v>-2.5169999999999999</v>
      </c>
      <c r="E948">
        <v>-2.968</v>
      </c>
      <c r="F948">
        <v>-3.24</v>
      </c>
      <c r="G948">
        <v>2</v>
      </c>
      <c r="H948">
        <v>0.01</v>
      </c>
      <c r="I948">
        <v>3.8180000000000001</v>
      </c>
      <c r="J948">
        <v>-0.52200000000000002</v>
      </c>
      <c r="K948">
        <v>-1.5640000000000001</v>
      </c>
      <c r="L948">
        <v>-2.581</v>
      </c>
      <c r="M948">
        <v>-3.2959999999999998</v>
      </c>
      <c r="N948">
        <v>-3.5459999999999998</v>
      </c>
      <c r="O948">
        <v>1.0329999999999999</v>
      </c>
      <c r="P948">
        <v>1.006</v>
      </c>
      <c r="Q948">
        <v>0.97299999999999998</v>
      </c>
      <c r="R948">
        <v>0.72499999999999998</v>
      </c>
      <c r="S948">
        <v>0.57099999999999995</v>
      </c>
    </row>
    <row r="950" spans="1:19" x14ac:dyDescent="0.3">
      <c r="A950" t="s">
        <v>0</v>
      </c>
      <c r="B950" t="s">
        <v>74</v>
      </c>
    </row>
    <row r="951" spans="1:19" x14ac:dyDescent="0.3">
      <c r="A951">
        <v>0</v>
      </c>
      <c r="B951">
        <v>-0.49099999999999999</v>
      </c>
      <c r="C951">
        <v>-1.327</v>
      </c>
      <c r="D951">
        <v>-2.5150000000000001</v>
      </c>
      <c r="E951">
        <v>-2.9609999999999999</v>
      </c>
      <c r="F951">
        <v>-3.23</v>
      </c>
      <c r="G951">
        <v>2</v>
      </c>
      <c r="H951">
        <v>0.01</v>
      </c>
      <c r="I951">
        <v>3.8180000000000001</v>
      </c>
      <c r="J951">
        <v>-0.52100000000000002</v>
      </c>
      <c r="K951">
        <v>-1.5209999999999999</v>
      </c>
      <c r="L951">
        <v>-2.5169999999999999</v>
      </c>
      <c r="M951">
        <v>-3.1640000000000001</v>
      </c>
      <c r="N951">
        <v>-3.23</v>
      </c>
      <c r="O951">
        <v>0.98099999999999998</v>
      </c>
      <c r="P951">
        <v>0.98099999999999998</v>
      </c>
      <c r="Q951">
        <v>0.97399999999999998</v>
      </c>
      <c r="R951">
        <v>0.56699999999999995</v>
      </c>
      <c r="S951">
        <v>0.217</v>
      </c>
    </row>
    <row r="952" spans="1:19" x14ac:dyDescent="0.3">
      <c r="A952">
        <v>60</v>
      </c>
      <c r="B952">
        <v>-0.49099999999999999</v>
      </c>
      <c r="C952">
        <v>-1.327</v>
      </c>
      <c r="D952">
        <v>-2.5150000000000001</v>
      </c>
      <c r="E952">
        <v>-2.9609999999999999</v>
      </c>
      <c r="F952">
        <v>-3.23</v>
      </c>
      <c r="G952">
        <v>2</v>
      </c>
      <c r="H952">
        <v>0.01</v>
      </c>
      <c r="I952">
        <v>3.8180000000000001</v>
      </c>
      <c r="J952">
        <v>-0.58399999999999996</v>
      </c>
      <c r="K952">
        <v>-1.6</v>
      </c>
      <c r="L952">
        <v>-2.54</v>
      </c>
      <c r="M952">
        <v>-3.165</v>
      </c>
      <c r="N952">
        <v>-3.331</v>
      </c>
      <c r="O952">
        <v>1.107</v>
      </c>
      <c r="P952">
        <v>1.03</v>
      </c>
      <c r="Q952">
        <v>0.83099999999999996</v>
      </c>
      <c r="R952">
        <v>0.443</v>
      </c>
      <c r="S952">
        <v>0.47099999999999997</v>
      </c>
    </row>
    <row r="953" spans="1:19" x14ac:dyDescent="0.3">
      <c r="A953">
        <v>120</v>
      </c>
      <c r="B953">
        <v>-0.49099999999999999</v>
      </c>
      <c r="C953">
        <v>-1.327</v>
      </c>
      <c r="D953">
        <v>-2.5150000000000001</v>
      </c>
      <c r="E953">
        <v>-2.9609999999999999</v>
      </c>
      <c r="F953">
        <v>-3.23</v>
      </c>
      <c r="G953">
        <v>2</v>
      </c>
      <c r="H953">
        <v>0.01</v>
      </c>
      <c r="I953">
        <v>3.8180000000000001</v>
      </c>
      <c r="J953">
        <v>-0.54</v>
      </c>
      <c r="K953">
        <v>-1.5940000000000001</v>
      </c>
      <c r="L953">
        <v>-2.605</v>
      </c>
      <c r="M953">
        <v>-3.2240000000000002</v>
      </c>
      <c r="N953">
        <v>-3.3519999999999999</v>
      </c>
      <c r="O953">
        <v>1.026</v>
      </c>
      <c r="P953">
        <v>1.0449999999999999</v>
      </c>
      <c r="Q953">
        <v>1.042</v>
      </c>
      <c r="R953">
        <v>0.59599999999999997</v>
      </c>
      <c r="S953">
        <v>0.47899999999999998</v>
      </c>
    </row>
    <row r="954" spans="1:19" x14ac:dyDescent="0.3">
      <c r="A954">
        <v>180</v>
      </c>
      <c r="B954">
        <v>-0.49099999999999999</v>
      </c>
      <c r="C954">
        <v>-1.327</v>
      </c>
      <c r="D954">
        <v>-2.5150000000000001</v>
      </c>
      <c r="E954">
        <v>-2.9609999999999999</v>
      </c>
      <c r="F954">
        <v>-3.23</v>
      </c>
      <c r="G954">
        <v>2</v>
      </c>
      <c r="H954">
        <v>0.01</v>
      </c>
      <c r="I954">
        <v>3.8180000000000001</v>
      </c>
      <c r="J954">
        <v>-0.54200000000000004</v>
      </c>
      <c r="K954">
        <v>-1.5680000000000001</v>
      </c>
      <c r="L954">
        <v>-2.556</v>
      </c>
      <c r="M954">
        <v>-3.1669999999999998</v>
      </c>
      <c r="N954">
        <v>-3.3690000000000002</v>
      </c>
      <c r="O954">
        <v>1.0349999999999999</v>
      </c>
      <c r="P954">
        <v>0.93400000000000005</v>
      </c>
      <c r="Q954">
        <v>0.88800000000000001</v>
      </c>
      <c r="R954">
        <v>0.39200000000000002</v>
      </c>
      <c r="S954">
        <v>0.48699999999999999</v>
      </c>
    </row>
    <row r="955" spans="1:19" x14ac:dyDescent="0.3">
      <c r="A955">
        <v>240</v>
      </c>
      <c r="B955">
        <v>-0.49099999999999999</v>
      </c>
      <c r="C955">
        <v>-1.327</v>
      </c>
      <c r="D955">
        <v>-2.5150000000000001</v>
      </c>
      <c r="E955">
        <v>-2.9609999999999999</v>
      </c>
      <c r="F955">
        <v>-3.23</v>
      </c>
      <c r="G955">
        <v>2</v>
      </c>
      <c r="H955">
        <v>0.01</v>
      </c>
      <c r="I955">
        <v>3.8180000000000001</v>
      </c>
      <c r="J955">
        <v>-0.54500000000000004</v>
      </c>
      <c r="K955">
        <v>-1.591</v>
      </c>
      <c r="L955">
        <v>-2.5910000000000002</v>
      </c>
      <c r="M955">
        <v>-3.1680000000000001</v>
      </c>
      <c r="N955">
        <v>-3.3839999999999999</v>
      </c>
      <c r="O955">
        <v>1.0449999999999999</v>
      </c>
      <c r="P955">
        <v>1.0069999999999999</v>
      </c>
      <c r="Q955">
        <v>1.026</v>
      </c>
      <c r="R955">
        <v>0.41299999999999998</v>
      </c>
      <c r="S955">
        <v>0.49299999999999999</v>
      </c>
    </row>
    <row r="956" spans="1:19" x14ac:dyDescent="0.3">
      <c r="A956">
        <v>300</v>
      </c>
      <c r="B956">
        <v>-0.49099999999999999</v>
      </c>
      <c r="C956">
        <v>-1.327</v>
      </c>
      <c r="D956">
        <v>-2.5150000000000001</v>
      </c>
      <c r="E956">
        <v>-2.9609999999999999</v>
      </c>
      <c r="F956">
        <v>-3.23</v>
      </c>
      <c r="G956">
        <v>2</v>
      </c>
      <c r="H956">
        <v>0.01</v>
      </c>
      <c r="I956">
        <v>3.8180000000000001</v>
      </c>
      <c r="J956">
        <v>-0.53500000000000003</v>
      </c>
      <c r="K956">
        <v>-1.58</v>
      </c>
      <c r="L956">
        <v>-2.5819999999999999</v>
      </c>
      <c r="M956">
        <v>-3.198</v>
      </c>
      <c r="N956">
        <v>-3.4140000000000001</v>
      </c>
      <c r="O956">
        <v>1.032</v>
      </c>
      <c r="P956">
        <v>0.97499999999999998</v>
      </c>
      <c r="Q956">
        <v>0.96299999999999997</v>
      </c>
      <c r="R956">
        <v>0.54</v>
      </c>
      <c r="S956">
        <v>0.50600000000000001</v>
      </c>
    </row>
    <row r="957" spans="1:19" x14ac:dyDescent="0.3">
      <c r="A957">
        <v>360</v>
      </c>
      <c r="B957">
        <v>-0.49099999999999999</v>
      </c>
      <c r="C957">
        <v>-1.327</v>
      </c>
      <c r="D957">
        <v>-2.5150000000000001</v>
      </c>
      <c r="E957">
        <v>-2.9609999999999999</v>
      </c>
      <c r="F957">
        <v>-3.23</v>
      </c>
      <c r="G957">
        <v>2</v>
      </c>
      <c r="H957">
        <v>0.01</v>
      </c>
      <c r="I957">
        <v>3.8180000000000001</v>
      </c>
      <c r="J957">
        <v>-0.53100000000000003</v>
      </c>
      <c r="K957">
        <v>-1.575</v>
      </c>
      <c r="L957">
        <v>-2.5710000000000002</v>
      </c>
      <c r="M957">
        <v>-3.226</v>
      </c>
      <c r="N957">
        <v>-3.4390000000000001</v>
      </c>
      <c r="O957">
        <v>1.0289999999999999</v>
      </c>
      <c r="P957">
        <v>0.97699999999999998</v>
      </c>
      <c r="Q957">
        <v>0.94599999999999995</v>
      </c>
      <c r="R957">
        <v>0.63800000000000001</v>
      </c>
      <c r="S957">
        <v>0.51800000000000002</v>
      </c>
    </row>
    <row r="958" spans="1:19" x14ac:dyDescent="0.3">
      <c r="A958">
        <v>420</v>
      </c>
      <c r="B958">
        <v>-0.49099999999999999</v>
      </c>
      <c r="C958">
        <v>-1.327</v>
      </c>
      <c r="D958">
        <v>-2.5150000000000001</v>
      </c>
      <c r="E958">
        <v>-2.9609999999999999</v>
      </c>
      <c r="F958">
        <v>-3.23</v>
      </c>
      <c r="G958">
        <v>2</v>
      </c>
      <c r="H958">
        <v>0.01</v>
      </c>
      <c r="I958">
        <v>3.8180000000000001</v>
      </c>
      <c r="J958">
        <v>-0.53200000000000003</v>
      </c>
      <c r="K958">
        <v>-1.5760000000000001</v>
      </c>
      <c r="L958">
        <v>-2.5779999999999998</v>
      </c>
      <c r="M958">
        <v>-3.246</v>
      </c>
      <c r="N958">
        <v>-3.464</v>
      </c>
      <c r="O958">
        <v>1.0369999999999999</v>
      </c>
      <c r="P958">
        <v>1.004</v>
      </c>
      <c r="Q958">
        <v>0.97299999999999998</v>
      </c>
      <c r="R958">
        <v>0.68600000000000005</v>
      </c>
      <c r="S958">
        <v>0.52900000000000003</v>
      </c>
    </row>
    <row r="959" spans="1:19" x14ac:dyDescent="0.3">
      <c r="A959">
        <v>480</v>
      </c>
      <c r="B959">
        <v>-0.49099999999999999</v>
      </c>
      <c r="C959">
        <v>-1.327</v>
      </c>
      <c r="D959">
        <v>-2.5150000000000001</v>
      </c>
      <c r="E959">
        <v>-2.9609999999999999</v>
      </c>
      <c r="F959">
        <v>-3.23</v>
      </c>
      <c r="G959">
        <v>2</v>
      </c>
      <c r="H959">
        <v>0.01</v>
      </c>
      <c r="I959">
        <v>3.8180000000000001</v>
      </c>
      <c r="J959">
        <v>-0.52700000000000002</v>
      </c>
      <c r="K959">
        <v>-1.5720000000000001</v>
      </c>
      <c r="L959">
        <v>-2.5819999999999999</v>
      </c>
      <c r="M959">
        <v>-3.262</v>
      </c>
      <c r="N959">
        <v>-3.488</v>
      </c>
      <c r="O959">
        <v>1.0309999999999999</v>
      </c>
      <c r="P959">
        <v>1</v>
      </c>
      <c r="Q959">
        <v>0.98799999999999999</v>
      </c>
      <c r="R959">
        <v>0.70099999999999996</v>
      </c>
      <c r="S959">
        <v>0.54100000000000004</v>
      </c>
    </row>
    <row r="960" spans="1:19" x14ac:dyDescent="0.3">
      <c r="A960">
        <v>540</v>
      </c>
      <c r="B960">
        <v>-0.49099999999999999</v>
      </c>
      <c r="C960">
        <v>-1.327</v>
      </c>
      <c r="D960">
        <v>-2.5150000000000001</v>
      </c>
      <c r="E960">
        <v>-2.9609999999999999</v>
      </c>
      <c r="F960">
        <v>-3.23</v>
      </c>
      <c r="G960">
        <v>2</v>
      </c>
      <c r="H960">
        <v>0.01</v>
      </c>
      <c r="I960">
        <v>3.8180000000000001</v>
      </c>
      <c r="J960">
        <v>-0.52400000000000002</v>
      </c>
      <c r="K960">
        <v>-1.5669999999999999</v>
      </c>
      <c r="L960">
        <v>-2.5830000000000002</v>
      </c>
      <c r="M960">
        <v>-3.2770000000000001</v>
      </c>
      <c r="N960">
        <v>-3.512</v>
      </c>
      <c r="O960">
        <v>1.032</v>
      </c>
      <c r="P960">
        <v>1.002</v>
      </c>
      <c r="Q960">
        <v>0.98299999999999998</v>
      </c>
      <c r="R960">
        <v>0.71399999999999997</v>
      </c>
      <c r="S960">
        <v>0.55300000000000005</v>
      </c>
    </row>
    <row r="961" spans="1:19" x14ac:dyDescent="0.3">
      <c r="A961">
        <v>600</v>
      </c>
      <c r="B961">
        <v>-0.49099999999999999</v>
      </c>
      <c r="C961">
        <v>-1.327</v>
      </c>
      <c r="D961">
        <v>-2.5150000000000001</v>
      </c>
      <c r="E961">
        <v>-2.9609999999999999</v>
      </c>
      <c r="F961">
        <v>-3.23</v>
      </c>
      <c r="G961">
        <v>2</v>
      </c>
      <c r="H961">
        <v>0.01</v>
      </c>
      <c r="I961">
        <v>3.8180000000000001</v>
      </c>
      <c r="J961">
        <v>-0.52200000000000002</v>
      </c>
      <c r="K961">
        <v>-1.5629999999999999</v>
      </c>
      <c r="L961">
        <v>-2.58</v>
      </c>
      <c r="M961">
        <v>-3.29</v>
      </c>
      <c r="N961">
        <v>-3.5350000000000001</v>
      </c>
      <c r="O961">
        <v>1.0329999999999999</v>
      </c>
      <c r="P961">
        <v>1.0069999999999999</v>
      </c>
      <c r="Q961">
        <v>0.97399999999999998</v>
      </c>
      <c r="R961">
        <v>0.72399999999999998</v>
      </c>
      <c r="S961">
        <v>0.56499999999999995</v>
      </c>
    </row>
    <row r="963" spans="1:19" x14ac:dyDescent="0.3">
      <c r="A963" t="s">
        <v>0</v>
      </c>
      <c r="B963" t="s">
        <v>75</v>
      </c>
    </row>
    <row r="964" spans="1:19" x14ac:dyDescent="0.3">
      <c r="A964">
        <v>0</v>
      </c>
      <c r="B964">
        <v>-0.49099999999999999</v>
      </c>
      <c r="C964">
        <v>-1.329</v>
      </c>
      <c r="D964">
        <v>-2.5139999999999998</v>
      </c>
      <c r="E964">
        <v>-2.9540000000000002</v>
      </c>
      <c r="F964">
        <v>-3.22</v>
      </c>
      <c r="G964">
        <v>2</v>
      </c>
      <c r="H964">
        <v>0.01</v>
      </c>
      <c r="I964">
        <v>3.8180000000000001</v>
      </c>
      <c r="J964">
        <v>-0.52100000000000002</v>
      </c>
      <c r="K964">
        <v>-1.5209999999999999</v>
      </c>
      <c r="L964">
        <v>-2.5169999999999999</v>
      </c>
      <c r="M964">
        <v>-3.1560000000000001</v>
      </c>
      <c r="N964">
        <v>-3.22</v>
      </c>
      <c r="O964">
        <v>0.98099999999999998</v>
      </c>
      <c r="P964">
        <v>0.98099999999999998</v>
      </c>
      <c r="Q964">
        <v>0.97399999999999998</v>
      </c>
      <c r="R964">
        <v>0.56100000000000005</v>
      </c>
      <c r="S964">
        <v>0.215</v>
      </c>
    </row>
    <row r="965" spans="1:19" x14ac:dyDescent="0.3">
      <c r="A965">
        <v>60</v>
      </c>
      <c r="B965">
        <v>-0.49099999999999999</v>
      </c>
      <c r="C965">
        <v>-1.329</v>
      </c>
      <c r="D965">
        <v>-2.5139999999999998</v>
      </c>
      <c r="E965">
        <v>-2.9540000000000002</v>
      </c>
      <c r="F965">
        <v>-3.22</v>
      </c>
      <c r="G965">
        <v>2</v>
      </c>
      <c r="H965">
        <v>0.01</v>
      </c>
      <c r="I965">
        <v>3.8180000000000001</v>
      </c>
      <c r="J965">
        <v>-0.58399999999999996</v>
      </c>
      <c r="K965">
        <v>-1.599</v>
      </c>
      <c r="L965">
        <v>-2.5390000000000001</v>
      </c>
      <c r="M965">
        <v>-3.1589999999999998</v>
      </c>
      <c r="N965">
        <v>-3.319</v>
      </c>
      <c r="O965">
        <v>1.107</v>
      </c>
      <c r="P965">
        <v>1.0289999999999999</v>
      </c>
      <c r="Q965">
        <v>0.83199999999999996</v>
      </c>
      <c r="R965">
        <v>0.44600000000000001</v>
      </c>
      <c r="S965">
        <v>0.46600000000000003</v>
      </c>
    </row>
    <row r="966" spans="1:19" x14ac:dyDescent="0.3">
      <c r="A966">
        <v>120</v>
      </c>
      <c r="B966">
        <v>-0.49099999999999999</v>
      </c>
      <c r="C966">
        <v>-1.329</v>
      </c>
      <c r="D966">
        <v>-2.5139999999999998</v>
      </c>
      <c r="E966">
        <v>-2.9540000000000002</v>
      </c>
      <c r="F966">
        <v>-3.22</v>
      </c>
      <c r="G966">
        <v>2</v>
      </c>
      <c r="H966">
        <v>0.01</v>
      </c>
      <c r="I966">
        <v>3.8180000000000001</v>
      </c>
      <c r="J966">
        <v>-0.53900000000000003</v>
      </c>
      <c r="K966">
        <v>-1.5940000000000001</v>
      </c>
      <c r="L966">
        <v>-2.6040000000000001</v>
      </c>
      <c r="M966">
        <v>-3.218</v>
      </c>
      <c r="N966">
        <v>-3.3410000000000002</v>
      </c>
      <c r="O966">
        <v>1.0249999999999999</v>
      </c>
      <c r="P966">
        <v>1.0469999999999999</v>
      </c>
      <c r="Q966">
        <v>1.04</v>
      </c>
      <c r="R966">
        <v>0.59199999999999997</v>
      </c>
      <c r="S966">
        <v>0.47499999999999998</v>
      </c>
    </row>
    <row r="967" spans="1:19" x14ac:dyDescent="0.3">
      <c r="A967">
        <v>180</v>
      </c>
      <c r="B967">
        <v>-0.49099999999999999</v>
      </c>
      <c r="C967">
        <v>-1.329</v>
      </c>
      <c r="D967">
        <v>-2.5139999999999998</v>
      </c>
      <c r="E967">
        <v>-2.9540000000000002</v>
      </c>
      <c r="F967">
        <v>-3.22</v>
      </c>
      <c r="G967">
        <v>2</v>
      </c>
      <c r="H967">
        <v>0.01</v>
      </c>
      <c r="I967">
        <v>3.8180000000000001</v>
      </c>
      <c r="J967">
        <v>-0.54200000000000004</v>
      </c>
      <c r="K967">
        <v>-1.5669999999999999</v>
      </c>
      <c r="L967">
        <v>-2.556</v>
      </c>
      <c r="M967">
        <v>-3.16</v>
      </c>
      <c r="N967">
        <v>-3.36</v>
      </c>
      <c r="O967">
        <v>1.0349999999999999</v>
      </c>
      <c r="P967">
        <v>0.93300000000000005</v>
      </c>
      <c r="Q967">
        <v>0.89</v>
      </c>
      <c r="R967">
        <v>0.38700000000000001</v>
      </c>
      <c r="S967">
        <v>0.48299999999999998</v>
      </c>
    </row>
    <row r="968" spans="1:19" x14ac:dyDescent="0.3">
      <c r="A968">
        <v>240</v>
      </c>
      <c r="B968">
        <v>-0.49099999999999999</v>
      </c>
      <c r="C968">
        <v>-1.329</v>
      </c>
      <c r="D968">
        <v>-2.5139999999999998</v>
      </c>
      <c r="E968">
        <v>-2.9540000000000002</v>
      </c>
      <c r="F968">
        <v>-3.22</v>
      </c>
      <c r="G968">
        <v>2</v>
      </c>
      <c r="H968">
        <v>0.01</v>
      </c>
      <c r="I968">
        <v>3.8180000000000001</v>
      </c>
      <c r="J968">
        <v>-0.54500000000000004</v>
      </c>
      <c r="K968">
        <v>-1.591</v>
      </c>
      <c r="L968">
        <v>-2.5910000000000002</v>
      </c>
      <c r="M968">
        <v>-3.16</v>
      </c>
      <c r="N968">
        <v>-3.3740000000000001</v>
      </c>
      <c r="O968">
        <v>1.046</v>
      </c>
      <c r="P968">
        <v>1.008</v>
      </c>
      <c r="Q968">
        <v>1.0269999999999999</v>
      </c>
      <c r="R968">
        <v>0.40899999999999997</v>
      </c>
      <c r="S968">
        <v>0.48899999999999999</v>
      </c>
    </row>
    <row r="969" spans="1:19" x14ac:dyDescent="0.3">
      <c r="A969">
        <v>300</v>
      </c>
      <c r="B969">
        <v>-0.49099999999999999</v>
      </c>
      <c r="C969">
        <v>-1.329</v>
      </c>
      <c r="D969">
        <v>-2.5139999999999998</v>
      </c>
      <c r="E969">
        <v>-2.9540000000000002</v>
      </c>
      <c r="F969">
        <v>-3.22</v>
      </c>
      <c r="G969">
        <v>2</v>
      </c>
      <c r="H969">
        <v>0.01</v>
      </c>
      <c r="I969">
        <v>3.8180000000000001</v>
      </c>
      <c r="J969">
        <v>-0.53500000000000003</v>
      </c>
      <c r="K969">
        <v>-1.579</v>
      </c>
      <c r="L969">
        <v>-2.58</v>
      </c>
      <c r="M969">
        <v>-3.19</v>
      </c>
      <c r="N969">
        <v>-3.4020000000000001</v>
      </c>
      <c r="O969">
        <v>1.0309999999999999</v>
      </c>
      <c r="P969">
        <v>0.97499999999999998</v>
      </c>
      <c r="Q969">
        <v>0.95799999999999996</v>
      </c>
      <c r="R969">
        <v>0.53200000000000003</v>
      </c>
      <c r="S969">
        <v>0.501</v>
      </c>
    </row>
    <row r="970" spans="1:19" x14ac:dyDescent="0.3">
      <c r="A970">
        <v>360</v>
      </c>
      <c r="B970">
        <v>-0.49099999999999999</v>
      </c>
      <c r="C970">
        <v>-1.329</v>
      </c>
      <c r="D970">
        <v>-2.5139999999999998</v>
      </c>
      <c r="E970">
        <v>-2.9540000000000002</v>
      </c>
      <c r="F970">
        <v>-3.22</v>
      </c>
      <c r="G970">
        <v>2</v>
      </c>
      <c r="H970">
        <v>0.01</v>
      </c>
      <c r="I970">
        <v>3.8180000000000001</v>
      </c>
      <c r="J970">
        <v>-0.53100000000000003</v>
      </c>
      <c r="K970">
        <v>-1.575</v>
      </c>
      <c r="L970">
        <v>-2.57</v>
      </c>
      <c r="M970">
        <v>-3.218</v>
      </c>
      <c r="N970">
        <v>-3.4279999999999999</v>
      </c>
      <c r="O970">
        <v>1.0289999999999999</v>
      </c>
      <c r="P970">
        <v>0.97899999999999998</v>
      </c>
      <c r="Q970">
        <v>0.94599999999999995</v>
      </c>
      <c r="R970">
        <v>0.63100000000000001</v>
      </c>
      <c r="S970">
        <v>0.51300000000000001</v>
      </c>
    </row>
    <row r="971" spans="1:19" x14ac:dyDescent="0.3">
      <c r="A971">
        <v>420</v>
      </c>
      <c r="B971">
        <v>-0.49099999999999999</v>
      </c>
      <c r="C971">
        <v>-1.329</v>
      </c>
      <c r="D971">
        <v>-2.5139999999999998</v>
      </c>
      <c r="E971">
        <v>-2.9540000000000002</v>
      </c>
      <c r="F971">
        <v>-3.22</v>
      </c>
      <c r="G971">
        <v>2</v>
      </c>
      <c r="H971">
        <v>0.01</v>
      </c>
      <c r="I971">
        <v>3.8180000000000001</v>
      </c>
      <c r="J971">
        <v>-0.53200000000000003</v>
      </c>
      <c r="K971">
        <v>-1.5760000000000001</v>
      </c>
      <c r="L971">
        <v>-2.577</v>
      </c>
      <c r="M971">
        <v>-3.2389999999999999</v>
      </c>
      <c r="N971">
        <v>-3.452</v>
      </c>
      <c r="O971">
        <v>1.0369999999999999</v>
      </c>
      <c r="P971">
        <v>1.004</v>
      </c>
      <c r="Q971">
        <v>0.97399999999999998</v>
      </c>
      <c r="R971">
        <v>0.68200000000000005</v>
      </c>
      <c r="S971">
        <v>0.52300000000000002</v>
      </c>
    </row>
    <row r="972" spans="1:19" x14ac:dyDescent="0.3">
      <c r="A972">
        <v>480</v>
      </c>
      <c r="B972">
        <v>-0.49099999999999999</v>
      </c>
      <c r="C972">
        <v>-1.329</v>
      </c>
      <c r="D972">
        <v>-2.5139999999999998</v>
      </c>
      <c r="E972">
        <v>-2.9540000000000002</v>
      </c>
      <c r="F972">
        <v>-3.22</v>
      </c>
      <c r="G972">
        <v>2</v>
      </c>
      <c r="H972">
        <v>0.01</v>
      </c>
      <c r="I972">
        <v>3.8180000000000001</v>
      </c>
      <c r="J972">
        <v>-0.52700000000000002</v>
      </c>
      <c r="K972">
        <v>-1.5720000000000001</v>
      </c>
      <c r="L972">
        <v>-2.5819999999999999</v>
      </c>
      <c r="M972">
        <v>-3.254</v>
      </c>
      <c r="N972">
        <v>-3.476</v>
      </c>
      <c r="O972">
        <v>1.0309999999999999</v>
      </c>
      <c r="P972">
        <v>1</v>
      </c>
      <c r="Q972">
        <v>0.98899999999999999</v>
      </c>
      <c r="R972">
        <v>0.69599999999999995</v>
      </c>
      <c r="S972">
        <v>0.53500000000000003</v>
      </c>
    </row>
    <row r="973" spans="1:19" x14ac:dyDescent="0.3">
      <c r="A973">
        <v>540</v>
      </c>
      <c r="B973">
        <v>-0.49099999999999999</v>
      </c>
      <c r="C973">
        <v>-1.329</v>
      </c>
      <c r="D973">
        <v>-2.5139999999999998</v>
      </c>
      <c r="E973">
        <v>-2.9540000000000002</v>
      </c>
      <c r="F973">
        <v>-3.22</v>
      </c>
      <c r="G973">
        <v>2</v>
      </c>
      <c r="H973">
        <v>0.01</v>
      </c>
      <c r="I973">
        <v>3.8180000000000001</v>
      </c>
      <c r="J973">
        <v>-0.52400000000000002</v>
      </c>
      <c r="K973">
        <v>-1.5660000000000001</v>
      </c>
      <c r="L973">
        <v>-2.5819999999999999</v>
      </c>
      <c r="M973">
        <v>-3.2690000000000001</v>
      </c>
      <c r="N973">
        <v>-3.4990000000000001</v>
      </c>
      <c r="O973">
        <v>1.032</v>
      </c>
      <c r="P973">
        <v>1.002</v>
      </c>
      <c r="Q973">
        <v>0.98299999999999998</v>
      </c>
      <c r="R973">
        <v>0.71</v>
      </c>
      <c r="S973">
        <v>0.54700000000000004</v>
      </c>
    </row>
    <row r="974" spans="1:19" x14ac:dyDescent="0.3">
      <c r="A974">
        <v>600</v>
      </c>
      <c r="B974">
        <v>-0.49099999999999999</v>
      </c>
      <c r="C974">
        <v>-1.329</v>
      </c>
      <c r="D974">
        <v>-2.5139999999999998</v>
      </c>
      <c r="E974">
        <v>-2.9540000000000002</v>
      </c>
      <c r="F974">
        <v>-3.22</v>
      </c>
      <c r="G974">
        <v>2</v>
      </c>
      <c r="H974">
        <v>0.01</v>
      </c>
      <c r="I974">
        <v>3.8180000000000001</v>
      </c>
      <c r="J974">
        <v>-0.52200000000000002</v>
      </c>
      <c r="K974">
        <v>-1.5629999999999999</v>
      </c>
      <c r="L974">
        <v>-2.58</v>
      </c>
      <c r="M974">
        <v>-3.2829999999999999</v>
      </c>
      <c r="N974">
        <v>-3.5230000000000001</v>
      </c>
      <c r="O974">
        <v>1.0329999999999999</v>
      </c>
      <c r="P974">
        <v>1.0069999999999999</v>
      </c>
      <c r="Q974">
        <v>0.97299999999999998</v>
      </c>
      <c r="R974">
        <v>0.72</v>
      </c>
      <c r="S974">
        <v>0.55800000000000005</v>
      </c>
    </row>
    <row r="976" spans="1:19" x14ac:dyDescent="0.3">
      <c r="A976" t="s">
        <v>0</v>
      </c>
      <c r="B976" t="s">
        <v>76</v>
      </c>
    </row>
    <row r="977" spans="1:19" x14ac:dyDescent="0.3">
      <c r="A977">
        <v>0</v>
      </c>
      <c r="B977">
        <v>-0.49099999999999999</v>
      </c>
      <c r="C977">
        <v>-1.329</v>
      </c>
      <c r="D977">
        <v>-2.5139999999999998</v>
      </c>
      <c r="E977">
        <v>-2.9489999999999998</v>
      </c>
      <c r="F977">
        <v>-3.21</v>
      </c>
      <c r="G977">
        <v>2</v>
      </c>
      <c r="H977">
        <v>0.01</v>
      </c>
      <c r="I977">
        <v>3.8180000000000001</v>
      </c>
      <c r="J977">
        <v>-0.52100000000000002</v>
      </c>
      <c r="K977">
        <v>-1.5209999999999999</v>
      </c>
      <c r="L977">
        <v>-2.516</v>
      </c>
      <c r="M977">
        <v>-3.1480000000000001</v>
      </c>
      <c r="N977">
        <v>-3.21</v>
      </c>
      <c r="O977">
        <v>0.98099999999999998</v>
      </c>
      <c r="P977">
        <v>0.98099999999999998</v>
      </c>
      <c r="Q977">
        <v>0.97299999999999998</v>
      </c>
      <c r="R977">
        <v>0.55500000000000005</v>
      </c>
      <c r="S977">
        <v>0.21299999999999999</v>
      </c>
    </row>
    <row r="978" spans="1:19" x14ac:dyDescent="0.3">
      <c r="A978">
        <v>60</v>
      </c>
      <c r="B978">
        <v>-0.49099999999999999</v>
      </c>
      <c r="C978">
        <v>-1.329</v>
      </c>
      <c r="D978">
        <v>-2.5139999999999998</v>
      </c>
      <c r="E978">
        <v>-2.9489999999999998</v>
      </c>
      <c r="F978">
        <v>-3.21</v>
      </c>
      <c r="G978">
        <v>2</v>
      </c>
      <c r="H978">
        <v>0.01</v>
      </c>
      <c r="I978">
        <v>3.8180000000000001</v>
      </c>
      <c r="J978">
        <v>-0.58599999999999997</v>
      </c>
      <c r="K978">
        <v>-1.5980000000000001</v>
      </c>
      <c r="L978">
        <v>-2.5390000000000001</v>
      </c>
      <c r="M978">
        <v>-3.149</v>
      </c>
      <c r="N978">
        <v>-3.3149999999999999</v>
      </c>
      <c r="O978">
        <v>1.1120000000000001</v>
      </c>
      <c r="P978">
        <v>1.018</v>
      </c>
      <c r="Q978">
        <v>0.82899999999999996</v>
      </c>
      <c r="R978">
        <v>0.436</v>
      </c>
      <c r="S978">
        <v>0.46500000000000002</v>
      </c>
    </row>
    <row r="979" spans="1:19" x14ac:dyDescent="0.3">
      <c r="A979">
        <v>120</v>
      </c>
      <c r="B979">
        <v>-0.49099999999999999</v>
      </c>
      <c r="C979">
        <v>-1.329</v>
      </c>
      <c r="D979">
        <v>-2.5139999999999998</v>
      </c>
      <c r="E979">
        <v>-2.9489999999999998</v>
      </c>
      <c r="F979">
        <v>-3.21</v>
      </c>
      <c r="G979">
        <v>2</v>
      </c>
      <c r="H979">
        <v>0.01</v>
      </c>
      <c r="I979">
        <v>3.8180000000000001</v>
      </c>
      <c r="J979">
        <v>-0.53900000000000003</v>
      </c>
      <c r="K979">
        <v>-1.5940000000000001</v>
      </c>
      <c r="L979">
        <v>-2.605</v>
      </c>
      <c r="M979">
        <v>-3.2120000000000002</v>
      </c>
      <c r="N979">
        <v>-3.3359999999999999</v>
      </c>
      <c r="O979">
        <v>1.0249999999999999</v>
      </c>
      <c r="P979">
        <v>1.0469999999999999</v>
      </c>
      <c r="Q979">
        <v>1.042</v>
      </c>
      <c r="R979">
        <v>0.59499999999999997</v>
      </c>
      <c r="S979">
        <v>0.47299999999999998</v>
      </c>
    </row>
    <row r="980" spans="1:19" x14ac:dyDescent="0.3">
      <c r="A980">
        <v>180</v>
      </c>
      <c r="B980">
        <v>-0.49099999999999999</v>
      </c>
      <c r="C980">
        <v>-1.329</v>
      </c>
      <c r="D980">
        <v>-2.5139999999999998</v>
      </c>
      <c r="E980">
        <v>-2.9489999999999998</v>
      </c>
      <c r="F980">
        <v>-3.21</v>
      </c>
      <c r="G980">
        <v>2</v>
      </c>
      <c r="H980">
        <v>0.01</v>
      </c>
      <c r="I980">
        <v>3.8180000000000001</v>
      </c>
      <c r="J980">
        <v>-0.54300000000000004</v>
      </c>
      <c r="K980">
        <v>-1.5669999999999999</v>
      </c>
      <c r="L980">
        <v>-2.5550000000000002</v>
      </c>
      <c r="M980">
        <v>-3.1560000000000001</v>
      </c>
      <c r="N980">
        <v>-3.351</v>
      </c>
      <c r="O980">
        <v>1.036</v>
      </c>
      <c r="P980">
        <v>0.93300000000000005</v>
      </c>
      <c r="Q980">
        <v>0.88500000000000001</v>
      </c>
      <c r="R980">
        <v>0.39700000000000002</v>
      </c>
      <c r="S980">
        <v>0.47899999999999998</v>
      </c>
    </row>
    <row r="981" spans="1:19" x14ac:dyDescent="0.3">
      <c r="A981">
        <v>240</v>
      </c>
      <c r="B981">
        <v>-0.49099999999999999</v>
      </c>
      <c r="C981">
        <v>-1.329</v>
      </c>
      <c r="D981">
        <v>-2.5139999999999998</v>
      </c>
      <c r="E981">
        <v>-2.9489999999999998</v>
      </c>
      <c r="F981">
        <v>-3.21</v>
      </c>
      <c r="G981">
        <v>2</v>
      </c>
      <c r="H981">
        <v>0.01</v>
      </c>
      <c r="I981">
        <v>3.8180000000000001</v>
      </c>
      <c r="J981">
        <v>-0.54500000000000004</v>
      </c>
      <c r="K981">
        <v>-1.591</v>
      </c>
      <c r="L981">
        <v>-2.59</v>
      </c>
      <c r="M981">
        <v>-3.153</v>
      </c>
      <c r="N981">
        <v>-3.3660000000000001</v>
      </c>
      <c r="O981">
        <v>1.0449999999999999</v>
      </c>
      <c r="P981">
        <v>1.0069999999999999</v>
      </c>
      <c r="Q981">
        <v>1.024</v>
      </c>
      <c r="R981">
        <v>0.40200000000000002</v>
      </c>
      <c r="S981">
        <v>0.48499999999999999</v>
      </c>
    </row>
    <row r="982" spans="1:19" x14ac:dyDescent="0.3">
      <c r="A982">
        <v>300</v>
      </c>
      <c r="B982">
        <v>-0.49099999999999999</v>
      </c>
      <c r="C982">
        <v>-1.329</v>
      </c>
      <c r="D982">
        <v>-2.5139999999999998</v>
      </c>
      <c r="E982">
        <v>-2.9489999999999998</v>
      </c>
      <c r="F982">
        <v>-3.21</v>
      </c>
      <c r="G982">
        <v>2</v>
      </c>
      <c r="H982">
        <v>0.01</v>
      </c>
      <c r="I982">
        <v>3.8180000000000001</v>
      </c>
      <c r="J982">
        <v>-0.53500000000000003</v>
      </c>
      <c r="K982">
        <v>-1.58</v>
      </c>
      <c r="L982">
        <v>-2.5819999999999999</v>
      </c>
      <c r="M982">
        <v>-3.1829999999999998</v>
      </c>
      <c r="N982">
        <v>-3.3929999999999998</v>
      </c>
      <c r="O982">
        <v>1.032</v>
      </c>
      <c r="P982">
        <v>0.97699999999999998</v>
      </c>
      <c r="Q982">
        <v>0.96399999999999997</v>
      </c>
      <c r="R982">
        <v>0.52600000000000002</v>
      </c>
      <c r="S982">
        <v>0.497</v>
      </c>
    </row>
    <row r="983" spans="1:19" x14ac:dyDescent="0.3">
      <c r="A983">
        <v>360</v>
      </c>
      <c r="B983">
        <v>-0.49099999999999999</v>
      </c>
      <c r="C983">
        <v>-1.329</v>
      </c>
      <c r="D983">
        <v>-2.5139999999999998</v>
      </c>
      <c r="E983">
        <v>-2.9489999999999998</v>
      </c>
      <c r="F983">
        <v>-3.21</v>
      </c>
      <c r="G983">
        <v>2</v>
      </c>
      <c r="H983">
        <v>0.01</v>
      </c>
      <c r="I983">
        <v>3.8180000000000001</v>
      </c>
      <c r="J983">
        <v>-0.53100000000000003</v>
      </c>
      <c r="K983">
        <v>-1.575</v>
      </c>
      <c r="L983">
        <v>-2.57</v>
      </c>
      <c r="M983">
        <v>-3.2120000000000002</v>
      </c>
      <c r="N983">
        <v>-3.419</v>
      </c>
      <c r="O983">
        <v>1.0289999999999999</v>
      </c>
      <c r="P983">
        <v>0.97699999999999998</v>
      </c>
      <c r="Q983">
        <v>0.94499999999999995</v>
      </c>
      <c r="R983">
        <v>0.627</v>
      </c>
      <c r="S983">
        <v>0.50900000000000001</v>
      </c>
    </row>
    <row r="984" spans="1:19" x14ac:dyDescent="0.3">
      <c r="A984">
        <v>420</v>
      </c>
      <c r="B984">
        <v>-0.49099999999999999</v>
      </c>
      <c r="C984">
        <v>-1.329</v>
      </c>
      <c r="D984">
        <v>-2.5139999999999998</v>
      </c>
      <c r="E984">
        <v>-2.9489999999999998</v>
      </c>
      <c r="F984">
        <v>-3.21</v>
      </c>
      <c r="G984">
        <v>2</v>
      </c>
      <c r="H984">
        <v>0.01</v>
      </c>
      <c r="I984">
        <v>3.8180000000000001</v>
      </c>
      <c r="J984">
        <v>-0.53200000000000003</v>
      </c>
      <c r="K984">
        <v>-1.5760000000000001</v>
      </c>
      <c r="L984">
        <v>-2.577</v>
      </c>
      <c r="M984">
        <v>-3.2330000000000001</v>
      </c>
      <c r="N984">
        <v>-3.4430000000000001</v>
      </c>
      <c r="O984">
        <v>1.0369999999999999</v>
      </c>
      <c r="P984">
        <v>1.0029999999999999</v>
      </c>
      <c r="Q984">
        <v>0.97199999999999998</v>
      </c>
      <c r="R984">
        <v>0.68100000000000005</v>
      </c>
      <c r="S984">
        <v>0.51900000000000002</v>
      </c>
    </row>
    <row r="985" spans="1:19" x14ac:dyDescent="0.3">
      <c r="A985">
        <v>480</v>
      </c>
      <c r="B985">
        <v>-0.49099999999999999</v>
      </c>
      <c r="C985">
        <v>-1.329</v>
      </c>
      <c r="D985">
        <v>-2.5139999999999998</v>
      </c>
      <c r="E985">
        <v>-2.9489999999999998</v>
      </c>
      <c r="F985">
        <v>-3.21</v>
      </c>
      <c r="G985">
        <v>2</v>
      </c>
      <c r="H985">
        <v>0.01</v>
      </c>
      <c r="I985">
        <v>3.8180000000000001</v>
      </c>
      <c r="J985">
        <v>-0.52700000000000002</v>
      </c>
      <c r="K985">
        <v>-1.5720000000000001</v>
      </c>
      <c r="L985">
        <v>-2.5819999999999999</v>
      </c>
      <c r="M985">
        <v>-3.2490000000000001</v>
      </c>
      <c r="N985">
        <v>-3.4660000000000002</v>
      </c>
      <c r="O985">
        <v>1.032</v>
      </c>
      <c r="P985">
        <v>1</v>
      </c>
      <c r="Q985">
        <v>0.98799999999999999</v>
      </c>
      <c r="R985">
        <v>0.69399999999999995</v>
      </c>
      <c r="S985">
        <v>0.53</v>
      </c>
    </row>
    <row r="986" spans="1:19" x14ac:dyDescent="0.3">
      <c r="A986">
        <v>540</v>
      </c>
      <c r="B986">
        <v>-0.49099999999999999</v>
      </c>
      <c r="C986">
        <v>-1.329</v>
      </c>
      <c r="D986">
        <v>-2.5139999999999998</v>
      </c>
      <c r="E986">
        <v>-2.9489999999999998</v>
      </c>
      <c r="F986">
        <v>-3.21</v>
      </c>
      <c r="G986">
        <v>2</v>
      </c>
      <c r="H986">
        <v>0.01</v>
      </c>
      <c r="I986">
        <v>3.8180000000000001</v>
      </c>
      <c r="J986">
        <v>-0.52400000000000002</v>
      </c>
      <c r="K986">
        <v>-1.5669999999999999</v>
      </c>
      <c r="L986">
        <v>-2.5819999999999999</v>
      </c>
      <c r="M986">
        <v>-3.2629999999999999</v>
      </c>
      <c r="N986">
        <v>-3.49</v>
      </c>
      <c r="O986">
        <v>1.032</v>
      </c>
      <c r="P986">
        <v>1.002</v>
      </c>
      <c r="Q986">
        <v>0.98299999999999998</v>
      </c>
      <c r="R986">
        <v>0.70599999999999996</v>
      </c>
      <c r="S986">
        <v>0.54200000000000004</v>
      </c>
    </row>
    <row r="987" spans="1:19" x14ac:dyDescent="0.3">
      <c r="A987">
        <v>600</v>
      </c>
      <c r="B987">
        <v>-0.49099999999999999</v>
      </c>
      <c r="C987">
        <v>-1.329</v>
      </c>
      <c r="D987">
        <v>-2.5139999999999998</v>
      </c>
      <c r="E987">
        <v>-2.9489999999999998</v>
      </c>
      <c r="F987">
        <v>-3.21</v>
      </c>
      <c r="G987">
        <v>2</v>
      </c>
      <c r="H987">
        <v>0.01</v>
      </c>
      <c r="I987">
        <v>3.8180000000000001</v>
      </c>
      <c r="J987">
        <v>-0.52200000000000002</v>
      </c>
      <c r="K987">
        <v>-1.5629999999999999</v>
      </c>
      <c r="L987">
        <v>-2.58</v>
      </c>
      <c r="M987">
        <v>-3.278</v>
      </c>
      <c r="N987">
        <v>-3.5129999999999999</v>
      </c>
      <c r="O987">
        <v>1.0329999999999999</v>
      </c>
      <c r="P987">
        <v>1.006</v>
      </c>
      <c r="Q987">
        <v>0.97299999999999998</v>
      </c>
      <c r="R987">
        <v>0.71699999999999997</v>
      </c>
      <c r="S987">
        <v>0.55300000000000005</v>
      </c>
    </row>
    <row r="989" spans="1:19" x14ac:dyDescent="0.3">
      <c r="A989" t="s">
        <v>0</v>
      </c>
      <c r="B989" t="s">
        <v>77</v>
      </c>
    </row>
    <row r="990" spans="1:19" x14ac:dyDescent="0.3">
      <c r="A990">
        <v>0</v>
      </c>
      <c r="B990">
        <v>-0.49099999999999999</v>
      </c>
      <c r="C990">
        <v>-1.33</v>
      </c>
      <c r="D990">
        <v>-2.516</v>
      </c>
      <c r="E990">
        <v>-2.9630000000000001</v>
      </c>
      <c r="F990">
        <v>-3.2</v>
      </c>
      <c r="G990">
        <v>2</v>
      </c>
      <c r="H990">
        <v>0.01</v>
      </c>
      <c r="I990">
        <v>3.8180000000000001</v>
      </c>
      <c r="J990">
        <v>-0.52100000000000002</v>
      </c>
      <c r="K990">
        <v>-1.5209999999999999</v>
      </c>
      <c r="L990">
        <v>-2.516</v>
      </c>
      <c r="M990">
        <v>-3.1389999999999998</v>
      </c>
      <c r="N990">
        <v>-3.2</v>
      </c>
      <c r="O990">
        <v>0.98099999999999998</v>
      </c>
      <c r="P990">
        <v>0.98099999999999998</v>
      </c>
      <c r="Q990">
        <v>0.97299999999999998</v>
      </c>
      <c r="R990">
        <v>0.54900000000000004</v>
      </c>
      <c r="S990">
        <v>0.21099999999999999</v>
      </c>
    </row>
    <row r="991" spans="1:19" x14ac:dyDescent="0.3">
      <c r="A991">
        <v>60</v>
      </c>
      <c r="B991">
        <v>-0.49099999999999999</v>
      </c>
      <c r="C991">
        <v>-1.33</v>
      </c>
      <c r="D991">
        <v>-2.516</v>
      </c>
      <c r="E991">
        <v>-2.9630000000000001</v>
      </c>
      <c r="F991">
        <v>-3.2</v>
      </c>
      <c r="G991">
        <v>2</v>
      </c>
      <c r="H991">
        <v>0.01</v>
      </c>
      <c r="I991">
        <v>3.8180000000000001</v>
      </c>
      <c r="J991">
        <v>-0.58799999999999997</v>
      </c>
      <c r="K991">
        <v>-1.5960000000000001</v>
      </c>
      <c r="L991">
        <v>-2.536</v>
      </c>
      <c r="M991">
        <v>-3.1480000000000001</v>
      </c>
      <c r="N991">
        <v>-3.3079999999999998</v>
      </c>
      <c r="O991">
        <v>1.1160000000000001</v>
      </c>
      <c r="P991">
        <v>1.004</v>
      </c>
      <c r="Q991">
        <v>0.82</v>
      </c>
      <c r="R991">
        <v>0.435</v>
      </c>
      <c r="S991">
        <v>0.46200000000000002</v>
      </c>
    </row>
    <row r="992" spans="1:19" x14ac:dyDescent="0.3">
      <c r="A992">
        <v>120</v>
      </c>
      <c r="B992">
        <v>-0.49099999999999999</v>
      </c>
      <c r="C992">
        <v>-1.33</v>
      </c>
      <c r="D992">
        <v>-2.516</v>
      </c>
      <c r="E992">
        <v>-2.9630000000000001</v>
      </c>
      <c r="F992">
        <v>-3.2</v>
      </c>
      <c r="G992">
        <v>2</v>
      </c>
      <c r="H992">
        <v>0.01</v>
      </c>
      <c r="I992">
        <v>3.8180000000000001</v>
      </c>
      <c r="J992">
        <v>-0.54100000000000004</v>
      </c>
      <c r="K992">
        <v>-1.595</v>
      </c>
      <c r="L992">
        <v>-2.605</v>
      </c>
      <c r="M992">
        <v>-3.2069999999999999</v>
      </c>
      <c r="N992">
        <v>-3.3239999999999998</v>
      </c>
      <c r="O992">
        <v>1.0269999999999999</v>
      </c>
      <c r="P992">
        <v>1.0489999999999999</v>
      </c>
      <c r="Q992">
        <v>1.046</v>
      </c>
      <c r="R992">
        <v>0.58699999999999997</v>
      </c>
      <c r="S992">
        <v>0.46800000000000003</v>
      </c>
    </row>
    <row r="993" spans="1:19" x14ac:dyDescent="0.3">
      <c r="A993">
        <v>180</v>
      </c>
      <c r="B993">
        <v>-0.49099999999999999</v>
      </c>
      <c r="C993">
        <v>-1.33</v>
      </c>
      <c r="D993">
        <v>-2.516</v>
      </c>
      <c r="E993">
        <v>-2.9630000000000001</v>
      </c>
      <c r="F993">
        <v>-3.2</v>
      </c>
      <c r="G993">
        <v>2</v>
      </c>
      <c r="H993">
        <v>0.01</v>
      </c>
      <c r="I993">
        <v>3.8180000000000001</v>
      </c>
      <c r="J993">
        <v>-0.54300000000000004</v>
      </c>
      <c r="K993">
        <v>-1.5669999999999999</v>
      </c>
      <c r="L993">
        <v>-2.5550000000000002</v>
      </c>
      <c r="M993">
        <v>-3.1509999999999998</v>
      </c>
      <c r="N993">
        <v>-3.3420000000000001</v>
      </c>
      <c r="O993">
        <v>1.036</v>
      </c>
      <c r="P993">
        <v>0.93300000000000005</v>
      </c>
      <c r="Q993">
        <v>0.88400000000000001</v>
      </c>
      <c r="R993">
        <v>0.38800000000000001</v>
      </c>
      <c r="S993">
        <v>0.47599999999999998</v>
      </c>
    </row>
    <row r="994" spans="1:19" x14ac:dyDescent="0.3">
      <c r="A994">
        <v>240</v>
      </c>
      <c r="B994">
        <v>-0.49099999999999999</v>
      </c>
      <c r="C994">
        <v>-1.33</v>
      </c>
      <c r="D994">
        <v>-2.516</v>
      </c>
      <c r="E994">
        <v>-2.9630000000000001</v>
      </c>
      <c r="F994">
        <v>-3.2</v>
      </c>
      <c r="G994">
        <v>2</v>
      </c>
      <c r="H994">
        <v>0.01</v>
      </c>
      <c r="I994">
        <v>3.8180000000000001</v>
      </c>
      <c r="J994">
        <v>-0.54400000000000004</v>
      </c>
      <c r="K994">
        <v>-1.59</v>
      </c>
      <c r="L994">
        <v>-2.589</v>
      </c>
      <c r="M994">
        <v>-3.1469999999999998</v>
      </c>
      <c r="N994">
        <v>-3.3610000000000002</v>
      </c>
      <c r="O994">
        <v>1.044</v>
      </c>
      <c r="P994">
        <v>1.004</v>
      </c>
      <c r="Q994">
        <v>1.022</v>
      </c>
      <c r="R994">
        <v>0.39300000000000002</v>
      </c>
      <c r="S994">
        <v>0.48299999999999998</v>
      </c>
    </row>
    <row r="995" spans="1:19" x14ac:dyDescent="0.3">
      <c r="A995">
        <v>300</v>
      </c>
      <c r="B995">
        <v>-0.49099999999999999</v>
      </c>
      <c r="C995">
        <v>-1.33</v>
      </c>
      <c r="D995">
        <v>-2.516</v>
      </c>
      <c r="E995">
        <v>-2.9630000000000001</v>
      </c>
      <c r="F995">
        <v>-3.2</v>
      </c>
      <c r="G995">
        <v>2</v>
      </c>
      <c r="H995">
        <v>0.01</v>
      </c>
      <c r="I995">
        <v>3.8180000000000001</v>
      </c>
      <c r="J995">
        <v>-0.53600000000000003</v>
      </c>
      <c r="K995">
        <v>-1.58</v>
      </c>
      <c r="L995">
        <v>-2.581</v>
      </c>
      <c r="M995">
        <v>-3.1789999999999998</v>
      </c>
      <c r="N995">
        <v>-3.387</v>
      </c>
      <c r="O995">
        <v>1.0329999999999999</v>
      </c>
      <c r="P995">
        <v>0.97799999999999998</v>
      </c>
      <c r="Q995">
        <v>0.96299999999999997</v>
      </c>
      <c r="R995">
        <v>0.52300000000000002</v>
      </c>
      <c r="S995">
        <v>0.49399999999999999</v>
      </c>
    </row>
    <row r="996" spans="1:19" x14ac:dyDescent="0.3">
      <c r="A996">
        <v>360</v>
      </c>
      <c r="B996">
        <v>-0.49099999999999999</v>
      </c>
      <c r="C996">
        <v>-1.33</v>
      </c>
      <c r="D996">
        <v>-2.516</v>
      </c>
      <c r="E996">
        <v>-2.9630000000000001</v>
      </c>
      <c r="F996">
        <v>-3.2</v>
      </c>
      <c r="G996">
        <v>2</v>
      </c>
      <c r="H996">
        <v>0.01</v>
      </c>
      <c r="I996">
        <v>3.8180000000000001</v>
      </c>
      <c r="J996">
        <v>-0.53100000000000003</v>
      </c>
      <c r="K996">
        <v>-1.5740000000000001</v>
      </c>
      <c r="L996">
        <v>-2.569</v>
      </c>
      <c r="M996">
        <v>-3.206</v>
      </c>
      <c r="N996">
        <v>-3.4119999999999999</v>
      </c>
      <c r="O996">
        <v>1.0289999999999999</v>
      </c>
      <c r="P996">
        <v>0.97599999999999998</v>
      </c>
      <c r="Q996">
        <v>0.94099999999999995</v>
      </c>
      <c r="R996">
        <v>0.62</v>
      </c>
      <c r="S996">
        <v>0.505</v>
      </c>
    </row>
    <row r="997" spans="1:19" x14ac:dyDescent="0.3">
      <c r="A997">
        <v>420</v>
      </c>
      <c r="B997">
        <v>-0.49099999999999999</v>
      </c>
      <c r="C997">
        <v>-1.33</v>
      </c>
      <c r="D997">
        <v>-2.516</v>
      </c>
      <c r="E997">
        <v>-2.9630000000000001</v>
      </c>
      <c r="F997">
        <v>-3.2</v>
      </c>
      <c r="G997">
        <v>2</v>
      </c>
      <c r="H997">
        <v>0.01</v>
      </c>
      <c r="I997">
        <v>3.8180000000000001</v>
      </c>
      <c r="J997">
        <v>-0.53200000000000003</v>
      </c>
      <c r="K997">
        <v>-1.5760000000000001</v>
      </c>
      <c r="L997">
        <v>-2.577</v>
      </c>
      <c r="M997">
        <v>-3.2269999999999999</v>
      </c>
      <c r="N997">
        <v>-3.4350000000000001</v>
      </c>
      <c r="O997">
        <v>1.0369999999999999</v>
      </c>
      <c r="P997">
        <v>1.0049999999999999</v>
      </c>
      <c r="Q997">
        <v>0.97399999999999998</v>
      </c>
      <c r="R997">
        <v>0.67200000000000004</v>
      </c>
      <c r="S997">
        <v>0.51600000000000001</v>
      </c>
    </row>
    <row r="998" spans="1:19" x14ac:dyDescent="0.3">
      <c r="A998">
        <v>480</v>
      </c>
      <c r="B998">
        <v>-0.49099999999999999</v>
      </c>
      <c r="C998">
        <v>-1.33</v>
      </c>
      <c r="D998">
        <v>-2.516</v>
      </c>
      <c r="E998">
        <v>-2.9630000000000001</v>
      </c>
      <c r="F998">
        <v>-3.2</v>
      </c>
      <c r="G998">
        <v>2</v>
      </c>
      <c r="H998">
        <v>0.01</v>
      </c>
      <c r="I998">
        <v>3.8180000000000001</v>
      </c>
      <c r="J998">
        <v>-0.52700000000000002</v>
      </c>
      <c r="K998">
        <v>-1.5720000000000001</v>
      </c>
      <c r="L998">
        <v>-2.5819999999999999</v>
      </c>
      <c r="M998">
        <v>-3.242</v>
      </c>
      <c r="N998">
        <v>-3.4580000000000002</v>
      </c>
      <c r="O998">
        <v>1.032</v>
      </c>
      <c r="P998">
        <v>1.0009999999999999</v>
      </c>
      <c r="Q998">
        <v>0.99</v>
      </c>
      <c r="R998">
        <v>0.68899999999999995</v>
      </c>
      <c r="S998">
        <v>0.52600000000000002</v>
      </c>
    </row>
    <row r="999" spans="1:19" x14ac:dyDescent="0.3">
      <c r="A999">
        <v>540</v>
      </c>
      <c r="B999">
        <v>-0.49099999999999999</v>
      </c>
      <c r="C999">
        <v>-1.33</v>
      </c>
      <c r="D999">
        <v>-2.516</v>
      </c>
      <c r="E999">
        <v>-2.9630000000000001</v>
      </c>
      <c r="F999">
        <v>-3.2</v>
      </c>
      <c r="G999">
        <v>2</v>
      </c>
      <c r="H999">
        <v>0.01</v>
      </c>
      <c r="I999">
        <v>3.8180000000000001</v>
      </c>
      <c r="J999">
        <v>-0.52400000000000002</v>
      </c>
      <c r="K999">
        <v>-1.5660000000000001</v>
      </c>
      <c r="L999">
        <v>-2.5819999999999999</v>
      </c>
      <c r="M999">
        <v>-3.2570000000000001</v>
      </c>
      <c r="N999">
        <v>-3.4809999999999999</v>
      </c>
      <c r="O999">
        <v>1.032</v>
      </c>
      <c r="P999">
        <v>1.002</v>
      </c>
      <c r="Q999">
        <v>0.98299999999999998</v>
      </c>
      <c r="R999">
        <v>0.70299999999999996</v>
      </c>
      <c r="S999">
        <v>0.53700000000000003</v>
      </c>
    </row>
    <row r="1000" spans="1:19" x14ac:dyDescent="0.3">
      <c r="A1000">
        <v>600</v>
      </c>
      <c r="B1000">
        <v>-0.49099999999999999</v>
      </c>
      <c r="C1000">
        <v>-1.33</v>
      </c>
      <c r="D1000">
        <v>-2.516</v>
      </c>
      <c r="E1000">
        <v>-2.9630000000000001</v>
      </c>
      <c r="F1000">
        <v>-3.2</v>
      </c>
      <c r="G1000">
        <v>2</v>
      </c>
      <c r="H1000">
        <v>0.01</v>
      </c>
      <c r="I1000">
        <v>3.8180000000000001</v>
      </c>
      <c r="J1000">
        <v>-0.52200000000000002</v>
      </c>
      <c r="K1000">
        <v>-1.5629999999999999</v>
      </c>
      <c r="L1000">
        <v>-2.5790000000000002</v>
      </c>
      <c r="M1000">
        <v>-3.2730000000000001</v>
      </c>
      <c r="N1000">
        <v>-3.504</v>
      </c>
      <c r="O1000">
        <v>1.0329999999999999</v>
      </c>
      <c r="P1000">
        <v>1.006</v>
      </c>
      <c r="Q1000">
        <v>0.97199999999999998</v>
      </c>
      <c r="R1000">
        <v>0.71599999999999997</v>
      </c>
      <c r="S1000">
        <v>0.54900000000000004</v>
      </c>
    </row>
    <row r="1002" spans="1:19" x14ac:dyDescent="0.3">
      <c r="A1002" t="s">
        <v>0</v>
      </c>
      <c r="B1002" t="s">
        <v>78</v>
      </c>
    </row>
    <row r="1003" spans="1:19" x14ac:dyDescent="0.3">
      <c r="A1003">
        <v>0</v>
      </c>
      <c r="B1003">
        <v>-0.49</v>
      </c>
      <c r="C1003">
        <v>-1.3320000000000001</v>
      </c>
      <c r="D1003">
        <v>-2.5139999999999998</v>
      </c>
      <c r="E1003">
        <v>-2.9569999999999999</v>
      </c>
      <c r="F1003">
        <v>-3.19</v>
      </c>
      <c r="G1003">
        <v>2</v>
      </c>
      <c r="H1003">
        <v>0.01</v>
      </c>
      <c r="I1003">
        <v>3.8180000000000001</v>
      </c>
      <c r="J1003">
        <v>-0.52100000000000002</v>
      </c>
      <c r="K1003">
        <v>-1.5209999999999999</v>
      </c>
      <c r="L1003">
        <v>-2.516</v>
      </c>
      <c r="M1003">
        <v>-3.1309999999999998</v>
      </c>
      <c r="N1003">
        <v>-3.19</v>
      </c>
      <c r="O1003">
        <v>0.98099999999999998</v>
      </c>
      <c r="P1003">
        <v>0.98099999999999998</v>
      </c>
      <c r="Q1003">
        <v>0.97199999999999998</v>
      </c>
      <c r="R1003">
        <v>0.54300000000000004</v>
      </c>
      <c r="S1003">
        <v>0.21</v>
      </c>
    </row>
    <row r="1004" spans="1:19" x14ac:dyDescent="0.3">
      <c r="A1004">
        <v>60</v>
      </c>
      <c r="B1004">
        <v>-0.49</v>
      </c>
      <c r="C1004">
        <v>-1.3320000000000001</v>
      </c>
      <c r="D1004">
        <v>-2.5139999999999998</v>
      </c>
      <c r="E1004">
        <v>-2.9569999999999999</v>
      </c>
      <c r="F1004">
        <v>-3.19</v>
      </c>
      <c r="G1004">
        <v>2</v>
      </c>
      <c r="H1004">
        <v>0.01</v>
      </c>
      <c r="I1004">
        <v>3.8180000000000001</v>
      </c>
      <c r="J1004">
        <v>-0.58899999999999997</v>
      </c>
      <c r="K1004">
        <v>-1.593</v>
      </c>
      <c r="L1004">
        <v>-2.5339999999999998</v>
      </c>
      <c r="M1004">
        <v>-3.141</v>
      </c>
      <c r="N1004">
        <v>-3.2989999999999999</v>
      </c>
      <c r="O1004">
        <v>1.1180000000000001</v>
      </c>
      <c r="P1004">
        <v>0.99199999999999999</v>
      </c>
      <c r="Q1004">
        <v>0.81799999999999995</v>
      </c>
      <c r="R1004">
        <v>0.438</v>
      </c>
      <c r="S1004">
        <v>0.45800000000000002</v>
      </c>
    </row>
    <row r="1005" spans="1:19" x14ac:dyDescent="0.3">
      <c r="A1005">
        <v>120</v>
      </c>
      <c r="B1005">
        <v>-0.49</v>
      </c>
      <c r="C1005">
        <v>-1.3320000000000001</v>
      </c>
      <c r="D1005">
        <v>-2.5139999999999998</v>
      </c>
      <c r="E1005">
        <v>-2.9569999999999999</v>
      </c>
      <c r="F1005">
        <v>-3.19</v>
      </c>
      <c r="G1005">
        <v>2</v>
      </c>
      <c r="H1005">
        <v>0.01</v>
      </c>
      <c r="I1005">
        <v>3.8180000000000001</v>
      </c>
      <c r="J1005">
        <v>-0.54200000000000004</v>
      </c>
      <c r="K1005">
        <v>-1.595</v>
      </c>
      <c r="L1005">
        <v>-2.6030000000000002</v>
      </c>
      <c r="M1005">
        <v>-3.1970000000000001</v>
      </c>
      <c r="N1005">
        <v>-3.3130000000000002</v>
      </c>
      <c r="O1005">
        <v>1.0289999999999999</v>
      </c>
      <c r="P1005">
        <v>1.052</v>
      </c>
      <c r="Q1005">
        <v>1.0369999999999999</v>
      </c>
      <c r="R1005">
        <v>0.57499999999999996</v>
      </c>
      <c r="S1005">
        <v>0.46400000000000002</v>
      </c>
    </row>
    <row r="1006" spans="1:19" x14ac:dyDescent="0.3">
      <c r="A1006">
        <v>180</v>
      </c>
      <c r="B1006">
        <v>-0.49</v>
      </c>
      <c r="C1006">
        <v>-1.3320000000000001</v>
      </c>
      <c r="D1006">
        <v>-2.5139999999999998</v>
      </c>
      <c r="E1006">
        <v>-2.9569999999999999</v>
      </c>
      <c r="F1006">
        <v>-3.19</v>
      </c>
      <c r="G1006">
        <v>2</v>
      </c>
      <c r="H1006">
        <v>0.01</v>
      </c>
      <c r="I1006">
        <v>3.8180000000000001</v>
      </c>
      <c r="J1006">
        <v>-0.54200000000000004</v>
      </c>
      <c r="K1006">
        <v>-1.5660000000000001</v>
      </c>
      <c r="L1006">
        <v>-2.5550000000000002</v>
      </c>
      <c r="M1006">
        <v>-3.1419999999999999</v>
      </c>
      <c r="N1006">
        <v>-3.331</v>
      </c>
      <c r="O1006">
        <v>1.0349999999999999</v>
      </c>
      <c r="P1006">
        <v>0.93200000000000005</v>
      </c>
      <c r="Q1006">
        <v>0.88900000000000001</v>
      </c>
      <c r="R1006">
        <v>0.38200000000000001</v>
      </c>
      <c r="S1006">
        <v>0.47099999999999997</v>
      </c>
    </row>
    <row r="1007" spans="1:19" x14ac:dyDescent="0.3">
      <c r="A1007">
        <v>240</v>
      </c>
      <c r="B1007">
        <v>-0.49</v>
      </c>
      <c r="C1007">
        <v>-1.3320000000000001</v>
      </c>
      <c r="D1007">
        <v>-2.5139999999999998</v>
      </c>
      <c r="E1007">
        <v>-2.9569999999999999</v>
      </c>
      <c r="F1007">
        <v>-3.19</v>
      </c>
      <c r="G1007">
        <v>2</v>
      </c>
      <c r="H1007">
        <v>0.01</v>
      </c>
      <c r="I1007">
        <v>3.8180000000000001</v>
      </c>
      <c r="J1007">
        <v>-0.54400000000000004</v>
      </c>
      <c r="K1007">
        <v>-1.589</v>
      </c>
      <c r="L1007">
        <v>-2.5880000000000001</v>
      </c>
      <c r="M1007">
        <v>-3.14</v>
      </c>
      <c r="N1007">
        <v>-3.35</v>
      </c>
      <c r="O1007">
        <v>1.044</v>
      </c>
      <c r="P1007">
        <v>1.006</v>
      </c>
      <c r="Q1007">
        <v>1.024</v>
      </c>
      <c r="R1007">
        <v>0.39600000000000002</v>
      </c>
      <c r="S1007">
        <v>0.47899999999999998</v>
      </c>
    </row>
    <row r="1008" spans="1:19" x14ac:dyDescent="0.3">
      <c r="A1008">
        <v>300</v>
      </c>
      <c r="B1008">
        <v>-0.49</v>
      </c>
      <c r="C1008">
        <v>-1.3320000000000001</v>
      </c>
      <c r="D1008">
        <v>-2.5139999999999998</v>
      </c>
      <c r="E1008">
        <v>-2.9569999999999999</v>
      </c>
      <c r="F1008">
        <v>-3.19</v>
      </c>
      <c r="G1008">
        <v>2</v>
      </c>
      <c r="H1008">
        <v>0.01</v>
      </c>
      <c r="I1008">
        <v>3.8180000000000001</v>
      </c>
      <c r="J1008">
        <v>-0.53500000000000003</v>
      </c>
      <c r="K1008">
        <v>-1.579</v>
      </c>
      <c r="L1008">
        <v>-2.5779999999999998</v>
      </c>
      <c r="M1008">
        <v>-3.1709999999999998</v>
      </c>
      <c r="N1008">
        <v>-3.375</v>
      </c>
      <c r="O1008">
        <v>1.032</v>
      </c>
      <c r="P1008">
        <v>0.97599999999999998</v>
      </c>
      <c r="Q1008">
        <v>0.95799999999999996</v>
      </c>
      <c r="R1008">
        <v>0.52300000000000002</v>
      </c>
      <c r="S1008">
        <v>0.48899999999999999</v>
      </c>
    </row>
    <row r="1009" spans="1:19" x14ac:dyDescent="0.3">
      <c r="A1009">
        <v>360</v>
      </c>
      <c r="B1009">
        <v>-0.49</v>
      </c>
      <c r="C1009">
        <v>-1.3320000000000001</v>
      </c>
      <c r="D1009">
        <v>-2.5139999999999998</v>
      </c>
      <c r="E1009">
        <v>-2.9569999999999999</v>
      </c>
      <c r="F1009">
        <v>-3.19</v>
      </c>
      <c r="G1009">
        <v>2</v>
      </c>
      <c r="H1009">
        <v>0.01</v>
      </c>
      <c r="I1009">
        <v>3.8180000000000001</v>
      </c>
      <c r="J1009">
        <v>-0.53100000000000003</v>
      </c>
      <c r="K1009">
        <v>-1.573</v>
      </c>
      <c r="L1009">
        <v>-2.5680000000000001</v>
      </c>
      <c r="M1009">
        <v>-3.1989999999999998</v>
      </c>
      <c r="N1009">
        <v>-3.4</v>
      </c>
      <c r="O1009">
        <v>1.0289999999999999</v>
      </c>
      <c r="P1009">
        <v>0.97799999999999998</v>
      </c>
      <c r="Q1009">
        <v>0.94299999999999995</v>
      </c>
      <c r="R1009">
        <v>0.61799999999999999</v>
      </c>
      <c r="S1009">
        <v>0.5</v>
      </c>
    </row>
    <row r="1010" spans="1:19" x14ac:dyDescent="0.3">
      <c r="A1010">
        <v>420</v>
      </c>
      <c r="B1010">
        <v>-0.49</v>
      </c>
      <c r="C1010">
        <v>-1.3320000000000001</v>
      </c>
      <c r="D1010">
        <v>-2.5139999999999998</v>
      </c>
      <c r="E1010">
        <v>-2.9569999999999999</v>
      </c>
      <c r="F1010">
        <v>-3.19</v>
      </c>
      <c r="G1010">
        <v>2</v>
      </c>
      <c r="H1010">
        <v>0.01</v>
      </c>
      <c r="I1010">
        <v>3.8180000000000001</v>
      </c>
      <c r="J1010">
        <v>-0.53200000000000003</v>
      </c>
      <c r="K1010">
        <v>-1.575</v>
      </c>
      <c r="L1010">
        <v>-2.5760000000000001</v>
      </c>
      <c r="M1010">
        <v>-3.2189999999999999</v>
      </c>
      <c r="N1010">
        <v>-3.423</v>
      </c>
      <c r="O1010">
        <v>1.036</v>
      </c>
      <c r="P1010">
        <v>1.0049999999999999</v>
      </c>
      <c r="Q1010">
        <v>0.97699999999999998</v>
      </c>
      <c r="R1010">
        <v>0.66800000000000004</v>
      </c>
      <c r="S1010">
        <v>0.51</v>
      </c>
    </row>
    <row r="1011" spans="1:19" x14ac:dyDescent="0.3">
      <c r="A1011">
        <v>480</v>
      </c>
      <c r="B1011">
        <v>-0.49</v>
      </c>
      <c r="C1011">
        <v>-1.3320000000000001</v>
      </c>
      <c r="D1011">
        <v>-2.5139999999999998</v>
      </c>
      <c r="E1011">
        <v>-2.9569999999999999</v>
      </c>
      <c r="F1011">
        <v>-3.19</v>
      </c>
      <c r="G1011">
        <v>2</v>
      </c>
      <c r="H1011">
        <v>0.01</v>
      </c>
      <c r="I1011">
        <v>3.8180000000000001</v>
      </c>
      <c r="J1011">
        <v>-0.52700000000000002</v>
      </c>
      <c r="K1011">
        <v>-1.571</v>
      </c>
      <c r="L1011">
        <v>-2.581</v>
      </c>
      <c r="M1011">
        <v>-3.2349999999999999</v>
      </c>
      <c r="N1011">
        <v>-3.4449999999999998</v>
      </c>
      <c r="O1011">
        <v>1.0309999999999999</v>
      </c>
      <c r="P1011">
        <v>1</v>
      </c>
      <c r="Q1011">
        <v>0.99099999999999999</v>
      </c>
      <c r="R1011">
        <v>0.68600000000000005</v>
      </c>
      <c r="S1011">
        <v>0.52</v>
      </c>
    </row>
    <row r="1012" spans="1:19" x14ac:dyDescent="0.3">
      <c r="A1012">
        <v>540</v>
      </c>
      <c r="B1012">
        <v>-0.49</v>
      </c>
      <c r="C1012">
        <v>-1.3320000000000001</v>
      </c>
      <c r="D1012">
        <v>-2.5139999999999998</v>
      </c>
      <c r="E1012">
        <v>-2.9569999999999999</v>
      </c>
      <c r="F1012">
        <v>-3.19</v>
      </c>
      <c r="G1012">
        <v>2</v>
      </c>
      <c r="H1012">
        <v>0.01</v>
      </c>
      <c r="I1012">
        <v>3.8180000000000001</v>
      </c>
      <c r="J1012">
        <v>-0.52400000000000002</v>
      </c>
      <c r="K1012">
        <v>-1.5649999999999999</v>
      </c>
      <c r="L1012">
        <v>-2.58</v>
      </c>
      <c r="M1012">
        <v>-3.2490000000000001</v>
      </c>
      <c r="N1012">
        <v>-3.468</v>
      </c>
      <c r="O1012">
        <v>1.0309999999999999</v>
      </c>
      <c r="P1012">
        <v>1.002</v>
      </c>
      <c r="Q1012">
        <v>0.98099999999999998</v>
      </c>
      <c r="R1012">
        <v>0.69799999999999995</v>
      </c>
      <c r="S1012">
        <v>0.53100000000000003</v>
      </c>
    </row>
    <row r="1013" spans="1:19" x14ac:dyDescent="0.3">
      <c r="A1013">
        <v>600</v>
      </c>
      <c r="B1013">
        <v>-0.49</v>
      </c>
      <c r="C1013">
        <v>-1.3320000000000001</v>
      </c>
      <c r="D1013">
        <v>-2.5139999999999998</v>
      </c>
      <c r="E1013">
        <v>-2.9569999999999999</v>
      </c>
      <c r="F1013">
        <v>-3.19</v>
      </c>
      <c r="G1013">
        <v>2</v>
      </c>
      <c r="H1013">
        <v>0.01</v>
      </c>
      <c r="I1013">
        <v>3.8180000000000001</v>
      </c>
      <c r="J1013">
        <v>-0.52200000000000002</v>
      </c>
      <c r="K1013">
        <v>-1.5620000000000001</v>
      </c>
      <c r="L1013">
        <v>-2.577</v>
      </c>
      <c r="M1013">
        <v>-3.2650000000000001</v>
      </c>
      <c r="N1013">
        <v>-3.4910000000000001</v>
      </c>
      <c r="O1013">
        <v>1.0329999999999999</v>
      </c>
      <c r="P1013">
        <v>1.0069999999999999</v>
      </c>
      <c r="Q1013">
        <v>0.97199999999999998</v>
      </c>
      <c r="R1013">
        <v>0.71099999999999997</v>
      </c>
      <c r="S1013">
        <v>0.54200000000000004</v>
      </c>
    </row>
    <row r="1015" spans="1:19" x14ac:dyDescent="0.3">
      <c r="A1015" t="s">
        <v>0</v>
      </c>
      <c r="B1015" t="s">
        <v>79</v>
      </c>
    </row>
    <row r="1016" spans="1:19" x14ac:dyDescent="0.3">
      <c r="A1016">
        <v>0</v>
      </c>
      <c r="B1016">
        <v>-0.49099999999999999</v>
      </c>
      <c r="C1016">
        <v>-1.333</v>
      </c>
      <c r="D1016">
        <v>-2.5150000000000001</v>
      </c>
      <c r="E1016">
        <v>-2.9540000000000002</v>
      </c>
      <c r="F1016">
        <v>-3.18</v>
      </c>
      <c r="G1016">
        <v>2</v>
      </c>
      <c r="H1016">
        <v>0.01</v>
      </c>
      <c r="I1016">
        <v>3.8180000000000001</v>
      </c>
      <c r="J1016">
        <v>-0.52100000000000002</v>
      </c>
      <c r="K1016">
        <v>-1.5209999999999999</v>
      </c>
      <c r="L1016">
        <v>-2.516</v>
      </c>
      <c r="M1016">
        <v>-3.1230000000000002</v>
      </c>
      <c r="N1016">
        <v>-3.18</v>
      </c>
      <c r="O1016">
        <v>0.98099999999999998</v>
      </c>
      <c r="P1016">
        <v>0.98099999999999998</v>
      </c>
      <c r="Q1016">
        <v>0.97199999999999998</v>
      </c>
      <c r="R1016">
        <v>0.53700000000000003</v>
      </c>
      <c r="S1016">
        <v>0.20799999999999999</v>
      </c>
    </row>
    <row r="1017" spans="1:19" x14ac:dyDescent="0.3">
      <c r="A1017">
        <v>60</v>
      </c>
      <c r="B1017">
        <v>-0.49099999999999999</v>
      </c>
      <c r="C1017">
        <v>-1.333</v>
      </c>
      <c r="D1017">
        <v>-2.5150000000000001</v>
      </c>
      <c r="E1017">
        <v>-2.9540000000000002</v>
      </c>
      <c r="F1017">
        <v>-3.18</v>
      </c>
      <c r="G1017">
        <v>2</v>
      </c>
      <c r="H1017">
        <v>0.01</v>
      </c>
      <c r="I1017">
        <v>3.8180000000000001</v>
      </c>
      <c r="J1017">
        <v>-0.59</v>
      </c>
      <c r="K1017">
        <v>-1.5920000000000001</v>
      </c>
      <c r="L1017">
        <v>-2.5339999999999998</v>
      </c>
      <c r="M1017">
        <v>-3.1349999999999998</v>
      </c>
      <c r="N1017">
        <v>-3.2879999999999998</v>
      </c>
      <c r="O1017">
        <v>1.1200000000000001</v>
      </c>
      <c r="P1017">
        <v>0.98399999999999999</v>
      </c>
      <c r="Q1017">
        <v>0.81599999999999995</v>
      </c>
      <c r="R1017">
        <v>0.437</v>
      </c>
      <c r="S1017">
        <v>0.45500000000000002</v>
      </c>
    </row>
    <row r="1018" spans="1:19" x14ac:dyDescent="0.3">
      <c r="A1018">
        <v>120</v>
      </c>
      <c r="B1018">
        <v>-0.49099999999999999</v>
      </c>
      <c r="C1018">
        <v>-1.333</v>
      </c>
      <c r="D1018">
        <v>-2.5150000000000001</v>
      </c>
      <c r="E1018">
        <v>-2.9540000000000002</v>
      </c>
      <c r="F1018">
        <v>-3.18</v>
      </c>
      <c r="G1018">
        <v>2</v>
      </c>
      <c r="H1018">
        <v>0.01</v>
      </c>
      <c r="I1018">
        <v>3.8180000000000001</v>
      </c>
      <c r="J1018">
        <v>-0.54300000000000004</v>
      </c>
      <c r="K1018">
        <v>-1.5960000000000001</v>
      </c>
      <c r="L1018">
        <v>-2.6019999999999999</v>
      </c>
      <c r="M1018">
        <v>-3.1890000000000001</v>
      </c>
      <c r="N1018">
        <v>-3.3010000000000002</v>
      </c>
      <c r="O1018">
        <v>1.0309999999999999</v>
      </c>
      <c r="P1018">
        <v>1.0529999999999999</v>
      </c>
      <c r="Q1018">
        <v>1.032</v>
      </c>
      <c r="R1018">
        <v>0.56499999999999995</v>
      </c>
      <c r="S1018">
        <v>0.45900000000000002</v>
      </c>
    </row>
    <row r="1019" spans="1:19" x14ac:dyDescent="0.3">
      <c r="A1019">
        <v>180</v>
      </c>
      <c r="B1019">
        <v>-0.49099999999999999</v>
      </c>
      <c r="C1019">
        <v>-1.333</v>
      </c>
      <c r="D1019">
        <v>-2.5150000000000001</v>
      </c>
      <c r="E1019">
        <v>-2.9540000000000002</v>
      </c>
      <c r="F1019">
        <v>-3.18</v>
      </c>
      <c r="G1019">
        <v>2</v>
      </c>
      <c r="H1019">
        <v>0.01</v>
      </c>
      <c r="I1019">
        <v>3.8180000000000001</v>
      </c>
      <c r="J1019">
        <v>-0.54200000000000004</v>
      </c>
      <c r="K1019">
        <v>-1.5660000000000001</v>
      </c>
      <c r="L1019">
        <v>-2.556</v>
      </c>
      <c r="M1019">
        <v>-3.133</v>
      </c>
      <c r="N1019">
        <v>-3.3210000000000002</v>
      </c>
      <c r="O1019">
        <v>1.034</v>
      </c>
      <c r="P1019">
        <v>0.93100000000000005</v>
      </c>
      <c r="Q1019">
        <v>0.89100000000000001</v>
      </c>
      <c r="R1019">
        <v>0.373</v>
      </c>
      <c r="S1019">
        <v>0.46700000000000003</v>
      </c>
    </row>
    <row r="1020" spans="1:19" x14ac:dyDescent="0.3">
      <c r="A1020">
        <v>240</v>
      </c>
      <c r="B1020">
        <v>-0.49099999999999999</v>
      </c>
      <c r="C1020">
        <v>-1.333</v>
      </c>
      <c r="D1020">
        <v>-2.5150000000000001</v>
      </c>
      <c r="E1020">
        <v>-2.9540000000000002</v>
      </c>
      <c r="F1020">
        <v>-3.18</v>
      </c>
      <c r="G1020">
        <v>2</v>
      </c>
      <c r="H1020">
        <v>0.01</v>
      </c>
      <c r="I1020">
        <v>3.8180000000000001</v>
      </c>
      <c r="J1020">
        <v>-0.54500000000000004</v>
      </c>
      <c r="K1020">
        <v>-1.589</v>
      </c>
      <c r="L1020">
        <v>-2.589</v>
      </c>
      <c r="M1020">
        <v>-3.133</v>
      </c>
      <c r="N1020">
        <v>-3.34</v>
      </c>
      <c r="O1020">
        <v>1.0449999999999999</v>
      </c>
      <c r="P1020">
        <v>1.006</v>
      </c>
      <c r="Q1020">
        <v>1.024</v>
      </c>
      <c r="R1020">
        <v>0.39400000000000002</v>
      </c>
      <c r="S1020">
        <v>0.47499999999999998</v>
      </c>
    </row>
    <row r="1021" spans="1:19" x14ac:dyDescent="0.3">
      <c r="A1021">
        <v>300</v>
      </c>
      <c r="B1021">
        <v>-0.49099999999999999</v>
      </c>
      <c r="C1021">
        <v>-1.333</v>
      </c>
      <c r="D1021">
        <v>-2.5150000000000001</v>
      </c>
      <c r="E1021">
        <v>-2.9540000000000002</v>
      </c>
      <c r="F1021">
        <v>-3.18</v>
      </c>
      <c r="G1021">
        <v>2</v>
      </c>
      <c r="H1021">
        <v>0.01</v>
      </c>
      <c r="I1021">
        <v>3.8180000000000001</v>
      </c>
      <c r="J1021">
        <v>-0.53500000000000003</v>
      </c>
      <c r="K1021">
        <v>-1.5780000000000001</v>
      </c>
      <c r="L1021">
        <v>-2.577</v>
      </c>
      <c r="M1021">
        <v>-3.1640000000000001</v>
      </c>
      <c r="N1021">
        <v>-3.3639999999999999</v>
      </c>
      <c r="O1021">
        <v>1.032</v>
      </c>
      <c r="P1021">
        <v>0.97399999999999998</v>
      </c>
      <c r="Q1021">
        <v>0.95199999999999996</v>
      </c>
      <c r="R1021">
        <v>0.51800000000000002</v>
      </c>
      <c r="S1021">
        <v>0.48499999999999999</v>
      </c>
    </row>
    <row r="1022" spans="1:19" x14ac:dyDescent="0.3">
      <c r="A1022">
        <v>360</v>
      </c>
      <c r="B1022">
        <v>-0.49099999999999999</v>
      </c>
      <c r="C1022">
        <v>-1.333</v>
      </c>
      <c r="D1022">
        <v>-2.5150000000000001</v>
      </c>
      <c r="E1022">
        <v>-2.9540000000000002</v>
      </c>
      <c r="F1022">
        <v>-3.18</v>
      </c>
      <c r="G1022">
        <v>2</v>
      </c>
      <c r="H1022">
        <v>0.01</v>
      </c>
      <c r="I1022">
        <v>3.8180000000000001</v>
      </c>
      <c r="J1022">
        <v>-0.53100000000000003</v>
      </c>
      <c r="K1022">
        <v>-1.5740000000000001</v>
      </c>
      <c r="L1022">
        <v>-2.5680000000000001</v>
      </c>
      <c r="M1022">
        <v>-3.1909999999999998</v>
      </c>
      <c r="N1022">
        <v>-3.3889999999999998</v>
      </c>
      <c r="O1022">
        <v>1.0289999999999999</v>
      </c>
      <c r="P1022">
        <v>0.98</v>
      </c>
      <c r="Q1022">
        <v>0.94299999999999995</v>
      </c>
      <c r="R1022">
        <v>0.61099999999999999</v>
      </c>
      <c r="S1022">
        <v>0.495</v>
      </c>
    </row>
    <row r="1023" spans="1:19" x14ac:dyDescent="0.3">
      <c r="A1023">
        <v>420</v>
      </c>
      <c r="B1023">
        <v>-0.49099999999999999</v>
      </c>
      <c r="C1023">
        <v>-1.333</v>
      </c>
      <c r="D1023">
        <v>-2.5150000000000001</v>
      </c>
      <c r="E1023">
        <v>-2.9540000000000002</v>
      </c>
      <c r="F1023">
        <v>-3.18</v>
      </c>
      <c r="G1023">
        <v>2</v>
      </c>
      <c r="H1023">
        <v>0.01</v>
      </c>
      <c r="I1023">
        <v>3.8180000000000001</v>
      </c>
      <c r="J1023">
        <v>-0.53200000000000003</v>
      </c>
      <c r="K1023">
        <v>-1.575</v>
      </c>
      <c r="L1023">
        <v>-2.577</v>
      </c>
      <c r="M1023">
        <v>-3.2109999999999999</v>
      </c>
      <c r="N1023">
        <v>-3.4119999999999999</v>
      </c>
      <c r="O1023">
        <v>1.036</v>
      </c>
      <c r="P1023">
        <v>1.0049999999999999</v>
      </c>
      <c r="Q1023">
        <v>0.97899999999999998</v>
      </c>
      <c r="R1023">
        <v>0.66</v>
      </c>
      <c r="S1023">
        <v>0.505</v>
      </c>
    </row>
    <row r="1024" spans="1:19" x14ac:dyDescent="0.3">
      <c r="A1024">
        <v>480</v>
      </c>
      <c r="B1024">
        <v>-0.49099999999999999</v>
      </c>
      <c r="C1024">
        <v>-1.333</v>
      </c>
      <c r="D1024">
        <v>-2.5150000000000001</v>
      </c>
      <c r="E1024">
        <v>-2.9540000000000002</v>
      </c>
      <c r="F1024">
        <v>-3.18</v>
      </c>
      <c r="G1024">
        <v>2</v>
      </c>
      <c r="H1024">
        <v>0.01</v>
      </c>
      <c r="I1024">
        <v>3.8180000000000001</v>
      </c>
      <c r="J1024">
        <v>-0.52700000000000002</v>
      </c>
      <c r="K1024">
        <v>-1.571</v>
      </c>
      <c r="L1024">
        <v>-2.581</v>
      </c>
      <c r="M1024">
        <v>-3.2280000000000002</v>
      </c>
      <c r="N1024">
        <v>-3.4329999999999998</v>
      </c>
      <c r="O1024">
        <v>1.0309999999999999</v>
      </c>
      <c r="P1024">
        <v>1</v>
      </c>
      <c r="Q1024">
        <v>0.99099999999999999</v>
      </c>
      <c r="R1024">
        <v>0.68100000000000005</v>
      </c>
      <c r="S1024">
        <v>0.51500000000000001</v>
      </c>
    </row>
    <row r="1025" spans="1:19" x14ac:dyDescent="0.3">
      <c r="A1025">
        <v>540</v>
      </c>
      <c r="B1025">
        <v>-0.49099999999999999</v>
      </c>
      <c r="C1025">
        <v>-1.333</v>
      </c>
      <c r="D1025">
        <v>-2.5150000000000001</v>
      </c>
      <c r="E1025">
        <v>-2.9540000000000002</v>
      </c>
      <c r="F1025">
        <v>-3.18</v>
      </c>
      <c r="G1025">
        <v>2</v>
      </c>
      <c r="H1025">
        <v>0.01</v>
      </c>
      <c r="I1025">
        <v>3.8180000000000001</v>
      </c>
      <c r="J1025">
        <v>-0.52400000000000002</v>
      </c>
      <c r="K1025">
        <v>-1.5649999999999999</v>
      </c>
      <c r="L1025">
        <v>-2.58</v>
      </c>
      <c r="M1025">
        <v>-3.242</v>
      </c>
      <c r="N1025">
        <v>-3.456</v>
      </c>
      <c r="O1025">
        <v>1.032</v>
      </c>
      <c r="P1025">
        <v>1.0009999999999999</v>
      </c>
      <c r="Q1025">
        <v>0.98</v>
      </c>
      <c r="R1025">
        <v>0.69299999999999995</v>
      </c>
      <c r="S1025">
        <v>0.52500000000000002</v>
      </c>
    </row>
    <row r="1026" spans="1:19" x14ac:dyDescent="0.3">
      <c r="A1026">
        <v>600</v>
      </c>
      <c r="B1026">
        <v>-0.49099999999999999</v>
      </c>
      <c r="C1026">
        <v>-1.333</v>
      </c>
      <c r="D1026">
        <v>-2.5150000000000001</v>
      </c>
      <c r="E1026">
        <v>-2.9540000000000002</v>
      </c>
      <c r="F1026">
        <v>-3.18</v>
      </c>
      <c r="G1026">
        <v>2</v>
      </c>
      <c r="H1026">
        <v>0.01</v>
      </c>
      <c r="I1026">
        <v>3.8180000000000001</v>
      </c>
      <c r="J1026">
        <v>-0.52200000000000002</v>
      </c>
      <c r="K1026">
        <v>-1.5620000000000001</v>
      </c>
      <c r="L1026">
        <v>-2.577</v>
      </c>
      <c r="M1026">
        <v>-3.2570000000000001</v>
      </c>
      <c r="N1026">
        <v>-3.4780000000000002</v>
      </c>
      <c r="O1026">
        <v>1.0329999999999999</v>
      </c>
      <c r="P1026">
        <v>1.0069999999999999</v>
      </c>
      <c r="Q1026">
        <v>0.97099999999999997</v>
      </c>
      <c r="R1026">
        <v>0.70599999999999996</v>
      </c>
      <c r="S1026">
        <v>0.53600000000000003</v>
      </c>
    </row>
    <row r="1028" spans="1:19" x14ac:dyDescent="0.3">
      <c r="A1028" t="s">
        <v>0</v>
      </c>
      <c r="B1028" t="s">
        <v>80</v>
      </c>
    </row>
    <row r="1029" spans="1:19" x14ac:dyDescent="0.3">
      <c r="A1029">
        <v>0</v>
      </c>
      <c r="B1029">
        <v>-0.49199999999999999</v>
      </c>
      <c r="C1029">
        <v>-1.3340000000000001</v>
      </c>
      <c r="D1029">
        <v>-2.5139999999999998</v>
      </c>
      <c r="E1029">
        <v>-2.948</v>
      </c>
      <c r="F1029">
        <v>-3.17</v>
      </c>
      <c r="G1029">
        <v>2</v>
      </c>
      <c r="H1029">
        <v>0.01</v>
      </c>
      <c r="I1029">
        <v>3.8180000000000001</v>
      </c>
      <c r="J1029">
        <v>-0.52100000000000002</v>
      </c>
      <c r="K1029">
        <v>-1.5209999999999999</v>
      </c>
      <c r="L1029">
        <v>-2.5150000000000001</v>
      </c>
      <c r="M1029">
        <v>-3.1139999999999999</v>
      </c>
      <c r="N1029">
        <v>-3.17</v>
      </c>
      <c r="O1029">
        <v>0.98099999999999998</v>
      </c>
      <c r="P1029">
        <v>0.98099999999999998</v>
      </c>
      <c r="Q1029">
        <v>0.97099999999999997</v>
      </c>
      <c r="R1029">
        <v>0.53100000000000003</v>
      </c>
      <c r="S1029">
        <v>0.20599999999999999</v>
      </c>
    </row>
    <row r="1030" spans="1:19" x14ac:dyDescent="0.3">
      <c r="A1030">
        <v>60</v>
      </c>
      <c r="B1030">
        <v>-0.49199999999999999</v>
      </c>
      <c r="C1030">
        <v>-1.3340000000000001</v>
      </c>
      <c r="D1030">
        <v>-2.5139999999999998</v>
      </c>
      <c r="E1030">
        <v>-2.948</v>
      </c>
      <c r="F1030">
        <v>-3.17</v>
      </c>
      <c r="G1030">
        <v>2</v>
      </c>
      <c r="H1030">
        <v>0.01</v>
      </c>
      <c r="I1030">
        <v>3.8180000000000001</v>
      </c>
      <c r="J1030">
        <v>-0.59</v>
      </c>
      <c r="K1030">
        <v>-1.59</v>
      </c>
      <c r="L1030">
        <v>-2.5329999999999999</v>
      </c>
      <c r="M1030">
        <v>-3.1269999999999998</v>
      </c>
      <c r="N1030">
        <v>-3.278</v>
      </c>
      <c r="O1030">
        <v>1.121</v>
      </c>
      <c r="P1030">
        <v>0.97799999999999998</v>
      </c>
      <c r="Q1030">
        <v>0.81699999999999995</v>
      </c>
      <c r="R1030">
        <v>0.434</v>
      </c>
      <c r="S1030">
        <v>0.45</v>
      </c>
    </row>
    <row r="1031" spans="1:19" x14ac:dyDescent="0.3">
      <c r="A1031">
        <v>120</v>
      </c>
      <c r="B1031">
        <v>-0.49199999999999999</v>
      </c>
      <c r="C1031">
        <v>-1.3340000000000001</v>
      </c>
      <c r="D1031">
        <v>-2.5139999999999998</v>
      </c>
      <c r="E1031">
        <v>-2.948</v>
      </c>
      <c r="F1031">
        <v>-3.17</v>
      </c>
      <c r="G1031">
        <v>2</v>
      </c>
      <c r="H1031">
        <v>0.01</v>
      </c>
      <c r="I1031">
        <v>3.8180000000000001</v>
      </c>
      <c r="J1031">
        <v>-0.54300000000000004</v>
      </c>
      <c r="K1031">
        <v>-1.5960000000000001</v>
      </c>
      <c r="L1031">
        <v>-2.6</v>
      </c>
      <c r="M1031">
        <v>-3.18</v>
      </c>
      <c r="N1031">
        <v>-3.2890000000000001</v>
      </c>
      <c r="O1031">
        <v>1.032</v>
      </c>
      <c r="P1031">
        <v>1.054</v>
      </c>
      <c r="Q1031">
        <v>1.0269999999999999</v>
      </c>
      <c r="R1031">
        <v>0.55700000000000005</v>
      </c>
      <c r="S1031">
        <v>0.45500000000000002</v>
      </c>
    </row>
    <row r="1032" spans="1:19" x14ac:dyDescent="0.3">
      <c r="A1032">
        <v>180</v>
      </c>
      <c r="B1032">
        <v>-0.49199999999999999</v>
      </c>
      <c r="C1032">
        <v>-1.3340000000000001</v>
      </c>
      <c r="D1032">
        <v>-2.5139999999999998</v>
      </c>
      <c r="E1032">
        <v>-2.948</v>
      </c>
      <c r="F1032">
        <v>-3.17</v>
      </c>
      <c r="G1032">
        <v>2</v>
      </c>
      <c r="H1032">
        <v>0.01</v>
      </c>
      <c r="I1032">
        <v>3.8180000000000001</v>
      </c>
      <c r="J1032">
        <v>-0.54100000000000004</v>
      </c>
      <c r="K1032">
        <v>-1.5649999999999999</v>
      </c>
      <c r="L1032">
        <v>-2.5550000000000002</v>
      </c>
      <c r="M1032">
        <v>-3.125</v>
      </c>
      <c r="N1032">
        <v>-3.3090000000000002</v>
      </c>
      <c r="O1032">
        <v>1.0329999999999999</v>
      </c>
      <c r="P1032">
        <v>0.93</v>
      </c>
      <c r="Q1032">
        <v>0.89200000000000002</v>
      </c>
      <c r="R1032">
        <v>0.36799999999999999</v>
      </c>
      <c r="S1032">
        <v>0.46300000000000002</v>
      </c>
    </row>
    <row r="1033" spans="1:19" x14ac:dyDescent="0.3">
      <c r="A1033">
        <v>240</v>
      </c>
      <c r="B1033">
        <v>-0.49199999999999999</v>
      </c>
      <c r="C1033">
        <v>-1.3340000000000001</v>
      </c>
      <c r="D1033">
        <v>-2.5139999999999998</v>
      </c>
      <c r="E1033">
        <v>-2.948</v>
      </c>
      <c r="F1033">
        <v>-3.17</v>
      </c>
      <c r="G1033">
        <v>2</v>
      </c>
      <c r="H1033">
        <v>0.01</v>
      </c>
      <c r="I1033">
        <v>3.8180000000000001</v>
      </c>
      <c r="J1033">
        <v>-0.54500000000000004</v>
      </c>
      <c r="K1033">
        <v>-1.589</v>
      </c>
      <c r="L1033">
        <v>-2.5880000000000001</v>
      </c>
      <c r="M1033">
        <v>-3.1259999999999999</v>
      </c>
      <c r="N1033">
        <v>-3.3279999999999998</v>
      </c>
      <c r="O1033">
        <v>1.046</v>
      </c>
      <c r="P1033">
        <v>1.006</v>
      </c>
      <c r="Q1033">
        <v>1.0249999999999999</v>
      </c>
      <c r="R1033">
        <v>0.39200000000000002</v>
      </c>
      <c r="S1033">
        <v>0.47</v>
      </c>
    </row>
    <row r="1034" spans="1:19" x14ac:dyDescent="0.3">
      <c r="A1034">
        <v>300</v>
      </c>
      <c r="B1034">
        <v>-0.49199999999999999</v>
      </c>
      <c r="C1034">
        <v>-1.3340000000000001</v>
      </c>
      <c r="D1034">
        <v>-2.5139999999999998</v>
      </c>
      <c r="E1034">
        <v>-2.948</v>
      </c>
      <c r="F1034">
        <v>-3.17</v>
      </c>
      <c r="G1034">
        <v>2</v>
      </c>
      <c r="H1034">
        <v>0.01</v>
      </c>
      <c r="I1034">
        <v>3.8180000000000001</v>
      </c>
      <c r="J1034">
        <v>-0.53500000000000003</v>
      </c>
      <c r="K1034">
        <v>-1.5780000000000001</v>
      </c>
      <c r="L1034">
        <v>-2.5750000000000002</v>
      </c>
      <c r="M1034">
        <v>-3.1560000000000001</v>
      </c>
      <c r="N1034">
        <v>-3.3519999999999999</v>
      </c>
      <c r="O1034">
        <v>1.032</v>
      </c>
      <c r="P1034">
        <v>0.97299999999999998</v>
      </c>
      <c r="Q1034">
        <v>0.94799999999999995</v>
      </c>
      <c r="R1034">
        <v>0.51200000000000001</v>
      </c>
      <c r="S1034">
        <v>0.48</v>
      </c>
    </row>
    <row r="1035" spans="1:19" x14ac:dyDescent="0.3">
      <c r="A1035">
        <v>360</v>
      </c>
      <c r="B1035">
        <v>-0.49199999999999999</v>
      </c>
      <c r="C1035">
        <v>-1.3340000000000001</v>
      </c>
      <c r="D1035">
        <v>-2.5139999999999998</v>
      </c>
      <c r="E1035">
        <v>-2.948</v>
      </c>
      <c r="F1035">
        <v>-3.17</v>
      </c>
      <c r="G1035">
        <v>2</v>
      </c>
      <c r="H1035">
        <v>0.01</v>
      </c>
      <c r="I1035">
        <v>3.8180000000000001</v>
      </c>
      <c r="J1035">
        <v>-0.53100000000000003</v>
      </c>
      <c r="K1035">
        <v>-1.5740000000000001</v>
      </c>
      <c r="L1035">
        <v>-2.5680000000000001</v>
      </c>
      <c r="M1035">
        <v>-3.1829999999999998</v>
      </c>
      <c r="N1035">
        <v>-3.3769999999999998</v>
      </c>
      <c r="O1035">
        <v>1.0289999999999999</v>
      </c>
      <c r="P1035">
        <v>0.98199999999999998</v>
      </c>
      <c r="Q1035">
        <v>0.94599999999999995</v>
      </c>
      <c r="R1035">
        <v>0.60499999999999998</v>
      </c>
      <c r="S1035">
        <v>0.49</v>
      </c>
    </row>
    <row r="1036" spans="1:19" x14ac:dyDescent="0.3">
      <c r="A1036">
        <v>420</v>
      </c>
      <c r="B1036">
        <v>-0.49199999999999999</v>
      </c>
      <c r="C1036">
        <v>-1.3340000000000001</v>
      </c>
      <c r="D1036">
        <v>-2.5139999999999998</v>
      </c>
      <c r="E1036">
        <v>-2.948</v>
      </c>
      <c r="F1036">
        <v>-3.17</v>
      </c>
      <c r="G1036">
        <v>2</v>
      </c>
      <c r="H1036">
        <v>0.01</v>
      </c>
      <c r="I1036">
        <v>3.8180000000000001</v>
      </c>
      <c r="J1036">
        <v>-0.53200000000000003</v>
      </c>
      <c r="K1036">
        <v>-1.575</v>
      </c>
      <c r="L1036">
        <v>-2.5760000000000001</v>
      </c>
      <c r="M1036">
        <v>-3.202</v>
      </c>
      <c r="N1036">
        <v>-3.399</v>
      </c>
      <c r="O1036">
        <v>1.036</v>
      </c>
      <c r="P1036">
        <v>1.004</v>
      </c>
      <c r="Q1036">
        <v>0.97899999999999998</v>
      </c>
      <c r="R1036">
        <v>0.65300000000000002</v>
      </c>
      <c r="S1036">
        <v>0.499</v>
      </c>
    </row>
    <row r="1037" spans="1:19" x14ac:dyDescent="0.3">
      <c r="A1037">
        <v>480</v>
      </c>
      <c r="B1037">
        <v>-0.49199999999999999</v>
      </c>
      <c r="C1037">
        <v>-1.3340000000000001</v>
      </c>
      <c r="D1037">
        <v>-2.5139999999999998</v>
      </c>
      <c r="E1037">
        <v>-2.948</v>
      </c>
      <c r="F1037">
        <v>-3.17</v>
      </c>
      <c r="G1037">
        <v>2</v>
      </c>
      <c r="H1037">
        <v>0.01</v>
      </c>
      <c r="I1037">
        <v>3.8180000000000001</v>
      </c>
      <c r="J1037">
        <v>-0.52700000000000002</v>
      </c>
      <c r="K1037">
        <v>-1.571</v>
      </c>
      <c r="L1037">
        <v>-2.58</v>
      </c>
      <c r="M1037">
        <v>-3.2189999999999999</v>
      </c>
      <c r="N1037">
        <v>-3.42</v>
      </c>
      <c r="O1037">
        <v>1.0309999999999999</v>
      </c>
      <c r="P1037">
        <v>1</v>
      </c>
      <c r="Q1037">
        <v>0.99099999999999999</v>
      </c>
      <c r="R1037">
        <v>0.67600000000000005</v>
      </c>
      <c r="S1037">
        <v>0.50900000000000001</v>
      </c>
    </row>
    <row r="1038" spans="1:19" x14ac:dyDescent="0.3">
      <c r="A1038">
        <v>540</v>
      </c>
      <c r="B1038">
        <v>-0.49199999999999999</v>
      </c>
      <c r="C1038">
        <v>-1.3340000000000001</v>
      </c>
      <c r="D1038">
        <v>-2.5139999999999998</v>
      </c>
      <c r="E1038">
        <v>-2.948</v>
      </c>
      <c r="F1038">
        <v>-3.17</v>
      </c>
      <c r="G1038">
        <v>2</v>
      </c>
      <c r="H1038">
        <v>0.01</v>
      </c>
      <c r="I1038">
        <v>3.8180000000000001</v>
      </c>
      <c r="J1038">
        <v>-0.52400000000000002</v>
      </c>
      <c r="K1038">
        <v>-1.5649999999999999</v>
      </c>
      <c r="L1038">
        <v>-2.5790000000000002</v>
      </c>
      <c r="M1038">
        <v>-3.234</v>
      </c>
      <c r="N1038">
        <v>-3.4420000000000002</v>
      </c>
      <c r="O1038">
        <v>1.032</v>
      </c>
      <c r="P1038">
        <v>1.0009999999999999</v>
      </c>
      <c r="Q1038">
        <v>0.97899999999999998</v>
      </c>
      <c r="R1038">
        <v>0.69</v>
      </c>
      <c r="S1038">
        <v>0.51900000000000002</v>
      </c>
    </row>
    <row r="1039" spans="1:19" x14ac:dyDescent="0.3">
      <c r="A1039">
        <v>600</v>
      </c>
      <c r="B1039">
        <v>-0.49199999999999999</v>
      </c>
      <c r="C1039">
        <v>-1.3340000000000001</v>
      </c>
      <c r="D1039">
        <v>-2.5139999999999998</v>
      </c>
      <c r="E1039">
        <v>-2.948</v>
      </c>
      <c r="F1039">
        <v>-3.17</v>
      </c>
      <c r="G1039">
        <v>2</v>
      </c>
      <c r="H1039">
        <v>0.01</v>
      </c>
      <c r="I1039">
        <v>3.8180000000000001</v>
      </c>
      <c r="J1039">
        <v>-0.52200000000000002</v>
      </c>
      <c r="K1039">
        <v>-1.5620000000000001</v>
      </c>
      <c r="L1039">
        <v>-2.5760000000000001</v>
      </c>
      <c r="M1039">
        <v>-3.2480000000000002</v>
      </c>
      <c r="N1039">
        <v>-3.4649999999999999</v>
      </c>
      <c r="O1039">
        <v>1.0329999999999999</v>
      </c>
      <c r="P1039">
        <v>1.0069999999999999</v>
      </c>
      <c r="Q1039">
        <v>0.97</v>
      </c>
      <c r="R1039">
        <v>0.7</v>
      </c>
      <c r="S1039">
        <v>0.53</v>
      </c>
    </row>
    <row r="1041" spans="1:19" x14ac:dyDescent="0.3">
      <c r="A1041" t="s">
        <v>0</v>
      </c>
      <c r="B1041" t="s">
        <v>81</v>
      </c>
    </row>
    <row r="1042" spans="1:19" x14ac:dyDescent="0.3">
      <c r="A1042">
        <v>0</v>
      </c>
      <c r="B1042">
        <v>-0.49199999999999999</v>
      </c>
      <c r="C1042">
        <v>-1.335</v>
      </c>
      <c r="D1042">
        <v>-2.5139999999999998</v>
      </c>
      <c r="E1042">
        <v>-2.9409999999999998</v>
      </c>
      <c r="F1042">
        <v>-3.16</v>
      </c>
      <c r="G1042">
        <v>2</v>
      </c>
      <c r="H1042">
        <v>0.01</v>
      </c>
      <c r="I1042">
        <v>3.8180000000000001</v>
      </c>
      <c r="J1042">
        <v>-0.52100000000000002</v>
      </c>
      <c r="K1042">
        <v>-1.5209999999999999</v>
      </c>
      <c r="L1042">
        <v>-2.5150000000000001</v>
      </c>
      <c r="M1042">
        <v>-3.1059999999999999</v>
      </c>
      <c r="N1042">
        <v>-3.16</v>
      </c>
      <c r="O1042">
        <v>0.98099999999999998</v>
      </c>
      <c r="P1042">
        <v>0.98099999999999998</v>
      </c>
      <c r="Q1042">
        <v>0.97099999999999997</v>
      </c>
      <c r="R1042">
        <v>0.52500000000000002</v>
      </c>
      <c r="S1042">
        <v>0.20499999999999999</v>
      </c>
    </row>
    <row r="1043" spans="1:19" x14ac:dyDescent="0.3">
      <c r="A1043">
        <v>60</v>
      </c>
      <c r="B1043">
        <v>-0.49199999999999999</v>
      </c>
      <c r="C1043">
        <v>-1.335</v>
      </c>
      <c r="D1043">
        <v>-2.5139999999999998</v>
      </c>
      <c r="E1043">
        <v>-2.9409999999999998</v>
      </c>
      <c r="F1043">
        <v>-3.16</v>
      </c>
      <c r="G1043">
        <v>2</v>
      </c>
      <c r="H1043">
        <v>0.01</v>
      </c>
      <c r="I1043">
        <v>3.8180000000000001</v>
      </c>
      <c r="J1043">
        <v>-0.59</v>
      </c>
      <c r="K1043">
        <v>-1.589</v>
      </c>
      <c r="L1043">
        <v>-2.5329999999999999</v>
      </c>
      <c r="M1043">
        <v>-3.1179999999999999</v>
      </c>
      <c r="N1043">
        <v>-3.2669999999999999</v>
      </c>
      <c r="O1043">
        <v>1.121</v>
      </c>
      <c r="P1043">
        <v>0.97399999999999998</v>
      </c>
      <c r="Q1043">
        <v>0.81799999999999995</v>
      </c>
      <c r="R1043">
        <v>0.433</v>
      </c>
      <c r="S1043">
        <v>0.44600000000000001</v>
      </c>
    </row>
    <row r="1044" spans="1:19" x14ac:dyDescent="0.3">
      <c r="A1044">
        <v>120</v>
      </c>
      <c r="B1044">
        <v>-0.49199999999999999</v>
      </c>
      <c r="C1044">
        <v>-1.335</v>
      </c>
      <c r="D1044">
        <v>-2.5139999999999998</v>
      </c>
      <c r="E1044">
        <v>-2.9409999999999998</v>
      </c>
      <c r="F1044">
        <v>-3.16</v>
      </c>
      <c r="G1044">
        <v>2</v>
      </c>
      <c r="H1044">
        <v>0.01</v>
      </c>
      <c r="I1044">
        <v>3.8180000000000001</v>
      </c>
      <c r="J1044">
        <v>-0.54300000000000004</v>
      </c>
      <c r="K1044">
        <v>-1.5960000000000001</v>
      </c>
      <c r="L1044">
        <v>-2.5990000000000002</v>
      </c>
      <c r="M1044">
        <v>-3.17</v>
      </c>
      <c r="N1044">
        <v>-3.2770000000000001</v>
      </c>
      <c r="O1044">
        <v>1.032</v>
      </c>
      <c r="P1044">
        <v>1.056</v>
      </c>
      <c r="Q1044">
        <v>1.024</v>
      </c>
      <c r="R1044">
        <v>0.54800000000000004</v>
      </c>
      <c r="S1044">
        <v>0.45</v>
      </c>
    </row>
    <row r="1045" spans="1:19" x14ac:dyDescent="0.3">
      <c r="A1045">
        <v>180</v>
      </c>
      <c r="B1045">
        <v>-0.49199999999999999</v>
      </c>
      <c r="C1045">
        <v>-1.335</v>
      </c>
      <c r="D1045">
        <v>-2.5139999999999998</v>
      </c>
      <c r="E1045">
        <v>-2.9409999999999998</v>
      </c>
      <c r="F1045">
        <v>-3.16</v>
      </c>
      <c r="G1045">
        <v>2</v>
      </c>
      <c r="H1045">
        <v>0.01</v>
      </c>
      <c r="I1045">
        <v>3.8180000000000001</v>
      </c>
      <c r="J1045">
        <v>-0.54</v>
      </c>
      <c r="K1045">
        <v>-1.5649999999999999</v>
      </c>
      <c r="L1045">
        <v>-2.5550000000000002</v>
      </c>
      <c r="M1045">
        <v>-3.1150000000000002</v>
      </c>
      <c r="N1045">
        <v>-3.298</v>
      </c>
      <c r="O1045">
        <v>1.032</v>
      </c>
      <c r="P1045">
        <v>0.93</v>
      </c>
      <c r="Q1045">
        <v>0.89600000000000002</v>
      </c>
      <c r="R1045">
        <v>0.36299999999999999</v>
      </c>
      <c r="S1045">
        <v>0.45800000000000002</v>
      </c>
    </row>
    <row r="1046" spans="1:19" x14ac:dyDescent="0.3">
      <c r="A1046">
        <v>240</v>
      </c>
      <c r="B1046">
        <v>-0.49199999999999999</v>
      </c>
      <c r="C1046">
        <v>-1.335</v>
      </c>
      <c r="D1046">
        <v>-2.5139999999999998</v>
      </c>
      <c r="E1046">
        <v>-2.9409999999999998</v>
      </c>
      <c r="F1046">
        <v>-3.16</v>
      </c>
      <c r="G1046">
        <v>2</v>
      </c>
      <c r="H1046">
        <v>0.01</v>
      </c>
      <c r="I1046">
        <v>3.8180000000000001</v>
      </c>
      <c r="J1046">
        <v>-0.54500000000000004</v>
      </c>
      <c r="K1046">
        <v>-1.5880000000000001</v>
      </c>
      <c r="L1046">
        <v>-2.5870000000000002</v>
      </c>
      <c r="M1046">
        <v>-3.1179999999999999</v>
      </c>
      <c r="N1046">
        <v>-3.3159999999999998</v>
      </c>
      <c r="O1046">
        <v>1.046</v>
      </c>
      <c r="P1046">
        <v>1.0069999999999999</v>
      </c>
      <c r="Q1046">
        <v>1.0249999999999999</v>
      </c>
      <c r="R1046">
        <v>0.39200000000000002</v>
      </c>
      <c r="S1046">
        <v>0.46500000000000002</v>
      </c>
    </row>
    <row r="1047" spans="1:19" x14ac:dyDescent="0.3">
      <c r="A1047">
        <v>300</v>
      </c>
      <c r="B1047">
        <v>-0.49199999999999999</v>
      </c>
      <c r="C1047">
        <v>-1.335</v>
      </c>
      <c r="D1047">
        <v>-2.5139999999999998</v>
      </c>
      <c r="E1047">
        <v>-2.9409999999999998</v>
      </c>
      <c r="F1047">
        <v>-3.16</v>
      </c>
      <c r="G1047">
        <v>2</v>
      </c>
      <c r="H1047">
        <v>0.01</v>
      </c>
      <c r="I1047">
        <v>3.8180000000000001</v>
      </c>
      <c r="J1047">
        <v>-0.53500000000000003</v>
      </c>
      <c r="K1047">
        <v>-1.577</v>
      </c>
      <c r="L1047">
        <v>-2.573</v>
      </c>
      <c r="M1047">
        <v>-3.1480000000000001</v>
      </c>
      <c r="N1047">
        <v>-3.34</v>
      </c>
      <c r="O1047">
        <v>1.032</v>
      </c>
      <c r="P1047">
        <v>0.97199999999999998</v>
      </c>
      <c r="Q1047">
        <v>0.94399999999999995</v>
      </c>
      <c r="R1047">
        <v>0.50900000000000001</v>
      </c>
      <c r="S1047">
        <v>0.47499999999999998</v>
      </c>
    </row>
    <row r="1048" spans="1:19" x14ac:dyDescent="0.3">
      <c r="A1048">
        <v>360</v>
      </c>
      <c r="B1048">
        <v>-0.49199999999999999</v>
      </c>
      <c r="C1048">
        <v>-1.335</v>
      </c>
      <c r="D1048">
        <v>-2.5139999999999998</v>
      </c>
      <c r="E1048">
        <v>-2.9409999999999998</v>
      </c>
      <c r="F1048">
        <v>-3.16</v>
      </c>
      <c r="G1048">
        <v>2</v>
      </c>
      <c r="H1048">
        <v>0.01</v>
      </c>
      <c r="I1048">
        <v>3.8180000000000001</v>
      </c>
      <c r="J1048">
        <v>-0.53100000000000003</v>
      </c>
      <c r="K1048">
        <v>-1.573</v>
      </c>
      <c r="L1048">
        <v>-2.5670000000000002</v>
      </c>
      <c r="M1048">
        <v>-3.1739999999999999</v>
      </c>
      <c r="N1048">
        <v>-3.363</v>
      </c>
      <c r="O1048">
        <v>1.0289999999999999</v>
      </c>
      <c r="P1048">
        <v>0.98299999999999998</v>
      </c>
      <c r="Q1048">
        <v>0.94699999999999995</v>
      </c>
      <c r="R1048">
        <v>0.6</v>
      </c>
      <c r="S1048">
        <v>0.48399999999999999</v>
      </c>
    </row>
    <row r="1049" spans="1:19" x14ac:dyDescent="0.3">
      <c r="A1049">
        <v>420</v>
      </c>
      <c r="B1049">
        <v>-0.49199999999999999</v>
      </c>
      <c r="C1049">
        <v>-1.335</v>
      </c>
      <c r="D1049">
        <v>-2.5139999999999998</v>
      </c>
      <c r="E1049">
        <v>-2.9409999999999998</v>
      </c>
      <c r="F1049">
        <v>-3.16</v>
      </c>
      <c r="G1049">
        <v>2</v>
      </c>
      <c r="H1049">
        <v>0.01</v>
      </c>
      <c r="I1049">
        <v>3.8180000000000001</v>
      </c>
      <c r="J1049">
        <v>-0.53200000000000003</v>
      </c>
      <c r="K1049">
        <v>-1.5740000000000001</v>
      </c>
      <c r="L1049">
        <v>-2.5760000000000001</v>
      </c>
      <c r="M1049">
        <v>-3.1920000000000002</v>
      </c>
      <c r="N1049">
        <v>-3.3849999999999998</v>
      </c>
      <c r="O1049">
        <v>1.036</v>
      </c>
      <c r="P1049">
        <v>1.0049999999999999</v>
      </c>
      <c r="Q1049">
        <v>0.98099999999999998</v>
      </c>
      <c r="R1049">
        <v>0.64600000000000002</v>
      </c>
      <c r="S1049">
        <v>0.49399999999999999</v>
      </c>
    </row>
    <row r="1050" spans="1:19" x14ac:dyDescent="0.3">
      <c r="A1050">
        <v>480</v>
      </c>
      <c r="B1050">
        <v>-0.49199999999999999</v>
      </c>
      <c r="C1050">
        <v>-1.335</v>
      </c>
      <c r="D1050">
        <v>-2.5139999999999998</v>
      </c>
      <c r="E1050">
        <v>-2.9409999999999998</v>
      </c>
      <c r="F1050">
        <v>-3.16</v>
      </c>
      <c r="G1050">
        <v>2</v>
      </c>
      <c r="H1050">
        <v>0.01</v>
      </c>
      <c r="I1050">
        <v>3.8180000000000001</v>
      </c>
      <c r="J1050">
        <v>-0.52600000000000002</v>
      </c>
      <c r="K1050">
        <v>-1.57</v>
      </c>
      <c r="L1050">
        <v>-2.58</v>
      </c>
      <c r="M1050">
        <v>-3.21</v>
      </c>
      <c r="N1050">
        <v>-3.407</v>
      </c>
      <c r="O1050">
        <v>1.0309999999999999</v>
      </c>
      <c r="P1050">
        <v>0.999</v>
      </c>
      <c r="Q1050">
        <v>0.99099999999999999</v>
      </c>
      <c r="R1050">
        <v>0.66900000000000004</v>
      </c>
      <c r="S1050">
        <v>0.503</v>
      </c>
    </row>
    <row r="1051" spans="1:19" x14ac:dyDescent="0.3">
      <c r="A1051">
        <v>540</v>
      </c>
      <c r="B1051">
        <v>-0.49199999999999999</v>
      </c>
      <c r="C1051">
        <v>-1.335</v>
      </c>
      <c r="D1051">
        <v>-2.5139999999999998</v>
      </c>
      <c r="E1051">
        <v>-2.9409999999999998</v>
      </c>
      <c r="F1051">
        <v>-3.16</v>
      </c>
      <c r="G1051">
        <v>2</v>
      </c>
      <c r="H1051">
        <v>0.01</v>
      </c>
      <c r="I1051">
        <v>3.8180000000000001</v>
      </c>
      <c r="J1051">
        <v>-0.52400000000000002</v>
      </c>
      <c r="K1051">
        <v>-1.5649999999999999</v>
      </c>
      <c r="L1051">
        <v>-2.5779999999999998</v>
      </c>
      <c r="M1051">
        <v>-3.2250000000000001</v>
      </c>
      <c r="N1051">
        <v>-3.4279999999999999</v>
      </c>
      <c r="O1051">
        <v>1.032</v>
      </c>
      <c r="P1051">
        <v>1.002</v>
      </c>
      <c r="Q1051">
        <v>0.97899999999999998</v>
      </c>
      <c r="R1051">
        <v>0.68500000000000005</v>
      </c>
      <c r="S1051">
        <v>0.51300000000000001</v>
      </c>
    </row>
    <row r="1052" spans="1:19" x14ac:dyDescent="0.3">
      <c r="A1052">
        <v>600</v>
      </c>
      <c r="B1052">
        <v>-0.49199999999999999</v>
      </c>
      <c r="C1052">
        <v>-1.335</v>
      </c>
      <c r="D1052">
        <v>-2.5139999999999998</v>
      </c>
      <c r="E1052">
        <v>-2.9409999999999998</v>
      </c>
      <c r="F1052">
        <v>-3.16</v>
      </c>
      <c r="G1052">
        <v>2</v>
      </c>
      <c r="H1052">
        <v>0.01</v>
      </c>
      <c r="I1052">
        <v>3.8180000000000001</v>
      </c>
      <c r="J1052">
        <v>-0.52200000000000002</v>
      </c>
      <c r="K1052">
        <v>-1.5620000000000001</v>
      </c>
      <c r="L1052">
        <v>-2.5750000000000002</v>
      </c>
      <c r="M1052">
        <v>-3.2389999999999999</v>
      </c>
      <c r="N1052">
        <v>-3.45</v>
      </c>
      <c r="O1052">
        <v>1.0329999999999999</v>
      </c>
      <c r="P1052">
        <v>1.008</v>
      </c>
      <c r="Q1052">
        <v>0.96899999999999997</v>
      </c>
      <c r="R1052">
        <v>0.69599999999999995</v>
      </c>
      <c r="S1052">
        <v>0.52300000000000002</v>
      </c>
    </row>
    <row r="1054" spans="1:19" x14ac:dyDescent="0.3">
      <c r="A1054" t="s">
        <v>0</v>
      </c>
      <c r="B1054" t="s">
        <v>82</v>
      </c>
    </row>
    <row r="1055" spans="1:19" x14ac:dyDescent="0.3">
      <c r="A1055">
        <v>0</v>
      </c>
      <c r="B1055">
        <v>-0.45300000000000001</v>
      </c>
      <c r="C1055">
        <v>-1.3089999999999999</v>
      </c>
      <c r="D1055">
        <v>-2.4750000000000001</v>
      </c>
      <c r="E1055">
        <v>-2.9790000000000001</v>
      </c>
      <c r="F1055">
        <v>-3.24</v>
      </c>
      <c r="G1055">
        <v>2.2000000000000002</v>
      </c>
      <c r="H1055">
        <v>-0.01</v>
      </c>
      <c r="I1055">
        <v>3.8359999999999999</v>
      </c>
      <c r="J1055">
        <v>-0.48</v>
      </c>
      <c r="K1055">
        <v>-1.48</v>
      </c>
      <c r="L1055">
        <v>-2.4769999999999999</v>
      </c>
      <c r="M1055">
        <v>-3.16</v>
      </c>
      <c r="N1055">
        <v>-3.24</v>
      </c>
      <c r="O1055">
        <v>1.006</v>
      </c>
      <c r="P1055">
        <v>1.006</v>
      </c>
      <c r="Q1055">
        <v>0.999</v>
      </c>
      <c r="R1055">
        <v>0.62</v>
      </c>
      <c r="S1055">
        <v>0.24</v>
      </c>
    </row>
    <row r="1056" spans="1:19" x14ac:dyDescent="0.3">
      <c r="A1056">
        <v>60</v>
      </c>
      <c r="B1056">
        <v>-0.45300000000000001</v>
      </c>
      <c r="C1056">
        <v>-1.3089999999999999</v>
      </c>
      <c r="D1056">
        <v>-2.4750000000000001</v>
      </c>
      <c r="E1056">
        <v>-2.9790000000000001</v>
      </c>
      <c r="F1056">
        <v>-3.24</v>
      </c>
      <c r="G1056">
        <v>2.2000000000000002</v>
      </c>
      <c r="H1056">
        <v>-0.01</v>
      </c>
      <c r="I1056">
        <v>3.8359999999999999</v>
      </c>
      <c r="J1056">
        <v>-0.54100000000000004</v>
      </c>
      <c r="K1056">
        <v>-1.5489999999999999</v>
      </c>
      <c r="L1056">
        <v>-2.5</v>
      </c>
      <c r="M1056">
        <v>-3.1579999999999999</v>
      </c>
      <c r="N1056">
        <v>-3.331</v>
      </c>
      <c r="O1056">
        <v>1.115</v>
      </c>
      <c r="P1056">
        <v>1.0469999999999999</v>
      </c>
      <c r="Q1056">
        <v>0.89</v>
      </c>
      <c r="R1056">
        <v>0.50800000000000001</v>
      </c>
      <c r="S1056">
        <v>0.47099999999999997</v>
      </c>
    </row>
    <row r="1057" spans="1:19" x14ac:dyDescent="0.3">
      <c r="A1057">
        <v>120</v>
      </c>
      <c r="B1057">
        <v>-0.45300000000000001</v>
      </c>
      <c r="C1057">
        <v>-1.3089999999999999</v>
      </c>
      <c r="D1057">
        <v>-2.4750000000000001</v>
      </c>
      <c r="E1057">
        <v>-2.9790000000000001</v>
      </c>
      <c r="F1057">
        <v>-3.24</v>
      </c>
      <c r="G1057">
        <v>2.2000000000000002</v>
      </c>
      <c r="H1057">
        <v>-0.01</v>
      </c>
      <c r="I1057">
        <v>3.8359999999999999</v>
      </c>
      <c r="J1057">
        <v>-0.505</v>
      </c>
      <c r="K1057">
        <v>-1.5469999999999999</v>
      </c>
      <c r="L1057">
        <v>-2.5539999999999998</v>
      </c>
      <c r="M1057">
        <v>-3.214</v>
      </c>
      <c r="N1057">
        <v>-3.3519999999999999</v>
      </c>
      <c r="O1057">
        <v>1.0409999999999999</v>
      </c>
      <c r="P1057">
        <v>1.0720000000000001</v>
      </c>
      <c r="Q1057">
        <v>1.0609999999999999</v>
      </c>
      <c r="R1057">
        <v>0.65200000000000002</v>
      </c>
      <c r="S1057">
        <v>0.48</v>
      </c>
    </row>
    <row r="1058" spans="1:19" x14ac:dyDescent="0.3">
      <c r="A1058">
        <v>180</v>
      </c>
      <c r="B1058">
        <v>-0.45300000000000001</v>
      </c>
      <c r="C1058">
        <v>-1.3089999999999999</v>
      </c>
      <c r="D1058">
        <v>-2.4750000000000001</v>
      </c>
      <c r="E1058">
        <v>-2.9790000000000001</v>
      </c>
      <c r="F1058">
        <v>-3.24</v>
      </c>
      <c r="G1058">
        <v>2.2000000000000002</v>
      </c>
      <c r="H1058">
        <v>-0.01</v>
      </c>
      <c r="I1058">
        <v>3.8359999999999999</v>
      </c>
      <c r="J1058">
        <v>-0.50700000000000001</v>
      </c>
      <c r="K1058">
        <v>-1.522</v>
      </c>
      <c r="L1058">
        <v>-2.5129999999999999</v>
      </c>
      <c r="M1058">
        <v>-3.165</v>
      </c>
      <c r="N1058">
        <v>-3.367</v>
      </c>
      <c r="O1058">
        <v>1.038</v>
      </c>
      <c r="P1058">
        <v>0.96899999999999997</v>
      </c>
      <c r="Q1058">
        <v>0.93200000000000005</v>
      </c>
      <c r="R1058">
        <v>0.47499999999999998</v>
      </c>
      <c r="S1058">
        <v>0.48599999999999999</v>
      </c>
    </row>
    <row r="1059" spans="1:19" x14ac:dyDescent="0.3">
      <c r="A1059">
        <v>240</v>
      </c>
      <c r="B1059">
        <v>-0.45300000000000001</v>
      </c>
      <c r="C1059">
        <v>-1.3089999999999999</v>
      </c>
      <c r="D1059">
        <v>-2.4750000000000001</v>
      </c>
      <c r="E1059">
        <v>-2.9790000000000001</v>
      </c>
      <c r="F1059">
        <v>-3.24</v>
      </c>
      <c r="G1059">
        <v>2.2000000000000002</v>
      </c>
      <c r="H1059">
        <v>-0.01</v>
      </c>
      <c r="I1059">
        <v>3.8359999999999999</v>
      </c>
      <c r="J1059">
        <v>-0.51400000000000001</v>
      </c>
      <c r="K1059">
        <v>-1.542</v>
      </c>
      <c r="L1059">
        <v>-2.5409999999999999</v>
      </c>
      <c r="M1059">
        <v>-3.1619999999999999</v>
      </c>
      <c r="N1059">
        <v>-3.3820000000000001</v>
      </c>
      <c r="O1059">
        <v>1.0469999999999999</v>
      </c>
      <c r="P1059">
        <v>1.036</v>
      </c>
      <c r="Q1059">
        <v>1.048</v>
      </c>
      <c r="R1059">
        <v>0.48799999999999999</v>
      </c>
      <c r="S1059">
        <v>0.49199999999999999</v>
      </c>
    </row>
    <row r="1060" spans="1:19" x14ac:dyDescent="0.3">
      <c r="A1060">
        <v>300</v>
      </c>
      <c r="B1060">
        <v>-0.45300000000000001</v>
      </c>
      <c r="C1060">
        <v>-1.3089999999999999</v>
      </c>
      <c r="D1060">
        <v>-2.4750000000000001</v>
      </c>
      <c r="E1060">
        <v>-2.9790000000000001</v>
      </c>
      <c r="F1060">
        <v>-3.24</v>
      </c>
      <c r="G1060">
        <v>2.2000000000000002</v>
      </c>
      <c r="H1060">
        <v>-0.01</v>
      </c>
      <c r="I1060">
        <v>3.8359999999999999</v>
      </c>
      <c r="J1060">
        <v>-0.50700000000000001</v>
      </c>
      <c r="K1060">
        <v>-1.532</v>
      </c>
      <c r="L1060">
        <v>-2.5339999999999998</v>
      </c>
      <c r="M1060">
        <v>-3.1869999999999998</v>
      </c>
      <c r="N1060">
        <v>-3.407</v>
      </c>
      <c r="O1060">
        <v>1.03</v>
      </c>
      <c r="P1060">
        <v>1.004</v>
      </c>
      <c r="Q1060">
        <v>0.996</v>
      </c>
      <c r="R1060">
        <v>0.59299999999999997</v>
      </c>
      <c r="S1060">
        <v>0.503</v>
      </c>
    </row>
    <row r="1061" spans="1:19" x14ac:dyDescent="0.3">
      <c r="A1061">
        <v>360</v>
      </c>
      <c r="B1061">
        <v>-0.45300000000000001</v>
      </c>
      <c r="C1061">
        <v>-1.3089999999999999</v>
      </c>
      <c r="D1061">
        <v>-2.4750000000000001</v>
      </c>
      <c r="E1061">
        <v>-2.9790000000000001</v>
      </c>
      <c r="F1061">
        <v>-3.24</v>
      </c>
      <c r="G1061">
        <v>2.2000000000000002</v>
      </c>
      <c r="H1061">
        <v>-0.01</v>
      </c>
      <c r="I1061">
        <v>3.8359999999999999</v>
      </c>
      <c r="J1061">
        <v>-0.50800000000000001</v>
      </c>
      <c r="K1061">
        <v>-1.5289999999999999</v>
      </c>
      <c r="L1061">
        <v>-2.5249999999999999</v>
      </c>
      <c r="M1061">
        <v>-3.2120000000000002</v>
      </c>
      <c r="N1061">
        <v>-3.43</v>
      </c>
      <c r="O1061">
        <v>1.026</v>
      </c>
      <c r="P1061">
        <v>1.0129999999999999</v>
      </c>
      <c r="Q1061">
        <v>0.98099999999999998</v>
      </c>
      <c r="R1061">
        <v>0.67600000000000005</v>
      </c>
      <c r="S1061">
        <v>0.51300000000000001</v>
      </c>
    </row>
    <row r="1062" spans="1:19" x14ac:dyDescent="0.3">
      <c r="A1062">
        <v>420</v>
      </c>
      <c r="B1062">
        <v>-0.45300000000000001</v>
      </c>
      <c r="C1062">
        <v>-1.3089999999999999</v>
      </c>
      <c r="D1062">
        <v>-2.4750000000000001</v>
      </c>
      <c r="E1062">
        <v>-2.9790000000000001</v>
      </c>
      <c r="F1062">
        <v>-3.24</v>
      </c>
      <c r="G1062">
        <v>2.2000000000000002</v>
      </c>
      <c r="H1062">
        <v>-0.01</v>
      </c>
      <c r="I1062">
        <v>3.8359999999999999</v>
      </c>
      <c r="J1062">
        <v>-0.51100000000000001</v>
      </c>
      <c r="K1062">
        <v>-1.53</v>
      </c>
      <c r="L1062">
        <v>-2.5299999999999998</v>
      </c>
      <c r="M1062">
        <v>-3.23</v>
      </c>
      <c r="N1062">
        <v>-3.452</v>
      </c>
      <c r="O1062">
        <v>1.0269999999999999</v>
      </c>
      <c r="P1062">
        <v>1.0289999999999999</v>
      </c>
      <c r="Q1062">
        <v>1.004</v>
      </c>
      <c r="R1062">
        <v>0.72299999999999998</v>
      </c>
      <c r="S1062">
        <v>0.52400000000000002</v>
      </c>
    </row>
    <row r="1063" spans="1:19" x14ac:dyDescent="0.3">
      <c r="A1063">
        <v>480</v>
      </c>
      <c r="B1063">
        <v>-0.45300000000000001</v>
      </c>
      <c r="C1063">
        <v>-1.3089999999999999</v>
      </c>
      <c r="D1063">
        <v>-2.4750000000000001</v>
      </c>
      <c r="E1063">
        <v>-2.9790000000000001</v>
      </c>
      <c r="F1063">
        <v>-3.24</v>
      </c>
      <c r="G1063">
        <v>2.2000000000000002</v>
      </c>
      <c r="H1063">
        <v>-0.01</v>
      </c>
      <c r="I1063">
        <v>3.8359999999999999</v>
      </c>
      <c r="J1063">
        <v>-0.51</v>
      </c>
      <c r="K1063">
        <v>-1.526</v>
      </c>
      <c r="L1063">
        <v>-2.5339999999999998</v>
      </c>
      <c r="M1063">
        <v>-3.2429999999999999</v>
      </c>
      <c r="N1063">
        <v>-3.4740000000000002</v>
      </c>
      <c r="O1063">
        <v>1.02</v>
      </c>
      <c r="P1063">
        <v>1.0229999999999999</v>
      </c>
      <c r="Q1063">
        <v>1.0149999999999999</v>
      </c>
      <c r="R1063">
        <v>0.73299999999999998</v>
      </c>
      <c r="S1063">
        <v>0.53400000000000003</v>
      </c>
    </row>
    <row r="1064" spans="1:19" x14ac:dyDescent="0.3">
      <c r="A1064">
        <v>540</v>
      </c>
      <c r="B1064">
        <v>-0.45300000000000001</v>
      </c>
      <c r="C1064">
        <v>-1.3089999999999999</v>
      </c>
      <c r="D1064">
        <v>-2.4750000000000001</v>
      </c>
      <c r="E1064">
        <v>-2.9790000000000001</v>
      </c>
      <c r="F1064">
        <v>-3.24</v>
      </c>
      <c r="G1064">
        <v>2.2000000000000002</v>
      </c>
      <c r="H1064">
        <v>-0.01</v>
      </c>
      <c r="I1064">
        <v>3.8359999999999999</v>
      </c>
      <c r="J1064">
        <v>-0.51100000000000001</v>
      </c>
      <c r="K1064">
        <v>-1.5229999999999999</v>
      </c>
      <c r="L1064">
        <v>-2.5350000000000001</v>
      </c>
      <c r="M1064">
        <v>-3.2559999999999998</v>
      </c>
      <c r="N1064">
        <v>-3.496</v>
      </c>
      <c r="O1064">
        <v>1.018</v>
      </c>
      <c r="P1064">
        <v>1.0229999999999999</v>
      </c>
      <c r="Q1064">
        <v>1.0129999999999999</v>
      </c>
      <c r="R1064">
        <v>0.745</v>
      </c>
      <c r="S1064">
        <v>0.54500000000000004</v>
      </c>
    </row>
    <row r="1065" spans="1:19" x14ac:dyDescent="0.3">
      <c r="A1065">
        <v>600</v>
      </c>
      <c r="B1065">
        <v>-0.45300000000000001</v>
      </c>
      <c r="C1065">
        <v>-1.3089999999999999</v>
      </c>
      <c r="D1065">
        <v>-2.4750000000000001</v>
      </c>
      <c r="E1065">
        <v>-2.9790000000000001</v>
      </c>
      <c r="F1065">
        <v>-3.24</v>
      </c>
      <c r="G1065">
        <v>2.2000000000000002</v>
      </c>
      <c r="H1065">
        <v>-0.01</v>
      </c>
      <c r="I1065">
        <v>3.8359999999999999</v>
      </c>
      <c r="J1065">
        <v>-0.51300000000000001</v>
      </c>
      <c r="K1065">
        <v>-1.522</v>
      </c>
      <c r="L1065">
        <v>-2.532</v>
      </c>
      <c r="M1065">
        <v>-3.2690000000000001</v>
      </c>
      <c r="N1065">
        <v>-3.5169999999999999</v>
      </c>
      <c r="O1065">
        <v>1.0169999999999999</v>
      </c>
      <c r="P1065">
        <v>1.024</v>
      </c>
      <c r="Q1065">
        <v>1.0049999999999999</v>
      </c>
      <c r="R1065">
        <v>0.75700000000000001</v>
      </c>
      <c r="S1065">
        <v>0.55600000000000005</v>
      </c>
    </row>
    <row r="1067" spans="1:19" x14ac:dyDescent="0.3">
      <c r="A1067" t="s">
        <v>0</v>
      </c>
      <c r="B1067" t="s">
        <v>83</v>
      </c>
    </row>
    <row r="1068" spans="1:19" x14ac:dyDescent="0.3">
      <c r="A1068">
        <v>0</v>
      </c>
      <c r="B1068">
        <v>-0.45400000000000001</v>
      </c>
      <c r="C1068">
        <v>-1.3109999999999999</v>
      </c>
      <c r="D1068">
        <v>-2.4740000000000002</v>
      </c>
      <c r="E1068">
        <v>-2.972</v>
      </c>
      <c r="F1068">
        <v>-3.23</v>
      </c>
      <c r="G1068">
        <v>2.2000000000000002</v>
      </c>
      <c r="H1068">
        <v>-0.01</v>
      </c>
      <c r="I1068">
        <v>3.8359999999999999</v>
      </c>
      <c r="J1068">
        <v>-0.48</v>
      </c>
      <c r="K1068">
        <v>-1.48</v>
      </c>
      <c r="L1068">
        <v>-2.4769999999999999</v>
      </c>
      <c r="M1068">
        <v>-3.1520000000000001</v>
      </c>
      <c r="N1068">
        <v>-3.23</v>
      </c>
      <c r="O1068">
        <v>1.006</v>
      </c>
      <c r="P1068">
        <v>1.006</v>
      </c>
      <c r="Q1068">
        <v>0.999</v>
      </c>
      <c r="R1068">
        <v>0.61299999999999999</v>
      </c>
      <c r="S1068">
        <v>0.23799999999999999</v>
      </c>
    </row>
    <row r="1069" spans="1:19" x14ac:dyDescent="0.3">
      <c r="A1069">
        <v>60</v>
      </c>
      <c r="B1069">
        <v>-0.45400000000000001</v>
      </c>
      <c r="C1069">
        <v>-1.3109999999999999</v>
      </c>
      <c r="D1069">
        <v>-2.4740000000000002</v>
      </c>
      <c r="E1069">
        <v>-2.972</v>
      </c>
      <c r="F1069">
        <v>-3.23</v>
      </c>
      <c r="G1069">
        <v>2.2000000000000002</v>
      </c>
      <c r="H1069">
        <v>-0.01</v>
      </c>
      <c r="I1069">
        <v>3.8359999999999999</v>
      </c>
      <c r="J1069">
        <v>-0.54100000000000004</v>
      </c>
      <c r="K1069">
        <v>-1.5489999999999999</v>
      </c>
      <c r="L1069">
        <v>-2.4990000000000001</v>
      </c>
      <c r="M1069">
        <v>-3.1520000000000001</v>
      </c>
      <c r="N1069">
        <v>-3.319</v>
      </c>
      <c r="O1069">
        <v>1.115</v>
      </c>
      <c r="P1069">
        <v>1.0469999999999999</v>
      </c>
      <c r="Q1069">
        <v>0.89</v>
      </c>
      <c r="R1069">
        <v>0.50900000000000001</v>
      </c>
      <c r="S1069">
        <v>0.46600000000000003</v>
      </c>
    </row>
    <row r="1070" spans="1:19" x14ac:dyDescent="0.3">
      <c r="A1070">
        <v>120</v>
      </c>
      <c r="B1070">
        <v>-0.45400000000000001</v>
      </c>
      <c r="C1070">
        <v>-1.3109999999999999</v>
      </c>
      <c r="D1070">
        <v>-2.4740000000000002</v>
      </c>
      <c r="E1070">
        <v>-2.972</v>
      </c>
      <c r="F1070">
        <v>-3.23</v>
      </c>
      <c r="G1070">
        <v>2.2000000000000002</v>
      </c>
      <c r="H1070">
        <v>-0.01</v>
      </c>
      <c r="I1070">
        <v>3.8359999999999999</v>
      </c>
      <c r="J1070">
        <v>-0.505</v>
      </c>
      <c r="K1070">
        <v>-1.5469999999999999</v>
      </c>
      <c r="L1070">
        <v>-2.5529999999999999</v>
      </c>
      <c r="M1070">
        <v>-3.2080000000000002</v>
      </c>
      <c r="N1070">
        <v>-3.3410000000000002</v>
      </c>
      <c r="O1070">
        <v>1.04</v>
      </c>
      <c r="P1070">
        <v>1.073</v>
      </c>
      <c r="Q1070">
        <v>1.06</v>
      </c>
      <c r="R1070">
        <v>0.64900000000000002</v>
      </c>
      <c r="S1070">
        <v>0.47499999999999998</v>
      </c>
    </row>
    <row r="1071" spans="1:19" x14ac:dyDescent="0.3">
      <c r="A1071">
        <v>180</v>
      </c>
      <c r="B1071">
        <v>-0.45400000000000001</v>
      </c>
      <c r="C1071">
        <v>-1.3109999999999999</v>
      </c>
      <c r="D1071">
        <v>-2.4740000000000002</v>
      </c>
      <c r="E1071">
        <v>-2.972</v>
      </c>
      <c r="F1071">
        <v>-3.23</v>
      </c>
      <c r="G1071">
        <v>2.2000000000000002</v>
      </c>
      <c r="H1071">
        <v>-0.01</v>
      </c>
      <c r="I1071">
        <v>3.8359999999999999</v>
      </c>
      <c r="J1071">
        <v>-0.50700000000000001</v>
      </c>
      <c r="K1071">
        <v>-1.5209999999999999</v>
      </c>
      <c r="L1071">
        <v>-2.5129999999999999</v>
      </c>
      <c r="M1071">
        <v>-3.157</v>
      </c>
      <c r="N1071">
        <v>-3.3570000000000002</v>
      </c>
      <c r="O1071">
        <v>1.038</v>
      </c>
      <c r="P1071">
        <v>0.96899999999999997</v>
      </c>
      <c r="Q1071">
        <v>0.93300000000000005</v>
      </c>
      <c r="R1071">
        <v>0.46899999999999997</v>
      </c>
      <c r="S1071">
        <v>0.48199999999999998</v>
      </c>
    </row>
    <row r="1072" spans="1:19" x14ac:dyDescent="0.3">
      <c r="A1072">
        <v>240</v>
      </c>
      <c r="B1072">
        <v>-0.45400000000000001</v>
      </c>
      <c r="C1072">
        <v>-1.3109999999999999</v>
      </c>
      <c r="D1072">
        <v>-2.4740000000000002</v>
      </c>
      <c r="E1072">
        <v>-2.972</v>
      </c>
      <c r="F1072">
        <v>-3.23</v>
      </c>
      <c r="G1072">
        <v>2.2000000000000002</v>
      </c>
      <c r="H1072">
        <v>-0.01</v>
      </c>
      <c r="I1072">
        <v>3.8359999999999999</v>
      </c>
      <c r="J1072">
        <v>-0.51500000000000001</v>
      </c>
      <c r="K1072">
        <v>-1.5409999999999999</v>
      </c>
      <c r="L1072">
        <v>-2.5409999999999999</v>
      </c>
      <c r="M1072">
        <v>-3.1549999999999998</v>
      </c>
      <c r="N1072">
        <v>-3.3719999999999999</v>
      </c>
      <c r="O1072">
        <v>1.048</v>
      </c>
      <c r="P1072">
        <v>1.0369999999999999</v>
      </c>
      <c r="Q1072">
        <v>1.0489999999999999</v>
      </c>
      <c r="R1072">
        <v>0.48199999999999998</v>
      </c>
      <c r="S1072">
        <v>0.48799999999999999</v>
      </c>
    </row>
    <row r="1073" spans="1:19" x14ac:dyDescent="0.3">
      <c r="A1073">
        <v>300</v>
      </c>
      <c r="B1073">
        <v>-0.45400000000000001</v>
      </c>
      <c r="C1073">
        <v>-1.3109999999999999</v>
      </c>
      <c r="D1073">
        <v>-2.4740000000000002</v>
      </c>
      <c r="E1073">
        <v>-2.972</v>
      </c>
      <c r="F1073">
        <v>-3.23</v>
      </c>
      <c r="G1073">
        <v>2.2000000000000002</v>
      </c>
      <c r="H1073">
        <v>-0.01</v>
      </c>
      <c r="I1073">
        <v>3.8359999999999999</v>
      </c>
      <c r="J1073">
        <v>-0.50700000000000001</v>
      </c>
      <c r="K1073">
        <v>-1.532</v>
      </c>
      <c r="L1073">
        <v>-2.5329999999999999</v>
      </c>
      <c r="M1073">
        <v>-3.18</v>
      </c>
      <c r="N1073">
        <v>-3.3959999999999999</v>
      </c>
      <c r="O1073">
        <v>1.0289999999999999</v>
      </c>
      <c r="P1073">
        <v>1.004</v>
      </c>
      <c r="Q1073">
        <v>0.99399999999999999</v>
      </c>
      <c r="R1073">
        <v>0.58599999999999997</v>
      </c>
      <c r="S1073">
        <v>0.498</v>
      </c>
    </row>
    <row r="1074" spans="1:19" x14ac:dyDescent="0.3">
      <c r="A1074">
        <v>360</v>
      </c>
      <c r="B1074">
        <v>-0.45400000000000001</v>
      </c>
      <c r="C1074">
        <v>-1.3109999999999999</v>
      </c>
      <c r="D1074">
        <v>-2.4740000000000002</v>
      </c>
      <c r="E1074">
        <v>-2.972</v>
      </c>
      <c r="F1074">
        <v>-3.23</v>
      </c>
      <c r="G1074">
        <v>2.2000000000000002</v>
      </c>
      <c r="H1074">
        <v>-0.01</v>
      </c>
      <c r="I1074">
        <v>3.8359999999999999</v>
      </c>
      <c r="J1074">
        <v>-0.50700000000000001</v>
      </c>
      <c r="K1074">
        <v>-1.528</v>
      </c>
      <c r="L1074">
        <v>-2.5249999999999999</v>
      </c>
      <c r="M1074">
        <v>-3.2040000000000002</v>
      </c>
      <c r="N1074">
        <v>-3.419</v>
      </c>
      <c r="O1074">
        <v>1.0249999999999999</v>
      </c>
      <c r="P1074">
        <v>1.0129999999999999</v>
      </c>
      <c r="Q1074">
        <v>0.98099999999999998</v>
      </c>
      <c r="R1074">
        <v>0.66900000000000004</v>
      </c>
      <c r="S1074">
        <v>0.50900000000000001</v>
      </c>
    </row>
    <row r="1075" spans="1:19" x14ac:dyDescent="0.3">
      <c r="A1075">
        <v>420</v>
      </c>
      <c r="B1075">
        <v>-0.45400000000000001</v>
      </c>
      <c r="C1075">
        <v>-1.3109999999999999</v>
      </c>
      <c r="D1075">
        <v>-2.4740000000000002</v>
      </c>
      <c r="E1075">
        <v>-2.972</v>
      </c>
      <c r="F1075">
        <v>-3.23</v>
      </c>
      <c r="G1075">
        <v>2.2000000000000002</v>
      </c>
      <c r="H1075">
        <v>-0.01</v>
      </c>
      <c r="I1075">
        <v>3.8359999999999999</v>
      </c>
      <c r="J1075">
        <v>-0.51100000000000001</v>
      </c>
      <c r="K1075">
        <v>-1.5289999999999999</v>
      </c>
      <c r="L1075">
        <v>-2.5299999999999998</v>
      </c>
      <c r="M1075">
        <v>-3.2229999999999999</v>
      </c>
      <c r="N1075">
        <v>-3.4409999999999998</v>
      </c>
      <c r="O1075">
        <v>1.0269999999999999</v>
      </c>
      <c r="P1075">
        <v>1.0289999999999999</v>
      </c>
      <c r="Q1075">
        <v>1.004</v>
      </c>
      <c r="R1075">
        <v>0.71699999999999997</v>
      </c>
      <c r="S1075">
        <v>0.51800000000000002</v>
      </c>
    </row>
    <row r="1076" spans="1:19" x14ac:dyDescent="0.3">
      <c r="A1076">
        <v>480</v>
      </c>
      <c r="B1076">
        <v>-0.45400000000000001</v>
      </c>
      <c r="C1076">
        <v>-1.3109999999999999</v>
      </c>
      <c r="D1076">
        <v>-2.4740000000000002</v>
      </c>
      <c r="E1076">
        <v>-2.972</v>
      </c>
      <c r="F1076">
        <v>-3.23</v>
      </c>
      <c r="G1076">
        <v>2.2000000000000002</v>
      </c>
      <c r="H1076">
        <v>-0.01</v>
      </c>
      <c r="I1076">
        <v>3.8359999999999999</v>
      </c>
      <c r="J1076">
        <v>-0.51</v>
      </c>
      <c r="K1076">
        <v>-1.526</v>
      </c>
      <c r="L1076">
        <v>-2.5329999999999999</v>
      </c>
      <c r="M1076">
        <v>-3.2360000000000002</v>
      </c>
      <c r="N1076">
        <v>-3.4620000000000002</v>
      </c>
      <c r="O1076">
        <v>1.02</v>
      </c>
      <c r="P1076">
        <v>1.022</v>
      </c>
      <c r="Q1076">
        <v>1.0149999999999999</v>
      </c>
      <c r="R1076">
        <v>0.73</v>
      </c>
      <c r="S1076">
        <v>0.52800000000000002</v>
      </c>
    </row>
    <row r="1077" spans="1:19" x14ac:dyDescent="0.3">
      <c r="A1077">
        <v>540</v>
      </c>
      <c r="B1077">
        <v>-0.45400000000000001</v>
      </c>
      <c r="C1077">
        <v>-1.3109999999999999</v>
      </c>
      <c r="D1077">
        <v>-2.4740000000000002</v>
      </c>
      <c r="E1077">
        <v>-2.972</v>
      </c>
      <c r="F1077">
        <v>-3.23</v>
      </c>
      <c r="G1077">
        <v>2.2000000000000002</v>
      </c>
      <c r="H1077">
        <v>-0.01</v>
      </c>
      <c r="I1077">
        <v>3.8359999999999999</v>
      </c>
      <c r="J1077">
        <v>-0.51100000000000001</v>
      </c>
      <c r="K1077">
        <v>-1.5229999999999999</v>
      </c>
      <c r="L1077">
        <v>-2.5339999999999998</v>
      </c>
      <c r="M1077">
        <v>-3.2480000000000002</v>
      </c>
      <c r="N1077">
        <v>-3.484</v>
      </c>
      <c r="O1077">
        <v>1.018</v>
      </c>
      <c r="P1077">
        <v>1.0229999999999999</v>
      </c>
      <c r="Q1077">
        <v>1.012</v>
      </c>
      <c r="R1077">
        <v>0.74</v>
      </c>
      <c r="S1077">
        <v>0.53900000000000003</v>
      </c>
    </row>
    <row r="1078" spans="1:19" x14ac:dyDescent="0.3">
      <c r="A1078">
        <v>600</v>
      </c>
      <c r="B1078">
        <v>-0.45400000000000001</v>
      </c>
      <c r="C1078">
        <v>-1.3109999999999999</v>
      </c>
      <c r="D1078">
        <v>-2.4740000000000002</v>
      </c>
      <c r="E1078">
        <v>-2.972</v>
      </c>
      <c r="F1078">
        <v>-3.23</v>
      </c>
      <c r="G1078">
        <v>2.2000000000000002</v>
      </c>
      <c r="H1078">
        <v>-0.01</v>
      </c>
      <c r="I1078">
        <v>3.8359999999999999</v>
      </c>
      <c r="J1078">
        <v>-0.51300000000000001</v>
      </c>
      <c r="K1078">
        <v>-1.522</v>
      </c>
      <c r="L1078">
        <v>-2.5310000000000001</v>
      </c>
      <c r="M1078">
        <v>-3.262</v>
      </c>
      <c r="N1078">
        <v>-3.5049999999999999</v>
      </c>
      <c r="O1078">
        <v>1.0169999999999999</v>
      </c>
      <c r="P1078">
        <v>1.024</v>
      </c>
      <c r="Q1078">
        <v>1.004</v>
      </c>
      <c r="R1078">
        <v>0.752</v>
      </c>
      <c r="S1078">
        <v>0.54900000000000004</v>
      </c>
    </row>
    <row r="1080" spans="1:19" x14ac:dyDescent="0.3">
      <c r="A1080" t="s">
        <v>0</v>
      </c>
      <c r="B1080" t="s">
        <v>84</v>
      </c>
    </row>
    <row r="1081" spans="1:19" x14ac:dyDescent="0.3">
      <c r="A1081">
        <v>0</v>
      </c>
      <c r="B1081">
        <v>-0.45600000000000002</v>
      </c>
      <c r="C1081">
        <v>-1.3109999999999999</v>
      </c>
      <c r="D1081">
        <v>-2.476</v>
      </c>
      <c r="E1081">
        <v>-2.9649999999999999</v>
      </c>
      <c r="F1081">
        <v>-3.22</v>
      </c>
      <c r="G1081">
        <v>2.2000000000000002</v>
      </c>
      <c r="H1081">
        <v>-0.01</v>
      </c>
      <c r="I1081">
        <v>3.8359999999999999</v>
      </c>
      <c r="J1081">
        <v>-0.48</v>
      </c>
      <c r="K1081">
        <v>-1.48</v>
      </c>
      <c r="L1081">
        <v>-2.476</v>
      </c>
      <c r="M1081">
        <v>-3.1440000000000001</v>
      </c>
      <c r="N1081">
        <v>-3.22</v>
      </c>
      <c r="O1081">
        <v>1.006</v>
      </c>
      <c r="P1081">
        <v>1.006</v>
      </c>
      <c r="Q1081">
        <v>0.998</v>
      </c>
      <c r="R1081">
        <v>0.60699999999999998</v>
      </c>
      <c r="S1081">
        <v>0.23599999999999999</v>
      </c>
    </row>
    <row r="1082" spans="1:19" x14ac:dyDescent="0.3">
      <c r="A1082">
        <v>60</v>
      </c>
      <c r="B1082">
        <v>-0.45600000000000002</v>
      </c>
      <c r="C1082">
        <v>-1.3109999999999999</v>
      </c>
      <c r="D1082">
        <v>-2.476</v>
      </c>
      <c r="E1082">
        <v>-2.9649999999999999</v>
      </c>
      <c r="F1082">
        <v>-3.22</v>
      </c>
      <c r="G1082">
        <v>2.2000000000000002</v>
      </c>
      <c r="H1082">
        <v>-0.01</v>
      </c>
      <c r="I1082">
        <v>3.8359999999999999</v>
      </c>
      <c r="J1082">
        <v>-0.54500000000000004</v>
      </c>
      <c r="K1082">
        <v>-1.5489999999999999</v>
      </c>
      <c r="L1082">
        <v>-2.5070000000000001</v>
      </c>
      <c r="M1082">
        <v>-3.1459999999999999</v>
      </c>
      <c r="N1082">
        <v>-3.3039999999999998</v>
      </c>
      <c r="O1082">
        <v>1.1220000000000001</v>
      </c>
      <c r="P1082">
        <v>1.0369999999999999</v>
      </c>
      <c r="Q1082">
        <v>0.90200000000000002</v>
      </c>
      <c r="R1082">
        <v>0.48799999999999999</v>
      </c>
      <c r="S1082">
        <v>0.46100000000000002</v>
      </c>
    </row>
    <row r="1083" spans="1:19" x14ac:dyDescent="0.3">
      <c r="A1083">
        <v>120</v>
      </c>
      <c r="B1083">
        <v>-0.45600000000000002</v>
      </c>
      <c r="C1083">
        <v>-1.3109999999999999</v>
      </c>
      <c r="D1083">
        <v>-2.476</v>
      </c>
      <c r="E1083">
        <v>-2.9649999999999999</v>
      </c>
      <c r="F1083">
        <v>-3.22</v>
      </c>
      <c r="G1083">
        <v>2.2000000000000002</v>
      </c>
      <c r="H1083">
        <v>-0.01</v>
      </c>
      <c r="I1083">
        <v>3.8359999999999999</v>
      </c>
      <c r="J1083">
        <v>-0.503</v>
      </c>
      <c r="K1083">
        <v>-1.546</v>
      </c>
      <c r="L1083">
        <v>-2.5470000000000002</v>
      </c>
      <c r="M1083">
        <v>-3.194</v>
      </c>
      <c r="N1083">
        <v>-3.3340000000000001</v>
      </c>
      <c r="O1083">
        <v>1.036</v>
      </c>
      <c r="P1083">
        <v>1.069</v>
      </c>
      <c r="Q1083">
        <v>1.034</v>
      </c>
      <c r="R1083">
        <v>0.66900000000000004</v>
      </c>
      <c r="S1083">
        <v>0.47199999999999998</v>
      </c>
    </row>
    <row r="1084" spans="1:19" x14ac:dyDescent="0.3">
      <c r="A1084">
        <v>180</v>
      </c>
      <c r="B1084">
        <v>-0.45600000000000002</v>
      </c>
      <c r="C1084">
        <v>-1.3109999999999999</v>
      </c>
      <c r="D1084">
        <v>-2.476</v>
      </c>
      <c r="E1084">
        <v>-2.9649999999999999</v>
      </c>
      <c r="F1084">
        <v>-3.22</v>
      </c>
      <c r="G1084">
        <v>2.2000000000000002</v>
      </c>
      <c r="H1084">
        <v>-0.01</v>
      </c>
      <c r="I1084">
        <v>3.8359999999999999</v>
      </c>
      <c r="J1084">
        <v>-0.50600000000000001</v>
      </c>
      <c r="K1084">
        <v>-1.52</v>
      </c>
      <c r="L1084">
        <v>-2.5059999999999998</v>
      </c>
      <c r="M1084">
        <v>-3.141</v>
      </c>
      <c r="N1084">
        <v>-3.3420000000000001</v>
      </c>
      <c r="O1084">
        <v>1.038</v>
      </c>
      <c r="P1084">
        <v>0.96899999999999997</v>
      </c>
      <c r="Q1084">
        <v>0.91400000000000003</v>
      </c>
      <c r="R1084">
        <v>0.49299999999999999</v>
      </c>
      <c r="S1084">
        <v>0.47499999999999998</v>
      </c>
    </row>
    <row r="1085" spans="1:19" x14ac:dyDescent="0.3">
      <c r="A1085">
        <v>240</v>
      </c>
      <c r="B1085">
        <v>-0.45600000000000002</v>
      </c>
      <c r="C1085">
        <v>-1.3109999999999999</v>
      </c>
      <c r="D1085">
        <v>-2.476</v>
      </c>
      <c r="E1085">
        <v>-2.9649999999999999</v>
      </c>
      <c r="F1085">
        <v>-3.22</v>
      </c>
      <c r="G1085">
        <v>2.2000000000000002</v>
      </c>
      <c r="H1085">
        <v>-0.01</v>
      </c>
      <c r="I1085">
        <v>3.8359999999999999</v>
      </c>
      <c r="J1085">
        <v>-0.51500000000000001</v>
      </c>
      <c r="K1085">
        <v>-1.542</v>
      </c>
      <c r="L1085">
        <v>-2.5350000000000001</v>
      </c>
      <c r="M1085">
        <v>-3.1389999999999998</v>
      </c>
      <c r="N1085">
        <v>-3.363</v>
      </c>
      <c r="O1085">
        <v>1.0489999999999999</v>
      </c>
      <c r="P1085">
        <v>1.04</v>
      </c>
      <c r="Q1085">
        <v>1.0349999999999999</v>
      </c>
      <c r="R1085">
        <v>0.501</v>
      </c>
      <c r="S1085">
        <v>0.48399999999999999</v>
      </c>
    </row>
    <row r="1086" spans="1:19" x14ac:dyDescent="0.3">
      <c r="A1086">
        <v>300</v>
      </c>
      <c r="B1086">
        <v>-0.45600000000000002</v>
      </c>
      <c r="C1086">
        <v>-1.3109999999999999</v>
      </c>
      <c r="D1086">
        <v>-2.476</v>
      </c>
      <c r="E1086">
        <v>-2.9649999999999999</v>
      </c>
      <c r="F1086">
        <v>-3.22</v>
      </c>
      <c r="G1086">
        <v>2.2000000000000002</v>
      </c>
      <c r="H1086">
        <v>-0.01</v>
      </c>
      <c r="I1086">
        <v>3.8359999999999999</v>
      </c>
      <c r="J1086">
        <v>-0.50600000000000001</v>
      </c>
      <c r="K1086">
        <v>-1.53</v>
      </c>
      <c r="L1086">
        <v>-2.5270000000000001</v>
      </c>
      <c r="M1086">
        <v>-3.1640000000000001</v>
      </c>
      <c r="N1086">
        <v>-3.387</v>
      </c>
      <c r="O1086">
        <v>1.0269999999999999</v>
      </c>
      <c r="P1086">
        <v>0.999</v>
      </c>
      <c r="Q1086">
        <v>0.98399999999999999</v>
      </c>
      <c r="R1086">
        <v>0.59399999999999997</v>
      </c>
      <c r="S1086">
        <v>0.49399999999999999</v>
      </c>
    </row>
    <row r="1087" spans="1:19" x14ac:dyDescent="0.3">
      <c r="A1087">
        <v>360</v>
      </c>
      <c r="B1087">
        <v>-0.45600000000000002</v>
      </c>
      <c r="C1087">
        <v>-1.3109999999999999</v>
      </c>
      <c r="D1087">
        <v>-2.476</v>
      </c>
      <c r="E1087">
        <v>-2.9649999999999999</v>
      </c>
      <c r="F1087">
        <v>-3.22</v>
      </c>
      <c r="G1087">
        <v>2.2000000000000002</v>
      </c>
      <c r="H1087">
        <v>-0.01</v>
      </c>
      <c r="I1087">
        <v>3.8359999999999999</v>
      </c>
      <c r="J1087">
        <v>-0.50800000000000001</v>
      </c>
      <c r="K1087">
        <v>-1.528</v>
      </c>
      <c r="L1087">
        <v>-2.5209999999999999</v>
      </c>
      <c r="M1087">
        <v>-3.1909999999999998</v>
      </c>
      <c r="N1087">
        <v>-3.4049999999999998</v>
      </c>
      <c r="O1087">
        <v>1.0269999999999999</v>
      </c>
      <c r="P1087">
        <v>1.0149999999999999</v>
      </c>
      <c r="Q1087">
        <v>0.97599999999999998</v>
      </c>
      <c r="R1087">
        <v>0.67800000000000005</v>
      </c>
      <c r="S1087">
        <v>0.502</v>
      </c>
    </row>
    <row r="1088" spans="1:19" x14ac:dyDescent="0.3">
      <c r="A1088">
        <v>420</v>
      </c>
      <c r="B1088">
        <v>-0.45600000000000002</v>
      </c>
      <c r="C1088">
        <v>-1.3109999999999999</v>
      </c>
      <c r="D1088">
        <v>-2.476</v>
      </c>
      <c r="E1088">
        <v>-2.9649999999999999</v>
      </c>
      <c r="F1088">
        <v>-3.22</v>
      </c>
      <c r="G1088">
        <v>2.2000000000000002</v>
      </c>
      <c r="H1088">
        <v>-0.01</v>
      </c>
      <c r="I1088">
        <v>3.8359999999999999</v>
      </c>
      <c r="J1088">
        <v>-0.51100000000000001</v>
      </c>
      <c r="K1088">
        <v>-1.5289999999999999</v>
      </c>
      <c r="L1088">
        <v>-2.5259999999999998</v>
      </c>
      <c r="M1088">
        <v>-3.2080000000000002</v>
      </c>
      <c r="N1088">
        <v>-3.4220000000000002</v>
      </c>
      <c r="O1088">
        <v>1.026</v>
      </c>
      <c r="P1088">
        <v>1.026</v>
      </c>
      <c r="Q1088">
        <v>0.998</v>
      </c>
      <c r="R1088">
        <v>0.71699999999999997</v>
      </c>
      <c r="S1088">
        <v>0.51</v>
      </c>
    </row>
    <row r="1089" spans="1:19" x14ac:dyDescent="0.3">
      <c r="A1089">
        <v>480</v>
      </c>
      <c r="B1089">
        <v>-0.45600000000000002</v>
      </c>
      <c r="C1089">
        <v>-1.3109999999999999</v>
      </c>
      <c r="D1089">
        <v>-2.476</v>
      </c>
      <c r="E1089">
        <v>-2.9649999999999999</v>
      </c>
      <c r="F1089">
        <v>-3.22</v>
      </c>
      <c r="G1089">
        <v>2.2000000000000002</v>
      </c>
      <c r="H1089">
        <v>-0.01</v>
      </c>
      <c r="I1089">
        <v>3.8359999999999999</v>
      </c>
      <c r="J1089">
        <v>-0.51</v>
      </c>
      <c r="K1089">
        <v>-1.526</v>
      </c>
      <c r="L1089">
        <v>-2.5299999999999998</v>
      </c>
      <c r="M1089">
        <v>-3.222</v>
      </c>
      <c r="N1089">
        <v>-3.4409999999999998</v>
      </c>
      <c r="O1089">
        <v>1.02</v>
      </c>
      <c r="P1089">
        <v>1.024</v>
      </c>
      <c r="Q1089">
        <v>1.0129999999999999</v>
      </c>
      <c r="R1089">
        <v>0.72799999999999998</v>
      </c>
      <c r="S1089">
        <v>0.51800000000000002</v>
      </c>
    </row>
    <row r="1090" spans="1:19" x14ac:dyDescent="0.3">
      <c r="A1090">
        <v>540</v>
      </c>
      <c r="B1090">
        <v>-0.45600000000000002</v>
      </c>
      <c r="C1090">
        <v>-1.3109999999999999</v>
      </c>
      <c r="D1090">
        <v>-2.476</v>
      </c>
      <c r="E1090">
        <v>-2.9649999999999999</v>
      </c>
      <c r="F1090">
        <v>-3.22</v>
      </c>
      <c r="G1090">
        <v>2.2000000000000002</v>
      </c>
      <c r="H1090">
        <v>-0.01</v>
      </c>
      <c r="I1090">
        <v>3.8359999999999999</v>
      </c>
      <c r="J1090">
        <v>-0.51100000000000001</v>
      </c>
      <c r="K1090">
        <v>-1.5229999999999999</v>
      </c>
      <c r="L1090">
        <v>-2.5310000000000001</v>
      </c>
      <c r="M1090">
        <v>-3.2360000000000002</v>
      </c>
      <c r="N1090">
        <v>-3.4630000000000001</v>
      </c>
      <c r="O1090">
        <v>1.018</v>
      </c>
      <c r="P1090">
        <v>1.0229999999999999</v>
      </c>
      <c r="Q1090">
        <v>1.0089999999999999</v>
      </c>
      <c r="R1090">
        <v>0.74299999999999999</v>
      </c>
      <c r="S1090">
        <v>0.52900000000000003</v>
      </c>
    </row>
    <row r="1091" spans="1:19" x14ac:dyDescent="0.3">
      <c r="A1091">
        <v>600</v>
      </c>
      <c r="B1091">
        <v>-0.45600000000000002</v>
      </c>
      <c r="C1091">
        <v>-1.3109999999999999</v>
      </c>
      <c r="D1091">
        <v>-2.476</v>
      </c>
      <c r="E1091">
        <v>-2.9649999999999999</v>
      </c>
      <c r="F1091">
        <v>-3.22</v>
      </c>
      <c r="G1091">
        <v>2.2000000000000002</v>
      </c>
      <c r="H1091">
        <v>-0.01</v>
      </c>
      <c r="I1091">
        <v>3.8359999999999999</v>
      </c>
      <c r="J1091">
        <v>-0.51300000000000001</v>
      </c>
      <c r="K1091">
        <v>-1.5209999999999999</v>
      </c>
      <c r="L1091">
        <v>-2.528</v>
      </c>
      <c r="M1091">
        <v>-3.25</v>
      </c>
      <c r="N1091">
        <v>-3.484</v>
      </c>
      <c r="O1091">
        <v>1.0169999999999999</v>
      </c>
      <c r="P1091">
        <v>1.024</v>
      </c>
      <c r="Q1091">
        <v>1</v>
      </c>
      <c r="R1091">
        <v>0.755</v>
      </c>
      <c r="S1091">
        <v>0.53900000000000003</v>
      </c>
    </row>
    <row r="1093" spans="1:19" x14ac:dyDescent="0.3">
      <c r="A1093" t="s">
        <v>0</v>
      </c>
      <c r="B1093" t="s">
        <v>85</v>
      </c>
    </row>
    <row r="1094" spans="1:19" x14ac:dyDescent="0.3">
      <c r="A1094">
        <v>0</v>
      </c>
      <c r="B1094">
        <v>-0.45600000000000002</v>
      </c>
      <c r="C1094">
        <v>-1.3120000000000001</v>
      </c>
      <c r="D1094">
        <v>-2.476</v>
      </c>
      <c r="E1094">
        <v>-2.9580000000000002</v>
      </c>
      <c r="F1094">
        <v>-3.21</v>
      </c>
      <c r="G1094">
        <v>2.2000000000000002</v>
      </c>
      <c r="H1094">
        <v>-0.01</v>
      </c>
      <c r="I1094">
        <v>3.8359999999999999</v>
      </c>
      <c r="J1094">
        <v>-0.48</v>
      </c>
      <c r="K1094">
        <v>-1.48</v>
      </c>
      <c r="L1094">
        <v>-2.476</v>
      </c>
      <c r="M1094">
        <v>-3.1360000000000001</v>
      </c>
      <c r="N1094">
        <v>-3.21</v>
      </c>
      <c r="O1094">
        <v>1.006</v>
      </c>
      <c r="P1094">
        <v>1.006</v>
      </c>
      <c r="Q1094">
        <v>0.998</v>
      </c>
      <c r="R1094">
        <v>0.60099999999999998</v>
      </c>
      <c r="S1094">
        <v>0.23400000000000001</v>
      </c>
    </row>
    <row r="1095" spans="1:19" x14ac:dyDescent="0.3">
      <c r="A1095">
        <v>60</v>
      </c>
      <c r="B1095">
        <v>-0.45600000000000002</v>
      </c>
      <c r="C1095">
        <v>-1.3120000000000001</v>
      </c>
      <c r="D1095">
        <v>-2.476</v>
      </c>
      <c r="E1095">
        <v>-2.9580000000000002</v>
      </c>
      <c r="F1095">
        <v>-3.21</v>
      </c>
      <c r="G1095">
        <v>2.2000000000000002</v>
      </c>
      <c r="H1095">
        <v>-0.01</v>
      </c>
      <c r="I1095">
        <v>3.8359999999999999</v>
      </c>
      <c r="J1095">
        <v>-0.54500000000000004</v>
      </c>
      <c r="K1095">
        <v>-1.5469999999999999</v>
      </c>
      <c r="L1095">
        <v>-2.5059999999999998</v>
      </c>
      <c r="M1095">
        <v>-3.1379999999999999</v>
      </c>
      <c r="N1095">
        <v>-3.2949999999999999</v>
      </c>
      <c r="O1095">
        <v>1.123</v>
      </c>
      <c r="P1095">
        <v>1.0309999999999999</v>
      </c>
      <c r="Q1095">
        <v>0.90100000000000002</v>
      </c>
      <c r="R1095">
        <v>0.48399999999999999</v>
      </c>
      <c r="S1095">
        <v>0.45700000000000002</v>
      </c>
    </row>
    <row r="1096" spans="1:19" x14ac:dyDescent="0.3">
      <c r="A1096">
        <v>120</v>
      </c>
      <c r="B1096">
        <v>-0.45600000000000002</v>
      </c>
      <c r="C1096">
        <v>-1.3120000000000001</v>
      </c>
      <c r="D1096">
        <v>-2.476</v>
      </c>
      <c r="E1096">
        <v>-2.9580000000000002</v>
      </c>
      <c r="F1096">
        <v>-3.21</v>
      </c>
      <c r="G1096">
        <v>2.2000000000000002</v>
      </c>
      <c r="H1096">
        <v>-0.01</v>
      </c>
      <c r="I1096">
        <v>3.8359999999999999</v>
      </c>
      <c r="J1096">
        <v>-0.503</v>
      </c>
      <c r="K1096">
        <v>-1.546</v>
      </c>
      <c r="L1096">
        <v>-2.5459999999999998</v>
      </c>
      <c r="M1096">
        <v>-3.1859999999999999</v>
      </c>
      <c r="N1096">
        <v>-3.3239999999999998</v>
      </c>
      <c r="O1096">
        <v>1.036</v>
      </c>
      <c r="P1096">
        <v>1.07</v>
      </c>
      <c r="Q1096">
        <v>1.0329999999999999</v>
      </c>
      <c r="R1096">
        <v>0.66400000000000003</v>
      </c>
      <c r="S1096">
        <v>0.46899999999999997</v>
      </c>
    </row>
    <row r="1097" spans="1:19" x14ac:dyDescent="0.3">
      <c r="A1097">
        <v>180</v>
      </c>
      <c r="B1097">
        <v>-0.45600000000000002</v>
      </c>
      <c r="C1097">
        <v>-1.3120000000000001</v>
      </c>
      <c r="D1097">
        <v>-2.476</v>
      </c>
      <c r="E1097">
        <v>-2.9580000000000002</v>
      </c>
      <c r="F1097">
        <v>-3.21</v>
      </c>
      <c r="G1097">
        <v>2.2000000000000002</v>
      </c>
      <c r="H1097">
        <v>-0.01</v>
      </c>
      <c r="I1097">
        <v>3.8359999999999999</v>
      </c>
      <c r="J1097">
        <v>-0.50600000000000001</v>
      </c>
      <c r="K1097">
        <v>-1.52</v>
      </c>
      <c r="L1097">
        <v>-2.5059999999999998</v>
      </c>
      <c r="M1097">
        <v>-3.1349999999999998</v>
      </c>
      <c r="N1097">
        <v>-3.331</v>
      </c>
      <c r="O1097">
        <v>1.038</v>
      </c>
      <c r="P1097">
        <v>0.96899999999999997</v>
      </c>
      <c r="Q1097">
        <v>0.91500000000000004</v>
      </c>
      <c r="R1097">
        <v>0.49199999999999999</v>
      </c>
      <c r="S1097">
        <v>0.47099999999999997</v>
      </c>
    </row>
    <row r="1098" spans="1:19" x14ac:dyDescent="0.3">
      <c r="A1098">
        <v>240</v>
      </c>
      <c r="B1098">
        <v>-0.45600000000000002</v>
      </c>
      <c r="C1098">
        <v>-1.3120000000000001</v>
      </c>
      <c r="D1098">
        <v>-2.476</v>
      </c>
      <c r="E1098">
        <v>-2.9580000000000002</v>
      </c>
      <c r="F1098">
        <v>-3.21</v>
      </c>
      <c r="G1098">
        <v>2.2000000000000002</v>
      </c>
      <c r="H1098">
        <v>-0.01</v>
      </c>
      <c r="I1098">
        <v>3.8359999999999999</v>
      </c>
      <c r="J1098">
        <v>-0.51500000000000001</v>
      </c>
      <c r="K1098">
        <v>-1.542</v>
      </c>
      <c r="L1098">
        <v>-2.5339999999999998</v>
      </c>
      <c r="M1098">
        <v>-3.1320000000000001</v>
      </c>
      <c r="N1098">
        <v>-3.3530000000000002</v>
      </c>
      <c r="O1098">
        <v>1.0489999999999999</v>
      </c>
      <c r="P1098">
        <v>1.04</v>
      </c>
      <c r="Q1098">
        <v>1.0349999999999999</v>
      </c>
      <c r="R1098">
        <v>0.496</v>
      </c>
      <c r="S1098">
        <v>0.48</v>
      </c>
    </row>
    <row r="1099" spans="1:19" x14ac:dyDescent="0.3">
      <c r="A1099">
        <v>300</v>
      </c>
      <c r="B1099">
        <v>-0.45600000000000002</v>
      </c>
      <c r="C1099">
        <v>-1.3120000000000001</v>
      </c>
      <c r="D1099">
        <v>-2.476</v>
      </c>
      <c r="E1099">
        <v>-2.9580000000000002</v>
      </c>
      <c r="F1099">
        <v>-3.21</v>
      </c>
      <c r="G1099">
        <v>2.2000000000000002</v>
      </c>
      <c r="H1099">
        <v>-0.01</v>
      </c>
      <c r="I1099">
        <v>3.8359999999999999</v>
      </c>
      <c r="J1099">
        <v>-0.505</v>
      </c>
      <c r="K1099">
        <v>-1.5289999999999999</v>
      </c>
      <c r="L1099">
        <v>-2.5270000000000001</v>
      </c>
      <c r="M1099">
        <v>-3.1560000000000001</v>
      </c>
      <c r="N1099">
        <v>-3.375</v>
      </c>
      <c r="O1099">
        <v>1.026</v>
      </c>
      <c r="P1099">
        <v>0.998</v>
      </c>
      <c r="Q1099">
        <v>0.98399999999999999</v>
      </c>
      <c r="R1099">
        <v>0.58799999999999997</v>
      </c>
      <c r="S1099">
        <v>0.48899999999999999</v>
      </c>
    </row>
    <row r="1100" spans="1:19" x14ac:dyDescent="0.3">
      <c r="A1100">
        <v>360</v>
      </c>
      <c r="B1100">
        <v>-0.45600000000000002</v>
      </c>
      <c r="C1100">
        <v>-1.3120000000000001</v>
      </c>
      <c r="D1100">
        <v>-2.476</v>
      </c>
      <c r="E1100">
        <v>-2.9580000000000002</v>
      </c>
      <c r="F1100">
        <v>-3.21</v>
      </c>
      <c r="G1100">
        <v>2.2000000000000002</v>
      </c>
      <c r="H1100">
        <v>-0.01</v>
      </c>
      <c r="I1100">
        <v>3.8359999999999999</v>
      </c>
      <c r="J1100">
        <v>-0.50900000000000001</v>
      </c>
      <c r="K1100">
        <v>-1.528</v>
      </c>
      <c r="L1100">
        <v>-2.52</v>
      </c>
      <c r="M1100">
        <v>-3.1840000000000002</v>
      </c>
      <c r="N1100">
        <v>-3.3919999999999999</v>
      </c>
      <c r="O1100">
        <v>1.028</v>
      </c>
      <c r="P1100">
        <v>1.016</v>
      </c>
      <c r="Q1100">
        <v>0.97599999999999998</v>
      </c>
      <c r="R1100">
        <v>0.67200000000000004</v>
      </c>
      <c r="S1100">
        <v>0.497</v>
      </c>
    </row>
    <row r="1101" spans="1:19" x14ac:dyDescent="0.3">
      <c r="A1101">
        <v>420</v>
      </c>
      <c r="B1101">
        <v>-0.45600000000000002</v>
      </c>
      <c r="C1101">
        <v>-1.3120000000000001</v>
      </c>
      <c r="D1101">
        <v>-2.476</v>
      </c>
      <c r="E1101">
        <v>-2.9580000000000002</v>
      </c>
      <c r="F1101">
        <v>-3.21</v>
      </c>
      <c r="G1101">
        <v>2.2000000000000002</v>
      </c>
      <c r="H1101">
        <v>-0.01</v>
      </c>
      <c r="I1101">
        <v>3.8359999999999999</v>
      </c>
      <c r="J1101">
        <v>-0.51</v>
      </c>
      <c r="K1101">
        <v>-1.528</v>
      </c>
      <c r="L1101">
        <v>-2.5249999999999999</v>
      </c>
      <c r="M1101">
        <v>-3.2010000000000001</v>
      </c>
      <c r="N1101">
        <v>-3.41</v>
      </c>
      <c r="O1101">
        <v>1.026</v>
      </c>
      <c r="P1101">
        <v>1.026</v>
      </c>
      <c r="Q1101">
        <v>0.999</v>
      </c>
      <c r="R1101">
        <v>0.71199999999999997</v>
      </c>
      <c r="S1101">
        <v>0.504</v>
      </c>
    </row>
    <row r="1102" spans="1:19" x14ac:dyDescent="0.3">
      <c r="A1102">
        <v>480</v>
      </c>
      <c r="B1102">
        <v>-0.45600000000000002</v>
      </c>
      <c r="C1102">
        <v>-1.3120000000000001</v>
      </c>
      <c r="D1102">
        <v>-2.476</v>
      </c>
      <c r="E1102">
        <v>-2.9580000000000002</v>
      </c>
      <c r="F1102">
        <v>-3.21</v>
      </c>
      <c r="G1102">
        <v>2.2000000000000002</v>
      </c>
      <c r="H1102">
        <v>-0.01</v>
      </c>
      <c r="I1102">
        <v>3.8359999999999999</v>
      </c>
      <c r="J1102">
        <v>-0.51</v>
      </c>
      <c r="K1102">
        <v>-1.526</v>
      </c>
      <c r="L1102">
        <v>-2.5299999999999998</v>
      </c>
      <c r="M1102">
        <v>-3.2149999999999999</v>
      </c>
      <c r="N1102">
        <v>-3.4279999999999999</v>
      </c>
      <c r="O1102">
        <v>1.0209999999999999</v>
      </c>
      <c r="P1102">
        <v>1.024</v>
      </c>
      <c r="Q1102">
        <v>1.0129999999999999</v>
      </c>
      <c r="R1102">
        <v>0.72399999999999998</v>
      </c>
      <c r="S1102">
        <v>0.51300000000000001</v>
      </c>
    </row>
    <row r="1103" spans="1:19" x14ac:dyDescent="0.3">
      <c r="A1103">
        <v>540</v>
      </c>
      <c r="B1103">
        <v>-0.45600000000000002</v>
      </c>
      <c r="C1103">
        <v>-1.3120000000000001</v>
      </c>
      <c r="D1103">
        <v>-2.476</v>
      </c>
      <c r="E1103">
        <v>-2.9580000000000002</v>
      </c>
      <c r="F1103">
        <v>-3.21</v>
      </c>
      <c r="G1103">
        <v>2.2000000000000002</v>
      </c>
      <c r="H1103">
        <v>-0.01</v>
      </c>
      <c r="I1103">
        <v>3.8359999999999999</v>
      </c>
      <c r="J1103">
        <v>-0.51100000000000001</v>
      </c>
      <c r="K1103">
        <v>-1.522</v>
      </c>
      <c r="L1103">
        <v>-2.5299999999999998</v>
      </c>
      <c r="M1103">
        <v>-3.2290000000000001</v>
      </c>
      <c r="N1103">
        <v>-3.45</v>
      </c>
      <c r="O1103">
        <v>1.018</v>
      </c>
      <c r="P1103">
        <v>1.0229999999999999</v>
      </c>
      <c r="Q1103">
        <v>1.0089999999999999</v>
      </c>
      <c r="R1103">
        <v>0.73899999999999999</v>
      </c>
      <c r="S1103">
        <v>0.52200000000000002</v>
      </c>
    </row>
    <row r="1104" spans="1:19" x14ac:dyDescent="0.3">
      <c r="A1104">
        <v>600</v>
      </c>
      <c r="B1104">
        <v>-0.45600000000000002</v>
      </c>
      <c r="C1104">
        <v>-1.3120000000000001</v>
      </c>
      <c r="D1104">
        <v>-2.476</v>
      </c>
      <c r="E1104">
        <v>-2.9580000000000002</v>
      </c>
      <c r="F1104">
        <v>-3.21</v>
      </c>
      <c r="G1104">
        <v>2.2000000000000002</v>
      </c>
      <c r="H1104">
        <v>-0.01</v>
      </c>
      <c r="I1104">
        <v>3.8359999999999999</v>
      </c>
      <c r="J1104">
        <v>-0.51300000000000001</v>
      </c>
      <c r="K1104">
        <v>-1.5209999999999999</v>
      </c>
      <c r="L1104">
        <v>-2.528</v>
      </c>
      <c r="M1104">
        <v>-3.242</v>
      </c>
      <c r="N1104">
        <v>-3.4710000000000001</v>
      </c>
      <c r="O1104">
        <v>1.016</v>
      </c>
      <c r="P1104">
        <v>1.024</v>
      </c>
      <c r="Q1104">
        <v>1</v>
      </c>
      <c r="R1104">
        <v>0.75</v>
      </c>
      <c r="S1104">
        <v>0.53200000000000003</v>
      </c>
    </row>
    <row r="1106" spans="1:19" x14ac:dyDescent="0.3">
      <c r="A1106" t="s">
        <v>0</v>
      </c>
      <c r="B1106" t="s">
        <v>86</v>
      </c>
    </row>
    <row r="1107" spans="1:19" x14ac:dyDescent="0.3">
      <c r="A1107">
        <v>0</v>
      </c>
      <c r="B1107">
        <v>-0.45600000000000002</v>
      </c>
      <c r="C1107">
        <v>-1.3140000000000001</v>
      </c>
      <c r="D1107">
        <v>-2.476</v>
      </c>
      <c r="E1107">
        <v>-2.952</v>
      </c>
      <c r="F1107">
        <v>-3.2</v>
      </c>
      <c r="G1107">
        <v>2.2000000000000002</v>
      </c>
      <c r="H1107">
        <v>-0.01</v>
      </c>
      <c r="I1107">
        <v>3.8359999999999999</v>
      </c>
      <c r="J1107">
        <v>-0.48</v>
      </c>
      <c r="K1107">
        <v>-1.48</v>
      </c>
      <c r="L1107">
        <v>-2.476</v>
      </c>
      <c r="M1107">
        <v>-3.1280000000000001</v>
      </c>
      <c r="N1107">
        <v>-3.2</v>
      </c>
      <c r="O1107">
        <v>1.006</v>
      </c>
      <c r="P1107">
        <v>1.006</v>
      </c>
      <c r="Q1107">
        <v>0.998</v>
      </c>
      <c r="R1107">
        <v>0.59499999999999997</v>
      </c>
      <c r="S1107">
        <v>0.23300000000000001</v>
      </c>
    </row>
    <row r="1108" spans="1:19" x14ac:dyDescent="0.3">
      <c r="A1108">
        <v>60</v>
      </c>
      <c r="B1108">
        <v>-0.45600000000000002</v>
      </c>
      <c r="C1108">
        <v>-1.3140000000000001</v>
      </c>
      <c r="D1108">
        <v>-2.476</v>
      </c>
      <c r="E1108">
        <v>-2.952</v>
      </c>
      <c r="F1108">
        <v>-3.2</v>
      </c>
      <c r="G1108">
        <v>2.2000000000000002</v>
      </c>
      <c r="H1108">
        <v>-0.01</v>
      </c>
      <c r="I1108">
        <v>3.8359999999999999</v>
      </c>
      <c r="J1108">
        <v>-0.54600000000000004</v>
      </c>
      <c r="K1108">
        <v>-1.546</v>
      </c>
      <c r="L1108">
        <v>-2.5049999999999999</v>
      </c>
      <c r="M1108">
        <v>-3.1280000000000001</v>
      </c>
      <c r="N1108">
        <v>-3.29</v>
      </c>
      <c r="O1108">
        <v>1.125</v>
      </c>
      <c r="P1108">
        <v>1.024</v>
      </c>
      <c r="Q1108">
        <v>0.89600000000000002</v>
      </c>
      <c r="R1108">
        <v>0.47399999999999998</v>
      </c>
      <c r="S1108">
        <v>0.45500000000000002</v>
      </c>
    </row>
    <row r="1109" spans="1:19" x14ac:dyDescent="0.3">
      <c r="A1109">
        <v>120</v>
      </c>
      <c r="B1109">
        <v>-0.45600000000000002</v>
      </c>
      <c r="C1109">
        <v>-1.3140000000000001</v>
      </c>
      <c r="D1109">
        <v>-2.476</v>
      </c>
      <c r="E1109">
        <v>-2.952</v>
      </c>
      <c r="F1109">
        <v>-3.2</v>
      </c>
      <c r="G1109">
        <v>2.2000000000000002</v>
      </c>
      <c r="H1109">
        <v>-0.01</v>
      </c>
      <c r="I1109">
        <v>3.8359999999999999</v>
      </c>
      <c r="J1109">
        <v>-0.503</v>
      </c>
      <c r="K1109">
        <v>-1.5449999999999999</v>
      </c>
      <c r="L1109">
        <v>-2.5459999999999998</v>
      </c>
      <c r="M1109">
        <v>-3.18</v>
      </c>
      <c r="N1109">
        <v>-3.319</v>
      </c>
      <c r="O1109">
        <v>1.0369999999999999</v>
      </c>
      <c r="P1109">
        <v>1.07</v>
      </c>
      <c r="Q1109">
        <v>1.0329999999999999</v>
      </c>
      <c r="R1109">
        <v>0.66700000000000004</v>
      </c>
      <c r="S1109">
        <v>0.46600000000000003</v>
      </c>
    </row>
    <row r="1110" spans="1:19" x14ac:dyDescent="0.3">
      <c r="A1110">
        <v>180</v>
      </c>
      <c r="B1110">
        <v>-0.45600000000000002</v>
      </c>
      <c r="C1110">
        <v>-1.3140000000000001</v>
      </c>
      <c r="D1110">
        <v>-2.476</v>
      </c>
      <c r="E1110">
        <v>-2.952</v>
      </c>
      <c r="F1110">
        <v>-3.2</v>
      </c>
      <c r="G1110">
        <v>2.2000000000000002</v>
      </c>
      <c r="H1110">
        <v>-0.01</v>
      </c>
      <c r="I1110">
        <v>3.8359999999999999</v>
      </c>
      <c r="J1110">
        <v>-0.50600000000000001</v>
      </c>
      <c r="K1110">
        <v>-1.5189999999999999</v>
      </c>
      <c r="L1110">
        <v>-2.5049999999999999</v>
      </c>
      <c r="M1110">
        <v>-3.13</v>
      </c>
      <c r="N1110">
        <v>-3.3220000000000001</v>
      </c>
      <c r="O1110">
        <v>1.038</v>
      </c>
      <c r="P1110">
        <v>0.96799999999999997</v>
      </c>
      <c r="Q1110">
        <v>0.91100000000000003</v>
      </c>
      <c r="R1110">
        <v>0.498</v>
      </c>
      <c r="S1110">
        <v>0.46800000000000003</v>
      </c>
    </row>
    <row r="1111" spans="1:19" x14ac:dyDescent="0.3">
      <c r="A1111">
        <v>240</v>
      </c>
      <c r="B1111">
        <v>-0.45600000000000002</v>
      </c>
      <c r="C1111">
        <v>-1.3140000000000001</v>
      </c>
      <c r="D1111">
        <v>-2.476</v>
      </c>
      <c r="E1111">
        <v>-2.952</v>
      </c>
      <c r="F1111">
        <v>-3.2</v>
      </c>
      <c r="G1111">
        <v>2.2000000000000002</v>
      </c>
      <c r="H1111">
        <v>-0.01</v>
      </c>
      <c r="I1111">
        <v>3.8359999999999999</v>
      </c>
      <c r="J1111">
        <v>-0.51500000000000001</v>
      </c>
      <c r="K1111">
        <v>-1.5409999999999999</v>
      </c>
      <c r="L1111">
        <v>-2.5329999999999999</v>
      </c>
      <c r="M1111">
        <v>-3.1259999999999999</v>
      </c>
      <c r="N1111">
        <v>-3.3439999999999999</v>
      </c>
      <c r="O1111">
        <v>1.048</v>
      </c>
      <c r="P1111">
        <v>1.04</v>
      </c>
      <c r="Q1111">
        <v>1.034</v>
      </c>
      <c r="R1111">
        <v>0.49199999999999999</v>
      </c>
      <c r="S1111">
        <v>0.47599999999999998</v>
      </c>
    </row>
    <row r="1112" spans="1:19" x14ac:dyDescent="0.3">
      <c r="A1112">
        <v>300</v>
      </c>
      <c r="B1112">
        <v>-0.45600000000000002</v>
      </c>
      <c r="C1112">
        <v>-1.3140000000000001</v>
      </c>
      <c r="D1112">
        <v>-2.476</v>
      </c>
      <c r="E1112">
        <v>-2.952</v>
      </c>
      <c r="F1112">
        <v>-3.2</v>
      </c>
      <c r="G1112">
        <v>2.2000000000000002</v>
      </c>
      <c r="H1112">
        <v>-0.01</v>
      </c>
      <c r="I1112">
        <v>3.8359999999999999</v>
      </c>
      <c r="J1112">
        <v>-0.50600000000000001</v>
      </c>
      <c r="K1112">
        <v>-1.5289999999999999</v>
      </c>
      <c r="L1112">
        <v>-2.5270000000000001</v>
      </c>
      <c r="M1112">
        <v>-3.149</v>
      </c>
      <c r="N1112">
        <v>-3.3650000000000002</v>
      </c>
      <c r="O1112">
        <v>1.0269999999999999</v>
      </c>
      <c r="P1112">
        <v>0.999</v>
      </c>
      <c r="Q1112">
        <v>0.98699999999999999</v>
      </c>
      <c r="R1112">
        <v>0.58199999999999996</v>
      </c>
      <c r="S1112">
        <v>0.48499999999999999</v>
      </c>
    </row>
    <row r="1113" spans="1:19" x14ac:dyDescent="0.3">
      <c r="A1113">
        <v>360</v>
      </c>
      <c r="B1113">
        <v>-0.45600000000000002</v>
      </c>
      <c r="C1113">
        <v>-1.3140000000000001</v>
      </c>
      <c r="D1113">
        <v>-2.476</v>
      </c>
      <c r="E1113">
        <v>-2.952</v>
      </c>
      <c r="F1113">
        <v>-3.2</v>
      </c>
      <c r="G1113">
        <v>2.2000000000000002</v>
      </c>
      <c r="H1113">
        <v>-0.01</v>
      </c>
      <c r="I1113">
        <v>3.8359999999999999</v>
      </c>
      <c r="J1113">
        <v>-0.50800000000000001</v>
      </c>
      <c r="K1113">
        <v>-1.5269999999999999</v>
      </c>
      <c r="L1113">
        <v>-2.5190000000000001</v>
      </c>
      <c r="M1113">
        <v>-3.1779999999999999</v>
      </c>
      <c r="N1113">
        <v>-3.383</v>
      </c>
      <c r="O1113">
        <v>1.0269999999999999</v>
      </c>
      <c r="P1113">
        <v>1.0149999999999999</v>
      </c>
      <c r="Q1113">
        <v>0.97499999999999998</v>
      </c>
      <c r="R1113">
        <v>0.67</v>
      </c>
      <c r="S1113">
        <v>0.49199999999999999</v>
      </c>
    </row>
    <row r="1114" spans="1:19" x14ac:dyDescent="0.3">
      <c r="A1114">
        <v>420</v>
      </c>
      <c r="B1114">
        <v>-0.45600000000000002</v>
      </c>
      <c r="C1114">
        <v>-1.3140000000000001</v>
      </c>
      <c r="D1114">
        <v>-2.476</v>
      </c>
      <c r="E1114">
        <v>-2.952</v>
      </c>
      <c r="F1114">
        <v>-3.2</v>
      </c>
      <c r="G1114">
        <v>2.2000000000000002</v>
      </c>
      <c r="H1114">
        <v>-0.01</v>
      </c>
      <c r="I1114">
        <v>3.8359999999999999</v>
      </c>
      <c r="J1114">
        <v>-0.51</v>
      </c>
      <c r="K1114">
        <v>-1.528</v>
      </c>
      <c r="L1114">
        <v>-2.524</v>
      </c>
      <c r="M1114">
        <v>-3.1949999999999998</v>
      </c>
      <c r="N1114">
        <v>-3.4</v>
      </c>
      <c r="O1114">
        <v>1.026</v>
      </c>
      <c r="P1114">
        <v>1.026</v>
      </c>
      <c r="Q1114">
        <v>0.996</v>
      </c>
      <c r="R1114">
        <v>0.70899999999999996</v>
      </c>
      <c r="S1114">
        <v>0.5</v>
      </c>
    </row>
    <row r="1115" spans="1:19" x14ac:dyDescent="0.3">
      <c r="A1115">
        <v>480</v>
      </c>
      <c r="B1115">
        <v>-0.45600000000000002</v>
      </c>
      <c r="C1115">
        <v>-1.3140000000000001</v>
      </c>
      <c r="D1115">
        <v>-2.476</v>
      </c>
      <c r="E1115">
        <v>-2.952</v>
      </c>
      <c r="F1115">
        <v>-3.2</v>
      </c>
      <c r="G1115">
        <v>2.2000000000000002</v>
      </c>
      <c r="H1115">
        <v>-0.01</v>
      </c>
      <c r="I1115">
        <v>3.8359999999999999</v>
      </c>
      <c r="J1115">
        <v>-0.51</v>
      </c>
      <c r="K1115">
        <v>-1.526</v>
      </c>
      <c r="L1115">
        <v>-2.5289999999999999</v>
      </c>
      <c r="M1115">
        <v>-3.2090000000000001</v>
      </c>
      <c r="N1115">
        <v>-3.419</v>
      </c>
      <c r="O1115">
        <v>1.0209999999999999</v>
      </c>
      <c r="P1115">
        <v>1.0249999999999999</v>
      </c>
      <c r="Q1115">
        <v>1.0129999999999999</v>
      </c>
      <c r="R1115">
        <v>0.72099999999999997</v>
      </c>
      <c r="S1115">
        <v>0.50800000000000001</v>
      </c>
    </row>
    <row r="1116" spans="1:19" x14ac:dyDescent="0.3">
      <c r="A1116">
        <v>540</v>
      </c>
      <c r="B1116">
        <v>-0.45600000000000002</v>
      </c>
      <c r="C1116">
        <v>-1.3140000000000001</v>
      </c>
      <c r="D1116">
        <v>-2.476</v>
      </c>
      <c r="E1116">
        <v>-2.952</v>
      </c>
      <c r="F1116">
        <v>-3.2</v>
      </c>
      <c r="G1116">
        <v>2.2000000000000002</v>
      </c>
      <c r="H1116">
        <v>-0.01</v>
      </c>
      <c r="I1116">
        <v>3.8359999999999999</v>
      </c>
      <c r="J1116">
        <v>-0.51100000000000001</v>
      </c>
      <c r="K1116">
        <v>-1.522</v>
      </c>
      <c r="L1116">
        <v>-2.5299999999999998</v>
      </c>
      <c r="M1116">
        <v>-3.2229999999999999</v>
      </c>
      <c r="N1116">
        <v>-3.44</v>
      </c>
      <c r="O1116">
        <v>1.018</v>
      </c>
      <c r="P1116">
        <v>1.0229999999999999</v>
      </c>
      <c r="Q1116">
        <v>1.008</v>
      </c>
      <c r="R1116">
        <v>0.73699999999999999</v>
      </c>
      <c r="S1116">
        <v>0.51800000000000002</v>
      </c>
    </row>
    <row r="1117" spans="1:19" x14ac:dyDescent="0.3">
      <c r="A1117">
        <v>600</v>
      </c>
      <c r="B1117">
        <v>-0.45600000000000002</v>
      </c>
      <c r="C1117">
        <v>-1.3140000000000001</v>
      </c>
      <c r="D1117">
        <v>-2.476</v>
      </c>
      <c r="E1117">
        <v>-2.952</v>
      </c>
      <c r="F1117">
        <v>-3.2</v>
      </c>
      <c r="G1117">
        <v>2.2000000000000002</v>
      </c>
      <c r="H1117">
        <v>-0.01</v>
      </c>
      <c r="I1117">
        <v>3.8359999999999999</v>
      </c>
      <c r="J1117">
        <v>-0.51300000000000001</v>
      </c>
      <c r="K1117">
        <v>-1.52</v>
      </c>
      <c r="L1117">
        <v>-2.5270000000000001</v>
      </c>
      <c r="M1117">
        <v>-3.2370000000000001</v>
      </c>
      <c r="N1117">
        <v>-3.46</v>
      </c>
      <c r="O1117">
        <v>1.016</v>
      </c>
      <c r="P1117">
        <v>1.024</v>
      </c>
      <c r="Q1117">
        <v>0.999</v>
      </c>
      <c r="R1117">
        <v>0.747</v>
      </c>
      <c r="S1117">
        <v>0.52700000000000002</v>
      </c>
    </row>
    <row r="1119" spans="1:19" x14ac:dyDescent="0.3">
      <c r="A1119" t="s">
        <v>0</v>
      </c>
      <c r="B1119" t="s">
        <v>87</v>
      </c>
    </row>
    <row r="1120" spans="1:19" x14ac:dyDescent="0.3">
      <c r="A1120">
        <v>0</v>
      </c>
      <c r="B1120">
        <v>-0.45500000000000002</v>
      </c>
      <c r="C1120">
        <v>-1.3160000000000001</v>
      </c>
      <c r="D1120">
        <v>-2.476</v>
      </c>
      <c r="E1120">
        <v>-2.9470000000000001</v>
      </c>
      <c r="F1120">
        <v>-3.19</v>
      </c>
      <c r="G1120">
        <v>2.2000000000000002</v>
      </c>
      <c r="H1120">
        <v>-0.01</v>
      </c>
      <c r="I1120">
        <v>3.8359999999999999</v>
      </c>
      <c r="J1120">
        <v>-0.48</v>
      </c>
      <c r="K1120">
        <v>-1.48</v>
      </c>
      <c r="L1120">
        <v>-2.476</v>
      </c>
      <c r="M1120">
        <v>-3.12</v>
      </c>
      <c r="N1120">
        <v>-3.19</v>
      </c>
      <c r="O1120">
        <v>1.006</v>
      </c>
      <c r="P1120">
        <v>1.006</v>
      </c>
      <c r="Q1120">
        <v>0.997</v>
      </c>
      <c r="R1120">
        <v>0.58799999999999997</v>
      </c>
      <c r="S1120">
        <v>0.23100000000000001</v>
      </c>
    </row>
    <row r="1121" spans="1:19" x14ac:dyDescent="0.3">
      <c r="A1121">
        <v>60</v>
      </c>
      <c r="B1121">
        <v>-0.45500000000000002</v>
      </c>
      <c r="C1121">
        <v>-1.3160000000000001</v>
      </c>
      <c r="D1121">
        <v>-2.476</v>
      </c>
      <c r="E1121">
        <v>-2.9470000000000001</v>
      </c>
      <c r="F1121">
        <v>-3.19</v>
      </c>
      <c r="G1121">
        <v>2.2000000000000002</v>
      </c>
      <c r="H1121">
        <v>-0.01</v>
      </c>
      <c r="I1121">
        <v>3.8359999999999999</v>
      </c>
      <c r="J1121">
        <v>-0.54700000000000004</v>
      </c>
      <c r="K1121">
        <v>-1.544</v>
      </c>
      <c r="L1121">
        <v>-2.5030000000000001</v>
      </c>
      <c r="M1121">
        <v>-3.1219999999999999</v>
      </c>
      <c r="N1121">
        <v>-3.2810000000000001</v>
      </c>
      <c r="O1121">
        <v>1.125</v>
      </c>
      <c r="P1121">
        <v>1.014</v>
      </c>
      <c r="Q1121">
        <v>0.89500000000000002</v>
      </c>
      <c r="R1121">
        <v>0.47599999999999998</v>
      </c>
      <c r="S1121">
        <v>0.45200000000000001</v>
      </c>
    </row>
    <row r="1122" spans="1:19" x14ac:dyDescent="0.3">
      <c r="A1122">
        <v>120</v>
      </c>
      <c r="B1122">
        <v>-0.45500000000000002</v>
      </c>
      <c r="C1122">
        <v>-1.3160000000000001</v>
      </c>
      <c r="D1122">
        <v>-2.476</v>
      </c>
      <c r="E1122">
        <v>-2.9470000000000001</v>
      </c>
      <c r="F1122">
        <v>-3.19</v>
      </c>
      <c r="G1122">
        <v>2.2000000000000002</v>
      </c>
      <c r="H1122">
        <v>-0.01</v>
      </c>
      <c r="I1122">
        <v>3.8359999999999999</v>
      </c>
      <c r="J1122">
        <v>-0.504</v>
      </c>
      <c r="K1122">
        <v>-1.5449999999999999</v>
      </c>
      <c r="L1122">
        <v>-2.5430000000000001</v>
      </c>
      <c r="M1122">
        <v>-3.1709999999999998</v>
      </c>
      <c r="N1122">
        <v>-3.3079999999999998</v>
      </c>
      <c r="O1122">
        <v>1.0389999999999999</v>
      </c>
      <c r="P1122">
        <v>1.071</v>
      </c>
      <c r="Q1122">
        <v>1.026</v>
      </c>
      <c r="R1122">
        <v>0.65400000000000003</v>
      </c>
      <c r="S1122">
        <v>0.46200000000000002</v>
      </c>
    </row>
    <row r="1123" spans="1:19" x14ac:dyDescent="0.3">
      <c r="A1123">
        <v>180</v>
      </c>
      <c r="B1123">
        <v>-0.45500000000000002</v>
      </c>
      <c r="C1123">
        <v>-1.3160000000000001</v>
      </c>
      <c r="D1123">
        <v>-2.476</v>
      </c>
      <c r="E1123">
        <v>-2.9470000000000001</v>
      </c>
      <c r="F1123">
        <v>-3.19</v>
      </c>
      <c r="G1123">
        <v>2.2000000000000002</v>
      </c>
      <c r="H1123">
        <v>-0.01</v>
      </c>
      <c r="I1123">
        <v>3.8359999999999999</v>
      </c>
      <c r="J1123">
        <v>-0.505</v>
      </c>
      <c r="K1123">
        <v>-1.518</v>
      </c>
      <c r="L1123">
        <v>-2.5049999999999999</v>
      </c>
      <c r="M1123">
        <v>-3.121</v>
      </c>
      <c r="N1123">
        <v>-3.3119999999999998</v>
      </c>
      <c r="O1123">
        <v>1.036</v>
      </c>
      <c r="P1123">
        <v>0.96799999999999997</v>
      </c>
      <c r="Q1123">
        <v>0.91700000000000004</v>
      </c>
      <c r="R1123">
        <v>0.48899999999999999</v>
      </c>
      <c r="S1123">
        <v>0.46300000000000002</v>
      </c>
    </row>
    <row r="1124" spans="1:19" x14ac:dyDescent="0.3">
      <c r="A1124">
        <v>240</v>
      </c>
      <c r="B1124">
        <v>-0.45500000000000002</v>
      </c>
      <c r="C1124">
        <v>-1.3160000000000001</v>
      </c>
      <c r="D1124">
        <v>-2.476</v>
      </c>
      <c r="E1124">
        <v>-2.9470000000000001</v>
      </c>
      <c r="F1124">
        <v>-3.19</v>
      </c>
      <c r="G1124">
        <v>2.2000000000000002</v>
      </c>
      <c r="H1124">
        <v>-0.01</v>
      </c>
      <c r="I1124">
        <v>3.8359999999999999</v>
      </c>
      <c r="J1124">
        <v>-0.51500000000000001</v>
      </c>
      <c r="K1124">
        <v>-1.54</v>
      </c>
      <c r="L1124">
        <v>-2.5329999999999999</v>
      </c>
      <c r="M1124">
        <v>-3.1190000000000002</v>
      </c>
      <c r="N1124">
        <v>-3.3330000000000002</v>
      </c>
      <c r="O1124">
        <v>1.0489999999999999</v>
      </c>
      <c r="P1124">
        <v>1.04</v>
      </c>
      <c r="Q1124">
        <v>1.0349999999999999</v>
      </c>
      <c r="R1124">
        <v>0.49399999999999999</v>
      </c>
      <c r="S1124">
        <v>0.47199999999999998</v>
      </c>
    </row>
    <row r="1125" spans="1:19" x14ac:dyDescent="0.3">
      <c r="A1125">
        <v>300</v>
      </c>
      <c r="B1125">
        <v>-0.45500000000000002</v>
      </c>
      <c r="C1125">
        <v>-1.3160000000000001</v>
      </c>
      <c r="D1125">
        <v>-2.476</v>
      </c>
      <c r="E1125">
        <v>-2.9470000000000001</v>
      </c>
      <c r="F1125">
        <v>-3.19</v>
      </c>
      <c r="G1125">
        <v>2.2000000000000002</v>
      </c>
      <c r="H1125">
        <v>-0.01</v>
      </c>
      <c r="I1125">
        <v>3.8359999999999999</v>
      </c>
      <c r="J1125">
        <v>-0.505</v>
      </c>
      <c r="K1125">
        <v>-1.528</v>
      </c>
      <c r="L1125">
        <v>-2.524</v>
      </c>
      <c r="M1125">
        <v>-3.1419999999999999</v>
      </c>
      <c r="N1125">
        <v>-3.3540000000000001</v>
      </c>
      <c r="O1125">
        <v>1.026</v>
      </c>
      <c r="P1125">
        <v>0.998</v>
      </c>
      <c r="Q1125">
        <v>0.98199999999999998</v>
      </c>
      <c r="R1125">
        <v>0.58099999999999996</v>
      </c>
      <c r="S1125">
        <v>0.48</v>
      </c>
    </row>
    <row r="1126" spans="1:19" x14ac:dyDescent="0.3">
      <c r="A1126">
        <v>360</v>
      </c>
      <c r="B1126">
        <v>-0.45500000000000002</v>
      </c>
      <c r="C1126">
        <v>-1.3160000000000001</v>
      </c>
      <c r="D1126">
        <v>-2.476</v>
      </c>
      <c r="E1126">
        <v>-2.9470000000000001</v>
      </c>
      <c r="F1126">
        <v>-3.19</v>
      </c>
      <c r="G1126">
        <v>2.2000000000000002</v>
      </c>
      <c r="H1126">
        <v>-0.01</v>
      </c>
      <c r="I1126">
        <v>3.8359999999999999</v>
      </c>
      <c r="J1126">
        <v>-0.50800000000000001</v>
      </c>
      <c r="K1126">
        <v>-1.5269999999999999</v>
      </c>
      <c r="L1126">
        <v>-2.5190000000000001</v>
      </c>
      <c r="M1126">
        <v>-3.1709999999999998</v>
      </c>
      <c r="N1126">
        <v>-3.371</v>
      </c>
      <c r="O1126">
        <v>1.0269999999999999</v>
      </c>
      <c r="P1126">
        <v>1.018</v>
      </c>
      <c r="Q1126">
        <v>0.97699999999999998</v>
      </c>
      <c r="R1126">
        <v>0.66800000000000004</v>
      </c>
      <c r="S1126">
        <v>0.48699999999999999</v>
      </c>
    </row>
    <row r="1127" spans="1:19" x14ac:dyDescent="0.3">
      <c r="A1127">
        <v>420</v>
      </c>
      <c r="B1127">
        <v>-0.45500000000000002</v>
      </c>
      <c r="C1127">
        <v>-1.3160000000000001</v>
      </c>
      <c r="D1127">
        <v>-2.476</v>
      </c>
      <c r="E1127">
        <v>-2.9470000000000001</v>
      </c>
      <c r="F1127">
        <v>-3.19</v>
      </c>
      <c r="G1127">
        <v>2.2000000000000002</v>
      </c>
      <c r="H1127">
        <v>-0.01</v>
      </c>
      <c r="I1127">
        <v>3.8359999999999999</v>
      </c>
      <c r="J1127">
        <v>-0.51</v>
      </c>
      <c r="K1127">
        <v>-1.5269999999999999</v>
      </c>
      <c r="L1127">
        <v>-2.5230000000000001</v>
      </c>
      <c r="M1127">
        <v>-3.1869999999999998</v>
      </c>
      <c r="N1127">
        <v>-3.3879999999999999</v>
      </c>
      <c r="O1127">
        <v>1.0249999999999999</v>
      </c>
      <c r="P1127">
        <v>1.026</v>
      </c>
      <c r="Q1127">
        <v>0.998</v>
      </c>
      <c r="R1127">
        <v>0.70299999999999996</v>
      </c>
      <c r="S1127">
        <v>0.495</v>
      </c>
    </row>
    <row r="1128" spans="1:19" x14ac:dyDescent="0.3">
      <c r="A1128">
        <v>480</v>
      </c>
      <c r="B1128">
        <v>-0.45500000000000002</v>
      </c>
      <c r="C1128">
        <v>-1.3160000000000001</v>
      </c>
      <c r="D1128">
        <v>-2.476</v>
      </c>
      <c r="E1128">
        <v>-2.9470000000000001</v>
      </c>
      <c r="F1128">
        <v>-3.19</v>
      </c>
      <c r="G1128">
        <v>2.2000000000000002</v>
      </c>
      <c r="H1128">
        <v>-0.01</v>
      </c>
      <c r="I1128">
        <v>3.8359999999999999</v>
      </c>
      <c r="J1128">
        <v>-0.51</v>
      </c>
      <c r="K1128">
        <v>-1.5249999999999999</v>
      </c>
      <c r="L1128">
        <v>-2.5289999999999999</v>
      </c>
      <c r="M1128">
        <v>-3.202</v>
      </c>
      <c r="N1128">
        <v>-3.407</v>
      </c>
      <c r="O1128">
        <v>1.02</v>
      </c>
      <c r="P1128">
        <v>1.0249999999999999</v>
      </c>
      <c r="Q1128">
        <v>1.0149999999999999</v>
      </c>
      <c r="R1128">
        <v>0.71599999999999997</v>
      </c>
      <c r="S1128">
        <v>0.503</v>
      </c>
    </row>
    <row r="1129" spans="1:19" x14ac:dyDescent="0.3">
      <c r="A1129">
        <v>540</v>
      </c>
      <c r="B1129">
        <v>-0.45500000000000002</v>
      </c>
      <c r="C1129">
        <v>-1.3160000000000001</v>
      </c>
      <c r="D1129">
        <v>-2.476</v>
      </c>
      <c r="E1129">
        <v>-2.9470000000000001</v>
      </c>
      <c r="F1129">
        <v>-3.19</v>
      </c>
      <c r="G1129">
        <v>2.2000000000000002</v>
      </c>
      <c r="H1129">
        <v>-0.01</v>
      </c>
      <c r="I1129">
        <v>3.8359999999999999</v>
      </c>
      <c r="J1129">
        <v>-0.51100000000000001</v>
      </c>
      <c r="K1129">
        <v>-1.5209999999999999</v>
      </c>
      <c r="L1129">
        <v>-2.528</v>
      </c>
      <c r="M1129">
        <v>-3.2160000000000002</v>
      </c>
      <c r="N1129">
        <v>-3.427</v>
      </c>
      <c r="O1129">
        <v>1.018</v>
      </c>
      <c r="P1129">
        <v>1.0229999999999999</v>
      </c>
      <c r="Q1129">
        <v>1.008</v>
      </c>
      <c r="R1129">
        <v>0.73299999999999998</v>
      </c>
      <c r="S1129">
        <v>0.51200000000000001</v>
      </c>
    </row>
    <row r="1130" spans="1:19" x14ac:dyDescent="0.3">
      <c r="A1130">
        <v>600</v>
      </c>
      <c r="B1130">
        <v>-0.45500000000000002</v>
      </c>
      <c r="C1130">
        <v>-1.3160000000000001</v>
      </c>
      <c r="D1130">
        <v>-2.476</v>
      </c>
      <c r="E1130">
        <v>-2.9470000000000001</v>
      </c>
      <c r="F1130">
        <v>-3.19</v>
      </c>
      <c r="G1130">
        <v>2.2000000000000002</v>
      </c>
      <c r="H1130">
        <v>-0.01</v>
      </c>
      <c r="I1130">
        <v>3.8359999999999999</v>
      </c>
      <c r="J1130">
        <v>-0.51300000000000001</v>
      </c>
      <c r="K1130">
        <v>-1.52</v>
      </c>
      <c r="L1130">
        <v>-2.5249999999999999</v>
      </c>
      <c r="M1130">
        <v>-3.23</v>
      </c>
      <c r="N1130">
        <v>-3.448</v>
      </c>
      <c r="O1130">
        <v>1.016</v>
      </c>
      <c r="P1130">
        <v>1.024</v>
      </c>
      <c r="Q1130">
        <v>0.998</v>
      </c>
      <c r="R1130">
        <v>0.74299999999999999</v>
      </c>
      <c r="S1130">
        <v>0.52100000000000002</v>
      </c>
    </row>
    <row r="1132" spans="1:19" x14ac:dyDescent="0.3">
      <c r="A1132" t="s">
        <v>0</v>
      </c>
      <c r="B1132" t="s">
        <v>88</v>
      </c>
    </row>
    <row r="1133" spans="1:19" x14ac:dyDescent="0.3">
      <c r="A1133">
        <v>0</v>
      </c>
      <c r="B1133">
        <v>-0.45700000000000002</v>
      </c>
      <c r="C1133">
        <v>-1.3149999999999999</v>
      </c>
      <c r="D1133">
        <v>-2.4750000000000001</v>
      </c>
      <c r="E1133">
        <v>-2.9569999999999999</v>
      </c>
      <c r="F1133">
        <v>-3.18</v>
      </c>
      <c r="G1133">
        <v>2.2000000000000002</v>
      </c>
      <c r="H1133">
        <v>-0.01</v>
      </c>
      <c r="I1133">
        <v>3.8359999999999999</v>
      </c>
      <c r="J1133">
        <v>-0.48</v>
      </c>
      <c r="K1133">
        <v>-1.48</v>
      </c>
      <c r="L1133">
        <v>-2.4750000000000001</v>
      </c>
      <c r="M1133">
        <v>-3.1120000000000001</v>
      </c>
      <c r="N1133">
        <v>-3.18</v>
      </c>
      <c r="O1133">
        <v>1.006</v>
      </c>
      <c r="P1133">
        <v>1.006</v>
      </c>
      <c r="Q1133">
        <v>0.997</v>
      </c>
      <c r="R1133">
        <v>0.58199999999999996</v>
      </c>
      <c r="S1133">
        <v>0.22900000000000001</v>
      </c>
    </row>
    <row r="1134" spans="1:19" x14ac:dyDescent="0.3">
      <c r="A1134">
        <v>60</v>
      </c>
      <c r="B1134">
        <v>-0.45700000000000002</v>
      </c>
      <c r="C1134">
        <v>-1.3149999999999999</v>
      </c>
      <c r="D1134">
        <v>-2.4750000000000001</v>
      </c>
      <c r="E1134">
        <v>-2.9569999999999999</v>
      </c>
      <c r="F1134">
        <v>-3.18</v>
      </c>
      <c r="G1134">
        <v>2.2000000000000002</v>
      </c>
      <c r="H1134">
        <v>-0.01</v>
      </c>
      <c r="I1134">
        <v>3.8359999999999999</v>
      </c>
      <c r="J1134">
        <v>-0.54800000000000004</v>
      </c>
      <c r="K1134">
        <v>-1.5429999999999999</v>
      </c>
      <c r="L1134">
        <v>-2.5030000000000001</v>
      </c>
      <c r="M1134">
        <v>-3.121</v>
      </c>
      <c r="N1134">
        <v>-3.2719999999999998</v>
      </c>
      <c r="O1134">
        <v>1.129</v>
      </c>
      <c r="P1134">
        <v>1.004</v>
      </c>
      <c r="Q1134">
        <v>0.89</v>
      </c>
      <c r="R1134">
        <v>0.47499999999999998</v>
      </c>
      <c r="S1134">
        <v>0.44900000000000001</v>
      </c>
    </row>
    <row r="1135" spans="1:19" x14ac:dyDescent="0.3">
      <c r="A1135">
        <v>120</v>
      </c>
      <c r="B1135">
        <v>-0.45700000000000002</v>
      </c>
      <c r="C1135">
        <v>-1.3149999999999999</v>
      </c>
      <c r="D1135">
        <v>-2.4750000000000001</v>
      </c>
      <c r="E1135">
        <v>-2.9569999999999999</v>
      </c>
      <c r="F1135">
        <v>-3.18</v>
      </c>
      <c r="G1135">
        <v>2.2000000000000002</v>
      </c>
      <c r="H1135">
        <v>-0.01</v>
      </c>
      <c r="I1135">
        <v>3.8359999999999999</v>
      </c>
      <c r="J1135">
        <v>-0.50700000000000001</v>
      </c>
      <c r="K1135">
        <v>-1.5469999999999999</v>
      </c>
      <c r="L1135">
        <v>-2.544</v>
      </c>
      <c r="M1135">
        <v>-3.165</v>
      </c>
      <c r="N1135">
        <v>-3.294</v>
      </c>
      <c r="O1135">
        <v>1.0429999999999999</v>
      </c>
      <c r="P1135">
        <v>1.071</v>
      </c>
      <c r="Q1135">
        <v>1.026</v>
      </c>
      <c r="R1135">
        <v>0.64300000000000002</v>
      </c>
      <c r="S1135">
        <v>0.45700000000000002</v>
      </c>
    </row>
    <row r="1136" spans="1:19" x14ac:dyDescent="0.3">
      <c r="A1136">
        <v>180</v>
      </c>
      <c r="B1136">
        <v>-0.45700000000000002</v>
      </c>
      <c r="C1136">
        <v>-1.3149999999999999</v>
      </c>
      <c r="D1136">
        <v>-2.4750000000000001</v>
      </c>
      <c r="E1136">
        <v>-2.9569999999999999</v>
      </c>
      <c r="F1136">
        <v>-3.18</v>
      </c>
      <c r="G1136">
        <v>2.2000000000000002</v>
      </c>
      <c r="H1136">
        <v>-0.01</v>
      </c>
      <c r="I1136">
        <v>3.8359999999999999</v>
      </c>
      <c r="J1136">
        <v>-0.50600000000000001</v>
      </c>
      <c r="K1136">
        <v>-1.52</v>
      </c>
      <c r="L1136">
        <v>-2.5070000000000001</v>
      </c>
      <c r="M1136">
        <v>-3.1150000000000002</v>
      </c>
      <c r="N1136">
        <v>-3.302</v>
      </c>
      <c r="O1136">
        <v>1.036</v>
      </c>
      <c r="P1136">
        <v>0.96699999999999997</v>
      </c>
      <c r="Q1136">
        <v>0.91500000000000004</v>
      </c>
      <c r="R1136">
        <v>0.47499999999999998</v>
      </c>
      <c r="S1136">
        <v>0.46</v>
      </c>
    </row>
    <row r="1137" spans="1:19" x14ac:dyDescent="0.3">
      <c r="A1137">
        <v>240</v>
      </c>
      <c r="B1137">
        <v>-0.45700000000000002</v>
      </c>
      <c r="C1137">
        <v>-1.3149999999999999</v>
      </c>
      <c r="D1137">
        <v>-2.4750000000000001</v>
      </c>
      <c r="E1137">
        <v>-2.9569999999999999</v>
      </c>
      <c r="F1137">
        <v>-3.18</v>
      </c>
      <c r="G1137">
        <v>2.2000000000000002</v>
      </c>
      <c r="H1137">
        <v>-0.01</v>
      </c>
      <c r="I1137">
        <v>3.8359999999999999</v>
      </c>
      <c r="J1137">
        <v>-0.51500000000000001</v>
      </c>
      <c r="K1137">
        <v>-1.5409999999999999</v>
      </c>
      <c r="L1137">
        <v>-2.5329999999999999</v>
      </c>
      <c r="M1137">
        <v>-3.1139999999999999</v>
      </c>
      <c r="N1137">
        <v>-3.327</v>
      </c>
      <c r="O1137">
        <v>1.0489999999999999</v>
      </c>
      <c r="P1137">
        <v>1.0389999999999999</v>
      </c>
      <c r="Q1137">
        <v>1.032</v>
      </c>
      <c r="R1137">
        <v>0.48499999999999999</v>
      </c>
      <c r="S1137">
        <v>0.46899999999999997</v>
      </c>
    </row>
    <row r="1138" spans="1:19" x14ac:dyDescent="0.3">
      <c r="A1138">
        <v>300</v>
      </c>
      <c r="B1138">
        <v>-0.45700000000000002</v>
      </c>
      <c r="C1138">
        <v>-1.3149999999999999</v>
      </c>
      <c r="D1138">
        <v>-2.4750000000000001</v>
      </c>
      <c r="E1138">
        <v>-2.9569999999999999</v>
      </c>
      <c r="F1138">
        <v>-3.18</v>
      </c>
      <c r="G1138">
        <v>2.2000000000000002</v>
      </c>
      <c r="H1138">
        <v>-0.01</v>
      </c>
      <c r="I1138">
        <v>3.8359999999999999</v>
      </c>
      <c r="J1138">
        <v>-0.50600000000000001</v>
      </c>
      <c r="K1138">
        <v>-1.5289999999999999</v>
      </c>
      <c r="L1138">
        <v>-2.524</v>
      </c>
      <c r="M1138">
        <v>-3.1389999999999998</v>
      </c>
      <c r="N1138">
        <v>-3.347</v>
      </c>
      <c r="O1138">
        <v>1.0269999999999999</v>
      </c>
      <c r="P1138">
        <v>0.998</v>
      </c>
      <c r="Q1138">
        <v>0.97799999999999998</v>
      </c>
      <c r="R1138">
        <v>0.57899999999999996</v>
      </c>
      <c r="S1138">
        <v>0.47799999999999998</v>
      </c>
    </row>
    <row r="1139" spans="1:19" x14ac:dyDescent="0.3">
      <c r="A1139">
        <v>360</v>
      </c>
      <c r="B1139">
        <v>-0.45700000000000002</v>
      </c>
      <c r="C1139">
        <v>-1.3149999999999999</v>
      </c>
      <c r="D1139">
        <v>-2.4750000000000001</v>
      </c>
      <c r="E1139">
        <v>-2.9569999999999999</v>
      </c>
      <c r="F1139">
        <v>-3.18</v>
      </c>
      <c r="G1139">
        <v>2.2000000000000002</v>
      </c>
      <c r="H1139">
        <v>-0.01</v>
      </c>
      <c r="I1139">
        <v>3.8359999999999999</v>
      </c>
      <c r="J1139">
        <v>-0.50900000000000001</v>
      </c>
      <c r="K1139">
        <v>-1.528</v>
      </c>
      <c r="L1139">
        <v>-2.5190000000000001</v>
      </c>
      <c r="M1139">
        <v>-3.165</v>
      </c>
      <c r="N1139">
        <v>-3.363</v>
      </c>
      <c r="O1139">
        <v>1.028</v>
      </c>
      <c r="P1139">
        <v>1.016</v>
      </c>
      <c r="Q1139">
        <v>0.97399999999999998</v>
      </c>
      <c r="R1139">
        <v>0.66</v>
      </c>
      <c r="S1139">
        <v>0.48399999999999999</v>
      </c>
    </row>
    <row r="1140" spans="1:19" x14ac:dyDescent="0.3">
      <c r="A1140">
        <v>420</v>
      </c>
      <c r="B1140">
        <v>-0.45700000000000002</v>
      </c>
      <c r="C1140">
        <v>-1.3149999999999999</v>
      </c>
      <c r="D1140">
        <v>-2.4750000000000001</v>
      </c>
      <c r="E1140">
        <v>-2.9569999999999999</v>
      </c>
      <c r="F1140">
        <v>-3.18</v>
      </c>
      <c r="G1140">
        <v>2.2000000000000002</v>
      </c>
      <c r="H1140">
        <v>-0.01</v>
      </c>
      <c r="I1140">
        <v>3.8359999999999999</v>
      </c>
      <c r="J1140">
        <v>-0.51</v>
      </c>
      <c r="K1140">
        <v>-1.528</v>
      </c>
      <c r="L1140">
        <v>-2.5249999999999999</v>
      </c>
      <c r="M1140">
        <v>-3.181</v>
      </c>
      <c r="N1140">
        <v>-3.38</v>
      </c>
      <c r="O1140">
        <v>1.026</v>
      </c>
      <c r="P1140">
        <v>1.026</v>
      </c>
      <c r="Q1140">
        <v>1.0009999999999999</v>
      </c>
      <c r="R1140">
        <v>0.69099999999999995</v>
      </c>
      <c r="S1140">
        <v>0.49099999999999999</v>
      </c>
    </row>
    <row r="1141" spans="1:19" x14ac:dyDescent="0.3">
      <c r="A1141">
        <v>480</v>
      </c>
      <c r="B1141">
        <v>-0.45700000000000002</v>
      </c>
      <c r="C1141">
        <v>-1.3149999999999999</v>
      </c>
      <c r="D1141">
        <v>-2.4750000000000001</v>
      </c>
      <c r="E1141">
        <v>-2.9569999999999999</v>
      </c>
      <c r="F1141">
        <v>-3.18</v>
      </c>
      <c r="G1141">
        <v>2.2000000000000002</v>
      </c>
      <c r="H1141">
        <v>-0.01</v>
      </c>
      <c r="I1141">
        <v>3.8359999999999999</v>
      </c>
      <c r="J1141">
        <v>-0.51</v>
      </c>
      <c r="K1141">
        <v>-1.526</v>
      </c>
      <c r="L1141">
        <v>-2.5299999999999998</v>
      </c>
      <c r="M1141">
        <v>-3.1949999999999998</v>
      </c>
      <c r="N1141">
        <v>-3.3980000000000001</v>
      </c>
      <c r="O1141">
        <v>1.02</v>
      </c>
      <c r="P1141">
        <v>1.024</v>
      </c>
      <c r="Q1141">
        <v>1.0149999999999999</v>
      </c>
      <c r="R1141">
        <v>0.70699999999999996</v>
      </c>
      <c r="S1141">
        <v>0.499</v>
      </c>
    </row>
    <row r="1142" spans="1:19" x14ac:dyDescent="0.3">
      <c r="A1142">
        <v>540</v>
      </c>
      <c r="B1142">
        <v>-0.45700000000000002</v>
      </c>
      <c r="C1142">
        <v>-1.3149999999999999</v>
      </c>
      <c r="D1142">
        <v>-2.4750000000000001</v>
      </c>
      <c r="E1142">
        <v>-2.9569999999999999</v>
      </c>
      <c r="F1142">
        <v>-3.18</v>
      </c>
      <c r="G1142">
        <v>2.2000000000000002</v>
      </c>
      <c r="H1142">
        <v>-0.01</v>
      </c>
      <c r="I1142">
        <v>3.8359999999999999</v>
      </c>
      <c r="J1142">
        <v>-0.51100000000000001</v>
      </c>
      <c r="K1142">
        <v>-1.522</v>
      </c>
      <c r="L1142">
        <v>-2.5289999999999999</v>
      </c>
      <c r="M1142">
        <v>-3.21</v>
      </c>
      <c r="N1142">
        <v>-3.4180000000000001</v>
      </c>
      <c r="O1142">
        <v>1.018</v>
      </c>
      <c r="P1142">
        <v>1.022</v>
      </c>
      <c r="Q1142">
        <v>1.006</v>
      </c>
      <c r="R1142">
        <v>0.72699999999999998</v>
      </c>
      <c r="S1142">
        <v>0.50800000000000001</v>
      </c>
    </row>
    <row r="1143" spans="1:19" x14ac:dyDescent="0.3">
      <c r="A1143">
        <v>600</v>
      </c>
      <c r="B1143">
        <v>-0.45700000000000002</v>
      </c>
      <c r="C1143">
        <v>-1.3149999999999999</v>
      </c>
      <c r="D1143">
        <v>-2.4750000000000001</v>
      </c>
      <c r="E1143">
        <v>-2.9569999999999999</v>
      </c>
      <c r="F1143">
        <v>-3.18</v>
      </c>
      <c r="G1143">
        <v>2.2000000000000002</v>
      </c>
      <c r="H1143">
        <v>-0.01</v>
      </c>
      <c r="I1143">
        <v>3.8359999999999999</v>
      </c>
      <c r="J1143">
        <v>-0.51300000000000001</v>
      </c>
      <c r="K1143">
        <v>-1.5209999999999999</v>
      </c>
      <c r="L1143">
        <v>-2.5259999999999998</v>
      </c>
      <c r="M1143">
        <v>-3.2250000000000001</v>
      </c>
      <c r="N1143">
        <v>-3.4380000000000002</v>
      </c>
      <c r="O1143">
        <v>1.016</v>
      </c>
      <c r="P1143">
        <v>1.0249999999999999</v>
      </c>
      <c r="Q1143">
        <v>0.996</v>
      </c>
      <c r="R1143">
        <v>0.74</v>
      </c>
      <c r="S1143">
        <v>0.51700000000000002</v>
      </c>
    </row>
    <row r="1145" spans="1:19" x14ac:dyDescent="0.3">
      <c r="A1145" t="s">
        <v>0</v>
      </c>
      <c r="B1145" t="s">
        <v>89</v>
      </c>
    </row>
    <row r="1146" spans="1:19" x14ac:dyDescent="0.3">
      <c r="A1146">
        <v>0</v>
      </c>
      <c r="B1146">
        <v>-0.45800000000000002</v>
      </c>
      <c r="C1146">
        <v>-1.3140000000000001</v>
      </c>
      <c r="D1146">
        <v>-2.4750000000000001</v>
      </c>
      <c r="E1146">
        <v>-2.9529999999999998</v>
      </c>
      <c r="F1146">
        <v>-3.17</v>
      </c>
      <c r="G1146">
        <v>2.2000000000000002</v>
      </c>
      <c r="H1146">
        <v>-0.01</v>
      </c>
      <c r="I1146">
        <v>3.8359999999999999</v>
      </c>
      <c r="J1146">
        <v>-0.48</v>
      </c>
      <c r="K1146">
        <v>-1.48</v>
      </c>
      <c r="L1146">
        <v>-2.4750000000000001</v>
      </c>
      <c r="M1146">
        <v>-3.1030000000000002</v>
      </c>
      <c r="N1146">
        <v>-3.17</v>
      </c>
      <c r="O1146">
        <v>1.006</v>
      </c>
      <c r="P1146">
        <v>1.006</v>
      </c>
      <c r="Q1146">
        <v>0.996</v>
      </c>
      <c r="R1146">
        <v>0.57599999999999996</v>
      </c>
      <c r="S1146">
        <v>0.22700000000000001</v>
      </c>
    </row>
    <row r="1147" spans="1:19" x14ac:dyDescent="0.3">
      <c r="A1147">
        <v>60</v>
      </c>
      <c r="B1147">
        <v>-0.45800000000000002</v>
      </c>
      <c r="C1147">
        <v>-1.3140000000000001</v>
      </c>
      <c r="D1147">
        <v>-2.4750000000000001</v>
      </c>
      <c r="E1147">
        <v>-2.9529999999999998</v>
      </c>
      <c r="F1147">
        <v>-3.17</v>
      </c>
      <c r="G1147">
        <v>2.2000000000000002</v>
      </c>
      <c r="H1147">
        <v>-0.01</v>
      </c>
      <c r="I1147">
        <v>3.8359999999999999</v>
      </c>
      <c r="J1147">
        <v>-0.54900000000000004</v>
      </c>
      <c r="K1147">
        <v>-1.538</v>
      </c>
      <c r="L1147">
        <v>-2.4990000000000001</v>
      </c>
      <c r="M1147">
        <v>-3.0979999999999999</v>
      </c>
      <c r="N1147">
        <v>-3.2639999999999998</v>
      </c>
      <c r="O1147">
        <v>1.131</v>
      </c>
      <c r="P1147">
        <v>0.98399999999999999</v>
      </c>
      <c r="Q1147">
        <v>0.878</v>
      </c>
      <c r="R1147">
        <v>0.53200000000000003</v>
      </c>
      <c r="S1147">
        <v>0.44500000000000001</v>
      </c>
    </row>
    <row r="1148" spans="1:19" x14ac:dyDescent="0.3">
      <c r="A1148">
        <v>120</v>
      </c>
      <c r="B1148">
        <v>-0.45800000000000002</v>
      </c>
      <c r="C1148">
        <v>-1.3140000000000001</v>
      </c>
      <c r="D1148">
        <v>-2.4750000000000001</v>
      </c>
      <c r="E1148">
        <v>-2.9529999999999998</v>
      </c>
      <c r="F1148">
        <v>-3.17</v>
      </c>
      <c r="G1148">
        <v>2.2000000000000002</v>
      </c>
      <c r="H1148">
        <v>-0.01</v>
      </c>
      <c r="I1148">
        <v>3.8359999999999999</v>
      </c>
      <c r="J1148">
        <v>-0.50900000000000001</v>
      </c>
      <c r="K1148">
        <v>-1.548</v>
      </c>
      <c r="L1148">
        <v>-2.548</v>
      </c>
      <c r="M1148">
        <v>-3.1429999999999998</v>
      </c>
      <c r="N1148">
        <v>-3.278</v>
      </c>
      <c r="O1148">
        <v>1.0469999999999999</v>
      </c>
      <c r="P1148">
        <v>1.075</v>
      </c>
      <c r="Q1148">
        <v>1.0389999999999999</v>
      </c>
      <c r="R1148">
        <v>0.67800000000000005</v>
      </c>
      <c r="S1148">
        <v>0.45100000000000001</v>
      </c>
    </row>
    <row r="1149" spans="1:19" x14ac:dyDescent="0.3">
      <c r="A1149">
        <v>180</v>
      </c>
      <c r="B1149">
        <v>-0.45800000000000002</v>
      </c>
      <c r="C1149">
        <v>-1.3140000000000001</v>
      </c>
      <c r="D1149">
        <v>-2.4750000000000001</v>
      </c>
      <c r="E1149">
        <v>-2.9529999999999998</v>
      </c>
      <c r="F1149">
        <v>-3.17</v>
      </c>
      <c r="G1149">
        <v>2.2000000000000002</v>
      </c>
      <c r="H1149">
        <v>-0.01</v>
      </c>
      <c r="I1149">
        <v>3.8359999999999999</v>
      </c>
      <c r="J1149">
        <v>-0.505</v>
      </c>
      <c r="K1149">
        <v>-1.5189999999999999</v>
      </c>
      <c r="L1149">
        <v>-2.5099999999999998</v>
      </c>
      <c r="M1149">
        <v>-3.0950000000000002</v>
      </c>
      <c r="N1149">
        <v>-3.298</v>
      </c>
      <c r="O1149">
        <v>1.0349999999999999</v>
      </c>
      <c r="P1149">
        <v>0.96499999999999997</v>
      </c>
      <c r="Q1149">
        <v>0.92500000000000004</v>
      </c>
      <c r="R1149">
        <v>0.49099999999999999</v>
      </c>
      <c r="S1149">
        <v>0.45800000000000002</v>
      </c>
    </row>
    <row r="1150" spans="1:19" x14ac:dyDescent="0.3">
      <c r="A1150">
        <v>240</v>
      </c>
      <c r="B1150">
        <v>-0.45800000000000002</v>
      </c>
      <c r="C1150">
        <v>-1.3140000000000001</v>
      </c>
      <c r="D1150">
        <v>-2.4750000000000001</v>
      </c>
      <c r="E1150">
        <v>-2.9529999999999998</v>
      </c>
      <c r="F1150">
        <v>-3.17</v>
      </c>
      <c r="G1150">
        <v>2.2000000000000002</v>
      </c>
      <c r="H1150">
        <v>-0.01</v>
      </c>
      <c r="I1150">
        <v>3.8359999999999999</v>
      </c>
      <c r="J1150">
        <v>-0.51500000000000001</v>
      </c>
      <c r="K1150">
        <v>-1.5389999999999999</v>
      </c>
      <c r="L1150">
        <v>-2.5339999999999998</v>
      </c>
      <c r="M1150">
        <v>-3.0990000000000002</v>
      </c>
      <c r="N1150">
        <v>-3.3130000000000002</v>
      </c>
      <c r="O1150">
        <v>1.048</v>
      </c>
      <c r="P1150">
        <v>1.036</v>
      </c>
      <c r="Q1150">
        <v>1.0329999999999999</v>
      </c>
      <c r="R1150">
        <v>0.50600000000000001</v>
      </c>
      <c r="S1150">
        <v>0.46400000000000002</v>
      </c>
    </row>
    <row r="1151" spans="1:19" x14ac:dyDescent="0.3">
      <c r="A1151">
        <v>300</v>
      </c>
      <c r="B1151">
        <v>-0.45800000000000002</v>
      </c>
      <c r="C1151">
        <v>-1.3140000000000001</v>
      </c>
      <c r="D1151">
        <v>-2.4750000000000001</v>
      </c>
      <c r="E1151">
        <v>-2.9529999999999998</v>
      </c>
      <c r="F1151">
        <v>-3.17</v>
      </c>
      <c r="G1151">
        <v>2.2000000000000002</v>
      </c>
      <c r="H1151">
        <v>-0.01</v>
      </c>
      <c r="I1151">
        <v>3.8359999999999999</v>
      </c>
      <c r="J1151">
        <v>-0.50700000000000001</v>
      </c>
      <c r="K1151">
        <v>-1.5289999999999999</v>
      </c>
      <c r="L1151">
        <v>-2.52</v>
      </c>
      <c r="M1151">
        <v>-3.1259999999999999</v>
      </c>
      <c r="N1151">
        <v>-3.3239999999999998</v>
      </c>
      <c r="O1151">
        <v>1.0289999999999999</v>
      </c>
      <c r="P1151">
        <v>0.998</v>
      </c>
      <c r="Q1151">
        <v>0.96099999999999997</v>
      </c>
      <c r="R1151">
        <v>0.59199999999999997</v>
      </c>
      <c r="S1151">
        <v>0.46800000000000003</v>
      </c>
    </row>
    <row r="1152" spans="1:19" x14ac:dyDescent="0.3">
      <c r="A1152">
        <v>360</v>
      </c>
      <c r="B1152">
        <v>-0.45800000000000002</v>
      </c>
      <c r="C1152">
        <v>-1.3140000000000001</v>
      </c>
      <c r="D1152">
        <v>-2.4750000000000001</v>
      </c>
      <c r="E1152">
        <v>-2.9529999999999998</v>
      </c>
      <c r="F1152">
        <v>-3.17</v>
      </c>
      <c r="G1152">
        <v>2.2000000000000002</v>
      </c>
      <c r="H1152">
        <v>-0.01</v>
      </c>
      <c r="I1152">
        <v>3.8359999999999999</v>
      </c>
      <c r="J1152">
        <v>-0.50800000000000001</v>
      </c>
      <c r="K1152">
        <v>-1.528</v>
      </c>
      <c r="L1152">
        <v>-2.516</v>
      </c>
      <c r="M1152">
        <v>-3.149</v>
      </c>
      <c r="N1152">
        <v>-3.3359999999999999</v>
      </c>
      <c r="O1152">
        <v>1.0269999999999999</v>
      </c>
      <c r="P1152">
        <v>1.0169999999999999</v>
      </c>
      <c r="Q1152">
        <v>0.96699999999999997</v>
      </c>
      <c r="R1152">
        <v>0.65300000000000002</v>
      </c>
      <c r="S1152">
        <v>0.47299999999999998</v>
      </c>
    </row>
    <row r="1153" spans="1:19" x14ac:dyDescent="0.3">
      <c r="A1153">
        <v>420</v>
      </c>
      <c r="B1153">
        <v>-0.45800000000000002</v>
      </c>
      <c r="C1153">
        <v>-1.3140000000000001</v>
      </c>
      <c r="D1153">
        <v>-2.4750000000000001</v>
      </c>
      <c r="E1153">
        <v>-2.9529999999999998</v>
      </c>
      <c r="F1153">
        <v>-3.17</v>
      </c>
      <c r="G1153">
        <v>2.2000000000000002</v>
      </c>
      <c r="H1153">
        <v>-0.01</v>
      </c>
      <c r="I1153">
        <v>3.8359999999999999</v>
      </c>
      <c r="J1153">
        <v>-0.51100000000000001</v>
      </c>
      <c r="K1153">
        <v>-1.528</v>
      </c>
      <c r="L1153">
        <v>-2.524</v>
      </c>
      <c r="M1153">
        <v>-3.1659999999999999</v>
      </c>
      <c r="N1153">
        <v>-3.3530000000000002</v>
      </c>
      <c r="O1153">
        <v>1.026</v>
      </c>
      <c r="P1153">
        <v>1.028</v>
      </c>
      <c r="Q1153">
        <v>1.002</v>
      </c>
      <c r="R1153">
        <v>0.68899999999999995</v>
      </c>
      <c r="S1153">
        <v>0.48</v>
      </c>
    </row>
    <row r="1154" spans="1:19" x14ac:dyDescent="0.3">
      <c r="A1154">
        <v>480</v>
      </c>
      <c r="B1154">
        <v>-0.45800000000000002</v>
      </c>
      <c r="C1154">
        <v>-1.3140000000000001</v>
      </c>
      <c r="D1154">
        <v>-2.4750000000000001</v>
      </c>
      <c r="E1154">
        <v>-2.9529999999999998</v>
      </c>
      <c r="F1154">
        <v>-3.17</v>
      </c>
      <c r="G1154">
        <v>2.2000000000000002</v>
      </c>
      <c r="H1154">
        <v>-0.01</v>
      </c>
      <c r="I1154">
        <v>3.8359999999999999</v>
      </c>
      <c r="J1154">
        <v>-0.51</v>
      </c>
      <c r="K1154">
        <v>-1.5249999999999999</v>
      </c>
      <c r="L1154">
        <v>-2.5270000000000001</v>
      </c>
      <c r="M1154">
        <v>-3.1829999999999998</v>
      </c>
      <c r="N1154">
        <v>-3.3730000000000002</v>
      </c>
      <c r="O1154">
        <v>1.02</v>
      </c>
      <c r="P1154">
        <v>1.0209999999999999</v>
      </c>
      <c r="Q1154">
        <v>1.008</v>
      </c>
      <c r="R1154">
        <v>0.71099999999999997</v>
      </c>
      <c r="S1154">
        <v>0.48799999999999999</v>
      </c>
    </row>
    <row r="1155" spans="1:19" x14ac:dyDescent="0.3">
      <c r="A1155">
        <v>540</v>
      </c>
      <c r="B1155">
        <v>-0.45800000000000002</v>
      </c>
      <c r="C1155">
        <v>-1.3140000000000001</v>
      </c>
      <c r="D1155">
        <v>-2.4750000000000001</v>
      </c>
      <c r="E1155">
        <v>-2.9529999999999998</v>
      </c>
      <c r="F1155">
        <v>-3.17</v>
      </c>
      <c r="G1155">
        <v>2.2000000000000002</v>
      </c>
      <c r="H1155">
        <v>-0.01</v>
      </c>
      <c r="I1155">
        <v>3.8359999999999999</v>
      </c>
      <c r="J1155">
        <v>-0.51100000000000001</v>
      </c>
      <c r="K1155">
        <v>-1.522</v>
      </c>
      <c r="L1155">
        <v>-2.5259999999999998</v>
      </c>
      <c r="M1155">
        <v>-3.1989999999999998</v>
      </c>
      <c r="N1155">
        <v>-3.3940000000000001</v>
      </c>
      <c r="O1155">
        <v>1.018</v>
      </c>
      <c r="P1155">
        <v>1.022</v>
      </c>
      <c r="Q1155">
        <v>1</v>
      </c>
      <c r="R1155">
        <v>0.72799999999999998</v>
      </c>
      <c r="S1155">
        <v>0.497</v>
      </c>
    </row>
    <row r="1156" spans="1:19" x14ac:dyDescent="0.3">
      <c r="A1156">
        <v>600</v>
      </c>
      <c r="B1156">
        <v>-0.45800000000000002</v>
      </c>
      <c r="C1156">
        <v>-1.3140000000000001</v>
      </c>
      <c r="D1156">
        <v>-2.4750000000000001</v>
      </c>
      <c r="E1156">
        <v>-2.9529999999999998</v>
      </c>
      <c r="F1156">
        <v>-3.17</v>
      </c>
      <c r="G1156">
        <v>2.2000000000000002</v>
      </c>
      <c r="H1156">
        <v>-0.01</v>
      </c>
      <c r="I1156">
        <v>3.8359999999999999</v>
      </c>
      <c r="J1156">
        <v>-0.51300000000000001</v>
      </c>
      <c r="K1156">
        <v>-1.5209999999999999</v>
      </c>
      <c r="L1156">
        <v>-2.524</v>
      </c>
      <c r="M1156">
        <v>-3.2120000000000002</v>
      </c>
      <c r="N1156">
        <v>-3.4129999999999998</v>
      </c>
      <c r="O1156">
        <v>1.0169999999999999</v>
      </c>
      <c r="P1156">
        <v>1.026</v>
      </c>
      <c r="Q1156">
        <v>0.995</v>
      </c>
      <c r="R1156">
        <v>0.73399999999999999</v>
      </c>
      <c r="S1156">
        <v>0.50600000000000001</v>
      </c>
    </row>
    <row r="1158" spans="1:19" x14ac:dyDescent="0.3">
      <c r="A1158" t="s">
        <v>0</v>
      </c>
      <c r="B1158" t="s">
        <v>90</v>
      </c>
    </row>
    <row r="1159" spans="1:19" x14ac:dyDescent="0.3">
      <c r="A1159">
        <v>0</v>
      </c>
      <c r="B1159">
        <v>-0.45800000000000002</v>
      </c>
      <c r="C1159">
        <v>-1.3149999999999999</v>
      </c>
      <c r="D1159">
        <v>-2.4750000000000001</v>
      </c>
      <c r="E1159">
        <v>-2.9470000000000001</v>
      </c>
      <c r="F1159">
        <v>-3.16</v>
      </c>
      <c r="G1159">
        <v>2.2000000000000002</v>
      </c>
      <c r="H1159">
        <v>-0.01</v>
      </c>
      <c r="I1159">
        <v>3.8359999999999999</v>
      </c>
      <c r="J1159">
        <v>-0.48</v>
      </c>
      <c r="K1159">
        <v>-1.48</v>
      </c>
      <c r="L1159">
        <v>-2.4750000000000001</v>
      </c>
      <c r="M1159">
        <v>-3.0950000000000002</v>
      </c>
      <c r="N1159">
        <v>-3.16</v>
      </c>
      <c r="O1159">
        <v>1.006</v>
      </c>
      <c r="P1159">
        <v>1.006</v>
      </c>
      <c r="Q1159">
        <v>0.996</v>
      </c>
      <c r="R1159">
        <v>0.56999999999999995</v>
      </c>
      <c r="S1159">
        <v>0.22500000000000001</v>
      </c>
    </row>
    <row r="1160" spans="1:19" x14ac:dyDescent="0.3">
      <c r="A1160">
        <v>60</v>
      </c>
      <c r="B1160">
        <v>-0.45800000000000002</v>
      </c>
      <c r="C1160">
        <v>-1.3149999999999999</v>
      </c>
      <c r="D1160">
        <v>-2.4750000000000001</v>
      </c>
      <c r="E1160">
        <v>-2.9470000000000001</v>
      </c>
      <c r="F1160">
        <v>-3.16</v>
      </c>
      <c r="G1160">
        <v>2.2000000000000002</v>
      </c>
      <c r="H1160">
        <v>-0.01</v>
      </c>
      <c r="I1160">
        <v>3.8359999999999999</v>
      </c>
      <c r="J1160">
        <v>-0.54900000000000004</v>
      </c>
      <c r="K1160">
        <v>-1.5369999999999999</v>
      </c>
      <c r="L1160">
        <v>-2.4980000000000002</v>
      </c>
      <c r="M1160">
        <v>-3.0910000000000002</v>
      </c>
      <c r="N1160">
        <v>-3.2530000000000001</v>
      </c>
      <c r="O1160">
        <v>1.131</v>
      </c>
      <c r="P1160">
        <v>0.98</v>
      </c>
      <c r="Q1160">
        <v>0.877</v>
      </c>
      <c r="R1160">
        <v>0.52800000000000002</v>
      </c>
      <c r="S1160">
        <v>0.441</v>
      </c>
    </row>
    <row r="1161" spans="1:19" x14ac:dyDescent="0.3">
      <c r="A1161">
        <v>120</v>
      </c>
      <c r="B1161">
        <v>-0.45800000000000002</v>
      </c>
      <c r="C1161">
        <v>-1.3149999999999999</v>
      </c>
      <c r="D1161">
        <v>-2.4750000000000001</v>
      </c>
      <c r="E1161">
        <v>-2.9470000000000001</v>
      </c>
      <c r="F1161">
        <v>-3.16</v>
      </c>
      <c r="G1161">
        <v>2.2000000000000002</v>
      </c>
      <c r="H1161">
        <v>-0.01</v>
      </c>
      <c r="I1161">
        <v>3.8359999999999999</v>
      </c>
      <c r="J1161">
        <v>-0.51</v>
      </c>
      <c r="K1161">
        <v>-1.548</v>
      </c>
      <c r="L1161">
        <v>-2.5459999999999998</v>
      </c>
      <c r="M1161">
        <v>-3.1349999999999998</v>
      </c>
      <c r="N1161">
        <v>-3.2669999999999999</v>
      </c>
      <c r="O1161">
        <v>1.0489999999999999</v>
      </c>
      <c r="P1161">
        <v>1.0760000000000001</v>
      </c>
      <c r="Q1161">
        <v>1.036</v>
      </c>
      <c r="R1161">
        <v>0.66900000000000004</v>
      </c>
      <c r="S1161">
        <v>0.44600000000000001</v>
      </c>
    </row>
    <row r="1162" spans="1:19" x14ac:dyDescent="0.3">
      <c r="A1162">
        <v>180</v>
      </c>
      <c r="B1162">
        <v>-0.45800000000000002</v>
      </c>
      <c r="C1162">
        <v>-1.3149999999999999</v>
      </c>
      <c r="D1162">
        <v>-2.4750000000000001</v>
      </c>
      <c r="E1162">
        <v>-2.9470000000000001</v>
      </c>
      <c r="F1162">
        <v>-3.16</v>
      </c>
      <c r="G1162">
        <v>2.2000000000000002</v>
      </c>
      <c r="H1162">
        <v>-0.01</v>
      </c>
      <c r="I1162">
        <v>3.8359999999999999</v>
      </c>
      <c r="J1162">
        <v>-0.505</v>
      </c>
      <c r="K1162">
        <v>-1.5189999999999999</v>
      </c>
      <c r="L1162">
        <v>-2.5099999999999998</v>
      </c>
      <c r="M1162">
        <v>-3.0870000000000002</v>
      </c>
      <c r="N1162">
        <v>-3.286</v>
      </c>
      <c r="O1162">
        <v>1.0349999999999999</v>
      </c>
      <c r="P1162">
        <v>0.96399999999999997</v>
      </c>
      <c r="Q1162">
        <v>0.92700000000000005</v>
      </c>
      <c r="R1162">
        <v>0.48499999999999999</v>
      </c>
      <c r="S1162">
        <v>0.45400000000000001</v>
      </c>
    </row>
    <row r="1163" spans="1:19" x14ac:dyDescent="0.3">
      <c r="A1163">
        <v>240</v>
      </c>
      <c r="B1163">
        <v>-0.45800000000000002</v>
      </c>
      <c r="C1163">
        <v>-1.3149999999999999</v>
      </c>
      <c r="D1163">
        <v>-2.4750000000000001</v>
      </c>
      <c r="E1163">
        <v>-2.9470000000000001</v>
      </c>
      <c r="F1163">
        <v>-3.16</v>
      </c>
      <c r="G1163">
        <v>2.2000000000000002</v>
      </c>
      <c r="H1163">
        <v>-0.01</v>
      </c>
      <c r="I1163">
        <v>3.8359999999999999</v>
      </c>
      <c r="J1163">
        <v>-0.51500000000000001</v>
      </c>
      <c r="K1163">
        <v>-1.5389999999999999</v>
      </c>
      <c r="L1163">
        <v>-2.5329999999999999</v>
      </c>
      <c r="M1163">
        <v>-3.0920000000000001</v>
      </c>
      <c r="N1163">
        <v>-3.3029999999999999</v>
      </c>
      <c r="O1163">
        <v>1.048</v>
      </c>
      <c r="P1163">
        <v>1.036</v>
      </c>
      <c r="Q1163">
        <v>1.0309999999999999</v>
      </c>
      <c r="R1163">
        <v>0.502</v>
      </c>
      <c r="S1163">
        <v>0.46</v>
      </c>
    </row>
    <row r="1164" spans="1:19" x14ac:dyDescent="0.3">
      <c r="A1164">
        <v>300</v>
      </c>
      <c r="B1164">
        <v>-0.45800000000000002</v>
      </c>
      <c r="C1164">
        <v>-1.3149999999999999</v>
      </c>
      <c r="D1164">
        <v>-2.4750000000000001</v>
      </c>
      <c r="E1164">
        <v>-2.9470000000000001</v>
      </c>
      <c r="F1164">
        <v>-3.16</v>
      </c>
      <c r="G1164">
        <v>2.2000000000000002</v>
      </c>
      <c r="H1164">
        <v>-0.01</v>
      </c>
      <c r="I1164">
        <v>3.8359999999999999</v>
      </c>
      <c r="J1164">
        <v>-0.50700000000000001</v>
      </c>
      <c r="K1164">
        <v>-1.5289999999999999</v>
      </c>
      <c r="L1164">
        <v>-2.5190000000000001</v>
      </c>
      <c r="M1164">
        <v>-3.1190000000000002</v>
      </c>
      <c r="N1164">
        <v>-3.3109999999999999</v>
      </c>
      <c r="O1164">
        <v>1.0289999999999999</v>
      </c>
      <c r="P1164">
        <v>0.998</v>
      </c>
      <c r="Q1164">
        <v>0.95899999999999996</v>
      </c>
      <c r="R1164">
        <v>0.58899999999999997</v>
      </c>
      <c r="S1164">
        <v>0.46300000000000002</v>
      </c>
    </row>
    <row r="1165" spans="1:19" x14ac:dyDescent="0.3">
      <c r="A1165">
        <v>360</v>
      </c>
      <c r="B1165">
        <v>-0.45800000000000002</v>
      </c>
      <c r="C1165">
        <v>-1.3149999999999999</v>
      </c>
      <c r="D1165">
        <v>-2.4750000000000001</v>
      </c>
      <c r="E1165">
        <v>-2.9470000000000001</v>
      </c>
      <c r="F1165">
        <v>-3.16</v>
      </c>
      <c r="G1165">
        <v>2.2000000000000002</v>
      </c>
      <c r="H1165">
        <v>-0.01</v>
      </c>
      <c r="I1165">
        <v>3.8359999999999999</v>
      </c>
      <c r="J1165">
        <v>-0.50800000000000001</v>
      </c>
      <c r="K1165">
        <v>-1.528</v>
      </c>
      <c r="L1165">
        <v>-2.516</v>
      </c>
      <c r="M1165">
        <v>-3.141</v>
      </c>
      <c r="N1165">
        <v>-3.3239999999999998</v>
      </c>
      <c r="O1165">
        <v>1.0269999999999999</v>
      </c>
      <c r="P1165">
        <v>1.018</v>
      </c>
      <c r="Q1165">
        <v>0.96699999999999997</v>
      </c>
      <c r="R1165">
        <v>0.64800000000000002</v>
      </c>
      <c r="S1165">
        <v>0.46800000000000003</v>
      </c>
    </row>
    <row r="1166" spans="1:19" x14ac:dyDescent="0.3">
      <c r="A1166">
        <v>420</v>
      </c>
      <c r="B1166">
        <v>-0.45800000000000002</v>
      </c>
      <c r="C1166">
        <v>-1.3149999999999999</v>
      </c>
      <c r="D1166">
        <v>-2.4750000000000001</v>
      </c>
      <c r="E1166">
        <v>-2.9470000000000001</v>
      </c>
      <c r="F1166">
        <v>-3.16</v>
      </c>
      <c r="G1166">
        <v>2.2000000000000002</v>
      </c>
      <c r="H1166">
        <v>-0.01</v>
      </c>
      <c r="I1166">
        <v>3.8359999999999999</v>
      </c>
      <c r="J1166">
        <v>-0.51</v>
      </c>
      <c r="K1166">
        <v>-1.528</v>
      </c>
      <c r="L1166">
        <v>-2.524</v>
      </c>
      <c r="M1166">
        <v>-3.1579999999999999</v>
      </c>
      <c r="N1166">
        <v>-3.3410000000000002</v>
      </c>
      <c r="O1166">
        <v>1.026</v>
      </c>
      <c r="P1166">
        <v>1.028</v>
      </c>
      <c r="Q1166">
        <v>1.0029999999999999</v>
      </c>
      <c r="R1166">
        <v>0.68100000000000005</v>
      </c>
      <c r="S1166">
        <v>0.47499999999999998</v>
      </c>
    </row>
    <row r="1167" spans="1:19" x14ac:dyDescent="0.3">
      <c r="A1167">
        <v>480</v>
      </c>
      <c r="B1167">
        <v>-0.45800000000000002</v>
      </c>
      <c r="C1167">
        <v>-1.3149999999999999</v>
      </c>
      <c r="D1167">
        <v>-2.4750000000000001</v>
      </c>
      <c r="E1167">
        <v>-2.9470000000000001</v>
      </c>
      <c r="F1167">
        <v>-3.16</v>
      </c>
      <c r="G1167">
        <v>2.2000000000000002</v>
      </c>
      <c r="H1167">
        <v>-0.01</v>
      </c>
      <c r="I1167">
        <v>3.8359999999999999</v>
      </c>
      <c r="J1167">
        <v>-0.51</v>
      </c>
      <c r="K1167">
        <v>-1.524</v>
      </c>
      <c r="L1167">
        <v>-2.5270000000000001</v>
      </c>
      <c r="M1167">
        <v>-3.1749999999999998</v>
      </c>
      <c r="N1167">
        <v>-3.36</v>
      </c>
      <c r="O1167">
        <v>1.02</v>
      </c>
      <c r="P1167">
        <v>1.0209999999999999</v>
      </c>
      <c r="Q1167">
        <v>1.0089999999999999</v>
      </c>
      <c r="R1167">
        <v>0.70599999999999996</v>
      </c>
      <c r="S1167">
        <v>0.48299999999999998</v>
      </c>
    </row>
    <row r="1168" spans="1:19" x14ac:dyDescent="0.3">
      <c r="A1168">
        <v>540</v>
      </c>
      <c r="B1168">
        <v>-0.45800000000000002</v>
      </c>
      <c r="C1168">
        <v>-1.3149999999999999</v>
      </c>
      <c r="D1168">
        <v>-2.4750000000000001</v>
      </c>
      <c r="E1168">
        <v>-2.9470000000000001</v>
      </c>
      <c r="F1168">
        <v>-3.16</v>
      </c>
      <c r="G1168">
        <v>2.2000000000000002</v>
      </c>
      <c r="H1168">
        <v>-0.01</v>
      </c>
      <c r="I1168">
        <v>3.8359999999999999</v>
      </c>
      <c r="J1168">
        <v>-0.51100000000000001</v>
      </c>
      <c r="K1168">
        <v>-1.522</v>
      </c>
      <c r="L1168">
        <v>-2.5249999999999999</v>
      </c>
      <c r="M1168">
        <v>-3.19</v>
      </c>
      <c r="N1168">
        <v>-3.3809999999999998</v>
      </c>
      <c r="O1168">
        <v>1.018</v>
      </c>
      <c r="P1168">
        <v>1.022</v>
      </c>
      <c r="Q1168">
        <v>0.997</v>
      </c>
      <c r="R1168">
        <v>0.72</v>
      </c>
      <c r="S1168">
        <v>0.49199999999999999</v>
      </c>
    </row>
    <row r="1169" spans="1:19" x14ac:dyDescent="0.3">
      <c r="A1169">
        <v>600</v>
      </c>
      <c r="B1169">
        <v>-0.45800000000000002</v>
      </c>
      <c r="C1169">
        <v>-1.3149999999999999</v>
      </c>
      <c r="D1169">
        <v>-2.4750000000000001</v>
      </c>
      <c r="E1169">
        <v>-2.9470000000000001</v>
      </c>
      <c r="F1169">
        <v>-3.16</v>
      </c>
      <c r="G1169">
        <v>2.2000000000000002</v>
      </c>
      <c r="H1169">
        <v>-0.01</v>
      </c>
      <c r="I1169">
        <v>3.8359999999999999</v>
      </c>
      <c r="J1169">
        <v>-0.51300000000000001</v>
      </c>
      <c r="K1169">
        <v>-1.5209999999999999</v>
      </c>
      <c r="L1169">
        <v>-2.524</v>
      </c>
      <c r="M1169">
        <v>-3.2040000000000002</v>
      </c>
      <c r="N1169">
        <v>-3.4</v>
      </c>
      <c r="O1169">
        <v>1.0169999999999999</v>
      </c>
      <c r="P1169">
        <v>1.026</v>
      </c>
      <c r="Q1169">
        <v>0.995</v>
      </c>
      <c r="R1169">
        <v>0.72699999999999998</v>
      </c>
      <c r="S1169">
        <v>0.5</v>
      </c>
    </row>
    <row r="1171" spans="1:19" x14ac:dyDescent="0.3">
      <c r="A1171" t="s">
        <v>0</v>
      </c>
      <c r="B1171" t="s">
        <v>91</v>
      </c>
    </row>
    <row r="1172" spans="1:19" x14ac:dyDescent="0.3">
      <c r="A1172">
        <v>0</v>
      </c>
      <c r="B1172">
        <v>-0.45300000000000001</v>
      </c>
      <c r="C1172">
        <v>-1.3089999999999999</v>
      </c>
      <c r="D1172">
        <v>-2.4750000000000001</v>
      </c>
      <c r="E1172">
        <v>-2.9790000000000001</v>
      </c>
      <c r="F1172">
        <v>-3.24</v>
      </c>
      <c r="G1172">
        <v>2.2000000000000002</v>
      </c>
      <c r="H1172">
        <v>0</v>
      </c>
      <c r="I1172">
        <v>3.8359999999999999</v>
      </c>
      <c r="J1172">
        <v>-0.48</v>
      </c>
      <c r="K1172">
        <v>-1.48</v>
      </c>
      <c r="L1172">
        <v>-2.4769999999999999</v>
      </c>
      <c r="M1172">
        <v>-3.16</v>
      </c>
      <c r="N1172">
        <v>-3.24</v>
      </c>
      <c r="O1172">
        <v>1.006</v>
      </c>
      <c r="P1172">
        <v>1.006</v>
      </c>
      <c r="Q1172">
        <v>0.999</v>
      </c>
      <c r="R1172">
        <v>0.62</v>
      </c>
      <c r="S1172">
        <v>0.24</v>
      </c>
    </row>
    <row r="1173" spans="1:19" x14ac:dyDescent="0.3">
      <c r="A1173">
        <v>60</v>
      </c>
      <c r="B1173">
        <v>-0.45300000000000001</v>
      </c>
      <c r="C1173">
        <v>-1.3089999999999999</v>
      </c>
      <c r="D1173">
        <v>-2.4750000000000001</v>
      </c>
      <c r="E1173">
        <v>-2.9790000000000001</v>
      </c>
      <c r="F1173">
        <v>-3.24</v>
      </c>
      <c r="G1173">
        <v>2.2000000000000002</v>
      </c>
      <c r="H1173">
        <v>0</v>
      </c>
      <c r="I1173">
        <v>3.8359999999999999</v>
      </c>
      <c r="J1173">
        <v>-0.54</v>
      </c>
      <c r="K1173">
        <v>-1.5489999999999999</v>
      </c>
      <c r="L1173">
        <v>-2.5</v>
      </c>
      <c r="M1173">
        <v>-3.1579999999999999</v>
      </c>
      <c r="N1173">
        <v>-3.331</v>
      </c>
      <c r="O1173">
        <v>1.1180000000000001</v>
      </c>
      <c r="P1173">
        <v>1.0469999999999999</v>
      </c>
      <c r="Q1173">
        <v>0.89</v>
      </c>
      <c r="R1173">
        <v>0.50800000000000001</v>
      </c>
      <c r="S1173">
        <v>0.47099999999999997</v>
      </c>
    </row>
    <row r="1174" spans="1:19" x14ac:dyDescent="0.3">
      <c r="A1174">
        <v>120</v>
      </c>
      <c r="B1174">
        <v>-0.45300000000000001</v>
      </c>
      <c r="C1174">
        <v>-1.3089999999999999</v>
      </c>
      <c r="D1174">
        <v>-2.4750000000000001</v>
      </c>
      <c r="E1174">
        <v>-2.9790000000000001</v>
      </c>
      <c r="F1174">
        <v>-3.24</v>
      </c>
      <c r="G1174">
        <v>2.2000000000000002</v>
      </c>
      <c r="H1174">
        <v>0</v>
      </c>
      <c r="I1174">
        <v>3.8359999999999999</v>
      </c>
      <c r="J1174">
        <v>-0.503</v>
      </c>
      <c r="K1174">
        <v>-1.5469999999999999</v>
      </c>
      <c r="L1174">
        <v>-2.5539999999999998</v>
      </c>
      <c r="M1174">
        <v>-3.214</v>
      </c>
      <c r="N1174">
        <v>-3.3519999999999999</v>
      </c>
      <c r="O1174">
        <v>1.046</v>
      </c>
      <c r="P1174">
        <v>1.0720000000000001</v>
      </c>
      <c r="Q1174">
        <v>1.0609999999999999</v>
      </c>
      <c r="R1174">
        <v>0.65200000000000002</v>
      </c>
      <c r="S1174">
        <v>0.48</v>
      </c>
    </row>
    <row r="1175" spans="1:19" x14ac:dyDescent="0.3">
      <c r="A1175">
        <v>180</v>
      </c>
      <c r="B1175">
        <v>-0.45300000000000001</v>
      </c>
      <c r="C1175">
        <v>-1.3089999999999999</v>
      </c>
      <c r="D1175">
        <v>-2.4750000000000001</v>
      </c>
      <c r="E1175">
        <v>-2.9790000000000001</v>
      </c>
      <c r="F1175">
        <v>-3.24</v>
      </c>
      <c r="G1175">
        <v>2.2000000000000002</v>
      </c>
      <c r="H1175">
        <v>0</v>
      </c>
      <c r="I1175">
        <v>3.8359999999999999</v>
      </c>
      <c r="J1175">
        <v>-0.503</v>
      </c>
      <c r="K1175">
        <v>-1.522</v>
      </c>
      <c r="L1175">
        <v>-2.5129999999999999</v>
      </c>
      <c r="M1175">
        <v>-3.165</v>
      </c>
      <c r="N1175">
        <v>-3.367</v>
      </c>
      <c r="O1175">
        <v>1.046</v>
      </c>
      <c r="P1175">
        <v>0.96899999999999997</v>
      </c>
      <c r="Q1175">
        <v>0.93200000000000005</v>
      </c>
      <c r="R1175">
        <v>0.47499999999999998</v>
      </c>
      <c r="S1175">
        <v>0.48599999999999999</v>
      </c>
    </row>
    <row r="1176" spans="1:19" x14ac:dyDescent="0.3">
      <c r="A1176">
        <v>240</v>
      </c>
      <c r="B1176">
        <v>-0.45300000000000001</v>
      </c>
      <c r="C1176">
        <v>-1.3089999999999999</v>
      </c>
      <c r="D1176">
        <v>-2.4750000000000001</v>
      </c>
      <c r="E1176">
        <v>-2.9790000000000001</v>
      </c>
      <c r="F1176">
        <v>-3.24</v>
      </c>
      <c r="G1176">
        <v>2.2000000000000002</v>
      </c>
      <c r="H1176">
        <v>0</v>
      </c>
      <c r="I1176">
        <v>3.8359999999999999</v>
      </c>
      <c r="J1176">
        <v>-0.50900000000000001</v>
      </c>
      <c r="K1176">
        <v>-1.542</v>
      </c>
      <c r="L1176">
        <v>-2.5409999999999999</v>
      </c>
      <c r="M1176">
        <v>-3.1619999999999999</v>
      </c>
      <c r="N1176">
        <v>-3.3820000000000001</v>
      </c>
      <c r="O1176">
        <v>1.0569999999999999</v>
      </c>
      <c r="P1176">
        <v>1.036</v>
      </c>
      <c r="Q1176">
        <v>1.048</v>
      </c>
      <c r="R1176">
        <v>0.48799999999999999</v>
      </c>
      <c r="S1176">
        <v>0.49199999999999999</v>
      </c>
    </row>
    <row r="1177" spans="1:19" x14ac:dyDescent="0.3">
      <c r="A1177">
        <v>300</v>
      </c>
      <c r="B1177">
        <v>-0.45300000000000001</v>
      </c>
      <c r="C1177">
        <v>-1.3089999999999999</v>
      </c>
      <c r="D1177">
        <v>-2.4750000000000001</v>
      </c>
      <c r="E1177">
        <v>-2.9790000000000001</v>
      </c>
      <c r="F1177">
        <v>-3.24</v>
      </c>
      <c r="G1177">
        <v>2.2000000000000002</v>
      </c>
      <c r="H1177">
        <v>0</v>
      </c>
      <c r="I1177">
        <v>3.8359999999999999</v>
      </c>
      <c r="J1177">
        <v>-0.5</v>
      </c>
      <c r="K1177">
        <v>-1.532</v>
      </c>
      <c r="L1177">
        <v>-2.5339999999999998</v>
      </c>
      <c r="M1177">
        <v>-3.1869999999999998</v>
      </c>
      <c r="N1177">
        <v>-3.407</v>
      </c>
      <c r="O1177">
        <v>1.0409999999999999</v>
      </c>
      <c r="P1177">
        <v>1.004</v>
      </c>
      <c r="Q1177">
        <v>0.997</v>
      </c>
      <c r="R1177">
        <v>0.59299999999999997</v>
      </c>
      <c r="S1177">
        <v>0.503</v>
      </c>
    </row>
    <row r="1178" spans="1:19" x14ac:dyDescent="0.3">
      <c r="A1178">
        <v>360</v>
      </c>
      <c r="B1178">
        <v>-0.45300000000000001</v>
      </c>
      <c r="C1178">
        <v>-1.3089999999999999</v>
      </c>
      <c r="D1178">
        <v>-2.4750000000000001</v>
      </c>
      <c r="E1178">
        <v>-2.9790000000000001</v>
      </c>
      <c r="F1178">
        <v>-3.24</v>
      </c>
      <c r="G1178">
        <v>2.2000000000000002</v>
      </c>
      <c r="H1178">
        <v>0</v>
      </c>
      <c r="I1178">
        <v>3.8359999999999999</v>
      </c>
      <c r="J1178">
        <v>-0.499</v>
      </c>
      <c r="K1178">
        <v>-1.528</v>
      </c>
      <c r="L1178">
        <v>-2.5249999999999999</v>
      </c>
      <c r="M1178">
        <v>-3.2120000000000002</v>
      </c>
      <c r="N1178">
        <v>-3.43</v>
      </c>
      <c r="O1178">
        <v>1.038</v>
      </c>
      <c r="P1178">
        <v>1.0129999999999999</v>
      </c>
      <c r="Q1178">
        <v>0.98099999999999998</v>
      </c>
      <c r="R1178">
        <v>0.67700000000000005</v>
      </c>
      <c r="S1178">
        <v>0.51300000000000001</v>
      </c>
    </row>
    <row r="1179" spans="1:19" x14ac:dyDescent="0.3">
      <c r="A1179">
        <v>420</v>
      </c>
      <c r="B1179">
        <v>-0.45300000000000001</v>
      </c>
      <c r="C1179">
        <v>-1.3089999999999999</v>
      </c>
      <c r="D1179">
        <v>-2.4750000000000001</v>
      </c>
      <c r="E1179">
        <v>-2.9790000000000001</v>
      </c>
      <c r="F1179">
        <v>-3.24</v>
      </c>
      <c r="G1179">
        <v>2.2000000000000002</v>
      </c>
      <c r="H1179">
        <v>0</v>
      </c>
      <c r="I1179">
        <v>3.8359999999999999</v>
      </c>
      <c r="J1179">
        <v>-0.5</v>
      </c>
      <c r="K1179">
        <v>-1.5289999999999999</v>
      </c>
      <c r="L1179">
        <v>-2.5299999999999998</v>
      </c>
      <c r="M1179">
        <v>-3.23</v>
      </c>
      <c r="N1179">
        <v>-3.452</v>
      </c>
      <c r="O1179">
        <v>1.0409999999999999</v>
      </c>
      <c r="P1179">
        <v>1.03</v>
      </c>
      <c r="Q1179">
        <v>1.0029999999999999</v>
      </c>
      <c r="R1179">
        <v>0.72299999999999998</v>
      </c>
      <c r="S1179">
        <v>0.52400000000000002</v>
      </c>
    </row>
    <row r="1180" spans="1:19" x14ac:dyDescent="0.3">
      <c r="A1180">
        <v>480</v>
      </c>
      <c r="B1180">
        <v>-0.45300000000000001</v>
      </c>
      <c r="C1180">
        <v>-1.3089999999999999</v>
      </c>
      <c r="D1180">
        <v>-2.4750000000000001</v>
      </c>
      <c r="E1180">
        <v>-2.9790000000000001</v>
      </c>
      <c r="F1180">
        <v>-3.24</v>
      </c>
      <c r="G1180">
        <v>2.2000000000000002</v>
      </c>
      <c r="H1180">
        <v>0</v>
      </c>
      <c r="I1180">
        <v>3.8359999999999999</v>
      </c>
      <c r="J1180">
        <v>-0.497</v>
      </c>
      <c r="K1180">
        <v>-1.526</v>
      </c>
      <c r="L1180">
        <v>-2.5339999999999998</v>
      </c>
      <c r="M1180">
        <v>-3.2429999999999999</v>
      </c>
      <c r="N1180">
        <v>-3.4740000000000002</v>
      </c>
      <c r="O1180">
        <v>1.036</v>
      </c>
      <c r="P1180">
        <v>1.0249999999999999</v>
      </c>
      <c r="Q1180">
        <v>1.0149999999999999</v>
      </c>
      <c r="R1180">
        <v>0.73299999999999998</v>
      </c>
      <c r="S1180">
        <v>0.53400000000000003</v>
      </c>
    </row>
    <row r="1181" spans="1:19" x14ac:dyDescent="0.3">
      <c r="A1181">
        <v>540</v>
      </c>
      <c r="B1181">
        <v>-0.45300000000000001</v>
      </c>
      <c r="C1181">
        <v>-1.3089999999999999</v>
      </c>
      <c r="D1181">
        <v>-2.4750000000000001</v>
      </c>
      <c r="E1181">
        <v>-2.9790000000000001</v>
      </c>
      <c r="F1181">
        <v>-3.24</v>
      </c>
      <c r="G1181">
        <v>2.2000000000000002</v>
      </c>
      <c r="H1181">
        <v>0</v>
      </c>
      <c r="I1181">
        <v>3.8359999999999999</v>
      </c>
      <c r="J1181">
        <v>-0.497</v>
      </c>
      <c r="K1181">
        <v>-1.522</v>
      </c>
      <c r="L1181">
        <v>-2.5350000000000001</v>
      </c>
      <c r="M1181">
        <v>-3.2559999999999998</v>
      </c>
      <c r="N1181">
        <v>-3.496</v>
      </c>
      <c r="O1181">
        <v>1.0349999999999999</v>
      </c>
      <c r="P1181">
        <v>1.026</v>
      </c>
      <c r="Q1181">
        <v>1.0129999999999999</v>
      </c>
      <c r="R1181">
        <v>0.745</v>
      </c>
      <c r="S1181">
        <v>0.54500000000000004</v>
      </c>
    </row>
    <row r="1182" spans="1:19" x14ac:dyDescent="0.3">
      <c r="A1182">
        <v>600</v>
      </c>
      <c r="B1182">
        <v>-0.45300000000000001</v>
      </c>
      <c r="C1182">
        <v>-1.3089999999999999</v>
      </c>
      <c r="D1182">
        <v>-2.4750000000000001</v>
      </c>
      <c r="E1182">
        <v>-2.9790000000000001</v>
      </c>
      <c r="F1182">
        <v>-3.24</v>
      </c>
      <c r="G1182">
        <v>2.2000000000000002</v>
      </c>
      <c r="H1182">
        <v>0</v>
      </c>
      <c r="I1182">
        <v>3.8359999999999999</v>
      </c>
      <c r="J1182">
        <v>-0.497</v>
      </c>
      <c r="K1182">
        <v>-1.52</v>
      </c>
      <c r="L1182">
        <v>-2.532</v>
      </c>
      <c r="M1182">
        <v>-3.2690000000000001</v>
      </c>
      <c r="N1182">
        <v>-3.5169999999999999</v>
      </c>
      <c r="O1182">
        <v>1.0349999999999999</v>
      </c>
      <c r="P1182">
        <v>1.028</v>
      </c>
      <c r="Q1182">
        <v>1.004</v>
      </c>
      <c r="R1182">
        <v>0.75700000000000001</v>
      </c>
      <c r="S1182">
        <v>0.55600000000000005</v>
      </c>
    </row>
    <row r="1184" spans="1:19" x14ac:dyDescent="0.3">
      <c r="A1184" t="s">
        <v>0</v>
      </c>
      <c r="B1184" t="s">
        <v>92</v>
      </c>
    </row>
    <row r="1185" spans="1:19" x14ac:dyDescent="0.3">
      <c r="A1185">
        <v>0</v>
      </c>
      <c r="B1185">
        <v>-0.45300000000000001</v>
      </c>
      <c r="C1185">
        <v>-1.3109999999999999</v>
      </c>
      <c r="D1185">
        <v>-2.4740000000000002</v>
      </c>
      <c r="E1185">
        <v>-2.972</v>
      </c>
      <c r="F1185">
        <v>-3.23</v>
      </c>
      <c r="G1185">
        <v>2.2000000000000002</v>
      </c>
      <c r="H1185">
        <v>0</v>
      </c>
      <c r="I1185">
        <v>3.8359999999999999</v>
      </c>
      <c r="J1185">
        <v>-0.48</v>
      </c>
      <c r="K1185">
        <v>-1.48</v>
      </c>
      <c r="L1185">
        <v>-2.4769999999999999</v>
      </c>
      <c r="M1185">
        <v>-3.1520000000000001</v>
      </c>
      <c r="N1185">
        <v>-3.23</v>
      </c>
      <c r="O1185">
        <v>1.006</v>
      </c>
      <c r="P1185">
        <v>1.006</v>
      </c>
      <c r="Q1185">
        <v>0.999</v>
      </c>
      <c r="R1185">
        <v>0.61299999999999999</v>
      </c>
      <c r="S1185">
        <v>0.23799999999999999</v>
      </c>
    </row>
    <row r="1186" spans="1:19" x14ac:dyDescent="0.3">
      <c r="A1186">
        <v>60</v>
      </c>
      <c r="B1186">
        <v>-0.45300000000000001</v>
      </c>
      <c r="C1186">
        <v>-1.3109999999999999</v>
      </c>
      <c r="D1186">
        <v>-2.4740000000000002</v>
      </c>
      <c r="E1186">
        <v>-2.972</v>
      </c>
      <c r="F1186">
        <v>-3.23</v>
      </c>
      <c r="G1186">
        <v>2.2000000000000002</v>
      </c>
      <c r="H1186">
        <v>0</v>
      </c>
      <c r="I1186">
        <v>3.8359999999999999</v>
      </c>
      <c r="J1186">
        <v>-0.54</v>
      </c>
      <c r="K1186">
        <v>-1.5489999999999999</v>
      </c>
      <c r="L1186">
        <v>-2.4990000000000001</v>
      </c>
      <c r="M1186">
        <v>-3.1520000000000001</v>
      </c>
      <c r="N1186">
        <v>-3.319</v>
      </c>
      <c r="O1186">
        <v>1.1180000000000001</v>
      </c>
      <c r="P1186">
        <v>1.0469999999999999</v>
      </c>
      <c r="Q1186">
        <v>0.89</v>
      </c>
      <c r="R1186">
        <v>0.50900000000000001</v>
      </c>
      <c r="S1186">
        <v>0.46600000000000003</v>
      </c>
    </row>
    <row r="1187" spans="1:19" x14ac:dyDescent="0.3">
      <c r="A1187">
        <v>120</v>
      </c>
      <c r="B1187">
        <v>-0.45300000000000001</v>
      </c>
      <c r="C1187">
        <v>-1.3109999999999999</v>
      </c>
      <c r="D1187">
        <v>-2.4740000000000002</v>
      </c>
      <c r="E1187">
        <v>-2.972</v>
      </c>
      <c r="F1187">
        <v>-3.23</v>
      </c>
      <c r="G1187">
        <v>2.2000000000000002</v>
      </c>
      <c r="H1187">
        <v>0</v>
      </c>
      <c r="I1187">
        <v>3.8359999999999999</v>
      </c>
      <c r="J1187">
        <v>-0.503</v>
      </c>
      <c r="K1187">
        <v>-1.5469999999999999</v>
      </c>
      <c r="L1187">
        <v>-2.5529999999999999</v>
      </c>
      <c r="M1187">
        <v>-3.2080000000000002</v>
      </c>
      <c r="N1187">
        <v>-3.3410000000000002</v>
      </c>
      <c r="O1187">
        <v>1.046</v>
      </c>
      <c r="P1187">
        <v>1.0720000000000001</v>
      </c>
      <c r="Q1187">
        <v>1.06</v>
      </c>
      <c r="R1187">
        <v>0.64900000000000002</v>
      </c>
      <c r="S1187">
        <v>0.47499999999999998</v>
      </c>
    </row>
    <row r="1188" spans="1:19" x14ac:dyDescent="0.3">
      <c r="A1188">
        <v>180</v>
      </c>
      <c r="B1188">
        <v>-0.45300000000000001</v>
      </c>
      <c r="C1188">
        <v>-1.3109999999999999</v>
      </c>
      <c r="D1188">
        <v>-2.4740000000000002</v>
      </c>
      <c r="E1188">
        <v>-2.972</v>
      </c>
      <c r="F1188">
        <v>-3.23</v>
      </c>
      <c r="G1188">
        <v>2.2000000000000002</v>
      </c>
      <c r="H1188">
        <v>0</v>
      </c>
      <c r="I1188">
        <v>3.8359999999999999</v>
      </c>
      <c r="J1188">
        <v>-0.503</v>
      </c>
      <c r="K1188">
        <v>-1.5209999999999999</v>
      </c>
      <c r="L1188">
        <v>-2.5129999999999999</v>
      </c>
      <c r="M1188">
        <v>-3.157</v>
      </c>
      <c r="N1188">
        <v>-3.3570000000000002</v>
      </c>
      <c r="O1188">
        <v>1.046</v>
      </c>
      <c r="P1188">
        <v>0.96799999999999997</v>
      </c>
      <c r="Q1188">
        <v>0.93300000000000005</v>
      </c>
      <c r="R1188">
        <v>0.46899999999999997</v>
      </c>
      <c r="S1188">
        <v>0.48199999999999998</v>
      </c>
    </row>
    <row r="1189" spans="1:19" x14ac:dyDescent="0.3">
      <c r="A1189">
        <v>240</v>
      </c>
      <c r="B1189">
        <v>-0.45300000000000001</v>
      </c>
      <c r="C1189">
        <v>-1.3109999999999999</v>
      </c>
      <c r="D1189">
        <v>-2.4740000000000002</v>
      </c>
      <c r="E1189">
        <v>-2.972</v>
      </c>
      <c r="F1189">
        <v>-3.23</v>
      </c>
      <c r="G1189">
        <v>2.2000000000000002</v>
      </c>
      <c r="H1189">
        <v>0</v>
      </c>
      <c r="I1189">
        <v>3.8359999999999999</v>
      </c>
      <c r="J1189">
        <v>-0.50900000000000001</v>
      </c>
      <c r="K1189">
        <v>-1.5409999999999999</v>
      </c>
      <c r="L1189">
        <v>-2.5409999999999999</v>
      </c>
      <c r="M1189">
        <v>-3.1549999999999998</v>
      </c>
      <c r="N1189">
        <v>-3.3719999999999999</v>
      </c>
      <c r="O1189">
        <v>1.0580000000000001</v>
      </c>
      <c r="P1189">
        <v>1.036</v>
      </c>
      <c r="Q1189">
        <v>1.0489999999999999</v>
      </c>
      <c r="R1189">
        <v>0.48199999999999998</v>
      </c>
      <c r="S1189">
        <v>0.48799999999999999</v>
      </c>
    </row>
    <row r="1190" spans="1:19" x14ac:dyDescent="0.3">
      <c r="A1190">
        <v>300</v>
      </c>
      <c r="B1190">
        <v>-0.45300000000000001</v>
      </c>
      <c r="C1190">
        <v>-1.3109999999999999</v>
      </c>
      <c r="D1190">
        <v>-2.4740000000000002</v>
      </c>
      <c r="E1190">
        <v>-2.972</v>
      </c>
      <c r="F1190">
        <v>-3.23</v>
      </c>
      <c r="G1190">
        <v>2.2000000000000002</v>
      </c>
      <c r="H1190">
        <v>0</v>
      </c>
      <c r="I1190">
        <v>3.8359999999999999</v>
      </c>
      <c r="J1190">
        <v>-0.5</v>
      </c>
      <c r="K1190">
        <v>-1.532</v>
      </c>
      <c r="L1190">
        <v>-2.5329999999999999</v>
      </c>
      <c r="M1190">
        <v>-3.18</v>
      </c>
      <c r="N1190">
        <v>-3.3959999999999999</v>
      </c>
      <c r="O1190">
        <v>1.04</v>
      </c>
      <c r="P1190">
        <v>1.004</v>
      </c>
      <c r="Q1190">
        <v>0.99399999999999999</v>
      </c>
      <c r="R1190">
        <v>0.58599999999999997</v>
      </c>
      <c r="S1190">
        <v>0.498</v>
      </c>
    </row>
    <row r="1191" spans="1:19" x14ac:dyDescent="0.3">
      <c r="A1191">
        <v>360</v>
      </c>
      <c r="B1191">
        <v>-0.45300000000000001</v>
      </c>
      <c r="C1191">
        <v>-1.3109999999999999</v>
      </c>
      <c r="D1191">
        <v>-2.4740000000000002</v>
      </c>
      <c r="E1191">
        <v>-2.972</v>
      </c>
      <c r="F1191">
        <v>-3.23</v>
      </c>
      <c r="G1191">
        <v>2.2000000000000002</v>
      </c>
      <c r="H1191">
        <v>0</v>
      </c>
      <c r="I1191">
        <v>3.8359999999999999</v>
      </c>
      <c r="J1191">
        <v>-0.499</v>
      </c>
      <c r="K1191">
        <v>-1.528</v>
      </c>
      <c r="L1191">
        <v>-2.5249999999999999</v>
      </c>
      <c r="M1191">
        <v>-3.2040000000000002</v>
      </c>
      <c r="N1191">
        <v>-3.419</v>
      </c>
      <c r="O1191">
        <v>1.038</v>
      </c>
      <c r="P1191">
        <v>1.014</v>
      </c>
      <c r="Q1191">
        <v>0.98099999999999998</v>
      </c>
      <c r="R1191">
        <v>0.66900000000000004</v>
      </c>
      <c r="S1191">
        <v>0.50900000000000001</v>
      </c>
    </row>
    <row r="1192" spans="1:19" x14ac:dyDescent="0.3">
      <c r="A1192">
        <v>420</v>
      </c>
      <c r="B1192">
        <v>-0.45300000000000001</v>
      </c>
      <c r="C1192">
        <v>-1.3109999999999999</v>
      </c>
      <c r="D1192">
        <v>-2.4740000000000002</v>
      </c>
      <c r="E1192">
        <v>-2.972</v>
      </c>
      <c r="F1192">
        <v>-3.23</v>
      </c>
      <c r="G1192">
        <v>2.2000000000000002</v>
      </c>
      <c r="H1192">
        <v>0</v>
      </c>
      <c r="I1192">
        <v>3.8359999999999999</v>
      </c>
      <c r="J1192">
        <v>-0.5</v>
      </c>
      <c r="K1192">
        <v>-1.5289999999999999</v>
      </c>
      <c r="L1192">
        <v>-2.5299999999999998</v>
      </c>
      <c r="M1192">
        <v>-3.2229999999999999</v>
      </c>
      <c r="N1192">
        <v>-3.4409999999999998</v>
      </c>
      <c r="O1192">
        <v>1.0409999999999999</v>
      </c>
      <c r="P1192">
        <v>1.03</v>
      </c>
      <c r="Q1192">
        <v>1.004</v>
      </c>
      <c r="R1192">
        <v>0.71699999999999997</v>
      </c>
      <c r="S1192">
        <v>0.51800000000000002</v>
      </c>
    </row>
    <row r="1193" spans="1:19" x14ac:dyDescent="0.3">
      <c r="A1193">
        <v>480</v>
      </c>
      <c r="B1193">
        <v>-0.45300000000000001</v>
      </c>
      <c r="C1193">
        <v>-1.3109999999999999</v>
      </c>
      <c r="D1193">
        <v>-2.4740000000000002</v>
      </c>
      <c r="E1193">
        <v>-2.972</v>
      </c>
      <c r="F1193">
        <v>-3.23</v>
      </c>
      <c r="G1193">
        <v>2.2000000000000002</v>
      </c>
      <c r="H1193">
        <v>0</v>
      </c>
      <c r="I1193">
        <v>3.8359999999999999</v>
      </c>
      <c r="J1193">
        <v>-0.497</v>
      </c>
      <c r="K1193">
        <v>-1.526</v>
      </c>
      <c r="L1193">
        <v>-2.5329999999999999</v>
      </c>
      <c r="M1193">
        <v>-3.2360000000000002</v>
      </c>
      <c r="N1193">
        <v>-3.4620000000000002</v>
      </c>
      <c r="O1193">
        <v>1.036</v>
      </c>
      <c r="P1193">
        <v>1.0249999999999999</v>
      </c>
      <c r="Q1193">
        <v>1.0149999999999999</v>
      </c>
      <c r="R1193">
        <v>0.73</v>
      </c>
      <c r="S1193">
        <v>0.52800000000000002</v>
      </c>
    </row>
    <row r="1194" spans="1:19" x14ac:dyDescent="0.3">
      <c r="A1194">
        <v>540</v>
      </c>
      <c r="B1194">
        <v>-0.45300000000000001</v>
      </c>
      <c r="C1194">
        <v>-1.3109999999999999</v>
      </c>
      <c r="D1194">
        <v>-2.4740000000000002</v>
      </c>
      <c r="E1194">
        <v>-2.972</v>
      </c>
      <c r="F1194">
        <v>-3.23</v>
      </c>
      <c r="G1194">
        <v>2.2000000000000002</v>
      </c>
      <c r="H1194">
        <v>0</v>
      </c>
      <c r="I1194">
        <v>3.8359999999999999</v>
      </c>
      <c r="J1194">
        <v>-0.497</v>
      </c>
      <c r="K1194">
        <v>-1.522</v>
      </c>
      <c r="L1194">
        <v>-2.5339999999999998</v>
      </c>
      <c r="M1194">
        <v>-3.2480000000000002</v>
      </c>
      <c r="N1194">
        <v>-3.484</v>
      </c>
      <c r="O1194">
        <v>1.0349999999999999</v>
      </c>
      <c r="P1194">
        <v>1.026</v>
      </c>
      <c r="Q1194">
        <v>1.012</v>
      </c>
      <c r="R1194">
        <v>0.74</v>
      </c>
      <c r="S1194">
        <v>0.53900000000000003</v>
      </c>
    </row>
    <row r="1195" spans="1:19" x14ac:dyDescent="0.3">
      <c r="A1195">
        <v>600</v>
      </c>
      <c r="B1195">
        <v>-0.45300000000000001</v>
      </c>
      <c r="C1195">
        <v>-1.3109999999999999</v>
      </c>
      <c r="D1195">
        <v>-2.4740000000000002</v>
      </c>
      <c r="E1195">
        <v>-2.972</v>
      </c>
      <c r="F1195">
        <v>-3.23</v>
      </c>
      <c r="G1195">
        <v>2.2000000000000002</v>
      </c>
      <c r="H1195">
        <v>0</v>
      </c>
      <c r="I1195">
        <v>3.8359999999999999</v>
      </c>
      <c r="J1195">
        <v>-0.497</v>
      </c>
      <c r="K1195">
        <v>-1.52</v>
      </c>
      <c r="L1195">
        <v>-2.5310000000000001</v>
      </c>
      <c r="M1195">
        <v>-3.262</v>
      </c>
      <c r="N1195">
        <v>-3.5049999999999999</v>
      </c>
      <c r="O1195">
        <v>1.0349999999999999</v>
      </c>
      <c r="P1195">
        <v>1.0289999999999999</v>
      </c>
      <c r="Q1195">
        <v>1.004</v>
      </c>
      <c r="R1195">
        <v>0.752</v>
      </c>
      <c r="S1195">
        <v>0.54900000000000004</v>
      </c>
    </row>
    <row r="1197" spans="1:19" x14ac:dyDescent="0.3">
      <c r="A1197" t="s">
        <v>0</v>
      </c>
      <c r="B1197" t="s">
        <v>93</v>
      </c>
    </row>
    <row r="1198" spans="1:19" x14ac:dyDescent="0.3">
      <c r="A1198">
        <v>0</v>
      </c>
      <c r="B1198">
        <v>-0.45600000000000002</v>
      </c>
      <c r="C1198">
        <v>-1.3109999999999999</v>
      </c>
      <c r="D1198">
        <v>-2.476</v>
      </c>
      <c r="E1198">
        <v>-2.9649999999999999</v>
      </c>
      <c r="F1198">
        <v>-3.22</v>
      </c>
      <c r="G1198">
        <v>2.2000000000000002</v>
      </c>
      <c r="H1198">
        <v>0</v>
      </c>
      <c r="I1198">
        <v>3.8359999999999999</v>
      </c>
      <c r="J1198">
        <v>-0.48</v>
      </c>
      <c r="K1198">
        <v>-1.48</v>
      </c>
      <c r="L1198">
        <v>-2.476</v>
      </c>
      <c r="M1198">
        <v>-3.1440000000000001</v>
      </c>
      <c r="N1198">
        <v>-3.22</v>
      </c>
      <c r="O1198">
        <v>1.006</v>
      </c>
      <c r="P1198">
        <v>1.006</v>
      </c>
      <c r="Q1198">
        <v>0.998</v>
      </c>
      <c r="R1198">
        <v>0.60699999999999998</v>
      </c>
      <c r="S1198">
        <v>0.23599999999999999</v>
      </c>
    </row>
    <row r="1199" spans="1:19" x14ac:dyDescent="0.3">
      <c r="A1199">
        <v>60</v>
      </c>
      <c r="B1199">
        <v>-0.45600000000000002</v>
      </c>
      <c r="C1199">
        <v>-1.3109999999999999</v>
      </c>
      <c r="D1199">
        <v>-2.476</v>
      </c>
      <c r="E1199">
        <v>-2.9649999999999999</v>
      </c>
      <c r="F1199">
        <v>-3.22</v>
      </c>
      <c r="G1199">
        <v>2.2000000000000002</v>
      </c>
      <c r="H1199">
        <v>0</v>
      </c>
      <c r="I1199">
        <v>3.8359999999999999</v>
      </c>
      <c r="J1199">
        <v>-0.54400000000000004</v>
      </c>
      <c r="K1199">
        <v>-1.5489999999999999</v>
      </c>
      <c r="L1199">
        <v>-2.5070000000000001</v>
      </c>
      <c r="M1199">
        <v>-3.1459999999999999</v>
      </c>
      <c r="N1199">
        <v>-3.3039999999999998</v>
      </c>
      <c r="O1199">
        <v>1.125</v>
      </c>
      <c r="P1199">
        <v>1.0369999999999999</v>
      </c>
      <c r="Q1199">
        <v>0.90200000000000002</v>
      </c>
      <c r="R1199">
        <v>0.48799999999999999</v>
      </c>
      <c r="S1199">
        <v>0.46100000000000002</v>
      </c>
    </row>
    <row r="1200" spans="1:19" x14ac:dyDescent="0.3">
      <c r="A1200">
        <v>120</v>
      </c>
      <c r="B1200">
        <v>-0.45600000000000002</v>
      </c>
      <c r="C1200">
        <v>-1.3109999999999999</v>
      </c>
      <c r="D1200">
        <v>-2.476</v>
      </c>
      <c r="E1200">
        <v>-2.9649999999999999</v>
      </c>
      <c r="F1200">
        <v>-3.22</v>
      </c>
      <c r="G1200">
        <v>2.2000000000000002</v>
      </c>
      <c r="H1200">
        <v>0</v>
      </c>
      <c r="I1200">
        <v>3.8359999999999999</v>
      </c>
      <c r="J1200">
        <v>-0.5</v>
      </c>
      <c r="K1200">
        <v>-1.546</v>
      </c>
      <c r="L1200">
        <v>-2.5470000000000002</v>
      </c>
      <c r="M1200">
        <v>-3.194</v>
      </c>
      <c r="N1200">
        <v>-3.3340000000000001</v>
      </c>
      <c r="O1200">
        <v>1.0409999999999999</v>
      </c>
      <c r="P1200">
        <v>1.07</v>
      </c>
      <c r="Q1200">
        <v>1.034</v>
      </c>
      <c r="R1200">
        <v>0.66900000000000004</v>
      </c>
      <c r="S1200">
        <v>0.47199999999999998</v>
      </c>
    </row>
    <row r="1201" spans="1:19" x14ac:dyDescent="0.3">
      <c r="A1201">
        <v>180</v>
      </c>
      <c r="B1201">
        <v>-0.45600000000000002</v>
      </c>
      <c r="C1201">
        <v>-1.3109999999999999</v>
      </c>
      <c r="D1201">
        <v>-2.476</v>
      </c>
      <c r="E1201">
        <v>-2.9649999999999999</v>
      </c>
      <c r="F1201">
        <v>-3.22</v>
      </c>
      <c r="G1201">
        <v>2.2000000000000002</v>
      </c>
      <c r="H1201">
        <v>0</v>
      </c>
      <c r="I1201">
        <v>3.8359999999999999</v>
      </c>
      <c r="J1201">
        <v>-0.503</v>
      </c>
      <c r="K1201">
        <v>-1.52</v>
      </c>
      <c r="L1201">
        <v>-2.5059999999999998</v>
      </c>
      <c r="M1201">
        <v>-3.141</v>
      </c>
      <c r="N1201">
        <v>-3.3420000000000001</v>
      </c>
      <c r="O1201">
        <v>1.0449999999999999</v>
      </c>
      <c r="P1201">
        <v>0.96899999999999997</v>
      </c>
      <c r="Q1201">
        <v>0.91400000000000003</v>
      </c>
      <c r="R1201">
        <v>0.49299999999999999</v>
      </c>
      <c r="S1201">
        <v>0.47499999999999998</v>
      </c>
    </row>
    <row r="1202" spans="1:19" x14ac:dyDescent="0.3">
      <c r="A1202">
        <v>240</v>
      </c>
      <c r="B1202">
        <v>-0.45600000000000002</v>
      </c>
      <c r="C1202">
        <v>-1.3109999999999999</v>
      </c>
      <c r="D1202">
        <v>-2.476</v>
      </c>
      <c r="E1202">
        <v>-2.9649999999999999</v>
      </c>
      <c r="F1202">
        <v>-3.22</v>
      </c>
      <c r="G1202">
        <v>2.2000000000000002</v>
      </c>
      <c r="H1202">
        <v>0</v>
      </c>
      <c r="I1202">
        <v>3.8359999999999999</v>
      </c>
      <c r="J1202">
        <v>-0.51</v>
      </c>
      <c r="K1202">
        <v>-1.542</v>
      </c>
      <c r="L1202">
        <v>-2.5350000000000001</v>
      </c>
      <c r="M1202">
        <v>-3.1389999999999998</v>
      </c>
      <c r="N1202">
        <v>-3.363</v>
      </c>
      <c r="O1202">
        <v>1.0589999999999999</v>
      </c>
      <c r="P1202">
        <v>1.04</v>
      </c>
      <c r="Q1202">
        <v>1.0349999999999999</v>
      </c>
      <c r="R1202">
        <v>0.501</v>
      </c>
      <c r="S1202">
        <v>0.48399999999999999</v>
      </c>
    </row>
    <row r="1203" spans="1:19" x14ac:dyDescent="0.3">
      <c r="A1203">
        <v>300</v>
      </c>
      <c r="B1203">
        <v>-0.45600000000000002</v>
      </c>
      <c r="C1203">
        <v>-1.3109999999999999</v>
      </c>
      <c r="D1203">
        <v>-2.476</v>
      </c>
      <c r="E1203">
        <v>-2.9649999999999999</v>
      </c>
      <c r="F1203">
        <v>-3.22</v>
      </c>
      <c r="G1203">
        <v>2.2000000000000002</v>
      </c>
      <c r="H1203">
        <v>0</v>
      </c>
      <c r="I1203">
        <v>3.8359999999999999</v>
      </c>
      <c r="J1203">
        <v>-0.499</v>
      </c>
      <c r="K1203">
        <v>-1.53</v>
      </c>
      <c r="L1203">
        <v>-2.5270000000000001</v>
      </c>
      <c r="M1203">
        <v>-3.1640000000000001</v>
      </c>
      <c r="N1203">
        <v>-3.387</v>
      </c>
      <c r="O1203">
        <v>1.038</v>
      </c>
      <c r="P1203">
        <v>0.999</v>
      </c>
      <c r="Q1203">
        <v>0.98399999999999999</v>
      </c>
      <c r="R1203">
        <v>0.59399999999999997</v>
      </c>
      <c r="S1203">
        <v>0.49399999999999999</v>
      </c>
    </row>
    <row r="1204" spans="1:19" x14ac:dyDescent="0.3">
      <c r="A1204">
        <v>360</v>
      </c>
      <c r="B1204">
        <v>-0.45600000000000002</v>
      </c>
      <c r="C1204">
        <v>-1.3109999999999999</v>
      </c>
      <c r="D1204">
        <v>-2.476</v>
      </c>
      <c r="E1204">
        <v>-2.9649999999999999</v>
      </c>
      <c r="F1204">
        <v>-3.22</v>
      </c>
      <c r="G1204">
        <v>2.2000000000000002</v>
      </c>
      <c r="H1204">
        <v>0</v>
      </c>
      <c r="I1204">
        <v>3.8359999999999999</v>
      </c>
      <c r="J1204">
        <v>-0.5</v>
      </c>
      <c r="K1204">
        <v>-1.528</v>
      </c>
      <c r="L1204">
        <v>-2.5209999999999999</v>
      </c>
      <c r="M1204">
        <v>-3.1909999999999998</v>
      </c>
      <c r="N1204">
        <v>-3.4049999999999998</v>
      </c>
      <c r="O1204">
        <v>1.04</v>
      </c>
      <c r="P1204">
        <v>1.016</v>
      </c>
      <c r="Q1204">
        <v>0.97599999999999998</v>
      </c>
      <c r="R1204">
        <v>0.67800000000000005</v>
      </c>
      <c r="S1204">
        <v>0.502</v>
      </c>
    </row>
    <row r="1205" spans="1:19" x14ac:dyDescent="0.3">
      <c r="A1205">
        <v>420</v>
      </c>
      <c r="B1205">
        <v>-0.45600000000000002</v>
      </c>
      <c r="C1205">
        <v>-1.3109999999999999</v>
      </c>
      <c r="D1205">
        <v>-2.476</v>
      </c>
      <c r="E1205">
        <v>-2.9649999999999999</v>
      </c>
      <c r="F1205">
        <v>-3.22</v>
      </c>
      <c r="G1205">
        <v>2.2000000000000002</v>
      </c>
      <c r="H1205">
        <v>0</v>
      </c>
      <c r="I1205">
        <v>3.8359999999999999</v>
      </c>
      <c r="J1205">
        <v>-0.5</v>
      </c>
      <c r="K1205">
        <v>-1.528</v>
      </c>
      <c r="L1205">
        <v>-2.5259999999999998</v>
      </c>
      <c r="M1205">
        <v>-3.2080000000000002</v>
      </c>
      <c r="N1205">
        <v>-3.4220000000000002</v>
      </c>
      <c r="O1205">
        <v>1.04</v>
      </c>
      <c r="P1205">
        <v>1.0269999999999999</v>
      </c>
      <c r="Q1205">
        <v>0.998</v>
      </c>
      <c r="R1205">
        <v>0.71699999999999997</v>
      </c>
      <c r="S1205">
        <v>0.51</v>
      </c>
    </row>
    <row r="1206" spans="1:19" x14ac:dyDescent="0.3">
      <c r="A1206">
        <v>480</v>
      </c>
      <c r="B1206">
        <v>-0.45600000000000002</v>
      </c>
      <c r="C1206">
        <v>-1.3109999999999999</v>
      </c>
      <c r="D1206">
        <v>-2.476</v>
      </c>
      <c r="E1206">
        <v>-2.9649999999999999</v>
      </c>
      <c r="F1206">
        <v>-3.22</v>
      </c>
      <c r="G1206">
        <v>2.2000000000000002</v>
      </c>
      <c r="H1206">
        <v>0</v>
      </c>
      <c r="I1206">
        <v>3.8359999999999999</v>
      </c>
      <c r="J1206">
        <v>-0.498</v>
      </c>
      <c r="K1206">
        <v>-1.5249999999999999</v>
      </c>
      <c r="L1206">
        <v>-2.5299999999999998</v>
      </c>
      <c r="M1206">
        <v>-3.222</v>
      </c>
      <c r="N1206">
        <v>-3.4409999999999998</v>
      </c>
      <c r="O1206">
        <v>1.036</v>
      </c>
      <c r="P1206">
        <v>1.026</v>
      </c>
      <c r="Q1206">
        <v>1.0129999999999999</v>
      </c>
      <c r="R1206">
        <v>0.72799999999999998</v>
      </c>
      <c r="S1206">
        <v>0.51800000000000002</v>
      </c>
    </row>
    <row r="1207" spans="1:19" x14ac:dyDescent="0.3">
      <c r="A1207">
        <v>540</v>
      </c>
      <c r="B1207">
        <v>-0.45600000000000002</v>
      </c>
      <c r="C1207">
        <v>-1.3109999999999999</v>
      </c>
      <c r="D1207">
        <v>-2.476</v>
      </c>
      <c r="E1207">
        <v>-2.9649999999999999</v>
      </c>
      <c r="F1207">
        <v>-3.22</v>
      </c>
      <c r="G1207">
        <v>2.2000000000000002</v>
      </c>
      <c r="H1207">
        <v>0</v>
      </c>
      <c r="I1207">
        <v>3.8359999999999999</v>
      </c>
      <c r="J1207">
        <v>-0.497</v>
      </c>
      <c r="K1207">
        <v>-1.522</v>
      </c>
      <c r="L1207">
        <v>-2.5310000000000001</v>
      </c>
      <c r="M1207">
        <v>-3.2360000000000002</v>
      </c>
      <c r="N1207">
        <v>-3.4630000000000001</v>
      </c>
      <c r="O1207">
        <v>1.0349999999999999</v>
      </c>
      <c r="P1207">
        <v>1.026</v>
      </c>
      <c r="Q1207">
        <v>1.0089999999999999</v>
      </c>
      <c r="R1207">
        <v>0.74299999999999999</v>
      </c>
      <c r="S1207">
        <v>0.52900000000000003</v>
      </c>
    </row>
    <row r="1208" spans="1:19" x14ac:dyDescent="0.3">
      <c r="A1208">
        <v>600</v>
      </c>
      <c r="B1208">
        <v>-0.45600000000000002</v>
      </c>
      <c r="C1208">
        <v>-1.3109999999999999</v>
      </c>
      <c r="D1208">
        <v>-2.476</v>
      </c>
      <c r="E1208">
        <v>-2.9649999999999999</v>
      </c>
      <c r="F1208">
        <v>-3.22</v>
      </c>
      <c r="G1208">
        <v>2.2000000000000002</v>
      </c>
      <c r="H1208">
        <v>0</v>
      </c>
      <c r="I1208">
        <v>3.8359999999999999</v>
      </c>
      <c r="J1208">
        <v>-0.497</v>
      </c>
      <c r="K1208">
        <v>-1.5189999999999999</v>
      </c>
      <c r="L1208">
        <v>-2.528</v>
      </c>
      <c r="M1208">
        <v>-3.25</v>
      </c>
      <c r="N1208">
        <v>-3.484</v>
      </c>
      <c r="O1208">
        <v>1.0349999999999999</v>
      </c>
      <c r="P1208">
        <v>1.028</v>
      </c>
      <c r="Q1208">
        <v>1</v>
      </c>
      <c r="R1208">
        <v>0.755</v>
      </c>
      <c r="S1208">
        <v>0.53900000000000003</v>
      </c>
    </row>
    <row r="1210" spans="1:19" x14ac:dyDescent="0.3">
      <c r="A1210" t="s">
        <v>0</v>
      </c>
      <c r="B1210" t="s">
        <v>94</v>
      </c>
    </row>
    <row r="1211" spans="1:19" x14ac:dyDescent="0.3">
      <c r="A1211">
        <v>0</v>
      </c>
      <c r="B1211">
        <v>-0.45600000000000002</v>
      </c>
      <c r="C1211">
        <v>-1.3120000000000001</v>
      </c>
      <c r="D1211">
        <v>-2.476</v>
      </c>
      <c r="E1211">
        <v>-2.9580000000000002</v>
      </c>
      <c r="F1211">
        <v>-3.21</v>
      </c>
      <c r="G1211">
        <v>2.2000000000000002</v>
      </c>
      <c r="H1211">
        <v>0</v>
      </c>
      <c r="I1211">
        <v>3.8359999999999999</v>
      </c>
      <c r="J1211">
        <v>-0.48</v>
      </c>
      <c r="K1211">
        <v>-1.48</v>
      </c>
      <c r="L1211">
        <v>-2.476</v>
      </c>
      <c r="M1211">
        <v>-3.1360000000000001</v>
      </c>
      <c r="N1211">
        <v>-3.21</v>
      </c>
      <c r="O1211">
        <v>1.006</v>
      </c>
      <c r="P1211">
        <v>1.006</v>
      </c>
      <c r="Q1211">
        <v>0.998</v>
      </c>
      <c r="R1211">
        <v>0.60099999999999998</v>
      </c>
      <c r="S1211">
        <v>0.23400000000000001</v>
      </c>
    </row>
    <row r="1212" spans="1:19" x14ac:dyDescent="0.3">
      <c r="A1212">
        <v>60</v>
      </c>
      <c r="B1212">
        <v>-0.45600000000000002</v>
      </c>
      <c r="C1212">
        <v>-1.3120000000000001</v>
      </c>
      <c r="D1212">
        <v>-2.476</v>
      </c>
      <c r="E1212">
        <v>-2.9580000000000002</v>
      </c>
      <c r="F1212">
        <v>-3.21</v>
      </c>
      <c r="G1212">
        <v>2.2000000000000002</v>
      </c>
      <c r="H1212">
        <v>0</v>
      </c>
      <c r="I1212">
        <v>3.8359999999999999</v>
      </c>
      <c r="J1212">
        <v>-0.54400000000000004</v>
      </c>
      <c r="K1212">
        <v>-1.5469999999999999</v>
      </c>
      <c r="L1212">
        <v>-2.5059999999999998</v>
      </c>
      <c r="M1212">
        <v>-3.1379999999999999</v>
      </c>
      <c r="N1212">
        <v>-3.2949999999999999</v>
      </c>
      <c r="O1212">
        <v>1.1259999999999999</v>
      </c>
      <c r="P1212">
        <v>1.0309999999999999</v>
      </c>
      <c r="Q1212">
        <v>0.90100000000000002</v>
      </c>
      <c r="R1212">
        <v>0.48399999999999999</v>
      </c>
      <c r="S1212">
        <v>0.45700000000000002</v>
      </c>
    </row>
    <row r="1213" spans="1:19" x14ac:dyDescent="0.3">
      <c r="A1213">
        <v>120</v>
      </c>
      <c r="B1213">
        <v>-0.45600000000000002</v>
      </c>
      <c r="C1213">
        <v>-1.3120000000000001</v>
      </c>
      <c r="D1213">
        <v>-2.476</v>
      </c>
      <c r="E1213">
        <v>-2.9580000000000002</v>
      </c>
      <c r="F1213">
        <v>-3.21</v>
      </c>
      <c r="G1213">
        <v>2.2000000000000002</v>
      </c>
      <c r="H1213">
        <v>0</v>
      </c>
      <c r="I1213">
        <v>3.8359999999999999</v>
      </c>
      <c r="J1213">
        <v>-0.501</v>
      </c>
      <c r="K1213">
        <v>-1.5449999999999999</v>
      </c>
      <c r="L1213">
        <v>-2.5459999999999998</v>
      </c>
      <c r="M1213">
        <v>-3.1859999999999999</v>
      </c>
      <c r="N1213">
        <v>-3.3239999999999998</v>
      </c>
      <c r="O1213">
        <v>1.042</v>
      </c>
      <c r="P1213">
        <v>1.07</v>
      </c>
      <c r="Q1213">
        <v>1.0329999999999999</v>
      </c>
      <c r="R1213">
        <v>0.66400000000000003</v>
      </c>
      <c r="S1213">
        <v>0.46899999999999997</v>
      </c>
    </row>
    <row r="1214" spans="1:19" x14ac:dyDescent="0.3">
      <c r="A1214">
        <v>180</v>
      </c>
      <c r="B1214">
        <v>-0.45600000000000002</v>
      </c>
      <c r="C1214">
        <v>-1.3120000000000001</v>
      </c>
      <c r="D1214">
        <v>-2.476</v>
      </c>
      <c r="E1214">
        <v>-2.9580000000000002</v>
      </c>
      <c r="F1214">
        <v>-3.21</v>
      </c>
      <c r="G1214">
        <v>2.2000000000000002</v>
      </c>
      <c r="H1214">
        <v>0</v>
      </c>
      <c r="I1214">
        <v>3.8359999999999999</v>
      </c>
      <c r="J1214">
        <v>-0.503</v>
      </c>
      <c r="K1214">
        <v>-1.52</v>
      </c>
      <c r="L1214">
        <v>-2.5059999999999998</v>
      </c>
      <c r="M1214">
        <v>-3.1349999999999998</v>
      </c>
      <c r="N1214">
        <v>-3.331</v>
      </c>
      <c r="O1214">
        <v>1.0449999999999999</v>
      </c>
      <c r="P1214">
        <v>0.96899999999999997</v>
      </c>
      <c r="Q1214">
        <v>0.91500000000000004</v>
      </c>
      <c r="R1214">
        <v>0.49199999999999999</v>
      </c>
      <c r="S1214">
        <v>0.47099999999999997</v>
      </c>
    </row>
    <row r="1215" spans="1:19" x14ac:dyDescent="0.3">
      <c r="A1215">
        <v>240</v>
      </c>
      <c r="B1215">
        <v>-0.45600000000000002</v>
      </c>
      <c r="C1215">
        <v>-1.3120000000000001</v>
      </c>
      <c r="D1215">
        <v>-2.476</v>
      </c>
      <c r="E1215">
        <v>-2.9580000000000002</v>
      </c>
      <c r="F1215">
        <v>-3.21</v>
      </c>
      <c r="G1215">
        <v>2.2000000000000002</v>
      </c>
      <c r="H1215">
        <v>0</v>
      </c>
      <c r="I1215">
        <v>3.8359999999999999</v>
      </c>
      <c r="J1215">
        <v>-0.51</v>
      </c>
      <c r="K1215">
        <v>-1.542</v>
      </c>
      <c r="L1215">
        <v>-2.5339999999999998</v>
      </c>
      <c r="M1215">
        <v>-3.1320000000000001</v>
      </c>
      <c r="N1215">
        <v>-3.3530000000000002</v>
      </c>
      <c r="O1215">
        <v>1.0589999999999999</v>
      </c>
      <c r="P1215">
        <v>1.04</v>
      </c>
      <c r="Q1215">
        <v>1.0349999999999999</v>
      </c>
      <c r="R1215">
        <v>0.496</v>
      </c>
      <c r="S1215">
        <v>0.48</v>
      </c>
    </row>
    <row r="1216" spans="1:19" x14ac:dyDescent="0.3">
      <c r="A1216">
        <v>300</v>
      </c>
      <c r="B1216">
        <v>-0.45600000000000002</v>
      </c>
      <c r="C1216">
        <v>-1.3120000000000001</v>
      </c>
      <c r="D1216">
        <v>-2.476</v>
      </c>
      <c r="E1216">
        <v>-2.9580000000000002</v>
      </c>
      <c r="F1216">
        <v>-3.21</v>
      </c>
      <c r="G1216">
        <v>2.2000000000000002</v>
      </c>
      <c r="H1216">
        <v>0</v>
      </c>
      <c r="I1216">
        <v>3.8359999999999999</v>
      </c>
      <c r="J1216">
        <v>-0.499</v>
      </c>
      <c r="K1216">
        <v>-1.5289999999999999</v>
      </c>
      <c r="L1216">
        <v>-2.5270000000000001</v>
      </c>
      <c r="M1216">
        <v>-3.1560000000000001</v>
      </c>
      <c r="N1216">
        <v>-3.375</v>
      </c>
      <c r="O1216">
        <v>1.038</v>
      </c>
      <c r="P1216">
        <v>0.998</v>
      </c>
      <c r="Q1216">
        <v>0.98399999999999999</v>
      </c>
      <c r="R1216">
        <v>0.58799999999999997</v>
      </c>
      <c r="S1216">
        <v>0.48899999999999999</v>
      </c>
    </row>
    <row r="1217" spans="1:19" x14ac:dyDescent="0.3">
      <c r="A1217">
        <v>360</v>
      </c>
      <c r="B1217">
        <v>-0.45600000000000002</v>
      </c>
      <c r="C1217">
        <v>-1.3120000000000001</v>
      </c>
      <c r="D1217">
        <v>-2.476</v>
      </c>
      <c r="E1217">
        <v>-2.9580000000000002</v>
      </c>
      <c r="F1217">
        <v>-3.21</v>
      </c>
      <c r="G1217">
        <v>2.2000000000000002</v>
      </c>
      <c r="H1217">
        <v>0</v>
      </c>
      <c r="I1217">
        <v>3.8359999999999999</v>
      </c>
      <c r="J1217">
        <v>-0.5</v>
      </c>
      <c r="K1217">
        <v>-1.528</v>
      </c>
      <c r="L1217">
        <v>-2.52</v>
      </c>
      <c r="M1217">
        <v>-3.1840000000000002</v>
      </c>
      <c r="N1217">
        <v>-3.3919999999999999</v>
      </c>
      <c r="O1217">
        <v>1.04</v>
      </c>
      <c r="P1217">
        <v>1.016</v>
      </c>
      <c r="Q1217">
        <v>0.97599999999999998</v>
      </c>
      <c r="R1217">
        <v>0.67200000000000004</v>
      </c>
      <c r="S1217">
        <v>0.497</v>
      </c>
    </row>
    <row r="1218" spans="1:19" x14ac:dyDescent="0.3">
      <c r="A1218">
        <v>420</v>
      </c>
      <c r="B1218">
        <v>-0.45600000000000002</v>
      </c>
      <c r="C1218">
        <v>-1.3120000000000001</v>
      </c>
      <c r="D1218">
        <v>-2.476</v>
      </c>
      <c r="E1218">
        <v>-2.9580000000000002</v>
      </c>
      <c r="F1218">
        <v>-3.21</v>
      </c>
      <c r="G1218">
        <v>2.2000000000000002</v>
      </c>
      <c r="H1218">
        <v>0</v>
      </c>
      <c r="I1218">
        <v>3.8359999999999999</v>
      </c>
      <c r="J1218">
        <v>-0.5</v>
      </c>
      <c r="K1218">
        <v>-1.528</v>
      </c>
      <c r="L1218">
        <v>-2.5249999999999999</v>
      </c>
      <c r="M1218">
        <v>-3.2010000000000001</v>
      </c>
      <c r="N1218">
        <v>-3.41</v>
      </c>
      <c r="O1218">
        <v>1.04</v>
      </c>
      <c r="P1218">
        <v>1.0269999999999999</v>
      </c>
      <c r="Q1218">
        <v>0.999</v>
      </c>
      <c r="R1218">
        <v>0.71199999999999997</v>
      </c>
      <c r="S1218">
        <v>0.504</v>
      </c>
    </row>
    <row r="1219" spans="1:19" x14ac:dyDescent="0.3">
      <c r="A1219">
        <v>480</v>
      </c>
      <c r="B1219">
        <v>-0.45600000000000002</v>
      </c>
      <c r="C1219">
        <v>-1.3120000000000001</v>
      </c>
      <c r="D1219">
        <v>-2.476</v>
      </c>
      <c r="E1219">
        <v>-2.9580000000000002</v>
      </c>
      <c r="F1219">
        <v>-3.21</v>
      </c>
      <c r="G1219">
        <v>2.2000000000000002</v>
      </c>
      <c r="H1219">
        <v>0</v>
      </c>
      <c r="I1219">
        <v>3.8359999999999999</v>
      </c>
      <c r="J1219">
        <v>-0.498</v>
      </c>
      <c r="K1219">
        <v>-1.5249999999999999</v>
      </c>
      <c r="L1219">
        <v>-2.5299999999999998</v>
      </c>
      <c r="M1219">
        <v>-3.2149999999999999</v>
      </c>
      <c r="N1219">
        <v>-3.4279999999999999</v>
      </c>
      <c r="O1219">
        <v>1.036</v>
      </c>
      <c r="P1219">
        <v>1.026</v>
      </c>
      <c r="Q1219">
        <v>1.0129999999999999</v>
      </c>
      <c r="R1219">
        <v>0.72399999999999998</v>
      </c>
      <c r="S1219">
        <v>0.51300000000000001</v>
      </c>
    </row>
    <row r="1220" spans="1:19" x14ac:dyDescent="0.3">
      <c r="A1220">
        <v>540</v>
      </c>
      <c r="B1220">
        <v>-0.45600000000000002</v>
      </c>
      <c r="C1220">
        <v>-1.3120000000000001</v>
      </c>
      <c r="D1220">
        <v>-2.476</v>
      </c>
      <c r="E1220">
        <v>-2.9580000000000002</v>
      </c>
      <c r="F1220">
        <v>-3.21</v>
      </c>
      <c r="G1220">
        <v>2.2000000000000002</v>
      </c>
      <c r="H1220">
        <v>0</v>
      </c>
      <c r="I1220">
        <v>3.8359999999999999</v>
      </c>
      <c r="J1220">
        <v>-0.497</v>
      </c>
      <c r="K1220">
        <v>-1.5209999999999999</v>
      </c>
      <c r="L1220">
        <v>-2.5299999999999998</v>
      </c>
      <c r="M1220">
        <v>-3.2290000000000001</v>
      </c>
      <c r="N1220">
        <v>-3.45</v>
      </c>
      <c r="O1220">
        <v>1.0349999999999999</v>
      </c>
      <c r="P1220">
        <v>1.026</v>
      </c>
      <c r="Q1220">
        <v>1.008</v>
      </c>
      <c r="R1220">
        <v>0.73899999999999999</v>
      </c>
      <c r="S1220">
        <v>0.52200000000000002</v>
      </c>
    </row>
    <row r="1221" spans="1:19" x14ac:dyDescent="0.3">
      <c r="A1221">
        <v>600</v>
      </c>
      <c r="B1221">
        <v>-0.45600000000000002</v>
      </c>
      <c r="C1221">
        <v>-1.3120000000000001</v>
      </c>
      <c r="D1221">
        <v>-2.476</v>
      </c>
      <c r="E1221">
        <v>-2.9580000000000002</v>
      </c>
      <c r="F1221">
        <v>-3.21</v>
      </c>
      <c r="G1221">
        <v>2.2000000000000002</v>
      </c>
      <c r="H1221">
        <v>0</v>
      </c>
      <c r="I1221">
        <v>3.8359999999999999</v>
      </c>
      <c r="J1221">
        <v>-0.497</v>
      </c>
      <c r="K1221">
        <v>-1.5189999999999999</v>
      </c>
      <c r="L1221">
        <v>-2.528</v>
      </c>
      <c r="M1221">
        <v>-3.242</v>
      </c>
      <c r="N1221">
        <v>-3.4710000000000001</v>
      </c>
      <c r="O1221">
        <v>1.0349999999999999</v>
      </c>
      <c r="P1221">
        <v>1.028</v>
      </c>
      <c r="Q1221">
        <v>1</v>
      </c>
      <c r="R1221">
        <v>0.75</v>
      </c>
      <c r="S1221">
        <v>0.53200000000000003</v>
      </c>
    </row>
    <row r="1223" spans="1:19" x14ac:dyDescent="0.3">
      <c r="A1223" t="s">
        <v>0</v>
      </c>
      <c r="B1223" t="s">
        <v>95</v>
      </c>
    </row>
    <row r="1224" spans="1:19" x14ac:dyDescent="0.3">
      <c r="A1224">
        <v>0</v>
      </c>
      <c r="B1224">
        <v>-0.45600000000000002</v>
      </c>
      <c r="C1224">
        <v>-1.3140000000000001</v>
      </c>
      <c r="D1224">
        <v>-2.476</v>
      </c>
      <c r="E1224">
        <v>-2.952</v>
      </c>
      <c r="F1224">
        <v>-3.2</v>
      </c>
      <c r="G1224">
        <v>2.2000000000000002</v>
      </c>
      <c r="H1224">
        <v>0</v>
      </c>
      <c r="I1224">
        <v>3.8359999999999999</v>
      </c>
      <c r="J1224">
        <v>-0.48</v>
      </c>
      <c r="K1224">
        <v>-1.48</v>
      </c>
      <c r="L1224">
        <v>-2.476</v>
      </c>
      <c r="M1224">
        <v>-3.1280000000000001</v>
      </c>
      <c r="N1224">
        <v>-3.2</v>
      </c>
      <c r="O1224">
        <v>1.006</v>
      </c>
      <c r="P1224">
        <v>1.006</v>
      </c>
      <c r="Q1224">
        <v>0.998</v>
      </c>
      <c r="R1224">
        <v>0.59499999999999997</v>
      </c>
      <c r="S1224">
        <v>0.23300000000000001</v>
      </c>
    </row>
    <row r="1225" spans="1:19" x14ac:dyDescent="0.3">
      <c r="A1225">
        <v>60</v>
      </c>
      <c r="B1225">
        <v>-0.45600000000000002</v>
      </c>
      <c r="C1225">
        <v>-1.3140000000000001</v>
      </c>
      <c r="D1225">
        <v>-2.476</v>
      </c>
      <c r="E1225">
        <v>-2.952</v>
      </c>
      <c r="F1225">
        <v>-3.2</v>
      </c>
      <c r="G1225">
        <v>2.2000000000000002</v>
      </c>
      <c r="H1225">
        <v>0</v>
      </c>
      <c r="I1225">
        <v>3.8359999999999999</v>
      </c>
      <c r="J1225">
        <v>-0.54500000000000004</v>
      </c>
      <c r="K1225">
        <v>-1.546</v>
      </c>
      <c r="L1225">
        <v>-2.5049999999999999</v>
      </c>
      <c r="M1225">
        <v>-3.1280000000000001</v>
      </c>
      <c r="N1225">
        <v>-3.29</v>
      </c>
      <c r="O1225">
        <v>1.1279999999999999</v>
      </c>
      <c r="P1225">
        <v>1.024</v>
      </c>
      <c r="Q1225">
        <v>0.89600000000000002</v>
      </c>
      <c r="R1225">
        <v>0.47399999999999998</v>
      </c>
      <c r="S1225">
        <v>0.45500000000000002</v>
      </c>
    </row>
    <row r="1226" spans="1:19" x14ac:dyDescent="0.3">
      <c r="A1226">
        <v>120</v>
      </c>
      <c r="B1226">
        <v>-0.45600000000000002</v>
      </c>
      <c r="C1226">
        <v>-1.3140000000000001</v>
      </c>
      <c r="D1226">
        <v>-2.476</v>
      </c>
      <c r="E1226">
        <v>-2.952</v>
      </c>
      <c r="F1226">
        <v>-3.2</v>
      </c>
      <c r="G1226">
        <v>2.2000000000000002</v>
      </c>
      <c r="H1226">
        <v>0</v>
      </c>
      <c r="I1226">
        <v>3.8359999999999999</v>
      </c>
      <c r="J1226">
        <v>-0.501</v>
      </c>
      <c r="K1226">
        <v>-1.5449999999999999</v>
      </c>
      <c r="L1226">
        <v>-2.5459999999999998</v>
      </c>
      <c r="M1226">
        <v>-3.18</v>
      </c>
      <c r="N1226">
        <v>-3.319</v>
      </c>
      <c r="O1226">
        <v>1.042</v>
      </c>
      <c r="P1226">
        <v>1.069</v>
      </c>
      <c r="Q1226">
        <v>1.0329999999999999</v>
      </c>
      <c r="R1226">
        <v>0.66700000000000004</v>
      </c>
      <c r="S1226">
        <v>0.46600000000000003</v>
      </c>
    </row>
    <row r="1227" spans="1:19" x14ac:dyDescent="0.3">
      <c r="A1227">
        <v>180</v>
      </c>
      <c r="B1227">
        <v>-0.45600000000000002</v>
      </c>
      <c r="C1227">
        <v>-1.3140000000000001</v>
      </c>
      <c r="D1227">
        <v>-2.476</v>
      </c>
      <c r="E1227">
        <v>-2.952</v>
      </c>
      <c r="F1227">
        <v>-3.2</v>
      </c>
      <c r="G1227">
        <v>2.2000000000000002</v>
      </c>
      <c r="H1227">
        <v>0</v>
      </c>
      <c r="I1227">
        <v>3.8359999999999999</v>
      </c>
      <c r="J1227">
        <v>-0.503</v>
      </c>
      <c r="K1227">
        <v>-1.5189999999999999</v>
      </c>
      <c r="L1227">
        <v>-2.5049999999999999</v>
      </c>
      <c r="M1227">
        <v>-3.13</v>
      </c>
      <c r="N1227">
        <v>-3.3220000000000001</v>
      </c>
      <c r="O1227">
        <v>1.0449999999999999</v>
      </c>
      <c r="P1227">
        <v>0.96799999999999997</v>
      </c>
      <c r="Q1227">
        <v>0.91100000000000003</v>
      </c>
      <c r="R1227">
        <v>0.498</v>
      </c>
      <c r="S1227">
        <v>0.46800000000000003</v>
      </c>
    </row>
    <row r="1228" spans="1:19" x14ac:dyDescent="0.3">
      <c r="A1228">
        <v>240</v>
      </c>
      <c r="B1228">
        <v>-0.45600000000000002</v>
      </c>
      <c r="C1228">
        <v>-1.3140000000000001</v>
      </c>
      <c r="D1228">
        <v>-2.476</v>
      </c>
      <c r="E1228">
        <v>-2.952</v>
      </c>
      <c r="F1228">
        <v>-3.2</v>
      </c>
      <c r="G1228">
        <v>2.2000000000000002</v>
      </c>
      <c r="H1228">
        <v>0</v>
      </c>
      <c r="I1228">
        <v>3.8359999999999999</v>
      </c>
      <c r="J1228">
        <v>-0.51</v>
      </c>
      <c r="K1228">
        <v>-1.5409999999999999</v>
      </c>
      <c r="L1228">
        <v>-2.5329999999999999</v>
      </c>
      <c r="M1228">
        <v>-3.1259999999999999</v>
      </c>
      <c r="N1228">
        <v>-3.3439999999999999</v>
      </c>
      <c r="O1228">
        <v>1.0580000000000001</v>
      </c>
      <c r="P1228">
        <v>1.04</v>
      </c>
      <c r="Q1228">
        <v>1.034</v>
      </c>
      <c r="R1228">
        <v>0.49199999999999999</v>
      </c>
      <c r="S1228">
        <v>0.47599999999999998</v>
      </c>
    </row>
    <row r="1229" spans="1:19" x14ac:dyDescent="0.3">
      <c r="A1229">
        <v>300</v>
      </c>
      <c r="B1229">
        <v>-0.45600000000000002</v>
      </c>
      <c r="C1229">
        <v>-1.3140000000000001</v>
      </c>
      <c r="D1229">
        <v>-2.476</v>
      </c>
      <c r="E1229">
        <v>-2.952</v>
      </c>
      <c r="F1229">
        <v>-3.2</v>
      </c>
      <c r="G1229">
        <v>2.2000000000000002</v>
      </c>
      <c r="H1229">
        <v>0</v>
      </c>
      <c r="I1229">
        <v>3.8359999999999999</v>
      </c>
      <c r="J1229">
        <v>-0.499</v>
      </c>
      <c r="K1229">
        <v>-1.5289999999999999</v>
      </c>
      <c r="L1229">
        <v>-2.5270000000000001</v>
      </c>
      <c r="M1229">
        <v>-3.149</v>
      </c>
      <c r="N1229">
        <v>-3.3650000000000002</v>
      </c>
      <c r="O1229">
        <v>1.038</v>
      </c>
      <c r="P1229">
        <v>0.999</v>
      </c>
      <c r="Q1229">
        <v>0.98699999999999999</v>
      </c>
      <c r="R1229">
        <v>0.58199999999999996</v>
      </c>
      <c r="S1229">
        <v>0.48499999999999999</v>
      </c>
    </row>
    <row r="1230" spans="1:19" x14ac:dyDescent="0.3">
      <c r="A1230">
        <v>360</v>
      </c>
      <c r="B1230">
        <v>-0.45600000000000002</v>
      </c>
      <c r="C1230">
        <v>-1.3140000000000001</v>
      </c>
      <c r="D1230">
        <v>-2.476</v>
      </c>
      <c r="E1230">
        <v>-2.952</v>
      </c>
      <c r="F1230">
        <v>-3.2</v>
      </c>
      <c r="G1230">
        <v>2.2000000000000002</v>
      </c>
      <c r="H1230">
        <v>0</v>
      </c>
      <c r="I1230">
        <v>3.8359999999999999</v>
      </c>
      <c r="J1230">
        <v>-0.5</v>
      </c>
      <c r="K1230">
        <v>-1.5269999999999999</v>
      </c>
      <c r="L1230">
        <v>-2.5190000000000001</v>
      </c>
      <c r="M1230">
        <v>-3.1779999999999999</v>
      </c>
      <c r="N1230">
        <v>-3.383</v>
      </c>
      <c r="O1230">
        <v>1.04</v>
      </c>
      <c r="P1230">
        <v>1.016</v>
      </c>
      <c r="Q1230">
        <v>0.97499999999999998</v>
      </c>
      <c r="R1230">
        <v>0.67</v>
      </c>
      <c r="S1230">
        <v>0.49199999999999999</v>
      </c>
    </row>
    <row r="1231" spans="1:19" x14ac:dyDescent="0.3">
      <c r="A1231">
        <v>420</v>
      </c>
      <c r="B1231">
        <v>-0.45600000000000002</v>
      </c>
      <c r="C1231">
        <v>-1.3140000000000001</v>
      </c>
      <c r="D1231">
        <v>-2.476</v>
      </c>
      <c r="E1231">
        <v>-2.952</v>
      </c>
      <c r="F1231">
        <v>-3.2</v>
      </c>
      <c r="G1231">
        <v>2.2000000000000002</v>
      </c>
      <c r="H1231">
        <v>0</v>
      </c>
      <c r="I1231">
        <v>3.8359999999999999</v>
      </c>
      <c r="J1231">
        <v>-0.5</v>
      </c>
      <c r="K1231">
        <v>-1.5269999999999999</v>
      </c>
      <c r="L1231">
        <v>-2.524</v>
      </c>
      <c r="M1231">
        <v>-3.1949999999999998</v>
      </c>
      <c r="N1231">
        <v>-3.4</v>
      </c>
      <c r="O1231">
        <v>1.04</v>
      </c>
      <c r="P1231">
        <v>1.0269999999999999</v>
      </c>
      <c r="Q1231">
        <v>0.996</v>
      </c>
      <c r="R1231">
        <v>0.70899999999999996</v>
      </c>
      <c r="S1231">
        <v>0.5</v>
      </c>
    </row>
    <row r="1232" spans="1:19" x14ac:dyDescent="0.3">
      <c r="A1232">
        <v>480</v>
      </c>
      <c r="B1232">
        <v>-0.45600000000000002</v>
      </c>
      <c r="C1232">
        <v>-1.3140000000000001</v>
      </c>
      <c r="D1232">
        <v>-2.476</v>
      </c>
      <c r="E1232">
        <v>-2.952</v>
      </c>
      <c r="F1232">
        <v>-3.2</v>
      </c>
      <c r="G1232">
        <v>2.2000000000000002</v>
      </c>
      <c r="H1232">
        <v>0</v>
      </c>
      <c r="I1232">
        <v>3.8359999999999999</v>
      </c>
      <c r="J1232">
        <v>-0.498</v>
      </c>
      <c r="K1232">
        <v>-1.5249999999999999</v>
      </c>
      <c r="L1232">
        <v>-2.5289999999999999</v>
      </c>
      <c r="M1232">
        <v>-3.2090000000000001</v>
      </c>
      <c r="N1232">
        <v>-3.419</v>
      </c>
      <c r="O1232">
        <v>1.036</v>
      </c>
      <c r="P1232">
        <v>1.0269999999999999</v>
      </c>
      <c r="Q1232">
        <v>1.0129999999999999</v>
      </c>
      <c r="R1232">
        <v>0.72099999999999997</v>
      </c>
      <c r="S1232">
        <v>0.50800000000000001</v>
      </c>
    </row>
    <row r="1233" spans="1:19" x14ac:dyDescent="0.3">
      <c r="A1233">
        <v>540</v>
      </c>
      <c r="B1233">
        <v>-0.45600000000000002</v>
      </c>
      <c r="C1233">
        <v>-1.3140000000000001</v>
      </c>
      <c r="D1233">
        <v>-2.476</v>
      </c>
      <c r="E1233">
        <v>-2.952</v>
      </c>
      <c r="F1233">
        <v>-3.2</v>
      </c>
      <c r="G1233">
        <v>2.2000000000000002</v>
      </c>
      <c r="H1233">
        <v>0</v>
      </c>
      <c r="I1233">
        <v>3.8359999999999999</v>
      </c>
      <c r="J1233">
        <v>-0.497</v>
      </c>
      <c r="K1233">
        <v>-1.5209999999999999</v>
      </c>
      <c r="L1233">
        <v>-2.5299999999999998</v>
      </c>
      <c r="M1233">
        <v>-3.2229999999999999</v>
      </c>
      <c r="N1233">
        <v>-3.44</v>
      </c>
      <c r="O1233">
        <v>1.0349999999999999</v>
      </c>
      <c r="P1233">
        <v>1.026</v>
      </c>
      <c r="Q1233">
        <v>1.008</v>
      </c>
      <c r="R1233">
        <v>0.73699999999999999</v>
      </c>
      <c r="S1233">
        <v>0.51800000000000002</v>
      </c>
    </row>
    <row r="1234" spans="1:19" x14ac:dyDescent="0.3">
      <c r="A1234">
        <v>600</v>
      </c>
      <c r="B1234">
        <v>-0.45600000000000002</v>
      </c>
      <c r="C1234">
        <v>-1.3140000000000001</v>
      </c>
      <c r="D1234">
        <v>-2.476</v>
      </c>
      <c r="E1234">
        <v>-2.952</v>
      </c>
      <c r="F1234">
        <v>-3.2</v>
      </c>
      <c r="G1234">
        <v>2.2000000000000002</v>
      </c>
      <c r="H1234">
        <v>0</v>
      </c>
      <c r="I1234">
        <v>3.8359999999999999</v>
      </c>
      <c r="J1234">
        <v>-0.497</v>
      </c>
      <c r="K1234">
        <v>-1.5189999999999999</v>
      </c>
      <c r="L1234">
        <v>-2.5270000000000001</v>
      </c>
      <c r="M1234">
        <v>-3.2370000000000001</v>
      </c>
      <c r="N1234">
        <v>-3.46</v>
      </c>
      <c r="O1234">
        <v>1.0349999999999999</v>
      </c>
      <c r="P1234">
        <v>1.028</v>
      </c>
      <c r="Q1234">
        <v>0.999</v>
      </c>
      <c r="R1234">
        <v>0.747</v>
      </c>
      <c r="S1234">
        <v>0.52700000000000002</v>
      </c>
    </row>
    <row r="1236" spans="1:19" x14ac:dyDescent="0.3">
      <c r="A1236" t="s">
        <v>0</v>
      </c>
      <c r="B1236" t="s">
        <v>96</v>
      </c>
    </row>
    <row r="1237" spans="1:19" x14ac:dyDescent="0.3">
      <c r="A1237">
        <v>0</v>
      </c>
      <c r="B1237">
        <v>-0.45500000000000002</v>
      </c>
      <c r="C1237">
        <v>-1.3160000000000001</v>
      </c>
      <c r="D1237">
        <v>-2.476</v>
      </c>
      <c r="E1237">
        <v>-2.9470000000000001</v>
      </c>
      <c r="F1237">
        <v>-3.19</v>
      </c>
      <c r="G1237">
        <v>2.2000000000000002</v>
      </c>
      <c r="H1237">
        <v>0</v>
      </c>
      <c r="I1237">
        <v>3.8359999999999999</v>
      </c>
      <c r="J1237">
        <v>-0.48</v>
      </c>
      <c r="K1237">
        <v>-1.48</v>
      </c>
      <c r="L1237">
        <v>-2.476</v>
      </c>
      <c r="M1237">
        <v>-3.12</v>
      </c>
      <c r="N1237">
        <v>-3.19</v>
      </c>
      <c r="O1237">
        <v>1.006</v>
      </c>
      <c r="P1237">
        <v>1.006</v>
      </c>
      <c r="Q1237">
        <v>0.997</v>
      </c>
      <c r="R1237">
        <v>0.58799999999999997</v>
      </c>
      <c r="S1237">
        <v>0.23100000000000001</v>
      </c>
    </row>
    <row r="1238" spans="1:19" x14ac:dyDescent="0.3">
      <c r="A1238">
        <v>60</v>
      </c>
      <c r="B1238">
        <v>-0.45500000000000002</v>
      </c>
      <c r="C1238">
        <v>-1.3160000000000001</v>
      </c>
      <c r="D1238">
        <v>-2.476</v>
      </c>
      <c r="E1238">
        <v>-2.9470000000000001</v>
      </c>
      <c r="F1238">
        <v>-3.19</v>
      </c>
      <c r="G1238">
        <v>2.2000000000000002</v>
      </c>
      <c r="H1238">
        <v>0</v>
      </c>
      <c r="I1238">
        <v>3.8359999999999999</v>
      </c>
      <c r="J1238">
        <v>-0.54600000000000004</v>
      </c>
      <c r="K1238">
        <v>-1.544</v>
      </c>
      <c r="L1238">
        <v>-2.5030000000000001</v>
      </c>
      <c r="M1238">
        <v>-3.1219999999999999</v>
      </c>
      <c r="N1238">
        <v>-3.2810000000000001</v>
      </c>
      <c r="O1238">
        <v>1.129</v>
      </c>
      <c r="P1238">
        <v>1.014</v>
      </c>
      <c r="Q1238">
        <v>0.89500000000000002</v>
      </c>
      <c r="R1238">
        <v>0.47599999999999998</v>
      </c>
      <c r="S1238">
        <v>0.45200000000000001</v>
      </c>
    </row>
    <row r="1239" spans="1:19" x14ac:dyDescent="0.3">
      <c r="A1239">
        <v>120</v>
      </c>
      <c r="B1239">
        <v>-0.45500000000000002</v>
      </c>
      <c r="C1239">
        <v>-1.3160000000000001</v>
      </c>
      <c r="D1239">
        <v>-2.476</v>
      </c>
      <c r="E1239">
        <v>-2.9470000000000001</v>
      </c>
      <c r="F1239">
        <v>-3.19</v>
      </c>
      <c r="G1239">
        <v>2.2000000000000002</v>
      </c>
      <c r="H1239">
        <v>0</v>
      </c>
      <c r="I1239">
        <v>3.8359999999999999</v>
      </c>
      <c r="J1239">
        <v>-0.502</v>
      </c>
      <c r="K1239">
        <v>-1.5449999999999999</v>
      </c>
      <c r="L1239">
        <v>-2.5430000000000001</v>
      </c>
      <c r="M1239">
        <v>-3.1709999999999998</v>
      </c>
      <c r="N1239">
        <v>-3.3079999999999998</v>
      </c>
      <c r="O1239">
        <v>1.0449999999999999</v>
      </c>
      <c r="P1239">
        <v>1.071</v>
      </c>
      <c r="Q1239">
        <v>1.026</v>
      </c>
      <c r="R1239">
        <v>0.65400000000000003</v>
      </c>
      <c r="S1239">
        <v>0.46200000000000002</v>
      </c>
    </row>
    <row r="1240" spans="1:19" x14ac:dyDescent="0.3">
      <c r="A1240">
        <v>180</v>
      </c>
      <c r="B1240">
        <v>-0.45500000000000002</v>
      </c>
      <c r="C1240">
        <v>-1.3160000000000001</v>
      </c>
      <c r="D1240">
        <v>-2.476</v>
      </c>
      <c r="E1240">
        <v>-2.9470000000000001</v>
      </c>
      <c r="F1240">
        <v>-3.19</v>
      </c>
      <c r="G1240">
        <v>2.2000000000000002</v>
      </c>
      <c r="H1240">
        <v>0</v>
      </c>
      <c r="I1240">
        <v>3.8359999999999999</v>
      </c>
      <c r="J1240">
        <v>-0.502</v>
      </c>
      <c r="K1240">
        <v>-1.518</v>
      </c>
      <c r="L1240">
        <v>-2.5049999999999999</v>
      </c>
      <c r="M1240">
        <v>-3.121</v>
      </c>
      <c r="N1240">
        <v>-3.3119999999999998</v>
      </c>
      <c r="O1240">
        <v>1.0429999999999999</v>
      </c>
      <c r="P1240">
        <v>0.96799999999999997</v>
      </c>
      <c r="Q1240">
        <v>0.91700000000000004</v>
      </c>
      <c r="R1240">
        <v>0.48899999999999999</v>
      </c>
      <c r="S1240">
        <v>0.46300000000000002</v>
      </c>
    </row>
    <row r="1241" spans="1:19" x14ac:dyDescent="0.3">
      <c r="A1241">
        <v>240</v>
      </c>
      <c r="B1241">
        <v>-0.45500000000000002</v>
      </c>
      <c r="C1241">
        <v>-1.3160000000000001</v>
      </c>
      <c r="D1241">
        <v>-2.476</v>
      </c>
      <c r="E1241">
        <v>-2.9470000000000001</v>
      </c>
      <c r="F1241">
        <v>-3.19</v>
      </c>
      <c r="G1241">
        <v>2.2000000000000002</v>
      </c>
      <c r="H1241">
        <v>0</v>
      </c>
      <c r="I1241">
        <v>3.8359999999999999</v>
      </c>
      <c r="J1241">
        <v>-0.51</v>
      </c>
      <c r="K1241">
        <v>-1.54</v>
      </c>
      <c r="L1241">
        <v>-2.5329999999999999</v>
      </c>
      <c r="M1241">
        <v>-3.1190000000000002</v>
      </c>
      <c r="N1241">
        <v>-3.3330000000000002</v>
      </c>
      <c r="O1241">
        <v>1.0589999999999999</v>
      </c>
      <c r="P1241">
        <v>1.04</v>
      </c>
      <c r="Q1241">
        <v>1.034</v>
      </c>
      <c r="R1241">
        <v>0.49399999999999999</v>
      </c>
      <c r="S1241">
        <v>0.47199999999999998</v>
      </c>
    </row>
    <row r="1242" spans="1:19" x14ac:dyDescent="0.3">
      <c r="A1242">
        <v>300</v>
      </c>
      <c r="B1242">
        <v>-0.45500000000000002</v>
      </c>
      <c r="C1242">
        <v>-1.3160000000000001</v>
      </c>
      <c r="D1242">
        <v>-2.476</v>
      </c>
      <c r="E1242">
        <v>-2.9470000000000001</v>
      </c>
      <c r="F1242">
        <v>-3.19</v>
      </c>
      <c r="G1242">
        <v>2.2000000000000002</v>
      </c>
      <c r="H1242">
        <v>0</v>
      </c>
      <c r="I1242">
        <v>3.8359999999999999</v>
      </c>
      <c r="J1242">
        <v>-0.498</v>
      </c>
      <c r="K1242">
        <v>-1.528</v>
      </c>
      <c r="L1242">
        <v>-2.524</v>
      </c>
      <c r="M1242">
        <v>-3.1419999999999999</v>
      </c>
      <c r="N1242">
        <v>-3.3540000000000001</v>
      </c>
      <c r="O1242">
        <v>1.0369999999999999</v>
      </c>
      <c r="P1242">
        <v>0.998</v>
      </c>
      <c r="Q1242">
        <v>0.98199999999999998</v>
      </c>
      <c r="R1242">
        <v>0.58099999999999996</v>
      </c>
      <c r="S1242">
        <v>0.48</v>
      </c>
    </row>
    <row r="1243" spans="1:19" x14ac:dyDescent="0.3">
      <c r="A1243">
        <v>360</v>
      </c>
      <c r="B1243">
        <v>-0.45500000000000002</v>
      </c>
      <c r="C1243">
        <v>-1.3160000000000001</v>
      </c>
      <c r="D1243">
        <v>-2.476</v>
      </c>
      <c r="E1243">
        <v>-2.9470000000000001</v>
      </c>
      <c r="F1243">
        <v>-3.19</v>
      </c>
      <c r="G1243">
        <v>2.2000000000000002</v>
      </c>
      <c r="H1243">
        <v>0</v>
      </c>
      <c r="I1243">
        <v>3.8359999999999999</v>
      </c>
      <c r="J1243">
        <v>-0.5</v>
      </c>
      <c r="K1243">
        <v>-1.5269999999999999</v>
      </c>
      <c r="L1243">
        <v>-2.5190000000000001</v>
      </c>
      <c r="M1243">
        <v>-3.1709999999999998</v>
      </c>
      <c r="N1243">
        <v>-3.371</v>
      </c>
      <c r="O1243">
        <v>1.04</v>
      </c>
      <c r="P1243">
        <v>1.018</v>
      </c>
      <c r="Q1243">
        <v>0.97699999999999998</v>
      </c>
      <c r="R1243">
        <v>0.66800000000000004</v>
      </c>
      <c r="S1243">
        <v>0.48699999999999999</v>
      </c>
    </row>
    <row r="1244" spans="1:19" x14ac:dyDescent="0.3">
      <c r="A1244">
        <v>420</v>
      </c>
      <c r="B1244">
        <v>-0.45500000000000002</v>
      </c>
      <c r="C1244">
        <v>-1.3160000000000001</v>
      </c>
      <c r="D1244">
        <v>-2.476</v>
      </c>
      <c r="E1244">
        <v>-2.9470000000000001</v>
      </c>
      <c r="F1244">
        <v>-3.19</v>
      </c>
      <c r="G1244">
        <v>2.2000000000000002</v>
      </c>
      <c r="H1244">
        <v>0</v>
      </c>
      <c r="I1244">
        <v>3.8359999999999999</v>
      </c>
      <c r="J1244">
        <v>-0.5</v>
      </c>
      <c r="K1244">
        <v>-1.526</v>
      </c>
      <c r="L1244">
        <v>-2.5230000000000001</v>
      </c>
      <c r="M1244">
        <v>-3.1869999999999998</v>
      </c>
      <c r="N1244">
        <v>-3.3879999999999999</v>
      </c>
      <c r="O1244">
        <v>1.04</v>
      </c>
      <c r="P1244">
        <v>1.0269999999999999</v>
      </c>
      <c r="Q1244">
        <v>0.998</v>
      </c>
      <c r="R1244">
        <v>0.70299999999999996</v>
      </c>
      <c r="S1244">
        <v>0.495</v>
      </c>
    </row>
    <row r="1245" spans="1:19" x14ac:dyDescent="0.3">
      <c r="A1245">
        <v>480</v>
      </c>
      <c r="B1245">
        <v>-0.45500000000000002</v>
      </c>
      <c r="C1245">
        <v>-1.3160000000000001</v>
      </c>
      <c r="D1245">
        <v>-2.476</v>
      </c>
      <c r="E1245">
        <v>-2.9470000000000001</v>
      </c>
      <c r="F1245">
        <v>-3.19</v>
      </c>
      <c r="G1245">
        <v>2.2000000000000002</v>
      </c>
      <c r="H1245">
        <v>0</v>
      </c>
      <c r="I1245">
        <v>3.8359999999999999</v>
      </c>
      <c r="J1245">
        <v>-0.498</v>
      </c>
      <c r="K1245">
        <v>-1.524</v>
      </c>
      <c r="L1245">
        <v>-2.5289999999999999</v>
      </c>
      <c r="M1245">
        <v>-3.202</v>
      </c>
      <c r="N1245">
        <v>-3.407</v>
      </c>
      <c r="O1245">
        <v>1.036</v>
      </c>
      <c r="P1245">
        <v>1.0269999999999999</v>
      </c>
      <c r="Q1245">
        <v>1.0149999999999999</v>
      </c>
      <c r="R1245">
        <v>0.71599999999999997</v>
      </c>
      <c r="S1245">
        <v>0.503</v>
      </c>
    </row>
    <row r="1246" spans="1:19" x14ac:dyDescent="0.3">
      <c r="A1246">
        <v>540</v>
      </c>
      <c r="B1246">
        <v>-0.45500000000000002</v>
      </c>
      <c r="C1246">
        <v>-1.3160000000000001</v>
      </c>
      <c r="D1246">
        <v>-2.476</v>
      </c>
      <c r="E1246">
        <v>-2.9470000000000001</v>
      </c>
      <c r="F1246">
        <v>-3.19</v>
      </c>
      <c r="G1246">
        <v>2.2000000000000002</v>
      </c>
      <c r="H1246">
        <v>0</v>
      </c>
      <c r="I1246">
        <v>3.8359999999999999</v>
      </c>
      <c r="J1246">
        <v>-0.497</v>
      </c>
      <c r="K1246">
        <v>-1.52</v>
      </c>
      <c r="L1246">
        <v>-2.528</v>
      </c>
      <c r="M1246">
        <v>-3.2160000000000002</v>
      </c>
      <c r="N1246">
        <v>-3.427</v>
      </c>
      <c r="O1246">
        <v>1.0349999999999999</v>
      </c>
      <c r="P1246">
        <v>1.026</v>
      </c>
      <c r="Q1246">
        <v>1.008</v>
      </c>
      <c r="R1246">
        <v>0.73299999999999998</v>
      </c>
      <c r="S1246">
        <v>0.51200000000000001</v>
      </c>
    </row>
    <row r="1247" spans="1:19" x14ac:dyDescent="0.3">
      <c r="A1247">
        <v>600</v>
      </c>
      <c r="B1247">
        <v>-0.45500000000000002</v>
      </c>
      <c r="C1247">
        <v>-1.3160000000000001</v>
      </c>
      <c r="D1247">
        <v>-2.476</v>
      </c>
      <c r="E1247">
        <v>-2.9470000000000001</v>
      </c>
      <c r="F1247">
        <v>-3.19</v>
      </c>
      <c r="G1247">
        <v>2.2000000000000002</v>
      </c>
      <c r="H1247">
        <v>0</v>
      </c>
      <c r="I1247">
        <v>3.8359999999999999</v>
      </c>
      <c r="J1247">
        <v>-0.497</v>
      </c>
      <c r="K1247">
        <v>-1.518</v>
      </c>
      <c r="L1247">
        <v>-2.5249999999999999</v>
      </c>
      <c r="M1247">
        <v>-3.23</v>
      </c>
      <c r="N1247">
        <v>-3.448</v>
      </c>
      <c r="O1247">
        <v>1.0349999999999999</v>
      </c>
      <c r="P1247">
        <v>1.028</v>
      </c>
      <c r="Q1247">
        <v>0.998</v>
      </c>
      <c r="R1247">
        <v>0.74299999999999999</v>
      </c>
      <c r="S1247">
        <v>0.52100000000000002</v>
      </c>
    </row>
    <row r="1249" spans="1:19" x14ac:dyDescent="0.3">
      <c r="A1249" t="s">
        <v>0</v>
      </c>
      <c r="B1249" t="s">
        <v>97</v>
      </c>
    </row>
    <row r="1250" spans="1:19" x14ac:dyDescent="0.3">
      <c r="A1250">
        <v>0</v>
      </c>
      <c r="B1250">
        <v>-0.45700000000000002</v>
      </c>
      <c r="C1250">
        <v>-1.3149999999999999</v>
      </c>
      <c r="D1250">
        <v>-2.4750000000000001</v>
      </c>
      <c r="E1250">
        <v>-2.9569999999999999</v>
      </c>
      <c r="F1250">
        <v>-3.18</v>
      </c>
      <c r="G1250">
        <v>2.2000000000000002</v>
      </c>
      <c r="H1250">
        <v>0</v>
      </c>
      <c r="I1250">
        <v>3.8359999999999999</v>
      </c>
      <c r="J1250">
        <v>-0.48</v>
      </c>
      <c r="K1250">
        <v>-1.48</v>
      </c>
      <c r="L1250">
        <v>-2.4750000000000001</v>
      </c>
      <c r="M1250">
        <v>-3.1120000000000001</v>
      </c>
      <c r="N1250">
        <v>-3.18</v>
      </c>
      <c r="O1250">
        <v>1.006</v>
      </c>
      <c r="P1250">
        <v>1.006</v>
      </c>
      <c r="Q1250">
        <v>0.997</v>
      </c>
      <c r="R1250">
        <v>0.58199999999999996</v>
      </c>
      <c r="S1250">
        <v>0.22900000000000001</v>
      </c>
    </row>
    <row r="1251" spans="1:19" x14ac:dyDescent="0.3">
      <c r="A1251">
        <v>60</v>
      </c>
      <c r="B1251">
        <v>-0.45700000000000002</v>
      </c>
      <c r="C1251">
        <v>-1.3149999999999999</v>
      </c>
      <c r="D1251">
        <v>-2.4750000000000001</v>
      </c>
      <c r="E1251">
        <v>-2.9569999999999999</v>
      </c>
      <c r="F1251">
        <v>-3.18</v>
      </c>
      <c r="G1251">
        <v>2.2000000000000002</v>
      </c>
      <c r="H1251">
        <v>0</v>
      </c>
      <c r="I1251">
        <v>3.8359999999999999</v>
      </c>
      <c r="J1251">
        <v>-0.54700000000000004</v>
      </c>
      <c r="K1251">
        <v>-1.5429999999999999</v>
      </c>
      <c r="L1251">
        <v>-2.5030000000000001</v>
      </c>
      <c r="M1251">
        <v>-3.121</v>
      </c>
      <c r="N1251">
        <v>-3.2719999999999998</v>
      </c>
      <c r="O1251">
        <v>1.1319999999999999</v>
      </c>
      <c r="P1251">
        <v>1.004</v>
      </c>
      <c r="Q1251">
        <v>0.89</v>
      </c>
      <c r="R1251">
        <v>0.47499999999999998</v>
      </c>
      <c r="S1251">
        <v>0.44900000000000001</v>
      </c>
    </row>
    <row r="1252" spans="1:19" x14ac:dyDescent="0.3">
      <c r="A1252">
        <v>120</v>
      </c>
      <c r="B1252">
        <v>-0.45700000000000002</v>
      </c>
      <c r="C1252">
        <v>-1.3149999999999999</v>
      </c>
      <c r="D1252">
        <v>-2.4750000000000001</v>
      </c>
      <c r="E1252">
        <v>-2.9569999999999999</v>
      </c>
      <c r="F1252">
        <v>-3.18</v>
      </c>
      <c r="G1252">
        <v>2.2000000000000002</v>
      </c>
      <c r="H1252">
        <v>0</v>
      </c>
      <c r="I1252">
        <v>3.8359999999999999</v>
      </c>
      <c r="J1252">
        <v>-0.504</v>
      </c>
      <c r="K1252">
        <v>-1.5469999999999999</v>
      </c>
      <c r="L1252">
        <v>-2.544</v>
      </c>
      <c r="M1252">
        <v>-3.165</v>
      </c>
      <c r="N1252">
        <v>-3.294</v>
      </c>
      <c r="O1252">
        <v>1.0489999999999999</v>
      </c>
      <c r="P1252">
        <v>1.071</v>
      </c>
      <c r="Q1252">
        <v>1.026</v>
      </c>
      <c r="R1252">
        <v>0.64300000000000002</v>
      </c>
      <c r="S1252">
        <v>0.45700000000000002</v>
      </c>
    </row>
    <row r="1253" spans="1:19" x14ac:dyDescent="0.3">
      <c r="A1253">
        <v>180</v>
      </c>
      <c r="B1253">
        <v>-0.45700000000000002</v>
      </c>
      <c r="C1253">
        <v>-1.3149999999999999</v>
      </c>
      <c r="D1253">
        <v>-2.4750000000000001</v>
      </c>
      <c r="E1253">
        <v>-2.9569999999999999</v>
      </c>
      <c r="F1253">
        <v>-3.18</v>
      </c>
      <c r="G1253">
        <v>2.2000000000000002</v>
      </c>
      <c r="H1253">
        <v>0</v>
      </c>
      <c r="I1253">
        <v>3.8359999999999999</v>
      </c>
      <c r="J1253">
        <v>-0.502</v>
      </c>
      <c r="K1253">
        <v>-1.52</v>
      </c>
      <c r="L1253">
        <v>-2.5070000000000001</v>
      </c>
      <c r="M1253">
        <v>-3.1150000000000002</v>
      </c>
      <c r="N1253">
        <v>-3.302</v>
      </c>
      <c r="O1253">
        <v>1.044</v>
      </c>
      <c r="P1253">
        <v>0.96699999999999997</v>
      </c>
      <c r="Q1253">
        <v>0.91500000000000004</v>
      </c>
      <c r="R1253">
        <v>0.47499999999999998</v>
      </c>
      <c r="S1253">
        <v>0.46</v>
      </c>
    </row>
    <row r="1254" spans="1:19" x14ac:dyDescent="0.3">
      <c r="A1254">
        <v>240</v>
      </c>
      <c r="B1254">
        <v>-0.45700000000000002</v>
      </c>
      <c r="C1254">
        <v>-1.3149999999999999</v>
      </c>
      <c r="D1254">
        <v>-2.4750000000000001</v>
      </c>
      <c r="E1254">
        <v>-2.9569999999999999</v>
      </c>
      <c r="F1254">
        <v>-3.18</v>
      </c>
      <c r="G1254">
        <v>2.2000000000000002</v>
      </c>
      <c r="H1254">
        <v>0</v>
      </c>
      <c r="I1254">
        <v>3.8359999999999999</v>
      </c>
      <c r="J1254">
        <v>-0.51</v>
      </c>
      <c r="K1254">
        <v>-1.5409999999999999</v>
      </c>
      <c r="L1254">
        <v>-2.5329999999999999</v>
      </c>
      <c r="M1254">
        <v>-3.1139999999999999</v>
      </c>
      <c r="N1254">
        <v>-3.327</v>
      </c>
      <c r="O1254">
        <v>1.0589999999999999</v>
      </c>
      <c r="P1254">
        <v>1.038</v>
      </c>
      <c r="Q1254">
        <v>1.032</v>
      </c>
      <c r="R1254">
        <v>0.48499999999999999</v>
      </c>
      <c r="S1254">
        <v>0.46899999999999997</v>
      </c>
    </row>
    <row r="1255" spans="1:19" x14ac:dyDescent="0.3">
      <c r="A1255">
        <v>300</v>
      </c>
      <c r="B1255">
        <v>-0.45700000000000002</v>
      </c>
      <c r="C1255">
        <v>-1.3149999999999999</v>
      </c>
      <c r="D1255">
        <v>-2.4750000000000001</v>
      </c>
      <c r="E1255">
        <v>-2.9569999999999999</v>
      </c>
      <c r="F1255">
        <v>-3.18</v>
      </c>
      <c r="G1255">
        <v>2.2000000000000002</v>
      </c>
      <c r="H1255">
        <v>0</v>
      </c>
      <c r="I1255">
        <v>3.8359999999999999</v>
      </c>
      <c r="J1255">
        <v>-0.499</v>
      </c>
      <c r="K1255">
        <v>-1.5289999999999999</v>
      </c>
      <c r="L1255">
        <v>-2.524</v>
      </c>
      <c r="M1255">
        <v>-3.1389999999999998</v>
      </c>
      <c r="N1255">
        <v>-3.347</v>
      </c>
      <c r="O1255">
        <v>1.038</v>
      </c>
      <c r="P1255">
        <v>0.997</v>
      </c>
      <c r="Q1255">
        <v>0.97799999999999998</v>
      </c>
      <c r="R1255">
        <v>0.57899999999999996</v>
      </c>
      <c r="S1255">
        <v>0.47799999999999998</v>
      </c>
    </row>
    <row r="1256" spans="1:19" x14ac:dyDescent="0.3">
      <c r="A1256">
        <v>360</v>
      </c>
      <c r="B1256">
        <v>-0.45700000000000002</v>
      </c>
      <c r="C1256">
        <v>-1.3149999999999999</v>
      </c>
      <c r="D1256">
        <v>-2.4750000000000001</v>
      </c>
      <c r="E1256">
        <v>-2.9569999999999999</v>
      </c>
      <c r="F1256">
        <v>-3.18</v>
      </c>
      <c r="G1256">
        <v>2.2000000000000002</v>
      </c>
      <c r="H1256">
        <v>0</v>
      </c>
      <c r="I1256">
        <v>3.8359999999999999</v>
      </c>
      <c r="J1256">
        <v>-0.5</v>
      </c>
      <c r="K1256">
        <v>-1.528</v>
      </c>
      <c r="L1256">
        <v>-2.5190000000000001</v>
      </c>
      <c r="M1256">
        <v>-3.165</v>
      </c>
      <c r="N1256">
        <v>-3.363</v>
      </c>
      <c r="O1256">
        <v>1.04</v>
      </c>
      <c r="P1256">
        <v>1.0169999999999999</v>
      </c>
      <c r="Q1256">
        <v>0.97399999999999998</v>
      </c>
      <c r="R1256">
        <v>0.66</v>
      </c>
      <c r="S1256">
        <v>0.48399999999999999</v>
      </c>
    </row>
    <row r="1257" spans="1:19" x14ac:dyDescent="0.3">
      <c r="A1257">
        <v>420</v>
      </c>
      <c r="B1257">
        <v>-0.45700000000000002</v>
      </c>
      <c r="C1257">
        <v>-1.3149999999999999</v>
      </c>
      <c r="D1257">
        <v>-2.4750000000000001</v>
      </c>
      <c r="E1257">
        <v>-2.9569999999999999</v>
      </c>
      <c r="F1257">
        <v>-3.18</v>
      </c>
      <c r="G1257">
        <v>2.2000000000000002</v>
      </c>
      <c r="H1257">
        <v>0</v>
      </c>
      <c r="I1257">
        <v>3.8359999999999999</v>
      </c>
      <c r="J1257">
        <v>-0.5</v>
      </c>
      <c r="K1257">
        <v>-1.528</v>
      </c>
      <c r="L1257">
        <v>-2.5249999999999999</v>
      </c>
      <c r="M1257">
        <v>-3.181</v>
      </c>
      <c r="N1257">
        <v>-3.38</v>
      </c>
      <c r="O1257">
        <v>1.04</v>
      </c>
      <c r="P1257">
        <v>1.0269999999999999</v>
      </c>
      <c r="Q1257">
        <v>1.0009999999999999</v>
      </c>
      <c r="R1257">
        <v>0.69099999999999995</v>
      </c>
      <c r="S1257">
        <v>0.49099999999999999</v>
      </c>
    </row>
    <row r="1258" spans="1:19" x14ac:dyDescent="0.3">
      <c r="A1258">
        <v>480</v>
      </c>
      <c r="B1258">
        <v>-0.45700000000000002</v>
      </c>
      <c r="C1258">
        <v>-1.3149999999999999</v>
      </c>
      <c r="D1258">
        <v>-2.4750000000000001</v>
      </c>
      <c r="E1258">
        <v>-2.9569999999999999</v>
      </c>
      <c r="F1258">
        <v>-3.18</v>
      </c>
      <c r="G1258">
        <v>2.2000000000000002</v>
      </c>
      <c r="H1258">
        <v>0</v>
      </c>
      <c r="I1258">
        <v>3.8359999999999999</v>
      </c>
      <c r="J1258">
        <v>-0.498</v>
      </c>
      <c r="K1258">
        <v>-1.5249999999999999</v>
      </c>
      <c r="L1258">
        <v>-2.5299999999999998</v>
      </c>
      <c r="M1258">
        <v>-3.1949999999999998</v>
      </c>
      <c r="N1258">
        <v>-3.3980000000000001</v>
      </c>
      <c r="O1258">
        <v>1.036</v>
      </c>
      <c r="P1258">
        <v>1.0249999999999999</v>
      </c>
      <c r="Q1258">
        <v>1.0149999999999999</v>
      </c>
      <c r="R1258">
        <v>0.70699999999999996</v>
      </c>
      <c r="S1258">
        <v>0.499</v>
      </c>
    </row>
    <row r="1259" spans="1:19" x14ac:dyDescent="0.3">
      <c r="A1259">
        <v>540</v>
      </c>
      <c r="B1259">
        <v>-0.45700000000000002</v>
      </c>
      <c r="C1259">
        <v>-1.3149999999999999</v>
      </c>
      <c r="D1259">
        <v>-2.4750000000000001</v>
      </c>
      <c r="E1259">
        <v>-2.9569999999999999</v>
      </c>
      <c r="F1259">
        <v>-3.18</v>
      </c>
      <c r="G1259">
        <v>2.2000000000000002</v>
      </c>
      <c r="H1259">
        <v>0</v>
      </c>
      <c r="I1259">
        <v>3.8359999999999999</v>
      </c>
      <c r="J1259">
        <v>-0.497</v>
      </c>
      <c r="K1259">
        <v>-1.5209999999999999</v>
      </c>
      <c r="L1259">
        <v>-2.5289999999999999</v>
      </c>
      <c r="M1259">
        <v>-3.21</v>
      </c>
      <c r="N1259">
        <v>-3.4180000000000001</v>
      </c>
      <c r="O1259">
        <v>1.0349999999999999</v>
      </c>
      <c r="P1259">
        <v>1.0249999999999999</v>
      </c>
      <c r="Q1259">
        <v>1.006</v>
      </c>
      <c r="R1259">
        <v>0.72699999999999998</v>
      </c>
      <c r="S1259">
        <v>0.50800000000000001</v>
      </c>
    </row>
    <row r="1260" spans="1:19" x14ac:dyDescent="0.3">
      <c r="A1260">
        <v>600</v>
      </c>
      <c r="B1260">
        <v>-0.45700000000000002</v>
      </c>
      <c r="C1260">
        <v>-1.3149999999999999</v>
      </c>
      <c r="D1260">
        <v>-2.4750000000000001</v>
      </c>
      <c r="E1260">
        <v>-2.9569999999999999</v>
      </c>
      <c r="F1260">
        <v>-3.18</v>
      </c>
      <c r="G1260">
        <v>2.2000000000000002</v>
      </c>
      <c r="H1260">
        <v>0</v>
      </c>
      <c r="I1260">
        <v>3.8359999999999999</v>
      </c>
      <c r="J1260">
        <v>-0.497</v>
      </c>
      <c r="K1260">
        <v>-1.5189999999999999</v>
      </c>
      <c r="L1260">
        <v>-2.5259999999999998</v>
      </c>
      <c r="M1260">
        <v>-3.2250000000000001</v>
      </c>
      <c r="N1260">
        <v>-3.4380000000000002</v>
      </c>
      <c r="O1260">
        <v>1.0349999999999999</v>
      </c>
      <c r="P1260">
        <v>1.028</v>
      </c>
      <c r="Q1260">
        <v>0.996</v>
      </c>
      <c r="R1260">
        <v>0.74</v>
      </c>
      <c r="S1260">
        <v>0.51700000000000002</v>
      </c>
    </row>
    <row r="1262" spans="1:19" x14ac:dyDescent="0.3">
      <c r="A1262" t="s">
        <v>0</v>
      </c>
      <c r="B1262" t="s">
        <v>98</v>
      </c>
    </row>
    <row r="1263" spans="1:19" x14ac:dyDescent="0.3">
      <c r="A1263">
        <v>0</v>
      </c>
      <c r="B1263">
        <v>-0.45800000000000002</v>
      </c>
      <c r="C1263">
        <v>-1.3140000000000001</v>
      </c>
      <c r="D1263">
        <v>-2.4750000000000001</v>
      </c>
      <c r="E1263">
        <v>-2.9529999999999998</v>
      </c>
      <c r="F1263">
        <v>-3.17</v>
      </c>
      <c r="G1263">
        <v>2.2000000000000002</v>
      </c>
      <c r="H1263">
        <v>0</v>
      </c>
      <c r="I1263">
        <v>3.8359999999999999</v>
      </c>
      <c r="J1263">
        <v>-0.48</v>
      </c>
      <c r="K1263">
        <v>-1.48</v>
      </c>
      <c r="L1263">
        <v>-2.4750000000000001</v>
      </c>
      <c r="M1263">
        <v>-3.1030000000000002</v>
      </c>
      <c r="N1263">
        <v>-3.17</v>
      </c>
      <c r="O1263">
        <v>1.006</v>
      </c>
      <c r="P1263">
        <v>1.006</v>
      </c>
      <c r="Q1263">
        <v>0.996</v>
      </c>
      <c r="R1263">
        <v>0.57599999999999996</v>
      </c>
      <c r="S1263">
        <v>0.22700000000000001</v>
      </c>
    </row>
    <row r="1264" spans="1:19" x14ac:dyDescent="0.3">
      <c r="A1264">
        <v>60</v>
      </c>
      <c r="B1264">
        <v>-0.45800000000000002</v>
      </c>
      <c r="C1264">
        <v>-1.3140000000000001</v>
      </c>
      <c r="D1264">
        <v>-2.4750000000000001</v>
      </c>
      <c r="E1264">
        <v>-2.9529999999999998</v>
      </c>
      <c r="F1264">
        <v>-3.17</v>
      </c>
      <c r="G1264">
        <v>2.2000000000000002</v>
      </c>
      <c r="H1264">
        <v>0</v>
      </c>
      <c r="I1264">
        <v>3.8359999999999999</v>
      </c>
      <c r="J1264">
        <v>-0.54800000000000004</v>
      </c>
      <c r="K1264">
        <v>-1.538</v>
      </c>
      <c r="L1264">
        <v>-2.4990000000000001</v>
      </c>
      <c r="M1264">
        <v>-3.0979999999999999</v>
      </c>
      <c r="N1264">
        <v>-3.2639999999999998</v>
      </c>
      <c r="O1264">
        <v>1.1339999999999999</v>
      </c>
      <c r="P1264">
        <v>0.98399999999999999</v>
      </c>
      <c r="Q1264">
        <v>0.878</v>
      </c>
      <c r="R1264">
        <v>0.53100000000000003</v>
      </c>
      <c r="S1264">
        <v>0.44500000000000001</v>
      </c>
    </row>
    <row r="1265" spans="1:19" x14ac:dyDescent="0.3">
      <c r="A1265">
        <v>120</v>
      </c>
      <c r="B1265">
        <v>-0.45800000000000002</v>
      </c>
      <c r="C1265">
        <v>-1.3140000000000001</v>
      </c>
      <c r="D1265">
        <v>-2.4750000000000001</v>
      </c>
      <c r="E1265">
        <v>-2.9529999999999998</v>
      </c>
      <c r="F1265">
        <v>-3.17</v>
      </c>
      <c r="G1265">
        <v>2.2000000000000002</v>
      </c>
      <c r="H1265">
        <v>0</v>
      </c>
      <c r="I1265">
        <v>3.8359999999999999</v>
      </c>
      <c r="J1265">
        <v>-0.50700000000000001</v>
      </c>
      <c r="K1265">
        <v>-1.548</v>
      </c>
      <c r="L1265">
        <v>-2.548</v>
      </c>
      <c r="M1265">
        <v>-3.1429999999999998</v>
      </c>
      <c r="N1265">
        <v>-3.278</v>
      </c>
      <c r="O1265">
        <v>1.052</v>
      </c>
      <c r="P1265">
        <v>1.0760000000000001</v>
      </c>
      <c r="Q1265">
        <v>1.0389999999999999</v>
      </c>
      <c r="R1265">
        <v>0.67800000000000005</v>
      </c>
      <c r="S1265">
        <v>0.45100000000000001</v>
      </c>
    </row>
    <row r="1266" spans="1:19" x14ac:dyDescent="0.3">
      <c r="A1266">
        <v>180</v>
      </c>
      <c r="B1266">
        <v>-0.45800000000000002</v>
      </c>
      <c r="C1266">
        <v>-1.3140000000000001</v>
      </c>
      <c r="D1266">
        <v>-2.4750000000000001</v>
      </c>
      <c r="E1266">
        <v>-2.9529999999999998</v>
      </c>
      <c r="F1266">
        <v>-3.17</v>
      </c>
      <c r="G1266">
        <v>2.2000000000000002</v>
      </c>
      <c r="H1266">
        <v>0</v>
      </c>
      <c r="I1266">
        <v>3.8359999999999999</v>
      </c>
      <c r="J1266">
        <v>-0.501</v>
      </c>
      <c r="K1266">
        <v>-1.5189999999999999</v>
      </c>
      <c r="L1266">
        <v>-2.5099999999999998</v>
      </c>
      <c r="M1266">
        <v>-3.0950000000000002</v>
      </c>
      <c r="N1266">
        <v>-3.298</v>
      </c>
      <c r="O1266">
        <v>1.0429999999999999</v>
      </c>
      <c r="P1266">
        <v>0.96499999999999997</v>
      </c>
      <c r="Q1266">
        <v>0.92500000000000004</v>
      </c>
      <c r="R1266">
        <v>0.49099999999999999</v>
      </c>
      <c r="S1266">
        <v>0.45800000000000002</v>
      </c>
    </row>
    <row r="1267" spans="1:19" x14ac:dyDescent="0.3">
      <c r="A1267">
        <v>240</v>
      </c>
      <c r="B1267">
        <v>-0.45800000000000002</v>
      </c>
      <c r="C1267">
        <v>-1.3140000000000001</v>
      </c>
      <c r="D1267">
        <v>-2.4750000000000001</v>
      </c>
      <c r="E1267">
        <v>-2.9529999999999998</v>
      </c>
      <c r="F1267">
        <v>-3.17</v>
      </c>
      <c r="G1267">
        <v>2.2000000000000002</v>
      </c>
      <c r="H1267">
        <v>0</v>
      </c>
      <c r="I1267">
        <v>3.8359999999999999</v>
      </c>
      <c r="J1267">
        <v>-0.50900000000000001</v>
      </c>
      <c r="K1267">
        <v>-1.5389999999999999</v>
      </c>
      <c r="L1267">
        <v>-2.5339999999999998</v>
      </c>
      <c r="M1267">
        <v>-3.0990000000000002</v>
      </c>
      <c r="N1267">
        <v>-3.3130000000000002</v>
      </c>
      <c r="O1267">
        <v>1.0569999999999999</v>
      </c>
      <c r="P1267">
        <v>1.0349999999999999</v>
      </c>
      <c r="Q1267">
        <v>1.0329999999999999</v>
      </c>
      <c r="R1267">
        <v>0.50600000000000001</v>
      </c>
      <c r="S1267">
        <v>0.46400000000000002</v>
      </c>
    </row>
    <row r="1268" spans="1:19" x14ac:dyDescent="0.3">
      <c r="A1268">
        <v>300</v>
      </c>
      <c r="B1268">
        <v>-0.45800000000000002</v>
      </c>
      <c r="C1268">
        <v>-1.3140000000000001</v>
      </c>
      <c r="D1268">
        <v>-2.4750000000000001</v>
      </c>
      <c r="E1268">
        <v>-2.9529999999999998</v>
      </c>
      <c r="F1268">
        <v>-3.17</v>
      </c>
      <c r="G1268">
        <v>2.2000000000000002</v>
      </c>
      <c r="H1268">
        <v>0</v>
      </c>
      <c r="I1268">
        <v>3.8359999999999999</v>
      </c>
      <c r="J1268">
        <v>-0.5</v>
      </c>
      <c r="K1268">
        <v>-1.5289999999999999</v>
      </c>
      <c r="L1268">
        <v>-2.52</v>
      </c>
      <c r="M1268">
        <v>-3.1259999999999999</v>
      </c>
      <c r="N1268">
        <v>-3.3239999999999998</v>
      </c>
      <c r="O1268">
        <v>1.04</v>
      </c>
      <c r="P1268">
        <v>0.998</v>
      </c>
      <c r="Q1268">
        <v>0.96099999999999997</v>
      </c>
      <c r="R1268">
        <v>0.59199999999999997</v>
      </c>
      <c r="S1268">
        <v>0.46800000000000003</v>
      </c>
    </row>
    <row r="1269" spans="1:19" x14ac:dyDescent="0.3">
      <c r="A1269">
        <v>360</v>
      </c>
      <c r="B1269">
        <v>-0.45800000000000002</v>
      </c>
      <c r="C1269">
        <v>-1.3140000000000001</v>
      </c>
      <c r="D1269">
        <v>-2.4750000000000001</v>
      </c>
      <c r="E1269">
        <v>-2.9529999999999998</v>
      </c>
      <c r="F1269">
        <v>-3.17</v>
      </c>
      <c r="G1269">
        <v>2.2000000000000002</v>
      </c>
      <c r="H1269">
        <v>0</v>
      </c>
      <c r="I1269">
        <v>3.8359999999999999</v>
      </c>
      <c r="J1269">
        <v>-0.5</v>
      </c>
      <c r="K1269">
        <v>-1.528</v>
      </c>
      <c r="L1269">
        <v>-2.516</v>
      </c>
      <c r="M1269">
        <v>-3.149</v>
      </c>
      <c r="N1269">
        <v>-3.3359999999999999</v>
      </c>
      <c r="O1269">
        <v>1.04</v>
      </c>
      <c r="P1269">
        <v>1.018</v>
      </c>
      <c r="Q1269">
        <v>0.96699999999999997</v>
      </c>
      <c r="R1269">
        <v>0.65300000000000002</v>
      </c>
      <c r="S1269">
        <v>0.47299999999999998</v>
      </c>
    </row>
    <row r="1270" spans="1:19" x14ac:dyDescent="0.3">
      <c r="A1270">
        <v>420</v>
      </c>
      <c r="B1270">
        <v>-0.45800000000000002</v>
      </c>
      <c r="C1270">
        <v>-1.3140000000000001</v>
      </c>
      <c r="D1270">
        <v>-2.4750000000000001</v>
      </c>
      <c r="E1270">
        <v>-2.9529999999999998</v>
      </c>
      <c r="F1270">
        <v>-3.17</v>
      </c>
      <c r="G1270">
        <v>2.2000000000000002</v>
      </c>
      <c r="H1270">
        <v>0</v>
      </c>
      <c r="I1270">
        <v>3.8359999999999999</v>
      </c>
      <c r="J1270">
        <v>-0.5</v>
      </c>
      <c r="K1270">
        <v>-1.528</v>
      </c>
      <c r="L1270">
        <v>-2.524</v>
      </c>
      <c r="M1270">
        <v>-3.1659999999999999</v>
      </c>
      <c r="N1270">
        <v>-3.3530000000000002</v>
      </c>
      <c r="O1270">
        <v>1.04</v>
      </c>
      <c r="P1270">
        <v>1.0289999999999999</v>
      </c>
      <c r="Q1270">
        <v>1.002</v>
      </c>
      <c r="R1270">
        <v>0.68899999999999995</v>
      </c>
      <c r="S1270">
        <v>0.48</v>
      </c>
    </row>
    <row r="1271" spans="1:19" x14ac:dyDescent="0.3">
      <c r="A1271">
        <v>480</v>
      </c>
      <c r="B1271">
        <v>-0.45800000000000002</v>
      </c>
      <c r="C1271">
        <v>-1.3140000000000001</v>
      </c>
      <c r="D1271">
        <v>-2.4750000000000001</v>
      </c>
      <c r="E1271">
        <v>-2.9529999999999998</v>
      </c>
      <c r="F1271">
        <v>-3.17</v>
      </c>
      <c r="G1271">
        <v>2.2000000000000002</v>
      </c>
      <c r="H1271">
        <v>0</v>
      </c>
      <c r="I1271">
        <v>3.8359999999999999</v>
      </c>
      <c r="J1271">
        <v>-0.497</v>
      </c>
      <c r="K1271">
        <v>-1.524</v>
      </c>
      <c r="L1271">
        <v>-2.5270000000000001</v>
      </c>
      <c r="M1271">
        <v>-3.1829999999999998</v>
      </c>
      <c r="N1271">
        <v>-3.3730000000000002</v>
      </c>
      <c r="O1271">
        <v>1.036</v>
      </c>
      <c r="P1271">
        <v>1.0229999999999999</v>
      </c>
      <c r="Q1271">
        <v>1.008</v>
      </c>
      <c r="R1271">
        <v>0.71099999999999997</v>
      </c>
      <c r="S1271">
        <v>0.48799999999999999</v>
      </c>
    </row>
    <row r="1272" spans="1:19" x14ac:dyDescent="0.3">
      <c r="A1272">
        <v>540</v>
      </c>
      <c r="B1272">
        <v>-0.45800000000000002</v>
      </c>
      <c r="C1272">
        <v>-1.3140000000000001</v>
      </c>
      <c r="D1272">
        <v>-2.4750000000000001</v>
      </c>
      <c r="E1272">
        <v>-2.9529999999999998</v>
      </c>
      <c r="F1272">
        <v>-3.17</v>
      </c>
      <c r="G1272">
        <v>2.2000000000000002</v>
      </c>
      <c r="H1272">
        <v>0</v>
      </c>
      <c r="I1272">
        <v>3.8359999999999999</v>
      </c>
      <c r="J1272">
        <v>-0.497</v>
      </c>
      <c r="K1272">
        <v>-1.5209999999999999</v>
      </c>
      <c r="L1272">
        <v>-2.5259999999999998</v>
      </c>
      <c r="M1272">
        <v>-3.1989999999999998</v>
      </c>
      <c r="N1272">
        <v>-3.3940000000000001</v>
      </c>
      <c r="O1272">
        <v>1.0349999999999999</v>
      </c>
      <c r="P1272">
        <v>1.0249999999999999</v>
      </c>
      <c r="Q1272">
        <v>0.999</v>
      </c>
      <c r="R1272">
        <v>0.72799999999999998</v>
      </c>
      <c r="S1272">
        <v>0.497</v>
      </c>
    </row>
    <row r="1273" spans="1:19" x14ac:dyDescent="0.3">
      <c r="A1273">
        <v>600</v>
      </c>
      <c r="B1273">
        <v>-0.45800000000000002</v>
      </c>
      <c r="C1273">
        <v>-1.3140000000000001</v>
      </c>
      <c r="D1273">
        <v>-2.4750000000000001</v>
      </c>
      <c r="E1273">
        <v>-2.9529999999999998</v>
      </c>
      <c r="F1273">
        <v>-3.17</v>
      </c>
      <c r="G1273">
        <v>2.2000000000000002</v>
      </c>
      <c r="H1273">
        <v>0</v>
      </c>
      <c r="I1273">
        <v>3.8359999999999999</v>
      </c>
      <c r="J1273">
        <v>-0.497</v>
      </c>
      <c r="K1273">
        <v>-1.5189999999999999</v>
      </c>
      <c r="L1273">
        <v>-2.524</v>
      </c>
      <c r="M1273">
        <v>-3.2120000000000002</v>
      </c>
      <c r="N1273">
        <v>-3.4129999999999998</v>
      </c>
      <c r="O1273">
        <v>1.0349999999999999</v>
      </c>
      <c r="P1273">
        <v>1.0289999999999999</v>
      </c>
      <c r="Q1273">
        <v>0.99399999999999999</v>
      </c>
      <c r="R1273">
        <v>0.73399999999999999</v>
      </c>
      <c r="S1273">
        <v>0.50600000000000001</v>
      </c>
    </row>
    <row r="1275" spans="1:19" x14ac:dyDescent="0.3">
      <c r="A1275" t="s">
        <v>0</v>
      </c>
      <c r="B1275" t="s">
        <v>99</v>
      </c>
    </row>
    <row r="1276" spans="1:19" x14ac:dyDescent="0.3">
      <c r="A1276">
        <v>0</v>
      </c>
      <c r="B1276">
        <v>-0.45800000000000002</v>
      </c>
      <c r="C1276">
        <v>-1.3149999999999999</v>
      </c>
      <c r="D1276">
        <v>-2.4750000000000001</v>
      </c>
      <c r="E1276">
        <v>-2.9470000000000001</v>
      </c>
      <c r="F1276">
        <v>-3.16</v>
      </c>
      <c r="G1276">
        <v>2.2000000000000002</v>
      </c>
      <c r="H1276">
        <v>0</v>
      </c>
      <c r="I1276">
        <v>3.8359999999999999</v>
      </c>
      <c r="J1276">
        <v>-0.48</v>
      </c>
      <c r="K1276">
        <v>-1.48</v>
      </c>
      <c r="L1276">
        <v>-2.4750000000000001</v>
      </c>
      <c r="M1276">
        <v>-3.0950000000000002</v>
      </c>
      <c r="N1276">
        <v>-3.16</v>
      </c>
      <c r="O1276">
        <v>1.006</v>
      </c>
      <c r="P1276">
        <v>1.006</v>
      </c>
      <c r="Q1276">
        <v>0.996</v>
      </c>
      <c r="R1276">
        <v>0.56999999999999995</v>
      </c>
      <c r="S1276">
        <v>0.22500000000000001</v>
      </c>
    </row>
    <row r="1277" spans="1:19" x14ac:dyDescent="0.3">
      <c r="A1277">
        <v>60</v>
      </c>
      <c r="B1277">
        <v>-0.45800000000000002</v>
      </c>
      <c r="C1277">
        <v>-1.3149999999999999</v>
      </c>
      <c r="D1277">
        <v>-2.4750000000000001</v>
      </c>
      <c r="E1277">
        <v>-2.9470000000000001</v>
      </c>
      <c r="F1277">
        <v>-3.16</v>
      </c>
      <c r="G1277">
        <v>2.2000000000000002</v>
      </c>
      <c r="H1277">
        <v>0</v>
      </c>
      <c r="I1277">
        <v>3.8359999999999999</v>
      </c>
      <c r="J1277">
        <v>-0.54800000000000004</v>
      </c>
      <c r="K1277">
        <v>-1.5369999999999999</v>
      </c>
      <c r="L1277">
        <v>-2.4980000000000002</v>
      </c>
      <c r="M1277">
        <v>-3.0910000000000002</v>
      </c>
      <c r="N1277">
        <v>-3.2530000000000001</v>
      </c>
      <c r="O1277">
        <v>1.1339999999999999</v>
      </c>
      <c r="P1277">
        <v>0.98099999999999998</v>
      </c>
      <c r="Q1277">
        <v>0.877</v>
      </c>
      <c r="R1277">
        <v>0.52800000000000002</v>
      </c>
      <c r="S1277">
        <v>0.441</v>
      </c>
    </row>
    <row r="1278" spans="1:19" x14ac:dyDescent="0.3">
      <c r="A1278">
        <v>120</v>
      </c>
      <c r="B1278">
        <v>-0.45800000000000002</v>
      </c>
      <c r="C1278">
        <v>-1.3149999999999999</v>
      </c>
      <c r="D1278">
        <v>-2.4750000000000001</v>
      </c>
      <c r="E1278">
        <v>-2.9470000000000001</v>
      </c>
      <c r="F1278">
        <v>-3.16</v>
      </c>
      <c r="G1278">
        <v>2.2000000000000002</v>
      </c>
      <c r="H1278">
        <v>0</v>
      </c>
      <c r="I1278">
        <v>3.8359999999999999</v>
      </c>
      <c r="J1278">
        <v>-0.50700000000000001</v>
      </c>
      <c r="K1278">
        <v>-1.548</v>
      </c>
      <c r="L1278">
        <v>-2.5459999999999998</v>
      </c>
      <c r="M1278">
        <v>-3.1349999999999998</v>
      </c>
      <c r="N1278">
        <v>-3.2669999999999999</v>
      </c>
      <c r="O1278">
        <v>1.054</v>
      </c>
      <c r="P1278">
        <v>1.075</v>
      </c>
      <c r="Q1278">
        <v>1.036</v>
      </c>
      <c r="R1278">
        <v>0.66900000000000004</v>
      </c>
      <c r="S1278">
        <v>0.44600000000000001</v>
      </c>
    </row>
    <row r="1279" spans="1:19" x14ac:dyDescent="0.3">
      <c r="A1279">
        <v>180</v>
      </c>
      <c r="B1279">
        <v>-0.45800000000000002</v>
      </c>
      <c r="C1279">
        <v>-1.3149999999999999</v>
      </c>
      <c r="D1279">
        <v>-2.4750000000000001</v>
      </c>
      <c r="E1279">
        <v>-2.9470000000000001</v>
      </c>
      <c r="F1279">
        <v>-3.16</v>
      </c>
      <c r="G1279">
        <v>2.2000000000000002</v>
      </c>
      <c r="H1279">
        <v>0</v>
      </c>
      <c r="I1279">
        <v>3.8359999999999999</v>
      </c>
      <c r="J1279">
        <v>-0.501</v>
      </c>
      <c r="K1279">
        <v>-1.5189999999999999</v>
      </c>
      <c r="L1279">
        <v>-2.5099999999999998</v>
      </c>
      <c r="M1279">
        <v>-3.0870000000000002</v>
      </c>
      <c r="N1279">
        <v>-3.286</v>
      </c>
      <c r="O1279">
        <v>1.042</v>
      </c>
      <c r="P1279">
        <v>0.96399999999999997</v>
      </c>
      <c r="Q1279">
        <v>0.92700000000000005</v>
      </c>
      <c r="R1279">
        <v>0.48499999999999999</v>
      </c>
      <c r="S1279">
        <v>0.45400000000000001</v>
      </c>
    </row>
    <row r="1280" spans="1:19" x14ac:dyDescent="0.3">
      <c r="A1280">
        <v>240</v>
      </c>
      <c r="B1280">
        <v>-0.45800000000000002</v>
      </c>
      <c r="C1280">
        <v>-1.3149999999999999</v>
      </c>
      <c r="D1280">
        <v>-2.4750000000000001</v>
      </c>
      <c r="E1280">
        <v>-2.9470000000000001</v>
      </c>
      <c r="F1280">
        <v>-3.16</v>
      </c>
      <c r="G1280">
        <v>2.2000000000000002</v>
      </c>
      <c r="H1280">
        <v>0</v>
      </c>
      <c r="I1280">
        <v>3.8359999999999999</v>
      </c>
      <c r="J1280">
        <v>-0.50900000000000001</v>
      </c>
      <c r="K1280">
        <v>-1.5389999999999999</v>
      </c>
      <c r="L1280">
        <v>-2.5329999999999999</v>
      </c>
      <c r="M1280">
        <v>-3.0920000000000001</v>
      </c>
      <c r="N1280">
        <v>-3.3029999999999999</v>
      </c>
      <c r="O1280">
        <v>1.0580000000000001</v>
      </c>
      <c r="P1280">
        <v>1.036</v>
      </c>
      <c r="Q1280">
        <v>1.0309999999999999</v>
      </c>
      <c r="R1280">
        <v>0.502</v>
      </c>
      <c r="S1280">
        <v>0.46</v>
      </c>
    </row>
    <row r="1281" spans="1:19" x14ac:dyDescent="0.3">
      <c r="A1281">
        <v>300</v>
      </c>
      <c r="B1281">
        <v>-0.45800000000000002</v>
      </c>
      <c r="C1281">
        <v>-1.3149999999999999</v>
      </c>
      <c r="D1281">
        <v>-2.4750000000000001</v>
      </c>
      <c r="E1281">
        <v>-2.9470000000000001</v>
      </c>
      <c r="F1281">
        <v>-3.16</v>
      </c>
      <c r="G1281">
        <v>2.2000000000000002</v>
      </c>
      <c r="H1281">
        <v>0</v>
      </c>
      <c r="I1281">
        <v>3.8359999999999999</v>
      </c>
      <c r="J1281">
        <v>-0.5</v>
      </c>
      <c r="K1281">
        <v>-1.5289999999999999</v>
      </c>
      <c r="L1281">
        <v>-2.5190000000000001</v>
      </c>
      <c r="M1281">
        <v>-3.1190000000000002</v>
      </c>
      <c r="N1281">
        <v>-3.3109999999999999</v>
      </c>
      <c r="O1281">
        <v>1.04</v>
      </c>
      <c r="P1281">
        <v>0.997</v>
      </c>
      <c r="Q1281">
        <v>0.95899999999999996</v>
      </c>
      <c r="R1281">
        <v>0.58899999999999997</v>
      </c>
      <c r="S1281">
        <v>0.46300000000000002</v>
      </c>
    </row>
    <row r="1282" spans="1:19" x14ac:dyDescent="0.3">
      <c r="A1282">
        <v>360</v>
      </c>
      <c r="B1282">
        <v>-0.45800000000000002</v>
      </c>
      <c r="C1282">
        <v>-1.3149999999999999</v>
      </c>
      <c r="D1282">
        <v>-2.4750000000000001</v>
      </c>
      <c r="E1282">
        <v>-2.9470000000000001</v>
      </c>
      <c r="F1282">
        <v>-3.16</v>
      </c>
      <c r="G1282">
        <v>2.2000000000000002</v>
      </c>
      <c r="H1282">
        <v>0</v>
      </c>
      <c r="I1282">
        <v>3.8359999999999999</v>
      </c>
      <c r="J1282">
        <v>-0.5</v>
      </c>
      <c r="K1282">
        <v>-1.528</v>
      </c>
      <c r="L1282">
        <v>-2.516</v>
      </c>
      <c r="M1282">
        <v>-3.141</v>
      </c>
      <c r="N1282">
        <v>-3.3239999999999998</v>
      </c>
      <c r="O1282">
        <v>1.04</v>
      </c>
      <c r="P1282">
        <v>1.0189999999999999</v>
      </c>
      <c r="Q1282">
        <v>0.96699999999999997</v>
      </c>
      <c r="R1282">
        <v>0.64800000000000002</v>
      </c>
      <c r="S1282">
        <v>0.46800000000000003</v>
      </c>
    </row>
    <row r="1283" spans="1:19" x14ac:dyDescent="0.3">
      <c r="A1283">
        <v>420</v>
      </c>
      <c r="B1283">
        <v>-0.45800000000000002</v>
      </c>
      <c r="C1283">
        <v>-1.3149999999999999</v>
      </c>
      <c r="D1283">
        <v>-2.4750000000000001</v>
      </c>
      <c r="E1283">
        <v>-2.9470000000000001</v>
      </c>
      <c r="F1283">
        <v>-3.16</v>
      </c>
      <c r="G1283">
        <v>2.2000000000000002</v>
      </c>
      <c r="H1283">
        <v>0</v>
      </c>
      <c r="I1283">
        <v>3.8359999999999999</v>
      </c>
      <c r="J1283">
        <v>-0.5</v>
      </c>
      <c r="K1283">
        <v>-1.528</v>
      </c>
      <c r="L1283">
        <v>-2.524</v>
      </c>
      <c r="M1283">
        <v>-3.1579999999999999</v>
      </c>
      <c r="N1283">
        <v>-3.3410000000000002</v>
      </c>
      <c r="O1283">
        <v>1.04</v>
      </c>
      <c r="P1283">
        <v>1.0289999999999999</v>
      </c>
      <c r="Q1283">
        <v>1.0029999999999999</v>
      </c>
      <c r="R1283">
        <v>0.68100000000000005</v>
      </c>
      <c r="S1283">
        <v>0.47499999999999998</v>
      </c>
    </row>
    <row r="1284" spans="1:19" x14ac:dyDescent="0.3">
      <c r="A1284">
        <v>480</v>
      </c>
      <c r="B1284">
        <v>-0.45800000000000002</v>
      </c>
      <c r="C1284">
        <v>-1.3149999999999999</v>
      </c>
      <c r="D1284">
        <v>-2.4750000000000001</v>
      </c>
      <c r="E1284">
        <v>-2.9470000000000001</v>
      </c>
      <c r="F1284">
        <v>-3.16</v>
      </c>
      <c r="G1284">
        <v>2.2000000000000002</v>
      </c>
      <c r="H1284">
        <v>0</v>
      </c>
      <c r="I1284">
        <v>3.8359999999999999</v>
      </c>
      <c r="J1284">
        <v>-0.497</v>
      </c>
      <c r="K1284">
        <v>-1.524</v>
      </c>
      <c r="L1284">
        <v>-2.5270000000000001</v>
      </c>
      <c r="M1284">
        <v>-3.1749999999999998</v>
      </c>
      <c r="N1284">
        <v>-3.36</v>
      </c>
      <c r="O1284">
        <v>1.036</v>
      </c>
      <c r="P1284">
        <v>1.0229999999999999</v>
      </c>
      <c r="Q1284">
        <v>1.0089999999999999</v>
      </c>
      <c r="R1284">
        <v>0.70599999999999996</v>
      </c>
      <c r="S1284">
        <v>0.48299999999999998</v>
      </c>
    </row>
    <row r="1285" spans="1:19" x14ac:dyDescent="0.3">
      <c r="A1285">
        <v>540</v>
      </c>
      <c r="B1285">
        <v>-0.45800000000000002</v>
      </c>
      <c r="C1285">
        <v>-1.3149999999999999</v>
      </c>
      <c r="D1285">
        <v>-2.4750000000000001</v>
      </c>
      <c r="E1285">
        <v>-2.9470000000000001</v>
      </c>
      <c r="F1285">
        <v>-3.16</v>
      </c>
      <c r="G1285">
        <v>2.2000000000000002</v>
      </c>
      <c r="H1285">
        <v>0</v>
      </c>
      <c r="I1285">
        <v>3.8359999999999999</v>
      </c>
      <c r="J1285">
        <v>-0.497</v>
      </c>
      <c r="K1285">
        <v>-1.52</v>
      </c>
      <c r="L1285">
        <v>-2.5249999999999999</v>
      </c>
      <c r="M1285">
        <v>-3.19</v>
      </c>
      <c r="N1285">
        <v>-3.3809999999999998</v>
      </c>
      <c r="O1285">
        <v>1.0349999999999999</v>
      </c>
      <c r="P1285">
        <v>1.0249999999999999</v>
      </c>
      <c r="Q1285">
        <v>0.997</v>
      </c>
      <c r="R1285">
        <v>0.72</v>
      </c>
      <c r="S1285">
        <v>0.49199999999999999</v>
      </c>
    </row>
    <row r="1286" spans="1:19" x14ac:dyDescent="0.3">
      <c r="A1286">
        <v>600</v>
      </c>
      <c r="B1286">
        <v>-0.45800000000000002</v>
      </c>
      <c r="C1286">
        <v>-1.3149999999999999</v>
      </c>
      <c r="D1286">
        <v>-2.4750000000000001</v>
      </c>
      <c r="E1286">
        <v>-2.9470000000000001</v>
      </c>
      <c r="F1286">
        <v>-3.16</v>
      </c>
      <c r="G1286">
        <v>2.2000000000000002</v>
      </c>
      <c r="H1286">
        <v>0</v>
      </c>
      <c r="I1286">
        <v>3.8359999999999999</v>
      </c>
      <c r="J1286">
        <v>-0.497</v>
      </c>
      <c r="K1286">
        <v>-1.5189999999999999</v>
      </c>
      <c r="L1286">
        <v>-2.524</v>
      </c>
      <c r="M1286">
        <v>-3.2040000000000002</v>
      </c>
      <c r="N1286">
        <v>-3.4</v>
      </c>
      <c r="O1286">
        <v>1.0349999999999999</v>
      </c>
      <c r="P1286">
        <v>1.03</v>
      </c>
      <c r="Q1286">
        <v>0.99399999999999999</v>
      </c>
      <c r="R1286">
        <v>0.72699999999999998</v>
      </c>
      <c r="S1286">
        <v>0.5</v>
      </c>
    </row>
    <row r="1288" spans="1:19" x14ac:dyDescent="0.3">
      <c r="A1288" t="s">
        <v>0</v>
      </c>
      <c r="B1288" t="s">
        <v>100</v>
      </c>
    </row>
    <row r="1289" spans="1:19" x14ac:dyDescent="0.3">
      <c r="A1289">
        <v>0</v>
      </c>
      <c r="B1289">
        <v>-0.45300000000000001</v>
      </c>
      <c r="C1289">
        <v>-1.3089999999999999</v>
      </c>
      <c r="D1289">
        <v>-2.4750000000000001</v>
      </c>
      <c r="E1289">
        <v>-2.9790000000000001</v>
      </c>
      <c r="F1289">
        <v>-3.24</v>
      </c>
      <c r="G1289">
        <v>2.2000000000000002</v>
      </c>
      <c r="H1289">
        <v>0.01</v>
      </c>
      <c r="I1289">
        <v>3.8359999999999999</v>
      </c>
      <c r="J1289">
        <v>-0.48</v>
      </c>
      <c r="K1289">
        <v>-1.48</v>
      </c>
      <c r="L1289">
        <v>-2.4769999999999999</v>
      </c>
      <c r="M1289">
        <v>-3.16</v>
      </c>
      <c r="N1289">
        <v>-3.24</v>
      </c>
      <c r="O1289">
        <v>1.006</v>
      </c>
      <c r="P1289">
        <v>1.006</v>
      </c>
      <c r="Q1289">
        <v>0.999</v>
      </c>
      <c r="R1289">
        <v>0.62</v>
      </c>
      <c r="S1289">
        <v>0.24</v>
      </c>
    </row>
    <row r="1290" spans="1:19" x14ac:dyDescent="0.3">
      <c r="A1290">
        <v>60</v>
      </c>
      <c r="B1290">
        <v>-0.45300000000000001</v>
      </c>
      <c r="C1290">
        <v>-1.3089999999999999</v>
      </c>
      <c r="D1290">
        <v>-2.4750000000000001</v>
      </c>
      <c r="E1290">
        <v>-2.9790000000000001</v>
      </c>
      <c r="F1290">
        <v>-3.24</v>
      </c>
      <c r="G1290">
        <v>2.2000000000000002</v>
      </c>
      <c r="H1290">
        <v>0.01</v>
      </c>
      <c r="I1290">
        <v>3.8359999999999999</v>
      </c>
      <c r="J1290">
        <v>-0.53900000000000003</v>
      </c>
      <c r="K1290">
        <v>-1.5489999999999999</v>
      </c>
      <c r="L1290">
        <v>-2.5</v>
      </c>
      <c r="M1290">
        <v>-3.1579999999999999</v>
      </c>
      <c r="N1290">
        <v>-3.331</v>
      </c>
      <c r="O1290">
        <v>1.121</v>
      </c>
      <c r="P1290">
        <v>1.0469999999999999</v>
      </c>
      <c r="Q1290">
        <v>0.89</v>
      </c>
      <c r="R1290">
        <v>0.50800000000000001</v>
      </c>
      <c r="S1290">
        <v>0.47099999999999997</v>
      </c>
    </row>
    <row r="1291" spans="1:19" x14ac:dyDescent="0.3">
      <c r="A1291">
        <v>120</v>
      </c>
      <c r="B1291">
        <v>-0.45300000000000001</v>
      </c>
      <c r="C1291">
        <v>-1.3089999999999999</v>
      </c>
      <c r="D1291">
        <v>-2.4750000000000001</v>
      </c>
      <c r="E1291">
        <v>-2.9790000000000001</v>
      </c>
      <c r="F1291">
        <v>-3.24</v>
      </c>
      <c r="G1291">
        <v>2.2000000000000002</v>
      </c>
      <c r="H1291">
        <v>0.01</v>
      </c>
      <c r="I1291">
        <v>3.8359999999999999</v>
      </c>
      <c r="J1291">
        <v>-0.501</v>
      </c>
      <c r="K1291">
        <v>-1.5469999999999999</v>
      </c>
      <c r="L1291">
        <v>-2.5539999999999998</v>
      </c>
      <c r="M1291">
        <v>-3.214</v>
      </c>
      <c r="N1291">
        <v>-3.3519999999999999</v>
      </c>
      <c r="O1291">
        <v>1.0509999999999999</v>
      </c>
      <c r="P1291">
        <v>1.0720000000000001</v>
      </c>
      <c r="Q1291">
        <v>1.0609999999999999</v>
      </c>
      <c r="R1291">
        <v>0.65200000000000002</v>
      </c>
      <c r="S1291">
        <v>0.48</v>
      </c>
    </row>
    <row r="1292" spans="1:19" x14ac:dyDescent="0.3">
      <c r="A1292">
        <v>180</v>
      </c>
      <c r="B1292">
        <v>-0.45300000000000001</v>
      </c>
      <c r="C1292">
        <v>-1.3089999999999999</v>
      </c>
      <c r="D1292">
        <v>-2.4750000000000001</v>
      </c>
      <c r="E1292">
        <v>-2.9790000000000001</v>
      </c>
      <c r="F1292">
        <v>-3.24</v>
      </c>
      <c r="G1292">
        <v>2.2000000000000002</v>
      </c>
      <c r="H1292">
        <v>0.01</v>
      </c>
      <c r="I1292">
        <v>3.8359999999999999</v>
      </c>
      <c r="J1292">
        <v>-0.499</v>
      </c>
      <c r="K1292">
        <v>-1.522</v>
      </c>
      <c r="L1292">
        <v>-2.5129999999999999</v>
      </c>
      <c r="M1292">
        <v>-3.165</v>
      </c>
      <c r="N1292">
        <v>-3.367</v>
      </c>
      <c r="O1292">
        <v>1.0529999999999999</v>
      </c>
      <c r="P1292">
        <v>0.96899999999999997</v>
      </c>
      <c r="Q1292">
        <v>0.93200000000000005</v>
      </c>
      <c r="R1292">
        <v>0.47499999999999998</v>
      </c>
      <c r="S1292">
        <v>0.48599999999999999</v>
      </c>
    </row>
    <row r="1293" spans="1:19" x14ac:dyDescent="0.3">
      <c r="A1293">
        <v>240</v>
      </c>
      <c r="B1293">
        <v>-0.45300000000000001</v>
      </c>
      <c r="C1293">
        <v>-1.3089999999999999</v>
      </c>
      <c r="D1293">
        <v>-2.4750000000000001</v>
      </c>
      <c r="E1293">
        <v>-2.9790000000000001</v>
      </c>
      <c r="F1293">
        <v>-3.24</v>
      </c>
      <c r="G1293">
        <v>2.2000000000000002</v>
      </c>
      <c r="H1293">
        <v>0.01</v>
      </c>
      <c r="I1293">
        <v>3.8359999999999999</v>
      </c>
      <c r="J1293">
        <v>-0.504</v>
      </c>
      <c r="K1293">
        <v>-1.542</v>
      </c>
      <c r="L1293">
        <v>-2.5409999999999999</v>
      </c>
      <c r="M1293">
        <v>-3.1619999999999999</v>
      </c>
      <c r="N1293">
        <v>-3.3820000000000001</v>
      </c>
      <c r="O1293">
        <v>1.0660000000000001</v>
      </c>
      <c r="P1293">
        <v>1.0349999999999999</v>
      </c>
      <c r="Q1293">
        <v>1.048</v>
      </c>
      <c r="R1293">
        <v>0.48799999999999999</v>
      </c>
      <c r="S1293">
        <v>0.49199999999999999</v>
      </c>
    </row>
    <row r="1294" spans="1:19" x14ac:dyDescent="0.3">
      <c r="A1294">
        <v>300</v>
      </c>
      <c r="B1294">
        <v>-0.45300000000000001</v>
      </c>
      <c r="C1294">
        <v>-1.3089999999999999</v>
      </c>
      <c r="D1294">
        <v>-2.4750000000000001</v>
      </c>
      <c r="E1294">
        <v>-2.9790000000000001</v>
      </c>
      <c r="F1294">
        <v>-3.24</v>
      </c>
      <c r="G1294">
        <v>2.2000000000000002</v>
      </c>
      <c r="H1294">
        <v>0.01</v>
      </c>
      <c r="I1294">
        <v>3.8359999999999999</v>
      </c>
      <c r="J1294">
        <v>-0.49299999999999999</v>
      </c>
      <c r="K1294">
        <v>-1.532</v>
      </c>
      <c r="L1294">
        <v>-2.5339999999999998</v>
      </c>
      <c r="M1294">
        <v>-3.1869999999999998</v>
      </c>
      <c r="N1294">
        <v>-3.407</v>
      </c>
      <c r="O1294">
        <v>1.0509999999999999</v>
      </c>
      <c r="P1294">
        <v>1.004</v>
      </c>
      <c r="Q1294">
        <v>0.997</v>
      </c>
      <c r="R1294">
        <v>0.59299999999999997</v>
      </c>
      <c r="S1294">
        <v>0.503</v>
      </c>
    </row>
    <row r="1295" spans="1:19" x14ac:dyDescent="0.3">
      <c r="A1295">
        <v>360</v>
      </c>
      <c r="B1295">
        <v>-0.45300000000000001</v>
      </c>
      <c r="C1295">
        <v>-1.3089999999999999</v>
      </c>
      <c r="D1295">
        <v>-2.4750000000000001</v>
      </c>
      <c r="E1295">
        <v>-2.9790000000000001</v>
      </c>
      <c r="F1295">
        <v>-3.24</v>
      </c>
      <c r="G1295">
        <v>2.2000000000000002</v>
      </c>
      <c r="H1295">
        <v>0.01</v>
      </c>
      <c r="I1295">
        <v>3.8359999999999999</v>
      </c>
      <c r="J1295">
        <v>-0.49</v>
      </c>
      <c r="K1295">
        <v>-1.528</v>
      </c>
      <c r="L1295">
        <v>-2.5249999999999999</v>
      </c>
      <c r="M1295">
        <v>-3.2120000000000002</v>
      </c>
      <c r="N1295">
        <v>-3.43</v>
      </c>
      <c r="O1295">
        <v>1.0509999999999999</v>
      </c>
      <c r="P1295">
        <v>1.0129999999999999</v>
      </c>
      <c r="Q1295">
        <v>0.98099999999999998</v>
      </c>
      <c r="R1295">
        <v>0.67700000000000005</v>
      </c>
      <c r="S1295">
        <v>0.51300000000000001</v>
      </c>
    </row>
    <row r="1296" spans="1:19" x14ac:dyDescent="0.3">
      <c r="A1296">
        <v>420</v>
      </c>
      <c r="B1296">
        <v>-0.45300000000000001</v>
      </c>
      <c r="C1296">
        <v>-1.3089999999999999</v>
      </c>
      <c r="D1296">
        <v>-2.4750000000000001</v>
      </c>
      <c r="E1296">
        <v>-2.9790000000000001</v>
      </c>
      <c r="F1296">
        <v>-3.24</v>
      </c>
      <c r="G1296">
        <v>2.2000000000000002</v>
      </c>
      <c r="H1296">
        <v>0.01</v>
      </c>
      <c r="I1296">
        <v>3.8359999999999999</v>
      </c>
      <c r="J1296">
        <v>-0.49</v>
      </c>
      <c r="K1296">
        <v>-1.5289999999999999</v>
      </c>
      <c r="L1296">
        <v>-2.5299999999999998</v>
      </c>
      <c r="M1296">
        <v>-3.23</v>
      </c>
      <c r="N1296">
        <v>-3.452</v>
      </c>
      <c r="O1296">
        <v>1.0549999999999999</v>
      </c>
      <c r="P1296">
        <v>1.0309999999999999</v>
      </c>
      <c r="Q1296">
        <v>1.0029999999999999</v>
      </c>
      <c r="R1296">
        <v>0.72299999999999998</v>
      </c>
      <c r="S1296">
        <v>0.52400000000000002</v>
      </c>
    </row>
    <row r="1297" spans="1:19" x14ac:dyDescent="0.3">
      <c r="A1297">
        <v>480</v>
      </c>
      <c r="B1297">
        <v>-0.45300000000000001</v>
      </c>
      <c r="C1297">
        <v>-1.3089999999999999</v>
      </c>
      <c r="D1297">
        <v>-2.4750000000000001</v>
      </c>
      <c r="E1297">
        <v>-2.9790000000000001</v>
      </c>
      <c r="F1297">
        <v>-3.24</v>
      </c>
      <c r="G1297">
        <v>2.2000000000000002</v>
      </c>
      <c r="H1297">
        <v>0.01</v>
      </c>
      <c r="I1297">
        <v>3.8359999999999999</v>
      </c>
      <c r="J1297">
        <v>-0.48499999999999999</v>
      </c>
      <c r="K1297">
        <v>-1.5249999999999999</v>
      </c>
      <c r="L1297">
        <v>-2.5339999999999998</v>
      </c>
      <c r="M1297">
        <v>-3.2429999999999999</v>
      </c>
      <c r="N1297">
        <v>-3.4740000000000002</v>
      </c>
      <c r="O1297">
        <v>1.0509999999999999</v>
      </c>
      <c r="P1297">
        <v>1.026</v>
      </c>
      <c r="Q1297">
        <v>1.0149999999999999</v>
      </c>
      <c r="R1297">
        <v>0.73299999999999998</v>
      </c>
      <c r="S1297">
        <v>0.53400000000000003</v>
      </c>
    </row>
    <row r="1298" spans="1:19" x14ac:dyDescent="0.3">
      <c r="A1298">
        <v>540</v>
      </c>
      <c r="B1298">
        <v>-0.45300000000000001</v>
      </c>
      <c r="C1298">
        <v>-1.3089999999999999</v>
      </c>
      <c r="D1298">
        <v>-2.4750000000000001</v>
      </c>
      <c r="E1298">
        <v>-2.9790000000000001</v>
      </c>
      <c r="F1298">
        <v>-3.24</v>
      </c>
      <c r="G1298">
        <v>2.2000000000000002</v>
      </c>
      <c r="H1298">
        <v>0.01</v>
      </c>
      <c r="I1298">
        <v>3.8359999999999999</v>
      </c>
      <c r="J1298">
        <v>-0.48299999999999998</v>
      </c>
      <c r="K1298">
        <v>-1.5209999999999999</v>
      </c>
      <c r="L1298">
        <v>-2.5350000000000001</v>
      </c>
      <c r="M1298">
        <v>-3.2559999999999998</v>
      </c>
      <c r="N1298">
        <v>-3.496</v>
      </c>
      <c r="O1298">
        <v>1.052</v>
      </c>
      <c r="P1298">
        <v>1.0289999999999999</v>
      </c>
      <c r="Q1298">
        <v>1.0129999999999999</v>
      </c>
      <c r="R1298">
        <v>0.745</v>
      </c>
      <c r="S1298">
        <v>0.54500000000000004</v>
      </c>
    </row>
    <row r="1299" spans="1:19" x14ac:dyDescent="0.3">
      <c r="A1299">
        <v>600</v>
      </c>
      <c r="B1299">
        <v>-0.45300000000000001</v>
      </c>
      <c r="C1299">
        <v>-1.3089999999999999</v>
      </c>
      <c r="D1299">
        <v>-2.4750000000000001</v>
      </c>
      <c r="E1299">
        <v>-2.9790000000000001</v>
      </c>
      <c r="F1299">
        <v>-3.24</v>
      </c>
      <c r="G1299">
        <v>2.2000000000000002</v>
      </c>
      <c r="H1299">
        <v>0.01</v>
      </c>
      <c r="I1299">
        <v>3.8359999999999999</v>
      </c>
      <c r="J1299">
        <v>-0.48099999999999998</v>
      </c>
      <c r="K1299">
        <v>-1.518</v>
      </c>
      <c r="L1299">
        <v>-2.532</v>
      </c>
      <c r="M1299">
        <v>-3.2690000000000001</v>
      </c>
      <c r="N1299">
        <v>-3.5169999999999999</v>
      </c>
      <c r="O1299">
        <v>1.052</v>
      </c>
      <c r="P1299">
        <v>1.032</v>
      </c>
      <c r="Q1299">
        <v>1.004</v>
      </c>
      <c r="R1299">
        <v>0.75700000000000001</v>
      </c>
      <c r="S1299">
        <v>0.55600000000000005</v>
      </c>
    </row>
    <row r="1301" spans="1:19" x14ac:dyDescent="0.3">
      <c r="A1301" t="s">
        <v>0</v>
      </c>
      <c r="B1301" t="s">
        <v>101</v>
      </c>
    </row>
    <row r="1302" spans="1:19" x14ac:dyDescent="0.3">
      <c r="A1302">
        <v>0</v>
      </c>
      <c r="B1302">
        <v>-0.45300000000000001</v>
      </c>
      <c r="C1302">
        <v>-1.3109999999999999</v>
      </c>
      <c r="D1302">
        <v>-2.4740000000000002</v>
      </c>
      <c r="E1302">
        <v>-2.972</v>
      </c>
      <c r="F1302">
        <v>-3.23</v>
      </c>
      <c r="G1302">
        <v>2.2000000000000002</v>
      </c>
      <c r="H1302">
        <v>0.01</v>
      </c>
      <c r="I1302">
        <v>3.8359999999999999</v>
      </c>
      <c r="J1302">
        <v>-0.48</v>
      </c>
      <c r="K1302">
        <v>-1.48</v>
      </c>
      <c r="L1302">
        <v>-2.4769999999999999</v>
      </c>
      <c r="M1302">
        <v>-3.1520000000000001</v>
      </c>
      <c r="N1302">
        <v>-3.23</v>
      </c>
      <c r="O1302">
        <v>1.006</v>
      </c>
      <c r="P1302">
        <v>1.006</v>
      </c>
      <c r="Q1302">
        <v>0.999</v>
      </c>
      <c r="R1302">
        <v>0.61299999999999999</v>
      </c>
      <c r="S1302">
        <v>0.23799999999999999</v>
      </c>
    </row>
    <row r="1303" spans="1:19" x14ac:dyDescent="0.3">
      <c r="A1303">
        <v>60</v>
      </c>
      <c r="B1303">
        <v>-0.45300000000000001</v>
      </c>
      <c r="C1303">
        <v>-1.3109999999999999</v>
      </c>
      <c r="D1303">
        <v>-2.4740000000000002</v>
      </c>
      <c r="E1303">
        <v>-2.972</v>
      </c>
      <c r="F1303">
        <v>-3.23</v>
      </c>
      <c r="G1303">
        <v>2.2000000000000002</v>
      </c>
      <c r="H1303">
        <v>0.01</v>
      </c>
      <c r="I1303">
        <v>3.8359999999999999</v>
      </c>
      <c r="J1303">
        <v>-0.53900000000000003</v>
      </c>
      <c r="K1303">
        <v>-1.5489999999999999</v>
      </c>
      <c r="L1303">
        <v>-2.4990000000000001</v>
      </c>
      <c r="M1303">
        <v>-3.1520000000000001</v>
      </c>
      <c r="N1303">
        <v>-3.319</v>
      </c>
      <c r="O1303">
        <v>1.121</v>
      </c>
      <c r="P1303">
        <v>1.0469999999999999</v>
      </c>
      <c r="Q1303">
        <v>0.89</v>
      </c>
      <c r="R1303">
        <v>0.50900000000000001</v>
      </c>
      <c r="S1303">
        <v>0.46600000000000003</v>
      </c>
    </row>
    <row r="1304" spans="1:19" x14ac:dyDescent="0.3">
      <c r="A1304">
        <v>120</v>
      </c>
      <c r="B1304">
        <v>-0.45300000000000001</v>
      </c>
      <c r="C1304">
        <v>-1.3109999999999999</v>
      </c>
      <c r="D1304">
        <v>-2.4740000000000002</v>
      </c>
      <c r="E1304">
        <v>-2.972</v>
      </c>
      <c r="F1304">
        <v>-3.23</v>
      </c>
      <c r="G1304">
        <v>2.2000000000000002</v>
      </c>
      <c r="H1304">
        <v>0.01</v>
      </c>
      <c r="I1304">
        <v>3.8359999999999999</v>
      </c>
      <c r="J1304">
        <v>-0.5</v>
      </c>
      <c r="K1304">
        <v>-1.5469999999999999</v>
      </c>
      <c r="L1304">
        <v>-2.5529999999999999</v>
      </c>
      <c r="M1304">
        <v>-3.2080000000000002</v>
      </c>
      <c r="N1304">
        <v>-3.3410000000000002</v>
      </c>
      <c r="O1304">
        <v>1.0509999999999999</v>
      </c>
      <c r="P1304">
        <v>1.073</v>
      </c>
      <c r="Q1304">
        <v>1.06</v>
      </c>
      <c r="R1304">
        <v>0.64900000000000002</v>
      </c>
      <c r="S1304">
        <v>0.47499999999999998</v>
      </c>
    </row>
    <row r="1305" spans="1:19" x14ac:dyDescent="0.3">
      <c r="A1305">
        <v>180</v>
      </c>
      <c r="B1305">
        <v>-0.45300000000000001</v>
      </c>
      <c r="C1305">
        <v>-1.3109999999999999</v>
      </c>
      <c r="D1305">
        <v>-2.4740000000000002</v>
      </c>
      <c r="E1305">
        <v>-2.972</v>
      </c>
      <c r="F1305">
        <v>-3.23</v>
      </c>
      <c r="G1305">
        <v>2.2000000000000002</v>
      </c>
      <c r="H1305">
        <v>0.01</v>
      </c>
      <c r="I1305">
        <v>3.8359999999999999</v>
      </c>
      <c r="J1305">
        <v>-0.499</v>
      </c>
      <c r="K1305">
        <v>-1.5209999999999999</v>
      </c>
      <c r="L1305">
        <v>-2.5129999999999999</v>
      </c>
      <c r="M1305">
        <v>-3.157</v>
      </c>
      <c r="N1305">
        <v>-3.3570000000000002</v>
      </c>
      <c r="O1305">
        <v>1.0529999999999999</v>
      </c>
      <c r="P1305">
        <v>0.96799999999999997</v>
      </c>
      <c r="Q1305">
        <v>0.93300000000000005</v>
      </c>
      <c r="R1305">
        <v>0.46899999999999997</v>
      </c>
      <c r="S1305">
        <v>0.48199999999999998</v>
      </c>
    </row>
    <row r="1306" spans="1:19" x14ac:dyDescent="0.3">
      <c r="A1306">
        <v>240</v>
      </c>
      <c r="B1306">
        <v>-0.45300000000000001</v>
      </c>
      <c r="C1306">
        <v>-1.3109999999999999</v>
      </c>
      <c r="D1306">
        <v>-2.4740000000000002</v>
      </c>
      <c r="E1306">
        <v>-2.972</v>
      </c>
      <c r="F1306">
        <v>-3.23</v>
      </c>
      <c r="G1306">
        <v>2.2000000000000002</v>
      </c>
      <c r="H1306">
        <v>0.01</v>
      </c>
      <c r="I1306">
        <v>3.8359999999999999</v>
      </c>
      <c r="J1306">
        <v>-0.504</v>
      </c>
      <c r="K1306">
        <v>-1.542</v>
      </c>
      <c r="L1306">
        <v>-2.5409999999999999</v>
      </c>
      <c r="M1306">
        <v>-3.1549999999999998</v>
      </c>
      <c r="N1306">
        <v>-3.3719999999999999</v>
      </c>
      <c r="O1306">
        <v>1.0660000000000001</v>
      </c>
      <c r="P1306">
        <v>1.036</v>
      </c>
      <c r="Q1306">
        <v>1.048</v>
      </c>
      <c r="R1306">
        <v>0.48199999999999998</v>
      </c>
      <c r="S1306">
        <v>0.48799999999999999</v>
      </c>
    </row>
    <row r="1307" spans="1:19" x14ac:dyDescent="0.3">
      <c r="A1307">
        <v>300</v>
      </c>
      <c r="B1307">
        <v>-0.45300000000000001</v>
      </c>
      <c r="C1307">
        <v>-1.3109999999999999</v>
      </c>
      <c r="D1307">
        <v>-2.4740000000000002</v>
      </c>
      <c r="E1307">
        <v>-2.972</v>
      </c>
      <c r="F1307">
        <v>-3.23</v>
      </c>
      <c r="G1307">
        <v>2.2000000000000002</v>
      </c>
      <c r="H1307">
        <v>0.01</v>
      </c>
      <c r="I1307">
        <v>3.8359999999999999</v>
      </c>
      <c r="J1307">
        <v>-0.49299999999999999</v>
      </c>
      <c r="K1307">
        <v>-1.532</v>
      </c>
      <c r="L1307">
        <v>-2.5329999999999999</v>
      </c>
      <c r="M1307">
        <v>-3.18</v>
      </c>
      <c r="N1307">
        <v>-3.3959999999999999</v>
      </c>
      <c r="O1307">
        <v>1.0509999999999999</v>
      </c>
      <c r="P1307">
        <v>1.0029999999999999</v>
      </c>
      <c r="Q1307">
        <v>0.99399999999999999</v>
      </c>
      <c r="R1307">
        <v>0.58599999999999997</v>
      </c>
      <c r="S1307">
        <v>0.498</v>
      </c>
    </row>
    <row r="1308" spans="1:19" x14ac:dyDescent="0.3">
      <c r="A1308">
        <v>360</v>
      </c>
      <c r="B1308">
        <v>-0.45300000000000001</v>
      </c>
      <c r="C1308">
        <v>-1.3109999999999999</v>
      </c>
      <c r="D1308">
        <v>-2.4740000000000002</v>
      </c>
      <c r="E1308">
        <v>-2.972</v>
      </c>
      <c r="F1308">
        <v>-3.23</v>
      </c>
      <c r="G1308">
        <v>2.2000000000000002</v>
      </c>
      <c r="H1308">
        <v>0.01</v>
      </c>
      <c r="I1308">
        <v>3.8359999999999999</v>
      </c>
      <c r="J1308">
        <v>-0.49</v>
      </c>
      <c r="K1308">
        <v>-1.528</v>
      </c>
      <c r="L1308">
        <v>-2.5249999999999999</v>
      </c>
      <c r="M1308">
        <v>-3.2040000000000002</v>
      </c>
      <c r="N1308">
        <v>-3.419</v>
      </c>
      <c r="O1308">
        <v>1.0509999999999999</v>
      </c>
      <c r="P1308">
        <v>1.014</v>
      </c>
      <c r="Q1308">
        <v>0.98099999999999998</v>
      </c>
      <c r="R1308">
        <v>0.66900000000000004</v>
      </c>
      <c r="S1308">
        <v>0.50900000000000001</v>
      </c>
    </row>
    <row r="1309" spans="1:19" x14ac:dyDescent="0.3">
      <c r="A1309">
        <v>420</v>
      </c>
      <c r="B1309">
        <v>-0.45300000000000001</v>
      </c>
      <c r="C1309">
        <v>-1.3109999999999999</v>
      </c>
      <c r="D1309">
        <v>-2.4740000000000002</v>
      </c>
      <c r="E1309">
        <v>-2.972</v>
      </c>
      <c r="F1309">
        <v>-3.23</v>
      </c>
      <c r="G1309">
        <v>2.2000000000000002</v>
      </c>
      <c r="H1309">
        <v>0.01</v>
      </c>
      <c r="I1309">
        <v>3.8359999999999999</v>
      </c>
      <c r="J1309">
        <v>-0.49</v>
      </c>
      <c r="K1309">
        <v>-1.5289999999999999</v>
      </c>
      <c r="L1309">
        <v>-2.5299999999999998</v>
      </c>
      <c r="M1309">
        <v>-3.2229999999999999</v>
      </c>
      <c r="N1309">
        <v>-3.4409999999999998</v>
      </c>
      <c r="O1309">
        <v>1.0549999999999999</v>
      </c>
      <c r="P1309">
        <v>1.03</v>
      </c>
      <c r="Q1309">
        <v>1.004</v>
      </c>
      <c r="R1309">
        <v>0.71699999999999997</v>
      </c>
      <c r="S1309">
        <v>0.51800000000000002</v>
      </c>
    </row>
    <row r="1310" spans="1:19" x14ac:dyDescent="0.3">
      <c r="A1310">
        <v>480</v>
      </c>
      <c r="B1310">
        <v>-0.45300000000000001</v>
      </c>
      <c r="C1310">
        <v>-1.3109999999999999</v>
      </c>
      <c r="D1310">
        <v>-2.4740000000000002</v>
      </c>
      <c r="E1310">
        <v>-2.972</v>
      </c>
      <c r="F1310">
        <v>-3.23</v>
      </c>
      <c r="G1310">
        <v>2.2000000000000002</v>
      </c>
      <c r="H1310">
        <v>0.01</v>
      </c>
      <c r="I1310">
        <v>3.8359999999999999</v>
      </c>
      <c r="J1310">
        <v>-0.48499999999999999</v>
      </c>
      <c r="K1310">
        <v>-1.5249999999999999</v>
      </c>
      <c r="L1310">
        <v>-2.5329999999999999</v>
      </c>
      <c r="M1310">
        <v>-3.2360000000000002</v>
      </c>
      <c r="N1310">
        <v>-3.4620000000000002</v>
      </c>
      <c r="O1310">
        <v>1.0509999999999999</v>
      </c>
      <c r="P1310">
        <v>1.026</v>
      </c>
      <c r="Q1310">
        <v>1.0149999999999999</v>
      </c>
      <c r="R1310">
        <v>0.73</v>
      </c>
      <c r="S1310">
        <v>0.52800000000000002</v>
      </c>
    </row>
    <row r="1311" spans="1:19" x14ac:dyDescent="0.3">
      <c r="A1311">
        <v>540</v>
      </c>
      <c r="B1311">
        <v>-0.45300000000000001</v>
      </c>
      <c r="C1311">
        <v>-1.3109999999999999</v>
      </c>
      <c r="D1311">
        <v>-2.4740000000000002</v>
      </c>
      <c r="E1311">
        <v>-2.972</v>
      </c>
      <c r="F1311">
        <v>-3.23</v>
      </c>
      <c r="G1311">
        <v>2.2000000000000002</v>
      </c>
      <c r="H1311">
        <v>0.01</v>
      </c>
      <c r="I1311">
        <v>3.8359999999999999</v>
      </c>
      <c r="J1311">
        <v>-0.48299999999999998</v>
      </c>
      <c r="K1311">
        <v>-1.5209999999999999</v>
      </c>
      <c r="L1311">
        <v>-2.5339999999999998</v>
      </c>
      <c r="M1311">
        <v>-3.2480000000000002</v>
      </c>
      <c r="N1311">
        <v>-3.484</v>
      </c>
      <c r="O1311">
        <v>1.052</v>
      </c>
      <c r="P1311">
        <v>1.0289999999999999</v>
      </c>
      <c r="Q1311">
        <v>1.012</v>
      </c>
      <c r="R1311">
        <v>0.74</v>
      </c>
      <c r="S1311">
        <v>0.53900000000000003</v>
      </c>
    </row>
    <row r="1312" spans="1:19" x14ac:dyDescent="0.3">
      <c r="A1312">
        <v>600</v>
      </c>
      <c r="B1312">
        <v>-0.45300000000000001</v>
      </c>
      <c r="C1312">
        <v>-1.3109999999999999</v>
      </c>
      <c r="D1312">
        <v>-2.4740000000000002</v>
      </c>
      <c r="E1312">
        <v>-2.972</v>
      </c>
      <c r="F1312">
        <v>-3.23</v>
      </c>
      <c r="G1312">
        <v>2.2000000000000002</v>
      </c>
      <c r="H1312">
        <v>0.01</v>
      </c>
      <c r="I1312">
        <v>3.8359999999999999</v>
      </c>
      <c r="J1312">
        <v>-0.48099999999999998</v>
      </c>
      <c r="K1312">
        <v>-1.518</v>
      </c>
      <c r="L1312">
        <v>-2.532</v>
      </c>
      <c r="M1312">
        <v>-3.262</v>
      </c>
      <c r="N1312">
        <v>-3.5049999999999999</v>
      </c>
      <c r="O1312">
        <v>1.052</v>
      </c>
      <c r="P1312">
        <v>1.032</v>
      </c>
      <c r="Q1312">
        <v>1.0049999999999999</v>
      </c>
      <c r="R1312">
        <v>0.752</v>
      </c>
      <c r="S1312">
        <v>0.54900000000000004</v>
      </c>
    </row>
    <row r="1314" spans="1:19" x14ac:dyDescent="0.3">
      <c r="A1314" t="s">
        <v>0</v>
      </c>
      <c r="B1314" t="s">
        <v>102</v>
      </c>
    </row>
    <row r="1315" spans="1:19" x14ac:dyDescent="0.3">
      <c r="A1315">
        <v>0</v>
      </c>
      <c r="B1315">
        <v>-0.45600000000000002</v>
      </c>
      <c r="C1315">
        <v>-1.3109999999999999</v>
      </c>
      <c r="D1315">
        <v>-2.476</v>
      </c>
      <c r="E1315">
        <v>-2.9649999999999999</v>
      </c>
      <c r="F1315">
        <v>-3.22</v>
      </c>
      <c r="G1315">
        <v>2.2000000000000002</v>
      </c>
      <c r="H1315">
        <v>0.01</v>
      </c>
      <c r="I1315">
        <v>3.8359999999999999</v>
      </c>
      <c r="J1315">
        <v>-0.48</v>
      </c>
      <c r="K1315">
        <v>-1.48</v>
      </c>
      <c r="L1315">
        <v>-2.476</v>
      </c>
      <c r="M1315">
        <v>-3.1440000000000001</v>
      </c>
      <c r="N1315">
        <v>-3.22</v>
      </c>
      <c r="O1315">
        <v>1.006</v>
      </c>
      <c r="P1315">
        <v>1.006</v>
      </c>
      <c r="Q1315">
        <v>0.998</v>
      </c>
      <c r="R1315">
        <v>0.60699999999999998</v>
      </c>
      <c r="S1315">
        <v>0.23599999999999999</v>
      </c>
    </row>
    <row r="1316" spans="1:19" x14ac:dyDescent="0.3">
      <c r="A1316">
        <v>60</v>
      </c>
      <c r="B1316">
        <v>-0.45600000000000002</v>
      </c>
      <c r="C1316">
        <v>-1.3109999999999999</v>
      </c>
      <c r="D1316">
        <v>-2.476</v>
      </c>
      <c r="E1316">
        <v>-2.9649999999999999</v>
      </c>
      <c r="F1316">
        <v>-3.22</v>
      </c>
      <c r="G1316">
        <v>2.2000000000000002</v>
      </c>
      <c r="H1316">
        <v>0.01</v>
      </c>
      <c r="I1316">
        <v>3.8359999999999999</v>
      </c>
      <c r="J1316">
        <v>-0.54300000000000004</v>
      </c>
      <c r="K1316">
        <v>-1.5489999999999999</v>
      </c>
      <c r="L1316">
        <v>-2.5070000000000001</v>
      </c>
      <c r="M1316">
        <v>-3.1459999999999999</v>
      </c>
      <c r="N1316">
        <v>-3.3039999999999998</v>
      </c>
      <c r="O1316">
        <v>1.1279999999999999</v>
      </c>
      <c r="P1316">
        <v>1.0369999999999999</v>
      </c>
      <c r="Q1316">
        <v>0.90200000000000002</v>
      </c>
      <c r="R1316">
        <v>0.48799999999999999</v>
      </c>
      <c r="S1316">
        <v>0.46100000000000002</v>
      </c>
    </row>
    <row r="1317" spans="1:19" x14ac:dyDescent="0.3">
      <c r="A1317">
        <v>120</v>
      </c>
      <c r="B1317">
        <v>-0.45600000000000002</v>
      </c>
      <c r="C1317">
        <v>-1.3109999999999999</v>
      </c>
      <c r="D1317">
        <v>-2.476</v>
      </c>
      <c r="E1317">
        <v>-2.9649999999999999</v>
      </c>
      <c r="F1317">
        <v>-3.22</v>
      </c>
      <c r="G1317">
        <v>2.2000000000000002</v>
      </c>
      <c r="H1317">
        <v>0.01</v>
      </c>
      <c r="I1317">
        <v>3.8359999999999999</v>
      </c>
      <c r="J1317">
        <v>-0.498</v>
      </c>
      <c r="K1317">
        <v>-1.546</v>
      </c>
      <c r="L1317">
        <v>-2.5470000000000002</v>
      </c>
      <c r="M1317">
        <v>-3.194</v>
      </c>
      <c r="N1317">
        <v>-3.3340000000000001</v>
      </c>
      <c r="O1317">
        <v>1.046</v>
      </c>
      <c r="P1317">
        <v>1.07</v>
      </c>
      <c r="Q1317">
        <v>1.034</v>
      </c>
      <c r="R1317">
        <v>0.66900000000000004</v>
      </c>
      <c r="S1317">
        <v>0.47199999999999998</v>
      </c>
    </row>
    <row r="1318" spans="1:19" x14ac:dyDescent="0.3">
      <c r="A1318">
        <v>180</v>
      </c>
      <c r="B1318">
        <v>-0.45600000000000002</v>
      </c>
      <c r="C1318">
        <v>-1.3109999999999999</v>
      </c>
      <c r="D1318">
        <v>-2.476</v>
      </c>
      <c r="E1318">
        <v>-2.9649999999999999</v>
      </c>
      <c r="F1318">
        <v>-3.22</v>
      </c>
      <c r="G1318">
        <v>2.2000000000000002</v>
      </c>
      <c r="H1318">
        <v>0.01</v>
      </c>
      <c r="I1318">
        <v>3.8359999999999999</v>
      </c>
      <c r="J1318">
        <v>-0.499</v>
      </c>
      <c r="K1318">
        <v>-1.52</v>
      </c>
      <c r="L1318">
        <v>-2.5059999999999998</v>
      </c>
      <c r="M1318">
        <v>-3.141</v>
      </c>
      <c r="N1318">
        <v>-3.3420000000000001</v>
      </c>
      <c r="O1318">
        <v>1.0529999999999999</v>
      </c>
      <c r="P1318">
        <v>0.96899999999999997</v>
      </c>
      <c r="Q1318">
        <v>0.91400000000000003</v>
      </c>
      <c r="R1318">
        <v>0.49299999999999999</v>
      </c>
      <c r="S1318">
        <v>0.47499999999999998</v>
      </c>
    </row>
    <row r="1319" spans="1:19" x14ac:dyDescent="0.3">
      <c r="A1319">
        <v>240</v>
      </c>
      <c r="B1319">
        <v>-0.45600000000000002</v>
      </c>
      <c r="C1319">
        <v>-1.3109999999999999</v>
      </c>
      <c r="D1319">
        <v>-2.476</v>
      </c>
      <c r="E1319">
        <v>-2.9649999999999999</v>
      </c>
      <c r="F1319">
        <v>-3.22</v>
      </c>
      <c r="G1319">
        <v>2.2000000000000002</v>
      </c>
      <c r="H1319">
        <v>0.01</v>
      </c>
      <c r="I1319">
        <v>3.8359999999999999</v>
      </c>
      <c r="J1319">
        <v>-0.505</v>
      </c>
      <c r="K1319">
        <v>-1.542</v>
      </c>
      <c r="L1319">
        <v>-2.5350000000000001</v>
      </c>
      <c r="M1319">
        <v>-3.1389999999999998</v>
      </c>
      <c r="N1319">
        <v>-3.363</v>
      </c>
      <c r="O1319">
        <v>1.0680000000000001</v>
      </c>
      <c r="P1319">
        <v>1.04</v>
      </c>
      <c r="Q1319">
        <v>1.0349999999999999</v>
      </c>
      <c r="R1319">
        <v>0.501</v>
      </c>
      <c r="S1319">
        <v>0.48399999999999999</v>
      </c>
    </row>
    <row r="1320" spans="1:19" x14ac:dyDescent="0.3">
      <c r="A1320">
        <v>300</v>
      </c>
      <c r="B1320">
        <v>-0.45600000000000002</v>
      </c>
      <c r="C1320">
        <v>-1.3109999999999999</v>
      </c>
      <c r="D1320">
        <v>-2.476</v>
      </c>
      <c r="E1320">
        <v>-2.9649999999999999</v>
      </c>
      <c r="F1320">
        <v>-3.22</v>
      </c>
      <c r="G1320">
        <v>2.2000000000000002</v>
      </c>
      <c r="H1320">
        <v>0.01</v>
      </c>
      <c r="I1320">
        <v>3.8359999999999999</v>
      </c>
      <c r="J1320">
        <v>-0.49199999999999999</v>
      </c>
      <c r="K1320">
        <v>-1.53</v>
      </c>
      <c r="L1320">
        <v>-2.5270000000000001</v>
      </c>
      <c r="M1320">
        <v>-3.1640000000000001</v>
      </c>
      <c r="N1320">
        <v>-3.387</v>
      </c>
      <c r="O1320">
        <v>1.0489999999999999</v>
      </c>
      <c r="P1320">
        <v>0.999</v>
      </c>
      <c r="Q1320">
        <v>0.98399999999999999</v>
      </c>
      <c r="R1320">
        <v>0.59399999999999997</v>
      </c>
      <c r="S1320">
        <v>0.49399999999999999</v>
      </c>
    </row>
    <row r="1321" spans="1:19" x14ac:dyDescent="0.3">
      <c r="A1321">
        <v>360</v>
      </c>
      <c r="B1321">
        <v>-0.45600000000000002</v>
      </c>
      <c r="C1321">
        <v>-1.3109999999999999</v>
      </c>
      <c r="D1321">
        <v>-2.476</v>
      </c>
      <c r="E1321">
        <v>-2.9649999999999999</v>
      </c>
      <c r="F1321">
        <v>-3.22</v>
      </c>
      <c r="G1321">
        <v>2.2000000000000002</v>
      </c>
      <c r="H1321">
        <v>0.01</v>
      </c>
      <c r="I1321">
        <v>3.8359999999999999</v>
      </c>
      <c r="J1321">
        <v>-0.49099999999999999</v>
      </c>
      <c r="K1321">
        <v>-1.528</v>
      </c>
      <c r="L1321">
        <v>-2.5209999999999999</v>
      </c>
      <c r="M1321">
        <v>-3.1909999999999998</v>
      </c>
      <c r="N1321">
        <v>-3.4049999999999998</v>
      </c>
      <c r="O1321">
        <v>1.0529999999999999</v>
      </c>
      <c r="P1321">
        <v>1.016</v>
      </c>
      <c r="Q1321">
        <v>0.97599999999999998</v>
      </c>
      <c r="R1321">
        <v>0.67800000000000005</v>
      </c>
      <c r="S1321">
        <v>0.502</v>
      </c>
    </row>
    <row r="1322" spans="1:19" x14ac:dyDescent="0.3">
      <c r="A1322">
        <v>420</v>
      </c>
      <c r="B1322">
        <v>-0.45600000000000002</v>
      </c>
      <c r="C1322">
        <v>-1.3109999999999999</v>
      </c>
      <c r="D1322">
        <v>-2.476</v>
      </c>
      <c r="E1322">
        <v>-2.9649999999999999</v>
      </c>
      <c r="F1322">
        <v>-3.22</v>
      </c>
      <c r="G1322">
        <v>2.2000000000000002</v>
      </c>
      <c r="H1322">
        <v>0.01</v>
      </c>
      <c r="I1322">
        <v>3.8359999999999999</v>
      </c>
      <c r="J1322">
        <v>-0.49</v>
      </c>
      <c r="K1322">
        <v>-1.528</v>
      </c>
      <c r="L1322">
        <v>-2.5259999999999998</v>
      </c>
      <c r="M1322">
        <v>-3.2080000000000002</v>
      </c>
      <c r="N1322">
        <v>-3.4220000000000002</v>
      </c>
      <c r="O1322">
        <v>1.054</v>
      </c>
      <c r="P1322">
        <v>1.028</v>
      </c>
      <c r="Q1322">
        <v>0.998</v>
      </c>
      <c r="R1322">
        <v>0.71699999999999997</v>
      </c>
      <c r="S1322">
        <v>0.51</v>
      </c>
    </row>
    <row r="1323" spans="1:19" x14ac:dyDescent="0.3">
      <c r="A1323">
        <v>480</v>
      </c>
      <c r="B1323">
        <v>-0.45600000000000002</v>
      </c>
      <c r="C1323">
        <v>-1.3109999999999999</v>
      </c>
      <c r="D1323">
        <v>-2.476</v>
      </c>
      <c r="E1323">
        <v>-2.9649999999999999</v>
      </c>
      <c r="F1323">
        <v>-3.22</v>
      </c>
      <c r="G1323">
        <v>2.2000000000000002</v>
      </c>
      <c r="H1323">
        <v>0.01</v>
      </c>
      <c r="I1323">
        <v>3.8359999999999999</v>
      </c>
      <c r="J1323">
        <v>-0.48599999999999999</v>
      </c>
      <c r="K1323">
        <v>-1.524</v>
      </c>
      <c r="L1323">
        <v>-2.5299999999999998</v>
      </c>
      <c r="M1323">
        <v>-3.222</v>
      </c>
      <c r="N1323">
        <v>-3.4409999999999998</v>
      </c>
      <c r="O1323">
        <v>1.0509999999999999</v>
      </c>
      <c r="P1323">
        <v>1.028</v>
      </c>
      <c r="Q1323">
        <v>1.0129999999999999</v>
      </c>
      <c r="R1323">
        <v>0.72799999999999998</v>
      </c>
      <c r="S1323">
        <v>0.51800000000000002</v>
      </c>
    </row>
    <row r="1324" spans="1:19" x14ac:dyDescent="0.3">
      <c r="A1324">
        <v>540</v>
      </c>
      <c r="B1324">
        <v>-0.45600000000000002</v>
      </c>
      <c r="C1324">
        <v>-1.3109999999999999</v>
      </c>
      <c r="D1324">
        <v>-2.476</v>
      </c>
      <c r="E1324">
        <v>-2.9649999999999999</v>
      </c>
      <c r="F1324">
        <v>-3.22</v>
      </c>
      <c r="G1324">
        <v>2.2000000000000002</v>
      </c>
      <c r="H1324">
        <v>0.01</v>
      </c>
      <c r="I1324">
        <v>3.8359999999999999</v>
      </c>
      <c r="J1324">
        <v>-0.48299999999999998</v>
      </c>
      <c r="K1324">
        <v>-1.52</v>
      </c>
      <c r="L1324">
        <v>-2.5310000000000001</v>
      </c>
      <c r="M1324">
        <v>-3.2360000000000002</v>
      </c>
      <c r="N1324">
        <v>-3.4630000000000001</v>
      </c>
      <c r="O1324">
        <v>1.052</v>
      </c>
      <c r="P1324">
        <v>1.0289999999999999</v>
      </c>
      <c r="Q1324">
        <v>1.0089999999999999</v>
      </c>
      <c r="R1324">
        <v>0.74299999999999999</v>
      </c>
      <c r="S1324">
        <v>0.52900000000000003</v>
      </c>
    </row>
    <row r="1325" spans="1:19" x14ac:dyDescent="0.3">
      <c r="A1325">
        <v>600</v>
      </c>
      <c r="B1325">
        <v>-0.45600000000000002</v>
      </c>
      <c r="C1325">
        <v>-1.3109999999999999</v>
      </c>
      <c r="D1325">
        <v>-2.476</v>
      </c>
      <c r="E1325">
        <v>-2.9649999999999999</v>
      </c>
      <c r="F1325">
        <v>-3.22</v>
      </c>
      <c r="G1325">
        <v>2.2000000000000002</v>
      </c>
      <c r="H1325">
        <v>0.01</v>
      </c>
      <c r="I1325">
        <v>3.8359999999999999</v>
      </c>
      <c r="J1325">
        <v>-0.48099999999999998</v>
      </c>
      <c r="K1325">
        <v>-1.5169999999999999</v>
      </c>
      <c r="L1325">
        <v>-2.528</v>
      </c>
      <c r="M1325">
        <v>-3.25</v>
      </c>
      <c r="N1325">
        <v>-3.484</v>
      </c>
      <c r="O1325">
        <v>1.052</v>
      </c>
      <c r="P1325">
        <v>1.032</v>
      </c>
      <c r="Q1325">
        <v>1</v>
      </c>
      <c r="R1325">
        <v>0.755</v>
      </c>
      <c r="S1325">
        <v>0.53900000000000003</v>
      </c>
    </row>
    <row r="1327" spans="1:19" x14ac:dyDescent="0.3">
      <c r="A1327" t="s">
        <v>0</v>
      </c>
      <c r="B1327" t="s">
        <v>103</v>
      </c>
    </row>
    <row r="1328" spans="1:19" x14ac:dyDescent="0.3">
      <c r="A1328">
        <v>0</v>
      </c>
      <c r="B1328">
        <v>-0.45500000000000002</v>
      </c>
      <c r="C1328">
        <v>-1.3120000000000001</v>
      </c>
      <c r="D1328">
        <v>-2.476</v>
      </c>
      <c r="E1328">
        <v>-2.9580000000000002</v>
      </c>
      <c r="F1328">
        <v>-3.21</v>
      </c>
      <c r="G1328">
        <v>2.2000000000000002</v>
      </c>
      <c r="H1328">
        <v>0.01</v>
      </c>
      <c r="I1328">
        <v>3.8359999999999999</v>
      </c>
      <c r="J1328">
        <v>-0.48</v>
      </c>
      <c r="K1328">
        <v>-1.48</v>
      </c>
      <c r="L1328">
        <v>-2.476</v>
      </c>
      <c r="M1328">
        <v>-3.1360000000000001</v>
      </c>
      <c r="N1328">
        <v>-3.21</v>
      </c>
      <c r="O1328">
        <v>1.006</v>
      </c>
      <c r="P1328">
        <v>1.006</v>
      </c>
      <c r="Q1328">
        <v>0.998</v>
      </c>
      <c r="R1328">
        <v>0.60099999999999998</v>
      </c>
      <c r="S1328">
        <v>0.23400000000000001</v>
      </c>
    </row>
    <row r="1329" spans="1:19" x14ac:dyDescent="0.3">
      <c r="A1329">
        <v>60</v>
      </c>
      <c r="B1329">
        <v>-0.45500000000000002</v>
      </c>
      <c r="C1329">
        <v>-1.3120000000000001</v>
      </c>
      <c r="D1329">
        <v>-2.476</v>
      </c>
      <c r="E1329">
        <v>-2.9580000000000002</v>
      </c>
      <c r="F1329">
        <v>-3.21</v>
      </c>
      <c r="G1329">
        <v>2.2000000000000002</v>
      </c>
      <c r="H1329">
        <v>0.01</v>
      </c>
      <c r="I1329">
        <v>3.8359999999999999</v>
      </c>
      <c r="J1329">
        <v>-0.54300000000000004</v>
      </c>
      <c r="K1329">
        <v>-1.5469999999999999</v>
      </c>
      <c r="L1329">
        <v>-2.5059999999999998</v>
      </c>
      <c r="M1329">
        <v>-3.1379999999999999</v>
      </c>
      <c r="N1329">
        <v>-3.2949999999999999</v>
      </c>
      <c r="O1329">
        <v>1.1299999999999999</v>
      </c>
      <c r="P1329">
        <v>1.03</v>
      </c>
      <c r="Q1329">
        <v>0.90100000000000002</v>
      </c>
      <c r="R1329">
        <v>0.48399999999999999</v>
      </c>
      <c r="S1329">
        <v>0.45700000000000002</v>
      </c>
    </row>
    <row r="1330" spans="1:19" x14ac:dyDescent="0.3">
      <c r="A1330">
        <v>120</v>
      </c>
      <c r="B1330">
        <v>-0.45500000000000002</v>
      </c>
      <c r="C1330">
        <v>-1.3120000000000001</v>
      </c>
      <c r="D1330">
        <v>-2.476</v>
      </c>
      <c r="E1330">
        <v>-2.9580000000000002</v>
      </c>
      <c r="F1330">
        <v>-3.21</v>
      </c>
      <c r="G1330">
        <v>2.2000000000000002</v>
      </c>
      <c r="H1330">
        <v>0.01</v>
      </c>
      <c r="I1330">
        <v>3.8359999999999999</v>
      </c>
      <c r="J1330">
        <v>-0.498</v>
      </c>
      <c r="K1330">
        <v>-1.5449999999999999</v>
      </c>
      <c r="L1330">
        <v>-2.5459999999999998</v>
      </c>
      <c r="M1330">
        <v>-3.1859999999999999</v>
      </c>
      <c r="N1330">
        <v>-3.3239999999999998</v>
      </c>
      <c r="O1330">
        <v>1.0469999999999999</v>
      </c>
      <c r="P1330">
        <v>1.07</v>
      </c>
      <c r="Q1330">
        <v>1.0329999999999999</v>
      </c>
      <c r="R1330">
        <v>0.66400000000000003</v>
      </c>
      <c r="S1330">
        <v>0.46899999999999997</v>
      </c>
    </row>
    <row r="1331" spans="1:19" x14ac:dyDescent="0.3">
      <c r="A1331">
        <v>180</v>
      </c>
      <c r="B1331">
        <v>-0.45500000000000002</v>
      </c>
      <c r="C1331">
        <v>-1.3120000000000001</v>
      </c>
      <c r="D1331">
        <v>-2.476</v>
      </c>
      <c r="E1331">
        <v>-2.9580000000000002</v>
      </c>
      <c r="F1331">
        <v>-3.21</v>
      </c>
      <c r="G1331">
        <v>2.2000000000000002</v>
      </c>
      <c r="H1331">
        <v>0.01</v>
      </c>
      <c r="I1331">
        <v>3.8359999999999999</v>
      </c>
      <c r="J1331">
        <v>-0.499</v>
      </c>
      <c r="K1331">
        <v>-1.52</v>
      </c>
      <c r="L1331">
        <v>-2.5059999999999998</v>
      </c>
      <c r="M1331">
        <v>-3.1349999999999998</v>
      </c>
      <c r="N1331">
        <v>-3.331</v>
      </c>
      <c r="O1331">
        <v>1.052</v>
      </c>
      <c r="P1331">
        <v>0.96899999999999997</v>
      </c>
      <c r="Q1331">
        <v>0.91500000000000004</v>
      </c>
      <c r="R1331">
        <v>0.49199999999999999</v>
      </c>
      <c r="S1331">
        <v>0.47099999999999997</v>
      </c>
    </row>
    <row r="1332" spans="1:19" x14ac:dyDescent="0.3">
      <c r="A1332">
        <v>240</v>
      </c>
      <c r="B1332">
        <v>-0.45500000000000002</v>
      </c>
      <c r="C1332">
        <v>-1.3120000000000001</v>
      </c>
      <c r="D1332">
        <v>-2.476</v>
      </c>
      <c r="E1332">
        <v>-2.9580000000000002</v>
      </c>
      <c r="F1332">
        <v>-3.21</v>
      </c>
      <c r="G1332">
        <v>2.2000000000000002</v>
      </c>
      <c r="H1332">
        <v>0.01</v>
      </c>
      <c r="I1332">
        <v>3.8359999999999999</v>
      </c>
      <c r="J1332">
        <v>-0.505</v>
      </c>
      <c r="K1332">
        <v>-1.542</v>
      </c>
      <c r="L1332">
        <v>-2.5339999999999998</v>
      </c>
      <c r="M1332">
        <v>-3.1320000000000001</v>
      </c>
      <c r="N1332">
        <v>-3.3530000000000002</v>
      </c>
      <c r="O1332">
        <v>1.0680000000000001</v>
      </c>
      <c r="P1332">
        <v>1.04</v>
      </c>
      <c r="Q1332">
        <v>1.0349999999999999</v>
      </c>
      <c r="R1332">
        <v>0.496</v>
      </c>
      <c r="S1332">
        <v>0.48</v>
      </c>
    </row>
    <row r="1333" spans="1:19" x14ac:dyDescent="0.3">
      <c r="A1333">
        <v>300</v>
      </c>
      <c r="B1333">
        <v>-0.45500000000000002</v>
      </c>
      <c r="C1333">
        <v>-1.3120000000000001</v>
      </c>
      <c r="D1333">
        <v>-2.476</v>
      </c>
      <c r="E1333">
        <v>-2.9580000000000002</v>
      </c>
      <c r="F1333">
        <v>-3.21</v>
      </c>
      <c r="G1333">
        <v>2.2000000000000002</v>
      </c>
      <c r="H1333">
        <v>0.01</v>
      </c>
      <c r="I1333">
        <v>3.8359999999999999</v>
      </c>
      <c r="J1333">
        <v>-0.49199999999999999</v>
      </c>
      <c r="K1333">
        <v>-1.5289999999999999</v>
      </c>
      <c r="L1333">
        <v>-2.5270000000000001</v>
      </c>
      <c r="M1333">
        <v>-3.1560000000000001</v>
      </c>
      <c r="N1333">
        <v>-3.375</v>
      </c>
      <c r="O1333">
        <v>1.0489999999999999</v>
      </c>
      <c r="P1333">
        <v>0.998</v>
      </c>
      <c r="Q1333">
        <v>0.98399999999999999</v>
      </c>
      <c r="R1333">
        <v>0.58799999999999997</v>
      </c>
      <c r="S1333">
        <v>0.48899999999999999</v>
      </c>
    </row>
    <row r="1334" spans="1:19" x14ac:dyDescent="0.3">
      <c r="A1334">
        <v>360</v>
      </c>
      <c r="B1334">
        <v>-0.45500000000000002</v>
      </c>
      <c r="C1334">
        <v>-1.3120000000000001</v>
      </c>
      <c r="D1334">
        <v>-2.476</v>
      </c>
      <c r="E1334">
        <v>-2.9580000000000002</v>
      </c>
      <c r="F1334">
        <v>-3.21</v>
      </c>
      <c r="G1334">
        <v>2.2000000000000002</v>
      </c>
      <c r="H1334">
        <v>0.01</v>
      </c>
      <c r="I1334">
        <v>3.8359999999999999</v>
      </c>
      <c r="J1334">
        <v>-0.49099999999999999</v>
      </c>
      <c r="K1334">
        <v>-1.528</v>
      </c>
      <c r="L1334">
        <v>-2.52</v>
      </c>
      <c r="M1334">
        <v>-3.1840000000000002</v>
      </c>
      <c r="N1334">
        <v>-3.3919999999999999</v>
      </c>
      <c r="O1334">
        <v>1.0529999999999999</v>
      </c>
      <c r="P1334">
        <v>1.0169999999999999</v>
      </c>
      <c r="Q1334">
        <v>0.97599999999999998</v>
      </c>
      <c r="R1334">
        <v>0.67200000000000004</v>
      </c>
      <c r="S1334">
        <v>0.497</v>
      </c>
    </row>
    <row r="1335" spans="1:19" x14ac:dyDescent="0.3">
      <c r="A1335">
        <v>420</v>
      </c>
      <c r="B1335">
        <v>-0.45500000000000002</v>
      </c>
      <c r="C1335">
        <v>-1.3120000000000001</v>
      </c>
      <c r="D1335">
        <v>-2.476</v>
      </c>
      <c r="E1335">
        <v>-2.9580000000000002</v>
      </c>
      <c r="F1335">
        <v>-3.21</v>
      </c>
      <c r="G1335">
        <v>2.2000000000000002</v>
      </c>
      <c r="H1335">
        <v>0.01</v>
      </c>
      <c r="I1335">
        <v>3.8359999999999999</v>
      </c>
      <c r="J1335">
        <v>-0.48899999999999999</v>
      </c>
      <c r="K1335">
        <v>-1.5269999999999999</v>
      </c>
      <c r="L1335">
        <v>-2.5249999999999999</v>
      </c>
      <c r="M1335">
        <v>-3.2010000000000001</v>
      </c>
      <c r="N1335">
        <v>-3.41</v>
      </c>
      <c r="O1335">
        <v>1.054</v>
      </c>
      <c r="P1335">
        <v>1.028</v>
      </c>
      <c r="Q1335">
        <v>0.999</v>
      </c>
      <c r="R1335">
        <v>0.71199999999999997</v>
      </c>
      <c r="S1335">
        <v>0.504</v>
      </c>
    </row>
    <row r="1336" spans="1:19" x14ac:dyDescent="0.3">
      <c r="A1336">
        <v>480</v>
      </c>
      <c r="B1336">
        <v>-0.45500000000000002</v>
      </c>
      <c r="C1336">
        <v>-1.3120000000000001</v>
      </c>
      <c r="D1336">
        <v>-2.476</v>
      </c>
      <c r="E1336">
        <v>-2.9580000000000002</v>
      </c>
      <c r="F1336">
        <v>-3.21</v>
      </c>
      <c r="G1336">
        <v>2.2000000000000002</v>
      </c>
      <c r="H1336">
        <v>0.01</v>
      </c>
      <c r="I1336">
        <v>3.8359999999999999</v>
      </c>
      <c r="J1336">
        <v>-0.48599999999999999</v>
      </c>
      <c r="K1336">
        <v>-1.524</v>
      </c>
      <c r="L1336">
        <v>-2.5299999999999998</v>
      </c>
      <c r="M1336">
        <v>-3.2149999999999999</v>
      </c>
      <c r="N1336">
        <v>-3.4279999999999999</v>
      </c>
      <c r="O1336">
        <v>1.0509999999999999</v>
      </c>
      <c r="P1336">
        <v>1.028</v>
      </c>
      <c r="Q1336">
        <v>1.0129999999999999</v>
      </c>
      <c r="R1336">
        <v>0.72399999999999998</v>
      </c>
      <c r="S1336">
        <v>0.51300000000000001</v>
      </c>
    </row>
    <row r="1337" spans="1:19" x14ac:dyDescent="0.3">
      <c r="A1337">
        <v>540</v>
      </c>
      <c r="B1337">
        <v>-0.45500000000000002</v>
      </c>
      <c r="C1337">
        <v>-1.3120000000000001</v>
      </c>
      <c r="D1337">
        <v>-2.476</v>
      </c>
      <c r="E1337">
        <v>-2.9580000000000002</v>
      </c>
      <c r="F1337">
        <v>-3.21</v>
      </c>
      <c r="G1337">
        <v>2.2000000000000002</v>
      </c>
      <c r="H1337">
        <v>0.01</v>
      </c>
      <c r="I1337">
        <v>3.8359999999999999</v>
      </c>
      <c r="J1337">
        <v>-0.48299999999999998</v>
      </c>
      <c r="K1337">
        <v>-1.52</v>
      </c>
      <c r="L1337">
        <v>-2.5299999999999998</v>
      </c>
      <c r="M1337">
        <v>-3.2290000000000001</v>
      </c>
      <c r="N1337">
        <v>-3.45</v>
      </c>
      <c r="O1337">
        <v>1.052</v>
      </c>
      <c r="P1337">
        <v>1.0289999999999999</v>
      </c>
      <c r="Q1337">
        <v>1.008</v>
      </c>
      <c r="R1337">
        <v>0.73899999999999999</v>
      </c>
      <c r="S1337">
        <v>0.52200000000000002</v>
      </c>
    </row>
    <row r="1338" spans="1:19" x14ac:dyDescent="0.3">
      <c r="A1338">
        <v>600</v>
      </c>
      <c r="B1338">
        <v>-0.45500000000000002</v>
      </c>
      <c r="C1338">
        <v>-1.3120000000000001</v>
      </c>
      <c r="D1338">
        <v>-2.476</v>
      </c>
      <c r="E1338">
        <v>-2.9580000000000002</v>
      </c>
      <c r="F1338">
        <v>-3.21</v>
      </c>
      <c r="G1338">
        <v>2.2000000000000002</v>
      </c>
      <c r="H1338">
        <v>0.01</v>
      </c>
      <c r="I1338">
        <v>3.8359999999999999</v>
      </c>
      <c r="J1338">
        <v>-0.48099999999999998</v>
      </c>
      <c r="K1338">
        <v>-1.5169999999999999</v>
      </c>
      <c r="L1338">
        <v>-2.528</v>
      </c>
      <c r="M1338">
        <v>-3.242</v>
      </c>
      <c r="N1338">
        <v>-3.4710000000000001</v>
      </c>
      <c r="O1338">
        <v>1.052</v>
      </c>
      <c r="P1338">
        <v>1.032</v>
      </c>
      <c r="Q1338">
        <v>1</v>
      </c>
      <c r="R1338">
        <v>0.75</v>
      </c>
      <c r="S1338">
        <v>0.53200000000000003</v>
      </c>
    </row>
    <row r="1340" spans="1:19" x14ac:dyDescent="0.3">
      <c r="A1340" t="s">
        <v>0</v>
      </c>
      <c r="B1340" t="s">
        <v>104</v>
      </c>
    </row>
    <row r="1341" spans="1:19" x14ac:dyDescent="0.3">
      <c r="A1341">
        <v>0</v>
      </c>
      <c r="B1341">
        <v>-0.45500000000000002</v>
      </c>
      <c r="C1341">
        <v>-1.3140000000000001</v>
      </c>
      <c r="D1341">
        <v>-2.476</v>
      </c>
      <c r="E1341">
        <v>-2.952</v>
      </c>
      <c r="F1341">
        <v>-3.2</v>
      </c>
      <c r="G1341">
        <v>2.2000000000000002</v>
      </c>
      <c r="H1341">
        <v>0.01</v>
      </c>
      <c r="I1341">
        <v>3.8359999999999999</v>
      </c>
      <c r="J1341">
        <v>-0.48</v>
      </c>
      <c r="K1341">
        <v>-1.48</v>
      </c>
      <c r="L1341">
        <v>-2.476</v>
      </c>
      <c r="M1341">
        <v>-3.1280000000000001</v>
      </c>
      <c r="N1341">
        <v>-3.2</v>
      </c>
      <c r="O1341">
        <v>1.006</v>
      </c>
      <c r="P1341">
        <v>1.006</v>
      </c>
      <c r="Q1341">
        <v>0.998</v>
      </c>
      <c r="R1341">
        <v>0.59499999999999997</v>
      </c>
      <c r="S1341">
        <v>0.23300000000000001</v>
      </c>
    </row>
    <row r="1342" spans="1:19" x14ac:dyDescent="0.3">
      <c r="A1342">
        <v>60</v>
      </c>
      <c r="B1342">
        <v>-0.45500000000000002</v>
      </c>
      <c r="C1342">
        <v>-1.3140000000000001</v>
      </c>
      <c r="D1342">
        <v>-2.476</v>
      </c>
      <c r="E1342">
        <v>-2.952</v>
      </c>
      <c r="F1342">
        <v>-3.2</v>
      </c>
      <c r="G1342">
        <v>2.2000000000000002</v>
      </c>
      <c r="H1342">
        <v>0.01</v>
      </c>
      <c r="I1342">
        <v>3.8359999999999999</v>
      </c>
      <c r="J1342">
        <v>-0.54400000000000004</v>
      </c>
      <c r="K1342">
        <v>-1.546</v>
      </c>
      <c r="L1342">
        <v>-2.5049999999999999</v>
      </c>
      <c r="M1342">
        <v>-3.1280000000000001</v>
      </c>
      <c r="N1342">
        <v>-3.29</v>
      </c>
      <c r="O1342">
        <v>1.131</v>
      </c>
      <c r="P1342">
        <v>1.024</v>
      </c>
      <c r="Q1342">
        <v>0.89600000000000002</v>
      </c>
      <c r="R1342">
        <v>0.47399999999999998</v>
      </c>
      <c r="S1342">
        <v>0.45500000000000002</v>
      </c>
    </row>
    <row r="1343" spans="1:19" x14ac:dyDescent="0.3">
      <c r="A1343">
        <v>120</v>
      </c>
      <c r="B1343">
        <v>-0.45500000000000002</v>
      </c>
      <c r="C1343">
        <v>-1.3140000000000001</v>
      </c>
      <c r="D1343">
        <v>-2.476</v>
      </c>
      <c r="E1343">
        <v>-2.952</v>
      </c>
      <c r="F1343">
        <v>-3.2</v>
      </c>
      <c r="G1343">
        <v>2.2000000000000002</v>
      </c>
      <c r="H1343">
        <v>0.01</v>
      </c>
      <c r="I1343">
        <v>3.8359999999999999</v>
      </c>
      <c r="J1343">
        <v>-0.499</v>
      </c>
      <c r="K1343">
        <v>-1.5449999999999999</v>
      </c>
      <c r="L1343">
        <v>-2.5459999999999998</v>
      </c>
      <c r="M1343">
        <v>-3.18</v>
      </c>
      <c r="N1343">
        <v>-3.319</v>
      </c>
      <c r="O1343">
        <v>1.048</v>
      </c>
      <c r="P1343">
        <v>1.07</v>
      </c>
      <c r="Q1343">
        <v>1.0329999999999999</v>
      </c>
      <c r="R1343">
        <v>0.66700000000000004</v>
      </c>
      <c r="S1343">
        <v>0.46600000000000003</v>
      </c>
    </row>
    <row r="1344" spans="1:19" x14ac:dyDescent="0.3">
      <c r="A1344">
        <v>180</v>
      </c>
      <c r="B1344">
        <v>-0.45500000000000002</v>
      </c>
      <c r="C1344">
        <v>-1.3140000000000001</v>
      </c>
      <c r="D1344">
        <v>-2.476</v>
      </c>
      <c r="E1344">
        <v>-2.952</v>
      </c>
      <c r="F1344">
        <v>-3.2</v>
      </c>
      <c r="G1344">
        <v>2.2000000000000002</v>
      </c>
      <c r="H1344">
        <v>0.01</v>
      </c>
      <c r="I1344">
        <v>3.8359999999999999</v>
      </c>
      <c r="J1344">
        <v>-0.499</v>
      </c>
      <c r="K1344">
        <v>-1.5189999999999999</v>
      </c>
      <c r="L1344">
        <v>-2.5049999999999999</v>
      </c>
      <c r="M1344">
        <v>-3.13</v>
      </c>
      <c r="N1344">
        <v>-3.3220000000000001</v>
      </c>
      <c r="O1344">
        <v>1.0529999999999999</v>
      </c>
      <c r="P1344">
        <v>0.96799999999999997</v>
      </c>
      <c r="Q1344">
        <v>0.91100000000000003</v>
      </c>
      <c r="R1344">
        <v>0.498</v>
      </c>
      <c r="S1344">
        <v>0.46800000000000003</v>
      </c>
    </row>
    <row r="1345" spans="1:19" x14ac:dyDescent="0.3">
      <c r="A1345">
        <v>240</v>
      </c>
      <c r="B1345">
        <v>-0.45500000000000002</v>
      </c>
      <c r="C1345">
        <v>-1.3140000000000001</v>
      </c>
      <c r="D1345">
        <v>-2.476</v>
      </c>
      <c r="E1345">
        <v>-2.952</v>
      </c>
      <c r="F1345">
        <v>-3.2</v>
      </c>
      <c r="G1345">
        <v>2.2000000000000002</v>
      </c>
      <c r="H1345">
        <v>0.01</v>
      </c>
      <c r="I1345">
        <v>3.8359999999999999</v>
      </c>
      <c r="J1345">
        <v>-0.504</v>
      </c>
      <c r="K1345">
        <v>-1.5409999999999999</v>
      </c>
      <c r="L1345">
        <v>-2.5329999999999999</v>
      </c>
      <c r="M1345">
        <v>-3.1259999999999999</v>
      </c>
      <c r="N1345">
        <v>-3.3439999999999999</v>
      </c>
      <c r="O1345">
        <v>1.0680000000000001</v>
      </c>
      <c r="P1345">
        <v>1.04</v>
      </c>
      <c r="Q1345">
        <v>1.034</v>
      </c>
      <c r="R1345">
        <v>0.49199999999999999</v>
      </c>
      <c r="S1345">
        <v>0.47599999999999998</v>
      </c>
    </row>
    <row r="1346" spans="1:19" x14ac:dyDescent="0.3">
      <c r="A1346">
        <v>300</v>
      </c>
      <c r="B1346">
        <v>-0.45500000000000002</v>
      </c>
      <c r="C1346">
        <v>-1.3140000000000001</v>
      </c>
      <c r="D1346">
        <v>-2.476</v>
      </c>
      <c r="E1346">
        <v>-2.952</v>
      </c>
      <c r="F1346">
        <v>-3.2</v>
      </c>
      <c r="G1346">
        <v>2.2000000000000002</v>
      </c>
      <c r="H1346">
        <v>0.01</v>
      </c>
      <c r="I1346">
        <v>3.8359999999999999</v>
      </c>
      <c r="J1346">
        <v>-0.49199999999999999</v>
      </c>
      <c r="K1346">
        <v>-1.5289999999999999</v>
      </c>
      <c r="L1346">
        <v>-2.5270000000000001</v>
      </c>
      <c r="M1346">
        <v>-3.149</v>
      </c>
      <c r="N1346">
        <v>-3.3650000000000002</v>
      </c>
      <c r="O1346">
        <v>1.0489999999999999</v>
      </c>
      <c r="P1346">
        <v>0.999</v>
      </c>
      <c r="Q1346">
        <v>0.98699999999999999</v>
      </c>
      <c r="R1346">
        <v>0.58199999999999996</v>
      </c>
      <c r="S1346">
        <v>0.48499999999999999</v>
      </c>
    </row>
    <row r="1347" spans="1:19" x14ac:dyDescent="0.3">
      <c r="A1347">
        <v>360</v>
      </c>
      <c r="B1347">
        <v>-0.45500000000000002</v>
      </c>
      <c r="C1347">
        <v>-1.3140000000000001</v>
      </c>
      <c r="D1347">
        <v>-2.476</v>
      </c>
      <c r="E1347">
        <v>-2.952</v>
      </c>
      <c r="F1347">
        <v>-3.2</v>
      </c>
      <c r="G1347">
        <v>2.2000000000000002</v>
      </c>
      <c r="H1347">
        <v>0.01</v>
      </c>
      <c r="I1347">
        <v>3.8359999999999999</v>
      </c>
      <c r="J1347">
        <v>-0.49099999999999999</v>
      </c>
      <c r="K1347">
        <v>-1.5269999999999999</v>
      </c>
      <c r="L1347">
        <v>-2.5190000000000001</v>
      </c>
      <c r="M1347">
        <v>-3.1779999999999999</v>
      </c>
      <c r="N1347">
        <v>-3.383</v>
      </c>
      <c r="O1347">
        <v>1.0529999999999999</v>
      </c>
      <c r="P1347">
        <v>1.0169999999999999</v>
      </c>
      <c r="Q1347">
        <v>0.97499999999999998</v>
      </c>
      <c r="R1347">
        <v>0.67</v>
      </c>
      <c r="S1347">
        <v>0.49199999999999999</v>
      </c>
    </row>
    <row r="1348" spans="1:19" x14ac:dyDescent="0.3">
      <c r="A1348">
        <v>420</v>
      </c>
      <c r="B1348">
        <v>-0.45500000000000002</v>
      </c>
      <c r="C1348">
        <v>-1.3140000000000001</v>
      </c>
      <c r="D1348">
        <v>-2.476</v>
      </c>
      <c r="E1348">
        <v>-2.952</v>
      </c>
      <c r="F1348">
        <v>-3.2</v>
      </c>
      <c r="G1348">
        <v>2.2000000000000002</v>
      </c>
      <c r="H1348">
        <v>0.01</v>
      </c>
      <c r="I1348">
        <v>3.8359999999999999</v>
      </c>
      <c r="J1348">
        <v>-0.48899999999999999</v>
      </c>
      <c r="K1348">
        <v>-1.5269999999999999</v>
      </c>
      <c r="L1348">
        <v>-2.524</v>
      </c>
      <c r="M1348">
        <v>-3.1949999999999998</v>
      </c>
      <c r="N1348">
        <v>-3.4</v>
      </c>
      <c r="O1348">
        <v>1.054</v>
      </c>
      <c r="P1348">
        <v>1.0269999999999999</v>
      </c>
      <c r="Q1348">
        <v>0.997</v>
      </c>
      <c r="R1348">
        <v>0.70899999999999996</v>
      </c>
      <c r="S1348">
        <v>0.5</v>
      </c>
    </row>
    <row r="1349" spans="1:19" x14ac:dyDescent="0.3">
      <c r="A1349">
        <v>480</v>
      </c>
      <c r="B1349">
        <v>-0.45500000000000002</v>
      </c>
      <c r="C1349">
        <v>-1.3140000000000001</v>
      </c>
      <c r="D1349">
        <v>-2.476</v>
      </c>
      <c r="E1349">
        <v>-2.952</v>
      </c>
      <c r="F1349">
        <v>-3.2</v>
      </c>
      <c r="G1349">
        <v>2.2000000000000002</v>
      </c>
      <c r="H1349">
        <v>0.01</v>
      </c>
      <c r="I1349">
        <v>3.8359999999999999</v>
      </c>
      <c r="J1349">
        <v>-0.48599999999999999</v>
      </c>
      <c r="K1349">
        <v>-1.524</v>
      </c>
      <c r="L1349">
        <v>-2.5289999999999999</v>
      </c>
      <c r="M1349">
        <v>-3.2090000000000001</v>
      </c>
      <c r="N1349">
        <v>-3.419</v>
      </c>
      <c r="O1349">
        <v>1.0509999999999999</v>
      </c>
      <c r="P1349">
        <v>1.0289999999999999</v>
      </c>
      <c r="Q1349">
        <v>1.0129999999999999</v>
      </c>
      <c r="R1349">
        <v>0.72099999999999997</v>
      </c>
      <c r="S1349">
        <v>0.50800000000000001</v>
      </c>
    </row>
    <row r="1350" spans="1:19" x14ac:dyDescent="0.3">
      <c r="A1350">
        <v>540</v>
      </c>
      <c r="B1350">
        <v>-0.45500000000000002</v>
      </c>
      <c r="C1350">
        <v>-1.3140000000000001</v>
      </c>
      <c r="D1350">
        <v>-2.476</v>
      </c>
      <c r="E1350">
        <v>-2.952</v>
      </c>
      <c r="F1350">
        <v>-3.2</v>
      </c>
      <c r="G1350">
        <v>2.2000000000000002</v>
      </c>
      <c r="H1350">
        <v>0.01</v>
      </c>
      <c r="I1350">
        <v>3.8359999999999999</v>
      </c>
      <c r="J1350">
        <v>-0.48299999999999998</v>
      </c>
      <c r="K1350">
        <v>-1.5189999999999999</v>
      </c>
      <c r="L1350">
        <v>-2.5299999999999998</v>
      </c>
      <c r="M1350">
        <v>-3.2229999999999999</v>
      </c>
      <c r="N1350">
        <v>-3.44</v>
      </c>
      <c r="O1350">
        <v>1.0509999999999999</v>
      </c>
      <c r="P1350">
        <v>1.028</v>
      </c>
      <c r="Q1350">
        <v>1.008</v>
      </c>
      <c r="R1350">
        <v>0.73599999999999999</v>
      </c>
      <c r="S1350">
        <v>0.51800000000000002</v>
      </c>
    </row>
    <row r="1351" spans="1:19" x14ac:dyDescent="0.3">
      <c r="A1351">
        <v>600</v>
      </c>
      <c r="B1351">
        <v>-0.45500000000000002</v>
      </c>
      <c r="C1351">
        <v>-1.3140000000000001</v>
      </c>
      <c r="D1351">
        <v>-2.476</v>
      </c>
      <c r="E1351">
        <v>-2.952</v>
      </c>
      <c r="F1351">
        <v>-3.2</v>
      </c>
      <c r="G1351">
        <v>2.2000000000000002</v>
      </c>
      <c r="H1351">
        <v>0.01</v>
      </c>
      <c r="I1351">
        <v>3.8359999999999999</v>
      </c>
      <c r="J1351">
        <v>-0.48099999999999998</v>
      </c>
      <c r="K1351">
        <v>-1.516</v>
      </c>
      <c r="L1351">
        <v>-2.5270000000000001</v>
      </c>
      <c r="M1351">
        <v>-3.2370000000000001</v>
      </c>
      <c r="N1351">
        <v>-3.46</v>
      </c>
      <c r="O1351">
        <v>1.052</v>
      </c>
      <c r="P1351">
        <v>1.032</v>
      </c>
      <c r="Q1351">
        <v>0.999</v>
      </c>
      <c r="R1351">
        <v>0.747</v>
      </c>
      <c r="S1351">
        <v>0.52700000000000002</v>
      </c>
    </row>
    <row r="1353" spans="1:19" x14ac:dyDescent="0.3">
      <c r="A1353" t="s">
        <v>0</v>
      </c>
      <c r="B1353" t="s">
        <v>105</v>
      </c>
    </row>
    <row r="1354" spans="1:19" x14ac:dyDescent="0.3">
      <c r="A1354">
        <v>0</v>
      </c>
      <c r="B1354">
        <v>-0.45500000000000002</v>
      </c>
      <c r="C1354">
        <v>-1.3160000000000001</v>
      </c>
      <c r="D1354">
        <v>-2.476</v>
      </c>
      <c r="E1354">
        <v>-2.9470000000000001</v>
      </c>
      <c r="F1354">
        <v>-3.19</v>
      </c>
      <c r="G1354">
        <v>2.2000000000000002</v>
      </c>
      <c r="H1354">
        <v>0.01</v>
      </c>
      <c r="I1354">
        <v>3.8359999999999999</v>
      </c>
      <c r="J1354">
        <v>-0.48</v>
      </c>
      <c r="K1354">
        <v>-1.48</v>
      </c>
      <c r="L1354">
        <v>-2.476</v>
      </c>
      <c r="M1354">
        <v>-3.12</v>
      </c>
      <c r="N1354">
        <v>-3.19</v>
      </c>
      <c r="O1354">
        <v>1.006</v>
      </c>
      <c r="P1354">
        <v>1.006</v>
      </c>
      <c r="Q1354">
        <v>0.997</v>
      </c>
      <c r="R1354">
        <v>0.58799999999999997</v>
      </c>
      <c r="S1354">
        <v>0.23100000000000001</v>
      </c>
    </row>
    <row r="1355" spans="1:19" x14ac:dyDescent="0.3">
      <c r="A1355">
        <v>60</v>
      </c>
      <c r="B1355">
        <v>-0.45500000000000002</v>
      </c>
      <c r="C1355">
        <v>-1.3160000000000001</v>
      </c>
      <c r="D1355">
        <v>-2.476</v>
      </c>
      <c r="E1355">
        <v>-2.9470000000000001</v>
      </c>
      <c r="F1355">
        <v>-3.19</v>
      </c>
      <c r="G1355">
        <v>2.2000000000000002</v>
      </c>
      <c r="H1355">
        <v>0.01</v>
      </c>
      <c r="I1355">
        <v>3.8359999999999999</v>
      </c>
      <c r="J1355">
        <v>-0.54400000000000004</v>
      </c>
      <c r="K1355">
        <v>-1.544</v>
      </c>
      <c r="L1355">
        <v>-2.5030000000000001</v>
      </c>
      <c r="M1355">
        <v>-3.1219999999999999</v>
      </c>
      <c r="N1355">
        <v>-3.2810000000000001</v>
      </c>
      <c r="O1355">
        <v>1.131</v>
      </c>
      <c r="P1355">
        <v>1.014</v>
      </c>
      <c r="Q1355">
        <v>0.89500000000000002</v>
      </c>
      <c r="R1355">
        <v>0.47599999999999998</v>
      </c>
      <c r="S1355">
        <v>0.45200000000000001</v>
      </c>
    </row>
    <row r="1356" spans="1:19" x14ac:dyDescent="0.3">
      <c r="A1356">
        <v>120</v>
      </c>
      <c r="B1356">
        <v>-0.45500000000000002</v>
      </c>
      <c r="C1356">
        <v>-1.3160000000000001</v>
      </c>
      <c r="D1356">
        <v>-2.476</v>
      </c>
      <c r="E1356">
        <v>-2.9470000000000001</v>
      </c>
      <c r="F1356">
        <v>-3.19</v>
      </c>
      <c r="G1356">
        <v>2.2000000000000002</v>
      </c>
      <c r="H1356">
        <v>0.01</v>
      </c>
      <c r="I1356">
        <v>3.8359999999999999</v>
      </c>
      <c r="J1356">
        <v>-0.5</v>
      </c>
      <c r="K1356">
        <v>-1.5449999999999999</v>
      </c>
      <c r="L1356">
        <v>-2.5430000000000001</v>
      </c>
      <c r="M1356">
        <v>-3.1709999999999998</v>
      </c>
      <c r="N1356">
        <v>-3.3079999999999998</v>
      </c>
      <c r="O1356">
        <v>1.05</v>
      </c>
      <c r="P1356">
        <v>1.071</v>
      </c>
      <c r="Q1356">
        <v>1.026</v>
      </c>
      <c r="R1356">
        <v>0.65400000000000003</v>
      </c>
      <c r="S1356">
        <v>0.46200000000000002</v>
      </c>
    </row>
    <row r="1357" spans="1:19" x14ac:dyDescent="0.3">
      <c r="A1357">
        <v>180</v>
      </c>
      <c r="B1357">
        <v>-0.45500000000000002</v>
      </c>
      <c r="C1357">
        <v>-1.3160000000000001</v>
      </c>
      <c r="D1357">
        <v>-2.476</v>
      </c>
      <c r="E1357">
        <v>-2.9470000000000001</v>
      </c>
      <c r="F1357">
        <v>-3.19</v>
      </c>
      <c r="G1357">
        <v>2.2000000000000002</v>
      </c>
      <c r="H1357">
        <v>0.01</v>
      </c>
      <c r="I1357">
        <v>3.8359999999999999</v>
      </c>
      <c r="J1357">
        <v>-0.498</v>
      </c>
      <c r="K1357">
        <v>-1.518</v>
      </c>
      <c r="L1357">
        <v>-2.5049999999999999</v>
      </c>
      <c r="M1357">
        <v>-3.121</v>
      </c>
      <c r="N1357">
        <v>-3.3119999999999998</v>
      </c>
      <c r="O1357">
        <v>1.0509999999999999</v>
      </c>
      <c r="P1357">
        <v>0.96799999999999997</v>
      </c>
      <c r="Q1357">
        <v>0.91700000000000004</v>
      </c>
      <c r="R1357">
        <v>0.48899999999999999</v>
      </c>
      <c r="S1357">
        <v>0.46300000000000002</v>
      </c>
    </row>
    <row r="1358" spans="1:19" x14ac:dyDescent="0.3">
      <c r="A1358">
        <v>240</v>
      </c>
      <c r="B1358">
        <v>-0.45500000000000002</v>
      </c>
      <c r="C1358">
        <v>-1.3160000000000001</v>
      </c>
      <c r="D1358">
        <v>-2.476</v>
      </c>
      <c r="E1358">
        <v>-2.9470000000000001</v>
      </c>
      <c r="F1358">
        <v>-3.19</v>
      </c>
      <c r="G1358">
        <v>2.2000000000000002</v>
      </c>
      <c r="H1358">
        <v>0.01</v>
      </c>
      <c r="I1358">
        <v>3.8359999999999999</v>
      </c>
      <c r="J1358">
        <v>-0.504</v>
      </c>
      <c r="K1358">
        <v>-1.54</v>
      </c>
      <c r="L1358">
        <v>-2.5329999999999999</v>
      </c>
      <c r="M1358">
        <v>-3.1190000000000002</v>
      </c>
      <c r="N1358">
        <v>-3.3330000000000002</v>
      </c>
      <c r="O1358">
        <v>1.0680000000000001</v>
      </c>
      <c r="P1358">
        <v>1.04</v>
      </c>
      <c r="Q1358">
        <v>1.034</v>
      </c>
      <c r="R1358">
        <v>0.49399999999999999</v>
      </c>
      <c r="S1358">
        <v>0.47199999999999998</v>
      </c>
    </row>
    <row r="1359" spans="1:19" x14ac:dyDescent="0.3">
      <c r="A1359">
        <v>300</v>
      </c>
      <c r="B1359">
        <v>-0.45500000000000002</v>
      </c>
      <c r="C1359">
        <v>-1.3160000000000001</v>
      </c>
      <c r="D1359">
        <v>-2.476</v>
      </c>
      <c r="E1359">
        <v>-2.9470000000000001</v>
      </c>
      <c r="F1359">
        <v>-3.19</v>
      </c>
      <c r="G1359">
        <v>2.2000000000000002</v>
      </c>
      <c r="H1359">
        <v>0.01</v>
      </c>
      <c r="I1359">
        <v>3.8359999999999999</v>
      </c>
      <c r="J1359">
        <v>-0.49099999999999999</v>
      </c>
      <c r="K1359">
        <v>-1.528</v>
      </c>
      <c r="L1359">
        <v>-2.524</v>
      </c>
      <c r="M1359">
        <v>-3.1419999999999999</v>
      </c>
      <c r="N1359">
        <v>-3.3540000000000001</v>
      </c>
      <c r="O1359">
        <v>1.048</v>
      </c>
      <c r="P1359">
        <v>0.997</v>
      </c>
      <c r="Q1359">
        <v>0.98199999999999998</v>
      </c>
      <c r="R1359">
        <v>0.58199999999999996</v>
      </c>
      <c r="S1359">
        <v>0.48</v>
      </c>
    </row>
    <row r="1360" spans="1:19" x14ac:dyDescent="0.3">
      <c r="A1360">
        <v>360</v>
      </c>
      <c r="B1360">
        <v>-0.45500000000000002</v>
      </c>
      <c r="C1360">
        <v>-1.3160000000000001</v>
      </c>
      <c r="D1360">
        <v>-2.476</v>
      </c>
      <c r="E1360">
        <v>-2.9470000000000001</v>
      </c>
      <c r="F1360">
        <v>-3.19</v>
      </c>
      <c r="G1360">
        <v>2.2000000000000002</v>
      </c>
      <c r="H1360">
        <v>0.01</v>
      </c>
      <c r="I1360">
        <v>3.8359999999999999</v>
      </c>
      <c r="J1360">
        <v>-0.49099999999999999</v>
      </c>
      <c r="K1360">
        <v>-1.5269999999999999</v>
      </c>
      <c r="L1360">
        <v>-2.5190000000000001</v>
      </c>
      <c r="M1360">
        <v>-3.1709999999999998</v>
      </c>
      <c r="N1360">
        <v>-3.371</v>
      </c>
      <c r="O1360">
        <v>1.0529999999999999</v>
      </c>
      <c r="P1360">
        <v>1.0189999999999999</v>
      </c>
      <c r="Q1360">
        <v>0.97699999999999998</v>
      </c>
      <c r="R1360">
        <v>0.66800000000000004</v>
      </c>
      <c r="S1360">
        <v>0.48699999999999999</v>
      </c>
    </row>
    <row r="1361" spans="1:19" x14ac:dyDescent="0.3">
      <c r="A1361">
        <v>420</v>
      </c>
      <c r="B1361">
        <v>-0.45500000000000002</v>
      </c>
      <c r="C1361">
        <v>-1.3160000000000001</v>
      </c>
      <c r="D1361">
        <v>-2.476</v>
      </c>
      <c r="E1361">
        <v>-2.9470000000000001</v>
      </c>
      <c r="F1361">
        <v>-3.19</v>
      </c>
      <c r="G1361">
        <v>2.2000000000000002</v>
      </c>
      <c r="H1361">
        <v>0.01</v>
      </c>
      <c r="I1361">
        <v>3.8359999999999999</v>
      </c>
      <c r="J1361">
        <v>-0.48899999999999999</v>
      </c>
      <c r="K1361">
        <v>-1.526</v>
      </c>
      <c r="L1361">
        <v>-2.5230000000000001</v>
      </c>
      <c r="M1361">
        <v>-3.1869999999999998</v>
      </c>
      <c r="N1361">
        <v>-3.3879999999999999</v>
      </c>
      <c r="O1361">
        <v>1.0529999999999999</v>
      </c>
      <c r="P1361">
        <v>1.028</v>
      </c>
      <c r="Q1361">
        <v>0.998</v>
      </c>
      <c r="R1361">
        <v>0.70299999999999996</v>
      </c>
      <c r="S1361">
        <v>0.495</v>
      </c>
    </row>
    <row r="1362" spans="1:19" x14ac:dyDescent="0.3">
      <c r="A1362">
        <v>480</v>
      </c>
      <c r="B1362">
        <v>-0.45500000000000002</v>
      </c>
      <c r="C1362">
        <v>-1.3160000000000001</v>
      </c>
      <c r="D1362">
        <v>-2.476</v>
      </c>
      <c r="E1362">
        <v>-2.9470000000000001</v>
      </c>
      <c r="F1362">
        <v>-3.19</v>
      </c>
      <c r="G1362">
        <v>2.2000000000000002</v>
      </c>
      <c r="H1362">
        <v>0.01</v>
      </c>
      <c r="I1362">
        <v>3.8359999999999999</v>
      </c>
      <c r="J1362">
        <v>-0.48499999999999999</v>
      </c>
      <c r="K1362">
        <v>-1.5229999999999999</v>
      </c>
      <c r="L1362">
        <v>-2.5289999999999999</v>
      </c>
      <c r="M1362">
        <v>-3.202</v>
      </c>
      <c r="N1362">
        <v>-3.407</v>
      </c>
      <c r="O1362">
        <v>1.0509999999999999</v>
      </c>
      <c r="P1362">
        <v>1.0289999999999999</v>
      </c>
      <c r="Q1362">
        <v>1.0149999999999999</v>
      </c>
      <c r="R1362">
        <v>0.71599999999999997</v>
      </c>
      <c r="S1362">
        <v>0.503</v>
      </c>
    </row>
    <row r="1363" spans="1:19" x14ac:dyDescent="0.3">
      <c r="A1363">
        <v>540</v>
      </c>
      <c r="B1363">
        <v>-0.45500000000000002</v>
      </c>
      <c r="C1363">
        <v>-1.3160000000000001</v>
      </c>
      <c r="D1363">
        <v>-2.476</v>
      </c>
      <c r="E1363">
        <v>-2.9470000000000001</v>
      </c>
      <c r="F1363">
        <v>-3.19</v>
      </c>
      <c r="G1363">
        <v>2.2000000000000002</v>
      </c>
      <c r="H1363">
        <v>0.01</v>
      </c>
      <c r="I1363">
        <v>3.8359999999999999</v>
      </c>
      <c r="J1363">
        <v>-0.48299999999999998</v>
      </c>
      <c r="K1363">
        <v>-1.5189999999999999</v>
      </c>
      <c r="L1363">
        <v>-2.528</v>
      </c>
      <c r="M1363">
        <v>-3.2160000000000002</v>
      </c>
      <c r="N1363">
        <v>-3.427</v>
      </c>
      <c r="O1363">
        <v>1.0509999999999999</v>
      </c>
      <c r="P1363">
        <v>1.028</v>
      </c>
      <c r="Q1363">
        <v>1.008</v>
      </c>
      <c r="R1363">
        <v>0.73299999999999998</v>
      </c>
      <c r="S1363">
        <v>0.51200000000000001</v>
      </c>
    </row>
    <row r="1364" spans="1:19" x14ac:dyDescent="0.3">
      <c r="A1364">
        <v>600</v>
      </c>
      <c r="B1364">
        <v>-0.45500000000000002</v>
      </c>
      <c r="C1364">
        <v>-1.3160000000000001</v>
      </c>
      <c r="D1364">
        <v>-2.476</v>
      </c>
      <c r="E1364">
        <v>-2.9470000000000001</v>
      </c>
      <c r="F1364">
        <v>-3.19</v>
      </c>
      <c r="G1364">
        <v>2.2000000000000002</v>
      </c>
      <c r="H1364">
        <v>0.01</v>
      </c>
      <c r="I1364">
        <v>3.8359999999999999</v>
      </c>
      <c r="J1364">
        <v>-0.48099999999999998</v>
      </c>
      <c r="K1364">
        <v>-1.516</v>
      </c>
      <c r="L1364">
        <v>-2.5249999999999999</v>
      </c>
      <c r="M1364">
        <v>-3.23</v>
      </c>
      <c r="N1364">
        <v>-3.448</v>
      </c>
      <c r="O1364">
        <v>1.052</v>
      </c>
      <c r="P1364">
        <v>1.032</v>
      </c>
      <c r="Q1364">
        <v>0.998</v>
      </c>
      <c r="R1364">
        <v>0.74299999999999999</v>
      </c>
      <c r="S1364">
        <v>0.52100000000000002</v>
      </c>
    </row>
    <row r="1366" spans="1:19" x14ac:dyDescent="0.3">
      <c r="A1366" t="s">
        <v>0</v>
      </c>
      <c r="B1366" t="s">
        <v>106</v>
      </c>
    </row>
    <row r="1367" spans="1:19" x14ac:dyDescent="0.3">
      <c r="A1367">
        <v>0</v>
      </c>
      <c r="B1367">
        <v>-0.45700000000000002</v>
      </c>
      <c r="C1367">
        <v>-1.3149999999999999</v>
      </c>
      <c r="D1367">
        <v>-2.4750000000000001</v>
      </c>
      <c r="E1367">
        <v>-2.9569999999999999</v>
      </c>
      <c r="F1367">
        <v>-3.18</v>
      </c>
      <c r="G1367">
        <v>2.2000000000000002</v>
      </c>
      <c r="H1367">
        <v>0.01</v>
      </c>
      <c r="I1367">
        <v>3.8359999999999999</v>
      </c>
      <c r="J1367">
        <v>-0.48</v>
      </c>
      <c r="K1367">
        <v>-1.48</v>
      </c>
      <c r="L1367">
        <v>-2.4750000000000001</v>
      </c>
      <c r="M1367">
        <v>-3.1120000000000001</v>
      </c>
      <c r="N1367">
        <v>-3.18</v>
      </c>
      <c r="O1367">
        <v>1.006</v>
      </c>
      <c r="P1367">
        <v>1.006</v>
      </c>
      <c r="Q1367">
        <v>0.997</v>
      </c>
      <c r="R1367">
        <v>0.58199999999999996</v>
      </c>
      <c r="S1367">
        <v>0.22900000000000001</v>
      </c>
    </row>
    <row r="1368" spans="1:19" x14ac:dyDescent="0.3">
      <c r="A1368">
        <v>60</v>
      </c>
      <c r="B1368">
        <v>-0.45700000000000002</v>
      </c>
      <c r="C1368">
        <v>-1.3149999999999999</v>
      </c>
      <c r="D1368">
        <v>-2.4750000000000001</v>
      </c>
      <c r="E1368">
        <v>-2.9569999999999999</v>
      </c>
      <c r="F1368">
        <v>-3.18</v>
      </c>
      <c r="G1368">
        <v>2.2000000000000002</v>
      </c>
      <c r="H1368">
        <v>0.01</v>
      </c>
      <c r="I1368">
        <v>3.8359999999999999</v>
      </c>
      <c r="J1368">
        <v>-0.54600000000000004</v>
      </c>
      <c r="K1368">
        <v>-1.5429999999999999</v>
      </c>
      <c r="L1368">
        <v>-2.5030000000000001</v>
      </c>
      <c r="M1368">
        <v>-3.121</v>
      </c>
      <c r="N1368">
        <v>-3.2719999999999998</v>
      </c>
      <c r="O1368">
        <v>1.135</v>
      </c>
      <c r="P1368">
        <v>1.0029999999999999</v>
      </c>
      <c r="Q1368">
        <v>0.89</v>
      </c>
      <c r="R1368">
        <v>0.47399999999999998</v>
      </c>
      <c r="S1368">
        <v>0.44900000000000001</v>
      </c>
    </row>
    <row r="1369" spans="1:19" x14ac:dyDescent="0.3">
      <c r="A1369">
        <v>120</v>
      </c>
      <c r="B1369">
        <v>-0.45700000000000002</v>
      </c>
      <c r="C1369">
        <v>-1.3149999999999999</v>
      </c>
      <c r="D1369">
        <v>-2.4750000000000001</v>
      </c>
      <c r="E1369">
        <v>-2.9569999999999999</v>
      </c>
      <c r="F1369">
        <v>-3.18</v>
      </c>
      <c r="G1369">
        <v>2.2000000000000002</v>
      </c>
      <c r="H1369">
        <v>0.01</v>
      </c>
      <c r="I1369">
        <v>3.8359999999999999</v>
      </c>
      <c r="J1369">
        <v>-0.502</v>
      </c>
      <c r="K1369">
        <v>-1.5469999999999999</v>
      </c>
      <c r="L1369">
        <v>-2.544</v>
      </c>
      <c r="M1369">
        <v>-3.165</v>
      </c>
      <c r="N1369">
        <v>-3.294</v>
      </c>
      <c r="O1369">
        <v>1.054</v>
      </c>
      <c r="P1369">
        <v>1.071</v>
      </c>
      <c r="Q1369">
        <v>1.026</v>
      </c>
      <c r="R1369">
        <v>0.64300000000000002</v>
      </c>
      <c r="S1369">
        <v>0.45700000000000002</v>
      </c>
    </row>
    <row r="1370" spans="1:19" x14ac:dyDescent="0.3">
      <c r="A1370">
        <v>180</v>
      </c>
      <c r="B1370">
        <v>-0.45700000000000002</v>
      </c>
      <c r="C1370">
        <v>-1.3149999999999999</v>
      </c>
      <c r="D1370">
        <v>-2.4750000000000001</v>
      </c>
      <c r="E1370">
        <v>-2.9569999999999999</v>
      </c>
      <c r="F1370">
        <v>-3.18</v>
      </c>
      <c r="G1370">
        <v>2.2000000000000002</v>
      </c>
      <c r="H1370">
        <v>0.01</v>
      </c>
      <c r="I1370">
        <v>3.8359999999999999</v>
      </c>
      <c r="J1370">
        <v>-0.498</v>
      </c>
      <c r="K1370">
        <v>-1.52</v>
      </c>
      <c r="L1370">
        <v>-2.5070000000000001</v>
      </c>
      <c r="M1370">
        <v>-3.1150000000000002</v>
      </c>
      <c r="N1370">
        <v>-3.302</v>
      </c>
      <c r="O1370">
        <v>1.052</v>
      </c>
      <c r="P1370">
        <v>0.96599999999999997</v>
      </c>
      <c r="Q1370">
        <v>0.91500000000000004</v>
      </c>
      <c r="R1370">
        <v>0.47499999999999998</v>
      </c>
      <c r="S1370">
        <v>0.46</v>
      </c>
    </row>
    <row r="1371" spans="1:19" x14ac:dyDescent="0.3">
      <c r="A1371">
        <v>240</v>
      </c>
      <c r="B1371">
        <v>-0.45700000000000002</v>
      </c>
      <c r="C1371">
        <v>-1.3149999999999999</v>
      </c>
      <c r="D1371">
        <v>-2.4750000000000001</v>
      </c>
      <c r="E1371">
        <v>-2.9569999999999999</v>
      </c>
      <c r="F1371">
        <v>-3.18</v>
      </c>
      <c r="G1371">
        <v>2.2000000000000002</v>
      </c>
      <c r="H1371">
        <v>0.01</v>
      </c>
      <c r="I1371">
        <v>3.8359999999999999</v>
      </c>
      <c r="J1371">
        <v>-0.504</v>
      </c>
      <c r="K1371">
        <v>-1.5409999999999999</v>
      </c>
      <c r="L1371">
        <v>-2.5329999999999999</v>
      </c>
      <c r="M1371">
        <v>-3.1139999999999999</v>
      </c>
      <c r="N1371">
        <v>-3.327</v>
      </c>
      <c r="O1371">
        <v>1.0680000000000001</v>
      </c>
      <c r="P1371">
        <v>1.038</v>
      </c>
      <c r="Q1371">
        <v>1.032</v>
      </c>
      <c r="R1371">
        <v>0.48499999999999999</v>
      </c>
      <c r="S1371">
        <v>0.46899999999999997</v>
      </c>
    </row>
    <row r="1372" spans="1:19" x14ac:dyDescent="0.3">
      <c r="A1372">
        <v>300</v>
      </c>
      <c r="B1372">
        <v>-0.45700000000000002</v>
      </c>
      <c r="C1372">
        <v>-1.3149999999999999</v>
      </c>
      <c r="D1372">
        <v>-2.4750000000000001</v>
      </c>
      <c r="E1372">
        <v>-2.9569999999999999</v>
      </c>
      <c r="F1372">
        <v>-3.18</v>
      </c>
      <c r="G1372">
        <v>2.2000000000000002</v>
      </c>
      <c r="H1372">
        <v>0.01</v>
      </c>
      <c r="I1372">
        <v>3.8359999999999999</v>
      </c>
      <c r="J1372">
        <v>-0.49199999999999999</v>
      </c>
      <c r="K1372">
        <v>-1.5289999999999999</v>
      </c>
      <c r="L1372">
        <v>-2.524</v>
      </c>
      <c r="M1372">
        <v>-3.1389999999999998</v>
      </c>
      <c r="N1372">
        <v>-3.347</v>
      </c>
      <c r="O1372">
        <v>1.0489999999999999</v>
      </c>
      <c r="P1372">
        <v>0.998</v>
      </c>
      <c r="Q1372">
        <v>0.97699999999999998</v>
      </c>
      <c r="R1372">
        <v>0.57899999999999996</v>
      </c>
      <c r="S1372">
        <v>0.47799999999999998</v>
      </c>
    </row>
    <row r="1373" spans="1:19" x14ac:dyDescent="0.3">
      <c r="A1373">
        <v>360</v>
      </c>
      <c r="B1373">
        <v>-0.45700000000000002</v>
      </c>
      <c r="C1373">
        <v>-1.3149999999999999</v>
      </c>
      <c r="D1373">
        <v>-2.4750000000000001</v>
      </c>
      <c r="E1373">
        <v>-2.9569999999999999</v>
      </c>
      <c r="F1373">
        <v>-3.18</v>
      </c>
      <c r="G1373">
        <v>2.2000000000000002</v>
      </c>
      <c r="H1373">
        <v>0.01</v>
      </c>
      <c r="I1373">
        <v>3.8359999999999999</v>
      </c>
      <c r="J1373">
        <v>-0.49099999999999999</v>
      </c>
      <c r="K1373">
        <v>-1.528</v>
      </c>
      <c r="L1373">
        <v>-2.5190000000000001</v>
      </c>
      <c r="M1373">
        <v>-3.1659999999999999</v>
      </c>
      <c r="N1373">
        <v>-3.363</v>
      </c>
      <c r="O1373">
        <v>1.0529999999999999</v>
      </c>
      <c r="P1373">
        <v>1.0169999999999999</v>
      </c>
      <c r="Q1373">
        <v>0.97399999999999998</v>
      </c>
      <c r="R1373">
        <v>0.66</v>
      </c>
      <c r="S1373">
        <v>0.48399999999999999</v>
      </c>
    </row>
    <row r="1374" spans="1:19" x14ac:dyDescent="0.3">
      <c r="A1374">
        <v>420</v>
      </c>
      <c r="B1374">
        <v>-0.45700000000000002</v>
      </c>
      <c r="C1374">
        <v>-1.3149999999999999</v>
      </c>
      <c r="D1374">
        <v>-2.4750000000000001</v>
      </c>
      <c r="E1374">
        <v>-2.9569999999999999</v>
      </c>
      <c r="F1374">
        <v>-3.18</v>
      </c>
      <c r="G1374">
        <v>2.2000000000000002</v>
      </c>
      <c r="H1374">
        <v>0.01</v>
      </c>
      <c r="I1374">
        <v>3.8359999999999999</v>
      </c>
      <c r="J1374">
        <v>-0.49</v>
      </c>
      <c r="K1374">
        <v>-1.5269999999999999</v>
      </c>
      <c r="L1374">
        <v>-2.5249999999999999</v>
      </c>
      <c r="M1374">
        <v>-3.181</v>
      </c>
      <c r="N1374">
        <v>-3.38</v>
      </c>
      <c r="O1374">
        <v>1.054</v>
      </c>
      <c r="P1374">
        <v>1.028</v>
      </c>
      <c r="Q1374">
        <v>1.0009999999999999</v>
      </c>
      <c r="R1374">
        <v>0.69099999999999995</v>
      </c>
      <c r="S1374">
        <v>0.49099999999999999</v>
      </c>
    </row>
    <row r="1375" spans="1:19" x14ac:dyDescent="0.3">
      <c r="A1375">
        <v>480</v>
      </c>
      <c r="B1375">
        <v>-0.45700000000000002</v>
      </c>
      <c r="C1375">
        <v>-1.3149999999999999</v>
      </c>
      <c r="D1375">
        <v>-2.4750000000000001</v>
      </c>
      <c r="E1375">
        <v>-2.9569999999999999</v>
      </c>
      <c r="F1375">
        <v>-3.18</v>
      </c>
      <c r="G1375">
        <v>2.2000000000000002</v>
      </c>
      <c r="H1375">
        <v>0.01</v>
      </c>
      <c r="I1375">
        <v>3.8359999999999999</v>
      </c>
      <c r="J1375">
        <v>-0.48599999999999999</v>
      </c>
      <c r="K1375">
        <v>-1.524</v>
      </c>
      <c r="L1375">
        <v>-2.5299999999999998</v>
      </c>
      <c r="M1375">
        <v>-3.1949999999999998</v>
      </c>
      <c r="N1375">
        <v>-3.3980000000000001</v>
      </c>
      <c r="O1375">
        <v>1.0509999999999999</v>
      </c>
      <c r="P1375">
        <v>1.0269999999999999</v>
      </c>
      <c r="Q1375">
        <v>1.0149999999999999</v>
      </c>
      <c r="R1375">
        <v>0.70699999999999996</v>
      </c>
      <c r="S1375">
        <v>0.499</v>
      </c>
    </row>
    <row r="1376" spans="1:19" x14ac:dyDescent="0.3">
      <c r="A1376">
        <v>540</v>
      </c>
      <c r="B1376">
        <v>-0.45700000000000002</v>
      </c>
      <c r="C1376">
        <v>-1.3149999999999999</v>
      </c>
      <c r="D1376">
        <v>-2.4750000000000001</v>
      </c>
      <c r="E1376">
        <v>-2.9569999999999999</v>
      </c>
      <c r="F1376">
        <v>-3.18</v>
      </c>
      <c r="G1376">
        <v>2.2000000000000002</v>
      </c>
      <c r="H1376">
        <v>0.01</v>
      </c>
      <c r="I1376">
        <v>3.8359999999999999</v>
      </c>
      <c r="J1376">
        <v>-0.48299999999999998</v>
      </c>
      <c r="K1376">
        <v>-1.52</v>
      </c>
      <c r="L1376">
        <v>-2.5289999999999999</v>
      </c>
      <c r="M1376">
        <v>-3.21</v>
      </c>
      <c r="N1376">
        <v>-3.4180000000000001</v>
      </c>
      <c r="O1376">
        <v>1.052</v>
      </c>
      <c r="P1376">
        <v>1.0289999999999999</v>
      </c>
      <c r="Q1376">
        <v>1.0049999999999999</v>
      </c>
      <c r="R1376">
        <v>0.72699999999999998</v>
      </c>
      <c r="S1376">
        <v>0.50800000000000001</v>
      </c>
    </row>
    <row r="1377" spans="1:19" x14ac:dyDescent="0.3">
      <c r="A1377">
        <v>600</v>
      </c>
      <c r="B1377">
        <v>-0.45700000000000002</v>
      </c>
      <c r="C1377">
        <v>-1.3149999999999999</v>
      </c>
      <c r="D1377">
        <v>-2.4750000000000001</v>
      </c>
      <c r="E1377">
        <v>-2.9569999999999999</v>
      </c>
      <c r="F1377">
        <v>-3.18</v>
      </c>
      <c r="G1377">
        <v>2.2000000000000002</v>
      </c>
      <c r="H1377">
        <v>0.01</v>
      </c>
      <c r="I1377">
        <v>3.8359999999999999</v>
      </c>
      <c r="J1377">
        <v>-0.48099999999999998</v>
      </c>
      <c r="K1377">
        <v>-1.5169999999999999</v>
      </c>
      <c r="L1377">
        <v>-2.5259999999999998</v>
      </c>
      <c r="M1377">
        <v>-3.2250000000000001</v>
      </c>
      <c r="N1377">
        <v>-3.4380000000000002</v>
      </c>
      <c r="O1377">
        <v>1.052</v>
      </c>
      <c r="P1377">
        <v>1.032</v>
      </c>
      <c r="Q1377">
        <v>0.996</v>
      </c>
      <c r="R1377">
        <v>0.74</v>
      </c>
      <c r="S1377">
        <v>0.51700000000000002</v>
      </c>
    </row>
    <row r="1379" spans="1:19" x14ac:dyDescent="0.3">
      <c r="A1379" t="s">
        <v>0</v>
      </c>
      <c r="B1379" t="s">
        <v>107</v>
      </c>
    </row>
    <row r="1380" spans="1:19" x14ac:dyDescent="0.3">
      <c r="A1380">
        <v>0</v>
      </c>
      <c r="B1380">
        <v>-0.45800000000000002</v>
      </c>
      <c r="C1380">
        <v>-1.3140000000000001</v>
      </c>
      <c r="D1380">
        <v>-2.4750000000000001</v>
      </c>
      <c r="E1380">
        <v>-2.9529999999999998</v>
      </c>
      <c r="F1380">
        <v>-3.17</v>
      </c>
      <c r="G1380">
        <v>2.2000000000000002</v>
      </c>
      <c r="H1380">
        <v>0.01</v>
      </c>
      <c r="I1380">
        <v>3.8359999999999999</v>
      </c>
      <c r="J1380">
        <v>-0.48</v>
      </c>
      <c r="K1380">
        <v>-1.48</v>
      </c>
      <c r="L1380">
        <v>-2.4750000000000001</v>
      </c>
      <c r="M1380">
        <v>-3.1030000000000002</v>
      </c>
      <c r="N1380">
        <v>-3.17</v>
      </c>
      <c r="O1380">
        <v>1.006</v>
      </c>
      <c r="P1380">
        <v>1.006</v>
      </c>
      <c r="Q1380">
        <v>0.996</v>
      </c>
      <c r="R1380">
        <v>0.57599999999999996</v>
      </c>
      <c r="S1380">
        <v>0.22700000000000001</v>
      </c>
    </row>
    <row r="1381" spans="1:19" x14ac:dyDescent="0.3">
      <c r="A1381">
        <v>60</v>
      </c>
      <c r="B1381">
        <v>-0.45800000000000002</v>
      </c>
      <c r="C1381">
        <v>-1.3140000000000001</v>
      </c>
      <c r="D1381">
        <v>-2.4750000000000001</v>
      </c>
      <c r="E1381">
        <v>-2.9529999999999998</v>
      </c>
      <c r="F1381">
        <v>-3.17</v>
      </c>
      <c r="G1381">
        <v>2.2000000000000002</v>
      </c>
      <c r="H1381">
        <v>0.01</v>
      </c>
      <c r="I1381">
        <v>3.8359999999999999</v>
      </c>
      <c r="J1381">
        <v>-0.54700000000000004</v>
      </c>
      <c r="K1381">
        <v>-1.538</v>
      </c>
      <c r="L1381">
        <v>-2.4990000000000001</v>
      </c>
      <c r="M1381">
        <v>-3.0979999999999999</v>
      </c>
      <c r="N1381">
        <v>-3.2639999999999998</v>
      </c>
      <c r="O1381">
        <v>1.137</v>
      </c>
      <c r="P1381">
        <v>0.98399999999999999</v>
      </c>
      <c r="Q1381">
        <v>0.878</v>
      </c>
      <c r="R1381">
        <v>0.53100000000000003</v>
      </c>
      <c r="S1381">
        <v>0.44500000000000001</v>
      </c>
    </row>
    <row r="1382" spans="1:19" x14ac:dyDescent="0.3">
      <c r="A1382">
        <v>120</v>
      </c>
      <c r="B1382">
        <v>-0.45800000000000002</v>
      </c>
      <c r="C1382">
        <v>-1.3140000000000001</v>
      </c>
      <c r="D1382">
        <v>-2.4750000000000001</v>
      </c>
      <c r="E1382">
        <v>-2.9529999999999998</v>
      </c>
      <c r="F1382">
        <v>-3.17</v>
      </c>
      <c r="G1382">
        <v>2.2000000000000002</v>
      </c>
      <c r="H1382">
        <v>0.01</v>
      </c>
      <c r="I1382">
        <v>3.8359999999999999</v>
      </c>
      <c r="J1382">
        <v>-0.504</v>
      </c>
      <c r="K1382">
        <v>-1.548</v>
      </c>
      <c r="L1382">
        <v>-2.548</v>
      </c>
      <c r="M1382">
        <v>-3.1429999999999998</v>
      </c>
      <c r="N1382">
        <v>-3.278</v>
      </c>
      <c r="O1382">
        <v>1.0580000000000001</v>
      </c>
      <c r="P1382">
        <v>1.075</v>
      </c>
      <c r="Q1382">
        <v>1.0389999999999999</v>
      </c>
      <c r="R1382">
        <v>0.67800000000000005</v>
      </c>
      <c r="S1382">
        <v>0.45100000000000001</v>
      </c>
    </row>
    <row r="1383" spans="1:19" x14ac:dyDescent="0.3">
      <c r="A1383">
        <v>180</v>
      </c>
      <c r="B1383">
        <v>-0.45800000000000002</v>
      </c>
      <c r="C1383">
        <v>-1.3140000000000001</v>
      </c>
      <c r="D1383">
        <v>-2.4750000000000001</v>
      </c>
      <c r="E1383">
        <v>-2.9529999999999998</v>
      </c>
      <c r="F1383">
        <v>-3.17</v>
      </c>
      <c r="G1383">
        <v>2.2000000000000002</v>
      </c>
      <c r="H1383">
        <v>0.01</v>
      </c>
      <c r="I1383">
        <v>3.8359999999999999</v>
      </c>
      <c r="J1383">
        <v>-0.498</v>
      </c>
      <c r="K1383">
        <v>-1.5189999999999999</v>
      </c>
      <c r="L1383">
        <v>-2.5099999999999998</v>
      </c>
      <c r="M1383">
        <v>-3.0950000000000002</v>
      </c>
      <c r="N1383">
        <v>-3.298</v>
      </c>
      <c r="O1383">
        <v>1.05</v>
      </c>
      <c r="P1383">
        <v>0.96499999999999997</v>
      </c>
      <c r="Q1383">
        <v>0.92500000000000004</v>
      </c>
      <c r="R1383">
        <v>0.49099999999999999</v>
      </c>
      <c r="S1383">
        <v>0.45800000000000002</v>
      </c>
    </row>
    <row r="1384" spans="1:19" x14ac:dyDescent="0.3">
      <c r="A1384">
        <v>240</v>
      </c>
      <c r="B1384">
        <v>-0.45800000000000002</v>
      </c>
      <c r="C1384">
        <v>-1.3140000000000001</v>
      </c>
      <c r="D1384">
        <v>-2.4750000000000001</v>
      </c>
      <c r="E1384">
        <v>-2.9529999999999998</v>
      </c>
      <c r="F1384">
        <v>-3.17</v>
      </c>
      <c r="G1384">
        <v>2.2000000000000002</v>
      </c>
      <c r="H1384">
        <v>0.01</v>
      </c>
      <c r="I1384">
        <v>3.8359999999999999</v>
      </c>
      <c r="J1384">
        <v>-0.504</v>
      </c>
      <c r="K1384">
        <v>-1.54</v>
      </c>
      <c r="L1384">
        <v>-2.5339999999999998</v>
      </c>
      <c r="M1384">
        <v>-3.0990000000000002</v>
      </c>
      <c r="N1384">
        <v>-3.3130000000000002</v>
      </c>
      <c r="O1384">
        <v>1.0660000000000001</v>
      </c>
      <c r="P1384">
        <v>1.0349999999999999</v>
      </c>
      <c r="Q1384">
        <v>1.0329999999999999</v>
      </c>
      <c r="R1384">
        <v>0.50600000000000001</v>
      </c>
      <c r="S1384">
        <v>0.46400000000000002</v>
      </c>
    </row>
    <row r="1385" spans="1:19" x14ac:dyDescent="0.3">
      <c r="A1385">
        <v>300</v>
      </c>
      <c r="B1385">
        <v>-0.45800000000000002</v>
      </c>
      <c r="C1385">
        <v>-1.3140000000000001</v>
      </c>
      <c r="D1385">
        <v>-2.4750000000000001</v>
      </c>
      <c r="E1385">
        <v>-2.9529999999999998</v>
      </c>
      <c r="F1385">
        <v>-3.17</v>
      </c>
      <c r="G1385">
        <v>2.2000000000000002</v>
      </c>
      <c r="H1385">
        <v>0.01</v>
      </c>
      <c r="I1385">
        <v>3.8359999999999999</v>
      </c>
      <c r="J1385">
        <v>-0.49299999999999999</v>
      </c>
      <c r="K1385">
        <v>-1.5289999999999999</v>
      </c>
      <c r="L1385">
        <v>-2.52</v>
      </c>
      <c r="M1385">
        <v>-3.1259999999999999</v>
      </c>
      <c r="N1385">
        <v>-3.3239999999999998</v>
      </c>
      <c r="O1385">
        <v>1.0509999999999999</v>
      </c>
      <c r="P1385">
        <v>0.998</v>
      </c>
      <c r="Q1385">
        <v>0.96099999999999997</v>
      </c>
      <c r="R1385">
        <v>0.59199999999999997</v>
      </c>
      <c r="S1385">
        <v>0.46800000000000003</v>
      </c>
    </row>
    <row r="1386" spans="1:19" x14ac:dyDescent="0.3">
      <c r="A1386">
        <v>360</v>
      </c>
      <c r="B1386">
        <v>-0.45800000000000002</v>
      </c>
      <c r="C1386">
        <v>-1.3140000000000001</v>
      </c>
      <c r="D1386">
        <v>-2.4750000000000001</v>
      </c>
      <c r="E1386">
        <v>-2.9529999999999998</v>
      </c>
      <c r="F1386">
        <v>-3.17</v>
      </c>
      <c r="G1386">
        <v>2.2000000000000002</v>
      </c>
      <c r="H1386">
        <v>0.01</v>
      </c>
      <c r="I1386">
        <v>3.8359999999999999</v>
      </c>
      <c r="J1386">
        <v>-0.49099999999999999</v>
      </c>
      <c r="K1386">
        <v>-1.528</v>
      </c>
      <c r="L1386">
        <v>-2.516</v>
      </c>
      <c r="M1386">
        <v>-3.149</v>
      </c>
      <c r="N1386">
        <v>-3.3359999999999999</v>
      </c>
      <c r="O1386">
        <v>1.052</v>
      </c>
      <c r="P1386">
        <v>1.018</v>
      </c>
      <c r="Q1386">
        <v>0.96699999999999997</v>
      </c>
      <c r="R1386">
        <v>0.65300000000000002</v>
      </c>
      <c r="S1386">
        <v>0.47299999999999998</v>
      </c>
    </row>
    <row r="1387" spans="1:19" x14ac:dyDescent="0.3">
      <c r="A1387">
        <v>420</v>
      </c>
      <c r="B1387">
        <v>-0.45800000000000002</v>
      </c>
      <c r="C1387">
        <v>-1.3140000000000001</v>
      </c>
      <c r="D1387">
        <v>-2.4750000000000001</v>
      </c>
      <c r="E1387">
        <v>-2.9529999999999998</v>
      </c>
      <c r="F1387">
        <v>-3.17</v>
      </c>
      <c r="G1387">
        <v>2.2000000000000002</v>
      </c>
      <c r="H1387">
        <v>0.01</v>
      </c>
      <c r="I1387">
        <v>3.8359999999999999</v>
      </c>
      <c r="J1387">
        <v>-0.49</v>
      </c>
      <c r="K1387">
        <v>-1.528</v>
      </c>
      <c r="L1387">
        <v>-2.524</v>
      </c>
      <c r="M1387">
        <v>-3.1659999999999999</v>
      </c>
      <c r="N1387">
        <v>-3.3530000000000002</v>
      </c>
      <c r="O1387">
        <v>1.054</v>
      </c>
      <c r="P1387">
        <v>1.03</v>
      </c>
      <c r="Q1387">
        <v>1.002</v>
      </c>
      <c r="R1387">
        <v>0.68899999999999995</v>
      </c>
      <c r="S1387">
        <v>0.48</v>
      </c>
    </row>
    <row r="1388" spans="1:19" x14ac:dyDescent="0.3">
      <c r="A1388">
        <v>480</v>
      </c>
      <c r="B1388">
        <v>-0.45800000000000002</v>
      </c>
      <c r="C1388">
        <v>-1.3140000000000001</v>
      </c>
      <c r="D1388">
        <v>-2.4750000000000001</v>
      </c>
      <c r="E1388">
        <v>-2.9529999999999998</v>
      </c>
      <c r="F1388">
        <v>-3.17</v>
      </c>
      <c r="G1388">
        <v>2.2000000000000002</v>
      </c>
      <c r="H1388">
        <v>0.01</v>
      </c>
      <c r="I1388">
        <v>3.8359999999999999</v>
      </c>
      <c r="J1388">
        <v>-0.48499999999999999</v>
      </c>
      <c r="K1388">
        <v>-1.5229999999999999</v>
      </c>
      <c r="L1388">
        <v>-2.5270000000000001</v>
      </c>
      <c r="M1388">
        <v>-3.1829999999999998</v>
      </c>
      <c r="N1388">
        <v>-3.3730000000000002</v>
      </c>
      <c r="O1388">
        <v>1.0509999999999999</v>
      </c>
      <c r="P1388">
        <v>1.0249999999999999</v>
      </c>
      <c r="Q1388">
        <v>1.008</v>
      </c>
      <c r="R1388">
        <v>0.71099999999999997</v>
      </c>
      <c r="S1388">
        <v>0.48799999999999999</v>
      </c>
    </row>
    <row r="1389" spans="1:19" x14ac:dyDescent="0.3">
      <c r="A1389">
        <v>540</v>
      </c>
      <c r="B1389">
        <v>-0.45800000000000002</v>
      </c>
      <c r="C1389">
        <v>-1.3140000000000001</v>
      </c>
      <c r="D1389">
        <v>-2.4750000000000001</v>
      </c>
      <c r="E1389">
        <v>-2.9529999999999998</v>
      </c>
      <c r="F1389">
        <v>-3.17</v>
      </c>
      <c r="G1389">
        <v>2.2000000000000002</v>
      </c>
      <c r="H1389">
        <v>0.01</v>
      </c>
      <c r="I1389">
        <v>3.8359999999999999</v>
      </c>
      <c r="J1389">
        <v>-0.48299999999999998</v>
      </c>
      <c r="K1389">
        <v>-1.5189999999999999</v>
      </c>
      <c r="L1389">
        <v>-2.5259999999999998</v>
      </c>
      <c r="M1389">
        <v>-3.1989999999999998</v>
      </c>
      <c r="N1389">
        <v>-3.3940000000000001</v>
      </c>
      <c r="O1389">
        <v>1.052</v>
      </c>
      <c r="P1389">
        <v>1.028</v>
      </c>
      <c r="Q1389">
        <v>0.999</v>
      </c>
      <c r="R1389">
        <v>0.72799999999999998</v>
      </c>
      <c r="S1389">
        <v>0.497</v>
      </c>
    </row>
    <row r="1390" spans="1:19" x14ac:dyDescent="0.3">
      <c r="A1390">
        <v>600</v>
      </c>
      <c r="B1390">
        <v>-0.45800000000000002</v>
      </c>
      <c r="C1390">
        <v>-1.3140000000000001</v>
      </c>
      <c r="D1390">
        <v>-2.4750000000000001</v>
      </c>
      <c r="E1390">
        <v>-2.9529999999999998</v>
      </c>
      <c r="F1390">
        <v>-3.17</v>
      </c>
      <c r="G1390">
        <v>2.2000000000000002</v>
      </c>
      <c r="H1390">
        <v>0.01</v>
      </c>
      <c r="I1390">
        <v>3.8359999999999999</v>
      </c>
      <c r="J1390">
        <v>-0.48099999999999998</v>
      </c>
      <c r="K1390">
        <v>-1.5169999999999999</v>
      </c>
      <c r="L1390">
        <v>-2.524</v>
      </c>
      <c r="M1390">
        <v>-3.2120000000000002</v>
      </c>
      <c r="N1390">
        <v>-3.4129999999999998</v>
      </c>
      <c r="O1390">
        <v>1.052</v>
      </c>
      <c r="P1390">
        <v>1.0329999999999999</v>
      </c>
      <c r="Q1390">
        <v>0.99399999999999999</v>
      </c>
      <c r="R1390">
        <v>0.73399999999999999</v>
      </c>
      <c r="S1390">
        <v>0.50600000000000001</v>
      </c>
    </row>
    <row r="1392" spans="1:19" x14ac:dyDescent="0.3">
      <c r="A1392" t="s">
        <v>0</v>
      </c>
      <c r="B1392" t="s">
        <v>108</v>
      </c>
    </row>
    <row r="1393" spans="1:19" x14ac:dyDescent="0.3">
      <c r="A1393">
        <v>0</v>
      </c>
      <c r="B1393">
        <v>-0.45800000000000002</v>
      </c>
      <c r="C1393">
        <v>-1.3149999999999999</v>
      </c>
      <c r="D1393">
        <v>-2.4750000000000001</v>
      </c>
      <c r="E1393">
        <v>-2.9470000000000001</v>
      </c>
      <c r="F1393">
        <v>-3.16</v>
      </c>
      <c r="G1393">
        <v>2.2000000000000002</v>
      </c>
      <c r="H1393">
        <v>0.01</v>
      </c>
      <c r="I1393">
        <v>3.8359999999999999</v>
      </c>
      <c r="J1393">
        <v>-0.48</v>
      </c>
      <c r="K1393">
        <v>-1.48</v>
      </c>
      <c r="L1393">
        <v>-2.4750000000000001</v>
      </c>
      <c r="M1393">
        <v>-3.0950000000000002</v>
      </c>
      <c r="N1393">
        <v>-3.16</v>
      </c>
      <c r="O1393">
        <v>1.006</v>
      </c>
      <c r="P1393">
        <v>1.006</v>
      </c>
      <c r="Q1393">
        <v>0.996</v>
      </c>
      <c r="R1393">
        <v>0.56999999999999995</v>
      </c>
      <c r="S1393">
        <v>0.22500000000000001</v>
      </c>
    </row>
    <row r="1394" spans="1:19" x14ac:dyDescent="0.3">
      <c r="A1394">
        <v>60</v>
      </c>
      <c r="B1394">
        <v>-0.45800000000000002</v>
      </c>
      <c r="C1394">
        <v>-1.3149999999999999</v>
      </c>
      <c r="D1394">
        <v>-2.4750000000000001</v>
      </c>
      <c r="E1394">
        <v>-2.9470000000000001</v>
      </c>
      <c r="F1394">
        <v>-3.16</v>
      </c>
      <c r="G1394">
        <v>2.2000000000000002</v>
      </c>
      <c r="H1394">
        <v>0.01</v>
      </c>
      <c r="I1394">
        <v>3.8359999999999999</v>
      </c>
      <c r="J1394">
        <v>-0.54700000000000004</v>
      </c>
      <c r="K1394">
        <v>-1.5369999999999999</v>
      </c>
      <c r="L1394">
        <v>-2.4980000000000002</v>
      </c>
      <c r="M1394">
        <v>-3.0910000000000002</v>
      </c>
      <c r="N1394">
        <v>-3.2530000000000001</v>
      </c>
      <c r="O1394">
        <v>1.137</v>
      </c>
      <c r="P1394">
        <v>0.98</v>
      </c>
      <c r="Q1394">
        <v>0.877</v>
      </c>
      <c r="R1394">
        <v>0.52800000000000002</v>
      </c>
      <c r="S1394">
        <v>0.441</v>
      </c>
    </row>
    <row r="1395" spans="1:19" x14ac:dyDescent="0.3">
      <c r="A1395">
        <v>120</v>
      </c>
      <c r="B1395">
        <v>-0.45800000000000002</v>
      </c>
      <c r="C1395">
        <v>-1.3149999999999999</v>
      </c>
      <c r="D1395">
        <v>-2.4750000000000001</v>
      </c>
      <c r="E1395">
        <v>-2.9470000000000001</v>
      </c>
      <c r="F1395">
        <v>-3.16</v>
      </c>
      <c r="G1395">
        <v>2.2000000000000002</v>
      </c>
      <c r="H1395">
        <v>0.01</v>
      </c>
      <c r="I1395">
        <v>3.8359999999999999</v>
      </c>
      <c r="J1395">
        <v>-0.505</v>
      </c>
      <c r="K1395">
        <v>-1.548</v>
      </c>
      <c r="L1395">
        <v>-2.5459999999999998</v>
      </c>
      <c r="M1395">
        <v>-3.1349999999999998</v>
      </c>
      <c r="N1395">
        <v>-3.2669999999999999</v>
      </c>
      <c r="O1395">
        <v>1.0589999999999999</v>
      </c>
      <c r="P1395">
        <v>1.0760000000000001</v>
      </c>
      <c r="Q1395">
        <v>1.036</v>
      </c>
      <c r="R1395">
        <v>0.66900000000000004</v>
      </c>
      <c r="S1395">
        <v>0.44600000000000001</v>
      </c>
    </row>
    <row r="1396" spans="1:19" x14ac:dyDescent="0.3">
      <c r="A1396">
        <v>180</v>
      </c>
      <c r="B1396">
        <v>-0.45800000000000002</v>
      </c>
      <c r="C1396">
        <v>-1.3149999999999999</v>
      </c>
      <c r="D1396">
        <v>-2.4750000000000001</v>
      </c>
      <c r="E1396">
        <v>-2.9470000000000001</v>
      </c>
      <c r="F1396">
        <v>-3.16</v>
      </c>
      <c r="G1396">
        <v>2.2000000000000002</v>
      </c>
      <c r="H1396">
        <v>0.01</v>
      </c>
      <c r="I1396">
        <v>3.8359999999999999</v>
      </c>
      <c r="J1396">
        <v>-0.497</v>
      </c>
      <c r="K1396">
        <v>-1.5189999999999999</v>
      </c>
      <c r="L1396">
        <v>-2.5099999999999998</v>
      </c>
      <c r="M1396">
        <v>-3.0870000000000002</v>
      </c>
      <c r="N1396">
        <v>-3.286</v>
      </c>
      <c r="O1396">
        <v>1.05</v>
      </c>
      <c r="P1396">
        <v>0.96399999999999997</v>
      </c>
      <c r="Q1396">
        <v>0.92700000000000005</v>
      </c>
      <c r="R1396">
        <v>0.48499999999999999</v>
      </c>
      <c r="S1396">
        <v>0.45400000000000001</v>
      </c>
    </row>
    <row r="1397" spans="1:19" x14ac:dyDescent="0.3">
      <c r="A1397">
        <v>240</v>
      </c>
      <c r="B1397">
        <v>-0.45800000000000002</v>
      </c>
      <c r="C1397">
        <v>-1.3149999999999999</v>
      </c>
      <c r="D1397">
        <v>-2.4750000000000001</v>
      </c>
      <c r="E1397">
        <v>-2.9470000000000001</v>
      </c>
      <c r="F1397">
        <v>-3.16</v>
      </c>
      <c r="G1397">
        <v>2.2000000000000002</v>
      </c>
      <c r="H1397">
        <v>0.01</v>
      </c>
      <c r="I1397">
        <v>3.8359999999999999</v>
      </c>
      <c r="J1397">
        <v>-0.504</v>
      </c>
      <c r="K1397">
        <v>-1.5389999999999999</v>
      </c>
      <c r="L1397">
        <v>-2.5329999999999999</v>
      </c>
      <c r="M1397">
        <v>-3.0920000000000001</v>
      </c>
      <c r="N1397">
        <v>-3.3029999999999999</v>
      </c>
      <c r="O1397">
        <v>1.0660000000000001</v>
      </c>
      <c r="P1397">
        <v>1.0349999999999999</v>
      </c>
      <c r="Q1397">
        <v>1.0309999999999999</v>
      </c>
      <c r="R1397">
        <v>0.502</v>
      </c>
      <c r="S1397">
        <v>0.46</v>
      </c>
    </row>
    <row r="1398" spans="1:19" x14ac:dyDescent="0.3">
      <c r="A1398">
        <v>300</v>
      </c>
      <c r="B1398">
        <v>-0.45800000000000002</v>
      </c>
      <c r="C1398">
        <v>-1.3149999999999999</v>
      </c>
      <c r="D1398">
        <v>-2.4750000000000001</v>
      </c>
      <c r="E1398">
        <v>-2.9470000000000001</v>
      </c>
      <c r="F1398">
        <v>-3.16</v>
      </c>
      <c r="G1398">
        <v>2.2000000000000002</v>
      </c>
      <c r="H1398">
        <v>0.01</v>
      </c>
      <c r="I1398">
        <v>3.8359999999999999</v>
      </c>
      <c r="J1398">
        <v>-0.49299999999999999</v>
      </c>
      <c r="K1398">
        <v>-1.5289999999999999</v>
      </c>
      <c r="L1398">
        <v>-2.5190000000000001</v>
      </c>
      <c r="M1398">
        <v>-3.1190000000000002</v>
      </c>
      <c r="N1398">
        <v>-3.3109999999999999</v>
      </c>
      <c r="O1398">
        <v>1.05</v>
      </c>
      <c r="P1398">
        <v>0.997</v>
      </c>
      <c r="Q1398">
        <v>0.95899999999999996</v>
      </c>
      <c r="R1398">
        <v>0.58899999999999997</v>
      </c>
      <c r="S1398">
        <v>0.46300000000000002</v>
      </c>
    </row>
    <row r="1399" spans="1:19" x14ac:dyDescent="0.3">
      <c r="A1399">
        <v>360</v>
      </c>
      <c r="B1399">
        <v>-0.45800000000000002</v>
      </c>
      <c r="C1399">
        <v>-1.3149999999999999</v>
      </c>
      <c r="D1399">
        <v>-2.4750000000000001</v>
      </c>
      <c r="E1399">
        <v>-2.9470000000000001</v>
      </c>
      <c r="F1399">
        <v>-3.16</v>
      </c>
      <c r="G1399">
        <v>2.2000000000000002</v>
      </c>
      <c r="H1399">
        <v>0.01</v>
      </c>
      <c r="I1399">
        <v>3.8359999999999999</v>
      </c>
      <c r="J1399">
        <v>-0.49099999999999999</v>
      </c>
      <c r="K1399">
        <v>-1.528</v>
      </c>
      <c r="L1399">
        <v>-2.516</v>
      </c>
      <c r="M1399">
        <v>-3.141</v>
      </c>
      <c r="N1399">
        <v>-3.3239999999999998</v>
      </c>
      <c r="O1399">
        <v>1.052</v>
      </c>
      <c r="P1399">
        <v>1.0189999999999999</v>
      </c>
      <c r="Q1399">
        <v>0.96699999999999997</v>
      </c>
      <c r="R1399">
        <v>0.64800000000000002</v>
      </c>
      <c r="S1399">
        <v>0.46800000000000003</v>
      </c>
    </row>
    <row r="1400" spans="1:19" x14ac:dyDescent="0.3">
      <c r="A1400">
        <v>420</v>
      </c>
      <c r="B1400">
        <v>-0.45800000000000002</v>
      </c>
      <c r="C1400">
        <v>-1.3149999999999999</v>
      </c>
      <c r="D1400">
        <v>-2.4750000000000001</v>
      </c>
      <c r="E1400">
        <v>-2.9470000000000001</v>
      </c>
      <c r="F1400">
        <v>-3.16</v>
      </c>
      <c r="G1400">
        <v>2.2000000000000002</v>
      </c>
      <c r="H1400">
        <v>0.01</v>
      </c>
      <c r="I1400">
        <v>3.8359999999999999</v>
      </c>
      <c r="J1400">
        <v>-0.49</v>
      </c>
      <c r="K1400">
        <v>-1.5269999999999999</v>
      </c>
      <c r="L1400">
        <v>-2.524</v>
      </c>
      <c r="M1400">
        <v>-3.1579999999999999</v>
      </c>
      <c r="N1400">
        <v>-3.3410000000000002</v>
      </c>
      <c r="O1400">
        <v>1.054</v>
      </c>
      <c r="P1400">
        <v>1.03</v>
      </c>
      <c r="Q1400">
        <v>1.002</v>
      </c>
      <c r="R1400">
        <v>0.68100000000000005</v>
      </c>
      <c r="S1400">
        <v>0.47499999999999998</v>
      </c>
    </row>
    <row r="1401" spans="1:19" x14ac:dyDescent="0.3">
      <c r="A1401">
        <v>480</v>
      </c>
      <c r="B1401">
        <v>-0.45800000000000002</v>
      </c>
      <c r="C1401">
        <v>-1.3149999999999999</v>
      </c>
      <c r="D1401">
        <v>-2.4750000000000001</v>
      </c>
      <c r="E1401">
        <v>-2.9470000000000001</v>
      </c>
      <c r="F1401">
        <v>-3.16</v>
      </c>
      <c r="G1401">
        <v>2.2000000000000002</v>
      </c>
      <c r="H1401">
        <v>0.01</v>
      </c>
      <c r="I1401">
        <v>3.8359999999999999</v>
      </c>
      <c r="J1401">
        <v>-0.48499999999999999</v>
      </c>
      <c r="K1401">
        <v>-1.5229999999999999</v>
      </c>
      <c r="L1401">
        <v>-2.5270000000000001</v>
      </c>
      <c r="M1401">
        <v>-3.1749999999999998</v>
      </c>
      <c r="N1401">
        <v>-3.36</v>
      </c>
      <c r="O1401">
        <v>1.05</v>
      </c>
      <c r="P1401">
        <v>1.0249999999999999</v>
      </c>
      <c r="Q1401">
        <v>1.0089999999999999</v>
      </c>
      <c r="R1401">
        <v>0.70599999999999996</v>
      </c>
      <c r="S1401">
        <v>0.48299999999999998</v>
      </c>
    </row>
    <row r="1402" spans="1:19" x14ac:dyDescent="0.3">
      <c r="A1402">
        <v>540</v>
      </c>
      <c r="B1402">
        <v>-0.45800000000000002</v>
      </c>
      <c r="C1402">
        <v>-1.3149999999999999</v>
      </c>
      <c r="D1402">
        <v>-2.4750000000000001</v>
      </c>
      <c r="E1402">
        <v>-2.9470000000000001</v>
      </c>
      <c r="F1402">
        <v>-3.16</v>
      </c>
      <c r="G1402">
        <v>2.2000000000000002</v>
      </c>
      <c r="H1402">
        <v>0.01</v>
      </c>
      <c r="I1402">
        <v>3.8359999999999999</v>
      </c>
      <c r="J1402">
        <v>-0.48299999999999998</v>
      </c>
      <c r="K1402">
        <v>-1.5189999999999999</v>
      </c>
      <c r="L1402">
        <v>-2.5249999999999999</v>
      </c>
      <c r="M1402">
        <v>-3.19</v>
      </c>
      <c r="N1402">
        <v>-3.3809999999999998</v>
      </c>
      <c r="O1402">
        <v>1.052</v>
      </c>
      <c r="P1402">
        <v>1.028</v>
      </c>
      <c r="Q1402">
        <v>0.997</v>
      </c>
      <c r="R1402">
        <v>0.72</v>
      </c>
      <c r="S1402">
        <v>0.49199999999999999</v>
      </c>
    </row>
    <row r="1403" spans="1:19" x14ac:dyDescent="0.3">
      <c r="A1403">
        <v>600</v>
      </c>
      <c r="B1403">
        <v>-0.45800000000000002</v>
      </c>
      <c r="C1403">
        <v>-1.3149999999999999</v>
      </c>
      <c r="D1403">
        <v>-2.4750000000000001</v>
      </c>
      <c r="E1403">
        <v>-2.9470000000000001</v>
      </c>
      <c r="F1403">
        <v>-3.16</v>
      </c>
      <c r="G1403">
        <v>2.2000000000000002</v>
      </c>
      <c r="H1403">
        <v>0.01</v>
      </c>
      <c r="I1403">
        <v>3.8359999999999999</v>
      </c>
      <c r="J1403">
        <v>-0.48099999999999998</v>
      </c>
      <c r="K1403">
        <v>-1.5169999999999999</v>
      </c>
      <c r="L1403">
        <v>-2.524</v>
      </c>
      <c r="M1403">
        <v>-3.2040000000000002</v>
      </c>
      <c r="N1403">
        <v>-3.4</v>
      </c>
      <c r="O1403">
        <v>1.052</v>
      </c>
      <c r="P1403">
        <v>1.034</v>
      </c>
      <c r="Q1403">
        <v>0.99399999999999999</v>
      </c>
      <c r="R1403">
        <v>0.72699999999999998</v>
      </c>
      <c r="S1403">
        <v>0.5</v>
      </c>
    </row>
    <row r="1405" spans="1:19" x14ac:dyDescent="0.3">
      <c r="A1405" t="s">
        <v>0</v>
      </c>
      <c r="B1405" t="s">
        <v>109</v>
      </c>
    </row>
    <row r="1406" spans="1:19" x14ac:dyDescent="0.3">
      <c r="A1406">
        <v>0</v>
      </c>
      <c r="B1406">
        <v>-0.39200000000000002</v>
      </c>
      <c r="C1406">
        <v>-1.2869999999999999</v>
      </c>
      <c r="D1406">
        <v>-2.395</v>
      </c>
      <c r="E1406">
        <v>-2.9830000000000001</v>
      </c>
      <c r="F1406">
        <v>-3.24</v>
      </c>
      <c r="G1406">
        <v>2.4</v>
      </c>
      <c r="H1406">
        <v>-0.01</v>
      </c>
      <c r="I1406">
        <v>3.855</v>
      </c>
      <c r="J1406">
        <v>-0.442</v>
      </c>
      <c r="K1406">
        <v>-1.4419999999999999</v>
      </c>
      <c r="L1406">
        <v>-2.4390000000000001</v>
      </c>
      <c r="M1406">
        <v>-3.1459999999999999</v>
      </c>
      <c r="N1406">
        <v>-3.24</v>
      </c>
      <c r="O1406">
        <v>1.028</v>
      </c>
      <c r="P1406">
        <v>1.028</v>
      </c>
      <c r="Q1406">
        <v>1.022</v>
      </c>
      <c r="R1406">
        <v>0.66400000000000003</v>
      </c>
      <c r="S1406">
        <v>0.26200000000000001</v>
      </c>
    </row>
    <row r="1407" spans="1:19" x14ac:dyDescent="0.3">
      <c r="A1407">
        <v>60</v>
      </c>
      <c r="B1407">
        <v>-0.39200000000000002</v>
      </c>
      <c r="C1407">
        <v>-1.2869999999999999</v>
      </c>
      <c r="D1407">
        <v>-2.395</v>
      </c>
      <c r="E1407">
        <v>-2.9830000000000001</v>
      </c>
      <c r="F1407">
        <v>-3.24</v>
      </c>
      <c r="G1407">
        <v>2.4</v>
      </c>
      <c r="H1407">
        <v>-0.01</v>
      </c>
      <c r="I1407">
        <v>3.855</v>
      </c>
      <c r="J1407">
        <v>-0.48</v>
      </c>
      <c r="K1407">
        <v>-1.476</v>
      </c>
      <c r="L1407">
        <v>-2.44</v>
      </c>
      <c r="M1407">
        <v>-3.1379999999999999</v>
      </c>
      <c r="N1407">
        <v>-3.3159999999999998</v>
      </c>
      <c r="O1407">
        <v>1.0920000000000001</v>
      </c>
      <c r="P1407">
        <v>1.0569999999999999</v>
      </c>
      <c r="Q1407">
        <v>0.95099999999999996</v>
      </c>
      <c r="R1407">
        <v>0.57099999999999995</v>
      </c>
      <c r="S1407">
        <v>0.46500000000000002</v>
      </c>
    </row>
    <row r="1408" spans="1:19" x14ac:dyDescent="0.3">
      <c r="A1408">
        <v>120</v>
      </c>
      <c r="B1408">
        <v>-0.39200000000000002</v>
      </c>
      <c r="C1408">
        <v>-1.2869999999999999</v>
      </c>
      <c r="D1408">
        <v>-2.395</v>
      </c>
      <c r="E1408">
        <v>-2.9830000000000001</v>
      </c>
      <c r="F1408">
        <v>-3.24</v>
      </c>
      <c r="G1408">
        <v>2.4</v>
      </c>
      <c r="H1408">
        <v>-0.01</v>
      </c>
      <c r="I1408">
        <v>3.855</v>
      </c>
      <c r="J1408">
        <v>-0.45500000000000002</v>
      </c>
      <c r="K1408">
        <v>-1.4750000000000001</v>
      </c>
      <c r="L1408">
        <v>-2.4750000000000001</v>
      </c>
      <c r="M1408">
        <v>-3.1859999999999999</v>
      </c>
      <c r="N1408">
        <v>-3.34</v>
      </c>
      <c r="O1408">
        <v>1.042</v>
      </c>
      <c r="P1408">
        <v>1.089</v>
      </c>
      <c r="Q1408">
        <v>1.071</v>
      </c>
      <c r="R1408">
        <v>0.73199999999999998</v>
      </c>
      <c r="S1408">
        <v>0.47499999999999998</v>
      </c>
    </row>
    <row r="1409" spans="1:19" x14ac:dyDescent="0.3">
      <c r="A1409">
        <v>180</v>
      </c>
      <c r="B1409">
        <v>-0.39200000000000002</v>
      </c>
      <c r="C1409">
        <v>-1.2869999999999999</v>
      </c>
      <c r="D1409">
        <v>-2.395</v>
      </c>
      <c r="E1409">
        <v>-2.9830000000000001</v>
      </c>
      <c r="F1409">
        <v>-3.24</v>
      </c>
      <c r="G1409">
        <v>2.4</v>
      </c>
      <c r="H1409">
        <v>-0.01</v>
      </c>
      <c r="I1409">
        <v>3.855</v>
      </c>
      <c r="J1409">
        <v>-0.45200000000000001</v>
      </c>
      <c r="K1409">
        <v>-1.45</v>
      </c>
      <c r="L1409">
        <v>-2.4430000000000001</v>
      </c>
      <c r="M1409">
        <v>-3.1440000000000001</v>
      </c>
      <c r="N1409">
        <v>-3.3540000000000001</v>
      </c>
      <c r="O1409">
        <v>1.032</v>
      </c>
      <c r="P1409">
        <v>1.0069999999999999</v>
      </c>
      <c r="Q1409">
        <v>0.97299999999999998</v>
      </c>
      <c r="R1409">
        <v>0.58499999999999996</v>
      </c>
      <c r="S1409">
        <v>0.48</v>
      </c>
    </row>
    <row r="1410" spans="1:19" x14ac:dyDescent="0.3">
      <c r="A1410">
        <v>240</v>
      </c>
      <c r="B1410">
        <v>-0.39200000000000002</v>
      </c>
      <c r="C1410">
        <v>-1.2869999999999999</v>
      </c>
      <c r="D1410">
        <v>-2.395</v>
      </c>
      <c r="E1410">
        <v>-2.9830000000000001</v>
      </c>
      <c r="F1410">
        <v>-3.24</v>
      </c>
      <c r="G1410">
        <v>2.4</v>
      </c>
      <c r="H1410">
        <v>-0.01</v>
      </c>
      <c r="I1410">
        <v>3.855</v>
      </c>
      <c r="J1410">
        <v>-0.46600000000000003</v>
      </c>
      <c r="K1410">
        <v>-1.4650000000000001</v>
      </c>
      <c r="L1410">
        <v>-2.4609999999999999</v>
      </c>
      <c r="M1410">
        <v>-3.1360000000000001</v>
      </c>
      <c r="N1410">
        <v>-3.3730000000000002</v>
      </c>
      <c r="O1410">
        <v>1.052</v>
      </c>
      <c r="P1410">
        <v>1.0649999999999999</v>
      </c>
      <c r="Q1410">
        <v>1.06</v>
      </c>
      <c r="R1410">
        <v>0.58099999999999996</v>
      </c>
      <c r="S1410">
        <v>0.48799999999999999</v>
      </c>
    </row>
    <row r="1411" spans="1:19" x14ac:dyDescent="0.3">
      <c r="A1411">
        <v>300</v>
      </c>
      <c r="B1411">
        <v>-0.39200000000000002</v>
      </c>
      <c r="C1411">
        <v>-1.2869999999999999</v>
      </c>
      <c r="D1411">
        <v>-2.395</v>
      </c>
      <c r="E1411">
        <v>-2.9830000000000001</v>
      </c>
      <c r="F1411">
        <v>-3.24</v>
      </c>
      <c r="G1411">
        <v>2.4</v>
      </c>
      <c r="H1411">
        <v>-0.01</v>
      </c>
      <c r="I1411">
        <v>3.855</v>
      </c>
      <c r="J1411">
        <v>-0.45800000000000002</v>
      </c>
      <c r="K1411">
        <v>-1.458</v>
      </c>
      <c r="L1411">
        <v>-2.4569999999999999</v>
      </c>
      <c r="M1411">
        <v>-3.157</v>
      </c>
      <c r="N1411">
        <v>-3.3879999999999999</v>
      </c>
      <c r="O1411">
        <v>1.034</v>
      </c>
      <c r="P1411">
        <v>1.032</v>
      </c>
      <c r="Q1411">
        <v>1.0289999999999999</v>
      </c>
      <c r="R1411">
        <v>0.67300000000000004</v>
      </c>
      <c r="S1411">
        <v>0.495</v>
      </c>
    </row>
    <row r="1412" spans="1:19" x14ac:dyDescent="0.3">
      <c r="A1412">
        <v>360</v>
      </c>
      <c r="B1412">
        <v>-0.39200000000000002</v>
      </c>
      <c r="C1412">
        <v>-1.2869999999999999</v>
      </c>
      <c r="D1412">
        <v>-2.395</v>
      </c>
      <c r="E1412">
        <v>-2.9830000000000001</v>
      </c>
      <c r="F1412">
        <v>-3.24</v>
      </c>
      <c r="G1412">
        <v>2.4</v>
      </c>
      <c r="H1412">
        <v>-0.01</v>
      </c>
      <c r="I1412">
        <v>3.855</v>
      </c>
      <c r="J1412">
        <v>-0.46200000000000002</v>
      </c>
      <c r="K1412">
        <v>-1.458</v>
      </c>
      <c r="L1412">
        <v>-2.4500000000000002</v>
      </c>
      <c r="M1412">
        <v>-3.1760000000000002</v>
      </c>
      <c r="N1412">
        <v>-3.403</v>
      </c>
      <c r="O1412">
        <v>1.0369999999999999</v>
      </c>
      <c r="P1412">
        <v>1.0429999999999999</v>
      </c>
      <c r="Q1412">
        <v>1.01</v>
      </c>
      <c r="R1412">
        <v>0.73199999999999998</v>
      </c>
      <c r="S1412">
        <v>0.501</v>
      </c>
    </row>
    <row r="1413" spans="1:19" x14ac:dyDescent="0.3">
      <c r="A1413">
        <v>420</v>
      </c>
      <c r="B1413">
        <v>-0.39200000000000002</v>
      </c>
      <c r="C1413">
        <v>-1.2869999999999999</v>
      </c>
      <c r="D1413">
        <v>-2.395</v>
      </c>
      <c r="E1413">
        <v>-2.9830000000000001</v>
      </c>
      <c r="F1413">
        <v>-3.24</v>
      </c>
      <c r="G1413">
        <v>2.4</v>
      </c>
      <c r="H1413">
        <v>-0.01</v>
      </c>
      <c r="I1413">
        <v>3.855</v>
      </c>
      <c r="J1413">
        <v>-0.46400000000000002</v>
      </c>
      <c r="K1413">
        <v>-1.4610000000000001</v>
      </c>
      <c r="L1413">
        <v>-2.4550000000000001</v>
      </c>
      <c r="M1413">
        <v>-3.1909999999999998</v>
      </c>
      <c r="N1413">
        <v>-3.42</v>
      </c>
      <c r="O1413">
        <v>1.036</v>
      </c>
      <c r="P1413">
        <v>1.0509999999999999</v>
      </c>
      <c r="Q1413">
        <v>1.0369999999999999</v>
      </c>
      <c r="R1413">
        <v>0.76800000000000002</v>
      </c>
      <c r="S1413">
        <v>0.50900000000000001</v>
      </c>
    </row>
    <row r="1414" spans="1:19" x14ac:dyDescent="0.3">
      <c r="A1414">
        <v>480</v>
      </c>
      <c r="B1414">
        <v>-0.39200000000000002</v>
      </c>
      <c r="C1414">
        <v>-1.2869999999999999</v>
      </c>
      <c r="D1414">
        <v>-2.395</v>
      </c>
      <c r="E1414">
        <v>-2.9830000000000001</v>
      </c>
      <c r="F1414">
        <v>-3.24</v>
      </c>
      <c r="G1414">
        <v>2.4</v>
      </c>
      <c r="H1414">
        <v>-0.01</v>
      </c>
      <c r="I1414">
        <v>3.855</v>
      </c>
      <c r="J1414">
        <v>-0.46400000000000002</v>
      </c>
      <c r="K1414">
        <v>-1.458</v>
      </c>
      <c r="L1414">
        <v>-2.4580000000000002</v>
      </c>
      <c r="M1414">
        <v>-3.2029999999999998</v>
      </c>
      <c r="N1414">
        <v>-3.4359999999999999</v>
      </c>
      <c r="O1414">
        <v>1.0309999999999999</v>
      </c>
      <c r="P1414">
        <v>1.042</v>
      </c>
      <c r="Q1414">
        <v>1.0449999999999999</v>
      </c>
      <c r="R1414">
        <v>0.78600000000000003</v>
      </c>
      <c r="S1414">
        <v>0.51600000000000001</v>
      </c>
    </row>
    <row r="1415" spans="1:19" x14ac:dyDescent="0.3">
      <c r="A1415">
        <v>540</v>
      </c>
      <c r="B1415">
        <v>-0.39200000000000002</v>
      </c>
      <c r="C1415">
        <v>-1.2869999999999999</v>
      </c>
      <c r="D1415">
        <v>-2.395</v>
      </c>
      <c r="E1415">
        <v>-2.9830000000000001</v>
      </c>
      <c r="F1415">
        <v>-3.24</v>
      </c>
      <c r="G1415">
        <v>2.4</v>
      </c>
      <c r="H1415">
        <v>-0.01</v>
      </c>
      <c r="I1415">
        <v>3.855</v>
      </c>
      <c r="J1415">
        <v>-0.46700000000000003</v>
      </c>
      <c r="K1415">
        <v>-1.458</v>
      </c>
      <c r="L1415">
        <v>-2.4580000000000002</v>
      </c>
      <c r="M1415">
        <v>-3.214</v>
      </c>
      <c r="N1415">
        <v>-3.4540000000000002</v>
      </c>
      <c r="O1415">
        <v>1.0309999999999999</v>
      </c>
      <c r="P1415">
        <v>1.042</v>
      </c>
      <c r="Q1415">
        <v>1.04</v>
      </c>
      <c r="R1415">
        <v>0.79800000000000004</v>
      </c>
      <c r="S1415">
        <v>0.52400000000000002</v>
      </c>
    </row>
    <row r="1416" spans="1:19" x14ac:dyDescent="0.3">
      <c r="A1416">
        <v>600</v>
      </c>
      <c r="B1416">
        <v>-0.39200000000000002</v>
      </c>
      <c r="C1416">
        <v>-1.2869999999999999</v>
      </c>
      <c r="D1416">
        <v>-2.395</v>
      </c>
      <c r="E1416">
        <v>-2.9830000000000001</v>
      </c>
      <c r="F1416">
        <v>-3.24</v>
      </c>
      <c r="G1416">
        <v>2.4</v>
      </c>
      <c r="H1416">
        <v>-0.01</v>
      </c>
      <c r="I1416">
        <v>3.855</v>
      </c>
      <c r="J1416">
        <v>-0.46899999999999997</v>
      </c>
      <c r="K1416">
        <v>-1.4590000000000001</v>
      </c>
      <c r="L1416">
        <v>-2.456</v>
      </c>
      <c r="M1416">
        <v>-3.2250000000000001</v>
      </c>
      <c r="N1416">
        <v>-3.472</v>
      </c>
      <c r="O1416">
        <v>1.0309999999999999</v>
      </c>
      <c r="P1416">
        <v>1.0429999999999999</v>
      </c>
      <c r="Q1416">
        <v>1.0349999999999999</v>
      </c>
      <c r="R1416">
        <v>0.80900000000000005</v>
      </c>
      <c r="S1416">
        <v>0.53300000000000003</v>
      </c>
    </row>
    <row r="1418" spans="1:19" x14ac:dyDescent="0.3">
      <c r="A1418" t="s">
        <v>0</v>
      </c>
      <c r="B1418" t="s">
        <v>110</v>
      </c>
    </row>
    <row r="1419" spans="1:19" x14ac:dyDescent="0.3">
      <c r="A1419">
        <v>0</v>
      </c>
      <c r="B1419">
        <v>-0.39200000000000002</v>
      </c>
      <c r="C1419">
        <v>-1.2889999999999999</v>
      </c>
      <c r="D1419">
        <v>-2.3940000000000001</v>
      </c>
      <c r="E1419">
        <v>-2.976</v>
      </c>
      <c r="F1419">
        <v>-3.23</v>
      </c>
      <c r="G1419">
        <v>2.4</v>
      </c>
      <c r="H1419">
        <v>-0.01</v>
      </c>
      <c r="I1419">
        <v>3.855</v>
      </c>
      <c r="J1419">
        <v>-0.442</v>
      </c>
      <c r="K1419">
        <v>-1.4419999999999999</v>
      </c>
      <c r="L1419">
        <v>-2.4380000000000002</v>
      </c>
      <c r="M1419">
        <v>-3.1379999999999999</v>
      </c>
      <c r="N1419">
        <v>-3.23</v>
      </c>
      <c r="O1419">
        <v>1.028</v>
      </c>
      <c r="P1419">
        <v>1.028</v>
      </c>
      <c r="Q1419">
        <v>1.0209999999999999</v>
      </c>
      <c r="R1419">
        <v>0.65800000000000003</v>
      </c>
      <c r="S1419">
        <v>0.26</v>
      </c>
    </row>
    <row r="1420" spans="1:19" x14ac:dyDescent="0.3">
      <c r="A1420">
        <v>60</v>
      </c>
      <c r="B1420">
        <v>-0.39200000000000002</v>
      </c>
      <c r="C1420">
        <v>-1.2889999999999999</v>
      </c>
      <c r="D1420">
        <v>-2.3940000000000001</v>
      </c>
      <c r="E1420">
        <v>-2.976</v>
      </c>
      <c r="F1420">
        <v>-3.23</v>
      </c>
      <c r="G1420">
        <v>2.4</v>
      </c>
      <c r="H1420">
        <v>-0.01</v>
      </c>
      <c r="I1420">
        <v>3.855</v>
      </c>
      <c r="J1420">
        <v>-0.48</v>
      </c>
      <c r="K1420">
        <v>-1.476</v>
      </c>
      <c r="L1420">
        <v>-2.4390000000000001</v>
      </c>
      <c r="M1420">
        <v>-3.1309999999999998</v>
      </c>
      <c r="N1420">
        <v>-3.3050000000000002</v>
      </c>
      <c r="O1420">
        <v>1.0920000000000001</v>
      </c>
      <c r="P1420">
        <v>1.0549999999999999</v>
      </c>
      <c r="Q1420">
        <v>0.94899999999999995</v>
      </c>
      <c r="R1420">
        <v>0.56699999999999995</v>
      </c>
      <c r="S1420">
        <v>0.46100000000000002</v>
      </c>
    </row>
    <row r="1421" spans="1:19" x14ac:dyDescent="0.3">
      <c r="A1421">
        <v>120</v>
      </c>
      <c r="B1421">
        <v>-0.39200000000000002</v>
      </c>
      <c r="C1421">
        <v>-1.2889999999999999</v>
      </c>
      <c r="D1421">
        <v>-2.3940000000000001</v>
      </c>
      <c r="E1421">
        <v>-2.976</v>
      </c>
      <c r="F1421">
        <v>-3.23</v>
      </c>
      <c r="G1421">
        <v>2.4</v>
      </c>
      <c r="H1421">
        <v>-0.01</v>
      </c>
      <c r="I1421">
        <v>3.855</v>
      </c>
      <c r="J1421">
        <v>-0.45500000000000002</v>
      </c>
      <c r="K1421">
        <v>-1.4750000000000001</v>
      </c>
      <c r="L1421">
        <v>-2.4740000000000002</v>
      </c>
      <c r="M1421">
        <v>-3.1779999999999999</v>
      </c>
      <c r="N1421">
        <v>-3.33</v>
      </c>
      <c r="O1421">
        <v>1.042</v>
      </c>
      <c r="P1421">
        <v>1.0900000000000001</v>
      </c>
      <c r="Q1421">
        <v>1.069</v>
      </c>
      <c r="R1421">
        <v>0.72399999999999998</v>
      </c>
      <c r="S1421">
        <v>0.47099999999999997</v>
      </c>
    </row>
    <row r="1422" spans="1:19" x14ac:dyDescent="0.3">
      <c r="A1422">
        <v>180</v>
      </c>
      <c r="B1422">
        <v>-0.39200000000000002</v>
      </c>
      <c r="C1422">
        <v>-1.2889999999999999</v>
      </c>
      <c r="D1422">
        <v>-2.3940000000000001</v>
      </c>
      <c r="E1422">
        <v>-2.976</v>
      </c>
      <c r="F1422">
        <v>-3.23</v>
      </c>
      <c r="G1422">
        <v>2.4</v>
      </c>
      <c r="H1422">
        <v>-0.01</v>
      </c>
      <c r="I1422">
        <v>3.855</v>
      </c>
      <c r="J1422">
        <v>-0.45200000000000001</v>
      </c>
      <c r="K1422">
        <v>-1.45</v>
      </c>
      <c r="L1422">
        <v>-2.4430000000000001</v>
      </c>
      <c r="M1422">
        <v>-3.137</v>
      </c>
      <c r="N1422">
        <v>-3.343</v>
      </c>
      <c r="O1422">
        <v>1.032</v>
      </c>
      <c r="P1422">
        <v>1.006</v>
      </c>
      <c r="Q1422">
        <v>0.97399999999999998</v>
      </c>
      <c r="R1422">
        <v>0.57799999999999996</v>
      </c>
      <c r="S1422">
        <v>0.47599999999999998</v>
      </c>
    </row>
    <row r="1423" spans="1:19" x14ac:dyDescent="0.3">
      <c r="A1423">
        <v>240</v>
      </c>
      <c r="B1423">
        <v>-0.39200000000000002</v>
      </c>
      <c r="C1423">
        <v>-1.2889999999999999</v>
      </c>
      <c r="D1423">
        <v>-2.3940000000000001</v>
      </c>
      <c r="E1423">
        <v>-2.976</v>
      </c>
      <c r="F1423">
        <v>-3.23</v>
      </c>
      <c r="G1423">
        <v>2.4</v>
      </c>
      <c r="H1423">
        <v>-0.01</v>
      </c>
      <c r="I1423">
        <v>3.855</v>
      </c>
      <c r="J1423">
        <v>-0.46600000000000003</v>
      </c>
      <c r="K1423">
        <v>-1.4650000000000001</v>
      </c>
      <c r="L1423">
        <v>-2.4609999999999999</v>
      </c>
      <c r="M1423">
        <v>-3.129</v>
      </c>
      <c r="N1423">
        <v>-3.3620000000000001</v>
      </c>
      <c r="O1423">
        <v>1.052</v>
      </c>
      <c r="P1423">
        <v>1.0649999999999999</v>
      </c>
      <c r="Q1423">
        <v>1.06</v>
      </c>
      <c r="R1423">
        <v>0.57599999999999996</v>
      </c>
      <c r="S1423">
        <v>0.48399999999999999</v>
      </c>
    </row>
    <row r="1424" spans="1:19" x14ac:dyDescent="0.3">
      <c r="A1424">
        <v>300</v>
      </c>
      <c r="B1424">
        <v>-0.39200000000000002</v>
      </c>
      <c r="C1424">
        <v>-1.2889999999999999</v>
      </c>
      <c r="D1424">
        <v>-2.3940000000000001</v>
      </c>
      <c r="E1424">
        <v>-2.976</v>
      </c>
      <c r="F1424">
        <v>-3.23</v>
      </c>
      <c r="G1424">
        <v>2.4</v>
      </c>
      <c r="H1424">
        <v>-0.01</v>
      </c>
      <c r="I1424">
        <v>3.855</v>
      </c>
      <c r="J1424">
        <v>-0.45800000000000002</v>
      </c>
      <c r="K1424">
        <v>-1.458</v>
      </c>
      <c r="L1424">
        <v>-2.456</v>
      </c>
      <c r="M1424">
        <v>-3.149</v>
      </c>
      <c r="N1424">
        <v>-3.3769999999999998</v>
      </c>
      <c r="O1424">
        <v>1.034</v>
      </c>
      <c r="P1424">
        <v>1.0309999999999999</v>
      </c>
      <c r="Q1424">
        <v>1.028</v>
      </c>
      <c r="R1424">
        <v>0.66600000000000004</v>
      </c>
      <c r="S1424">
        <v>0.49</v>
      </c>
    </row>
    <row r="1425" spans="1:19" x14ac:dyDescent="0.3">
      <c r="A1425">
        <v>360</v>
      </c>
      <c r="B1425">
        <v>-0.39200000000000002</v>
      </c>
      <c r="C1425">
        <v>-1.2889999999999999</v>
      </c>
      <c r="D1425">
        <v>-2.3940000000000001</v>
      </c>
      <c r="E1425">
        <v>-2.976</v>
      </c>
      <c r="F1425">
        <v>-3.23</v>
      </c>
      <c r="G1425">
        <v>2.4</v>
      </c>
      <c r="H1425">
        <v>-0.01</v>
      </c>
      <c r="I1425">
        <v>3.855</v>
      </c>
      <c r="J1425">
        <v>-0.46200000000000002</v>
      </c>
      <c r="K1425">
        <v>-1.458</v>
      </c>
      <c r="L1425">
        <v>-2.4489999999999998</v>
      </c>
      <c r="M1425">
        <v>-3.169</v>
      </c>
      <c r="N1425">
        <v>-3.3919999999999999</v>
      </c>
      <c r="O1425">
        <v>1.0369999999999999</v>
      </c>
      <c r="P1425">
        <v>1.0429999999999999</v>
      </c>
      <c r="Q1425">
        <v>1.0089999999999999</v>
      </c>
      <c r="R1425">
        <v>0.72599999999999998</v>
      </c>
      <c r="S1425">
        <v>0.496</v>
      </c>
    </row>
    <row r="1426" spans="1:19" x14ac:dyDescent="0.3">
      <c r="A1426">
        <v>420</v>
      </c>
      <c r="B1426">
        <v>-0.39200000000000002</v>
      </c>
      <c r="C1426">
        <v>-1.2889999999999999</v>
      </c>
      <c r="D1426">
        <v>-2.3940000000000001</v>
      </c>
      <c r="E1426">
        <v>-2.976</v>
      </c>
      <c r="F1426">
        <v>-3.23</v>
      </c>
      <c r="G1426">
        <v>2.4</v>
      </c>
      <c r="H1426">
        <v>-0.01</v>
      </c>
      <c r="I1426">
        <v>3.855</v>
      </c>
      <c r="J1426">
        <v>-0.46400000000000002</v>
      </c>
      <c r="K1426">
        <v>-1.46</v>
      </c>
      <c r="L1426">
        <v>-2.4550000000000001</v>
      </c>
      <c r="M1426">
        <v>-3.1840000000000002</v>
      </c>
      <c r="N1426">
        <v>-3.4079999999999999</v>
      </c>
      <c r="O1426">
        <v>1.036</v>
      </c>
      <c r="P1426">
        <v>1.05</v>
      </c>
      <c r="Q1426">
        <v>1.0369999999999999</v>
      </c>
      <c r="R1426">
        <v>0.76100000000000001</v>
      </c>
      <c r="S1426">
        <v>0.503</v>
      </c>
    </row>
    <row r="1427" spans="1:19" x14ac:dyDescent="0.3">
      <c r="A1427">
        <v>480</v>
      </c>
      <c r="B1427">
        <v>-0.39200000000000002</v>
      </c>
      <c r="C1427">
        <v>-1.2889999999999999</v>
      </c>
      <c r="D1427">
        <v>-2.3940000000000001</v>
      </c>
      <c r="E1427">
        <v>-2.976</v>
      </c>
      <c r="F1427">
        <v>-3.23</v>
      </c>
      <c r="G1427">
        <v>2.4</v>
      </c>
      <c r="H1427">
        <v>-0.01</v>
      </c>
      <c r="I1427">
        <v>3.855</v>
      </c>
      <c r="J1427">
        <v>-0.46400000000000002</v>
      </c>
      <c r="K1427">
        <v>-1.458</v>
      </c>
      <c r="L1427">
        <v>-2.4580000000000002</v>
      </c>
      <c r="M1427">
        <v>-3.1960000000000002</v>
      </c>
      <c r="N1427">
        <v>-3.4239999999999999</v>
      </c>
      <c r="O1427">
        <v>1.032</v>
      </c>
      <c r="P1427">
        <v>1.042</v>
      </c>
      <c r="Q1427">
        <v>1.0449999999999999</v>
      </c>
      <c r="R1427">
        <v>0.78100000000000003</v>
      </c>
      <c r="S1427">
        <v>0.51</v>
      </c>
    </row>
    <row r="1428" spans="1:19" x14ac:dyDescent="0.3">
      <c r="A1428">
        <v>540</v>
      </c>
      <c r="B1428">
        <v>-0.39200000000000002</v>
      </c>
      <c r="C1428">
        <v>-1.2889999999999999</v>
      </c>
      <c r="D1428">
        <v>-2.3940000000000001</v>
      </c>
      <c r="E1428">
        <v>-2.976</v>
      </c>
      <c r="F1428">
        <v>-3.23</v>
      </c>
      <c r="G1428">
        <v>2.4</v>
      </c>
      <c r="H1428">
        <v>-0.01</v>
      </c>
      <c r="I1428">
        <v>3.855</v>
      </c>
      <c r="J1428">
        <v>-0.46700000000000003</v>
      </c>
      <c r="K1428">
        <v>-1.458</v>
      </c>
      <c r="L1428">
        <v>-2.4569999999999999</v>
      </c>
      <c r="M1428">
        <v>-3.2080000000000002</v>
      </c>
      <c r="N1428">
        <v>-3.4409999999999998</v>
      </c>
      <c r="O1428">
        <v>1.0309999999999999</v>
      </c>
      <c r="P1428">
        <v>1.0409999999999999</v>
      </c>
      <c r="Q1428">
        <v>1.0389999999999999</v>
      </c>
      <c r="R1428">
        <v>0.79400000000000004</v>
      </c>
      <c r="S1428">
        <v>0.51900000000000002</v>
      </c>
    </row>
    <row r="1429" spans="1:19" x14ac:dyDescent="0.3">
      <c r="A1429">
        <v>600</v>
      </c>
      <c r="B1429">
        <v>-0.39200000000000002</v>
      </c>
      <c r="C1429">
        <v>-1.2889999999999999</v>
      </c>
      <c r="D1429">
        <v>-2.3940000000000001</v>
      </c>
      <c r="E1429">
        <v>-2.976</v>
      </c>
      <c r="F1429">
        <v>-3.23</v>
      </c>
      <c r="G1429">
        <v>2.4</v>
      </c>
      <c r="H1429">
        <v>-0.01</v>
      </c>
      <c r="I1429">
        <v>3.855</v>
      </c>
      <c r="J1429">
        <v>-0.46899999999999997</v>
      </c>
      <c r="K1429">
        <v>-1.4590000000000001</v>
      </c>
      <c r="L1429">
        <v>-2.456</v>
      </c>
      <c r="M1429">
        <v>-3.2189999999999999</v>
      </c>
      <c r="N1429">
        <v>-3.4590000000000001</v>
      </c>
      <c r="O1429">
        <v>1.0309999999999999</v>
      </c>
      <c r="P1429">
        <v>1.042</v>
      </c>
      <c r="Q1429">
        <v>1.0349999999999999</v>
      </c>
      <c r="R1429">
        <v>0.80300000000000005</v>
      </c>
      <c r="S1429">
        <v>0.52700000000000002</v>
      </c>
    </row>
    <row r="1431" spans="1:19" x14ac:dyDescent="0.3">
      <c r="A1431" t="s">
        <v>0</v>
      </c>
      <c r="B1431" t="s">
        <v>111</v>
      </c>
    </row>
    <row r="1432" spans="1:19" x14ac:dyDescent="0.3">
      <c r="A1432">
        <v>0</v>
      </c>
      <c r="B1432">
        <v>-0.39300000000000002</v>
      </c>
      <c r="C1432">
        <v>-1.288</v>
      </c>
      <c r="D1432">
        <v>-2.3980000000000001</v>
      </c>
      <c r="E1432">
        <v>-2.968</v>
      </c>
      <c r="F1432">
        <v>-3.22</v>
      </c>
      <c r="G1432">
        <v>2.4</v>
      </c>
      <c r="H1432">
        <v>-0.01</v>
      </c>
      <c r="I1432">
        <v>3.855</v>
      </c>
      <c r="J1432">
        <v>-0.442</v>
      </c>
      <c r="K1432">
        <v>-1.4419999999999999</v>
      </c>
      <c r="L1432">
        <v>-2.4380000000000002</v>
      </c>
      <c r="M1432">
        <v>-3.1309999999999998</v>
      </c>
      <c r="N1432">
        <v>-3.22</v>
      </c>
      <c r="O1432">
        <v>1.028</v>
      </c>
      <c r="P1432">
        <v>1.028</v>
      </c>
      <c r="Q1432">
        <v>1.0209999999999999</v>
      </c>
      <c r="R1432">
        <v>0.65100000000000002</v>
      </c>
      <c r="S1432">
        <v>0.25800000000000001</v>
      </c>
    </row>
    <row r="1433" spans="1:19" x14ac:dyDescent="0.3">
      <c r="A1433">
        <v>60</v>
      </c>
      <c r="B1433">
        <v>-0.39300000000000002</v>
      </c>
      <c r="C1433">
        <v>-1.288</v>
      </c>
      <c r="D1433">
        <v>-2.3980000000000001</v>
      </c>
      <c r="E1433">
        <v>-2.968</v>
      </c>
      <c r="F1433">
        <v>-3.22</v>
      </c>
      <c r="G1433">
        <v>2.4</v>
      </c>
      <c r="H1433">
        <v>-0.01</v>
      </c>
      <c r="I1433">
        <v>3.855</v>
      </c>
      <c r="J1433">
        <v>-0.48199999999999998</v>
      </c>
      <c r="K1433">
        <v>-1.472</v>
      </c>
      <c r="L1433">
        <v>-2.4350000000000001</v>
      </c>
      <c r="M1433">
        <v>-3.1139999999999999</v>
      </c>
      <c r="N1433">
        <v>-3.2949999999999999</v>
      </c>
      <c r="O1433">
        <v>1.095</v>
      </c>
      <c r="P1433">
        <v>1.036</v>
      </c>
      <c r="Q1433">
        <v>0.93200000000000005</v>
      </c>
      <c r="R1433">
        <v>0.60099999999999998</v>
      </c>
      <c r="S1433">
        <v>0.45700000000000002</v>
      </c>
    </row>
    <row r="1434" spans="1:19" x14ac:dyDescent="0.3">
      <c r="A1434">
        <v>120</v>
      </c>
      <c r="B1434">
        <v>-0.39300000000000002</v>
      </c>
      <c r="C1434">
        <v>-1.288</v>
      </c>
      <c r="D1434">
        <v>-2.3980000000000001</v>
      </c>
      <c r="E1434">
        <v>-2.968</v>
      </c>
      <c r="F1434">
        <v>-3.22</v>
      </c>
      <c r="G1434">
        <v>2.4</v>
      </c>
      <c r="H1434">
        <v>-0.01</v>
      </c>
      <c r="I1434">
        <v>3.855</v>
      </c>
      <c r="J1434">
        <v>-0.45700000000000002</v>
      </c>
      <c r="K1434">
        <v>-1.476</v>
      </c>
      <c r="L1434">
        <v>-2.4750000000000001</v>
      </c>
      <c r="M1434">
        <v>-3.165</v>
      </c>
      <c r="N1434">
        <v>-3.319</v>
      </c>
      <c r="O1434">
        <v>1.0449999999999999</v>
      </c>
      <c r="P1434">
        <v>1.091</v>
      </c>
      <c r="Q1434">
        <v>1.0780000000000001</v>
      </c>
      <c r="R1434">
        <v>0.746</v>
      </c>
      <c r="S1434">
        <v>0.46600000000000003</v>
      </c>
    </row>
    <row r="1435" spans="1:19" x14ac:dyDescent="0.3">
      <c r="A1435">
        <v>180</v>
      </c>
      <c r="B1435">
        <v>-0.39300000000000002</v>
      </c>
      <c r="C1435">
        <v>-1.288</v>
      </c>
      <c r="D1435">
        <v>-2.3980000000000001</v>
      </c>
      <c r="E1435">
        <v>-2.968</v>
      </c>
      <c r="F1435">
        <v>-3.22</v>
      </c>
      <c r="G1435">
        <v>2.4</v>
      </c>
      <c r="H1435">
        <v>-0.01</v>
      </c>
      <c r="I1435">
        <v>3.855</v>
      </c>
      <c r="J1435">
        <v>-0.45200000000000001</v>
      </c>
      <c r="K1435">
        <v>-1.4490000000000001</v>
      </c>
      <c r="L1435">
        <v>-2.444</v>
      </c>
      <c r="M1435">
        <v>-3.1219999999999999</v>
      </c>
      <c r="N1435">
        <v>-3.3359999999999999</v>
      </c>
      <c r="O1435">
        <v>1.032</v>
      </c>
      <c r="P1435">
        <v>1.0029999999999999</v>
      </c>
      <c r="Q1435">
        <v>0.98</v>
      </c>
      <c r="R1435">
        <v>0.57999999999999996</v>
      </c>
      <c r="S1435">
        <v>0.47299999999999998</v>
      </c>
    </row>
    <row r="1436" spans="1:19" x14ac:dyDescent="0.3">
      <c r="A1436">
        <v>240</v>
      </c>
      <c r="B1436">
        <v>-0.39300000000000002</v>
      </c>
      <c r="C1436">
        <v>-1.288</v>
      </c>
      <c r="D1436">
        <v>-2.3980000000000001</v>
      </c>
      <c r="E1436">
        <v>-2.968</v>
      </c>
      <c r="F1436">
        <v>-3.22</v>
      </c>
      <c r="G1436">
        <v>2.4</v>
      </c>
      <c r="H1436">
        <v>-0.01</v>
      </c>
      <c r="I1436">
        <v>3.855</v>
      </c>
      <c r="J1436">
        <v>-0.46500000000000002</v>
      </c>
      <c r="K1436">
        <v>-1.4650000000000001</v>
      </c>
      <c r="L1436">
        <v>-2.4630000000000001</v>
      </c>
      <c r="M1436">
        <v>-3.1190000000000002</v>
      </c>
      <c r="N1436">
        <v>-3.347</v>
      </c>
      <c r="O1436">
        <v>1.052</v>
      </c>
      <c r="P1436">
        <v>1.0640000000000001</v>
      </c>
      <c r="Q1436">
        <v>1.0669999999999999</v>
      </c>
      <c r="R1436">
        <v>0.58799999999999997</v>
      </c>
      <c r="S1436">
        <v>0.47699999999999998</v>
      </c>
    </row>
    <row r="1437" spans="1:19" x14ac:dyDescent="0.3">
      <c r="A1437">
        <v>300</v>
      </c>
      <c r="B1437">
        <v>-0.39300000000000002</v>
      </c>
      <c r="C1437">
        <v>-1.288</v>
      </c>
      <c r="D1437">
        <v>-2.3980000000000001</v>
      </c>
      <c r="E1437">
        <v>-2.968</v>
      </c>
      <c r="F1437">
        <v>-3.22</v>
      </c>
      <c r="G1437">
        <v>2.4</v>
      </c>
      <c r="H1437">
        <v>-0.01</v>
      </c>
      <c r="I1437">
        <v>3.855</v>
      </c>
      <c r="J1437">
        <v>-0.45800000000000002</v>
      </c>
      <c r="K1437">
        <v>-1.458</v>
      </c>
      <c r="L1437">
        <v>-2.4529999999999998</v>
      </c>
      <c r="M1437">
        <v>-3.1379999999999999</v>
      </c>
      <c r="N1437">
        <v>-3.3559999999999999</v>
      </c>
      <c r="O1437">
        <v>1.034</v>
      </c>
      <c r="P1437">
        <v>1.0289999999999999</v>
      </c>
      <c r="Q1437">
        <v>1.0169999999999999</v>
      </c>
      <c r="R1437">
        <v>0.66400000000000003</v>
      </c>
      <c r="S1437">
        <v>0.48099999999999998</v>
      </c>
    </row>
    <row r="1438" spans="1:19" x14ac:dyDescent="0.3">
      <c r="A1438">
        <v>360</v>
      </c>
      <c r="B1438">
        <v>-0.39300000000000002</v>
      </c>
      <c r="C1438">
        <v>-1.288</v>
      </c>
      <c r="D1438">
        <v>-2.3980000000000001</v>
      </c>
      <c r="E1438">
        <v>-2.968</v>
      </c>
      <c r="F1438">
        <v>-3.22</v>
      </c>
      <c r="G1438">
        <v>2.4</v>
      </c>
      <c r="H1438">
        <v>-0.01</v>
      </c>
      <c r="I1438">
        <v>3.855</v>
      </c>
      <c r="J1438">
        <v>-0.46200000000000002</v>
      </c>
      <c r="K1438">
        <v>-1.458</v>
      </c>
      <c r="L1438">
        <v>-2.4489999999999998</v>
      </c>
      <c r="M1438">
        <v>-3.157</v>
      </c>
      <c r="N1438">
        <v>-3.37</v>
      </c>
      <c r="O1438">
        <v>1.0369999999999999</v>
      </c>
      <c r="P1438">
        <v>1.046</v>
      </c>
      <c r="Q1438">
        <v>1.008</v>
      </c>
      <c r="R1438">
        <v>0.72</v>
      </c>
      <c r="S1438">
        <v>0.48699999999999999</v>
      </c>
    </row>
    <row r="1439" spans="1:19" x14ac:dyDescent="0.3">
      <c r="A1439">
        <v>420</v>
      </c>
      <c r="B1439">
        <v>-0.39300000000000002</v>
      </c>
      <c r="C1439">
        <v>-1.288</v>
      </c>
      <c r="D1439">
        <v>-2.3980000000000001</v>
      </c>
      <c r="E1439">
        <v>-2.968</v>
      </c>
      <c r="F1439">
        <v>-3.22</v>
      </c>
      <c r="G1439">
        <v>2.4</v>
      </c>
      <c r="H1439">
        <v>-0.01</v>
      </c>
      <c r="I1439">
        <v>3.855</v>
      </c>
      <c r="J1439">
        <v>-0.46400000000000002</v>
      </c>
      <c r="K1439">
        <v>-1.46</v>
      </c>
      <c r="L1439">
        <v>-2.4540000000000002</v>
      </c>
      <c r="M1439">
        <v>-3.1720000000000002</v>
      </c>
      <c r="N1439">
        <v>-3.387</v>
      </c>
      <c r="O1439">
        <v>1.0349999999999999</v>
      </c>
      <c r="P1439">
        <v>1.05</v>
      </c>
      <c r="Q1439">
        <v>1.0349999999999999</v>
      </c>
      <c r="R1439">
        <v>0.75800000000000001</v>
      </c>
      <c r="S1439">
        <v>0.49399999999999999</v>
      </c>
    </row>
    <row r="1440" spans="1:19" x14ac:dyDescent="0.3">
      <c r="A1440">
        <v>480</v>
      </c>
      <c r="B1440">
        <v>-0.39300000000000002</v>
      </c>
      <c r="C1440">
        <v>-1.288</v>
      </c>
      <c r="D1440">
        <v>-2.3980000000000001</v>
      </c>
      <c r="E1440">
        <v>-2.968</v>
      </c>
      <c r="F1440">
        <v>-3.22</v>
      </c>
      <c r="G1440">
        <v>2.4</v>
      </c>
      <c r="H1440">
        <v>-0.01</v>
      </c>
      <c r="I1440">
        <v>3.855</v>
      </c>
      <c r="J1440">
        <v>-0.46400000000000002</v>
      </c>
      <c r="K1440">
        <v>-1.458</v>
      </c>
      <c r="L1440">
        <v>-2.4569999999999999</v>
      </c>
      <c r="M1440">
        <v>-3.1869999999999998</v>
      </c>
      <c r="N1440">
        <v>-3.4039999999999999</v>
      </c>
      <c r="O1440">
        <v>1.032</v>
      </c>
      <c r="P1440">
        <v>1.0409999999999999</v>
      </c>
      <c r="Q1440">
        <v>1.042</v>
      </c>
      <c r="R1440">
        <v>0.78200000000000003</v>
      </c>
      <c r="S1440">
        <v>0.502</v>
      </c>
    </row>
    <row r="1441" spans="1:19" x14ac:dyDescent="0.3">
      <c r="A1441">
        <v>540</v>
      </c>
      <c r="B1441">
        <v>-0.39300000000000002</v>
      </c>
      <c r="C1441">
        <v>-1.288</v>
      </c>
      <c r="D1441">
        <v>-2.3980000000000001</v>
      </c>
      <c r="E1441">
        <v>-2.968</v>
      </c>
      <c r="F1441">
        <v>-3.22</v>
      </c>
      <c r="G1441">
        <v>2.4</v>
      </c>
      <c r="H1441">
        <v>-0.01</v>
      </c>
      <c r="I1441">
        <v>3.855</v>
      </c>
      <c r="J1441">
        <v>-0.46700000000000003</v>
      </c>
      <c r="K1441">
        <v>-1.458</v>
      </c>
      <c r="L1441">
        <v>-2.456</v>
      </c>
      <c r="M1441">
        <v>-3.1989999999999998</v>
      </c>
      <c r="N1441">
        <v>-3.4209999999999998</v>
      </c>
      <c r="O1441">
        <v>1.032</v>
      </c>
      <c r="P1441">
        <v>1.0409999999999999</v>
      </c>
      <c r="Q1441">
        <v>1.036</v>
      </c>
      <c r="R1441">
        <v>0.79100000000000004</v>
      </c>
      <c r="S1441">
        <v>0.50900000000000001</v>
      </c>
    </row>
    <row r="1442" spans="1:19" x14ac:dyDescent="0.3">
      <c r="A1442">
        <v>600</v>
      </c>
      <c r="B1442">
        <v>-0.39300000000000002</v>
      </c>
      <c r="C1442">
        <v>-1.288</v>
      </c>
      <c r="D1442">
        <v>-2.3980000000000001</v>
      </c>
      <c r="E1442">
        <v>-2.968</v>
      </c>
      <c r="F1442">
        <v>-3.22</v>
      </c>
      <c r="G1442">
        <v>2.4</v>
      </c>
      <c r="H1442">
        <v>-0.01</v>
      </c>
      <c r="I1442">
        <v>3.855</v>
      </c>
      <c r="J1442">
        <v>-0.46899999999999997</v>
      </c>
      <c r="K1442">
        <v>-1.4590000000000001</v>
      </c>
      <c r="L1442">
        <v>-2.4550000000000001</v>
      </c>
      <c r="M1442">
        <v>-3.2090000000000001</v>
      </c>
      <c r="N1442">
        <v>-3.4380000000000002</v>
      </c>
      <c r="O1442">
        <v>1.0309999999999999</v>
      </c>
      <c r="P1442">
        <v>1.0429999999999999</v>
      </c>
      <c r="Q1442">
        <v>1.034</v>
      </c>
      <c r="R1442">
        <v>0.79600000000000004</v>
      </c>
      <c r="S1442">
        <v>0.51700000000000002</v>
      </c>
    </row>
    <row r="1444" spans="1:19" x14ac:dyDescent="0.3">
      <c r="A1444" t="s">
        <v>0</v>
      </c>
      <c r="B1444" t="s">
        <v>112</v>
      </c>
    </row>
    <row r="1445" spans="1:19" x14ac:dyDescent="0.3">
      <c r="A1445">
        <v>0</v>
      </c>
      <c r="B1445">
        <v>-0.39300000000000002</v>
      </c>
      <c r="C1445">
        <v>-1.29</v>
      </c>
      <c r="D1445">
        <v>-2.3969999999999998</v>
      </c>
      <c r="E1445">
        <v>-2.9630000000000001</v>
      </c>
      <c r="F1445">
        <v>-3.21</v>
      </c>
      <c r="G1445">
        <v>2.4</v>
      </c>
      <c r="H1445">
        <v>-0.01</v>
      </c>
      <c r="I1445">
        <v>3.855</v>
      </c>
      <c r="J1445">
        <v>-0.442</v>
      </c>
      <c r="K1445">
        <v>-1.4419999999999999</v>
      </c>
      <c r="L1445">
        <v>-2.4380000000000002</v>
      </c>
      <c r="M1445">
        <v>-3.1230000000000002</v>
      </c>
      <c r="N1445">
        <v>-3.21</v>
      </c>
      <c r="O1445">
        <v>1.028</v>
      </c>
      <c r="P1445">
        <v>1.028</v>
      </c>
      <c r="Q1445">
        <v>1.0209999999999999</v>
      </c>
      <c r="R1445">
        <v>0.64500000000000002</v>
      </c>
      <c r="S1445">
        <v>0.25600000000000001</v>
      </c>
    </row>
    <row r="1446" spans="1:19" x14ac:dyDescent="0.3">
      <c r="A1446">
        <v>60</v>
      </c>
      <c r="B1446">
        <v>-0.39300000000000002</v>
      </c>
      <c r="C1446">
        <v>-1.29</v>
      </c>
      <c r="D1446">
        <v>-2.3969999999999998</v>
      </c>
      <c r="E1446">
        <v>-2.9630000000000001</v>
      </c>
      <c r="F1446">
        <v>-3.21</v>
      </c>
      <c r="G1446">
        <v>2.4</v>
      </c>
      <c r="H1446">
        <v>-0.01</v>
      </c>
      <c r="I1446">
        <v>3.855</v>
      </c>
      <c r="J1446">
        <v>-0.48199999999999998</v>
      </c>
      <c r="K1446">
        <v>-1.47</v>
      </c>
      <c r="L1446">
        <v>-2.4340000000000002</v>
      </c>
      <c r="M1446">
        <v>-3.105</v>
      </c>
      <c r="N1446">
        <v>-3.29</v>
      </c>
      <c r="O1446">
        <v>1.095</v>
      </c>
      <c r="P1446">
        <v>1.03</v>
      </c>
      <c r="Q1446">
        <v>0.92900000000000005</v>
      </c>
      <c r="R1446">
        <v>0.59</v>
      </c>
      <c r="S1446">
        <v>0.45500000000000002</v>
      </c>
    </row>
    <row r="1447" spans="1:19" x14ac:dyDescent="0.3">
      <c r="A1447">
        <v>120</v>
      </c>
      <c r="B1447">
        <v>-0.39300000000000002</v>
      </c>
      <c r="C1447">
        <v>-1.29</v>
      </c>
      <c r="D1447">
        <v>-2.3969999999999998</v>
      </c>
      <c r="E1447">
        <v>-2.9630000000000001</v>
      </c>
      <c r="F1447">
        <v>-3.21</v>
      </c>
      <c r="G1447">
        <v>2.4</v>
      </c>
      <c r="H1447">
        <v>-0.01</v>
      </c>
      <c r="I1447">
        <v>3.855</v>
      </c>
      <c r="J1447">
        <v>-0.45700000000000002</v>
      </c>
      <c r="K1447">
        <v>-1.4750000000000001</v>
      </c>
      <c r="L1447">
        <v>-2.4740000000000002</v>
      </c>
      <c r="M1447">
        <v>-3.1589999999999998</v>
      </c>
      <c r="N1447">
        <v>-3.3119999999999998</v>
      </c>
      <c r="O1447">
        <v>1.0449999999999999</v>
      </c>
      <c r="P1447">
        <v>1.0900000000000001</v>
      </c>
      <c r="Q1447">
        <v>1.079</v>
      </c>
      <c r="R1447">
        <v>0.74299999999999999</v>
      </c>
      <c r="S1447">
        <v>0.46300000000000002</v>
      </c>
    </row>
    <row r="1448" spans="1:19" x14ac:dyDescent="0.3">
      <c r="A1448">
        <v>180</v>
      </c>
      <c r="B1448">
        <v>-0.39300000000000002</v>
      </c>
      <c r="C1448">
        <v>-1.29</v>
      </c>
      <c r="D1448">
        <v>-2.3969999999999998</v>
      </c>
      <c r="E1448">
        <v>-2.9630000000000001</v>
      </c>
      <c r="F1448">
        <v>-3.21</v>
      </c>
      <c r="G1448">
        <v>2.4</v>
      </c>
      <c r="H1448">
        <v>-0.01</v>
      </c>
      <c r="I1448">
        <v>3.855</v>
      </c>
      <c r="J1448">
        <v>-0.45200000000000001</v>
      </c>
      <c r="K1448">
        <v>-1.4490000000000001</v>
      </c>
      <c r="L1448">
        <v>-2.4430000000000001</v>
      </c>
      <c r="M1448">
        <v>-3.117</v>
      </c>
      <c r="N1448">
        <v>-3.3260000000000001</v>
      </c>
      <c r="O1448">
        <v>1.032</v>
      </c>
      <c r="P1448">
        <v>1.0029999999999999</v>
      </c>
      <c r="Q1448">
        <v>0.97599999999999998</v>
      </c>
      <c r="R1448">
        <v>0.58199999999999996</v>
      </c>
      <c r="S1448">
        <v>0.46899999999999997</v>
      </c>
    </row>
    <row r="1449" spans="1:19" x14ac:dyDescent="0.3">
      <c r="A1449">
        <v>240</v>
      </c>
      <c r="B1449">
        <v>-0.39300000000000002</v>
      </c>
      <c r="C1449">
        <v>-1.29</v>
      </c>
      <c r="D1449">
        <v>-2.3969999999999998</v>
      </c>
      <c r="E1449">
        <v>-2.9630000000000001</v>
      </c>
      <c r="F1449">
        <v>-3.21</v>
      </c>
      <c r="G1449">
        <v>2.4</v>
      </c>
      <c r="H1449">
        <v>-0.01</v>
      </c>
      <c r="I1449">
        <v>3.855</v>
      </c>
      <c r="J1449">
        <v>-0.46500000000000002</v>
      </c>
      <c r="K1449">
        <v>-1.464</v>
      </c>
      <c r="L1449">
        <v>-2.4620000000000002</v>
      </c>
      <c r="M1449">
        <v>-3.113</v>
      </c>
      <c r="N1449">
        <v>-3.3370000000000002</v>
      </c>
      <c r="O1449">
        <v>1.0509999999999999</v>
      </c>
      <c r="P1449">
        <v>1.0640000000000001</v>
      </c>
      <c r="Q1449">
        <v>1.0669999999999999</v>
      </c>
      <c r="R1449">
        <v>0.58299999999999996</v>
      </c>
      <c r="S1449">
        <v>0.47299999999999998</v>
      </c>
    </row>
    <row r="1450" spans="1:19" x14ac:dyDescent="0.3">
      <c r="A1450">
        <v>300</v>
      </c>
      <c r="B1450">
        <v>-0.39300000000000002</v>
      </c>
      <c r="C1450">
        <v>-1.29</v>
      </c>
      <c r="D1450">
        <v>-2.3969999999999998</v>
      </c>
      <c r="E1450">
        <v>-2.9630000000000001</v>
      </c>
      <c r="F1450">
        <v>-3.21</v>
      </c>
      <c r="G1450">
        <v>2.4</v>
      </c>
      <c r="H1450">
        <v>-0.01</v>
      </c>
      <c r="I1450">
        <v>3.855</v>
      </c>
      <c r="J1450">
        <v>-0.45800000000000002</v>
      </c>
      <c r="K1450">
        <v>-1.4570000000000001</v>
      </c>
      <c r="L1450">
        <v>-2.4529999999999998</v>
      </c>
      <c r="M1450">
        <v>-3.1309999999999998</v>
      </c>
      <c r="N1450">
        <v>-3.3460000000000001</v>
      </c>
      <c r="O1450">
        <v>1.034</v>
      </c>
      <c r="P1450">
        <v>1.03</v>
      </c>
      <c r="Q1450">
        <v>1.02</v>
      </c>
      <c r="R1450">
        <v>0.65800000000000003</v>
      </c>
      <c r="S1450">
        <v>0.47699999999999998</v>
      </c>
    </row>
    <row r="1451" spans="1:19" x14ac:dyDescent="0.3">
      <c r="A1451">
        <v>360</v>
      </c>
      <c r="B1451">
        <v>-0.39300000000000002</v>
      </c>
      <c r="C1451">
        <v>-1.29</v>
      </c>
      <c r="D1451">
        <v>-2.3969999999999998</v>
      </c>
      <c r="E1451">
        <v>-2.9630000000000001</v>
      </c>
      <c r="F1451">
        <v>-3.21</v>
      </c>
      <c r="G1451">
        <v>2.4</v>
      </c>
      <c r="H1451">
        <v>-0.01</v>
      </c>
      <c r="I1451">
        <v>3.855</v>
      </c>
      <c r="J1451">
        <v>-0.46200000000000002</v>
      </c>
      <c r="K1451">
        <v>-1.458</v>
      </c>
      <c r="L1451">
        <v>-2.448</v>
      </c>
      <c r="M1451">
        <v>-3.1509999999999998</v>
      </c>
      <c r="N1451">
        <v>-3.36</v>
      </c>
      <c r="O1451">
        <v>1.0369999999999999</v>
      </c>
      <c r="P1451">
        <v>1.0449999999999999</v>
      </c>
      <c r="Q1451">
        <v>1.008</v>
      </c>
      <c r="R1451">
        <v>0.71599999999999997</v>
      </c>
      <c r="S1451">
        <v>0.48299999999999998</v>
      </c>
    </row>
    <row r="1452" spans="1:19" x14ac:dyDescent="0.3">
      <c r="A1452">
        <v>420</v>
      </c>
      <c r="B1452">
        <v>-0.39300000000000002</v>
      </c>
      <c r="C1452">
        <v>-1.29</v>
      </c>
      <c r="D1452">
        <v>-2.3969999999999998</v>
      </c>
      <c r="E1452">
        <v>-2.9630000000000001</v>
      </c>
      <c r="F1452">
        <v>-3.21</v>
      </c>
      <c r="G1452">
        <v>2.4</v>
      </c>
      <c r="H1452">
        <v>-0.01</v>
      </c>
      <c r="I1452">
        <v>3.855</v>
      </c>
      <c r="J1452">
        <v>-0.46400000000000002</v>
      </c>
      <c r="K1452">
        <v>-1.46</v>
      </c>
      <c r="L1452">
        <v>-2.4529999999999998</v>
      </c>
      <c r="M1452">
        <v>-3.1669999999999998</v>
      </c>
      <c r="N1452">
        <v>-3.3769999999999998</v>
      </c>
      <c r="O1452">
        <v>1.036</v>
      </c>
      <c r="P1452">
        <v>1.05</v>
      </c>
      <c r="Q1452">
        <v>1.0329999999999999</v>
      </c>
      <c r="R1452">
        <v>0.755</v>
      </c>
      <c r="S1452">
        <v>0.49</v>
      </c>
    </row>
    <row r="1453" spans="1:19" x14ac:dyDescent="0.3">
      <c r="A1453">
        <v>480</v>
      </c>
      <c r="B1453">
        <v>-0.39300000000000002</v>
      </c>
      <c r="C1453">
        <v>-1.29</v>
      </c>
      <c r="D1453">
        <v>-2.3969999999999998</v>
      </c>
      <c r="E1453">
        <v>-2.9630000000000001</v>
      </c>
      <c r="F1453">
        <v>-3.21</v>
      </c>
      <c r="G1453">
        <v>2.4</v>
      </c>
      <c r="H1453">
        <v>-0.01</v>
      </c>
      <c r="I1453">
        <v>3.855</v>
      </c>
      <c r="J1453">
        <v>-0.46400000000000002</v>
      </c>
      <c r="K1453">
        <v>-1.458</v>
      </c>
      <c r="L1453">
        <v>-2.456</v>
      </c>
      <c r="M1453">
        <v>-3.181</v>
      </c>
      <c r="N1453">
        <v>-3.3929999999999998</v>
      </c>
      <c r="O1453">
        <v>1.0309999999999999</v>
      </c>
      <c r="P1453">
        <v>1.042</v>
      </c>
      <c r="Q1453">
        <v>1.0409999999999999</v>
      </c>
      <c r="R1453">
        <v>0.77600000000000002</v>
      </c>
      <c r="S1453">
        <v>0.497</v>
      </c>
    </row>
    <row r="1454" spans="1:19" x14ac:dyDescent="0.3">
      <c r="A1454">
        <v>540</v>
      </c>
      <c r="B1454">
        <v>-0.39300000000000002</v>
      </c>
      <c r="C1454">
        <v>-1.29</v>
      </c>
      <c r="D1454">
        <v>-2.3969999999999998</v>
      </c>
      <c r="E1454">
        <v>-2.9630000000000001</v>
      </c>
      <c r="F1454">
        <v>-3.21</v>
      </c>
      <c r="G1454">
        <v>2.4</v>
      </c>
      <c r="H1454">
        <v>-0.01</v>
      </c>
      <c r="I1454">
        <v>3.855</v>
      </c>
      <c r="J1454">
        <v>-0.46700000000000003</v>
      </c>
      <c r="K1454">
        <v>-1.458</v>
      </c>
      <c r="L1454">
        <v>-2.4550000000000001</v>
      </c>
      <c r="M1454">
        <v>-3.1920000000000002</v>
      </c>
      <c r="N1454">
        <v>-3.41</v>
      </c>
      <c r="O1454">
        <v>1.0309999999999999</v>
      </c>
      <c r="P1454">
        <v>1.042</v>
      </c>
      <c r="Q1454">
        <v>1.0369999999999999</v>
      </c>
      <c r="R1454">
        <v>0.78600000000000003</v>
      </c>
      <c r="S1454">
        <v>0.504</v>
      </c>
    </row>
    <row r="1455" spans="1:19" x14ac:dyDescent="0.3">
      <c r="A1455">
        <v>600</v>
      </c>
      <c r="B1455">
        <v>-0.39300000000000002</v>
      </c>
      <c r="C1455">
        <v>-1.29</v>
      </c>
      <c r="D1455">
        <v>-2.3969999999999998</v>
      </c>
      <c r="E1455">
        <v>-2.9630000000000001</v>
      </c>
      <c r="F1455">
        <v>-3.21</v>
      </c>
      <c r="G1455">
        <v>2.4</v>
      </c>
      <c r="H1455">
        <v>-0.01</v>
      </c>
      <c r="I1455">
        <v>3.855</v>
      </c>
      <c r="J1455">
        <v>-0.46800000000000003</v>
      </c>
      <c r="K1455">
        <v>-1.458</v>
      </c>
      <c r="L1455">
        <v>-2.4540000000000002</v>
      </c>
      <c r="M1455">
        <v>-3.2029999999999998</v>
      </c>
      <c r="N1455">
        <v>-3.427</v>
      </c>
      <c r="O1455">
        <v>1.03</v>
      </c>
      <c r="P1455">
        <v>1.042</v>
      </c>
      <c r="Q1455">
        <v>1.0329999999999999</v>
      </c>
      <c r="R1455">
        <v>0.79100000000000004</v>
      </c>
      <c r="S1455">
        <v>0.51200000000000001</v>
      </c>
    </row>
    <row r="1457" spans="1:19" x14ac:dyDescent="0.3">
      <c r="A1457" t="s">
        <v>0</v>
      </c>
      <c r="B1457" t="s">
        <v>113</v>
      </c>
    </row>
    <row r="1458" spans="1:19" x14ac:dyDescent="0.3">
      <c r="A1458">
        <v>0</v>
      </c>
      <c r="B1458">
        <v>-0.39100000000000001</v>
      </c>
      <c r="C1458">
        <v>-1.2909999999999999</v>
      </c>
      <c r="D1458">
        <v>-2.3969999999999998</v>
      </c>
      <c r="E1458">
        <v>-2.9569999999999999</v>
      </c>
      <c r="F1458">
        <v>-3.2</v>
      </c>
      <c r="G1458">
        <v>2.4</v>
      </c>
      <c r="H1458">
        <v>-0.01</v>
      </c>
      <c r="I1458">
        <v>3.855</v>
      </c>
      <c r="J1458">
        <v>-0.442</v>
      </c>
      <c r="K1458">
        <v>-1.4419999999999999</v>
      </c>
      <c r="L1458">
        <v>-2.4369999999999998</v>
      </c>
      <c r="M1458">
        <v>-3.1160000000000001</v>
      </c>
      <c r="N1458">
        <v>-3.2</v>
      </c>
      <c r="O1458">
        <v>1.028</v>
      </c>
      <c r="P1458">
        <v>1.028</v>
      </c>
      <c r="Q1458">
        <v>1.02</v>
      </c>
      <c r="R1458">
        <v>0.63900000000000001</v>
      </c>
      <c r="S1458">
        <v>0.254</v>
      </c>
    </row>
    <row r="1459" spans="1:19" x14ac:dyDescent="0.3">
      <c r="A1459">
        <v>60</v>
      </c>
      <c r="B1459">
        <v>-0.39100000000000001</v>
      </c>
      <c r="C1459">
        <v>-1.2909999999999999</v>
      </c>
      <c r="D1459">
        <v>-2.3969999999999998</v>
      </c>
      <c r="E1459">
        <v>-2.9569999999999999</v>
      </c>
      <c r="F1459">
        <v>-3.2</v>
      </c>
      <c r="G1459">
        <v>2.4</v>
      </c>
      <c r="H1459">
        <v>-0.01</v>
      </c>
      <c r="I1459">
        <v>3.855</v>
      </c>
      <c r="J1459">
        <v>-0.48199999999999998</v>
      </c>
      <c r="K1459">
        <v>-1.47</v>
      </c>
      <c r="L1459">
        <v>-2.4329999999999998</v>
      </c>
      <c r="M1459">
        <v>-3.0979999999999999</v>
      </c>
      <c r="N1459">
        <v>-3.2810000000000001</v>
      </c>
      <c r="O1459">
        <v>1.0960000000000001</v>
      </c>
      <c r="P1459">
        <v>1.0269999999999999</v>
      </c>
      <c r="Q1459">
        <v>0.92700000000000005</v>
      </c>
      <c r="R1459">
        <v>0.58399999999999996</v>
      </c>
      <c r="S1459">
        <v>0.45200000000000001</v>
      </c>
    </row>
    <row r="1460" spans="1:19" x14ac:dyDescent="0.3">
      <c r="A1460">
        <v>120</v>
      </c>
      <c r="B1460">
        <v>-0.39100000000000001</v>
      </c>
      <c r="C1460">
        <v>-1.2909999999999999</v>
      </c>
      <c r="D1460">
        <v>-2.3969999999999998</v>
      </c>
      <c r="E1460">
        <v>-2.9569999999999999</v>
      </c>
      <c r="F1460">
        <v>-3.2</v>
      </c>
      <c r="G1460">
        <v>2.4</v>
      </c>
      <c r="H1460">
        <v>-0.01</v>
      </c>
      <c r="I1460">
        <v>3.855</v>
      </c>
      <c r="J1460">
        <v>-0.45700000000000002</v>
      </c>
      <c r="K1460">
        <v>-1.4750000000000001</v>
      </c>
      <c r="L1460">
        <v>-2.4740000000000002</v>
      </c>
      <c r="M1460">
        <v>-3.1520000000000001</v>
      </c>
      <c r="N1460">
        <v>-3.3029999999999999</v>
      </c>
      <c r="O1460">
        <v>1.046</v>
      </c>
      <c r="P1460">
        <v>1.0880000000000001</v>
      </c>
      <c r="Q1460">
        <v>1.077</v>
      </c>
      <c r="R1460">
        <v>0.73899999999999999</v>
      </c>
      <c r="S1460">
        <v>0.46</v>
      </c>
    </row>
    <row r="1461" spans="1:19" x14ac:dyDescent="0.3">
      <c r="A1461">
        <v>180</v>
      </c>
      <c r="B1461">
        <v>-0.39100000000000001</v>
      </c>
      <c r="C1461">
        <v>-1.2909999999999999</v>
      </c>
      <c r="D1461">
        <v>-2.3969999999999998</v>
      </c>
      <c r="E1461">
        <v>-2.9569999999999999</v>
      </c>
      <c r="F1461">
        <v>-3.2</v>
      </c>
      <c r="G1461">
        <v>2.4</v>
      </c>
      <c r="H1461">
        <v>-0.01</v>
      </c>
      <c r="I1461">
        <v>3.855</v>
      </c>
      <c r="J1461">
        <v>-0.45200000000000001</v>
      </c>
      <c r="K1461">
        <v>-1.448</v>
      </c>
      <c r="L1461">
        <v>-2.4420000000000002</v>
      </c>
      <c r="M1461">
        <v>-3.1110000000000002</v>
      </c>
      <c r="N1461">
        <v>-3.3159999999999998</v>
      </c>
      <c r="O1461">
        <v>1.0329999999999999</v>
      </c>
      <c r="P1461">
        <v>1.002</v>
      </c>
      <c r="Q1461">
        <v>0.97399999999999998</v>
      </c>
      <c r="R1461">
        <v>0.57799999999999996</v>
      </c>
      <c r="S1461">
        <v>0.46500000000000002</v>
      </c>
    </row>
    <row r="1462" spans="1:19" x14ac:dyDescent="0.3">
      <c r="A1462">
        <v>240</v>
      </c>
      <c r="B1462">
        <v>-0.39100000000000001</v>
      </c>
      <c r="C1462">
        <v>-1.2909999999999999</v>
      </c>
      <c r="D1462">
        <v>-2.3969999999999998</v>
      </c>
      <c r="E1462">
        <v>-2.9569999999999999</v>
      </c>
      <c r="F1462">
        <v>-3.2</v>
      </c>
      <c r="G1462">
        <v>2.4</v>
      </c>
      <c r="H1462">
        <v>-0.01</v>
      </c>
      <c r="I1462">
        <v>3.855</v>
      </c>
      <c r="J1462">
        <v>-0.46500000000000002</v>
      </c>
      <c r="K1462">
        <v>-1.464</v>
      </c>
      <c r="L1462">
        <v>-2.4620000000000002</v>
      </c>
      <c r="M1462">
        <v>-3.1059999999999999</v>
      </c>
      <c r="N1462">
        <v>-3.3260000000000001</v>
      </c>
      <c r="O1462">
        <v>1.0509999999999999</v>
      </c>
      <c r="P1462">
        <v>1.0649999999999999</v>
      </c>
      <c r="Q1462">
        <v>1.0680000000000001</v>
      </c>
      <c r="R1462">
        <v>0.57999999999999996</v>
      </c>
      <c r="S1462">
        <v>0.46899999999999997</v>
      </c>
    </row>
    <row r="1463" spans="1:19" x14ac:dyDescent="0.3">
      <c r="A1463">
        <v>300</v>
      </c>
      <c r="B1463">
        <v>-0.39100000000000001</v>
      </c>
      <c r="C1463">
        <v>-1.2909999999999999</v>
      </c>
      <c r="D1463">
        <v>-2.3969999999999998</v>
      </c>
      <c r="E1463">
        <v>-2.9569999999999999</v>
      </c>
      <c r="F1463">
        <v>-3.2</v>
      </c>
      <c r="G1463">
        <v>2.4</v>
      </c>
      <c r="H1463">
        <v>-0.01</v>
      </c>
      <c r="I1463">
        <v>3.855</v>
      </c>
      <c r="J1463">
        <v>-0.45800000000000002</v>
      </c>
      <c r="K1463">
        <v>-1.4570000000000001</v>
      </c>
      <c r="L1463">
        <v>-2.4529999999999998</v>
      </c>
      <c r="M1463">
        <v>-3.1240000000000001</v>
      </c>
      <c r="N1463">
        <v>-3.335</v>
      </c>
      <c r="O1463">
        <v>1.034</v>
      </c>
      <c r="P1463">
        <v>1.0289999999999999</v>
      </c>
      <c r="Q1463">
        <v>1.0189999999999999</v>
      </c>
      <c r="R1463">
        <v>0.65400000000000003</v>
      </c>
      <c r="S1463">
        <v>0.47299999999999998</v>
      </c>
    </row>
    <row r="1464" spans="1:19" x14ac:dyDescent="0.3">
      <c r="A1464">
        <v>360</v>
      </c>
      <c r="B1464">
        <v>-0.39100000000000001</v>
      </c>
      <c r="C1464">
        <v>-1.2909999999999999</v>
      </c>
      <c r="D1464">
        <v>-2.3969999999999998</v>
      </c>
      <c r="E1464">
        <v>-2.9569999999999999</v>
      </c>
      <c r="F1464">
        <v>-3.2</v>
      </c>
      <c r="G1464">
        <v>2.4</v>
      </c>
      <c r="H1464">
        <v>-0.01</v>
      </c>
      <c r="I1464">
        <v>3.855</v>
      </c>
      <c r="J1464">
        <v>-0.46200000000000002</v>
      </c>
      <c r="K1464">
        <v>-1.458</v>
      </c>
      <c r="L1464">
        <v>-2.448</v>
      </c>
      <c r="M1464">
        <v>-3.1440000000000001</v>
      </c>
      <c r="N1464">
        <v>-3.3490000000000002</v>
      </c>
      <c r="O1464">
        <v>1.0369999999999999</v>
      </c>
      <c r="P1464">
        <v>1.0449999999999999</v>
      </c>
      <c r="Q1464">
        <v>1.0069999999999999</v>
      </c>
      <c r="R1464">
        <v>0.71199999999999997</v>
      </c>
      <c r="S1464">
        <v>0.47799999999999998</v>
      </c>
    </row>
    <row r="1465" spans="1:19" x14ac:dyDescent="0.3">
      <c r="A1465">
        <v>420</v>
      </c>
      <c r="B1465">
        <v>-0.39100000000000001</v>
      </c>
      <c r="C1465">
        <v>-1.2909999999999999</v>
      </c>
      <c r="D1465">
        <v>-2.3969999999999998</v>
      </c>
      <c r="E1465">
        <v>-2.9569999999999999</v>
      </c>
      <c r="F1465">
        <v>-3.2</v>
      </c>
      <c r="G1465">
        <v>2.4</v>
      </c>
      <c r="H1465">
        <v>-0.01</v>
      </c>
      <c r="I1465">
        <v>3.855</v>
      </c>
      <c r="J1465">
        <v>-0.46400000000000002</v>
      </c>
      <c r="K1465">
        <v>-1.46</v>
      </c>
      <c r="L1465">
        <v>-2.4529999999999998</v>
      </c>
      <c r="M1465">
        <v>-3.161</v>
      </c>
      <c r="N1465">
        <v>-3.3660000000000001</v>
      </c>
      <c r="O1465">
        <v>1.0349999999999999</v>
      </c>
      <c r="P1465">
        <v>1.05</v>
      </c>
      <c r="Q1465">
        <v>1.0329999999999999</v>
      </c>
      <c r="R1465">
        <v>0.751</v>
      </c>
      <c r="S1465">
        <v>0.48499999999999999</v>
      </c>
    </row>
    <row r="1466" spans="1:19" x14ac:dyDescent="0.3">
      <c r="A1466">
        <v>480</v>
      </c>
      <c r="B1466">
        <v>-0.39100000000000001</v>
      </c>
      <c r="C1466">
        <v>-1.2909999999999999</v>
      </c>
      <c r="D1466">
        <v>-2.3969999999999998</v>
      </c>
      <c r="E1466">
        <v>-2.9569999999999999</v>
      </c>
      <c r="F1466">
        <v>-3.2</v>
      </c>
      <c r="G1466">
        <v>2.4</v>
      </c>
      <c r="H1466">
        <v>-0.01</v>
      </c>
      <c r="I1466">
        <v>3.855</v>
      </c>
      <c r="J1466">
        <v>-0.46400000000000002</v>
      </c>
      <c r="K1466">
        <v>-1.458</v>
      </c>
      <c r="L1466">
        <v>-2.4550000000000001</v>
      </c>
      <c r="M1466">
        <v>-3.1739999999999999</v>
      </c>
      <c r="N1466">
        <v>-3.3820000000000001</v>
      </c>
      <c r="O1466">
        <v>1.0309999999999999</v>
      </c>
      <c r="P1466">
        <v>1.0409999999999999</v>
      </c>
      <c r="Q1466">
        <v>1.04</v>
      </c>
      <c r="R1466">
        <v>0.77200000000000002</v>
      </c>
      <c r="S1466">
        <v>0.49199999999999999</v>
      </c>
    </row>
    <row r="1467" spans="1:19" x14ac:dyDescent="0.3">
      <c r="A1467">
        <v>540</v>
      </c>
      <c r="B1467">
        <v>-0.39100000000000001</v>
      </c>
      <c r="C1467">
        <v>-1.2909999999999999</v>
      </c>
      <c r="D1467">
        <v>-2.3969999999999998</v>
      </c>
      <c r="E1467">
        <v>-2.9569999999999999</v>
      </c>
      <c r="F1467">
        <v>-3.2</v>
      </c>
      <c r="G1467">
        <v>2.4</v>
      </c>
      <c r="H1467">
        <v>-0.01</v>
      </c>
      <c r="I1467">
        <v>3.855</v>
      </c>
      <c r="J1467">
        <v>-0.46700000000000003</v>
      </c>
      <c r="K1467">
        <v>-1.4570000000000001</v>
      </c>
      <c r="L1467">
        <v>-2.4550000000000001</v>
      </c>
      <c r="M1467">
        <v>-3.1850000000000001</v>
      </c>
      <c r="N1467">
        <v>-3.399</v>
      </c>
      <c r="O1467">
        <v>1.032</v>
      </c>
      <c r="P1467">
        <v>1.0409999999999999</v>
      </c>
      <c r="Q1467">
        <v>1.036</v>
      </c>
      <c r="R1467">
        <v>0.78</v>
      </c>
      <c r="S1467">
        <v>0.499</v>
      </c>
    </row>
    <row r="1468" spans="1:19" x14ac:dyDescent="0.3">
      <c r="A1468">
        <v>600</v>
      </c>
      <c r="B1468">
        <v>-0.39100000000000001</v>
      </c>
      <c r="C1468">
        <v>-1.2909999999999999</v>
      </c>
      <c r="D1468">
        <v>-2.3969999999999998</v>
      </c>
      <c r="E1468">
        <v>-2.9569999999999999</v>
      </c>
      <c r="F1468">
        <v>-3.2</v>
      </c>
      <c r="G1468">
        <v>2.4</v>
      </c>
      <c r="H1468">
        <v>-0.01</v>
      </c>
      <c r="I1468">
        <v>3.855</v>
      </c>
      <c r="J1468">
        <v>-0.46899999999999997</v>
      </c>
      <c r="K1468">
        <v>-1.458</v>
      </c>
      <c r="L1468">
        <v>-2.4529999999999998</v>
      </c>
      <c r="M1468">
        <v>-3.1960000000000002</v>
      </c>
      <c r="N1468">
        <v>-3.415</v>
      </c>
      <c r="O1468">
        <v>1.0309999999999999</v>
      </c>
      <c r="P1468">
        <v>1.0429999999999999</v>
      </c>
      <c r="Q1468">
        <v>1.032</v>
      </c>
      <c r="R1468">
        <v>0.78600000000000003</v>
      </c>
      <c r="S1468">
        <v>0.50700000000000001</v>
      </c>
    </row>
    <row r="1470" spans="1:19" x14ac:dyDescent="0.3">
      <c r="A1470" t="s">
        <v>0</v>
      </c>
      <c r="B1470" t="s">
        <v>114</v>
      </c>
    </row>
    <row r="1471" spans="1:19" x14ac:dyDescent="0.3">
      <c r="A1471">
        <v>0</v>
      </c>
      <c r="B1471">
        <v>-0.39100000000000001</v>
      </c>
      <c r="C1471">
        <v>-1.292</v>
      </c>
      <c r="D1471">
        <v>-2.3959999999999999</v>
      </c>
      <c r="E1471">
        <v>-2.95</v>
      </c>
      <c r="F1471">
        <v>-3.19</v>
      </c>
      <c r="G1471">
        <v>2.4</v>
      </c>
      <c r="H1471">
        <v>-0.01</v>
      </c>
      <c r="I1471">
        <v>3.855</v>
      </c>
      <c r="J1471">
        <v>-0.442</v>
      </c>
      <c r="K1471">
        <v>-1.4419999999999999</v>
      </c>
      <c r="L1471">
        <v>-2.4369999999999998</v>
      </c>
      <c r="M1471">
        <v>-3.1080000000000001</v>
      </c>
      <c r="N1471">
        <v>-3.19</v>
      </c>
      <c r="O1471">
        <v>1.028</v>
      </c>
      <c r="P1471">
        <v>1.028</v>
      </c>
      <c r="Q1471">
        <v>1.02</v>
      </c>
      <c r="R1471">
        <v>0.63200000000000001</v>
      </c>
      <c r="S1471">
        <v>0.252</v>
      </c>
    </row>
    <row r="1472" spans="1:19" x14ac:dyDescent="0.3">
      <c r="A1472">
        <v>60</v>
      </c>
      <c r="B1472">
        <v>-0.39100000000000001</v>
      </c>
      <c r="C1472">
        <v>-1.292</v>
      </c>
      <c r="D1472">
        <v>-2.3959999999999999</v>
      </c>
      <c r="E1472">
        <v>-2.95</v>
      </c>
      <c r="F1472">
        <v>-3.19</v>
      </c>
      <c r="G1472">
        <v>2.4</v>
      </c>
      <c r="H1472">
        <v>-0.01</v>
      </c>
      <c r="I1472">
        <v>3.855</v>
      </c>
      <c r="J1472">
        <v>-0.48199999999999998</v>
      </c>
      <c r="K1472">
        <v>-1.468</v>
      </c>
      <c r="L1472">
        <v>-2.4329999999999998</v>
      </c>
      <c r="M1472">
        <v>-3.0920000000000001</v>
      </c>
      <c r="N1472">
        <v>-3.2709999999999999</v>
      </c>
      <c r="O1472">
        <v>1.0960000000000001</v>
      </c>
      <c r="P1472">
        <v>1.0209999999999999</v>
      </c>
      <c r="Q1472">
        <v>0.92600000000000005</v>
      </c>
      <c r="R1472">
        <v>0.58199999999999996</v>
      </c>
      <c r="S1472">
        <v>0.44800000000000001</v>
      </c>
    </row>
    <row r="1473" spans="1:19" x14ac:dyDescent="0.3">
      <c r="A1473">
        <v>120</v>
      </c>
      <c r="B1473">
        <v>-0.39100000000000001</v>
      </c>
      <c r="C1473">
        <v>-1.292</v>
      </c>
      <c r="D1473">
        <v>-2.3959999999999999</v>
      </c>
      <c r="E1473">
        <v>-2.95</v>
      </c>
      <c r="F1473">
        <v>-3.19</v>
      </c>
      <c r="G1473">
        <v>2.4</v>
      </c>
      <c r="H1473">
        <v>-0.01</v>
      </c>
      <c r="I1473">
        <v>3.855</v>
      </c>
      <c r="J1473">
        <v>-0.45800000000000002</v>
      </c>
      <c r="K1473">
        <v>-1.4750000000000001</v>
      </c>
      <c r="L1473">
        <v>-2.472</v>
      </c>
      <c r="M1473">
        <v>-3.1419999999999999</v>
      </c>
      <c r="N1473">
        <v>-3.2919999999999998</v>
      </c>
      <c r="O1473">
        <v>1.048</v>
      </c>
      <c r="P1473">
        <v>1.0880000000000001</v>
      </c>
      <c r="Q1473">
        <v>1.071</v>
      </c>
      <c r="R1473">
        <v>0.72799999999999998</v>
      </c>
      <c r="S1473">
        <v>0.45600000000000002</v>
      </c>
    </row>
    <row r="1474" spans="1:19" x14ac:dyDescent="0.3">
      <c r="A1474">
        <v>180</v>
      </c>
      <c r="B1474">
        <v>-0.39100000000000001</v>
      </c>
      <c r="C1474">
        <v>-1.292</v>
      </c>
      <c r="D1474">
        <v>-2.3959999999999999</v>
      </c>
      <c r="E1474">
        <v>-2.95</v>
      </c>
      <c r="F1474">
        <v>-3.19</v>
      </c>
      <c r="G1474">
        <v>2.4</v>
      </c>
      <c r="H1474">
        <v>-0.01</v>
      </c>
      <c r="I1474">
        <v>3.855</v>
      </c>
      <c r="J1474">
        <v>-0.45200000000000001</v>
      </c>
      <c r="K1474">
        <v>-1.4490000000000001</v>
      </c>
      <c r="L1474">
        <v>-2.4430000000000001</v>
      </c>
      <c r="M1474">
        <v>-3.1019999999999999</v>
      </c>
      <c r="N1474">
        <v>-3.3050000000000002</v>
      </c>
      <c r="O1474">
        <v>1.032</v>
      </c>
      <c r="P1474">
        <v>1.0029999999999999</v>
      </c>
      <c r="Q1474">
        <v>0.97699999999999998</v>
      </c>
      <c r="R1474">
        <v>0.56699999999999995</v>
      </c>
      <c r="S1474">
        <v>0.46100000000000002</v>
      </c>
    </row>
    <row r="1475" spans="1:19" x14ac:dyDescent="0.3">
      <c r="A1475">
        <v>240</v>
      </c>
      <c r="B1475">
        <v>-0.39100000000000001</v>
      </c>
      <c r="C1475">
        <v>-1.292</v>
      </c>
      <c r="D1475">
        <v>-2.3959999999999999</v>
      </c>
      <c r="E1475">
        <v>-2.95</v>
      </c>
      <c r="F1475">
        <v>-3.19</v>
      </c>
      <c r="G1475">
        <v>2.4</v>
      </c>
      <c r="H1475">
        <v>-0.01</v>
      </c>
      <c r="I1475">
        <v>3.855</v>
      </c>
      <c r="J1475">
        <v>-0.46500000000000002</v>
      </c>
      <c r="K1475">
        <v>-1.464</v>
      </c>
      <c r="L1475">
        <v>-2.4620000000000002</v>
      </c>
      <c r="M1475">
        <v>-3.1</v>
      </c>
      <c r="N1475">
        <v>-3.3140000000000001</v>
      </c>
      <c r="O1475">
        <v>1.0509999999999999</v>
      </c>
      <c r="P1475">
        <v>1.0649999999999999</v>
      </c>
      <c r="Q1475">
        <v>1.0680000000000001</v>
      </c>
      <c r="R1475">
        <v>0.58099999999999996</v>
      </c>
      <c r="S1475">
        <v>0.46500000000000002</v>
      </c>
    </row>
    <row r="1476" spans="1:19" x14ac:dyDescent="0.3">
      <c r="A1476">
        <v>300</v>
      </c>
      <c r="B1476">
        <v>-0.39100000000000001</v>
      </c>
      <c r="C1476">
        <v>-1.292</v>
      </c>
      <c r="D1476">
        <v>-2.3959999999999999</v>
      </c>
      <c r="E1476">
        <v>-2.95</v>
      </c>
      <c r="F1476">
        <v>-3.19</v>
      </c>
      <c r="G1476">
        <v>2.4</v>
      </c>
      <c r="H1476">
        <v>-0.01</v>
      </c>
      <c r="I1476">
        <v>3.855</v>
      </c>
      <c r="J1476">
        <v>-0.45800000000000002</v>
      </c>
      <c r="K1476">
        <v>-1.456</v>
      </c>
      <c r="L1476">
        <v>-2.4510000000000001</v>
      </c>
      <c r="M1476">
        <v>-3.1179999999999999</v>
      </c>
      <c r="N1476">
        <v>-3.3239999999999998</v>
      </c>
      <c r="O1476">
        <v>1.034</v>
      </c>
      <c r="P1476">
        <v>1.028</v>
      </c>
      <c r="Q1476">
        <v>1.014</v>
      </c>
      <c r="R1476">
        <v>0.65300000000000002</v>
      </c>
      <c r="S1476">
        <v>0.46800000000000003</v>
      </c>
    </row>
    <row r="1477" spans="1:19" x14ac:dyDescent="0.3">
      <c r="A1477">
        <v>360</v>
      </c>
      <c r="B1477">
        <v>-0.39100000000000001</v>
      </c>
      <c r="C1477">
        <v>-1.292</v>
      </c>
      <c r="D1477">
        <v>-2.3959999999999999</v>
      </c>
      <c r="E1477">
        <v>-2.95</v>
      </c>
      <c r="F1477">
        <v>-3.19</v>
      </c>
      <c r="G1477">
        <v>2.4</v>
      </c>
      <c r="H1477">
        <v>-0.01</v>
      </c>
      <c r="I1477">
        <v>3.855</v>
      </c>
      <c r="J1477">
        <v>-0.46200000000000002</v>
      </c>
      <c r="K1477">
        <v>-1.458</v>
      </c>
      <c r="L1477">
        <v>-2.448</v>
      </c>
      <c r="M1477">
        <v>-3.1379999999999999</v>
      </c>
      <c r="N1477">
        <v>-3.3380000000000001</v>
      </c>
      <c r="O1477">
        <v>1.0369999999999999</v>
      </c>
      <c r="P1477">
        <v>1.0469999999999999</v>
      </c>
      <c r="Q1477">
        <v>1.0089999999999999</v>
      </c>
      <c r="R1477">
        <v>0.70799999999999996</v>
      </c>
      <c r="S1477">
        <v>0.47399999999999998</v>
      </c>
    </row>
    <row r="1478" spans="1:19" x14ac:dyDescent="0.3">
      <c r="A1478">
        <v>420</v>
      </c>
      <c r="B1478">
        <v>-0.39100000000000001</v>
      </c>
      <c r="C1478">
        <v>-1.292</v>
      </c>
      <c r="D1478">
        <v>-2.3959999999999999</v>
      </c>
      <c r="E1478">
        <v>-2.95</v>
      </c>
      <c r="F1478">
        <v>-3.19</v>
      </c>
      <c r="G1478">
        <v>2.4</v>
      </c>
      <c r="H1478">
        <v>-0.01</v>
      </c>
      <c r="I1478">
        <v>3.855</v>
      </c>
      <c r="J1478">
        <v>-0.46300000000000002</v>
      </c>
      <c r="K1478">
        <v>-1.4590000000000001</v>
      </c>
      <c r="L1478">
        <v>-2.452</v>
      </c>
      <c r="M1478">
        <v>-3.1539999999999999</v>
      </c>
      <c r="N1478">
        <v>-3.3540000000000001</v>
      </c>
      <c r="O1478">
        <v>1.034</v>
      </c>
      <c r="P1478">
        <v>1.0489999999999999</v>
      </c>
      <c r="Q1478">
        <v>1.034</v>
      </c>
      <c r="R1478">
        <v>0.747</v>
      </c>
      <c r="S1478">
        <v>0.48</v>
      </c>
    </row>
    <row r="1479" spans="1:19" x14ac:dyDescent="0.3">
      <c r="A1479">
        <v>480</v>
      </c>
      <c r="B1479">
        <v>-0.39100000000000001</v>
      </c>
      <c r="C1479">
        <v>-1.292</v>
      </c>
      <c r="D1479">
        <v>-2.3959999999999999</v>
      </c>
      <c r="E1479">
        <v>-2.95</v>
      </c>
      <c r="F1479">
        <v>-3.19</v>
      </c>
      <c r="G1479">
        <v>2.4</v>
      </c>
      <c r="H1479">
        <v>-0.01</v>
      </c>
      <c r="I1479">
        <v>3.855</v>
      </c>
      <c r="J1479">
        <v>-0.46400000000000002</v>
      </c>
      <c r="K1479">
        <v>-1.4570000000000001</v>
      </c>
      <c r="L1479">
        <v>-2.4550000000000001</v>
      </c>
      <c r="M1479">
        <v>-3.1680000000000001</v>
      </c>
      <c r="N1479">
        <v>-3.37</v>
      </c>
      <c r="O1479">
        <v>1.0309999999999999</v>
      </c>
      <c r="P1479">
        <v>1.0409999999999999</v>
      </c>
      <c r="Q1479">
        <v>1.04</v>
      </c>
      <c r="R1479">
        <v>0.76600000000000001</v>
      </c>
      <c r="S1479">
        <v>0.48699999999999999</v>
      </c>
    </row>
    <row r="1480" spans="1:19" x14ac:dyDescent="0.3">
      <c r="A1480">
        <v>540</v>
      </c>
      <c r="B1480">
        <v>-0.39100000000000001</v>
      </c>
      <c r="C1480">
        <v>-1.292</v>
      </c>
      <c r="D1480">
        <v>-2.3959999999999999</v>
      </c>
      <c r="E1480">
        <v>-2.95</v>
      </c>
      <c r="F1480">
        <v>-3.19</v>
      </c>
      <c r="G1480">
        <v>2.4</v>
      </c>
      <c r="H1480">
        <v>-0.01</v>
      </c>
      <c r="I1480">
        <v>3.855</v>
      </c>
      <c r="J1480">
        <v>-0.46700000000000003</v>
      </c>
      <c r="K1480">
        <v>-1.4570000000000001</v>
      </c>
      <c r="L1480">
        <v>-2.4540000000000002</v>
      </c>
      <c r="M1480">
        <v>-3.1779999999999999</v>
      </c>
      <c r="N1480">
        <v>-3.387</v>
      </c>
      <c r="O1480">
        <v>1.032</v>
      </c>
      <c r="P1480">
        <v>1.0409999999999999</v>
      </c>
      <c r="Q1480">
        <v>1.036</v>
      </c>
      <c r="R1480">
        <v>0.77300000000000002</v>
      </c>
      <c r="S1480">
        <v>0.49399999999999999</v>
      </c>
    </row>
    <row r="1481" spans="1:19" x14ac:dyDescent="0.3">
      <c r="A1481">
        <v>600</v>
      </c>
      <c r="B1481">
        <v>-0.39100000000000001</v>
      </c>
      <c r="C1481">
        <v>-1.292</v>
      </c>
      <c r="D1481">
        <v>-2.3959999999999999</v>
      </c>
      <c r="E1481">
        <v>-2.95</v>
      </c>
      <c r="F1481">
        <v>-3.19</v>
      </c>
      <c r="G1481">
        <v>2.4</v>
      </c>
      <c r="H1481">
        <v>-0.01</v>
      </c>
      <c r="I1481">
        <v>3.855</v>
      </c>
      <c r="J1481">
        <v>-0.46800000000000003</v>
      </c>
      <c r="K1481">
        <v>-1.458</v>
      </c>
      <c r="L1481">
        <v>-2.4529999999999998</v>
      </c>
      <c r="M1481">
        <v>-3.1890000000000001</v>
      </c>
      <c r="N1481">
        <v>-3.4039999999999999</v>
      </c>
      <c r="O1481">
        <v>1.03</v>
      </c>
      <c r="P1481">
        <v>1.0429999999999999</v>
      </c>
      <c r="Q1481">
        <v>1.032</v>
      </c>
      <c r="R1481">
        <v>0.77900000000000003</v>
      </c>
      <c r="S1481">
        <v>0.502</v>
      </c>
    </row>
    <row r="1483" spans="1:19" x14ac:dyDescent="0.3">
      <c r="A1483" t="s">
        <v>0</v>
      </c>
      <c r="B1483" t="s">
        <v>115</v>
      </c>
    </row>
    <row r="1484" spans="1:19" x14ac:dyDescent="0.3">
      <c r="A1484">
        <v>0</v>
      </c>
      <c r="B1484">
        <v>-0.39</v>
      </c>
      <c r="C1484">
        <v>-1.2949999999999999</v>
      </c>
      <c r="D1484">
        <v>-2.395</v>
      </c>
      <c r="E1484">
        <v>-2.9460000000000002</v>
      </c>
      <c r="F1484">
        <v>-3.18</v>
      </c>
      <c r="G1484">
        <v>2.4</v>
      </c>
      <c r="H1484">
        <v>-0.01</v>
      </c>
      <c r="I1484">
        <v>3.855</v>
      </c>
      <c r="J1484">
        <v>-0.442</v>
      </c>
      <c r="K1484">
        <v>-1.4419999999999999</v>
      </c>
      <c r="L1484">
        <v>-2.4369999999999998</v>
      </c>
      <c r="M1484">
        <v>-3.1</v>
      </c>
      <c r="N1484">
        <v>-3.18</v>
      </c>
      <c r="O1484">
        <v>1.028</v>
      </c>
      <c r="P1484">
        <v>1.028</v>
      </c>
      <c r="Q1484">
        <v>1.0189999999999999</v>
      </c>
      <c r="R1484">
        <v>0.626</v>
      </c>
      <c r="S1484">
        <v>0.25</v>
      </c>
    </row>
    <row r="1485" spans="1:19" x14ac:dyDescent="0.3">
      <c r="A1485">
        <v>60</v>
      </c>
      <c r="B1485">
        <v>-0.39</v>
      </c>
      <c r="C1485">
        <v>-1.2949999999999999</v>
      </c>
      <c r="D1485">
        <v>-2.395</v>
      </c>
      <c r="E1485">
        <v>-2.9460000000000002</v>
      </c>
      <c r="F1485">
        <v>-3.18</v>
      </c>
      <c r="G1485">
        <v>2.4</v>
      </c>
      <c r="H1485">
        <v>-0.01</v>
      </c>
      <c r="I1485">
        <v>3.855</v>
      </c>
      <c r="J1485">
        <v>-0.48199999999999998</v>
      </c>
      <c r="K1485">
        <v>-1.466</v>
      </c>
      <c r="L1485">
        <v>-2.4300000000000002</v>
      </c>
      <c r="M1485">
        <v>-3.0840000000000001</v>
      </c>
      <c r="N1485">
        <v>-3.26</v>
      </c>
      <c r="O1485">
        <v>1.095</v>
      </c>
      <c r="P1485">
        <v>1.0169999999999999</v>
      </c>
      <c r="Q1485">
        <v>0.92400000000000004</v>
      </c>
      <c r="R1485">
        <v>0.57699999999999996</v>
      </c>
      <c r="S1485">
        <v>0.44400000000000001</v>
      </c>
    </row>
    <row r="1486" spans="1:19" x14ac:dyDescent="0.3">
      <c r="A1486">
        <v>120</v>
      </c>
      <c r="B1486">
        <v>-0.39</v>
      </c>
      <c r="C1486">
        <v>-1.2949999999999999</v>
      </c>
      <c r="D1486">
        <v>-2.395</v>
      </c>
      <c r="E1486">
        <v>-2.9460000000000002</v>
      </c>
      <c r="F1486">
        <v>-3.18</v>
      </c>
      <c r="G1486">
        <v>2.4</v>
      </c>
      <c r="H1486">
        <v>-0.01</v>
      </c>
      <c r="I1486">
        <v>3.855</v>
      </c>
      <c r="J1486">
        <v>-0.45800000000000002</v>
      </c>
      <c r="K1486">
        <v>-1.474</v>
      </c>
      <c r="L1486">
        <v>-2.4700000000000002</v>
      </c>
      <c r="M1486">
        <v>-3.133</v>
      </c>
      <c r="N1486">
        <v>-3.2789999999999999</v>
      </c>
      <c r="O1486">
        <v>1.048</v>
      </c>
      <c r="P1486">
        <v>1.089</v>
      </c>
      <c r="Q1486">
        <v>1.069</v>
      </c>
      <c r="R1486">
        <v>0.71599999999999997</v>
      </c>
      <c r="S1486">
        <v>0.45100000000000001</v>
      </c>
    </row>
    <row r="1487" spans="1:19" x14ac:dyDescent="0.3">
      <c r="A1487">
        <v>180</v>
      </c>
      <c r="B1487">
        <v>-0.39</v>
      </c>
      <c r="C1487">
        <v>-1.2949999999999999</v>
      </c>
      <c r="D1487">
        <v>-2.395</v>
      </c>
      <c r="E1487">
        <v>-2.9460000000000002</v>
      </c>
      <c r="F1487">
        <v>-3.18</v>
      </c>
      <c r="G1487">
        <v>2.4</v>
      </c>
      <c r="H1487">
        <v>-0.01</v>
      </c>
      <c r="I1487">
        <v>3.855</v>
      </c>
      <c r="J1487">
        <v>-0.45100000000000001</v>
      </c>
      <c r="K1487">
        <v>-1.4470000000000001</v>
      </c>
      <c r="L1487">
        <v>-2.4420000000000002</v>
      </c>
      <c r="M1487">
        <v>-3.093</v>
      </c>
      <c r="N1487">
        <v>-3.2919999999999998</v>
      </c>
      <c r="O1487">
        <v>1.03</v>
      </c>
      <c r="P1487">
        <v>1.004</v>
      </c>
      <c r="Q1487">
        <v>0.98</v>
      </c>
      <c r="R1487">
        <v>0.55800000000000005</v>
      </c>
      <c r="S1487">
        <v>0.45600000000000002</v>
      </c>
    </row>
    <row r="1488" spans="1:19" x14ac:dyDescent="0.3">
      <c r="A1488">
        <v>240</v>
      </c>
      <c r="B1488">
        <v>-0.39</v>
      </c>
      <c r="C1488">
        <v>-1.2949999999999999</v>
      </c>
      <c r="D1488">
        <v>-2.395</v>
      </c>
      <c r="E1488">
        <v>-2.9460000000000002</v>
      </c>
      <c r="F1488">
        <v>-3.18</v>
      </c>
      <c r="G1488">
        <v>2.4</v>
      </c>
      <c r="H1488">
        <v>-0.01</v>
      </c>
      <c r="I1488">
        <v>3.855</v>
      </c>
      <c r="J1488">
        <v>-0.46500000000000002</v>
      </c>
      <c r="K1488">
        <v>-1.462</v>
      </c>
      <c r="L1488">
        <v>-2.4609999999999999</v>
      </c>
      <c r="M1488">
        <v>-3.0920000000000001</v>
      </c>
      <c r="N1488">
        <v>-3.302</v>
      </c>
      <c r="O1488">
        <v>1.05</v>
      </c>
      <c r="P1488">
        <v>1.0649999999999999</v>
      </c>
      <c r="Q1488">
        <v>1.07</v>
      </c>
      <c r="R1488">
        <v>0.57699999999999996</v>
      </c>
      <c r="S1488">
        <v>0.46</v>
      </c>
    </row>
    <row r="1489" spans="1:19" x14ac:dyDescent="0.3">
      <c r="A1489">
        <v>300</v>
      </c>
      <c r="B1489">
        <v>-0.39</v>
      </c>
      <c r="C1489">
        <v>-1.2949999999999999</v>
      </c>
      <c r="D1489">
        <v>-2.395</v>
      </c>
      <c r="E1489">
        <v>-2.9460000000000002</v>
      </c>
      <c r="F1489">
        <v>-3.18</v>
      </c>
      <c r="G1489">
        <v>2.4</v>
      </c>
      <c r="H1489">
        <v>-0.01</v>
      </c>
      <c r="I1489">
        <v>3.855</v>
      </c>
      <c r="J1489">
        <v>-0.45800000000000002</v>
      </c>
      <c r="K1489">
        <v>-1.4550000000000001</v>
      </c>
      <c r="L1489">
        <v>-2.4489999999999998</v>
      </c>
      <c r="M1489">
        <v>-3.11</v>
      </c>
      <c r="N1489">
        <v>-3.3109999999999999</v>
      </c>
      <c r="O1489">
        <v>1.0329999999999999</v>
      </c>
      <c r="P1489">
        <v>1.0269999999999999</v>
      </c>
      <c r="Q1489">
        <v>1.014</v>
      </c>
      <c r="R1489">
        <v>0.65</v>
      </c>
      <c r="S1489">
        <v>0.46300000000000002</v>
      </c>
    </row>
    <row r="1490" spans="1:19" x14ac:dyDescent="0.3">
      <c r="A1490">
        <v>360</v>
      </c>
      <c r="B1490">
        <v>-0.39</v>
      </c>
      <c r="C1490">
        <v>-1.2949999999999999</v>
      </c>
      <c r="D1490">
        <v>-2.395</v>
      </c>
      <c r="E1490">
        <v>-2.9460000000000002</v>
      </c>
      <c r="F1490">
        <v>-3.18</v>
      </c>
      <c r="G1490">
        <v>2.4</v>
      </c>
      <c r="H1490">
        <v>-0.01</v>
      </c>
      <c r="I1490">
        <v>3.855</v>
      </c>
      <c r="J1490">
        <v>-0.46200000000000002</v>
      </c>
      <c r="K1490">
        <v>-1.4570000000000001</v>
      </c>
      <c r="L1490">
        <v>-2.4460000000000002</v>
      </c>
      <c r="M1490">
        <v>-3.13</v>
      </c>
      <c r="N1490">
        <v>-3.3250000000000002</v>
      </c>
      <c r="O1490">
        <v>1.0369999999999999</v>
      </c>
      <c r="P1490">
        <v>1.048</v>
      </c>
      <c r="Q1490">
        <v>1.0089999999999999</v>
      </c>
      <c r="R1490">
        <v>0.70399999999999996</v>
      </c>
      <c r="S1490">
        <v>0.46899999999999997</v>
      </c>
    </row>
    <row r="1491" spans="1:19" x14ac:dyDescent="0.3">
      <c r="A1491">
        <v>420</v>
      </c>
      <c r="B1491">
        <v>-0.39</v>
      </c>
      <c r="C1491">
        <v>-1.2949999999999999</v>
      </c>
      <c r="D1491">
        <v>-2.395</v>
      </c>
      <c r="E1491">
        <v>-2.9460000000000002</v>
      </c>
      <c r="F1491">
        <v>-3.18</v>
      </c>
      <c r="G1491">
        <v>2.4</v>
      </c>
      <c r="H1491">
        <v>-0.01</v>
      </c>
      <c r="I1491">
        <v>3.855</v>
      </c>
      <c r="J1491">
        <v>-0.46300000000000002</v>
      </c>
      <c r="K1491">
        <v>-1.458</v>
      </c>
      <c r="L1491">
        <v>-2.4510000000000001</v>
      </c>
      <c r="M1491">
        <v>-3.1459999999999999</v>
      </c>
      <c r="N1491">
        <v>-3.3410000000000002</v>
      </c>
      <c r="O1491">
        <v>1.034</v>
      </c>
      <c r="P1491">
        <v>1.0489999999999999</v>
      </c>
      <c r="Q1491">
        <v>1.034</v>
      </c>
      <c r="R1491">
        <v>0.74</v>
      </c>
      <c r="S1491">
        <v>0.47499999999999998</v>
      </c>
    </row>
    <row r="1492" spans="1:19" x14ac:dyDescent="0.3">
      <c r="A1492">
        <v>480</v>
      </c>
      <c r="B1492">
        <v>-0.39</v>
      </c>
      <c r="C1492">
        <v>-1.2949999999999999</v>
      </c>
      <c r="D1492">
        <v>-2.395</v>
      </c>
      <c r="E1492">
        <v>-2.9460000000000002</v>
      </c>
      <c r="F1492">
        <v>-3.18</v>
      </c>
      <c r="G1492">
        <v>2.4</v>
      </c>
      <c r="H1492">
        <v>-0.01</v>
      </c>
      <c r="I1492">
        <v>3.855</v>
      </c>
      <c r="J1492">
        <v>-0.46400000000000002</v>
      </c>
      <c r="K1492">
        <v>-1.456</v>
      </c>
      <c r="L1492">
        <v>-2.4529999999999998</v>
      </c>
      <c r="M1492">
        <v>-3.16</v>
      </c>
      <c r="N1492">
        <v>-3.3559999999999999</v>
      </c>
      <c r="O1492">
        <v>1.0309999999999999</v>
      </c>
      <c r="P1492">
        <v>1.0409999999999999</v>
      </c>
      <c r="Q1492">
        <v>1.04</v>
      </c>
      <c r="R1492">
        <v>0.76100000000000001</v>
      </c>
      <c r="S1492">
        <v>0.48099999999999998</v>
      </c>
    </row>
    <row r="1493" spans="1:19" x14ac:dyDescent="0.3">
      <c r="A1493">
        <v>540</v>
      </c>
      <c r="B1493">
        <v>-0.39</v>
      </c>
      <c r="C1493">
        <v>-1.2949999999999999</v>
      </c>
      <c r="D1493">
        <v>-2.395</v>
      </c>
      <c r="E1493">
        <v>-2.9460000000000002</v>
      </c>
      <c r="F1493">
        <v>-3.18</v>
      </c>
      <c r="G1493">
        <v>2.4</v>
      </c>
      <c r="H1493">
        <v>-0.01</v>
      </c>
      <c r="I1493">
        <v>3.855</v>
      </c>
      <c r="J1493">
        <v>-0.46700000000000003</v>
      </c>
      <c r="K1493">
        <v>-1.456</v>
      </c>
      <c r="L1493">
        <v>-2.452</v>
      </c>
      <c r="M1493">
        <v>-3.17</v>
      </c>
      <c r="N1493">
        <v>-3.3730000000000002</v>
      </c>
      <c r="O1493">
        <v>1.0309999999999999</v>
      </c>
      <c r="P1493">
        <v>1.0409999999999999</v>
      </c>
      <c r="Q1493">
        <v>1.0349999999999999</v>
      </c>
      <c r="R1493">
        <v>0.76700000000000002</v>
      </c>
      <c r="S1493">
        <v>0.48799999999999999</v>
      </c>
    </row>
    <row r="1494" spans="1:19" x14ac:dyDescent="0.3">
      <c r="A1494">
        <v>600</v>
      </c>
      <c r="B1494">
        <v>-0.39</v>
      </c>
      <c r="C1494">
        <v>-1.2949999999999999</v>
      </c>
      <c r="D1494">
        <v>-2.395</v>
      </c>
      <c r="E1494">
        <v>-2.9460000000000002</v>
      </c>
      <c r="F1494">
        <v>-3.18</v>
      </c>
      <c r="G1494">
        <v>2.4</v>
      </c>
      <c r="H1494">
        <v>-0.01</v>
      </c>
      <c r="I1494">
        <v>3.855</v>
      </c>
      <c r="J1494">
        <v>-0.46800000000000003</v>
      </c>
      <c r="K1494">
        <v>-1.458</v>
      </c>
      <c r="L1494">
        <v>-2.4510000000000001</v>
      </c>
      <c r="M1494">
        <v>-3.18</v>
      </c>
      <c r="N1494">
        <v>-3.39</v>
      </c>
      <c r="O1494">
        <v>1.03</v>
      </c>
      <c r="P1494">
        <v>1.0429999999999999</v>
      </c>
      <c r="Q1494">
        <v>1.032</v>
      </c>
      <c r="R1494">
        <v>0.77100000000000002</v>
      </c>
      <c r="S1494">
        <v>0.495</v>
      </c>
    </row>
    <row r="1496" spans="1:19" x14ac:dyDescent="0.3">
      <c r="A1496" t="s">
        <v>0</v>
      </c>
      <c r="B1496" t="s">
        <v>116</v>
      </c>
    </row>
    <row r="1497" spans="1:19" x14ac:dyDescent="0.3">
      <c r="A1497">
        <v>0</v>
      </c>
      <c r="B1497">
        <v>-0.39400000000000002</v>
      </c>
      <c r="C1497">
        <v>-1.2929999999999999</v>
      </c>
      <c r="D1497">
        <v>-2.3980000000000001</v>
      </c>
      <c r="E1497">
        <v>-2.9529999999999998</v>
      </c>
      <c r="F1497">
        <v>-3.17</v>
      </c>
      <c r="G1497">
        <v>2.4</v>
      </c>
      <c r="H1497">
        <v>-0.01</v>
      </c>
      <c r="I1497">
        <v>3.855</v>
      </c>
      <c r="J1497">
        <v>-0.442</v>
      </c>
      <c r="K1497">
        <v>-1.4419999999999999</v>
      </c>
      <c r="L1497">
        <v>-2.4369999999999998</v>
      </c>
      <c r="M1497">
        <v>-3.0920000000000001</v>
      </c>
      <c r="N1497">
        <v>-3.17</v>
      </c>
      <c r="O1497">
        <v>1.028</v>
      </c>
      <c r="P1497">
        <v>1.028</v>
      </c>
      <c r="Q1497">
        <v>1.0189999999999999</v>
      </c>
      <c r="R1497">
        <v>0.61899999999999999</v>
      </c>
      <c r="S1497">
        <v>0.248</v>
      </c>
    </row>
    <row r="1498" spans="1:19" x14ac:dyDescent="0.3">
      <c r="A1498">
        <v>60</v>
      </c>
      <c r="B1498">
        <v>-0.39400000000000002</v>
      </c>
      <c r="C1498">
        <v>-1.2929999999999999</v>
      </c>
      <c r="D1498">
        <v>-2.3980000000000001</v>
      </c>
      <c r="E1498">
        <v>-2.9529999999999998</v>
      </c>
      <c r="F1498">
        <v>-3.17</v>
      </c>
      <c r="G1498">
        <v>2.4</v>
      </c>
      <c r="H1498">
        <v>-0.01</v>
      </c>
      <c r="I1498">
        <v>3.855</v>
      </c>
      <c r="J1498">
        <v>-0.48299999999999998</v>
      </c>
      <c r="K1498">
        <v>-1.466</v>
      </c>
      <c r="L1498">
        <v>-2.431</v>
      </c>
      <c r="M1498">
        <v>-3.0830000000000002</v>
      </c>
      <c r="N1498">
        <v>-3.2519999999999998</v>
      </c>
      <c r="O1498">
        <v>1.097</v>
      </c>
      <c r="P1498">
        <v>1.0109999999999999</v>
      </c>
      <c r="Q1498">
        <v>0.92200000000000004</v>
      </c>
      <c r="R1498">
        <v>0.57799999999999996</v>
      </c>
      <c r="S1498">
        <v>0.441</v>
      </c>
    </row>
    <row r="1499" spans="1:19" x14ac:dyDescent="0.3">
      <c r="A1499">
        <v>120</v>
      </c>
      <c r="B1499">
        <v>-0.39400000000000002</v>
      </c>
      <c r="C1499">
        <v>-1.2929999999999999</v>
      </c>
      <c r="D1499">
        <v>-2.3980000000000001</v>
      </c>
      <c r="E1499">
        <v>-2.9529999999999998</v>
      </c>
      <c r="F1499">
        <v>-3.17</v>
      </c>
      <c r="G1499">
        <v>2.4</v>
      </c>
      <c r="H1499">
        <v>-0.01</v>
      </c>
      <c r="I1499">
        <v>3.855</v>
      </c>
      <c r="J1499">
        <v>-0.46</v>
      </c>
      <c r="K1499">
        <v>-1.476</v>
      </c>
      <c r="L1499">
        <v>-2.472</v>
      </c>
      <c r="M1499">
        <v>-3.1280000000000001</v>
      </c>
      <c r="N1499">
        <v>-3.266</v>
      </c>
      <c r="O1499">
        <v>1.0509999999999999</v>
      </c>
      <c r="P1499">
        <v>1.089</v>
      </c>
      <c r="Q1499">
        <v>1.0720000000000001</v>
      </c>
      <c r="R1499">
        <v>0.71</v>
      </c>
      <c r="S1499">
        <v>0.44600000000000001</v>
      </c>
    </row>
    <row r="1500" spans="1:19" x14ac:dyDescent="0.3">
      <c r="A1500">
        <v>180</v>
      </c>
      <c r="B1500">
        <v>-0.39400000000000002</v>
      </c>
      <c r="C1500">
        <v>-1.2929999999999999</v>
      </c>
      <c r="D1500">
        <v>-2.3980000000000001</v>
      </c>
      <c r="E1500">
        <v>-2.9529999999999998</v>
      </c>
      <c r="F1500">
        <v>-3.17</v>
      </c>
      <c r="G1500">
        <v>2.4</v>
      </c>
      <c r="H1500">
        <v>-0.01</v>
      </c>
      <c r="I1500">
        <v>3.855</v>
      </c>
      <c r="J1500">
        <v>-0.45200000000000001</v>
      </c>
      <c r="K1500">
        <v>-1.4490000000000001</v>
      </c>
      <c r="L1500">
        <v>-2.4430000000000001</v>
      </c>
      <c r="M1500">
        <v>-3.0870000000000002</v>
      </c>
      <c r="N1500">
        <v>-3.2839999999999998</v>
      </c>
      <c r="O1500">
        <v>1.032</v>
      </c>
      <c r="P1500">
        <v>1.002</v>
      </c>
      <c r="Q1500">
        <v>0.97599999999999998</v>
      </c>
      <c r="R1500">
        <v>0.54800000000000004</v>
      </c>
      <c r="S1500">
        <v>0.45300000000000001</v>
      </c>
    </row>
    <row r="1501" spans="1:19" x14ac:dyDescent="0.3">
      <c r="A1501">
        <v>240</v>
      </c>
      <c r="B1501">
        <v>-0.39400000000000002</v>
      </c>
      <c r="C1501">
        <v>-1.2929999999999999</v>
      </c>
      <c r="D1501">
        <v>-2.3980000000000001</v>
      </c>
      <c r="E1501">
        <v>-2.9529999999999998</v>
      </c>
      <c r="F1501">
        <v>-3.17</v>
      </c>
      <c r="G1501">
        <v>2.4</v>
      </c>
      <c r="H1501">
        <v>-0.01</v>
      </c>
      <c r="I1501">
        <v>3.855</v>
      </c>
      <c r="J1501">
        <v>-0.46500000000000002</v>
      </c>
      <c r="K1501">
        <v>-1.464</v>
      </c>
      <c r="L1501">
        <v>-2.4620000000000002</v>
      </c>
      <c r="M1501">
        <v>-3.0859999999999999</v>
      </c>
      <c r="N1501">
        <v>-3.2959999999999998</v>
      </c>
      <c r="O1501">
        <v>1.0509999999999999</v>
      </c>
      <c r="P1501">
        <v>1.0649999999999999</v>
      </c>
      <c r="Q1501">
        <v>1.0660000000000001</v>
      </c>
      <c r="R1501">
        <v>0.56899999999999995</v>
      </c>
      <c r="S1501">
        <v>0.45800000000000002</v>
      </c>
    </row>
    <row r="1502" spans="1:19" x14ac:dyDescent="0.3">
      <c r="A1502">
        <v>300</v>
      </c>
      <c r="B1502">
        <v>-0.39400000000000002</v>
      </c>
      <c r="C1502">
        <v>-1.2929999999999999</v>
      </c>
      <c r="D1502">
        <v>-2.3980000000000001</v>
      </c>
      <c r="E1502">
        <v>-2.9529999999999998</v>
      </c>
      <c r="F1502">
        <v>-3.17</v>
      </c>
      <c r="G1502">
        <v>2.4</v>
      </c>
      <c r="H1502">
        <v>-0.01</v>
      </c>
      <c r="I1502">
        <v>3.855</v>
      </c>
      <c r="J1502">
        <v>-0.45800000000000002</v>
      </c>
      <c r="K1502">
        <v>-1.456</v>
      </c>
      <c r="L1502">
        <v>-2.4500000000000002</v>
      </c>
      <c r="M1502">
        <v>-3.1070000000000002</v>
      </c>
      <c r="N1502">
        <v>-3.3039999999999998</v>
      </c>
      <c r="O1502">
        <v>1.034</v>
      </c>
      <c r="P1502">
        <v>1.0269999999999999</v>
      </c>
      <c r="Q1502">
        <v>1.01</v>
      </c>
      <c r="R1502">
        <v>0.64900000000000002</v>
      </c>
      <c r="S1502">
        <v>0.46</v>
      </c>
    </row>
    <row r="1503" spans="1:19" x14ac:dyDescent="0.3">
      <c r="A1503">
        <v>360</v>
      </c>
      <c r="B1503">
        <v>-0.39400000000000002</v>
      </c>
      <c r="C1503">
        <v>-1.2929999999999999</v>
      </c>
      <c r="D1503">
        <v>-2.3980000000000001</v>
      </c>
      <c r="E1503">
        <v>-2.9529999999999998</v>
      </c>
      <c r="F1503">
        <v>-3.17</v>
      </c>
      <c r="G1503">
        <v>2.4</v>
      </c>
      <c r="H1503">
        <v>-0.01</v>
      </c>
      <c r="I1503">
        <v>3.855</v>
      </c>
      <c r="J1503">
        <v>-0.46200000000000002</v>
      </c>
      <c r="K1503">
        <v>-1.458</v>
      </c>
      <c r="L1503">
        <v>-2.4460000000000002</v>
      </c>
      <c r="M1503">
        <v>-3.125</v>
      </c>
      <c r="N1503">
        <v>-3.3170000000000002</v>
      </c>
      <c r="O1503">
        <v>1.0369999999999999</v>
      </c>
      <c r="P1503">
        <v>1.0469999999999999</v>
      </c>
      <c r="Q1503">
        <v>1.0049999999999999</v>
      </c>
      <c r="R1503">
        <v>0.69599999999999995</v>
      </c>
      <c r="S1503">
        <v>0.46600000000000003</v>
      </c>
    </row>
    <row r="1504" spans="1:19" x14ac:dyDescent="0.3">
      <c r="A1504">
        <v>420</v>
      </c>
      <c r="B1504">
        <v>-0.39400000000000002</v>
      </c>
      <c r="C1504">
        <v>-1.2929999999999999</v>
      </c>
      <c r="D1504">
        <v>-2.3980000000000001</v>
      </c>
      <c r="E1504">
        <v>-2.9529999999999998</v>
      </c>
      <c r="F1504">
        <v>-3.17</v>
      </c>
      <c r="G1504">
        <v>2.4</v>
      </c>
      <c r="H1504">
        <v>-0.01</v>
      </c>
      <c r="I1504">
        <v>3.855</v>
      </c>
      <c r="J1504">
        <v>-0.46400000000000002</v>
      </c>
      <c r="K1504">
        <v>-1.46</v>
      </c>
      <c r="L1504">
        <v>-2.4529999999999998</v>
      </c>
      <c r="M1504">
        <v>-3.14</v>
      </c>
      <c r="N1504">
        <v>-3.3319999999999999</v>
      </c>
      <c r="O1504">
        <v>1.0349999999999999</v>
      </c>
      <c r="P1504">
        <v>1.0489999999999999</v>
      </c>
      <c r="Q1504">
        <v>1.036</v>
      </c>
      <c r="R1504">
        <v>0.72899999999999998</v>
      </c>
      <c r="S1504">
        <v>0.47199999999999998</v>
      </c>
    </row>
    <row r="1505" spans="1:19" x14ac:dyDescent="0.3">
      <c r="A1505">
        <v>480</v>
      </c>
      <c r="B1505">
        <v>-0.39400000000000002</v>
      </c>
      <c r="C1505">
        <v>-1.2929999999999999</v>
      </c>
      <c r="D1505">
        <v>-2.3980000000000001</v>
      </c>
      <c r="E1505">
        <v>-2.9529999999999998</v>
      </c>
      <c r="F1505">
        <v>-3.17</v>
      </c>
      <c r="G1505">
        <v>2.4</v>
      </c>
      <c r="H1505">
        <v>-0.01</v>
      </c>
      <c r="I1505">
        <v>3.855</v>
      </c>
      <c r="J1505">
        <v>-0.46400000000000002</v>
      </c>
      <c r="K1505">
        <v>-1.458</v>
      </c>
      <c r="L1505">
        <v>-2.4550000000000001</v>
      </c>
      <c r="M1505">
        <v>-3.1539999999999999</v>
      </c>
      <c r="N1505">
        <v>-3.347</v>
      </c>
      <c r="O1505">
        <v>1.0309999999999999</v>
      </c>
      <c r="P1505">
        <v>1.0409999999999999</v>
      </c>
      <c r="Q1505">
        <v>1.04</v>
      </c>
      <c r="R1505">
        <v>0.754</v>
      </c>
      <c r="S1505">
        <v>0.47799999999999998</v>
      </c>
    </row>
    <row r="1506" spans="1:19" x14ac:dyDescent="0.3">
      <c r="A1506">
        <v>540</v>
      </c>
      <c r="B1506">
        <v>-0.39400000000000002</v>
      </c>
      <c r="C1506">
        <v>-1.2929999999999999</v>
      </c>
      <c r="D1506">
        <v>-2.3980000000000001</v>
      </c>
      <c r="E1506">
        <v>-2.9529999999999998</v>
      </c>
      <c r="F1506">
        <v>-3.17</v>
      </c>
      <c r="G1506">
        <v>2.4</v>
      </c>
      <c r="H1506">
        <v>-0.01</v>
      </c>
      <c r="I1506">
        <v>3.855</v>
      </c>
      <c r="J1506">
        <v>-0.46700000000000003</v>
      </c>
      <c r="K1506">
        <v>-1.458</v>
      </c>
      <c r="L1506">
        <v>-2.4529999999999998</v>
      </c>
      <c r="M1506">
        <v>-3.165</v>
      </c>
      <c r="N1506">
        <v>-3.3639999999999999</v>
      </c>
      <c r="O1506">
        <v>1.032</v>
      </c>
      <c r="P1506">
        <v>1.0409999999999999</v>
      </c>
      <c r="Q1506">
        <v>1.0329999999999999</v>
      </c>
      <c r="R1506">
        <v>0.76300000000000001</v>
      </c>
      <c r="S1506">
        <v>0.48499999999999999</v>
      </c>
    </row>
    <row r="1507" spans="1:19" x14ac:dyDescent="0.3">
      <c r="A1507">
        <v>600</v>
      </c>
      <c r="B1507">
        <v>-0.39400000000000002</v>
      </c>
      <c r="C1507">
        <v>-1.2929999999999999</v>
      </c>
      <c r="D1507">
        <v>-2.3980000000000001</v>
      </c>
      <c r="E1507">
        <v>-2.9529999999999998</v>
      </c>
      <c r="F1507">
        <v>-3.17</v>
      </c>
      <c r="G1507">
        <v>2.4</v>
      </c>
      <c r="H1507">
        <v>-0.01</v>
      </c>
      <c r="I1507">
        <v>3.855</v>
      </c>
      <c r="J1507">
        <v>-0.46899999999999997</v>
      </c>
      <c r="K1507">
        <v>-1.4590000000000001</v>
      </c>
      <c r="L1507">
        <v>-2.452</v>
      </c>
      <c r="M1507">
        <v>-3.1749999999999998</v>
      </c>
      <c r="N1507">
        <v>-3.3809999999999998</v>
      </c>
      <c r="O1507">
        <v>1.0309999999999999</v>
      </c>
      <c r="P1507">
        <v>1.0429999999999999</v>
      </c>
      <c r="Q1507">
        <v>1.03</v>
      </c>
      <c r="R1507">
        <v>0.76700000000000002</v>
      </c>
      <c r="S1507">
        <v>0.49199999999999999</v>
      </c>
    </row>
    <row r="1509" spans="1:19" x14ac:dyDescent="0.3">
      <c r="A1509" t="s">
        <v>0</v>
      </c>
      <c r="B1509" t="s">
        <v>117</v>
      </c>
    </row>
    <row r="1510" spans="1:19" x14ac:dyDescent="0.3">
      <c r="A1510">
        <v>0</v>
      </c>
      <c r="B1510">
        <v>-0.39400000000000002</v>
      </c>
      <c r="C1510">
        <v>-1.2929999999999999</v>
      </c>
      <c r="D1510">
        <v>-2.3980000000000001</v>
      </c>
      <c r="E1510">
        <v>-2.9510000000000001</v>
      </c>
      <c r="F1510">
        <v>-3.16</v>
      </c>
      <c r="G1510">
        <v>2.4</v>
      </c>
      <c r="H1510">
        <v>-0.01</v>
      </c>
      <c r="I1510">
        <v>3.855</v>
      </c>
      <c r="J1510">
        <v>-0.442</v>
      </c>
      <c r="K1510">
        <v>-1.4419999999999999</v>
      </c>
      <c r="L1510">
        <v>-2.4359999999999999</v>
      </c>
      <c r="M1510">
        <v>-3.0840000000000001</v>
      </c>
      <c r="N1510">
        <v>-3.16</v>
      </c>
      <c r="O1510">
        <v>1.028</v>
      </c>
      <c r="P1510">
        <v>1.028</v>
      </c>
      <c r="Q1510">
        <v>1.018</v>
      </c>
      <c r="R1510">
        <v>0.61299999999999999</v>
      </c>
      <c r="S1510">
        <v>0.246</v>
      </c>
    </row>
    <row r="1511" spans="1:19" x14ac:dyDescent="0.3">
      <c r="A1511">
        <v>60</v>
      </c>
      <c r="B1511">
        <v>-0.39400000000000002</v>
      </c>
      <c r="C1511">
        <v>-1.2929999999999999</v>
      </c>
      <c r="D1511">
        <v>-2.3980000000000001</v>
      </c>
      <c r="E1511">
        <v>-2.9510000000000001</v>
      </c>
      <c r="F1511">
        <v>-3.16</v>
      </c>
      <c r="G1511">
        <v>2.4</v>
      </c>
      <c r="H1511">
        <v>-0.01</v>
      </c>
      <c r="I1511">
        <v>3.855</v>
      </c>
      <c r="J1511">
        <v>-0.48299999999999998</v>
      </c>
      <c r="K1511">
        <v>-1.4650000000000001</v>
      </c>
      <c r="L1511">
        <v>-2.4300000000000002</v>
      </c>
      <c r="M1511">
        <v>-3.077</v>
      </c>
      <c r="N1511">
        <v>-3.242</v>
      </c>
      <c r="O1511">
        <v>1.097</v>
      </c>
      <c r="P1511">
        <v>1.006</v>
      </c>
      <c r="Q1511">
        <v>0.91900000000000004</v>
      </c>
      <c r="R1511">
        <v>0.57499999999999996</v>
      </c>
      <c r="S1511">
        <v>0.438</v>
      </c>
    </row>
    <row r="1512" spans="1:19" x14ac:dyDescent="0.3">
      <c r="A1512">
        <v>120</v>
      </c>
      <c r="B1512">
        <v>-0.39400000000000002</v>
      </c>
      <c r="C1512">
        <v>-1.2929999999999999</v>
      </c>
      <c r="D1512">
        <v>-2.3980000000000001</v>
      </c>
      <c r="E1512">
        <v>-2.9510000000000001</v>
      </c>
      <c r="F1512">
        <v>-3.16</v>
      </c>
      <c r="G1512">
        <v>2.4</v>
      </c>
      <c r="H1512">
        <v>-0.01</v>
      </c>
      <c r="I1512">
        <v>3.855</v>
      </c>
      <c r="J1512">
        <v>-0.46100000000000002</v>
      </c>
      <c r="K1512">
        <v>-1.476</v>
      </c>
      <c r="L1512">
        <v>-2.472</v>
      </c>
      <c r="M1512">
        <v>-3.12</v>
      </c>
      <c r="N1512">
        <v>-3.254</v>
      </c>
      <c r="O1512">
        <v>1.052</v>
      </c>
      <c r="P1512">
        <v>1.0900000000000001</v>
      </c>
      <c r="Q1512">
        <v>1.071</v>
      </c>
      <c r="R1512">
        <v>0.69899999999999995</v>
      </c>
      <c r="S1512">
        <v>0.442</v>
      </c>
    </row>
    <row r="1513" spans="1:19" x14ac:dyDescent="0.3">
      <c r="A1513">
        <v>180</v>
      </c>
      <c r="B1513">
        <v>-0.39400000000000002</v>
      </c>
      <c r="C1513">
        <v>-1.2929999999999999</v>
      </c>
      <c r="D1513">
        <v>-2.3980000000000001</v>
      </c>
      <c r="E1513">
        <v>-2.9510000000000001</v>
      </c>
      <c r="F1513">
        <v>-3.16</v>
      </c>
      <c r="G1513">
        <v>2.4</v>
      </c>
      <c r="H1513">
        <v>-0.01</v>
      </c>
      <c r="I1513">
        <v>3.855</v>
      </c>
      <c r="J1513">
        <v>-0.45100000000000001</v>
      </c>
      <c r="K1513">
        <v>-1.4490000000000001</v>
      </c>
      <c r="L1513">
        <v>-2.4430000000000001</v>
      </c>
      <c r="M1513">
        <v>-3.0790000000000002</v>
      </c>
      <c r="N1513">
        <v>-3.2730000000000001</v>
      </c>
      <c r="O1513">
        <v>1.0309999999999999</v>
      </c>
      <c r="P1513">
        <v>1.002</v>
      </c>
      <c r="Q1513">
        <v>0.97699999999999998</v>
      </c>
      <c r="R1513">
        <v>0.53700000000000003</v>
      </c>
      <c r="S1513">
        <v>0.44900000000000001</v>
      </c>
    </row>
    <row r="1514" spans="1:19" x14ac:dyDescent="0.3">
      <c r="A1514">
        <v>240</v>
      </c>
      <c r="B1514">
        <v>-0.39400000000000002</v>
      </c>
      <c r="C1514">
        <v>-1.2929999999999999</v>
      </c>
      <c r="D1514">
        <v>-2.3980000000000001</v>
      </c>
      <c r="E1514">
        <v>-2.9510000000000001</v>
      </c>
      <c r="F1514">
        <v>-3.16</v>
      </c>
      <c r="G1514">
        <v>2.4</v>
      </c>
      <c r="H1514">
        <v>-0.01</v>
      </c>
      <c r="I1514">
        <v>3.855</v>
      </c>
      <c r="J1514">
        <v>-0.46500000000000002</v>
      </c>
      <c r="K1514">
        <v>-1.464</v>
      </c>
      <c r="L1514">
        <v>-2.4620000000000002</v>
      </c>
      <c r="M1514">
        <v>-3.0790000000000002</v>
      </c>
      <c r="N1514">
        <v>-3.286</v>
      </c>
      <c r="O1514">
        <v>1.05</v>
      </c>
      <c r="P1514">
        <v>1.0649999999999999</v>
      </c>
      <c r="Q1514">
        <v>1.0669999999999999</v>
      </c>
      <c r="R1514">
        <v>0.56399999999999995</v>
      </c>
      <c r="S1514">
        <v>0.45400000000000001</v>
      </c>
    </row>
    <row r="1515" spans="1:19" x14ac:dyDescent="0.3">
      <c r="A1515">
        <v>300</v>
      </c>
      <c r="B1515">
        <v>-0.39400000000000002</v>
      </c>
      <c r="C1515">
        <v>-1.2929999999999999</v>
      </c>
      <c r="D1515">
        <v>-2.3980000000000001</v>
      </c>
      <c r="E1515">
        <v>-2.9510000000000001</v>
      </c>
      <c r="F1515">
        <v>-3.16</v>
      </c>
      <c r="G1515">
        <v>2.4</v>
      </c>
      <c r="H1515">
        <v>-0.01</v>
      </c>
      <c r="I1515">
        <v>3.855</v>
      </c>
      <c r="J1515">
        <v>-0.45800000000000002</v>
      </c>
      <c r="K1515">
        <v>-1.456</v>
      </c>
      <c r="L1515">
        <v>-2.4489999999999998</v>
      </c>
      <c r="M1515">
        <v>-3.101</v>
      </c>
      <c r="N1515">
        <v>-3.2930000000000001</v>
      </c>
      <c r="O1515">
        <v>1.034</v>
      </c>
      <c r="P1515">
        <v>1.0269999999999999</v>
      </c>
      <c r="Q1515">
        <v>1.008</v>
      </c>
      <c r="R1515">
        <v>0.64500000000000002</v>
      </c>
      <c r="S1515">
        <v>0.45600000000000002</v>
      </c>
    </row>
    <row r="1516" spans="1:19" x14ac:dyDescent="0.3">
      <c r="A1516">
        <v>360</v>
      </c>
      <c r="B1516">
        <v>-0.39400000000000002</v>
      </c>
      <c r="C1516">
        <v>-1.2929999999999999</v>
      </c>
      <c r="D1516">
        <v>-2.3980000000000001</v>
      </c>
      <c r="E1516">
        <v>-2.9510000000000001</v>
      </c>
      <c r="F1516">
        <v>-3.16</v>
      </c>
      <c r="G1516">
        <v>2.4</v>
      </c>
      <c r="H1516">
        <v>-0.01</v>
      </c>
      <c r="I1516">
        <v>3.855</v>
      </c>
      <c r="J1516">
        <v>-0.46200000000000002</v>
      </c>
      <c r="K1516">
        <v>-1.458</v>
      </c>
      <c r="L1516">
        <v>-2.4460000000000002</v>
      </c>
      <c r="M1516">
        <v>-3.1190000000000002</v>
      </c>
      <c r="N1516">
        <v>-3.306</v>
      </c>
      <c r="O1516">
        <v>1.0369999999999999</v>
      </c>
      <c r="P1516">
        <v>1.0469999999999999</v>
      </c>
      <c r="Q1516">
        <v>1.0049999999999999</v>
      </c>
      <c r="R1516">
        <v>0.69099999999999995</v>
      </c>
      <c r="S1516">
        <v>0.46100000000000002</v>
      </c>
    </row>
    <row r="1517" spans="1:19" x14ac:dyDescent="0.3">
      <c r="A1517">
        <v>420</v>
      </c>
      <c r="B1517">
        <v>-0.39400000000000002</v>
      </c>
      <c r="C1517">
        <v>-1.2929999999999999</v>
      </c>
      <c r="D1517">
        <v>-2.3980000000000001</v>
      </c>
      <c r="E1517">
        <v>-2.9510000000000001</v>
      </c>
      <c r="F1517">
        <v>-3.16</v>
      </c>
      <c r="G1517">
        <v>2.4</v>
      </c>
      <c r="H1517">
        <v>-0.01</v>
      </c>
      <c r="I1517">
        <v>3.855</v>
      </c>
      <c r="J1517">
        <v>-0.46400000000000002</v>
      </c>
      <c r="K1517">
        <v>-1.46</v>
      </c>
      <c r="L1517">
        <v>-2.4529999999999998</v>
      </c>
      <c r="M1517">
        <v>-3.133</v>
      </c>
      <c r="N1517">
        <v>-3.3210000000000002</v>
      </c>
      <c r="O1517">
        <v>1.0349999999999999</v>
      </c>
      <c r="P1517">
        <v>1.0489999999999999</v>
      </c>
      <c r="Q1517">
        <v>1.036</v>
      </c>
      <c r="R1517">
        <v>0.72199999999999998</v>
      </c>
      <c r="S1517">
        <v>0.46700000000000003</v>
      </c>
    </row>
    <row r="1518" spans="1:19" x14ac:dyDescent="0.3">
      <c r="A1518">
        <v>480</v>
      </c>
      <c r="B1518">
        <v>-0.39400000000000002</v>
      </c>
      <c r="C1518">
        <v>-1.2929999999999999</v>
      </c>
      <c r="D1518">
        <v>-2.3980000000000001</v>
      </c>
      <c r="E1518">
        <v>-2.9510000000000001</v>
      </c>
      <c r="F1518">
        <v>-3.16</v>
      </c>
      <c r="G1518">
        <v>2.4</v>
      </c>
      <c r="H1518">
        <v>-0.01</v>
      </c>
      <c r="I1518">
        <v>3.855</v>
      </c>
      <c r="J1518">
        <v>-0.46400000000000002</v>
      </c>
      <c r="K1518">
        <v>-1.458</v>
      </c>
      <c r="L1518">
        <v>-2.4550000000000001</v>
      </c>
      <c r="M1518">
        <v>-3.1469999999999998</v>
      </c>
      <c r="N1518">
        <v>-3.3359999999999999</v>
      </c>
      <c r="O1518">
        <v>1.0309999999999999</v>
      </c>
      <c r="P1518">
        <v>1.0409999999999999</v>
      </c>
      <c r="Q1518">
        <v>1.04</v>
      </c>
      <c r="R1518">
        <v>0.747</v>
      </c>
      <c r="S1518">
        <v>0.47299999999999998</v>
      </c>
    </row>
    <row r="1519" spans="1:19" x14ac:dyDescent="0.3">
      <c r="A1519">
        <v>540</v>
      </c>
      <c r="B1519">
        <v>-0.39400000000000002</v>
      </c>
      <c r="C1519">
        <v>-1.2929999999999999</v>
      </c>
      <c r="D1519">
        <v>-2.3980000000000001</v>
      </c>
      <c r="E1519">
        <v>-2.9510000000000001</v>
      </c>
      <c r="F1519">
        <v>-3.16</v>
      </c>
      <c r="G1519">
        <v>2.4</v>
      </c>
      <c r="H1519">
        <v>-0.01</v>
      </c>
      <c r="I1519">
        <v>3.855</v>
      </c>
      <c r="J1519">
        <v>-0.46700000000000003</v>
      </c>
      <c r="K1519">
        <v>-1.4570000000000001</v>
      </c>
      <c r="L1519">
        <v>-2.4529999999999998</v>
      </c>
      <c r="M1519">
        <v>-3.1579999999999999</v>
      </c>
      <c r="N1519">
        <v>-3.3519999999999999</v>
      </c>
      <c r="O1519">
        <v>1.0309999999999999</v>
      </c>
      <c r="P1519">
        <v>1.0409999999999999</v>
      </c>
      <c r="Q1519">
        <v>1.032</v>
      </c>
      <c r="R1519">
        <v>0.75700000000000001</v>
      </c>
      <c r="S1519">
        <v>0.48</v>
      </c>
    </row>
    <row r="1520" spans="1:19" x14ac:dyDescent="0.3">
      <c r="A1520">
        <v>600</v>
      </c>
      <c r="B1520">
        <v>-0.39400000000000002</v>
      </c>
      <c r="C1520">
        <v>-1.2929999999999999</v>
      </c>
      <c r="D1520">
        <v>-2.3980000000000001</v>
      </c>
      <c r="E1520">
        <v>-2.9510000000000001</v>
      </c>
      <c r="F1520">
        <v>-3.16</v>
      </c>
      <c r="G1520">
        <v>2.4</v>
      </c>
      <c r="H1520">
        <v>-0.01</v>
      </c>
      <c r="I1520">
        <v>3.855</v>
      </c>
      <c r="J1520">
        <v>-0.46899999999999997</v>
      </c>
      <c r="K1520">
        <v>-1.4590000000000001</v>
      </c>
      <c r="L1520">
        <v>-2.452</v>
      </c>
      <c r="M1520">
        <v>-3.1680000000000001</v>
      </c>
      <c r="N1520">
        <v>-3.3690000000000002</v>
      </c>
      <c r="O1520">
        <v>1.0309999999999999</v>
      </c>
      <c r="P1520">
        <v>1.044</v>
      </c>
      <c r="Q1520">
        <v>1.03</v>
      </c>
      <c r="R1520">
        <v>0.76100000000000001</v>
      </c>
      <c r="S1520">
        <v>0.48699999999999999</v>
      </c>
    </row>
    <row r="1522" spans="1:19" x14ac:dyDescent="0.3">
      <c r="A1522" t="s">
        <v>0</v>
      </c>
      <c r="B1522" t="s">
        <v>118</v>
      </c>
    </row>
    <row r="1523" spans="1:19" x14ac:dyDescent="0.3">
      <c r="A1523">
        <v>0</v>
      </c>
      <c r="B1523">
        <v>-0.39200000000000002</v>
      </c>
      <c r="C1523">
        <v>-1.2869999999999999</v>
      </c>
      <c r="D1523">
        <v>-2.395</v>
      </c>
      <c r="E1523">
        <v>-2.9830000000000001</v>
      </c>
      <c r="F1523">
        <v>-3.24</v>
      </c>
      <c r="G1523">
        <v>2.4</v>
      </c>
      <c r="H1523">
        <v>0</v>
      </c>
      <c r="I1523">
        <v>3.855</v>
      </c>
      <c r="J1523">
        <v>-0.442</v>
      </c>
      <c r="K1523">
        <v>-1.4419999999999999</v>
      </c>
      <c r="L1523">
        <v>-2.4390000000000001</v>
      </c>
      <c r="M1523">
        <v>-3.1459999999999999</v>
      </c>
      <c r="N1523">
        <v>-3.24</v>
      </c>
      <c r="O1523">
        <v>1.028</v>
      </c>
      <c r="P1523">
        <v>1.028</v>
      </c>
      <c r="Q1523">
        <v>1.022</v>
      </c>
      <c r="R1523">
        <v>0.66400000000000003</v>
      </c>
      <c r="S1523">
        <v>0.26200000000000001</v>
      </c>
    </row>
    <row r="1524" spans="1:19" x14ac:dyDescent="0.3">
      <c r="A1524">
        <v>60</v>
      </c>
      <c r="B1524">
        <v>-0.39200000000000002</v>
      </c>
      <c r="C1524">
        <v>-1.2869999999999999</v>
      </c>
      <c r="D1524">
        <v>-2.395</v>
      </c>
      <c r="E1524">
        <v>-2.9830000000000001</v>
      </c>
      <c r="F1524">
        <v>-3.24</v>
      </c>
      <c r="G1524">
        <v>2.4</v>
      </c>
      <c r="H1524">
        <v>0</v>
      </c>
      <c r="I1524">
        <v>3.855</v>
      </c>
      <c r="J1524">
        <v>-0.47899999999999998</v>
      </c>
      <c r="K1524">
        <v>-1.4770000000000001</v>
      </c>
      <c r="L1524">
        <v>-2.44</v>
      </c>
      <c r="M1524">
        <v>-3.1379999999999999</v>
      </c>
      <c r="N1524">
        <v>-3.3159999999999998</v>
      </c>
      <c r="O1524">
        <v>1.095</v>
      </c>
      <c r="P1524">
        <v>1.0569999999999999</v>
      </c>
      <c r="Q1524">
        <v>0.95099999999999996</v>
      </c>
      <c r="R1524">
        <v>0.57099999999999995</v>
      </c>
      <c r="S1524">
        <v>0.46500000000000002</v>
      </c>
    </row>
    <row r="1525" spans="1:19" x14ac:dyDescent="0.3">
      <c r="A1525">
        <v>120</v>
      </c>
      <c r="B1525">
        <v>-0.39200000000000002</v>
      </c>
      <c r="C1525">
        <v>-1.2869999999999999</v>
      </c>
      <c r="D1525">
        <v>-2.395</v>
      </c>
      <c r="E1525">
        <v>-2.9830000000000001</v>
      </c>
      <c r="F1525">
        <v>-3.24</v>
      </c>
      <c r="G1525">
        <v>2.4</v>
      </c>
      <c r="H1525">
        <v>0</v>
      </c>
      <c r="I1525">
        <v>3.855</v>
      </c>
      <c r="J1525">
        <v>-0.45300000000000001</v>
      </c>
      <c r="K1525">
        <v>-1.4750000000000001</v>
      </c>
      <c r="L1525">
        <v>-2.4750000000000001</v>
      </c>
      <c r="M1525">
        <v>-3.1859999999999999</v>
      </c>
      <c r="N1525">
        <v>-3.34</v>
      </c>
      <c r="O1525">
        <v>1.0469999999999999</v>
      </c>
      <c r="P1525">
        <v>1.089</v>
      </c>
      <c r="Q1525">
        <v>1.071</v>
      </c>
      <c r="R1525">
        <v>0.73199999999999998</v>
      </c>
      <c r="S1525">
        <v>0.47499999999999998</v>
      </c>
    </row>
    <row r="1526" spans="1:19" x14ac:dyDescent="0.3">
      <c r="A1526">
        <v>180</v>
      </c>
      <c r="B1526">
        <v>-0.39200000000000002</v>
      </c>
      <c r="C1526">
        <v>-1.2869999999999999</v>
      </c>
      <c r="D1526">
        <v>-2.395</v>
      </c>
      <c r="E1526">
        <v>-2.9830000000000001</v>
      </c>
      <c r="F1526">
        <v>-3.24</v>
      </c>
      <c r="G1526">
        <v>2.4</v>
      </c>
      <c r="H1526">
        <v>0</v>
      </c>
      <c r="I1526">
        <v>3.855</v>
      </c>
      <c r="J1526">
        <v>-0.44800000000000001</v>
      </c>
      <c r="K1526">
        <v>-1.45</v>
      </c>
      <c r="L1526">
        <v>-2.4430000000000001</v>
      </c>
      <c r="M1526">
        <v>-3.1440000000000001</v>
      </c>
      <c r="N1526">
        <v>-3.3540000000000001</v>
      </c>
      <c r="O1526">
        <v>1.0389999999999999</v>
      </c>
      <c r="P1526">
        <v>1.0069999999999999</v>
      </c>
      <c r="Q1526">
        <v>0.97299999999999998</v>
      </c>
      <c r="R1526">
        <v>0.58499999999999996</v>
      </c>
      <c r="S1526">
        <v>0.48</v>
      </c>
    </row>
    <row r="1527" spans="1:19" x14ac:dyDescent="0.3">
      <c r="A1527">
        <v>240</v>
      </c>
      <c r="B1527">
        <v>-0.39200000000000002</v>
      </c>
      <c r="C1527">
        <v>-1.2869999999999999</v>
      </c>
      <c r="D1527">
        <v>-2.395</v>
      </c>
      <c r="E1527">
        <v>-2.9830000000000001</v>
      </c>
      <c r="F1527">
        <v>-3.24</v>
      </c>
      <c r="G1527">
        <v>2.4</v>
      </c>
      <c r="H1527">
        <v>0</v>
      </c>
      <c r="I1527">
        <v>3.855</v>
      </c>
      <c r="J1527">
        <v>-0.46100000000000002</v>
      </c>
      <c r="K1527">
        <v>-1.4650000000000001</v>
      </c>
      <c r="L1527">
        <v>-2.4609999999999999</v>
      </c>
      <c r="M1527">
        <v>-3.1360000000000001</v>
      </c>
      <c r="N1527">
        <v>-3.3730000000000002</v>
      </c>
      <c r="O1527">
        <v>1.0609999999999999</v>
      </c>
      <c r="P1527">
        <v>1.0649999999999999</v>
      </c>
      <c r="Q1527">
        <v>1.06</v>
      </c>
      <c r="R1527">
        <v>0.58099999999999996</v>
      </c>
      <c r="S1527">
        <v>0.48799999999999999</v>
      </c>
    </row>
    <row r="1528" spans="1:19" x14ac:dyDescent="0.3">
      <c r="A1528">
        <v>300</v>
      </c>
      <c r="B1528">
        <v>-0.39200000000000002</v>
      </c>
      <c r="C1528">
        <v>-1.2869999999999999</v>
      </c>
      <c r="D1528">
        <v>-2.395</v>
      </c>
      <c r="E1528">
        <v>-2.9830000000000001</v>
      </c>
      <c r="F1528">
        <v>-3.24</v>
      </c>
      <c r="G1528">
        <v>2.4</v>
      </c>
      <c r="H1528">
        <v>0</v>
      </c>
      <c r="I1528">
        <v>3.855</v>
      </c>
      <c r="J1528">
        <v>-0.45100000000000001</v>
      </c>
      <c r="K1528">
        <v>-1.458</v>
      </c>
      <c r="L1528">
        <v>-2.4569999999999999</v>
      </c>
      <c r="M1528">
        <v>-3.157</v>
      </c>
      <c r="N1528">
        <v>-3.3879999999999999</v>
      </c>
      <c r="O1528">
        <v>1.044</v>
      </c>
      <c r="P1528">
        <v>1.032</v>
      </c>
      <c r="Q1528">
        <v>1.0289999999999999</v>
      </c>
      <c r="R1528">
        <v>0.67300000000000004</v>
      </c>
      <c r="S1528">
        <v>0.495</v>
      </c>
    </row>
    <row r="1529" spans="1:19" x14ac:dyDescent="0.3">
      <c r="A1529">
        <v>360</v>
      </c>
      <c r="B1529">
        <v>-0.39200000000000002</v>
      </c>
      <c r="C1529">
        <v>-1.2869999999999999</v>
      </c>
      <c r="D1529">
        <v>-2.395</v>
      </c>
      <c r="E1529">
        <v>-2.9830000000000001</v>
      </c>
      <c r="F1529">
        <v>-3.24</v>
      </c>
      <c r="G1529">
        <v>2.4</v>
      </c>
      <c r="H1529">
        <v>0</v>
      </c>
      <c r="I1529">
        <v>3.855</v>
      </c>
      <c r="J1529">
        <v>-0.45400000000000001</v>
      </c>
      <c r="K1529">
        <v>-1.458</v>
      </c>
      <c r="L1529">
        <v>-2.4500000000000002</v>
      </c>
      <c r="M1529">
        <v>-3.1760000000000002</v>
      </c>
      <c r="N1529">
        <v>-3.403</v>
      </c>
      <c r="O1529">
        <v>1.048</v>
      </c>
      <c r="P1529">
        <v>1.0429999999999999</v>
      </c>
      <c r="Q1529">
        <v>1.01</v>
      </c>
      <c r="R1529">
        <v>0.73199999999999998</v>
      </c>
      <c r="S1529">
        <v>0.501</v>
      </c>
    </row>
    <row r="1530" spans="1:19" x14ac:dyDescent="0.3">
      <c r="A1530">
        <v>420</v>
      </c>
      <c r="B1530">
        <v>-0.39200000000000002</v>
      </c>
      <c r="C1530">
        <v>-1.2869999999999999</v>
      </c>
      <c r="D1530">
        <v>-2.395</v>
      </c>
      <c r="E1530">
        <v>-2.9830000000000001</v>
      </c>
      <c r="F1530">
        <v>-3.24</v>
      </c>
      <c r="G1530">
        <v>2.4</v>
      </c>
      <c r="H1530">
        <v>0</v>
      </c>
      <c r="I1530">
        <v>3.855</v>
      </c>
      <c r="J1530">
        <v>-0.45400000000000001</v>
      </c>
      <c r="K1530">
        <v>-1.46</v>
      </c>
      <c r="L1530">
        <v>-2.4550000000000001</v>
      </c>
      <c r="M1530">
        <v>-3.1909999999999998</v>
      </c>
      <c r="N1530">
        <v>-3.42</v>
      </c>
      <c r="O1530">
        <v>1.0489999999999999</v>
      </c>
      <c r="P1530">
        <v>1.0509999999999999</v>
      </c>
      <c r="Q1530">
        <v>1.0369999999999999</v>
      </c>
      <c r="R1530">
        <v>0.76800000000000002</v>
      </c>
      <c r="S1530">
        <v>0.50900000000000001</v>
      </c>
    </row>
    <row r="1531" spans="1:19" x14ac:dyDescent="0.3">
      <c r="A1531">
        <v>480</v>
      </c>
      <c r="B1531">
        <v>-0.39200000000000002</v>
      </c>
      <c r="C1531">
        <v>-1.2869999999999999</v>
      </c>
      <c r="D1531">
        <v>-2.395</v>
      </c>
      <c r="E1531">
        <v>-2.9830000000000001</v>
      </c>
      <c r="F1531">
        <v>-3.24</v>
      </c>
      <c r="G1531">
        <v>2.4</v>
      </c>
      <c r="H1531">
        <v>0</v>
      </c>
      <c r="I1531">
        <v>3.855</v>
      </c>
      <c r="J1531">
        <v>-0.45200000000000001</v>
      </c>
      <c r="K1531">
        <v>-1.458</v>
      </c>
      <c r="L1531">
        <v>-2.4580000000000002</v>
      </c>
      <c r="M1531">
        <v>-3.2029999999999998</v>
      </c>
      <c r="N1531">
        <v>-3.4359999999999999</v>
      </c>
      <c r="O1531">
        <v>1.0449999999999999</v>
      </c>
      <c r="P1531">
        <v>1.044</v>
      </c>
      <c r="Q1531">
        <v>1.0449999999999999</v>
      </c>
      <c r="R1531">
        <v>0.78700000000000003</v>
      </c>
      <c r="S1531">
        <v>0.51600000000000001</v>
      </c>
    </row>
    <row r="1532" spans="1:19" x14ac:dyDescent="0.3">
      <c r="A1532">
        <v>540</v>
      </c>
      <c r="B1532">
        <v>-0.39200000000000002</v>
      </c>
      <c r="C1532">
        <v>-1.2869999999999999</v>
      </c>
      <c r="D1532">
        <v>-2.395</v>
      </c>
      <c r="E1532">
        <v>-2.9830000000000001</v>
      </c>
      <c r="F1532">
        <v>-3.24</v>
      </c>
      <c r="G1532">
        <v>2.4</v>
      </c>
      <c r="H1532">
        <v>0</v>
      </c>
      <c r="I1532">
        <v>3.855</v>
      </c>
      <c r="J1532">
        <v>-0.45300000000000001</v>
      </c>
      <c r="K1532">
        <v>-1.4570000000000001</v>
      </c>
      <c r="L1532">
        <v>-2.4580000000000002</v>
      </c>
      <c r="M1532">
        <v>-3.214</v>
      </c>
      <c r="N1532">
        <v>-3.4540000000000002</v>
      </c>
      <c r="O1532">
        <v>1.0469999999999999</v>
      </c>
      <c r="P1532">
        <v>1.044</v>
      </c>
      <c r="Q1532">
        <v>1.04</v>
      </c>
      <c r="R1532">
        <v>0.79800000000000004</v>
      </c>
      <c r="S1532">
        <v>0.52400000000000002</v>
      </c>
    </row>
    <row r="1533" spans="1:19" x14ac:dyDescent="0.3">
      <c r="A1533">
        <v>600</v>
      </c>
      <c r="B1533">
        <v>-0.39200000000000002</v>
      </c>
      <c r="C1533">
        <v>-1.2869999999999999</v>
      </c>
      <c r="D1533">
        <v>-2.395</v>
      </c>
      <c r="E1533">
        <v>-2.9830000000000001</v>
      </c>
      <c r="F1533">
        <v>-3.24</v>
      </c>
      <c r="G1533">
        <v>2.4</v>
      </c>
      <c r="H1533">
        <v>0</v>
      </c>
      <c r="I1533">
        <v>3.855</v>
      </c>
      <c r="J1533">
        <v>-0.45300000000000001</v>
      </c>
      <c r="K1533">
        <v>-1.4570000000000001</v>
      </c>
      <c r="L1533">
        <v>-2.456</v>
      </c>
      <c r="M1533">
        <v>-3.2250000000000001</v>
      </c>
      <c r="N1533">
        <v>-3.472</v>
      </c>
      <c r="O1533">
        <v>1.0469999999999999</v>
      </c>
      <c r="P1533">
        <v>1.046</v>
      </c>
      <c r="Q1533">
        <v>1.0349999999999999</v>
      </c>
      <c r="R1533">
        <v>0.80900000000000005</v>
      </c>
      <c r="S1533">
        <v>0.53300000000000003</v>
      </c>
    </row>
    <row r="1535" spans="1:19" x14ac:dyDescent="0.3">
      <c r="A1535" t="s">
        <v>0</v>
      </c>
      <c r="B1535" t="s">
        <v>119</v>
      </c>
    </row>
    <row r="1536" spans="1:19" x14ac:dyDescent="0.3">
      <c r="A1536">
        <v>0</v>
      </c>
      <c r="B1536">
        <v>-0.39200000000000002</v>
      </c>
      <c r="C1536">
        <v>-1.2889999999999999</v>
      </c>
      <c r="D1536">
        <v>-2.3940000000000001</v>
      </c>
      <c r="E1536">
        <v>-2.976</v>
      </c>
      <c r="F1536">
        <v>-3.23</v>
      </c>
      <c r="G1536">
        <v>2.4</v>
      </c>
      <c r="H1536">
        <v>0</v>
      </c>
      <c r="I1536">
        <v>3.855</v>
      </c>
      <c r="J1536">
        <v>-0.442</v>
      </c>
      <c r="K1536">
        <v>-1.4419999999999999</v>
      </c>
      <c r="L1536">
        <v>-2.4380000000000002</v>
      </c>
      <c r="M1536">
        <v>-3.1379999999999999</v>
      </c>
      <c r="N1536">
        <v>-3.23</v>
      </c>
      <c r="O1536">
        <v>1.028</v>
      </c>
      <c r="P1536">
        <v>1.028</v>
      </c>
      <c r="Q1536">
        <v>1.0209999999999999</v>
      </c>
      <c r="R1536">
        <v>0.65800000000000003</v>
      </c>
      <c r="S1536">
        <v>0.26</v>
      </c>
    </row>
    <row r="1537" spans="1:19" x14ac:dyDescent="0.3">
      <c r="A1537">
        <v>60</v>
      </c>
      <c r="B1537">
        <v>-0.39200000000000002</v>
      </c>
      <c r="C1537">
        <v>-1.2889999999999999</v>
      </c>
      <c r="D1537">
        <v>-2.3940000000000001</v>
      </c>
      <c r="E1537">
        <v>-2.976</v>
      </c>
      <c r="F1537">
        <v>-3.23</v>
      </c>
      <c r="G1537">
        <v>2.4</v>
      </c>
      <c r="H1537">
        <v>0</v>
      </c>
      <c r="I1537">
        <v>3.855</v>
      </c>
      <c r="J1537">
        <v>-0.47899999999999998</v>
      </c>
      <c r="K1537">
        <v>-1.476</v>
      </c>
      <c r="L1537">
        <v>-2.4390000000000001</v>
      </c>
      <c r="M1537">
        <v>-3.1309999999999998</v>
      </c>
      <c r="N1537">
        <v>-3.3050000000000002</v>
      </c>
      <c r="O1537">
        <v>1.095</v>
      </c>
      <c r="P1537">
        <v>1.0549999999999999</v>
      </c>
      <c r="Q1537">
        <v>0.94899999999999995</v>
      </c>
      <c r="R1537">
        <v>0.56699999999999995</v>
      </c>
      <c r="S1537">
        <v>0.46100000000000002</v>
      </c>
    </row>
    <row r="1538" spans="1:19" x14ac:dyDescent="0.3">
      <c r="A1538">
        <v>120</v>
      </c>
      <c r="B1538">
        <v>-0.39200000000000002</v>
      </c>
      <c r="C1538">
        <v>-1.2889999999999999</v>
      </c>
      <c r="D1538">
        <v>-2.3940000000000001</v>
      </c>
      <c r="E1538">
        <v>-2.976</v>
      </c>
      <c r="F1538">
        <v>-3.23</v>
      </c>
      <c r="G1538">
        <v>2.4</v>
      </c>
      <c r="H1538">
        <v>0</v>
      </c>
      <c r="I1538">
        <v>3.855</v>
      </c>
      <c r="J1538">
        <v>-0.45300000000000001</v>
      </c>
      <c r="K1538">
        <v>-1.4750000000000001</v>
      </c>
      <c r="L1538">
        <v>-2.4740000000000002</v>
      </c>
      <c r="M1538">
        <v>-3.1779999999999999</v>
      </c>
      <c r="N1538">
        <v>-3.33</v>
      </c>
      <c r="O1538">
        <v>1.0469999999999999</v>
      </c>
      <c r="P1538">
        <v>1.0900000000000001</v>
      </c>
      <c r="Q1538">
        <v>1.069</v>
      </c>
      <c r="R1538">
        <v>0.72399999999999998</v>
      </c>
      <c r="S1538">
        <v>0.47099999999999997</v>
      </c>
    </row>
    <row r="1539" spans="1:19" x14ac:dyDescent="0.3">
      <c r="A1539">
        <v>180</v>
      </c>
      <c r="B1539">
        <v>-0.39200000000000002</v>
      </c>
      <c r="C1539">
        <v>-1.2889999999999999</v>
      </c>
      <c r="D1539">
        <v>-2.3940000000000001</v>
      </c>
      <c r="E1539">
        <v>-2.976</v>
      </c>
      <c r="F1539">
        <v>-3.23</v>
      </c>
      <c r="G1539">
        <v>2.4</v>
      </c>
      <c r="H1539">
        <v>0</v>
      </c>
      <c r="I1539">
        <v>3.855</v>
      </c>
      <c r="J1539">
        <v>-0.44800000000000001</v>
      </c>
      <c r="K1539">
        <v>-1.45</v>
      </c>
      <c r="L1539">
        <v>-2.4430000000000001</v>
      </c>
      <c r="M1539">
        <v>-3.137</v>
      </c>
      <c r="N1539">
        <v>-3.343</v>
      </c>
      <c r="O1539">
        <v>1.0389999999999999</v>
      </c>
      <c r="P1539">
        <v>1.006</v>
      </c>
      <c r="Q1539">
        <v>0.97399999999999998</v>
      </c>
      <c r="R1539">
        <v>0.57799999999999996</v>
      </c>
      <c r="S1539">
        <v>0.47599999999999998</v>
      </c>
    </row>
    <row r="1540" spans="1:19" x14ac:dyDescent="0.3">
      <c r="A1540">
        <v>240</v>
      </c>
      <c r="B1540">
        <v>-0.39200000000000002</v>
      </c>
      <c r="C1540">
        <v>-1.2889999999999999</v>
      </c>
      <c r="D1540">
        <v>-2.3940000000000001</v>
      </c>
      <c r="E1540">
        <v>-2.976</v>
      </c>
      <c r="F1540">
        <v>-3.23</v>
      </c>
      <c r="G1540">
        <v>2.4</v>
      </c>
      <c r="H1540">
        <v>0</v>
      </c>
      <c r="I1540">
        <v>3.855</v>
      </c>
      <c r="J1540">
        <v>-0.46100000000000002</v>
      </c>
      <c r="K1540">
        <v>-1.4650000000000001</v>
      </c>
      <c r="L1540">
        <v>-2.4609999999999999</v>
      </c>
      <c r="M1540">
        <v>-3.129</v>
      </c>
      <c r="N1540">
        <v>-3.3620000000000001</v>
      </c>
      <c r="O1540">
        <v>1.0609999999999999</v>
      </c>
      <c r="P1540">
        <v>1.0649999999999999</v>
      </c>
      <c r="Q1540">
        <v>1.06</v>
      </c>
      <c r="R1540">
        <v>0.57599999999999996</v>
      </c>
      <c r="S1540">
        <v>0.48399999999999999</v>
      </c>
    </row>
    <row r="1541" spans="1:19" x14ac:dyDescent="0.3">
      <c r="A1541">
        <v>300</v>
      </c>
      <c r="B1541">
        <v>-0.39200000000000002</v>
      </c>
      <c r="C1541">
        <v>-1.2889999999999999</v>
      </c>
      <c r="D1541">
        <v>-2.3940000000000001</v>
      </c>
      <c r="E1541">
        <v>-2.976</v>
      </c>
      <c r="F1541">
        <v>-3.23</v>
      </c>
      <c r="G1541">
        <v>2.4</v>
      </c>
      <c r="H1541">
        <v>0</v>
      </c>
      <c r="I1541">
        <v>3.855</v>
      </c>
      <c r="J1541">
        <v>-0.45100000000000001</v>
      </c>
      <c r="K1541">
        <v>-1.458</v>
      </c>
      <c r="L1541">
        <v>-2.456</v>
      </c>
      <c r="M1541">
        <v>-3.149</v>
      </c>
      <c r="N1541">
        <v>-3.3769999999999998</v>
      </c>
      <c r="O1541">
        <v>1.044</v>
      </c>
      <c r="P1541">
        <v>1.0309999999999999</v>
      </c>
      <c r="Q1541">
        <v>1.028</v>
      </c>
      <c r="R1541">
        <v>0.66600000000000004</v>
      </c>
      <c r="S1541">
        <v>0.49</v>
      </c>
    </row>
    <row r="1542" spans="1:19" x14ac:dyDescent="0.3">
      <c r="A1542">
        <v>360</v>
      </c>
      <c r="B1542">
        <v>-0.39200000000000002</v>
      </c>
      <c r="C1542">
        <v>-1.2889999999999999</v>
      </c>
      <c r="D1542">
        <v>-2.3940000000000001</v>
      </c>
      <c r="E1542">
        <v>-2.976</v>
      </c>
      <c r="F1542">
        <v>-3.23</v>
      </c>
      <c r="G1542">
        <v>2.4</v>
      </c>
      <c r="H1542">
        <v>0</v>
      </c>
      <c r="I1542">
        <v>3.855</v>
      </c>
      <c r="J1542">
        <v>-0.45400000000000001</v>
      </c>
      <c r="K1542">
        <v>-1.458</v>
      </c>
      <c r="L1542">
        <v>-2.4489999999999998</v>
      </c>
      <c r="M1542">
        <v>-3.169</v>
      </c>
      <c r="N1542">
        <v>-3.3919999999999999</v>
      </c>
      <c r="O1542">
        <v>1.0489999999999999</v>
      </c>
      <c r="P1542">
        <v>1.044</v>
      </c>
      <c r="Q1542">
        <v>1.0089999999999999</v>
      </c>
      <c r="R1542">
        <v>0.72599999999999998</v>
      </c>
      <c r="S1542">
        <v>0.496</v>
      </c>
    </row>
    <row r="1543" spans="1:19" x14ac:dyDescent="0.3">
      <c r="A1543">
        <v>420</v>
      </c>
      <c r="B1543">
        <v>-0.39200000000000002</v>
      </c>
      <c r="C1543">
        <v>-1.2889999999999999</v>
      </c>
      <c r="D1543">
        <v>-2.3940000000000001</v>
      </c>
      <c r="E1543">
        <v>-2.976</v>
      </c>
      <c r="F1543">
        <v>-3.23</v>
      </c>
      <c r="G1543">
        <v>2.4</v>
      </c>
      <c r="H1543">
        <v>0</v>
      </c>
      <c r="I1543">
        <v>3.855</v>
      </c>
      <c r="J1543">
        <v>-0.45400000000000001</v>
      </c>
      <c r="K1543">
        <v>-1.46</v>
      </c>
      <c r="L1543">
        <v>-2.4550000000000001</v>
      </c>
      <c r="M1543">
        <v>-3.1840000000000002</v>
      </c>
      <c r="N1543">
        <v>-3.4079999999999999</v>
      </c>
      <c r="O1543">
        <v>1.048</v>
      </c>
      <c r="P1543">
        <v>1.0509999999999999</v>
      </c>
      <c r="Q1543">
        <v>1.0369999999999999</v>
      </c>
      <c r="R1543">
        <v>0.76100000000000001</v>
      </c>
      <c r="S1543">
        <v>0.503</v>
      </c>
    </row>
    <row r="1544" spans="1:19" x14ac:dyDescent="0.3">
      <c r="A1544">
        <v>480</v>
      </c>
      <c r="B1544">
        <v>-0.39200000000000002</v>
      </c>
      <c r="C1544">
        <v>-1.2889999999999999</v>
      </c>
      <c r="D1544">
        <v>-2.3940000000000001</v>
      </c>
      <c r="E1544">
        <v>-2.976</v>
      </c>
      <c r="F1544">
        <v>-3.23</v>
      </c>
      <c r="G1544">
        <v>2.4</v>
      </c>
      <c r="H1544">
        <v>0</v>
      </c>
      <c r="I1544">
        <v>3.855</v>
      </c>
      <c r="J1544">
        <v>-0.45200000000000001</v>
      </c>
      <c r="K1544">
        <v>-1.458</v>
      </c>
      <c r="L1544">
        <v>-2.4580000000000002</v>
      </c>
      <c r="M1544">
        <v>-3.1960000000000002</v>
      </c>
      <c r="N1544">
        <v>-3.4239999999999999</v>
      </c>
      <c r="O1544">
        <v>1.0449999999999999</v>
      </c>
      <c r="P1544">
        <v>1.044</v>
      </c>
      <c r="Q1544">
        <v>1.0449999999999999</v>
      </c>
      <c r="R1544">
        <v>0.78100000000000003</v>
      </c>
      <c r="S1544">
        <v>0.51</v>
      </c>
    </row>
    <row r="1545" spans="1:19" x14ac:dyDescent="0.3">
      <c r="A1545">
        <v>540</v>
      </c>
      <c r="B1545">
        <v>-0.39200000000000002</v>
      </c>
      <c r="C1545">
        <v>-1.2889999999999999</v>
      </c>
      <c r="D1545">
        <v>-2.3940000000000001</v>
      </c>
      <c r="E1545">
        <v>-2.976</v>
      </c>
      <c r="F1545">
        <v>-3.23</v>
      </c>
      <c r="G1545">
        <v>2.4</v>
      </c>
      <c r="H1545">
        <v>0</v>
      </c>
      <c r="I1545">
        <v>3.855</v>
      </c>
      <c r="J1545">
        <v>-0.45300000000000001</v>
      </c>
      <c r="K1545">
        <v>-1.456</v>
      </c>
      <c r="L1545">
        <v>-2.4569999999999999</v>
      </c>
      <c r="M1545">
        <v>-3.2080000000000002</v>
      </c>
      <c r="N1545">
        <v>-3.4409999999999998</v>
      </c>
      <c r="O1545">
        <v>1.0469999999999999</v>
      </c>
      <c r="P1545">
        <v>1.044</v>
      </c>
      <c r="Q1545">
        <v>1.04</v>
      </c>
      <c r="R1545">
        <v>0.79400000000000004</v>
      </c>
      <c r="S1545">
        <v>0.51900000000000002</v>
      </c>
    </row>
    <row r="1546" spans="1:19" x14ac:dyDescent="0.3">
      <c r="A1546">
        <v>600</v>
      </c>
      <c r="B1546">
        <v>-0.39200000000000002</v>
      </c>
      <c r="C1546">
        <v>-1.2889999999999999</v>
      </c>
      <c r="D1546">
        <v>-2.3940000000000001</v>
      </c>
      <c r="E1546">
        <v>-2.976</v>
      </c>
      <c r="F1546">
        <v>-3.23</v>
      </c>
      <c r="G1546">
        <v>2.4</v>
      </c>
      <c r="H1546">
        <v>0</v>
      </c>
      <c r="I1546">
        <v>3.855</v>
      </c>
      <c r="J1546">
        <v>-0.45300000000000001</v>
      </c>
      <c r="K1546">
        <v>-1.4570000000000001</v>
      </c>
      <c r="L1546">
        <v>-2.456</v>
      </c>
      <c r="M1546">
        <v>-3.2189999999999999</v>
      </c>
      <c r="N1546">
        <v>-3.4590000000000001</v>
      </c>
      <c r="O1546">
        <v>1.0469999999999999</v>
      </c>
      <c r="P1546">
        <v>1.0469999999999999</v>
      </c>
      <c r="Q1546">
        <v>1.0349999999999999</v>
      </c>
      <c r="R1546">
        <v>0.80300000000000005</v>
      </c>
      <c r="S1546">
        <v>0.52700000000000002</v>
      </c>
    </row>
    <row r="1548" spans="1:19" x14ac:dyDescent="0.3">
      <c r="A1548" t="s">
        <v>0</v>
      </c>
      <c r="B1548" t="s">
        <v>120</v>
      </c>
    </row>
    <row r="1549" spans="1:19" x14ac:dyDescent="0.3">
      <c r="A1549">
        <v>0</v>
      </c>
      <c r="B1549">
        <v>-0.39300000000000002</v>
      </c>
      <c r="C1549">
        <v>-1.288</v>
      </c>
      <c r="D1549">
        <v>-2.3980000000000001</v>
      </c>
      <c r="E1549">
        <v>-2.968</v>
      </c>
      <c r="F1549">
        <v>-3.22</v>
      </c>
      <c r="G1549">
        <v>2.4</v>
      </c>
      <c r="H1549">
        <v>0</v>
      </c>
      <c r="I1549">
        <v>3.855</v>
      </c>
      <c r="J1549">
        <v>-0.442</v>
      </c>
      <c r="K1549">
        <v>-1.4419999999999999</v>
      </c>
      <c r="L1549">
        <v>-2.4380000000000002</v>
      </c>
      <c r="M1549">
        <v>-3.1309999999999998</v>
      </c>
      <c r="N1549">
        <v>-3.22</v>
      </c>
      <c r="O1549">
        <v>1.028</v>
      </c>
      <c r="P1549">
        <v>1.028</v>
      </c>
      <c r="Q1549">
        <v>1.0209999999999999</v>
      </c>
      <c r="R1549">
        <v>0.65100000000000002</v>
      </c>
      <c r="S1549">
        <v>0.25800000000000001</v>
      </c>
    </row>
    <row r="1550" spans="1:19" x14ac:dyDescent="0.3">
      <c r="A1550">
        <v>60</v>
      </c>
      <c r="B1550">
        <v>-0.39300000000000002</v>
      </c>
      <c r="C1550">
        <v>-1.288</v>
      </c>
      <c r="D1550">
        <v>-2.3980000000000001</v>
      </c>
      <c r="E1550">
        <v>-2.968</v>
      </c>
      <c r="F1550">
        <v>-3.22</v>
      </c>
      <c r="G1550">
        <v>2.4</v>
      </c>
      <c r="H1550">
        <v>0</v>
      </c>
      <c r="I1550">
        <v>3.855</v>
      </c>
      <c r="J1550">
        <v>-0.48099999999999998</v>
      </c>
      <c r="K1550">
        <v>-1.472</v>
      </c>
      <c r="L1550">
        <v>-2.4350000000000001</v>
      </c>
      <c r="M1550">
        <v>-3.1139999999999999</v>
      </c>
      <c r="N1550">
        <v>-3.2949999999999999</v>
      </c>
      <c r="O1550">
        <v>1.0980000000000001</v>
      </c>
      <c r="P1550">
        <v>1.0349999999999999</v>
      </c>
      <c r="Q1550">
        <v>0.93200000000000005</v>
      </c>
      <c r="R1550">
        <v>0.60099999999999998</v>
      </c>
      <c r="S1550">
        <v>0.45700000000000002</v>
      </c>
    </row>
    <row r="1551" spans="1:19" x14ac:dyDescent="0.3">
      <c r="A1551">
        <v>120</v>
      </c>
      <c r="B1551">
        <v>-0.39300000000000002</v>
      </c>
      <c r="C1551">
        <v>-1.288</v>
      </c>
      <c r="D1551">
        <v>-2.3980000000000001</v>
      </c>
      <c r="E1551">
        <v>-2.968</v>
      </c>
      <c r="F1551">
        <v>-3.22</v>
      </c>
      <c r="G1551">
        <v>2.4</v>
      </c>
      <c r="H1551">
        <v>0</v>
      </c>
      <c r="I1551">
        <v>3.855</v>
      </c>
      <c r="J1551">
        <v>-0.45400000000000001</v>
      </c>
      <c r="K1551">
        <v>-1.476</v>
      </c>
      <c r="L1551">
        <v>-2.4750000000000001</v>
      </c>
      <c r="M1551">
        <v>-3.165</v>
      </c>
      <c r="N1551">
        <v>-3.319</v>
      </c>
      <c r="O1551">
        <v>1.05</v>
      </c>
      <c r="P1551">
        <v>1.091</v>
      </c>
      <c r="Q1551">
        <v>1.0780000000000001</v>
      </c>
      <c r="R1551">
        <v>0.746</v>
      </c>
      <c r="S1551">
        <v>0.46600000000000003</v>
      </c>
    </row>
    <row r="1552" spans="1:19" x14ac:dyDescent="0.3">
      <c r="A1552">
        <v>180</v>
      </c>
      <c r="B1552">
        <v>-0.39300000000000002</v>
      </c>
      <c r="C1552">
        <v>-1.288</v>
      </c>
      <c r="D1552">
        <v>-2.3980000000000001</v>
      </c>
      <c r="E1552">
        <v>-2.968</v>
      </c>
      <c r="F1552">
        <v>-3.22</v>
      </c>
      <c r="G1552">
        <v>2.4</v>
      </c>
      <c r="H1552">
        <v>0</v>
      </c>
      <c r="I1552">
        <v>3.855</v>
      </c>
      <c r="J1552">
        <v>-0.44900000000000001</v>
      </c>
      <c r="K1552">
        <v>-1.4490000000000001</v>
      </c>
      <c r="L1552">
        <v>-2.444</v>
      </c>
      <c r="M1552">
        <v>-3.1219999999999999</v>
      </c>
      <c r="N1552">
        <v>-3.3359999999999999</v>
      </c>
      <c r="O1552">
        <v>1.04</v>
      </c>
      <c r="P1552">
        <v>1.002</v>
      </c>
      <c r="Q1552">
        <v>0.98</v>
      </c>
      <c r="R1552">
        <v>0.57999999999999996</v>
      </c>
      <c r="S1552">
        <v>0.47299999999999998</v>
      </c>
    </row>
    <row r="1553" spans="1:19" x14ac:dyDescent="0.3">
      <c r="A1553">
        <v>240</v>
      </c>
      <c r="B1553">
        <v>-0.39300000000000002</v>
      </c>
      <c r="C1553">
        <v>-1.288</v>
      </c>
      <c r="D1553">
        <v>-2.3980000000000001</v>
      </c>
      <c r="E1553">
        <v>-2.968</v>
      </c>
      <c r="F1553">
        <v>-3.22</v>
      </c>
      <c r="G1553">
        <v>2.4</v>
      </c>
      <c r="H1553">
        <v>0</v>
      </c>
      <c r="I1553">
        <v>3.855</v>
      </c>
      <c r="J1553">
        <v>-0.46</v>
      </c>
      <c r="K1553">
        <v>-1.4650000000000001</v>
      </c>
      <c r="L1553">
        <v>-2.4630000000000001</v>
      </c>
      <c r="M1553">
        <v>-3.1190000000000002</v>
      </c>
      <c r="N1553">
        <v>-3.347</v>
      </c>
      <c r="O1553">
        <v>1.06</v>
      </c>
      <c r="P1553">
        <v>1.0640000000000001</v>
      </c>
      <c r="Q1553">
        <v>1.0669999999999999</v>
      </c>
      <c r="R1553">
        <v>0.58799999999999997</v>
      </c>
      <c r="S1553">
        <v>0.47699999999999998</v>
      </c>
    </row>
    <row r="1554" spans="1:19" x14ac:dyDescent="0.3">
      <c r="A1554">
        <v>300</v>
      </c>
      <c r="B1554">
        <v>-0.39300000000000002</v>
      </c>
      <c r="C1554">
        <v>-1.288</v>
      </c>
      <c r="D1554">
        <v>-2.3980000000000001</v>
      </c>
      <c r="E1554">
        <v>-2.968</v>
      </c>
      <c r="F1554">
        <v>-3.22</v>
      </c>
      <c r="G1554">
        <v>2.4</v>
      </c>
      <c r="H1554">
        <v>0</v>
      </c>
      <c r="I1554">
        <v>3.855</v>
      </c>
      <c r="J1554">
        <v>-0.45100000000000001</v>
      </c>
      <c r="K1554">
        <v>-1.458</v>
      </c>
      <c r="L1554">
        <v>-2.4529999999999998</v>
      </c>
      <c r="M1554">
        <v>-3.1379999999999999</v>
      </c>
      <c r="N1554">
        <v>-3.3559999999999999</v>
      </c>
      <c r="O1554">
        <v>1.044</v>
      </c>
      <c r="P1554">
        <v>1.0289999999999999</v>
      </c>
      <c r="Q1554">
        <v>1.0169999999999999</v>
      </c>
      <c r="R1554">
        <v>0.66400000000000003</v>
      </c>
      <c r="S1554">
        <v>0.48099999999999998</v>
      </c>
    </row>
    <row r="1555" spans="1:19" x14ac:dyDescent="0.3">
      <c r="A1555">
        <v>360</v>
      </c>
      <c r="B1555">
        <v>-0.39300000000000002</v>
      </c>
      <c r="C1555">
        <v>-1.288</v>
      </c>
      <c r="D1555">
        <v>-2.3980000000000001</v>
      </c>
      <c r="E1555">
        <v>-2.968</v>
      </c>
      <c r="F1555">
        <v>-3.22</v>
      </c>
      <c r="G1555">
        <v>2.4</v>
      </c>
      <c r="H1555">
        <v>0</v>
      </c>
      <c r="I1555">
        <v>3.855</v>
      </c>
      <c r="J1555">
        <v>-0.45400000000000001</v>
      </c>
      <c r="K1555">
        <v>-1.458</v>
      </c>
      <c r="L1555">
        <v>-2.4489999999999998</v>
      </c>
      <c r="M1555">
        <v>-3.157</v>
      </c>
      <c r="N1555">
        <v>-3.37</v>
      </c>
      <c r="O1555">
        <v>1.0489999999999999</v>
      </c>
      <c r="P1555">
        <v>1.046</v>
      </c>
      <c r="Q1555">
        <v>1.008</v>
      </c>
      <c r="R1555">
        <v>0.72</v>
      </c>
      <c r="S1555">
        <v>0.48699999999999999</v>
      </c>
    </row>
    <row r="1556" spans="1:19" x14ac:dyDescent="0.3">
      <c r="A1556">
        <v>420</v>
      </c>
      <c r="B1556">
        <v>-0.39300000000000002</v>
      </c>
      <c r="C1556">
        <v>-1.288</v>
      </c>
      <c r="D1556">
        <v>-2.3980000000000001</v>
      </c>
      <c r="E1556">
        <v>-2.968</v>
      </c>
      <c r="F1556">
        <v>-3.22</v>
      </c>
      <c r="G1556">
        <v>2.4</v>
      </c>
      <c r="H1556">
        <v>0</v>
      </c>
      <c r="I1556">
        <v>3.855</v>
      </c>
      <c r="J1556">
        <v>-0.45400000000000001</v>
      </c>
      <c r="K1556">
        <v>-1.46</v>
      </c>
      <c r="L1556">
        <v>-2.4540000000000002</v>
      </c>
      <c r="M1556">
        <v>-3.1720000000000002</v>
      </c>
      <c r="N1556">
        <v>-3.387</v>
      </c>
      <c r="O1556">
        <v>1.048</v>
      </c>
      <c r="P1556">
        <v>1.05</v>
      </c>
      <c r="Q1556">
        <v>1.0349999999999999</v>
      </c>
      <c r="R1556">
        <v>0.75800000000000001</v>
      </c>
      <c r="S1556">
        <v>0.49399999999999999</v>
      </c>
    </row>
    <row r="1557" spans="1:19" x14ac:dyDescent="0.3">
      <c r="A1557">
        <v>480</v>
      </c>
      <c r="B1557">
        <v>-0.39300000000000002</v>
      </c>
      <c r="C1557">
        <v>-1.288</v>
      </c>
      <c r="D1557">
        <v>-2.3980000000000001</v>
      </c>
      <c r="E1557">
        <v>-2.968</v>
      </c>
      <c r="F1557">
        <v>-3.22</v>
      </c>
      <c r="G1557">
        <v>2.4</v>
      </c>
      <c r="H1557">
        <v>0</v>
      </c>
      <c r="I1557">
        <v>3.855</v>
      </c>
      <c r="J1557">
        <v>-0.45200000000000001</v>
      </c>
      <c r="K1557">
        <v>-1.4570000000000001</v>
      </c>
      <c r="L1557">
        <v>-2.4569999999999999</v>
      </c>
      <c r="M1557">
        <v>-3.1869999999999998</v>
      </c>
      <c r="N1557">
        <v>-3.4039999999999999</v>
      </c>
      <c r="O1557">
        <v>1.0449999999999999</v>
      </c>
      <c r="P1557">
        <v>1.0429999999999999</v>
      </c>
      <c r="Q1557">
        <v>1.042</v>
      </c>
      <c r="R1557">
        <v>0.78200000000000003</v>
      </c>
      <c r="S1557">
        <v>0.502</v>
      </c>
    </row>
    <row r="1558" spans="1:19" x14ac:dyDescent="0.3">
      <c r="A1558">
        <v>540</v>
      </c>
      <c r="B1558">
        <v>-0.39300000000000002</v>
      </c>
      <c r="C1558">
        <v>-1.288</v>
      </c>
      <c r="D1558">
        <v>-2.3980000000000001</v>
      </c>
      <c r="E1558">
        <v>-2.968</v>
      </c>
      <c r="F1558">
        <v>-3.22</v>
      </c>
      <c r="G1558">
        <v>2.4</v>
      </c>
      <c r="H1558">
        <v>0</v>
      </c>
      <c r="I1558">
        <v>3.855</v>
      </c>
      <c r="J1558">
        <v>-0.45300000000000001</v>
      </c>
      <c r="K1558">
        <v>-1.456</v>
      </c>
      <c r="L1558">
        <v>-2.456</v>
      </c>
      <c r="M1558">
        <v>-3.1989999999999998</v>
      </c>
      <c r="N1558">
        <v>-3.4209999999999998</v>
      </c>
      <c r="O1558">
        <v>1.0469999999999999</v>
      </c>
      <c r="P1558">
        <v>1.044</v>
      </c>
      <c r="Q1558">
        <v>1.036</v>
      </c>
      <c r="R1558">
        <v>0.79100000000000004</v>
      </c>
      <c r="S1558">
        <v>0.50900000000000001</v>
      </c>
    </row>
    <row r="1559" spans="1:19" x14ac:dyDescent="0.3">
      <c r="A1559">
        <v>600</v>
      </c>
      <c r="B1559">
        <v>-0.39300000000000002</v>
      </c>
      <c r="C1559">
        <v>-1.288</v>
      </c>
      <c r="D1559">
        <v>-2.3980000000000001</v>
      </c>
      <c r="E1559">
        <v>-2.968</v>
      </c>
      <c r="F1559">
        <v>-3.22</v>
      </c>
      <c r="G1559">
        <v>2.4</v>
      </c>
      <c r="H1559">
        <v>0</v>
      </c>
      <c r="I1559">
        <v>3.855</v>
      </c>
      <c r="J1559">
        <v>-0.45300000000000001</v>
      </c>
      <c r="K1559">
        <v>-1.4570000000000001</v>
      </c>
      <c r="L1559">
        <v>-2.4550000000000001</v>
      </c>
      <c r="M1559">
        <v>-3.2090000000000001</v>
      </c>
      <c r="N1559">
        <v>-3.4380000000000002</v>
      </c>
      <c r="O1559">
        <v>1.0469999999999999</v>
      </c>
      <c r="P1559">
        <v>1.0469999999999999</v>
      </c>
      <c r="Q1559">
        <v>1.034</v>
      </c>
      <c r="R1559">
        <v>0.79600000000000004</v>
      </c>
      <c r="S1559">
        <v>0.51700000000000002</v>
      </c>
    </row>
    <row r="1561" spans="1:19" x14ac:dyDescent="0.3">
      <c r="A1561" t="s">
        <v>0</v>
      </c>
      <c r="B1561" t="s">
        <v>121</v>
      </c>
    </row>
    <row r="1562" spans="1:19" x14ac:dyDescent="0.3">
      <c r="A1562">
        <v>0</v>
      </c>
      <c r="B1562">
        <v>-0.39100000000000001</v>
      </c>
      <c r="C1562">
        <v>-1.29</v>
      </c>
      <c r="D1562">
        <v>-2.3969999999999998</v>
      </c>
      <c r="E1562">
        <v>-2.9630000000000001</v>
      </c>
      <c r="F1562">
        <v>-3.21</v>
      </c>
      <c r="G1562">
        <v>2.4</v>
      </c>
      <c r="H1562">
        <v>0</v>
      </c>
      <c r="I1562">
        <v>3.855</v>
      </c>
      <c r="J1562">
        <v>-0.442</v>
      </c>
      <c r="K1562">
        <v>-1.4419999999999999</v>
      </c>
      <c r="L1562">
        <v>-2.4380000000000002</v>
      </c>
      <c r="M1562">
        <v>-3.1230000000000002</v>
      </c>
      <c r="N1562">
        <v>-3.21</v>
      </c>
      <c r="O1562">
        <v>1.028</v>
      </c>
      <c r="P1562">
        <v>1.028</v>
      </c>
      <c r="Q1562">
        <v>1.0209999999999999</v>
      </c>
      <c r="R1562">
        <v>0.64500000000000002</v>
      </c>
      <c r="S1562">
        <v>0.25600000000000001</v>
      </c>
    </row>
    <row r="1563" spans="1:19" x14ac:dyDescent="0.3">
      <c r="A1563">
        <v>60</v>
      </c>
      <c r="B1563">
        <v>-0.39100000000000001</v>
      </c>
      <c r="C1563">
        <v>-1.29</v>
      </c>
      <c r="D1563">
        <v>-2.3969999999999998</v>
      </c>
      <c r="E1563">
        <v>-2.9630000000000001</v>
      </c>
      <c r="F1563">
        <v>-3.21</v>
      </c>
      <c r="G1563">
        <v>2.4</v>
      </c>
      <c r="H1563">
        <v>0</v>
      </c>
      <c r="I1563">
        <v>3.855</v>
      </c>
      <c r="J1563">
        <v>-0.48099999999999998</v>
      </c>
      <c r="K1563">
        <v>-1.47</v>
      </c>
      <c r="L1563">
        <v>-2.4340000000000002</v>
      </c>
      <c r="M1563">
        <v>-3.105</v>
      </c>
      <c r="N1563">
        <v>-3.29</v>
      </c>
      <c r="O1563">
        <v>1.0980000000000001</v>
      </c>
      <c r="P1563">
        <v>1.03</v>
      </c>
      <c r="Q1563">
        <v>0.92900000000000005</v>
      </c>
      <c r="R1563">
        <v>0.59</v>
      </c>
      <c r="S1563">
        <v>0.45500000000000002</v>
      </c>
    </row>
    <row r="1564" spans="1:19" x14ac:dyDescent="0.3">
      <c r="A1564">
        <v>120</v>
      </c>
      <c r="B1564">
        <v>-0.39100000000000001</v>
      </c>
      <c r="C1564">
        <v>-1.29</v>
      </c>
      <c r="D1564">
        <v>-2.3969999999999998</v>
      </c>
      <c r="E1564">
        <v>-2.9630000000000001</v>
      </c>
      <c r="F1564">
        <v>-3.21</v>
      </c>
      <c r="G1564">
        <v>2.4</v>
      </c>
      <c r="H1564">
        <v>0</v>
      </c>
      <c r="I1564">
        <v>3.855</v>
      </c>
      <c r="J1564">
        <v>-0.45500000000000002</v>
      </c>
      <c r="K1564">
        <v>-1.4750000000000001</v>
      </c>
      <c r="L1564">
        <v>-2.4740000000000002</v>
      </c>
      <c r="M1564">
        <v>-3.1589999999999998</v>
      </c>
      <c r="N1564">
        <v>-3.3119999999999998</v>
      </c>
      <c r="O1564">
        <v>1.05</v>
      </c>
      <c r="P1564">
        <v>1.0900000000000001</v>
      </c>
      <c r="Q1564">
        <v>1.079</v>
      </c>
      <c r="R1564">
        <v>0.74399999999999999</v>
      </c>
      <c r="S1564">
        <v>0.46300000000000002</v>
      </c>
    </row>
    <row r="1565" spans="1:19" x14ac:dyDescent="0.3">
      <c r="A1565">
        <v>180</v>
      </c>
      <c r="B1565">
        <v>-0.39100000000000001</v>
      </c>
      <c r="C1565">
        <v>-1.29</v>
      </c>
      <c r="D1565">
        <v>-2.3969999999999998</v>
      </c>
      <c r="E1565">
        <v>-2.9630000000000001</v>
      </c>
      <c r="F1565">
        <v>-3.21</v>
      </c>
      <c r="G1565">
        <v>2.4</v>
      </c>
      <c r="H1565">
        <v>0</v>
      </c>
      <c r="I1565">
        <v>3.855</v>
      </c>
      <c r="J1565">
        <v>-0.44900000000000001</v>
      </c>
      <c r="K1565">
        <v>-1.4490000000000001</v>
      </c>
      <c r="L1565">
        <v>-2.4430000000000001</v>
      </c>
      <c r="M1565">
        <v>-3.117</v>
      </c>
      <c r="N1565">
        <v>-3.3260000000000001</v>
      </c>
      <c r="O1565">
        <v>1.04</v>
      </c>
      <c r="P1565">
        <v>1.002</v>
      </c>
      <c r="Q1565">
        <v>0.97599999999999998</v>
      </c>
      <c r="R1565">
        <v>0.58199999999999996</v>
      </c>
      <c r="S1565">
        <v>0.46899999999999997</v>
      </c>
    </row>
    <row r="1566" spans="1:19" x14ac:dyDescent="0.3">
      <c r="A1566">
        <v>240</v>
      </c>
      <c r="B1566">
        <v>-0.39100000000000001</v>
      </c>
      <c r="C1566">
        <v>-1.29</v>
      </c>
      <c r="D1566">
        <v>-2.3969999999999998</v>
      </c>
      <c r="E1566">
        <v>-2.9630000000000001</v>
      </c>
      <c r="F1566">
        <v>-3.21</v>
      </c>
      <c r="G1566">
        <v>2.4</v>
      </c>
      <c r="H1566">
        <v>0</v>
      </c>
      <c r="I1566">
        <v>3.855</v>
      </c>
      <c r="J1566">
        <v>-0.46</v>
      </c>
      <c r="K1566">
        <v>-1.464</v>
      </c>
      <c r="L1566">
        <v>-2.4620000000000002</v>
      </c>
      <c r="M1566">
        <v>-3.113</v>
      </c>
      <c r="N1566">
        <v>-3.3370000000000002</v>
      </c>
      <c r="O1566">
        <v>1.06</v>
      </c>
      <c r="P1566">
        <v>1.0640000000000001</v>
      </c>
      <c r="Q1566">
        <v>1.0669999999999999</v>
      </c>
      <c r="R1566">
        <v>0.58299999999999996</v>
      </c>
      <c r="S1566">
        <v>0.47299999999999998</v>
      </c>
    </row>
    <row r="1567" spans="1:19" x14ac:dyDescent="0.3">
      <c r="A1567">
        <v>300</v>
      </c>
      <c r="B1567">
        <v>-0.39100000000000001</v>
      </c>
      <c r="C1567">
        <v>-1.29</v>
      </c>
      <c r="D1567">
        <v>-2.3969999999999998</v>
      </c>
      <c r="E1567">
        <v>-2.9630000000000001</v>
      </c>
      <c r="F1567">
        <v>-3.21</v>
      </c>
      <c r="G1567">
        <v>2.4</v>
      </c>
      <c r="H1567">
        <v>0</v>
      </c>
      <c r="I1567">
        <v>3.855</v>
      </c>
      <c r="J1567">
        <v>-0.45100000000000001</v>
      </c>
      <c r="K1567">
        <v>-1.4570000000000001</v>
      </c>
      <c r="L1567">
        <v>-2.4529999999999998</v>
      </c>
      <c r="M1567">
        <v>-3.1309999999999998</v>
      </c>
      <c r="N1567">
        <v>-3.3460000000000001</v>
      </c>
      <c r="O1567">
        <v>1.044</v>
      </c>
      <c r="P1567">
        <v>1.03</v>
      </c>
      <c r="Q1567">
        <v>1.02</v>
      </c>
      <c r="R1567">
        <v>0.65800000000000003</v>
      </c>
      <c r="S1567">
        <v>0.47699999999999998</v>
      </c>
    </row>
    <row r="1568" spans="1:19" x14ac:dyDescent="0.3">
      <c r="A1568">
        <v>360</v>
      </c>
      <c r="B1568">
        <v>-0.39100000000000001</v>
      </c>
      <c r="C1568">
        <v>-1.29</v>
      </c>
      <c r="D1568">
        <v>-2.3969999999999998</v>
      </c>
      <c r="E1568">
        <v>-2.9630000000000001</v>
      </c>
      <c r="F1568">
        <v>-3.21</v>
      </c>
      <c r="G1568">
        <v>2.4</v>
      </c>
      <c r="H1568">
        <v>0</v>
      </c>
      <c r="I1568">
        <v>3.855</v>
      </c>
      <c r="J1568">
        <v>-0.45400000000000001</v>
      </c>
      <c r="K1568">
        <v>-1.458</v>
      </c>
      <c r="L1568">
        <v>-2.448</v>
      </c>
      <c r="M1568">
        <v>-3.1509999999999998</v>
      </c>
      <c r="N1568">
        <v>-3.36</v>
      </c>
      <c r="O1568">
        <v>1.048</v>
      </c>
      <c r="P1568">
        <v>1.046</v>
      </c>
      <c r="Q1568">
        <v>1.008</v>
      </c>
      <c r="R1568">
        <v>0.71699999999999997</v>
      </c>
      <c r="S1568">
        <v>0.48299999999999998</v>
      </c>
    </row>
    <row r="1569" spans="1:19" x14ac:dyDescent="0.3">
      <c r="A1569">
        <v>420</v>
      </c>
      <c r="B1569">
        <v>-0.39100000000000001</v>
      </c>
      <c r="C1569">
        <v>-1.29</v>
      </c>
      <c r="D1569">
        <v>-2.3969999999999998</v>
      </c>
      <c r="E1569">
        <v>-2.9630000000000001</v>
      </c>
      <c r="F1569">
        <v>-3.21</v>
      </c>
      <c r="G1569">
        <v>2.4</v>
      </c>
      <c r="H1569">
        <v>0</v>
      </c>
      <c r="I1569">
        <v>3.855</v>
      </c>
      <c r="J1569">
        <v>-0.45400000000000001</v>
      </c>
      <c r="K1569">
        <v>-1.4590000000000001</v>
      </c>
      <c r="L1569">
        <v>-2.4529999999999998</v>
      </c>
      <c r="M1569">
        <v>-3.1669999999999998</v>
      </c>
      <c r="N1569">
        <v>-3.3769999999999998</v>
      </c>
      <c r="O1569">
        <v>1.048</v>
      </c>
      <c r="P1569">
        <v>1.0509999999999999</v>
      </c>
      <c r="Q1569">
        <v>1.0329999999999999</v>
      </c>
      <c r="R1569">
        <v>0.755</v>
      </c>
      <c r="S1569">
        <v>0.49</v>
      </c>
    </row>
    <row r="1570" spans="1:19" x14ac:dyDescent="0.3">
      <c r="A1570">
        <v>480</v>
      </c>
      <c r="B1570">
        <v>-0.39100000000000001</v>
      </c>
      <c r="C1570">
        <v>-1.29</v>
      </c>
      <c r="D1570">
        <v>-2.3969999999999998</v>
      </c>
      <c r="E1570">
        <v>-2.9630000000000001</v>
      </c>
      <c r="F1570">
        <v>-3.21</v>
      </c>
      <c r="G1570">
        <v>2.4</v>
      </c>
      <c r="H1570">
        <v>0</v>
      </c>
      <c r="I1570">
        <v>3.855</v>
      </c>
      <c r="J1570">
        <v>-0.45200000000000001</v>
      </c>
      <c r="K1570">
        <v>-1.4570000000000001</v>
      </c>
      <c r="L1570">
        <v>-2.456</v>
      </c>
      <c r="M1570">
        <v>-3.181</v>
      </c>
      <c r="N1570">
        <v>-3.3929999999999998</v>
      </c>
      <c r="O1570">
        <v>1.0449999999999999</v>
      </c>
      <c r="P1570">
        <v>1.0429999999999999</v>
      </c>
      <c r="Q1570">
        <v>1.0409999999999999</v>
      </c>
      <c r="R1570">
        <v>0.77600000000000002</v>
      </c>
      <c r="S1570">
        <v>0.497</v>
      </c>
    </row>
    <row r="1571" spans="1:19" x14ac:dyDescent="0.3">
      <c r="A1571">
        <v>540</v>
      </c>
      <c r="B1571">
        <v>-0.39100000000000001</v>
      </c>
      <c r="C1571">
        <v>-1.29</v>
      </c>
      <c r="D1571">
        <v>-2.3969999999999998</v>
      </c>
      <c r="E1571">
        <v>-2.9630000000000001</v>
      </c>
      <c r="F1571">
        <v>-3.21</v>
      </c>
      <c r="G1571">
        <v>2.4</v>
      </c>
      <c r="H1571">
        <v>0</v>
      </c>
      <c r="I1571">
        <v>3.855</v>
      </c>
      <c r="J1571">
        <v>-0.45300000000000001</v>
      </c>
      <c r="K1571">
        <v>-1.456</v>
      </c>
      <c r="L1571">
        <v>-2.4550000000000001</v>
      </c>
      <c r="M1571">
        <v>-3.1920000000000002</v>
      </c>
      <c r="N1571">
        <v>-3.41</v>
      </c>
      <c r="O1571">
        <v>1.0469999999999999</v>
      </c>
      <c r="P1571">
        <v>1.044</v>
      </c>
      <c r="Q1571">
        <v>1.0369999999999999</v>
      </c>
      <c r="R1571">
        <v>0.78600000000000003</v>
      </c>
      <c r="S1571">
        <v>0.504</v>
      </c>
    </row>
    <row r="1572" spans="1:19" x14ac:dyDescent="0.3">
      <c r="A1572">
        <v>600</v>
      </c>
      <c r="B1572">
        <v>-0.39100000000000001</v>
      </c>
      <c r="C1572">
        <v>-1.29</v>
      </c>
      <c r="D1572">
        <v>-2.3969999999999998</v>
      </c>
      <c r="E1572">
        <v>-2.9630000000000001</v>
      </c>
      <c r="F1572">
        <v>-3.21</v>
      </c>
      <c r="G1572">
        <v>2.4</v>
      </c>
      <c r="H1572">
        <v>0</v>
      </c>
      <c r="I1572">
        <v>3.855</v>
      </c>
      <c r="J1572">
        <v>-0.45300000000000001</v>
      </c>
      <c r="K1572">
        <v>-1.456</v>
      </c>
      <c r="L1572">
        <v>-2.4540000000000002</v>
      </c>
      <c r="M1572">
        <v>-3.2029999999999998</v>
      </c>
      <c r="N1572">
        <v>-3.427</v>
      </c>
      <c r="O1572">
        <v>1.0469999999999999</v>
      </c>
      <c r="P1572">
        <v>1.046</v>
      </c>
      <c r="Q1572">
        <v>1.0329999999999999</v>
      </c>
      <c r="R1572">
        <v>0.79200000000000004</v>
      </c>
      <c r="S1572">
        <v>0.51200000000000001</v>
      </c>
    </row>
    <row r="1574" spans="1:19" x14ac:dyDescent="0.3">
      <c r="A1574" t="s">
        <v>0</v>
      </c>
      <c r="B1574" t="s">
        <v>122</v>
      </c>
    </row>
    <row r="1575" spans="1:19" x14ac:dyDescent="0.3">
      <c r="A1575">
        <v>0</v>
      </c>
      <c r="B1575">
        <v>-0.39100000000000001</v>
      </c>
      <c r="C1575">
        <v>-1.2909999999999999</v>
      </c>
      <c r="D1575">
        <v>-2.3969999999999998</v>
      </c>
      <c r="E1575">
        <v>-2.9569999999999999</v>
      </c>
      <c r="F1575">
        <v>-3.2</v>
      </c>
      <c r="G1575">
        <v>2.4</v>
      </c>
      <c r="H1575">
        <v>0</v>
      </c>
      <c r="I1575">
        <v>3.855</v>
      </c>
      <c r="J1575">
        <v>-0.442</v>
      </c>
      <c r="K1575">
        <v>-1.4419999999999999</v>
      </c>
      <c r="L1575">
        <v>-2.4369999999999998</v>
      </c>
      <c r="M1575">
        <v>-3.1160000000000001</v>
      </c>
      <c r="N1575">
        <v>-3.2</v>
      </c>
      <c r="O1575">
        <v>1.028</v>
      </c>
      <c r="P1575">
        <v>1.028</v>
      </c>
      <c r="Q1575">
        <v>1.02</v>
      </c>
      <c r="R1575">
        <v>0.63900000000000001</v>
      </c>
      <c r="S1575">
        <v>0.254</v>
      </c>
    </row>
    <row r="1576" spans="1:19" x14ac:dyDescent="0.3">
      <c r="A1576">
        <v>60</v>
      </c>
      <c r="B1576">
        <v>-0.39100000000000001</v>
      </c>
      <c r="C1576">
        <v>-1.2909999999999999</v>
      </c>
      <c r="D1576">
        <v>-2.3969999999999998</v>
      </c>
      <c r="E1576">
        <v>-2.9569999999999999</v>
      </c>
      <c r="F1576">
        <v>-3.2</v>
      </c>
      <c r="G1576">
        <v>2.4</v>
      </c>
      <c r="H1576">
        <v>0</v>
      </c>
      <c r="I1576">
        <v>3.855</v>
      </c>
      <c r="J1576">
        <v>-0.48099999999999998</v>
      </c>
      <c r="K1576">
        <v>-1.47</v>
      </c>
      <c r="L1576">
        <v>-2.4329999999999998</v>
      </c>
      <c r="M1576">
        <v>-3.0979999999999999</v>
      </c>
      <c r="N1576">
        <v>-3.2810000000000001</v>
      </c>
      <c r="O1576">
        <v>1.099</v>
      </c>
      <c r="P1576">
        <v>1.0269999999999999</v>
      </c>
      <c r="Q1576">
        <v>0.92700000000000005</v>
      </c>
      <c r="R1576">
        <v>0.58399999999999996</v>
      </c>
      <c r="S1576">
        <v>0.45200000000000001</v>
      </c>
    </row>
    <row r="1577" spans="1:19" x14ac:dyDescent="0.3">
      <c r="A1577">
        <v>120</v>
      </c>
      <c r="B1577">
        <v>-0.39100000000000001</v>
      </c>
      <c r="C1577">
        <v>-1.2909999999999999</v>
      </c>
      <c r="D1577">
        <v>-2.3969999999999998</v>
      </c>
      <c r="E1577">
        <v>-2.9569999999999999</v>
      </c>
      <c r="F1577">
        <v>-3.2</v>
      </c>
      <c r="G1577">
        <v>2.4</v>
      </c>
      <c r="H1577">
        <v>0</v>
      </c>
      <c r="I1577">
        <v>3.855</v>
      </c>
      <c r="J1577">
        <v>-0.45500000000000002</v>
      </c>
      <c r="K1577">
        <v>-1.4750000000000001</v>
      </c>
      <c r="L1577">
        <v>-2.4740000000000002</v>
      </c>
      <c r="M1577">
        <v>-3.1520000000000001</v>
      </c>
      <c r="N1577">
        <v>-3.3029999999999999</v>
      </c>
      <c r="O1577">
        <v>1.0509999999999999</v>
      </c>
      <c r="P1577">
        <v>1.089</v>
      </c>
      <c r="Q1577">
        <v>1.077</v>
      </c>
      <c r="R1577">
        <v>0.73899999999999999</v>
      </c>
      <c r="S1577">
        <v>0.46</v>
      </c>
    </row>
    <row r="1578" spans="1:19" x14ac:dyDescent="0.3">
      <c r="A1578">
        <v>180</v>
      </c>
      <c r="B1578">
        <v>-0.39100000000000001</v>
      </c>
      <c r="C1578">
        <v>-1.2909999999999999</v>
      </c>
      <c r="D1578">
        <v>-2.3969999999999998</v>
      </c>
      <c r="E1578">
        <v>-2.9569999999999999</v>
      </c>
      <c r="F1578">
        <v>-3.2</v>
      </c>
      <c r="G1578">
        <v>2.4</v>
      </c>
      <c r="H1578">
        <v>0</v>
      </c>
      <c r="I1578">
        <v>3.855</v>
      </c>
      <c r="J1578">
        <v>-0.44900000000000001</v>
      </c>
      <c r="K1578">
        <v>-1.448</v>
      </c>
      <c r="L1578">
        <v>-2.4420000000000002</v>
      </c>
      <c r="M1578">
        <v>-3.1110000000000002</v>
      </c>
      <c r="N1578">
        <v>-3.3159999999999998</v>
      </c>
      <c r="O1578">
        <v>1.04</v>
      </c>
      <c r="P1578">
        <v>1.002</v>
      </c>
      <c r="Q1578">
        <v>0.97399999999999998</v>
      </c>
      <c r="R1578">
        <v>0.57799999999999996</v>
      </c>
      <c r="S1578">
        <v>0.46500000000000002</v>
      </c>
    </row>
    <row r="1579" spans="1:19" x14ac:dyDescent="0.3">
      <c r="A1579">
        <v>240</v>
      </c>
      <c r="B1579">
        <v>-0.39100000000000001</v>
      </c>
      <c r="C1579">
        <v>-1.2909999999999999</v>
      </c>
      <c r="D1579">
        <v>-2.3969999999999998</v>
      </c>
      <c r="E1579">
        <v>-2.9569999999999999</v>
      </c>
      <c r="F1579">
        <v>-3.2</v>
      </c>
      <c r="G1579">
        <v>2.4</v>
      </c>
      <c r="H1579">
        <v>0</v>
      </c>
      <c r="I1579">
        <v>3.855</v>
      </c>
      <c r="J1579">
        <v>-0.46</v>
      </c>
      <c r="K1579">
        <v>-1.464</v>
      </c>
      <c r="L1579">
        <v>-2.4620000000000002</v>
      </c>
      <c r="M1579">
        <v>-3.1059999999999999</v>
      </c>
      <c r="N1579">
        <v>-3.3260000000000001</v>
      </c>
      <c r="O1579">
        <v>1.06</v>
      </c>
      <c r="P1579">
        <v>1.0640000000000001</v>
      </c>
      <c r="Q1579">
        <v>1.0680000000000001</v>
      </c>
      <c r="R1579">
        <v>0.57999999999999996</v>
      </c>
      <c r="S1579">
        <v>0.46899999999999997</v>
      </c>
    </row>
    <row r="1580" spans="1:19" x14ac:dyDescent="0.3">
      <c r="A1580">
        <v>300</v>
      </c>
      <c r="B1580">
        <v>-0.39100000000000001</v>
      </c>
      <c r="C1580">
        <v>-1.2909999999999999</v>
      </c>
      <c r="D1580">
        <v>-2.3969999999999998</v>
      </c>
      <c r="E1580">
        <v>-2.9569999999999999</v>
      </c>
      <c r="F1580">
        <v>-3.2</v>
      </c>
      <c r="G1580">
        <v>2.4</v>
      </c>
      <c r="H1580">
        <v>0</v>
      </c>
      <c r="I1580">
        <v>3.855</v>
      </c>
      <c r="J1580">
        <v>-0.45100000000000001</v>
      </c>
      <c r="K1580">
        <v>-1.4570000000000001</v>
      </c>
      <c r="L1580">
        <v>-2.4529999999999998</v>
      </c>
      <c r="M1580">
        <v>-3.1240000000000001</v>
      </c>
      <c r="N1580">
        <v>-3.335</v>
      </c>
      <c r="O1580">
        <v>1.044</v>
      </c>
      <c r="P1580">
        <v>1.0289999999999999</v>
      </c>
      <c r="Q1580">
        <v>1.0189999999999999</v>
      </c>
      <c r="R1580">
        <v>0.65400000000000003</v>
      </c>
      <c r="S1580">
        <v>0.47299999999999998</v>
      </c>
    </row>
    <row r="1581" spans="1:19" x14ac:dyDescent="0.3">
      <c r="A1581">
        <v>360</v>
      </c>
      <c r="B1581">
        <v>-0.39100000000000001</v>
      </c>
      <c r="C1581">
        <v>-1.2909999999999999</v>
      </c>
      <c r="D1581">
        <v>-2.3969999999999998</v>
      </c>
      <c r="E1581">
        <v>-2.9569999999999999</v>
      </c>
      <c r="F1581">
        <v>-3.2</v>
      </c>
      <c r="G1581">
        <v>2.4</v>
      </c>
      <c r="H1581">
        <v>0</v>
      </c>
      <c r="I1581">
        <v>3.855</v>
      </c>
      <c r="J1581">
        <v>-0.45400000000000001</v>
      </c>
      <c r="K1581">
        <v>-1.4570000000000001</v>
      </c>
      <c r="L1581">
        <v>-2.448</v>
      </c>
      <c r="M1581">
        <v>-3.1440000000000001</v>
      </c>
      <c r="N1581">
        <v>-3.3490000000000002</v>
      </c>
      <c r="O1581">
        <v>1.048</v>
      </c>
      <c r="P1581">
        <v>1.0449999999999999</v>
      </c>
      <c r="Q1581">
        <v>1.008</v>
      </c>
      <c r="R1581">
        <v>0.71199999999999997</v>
      </c>
      <c r="S1581">
        <v>0.47799999999999998</v>
      </c>
    </row>
    <row r="1582" spans="1:19" x14ac:dyDescent="0.3">
      <c r="A1582">
        <v>420</v>
      </c>
      <c r="B1582">
        <v>-0.39100000000000001</v>
      </c>
      <c r="C1582">
        <v>-1.2909999999999999</v>
      </c>
      <c r="D1582">
        <v>-2.3969999999999998</v>
      </c>
      <c r="E1582">
        <v>-2.9569999999999999</v>
      </c>
      <c r="F1582">
        <v>-3.2</v>
      </c>
      <c r="G1582">
        <v>2.4</v>
      </c>
      <c r="H1582">
        <v>0</v>
      </c>
      <c r="I1582">
        <v>3.855</v>
      </c>
      <c r="J1582">
        <v>-0.45400000000000001</v>
      </c>
      <c r="K1582">
        <v>-1.4590000000000001</v>
      </c>
      <c r="L1582">
        <v>-2.4529999999999998</v>
      </c>
      <c r="M1582">
        <v>-3.161</v>
      </c>
      <c r="N1582">
        <v>-3.3660000000000001</v>
      </c>
      <c r="O1582">
        <v>1.048</v>
      </c>
      <c r="P1582">
        <v>1.0509999999999999</v>
      </c>
      <c r="Q1582">
        <v>1.0329999999999999</v>
      </c>
      <c r="R1582">
        <v>0.751</v>
      </c>
      <c r="S1582">
        <v>0.48499999999999999</v>
      </c>
    </row>
    <row r="1583" spans="1:19" x14ac:dyDescent="0.3">
      <c r="A1583">
        <v>480</v>
      </c>
      <c r="B1583">
        <v>-0.39100000000000001</v>
      </c>
      <c r="C1583">
        <v>-1.2909999999999999</v>
      </c>
      <c r="D1583">
        <v>-2.3969999999999998</v>
      </c>
      <c r="E1583">
        <v>-2.9569999999999999</v>
      </c>
      <c r="F1583">
        <v>-3.2</v>
      </c>
      <c r="G1583">
        <v>2.4</v>
      </c>
      <c r="H1583">
        <v>0</v>
      </c>
      <c r="I1583">
        <v>3.855</v>
      </c>
      <c r="J1583">
        <v>-0.45200000000000001</v>
      </c>
      <c r="K1583">
        <v>-1.4570000000000001</v>
      </c>
      <c r="L1583">
        <v>-2.4550000000000001</v>
      </c>
      <c r="M1583">
        <v>-3.1739999999999999</v>
      </c>
      <c r="N1583">
        <v>-3.3820000000000001</v>
      </c>
      <c r="O1583">
        <v>1.0449999999999999</v>
      </c>
      <c r="P1583">
        <v>1.0429999999999999</v>
      </c>
      <c r="Q1583">
        <v>1.04</v>
      </c>
      <c r="R1583">
        <v>0.77200000000000002</v>
      </c>
      <c r="S1583">
        <v>0.49199999999999999</v>
      </c>
    </row>
    <row r="1584" spans="1:19" x14ac:dyDescent="0.3">
      <c r="A1584">
        <v>540</v>
      </c>
      <c r="B1584">
        <v>-0.39100000000000001</v>
      </c>
      <c r="C1584">
        <v>-1.2909999999999999</v>
      </c>
      <c r="D1584">
        <v>-2.3969999999999998</v>
      </c>
      <c r="E1584">
        <v>-2.9569999999999999</v>
      </c>
      <c r="F1584">
        <v>-3.2</v>
      </c>
      <c r="G1584">
        <v>2.4</v>
      </c>
      <c r="H1584">
        <v>0</v>
      </c>
      <c r="I1584">
        <v>3.855</v>
      </c>
      <c r="J1584">
        <v>-0.45300000000000001</v>
      </c>
      <c r="K1584">
        <v>-1.456</v>
      </c>
      <c r="L1584">
        <v>-2.4550000000000001</v>
      </c>
      <c r="M1584">
        <v>-3.1850000000000001</v>
      </c>
      <c r="N1584">
        <v>-3.399</v>
      </c>
      <c r="O1584">
        <v>1.0469999999999999</v>
      </c>
      <c r="P1584">
        <v>1.044</v>
      </c>
      <c r="Q1584">
        <v>1.036</v>
      </c>
      <c r="R1584">
        <v>0.78</v>
      </c>
      <c r="S1584">
        <v>0.499</v>
      </c>
    </row>
    <row r="1585" spans="1:19" x14ac:dyDescent="0.3">
      <c r="A1585">
        <v>600</v>
      </c>
      <c r="B1585">
        <v>-0.39100000000000001</v>
      </c>
      <c r="C1585">
        <v>-1.2909999999999999</v>
      </c>
      <c r="D1585">
        <v>-2.3969999999999998</v>
      </c>
      <c r="E1585">
        <v>-2.9569999999999999</v>
      </c>
      <c r="F1585">
        <v>-3.2</v>
      </c>
      <c r="G1585">
        <v>2.4</v>
      </c>
      <c r="H1585">
        <v>0</v>
      </c>
      <c r="I1585">
        <v>3.855</v>
      </c>
      <c r="J1585">
        <v>-0.45300000000000001</v>
      </c>
      <c r="K1585">
        <v>-1.456</v>
      </c>
      <c r="L1585">
        <v>-2.4529999999999998</v>
      </c>
      <c r="M1585">
        <v>-3.1960000000000002</v>
      </c>
      <c r="N1585">
        <v>-3.415</v>
      </c>
      <c r="O1585">
        <v>1.0469999999999999</v>
      </c>
      <c r="P1585">
        <v>1.046</v>
      </c>
      <c r="Q1585">
        <v>1.032</v>
      </c>
      <c r="R1585">
        <v>0.78600000000000003</v>
      </c>
      <c r="S1585">
        <v>0.50700000000000001</v>
      </c>
    </row>
    <row r="1587" spans="1:19" x14ac:dyDescent="0.3">
      <c r="A1587" t="s">
        <v>0</v>
      </c>
      <c r="B1587" t="s">
        <v>123</v>
      </c>
    </row>
    <row r="1588" spans="1:19" x14ac:dyDescent="0.3">
      <c r="A1588">
        <v>0</v>
      </c>
      <c r="B1588">
        <v>-0.39100000000000001</v>
      </c>
      <c r="C1588">
        <v>-1.292</v>
      </c>
      <c r="D1588">
        <v>-2.3959999999999999</v>
      </c>
      <c r="E1588">
        <v>-2.95</v>
      </c>
      <c r="F1588">
        <v>-3.19</v>
      </c>
      <c r="G1588">
        <v>2.4</v>
      </c>
      <c r="H1588">
        <v>0</v>
      </c>
      <c r="I1588">
        <v>3.855</v>
      </c>
      <c r="J1588">
        <v>-0.442</v>
      </c>
      <c r="K1588">
        <v>-1.4419999999999999</v>
      </c>
      <c r="L1588">
        <v>-2.4369999999999998</v>
      </c>
      <c r="M1588">
        <v>-3.1080000000000001</v>
      </c>
      <c r="N1588">
        <v>-3.19</v>
      </c>
      <c r="O1588">
        <v>1.028</v>
      </c>
      <c r="P1588">
        <v>1.028</v>
      </c>
      <c r="Q1588">
        <v>1.02</v>
      </c>
      <c r="R1588">
        <v>0.63200000000000001</v>
      </c>
      <c r="S1588">
        <v>0.252</v>
      </c>
    </row>
    <row r="1589" spans="1:19" x14ac:dyDescent="0.3">
      <c r="A1589">
        <v>60</v>
      </c>
      <c r="B1589">
        <v>-0.39100000000000001</v>
      </c>
      <c r="C1589">
        <v>-1.292</v>
      </c>
      <c r="D1589">
        <v>-2.3959999999999999</v>
      </c>
      <c r="E1589">
        <v>-2.95</v>
      </c>
      <c r="F1589">
        <v>-3.19</v>
      </c>
      <c r="G1589">
        <v>2.4</v>
      </c>
      <c r="H1589">
        <v>0</v>
      </c>
      <c r="I1589">
        <v>3.855</v>
      </c>
      <c r="J1589">
        <v>-0.48199999999999998</v>
      </c>
      <c r="K1589">
        <v>-1.4690000000000001</v>
      </c>
      <c r="L1589">
        <v>-2.4329999999999998</v>
      </c>
      <c r="M1589">
        <v>-3.0920000000000001</v>
      </c>
      <c r="N1589">
        <v>-3.2709999999999999</v>
      </c>
      <c r="O1589">
        <v>1.099</v>
      </c>
      <c r="P1589">
        <v>1.0209999999999999</v>
      </c>
      <c r="Q1589">
        <v>0.92600000000000005</v>
      </c>
      <c r="R1589">
        <v>0.58199999999999996</v>
      </c>
      <c r="S1589">
        <v>0.44800000000000001</v>
      </c>
    </row>
    <row r="1590" spans="1:19" x14ac:dyDescent="0.3">
      <c r="A1590">
        <v>120</v>
      </c>
      <c r="B1590">
        <v>-0.39100000000000001</v>
      </c>
      <c r="C1590">
        <v>-1.292</v>
      </c>
      <c r="D1590">
        <v>-2.3959999999999999</v>
      </c>
      <c r="E1590">
        <v>-2.95</v>
      </c>
      <c r="F1590">
        <v>-3.19</v>
      </c>
      <c r="G1590">
        <v>2.4</v>
      </c>
      <c r="H1590">
        <v>0</v>
      </c>
      <c r="I1590">
        <v>3.855</v>
      </c>
      <c r="J1590">
        <v>-0.45600000000000002</v>
      </c>
      <c r="K1590">
        <v>-1.4750000000000001</v>
      </c>
      <c r="L1590">
        <v>-2.472</v>
      </c>
      <c r="M1590">
        <v>-3.1419999999999999</v>
      </c>
      <c r="N1590">
        <v>-3.2919999999999998</v>
      </c>
      <c r="O1590">
        <v>1.0529999999999999</v>
      </c>
      <c r="P1590">
        <v>1.0880000000000001</v>
      </c>
      <c r="Q1590">
        <v>1.071</v>
      </c>
      <c r="R1590">
        <v>0.72799999999999998</v>
      </c>
      <c r="S1590">
        <v>0.45600000000000002</v>
      </c>
    </row>
    <row r="1591" spans="1:19" x14ac:dyDescent="0.3">
      <c r="A1591">
        <v>180</v>
      </c>
      <c r="B1591">
        <v>-0.39100000000000001</v>
      </c>
      <c r="C1591">
        <v>-1.292</v>
      </c>
      <c r="D1591">
        <v>-2.3959999999999999</v>
      </c>
      <c r="E1591">
        <v>-2.95</v>
      </c>
      <c r="F1591">
        <v>-3.19</v>
      </c>
      <c r="G1591">
        <v>2.4</v>
      </c>
      <c r="H1591">
        <v>0</v>
      </c>
      <c r="I1591">
        <v>3.855</v>
      </c>
      <c r="J1591">
        <v>-0.44800000000000001</v>
      </c>
      <c r="K1591">
        <v>-1.4490000000000001</v>
      </c>
      <c r="L1591">
        <v>-2.4430000000000001</v>
      </c>
      <c r="M1591">
        <v>-3.1019999999999999</v>
      </c>
      <c r="N1591">
        <v>-3.3050000000000002</v>
      </c>
      <c r="O1591">
        <v>1.0389999999999999</v>
      </c>
      <c r="P1591">
        <v>1.0029999999999999</v>
      </c>
      <c r="Q1591">
        <v>0.97699999999999998</v>
      </c>
      <c r="R1591">
        <v>0.56699999999999995</v>
      </c>
      <c r="S1591">
        <v>0.46100000000000002</v>
      </c>
    </row>
    <row r="1592" spans="1:19" x14ac:dyDescent="0.3">
      <c r="A1592">
        <v>240</v>
      </c>
      <c r="B1592">
        <v>-0.39100000000000001</v>
      </c>
      <c r="C1592">
        <v>-1.292</v>
      </c>
      <c r="D1592">
        <v>-2.3959999999999999</v>
      </c>
      <c r="E1592">
        <v>-2.95</v>
      </c>
      <c r="F1592">
        <v>-3.19</v>
      </c>
      <c r="G1592">
        <v>2.4</v>
      </c>
      <c r="H1592">
        <v>0</v>
      </c>
      <c r="I1592">
        <v>3.855</v>
      </c>
      <c r="J1592">
        <v>-0.46</v>
      </c>
      <c r="K1592">
        <v>-1.464</v>
      </c>
      <c r="L1592">
        <v>-2.4620000000000002</v>
      </c>
      <c r="M1592">
        <v>-3.1</v>
      </c>
      <c r="N1592">
        <v>-3.3140000000000001</v>
      </c>
      <c r="O1592">
        <v>1.06</v>
      </c>
      <c r="P1592">
        <v>1.0640000000000001</v>
      </c>
      <c r="Q1592">
        <v>1.0680000000000001</v>
      </c>
      <c r="R1592">
        <v>0.58099999999999996</v>
      </c>
      <c r="S1592">
        <v>0.46500000000000002</v>
      </c>
    </row>
    <row r="1593" spans="1:19" x14ac:dyDescent="0.3">
      <c r="A1593">
        <v>300</v>
      </c>
      <c r="B1593">
        <v>-0.39100000000000001</v>
      </c>
      <c r="C1593">
        <v>-1.292</v>
      </c>
      <c r="D1593">
        <v>-2.3959999999999999</v>
      </c>
      <c r="E1593">
        <v>-2.95</v>
      </c>
      <c r="F1593">
        <v>-3.19</v>
      </c>
      <c r="G1593">
        <v>2.4</v>
      </c>
      <c r="H1593">
        <v>0</v>
      </c>
      <c r="I1593">
        <v>3.855</v>
      </c>
      <c r="J1593">
        <v>-0.45100000000000001</v>
      </c>
      <c r="K1593">
        <v>-1.456</v>
      </c>
      <c r="L1593">
        <v>-2.4510000000000001</v>
      </c>
      <c r="M1593">
        <v>-3.1179999999999999</v>
      </c>
      <c r="N1593">
        <v>-3.3239999999999998</v>
      </c>
      <c r="O1593">
        <v>1.044</v>
      </c>
      <c r="P1593">
        <v>1.028</v>
      </c>
      <c r="Q1593">
        <v>1.014</v>
      </c>
      <c r="R1593">
        <v>0.65300000000000002</v>
      </c>
      <c r="S1593">
        <v>0.46800000000000003</v>
      </c>
    </row>
    <row r="1594" spans="1:19" x14ac:dyDescent="0.3">
      <c r="A1594">
        <v>360</v>
      </c>
      <c r="B1594">
        <v>-0.39100000000000001</v>
      </c>
      <c r="C1594">
        <v>-1.292</v>
      </c>
      <c r="D1594">
        <v>-2.3959999999999999</v>
      </c>
      <c r="E1594">
        <v>-2.95</v>
      </c>
      <c r="F1594">
        <v>-3.19</v>
      </c>
      <c r="G1594">
        <v>2.4</v>
      </c>
      <c r="H1594">
        <v>0</v>
      </c>
      <c r="I1594">
        <v>3.855</v>
      </c>
      <c r="J1594">
        <v>-0.45400000000000001</v>
      </c>
      <c r="K1594">
        <v>-1.458</v>
      </c>
      <c r="L1594">
        <v>-2.448</v>
      </c>
      <c r="M1594">
        <v>-3.1379999999999999</v>
      </c>
      <c r="N1594">
        <v>-3.3380000000000001</v>
      </c>
      <c r="O1594">
        <v>1.0489999999999999</v>
      </c>
      <c r="P1594">
        <v>1.048</v>
      </c>
      <c r="Q1594">
        <v>1.0089999999999999</v>
      </c>
      <c r="R1594">
        <v>0.70799999999999996</v>
      </c>
      <c r="S1594">
        <v>0.47399999999999998</v>
      </c>
    </row>
    <row r="1595" spans="1:19" x14ac:dyDescent="0.3">
      <c r="A1595">
        <v>420</v>
      </c>
      <c r="B1595">
        <v>-0.39100000000000001</v>
      </c>
      <c r="C1595">
        <v>-1.292</v>
      </c>
      <c r="D1595">
        <v>-2.3959999999999999</v>
      </c>
      <c r="E1595">
        <v>-2.95</v>
      </c>
      <c r="F1595">
        <v>-3.19</v>
      </c>
      <c r="G1595">
        <v>2.4</v>
      </c>
      <c r="H1595">
        <v>0</v>
      </c>
      <c r="I1595">
        <v>3.855</v>
      </c>
      <c r="J1595">
        <v>-0.45300000000000001</v>
      </c>
      <c r="K1595">
        <v>-1.4590000000000001</v>
      </c>
      <c r="L1595">
        <v>-2.452</v>
      </c>
      <c r="M1595">
        <v>-3.1539999999999999</v>
      </c>
      <c r="N1595">
        <v>-3.3540000000000001</v>
      </c>
      <c r="O1595">
        <v>1.048</v>
      </c>
      <c r="P1595">
        <v>1.05</v>
      </c>
      <c r="Q1595">
        <v>1.034</v>
      </c>
      <c r="R1595">
        <v>0.747</v>
      </c>
      <c r="S1595">
        <v>0.48</v>
      </c>
    </row>
    <row r="1596" spans="1:19" x14ac:dyDescent="0.3">
      <c r="A1596">
        <v>480</v>
      </c>
      <c r="B1596">
        <v>-0.39100000000000001</v>
      </c>
      <c r="C1596">
        <v>-1.292</v>
      </c>
      <c r="D1596">
        <v>-2.3959999999999999</v>
      </c>
      <c r="E1596">
        <v>-2.95</v>
      </c>
      <c r="F1596">
        <v>-3.19</v>
      </c>
      <c r="G1596">
        <v>2.4</v>
      </c>
      <c r="H1596">
        <v>0</v>
      </c>
      <c r="I1596">
        <v>3.855</v>
      </c>
      <c r="J1596">
        <v>-0.45200000000000001</v>
      </c>
      <c r="K1596">
        <v>-1.4570000000000001</v>
      </c>
      <c r="L1596">
        <v>-2.4550000000000001</v>
      </c>
      <c r="M1596">
        <v>-3.1680000000000001</v>
      </c>
      <c r="N1596">
        <v>-3.37</v>
      </c>
      <c r="O1596">
        <v>1.0449999999999999</v>
      </c>
      <c r="P1596">
        <v>1.0429999999999999</v>
      </c>
      <c r="Q1596">
        <v>1.04</v>
      </c>
      <c r="R1596">
        <v>0.76600000000000001</v>
      </c>
      <c r="S1596">
        <v>0.48699999999999999</v>
      </c>
    </row>
    <row r="1597" spans="1:19" x14ac:dyDescent="0.3">
      <c r="A1597">
        <v>540</v>
      </c>
      <c r="B1597">
        <v>-0.39100000000000001</v>
      </c>
      <c r="C1597">
        <v>-1.292</v>
      </c>
      <c r="D1597">
        <v>-2.3959999999999999</v>
      </c>
      <c r="E1597">
        <v>-2.95</v>
      </c>
      <c r="F1597">
        <v>-3.19</v>
      </c>
      <c r="G1597">
        <v>2.4</v>
      </c>
      <c r="H1597">
        <v>0</v>
      </c>
      <c r="I1597">
        <v>3.855</v>
      </c>
      <c r="J1597">
        <v>-0.45300000000000001</v>
      </c>
      <c r="K1597">
        <v>-1.456</v>
      </c>
      <c r="L1597">
        <v>-2.4540000000000002</v>
      </c>
      <c r="M1597">
        <v>-3.1779999999999999</v>
      </c>
      <c r="N1597">
        <v>-3.387</v>
      </c>
      <c r="O1597">
        <v>1.0469999999999999</v>
      </c>
      <c r="P1597">
        <v>1.044</v>
      </c>
      <c r="Q1597">
        <v>1.036</v>
      </c>
      <c r="R1597">
        <v>0.77300000000000002</v>
      </c>
      <c r="S1597">
        <v>0.49399999999999999</v>
      </c>
    </row>
    <row r="1598" spans="1:19" x14ac:dyDescent="0.3">
      <c r="A1598">
        <v>600</v>
      </c>
      <c r="B1598">
        <v>-0.39100000000000001</v>
      </c>
      <c r="C1598">
        <v>-1.292</v>
      </c>
      <c r="D1598">
        <v>-2.3959999999999999</v>
      </c>
      <c r="E1598">
        <v>-2.95</v>
      </c>
      <c r="F1598">
        <v>-3.19</v>
      </c>
      <c r="G1598">
        <v>2.4</v>
      </c>
      <c r="H1598">
        <v>0</v>
      </c>
      <c r="I1598">
        <v>3.855</v>
      </c>
      <c r="J1598">
        <v>-0.45300000000000001</v>
      </c>
      <c r="K1598">
        <v>-1.456</v>
      </c>
      <c r="L1598">
        <v>-2.4529999999999998</v>
      </c>
      <c r="M1598">
        <v>-3.1890000000000001</v>
      </c>
      <c r="N1598">
        <v>-3.4039999999999999</v>
      </c>
      <c r="O1598">
        <v>1.0469999999999999</v>
      </c>
      <c r="P1598">
        <v>1.046</v>
      </c>
      <c r="Q1598">
        <v>1.032</v>
      </c>
      <c r="R1598">
        <v>0.77900000000000003</v>
      </c>
      <c r="S1598">
        <v>0.502</v>
      </c>
    </row>
    <row r="1600" spans="1:19" x14ac:dyDescent="0.3">
      <c r="A1600" t="s">
        <v>0</v>
      </c>
      <c r="B1600" t="s">
        <v>124</v>
      </c>
    </row>
    <row r="1601" spans="1:19" x14ac:dyDescent="0.3">
      <c r="A1601">
        <v>0</v>
      </c>
      <c r="B1601">
        <v>-0.39</v>
      </c>
      <c r="C1601">
        <v>-1.2949999999999999</v>
      </c>
      <c r="D1601">
        <v>-2.395</v>
      </c>
      <c r="E1601">
        <v>-2.9460000000000002</v>
      </c>
      <c r="F1601">
        <v>-3.18</v>
      </c>
      <c r="G1601">
        <v>2.4</v>
      </c>
      <c r="H1601">
        <v>0</v>
      </c>
      <c r="I1601">
        <v>3.855</v>
      </c>
      <c r="J1601">
        <v>-0.442</v>
      </c>
      <c r="K1601">
        <v>-1.4419999999999999</v>
      </c>
      <c r="L1601">
        <v>-2.4369999999999998</v>
      </c>
      <c r="M1601">
        <v>-3.1</v>
      </c>
      <c r="N1601">
        <v>-3.18</v>
      </c>
      <c r="O1601">
        <v>1.028</v>
      </c>
      <c r="P1601">
        <v>1.028</v>
      </c>
      <c r="Q1601">
        <v>1.0189999999999999</v>
      </c>
      <c r="R1601">
        <v>0.626</v>
      </c>
      <c r="S1601">
        <v>0.25</v>
      </c>
    </row>
    <row r="1602" spans="1:19" x14ac:dyDescent="0.3">
      <c r="A1602">
        <v>60</v>
      </c>
      <c r="B1602">
        <v>-0.39</v>
      </c>
      <c r="C1602">
        <v>-1.2949999999999999</v>
      </c>
      <c r="D1602">
        <v>-2.395</v>
      </c>
      <c r="E1602">
        <v>-2.9460000000000002</v>
      </c>
      <c r="F1602">
        <v>-3.18</v>
      </c>
      <c r="G1602">
        <v>2.4</v>
      </c>
      <c r="H1602">
        <v>0</v>
      </c>
      <c r="I1602">
        <v>3.855</v>
      </c>
      <c r="J1602">
        <v>-0.48099999999999998</v>
      </c>
      <c r="K1602">
        <v>-1.466</v>
      </c>
      <c r="L1602">
        <v>-2.4300000000000002</v>
      </c>
      <c r="M1602">
        <v>-3.0840000000000001</v>
      </c>
      <c r="N1602">
        <v>-3.26</v>
      </c>
      <c r="O1602">
        <v>1.0980000000000001</v>
      </c>
      <c r="P1602">
        <v>1.0169999999999999</v>
      </c>
      <c r="Q1602">
        <v>0.92400000000000004</v>
      </c>
      <c r="R1602">
        <v>0.57699999999999996</v>
      </c>
      <c r="S1602">
        <v>0.44400000000000001</v>
      </c>
    </row>
    <row r="1603" spans="1:19" x14ac:dyDescent="0.3">
      <c r="A1603">
        <v>120</v>
      </c>
      <c r="B1603">
        <v>-0.39</v>
      </c>
      <c r="C1603">
        <v>-1.2949999999999999</v>
      </c>
      <c r="D1603">
        <v>-2.395</v>
      </c>
      <c r="E1603">
        <v>-2.9460000000000002</v>
      </c>
      <c r="F1603">
        <v>-3.18</v>
      </c>
      <c r="G1603">
        <v>2.4</v>
      </c>
      <c r="H1603">
        <v>0</v>
      </c>
      <c r="I1603">
        <v>3.855</v>
      </c>
      <c r="J1603">
        <v>-0.45600000000000002</v>
      </c>
      <c r="K1603">
        <v>-1.474</v>
      </c>
      <c r="L1603">
        <v>-2.4700000000000002</v>
      </c>
      <c r="M1603">
        <v>-3.133</v>
      </c>
      <c r="N1603">
        <v>-3.2789999999999999</v>
      </c>
      <c r="O1603">
        <v>1.0529999999999999</v>
      </c>
      <c r="P1603">
        <v>1.089</v>
      </c>
      <c r="Q1603">
        <v>1.069</v>
      </c>
      <c r="R1603">
        <v>0.71599999999999997</v>
      </c>
      <c r="S1603">
        <v>0.45100000000000001</v>
      </c>
    </row>
    <row r="1604" spans="1:19" x14ac:dyDescent="0.3">
      <c r="A1604">
        <v>180</v>
      </c>
      <c r="B1604">
        <v>-0.39</v>
      </c>
      <c r="C1604">
        <v>-1.2949999999999999</v>
      </c>
      <c r="D1604">
        <v>-2.395</v>
      </c>
      <c r="E1604">
        <v>-2.9460000000000002</v>
      </c>
      <c r="F1604">
        <v>-3.18</v>
      </c>
      <c r="G1604">
        <v>2.4</v>
      </c>
      <c r="H1604">
        <v>0</v>
      </c>
      <c r="I1604">
        <v>3.855</v>
      </c>
      <c r="J1604">
        <v>-0.44700000000000001</v>
      </c>
      <c r="K1604">
        <v>-1.4470000000000001</v>
      </c>
      <c r="L1604">
        <v>-2.4420000000000002</v>
      </c>
      <c r="M1604">
        <v>-3.093</v>
      </c>
      <c r="N1604">
        <v>-3.2919999999999998</v>
      </c>
      <c r="O1604">
        <v>1.038</v>
      </c>
      <c r="P1604">
        <v>1.0029999999999999</v>
      </c>
      <c r="Q1604">
        <v>0.98</v>
      </c>
      <c r="R1604">
        <v>0.55800000000000005</v>
      </c>
      <c r="S1604">
        <v>0.45600000000000002</v>
      </c>
    </row>
    <row r="1605" spans="1:19" x14ac:dyDescent="0.3">
      <c r="A1605">
        <v>240</v>
      </c>
      <c r="B1605">
        <v>-0.39</v>
      </c>
      <c r="C1605">
        <v>-1.2949999999999999</v>
      </c>
      <c r="D1605">
        <v>-2.395</v>
      </c>
      <c r="E1605">
        <v>-2.9460000000000002</v>
      </c>
      <c r="F1605">
        <v>-3.18</v>
      </c>
      <c r="G1605">
        <v>2.4</v>
      </c>
      <c r="H1605">
        <v>0</v>
      </c>
      <c r="I1605">
        <v>3.855</v>
      </c>
      <c r="J1605">
        <v>-0.46</v>
      </c>
      <c r="K1605">
        <v>-1.462</v>
      </c>
      <c r="L1605">
        <v>-2.4609999999999999</v>
      </c>
      <c r="M1605">
        <v>-3.0920000000000001</v>
      </c>
      <c r="N1605">
        <v>-3.302</v>
      </c>
      <c r="O1605">
        <v>1.0589999999999999</v>
      </c>
      <c r="P1605">
        <v>1.0649999999999999</v>
      </c>
      <c r="Q1605">
        <v>1.07</v>
      </c>
      <c r="R1605">
        <v>0.57699999999999996</v>
      </c>
      <c r="S1605">
        <v>0.46</v>
      </c>
    </row>
    <row r="1606" spans="1:19" x14ac:dyDescent="0.3">
      <c r="A1606">
        <v>300</v>
      </c>
      <c r="B1606">
        <v>-0.39</v>
      </c>
      <c r="C1606">
        <v>-1.2949999999999999</v>
      </c>
      <c r="D1606">
        <v>-2.395</v>
      </c>
      <c r="E1606">
        <v>-2.9460000000000002</v>
      </c>
      <c r="F1606">
        <v>-3.18</v>
      </c>
      <c r="G1606">
        <v>2.4</v>
      </c>
      <c r="H1606">
        <v>0</v>
      </c>
      <c r="I1606">
        <v>3.855</v>
      </c>
      <c r="J1606">
        <v>-0.45100000000000001</v>
      </c>
      <c r="K1606">
        <v>-1.4550000000000001</v>
      </c>
      <c r="L1606">
        <v>-2.4489999999999998</v>
      </c>
      <c r="M1606">
        <v>-3.11</v>
      </c>
      <c r="N1606">
        <v>-3.3109999999999999</v>
      </c>
      <c r="O1606">
        <v>1.0429999999999999</v>
      </c>
      <c r="P1606">
        <v>1.0269999999999999</v>
      </c>
      <c r="Q1606">
        <v>1.014</v>
      </c>
      <c r="R1606">
        <v>0.65</v>
      </c>
      <c r="S1606">
        <v>0.46300000000000002</v>
      </c>
    </row>
    <row r="1607" spans="1:19" x14ac:dyDescent="0.3">
      <c r="A1607">
        <v>360</v>
      </c>
      <c r="B1607">
        <v>-0.39</v>
      </c>
      <c r="C1607">
        <v>-1.2949999999999999</v>
      </c>
      <c r="D1607">
        <v>-2.395</v>
      </c>
      <c r="E1607">
        <v>-2.9460000000000002</v>
      </c>
      <c r="F1607">
        <v>-3.18</v>
      </c>
      <c r="G1607">
        <v>2.4</v>
      </c>
      <c r="H1607">
        <v>0</v>
      </c>
      <c r="I1607">
        <v>3.855</v>
      </c>
      <c r="J1607">
        <v>-0.45400000000000001</v>
      </c>
      <c r="K1607">
        <v>-1.4570000000000001</v>
      </c>
      <c r="L1607">
        <v>-2.4460000000000002</v>
      </c>
      <c r="M1607">
        <v>-3.13</v>
      </c>
      <c r="N1607">
        <v>-3.3250000000000002</v>
      </c>
      <c r="O1607">
        <v>1.0489999999999999</v>
      </c>
      <c r="P1607">
        <v>1.048</v>
      </c>
      <c r="Q1607">
        <v>1.0089999999999999</v>
      </c>
      <c r="R1607">
        <v>0.70399999999999996</v>
      </c>
      <c r="S1607">
        <v>0.46899999999999997</v>
      </c>
    </row>
    <row r="1608" spans="1:19" x14ac:dyDescent="0.3">
      <c r="A1608">
        <v>420</v>
      </c>
      <c r="B1608">
        <v>-0.39</v>
      </c>
      <c r="C1608">
        <v>-1.2949999999999999</v>
      </c>
      <c r="D1608">
        <v>-2.395</v>
      </c>
      <c r="E1608">
        <v>-2.9460000000000002</v>
      </c>
      <c r="F1608">
        <v>-3.18</v>
      </c>
      <c r="G1608">
        <v>2.4</v>
      </c>
      <c r="H1608">
        <v>0</v>
      </c>
      <c r="I1608">
        <v>3.855</v>
      </c>
      <c r="J1608">
        <v>-0.45300000000000001</v>
      </c>
      <c r="K1608">
        <v>-1.458</v>
      </c>
      <c r="L1608">
        <v>-2.4510000000000001</v>
      </c>
      <c r="M1608">
        <v>-3.1459999999999999</v>
      </c>
      <c r="N1608">
        <v>-3.3410000000000002</v>
      </c>
      <c r="O1608">
        <v>1.0469999999999999</v>
      </c>
      <c r="P1608">
        <v>1.05</v>
      </c>
      <c r="Q1608">
        <v>1.034</v>
      </c>
      <c r="R1608">
        <v>0.74</v>
      </c>
      <c r="S1608">
        <v>0.47499999999999998</v>
      </c>
    </row>
    <row r="1609" spans="1:19" x14ac:dyDescent="0.3">
      <c r="A1609">
        <v>480</v>
      </c>
      <c r="B1609">
        <v>-0.39</v>
      </c>
      <c r="C1609">
        <v>-1.2949999999999999</v>
      </c>
      <c r="D1609">
        <v>-2.395</v>
      </c>
      <c r="E1609">
        <v>-2.9460000000000002</v>
      </c>
      <c r="F1609">
        <v>-3.18</v>
      </c>
      <c r="G1609">
        <v>2.4</v>
      </c>
      <c r="H1609">
        <v>0</v>
      </c>
      <c r="I1609">
        <v>3.855</v>
      </c>
      <c r="J1609">
        <v>-0.45200000000000001</v>
      </c>
      <c r="K1609">
        <v>-1.4550000000000001</v>
      </c>
      <c r="L1609">
        <v>-2.4529999999999998</v>
      </c>
      <c r="M1609">
        <v>-3.16</v>
      </c>
      <c r="N1609">
        <v>-3.3559999999999999</v>
      </c>
      <c r="O1609">
        <v>1.0449999999999999</v>
      </c>
      <c r="P1609">
        <v>1.0429999999999999</v>
      </c>
      <c r="Q1609">
        <v>1.04</v>
      </c>
      <c r="R1609">
        <v>0.76100000000000001</v>
      </c>
      <c r="S1609">
        <v>0.48099999999999998</v>
      </c>
    </row>
    <row r="1610" spans="1:19" x14ac:dyDescent="0.3">
      <c r="A1610">
        <v>540</v>
      </c>
      <c r="B1610">
        <v>-0.39</v>
      </c>
      <c r="C1610">
        <v>-1.2949999999999999</v>
      </c>
      <c r="D1610">
        <v>-2.395</v>
      </c>
      <c r="E1610">
        <v>-2.9460000000000002</v>
      </c>
      <c r="F1610">
        <v>-3.18</v>
      </c>
      <c r="G1610">
        <v>2.4</v>
      </c>
      <c r="H1610">
        <v>0</v>
      </c>
      <c r="I1610">
        <v>3.855</v>
      </c>
      <c r="J1610">
        <v>-0.45300000000000001</v>
      </c>
      <c r="K1610">
        <v>-1.4550000000000001</v>
      </c>
      <c r="L1610">
        <v>-2.452</v>
      </c>
      <c r="M1610">
        <v>-3.17</v>
      </c>
      <c r="N1610">
        <v>-3.3730000000000002</v>
      </c>
      <c r="O1610">
        <v>1.0469999999999999</v>
      </c>
      <c r="P1610">
        <v>1.044</v>
      </c>
      <c r="Q1610">
        <v>1.0349999999999999</v>
      </c>
      <c r="R1610">
        <v>0.76700000000000002</v>
      </c>
      <c r="S1610">
        <v>0.48799999999999999</v>
      </c>
    </row>
    <row r="1611" spans="1:19" x14ac:dyDescent="0.3">
      <c r="A1611">
        <v>600</v>
      </c>
      <c r="B1611">
        <v>-0.39</v>
      </c>
      <c r="C1611">
        <v>-1.2949999999999999</v>
      </c>
      <c r="D1611">
        <v>-2.395</v>
      </c>
      <c r="E1611">
        <v>-2.9460000000000002</v>
      </c>
      <c r="F1611">
        <v>-3.18</v>
      </c>
      <c r="G1611">
        <v>2.4</v>
      </c>
      <c r="H1611">
        <v>0</v>
      </c>
      <c r="I1611">
        <v>3.855</v>
      </c>
      <c r="J1611">
        <v>-0.45300000000000001</v>
      </c>
      <c r="K1611">
        <v>-1.4550000000000001</v>
      </c>
      <c r="L1611">
        <v>-2.4510000000000001</v>
      </c>
      <c r="M1611">
        <v>-3.18</v>
      </c>
      <c r="N1611">
        <v>-3.39</v>
      </c>
      <c r="O1611">
        <v>1.0469999999999999</v>
      </c>
      <c r="P1611">
        <v>1.046</v>
      </c>
      <c r="Q1611">
        <v>1.0309999999999999</v>
      </c>
      <c r="R1611">
        <v>0.77100000000000002</v>
      </c>
      <c r="S1611">
        <v>0.495</v>
      </c>
    </row>
    <row r="1613" spans="1:19" x14ac:dyDescent="0.3">
      <c r="A1613" t="s">
        <v>0</v>
      </c>
      <c r="B1613" t="s">
        <v>125</v>
      </c>
    </row>
    <row r="1614" spans="1:19" x14ac:dyDescent="0.3">
      <c r="A1614">
        <v>0</v>
      </c>
      <c r="B1614">
        <v>-0.39400000000000002</v>
      </c>
      <c r="C1614">
        <v>-1.2929999999999999</v>
      </c>
      <c r="D1614">
        <v>-2.3980000000000001</v>
      </c>
      <c r="E1614">
        <v>-2.9529999999999998</v>
      </c>
      <c r="F1614">
        <v>-3.17</v>
      </c>
      <c r="G1614">
        <v>2.4</v>
      </c>
      <c r="H1614">
        <v>0</v>
      </c>
      <c r="I1614">
        <v>3.855</v>
      </c>
      <c r="J1614">
        <v>-0.442</v>
      </c>
      <c r="K1614">
        <v>-1.4419999999999999</v>
      </c>
      <c r="L1614">
        <v>-2.4369999999999998</v>
      </c>
      <c r="M1614">
        <v>-3.0920000000000001</v>
      </c>
      <c r="N1614">
        <v>-3.17</v>
      </c>
      <c r="O1614">
        <v>1.028</v>
      </c>
      <c r="P1614">
        <v>1.028</v>
      </c>
      <c r="Q1614">
        <v>1.0189999999999999</v>
      </c>
      <c r="R1614">
        <v>0.61899999999999999</v>
      </c>
      <c r="S1614">
        <v>0.248</v>
      </c>
    </row>
    <row r="1615" spans="1:19" x14ac:dyDescent="0.3">
      <c r="A1615">
        <v>60</v>
      </c>
      <c r="B1615">
        <v>-0.39400000000000002</v>
      </c>
      <c r="C1615">
        <v>-1.2929999999999999</v>
      </c>
      <c r="D1615">
        <v>-2.3980000000000001</v>
      </c>
      <c r="E1615">
        <v>-2.9529999999999998</v>
      </c>
      <c r="F1615">
        <v>-3.17</v>
      </c>
      <c r="G1615">
        <v>2.4</v>
      </c>
      <c r="H1615">
        <v>0</v>
      </c>
      <c r="I1615">
        <v>3.855</v>
      </c>
      <c r="J1615">
        <v>-0.48199999999999998</v>
      </c>
      <c r="K1615">
        <v>-1.466</v>
      </c>
      <c r="L1615">
        <v>-2.431</v>
      </c>
      <c r="M1615">
        <v>-3.0830000000000002</v>
      </c>
      <c r="N1615">
        <v>-3.2519999999999998</v>
      </c>
      <c r="O1615">
        <v>1.1000000000000001</v>
      </c>
      <c r="P1615">
        <v>1.0109999999999999</v>
      </c>
      <c r="Q1615">
        <v>0.92200000000000004</v>
      </c>
      <c r="R1615">
        <v>0.57799999999999996</v>
      </c>
      <c r="S1615">
        <v>0.441</v>
      </c>
    </row>
    <row r="1616" spans="1:19" x14ac:dyDescent="0.3">
      <c r="A1616">
        <v>120</v>
      </c>
      <c r="B1616">
        <v>-0.39400000000000002</v>
      </c>
      <c r="C1616">
        <v>-1.2929999999999999</v>
      </c>
      <c r="D1616">
        <v>-2.3980000000000001</v>
      </c>
      <c r="E1616">
        <v>-2.9529999999999998</v>
      </c>
      <c r="F1616">
        <v>-3.17</v>
      </c>
      <c r="G1616">
        <v>2.4</v>
      </c>
      <c r="H1616">
        <v>0</v>
      </c>
      <c r="I1616">
        <v>3.855</v>
      </c>
      <c r="J1616">
        <v>-0.45800000000000002</v>
      </c>
      <c r="K1616">
        <v>-1.476</v>
      </c>
      <c r="L1616">
        <v>-2.472</v>
      </c>
      <c r="M1616">
        <v>-3.1280000000000001</v>
      </c>
      <c r="N1616">
        <v>-3.266</v>
      </c>
      <c r="O1616">
        <v>1.056</v>
      </c>
      <c r="P1616">
        <v>1.0900000000000001</v>
      </c>
      <c r="Q1616">
        <v>1.0720000000000001</v>
      </c>
      <c r="R1616">
        <v>0.71</v>
      </c>
      <c r="S1616">
        <v>0.44600000000000001</v>
      </c>
    </row>
    <row r="1617" spans="1:19" x14ac:dyDescent="0.3">
      <c r="A1617">
        <v>180</v>
      </c>
      <c r="B1617">
        <v>-0.39400000000000002</v>
      </c>
      <c r="C1617">
        <v>-1.2929999999999999</v>
      </c>
      <c r="D1617">
        <v>-2.3980000000000001</v>
      </c>
      <c r="E1617">
        <v>-2.9529999999999998</v>
      </c>
      <c r="F1617">
        <v>-3.17</v>
      </c>
      <c r="G1617">
        <v>2.4</v>
      </c>
      <c r="H1617">
        <v>0</v>
      </c>
      <c r="I1617">
        <v>3.855</v>
      </c>
      <c r="J1617">
        <v>-0.44800000000000001</v>
      </c>
      <c r="K1617">
        <v>-1.4490000000000001</v>
      </c>
      <c r="L1617">
        <v>-2.4430000000000001</v>
      </c>
      <c r="M1617">
        <v>-3.0870000000000002</v>
      </c>
      <c r="N1617">
        <v>-3.2839999999999998</v>
      </c>
      <c r="O1617">
        <v>1.0389999999999999</v>
      </c>
      <c r="P1617">
        <v>1.002</v>
      </c>
      <c r="Q1617">
        <v>0.97599999999999998</v>
      </c>
      <c r="R1617">
        <v>0.54800000000000004</v>
      </c>
      <c r="S1617">
        <v>0.45300000000000001</v>
      </c>
    </row>
    <row r="1618" spans="1:19" x14ac:dyDescent="0.3">
      <c r="A1618">
        <v>240</v>
      </c>
      <c r="B1618">
        <v>-0.39400000000000002</v>
      </c>
      <c r="C1618">
        <v>-1.2929999999999999</v>
      </c>
      <c r="D1618">
        <v>-2.3980000000000001</v>
      </c>
      <c r="E1618">
        <v>-2.9529999999999998</v>
      </c>
      <c r="F1618">
        <v>-3.17</v>
      </c>
      <c r="G1618">
        <v>2.4</v>
      </c>
      <c r="H1618">
        <v>0</v>
      </c>
      <c r="I1618">
        <v>3.855</v>
      </c>
      <c r="J1618">
        <v>-0.46</v>
      </c>
      <c r="K1618">
        <v>-1.464</v>
      </c>
      <c r="L1618">
        <v>-2.4620000000000002</v>
      </c>
      <c r="M1618">
        <v>-3.0859999999999999</v>
      </c>
      <c r="N1618">
        <v>-3.2959999999999998</v>
      </c>
      <c r="O1618">
        <v>1.06</v>
      </c>
      <c r="P1618">
        <v>1.0649999999999999</v>
      </c>
      <c r="Q1618">
        <v>1.0660000000000001</v>
      </c>
      <c r="R1618">
        <v>0.56899999999999995</v>
      </c>
      <c r="S1618">
        <v>0.45800000000000002</v>
      </c>
    </row>
    <row r="1619" spans="1:19" x14ac:dyDescent="0.3">
      <c r="A1619">
        <v>300</v>
      </c>
      <c r="B1619">
        <v>-0.39400000000000002</v>
      </c>
      <c r="C1619">
        <v>-1.2929999999999999</v>
      </c>
      <c r="D1619">
        <v>-2.3980000000000001</v>
      </c>
      <c r="E1619">
        <v>-2.9529999999999998</v>
      </c>
      <c r="F1619">
        <v>-3.17</v>
      </c>
      <c r="G1619">
        <v>2.4</v>
      </c>
      <c r="H1619">
        <v>0</v>
      </c>
      <c r="I1619">
        <v>3.855</v>
      </c>
      <c r="J1619">
        <v>-0.45100000000000001</v>
      </c>
      <c r="K1619">
        <v>-1.4570000000000001</v>
      </c>
      <c r="L1619">
        <v>-2.4500000000000002</v>
      </c>
      <c r="M1619">
        <v>-3.1070000000000002</v>
      </c>
      <c r="N1619">
        <v>-3.3039999999999998</v>
      </c>
      <c r="O1619">
        <v>1.044</v>
      </c>
      <c r="P1619">
        <v>1.028</v>
      </c>
      <c r="Q1619">
        <v>1.01</v>
      </c>
      <c r="R1619">
        <v>0.64800000000000002</v>
      </c>
      <c r="S1619">
        <v>0.46</v>
      </c>
    </row>
    <row r="1620" spans="1:19" x14ac:dyDescent="0.3">
      <c r="A1620">
        <v>360</v>
      </c>
      <c r="B1620">
        <v>-0.39400000000000002</v>
      </c>
      <c r="C1620">
        <v>-1.2929999999999999</v>
      </c>
      <c r="D1620">
        <v>-2.3980000000000001</v>
      </c>
      <c r="E1620">
        <v>-2.9529999999999998</v>
      </c>
      <c r="F1620">
        <v>-3.17</v>
      </c>
      <c r="G1620">
        <v>2.4</v>
      </c>
      <c r="H1620">
        <v>0</v>
      </c>
      <c r="I1620">
        <v>3.855</v>
      </c>
      <c r="J1620">
        <v>-0.45400000000000001</v>
      </c>
      <c r="K1620">
        <v>-1.458</v>
      </c>
      <c r="L1620">
        <v>-2.4460000000000002</v>
      </c>
      <c r="M1620">
        <v>-3.125</v>
      </c>
      <c r="N1620">
        <v>-3.3170000000000002</v>
      </c>
      <c r="O1620">
        <v>1.0489999999999999</v>
      </c>
      <c r="P1620">
        <v>1.0469999999999999</v>
      </c>
      <c r="Q1620">
        <v>1.0049999999999999</v>
      </c>
      <c r="R1620">
        <v>0.69599999999999995</v>
      </c>
      <c r="S1620">
        <v>0.46600000000000003</v>
      </c>
    </row>
    <row r="1621" spans="1:19" x14ac:dyDescent="0.3">
      <c r="A1621">
        <v>420</v>
      </c>
      <c r="B1621">
        <v>-0.39400000000000002</v>
      </c>
      <c r="C1621">
        <v>-1.2929999999999999</v>
      </c>
      <c r="D1621">
        <v>-2.3980000000000001</v>
      </c>
      <c r="E1621">
        <v>-2.9529999999999998</v>
      </c>
      <c r="F1621">
        <v>-3.17</v>
      </c>
      <c r="G1621">
        <v>2.4</v>
      </c>
      <c r="H1621">
        <v>0</v>
      </c>
      <c r="I1621">
        <v>3.855</v>
      </c>
      <c r="J1621">
        <v>-0.45300000000000001</v>
      </c>
      <c r="K1621">
        <v>-1.4590000000000001</v>
      </c>
      <c r="L1621">
        <v>-2.4529999999999998</v>
      </c>
      <c r="M1621">
        <v>-3.14</v>
      </c>
      <c r="N1621">
        <v>-3.3319999999999999</v>
      </c>
      <c r="O1621">
        <v>1.048</v>
      </c>
      <c r="P1621">
        <v>1.05</v>
      </c>
      <c r="Q1621">
        <v>1.036</v>
      </c>
      <c r="R1621">
        <v>0.72899999999999998</v>
      </c>
      <c r="S1621">
        <v>0.47199999999999998</v>
      </c>
    </row>
    <row r="1622" spans="1:19" x14ac:dyDescent="0.3">
      <c r="A1622">
        <v>480</v>
      </c>
      <c r="B1622">
        <v>-0.39400000000000002</v>
      </c>
      <c r="C1622">
        <v>-1.2929999999999999</v>
      </c>
      <c r="D1622">
        <v>-2.3980000000000001</v>
      </c>
      <c r="E1622">
        <v>-2.9529999999999998</v>
      </c>
      <c r="F1622">
        <v>-3.17</v>
      </c>
      <c r="G1622">
        <v>2.4</v>
      </c>
      <c r="H1622">
        <v>0</v>
      </c>
      <c r="I1622">
        <v>3.855</v>
      </c>
      <c r="J1622">
        <v>-0.45200000000000001</v>
      </c>
      <c r="K1622">
        <v>-1.4570000000000001</v>
      </c>
      <c r="L1622">
        <v>-2.4550000000000001</v>
      </c>
      <c r="M1622">
        <v>-3.1539999999999999</v>
      </c>
      <c r="N1622">
        <v>-3.347</v>
      </c>
      <c r="O1622">
        <v>1.0449999999999999</v>
      </c>
      <c r="P1622">
        <v>1.042</v>
      </c>
      <c r="Q1622">
        <v>1.04</v>
      </c>
      <c r="R1622">
        <v>0.754</v>
      </c>
      <c r="S1622">
        <v>0.47799999999999998</v>
      </c>
    </row>
    <row r="1623" spans="1:19" x14ac:dyDescent="0.3">
      <c r="A1623">
        <v>540</v>
      </c>
      <c r="B1623">
        <v>-0.39400000000000002</v>
      </c>
      <c r="C1623">
        <v>-1.2929999999999999</v>
      </c>
      <c r="D1623">
        <v>-2.3980000000000001</v>
      </c>
      <c r="E1623">
        <v>-2.9529999999999998</v>
      </c>
      <c r="F1623">
        <v>-3.17</v>
      </c>
      <c r="G1623">
        <v>2.4</v>
      </c>
      <c r="H1623">
        <v>0</v>
      </c>
      <c r="I1623">
        <v>3.855</v>
      </c>
      <c r="J1623">
        <v>-0.45300000000000001</v>
      </c>
      <c r="K1623">
        <v>-1.456</v>
      </c>
      <c r="L1623">
        <v>-2.4529999999999998</v>
      </c>
      <c r="M1623">
        <v>-3.165</v>
      </c>
      <c r="N1623">
        <v>-3.3639999999999999</v>
      </c>
      <c r="O1623">
        <v>1.0469999999999999</v>
      </c>
      <c r="P1623">
        <v>1.044</v>
      </c>
      <c r="Q1623">
        <v>1.0329999999999999</v>
      </c>
      <c r="R1623">
        <v>0.76300000000000001</v>
      </c>
      <c r="S1623">
        <v>0.48499999999999999</v>
      </c>
    </row>
    <row r="1624" spans="1:19" x14ac:dyDescent="0.3">
      <c r="A1624">
        <v>600</v>
      </c>
      <c r="B1624">
        <v>-0.39400000000000002</v>
      </c>
      <c r="C1624">
        <v>-1.2929999999999999</v>
      </c>
      <c r="D1624">
        <v>-2.3980000000000001</v>
      </c>
      <c r="E1624">
        <v>-2.9529999999999998</v>
      </c>
      <c r="F1624">
        <v>-3.17</v>
      </c>
      <c r="G1624">
        <v>2.4</v>
      </c>
      <c r="H1624">
        <v>0</v>
      </c>
      <c r="I1624">
        <v>3.855</v>
      </c>
      <c r="J1624">
        <v>-0.45300000000000001</v>
      </c>
      <c r="K1624">
        <v>-1.4570000000000001</v>
      </c>
      <c r="L1624">
        <v>-2.452</v>
      </c>
      <c r="M1624">
        <v>-3.1749999999999998</v>
      </c>
      <c r="N1624">
        <v>-3.3809999999999998</v>
      </c>
      <c r="O1624">
        <v>1.0469999999999999</v>
      </c>
      <c r="P1624">
        <v>1.0469999999999999</v>
      </c>
      <c r="Q1624">
        <v>1.03</v>
      </c>
      <c r="R1624">
        <v>0.76700000000000002</v>
      </c>
      <c r="S1624">
        <v>0.49199999999999999</v>
      </c>
    </row>
    <row r="1626" spans="1:19" x14ac:dyDescent="0.3">
      <c r="A1626" t="s">
        <v>0</v>
      </c>
      <c r="B1626" t="s">
        <v>126</v>
      </c>
    </row>
    <row r="1627" spans="1:19" x14ac:dyDescent="0.3">
      <c r="A1627">
        <v>0</v>
      </c>
      <c r="B1627">
        <v>-0.39400000000000002</v>
      </c>
      <c r="C1627">
        <v>-1.2929999999999999</v>
      </c>
      <c r="D1627">
        <v>-2.3980000000000001</v>
      </c>
      <c r="E1627">
        <v>-2.9510000000000001</v>
      </c>
      <c r="F1627">
        <v>-3.16</v>
      </c>
      <c r="G1627">
        <v>2.4</v>
      </c>
      <c r="H1627">
        <v>0</v>
      </c>
      <c r="I1627">
        <v>3.855</v>
      </c>
      <c r="J1627">
        <v>-0.442</v>
      </c>
      <c r="K1627">
        <v>-1.4419999999999999</v>
      </c>
      <c r="L1627">
        <v>-2.4359999999999999</v>
      </c>
      <c r="M1627">
        <v>-3.0840000000000001</v>
      </c>
      <c r="N1627">
        <v>-3.16</v>
      </c>
      <c r="O1627">
        <v>1.028</v>
      </c>
      <c r="P1627">
        <v>1.028</v>
      </c>
      <c r="Q1627">
        <v>1.018</v>
      </c>
      <c r="R1627">
        <v>0.61299999999999999</v>
      </c>
      <c r="S1627">
        <v>0.246</v>
      </c>
    </row>
    <row r="1628" spans="1:19" x14ac:dyDescent="0.3">
      <c r="A1628">
        <v>60</v>
      </c>
      <c r="B1628">
        <v>-0.39400000000000002</v>
      </c>
      <c r="C1628">
        <v>-1.2929999999999999</v>
      </c>
      <c r="D1628">
        <v>-2.3980000000000001</v>
      </c>
      <c r="E1628">
        <v>-2.9510000000000001</v>
      </c>
      <c r="F1628">
        <v>-3.16</v>
      </c>
      <c r="G1628">
        <v>2.4</v>
      </c>
      <c r="H1628">
        <v>0</v>
      </c>
      <c r="I1628">
        <v>3.855</v>
      </c>
      <c r="J1628">
        <v>-0.48199999999999998</v>
      </c>
      <c r="K1628">
        <v>-1.4650000000000001</v>
      </c>
      <c r="L1628">
        <v>-2.4300000000000002</v>
      </c>
      <c r="M1628">
        <v>-3.077</v>
      </c>
      <c r="N1628">
        <v>-3.242</v>
      </c>
      <c r="O1628">
        <v>1.1000000000000001</v>
      </c>
      <c r="P1628">
        <v>1.006</v>
      </c>
      <c r="Q1628">
        <v>0.91900000000000004</v>
      </c>
      <c r="R1628">
        <v>0.57499999999999996</v>
      </c>
      <c r="S1628">
        <v>0.438</v>
      </c>
    </row>
    <row r="1629" spans="1:19" x14ac:dyDescent="0.3">
      <c r="A1629">
        <v>120</v>
      </c>
      <c r="B1629">
        <v>-0.39400000000000002</v>
      </c>
      <c r="C1629">
        <v>-1.2929999999999999</v>
      </c>
      <c r="D1629">
        <v>-2.3980000000000001</v>
      </c>
      <c r="E1629">
        <v>-2.9510000000000001</v>
      </c>
      <c r="F1629">
        <v>-3.16</v>
      </c>
      <c r="G1629">
        <v>2.4</v>
      </c>
      <c r="H1629">
        <v>0</v>
      </c>
      <c r="I1629">
        <v>3.855</v>
      </c>
      <c r="J1629">
        <v>-0.45900000000000002</v>
      </c>
      <c r="K1629">
        <v>-1.476</v>
      </c>
      <c r="L1629">
        <v>-2.472</v>
      </c>
      <c r="M1629">
        <v>-3.12</v>
      </c>
      <c r="N1629">
        <v>-3.254</v>
      </c>
      <c r="O1629">
        <v>1.0569999999999999</v>
      </c>
      <c r="P1629">
        <v>1.091</v>
      </c>
      <c r="Q1629">
        <v>1.071</v>
      </c>
      <c r="R1629">
        <v>0.69899999999999995</v>
      </c>
      <c r="S1629">
        <v>0.442</v>
      </c>
    </row>
    <row r="1630" spans="1:19" x14ac:dyDescent="0.3">
      <c r="A1630">
        <v>180</v>
      </c>
      <c r="B1630">
        <v>-0.39400000000000002</v>
      </c>
      <c r="C1630">
        <v>-1.2929999999999999</v>
      </c>
      <c r="D1630">
        <v>-2.3980000000000001</v>
      </c>
      <c r="E1630">
        <v>-2.9510000000000001</v>
      </c>
      <c r="F1630">
        <v>-3.16</v>
      </c>
      <c r="G1630">
        <v>2.4</v>
      </c>
      <c r="H1630">
        <v>0</v>
      </c>
      <c r="I1630">
        <v>3.855</v>
      </c>
      <c r="J1630">
        <v>-0.44800000000000001</v>
      </c>
      <c r="K1630">
        <v>-1.4490000000000001</v>
      </c>
      <c r="L1630">
        <v>-2.4430000000000001</v>
      </c>
      <c r="M1630">
        <v>-3.0790000000000002</v>
      </c>
      <c r="N1630">
        <v>-3.2730000000000001</v>
      </c>
      <c r="O1630">
        <v>1.0389999999999999</v>
      </c>
      <c r="P1630">
        <v>1.002</v>
      </c>
      <c r="Q1630">
        <v>0.97699999999999998</v>
      </c>
      <c r="R1630">
        <v>0.53700000000000003</v>
      </c>
      <c r="S1630">
        <v>0.44900000000000001</v>
      </c>
    </row>
    <row r="1631" spans="1:19" x14ac:dyDescent="0.3">
      <c r="A1631">
        <v>240</v>
      </c>
      <c r="B1631">
        <v>-0.39400000000000002</v>
      </c>
      <c r="C1631">
        <v>-1.2929999999999999</v>
      </c>
      <c r="D1631">
        <v>-2.3980000000000001</v>
      </c>
      <c r="E1631">
        <v>-2.9510000000000001</v>
      </c>
      <c r="F1631">
        <v>-3.16</v>
      </c>
      <c r="G1631">
        <v>2.4</v>
      </c>
      <c r="H1631">
        <v>0</v>
      </c>
      <c r="I1631">
        <v>3.855</v>
      </c>
      <c r="J1631">
        <v>-0.46</v>
      </c>
      <c r="K1631">
        <v>-1.464</v>
      </c>
      <c r="L1631">
        <v>-2.4620000000000002</v>
      </c>
      <c r="M1631">
        <v>-3.0790000000000002</v>
      </c>
      <c r="N1631">
        <v>-3.286</v>
      </c>
      <c r="O1631">
        <v>1.0589999999999999</v>
      </c>
      <c r="P1631">
        <v>1.0649999999999999</v>
      </c>
      <c r="Q1631">
        <v>1.0669999999999999</v>
      </c>
      <c r="R1631">
        <v>0.56399999999999995</v>
      </c>
      <c r="S1631">
        <v>0.45400000000000001</v>
      </c>
    </row>
    <row r="1632" spans="1:19" x14ac:dyDescent="0.3">
      <c r="A1632">
        <v>300</v>
      </c>
      <c r="B1632">
        <v>-0.39400000000000002</v>
      </c>
      <c r="C1632">
        <v>-1.2929999999999999</v>
      </c>
      <c r="D1632">
        <v>-2.3980000000000001</v>
      </c>
      <c r="E1632">
        <v>-2.9510000000000001</v>
      </c>
      <c r="F1632">
        <v>-3.16</v>
      </c>
      <c r="G1632">
        <v>2.4</v>
      </c>
      <c r="H1632">
        <v>0</v>
      </c>
      <c r="I1632">
        <v>3.855</v>
      </c>
      <c r="J1632">
        <v>-0.45100000000000001</v>
      </c>
      <c r="K1632">
        <v>-1.456</v>
      </c>
      <c r="L1632">
        <v>-2.4489999999999998</v>
      </c>
      <c r="M1632">
        <v>-3.101</v>
      </c>
      <c r="N1632">
        <v>-3.2930000000000001</v>
      </c>
      <c r="O1632">
        <v>1.044</v>
      </c>
      <c r="P1632">
        <v>1.0269999999999999</v>
      </c>
      <c r="Q1632">
        <v>1.008</v>
      </c>
      <c r="R1632">
        <v>0.64500000000000002</v>
      </c>
      <c r="S1632">
        <v>0.45600000000000002</v>
      </c>
    </row>
    <row r="1633" spans="1:19" x14ac:dyDescent="0.3">
      <c r="A1633">
        <v>360</v>
      </c>
      <c r="B1633">
        <v>-0.39400000000000002</v>
      </c>
      <c r="C1633">
        <v>-1.2929999999999999</v>
      </c>
      <c r="D1633">
        <v>-2.3980000000000001</v>
      </c>
      <c r="E1633">
        <v>-2.9510000000000001</v>
      </c>
      <c r="F1633">
        <v>-3.16</v>
      </c>
      <c r="G1633">
        <v>2.4</v>
      </c>
      <c r="H1633">
        <v>0</v>
      </c>
      <c r="I1633">
        <v>3.855</v>
      </c>
      <c r="J1633">
        <v>-0.45400000000000001</v>
      </c>
      <c r="K1633">
        <v>-1.458</v>
      </c>
      <c r="L1633">
        <v>-2.4460000000000002</v>
      </c>
      <c r="M1633">
        <v>-3.1190000000000002</v>
      </c>
      <c r="N1633">
        <v>-3.306</v>
      </c>
      <c r="O1633">
        <v>1.0489999999999999</v>
      </c>
      <c r="P1633">
        <v>1.048</v>
      </c>
      <c r="Q1633">
        <v>1.0049999999999999</v>
      </c>
      <c r="R1633">
        <v>0.69099999999999995</v>
      </c>
      <c r="S1633">
        <v>0.46100000000000002</v>
      </c>
    </row>
    <row r="1634" spans="1:19" x14ac:dyDescent="0.3">
      <c r="A1634">
        <v>420</v>
      </c>
      <c r="B1634">
        <v>-0.39400000000000002</v>
      </c>
      <c r="C1634">
        <v>-1.2929999999999999</v>
      </c>
      <c r="D1634">
        <v>-2.3980000000000001</v>
      </c>
      <c r="E1634">
        <v>-2.9510000000000001</v>
      </c>
      <c r="F1634">
        <v>-3.16</v>
      </c>
      <c r="G1634">
        <v>2.4</v>
      </c>
      <c r="H1634">
        <v>0</v>
      </c>
      <c r="I1634">
        <v>3.855</v>
      </c>
      <c r="J1634">
        <v>-0.45300000000000001</v>
      </c>
      <c r="K1634">
        <v>-1.4590000000000001</v>
      </c>
      <c r="L1634">
        <v>-2.4529999999999998</v>
      </c>
      <c r="M1634">
        <v>-3.133</v>
      </c>
      <c r="N1634">
        <v>-3.3210000000000002</v>
      </c>
      <c r="O1634">
        <v>1.048</v>
      </c>
      <c r="P1634">
        <v>1.05</v>
      </c>
      <c r="Q1634">
        <v>1.036</v>
      </c>
      <c r="R1634">
        <v>0.72199999999999998</v>
      </c>
      <c r="S1634">
        <v>0.46700000000000003</v>
      </c>
    </row>
    <row r="1635" spans="1:19" x14ac:dyDescent="0.3">
      <c r="A1635">
        <v>480</v>
      </c>
      <c r="B1635">
        <v>-0.39400000000000002</v>
      </c>
      <c r="C1635">
        <v>-1.2929999999999999</v>
      </c>
      <c r="D1635">
        <v>-2.3980000000000001</v>
      </c>
      <c r="E1635">
        <v>-2.9510000000000001</v>
      </c>
      <c r="F1635">
        <v>-3.16</v>
      </c>
      <c r="G1635">
        <v>2.4</v>
      </c>
      <c r="H1635">
        <v>0</v>
      </c>
      <c r="I1635">
        <v>3.855</v>
      </c>
      <c r="J1635">
        <v>-0.45200000000000001</v>
      </c>
      <c r="K1635">
        <v>-1.4570000000000001</v>
      </c>
      <c r="L1635">
        <v>-2.4550000000000001</v>
      </c>
      <c r="M1635">
        <v>-3.1469999999999998</v>
      </c>
      <c r="N1635">
        <v>-3.3359999999999999</v>
      </c>
      <c r="O1635">
        <v>1.0449999999999999</v>
      </c>
      <c r="P1635">
        <v>1.0429999999999999</v>
      </c>
      <c r="Q1635">
        <v>1.04</v>
      </c>
      <c r="R1635">
        <v>0.747</v>
      </c>
      <c r="S1635">
        <v>0.47299999999999998</v>
      </c>
    </row>
    <row r="1636" spans="1:19" x14ac:dyDescent="0.3">
      <c r="A1636">
        <v>540</v>
      </c>
      <c r="B1636">
        <v>-0.39400000000000002</v>
      </c>
      <c r="C1636">
        <v>-1.2929999999999999</v>
      </c>
      <c r="D1636">
        <v>-2.3980000000000001</v>
      </c>
      <c r="E1636">
        <v>-2.9510000000000001</v>
      </c>
      <c r="F1636">
        <v>-3.16</v>
      </c>
      <c r="G1636">
        <v>2.4</v>
      </c>
      <c r="H1636">
        <v>0</v>
      </c>
      <c r="I1636">
        <v>3.855</v>
      </c>
      <c r="J1636">
        <v>-0.45300000000000001</v>
      </c>
      <c r="K1636">
        <v>-1.456</v>
      </c>
      <c r="L1636">
        <v>-2.4529999999999998</v>
      </c>
      <c r="M1636">
        <v>-3.1579999999999999</v>
      </c>
      <c r="N1636">
        <v>-3.3519999999999999</v>
      </c>
      <c r="O1636">
        <v>1.0469999999999999</v>
      </c>
      <c r="P1636">
        <v>1.044</v>
      </c>
      <c r="Q1636">
        <v>1.032</v>
      </c>
      <c r="R1636">
        <v>0.75700000000000001</v>
      </c>
      <c r="S1636">
        <v>0.48</v>
      </c>
    </row>
    <row r="1637" spans="1:19" x14ac:dyDescent="0.3">
      <c r="A1637">
        <v>600</v>
      </c>
      <c r="B1637">
        <v>-0.39400000000000002</v>
      </c>
      <c r="C1637">
        <v>-1.2929999999999999</v>
      </c>
      <c r="D1637">
        <v>-2.3980000000000001</v>
      </c>
      <c r="E1637">
        <v>-2.9510000000000001</v>
      </c>
      <c r="F1637">
        <v>-3.16</v>
      </c>
      <c r="G1637">
        <v>2.4</v>
      </c>
      <c r="H1637">
        <v>0</v>
      </c>
      <c r="I1637">
        <v>3.855</v>
      </c>
      <c r="J1637">
        <v>-0.45300000000000001</v>
      </c>
      <c r="K1637">
        <v>-1.4570000000000001</v>
      </c>
      <c r="L1637">
        <v>-2.452</v>
      </c>
      <c r="M1637">
        <v>-3.1680000000000001</v>
      </c>
      <c r="N1637">
        <v>-3.3690000000000002</v>
      </c>
      <c r="O1637">
        <v>1.0469999999999999</v>
      </c>
      <c r="P1637">
        <v>1.0469999999999999</v>
      </c>
      <c r="Q1637">
        <v>1.0289999999999999</v>
      </c>
      <c r="R1637">
        <v>0.76100000000000001</v>
      </c>
      <c r="S1637">
        <v>0.48699999999999999</v>
      </c>
    </row>
    <row r="1639" spans="1:19" x14ac:dyDescent="0.3">
      <c r="A1639" t="s">
        <v>0</v>
      </c>
      <c r="B1639" t="s">
        <v>127</v>
      </c>
    </row>
    <row r="1640" spans="1:19" x14ac:dyDescent="0.3">
      <c r="A1640">
        <v>0</v>
      </c>
      <c r="B1640">
        <v>-0.39200000000000002</v>
      </c>
      <c r="C1640">
        <v>-1.2869999999999999</v>
      </c>
      <c r="D1640">
        <v>-2.395</v>
      </c>
      <c r="E1640">
        <v>-2.9830000000000001</v>
      </c>
      <c r="F1640">
        <v>-3.24</v>
      </c>
      <c r="G1640">
        <v>2.4</v>
      </c>
      <c r="H1640">
        <v>0.01</v>
      </c>
      <c r="I1640">
        <v>3.855</v>
      </c>
      <c r="J1640">
        <v>-0.442</v>
      </c>
      <c r="K1640">
        <v>-1.4419999999999999</v>
      </c>
      <c r="L1640">
        <v>-2.4390000000000001</v>
      </c>
      <c r="M1640">
        <v>-3.1459999999999999</v>
      </c>
      <c r="N1640">
        <v>-3.24</v>
      </c>
      <c r="O1640">
        <v>1.028</v>
      </c>
      <c r="P1640">
        <v>1.028</v>
      </c>
      <c r="Q1640">
        <v>1.022</v>
      </c>
      <c r="R1640">
        <v>0.66400000000000003</v>
      </c>
      <c r="S1640">
        <v>0.26200000000000001</v>
      </c>
    </row>
    <row r="1641" spans="1:19" x14ac:dyDescent="0.3">
      <c r="A1641">
        <v>60</v>
      </c>
      <c r="B1641">
        <v>-0.39200000000000002</v>
      </c>
      <c r="C1641">
        <v>-1.2869999999999999</v>
      </c>
      <c r="D1641">
        <v>-2.395</v>
      </c>
      <c r="E1641">
        <v>-2.9830000000000001</v>
      </c>
      <c r="F1641">
        <v>-3.24</v>
      </c>
      <c r="G1641">
        <v>2.4</v>
      </c>
      <c r="H1641">
        <v>0.01</v>
      </c>
      <c r="I1641">
        <v>3.855</v>
      </c>
      <c r="J1641">
        <v>-0.47899999999999998</v>
      </c>
      <c r="K1641">
        <v>-1.4770000000000001</v>
      </c>
      <c r="L1641">
        <v>-2.44</v>
      </c>
      <c r="M1641">
        <v>-3.1379999999999999</v>
      </c>
      <c r="N1641">
        <v>-3.3159999999999998</v>
      </c>
      <c r="O1641">
        <v>1.0980000000000001</v>
      </c>
      <c r="P1641">
        <v>1.0569999999999999</v>
      </c>
      <c r="Q1641">
        <v>0.95099999999999996</v>
      </c>
      <c r="R1641">
        <v>0.57099999999999995</v>
      </c>
      <c r="S1641">
        <v>0.46500000000000002</v>
      </c>
    </row>
    <row r="1642" spans="1:19" x14ac:dyDescent="0.3">
      <c r="A1642">
        <v>120</v>
      </c>
      <c r="B1642">
        <v>-0.39200000000000002</v>
      </c>
      <c r="C1642">
        <v>-1.2869999999999999</v>
      </c>
      <c r="D1642">
        <v>-2.395</v>
      </c>
      <c r="E1642">
        <v>-2.9830000000000001</v>
      </c>
      <c r="F1642">
        <v>-3.24</v>
      </c>
      <c r="G1642">
        <v>2.4</v>
      </c>
      <c r="H1642">
        <v>0.01</v>
      </c>
      <c r="I1642">
        <v>3.855</v>
      </c>
      <c r="J1642">
        <v>-0.45</v>
      </c>
      <c r="K1642">
        <v>-1.4750000000000001</v>
      </c>
      <c r="L1642">
        <v>-2.4750000000000001</v>
      </c>
      <c r="M1642">
        <v>-3.1859999999999999</v>
      </c>
      <c r="N1642">
        <v>-3.34</v>
      </c>
      <c r="O1642">
        <v>1.052</v>
      </c>
      <c r="P1642">
        <v>1.089</v>
      </c>
      <c r="Q1642">
        <v>1.071</v>
      </c>
      <c r="R1642">
        <v>0.73199999999999998</v>
      </c>
      <c r="S1642">
        <v>0.47499999999999998</v>
      </c>
    </row>
    <row r="1643" spans="1:19" x14ac:dyDescent="0.3">
      <c r="A1643">
        <v>180</v>
      </c>
      <c r="B1643">
        <v>-0.39200000000000002</v>
      </c>
      <c r="C1643">
        <v>-1.2869999999999999</v>
      </c>
      <c r="D1643">
        <v>-2.395</v>
      </c>
      <c r="E1643">
        <v>-2.9830000000000001</v>
      </c>
      <c r="F1643">
        <v>-3.24</v>
      </c>
      <c r="G1643">
        <v>2.4</v>
      </c>
      <c r="H1643">
        <v>0.01</v>
      </c>
      <c r="I1643">
        <v>3.855</v>
      </c>
      <c r="J1643">
        <v>-0.44500000000000001</v>
      </c>
      <c r="K1643">
        <v>-1.45</v>
      </c>
      <c r="L1643">
        <v>-2.4430000000000001</v>
      </c>
      <c r="M1643">
        <v>-3.1440000000000001</v>
      </c>
      <c r="N1643">
        <v>-3.3540000000000001</v>
      </c>
      <c r="O1643">
        <v>1.046</v>
      </c>
      <c r="P1643">
        <v>1.0069999999999999</v>
      </c>
      <c r="Q1643">
        <v>0.97299999999999998</v>
      </c>
      <c r="R1643">
        <v>0.58499999999999996</v>
      </c>
      <c r="S1643">
        <v>0.48</v>
      </c>
    </row>
    <row r="1644" spans="1:19" x14ac:dyDescent="0.3">
      <c r="A1644">
        <v>240</v>
      </c>
      <c r="B1644">
        <v>-0.39200000000000002</v>
      </c>
      <c r="C1644">
        <v>-1.2869999999999999</v>
      </c>
      <c r="D1644">
        <v>-2.395</v>
      </c>
      <c r="E1644">
        <v>-2.9830000000000001</v>
      </c>
      <c r="F1644">
        <v>-3.24</v>
      </c>
      <c r="G1644">
        <v>2.4</v>
      </c>
      <c r="H1644">
        <v>0.01</v>
      </c>
      <c r="I1644">
        <v>3.855</v>
      </c>
      <c r="J1644">
        <v>-0.45500000000000002</v>
      </c>
      <c r="K1644">
        <v>-1.4650000000000001</v>
      </c>
      <c r="L1644">
        <v>-2.4609999999999999</v>
      </c>
      <c r="M1644">
        <v>-3.1360000000000001</v>
      </c>
      <c r="N1644">
        <v>-3.3730000000000002</v>
      </c>
      <c r="O1644">
        <v>1.069</v>
      </c>
      <c r="P1644">
        <v>1.0649999999999999</v>
      </c>
      <c r="Q1644">
        <v>1.06</v>
      </c>
      <c r="R1644">
        <v>0.58199999999999996</v>
      </c>
      <c r="S1644">
        <v>0.48799999999999999</v>
      </c>
    </row>
    <row r="1645" spans="1:19" x14ac:dyDescent="0.3">
      <c r="A1645">
        <v>300</v>
      </c>
      <c r="B1645">
        <v>-0.39200000000000002</v>
      </c>
      <c r="C1645">
        <v>-1.2869999999999999</v>
      </c>
      <c r="D1645">
        <v>-2.395</v>
      </c>
      <c r="E1645">
        <v>-2.9830000000000001</v>
      </c>
      <c r="F1645">
        <v>-3.24</v>
      </c>
      <c r="G1645">
        <v>2.4</v>
      </c>
      <c r="H1645">
        <v>0.01</v>
      </c>
      <c r="I1645">
        <v>3.855</v>
      </c>
      <c r="J1645">
        <v>-0.44500000000000001</v>
      </c>
      <c r="K1645">
        <v>-1.4590000000000001</v>
      </c>
      <c r="L1645">
        <v>-2.4569999999999999</v>
      </c>
      <c r="M1645">
        <v>-3.157</v>
      </c>
      <c r="N1645">
        <v>-3.3879999999999999</v>
      </c>
      <c r="O1645">
        <v>1.054</v>
      </c>
      <c r="P1645">
        <v>1.032</v>
      </c>
      <c r="Q1645">
        <v>1.0289999999999999</v>
      </c>
      <c r="R1645">
        <v>0.67300000000000004</v>
      </c>
      <c r="S1645">
        <v>0.495</v>
      </c>
    </row>
    <row r="1646" spans="1:19" x14ac:dyDescent="0.3">
      <c r="A1646">
        <v>360</v>
      </c>
      <c r="B1646">
        <v>-0.39200000000000002</v>
      </c>
      <c r="C1646">
        <v>-1.2869999999999999</v>
      </c>
      <c r="D1646">
        <v>-2.395</v>
      </c>
      <c r="E1646">
        <v>-2.9830000000000001</v>
      </c>
      <c r="F1646">
        <v>-3.24</v>
      </c>
      <c r="G1646">
        <v>2.4</v>
      </c>
      <c r="H1646">
        <v>0.01</v>
      </c>
      <c r="I1646">
        <v>3.855</v>
      </c>
      <c r="J1646">
        <v>-0.44500000000000001</v>
      </c>
      <c r="K1646">
        <v>-1.458</v>
      </c>
      <c r="L1646">
        <v>-2.4500000000000002</v>
      </c>
      <c r="M1646">
        <v>-3.1760000000000002</v>
      </c>
      <c r="N1646">
        <v>-3.403</v>
      </c>
      <c r="O1646">
        <v>1.0589999999999999</v>
      </c>
      <c r="P1646">
        <v>1.044</v>
      </c>
      <c r="Q1646">
        <v>1.01</v>
      </c>
      <c r="R1646">
        <v>0.73199999999999998</v>
      </c>
      <c r="S1646">
        <v>0.501</v>
      </c>
    </row>
    <row r="1647" spans="1:19" x14ac:dyDescent="0.3">
      <c r="A1647">
        <v>420</v>
      </c>
      <c r="B1647">
        <v>-0.39200000000000002</v>
      </c>
      <c r="C1647">
        <v>-1.2869999999999999</v>
      </c>
      <c r="D1647">
        <v>-2.395</v>
      </c>
      <c r="E1647">
        <v>-2.9830000000000001</v>
      </c>
      <c r="F1647">
        <v>-3.24</v>
      </c>
      <c r="G1647">
        <v>2.4</v>
      </c>
      <c r="H1647">
        <v>0.01</v>
      </c>
      <c r="I1647">
        <v>3.855</v>
      </c>
      <c r="J1647">
        <v>-0.443</v>
      </c>
      <c r="K1647">
        <v>-1.46</v>
      </c>
      <c r="L1647">
        <v>-2.4550000000000001</v>
      </c>
      <c r="M1647">
        <v>-3.1909999999999998</v>
      </c>
      <c r="N1647">
        <v>-3.42</v>
      </c>
      <c r="O1647">
        <v>1.0609999999999999</v>
      </c>
      <c r="P1647">
        <v>1.0529999999999999</v>
      </c>
      <c r="Q1647">
        <v>1.0369999999999999</v>
      </c>
      <c r="R1647">
        <v>0.76800000000000002</v>
      </c>
      <c r="S1647">
        <v>0.50900000000000001</v>
      </c>
    </row>
    <row r="1648" spans="1:19" x14ac:dyDescent="0.3">
      <c r="A1648">
        <v>480</v>
      </c>
      <c r="B1648">
        <v>-0.39200000000000002</v>
      </c>
      <c r="C1648">
        <v>-1.2869999999999999</v>
      </c>
      <c r="D1648">
        <v>-2.395</v>
      </c>
      <c r="E1648">
        <v>-2.9830000000000001</v>
      </c>
      <c r="F1648">
        <v>-3.24</v>
      </c>
      <c r="G1648">
        <v>2.4</v>
      </c>
      <c r="H1648">
        <v>0.01</v>
      </c>
      <c r="I1648">
        <v>3.855</v>
      </c>
      <c r="J1648">
        <v>-0.44</v>
      </c>
      <c r="K1648">
        <v>-1.4570000000000001</v>
      </c>
      <c r="L1648">
        <v>-2.4580000000000002</v>
      </c>
      <c r="M1648">
        <v>-3.2029999999999998</v>
      </c>
      <c r="N1648">
        <v>-3.4359999999999999</v>
      </c>
      <c r="O1648">
        <v>1.0589999999999999</v>
      </c>
      <c r="P1648">
        <v>1.046</v>
      </c>
      <c r="Q1648">
        <v>1.0449999999999999</v>
      </c>
      <c r="R1648">
        <v>0.78700000000000003</v>
      </c>
      <c r="S1648">
        <v>0.51600000000000001</v>
      </c>
    </row>
    <row r="1649" spans="1:19" x14ac:dyDescent="0.3">
      <c r="A1649">
        <v>540</v>
      </c>
      <c r="B1649">
        <v>-0.39200000000000002</v>
      </c>
      <c r="C1649">
        <v>-1.2869999999999999</v>
      </c>
      <c r="D1649">
        <v>-2.395</v>
      </c>
      <c r="E1649">
        <v>-2.9830000000000001</v>
      </c>
      <c r="F1649">
        <v>-3.24</v>
      </c>
      <c r="G1649">
        <v>2.4</v>
      </c>
      <c r="H1649">
        <v>0.01</v>
      </c>
      <c r="I1649">
        <v>3.855</v>
      </c>
      <c r="J1649">
        <v>-0.439</v>
      </c>
      <c r="K1649">
        <v>-1.4550000000000001</v>
      </c>
      <c r="L1649">
        <v>-2.4580000000000002</v>
      </c>
      <c r="M1649">
        <v>-3.214</v>
      </c>
      <c r="N1649">
        <v>-3.4540000000000002</v>
      </c>
      <c r="O1649">
        <v>1.0609999999999999</v>
      </c>
      <c r="P1649">
        <v>1.0469999999999999</v>
      </c>
      <c r="Q1649">
        <v>1.04</v>
      </c>
      <c r="R1649">
        <v>0.79800000000000004</v>
      </c>
      <c r="S1649">
        <v>0.52400000000000002</v>
      </c>
    </row>
    <row r="1650" spans="1:19" x14ac:dyDescent="0.3">
      <c r="A1650">
        <v>600</v>
      </c>
      <c r="B1650">
        <v>-0.39200000000000002</v>
      </c>
      <c r="C1650">
        <v>-1.2869999999999999</v>
      </c>
      <c r="D1650">
        <v>-2.395</v>
      </c>
      <c r="E1650">
        <v>-2.9830000000000001</v>
      </c>
      <c r="F1650">
        <v>-3.24</v>
      </c>
      <c r="G1650">
        <v>2.4</v>
      </c>
      <c r="H1650">
        <v>0.01</v>
      </c>
      <c r="I1650">
        <v>3.855</v>
      </c>
      <c r="J1650">
        <v>-0.437</v>
      </c>
      <c r="K1650">
        <v>-1.4550000000000001</v>
      </c>
      <c r="L1650">
        <v>-2.456</v>
      </c>
      <c r="M1650">
        <v>-3.2250000000000001</v>
      </c>
      <c r="N1650">
        <v>-3.472</v>
      </c>
      <c r="O1650">
        <v>1.0620000000000001</v>
      </c>
      <c r="P1650">
        <v>1.05</v>
      </c>
      <c r="Q1650">
        <v>1.0349999999999999</v>
      </c>
      <c r="R1650">
        <v>0.80900000000000005</v>
      </c>
      <c r="S1650">
        <v>0.53300000000000003</v>
      </c>
    </row>
    <row r="1652" spans="1:19" x14ac:dyDescent="0.3">
      <c r="A1652" t="s">
        <v>0</v>
      </c>
      <c r="B1652" t="s">
        <v>128</v>
      </c>
    </row>
    <row r="1653" spans="1:19" x14ac:dyDescent="0.3">
      <c r="A1653">
        <v>0</v>
      </c>
      <c r="B1653">
        <v>-0.39200000000000002</v>
      </c>
      <c r="C1653">
        <v>-1.2889999999999999</v>
      </c>
      <c r="D1653">
        <v>-2.3940000000000001</v>
      </c>
      <c r="E1653">
        <v>-2.976</v>
      </c>
      <c r="F1653">
        <v>-3.23</v>
      </c>
      <c r="G1653">
        <v>2.4</v>
      </c>
      <c r="H1653">
        <v>0.01</v>
      </c>
      <c r="I1653">
        <v>3.855</v>
      </c>
      <c r="J1653">
        <v>-0.442</v>
      </c>
      <c r="K1653">
        <v>-1.4419999999999999</v>
      </c>
      <c r="L1653">
        <v>-2.4380000000000002</v>
      </c>
      <c r="M1653">
        <v>-3.1379999999999999</v>
      </c>
      <c r="N1653">
        <v>-3.23</v>
      </c>
      <c r="O1653">
        <v>1.028</v>
      </c>
      <c r="P1653">
        <v>1.028</v>
      </c>
      <c r="Q1653">
        <v>1.0209999999999999</v>
      </c>
      <c r="R1653">
        <v>0.65800000000000003</v>
      </c>
      <c r="S1653">
        <v>0.26</v>
      </c>
    </row>
    <row r="1654" spans="1:19" x14ac:dyDescent="0.3">
      <c r="A1654">
        <v>60</v>
      </c>
      <c r="B1654">
        <v>-0.39200000000000002</v>
      </c>
      <c r="C1654">
        <v>-1.2889999999999999</v>
      </c>
      <c r="D1654">
        <v>-2.3940000000000001</v>
      </c>
      <c r="E1654">
        <v>-2.976</v>
      </c>
      <c r="F1654">
        <v>-3.23</v>
      </c>
      <c r="G1654">
        <v>2.4</v>
      </c>
      <c r="H1654">
        <v>0.01</v>
      </c>
      <c r="I1654">
        <v>3.855</v>
      </c>
      <c r="J1654">
        <v>-0.47899999999999998</v>
      </c>
      <c r="K1654">
        <v>-1.476</v>
      </c>
      <c r="L1654">
        <v>-2.4390000000000001</v>
      </c>
      <c r="M1654">
        <v>-3.1309999999999998</v>
      </c>
      <c r="N1654">
        <v>-3.3050000000000002</v>
      </c>
      <c r="O1654">
        <v>1.0980000000000001</v>
      </c>
      <c r="P1654">
        <v>1.0549999999999999</v>
      </c>
      <c r="Q1654">
        <v>0.94899999999999995</v>
      </c>
      <c r="R1654">
        <v>0.56699999999999995</v>
      </c>
      <c r="S1654">
        <v>0.46100000000000002</v>
      </c>
    </row>
    <row r="1655" spans="1:19" x14ac:dyDescent="0.3">
      <c r="A1655">
        <v>120</v>
      </c>
      <c r="B1655">
        <v>-0.39200000000000002</v>
      </c>
      <c r="C1655">
        <v>-1.2889999999999999</v>
      </c>
      <c r="D1655">
        <v>-2.3940000000000001</v>
      </c>
      <c r="E1655">
        <v>-2.976</v>
      </c>
      <c r="F1655">
        <v>-3.23</v>
      </c>
      <c r="G1655">
        <v>2.4</v>
      </c>
      <c r="H1655">
        <v>0.01</v>
      </c>
      <c r="I1655">
        <v>3.855</v>
      </c>
      <c r="J1655">
        <v>-0.45100000000000001</v>
      </c>
      <c r="K1655">
        <v>-1.4750000000000001</v>
      </c>
      <c r="L1655">
        <v>-2.4740000000000002</v>
      </c>
      <c r="M1655">
        <v>-3.1779999999999999</v>
      </c>
      <c r="N1655">
        <v>-3.33</v>
      </c>
      <c r="O1655">
        <v>1.052</v>
      </c>
      <c r="P1655">
        <v>1.091</v>
      </c>
      <c r="Q1655">
        <v>1.069</v>
      </c>
      <c r="R1655">
        <v>0.72399999999999998</v>
      </c>
      <c r="S1655">
        <v>0.47099999999999997</v>
      </c>
    </row>
    <row r="1656" spans="1:19" x14ac:dyDescent="0.3">
      <c r="A1656">
        <v>180</v>
      </c>
      <c r="B1656">
        <v>-0.39200000000000002</v>
      </c>
      <c r="C1656">
        <v>-1.2889999999999999</v>
      </c>
      <c r="D1656">
        <v>-2.3940000000000001</v>
      </c>
      <c r="E1656">
        <v>-2.976</v>
      </c>
      <c r="F1656">
        <v>-3.23</v>
      </c>
      <c r="G1656">
        <v>2.4</v>
      </c>
      <c r="H1656">
        <v>0.01</v>
      </c>
      <c r="I1656">
        <v>3.855</v>
      </c>
      <c r="J1656">
        <v>-0.44500000000000001</v>
      </c>
      <c r="K1656">
        <v>-1.45</v>
      </c>
      <c r="L1656">
        <v>-2.4430000000000001</v>
      </c>
      <c r="M1656">
        <v>-3.137</v>
      </c>
      <c r="N1656">
        <v>-3.343</v>
      </c>
      <c r="O1656">
        <v>1.046</v>
      </c>
      <c r="P1656">
        <v>1.006</v>
      </c>
      <c r="Q1656">
        <v>0.97399999999999998</v>
      </c>
      <c r="R1656">
        <v>0.57799999999999996</v>
      </c>
      <c r="S1656">
        <v>0.47599999999999998</v>
      </c>
    </row>
    <row r="1657" spans="1:19" x14ac:dyDescent="0.3">
      <c r="A1657">
        <v>240</v>
      </c>
      <c r="B1657">
        <v>-0.39200000000000002</v>
      </c>
      <c r="C1657">
        <v>-1.2889999999999999</v>
      </c>
      <c r="D1657">
        <v>-2.3940000000000001</v>
      </c>
      <c r="E1657">
        <v>-2.976</v>
      </c>
      <c r="F1657">
        <v>-3.23</v>
      </c>
      <c r="G1657">
        <v>2.4</v>
      </c>
      <c r="H1657">
        <v>0.01</v>
      </c>
      <c r="I1657">
        <v>3.855</v>
      </c>
      <c r="J1657">
        <v>-0.45600000000000002</v>
      </c>
      <c r="K1657">
        <v>-1.4650000000000001</v>
      </c>
      <c r="L1657">
        <v>-2.4609999999999999</v>
      </c>
      <c r="M1657">
        <v>-3.129</v>
      </c>
      <c r="N1657">
        <v>-3.3620000000000001</v>
      </c>
      <c r="O1657">
        <v>1.069</v>
      </c>
      <c r="P1657">
        <v>1.0649999999999999</v>
      </c>
      <c r="Q1657">
        <v>1.06</v>
      </c>
      <c r="R1657">
        <v>0.57599999999999996</v>
      </c>
      <c r="S1657">
        <v>0.48399999999999999</v>
      </c>
    </row>
    <row r="1658" spans="1:19" x14ac:dyDescent="0.3">
      <c r="A1658">
        <v>300</v>
      </c>
      <c r="B1658">
        <v>-0.39200000000000002</v>
      </c>
      <c r="C1658">
        <v>-1.2889999999999999</v>
      </c>
      <c r="D1658">
        <v>-2.3940000000000001</v>
      </c>
      <c r="E1658">
        <v>-2.976</v>
      </c>
      <c r="F1658">
        <v>-3.23</v>
      </c>
      <c r="G1658">
        <v>2.4</v>
      </c>
      <c r="H1658">
        <v>0.01</v>
      </c>
      <c r="I1658">
        <v>3.855</v>
      </c>
      <c r="J1658">
        <v>-0.44400000000000001</v>
      </c>
      <c r="K1658">
        <v>-1.458</v>
      </c>
      <c r="L1658">
        <v>-2.456</v>
      </c>
      <c r="M1658">
        <v>-3.149</v>
      </c>
      <c r="N1658">
        <v>-3.3769999999999998</v>
      </c>
      <c r="O1658">
        <v>1.054</v>
      </c>
      <c r="P1658">
        <v>1.0309999999999999</v>
      </c>
      <c r="Q1658">
        <v>1.028</v>
      </c>
      <c r="R1658">
        <v>0.66600000000000004</v>
      </c>
      <c r="S1658">
        <v>0.49</v>
      </c>
    </row>
    <row r="1659" spans="1:19" x14ac:dyDescent="0.3">
      <c r="A1659">
        <v>360</v>
      </c>
      <c r="B1659">
        <v>-0.39200000000000002</v>
      </c>
      <c r="C1659">
        <v>-1.2889999999999999</v>
      </c>
      <c r="D1659">
        <v>-2.3940000000000001</v>
      </c>
      <c r="E1659">
        <v>-2.976</v>
      </c>
      <c r="F1659">
        <v>-3.23</v>
      </c>
      <c r="G1659">
        <v>2.4</v>
      </c>
      <c r="H1659">
        <v>0.01</v>
      </c>
      <c r="I1659">
        <v>3.855</v>
      </c>
      <c r="J1659">
        <v>-0.44500000000000001</v>
      </c>
      <c r="K1659">
        <v>-1.4570000000000001</v>
      </c>
      <c r="L1659">
        <v>-2.4489999999999998</v>
      </c>
      <c r="M1659">
        <v>-3.169</v>
      </c>
      <c r="N1659">
        <v>-3.3919999999999999</v>
      </c>
      <c r="O1659">
        <v>1.06</v>
      </c>
      <c r="P1659">
        <v>1.044</v>
      </c>
      <c r="Q1659">
        <v>1.0089999999999999</v>
      </c>
      <c r="R1659">
        <v>0.72599999999999998</v>
      </c>
      <c r="S1659">
        <v>0.496</v>
      </c>
    </row>
    <row r="1660" spans="1:19" x14ac:dyDescent="0.3">
      <c r="A1660">
        <v>420</v>
      </c>
      <c r="B1660">
        <v>-0.39200000000000002</v>
      </c>
      <c r="C1660">
        <v>-1.2889999999999999</v>
      </c>
      <c r="D1660">
        <v>-2.3940000000000001</v>
      </c>
      <c r="E1660">
        <v>-2.976</v>
      </c>
      <c r="F1660">
        <v>-3.23</v>
      </c>
      <c r="G1660">
        <v>2.4</v>
      </c>
      <c r="H1660">
        <v>0.01</v>
      </c>
      <c r="I1660">
        <v>3.855</v>
      </c>
      <c r="J1660">
        <v>-0.443</v>
      </c>
      <c r="K1660">
        <v>-1.4590000000000001</v>
      </c>
      <c r="L1660">
        <v>-2.4550000000000001</v>
      </c>
      <c r="M1660">
        <v>-3.1829999999999998</v>
      </c>
      <c r="N1660">
        <v>-3.4079999999999999</v>
      </c>
      <c r="O1660">
        <v>1.0609999999999999</v>
      </c>
      <c r="P1660">
        <v>1.052</v>
      </c>
      <c r="Q1660">
        <v>1.0369999999999999</v>
      </c>
      <c r="R1660">
        <v>0.76100000000000001</v>
      </c>
      <c r="S1660">
        <v>0.503</v>
      </c>
    </row>
    <row r="1661" spans="1:19" x14ac:dyDescent="0.3">
      <c r="A1661">
        <v>480</v>
      </c>
      <c r="B1661">
        <v>-0.39200000000000002</v>
      </c>
      <c r="C1661">
        <v>-1.2889999999999999</v>
      </c>
      <c r="D1661">
        <v>-2.3940000000000001</v>
      </c>
      <c r="E1661">
        <v>-2.976</v>
      </c>
      <c r="F1661">
        <v>-3.23</v>
      </c>
      <c r="G1661">
        <v>2.4</v>
      </c>
      <c r="H1661">
        <v>0.01</v>
      </c>
      <c r="I1661">
        <v>3.855</v>
      </c>
      <c r="J1661">
        <v>-0.44</v>
      </c>
      <c r="K1661">
        <v>-1.4570000000000001</v>
      </c>
      <c r="L1661">
        <v>-2.4580000000000002</v>
      </c>
      <c r="M1661">
        <v>-3.1960000000000002</v>
      </c>
      <c r="N1661">
        <v>-3.4239999999999999</v>
      </c>
      <c r="O1661">
        <v>1.0589999999999999</v>
      </c>
      <c r="P1661">
        <v>1.046</v>
      </c>
      <c r="Q1661">
        <v>1.044</v>
      </c>
      <c r="R1661">
        <v>0.78100000000000003</v>
      </c>
      <c r="S1661">
        <v>0.51</v>
      </c>
    </row>
    <row r="1662" spans="1:19" x14ac:dyDescent="0.3">
      <c r="A1662">
        <v>540</v>
      </c>
      <c r="B1662">
        <v>-0.39200000000000002</v>
      </c>
      <c r="C1662">
        <v>-1.2889999999999999</v>
      </c>
      <c r="D1662">
        <v>-2.3940000000000001</v>
      </c>
      <c r="E1662">
        <v>-2.976</v>
      </c>
      <c r="F1662">
        <v>-3.23</v>
      </c>
      <c r="G1662">
        <v>2.4</v>
      </c>
      <c r="H1662">
        <v>0.01</v>
      </c>
      <c r="I1662">
        <v>3.855</v>
      </c>
      <c r="J1662">
        <v>-0.439</v>
      </c>
      <c r="K1662">
        <v>-1.4550000000000001</v>
      </c>
      <c r="L1662">
        <v>-2.4569999999999999</v>
      </c>
      <c r="M1662">
        <v>-3.2080000000000002</v>
      </c>
      <c r="N1662">
        <v>-3.4409999999999998</v>
      </c>
      <c r="O1662">
        <v>1.0609999999999999</v>
      </c>
      <c r="P1662">
        <v>1.0469999999999999</v>
      </c>
      <c r="Q1662">
        <v>1.04</v>
      </c>
      <c r="R1662">
        <v>0.79400000000000004</v>
      </c>
      <c r="S1662">
        <v>0.51900000000000002</v>
      </c>
    </row>
    <row r="1663" spans="1:19" x14ac:dyDescent="0.3">
      <c r="A1663">
        <v>600</v>
      </c>
      <c r="B1663">
        <v>-0.39200000000000002</v>
      </c>
      <c r="C1663">
        <v>-1.2889999999999999</v>
      </c>
      <c r="D1663">
        <v>-2.3940000000000001</v>
      </c>
      <c r="E1663">
        <v>-2.976</v>
      </c>
      <c r="F1663">
        <v>-3.23</v>
      </c>
      <c r="G1663">
        <v>2.4</v>
      </c>
      <c r="H1663">
        <v>0.01</v>
      </c>
      <c r="I1663">
        <v>3.855</v>
      </c>
      <c r="J1663">
        <v>-0.437</v>
      </c>
      <c r="K1663">
        <v>-1.4550000000000001</v>
      </c>
      <c r="L1663">
        <v>-2.456</v>
      </c>
      <c r="M1663">
        <v>-3.2189999999999999</v>
      </c>
      <c r="N1663">
        <v>-3.4590000000000001</v>
      </c>
      <c r="O1663">
        <v>1.0620000000000001</v>
      </c>
      <c r="P1663">
        <v>1.05</v>
      </c>
      <c r="Q1663">
        <v>1.0349999999999999</v>
      </c>
      <c r="R1663">
        <v>0.80300000000000005</v>
      </c>
      <c r="S1663">
        <v>0.52700000000000002</v>
      </c>
    </row>
    <row r="1665" spans="1:19" x14ac:dyDescent="0.3">
      <c r="A1665" t="s">
        <v>0</v>
      </c>
      <c r="B1665" t="s">
        <v>129</v>
      </c>
    </row>
    <row r="1666" spans="1:19" x14ac:dyDescent="0.3">
      <c r="A1666">
        <v>0</v>
      </c>
      <c r="B1666">
        <v>-0.39300000000000002</v>
      </c>
      <c r="C1666">
        <v>-1.288</v>
      </c>
      <c r="D1666">
        <v>-2.3980000000000001</v>
      </c>
      <c r="E1666">
        <v>-2.968</v>
      </c>
      <c r="F1666">
        <v>-3.22</v>
      </c>
      <c r="G1666">
        <v>2.4</v>
      </c>
      <c r="H1666">
        <v>0.01</v>
      </c>
      <c r="I1666">
        <v>3.855</v>
      </c>
      <c r="J1666">
        <v>-0.442</v>
      </c>
      <c r="K1666">
        <v>-1.4419999999999999</v>
      </c>
      <c r="L1666">
        <v>-2.4380000000000002</v>
      </c>
      <c r="M1666">
        <v>-3.1309999999999998</v>
      </c>
      <c r="N1666">
        <v>-3.22</v>
      </c>
      <c r="O1666">
        <v>1.028</v>
      </c>
      <c r="P1666">
        <v>1.028</v>
      </c>
      <c r="Q1666">
        <v>1.0209999999999999</v>
      </c>
      <c r="R1666">
        <v>0.65100000000000002</v>
      </c>
      <c r="S1666">
        <v>0.25800000000000001</v>
      </c>
    </row>
    <row r="1667" spans="1:19" x14ac:dyDescent="0.3">
      <c r="A1667">
        <v>60</v>
      </c>
      <c r="B1667">
        <v>-0.39300000000000002</v>
      </c>
      <c r="C1667">
        <v>-1.288</v>
      </c>
      <c r="D1667">
        <v>-2.3980000000000001</v>
      </c>
      <c r="E1667">
        <v>-2.968</v>
      </c>
      <c r="F1667">
        <v>-3.22</v>
      </c>
      <c r="G1667">
        <v>2.4</v>
      </c>
      <c r="H1667">
        <v>0.01</v>
      </c>
      <c r="I1667">
        <v>3.855</v>
      </c>
      <c r="J1667">
        <v>-0.48</v>
      </c>
      <c r="K1667">
        <v>-1.472</v>
      </c>
      <c r="L1667">
        <v>-2.4350000000000001</v>
      </c>
      <c r="M1667">
        <v>-3.1139999999999999</v>
      </c>
      <c r="N1667">
        <v>-3.2949999999999999</v>
      </c>
      <c r="O1667">
        <v>1.1000000000000001</v>
      </c>
      <c r="P1667">
        <v>1.0349999999999999</v>
      </c>
      <c r="Q1667">
        <v>0.93200000000000005</v>
      </c>
      <c r="R1667">
        <v>0.60099999999999998</v>
      </c>
      <c r="S1667">
        <v>0.45700000000000002</v>
      </c>
    </row>
    <row r="1668" spans="1:19" x14ac:dyDescent="0.3">
      <c r="A1668">
        <v>120</v>
      </c>
      <c r="B1668">
        <v>-0.39300000000000002</v>
      </c>
      <c r="C1668">
        <v>-1.288</v>
      </c>
      <c r="D1668">
        <v>-2.3980000000000001</v>
      </c>
      <c r="E1668">
        <v>-2.968</v>
      </c>
      <c r="F1668">
        <v>-3.22</v>
      </c>
      <c r="G1668">
        <v>2.4</v>
      </c>
      <c r="H1668">
        <v>0.01</v>
      </c>
      <c r="I1668">
        <v>3.855</v>
      </c>
      <c r="J1668">
        <v>-0.45200000000000001</v>
      </c>
      <c r="K1668">
        <v>-1.476</v>
      </c>
      <c r="L1668">
        <v>-2.4750000000000001</v>
      </c>
      <c r="M1668">
        <v>-3.165</v>
      </c>
      <c r="N1668">
        <v>-3.319</v>
      </c>
      <c r="O1668">
        <v>1.054</v>
      </c>
      <c r="P1668">
        <v>1.091</v>
      </c>
      <c r="Q1668">
        <v>1.0780000000000001</v>
      </c>
      <c r="R1668">
        <v>0.746</v>
      </c>
      <c r="S1668">
        <v>0.46600000000000003</v>
      </c>
    </row>
    <row r="1669" spans="1:19" x14ac:dyDescent="0.3">
      <c r="A1669">
        <v>180</v>
      </c>
      <c r="B1669">
        <v>-0.39300000000000002</v>
      </c>
      <c r="C1669">
        <v>-1.288</v>
      </c>
      <c r="D1669">
        <v>-2.3980000000000001</v>
      </c>
      <c r="E1669">
        <v>-2.968</v>
      </c>
      <c r="F1669">
        <v>-3.22</v>
      </c>
      <c r="G1669">
        <v>2.4</v>
      </c>
      <c r="H1669">
        <v>0.01</v>
      </c>
      <c r="I1669">
        <v>3.855</v>
      </c>
      <c r="J1669">
        <v>-0.44500000000000001</v>
      </c>
      <c r="K1669">
        <v>-1.4490000000000001</v>
      </c>
      <c r="L1669">
        <v>-2.444</v>
      </c>
      <c r="M1669">
        <v>-3.1219999999999999</v>
      </c>
      <c r="N1669">
        <v>-3.3359999999999999</v>
      </c>
      <c r="O1669">
        <v>1.046</v>
      </c>
      <c r="P1669">
        <v>1.002</v>
      </c>
      <c r="Q1669">
        <v>0.98</v>
      </c>
      <c r="R1669">
        <v>0.57999999999999996</v>
      </c>
      <c r="S1669">
        <v>0.47299999999999998</v>
      </c>
    </row>
    <row r="1670" spans="1:19" x14ac:dyDescent="0.3">
      <c r="A1670">
        <v>240</v>
      </c>
      <c r="B1670">
        <v>-0.39300000000000002</v>
      </c>
      <c r="C1670">
        <v>-1.288</v>
      </c>
      <c r="D1670">
        <v>-2.3980000000000001</v>
      </c>
      <c r="E1670">
        <v>-2.968</v>
      </c>
      <c r="F1670">
        <v>-3.22</v>
      </c>
      <c r="G1670">
        <v>2.4</v>
      </c>
      <c r="H1670">
        <v>0.01</v>
      </c>
      <c r="I1670">
        <v>3.855</v>
      </c>
      <c r="J1670">
        <v>-0.45500000000000002</v>
      </c>
      <c r="K1670">
        <v>-1.4650000000000001</v>
      </c>
      <c r="L1670">
        <v>-2.4630000000000001</v>
      </c>
      <c r="M1670">
        <v>-3.1190000000000002</v>
      </c>
      <c r="N1670">
        <v>-3.347</v>
      </c>
      <c r="O1670">
        <v>1.069</v>
      </c>
      <c r="P1670">
        <v>1.0640000000000001</v>
      </c>
      <c r="Q1670">
        <v>1.0669999999999999</v>
      </c>
      <c r="R1670">
        <v>0.58799999999999997</v>
      </c>
      <c r="S1670">
        <v>0.47699999999999998</v>
      </c>
    </row>
    <row r="1671" spans="1:19" x14ac:dyDescent="0.3">
      <c r="A1671">
        <v>300</v>
      </c>
      <c r="B1671">
        <v>-0.39300000000000002</v>
      </c>
      <c r="C1671">
        <v>-1.288</v>
      </c>
      <c r="D1671">
        <v>-2.3980000000000001</v>
      </c>
      <c r="E1671">
        <v>-2.968</v>
      </c>
      <c r="F1671">
        <v>-3.22</v>
      </c>
      <c r="G1671">
        <v>2.4</v>
      </c>
      <c r="H1671">
        <v>0.01</v>
      </c>
      <c r="I1671">
        <v>3.855</v>
      </c>
      <c r="J1671">
        <v>-0.44500000000000001</v>
      </c>
      <c r="K1671">
        <v>-1.458</v>
      </c>
      <c r="L1671">
        <v>-2.4529999999999998</v>
      </c>
      <c r="M1671">
        <v>-3.1379999999999999</v>
      </c>
      <c r="N1671">
        <v>-3.3559999999999999</v>
      </c>
      <c r="O1671">
        <v>1.054</v>
      </c>
      <c r="P1671">
        <v>1.0289999999999999</v>
      </c>
      <c r="Q1671">
        <v>1.0169999999999999</v>
      </c>
      <c r="R1671">
        <v>0.66400000000000003</v>
      </c>
      <c r="S1671">
        <v>0.48099999999999998</v>
      </c>
    </row>
    <row r="1672" spans="1:19" x14ac:dyDescent="0.3">
      <c r="A1672">
        <v>360</v>
      </c>
      <c r="B1672">
        <v>-0.39300000000000002</v>
      </c>
      <c r="C1672">
        <v>-1.288</v>
      </c>
      <c r="D1672">
        <v>-2.3980000000000001</v>
      </c>
      <c r="E1672">
        <v>-2.968</v>
      </c>
      <c r="F1672">
        <v>-3.22</v>
      </c>
      <c r="G1672">
        <v>2.4</v>
      </c>
      <c r="H1672">
        <v>0.01</v>
      </c>
      <c r="I1672">
        <v>3.855</v>
      </c>
      <c r="J1672">
        <v>-0.44500000000000001</v>
      </c>
      <c r="K1672">
        <v>-1.458</v>
      </c>
      <c r="L1672">
        <v>-2.4489999999999998</v>
      </c>
      <c r="M1672">
        <v>-3.157</v>
      </c>
      <c r="N1672">
        <v>-3.37</v>
      </c>
      <c r="O1672">
        <v>1.06</v>
      </c>
      <c r="P1672">
        <v>1.0469999999999999</v>
      </c>
      <c r="Q1672">
        <v>1.0089999999999999</v>
      </c>
      <c r="R1672">
        <v>0.72</v>
      </c>
      <c r="S1672">
        <v>0.48699999999999999</v>
      </c>
    </row>
    <row r="1673" spans="1:19" x14ac:dyDescent="0.3">
      <c r="A1673">
        <v>420</v>
      </c>
      <c r="B1673">
        <v>-0.39300000000000002</v>
      </c>
      <c r="C1673">
        <v>-1.288</v>
      </c>
      <c r="D1673">
        <v>-2.3980000000000001</v>
      </c>
      <c r="E1673">
        <v>-2.968</v>
      </c>
      <c r="F1673">
        <v>-3.22</v>
      </c>
      <c r="G1673">
        <v>2.4</v>
      </c>
      <c r="H1673">
        <v>0.01</v>
      </c>
      <c r="I1673">
        <v>3.855</v>
      </c>
      <c r="J1673">
        <v>-0.443</v>
      </c>
      <c r="K1673">
        <v>-1.4590000000000001</v>
      </c>
      <c r="L1673">
        <v>-2.4540000000000002</v>
      </c>
      <c r="M1673">
        <v>-3.1720000000000002</v>
      </c>
      <c r="N1673">
        <v>-3.387</v>
      </c>
      <c r="O1673">
        <v>1.06</v>
      </c>
      <c r="P1673">
        <v>1.052</v>
      </c>
      <c r="Q1673">
        <v>1.0349999999999999</v>
      </c>
      <c r="R1673">
        <v>0.75800000000000001</v>
      </c>
      <c r="S1673">
        <v>0.49399999999999999</v>
      </c>
    </row>
    <row r="1674" spans="1:19" x14ac:dyDescent="0.3">
      <c r="A1674">
        <v>480</v>
      </c>
      <c r="B1674">
        <v>-0.39300000000000002</v>
      </c>
      <c r="C1674">
        <v>-1.288</v>
      </c>
      <c r="D1674">
        <v>-2.3980000000000001</v>
      </c>
      <c r="E1674">
        <v>-2.968</v>
      </c>
      <c r="F1674">
        <v>-3.22</v>
      </c>
      <c r="G1674">
        <v>2.4</v>
      </c>
      <c r="H1674">
        <v>0.01</v>
      </c>
      <c r="I1674">
        <v>3.855</v>
      </c>
      <c r="J1674">
        <v>-0.44</v>
      </c>
      <c r="K1674">
        <v>-1.456</v>
      </c>
      <c r="L1674">
        <v>-2.4569999999999999</v>
      </c>
      <c r="M1674">
        <v>-3.1869999999999998</v>
      </c>
      <c r="N1674">
        <v>-3.4039999999999999</v>
      </c>
      <c r="O1674">
        <v>1.0589999999999999</v>
      </c>
      <c r="P1674">
        <v>1.0449999999999999</v>
      </c>
      <c r="Q1674">
        <v>1.042</v>
      </c>
      <c r="R1674">
        <v>0.78200000000000003</v>
      </c>
      <c r="S1674">
        <v>0.502</v>
      </c>
    </row>
    <row r="1675" spans="1:19" x14ac:dyDescent="0.3">
      <c r="A1675">
        <v>540</v>
      </c>
      <c r="B1675">
        <v>-0.39300000000000002</v>
      </c>
      <c r="C1675">
        <v>-1.288</v>
      </c>
      <c r="D1675">
        <v>-2.3980000000000001</v>
      </c>
      <c r="E1675">
        <v>-2.968</v>
      </c>
      <c r="F1675">
        <v>-3.22</v>
      </c>
      <c r="G1675">
        <v>2.4</v>
      </c>
      <c r="H1675">
        <v>0.01</v>
      </c>
      <c r="I1675">
        <v>3.855</v>
      </c>
      <c r="J1675">
        <v>-0.439</v>
      </c>
      <c r="K1675">
        <v>-1.4550000000000001</v>
      </c>
      <c r="L1675">
        <v>-2.456</v>
      </c>
      <c r="M1675">
        <v>-3.1989999999999998</v>
      </c>
      <c r="N1675">
        <v>-3.4209999999999998</v>
      </c>
      <c r="O1675">
        <v>1.0620000000000001</v>
      </c>
      <c r="P1675">
        <v>1.0469999999999999</v>
      </c>
      <c r="Q1675">
        <v>1.036</v>
      </c>
      <c r="R1675">
        <v>0.79100000000000004</v>
      </c>
      <c r="S1675">
        <v>0.50900000000000001</v>
      </c>
    </row>
    <row r="1676" spans="1:19" x14ac:dyDescent="0.3">
      <c r="A1676">
        <v>600</v>
      </c>
      <c r="B1676">
        <v>-0.39300000000000002</v>
      </c>
      <c r="C1676">
        <v>-1.288</v>
      </c>
      <c r="D1676">
        <v>-2.3980000000000001</v>
      </c>
      <c r="E1676">
        <v>-2.968</v>
      </c>
      <c r="F1676">
        <v>-3.22</v>
      </c>
      <c r="G1676">
        <v>2.4</v>
      </c>
      <c r="H1676">
        <v>0.01</v>
      </c>
      <c r="I1676">
        <v>3.855</v>
      </c>
      <c r="J1676">
        <v>-0.437</v>
      </c>
      <c r="K1676">
        <v>-1.4550000000000001</v>
      </c>
      <c r="L1676">
        <v>-2.4550000000000001</v>
      </c>
      <c r="M1676">
        <v>-3.2090000000000001</v>
      </c>
      <c r="N1676">
        <v>-3.4380000000000002</v>
      </c>
      <c r="O1676">
        <v>1.0620000000000001</v>
      </c>
      <c r="P1676">
        <v>1.05</v>
      </c>
      <c r="Q1676">
        <v>1.034</v>
      </c>
      <c r="R1676">
        <v>0.79600000000000004</v>
      </c>
      <c r="S1676">
        <v>0.51700000000000002</v>
      </c>
    </row>
    <row r="1678" spans="1:19" x14ac:dyDescent="0.3">
      <c r="A1678" t="s">
        <v>0</v>
      </c>
      <c r="B1678" t="s">
        <v>130</v>
      </c>
    </row>
    <row r="1679" spans="1:19" x14ac:dyDescent="0.3">
      <c r="A1679">
        <v>0</v>
      </c>
      <c r="B1679">
        <v>-0.39100000000000001</v>
      </c>
      <c r="C1679">
        <v>-1.29</v>
      </c>
      <c r="D1679">
        <v>-2.3969999999999998</v>
      </c>
      <c r="E1679">
        <v>-2.9630000000000001</v>
      </c>
      <c r="F1679">
        <v>-3.21</v>
      </c>
      <c r="G1679">
        <v>2.4</v>
      </c>
      <c r="H1679">
        <v>0.01</v>
      </c>
      <c r="I1679">
        <v>3.855</v>
      </c>
      <c r="J1679">
        <v>-0.442</v>
      </c>
      <c r="K1679">
        <v>-1.4419999999999999</v>
      </c>
      <c r="L1679">
        <v>-2.4380000000000002</v>
      </c>
      <c r="M1679">
        <v>-3.1230000000000002</v>
      </c>
      <c r="N1679">
        <v>-3.21</v>
      </c>
      <c r="O1679">
        <v>1.028</v>
      </c>
      <c r="P1679">
        <v>1.028</v>
      </c>
      <c r="Q1679">
        <v>1.0209999999999999</v>
      </c>
      <c r="R1679">
        <v>0.64500000000000002</v>
      </c>
      <c r="S1679">
        <v>0.25600000000000001</v>
      </c>
    </row>
    <row r="1680" spans="1:19" x14ac:dyDescent="0.3">
      <c r="A1680">
        <v>60</v>
      </c>
      <c r="B1680">
        <v>-0.39100000000000001</v>
      </c>
      <c r="C1680">
        <v>-1.29</v>
      </c>
      <c r="D1680">
        <v>-2.3969999999999998</v>
      </c>
      <c r="E1680">
        <v>-2.9630000000000001</v>
      </c>
      <c r="F1680">
        <v>-3.21</v>
      </c>
      <c r="G1680">
        <v>2.4</v>
      </c>
      <c r="H1680">
        <v>0.01</v>
      </c>
      <c r="I1680">
        <v>3.855</v>
      </c>
      <c r="J1680">
        <v>-0.48</v>
      </c>
      <c r="K1680">
        <v>-1.47</v>
      </c>
      <c r="L1680">
        <v>-2.4340000000000002</v>
      </c>
      <c r="M1680">
        <v>-3.105</v>
      </c>
      <c r="N1680">
        <v>-3.29</v>
      </c>
      <c r="O1680">
        <v>1.101</v>
      </c>
      <c r="P1680">
        <v>1.03</v>
      </c>
      <c r="Q1680">
        <v>0.92900000000000005</v>
      </c>
      <c r="R1680">
        <v>0.59</v>
      </c>
      <c r="S1680">
        <v>0.45500000000000002</v>
      </c>
    </row>
    <row r="1681" spans="1:19" x14ac:dyDescent="0.3">
      <c r="A1681">
        <v>120</v>
      </c>
      <c r="B1681">
        <v>-0.39100000000000001</v>
      </c>
      <c r="C1681">
        <v>-1.29</v>
      </c>
      <c r="D1681">
        <v>-2.3969999999999998</v>
      </c>
      <c r="E1681">
        <v>-2.9630000000000001</v>
      </c>
      <c r="F1681">
        <v>-3.21</v>
      </c>
      <c r="G1681">
        <v>2.4</v>
      </c>
      <c r="H1681">
        <v>0.01</v>
      </c>
      <c r="I1681">
        <v>3.855</v>
      </c>
      <c r="J1681">
        <v>-0.45300000000000001</v>
      </c>
      <c r="K1681">
        <v>-1.4750000000000001</v>
      </c>
      <c r="L1681">
        <v>-2.4740000000000002</v>
      </c>
      <c r="M1681">
        <v>-3.1589999999999998</v>
      </c>
      <c r="N1681">
        <v>-3.3119999999999998</v>
      </c>
      <c r="O1681">
        <v>1.0549999999999999</v>
      </c>
      <c r="P1681">
        <v>1.0900000000000001</v>
      </c>
      <c r="Q1681">
        <v>1.079</v>
      </c>
      <c r="R1681">
        <v>0.74399999999999999</v>
      </c>
      <c r="S1681">
        <v>0.46300000000000002</v>
      </c>
    </row>
    <row r="1682" spans="1:19" x14ac:dyDescent="0.3">
      <c r="A1682">
        <v>180</v>
      </c>
      <c r="B1682">
        <v>-0.39100000000000001</v>
      </c>
      <c r="C1682">
        <v>-1.29</v>
      </c>
      <c r="D1682">
        <v>-2.3969999999999998</v>
      </c>
      <c r="E1682">
        <v>-2.9630000000000001</v>
      </c>
      <c r="F1682">
        <v>-3.21</v>
      </c>
      <c r="G1682">
        <v>2.4</v>
      </c>
      <c r="H1682">
        <v>0.01</v>
      </c>
      <c r="I1682">
        <v>3.855</v>
      </c>
      <c r="J1682">
        <v>-0.44500000000000001</v>
      </c>
      <c r="K1682">
        <v>-1.4490000000000001</v>
      </c>
      <c r="L1682">
        <v>-2.4430000000000001</v>
      </c>
      <c r="M1682">
        <v>-3.117</v>
      </c>
      <c r="N1682">
        <v>-3.3260000000000001</v>
      </c>
      <c r="O1682">
        <v>1.046</v>
      </c>
      <c r="P1682">
        <v>1.002</v>
      </c>
      <c r="Q1682">
        <v>0.97599999999999998</v>
      </c>
      <c r="R1682">
        <v>0.58199999999999996</v>
      </c>
      <c r="S1682">
        <v>0.46899999999999997</v>
      </c>
    </row>
    <row r="1683" spans="1:19" x14ac:dyDescent="0.3">
      <c r="A1683">
        <v>240</v>
      </c>
      <c r="B1683">
        <v>-0.39100000000000001</v>
      </c>
      <c r="C1683">
        <v>-1.29</v>
      </c>
      <c r="D1683">
        <v>-2.3969999999999998</v>
      </c>
      <c r="E1683">
        <v>-2.9630000000000001</v>
      </c>
      <c r="F1683">
        <v>-3.21</v>
      </c>
      <c r="G1683">
        <v>2.4</v>
      </c>
      <c r="H1683">
        <v>0.01</v>
      </c>
      <c r="I1683">
        <v>3.855</v>
      </c>
      <c r="J1683">
        <v>-0.45500000000000002</v>
      </c>
      <c r="K1683">
        <v>-1.464</v>
      </c>
      <c r="L1683">
        <v>-2.4620000000000002</v>
      </c>
      <c r="M1683">
        <v>-3.113</v>
      </c>
      <c r="N1683">
        <v>-3.3370000000000002</v>
      </c>
      <c r="O1683">
        <v>1.0680000000000001</v>
      </c>
      <c r="P1683">
        <v>1.0640000000000001</v>
      </c>
      <c r="Q1683">
        <v>1.0669999999999999</v>
      </c>
      <c r="R1683">
        <v>0.58299999999999996</v>
      </c>
      <c r="S1683">
        <v>0.47299999999999998</v>
      </c>
    </row>
    <row r="1684" spans="1:19" x14ac:dyDescent="0.3">
      <c r="A1684">
        <v>300</v>
      </c>
      <c r="B1684">
        <v>-0.39100000000000001</v>
      </c>
      <c r="C1684">
        <v>-1.29</v>
      </c>
      <c r="D1684">
        <v>-2.3969999999999998</v>
      </c>
      <c r="E1684">
        <v>-2.9630000000000001</v>
      </c>
      <c r="F1684">
        <v>-3.21</v>
      </c>
      <c r="G1684">
        <v>2.4</v>
      </c>
      <c r="H1684">
        <v>0.01</v>
      </c>
      <c r="I1684">
        <v>3.855</v>
      </c>
      <c r="J1684">
        <v>-0.44500000000000001</v>
      </c>
      <c r="K1684">
        <v>-1.4570000000000001</v>
      </c>
      <c r="L1684">
        <v>-2.4529999999999998</v>
      </c>
      <c r="M1684">
        <v>-3.1309999999999998</v>
      </c>
      <c r="N1684">
        <v>-3.3460000000000001</v>
      </c>
      <c r="O1684">
        <v>1.054</v>
      </c>
      <c r="P1684">
        <v>1.03</v>
      </c>
      <c r="Q1684">
        <v>1.02</v>
      </c>
      <c r="R1684">
        <v>0.65800000000000003</v>
      </c>
      <c r="S1684">
        <v>0.47699999999999998</v>
      </c>
    </row>
    <row r="1685" spans="1:19" x14ac:dyDescent="0.3">
      <c r="A1685">
        <v>360</v>
      </c>
      <c r="B1685">
        <v>-0.39100000000000001</v>
      </c>
      <c r="C1685">
        <v>-1.29</v>
      </c>
      <c r="D1685">
        <v>-2.3969999999999998</v>
      </c>
      <c r="E1685">
        <v>-2.9630000000000001</v>
      </c>
      <c r="F1685">
        <v>-3.21</v>
      </c>
      <c r="G1685">
        <v>2.4</v>
      </c>
      <c r="H1685">
        <v>0.01</v>
      </c>
      <c r="I1685">
        <v>3.855</v>
      </c>
      <c r="J1685">
        <v>-0.44500000000000001</v>
      </c>
      <c r="K1685">
        <v>-1.4570000000000001</v>
      </c>
      <c r="L1685">
        <v>-2.448</v>
      </c>
      <c r="M1685">
        <v>-3.1509999999999998</v>
      </c>
      <c r="N1685">
        <v>-3.36</v>
      </c>
      <c r="O1685">
        <v>1.0589999999999999</v>
      </c>
      <c r="P1685">
        <v>1.046</v>
      </c>
      <c r="Q1685">
        <v>1.008</v>
      </c>
      <c r="R1685">
        <v>0.71699999999999997</v>
      </c>
      <c r="S1685">
        <v>0.48299999999999998</v>
      </c>
    </row>
    <row r="1686" spans="1:19" x14ac:dyDescent="0.3">
      <c r="A1686">
        <v>420</v>
      </c>
      <c r="B1686">
        <v>-0.39100000000000001</v>
      </c>
      <c r="C1686">
        <v>-1.29</v>
      </c>
      <c r="D1686">
        <v>-2.3969999999999998</v>
      </c>
      <c r="E1686">
        <v>-2.9630000000000001</v>
      </c>
      <c r="F1686">
        <v>-3.21</v>
      </c>
      <c r="G1686">
        <v>2.4</v>
      </c>
      <c r="H1686">
        <v>0.01</v>
      </c>
      <c r="I1686">
        <v>3.855</v>
      </c>
      <c r="J1686">
        <v>-0.443</v>
      </c>
      <c r="K1686">
        <v>-1.4590000000000001</v>
      </c>
      <c r="L1686">
        <v>-2.4529999999999998</v>
      </c>
      <c r="M1686">
        <v>-3.1669999999999998</v>
      </c>
      <c r="N1686">
        <v>-3.3769999999999998</v>
      </c>
      <c r="O1686">
        <v>1.06</v>
      </c>
      <c r="P1686">
        <v>1.052</v>
      </c>
      <c r="Q1686">
        <v>1.034</v>
      </c>
      <c r="R1686">
        <v>0.755</v>
      </c>
      <c r="S1686">
        <v>0.49</v>
      </c>
    </row>
    <row r="1687" spans="1:19" x14ac:dyDescent="0.3">
      <c r="A1687">
        <v>480</v>
      </c>
      <c r="B1687">
        <v>-0.39100000000000001</v>
      </c>
      <c r="C1687">
        <v>-1.29</v>
      </c>
      <c r="D1687">
        <v>-2.3969999999999998</v>
      </c>
      <c r="E1687">
        <v>-2.9630000000000001</v>
      </c>
      <c r="F1687">
        <v>-3.21</v>
      </c>
      <c r="G1687">
        <v>2.4</v>
      </c>
      <c r="H1687">
        <v>0.01</v>
      </c>
      <c r="I1687">
        <v>3.855</v>
      </c>
      <c r="J1687">
        <v>-0.44</v>
      </c>
      <c r="K1687">
        <v>-1.456</v>
      </c>
      <c r="L1687">
        <v>-2.456</v>
      </c>
      <c r="M1687">
        <v>-3.181</v>
      </c>
      <c r="N1687">
        <v>-3.3929999999999998</v>
      </c>
      <c r="O1687">
        <v>1.0589999999999999</v>
      </c>
      <c r="P1687">
        <v>1.0449999999999999</v>
      </c>
      <c r="Q1687">
        <v>1.0409999999999999</v>
      </c>
      <c r="R1687">
        <v>0.77600000000000002</v>
      </c>
      <c r="S1687">
        <v>0.497</v>
      </c>
    </row>
    <row r="1688" spans="1:19" x14ac:dyDescent="0.3">
      <c r="A1688">
        <v>540</v>
      </c>
      <c r="B1688">
        <v>-0.39100000000000001</v>
      </c>
      <c r="C1688">
        <v>-1.29</v>
      </c>
      <c r="D1688">
        <v>-2.3969999999999998</v>
      </c>
      <c r="E1688">
        <v>-2.9630000000000001</v>
      </c>
      <c r="F1688">
        <v>-3.21</v>
      </c>
      <c r="G1688">
        <v>2.4</v>
      </c>
      <c r="H1688">
        <v>0.01</v>
      </c>
      <c r="I1688">
        <v>3.855</v>
      </c>
      <c r="J1688">
        <v>-0.439</v>
      </c>
      <c r="K1688">
        <v>-1.4550000000000001</v>
      </c>
      <c r="L1688">
        <v>-2.4550000000000001</v>
      </c>
      <c r="M1688">
        <v>-3.1920000000000002</v>
      </c>
      <c r="N1688">
        <v>-3.41</v>
      </c>
      <c r="O1688">
        <v>1.0609999999999999</v>
      </c>
      <c r="P1688">
        <v>1.0469999999999999</v>
      </c>
      <c r="Q1688">
        <v>1.0369999999999999</v>
      </c>
      <c r="R1688">
        <v>0.78600000000000003</v>
      </c>
      <c r="S1688">
        <v>0.504</v>
      </c>
    </row>
    <row r="1689" spans="1:19" x14ac:dyDescent="0.3">
      <c r="A1689">
        <v>600</v>
      </c>
      <c r="B1689">
        <v>-0.39100000000000001</v>
      </c>
      <c r="C1689">
        <v>-1.29</v>
      </c>
      <c r="D1689">
        <v>-2.3969999999999998</v>
      </c>
      <c r="E1689">
        <v>-2.9630000000000001</v>
      </c>
      <c r="F1689">
        <v>-3.21</v>
      </c>
      <c r="G1689">
        <v>2.4</v>
      </c>
      <c r="H1689">
        <v>0.01</v>
      </c>
      <c r="I1689">
        <v>3.855</v>
      </c>
      <c r="J1689">
        <v>-0.437</v>
      </c>
      <c r="K1689">
        <v>-1.454</v>
      </c>
      <c r="L1689">
        <v>-2.4540000000000002</v>
      </c>
      <c r="M1689">
        <v>-3.2029999999999998</v>
      </c>
      <c r="N1689">
        <v>-3.427</v>
      </c>
      <c r="O1689">
        <v>1.0620000000000001</v>
      </c>
      <c r="P1689">
        <v>1.05</v>
      </c>
      <c r="Q1689">
        <v>1.0329999999999999</v>
      </c>
      <c r="R1689">
        <v>0.79200000000000004</v>
      </c>
      <c r="S1689">
        <v>0.51200000000000001</v>
      </c>
    </row>
    <row r="1691" spans="1:19" x14ac:dyDescent="0.3">
      <c r="A1691" t="s">
        <v>0</v>
      </c>
      <c r="B1691" t="s">
        <v>131</v>
      </c>
    </row>
    <row r="1692" spans="1:19" x14ac:dyDescent="0.3">
      <c r="A1692">
        <v>0</v>
      </c>
      <c r="B1692">
        <v>-0.39100000000000001</v>
      </c>
      <c r="C1692">
        <v>-1.2909999999999999</v>
      </c>
      <c r="D1692">
        <v>-2.3969999999999998</v>
      </c>
      <c r="E1692">
        <v>-2.9569999999999999</v>
      </c>
      <c r="F1692">
        <v>-3.2</v>
      </c>
      <c r="G1692">
        <v>2.4</v>
      </c>
      <c r="H1692">
        <v>0.01</v>
      </c>
      <c r="I1692">
        <v>3.855</v>
      </c>
      <c r="J1692">
        <v>-0.442</v>
      </c>
      <c r="K1692">
        <v>-1.4419999999999999</v>
      </c>
      <c r="L1692">
        <v>-2.4369999999999998</v>
      </c>
      <c r="M1692">
        <v>-3.1160000000000001</v>
      </c>
      <c r="N1692">
        <v>-3.2</v>
      </c>
      <c r="O1692">
        <v>1.028</v>
      </c>
      <c r="P1692">
        <v>1.028</v>
      </c>
      <c r="Q1692">
        <v>1.02</v>
      </c>
      <c r="R1692">
        <v>0.63900000000000001</v>
      </c>
      <c r="S1692">
        <v>0.254</v>
      </c>
    </row>
    <row r="1693" spans="1:19" x14ac:dyDescent="0.3">
      <c r="A1693">
        <v>60</v>
      </c>
      <c r="B1693">
        <v>-0.39100000000000001</v>
      </c>
      <c r="C1693">
        <v>-1.2909999999999999</v>
      </c>
      <c r="D1693">
        <v>-2.3969999999999998</v>
      </c>
      <c r="E1693">
        <v>-2.9569999999999999</v>
      </c>
      <c r="F1693">
        <v>-3.2</v>
      </c>
      <c r="G1693">
        <v>2.4</v>
      </c>
      <c r="H1693">
        <v>0.01</v>
      </c>
      <c r="I1693">
        <v>3.855</v>
      </c>
      <c r="J1693">
        <v>-0.48</v>
      </c>
      <c r="K1693">
        <v>-1.47</v>
      </c>
      <c r="L1693">
        <v>-2.4329999999999998</v>
      </c>
      <c r="M1693">
        <v>-3.0979999999999999</v>
      </c>
      <c r="N1693">
        <v>-3.2810000000000001</v>
      </c>
      <c r="O1693">
        <v>1.1020000000000001</v>
      </c>
      <c r="P1693">
        <v>1.0269999999999999</v>
      </c>
      <c r="Q1693">
        <v>0.92700000000000005</v>
      </c>
      <c r="R1693">
        <v>0.58399999999999996</v>
      </c>
      <c r="S1693">
        <v>0.45200000000000001</v>
      </c>
    </row>
    <row r="1694" spans="1:19" x14ac:dyDescent="0.3">
      <c r="A1694">
        <v>120</v>
      </c>
      <c r="B1694">
        <v>-0.39100000000000001</v>
      </c>
      <c r="C1694">
        <v>-1.2909999999999999</v>
      </c>
      <c r="D1694">
        <v>-2.3969999999999998</v>
      </c>
      <c r="E1694">
        <v>-2.9569999999999999</v>
      </c>
      <c r="F1694">
        <v>-3.2</v>
      </c>
      <c r="G1694">
        <v>2.4</v>
      </c>
      <c r="H1694">
        <v>0.01</v>
      </c>
      <c r="I1694">
        <v>3.855</v>
      </c>
      <c r="J1694">
        <v>-0.45300000000000001</v>
      </c>
      <c r="K1694">
        <v>-1.4750000000000001</v>
      </c>
      <c r="L1694">
        <v>-2.4740000000000002</v>
      </c>
      <c r="M1694">
        <v>-3.1520000000000001</v>
      </c>
      <c r="N1694">
        <v>-3.3029999999999999</v>
      </c>
      <c r="O1694">
        <v>1.056</v>
      </c>
      <c r="P1694">
        <v>1.089</v>
      </c>
      <c r="Q1694">
        <v>1.077</v>
      </c>
      <c r="R1694">
        <v>0.73899999999999999</v>
      </c>
      <c r="S1694">
        <v>0.46</v>
      </c>
    </row>
    <row r="1695" spans="1:19" x14ac:dyDescent="0.3">
      <c r="A1695">
        <v>180</v>
      </c>
      <c r="B1695">
        <v>-0.39100000000000001</v>
      </c>
      <c r="C1695">
        <v>-1.2909999999999999</v>
      </c>
      <c r="D1695">
        <v>-2.3969999999999998</v>
      </c>
      <c r="E1695">
        <v>-2.9569999999999999</v>
      </c>
      <c r="F1695">
        <v>-3.2</v>
      </c>
      <c r="G1695">
        <v>2.4</v>
      </c>
      <c r="H1695">
        <v>0.01</v>
      </c>
      <c r="I1695">
        <v>3.855</v>
      </c>
      <c r="J1695">
        <v>-0.44500000000000001</v>
      </c>
      <c r="K1695">
        <v>-1.448</v>
      </c>
      <c r="L1695">
        <v>-2.4420000000000002</v>
      </c>
      <c r="M1695">
        <v>-3.1110000000000002</v>
      </c>
      <c r="N1695">
        <v>-3.3159999999999998</v>
      </c>
      <c r="O1695">
        <v>1.046</v>
      </c>
      <c r="P1695">
        <v>1.0009999999999999</v>
      </c>
      <c r="Q1695">
        <v>0.97399999999999998</v>
      </c>
      <c r="R1695">
        <v>0.57799999999999996</v>
      </c>
      <c r="S1695">
        <v>0.46500000000000002</v>
      </c>
    </row>
    <row r="1696" spans="1:19" x14ac:dyDescent="0.3">
      <c r="A1696">
        <v>240</v>
      </c>
      <c r="B1696">
        <v>-0.39100000000000001</v>
      </c>
      <c r="C1696">
        <v>-1.2909999999999999</v>
      </c>
      <c r="D1696">
        <v>-2.3969999999999998</v>
      </c>
      <c r="E1696">
        <v>-2.9569999999999999</v>
      </c>
      <c r="F1696">
        <v>-3.2</v>
      </c>
      <c r="G1696">
        <v>2.4</v>
      </c>
      <c r="H1696">
        <v>0.01</v>
      </c>
      <c r="I1696">
        <v>3.855</v>
      </c>
      <c r="J1696">
        <v>-0.45500000000000002</v>
      </c>
      <c r="K1696">
        <v>-1.464</v>
      </c>
      <c r="L1696">
        <v>-2.4620000000000002</v>
      </c>
      <c r="M1696">
        <v>-3.1059999999999999</v>
      </c>
      <c r="N1696">
        <v>-3.3260000000000001</v>
      </c>
      <c r="O1696">
        <v>1.0680000000000001</v>
      </c>
      <c r="P1696">
        <v>1.0640000000000001</v>
      </c>
      <c r="Q1696">
        <v>1.0680000000000001</v>
      </c>
      <c r="R1696">
        <v>0.57999999999999996</v>
      </c>
      <c r="S1696">
        <v>0.46899999999999997</v>
      </c>
    </row>
    <row r="1697" spans="1:19" x14ac:dyDescent="0.3">
      <c r="A1697">
        <v>300</v>
      </c>
      <c r="B1697">
        <v>-0.39100000000000001</v>
      </c>
      <c r="C1697">
        <v>-1.2909999999999999</v>
      </c>
      <c r="D1697">
        <v>-2.3969999999999998</v>
      </c>
      <c r="E1697">
        <v>-2.9569999999999999</v>
      </c>
      <c r="F1697">
        <v>-3.2</v>
      </c>
      <c r="G1697">
        <v>2.4</v>
      </c>
      <c r="H1697">
        <v>0.01</v>
      </c>
      <c r="I1697">
        <v>3.855</v>
      </c>
      <c r="J1697">
        <v>-0.44400000000000001</v>
      </c>
      <c r="K1697">
        <v>-1.4570000000000001</v>
      </c>
      <c r="L1697">
        <v>-2.4529999999999998</v>
      </c>
      <c r="M1697">
        <v>-3.1240000000000001</v>
      </c>
      <c r="N1697">
        <v>-3.335</v>
      </c>
      <c r="O1697">
        <v>1.054</v>
      </c>
      <c r="P1697">
        <v>1.0289999999999999</v>
      </c>
      <c r="Q1697">
        <v>1.0189999999999999</v>
      </c>
      <c r="R1697">
        <v>0.65400000000000003</v>
      </c>
      <c r="S1697">
        <v>0.47299999999999998</v>
      </c>
    </row>
    <row r="1698" spans="1:19" x14ac:dyDescent="0.3">
      <c r="A1698">
        <v>360</v>
      </c>
      <c r="B1698">
        <v>-0.39100000000000001</v>
      </c>
      <c r="C1698">
        <v>-1.2909999999999999</v>
      </c>
      <c r="D1698">
        <v>-2.3969999999999998</v>
      </c>
      <c r="E1698">
        <v>-2.9569999999999999</v>
      </c>
      <c r="F1698">
        <v>-3.2</v>
      </c>
      <c r="G1698">
        <v>2.4</v>
      </c>
      <c r="H1698">
        <v>0.01</v>
      </c>
      <c r="I1698">
        <v>3.855</v>
      </c>
      <c r="J1698">
        <v>-0.44500000000000001</v>
      </c>
      <c r="K1698">
        <v>-1.4570000000000001</v>
      </c>
      <c r="L1698">
        <v>-2.448</v>
      </c>
      <c r="M1698">
        <v>-3.1440000000000001</v>
      </c>
      <c r="N1698">
        <v>-3.3490000000000002</v>
      </c>
      <c r="O1698">
        <v>1.06</v>
      </c>
      <c r="P1698">
        <v>1.046</v>
      </c>
      <c r="Q1698">
        <v>1.008</v>
      </c>
      <c r="R1698">
        <v>0.71199999999999997</v>
      </c>
      <c r="S1698">
        <v>0.47799999999999998</v>
      </c>
    </row>
    <row r="1699" spans="1:19" x14ac:dyDescent="0.3">
      <c r="A1699">
        <v>420</v>
      </c>
      <c r="B1699">
        <v>-0.39100000000000001</v>
      </c>
      <c r="C1699">
        <v>-1.2909999999999999</v>
      </c>
      <c r="D1699">
        <v>-2.3969999999999998</v>
      </c>
      <c r="E1699">
        <v>-2.9569999999999999</v>
      </c>
      <c r="F1699">
        <v>-3.2</v>
      </c>
      <c r="G1699">
        <v>2.4</v>
      </c>
      <c r="H1699">
        <v>0.01</v>
      </c>
      <c r="I1699">
        <v>3.855</v>
      </c>
      <c r="J1699">
        <v>-0.443</v>
      </c>
      <c r="K1699">
        <v>-1.4590000000000001</v>
      </c>
      <c r="L1699">
        <v>-2.4529999999999998</v>
      </c>
      <c r="M1699">
        <v>-3.161</v>
      </c>
      <c r="N1699">
        <v>-3.3660000000000001</v>
      </c>
      <c r="O1699">
        <v>1.06</v>
      </c>
      <c r="P1699">
        <v>1.052</v>
      </c>
      <c r="Q1699">
        <v>1.0329999999999999</v>
      </c>
      <c r="R1699">
        <v>0.751</v>
      </c>
      <c r="S1699">
        <v>0.48499999999999999</v>
      </c>
    </row>
    <row r="1700" spans="1:19" x14ac:dyDescent="0.3">
      <c r="A1700">
        <v>480</v>
      </c>
      <c r="B1700">
        <v>-0.39100000000000001</v>
      </c>
      <c r="C1700">
        <v>-1.2909999999999999</v>
      </c>
      <c r="D1700">
        <v>-2.3969999999999998</v>
      </c>
      <c r="E1700">
        <v>-2.9569999999999999</v>
      </c>
      <c r="F1700">
        <v>-3.2</v>
      </c>
      <c r="G1700">
        <v>2.4</v>
      </c>
      <c r="H1700">
        <v>0.01</v>
      </c>
      <c r="I1700">
        <v>3.855</v>
      </c>
      <c r="J1700">
        <v>-0.44</v>
      </c>
      <c r="K1700">
        <v>-1.456</v>
      </c>
      <c r="L1700">
        <v>-2.4550000000000001</v>
      </c>
      <c r="M1700">
        <v>-3.1739999999999999</v>
      </c>
      <c r="N1700">
        <v>-3.3820000000000001</v>
      </c>
      <c r="O1700">
        <v>1.0589999999999999</v>
      </c>
      <c r="P1700">
        <v>1.0449999999999999</v>
      </c>
      <c r="Q1700">
        <v>1.04</v>
      </c>
      <c r="R1700">
        <v>0.77200000000000002</v>
      </c>
      <c r="S1700">
        <v>0.49199999999999999</v>
      </c>
    </row>
    <row r="1701" spans="1:19" x14ac:dyDescent="0.3">
      <c r="A1701">
        <v>540</v>
      </c>
      <c r="B1701">
        <v>-0.39100000000000001</v>
      </c>
      <c r="C1701">
        <v>-1.2909999999999999</v>
      </c>
      <c r="D1701">
        <v>-2.3969999999999998</v>
      </c>
      <c r="E1701">
        <v>-2.9569999999999999</v>
      </c>
      <c r="F1701">
        <v>-3.2</v>
      </c>
      <c r="G1701">
        <v>2.4</v>
      </c>
      <c r="H1701">
        <v>0.01</v>
      </c>
      <c r="I1701">
        <v>3.855</v>
      </c>
      <c r="J1701">
        <v>-0.439</v>
      </c>
      <c r="K1701">
        <v>-1.4550000000000001</v>
      </c>
      <c r="L1701">
        <v>-2.4550000000000001</v>
      </c>
      <c r="M1701">
        <v>-3.1850000000000001</v>
      </c>
      <c r="N1701">
        <v>-3.399</v>
      </c>
      <c r="O1701">
        <v>1.0609999999999999</v>
      </c>
      <c r="P1701">
        <v>1.0469999999999999</v>
      </c>
      <c r="Q1701">
        <v>1.036</v>
      </c>
      <c r="R1701">
        <v>0.78</v>
      </c>
      <c r="S1701">
        <v>0.499</v>
      </c>
    </row>
    <row r="1702" spans="1:19" x14ac:dyDescent="0.3">
      <c r="A1702">
        <v>600</v>
      </c>
      <c r="B1702">
        <v>-0.39100000000000001</v>
      </c>
      <c r="C1702">
        <v>-1.2909999999999999</v>
      </c>
      <c r="D1702">
        <v>-2.3969999999999998</v>
      </c>
      <c r="E1702">
        <v>-2.9569999999999999</v>
      </c>
      <c r="F1702">
        <v>-3.2</v>
      </c>
      <c r="G1702">
        <v>2.4</v>
      </c>
      <c r="H1702">
        <v>0.01</v>
      </c>
      <c r="I1702">
        <v>3.855</v>
      </c>
      <c r="J1702">
        <v>-0.437</v>
      </c>
      <c r="K1702">
        <v>-1.454</v>
      </c>
      <c r="L1702">
        <v>-2.4529999999999998</v>
      </c>
      <c r="M1702">
        <v>-3.1960000000000002</v>
      </c>
      <c r="N1702">
        <v>-3.415</v>
      </c>
      <c r="O1702">
        <v>1.0620000000000001</v>
      </c>
      <c r="P1702">
        <v>1.05</v>
      </c>
      <c r="Q1702">
        <v>1.032</v>
      </c>
      <c r="R1702">
        <v>0.78600000000000003</v>
      </c>
      <c r="S1702">
        <v>0.50700000000000001</v>
      </c>
    </row>
    <row r="1704" spans="1:19" x14ac:dyDescent="0.3">
      <c r="A1704" t="s">
        <v>0</v>
      </c>
      <c r="B1704" t="s">
        <v>132</v>
      </c>
    </row>
    <row r="1705" spans="1:19" x14ac:dyDescent="0.3">
      <c r="A1705">
        <v>0</v>
      </c>
      <c r="B1705">
        <v>-0.39100000000000001</v>
      </c>
      <c r="C1705">
        <v>-1.292</v>
      </c>
      <c r="D1705">
        <v>-2.3959999999999999</v>
      </c>
      <c r="E1705">
        <v>-2.95</v>
      </c>
      <c r="F1705">
        <v>-3.19</v>
      </c>
      <c r="G1705">
        <v>2.4</v>
      </c>
      <c r="H1705">
        <v>0.01</v>
      </c>
      <c r="I1705">
        <v>3.855</v>
      </c>
      <c r="J1705">
        <v>-0.442</v>
      </c>
      <c r="K1705">
        <v>-1.4419999999999999</v>
      </c>
      <c r="L1705">
        <v>-2.4369999999999998</v>
      </c>
      <c r="M1705">
        <v>-3.1080000000000001</v>
      </c>
      <c r="N1705">
        <v>-3.19</v>
      </c>
      <c r="O1705">
        <v>1.028</v>
      </c>
      <c r="P1705">
        <v>1.028</v>
      </c>
      <c r="Q1705">
        <v>1.02</v>
      </c>
      <c r="R1705">
        <v>0.63200000000000001</v>
      </c>
      <c r="S1705">
        <v>0.252</v>
      </c>
    </row>
    <row r="1706" spans="1:19" x14ac:dyDescent="0.3">
      <c r="A1706">
        <v>60</v>
      </c>
      <c r="B1706">
        <v>-0.39100000000000001</v>
      </c>
      <c r="C1706">
        <v>-1.292</v>
      </c>
      <c r="D1706">
        <v>-2.3959999999999999</v>
      </c>
      <c r="E1706">
        <v>-2.95</v>
      </c>
      <c r="F1706">
        <v>-3.19</v>
      </c>
      <c r="G1706">
        <v>2.4</v>
      </c>
      <c r="H1706">
        <v>0.01</v>
      </c>
      <c r="I1706">
        <v>3.855</v>
      </c>
      <c r="J1706">
        <v>-0.48099999999999998</v>
      </c>
      <c r="K1706">
        <v>-1.4690000000000001</v>
      </c>
      <c r="L1706">
        <v>-2.4329999999999998</v>
      </c>
      <c r="M1706">
        <v>-3.0920000000000001</v>
      </c>
      <c r="N1706">
        <v>-3.2709999999999999</v>
      </c>
      <c r="O1706">
        <v>1.1020000000000001</v>
      </c>
      <c r="P1706">
        <v>1.0209999999999999</v>
      </c>
      <c r="Q1706">
        <v>0.92600000000000005</v>
      </c>
      <c r="R1706">
        <v>0.58199999999999996</v>
      </c>
      <c r="S1706">
        <v>0.44800000000000001</v>
      </c>
    </row>
    <row r="1707" spans="1:19" x14ac:dyDescent="0.3">
      <c r="A1707">
        <v>120</v>
      </c>
      <c r="B1707">
        <v>-0.39100000000000001</v>
      </c>
      <c r="C1707">
        <v>-1.292</v>
      </c>
      <c r="D1707">
        <v>-2.3959999999999999</v>
      </c>
      <c r="E1707">
        <v>-2.95</v>
      </c>
      <c r="F1707">
        <v>-3.19</v>
      </c>
      <c r="G1707">
        <v>2.4</v>
      </c>
      <c r="H1707">
        <v>0.01</v>
      </c>
      <c r="I1707">
        <v>3.855</v>
      </c>
      <c r="J1707">
        <v>-0.45400000000000001</v>
      </c>
      <c r="K1707">
        <v>-1.4750000000000001</v>
      </c>
      <c r="L1707">
        <v>-2.472</v>
      </c>
      <c r="M1707">
        <v>-3.1419999999999999</v>
      </c>
      <c r="N1707">
        <v>-3.2919999999999998</v>
      </c>
      <c r="O1707">
        <v>1.0580000000000001</v>
      </c>
      <c r="P1707">
        <v>1.0880000000000001</v>
      </c>
      <c r="Q1707">
        <v>1.071</v>
      </c>
      <c r="R1707">
        <v>0.72799999999999998</v>
      </c>
      <c r="S1707">
        <v>0.45600000000000002</v>
      </c>
    </row>
    <row r="1708" spans="1:19" x14ac:dyDescent="0.3">
      <c r="A1708">
        <v>180</v>
      </c>
      <c r="B1708">
        <v>-0.39100000000000001</v>
      </c>
      <c r="C1708">
        <v>-1.292</v>
      </c>
      <c r="D1708">
        <v>-2.3959999999999999</v>
      </c>
      <c r="E1708">
        <v>-2.95</v>
      </c>
      <c r="F1708">
        <v>-3.19</v>
      </c>
      <c r="G1708">
        <v>2.4</v>
      </c>
      <c r="H1708">
        <v>0.01</v>
      </c>
      <c r="I1708">
        <v>3.855</v>
      </c>
      <c r="J1708">
        <v>-0.44500000000000001</v>
      </c>
      <c r="K1708">
        <v>-1.4490000000000001</v>
      </c>
      <c r="L1708">
        <v>-2.4430000000000001</v>
      </c>
      <c r="M1708">
        <v>-3.1019999999999999</v>
      </c>
      <c r="N1708">
        <v>-3.3050000000000002</v>
      </c>
      <c r="O1708">
        <v>1.046</v>
      </c>
      <c r="P1708">
        <v>1.002</v>
      </c>
      <c r="Q1708">
        <v>0.97699999999999998</v>
      </c>
      <c r="R1708">
        <v>0.56699999999999995</v>
      </c>
      <c r="S1708">
        <v>0.46100000000000002</v>
      </c>
    </row>
    <row r="1709" spans="1:19" x14ac:dyDescent="0.3">
      <c r="A1709">
        <v>240</v>
      </c>
      <c r="B1709">
        <v>-0.39100000000000001</v>
      </c>
      <c r="C1709">
        <v>-1.292</v>
      </c>
      <c r="D1709">
        <v>-2.3959999999999999</v>
      </c>
      <c r="E1709">
        <v>-2.95</v>
      </c>
      <c r="F1709">
        <v>-3.19</v>
      </c>
      <c r="G1709">
        <v>2.4</v>
      </c>
      <c r="H1709">
        <v>0.01</v>
      </c>
      <c r="I1709">
        <v>3.855</v>
      </c>
      <c r="J1709">
        <v>-0.45500000000000002</v>
      </c>
      <c r="K1709">
        <v>-1.464</v>
      </c>
      <c r="L1709">
        <v>-2.4620000000000002</v>
      </c>
      <c r="M1709">
        <v>-3.1</v>
      </c>
      <c r="N1709">
        <v>-3.3140000000000001</v>
      </c>
      <c r="O1709">
        <v>1.0680000000000001</v>
      </c>
      <c r="P1709">
        <v>1.0640000000000001</v>
      </c>
      <c r="Q1709">
        <v>1.0680000000000001</v>
      </c>
      <c r="R1709">
        <v>0.58099999999999996</v>
      </c>
      <c r="S1709">
        <v>0.46500000000000002</v>
      </c>
    </row>
    <row r="1710" spans="1:19" x14ac:dyDescent="0.3">
      <c r="A1710">
        <v>300</v>
      </c>
      <c r="B1710">
        <v>-0.39100000000000001</v>
      </c>
      <c r="C1710">
        <v>-1.292</v>
      </c>
      <c r="D1710">
        <v>-2.3959999999999999</v>
      </c>
      <c r="E1710">
        <v>-2.95</v>
      </c>
      <c r="F1710">
        <v>-3.19</v>
      </c>
      <c r="G1710">
        <v>2.4</v>
      </c>
      <c r="H1710">
        <v>0.01</v>
      </c>
      <c r="I1710">
        <v>3.855</v>
      </c>
      <c r="J1710">
        <v>-0.44400000000000001</v>
      </c>
      <c r="K1710">
        <v>-1.456</v>
      </c>
      <c r="L1710">
        <v>-2.4510000000000001</v>
      </c>
      <c r="M1710">
        <v>-3.1179999999999999</v>
      </c>
      <c r="N1710">
        <v>-3.3239999999999998</v>
      </c>
      <c r="O1710">
        <v>1.054</v>
      </c>
      <c r="P1710">
        <v>1.028</v>
      </c>
      <c r="Q1710">
        <v>1.014</v>
      </c>
      <c r="R1710">
        <v>0.65300000000000002</v>
      </c>
      <c r="S1710">
        <v>0.46800000000000003</v>
      </c>
    </row>
    <row r="1711" spans="1:19" x14ac:dyDescent="0.3">
      <c r="A1711">
        <v>360</v>
      </c>
      <c r="B1711">
        <v>-0.39100000000000001</v>
      </c>
      <c r="C1711">
        <v>-1.292</v>
      </c>
      <c r="D1711">
        <v>-2.3959999999999999</v>
      </c>
      <c r="E1711">
        <v>-2.95</v>
      </c>
      <c r="F1711">
        <v>-3.19</v>
      </c>
      <c r="G1711">
        <v>2.4</v>
      </c>
      <c r="H1711">
        <v>0.01</v>
      </c>
      <c r="I1711">
        <v>3.855</v>
      </c>
      <c r="J1711">
        <v>-0.44600000000000001</v>
      </c>
      <c r="K1711">
        <v>-1.458</v>
      </c>
      <c r="L1711">
        <v>-2.448</v>
      </c>
      <c r="M1711">
        <v>-3.1379999999999999</v>
      </c>
      <c r="N1711">
        <v>-3.3380000000000001</v>
      </c>
      <c r="O1711">
        <v>1.06</v>
      </c>
      <c r="P1711">
        <v>1.048</v>
      </c>
      <c r="Q1711">
        <v>1.0089999999999999</v>
      </c>
      <c r="R1711">
        <v>0.70799999999999996</v>
      </c>
      <c r="S1711">
        <v>0.47399999999999998</v>
      </c>
    </row>
    <row r="1712" spans="1:19" x14ac:dyDescent="0.3">
      <c r="A1712">
        <v>420</v>
      </c>
      <c r="B1712">
        <v>-0.39100000000000001</v>
      </c>
      <c r="C1712">
        <v>-1.292</v>
      </c>
      <c r="D1712">
        <v>-2.3959999999999999</v>
      </c>
      <c r="E1712">
        <v>-2.95</v>
      </c>
      <c r="F1712">
        <v>-3.19</v>
      </c>
      <c r="G1712">
        <v>2.4</v>
      </c>
      <c r="H1712">
        <v>0.01</v>
      </c>
      <c r="I1712">
        <v>3.855</v>
      </c>
      <c r="J1712">
        <v>-0.443</v>
      </c>
      <c r="K1712">
        <v>-1.458</v>
      </c>
      <c r="L1712">
        <v>-2.452</v>
      </c>
      <c r="M1712">
        <v>-3.1539999999999999</v>
      </c>
      <c r="N1712">
        <v>-3.3540000000000001</v>
      </c>
      <c r="O1712">
        <v>1.06</v>
      </c>
      <c r="P1712">
        <v>1.0509999999999999</v>
      </c>
      <c r="Q1712">
        <v>1.034</v>
      </c>
      <c r="R1712">
        <v>0.747</v>
      </c>
      <c r="S1712">
        <v>0.48</v>
      </c>
    </row>
    <row r="1713" spans="1:19" x14ac:dyDescent="0.3">
      <c r="A1713">
        <v>480</v>
      </c>
      <c r="B1713">
        <v>-0.39100000000000001</v>
      </c>
      <c r="C1713">
        <v>-1.292</v>
      </c>
      <c r="D1713">
        <v>-2.3959999999999999</v>
      </c>
      <c r="E1713">
        <v>-2.95</v>
      </c>
      <c r="F1713">
        <v>-3.19</v>
      </c>
      <c r="G1713">
        <v>2.4</v>
      </c>
      <c r="H1713">
        <v>0.01</v>
      </c>
      <c r="I1713">
        <v>3.855</v>
      </c>
      <c r="J1713">
        <v>-0.44</v>
      </c>
      <c r="K1713">
        <v>-1.456</v>
      </c>
      <c r="L1713">
        <v>-2.4550000000000001</v>
      </c>
      <c r="M1713">
        <v>-3.1680000000000001</v>
      </c>
      <c r="N1713">
        <v>-3.37</v>
      </c>
      <c r="O1713">
        <v>1.0589999999999999</v>
      </c>
      <c r="P1713">
        <v>1.0449999999999999</v>
      </c>
      <c r="Q1713">
        <v>1.04</v>
      </c>
      <c r="R1713">
        <v>0.76600000000000001</v>
      </c>
      <c r="S1713">
        <v>0.48699999999999999</v>
      </c>
    </row>
    <row r="1714" spans="1:19" x14ac:dyDescent="0.3">
      <c r="A1714">
        <v>540</v>
      </c>
      <c r="B1714">
        <v>-0.39100000000000001</v>
      </c>
      <c r="C1714">
        <v>-1.292</v>
      </c>
      <c r="D1714">
        <v>-2.3959999999999999</v>
      </c>
      <c r="E1714">
        <v>-2.95</v>
      </c>
      <c r="F1714">
        <v>-3.19</v>
      </c>
      <c r="G1714">
        <v>2.4</v>
      </c>
      <c r="H1714">
        <v>0.01</v>
      </c>
      <c r="I1714">
        <v>3.855</v>
      </c>
      <c r="J1714">
        <v>-0.439</v>
      </c>
      <c r="K1714">
        <v>-1.4550000000000001</v>
      </c>
      <c r="L1714">
        <v>-2.4540000000000002</v>
      </c>
      <c r="M1714">
        <v>-3.1779999999999999</v>
      </c>
      <c r="N1714">
        <v>-3.387</v>
      </c>
      <c r="O1714">
        <v>1.0609999999999999</v>
      </c>
      <c r="P1714">
        <v>1.0469999999999999</v>
      </c>
      <c r="Q1714">
        <v>1.036</v>
      </c>
      <c r="R1714">
        <v>0.77300000000000002</v>
      </c>
      <c r="S1714">
        <v>0.49399999999999999</v>
      </c>
    </row>
    <row r="1715" spans="1:19" x14ac:dyDescent="0.3">
      <c r="A1715">
        <v>600</v>
      </c>
      <c r="B1715">
        <v>-0.39100000000000001</v>
      </c>
      <c r="C1715">
        <v>-1.292</v>
      </c>
      <c r="D1715">
        <v>-2.3959999999999999</v>
      </c>
      <c r="E1715">
        <v>-2.95</v>
      </c>
      <c r="F1715">
        <v>-3.19</v>
      </c>
      <c r="G1715">
        <v>2.4</v>
      </c>
      <c r="H1715">
        <v>0.01</v>
      </c>
      <c r="I1715">
        <v>3.855</v>
      </c>
      <c r="J1715">
        <v>-0.437</v>
      </c>
      <c r="K1715">
        <v>-1.454</v>
      </c>
      <c r="L1715">
        <v>-2.4529999999999998</v>
      </c>
      <c r="M1715">
        <v>-3.1890000000000001</v>
      </c>
      <c r="N1715">
        <v>-3.4039999999999999</v>
      </c>
      <c r="O1715">
        <v>1.0620000000000001</v>
      </c>
      <c r="P1715">
        <v>1.05</v>
      </c>
      <c r="Q1715">
        <v>1.032</v>
      </c>
      <c r="R1715">
        <v>0.77900000000000003</v>
      </c>
      <c r="S1715">
        <v>0.502</v>
      </c>
    </row>
    <row r="1717" spans="1:19" x14ac:dyDescent="0.3">
      <c r="A1717" t="s">
        <v>0</v>
      </c>
      <c r="B1717" t="s">
        <v>133</v>
      </c>
    </row>
    <row r="1718" spans="1:19" x14ac:dyDescent="0.3">
      <c r="A1718">
        <v>0</v>
      </c>
      <c r="B1718">
        <v>-0.39</v>
      </c>
      <c r="C1718">
        <v>-1.2949999999999999</v>
      </c>
      <c r="D1718">
        <v>-2.395</v>
      </c>
      <c r="E1718">
        <v>-2.9460000000000002</v>
      </c>
      <c r="F1718">
        <v>-3.18</v>
      </c>
      <c r="G1718">
        <v>2.4</v>
      </c>
      <c r="H1718">
        <v>0.01</v>
      </c>
      <c r="I1718">
        <v>3.855</v>
      </c>
      <c r="J1718">
        <v>-0.442</v>
      </c>
      <c r="K1718">
        <v>-1.4419999999999999</v>
      </c>
      <c r="L1718">
        <v>-2.4369999999999998</v>
      </c>
      <c r="M1718">
        <v>-3.1</v>
      </c>
      <c r="N1718">
        <v>-3.18</v>
      </c>
      <c r="O1718">
        <v>1.028</v>
      </c>
      <c r="P1718">
        <v>1.028</v>
      </c>
      <c r="Q1718">
        <v>1.0189999999999999</v>
      </c>
      <c r="R1718">
        <v>0.626</v>
      </c>
      <c r="S1718">
        <v>0.25</v>
      </c>
    </row>
    <row r="1719" spans="1:19" x14ac:dyDescent="0.3">
      <c r="A1719">
        <v>60</v>
      </c>
      <c r="B1719">
        <v>-0.39</v>
      </c>
      <c r="C1719">
        <v>-1.2949999999999999</v>
      </c>
      <c r="D1719">
        <v>-2.395</v>
      </c>
      <c r="E1719">
        <v>-2.9460000000000002</v>
      </c>
      <c r="F1719">
        <v>-3.18</v>
      </c>
      <c r="G1719">
        <v>2.4</v>
      </c>
      <c r="H1719">
        <v>0.01</v>
      </c>
      <c r="I1719">
        <v>3.855</v>
      </c>
      <c r="J1719">
        <v>-0.48</v>
      </c>
      <c r="K1719">
        <v>-1.466</v>
      </c>
      <c r="L1719">
        <v>-2.4300000000000002</v>
      </c>
      <c r="M1719">
        <v>-3.0840000000000001</v>
      </c>
      <c r="N1719">
        <v>-3.26</v>
      </c>
      <c r="O1719">
        <v>1.1000000000000001</v>
      </c>
      <c r="P1719">
        <v>1.0169999999999999</v>
      </c>
      <c r="Q1719">
        <v>0.92400000000000004</v>
      </c>
      <c r="R1719">
        <v>0.57699999999999996</v>
      </c>
      <c r="S1719">
        <v>0.44400000000000001</v>
      </c>
    </row>
    <row r="1720" spans="1:19" x14ac:dyDescent="0.3">
      <c r="A1720">
        <v>120</v>
      </c>
      <c r="B1720">
        <v>-0.39</v>
      </c>
      <c r="C1720">
        <v>-1.2949999999999999</v>
      </c>
      <c r="D1720">
        <v>-2.395</v>
      </c>
      <c r="E1720">
        <v>-2.9460000000000002</v>
      </c>
      <c r="F1720">
        <v>-3.18</v>
      </c>
      <c r="G1720">
        <v>2.4</v>
      </c>
      <c r="H1720">
        <v>0.01</v>
      </c>
      <c r="I1720">
        <v>3.855</v>
      </c>
      <c r="J1720">
        <v>-0.45400000000000001</v>
      </c>
      <c r="K1720">
        <v>-1.4730000000000001</v>
      </c>
      <c r="L1720">
        <v>-2.4700000000000002</v>
      </c>
      <c r="M1720">
        <v>-3.133</v>
      </c>
      <c r="N1720">
        <v>-3.2789999999999999</v>
      </c>
      <c r="O1720">
        <v>1.0580000000000001</v>
      </c>
      <c r="P1720">
        <v>1.089</v>
      </c>
      <c r="Q1720">
        <v>1.069</v>
      </c>
      <c r="R1720">
        <v>0.71599999999999997</v>
      </c>
      <c r="S1720">
        <v>0.45100000000000001</v>
      </c>
    </row>
    <row r="1721" spans="1:19" x14ac:dyDescent="0.3">
      <c r="A1721">
        <v>180</v>
      </c>
      <c r="B1721">
        <v>-0.39</v>
      </c>
      <c r="C1721">
        <v>-1.2949999999999999</v>
      </c>
      <c r="D1721">
        <v>-2.395</v>
      </c>
      <c r="E1721">
        <v>-2.9460000000000002</v>
      </c>
      <c r="F1721">
        <v>-3.18</v>
      </c>
      <c r="G1721">
        <v>2.4</v>
      </c>
      <c r="H1721">
        <v>0.01</v>
      </c>
      <c r="I1721">
        <v>3.855</v>
      </c>
      <c r="J1721">
        <v>-0.44400000000000001</v>
      </c>
      <c r="K1721">
        <v>-1.4470000000000001</v>
      </c>
      <c r="L1721">
        <v>-2.4420000000000002</v>
      </c>
      <c r="M1721">
        <v>-3.093</v>
      </c>
      <c r="N1721">
        <v>-3.2919999999999998</v>
      </c>
      <c r="O1721">
        <v>1.044</v>
      </c>
      <c r="P1721">
        <v>1.0029999999999999</v>
      </c>
      <c r="Q1721">
        <v>0.98</v>
      </c>
      <c r="R1721">
        <v>0.55800000000000005</v>
      </c>
      <c r="S1721">
        <v>0.45600000000000002</v>
      </c>
    </row>
    <row r="1722" spans="1:19" x14ac:dyDescent="0.3">
      <c r="A1722">
        <v>240</v>
      </c>
      <c r="B1722">
        <v>-0.39</v>
      </c>
      <c r="C1722">
        <v>-1.2949999999999999</v>
      </c>
      <c r="D1722">
        <v>-2.395</v>
      </c>
      <c r="E1722">
        <v>-2.9460000000000002</v>
      </c>
      <c r="F1722">
        <v>-3.18</v>
      </c>
      <c r="G1722">
        <v>2.4</v>
      </c>
      <c r="H1722">
        <v>0.01</v>
      </c>
      <c r="I1722">
        <v>3.855</v>
      </c>
      <c r="J1722">
        <v>-0.45400000000000001</v>
      </c>
      <c r="K1722">
        <v>-1.462</v>
      </c>
      <c r="L1722">
        <v>-2.4609999999999999</v>
      </c>
      <c r="M1722">
        <v>-3.0920000000000001</v>
      </c>
      <c r="N1722">
        <v>-3.302</v>
      </c>
      <c r="O1722">
        <v>1.0669999999999999</v>
      </c>
      <c r="P1722">
        <v>1.0649999999999999</v>
      </c>
      <c r="Q1722">
        <v>1.07</v>
      </c>
      <c r="R1722">
        <v>0.57699999999999996</v>
      </c>
      <c r="S1722">
        <v>0.46</v>
      </c>
    </row>
    <row r="1723" spans="1:19" x14ac:dyDescent="0.3">
      <c r="A1723">
        <v>300</v>
      </c>
      <c r="B1723">
        <v>-0.39</v>
      </c>
      <c r="C1723">
        <v>-1.2949999999999999</v>
      </c>
      <c r="D1723">
        <v>-2.395</v>
      </c>
      <c r="E1723">
        <v>-2.9460000000000002</v>
      </c>
      <c r="F1723">
        <v>-3.18</v>
      </c>
      <c r="G1723">
        <v>2.4</v>
      </c>
      <c r="H1723">
        <v>0.01</v>
      </c>
      <c r="I1723">
        <v>3.855</v>
      </c>
      <c r="J1723">
        <v>-0.44400000000000001</v>
      </c>
      <c r="K1723">
        <v>-1.4550000000000001</v>
      </c>
      <c r="L1723">
        <v>-2.4489999999999998</v>
      </c>
      <c r="M1723">
        <v>-3.11</v>
      </c>
      <c r="N1723">
        <v>-3.3109999999999999</v>
      </c>
      <c r="O1723">
        <v>1.0529999999999999</v>
      </c>
      <c r="P1723">
        <v>1.0269999999999999</v>
      </c>
      <c r="Q1723">
        <v>1.014</v>
      </c>
      <c r="R1723">
        <v>0.65</v>
      </c>
      <c r="S1723">
        <v>0.46300000000000002</v>
      </c>
    </row>
    <row r="1724" spans="1:19" x14ac:dyDescent="0.3">
      <c r="A1724">
        <v>360</v>
      </c>
      <c r="B1724">
        <v>-0.39</v>
      </c>
      <c r="C1724">
        <v>-1.2949999999999999</v>
      </c>
      <c r="D1724">
        <v>-2.395</v>
      </c>
      <c r="E1724">
        <v>-2.9460000000000002</v>
      </c>
      <c r="F1724">
        <v>-3.18</v>
      </c>
      <c r="G1724">
        <v>2.4</v>
      </c>
      <c r="H1724">
        <v>0.01</v>
      </c>
      <c r="I1724">
        <v>3.855</v>
      </c>
      <c r="J1724">
        <v>-0.44500000000000001</v>
      </c>
      <c r="K1724">
        <v>-1.456</v>
      </c>
      <c r="L1724">
        <v>-2.4460000000000002</v>
      </c>
      <c r="M1724">
        <v>-3.13</v>
      </c>
      <c r="N1724">
        <v>-3.3250000000000002</v>
      </c>
      <c r="O1724">
        <v>1.06</v>
      </c>
      <c r="P1724">
        <v>1.048</v>
      </c>
      <c r="Q1724">
        <v>1.0089999999999999</v>
      </c>
      <c r="R1724">
        <v>0.70399999999999996</v>
      </c>
      <c r="S1724">
        <v>0.46899999999999997</v>
      </c>
    </row>
    <row r="1725" spans="1:19" x14ac:dyDescent="0.3">
      <c r="A1725">
        <v>420</v>
      </c>
      <c r="B1725">
        <v>-0.39</v>
      </c>
      <c r="C1725">
        <v>-1.2949999999999999</v>
      </c>
      <c r="D1725">
        <v>-2.395</v>
      </c>
      <c r="E1725">
        <v>-2.9460000000000002</v>
      </c>
      <c r="F1725">
        <v>-3.18</v>
      </c>
      <c r="G1725">
        <v>2.4</v>
      </c>
      <c r="H1725">
        <v>0.01</v>
      </c>
      <c r="I1725">
        <v>3.855</v>
      </c>
      <c r="J1725">
        <v>-0.443</v>
      </c>
      <c r="K1725">
        <v>-1.458</v>
      </c>
      <c r="L1725">
        <v>-2.4510000000000001</v>
      </c>
      <c r="M1725">
        <v>-3.1459999999999999</v>
      </c>
      <c r="N1725">
        <v>-3.3410000000000002</v>
      </c>
      <c r="O1725">
        <v>1.06</v>
      </c>
      <c r="P1725">
        <v>1.0509999999999999</v>
      </c>
      <c r="Q1725">
        <v>1.034</v>
      </c>
      <c r="R1725">
        <v>0.74</v>
      </c>
      <c r="S1725">
        <v>0.47499999999999998</v>
      </c>
    </row>
    <row r="1726" spans="1:19" x14ac:dyDescent="0.3">
      <c r="A1726">
        <v>480</v>
      </c>
      <c r="B1726">
        <v>-0.39</v>
      </c>
      <c r="C1726">
        <v>-1.2949999999999999</v>
      </c>
      <c r="D1726">
        <v>-2.395</v>
      </c>
      <c r="E1726">
        <v>-2.9460000000000002</v>
      </c>
      <c r="F1726">
        <v>-3.18</v>
      </c>
      <c r="G1726">
        <v>2.4</v>
      </c>
      <c r="H1726">
        <v>0.01</v>
      </c>
      <c r="I1726">
        <v>3.855</v>
      </c>
      <c r="J1726">
        <v>-0.44</v>
      </c>
      <c r="K1726">
        <v>-1.4550000000000001</v>
      </c>
      <c r="L1726">
        <v>-2.4529999999999998</v>
      </c>
      <c r="M1726">
        <v>-3.16</v>
      </c>
      <c r="N1726">
        <v>-3.3559999999999999</v>
      </c>
      <c r="O1726">
        <v>1.0589999999999999</v>
      </c>
      <c r="P1726">
        <v>1.0449999999999999</v>
      </c>
      <c r="Q1726">
        <v>1.04</v>
      </c>
      <c r="R1726">
        <v>0.76100000000000001</v>
      </c>
      <c r="S1726">
        <v>0.48099999999999998</v>
      </c>
    </row>
    <row r="1727" spans="1:19" x14ac:dyDescent="0.3">
      <c r="A1727">
        <v>540</v>
      </c>
      <c r="B1727">
        <v>-0.39</v>
      </c>
      <c r="C1727">
        <v>-1.2949999999999999</v>
      </c>
      <c r="D1727">
        <v>-2.395</v>
      </c>
      <c r="E1727">
        <v>-2.9460000000000002</v>
      </c>
      <c r="F1727">
        <v>-3.18</v>
      </c>
      <c r="G1727">
        <v>2.4</v>
      </c>
      <c r="H1727">
        <v>0.01</v>
      </c>
      <c r="I1727">
        <v>3.855</v>
      </c>
      <c r="J1727">
        <v>-0.439</v>
      </c>
      <c r="K1727">
        <v>-1.454</v>
      </c>
      <c r="L1727">
        <v>-2.452</v>
      </c>
      <c r="M1727">
        <v>-3.17</v>
      </c>
      <c r="N1727">
        <v>-3.3730000000000002</v>
      </c>
      <c r="O1727">
        <v>1.0609999999999999</v>
      </c>
      <c r="P1727">
        <v>1.0469999999999999</v>
      </c>
      <c r="Q1727">
        <v>1.0349999999999999</v>
      </c>
      <c r="R1727">
        <v>0.76700000000000002</v>
      </c>
      <c r="S1727">
        <v>0.48799999999999999</v>
      </c>
    </row>
    <row r="1728" spans="1:19" x14ac:dyDescent="0.3">
      <c r="A1728">
        <v>600</v>
      </c>
      <c r="B1728">
        <v>-0.39</v>
      </c>
      <c r="C1728">
        <v>-1.2949999999999999</v>
      </c>
      <c r="D1728">
        <v>-2.395</v>
      </c>
      <c r="E1728">
        <v>-2.9460000000000002</v>
      </c>
      <c r="F1728">
        <v>-3.18</v>
      </c>
      <c r="G1728">
        <v>2.4</v>
      </c>
      <c r="H1728">
        <v>0.01</v>
      </c>
      <c r="I1728">
        <v>3.855</v>
      </c>
      <c r="J1728">
        <v>-0.437</v>
      </c>
      <c r="K1728">
        <v>-1.4530000000000001</v>
      </c>
      <c r="L1728">
        <v>-2.452</v>
      </c>
      <c r="M1728">
        <v>-3.18</v>
      </c>
      <c r="N1728">
        <v>-3.39</v>
      </c>
      <c r="O1728">
        <v>1.0620000000000001</v>
      </c>
      <c r="P1728">
        <v>1.05</v>
      </c>
      <c r="Q1728">
        <v>1.032</v>
      </c>
      <c r="R1728">
        <v>0.77100000000000002</v>
      </c>
      <c r="S1728">
        <v>0.495</v>
      </c>
    </row>
    <row r="1730" spans="1:19" x14ac:dyDescent="0.3">
      <c r="A1730" t="s">
        <v>0</v>
      </c>
      <c r="B1730" t="s">
        <v>134</v>
      </c>
    </row>
    <row r="1731" spans="1:19" x14ac:dyDescent="0.3">
      <c r="A1731">
        <v>0</v>
      </c>
      <c r="B1731">
        <v>-0.39400000000000002</v>
      </c>
      <c r="C1731">
        <v>-1.2929999999999999</v>
      </c>
      <c r="D1731">
        <v>-2.3980000000000001</v>
      </c>
      <c r="E1731">
        <v>-2.9529999999999998</v>
      </c>
      <c r="F1731">
        <v>-3.17</v>
      </c>
      <c r="G1731">
        <v>2.4</v>
      </c>
      <c r="H1731">
        <v>0.01</v>
      </c>
      <c r="I1731">
        <v>3.855</v>
      </c>
      <c r="J1731">
        <v>-0.442</v>
      </c>
      <c r="K1731">
        <v>-1.4419999999999999</v>
      </c>
      <c r="L1731">
        <v>-2.4369999999999998</v>
      </c>
      <c r="M1731">
        <v>-3.0920000000000001</v>
      </c>
      <c r="N1731">
        <v>-3.17</v>
      </c>
      <c r="O1731">
        <v>1.028</v>
      </c>
      <c r="P1731">
        <v>1.028</v>
      </c>
      <c r="Q1731">
        <v>1.0189999999999999</v>
      </c>
      <c r="R1731">
        <v>0.61899999999999999</v>
      </c>
      <c r="S1731">
        <v>0.248</v>
      </c>
    </row>
    <row r="1732" spans="1:19" x14ac:dyDescent="0.3">
      <c r="A1732">
        <v>60</v>
      </c>
      <c r="B1732">
        <v>-0.39400000000000002</v>
      </c>
      <c r="C1732">
        <v>-1.2929999999999999</v>
      </c>
      <c r="D1732">
        <v>-2.3980000000000001</v>
      </c>
      <c r="E1732">
        <v>-2.9529999999999998</v>
      </c>
      <c r="F1732">
        <v>-3.17</v>
      </c>
      <c r="G1732">
        <v>2.4</v>
      </c>
      <c r="H1732">
        <v>0.01</v>
      </c>
      <c r="I1732">
        <v>3.855</v>
      </c>
      <c r="J1732">
        <v>-0.48099999999999998</v>
      </c>
      <c r="K1732">
        <v>-1.466</v>
      </c>
      <c r="L1732">
        <v>-2.431</v>
      </c>
      <c r="M1732">
        <v>-3.0830000000000002</v>
      </c>
      <c r="N1732">
        <v>-3.2519999999999998</v>
      </c>
      <c r="O1732">
        <v>1.103</v>
      </c>
      <c r="P1732">
        <v>1.0109999999999999</v>
      </c>
      <c r="Q1732">
        <v>0.92200000000000004</v>
      </c>
      <c r="R1732">
        <v>0.57799999999999996</v>
      </c>
      <c r="S1732">
        <v>0.441</v>
      </c>
    </row>
    <row r="1733" spans="1:19" x14ac:dyDescent="0.3">
      <c r="A1733">
        <v>120</v>
      </c>
      <c r="B1733">
        <v>-0.39400000000000002</v>
      </c>
      <c r="C1733">
        <v>-1.2929999999999999</v>
      </c>
      <c r="D1733">
        <v>-2.3980000000000001</v>
      </c>
      <c r="E1733">
        <v>-2.9529999999999998</v>
      </c>
      <c r="F1733">
        <v>-3.17</v>
      </c>
      <c r="G1733">
        <v>2.4</v>
      </c>
      <c r="H1733">
        <v>0.01</v>
      </c>
      <c r="I1733">
        <v>3.855</v>
      </c>
      <c r="J1733">
        <v>-0.45600000000000002</v>
      </c>
      <c r="K1733">
        <v>-1.476</v>
      </c>
      <c r="L1733">
        <v>-2.472</v>
      </c>
      <c r="M1733">
        <v>-3.1280000000000001</v>
      </c>
      <c r="N1733">
        <v>-3.266</v>
      </c>
      <c r="O1733">
        <v>1.0609999999999999</v>
      </c>
      <c r="P1733">
        <v>1.0900000000000001</v>
      </c>
      <c r="Q1733">
        <v>1.071</v>
      </c>
      <c r="R1733">
        <v>0.71</v>
      </c>
      <c r="S1733">
        <v>0.44600000000000001</v>
      </c>
    </row>
    <row r="1734" spans="1:19" x14ac:dyDescent="0.3">
      <c r="A1734">
        <v>180</v>
      </c>
      <c r="B1734">
        <v>-0.39400000000000002</v>
      </c>
      <c r="C1734">
        <v>-1.2929999999999999</v>
      </c>
      <c r="D1734">
        <v>-2.3980000000000001</v>
      </c>
      <c r="E1734">
        <v>-2.9529999999999998</v>
      </c>
      <c r="F1734">
        <v>-3.17</v>
      </c>
      <c r="G1734">
        <v>2.4</v>
      </c>
      <c r="H1734">
        <v>0.01</v>
      </c>
      <c r="I1734">
        <v>3.855</v>
      </c>
      <c r="J1734">
        <v>-0.44400000000000001</v>
      </c>
      <c r="K1734">
        <v>-1.4490000000000001</v>
      </c>
      <c r="L1734">
        <v>-2.4430000000000001</v>
      </c>
      <c r="M1734">
        <v>-3.0870000000000002</v>
      </c>
      <c r="N1734">
        <v>-3.2839999999999998</v>
      </c>
      <c r="O1734">
        <v>1.0449999999999999</v>
      </c>
      <c r="P1734">
        <v>1.002</v>
      </c>
      <c r="Q1734">
        <v>0.97599999999999998</v>
      </c>
      <c r="R1734">
        <v>0.54800000000000004</v>
      </c>
      <c r="S1734">
        <v>0.45300000000000001</v>
      </c>
    </row>
    <row r="1735" spans="1:19" x14ac:dyDescent="0.3">
      <c r="A1735">
        <v>240</v>
      </c>
      <c r="B1735">
        <v>-0.39400000000000002</v>
      </c>
      <c r="C1735">
        <v>-1.2929999999999999</v>
      </c>
      <c r="D1735">
        <v>-2.3980000000000001</v>
      </c>
      <c r="E1735">
        <v>-2.9529999999999998</v>
      </c>
      <c r="F1735">
        <v>-3.17</v>
      </c>
      <c r="G1735">
        <v>2.4</v>
      </c>
      <c r="H1735">
        <v>0.01</v>
      </c>
      <c r="I1735">
        <v>3.855</v>
      </c>
      <c r="J1735">
        <v>-0.45500000000000002</v>
      </c>
      <c r="K1735">
        <v>-1.464</v>
      </c>
      <c r="L1735">
        <v>-2.4620000000000002</v>
      </c>
      <c r="M1735">
        <v>-3.0859999999999999</v>
      </c>
      <c r="N1735">
        <v>-3.2959999999999998</v>
      </c>
      <c r="O1735">
        <v>1.0680000000000001</v>
      </c>
      <c r="P1735">
        <v>1.0649999999999999</v>
      </c>
      <c r="Q1735">
        <v>1.0660000000000001</v>
      </c>
      <c r="R1735">
        <v>0.56899999999999995</v>
      </c>
      <c r="S1735">
        <v>0.45800000000000002</v>
      </c>
    </row>
    <row r="1736" spans="1:19" x14ac:dyDescent="0.3">
      <c r="A1736">
        <v>300</v>
      </c>
      <c r="B1736">
        <v>-0.39400000000000002</v>
      </c>
      <c r="C1736">
        <v>-1.2929999999999999</v>
      </c>
      <c r="D1736">
        <v>-2.3980000000000001</v>
      </c>
      <c r="E1736">
        <v>-2.9529999999999998</v>
      </c>
      <c r="F1736">
        <v>-3.17</v>
      </c>
      <c r="G1736">
        <v>2.4</v>
      </c>
      <c r="H1736">
        <v>0.01</v>
      </c>
      <c r="I1736">
        <v>3.855</v>
      </c>
      <c r="J1736">
        <v>-0.44400000000000001</v>
      </c>
      <c r="K1736">
        <v>-1.4570000000000001</v>
      </c>
      <c r="L1736">
        <v>-2.4500000000000002</v>
      </c>
      <c r="M1736">
        <v>-3.1070000000000002</v>
      </c>
      <c r="N1736">
        <v>-3.3039999999999998</v>
      </c>
      <c r="O1736">
        <v>1.054</v>
      </c>
      <c r="P1736">
        <v>1.028</v>
      </c>
      <c r="Q1736">
        <v>1.01</v>
      </c>
      <c r="R1736">
        <v>0.64800000000000002</v>
      </c>
      <c r="S1736">
        <v>0.46</v>
      </c>
    </row>
    <row r="1737" spans="1:19" x14ac:dyDescent="0.3">
      <c r="A1737">
        <v>360</v>
      </c>
      <c r="B1737">
        <v>-0.39400000000000002</v>
      </c>
      <c r="C1737">
        <v>-1.2929999999999999</v>
      </c>
      <c r="D1737">
        <v>-2.3980000000000001</v>
      </c>
      <c r="E1737">
        <v>-2.9529999999999998</v>
      </c>
      <c r="F1737">
        <v>-3.17</v>
      </c>
      <c r="G1737">
        <v>2.4</v>
      </c>
      <c r="H1737">
        <v>0.01</v>
      </c>
      <c r="I1737">
        <v>3.855</v>
      </c>
      <c r="J1737">
        <v>-0.44600000000000001</v>
      </c>
      <c r="K1737">
        <v>-1.458</v>
      </c>
      <c r="L1737">
        <v>-2.4460000000000002</v>
      </c>
      <c r="M1737">
        <v>-3.125</v>
      </c>
      <c r="N1737">
        <v>-3.3170000000000002</v>
      </c>
      <c r="O1737">
        <v>1.06</v>
      </c>
      <c r="P1737">
        <v>1.048</v>
      </c>
      <c r="Q1737">
        <v>1.0049999999999999</v>
      </c>
      <c r="R1737">
        <v>0.69599999999999995</v>
      </c>
      <c r="S1737">
        <v>0.46600000000000003</v>
      </c>
    </row>
    <row r="1738" spans="1:19" x14ac:dyDescent="0.3">
      <c r="A1738">
        <v>420</v>
      </c>
      <c r="B1738">
        <v>-0.39400000000000002</v>
      </c>
      <c r="C1738">
        <v>-1.2929999999999999</v>
      </c>
      <c r="D1738">
        <v>-2.3980000000000001</v>
      </c>
      <c r="E1738">
        <v>-2.9529999999999998</v>
      </c>
      <c r="F1738">
        <v>-3.17</v>
      </c>
      <c r="G1738">
        <v>2.4</v>
      </c>
      <c r="H1738">
        <v>0.01</v>
      </c>
      <c r="I1738">
        <v>3.855</v>
      </c>
      <c r="J1738">
        <v>-0.443</v>
      </c>
      <c r="K1738">
        <v>-1.4590000000000001</v>
      </c>
      <c r="L1738">
        <v>-2.4529999999999998</v>
      </c>
      <c r="M1738">
        <v>-3.14</v>
      </c>
      <c r="N1738">
        <v>-3.3319999999999999</v>
      </c>
      <c r="O1738">
        <v>1.06</v>
      </c>
      <c r="P1738">
        <v>1.052</v>
      </c>
      <c r="Q1738">
        <v>1.036</v>
      </c>
      <c r="R1738">
        <v>0.72899999999999998</v>
      </c>
      <c r="S1738">
        <v>0.47199999999999998</v>
      </c>
    </row>
    <row r="1739" spans="1:19" x14ac:dyDescent="0.3">
      <c r="A1739">
        <v>480</v>
      </c>
      <c r="B1739">
        <v>-0.39400000000000002</v>
      </c>
      <c r="C1739">
        <v>-1.2929999999999999</v>
      </c>
      <c r="D1739">
        <v>-2.3980000000000001</v>
      </c>
      <c r="E1739">
        <v>-2.9529999999999998</v>
      </c>
      <c r="F1739">
        <v>-3.17</v>
      </c>
      <c r="G1739">
        <v>2.4</v>
      </c>
      <c r="H1739">
        <v>0.01</v>
      </c>
      <c r="I1739">
        <v>3.855</v>
      </c>
      <c r="J1739">
        <v>-0.44</v>
      </c>
      <c r="K1739">
        <v>-1.456</v>
      </c>
      <c r="L1739">
        <v>-2.4550000000000001</v>
      </c>
      <c r="M1739">
        <v>-3.1539999999999999</v>
      </c>
      <c r="N1739">
        <v>-3.347</v>
      </c>
      <c r="O1739">
        <v>1.0589999999999999</v>
      </c>
      <c r="P1739">
        <v>1.044</v>
      </c>
      <c r="Q1739">
        <v>1.04</v>
      </c>
      <c r="R1739">
        <v>0.754</v>
      </c>
      <c r="S1739">
        <v>0.47799999999999998</v>
      </c>
    </row>
    <row r="1740" spans="1:19" x14ac:dyDescent="0.3">
      <c r="A1740">
        <v>540</v>
      </c>
      <c r="B1740">
        <v>-0.39400000000000002</v>
      </c>
      <c r="C1740">
        <v>-1.2929999999999999</v>
      </c>
      <c r="D1740">
        <v>-2.3980000000000001</v>
      </c>
      <c r="E1740">
        <v>-2.9529999999999998</v>
      </c>
      <c r="F1740">
        <v>-3.17</v>
      </c>
      <c r="G1740">
        <v>2.4</v>
      </c>
      <c r="H1740">
        <v>0.01</v>
      </c>
      <c r="I1740">
        <v>3.855</v>
      </c>
      <c r="J1740">
        <v>-0.439</v>
      </c>
      <c r="K1740">
        <v>-1.4550000000000001</v>
      </c>
      <c r="L1740">
        <v>-2.4540000000000002</v>
      </c>
      <c r="M1740">
        <v>-3.165</v>
      </c>
      <c r="N1740">
        <v>-3.3639999999999999</v>
      </c>
      <c r="O1740">
        <v>1.0620000000000001</v>
      </c>
      <c r="P1740">
        <v>1.046</v>
      </c>
      <c r="Q1740">
        <v>1.0329999999999999</v>
      </c>
      <c r="R1740">
        <v>0.76300000000000001</v>
      </c>
      <c r="S1740">
        <v>0.48499999999999999</v>
      </c>
    </row>
    <row r="1741" spans="1:19" x14ac:dyDescent="0.3">
      <c r="A1741">
        <v>600</v>
      </c>
      <c r="B1741">
        <v>-0.39400000000000002</v>
      </c>
      <c r="C1741">
        <v>-1.2929999999999999</v>
      </c>
      <c r="D1741">
        <v>-2.3980000000000001</v>
      </c>
      <c r="E1741">
        <v>-2.9529999999999998</v>
      </c>
      <c r="F1741">
        <v>-3.17</v>
      </c>
      <c r="G1741">
        <v>2.4</v>
      </c>
      <c r="H1741">
        <v>0.01</v>
      </c>
      <c r="I1741">
        <v>3.855</v>
      </c>
      <c r="J1741">
        <v>-0.437</v>
      </c>
      <c r="K1741">
        <v>-1.4550000000000001</v>
      </c>
      <c r="L1741">
        <v>-2.452</v>
      </c>
      <c r="M1741">
        <v>-3.1749999999999998</v>
      </c>
      <c r="N1741">
        <v>-3.3809999999999998</v>
      </c>
      <c r="O1741">
        <v>1.0620000000000001</v>
      </c>
      <c r="P1741">
        <v>1.0509999999999999</v>
      </c>
      <c r="Q1741">
        <v>1.03</v>
      </c>
      <c r="R1741">
        <v>0.76700000000000002</v>
      </c>
      <c r="S1741">
        <v>0.49199999999999999</v>
      </c>
    </row>
    <row r="1743" spans="1:19" x14ac:dyDescent="0.3">
      <c r="A1743" t="s">
        <v>0</v>
      </c>
      <c r="B1743" t="s">
        <v>135</v>
      </c>
    </row>
    <row r="1744" spans="1:19" x14ac:dyDescent="0.3">
      <c r="A1744">
        <v>0</v>
      </c>
      <c r="B1744">
        <v>-0.39400000000000002</v>
      </c>
      <c r="C1744">
        <v>-1.2929999999999999</v>
      </c>
      <c r="D1744">
        <v>-2.3980000000000001</v>
      </c>
      <c r="E1744">
        <v>-2.9510000000000001</v>
      </c>
      <c r="F1744">
        <v>-3.16</v>
      </c>
      <c r="G1744">
        <v>2.4</v>
      </c>
      <c r="H1744">
        <v>0.01</v>
      </c>
      <c r="I1744">
        <v>3.855</v>
      </c>
      <c r="J1744">
        <v>-0.442</v>
      </c>
      <c r="K1744">
        <v>-1.4419999999999999</v>
      </c>
      <c r="L1744">
        <v>-2.4359999999999999</v>
      </c>
      <c r="M1744">
        <v>-3.0840000000000001</v>
      </c>
      <c r="N1744">
        <v>-3.16</v>
      </c>
      <c r="O1744">
        <v>1.028</v>
      </c>
      <c r="P1744">
        <v>1.028</v>
      </c>
      <c r="Q1744">
        <v>1.018</v>
      </c>
      <c r="R1744">
        <v>0.61299999999999999</v>
      </c>
      <c r="S1744">
        <v>0.246</v>
      </c>
    </row>
    <row r="1745" spans="1:19" x14ac:dyDescent="0.3">
      <c r="A1745">
        <v>60</v>
      </c>
      <c r="B1745">
        <v>-0.39400000000000002</v>
      </c>
      <c r="C1745">
        <v>-1.2929999999999999</v>
      </c>
      <c r="D1745">
        <v>-2.3980000000000001</v>
      </c>
      <c r="E1745">
        <v>-2.9510000000000001</v>
      </c>
      <c r="F1745">
        <v>-3.16</v>
      </c>
      <c r="G1745">
        <v>2.4</v>
      </c>
      <c r="H1745">
        <v>0.01</v>
      </c>
      <c r="I1745">
        <v>3.855</v>
      </c>
      <c r="J1745">
        <v>-0.48099999999999998</v>
      </c>
      <c r="K1745">
        <v>-1.4650000000000001</v>
      </c>
      <c r="L1745">
        <v>-2.4300000000000002</v>
      </c>
      <c r="M1745">
        <v>-3.077</v>
      </c>
      <c r="N1745">
        <v>-3.242</v>
      </c>
      <c r="O1745">
        <v>1.103</v>
      </c>
      <c r="P1745">
        <v>1.006</v>
      </c>
      <c r="Q1745">
        <v>0.91900000000000004</v>
      </c>
      <c r="R1745">
        <v>0.57499999999999996</v>
      </c>
      <c r="S1745">
        <v>0.438</v>
      </c>
    </row>
    <row r="1746" spans="1:19" x14ac:dyDescent="0.3">
      <c r="A1746">
        <v>120</v>
      </c>
      <c r="B1746">
        <v>-0.39400000000000002</v>
      </c>
      <c r="C1746">
        <v>-1.2929999999999999</v>
      </c>
      <c r="D1746">
        <v>-2.3980000000000001</v>
      </c>
      <c r="E1746">
        <v>-2.9510000000000001</v>
      </c>
      <c r="F1746">
        <v>-3.16</v>
      </c>
      <c r="G1746">
        <v>2.4</v>
      </c>
      <c r="H1746">
        <v>0.01</v>
      </c>
      <c r="I1746">
        <v>3.855</v>
      </c>
      <c r="J1746">
        <v>-0.45700000000000002</v>
      </c>
      <c r="K1746">
        <v>-1.476</v>
      </c>
      <c r="L1746">
        <v>-2.472</v>
      </c>
      <c r="M1746">
        <v>-3.12</v>
      </c>
      <c r="N1746">
        <v>-3.254</v>
      </c>
      <c r="O1746">
        <v>1.0620000000000001</v>
      </c>
      <c r="P1746">
        <v>1.091</v>
      </c>
      <c r="Q1746">
        <v>1.071</v>
      </c>
      <c r="R1746">
        <v>0.69899999999999995</v>
      </c>
      <c r="S1746">
        <v>0.442</v>
      </c>
    </row>
    <row r="1747" spans="1:19" x14ac:dyDescent="0.3">
      <c r="A1747">
        <v>180</v>
      </c>
      <c r="B1747">
        <v>-0.39400000000000002</v>
      </c>
      <c r="C1747">
        <v>-1.2929999999999999</v>
      </c>
      <c r="D1747">
        <v>-2.3980000000000001</v>
      </c>
      <c r="E1747">
        <v>-2.9510000000000001</v>
      </c>
      <c r="F1747">
        <v>-3.16</v>
      </c>
      <c r="G1747">
        <v>2.4</v>
      </c>
      <c r="H1747">
        <v>0.01</v>
      </c>
      <c r="I1747">
        <v>3.855</v>
      </c>
      <c r="J1747">
        <v>-0.44400000000000001</v>
      </c>
      <c r="K1747">
        <v>-1.4490000000000001</v>
      </c>
      <c r="L1747">
        <v>-2.4430000000000001</v>
      </c>
      <c r="M1747">
        <v>-3.0790000000000002</v>
      </c>
      <c r="N1747">
        <v>-3.2730000000000001</v>
      </c>
      <c r="O1747">
        <v>1.0449999999999999</v>
      </c>
      <c r="P1747">
        <v>1.002</v>
      </c>
      <c r="Q1747">
        <v>0.97699999999999998</v>
      </c>
      <c r="R1747">
        <v>0.53700000000000003</v>
      </c>
      <c r="S1747">
        <v>0.44900000000000001</v>
      </c>
    </row>
    <row r="1748" spans="1:19" x14ac:dyDescent="0.3">
      <c r="A1748">
        <v>240</v>
      </c>
      <c r="B1748">
        <v>-0.39400000000000002</v>
      </c>
      <c r="C1748">
        <v>-1.2929999999999999</v>
      </c>
      <c r="D1748">
        <v>-2.3980000000000001</v>
      </c>
      <c r="E1748">
        <v>-2.9510000000000001</v>
      </c>
      <c r="F1748">
        <v>-3.16</v>
      </c>
      <c r="G1748">
        <v>2.4</v>
      </c>
      <c r="H1748">
        <v>0.01</v>
      </c>
      <c r="I1748">
        <v>3.855</v>
      </c>
      <c r="J1748">
        <v>-0.45500000000000002</v>
      </c>
      <c r="K1748">
        <v>-1.464</v>
      </c>
      <c r="L1748">
        <v>-2.4620000000000002</v>
      </c>
      <c r="M1748">
        <v>-3.0790000000000002</v>
      </c>
      <c r="N1748">
        <v>-3.286</v>
      </c>
      <c r="O1748">
        <v>1.0680000000000001</v>
      </c>
      <c r="P1748">
        <v>1.0649999999999999</v>
      </c>
      <c r="Q1748">
        <v>1.0669999999999999</v>
      </c>
      <c r="R1748">
        <v>0.56399999999999995</v>
      </c>
      <c r="S1748">
        <v>0.45400000000000001</v>
      </c>
    </row>
    <row r="1749" spans="1:19" x14ac:dyDescent="0.3">
      <c r="A1749">
        <v>300</v>
      </c>
      <c r="B1749">
        <v>-0.39400000000000002</v>
      </c>
      <c r="C1749">
        <v>-1.2929999999999999</v>
      </c>
      <c r="D1749">
        <v>-2.3980000000000001</v>
      </c>
      <c r="E1749">
        <v>-2.9510000000000001</v>
      </c>
      <c r="F1749">
        <v>-3.16</v>
      </c>
      <c r="G1749">
        <v>2.4</v>
      </c>
      <c r="H1749">
        <v>0.01</v>
      </c>
      <c r="I1749">
        <v>3.855</v>
      </c>
      <c r="J1749">
        <v>-0.44400000000000001</v>
      </c>
      <c r="K1749">
        <v>-1.456</v>
      </c>
      <c r="L1749">
        <v>-2.4489999999999998</v>
      </c>
      <c r="M1749">
        <v>-3.101</v>
      </c>
      <c r="N1749">
        <v>-3.2930000000000001</v>
      </c>
      <c r="O1749">
        <v>1.054</v>
      </c>
      <c r="P1749">
        <v>1.0269999999999999</v>
      </c>
      <c r="Q1749">
        <v>1.008</v>
      </c>
      <c r="R1749">
        <v>0.64500000000000002</v>
      </c>
      <c r="S1749">
        <v>0.45600000000000002</v>
      </c>
    </row>
    <row r="1750" spans="1:19" x14ac:dyDescent="0.3">
      <c r="A1750">
        <v>360</v>
      </c>
      <c r="B1750">
        <v>-0.39400000000000002</v>
      </c>
      <c r="C1750">
        <v>-1.2929999999999999</v>
      </c>
      <c r="D1750">
        <v>-2.3980000000000001</v>
      </c>
      <c r="E1750">
        <v>-2.9510000000000001</v>
      </c>
      <c r="F1750">
        <v>-3.16</v>
      </c>
      <c r="G1750">
        <v>2.4</v>
      </c>
      <c r="H1750">
        <v>0.01</v>
      </c>
      <c r="I1750">
        <v>3.855</v>
      </c>
      <c r="J1750">
        <v>-0.44600000000000001</v>
      </c>
      <c r="K1750">
        <v>-1.458</v>
      </c>
      <c r="L1750">
        <v>-2.4460000000000002</v>
      </c>
      <c r="M1750">
        <v>-3.1190000000000002</v>
      </c>
      <c r="N1750">
        <v>-3.306</v>
      </c>
      <c r="O1750">
        <v>1.06</v>
      </c>
      <c r="P1750">
        <v>1.048</v>
      </c>
      <c r="Q1750">
        <v>1.0049999999999999</v>
      </c>
      <c r="R1750">
        <v>0.69099999999999995</v>
      </c>
      <c r="S1750">
        <v>0.46100000000000002</v>
      </c>
    </row>
    <row r="1751" spans="1:19" x14ac:dyDescent="0.3">
      <c r="A1751">
        <v>420</v>
      </c>
      <c r="B1751">
        <v>-0.39400000000000002</v>
      </c>
      <c r="C1751">
        <v>-1.2929999999999999</v>
      </c>
      <c r="D1751">
        <v>-2.3980000000000001</v>
      </c>
      <c r="E1751">
        <v>-2.9510000000000001</v>
      </c>
      <c r="F1751">
        <v>-3.16</v>
      </c>
      <c r="G1751">
        <v>2.4</v>
      </c>
      <c r="H1751">
        <v>0.01</v>
      </c>
      <c r="I1751">
        <v>3.855</v>
      </c>
      <c r="J1751">
        <v>-0.443</v>
      </c>
      <c r="K1751">
        <v>-1.4590000000000001</v>
      </c>
      <c r="L1751">
        <v>-2.4529999999999998</v>
      </c>
      <c r="M1751">
        <v>-3.133</v>
      </c>
      <c r="N1751">
        <v>-3.3210000000000002</v>
      </c>
      <c r="O1751">
        <v>1.06</v>
      </c>
      <c r="P1751">
        <v>1.0509999999999999</v>
      </c>
      <c r="Q1751">
        <v>1.0369999999999999</v>
      </c>
      <c r="R1751">
        <v>0.72199999999999998</v>
      </c>
      <c r="S1751">
        <v>0.46700000000000003</v>
      </c>
    </row>
    <row r="1752" spans="1:19" x14ac:dyDescent="0.3">
      <c r="A1752">
        <v>480</v>
      </c>
      <c r="B1752">
        <v>-0.39400000000000002</v>
      </c>
      <c r="C1752">
        <v>-1.2929999999999999</v>
      </c>
      <c r="D1752">
        <v>-2.3980000000000001</v>
      </c>
      <c r="E1752">
        <v>-2.9510000000000001</v>
      </c>
      <c r="F1752">
        <v>-3.16</v>
      </c>
      <c r="G1752">
        <v>2.4</v>
      </c>
      <c r="H1752">
        <v>0.01</v>
      </c>
      <c r="I1752">
        <v>3.855</v>
      </c>
      <c r="J1752">
        <v>-0.44</v>
      </c>
      <c r="K1752">
        <v>-1.456</v>
      </c>
      <c r="L1752">
        <v>-2.4550000000000001</v>
      </c>
      <c r="M1752">
        <v>-3.1469999999999998</v>
      </c>
      <c r="N1752">
        <v>-3.3359999999999999</v>
      </c>
      <c r="O1752">
        <v>1.0589999999999999</v>
      </c>
      <c r="P1752">
        <v>1.044</v>
      </c>
      <c r="Q1752">
        <v>1.04</v>
      </c>
      <c r="R1752">
        <v>0.747</v>
      </c>
      <c r="S1752">
        <v>0.47299999999999998</v>
      </c>
    </row>
    <row r="1753" spans="1:19" x14ac:dyDescent="0.3">
      <c r="A1753">
        <v>540</v>
      </c>
      <c r="B1753">
        <v>-0.39400000000000002</v>
      </c>
      <c r="C1753">
        <v>-1.2929999999999999</v>
      </c>
      <c r="D1753">
        <v>-2.3980000000000001</v>
      </c>
      <c r="E1753">
        <v>-2.9510000000000001</v>
      </c>
      <c r="F1753">
        <v>-3.16</v>
      </c>
      <c r="G1753">
        <v>2.4</v>
      </c>
      <c r="H1753">
        <v>0.01</v>
      </c>
      <c r="I1753">
        <v>3.855</v>
      </c>
      <c r="J1753">
        <v>-0.439</v>
      </c>
      <c r="K1753">
        <v>-1.4550000000000001</v>
      </c>
      <c r="L1753">
        <v>-2.4529999999999998</v>
      </c>
      <c r="M1753">
        <v>-3.1579999999999999</v>
      </c>
      <c r="N1753">
        <v>-3.3519999999999999</v>
      </c>
      <c r="O1753">
        <v>1.0609999999999999</v>
      </c>
      <c r="P1753">
        <v>1.0469999999999999</v>
      </c>
      <c r="Q1753">
        <v>1.032</v>
      </c>
      <c r="R1753">
        <v>0.75700000000000001</v>
      </c>
      <c r="S1753">
        <v>0.48</v>
      </c>
    </row>
    <row r="1754" spans="1:19" x14ac:dyDescent="0.3">
      <c r="A1754">
        <v>600</v>
      </c>
      <c r="B1754">
        <v>-0.39400000000000002</v>
      </c>
      <c r="C1754">
        <v>-1.2929999999999999</v>
      </c>
      <c r="D1754">
        <v>-2.3980000000000001</v>
      </c>
      <c r="E1754">
        <v>-2.9510000000000001</v>
      </c>
      <c r="F1754">
        <v>-3.16</v>
      </c>
      <c r="G1754">
        <v>2.4</v>
      </c>
      <c r="H1754">
        <v>0.01</v>
      </c>
      <c r="I1754">
        <v>3.855</v>
      </c>
      <c r="J1754">
        <v>-0.437</v>
      </c>
      <c r="K1754">
        <v>-1.4550000000000001</v>
      </c>
      <c r="L1754">
        <v>-2.452</v>
      </c>
      <c r="M1754">
        <v>-3.1680000000000001</v>
      </c>
      <c r="N1754">
        <v>-3.3690000000000002</v>
      </c>
      <c r="O1754">
        <v>1.0620000000000001</v>
      </c>
      <c r="P1754">
        <v>1.0509999999999999</v>
      </c>
      <c r="Q1754">
        <v>1.0289999999999999</v>
      </c>
      <c r="R1754">
        <v>0.76100000000000001</v>
      </c>
      <c r="S1754">
        <v>0.48699999999999999</v>
      </c>
    </row>
    <row r="1756" spans="1:19" x14ac:dyDescent="0.3">
      <c r="A1756" t="s">
        <v>0</v>
      </c>
      <c r="B1756" t="s">
        <v>136</v>
      </c>
    </row>
    <row r="1757" spans="1:19" x14ac:dyDescent="0.3">
      <c r="A1757">
        <v>0</v>
      </c>
      <c r="B1757">
        <v>-0.36399999999999999</v>
      </c>
      <c r="C1757">
        <v>-1.2729999999999999</v>
      </c>
      <c r="D1757">
        <v>-2.3660000000000001</v>
      </c>
      <c r="E1757">
        <v>-2.9910000000000001</v>
      </c>
      <c r="F1757">
        <v>-3.24</v>
      </c>
      <c r="G1757">
        <v>2.6</v>
      </c>
      <c r="H1757">
        <v>-0.01</v>
      </c>
      <c r="I1757">
        <v>3.8730000000000002</v>
      </c>
      <c r="J1757">
        <v>-0.40500000000000003</v>
      </c>
      <c r="K1757">
        <v>-1.405</v>
      </c>
      <c r="L1757">
        <v>-2.4020000000000001</v>
      </c>
      <c r="M1757">
        <v>-3.1320000000000001</v>
      </c>
      <c r="N1757">
        <v>-3.24</v>
      </c>
      <c r="O1757">
        <v>1.0489999999999999</v>
      </c>
      <c r="P1757">
        <v>1.0489999999999999</v>
      </c>
      <c r="Q1757">
        <v>1.044</v>
      </c>
      <c r="R1757">
        <v>0.70599999999999996</v>
      </c>
      <c r="S1757">
        <v>0.28399999999999997</v>
      </c>
    </row>
    <row r="1758" spans="1:19" x14ac:dyDescent="0.3">
      <c r="A1758">
        <v>60</v>
      </c>
      <c r="B1758">
        <v>-0.36399999999999999</v>
      </c>
      <c r="C1758">
        <v>-1.2729999999999999</v>
      </c>
      <c r="D1758">
        <v>-2.3660000000000001</v>
      </c>
      <c r="E1758">
        <v>-2.9910000000000001</v>
      </c>
      <c r="F1758">
        <v>-3.24</v>
      </c>
      <c r="G1758">
        <v>2.6</v>
      </c>
      <c r="H1758">
        <v>-0.01</v>
      </c>
      <c r="I1758">
        <v>3.8730000000000002</v>
      </c>
      <c r="J1758">
        <v>-0.438</v>
      </c>
      <c r="K1758">
        <v>-1.431</v>
      </c>
      <c r="L1758">
        <v>-2.3889999999999998</v>
      </c>
      <c r="M1758">
        <v>-3.117</v>
      </c>
      <c r="N1758">
        <v>-3.31</v>
      </c>
      <c r="O1758">
        <v>1.1020000000000001</v>
      </c>
      <c r="P1758">
        <v>1.0529999999999999</v>
      </c>
      <c r="Q1758">
        <v>0.93500000000000005</v>
      </c>
      <c r="R1758">
        <v>0.65900000000000003</v>
      </c>
      <c r="S1758">
        <v>0.46300000000000002</v>
      </c>
    </row>
    <row r="1759" spans="1:19" x14ac:dyDescent="0.3">
      <c r="A1759">
        <v>120</v>
      </c>
      <c r="B1759">
        <v>-0.36399999999999999</v>
      </c>
      <c r="C1759">
        <v>-1.2729999999999999</v>
      </c>
      <c r="D1759">
        <v>-2.3660000000000001</v>
      </c>
      <c r="E1759">
        <v>-2.9910000000000001</v>
      </c>
      <c r="F1759">
        <v>-3.24</v>
      </c>
      <c r="G1759">
        <v>2.6</v>
      </c>
      <c r="H1759">
        <v>-0.01</v>
      </c>
      <c r="I1759">
        <v>3.8730000000000002</v>
      </c>
      <c r="J1759">
        <v>-0.41799999999999998</v>
      </c>
      <c r="K1759">
        <v>-1.4350000000000001</v>
      </c>
      <c r="L1759">
        <v>-2.427</v>
      </c>
      <c r="M1759">
        <v>-3.1619999999999999</v>
      </c>
      <c r="N1759">
        <v>-3.327</v>
      </c>
      <c r="O1759">
        <v>1.0629999999999999</v>
      </c>
      <c r="P1759">
        <v>1.0960000000000001</v>
      </c>
      <c r="Q1759">
        <v>1.0720000000000001</v>
      </c>
      <c r="R1759">
        <v>0.79600000000000004</v>
      </c>
      <c r="S1759">
        <v>0.47</v>
      </c>
    </row>
    <row r="1760" spans="1:19" x14ac:dyDescent="0.3">
      <c r="A1760">
        <v>180</v>
      </c>
      <c r="B1760">
        <v>-0.36399999999999999</v>
      </c>
      <c r="C1760">
        <v>-1.2729999999999999</v>
      </c>
      <c r="D1760">
        <v>-2.3660000000000001</v>
      </c>
      <c r="E1760">
        <v>-2.9910000000000001</v>
      </c>
      <c r="F1760">
        <v>-3.24</v>
      </c>
      <c r="G1760">
        <v>2.6</v>
      </c>
      <c r="H1760">
        <v>-0.01</v>
      </c>
      <c r="I1760">
        <v>3.8730000000000002</v>
      </c>
      <c r="J1760">
        <v>-0.41199999999999998</v>
      </c>
      <c r="K1760">
        <v>-1.413</v>
      </c>
      <c r="L1760">
        <v>-2.4020000000000001</v>
      </c>
      <c r="M1760">
        <v>-3.1219999999999999</v>
      </c>
      <c r="N1760">
        <v>-3.343</v>
      </c>
      <c r="O1760">
        <v>1.0489999999999999</v>
      </c>
      <c r="P1760">
        <v>1.0209999999999999</v>
      </c>
      <c r="Q1760">
        <v>0.98699999999999999</v>
      </c>
      <c r="R1760">
        <v>0.64900000000000002</v>
      </c>
      <c r="S1760">
        <v>0.47599999999999998</v>
      </c>
    </row>
    <row r="1761" spans="1:19" x14ac:dyDescent="0.3">
      <c r="A1761">
        <v>240</v>
      </c>
      <c r="B1761">
        <v>-0.36399999999999999</v>
      </c>
      <c r="C1761">
        <v>-1.2729999999999999</v>
      </c>
      <c r="D1761">
        <v>-2.3660000000000001</v>
      </c>
      <c r="E1761">
        <v>-2.9910000000000001</v>
      </c>
      <c r="F1761">
        <v>-3.24</v>
      </c>
      <c r="G1761">
        <v>2.6</v>
      </c>
      <c r="H1761">
        <v>-0.01</v>
      </c>
      <c r="I1761">
        <v>3.8730000000000002</v>
      </c>
      <c r="J1761">
        <v>-0.42299999999999999</v>
      </c>
      <c r="K1761">
        <v>-1.425</v>
      </c>
      <c r="L1761">
        <v>-2.42</v>
      </c>
      <c r="M1761">
        <v>-3.1190000000000002</v>
      </c>
      <c r="N1761">
        <v>-3.3530000000000002</v>
      </c>
      <c r="O1761">
        <v>1.0640000000000001</v>
      </c>
      <c r="P1761">
        <v>1.0720000000000001</v>
      </c>
      <c r="Q1761">
        <v>1.0720000000000001</v>
      </c>
      <c r="R1761">
        <v>0.66300000000000003</v>
      </c>
      <c r="S1761">
        <v>0.48</v>
      </c>
    </row>
    <row r="1762" spans="1:19" x14ac:dyDescent="0.3">
      <c r="A1762">
        <v>300</v>
      </c>
      <c r="B1762">
        <v>-0.36399999999999999</v>
      </c>
      <c r="C1762">
        <v>-1.2729999999999999</v>
      </c>
      <c r="D1762">
        <v>-2.3660000000000001</v>
      </c>
      <c r="E1762">
        <v>-2.9910000000000001</v>
      </c>
      <c r="F1762">
        <v>-3.24</v>
      </c>
      <c r="G1762">
        <v>2.6</v>
      </c>
      <c r="H1762">
        <v>-0.01</v>
      </c>
      <c r="I1762">
        <v>3.8730000000000002</v>
      </c>
      <c r="J1762">
        <v>-0.41699999999999998</v>
      </c>
      <c r="K1762">
        <v>-1.419</v>
      </c>
      <c r="L1762">
        <v>-2.4129999999999998</v>
      </c>
      <c r="M1762">
        <v>-3.133</v>
      </c>
      <c r="N1762">
        <v>-3.3620000000000001</v>
      </c>
      <c r="O1762">
        <v>1.0489999999999999</v>
      </c>
      <c r="P1762">
        <v>1.042</v>
      </c>
      <c r="Q1762">
        <v>1.0349999999999999</v>
      </c>
      <c r="R1762">
        <v>0.72</v>
      </c>
      <c r="S1762">
        <v>0.48399999999999999</v>
      </c>
    </row>
    <row r="1763" spans="1:19" x14ac:dyDescent="0.3">
      <c r="A1763">
        <v>360</v>
      </c>
      <c r="B1763">
        <v>-0.36399999999999999</v>
      </c>
      <c r="C1763">
        <v>-1.2729999999999999</v>
      </c>
      <c r="D1763">
        <v>-2.3660000000000001</v>
      </c>
      <c r="E1763">
        <v>-2.9910000000000001</v>
      </c>
      <c r="F1763">
        <v>-3.24</v>
      </c>
      <c r="G1763">
        <v>2.6</v>
      </c>
      <c r="H1763">
        <v>-0.01</v>
      </c>
      <c r="I1763">
        <v>3.8730000000000002</v>
      </c>
      <c r="J1763">
        <v>-0.42099999999999999</v>
      </c>
      <c r="K1763">
        <v>-1.42</v>
      </c>
      <c r="L1763">
        <v>-2.4089999999999998</v>
      </c>
      <c r="M1763">
        <v>-3.15</v>
      </c>
      <c r="N1763">
        <v>-3.375</v>
      </c>
      <c r="O1763">
        <v>1.052</v>
      </c>
      <c r="P1763">
        <v>1.0589999999999999</v>
      </c>
      <c r="Q1763">
        <v>1.0229999999999999</v>
      </c>
      <c r="R1763">
        <v>0.76400000000000001</v>
      </c>
      <c r="S1763">
        <v>0.48899999999999999</v>
      </c>
    </row>
    <row r="1764" spans="1:19" x14ac:dyDescent="0.3">
      <c r="A1764">
        <v>420</v>
      </c>
      <c r="B1764">
        <v>-0.36399999999999999</v>
      </c>
      <c r="C1764">
        <v>-1.2729999999999999</v>
      </c>
      <c r="D1764">
        <v>-2.3660000000000001</v>
      </c>
      <c r="E1764">
        <v>-2.9910000000000001</v>
      </c>
      <c r="F1764">
        <v>-3.24</v>
      </c>
      <c r="G1764">
        <v>2.6</v>
      </c>
      <c r="H1764">
        <v>-0.01</v>
      </c>
      <c r="I1764">
        <v>3.8730000000000002</v>
      </c>
      <c r="J1764">
        <v>-0.42199999999999999</v>
      </c>
      <c r="K1764">
        <v>-1.421</v>
      </c>
      <c r="L1764">
        <v>-2.4129999999999998</v>
      </c>
      <c r="M1764">
        <v>-3.1640000000000001</v>
      </c>
      <c r="N1764">
        <v>-3.3889999999999998</v>
      </c>
      <c r="O1764">
        <v>1.0489999999999999</v>
      </c>
      <c r="P1764">
        <v>1.0609999999999999</v>
      </c>
      <c r="Q1764">
        <v>1.0429999999999999</v>
      </c>
      <c r="R1764">
        <v>0.79600000000000004</v>
      </c>
      <c r="S1764">
        <v>0.495</v>
      </c>
    </row>
    <row r="1765" spans="1:19" x14ac:dyDescent="0.3">
      <c r="A1765">
        <v>480</v>
      </c>
      <c r="B1765">
        <v>-0.36399999999999999</v>
      </c>
      <c r="C1765">
        <v>-1.2729999999999999</v>
      </c>
      <c r="D1765">
        <v>-2.3660000000000001</v>
      </c>
      <c r="E1765">
        <v>-2.9910000000000001</v>
      </c>
      <c r="F1765">
        <v>-3.24</v>
      </c>
      <c r="G1765">
        <v>2.6</v>
      </c>
      <c r="H1765">
        <v>-0.01</v>
      </c>
      <c r="I1765">
        <v>3.8730000000000002</v>
      </c>
      <c r="J1765">
        <v>-0.42299999999999999</v>
      </c>
      <c r="K1765">
        <v>-1.419</v>
      </c>
      <c r="L1765">
        <v>-2.4159999999999999</v>
      </c>
      <c r="M1765">
        <v>-3.1760000000000002</v>
      </c>
      <c r="N1765">
        <v>-3.4020000000000001</v>
      </c>
      <c r="O1765">
        <v>1.046</v>
      </c>
      <c r="P1765">
        <v>1.0549999999999999</v>
      </c>
      <c r="Q1765">
        <v>1.0489999999999999</v>
      </c>
      <c r="R1765">
        <v>0.81399999999999995</v>
      </c>
      <c r="S1765">
        <v>0.501</v>
      </c>
    </row>
    <row r="1766" spans="1:19" x14ac:dyDescent="0.3">
      <c r="A1766">
        <v>540</v>
      </c>
      <c r="B1766">
        <v>-0.36399999999999999</v>
      </c>
      <c r="C1766">
        <v>-1.2729999999999999</v>
      </c>
      <c r="D1766">
        <v>-2.3660000000000001</v>
      </c>
      <c r="E1766">
        <v>-2.9910000000000001</v>
      </c>
      <c r="F1766">
        <v>-3.24</v>
      </c>
      <c r="G1766">
        <v>2.6</v>
      </c>
      <c r="H1766">
        <v>-0.01</v>
      </c>
      <c r="I1766">
        <v>3.8730000000000002</v>
      </c>
      <c r="J1766">
        <v>-0.42499999999999999</v>
      </c>
      <c r="K1766">
        <v>-1.419</v>
      </c>
      <c r="L1766">
        <v>-2.4159999999999999</v>
      </c>
      <c r="M1766">
        <v>-3.1859999999999999</v>
      </c>
      <c r="N1766">
        <v>-3.4169999999999998</v>
      </c>
      <c r="O1766">
        <v>1.046</v>
      </c>
      <c r="P1766">
        <v>1.0549999999999999</v>
      </c>
      <c r="Q1766">
        <v>1.048</v>
      </c>
      <c r="R1766">
        <v>0.82199999999999995</v>
      </c>
      <c r="S1766">
        <v>0.50800000000000001</v>
      </c>
    </row>
    <row r="1767" spans="1:19" x14ac:dyDescent="0.3">
      <c r="A1767">
        <v>600</v>
      </c>
      <c r="B1767">
        <v>-0.36399999999999999</v>
      </c>
      <c r="C1767">
        <v>-1.2729999999999999</v>
      </c>
      <c r="D1767">
        <v>-2.3660000000000001</v>
      </c>
      <c r="E1767">
        <v>-2.9910000000000001</v>
      </c>
      <c r="F1767">
        <v>-3.24</v>
      </c>
      <c r="G1767">
        <v>2.6</v>
      </c>
      <c r="H1767">
        <v>-0.01</v>
      </c>
      <c r="I1767">
        <v>3.8730000000000002</v>
      </c>
      <c r="J1767">
        <v>-0.42699999999999999</v>
      </c>
      <c r="K1767">
        <v>-1.419</v>
      </c>
      <c r="L1767">
        <v>-2.415</v>
      </c>
      <c r="M1767">
        <v>-3.1960000000000002</v>
      </c>
      <c r="N1767">
        <v>-3.4329999999999998</v>
      </c>
      <c r="O1767">
        <v>1.0449999999999999</v>
      </c>
      <c r="P1767">
        <v>1.0549999999999999</v>
      </c>
      <c r="Q1767">
        <v>1.046</v>
      </c>
      <c r="R1767">
        <v>0.83</v>
      </c>
      <c r="S1767">
        <v>0.51500000000000001</v>
      </c>
    </row>
    <row r="1769" spans="1:19" x14ac:dyDescent="0.3">
      <c r="A1769" t="s">
        <v>0</v>
      </c>
      <c r="B1769" t="s">
        <v>137</v>
      </c>
    </row>
    <row r="1770" spans="1:19" x14ac:dyDescent="0.3">
      <c r="A1770">
        <v>0</v>
      </c>
      <c r="B1770">
        <v>-0.36599999999999999</v>
      </c>
      <c r="C1770">
        <v>-1.2729999999999999</v>
      </c>
      <c r="D1770">
        <v>-2.3660000000000001</v>
      </c>
      <c r="E1770">
        <v>-2.984</v>
      </c>
      <c r="F1770">
        <v>-3.23</v>
      </c>
      <c r="G1770">
        <v>2.6</v>
      </c>
      <c r="H1770">
        <v>-0.01</v>
      </c>
      <c r="I1770">
        <v>3.8730000000000002</v>
      </c>
      <c r="J1770">
        <v>-0.40500000000000003</v>
      </c>
      <c r="K1770">
        <v>-1.405</v>
      </c>
      <c r="L1770">
        <v>-2.4020000000000001</v>
      </c>
      <c r="M1770">
        <v>-3.125</v>
      </c>
      <c r="N1770">
        <v>-3.23</v>
      </c>
      <c r="O1770">
        <v>1.0489999999999999</v>
      </c>
      <c r="P1770">
        <v>1.0489999999999999</v>
      </c>
      <c r="Q1770">
        <v>1.0429999999999999</v>
      </c>
      <c r="R1770">
        <v>0.7</v>
      </c>
      <c r="S1770">
        <v>0.28199999999999997</v>
      </c>
    </row>
    <row r="1771" spans="1:19" x14ac:dyDescent="0.3">
      <c r="A1771">
        <v>60</v>
      </c>
      <c r="B1771">
        <v>-0.36599999999999999</v>
      </c>
      <c r="C1771">
        <v>-1.2729999999999999</v>
      </c>
      <c r="D1771">
        <v>-2.3660000000000001</v>
      </c>
      <c r="E1771">
        <v>-2.984</v>
      </c>
      <c r="F1771">
        <v>-3.23</v>
      </c>
      <c r="G1771">
        <v>2.6</v>
      </c>
      <c r="H1771">
        <v>-0.01</v>
      </c>
      <c r="I1771">
        <v>3.8730000000000002</v>
      </c>
      <c r="J1771">
        <v>-0.438</v>
      </c>
      <c r="K1771">
        <v>-1.431</v>
      </c>
      <c r="L1771">
        <v>-2.3889999999999998</v>
      </c>
      <c r="M1771">
        <v>-3.11</v>
      </c>
      <c r="N1771">
        <v>-3.2989999999999999</v>
      </c>
      <c r="O1771">
        <v>1.103</v>
      </c>
      <c r="P1771">
        <v>1.052</v>
      </c>
      <c r="Q1771">
        <v>0.93500000000000005</v>
      </c>
      <c r="R1771">
        <v>0.65200000000000002</v>
      </c>
      <c r="S1771">
        <v>0.45800000000000002</v>
      </c>
    </row>
    <row r="1772" spans="1:19" x14ac:dyDescent="0.3">
      <c r="A1772">
        <v>120</v>
      </c>
      <c r="B1772">
        <v>-0.36599999999999999</v>
      </c>
      <c r="C1772">
        <v>-1.2729999999999999</v>
      </c>
      <c r="D1772">
        <v>-2.3660000000000001</v>
      </c>
      <c r="E1772">
        <v>-2.984</v>
      </c>
      <c r="F1772">
        <v>-3.23</v>
      </c>
      <c r="G1772">
        <v>2.6</v>
      </c>
      <c r="H1772">
        <v>-0.01</v>
      </c>
      <c r="I1772">
        <v>3.8730000000000002</v>
      </c>
      <c r="J1772">
        <v>-0.41899999999999998</v>
      </c>
      <c r="K1772">
        <v>-1.4359999999999999</v>
      </c>
      <c r="L1772">
        <v>-2.4260000000000002</v>
      </c>
      <c r="M1772">
        <v>-3.1539999999999999</v>
      </c>
      <c r="N1772">
        <v>-3.3170000000000002</v>
      </c>
      <c r="O1772">
        <v>1.0640000000000001</v>
      </c>
      <c r="P1772">
        <v>1.097</v>
      </c>
      <c r="Q1772">
        <v>1.071</v>
      </c>
      <c r="R1772">
        <v>0.78900000000000003</v>
      </c>
      <c r="S1772">
        <v>0.46600000000000003</v>
      </c>
    </row>
    <row r="1773" spans="1:19" x14ac:dyDescent="0.3">
      <c r="A1773">
        <v>180</v>
      </c>
      <c r="B1773">
        <v>-0.36599999999999999</v>
      </c>
      <c r="C1773">
        <v>-1.2729999999999999</v>
      </c>
      <c r="D1773">
        <v>-2.3660000000000001</v>
      </c>
      <c r="E1773">
        <v>-2.984</v>
      </c>
      <c r="F1773">
        <v>-3.23</v>
      </c>
      <c r="G1773">
        <v>2.6</v>
      </c>
      <c r="H1773">
        <v>-0.01</v>
      </c>
      <c r="I1773">
        <v>3.8730000000000002</v>
      </c>
      <c r="J1773">
        <v>-0.41299999999999998</v>
      </c>
      <c r="K1773">
        <v>-1.413</v>
      </c>
      <c r="L1773">
        <v>-2.4009999999999998</v>
      </c>
      <c r="M1773">
        <v>-3.1150000000000002</v>
      </c>
      <c r="N1773">
        <v>-3.331</v>
      </c>
      <c r="O1773">
        <v>1.0489999999999999</v>
      </c>
      <c r="P1773">
        <v>1.02</v>
      </c>
      <c r="Q1773">
        <v>0.98599999999999999</v>
      </c>
      <c r="R1773">
        <v>0.64400000000000002</v>
      </c>
      <c r="S1773">
        <v>0.47099999999999997</v>
      </c>
    </row>
    <row r="1774" spans="1:19" x14ac:dyDescent="0.3">
      <c r="A1774">
        <v>240</v>
      </c>
      <c r="B1774">
        <v>-0.36599999999999999</v>
      </c>
      <c r="C1774">
        <v>-1.2729999999999999</v>
      </c>
      <c r="D1774">
        <v>-2.3660000000000001</v>
      </c>
      <c r="E1774">
        <v>-2.984</v>
      </c>
      <c r="F1774">
        <v>-3.23</v>
      </c>
      <c r="G1774">
        <v>2.6</v>
      </c>
      <c r="H1774">
        <v>-0.01</v>
      </c>
      <c r="I1774">
        <v>3.8730000000000002</v>
      </c>
      <c r="J1774">
        <v>-0.42399999999999999</v>
      </c>
      <c r="K1774">
        <v>-1.425</v>
      </c>
      <c r="L1774">
        <v>-2.42</v>
      </c>
      <c r="M1774">
        <v>-3.1120000000000001</v>
      </c>
      <c r="N1774">
        <v>-3.3420000000000001</v>
      </c>
      <c r="O1774">
        <v>1.0649999999999999</v>
      </c>
      <c r="P1774">
        <v>1.0720000000000001</v>
      </c>
      <c r="Q1774">
        <v>1.07</v>
      </c>
      <c r="R1774">
        <v>0.65800000000000003</v>
      </c>
      <c r="S1774">
        <v>0.47499999999999998</v>
      </c>
    </row>
    <row r="1775" spans="1:19" x14ac:dyDescent="0.3">
      <c r="A1775">
        <v>300</v>
      </c>
      <c r="B1775">
        <v>-0.36599999999999999</v>
      </c>
      <c r="C1775">
        <v>-1.2729999999999999</v>
      </c>
      <c r="D1775">
        <v>-2.3660000000000001</v>
      </c>
      <c r="E1775">
        <v>-2.984</v>
      </c>
      <c r="F1775">
        <v>-3.23</v>
      </c>
      <c r="G1775">
        <v>2.6</v>
      </c>
      <c r="H1775">
        <v>-0.01</v>
      </c>
      <c r="I1775">
        <v>3.8730000000000002</v>
      </c>
      <c r="J1775">
        <v>-0.41799999999999998</v>
      </c>
      <c r="K1775">
        <v>-1.419</v>
      </c>
      <c r="L1775">
        <v>-2.4129999999999998</v>
      </c>
      <c r="M1775">
        <v>-3.1259999999999999</v>
      </c>
      <c r="N1775">
        <v>-3.351</v>
      </c>
      <c r="O1775">
        <v>1.0489999999999999</v>
      </c>
      <c r="P1775">
        <v>1.042</v>
      </c>
      <c r="Q1775">
        <v>1.034</v>
      </c>
      <c r="R1775">
        <v>0.71399999999999997</v>
      </c>
      <c r="S1775">
        <v>0.47899999999999998</v>
      </c>
    </row>
    <row r="1776" spans="1:19" x14ac:dyDescent="0.3">
      <c r="A1776">
        <v>360</v>
      </c>
      <c r="B1776">
        <v>-0.36599999999999999</v>
      </c>
      <c r="C1776">
        <v>-1.2729999999999999</v>
      </c>
      <c r="D1776">
        <v>-2.3660000000000001</v>
      </c>
      <c r="E1776">
        <v>-2.984</v>
      </c>
      <c r="F1776">
        <v>-3.23</v>
      </c>
      <c r="G1776">
        <v>2.6</v>
      </c>
      <c r="H1776">
        <v>-0.01</v>
      </c>
      <c r="I1776">
        <v>3.8730000000000002</v>
      </c>
      <c r="J1776">
        <v>-0.42199999999999999</v>
      </c>
      <c r="K1776">
        <v>-1.42</v>
      </c>
      <c r="L1776">
        <v>-2.4089999999999998</v>
      </c>
      <c r="M1776">
        <v>-3.1429999999999998</v>
      </c>
      <c r="N1776">
        <v>-3.363</v>
      </c>
      <c r="O1776">
        <v>1.052</v>
      </c>
      <c r="P1776">
        <v>1.0580000000000001</v>
      </c>
      <c r="Q1776">
        <v>1.0229999999999999</v>
      </c>
      <c r="R1776">
        <v>0.75900000000000001</v>
      </c>
      <c r="S1776">
        <v>0.48399999999999999</v>
      </c>
    </row>
    <row r="1777" spans="1:19" x14ac:dyDescent="0.3">
      <c r="A1777">
        <v>420</v>
      </c>
      <c r="B1777">
        <v>-0.36599999999999999</v>
      </c>
      <c r="C1777">
        <v>-1.2729999999999999</v>
      </c>
      <c r="D1777">
        <v>-2.3660000000000001</v>
      </c>
      <c r="E1777">
        <v>-2.984</v>
      </c>
      <c r="F1777">
        <v>-3.23</v>
      </c>
      <c r="G1777">
        <v>2.6</v>
      </c>
      <c r="H1777">
        <v>-0.01</v>
      </c>
      <c r="I1777">
        <v>3.8730000000000002</v>
      </c>
      <c r="J1777">
        <v>-0.42199999999999999</v>
      </c>
      <c r="K1777">
        <v>-1.421</v>
      </c>
      <c r="L1777">
        <v>-2.4119999999999999</v>
      </c>
      <c r="M1777">
        <v>-3.1579999999999999</v>
      </c>
      <c r="N1777">
        <v>-3.3769999999999998</v>
      </c>
      <c r="O1777">
        <v>1.0489999999999999</v>
      </c>
      <c r="P1777">
        <v>1.06</v>
      </c>
      <c r="Q1777">
        <v>1.0409999999999999</v>
      </c>
      <c r="R1777">
        <v>0.79</v>
      </c>
      <c r="S1777">
        <v>0.49</v>
      </c>
    </row>
    <row r="1778" spans="1:19" x14ac:dyDescent="0.3">
      <c r="A1778">
        <v>480</v>
      </c>
      <c r="B1778">
        <v>-0.36599999999999999</v>
      </c>
      <c r="C1778">
        <v>-1.2729999999999999</v>
      </c>
      <c r="D1778">
        <v>-2.3660000000000001</v>
      </c>
      <c r="E1778">
        <v>-2.984</v>
      </c>
      <c r="F1778">
        <v>-3.23</v>
      </c>
      <c r="G1778">
        <v>2.6</v>
      </c>
      <c r="H1778">
        <v>-0.01</v>
      </c>
      <c r="I1778">
        <v>3.8730000000000002</v>
      </c>
      <c r="J1778">
        <v>-0.42299999999999999</v>
      </c>
      <c r="K1778">
        <v>-1.419</v>
      </c>
      <c r="L1778">
        <v>-2.415</v>
      </c>
      <c r="M1778">
        <v>-3.17</v>
      </c>
      <c r="N1778">
        <v>-3.39</v>
      </c>
      <c r="O1778">
        <v>1.046</v>
      </c>
      <c r="P1778">
        <v>1.0549999999999999</v>
      </c>
      <c r="Q1778">
        <v>1.048</v>
      </c>
      <c r="R1778">
        <v>0.80800000000000005</v>
      </c>
      <c r="S1778">
        <v>0.496</v>
      </c>
    </row>
    <row r="1779" spans="1:19" x14ac:dyDescent="0.3">
      <c r="A1779">
        <v>540</v>
      </c>
      <c r="B1779">
        <v>-0.36599999999999999</v>
      </c>
      <c r="C1779">
        <v>-1.2729999999999999</v>
      </c>
      <c r="D1779">
        <v>-2.3660000000000001</v>
      </c>
      <c r="E1779">
        <v>-2.984</v>
      </c>
      <c r="F1779">
        <v>-3.23</v>
      </c>
      <c r="G1779">
        <v>2.6</v>
      </c>
      <c r="H1779">
        <v>-0.01</v>
      </c>
      <c r="I1779">
        <v>3.8730000000000002</v>
      </c>
      <c r="J1779">
        <v>-0.42599999999999999</v>
      </c>
      <c r="K1779">
        <v>-1.419</v>
      </c>
      <c r="L1779">
        <v>-2.4159999999999999</v>
      </c>
      <c r="M1779">
        <v>-3.1789999999999998</v>
      </c>
      <c r="N1779">
        <v>-3.4049999999999998</v>
      </c>
      <c r="O1779">
        <v>1.046</v>
      </c>
      <c r="P1779">
        <v>1.054</v>
      </c>
      <c r="Q1779">
        <v>1.0469999999999999</v>
      </c>
      <c r="R1779">
        <v>0.81599999999999995</v>
      </c>
      <c r="S1779">
        <v>0.502</v>
      </c>
    </row>
    <row r="1780" spans="1:19" x14ac:dyDescent="0.3">
      <c r="A1780">
        <v>600</v>
      </c>
      <c r="B1780">
        <v>-0.36599999999999999</v>
      </c>
      <c r="C1780">
        <v>-1.2729999999999999</v>
      </c>
      <c r="D1780">
        <v>-2.3660000000000001</v>
      </c>
      <c r="E1780">
        <v>-2.984</v>
      </c>
      <c r="F1780">
        <v>-3.23</v>
      </c>
      <c r="G1780">
        <v>2.6</v>
      </c>
      <c r="H1780">
        <v>-0.01</v>
      </c>
      <c r="I1780">
        <v>3.8730000000000002</v>
      </c>
      <c r="J1780">
        <v>-0.42699999999999999</v>
      </c>
      <c r="K1780">
        <v>-1.42</v>
      </c>
      <c r="L1780">
        <v>-2.415</v>
      </c>
      <c r="M1780">
        <v>-3.1890000000000001</v>
      </c>
      <c r="N1780">
        <v>-3.42</v>
      </c>
      <c r="O1780">
        <v>1.0449999999999999</v>
      </c>
      <c r="P1780">
        <v>1.0549999999999999</v>
      </c>
      <c r="Q1780">
        <v>1.0449999999999999</v>
      </c>
      <c r="R1780">
        <v>0.82299999999999995</v>
      </c>
      <c r="S1780">
        <v>0.50900000000000001</v>
      </c>
    </row>
    <row r="1782" spans="1:19" x14ac:dyDescent="0.3">
      <c r="A1782" t="s">
        <v>0</v>
      </c>
      <c r="B1782" t="s">
        <v>138</v>
      </c>
    </row>
    <row r="1783" spans="1:19" x14ac:dyDescent="0.3">
      <c r="A1783">
        <v>0</v>
      </c>
      <c r="B1783">
        <v>-0.36499999999999999</v>
      </c>
      <c r="C1783">
        <v>-1.2749999999999999</v>
      </c>
      <c r="D1783">
        <v>-2.3679999999999999</v>
      </c>
      <c r="E1783">
        <v>-2.9780000000000002</v>
      </c>
      <c r="F1783">
        <v>-3.22</v>
      </c>
      <c r="G1783">
        <v>2.6</v>
      </c>
      <c r="H1783">
        <v>-0.01</v>
      </c>
      <c r="I1783">
        <v>3.8730000000000002</v>
      </c>
      <c r="J1783">
        <v>-0.40500000000000003</v>
      </c>
      <c r="K1783">
        <v>-1.405</v>
      </c>
      <c r="L1783">
        <v>-2.4020000000000001</v>
      </c>
      <c r="M1783">
        <v>-3.117</v>
      </c>
      <c r="N1783">
        <v>-3.22</v>
      </c>
      <c r="O1783">
        <v>1.0489999999999999</v>
      </c>
      <c r="P1783">
        <v>1.0489999999999999</v>
      </c>
      <c r="Q1783">
        <v>1.0429999999999999</v>
      </c>
      <c r="R1783">
        <v>0.69299999999999995</v>
      </c>
      <c r="S1783">
        <v>0.27900000000000003</v>
      </c>
    </row>
    <row r="1784" spans="1:19" x14ac:dyDescent="0.3">
      <c r="A1784">
        <v>60</v>
      </c>
      <c r="B1784">
        <v>-0.36499999999999999</v>
      </c>
      <c r="C1784">
        <v>-1.2749999999999999</v>
      </c>
      <c r="D1784">
        <v>-2.3679999999999999</v>
      </c>
      <c r="E1784">
        <v>-2.9780000000000002</v>
      </c>
      <c r="F1784">
        <v>-3.22</v>
      </c>
      <c r="G1784">
        <v>2.6</v>
      </c>
      <c r="H1784">
        <v>-0.01</v>
      </c>
      <c r="I1784">
        <v>3.8730000000000002</v>
      </c>
      <c r="J1784">
        <v>-0.439</v>
      </c>
      <c r="K1784">
        <v>-1.431</v>
      </c>
      <c r="L1784">
        <v>-2.4</v>
      </c>
      <c r="M1784">
        <v>-3.1019999999999999</v>
      </c>
      <c r="N1784">
        <v>-3.2879999999999998</v>
      </c>
      <c r="O1784">
        <v>1.1040000000000001</v>
      </c>
      <c r="P1784">
        <v>1.0489999999999999</v>
      </c>
      <c r="Q1784">
        <v>0.96299999999999997</v>
      </c>
      <c r="R1784">
        <v>0.64700000000000002</v>
      </c>
      <c r="S1784">
        <v>0.45400000000000001</v>
      </c>
    </row>
    <row r="1785" spans="1:19" x14ac:dyDescent="0.3">
      <c r="A1785">
        <v>120</v>
      </c>
      <c r="B1785">
        <v>-0.36499999999999999</v>
      </c>
      <c r="C1785">
        <v>-1.2749999999999999</v>
      </c>
      <c r="D1785">
        <v>-2.3679999999999999</v>
      </c>
      <c r="E1785">
        <v>-2.9780000000000002</v>
      </c>
      <c r="F1785">
        <v>-3.22</v>
      </c>
      <c r="G1785">
        <v>2.6</v>
      </c>
      <c r="H1785">
        <v>-0.01</v>
      </c>
      <c r="I1785">
        <v>3.8730000000000002</v>
      </c>
      <c r="J1785">
        <v>-0.41799999999999998</v>
      </c>
      <c r="K1785">
        <v>-1.4339999999999999</v>
      </c>
      <c r="L1785">
        <v>-2.4340000000000002</v>
      </c>
      <c r="M1785">
        <v>-3.1469999999999998</v>
      </c>
      <c r="N1785">
        <v>-3.3069999999999999</v>
      </c>
      <c r="O1785">
        <v>1.0620000000000001</v>
      </c>
      <c r="P1785">
        <v>1.093</v>
      </c>
      <c r="Q1785">
        <v>1.087</v>
      </c>
      <c r="R1785">
        <v>0.78300000000000003</v>
      </c>
      <c r="S1785">
        <v>0.46200000000000002</v>
      </c>
    </row>
    <row r="1786" spans="1:19" x14ac:dyDescent="0.3">
      <c r="A1786">
        <v>180</v>
      </c>
      <c r="B1786">
        <v>-0.36499999999999999</v>
      </c>
      <c r="C1786">
        <v>-1.2749999999999999</v>
      </c>
      <c r="D1786">
        <v>-2.3679999999999999</v>
      </c>
      <c r="E1786">
        <v>-2.9780000000000002</v>
      </c>
      <c r="F1786">
        <v>-3.22</v>
      </c>
      <c r="G1786">
        <v>2.6</v>
      </c>
      <c r="H1786">
        <v>-0.01</v>
      </c>
      <c r="I1786">
        <v>3.8730000000000002</v>
      </c>
      <c r="J1786">
        <v>-0.41199999999999998</v>
      </c>
      <c r="K1786">
        <v>-1.4119999999999999</v>
      </c>
      <c r="L1786">
        <v>-2.4060000000000001</v>
      </c>
      <c r="M1786">
        <v>-3.1120000000000001</v>
      </c>
      <c r="N1786">
        <v>-3.32</v>
      </c>
      <c r="O1786">
        <v>1.048</v>
      </c>
      <c r="P1786">
        <v>1.0209999999999999</v>
      </c>
      <c r="Q1786">
        <v>0.996</v>
      </c>
      <c r="R1786">
        <v>0.63600000000000001</v>
      </c>
      <c r="S1786">
        <v>0.46700000000000003</v>
      </c>
    </row>
    <row r="1787" spans="1:19" x14ac:dyDescent="0.3">
      <c r="A1787">
        <v>240</v>
      </c>
      <c r="B1787">
        <v>-0.36499999999999999</v>
      </c>
      <c r="C1787">
        <v>-1.2749999999999999</v>
      </c>
      <c r="D1787">
        <v>-2.3679999999999999</v>
      </c>
      <c r="E1787">
        <v>-2.9780000000000002</v>
      </c>
      <c r="F1787">
        <v>-3.22</v>
      </c>
      <c r="G1787">
        <v>2.6</v>
      </c>
      <c r="H1787">
        <v>-0.01</v>
      </c>
      <c r="I1787">
        <v>3.8730000000000002</v>
      </c>
      <c r="J1787">
        <v>-0.42299999999999999</v>
      </c>
      <c r="K1787">
        <v>-1.425</v>
      </c>
      <c r="L1787">
        <v>-2.423</v>
      </c>
      <c r="M1787">
        <v>-3.1070000000000002</v>
      </c>
      <c r="N1787">
        <v>-3.331</v>
      </c>
      <c r="O1787">
        <v>1.0640000000000001</v>
      </c>
      <c r="P1787">
        <v>1.073</v>
      </c>
      <c r="Q1787">
        <v>1.073</v>
      </c>
      <c r="R1787">
        <v>0.64200000000000002</v>
      </c>
      <c r="S1787">
        <v>0.47099999999999997</v>
      </c>
    </row>
    <row r="1788" spans="1:19" x14ac:dyDescent="0.3">
      <c r="A1788">
        <v>300</v>
      </c>
      <c r="B1788">
        <v>-0.36499999999999999</v>
      </c>
      <c r="C1788">
        <v>-1.2749999999999999</v>
      </c>
      <c r="D1788">
        <v>-2.3679999999999999</v>
      </c>
      <c r="E1788">
        <v>-2.9780000000000002</v>
      </c>
      <c r="F1788">
        <v>-3.22</v>
      </c>
      <c r="G1788">
        <v>2.6</v>
      </c>
      <c r="H1788">
        <v>-0.01</v>
      </c>
      <c r="I1788">
        <v>3.8730000000000002</v>
      </c>
      <c r="J1788">
        <v>-0.41699999999999998</v>
      </c>
      <c r="K1788">
        <v>-1.419</v>
      </c>
      <c r="L1788">
        <v>-2.4159999999999999</v>
      </c>
      <c r="M1788">
        <v>-3.1230000000000002</v>
      </c>
      <c r="N1788">
        <v>-3.339</v>
      </c>
      <c r="O1788">
        <v>1.048</v>
      </c>
      <c r="P1788">
        <v>1.0429999999999999</v>
      </c>
      <c r="Q1788">
        <v>1.038</v>
      </c>
      <c r="R1788">
        <v>0.70299999999999996</v>
      </c>
      <c r="S1788">
        <v>0.47399999999999998</v>
      </c>
    </row>
    <row r="1789" spans="1:19" x14ac:dyDescent="0.3">
      <c r="A1789">
        <v>360</v>
      </c>
      <c r="B1789">
        <v>-0.36499999999999999</v>
      </c>
      <c r="C1789">
        <v>-1.2749999999999999</v>
      </c>
      <c r="D1789">
        <v>-2.3679999999999999</v>
      </c>
      <c r="E1789">
        <v>-2.9780000000000002</v>
      </c>
      <c r="F1789">
        <v>-3.22</v>
      </c>
      <c r="G1789">
        <v>2.6</v>
      </c>
      <c r="H1789">
        <v>-0.01</v>
      </c>
      <c r="I1789">
        <v>3.8730000000000002</v>
      </c>
      <c r="J1789">
        <v>-0.42099999999999999</v>
      </c>
      <c r="K1789">
        <v>-1.419</v>
      </c>
      <c r="L1789">
        <v>-2.411</v>
      </c>
      <c r="M1789">
        <v>-3.1389999999999998</v>
      </c>
      <c r="N1789">
        <v>-3.351</v>
      </c>
      <c r="O1789">
        <v>1.052</v>
      </c>
      <c r="P1789">
        <v>1.0580000000000001</v>
      </c>
      <c r="Q1789">
        <v>1.0229999999999999</v>
      </c>
      <c r="R1789">
        <v>0.747</v>
      </c>
      <c r="S1789">
        <v>0.47899999999999998</v>
      </c>
    </row>
    <row r="1790" spans="1:19" x14ac:dyDescent="0.3">
      <c r="A1790">
        <v>420</v>
      </c>
      <c r="B1790">
        <v>-0.36499999999999999</v>
      </c>
      <c r="C1790">
        <v>-1.2749999999999999</v>
      </c>
      <c r="D1790">
        <v>-2.3679999999999999</v>
      </c>
      <c r="E1790">
        <v>-2.9780000000000002</v>
      </c>
      <c r="F1790">
        <v>-3.22</v>
      </c>
      <c r="G1790">
        <v>2.6</v>
      </c>
      <c r="H1790">
        <v>-0.01</v>
      </c>
      <c r="I1790">
        <v>3.8730000000000002</v>
      </c>
      <c r="J1790">
        <v>-0.42199999999999999</v>
      </c>
      <c r="K1790">
        <v>-1.421</v>
      </c>
      <c r="L1790">
        <v>-2.415</v>
      </c>
      <c r="M1790">
        <v>-3.1539999999999999</v>
      </c>
      <c r="N1790">
        <v>-3.3660000000000001</v>
      </c>
      <c r="O1790">
        <v>1.0489999999999999</v>
      </c>
      <c r="P1790">
        <v>1.0609999999999999</v>
      </c>
      <c r="Q1790">
        <v>1.044</v>
      </c>
      <c r="R1790">
        <v>0.78</v>
      </c>
      <c r="S1790">
        <v>0.48599999999999999</v>
      </c>
    </row>
    <row r="1791" spans="1:19" x14ac:dyDescent="0.3">
      <c r="A1791">
        <v>480</v>
      </c>
      <c r="B1791">
        <v>-0.36499999999999999</v>
      </c>
      <c r="C1791">
        <v>-1.2749999999999999</v>
      </c>
      <c r="D1791">
        <v>-2.3679999999999999</v>
      </c>
      <c r="E1791">
        <v>-2.9780000000000002</v>
      </c>
      <c r="F1791">
        <v>-3.22</v>
      </c>
      <c r="G1791">
        <v>2.6</v>
      </c>
      <c r="H1791">
        <v>-0.01</v>
      </c>
      <c r="I1791">
        <v>3.8730000000000002</v>
      </c>
      <c r="J1791">
        <v>-0.42299999999999999</v>
      </c>
      <c r="K1791">
        <v>-1.419</v>
      </c>
      <c r="L1791">
        <v>-2.4169999999999998</v>
      </c>
      <c r="M1791">
        <v>-3.1659999999999999</v>
      </c>
      <c r="N1791">
        <v>-3.3809999999999998</v>
      </c>
      <c r="O1791">
        <v>1.046</v>
      </c>
      <c r="P1791">
        <v>1.054</v>
      </c>
      <c r="Q1791">
        <v>1.05</v>
      </c>
      <c r="R1791">
        <v>0.80100000000000005</v>
      </c>
      <c r="S1791">
        <v>0.49199999999999999</v>
      </c>
    </row>
    <row r="1792" spans="1:19" x14ac:dyDescent="0.3">
      <c r="A1792">
        <v>540</v>
      </c>
      <c r="B1792">
        <v>-0.36499999999999999</v>
      </c>
      <c r="C1792">
        <v>-1.2749999999999999</v>
      </c>
      <c r="D1792">
        <v>-2.3679999999999999</v>
      </c>
      <c r="E1792">
        <v>-2.9780000000000002</v>
      </c>
      <c r="F1792">
        <v>-3.22</v>
      </c>
      <c r="G1792">
        <v>2.6</v>
      </c>
      <c r="H1792">
        <v>-0.01</v>
      </c>
      <c r="I1792">
        <v>3.8730000000000002</v>
      </c>
      <c r="J1792">
        <v>-0.42499999999999999</v>
      </c>
      <c r="K1792">
        <v>-1.419</v>
      </c>
      <c r="L1792">
        <v>-2.4159999999999999</v>
      </c>
      <c r="M1792">
        <v>-3.1749999999999998</v>
      </c>
      <c r="N1792">
        <v>-3.3959999999999999</v>
      </c>
      <c r="O1792">
        <v>1.046</v>
      </c>
      <c r="P1792">
        <v>1.054</v>
      </c>
      <c r="Q1792">
        <v>1.048</v>
      </c>
      <c r="R1792">
        <v>0.80700000000000005</v>
      </c>
      <c r="S1792">
        <v>0.498</v>
      </c>
    </row>
    <row r="1793" spans="1:19" x14ac:dyDescent="0.3">
      <c r="A1793">
        <v>600</v>
      </c>
      <c r="B1793">
        <v>-0.36499999999999999</v>
      </c>
      <c r="C1793">
        <v>-1.2749999999999999</v>
      </c>
      <c r="D1793">
        <v>-2.3679999999999999</v>
      </c>
      <c r="E1793">
        <v>-2.9780000000000002</v>
      </c>
      <c r="F1793">
        <v>-3.22</v>
      </c>
      <c r="G1793">
        <v>2.6</v>
      </c>
      <c r="H1793">
        <v>-0.01</v>
      </c>
      <c r="I1793">
        <v>3.8730000000000002</v>
      </c>
      <c r="J1793">
        <v>-0.42699999999999999</v>
      </c>
      <c r="K1793">
        <v>-1.419</v>
      </c>
      <c r="L1793">
        <v>-2.4159999999999999</v>
      </c>
      <c r="M1793">
        <v>-3.1840000000000002</v>
      </c>
      <c r="N1793">
        <v>-3.411</v>
      </c>
      <c r="O1793">
        <v>1.0449999999999999</v>
      </c>
      <c r="P1793">
        <v>1.056</v>
      </c>
      <c r="Q1793">
        <v>1.046</v>
      </c>
      <c r="R1793">
        <v>0.81399999999999995</v>
      </c>
      <c r="S1793">
        <v>0.505</v>
      </c>
    </row>
    <row r="1795" spans="1:19" x14ac:dyDescent="0.3">
      <c r="A1795" t="s">
        <v>0</v>
      </c>
      <c r="B1795" t="s">
        <v>139</v>
      </c>
    </row>
    <row r="1796" spans="1:19" x14ac:dyDescent="0.3">
      <c r="A1796">
        <v>0</v>
      </c>
      <c r="B1796">
        <v>-0.36599999999999999</v>
      </c>
      <c r="C1796">
        <v>-1.276</v>
      </c>
      <c r="D1796">
        <v>-2.3660000000000001</v>
      </c>
      <c r="E1796">
        <v>-2.972</v>
      </c>
      <c r="F1796">
        <v>-3.21</v>
      </c>
      <c r="G1796">
        <v>2.6</v>
      </c>
      <c r="H1796">
        <v>-0.01</v>
      </c>
      <c r="I1796">
        <v>3.8730000000000002</v>
      </c>
      <c r="J1796">
        <v>-0.40500000000000003</v>
      </c>
      <c r="K1796">
        <v>-1.405</v>
      </c>
      <c r="L1796">
        <v>-2.4009999999999998</v>
      </c>
      <c r="M1796">
        <v>-3.11</v>
      </c>
      <c r="N1796">
        <v>-3.21</v>
      </c>
      <c r="O1796">
        <v>1.0489999999999999</v>
      </c>
      <c r="P1796">
        <v>1.0489999999999999</v>
      </c>
      <c r="Q1796">
        <v>1.042</v>
      </c>
      <c r="R1796">
        <v>0.68700000000000006</v>
      </c>
      <c r="S1796">
        <v>0.27700000000000002</v>
      </c>
    </row>
    <row r="1797" spans="1:19" x14ac:dyDescent="0.3">
      <c r="A1797">
        <v>60</v>
      </c>
      <c r="B1797">
        <v>-0.36599999999999999</v>
      </c>
      <c r="C1797">
        <v>-1.276</v>
      </c>
      <c r="D1797">
        <v>-2.3660000000000001</v>
      </c>
      <c r="E1797">
        <v>-2.972</v>
      </c>
      <c r="F1797">
        <v>-3.21</v>
      </c>
      <c r="G1797">
        <v>2.6</v>
      </c>
      <c r="H1797">
        <v>-0.01</v>
      </c>
      <c r="I1797">
        <v>3.8730000000000002</v>
      </c>
      <c r="J1797">
        <v>-0.439</v>
      </c>
      <c r="K1797">
        <v>-1.429</v>
      </c>
      <c r="L1797">
        <v>-2.3879999999999999</v>
      </c>
      <c r="M1797">
        <v>-3.0950000000000002</v>
      </c>
      <c r="N1797">
        <v>-3.2829999999999999</v>
      </c>
      <c r="O1797">
        <v>1.1040000000000001</v>
      </c>
      <c r="P1797">
        <v>1.044</v>
      </c>
      <c r="Q1797">
        <v>0.93</v>
      </c>
      <c r="R1797">
        <v>0.63500000000000001</v>
      </c>
      <c r="S1797">
        <v>0.45200000000000001</v>
      </c>
    </row>
    <row r="1798" spans="1:19" x14ac:dyDescent="0.3">
      <c r="A1798">
        <v>120</v>
      </c>
      <c r="B1798">
        <v>-0.36599999999999999</v>
      </c>
      <c r="C1798">
        <v>-1.276</v>
      </c>
      <c r="D1798">
        <v>-2.3660000000000001</v>
      </c>
      <c r="E1798">
        <v>-2.972</v>
      </c>
      <c r="F1798">
        <v>-3.21</v>
      </c>
      <c r="G1798">
        <v>2.6</v>
      </c>
      <c r="H1798">
        <v>-0.01</v>
      </c>
      <c r="I1798">
        <v>3.8730000000000002</v>
      </c>
      <c r="J1798">
        <v>-0.41899999999999998</v>
      </c>
      <c r="K1798">
        <v>-1.4350000000000001</v>
      </c>
      <c r="L1798">
        <v>-2.4260000000000002</v>
      </c>
      <c r="M1798">
        <v>-3.141</v>
      </c>
      <c r="N1798">
        <v>-3.3</v>
      </c>
      <c r="O1798">
        <v>1.0640000000000001</v>
      </c>
      <c r="P1798">
        <v>1.097</v>
      </c>
      <c r="Q1798">
        <v>1.073</v>
      </c>
      <c r="R1798">
        <v>0.78200000000000003</v>
      </c>
      <c r="S1798">
        <v>0.45900000000000002</v>
      </c>
    </row>
    <row r="1799" spans="1:19" x14ac:dyDescent="0.3">
      <c r="A1799">
        <v>180</v>
      </c>
      <c r="B1799">
        <v>-0.36599999999999999</v>
      </c>
      <c r="C1799">
        <v>-1.276</v>
      </c>
      <c r="D1799">
        <v>-2.3660000000000001</v>
      </c>
      <c r="E1799">
        <v>-2.972</v>
      </c>
      <c r="F1799">
        <v>-3.21</v>
      </c>
      <c r="G1799">
        <v>2.6</v>
      </c>
      <c r="H1799">
        <v>-0.01</v>
      </c>
      <c r="I1799">
        <v>3.8730000000000002</v>
      </c>
      <c r="J1799">
        <v>-0.41199999999999998</v>
      </c>
      <c r="K1799">
        <v>-1.4119999999999999</v>
      </c>
      <c r="L1799">
        <v>-2.399</v>
      </c>
      <c r="M1799">
        <v>-3.1040000000000001</v>
      </c>
      <c r="N1799">
        <v>-3.3109999999999999</v>
      </c>
      <c r="O1799">
        <v>1.0489999999999999</v>
      </c>
      <c r="P1799">
        <v>1.0189999999999999</v>
      </c>
      <c r="Q1799">
        <v>0.98199999999999998</v>
      </c>
      <c r="R1799">
        <v>0.64200000000000002</v>
      </c>
      <c r="S1799">
        <v>0.46300000000000002</v>
      </c>
    </row>
    <row r="1800" spans="1:19" x14ac:dyDescent="0.3">
      <c r="A1800">
        <v>240</v>
      </c>
      <c r="B1800">
        <v>-0.36599999999999999</v>
      </c>
      <c r="C1800">
        <v>-1.276</v>
      </c>
      <c r="D1800">
        <v>-2.3660000000000001</v>
      </c>
      <c r="E1800">
        <v>-2.972</v>
      </c>
      <c r="F1800">
        <v>-3.21</v>
      </c>
      <c r="G1800">
        <v>2.6</v>
      </c>
      <c r="H1800">
        <v>-0.01</v>
      </c>
      <c r="I1800">
        <v>3.8730000000000002</v>
      </c>
      <c r="J1800">
        <v>-0.42299999999999999</v>
      </c>
      <c r="K1800">
        <v>-1.4239999999999999</v>
      </c>
      <c r="L1800">
        <v>-2.419</v>
      </c>
      <c r="M1800">
        <v>-3.0990000000000002</v>
      </c>
      <c r="N1800">
        <v>-3.32</v>
      </c>
      <c r="O1800">
        <v>1.0640000000000001</v>
      </c>
      <c r="P1800">
        <v>1.073</v>
      </c>
      <c r="Q1800">
        <v>1.069</v>
      </c>
      <c r="R1800">
        <v>0.64800000000000002</v>
      </c>
      <c r="S1800">
        <v>0.46700000000000003</v>
      </c>
    </row>
    <row r="1801" spans="1:19" x14ac:dyDescent="0.3">
      <c r="A1801">
        <v>300</v>
      </c>
      <c r="B1801">
        <v>-0.36599999999999999</v>
      </c>
      <c r="C1801">
        <v>-1.276</v>
      </c>
      <c r="D1801">
        <v>-2.3660000000000001</v>
      </c>
      <c r="E1801">
        <v>-2.972</v>
      </c>
      <c r="F1801">
        <v>-3.21</v>
      </c>
      <c r="G1801">
        <v>2.6</v>
      </c>
      <c r="H1801">
        <v>-0.01</v>
      </c>
      <c r="I1801">
        <v>3.8730000000000002</v>
      </c>
      <c r="J1801">
        <v>-0.41699999999999998</v>
      </c>
      <c r="K1801">
        <v>-1.4179999999999999</v>
      </c>
      <c r="L1801">
        <v>-2.4129999999999998</v>
      </c>
      <c r="M1801">
        <v>-3.113</v>
      </c>
      <c r="N1801">
        <v>-3.33</v>
      </c>
      <c r="O1801">
        <v>1.048</v>
      </c>
      <c r="P1801">
        <v>1.042</v>
      </c>
      <c r="Q1801">
        <v>1.0369999999999999</v>
      </c>
      <c r="R1801">
        <v>0.70299999999999996</v>
      </c>
      <c r="S1801">
        <v>0.47099999999999997</v>
      </c>
    </row>
    <row r="1802" spans="1:19" x14ac:dyDescent="0.3">
      <c r="A1802">
        <v>360</v>
      </c>
      <c r="B1802">
        <v>-0.36599999999999999</v>
      </c>
      <c r="C1802">
        <v>-1.276</v>
      </c>
      <c r="D1802">
        <v>-2.3660000000000001</v>
      </c>
      <c r="E1802">
        <v>-2.972</v>
      </c>
      <c r="F1802">
        <v>-3.21</v>
      </c>
      <c r="G1802">
        <v>2.6</v>
      </c>
      <c r="H1802">
        <v>-0.01</v>
      </c>
      <c r="I1802">
        <v>3.8730000000000002</v>
      </c>
      <c r="J1802">
        <v>-0.42099999999999999</v>
      </c>
      <c r="K1802">
        <v>-1.419</v>
      </c>
      <c r="L1802">
        <v>-2.4079999999999999</v>
      </c>
      <c r="M1802">
        <v>-3.1309999999999998</v>
      </c>
      <c r="N1802">
        <v>-3.3420000000000001</v>
      </c>
      <c r="O1802">
        <v>1.052</v>
      </c>
      <c r="P1802">
        <v>1.0580000000000001</v>
      </c>
      <c r="Q1802">
        <v>1.022</v>
      </c>
      <c r="R1802">
        <v>0.75</v>
      </c>
      <c r="S1802">
        <v>0.47499999999999998</v>
      </c>
    </row>
    <row r="1803" spans="1:19" x14ac:dyDescent="0.3">
      <c r="A1803">
        <v>420</v>
      </c>
      <c r="B1803">
        <v>-0.36599999999999999</v>
      </c>
      <c r="C1803">
        <v>-1.276</v>
      </c>
      <c r="D1803">
        <v>-2.3660000000000001</v>
      </c>
      <c r="E1803">
        <v>-2.972</v>
      </c>
      <c r="F1803">
        <v>-3.21</v>
      </c>
      <c r="G1803">
        <v>2.6</v>
      </c>
      <c r="H1803">
        <v>-0.01</v>
      </c>
      <c r="I1803">
        <v>3.8730000000000002</v>
      </c>
      <c r="J1803">
        <v>-0.42199999999999999</v>
      </c>
      <c r="K1803">
        <v>-1.421</v>
      </c>
      <c r="L1803">
        <v>-2.411</v>
      </c>
      <c r="M1803">
        <v>-3.1459999999999999</v>
      </c>
      <c r="N1803">
        <v>-3.3540000000000001</v>
      </c>
      <c r="O1803">
        <v>1.0489999999999999</v>
      </c>
      <c r="P1803">
        <v>1.0609999999999999</v>
      </c>
      <c r="Q1803">
        <v>1.04</v>
      </c>
      <c r="R1803">
        <v>0.78300000000000003</v>
      </c>
      <c r="S1803">
        <v>0.48</v>
      </c>
    </row>
    <row r="1804" spans="1:19" x14ac:dyDescent="0.3">
      <c r="A1804">
        <v>480</v>
      </c>
      <c r="B1804">
        <v>-0.36599999999999999</v>
      </c>
      <c r="C1804">
        <v>-1.276</v>
      </c>
      <c r="D1804">
        <v>-2.3660000000000001</v>
      </c>
      <c r="E1804">
        <v>-2.972</v>
      </c>
      <c r="F1804">
        <v>-3.21</v>
      </c>
      <c r="G1804">
        <v>2.6</v>
      </c>
      <c r="H1804">
        <v>-0.01</v>
      </c>
      <c r="I1804">
        <v>3.8730000000000002</v>
      </c>
      <c r="J1804">
        <v>-0.42199999999999999</v>
      </c>
      <c r="K1804">
        <v>-1.419</v>
      </c>
      <c r="L1804">
        <v>-2.4140000000000001</v>
      </c>
      <c r="M1804">
        <v>-3.157</v>
      </c>
      <c r="N1804">
        <v>-3.3679999999999999</v>
      </c>
      <c r="O1804">
        <v>1.0449999999999999</v>
      </c>
      <c r="P1804">
        <v>1.0549999999999999</v>
      </c>
      <c r="Q1804">
        <v>1.0469999999999999</v>
      </c>
      <c r="R1804">
        <v>0.79900000000000004</v>
      </c>
      <c r="S1804">
        <v>0.48599999999999999</v>
      </c>
    </row>
    <row r="1805" spans="1:19" x14ac:dyDescent="0.3">
      <c r="A1805">
        <v>540</v>
      </c>
      <c r="B1805">
        <v>-0.36599999999999999</v>
      </c>
      <c r="C1805">
        <v>-1.276</v>
      </c>
      <c r="D1805">
        <v>-2.3660000000000001</v>
      </c>
      <c r="E1805">
        <v>-2.972</v>
      </c>
      <c r="F1805">
        <v>-3.21</v>
      </c>
      <c r="G1805">
        <v>2.6</v>
      </c>
      <c r="H1805">
        <v>-0.01</v>
      </c>
      <c r="I1805">
        <v>3.8730000000000002</v>
      </c>
      <c r="J1805">
        <v>-0.42499999999999999</v>
      </c>
      <c r="K1805">
        <v>-1.4179999999999999</v>
      </c>
      <c r="L1805">
        <v>-2.4140000000000001</v>
      </c>
      <c r="M1805">
        <v>-3.1669999999999998</v>
      </c>
      <c r="N1805">
        <v>-3.3820000000000001</v>
      </c>
      <c r="O1805">
        <v>1.046</v>
      </c>
      <c r="P1805">
        <v>1.054</v>
      </c>
      <c r="Q1805">
        <v>1.0469999999999999</v>
      </c>
      <c r="R1805">
        <v>0.80500000000000005</v>
      </c>
      <c r="S1805">
        <v>0.49199999999999999</v>
      </c>
    </row>
    <row r="1806" spans="1:19" x14ac:dyDescent="0.3">
      <c r="A1806">
        <v>600</v>
      </c>
      <c r="B1806">
        <v>-0.36599999999999999</v>
      </c>
      <c r="C1806">
        <v>-1.276</v>
      </c>
      <c r="D1806">
        <v>-2.3660000000000001</v>
      </c>
      <c r="E1806">
        <v>-2.972</v>
      </c>
      <c r="F1806">
        <v>-3.21</v>
      </c>
      <c r="G1806">
        <v>2.6</v>
      </c>
      <c r="H1806">
        <v>-0.01</v>
      </c>
      <c r="I1806">
        <v>3.8730000000000002</v>
      </c>
      <c r="J1806">
        <v>-0.42699999999999999</v>
      </c>
      <c r="K1806">
        <v>-1.419</v>
      </c>
      <c r="L1806">
        <v>-2.4140000000000001</v>
      </c>
      <c r="M1806">
        <v>-3.1760000000000002</v>
      </c>
      <c r="N1806">
        <v>-3.3980000000000001</v>
      </c>
      <c r="O1806">
        <v>1.0449999999999999</v>
      </c>
      <c r="P1806">
        <v>1.0549999999999999</v>
      </c>
      <c r="Q1806">
        <v>1.0449999999999999</v>
      </c>
      <c r="R1806">
        <v>0.81100000000000005</v>
      </c>
      <c r="S1806">
        <v>0.499</v>
      </c>
    </row>
    <row r="1808" spans="1:19" x14ac:dyDescent="0.3">
      <c r="A1808" t="s">
        <v>0</v>
      </c>
      <c r="B1808" t="s">
        <v>140</v>
      </c>
    </row>
    <row r="1809" spans="1:19" x14ac:dyDescent="0.3">
      <c r="A1809">
        <v>0</v>
      </c>
      <c r="B1809">
        <v>-0.36499999999999999</v>
      </c>
      <c r="C1809">
        <v>-1.2769999999999999</v>
      </c>
      <c r="D1809">
        <v>-2.3679999999999999</v>
      </c>
      <c r="E1809">
        <v>-2.9649999999999999</v>
      </c>
      <c r="F1809">
        <v>-3.2</v>
      </c>
      <c r="G1809">
        <v>2.6</v>
      </c>
      <c r="H1809">
        <v>-0.01</v>
      </c>
      <c r="I1809">
        <v>3.8730000000000002</v>
      </c>
      <c r="J1809">
        <v>-0.40500000000000003</v>
      </c>
      <c r="K1809">
        <v>-1.405</v>
      </c>
      <c r="L1809">
        <v>-2.4009999999999998</v>
      </c>
      <c r="M1809">
        <v>-3.1030000000000002</v>
      </c>
      <c r="N1809">
        <v>-3.2</v>
      </c>
      <c r="O1809">
        <v>1.0489999999999999</v>
      </c>
      <c r="P1809">
        <v>1.0489999999999999</v>
      </c>
      <c r="Q1809">
        <v>1.042</v>
      </c>
      <c r="R1809">
        <v>0.68</v>
      </c>
      <c r="S1809">
        <v>0.27500000000000002</v>
      </c>
    </row>
    <row r="1810" spans="1:19" x14ac:dyDescent="0.3">
      <c r="A1810">
        <v>60</v>
      </c>
      <c r="B1810">
        <v>-0.36499999999999999</v>
      </c>
      <c r="C1810">
        <v>-1.2769999999999999</v>
      </c>
      <c r="D1810">
        <v>-2.3679999999999999</v>
      </c>
      <c r="E1810">
        <v>-2.9649999999999999</v>
      </c>
      <c r="F1810">
        <v>-3.2</v>
      </c>
      <c r="G1810">
        <v>2.6</v>
      </c>
      <c r="H1810">
        <v>-0.01</v>
      </c>
      <c r="I1810">
        <v>3.8730000000000002</v>
      </c>
      <c r="J1810">
        <v>-0.44</v>
      </c>
      <c r="K1810">
        <v>-1.43</v>
      </c>
      <c r="L1810">
        <v>-2.3980000000000001</v>
      </c>
      <c r="M1810">
        <v>-3.0870000000000002</v>
      </c>
      <c r="N1810">
        <v>-3.2719999999999998</v>
      </c>
      <c r="O1810">
        <v>1.105</v>
      </c>
      <c r="P1810">
        <v>1.046</v>
      </c>
      <c r="Q1810">
        <v>0.95899999999999996</v>
      </c>
      <c r="R1810">
        <v>0.63300000000000001</v>
      </c>
      <c r="S1810">
        <v>0.44800000000000001</v>
      </c>
    </row>
    <row r="1811" spans="1:19" x14ac:dyDescent="0.3">
      <c r="A1811">
        <v>120</v>
      </c>
      <c r="B1811">
        <v>-0.36499999999999999</v>
      </c>
      <c r="C1811">
        <v>-1.2769999999999999</v>
      </c>
      <c r="D1811">
        <v>-2.3679999999999999</v>
      </c>
      <c r="E1811">
        <v>-2.9649999999999999</v>
      </c>
      <c r="F1811">
        <v>-3.2</v>
      </c>
      <c r="G1811">
        <v>2.6</v>
      </c>
      <c r="H1811">
        <v>-0.01</v>
      </c>
      <c r="I1811">
        <v>3.8730000000000002</v>
      </c>
      <c r="J1811">
        <v>-0.41799999999999998</v>
      </c>
      <c r="K1811">
        <v>-1.4350000000000001</v>
      </c>
      <c r="L1811">
        <v>-2.4329999999999998</v>
      </c>
      <c r="M1811">
        <v>-3.133</v>
      </c>
      <c r="N1811">
        <v>-3.2890000000000001</v>
      </c>
      <c r="O1811">
        <v>1.0629999999999999</v>
      </c>
      <c r="P1811">
        <v>1.0940000000000001</v>
      </c>
      <c r="Q1811">
        <v>1.0860000000000001</v>
      </c>
      <c r="R1811">
        <v>0.77300000000000002</v>
      </c>
      <c r="S1811">
        <v>0.45500000000000002</v>
      </c>
    </row>
    <row r="1812" spans="1:19" x14ac:dyDescent="0.3">
      <c r="A1812">
        <v>180</v>
      </c>
      <c r="B1812">
        <v>-0.36499999999999999</v>
      </c>
      <c r="C1812">
        <v>-1.2769999999999999</v>
      </c>
      <c r="D1812">
        <v>-2.3679999999999999</v>
      </c>
      <c r="E1812">
        <v>-2.9649999999999999</v>
      </c>
      <c r="F1812">
        <v>-3.2</v>
      </c>
      <c r="G1812">
        <v>2.6</v>
      </c>
      <c r="H1812">
        <v>-0.01</v>
      </c>
      <c r="I1812">
        <v>3.8730000000000002</v>
      </c>
      <c r="J1812">
        <v>-0.41199999999999998</v>
      </c>
      <c r="K1812">
        <v>-1.4119999999999999</v>
      </c>
      <c r="L1812">
        <v>-2.4049999999999998</v>
      </c>
      <c r="M1812">
        <v>-3.0990000000000002</v>
      </c>
      <c r="N1812">
        <v>-3.3010000000000002</v>
      </c>
      <c r="O1812">
        <v>1.048</v>
      </c>
      <c r="P1812">
        <v>1.0209999999999999</v>
      </c>
      <c r="Q1812">
        <v>0.99199999999999999</v>
      </c>
      <c r="R1812">
        <v>0.629</v>
      </c>
      <c r="S1812">
        <v>0.45900000000000002</v>
      </c>
    </row>
    <row r="1813" spans="1:19" x14ac:dyDescent="0.3">
      <c r="A1813">
        <v>240</v>
      </c>
      <c r="B1813">
        <v>-0.36499999999999999</v>
      </c>
      <c r="C1813">
        <v>-1.2769999999999999</v>
      </c>
      <c r="D1813">
        <v>-2.3679999999999999</v>
      </c>
      <c r="E1813">
        <v>-2.9649999999999999</v>
      </c>
      <c r="F1813">
        <v>-3.2</v>
      </c>
      <c r="G1813">
        <v>2.6</v>
      </c>
      <c r="H1813">
        <v>-0.01</v>
      </c>
      <c r="I1813">
        <v>3.8730000000000002</v>
      </c>
      <c r="J1813">
        <v>-0.42299999999999999</v>
      </c>
      <c r="K1813">
        <v>-1.425</v>
      </c>
      <c r="L1813">
        <v>-2.423</v>
      </c>
      <c r="M1813">
        <v>-3.0950000000000002</v>
      </c>
      <c r="N1813">
        <v>-3.31</v>
      </c>
      <c r="O1813">
        <v>1.0640000000000001</v>
      </c>
      <c r="P1813">
        <v>1.0740000000000001</v>
      </c>
      <c r="Q1813">
        <v>1.0720000000000001</v>
      </c>
      <c r="R1813">
        <v>0.63400000000000001</v>
      </c>
      <c r="S1813">
        <v>0.46300000000000002</v>
      </c>
    </row>
    <row r="1814" spans="1:19" x14ac:dyDescent="0.3">
      <c r="A1814">
        <v>300</v>
      </c>
      <c r="B1814">
        <v>-0.36499999999999999</v>
      </c>
      <c r="C1814">
        <v>-1.2769999999999999</v>
      </c>
      <c r="D1814">
        <v>-2.3679999999999999</v>
      </c>
      <c r="E1814">
        <v>-2.9649999999999999</v>
      </c>
      <c r="F1814">
        <v>-3.2</v>
      </c>
      <c r="G1814">
        <v>2.6</v>
      </c>
      <c r="H1814">
        <v>-0.01</v>
      </c>
      <c r="I1814">
        <v>3.8730000000000002</v>
      </c>
      <c r="J1814">
        <v>-0.41699999999999998</v>
      </c>
      <c r="K1814">
        <v>-1.419</v>
      </c>
      <c r="L1814">
        <v>-2.4159999999999999</v>
      </c>
      <c r="M1814">
        <v>-3.11</v>
      </c>
      <c r="N1814">
        <v>-3.3170000000000002</v>
      </c>
      <c r="O1814">
        <v>1.048</v>
      </c>
      <c r="P1814">
        <v>1.0429999999999999</v>
      </c>
      <c r="Q1814">
        <v>1.0369999999999999</v>
      </c>
      <c r="R1814">
        <v>0.69299999999999995</v>
      </c>
      <c r="S1814">
        <v>0.46600000000000003</v>
      </c>
    </row>
    <row r="1815" spans="1:19" x14ac:dyDescent="0.3">
      <c r="A1815">
        <v>360</v>
      </c>
      <c r="B1815">
        <v>-0.36499999999999999</v>
      </c>
      <c r="C1815">
        <v>-1.2769999999999999</v>
      </c>
      <c r="D1815">
        <v>-2.3679999999999999</v>
      </c>
      <c r="E1815">
        <v>-2.9649999999999999</v>
      </c>
      <c r="F1815">
        <v>-3.2</v>
      </c>
      <c r="G1815">
        <v>2.6</v>
      </c>
      <c r="H1815">
        <v>-0.01</v>
      </c>
      <c r="I1815">
        <v>3.8730000000000002</v>
      </c>
      <c r="J1815">
        <v>-0.42099999999999999</v>
      </c>
      <c r="K1815">
        <v>-1.419</v>
      </c>
      <c r="L1815">
        <v>-2.41</v>
      </c>
      <c r="M1815">
        <v>-3.1269999999999998</v>
      </c>
      <c r="N1815">
        <v>-3.33</v>
      </c>
      <c r="O1815">
        <v>1.052</v>
      </c>
      <c r="P1815">
        <v>1.0580000000000001</v>
      </c>
      <c r="Q1815">
        <v>1.022</v>
      </c>
      <c r="R1815">
        <v>0.73899999999999999</v>
      </c>
      <c r="S1815">
        <v>0.47099999999999997</v>
      </c>
    </row>
    <row r="1816" spans="1:19" x14ac:dyDescent="0.3">
      <c r="A1816">
        <v>420</v>
      </c>
      <c r="B1816">
        <v>-0.36499999999999999</v>
      </c>
      <c r="C1816">
        <v>-1.2769999999999999</v>
      </c>
      <c r="D1816">
        <v>-2.3679999999999999</v>
      </c>
      <c r="E1816">
        <v>-2.9649999999999999</v>
      </c>
      <c r="F1816">
        <v>-3.2</v>
      </c>
      <c r="G1816">
        <v>2.6</v>
      </c>
      <c r="H1816">
        <v>-0.01</v>
      </c>
      <c r="I1816">
        <v>3.8730000000000002</v>
      </c>
      <c r="J1816">
        <v>-0.42199999999999999</v>
      </c>
      <c r="K1816">
        <v>-1.421</v>
      </c>
      <c r="L1816">
        <v>-2.4140000000000001</v>
      </c>
      <c r="M1816">
        <v>-3.1419999999999999</v>
      </c>
      <c r="N1816">
        <v>-3.3439999999999999</v>
      </c>
      <c r="O1816">
        <v>1.0489999999999999</v>
      </c>
      <c r="P1816">
        <v>1.0609999999999999</v>
      </c>
      <c r="Q1816">
        <v>1.0429999999999999</v>
      </c>
      <c r="R1816">
        <v>0.77100000000000002</v>
      </c>
      <c r="S1816">
        <v>0.47599999999999998</v>
      </c>
    </row>
    <row r="1817" spans="1:19" x14ac:dyDescent="0.3">
      <c r="A1817">
        <v>480</v>
      </c>
      <c r="B1817">
        <v>-0.36499999999999999</v>
      </c>
      <c r="C1817">
        <v>-1.2769999999999999</v>
      </c>
      <c r="D1817">
        <v>-2.3679999999999999</v>
      </c>
      <c r="E1817">
        <v>-2.9649999999999999</v>
      </c>
      <c r="F1817">
        <v>-3.2</v>
      </c>
      <c r="G1817">
        <v>2.6</v>
      </c>
      <c r="H1817">
        <v>-0.01</v>
      </c>
      <c r="I1817">
        <v>3.8730000000000002</v>
      </c>
      <c r="J1817">
        <v>-0.42199999999999999</v>
      </c>
      <c r="K1817">
        <v>-1.419</v>
      </c>
      <c r="L1817">
        <v>-2.4159999999999999</v>
      </c>
      <c r="M1817">
        <v>-3.1539999999999999</v>
      </c>
      <c r="N1817">
        <v>-3.3580000000000001</v>
      </c>
      <c r="O1817">
        <v>1.0449999999999999</v>
      </c>
      <c r="P1817">
        <v>1.0549999999999999</v>
      </c>
      <c r="Q1817">
        <v>1.0489999999999999</v>
      </c>
      <c r="R1817">
        <v>0.79100000000000004</v>
      </c>
      <c r="S1817">
        <v>0.48199999999999998</v>
      </c>
    </row>
    <row r="1818" spans="1:19" x14ac:dyDescent="0.3">
      <c r="A1818">
        <v>540</v>
      </c>
      <c r="B1818">
        <v>-0.36499999999999999</v>
      </c>
      <c r="C1818">
        <v>-1.2769999999999999</v>
      </c>
      <c r="D1818">
        <v>-2.3679999999999999</v>
      </c>
      <c r="E1818">
        <v>-2.9649999999999999</v>
      </c>
      <c r="F1818">
        <v>-3.2</v>
      </c>
      <c r="G1818">
        <v>2.6</v>
      </c>
      <c r="H1818">
        <v>-0.01</v>
      </c>
      <c r="I1818">
        <v>3.8730000000000002</v>
      </c>
      <c r="J1818">
        <v>-0.42499999999999999</v>
      </c>
      <c r="K1818">
        <v>-1.4179999999999999</v>
      </c>
      <c r="L1818">
        <v>-2.4159999999999999</v>
      </c>
      <c r="M1818">
        <v>-3.1629999999999998</v>
      </c>
      <c r="N1818">
        <v>-3.3730000000000002</v>
      </c>
      <c r="O1818">
        <v>1.046</v>
      </c>
      <c r="P1818">
        <v>1.054</v>
      </c>
      <c r="Q1818">
        <v>1.0469999999999999</v>
      </c>
      <c r="R1818">
        <v>0.79700000000000004</v>
      </c>
      <c r="S1818">
        <v>0.48799999999999999</v>
      </c>
    </row>
    <row r="1819" spans="1:19" x14ac:dyDescent="0.3">
      <c r="A1819">
        <v>600</v>
      </c>
      <c r="B1819">
        <v>-0.36499999999999999</v>
      </c>
      <c r="C1819">
        <v>-1.2769999999999999</v>
      </c>
      <c r="D1819">
        <v>-2.3679999999999999</v>
      </c>
      <c r="E1819">
        <v>-2.9649999999999999</v>
      </c>
      <c r="F1819">
        <v>-3.2</v>
      </c>
      <c r="G1819">
        <v>2.6</v>
      </c>
      <c r="H1819">
        <v>-0.01</v>
      </c>
      <c r="I1819">
        <v>3.8730000000000002</v>
      </c>
      <c r="J1819">
        <v>-0.42699999999999999</v>
      </c>
      <c r="K1819">
        <v>-1.419</v>
      </c>
      <c r="L1819">
        <v>-2.4159999999999999</v>
      </c>
      <c r="M1819">
        <v>-3.1709999999999998</v>
      </c>
      <c r="N1819">
        <v>-3.3879999999999999</v>
      </c>
      <c r="O1819">
        <v>1.0449999999999999</v>
      </c>
      <c r="P1819">
        <v>1.056</v>
      </c>
      <c r="Q1819">
        <v>1.046</v>
      </c>
      <c r="R1819">
        <v>0.80100000000000005</v>
      </c>
      <c r="S1819">
        <v>0.495</v>
      </c>
    </row>
    <row r="1821" spans="1:19" x14ac:dyDescent="0.3">
      <c r="A1821" t="s">
        <v>0</v>
      </c>
      <c r="B1821" t="s">
        <v>141</v>
      </c>
    </row>
    <row r="1822" spans="1:19" x14ac:dyDescent="0.3">
      <c r="A1822">
        <v>0</v>
      </c>
      <c r="B1822">
        <v>-0.36599999999999999</v>
      </c>
      <c r="C1822">
        <v>-1.2769999999999999</v>
      </c>
      <c r="D1822">
        <v>-2.3650000000000002</v>
      </c>
      <c r="E1822">
        <v>-2.9590000000000001</v>
      </c>
      <c r="F1822">
        <v>-3.19</v>
      </c>
      <c r="G1822">
        <v>2.6</v>
      </c>
      <c r="H1822">
        <v>-0.01</v>
      </c>
      <c r="I1822">
        <v>3.8730000000000002</v>
      </c>
      <c r="J1822">
        <v>-0.40500000000000003</v>
      </c>
      <c r="K1822">
        <v>-1.405</v>
      </c>
      <c r="L1822">
        <v>-2.4009999999999998</v>
      </c>
      <c r="M1822">
        <v>-3.0950000000000002</v>
      </c>
      <c r="N1822">
        <v>-3.19</v>
      </c>
      <c r="O1822">
        <v>1.0489999999999999</v>
      </c>
      <c r="P1822">
        <v>1.0489999999999999</v>
      </c>
      <c r="Q1822">
        <v>1.042</v>
      </c>
      <c r="R1822">
        <v>0.67400000000000004</v>
      </c>
      <c r="S1822">
        <v>0.27300000000000002</v>
      </c>
    </row>
    <row r="1823" spans="1:19" x14ac:dyDescent="0.3">
      <c r="A1823">
        <v>60</v>
      </c>
      <c r="B1823">
        <v>-0.36599999999999999</v>
      </c>
      <c r="C1823">
        <v>-1.2769999999999999</v>
      </c>
      <c r="D1823">
        <v>-2.3650000000000002</v>
      </c>
      <c r="E1823">
        <v>-2.9590000000000001</v>
      </c>
      <c r="F1823">
        <v>-3.19</v>
      </c>
      <c r="G1823">
        <v>2.6</v>
      </c>
      <c r="H1823">
        <v>-0.01</v>
      </c>
      <c r="I1823">
        <v>3.8730000000000002</v>
      </c>
      <c r="J1823">
        <v>-0.439</v>
      </c>
      <c r="K1823">
        <v>-1.4279999999999999</v>
      </c>
      <c r="L1823">
        <v>-2.387</v>
      </c>
      <c r="M1823">
        <v>-3.0819999999999999</v>
      </c>
      <c r="N1823">
        <v>-3.2629999999999999</v>
      </c>
      <c r="O1823">
        <v>1.1040000000000001</v>
      </c>
      <c r="P1823">
        <v>1.0389999999999999</v>
      </c>
      <c r="Q1823">
        <v>0.92800000000000005</v>
      </c>
      <c r="R1823">
        <v>0.628</v>
      </c>
      <c r="S1823">
        <v>0.44500000000000001</v>
      </c>
    </row>
    <row r="1824" spans="1:19" x14ac:dyDescent="0.3">
      <c r="A1824">
        <v>120</v>
      </c>
      <c r="B1824">
        <v>-0.36599999999999999</v>
      </c>
      <c r="C1824">
        <v>-1.2769999999999999</v>
      </c>
      <c r="D1824">
        <v>-2.3650000000000002</v>
      </c>
      <c r="E1824">
        <v>-2.9590000000000001</v>
      </c>
      <c r="F1824">
        <v>-3.19</v>
      </c>
      <c r="G1824">
        <v>2.6</v>
      </c>
      <c r="H1824">
        <v>-0.01</v>
      </c>
      <c r="I1824">
        <v>3.8730000000000002</v>
      </c>
      <c r="J1824">
        <v>-0.42099999999999999</v>
      </c>
      <c r="K1824">
        <v>-1.4350000000000001</v>
      </c>
      <c r="L1824">
        <v>-2.423</v>
      </c>
      <c r="M1824">
        <v>-3.125</v>
      </c>
      <c r="N1824">
        <v>-3.278</v>
      </c>
      <c r="O1824">
        <v>1.0680000000000001</v>
      </c>
      <c r="P1824">
        <v>1.0960000000000001</v>
      </c>
      <c r="Q1824">
        <v>1.0649999999999999</v>
      </c>
      <c r="R1824">
        <v>0.76100000000000001</v>
      </c>
      <c r="S1824">
        <v>0.45100000000000001</v>
      </c>
    </row>
    <row r="1825" spans="1:19" x14ac:dyDescent="0.3">
      <c r="A1825">
        <v>180</v>
      </c>
      <c r="B1825">
        <v>-0.36599999999999999</v>
      </c>
      <c r="C1825">
        <v>-1.2769999999999999</v>
      </c>
      <c r="D1825">
        <v>-2.3650000000000002</v>
      </c>
      <c r="E1825">
        <v>-2.9590000000000001</v>
      </c>
      <c r="F1825">
        <v>-3.19</v>
      </c>
      <c r="G1825">
        <v>2.6</v>
      </c>
      <c r="H1825">
        <v>-0.01</v>
      </c>
      <c r="I1825">
        <v>3.8730000000000002</v>
      </c>
      <c r="J1825">
        <v>-0.41199999999999998</v>
      </c>
      <c r="K1825">
        <v>-1.4119999999999999</v>
      </c>
      <c r="L1825">
        <v>-2.399</v>
      </c>
      <c r="M1825">
        <v>-3.0880000000000001</v>
      </c>
      <c r="N1825">
        <v>-3.29</v>
      </c>
      <c r="O1825">
        <v>1.048</v>
      </c>
      <c r="P1825">
        <v>1.0189999999999999</v>
      </c>
      <c r="Q1825">
        <v>0.98399999999999999</v>
      </c>
      <c r="R1825">
        <v>0.625</v>
      </c>
      <c r="S1825">
        <v>0.45500000000000002</v>
      </c>
    </row>
    <row r="1826" spans="1:19" x14ac:dyDescent="0.3">
      <c r="A1826">
        <v>240</v>
      </c>
      <c r="B1826">
        <v>-0.36599999999999999</v>
      </c>
      <c r="C1826">
        <v>-1.2769999999999999</v>
      </c>
      <c r="D1826">
        <v>-2.3650000000000002</v>
      </c>
      <c r="E1826">
        <v>-2.9590000000000001</v>
      </c>
      <c r="F1826">
        <v>-3.19</v>
      </c>
      <c r="G1826">
        <v>2.6</v>
      </c>
      <c r="H1826">
        <v>-0.01</v>
      </c>
      <c r="I1826">
        <v>3.8730000000000002</v>
      </c>
      <c r="J1826">
        <v>-0.42399999999999999</v>
      </c>
      <c r="K1826">
        <v>-1.4239999999999999</v>
      </c>
      <c r="L1826">
        <v>-2.419</v>
      </c>
      <c r="M1826">
        <v>-3.0859999999999999</v>
      </c>
      <c r="N1826">
        <v>-3.298</v>
      </c>
      <c r="O1826">
        <v>1.0640000000000001</v>
      </c>
      <c r="P1826">
        <v>1.073</v>
      </c>
      <c r="Q1826">
        <v>1.07</v>
      </c>
      <c r="R1826">
        <v>0.64100000000000001</v>
      </c>
      <c r="S1826">
        <v>0.45800000000000002</v>
      </c>
    </row>
    <row r="1827" spans="1:19" x14ac:dyDescent="0.3">
      <c r="A1827">
        <v>300</v>
      </c>
      <c r="B1827">
        <v>-0.36599999999999999</v>
      </c>
      <c r="C1827">
        <v>-1.2769999999999999</v>
      </c>
      <c r="D1827">
        <v>-2.3650000000000002</v>
      </c>
      <c r="E1827">
        <v>-2.9590000000000001</v>
      </c>
      <c r="F1827">
        <v>-3.19</v>
      </c>
      <c r="G1827">
        <v>2.6</v>
      </c>
      <c r="H1827">
        <v>-0.01</v>
      </c>
      <c r="I1827">
        <v>3.8730000000000002</v>
      </c>
      <c r="J1827">
        <v>-0.41699999999999998</v>
      </c>
      <c r="K1827">
        <v>-1.4179999999999999</v>
      </c>
      <c r="L1827">
        <v>-2.411</v>
      </c>
      <c r="M1827">
        <v>-3.101</v>
      </c>
      <c r="N1827">
        <v>-3.3069999999999999</v>
      </c>
      <c r="O1827">
        <v>1.048</v>
      </c>
      <c r="P1827">
        <v>1.0409999999999999</v>
      </c>
      <c r="Q1827">
        <v>1.0329999999999999</v>
      </c>
      <c r="R1827">
        <v>0.69799999999999995</v>
      </c>
      <c r="S1827">
        <v>0.46200000000000002</v>
      </c>
    </row>
    <row r="1828" spans="1:19" x14ac:dyDescent="0.3">
      <c r="A1828">
        <v>360</v>
      </c>
      <c r="B1828">
        <v>-0.36599999999999999</v>
      </c>
      <c r="C1828">
        <v>-1.2769999999999999</v>
      </c>
      <c r="D1828">
        <v>-2.3650000000000002</v>
      </c>
      <c r="E1828">
        <v>-2.9590000000000001</v>
      </c>
      <c r="F1828">
        <v>-3.19</v>
      </c>
      <c r="G1828">
        <v>2.6</v>
      </c>
      <c r="H1828">
        <v>-0.01</v>
      </c>
      <c r="I1828">
        <v>3.8730000000000002</v>
      </c>
      <c r="J1828">
        <v>-0.42199999999999999</v>
      </c>
      <c r="K1828">
        <v>-1.419</v>
      </c>
      <c r="L1828">
        <v>-2.407</v>
      </c>
      <c r="M1828">
        <v>-3.1179999999999999</v>
      </c>
      <c r="N1828">
        <v>-3.319</v>
      </c>
      <c r="O1828">
        <v>1.052</v>
      </c>
      <c r="P1828">
        <v>1.0580000000000001</v>
      </c>
      <c r="Q1828">
        <v>1.0209999999999999</v>
      </c>
      <c r="R1828">
        <v>0.74199999999999999</v>
      </c>
      <c r="S1828">
        <v>0.46600000000000003</v>
      </c>
    </row>
    <row r="1829" spans="1:19" x14ac:dyDescent="0.3">
      <c r="A1829">
        <v>420</v>
      </c>
      <c r="B1829">
        <v>-0.36599999999999999</v>
      </c>
      <c r="C1829">
        <v>-1.2769999999999999</v>
      </c>
      <c r="D1829">
        <v>-2.3650000000000002</v>
      </c>
      <c r="E1829">
        <v>-2.9590000000000001</v>
      </c>
      <c r="F1829">
        <v>-3.19</v>
      </c>
      <c r="G1829">
        <v>2.6</v>
      </c>
      <c r="H1829">
        <v>-0.01</v>
      </c>
      <c r="I1829">
        <v>3.8730000000000002</v>
      </c>
      <c r="J1829">
        <v>-0.42199999999999999</v>
      </c>
      <c r="K1829">
        <v>-1.421</v>
      </c>
      <c r="L1829">
        <v>-2.411</v>
      </c>
      <c r="M1829">
        <v>-3.133</v>
      </c>
      <c r="N1829">
        <v>-3.331</v>
      </c>
      <c r="O1829">
        <v>1.0489999999999999</v>
      </c>
      <c r="P1829">
        <v>1.0609999999999999</v>
      </c>
      <c r="Q1829">
        <v>1.0409999999999999</v>
      </c>
      <c r="R1829">
        <v>0.77300000000000002</v>
      </c>
      <c r="S1829">
        <v>0.47099999999999997</v>
      </c>
    </row>
    <row r="1830" spans="1:19" x14ac:dyDescent="0.3">
      <c r="A1830">
        <v>480</v>
      </c>
      <c r="B1830">
        <v>-0.36599999999999999</v>
      </c>
      <c r="C1830">
        <v>-1.2769999999999999</v>
      </c>
      <c r="D1830">
        <v>-2.3650000000000002</v>
      </c>
      <c r="E1830">
        <v>-2.9590000000000001</v>
      </c>
      <c r="F1830">
        <v>-3.19</v>
      </c>
      <c r="G1830">
        <v>2.6</v>
      </c>
      <c r="H1830">
        <v>-0.01</v>
      </c>
      <c r="I1830">
        <v>3.8730000000000002</v>
      </c>
      <c r="J1830">
        <v>-0.42199999999999999</v>
      </c>
      <c r="K1830">
        <v>-1.419</v>
      </c>
      <c r="L1830">
        <v>-2.4140000000000001</v>
      </c>
      <c r="M1830">
        <v>-3.1440000000000001</v>
      </c>
      <c r="N1830">
        <v>-3.3439999999999999</v>
      </c>
      <c r="O1830">
        <v>1.0449999999999999</v>
      </c>
      <c r="P1830">
        <v>1.054</v>
      </c>
      <c r="Q1830">
        <v>1.0469999999999999</v>
      </c>
      <c r="R1830">
        <v>0.78700000000000003</v>
      </c>
      <c r="S1830">
        <v>0.47599999999999998</v>
      </c>
    </row>
    <row r="1831" spans="1:19" x14ac:dyDescent="0.3">
      <c r="A1831">
        <v>540</v>
      </c>
      <c r="B1831">
        <v>-0.36599999999999999</v>
      </c>
      <c r="C1831">
        <v>-1.2769999999999999</v>
      </c>
      <c r="D1831">
        <v>-2.3650000000000002</v>
      </c>
      <c r="E1831">
        <v>-2.9590000000000001</v>
      </c>
      <c r="F1831">
        <v>-3.19</v>
      </c>
      <c r="G1831">
        <v>2.6</v>
      </c>
      <c r="H1831">
        <v>-0.01</v>
      </c>
      <c r="I1831">
        <v>3.8730000000000002</v>
      </c>
      <c r="J1831">
        <v>-0.42499999999999999</v>
      </c>
      <c r="K1831">
        <v>-1.419</v>
      </c>
      <c r="L1831">
        <v>-2.4140000000000001</v>
      </c>
      <c r="M1831">
        <v>-3.153</v>
      </c>
      <c r="N1831">
        <v>-3.3580000000000001</v>
      </c>
      <c r="O1831">
        <v>1.046</v>
      </c>
      <c r="P1831">
        <v>1.054</v>
      </c>
      <c r="Q1831">
        <v>1.046</v>
      </c>
      <c r="R1831">
        <v>0.79200000000000004</v>
      </c>
      <c r="S1831">
        <v>0.48199999999999998</v>
      </c>
    </row>
    <row r="1832" spans="1:19" x14ac:dyDescent="0.3">
      <c r="A1832">
        <v>600</v>
      </c>
      <c r="B1832">
        <v>-0.36599999999999999</v>
      </c>
      <c r="C1832">
        <v>-1.2769999999999999</v>
      </c>
      <c r="D1832">
        <v>-2.3650000000000002</v>
      </c>
      <c r="E1832">
        <v>-2.9590000000000001</v>
      </c>
      <c r="F1832">
        <v>-3.19</v>
      </c>
      <c r="G1832">
        <v>2.6</v>
      </c>
      <c r="H1832">
        <v>-0.01</v>
      </c>
      <c r="I1832">
        <v>3.8730000000000002</v>
      </c>
      <c r="J1832">
        <v>-0.42699999999999999</v>
      </c>
      <c r="K1832">
        <v>-1.419</v>
      </c>
      <c r="L1832">
        <v>-2.4129999999999998</v>
      </c>
      <c r="M1832">
        <v>-3.1619999999999999</v>
      </c>
      <c r="N1832">
        <v>-3.3740000000000001</v>
      </c>
      <c r="O1832">
        <v>1.0449999999999999</v>
      </c>
      <c r="P1832">
        <v>1.0549999999999999</v>
      </c>
      <c r="Q1832">
        <v>1.044</v>
      </c>
      <c r="R1832">
        <v>0.79900000000000004</v>
      </c>
      <c r="S1832">
        <v>0.48899999999999999</v>
      </c>
    </row>
    <row r="1834" spans="1:19" x14ac:dyDescent="0.3">
      <c r="A1834" t="s">
        <v>0</v>
      </c>
      <c r="B1834" t="s">
        <v>142</v>
      </c>
    </row>
    <row r="1835" spans="1:19" x14ac:dyDescent="0.3">
      <c r="A1835">
        <v>0</v>
      </c>
      <c r="B1835">
        <v>-0.36599999999999999</v>
      </c>
      <c r="C1835">
        <v>-1.278</v>
      </c>
      <c r="D1835">
        <v>-2.3650000000000002</v>
      </c>
      <c r="E1835">
        <v>-2.952</v>
      </c>
      <c r="F1835">
        <v>-3.18</v>
      </c>
      <c r="G1835">
        <v>2.6</v>
      </c>
      <c r="H1835">
        <v>-0.01</v>
      </c>
      <c r="I1835">
        <v>3.8730000000000002</v>
      </c>
      <c r="J1835">
        <v>-0.40500000000000003</v>
      </c>
      <c r="K1835">
        <v>-1.405</v>
      </c>
      <c r="L1835">
        <v>-2.4009999999999998</v>
      </c>
      <c r="M1835">
        <v>-3.0880000000000001</v>
      </c>
      <c r="N1835">
        <v>-3.18</v>
      </c>
      <c r="O1835">
        <v>1.0489999999999999</v>
      </c>
      <c r="P1835">
        <v>1.0489999999999999</v>
      </c>
      <c r="Q1835">
        <v>1.0409999999999999</v>
      </c>
      <c r="R1835">
        <v>0.66700000000000004</v>
      </c>
      <c r="S1835">
        <v>0.27</v>
      </c>
    </row>
    <row r="1836" spans="1:19" x14ac:dyDescent="0.3">
      <c r="A1836">
        <v>60</v>
      </c>
      <c r="B1836">
        <v>-0.36599999999999999</v>
      </c>
      <c r="C1836">
        <v>-1.278</v>
      </c>
      <c r="D1836">
        <v>-2.3650000000000002</v>
      </c>
      <c r="E1836">
        <v>-2.952</v>
      </c>
      <c r="F1836">
        <v>-3.18</v>
      </c>
      <c r="G1836">
        <v>2.6</v>
      </c>
      <c r="H1836">
        <v>-0.01</v>
      </c>
      <c r="I1836">
        <v>3.8730000000000002</v>
      </c>
      <c r="J1836">
        <v>-0.439</v>
      </c>
      <c r="K1836">
        <v>-1.427</v>
      </c>
      <c r="L1836">
        <v>-2.387</v>
      </c>
      <c r="M1836">
        <v>-3.0750000000000002</v>
      </c>
      <c r="N1836">
        <v>-3.2519999999999998</v>
      </c>
      <c r="O1836">
        <v>1.1040000000000001</v>
      </c>
      <c r="P1836">
        <v>1.0369999999999999</v>
      </c>
      <c r="Q1836">
        <v>0.92800000000000005</v>
      </c>
      <c r="R1836">
        <v>0.624</v>
      </c>
      <c r="S1836">
        <v>0.441</v>
      </c>
    </row>
    <row r="1837" spans="1:19" x14ac:dyDescent="0.3">
      <c r="A1837">
        <v>120</v>
      </c>
      <c r="B1837">
        <v>-0.36599999999999999</v>
      </c>
      <c r="C1837">
        <v>-1.278</v>
      </c>
      <c r="D1837">
        <v>-2.3650000000000002</v>
      </c>
      <c r="E1837">
        <v>-2.952</v>
      </c>
      <c r="F1837">
        <v>-3.18</v>
      </c>
      <c r="G1837">
        <v>2.6</v>
      </c>
      <c r="H1837">
        <v>-0.01</v>
      </c>
      <c r="I1837">
        <v>3.8730000000000002</v>
      </c>
      <c r="J1837">
        <v>-0.42099999999999999</v>
      </c>
      <c r="K1837">
        <v>-1.4350000000000001</v>
      </c>
      <c r="L1837">
        <v>-2.423</v>
      </c>
      <c r="M1837">
        <v>-3.117</v>
      </c>
      <c r="N1837">
        <v>-3.2669999999999999</v>
      </c>
      <c r="O1837">
        <v>1.0680000000000001</v>
      </c>
      <c r="P1837">
        <v>1.0960000000000001</v>
      </c>
      <c r="Q1837">
        <v>1.0649999999999999</v>
      </c>
      <c r="R1837">
        <v>0.753</v>
      </c>
      <c r="S1837">
        <v>0.44700000000000001</v>
      </c>
    </row>
    <row r="1838" spans="1:19" x14ac:dyDescent="0.3">
      <c r="A1838">
        <v>180</v>
      </c>
      <c r="B1838">
        <v>-0.36599999999999999</v>
      </c>
      <c r="C1838">
        <v>-1.278</v>
      </c>
      <c r="D1838">
        <v>-2.3650000000000002</v>
      </c>
      <c r="E1838">
        <v>-2.952</v>
      </c>
      <c r="F1838">
        <v>-3.18</v>
      </c>
      <c r="G1838">
        <v>2.6</v>
      </c>
      <c r="H1838">
        <v>-0.01</v>
      </c>
      <c r="I1838">
        <v>3.8730000000000002</v>
      </c>
      <c r="J1838">
        <v>-0.41199999999999998</v>
      </c>
      <c r="K1838">
        <v>-1.4119999999999999</v>
      </c>
      <c r="L1838">
        <v>-2.399</v>
      </c>
      <c r="M1838">
        <v>-3.08</v>
      </c>
      <c r="N1838">
        <v>-3.278</v>
      </c>
      <c r="O1838">
        <v>1.048</v>
      </c>
      <c r="P1838">
        <v>1.0189999999999999</v>
      </c>
      <c r="Q1838">
        <v>0.98399999999999999</v>
      </c>
      <c r="R1838">
        <v>0.61899999999999999</v>
      </c>
      <c r="S1838">
        <v>0.45100000000000001</v>
      </c>
    </row>
    <row r="1839" spans="1:19" x14ac:dyDescent="0.3">
      <c r="A1839">
        <v>240</v>
      </c>
      <c r="B1839">
        <v>-0.36599999999999999</v>
      </c>
      <c r="C1839">
        <v>-1.278</v>
      </c>
      <c r="D1839">
        <v>-2.3650000000000002</v>
      </c>
      <c r="E1839">
        <v>-2.952</v>
      </c>
      <c r="F1839">
        <v>-3.18</v>
      </c>
      <c r="G1839">
        <v>2.6</v>
      </c>
      <c r="H1839">
        <v>-0.01</v>
      </c>
      <c r="I1839">
        <v>3.8730000000000002</v>
      </c>
      <c r="J1839">
        <v>-0.42399999999999999</v>
      </c>
      <c r="K1839">
        <v>-1.4239999999999999</v>
      </c>
      <c r="L1839">
        <v>-2.419</v>
      </c>
      <c r="M1839">
        <v>-3.0779999999999998</v>
      </c>
      <c r="N1839">
        <v>-3.286</v>
      </c>
      <c r="O1839">
        <v>1.0640000000000001</v>
      </c>
      <c r="P1839">
        <v>1.073</v>
      </c>
      <c r="Q1839">
        <v>1.07</v>
      </c>
      <c r="R1839">
        <v>0.63600000000000001</v>
      </c>
      <c r="S1839">
        <v>0.45400000000000001</v>
      </c>
    </row>
    <row r="1840" spans="1:19" x14ac:dyDescent="0.3">
      <c r="A1840">
        <v>300</v>
      </c>
      <c r="B1840">
        <v>-0.36599999999999999</v>
      </c>
      <c r="C1840">
        <v>-1.278</v>
      </c>
      <c r="D1840">
        <v>-2.3650000000000002</v>
      </c>
      <c r="E1840">
        <v>-2.952</v>
      </c>
      <c r="F1840">
        <v>-3.18</v>
      </c>
      <c r="G1840">
        <v>2.6</v>
      </c>
      <c r="H1840">
        <v>-0.01</v>
      </c>
      <c r="I1840">
        <v>3.8730000000000002</v>
      </c>
      <c r="J1840">
        <v>-0.41699999999999998</v>
      </c>
      <c r="K1840">
        <v>-1.4179999999999999</v>
      </c>
      <c r="L1840">
        <v>-2.411</v>
      </c>
      <c r="M1840">
        <v>-3.0950000000000002</v>
      </c>
      <c r="N1840">
        <v>-3.2949999999999999</v>
      </c>
      <c r="O1840">
        <v>1.048</v>
      </c>
      <c r="P1840">
        <v>1.0409999999999999</v>
      </c>
      <c r="Q1840">
        <v>1.032</v>
      </c>
      <c r="R1840">
        <v>0.69399999999999995</v>
      </c>
      <c r="S1840">
        <v>0.45700000000000002</v>
      </c>
    </row>
    <row r="1841" spans="1:19" x14ac:dyDescent="0.3">
      <c r="A1841">
        <v>360</v>
      </c>
      <c r="B1841">
        <v>-0.36599999999999999</v>
      </c>
      <c r="C1841">
        <v>-1.278</v>
      </c>
      <c r="D1841">
        <v>-2.3650000000000002</v>
      </c>
      <c r="E1841">
        <v>-2.952</v>
      </c>
      <c r="F1841">
        <v>-3.18</v>
      </c>
      <c r="G1841">
        <v>2.6</v>
      </c>
      <c r="H1841">
        <v>-0.01</v>
      </c>
      <c r="I1841">
        <v>3.8730000000000002</v>
      </c>
      <c r="J1841">
        <v>-0.42199999999999999</v>
      </c>
      <c r="K1841">
        <v>-1.419</v>
      </c>
      <c r="L1841">
        <v>-2.407</v>
      </c>
      <c r="M1841">
        <v>-3.1110000000000002</v>
      </c>
      <c r="N1841">
        <v>-3.306</v>
      </c>
      <c r="O1841">
        <v>1.052</v>
      </c>
      <c r="P1841">
        <v>1.0589999999999999</v>
      </c>
      <c r="Q1841">
        <v>1.02</v>
      </c>
      <c r="R1841">
        <v>0.73699999999999999</v>
      </c>
      <c r="S1841">
        <v>0.46100000000000002</v>
      </c>
    </row>
    <row r="1842" spans="1:19" x14ac:dyDescent="0.3">
      <c r="A1842">
        <v>420</v>
      </c>
      <c r="B1842">
        <v>-0.36599999999999999</v>
      </c>
      <c r="C1842">
        <v>-1.278</v>
      </c>
      <c r="D1842">
        <v>-2.3650000000000002</v>
      </c>
      <c r="E1842">
        <v>-2.952</v>
      </c>
      <c r="F1842">
        <v>-3.18</v>
      </c>
      <c r="G1842">
        <v>2.6</v>
      </c>
      <c r="H1842">
        <v>-0.01</v>
      </c>
      <c r="I1842">
        <v>3.8730000000000002</v>
      </c>
      <c r="J1842">
        <v>-0.42199999999999999</v>
      </c>
      <c r="K1842">
        <v>-1.421</v>
      </c>
      <c r="L1842">
        <v>-2.411</v>
      </c>
      <c r="M1842">
        <v>-3.1259999999999999</v>
      </c>
      <c r="N1842">
        <v>-3.319</v>
      </c>
      <c r="O1842">
        <v>1.0489999999999999</v>
      </c>
      <c r="P1842">
        <v>1.0609999999999999</v>
      </c>
      <c r="Q1842">
        <v>1.0409999999999999</v>
      </c>
      <c r="R1842">
        <v>0.76700000000000002</v>
      </c>
      <c r="S1842">
        <v>0.46600000000000003</v>
      </c>
    </row>
    <row r="1843" spans="1:19" x14ac:dyDescent="0.3">
      <c r="A1843">
        <v>480</v>
      </c>
      <c r="B1843">
        <v>-0.36599999999999999</v>
      </c>
      <c r="C1843">
        <v>-1.278</v>
      </c>
      <c r="D1843">
        <v>-2.3650000000000002</v>
      </c>
      <c r="E1843">
        <v>-2.952</v>
      </c>
      <c r="F1843">
        <v>-3.18</v>
      </c>
      <c r="G1843">
        <v>2.6</v>
      </c>
      <c r="H1843">
        <v>-0.01</v>
      </c>
      <c r="I1843">
        <v>3.8730000000000002</v>
      </c>
      <c r="J1843">
        <v>-0.42299999999999999</v>
      </c>
      <c r="K1843">
        <v>-1.419</v>
      </c>
      <c r="L1843">
        <v>-2.4140000000000001</v>
      </c>
      <c r="M1843">
        <v>-3.1379999999999999</v>
      </c>
      <c r="N1843">
        <v>-3.331</v>
      </c>
      <c r="O1843">
        <v>1.046</v>
      </c>
      <c r="P1843">
        <v>1.0549999999999999</v>
      </c>
      <c r="Q1843">
        <v>1.0469999999999999</v>
      </c>
      <c r="R1843">
        <v>0.78200000000000003</v>
      </c>
      <c r="S1843">
        <v>0.47099999999999997</v>
      </c>
    </row>
    <row r="1844" spans="1:19" x14ac:dyDescent="0.3">
      <c r="A1844">
        <v>540</v>
      </c>
      <c r="B1844">
        <v>-0.36599999999999999</v>
      </c>
      <c r="C1844">
        <v>-1.278</v>
      </c>
      <c r="D1844">
        <v>-2.3650000000000002</v>
      </c>
      <c r="E1844">
        <v>-2.952</v>
      </c>
      <c r="F1844">
        <v>-3.18</v>
      </c>
      <c r="G1844">
        <v>2.6</v>
      </c>
      <c r="H1844">
        <v>-0.01</v>
      </c>
      <c r="I1844">
        <v>3.8730000000000002</v>
      </c>
      <c r="J1844">
        <v>-0.42499999999999999</v>
      </c>
      <c r="K1844">
        <v>-1.419</v>
      </c>
      <c r="L1844">
        <v>-2.4129999999999998</v>
      </c>
      <c r="M1844">
        <v>-3.1459999999999999</v>
      </c>
      <c r="N1844">
        <v>-3.3450000000000002</v>
      </c>
      <c r="O1844">
        <v>1.046</v>
      </c>
      <c r="P1844">
        <v>1.054</v>
      </c>
      <c r="Q1844">
        <v>1.0449999999999999</v>
      </c>
      <c r="R1844">
        <v>0.78500000000000003</v>
      </c>
      <c r="S1844">
        <v>0.47699999999999998</v>
      </c>
    </row>
    <row r="1845" spans="1:19" x14ac:dyDescent="0.3">
      <c r="A1845">
        <v>600</v>
      </c>
      <c r="B1845">
        <v>-0.36599999999999999</v>
      </c>
      <c r="C1845">
        <v>-1.278</v>
      </c>
      <c r="D1845">
        <v>-2.3650000000000002</v>
      </c>
      <c r="E1845">
        <v>-2.952</v>
      </c>
      <c r="F1845">
        <v>-3.18</v>
      </c>
      <c r="G1845">
        <v>2.6</v>
      </c>
      <c r="H1845">
        <v>-0.01</v>
      </c>
      <c r="I1845">
        <v>3.8730000000000002</v>
      </c>
      <c r="J1845">
        <v>-0.42699999999999999</v>
      </c>
      <c r="K1845">
        <v>-1.419</v>
      </c>
      <c r="L1845">
        <v>-2.4129999999999998</v>
      </c>
      <c r="M1845">
        <v>-3.1549999999999998</v>
      </c>
      <c r="N1845">
        <v>-3.36</v>
      </c>
      <c r="O1845">
        <v>1.0449999999999999</v>
      </c>
      <c r="P1845">
        <v>1.056</v>
      </c>
      <c r="Q1845">
        <v>1.044</v>
      </c>
      <c r="R1845">
        <v>0.79200000000000004</v>
      </c>
      <c r="S1845">
        <v>0.48299999999999998</v>
      </c>
    </row>
    <row r="1847" spans="1:19" x14ac:dyDescent="0.3">
      <c r="A1847" t="s">
        <v>0</v>
      </c>
      <c r="B1847" t="s">
        <v>143</v>
      </c>
    </row>
    <row r="1848" spans="1:19" x14ac:dyDescent="0.3">
      <c r="A1848">
        <v>0</v>
      </c>
      <c r="B1848">
        <v>-0.36699999999999999</v>
      </c>
      <c r="C1848">
        <v>-1.2769999999999999</v>
      </c>
      <c r="D1848">
        <v>-2.367</v>
      </c>
      <c r="E1848">
        <v>-2.948</v>
      </c>
      <c r="F1848">
        <v>-3.17</v>
      </c>
      <c r="G1848">
        <v>2.6</v>
      </c>
      <c r="H1848">
        <v>-0.01</v>
      </c>
      <c r="I1848">
        <v>3.8730000000000002</v>
      </c>
      <c r="J1848">
        <v>-0.40500000000000003</v>
      </c>
      <c r="K1848">
        <v>-1.405</v>
      </c>
      <c r="L1848">
        <v>-2.4</v>
      </c>
      <c r="M1848">
        <v>-3.08</v>
      </c>
      <c r="N1848">
        <v>-3.17</v>
      </c>
      <c r="O1848">
        <v>1.0489999999999999</v>
      </c>
      <c r="P1848">
        <v>1.0489999999999999</v>
      </c>
      <c r="Q1848">
        <v>1.0409999999999999</v>
      </c>
      <c r="R1848">
        <v>0.66100000000000003</v>
      </c>
      <c r="S1848">
        <v>0.26800000000000002</v>
      </c>
    </row>
    <row r="1849" spans="1:19" x14ac:dyDescent="0.3">
      <c r="A1849">
        <v>60</v>
      </c>
      <c r="B1849">
        <v>-0.36699999999999999</v>
      </c>
      <c r="C1849">
        <v>-1.2769999999999999</v>
      </c>
      <c r="D1849">
        <v>-2.367</v>
      </c>
      <c r="E1849">
        <v>-2.948</v>
      </c>
      <c r="F1849">
        <v>-3.17</v>
      </c>
      <c r="G1849">
        <v>2.6</v>
      </c>
      <c r="H1849">
        <v>-0.01</v>
      </c>
      <c r="I1849">
        <v>3.8730000000000002</v>
      </c>
      <c r="J1849">
        <v>-0.44</v>
      </c>
      <c r="K1849">
        <v>-1.4239999999999999</v>
      </c>
      <c r="L1849">
        <v>-2.3860000000000001</v>
      </c>
      <c r="M1849">
        <v>-3.0619999999999998</v>
      </c>
      <c r="N1849">
        <v>-3.2450000000000001</v>
      </c>
      <c r="O1849">
        <v>1.105</v>
      </c>
      <c r="P1849">
        <v>1.024</v>
      </c>
      <c r="Q1849">
        <v>0.92500000000000004</v>
      </c>
      <c r="R1849">
        <v>0.59799999999999998</v>
      </c>
      <c r="S1849">
        <v>0.439</v>
      </c>
    </row>
    <row r="1850" spans="1:19" x14ac:dyDescent="0.3">
      <c r="A1850">
        <v>120</v>
      </c>
      <c r="B1850">
        <v>-0.36699999999999999</v>
      </c>
      <c r="C1850">
        <v>-1.2769999999999999</v>
      </c>
      <c r="D1850">
        <v>-2.367</v>
      </c>
      <c r="E1850">
        <v>-2.948</v>
      </c>
      <c r="F1850">
        <v>-3.17</v>
      </c>
      <c r="G1850">
        <v>2.6</v>
      </c>
      <c r="H1850">
        <v>-0.01</v>
      </c>
      <c r="I1850">
        <v>3.8730000000000002</v>
      </c>
      <c r="J1850">
        <v>-0.42399999999999999</v>
      </c>
      <c r="K1850">
        <v>-1.4350000000000001</v>
      </c>
      <c r="L1850">
        <v>-2.4220000000000002</v>
      </c>
      <c r="M1850">
        <v>-3.1030000000000002</v>
      </c>
      <c r="N1850">
        <v>-3.254</v>
      </c>
      <c r="O1850">
        <v>1.073</v>
      </c>
      <c r="P1850">
        <v>1.095</v>
      </c>
      <c r="Q1850">
        <v>1.0580000000000001</v>
      </c>
      <c r="R1850">
        <v>0.73099999999999998</v>
      </c>
      <c r="S1850">
        <v>0.442</v>
      </c>
    </row>
    <row r="1851" spans="1:19" x14ac:dyDescent="0.3">
      <c r="A1851">
        <v>180</v>
      </c>
      <c r="B1851">
        <v>-0.36699999999999999</v>
      </c>
      <c r="C1851">
        <v>-1.2769999999999999</v>
      </c>
      <c r="D1851">
        <v>-2.367</v>
      </c>
      <c r="E1851">
        <v>-2.948</v>
      </c>
      <c r="F1851">
        <v>-3.17</v>
      </c>
      <c r="G1851">
        <v>2.6</v>
      </c>
      <c r="H1851">
        <v>-0.01</v>
      </c>
      <c r="I1851">
        <v>3.8730000000000002</v>
      </c>
      <c r="J1851">
        <v>-0.41199999999999998</v>
      </c>
      <c r="K1851">
        <v>-1.413</v>
      </c>
      <c r="L1851">
        <v>-2.399</v>
      </c>
      <c r="M1851">
        <v>-3.0710000000000002</v>
      </c>
      <c r="N1851">
        <v>-3.26</v>
      </c>
      <c r="O1851">
        <v>1.048</v>
      </c>
      <c r="P1851">
        <v>1.0189999999999999</v>
      </c>
      <c r="Q1851">
        <v>0.98199999999999998</v>
      </c>
      <c r="R1851">
        <v>0.61499999999999999</v>
      </c>
      <c r="S1851">
        <v>0.44400000000000001</v>
      </c>
    </row>
    <row r="1852" spans="1:19" x14ac:dyDescent="0.3">
      <c r="A1852">
        <v>240</v>
      </c>
      <c r="B1852">
        <v>-0.36699999999999999</v>
      </c>
      <c r="C1852">
        <v>-1.2769999999999999</v>
      </c>
      <c r="D1852">
        <v>-2.367</v>
      </c>
      <c r="E1852">
        <v>-2.948</v>
      </c>
      <c r="F1852">
        <v>-3.17</v>
      </c>
      <c r="G1852">
        <v>2.6</v>
      </c>
      <c r="H1852">
        <v>-0.01</v>
      </c>
      <c r="I1852">
        <v>3.8730000000000002</v>
      </c>
      <c r="J1852">
        <v>-0.42399999999999999</v>
      </c>
      <c r="K1852">
        <v>-1.4239999999999999</v>
      </c>
      <c r="L1852">
        <v>-2.4180000000000001</v>
      </c>
      <c r="M1852">
        <v>-3.0680000000000001</v>
      </c>
      <c r="N1852">
        <v>-3.2690000000000001</v>
      </c>
      <c r="O1852">
        <v>1.0640000000000001</v>
      </c>
      <c r="P1852">
        <v>1.073</v>
      </c>
      <c r="Q1852">
        <v>1.0669999999999999</v>
      </c>
      <c r="R1852">
        <v>0.625</v>
      </c>
      <c r="S1852">
        <v>0.44700000000000001</v>
      </c>
    </row>
    <row r="1853" spans="1:19" x14ac:dyDescent="0.3">
      <c r="A1853">
        <v>300</v>
      </c>
      <c r="B1853">
        <v>-0.36699999999999999</v>
      </c>
      <c r="C1853">
        <v>-1.2769999999999999</v>
      </c>
      <c r="D1853">
        <v>-2.367</v>
      </c>
      <c r="E1853">
        <v>-2.948</v>
      </c>
      <c r="F1853">
        <v>-3.17</v>
      </c>
      <c r="G1853">
        <v>2.6</v>
      </c>
      <c r="H1853">
        <v>-0.01</v>
      </c>
      <c r="I1853">
        <v>3.8730000000000002</v>
      </c>
      <c r="J1853">
        <v>-0.41699999999999998</v>
      </c>
      <c r="K1853">
        <v>-1.4179999999999999</v>
      </c>
      <c r="L1853">
        <v>-2.4119999999999999</v>
      </c>
      <c r="M1853">
        <v>-3.0870000000000002</v>
      </c>
      <c r="N1853">
        <v>-3.28</v>
      </c>
      <c r="O1853">
        <v>1.048</v>
      </c>
      <c r="P1853">
        <v>1.0409999999999999</v>
      </c>
      <c r="Q1853">
        <v>1.036</v>
      </c>
      <c r="R1853">
        <v>0.69299999999999995</v>
      </c>
      <c r="S1853">
        <v>0.45100000000000001</v>
      </c>
    </row>
    <row r="1854" spans="1:19" x14ac:dyDescent="0.3">
      <c r="A1854">
        <v>360</v>
      </c>
      <c r="B1854">
        <v>-0.36699999999999999</v>
      </c>
      <c r="C1854">
        <v>-1.2769999999999999</v>
      </c>
      <c r="D1854">
        <v>-2.367</v>
      </c>
      <c r="E1854">
        <v>-2.948</v>
      </c>
      <c r="F1854">
        <v>-3.17</v>
      </c>
      <c r="G1854">
        <v>2.6</v>
      </c>
      <c r="H1854">
        <v>-0.01</v>
      </c>
      <c r="I1854">
        <v>3.8730000000000002</v>
      </c>
      <c r="J1854">
        <v>-0.42099999999999999</v>
      </c>
      <c r="K1854">
        <v>-1.419</v>
      </c>
      <c r="L1854">
        <v>-2.407</v>
      </c>
      <c r="M1854">
        <v>-3.105</v>
      </c>
      <c r="N1854">
        <v>-3.2909999999999999</v>
      </c>
      <c r="O1854">
        <v>1.052</v>
      </c>
      <c r="P1854">
        <v>1.0569999999999999</v>
      </c>
      <c r="Q1854">
        <v>1.0189999999999999</v>
      </c>
      <c r="R1854">
        <v>0.73899999999999999</v>
      </c>
      <c r="S1854">
        <v>0.45600000000000002</v>
      </c>
    </row>
    <row r="1855" spans="1:19" x14ac:dyDescent="0.3">
      <c r="A1855">
        <v>420</v>
      </c>
      <c r="B1855">
        <v>-0.36699999999999999</v>
      </c>
      <c r="C1855">
        <v>-1.2769999999999999</v>
      </c>
      <c r="D1855">
        <v>-2.367</v>
      </c>
      <c r="E1855">
        <v>-2.948</v>
      </c>
      <c r="F1855">
        <v>-3.17</v>
      </c>
      <c r="G1855">
        <v>2.6</v>
      </c>
      <c r="H1855">
        <v>-0.01</v>
      </c>
      <c r="I1855">
        <v>3.8730000000000002</v>
      </c>
      <c r="J1855">
        <v>-0.42199999999999999</v>
      </c>
      <c r="K1855">
        <v>-1.421</v>
      </c>
      <c r="L1855">
        <v>-2.411</v>
      </c>
      <c r="M1855">
        <v>-3.1190000000000002</v>
      </c>
      <c r="N1855">
        <v>-3.3029999999999999</v>
      </c>
      <c r="O1855">
        <v>1.05</v>
      </c>
      <c r="P1855">
        <v>1.0609999999999999</v>
      </c>
      <c r="Q1855">
        <v>1.0409999999999999</v>
      </c>
      <c r="R1855">
        <v>0.76300000000000001</v>
      </c>
      <c r="S1855">
        <v>0.46</v>
      </c>
    </row>
    <row r="1856" spans="1:19" x14ac:dyDescent="0.3">
      <c r="A1856">
        <v>480</v>
      </c>
      <c r="B1856">
        <v>-0.36699999999999999</v>
      </c>
      <c r="C1856">
        <v>-1.2769999999999999</v>
      </c>
      <c r="D1856">
        <v>-2.367</v>
      </c>
      <c r="E1856">
        <v>-2.948</v>
      </c>
      <c r="F1856">
        <v>-3.17</v>
      </c>
      <c r="G1856">
        <v>2.6</v>
      </c>
      <c r="H1856">
        <v>-0.01</v>
      </c>
      <c r="I1856">
        <v>3.8730000000000002</v>
      </c>
      <c r="J1856">
        <v>-0.42199999999999999</v>
      </c>
      <c r="K1856">
        <v>-1.419</v>
      </c>
      <c r="L1856">
        <v>-2.4140000000000001</v>
      </c>
      <c r="M1856">
        <v>-3.129</v>
      </c>
      <c r="N1856">
        <v>-3.3159999999999998</v>
      </c>
      <c r="O1856">
        <v>1.0449999999999999</v>
      </c>
      <c r="P1856">
        <v>1.0549999999999999</v>
      </c>
      <c r="Q1856">
        <v>1.048</v>
      </c>
      <c r="R1856">
        <v>0.77100000000000002</v>
      </c>
      <c r="S1856">
        <v>0.46500000000000002</v>
      </c>
    </row>
    <row r="1857" spans="1:19" x14ac:dyDescent="0.3">
      <c r="A1857">
        <v>540</v>
      </c>
      <c r="B1857">
        <v>-0.36699999999999999</v>
      </c>
      <c r="C1857">
        <v>-1.2769999999999999</v>
      </c>
      <c r="D1857">
        <v>-2.367</v>
      </c>
      <c r="E1857">
        <v>-2.948</v>
      </c>
      <c r="F1857">
        <v>-3.17</v>
      </c>
      <c r="G1857">
        <v>2.6</v>
      </c>
      <c r="H1857">
        <v>-0.01</v>
      </c>
      <c r="I1857">
        <v>3.8730000000000002</v>
      </c>
      <c r="J1857">
        <v>-0.42499999999999999</v>
      </c>
      <c r="K1857">
        <v>-1.419</v>
      </c>
      <c r="L1857">
        <v>-2.4140000000000001</v>
      </c>
      <c r="M1857">
        <v>-3.137</v>
      </c>
      <c r="N1857">
        <v>-3.33</v>
      </c>
      <c r="O1857">
        <v>1.046</v>
      </c>
      <c r="P1857">
        <v>1.054</v>
      </c>
      <c r="Q1857">
        <v>1.0449999999999999</v>
      </c>
      <c r="R1857">
        <v>0.77500000000000002</v>
      </c>
      <c r="S1857">
        <v>0.47099999999999997</v>
      </c>
    </row>
    <row r="1858" spans="1:19" x14ac:dyDescent="0.3">
      <c r="A1858">
        <v>600</v>
      </c>
      <c r="B1858">
        <v>-0.36699999999999999</v>
      </c>
      <c r="C1858">
        <v>-1.2769999999999999</v>
      </c>
      <c r="D1858">
        <v>-2.367</v>
      </c>
      <c r="E1858">
        <v>-2.948</v>
      </c>
      <c r="F1858">
        <v>-3.17</v>
      </c>
      <c r="G1858">
        <v>2.6</v>
      </c>
      <c r="H1858">
        <v>-0.01</v>
      </c>
      <c r="I1858">
        <v>3.8730000000000002</v>
      </c>
      <c r="J1858">
        <v>-0.42699999999999999</v>
      </c>
      <c r="K1858">
        <v>-1.419</v>
      </c>
      <c r="L1858">
        <v>-2.4129999999999998</v>
      </c>
      <c r="M1858">
        <v>-3.1459999999999999</v>
      </c>
      <c r="N1858">
        <v>-3.3439999999999999</v>
      </c>
      <c r="O1858">
        <v>1.0449999999999999</v>
      </c>
      <c r="P1858">
        <v>1.0549999999999999</v>
      </c>
      <c r="Q1858">
        <v>1.0409999999999999</v>
      </c>
      <c r="R1858">
        <v>0.78100000000000003</v>
      </c>
      <c r="S1858">
        <v>0.47599999999999998</v>
      </c>
    </row>
    <row r="1860" spans="1:19" x14ac:dyDescent="0.3">
      <c r="A1860" t="s">
        <v>0</v>
      </c>
      <c r="B1860" t="s">
        <v>144</v>
      </c>
    </row>
    <row r="1861" spans="1:19" x14ac:dyDescent="0.3">
      <c r="A1861">
        <v>0</v>
      </c>
      <c r="B1861">
        <v>-0.36799999999999999</v>
      </c>
      <c r="C1861">
        <v>-1.278</v>
      </c>
      <c r="D1861">
        <v>-2.367</v>
      </c>
      <c r="E1861">
        <v>-2.9409999999999998</v>
      </c>
      <c r="F1861">
        <v>-3.16</v>
      </c>
      <c r="G1861">
        <v>2.6</v>
      </c>
      <c r="H1861">
        <v>-0.01</v>
      </c>
      <c r="I1861">
        <v>3.8730000000000002</v>
      </c>
      <c r="J1861">
        <v>-0.40500000000000003</v>
      </c>
      <c r="K1861">
        <v>-1.405</v>
      </c>
      <c r="L1861">
        <v>-2.4</v>
      </c>
      <c r="M1861">
        <v>-3.0720000000000001</v>
      </c>
      <c r="N1861">
        <v>-3.16</v>
      </c>
      <c r="O1861">
        <v>1.0489999999999999</v>
      </c>
      <c r="P1861">
        <v>1.0489999999999999</v>
      </c>
      <c r="Q1861">
        <v>1.04</v>
      </c>
      <c r="R1861">
        <v>0.65400000000000003</v>
      </c>
      <c r="S1861">
        <v>0.26600000000000001</v>
      </c>
    </row>
    <row r="1862" spans="1:19" x14ac:dyDescent="0.3">
      <c r="A1862">
        <v>60</v>
      </c>
      <c r="B1862">
        <v>-0.36799999999999999</v>
      </c>
      <c r="C1862">
        <v>-1.278</v>
      </c>
      <c r="D1862">
        <v>-2.367</v>
      </c>
      <c r="E1862">
        <v>-2.9409999999999998</v>
      </c>
      <c r="F1862">
        <v>-3.16</v>
      </c>
      <c r="G1862">
        <v>2.6</v>
      </c>
      <c r="H1862">
        <v>-0.01</v>
      </c>
      <c r="I1862">
        <v>3.8730000000000002</v>
      </c>
      <c r="J1862">
        <v>-0.44</v>
      </c>
      <c r="K1862">
        <v>-1.423</v>
      </c>
      <c r="L1862">
        <v>-2.3860000000000001</v>
      </c>
      <c r="M1862">
        <v>-3.0550000000000002</v>
      </c>
      <c r="N1862">
        <v>-3.2349999999999999</v>
      </c>
      <c r="O1862">
        <v>1.105</v>
      </c>
      <c r="P1862">
        <v>1.022</v>
      </c>
      <c r="Q1862">
        <v>0.92500000000000004</v>
      </c>
      <c r="R1862">
        <v>0.59399999999999997</v>
      </c>
      <c r="S1862">
        <v>0.435</v>
      </c>
    </row>
    <row r="1863" spans="1:19" x14ac:dyDescent="0.3">
      <c r="A1863">
        <v>120</v>
      </c>
      <c r="B1863">
        <v>-0.36799999999999999</v>
      </c>
      <c r="C1863">
        <v>-1.278</v>
      </c>
      <c r="D1863">
        <v>-2.367</v>
      </c>
      <c r="E1863">
        <v>-2.9409999999999998</v>
      </c>
      <c r="F1863">
        <v>-3.16</v>
      </c>
      <c r="G1863">
        <v>2.6</v>
      </c>
      <c r="H1863">
        <v>-0.01</v>
      </c>
      <c r="I1863">
        <v>3.8730000000000002</v>
      </c>
      <c r="J1863">
        <v>-0.42399999999999999</v>
      </c>
      <c r="K1863">
        <v>-1.4350000000000001</v>
      </c>
      <c r="L1863">
        <v>-2.4220000000000002</v>
      </c>
      <c r="M1863">
        <v>-3.0960000000000001</v>
      </c>
      <c r="N1863">
        <v>-3.2429999999999999</v>
      </c>
      <c r="O1863">
        <v>1.0740000000000001</v>
      </c>
      <c r="P1863">
        <v>1.0940000000000001</v>
      </c>
      <c r="Q1863">
        <v>1.056</v>
      </c>
      <c r="R1863">
        <v>0.72399999999999998</v>
      </c>
      <c r="S1863">
        <v>0.438</v>
      </c>
    </row>
    <row r="1864" spans="1:19" x14ac:dyDescent="0.3">
      <c r="A1864">
        <v>180</v>
      </c>
      <c r="B1864">
        <v>-0.36799999999999999</v>
      </c>
      <c r="C1864">
        <v>-1.278</v>
      </c>
      <c r="D1864">
        <v>-2.367</v>
      </c>
      <c r="E1864">
        <v>-2.9409999999999998</v>
      </c>
      <c r="F1864">
        <v>-3.16</v>
      </c>
      <c r="G1864">
        <v>2.6</v>
      </c>
      <c r="H1864">
        <v>-0.01</v>
      </c>
      <c r="I1864">
        <v>3.8730000000000002</v>
      </c>
      <c r="J1864">
        <v>-0.41199999999999998</v>
      </c>
      <c r="K1864">
        <v>-1.413</v>
      </c>
      <c r="L1864">
        <v>-2.399</v>
      </c>
      <c r="M1864">
        <v>-3.0630000000000002</v>
      </c>
      <c r="N1864">
        <v>-3.2480000000000002</v>
      </c>
      <c r="O1864">
        <v>1.048</v>
      </c>
      <c r="P1864">
        <v>1.018</v>
      </c>
      <c r="Q1864">
        <v>0.98199999999999998</v>
      </c>
      <c r="R1864">
        <v>0.60799999999999998</v>
      </c>
      <c r="S1864">
        <v>0.44</v>
      </c>
    </row>
    <row r="1865" spans="1:19" x14ac:dyDescent="0.3">
      <c r="A1865">
        <v>240</v>
      </c>
      <c r="B1865">
        <v>-0.36799999999999999</v>
      </c>
      <c r="C1865">
        <v>-1.278</v>
      </c>
      <c r="D1865">
        <v>-2.367</v>
      </c>
      <c r="E1865">
        <v>-2.9409999999999998</v>
      </c>
      <c r="F1865">
        <v>-3.16</v>
      </c>
      <c r="G1865">
        <v>2.6</v>
      </c>
      <c r="H1865">
        <v>-0.01</v>
      </c>
      <c r="I1865">
        <v>3.8730000000000002</v>
      </c>
      <c r="J1865">
        <v>-0.42399999999999999</v>
      </c>
      <c r="K1865">
        <v>-1.4239999999999999</v>
      </c>
      <c r="L1865">
        <v>-2.4180000000000001</v>
      </c>
      <c r="M1865">
        <v>-3.06</v>
      </c>
      <c r="N1865">
        <v>-3.258</v>
      </c>
      <c r="O1865">
        <v>1.0640000000000001</v>
      </c>
      <c r="P1865">
        <v>1.073</v>
      </c>
      <c r="Q1865">
        <v>1.0669999999999999</v>
      </c>
      <c r="R1865">
        <v>0.62</v>
      </c>
      <c r="S1865">
        <v>0.443</v>
      </c>
    </row>
    <row r="1866" spans="1:19" x14ac:dyDescent="0.3">
      <c r="A1866">
        <v>300</v>
      </c>
      <c r="B1866">
        <v>-0.36799999999999999</v>
      </c>
      <c r="C1866">
        <v>-1.278</v>
      </c>
      <c r="D1866">
        <v>-2.367</v>
      </c>
      <c r="E1866">
        <v>-2.9409999999999998</v>
      </c>
      <c r="F1866">
        <v>-3.16</v>
      </c>
      <c r="G1866">
        <v>2.6</v>
      </c>
      <c r="H1866">
        <v>-0.01</v>
      </c>
      <c r="I1866">
        <v>3.8730000000000002</v>
      </c>
      <c r="J1866">
        <v>-0.41699999999999998</v>
      </c>
      <c r="K1866">
        <v>-1.4179999999999999</v>
      </c>
      <c r="L1866">
        <v>-2.411</v>
      </c>
      <c r="M1866">
        <v>-3.08</v>
      </c>
      <c r="N1866">
        <v>-3.2679999999999998</v>
      </c>
      <c r="O1866">
        <v>1.048</v>
      </c>
      <c r="P1866">
        <v>1.0409999999999999</v>
      </c>
      <c r="Q1866">
        <v>1.0349999999999999</v>
      </c>
      <c r="R1866">
        <v>0.69</v>
      </c>
      <c r="S1866">
        <v>0.44700000000000001</v>
      </c>
    </row>
    <row r="1867" spans="1:19" x14ac:dyDescent="0.3">
      <c r="A1867">
        <v>360</v>
      </c>
      <c r="B1867">
        <v>-0.36799999999999999</v>
      </c>
      <c r="C1867">
        <v>-1.278</v>
      </c>
      <c r="D1867">
        <v>-2.367</v>
      </c>
      <c r="E1867">
        <v>-2.9409999999999998</v>
      </c>
      <c r="F1867">
        <v>-3.16</v>
      </c>
      <c r="G1867">
        <v>2.6</v>
      </c>
      <c r="H1867">
        <v>-0.01</v>
      </c>
      <c r="I1867">
        <v>3.8730000000000002</v>
      </c>
      <c r="J1867">
        <v>-0.42199999999999999</v>
      </c>
      <c r="K1867">
        <v>-1.419</v>
      </c>
      <c r="L1867">
        <v>-2.4060000000000001</v>
      </c>
      <c r="M1867">
        <v>-3.0990000000000002</v>
      </c>
      <c r="N1867">
        <v>-3.2789999999999999</v>
      </c>
      <c r="O1867">
        <v>1.052</v>
      </c>
      <c r="P1867">
        <v>1.0569999999999999</v>
      </c>
      <c r="Q1867">
        <v>1.0189999999999999</v>
      </c>
      <c r="R1867">
        <v>0.73599999999999999</v>
      </c>
      <c r="S1867">
        <v>0.45100000000000001</v>
      </c>
    </row>
    <row r="1868" spans="1:19" x14ac:dyDescent="0.3">
      <c r="A1868">
        <v>420</v>
      </c>
      <c r="B1868">
        <v>-0.36799999999999999</v>
      </c>
      <c r="C1868">
        <v>-1.278</v>
      </c>
      <c r="D1868">
        <v>-2.367</v>
      </c>
      <c r="E1868">
        <v>-2.9409999999999998</v>
      </c>
      <c r="F1868">
        <v>-3.16</v>
      </c>
      <c r="G1868">
        <v>2.6</v>
      </c>
      <c r="H1868">
        <v>-0.01</v>
      </c>
      <c r="I1868">
        <v>3.8730000000000002</v>
      </c>
      <c r="J1868">
        <v>-0.42199999999999999</v>
      </c>
      <c r="K1868">
        <v>-1.421</v>
      </c>
      <c r="L1868">
        <v>-2.411</v>
      </c>
      <c r="M1868">
        <v>-3.1120000000000001</v>
      </c>
      <c r="N1868">
        <v>-3.2909999999999999</v>
      </c>
      <c r="O1868">
        <v>1.0489999999999999</v>
      </c>
      <c r="P1868">
        <v>1.0609999999999999</v>
      </c>
      <c r="Q1868">
        <v>1.0409999999999999</v>
      </c>
      <c r="R1868">
        <v>0.75800000000000001</v>
      </c>
      <c r="S1868">
        <v>0.45500000000000002</v>
      </c>
    </row>
    <row r="1869" spans="1:19" x14ac:dyDescent="0.3">
      <c r="A1869">
        <v>480</v>
      </c>
      <c r="B1869">
        <v>-0.36799999999999999</v>
      </c>
      <c r="C1869">
        <v>-1.278</v>
      </c>
      <c r="D1869">
        <v>-2.367</v>
      </c>
      <c r="E1869">
        <v>-2.9409999999999998</v>
      </c>
      <c r="F1869">
        <v>-3.16</v>
      </c>
      <c r="G1869">
        <v>2.6</v>
      </c>
      <c r="H1869">
        <v>-0.01</v>
      </c>
      <c r="I1869">
        <v>3.8730000000000002</v>
      </c>
      <c r="J1869">
        <v>-0.42299999999999999</v>
      </c>
      <c r="K1869">
        <v>-1.419</v>
      </c>
      <c r="L1869">
        <v>-2.4140000000000001</v>
      </c>
      <c r="M1869">
        <v>-3.1219999999999999</v>
      </c>
      <c r="N1869">
        <v>-3.3029999999999999</v>
      </c>
      <c r="O1869">
        <v>1.046</v>
      </c>
      <c r="P1869">
        <v>1.0549999999999999</v>
      </c>
      <c r="Q1869">
        <v>1.048</v>
      </c>
      <c r="R1869">
        <v>0.76700000000000002</v>
      </c>
      <c r="S1869">
        <v>0.46</v>
      </c>
    </row>
    <row r="1870" spans="1:19" x14ac:dyDescent="0.3">
      <c r="A1870">
        <v>540</v>
      </c>
      <c r="B1870">
        <v>-0.36799999999999999</v>
      </c>
      <c r="C1870">
        <v>-1.278</v>
      </c>
      <c r="D1870">
        <v>-2.367</v>
      </c>
      <c r="E1870">
        <v>-2.9409999999999998</v>
      </c>
      <c r="F1870">
        <v>-3.16</v>
      </c>
      <c r="G1870">
        <v>2.6</v>
      </c>
      <c r="H1870">
        <v>-0.01</v>
      </c>
      <c r="I1870">
        <v>3.8730000000000002</v>
      </c>
      <c r="J1870">
        <v>-0.42499999999999999</v>
      </c>
      <c r="K1870">
        <v>-1.419</v>
      </c>
      <c r="L1870">
        <v>-2.4129999999999998</v>
      </c>
      <c r="M1870">
        <v>-3.13</v>
      </c>
      <c r="N1870">
        <v>-3.3170000000000002</v>
      </c>
      <c r="O1870">
        <v>1.046</v>
      </c>
      <c r="P1870">
        <v>1.054</v>
      </c>
      <c r="Q1870">
        <v>1.044</v>
      </c>
      <c r="R1870">
        <v>0.76800000000000002</v>
      </c>
      <c r="S1870">
        <v>0.46600000000000003</v>
      </c>
    </row>
    <row r="1871" spans="1:19" x14ac:dyDescent="0.3">
      <c r="A1871">
        <v>600</v>
      </c>
      <c r="B1871">
        <v>-0.36799999999999999</v>
      </c>
      <c r="C1871">
        <v>-1.278</v>
      </c>
      <c r="D1871">
        <v>-2.367</v>
      </c>
      <c r="E1871">
        <v>-2.9409999999999998</v>
      </c>
      <c r="F1871">
        <v>-3.16</v>
      </c>
      <c r="G1871">
        <v>2.6</v>
      </c>
      <c r="H1871">
        <v>-0.01</v>
      </c>
      <c r="I1871">
        <v>3.8730000000000002</v>
      </c>
      <c r="J1871">
        <v>-0.42699999999999999</v>
      </c>
      <c r="K1871">
        <v>-1.419</v>
      </c>
      <c r="L1871">
        <v>-2.4119999999999999</v>
      </c>
      <c r="M1871">
        <v>-3.1389999999999998</v>
      </c>
      <c r="N1871">
        <v>-3.3319999999999999</v>
      </c>
      <c r="O1871">
        <v>1.0449999999999999</v>
      </c>
      <c r="P1871">
        <v>1.056</v>
      </c>
      <c r="Q1871">
        <v>1.0409999999999999</v>
      </c>
      <c r="R1871">
        <v>0.77500000000000002</v>
      </c>
      <c r="S1871">
        <v>0.47099999999999997</v>
      </c>
    </row>
    <row r="1873" spans="1:19" x14ac:dyDescent="0.3">
      <c r="A1873" t="s">
        <v>0</v>
      </c>
      <c r="B1873" t="s">
        <v>145</v>
      </c>
    </row>
    <row r="1874" spans="1:19" x14ac:dyDescent="0.3">
      <c r="A1874">
        <v>0</v>
      </c>
      <c r="B1874">
        <v>-0.36399999999999999</v>
      </c>
      <c r="C1874">
        <v>-1.2729999999999999</v>
      </c>
      <c r="D1874">
        <v>-2.3660000000000001</v>
      </c>
      <c r="E1874">
        <v>-2.9910000000000001</v>
      </c>
      <c r="F1874">
        <v>-3.24</v>
      </c>
      <c r="G1874">
        <v>2.6</v>
      </c>
      <c r="H1874">
        <v>0</v>
      </c>
      <c r="I1874">
        <v>3.8730000000000002</v>
      </c>
      <c r="J1874">
        <v>-0.40500000000000003</v>
      </c>
      <c r="K1874">
        <v>-1.405</v>
      </c>
      <c r="L1874">
        <v>-2.4020000000000001</v>
      </c>
      <c r="M1874">
        <v>-3.1320000000000001</v>
      </c>
      <c r="N1874">
        <v>-3.24</v>
      </c>
      <c r="O1874">
        <v>1.0489999999999999</v>
      </c>
      <c r="P1874">
        <v>1.0489999999999999</v>
      </c>
      <c r="Q1874">
        <v>1.044</v>
      </c>
      <c r="R1874">
        <v>0.70599999999999996</v>
      </c>
      <c r="S1874">
        <v>0.28399999999999997</v>
      </c>
    </row>
    <row r="1875" spans="1:19" x14ac:dyDescent="0.3">
      <c r="A1875">
        <v>60</v>
      </c>
      <c r="B1875">
        <v>-0.36399999999999999</v>
      </c>
      <c r="C1875">
        <v>-1.2729999999999999</v>
      </c>
      <c r="D1875">
        <v>-2.3660000000000001</v>
      </c>
      <c r="E1875">
        <v>-2.9910000000000001</v>
      </c>
      <c r="F1875">
        <v>-3.24</v>
      </c>
      <c r="G1875">
        <v>2.6</v>
      </c>
      <c r="H1875">
        <v>0</v>
      </c>
      <c r="I1875">
        <v>3.8730000000000002</v>
      </c>
      <c r="J1875">
        <v>-0.437</v>
      </c>
      <c r="K1875">
        <v>-1.431</v>
      </c>
      <c r="L1875">
        <v>-2.3889999999999998</v>
      </c>
      <c r="M1875">
        <v>-3.117</v>
      </c>
      <c r="N1875">
        <v>-3.31</v>
      </c>
      <c r="O1875">
        <v>1.1040000000000001</v>
      </c>
      <c r="P1875">
        <v>1.052</v>
      </c>
      <c r="Q1875">
        <v>0.93500000000000005</v>
      </c>
      <c r="R1875">
        <v>0.65900000000000003</v>
      </c>
      <c r="S1875">
        <v>0.46300000000000002</v>
      </c>
    </row>
    <row r="1876" spans="1:19" x14ac:dyDescent="0.3">
      <c r="A1876">
        <v>120</v>
      </c>
      <c r="B1876">
        <v>-0.36399999999999999</v>
      </c>
      <c r="C1876">
        <v>-1.2729999999999999</v>
      </c>
      <c r="D1876">
        <v>-2.3660000000000001</v>
      </c>
      <c r="E1876">
        <v>-2.9910000000000001</v>
      </c>
      <c r="F1876">
        <v>-3.24</v>
      </c>
      <c r="G1876">
        <v>2.6</v>
      </c>
      <c r="H1876">
        <v>0</v>
      </c>
      <c r="I1876">
        <v>3.8730000000000002</v>
      </c>
      <c r="J1876">
        <v>-0.41599999999999998</v>
      </c>
      <c r="K1876">
        <v>-1.4350000000000001</v>
      </c>
      <c r="L1876">
        <v>-2.427</v>
      </c>
      <c r="M1876">
        <v>-3.1619999999999999</v>
      </c>
      <c r="N1876">
        <v>-3.327</v>
      </c>
      <c r="O1876">
        <v>1.0680000000000001</v>
      </c>
      <c r="P1876">
        <v>1.0960000000000001</v>
      </c>
      <c r="Q1876">
        <v>1.0720000000000001</v>
      </c>
      <c r="R1876">
        <v>0.79600000000000004</v>
      </c>
      <c r="S1876">
        <v>0.47</v>
      </c>
    </row>
    <row r="1877" spans="1:19" x14ac:dyDescent="0.3">
      <c r="A1877">
        <v>180</v>
      </c>
      <c r="B1877">
        <v>-0.36399999999999999</v>
      </c>
      <c r="C1877">
        <v>-1.2729999999999999</v>
      </c>
      <c r="D1877">
        <v>-2.3660000000000001</v>
      </c>
      <c r="E1877">
        <v>-2.9910000000000001</v>
      </c>
      <c r="F1877">
        <v>-3.24</v>
      </c>
      <c r="G1877">
        <v>2.6</v>
      </c>
      <c r="H1877">
        <v>0</v>
      </c>
      <c r="I1877">
        <v>3.8730000000000002</v>
      </c>
      <c r="J1877">
        <v>-0.40899999999999997</v>
      </c>
      <c r="K1877">
        <v>-1.413</v>
      </c>
      <c r="L1877">
        <v>-2.4020000000000001</v>
      </c>
      <c r="M1877">
        <v>-3.1219999999999999</v>
      </c>
      <c r="N1877">
        <v>-3.343</v>
      </c>
      <c r="O1877">
        <v>1.0549999999999999</v>
      </c>
      <c r="P1877">
        <v>1.0209999999999999</v>
      </c>
      <c r="Q1877">
        <v>0.98699999999999999</v>
      </c>
      <c r="R1877">
        <v>0.64900000000000002</v>
      </c>
      <c r="S1877">
        <v>0.47599999999999998</v>
      </c>
    </row>
    <row r="1878" spans="1:19" x14ac:dyDescent="0.3">
      <c r="A1878">
        <v>240</v>
      </c>
      <c r="B1878">
        <v>-0.36399999999999999</v>
      </c>
      <c r="C1878">
        <v>-1.2729999999999999</v>
      </c>
      <c r="D1878">
        <v>-2.3660000000000001</v>
      </c>
      <c r="E1878">
        <v>-2.9910000000000001</v>
      </c>
      <c r="F1878">
        <v>-3.24</v>
      </c>
      <c r="G1878">
        <v>2.6</v>
      </c>
      <c r="H1878">
        <v>0</v>
      </c>
      <c r="I1878">
        <v>3.8730000000000002</v>
      </c>
      <c r="J1878">
        <v>-0.41799999999999998</v>
      </c>
      <c r="K1878">
        <v>-1.425</v>
      </c>
      <c r="L1878">
        <v>-2.42</v>
      </c>
      <c r="M1878">
        <v>-3.1190000000000002</v>
      </c>
      <c r="N1878">
        <v>-3.3530000000000002</v>
      </c>
      <c r="O1878">
        <v>1.0720000000000001</v>
      </c>
      <c r="P1878">
        <v>1.073</v>
      </c>
      <c r="Q1878">
        <v>1.0720000000000001</v>
      </c>
      <c r="R1878">
        <v>0.66300000000000003</v>
      </c>
      <c r="S1878">
        <v>0.48</v>
      </c>
    </row>
    <row r="1879" spans="1:19" x14ac:dyDescent="0.3">
      <c r="A1879">
        <v>300</v>
      </c>
      <c r="B1879">
        <v>-0.36399999999999999</v>
      </c>
      <c r="C1879">
        <v>-1.2729999999999999</v>
      </c>
      <c r="D1879">
        <v>-2.3660000000000001</v>
      </c>
      <c r="E1879">
        <v>-2.9910000000000001</v>
      </c>
      <c r="F1879">
        <v>-3.24</v>
      </c>
      <c r="G1879">
        <v>2.6</v>
      </c>
      <c r="H1879">
        <v>0</v>
      </c>
      <c r="I1879">
        <v>3.8730000000000002</v>
      </c>
      <c r="J1879">
        <v>-0.41099999999999998</v>
      </c>
      <c r="K1879">
        <v>-1.419</v>
      </c>
      <c r="L1879">
        <v>-2.4129999999999998</v>
      </c>
      <c r="M1879">
        <v>-3.133</v>
      </c>
      <c r="N1879">
        <v>-3.3620000000000001</v>
      </c>
      <c r="O1879">
        <v>1.0589999999999999</v>
      </c>
      <c r="P1879">
        <v>1.042</v>
      </c>
      <c r="Q1879">
        <v>1.0349999999999999</v>
      </c>
      <c r="R1879">
        <v>0.72</v>
      </c>
      <c r="S1879">
        <v>0.48399999999999999</v>
      </c>
    </row>
    <row r="1880" spans="1:19" x14ac:dyDescent="0.3">
      <c r="A1880">
        <v>360</v>
      </c>
      <c r="B1880">
        <v>-0.36399999999999999</v>
      </c>
      <c r="C1880">
        <v>-1.2729999999999999</v>
      </c>
      <c r="D1880">
        <v>-2.3660000000000001</v>
      </c>
      <c r="E1880">
        <v>-2.9910000000000001</v>
      </c>
      <c r="F1880">
        <v>-3.24</v>
      </c>
      <c r="G1880">
        <v>2.6</v>
      </c>
      <c r="H1880">
        <v>0</v>
      </c>
      <c r="I1880">
        <v>3.8730000000000002</v>
      </c>
      <c r="J1880">
        <v>-0.41299999999999998</v>
      </c>
      <c r="K1880">
        <v>-1.419</v>
      </c>
      <c r="L1880">
        <v>-2.4089999999999998</v>
      </c>
      <c r="M1880">
        <v>-3.15</v>
      </c>
      <c r="N1880">
        <v>-3.375</v>
      </c>
      <c r="O1880">
        <v>1.0620000000000001</v>
      </c>
      <c r="P1880">
        <v>1.0589999999999999</v>
      </c>
      <c r="Q1880">
        <v>1.0229999999999999</v>
      </c>
      <c r="R1880">
        <v>0.76400000000000001</v>
      </c>
      <c r="S1880">
        <v>0.48899999999999999</v>
      </c>
    </row>
    <row r="1881" spans="1:19" x14ac:dyDescent="0.3">
      <c r="A1881">
        <v>420</v>
      </c>
      <c r="B1881">
        <v>-0.36399999999999999</v>
      </c>
      <c r="C1881">
        <v>-1.2729999999999999</v>
      </c>
      <c r="D1881">
        <v>-2.3660000000000001</v>
      </c>
      <c r="E1881">
        <v>-2.9910000000000001</v>
      </c>
      <c r="F1881">
        <v>-3.24</v>
      </c>
      <c r="G1881">
        <v>2.6</v>
      </c>
      <c r="H1881">
        <v>0</v>
      </c>
      <c r="I1881">
        <v>3.8730000000000002</v>
      </c>
      <c r="J1881">
        <v>-0.41199999999999998</v>
      </c>
      <c r="K1881">
        <v>-1.421</v>
      </c>
      <c r="L1881">
        <v>-2.4129999999999998</v>
      </c>
      <c r="M1881">
        <v>-3.1640000000000001</v>
      </c>
      <c r="N1881">
        <v>-3.3889999999999998</v>
      </c>
      <c r="O1881">
        <v>1.0609999999999999</v>
      </c>
      <c r="P1881">
        <v>1.0620000000000001</v>
      </c>
      <c r="Q1881">
        <v>1.0429999999999999</v>
      </c>
      <c r="R1881">
        <v>0.79600000000000004</v>
      </c>
      <c r="S1881">
        <v>0.495</v>
      </c>
    </row>
    <row r="1882" spans="1:19" x14ac:dyDescent="0.3">
      <c r="A1882">
        <v>480</v>
      </c>
      <c r="B1882">
        <v>-0.36399999999999999</v>
      </c>
      <c r="C1882">
        <v>-1.2729999999999999</v>
      </c>
      <c r="D1882">
        <v>-2.3660000000000001</v>
      </c>
      <c r="E1882">
        <v>-2.9910000000000001</v>
      </c>
      <c r="F1882">
        <v>-3.24</v>
      </c>
      <c r="G1882">
        <v>2.6</v>
      </c>
      <c r="H1882">
        <v>0</v>
      </c>
      <c r="I1882">
        <v>3.8730000000000002</v>
      </c>
      <c r="J1882">
        <v>-0.41099999999999998</v>
      </c>
      <c r="K1882">
        <v>-1.4179999999999999</v>
      </c>
      <c r="L1882">
        <v>-2.4159999999999999</v>
      </c>
      <c r="M1882">
        <v>-3.1760000000000002</v>
      </c>
      <c r="N1882">
        <v>-3.4020000000000001</v>
      </c>
      <c r="O1882">
        <v>1.0589999999999999</v>
      </c>
      <c r="P1882">
        <v>1.0569999999999999</v>
      </c>
      <c r="Q1882">
        <v>1.0489999999999999</v>
      </c>
      <c r="R1882">
        <v>0.81399999999999995</v>
      </c>
      <c r="S1882">
        <v>0.501</v>
      </c>
    </row>
    <row r="1883" spans="1:19" x14ac:dyDescent="0.3">
      <c r="A1883">
        <v>540</v>
      </c>
      <c r="B1883">
        <v>-0.36399999999999999</v>
      </c>
      <c r="C1883">
        <v>-1.2729999999999999</v>
      </c>
      <c r="D1883">
        <v>-2.3660000000000001</v>
      </c>
      <c r="E1883">
        <v>-2.9910000000000001</v>
      </c>
      <c r="F1883">
        <v>-3.24</v>
      </c>
      <c r="G1883">
        <v>2.6</v>
      </c>
      <c r="H1883">
        <v>0</v>
      </c>
      <c r="I1883">
        <v>3.8730000000000002</v>
      </c>
      <c r="J1883">
        <v>-0.41199999999999998</v>
      </c>
      <c r="K1883">
        <v>-1.417</v>
      </c>
      <c r="L1883">
        <v>-2.4159999999999999</v>
      </c>
      <c r="M1883">
        <v>-3.1859999999999999</v>
      </c>
      <c r="N1883">
        <v>-3.4169999999999998</v>
      </c>
      <c r="O1883">
        <v>1.06</v>
      </c>
      <c r="P1883">
        <v>1.0569999999999999</v>
      </c>
      <c r="Q1883">
        <v>1.048</v>
      </c>
      <c r="R1883">
        <v>0.82199999999999995</v>
      </c>
      <c r="S1883">
        <v>0.50800000000000001</v>
      </c>
    </row>
    <row r="1884" spans="1:19" x14ac:dyDescent="0.3">
      <c r="A1884">
        <v>600</v>
      </c>
      <c r="B1884">
        <v>-0.36399999999999999</v>
      </c>
      <c r="C1884">
        <v>-1.2729999999999999</v>
      </c>
      <c r="D1884">
        <v>-2.3660000000000001</v>
      </c>
      <c r="E1884">
        <v>-2.9910000000000001</v>
      </c>
      <c r="F1884">
        <v>-3.24</v>
      </c>
      <c r="G1884">
        <v>2.6</v>
      </c>
      <c r="H1884">
        <v>0</v>
      </c>
      <c r="I1884">
        <v>3.8730000000000002</v>
      </c>
      <c r="J1884">
        <v>-0.41099999999999998</v>
      </c>
      <c r="K1884">
        <v>-1.417</v>
      </c>
      <c r="L1884">
        <v>-2.415</v>
      </c>
      <c r="M1884">
        <v>-3.1960000000000002</v>
      </c>
      <c r="N1884">
        <v>-3.4329999999999998</v>
      </c>
      <c r="O1884">
        <v>1.06</v>
      </c>
      <c r="P1884">
        <v>1.0589999999999999</v>
      </c>
      <c r="Q1884">
        <v>1.046</v>
      </c>
      <c r="R1884">
        <v>0.83</v>
      </c>
      <c r="S1884">
        <v>0.51500000000000001</v>
      </c>
    </row>
    <row r="1886" spans="1:19" x14ac:dyDescent="0.3">
      <c r="A1886" t="s">
        <v>0</v>
      </c>
      <c r="B1886" t="s">
        <v>146</v>
      </c>
    </row>
    <row r="1887" spans="1:19" x14ac:dyDescent="0.3">
      <c r="A1887">
        <v>0</v>
      </c>
      <c r="B1887">
        <v>-0.36599999999999999</v>
      </c>
      <c r="C1887">
        <v>-1.274</v>
      </c>
      <c r="D1887">
        <v>-2.3660000000000001</v>
      </c>
      <c r="E1887">
        <v>-2.984</v>
      </c>
      <c r="F1887">
        <v>-3.23</v>
      </c>
      <c r="G1887">
        <v>2.6</v>
      </c>
      <c r="H1887">
        <v>0</v>
      </c>
      <c r="I1887">
        <v>3.8730000000000002</v>
      </c>
      <c r="J1887">
        <v>-0.40500000000000003</v>
      </c>
      <c r="K1887">
        <v>-1.405</v>
      </c>
      <c r="L1887">
        <v>-2.4020000000000001</v>
      </c>
      <c r="M1887">
        <v>-3.125</v>
      </c>
      <c r="N1887">
        <v>-3.23</v>
      </c>
      <c r="O1887">
        <v>1.0489999999999999</v>
      </c>
      <c r="P1887">
        <v>1.0489999999999999</v>
      </c>
      <c r="Q1887">
        <v>1.0429999999999999</v>
      </c>
      <c r="R1887">
        <v>0.7</v>
      </c>
      <c r="S1887">
        <v>0.28199999999999997</v>
      </c>
    </row>
    <row r="1888" spans="1:19" x14ac:dyDescent="0.3">
      <c r="A1888">
        <v>60</v>
      </c>
      <c r="B1888">
        <v>-0.36599999999999999</v>
      </c>
      <c r="C1888">
        <v>-1.274</v>
      </c>
      <c r="D1888">
        <v>-2.3660000000000001</v>
      </c>
      <c r="E1888">
        <v>-2.984</v>
      </c>
      <c r="F1888">
        <v>-3.23</v>
      </c>
      <c r="G1888">
        <v>2.6</v>
      </c>
      <c r="H1888">
        <v>0</v>
      </c>
      <c r="I1888">
        <v>3.8730000000000002</v>
      </c>
      <c r="J1888">
        <v>-0.437</v>
      </c>
      <c r="K1888">
        <v>-1.431</v>
      </c>
      <c r="L1888">
        <v>-2.3889999999999998</v>
      </c>
      <c r="M1888">
        <v>-3.11</v>
      </c>
      <c r="N1888">
        <v>-3.2989999999999999</v>
      </c>
      <c r="O1888">
        <v>1.105</v>
      </c>
      <c r="P1888">
        <v>1.052</v>
      </c>
      <c r="Q1888">
        <v>0.93500000000000005</v>
      </c>
      <c r="R1888">
        <v>0.65200000000000002</v>
      </c>
      <c r="S1888">
        <v>0.45900000000000002</v>
      </c>
    </row>
    <row r="1889" spans="1:19" x14ac:dyDescent="0.3">
      <c r="A1889">
        <v>120</v>
      </c>
      <c r="B1889">
        <v>-0.36599999999999999</v>
      </c>
      <c r="C1889">
        <v>-1.274</v>
      </c>
      <c r="D1889">
        <v>-2.3660000000000001</v>
      </c>
      <c r="E1889">
        <v>-2.984</v>
      </c>
      <c r="F1889">
        <v>-3.23</v>
      </c>
      <c r="G1889">
        <v>2.6</v>
      </c>
      <c r="H1889">
        <v>0</v>
      </c>
      <c r="I1889">
        <v>3.8730000000000002</v>
      </c>
      <c r="J1889">
        <v>-0.41699999999999998</v>
      </c>
      <c r="K1889">
        <v>-1.4350000000000001</v>
      </c>
      <c r="L1889">
        <v>-2.4260000000000002</v>
      </c>
      <c r="M1889">
        <v>-3.1539999999999999</v>
      </c>
      <c r="N1889">
        <v>-3.3170000000000002</v>
      </c>
      <c r="O1889">
        <v>1.069</v>
      </c>
      <c r="P1889">
        <v>1.097</v>
      </c>
      <c r="Q1889">
        <v>1.071</v>
      </c>
      <c r="R1889">
        <v>0.78900000000000003</v>
      </c>
      <c r="S1889">
        <v>0.46600000000000003</v>
      </c>
    </row>
    <row r="1890" spans="1:19" x14ac:dyDescent="0.3">
      <c r="A1890">
        <v>180</v>
      </c>
      <c r="B1890">
        <v>-0.36599999999999999</v>
      </c>
      <c r="C1890">
        <v>-1.274</v>
      </c>
      <c r="D1890">
        <v>-2.3660000000000001</v>
      </c>
      <c r="E1890">
        <v>-2.984</v>
      </c>
      <c r="F1890">
        <v>-3.23</v>
      </c>
      <c r="G1890">
        <v>2.6</v>
      </c>
      <c r="H1890">
        <v>0</v>
      </c>
      <c r="I1890">
        <v>3.8730000000000002</v>
      </c>
      <c r="J1890">
        <v>-0.40899999999999997</v>
      </c>
      <c r="K1890">
        <v>-1.413</v>
      </c>
      <c r="L1890">
        <v>-2.4009999999999998</v>
      </c>
      <c r="M1890">
        <v>-3.1150000000000002</v>
      </c>
      <c r="N1890">
        <v>-3.331</v>
      </c>
      <c r="O1890">
        <v>1.056</v>
      </c>
      <c r="P1890">
        <v>1.02</v>
      </c>
      <c r="Q1890">
        <v>0.98599999999999999</v>
      </c>
      <c r="R1890">
        <v>0.64400000000000002</v>
      </c>
      <c r="S1890">
        <v>0.47099999999999997</v>
      </c>
    </row>
    <row r="1891" spans="1:19" x14ac:dyDescent="0.3">
      <c r="A1891">
        <v>240</v>
      </c>
      <c r="B1891">
        <v>-0.36599999999999999</v>
      </c>
      <c r="C1891">
        <v>-1.274</v>
      </c>
      <c r="D1891">
        <v>-2.3660000000000001</v>
      </c>
      <c r="E1891">
        <v>-2.984</v>
      </c>
      <c r="F1891">
        <v>-3.23</v>
      </c>
      <c r="G1891">
        <v>2.6</v>
      </c>
      <c r="H1891">
        <v>0</v>
      </c>
      <c r="I1891">
        <v>3.8730000000000002</v>
      </c>
      <c r="J1891">
        <v>-0.41899999999999998</v>
      </c>
      <c r="K1891">
        <v>-1.425</v>
      </c>
      <c r="L1891">
        <v>-2.42</v>
      </c>
      <c r="M1891">
        <v>-3.1120000000000001</v>
      </c>
      <c r="N1891">
        <v>-3.3420000000000001</v>
      </c>
      <c r="O1891">
        <v>1.073</v>
      </c>
      <c r="P1891">
        <v>1.0720000000000001</v>
      </c>
      <c r="Q1891">
        <v>1.07</v>
      </c>
      <c r="R1891">
        <v>0.65800000000000003</v>
      </c>
      <c r="S1891">
        <v>0.47499999999999998</v>
      </c>
    </row>
    <row r="1892" spans="1:19" x14ac:dyDescent="0.3">
      <c r="A1892">
        <v>300</v>
      </c>
      <c r="B1892">
        <v>-0.36599999999999999</v>
      </c>
      <c r="C1892">
        <v>-1.274</v>
      </c>
      <c r="D1892">
        <v>-2.3660000000000001</v>
      </c>
      <c r="E1892">
        <v>-2.984</v>
      </c>
      <c r="F1892">
        <v>-3.23</v>
      </c>
      <c r="G1892">
        <v>2.6</v>
      </c>
      <c r="H1892">
        <v>0</v>
      </c>
      <c r="I1892">
        <v>3.8730000000000002</v>
      </c>
      <c r="J1892">
        <v>-0.41099999999999998</v>
      </c>
      <c r="K1892">
        <v>-1.419</v>
      </c>
      <c r="L1892">
        <v>-2.4129999999999998</v>
      </c>
      <c r="M1892">
        <v>-3.1259999999999999</v>
      </c>
      <c r="N1892">
        <v>-3.351</v>
      </c>
      <c r="O1892">
        <v>1.0589999999999999</v>
      </c>
      <c r="P1892">
        <v>1.042</v>
      </c>
      <c r="Q1892">
        <v>1.034</v>
      </c>
      <c r="R1892">
        <v>0.71399999999999997</v>
      </c>
      <c r="S1892">
        <v>0.47899999999999998</v>
      </c>
    </row>
    <row r="1893" spans="1:19" x14ac:dyDescent="0.3">
      <c r="A1893">
        <v>360</v>
      </c>
      <c r="B1893">
        <v>-0.36599999999999999</v>
      </c>
      <c r="C1893">
        <v>-1.274</v>
      </c>
      <c r="D1893">
        <v>-2.3660000000000001</v>
      </c>
      <c r="E1893">
        <v>-2.984</v>
      </c>
      <c r="F1893">
        <v>-3.23</v>
      </c>
      <c r="G1893">
        <v>2.6</v>
      </c>
      <c r="H1893">
        <v>0</v>
      </c>
      <c r="I1893">
        <v>3.8730000000000002</v>
      </c>
      <c r="J1893">
        <v>-0.41299999999999998</v>
      </c>
      <c r="K1893">
        <v>-1.42</v>
      </c>
      <c r="L1893">
        <v>-2.4089999999999998</v>
      </c>
      <c r="M1893">
        <v>-3.1429999999999998</v>
      </c>
      <c r="N1893">
        <v>-3.363</v>
      </c>
      <c r="O1893">
        <v>1.0629999999999999</v>
      </c>
      <c r="P1893">
        <v>1.0589999999999999</v>
      </c>
      <c r="Q1893">
        <v>1.0229999999999999</v>
      </c>
      <c r="R1893">
        <v>0.75900000000000001</v>
      </c>
      <c r="S1893">
        <v>0.48399999999999999</v>
      </c>
    </row>
    <row r="1894" spans="1:19" x14ac:dyDescent="0.3">
      <c r="A1894">
        <v>420</v>
      </c>
      <c r="B1894">
        <v>-0.36599999999999999</v>
      </c>
      <c r="C1894">
        <v>-1.274</v>
      </c>
      <c r="D1894">
        <v>-2.3660000000000001</v>
      </c>
      <c r="E1894">
        <v>-2.984</v>
      </c>
      <c r="F1894">
        <v>-3.23</v>
      </c>
      <c r="G1894">
        <v>2.6</v>
      </c>
      <c r="H1894">
        <v>0</v>
      </c>
      <c r="I1894">
        <v>3.8730000000000002</v>
      </c>
      <c r="J1894">
        <v>-0.41199999999999998</v>
      </c>
      <c r="K1894">
        <v>-1.421</v>
      </c>
      <c r="L1894">
        <v>-2.4119999999999999</v>
      </c>
      <c r="M1894">
        <v>-3.1579999999999999</v>
      </c>
      <c r="N1894">
        <v>-3.3769999999999998</v>
      </c>
      <c r="O1894">
        <v>1.0609999999999999</v>
      </c>
      <c r="P1894">
        <v>1.0620000000000001</v>
      </c>
      <c r="Q1894">
        <v>1.0409999999999999</v>
      </c>
      <c r="R1894">
        <v>0.79</v>
      </c>
      <c r="S1894">
        <v>0.49</v>
      </c>
    </row>
    <row r="1895" spans="1:19" x14ac:dyDescent="0.3">
      <c r="A1895">
        <v>480</v>
      </c>
      <c r="B1895">
        <v>-0.36599999999999999</v>
      </c>
      <c r="C1895">
        <v>-1.274</v>
      </c>
      <c r="D1895">
        <v>-2.3660000000000001</v>
      </c>
      <c r="E1895">
        <v>-2.984</v>
      </c>
      <c r="F1895">
        <v>-3.23</v>
      </c>
      <c r="G1895">
        <v>2.6</v>
      </c>
      <c r="H1895">
        <v>0</v>
      </c>
      <c r="I1895">
        <v>3.8730000000000002</v>
      </c>
      <c r="J1895">
        <v>-0.41099999999999998</v>
      </c>
      <c r="K1895">
        <v>-1.419</v>
      </c>
      <c r="L1895">
        <v>-2.415</v>
      </c>
      <c r="M1895">
        <v>-3.17</v>
      </c>
      <c r="N1895">
        <v>-3.39</v>
      </c>
      <c r="O1895">
        <v>1.0589999999999999</v>
      </c>
      <c r="P1895">
        <v>1.0569999999999999</v>
      </c>
      <c r="Q1895">
        <v>1.048</v>
      </c>
      <c r="R1895">
        <v>0.80800000000000005</v>
      </c>
      <c r="S1895">
        <v>0.496</v>
      </c>
    </row>
    <row r="1896" spans="1:19" x14ac:dyDescent="0.3">
      <c r="A1896">
        <v>540</v>
      </c>
      <c r="B1896">
        <v>-0.36599999999999999</v>
      </c>
      <c r="C1896">
        <v>-1.274</v>
      </c>
      <c r="D1896">
        <v>-2.3660000000000001</v>
      </c>
      <c r="E1896">
        <v>-2.984</v>
      </c>
      <c r="F1896">
        <v>-3.23</v>
      </c>
      <c r="G1896">
        <v>2.6</v>
      </c>
      <c r="H1896">
        <v>0</v>
      </c>
      <c r="I1896">
        <v>3.8730000000000002</v>
      </c>
      <c r="J1896">
        <v>-0.41199999999999998</v>
      </c>
      <c r="K1896">
        <v>-1.4179999999999999</v>
      </c>
      <c r="L1896">
        <v>-2.4159999999999999</v>
      </c>
      <c r="M1896">
        <v>-3.1789999999999998</v>
      </c>
      <c r="N1896">
        <v>-3.4049999999999998</v>
      </c>
      <c r="O1896">
        <v>1.06</v>
      </c>
      <c r="P1896">
        <v>1.0569999999999999</v>
      </c>
      <c r="Q1896">
        <v>1.0469999999999999</v>
      </c>
      <c r="R1896">
        <v>0.81599999999999995</v>
      </c>
      <c r="S1896">
        <v>0.502</v>
      </c>
    </row>
    <row r="1897" spans="1:19" x14ac:dyDescent="0.3">
      <c r="A1897">
        <v>600</v>
      </c>
      <c r="B1897">
        <v>-0.36599999999999999</v>
      </c>
      <c r="C1897">
        <v>-1.274</v>
      </c>
      <c r="D1897">
        <v>-2.3660000000000001</v>
      </c>
      <c r="E1897">
        <v>-2.984</v>
      </c>
      <c r="F1897">
        <v>-3.23</v>
      </c>
      <c r="G1897">
        <v>2.6</v>
      </c>
      <c r="H1897">
        <v>0</v>
      </c>
      <c r="I1897">
        <v>3.8730000000000002</v>
      </c>
      <c r="J1897">
        <v>-0.41099999999999998</v>
      </c>
      <c r="K1897">
        <v>-1.4179999999999999</v>
      </c>
      <c r="L1897">
        <v>-2.415</v>
      </c>
      <c r="M1897">
        <v>-3.1890000000000001</v>
      </c>
      <c r="N1897">
        <v>-3.42</v>
      </c>
      <c r="O1897">
        <v>1.06</v>
      </c>
      <c r="P1897">
        <v>1.0589999999999999</v>
      </c>
      <c r="Q1897">
        <v>1.0449999999999999</v>
      </c>
      <c r="R1897">
        <v>0.82299999999999995</v>
      </c>
      <c r="S1897">
        <v>0.50900000000000001</v>
      </c>
    </row>
    <row r="1899" spans="1:19" x14ac:dyDescent="0.3">
      <c r="A1899" t="s">
        <v>0</v>
      </c>
      <c r="B1899" t="s">
        <v>147</v>
      </c>
    </row>
    <row r="1900" spans="1:19" x14ac:dyDescent="0.3">
      <c r="A1900">
        <v>0</v>
      </c>
      <c r="B1900">
        <v>-0.36499999999999999</v>
      </c>
      <c r="C1900">
        <v>-1.2749999999999999</v>
      </c>
      <c r="D1900">
        <v>-2.3679999999999999</v>
      </c>
      <c r="E1900">
        <v>-2.9780000000000002</v>
      </c>
      <c r="F1900">
        <v>-3.22</v>
      </c>
      <c r="G1900">
        <v>2.6</v>
      </c>
      <c r="H1900">
        <v>0</v>
      </c>
      <c r="I1900">
        <v>3.8730000000000002</v>
      </c>
      <c r="J1900">
        <v>-0.40500000000000003</v>
      </c>
      <c r="K1900">
        <v>-1.405</v>
      </c>
      <c r="L1900">
        <v>-2.4020000000000001</v>
      </c>
      <c r="M1900">
        <v>-3.117</v>
      </c>
      <c r="N1900">
        <v>-3.22</v>
      </c>
      <c r="O1900">
        <v>1.0489999999999999</v>
      </c>
      <c r="P1900">
        <v>1.0489999999999999</v>
      </c>
      <c r="Q1900">
        <v>1.0429999999999999</v>
      </c>
      <c r="R1900">
        <v>0.69299999999999995</v>
      </c>
      <c r="S1900">
        <v>0.27900000000000003</v>
      </c>
    </row>
    <row r="1901" spans="1:19" x14ac:dyDescent="0.3">
      <c r="A1901">
        <v>60</v>
      </c>
      <c r="B1901">
        <v>-0.36499999999999999</v>
      </c>
      <c r="C1901">
        <v>-1.2749999999999999</v>
      </c>
      <c r="D1901">
        <v>-2.3679999999999999</v>
      </c>
      <c r="E1901">
        <v>-2.9780000000000002</v>
      </c>
      <c r="F1901">
        <v>-3.22</v>
      </c>
      <c r="G1901">
        <v>2.6</v>
      </c>
      <c r="H1901">
        <v>0</v>
      </c>
      <c r="I1901">
        <v>3.8730000000000002</v>
      </c>
      <c r="J1901">
        <v>-0.438</v>
      </c>
      <c r="K1901">
        <v>-1.431</v>
      </c>
      <c r="L1901">
        <v>-2.4</v>
      </c>
      <c r="M1901">
        <v>-3.1019999999999999</v>
      </c>
      <c r="N1901">
        <v>-3.2879999999999998</v>
      </c>
      <c r="O1901">
        <v>1.107</v>
      </c>
      <c r="P1901">
        <v>1.048</v>
      </c>
      <c r="Q1901">
        <v>0.96299999999999997</v>
      </c>
      <c r="R1901">
        <v>0.64700000000000002</v>
      </c>
      <c r="S1901">
        <v>0.45400000000000001</v>
      </c>
    </row>
    <row r="1902" spans="1:19" x14ac:dyDescent="0.3">
      <c r="A1902">
        <v>120</v>
      </c>
      <c r="B1902">
        <v>-0.36499999999999999</v>
      </c>
      <c r="C1902">
        <v>-1.2749999999999999</v>
      </c>
      <c r="D1902">
        <v>-2.3679999999999999</v>
      </c>
      <c r="E1902">
        <v>-2.9780000000000002</v>
      </c>
      <c r="F1902">
        <v>-3.22</v>
      </c>
      <c r="G1902">
        <v>2.6</v>
      </c>
      <c r="H1902">
        <v>0</v>
      </c>
      <c r="I1902">
        <v>3.8730000000000002</v>
      </c>
      <c r="J1902">
        <v>-0.41599999999999998</v>
      </c>
      <c r="K1902">
        <v>-1.4339999999999999</v>
      </c>
      <c r="L1902">
        <v>-2.4340000000000002</v>
      </c>
      <c r="M1902">
        <v>-3.1469999999999998</v>
      </c>
      <c r="N1902">
        <v>-3.3079999999999998</v>
      </c>
      <c r="O1902">
        <v>1.0669999999999999</v>
      </c>
      <c r="P1902">
        <v>1.093</v>
      </c>
      <c r="Q1902">
        <v>1.087</v>
      </c>
      <c r="R1902">
        <v>0.78300000000000003</v>
      </c>
      <c r="S1902">
        <v>0.46200000000000002</v>
      </c>
    </row>
    <row r="1903" spans="1:19" x14ac:dyDescent="0.3">
      <c r="A1903">
        <v>180</v>
      </c>
      <c r="B1903">
        <v>-0.36499999999999999</v>
      </c>
      <c r="C1903">
        <v>-1.2749999999999999</v>
      </c>
      <c r="D1903">
        <v>-2.3679999999999999</v>
      </c>
      <c r="E1903">
        <v>-2.9780000000000002</v>
      </c>
      <c r="F1903">
        <v>-3.22</v>
      </c>
      <c r="G1903">
        <v>2.6</v>
      </c>
      <c r="H1903">
        <v>0</v>
      </c>
      <c r="I1903">
        <v>3.8730000000000002</v>
      </c>
      <c r="J1903">
        <v>-0.40899999999999997</v>
      </c>
      <c r="K1903">
        <v>-1.4119999999999999</v>
      </c>
      <c r="L1903">
        <v>-2.4060000000000001</v>
      </c>
      <c r="M1903">
        <v>-3.1120000000000001</v>
      </c>
      <c r="N1903">
        <v>-3.32</v>
      </c>
      <c r="O1903">
        <v>1.0549999999999999</v>
      </c>
      <c r="P1903">
        <v>1.0209999999999999</v>
      </c>
      <c r="Q1903">
        <v>0.996</v>
      </c>
      <c r="R1903">
        <v>0.63600000000000001</v>
      </c>
      <c r="S1903">
        <v>0.46700000000000003</v>
      </c>
    </row>
    <row r="1904" spans="1:19" x14ac:dyDescent="0.3">
      <c r="A1904">
        <v>240</v>
      </c>
      <c r="B1904">
        <v>-0.36499999999999999</v>
      </c>
      <c r="C1904">
        <v>-1.2749999999999999</v>
      </c>
      <c r="D1904">
        <v>-2.3679999999999999</v>
      </c>
      <c r="E1904">
        <v>-2.9780000000000002</v>
      </c>
      <c r="F1904">
        <v>-3.22</v>
      </c>
      <c r="G1904">
        <v>2.6</v>
      </c>
      <c r="H1904">
        <v>0</v>
      </c>
      <c r="I1904">
        <v>3.8730000000000002</v>
      </c>
      <c r="J1904">
        <v>-0.41799999999999998</v>
      </c>
      <c r="K1904">
        <v>-1.425</v>
      </c>
      <c r="L1904">
        <v>-2.423</v>
      </c>
      <c r="M1904">
        <v>-3.1070000000000002</v>
      </c>
      <c r="N1904">
        <v>-3.331</v>
      </c>
      <c r="O1904">
        <v>1.0720000000000001</v>
      </c>
      <c r="P1904">
        <v>1.073</v>
      </c>
      <c r="Q1904">
        <v>1.073</v>
      </c>
      <c r="R1904">
        <v>0.64200000000000002</v>
      </c>
      <c r="S1904">
        <v>0.47099999999999997</v>
      </c>
    </row>
    <row r="1905" spans="1:19" x14ac:dyDescent="0.3">
      <c r="A1905">
        <v>300</v>
      </c>
      <c r="B1905">
        <v>-0.36499999999999999</v>
      </c>
      <c r="C1905">
        <v>-1.2749999999999999</v>
      </c>
      <c r="D1905">
        <v>-2.3679999999999999</v>
      </c>
      <c r="E1905">
        <v>-2.9780000000000002</v>
      </c>
      <c r="F1905">
        <v>-3.22</v>
      </c>
      <c r="G1905">
        <v>2.6</v>
      </c>
      <c r="H1905">
        <v>0</v>
      </c>
      <c r="I1905">
        <v>3.8730000000000002</v>
      </c>
      <c r="J1905">
        <v>-0.41099999999999998</v>
      </c>
      <c r="K1905">
        <v>-1.419</v>
      </c>
      <c r="L1905">
        <v>-2.4159999999999999</v>
      </c>
      <c r="M1905">
        <v>-3.1230000000000002</v>
      </c>
      <c r="N1905">
        <v>-3.339</v>
      </c>
      <c r="O1905">
        <v>1.0580000000000001</v>
      </c>
      <c r="P1905">
        <v>1.0429999999999999</v>
      </c>
      <c r="Q1905">
        <v>1.038</v>
      </c>
      <c r="R1905">
        <v>0.70299999999999996</v>
      </c>
      <c r="S1905">
        <v>0.47399999999999998</v>
      </c>
    </row>
    <row r="1906" spans="1:19" x14ac:dyDescent="0.3">
      <c r="A1906">
        <v>360</v>
      </c>
      <c r="B1906">
        <v>-0.36499999999999999</v>
      </c>
      <c r="C1906">
        <v>-1.2749999999999999</v>
      </c>
      <c r="D1906">
        <v>-2.3679999999999999</v>
      </c>
      <c r="E1906">
        <v>-2.9780000000000002</v>
      </c>
      <c r="F1906">
        <v>-3.22</v>
      </c>
      <c r="G1906">
        <v>2.6</v>
      </c>
      <c r="H1906">
        <v>0</v>
      </c>
      <c r="I1906">
        <v>3.8730000000000002</v>
      </c>
      <c r="J1906">
        <v>-0.41299999999999998</v>
      </c>
      <c r="K1906">
        <v>-1.419</v>
      </c>
      <c r="L1906">
        <v>-2.411</v>
      </c>
      <c r="M1906">
        <v>-3.1389999999999998</v>
      </c>
      <c r="N1906">
        <v>-3.351</v>
      </c>
      <c r="O1906">
        <v>1.0620000000000001</v>
      </c>
      <c r="P1906">
        <v>1.0580000000000001</v>
      </c>
      <c r="Q1906">
        <v>1.0229999999999999</v>
      </c>
      <c r="R1906">
        <v>0.747</v>
      </c>
      <c r="S1906">
        <v>0.47899999999999998</v>
      </c>
    </row>
    <row r="1907" spans="1:19" x14ac:dyDescent="0.3">
      <c r="A1907">
        <v>420</v>
      </c>
      <c r="B1907">
        <v>-0.36499999999999999</v>
      </c>
      <c r="C1907">
        <v>-1.2749999999999999</v>
      </c>
      <c r="D1907">
        <v>-2.3679999999999999</v>
      </c>
      <c r="E1907">
        <v>-2.9780000000000002</v>
      </c>
      <c r="F1907">
        <v>-3.22</v>
      </c>
      <c r="G1907">
        <v>2.6</v>
      </c>
      <c r="H1907">
        <v>0</v>
      </c>
      <c r="I1907">
        <v>3.8730000000000002</v>
      </c>
      <c r="J1907">
        <v>-0.41199999999999998</v>
      </c>
      <c r="K1907">
        <v>-1.42</v>
      </c>
      <c r="L1907">
        <v>-2.415</v>
      </c>
      <c r="M1907">
        <v>-3.1539999999999999</v>
      </c>
      <c r="N1907">
        <v>-3.3660000000000001</v>
      </c>
      <c r="O1907">
        <v>1.0609999999999999</v>
      </c>
      <c r="P1907">
        <v>1.0620000000000001</v>
      </c>
      <c r="Q1907">
        <v>1.044</v>
      </c>
      <c r="R1907">
        <v>0.78</v>
      </c>
      <c r="S1907">
        <v>0.48599999999999999</v>
      </c>
    </row>
    <row r="1908" spans="1:19" x14ac:dyDescent="0.3">
      <c r="A1908">
        <v>480</v>
      </c>
      <c r="B1908">
        <v>-0.36499999999999999</v>
      </c>
      <c r="C1908">
        <v>-1.2749999999999999</v>
      </c>
      <c r="D1908">
        <v>-2.3679999999999999</v>
      </c>
      <c r="E1908">
        <v>-2.9780000000000002</v>
      </c>
      <c r="F1908">
        <v>-3.22</v>
      </c>
      <c r="G1908">
        <v>2.6</v>
      </c>
      <c r="H1908">
        <v>0</v>
      </c>
      <c r="I1908">
        <v>3.8730000000000002</v>
      </c>
      <c r="J1908">
        <v>-0.41099999999999998</v>
      </c>
      <c r="K1908">
        <v>-1.4179999999999999</v>
      </c>
      <c r="L1908">
        <v>-2.4169999999999998</v>
      </c>
      <c r="M1908">
        <v>-3.1659999999999999</v>
      </c>
      <c r="N1908">
        <v>-3.3809999999999998</v>
      </c>
      <c r="O1908">
        <v>1.0589999999999999</v>
      </c>
      <c r="P1908">
        <v>1.056</v>
      </c>
      <c r="Q1908">
        <v>1.05</v>
      </c>
      <c r="R1908">
        <v>0.80100000000000005</v>
      </c>
      <c r="S1908">
        <v>0.49199999999999999</v>
      </c>
    </row>
    <row r="1909" spans="1:19" x14ac:dyDescent="0.3">
      <c r="A1909">
        <v>540</v>
      </c>
      <c r="B1909">
        <v>-0.36499999999999999</v>
      </c>
      <c r="C1909">
        <v>-1.2749999999999999</v>
      </c>
      <c r="D1909">
        <v>-2.3679999999999999</v>
      </c>
      <c r="E1909">
        <v>-2.9780000000000002</v>
      </c>
      <c r="F1909">
        <v>-3.22</v>
      </c>
      <c r="G1909">
        <v>2.6</v>
      </c>
      <c r="H1909">
        <v>0</v>
      </c>
      <c r="I1909">
        <v>3.8730000000000002</v>
      </c>
      <c r="J1909">
        <v>-0.41099999999999998</v>
      </c>
      <c r="K1909">
        <v>-1.417</v>
      </c>
      <c r="L1909">
        <v>-2.4159999999999999</v>
      </c>
      <c r="M1909">
        <v>-3.1749999999999998</v>
      </c>
      <c r="N1909">
        <v>-3.3959999999999999</v>
      </c>
      <c r="O1909">
        <v>1.06</v>
      </c>
      <c r="P1909">
        <v>1.0569999999999999</v>
      </c>
      <c r="Q1909">
        <v>1.048</v>
      </c>
      <c r="R1909">
        <v>0.80700000000000005</v>
      </c>
      <c r="S1909">
        <v>0.498</v>
      </c>
    </row>
    <row r="1910" spans="1:19" x14ac:dyDescent="0.3">
      <c r="A1910">
        <v>600</v>
      </c>
      <c r="B1910">
        <v>-0.36499999999999999</v>
      </c>
      <c r="C1910">
        <v>-1.2749999999999999</v>
      </c>
      <c r="D1910">
        <v>-2.3679999999999999</v>
      </c>
      <c r="E1910">
        <v>-2.9780000000000002</v>
      </c>
      <c r="F1910">
        <v>-3.22</v>
      </c>
      <c r="G1910">
        <v>2.6</v>
      </c>
      <c r="H1910">
        <v>0</v>
      </c>
      <c r="I1910">
        <v>3.8730000000000002</v>
      </c>
      <c r="J1910">
        <v>-0.41099999999999998</v>
      </c>
      <c r="K1910">
        <v>-1.417</v>
      </c>
      <c r="L1910">
        <v>-2.4159999999999999</v>
      </c>
      <c r="M1910">
        <v>-3.1840000000000002</v>
      </c>
      <c r="N1910">
        <v>-3.411</v>
      </c>
      <c r="O1910">
        <v>1.06</v>
      </c>
      <c r="P1910">
        <v>1.0589999999999999</v>
      </c>
      <c r="Q1910">
        <v>1.046</v>
      </c>
      <c r="R1910">
        <v>0.81399999999999995</v>
      </c>
      <c r="S1910">
        <v>0.505</v>
      </c>
    </row>
    <row r="1912" spans="1:19" x14ac:dyDescent="0.3">
      <c r="A1912" t="s">
        <v>0</v>
      </c>
      <c r="B1912" t="s">
        <v>148</v>
      </c>
    </row>
    <row r="1913" spans="1:19" x14ac:dyDescent="0.3">
      <c r="A1913">
        <v>0</v>
      </c>
      <c r="B1913">
        <v>-0.36599999999999999</v>
      </c>
      <c r="C1913">
        <v>-1.276</v>
      </c>
      <c r="D1913">
        <v>-2.3660000000000001</v>
      </c>
      <c r="E1913">
        <v>-2.972</v>
      </c>
      <c r="F1913">
        <v>-3.21</v>
      </c>
      <c r="G1913">
        <v>2.6</v>
      </c>
      <c r="H1913">
        <v>0</v>
      </c>
      <c r="I1913">
        <v>3.8730000000000002</v>
      </c>
      <c r="J1913">
        <v>-0.40500000000000003</v>
      </c>
      <c r="K1913">
        <v>-1.405</v>
      </c>
      <c r="L1913">
        <v>-2.4009999999999998</v>
      </c>
      <c r="M1913">
        <v>-3.11</v>
      </c>
      <c r="N1913">
        <v>-3.21</v>
      </c>
      <c r="O1913">
        <v>1.0489999999999999</v>
      </c>
      <c r="P1913">
        <v>1.0489999999999999</v>
      </c>
      <c r="Q1913">
        <v>1.042</v>
      </c>
      <c r="R1913">
        <v>0.68700000000000006</v>
      </c>
      <c r="S1913">
        <v>0.27700000000000002</v>
      </c>
    </row>
    <row r="1914" spans="1:19" x14ac:dyDescent="0.3">
      <c r="A1914">
        <v>60</v>
      </c>
      <c r="B1914">
        <v>-0.36599999999999999</v>
      </c>
      <c r="C1914">
        <v>-1.276</v>
      </c>
      <c r="D1914">
        <v>-2.3660000000000001</v>
      </c>
      <c r="E1914">
        <v>-2.972</v>
      </c>
      <c r="F1914">
        <v>-3.21</v>
      </c>
      <c r="G1914">
        <v>2.6</v>
      </c>
      <c r="H1914">
        <v>0</v>
      </c>
      <c r="I1914">
        <v>3.8730000000000002</v>
      </c>
      <c r="J1914">
        <v>-0.438</v>
      </c>
      <c r="K1914">
        <v>-1.429</v>
      </c>
      <c r="L1914">
        <v>-2.3879999999999999</v>
      </c>
      <c r="M1914">
        <v>-3.0950000000000002</v>
      </c>
      <c r="N1914">
        <v>-3.2829999999999999</v>
      </c>
      <c r="O1914">
        <v>1.107</v>
      </c>
      <c r="P1914">
        <v>1.0429999999999999</v>
      </c>
      <c r="Q1914">
        <v>0.93</v>
      </c>
      <c r="R1914">
        <v>0.63500000000000001</v>
      </c>
      <c r="S1914">
        <v>0.45200000000000001</v>
      </c>
    </row>
    <row r="1915" spans="1:19" x14ac:dyDescent="0.3">
      <c r="A1915">
        <v>120</v>
      </c>
      <c r="B1915">
        <v>-0.36599999999999999</v>
      </c>
      <c r="C1915">
        <v>-1.276</v>
      </c>
      <c r="D1915">
        <v>-2.3660000000000001</v>
      </c>
      <c r="E1915">
        <v>-2.972</v>
      </c>
      <c r="F1915">
        <v>-3.21</v>
      </c>
      <c r="G1915">
        <v>2.6</v>
      </c>
      <c r="H1915">
        <v>0</v>
      </c>
      <c r="I1915">
        <v>3.8730000000000002</v>
      </c>
      <c r="J1915">
        <v>-0.41699999999999998</v>
      </c>
      <c r="K1915">
        <v>-1.4339999999999999</v>
      </c>
      <c r="L1915">
        <v>-2.4260000000000002</v>
      </c>
      <c r="M1915">
        <v>-3.141</v>
      </c>
      <c r="N1915">
        <v>-3.3</v>
      </c>
      <c r="O1915">
        <v>1.069</v>
      </c>
      <c r="P1915">
        <v>1.0960000000000001</v>
      </c>
      <c r="Q1915">
        <v>1.0720000000000001</v>
      </c>
      <c r="R1915">
        <v>0.78200000000000003</v>
      </c>
      <c r="S1915">
        <v>0.45900000000000002</v>
      </c>
    </row>
    <row r="1916" spans="1:19" x14ac:dyDescent="0.3">
      <c r="A1916">
        <v>180</v>
      </c>
      <c r="B1916">
        <v>-0.36599999999999999</v>
      </c>
      <c r="C1916">
        <v>-1.276</v>
      </c>
      <c r="D1916">
        <v>-2.3660000000000001</v>
      </c>
      <c r="E1916">
        <v>-2.972</v>
      </c>
      <c r="F1916">
        <v>-3.21</v>
      </c>
      <c r="G1916">
        <v>2.6</v>
      </c>
      <c r="H1916">
        <v>0</v>
      </c>
      <c r="I1916">
        <v>3.8730000000000002</v>
      </c>
      <c r="J1916">
        <v>-0.40899999999999997</v>
      </c>
      <c r="K1916">
        <v>-1.4119999999999999</v>
      </c>
      <c r="L1916">
        <v>-2.399</v>
      </c>
      <c r="M1916">
        <v>-3.1040000000000001</v>
      </c>
      <c r="N1916">
        <v>-3.3109999999999999</v>
      </c>
      <c r="O1916">
        <v>1.0549999999999999</v>
      </c>
      <c r="P1916">
        <v>1.0189999999999999</v>
      </c>
      <c r="Q1916">
        <v>0.98199999999999998</v>
      </c>
      <c r="R1916">
        <v>0.64200000000000002</v>
      </c>
      <c r="S1916">
        <v>0.46300000000000002</v>
      </c>
    </row>
    <row r="1917" spans="1:19" x14ac:dyDescent="0.3">
      <c r="A1917">
        <v>240</v>
      </c>
      <c r="B1917">
        <v>-0.36599999999999999</v>
      </c>
      <c r="C1917">
        <v>-1.276</v>
      </c>
      <c r="D1917">
        <v>-2.3660000000000001</v>
      </c>
      <c r="E1917">
        <v>-2.972</v>
      </c>
      <c r="F1917">
        <v>-3.21</v>
      </c>
      <c r="G1917">
        <v>2.6</v>
      </c>
      <c r="H1917">
        <v>0</v>
      </c>
      <c r="I1917">
        <v>3.8730000000000002</v>
      </c>
      <c r="J1917">
        <v>-0.41799999999999998</v>
      </c>
      <c r="K1917">
        <v>-1.4239999999999999</v>
      </c>
      <c r="L1917">
        <v>-2.419</v>
      </c>
      <c r="M1917">
        <v>-3.0990000000000002</v>
      </c>
      <c r="N1917">
        <v>-3.32</v>
      </c>
      <c r="O1917">
        <v>1.0720000000000001</v>
      </c>
      <c r="P1917">
        <v>1.073</v>
      </c>
      <c r="Q1917">
        <v>1.069</v>
      </c>
      <c r="R1917">
        <v>0.64800000000000002</v>
      </c>
      <c r="S1917">
        <v>0.46700000000000003</v>
      </c>
    </row>
    <row r="1918" spans="1:19" x14ac:dyDescent="0.3">
      <c r="A1918">
        <v>300</v>
      </c>
      <c r="B1918">
        <v>-0.36599999999999999</v>
      </c>
      <c r="C1918">
        <v>-1.276</v>
      </c>
      <c r="D1918">
        <v>-2.3660000000000001</v>
      </c>
      <c r="E1918">
        <v>-2.972</v>
      </c>
      <c r="F1918">
        <v>-3.21</v>
      </c>
      <c r="G1918">
        <v>2.6</v>
      </c>
      <c r="H1918">
        <v>0</v>
      </c>
      <c r="I1918">
        <v>3.8730000000000002</v>
      </c>
      <c r="J1918">
        <v>-0.41099999999999998</v>
      </c>
      <c r="K1918">
        <v>-1.4179999999999999</v>
      </c>
      <c r="L1918">
        <v>-2.4129999999999998</v>
      </c>
      <c r="M1918">
        <v>-3.113</v>
      </c>
      <c r="N1918">
        <v>-3.33</v>
      </c>
      <c r="O1918">
        <v>1.0580000000000001</v>
      </c>
      <c r="P1918">
        <v>1.0429999999999999</v>
      </c>
      <c r="Q1918">
        <v>1.0369999999999999</v>
      </c>
      <c r="R1918">
        <v>0.70299999999999996</v>
      </c>
      <c r="S1918">
        <v>0.47099999999999997</v>
      </c>
    </row>
    <row r="1919" spans="1:19" x14ac:dyDescent="0.3">
      <c r="A1919">
        <v>360</v>
      </c>
      <c r="B1919">
        <v>-0.36599999999999999</v>
      </c>
      <c r="C1919">
        <v>-1.276</v>
      </c>
      <c r="D1919">
        <v>-2.3660000000000001</v>
      </c>
      <c r="E1919">
        <v>-2.972</v>
      </c>
      <c r="F1919">
        <v>-3.21</v>
      </c>
      <c r="G1919">
        <v>2.6</v>
      </c>
      <c r="H1919">
        <v>0</v>
      </c>
      <c r="I1919">
        <v>3.8730000000000002</v>
      </c>
      <c r="J1919">
        <v>-0.41299999999999998</v>
      </c>
      <c r="K1919">
        <v>-1.419</v>
      </c>
      <c r="L1919">
        <v>-2.4079999999999999</v>
      </c>
      <c r="M1919">
        <v>-3.1309999999999998</v>
      </c>
      <c r="N1919">
        <v>-3.3420000000000001</v>
      </c>
      <c r="O1919">
        <v>1.0620000000000001</v>
      </c>
      <c r="P1919">
        <v>1.0580000000000001</v>
      </c>
      <c r="Q1919">
        <v>1.022</v>
      </c>
      <c r="R1919">
        <v>0.75</v>
      </c>
      <c r="S1919">
        <v>0.47499999999999998</v>
      </c>
    </row>
    <row r="1920" spans="1:19" x14ac:dyDescent="0.3">
      <c r="A1920">
        <v>420</v>
      </c>
      <c r="B1920">
        <v>-0.36599999999999999</v>
      </c>
      <c r="C1920">
        <v>-1.276</v>
      </c>
      <c r="D1920">
        <v>-2.3660000000000001</v>
      </c>
      <c r="E1920">
        <v>-2.972</v>
      </c>
      <c r="F1920">
        <v>-3.21</v>
      </c>
      <c r="G1920">
        <v>2.6</v>
      </c>
      <c r="H1920">
        <v>0</v>
      </c>
      <c r="I1920">
        <v>3.8730000000000002</v>
      </c>
      <c r="J1920">
        <v>-0.41199999999999998</v>
      </c>
      <c r="K1920">
        <v>-1.42</v>
      </c>
      <c r="L1920">
        <v>-2.411</v>
      </c>
      <c r="M1920">
        <v>-3.1459999999999999</v>
      </c>
      <c r="N1920">
        <v>-3.3540000000000001</v>
      </c>
      <c r="O1920">
        <v>1.0609999999999999</v>
      </c>
      <c r="P1920">
        <v>1.0620000000000001</v>
      </c>
      <c r="Q1920">
        <v>1.04</v>
      </c>
      <c r="R1920">
        <v>0.78300000000000003</v>
      </c>
      <c r="S1920">
        <v>0.48</v>
      </c>
    </row>
    <row r="1921" spans="1:19" x14ac:dyDescent="0.3">
      <c r="A1921">
        <v>480</v>
      </c>
      <c r="B1921">
        <v>-0.36599999999999999</v>
      </c>
      <c r="C1921">
        <v>-1.276</v>
      </c>
      <c r="D1921">
        <v>-2.3660000000000001</v>
      </c>
      <c r="E1921">
        <v>-2.972</v>
      </c>
      <c r="F1921">
        <v>-3.21</v>
      </c>
      <c r="G1921">
        <v>2.6</v>
      </c>
      <c r="H1921">
        <v>0</v>
      </c>
      <c r="I1921">
        <v>3.8730000000000002</v>
      </c>
      <c r="J1921">
        <v>-0.41099999999999998</v>
      </c>
      <c r="K1921">
        <v>-1.4179999999999999</v>
      </c>
      <c r="L1921">
        <v>-2.4140000000000001</v>
      </c>
      <c r="M1921">
        <v>-3.157</v>
      </c>
      <c r="N1921">
        <v>-3.3679999999999999</v>
      </c>
      <c r="O1921">
        <v>1.0589999999999999</v>
      </c>
      <c r="P1921">
        <v>1.056</v>
      </c>
      <c r="Q1921">
        <v>1.0469999999999999</v>
      </c>
      <c r="R1921">
        <v>0.79900000000000004</v>
      </c>
      <c r="S1921">
        <v>0.48599999999999999</v>
      </c>
    </row>
    <row r="1922" spans="1:19" x14ac:dyDescent="0.3">
      <c r="A1922">
        <v>540</v>
      </c>
      <c r="B1922">
        <v>-0.36599999999999999</v>
      </c>
      <c r="C1922">
        <v>-1.276</v>
      </c>
      <c r="D1922">
        <v>-2.3660000000000001</v>
      </c>
      <c r="E1922">
        <v>-2.972</v>
      </c>
      <c r="F1922">
        <v>-3.21</v>
      </c>
      <c r="G1922">
        <v>2.6</v>
      </c>
      <c r="H1922">
        <v>0</v>
      </c>
      <c r="I1922">
        <v>3.8730000000000002</v>
      </c>
      <c r="J1922">
        <v>-0.41099999999999998</v>
      </c>
      <c r="K1922">
        <v>-1.417</v>
      </c>
      <c r="L1922">
        <v>-2.4140000000000001</v>
      </c>
      <c r="M1922">
        <v>-3.1669999999999998</v>
      </c>
      <c r="N1922">
        <v>-3.3820000000000001</v>
      </c>
      <c r="O1922">
        <v>1.06</v>
      </c>
      <c r="P1922">
        <v>1.0569999999999999</v>
      </c>
      <c r="Q1922">
        <v>1.0469999999999999</v>
      </c>
      <c r="R1922">
        <v>0.80500000000000005</v>
      </c>
      <c r="S1922">
        <v>0.49199999999999999</v>
      </c>
    </row>
    <row r="1923" spans="1:19" x14ac:dyDescent="0.3">
      <c r="A1923">
        <v>600</v>
      </c>
      <c r="B1923">
        <v>-0.36599999999999999</v>
      </c>
      <c r="C1923">
        <v>-1.276</v>
      </c>
      <c r="D1923">
        <v>-2.3660000000000001</v>
      </c>
      <c r="E1923">
        <v>-2.972</v>
      </c>
      <c r="F1923">
        <v>-3.21</v>
      </c>
      <c r="G1923">
        <v>2.6</v>
      </c>
      <c r="H1923">
        <v>0</v>
      </c>
      <c r="I1923">
        <v>3.8730000000000002</v>
      </c>
      <c r="J1923">
        <v>-0.41099999999999998</v>
      </c>
      <c r="K1923">
        <v>-1.417</v>
      </c>
      <c r="L1923">
        <v>-2.4140000000000001</v>
      </c>
      <c r="M1923">
        <v>-3.1760000000000002</v>
      </c>
      <c r="N1923">
        <v>-3.3980000000000001</v>
      </c>
      <c r="O1923">
        <v>1.06</v>
      </c>
      <c r="P1923">
        <v>1.0589999999999999</v>
      </c>
      <c r="Q1923">
        <v>1.0449999999999999</v>
      </c>
      <c r="R1923">
        <v>0.81100000000000005</v>
      </c>
      <c r="S1923">
        <v>0.499</v>
      </c>
    </row>
    <row r="1925" spans="1:19" x14ac:dyDescent="0.3">
      <c r="A1925" t="s">
        <v>0</v>
      </c>
      <c r="B1925" t="s">
        <v>149</v>
      </c>
    </row>
    <row r="1926" spans="1:19" x14ac:dyDescent="0.3">
      <c r="A1926">
        <v>0</v>
      </c>
      <c r="B1926">
        <v>-0.36499999999999999</v>
      </c>
      <c r="C1926">
        <v>-1.2769999999999999</v>
      </c>
      <c r="D1926">
        <v>-2.3679999999999999</v>
      </c>
      <c r="E1926">
        <v>-2.9649999999999999</v>
      </c>
      <c r="F1926">
        <v>-3.2</v>
      </c>
      <c r="G1926">
        <v>2.6</v>
      </c>
      <c r="H1926">
        <v>0</v>
      </c>
      <c r="I1926">
        <v>3.8730000000000002</v>
      </c>
      <c r="J1926">
        <v>-0.40500000000000003</v>
      </c>
      <c r="K1926">
        <v>-1.405</v>
      </c>
      <c r="L1926">
        <v>-2.4009999999999998</v>
      </c>
      <c r="M1926">
        <v>-3.1030000000000002</v>
      </c>
      <c r="N1926">
        <v>-3.2</v>
      </c>
      <c r="O1926">
        <v>1.0489999999999999</v>
      </c>
      <c r="P1926">
        <v>1.0489999999999999</v>
      </c>
      <c r="Q1926">
        <v>1.042</v>
      </c>
      <c r="R1926">
        <v>0.68</v>
      </c>
      <c r="S1926">
        <v>0.27500000000000002</v>
      </c>
    </row>
    <row r="1927" spans="1:19" x14ac:dyDescent="0.3">
      <c r="A1927">
        <v>60</v>
      </c>
      <c r="B1927">
        <v>-0.36499999999999999</v>
      </c>
      <c r="C1927">
        <v>-1.2769999999999999</v>
      </c>
      <c r="D1927">
        <v>-2.3679999999999999</v>
      </c>
      <c r="E1927">
        <v>-2.9649999999999999</v>
      </c>
      <c r="F1927">
        <v>-3.2</v>
      </c>
      <c r="G1927">
        <v>2.6</v>
      </c>
      <c r="H1927">
        <v>0</v>
      </c>
      <c r="I1927">
        <v>3.8730000000000002</v>
      </c>
      <c r="J1927">
        <v>-0.439</v>
      </c>
      <c r="K1927">
        <v>-1.43</v>
      </c>
      <c r="L1927">
        <v>-2.3980000000000001</v>
      </c>
      <c r="M1927">
        <v>-3.0870000000000002</v>
      </c>
      <c r="N1927">
        <v>-3.2719999999999998</v>
      </c>
      <c r="O1927">
        <v>1.1080000000000001</v>
      </c>
      <c r="P1927">
        <v>1.046</v>
      </c>
      <c r="Q1927">
        <v>0.95899999999999996</v>
      </c>
      <c r="R1927">
        <v>0.63300000000000001</v>
      </c>
      <c r="S1927">
        <v>0.44800000000000001</v>
      </c>
    </row>
    <row r="1928" spans="1:19" x14ac:dyDescent="0.3">
      <c r="A1928">
        <v>120</v>
      </c>
      <c r="B1928">
        <v>-0.36499999999999999</v>
      </c>
      <c r="C1928">
        <v>-1.2769999999999999</v>
      </c>
      <c r="D1928">
        <v>-2.3679999999999999</v>
      </c>
      <c r="E1928">
        <v>-2.9649999999999999</v>
      </c>
      <c r="F1928">
        <v>-3.2</v>
      </c>
      <c r="G1928">
        <v>2.6</v>
      </c>
      <c r="H1928">
        <v>0</v>
      </c>
      <c r="I1928">
        <v>3.8730000000000002</v>
      </c>
      <c r="J1928">
        <v>-0.41599999999999998</v>
      </c>
      <c r="K1928">
        <v>-1.4350000000000001</v>
      </c>
      <c r="L1928">
        <v>-2.4329999999999998</v>
      </c>
      <c r="M1928">
        <v>-3.133</v>
      </c>
      <c r="N1928">
        <v>-3.2890000000000001</v>
      </c>
      <c r="O1928">
        <v>1.0680000000000001</v>
      </c>
      <c r="P1928">
        <v>1.0940000000000001</v>
      </c>
      <c r="Q1928">
        <v>1.0860000000000001</v>
      </c>
      <c r="R1928">
        <v>0.77300000000000002</v>
      </c>
      <c r="S1928">
        <v>0.45500000000000002</v>
      </c>
    </row>
    <row r="1929" spans="1:19" x14ac:dyDescent="0.3">
      <c r="A1929">
        <v>180</v>
      </c>
      <c r="B1929">
        <v>-0.36499999999999999</v>
      </c>
      <c r="C1929">
        <v>-1.2769999999999999</v>
      </c>
      <c r="D1929">
        <v>-2.3679999999999999</v>
      </c>
      <c r="E1929">
        <v>-2.9649999999999999</v>
      </c>
      <c r="F1929">
        <v>-3.2</v>
      </c>
      <c r="G1929">
        <v>2.6</v>
      </c>
      <c r="H1929">
        <v>0</v>
      </c>
      <c r="I1929">
        <v>3.8730000000000002</v>
      </c>
      <c r="J1929">
        <v>-0.40799999999999997</v>
      </c>
      <c r="K1929">
        <v>-1.4119999999999999</v>
      </c>
      <c r="L1929">
        <v>-2.4049999999999998</v>
      </c>
      <c r="M1929">
        <v>-3.0990000000000002</v>
      </c>
      <c r="N1929">
        <v>-3.3010000000000002</v>
      </c>
      <c r="O1929">
        <v>1.054</v>
      </c>
      <c r="P1929">
        <v>1.0209999999999999</v>
      </c>
      <c r="Q1929">
        <v>0.99199999999999999</v>
      </c>
      <c r="R1929">
        <v>0.629</v>
      </c>
      <c r="S1929">
        <v>0.45900000000000002</v>
      </c>
    </row>
    <row r="1930" spans="1:19" x14ac:dyDescent="0.3">
      <c r="A1930">
        <v>240</v>
      </c>
      <c r="B1930">
        <v>-0.36499999999999999</v>
      </c>
      <c r="C1930">
        <v>-1.2769999999999999</v>
      </c>
      <c r="D1930">
        <v>-2.3679999999999999</v>
      </c>
      <c r="E1930">
        <v>-2.9649999999999999</v>
      </c>
      <c r="F1930">
        <v>-3.2</v>
      </c>
      <c r="G1930">
        <v>2.6</v>
      </c>
      <c r="H1930">
        <v>0</v>
      </c>
      <c r="I1930">
        <v>3.8730000000000002</v>
      </c>
      <c r="J1930">
        <v>-0.41799999999999998</v>
      </c>
      <c r="K1930">
        <v>-1.425</v>
      </c>
      <c r="L1930">
        <v>-2.423</v>
      </c>
      <c r="M1930">
        <v>-3.0950000000000002</v>
      </c>
      <c r="N1930">
        <v>-3.31</v>
      </c>
      <c r="O1930">
        <v>1.071</v>
      </c>
      <c r="P1930">
        <v>1.0740000000000001</v>
      </c>
      <c r="Q1930">
        <v>1.0720000000000001</v>
      </c>
      <c r="R1930">
        <v>0.63400000000000001</v>
      </c>
      <c r="S1930">
        <v>0.46300000000000002</v>
      </c>
    </row>
    <row r="1931" spans="1:19" x14ac:dyDescent="0.3">
      <c r="A1931">
        <v>300</v>
      </c>
      <c r="B1931">
        <v>-0.36499999999999999</v>
      </c>
      <c r="C1931">
        <v>-1.2769999999999999</v>
      </c>
      <c r="D1931">
        <v>-2.3679999999999999</v>
      </c>
      <c r="E1931">
        <v>-2.9649999999999999</v>
      </c>
      <c r="F1931">
        <v>-3.2</v>
      </c>
      <c r="G1931">
        <v>2.6</v>
      </c>
      <c r="H1931">
        <v>0</v>
      </c>
      <c r="I1931">
        <v>3.8730000000000002</v>
      </c>
      <c r="J1931">
        <v>-0.41</v>
      </c>
      <c r="K1931">
        <v>-1.419</v>
      </c>
      <c r="L1931">
        <v>-2.4159999999999999</v>
      </c>
      <c r="M1931">
        <v>-3.11</v>
      </c>
      <c r="N1931">
        <v>-3.3170000000000002</v>
      </c>
      <c r="O1931">
        <v>1.0569999999999999</v>
      </c>
      <c r="P1931">
        <v>1.0429999999999999</v>
      </c>
      <c r="Q1931">
        <v>1.0369999999999999</v>
      </c>
      <c r="R1931">
        <v>0.69299999999999995</v>
      </c>
      <c r="S1931">
        <v>0.46600000000000003</v>
      </c>
    </row>
    <row r="1932" spans="1:19" x14ac:dyDescent="0.3">
      <c r="A1932">
        <v>360</v>
      </c>
      <c r="B1932">
        <v>-0.36499999999999999</v>
      </c>
      <c r="C1932">
        <v>-1.2769999999999999</v>
      </c>
      <c r="D1932">
        <v>-2.3679999999999999</v>
      </c>
      <c r="E1932">
        <v>-2.9649999999999999</v>
      </c>
      <c r="F1932">
        <v>-3.2</v>
      </c>
      <c r="G1932">
        <v>2.6</v>
      </c>
      <c r="H1932">
        <v>0</v>
      </c>
      <c r="I1932">
        <v>3.8730000000000002</v>
      </c>
      <c r="J1932">
        <v>-0.41299999999999998</v>
      </c>
      <c r="K1932">
        <v>-1.419</v>
      </c>
      <c r="L1932">
        <v>-2.41</v>
      </c>
      <c r="M1932">
        <v>-3.1269999999999998</v>
      </c>
      <c r="N1932">
        <v>-3.33</v>
      </c>
      <c r="O1932">
        <v>1.0620000000000001</v>
      </c>
      <c r="P1932">
        <v>1.0580000000000001</v>
      </c>
      <c r="Q1932">
        <v>1.022</v>
      </c>
      <c r="R1932">
        <v>0.73899999999999999</v>
      </c>
      <c r="S1932">
        <v>0.47099999999999997</v>
      </c>
    </row>
    <row r="1933" spans="1:19" x14ac:dyDescent="0.3">
      <c r="A1933">
        <v>420</v>
      </c>
      <c r="B1933">
        <v>-0.36499999999999999</v>
      </c>
      <c r="C1933">
        <v>-1.2769999999999999</v>
      </c>
      <c r="D1933">
        <v>-2.3679999999999999</v>
      </c>
      <c r="E1933">
        <v>-2.9649999999999999</v>
      </c>
      <c r="F1933">
        <v>-3.2</v>
      </c>
      <c r="G1933">
        <v>2.6</v>
      </c>
      <c r="H1933">
        <v>0</v>
      </c>
      <c r="I1933">
        <v>3.8730000000000002</v>
      </c>
      <c r="J1933">
        <v>-0.41199999999999998</v>
      </c>
      <c r="K1933">
        <v>-1.42</v>
      </c>
      <c r="L1933">
        <v>-2.4140000000000001</v>
      </c>
      <c r="M1933">
        <v>-3.1419999999999999</v>
      </c>
      <c r="N1933">
        <v>-3.3439999999999999</v>
      </c>
      <c r="O1933">
        <v>1.0609999999999999</v>
      </c>
      <c r="P1933">
        <v>1.0620000000000001</v>
      </c>
      <c r="Q1933">
        <v>1.0429999999999999</v>
      </c>
      <c r="R1933">
        <v>0.77100000000000002</v>
      </c>
      <c r="S1933">
        <v>0.47599999999999998</v>
      </c>
    </row>
    <row r="1934" spans="1:19" x14ac:dyDescent="0.3">
      <c r="A1934">
        <v>480</v>
      </c>
      <c r="B1934">
        <v>-0.36499999999999999</v>
      </c>
      <c r="C1934">
        <v>-1.2769999999999999</v>
      </c>
      <c r="D1934">
        <v>-2.3679999999999999</v>
      </c>
      <c r="E1934">
        <v>-2.9649999999999999</v>
      </c>
      <c r="F1934">
        <v>-3.2</v>
      </c>
      <c r="G1934">
        <v>2.6</v>
      </c>
      <c r="H1934">
        <v>0</v>
      </c>
      <c r="I1934">
        <v>3.8730000000000002</v>
      </c>
      <c r="J1934">
        <v>-0.41099999999999998</v>
      </c>
      <c r="K1934">
        <v>-1.4179999999999999</v>
      </c>
      <c r="L1934">
        <v>-2.4159999999999999</v>
      </c>
      <c r="M1934">
        <v>-3.1539999999999999</v>
      </c>
      <c r="N1934">
        <v>-3.3580000000000001</v>
      </c>
      <c r="O1934">
        <v>1.0589999999999999</v>
      </c>
      <c r="P1934">
        <v>1.0569999999999999</v>
      </c>
      <c r="Q1934">
        <v>1.0489999999999999</v>
      </c>
      <c r="R1934">
        <v>0.79100000000000004</v>
      </c>
      <c r="S1934">
        <v>0.48199999999999998</v>
      </c>
    </row>
    <row r="1935" spans="1:19" x14ac:dyDescent="0.3">
      <c r="A1935">
        <v>540</v>
      </c>
      <c r="B1935">
        <v>-0.36499999999999999</v>
      </c>
      <c r="C1935">
        <v>-1.2769999999999999</v>
      </c>
      <c r="D1935">
        <v>-2.3679999999999999</v>
      </c>
      <c r="E1935">
        <v>-2.9649999999999999</v>
      </c>
      <c r="F1935">
        <v>-3.2</v>
      </c>
      <c r="G1935">
        <v>2.6</v>
      </c>
      <c r="H1935">
        <v>0</v>
      </c>
      <c r="I1935">
        <v>3.8730000000000002</v>
      </c>
      <c r="J1935">
        <v>-0.41099999999999998</v>
      </c>
      <c r="K1935">
        <v>-1.417</v>
      </c>
      <c r="L1935">
        <v>-2.4159999999999999</v>
      </c>
      <c r="M1935">
        <v>-3.1629999999999998</v>
      </c>
      <c r="N1935">
        <v>-3.3730000000000002</v>
      </c>
      <c r="O1935">
        <v>1.06</v>
      </c>
      <c r="P1935">
        <v>1.0569999999999999</v>
      </c>
      <c r="Q1935">
        <v>1.0469999999999999</v>
      </c>
      <c r="R1935">
        <v>0.79700000000000004</v>
      </c>
      <c r="S1935">
        <v>0.48799999999999999</v>
      </c>
    </row>
    <row r="1936" spans="1:19" x14ac:dyDescent="0.3">
      <c r="A1936">
        <v>600</v>
      </c>
      <c r="B1936">
        <v>-0.36499999999999999</v>
      </c>
      <c r="C1936">
        <v>-1.2769999999999999</v>
      </c>
      <c r="D1936">
        <v>-2.3679999999999999</v>
      </c>
      <c r="E1936">
        <v>-2.9649999999999999</v>
      </c>
      <c r="F1936">
        <v>-3.2</v>
      </c>
      <c r="G1936">
        <v>2.6</v>
      </c>
      <c r="H1936">
        <v>0</v>
      </c>
      <c r="I1936">
        <v>3.8730000000000002</v>
      </c>
      <c r="J1936">
        <v>-0.41099999999999998</v>
      </c>
      <c r="K1936">
        <v>-1.417</v>
      </c>
      <c r="L1936">
        <v>-2.4159999999999999</v>
      </c>
      <c r="M1936">
        <v>-3.1709999999999998</v>
      </c>
      <c r="N1936">
        <v>-3.3879999999999999</v>
      </c>
      <c r="O1936">
        <v>1.06</v>
      </c>
      <c r="P1936">
        <v>1.0589999999999999</v>
      </c>
      <c r="Q1936">
        <v>1.046</v>
      </c>
      <c r="R1936">
        <v>0.80100000000000005</v>
      </c>
      <c r="S1936">
        <v>0.495</v>
      </c>
    </row>
    <row r="1938" spans="1:19" x14ac:dyDescent="0.3">
      <c r="A1938" t="s">
        <v>0</v>
      </c>
      <c r="B1938" t="s">
        <v>150</v>
      </c>
    </row>
    <row r="1939" spans="1:19" x14ac:dyDescent="0.3">
      <c r="A1939">
        <v>0</v>
      </c>
      <c r="B1939">
        <v>-0.36599999999999999</v>
      </c>
      <c r="C1939">
        <v>-1.2769999999999999</v>
      </c>
      <c r="D1939">
        <v>-2.3650000000000002</v>
      </c>
      <c r="E1939">
        <v>-2.9590000000000001</v>
      </c>
      <c r="F1939">
        <v>-3.19</v>
      </c>
      <c r="G1939">
        <v>2.6</v>
      </c>
      <c r="H1939">
        <v>0</v>
      </c>
      <c r="I1939">
        <v>3.8730000000000002</v>
      </c>
      <c r="J1939">
        <v>-0.40500000000000003</v>
      </c>
      <c r="K1939">
        <v>-1.405</v>
      </c>
      <c r="L1939">
        <v>-2.4009999999999998</v>
      </c>
      <c r="M1939">
        <v>-3.0950000000000002</v>
      </c>
      <c r="N1939">
        <v>-3.19</v>
      </c>
      <c r="O1939">
        <v>1.0489999999999999</v>
      </c>
      <c r="P1939">
        <v>1.0489999999999999</v>
      </c>
      <c r="Q1939">
        <v>1.042</v>
      </c>
      <c r="R1939">
        <v>0.67400000000000004</v>
      </c>
      <c r="S1939">
        <v>0.27300000000000002</v>
      </c>
    </row>
    <row r="1940" spans="1:19" x14ac:dyDescent="0.3">
      <c r="A1940">
        <v>60</v>
      </c>
      <c r="B1940">
        <v>-0.36599999999999999</v>
      </c>
      <c r="C1940">
        <v>-1.2769999999999999</v>
      </c>
      <c r="D1940">
        <v>-2.3650000000000002</v>
      </c>
      <c r="E1940">
        <v>-2.9590000000000001</v>
      </c>
      <c r="F1940">
        <v>-3.19</v>
      </c>
      <c r="G1940">
        <v>2.6</v>
      </c>
      <c r="H1940">
        <v>0</v>
      </c>
      <c r="I1940">
        <v>3.8730000000000002</v>
      </c>
      <c r="J1940">
        <v>-0.438</v>
      </c>
      <c r="K1940">
        <v>-1.4279999999999999</v>
      </c>
      <c r="L1940">
        <v>-2.387</v>
      </c>
      <c r="M1940">
        <v>-3.0819999999999999</v>
      </c>
      <c r="N1940">
        <v>-3.2629999999999999</v>
      </c>
      <c r="O1940">
        <v>1.107</v>
      </c>
      <c r="P1940">
        <v>1.0389999999999999</v>
      </c>
      <c r="Q1940">
        <v>0.92800000000000005</v>
      </c>
      <c r="R1940">
        <v>0.628</v>
      </c>
      <c r="S1940">
        <v>0.44500000000000001</v>
      </c>
    </row>
    <row r="1941" spans="1:19" x14ac:dyDescent="0.3">
      <c r="A1941">
        <v>120</v>
      </c>
      <c r="B1941">
        <v>-0.36599999999999999</v>
      </c>
      <c r="C1941">
        <v>-1.2769999999999999</v>
      </c>
      <c r="D1941">
        <v>-2.3650000000000002</v>
      </c>
      <c r="E1941">
        <v>-2.9590000000000001</v>
      </c>
      <c r="F1941">
        <v>-3.19</v>
      </c>
      <c r="G1941">
        <v>2.6</v>
      </c>
      <c r="H1941">
        <v>0</v>
      </c>
      <c r="I1941">
        <v>3.8730000000000002</v>
      </c>
      <c r="J1941">
        <v>-0.41899999999999998</v>
      </c>
      <c r="K1941">
        <v>-1.4350000000000001</v>
      </c>
      <c r="L1941">
        <v>-2.423</v>
      </c>
      <c r="M1941">
        <v>-3.125</v>
      </c>
      <c r="N1941">
        <v>-3.278</v>
      </c>
      <c r="O1941">
        <v>1.0720000000000001</v>
      </c>
      <c r="P1941">
        <v>1.0960000000000001</v>
      </c>
      <c r="Q1941">
        <v>1.0649999999999999</v>
      </c>
      <c r="R1941">
        <v>0.76100000000000001</v>
      </c>
      <c r="S1941">
        <v>0.45100000000000001</v>
      </c>
    </row>
    <row r="1942" spans="1:19" x14ac:dyDescent="0.3">
      <c r="A1942">
        <v>180</v>
      </c>
      <c r="B1942">
        <v>-0.36599999999999999</v>
      </c>
      <c r="C1942">
        <v>-1.2769999999999999</v>
      </c>
      <c r="D1942">
        <v>-2.3650000000000002</v>
      </c>
      <c r="E1942">
        <v>-2.9590000000000001</v>
      </c>
      <c r="F1942">
        <v>-3.19</v>
      </c>
      <c r="G1942">
        <v>2.6</v>
      </c>
      <c r="H1942">
        <v>0</v>
      </c>
      <c r="I1942">
        <v>3.8730000000000002</v>
      </c>
      <c r="J1942">
        <v>-0.40899999999999997</v>
      </c>
      <c r="K1942">
        <v>-1.4119999999999999</v>
      </c>
      <c r="L1942">
        <v>-2.399</v>
      </c>
      <c r="M1942">
        <v>-3.0880000000000001</v>
      </c>
      <c r="N1942">
        <v>-3.29</v>
      </c>
      <c r="O1942">
        <v>1.0549999999999999</v>
      </c>
      <c r="P1942">
        <v>1.0189999999999999</v>
      </c>
      <c r="Q1942">
        <v>0.98399999999999999</v>
      </c>
      <c r="R1942">
        <v>0.625</v>
      </c>
      <c r="S1942">
        <v>0.45500000000000002</v>
      </c>
    </row>
    <row r="1943" spans="1:19" x14ac:dyDescent="0.3">
      <c r="A1943">
        <v>240</v>
      </c>
      <c r="B1943">
        <v>-0.36599999999999999</v>
      </c>
      <c r="C1943">
        <v>-1.2769999999999999</v>
      </c>
      <c r="D1943">
        <v>-2.3650000000000002</v>
      </c>
      <c r="E1943">
        <v>-2.9590000000000001</v>
      </c>
      <c r="F1943">
        <v>-3.19</v>
      </c>
      <c r="G1943">
        <v>2.6</v>
      </c>
      <c r="H1943">
        <v>0</v>
      </c>
      <c r="I1943">
        <v>3.8730000000000002</v>
      </c>
      <c r="J1943">
        <v>-0.41899999999999998</v>
      </c>
      <c r="K1943">
        <v>-1.4239999999999999</v>
      </c>
      <c r="L1943">
        <v>-2.419</v>
      </c>
      <c r="M1943">
        <v>-3.0859999999999999</v>
      </c>
      <c r="N1943">
        <v>-3.298</v>
      </c>
      <c r="O1943">
        <v>1.0720000000000001</v>
      </c>
      <c r="P1943">
        <v>1.0720000000000001</v>
      </c>
      <c r="Q1943">
        <v>1.07</v>
      </c>
      <c r="R1943">
        <v>0.64100000000000001</v>
      </c>
      <c r="S1943">
        <v>0.45800000000000002</v>
      </c>
    </row>
    <row r="1944" spans="1:19" x14ac:dyDescent="0.3">
      <c r="A1944">
        <v>300</v>
      </c>
      <c r="B1944">
        <v>-0.36599999999999999</v>
      </c>
      <c r="C1944">
        <v>-1.2769999999999999</v>
      </c>
      <c r="D1944">
        <v>-2.3650000000000002</v>
      </c>
      <c r="E1944">
        <v>-2.9590000000000001</v>
      </c>
      <c r="F1944">
        <v>-3.19</v>
      </c>
      <c r="G1944">
        <v>2.6</v>
      </c>
      <c r="H1944">
        <v>0</v>
      </c>
      <c r="I1944">
        <v>3.8730000000000002</v>
      </c>
      <c r="J1944">
        <v>-0.41</v>
      </c>
      <c r="K1944">
        <v>-1.4179999999999999</v>
      </c>
      <c r="L1944">
        <v>-2.411</v>
      </c>
      <c r="M1944">
        <v>-3.101</v>
      </c>
      <c r="N1944">
        <v>-3.3069999999999999</v>
      </c>
      <c r="O1944">
        <v>1.0569999999999999</v>
      </c>
      <c r="P1944">
        <v>1.0409999999999999</v>
      </c>
      <c r="Q1944">
        <v>1.0329999999999999</v>
      </c>
      <c r="R1944">
        <v>0.69799999999999995</v>
      </c>
      <c r="S1944">
        <v>0.46200000000000002</v>
      </c>
    </row>
    <row r="1945" spans="1:19" x14ac:dyDescent="0.3">
      <c r="A1945">
        <v>360</v>
      </c>
      <c r="B1945">
        <v>-0.36599999999999999</v>
      </c>
      <c r="C1945">
        <v>-1.2769999999999999</v>
      </c>
      <c r="D1945">
        <v>-2.3650000000000002</v>
      </c>
      <c r="E1945">
        <v>-2.9590000000000001</v>
      </c>
      <c r="F1945">
        <v>-3.19</v>
      </c>
      <c r="G1945">
        <v>2.6</v>
      </c>
      <c r="H1945">
        <v>0</v>
      </c>
      <c r="I1945">
        <v>3.8730000000000002</v>
      </c>
      <c r="J1945">
        <v>-0.41299999999999998</v>
      </c>
      <c r="K1945">
        <v>-1.419</v>
      </c>
      <c r="L1945">
        <v>-2.407</v>
      </c>
      <c r="M1945">
        <v>-3.1179999999999999</v>
      </c>
      <c r="N1945">
        <v>-3.319</v>
      </c>
      <c r="O1945">
        <v>1.0620000000000001</v>
      </c>
      <c r="P1945">
        <v>1.0589999999999999</v>
      </c>
      <c r="Q1945">
        <v>1.0209999999999999</v>
      </c>
      <c r="R1945">
        <v>0.74199999999999999</v>
      </c>
      <c r="S1945">
        <v>0.46600000000000003</v>
      </c>
    </row>
    <row r="1946" spans="1:19" x14ac:dyDescent="0.3">
      <c r="A1946">
        <v>420</v>
      </c>
      <c r="B1946">
        <v>-0.36599999999999999</v>
      </c>
      <c r="C1946">
        <v>-1.2769999999999999</v>
      </c>
      <c r="D1946">
        <v>-2.3650000000000002</v>
      </c>
      <c r="E1946">
        <v>-2.9590000000000001</v>
      </c>
      <c r="F1946">
        <v>-3.19</v>
      </c>
      <c r="G1946">
        <v>2.6</v>
      </c>
      <c r="H1946">
        <v>0</v>
      </c>
      <c r="I1946">
        <v>3.8730000000000002</v>
      </c>
      <c r="J1946">
        <v>-0.41199999999999998</v>
      </c>
      <c r="K1946">
        <v>-1.42</v>
      </c>
      <c r="L1946">
        <v>-2.411</v>
      </c>
      <c r="M1946">
        <v>-3.133</v>
      </c>
      <c r="N1946">
        <v>-3.331</v>
      </c>
      <c r="O1946">
        <v>1.0609999999999999</v>
      </c>
      <c r="P1946">
        <v>1.0620000000000001</v>
      </c>
      <c r="Q1946">
        <v>1.0409999999999999</v>
      </c>
      <c r="R1946">
        <v>0.77300000000000002</v>
      </c>
      <c r="S1946">
        <v>0.47099999999999997</v>
      </c>
    </row>
    <row r="1947" spans="1:19" x14ac:dyDescent="0.3">
      <c r="A1947">
        <v>480</v>
      </c>
      <c r="B1947">
        <v>-0.36599999999999999</v>
      </c>
      <c r="C1947">
        <v>-1.2769999999999999</v>
      </c>
      <c r="D1947">
        <v>-2.3650000000000002</v>
      </c>
      <c r="E1947">
        <v>-2.9590000000000001</v>
      </c>
      <c r="F1947">
        <v>-3.19</v>
      </c>
      <c r="G1947">
        <v>2.6</v>
      </c>
      <c r="H1947">
        <v>0</v>
      </c>
      <c r="I1947">
        <v>3.8730000000000002</v>
      </c>
      <c r="J1947">
        <v>-0.41099999999999998</v>
      </c>
      <c r="K1947">
        <v>-1.4179999999999999</v>
      </c>
      <c r="L1947">
        <v>-2.4140000000000001</v>
      </c>
      <c r="M1947">
        <v>-3.1440000000000001</v>
      </c>
      <c r="N1947">
        <v>-3.3439999999999999</v>
      </c>
      <c r="O1947">
        <v>1.0589999999999999</v>
      </c>
      <c r="P1947">
        <v>1.056</v>
      </c>
      <c r="Q1947">
        <v>1.046</v>
      </c>
      <c r="R1947">
        <v>0.78700000000000003</v>
      </c>
      <c r="S1947">
        <v>0.47599999999999998</v>
      </c>
    </row>
    <row r="1948" spans="1:19" x14ac:dyDescent="0.3">
      <c r="A1948">
        <v>540</v>
      </c>
      <c r="B1948">
        <v>-0.36599999999999999</v>
      </c>
      <c r="C1948">
        <v>-1.2769999999999999</v>
      </c>
      <c r="D1948">
        <v>-2.3650000000000002</v>
      </c>
      <c r="E1948">
        <v>-2.9590000000000001</v>
      </c>
      <c r="F1948">
        <v>-3.19</v>
      </c>
      <c r="G1948">
        <v>2.6</v>
      </c>
      <c r="H1948">
        <v>0</v>
      </c>
      <c r="I1948">
        <v>3.8730000000000002</v>
      </c>
      <c r="J1948">
        <v>-0.41199999999999998</v>
      </c>
      <c r="K1948">
        <v>-1.417</v>
      </c>
      <c r="L1948">
        <v>-2.4140000000000001</v>
      </c>
      <c r="M1948">
        <v>-3.153</v>
      </c>
      <c r="N1948">
        <v>-3.3580000000000001</v>
      </c>
      <c r="O1948">
        <v>1.06</v>
      </c>
      <c r="P1948">
        <v>1.0569999999999999</v>
      </c>
      <c r="Q1948">
        <v>1.046</v>
      </c>
      <c r="R1948">
        <v>0.79200000000000004</v>
      </c>
      <c r="S1948">
        <v>0.48199999999999998</v>
      </c>
    </row>
    <row r="1949" spans="1:19" x14ac:dyDescent="0.3">
      <c r="A1949">
        <v>600</v>
      </c>
      <c r="B1949">
        <v>-0.36599999999999999</v>
      </c>
      <c r="C1949">
        <v>-1.2769999999999999</v>
      </c>
      <c r="D1949">
        <v>-2.3650000000000002</v>
      </c>
      <c r="E1949">
        <v>-2.9590000000000001</v>
      </c>
      <c r="F1949">
        <v>-3.19</v>
      </c>
      <c r="G1949">
        <v>2.6</v>
      </c>
      <c r="H1949">
        <v>0</v>
      </c>
      <c r="I1949">
        <v>3.8730000000000002</v>
      </c>
      <c r="J1949">
        <v>-0.41099999999999998</v>
      </c>
      <c r="K1949">
        <v>-1.417</v>
      </c>
      <c r="L1949">
        <v>-2.4129999999999998</v>
      </c>
      <c r="M1949">
        <v>-3.1619999999999999</v>
      </c>
      <c r="N1949">
        <v>-3.3740000000000001</v>
      </c>
      <c r="O1949">
        <v>1.06</v>
      </c>
      <c r="P1949">
        <v>1.0589999999999999</v>
      </c>
      <c r="Q1949">
        <v>1.044</v>
      </c>
      <c r="R1949">
        <v>0.79900000000000004</v>
      </c>
      <c r="S1949">
        <v>0.48899999999999999</v>
      </c>
    </row>
    <row r="1951" spans="1:19" x14ac:dyDescent="0.3">
      <c r="A1951" t="s">
        <v>0</v>
      </c>
      <c r="B1951" t="s">
        <v>151</v>
      </c>
    </row>
    <row r="1952" spans="1:19" x14ac:dyDescent="0.3">
      <c r="A1952">
        <v>0</v>
      </c>
      <c r="B1952">
        <v>-0.36599999999999999</v>
      </c>
      <c r="C1952">
        <v>-1.278</v>
      </c>
      <c r="D1952">
        <v>-2.3650000000000002</v>
      </c>
      <c r="E1952">
        <v>-2.952</v>
      </c>
      <c r="F1952">
        <v>-3.18</v>
      </c>
      <c r="G1952">
        <v>2.6</v>
      </c>
      <c r="H1952">
        <v>0</v>
      </c>
      <c r="I1952">
        <v>3.8730000000000002</v>
      </c>
      <c r="J1952">
        <v>-0.40500000000000003</v>
      </c>
      <c r="K1952">
        <v>-1.405</v>
      </c>
      <c r="L1952">
        <v>-2.4009999999999998</v>
      </c>
      <c r="M1952">
        <v>-3.0880000000000001</v>
      </c>
      <c r="N1952">
        <v>-3.18</v>
      </c>
      <c r="O1952">
        <v>1.0489999999999999</v>
      </c>
      <c r="P1952">
        <v>1.0489999999999999</v>
      </c>
      <c r="Q1952">
        <v>1.0409999999999999</v>
      </c>
      <c r="R1952">
        <v>0.66700000000000004</v>
      </c>
      <c r="S1952">
        <v>0.27</v>
      </c>
    </row>
    <row r="1953" spans="1:19" x14ac:dyDescent="0.3">
      <c r="A1953">
        <v>60</v>
      </c>
      <c r="B1953">
        <v>-0.36599999999999999</v>
      </c>
      <c r="C1953">
        <v>-1.278</v>
      </c>
      <c r="D1953">
        <v>-2.3650000000000002</v>
      </c>
      <c r="E1953">
        <v>-2.952</v>
      </c>
      <c r="F1953">
        <v>-3.18</v>
      </c>
      <c r="G1953">
        <v>2.6</v>
      </c>
      <c r="H1953">
        <v>0</v>
      </c>
      <c r="I1953">
        <v>3.8730000000000002</v>
      </c>
      <c r="J1953">
        <v>-0.438</v>
      </c>
      <c r="K1953">
        <v>-1.427</v>
      </c>
      <c r="L1953">
        <v>-2.387</v>
      </c>
      <c r="M1953">
        <v>-3.0750000000000002</v>
      </c>
      <c r="N1953">
        <v>-3.2519999999999998</v>
      </c>
      <c r="O1953">
        <v>1.107</v>
      </c>
      <c r="P1953">
        <v>1.0369999999999999</v>
      </c>
      <c r="Q1953">
        <v>0.92800000000000005</v>
      </c>
      <c r="R1953">
        <v>0.624</v>
      </c>
      <c r="S1953">
        <v>0.441</v>
      </c>
    </row>
    <row r="1954" spans="1:19" x14ac:dyDescent="0.3">
      <c r="A1954">
        <v>120</v>
      </c>
      <c r="B1954">
        <v>-0.36599999999999999</v>
      </c>
      <c r="C1954">
        <v>-1.278</v>
      </c>
      <c r="D1954">
        <v>-2.3650000000000002</v>
      </c>
      <c r="E1954">
        <v>-2.952</v>
      </c>
      <c r="F1954">
        <v>-3.18</v>
      </c>
      <c r="G1954">
        <v>2.6</v>
      </c>
      <c r="H1954">
        <v>0</v>
      </c>
      <c r="I1954">
        <v>3.8730000000000002</v>
      </c>
      <c r="J1954">
        <v>-0.41899999999999998</v>
      </c>
      <c r="K1954">
        <v>-1.4350000000000001</v>
      </c>
      <c r="L1954">
        <v>-2.423</v>
      </c>
      <c r="M1954">
        <v>-3.117</v>
      </c>
      <c r="N1954">
        <v>-3.2669999999999999</v>
      </c>
      <c r="O1954">
        <v>1.0720000000000001</v>
      </c>
      <c r="P1954">
        <v>1.0960000000000001</v>
      </c>
      <c r="Q1954">
        <v>1.0640000000000001</v>
      </c>
      <c r="R1954">
        <v>0.753</v>
      </c>
      <c r="S1954">
        <v>0.44700000000000001</v>
      </c>
    </row>
    <row r="1955" spans="1:19" x14ac:dyDescent="0.3">
      <c r="A1955">
        <v>180</v>
      </c>
      <c r="B1955">
        <v>-0.36599999999999999</v>
      </c>
      <c r="C1955">
        <v>-1.278</v>
      </c>
      <c r="D1955">
        <v>-2.3650000000000002</v>
      </c>
      <c r="E1955">
        <v>-2.952</v>
      </c>
      <c r="F1955">
        <v>-3.18</v>
      </c>
      <c r="G1955">
        <v>2.6</v>
      </c>
      <c r="H1955">
        <v>0</v>
      </c>
      <c r="I1955">
        <v>3.8730000000000002</v>
      </c>
      <c r="J1955">
        <v>-0.40899999999999997</v>
      </c>
      <c r="K1955">
        <v>-1.4119999999999999</v>
      </c>
      <c r="L1955">
        <v>-2.399</v>
      </c>
      <c r="M1955">
        <v>-3.08</v>
      </c>
      <c r="N1955">
        <v>-3.278</v>
      </c>
      <c r="O1955">
        <v>1.0549999999999999</v>
      </c>
      <c r="P1955">
        <v>1.018</v>
      </c>
      <c r="Q1955">
        <v>0.98399999999999999</v>
      </c>
      <c r="R1955">
        <v>0.61899999999999999</v>
      </c>
      <c r="S1955">
        <v>0.45100000000000001</v>
      </c>
    </row>
    <row r="1956" spans="1:19" x14ac:dyDescent="0.3">
      <c r="A1956">
        <v>240</v>
      </c>
      <c r="B1956">
        <v>-0.36599999999999999</v>
      </c>
      <c r="C1956">
        <v>-1.278</v>
      </c>
      <c r="D1956">
        <v>-2.3650000000000002</v>
      </c>
      <c r="E1956">
        <v>-2.952</v>
      </c>
      <c r="F1956">
        <v>-3.18</v>
      </c>
      <c r="G1956">
        <v>2.6</v>
      </c>
      <c r="H1956">
        <v>0</v>
      </c>
      <c r="I1956">
        <v>3.8730000000000002</v>
      </c>
      <c r="J1956">
        <v>-0.41899999999999998</v>
      </c>
      <c r="K1956">
        <v>-1.4239999999999999</v>
      </c>
      <c r="L1956">
        <v>-2.419</v>
      </c>
      <c r="M1956">
        <v>-3.0779999999999998</v>
      </c>
      <c r="N1956">
        <v>-3.286</v>
      </c>
      <c r="O1956">
        <v>1.0720000000000001</v>
      </c>
      <c r="P1956">
        <v>1.073</v>
      </c>
      <c r="Q1956">
        <v>1.07</v>
      </c>
      <c r="R1956">
        <v>0.63600000000000001</v>
      </c>
      <c r="S1956">
        <v>0.45400000000000001</v>
      </c>
    </row>
    <row r="1957" spans="1:19" x14ac:dyDescent="0.3">
      <c r="A1957">
        <v>300</v>
      </c>
      <c r="B1957">
        <v>-0.36599999999999999</v>
      </c>
      <c r="C1957">
        <v>-1.278</v>
      </c>
      <c r="D1957">
        <v>-2.3650000000000002</v>
      </c>
      <c r="E1957">
        <v>-2.952</v>
      </c>
      <c r="F1957">
        <v>-3.18</v>
      </c>
      <c r="G1957">
        <v>2.6</v>
      </c>
      <c r="H1957">
        <v>0</v>
      </c>
      <c r="I1957">
        <v>3.8730000000000002</v>
      </c>
      <c r="J1957">
        <v>-0.41</v>
      </c>
      <c r="K1957">
        <v>-1.4179999999999999</v>
      </c>
      <c r="L1957">
        <v>-2.411</v>
      </c>
      <c r="M1957">
        <v>-3.0950000000000002</v>
      </c>
      <c r="N1957">
        <v>-3.2949999999999999</v>
      </c>
      <c r="O1957">
        <v>1.0569999999999999</v>
      </c>
      <c r="P1957">
        <v>1.0409999999999999</v>
      </c>
      <c r="Q1957">
        <v>1.032</v>
      </c>
      <c r="R1957">
        <v>0.69399999999999995</v>
      </c>
      <c r="S1957">
        <v>0.45700000000000002</v>
      </c>
    </row>
    <row r="1958" spans="1:19" x14ac:dyDescent="0.3">
      <c r="A1958">
        <v>360</v>
      </c>
      <c r="B1958">
        <v>-0.36599999999999999</v>
      </c>
      <c r="C1958">
        <v>-1.278</v>
      </c>
      <c r="D1958">
        <v>-2.3650000000000002</v>
      </c>
      <c r="E1958">
        <v>-2.952</v>
      </c>
      <c r="F1958">
        <v>-3.18</v>
      </c>
      <c r="G1958">
        <v>2.6</v>
      </c>
      <c r="H1958">
        <v>0</v>
      </c>
      <c r="I1958">
        <v>3.8730000000000002</v>
      </c>
      <c r="J1958">
        <v>-0.41299999999999998</v>
      </c>
      <c r="K1958">
        <v>-1.419</v>
      </c>
      <c r="L1958">
        <v>-2.407</v>
      </c>
      <c r="M1958">
        <v>-3.1110000000000002</v>
      </c>
      <c r="N1958">
        <v>-3.306</v>
      </c>
      <c r="O1958">
        <v>1.0629999999999999</v>
      </c>
      <c r="P1958">
        <v>1.0589999999999999</v>
      </c>
      <c r="Q1958">
        <v>1.02</v>
      </c>
      <c r="R1958">
        <v>0.73699999999999999</v>
      </c>
      <c r="S1958">
        <v>0.46100000000000002</v>
      </c>
    </row>
    <row r="1959" spans="1:19" x14ac:dyDescent="0.3">
      <c r="A1959">
        <v>420</v>
      </c>
      <c r="B1959">
        <v>-0.36599999999999999</v>
      </c>
      <c r="C1959">
        <v>-1.278</v>
      </c>
      <c r="D1959">
        <v>-2.3650000000000002</v>
      </c>
      <c r="E1959">
        <v>-2.952</v>
      </c>
      <c r="F1959">
        <v>-3.18</v>
      </c>
      <c r="G1959">
        <v>2.6</v>
      </c>
      <c r="H1959">
        <v>0</v>
      </c>
      <c r="I1959">
        <v>3.8730000000000002</v>
      </c>
      <c r="J1959">
        <v>-0.41199999999999998</v>
      </c>
      <c r="K1959">
        <v>-1.42</v>
      </c>
      <c r="L1959">
        <v>-2.411</v>
      </c>
      <c r="M1959">
        <v>-3.1259999999999999</v>
      </c>
      <c r="N1959">
        <v>-3.319</v>
      </c>
      <c r="O1959">
        <v>1.0609999999999999</v>
      </c>
      <c r="P1959">
        <v>1.0620000000000001</v>
      </c>
      <c r="Q1959">
        <v>1.0409999999999999</v>
      </c>
      <c r="R1959">
        <v>0.76700000000000002</v>
      </c>
      <c r="S1959">
        <v>0.46600000000000003</v>
      </c>
    </row>
    <row r="1960" spans="1:19" x14ac:dyDescent="0.3">
      <c r="A1960">
        <v>480</v>
      </c>
      <c r="B1960">
        <v>-0.36599999999999999</v>
      </c>
      <c r="C1960">
        <v>-1.278</v>
      </c>
      <c r="D1960">
        <v>-2.3650000000000002</v>
      </c>
      <c r="E1960">
        <v>-2.952</v>
      </c>
      <c r="F1960">
        <v>-3.18</v>
      </c>
      <c r="G1960">
        <v>2.6</v>
      </c>
      <c r="H1960">
        <v>0</v>
      </c>
      <c r="I1960">
        <v>3.8730000000000002</v>
      </c>
      <c r="J1960">
        <v>-0.41099999999999998</v>
      </c>
      <c r="K1960">
        <v>-1.4179999999999999</v>
      </c>
      <c r="L1960">
        <v>-2.4140000000000001</v>
      </c>
      <c r="M1960">
        <v>-3.1379999999999999</v>
      </c>
      <c r="N1960">
        <v>-3.331</v>
      </c>
      <c r="O1960">
        <v>1.0589999999999999</v>
      </c>
      <c r="P1960">
        <v>1.056</v>
      </c>
      <c r="Q1960">
        <v>1.0469999999999999</v>
      </c>
      <c r="R1960">
        <v>0.78200000000000003</v>
      </c>
      <c r="S1960">
        <v>0.47099999999999997</v>
      </c>
    </row>
    <row r="1961" spans="1:19" x14ac:dyDescent="0.3">
      <c r="A1961">
        <v>540</v>
      </c>
      <c r="B1961">
        <v>-0.36599999999999999</v>
      </c>
      <c r="C1961">
        <v>-1.278</v>
      </c>
      <c r="D1961">
        <v>-2.3650000000000002</v>
      </c>
      <c r="E1961">
        <v>-2.952</v>
      </c>
      <c r="F1961">
        <v>-3.18</v>
      </c>
      <c r="G1961">
        <v>2.6</v>
      </c>
      <c r="H1961">
        <v>0</v>
      </c>
      <c r="I1961">
        <v>3.8730000000000002</v>
      </c>
      <c r="J1961">
        <v>-0.41099999999999998</v>
      </c>
      <c r="K1961">
        <v>-1.417</v>
      </c>
      <c r="L1961">
        <v>-2.4129999999999998</v>
      </c>
      <c r="M1961">
        <v>-3.1459999999999999</v>
      </c>
      <c r="N1961">
        <v>-3.3450000000000002</v>
      </c>
      <c r="O1961">
        <v>1.06</v>
      </c>
      <c r="P1961">
        <v>1.0569999999999999</v>
      </c>
      <c r="Q1961">
        <v>1.0449999999999999</v>
      </c>
      <c r="R1961">
        <v>0.78500000000000003</v>
      </c>
      <c r="S1961">
        <v>0.47699999999999998</v>
      </c>
    </row>
    <row r="1962" spans="1:19" x14ac:dyDescent="0.3">
      <c r="A1962">
        <v>600</v>
      </c>
      <c r="B1962">
        <v>-0.36599999999999999</v>
      </c>
      <c r="C1962">
        <v>-1.278</v>
      </c>
      <c r="D1962">
        <v>-2.3650000000000002</v>
      </c>
      <c r="E1962">
        <v>-2.952</v>
      </c>
      <c r="F1962">
        <v>-3.18</v>
      </c>
      <c r="G1962">
        <v>2.6</v>
      </c>
      <c r="H1962">
        <v>0</v>
      </c>
      <c r="I1962">
        <v>3.8730000000000002</v>
      </c>
      <c r="J1962">
        <v>-0.41099999999999998</v>
      </c>
      <c r="K1962">
        <v>-1.417</v>
      </c>
      <c r="L1962">
        <v>-2.4129999999999998</v>
      </c>
      <c r="M1962">
        <v>-3.1549999999999998</v>
      </c>
      <c r="N1962">
        <v>-3.36</v>
      </c>
      <c r="O1962">
        <v>1.06</v>
      </c>
      <c r="P1962">
        <v>1.0589999999999999</v>
      </c>
      <c r="Q1962">
        <v>1.0429999999999999</v>
      </c>
      <c r="R1962">
        <v>0.79200000000000004</v>
      </c>
      <c r="S1962">
        <v>0.48299999999999998</v>
      </c>
    </row>
    <row r="1964" spans="1:19" x14ac:dyDescent="0.3">
      <c r="A1964" t="s">
        <v>0</v>
      </c>
      <c r="B1964" t="s">
        <v>152</v>
      </c>
    </row>
    <row r="1965" spans="1:19" x14ac:dyDescent="0.3">
      <c r="A1965">
        <v>0</v>
      </c>
      <c r="B1965">
        <v>-0.36699999999999999</v>
      </c>
      <c r="C1965">
        <v>-1.2769999999999999</v>
      </c>
      <c r="D1965">
        <v>-2.367</v>
      </c>
      <c r="E1965">
        <v>-2.948</v>
      </c>
      <c r="F1965">
        <v>-3.17</v>
      </c>
      <c r="G1965">
        <v>2.6</v>
      </c>
      <c r="H1965">
        <v>0</v>
      </c>
      <c r="I1965">
        <v>3.8730000000000002</v>
      </c>
      <c r="J1965">
        <v>-0.40500000000000003</v>
      </c>
      <c r="K1965">
        <v>-1.405</v>
      </c>
      <c r="L1965">
        <v>-2.4</v>
      </c>
      <c r="M1965">
        <v>-3.08</v>
      </c>
      <c r="N1965">
        <v>-3.17</v>
      </c>
      <c r="O1965">
        <v>1.0489999999999999</v>
      </c>
      <c r="P1965">
        <v>1.0489999999999999</v>
      </c>
      <c r="Q1965">
        <v>1.0409999999999999</v>
      </c>
      <c r="R1965">
        <v>0.66100000000000003</v>
      </c>
      <c r="S1965">
        <v>0.26800000000000002</v>
      </c>
    </row>
    <row r="1966" spans="1:19" x14ac:dyDescent="0.3">
      <c r="A1966">
        <v>60</v>
      </c>
      <c r="B1966">
        <v>-0.36699999999999999</v>
      </c>
      <c r="C1966">
        <v>-1.2769999999999999</v>
      </c>
      <c r="D1966">
        <v>-2.367</v>
      </c>
      <c r="E1966">
        <v>-2.948</v>
      </c>
      <c r="F1966">
        <v>-3.17</v>
      </c>
      <c r="G1966">
        <v>2.6</v>
      </c>
      <c r="H1966">
        <v>0</v>
      </c>
      <c r="I1966">
        <v>3.8730000000000002</v>
      </c>
      <c r="J1966">
        <v>-0.439</v>
      </c>
      <c r="K1966">
        <v>-1.4239999999999999</v>
      </c>
      <c r="L1966">
        <v>-2.3860000000000001</v>
      </c>
      <c r="M1966">
        <v>-3.0619999999999998</v>
      </c>
      <c r="N1966">
        <v>-3.246</v>
      </c>
      <c r="O1966">
        <v>1.1080000000000001</v>
      </c>
      <c r="P1966">
        <v>1.024</v>
      </c>
      <c r="Q1966">
        <v>0.92500000000000004</v>
      </c>
      <c r="R1966">
        <v>0.59799999999999998</v>
      </c>
      <c r="S1966">
        <v>0.439</v>
      </c>
    </row>
    <row r="1967" spans="1:19" x14ac:dyDescent="0.3">
      <c r="A1967">
        <v>120</v>
      </c>
      <c r="B1967">
        <v>-0.36699999999999999</v>
      </c>
      <c r="C1967">
        <v>-1.2769999999999999</v>
      </c>
      <c r="D1967">
        <v>-2.367</v>
      </c>
      <c r="E1967">
        <v>-2.948</v>
      </c>
      <c r="F1967">
        <v>-3.17</v>
      </c>
      <c r="G1967">
        <v>2.6</v>
      </c>
      <c r="H1967">
        <v>0</v>
      </c>
      <c r="I1967">
        <v>3.8730000000000002</v>
      </c>
      <c r="J1967">
        <v>-0.42199999999999999</v>
      </c>
      <c r="K1967">
        <v>-1.4350000000000001</v>
      </c>
      <c r="L1967">
        <v>-2.423</v>
      </c>
      <c r="M1967">
        <v>-3.1030000000000002</v>
      </c>
      <c r="N1967">
        <v>-3.254</v>
      </c>
      <c r="O1967">
        <v>1.0780000000000001</v>
      </c>
      <c r="P1967">
        <v>1.095</v>
      </c>
      <c r="Q1967">
        <v>1.0589999999999999</v>
      </c>
      <c r="R1967">
        <v>0.73199999999999998</v>
      </c>
      <c r="S1967">
        <v>0.442</v>
      </c>
    </row>
    <row r="1968" spans="1:19" x14ac:dyDescent="0.3">
      <c r="A1968">
        <v>180</v>
      </c>
      <c r="B1968">
        <v>-0.36699999999999999</v>
      </c>
      <c r="C1968">
        <v>-1.2769999999999999</v>
      </c>
      <c r="D1968">
        <v>-2.367</v>
      </c>
      <c r="E1968">
        <v>-2.948</v>
      </c>
      <c r="F1968">
        <v>-3.17</v>
      </c>
      <c r="G1968">
        <v>2.6</v>
      </c>
      <c r="H1968">
        <v>0</v>
      </c>
      <c r="I1968">
        <v>3.8730000000000002</v>
      </c>
      <c r="J1968">
        <v>-0.40899999999999997</v>
      </c>
      <c r="K1968">
        <v>-1.413</v>
      </c>
      <c r="L1968">
        <v>-2.399</v>
      </c>
      <c r="M1968">
        <v>-3.0710000000000002</v>
      </c>
      <c r="N1968">
        <v>-3.26</v>
      </c>
      <c r="O1968">
        <v>1.0549999999999999</v>
      </c>
      <c r="P1968">
        <v>1.018</v>
      </c>
      <c r="Q1968">
        <v>0.98199999999999998</v>
      </c>
      <c r="R1968">
        <v>0.61499999999999999</v>
      </c>
      <c r="S1968">
        <v>0.44400000000000001</v>
      </c>
    </row>
    <row r="1969" spans="1:19" x14ac:dyDescent="0.3">
      <c r="A1969">
        <v>240</v>
      </c>
      <c r="B1969">
        <v>-0.36699999999999999</v>
      </c>
      <c r="C1969">
        <v>-1.2769999999999999</v>
      </c>
      <c r="D1969">
        <v>-2.367</v>
      </c>
      <c r="E1969">
        <v>-2.948</v>
      </c>
      <c r="F1969">
        <v>-3.17</v>
      </c>
      <c r="G1969">
        <v>2.6</v>
      </c>
      <c r="H1969">
        <v>0</v>
      </c>
      <c r="I1969">
        <v>3.8730000000000002</v>
      </c>
      <c r="J1969">
        <v>-0.41899999999999998</v>
      </c>
      <c r="K1969">
        <v>-1.4239999999999999</v>
      </c>
      <c r="L1969">
        <v>-2.4180000000000001</v>
      </c>
      <c r="M1969">
        <v>-3.0680000000000001</v>
      </c>
      <c r="N1969">
        <v>-3.2690000000000001</v>
      </c>
      <c r="O1969">
        <v>1.0720000000000001</v>
      </c>
      <c r="P1969">
        <v>1.073</v>
      </c>
      <c r="Q1969">
        <v>1.0669999999999999</v>
      </c>
      <c r="R1969">
        <v>0.625</v>
      </c>
      <c r="S1969">
        <v>0.44700000000000001</v>
      </c>
    </row>
    <row r="1970" spans="1:19" x14ac:dyDescent="0.3">
      <c r="A1970">
        <v>300</v>
      </c>
      <c r="B1970">
        <v>-0.36699999999999999</v>
      </c>
      <c r="C1970">
        <v>-1.2769999999999999</v>
      </c>
      <c r="D1970">
        <v>-2.367</v>
      </c>
      <c r="E1970">
        <v>-2.948</v>
      </c>
      <c r="F1970">
        <v>-3.17</v>
      </c>
      <c r="G1970">
        <v>2.6</v>
      </c>
      <c r="H1970">
        <v>0</v>
      </c>
      <c r="I1970">
        <v>3.8730000000000002</v>
      </c>
      <c r="J1970">
        <v>-0.41</v>
      </c>
      <c r="K1970">
        <v>-1.4179999999999999</v>
      </c>
      <c r="L1970">
        <v>-2.4119999999999999</v>
      </c>
      <c r="M1970">
        <v>-3.0870000000000002</v>
      </c>
      <c r="N1970">
        <v>-3.28</v>
      </c>
      <c r="O1970">
        <v>1.0569999999999999</v>
      </c>
      <c r="P1970">
        <v>1.0409999999999999</v>
      </c>
      <c r="Q1970">
        <v>1.0369999999999999</v>
      </c>
      <c r="R1970">
        <v>0.69299999999999995</v>
      </c>
      <c r="S1970">
        <v>0.45100000000000001</v>
      </c>
    </row>
    <row r="1971" spans="1:19" x14ac:dyDescent="0.3">
      <c r="A1971">
        <v>360</v>
      </c>
      <c r="B1971">
        <v>-0.36699999999999999</v>
      </c>
      <c r="C1971">
        <v>-1.2769999999999999</v>
      </c>
      <c r="D1971">
        <v>-2.367</v>
      </c>
      <c r="E1971">
        <v>-2.948</v>
      </c>
      <c r="F1971">
        <v>-3.17</v>
      </c>
      <c r="G1971">
        <v>2.6</v>
      </c>
      <c r="H1971">
        <v>0</v>
      </c>
      <c r="I1971">
        <v>3.8730000000000002</v>
      </c>
      <c r="J1971">
        <v>-0.41299999999999998</v>
      </c>
      <c r="K1971">
        <v>-1.419</v>
      </c>
      <c r="L1971">
        <v>-2.407</v>
      </c>
      <c r="M1971">
        <v>-3.105</v>
      </c>
      <c r="N1971">
        <v>-3.2909999999999999</v>
      </c>
      <c r="O1971">
        <v>1.0620000000000001</v>
      </c>
      <c r="P1971">
        <v>1.0569999999999999</v>
      </c>
      <c r="Q1971">
        <v>1.0189999999999999</v>
      </c>
      <c r="R1971">
        <v>0.73899999999999999</v>
      </c>
      <c r="S1971">
        <v>0.45500000000000002</v>
      </c>
    </row>
    <row r="1972" spans="1:19" x14ac:dyDescent="0.3">
      <c r="A1972">
        <v>420</v>
      </c>
      <c r="B1972">
        <v>-0.36699999999999999</v>
      </c>
      <c r="C1972">
        <v>-1.2769999999999999</v>
      </c>
      <c r="D1972">
        <v>-2.367</v>
      </c>
      <c r="E1972">
        <v>-2.948</v>
      </c>
      <c r="F1972">
        <v>-3.17</v>
      </c>
      <c r="G1972">
        <v>2.6</v>
      </c>
      <c r="H1972">
        <v>0</v>
      </c>
      <c r="I1972">
        <v>3.8730000000000002</v>
      </c>
      <c r="J1972">
        <v>-0.41199999999999998</v>
      </c>
      <c r="K1972">
        <v>-1.421</v>
      </c>
      <c r="L1972">
        <v>-2.411</v>
      </c>
      <c r="M1972">
        <v>-3.1190000000000002</v>
      </c>
      <c r="N1972">
        <v>-3.3029999999999999</v>
      </c>
      <c r="O1972">
        <v>1.0609999999999999</v>
      </c>
      <c r="P1972">
        <v>1.0620000000000001</v>
      </c>
      <c r="Q1972">
        <v>1.0409999999999999</v>
      </c>
      <c r="R1972">
        <v>0.76300000000000001</v>
      </c>
      <c r="S1972">
        <v>0.46</v>
      </c>
    </row>
    <row r="1973" spans="1:19" x14ac:dyDescent="0.3">
      <c r="A1973">
        <v>480</v>
      </c>
      <c r="B1973">
        <v>-0.36699999999999999</v>
      </c>
      <c r="C1973">
        <v>-1.2769999999999999</v>
      </c>
      <c r="D1973">
        <v>-2.367</v>
      </c>
      <c r="E1973">
        <v>-2.948</v>
      </c>
      <c r="F1973">
        <v>-3.17</v>
      </c>
      <c r="G1973">
        <v>2.6</v>
      </c>
      <c r="H1973">
        <v>0</v>
      </c>
      <c r="I1973">
        <v>3.8730000000000002</v>
      </c>
      <c r="J1973">
        <v>-0.41099999999999998</v>
      </c>
      <c r="K1973">
        <v>-1.4179999999999999</v>
      </c>
      <c r="L1973">
        <v>-2.4140000000000001</v>
      </c>
      <c r="M1973">
        <v>-3.129</v>
      </c>
      <c r="N1973">
        <v>-3.3159999999999998</v>
      </c>
      <c r="O1973">
        <v>1.0589999999999999</v>
      </c>
      <c r="P1973">
        <v>1.0569999999999999</v>
      </c>
      <c r="Q1973">
        <v>1.048</v>
      </c>
      <c r="R1973">
        <v>0.77100000000000002</v>
      </c>
      <c r="S1973">
        <v>0.46500000000000002</v>
      </c>
    </row>
    <row r="1974" spans="1:19" x14ac:dyDescent="0.3">
      <c r="A1974">
        <v>540</v>
      </c>
      <c r="B1974">
        <v>-0.36699999999999999</v>
      </c>
      <c r="C1974">
        <v>-1.2769999999999999</v>
      </c>
      <c r="D1974">
        <v>-2.367</v>
      </c>
      <c r="E1974">
        <v>-2.948</v>
      </c>
      <c r="F1974">
        <v>-3.17</v>
      </c>
      <c r="G1974">
        <v>2.6</v>
      </c>
      <c r="H1974">
        <v>0</v>
      </c>
      <c r="I1974">
        <v>3.8730000000000002</v>
      </c>
      <c r="J1974">
        <v>-0.41099999999999998</v>
      </c>
      <c r="K1974">
        <v>-1.417</v>
      </c>
      <c r="L1974">
        <v>-2.4140000000000001</v>
      </c>
      <c r="M1974">
        <v>-3.137</v>
      </c>
      <c r="N1974">
        <v>-3.33</v>
      </c>
      <c r="O1974">
        <v>1.06</v>
      </c>
      <c r="P1974">
        <v>1.0569999999999999</v>
      </c>
      <c r="Q1974">
        <v>1.046</v>
      </c>
      <c r="R1974">
        <v>0.77500000000000002</v>
      </c>
      <c r="S1974">
        <v>0.47099999999999997</v>
      </c>
    </row>
    <row r="1975" spans="1:19" x14ac:dyDescent="0.3">
      <c r="A1975">
        <v>600</v>
      </c>
      <c r="B1975">
        <v>-0.36699999999999999</v>
      </c>
      <c r="C1975">
        <v>-1.2769999999999999</v>
      </c>
      <c r="D1975">
        <v>-2.367</v>
      </c>
      <c r="E1975">
        <v>-2.948</v>
      </c>
      <c r="F1975">
        <v>-3.17</v>
      </c>
      <c r="G1975">
        <v>2.6</v>
      </c>
      <c r="H1975">
        <v>0</v>
      </c>
      <c r="I1975">
        <v>3.8730000000000002</v>
      </c>
      <c r="J1975">
        <v>-0.41099999999999998</v>
      </c>
      <c r="K1975">
        <v>-1.417</v>
      </c>
      <c r="L1975">
        <v>-2.4129999999999998</v>
      </c>
      <c r="M1975">
        <v>-3.1459999999999999</v>
      </c>
      <c r="N1975">
        <v>-3.3439999999999999</v>
      </c>
      <c r="O1975">
        <v>1.06</v>
      </c>
      <c r="P1975">
        <v>1.0589999999999999</v>
      </c>
      <c r="Q1975">
        <v>1.0409999999999999</v>
      </c>
      <c r="R1975">
        <v>0.78100000000000003</v>
      </c>
      <c r="S1975">
        <v>0.47599999999999998</v>
      </c>
    </row>
    <row r="1977" spans="1:19" x14ac:dyDescent="0.3">
      <c r="A1977" t="s">
        <v>0</v>
      </c>
      <c r="B1977" t="s">
        <v>153</v>
      </c>
    </row>
    <row r="1978" spans="1:19" x14ac:dyDescent="0.3">
      <c r="A1978">
        <v>0</v>
      </c>
      <c r="B1978">
        <v>-0.36799999999999999</v>
      </c>
      <c r="C1978">
        <v>-1.278</v>
      </c>
      <c r="D1978">
        <v>-2.367</v>
      </c>
      <c r="E1978">
        <v>-2.9409999999999998</v>
      </c>
      <c r="F1978">
        <v>-3.16</v>
      </c>
      <c r="G1978">
        <v>2.6</v>
      </c>
      <c r="H1978">
        <v>0</v>
      </c>
      <c r="I1978">
        <v>3.8730000000000002</v>
      </c>
      <c r="J1978">
        <v>-0.40500000000000003</v>
      </c>
      <c r="K1978">
        <v>-1.405</v>
      </c>
      <c r="L1978">
        <v>-2.4</v>
      </c>
      <c r="M1978">
        <v>-3.0720000000000001</v>
      </c>
      <c r="N1978">
        <v>-3.16</v>
      </c>
      <c r="O1978">
        <v>1.0489999999999999</v>
      </c>
      <c r="P1978">
        <v>1.0489999999999999</v>
      </c>
      <c r="Q1978">
        <v>1.04</v>
      </c>
      <c r="R1978">
        <v>0.65400000000000003</v>
      </c>
      <c r="S1978">
        <v>0.26600000000000001</v>
      </c>
    </row>
    <row r="1979" spans="1:19" x14ac:dyDescent="0.3">
      <c r="A1979">
        <v>60</v>
      </c>
      <c r="B1979">
        <v>-0.36799999999999999</v>
      </c>
      <c r="C1979">
        <v>-1.278</v>
      </c>
      <c r="D1979">
        <v>-2.367</v>
      </c>
      <c r="E1979">
        <v>-2.9409999999999998</v>
      </c>
      <c r="F1979">
        <v>-3.16</v>
      </c>
      <c r="G1979">
        <v>2.6</v>
      </c>
      <c r="H1979">
        <v>0</v>
      </c>
      <c r="I1979">
        <v>3.8730000000000002</v>
      </c>
      <c r="J1979">
        <v>-0.439</v>
      </c>
      <c r="K1979">
        <v>-1.423</v>
      </c>
      <c r="L1979">
        <v>-2.3860000000000001</v>
      </c>
      <c r="M1979">
        <v>-3.0550000000000002</v>
      </c>
      <c r="N1979">
        <v>-3.2349999999999999</v>
      </c>
      <c r="O1979">
        <v>1.1080000000000001</v>
      </c>
      <c r="P1979">
        <v>1.022</v>
      </c>
      <c r="Q1979">
        <v>0.92500000000000004</v>
      </c>
      <c r="R1979">
        <v>0.59399999999999997</v>
      </c>
      <c r="S1979">
        <v>0.435</v>
      </c>
    </row>
    <row r="1980" spans="1:19" x14ac:dyDescent="0.3">
      <c r="A1980">
        <v>120</v>
      </c>
      <c r="B1980">
        <v>-0.36799999999999999</v>
      </c>
      <c r="C1980">
        <v>-1.278</v>
      </c>
      <c r="D1980">
        <v>-2.367</v>
      </c>
      <c r="E1980">
        <v>-2.9409999999999998</v>
      </c>
      <c r="F1980">
        <v>-3.16</v>
      </c>
      <c r="G1980">
        <v>2.6</v>
      </c>
      <c r="H1980">
        <v>0</v>
      </c>
      <c r="I1980">
        <v>3.8730000000000002</v>
      </c>
      <c r="J1980">
        <v>-0.42199999999999999</v>
      </c>
      <c r="K1980">
        <v>-1.4350000000000001</v>
      </c>
      <c r="L1980">
        <v>-2.4220000000000002</v>
      </c>
      <c r="M1980">
        <v>-3.0960000000000001</v>
      </c>
      <c r="N1980">
        <v>-3.2429999999999999</v>
      </c>
      <c r="O1980">
        <v>1.0780000000000001</v>
      </c>
      <c r="P1980">
        <v>1.0940000000000001</v>
      </c>
      <c r="Q1980">
        <v>1.056</v>
      </c>
      <c r="R1980">
        <v>0.72399999999999998</v>
      </c>
      <c r="S1980">
        <v>0.438</v>
      </c>
    </row>
    <row r="1981" spans="1:19" x14ac:dyDescent="0.3">
      <c r="A1981">
        <v>180</v>
      </c>
      <c r="B1981">
        <v>-0.36799999999999999</v>
      </c>
      <c r="C1981">
        <v>-1.278</v>
      </c>
      <c r="D1981">
        <v>-2.367</v>
      </c>
      <c r="E1981">
        <v>-2.9409999999999998</v>
      </c>
      <c r="F1981">
        <v>-3.16</v>
      </c>
      <c r="G1981">
        <v>2.6</v>
      </c>
      <c r="H1981">
        <v>0</v>
      </c>
      <c r="I1981">
        <v>3.8730000000000002</v>
      </c>
      <c r="J1981">
        <v>-0.40899999999999997</v>
      </c>
      <c r="K1981">
        <v>-1.413</v>
      </c>
      <c r="L1981">
        <v>-2.399</v>
      </c>
      <c r="M1981">
        <v>-3.0630000000000002</v>
      </c>
      <c r="N1981">
        <v>-3.2480000000000002</v>
      </c>
      <c r="O1981">
        <v>1.0549999999999999</v>
      </c>
      <c r="P1981">
        <v>1.018</v>
      </c>
      <c r="Q1981">
        <v>0.98199999999999998</v>
      </c>
      <c r="R1981">
        <v>0.60799999999999998</v>
      </c>
      <c r="S1981">
        <v>0.44</v>
      </c>
    </row>
    <row r="1982" spans="1:19" x14ac:dyDescent="0.3">
      <c r="A1982">
        <v>240</v>
      </c>
      <c r="B1982">
        <v>-0.36799999999999999</v>
      </c>
      <c r="C1982">
        <v>-1.278</v>
      </c>
      <c r="D1982">
        <v>-2.367</v>
      </c>
      <c r="E1982">
        <v>-2.9409999999999998</v>
      </c>
      <c r="F1982">
        <v>-3.16</v>
      </c>
      <c r="G1982">
        <v>2.6</v>
      </c>
      <c r="H1982">
        <v>0</v>
      </c>
      <c r="I1982">
        <v>3.8730000000000002</v>
      </c>
      <c r="J1982">
        <v>-0.41899999999999998</v>
      </c>
      <c r="K1982">
        <v>-1.4239999999999999</v>
      </c>
      <c r="L1982">
        <v>-2.4180000000000001</v>
      </c>
      <c r="M1982">
        <v>-3.06</v>
      </c>
      <c r="N1982">
        <v>-3.258</v>
      </c>
      <c r="O1982">
        <v>1.0720000000000001</v>
      </c>
      <c r="P1982">
        <v>1.073</v>
      </c>
      <c r="Q1982">
        <v>1.0669999999999999</v>
      </c>
      <c r="R1982">
        <v>0.62</v>
      </c>
      <c r="S1982">
        <v>0.443</v>
      </c>
    </row>
    <row r="1983" spans="1:19" x14ac:dyDescent="0.3">
      <c r="A1983">
        <v>300</v>
      </c>
      <c r="B1983">
        <v>-0.36799999999999999</v>
      </c>
      <c r="C1983">
        <v>-1.278</v>
      </c>
      <c r="D1983">
        <v>-2.367</v>
      </c>
      <c r="E1983">
        <v>-2.9409999999999998</v>
      </c>
      <c r="F1983">
        <v>-3.16</v>
      </c>
      <c r="G1983">
        <v>2.6</v>
      </c>
      <c r="H1983">
        <v>0</v>
      </c>
      <c r="I1983">
        <v>3.8730000000000002</v>
      </c>
      <c r="J1983">
        <v>-0.41</v>
      </c>
      <c r="K1983">
        <v>-1.4179999999999999</v>
      </c>
      <c r="L1983">
        <v>-2.411</v>
      </c>
      <c r="M1983">
        <v>-3.08</v>
      </c>
      <c r="N1983">
        <v>-3.2679999999999998</v>
      </c>
      <c r="O1983">
        <v>1.0569999999999999</v>
      </c>
      <c r="P1983">
        <v>1.0409999999999999</v>
      </c>
      <c r="Q1983">
        <v>1.0349999999999999</v>
      </c>
      <c r="R1983">
        <v>0.69</v>
      </c>
      <c r="S1983">
        <v>0.44700000000000001</v>
      </c>
    </row>
    <row r="1984" spans="1:19" x14ac:dyDescent="0.3">
      <c r="A1984">
        <v>360</v>
      </c>
      <c r="B1984">
        <v>-0.36799999999999999</v>
      </c>
      <c r="C1984">
        <v>-1.278</v>
      </c>
      <c r="D1984">
        <v>-2.367</v>
      </c>
      <c r="E1984">
        <v>-2.9409999999999998</v>
      </c>
      <c r="F1984">
        <v>-3.16</v>
      </c>
      <c r="G1984">
        <v>2.6</v>
      </c>
      <c r="H1984">
        <v>0</v>
      </c>
      <c r="I1984">
        <v>3.8730000000000002</v>
      </c>
      <c r="J1984">
        <v>-0.41299999999999998</v>
      </c>
      <c r="K1984">
        <v>-1.419</v>
      </c>
      <c r="L1984">
        <v>-2.4060000000000001</v>
      </c>
      <c r="M1984">
        <v>-3.0990000000000002</v>
      </c>
      <c r="N1984">
        <v>-3.2789999999999999</v>
      </c>
      <c r="O1984">
        <v>1.0629999999999999</v>
      </c>
      <c r="P1984">
        <v>1.0580000000000001</v>
      </c>
      <c r="Q1984">
        <v>1.0189999999999999</v>
      </c>
      <c r="R1984">
        <v>0.73599999999999999</v>
      </c>
      <c r="S1984">
        <v>0.45100000000000001</v>
      </c>
    </row>
    <row r="1985" spans="1:19" x14ac:dyDescent="0.3">
      <c r="A1985">
        <v>420</v>
      </c>
      <c r="B1985">
        <v>-0.36799999999999999</v>
      </c>
      <c r="C1985">
        <v>-1.278</v>
      </c>
      <c r="D1985">
        <v>-2.367</v>
      </c>
      <c r="E1985">
        <v>-2.9409999999999998</v>
      </c>
      <c r="F1985">
        <v>-3.16</v>
      </c>
      <c r="G1985">
        <v>2.6</v>
      </c>
      <c r="H1985">
        <v>0</v>
      </c>
      <c r="I1985">
        <v>3.8730000000000002</v>
      </c>
      <c r="J1985">
        <v>-0.41199999999999998</v>
      </c>
      <c r="K1985">
        <v>-1.421</v>
      </c>
      <c r="L1985">
        <v>-2.411</v>
      </c>
      <c r="M1985">
        <v>-3.1120000000000001</v>
      </c>
      <c r="N1985">
        <v>-3.2909999999999999</v>
      </c>
      <c r="O1985">
        <v>1.0609999999999999</v>
      </c>
      <c r="P1985">
        <v>1.0620000000000001</v>
      </c>
      <c r="Q1985">
        <v>1.0409999999999999</v>
      </c>
      <c r="R1985">
        <v>0.75800000000000001</v>
      </c>
      <c r="S1985">
        <v>0.45500000000000002</v>
      </c>
    </row>
    <row r="1986" spans="1:19" x14ac:dyDescent="0.3">
      <c r="A1986">
        <v>480</v>
      </c>
      <c r="B1986">
        <v>-0.36799999999999999</v>
      </c>
      <c r="C1986">
        <v>-1.278</v>
      </c>
      <c r="D1986">
        <v>-2.367</v>
      </c>
      <c r="E1986">
        <v>-2.9409999999999998</v>
      </c>
      <c r="F1986">
        <v>-3.16</v>
      </c>
      <c r="G1986">
        <v>2.6</v>
      </c>
      <c r="H1986">
        <v>0</v>
      </c>
      <c r="I1986">
        <v>3.8730000000000002</v>
      </c>
      <c r="J1986">
        <v>-0.41099999999999998</v>
      </c>
      <c r="K1986">
        <v>-1.4179999999999999</v>
      </c>
      <c r="L1986">
        <v>-2.4140000000000001</v>
      </c>
      <c r="M1986">
        <v>-3.1219999999999999</v>
      </c>
      <c r="N1986">
        <v>-3.3029999999999999</v>
      </c>
      <c r="O1986">
        <v>1.0589999999999999</v>
      </c>
      <c r="P1986">
        <v>1.056</v>
      </c>
      <c r="Q1986">
        <v>1.048</v>
      </c>
      <c r="R1986">
        <v>0.76700000000000002</v>
      </c>
      <c r="S1986">
        <v>0.46</v>
      </c>
    </row>
    <row r="1987" spans="1:19" x14ac:dyDescent="0.3">
      <c r="A1987">
        <v>540</v>
      </c>
      <c r="B1987">
        <v>-0.36799999999999999</v>
      </c>
      <c r="C1987">
        <v>-1.278</v>
      </c>
      <c r="D1987">
        <v>-2.367</v>
      </c>
      <c r="E1987">
        <v>-2.9409999999999998</v>
      </c>
      <c r="F1987">
        <v>-3.16</v>
      </c>
      <c r="G1987">
        <v>2.6</v>
      </c>
      <c r="H1987">
        <v>0</v>
      </c>
      <c r="I1987">
        <v>3.8730000000000002</v>
      </c>
      <c r="J1987">
        <v>-0.41099999999999998</v>
      </c>
      <c r="K1987">
        <v>-1.417</v>
      </c>
      <c r="L1987">
        <v>-2.4129999999999998</v>
      </c>
      <c r="M1987">
        <v>-3.13</v>
      </c>
      <c r="N1987">
        <v>-3.3170000000000002</v>
      </c>
      <c r="O1987">
        <v>1.06</v>
      </c>
      <c r="P1987">
        <v>1.056</v>
      </c>
      <c r="Q1987">
        <v>1.044</v>
      </c>
      <c r="R1987">
        <v>0.76800000000000002</v>
      </c>
      <c r="S1987">
        <v>0.46600000000000003</v>
      </c>
    </row>
    <row r="1988" spans="1:19" x14ac:dyDescent="0.3">
      <c r="A1988">
        <v>600</v>
      </c>
      <c r="B1988">
        <v>-0.36799999999999999</v>
      </c>
      <c r="C1988">
        <v>-1.278</v>
      </c>
      <c r="D1988">
        <v>-2.367</v>
      </c>
      <c r="E1988">
        <v>-2.9409999999999998</v>
      </c>
      <c r="F1988">
        <v>-3.16</v>
      </c>
      <c r="G1988">
        <v>2.6</v>
      </c>
      <c r="H1988">
        <v>0</v>
      </c>
      <c r="I1988">
        <v>3.8730000000000002</v>
      </c>
      <c r="J1988">
        <v>-0.41099999999999998</v>
      </c>
      <c r="K1988">
        <v>-1.417</v>
      </c>
      <c r="L1988">
        <v>-2.4119999999999999</v>
      </c>
      <c r="M1988">
        <v>-3.1389999999999998</v>
      </c>
      <c r="N1988">
        <v>-3.3319999999999999</v>
      </c>
      <c r="O1988">
        <v>1.06</v>
      </c>
      <c r="P1988">
        <v>1.0589999999999999</v>
      </c>
      <c r="Q1988">
        <v>1.0409999999999999</v>
      </c>
      <c r="R1988">
        <v>0.77500000000000002</v>
      </c>
      <c r="S1988">
        <v>0.47099999999999997</v>
      </c>
    </row>
    <row r="1990" spans="1:19" x14ac:dyDescent="0.3">
      <c r="A1990" t="s">
        <v>0</v>
      </c>
      <c r="B1990" t="s">
        <v>154</v>
      </c>
    </row>
    <row r="1991" spans="1:19" x14ac:dyDescent="0.3">
      <c r="A1991">
        <v>0</v>
      </c>
      <c r="B1991">
        <v>-0.36399999999999999</v>
      </c>
      <c r="C1991">
        <v>-1.2729999999999999</v>
      </c>
      <c r="D1991">
        <v>-2.3660000000000001</v>
      </c>
      <c r="E1991">
        <v>-2.9910000000000001</v>
      </c>
      <c r="F1991">
        <v>-3.24</v>
      </c>
      <c r="G1991">
        <v>2.6</v>
      </c>
      <c r="H1991">
        <v>0.01</v>
      </c>
      <c r="I1991">
        <v>3.8730000000000002</v>
      </c>
      <c r="J1991">
        <v>-0.40500000000000003</v>
      </c>
      <c r="K1991">
        <v>-1.405</v>
      </c>
      <c r="L1991">
        <v>-2.4020000000000001</v>
      </c>
      <c r="M1991">
        <v>-3.1320000000000001</v>
      </c>
      <c r="N1991">
        <v>-3.24</v>
      </c>
      <c r="O1991">
        <v>1.0489999999999999</v>
      </c>
      <c r="P1991">
        <v>1.0489999999999999</v>
      </c>
      <c r="Q1991">
        <v>1.044</v>
      </c>
      <c r="R1991">
        <v>0.70599999999999996</v>
      </c>
      <c r="S1991">
        <v>0.28399999999999997</v>
      </c>
    </row>
    <row r="1992" spans="1:19" x14ac:dyDescent="0.3">
      <c r="A1992">
        <v>60</v>
      </c>
      <c r="B1992">
        <v>-0.36399999999999999</v>
      </c>
      <c r="C1992">
        <v>-1.2729999999999999</v>
      </c>
      <c r="D1992">
        <v>-2.3660000000000001</v>
      </c>
      <c r="E1992">
        <v>-2.9910000000000001</v>
      </c>
      <c r="F1992">
        <v>-3.24</v>
      </c>
      <c r="G1992">
        <v>2.6</v>
      </c>
      <c r="H1992">
        <v>0.01</v>
      </c>
      <c r="I1992">
        <v>3.8730000000000002</v>
      </c>
      <c r="J1992">
        <v>-0.436</v>
      </c>
      <c r="K1992">
        <v>-1.431</v>
      </c>
      <c r="L1992">
        <v>-2.3889999999999998</v>
      </c>
      <c r="M1992">
        <v>-3.117</v>
      </c>
      <c r="N1992">
        <v>-3.31</v>
      </c>
      <c r="O1992">
        <v>1.107</v>
      </c>
      <c r="P1992">
        <v>1.052</v>
      </c>
      <c r="Q1992">
        <v>0.93500000000000005</v>
      </c>
      <c r="R1992">
        <v>0.65900000000000003</v>
      </c>
      <c r="S1992">
        <v>0.46300000000000002</v>
      </c>
    </row>
    <row r="1993" spans="1:19" x14ac:dyDescent="0.3">
      <c r="A1993">
        <v>120</v>
      </c>
      <c r="B1993">
        <v>-0.36399999999999999</v>
      </c>
      <c r="C1993">
        <v>-1.2729999999999999</v>
      </c>
      <c r="D1993">
        <v>-2.3660000000000001</v>
      </c>
      <c r="E1993">
        <v>-2.9910000000000001</v>
      </c>
      <c r="F1993">
        <v>-3.24</v>
      </c>
      <c r="G1993">
        <v>2.6</v>
      </c>
      <c r="H1993">
        <v>0.01</v>
      </c>
      <c r="I1993">
        <v>3.8730000000000002</v>
      </c>
      <c r="J1993">
        <v>-0.41499999999999998</v>
      </c>
      <c r="K1993">
        <v>-1.4350000000000001</v>
      </c>
      <c r="L1993">
        <v>-2.427</v>
      </c>
      <c r="M1993">
        <v>-3.1619999999999999</v>
      </c>
      <c r="N1993">
        <v>-3.327</v>
      </c>
      <c r="O1993">
        <v>1.073</v>
      </c>
      <c r="P1993">
        <v>1.097</v>
      </c>
      <c r="Q1993">
        <v>1.0720000000000001</v>
      </c>
      <c r="R1993">
        <v>0.79600000000000004</v>
      </c>
      <c r="S1993">
        <v>0.47</v>
      </c>
    </row>
    <row r="1994" spans="1:19" x14ac:dyDescent="0.3">
      <c r="A1994">
        <v>180</v>
      </c>
      <c r="B1994">
        <v>-0.36399999999999999</v>
      </c>
      <c r="C1994">
        <v>-1.2729999999999999</v>
      </c>
      <c r="D1994">
        <v>-2.3660000000000001</v>
      </c>
      <c r="E1994">
        <v>-2.9910000000000001</v>
      </c>
      <c r="F1994">
        <v>-3.24</v>
      </c>
      <c r="G1994">
        <v>2.6</v>
      </c>
      <c r="H1994">
        <v>0.01</v>
      </c>
      <c r="I1994">
        <v>3.8730000000000002</v>
      </c>
      <c r="J1994">
        <v>-0.40500000000000003</v>
      </c>
      <c r="K1994">
        <v>-1.413</v>
      </c>
      <c r="L1994">
        <v>-2.4020000000000001</v>
      </c>
      <c r="M1994">
        <v>-3.1219999999999999</v>
      </c>
      <c r="N1994">
        <v>-3.343</v>
      </c>
      <c r="O1994">
        <v>1.0609999999999999</v>
      </c>
      <c r="P1994">
        <v>1.02</v>
      </c>
      <c r="Q1994">
        <v>0.98699999999999999</v>
      </c>
      <c r="R1994">
        <v>0.64900000000000002</v>
      </c>
      <c r="S1994">
        <v>0.47599999999999998</v>
      </c>
    </row>
    <row r="1995" spans="1:19" x14ac:dyDescent="0.3">
      <c r="A1995">
        <v>240</v>
      </c>
      <c r="B1995">
        <v>-0.36399999999999999</v>
      </c>
      <c r="C1995">
        <v>-1.2729999999999999</v>
      </c>
      <c r="D1995">
        <v>-2.3660000000000001</v>
      </c>
      <c r="E1995">
        <v>-2.9910000000000001</v>
      </c>
      <c r="F1995">
        <v>-3.24</v>
      </c>
      <c r="G1995">
        <v>2.6</v>
      </c>
      <c r="H1995">
        <v>0.01</v>
      </c>
      <c r="I1995">
        <v>3.8730000000000002</v>
      </c>
      <c r="J1995">
        <v>-0.41299999999999998</v>
      </c>
      <c r="K1995">
        <v>-1.425</v>
      </c>
      <c r="L1995">
        <v>-2.42</v>
      </c>
      <c r="M1995">
        <v>-3.1190000000000002</v>
      </c>
      <c r="N1995">
        <v>-3.3530000000000002</v>
      </c>
      <c r="O1995">
        <v>1.079</v>
      </c>
      <c r="P1995">
        <v>1.0720000000000001</v>
      </c>
      <c r="Q1995">
        <v>1.0720000000000001</v>
      </c>
      <c r="R1995">
        <v>0.66300000000000003</v>
      </c>
      <c r="S1995">
        <v>0.48</v>
      </c>
    </row>
    <row r="1996" spans="1:19" x14ac:dyDescent="0.3">
      <c r="A1996">
        <v>300</v>
      </c>
      <c r="B1996">
        <v>-0.36399999999999999</v>
      </c>
      <c r="C1996">
        <v>-1.2729999999999999</v>
      </c>
      <c r="D1996">
        <v>-2.3660000000000001</v>
      </c>
      <c r="E1996">
        <v>-2.9910000000000001</v>
      </c>
      <c r="F1996">
        <v>-3.24</v>
      </c>
      <c r="G1996">
        <v>2.6</v>
      </c>
      <c r="H1996">
        <v>0.01</v>
      </c>
      <c r="I1996">
        <v>3.8730000000000002</v>
      </c>
      <c r="J1996">
        <v>-0.40400000000000003</v>
      </c>
      <c r="K1996">
        <v>-1.419</v>
      </c>
      <c r="L1996">
        <v>-2.4129999999999998</v>
      </c>
      <c r="M1996">
        <v>-3.133</v>
      </c>
      <c r="N1996">
        <v>-3.3620000000000001</v>
      </c>
      <c r="O1996">
        <v>1.0669999999999999</v>
      </c>
      <c r="P1996">
        <v>1.0429999999999999</v>
      </c>
      <c r="Q1996">
        <v>1.0349999999999999</v>
      </c>
      <c r="R1996">
        <v>0.72</v>
      </c>
      <c r="S1996">
        <v>0.48399999999999999</v>
      </c>
    </row>
    <row r="1997" spans="1:19" x14ac:dyDescent="0.3">
      <c r="A1997">
        <v>360</v>
      </c>
      <c r="B1997">
        <v>-0.36399999999999999</v>
      </c>
      <c r="C1997">
        <v>-1.2729999999999999</v>
      </c>
      <c r="D1997">
        <v>-2.3660000000000001</v>
      </c>
      <c r="E1997">
        <v>-2.9910000000000001</v>
      </c>
      <c r="F1997">
        <v>-3.24</v>
      </c>
      <c r="G1997">
        <v>2.6</v>
      </c>
      <c r="H1997">
        <v>0.01</v>
      </c>
      <c r="I1997">
        <v>3.8730000000000002</v>
      </c>
      <c r="J1997">
        <v>-0.40500000000000003</v>
      </c>
      <c r="K1997">
        <v>-1.419</v>
      </c>
      <c r="L1997">
        <v>-2.4089999999999998</v>
      </c>
      <c r="M1997">
        <v>-3.15</v>
      </c>
      <c r="N1997">
        <v>-3.375</v>
      </c>
      <c r="O1997">
        <v>1.0720000000000001</v>
      </c>
      <c r="P1997">
        <v>1.06</v>
      </c>
      <c r="Q1997">
        <v>1.0229999999999999</v>
      </c>
      <c r="R1997">
        <v>0.76400000000000001</v>
      </c>
      <c r="S1997">
        <v>0.48899999999999999</v>
      </c>
    </row>
    <row r="1998" spans="1:19" x14ac:dyDescent="0.3">
      <c r="A1998">
        <v>420</v>
      </c>
      <c r="B1998">
        <v>-0.36399999999999999</v>
      </c>
      <c r="C1998">
        <v>-1.2729999999999999</v>
      </c>
      <c r="D1998">
        <v>-2.3660000000000001</v>
      </c>
      <c r="E1998">
        <v>-2.9910000000000001</v>
      </c>
      <c r="F1998">
        <v>-3.24</v>
      </c>
      <c r="G1998">
        <v>2.6</v>
      </c>
      <c r="H1998">
        <v>0.01</v>
      </c>
      <c r="I1998">
        <v>3.8730000000000002</v>
      </c>
      <c r="J1998">
        <v>-0.40200000000000002</v>
      </c>
      <c r="K1998">
        <v>-1.42</v>
      </c>
      <c r="L1998">
        <v>-2.4129999999999998</v>
      </c>
      <c r="M1998">
        <v>-3.1640000000000001</v>
      </c>
      <c r="N1998">
        <v>-3.3889999999999998</v>
      </c>
      <c r="O1998">
        <v>1.0720000000000001</v>
      </c>
      <c r="P1998">
        <v>1.0629999999999999</v>
      </c>
      <c r="Q1998">
        <v>1.0429999999999999</v>
      </c>
      <c r="R1998">
        <v>0.79600000000000004</v>
      </c>
      <c r="S1998">
        <v>0.495</v>
      </c>
    </row>
    <row r="1999" spans="1:19" x14ac:dyDescent="0.3">
      <c r="A1999">
        <v>480</v>
      </c>
      <c r="B1999">
        <v>-0.36399999999999999</v>
      </c>
      <c r="C1999">
        <v>-1.2729999999999999</v>
      </c>
      <c r="D1999">
        <v>-2.3660000000000001</v>
      </c>
      <c r="E1999">
        <v>-2.9910000000000001</v>
      </c>
      <c r="F1999">
        <v>-3.24</v>
      </c>
      <c r="G1999">
        <v>2.6</v>
      </c>
      <c r="H1999">
        <v>0.01</v>
      </c>
      <c r="I1999">
        <v>3.8730000000000002</v>
      </c>
      <c r="J1999">
        <v>-0.39900000000000002</v>
      </c>
      <c r="K1999">
        <v>-1.417</v>
      </c>
      <c r="L1999">
        <v>-2.4159999999999999</v>
      </c>
      <c r="M1999">
        <v>-3.1760000000000002</v>
      </c>
      <c r="N1999">
        <v>-3.4020000000000001</v>
      </c>
      <c r="O1999">
        <v>1.071</v>
      </c>
      <c r="P1999">
        <v>1.0589999999999999</v>
      </c>
      <c r="Q1999">
        <v>1.0489999999999999</v>
      </c>
      <c r="R1999">
        <v>0.81399999999999995</v>
      </c>
      <c r="S1999">
        <v>0.501</v>
      </c>
    </row>
    <row r="2000" spans="1:19" x14ac:dyDescent="0.3">
      <c r="A2000">
        <v>540</v>
      </c>
      <c r="B2000">
        <v>-0.36399999999999999</v>
      </c>
      <c r="C2000">
        <v>-1.2729999999999999</v>
      </c>
      <c r="D2000">
        <v>-2.3660000000000001</v>
      </c>
      <c r="E2000">
        <v>-2.9910000000000001</v>
      </c>
      <c r="F2000">
        <v>-3.24</v>
      </c>
      <c r="G2000">
        <v>2.6</v>
      </c>
      <c r="H2000">
        <v>0.01</v>
      </c>
      <c r="I2000">
        <v>3.8730000000000002</v>
      </c>
      <c r="J2000">
        <v>-0.39800000000000002</v>
      </c>
      <c r="K2000">
        <v>-1.4159999999999999</v>
      </c>
      <c r="L2000">
        <v>-2.4159999999999999</v>
      </c>
      <c r="M2000">
        <v>-3.1859999999999999</v>
      </c>
      <c r="N2000">
        <v>-3.4169999999999998</v>
      </c>
      <c r="O2000">
        <v>1.073</v>
      </c>
      <c r="P2000">
        <v>1.06</v>
      </c>
      <c r="Q2000">
        <v>1.048</v>
      </c>
      <c r="R2000">
        <v>0.82199999999999995</v>
      </c>
      <c r="S2000">
        <v>0.50800000000000001</v>
      </c>
    </row>
    <row r="2001" spans="1:19" x14ac:dyDescent="0.3">
      <c r="A2001">
        <v>600</v>
      </c>
      <c r="B2001">
        <v>-0.36399999999999999</v>
      </c>
      <c r="C2001">
        <v>-1.2729999999999999</v>
      </c>
      <c r="D2001">
        <v>-2.3660000000000001</v>
      </c>
      <c r="E2001">
        <v>-2.9910000000000001</v>
      </c>
      <c r="F2001">
        <v>-3.24</v>
      </c>
      <c r="G2001">
        <v>2.6</v>
      </c>
      <c r="H2001">
        <v>0.01</v>
      </c>
      <c r="I2001">
        <v>3.8730000000000002</v>
      </c>
      <c r="J2001">
        <v>-0.39600000000000002</v>
      </c>
      <c r="K2001">
        <v>-1.415</v>
      </c>
      <c r="L2001">
        <v>-2.415</v>
      </c>
      <c r="M2001">
        <v>-3.1960000000000002</v>
      </c>
      <c r="N2001">
        <v>-3.4329999999999998</v>
      </c>
      <c r="O2001">
        <v>1.073</v>
      </c>
      <c r="P2001">
        <v>1.0629999999999999</v>
      </c>
      <c r="Q2001">
        <v>1.046</v>
      </c>
      <c r="R2001">
        <v>0.83</v>
      </c>
      <c r="S2001">
        <v>0.51500000000000001</v>
      </c>
    </row>
    <row r="2003" spans="1:19" x14ac:dyDescent="0.3">
      <c r="A2003" t="s">
        <v>0</v>
      </c>
      <c r="B2003" t="s">
        <v>155</v>
      </c>
    </row>
    <row r="2004" spans="1:19" x14ac:dyDescent="0.3">
      <c r="A2004">
        <v>0</v>
      </c>
      <c r="B2004">
        <v>-0.36599999999999999</v>
      </c>
      <c r="C2004">
        <v>-1.274</v>
      </c>
      <c r="D2004">
        <v>-2.3660000000000001</v>
      </c>
      <c r="E2004">
        <v>-2.984</v>
      </c>
      <c r="F2004">
        <v>-3.23</v>
      </c>
      <c r="G2004">
        <v>2.6</v>
      </c>
      <c r="H2004">
        <v>0.01</v>
      </c>
      <c r="I2004">
        <v>3.8730000000000002</v>
      </c>
      <c r="J2004">
        <v>-0.40500000000000003</v>
      </c>
      <c r="K2004">
        <v>-1.405</v>
      </c>
      <c r="L2004">
        <v>-2.4020000000000001</v>
      </c>
      <c r="M2004">
        <v>-3.125</v>
      </c>
      <c r="N2004">
        <v>-3.23</v>
      </c>
      <c r="O2004">
        <v>1.0489999999999999</v>
      </c>
      <c r="P2004">
        <v>1.0489999999999999</v>
      </c>
      <c r="Q2004">
        <v>1.0429999999999999</v>
      </c>
      <c r="R2004">
        <v>0.7</v>
      </c>
      <c r="S2004">
        <v>0.28199999999999997</v>
      </c>
    </row>
    <row r="2005" spans="1:19" x14ac:dyDescent="0.3">
      <c r="A2005">
        <v>60</v>
      </c>
      <c r="B2005">
        <v>-0.36599999999999999</v>
      </c>
      <c r="C2005">
        <v>-1.274</v>
      </c>
      <c r="D2005">
        <v>-2.3660000000000001</v>
      </c>
      <c r="E2005">
        <v>-2.984</v>
      </c>
      <c r="F2005">
        <v>-3.23</v>
      </c>
      <c r="G2005">
        <v>2.6</v>
      </c>
      <c r="H2005">
        <v>0.01</v>
      </c>
      <c r="I2005">
        <v>3.8730000000000002</v>
      </c>
      <c r="J2005">
        <v>-0.436</v>
      </c>
      <c r="K2005">
        <v>-1.431</v>
      </c>
      <c r="L2005">
        <v>-2.39</v>
      </c>
      <c r="M2005">
        <v>-3.11</v>
      </c>
      <c r="N2005">
        <v>-3.2989999999999999</v>
      </c>
      <c r="O2005">
        <v>1.1080000000000001</v>
      </c>
      <c r="P2005">
        <v>1.052</v>
      </c>
      <c r="Q2005">
        <v>0.93500000000000005</v>
      </c>
      <c r="R2005">
        <v>0.65200000000000002</v>
      </c>
      <c r="S2005">
        <v>0.45900000000000002</v>
      </c>
    </row>
    <row r="2006" spans="1:19" x14ac:dyDescent="0.3">
      <c r="A2006">
        <v>120</v>
      </c>
      <c r="B2006">
        <v>-0.36599999999999999</v>
      </c>
      <c r="C2006">
        <v>-1.274</v>
      </c>
      <c r="D2006">
        <v>-2.3660000000000001</v>
      </c>
      <c r="E2006">
        <v>-2.984</v>
      </c>
      <c r="F2006">
        <v>-3.23</v>
      </c>
      <c r="G2006">
        <v>2.6</v>
      </c>
      <c r="H2006">
        <v>0.01</v>
      </c>
      <c r="I2006">
        <v>3.8730000000000002</v>
      </c>
      <c r="J2006">
        <v>-0.41499999999999998</v>
      </c>
      <c r="K2006">
        <v>-1.4350000000000001</v>
      </c>
      <c r="L2006">
        <v>-2.4260000000000002</v>
      </c>
      <c r="M2006">
        <v>-3.1539999999999999</v>
      </c>
      <c r="N2006">
        <v>-3.3170000000000002</v>
      </c>
      <c r="O2006">
        <v>1.0740000000000001</v>
      </c>
      <c r="P2006">
        <v>1.097</v>
      </c>
      <c r="Q2006">
        <v>1.071</v>
      </c>
      <c r="R2006">
        <v>0.78900000000000003</v>
      </c>
      <c r="S2006">
        <v>0.46600000000000003</v>
      </c>
    </row>
    <row r="2007" spans="1:19" x14ac:dyDescent="0.3">
      <c r="A2007">
        <v>180</v>
      </c>
      <c r="B2007">
        <v>-0.36599999999999999</v>
      </c>
      <c r="C2007">
        <v>-1.274</v>
      </c>
      <c r="D2007">
        <v>-2.3660000000000001</v>
      </c>
      <c r="E2007">
        <v>-2.984</v>
      </c>
      <c r="F2007">
        <v>-3.23</v>
      </c>
      <c r="G2007">
        <v>2.6</v>
      </c>
      <c r="H2007">
        <v>0.01</v>
      </c>
      <c r="I2007">
        <v>3.8730000000000002</v>
      </c>
      <c r="J2007">
        <v>-0.40600000000000003</v>
      </c>
      <c r="K2007">
        <v>-1.413</v>
      </c>
      <c r="L2007">
        <v>-2.4009999999999998</v>
      </c>
      <c r="M2007">
        <v>-3.1150000000000002</v>
      </c>
      <c r="N2007">
        <v>-3.331</v>
      </c>
      <c r="O2007">
        <v>1.0620000000000001</v>
      </c>
      <c r="P2007">
        <v>1.0189999999999999</v>
      </c>
      <c r="Q2007">
        <v>0.98599999999999999</v>
      </c>
      <c r="R2007">
        <v>0.64400000000000002</v>
      </c>
      <c r="S2007">
        <v>0.47099999999999997</v>
      </c>
    </row>
    <row r="2008" spans="1:19" x14ac:dyDescent="0.3">
      <c r="A2008">
        <v>240</v>
      </c>
      <c r="B2008">
        <v>-0.36599999999999999</v>
      </c>
      <c r="C2008">
        <v>-1.274</v>
      </c>
      <c r="D2008">
        <v>-2.3660000000000001</v>
      </c>
      <c r="E2008">
        <v>-2.984</v>
      </c>
      <c r="F2008">
        <v>-3.23</v>
      </c>
      <c r="G2008">
        <v>2.6</v>
      </c>
      <c r="H2008">
        <v>0.01</v>
      </c>
      <c r="I2008">
        <v>3.8730000000000002</v>
      </c>
      <c r="J2008">
        <v>-0.41399999999999998</v>
      </c>
      <c r="K2008">
        <v>-1.425</v>
      </c>
      <c r="L2008">
        <v>-2.42</v>
      </c>
      <c r="M2008">
        <v>-3.1120000000000001</v>
      </c>
      <c r="N2008">
        <v>-3.3420000000000001</v>
      </c>
      <c r="O2008">
        <v>1.08</v>
      </c>
      <c r="P2008">
        <v>1.0720000000000001</v>
      </c>
      <c r="Q2008">
        <v>1.07</v>
      </c>
      <c r="R2008">
        <v>0.65800000000000003</v>
      </c>
      <c r="S2008">
        <v>0.47499999999999998</v>
      </c>
    </row>
    <row r="2009" spans="1:19" x14ac:dyDescent="0.3">
      <c r="A2009">
        <v>300</v>
      </c>
      <c r="B2009">
        <v>-0.36599999999999999</v>
      </c>
      <c r="C2009">
        <v>-1.274</v>
      </c>
      <c r="D2009">
        <v>-2.3660000000000001</v>
      </c>
      <c r="E2009">
        <v>-2.984</v>
      </c>
      <c r="F2009">
        <v>-3.23</v>
      </c>
      <c r="G2009">
        <v>2.6</v>
      </c>
      <c r="H2009">
        <v>0.01</v>
      </c>
      <c r="I2009">
        <v>3.8730000000000002</v>
      </c>
      <c r="J2009">
        <v>-0.40400000000000003</v>
      </c>
      <c r="K2009">
        <v>-1.419</v>
      </c>
      <c r="L2009">
        <v>-2.4129999999999998</v>
      </c>
      <c r="M2009">
        <v>-3.1259999999999999</v>
      </c>
      <c r="N2009">
        <v>-3.351</v>
      </c>
      <c r="O2009">
        <v>1.0680000000000001</v>
      </c>
      <c r="P2009">
        <v>1.042</v>
      </c>
      <c r="Q2009">
        <v>1.034</v>
      </c>
      <c r="R2009">
        <v>0.71399999999999997</v>
      </c>
      <c r="S2009">
        <v>0.47899999999999998</v>
      </c>
    </row>
    <row r="2010" spans="1:19" x14ac:dyDescent="0.3">
      <c r="A2010">
        <v>360</v>
      </c>
      <c r="B2010">
        <v>-0.36599999999999999</v>
      </c>
      <c r="C2010">
        <v>-1.274</v>
      </c>
      <c r="D2010">
        <v>-2.3660000000000001</v>
      </c>
      <c r="E2010">
        <v>-2.984</v>
      </c>
      <c r="F2010">
        <v>-3.23</v>
      </c>
      <c r="G2010">
        <v>2.6</v>
      </c>
      <c r="H2010">
        <v>0.01</v>
      </c>
      <c r="I2010">
        <v>3.8730000000000002</v>
      </c>
      <c r="J2010">
        <v>-0.40500000000000003</v>
      </c>
      <c r="K2010">
        <v>-1.42</v>
      </c>
      <c r="L2010">
        <v>-2.4089999999999998</v>
      </c>
      <c r="M2010">
        <v>-3.1429999999999998</v>
      </c>
      <c r="N2010">
        <v>-3.363</v>
      </c>
      <c r="O2010">
        <v>1.0720000000000001</v>
      </c>
      <c r="P2010">
        <v>1.06</v>
      </c>
      <c r="Q2010">
        <v>1.0229999999999999</v>
      </c>
      <c r="R2010">
        <v>0.75900000000000001</v>
      </c>
      <c r="S2010">
        <v>0.48399999999999999</v>
      </c>
    </row>
    <row r="2011" spans="1:19" x14ac:dyDescent="0.3">
      <c r="A2011">
        <v>420</v>
      </c>
      <c r="B2011">
        <v>-0.36599999999999999</v>
      </c>
      <c r="C2011">
        <v>-1.274</v>
      </c>
      <c r="D2011">
        <v>-2.3660000000000001</v>
      </c>
      <c r="E2011">
        <v>-2.984</v>
      </c>
      <c r="F2011">
        <v>-3.23</v>
      </c>
      <c r="G2011">
        <v>2.6</v>
      </c>
      <c r="H2011">
        <v>0.01</v>
      </c>
      <c r="I2011">
        <v>3.8730000000000002</v>
      </c>
      <c r="J2011">
        <v>-0.40200000000000002</v>
      </c>
      <c r="K2011">
        <v>-1.42</v>
      </c>
      <c r="L2011">
        <v>-2.4119999999999999</v>
      </c>
      <c r="M2011">
        <v>-3.1579999999999999</v>
      </c>
      <c r="N2011">
        <v>-3.3769999999999998</v>
      </c>
      <c r="O2011">
        <v>1.0720000000000001</v>
      </c>
      <c r="P2011">
        <v>1.0629999999999999</v>
      </c>
      <c r="Q2011">
        <v>1.0409999999999999</v>
      </c>
      <c r="R2011">
        <v>0.79</v>
      </c>
      <c r="S2011">
        <v>0.49</v>
      </c>
    </row>
    <row r="2012" spans="1:19" x14ac:dyDescent="0.3">
      <c r="A2012">
        <v>480</v>
      </c>
      <c r="B2012">
        <v>-0.36599999999999999</v>
      </c>
      <c r="C2012">
        <v>-1.274</v>
      </c>
      <c r="D2012">
        <v>-2.3660000000000001</v>
      </c>
      <c r="E2012">
        <v>-2.984</v>
      </c>
      <c r="F2012">
        <v>-3.23</v>
      </c>
      <c r="G2012">
        <v>2.6</v>
      </c>
      <c r="H2012">
        <v>0.01</v>
      </c>
      <c r="I2012">
        <v>3.8730000000000002</v>
      </c>
      <c r="J2012">
        <v>-0.39900000000000002</v>
      </c>
      <c r="K2012">
        <v>-1.4179999999999999</v>
      </c>
      <c r="L2012">
        <v>-2.415</v>
      </c>
      <c r="M2012">
        <v>-3.17</v>
      </c>
      <c r="N2012">
        <v>-3.39</v>
      </c>
      <c r="O2012">
        <v>1.071</v>
      </c>
      <c r="P2012">
        <v>1.0580000000000001</v>
      </c>
      <c r="Q2012">
        <v>1.048</v>
      </c>
      <c r="R2012">
        <v>0.80800000000000005</v>
      </c>
      <c r="S2012">
        <v>0.496</v>
      </c>
    </row>
    <row r="2013" spans="1:19" x14ac:dyDescent="0.3">
      <c r="A2013">
        <v>540</v>
      </c>
      <c r="B2013">
        <v>-0.36599999999999999</v>
      </c>
      <c r="C2013">
        <v>-1.274</v>
      </c>
      <c r="D2013">
        <v>-2.3660000000000001</v>
      </c>
      <c r="E2013">
        <v>-2.984</v>
      </c>
      <c r="F2013">
        <v>-3.23</v>
      </c>
      <c r="G2013">
        <v>2.6</v>
      </c>
      <c r="H2013">
        <v>0.01</v>
      </c>
      <c r="I2013">
        <v>3.8730000000000002</v>
      </c>
      <c r="J2013">
        <v>-0.39800000000000002</v>
      </c>
      <c r="K2013">
        <v>-1.4159999999999999</v>
      </c>
      <c r="L2013">
        <v>-2.4159999999999999</v>
      </c>
      <c r="M2013">
        <v>-3.1789999999999998</v>
      </c>
      <c r="N2013">
        <v>-3.4049999999999998</v>
      </c>
      <c r="O2013">
        <v>1.073</v>
      </c>
      <c r="P2013">
        <v>1.06</v>
      </c>
      <c r="Q2013">
        <v>1.0469999999999999</v>
      </c>
      <c r="R2013">
        <v>0.81599999999999995</v>
      </c>
      <c r="S2013">
        <v>0.502</v>
      </c>
    </row>
    <row r="2014" spans="1:19" x14ac:dyDescent="0.3">
      <c r="A2014">
        <v>600</v>
      </c>
      <c r="B2014">
        <v>-0.36599999999999999</v>
      </c>
      <c r="C2014">
        <v>-1.274</v>
      </c>
      <c r="D2014">
        <v>-2.3660000000000001</v>
      </c>
      <c r="E2014">
        <v>-2.984</v>
      </c>
      <c r="F2014">
        <v>-3.23</v>
      </c>
      <c r="G2014">
        <v>2.6</v>
      </c>
      <c r="H2014">
        <v>0.01</v>
      </c>
      <c r="I2014">
        <v>3.8730000000000002</v>
      </c>
      <c r="J2014">
        <v>-0.39600000000000002</v>
      </c>
      <c r="K2014">
        <v>-1.415</v>
      </c>
      <c r="L2014">
        <v>-2.415</v>
      </c>
      <c r="M2014">
        <v>-3.1890000000000001</v>
      </c>
      <c r="N2014">
        <v>-3.42</v>
      </c>
      <c r="O2014">
        <v>1.073</v>
      </c>
      <c r="P2014">
        <v>1.0629999999999999</v>
      </c>
      <c r="Q2014">
        <v>1.0449999999999999</v>
      </c>
      <c r="R2014">
        <v>0.82299999999999995</v>
      </c>
      <c r="S2014">
        <v>0.50900000000000001</v>
      </c>
    </row>
    <row r="2016" spans="1:19" x14ac:dyDescent="0.3">
      <c r="A2016" t="s">
        <v>0</v>
      </c>
      <c r="B2016" t="s">
        <v>156</v>
      </c>
    </row>
    <row r="2017" spans="1:19" x14ac:dyDescent="0.3">
      <c r="A2017">
        <v>0</v>
      </c>
      <c r="B2017">
        <v>-0.36499999999999999</v>
      </c>
      <c r="C2017">
        <v>-1.2749999999999999</v>
      </c>
      <c r="D2017">
        <v>-2.3679999999999999</v>
      </c>
      <c r="E2017">
        <v>-2.9780000000000002</v>
      </c>
      <c r="F2017">
        <v>-3.22</v>
      </c>
      <c r="G2017">
        <v>2.6</v>
      </c>
      <c r="H2017">
        <v>0.01</v>
      </c>
      <c r="I2017">
        <v>3.8730000000000002</v>
      </c>
      <c r="J2017">
        <v>-0.40500000000000003</v>
      </c>
      <c r="K2017">
        <v>-1.405</v>
      </c>
      <c r="L2017">
        <v>-2.4020000000000001</v>
      </c>
      <c r="M2017">
        <v>-3.117</v>
      </c>
      <c r="N2017">
        <v>-3.22</v>
      </c>
      <c r="O2017">
        <v>1.0489999999999999</v>
      </c>
      <c r="P2017">
        <v>1.0489999999999999</v>
      </c>
      <c r="Q2017">
        <v>1.0429999999999999</v>
      </c>
      <c r="R2017">
        <v>0.69299999999999995</v>
      </c>
      <c r="S2017">
        <v>0.27900000000000003</v>
      </c>
    </row>
    <row r="2018" spans="1:19" x14ac:dyDescent="0.3">
      <c r="A2018">
        <v>60</v>
      </c>
      <c r="B2018">
        <v>-0.36499999999999999</v>
      </c>
      <c r="C2018">
        <v>-1.2749999999999999</v>
      </c>
      <c r="D2018">
        <v>-2.3679999999999999</v>
      </c>
      <c r="E2018">
        <v>-2.9780000000000002</v>
      </c>
      <c r="F2018">
        <v>-3.22</v>
      </c>
      <c r="G2018">
        <v>2.6</v>
      </c>
      <c r="H2018">
        <v>0.01</v>
      </c>
      <c r="I2018">
        <v>3.8730000000000002</v>
      </c>
      <c r="J2018">
        <v>-0.437</v>
      </c>
      <c r="K2018">
        <v>-1.431</v>
      </c>
      <c r="L2018">
        <v>-2.4</v>
      </c>
      <c r="M2018">
        <v>-3.1019999999999999</v>
      </c>
      <c r="N2018">
        <v>-3.2879999999999998</v>
      </c>
      <c r="O2018">
        <v>1.1100000000000001</v>
      </c>
      <c r="P2018">
        <v>1.048</v>
      </c>
      <c r="Q2018">
        <v>0.96299999999999997</v>
      </c>
      <c r="R2018">
        <v>0.64700000000000002</v>
      </c>
      <c r="S2018">
        <v>0.45400000000000001</v>
      </c>
    </row>
    <row r="2019" spans="1:19" x14ac:dyDescent="0.3">
      <c r="A2019">
        <v>120</v>
      </c>
      <c r="B2019">
        <v>-0.36499999999999999</v>
      </c>
      <c r="C2019">
        <v>-1.2749999999999999</v>
      </c>
      <c r="D2019">
        <v>-2.3679999999999999</v>
      </c>
      <c r="E2019">
        <v>-2.9780000000000002</v>
      </c>
      <c r="F2019">
        <v>-3.22</v>
      </c>
      <c r="G2019">
        <v>2.6</v>
      </c>
      <c r="H2019">
        <v>0.01</v>
      </c>
      <c r="I2019">
        <v>3.8730000000000002</v>
      </c>
      <c r="J2019">
        <v>-0.41399999999999998</v>
      </c>
      <c r="K2019">
        <v>-1.4339999999999999</v>
      </c>
      <c r="L2019">
        <v>-2.4340000000000002</v>
      </c>
      <c r="M2019">
        <v>-3.1469999999999998</v>
      </c>
      <c r="N2019">
        <v>-3.3079999999999998</v>
      </c>
      <c r="O2019">
        <v>1.071</v>
      </c>
      <c r="P2019">
        <v>1.093</v>
      </c>
      <c r="Q2019">
        <v>1.087</v>
      </c>
      <c r="R2019">
        <v>0.78300000000000003</v>
      </c>
      <c r="S2019">
        <v>0.46200000000000002</v>
      </c>
    </row>
    <row r="2020" spans="1:19" x14ac:dyDescent="0.3">
      <c r="A2020">
        <v>180</v>
      </c>
      <c r="B2020">
        <v>-0.36499999999999999</v>
      </c>
      <c r="C2020">
        <v>-1.2749999999999999</v>
      </c>
      <c r="D2020">
        <v>-2.3679999999999999</v>
      </c>
      <c r="E2020">
        <v>-2.9780000000000002</v>
      </c>
      <c r="F2020">
        <v>-3.22</v>
      </c>
      <c r="G2020">
        <v>2.6</v>
      </c>
      <c r="H2020">
        <v>0.01</v>
      </c>
      <c r="I2020">
        <v>3.8730000000000002</v>
      </c>
      <c r="J2020">
        <v>-0.40500000000000003</v>
      </c>
      <c r="K2020">
        <v>-1.4119999999999999</v>
      </c>
      <c r="L2020">
        <v>-2.4060000000000001</v>
      </c>
      <c r="M2020">
        <v>-3.1120000000000001</v>
      </c>
      <c r="N2020">
        <v>-3.32</v>
      </c>
      <c r="O2020">
        <v>1.0609999999999999</v>
      </c>
      <c r="P2020">
        <v>1.0209999999999999</v>
      </c>
      <c r="Q2020">
        <v>0.996</v>
      </c>
      <c r="R2020">
        <v>0.63600000000000001</v>
      </c>
      <c r="S2020">
        <v>0.46700000000000003</v>
      </c>
    </row>
    <row r="2021" spans="1:19" x14ac:dyDescent="0.3">
      <c r="A2021">
        <v>240</v>
      </c>
      <c r="B2021">
        <v>-0.36499999999999999</v>
      </c>
      <c r="C2021">
        <v>-1.2749999999999999</v>
      </c>
      <c r="D2021">
        <v>-2.3679999999999999</v>
      </c>
      <c r="E2021">
        <v>-2.9780000000000002</v>
      </c>
      <c r="F2021">
        <v>-3.22</v>
      </c>
      <c r="G2021">
        <v>2.6</v>
      </c>
      <c r="H2021">
        <v>0.01</v>
      </c>
      <c r="I2021">
        <v>3.8730000000000002</v>
      </c>
      <c r="J2021">
        <v>-0.41299999999999998</v>
      </c>
      <c r="K2021">
        <v>-1.425</v>
      </c>
      <c r="L2021">
        <v>-2.423</v>
      </c>
      <c r="M2021">
        <v>-3.1070000000000002</v>
      </c>
      <c r="N2021">
        <v>-3.331</v>
      </c>
      <c r="O2021">
        <v>1.079</v>
      </c>
      <c r="P2021">
        <v>1.073</v>
      </c>
      <c r="Q2021">
        <v>1.073</v>
      </c>
      <c r="R2021">
        <v>0.64200000000000002</v>
      </c>
      <c r="S2021">
        <v>0.47099999999999997</v>
      </c>
    </row>
    <row r="2022" spans="1:19" x14ac:dyDescent="0.3">
      <c r="A2022">
        <v>300</v>
      </c>
      <c r="B2022">
        <v>-0.36499999999999999</v>
      </c>
      <c r="C2022">
        <v>-1.2749999999999999</v>
      </c>
      <c r="D2022">
        <v>-2.3679999999999999</v>
      </c>
      <c r="E2022">
        <v>-2.9780000000000002</v>
      </c>
      <c r="F2022">
        <v>-3.22</v>
      </c>
      <c r="G2022">
        <v>2.6</v>
      </c>
      <c r="H2022">
        <v>0.01</v>
      </c>
      <c r="I2022">
        <v>3.8730000000000002</v>
      </c>
      <c r="J2022">
        <v>-0.40400000000000003</v>
      </c>
      <c r="K2022">
        <v>-1.419</v>
      </c>
      <c r="L2022">
        <v>-2.4159999999999999</v>
      </c>
      <c r="M2022">
        <v>-3.1230000000000002</v>
      </c>
      <c r="N2022">
        <v>-3.339</v>
      </c>
      <c r="O2022">
        <v>1.0669999999999999</v>
      </c>
      <c r="P2022">
        <v>1.0429999999999999</v>
      </c>
      <c r="Q2022">
        <v>1.0369999999999999</v>
      </c>
      <c r="R2022">
        <v>0.70299999999999996</v>
      </c>
      <c r="S2022">
        <v>0.47399999999999998</v>
      </c>
    </row>
    <row r="2023" spans="1:19" x14ac:dyDescent="0.3">
      <c r="A2023">
        <v>360</v>
      </c>
      <c r="B2023">
        <v>-0.36499999999999999</v>
      </c>
      <c r="C2023">
        <v>-1.2749999999999999</v>
      </c>
      <c r="D2023">
        <v>-2.3679999999999999</v>
      </c>
      <c r="E2023">
        <v>-2.9780000000000002</v>
      </c>
      <c r="F2023">
        <v>-3.22</v>
      </c>
      <c r="G2023">
        <v>2.6</v>
      </c>
      <c r="H2023">
        <v>0.01</v>
      </c>
      <c r="I2023">
        <v>3.8730000000000002</v>
      </c>
      <c r="J2023">
        <v>-0.40500000000000003</v>
      </c>
      <c r="K2023">
        <v>-1.419</v>
      </c>
      <c r="L2023">
        <v>-2.411</v>
      </c>
      <c r="M2023">
        <v>-3.1389999999999998</v>
      </c>
      <c r="N2023">
        <v>-3.351</v>
      </c>
      <c r="O2023">
        <v>1.0720000000000001</v>
      </c>
      <c r="P2023">
        <v>1.0580000000000001</v>
      </c>
      <c r="Q2023">
        <v>1.0229999999999999</v>
      </c>
      <c r="R2023">
        <v>0.747</v>
      </c>
      <c r="S2023">
        <v>0.47899999999999998</v>
      </c>
    </row>
    <row r="2024" spans="1:19" x14ac:dyDescent="0.3">
      <c r="A2024">
        <v>420</v>
      </c>
      <c r="B2024">
        <v>-0.36499999999999999</v>
      </c>
      <c r="C2024">
        <v>-1.2749999999999999</v>
      </c>
      <c r="D2024">
        <v>-2.3679999999999999</v>
      </c>
      <c r="E2024">
        <v>-2.9780000000000002</v>
      </c>
      <c r="F2024">
        <v>-3.22</v>
      </c>
      <c r="G2024">
        <v>2.6</v>
      </c>
      <c r="H2024">
        <v>0.01</v>
      </c>
      <c r="I2024">
        <v>3.8730000000000002</v>
      </c>
      <c r="J2024">
        <v>-0.40200000000000002</v>
      </c>
      <c r="K2024">
        <v>-1.42</v>
      </c>
      <c r="L2024">
        <v>-2.4140000000000001</v>
      </c>
      <c r="M2024">
        <v>-3.1539999999999999</v>
      </c>
      <c r="N2024">
        <v>-3.3660000000000001</v>
      </c>
      <c r="O2024">
        <v>1.0720000000000001</v>
      </c>
      <c r="P2024">
        <v>1.0629999999999999</v>
      </c>
      <c r="Q2024">
        <v>1.044</v>
      </c>
      <c r="R2024">
        <v>0.78</v>
      </c>
      <c r="S2024">
        <v>0.48599999999999999</v>
      </c>
    </row>
    <row r="2025" spans="1:19" x14ac:dyDescent="0.3">
      <c r="A2025">
        <v>480</v>
      </c>
      <c r="B2025">
        <v>-0.36499999999999999</v>
      </c>
      <c r="C2025">
        <v>-1.2749999999999999</v>
      </c>
      <c r="D2025">
        <v>-2.3679999999999999</v>
      </c>
      <c r="E2025">
        <v>-2.9780000000000002</v>
      </c>
      <c r="F2025">
        <v>-3.22</v>
      </c>
      <c r="G2025">
        <v>2.6</v>
      </c>
      <c r="H2025">
        <v>0.01</v>
      </c>
      <c r="I2025">
        <v>3.8730000000000002</v>
      </c>
      <c r="J2025">
        <v>-0.39900000000000002</v>
      </c>
      <c r="K2025">
        <v>-1.417</v>
      </c>
      <c r="L2025">
        <v>-2.4169999999999998</v>
      </c>
      <c r="M2025">
        <v>-3.1659999999999999</v>
      </c>
      <c r="N2025">
        <v>-3.3809999999999998</v>
      </c>
      <c r="O2025">
        <v>1.07</v>
      </c>
      <c r="P2025">
        <v>1.0580000000000001</v>
      </c>
      <c r="Q2025">
        <v>1.05</v>
      </c>
      <c r="R2025">
        <v>0.80100000000000005</v>
      </c>
      <c r="S2025">
        <v>0.49199999999999999</v>
      </c>
    </row>
    <row r="2026" spans="1:19" x14ac:dyDescent="0.3">
      <c r="A2026">
        <v>540</v>
      </c>
      <c r="B2026">
        <v>-0.36499999999999999</v>
      </c>
      <c r="C2026">
        <v>-1.2749999999999999</v>
      </c>
      <c r="D2026">
        <v>-2.3679999999999999</v>
      </c>
      <c r="E2026">
        <v>-2.9780000000000002</v>
      </c>
      <c r="F2026">
        <v>-3.22</v>
      </c>
      <c r="G2026">
        <v>2.6</v>
      </c>
      <c r="H2026">
        <v>0.01</v>
      </c>
      <c r="I2026">
        <v>3.8730000000000002</v>
      </c>
      <c r="J2026">
        <v>-0.39800000000000002</v>
      </c>
      <c r="K2026">
        <v>-1.415</v>
      </c>
      <c r="L2026">
        <v>-2.4159999999999999</v>
      </c>
      <c r="M2026">
        <v>-3.1749999999999998</v>
      </c>
      <c r="N2026">
        <v>-3.3959999999999999</v>
      </c>
      <c r="O2026">
        <v>1.073</v>
      </c>
      <c r="P2026">
        <v>1.0589999999999999</v>
      </c>
      <c r="Q2026">
        <v>1.048</v>
      </c>
      <c r="R2026">
        <v>0.80700000000000005</v>
      </c>
      <c r="S2026">
        <v>0.498</v>
      </c>
    </row>
    <row r="2027" spans="1:19" x14ac:dyDescent="0.3">
      <c r="A2027">
        <v>600</v>
      </c>
      <c r="B2027">
        <v>-0.36499999999999999</v>
      </c>
      <c r="C2027">
        <v>-1.2749999999999999</v>
      </c>
      <c r="D2027">
        <v>-2.3679999999999999</v>
      </c>
      <c r="E2027">
        <v>-2.9780000000000002</v>
      </c>
      <c r="F2027">
        <v>-3.22</v>
      </c>
      <c r="G2027">
        <v>2.6</v>
      </c>
      <c r="H2027">
        <v>0.01</v>
      </c>
      <c r="I2027">
        <v>3.8730000000000002</v>
      </c>
      <c r="J2027">
        <v>-0.39600000000000002</v>
      </c>
      <c r="K2027">
        <v>-1.415</v>
      </c>
      <c r="L2027">
        <v>-2.4159999999999999</v>
      </c>
      <c r="M2027">
        <v>-3.1840000000000002</v>
      </c>
      <c r="N2027">
        <v>-3.411</v>
      </c>
      <c r="O2027">
        <v>1.073</v>
      </c>
      <c r="P2027">
        <v>1.0620000000000001</v>
      </c>
      <c r="Q2027">
        <v>1.0469999999999999</v>
      </c>
      <c r="R2027">
        <v>0.81399999999999995</v>
      </c>
      <c r="S2027">
        <v>0.505</v>
      </c>
    </row>
    <row r="2029" spans="1:19" x14ac:dyDescent="0.3">
      <c r="A2029" t="s">
        <v>0</v>
      </c>
      <c r="B2029" t="s">
        <v>157</v>
      </c>
    </row>
    <row r="2030" spans="1:19" x14ac:dyDescent="0.3">
      <c r="A2030">
        <v>0</v>
      </c>
      <c r="B2030">
        <v>-0.36599999999999999</v>
      </c>
      <c r="C2030">
        <v>-1.276</v>
      </c>
      <c r="D2030">
        <v>-2.3660000000000001</v>
      </c>
      <c r="E2030">
        <v>-2.972</v>
      </c>
      <c r="F2030">
        <v>-3.21</v>
      </c>
      <c r="G2030">
        <v>2.6</v>
      </c>
      <c r="H2030">
        <v>0.01</v>
      </c>
      <c r="I2030">
        <v>3.8730000000000002</v>
      </c>
      <c r="J2030">
        <v>-0.40500000000000003</v>
      </c>
      <c r="K2030">
        <v>-1.405</v>
      </c>
      <c r="L2030">
        <v>-2.4009999999999998</v>
      </c>
      <c r="M2030">
        <v>-3.11</v>
      </c>
      <c r="N2030">
        <v>-3.21</v>
      </c>
      <c r="O2030">
        <v>1.0489999999999999</v>
      </c>
      <c r="P2030">
        <v>1.0489999999999999</v>
      </c>
      <c r="Q2030">
        <v>1.042</v>
      </c>
      <c r="R2030">
        <v>0.68700000000000006</v>
      </c>
      <c r="S2030">
        <v>0.27700000000000002</v>
      </c>
    </row>
    <row r="2031" spans="1:19" x14ac:dyDescent="0.3">
      <c r="A2031">
        <v>60</v>
      </c>
      <c r="B2031">
        <v>-0.36599999999999999</v>
      </c>
      <c r="C2031">
        <v>-1.276</v>
      </c>
      <c r="D2031">
        <v>-2.3660000000000001</v>
      </c>
      <c r="E2031">
        <v>-2.972</v>
      </c>
      <c r="F2031">
        <v>-3.21</v>
      </c>
      <c r="G2031">
        <v>2.6</v>
      </c>
      <c r="H2031">
        <v>0.01</v>
      </c>
      <c r="I2031">
        <v>3.8730000000000002</v>
      </c>
      <c r="J2031">
        <v>-0.437</v>
      </c>
      <c r="K2031">
        <v>-1.429</v>
      </c>
      <c r="L2031">
        <v>-2.3879999999999999</v>
      </c>
      <c r="M2031">
        <v>-3.0950000000000002</v>
      </c>
      <c r="N2031">
        <v>-3.2829999999999999</v>
      </c>
      <c r="O2031">
        <v>1.109</v>
      </c>
      <c r="P2031">
        <v>1.0429999999999999</v>
      </c>
      <c r="Q2031">
        <v>0.93</v>
      </c>
      <c r="R2031">
        <v>0.63500000000000001</v>
      </c>
      <c r="S2031">
        <v>0.45200000000000001</v>
      </c>
    </row>
    <row r="2032" spans="1:19" x14ac:dyDescent="0.3">
      <c r="A2032">
        <v>120</v>
      </c>
      <c r="B2032">
        <v>-0.36599999999999999</v>
      </c>
      <c r="C2032">
        <v>-1.276</v>
      </c>
      <c r="D2032">
        <v>-2.3660000000000001</v>
      </c>
      <c r="E2032">
        <v>-2.972</v>
      </c>
      <c r="F2032">
        <v>-3.21</v>
      </c>
      <c r="G2032">
        <v>2.6</v>
      </c>
      <c r="H2032">
        <v>0.01</v>
      </c>
      <c r="I2032">
        <v>3.8730000000000002</v>
      </c>
      <c r="J2032">
        <v>-0.41499999999999998</v>
      </c>
      <c r="K2032">
        <v>-1.4339999999999999</v>
      </c>
      <c r="L2032">
        <v>-2.4260000000000002</v>
      </c>
      <c r="M2032">
        <v>-3.141</v>
      </c>
      <c r="N2032">
        <v>-3.3</v>
      </c>
      <c r="O2032">
        <v>1.0740000000000001</v>
      </c>
      <c r="P2032">
        <v>1.0960000000000001</v>
      </c>
      <c r="Q2032">
        <v>1.0720000000000001</v>
      </c>
      <c r="R2032">
        <v>0.78200000000000003</v>
      </c>
      <c r="S2032">
        <v>0.45900000000000002</v>
      </c>
    </row>
    <row r="2033" spans="1:19" x14ac:dyDescent="0.3">
      <c r="A2033">
        <v>180</v>
      </c>
      <c r="B2033">
        <v>-0.36599999999999999</v>
      </c>
      <c r="C2033">
        <v>-1.276</v>
      </c>
      <c r="D2033">
        <v>-2.3660000000000001</v>
      </c>
      <c r="E2033">
        <v>-2.972</v>
      </c>
      <c r="F2033">
        <v>-3.21</v>
      </c>
      <c r="G2033">
        <v>2.6</v>
      </c>
      <c r="H2033">
        <v>0.01</v>
      </c>
      <c r="I2033">
        <v>3.8730000000000002</v>
      </c>
      <c r="J2033">
        <v>-0.40500000000000003</v>
      </c>
      <c r="K2033">
        <v>-1.4119999999999999</v>
      </c>
      <c r="L2033">
        <v>-2.399</v>
      </c>
      <c r="M2033">
        <v>-3.1040000000000001</v>
      </c>
      <c r="N2033">
        <v>-3.3109999999999999</v>
      </c>
      <c r="O2033">
        <v>1.0609999999999999</v>
      </c>
      <c r="P2033">
        <v>1.018</v>
      </c>
      <c r="Q2033">
        <v>0.98199999999999998</v>
      </c>
      <c r="R2033">
        <v>0.64200000000000002</v>
      </c>
      <c r="S2033">
        <v>0.46300000000000002</v>
      </c>
    </row>
    <row r="2034" spans="1:19" x14ac:dyDescent="0.3">
      <c r="A2034">
        <v>240</v>
      </c>
      <c r="B2034">
        <v>-0.36599999999999999</v>
      </c>
      <c r="C2034">
        <v>-1.276</v>
      </c>
      <c r="D2034">
        <v>-2.3660000000000001</v>
      </c>
      <c r="E2034">
        <v>-2.972</v>
      </c>
      <c r="F2034">
        <v>-3.21</v>
      </c>
      <c r="G2034">
        <v>2.6</v>
      </c>
      <c r="H2034">
        <v>0.01</v>
      </c>
      <c r="I2034">
        <v>3.8730000000000002</v>
      </c>
      <c r="J2034">
        <v>-0.41399999999999998</v>
      </c>
      <c r="K2034">
        <v>-1.4239999999999999</v>
      </c>
      <c r="L2034">
        <v>-2.419</v>
      </c>
      <c r="M2034">
        <v>-3.0990000000000002</v>
      </c>
      <c r="N2034">
        <v>-3.32</v>
      </c>
      <c r="O2034">
        <v>1.08</v>
      </c>
      <c r="P2034">
        <v>1.073</v>
      </c>
      <c r="Q2034">
        <v>1.069</v>
      </c>
      <c r="R2034">
        <v>0.64800000000000002</v>
      </c>
      <c r="S2034">
        <v>0.46700000000000003</v>
      </c>
    </row>
    <row r="2035" spans="1:19" x14ac:dyDescent="0.3">
      <c r="A2035">
        <v>300</v>
      </c>
      <c r="B2035">
        <v>-0.36599999999999999</v>
      </c>
      <c r="C2035">
        <v>-1.276</v>
      </c>
      <c r="D2035">
        <v>-2.3660000000000001</v>
      </c>
      <c r="E2035">
        <v>-2.972</v>
      </c>
      <c r="F2035">
        <v>-3.21</v>
      </c>
      <c r="G2035">
        <v>2.6</v>
      </c>
      <c r="H2035">
        <v>0.01</v>
      </c>
      <c r="I2035">
        <v>3.8730000000000002</v>
      </c>
      <c r="J2035">
        <v>-0.40400000000000003</v>
      </c>
      <c r="K2035">
        <v>-1.4179999999999999</v>
      </c>
      <c r="L2035">
        <v>-2.4129999999999998</v>
      </c>
      <c r="M2035">
        <v>-3.113</v>
      </c>
      <c r="N2035">
        <v>-3.33</v>
      </c>
      <c r="O2035">
        <v>1.0669999999999999</v>
      </c>
      <c r="P2035">
        <v>1.0429999999999999</v>
      </c>
      <c r="Q2035">
        <v>1.0369999999999999</v>
      </c>
      <c r="R2035">
        <v>0.70299999999999996</v>
      </c>
      <c r="S2035">
        <v>0.47099999999999997</v>
      </c>
    </row>
    <row r="2036" spans="1:19" x14ac:dyDescent="0.3">
      <c r="A2036">
        <v>360</v>
      </c>
      <c r="B2036">
        <v>-0.36599999999999999</v>
      </c>
      <c r="C2036">
        <v>-1.276</v>
      </c>
      <c r="D2036">
        <v>-2.3660000000000001</v>
      </c>
      <c r="E2036">
        <v>-2.972</v>
      </c>
      <c r="F2036">
        <v>-3.21</v>
      </c>
      <c r="G2036">
        <v>2.6</v>
      </c>
      <c r="H2036">
        <v>0.01</v>
      </c>
      <c r="I2036">
        <v>3.8730000000000002</v>
      </c>
      <c r="J2036">
        <v>-0.40400000000000003</v>
      </c>
      <c r="K2036">
        <v>-1.419</v>
      </c>
      <c r="L2036">
        <v>-2.4079999999999999</v>
      </c>
      <c r="M2036">
        <v>-3.1309999999999998</v>
      </c>
      <c r="N2036">
        <v>-3.3420000000000001</v>
      </c>
      <c r="O2036">
        <v>1.0720000000000001</v>
      </c>
      <c r="P2036">
        <v>1.0589999999999999</v>
      </c>
      <c r="Q2036">
        <v>1.022</v>
      </c>
      <c r="R2036">
        <v>0.75</v>
      </c>
      <c r="S2036">
        <v>0.47499999999999998</v>
      </c>
    </row>
    <row r="2037" spans="1:19" x14ac:dyDescent="0.3">
      <c r="A2037">
        <v>420</v>
      </c>
      <c r="B2037">
        <v>-0.36599999999999999</v>
      </c>
      <c r="C2037">
        <v>-1.276</v>
      </c>
      <c r="D2037">
        <v>-2.3660000000000001</v>
      </c>
      <c r="E2037">
        <v>-2.972</v>
      </c>
      <c r="F2037">
        <v>-3.21</v>
      </c>
      <c r="G2037">
        <v>2.6</v>
      </c>
      <c r="H2037">
        <v>0.01</v>
      </c>
      <c r="I2037">
        <v>3.8730000000000002</v>
      </c>
      <c r="J2037">
        <v>-0.40200000000000002</v>
      </c>
      <c r="K2037">
        <v>-1.42</v>
      </c>
      <c r="L2037">
        <v>-2.411</v>
      </c>
      <c r="M2037">
        <v>-3.1459999999999999</v>
      </c>
      <c r="N2037">
        <v>-3.3540000000000001</v>
      </c>
      <c r="O2037">
        <v>1.0720000000000001</v>
      </c>
      <c r="P2037">
        <v>1.0640000000000001</v>
      </c>
      <c r="Q2037">
        <v>1.04</v>
      </c>
      <c r="R2037">
        <v>0.78300000000000003</v>
      </c>
      <c r="S2037">
        <v>0.48</v>
      </c>
    </row>
    <row r="2038" spans="1:19" x14ac:dyDescent="0.3">
      <c r="A2038">
        <v>480</v>
      </c>
      <c r="B2038">
        <v>-0.36599999999999999</v>
      </c>
      <c r="C2038">
        <v>-1.276</v>
      </c>
      <c r="D2038">
        <v>-2.3660000000000001</v>
      </c>
      <c r="E2038">
        <v>-2.972</v>
      </c>
      <c r="F2038">
        <v>-3.21</v>
      </c>
      <c r="G2038">
        <v>2.6</v>
      </c>
      <c r="H2038">
        <v>0.01</v>
      </c>
      <c r="I2038">
        <v>3.8730000000000002</v>
      </c>
      <c r="J2038">
        <v>-0.39900000000000002</v>
      </c>
      <c r="K2038">
        <v>-1.417</v>
      </c>
      <c r="L2038">
        <v>-2.4140000000000001</v>
      </c>
      <c r="M2038">
        <v>-3.157</v>
      </c>
      <c r="N2038">
        <v>-3.3679999999999999</v>
      </c>
      <c r="O2038">
        <v>1.07</v>
      </c>
      <c r="P2038">
        <v>1.0580000000000001</v>
      </c>
      <c r="Q2038">
        <v>1.0469999999999999</v>
      </c>
      <c r="R2038">
        <v>0.79900000000000004</v>
      </c>
      <c r="S2038">
        <v>0.48599999999999999</v>
      </c>
    </row>
    <row r="2039" spans="1:19" x14ac:dyDescent="0.3">
      <c r="A2039">
        <v>540</v>
      </c>
      <c r="B2039">
        <v>-0.36599999999999999</v>
      </c>
      <c r="C2039">
        <v>-1.276</v>
      </c>
      <c r="D2039">
        <v>-2.3660000000000001</v>
      </c>
      <c r="E2039">
        <v>-2.972</v>
      </c>
      <c r="F2039">
        <v>-3.21</v>
      </c>
      <c r="G2039">
        <v>2.6</v>
      </c>
      <c r="H2039">
        <v>0.01</v>
      </c>
      <c r="I2039">
        <v>3.8730000000000002</v>
      </c>
      <c r="J2039">
        <v>-0.39800000000000002</v>
      </c>
      <c r="K2039">
        <v>-1.415</v>
      </c>
      <c r="L2039">
        <v>-2.415</v>
      </c>
      <c r="M2039">
        <v>-3.1669999999999998</v>
      </c>
      <c r="N2039">
        <v>-3.3820000000000001</v>
      </c>
      <c r="O2039">
        <v>1.073</v>
      </c>
      <c r="P2039">
        <v>1.0589999999999999</v>
      </c>
      <c r="Q2039">
        <v>1.048</v>
      </c>
      <c r="R2039">
        <v>0.80500000000000005</v>
      </c>
      <c r="S2039">
        <v>0.49199999999999999</v>
      </c>
    </row>
    <row r="2040" spans="1:19" x14ac:dyDescent="0.3">
      <c r="A2040">
        <v>600</v>
      </c>
      <c r="B2040">
        <v>-0.36599999999999999</v>
      </c>
      <c r="C2040">
        <v>-1.276</v>
      </c>
      <c r="D2040">
        <v>-2.3660000000000001</v>
      </c>
      <c r="E2040">
        <v>-2.972</v>
      </c>
      <c r="F2040">
        <v>-3.21</v>
      </c>
      <c r="G2040">
        <v>2.6</v>
      </c>
      <c r="H2040">
        <v>0.01</v>
      </c>
      <c r="I2040">
        <v>3.8730000000000002</v>
      </c>
      <c r="J2040">
        <v>-0.39600000000000002</v>
      </c>
      <c r="K2040">
        <v>-1.415</v>
      </c>
      <c r="L2040">
        <v>-2.4140000000000001</v>
      </c>
      <c r="M2040">
        <v>-3.1760000000000002</v>
      </c>
      <c r="N2040">
        <v>-3.3980000000000001</v>
      </c>
      <c r="O2040">
        <v>1.073</v>
      </c>
      <c r="P2040">
        <v>1.0620000000000001</v>
      </c>
      <c r="Q2040">
        <v>1.0449999999999999</v>
      </c>
      <c r="R2040">
        <v>0.81100000000000005</v>
      </c>
      <c r="S2040">
        <v>0.499</v>
      </c>
    </row>
    <row r="2042" spans="1:19" x14ac:dyDescent="0.3">
      <c r="A2042" t="s">
        <v>0</v>
      </c>
      <c r="B2042" t="s">
        <v>158</v>
      </c>
    </row>
    <row r="2043" spans="1:19" x14ac:dyDescent="0.3">
      <c r="A2043">
        <v>0</v>
      </c>
      <c r="B2043">
        <v>-0.36499999999999999</v>
      </c>
      <c r="C2043">
        <v>-1.2769999999999999</v>
      </c>
      <c r="D2043">
        <v>-2.3679999999999999</v>
      </c>
      <c r="E2043">
        <v>-2.9649999999999999</v>
      </c>
      <c r="F2043">
        <v>-3.2</v>
      </c>
      <c r="G2043">
        <v>2.6</v>
      </c>
      <c r="H2043">
        <v>0.01</v>
      </c>
      <c r="I2043">
        <v>3.8730000000000002</v>
      </c>
      <c r="J2043">
        <v>-0.40500000000000003</v>
      </c>
      <c r="K2043">
        <v>-1.405</v>
      </c>
      <c r="L2043">
        <v>-2.4009999999999998</v>
      </c>
      <c r="M2043">
        <v>-3.1030000000000002</v>
      </c>
      <c r="N2043">
        <v>-3.2</v>
      </c>
      <c r="O2043">
        <v>1.0489999999999999</v>
      </c>
      <c r="P2043">
        <v>1.0489999999999999</v>
      </c>
      <c r="Q2043">
        <v>1.042</v>
      </c>
      <c r="R2043">
        <v>0.68</v>
      </c>
      <c r="S2043">
        <v>0.27500000000000002</v>
      </c>
    </row>
    <row r="2044" spans="1:19" x14ac:dyDescent="0.3">
      <c r="A2044">
        <v>60</v>
      </c>
      <c r="B2044">
        <v>-0.36499999999999999</v>
      </c>
      <c r="C2044">
        <v>-1.2769999999999999</v>
      </c>
      <c r="D2044">
        <v>-2.3679999999999999</v>
      </c>
      <c r="E2044">
        <v>-2.9649999999999999</v>
      </c>
      <c r="F2044">
        <v>-3.2</v>
      </c>
      <c r="G2044">
        <v>2.6</v>
      </c>
      <c r="H2044">
        <v>0.01</v>
      </c>
      <c r="I2044">
        <v>3.8730000000000002</v>
      </c>
      <c r="J2044">
        <v>-0.438</v>
      </c>
      <c r="K2044">
        <v>-1.43</v>
      </c>
      <c r="L2044">
        <v>-2.3980000000000001</v>
      </c>
      <c r="M2044">
        <v>-3.0870000000000002</v>
      </c>
      <c r="N2044">
        <v>-3.2719999999999998</v>
      </c>
      <c r="O2044">
        <v>1.1100000000000001</v>
      </c>
      <c r="P2044">
        <v>1.0449999999999999</v>
      </c>
      <c r="Q2044">
        <v>0.95899999999999996</v>
      </c>
      <c r="R2044">
        <v>0.63300000000000001</v>
      </c>
      <c r="S2044">
        <v>0.44800000000000001</v>
      </c>
    </row>
    <row r="2045" spans="1:19" x14ac:dyDescent="0.3">
      <c r="A2045">
        <v>120</v>
      </c>
      <c r="B2045">
        <v>-0.36499999999999999</v>
      </c>
      <c r="C2045">
        <v>-1.2769999999999999</v>
      </c>
      <c r="D2045">
        <v>-2.3679999999999999</v>
      </c>
      <c r="E2045">
        <v>-2.9649999999999999</v>
      </c>
      <c r="F2045">
        <v>-3.2</v>
      </c>
      <c r="G2045">
        <v>2.6</v>
      </c>
      <c r="H2045">
        <v>0.01</v>
      </c>
      <c r="I2045">
        <v>3.8730000000000002</v>
      </c>
      <c r="J2045">
        <v>-0.41399999999999998</v>
      </c>
      <c r="K2045">
        <v>-1.4350000000000001</v>
      </c>
      <c r="L2045">
        <v>-2.4329999999999998</v>
      </c>
      <c r="M2045">
        <v>-3.133</v>
      </c>
      <c r="N2045">
        <v>-3.2890000000000001</v>
      </c>
      <c r="O2045">
        <v>1.0720000000000001</v>
      </c>
      <c r="P2045">
        <v>1.0940000000000001</v>
      </c>
      <c r="Q2045">
        <v>1.0860000000000001</v>
      </c>
      <c r="R2045">
        <v>0.77300000000000002</v>
      </c>
      <c r="S2045">
        <v>0.45500000000000002</v>
      </c>
    </row>
    <row r="2046" spans="1:19" x14ac:dyDescent="0.3">
      <c r="A2046">
        <v>180</v>
      </c>
      <c r="B2046">
        <v>-0.36499999999999999</v>
      </c>
      <c r="C2046">
        <v>-1.2769999999999999</v>
      </c>
      <c r="D2046">
        <v>-2.3679999999999999</v>
      </c>
      <c r="E2046">
        <v>-2.9649999999999999</v>
      </c>
      <c r="F2046">
        <v>-3.2</v>
      </c>
      <c r="G2046">
        <v>2.6</v>
      </c>
      <c r="H2046">
        <v>0.01</v>
      </c>
      <c r="I2046">
        <v>3.8730000000000002</v>
      </c>
      <c r="J2046">
        <v>-0.40500000000000003</v>
      </c>
      <c r="K2046">
        <v>-1.4119999999999999</v>
      </c>
      <c r="L2046">
        <v>-2.4049999999999998</v>
      </c>
      <c r="M2046">
        <v>-3.0990000000000002</v>
      </c>
      <c r="N2046">
        <v>-3.3010000000000002</v>
      </c>
      <c r="O2046">
        <v>1.0609999999999999</v>
      </c>
      <c r="P2046">
        <v>1.0209999999999999</v>
      </c>
      <c r="Q2046">
        <v>0.99199999999999999</v>
      </c>
      <c r="R2046">
        <v>0.629</v>
      </c>
      <c r="S2046">
        <v>0.45900000000000002</v>
      </c>
    </row>
    <row r="2047" spans="1:19" x14ac:dyDescent="0.3">
      <c r="A2047">
        <v>240</v>
      </c>
      <c r="B2047">
        <v>-0.36499999999999999</v>
      </c>
      <c r="C2047">
        <v>-1.2769999999999999</v>
      </c>
      <c r="D2047">
        <v>-2.3679999999999999</v>
      </c>
      <c r="E2047">
        <v>-2.9649999999999999</v>
      </c>
      <c r="F2047">
        <v>-3.2</v>
      </c>
      <c r="G2047">
        <v>2.6</v>
      </c>
      <c r="H2047">
        <v>0.01</v>
      </c>
      <c r="I2047">
        <v>3.8730000000000002</v>
      </c>
      <c r="J2047">
        <v>-0.41299999999999998</v>
      </c>
      <c r="K2047">
        <v>-1.425</v>
      </c>
      <c r="L2047">
        <v>-2.423</v>
      </c>
      <c r="M2047">
        <v>-3.0950000000000002</v>
      </c>
      <c r="N2047">
        <v>-3.31</v>
      </c>
      <c r="O2047">
        <v>1.079</v>
      </c>
      <c r="P2047">
        <v>1.0740000000000001</v>
      </c>
      <c r="Q2047">
        <v>1.0720000000000001</v>
      </c>
      <c r="R2047">
        <v>0.63400000000000001</v>
      </c>
      <c r="S2047">
        <v>0.46300000000000002</v>
      </c>
    </row>
    <row r="2048" spans="1:19" x14ac:dyDescent="0.3">
      <c r="A2048">
        <v>300</v>
      </c>
      <c r="B2048">
        <v>-0.36499999999999999</v>
      </c>
      <c r="C2048">
        <v>-1.2769999999999999</v>
      </c>
      <c r="D2048">
        <v>-2.3679999999999999</v>
      </c>
      <c r="E2048">
        <v>-2.9649999999999999</v>
      </c>
      <c r="F2048">
        <v>-3.2</v>
      </c>
      <c r="G2048">
        <v>2.6</v>
      </c>
      <c r="H2048">
        <v>0.01</v>
      </c>
      <c r="I2048">
        <v>3.8730000000000002</v>
      </c>
      <c r="J2048">
        <v>-0.40400000000000003</v>
      </c>
      <c r="K2048">
        <v>-1.419</v>
      </c>
      <c r="L2048">
        <v>-2.4159999999999999</v>
      </c>
      <c r="M2048">
        <v>-3.11</v>
      </c>
      <c r="N2048">
        <v>-3.3170000000000002</v>
      </c>
      <c r="O2048">
        <v>1.0669999999999999</v>
      </c>
      <c r="P2048">
        <v>1.0429999999999999</v>
      </c>
      <c r="Q2048">
        <v>1.0369999999999999</v>
      </c>
      <c r="R2048">
        <v>0.69299999999999995</v>
      </c>
      <c r="S2048">
        <v>0.46600000000000003</v>
      </c>
    </row>
    <row r="2049" spans="1:19" x14ac:dyDescent="0.3">
      <c r="A2049">
        <v>360</v>
      </c>
      <c r="B2049">
        <v>-0.36499999999999999</v>
      </c>
      <c r="C2049">
        <v>-1.2769999999999999</v>
      </c>
      <c r="D2049">
        <v>-2.3679999999999999</v>
      </c>
      <c r="E2049">
        <v>-2.9649999999999999</v>
      </c>
      <c r="F2049">
        <v>-3.2</v>
      </c>
      <c r="G2049">
        <v>2.6</v>
      </c>
      <c r="H2049">
        <v>0.01</v>
      </c>
      <c r="I2049">
        <v>3.8730000000000002</v>
      </c>
      <c r="J2049">
        <v>-0.40500000000000003</v>
      </c>
      <c r="K2049">
        <v>-1.419</v>
      </c>
      <c r="L2049">
        <v>-2.41</v>
      </c>
      <c r="M2049">
        <v>-3.1269999999999998</v>
      </c>
      <c r="N2049">
        <v>-3.33</v>
      </c>
      <c r="O2049">
        <v>1.0720000000000001</v>
      </c>
      <c r="P2049">
        <v>1.0589999999999999</v>
      </c>
      <c r="Q2049">
        <v>1.0229999999999999</v>
      </c>
      <c r="R2049">
        <v>0.73899999999999999</v>
      </c>
      <c r="S2049">
        <v>0.47099999999999997</v>
      </c>
    </row>
    <row r="2050" spans="1:19" x14ac:dyDescent="0.3">
      <c r="A2050">
        <v>420</v>
      </c>
      <c r="B2050">
        <v>-0.36499999999999999</v>
      </c>
      <c r="C2050">
        <v>-1.2769999999999999</v>
      </c>
      <c r="D2050">
        <v>-2.3679999999999999</v>
      </c>
      <c r="E2050">
        <v>-2.9649999999999999</v>
      </c>
      <c r="F2050">
        <v>-3.2</v>
      </c>
      <c r="G2050">
        <v>2.6</v>
      </c>
      <c r="H2050">
        <v>0.01</v>
      </c>
      <c r="I2050">
        <v>3.8730000000000002</v>
      </c>
      <c r="J2050">
        <v>-0.40200000000000002</v>
      </c>
      <c r="K2050">
        <v>-1.42</v>
      </c>
      <c r="L2050">
        <v>-2.4140000000000001</v>
      </c>
      <c r="M2050">
        <v>-3.1419999999999999</v>
      </c>
      <c r="N2050">
        <v>-3.3439999999999999</v>
      </c>
      <c r="O2050">
        <v>1.0720000000000001</v>
      </c>
      <c r="P2050">
        <v>1.0629999999999999</v>
      </c>
      <c r="Q2050">
        <v>1.0429999999999999</v>
      </c>
      <c r="R2050">
        <v>0.77100000000000002</v>
      </c>
      <c r="S2050">
        <v>0.47599999999999998</v>
      </c>
    </row>
    <row r="2051" spans="1:19" x14ac:dyDescent="0.3">
      <c r="A2051">
        <v>480</v>
      </c>
      <c r="B2051">
        <v>-0.36499999999999999</v>
      </c>
      <c r="C2051">
        <v>-1.2769999999999999</v>
      </c>
      <c r="D2051">
        <v>-2.3679999999999999</v>
      </c>
      <c r="E2051">
        <v>-2.9649999999999999</v>
      </c>
      <c r="F2051">
        <v>-3.2</v>
      </c>
      <c r="G2051">
        <v>2.6</v>
      </c>
      <c r="H2051">
        <v>0.01</v>
      </c>
      <c r="I2051">
        <v>3.8730000000000002</v>
      </c>
      <c r="J2051">
        <v>-0.39900000000000002</v>
      </c>
      <c r="K2051">
        <v>-1.417</v>
      </c>
      <c r="L2051">
        <v>-2.4159999999999999</v>
      </c>
      <c r="M2051">
        <v>-3.1539999999999999</v>
      </c>
      <c r="N2051">
        <v>-3.3580000000000001</v>
      </c>
      <c r="O2051">
        <v>1.07</v>
      </c>
      <c r="P2051">
        <v>1.0589999999999999</v>
      </c>
      <c r="Q2051">
        <v>1.0489999999999999</v>
      </c>
      <c r="R2051">
        <v>0.79100000000000004</v>
      </c>
      <c r="S2051">
        <v>0.48199999999999998</v>
      </c>
    </row>
    <row r="2052" spans="1:19" x14ac:dyDescent="0.3">
      <c r="A2052">
        <v>540</v>
      </c>
      <c r="B2052">
        <v>-0.36499999999999999</v>
      </c>
      <c r="C2052">
        <v>-1.2769999999999999</v>
      </c>
      <c r="D2052">
        <v>-2.3679999999999999</v>
      </c>
      <c r="E2052">
        <v>-2.9649999999999999</v>
      </c>
      <c r="F2052">
        <v>-3.2</v>
      </c>
      <c r="G2052">
        <v>2.6</v>
      </c>
      <c r="H2052">
        <v>0.01</v>
      </c>
      <c r="I2052">
        <v>3.8730000000000002</v>
      </c>
      <c r="J2052">
        <v>-0.39800000000000002</v>
      </c>
      <c r="K2052">
        <v>-1.415</v>
      </c>
      <c r="L2052">
        <v>-2.4159999999999999</v>
      </c>
      <c r="M2052">
        <v>-3.1629999999999998</v>
      </c>
      <c r="N2052">
        <v>-3.3730000000000002</v>
      </c>
      <c r="O2052">
        <v>1.0720000000000001</v>
      </c>
      <c r="P2052">
        <v>1.0589999999999999</v>
      </c>
      <c r="Q2052">
        <v>1.0469999999999999</v>
      </c>
      <c r="R2052">
        <v>0.79700000000000004</v>
      </c>
      <c r="S2052">
        <v>0.48799999999999999</v>
      </c>
    </row>
    <row r="2053" spans="1:19" x14ac:dyDescent="0.3">
      <c r="A2053">
        <v>600</v>
      </c>
      <c r="B2053">
        <v>-0.36499999999999999</v>
      </c>
      <c r="C2053">
        <v>-1.2769999999999999</v>
      </c>
      <c r="D2053">
        <v>-2.3679999999999999</v>
      </c>
      <c r="E2053">
        <v>-2.9649999999999999</v>
      </c>
      <c r="F2053">
        <v>-3.2</v>
      </c>
      <c r="G2053">
        <v>2.6</v>
      </c>
      <c r="H2053">
        <v>0.01</v>
      </c>
      <c r="I2053">
        <v>3.8730000000000002</v>
      </c>
      <c r="J2053">
        <v>-0.39600000000000002</v>
      </c>
      <c r="K2053">
        <v>-1.415</v>
      </c>
      <c r="L2053">
        <v>-2.4159999999999999</v>
      </c>
      <c r="M2053">
        <v>-3.1709999999999998</v>
      </c>
      <c r="N2053">
        <v>-3.3879999999999999</v>
      </c>
      <c r="O2053">
        <v>1.073</v>
      </c>
      <c r="P2053">
        <v>1.0629999999999999</v>
      </c>
      <c r="Q2053">
        <v>1.046</v>
      </c>
      <c r="R2053">
        <v>0.80100000000000005</v>
      </c>
      <c r="S2053">
        <v>0.495</v>
      </c>
    </row>
    <row r="2055" spans="1:19" x14ac:dyDescent="0.3">
      <c r="A2055" t="s">
        <v>0</v>
      </c>
      <c r="B2055" t="s">
        <v>159</v>
      </c>
    </row>
    <row r="2056" spans="1:19" x14ac:dyDescent="0.3">
      <c r="A2056">
        <v>0</v>
      </c>
      <c r="B2056">
        <v>-0.36599999999999999</v>
      </c>
      <c r="C2056">
        <v>-1.2769999999999999</v>
      </c>
      <c r="D2056">
        <v>-2.3650000000000002</v>
      </c>
      <c r="E2056">
        <v>-2.9590000000000001</v>
      </c>
      <c r="F2056">
        <v>-3.19</v>
      </c>
      <c r="G2056">
        <v>2.6</v>
      </c>
      <c r="H2056">
        <v>0.01</v>
      </c>
      <c r="I2056">
        <v>3.8730000000000002</v>
      </c>
      <c r="J2056">
        <v>-0.40500000000000003</v>
      </c>
      <c r="K2056">
        <v>-1.405</v>
      </c>
      <c r="L2056">
        <v>-2.4009999999999998</v>
      </c>
      <c r="M2056">
        <v>-3.0950000000000002</v>
      </c>
      <c r="N2056">
        <v>-3.19</v>
      </c>
      <c r="O2056">
        <v>1.0489999999999999</v>
      </c>
      <c r="P2056">
        <v>1.0489999999999999</v>
      </c>
      <c r="Q2056">
        <v>1.042</v>
      </c>
      <c r="R2056">
        <v>0.67400000000000004</v>
      </c>
      <c r="S2056">
        <v>0.27300000000000002</v>
      </c>
    </row>
    <row r="2057" spans="1:19" x14ac:dyDescent="0.3">
      <c r="A2057">
        <v>60</v>
      </c>
      <c r="B2057">
        <v>-0.36599999999999999</v>
      </c>
      <c r="C2057">
        <v>-1.2769999999999999</v>
      </c>
      <c r="D2057">
        <v>-2.3650000000000002</v>
      </c>
      <c r="E2057">
        <v>-2.9590000000000001</v>
      </c>
      <c r="F2057">
        <v>-3.19</v>
      </c>
      <c r="G2057">
        <v>2.6</v>
      </c>
      <c r="H2057">
        <v>0.01</v>
      </c>
      <c r="I2057">
        <v>3.8730000000000002</v>
      </c>
      <c r="J2057">
        <v>-0.437</v>
      </c>
      <c r="K2057">
        <v>-1.427</v>
      </c>
      <c r="L2057">
        <v>-2.387</v>
      </c>
      <c r="M2057">
        <v>-3.0819999999999999</v>
      </c>
      <c r="N2057">
        <v>-3.2629999999999999</v>
      </c>
      <c r="O2057">
        <v>1.109</v>
      </c>
      <c r="P2057">
        <v>1.0369999999999999</v>
      </c>
      <c r="Q2057">
        <v>0.92800000000000005</v>
      </c>
      <c r="R2057">
        <v>0.628</v>
      </c>
      <c r="S2057">
        <v>0.44500000000000001</v>
      </c>
    </row>
    <row r="2058" spans="1:19" x14ac:dyDescent="0.3">
      <c r="A2058">
        <v>120</v>
      </c>
      <c r="B2058">
        <v>-0.36599999999999999</v>
      </c>
      <c r="C2058">
        <v>-1.2769999999999999</v>
      </c>
      <c r="D2058">
        <v>-2.3650000000000002</v>
      </c>
      <c r="E2058">
        <v>-2.9590000000000001</v>
      </c>
      <c r="F2058">
        <v>-3.19</v>
      </c>
      <c r="G2058">
        <v>2.6</v>
      </c>
      <c r="H2058">
        <v>0.01</v>
      </c>
      <c r="I2058">
        <v>3.8730000000000002</v>
      </c>
      <c r="J2058">
        <v>-0.41699999999999998</v>
      </c>
      <c r="K2058">
        <v>-1.4350000000000001</v>
      </c>
      <c r="L2058">
        <v>-2.4239999999999999</v>
      </c>
      <c r="M2058">
        <v>-3.125</v>
      </c>
      <c r="N2058">
        <v>-3.278</v>
      </c>
      <c r="O2058">
        <v>1.077</v>
      </c>
      <c r="P2058">
        <v>1.095</v>
      </c>
      <c r="Q2058">
        <v>1.0649999999999999</v>
      </c>
      <c r="R2058">
        <v>0.76100000000000001</v>
      </c>
      <c r="S2058">
        <v>0.45100000000000001</v>
      </c>
    </row>
    <row r="2059" spans="1:19" x14ac:dyDescent="0.3">
      <c r="A2059">
        <v>180</v>
      </c>
      <c r="B2059">
        <v>-0.36599999999999999</v>
      </c>
      <c r="C2059">
        <v>-1.2769999999999999</v>
      </c>
      <c r="D2059">
        <v>-2.3650000000000002</v>
      </c>
      <c r="E2059">
        <v>-2.9590000000000001</v>
      </c>
      <c r="F2059">
        <v>-3.19</v>
      </c>
      <c r="G2059">
        <v>2.6</v>
      </c>
      <c r="H2059">
        <v>0.01</v>
      </c>
      <c r="I2059">
        <v>3.8730000000000002</v>
      </c>
      <c r="J2059">
        <v>-0.40500000000000003</v>
      </c>
      <c r="K2059">
        <v>-1.4119999999999999</v>
      </c>
      <c r="L2059">
        <v>-2.399</v>
      </c>
      <c r="M2059">
        <v>-3.0880000000000001</v>
      </c>
      <c r="N2059">
        <v>-3.29</v>
      </c>
      <c r="O2059">
        <v>1.0609999999999999</v>
      </c>
      <c r="P2059">
        <v>1.0189999999999999</v>
      </c>
      <c r="Q2059">
        <v>0.98399999999999999</v>
      </c>
      <c r="R2059">
        <v>0.625</v>
      </c>
      <c r="S2059">
        <v>0.45500000000000002</v>
      </c>
    </row>
    <row r="2060" spans="1:19" x14ac:dyDescent="0.3">
      <c r="A2060">
        <v>240</v>
      </c>
      <c r="B2060">
        <v>-0.36599999999999999</v>
      </c>
      <c r="C2060">
        <v>-1.2769999999999999</v>
      </c>
      <c r="D2060">
        <v>-2.3650000000000002</v>
      </c>
      <c r="E2060">
        <v>-2.9590000000000001</v>
      </c>
      <c r="F2060">
        <v>-3.19</v>
      </c>
      <c r="G2060">
        <v>2.6</v>
      </c>
      <c r="H2060">
        <v>0.01</v>
      </c>
      <c r="I2060">
        <v>3.8730000000000002</v>
      </c>
      <c r="J2060">
        <v>-0.41399999999999998</v>
      </c>
      <c r="K2060">
        <v>-1.4239999999999999</v>
      </c>
      <c r="L2060">
        <v>-2.419</v>
      </c>
      <c r="M2060">
        <v>-3.0859999999999999</v>
      </c>
      <c r="N2060">
        <v>-3.298</v>
      </c>
      <c r="O2060">
        <v>1.08</v>
      </c>
      <c r="P2060">
        <v>1.0720000000000001</v>
      </c>
      <c r="Q2060">
        <v>1.07</v>
      </c>
      <c r="R2060">
        <v>0.64100000000000001</v>
      </c>
      <c r="S2060">
        <v>0.45800000000000002</v>
      </c>
    </row>
    <row r="2061" spans="1:19" x14ac:dyDescent="0.3">
      <c r="A2061">
        <v>300</v>
      </c>
      <c r="B2061">
        <v>-0.36599999999999999</v>
      </c>
      <c r="C2061">
        <v>-1.2769999999999999</v>
      </c>
      <c r="D2061">
        <v>-2.3650000000000002</v>
      </c>
      <c r="E2061">
        <v>-2.9590000000000001</v>
      </c>
      <c r="F2061">
        <v>-3.19</v>
      </c>
      <c r="G2061">
        <v>2.6</v>
      </c>
      <c r="H2061">
        <v>0.01</v>
      </c>
      <c r="I2061">
        <v>3.8730000000000002</v>
      </c>
      <c r="J2061">
        <v>-0.40400000000000003</v>
      </c>
      <c r="K2061">
        <v>-1.4179999999999999</v>
      </c>
      <c r="L2061">
        <v>-2.411</v>
      </c>
      <c r="M2061">
        <v>-3.101</v>
      </c>
      <c r="N2061">
        <v>-3.3069999999999999</v>
      </c>
      <c r="O2061">
        <v>1.0669999999999999</v>
      </c>
      <c r="P2061">
        <v>1.0409999999999999</v>
      </c>
      <c r="Q2061">
        <v>1.0329999999999999</v>
      </c>
      <c r="R2061">
        <v>0.69699999999999995</v>
      </c>
      <c r="S2061">
        <v>0.46200000000000002</v>
      </c>
    </row>
    <row r="2062" spans="1:19" x14ac:dyDescent="0.3">
      <c r="A2062">
        <v>360</v>
      </c>
      <c r="B2062">
        <v>-0.36599999999999999</v>
      </c>
      <c r="C2062">
        <v>-1.2769999999999999</v>
      </c>
      <c r="D2062">
        <v>-2.3650000000000002</v>
      </c>
      <c r="E2062">
        <v>-2.9590000000000001</v>
      </c>
      <c r="F2062">
        <v>-3.19</v>
      </c>
      <c r="G2062">
        <v>2.6</v>
      </c>
      <c r="H2062">
        <v>0.01</v>
      </c>
      <c r="I2062">
        <v>3.8730000000000002</v>
      </c>
      <c r="J2062">
        <v>-0.40500000000000003</v>
      </c>
      <c r="K2062">
        <v>-1.419</v>
      </c>
      <c r="L2062">
        <v>-2.407</v>
      </c>
      <c r="M2062">
        <v>-3.1179999999999999</v>
      </c>
      <c r="N2062">
        <v>-3.319</v>
      </c>
      <c r="O2062">
        <v>1.0720000000000001</v>
      </c>
      <c r="P2062">
        <v>1.06</v>
      </c>
      <c r="Q2062">
        <v>1.0209999999999999</v>
      </c>
      <c r="R2062">
        <v>0.74099999999999999</v>
      </c>
      <c r="S2062">
        <v>0.46600000000000003</v>
      </c>
    </row>
    <row r="2063" spans="1:19" x14ac:dyDescent="0.3">
      <c r="A2063">
        <v>420</v>
      </c>
      <c r="B2063">
        <v>-0.36599999999999999</v>
      </c>
      <c r="C2063">
        <v>-1.2769999999999999</v>
      </c>
      <c r="D2063">
        <v>-2.3650000000000002</v>
      </c>
      <c r="E2063">
        <v>-2.9590000000000001</v>
      </c>
      <c r="F2063">
        <v>-3.19</v>
      </c>
      <c r="G2063">
        <v>2.6</v>
      </c>
      <c r="H2063">
        <v>0.01</v>
      </c>
      <c r="I2063">
        <v>3.8730000000000002</v>
      </c>
      <c r="J2063">
        <v>-0.40200000000000002</v>
      </c>
      <c r="K2063">
        <v>-1.42</v>
      </c>
      <c r="L2063">
        <v>-2.411</v>
      </c>
      <c r="M2063">
        <v>-3.133</v>
      </c>
      <c r="N2063">
        <v>-3.331</v>
      </c>
      <c r="O2063">
        <v>1.0720000000000001</v>
      </c>
      <c r="P2063">
        <v>1.0629999999999999</v>
      </c>
      <c r="Q2063">
        <v>1.042</v>
      </c>
      <c r="R2063">
        <v>0.77300000000000002</v>
      </c>
      <c r="S2063">
        <v>0.47099999999999997</v>
      </c>
    </row>
    <row r="2064" spans="1:19" x14ac:dyDescent="0.3">
      <c r="A2064">
        <v>480</v>
      </c>
      <c r="B2064">
        <v>-0.36599999999999999</v>
      </c>
      <c r="C2064">
        <v>-1.2769999999999999</v>
      </c>
      <c r="D2064">
        <v>-2.3650000000000002</v>
      </c>
      <c r="E2064">
        <v>-2.9590000000000001</v>
      </c>
      <c r="F2064">
        <v>-3.19</v>
      </c>
      <c r="G2064">
        <v>2.6</v>
      </c>
      <c r="H2064">
        <v>0.01</v>
      </c>
      <c r="I2064">
        <v>3.8730000000000002</v>
      </c>
      <c r="J2064">
        <v>-0.39900000000000002</v>
      </c>
      <c r="K2064">
        <v>-1.417</v>
      </c>
      <c r="L2064">
        <v>-2.4140000000000001</v>
      </c>
      <c r="M2064">
        <v>-3.1440000000000001</v>
      </c>
      <c r="N2064">
        <v>-3.3439999999999999</v>
      </c>
      <c r="O2064">
        <v>1.07</v>
      </c>
      <c r="P2064">
        <v>1.0580000000000001</v>
      </c>
      <c r="Q2064">
        <v>1.0469999999999999</v>
      </c>
      <c r="R2064">
        <v>0.78700000000000003</v>
      </c>
      <c r="S2064">
        <v>0.47599999999999998</v>
      </c>
    </row>
    <row r="2065" spans="1:19" x14ac:dyDescent="0.3">
      <c r="A2065">
        <v>540</v>
      </c>
      <c r="B2065">
        <v>-0.36599999999999999</v>
      </c>
      <c r="C2065">
        <v>-1.2769999999999999</v>
      </c>
      <c r="D2065">
        <v>-2.3650000000000002</v>
      </c>
      <c r="E2065">
        <v>-2.9590000000000001</v>
      </c>
      <c r="F2065">
        <v>-3.19</v>
      </c>
      <c r="G2065">
        <v>2.6</v>
      </c>
      <c r="H2065">
        <v>0.01</v>
      </c>
      <c r="I2065">
        <v>3.8730000000000002</v>
      </c>
      <c r="J2065">
        <v>-0.39800000000000002</v>
      </c>
      <c r="K2065">
        <v>-1.415</v>
      </c>
      <c r="L2065">
        <v>-2.4140000000000001</v>
      </c>
      <c r="M2065">
        <v>-3.153</v>
      </c>
      <c r="N2065">
        <v>-3.3580000000000001</v>
      </c>
      <c r="O2065">
        <v>1.073</v>
      </c>
      <c r="P2065">
        <v>1.06</v>
      </c>
      <c r="Q2065">
        <v>1.0469999999999999</v>
      </c>
      <c r="R2065">
        <v>0.79200000000000004</v>
      </c>
      <c r="S2065">
        <v>0.48199999999999998</v>
      </c>
    </row>
    <row r="2066" spans="1:19" x14ac:dyDescent="0.3">
      <c r="A2066">
        <v>600</v>
      </c>
      <c r="B2066">
        <v>-0.36599999999999999</v>
      </c>
      <c r="C2066">
        <v>-1.2769999999999999</v>
      </c>
      <c r="D2066">
        <v>-2.3650000000000002</v>
      </c>
      <c r="E2066">
        <v>-2.9590000000000001</v>
      </c>
      <c r="F2066">
        <v>-3.19</v>
      </c>
      <c r="G2066">
        <v>2.6</v>
      </c>
      <c r="H2066">
        <v>0.01</v>
      </c>
      <c r="I2066">
        <v>3.8730000000000002</v>
      </c>
      <c r="J2066">
        <v>-0.39600000000000002</v>
      </c>
      <c r="K2066">
        <v>-1.415</v>
      </c>
      <c r="L2066">
        <v>-2.4129999999999998</v>
      </c>
      <c r="M2066">
        <v>-3.1629999999999998</v>
      </c>
      <c r="N2066">
        <v>-3.3740000000000001</v>
      </c>
      <c r="O2066">
        <v>1.073</v>
      </c>
      <c r="P2066">
        <v>1.0620000000000001</v>
      </c>
      <c r="Q2066">
        <v>1.044</v>
      </c>
      <c r="R2066">
        <v>0.79900000000000004</v>
      </c>
      <c r="S2066">
        <v>0.48899999999999999</v>
      </c>
    </row>
    <row r="2068" spans="1:19" x14ac:dyDescent="0.3">
      <c r="A2068" t="s">
        <v>0</v>
      </c>
      <c r="B2068" t="s">
        <v>160</v>
      </c>
    </row>
    <row r="2069" spans="1:19" x14ac:dyDescent="0.3">
      <c r="A2069">
        <v>0</v>
      </c>
      <c r="B2069">
        <v>-0.36599999999999999</v>
      </c>
      <c r="C2069">
        <v>-1.278</v>
      </c>
      <c r="D2069">
        <v>-2.3650000000000002</v>
      </c>
      <c r="E2069">
        <v>-2.952</v>
      </c>
      <c r="F2069">
        <v>-3.18</v>
      </c>
      <c r="G2069">
        <v>2.6</v>
      </c>
      <c r="H2069">
        <v>0.01</v>
      </c>
      <c r="I2069">
        <v>3.8730000000000002</v>
      </c>
      <c r="J2069">
        <v>-0.40500000000000003</v>
      </c>
      <c r="K2069">
        <v>-1.405</v>
      </c>
      <c r="L2069">
        <v>-2.4009999999999998</v>
      </c>
      <c r="M2069">
        <v>-3.0880000000000001</v>
      </c>
      <c r="N2069">
        <v>-3.18</v>
      </c>
      <c r="O2069">
        <v>1.0489999999999999</v>
      </c>
      <c r="P2069">
        <v>1.0489999999999999</v>
      </c>
      <c r="Q2069">
        <v>1.0409999999999999</v>
      </c>
      <c r="R2069">
        <v>0.66700000000000004</v>
      </c>
      <c r="S2069">
        <v>0.27</v>
      </c>
    </row>
    <row r="2070" spans="1:19" x14ac:dyDescent="0.3">
      <c r="A2070">
        <v>60</v>
      </c>
      <c r="B2070">
        <v>-0.36599999999999999</v>
      </c>
      <c r="C2070">
        <v>-1.278</v>
      </c>
      <c r="D2070">
        <v>-2.3650000000000002</v>
      </c>
      <c r="E2070">
        <v>-2.952</v>
      </c>
      <c r="F2070">
        <v>-3.18</v>
      </c>
      <c r="G2070">
        <v>2.6</v>
      </c>
      <c r="H2070">
        <v>0.01</v>
      </c>
      <c r="I2070">
        <v>3.8730000000000002</v>
      </c>
      <c r="J2070">
        <v>-0.437</v>
      </c>
      <c r="K2070">
        <v>-1.4279999999999999</v>
      </c>
      <c r="L2070">
        <v>-2.387</v>
      </c>
      <c r="M2070">
        <v>-3.0750000000000002</v>
      </c>
      <c r="N2070">
        <v>-3.2519999999999998</v>
      </c>
      <c r="O2070">
        <v>1.109</v>
      </c>
      <c r="P2070">
        <v>1.0369999999999999</v>
      </c>
      <c r="Q2070">
        <v>0.92800000000000005</v>
      </c>
      <c r="R2070">
        <v>0.624</v>
      </c>
      <c r="S2070">
        <v>0.441</v>
      </c>
    </row>
    <row r="2071" spans="1:19" x14ac:dyDescent="0.3">
      <c r="A2071">
        <v>120</v>
      </c>
      <c r="B2071">
        <v>-0.36599999999999999</v>
      </c>
      <c r="C2071">
        <v>-1.278</v>
      </c>
      <c r="D2071">
        <v>-2.3650000000000002</v>
      </c>
      <c r="E2071">
        <v>-2.952</v>
      </c>
      <c r="F2071">
        <v>-3.18</v>
      </c>
      <c r="G2071">
        <v>2.6</v>
      </c>
      <c r="H2071">
        <v>0.01</v>
      </c>
      <c r="I2071">
        <v>3.8730000000000002</v>
      </c>
      <c r="J2071">
        <v>-0.41699999999999998</v>
      </c>
      <c r="K2071">
        <v>-1.4350000000000001</v>
      </c>
      <c r="L2071">
        <v>-2.423</v>
      </c>
      <c r="M2071">
        <v>-3.117</v>
      </c>
      <c r="N2071">
        <v>-3.2669999999999999</v>
      </c>
      <c r="O2071">
        <v>1.077</v>
      </c>
      <c r="P2071">
        <v>1.0960000000000001</v>
      </c>
      <c r="Q2071">
        <v>1.0640000000000001</v>
      </c>
      <c r="R2071">
        <v>0.753</v>
      </c>
      <c r="S2071">
        <v>0.44700000000000001</v>
      </c>
    </row>
    <row r="2072" spans="1:19" x14ac:dyDescent="0.3">
      <c r="A2072">
        <v>180</v>
      </c>
      <c r="B2072">
        <v>-0.36599999999999999</v>
      </c>
      <c r="C2072">
        <v>-1.278</v>
      </c>
      <c r="D2072">
        <v>-2.3650000000000002</v>
      </c>
      <c r="E2072">
        <v>-2.952</v>
      </c>
      <c r="F2072">
        <v>-3.18</v>
      </c>
      <c r="G2072">
        <v>2.6</v>
      </c>
      <c r="H2072">
        <v>0.01</v>
      </c>
      <c r="I2072">
        <v>3.8730000000000002</v>
      </c>
      <c r="J2072">
        <v>-0.40500000000000003</v>
      </c>
      <c r="K2072">
        <v>-1.4119999999999999</v>
      </c>
      <c r="L2072">
        <v>-2.399</v>
      </c>
      <c r="M2072">
        <v>-3.08</v>
      </c>
      <c r="N2072">
        <v>-3.278</v>
      </c>
      <c r="O2072">
        <v>1.0609999999999999</v>
      </c>
      <c r="P2072">
        <v>1.018</v>
      </c>
      <c r="Q2072">
        <v>0.98399999999999999</v>
      </c>
      <c r="R2072">
        <v>0.61899999999999999</v>
      </c>
      <c r="S2072">
        <v>0.45100000000000001</v>
      </c>
    </row>
    <row r="2073" spans="1:19" x14ac:dyDescent="0.3">
      <c r="A2073">
        <v>240</v>
      </c>
      <c r="B2073">
        <v>-0.36599999999999999</v>
      </c>
      <c r="C2073">
        <v>-1.278</v>
      </c>
      <c r="D2073">
        <v>-2.3650000000000002</v>
      </c>
      <c r="E2073">
        <v>-2.952</v>
      </c>
      <c r="F2073">
        <v>-3.18</v>
      </c>
      <c r="G2073">
        <v>2.6</v>
      </c>
      <c r="H2073">
        <v>0.01</v>
      </c>
      <c r="I2073">
        <v>3.8730000000000002</v>
      </c>
      <c r="J2073">
        <v>-0.41399999999999998</v>
      </c>
      <c r="K2073">
        <v>-1.4239999999999999</v>
      </c>
      <c r="L2073">
        <v>-2.419</v>
      </c>
      <c r="M2073">
        <v>-3.0779999999999998</v>
      </c>
      <c r="N2073">
        <v>-3.286</v>
      </c>
      <c r="O2073">
        <v>1.08</v>
      </c>
      <c r="P2073">
        <v>1.073</v>
      </c>
      <c r="Q2073">
        <v>1.069</v>
      </c>
      <c r="R2073">
        <v>0.63600000000000001</v>
      </c>
      <c r="S2073">
        <v>0.45400000000000001</v>
      </c>
    </row>
    <row r="2074" spans="1:19" x14ac:dyDescent="0.3">
      <c r="A2074">
        <v>300</v>
      </c>
      <c r="B2074">
        <v>-0.36599999999999999</v>
      </c>
      <c r="C2074">
        <v>-1.278</v>
      </c>
      <c r="D2074">
        <v>-2.3650000000000002</v>
      </c>
      <c r="E2074">
        <v>-2.952</v>
      </c>
      <c r="F2074">
        <v>-3.18</v>
      </c>
      <c r="G2074">
        <v>2.6</v>
      </c>
      <c r="H2074">
        <v>0.01</v>
      </c>
      <c r="I2074">
        <v>3.8730000000000002</v>
      </c>
      <c r="J2074">
        <v>-0.40400000000000003</v>
      </c>
      <c r="K2074">
        <v>-1.4179999999999999</v>
      </c>
      <c r="L2074">
        <v>-2.411</v>
      </c>
      <c r="M2074">
        <v>-3.0950000000000002</v>
      </c>
      <c r="N2074">
        <v>-3.2949999999999999</v>
      </c>
      <c r="O2074">
        <v>1.0660000000000001</v>
      </c>
      <c r="P2074">
        <v>1.0409999999999999</v>
      </c>
      <c r="Q2074">
        <v>1.032</v>
      </c>
      <c r="R2074">
        <v>0.69399999999999995</v>
      </c>
      <c r="S2074">
        <v>0.45700000000000002</v>
      </c>
    </row>
    <row r="2075" spans="1:19" x14ac:dyDescent="0.3">
      <c r="A2075">
        <v>360</v>
      </c>
      <c r="B2075">
        <v>-0.36599999999999999</v>
      </c>
      <c r="C2075">
        <v>-1.278</v>
      </c>
      <c r="D2075">
        <v>-2.3650000000000002</v>
      </c>
      <c r="E2075">
        <v>-2.952</v>
      </c>
      <c r="F2075">
        <v>-3.18</v>
      </c>
      <c r="G2075">
        <v>2.6</v>
      </c>
      <c r="H2075">
        <v>0.01</v>
      </c>
      <c r="I2075">
        <v>3.8730000000000002</v>
      </c>
      <c r="J2075">
        <v>-0.40500000000000003</v>
      </c>
      <c r="K2075">
        <v>-1.419</v>
      </c>
      <c r="L2075">
        <v>-2.407</v>
      </c>
      <c r="M2075">
        <v>-3.1110000000000002</v>
      </c>
      <c r="N2075">
        <v>-3.306</v>
      </c>
      <c r="O2075">
        <v>1.0720000000000001</v>
      </c>
      <c r="P2075">
        <v>1.06</v>
      </c>
      <c r="Q2075">
        <v>1.02</v>
      </c>
      <c r="R2075">
        <v>0.73699999999999999</v>
      </c>
      <c r="S2075">
        <v>0.46100000000000002</v>
      </c>
    </row>
    <row r="2076" spans="1:19" x14ac:dyDescent="0.3">
      <c r="A2076">
        <v>420</v>
      </c>
      <c r="B2076">
        <v>-0.36599999999999999</v>
      </c>
      <c r="C2076">
        <v>-1.278</v>
      </c>
      <c r="D2076">
        <v>-2.3650000000000002</v>
      </c>
      <c r="E2076">
        <v>-2.952</v>
      </c>
      <c r="F2076">
        <v>-3.18</v>
      </c>
      <c r="G2076">
        <v>2.6</v>
      </c>
      <c r="H2076">
        <v>0.01</v>
      </c>
      <c r="I2076">
        <v>3.8730000000000002</v>
      </c>
      <c r="J2076">
        <v>-0.40200000000000002</v>
      </c>
      <c r="K2076">
        <v>-1.42</v>
      </c>
      <c r="L2076">
        <v>-2.411</v>
      </c>
      <c r="M2076">
        <v>-3.1259999999999999</v>
      </c>
      <c r="N2076">
        <v>-3.319</v>
      </c>
      <c r="O2076">
        <v>1.0720000000000001</v>
      </c>
      <c r="P2076">
        <v>1.0629999999999999</v>
      </c>
      <c r="Q2076">
        <v>1.0409999999999999</v>
      </c>
      <c r="R2076">
        <v>0.76700000000000002</v>
      </c>
      <c r="S2076">
        <v>0.46600000000000003</v>
      </c>
    </row>
    <row r="2077" spans="1:19" x14ac:dyDescent="0.3">
      <c r="A2077">
        <v>480</v>
      </c>
      <c r="B2077">
        <v>-0.36599999999999999</v>
      </c>
      <c r="C2077">
        <v>-1.278</v>
      </c>
      <c r="D2077">
        <v>-2.3650000000000002</v>
      </c>
      <c r="E2077">
        <v>-2.952</v>
      </c>
      <c r="F2077">
        <v>-3.18</v>
      </c>
      <c r="G2077">
        <v>2.6</v>
      </c>
      <c r="H2077">
        <v>0.01</v>
      </c>
      <c r="I2077">
        <v>3.8730000000000002</v>
      </c>
      <c r="J2077">
        <v>-0.39900000000000002</v>
      </c>
      <c r="K2077">
        <v>-1.417</v>
      </c>
      <c r="L2077">
        <v>-2.4140000000000001</v>
      </c>
      <c r="M2077">
        <v>-3.1379999999999999</v>
      </c>
      <c r="N2077">
        <v>-3.331</v>
      </c>
      <c r="O2077">
        <v>1.07</v>
      </c>
      <c r="P2077">
        <v>1.0580000000000001</v>
      </c>
      <c r="Q2077">
        <v>1.0469999999999999</v>
      </c>
      <c r="R2077">
        <v>0.78200000000000003</v>
      </c>
      <c r="S2077">
        <v>0.47099999999999997</v>
      </c>
    </row>
    <row r="2078" spans="1:19" x14ac:dyDescent="0.3">
      <c r="A2078">
        <v>540</v>
      </c>
      <c r="B2078">
        <v>-0.36599999999999999</v>
      </c>
      <c r="C2078">
        <v>-1.278</v>
      </c>
      <c r="D2078">
        <v>-2.3650000000000002</v>
      </c>
      <c r="E2078">
        <v>-2.952</v>
      </c>
      <c r="F2078">
        <v>-3.18</v>
      </c>
      <c r="G2078">
        <v>2.6</v>
      </c>
      <c r="H2078">
        <v>0.01</v>
      </c>
      <c r="I2078">
        <v>3.8730000000000002</v>
      </c>
      <c r="J2078">
        <v>-0.39800000000000002</v>
      </c>
      <c r="K2078">
        <v>-1.415</v>
      </c>
      <c r="L2078">
        <v>-2.4129999999999998</v>
      </c>
      <c r="M2078">
        <v>-3.1459999999999999</v>
      </c>
      <c r="N2078">
        <v>-3.3450000000000002</v>
      </c>
      <c r="O2078">
        <v>1.073</v>
      </c>
      <c r="P2078">
        <v>1.0589999999999999</v>
      </c>
      <c r="Q2078">
        <v>1.0449999999999999</v>
      </c>
      <c r="R2078">
        <v>0.78500000000000003</v>
      </c>
      <c r="S2078">
        <v>0.47699999999999998</v>
      </c>
    </row>
    <row r="2079" spans="1:19" x14ac:dyDescent="0.3">
      <c r="A2079">
        <v>600</v>
      </c>
      <c r="B2079">
        <v>-0.36599999999999999</v>
      </c>
      <c r="C2079">
        <v>-1.278</v>
      </c>
      <c r="D2079">
        <v>-2.3650000000000002</v>
      </c>
      <c r="E2079">
        <v>-2.952</v>
      </c>
      <c r="F2079">
        <v>-3.18</v>
      </c>
      <c r="G2079">
        <v>2.6</v>
      </c>
      <c r="H2079">
        <v>0.01</v>
      </c>
      <c r="I2079">
        <v>3.8730000000000002</v>
      </c>
      <c r="J2079">
        <v>-0.39600000000000002</v>
      </c>
      <c r="K2079">
        <v>-1.415</v>
      </c>
      <c r="L2079">
        <v>-2.4129999999999998</v>
      </c>
      <c r="M2079">
        <v>-3.1549999999999998</v>
      </c>
      <c r="N2079">
        <v>-3.36</v>
      </c>
      <c r="O2079">
        <v>1.073</v>
      </c>
      <c r="P2079">
        <v>1.0629999999999999</v>
      </c>
      <c r="Q2079">
        <v>1.0429999999999999</v>
      </c>
      <c r="R2079">
        <v>0.79200000000000004</v>
      </c>
      <c r="S2079">
        <v>0.48299999999999998</v>
      </c>
    </row>
    <row r="2081" spans="1:19" x14ac:dyDescent="0.3">
      <c r="A2081" t="s">
        <v>0</v>
      </c>
      <c r="B2081" t="s">
        <v>161</v>
      </c>
    </row>
    <row r="2082" spans="1:19" x14ac:dyDescent="0.3">
      <c r="A2082">
        <v>0</v>
      </c>
      <c r="B2082">
        <v>-0.36699999999999999</v>
      </c>
      <c r="C2082">
        <v>-1.2769999999999999</v>
      </c>
      <c r="D2082">
        <v>-2.367</v>
      </c>
      <c r="E2082">
        <v>-2.948</v>
      </c>
      <c r="F2082">
        <v>-3.17</v>
      </c>
      <c r="G2082">
        <v>2.6</v>
      </c>
      <c r="H2082">
        <v>0.01</v>
      </c>
      <c r="I2082">
        <v>3.8730000000000002</v>
      </c>
      <c r="J2082">
        <v>-0.40500000000000003</v>
      </c>
      <c r="K2082">
        <v>-1.405</v>
      </c>
      <c r="L2082">
        <v>-2.4</v>
      </c>
      <c r="M2082">
        <v>-3.08</v>
      </c>
      <c r="N2082">
        <v>-3.17</v>
      </c>
      <c r="O2082">
        <v>1.0489999999999999</v>
      </c>
      <c r="P2082">
        <v>1.0489999999999999</v>
      </c>
      <c r="Q2082">
        <v>1.0409999999999999</v>
      </c>
      <c r="R2082">
        <v>0.66100000000000003</v>
      </c>
      <c r="S2082">
        <v>0.26800000000000002</v>
      </c>
    </row>
    <row r="2083" spans="1:19" x14ac:dyDescent="0.3">
      <c r="A2083">
        <v>60</v>
      </c>
      <c r="B2083">
        <v>-0.36699999999999999</v>
      </c>
      <c r="C2083">
        <v>-1.2769999999999999</v>
      </c>
      <c r="D2083">
        <v>-2.367</v>
      </c>
      <c r="E2083">
        <v>-2.948</v>
      </c>
      <c r="F2083">
        <v>-3.17</v>
      </c>
      <c r="G2083">
        <v>2.6</v>
      </c>
      <c r="H2083">
        <v>0.01</v>
      </c>
      <c r="I2083">
        <v>3.8730000000000002</v>
      </c>
      <c r="J2083">
        <v>-0.438</v>
      </c>
      <c r="K2083">
        <v>-1.4239999999999999</v>
      </c>
      <c r="L2083">
        <v>-2.3860000000000001</v>
      </c>
      <c r="M2083">
        <v>-3.0619999999999998</v>
      </c>
      <c r="N2083">
        <v>-3.246</v>
      </c>
      <c r="O2083">
        <v>1.1100000000000001</v>
      </c>
      <c r="P2083">
        <v>1.024</v>
      </c>
      <c r="Q2083">
        <v>0.92500000000000004</v>
      </c>
      <c r="R2083">
        <v>0.59799999999999998</v>
      </c>
      <c r="S2083">
        <v>0.439</v>
      </c>
    </row>
    <row r="2084" spans="1:19" x14ac:dyDescent="0.3">
      <c r="A2084">
        <v>120</v>
      </c>
      <c r="B2084">
        <v>-0.36699999999999999</v>
      </c>
      <c r="C2084">
        <v>-1.2769999999999999</v>
      </c>
      <c r="D2084">
        <v>-2.367</v>
      </c>
      <c r="E2084">
        <v>-2.948</v>
      </c>
      <c r="F2084">
        <v>-3.17</v>
      </c>
      <c r="G2084">
        <v>2.6</v>
      </c>
      <c r="H2084">
        <v>0.01</v>
      </c>
      <c r="I2084">
        <v>3.8730000000000002</v>
      </c>
      <c r="J2084">
        <v>-0.42</v>
      </c>
      <c r="K2084">
        <v>-1.4350000000000001</v>
      </c>
      <c r="L2084">
        <v>-2.423</v>
      </c>
      <c r="M2084">
        <v>-3.1030000000000002</v>
      </c>
      <c r="N2084">
        <v>-3.254</v>
      </c>
      <c r="O2084">
        <v>1.0820000000000001</v>
      </c>
      <c r="P2084">
        <v>1.095</v>
      </c>
      <c r="Q2084">
        <v>1.0589999999999999</v>
      </c>
      <c r="R2084">
        <v>0.73199999999999998</v>
      </c>
      <c r="S2084">
        <v>0.442</v>
      </c>
    </row>
    <row r="2085" spans="1:19" x14ac:dyDescent="0.3">
      <c r="A2085">
        <v>180</v>
      </c>
      <c r="B2085">
        <v>-0.36699999999999999</v>
      </c>
      <c r="C2085">
        <v>-1.2769999999999999</v>
      </c>
      <c r="D2085">
        <v>-2.367</v>
      </c>
      <c r="E2085">
        <v>-2.948</v>
      </c>
      <c r="F2085">
        <v>-3.17</v>
      </c>
      <c r="G2085">
        <v>2.6</v>
      </c>
      <c r="H2085">
        <v>0.01</v>
      </c>
      <c r="I2085">
        <v>3.8730000000000002</v>
      </c>
      <c r="J2085">
        <v>-0.40500000000000003</v>
      </c>
      <c r="K2085">
        <v>-1.413</v>
      </c>
      <c r="L2085">
        <v>-2.399</v>
      </c>
      <c r="M2085">
        <v>-3.0710000000000002</v>
      </c>
      <c r="N2085">
        <v>-3.26</v>
      </c>
      <c r="O2085">
        <v>1.0609999999999999</v>
      </c>
      <c r="P2085">
        <v>1.018</v>
      </c>
      <c r="Q2085">
        <v>0.98299999999999998</v>
      </c>
      <c r="R2085">
        <v>0.61499999999999999</v>
      </c>
      <c r="S2085">
        <v>0.44400000000000001</v>
      </c>
    </row>
    <row r="2086" spans="1:19" x14ac:dyDescent="0.3">
      <c r="A2086">
        <v>240</v>
      </c>
      <c r="B2086">
        <v>-0.36699999999999999</v>
      </c>
      <c r="C2086">
        <v>-1.2769999999999999</v>
      </c>
      <c r="D2086">
        <v>-2.367</v>
      </c>
      <c r="E2086">
        <v>-2.948</v>
      </c>
      <c r="F2086">
        <v>-3.17</v>
      </c>
      <c r="G2086">
        <v>2.6</v>
      </c>
      <c r="H2086">
        <v>0.01</v>
      </c>
      <c r="I2086">
        <v>3.8730000000000002</v>
      </c>
      <c r="J2086">
        <v>-0.41399999999999998</v>
      </c>
      <c r="K2086">
        <v>-1.4239999999999999</v>
      </c>
      <c r="L2086">
        <v>-2.4180000000000001</v>
      </c>
      <c r="M2086">
        <v>-3.0680000000000001</v>
      </c>
      <c r="N2086">
        <v>-3.2690000000000001</v>
      </c>
      <c r="O2086">
        <v>1.08</v>
      </c>
      <c r="P2086">
        <v>1.0720000000000001</v>
      </c>
      <c r="Q2086">
        <v>1.0669999999999999</v>
      </c>
      <c r="R2086">
        <v>0.625</v>
      </c>
      <c r="S2086">
        <v>0.44700000000000001</v>
      </c>
    </row>
    <row r="2087" spans="1:19" x14ac:dyDescent="0.3">
      <c r="A2087">
        <v>300</v>
      </c>
      <c r="B2087">
        <v>-0.36699999999999999</v>
      </c>
      <c r="C2087">
        <v>-1.2769999999999999</v>
      </c>
      <c r="D2087">
        <v>-2.367</v>
      </c>
      <c r="E2087">
        <v>-2.948</v>
      </c>
      <c r="F2087">
        <v>-3.17</v>
      </c>
      <c r="G2087">
        <v>2.6</v>
      </c>
      <c r="H2087">
        <v>0.01</v>
      </c>
      <c r="I2087">
        <v>3.8730000000000002</v>
      </c>
      <c r="J2087">
        <v>-0.40400000000000003</v>
      </c>
      <c r="K2087">
        <v>-1.4179999999999999</v>
      </c>
      <c r="L2087">
        <v>-2.4119999999999999</v>
      </c>
      <c r="M2087">
        <v>-3.0870000000000002</v>
      </c>
      <c r="N2087">
        <v>-3.28</v>
      </c>
      <c r="O2087">
        <v>1.0669999999999999</v>
      </c>
      <c r="P2087">
        <v>1.0409999999999999</v>
      </c>
      <c r="Q2087">
        <v>1.0369999999999999</v>
      </c>
      <c r="R2087">
        <v>0.69299999999999995</v>
      </c>
      <c r="S2087">
        <v>0.45100000000000001</v>
      </c>
    </row>
    <row r="2088" spans="1:19" x14ac:dyDescent="0.3">
      <c r="A2088">
        <v>360</v>
      </c>
      <c r="B2088">
        <v>-0.36699999999999999</v>
      </c>
      <c r="C2088">
        <v>-1.2769999999999999</v>
      </c>
      <c r="D2088">
        <v>-2.367</v>
      </c>
      <c r="E2088">
        <v>-2.948</v>
      </c>
      <c r="F2088">
        <v>-3.17</v>
      </c>
      <c r="G2088">
        <v>2.6</v>
      </c>
      <c r="H2088">
        <v>0.01</v>
      </c>
      <c r="I2088">
        <v>3.8730000000000002</v>
      </c>
      <c r="J2088">
        <v>-0.40500000000000003</v>
      </c>
      <c r="K2088">
        <v>-1.419</v>
      </c>
      <c r="L2088">
        <v>-2.407</v>
      </c>
      <c r="M2088">
        <v>-3.105</v>
      </c>
      <c r="N2088">
        <v>-3.2909999999999999</v>
      </c>
      <c r="O2088">
        <v>1.0720000000000001</v>
      </c>
      <c r="P2088">
        <v>1.0580000000000001</v>
      </c>
      <c r="Q2088">
        <v>1.0189999999999999</v>
      </c>
      <c r="R2088">
        <v>0.73899999999999999</v>
      </c>
      <c r="S2088">
        <v>0.45500000000000002</v>
      </c>
    </row>
    <row r="2089" spans="1:19" x14ac:dyDescent="0.3">
      <c r="A2089">
        <v>420</v>
      </c>
      <c r="B2089">
        <v>-0.36699999999999999</v>
      </c>
      <c r="C2089">
        <v>-1.2769999999999999</v>
      </c>
      <c r="D2089">
        <v>-2.367</v>
      </c>
      <c r="E2089">
        <v>-2.948</v>
      </c>
      <c r="F2089">
        <v>-3.17</v>
      </c>
      <c r="G2089">
        <v>2.6</v>
      </c>
      <c r="H2089">
        <v>0.01</v>
      </c>
      <c r="I2089">
        <v>3.8730000000000002</v>
      </c>
      <c r="J2089">
        <v>-0.40200000000000002</v>
      </c>
      <c r="K2089">
        <v>-1.42</v>
      </c>
      <c r="L2089">
        <v>-2.411</v>
      </c>
      <c r="M2089">
        <v>-3.1190000000000002</v>
      </c>
      <c r="N2089">
        <v>-3.3029999999999999</v>
      </c>
      <c r="O2089">
        <v>1.0720000000000001</v>
      </c>
      <c r="P2089">
        <v>1.0640000000000001</v>
      </c>
      <c r="Q2089">
        <v>1.0409999999999999</v>
      </c>
      <c r="R2089">
        <v>0.76300000000000001</v>
      </c>
      <c r="S2089">
        <v>0.46</v>
      </c>
    </row>
    <row r="2090" spans="1:19" x14ac:dyDescent="0.3">
      <c r="A2090">
        <v>480</v>
      </c>
      <c r="B2090">
        <v>-0.36699999999999999</v>
      </c>
      <c r="C2090">
        <v>-1.2769999999999999</v>
      </c>
      <c r="D2090">
        <v>-2.367</v>
      </c>
      <c r="E2090">
        <v>-2.948</v>
      </c>
      <c r="F2090">
        <v>-3.17</v>
      </c>
      <c r="G2090">
        <v>2.6</v>
      </c>
      <c r="H2090">
        <v>0.01</v>
      </c>
      <c r="I2090">
        <v>3.8730000000000002</v>
      </c>
      <c r="J2090">
        <v>-0.39900000000000002</v>
      </c>
      <c r="K2090">
        <v>-1.417</v>
      </c>
      <c r="L2090">
        <v>-2.4140000000000001</v>
      </c>
      <c r="M2090">
        <v>-3.129</v>
      </c>
      <c r="N2090">
        <v>-3.3159999999999998</v>
      </c>
      <c r="O2090">
        <v>1.07</v>
      </c>
      <c r="P2090">
        <v>1.0589999999999999</v>
      </c>
      <c r="Q2090">
        <v>1.048</v>
      </c>
      <c r="R2090">
        <v>0.77100000000000002</v>
      </c>
      <c r="S2090">
        <v>0.46500000000000002</v>
      </c>
    </row>
    <row r="2091" spans="1:19" x14ac:dyDescent="0.3">
      <c r="A2091">
        <v>540</v>
      </c>
      <c r="B2091">
        <v>-0.36699999999999999</v>
      </c>
      <c r="C2091">
        <v>-1.2769999999999999</v>
      </c>
      <c r="D2091">
        <v>-2.367</v>
      </c>
      <c r="E2091">
        <v>-2.948</v>
      </c>
      <c r="F2091">
        <v>-3.17</v>
      </c>
      <c r="G2091">
        <v>2.6</v>
      </c>
      <c r="H2091">
        <v>0.01</v>
      </c>
      <c r="I2091">
        <v>3.8730000000000002</v>
      </c>
      <c r="J2091">
        <v>-0.39800000000000002</v>
      </c>
      <c r="K2091">
        <v>-1.415</v>
      </c>
      <c r="L2091">
        <v>-2.4140000000000001</v>
      </c>
      <c r="M2091">
        <v>-3.137</v>
      </c>
      <c r="N2091">
        <v>-3.33</v>
      </c>
      <c r="O2091">
        <v>1.073</v>
      </c>
      <c r="P2091">
        <v>1.0589999999999999</v>
      </c>
      <c r="Q2091">
        <v>1.046</v>
      </c>
      <c r="R2091">
        <v>0.77500000000000002</v>
      </c>
      <c r="S2091">
        <v>0.47099999999999997</v>
      </c>
    </row>
    <row r="2092" spans="1:19" x14ac:dyDescent="0.3">
      <c r="A2092">
        <v>600</v>
      </c>
      <c r="B2092">
        <v>-0.36699999999999999</v>
      </c>
      <c r="C2092">
        <v>-1.2769999999999999</v>
      </c>
      <c r="D2092">
        <v>-2.367</v>
      </c>
      <c r="E2092">
        <v>-2.948</v>
      </c>
      <c r="F2092">
        <v>-3.17</v>
      </c>
      <c r="G2092">
        <v>2.6</v>
      </c>
      <c r="H2092">
        <v>0.01</v>
      </c>
      <c r="I2092">
        <v>3.8730000000000002</v>
      </c>
      <c r="J2092">
        <v>-0.39600000000000002</v>
      </c>
      <c r="K2092">
        <v>-1.415</v>
      </c>
      <c r="L2092">
        <v>-2.4129999999999998</v>
      </c>
      <c r="M2092">
        <v>-3.1459999999999999</v>
      </c>
      <c r="N2092">
        <v>-3.3439999999999999</v>
      </c>
      <c r="O2092">
        <v>1.073</v>
      </c>
      <c r="P2092">
        <v>1.0620000000000001</v>
      </c>
      <c r="Q2092">
        <v>1.0409999999999999</v>
      </c>
      <c r="R2092">
        <v>0.78100000000000003</v>
      </c>
      <c r="S2092">
        <v>0.47599999999999998</v>
      </c>
    </row>
    <row r="2094" spans="1:19" x14ac:dyDescent="0.3">
      <c r="A2094" t="s">
        <v>0</v>
      </c>
      <c r="B2094" t="s">
        <v>162</v>
      </c>
    </row>
    <row r="2095" spans="1:19" x14ac:dyDescent="0.3">
      <c r="A2095">
        <v>0</v>
      </c>
      <c r="B2095">
        <v>-0.36799999999999999</v>
      </c>
      <c r="C2095">
        <v>-1.278</v>
      </c>
      <c r="D2095">
        <v>-2.367</v>
      </c>
      <c r="E2095">
        <v>-2.9409999999999998</v>
      </c>
      <c r="F2095">
        <v>-3.16</v>
      </c>
      <c r="G2095">
        <v>2.6</v>
      </c>
      <c r="H2095">
        <v>0.01</v>
      </c>
      <c r="I2095">
        <v>3.8730000000000002</v>
      </c>
      <c r="J2095">
        <v>-0.40500000000000003</v>
      </c>
      <c r="K2095">
        <v>-1.405</v>
      </c>
      <c r="L2095">
        <v>-2.4</v>
      </c>
      <c r="M2095">
        <v>-3.0720000000000001</v>
      </c>
      <c r="N2095">
        <v>-3.16</v>
      </c>
      <c r="O2095">
        <v>1.0489999999999999</v>
      </c>
      <c r="P2095">
        <v>1.0489999999999999</v>
      </c>
      <c r="Q2095">
        <v>1.04</v>
      </c>
      <c r="R2095">
        <v>0.65400000000000003</v>
      </c>
      <c r="S2095">
        <v>0.26600000000000001</v>
      </c>
    </row>
    <row r="2096" spans="1:19" x14ac:dyDescent="0.3">
      <c r="A2096">
        <v>60</v>
      </c>
      <c r="B2096">
        <v>-0.36799999999999999</v>
      </c>
      <c r="C2096">
        <v>-1.278</v>
      </c>
      <c r="D2096">
        <v>-2.367</v>
      </c>
      <c r="E2096">
        <v>-2.9409999999999998</v>
      </c>
      <c r="F2096">
        <v>-3.16</v>
      </c>
      <c r="G2096">
        <v>2.6</v>
      </c>
      <c r="H2096">
        <v>0.01</v>
      </c>
      <c r="I2096">
        <v>3.8730000000000002</v>
      </c>
      <c r="J2096">
        <v>-0.438</v>
      </c>
      <c r="K2096">
        <v>-1.423</v>
      </c>
      <c r="L2096">
        <v>-2.3860000000000001</v>
      </c>
      <c r="M2096">
        <v>-3.0550000000000002</v>
      </c>
      <c r="N2096">
        <v>-3.2349999999999999</v>
      </c>
      <c r="O2096">
        <v>1.1100000000000001</v>
      </c>
      <c r="P2096">
        <v>1.022</v>
      </c>
      <c r="Q2096">
        <v>0.92500000000000004</v>
      </c>
      <c r="R2096">
        <v>0.59399999999999997</v>
      </c>
      <c r="S2096">
        <v>0.435</v>
      </c>
    </row>
    <row r="2097" spans="1:19" x14ac:dyDescent="0.3">
      <c r="A2097">
        <v>120</v>
      </c>
      <c r="B2097">
        <v>-0.36799999999999999</v>
      </c>
      <c r="C2097">
        <v>-1.278</v>
      </c>
      <c r="D2097">
        <v>-2.367</v>
      </c>
      <c r="E2097">
        <v>-2.9409999999999998</v>
      </c>
      <c r="F2097">
        <v>-3.16</v>
      </c>
      <c r="G2097">
        <v>2.6</v>
      </c>
      <c r="H2097">
        <v>0.01</v>
      </c>
      <c r="I2097">
        <v>3.8730000000000002</v>
      </c>
      <c r="J2097">
        <v>-0.42</v>
      </c>
      <c r="K2097">
        <v>-1.4350000000000001</v>
      </c>
      <c r="L2097">
        <v>-2.4220000000000002</v>
      </c>
      <c r="M2097">
        <v>-3.0960000000000001</v>
      </c>
      <c r="N2097">
        <v>-3.2429999999999999</v>
      </c>
      <c r="O2097">
        <v>1.083</v>
      </c>
      <c r="P2097">
        <v>1.095</v>
      </c>
      <c r="Q2097">
        <v>1.056</v>
      </c>
      <c r="R2097">
        <v>0.72399999999999998</v>
      </c>
      <c r="S2097">
        <v>0.438</v>
      </c>
    </row>
    <row r="2098" spans="1:19" x14ac:dyDescent="0.3">
      <c r="A2098">
        <v>180</v>
      </c>
      <c r="B2098">
        <v>-0.36799999999999999</v>
      </c>
      <c r="C2098">
        <v>-1.278</v>
      </c>
      <c r="D2098">
        <v>-2.367</v>
      </c>
      <c r="E2098">
        <v>-2.9409999999999998</v>
      </c>
      <c r="F2098">
        <v>-3.16</v>
      </c>
      <c r="G2098">
        <v>2.6</v>
      </c>
      <c r="H2098">
        <v>0.01</v>
      </c>
      <c r="I2098">
        <v>3.8730000000000002</v>
      </c>
      <c r="J2098">
        <v>-0.40500000000000003</v>
      </c>
      <c r="K2098">
        <v>-1.413</v>
      </c>
      <c r="L2098">
        <v>-2.399</v>
      </c>
      <c r="M2098">
        <v>-3.0630000000000002</v>
      </c>
      <c r="N2098">
        <v>-3.2480000000000002</v>
      </c>
      <c r="O2098">
        <v>1.0609999999999999</v>
      </c>
      <c r="P2098">
        <v>1.018</v>
      </c>
      <c r="Q2098">
        <v>0.98199999999999998</v>
      </c>
      <c r="R2098">
        <v>0.60799999999999998</v>
      </c>
      <c r="S2098">
        <v>0.44</v>
      </c>
    </row>
    <row r="2099" spans="1:19" x14ac:dyDescent="0.3">
      <c r="A2099">
        <v>240</v>
      </c>
      <c r="B2099">
        <v>-0.36799999999999999</v>
      </c>
      <c r="C2099">
        <v>-1.278</v>
      </c>
      <c r="D2099">
        <v>-2.367</v>
      </c>
      <c r="E2099">
        <v>-2.9409999999999998</v>
      </c>
      <c r="F2099">
        <v>-3.16</v>
      </c>
      <c r="G2099">
        <v>2.6</v>
      </c>
      <c r="H2099">
        <v>0.01</v>
      </c>
      <c r="I2099">
        <v>3.8730000000000002</v>
      </c>
      <c r="J2099">
        <v>-0.41399999999999998</v>
      </c>
      <c r="K2099">
        <v>-1.4239999999999999</v>
      </c>
      <c r="L2099">
        <v>-2.4180000000000001</v>
      </c>
      <c r="M2099">
        <v>-3.06</v>
      </c>
      <c r="N2099">
        <v>-3.258</v>
      </c>
      <c r="O2099">
        <v>1.08</v>
      </c>
      <c r="P2099">
        <v>1.073</v>
      </c>
      <c r="Q2099">
        <v>1.0669999999999999</v>
      </c>
      <c r="R2099">
        <v>0.62</v>
      </c>
      <c r="S2099">
        <v>0.443</v>
      </c>
    </row>
    <row r="2100" spans="1:19" x14ac:dyDescent="0.3">
      <c r="A2100">
        <v>300</v>
      </c>
      <c r="B2100">
        <v>-0.36799999999999999</v>
      </c>
      <c r="C2100">
        <v>-1.278</v>
      </c>
      <c r="D2100">
        <v>-2.367</v>
      </c>
      <c r="E2100">
        <v>-2.9409999999999998</v>
      </c>
      <c r="F2100">
        <v>-3.16</v>
      </c>
      <c r="G2100">
        <v>2.6</v>
      </c>
      <c r="H2100">
        <v>0.01</v>
      </c>
      <c r="I2100">
        <v>3.8730000000000002</v>
      </c>
      <c r="J2100">
        <v>-0.40400000000000003</v>
      </c>
      <c r="K2100">
        <v>-1.4179999999999999</v>
      </c>
      <c r="L2100">
        <v>-2.411</v>
      </c>
      <c r="M2100">
        <v>-3.08</v>
      </c>
      <c r="N2100">
        <v>-3.2679999999999998</v>
      </c>
      <c r="O2100">
        <v>1.0660000000000001</v>
      </c>
      <c r="P2100">
        <v>1.0409999999999999</v>
      </c>
      <c r="Q2100">
        <v>1.0349999999999999</v>
      </c>
      <c r="R2100">
        <v>0.69</v>
      </c>
      <c r="S2100">
        <v>0.44700000000000001</v>
      </c>
    </row>
    <row r="2101" spans="1:19" x14ac:dyDescent="0.3">
      <c r="A2101">
        <v>360</v>
      </c>
      <c r="B2101">
        <v>-0.36799999999999999</v>
      </c>
      <c r="C2101">
        <v>-1.278</v>
      </c>
      <c r="D2101">
        <v>-2.367</v>
      </c>
      <c r="E2101">
        <v>-2.9409999999999998</v>
      </c>
      <c r="F2101">
        <v>-3.16</v>
      </c>
      <c r="G2101">
        <v>2.6</v>
      </c>
      <c r="H2101">
        <v>0.01</v>
      </c>
      <c r="I2101">
        <v>3.8730000000000002</v>
      </c>
      <c r="J2101">
        <v>-0.40500000000000003</v>
      </c>
      <c r="K2101">
        <v>-1.419</v>
      </c>
      <c r="L2101">
        <v>-2.4060000000000001</v>
      </c>
      <c r="M2101">
        <v>-3.0990000000000002</v>
      </c>
      <c r="N2101">
        <v>-3.2789999999999999</v>
      </c>
      <c r="O2101">
        <v>1.0720000000000001</v>
      </c>
      <c r="P2101">
        <v>1.0580000000000001</v>
      </c>
      <c r="Q2101">
        <v>1.0189999999999999</v>
      </c>
      <c r="R2101">
        <v>0.73599999999999999</v>
      </c>
      <c r="S2101">
        <v>0.45100000000000001</v>
      </c>
    </row>
    <row r="2102" spans="1:19" x14ac:dyDescent="0.3">
      <c r="A2102">
        <v>420</v>
      </c>
      <c r="B2102">
        <v>-0.36799999999999999</v>
      </c>
      <c r="C2102">
        <v>-1.278</v>
      </c>
      <c r="D2102">
        <v>-2.367</v>
      </c>
      <c r="E2102">
        <v>-2.9409999999999998</v>
      </c>
      <c r="F2102">
        <v>-3.16</v>
      </c>
      <c r="G2102">
        <v>2.6</v>
      </c>
      <c r="H2102">
        <v>0.01</v>
      </c>
      <c r="I2102">
        <v>3.8730000000000002</v>
      </c>
      <c r="J2102">
        <v>-0.40200000000000002</v>
      </c>
      <c r="K2102">
        <v>-1.42</v>
      </c>
      <c r="L2102">
        <v>-2.411</v>
      </c>
      <c r="M2102">
        <v>-3.1120000000000001</v>
      </c>
      <c r="N2102">
        <v>-3.2909999999999999</v>
      </c>
      <c r="O2102">
        <v>1.0720000000000001</v>
      </c>
      <c r="P2102">
        <v>1.0640000000000001</v>
      </c>
      <c r="Q2102">
        <v>1.0409999999999999</v>
      </c>
      <c r="R2102">
        <v>0.75800000000000001</v>
      </c>
      <c r="S2102">
        <v>0.45500000000000002</v>
      </c>
    </row>
    <row r="2103" spans="1:19" x14ac:dyDescent="0.3">
      <c r="A2103">
        <v>480</v>
      </c>
      <c r="B2103">
        <v>-0.36799999999999999</v>
      </c>
      <c r="C2103">
        <v>-1.278</v>
      </c>
      <c r="D2103">
        <v>-2.367</v>
      </c>
      <c r="E2103">
        <v>-2.9409999999999998</v>
      </c>
      <c r="F2103">
        <v>-3.16</v>
      </c>
      <c r="G2103">
        <v>2.6</v>
      </c>
      <c r="H2103">
        <v>0.01</v>
      </c>
      <c r="I2103">
        <v>3.8730000000000002</v>
      </c>
      <c r="J2103">
        <v>-0.39900000000000002</v>
      </c>
      <c r="K2103">
        <v>-1.417</v>
      </c>
      <c r="L2103">
        <v>-2.4140000000000001</v>
      </c>
      <c r="M2103">
        <v>-3.1219999999999999</v>
      </c>
      <c r="N2103">
        <v>-3.3029999999999999</v>
      </c>
      <c r="O2103">
        <v>1.07</v>
      </c>
      <c r="P2103">
        <v>1.0580000000000001</v>
      </c>
      <c r="Q2103">
        <v>1.048</v>
      </c>
      <c r="R2103">
        <v>0.76700000000000002</v>
      </c>
      <c r="S2103">
        <v>0.46</v>
      </c>
    </row>
    <row r="2104" spans="1:19" x14ac:dyDescent="0.3">
      <c r="A2104">
        <v>540</v>
      </c>
      <c r="B2104">
        <v>-0.36799999999999999</v>
      </c>
      <c r="C2104">
        <v>-1.278</v>
      </c>
      <c r="D2104">
        <v>-2.367</v>
      </c>
      <c r="E2104">
        <v>-2.9409999999999998</v>
      </c>
      <c r="F2104">
        <v>-3.16</v>
      </c>
      <c r="G2104">
        <v>2.6</v>
      </c>
      <c r="H2104">
        <v>0.01</v>
      </c>
      <c r="I2104">
        <v>3.8730000000000002</v>
      </c>
      <c r="J2104">
        <v>-0.39800000000000002</v>
      </c>
      <c r="K2104">
        <v>-1.415</v>
      </c>
      <c r="L2104">
        <v>-2.4129999999999998</v>
      </c>
      <c r="M2104">
        <v>-3.13</v>
      </c>
      <c r="N2104">
        <v>-3.3170000000000002</v>
      </c>
      <c r="O2104">
        <v>1.073</v>
      </c>
      <c r="P2104">
        <v>1.0589999999999999</v>
      </c>
      <c r="Q2104">
        <v>1.044</v>
      </c>
      <c r="R2104">
        <v>0.76800000000000002</v>
      </c>
      <c r="S2104">
        <v>0.46600000000000003</v>
      </c>
    </row>
    <row r="2105" spans="1:19" x14ac:dyDescent="0.3">
      <c r="A2105">
        <v>600</v>
      </c>
      <c r="B2105">
        <v>-0.36799999999999999</v>
      </c>
      <c r="C2105">
        <v>-1.278</v>
      </c>
      <c r="D2105">
        <v>-2.367</v>
      </c>
      <c r="E2105">
        <v>-2.9409999999999998</v>
      </c>
      <c r="F2105">
        <v>-3.16</v>
      </c>
      <c r="G2105">
        <v>2.6</v>
      </c>
      <c r="H2105">
        <v>0.01</v>
      </c>
      <c r="I2105">
        <v>3.8730000000000002</v>
      </c>
      <c r="J2105">
        <v>-0.39600000000000002</v>
      </c>
      <c r="K2105">
        <v>-1.415</v>
      </c>
      <c r="L2105">
        <v>-2.4119999999999999</v>
      </c>
      <c r="M2105">
        <v>-3.1389999999999998</v>
      </c>
      <c r="N2105">
        <v>-3.3319999999999999</v>
      </c>
      <c r="O2105">
        <v>1.073</v>
      </c>
      <c r="P2105">
        <v>1.0629999999999999</v>
      </c>
      <c r="Q2105">
        <v>1.0409999999999999</v>
      </c>
      <c r="R2105">
        <v>0.77500000000000002</v>
      </c>
      <c r="S2105">
        <v>0.47099999999999997</v>
      </c>
    </row>
    <row r="2107" spans="1:19" x14ac:dyDescent="0.3">
      <c r="A2107" t="s">
        <v>0</v>
      </c>
      <c r="B2107" t="s">
        <v>163</v>
      </c>
    </row>
    <row r="2108" spans="1:19" x14ac:dyDescent="0.3">
      <c r="A2108">
        <v>0</v>
      </c>
      <c r="B2108">
        <v>-0.34699999999999998</v>
      </c>
      <c r="C2108">
        <v>-1.26</v>
      </c>
      <c r="D2108">
        <v>-2.347</v>
      </c>
      <c r="E2108">
        <v>-2.9990000000000001</v>
      </c>
      <c r="F2108">
        <v>-3.24</v>
      </c>
      <c r="G2108">
        <v>2.8</v>
      </c>
      <c r="H2108">
        <v>-0.01</v>
      </c>
      <c r="I2108">
        <v>3.891</v>
      </c>
      <c r="J2108">
        <v>-0.37</v>
      </c>
      <c r="K2108">
        <v>-1.37</v>
      </c>
      <c r="L2108">
        <v>-2.367</v>
      </c>
      <c r="M2108">
        <v>-3.117</v>
      </c>
      <c r="N2108">
        <v>-3.24</v>
      </c>
      <c r="O2108">
        <v>1.069</v>
      </c>
      <c r="P2108">
        <v>1.069</v>
      </c>
      <c r="Q2108">
        <v>1.0629999999999999</v>
      </c>
      <c r="R2108">
        <v>0.746</v>
      </c>
      <c r="S2108">
        <v>0.30599999999999999</v>
      </c>
    </row>
    <row r="2109" spans="1:19" x14ac:dyDescent="0.3">
      <c r="A2109">
        <v>60</v>
      </c>
      <c r="B2109">
        <v>-0.34699999999999998</v>
      </c>
      <c r="C2109">
        <v>-1.26</v>
      </c>
      <c r="D2109">
        <v>-2.347</v>
      </c>
      <c r="E2109">
        <v>-2.9990000000000001</v>
      </c>
      <c r="F2109">
        <v>-3.24</v>
      </c>
      <c r="G2109">
        <v>2.8</v>
      </c>
      <c r="H2109">
        <v>-0.01</v>
      </c>
      <c r="I2109">
        <v>3.891</v>
      </c>
      <c r="J2109">
        <v>-0.40100000000000002</v>
      </c>
      <c r="K2109">
        <v>-1.397</v>
      </c>
      <c r="L2109">
        <v>-2.3570000000000002</v>
      </c>
      <c r="M2109">
        <v>-3.105</v>
      </c>
      <c r="N2109">
        <v>-3.302</v>
      </c>
      <c r="O2109">
        <v>1.117</v>
      </c>
      <c r="P2109">
        <v>1.0580000000000001</v>
      </c>
      <c r="Q2109">
        <v>0.99</v>
      </c>
      <c r="R2109">
        <v>0.71299999999999997</v>
      </c>
      <c r="S2109">
        <v>0.46</v>
      </c>
    </row>
    <row r="2110" spans="1:19" x14ac:dyDescent="0.3">
      <c r="A2110">
        <v>120</v>
      </c>
      <c r="B2110">
        <v>-0.34699999999999998</v>
      </c>
      <c r="C2110">
        <v>-1.26</v>
      </c>
      <c r="D2110">
        <v>-2.347</v>
      </c>
      <c r="E2110">
        <v>-2.9990000000000001</v>
      </c>
      <c r="F2110">
        <v>-3.24</v>
      </c>
      <c r="G2110">
        <v>2.8</v>
      </c>
      <c r="H2110">
        <v>-0.01</v>
      </c>
      <c r="I2110">
        <v>3.891</v>
      </c>
      <c r="J2110">
        <v>-0.38400000000000001</v>
      </c>
      <c r="K2110">
        <v>-1.399</v>
      </c>
      <c r="L2110">
        <v>-2.3860000000000001</v>
      </c>
      <c r="M2110">
        <v>-3.145</v>
      </c>
      <c r="N2110">
        <v>-3.3149999999999999</v>
      </c>
      <c r="O2110">
        <v>1.085</v>
      </c>
      <c r="P2110">
        <v>1.0820000000000001</v>
      </c>
      <c r="Q2110">
        <v>1.105</v>
      </c>
      <c r="R2110">
        <v>0.82099999999999995</v>
      </c>
      <c r="S2110">
        <v>0.46500000000000002</v>
      </c>
    </row>
    <row r="2111" spans="1:19" x14ac:dyDescent="0.3">
      <c r="A2111">
        <v>180</v>
      </c>
      <c r="B2111">
        <v>-0.34699999999999998</v>
      </c>
      <c r="C2111">
        <v>-1.26</v>
      </c>
      <c r="D2111">
        <v>-2.347</v>
      </c>
      <c r="E2111">
        <v>-2.9990000000000001</v>
      </c>
      <c r="F2111">
        <v>-3.24</v>
      </c>
      <c r="G2111">
        <v>2.8</v>
      </c>
      <c r="H2111">
        <v>-0.01</v>
      </c>
      <c r="I2111">
        <v>3.891</v>
      </c>
      <c r="J2111">
        <v>-0.38</v>
      </c>
      <c r="K2111">
        <v>-1.3839999999999999</v>
      </c>
      <c r="L2111">
        <v>-2.3639999999999999</v>
      </c>
      <c r="M2111">
        <v>-3.113</v>
      </c>
      <c r="N2111">
        <v>-3.3279999999999998</v>
      </c>
      <c r="O2111">
        <v>1.073</v>
      </c>
      <c r="P2111">
        <v>1.0209999999999999</v>
      </c>
      <c r="Q2111">
        <v>1.0309999999999999</v>
      </c>
      <c r="R2111">
        <v>0.69699999999999995</v>
      </c>
      <c r="S2111">
        <v>0.47</v>
      </c>
    </row>
    <row r="2112" spans="1:19" x14ac:dyDescent="0.3">
      <c r="A2112">
        <v>240</v>
      </c>
      <c r="B2112">
        <v>-0.34699999999999998</v>
      </c>
      <c r="C2112">
        <v>-1.26</v>
      </c>
      <c r="D2112">
        <v>-2.347</v>
      </c>
      <c r="E2112">
        <v>-2.9990000000000001</v>
      </c>
      <c r="F2112">
        <v>-3.24</v>
      </c>
      <c r="G2112">
        <v>2.8</v>
      </c>
      <c r="H2112">
        <v>-0.01</v>
      </c>
      <c r="I2112">
        <v>3.891</v>
      </c>
      <c r="J2112">
        <v>-0.38500000000000001</v>
      </c>
      <c r="K2112">
        <v>-1.3939999999999999</v>
      </c>
      <c r="L2112">
        <v>-2.3780000000000001</v>
      </c>
      <c r="M2112">
        <v>-3.109</v>
      </c>
      <c r="N2112">
        <v>-3.3359999999999999</v>
      </c>
      <c r="O2112">
        <v>1.079</v>
      </c>
      <c r="P2112">
        <v>1.0649999999999999</v>
      </c>
      <c r="Q2112">
        <v>1.0860000000000001</v>
      </c>
      <c r="R2112">
        <v>0.70099999999999996</v>
      </c>
      <c r="S2112">
        <v>0.47299999999999998</v>
      </c>
    </row>
    <row r="2113" spans="1:19" x14ac:dyDescent="0.3">
      <c r="A2113">
        <v>300</v>
      </c>
      <c r="B2113">
        <v>-0.34699999999999998</v>
      </c>
      <c r="C2113">
        <v>-1.26</v>
      </c>
      <c r="D2113">
        <v>-2.347</v>
      </c>
      <c r="E2113">
        <v>-2.9990000000000001</v>
      </c>
      <c r="F2113">
        <v>-3.24</v>
      </c>
      <c r="G2113">
        <v>2.8</v>
      </c>
      <c r="H2113">
        <v>-0.01</v>
      </c>
      <c r="I2113">
        <v>3.891</v>
      </c>
      <c r="J2113">
        <v>-0.38</v>
      </c>
      <c r="K2113">
        <v>-1.39</v>
      </c>
      <c r="L2113">
        <v>-2.3769999999999998</v>
      </c>
      <c r="M2113">
        <v>-3.121</v>
      </c>
      <c r="N2113">
        <v>-3.3439999999999999</v>
      </c>
      <c r="O2113">
        <v>1.0660000000000001</v>
      </c>
      <c r="P2113">
        <v>1.0489999999999999</v>
      </c>
      <c r="Q2113">
        <v>1.0640000000000001</v>
      </c>
      <c r="R2113">
        <v>0.751</v>
      </c>
      <c r="S2113">
        <v>0.47599999999999998</v>
      </c>
    </row>
    <row r="2114" spans="1:19" x14ac:dyDescent="0.3">
      <c r="A2114">
        <v>360</v>
      </c>
      <c r="B2114">
        <v>-0.34699999999999998</v>
      </c>
      <c r="C2114">
        <v>-1.26</v>
      </c>
      <c r="D2114">
        <v>-2.347</v>
      </c>
      <c r="E2114">
        <v>-2.9990000000000001</v>
      </c>
      <c r="F2114">
        <v>-3.24</v>
      </c>
      <c r="G2114">
        <v>2.8</v>
      </c>
      <c r="H2114">
        <v>-0.01</v>
      </c>
      <c r="I2114">
        <v>3.891</v>
      </c>
      <c r="J2114">
        <v>-0.38300000000000001</v>
      </c>
      <c r="K2114">
        <v>-1.3879999999999999</v>
      </c>
      <c r="L2114">
        <v>-2.3730000000000002</v>
      </c>
      <c r="M2114">
        <v>-3.1339999999999999</v>
      </c>
      <c r="N2114">
        <v>-3.355</v>
      </c>
      <c r="O2114">
        <v>1.0660000000000001</v>
      </c>
      <c r="P2114">
        <v>1.0580000000000001</v>
      </c>
      <c r="Q2114">
        <v>1.046</v>
      </c>
      <c r="R2114">
        <v>0.78900000000000003</v>
      </c>
      <c r="S2114">
        <v>0.48099999999999998</v>
      </c>
    </row>
    <row r="2115" spans="1:19" x14ac:dyDescent="0.3">
      <c r="A2115">
        <v>420</v>
      </c>
      <c r="B2115">
        <v>-0.34699999999999998</v>
      </c>
      <c r="C2115">
        <v>-1.26</v>
      </c>
      <c r="D2115">
        <v>-2.347</v>
      </c>
      <c r="E2115">
        <v>-2.9990000000000001</v>
      </c>
      <c r="F2115">
        <v>-3.24</v>
      </c>
      <c r="G2115">
        <v>2.8</v>
      </c>
      <c r="H2115">
        <v>-0.01</v>
      </c>
      <c r="I2115">
        <v>3.891</v>
      </c>
      <c r="J2115">
        <v>-0.38400000000000001</v>
      </c>
      <c r="K2115">
        <v>-1.39</v>
      </c>
      <c r="L2115">
        <v>-2.3759999999999999</v>
      </c>
      <c r="M2115">
        <v>-3.1459999999999999</v>
      </c>
      <c r="N2115">
        <v>-3.3690000000000002</v>
      </c>
      <c r="O2115">
        <v>1.0640000000000001</v>
      </c>
      <c r="P2115">
        <v>1.0649999999999999</v>
      </c>
      <c r="Q2115">
        <v>1.054</v>
      </c>
      <c r="R2115">
        <v>0.82</v>
      </c>
      <c r="S2115">
        <v>0.48699999999999999</v>
      </c>
    </row>
    <row r="2116" spans="1:19" x14ac:dyDescent="0.3">
      <c r="A2116">
        <v>480</v>
      </c>
      <c r="B2116">
        <v>-0.34699999999999998</v>
      </c>
      <c r="C2116">
        <v>-1.26</v>
      </c>
      <c r="D2116">
        <v>-2.347</v>
      </c>
      <c r="E2116">
        <v>-2.9990000000000001</v>
      </c>
      <c r="F2116">
        <v>-3.24</v>
      </c>
      <c r="G2116">
        <v>2.8</v>
      </c>
      <c r="H2116">
        <v>-0.01</v>
      </c>
      <c r="I2116">
        <v>3.891</v>
      </c>
      <c r="J2116">
        <v>-0.38300000000000001</v>
      </c>
      <c r="K2116">
        <v>-1.387</v>
      </c>
      <c r="L2116">
        <v>-2.379</v>
      </c>
      <c r="M2116">
        <v>-3.1560000000000001</v>
      </c>
      <c r="N2116">
        <v>-3.3809999999999998</v>
      </c>
      <c r="O2116">
        <v>1.06</v>
      </c>
      <c r="P2116">
        <v>1.0620000000000001</v>
      </c>
      <c r="Q2116">
        <v>1.0569999999999999</v>
      </c>
      <c r="R2116">
        <v>0.83699999999999997</v>
      </c>
      <c r="S2116">
        <v>0.49199999999999999</v>
      </c>
    </row>
    <row r="2117" spans="1:19" x14ac:dyDescent="0.3">
      <c r="A2117">
        <v>540</v>
      </c>
      <c r="B2117">
        <v>-0.34699999999999998</v>
      </c>
      <c r="C2117">
        <v>-1.26</v>
      </c>
      <c r="D2117">
        <v>-2.347</v>
      </c>
      <c r="E2117">
        <v>-2.9990000000000001</v>
      </c>
      <c r="F2117">
        <v>-3.24</v>
      </c>
      <c r="G2117">
        <v>2.8</v>
      </c>
      <c r="H2117">
        <v>-0.01</v>
      </c>
      <c r="I2117">
        <v>3.891</v>
      </c>
      <c r="J2117">
        <v>-0.38600000000000001</v>
      </c>
      <c r="K2117">
        <v>-1.387</v>
      </c>
      <c r="L2117">
        <v>-2.3809999999999998</v>
      </c>
      <c r="M2117">
        <v>-3.1629999999999998</v>
      </c>
      <c r="N2117">
        <v>-3.395</v>
      </c>
      <c r="O2117">
        <v>1.06</v>
      </c>
      <c r="P2117">
        <v>1.0629999999999999</v>
      </c>
      <c r="Q2117">
        <v>1.0569999999999999</v>
      </c>
      <c r="R2117">
        <v>0.84199999999999997</v>
      </c>
      <c r="S2117">
        <v>0.498</v>
      </c>
    </row>
    <row r="2118" spans="1:19" x14ac:dyDescent="0.3">
      <c r="A2118">
        <v>600</v>
      </c>
      <c r="B2118">
        <v>-0.34699999999999998</v>
      </c>
      <c r="C2118">
        <v>-1.26</v>
      </c>
      <c r="D2118">
        <v>-2.347</v>
      </c>
      <c r="E2118">
        <v>-2.9990000000000001</v>
      </c>
      <c r="F2118">
        <v>-3.24</v>
      </c>
      <c r="G2118">
        <v>2.8</v>
      </c>
      <c r="H2118">
        <v>-0.01</v>
      </c>
      <c r="I2118">
        <v>3.891</v>
      </c>
      <c r="J2118">
        <v>-0.38700000000000001</v>
      </c>
      <c r="K2118">
        <v>-1.3859999999999999</v>
      </c>
      <c r="L2118">
        <v>-2.3820000000000001</v>
      </c>
      <c r="M2118">
        <v>-3.17</v>
      </c>
      <c r="N2118">
        <v>-3.4079999999999999</v>
      </c>
      <c r="O2118">
        <v>1.0580000000000001</v>
      </c>
      <c r="P2118">
        <v>1.0629999999999999</v>
      </c>
      <c r="Q2118">
        <v>1.0569999999999999</v>
      </c>
      <c r="R2118">
        <v>0.84499999999999997</v>
      </c>
      <c r="S2118">
        <v>0.503</v>
      </c>
    </row>
    <row r="2120" spans="1:19" x14ac:dyDescent="0.3">
      <c r="A2120" t="s">
        <v>0</v>
      </c>
      <c r="B2120" t="s">
        <v>164</v>
      </c>
    </row>
    <row r="2121" spans="1:19" x14ac:dyDescent="0.3">
      <c r="A2121">
        <v>0</v>
      </c>
      <c r="B2121">
        <v>-0.34899999999999998</v>
      </c>
      <c r="C2121">
        <v>-1.2609999999999999</v>
      </c>
      <c r="D2121">
        <v>-2.3479999999999999</v>
      </c>
      <c r="E2121">
        <v>-2.9929999999999999</v>
      </c>
      <c r="F2121">
        <v>-3.23</v>
      </c>
      <c r="G2121">
        <v>2.8</v>
      </c>
      <c r="H2121">
        <v>-0.01</v>
      </c>
      <c r="I2121">
        <v>3.891</v>
      </c>
      <c r="J2121">
        <v>-0.37</v>
      </c>
      <c r="K2121">
        <v>-1.37</v>
      </c>
      <c r="L2121">
        <v>-2.367</v>
      </c>
      <c r="M2121">
        <v>-3.11</v>
      </c>
      <c r="N2121">
        <v>-3.23</v>
      </c>
      <c r="O2121">
        <v>1.069</v>
      </c>
      <c r="P2121">
        <v>1.069</v>
      </c>
      <c r="Q2121">
        <v>1.0629999999999999</v>
      </c>
      <c r="R2121">
        <v>0.74</v>
      </c>
      <c r="S2121">
        <v>0.30299999999999999</v>
      </c>
    </row>
    <row r="2122" spans="1:19" x14ac:dyDescent="0.3">
      <c r="A2122">
        <v>60</v>
      </c>
      <c r="B2122">
        <v>-0.34899999999999998</v>
      </c>
      <c r="C2122">
        <v>-1.2609999999999999</v>
      </c>
      <c r="D2122">
        <v>-2.3479999999999999</v>
      </c>
      <c r="E2122">
        <v>-2.9929999999999999</v>
      </c>
      <c r="F2122">
        <v>-3.23</v>
      </c>
      <c r="G2122">
        <v>2.8</v>
      </c>
      <c r="H2122">
        <v>-0.01</v>
      </c>
      <c r="I2122">
        <v>3.891</v>
      </c>
      <c r="J2122">
        <v>-0.40400000000000003</v>
      </c>
      <c r="K2122">
        <v>-1.4019999999999999</v>
      </c>
      <c r="L2122">
        <v>-2.359</v>
      </c>
      <c r="M2122">
        <v>-3.097</v>
      </c>
      <c r="N2122">
        <v>-3.294</v>
      </c>
      <c r="O2122">
        <v>1.1240000000000001</v>
      </c>
      <c r="P2122">
        <v>1.0660000000000001</v>
      </c>
      <c r="Q2122">
        <v>0.98199999999999998</v>
      </c>
      <c r="R2122">
        <v>0.70399999999999996</v>
      </c>
      <c r="S2122">
        <v>0.45700000000000002</v>
      </c>
    </row>
    <row r="2123" spans="1:19" x14ac:dyDescent="0.3">
      <c r="A2123">
        <v>120</v>
      </c>
      <c r="B2123">
        <v>-0.34899999999999998</v>
      </c>
      <c r="C2123">
        <v>-1.2609999999999999</v>
      </c>
      <c r="D2123">
        <v>-2.3479999999999999</v>
      </c>
      <c r="E2123">
        <v>-2.9929999999999999</v>
      </c>
      <c r="F2123">
        <v>-3.23</v>
      </c>
      <c r="G2123">
        <v>2.8</v>
      </c>
      <c r="H2123">
        <v>-0.01</v>
      </c>
      <c r="I2123">
        <v>3.891</v>
      </c>
      <c r="J2123">
        <v>-0.38500000000000001</v>
      </c>
      <c r="K2123">
        <v>-1.403</v>
      </c>
      <c r="L2123">
        <v>-2.39</v>
      </c>
      <c r="M2123">
        <v>-3.1389999999999998</v>
      </c>
      <c r="N2123">
        <v>-3.3079999999999998</v>
      </c>
      <c r="O2123">
        <v>1.0860000000000001</v>
      </c>
      <c r="P2123">
        <v>1.089</v>
      </c>
      <c r="Q2123">
        <v>1.1020000000000001</v>
      </c>
      <c r="R2123">
        <v>0.81699999999999995</v>
      </c>
      <c r="S2123">
        <v>0.46200000000000002</v>
      </c>
    </row>
    <row r="2124" spans="1:19" x14ac:dyDescent="0.3">
      <c r="A2124">
        <v>180</v>
      </c>
      <c r="B2124">
        <v>-0.34899999999999998</v>
      </c>
      <c r="C2124">
        <v>-1.2609999999999999</v>
      </c>
      <c r="D2124">
        <v>-2.3479999999999999</v>
      </c>
      <c r="E2124">
        <v>-2.9929999999999999</v>
      </c>
      <c r="F2124">
        <v>-3.23</v>
      </c>
      <c r="G2124">
        <v>2.8</v>
      </c>
      <c r="H2124">
        <v>-0.01</v>
      </c>
      <c r="I2124">
        <v>3.891</v>
      </c>
      <c r="J2124">
        <v>-0.38</v>
      </c>
      <c r="K2124">
        <v>-1.3859999999999999</v>
      </c>
      <c r="L2124">
        <v>-2.3690000000000002</v>
      </c>
      <c r="M2124">
        <v>-3.109</v>
      </c>
      <c r="N2124">
        <v>-3.319</v>
      </c>
      <c r="O2124">
        <v>1.0740000000000001</v>
      </c>
      <c r="P2124">
        <v>1.0229999999999999</v>
      </c>
      <c r="Q2124">
        <v>1.0209999999999999</v>
      </c>
      <c r="R2124">
        <v>0.7</v>
      </c>
      <c r="S2124">
        <v>0.46600000000000003</v>
      </c>
    </row>
    <row r="2125" spans="1:19" x14ac:dyDescent="0.3">
      <c r="A2125">
        <v>240</v>
      </c>
      <c r="B2125">
        <v>-0.34899999999999998</v>
      </c>
      <c r="C2125">
        <v>-1.2609999999999999</v>
      </c>
      <c r="D2125">
        <v>-2.3479999999999999</v>
      </c>
      <c r="E2125">
        <v>-2.9929999999999999</v>
      </c>
      <c r="F2125">
        <v>-3.23</v>
      </c>
      <c r="G2125">
        <v>2.8</v>
      </c>
      <c r="H2125">
        <v>-0.01</v>
      </c>
      <c r="I2125">
        <v>3.891</v>
      </c>
      <c r="J2125">
        <v>-0.38600000000000001</v>
      </c>
      <c r="K2125">
        <v>-1.3959999999999999</v>
      </c>
      <c r="L2125">
        <v>-2.383</v>
      </c>
      <c r="M2125">
        <v>-3.1030000000000002</v>
      </c>
      <c r="N2125">
        <v>-3.3250000000000002</v>
      </c>
      <c r="O2125">
        <v>1.08</v>
      </c>
      <c r="P2125">
        <v>1.069</v>
      </c>
      <c r="Q2125">
        <v>1.077</v>
      </c>
      <c r="R2125">
        <v>0.69499999999999995</v>
      </c>
      <c r="S2125">
        <v>0.46899999999999997</v>
      </c>
    </row>
    <row r="2126" spans="1:19" x14ac:dyDescent="0.3">
      <c r="A2126">
        <v>300</v>
      </c>
      <c r="B2126">
        <v>-0.34899999999999998</v>
      </c>
      <c r="C2126">
        <v>-1.2609999999999999</v>
      </c>
      <c r="D2126">
        <v>-2.3479999999999999</v>
      </c>
      <c r="E2126">
        <v>-2.9929999999999999</v>
      </c>
      <c r="F2126">
        <v>-3.23</v>
      </c>
      <c r="G2126">
        <v>2.8</v>
      </c>
      <c r="H2126">
        <v>-0.01</v>
      </c>
      <c r="I2126">
        <v>3.891</v>
      </c>
      <c r="J2126">
        <v>-0.38</v>
      </c>
      <c r="K2126">
        <v>-1.3919999999999999</v>
      </c>
      <c r="L2126">
        <v>-2.3809999999999998</v>
      </c>
      <c r="M2126">
        <v>-3.1150000000000002</v>
      </c>
      <c r="N2126">
        <v>-3.3340000000000001</v>
      </c>
      <c r="O2126">
        <v>1.0660000000000001</v>
      </c>
      <c r="P2126">
        <v>1.05</v>
      </c>
      <c r="Q2126">
        <v>1.0589999999999999</v>
      </c>
      <c r="R2126">
        <v>0.746</v>
      </c>
      <c r="S2126">
        <v>0.47199999999999998</v>
      </c>
    </row>
    <row r="2127" spans="1:19" x14ac:dyDescent="0.3">
      <c r="A2127">
        <v>360</v>
      </c>
      <c r="B2127">
        <v>-0.34899999999999998</v>
      </c>
      <c r="C2127">
        <v>-1.2609999999999999</v>
      </c>
      <c r="D2127">
        <v>-2.3479999999999999</v>
      </c>
      <c r="E2127">
        <v>-2.9929999999999999</v>
      </c>
      <c r="F2127">
        <v>-3.23</v>
      </c>
      <c r="G2127">
        <v>2.8</v>
      </c>
      <c r="H2127">
        <v>-0.01</v>
      </c>
      <c r="I2127">
        <v>3.891</v>
      </c>
      <c r="J2127">
        <v>-0.38300000000000001</v>
      </c>
      <c r="K2127">
        <v>-1.39</v>
      </c>
      <c r="L2127">
        <v>-2.3769999999999998</v>
      </c>
      <c r="M2127">
        <v>-3.1280000000000001</v>
      </c>
      <c r="N2127">
        <v>-3.3450000000000002</v>
      </c>
      <c r="O2127">
        <v>1.0669999999999999</v>
      </c>
      <c r="P2127">
        <v>1.06</v>
      </c>
      <c r="Q2127">
        <v>1.04</v>
      </c>
      <c r="R2127">
        <v>0.78300000000000003</v>
      </c>
      <c r="S2127">
        <v>0.47699999999999998</v>
      </c>
    </row>
    <row r="2128" spans="1:19" x14ac:dyDescent="0.3">
      <c r="A2128">
        <v>420</v>
      </c>
      <c r="B2128">
        <v>-0.34899999999999998</v>
      </c>
      <c r="C2128">
        <v>-1.2609999999999999</v>
      </c>
      <c r="D2128">
        <v>-2.3479999999999999</v>
      </c>
      <c r="E2128">
        <v>-2.9929999999999999</v>
      </c>
      <c r="F2128">
        <v>-3.23</v>
      </c>
      <c r="G2128">
        <v>2.8</v>
      </c>
      <c r="H2128">
        <v>-0.01</v>
      </c>
      <c r="I2128">
        <v>3.891</v>
      </c>
      <c r="J2128">
        <v>-0.38400000000000001</v>
      </c>
      <c r="K2128">
        <v>-1.3919999999999999</v>
      </c>
      <c r="L2128">
        <v>-2.38</v>
      </c>
      <c r="M2128">
        <v>-3.141</v>
      </c>
      <c r="N2128">
        <v>-3.3580000000000001</v>
      </c>
      <c r="O2128">
        <v>1.0640000000000001</v>
      </c>
      <c r="P2128">
        <v>1.0669999999999999</v>
      </c>
      <c r="Q2128">
        <v>1.05</v>
      </c>
      <c r="R2128">
        <v>0.81399999999999995</v>
      </c>
      <c r="S2128">
        <v>0.48199999999999998</v>
      </c>
    </row>
    <row r="2129" spans="1:19" x14ac:dyDescent="0.3">
      <c r="A2129">
        <v>480</v>
      </c>
      <c r="B2129">
        <v>-0.34899999999999998</v>
      </c>
      <c r="C2129">
        <v>-1.2609999999999999</v>
      </c>
      <c r="D2129">
        <v>-2.3479999999999999</v>
      </c>
      <c r="E2129">
        <v>-2.9929999999999999</v>
      </c>
      <c r="F2129">
        <v>-3.23</v>
      </c>
      <c r="G2129">
        <v>2.8</v>
      </c>
      <c r="H2129">
        <v>-0.01</v>
      </c>
      <c r="I2129">
        <v>3.891</v>
      </c>
      <c r="J2129">
        <v>-0.38400000000000001</v>
      </c>
      <c r="K2129">
        <v>-1.389</v>
      </c>
      <c r="L2129">
        <v>-2.383</v>
      </c>
      <c r="M2129">
        <v>-3.1509999999999998</v>
      </c>
      <c r="N2129">
        <v>-3.371</v>
      </c>
      <c r="O2129">
        <v>1.06</v>
      </c>
      <c r="P2129">
        <v>1.0629999999999999</v>
      </c>
      <c r="Q2129">
        <v>1.054</v>
      </c>
      <c r="R2129">
        <v>0.82899999999999996</v>
      </c>
      <c r="S2129">
        <v>0.48699999999999999</v>
      </c>
    </row>
    <row r="2130" spans="1:19" x14ac:dyDescent="0.3">
      <c r="A2130">
        <v>540</v>
      </c>
      <c r="B2130">
        <v>-0.34899999999999998</v>
      </c>
      <c r="C2130">
        <v>-1.2609999999999999</v>
      </c>
      <c r="D2130">
        <v>-2.3479999999999999</v>
      </c>
      <c r="E2130">
        <v>-2.9929999999999999</v>
      </c>
      <c r="F2130">
        <v>-3.23</v>
      </c>
      <c r="G2130">
        <v>2.8</v>
      </c>
      <c r="H2130">
        <v>-0.01</v>
      </c>
      <c r="I2130">
        <v>3.891</v>
      </c>
      <c r="J2130">
        <v>-0.38600000000000001</v>
      </c>
      <c r="K2130">
        <v>-1.3879999999999999</v>
      </c>
      <c r="L2130">
        <v>-2.3839999999999999</v>
      </c>
      <c r="M2130">
        <v>-3.1589999999999998</v>
      </c>
      <c r="N2130">
        <v>-3.3839999999999999</v>
      </c>
      <c r="O2130">
        <v>1.06</v>
      </c>
      <c r="P2130">
        <v>1.0640000000000001</v>
      </c>
      <c r="Q2130">
        <v>1.056</v>
      </c>
      <c r="R2130">
        <v>0.83299999999999996</v>
      </c>
      <c r="S2130">
        <v>0.49299999999999999</v>
      </c>
    </row>
    <row r="2131" spans="1:19" x14ac:dyDescent="0.3">
      <c r="A2131">
        <v>600</v>
      </c>
      <c r="B2131">
        <v>-0.34899999999999998</v>
      </c>
      <c r="C2131">
        <v>-1.2609999999999999</v>
      </c>
      <c r="D2131">
        <v>-2.3479999999999999</v>
      </c>
      <c r="E2131">
        <v>-2.9929999999999999</v>
      </c>
      <c r="F2131">
        <v>-3.23</v>
      </c>
      <c r="G2131">
        <v>2.8</v>
      </c>
      <c r="H2131">
        <v>-0.01</v>
      </c>
      <c r="I2131">
        <v>3.891</v>
      </c>
      <c r="J2131">
        <v>-0.38700000000000001</v>
      </c>
      <c r="K2131">
        <v>-1.3879999999999999</v>
      </c>
      <c r="L2131">
        <v>-2.3849999999999998</v>
      </c>
      <c r="M2131">
        <v>-3.1659999999999999</v>
      </c>
      <c r="N2131">
        <v>-3.3969999999999998</v>
      </c>
      <c r="O2131">
        <v>1.0580000000000001</v>
      </c>
      <c r="P2131">
        <v>1.0649999999999999</v>
      </c>
      <c r="Q2131">
        <v>1.056</v>
      </c>
      <c r="R2131">
        <v>0.83699999999999997</v>
      </c>
      <c r="S2131">
        <v>0.499</v>
      </c>
    </row>
    <row r="2133" spans="1:19" x14ac:dyDescent="0.3">
      <c r="A2133" t="s">
        <v>0</v>
      </c>
      <c r="B2133" t="s">
        <v>165</v>
      </c>
    </row>
    <row r="2134" spans="1:19" x14ac:dyDescent="0.3">
      <c r="A2134">
        <v>0</v>
      </c>
      <c r="B2134">
        <v>-0.35199999999999998</v>
      </c>
      <c r="C2134">
        <v>-1.2609999999999999</v>
      </c>
      <c r="D2134">
        <v>-2.3359999999999999</v>
      </c>
      <c r="E2134">
        <v>-2.9860000000000002</v>
      </c>
      <c r="F2134">
        <v>-3.22</v>
      </c>
      <c r="G2134">
        <v>2.8</v>
      </c>
      <c r="H2134">
        <v>-0.01</v>
      </c>
      <c r="I2134">
        <v>3.891</v>
      </c>
      <c r="J2134">
        <v>-0.37</v>
      </c>
      <c r="K2134">
        <v>-1.37</v>
      </c>
      <c r="L2134">
        <v>-2.367</v>
      </c>
      <c r="M2134">
        <v>-3.1030000000000002</v>
      </c>
      <c r="N2134">
        <v>-3.22</v>
      </c>
      <c r="O2134">
        <v>1.069</v>
      </c>
      <c r="P2134">
        <v>1.069</v>
      </c>
      <c r="Q2134">
        <v>1.0629999999999999</v>
      </c>
      <c r="R2134">
        <v>0.73299999999999998</v>
      </c>
      <c r="S2134">
        <v>0.30099999999999999</v>
      </c>
    </row>
    <row r="2135" spans="1:19" x14ac:dyDescent="0.3">
      <c r="A2135">
        <v>60</v>
      </c>
      <c r="B2135">
        <v>-0.35199999999999998</v>
      </c>
      <c r="C2135">
        <v>-1.2609999999999999</v>
      </c>
      <c r="D2135">
        <v>-2.3359999999999999</v>
      </c>
      <c r="E2135">
        <v>-2.9860000000000002</v>
      </c>
      <c r="F2135">
        <v>-3.22</v>
      </c>
      <c r="G2135">
        <v>2.8</v>
      </c>
      <c r="H2135">
        <v>-0.01</v>
      </c>
      <c r="I2135">
        <v>3.891</v>
      </c>
      <c r="J2135">
        <v>-0.40600000000000003</v>
      </c>
      <c r="K2135">
        <v>-1.4039999999999999</v>
      </c>
      <c r="L2135">
        <v>-2.351</v>
      </c>
      <c r="M2135">
        <v>-3.09</v>
      </c>
      <c r="N2135">
        <v>-3.2850000000000001</v>
      </c>
      <c r="O2135">
        <v>1.127</v>
      </c>
      <c r="P2135">
        <v>1.0760000000000001</v>
      </c>
      <c r="Q2135">
        <v>0.98499999999999999</v>
      </c>
      <c r="R2135">
        <v>0.69899999999999995</v>
      </c>
      <c r="S2135">
        <v>0.45300000000000001</v>
      </c>
    </row>
    <row r="2136" spans="1:19" x14ac:dyDescent="0.3">
      <c r="A2136">
        <v>120</v>
      </c>
      <c r="B2136">
        <v>-0.35199999999999998</v>
      </c>
      <c r="C2136">
        <v>-1.2609999999999999</v>
      </c>
      <c r="D2136">
        <v>-2.3359999999999999</v>
      </c>
      <c r="E2136">
        <v>-2.9860000000000002</v>
      </c>
      <c r="F2136">
        <v>-3.22</v>
      </c>
      <c r="G2136">
        <v>2.8</v>
      </c>
      <c r="H2136">
        <v>-0.01</v>
      </c>
      <c r="I2136">
        <v>3.891</v>
      </c>
      <c r="J2136">
        <v>-0.38500000000000001</v>
      </c>
      <c r="K2136">
        <v>-1.4039999999999999</v>
      </c>
      <c r="L2136">
        <v>-2.3820000000000001</v>
      </c>
      <c r="M2136">
        <v>-3.1320000000000001</v>
      </c>
      <c r="N2136">
        <v>-3.2970000000000002</v>
      </c>
      <c r="O2136">
        <v>1.0860000000000001</v>
      </c>
      <c r="P2136">
        <v>1.0900000000000001</v>
      </c>
      <c r="Q2136">
        <v>1.107</v>
      </c>
      <c r="R2136">
        <v>0.80700000000000005</v>
      </c>
      <c r="S2136">
        <v>0.45800000000000002</v>
      </c>
    </row>
    <row r="2137" spans="1:19" x14ac:dyDescent="0.3">
      <c r="A2137">
        <v>180</v>
      </c>
      <c r="B2137">
        <v>-0.35199999999999998</v>
      </c>
      <c r="C2137">
        <v>-1.2609999999999999</v>
      </c>
      <c r="D2137">
        <v>-2.3359999999999999</v>
      </c>
      <c r="E2137">
        <v>-2.9860000000000002</v>
      </c>
      <c r="F2137">
        <v>-3.22</v>
      </c>
      <c r="G2137">
        <v>2.8</v>
      </c>
      <c r="H2137">
        <v>-0.01</v>
      </c>
      <c r="I2137">
        <v>3.891</v>
      </c>
      <c r="J2137">
        <v>-0.38100000000000001</v>
      </c>
      <c r="K2137">
        <v>-1.387</v>
      </c>
      <c r="L2137">
        <v>-2.363</v>
      </c>
      <c r="M2137">
        <v>-3.1030000000000002</v>
      </c>
      <c r="N2137">
        <v>-3.3090000000000002</v>
      </c>
      <c r="O2137">
        <v>1.075</v>
      </c>
      <c r="P2137">
        <v>1.022</v>
      </c>
      <c r="Q2137">
        <v>1.0289999999999999</v>
      </c>
      <c r="R2137">
        <v>0.69399999999999995</v>
      </c>
      <c r="S2137">
        <v>0.46200000000000002</v>
      </c>
    </row>
    <row r="2138" spans="1:19" x14ac:dyDescent="0.3">
      <c r="A2138">
        <v>240</v>
      </c>
      <c r="B2138">
        <v>-0.35199999999999998</v>
      </c>
      <c r="C2138">
        <v>-1.2609999999999999</v>
      </c>
      <c r="D2138">
        <v>-2.3359999999999999</v>
      </c>
      <c r="E2138">
        <v>-2.9860000000000002</v>
      </c>
      <c r="F2138">
        <v>-3.22</v>
      </c>
      <c r="G2138">
        <v>2.8</v>
      </c>
      <c r="H2138">
        <v>-0.01</v>
      </c>
      <c r="I2138">
        <v>3.891</v>
      </c>
      <c r="J2138">
        <v>-0.38700000000000001</v>
      </c>
      <c r="K2138">
        <v>-1.397</v>
      </c>
      <c r="L2138">
        <v>-2.3769999999999998</v>
      </c>
      <c r="M2138">
        <v>-3.097</v>
      </c>
      <c r="N2138">
        <v>-3.3140000000000001</v>
      </c>
      <c r="O2138">
        <v>1.081</v>
      </c>
      <c r="P2138">
        <v>1.0660000000000001</v>
      </c>
      <c r="Q2138">
        <v>1.081</v>
      </c>
      <c r="R2138">
        <v>0.69199999999999995</v>
      </c>
      <c r="S2138">
        <v>0.46400000000000002</v>
      </c>
    </row>
    <row r="2139" spans="1:19" x14ac:dyDescent="0.3">
      <c r="A2139">
        <v>300</v>
      </c>
      <c r="B2139">
        <v>-0.35199999999999998</v>
      </c>
      <c r="C2139">
        <v>-1.2609999999999999</v>
      </c>
      <c r="D2139">
        <v>-2.3359999999999999</v>
      </c>
      <c r="E2139">
        <v>-2.9860000000000002</v>
      </c>
      <c r="F2139">
        <v>-3.22</v>
      </c>
      <c r="G2139">
        <v>2.8</v>
      </c>
      <c r="H2139">
        <v>-0.01</v>
      </c>
      <c r="I2139">
        <v>3.891</v>
      </c>
      <c r="J2139">
        <v>-0.38100000000000001</v>
      </c>
      <c r="K2139">
        <v>-1.393</v>
      </c>
      <c r="L2139">
        <v>-2.3769999999999998</v>
      </c>
      <c r="M2139">
        <v>-3.1070000000000002</v>
      </c>
      <c r="N2139">
        <v>-3.323</v>
      </c>
      <c r="O2139">
        <v>1.0680000000000001</v>
      </c>
      <c r="P2139">
        <v>1.05</v>
      </c>
      <c r="Q2139">
        <v>1.0609999999999999</v>
      </c>
      <c r="R2139">
        <v>0.74199999999999999</v>
      </c>
      <c r="S2139">
        <v>0.46800000000000003</v>
      </c>
    </row>
    <row r="2140" spans="1:19" x14ac:dyDescent="0.3">
      <c r="A2140">
        <v>360</v>
      </c>
      <c r="B2140">
        <v>-0.35199999999999998</v>
      </c>
      <c r="C2140">
        <v>-1.2609999999999999</v>
      </c>
      <c r="D2140">
        <v>-2.3359999999999999</v>
      </c>
      <c r="E2140">
        <v>-2.9860000000000002</v>
      </c>
      <c r="F2140">
        <v>-3.22</v>
      </c>
      <c r="G2140">
        <v>2.8</v>
      </c>
      <c r="H2140">
        <v>-0.01</v>
      </c>
      <c r="I2140">
        <v>3.891</v>
      </c>
      <c r="J2140">
        <v>-0.38300000000000001</v>
      </c>
      <c r="K2140">
        <v>-1.391</v>
      </c>
      <c r="L2140">
        <v>-2.3740000000000001</v>
      </c>
      <c r="M2140">
        <v>-3.121</v>
      </c>
      <c r="N2140">
        <v>-3.335</v>
      </c>
      <c r="O2140">
        <v>1.0669999999999999</v>
      </c>
      <c r="P2140">
        <v>1.0580000000000001</v>
      </c>
      <c r="Q2140">
        <v>1.0429999999999999</v>
      </c>
      <c r="R2140">
        <v>0.78300000000000003</v>
      </c>
      <c r="S2140">
        <v>0.47299999999999998</v>
      </c>
    </row>
    <row r="2141" spans="1:19" x14ac:dyDescent="0.3">
      <c r="A2141">
        <v>420</v>
      </c>
      <c r="B2141">
        <v>-0.35199999999999998</v>
      </c>
      <c r="C2141">
        <v>-1.2609999999999999</v>
      </c>
      <c r="D2141">
        <v>-2.3359999999999999</v>
      </c>
      <c r="E2141">
        <v>-2.9860000000000002</v>
      </c>
      <c r="F2141">
        <v>-3.22</v>
      </c>
      <c r="G2141">
        <v>2.8</v>
      </c>
      <c r="H2141">
        <v>-0.01</v>
      </c>
      <c r="I2141">
        <v>3.891</v>
      </c>
      <c r="J2141">
        <v>-0.38400000000000001</v>
      </c>
      <c r="K2141">
        <v>-1.3919999999999999</v>
      </c>
      <c r="L2141">
        <v>-2.3769999999999998</v>
      </c>
      <c r="M2141">
        <v>-3.133</v>
      </c>
      <c r="N2141">
        <v>-3.347</v>
      </c>
      <c r="O2141">
        <v>1.0649999999999999</v>
      </c>
      <c r="P2141">
        <v>1.0660000000000001</v>
      </c>
      <c r="Q2141">
        <v>1.05</v>
      </c>
      <c r="R2141">
        <v>0.81399999999999995</v>
      </c>
      <c r="S2141">
        <v>0.47799999999999998</v>
      </c>
    </row>
    <row r="2142" spans="1:19" x14ac:dyDescent="0.3">
      <c r="A2142">
        <v>480</v>
      </c>
      <c r="B2142">
        <v>-0.35199999999999998</v>
      </c>
      <c r="C2142">
        <v>-1.2609999999999999</v>
      </c>
      <c r="D2142">
        <v>-2.3359999999999999</v>
      </c>
      <c r="E2142">
        <v>-2.9860000000000002</v>
      </c>
      <c r="F2142">
        <v>-3.22</v>
      </c>
      <c r="G2142">
        <v>2.8</v>
      </c>
      <c r="H2142">
        <v>-0.01</v>
      </c>
      <c r="I2142">
        <v>3.891</v>
      </c>
      <c r="J2142">
        <v>-0.38400000000000001</v>
      </c>
      <c r="K2142">
        <v>-1.39</v>
      </c>
      <c r="L2142">
        <v>-2.38</v>
      </c>
      <c r="M2142">
        <v>-3.1429999999999998</v>
      </c>
      <c r="N2142">
        <v>-3.36</v>
      </c>
      <c r="O2142">
        <v>1.06</v>
      </c>
      <c r="P2142">
        <v>1.0620000000000001</v>
      </c>
      <c r="Q2142">
        <v>1.054</v>
      </c>
      <c r="R2142">
        <v>0.82799999999999996</v>
      </c>
      <c r="S2142">
        <v>0.48299999999999998</v>
      </c>
    </row>
    <row r="2143" spans="1:19" x14ac:dyDescent="0.3">
      <c r="A2143">
        <v>540</v>
      </c>
      <c r="B2143">
        <v>-0.35199999999999998</v>
      </c>
      <c r="C2143">
        <v>-1.2609999999999999</v>
      </c>
      <c r="D2143">
        <v>-2.3359999999999999</v>
      </c>
      <c r="E2143">
        <v>-2.9860000000000002</v>
      </c>
      <c r="F2143">
        <v>-3.22</v>
      </c>
      <c r="G2143">
        <v>2.8</v>
      </c>
      <c r="H2143">
        <v>-0.01</v>
      </c>
      <c r="I2143">
        <v>3.891</v>
      </c>
      <c r="J2143">
        <v>-0.38600000000000001</v>
      </c>
      <c r="K2143">
        <v>-1.3879999999999999</v>
      </c>
      <c r="L2143">
        <v>-2.3820000000000001</v>
      </c>
      <c r="M2143">
        <v>-3.15</v>
      </c>
      <c r="N2143">
        <v>-3.3719999999999999</v>
      </c>
      <c r="O2143">
        <v>1.06</v>
      </c>
      <c r="P2143">
        <v>1.0629999999999999</v>
      </c>
      <c r="Q2143">
        <v>1.0549999999999999</v>
      </c>
      <c r="R2143">
        <v>0.83099999999999996</v>
      </c>
      <c r="S2143">
        <v>0.48799999999999999</v>
      </c>
    </row>
    <row r="2144" spans="1:19" x14ac:dyDescent="0.3">
      <c r="A2144">
        <v>600</v>
      </c>
      <c r="B2144">
        <v>-0.35199999999999998</v>
      </c>
      <c r="C2144">
        <v>-1.2609999999999999</v>
      </c>
      <c r="D2144">
        <v>-2.3359999999999999</v>
      </c>
      <c r="E2144">
        <v>-2.9860000000000002</v>
      </c>
      <c r="F2144">
        <v>-3.22</v>
      </c>
      <c r="G2144">
        <v>2.8</v>
      </c>
      <c r="H2144">
        <v>-0.01</v>
      </c>
      <c r="I2144">
        <v>3.891</v>
      </c>
      <c r="J2144">
        <v>-0.38700000000000001</v>
      </c>
      <c r="K2144">
        <v>-1.3879999999999999</v>
      </c>
      <c r="L2144">
        <v>-2.383</v>
      </c>
      <c r="M2144">
        <v>-3.1579999999999999</v>
      </c>
      <c r="N2144">
        <v>-3.3839999999999999</v>
      </c>
      <c r="O2144">
        <v>1.0580000000000001</v>
      </c>
      <c r="P2144">
        <v>1.0640000000000001</v>
      </c>
      <c r="Q2144">
        <v>1.0549999999999999</v>
      </c>
      <c r="R2144">
        <v>0.83499999999999996</v>
      </c>
      <c r="S2144">
        <v>0.49299999999999999</v>
      </c>
    </row>
    <row r="2146" spans="1:19" x14ac:dyDescent="0.3">
      <c r="A2146" t="s">
        <v>0</v>
      </c>
      <c r="B2146" t="s">
        <v>166</v>
      </c>
    </row>
    <row r="2147" spans="1:19" x14ac:dyDescent="0.3">
      <c r="A2147">
        <v>0</v>
      </c>
      <c r="B2147">
        <v>-0.35299999999999998</v>
      </c>
      <c r="C2147">
        <v>-1.262</v>
      </c>
      <c r="D2147">
        <v>-2.3359999999999999</v>
      </c>
      <c r="E2147">
        <v>-2.9790000000000001</v>
      </c>
      <c r="F2147">
        <v>-3.21</v>
      </c>
      <c r="G2147">
        <v>2.8</v>
      </c>
      <c r="H2147">
        <v>-0.01</v>
      </c>
      <c r="I2147">
        <v>3.891</v>
      </c>
      <c r="J2147">
        <v>-0.37</v>
      </c>
      <c r="K2147">
        <v>-1.37</v>
      </c>
      <c r="L2147">
        <v>-2.3660000000000001</v>
      </c>
      <c r="M2147">
        <v>-3.0960000000000001</v>
      </c>
      <c r="N2147">
        <v>-3.21</v>
      </c>
      <c r="O2147">
        <v>1.069</v>
      </c>
      <c r="P2147">
        <v>1.069</v>
      </c>
      <c r="Q2147">
        <v>1.0620000000000001</v>
      </c>
      <c r="R2147">
        <v>0.72699999999999998</v>
      </c>
      <c r="S2147">
        <v>0.29799999999999999</v>
      </c>
    </row>
    <row r="2148" spans="1:19" x14ac:dyDescent="0.3">
      <c r="A2148">
        <v>60</v>
      </c>
      <c r="B2148">
        <v>-0.35299999999999998</v>
      </c>
      <c r="C2148">
        <v>-1.262</v>
      </c>
      <c r="D2148">
        <v>-2.3359999999999999</v>
      </c>
      <c r="E2148">
        <v>-2.9790000000000001</v>
      </c>
      <c r="F2148">
        <v>-3.21</v>
      </c>
      <c r="G2148">
        <v>2.8</v>
      </c>
      <c r="H2148">
        <v>-0.01</v>
      </c>
      <c r="I2148">
        <v>3.891</v>
      </c>
      <c r="J2148">
        <v>-0.40799999999999997</v>
      </c>
      <c r="K2148">
        <v>-1.405</v>
      </c>
      <c r="L2148">
        <v>-2.3490000000000002</v>
      </c>
      <c r="M2148">
        <v>-3.0840000000000001</v>
      </c>
      <c r="N2148">
        <v>-3.274</v>
      </c>
      <c r="O2148">
        <v>1.1299999999999999</v>
      </c>
      <c r="P2148">
        <v>1.0680000000000001</v>
      </c>
      <c r="Q2148">
        <v>0.98499999999999999</v>
      </c>
      <c r="R2148">
        <v>0.69599999999999995</v>
      </c>
      <c r="S2148">
        <v>0.44900000000000001</v>
      </c>
    </row>
    <row r="2149" spans="1:19" x14ac:dyDescent="0.3">
      <c r="A2149">
        <v>120</v>
      </c>
      <c r="B2149">
        <v>-0.35299999999999998</v>
      </c>
      <c r="C2149">
        <v>-1.262</v>
      </c>
      <c r="D2149">
        <v>-2.3359999999999999</v>
      </c>
      <c r="E2149">
        <v>-2.9790000000000001</v>
      </c>
      <c r="F2149">
        <v>-3.21</v>
      </c>
      <c r="G2149">
        <v>2.8</v>
      </c>
      <c r="H2149">
        <v>-0.01</v>
      </c>
      <c r="I2149">
        <v>3.891</v>
      </c>
      <c r="J2149">
        <v>-0.38500000000000001</v>
      </c>
      <c r="K2149">
        <v>-1.4039999999999999</v>
      </c>
      <c r="L2149">
        <v>-2.3809999999999998</v>
      </c>
      <c r="M2149">
        <v>-3.125</v>
      </c>
      <c r="N2149">
        <v>-3.286</v>
      </c>
      <c r="O2149">
        <v>1.085</v>
      </c>
      <c r="P2149">
        <v>1.0920000000000001</v>
      </c>
      <c r="Q2149">
        <v>1.103</v>
      </c>
      <c r="R2149">
        <v>0.79800000000000004</v>
      </c>
      <c r="S2149">
        <v>0.45400000000000001</v>
      </c>
    </row>
    <row r="2150" spans="1:19" x14ac:dyDescent="0.3">
      <c r="A2150">
        <v>180</v>
      </c>
      <c r="B2150">
        <v>-0.35299999999999998</v>
      </c>
      <c r="C2150">
        <v>-1.262</v>
      </c>
      <c r="D2150">
        <v>-2.3359999999999999</v>
      </c>
      <c r="E2150">
        <v>-2.9790000000000001</v>
      </c>
      <c r="F2150">
        <v>-3.21</v>
      </c>
      <c r="G2150">
        <v>2.8</v>
      </c>
      <c r="H2150">
        <v>-0.01</v>
      </c>
      <c r="I2150">
        <v>3.891</v>
      </c>
      <c r="J2150">
        <v>-0.379</v>
      </c>
      <c r="K2150">
        <v>-1.3859999999999999</v>
      </c>
      <c r="L2150">
        <v>-2.363</v>
      </c>
      <c r="M2150">
        <v>-3.0950000000000002</v>
      </c>
      <c r="N2150">
        <v>-3.298</v>
      </c>
      <c r="O2150">
        <v>1.0720000000000001</v>
      </c>
      <c r="P2150">
        <v>1.0229999999999999</v>
      </c>
      <c r="Q2150">
        <v>1.0309999999999999</v>
      </c>
      <c r="R2150">
        <v>0.68400000000000005</v>
      </c>
      <c r="S2150">
        <v>0.45800000000000002</v>
      </c>
    </row>
    <row r="2151" spans="1:19" x14ac:dyDescent="0.3">
      <c r="A2151">
        <v>240</v>
      </c>
      <c r="B2151">
        <v>-0.35299999999999998</v>
      </c>
      <c r="C2151">
        <v>-1.262</v>
      </c>
      <c r="D2151">
        <v>-2.3359999999999999</v>
      </c>
      <c r="E2151">
        <v>-2.9790000000000001</v>
      </c>
      <c r="F2151">
        <v>-3.21</v>
      </c>
      <c r="G2151">
        <v>2.8</v>
      </c>
      <c r="H2151">
        <v>-0.01</v>
      </c>
      <c r="I2151">
        <v>3.891</v>
      </c>
      <c r="J2151">
        <v>-0.38600000000000001</v>
      </c>
      <c r="K2151">
        <v>-1.3959999999999999</v>
      </c>
      <c r="L2151">
        <v>-2.3780000000000001</v>
      </c>
      <c r="M2151">
        <v>-3.0910000000000002</v>
      </c>
      <c r="N2151">
        <v>-3.3029999999999999</v>
      </c>
      <c r="O2151">
        <v>1.079</v>
      </c>
      <c r="P2151">
        <v>1.0669999999999999</v>
      </c>
      <c r="Q2151">
        <v>1.0820000000000001</v>
      </c>
      <c r="R2151">
        <v>0.68899999999999995</v>
      </c>
      <c r="S2151">
        <v>0.46</v>
      </c>
    </row>
    <row r="2152" spans="1:19" x14ac:dyDescent="0.3">
      <c r="A2152">
        <v>300</v>
      </c>
      <c r="B2152">
        <v>-0.35299999999999998</v>
      </c>
      <c r="C2152">
        <v>-1.262</v>
      </c>
      <c r="D2152">
        <v>-2.3359999999999999</v>
      </c>
      <c r="E2152">
        <v>-2.9790000000000001</v>
      </c>
      <c r="F2152">
        <v>-3.21</v>
      </c>
      <c r="G2152">
        <v>2.8</v>
      </c>
      <c r="H2152">
        <v>-0.01</v>
      </c>
      <c r="I2152">
        <v>3.891</v>
      </c>
      <c r="J2152">
        <v>-0.38</v>
      </c>
      <c r="K2152">
        <v>-1.3919999999999999</v>
      </c>
      <c r="L2152">
        <v>-2.3769999999999998</v>
      </c>
      <c r="M2152">
        <v>-3.101</v>
      </c>
      <c r="N2152">
        <v>-3.3119999999999998</v>
      </c>
      <c r="O2152">
        <v>1.0660000000000001</v>
      </c>
      <c r="P2152">
        <v>1.05</v>
      </c>
      <c r="Q2152">
        <v>1.0589999999999999</v>
      </c>
      <c r="R2152">
        <v>0.73899999999999999</v>
      </c>
      <c r="S2152">
        <v>0.46300000000000002</v>
      </c>
    </row>
    <row r="2153" spans="1:19" x14ac:dyDescent="0.3">
      <c r="A2153">
        <v>360</v>
      </c>
      <c r="B2153">
        <v>-0.35299999999999998</v>
      </c>
      <c r="C2153">
        <v>-1.262</v>
      </c>
      <c r="D2153">
        <v>-2.3359999999999999</v>
      </c>
      <c r="E2153">
        <v>-2.9790000000000001</v>
      </c>
      <c r="F2153">
        <v>-3.21</v>
      </c>
      <c r="G2153">
        <v>2.8</v>
      </c>
      <c r="H2153">
        <v>-0.01</v>
      </c>
      <c r="I2153">
        <v>3.891</v>
      </c>
      <c r="J2153">
        <v>-0.38200000000000001</v>
      </c>
      <c r="K2153">
        <v>-1.39</v>
      </c>
      <c r="L2153">
        <v>-2.3730000000000002</v>
      </c>
      <c r="M2153">
        <v>-3.1139999999999999</v>
      </c>
      <c r="N2153">
        <v>-3.3239999999999998</v>
      </c>
      <c r="O2153">
        <v>1.0660000000000001</v>
      </c>
      <c r="P2153">
        <v>1.06</v>
      </c>
      <c r="Q2153">
        <v>1.042</v>
      </c>
      <c r="R2153">
        <v>0.77800000000000002</v>
      </c>
      <c r="S2153">
        <v>0.46800000000000003</v>
      </c>
    </row>
    <row r="2154" spans="1:19" x14ac:dyDescent="0.3">
      <c r="A2154">
        <v>420</v>
      </c>
      <c r="B2154">
        <v>-0.35299999999999998</v>
      </c>
      <c r="C2154">
        <v>-1.262</v>
      </c>
      <c r="D2154">
        <v>-2.3359999999999999</v>
      </c>
      <c r="E2154">
        <v>-2.9790000000000001</v>
      </c>
      <c r="F2154">
        <v>-3.21</v>
      </c>
      <c r="G2154">
        <v>2.8</v>
      </c>
      <c r="H2154">
        <v>-0.01</v>
      </c>
      <c r="I2154">
        <v>3.891</v>
      </c>
      <c r="J2154">
        <v>-0.38300000000000001</v>
      </c>
      <c r="K2154">
        <v>-1.391</v>
      </c>
      <c r="L2154">
        <v>-2.3769999999999998</v>
      </c>
      <c r="M2154">
        <v>-3.1269999999999998</v>
      </c>
      <c r="N2154">
        <v>-3.3359999999999999</v>
      </c>
      <c r="O2154">
        <v>1.0640000000000001</v>
      </c>
      <c r="P2154">
        <v>1.0669999999999999</v>
      </c>
      <c r="Q2154">
        <v>1.0509999999999999</v>
      </c>
      <c r="R2154">
        <v>0.81</v>
      </c>
      <c r="S2154">
        <v>0.47299999999999998</v>
      </c>
    </row>
    <row r="2155" spans="1:19" x14ac:dyDescent="0.3">
      <c r="A2155">
        <v>480</v>
      </c>
      <c r="B2155">
        <v>-0.35299999999999998</v>
      </c>
      <c r="C2155">
        <v>-1.262</v>
      </c>
      <c r="D2155">
        <v>-2.3359999999999999</v>
      </c>
      <c r="E2155">
        <v>-2.9790000000000001</v>
      </c>
      <c r="F2155">
        <v>-3.21</v>
      </c>
      <c r="G2155">
        <v>2.8</v>
      </c>
      <c r="H2155">
        <v>-0.01</v>
      </c>
      <c r="I2155">
        <v>3.891</v>
      </c>
      <c r="J2155">
        <v>-0.38300000000000001</v>
      </c>
      <c r="K2155">
        <v>-1.389</v>
      </c>
      <c r="L2155">
        <v>-2.38</v>
      </c>
      <c r="M2155">
        <v>-3.137</v>
      </c>
      <c r="N2155">
        <v>-3.3479999999999999</v>
      </c>
      <c r="O2155">
        <v>1.06</v>
      </c>
      <c r="P2155">
        <v>1.0620000000000001</v>
      </c>
      <c r="Q2155">
        <v>1.054</v>
      </c>
      <c r="R2155">
        <v>0.82299999999999995</v>
      </c>
      <c r="S2155">
        <v>0.47799999999999998</v>
      </c>
    </row>
    <row r="2156" spans="1:19" x14ac:dyDescent="0.3">
      <c r="A2156">
        <v>540</v>
      </c>
      <c r="B2156">
        <v>-0.35299999999999998</v>
      </c>
      <c r="C2156">
        <v>-1.262</v>
      </c>
      <c r="D2156">
        <v>-2.3359999999999999</v>
      </c>
      <c r="E2156">
        <v>-2.9790000000000001</v>
      </c>
      <c r="F2156">
        <v>-3.21</v>
      </c>
      <c r="G2156">
        <v>2.8</v>
      </c>
      <c r="H2156">
        <v>-0.01</v>
      </c>
      <c r="I2156">
        <v>3.891</v>
      </c>
      <c r="J2156">
        <v>-0.38600000000000001</v>
      </c>
      <c r="K2156">
        <v>-1.387</v>
      </c>
      <c r="L2156">
        <v>-2.3820000000000001</v>
      </c>
      <c r="M2156">
        <v>-3.1440000000000001</v>
      </c>
      <c r="N2156">
        <v>-3.36</v>
      </c>
      <c r="O2156">
        <v>1.06</v>
      </c>
      <c r="P2156">
        <v>1.0629999999999999</v>
      </c>
      <c r="Q2156">
        <v>1.0549999999999999</v>
      </c>
      <c r="R2156">
        <v>0.82499999999999996</v>
      </c>
      <c r="S2156">
        <v>0.48299999999999998</v>
      </c>
    </row>
    <row r="2157" spans="1:19" x14ac:dyDescent="0.3">
      <c r="A2157">
        <v>600</v>
      </c>
      <c r="B2157">
        <v>-0.35299999999999998</v>
      </c>
      <c r="C2157">
        <v>-1.262</v>
      </c>
      <c r="D2157">
        <v>-2.3359999999999999</v>
      </c>
      <c r="E2157">
        <v>-2.9790000000000001</v>
      </c>
      <c r="F2157">
        <v>-3.21</v>
      </c>
      <c r="G2157">
        <v>2.8</v>
      </c>
      <c r="H2157">
        <v>-0.01</v>
      </c>
      <c r="I2157">
        <v>3.891</v>
      </c>
      <c r="J2157">
        <v>-0.38700000000000001</v>
      </c>
      <c r="K2157">
        <v>-1.387</v>
      </c>
      <c r="L2157">
        <v>-2.383</v>
      </c>
      <c r="M2157">
        <v>-3.1509999999999998</v>
      </c>
      <c r="N2157">
        <v>-3.3730000000000002</v>
      </c>
      <c r="O2157">
        <v>1.0580000000000001</v>
      </c>
      <c r="P2157">
        <v>1.0640000000000001</v>
      </c>
      <c r="Q2157">
        <v>1.0549999999999999</v>
      </c>
      <c r="R2157">
        <v>0.82899999999999996</v>
      </c>
      <c r="S2157">
        <v>0.48799999999999999</v>
      </c>
    </row>
    <row r="2159" spans="1:19" x14ac:dyDescent="0.3">
      <c r="A2159" t="s">
        <v>0</v>
      </c>
      <c r="B2159" t="s">
        <v>167</v>
      </c>
    </row>
    <row r="2160" spans="1:19" x14ac:dyDescent="0.3">
      <c r="A2160">
        <v>0</v>
      </c>
      <c r="B2160">
        <v>-0.35099999999999998</v>
      </c>
      <c r="C2160">
        <v>-1.262</v>
      </c>
      <c r="D2160">
        <v>-2.3370000000000002</v>
      </c>
      <c r="E2160">
        <v>-2.9729999999999999</v>
      </c>
      <c r="F2160">
        <v>-3.2</v>
      </c>
      <c r="G2160">
        <v>2.8</v>
      </c>
      <c r="H2160">
        <v>-0.01</v>
      </c>
      <c r="I2160">
        <v>3.891</v>
      </c>
      <c r="J2160">
        <v>-0.37</v>
      </c>
      <c r="K2160">
        <v>-1.37</v>
      </c>
      <c r="L2160">
        <v>-2.3660000000000001</v>
      </c>
      <c r="M2160">
        <v>-3.089</v>
      </c>
      <c r="N2160">
        <v>-3.2</v>
      </c>
      <c r="O2160">
        <v>1.069</v>
      </c>
      <c r="P2160">
        <v>1.069</v>
      </c>
      <c r="Q2160">
        <v>1.0620000000000001</v>
      </c>
      <c r="R2160">
        <v>0.72</v>
      </c>
      <c r="S2160">
        <v>0.29599999999999999</v>
      </c>
    </row>
    <row r="2161" spans="1:19" x14ac:dyDescent="0.3">
      <c r="A2161">
        <v>60</v>
      </c>
      <c r="B2161">
        <v>-0.35099999999999998</v>
      </c>
      <c r="C2161">
        <v>-1.262</v>
      </c>
      <c r="D2161">
        <v>-2.3370000000000002</v>
      </c>
      <c r="E2161">
        <v>-2.9729999999999999</v>
      </c>
      <c r="F2161">
        <v>-3.2</v>
      </c>
      <c r="G2161">
        <v>2.8</v>
      </c>
      <c r="H2161">
        <v>-0.01</v>
      </c>
      <c r="I2161">
        <v>3.891</v>
      </c>
      <c r="J2161">
        <v>-0.40600000000000003</v>
      </c>
      <c r="K2161">
        <v>-1.4</v>
      </c>
      <c r="L2161">
        <v>-2.3479999999999999</v>
      </c>
      <c r="M2161">
        <v>-3.0710000000000002</v>
      </c>
      <c r="N2161">
        <v>-3.2669999999999999</v>
      </c>
      <c r="O2161">
        <v>1.127</v>
      </c>
      <c r="P2161">
        <v>1.0609999999999999</v>
      </c>
      <c r="Q2161">
        <v>0.98099999999999998</v>
      </c>
      <c r="R2161">
        <v>0.67200000000000004</v>
      </c>
      <c r="S2161">
        <v>0.44700000000000001</v>
      </c>
    </row>
    <row r="2162" spans="1:19" x14ac:dyDescent="0.3">
      <c r="A2162">
        <v>120</v>
      </c>
      <c r="B2162">
        <v>-0.35099999999999998</v>
      </c>
      <c r="C2162">
        <v>-1.262</v>
      </c>
      <c r="D2162">
        <v>-2.3370000000000002</v>
      </c>
      <c r="E2162">
        <v>-2.9729999999999999</v>
      </c>
      <c r="F2162">
        <v>-3.2</v>
      </c>
      <c r="G2162">
        <v>2.8</v>
      </c>
      <c r="H2162">
        <v>-0.01</v>
      </c>
      <c r="I2162">
        <v>3.891</v>
      </c>
      <c r="J2162">
        <v>-0.38800000000000001</v>
      </c>
      <c r="K2162">
        <v>-1.405</v>
      </c>
      <c r="L2162">
        <v>-2.38</v>
      </c>
      <c r="M2162">
        <v>-3.1120000000000001</v>
      </c>
      <c r="N2162">
        <v>-3.274</v>
      </c>
      <c r="O2162">
        <v>1.091</v>
      </c>
      <c r="P2162">
        <v>1.093</v>
      </c>
      <c r="Q2162">
        <v>1.1000000000000001</v>
      </c>
      <c r="R2162">
        <v>0.77700000000000002</v>
      </c>
      <c r="S2162">
        <v>0.44900000000000001</v>
      </c>
    </row>
    <row r="2163" spans="1:19" x14ac:dyDescent="0.3">
      <c r="A2163">
        <v>180</v>
      </c>
      <c r="B2163">
        <v>-0.35099999999999998</v>
      </c>
      <c r="C2163">
        <v>-1.262</v>
      </c>
      <c r="D2163">
        <v>-2.3370000000000002</v>
      </c>
      <c r="E2163">
        <v>-2.9729999999999999</v>
      </c>
      <c r="F2163">
        <v>-3.2</v>
      </c>
      <c r="G2163">
        <v>2.8</v>
      </c>
      <c r="H2163">
        <v>-0.01</v>
      </c>
      <c r="I2163">
        <v>3.891</v>
      </c>
      <c r="J2163">
        <v>-0.38</v>
      </c>
      <c r="K2163">
        <v>-1.3859999999999999</v>
      </c>
      <c r="L2163">
        <v>-2.363</v>
      </c>
      <c r="M2163">
        <v>-3.085</v>
      </c>
      <c r="N2163">
        <v>-3.2810000000000001</v>
      </c>
      <c r="O2163">
        <v>1.073</v>
      </c>
      <c r="P2163">
        <v>1.0209999999999999</v>
      </c>
      <c r="Q2163">
        <v>1.0289999999999999</v>
      </c>
      <c r="R2163">
        <v>0.68100000000000005</v>
      </c>
      <c r="S2163">
        <v>0.45200000000000001</v>
      </c>
    </row>
    <row r="2164" spans="1:19" x14ac:dyDescent="0.3">
      <c r="A2164">
        <v>240</v>
      </c>
      <c r="B2164">
        <v>-0.35099999999999998</v>
      </c>
      <c r="C2164">
        <v>-1.262</v>
      </c>
      <c r="D2164">
        <v>-2.3370000000000002</v>
      </c>
      <c r="E2164">
        <v>-2.9729999999999999</v>
      </c>
      <c r="F2164">
        <v>-3.2</v>
      </c>
      <c r="G2164">
        <v>2.8</v>
      </c>
      <c r="H2164">
        <v>-0.01</v>
      </c>
      <c r="I2164">
        <v>3.891</v>
      </c>
      <c r="J2164">
        <v>-0.38600000000000001</v>
      </c>
      <c r="K2164">
        <v>-1.3959999999999999</v>
      </c>
      <c r="L2164">
        <v>-2.3769999999999998</v>
      </c>
      <c r="M2164">
        <v>-3.081</v>
      </c>
      <c r="N2164">
        <v>-3.286</v>
      </c>
      <c r="O2164">
        <v>1.081</v>
      </c>
      <c r="P2164">
        <v>1.0660000000000001</v>
      </c>
      <c r="Q2164">
        <v>1.08</v>
      </c>
      <c r="R2164">
        <v>0.68</v>
      </c>
      <c r="S2164">
        <v>0.45400000000000001</v>
      </c>
    </row>
    <row r="2165" spans="1:19" x14ac:dyDescent="0.3">
      <c r="A2165">
        <v>300</v>
      </c>
      <c r="B2165">
        <v>-0.35099999999999998</v>
      </c>
      <c r="C2165">
        <v>-1.262</v>
      </c>
      <c r="D2165">
        <v>-2.3370000000000002</v>
      </c>
      <c r="E2165">
        <v>-2.9729999999999999</v>
      </c>
      <c r="F2165">
        <v>-3.2</v>
      </c>
      <c r="G2165">
        <v>2.8</v>
      </c>
      <c r="H2165">
        <v>-0.01</v>
      </c>
      <c r="I2165">
        <v>3.891</v>
      </c>
      <c r="J2165">
        <v>-0.38100000000000001</v>
      </c>
      <c r="K2165">
        <v>-1.3919999999999999</v>
      </c>
      <c r="L2165">
        <v>-2.3769999999999998</v>
      </c>
      <c r="M2165">
        <v>-3.0939999999999999</v>
      </c>
      <c r="N2165">
        <v>-3.2959999999999998</v>
      </c>
      <c r="O2165">
        <v>1.0680000000000001</v>
      </c>
      <c r="P2165">
        <v>1.05</v>
      </c>
      <c r="Q2165">
        <v>1.0629999999999999</v>
      </c>
      <c r="R2165">
        <v>0.74</v>
      </c>
      <c r="S2165">
        <v>0.45700000000000002</v>
      </c>
    </row>
    <row r="2166" spans="1:19" x14ac:dyDescent="0.3">
      <c r="A2166">
        <v>360</v>
      </c>
      <c r="B2166">
        <v>-0.35099999999999998</v>
      </c>
      <c r="C2166">
        <v>-1.262</v>
      </c>
      <c r="D2166">
        <v>-2.3370000000000002</v>
      </c>
      <c r="E2166">
        <v>-2.9729999999999999</v>
      </c>
      <c r="F2166">
        <v>-3.2</v>
      </c>
      <c r="G2166">
        <v>2.8</v>
      </c>
      <c r="H2166">
        <v>-0.01</v>
      </c>
      <c r="I2166">
        <v>3.891</v>
      </c>
      <c r="J2166">
        <v>-0.38300000000000001</v>
      </c>
      <c r="K2166">
        <v>-1.39</v>
      </c>
      <c r="L2166">
        <v>-2.3730000000000002</v>
      </c>
      <c r="M2166">
        <v>-3.1080000000000001</v>
      </c>
      <c r="N2166">
        <v>-3.3079999999999998</v>
      </c>
      <c r="O2166">
        <v>1.0660000000000001</v>
      </c>
      <c r="P2166">
        <v>1.0580000000000001</v>
      </c>
      <c r="Q2166">
        <v>1.042</v>
      </c>
      <c r="R2166">
        <v>0.77900000000000003</v>
      </c>
      <c r="S2166">
        <v>0.46200000000000002</v>
      </c>
    </row>
    <row r="2167" spans="1:19" x14ac:dyDescent="0.3">
      <c r="A2167">
        <v>420</v>
      </c>
      <c r="B2167">
        <v>-0.35099999999999998</v>
      </c>
      <c r="C2167">
        <v>-1.262</v>
      </c>
      <c r="D2167">
        <v>-2.3370000000000002</v>
      </c>
      <c r="E2167">
        <v>-2.9729999999999999</v>
      </c>
      <c r="F2167">
        <v>-3.2</v>
      </c>
      <c r="G2167">
        <v>2.8</v>
      </c>
      <c r="H2167">
        <v>-0.01</v>
      </c>
      <c r="I2167">
        <v>3.891</v>
      </c>
      <c r="J2167">
        <v>-0.38400000000000001</v>
      </c>
      <c r="K2167">
        <v>-1.3919999999999999</v>
      </c>
      <c r="L2167">
        <v>-2.3769999999999998</v>
      </c>
      <c r="M2167">
        <v>-3.12</v>
      </c>
      <c r="N2167">
        <v>-3.3210000000000002</v>
      </c>
      <c r="O2167">
        <v>1.0649999999999999</v>
      </c>
      <c r="P2167">
        <v>1.0669999999999999</v>
      </c>
      <c r="Q2167">
        <v>1.0509999999999999</v>
      </c>
      <c r="R2167">
        <v>0.80600000000000005</v>
      </c>
      <c r="S2167">
        <v>0.46700000000000003</v>
      </c>
    </row>
    <row r="2168" spans="1:19" x14ac:dyDescent="0.3">
      <c r="A2168">
        <v>480</v>
      </c>
      <c r="B2168">
        <v>-0.35099999999999998</v>
      </c>
      <c r="C2168">
        <v>-1.262</v>
      </c>
      <c r="D2168">
        <v>-2.3370000000000002</v>
      </c>
      <c r="E2168">
        <v>-2.9729999999999999</v>
      </c>
      <c r="F2168">
        <v>-3.2</v>
      </c>
      <c r="G2168">
        <v>2.8</v>
      </c>
      <c r="H2168">
        <v>-0.01</v>
      </c>
      <c r="I2168">
        <v>3.891</v>
      </c>
      <c r="J2168">
        <v>-0.38400000000000001</v>
      </c>
      <c r="K2168">
        <v>-1.389</v>
      </c>
      <c r="L2168">
        <v>-2.38</v>
      </c>
      <c r="M2168">
        <v>-3.129</v>
      </c>
      <c r="N2168">
        <v>-3.3319999999999999</v>
      </c>
      <c r="O2168">
        <v>1.06</v>
      </c>
      <c r="P2168">
        <v>1.0620000000000001</v>
      </c>
      <c r="Q2168">
        <v>1.0549999999999999</v>
      </c>
      <c r="R2168">
        <v>0.81499999999999995</v>
      </c>
      <c r="S2168">
        <v>0.47199999999999998</v>
      </c>
    </row>
    <row r="2169" spans="1:19" x14ac:dyDescent="0.3">
      <c r="A2169">
        <v>540</v>
      </c>
      <c r="B2169">
        <v>-0.35099999999999998</v>
      </c>
      <c r="C2169">
        <v>-1.262</v>
      </c>
      <c r="D2169">
        <v>-2.3370000000000002</v>
      </c>
      <c r="E2169">
        <v>-2.9729999999999999</v>
      </c>
      <c r="F2169">
        <v>-3.2</v>
      </c>
      <c r="G2169">
        <v>2.8</v>
      </c>
      <c r="H2169">
        <v>-0.01</v>
      </c>
      <c r="I2169">
        <v>3.891</v>
      </c>
      <c r="J2169">
        <v>-0.38600000000000001</v>
      </c>
      <c r="K2169">
        <v>-1.3879999999999999</v>
      </c>
      <c r="L2169">
        <v>-2.3809999999999998</v>
      </c>
      <c r="M2169">
        <v>-3.1349999999999998</v>
      </c>
      <c r="N2169">
        <v>-3.3439999999999999</v>
      </c>
      <c r="O2169">
        <v>1.06</v>
      </c>
      <c r="P2169">
        <v>1.0629999999999999</v>
      </c>
      <c r="Q2169">
        <v>1.0549999999999999</v>
      </c>
      <c r="R2169">
        <v>0.81499999999999995</v>
      </c>
      <c r="S2169">
        <v>0.47599999999999998</v>
      </c>
    </row>
    <row r="2170" spans="1:19" x14ac:dyDescent="0.3">
      <c r="A2170">
        <v>600</v>
      </c>
      <c r="B2170">
        <v>-0.35099999999999998</v>
      </c>
      <c r="C2170">
        <v>-1.262</v>
      </c>
      <c r="D2170">
        <v>-2.3370000000000002</v>
      </c>
      <c r="E2170">
        <v>-2.9729999999999999</v>
      </c>
      <c r="F2170">
        <v>-3.2</v>
      </c>
      <c r="G2170">
        <v>2.8</v>
      </c>
      <c r="H2170">
        <v>-0.01</v>
      </c>
      <c r="I2170">
        <v>3.891</v>
      </c>
      <c r="J2170">
        <v>-0.38700000000000001</v>
      </c>
      <c r="K2170">
        <v>-1.3879999999999999</v>
      </c>
      <c r="L2170">
        <v>-2.3820000000000001</v>
      </c>
      <c r="M2170">
        <v>-3.1419999999999999</v>
      </c>
      <c r="N2170">
        <v>-3.3559999999999999</v>
      </c>
      <c r="O2170">
        <v>1.0580000000000001</v>
      </c>
      <c r="P2170">
        <v>1.0640000000000001</v>
      </c>
      <c r="Q2170">
        <v>1.0549999999999999</v>
      </c>
      <c r="R2170">
        <v>0.81899999999999995</v>
      </c>
      <c r="S2170">
        <v>0.48099999999999998</v>
      </c>
    </row>
    <row r="2172" spans="1:19" x14ac:dyDescent="0.3">
      <c r="A2172" t="s">
        <v>0</v>
      </c>
      <c r="B2172" t="s">
        <v>168</v>
      </c>
    </row>
    <row r="2173" spans="1:19" x14ac:dyDescent="0.3">
      <c r="A2173">
        <v>0</v>
      </c>
      <c r="B2173">
        <v>-0.35299999999999998</v>
      </c>
      <c r="C2173">
        <v>-1.2629999999999999</v>
      </c>
      <c r="D2173">
        <v>-2.3370000000000002</v>
      </c>
      <c r="E2173">
        <v>-2.9660000000000002</v>
      </c>
      <c r="F2173">
        <v>-3.19</v>
      </c>
      <c r="G2173">
        <v>2.8</v>
      </c>
      <c r="H2173">
        <v>-0.01</v>
      </c>
      <c r="I2173">
        <v>3.891</v>
      </c>
      <c r="J2173">
        <v>-0.37</v>
      </c>
      <c r="K2173">
        <v>-1.37</v>
      </c>
      <c r="L2173">
        <v>-2.3660000000000001</v>
      </c>
      <c r="M2173">
        <v>-3.0819999999999999</v>
      </c>
      <c r="N2173">
        <v>-3.19</v>
      </c>
      <c r="O2173">
        <v>1.069</v>
      </c>
      <c r="P2173">
        <v>1.069</v>
      </c>
      <c r="Q2173">
        <v>1.0609999999999999</v>
      </c>
      <c r="R2173">
        <v>0.71299999999999997</v>
      </c>
      <c r="S2173">
        <v>0.29399999999999998</v>
      </c>
    </row>
    <row r="2174" spans="1:19" x14ac:dyDescent="0.3">
      <c r="A2174">
        <v>60</v>
      </c>
      <c r="B2174">
        <v>-0.35299999999999998</v>
      </c>
      <c r="C2174">
        <v>-1.2629999999999999</v>
      </c>
      <c r="D2174">
        <v>-2.3370000000000002</v>
      </c>
      <c r="E2174">
        <v>-2.9660000000000002</v>
      </c>
      <c r="F2174">
        <v>-3.19</v>
      </c>
      <c r="G2174">
        <v>2.8</v>
      </c>
      <c r="H2174">
        <v>-0.01</v>
      </c>
      <c r="I2174">
        <v>3.891</v>
      </c>
      <c r="J2174">
        <v>-0.40799999999999997</v>
      </c>
      <c r="K2174">
        <v>-1.401</v>
      </c>
      <c r="L2174">
        <v>-2.3479999999999999</v>
      </c>
      <c r="M2174">
        <v>-3.0640000000000001</v>
      </c>
      <c r="N2174">
        <v>-3.2559999999999998</v>
      </c>
      <c r="O2174">
        <v>1.1299999999999999</v>
      </c>
      <c r="P2174">
        <v>1.056</v>
      </c>
      <c r="Q2174">
        <v>0.98299999999999998</v>
      </c>
      <c r="R2174">
        <v>0.66700000000000004</v>
      </c>
      <c r="S2174">
        <v>0.443</v>
      </c>
    </row>
    <row r="2175" spans="1:19" x14ac:dyDescent="0.3">
      <c r="A2175">
        <v>120</v>
      </c>
      <c r="B2175">
        <v>-0.35299999999999998</v>
      </c>
      <c r="C2175">
        <v>-1.2629999999999999</v>
      </c>
      <c r="D2175">
        <v>-2.3370000000000002</v>
      </c>
      <c r="E2175">
        <v>-2.9660000000000002</v>
      </c>
      <c r="F2175">
        <v>-3.19</v>
      </c>
      <c r="G2175">
        <v>2.8</v>
      </c>
      <c r="H2175">
        <v>-0.01</v>
      </c>
      <c r="I2175">
        <v>3.891</v>
      </c>
      <c r="J2175">
        <v>-0.38700000000000001</v>
      </c>
      <c r="K2175">
        <v>-1.405</v>
      </c>
      <c r="L2175">
        <v>-2.38</v>
      </c>
      <c r="M2175">
        <v>-3.1040000000000001</v>
      </c>
      <c r="N2175">
        <v>-3.2629999999999999</v>
      </c>
      <c r="O2175">
        <v>1.089</v>
      </c>
      <c r="P2175">
        <v>1.0940000000000001</v>
      </c>
      <c r="Q2175">
        <v>1.1000000000000001</v>
      </c>
      <c r="R2175">
        <v>0.77</v>
      </c>
      <c r="S2175">
        <v>0.44500000000000001</v>
      </c>
    </row>
    <row r="2176" spans="1:19" x14ac:dyDescent="0.3">
      <c r="A2176">
        <v>180</v>
      </c>
      <c r="B2176">
        <v>-0.35299999999999998</v>
      </c>
      <c r="C2176">
        <v>-1.2629999999999999</v>
      </c>
      <c r="D2176">
        <v>-2.3370000000000002</v>
      </c>
      <c r="E2176">
        <v>-2.9660000000000002</v>
      </c>
      <c r="F2176">
        <v>-3.19</v>
      </c>
      <c r="G2176">
        <v>2.8</v>
      </c>
      <c r="H2176">
        <v>-0.01</v>
      </c>
      <c r="I2176">
        <v>3.891</v>
      </c>
      <c r="J2176">
        <v>-0.379</v>
      </c>
      <c r="K2176">
        <v>-1.3859999999999999</v>
      </c>
      <c r="L2176">
        <v>-2.3620000000000001</v>
      </c>
      <c r="M2176">
        <v>-3.0779999999999998</v>
      </c>
      <c r="N2176">
        <v>-3.2690000000000001</v>
      </c>
      <c r="O2176">
        <v>1.071</v>
      </c>
      <c r="P2176">
        <v>1.0229999999999999</v>
      </c>
      <c r="Q2176">
        <v>1.03</v>
      </c>
      <c r="R2176">
        <v>0.67400000000000004</v>
      </c>
      <c r="S2176">
        <v>0.44700000000000001</v>
      </c>
    </row>
    <row r="2177" spans="1:19" x14ac:dyDescent="0.3">
      <c r="A2177">
        <v>240</v>
      </c>
      <c r="B2177">
        <v>-0.35299999999999998</v>
      </c>
      <c r="C2177">
        <v>-1.2629999999999999</v>
      </c>
      <c r="D2177">
        <v>-2.3370000000000002</v>
      </c>
      <c r="E2177">
        <v>-2.9660000000000002</v>
      </c>
      <c r="F2177">
        <v>-3.19</v>
      </c>
      <c r="G2177">
        <v>2.8</v>
      </c>
      <c r="H2177">
        <v>-0.01</v>
      </c>
      <c r="I2177">
        <v>3.891</v>
      </c>
      <c r="J2177">
        <v>-0.38600000000000001</v>
      </c>
      <c r="K2177">
        <v>-1.395</v>
      </c>
      <c r="L2177">
        <v>-2.3769999999999998</v>
      </c>
      <c r="M2177">
        <v>-3.0739999999999998</v>
      </c>
      <c r="N2177">
        <v>-3.2749999999999999</v>
      </c>
      <c r="O2177">
        <v>1.079</v>
      </c>
      <c r="P2177">
        <v>1.0680000000000001</v>
      </c>
      <c r="Q2177">
        <v>1.08</v>
      </c>
      <c r="R2177">
        <v>0.67500000000000004</v>
      </c>
      <c r="S2177">
        <v>0.45</v>
      </c>
    </row>
    <row r="2178" spans="1:19" x14ac:dyDescent="0.3">
      <c r="A2178">
        <v>300</v>
      </c>
      <c r="B2178">
        <v>-0.35299999999999998</v>
      </c>
      <c r="C2178">
        <v>-1.2629999999999999</v>
      </c>
      <c r="D2178">
        <v>-2.3370000000000002</v>
      </c>
      <c r="E2178">
        <v>-2.9660000000000002</v>
      </c>
      <c r="F2178">
        <v>-3.19</v>
      </c>
      <c r="G2178">
        <v>2.8</v>
      </c>
      <c r="H2178">
        <v>-0.01</v>
      </c>
      <c r="I2178">
        <v>3.891</v>
      </c>
      <c r="J2178">
        <v>-0.38</v>
      </c>
      <c r="K2178">
        <v>-1.391</v>
      </c>
      <c r="L2178">
        <v>-2.3759999999999999</v>
      </c>
      <c r="M2178">
        <v>-3.0870000000000002</v>
      </c>
      <c r="N2178">
        <v>-3.2839999999999998</v>
      </c>
      <c r="O2178">
        <v>1.0660000000000001</v>
      </c>
      <c r="P2178">
        <v>1.0509999999999999</v>
      </c>
      <c r="Q2178">
        <v>1.0609999999999999</v>
      </c>
      <c r="R2178">
        <v>0.73399999999999999</v>
      </c>
      <c r="S2178">
        <v>0.45300000000000001</v>
      </c>
    </row>
    <row r="2179" spans="1:19" x14ac:dyDescent="0.3">
      <c r="A2179">
        <v>360</v>
      </c>
      <c r="B2179">
        <v>-0.35299999999999998</v>
      </c>
      <c r="C2179">
        <v>-1.2629999999999999</v>
      </c>
      <c r="D2179">
        <v>-2.3370000000000002</v>
      </c>
      <c r="E2179">
        <v>-2.9660000000000002</v>
      </c>
      <c r="F2179">
        <v>-3.19</v>
      </c>
      <c r="G2179">
        <v>2.8</v>
      </c>
      <c r="H2179">
        <v>-0.01</v>
      </c>
      <c r="I2179">
        <v>3.891</v>
      </c>
      <c r="J2179">
        <v>-0.38200000000000001</v>
      </c>
      <c r="K2179">
        <v>-1.39</v>
      </c>
      <c r="L2179">
        <v>-2.3730000000000002</v>
      </c>
      <c r="M2179">
        <v>-3.101</v>
      </c>
      <c r="N2179">
        <v>-3.2959999999999998</v>
      </c>
      <c r="O2179">
        <v>1.0660000000000001</v>
      </c>
      <c r="P2179">
        <v>1.0589999999999999</v>
      </c>
      <c r="Q2179">
        <v>1.0409999999999999</v>
      </c>
      <c r="R2179">
        <v>0.77500000000000002</v>
      </c>
      <c r="S2179">
        <v>0.45700000000000002</v>
      </c>
    </row>
    <row r="2180" spans="1:19" x14ac:dyDescent="0.3">
      <c r="A2180">
        <v>420</v>
      </c>
      <c r="B2180">
        <v>-0.35299999999999998</v>
      </c>
      <c r="C2180">
        <v>-1.2629999999999999</v>
      </c>
      <c r="D2180">
        <v>-2.3370000000000002</v>
      </c>
      <c r="E2180">
        <v>-2.9660000000000002</v>
      </c>
      <c r="F2180">
        <v>-3.19</v>
      </c>
      <c r="G2180">
        <v>2.8</v>
      </c>
      <c r="H2180">
        <v>-0.01</v>
      </c>
      <c r="I2180">
        <v>3.891</v>
      </c>
      <c r="J2180">
        <v>-0.38300000000000001</v>
      </c>
      <c r="K2180">
        <v>-1.391</v>
      </c>
      <c r="L2180">
        <v>-2.3769999999999998</v>
      </c>
      <c r="M2180">
        <v>-3.113</v>
      </c>
      <c r="N2180">
        <v>-3.3090000000000002</v>
      </c>
      <c r="O2180">
        <v>1.0640000000000001</v>
      </c>
      <c r="P2180">
        <v>1.0669999999999999</v>
      </c>
      <c r="Q2180">
        <v>1.0509999999999999</v>
      </c>
      <c r="R2180">
        <v>0.79900000000000004</v>
      </c>
      <c r="S2180">
        <v>0.46200000000000002</v>
      </c>
    </row>
    <row r="2181" spans="1:19" x14ac:dyDescent="0.3">
      <c r="A2181">
        <v>480</v>
      </c>
      <c r="B2181">
        <v>-0.35299999999999998</v>
      </c>
      <c r="C2181">
        <v>-1.2629999999999999</v>
      </c>
      <c r="D2181">
        <v>-2.3370000000000002</v>
      </c>
      <c r="E2181">
        <v>-2.9660000000000002</v>
      </c>
      <c r="F2181">
        <v>-3.19</v>
      </c>
      <c r="G2181">
        <v>2.8</v>
      </c>
      <c r="H2181">
        <v>-0.01</v>
      </c>
      <c r="I2181">
        <v>3.891</v>
      </c>
      <c r="J2181">
        <v>-0.38300000000000001</v>
      </c>
      <c r="K2181">
        <v>-1.3879999999999999</v>
      </c>
      <c r="L2181">
        <v>-2.38</v>
      </c>
      <c r="M2181">
        <v>-3.1219999999999999</v>
      </c>
      <c r="N2181">
        <v>-3.32</v>
      </c>
      <c r="O2181">
        <v>1.06</v>
      </c>
      <c r="P2181">
        <v>1.0629999999999999</v>
      </c>
      <c r="Q2181">
        <v>1.056</v>
      </c>
      <c r="R2181">
        <v>0.80800000000000005</v>
      </c>
      <c r="S2181">
        <v>0.46700000000000003</v>
      </c>
    </row>
    <row r="2182" spans="1:19" x14ac:dyDescent="0.3">
      <c r="A2182">
        <v>540</v>
      </c>
      <c r="B2182">
        <v>-0.35299999999999998</v>
      </c>
      <c r="C2182">
        <v>-1.2629999999999999</v>
      </c>
      <c r="D2182">
        <v>-2.3370000000000002</v>
      </c>
      <c r="E2182">
        <v>-2.9660000000000002</v>
      </c>
      <c r="F2182">
        <v>-3.19</v>
      </c>
      <c r="G2182">
        <v>2.8</v>
      </c>
      <c r="H2182">
        <v>-0.01</v>
      </c>
      <c r="I2182">
        <v>3.891</v>
      </c>
      <c r="J2182">
        <v>-0.38600000000000001</v>
      </c>
      <c r="K2182">
        <v>-1.387</v>
      </c>
      <c r="L2182">
        <v>-2.3809999999999998</v>
      </c>
      <c r="M2182">
        <v>-3.1280000000000001</v>
      </c>
      <c r="N2182">
        <v>-3.3319999999999999</v>
      </c>
      <c r="O2182">
        <v>1.06</v>
      </c>
      <c r="P2182">
        <v>1.0629999999999999</v>
      </c>
      <c r="Q2182">
        <v>1.0549999999999999</v>
      </c>
      <c r="R2182">
        <v>0.81</v>
      </c>
      <c r="S2182">
        <v>0.47199999999999998</v>
      </c>
    </row>
    <row r="2183" spans="1:19" x14ac:dyDescent="0.3">
      <c r="A2183">
        <v>600</v>
      </c>
      <c r="B2183">
        <v>-0.35299999999999998</v>
      </c>
      <c r="C2183">
        <v>-1.2629999999999999</v>
      </c>
      <c r="D2183">
        <v>-2.3370000000000002</v>
      </c>
      <c r="E2183">
        <v>-2.9660000000000002</v>
      </c>
      <c r="F2183">
        <v>-3.19</v>
      </c>
      <c r="G2183">
        <v>2.8</v>
      </c>
      <c r="H2183">
        <v>-0.01</v>
      </c>
      <c r="I2183">
        <v>3.891</v>
      </c>
      <c r="J2183">
        <v>-0.38700000000000001</v>
      </c>
      <c r="K2183">
        <v>-1.387</v>
      </c>
      <c r="L2183">
        <v>-2.3820000000000001</v>
      </c>
      <c r="M2183">
        <v>-3.1349999999999998</v>
      </c>
      <c r="N2183">
        <v>-3.3439999999999999</v>
      </c>
      <c r="O2183">
        <v>1.0580000000000001</v>
      </c>
      <c r="P2183">
        <v>1.0640000000000001</v>
      </c>
      <c r="Q2183">
        <v>1.054</v>
      </c>
      <c r="R2183">
        <v>0.81200000000000006</v>
      </c>
      <c r="S2183">
        <v>0.47599999999999998</v>
      </c>
    </row>
    <row r="2185" spans="1:19" x14ac:dyDescent="0.3">
      <c r="A2185" t="s">
        <v>0</v>
      </c>
      <c r="B2185" t="s">
        <v>169</v>
      </c>
    </row>
    <row r="2186" spans="1:19" x14ac:dyDescent="0.3">
      <c r="A2186">
        <v>0</v>
      </c>
      <c r="B2186">
        <v>-0.35299999999999998</v>
      </c>
      <c r="C2186">
        <v>-1.2629999999999999</v>
      </c>
      <c r="D2186">
        <v>-2.3370000000000002</v>
      </c>
      <c r="E2186">
        <v>-2.9590000000000001</v>
      </c>
      <c r="F2186">
        <v>-3.18</v>
      </c>
      <c r="G2186">
        <v>2.8</v>
      </c>
      <c r="H2186">
        <v>-0.01</v>
      </c>
      <c r="I2186">
        <v>3.891</v>
      </c>
      <c r="J2186">
        <v>-0.37</v>
      </c>
      <c r="K2186">
        <v>-1.37</v>
      </c>
      <c r="L2186">
        <v>-2.3660000000000001</v>
      </c>
      <c r="M2186">
        <v>-3.0750000000000002</v>
      </c>
      <c r="N2186">
        <v>-3.18</v>
      </c>
      <c r="O2186">
        <v>1.069</v>
      </c>
      <c r="P2186">
        <v>1.069</v>
      </c>
      <c r="Q2186">
        <v>1.0609999999999999</v>
      </c>
      <c r="R2186">
        <v>0.70699999999999996</v>
      </c>
      <c r="S2186">
        <v>0.29099999999999998</v>
      </c>
    </row>
    <row r="2187" spans="1:19" x14ac:dyDescent="0.3">
      <c r="A2187">
        <v>60</v>
      </c>
      <c r="B2187">
        <v>-0.35299999999999998</v>
      </c>
      <c r="C2187">
        <v>-1.2629999999999999</v>
      </c>
      <c r="D2187">
        <v>-2.3370000000000002</v>
      </c>
      <c r="E2187">
        <v>-2.9590000000000001</v>
      </c>
      <c r="F2187">
        <v>-3.18</v>
      </c>
      <c r="G2187">
        <v>2.8</v>
      </c>
      <c r="H2187">
        <v>-0.01</v>
      </c>
      <c r="I2187">
        <v>3.891</v>
      </c>
      <c r="J2187">
        <v>-0.40600000000000003</v>
      </c>
      <c r="K2187">
        <v>-1.399</v>
      </c>
      <c r="L2187">
        <v>-2.3479999999999999</v>
      </c>
      <c r="M2187">
        <v>-3.0569999999999999</v>
      </c>
      <c r="N2187">
        <v>-3.2450000000000001</v>
      </c>
      <c r="O2187">
        <v>1.127</v>
      </c>
      <c r="P2187">
        <v>1.0569999999999999</v>
      </c>
      <c r="Q2187">
        <v>0.98199999999999998</v>
      </c>
      <c r="R2187">
        <v>0.66200000000000003</v>
      </c>
      <c r="S2187">
        <v>0.438</v>
      </c>
    </row>
    <row r="2188" spans="1:19" x14ac:dyDescent="0.3">
      <c r="A2188">
        <v>120</v>
      </c>
      <c r="B2188">
        <v>-0.35299999999999998</v>
      </c>
      <c r="C2188">
        <v>-1.2629999999999999</v>
      </c>
      <c r="D2188">
        <v>-2.3370000000000002</v>
      </c>
      <c r="E2188">
        <v>-2.9590000000000001</v>
      </c>
      <c r="F2188">
        <v>-3.18</v>
      </c>
      <c r="G2188">
        <v>2.8</v>
      </c>
      <c r="H2188">
        <v>-0.01</v>
      </c>
      <c r="I2188">
        <v>3.891</v>
      </c>
      <c r="J2188">
        <v>-0.38800000000000001</v>
      </c>
      <c r="K2188">
        <v>-1.405</v>
      </c>
      <c r="L2188">
        <v>-2.38</v>
      </c>
      <c r="M2188">
        <v>-3.097</v>
      </c>
      <c r="N2188">
        <v>-3.2519999999999998</v>
      </c>
      <c r="O2188">
        <v>1.091</v>
      </c>
      <c r="P2188">
        <v>1.0940000000000001</v>
      </c>
      <c r="Q2188">
        <v>1.0980000000000001</v>
      </c>
      <c r="R2188">
        <v>0.76100000000000001</v>
      </c>
      <c r="S2188">
        <v>0.441</v>
      </c>
    </row>
    <row r="2189" spans="1:19" x14ac:dyDescent="0.3">
      <c r="A2189">
        <v>180</v>
      </c>
      <c r="B2189">
        <v>-0.35299999999999998</v>
      </c>
      <c r="C2189">
        <v>-1.2629999999999999</v>
      </c>
      <c r="D2189">
        <v>-2.3370000000000002</v>
      </c>
      <c r="E2189">
        <v>-2.9590000000000001</v>
      </c>
      <c r="F2189">
        <v>-3.18</v>
      </c>
      <c r="G2189">
        <v>2.8</v>
      </c>
      <c r="H2189">
        <v>-0.01</v>
      </c>
      <c r="I2189">
        <v>3.891</v>
      </c>
      <c r="J2189">
        <v>-0.379</v>
      </c>
      <c r="K2189">
        <v>-1.3859999999999999</v>
      </c>
      <c r="L2189">
        <v>-2.363</v>
      </c>
      <c r="M2189">
        <v>-3.07</v>
      </c>
      <c r="N2189">
        <v>-3.258</v>
      </c>
      <c r="O2189">
        <v>1.073</v>
      </c>
      <c r="P2189">
        <v>1.0209999999999999</v>
      </c>
      <c r="Q2189">
        <v>1.03</v>
      </c>
      <c r="R2189">
        <v>0.66600000000000004</v>
      </c>
      <c r="S2189">
        <v>0.443</v>
      </c>
    </row>
    <row r="2190" spans="1:19" x14ac:dyDescent="0.3">
      <c r="A2190">
        <v>240</v>
      </c>
      <c r="B2190">
        <v>-0.35299999999999998</v>
      </c>
      <c r="C2190">
        <v>-1.2629999999999999</v>
      </c>
      <c r="D2190">
        <v>-2.3370000000000002</v>
      </c>
      <c r="E2190">
        <v>-2.9590000000000001</v>
      </c>
      <c r="F2190">
        <v>-3.18</v>
      </c>
      <c r="G2190">
        <v>2.8</v>
      </c>
      <c r="H2190">
        <v>-0.01</v>
      </c>
      <c r="I2190">
        <v>3.891</v>
      </c>
      <c r="J2190">
        <v>-0.38600000000000001</v>
      </c>
      <c r="K2190">
        <v>-1.395</v>
      </c>
      <c r="L2190">
        <v>-2.3769999999999998</v>
      </c>
      <c r="M2190">
        <v>-3.0670000000000002</v>
      </c>
      <c r="N2190">
        <v>-3.2629999999999999</v>
      </c>
      <c r="O2190">
        <v>1.081</v>
      </c>
      <c r="P2190">
        <v>1.0669999999999999</v>
      </c>
      <c r="Q2190">
        <v>1.081</v>
      </c>
      <c r="R2190">
        <v>0.67</v>
      </c>
      <c r="S2190">
        <v>0.44500000000000001</v>
      </c>
    </row>
    <row r="2191" spans="1:19" x14ac:dyDescent="0.3">
      <c r="A2191">
        <v>300</v>
      </c>
      <c r="B2191">
        <v>-0.35299999999999998</v>
      </c>
      <c r="C2191">
        <v>-1.2629999999999999</v>
      </c>
      <c r="D2191">
        <v>-2.3370000000000002</v>
      </c>
      <c r="E2191">
        <v>-2.9590000000000001</v>
      </c>
      <c r="F2191">
        <v>-3.18</v>
      </c>
      <c r="G2191">
        <v>2.8</v>
      </c>
      <c r="H2191">
        <v>-0.01</v>
      </c>
      <c r="I2191">
        <v>3.891</v>
      </c>
      <c r="J2191">
        <v>-0.38100000000000001</v>
      </c>
      <c r="K2191">
        <v>-1.391</v>
      </c>
      <c r="L2191">
        <v>-2.3759999999999999</v>
      </c>
      <c r="M2191">
        <v>-3.081</v>
      </c>
      <c r="N2191">
        <v>-3.2730000000000001</v>
      </c>
      <c r="O2191">
        <v>1.0669999999999999</v>
      </c>
      <c r="P2191">
        <v>1.0489999999999999</v>
      </c>
      <c r="Q2191">
        <v>1.0609999999999999</v>
      </c>
      <c r="R2191">
        <v>0.73</v>
      </c>
      <c r="S2191">
        <v>0.44900000000000001</v>
      </c>
    </row>
    <row r="2192" spans="1:19" x14ac:dyDescent="0.3">
      <c r="A2192">
        <v>360</v>
      </c>
      <c r="B2192">
        <v>-0.35299999999999998</v>
      </c>
      <c r="C2192">
        <v>-1.2629999999999999</v>
      </c>
      <c r="D2192">
        <v>-2.3370000000000002</v>
      </c>
      <c r="E2192">
        <v>-2.9590000000000001</v>
      </c>
      <c r="F2192">
        <v>-3.18</v>
      </c>
      <c r="G2192">
        <v>2.8</v>
      </c>
      <c r="H2192">
        <v>-0.01</v>
      </c>
      <c r="I2192">
        <v>3.891</v>
      </c>
      <c r="J2192">
        <v>-0.38300000000000001</v>
      </c>
      <c r="K2192">
        <v>-1.39</v>
      </c>
      <c r="L2192">
        <v>-2.3730000000000002</v>
      </c>
      <c r="M2192">
        <v>-3.0950000000000002</v>
      </c>
      <c r="N2192">
        <v>-3.2850000000000001</v>
      </c>
      <c r="O2192">
        <v>1.0660000000000001</v>
      </c>
      <c r="P2192">
        <v>1.0580000000000001</v>
      </c>
      <c r="Q2192">
        <v>1.0409999999999999</v>
      </c>
      <c r="R2192">
        <v>0.77</v>
      </c>
      <c r="S2192">
        <v>0.45300000000000001</v>
      </c>
    </row>
    <row r="2193" spans="1:19" x14ac:dyDescent="0.3">
      <c r="A2193">
        <v>420</v>
      </c>
      <c r="B2193">
        <v>-0.35299999999999998</v>
      </c>
      <c r="C2193">
        <v>-1.2629999999999999</v>
      </c>
      <c r="D2193">
        <v>-2.3370000000000002</v>
      </c>
      <c r="E2193">
        <v>-2.9590000000000001</v>
      </c>
      <c r="F2193">
        <v>-3.18</v>
      </c>
      <c r="G2193">
        <v>2.8</v>
      </c>
      <c r="H2193">
        <v>-0.01</v>
      </c>
      <c r="I2193">
        <v>3.891</v>
      </c>
      <c r="J2193">
        <v>-0.38400000000000001</v>
      </c>
      <c r="K2193">
        <v>-1.391</v>
      </c>
      <c r="L2193">
        <v>-2.3759999999999999</v>
      </c>
      <c r="M2193">
        <v>-3.1070000000000002</v>
      </c>
      <c r="N2193">
        <v>-3.2970000000000002</v>
      </c>
      <c r="O2193">
        <v>1.0649999999999999</v>
      </c>
      <c r="P2193">
        <v>1.0669999999999999</v>
      </c>
      <c r="Q2193">
        <v>1.052</v>
      </c>
      <c r="R2193">
        <v>0.79500000000000004</v>
      </c>
      <c r="S2193">
        <v>0.45800000000000002</v>
      </c>
    </row>
    <row r="2194" spans="1:19" x14ac:dyDescent="0.3">
      <c r="A2194">
        <v>480</v>
      </c>
      <c r="B2194">
        <v>-0.35299999999999998</v>
      </c>
      <c r="C2194">
        <v>-1.2629999999999999</v>
      </c>
      <c r="D2194">
        <v>-2.3370000000000002</v>
      </c>
      <c r="E2194">
        <v>-2.9590000000000001</v>
      </c>
      <c r="F2194">
        <v>-3.18</v>
      </c>
      <c r="G2194">
        <v>2.8</v>
      </c>
      <c r="H2194">
        <v>-0.01</v>
      </c>
      <c r="I2194">
        <v>3.891</v>
      </c>
      <c r="J2194">
        <v>-0.38300000000000001</v>
      </c>
      <c r="K2194">
        <v>-1.389</v>
      </c>
      <c r="L2194">
        <v>-2.38</v>
      </c>
      <c r="M2194">
        <v>-3.1150000000000002</v>
      </c>
      <c r="N2194">
        <v>-3.3079999999999998</v>
      </c>
      <c r="O2194">
        <v>1.06</v>
      </c>
      <c r="P2194">
        <v>1.0620000000000001</v>
      </c>
      <c r="Q2194">
        <v>1.056</v>
      </c>
      <c r="R2194">
        <v>0.80200000000000005</v>
      </c>
      <c r="S2194">
        <v>0.46200000000000002</v>
      </c>
    </row>
    <row r="2195" spans="1:19" x14ac:dyDescent="0.3">
      <c r="A2195">
        <v>540</v>
      </c>
      <c r="B2195">
        <v>-0.35299999999999998</v>
      </c>
      <c r="C2195">
        <v>-1.2629999999999999</v>
      </c>
      <c r="D2195">
        <v>-2.3370000000000002</v>
      </c>
      <c r="E2195">
        <v>-2.9590000000000001</v>
      </c>
      <c r="F2195">
        <v>-3.18</v>
      </c>
      <c r="G2195">
        <v>2.8</v>
      </c>
      <c r="H2195">
        <v>-0.01</v>
      </c>
      <c r="I2195">
        <v>3.891</v>
      </c>
      <c r="J2195">
        <v>-0.38600000000000001</v>
      </c>
      <c r="K2195">
        <v>-1.3879999999999999</v>
      </c>
      <c r="L2195">
        <v>-2.3809999999999998</v>
      </c>
      <c r="M2195">
        <v>-3.121</v>
      </c>
      <c r="N2195">
        <v>-3.32</v>
      </c>
      <c r="O2195">
        <v>1.06</v>
      </c>
      <c r="P2195">
        <v>1.0629999999999999</v>
      </c>
      <c r="Q2195">
        <v>1.0549999999999999</v>
      </c>
      <c r="R2195">
        <v>0.80200000000000005</v>
      </c>
      <c r="S2195">
        <v>0.46700000000000003</v>
      </c>
    </row>
    <row r="2196" spans="1:19" x14ac:dyDescent="0.3">
      <c r="A2196">
        <v>600</v>
      </c>
      <c r="B2196">
        <v>-0.35299999999999998</v>
      </c>
      <c r="C2196">
        <v>-1.2629999999999999</v>
      </c>
      <c r="D2196">
        <v>-2.3370000000000002</v>
      </c>
      <c r="E2196">
        <v>-2.9590000000000001</v>
      </c>
      <c r="F2196">
        <v>-3.18</v>
      </c>
      <c r="G2196">
        <v>2.8</v>
      </c>
      <c r="H2196">
        <v>-0.01</v>
      </c>
      <c r="I2196">
        <v>3.891</v>
      </c>
      <c r="J2196">
        <v>-0.38700000000000001</v>
      </c>
      <c r="K2196">
        <v>-1.387</v>
      </c>
      <c r="L2196">
        <v>-2.3820000000000001</v>
      </c>
      <c r="M2196">
        <v>-3.129</v>
      </c>
      <c r="N2196">
        <v>-3.331</v>
      </c>
      <c r="O2196">
        <v>1.0580000000000001</v>
      </c>
      <c r="P2196">
        <v>1.0640000000000001</v>
      </c>
      <c r="Q2196">
        <v>1.054</v>
      </c>
      <c r="R2196">
        <v>0.80700000000000005</v>
      </c>
      <c r="S2196">
        <v>0.47099999999999997</v>
      </c>
    </row>
    <row r="2198" spans="1:19" x14ac:dyDescent="0.3">
      <c r="A2198" t="s">
        <v>0</v>
      </c>
      <c r="B2198" t="s">
        <v>170</v>
      </c>
    </row>
    <row r="2199" spans="1:19" x14ac:dyDescent="0.3">
      <c r="A2199">
        <v>0</v>
      </c>
      <c r="B2199">
        <v>-0.34899999999999998</v>
      </c>
      <c r="C2199">
        <v>-1.262</v>
      </c>
      <c r="D2199">
        <v>-2.3479999999999999</v>
      </c>
      <c r="E2199">
        <v>-2.9510000000000001</v>
      </c>
      <c r="F2199">
        <v>-3.17</v>
      </c>
      <c r="G2199">
        <v>2.8</v>
      </c>
      <c r="H2199">
        <v>-0.01</v>
      </c>
      <c r="I2199">
        <v>3.891</v>
      </c>
      <c r="J2199">
        <v>-0.37</v>
      </c>
      <c r="K2199">
        <v>-1.37</v>
      </c>
      <c r="L2199">
        <v>-2.3660000000000001</v>
      </c>
      <c r="M2199">
        <v>-3.0670000000000002</v>
      </c>
      <c r="N2199">
        <v>-3.17</v>
      </c>
      <c r="O2199">
        <v>1.069</v>
      </c>
      <c r="P2199">
        <v>1.069</v>
      </c>
      <c r="Q2199">
        <v>1.0609999999999999</v>
      </c>
      <c r="R2199">
        <v>0.7</v>
      </c>
      <c r="S2199">
        <v>0.28899999999999998</v>
      </c>
    </row>
    <row r="2200" spans="1:19" x14ac:dyDescent="0.3">
      <c r="A2200">
        <v>60</v>
      </c>
      <c r="B2200">
        <v>-0.34899999999999998</v>
      </c>
      <c r="C2200">
        <v>-1.262</v>
      </c>
      <c r="D2200">
        <v>-2.3479999999999999</v>
      </c>
      <c r="E2200">
        <v>-2.9510000000000001</v>
      </c>
      <c r="F2200">
        <v>-3.17</v>
      </c>
      <c r="G2200">
        <v>2.8</v>
      </c>
      <c r="H2200">
        <v>-0.01</v>
      </c>
      <c r="I2200">
        <v>3.891</v>
      </c>
      <c r="J2200">
        <v>-0.40799999999999997</v>
      </c>
      <c r="K2200">
        <v>-1.387</v>
      </c>
      <c r="L2200">
        <v>-2.355</v>
      </c>
      <c r="M2200">
        <v>-3.0529999999999999</v>
      </c>
      <c r="N2200">
        <v>-3.2280000000000002</v>
      </c>
      <c r="O2200">
        <v>1.131</v>
      </c>
      <c r="P2200">
        <v>1.0349999999999999</v>
      </c>
      <c r="Q2200">
        <v>0.98399999999999999</v>
      </c>
      <c r="R2200">
        <v>0.66600000000000004</v>
      </c>
      <c r="S2200">
        <v>0.432</v>
      </c>
    </row>
    <row r="2201" spans="1:19" x14ac:dyDescent="0.3">
      <c r="A2201">
        <v>120</v>
      </c>
      <c r="B2201">
        <v>-0.34899999999999998</v>
      </c>
      <c r="C2201">
        <v>-1.262</v>
      </c>
      <c r="D2201">
        <v>-2.3479999999999999</v>
      </c>
      <c r="E2201">
        <v>-2.9510000000000001</v>
      </c>
      <c r="F2201">
        <v>-3.17</v>
      </c>
      <c r="G2201">
        <v>2.8</v>
      </c>
      <c r="H2201">
        <v>-0.01</v>
      </c>
      <c r="I2201">
        <v>3.891</v>
      </c>
      <c r="J2201">
        <v>-0.38600000000000001</v>
      </c>
      <c r="K2201">
        <v>-1.3979999999999999</v>
      </c>
      <c r="L2201">
        <v>-2.387</v>
      </c>
      <c r="M2201">
        <v>-3.0870000000000002</v>
      </c>
      <c r="N2201">
        <v>-3.2360000000000002</v>
      </c>
      <c r="O2201">
        <v>1.087</v>
      </c>
      <c r="P2201">
        <v>1.0900000000000001</v>
      </c>
      <c r="Q2201">
        <v>1.083</v>
      </c>
      <c r="R2201">
        <v>0.747</v>
      </c>
      <c r="S2201">
        <v>0.435</v>
      </c>
    </row>
    <row r="2202" spans="1:19" x14ac:dyDescent="0.3">
      <c r="A2202">
        <v>180</v>
      </c>
      <c r="B2202">
        <v>-0.34899999999999998</v>
      </c>
      <c r="C2202">
        <v>-1.262</v>
      </c>
      <c r="D2202">
        <v>-2.3479999999999999</v>
      </c>
      <c r="E2202">
        <v>-2.9510000000000001</v>
      </c>
      <c r="F2202">
        <v>-3.17</v>
      </c>
      <c r="G2202">
        <v>2.8</v>
      </c>
      <c r="H2202">
        <v>-0.01</v>
      </c>
      <c r="I2202">
        <v>3.891</v>
      </c>
      <c r="J2202">
        <v>-0.377</v>
      </c>
      <c r="K2202">
        <v>-1.381</v>
      </c>
      <c r="L2202">
        <v>-2.3690000000000002</v>
      </c>
      <c r="M2202">
        <v>-3.0579999999999998</v>
      </c>
      <c r="N2202">
        <v>-3.2429999999999999</v>
      </c>
      <c r="O2202">
        <v>1.069</v>
      </c>
      <c r="P2202">
        <v>1.0229999999999999</v>
      </c>
      <c r="Q2202">
        <v>1.028</v>
      </c>
      <c r="R2202">
        <v>0.64300000000000002</v>
      </c>
      <c r="S2202">
        <v>0.438</v>
      </c>
    </row>
    <row r="2203" spans="1:19" x14ac:dyDescent="0.3">
      <c r="A2203">
        <v>240</v>
      </c>
      <c r="B2203">
        <v>-0.34899999999999998</v>
      </c>
      <c r="C2203">
        <v>-1.262</v>
      </c>
      <c r="D2203">
        <v>-2.3479999999999999</v>
      </c>
      <c r="E2203">
        <v>-2.9510000000000001</v>
      </c>
      <c r="F2203">
        <v>-3.17</v>
      </c>
      <c r="G2203">
        <v>2.8</v>
      </c>
      <c r="H2203">
        <v>-0.01</v>
      </c>
      <c r="I2203">
        <v>3.891</v>
      </c>
      <c r="J2203">
        <v>-0.38600000000000001</v>
      </c>
      <c r="K2203">
        <v>-1.3919999999999999</v>
      </c>
      <c r="L2203">
        <v>-2.3820000000000001</v>
      </c>
      <c r="M2203">
        <v>-3.0590000000000002</v>
      </c>
      <c r="N2203">
        <v>-3.25</v>
      </c>
      <c r="O2203">
        <v>1.08</v>
      </c>
      <c r="P2203">
        <v>1.069</v>
      </c>
      <c r="Q2203">
        <v>1.085</v>
      </c>
      <c r="R2203">
        <v>0.66400000000000003</v>
      </c>
      <c r="S2203">
        <v>0.44</v>
      </c>
    </row>
    <row r="2204" spans="1:19" x14ac:dyDescent="0.3">
      <c r="A2204">
        <v>300</v>
      </c>
      <c r="B2204">
        <v>-0.34899999999999998</v>
      </c>
      <c r="C2204">
        <v>-1.262</v>
      </c>
      <c r="D2204">
        <v>-2.3479999999999999</v>
      </c>
      <c r="E2204">
        <v>-2.9510000000000001</v>
      </c>
      <c r="F2204">
        <v>-3.17</v>
      </c>
      <c r="G2204">
        <v>2.8</v>
      </c>
      <c r="H2204">
        <v>-0.01</v>
      </c>
      <c r="I2204">
        <v>3.891</v>
      </c>
      <c r="J2204">
        <v>-0.38</v>
      </c>
      <c r="K2204">
        <v>-1.387</v>
      </c>
      <c r="L2204">
        <v>-2.3769999999999998</v>
      </c>
      <c r="M2204">
        <v>-3.0750000000000002</v>
      </c>
      <c r="N2204">
        <v>-3.2589999999999999</v>
      </c>
      <c r="O2204">
        <v>1.0660000000000001</v>
      </c>
      <c r="P2204">
        <v>1.0469999999999999</v>
      </c>
      <c r="Q2204">
        <v>1.0569999999999999</v>
      </c>
      <c r="R2204">
        <v>0.72199999999999998</v>
      </c>
      <c r="S2204">
        <v>0.443</v>
      </c>
    </row>
    <row r="2205" spans="1:19" x14ac:dyDescent="0.3">
      <c r="A2205">
        <v>360</v>
      </c>
      <c r="B2205">
        <v>-0.34899999999999998</v>
      </c>
      <c r="C2205">
        <v>-1.262</v>
      </c>
      <c r="D2205">
        <v>-2.3479999999999999</v>
      </c>
      <c r="E2205">
        <v>-2.9510000000000001</v>
      </c>
      <c r="F2205">
        <v>-3.17</v>
      </c>
      <c r="G2205">
        <v>2.8</v>
      </c>
      <c r="H2205">
        <v>-0.01</v>
      </c>
      <c r="I2205">
        <v>3.891</v>
      </c>
      <c r="J2205">
        <v>-0.38300000000000001</v>
      </c>
      <c r="K2205">
        <v>-1.387</v>
      </c>
      <c r="L2205">
        <v>-2.3740000000000001</v>
      </c>
      <c r="M2205">
        <v>-3.089</v>
      </c>
      <c r="N2205">
        <v>-3.27</v>
      </c>
      <c r="O2205">
        <v>1.0669999999999999</v>
      </c>
      <c r="P2205">
        <v>1.0609999999999999</v>
      </c>
      <c r="Q2205">
        <v>1.044</v>
      </c>
      <c r="R2205">
        <v>0.75800000000000001</v>
      </c>
      <c r="S2205">
        <v>0.44800000000000001</v>
      </c>
    </row>
    <row r="2206" spans="1:19" x14ac:dyDescent="0.3">
      <c r="A2206">
        <v>420</v>
      </c>
      <c r="B2206">
        <v>-0.34899999999999998</v>
      </c>
      <c r="C2206">
        <v>-1.262</v>
      </c>
      <c r="D2206">
        <v>-2.3479999999999999</v>
      </c>
      <c r="E2206">
        <v>-2.9510000000000001</v>
      </c>
      <c r="F2206">
        <v>-3.17</v>
      </c>
      <c r="G2206">
        <v>2.8</v>
      </c>
      <c r="H2206">
        <v>-0.01</v>
      </c>
      <c r="I2206">
        <v>3.891</v>
      </c>
      <c r="J2206">
        <v>-0.38300000000000001</v>
      </c>
      <c r="K2206">
        <v>-1.389</v>
      </c>
      <c r="L2206">
        <v>-2.3769999999999998</v>
      </c>
      <c r="M2206">
        <v>-3.101</v>
      </c>
      <c r="N2206">
        <v>-3.282</v>
      </c>
      <c r="O2206">
        <v>1.0640000000000001</v>
      </c>
      <c r="P2206">
        <v>1.0660000000000001</v>
      </c>
      <c r="Q2206">
        <v>1.056</v>
      </c>
      <c r="R2206">
        <v>0.78</v>
      </c>
      <c r="S2206">
        <v>0.45200000000000001</v>
      </c>
    </row>
    <row r="2207" spans="1:19" x14ac:dyDescent="0.3">
      <c r="A2207">
        <v>480</v>
      </c>
      <c r="B2207">
        <v>-0.34899999999999998</v>
      </c>
      <c r="C2207">
        <v>-1.262</v>
      </c>
      <c r="D2207">
        <v>-2.3479999999999999</v>
      </c>
      <c r="E2207">
        <v>-2.9510000000000001</v>
      </c>
      <c r="F2207">
        <v>-3.17</v>
      </c>
      <c r="G2207">
        <v>2.8</v>
      </c>
      <c r="H2207">
        <v>-0.01</v>
      </c>
      <c r="I2207">
        <v>3.891</v>
      </c>
      <c r="J2207">
        <v>-0.38300000000000001</v>
      </c>
      <c r="K2207">
        <v>-1.3859999999999999</v>
      </c>
      <c r="L2207">
        <v>-2.38</v>
      </c>
      <c r="M2207">
        <v>-3.109</v>
      </c>
      <c r="N2207">
        <v>-3.2930000000000001</v>
      </c>
      <c r="O2207">
        <v>1.06</v>
      </c>
      <c r="P2207">
        <v>1.0620000000000001</v>
      </c>
      <c r="Q2207">
        <v>1.0589999999999999</v>
      </c>
      <c r="R2207">
        <v>0.79</v>
      </c>
      <c r="S2207">
        <v>0.45600000000000002</v>
      </c>
    </row>
    <row r="2208" spans="1:19" x14ac:dyDescent="0.3">
      <c r="A2208">
        <v>540</v>
      </c>
      <c r="B2208">
        <v>-0.34899999999999998</v>
      </c>
      <c r="C2208">
        <v>-1.262</v>
      </c>
      <c r="D2208">
        <v>-2.3479999999999999</v>
      </c>
      <c r="E2208">
        <v>-2.9510000000000001</v>
      </c>
      <c r="F2208">
        <v>-3.17</v>
      </c>
      <c r="G2208">
        <v>2.8</v>
      </c>
      <c r="H2208">
        <v>-0.01</v>
      </c>
      <c r="I2208">
        <v>3.891</v>
      </c>
      <c r="J2208">
        <v>-0.38600000000000001</v>
      </c>
      <c r="K2208">
        <v>-1.385</v>
      </c>
      <c r="L2208">
        <v>-2.3809999999999998</v>
      </c>
      <c r="M2208">
        <v>-3.1150000000000002</v>
      </c>
      <c r="N2208">
        <v>-3.3050000000000002</v>
      </c>
      <c r="O2208">
        <v>1.06</v>
      </c>
      <c r="P2208">
        <v>1.0620000000000001</v>
      </c>
      <c r="Q2208">
        <v>1.0569999999999999</v>
      </c>
      <c r="R2208">
        <v>0.79100000000000004</v>
      </c>
      <c r="S2208">
        <v>0.46100000000000002</v>
      </c>
    </row>
    <row r="2209" spans="1:19" x14ac:dyDescent="0.3">
      <c r="A2209">
        <v>600</v>
      </c>
      <c r="B2209">
        <v>-0.34899999999999998</v>
      </c>
      <c r="C2209">
        <v>-1.262</v>
      </c>
      <c r="D2209">
        <v>-2.3479999999999999</v>
      </c>
      <c r="E2209">
        <v>-2.9510000000000001</v>
      </c>
      <c r="F2209">
        <v>-3.17</v>
      </c>
      <c r="G2209">
        <v>2.8</v>
      </c>
      <c r="H2209">
        <v>-0.01</v>
      </c>
      <c r="I2209">
        <v>3.891</v>
      </c>
      <c r="J2209">
        <v>-0.38700000000000001</v>
      </c>
      <c r="K2209">
        <v>-1.3859999999999999</v>
      </c>
      <c r="L2209">
        <v>-2.3809999999999998</v>
      </c>
      <c r="M2209">
        <v>-3.121</v>
      </c>
      <c r="N2209">
        <v>-3.3180000000000001</v>
      </c>
      <c r="O2209">
        <v>1.0580000000000001</v>
      </c>
      <c r="P2209">
        <v>1.0640000000000001</v>
      </c>
      <c r="Q2209">
        <v>1.0549999999999999</v>
      </c>
      <c r="R2209">
        <v>0.79400000000000004</v>
      </c>
      <c r="S2209">
        <v>0.46600000000000003</v>
      </c>
    </row>
    <row r="2211" spans="1:19" x14ac:dyDescent="0.3">
      <c r="A2211" t="s">
        <v>0</v>
      </c>
      <c r="B2211" t="s">
        <v>171</v>
      </c>
    </row>
    <row r="2212" spans="1:19" x14ac:dyDescent="0.3">
      <c r="A2212">
        <v>0</v>
      </c>
      <c r="B2212">
        <v>-0.34899999999999998</v>
      </c>
      <c r="C2212">
        <v>-1.262</v>
      </c>
      <c r="D2212">
        <v>-2.3479999999999999</v>
      </c>
      <c r="E2212">
        <v>-2.9470000000000001</v>
      </c>
      <c r="F2212">
        <v>-3.16</v>
      </c>
      <c r="G2212">
        <v>2.8</v>
      </c>
      <c r="H2212">
        <v>-0.01</v>
      </c>
      <c r="I2212">
        <v>3.891</v>
      </c>
      <c r="J2212">
        <v>-0.37</v>
      </c>
      <c r="K2212">
        <v>-1.37</v>
      </c>
      <c r="L2212">
        <v>-2.3650000000000002</v>
      </c>
      <c r="M2212">
        <v>-3.06</v>
      </c>
      <c r="N2212">
        <v>-3.16</v>
      </c>
      <c r="O2212">
        <v>1.069</v>
      </c>
      <c r="P2212">
        <v>1.069</v>
      </c>
      <c r="Q2212">
        <v>1.06</v>
      </c>
      <c r="R2212">
        <v>0.69399999999999995</v>
      </c>
      <c r="S2212">
        <v>0.28699999999999998</v>
      </c>
    </row>
    <row r="2213" spans="1:19" x14ac:dyDescent="0.3">
      <c r="A2213">
        <v>60</v>
      </c>
      <c r="B2213">
        <v>-0.34899999999999998</v>
      </c>
      <c r="C2213">
        <v>-1.262</v>
      </c>
      <c r="D2213">
        <v>-2.3479999999999999</v>
      </c>
      <c r="E2213">
        <v>-2.9470000000000001</v>
      </c>
      <c r="F2213">
        <v>-3.16</v>
      </c>
      <c r="G2213">
        <v>2.8</v>
      </c>
      <c r="H2213">
        <v>-0.01</v>
      </c>
      <c r="I2213">
        <v>3.891</v>
      </c>
      <c r="J2213">
        <v>-0.40799999999999997</v>
      </c>
      <c r="K2213">
        <v>-1.385</v>
      </c>
      <c r="L2213">
        <v>-2.355</v>
      </c>
      <c r="M2213">
        <v>-3.0459999999999998</v>
      </c>
      <c r="N2213">
        <v>-3.2170000000000001</v>
      </c>
      <c r="O2213">
        <v>1.1299999999999999</v>
      </c>
      <c r="P2213">
        <v>1.038</v>
      </c>
      <c r="Q2213">
        <v>0.98099999999999998</v>
      </c>
      <c r="R2213">
        <v>0.65700000000000003</v>
      </c>
      <c r="S2213">
        <v>0.42899999999999999</v>
      </c>
    </row>
    <row r="2214" spans="1:19" x14ac:dyDescent="0.3">
      <c r="A2214">
        <v>120</v>
      </c>
      <c r="B2214">
        <v>-0.34899999999999998</v>
      </c>
      <c r="C2214">
        <v>-1.262</v>
      </c>
      <c r="D2214">
        <v>-2.3479999999999999</v>
      </c>
      <c r="E2214">
        <v>-2.9470000000000001</v>
      </c>
      <c r="F2214">
        <v>-3.16</v>
      </c>
      <c r="G2214">
        <v>2.8</v>
      </c>
      <c r="H2214">
        <v>-0.01</v>
      </c>
      <c r="I2214">
        <v>3.891</v>
      </c>
      <c r="J2214">
        <v>-0.38600000000000001</v>
      </c>
      <c r="K2214">
        <v>-1.397</v>
      </c>
      <c r="L2214">
        <v>-2.387</v>
      </c>
      <c r="M2214">
        <v>-3.081</v>
      </c>
      <c r="N2214">
        <v>-3.2240000000000002</v>
      </c>
      <c r="O2214">
        <v>1.089</v>
      </c>
      <c r="P2214">
        <v>1.0900000000000001</v>
      </c>
      <c r="Q2214">
        <v>1.085</v>
      </c>
      <c r="R2214">
        <v>0.74199999999999999</v>
      </c>
      <c r="S2214">
        <v>0.43099999999999999</v>
      </c>
    </row>
    <row r="2215" spans="1:19" x14ac:dyDescent="0.3">
      <c r="A2215">
        <v>180</v>
      </c>
      <c r="B2215">
        <v>-0.34899999999999998</v>
      </c>
      <c r="C2215">
        <v>-1.262</v>
      </c>
      <c r="D2215">
        <v>-2.3479999999999999</v>
      </c>
      <c r="E2215">
        <v>-2.9470000000000001</v>
      </c>
      <c r="F2215">
        <v>-3.16</v>
      </c>
      <c r="G2215">
        <v>2.8</v>
      </c>
      <c r="H2215">
        <v>-0.01</v>
      </c>
      <c r="I2215">
        <v>3.891</v>
      </c>
      <c r="J2215">
        <v>-0.379</v>
      </c>
      <c r="K2215">
        <v>-1.381</v>
      </c>
      <c r="L2215">
        <v>-2.3679999999999999</v>
      </c>
      <c r="M2215">
        <v>-3.052</v>
      </c>
      <c r="N2215">
        <v>-3.2320000000000002</v>
      </c>
      <c r="O2215">
        <v>1.071</v>
      </c>
      <c r="P2215">
        <v>1.0209999999999999</v>
      </c>
      <c r="Q2215">
        <v>1.026</v>
      </c>
      <c r="R2215">
        <v>0.63800000000000001</v>
      </c>
      <c r="S2215">
        <v>0.434</v>
      </c>
    </row>
    <row r="2216" spans="1:19" x14ac:dyDescent="0.3">
      <c r="A2216">
        <v>240</v>
      </c>
      <c r="B2216">
        <v>-0.34899999999999998</v>
      </c>
      <c r="C2216">
        <v>-1.262</v>
      </c>
      <c r="D2216">
        <v>-2.3479999999999999</v>
      </c>
      <c r="E2216">
        <v>-2.9470000000000001</v>
      </c>
      <c r="F2216">
        <v>-3.16</v>
      </c>
      <c r="G2216">
        <v>2.8</v>
      </c>
      <c r="H2216">
        <v>-0.01</v>
      </c>
      <c r="I2216">
        <v>3.891</v>
      </c>
      <c r="J2216">
        <v>-0.38700000000000001</v>
      </c>
      <c r="K2216">
        <v>-1.3919999999999999</v>
      </c>
      <c r="L2216">
        <v>-2.3809999999999998</v>
      </c>
      <c r="M2216">
        <v>-3.052</v>
      </c>
      <c r="N2216">
        <v>-3.2389999999999999</v>
      </c>
      <c r="O2216">
        <v>1.081</v>
      </c>
      <c r="P2216">
        <v>1.0680000000000001</v>
      </c>
      <c r="Q2216">
        <v>1.085</v>
      </c>
      <c r="R2216">
        <v>0.65500000000000003</v>
      </c>
      <c r="S2216">
        <v>0.436</v>
      </c>
    </row>
    <row r="2217" spans="1:19" x14ac:dyDescent="0.3">
      <c r="A2217">
        <v>300</v>
      </c>
      <c r="B2217">
        <v>-0.34899999999999998</v>
      </c>
      <c r="C2217">
        <v>-1.262</v>
      </c>
      <c r="D2217">
        <v>-2.3479999999999999</v>
      </c>
      <c r="E2217">
        <v>-2.9470000000000001</v>
      </c>
      <c r="F2217">
        <v>-3.16</v>
      </c>
      <c r="G2217">
        <v>2.8</v>
      </c>
      <c r="H2217">
        <v>-0.01</v>
      </c>
      <c r="I2217">
        <v>3.891</v>
      </c>
      <c r="J2217">
        <v>-0.38100000000000001</v>
      </c>
      <c r="K2217">
        <v>-1.387</v>
      </c>
      <c r="L2217">
        <v>-2.3759999999999999</v>
      </c>
      <c r="M2217">
        <v>-3.0670000000000002</v>
      </c>
      <c r="N2217">
        <v>-3.2469999999999999</v>
      </c>
      <c r="O2217">
        <v>1.0669999999999999</v>
      </c>
      <c r="P2217">
        <v>1.0469999999999999</v>
      </c>
      <c r="Q2217">
        <v>1.0580000000000001</v>
      </c>
      <c r="R2217">
        <v>0.71399999999999997</v>
      </c>
      <c r="S2217">
        <v>0.439</v>
      </c>
    </row>
    <row r="2218" spans="1:19" x14ac:dyDescent="0.3">
      <c r="A2218">
        <v>360</v>
      </c>
      <c r="B2218">
        <v>-0.34899999999999998</v>
      </c>
      <c r="C2218">
        <v>-1.262</v>
      </c>
      <c r="D2218">
        <v>-2.3479999999999999</v>
      </c>
      <c r="E2218">
        <v>-2.9470000000000001</v>
      </c>
      <c r="F2218">
        <v>-3.16</v>
      </c>
      <c r="G2218">
        <v>2.8</v>
      </c>
      <c r="H2218">
        <v>-0.01</v>
      </c>
      <c r="I2218">
        <v>3.891</v>
      </c>
      <c r="J2218">
        <v>-0.38300000000000001</v>
      </c>
      <c r="K2218">
        <v>-1.387</v>
      </c>
      <c r="L2218">
        <v>-2.3730000000000002</v>
      </c>
      <c r="M2218">
        <v>-3.0819999999999999</v>
      </c>
      <c r="N2218">
        <v>-3.258</v>
      </c>
      <c r="O2218">
        <v>1.0669999999999999</v>
      </c>
      <c r="P2218">
        <v>1.06</v>
      </c>
      <c r="Q2218">
        <v>1.044</v>
      </c>
      <c r="R2218">
        <v>0.751</v>
      </c>
      <c r="S2218">
        <v>0.443</v>
      </c>
    </row>
    <row r="2219" spans="1:19" x14ac:dyDescent="0.3">
      <c r="A2219">
        <v>420</v>
      </c>
      <c r="B2219">
        <v>-0.34899999999999998</v>
      </c>
      <c r="C2219">
        <v>-1.262</v>
      </c>
      <c r="D2219">
        <v>-2.3479999999999999</v>
      </c>
      <c r="E2219">
        <v>-2.9470000000000001</v>
      </c>
      <c r="F2219">
        <v>-3.16</v>
      </c>
      <c r="G2219">
        <v>2.8</v>
      </c>
      <c r="H2219">
        <v>-0.01</v>
      </c>
      <c r="I2219">
        <v>3.891</v>
      </c>
      <c r="J2219">
        <v>-0.38400000000000001</v>
      </c>
      <c r="K2219">
        <v>-1.389</v>
      </c>
      <c r="L2219">
        <v>-2.3769999999999998</v>
      </c>
      <c r="M2219">
        <v>-3.093</v>
      </c>
      <c r="N2219">
        <v>-3.27</v>
      </c>
      <c r="O2219">
        <v>1.0640000000000001</v>
      </c>
      <c r="P2219">
        <v>1.0649999999999999</v>
      </c>
      <c r="Q2219">
        <v>1.0569999999999999</v>
      </c>
      <c r="R2219">
        <v>0.77300000000000002</v>
      </c>
      <c r="S2219">
        <v>0.44800000000000001</v>
      </c>
    </row>
    <row r="2220" spans="1:19" x14ac:dyDescent="0.3">
      <c r="A2220">
        <v>480</v>
      </c>
      <c r="B2220">
        <v>-0.34899999999999998</v>
      </c>
      <c r="C2220">
        <v>-1.262</v>
      </c>
      <c r="D2220">
        <v>-2.3479999999999999</v>
      </c>
      <c r="E2220">
        <v>-2.9470000000000001</v>
      </c>
      <c r="F2220">
        <v>-3.16</v>
      </c>
      <c r="G2220">
        <v>2.8</v>
      </c>
      <c r="H2220">
        <v>-0.01</v>
      </c>
      <c r="I2220">
        <v>3.891</v>
      </c>
      <c r="J2220">
        <v>-0.38300000000000001</v>
      </c>
      <c r="K2220">
        <v>-1.387</v>
      </c>
      <c r="L2220">
        <v>-2.38</v>
      </c>
      <c r="M2220">
        <v>-3.1019999999999999</v>
      </c>
      <c r="N2220">
        <v>-3.2810000000000001</v>
      </c>
      <c r="O2220">
        <v>1.06</v>
      </c>
      <c r="P2220">
        <v>1.0609999999999999</v>
      </c>
      <c r="Q2220">
        <v>1.06</v>
      </c>
      <c r="R2220">
        <v>0.78500000000000003</v>
      </c>
      <c r="S2220">
        <v>0.45200000000000001</v>
      </c>
    </row>
    <row r="2221" spans="1:19" x14ac:dyDescent="0.3">
      <c r="A2221">
        <v>540</v>
      </c>
      <c r="B2221">
        <v>-0.34899999999999998</v>
      </c>
      <c r="C2221">
        <v>-1.262</v>
      </c>
      <c r="D2221">
        <v>-2.3479999999999999</v>
      </c>
      <c r="E2221">
        <v>-2.9470000000000001</v>
      </c>
      <c r="F2221">
        <v>-3.16</v>
      </c>
      <c r="G2221">
        <v>2.8</v>
      </c>
      <c r="H2221">
        <v>-0.01</v>
      </c>
      <c r="I2221">
        <v>3.891</v>
      </c>
      <c r="J2221">
        <v>-0.38600000000000001</v>
      </c>
      <c r="K2221">
        <v>-1.3859999999999999</v>
      </c>
      <c r="L2221">
        <v>-2.38</v>
      </c>
      <c r="M2221">
        <v>-3.1080000000000001</v>
      </c>
      <c r="N2221">
        <v>-3.2930000000000001</v>
      </c>
      <c r="O2221">
        <v>1.06</v>
      </c>
      <c r="P2221">
        <v>1.0620000000000001</v>
      </c>
      <c r="Q2221">
        <v>1.0569999999999999</v>
      </c>
      <c r="R2221">
        <v>0.78500000000000003</v>
      </c>
      <c r="S2221">
        <v>0.45600000000000002</v>
      </c>
    </row>
    <row r="2222" spans="1:19" x14ac:dyDescent="0.3">
      <c r="A2222">
        <v>600</v>
      </c>
      <c r="B2222">
        <v>-0.34899999999999998</v>
      </c>
      <c r="C2222">
        <v>-1.262</v>
      </c>
      <c r="D2222">
        <v>-2.3479999999999999</v>
      </c>
      <c r="E2222">
        <v>-2.9470000000000001</v>
      </c>
      <c r="F2222">
        <v>-3.16</v>
      </c>
      <c r="G2222">
        <v>2.8</v>
      </c>
      <c r="H2222">
        <v>-0.01</v>
      </c>
      <c r="I2222">
        <v>3.891</v>
      </c>
      <c r="J2222">
        <v>-0.38700000000000001</v>
      </c>
      <c r="K2222">
        <v>-1.3859999999999999</v>
      </c>
      <c r="L2222">
        <v>-2.3809999999999998</v>
      </c>
      <c r="M2222">
        <v>-3.1150000000000002</v>
      </c>
      <c r="N2222">
        <v>-3.3050000000000002</v>
      </c>
      <c r="O2222">
        <v>1.0580000000000001</v>
      </c>
      <c r="P2222">
        <v>1.0640000000000001</v>
      </c>
      <c r="Q2222">
        <v>1.0549999999999999</v>
      </c>
      <c r="R2222">
        <v>0.78900000000000003</v>
      </c>
      <c r="S2222">
        <v>0.46100000000000002</v>
      </c>
    </row>
    <row r="2224" spans="1:19" x14ac:dyDescent="0.3">
      <c r="A2224" t="s">
        <v>0</v>
      </c>
      <c r="B2224" t="s">
        <v>172</v>
      </c>
    </row>
    <row r="2225" spans="1:19" x14ac:dyDescent="0.3">
      <c r="A2225">
        <v>0</v>
      </c>
      <c r="B2225">
        <v>-0.34699999999999998</v>
      </c>
      <c r="C2225">
        <v>-1.26</v>
      </c>
      <c r="D2225">
        <v>-2.347</v>
      </c>
      <c r="E2225">
        <v>-2.9990000000000001</v>
      </c>
      <c r="F2225">
        <v>-3.24</v>
      </c>
      <c r="G2225">
        <v>2.8</v>
      </c>
      <c r="H2225">
        <v>0</v>
      </c>
      <c r="I2225">
        <v>3.891</v>
      </c>
      <c r="J2225">
        <v>-0.37</v>
      </c>
      <c r="K2225">
        <v>-1.37</v>
      </c>
      <c r="L2225">
        <v>-2.367</v>
      </c>
      <c r="M2225">
        <v>-3.117</v>
      </c>
      <c r="N2225">
        <v>-3.24</v>
      </c>
      <c r="O2225">
        <v>1.069</v>
      </c>
      <c r="P2225">
        <v>1.069</v>
      </c>
      <c r="Q2225">
        <v>1.0629999999999999</v>
      </c>
      <c r="R2225">
        <v>0.746</v>
      </c>
      <c r="S2225">
        <v>0.30599999999999999</v>
      </c>
    </row>
    <row r="2226" spans="1:19" x14ac:dyDescent="0.3">
      <c r="A2226">
        <v>60</v>
      </c>
      <c r="B2226">
        <v>-0.34699999999999998</v>
      </c>
      <c r="C2226">
        <v>-1.26</v>
      </c>
      <c r="D2226">
        <v>-2.347</v>
      </c>
      <c r="E2226">
        <v>-2.9990000000000001</v>
      </c>
      <c r="F2226">
        <v>-3.24</v>
      </c>
      <c r="G2226">
        <v>2.8</v>
      </c>
      <c r="H2226">
        <v>0</v>
      </c>
      <c r="I2226">
        <v>3.891</v>
      </c>
      <c r="J2226">
        <v>-0.4</v>
      </c>
      <c r="K2226">
        <v>-1.397</v>
      </c>
      <c r="L2226">
        <v>-2.3570000000000002</v>
      </c>
      <c r="M2226">
        <v>-3.105</v>
      </c>
      <c r="N2226">
        <v>-3.302</v>
      </c>
      <c r="O2226">
        <v>1.119</v>
      </c>
      <c r="P2226">
        <v>1.0580000000000001</v>
      </c>
      <c r="Q2226">
        <v>0.99</v>
      </c>
      <c r="R2226">
        <v>0.71299999999999997</v>
      </c>
      <c r="S2226">
        <v>0.46</v>
      </c>
    </row>
    <row r="2227" spans="1:19" x14ac:dyDescent="0.3">
      <c r="A2227">
        <v>120</v>
      </c>
      <c r="B2227">
        <v>-0.34699999999999998</v>
      </c>
      <c r="C2227">
        <v>-1.26</v>
      </c>
      <c r="D2227">
        <v>-2.347</v>
      </c>
      <c r="E2227">
        <v>-2.9990000000000001</v>
      </c>
      <c r="F2227">
        <v>-3.24</v>
      </c>
      <c r="G2227">
        <v>2.8</v>
      </c>
      <c r="H2227">
        <v>0</v>
      </c>
      <c r="I2227">
        <v>3.891</v>
      </c>
      <c r="J2227">
        <v>-0.38200000000000001</v>
      </c>
      <c r="K2227">
        <v>-1.399</v>
      </c>
      <c r="L2227">
        <v>-2.3860000000000001</v>
      </c>
      <c r="M2227">
        <v>-3.145</v>
      </c>
      <c r="N2227">
        <v>-3.3149999999999999</v>
      </c>
      <c r="O2227">
        <v>1.089</v>
      </c>
      <c r="P2227">
        <v>1.0820000000000001</v>
      </c>
      <c r="Q2227">
        <v>1.105</v>
      </c>
      <c r="R2227">
        <v>0.82099999999999995</v>
      </c>
      <c r="S2227">
        <v>0.46500000000000002</v>
      </c>
    </row>
    <row r="2228" spans="1:19" x14ac:dyDescent="0.3">
      <c r="A2228">
        <v>180</v>
      </c>
      <c r="B2228">
        <v>-0.34699999999999998</v>
      </c>
      <c r="C2228">
        <v>-1.26</v>
      </c>
      <c r="D2228">
        <v>-2.347</v>
      </c>
      <c r="E2228">
        <v>-2.9990000000000001</v>
      </c>
      <c r="F2228">
        <v>-3.24</v>
      </c>
      <c r="G2228">
        <v>2.8</v>
      </c>
      <c r="H2228">
        <v>0</v>
      </c>
      <c r="I2228">
        <v>3.891</v>
      </c>
      <c r="J2228">
        <v>-0.377</v>
      </c>
      <c r="K2228">
        <v>-1.3839999999999999</v>
      </c>
      <c r="L2228">
        <v>-2.3639999999999999</v>
      </c>
      <c r="M2228">
        <v>-3.113</v>
      </c>
      <c r="N2228">
        <v>-3.3279999999999998</v>
      </c>
      <c r="O2228">
        <v>1.08</v>
      </c>
      <c r="P2228">
        <v>1.0209999999999999</v>
      </c>
      <c r="Q2228">
        <v>1.0309999999999999</v>
      </c>
      <c r="R2228">
        <v>0.69699999999999995</v>
      </c>
      <c r="S2228">
        <v>0.47</v>
      </c>
    </row>
    <row r="2229" spans="1:19" x14ac:dyDescent="0.3">
      <c r="A2229">
        <v>240</v>
      </c>
      <c r="B2229">
        <v>-0.34699999999999998</v>
      </c>
      <c r="C2229">
        <v>-1.26</v>
      </c>
      <c r="D2229">
        <v>-2.347</v>
      </c>
      <c r="E2229">
        <v>-2.9990000000000001</v>
      </c>
      <c r="F2229">
        <v>-3.24</v>
      </c>
      <c r="G2229">
        <v>2.8</v>
      </c>
      <c r="H2229">
        <v>0</v>
      </c>
      <c r="I2229">
        <v>3.891</v>
      </c>
      <c r="J2229">
        <v>-0.38</v>
      </c>
      <c r="K2229">
        <v>-1.3939999999999999</v>
      </c>
      <c r="L2229">
        <v>-2.3780000000000001</v>
      </c>
      <c r="M2229">
        <v>-3.109</v>
      </c>
      <c r="N2229">
        <v>-3.3359999999999999</v>
      </c>
      <c r="O2229">
        <v>1.085</v>
      </c>
      <c r="P2229">
        <v>1.0649999999999999</v>
      </c>
      <c r="Q2229">
        <v>1.0860000000000001</v>
      </c>
      <c r="R2229">
        <v>0.70099999999999996</v>
      </c>
      <c r="S2229">
        <v>0.47299999999999998</v>
      </c>
    </row>
    <row r="2230" spans="1:19" x14ac:dyDescent="0.3">
      <c r="A2230">
        <v>300</v>
      </c>
      <c r="B2230">
        <v>-0.34699999999999998</v>
      </c>
      <c r="C2230">
        <v>-1.26</v>
      </c>
      <c r="D2230">
        <v>-2.347</v>
      </c>
      <c r="E2230">
        <v>-2.9990000000000001</v>
      </c>
      <c r="F2230">
        <v>-3.24</v>
      </c>
      <c r="G2230">
        <v>2.8</v>
      </c>
      <c r="H2230">
        <v>0</v>
      </c>
      <c r="I2230">
        <v>3.891</v>
      </c>
      <c r="J2230">
        <v>-0.375</v>
      </c>
      <c r="K2230">
        <v>-1.39</v>
      </c>
      <c r="L2230">
        <v>-2.3769999999999998</v>
      </c>
      <c r="M2230">
        <v>-3.121</v>
      </c>
      <c r="N2230">
        <v>-3.3439999999999999</v>
      </c>
      <c r="O2230">
        <v>1.077</v>
      </c>
      <c r="P2230">
        <v>1.0489999999999999</v>
      </c>
      <c r="Q2230">
        <v>1.0640000000000001</v>
      </c>
      <c r="R2230">
        <v>0.751</v>
      </c>
      <c r="S2230">
        <v>0.47599999999999998</v>
      </c>
    </row>
    <row r="2231" spans="1:19" x14ac:dyDescent="0.3">
      <c r="A2231">
        <v>360</v>
      </c>
      <c r="B2231">
        <v>-0.34699999999999998</v>
      </c>
      <c r="C2231">
        <v>-1.26</v>
      </c>
      <c r="D2231">
        <v>-2.347</v>
      </c>
      <c r="E2231">
        <v>-2.9990000000000001</v>
      </c>
      <c r="F2231">
        <v>-3.24</v>
      </c>
      <c r="G2231">
        <v>2.8</v>
      </c>
      <c r="H2231">
        <v>0</v>
      </c>
      <c r="I2231">
        <v>3.891</v>
      </c>
      <c r="J2231">
        <v>-0.375</v>
      </c>
      <c r="K2231">
        <v>-1.3879999999999999</v>
      </c>
      <c r="L2231">
        <v>-2.3730000000000002</v>
      </c>
      <c r="M2231">
        <v>-3.1339999999999999</v>
      </c>
      <c r="N2231">
        <v>-3.355</v>
      </c>
      <c r="O2231">
        <v>1.077</v>
      </c>
      <c r="P2231">
        <v>1.0580000000000001</v>
      </c>
      <c r="Q2231">
        <v>1.046</v>
      </c>
      <c r="R2231">
        <v>0.78900000000000003</v>
      </c>
      <c r="S2231">
        <v>0.48099999999999998</v>
      </c>
    </row>
    <row r="2232" spans="1:19" x14ac:dyDescent="0.3">
      <c r="A2232">
        <v>420</v>
      </c>
      <c r="B2232">
        <v>-0.34699999999999998</v>
      </c>
      <c r="C2232">
        <v>-1.26</v>
      </c>
      <c r="D2232">
        <v>-2.347</v>
      </c>
      <c r="E2232">
        <v>-2.9990000000000001</v>
      </c>
      <c r="F2232">
        <v>-3.24</v>
      </c>
      <c r="G2232">
        <v>2.8</v>
      </c>
      <c r="H2232">
        <v>0</v>
      </c>
      <c r="I2232">
        <v>3.891</v>
      </c>
      <c r="J2232">
        <v>-0.375</v>
      </c>
      <c r="K2232">
        <v>-1.389</v>
      </c>
      <c r="L2232">
        <v>-2.3759999999999999</v>
      </c>
      <c r="M2232">
        <v>-3.1459999999999999</v>
      </c>
      <c r="N2232">
        <v>-3.3690000000000002</v>
      </c>
      <c r="O2232">
        <v>1.077</v>
      </c>
      <c r="P2232">
        <v>1.0669999999999999</v>
      </c>
      <c r="Q2232">
        <v>1.054</v>
      </c>
      <c r="R2232">
        <v>0.82</v>
      </c>
      <c r="S2232">
        <v>0.48699999999999999</v>
      </c>
    </row>
    <row r="2233" spans="1:19" x14ac:dyDescent="0.3">
      <c r="A2233">
        <v>480</v>
      </c>
      <c r="B2233">
        <v>-0.34699999999999998</v>
      </c>
      <c r="C2233">
        <v>-1.26</v>
      </c>
      <c r="D2233">
        <v>-2.347</v>
      </c>
      <c r="E2233">
        <v>-2.9990000000000001</v>
      </c>
      <c r="F2233">
        <v>-3.24</v>
      </c>
      <c r="G2233">
        <v>2.8</v>
      </c>
      <c r="H2233">
        <v>0</v>
      </c>
      <c r="I2233">
        <v>3.891</v>
      </c>
      <c r="J2233">
        <v>-0.374</v>
      </c>
      <c r="K2233">
        <v>-1.387</v>
      </c>
      <c r="L2233">
        <v>-2.379</v>
      </c>
      <c r="M2233">
        <v>-3.1560000000000001</v>
      </c>
      <c r="N2233">
        <v>-3.3809999999999998</v>
      </c>
      <c r="O2233">
        <v>1.075</v>
      </c>
      <c r="P2233">
        <v>1.0629999999999999</v>
      </c>
      <c r="Q2233">
        <v>1.0569999999999999</v>
      </c>
      <c r="R2233">
        <v>0.83699999999999997</v>
      </c>
      <c r="S2233">
        <v>0.49199999999999999</v>
      </c>
    </row>
    <row r="2234" spans="1:19" x14ac:dyDescent="0.3">
      <c r="A2234">
        <v>540</v>
      </c>
      <c r="B2234">
        <v>-0.34699999999999998</v>
      </c>
      <c r="C2234">
        <v>-1.26</v>
      </c>
      <c r="D2234">
        <v>-2.347</v>
      </c>
      <c r="E2234">
        <v>-2.9990000000000001</v>
      </c>
      <c r="F2234">
        <v>-3.24</v>
      </c>
      <c r="G2234">
        <v>2.8</v>
      </c>
      <c r="H2234">
        <v>0</v>
      </c>
      <c r="I2234">
        <v>3.891</v>
      </c>
      <c r="J2234">
        <v>-0.374</v>
      </c>
      <c r="K2234">
        <v>-1.385</v>
      </c>
      <c r="L2234">
        <v>-2.3809999999999998</v>
      </c>
      <c r="M2234">
        <v>-3.1629999999999998</v>
      </c>
      <c r="N2234">
        <v>-3.395</v>
      </c>
      <c r="O2234">
        <v>1.075</v>
      </c>
      <c r="P2234">
        <v>1.0649999999999999</v>
      </c>
      <c r="Q2234">
        <v>1.0569999999999999</v>
      </c>
      <c r="R2234">
        <v>0.84199999999999997</v>
      </c>
      <c r="S2234">
        <v>0.498</v>
      </c>
    </row>
    <row r="2235" spans="1:19" x14ac:dyDescent="0.3">
      <c r="A2235">
        <v>600</v>
      </c>
      <c r="B2235">
        <v>-0.34699999999999998</v>
      </c>
      <c r="C2235">
        <v>-1.26</v>
      </c>
      <c r="D2235">
        <v>-2.347</v>
      </c>
      <c r="E2235">
        <v>-2.9990000000000001</v>
      </c>
      <c r="F2235">
        <v>-3.24</v>
      </c>
      <c r="G2235">
        <v>2.8</v>
      </c>
      <c r="H2235">
        <v>0</v>
      </c>
      <c r="I2235">
        <v>3.891</v>
      </c>
      <c r="J2235">
        <v>-0.373</v>
      </c>
      <c r="K2235">
        <v>-1.3839999999999999</v>
      </c>
      <c r="L2235">
        <v>-2.3820000000000001</v>
      </c>
      <c r="M2235">
        <v>-3.17</v>
      </c>
      <c r="N2235">
        <v>-3.4079999999999999</v>
      </c>
      <c r="O2235">
        <v>1.0740000000000001</v>
      </c>
      <c r="P2235">
        <v>1.0669999999999999</v>
      </c>
      <c r="Q2235">
        <v>1.0569999999999999</v>
      </c>
      <c r="R2235">
        <v>0.84499999999999997</v>
      </c>
      <c r="S2235">
        <v>0.503</v>
      </c>
    </row>
    <row r="2237" spans="1:19" x14ac:dyDescent="0.3">
      <c r="A2237" t="s">
        <v>0</v>
      </c>
      <c r="B2237" t="s">
        <v>173</v>
      </c>
    </row>
    <row r="2238" spans="1:19" x14ac:dyDescent="0.3">
      <c r="A2238">
        <v>0</v>
      </c>
      <c r="B2238">
        <v>-0.34899999999999998</v>
      </c>
      <c r="C2238">
        <v>-1.2609999999999999</v>
      </c>
      <c r="D2238">
        <v>-2.3479999999999999</v>
      </c>
      <c r="E2238">
        <v>-2.9929999999999999</v>
      </c>
      <c r="F2238">
        <v>-3.23</v>
      </c>
      <c r="G2238">
        <v>2.8</v>
      </c>
      <c r="H2238">
        <v>0</v>
      </c>
      <c r="I2238">
        <v>3.891</v>
      </c>
      <c r="J2238">
        <v>-0.37</v>
      </c>
      <c r="K2238">
        <v>-1.37</v>
      </c>
      <c r="L2238">
        <v>-2.367</v>
      </c>
      <c r="M2238">
        <v>-3.11</v>
      </c>
      <c r="N2238">
        <v>-3.23</v>
      </c>
      <c r="O2238">
        <v>1.069</v>
      </c>
      <c r="P2238">
        <v>1.069</v>
      </c>
      <c r="Q2238">
        <v>1.0629999999999999</v>
      </c>
      <c r="R2238">
        <v>0.74</v>
      </c>
      <c r="S2238">
        <v>0.30299999999999999</v>
      </c>
    </row>
    <row r="2239" spans="1:19" x14ac:dyDescent="0.3">
      <c r="A2239">
        <v>60</v>
      </c>
      <c r="B2239">
        <v>-0.34899999999999998</v>
      </c>
      <c r="C2239">
        <v>-1.2609999999999999</v>
      </c>
      <c r="D2239">
        <v>-2.3479999999999999</v>
      </c>
      <c r="E2239">
        <v>-2.9929999999999999</v>
      </c>
      <c r="F2239">
        <v>-3.23</v>
      </c>
      <c r="G2239">
        <v>2.8</v>
      </c>
      <c r="H2239">
        <v>0</v>
      </c>
      <c r="I2239">
        <v>3.891</v>
      </c>
      <c r="J2239">
        <v>-0.40400000000000003</v>
      </c>
      <c r="K2239">
        <v>-1.4019999999999999</v>
      </c>
      <c r="L2239">
        <v>-2.359</v>
      </c>
      <c r="M2239">
        <v>-3.097</v>
      </c>
      <c r="N2239">
        <v>-3.294</v>
      </c>
      <c r="O2239">
        <v>1.127</v>
      </c>
      <c r="P2239">
        <v>1.0660000000000001</v>
      </c>
      <c r="Q2239">
        <v>0.98199999999999998</v>
      </c>
      <c r="R2239">
        <v>0.70399999999999996</v>
      </c>
      <c r="S2239">
        <v>0.45700000000000002</v>
      </c>
    </row>
    <row r="2240" spans="1:19" x14ac:dyDescent="0.3">
      <c r="A2240">
        <v>120</v>
      </c>
      <c r="B2240">
        <v>-0.34899999999999998</v>
      </c>
      <c r="C2240">
        <v>-1.2609999999999999</v>
      </c>
      <c r="D2240">
        <v>-2.3479999999999999</v>
      </c>
      <c r="E2240">
        <v>-2.9929999999999999</v>
      </c>
      <c r="F2240">
        <v>-3.23</v>
      </c>
      <c r="G2240">
        <v>2.8</v>
      </c>
      <c r="H2240">
        <v>0</v>
      </c>
      <c r="I2240">
        <v>3.891</v>
      </c>
      <c r="J2240">
        <v>-0.38300000000000001</v>
      </c>
      <c r="K2240">
        <v>-1.403</v>
      </c>
      <c r="L2240">
        <v>-2.39</v>
      </c>
      <c r="M2240">
        <v>-3.1389999999999998</v>
      </c>
      <c r="N2240">
        <v>-3.3079999999999998</v>
      </c>
      <c r="O2240">
        <v>1.0900000000000001</v>
      </c>
      <c r="P2240">
        <v>1.089</v>
      </c>
      <c r="Q2240">
        <v>1.1020000000000001</v>
      </c>
      <c r="R2240">
        <v>0.81699999999999995</v>
      </c>
      <c r="S2240">
        <v>0.46200000000000002</v>
      </c>
    </row>
    <row r="2241" spans="1:19" x14ac:dyDescent="0.3">
      <c r="A2241">
        <v>180</v>
      </c>
      <c r="B2241">
        <v>-0.34899999999999998</v>
      </c>
      <c r="C2241">
        <v>-1.2609999999999999</v>
      </c>
      <c r="D2241">
        <v>-2.3479999999999999</v>
      </c>
      <c r="E2241">
        <v>-2.9929999999999999</v>
      </c>
      <c r="F2241">
        <v>-3.23</v>
      </c>
      <c r="G2241">
        <v>2.8</v>
      </c>
      <c r="H2241">
        <v>0</v>
      </c>
      <c r="I2241">
        <v>3.891</v>
      </c>
      <c r="J2241">
        <v>-0.377</v>
      </c>
      <c r="K2241">
        <v>-1.3859999999999999</v>
      </c>
      <c r="L2241">
        <v>-2.3690000000000002</v>
      </c>
      <c r="M2241">
        <v>-3.109</v>
      </c>
      <c r="N2241">
        <v>-3.319</v>
      </c>
      <c r="O2241">
        <v>1.081</v>
      </c>
      <c r="P2241">
        <v>1.0229999999999999</v>
      </c>
      <c r="Q2241">
        <v>1.0209999999999999</v>
      </c>
      <c r="R2241">
        <v>0.7</v>
      </c>
      <c r="S2241">
        <v>0.46600000000000003</v>
      </c>
    </row>
    <row r="2242" spans="1:19" x14ac:dyDescent="0.3">
      <c r="A2242">
        <v>240</v>
      </c>
      <c r="B2242">
        <v>-0.34899999999999998</v>
      </c>
      <c r="C2242">
        <v>-1.2609999999999999</v>
      </c>
      <c r="D2242">
        <v>-2.3479999999999999</v>
      </c>
      <c r="E2242">
        <v>-2.9929999999999999</v>
      </c>
      <c r="F2242">
        <v>-3.23</v>
      </c>
      <c r="G2242">
        <v>2.8</v>
      </c>
      <c r="H2242">
        <v>0</v>
      </c>
      <c r="I2242">
        <v>3.891</v>
      </c>
      <c r="J2242">
        <v>-0.38100000000000001</v>
      </c>
      <c r="K2242">
        <v>-1.397</v>
      </c>
      <c r="L2242">
        <v>-2.383</v>
      </c>
      <c r="M2242">
        <v>-3.1030000000000002</v>
      </c>
      <c r="N2242">
        <v>-3.3250000000000002</v>
      </c>
      <c r="O2242">
        <v>1.087</v>
      </c>
      <c r="P2242">
        <v>1.0680000000000001</v>
      </c>
      <c r="Q2242">
        <v>1.077</v>
      </c>
      <c r="R2242">
        <v>0.69499999999999995</v>
      </c>
      <c r="S2242">
        <v>0.46899999999999997</v>
      </c>
    </row>
    <row r="2243" spans="1:19" x14ac:dyDescent="0.3">
      <c r="A2243">
        <v>300</v>
      </c>
      <c r="B2243">
        <v>-0.34899999999999998</v>
      </c>
      <c r="C2243">
        <v>-1.2609999999999999</v>
      </c>
      <c r="D2243">
        <v>-2.3479999999999999</v>
      </c>
      <c r="E2243">
        <v>-2.9929999999999999</v>
      </c>
      <c r="F2243">
        <v>-3.23</v>
      </c>
      <c r="G2243">
        <v>2.8</v>
      </c>
      <c r="H2243">
        <v>0</v>
      </c>
      <c r="I2243">
        <v>3.891</v>
      </c>
      <c r="J2243">
        <v>-0.375</v>
      </c>
      <c r="K2243">
        <v>-1.3919999999999999</v>
      </c>
      <c r="L2243">
        <v>-2.3809999999999998</v>
      </c>
      <c r="M2243">
        <v>-3.1150000000000002</v>
      </c>
      <c r="N2243">
        <v>-3.3340000000000001</v>
      </c>
      <c r="O2243">
        <v>1.077</v>
      </c>
      <c r="P2243">
        <v>1.05</v>
      </c>
      <c r="Q2243">
        <v>1.0589999999999999</v>
      </c>
      <c r="R2243">
        <v>0.746</v>
      </c>
      <c r="S2243">
        <v>0.47199999999999998</v>
      </c>
    </row>
    <row r="2244" spans="1:19" x14ac:dyDescent="0.3">
      <c r="A2244">
        <v>360</v>
      </c>
      <c r="B2244">
        <v>-0.34899999999999998</v>
      </c>
      <c r="C2244">
        <v>-1.2609999999999999</v>
      </c>
      <c r="D2244">
        <v>-2.3479999999999999</v>
      </c>
      <c r="E2244">
        <v>-2.9929999999999999</v>
      </c>
      <c r="F2244">
        <v>-3.23</v>
      </c>
      <c r="G2244">
        <v>2.8</v>
      </c>
      <c r="H2244">
        <v>0</v>
      </c>
      <c r="I2244">
        <v>3.891</v>
      </c>
      <c r="J2244">
        <v>-0.375</v>
      </c>
      <c r="K2244">
        <v>-1.39</v>
      </c>
      <c r="L2244">
        <v>-2.3769999999999998</v>
      </c>
      <c r="M2244">
        <v>-3.1280000000000001</v>
      </c>
      <c r="N2244">
        <v>-3.3450000000000002</v>
      </c>
      <c r="O2244">
        <v>1.077</v>
      </c>
      <c r="P2244">
        <v>1.06</v>
      </c>
      <c r="Q2244">
        <v>1.04</v>
      </c>
      <c r="R2244">
        <v>0.78300000000000003</v>
      </c>
      <c r="S2244">
        <v>0.47699999999999998</v>
      </c>
    </row>
    <row r="2245" spans="1:19" x14ac:dyDescent="0.3">
      <c r="A2245">
        <v>420</v>
      </c>
      <c r="B2245">
        <v>-0.34899999999999998</v>
      </c>
      <c r="C2245">
        <v>-1.2609999999999999</v>
      </c>
      <c r="D2245">
        <v>-2.3479999999999999</v>
      </c>
      <c r="E2245">
        <v>-2.9929999999999999</v>
      </c>
      <c r="F2245">
        <v>-3.23</v>
      </c>
      <c r="G2245">
        <v>2.8</v>
      </c>
      <c r="H2245">
        <v>0</v>
      </c>
      <c r="I2245">
        <v>3.891</v>
      </c>
      <c r="J2245">
        <v>-0.375</v>
      </c>
      <c r="K2245">
        <v>-1.391</v>
      </c>
      <c r="L2245">
        <v>-2.38</v>
      </c>
      <c r="M2245">
        <v>-3.141</v>
      </c>
      <c r="N2245">
        <v>-3.3580000000000001</v>
      </c>
      <c r="O2245">
        <v>1.077</v>
      </c>
      <c r="P2245">
        <v>1.069</v>
      </c>
      <c r="Q2245">
        <v>1.05</v>
      </c>
      <c r="R2245">
        <v>0.81399999999999995</v>
      </c>
      <c r="S2245">
        <v>0.48199999999999998</v>
      </c>
    </row>
    <row r="2246" spans="1:19" x14ac:dyDescent="0.3">
      <c r="A2246">
        <v>480</v>
      </c>
      <c r="B2246">
        <v>-0.34899999999999998</v>
      </c>
      <c r="C2246">
        <v>-1.2609999999999999</v>
      </c>
      <c r="D2246">
        <v>-2.3479999999999999</v>
      </c>
      <c r="E2246">
        <v>-2.9929999999999999</v>
      </c>
      <c r="F2246">
        <v>-3.23</v>
      </c>
      <c r="G2246">
        <v>2.8</v>
      </c>
      <c r="H2246">
        <v>0</v>
      </c>
      <c r="I2246">
        <v>3.891</v>
      </c>
      <c r="J2246">
        <v>-0.374</v>
      </c>
      <c r="K2246">
        <v>-1.3879999999999999</v>
      </c>
      <c r="L2246">
        <v>-2.383</v>
      </c>
      <c r="M2246">
        <v>-3.1509999999999998</v>
      </c>
      <c r="N2246">
        <v>-3.371</v>
      </c>
      <c r="O2246">
        <v>1.075</v>
      </c>
      <c r="P2246">
        <v>1.0649999999999999</v>
      </c>
      <c r="Q2246">
        <v>1.054</v>
      </c>
      <c r="R2246">
        <v>0.82899999999999996</v>
      </c>
      <c r="S2246">
        <v>0.48699999999999999</v>
      </c>
    </row>
    <row r="2247" spans="1:19" x14ac:dyDescent="0.3">
      <c r="A2247">
        <v>540</v>
      </c>
      <c r="B2247">
        <v>-0.34899999999999998</v>
      </c>
      <c r="C2247">
        <v>-1.2609999999999999</v>
      </c>
      <c r="D2247">
        <v>-2.3479999999999999</v>
      </c>
      <c r="E2247">
        <v>-2.9929999999999999</v>
      </c>
      <c r="F2247">
        <v>-3.23</v>
      </c>
      <c r="G2247">
        <v>2.8</v>
      </c>
      <c r="H2247">
        <v>0</v>
      </c>
      <c r="I2247">
        <v>3.891</v>
      </c>
      <c r="J2247">
        <v>-0.374</v>
      </c>
      <c r="K2247">
        <v>-1.387</v>
      </c>
      <c r="L2247">
        <v>-2.3839999999999999</v>
      </c>
      <c r="M2247">
        <v>-3.1589999999999998</v>
      </c>
      <c r="N2247">
        <v>-3.3839999999999999</v>
      </c>
      <c r="O2247">
        <v>1.075</v>
      </c>
      <c r="P2247">
        <v>1.0660000000000001</v>
      </c>
      <c r="Q2247">
        <v>1.056</v>
      </c>
      <c r="R2247">
        <v>0.83299999999999996</v>
      </c>
      <c r="S2247">
        <v>0.49299999999999999</v>
      </c>
    </row>
    <row r="2248" spans="1:19" x14ac:dyDescent="0.3">
      <c r="A2248">
        <v>600</v>
      </c>
      <c r="B2248">
        <v>-0.34899999999999998</v>
      </c>
      <c r="C2248">
        <v>-1.2609999999999999</v>
      </c>
      <c r="D2248">
        <v>-2.3479999999999999</v>
      </c>
      <c r="E2248">
        <v>-2.9929999999999999</v>
      </c>
      <c r="F2248">
        <v>-3.23</v>
      </c>
      <c r="G2248">
        <v>2.8</v>
      </c>
      <c r="H2248">
        <v>0</v>
      </c>
      <c r="I2248">
        <v>3.891</v>
      </c>
      <c r="J2248">
        <v>-0.373</v>
      </c>
      <c r="K2248">
        <v>-1.3859999999999999</v>
      </c>
      <c r="L2248">
        <v>-2.3849999999999998</v>
      </c>
      <c r="M2248">
        <v>-3.1659999999999999</v>
      </c>
      <c r="N2248">
        <v>-3.3969999999999998</v>
      </c>
      <c r="O2248">
        <v>1.0740000000000001</v>
      </c>
      <c r="P2248">
        <v>1.0680000000000001</v>
      </c>
      <c r="Q2248">
        <v>1.056</v>
      </c>
      <c r="R2248">
        <v>0.83699999999999997</v>
      </c>
      <c r="S2248">
        <v>0.499</v>
      </c>
    </row>
    <row r="2250" spans="1:19" x14ac:dyDescent="0.3">
      <c r="A2250" t="s">
        <v>0</v>
      </c>
      <c r="B2250" t="s">
        <v>174</v>
      </c>
    </row>
    <row r="2251" spans="1:19" x14ac:dyDescent="0.3">
      <c r="A2251">
        <v>0</v>
      </c>
      <c r="B2251">
        <v>-0.35199999999999998</v>
      </c>
      <c r="C2251">
        <v>-1.2609999999999999</v>
      </c>
      <c r="D2251">
        <v>-2.3359999999999999</v>
      </c>
      <c r="E2251">
        <v>-2.9860000000000002</v>
      </c>
      <c r="F2251">
        <v>-3.22</v>
      </c>
      <c r="G2251">
        <v>2.8</v>
      </c>
      <c r="H2251">
        <v>0</v>
      </c>
      <c r="I2251">
        <v>3.891</v>
      </c>
      <c r="J2251">
        <v>-0.37</v>
      </c>
      <c r="K2251">
        <v>-1.37</v>
      </c>
      <c r="L2251">
        <v>-2.367</v>
      </c>
      <c r="M2251">
        <v>-3.1030000000000002</v>
      </c>
      <c r="N2251">
        <v>-3.22</v>
      </c>
      <c r="O2251">
        <v>1.069</v>
      </c>
      <c r="P2251">
        <v>1.069</v>
      </c>
      <c r="Q2251">
        <v>1.0629999999999999</v>
      </c>
      <c r="R2251">
        <v>0.73299999999999998</v>
      </c>
      <c r="S2251">
        <v>0.30099999999999999</v>
      </c>
    </row>
    <row r="2252" spans="1:19" x14ac:dyDescent="0.3">
      <c r="A2252">
        <v>60</v>
      </c>
      <c r="B2252">
        <v>-0.35199999999999998</v>
      </c>
      <c r="C2252">
        <v>-1.2609999999999999</v>
      </c>
      <c r="D2252">
        <v>-2.3359999999999999</v>
      </c>
      <c r="E2252">
        <v>-2.9860000000000002</v>
      </c>
      <c r="F2252">
        <v>-3.22</v>
      </c>
      <c r="G2252">
        <v>2.8</v>
      </c>
      <c r="H2252">
        <v>0</v>
      </c>
      <c r="I2252">
        <v>3.891</v>
      </c>
      <c r="J2252">
        <v>-0.40500000000000003</v>
      </c>
      <c r="K2252">
        <v>-1.4039999999999999</v>
      </c>
      <c r="L2252">
        <v>-2.351</v>
      </c>
      <c r="M2252">
        <v>-3.09</v>
      </c>
      <c r="N2252">
        <v>-3.2850000000000001</v>
      </c>
      <c r="O2252">
        <v>1.129</v>
      </c>
      <c r="P2252">
        <v>1.0760000000000001</v>
      </c>
      <c r="Q2252">
        <v>0.98499999999999999</v>
      </c>
      <c r="R2252">
        <v>0.69899999999999995</v>
      </c>
      <c r="S2252">
        <v>0.45300000000000001</v>
      </c>
    </row>
    <row r="2253" spans="1:19" x14ac:dyDescent="0.3">
      <c r="A2253">
        <v>120</v>
      </c>
      <c r="B2253">
        <v>-0.35199999999999998</v>
      </c>
      <c r="C2253">
        <v>-1.2609999999999999</v>
      </c>
      <c r="D2253">
        <v>-2.3359999999999999</v>
      </c>
      <c r="E2253">
        <v>-2.9860000000000002</v>
      </c>
      <c r="F2253">
        <v>-3.22</v>
      </c>
      <c r="G2253">
        <v>2.8</v>
      </c>
      <c r="H2253">
        <v>0</v>
      </c>
      <c r="I2253">
        <v>3.891</v>
      </c>
      <c r="J2253">
        <v>-0.38300000000000001</v>
      </c>
      <c r="K2253">
        <v>-1.4039999999999999</v>
      </c>
      <c r="L2253">
        <v>-2.3820000000000001</v>
      </c>
      <c r="M2253">
        <v>-3.1320000000000001</v>
      </c>
      <c r="N2253">
        <v>-3.2970000000000002</v>
      </c>
      <c r="O2253">
        <v>1.0900000000000001</v>
      </c>
      <c r="P2253">
        <v>1.091</v>
      </c>
      <c r="Q2253">
        <v>1.107</v>
      </c>
      <c r="R2253">
        <v>0.80700000000000005</v>
      </c>
      <c r="S2253">
        <v>0.45800000000000002</v>
      </c>
    </row>
    <row r="2254" spans="1:19" x14ac:dyDescent="0.3">
      <c r="A2254">
        <v>180</v>
      </c>
      <c r="B2254">
        <v>-0.35199999999999998</v>
      </c>
      <c r="C2254">
        <v>-1.2609999999999999</v>
      </c>
      <c r="D2254">
        <v>-2.3359999999999999</v>
      </c>
      <c r="E2254">
        <v>-2.9860000000000002</v>
      </c>
      <c r="F2254">
        <v>-3.22</v>
      </c>
      <c r="G2254">
        <v>2.8</v>
      </c>
      <c r="H2254">
        <v>0</v>
      </c>
      <c r="I2254">
        <v>3.891</v>
      </c>
      <c r="J2254">
        <v>-0.378</v>
      </c>
      <c r="K2254">
        <v>-1.387</v>
      </c>
      <c r="L2254">
        <v>-2.363</v>
      </c>
      <c r="M2254">
        <v>-3.1030000000000002</v>
      </c>
      <c r="N2254">
        <v>-3.3090000000000002</v>
      </c>
      <c r="O2254">
        <v>1.0820000000000001</v>
      </c>
      <c r="P2254">
        <v>1.022</v>
      </c>
      <c r="Q2254">
        <v>1.0289999999999999</v>
      </c>
      <c r="R2254">
        <v>0.69399999999999995</v>
      </c>
      <c r="S2254">
        <v>0.46200000000000002</v>
      </c>
    </row>
    <row r="2255" spans="1:19" x14ac:dyDescent="0.3">
      <c r="A2255">
        <v>240</v>
      </c>
      <c r="B2255">
        <v>-0.35199999999999998</v>
      </c>
      <c r="C2255">
        <v>-1.2609999999999999</v>
      </c>
      <c r="D2255">
        <v>-2.3359999999999999</v>
      </c>
      <c r="E2255">
        <v>-2.9860000000000002</v>
      </c>
      <c r="F2255">
        <v>-3.22</v>
      </c>
      <c r="G2255">
        <v>2.8</v>
      </c>
      <c r="H2255">
        <v>0</v>
      </c>
      <c r="I2255">
        <v>3.891</v>
      </c>
      <c r="J2255">
        <v>-0.38200000000000001</v>
      </c>
      <c r="K2255">
        <v>-1.397</v>
      </c>
      <c r="L2255">
        <v>-2.3769999999999998</v>
      </c>
      <c r="M2255">
        <v>-3.097</v>
      </c>
      <c r="N2255">
        <v>-3.3140000000000001</v>
      </c>
      <c r="O2255">
        <v>1.0880000000000001</v>
      </c>
      <c r="P2255">
        <v>1.0649999999999999</v>
      </c>
      <c r="Q2255">
        <v>1.081</v>
      </c>
      <c r="R2255">
        <v>0.69199999999999995</v>
      </c>
      <c r="S2255">
        <v>0.46400000000000002</v>
      </c>
    </row>
    <row r="2256" spans="1:19" x14ac:dyDescent="0.3">
      <c r="A2256">
        <v>300</v>
      </c>
      <c r="B2256">
        <v>-0.35199999999999998</v>
      </c>
      <c r="C2256">
        <v>-1.2609999999999999</v>
      </c>
      <c r="D2256">
        <v>-2.3359999999999999</v>
      </c>
      <c r="E2256">
        <v>-2.9860000000000002</v>
      </c>
      <c r="F2256">
        <v>-3.22</v>
      </c>
      <c r="G2256">
        <v>2.8</v>
      </c>
      <c r="H2256">
        <v>0</v>
      </c>
      <c r="I2256">
        <v>3.891</v>
      </c>
      <c r="J2256">
        <v>-0.376</v>
      </c>
      <c r="K2256">
        <v>-1.393</v>
      </c>
      <c r="L2256">
        <v>-2.3769999999999998</v>
      </c>
      <c r="M2256">
        <v>-3.1070000000000002</v>
      </c>
      <c r="N2256">
        <v>-3.323</v>
      </c>
      <c r="O2256">
        <v>1.0780000000000001</v>
      </c>
      <c r="P2256">
        <v>1.05</v>
      </c>
      <c r="Q2256">
        <v>1.0609999999999999</v>
      </c>
      <c r="R2256">
        <v>0.74199999999999999</v>
      </c>
      <c r="S2256">
        <v>0.46800000000000003</v>
      </c>
    </row>
    <row r="2257" spans="1:19" x14ac:dyDescent="0.3">
      <c r="A2257">
        <v>360</v>
      </c>
      <c r="B2257">
        <v>-0.35199999999999998</v>
      </c>
      <c r="C2257">
        <v>-1.2609999999999999</v>
      </c>
      <c r="D2257">
        <v>-2.3359999999999999</v>
      </c>
      <c r="E2257">
        <v>-2.9860000000000002</v>
      </c>
      <c r="F2257">
        <v>-3.22</v>
      </c>
      <c r="G2257">
        <v>2.8</v>
      </c>
      <c r="H2257">
        <v>0</v>
      </c>
      <c r="I2257">
        <v>3.891</v>
      </c>
      <c r="J2257">
        <v>-0.375</v>
      </c>
      <c r="K2257">
        <v>-1.391</v>
      </c>
      <c r="L2257">
        <v>-2.3740000000000001</v>
      </c>
      <c r="M2257">
        <v>-3.121</v>
      </c>
      <c r="N2257">
        <v>-3.335</v>
      </c>
      <c r="O2257">
        <v>1.077</v>
      </c>
      <c r="P2257">
        <v>1.0589999999999999</v>
      </c>
      <c r="Q2257">
        <v>1.0429999999999999</v>
      </c>
      <c r="R2257">
        <v>0.78300000000000003</v>
      </c>
      <c r="S2257">
        <v>0.47299999999999998</v>
      </c>
    </row>
    <row r="2258" spans="1:19" x14ac:dyDescent="0.3">
      <c r="A2258">
        <v>420</v>
      </c>
      <c r="B2258">
        <v>-0.35199999999999998</v>
      </c>
      <c r="C2258">
        <v>-1.2609999999999999</v>
      </c>
      <c r="D2258">
        <v>-2.3359999999999999</v>
      </c>
      <c r="E2258">
        <v>-2.9860000000000002</v>
      </c>
      <c r="F2258">
        <v>-3.22</v>
      </c>
      <c r="G2258">
        <v>2.8</v>
      </c>
      <c r="H2258">
        <v>0</v>
      </c>
      <c r="I2258">
        <v>3.891</v>
      </c>
      <c r="J2258">
        <v>-0.375</v>
      </c>
      <c r="K2258">
        <v>-1.391</v>
      </c>
      <c r="L2258">
        <v>-2.3769999999999998</v>
      </c>
      <c r="M2258">
        <v>-3.133</v>
      </c>
      <c r="N2258">
        <v>-3.347</v>
      </c>
      <c r="O2258">
        <v>1.077</v>
      </c>
      <c r="P2258">
        <v>1.0669999999999999</v>
      </c>
      <c r="Q2258">
        <v>1.05</v>
      </c>
      <c r="R2258">
        <v>0.81399999999999995</v>
      </c>
      <c r="S2258">
        <v>0.47799999999999998</v>
      </c>
    </row>
    <row r="2259" spans="1:19" x14ac:dyDescent="0.3">
      <c r="A2259">
        <v>480</v>
      </c>
      <c r="B2259">
        <v>-0.35199999999999998</v>
      </c>
      <c r="C2259">
        <v>-1.2609999999999999</v>
      </c>
      <c r="D2259">
        <v>-2.3359999999999999</v>
      </c>
      <c r="E2259">
        <v>-2.9860000000000002</v>
      </c>
      <c r="F2259">
        <v>-3.22</v>
      </c>
      <c r="G2259">
        <v>2.8</v>
      </c>
      <c r="H2259">
        <v>0</v>
      </c>
      <c r="I2259">
        <v>3.891</v>
      </c>
      <c r="J2259">
        <v>-0.374</v>
      </c>
      <c r="K2259">
        <v>-1.389</v>
      </c>
      <c r="L2259">
        <v>-2.38</v>
      </c>
      <c r="M2259">
        <v>-3.1429999999999998</v>
      </c>
      <c r="N2259">
        <v>-3.36</v>
      </c>
      <c r="O2259">
        <v>1.075</v>
      </c>
      <c r="P2259">
        <v>1.0640000000000001</v>
      </c>
      <c r="Q2259">
        <v>1.054</v>
      </c>
      <c r="R2259">
        <v>0.82799999999999996</v>
      </c>
      <c r="S2259">
        <v>0.48299999999999998</v>
      </c>
    </row>
    <row r="2260" spans="1:19" x14ac:dyDescent="0.3">
      <c r="A2260">
        <v>540</v>
      </c>
      <c r="B2260">
        <v>-0.35199999999999998</v>
      </c>
      <c r="C2260">
        <v>-1.2609999999999999</v>
      </c>
      <c r="D2260">
        <v>-2.3359999999999999</v>
      </c>
      <c r="E2260">
        <v>-2.9860000000000002</v>
      </c>
      <c r="F2260">
        <v>-3.22</v>
      </c>
      <c r="G2260">
        <v>2.8</v>
      </c>
      <c r="H2260">
        <v>0</v>
      </c>
      <c r="I2260">
        <v>3.891</v>
      </c>
      <c r="J2260">
        <v>-0.374</v>
      </c>
      <c r="K2260">
        <v>-1.387</v>
      </c>
      <c r="L2260">
        <v>-2.3820000000000001</v>
      </c>
      <c r="M2260">
        <v>-3.15</v>
      </c>
      <c r="N2260">
        <v>-3.3719999999999999</v>
      </c>
      <c r="O2260">
        <v>1.075</v>
      </c>
      <c r="P2260">
        <v>1.0649999999999999</v>
      </c>
      <c r="Q2260">
        <v>1.0549999999999999</v>
      </c>
      <c r="R2260">
        <v>0.83199999999999996</v>
      </c>
      <c r="S2260">
        <v>0.48799999999999999</v>
      </c>
    </row>
    <row r="2261" spans="1:19" x14ac:dyDescent="0.3">
      <c r="A2261">
        <v>600</v>
      </c>
      <c r="B2261">
        <v>-0.35199999999999998</v>
      </c>
      <c r="C2261">
        <v>-1.2609999999999999</v>
      </c>
      <c r="D2261">
        <v>-2.3359999999999999</v>
      </c>
      <c r="E2261">
        <v>-2.9860000000000002</v>
      </c>
      <c r="F2261">
        <v>-3.22</v>
      </c>
      <c r="G2261">
        <v>2.8</v>
      </c>
      <c r="H2261">
        <v>0</v>
      </c>
      <c r="I2261">
        <v>3.891</v>
      </c>
      <c r="J2261">
        <v>-0.374</v>
      </c>
      <c r="K2261">
        <v>-1.3859999999999999</v>
      </c>
      <c r="L2261">
        <v>-2.383</v>
      </c>
      <c r="M2261">
        <v>-3.1579999999999999</v>
      </c>
      <c r="N2261">
        <v>-3.3839999999999999</v>
      </c>
      <c r="O2261">
        <v>1.075</v>
      </c>
      <c r="P2261">
        <v>1.0669999999999999</v>
      </c>
      <c r="Q2261">
        <v>1.0549999999999999</v>
      </c>
      <c r="R2261">
        <v>0.83499999999999996</v>
      </c>
      <c r="S2261">
        <v>0.49299999999999999</v>
      </c>
    </row>
    <row r="2263" spans="1:19" x14ac:dyDescent="0.3">
      <c r="A2263" t="s">
        <v>0</v>
      </c>
      <c r="B2263" t="s">
        <v>175</v>
      </c>
    </row>
    <row r="2264" spans="1:19" x14ac:dyDescent="0.3">
      <c r="A2264">
        <v>0</v>
      </c>
      <c r="B2264">
        <v>-0.35299999999999998</v>
      </c>
      <c r="C2264">
        <v>-1.262</v>
      </c>
      <c r="D2264">
        <v>-2.3359999999999999</v>
      </c>
      <c r="E2264">
        <v>-2.9790000000000001</v>
      </c>
      <c r="F2264">
        <v>-3.21</v>
      </c>
      <c r="G2264">
        <v>2.8</v>
      </c>
      <c r="H2264">
        <v>0</v>
      </c>
      <c r="I2264">
        <v>3.891</v>
      </c>
      <c r="J2264">
        <v>-0.37</v>
      </c>
      <c r="K2264">
        <v>-1.37</v>
      </c>
      <c r="L2264">
        <v>-2.3660000000000001</v>
      </c>
      <c r="M2264">
        <v>-3.0960000000000001</v>
      </c>
      <c r="N2264">
        <v>-3.21</v>
      </c>
      <c r="O2264">
        <v>1.069</v>
      </c>
      <c r="P2264">
        <v>1.069</v>
      </c>
      <c r="Q2264">
        <v>1.0620000000000001</v>
      </c>
      <c r="R2264">
        <v>0.72699999999999998</v>
      </c>
      <c r="S2264">
        <v>0.29799999999999999</v>
      </c>
    </row>
    <row r="2265" spans="1:19" x14ac:dyDescent="0.3">
      <c r="A2265">
        <v>60</v>
      </c>
      <c r="B2265">
        <v>-0.35299999999999998</v>
      </c>
      <c r="C2265">
        <v>-1.262</v>
      </c>
      <c r="D2265">
        <v>-2.3359999999999999</v>
      </c>
      <c r="E2265">
        <v>-2.9790000000000001</v>
      </c>
      <c r="F2265">
        <v>-3.21</v>
      </c>
      <c r="G2265">
        <v>2.8</v>
      </c>
      <c r="H2265">
        <v>0</v>
      </c>
      <c r="I2265">
        <v>3.891</v>
      </c>
      <c r="J2265">
        <v>-0.40699999999999997</v>
      </c>
      <c r="K2265">
        <v>-1.405</v>
      </c>
      <c r="L2265">
        <v>-2.3490000000000002</v>
      </c>
      <c r="M2265">
        <v>-3.0840000000000001</v>
      </c>
      <c r="N2265">
        <v>-3.274</v>
      </c>
      <c r="O2265">
        <v>1.1319999999999999</v>
      </c>
      <c r="P2265">
        <v>1.0680000000000001</v>
      </c>
      <c r="Q2265">
        <v>0.98399999999999999</v>
      </c>
      <c r="R2265">
        <v>0.69599999999999995</v>
      </c>
      <c r="S2265">
        <v>0.44900000000000001</v>
      </c>
    </row>
    <row r="2266" spans="1:19" x14ac:dyDescent="0.3">
      <c r="A2266">
        <v>120</v>
      </c>
      <c r="B2266">
        <v>-0.35299999999999998</v>
      </c>
      <c r="C2266">
        <v>-1.262</v>
      </c>
      <c r="D2266">
        <v>-2.3359999999999999</v>
      </c>
      <c r="E2266">
        <v>-2.9790000000000001</v>
      </c>
      <c r="F2266">
        <v>-3.21</v>
      </c>
      <c r="G2266">
        <v>2.8</v>
      </c>
      <c r="H2266">
        <v>0</v>
      </c>
      <c r="I2266">
        <v>3.891</v>
      </c>
      <c r="J2266">
        <v>-0.38300000000000001</v>
      </c>
      <c r="K2266">
        <v>-1.4039999999999999</v>
      </c>
      <c r="L2266">
        <v>-2.3809999999999998</v>
      </c>
      <c r="M2266">
        <v>-3.125</v>
      </c>
      <c r="N2266">
        <v>-3.286</v>
      </c>
      <c r="O2266">
        <v>1.0900000000000001</v>
      </c>
      <c r="P2266">
        <v>1.0920000000000001</v>
      </c>
      <c r="Q2266">
        <v>1.103</v>
      </c>
      <c r="R2266">
        <v>0.79800000000000004</v>
      </c>
      <c r="S2266">
        <v>0.45400000000000001</v>
      </c>
    </row>
    <row r="2267" spans="1:19" x14ac:dyDescent="0.3">
      <c r="A2267">
        <v>180</v>
      </c>
      <c r="B2267">
        <v>-0.35299999999999998</v>
      </c>
      <c r="C2267">
        <v>-1.262</v>
      </c>
      <c r="D2267">
        <v>-2.3359999999999999</v>
      </c>
      <c r="E2267">
        <v>-2.9790000000000001</v>
      </c>
      <c r="F2267">
        <v>-3.21</v>
      </c>
      <c r="G2267">
        <v>2.8</v>
      </c>
      <c r="H2267">
        <v>0</v>
      </c>
      <c r="I2267">
        <v>3.891</v>
      </c>
      <c r="J2267">
        <v>-0.376</v>
      </c>
      <c r="K2267">
        <v>-1.3859999999999999</v>
      </c>
      <c r="L2267">
        <v>-2.363</v>
      </c>
      <c r="M2267">
        <v>-3.0950000000000002</v>
      </c>
      <c r="N2267">
        <v>-3.298</v>
      </c>
      <c r="O2267">
        <v>1.079</v>
      </c>
      <c r="P2267">
        <v>1.0229999999999999</v>
      </c>
      <c r="Q2267">
        <v>1.0309999999999999</v>
      </c>
      <c r="R2267">
        <v>0.68400000000000005</v>
      </c>
      <c r="S2267">
        <v>0.45800000000000002</v>
      </c>
    </row>
    <row r="2268" spans="1:19" x14ac:dyDescent="0.3">
      <c r="A2268">
        <v>240</v>
      </c>
      <c r="B2268">
        <v>-0.35299999999999998</v>
      </c>
      <c r="C2268">
        <v>-1.262</v>
      </c>
      <c r="D2268">
        <v>-2.3359999999999999</v>
      </c>
      <c r="E2268">
        <v>-2.9790000000000001</v>
      </c>
      <c r="F2268">
        <v>-3.21</v>
      </c>
      <c r="G2268">
        <v>2.8</v>
      </c>
      <c r="H2268">
        <v>0</v>
      </c>
      <c r="I2268">
        <v>3.891</v>
      </c>
      <c r="J2268">
        <v>-0.38100000000000001</v>
      </c>
      <c r="K2268">
        <v>-1.3959999999999999</v>
      </c>
      <c r="L2268">
        <v>-2.3780000000000001</v>
      </c>
      <c r="M2268">
        <v>-3.0910000000000002</v>
      </c>
      <c r="N2268">
        <v>-3.3029999999999999</v>
      </c>
      <c r="O2268">
        <v>1.0860000000000001</v>
      </c>
      <c r="P2268">
        <v>1.0669999999999999</v>
      </c>
      <c r="Q2268">
        <v>1.0820000000000001</v>
      </c>
      <c r="R2268">
        <v>0.69</v>
      </c>
      <c r="S2268">
        <v>0.46</v>
      </c>
    </row>
    <row r="2269" spans="1:19" x14ac:dyDescent="0.3">
      <c r="A2269">
        <v>300</v>
      </c>
      <c r="B2269">
        <v>-0.35299999999999998</v>
      </c>
      <c r="C2269">
        <v>-1.262</v>
      </c>
      <c r="D2269">
        <v>-2.3359999999999999</v>
      </c>
      <c r="E2269">
        <v>-2.9790000000000001</v>
      </c>
      <c r="F2269">
        <v>-3.21</v>
      </c>
      <c r="G2269">
        <v>2.8</v>
      </c>
      <c r="H2269">
        <v>0</v>
      </c>
      <c r="I2269">
        <v>3.891</v>
      </c>
      <c r="J2269">
        <v>-0.375</v>
      </c>
      <c r="K2269">
        <v>-1.3919999999999999</v>
      </c>
      <c r="L2269">
        <v>-2.3769999999999998</v>
      </c>
      <c r="M2269">
        <v>-3.101</v>
      </c>
      <c r="N2269">
        <v>-3.3119999999999998</v>
      </c>
      <c r="O2269">
        <v>1.077</v>
      </c>
      <c r="P2269">
        <v>1.05</v>
      </c>
      <c r="Q2269">
        <v>1.0589999999999999</v>
      </c>
      <c r="R2269">
        <v>0.73899999999999999</v>
      </c>
      <c r="S2269">
        <v>0.46300000000000002</v>
      </c>
    </row>
    <row r="2270" spans="1:19" x14ac:dyDescent="0.3">
      <c r="A2270">
        <v>360</v>
      </c>
      <c r="B2270">
        <v>-0.35299999999999998</v>
      </c>
      <c r="C2270">
        <v>-1.262</v>
      </c>
      <c r="D2270">
        <v>-2.3359999999999999</v>
      </c>
      <c r="E2270">
        <v>-2.9790000000000001</v>
      </c>
      <c r="F2270">
        <v>-3.21</v>
      </c>
      <c r="G2270">
        <v>2.8</v>
      </c>
      <c r="H2270">
        <v>0</v>
      </c>
      <c r="I2270">
        <v>3.891</v>
      </c>
      <c r="J2270">
        <v>-0.375</v>
      </c>
      <c r="K2270">
        <v>-1.39</v>
      </c>
      <c r="L2270">
        <v>-2.3730000000000002</v>
      </c>
      <c r="M2270">
        <v>-3.1139999999999999</v>
      </c>
      <c r="N2270">
        <v>-3.3239999999999998</v>
      </c>
      <c r="O2270">
        <v>1.077</v>
      </c>
      <c r="P2270">
        <v>1.06</v>
      </c>
      <c r="Q2270">
        <v>1.042</v>
      </c>
      <c r="R2270">
        <v>0.77800000000000002</v>
      </c>
      <c r="S2270">
        <v>0.46800000000000003</v>
      </c>
    </row>
    <row r="2271" spans="1:19" x14ac:dyDescent="0.3">
      <c r="A2271">
        <v>420</v>
      </c>
      <c r="B2271">
        <v>-0.35299999999999998</v>
      </c>
      <c r="C2271">
        <v>-1.262</v>
      </c>
      <c r="D2271">
        <v>-2.3359999999999999</v>
      </c>
      <c r="E2271">
        <v>-2.9790000000000001</v>
      </c>
      <c r="F2271">
        <v>-3.21</v>
      </c>
      <c r="G2271">
        <v>2.8</v>
      </c>
      <c r="H2271">
        <v>0</v>
      </c>
      <c r="I2271">
        <v>3.891</v>
      </c>
      <c r="J2271">
        <v>-0.375</v>
      </c>
      <c r="K2271">
        <v>-1.39</v>
      </c>
      <c r="L2271">
        <v>-2.3769999999999998</v>
      </c>
      <c r="M2271">
        <v>-3.1269999999999998</v>
      </c>
      <c r="N2271">
        <v>-3.3359999999999999</v>
      </c>
      <c r="O2271">
        <v>1.077</v>
      </c>
      <c r="P2271">
        <v>1.0680000000000001</v>
      </c>
      <c r="Q2271">
        <v>1.0509999999999999</v>
      </c>
      <c r="R2271">
        <v>0.81</v>
      </c>
      <c r="S2271">
        <v>0.47299999999999998</v>
      </c>
    </row>
    <row r="2272" spans="1:19" x14ac:dyDescent="0.3">
      <c r="A2272">
        <v>480</v>
      </c>
      <c r="B2272">
        <v>-0.35299999999999998</v>
      </c>
      <c r="C2272">
        <v>-1.262</v>
      </c>
      <c r="D2272">
        <v>-2.3359999999999999</v>
      </c>
      <c r="E2272">
        <v>-2.9790000000000001</v>
      </c>
      <c r="F2272">
        <v>-3.21</v>
      </c>
      <c r="G2272">
        <v>2.8</v>
      </c>
      <c r="H2272">
        <v>0</v>
      </c>
      <c r="I2272">
        <v>3.891</v>
      </c>
      <c r="J2272">
        <v>-0.373</v>
      </c>
      <c r="K2272">
        <v>-1.3879999999999999</v>
      </c>
      <c r="L2272">
        <v>-2.38</v>
      </c>
      <c r="M2272">
        <v>-3.137</v>
      </c>
      <c r="N2272">
        <v>-3.3479999999999999</v>
      </c>
      <c r="O2272">
        <v>1.0740000000000001</v>
      </c>
      <c r="P2272">
        <v>1.0640000000000001</v>
      </c>
      <c r="Q2272">
        <v>1.054</v>
      </c>
      <c r="R2272">
        <v>0.82299999999999995</v>
      </c>
      <c r="S2272">
        <v>0.47799999999999998</v>
      </c>
    </row>
    <row r="2273" spans="1:19" x14ac:dyDescent="0.3">
      <c r="A2273">
        <v>540</v>
      </c>
      <c r="B2273">
        <v>-0.35299999999999998</v>
      </c>
      <c r="C2273">
        <v>-1.262</v>
      </c>
      <c r="D2273">
        <v>-2.3359999999999999</v>
      </c>
      <c r="E2273">
        <v>-2.9790000000000001</v>
      </c>
      <c r="F2273">
        <v>-3.21</v>
      </c>
      <c r="G2273">
        <v>2.8</v>
      </c>
      <c r="H2273">
        <v>0</v>
      </c>
      <c r="I2273">
        <v>3.891</v>
      </c>
      <c r="J2273">
        <v>-0.374</v>
      </c>
      <c r="K2273">
        <v>-1.3859999999999999</v>
      </c>
      <c r="L2273">
        <v>-2.3820000000000001</v>
      </c>
      <c r="M2273">
        <v>-3.1440000000000001</v>
      </c>
      <c r="N2273">
        <v>-3.36</v>
      </c>
      <c r="O2273">
        <v>1.075</v>
      </c>
      <c r="P2273">
        <v>1.0660000000000001</v>
      </c>
      <c r="Q2273">
        <v>1.0549999999999999</v>
      </c>
      <c r="R2273">
        <v>0.82499999999999996</v>
      </c>
      <c r="S2273">
        <v>0.48299999999999998</v>
      </c>
    </row>
    <row r="2274" spans="1:19" x14ac:dyDescent="0.3">
      <c r="A2274">
        <v>600</v>
      </c>
      <c r="B2274">
        <v>-0.35299999999999998</v>
      </c>
      <c r="C2274">
        <v>-1.262</v>
      </c>
      <c r="D2274">
        <v>-2.3359999999999999</v>
      </c>
      <c r="E2274">
        <v>-2.9790000000000001</v>
      </c>
      <c r="F2274">
        <v>-3.21</v>
      </c>
      <c r="G2274">
        <v>2.8</v>
      </c>
      <c r="H2274">
        <v>0</v>
      </c>
      <c r="I2274">
        <v>3.891</v>
      </c>
      <c r="J2274">
        <v>-0.373</v>
      </c>
      <c r="K2274">
        <v>-1.385</v>
      </c>
      <c r="L2274">
        <v>-2.383</v>
      </c>
      <c r="M2274">
        <v>-3.1509999999999998</v>
      </c>
      <c r="N2274">
        <v>-3.3730000000000002</v>
      </c>
      <c r="O2274">
        <v>1.0740000000000001</v>
      </c>
      <c r="P2274">
        <v>1.0669999999999999</v>
      </c>
      <c r="Q2274">
        <v>1.0549999999999999</v>
      </c>
      <c r="R2274">
        <v>0.82899999999999996</v>
      </c>
      <c r="S2274">
        <v>0.48799999999999999</v>
      </c>
    </row>
    <row r="2276" spans="1:19" x14ac:dyDescent="0.3">
      <c r="A2276" t="s">
        <v>0</v>
      </c>
      <c r="B2276" t="s">
        <v>176</v>
      </c>
    </row>
    <row r="2277" spans="1:19" x14ac:dyDescent="0.3">
      <c r="A2277">
        <v>0</v>
      </c>
      <c r="B2277">
        <v>-0.35099999999999998</v>
      </c>
      <c r="C2277">
        <v>-1.262</v>
      </c>
      <c r="D2277">
        <v>-2.3370000000000002</v>
      </c>
      <c r="E2277">
        <v>-2.9729999999999999</v>
      </c>
      <c r="F2277">
        <v>-3.2</v>
      </c>
      <c r="G2277">
        <v>2.8</v>
      </c>
      <c r="H2277">
        <v>0</v>
      </c>
      <c r="I2277">
        <v>3.891</v>
      </c>
      <c r="J2277">
        <v>-0.37</v>
      </c>
      <c r="K2277">
        <v>-1.37</v>
      </c>
      <c r="L2277">
        <v>-2.3660000000000001</v>
      </c>
      <c r="M2277">
        <v>-3.089</v>
      </c>
      <c r="N2277">
        <v>-3.2</v>
      </c>
      <c r="O2277">
        <v>1.069</v>
      </c>
      <c r="P2277">
        <v>1.069</v>
      </c>
      <c r="Q2277">
        <v>1.0620000000000001</v>
      </c>
      <c r="R2277">
        <v>0.72</v>
      </c>
      <c r="S2277">
        <v>0.29599999999999999</v>
      </c>
    </row>
    <row r="2278" spans="1:19" x14ac:dyDescent="0.3">
      <c r="A2278">
        <v>60</v>
      </c>
      <c r="B2278">
        <v>-0.35099999999999998</v>
      </c>
      <c r="C2278">
        <v>-1.262</v>
      </c>
      <c r="D2278">
        <v>-2.3370000000000002</v>
      </c>
      <c r="E2278">
        <v>-2.9729999999999999</v>
      </c>
      <c r="F2278">
        <v>-3.2</v>
      </c>
      <c r="G2278">
        <v>2.8</v>
      </c>
      <c r="H2278">
        <v>0</v>
      </c>
      <c r="I2278">
        <v>3.891</v>
      </c>
      <c r="J2278">
        <v>-0.40500000000000003</v>
      </c>
      <c r="K2278">
        <v>-1.4</v>
      </c>
      <c r="L2278">
        <v>-2.3479999999999999</v>
      </c>
      <c r="M2278">
        <v>-3.0710000000000002</v>
      </c>
      <c r="N2278">
        <v>-3.2669999999999999</v>
      </c>
      <c r="O2278">
        <v>1.129</v>
      </c>
      <c r="P2278">
        <v>1.0609999999999999</v>
      </c>
      <c r="Q2278">
        <v>0.98099999999999998</v>
      </c>
      <c r="R2278">
        <v>0.67200000000000004</v>
      </c>
      <c r="S2278">
        <v>0.44700000000000001</v>
      </c>
    </row>
    <row r="2279" spans="1:19" x14ac:dyDescent="0.3">
      <c r="A2279">
        <v>120</v>
      </c>
      <c r="B2279">
        <v>-0.35099999999999998</v>
      </c>
      <c r="C2279">
        <v>-1.262</v>
      </c>
      <c r="D2279">
        <v>-2.3370000000000002</v>
      </c>
      <c r="E2279">
        <v>-2.9729999999999999</v>
      </c>
      <c r="F2279">
        <v>-3.2</v>
      </c>
      <c r="G2279">
        <v>2.8</v>
      </c>
      <c r="H2279">
        <v>0</v>
      </c>
      <c r="I2279">
        <v>3.891</v>
      </c>
      <c r="J2279">
        <v>-0.38500000000000001</v>
      </c>
      <c r="K2279">
        <v>-1.405</v>
      </c>
      <c r="L2279">
        <v>-2.38</v>
      </c>
      <c r="M2279">
        <v>-3.1120000000000001</v>
      </c>
      <c r="N2279">
        <v>-3.274</v>
      </c>
      <c r="O2279">
        <v>1.0940000000000001</v>
      </c>
      <c r="P2279">
        <v>1.093</v>
      </c>
      <c r="Q2279">
        <v>1.101</v>
      </c>
      <c r="R2279">
        <v>0.77700000000000002</v>
      </c>
      <c r="S2279">
        <v>0.44900000000000001</v>
      </c>
    </row>
    <row r="2280" spans="1:19" x14ac:dyDescent="0.3">
      <c r="A2280">
        <v>180</v>
      </c>
      <c r="B2280">
        <v>-0.35099999999999998</v>
      </c>
      <c r="C2280">
        <v>-1.262</v>
      </c>
      <c r="D2280">
        <v>-2.3370000000000002</v>
      </c>
      <c r="E2280">
        <v>-2.9729999999999999</v>
      </c>
      <c r="F2280">
        <v>-3.2</v>
      </c>
      <c r="G2280">
        <v>2.8</v>
      </c>
      <c r="H2280">
        <v>0</v>
      </c>
      <c r="I2280">
        <v>3.891</v>
      </c>
      <c r="J2280">
        <v>-0.377</v>
      </c>
      <c r="K2280">
        <v>-1.387</v>
      </c>
      <c r="L2280">
        <v>-2.363</v>
      </c>
      <c r="M2280">
        <v>-3.085</v>
      </c>
      <c r="N2280">
        <v>-3.2810000000000001</v>
      </c>
      <c r="O2280">
        <v>1.08</v>
      </c>
      <c r="P2280">
        <v>1.0209999999999999</v>
      </c>
      <c r="Q2280">
        <v>1.0289999999999999</v>
      </c>
      <c r="R2280">
        <v>0.68100000000000005</v>
      </c>
      <c r="S2280">
        <v>0.45200000000000001</v>
      </c>
    </row>
    <row r="2281" spans="1:19" x14ac:dyDescent="0.3">
      <c r="A2281">
        <v>240</v>
      </c>
      <c r="B2281">
        <v>-0.35099999999999998</v>
      </c>
      <c r="C2281">
        <v>-1.262</v>
      </c>
      <c r="D2281">
        <v>-2.3370000000000002</v>
      </c>
      <c r="E2281">
        <v>-2.9729999999999999</v>
      </c>
      <c r="F2281">
        <v>-3.2</v>
      </c>
      <c r="G2281">
        <v>2.8</v>
      </c>
      <c r="H2281">
        <v>0</v>
      </c>
      <c r="I2281">
        <v>3.891</v>
      </c>
      <c r="J2281">
        <v>-0.38100000000000001</v>
      </c>
      <c r="K2281">
        <v>-1.3959999999999999</v>
      </c>
      <c r="L2281">
        <v>-2.3769999999999998</v>
      </c>
      <c r="M2281">
        <v>-3.081</v>
      </c>
      <c r="N2281">
        <v>-3.286</v>
      </c>
      <c r="O2281">
        <v>1.087</v>
      </c>
      <c r="P2281">
        <v>1.0660000000000001</v>
      </c>
      <c r="Q2281">
        <v>1.08</v>
      </c>
      <c r="R2281">
        <v>0.68</v>
      </c>
      <c r="S2281">
        <v>0.45400000000000001</v>
      </c>
    </row>
    <row r="2282" spans="1:19" x14ac:dyDescent="0.3">
      <c r="A2282">
        <v>300</v>
      </c>
      <c r="B2282">
        <v>-0.35099999999999998</v>
      </c>
      <c r="C2282">
        <v>-1.262</v>
      </c>
      <c r="D2282">
        <v>-2.3370000000000002</v>
      </c>
      <c r="E2282">
        <v>-2.9729999999999999</v>
      </c>
      <c r="F2282">
        <v>-3.2</v>
      </c>
      <c r="G2282">
        <v>2.8</v>
      </c>
      <c r="H2282">
        <v>0</v>
      </c>
      <c r="I2282">
        <v>3.891</v>
      </c>
      <c r="J2282">
        <v>-0.375</v>
      </c>
      <c r="K2282">
        <v>-1.3919999999999999</v>
      </c>
      <c r="L2282">
        <v>-2.3769999999999998</v>
      </c>
      <c r="M2282">
        <v>-3.0939999999999999</v>
      </c>
      <c r="N2282">
        <v>-3.2959999999999998</v>
      </c>
      <c r="O2282">
        <v>1.077</v>
      </c>
      <c r="P2282">
        <v>1.0509999999999999</v>
      </c>
      <c r="Q2282">
        <v>1.0629999999999999</v>
      </c>
      <c r="R2282">
        <v>0.74</v>
      </c>
      <c r="S2282">
        <v>0.45700000000000002</v>
      </c>
    </row>
    <row r="2283" spans="1:19" x14ac:dyDescent="0.3">
      <c r="A2283">
        <v>360</v>
      </c>
      <c r="B2283">
        <v>-0.35099999999999998</v>
      </c>
      <c r="C2283">
        <v>-1.262</v>
      </c>
      <c r="D2283">
        <v>-2.3370000000000002</v>
      </c>
      <c r="E2283">
        <v>-2.9729999999999999</v>
      </c>
      <c r="F2283">
        <v>-3.2</v>
      </c>
      <c r="G2283">
        <v>2.8</v>
      </c>
      <c r="H2283">
        <v>0</v>
      </c>
      <c r="I2283">
        <v>3.891</v>
      </c>
      <c r="J2283">
        <v>-0.375</v>
      </c>
      <c r="K2283">
        <v>-1.39</v>
      </c>
      <c r="L2283">
        <v>-2.3730000000000002</v>
      </c>
      <c r="M2283">
        <v>-3.1080000000000001</v>
      </c>
      <c r="N2283">
        <v>-3.3079999999999998</v>
      </c>
      <c r="O2283">
        <v>1.077</v>
      </c>
      <c r="P2283">
        <v>1.0580000000000001</v>
      </c>
      <c r="Q2283">
        <v>1.042</v>
      </c>
      <c r="R2283">
        <v>0.77900000000000003</v>
      </c>
      <c r="S2283">
        <v>0.46200000000000002</v>
      </c>
    </row>
    <row r="2284" spans="1:19" x14ac:dyDescent="0.3">
      <c r="A2284">
        <v>420</v>
      </c>
      <c r="B2284">
        <v>-0.35099999999999998</v>
      </c>
      <c r="C2284">
        <v>-1.262</v>
      </c>
      <c r="D2284">
        <v>-2.3370000000000002</v>
      </c>
      <c r="E2284">
        <v>-2.9729999999999999</v>
      </c>
      <c r="F2284">
        <v>-3.2</v>
      </c>
      <c r="G2284">
        <v>2.8</v>
      </c>
      <c r="H2284">
        <v>0</v>
      </c>
      <c r="I2284">
        <v>3.891</v>
      </c>
      <c r="J2284">
        <v>-0.375</v>
      </c>
      <c r="K2284">
        <v>-1.391</v>
      </c>
      <c r="L2284">
        <v>-2.3769999999999998</v>
      </c>
      <c r="M2284">
        <v>-3.12</v>
      </c>
      <c r="N2284">
        <v>-3.3210000000000002</v>
      </c>
      <c r="O2284">
        <v>1.077</v>
      </c>
      <c r="P2284">
        <v>1.0680000000000001</v>
      </c>
      <c r="Q2284">
        <v>1.0509999999999999</v>
      </c>
      <c r="R2284">
        <v>0.80600000000000005</v>
      </c>
      <c r="S2284">
        <v>0.46700000000000003</v>
      </c>
    </row>
    <row r="2285" spans="1:19" x14ac:dyDescent="0.3">
      <c r="A2285">
        <v>480</v>
      </c>
      <c r="B2285">
        <v>-0.35099999999999998</v>
      </c>
      <c r="C2285">
        <v>-1.262</v>
      </c>
      <c r="D2285">
        <v>-2.3370000000000002</v>
      </c>
      <c r="E2285">
        <v>-2.9729999999999999</v>
      </c>
      <c r="F2285">
        <v>-3.2</v>
      </c>
      <c r="G2285">
        <v>2.8</v>
      </c>
      <c r="H2285">
        <v>0</v>
      </c>
      <c r="I2285">
        <v>3.891</v>
      </c>
      <c r="J2285">
        <v>-0.374</v>
      </c>
      <c r="K2285">
        <v>-1.3879999999999999</v>
      </c>
      <c r="L2285">
        <v>-2.38</v>
      </c>
      <c r="M2285">
        <v>-3.129</v>
      </c>
      <c r="N2285">
        <v>-3.3319999999999999</v>
      </c>
      <c r="O2285">
        <v>1.075</v>
      </c>
      <c r="P2285">
        <v>1.0640000000000001</v>
      </c>
      <c r="Q2285">
        <v>1.0549999999999999</v>
      </c>
      <c r="R2285">
        <v>0.81499999999999995</v>
      </c>
      <c r="S2285">
        <v>0.47199999999999998</v>
      </c>
    </row>
    <row r="2286" spans="1:19" x14ac:dyDescent="0.3">
      <c r="A2286">
        <v>540</v>
      </c>
      <c r="B2286">
        <v>-0.35099999999999998</v>
      </c>
      <c r="C2286">
        <v>-1.262</v>
      </c>
      <c r="D2286">
        <v>-2.3370000000000002</v>
      </c>
      <c r="E2286">
        <v>-2.9729999999999999</v>
      </c>
      <c r="F2286">
        <v>-3.2</v>
      </c>
      <c r="G2286">
        <v>2.8</v>
      </c>
      <c r="H2286">
        <v>0</v>
      </c>
      <c r="I2286">
        <v>3.891</v>
      </c>
      <c r="J2286">
        <v>-0.374</v>
      </c>
      <c r="K2286">
        <v>-1.3859999999999999</v>
      </c>
      <c r="L2286">
        <v>-2.3820000000000001</v>
      </c>
      <c r="M2286">
        <v>-3.1349999999999998</v>
      </c>
      <c r="N2286">
        <v>-3.3439999999999999</v>
      </c>
      <c r="O2286">
        <v>1.075</v>
      </c>
      <c r="P2286">
        <v>1.0649999999999999</v>
      </c>
      <c r="Q2286">
        <v>1.0549999999999999</v>
      </c>
      <c r="R2286">
        <v>0.81499999999999995</v>
      </c>
      <c r="S2286">
        <v>0.47599999999999998</v>
      </c>
    </row>
    <row r="2287" spans="1:19" x14ac:dyDescent="0.3">
      <c r="A2287">
        <v>600</v>
      </c>
      <c r="B2287">
        <v>-0.35099999999999998</v>
      </c>
      <c r="C2287">
        <v>-1.262</v>
      </c>
      <c r="D2287">
        <v>-2.3370000000000002</v>
      </c>
      <c r="E2287">
        <v>-2.9729999999999999</v>
      </c>
      <c r="F2287">
        <v>-3.2</v>
      </c>
      <c r="G2287">
        <v>2.8</v>
      </c>
      <c r="H2287">
        <v>0</v>
      </c>
      <c r="I2287">
        <v>3.891</v>
      </c>
      <c r="J2287">
        <v>-0.373</v>
      </c>
      <c r="K2287">
        <v>-1.385</v>
      </c>
      <c r="L2287">
        <v>-2.3820000000000001</v>
      </c>
      <c r="M2287">
        <v>-3.1419999999999999</v>
      </c>
      <c r="N2287">
        <v>-3.3559999999999999</v>
      </c>
      <c r="O2287">
        <v>1.0740000000000001</v>
      </c>
      <c r="P2287">
        <v>1.0669999999999999</v>
      </c>
      <c r="Q2287">
        <v>1.0549999999999999</v>
      </c>
      <c r="R2287">
        <v>0.81899999999999995</v>
      </c>
      <c r="S2287">
        <v>0.48099999999999998</v>
      </c>
    </row>
    <row r="2289" spans="1:19" x14ac:dyDescent="0.3">
      <c r="A2289" t="s">
        <v>0</v>
      </c>
      <c r="B2289" t="s">
        <v>177</v>
      </c>
    </row>
    <row r="2290" spans="1:19" x14ac:dyDescent="0.3">
      <c r="A2290">
        <v>0</v>
      </c>
      <c r="B2290">
        <v>-0.35299999999999998</v>
      </c>
      <c r="C2290">
        <v>-1.2629999999999999</v>
      </c>
      <c r="D2290">
        <v>-2.3370000000000002</v>
      </c>
      <c r="E2290">
        <v>-2.9660000000000002</v>
      </c>
      <c r="F2290">
        <v>-3.19</v>
      </c>
      <c r="G2290">
        <v>2.8</v>
      </c>
      <c r="H2290">
        <v>0</v>
      </c>
      <c r="I2290">
        <v>3.891</v>
      </c>
      <c r="J2290">
        <v>-0.37</v>
      </c>
      <c r="K2290">
        <v>-1.37</v>
      </c>
      <c r="L2290">
        <v>-2.3660000000000001</v>
      </c>
      <c r="M2290">
        <v>-3.0819999999999999</v>
      </c>
      <c r="N2290">
        <v>-3.19</v>
      </c>
      <c r="O2290">
        <v>1.069</v>
      </c>
      <c r="P2290">
        <v>1.069</v>
      </c>
      <c r="Q2290">
        <v>1.0609999999999999</v>
      </c>
      <c r="R2290">
        <v>0.71299999999999997</v>
      </c>
      <c r="S2290">
        <v>0.29399999999999998</v>
      </c>
    </row>
    <row r="2291" spans="1:19" x14ac:dyDescent="0.3">
      <c r="A2291">
        <v>60</v>
      </c>
      <c r="B2291">
        <v>-0.35299999999999998</v>
      </c>
      <c r="C2291">
        <v>-1.2629999999999999</v>
      </c>
      <c r="D2291">
        <v>-2.3370000000000002</v>
      </c>
      <c r="E2291">
        <v>-2.9660000000000002</v>
      </c>
      <c r="F2291">
        <v>-3.19</v>
      </c>
      <c r="G2291">
        <v>2.8</v>
      </c>
      <c r="H2291">
        <v>0</v>
      </c>
      <c r="I2291">
        <v>3.891</v>
      </c>
      <c r="J2291">
        <v>-0.40699999999999997</v>
      </c>
      <c r="K2291">
        <v>-1.401</v>
      </c>
      <c r="L2291">
        <v>-2.3479999999999999</v>
      </c>
      <c r="M2291">
        <v>-3.0640000000000001</v>
      </c>
      <c r="N2291">
        <v>-3.2559999999999998</v>
      </c>
      <c r="O2291">
        <v>1.1319999999999999</v>
      </c>
      <c r="P2291">
        <v>1.056</v>
      </c>
      <c r="Q2291">
        <v>0.98299999999999998</v>
      </c>
      <c r="R2291">
        <v>0.66700000000000004</v>
      </c>
      <c r="S2291">
        <v>0.443</v>
      </c>
    </row>
    <row r="2292" spans="1:19" x14ac:dyDescent="0.3">
      <c r="A2292">
        <v>120</v>
      </c>
      <c r="B2292">
        <v>-0.35299999999999998</v>
      </c>
      <c r="C2292">
        <v>-1.2629999999999999</v>
      </c>
      <c r="D2292">
        <v>-2.3370000000000002</v>
      </c>
      <c r="E2292">
        <v>-2.9660000000000002</v>
      </c>
      <c r="F2292">
        <v>-3.19</v>
      </c>
      <c r="G2292">
        <v>2.8</v>
      </c>
      <c r="H2292">
        <v>0</v>
      </c>
      <c r="I2292">
        <v>3.891</v>
      </c>
      <c r="J2292">
        <v>-0.38400000000000001</v>
      </c>
      <c r="K2292">
        <v>-1.405</v>
      </c>
      <c r="L2292">
        <v>-2.38</v>
      </c>
      <c r="M2292">
        <v>-3.1040000000000001</v>
      </c>
      <c r="N2292">
        <v>-3.2629999999999999</v>
      </c>
      <c r="O2292">
        <v>1.093</v>
      </c>
      <c r="P2292">
        <v>1.0940000000000001</v>
      </c>
      <c r="Q2292">
        <v>1.099</v>
      </c>
      <c r="R2292">
        <v>0.77</v>
      </c>
      <c r="S2292">
        <v>0.44500000000000001</v>
      </c>
    </row>
    <row r="2293" spans="1:19" x14ac:dyDescent="0.3">
      <c r="A2293">
        <v>180</v>
      </c>
      <c r="B2293">
        <v>-0.35299999999999998</v>
      </c>
      <c r="C2293">
        <v>-1.2629999999999999</v>
      </c>
      <c r="D2293">
        <v>-2.3370000000000002</v>
      </c>
      <c r="E2293">
        <v>-2.9660000000000002</v>
      </c>
      <c r="F2293">
        <v>-3.19</v>
      </c>
      <c r="G2293">
        <v>2.8</v>
      </c>
      <c r="H2293">
        <v>0</v>
      </c>
      <c r="I2293">
        <v>3.891</v>
      </c>
      <c r="J2293">
        <v>-0.376</v>
      </c>
      <c r="K2293">
        <v>-1.3859999999999999</v>
      </c>
      <c r="L2293">
        <v>-2.3620000000000001</v>
      </c>
      <c r="M2293">
        <v>-3.0779999999999998</v>
      </c>
      <c r="N2293">
        <v>-3.2690000000000001</v>
      </c>
      <c r="O2293">
        <v>1.0780000000000001</v>
      </c>
      <c r="P2293">
        <v>1.0229999999999999</v>
      </c>
      <c r="Q2293">
        <v>1.03</v>
      </c>
      <c r="R2293">
        <v>0.67400000000000004</v>
      </c>
      <c r="S2293">
        <v>0.44700000000000001</v>
      </c>
    </row>
    <row r="2294" spans="1:19" x14ac:dyDescent="0.3">
      <c r="A2294">
        <v>240</v>
      </c>
      <c r="B2294">
        <v>-0.35299999999999998</v>
      </c>
      <c r="C2294">
        <v>-1.2629999999999999</v>
      </c>
      <c r="D2294">
        <v>-2.3370000000000002</v>
      </c>
      <c r="E2294">
        <v>-2.9660000000000002</v>
      </c>
      <c r="F2294">
        <v>-3.19</v>
      </c>
      <c r="G2294">
        <v>2.8</v>
      </c>
      <c r="H2294">
        <v>0</v>
      </c>
      <c r="I2294">
        <v>3.891</v>
      </c>
      <c r="J2294">
        <v>-0.38</v>
      </c>
      <c r="K2294">
        <v>-1.395</v>
      </c>
      <c r="L2294">
        <v>-2.3769999999999998</v>
      </c>
      <c r="M2294">
        <v>-3.0739999999999998</v>
      </c>
      <c r="N2294">
        <v>-3.2749999999999999</v>
      </c>
      <c r="O2294">
        <v>1.0860000000000001</v>
      </c>
      <c r="P2294">
        <v>1.0680000000000001</v>
      </c>
      <c r="Q2294">
        <v>1.08</v>
      </c>
      <c r="R2294">
        <v>0.67500000000000004</v>
      </c>
      <c r="S2294">
        <v>0.45</v>
      </c>
    </row>
    <row r="2295" spans="1:19" x14ac:dyDescent="0.3">
      <c r="A2295">
        <v>300</v>
      </c>
      <c r="B2295">
        <v>-0.35299999999999998</v>
      </c>
      <c r="C2295">
        <v>-1.2629999999999999</v>
      </c>
      <c r="D2295">
        <v>-2.3370000000000002</v>
      </c>
      <c r="E2295">
        <v>-2.9660000000000002</v>
      </c>
      <c r="F2295">
        <v>-3.19</v>
      </c>
      <c r="G2295">
        <v>2.8</v>
      </c>
      <c r="H2295">
        <v>0</v>
      </c>
      <c r="I2295">
        <v>3.891</v>
      </c>
      <c r="J2295">
        <v>-0.375</v>
      </c>
      <c r="K2295">
        <v>-1.391</v>
      </c>
      <c r="L2295">
        <v>-2.3759999999999999</v>
      </c>
      <c r="M2295">
        <v>-3.0870000000000002</v>
      </c>
      <c r="N2295">
        <v>-3.2839999999999998</v>
      </c>
      <c r="O2295">
        <v>1.0760000000000001</v>
      </c>
      <c r="P2295">
        <v>1.05</v>
      </c>
      <c r="Q2295">
        <v>1.0609999999999999</v>
      </c>
      <c r="R2295">
        <v>0.73399999999999999</v>
      </c>
      <c r="S2295">
        <v>0.45300000000000001</v>
      </c>
    </row>
    <row r="2296" spans="1:19" x14ac:dyDescent="0.3">
      <c r="A2296">
        <v>360</v>
      </c>
      <c r="B2296">
        <v>-0.35299999999999998</v>
      </c>
      <c r="C2296">
        <v>-1.2629999999999999</v>
      </c>
      <c r="D2296">
        <v>-2.3370000000000002</v>
      </c>
      <c r="E2296">
        <v>-2.9660000000000002</v>
      </c>
      <c r="F2296">
        <v>-3.19</v>
      </c>
      <c r="G2296">
        <v>2.8</v>
      </c>
      <c r="H2296">
        <v>0</v>
      </c>
      <c r="I2296">
        <v>3.891</v>
      </c>
      <c r="J2296">
        <v>-0.375</v>
      </c>
      <c r="K2296">
        <v>-1.389</v>
      </c>
      <c r="L2296">
        <v>-2.3730000000000002</v>
      </c>
      <c r="M2296">
        <v>-3.101</v>
      </c>
      <c r="N2296">
        <v>-3.2959999999999998</v>
      </c>
      <c r="O2296">
        <v>1.077</v>
      </c>
      <c r="P2296">
        <v>1.0589999999999999</v>
      </c>
      <c r="Q2296">
        <v>1.0409999999999999</v>
      </c>
      <c r="R2296">
        <v>0.77500000000000002</v>
      </c>
      <c r="S2296">
        <v>0.45700000000000002</v>
      </c>
    </row>
    <row r="2297" spans="1:19" x14ac:dyDescent="0.3">
      <c r="A2297">
        <v>420</v>
      </c>
      <c r="B2297">
        <v>-0.35299999999999998</v>
      </c>
      <c r="C2297">
        <v>-1.2629999999999999</v>
      </c>
      <c r="D2297">
        <v>-2.3370000000000002</v>
      </c>
      <c r="E2297">
        <v>-2.9660000000000002</v>
      </c>
      <c r="F2297">
        <v>-3.19</v>
      </c>
      <c r="G2297">
        <v>2.8</v>
      </c>
      <c r="H2297">
        <v>0</v>
      </c>
      <c r="I2297">
        <v>3.891</v>
      </c>
      <c r="J2297">
        <v>-0.375</v>
      </c>
      <c r="K2297">
        <v>-1.39</v>
      </c>
      <c r="L2297">
        <v>-2.3769999999999998</v>
      </c>
      <c r="M2297">
        <v>-3.113</v>
      </c>
      <c r="N2297">
        <v>-3.3090000000000002</v>
      </c>
      <c r="O2297">
        <v>1.077</v>
      </c>
      <c r="P2297">
        <v>1.0680000000000001</v>
      </c>
      <c r="Q2297">
        <v>1.0509999999999999</v>
      </c>
      <c r="R2297">
        <v>0.79900000000000004</v>
      </c>
      <c r="S2297">
        <v>0.46200000000000002</v>
      </c>
    </row>
    <row r="2298" spans="1:19" x14ac:dyDescent="0.3">
      <c r="A2298">
        <v>480</v>
      </c>
      <c r="B2298">
        <v>-0.35299999999999998</v>
      </c>
      <c r="C2298">
        <v>-1.2629999999999999</v>
      </c>
      <c r="D2298">
        <v>-2.3370000000000002</v>
      </c>
      <c r="E2298">
        <v>-2.9660000000000002</v>
      </c>
      <c r="F2298">
        <v>-3.19</v>
      </c>
      <c r="G2298">
        <v>2.8</v>
      </c>
      <c r="H2298">
        <v>0</v>
      </c>
      <c r="I2298">
        <v>3.891</v>
      </c>
      <c r="J2298">
        <v>-0.373</v>
      </c>
      <c r="K2298">
        <v>-1.387</v>
      </c>
      <c r="L2298">
        <v>-2.38</v>
      </c>
      <c r="M2298">
        <v>-3.1219999999999999</v>
      </c>
      <c r="N2298">
        <v>-3.32</v>
      </c>
      <c r="O2298">
        <v>1.0740000000000001</v>
      </c>
      <c r="P2298">
        <v>1.0640000000000001</v>
      </c>
      <c r="Q2298">
        <v>1.056</v>
      </c>
      <c r="R2298">
        <v>0.80800000000000005</v>
      </c>
      <c r="S2298">
        <v>0.46700000000000003</v>
      </c>
    </row>
    <row r="2299" spans="1:19" x14ac:dyDescent="0.3">
      <c r="A2299">
        <v>540</v>
      </c>
      <c r="B2299">
        <v>-0.35299999999999998</v>
      </c>
      <c r="C2299">
        <v>-1.2629999999999999</v>
      </c>
      <c r="D2299">
        <v>-2.3370000000000002</v>
      </c>
      <c r="E2299">
        <v>-2.9660000000000002</v>
      </c>
      <c r="F2299">
        <v>-3.19</v>
      </c>
      <c r="G2299">
        <v>2.8</v>
      </c>
      <c r="H2299">
        <v>0</v>
      </c>
      <c r="I2299">
        <v>3.891</v>
      </c>
      <c r="J2299">
        <v>-0.374</v>
      </c>
      <c r="K2299">
        <v>-1.3859999999999999</v>
      </c>
      <c r="L2299">
        <v>-2.3809999999999998</v>
      </c>
      <c r="M2299">
        <v>-3.1280000000000001</v>
      </c>
      <c r="N2299">
        <v>-3.3319999999999999</v>
      </c>
      <c r="O2299">
        <v>1.075</v>
      </c>
      <c r="P2299">
        <v>1.0660000000000001</v>
      </c>
      <c r="Q2299">
        <v>1.0549999999999999</v>
      </c>
      <c r="R2299">
        <v>0.81</v>
      </c>
      <c r="S2299">
        <v>0.47199999999999998</v>
      </c>
    </row>
    <row r="2300" spans="1:19" x14ac:dyDescent="0.3">
      <c r="A2300">
        <v>600</v>
      </c>
      <c r="B2300">
        <v>-0.35299999999999998</v>
      </c>
      <c r="C2300">
        <v>-1.2629999999999999</v>
      </c>
      <c r="D2300">
        <v>-2.3370000000000002</v>
      </c>
      <c r="E2300">
        <v>-2.9660000000000002</v>
      </c>
      <c r="F2300">
        <v>-3.19</v>
      </c>
      <c r="G2300">
        <v>2.8</v>
      </c>
      <c r="H2300">
        <v>0</v>
      </c>
      <c r="I2300">
        <v>3.891</v>
      </c>
      <c r="J2300">
        <v>-0.373</v>
      </c>
      <c r="K2300">
        <v>-1.385</v>
      </c>
      <c r="L2300">
        <v>-2.3820000000000001</v>
      </c>
      <c r="M2300">
        <v>-3.1349999999999998</v>
      </c>
      <c r="N2300">
        <v>-3.3439999999999999</v>
      </c>
      <c r="O2300">
        <v>1.0740000000000001</v>
      </c>
      <c r="P2300">
        <v>1.0669999999999999</v>
      </c>
      <c r="Q2300">
        <v>1.054</v>
      </c>
      <c r="R2300">
        <v>0.81200000000000006</v>
      </c>
      <c r="S2300">
        <v>0.47599999999999998</v>
      </c>
    </row>
    <row r="2302" spans="1:19" x14ac:dyDescent="0.3">
      <c r="A2302" t="s">
        <v>0</v>
      </c>
      <c r="B2302" t="s">
        <v>178</v>
      </c>
    </row>
    <row r="2303" spans="1:19" x14ac:dyDescent="0.3">
      <c r="A2303">
        <v>0</v>
      </c>
      <c r="B2303">
        <v>-0.35199999999999998</v>
      </c>
      <c r="C2303">
        <v>-1.2629999999999999</v>
      </c>
      <c r="D2303">
        <v>-2.3370000000000002</v>
      </c>
      <c r="E2303">
        <v>-2.9590000000000001</v>
      </c>
      <c r="F2303">
        <v>-3.18</v>
      </c>
      <c r="G2303">
        <v>2.8</v>
      </c>
      <c r="H2303">
        <v>0</v>
      </c>
      <c r="I2303">
        <v>3.891</v>
      </c>
      <c r="J2303">
        <v>-0.37</v>
      </c>
      <c r="K2303">
        <v>-1.37</v>
      </c>
      <c r="L2303">
        <v>-2.3660000000000001</v>
      </c>
      <c r="M2303">
        <v>-3.0750000000000002</v>
      </c>
      <c r="N2303">
        <v>-3.18</v>
      </c>
      <c r="O2303">
        <v>1.069</v>
      </c>
      <c r="P2303">
        <v>1.069</v>
      </c>
      <c r="Q2303">
        <v>1.0609999999999999</v>
      </c>
      <c r="R2303">
        <v>0.70699999999999996</v>
      </c>
      <c r="S2303">
        <v>0.29099999999999998</v>
      </c>
    </row>
    <row r="2304" spans="1:19" x14ac:dyDescent="0.3">
      <c r="A2304">
        <v>60</v>
      </c>
      <c r="B2304">
        <v>-0.35199999999999998</v>
      </c>
      <c r="C2304">
        <v>-1.2629999999999999</v>
      </c>
      <c r="D2304">
        <v>-2.3370000000000002</v>
      </c>
      <c r="E2304">
        <v>-2.9590000000000001</v>
      </c>
      <c r="F2304">
        <v>-3.18</v>
      </c>
      <c r="G2304">
        <v>2.8</v>
      </c>
      <c r="H2304">
        <v>0</v>
      </c>
      <c r="I2304">
        <v>3.891</v>
      </c>
      <c r="J2304">
        <v>-0.40500000000000003</v>
      </c>
      <c r="K2304">
        <v>-1.399</v>
      </c>
      <c r="L2304">
        <v>-2.3479999999999999</v>
      </c>
      <c r="M2304">
        <v>-3.0569999999999999</v>
      </c>
      <c r="N2304">
        <v>-3.2450000000000001</v>
      </c>
      <c r="O2304">
        <v>1.1299999999999999</v>
      </c>
      <c r="P2304">
        <v>1.0569999999999999</v>
      </c>
      <c r="Q2304">
        <v>0.98199999999999998</v>
      </c>
      <c r="R2304">
        <v>0.66200000000000003</v>
      </c>
      <c r="S2304">
        <v>0.439</v>
      </c>
    </row>
    <row r="2305" spans="1:19" x14ac:dyDescent="0.3">
      <c r="A2305">
        <v>120</v>
      </c>
      <c r="B2305">
        <v>-0.35199999999999998</v>
      </c>
      <c r="C2305">
        <v>-1.2629999999999999</v>
      </c>
      <c r="D2305">
        <v>-2.3370000000000002</v>
      </c>
      <c r="E2305">
        <v>-2.9590000000000001</v>
      </c>
      <c r="F2305">
        <v>-3.18</v>
      </c>
      <c r="G2305">
        <v>2.8</v>
      </c>
      <c r="H2305">
        <v>0</v>
      </c>
      <c r="I2305">
        <v>3.891</v>
      </c>
      <c r="J2305">
        <v>-0.38600000000000001</v>
      </c>
      <c r="K2305">
        <v>-1.4039999999999999</v>
      </c>
      <c r="L2305">
        <v>-2.38</v>
      </c>
      <c r="M2305">
        <v>-3.097</v>
      </c>
      <c r="N2305">
        <v>-3.2519999999999998</v>
      </c>
      <c r="O2305">
        <v>1.095</v>
      </c>
      <c r="P2305">
        <v>1.0940000000000001</v>
      </c>
      <c r="Q2305">
        <v>1.0980000000000001</v>
      </c>
      <c r="R2305">
        <v>0.76100000000000001</v>
      </c>
      <c r="S2305">
        <v>0.441</v>
      </c>
    </row>
    <row r="2306" spans="1:19" x14ac:dyDescent="0.3">
      <c r="A2306">
        <v>180</v>
      </c>
      <c r="B2306">
        <v>-0.35199999999999998</v>
      </c>
      <c r="C2306">
        <v>-1.2629999999999999</v>
      </c>
      <c r="D2306">
        <v>-2.3370000000000002</v>
      </c>
      <c r="E2306">
        <v>-2.9590000000000001</v>
      </c>
      <c r="F2306">
        <v>-3.18</v>
      </c>
      <c r="G2306">
        <v>2.8</v>
      </c>
      <c r="H2306">
        <v>0</v>
      </c>
      <c r="I2306">
        <v>3.891</v>
      </c>
      <c r="J2306">
        <v>-0.377</v>
      </c>
      <c r="K2306">
        <v>-1.3859999999999999</v>
      </c>
      <c r="L2306">
        <v>-2.363</v>
      </c>
      <c r="M2306">
        <v>-3.07</v>
      </c>
      <c r="N2306">
        <v>-3.258</v>
      </c>
      <c r="O2306">
        <v>1.08</v>
      </c>
      <c r="P2306">
        <v>1.0209999999999999</v>
      </c>
      <c r="Q2306">
        <v>1.03</v>
      </c>
      <c r="R2306">
        <v>0.66600000000000004</v>
      </c>
      <c r="S2306">
        <v>0.443</v>
      </c>
    </row>
    <row r="2307" spans="1:19" x14ac:dyDescent="0.3">
      <c r="A2307">
        <v>240</v>
      </c>
      <c r="B2307">
        <v>-0.35199999999999998</v>
      </c>
      <c r="C2307">
        <v>-1.2629999999999999</v>
      </c>
      <c r="D2307">
        <v>-2.3370000000000002</v>
      </c>
      <c r="E2307">
        <v>-2.9590000000000001</v>
      </c>
      <c r="F2307">
        <v>-3.18</v>
      </c>
      <c r="G2307">
        <v>2.8</v>
      </c>
      <c r="H2307">
        <v>0</v>
      </c>
      <c r="I2307">
        <v>3.891</v>
      </c>
      <c r="J2307">
        <v>-0.38200000000000001</v>
      </c>
      <c r="K2307">
        <v>-1.3959999999999999</v>
      </c>
      <c r="L2307">
        <v>-2.3769999999999998</v>
      </c>
      <c r="M2307">
        <v>-3.0670000000000002</v>
      </c>
      <c r="N2307">
        <v>-3.2629999999999999</v>
      </c>
      <c r="O2307">
        <v>1.0880000000000001</v>
      </c>
      <c r="P2307">
        <v>1.0669999999999999</v>
      </c>
      <c r="Q2307">
        <v>1.081</v>
      </c>
      <c r="R2307">
        <v>0.67</v>
      </c>
      <c r="S2307">
        <v>0.44500000000000001</v>
      </c>
    </row>
    <row r="2308" spans="1:19" x14ac:dyDescent="0.3">
      <c r="A2308">
        <v>300</v>
      </c>
      <c r="B2308">
        <v>-0.35199999999999998</v>
      </c>
      <c r="C2308">
        <v>-1.2629999999999999</v>
      </c>
      <c r="D2308">
        <v>-2.3370000000000002</v>
      </c>
      <c r="E2308">
        <v>-2.9590000000000001</v>
      </c>
      <c r="F2308">
        <v>-3.18</v>
      </c>
      <c r="G2308">
        <v>2.8</v>
      </c>
      <c r="H2308">
        <v>0</v>
      </c>
      <c r="I2308">
        <v>3.891</v>
      </c>
      <c r="J2308">
        <v>-0.375</v>
      </c>
      <c r="K2308">
        <v>-1.391</v>
      </c>
      <c r="L2308">
        <v>-2.3759999999999999</v>
      </c>
      <c r="M2308">
        <v>-3.081</v>
      </c>
      <c r="N2308">
        <v>-3.2730000000000001</v>
      </c>
      <c r="O2308">
        <v>1.077</v>
      </c>
      <c r="P2308">
        <v>1.0489999999999999</v>
      </c>
      <c r="Q2308">
        <v>1.0609999999999999</v>
      </c>
      <c r="R2308">
        <v>0.73</v>
      </c>
      <c r="S2308">
        <v>0.44900000000000001</v>
      </c>
    </row>
    <row r="2309" spans="1:19" x14ac:dyDescent="0.3">
      <c r="A2309">
        <v>360</v>
      </c>
      <c r="B2309">
        <v>-0.35199999999999998</v>
      </c>
      <c r="C2309">
        <v>-1.2629999999999999</v>
      </c>
      <c r="D2309">
        <v>-2.3370000000000002</v>
      </c>
      <c r="E2309">
        <v>-2.9590000000000001</v>
      </c>
      <c r="F2309">
        <v>-3.18</v>
      </c>
      <c r="G2309">
        <v>2.8</v>
      </c>
      <c r="H2309">
        <v>0</v>
      </c>
      <c r="I2309">
        <v>3.891</v>
      </c>
      <c r="J2309">
        <v>-0.375</v>
      </c>
      <c r="K2309">
        <v>-1.39</v>
      </c>
      <c r="L2309">
        <v>-2.3730000000000002</v>
      </c>
      <c r="M2309">
        <v>-3.0950000000000002</v>
      </c>
      <c r="N2309">
        <v>-3.2850000000000001</v>
      </c>
      <c r="O2309">
        <v>1.077</v>
      </c>
      <c r="P2309">
        <v>1.0589999999999999</v>
      </c>
      <c r="Q2309">
        <v>1.0409999999999999</v>
      </c>
      <c r="R2309">
        <v>0.77</v>
      </c>
      <c r="S2309">
        <v>0.45300000000000001</v>
      </c>
    </row>
    <row r="2310" spans="1:19" x14ac:dyDescent="0.3">
      <c r="A2310">
        <v>420</v>
      </c>
      <c r="B2310">
        <v>-0.35199999999999998</v>
      </c>
      <c r="C2310">
        <v>-1.2629999999999999</v>
      </c>
      <c r="D2310">
        <v>-2.3370000000000002</v>
      </c>
      <c r="E2310">
        <v>-2.9590000000000001</v>
      </c>
      <c r="F2310">
        <v>-3.18</v>
      </c>
      <c r="G2310">
        <v>2.8</v>
      </c>
      <c r="H2310">
        <v>0</v>
      </c>
      <c r="I2310">
        <v>3.891</v>
      </c>
      <c r="J2310">
        <v>-0.375</v>
      </c>
      <c r="K2310">
        <v>-1.391</v>
      </c>
      <c r="L2310">
        <v>-2.3759999999999999</v>
      </c>
      <c r="M2310">
        <v>-3.1070000000000002</v>
      </c>
      <c r="N2310">
        <v>-3.2970000000000002</v>
      </c>
      <c r="O2310">
        <v>1.077</v>
      </c>
      <c r="P2310">
        <v>1.0680000000000001</v>
      </c>
      <c r="Q2310">
        <v>1.052</v>
      </c>
      <c r="R2310">
        <v>0.79500000000000004</v>
      </c>
      <c r="S2310">
        <v>0.45800000000000002</v>
      </c>
    </row>
    <row r="2311" spans="1:19" x14ac:dyDescent="0.3">
      <c r="A2311">
        <v>480</v>
      </c>
      <c r="B2311">
        <v>-0.35199999999999998</v>
      </c>
      <c r="C2311">
        <v>-1.2629999999999999</v>
      </c>
      <c r="D2311">
        <v>-2.3370000000000002</v>
      </c>
      <c r="E2311">
        <v>-2.9590000000000001</v>
      </c>
      <c r="F2311">
        <v>-3.18</v>
      </c>
      <c r="G2311">
        <v>2.8</v>
      </c>
      <c r="H2311">
        <v>0</v>
      </c>
      <c r="I2311">
        <v>3.891</v>
      </c>
      <c r="J2311">
        <v>-0.374</v>
      </c>
      <c r="K2311">
        <v>-1.3879999999999999</v>
      </c>
      <c r="L2311">
        <v>-2.38</v>
      </c>
      <c r="M2311">
        <v>-3.1150000000000002</v>
      </c>
      <c r="N2311">
        <v>-3.3079999999999998</v>
      </c>
      <c r="O2311">
        <v>1.075</v>
      </c>
      <c r="P2311">
        <v>1.0640000000000001</v>
      </c>
      <c r="Q2311">
        <v>1.056</v>
      </c>
      <c r="R2311">
        <v>0.80200000000000005</v>
      </c>
      <c r="S2311">
        <v>0.46200000000000002</v>
      </c>
    </row>
    <row r="2312" spans="1:19" x14ac:dyDescent="0.3">
      <c r="A2312">
        <v>540</v>
      </c>
      <c r="B2312">
        <v>-0.35199999999999998</v>
      </c>
      <c r="C2312">
        <v>-1.2629999999999999</v>
      </c>
      <c r="D2312">
        <v>-2.3370000000000002</v>
      </c>
      <c r="E2312">
        <v>-2.9590000000000001</v>
      </c>
      <c r="F2312">
        <v>-3.18</v>
      </c>
      <c r="G2312">
        <v>2.8</v>
      </c>
      <c r="H2312">
        <v>0</v>
      </c>
      <c r="I2312">
        <v>3.891</v>
      </c>
      <c r="J2312">
        <v>-0.374</v>
      </c>
      <c r="K2312">
        <v>-1.3859999999999999</v>
      </c>
      <c r="L2312">
        <v>-2.3809999999999998</v>
      </c>
      <c r="M2312">
        <v>-3.121</v>
      </c>
      <c r="N2312">
        <v>-3.32</v>
      </c>
      <c r="O2312">
        <v>1.075</v>
      </c>
      <c r="P2312">
        <v>1.0649999999999999</v>
      </c>
      <c r="Q2312">
        <v>1.0549999999999999</v>
      </c>
      <c r="R2312">
        <v>0.80200000000000005</v>
      </c>
      <c r="S2312">
        <v>0.46700000000000003</v>
      </c>
    </row>
    <row r="2313" spans="1:19" x14ac:dyDescent="0.3">
      <c r="A2313">
        <v>600</v>
      </c>
      <c r="B2313">
        <v>-0.35199999999999998</v>
      </c>
      <c r="C2313">
        <v>-1.2629999999999999</v>
      </c>
      <c r="D2313">
        <v>-2.3370000000000002</v>
      </c>
      <c r="E2313">
        <v>-2.9590000000000001</v>
      </c>
      <c r="F2313">
        <v>-3.18</v>
      </c>
      <c r="G2313">
        <v>2.8</v>
      </c>
      <c r="H2313">
        <v>0</v>
      </c>
      <c r="I2313">
        <v>3.891</v>
      </c>
      <c r="J2313">
        <v>-0.373</v>
      </c>
      <c r="K2313">
        <v>-1.385</v>
      </c>
      <c r="L2313">
        <v>-2.3820000000000001</v>
      </c>
      <c r="M2313">
        <v>-3.129</v>
      </c>
      <c r="N2313">
        <v>-3.331</v>
      </c>
      <c r="O2313">
        <v>1.0740000000000001</v>
      </c>
      <c r="P2313">
        <v>1.0669999999999999</v>
      </c>
      <c r="Q2313">
        <v>1.054</v>
      </c>
      <c r="R2313">
        <v>0.80700000000000005</v>
      </c>
      <c r="S2313">
        <v>0.47099999999999997</v>
      </c>
    </row>
    <row r="2315" spans="1:19" x14ac:dyDescent="0.3">
      <c r="A2315" t="s">
        <v>0</v>
      </c>
      <c r="B2315" t="s">
        <v>179</v>
      </c>
    </row>
    <row r="2316" spans="1:19" x14ac:dyDescent="0.3">
      <c r="A2316">
        <v>0</v>
      </c>
      <c r="B2316">
        <v>-0.35099999999999998</v>
      </c>
      <c r="C2316">
        <v>-1.262</v>
      </c>
      <c r="D2316">
        <v>-2.3479999999999999</v>
      </c>
      <c r="E2316">
        <v>-2.9510000000000001</v>
      </c>
      <c r="F2316">
        <v>-3.17</v>
      </c>
      <c r="G2316">
        <v>2.8</v>
      </c>
      <c r="H2316">
        <v>0</v>
      </c>
      <c r="I2316">
        <v>3.891</v>
      </c>
      <c r="J2316">
        <v>-0.37</v>
      </c>
      <c r="K2316">
        <v>-1.37</v>
      </c>
      <c r="L2316">
        <v>-2.3660000000000001</v>
      </c>
      <c r="M2316">
        <v>-3.0670000000000002</v>
      </c>
      <c r="N2316">
        <v>-3.17</v>
      </c>
      <c r="O2316">
        <v>1.069</v>
      </c>
      <c r="P2316">
        <v>1.069</v>
      </c>
      <c r="Q2316">
        <v>1.0609999999999999</v>
      </c>
      <c r="R2316">
        <v>0.7</v>
      </c>
      <c r="S2316">
        <v>0.28899999999999998</v>
      </c>
    </row>
    <row r="2317" spans="1:19" x14ac:dyDescent="0.3">
      <c r="A2317">
        <v>60</v>
      </c>
      <c r="B2317">
        <v>-0.35099999999999998</v>
      </c>
      <c r="C2317">
        <v>-1.262</v>
      </c>
      <c r="D2317">
        <v>-2.3479999999999999</v>
      </c>
      <c r="E2317">
        <v>-2.9510000000000001</v>
      </c>
      <c r="F2317">
        <v>-3.17</v>
      </c>
      <c r="G2317">
        <v>2.8</v>
      </c>
      <c r="H2317">
        <v>0</v>
      </c>
      <c r="I2317">
        <v>3.891</v>
      </c>
      <c r="J2317">
        <v>-0.40500000000000003</v>
      </c>
      <c r="K2317">
        <v>-1.397</v>
      </c>
      <c r="L2317">
        <v>-2.3559999999999999</v>
      </c>
      <c r="M2317">
        <v>-3.0539999999999998</v>
      </c>
      <c r="N2317">
        <v>-3.2280000000000002</v>
      </c>
      <c r="O2317">
        <v>1.129</v>
      </c>
      <c r="P2317">
        <v>1.046</v>
      </c>
      <c r="Q2317">
        <v>0.97799999999999998</v>
      </c>
      <c r="R2317">
        <v>0.66500000000000004</v>
      </c>
      <c r="S2317">
        <v>0.433</v>
      </c>
    </row>
    <row r="2318" spans="1:19" x14ac:dyDescent="0.3">
      <c r="A2318">
        <v>120</v>
      </c>
      <c r="B2318">
        <v>-0.35099999999999998</v>
      </c>
      <c r="C2318">
        <v>-1.262</v>
      </c>
      <c r="D2318">
        <v>-2.3479999999999999</v>
      </c>
      <c r="E2318">
        <v>-2.9510000000000001</v>
      </c>
      <c r="F2318">
        <v>-3.17</v>
      </c>
      <c r="G2318">
        <v>2.8</v>
      </c>
      <c r="H2318">
        <v>0</v>
      </c>
      <c r="I2318">
        <v>3.891</v>
      </c>
      <c r="J2318">
        <v>-0.38800000000000001</v>
      </c>
      <c r="K2318">
        <v>-1.4039999999999999</v>
      </c>
      <c r="L2318">
        <v>-2.3860000000000001</v>
      </c>
      <c r="M2318">
        <v>-3.0870000000000002</v>
      </c>
      <c r="N2318">
        <v>-3.2360000000000002</v>
      </c>
      <c r="O2318">
        <v>1.0980000000000001</v>
      </c>
      <c r="P2318">
        <v>1.091</v>
      </c>
      <c r="Q2318">
        <v>1.087</v>
      </c>
      <c r="R2318">
        <v>0.747</v>
      </c>
      <c r="S2318">
        <v>0.435</v>
      </c>
    </row>
    <row r="2319" spans="1:19" x14ac:dyDescent="0.3">
      <c r="A2319">
        <v>180</v>
      </c>
      <c r="B2319">
        <v>-0.35099999999999998</v>
      </c>
      <c r="C2319">
        <v>-1.262</v>
      </c>
      <c r="D2319">
        <v>-2.3479999999999999</v>
      </c>
      <c r="E2319">
        <v>-2.9510000000000001</v>
      </c>
      <c r="F2319">
        <v>-3.17</v>
      </c>
      <c r="G2319">
        <v>2.8</v>
      </c>
      <c r="H2319">
        <v>0</v>
      </c>
      <c r="I2319">
        <v>3.891</v>
      </c>
      <c r="J2319">
        <v>-0.376</v>
      </c>
      <c r="K2319">
        <v>-1.387</v>
      </c>
      <c r="L2319">
        <v>-2.3690000000000002</v>
      </c>
      <c r="M2319">
        <v>-3.0579999999999998</v>
      </c>
      <c r="N2319">
        <v>-3.2440000000000002</v>
      </c>
      <c r="O2319">
        <v>1.079</v>
      </c>
      <c r="P2319">
        <v>1.0209999999999999</v>
      </c>
      <c r="Q2319">
        <v>1.026</v>
      </c>
      <c r="R2319">
        <v>0.64600000000000002</v>
      </c>
      <c r="S2319">
        <v>0.438</v>
      </c>
    </row>
    <row r="2320" spans="1:19" x14ac:dyDescent="0.3">
      <c r="A2320">
        <v>240</v>
      </c>
      <c r="B2320">
        <v>-0.35099999999999998</v>
      </c>
      <c r="C2320">
        <v>-1.262</v>
      </c>
      <c r="D2320">
        <v>-2.3479999999999999</v>
      </c>
      <c r="E2320">
        <v>-2.9510000000000001</v>
      </c>
      <c r="F2320">
        <v>-3.17</v>
      </c>
      <c r="G2320">
        <v>2.8</v>
      </c>
      <c r="H2320">
        <v>0</v>
      </c>
      <c r="I2320">
        <v>3.891</v>
      </c>
      <c r="J2320">
        <v>-0.38200000000000001</v>
      </c>
      <c r="K2320">
        <v>-1.397</v>
      </c>
      <c r="L2320">
        <v>-2.3839999999999999</v>
      </c>
      <c r="M2320">
        <v>-3.0590000000000002</v>
      </c>
      <c r="N2320">
        <v>-3.2490000000000001</v>
      </c>
      <c r="O2320">
        <v>1.0880000000000001</v>
      </c>
      <c r="P2320">
        <v>1.069</v>
      </c>
      <c r="Q2320">
        <v>1.08</v>
      </c>
      <c r="R2320">
        <v>0.66200000000000003</v>
      </c>
      <c r="S2320">
        <v>0.44</v>
      </c>
    </row>
    <row r="2321" spans="1:19" x14ac:dyDescent="0.3">
      <c r="A2321">
        <v>300</v>
      </c>
      <c r="B2321">
        <v>-0.35099999999999998</v>
      </c>
      <c r="C2321">
        <v>-1.262</v>
      </c>
      <c r="D2321">
        <v>-2.3479999999999999</v>
      </c>
      <c r="E2321">
        <v>-2.9510000000000001</v>
      </c>
      <c r="F2321">
        <v>-3.17</v>
      </c>
      <c r="G2321">
        <v>2.8</v>
      </c>
      <c r="H2321">
        <v>0</v>
      </c>
      <c r="I2321">
        <v>3.891</v>
      </c>
      <c r="J2321">
        <v>-0.375</v>
      </c>
      <c r="K2321">
        <v>-1.3919999999999999</v>
      </c>
      <c r="L2321">
        <v>-2.379</v>
      </c>
      <c r="M2321">
        <v>-3.0750000000000002</v>
      </c>
      <c r="N2321">
        <v>-3.2589999999999999</v>
      </c>
      <c r="O2321">
        <v>1.0760000000000001</v>
      </c>
      <c r="P2321">
        <v>1.0469999999999999</v>
      </c>
      <c r="Q2321">
        <v>1.052</v>
      </c>
      <c r="R2321">
        <v>0.72199999999999998</v>
      </c>
      <c r="S2321">
        <v>0.44400000000000001</v>
      </c>
    </row>
    <row r="2322" spans="1:19" x14ac:dyDescent="0.3">
      <c r="A2322">
        <v>360</v>
      </c>
      <c r="B2322">
        <v>-0.35099999999999998</v>
      </c>
      <c r="C2322">
        <v>-1.262</v>
      </c>
      <c r="D2322">
        <v>-2.3479999999999999</v>
      </c>
      <c r="E2322">
        <v>-2.9510000000000001</v>
      </c>
      <c r="F2322">
        <v>-3.17</v>
      </c>
      <c r="G2322">
        <v>2.8</v>
      </c>
      <c r="H2322">
        <v>0</v>
      </c>
      <c r="I2322">
        <v>3.891</v>
      </c>
      <c r="J2322">
        <v>-0.376</v>
      </c>
      <c r="K2322">
        <v>-1.391</v>
      </c>
      <c r="L2322">
        <v>-2.3759999999999999</v>
      </c>
      <c r="M2322">
        <v>-3.089</v>
      </c>
      <c r="N2322">
        <v>-3.27</v>
      </c>
      <c r="O2322">
        <v>1.0780000000000001</v>
      </c>
      <c r="P2322">
        <v>1.0620000000000001</v>
      </c>
      <c r="Q2322">
        <v>1.0389999999999999</v>
      </c>
      <c r="R2322">
        <v>0.75900000000000001</v>
      </c>
      <c r="S2322">
        <v>0.44800000000000001</v>
      </c>
    </row>
    <row r="2323" spans="1:19" x14ac:dyDescent="0.3">
      <c r="A2323">
        <v>420</v>
      </c>
      <c r="B2323">
        <v>-0.35099999999999998</v>
      </c>
      <c r="C2323">
        <v>-1.262</v>
      </c>
      <c r="D2323">
        <v>-2.3479999999999999</v>
      </c>
      <c r="E2323">
        <v>-2.9510000000000001</v>
      </c>
      <c r="F2323">
        <v>-3.17</v>
      </c>
      <c r="G2323">
        <v>2.8</v>
      </c>
      <c r="H2323">
        <v>0</v>
      </c>
      <c r="I2323">
        <v>3.891</v>
      </c>
      <c r="J2323">
        <v>-0.375</v>
      </c>
      <c r="K2323">
        <v>-1.3919999999999999</v>
      </c>
      <c r="L2323">
        <v>-2.38</v>
      </c>
      <c r="M2323">
        <v>-3.101</v>
      </c>
      <c r="N2323">
        <v>-3.282</v>
      </c>
      <c r="O2323">
        <v>1.077</v>
      </c>
      <c r="P2323">
        <v>1.0680000000000001</v>
      </c>
      <c r="Q2323">
        <v>1.052</v>
      </c>
      <c r="R2323">
        <v>0.78100000000000003</v>
      </c>
      <c r="S2323">
        <v>0.45200000000000001</v>
      </c>
    </row>
    <row r="2324" spans="1:19" x14ac:dyDescent="0.3">
      <c r="A2324">
        <v>480</v>
      </c>
      <c r="B2324">
        <v>-0.35099999999999998</v>
      </c>
      <c r="C2324">
        <v>-1.262</v>
      </c>
      <c r="D2324">
        <v>-2.3479999999999999</v>
      </c>
      <c r="E2324">
        <v>-2.9510000000000001</v>
      </c>
      <c r="F2324">
        <v>-3.17</v>
      </c>
      <c r="G2324">
        <v>2.8</v>
      </c>
      <c r="H2324">
        <v>0</v>
      </c>
      <c r="I2324">
        <v>3.891</v>
      </c>
      <c r="J2324">
        <v>-0.374</v>
      </c>
      <c r="K2324">
        <v>-1.389</v>
      </c>
      <c r="L2324">
        <v>-2.3839999999999999</v>
      </c>
      <c r="M2324">
        <v>-3.109</v>
      </c>
      <c r="N2324">
        <v>-3.2930000000000001</v>
      </c>
      <c r="O2324">
        <v>1.075</v>
      </c>
      <c r="P2324">
        <v>1.0640000000000001</v>
      </c>
      <c r="Q2324">
        <v>1.056</v>
      </c>
      <c r="R2324">
        <v>0.78900000000000003</v>
      </c>
      <c r="S2324">
        <v>0.45600000000000002</v>
      </c>
    </row>
    <row r="2325" spans="1:19" x14ac:dyDescent="0.3">
      <c r="A2325">
        <v>540</v>
      </c>
      <c r="B2325">
        <v>-0.35099999999999998</v>
      </c>
      <c r="C2325">
        <v>-1.262</v>
      </c>
      <c r="D2325">
        <v>-2.3479999999999999</v>
      </c>
      <c r="E2325">
        <v>-2.9510000000000001</v>
      </c>
      <c r="F2325">
        <v>-3.17</v>
      </c>
      <c r="G2325">
        <v>2.8</v>
      </c>
      <c r="H2325">
        <v>0</v>
      </c>
      <c r="I2325">
        <v>3.891</v>
      </c>
      <c r="J2325">
        <v>-0.374</v>
      </c>
      <c r="K2325">
        <v>-1.387</v>
      </c>
      <c r="L2325">
        <v>-2.3839999999999999</v>
      </c>
      <c r="M2325">
        <v>-3.1160000000000001</v>
      </c>
      <c r="N2325">
        <v>-3.3050000000000002</v>
      </c>
      <c r="O2325">
        <v>1.075</v>
      </c>
      <c r="P2325">
        <v>1.0660000000000001</v>
      </c>
      <c r="Q2325">
        <v>1.054</v>
      </c>
      <c r="R2325">
        <v>0.79</v>
      </c>
      <c r="S2325">
        <v>0.46100000000000002</v>
      </c>
    </row>
    <row r="2326" spans="1:19" x14ac:dyDescent="0.3">
      <c r="A2326">
        <v>600</v>
      </c>
      <c r="B2326">
        <v>-0.35099999999999998</v>
      </c>
      <c r="C2326">
        <v>-1.262</v>
      </c>
      <c r="D2326">
        <v>-2.3479999999999999</v>
      </c>
      <c r="E2326">
        <v>-2.9510000000000001</v>
      </c>
      <c r="F2326">
        <v>-3.17</v>
      </c>
      <c r="G2326">
        <v>2.8</v>
      </c>
      <c r="H2326">
        <v>0</v>
      </c>
      <c r="I2326">
        <v>3.891</v>
      </c>
      <c r="J2326">
        <v>-0.374</v>
      </c>
      <c r="K2326">
        <v>-1.3859999999999999</v>
      </c>
      <c r="L2326">
        <v>-2.3839999999999999</v>
      </c>
      <c r="M2326">
        <v>-3.1219999999999999</v>
      </c>
      <c r="N2326">
        <v>-3.3180000000000001</v>
      </c>
      <c r="O2326">
        <v>1.075</v>
      </c>
      <c r="P2326">
        <v>1.0680000000000001</v>
      </c>
      <c r="Q2326">
        <v>1.052</v>
      </c>
      <c r="R2326">
        <v>0.79300000000000004</v>
      </c>
      <c r="S2326">
        <v>0.46600000000000003</v>
      </c>
    </row>
    <row r="2328" spans="1:19" x14ac:dyDescent="0.3">
      <c r="A2328" t="s">
        <v>0</v>
      </c>
      <c r="B2328" t="s">
        <v>180</v>
      </c>
    </row>
    <row r="2329" spans="1:19" x14ac:dyDescent="0.3">
      <c r="A2329">
        <v>0</v>
      </c>
      <c r="B2329">
        <v>-0.34899999999999998</v>
      </c>
      <c r="C2329">
        <v>-1.262</v>
      </c>
      <c r="D2329">
        <v>-2.3479999999999999</v>
      </c>
      <c r="E2329">
        <v>-2.9470000000000001</v>
      </c>
      <c r="F2329">
        <v>-3.16</v>
      </c>
      <c r="G2329">
        <v>2.8</v>
      </c>
      <c r="H2329">
        <v>0</v>
      </c>
      <c r="I2329">
        <v>3.891</v>
      </c>
      <c r="J2329">
        <v>-0.37</v>
      </c>
      <c r="K2329">
        <v>-1.37</v>
      </c>
      <c r="L2329">
        <v>-2.3650000000000002</v>
      </c>
      <c r="M2329">
        <v>-3.06</v>
      </c>
      <c r="N2329">
        <v>-3.16</v>
      </c>
      <c r="O2329">
        <v>1.069</v>
      </c>
      <c r="P2329">
        <v>1.069</v>
      </c>
      <c r="Q2329">
        <v>1.06</v>
      </c>
      <c r="R2329">
        <v>0.69399999999999995</v>
      </c>
      <c r="S2329">
        <v>0.28699999999999998</v>
      </c>
    </row>
    <row r="2330" spans="1:19" x14ac:dyDescent="0.3">
      <c r="A2330">
        <v>60</v>
      </c>
      <c r="B2330">
        <v>-0.34899999999999998</v>
      </c>
      <c r="C2330">
        <v>-1.262</v>
      </c>
      <c r="D2330">
        <v>-2.3479999999999999</v>
      </c>
      <c r="E2330">
        <v>-2.9470000000000001</v>
      </c>
      <c r="F2330">
        <v>-3.16</v>
      </c>
      <c r="G2330">
        <v>2.8</v>
      </c>
      <c r="H2330">
        <v>0</v>
      </c>
      <c r="I2330">
        <v>3.891</v>
      </c>
      <c r="J2330">
        <v>-0.40600000000000003</v>
      </c>
      <c r="K2330">
        <v>-1.385</v>
      </c>
      <c r="L2330">
        <v>-2.355</v>
      </c>
      <c r="M2330">
        <v>-3.0459999999999998</v>
      </c>
      <c r="N2330">
        <v>-3.2170000000000001</v>
      </c>
      <c r="O2330">
        <v>1.1319999999999999</v>
      </c>
      <c r="P2330">
        <v>1.038</v>
      </c>
      <c r="Q2330">
        <v>0.98099999999999998</v>
      </c>
      <c r="R2330">
        <v>0.65700000000000003</v>
      </c>
      <c r="S2330">
        <v>0.42899999999999999</v>
      </c>
    </row>
    <row r="2331" spans="1:19" x14ac:dyDescent="0.3">
      <c r="A2331">
        <v>120</v>
      </c>
      <c r="B2331">
        <v>-0.34899999999999998</v>
      </c>
      <c r="C2331">
        <v>-1.262</v>
      </c>
      <c r="D2331">
        <v>-2.3479999999999999</v>
      </c>
      <c r="E2331">
        <v>-2.9470000000000001</v>
      </c>
      <c r="F2331">
        <v>-3.16</v>
      </c>
      <c r="G2331">
        <v>2.8</v>
      </c>
      <c r="H2331">
        <v>0</v>
      </c>
      <c r="I2331">
        <v>3.891</v>
      </c>
      <c r="J2331">
        <v>-0.38400000000000001</v>
      </c>
      <c r="K2331">
        <v>-1.397</v>
      </c>
      <c r="L2331">
        <v>-2.387</v>
      </c>
      <c r="M2331">
        <v>-3.081</v>
      </c>
      <c r="N2331">
        <v>-3.2240000000000002</v>
      </c>
      <c r="O2331">
        <v>1.093</v>
      </c>
      <c r="P2331">
        <v>1.0900000000000001</v>
      </c>
      <c r="Q2331">
        <v>1.085</v>
      </c>
      <c r="R2331">
        <v>0.74199999999999999</v>
      </c>
      <c r="S2331">
        <v>0.43099999999999999</v>
      </c>
    </row>
    <row r="2332" spans="1:19" x14ac:dyDescent="0.3">
      <c r="A2332">
        <v>180</v>
      </c>
      <c r="B2332">
        <v>-0.34899999999999998</v>
      </c>
      <c r="C2332">
        <v>-1.262</v>
      </c>
      <c r="D2332">
        <v>-2.3479999999999999</v>
      </c>
      <c r="E2332">
        <v>-2.9470000000000001</v>
      </c>
      <c r="F2332">
        <v>-3.16</v>
      </c>
      <c r="G2332">
        <v>2.8</v>
      </c>
      <c r="H2332">
        <v>0</v>
      </c>
      <c r="I2332">
        <v>3.891</v>
      </c>
      <c r="J2332">
        <v>-0.376</v>
      </c>
      <c r="K2332">
        <v>-1.381</v>
      </c>
      <c r="L2332">
        <v>-2.3679999999999999</v>
      </c>
      <c r="M2332">
        <v>-3.052</v>
      </c>
      <c r="N2332">
        <v>-3.2320000000000002</v>
      </c>
      <c r="O2332">
        <v>1.0780000000000001</v>
      </c>
      <c r="P2332">
        <v>1.0209999999999999</v>
      </c>
      <c r="Q2332">
        <v>1.026</v>
      </c>
      <c r="R2332">
        <v>0.63800000000000001</v>
      </c>
      <c r="S2332">
        <v>0.434</v>
      </c>
    </row>
    <row r="2333" spans="1:19" x14ac:dyDescent="0.3">
      <c r="A2333">
        <v>240</v>
      </c>
      <c r="B2333">
        <v>-0.34899999999999998</v>
      </c>
      <c r="C2333">
        <v>-1.262</v>
      </c>
      <c r="D2333">
        <v>-2.3479999999999999</v>
      </c>
      <c r="E2333">
        <v>-2.9470000000000001</v>
      </c>
      <c r="F2333">
        <v>-3.16</v>
      </c>
      <c r="G2333">
        <v>2.8</v>
      </c>
      <c r="H2333">
        <v>0</v>
      </c>
      <c r="I2333">
        <v>3.891</v>
      </c>
      <c r="J2333">
        <v>-0.38200000000000001</v>
      </c>
      <c r="K2333">
        <v>-1.3919999999999999</v>
      </c>
      <c r="L2333">
        <v>-2.3809999999999998</v>
      </c>
      <c r="M2333">
        <v>-3.0510000000000002</v>
      </c>
      <c r="N2333">
        <v>-3.2389999999999999</v>
      </c>
      <c r="O2333">
        <v>1.0880000000000001</v>
      </c>
      <c r="P2333">
        <v>1.0669999999999999</v>
      </c>
      <c r="Q2333">
        <v>1.085</v>
      </c>
      <c r="R2333">
        <v>0.65500000000000003</v>
      </c>
      <c r="S2333">
        <v>0.436</v>
      </c>
    </row>
    <row r="2334" spans="1:19" x14ac:dyDescent="0.3">
      <c r="A2334">
        <v>300</v>
      </c>
      <c r="B2334">
        <v>-0.34899999999999998</v>
      </c>
      <c r="C2334">
        <v>-1.262</v>
      </c>
      <c r="D2334">
        <v>-2.3479999999999999</v>
      </c>
      <c r="E2334">
        <v>-2.9470000000000001</v>
      </c>
      <c r="F2334">
        <v>-3.16</v>
      </c>
      <c r="G2334">
        <v>2.8</v>
      </c>
      <c r="H2334">
        <v>0</v>
      </c>
      <c r="I2334">
        <v>3.891</v>
      </c>
      <c r="J2334">
        <v>-0.375</v>
      </c>
      <c r="K2334">
        <v>-1.387</v>
      </c>
      <c r="L2334">
        <v>-2.3759999999999999</v>
      </c>
      <c r="M2334">
        <v>-3.0670000000000002</v>
      </c>
      <c r="N2334">
        <v>-3.2469999999999999</v>
      </c>
      <c r="O2334">
        <v>1.077</v>
      </c>
      <c r="P2334">
        <v>1.0469999999999999</v>
      </c>
      <c r="Q2334">
        <v>1.0580000000000001</v>
      </c>
      <c r="R2334">
        <v>0.71399999999999997</v>
      </c>
      <c r="S2334">
        <v>0.439</v>
      </c>
    </row>
    <row r="2335" spans="1:19" x14ac:dyDescent="0.3">
      <c r="A2335">
        <v>360</v>
      </c>
      <c r="B2335">
        <v>-0.34899999999999998</v>
      </c>
      <c r="C2335">
        <v>-1.262</v>
      </c>
      <c r="D2335">
        <v>-2.3479999999999999</v>
      </c>
      <c r="E2335">
        <v>-2.9470000000000001</v>
      </c>
      <c r="F2335">
        <v>-3.16</v>
      </c>
      <c r="G2335">
        <v>2.8</v>
      </c>
      <c r="H2335">
        <v>0</v>
      </c>
      <c r="I2335">
        <v>3.891</v>
      </c>
      <c r="J2335">
        <v>-0.376</v>
      </c>
      <c r="K2335">
        <v>-1.387</v>
      </c>
      <c r="L2335">
        <v>-2.3730000000000002</v>
      </c>
      <c r="M2335">
        <v>-3.0819999999999999</v>
      </c>
      <c r="N2335">
        <v>-3.258</v>
      </c>
      <c r="O2335">
        <v>1.0780000000000001</v>
      </c>
      <c r="P2335">
        <v>1.0609999999999999</v>
      </c>
      <c r="Q2335">
        <v>1.044</v>
      </c>
      <c r="R2335">
        <v>0.751</v>
      </c>
      <c r="S2335">
        <v>0.443</v>
      </c>
    </row>
    <row r="2336" spans="1:19" x14ac:dyDescent="0.3">
      <c r="A2336">
        <v>420</v>
      </c>
      <c r="B2336">
        <v>-0.34899999999999998</v>
      </c>
      <c r="C2336">
        <v>-1.262</v>
      </c>
      <c r="D2336">
        <v>-2.3479999999999999</v>
      </c>
      <c r="E2336">
        <v>-2.9470000000000001</v>
      </c>
      <c r="F2336">
        <v>-3.16</v>
      </c>
      <c r="G2336">
        <v>2.8</v>
      </c>
      <c r="H2336">
        <v>0</v>
      </c>
      <c r="I2336">
        <v>3.891</v>
      </c>
      <c r="J2336">
        <v>-0.375</v>
      </c>
      <c r="K2336">
        <v>-1.3879999999999999</v>
      </c>
      <c r="L2336">
        <v>-2.3769999999999998</v>
      </c>
      <c r="M2336">
        <v>-3.093</v>
      </c>
      <c r="N2336">
        <v>-3.27</v>
      </c>
      <c r="O2336">
        <v>1.077</v>
      </c>
      <c r="P2336">
        <v>1.0669999999999999</v>
      </c>
      <c r="Q2336">
        <v>1.0569999999999999</v>
      </c>
      <c r="R2336">
        <v>0.77300000000000002</v>
      </c>
      <c r="S2336">
        <v>0.44800000000000001</v>
      </c>
    </row>
    <row r="2337" spans="1:19" x14ac:dyDescent="0.3">
      <c r="A2337">
        <v>480</v>
      </c>
      <c r="B2337">
        <v>-0.34899999999999998</v>
      </c>
      <c r="C2337">
        <v>-1.262</v>
      </c>
      <c r="D2337">
        <v>-2.3479999999999999</v>
      </c>
      <c r="E2337">
        <v>-2.9470000000000001</v>
      </c>
      <c r="F2337">
        <v>-3.16</v>
      </c>
      <c r="G2337">
        <v>2.8</v>
      </c>
      <c r="H2337">
        <v>0</v>
      </c>
      <c r="I2337">
        <v>3.891</v>
      </c>
      <c r="J2337">
        <v>-0.373</v>
      </c>
      <c r="K2337">
        <v>-1.3859999999999999</v>
      </c>
      <c r="L2337">
        <v>-2.38</v>
      </c>
      <c r="M2337">
        <v>-3.1019999999999999</v>
      </c>
      <c r="N2337">
        <v>-3.2810000000000001</v>
      </c>
      <c r="O2337">
        <v>1.0740000000000001</v>
      </c>
      <c r="P2337">
        <v>1.0629999999999999</v>
      </c>
      <c r="Q2337">
        <v>1.06</v>
      </c>
      <c r="R2337">
        <v>0.78400000000000003</v>
      </c>
      <c r="S2337">
        <v>0.45200000000000001</v>
      </c>
    </row>
    <row r="2338" spans="1:19" x14ac:dyDescent="0.3">
      <c r="A2338">
        <v>540</v>
      </c>
      <c r="B2338">
        <v>-0.34899999999999998</v>
      </c>
      <c r="C2338">
        <v>-1.262</v>
      </c>
      <c r="D2338">
        <v>-2.3479999999999999</v>
      </c>
      <c r="E2338">
        <v>-2.9470000000000001</v>
      </c>
      <c r="F2338">
        <v>-3.16</v>
      </c>
      <c r="G2338">
        <v>2.8</v>
      </c>
      <c r="H2338">
        <v>0</v>
      </c>
      <c r="I2338">
        <v>3.891</v>
      </c>
      <c r="J2338">
        <v>-0.374</v>
      </c>
      <c r="K2338">
        <v>-1.3839999999999999</v>
      </c>
      <c r="L2338">
        <v>-2.38</v>
      </c>
      <c r="M2338">
        <v>-3.1080000000000001</v>
      </c>
      <c r="N2338">
        <v>-3.2930000000000001</v>
      </c>
      <c r="O2338">
        <v>1.075</v>
      </c>
      <c r="P2338">
        <v>1.0640000000000001</v>
      </c>
      <c r="Q2338">
        <v>1.0569999999999999</v>
      </c>
      <c r="R2338">
        <v>0.78500000000000003</v>
      </c>
      <c r="S2338">
        <v>0.45600000000000002</v>
      </c>
    </row>
    <row r="2339" spans="1:19" x14ac:dyDescent="0.3">
      <c r="A2339">
        <v>600</v>
      </c>
      <c r="B2339">
        <v>-0.34899999999999998</v>
      </c>
      <c r="C2339">
        <v>-1.262</v>
      </c>
      <c r="D2339">
        <v>-2.3479999999999999</v>
      </c>
      <c r="E2339">
        <v>-2.9470000000000001</v>
      </c>
      <c r="F2339">
        <v>-3.16</v>
      </c>
      <c r="G2339">
        <v>2.8</v>
      </c>
      <c r="H2339">
        <v>0</v>
      </c>
      <c r="I2339">
        <v>3.891</v>
      </c>
      <c r="J2339">
        <v>-0.373</v>
      </c>
      <c r="K2339">
        <v>-1.3839999999999999</v>
      </c>
      <c r="L2339">
        <v>-2.3809999999999998</v>
      </c>
      <c r="M2339">
        <v>-3.1150000000000002</v>
      </c>
      <c r="N2339">
        <v>-3.3050000000000002</v>
      </c>
      <c r="O2339">
        <v>1.0740000000000001</v>
      </c>
      <c r="P2339">
        <v>1.0669999999999999</v>
      </c>
      <c r="Q2339">
        <v>1.0549999999999999</v>
      </c>
      <c r="R2339">
        <v>0.78900000000000003</v>
      </c>
      <c r="S2339">
        <v>0.46100000000000002</v>
      </c>
    </row>
    <row r="2341" spans="1:19" x14ac:dyDescent="0.3">
      <c r="A2341" t="s">
        <v>0</v>
      </c>
      <c r="B2341" t="s">
        <v>181</v>
      </c>
    </row>
    <row r="2342" spans="1:19" x14ac:dyDescent="0.3">
      <c r="A2342">
        <v>0</v>
      </c>
      <c r="B2342">
        <v>-0.34699999999999998</v>
      </c>
      <c r="C2342">
        <v>-1.26</v>
      </c>
      <c r="D2342">
        <v>-2.347</v>
      </c>
      <c r="E2342">
        <v>-2.9990000000000001</v>
      </c>
      <c r="F2342">
        <v>-3.24</v>
      </c>
      <c r="G2342">
        <v>2.8</v>
      </c>
      <c r="H2342">
        <v>0.01</v>
      </c>
      <c r="I2342">
        <v>3.891</v>
      </c>
      <c r="J2342">
        <v>-0.37</v>
      </c>
      <c r="K2342">
        <v>-1.37</v>
      </c>
      <c r="L2342">
        <v>-2.367</v>
      </c>
      <c r="M2342">
        <v>-3.117</v>
      </c>
      <c r="N2342">
        <v>-3.24</v>
      </c>
      <c r="O2342">
        <v>1.069</v>
      </c>
      <c r="P2342">
        <v>1.069</v>
      </c>
      <c r="Q2342">
        <v>1.0629999999999999</v>
      </c>
      <c r="R2342">
        <v>0.746</v>
      </c>
      <c r="S2342">
        <v>0.30599999999999999</v>
      </c>
    </row>
    <row r="2343" spans="1:19" x14ac:dyDescent="0.3">
      <c r="A2343">
        <v>60</v>
      </c>
      <c r="B2343">
        <v>-0.34699999999999998</v>
      </c>
      <c r="C2343">
        <v>-1.26</v>
      </c>
      <c r="D2343">
        <v>-2.347</v>
      </c>
      <c r="E2343">
        <v>-2.9990000000000001</v>
      </c>
      <c r="F2343">
        <v>-3.24</v>
      </c>
      <c r="G2343">
        <v>2.8</v>
      </c>
      <c r="H2343">
        <v>0.01</v>
      </c>
      <c r="I2343">
        <v>3.891</v>
      </c>
      <c r="J2343">
        <v>-0.39900000000000002</v>
      </c>
      <c r="K2343">
        <v>-1.397</v>
      </c>
      <c r="L2343">
        <v>-2.3570000000000002</v>
      </c>
      <c r="M2343">
        <v>-3.105</v>
      </c>
      <c r="N2343">
        <v>-3.302</v>
      </c>
      <c r="O2343">
        <v>1.1220000000000001</v>
      </c>
      <c r="P2343">
        <v>1.0580000000000001</v>
      </c>
      <c r="Q2343">
        <v>0.99</v>
      </c>
      <c r="R2343">
        <v>0.71299999999999997</v>
      </c>
      <c r="S2343">
        <v>0.46</v>
      </c>
    </row>
    <row r="2344" spans="1:19" x14ac:dyDescent="0.3">
      <c r="A2344">
        <v>120</v>
      </c>
      <c r="B2344">
        <v>-0.34699999999999998</v>
      </c>
      <c r="C2344">
        <v>-1.26</v>
      </c>
      <c r="D2344">
        <v>-2.347</v>
      </c>
      <c r="E2344">
        <v>-2.9990000000000001</v>
      </c>
      <c r="F2344">
        <v>-3.24</v>
      </c>
      <c r="G2344">
        <v>2.8</v>
      </c>
      <c r="H2344">
        <v>0.01</v>
      </c>
      <c r="I2344">
        <v>3.891</v>
      </c>
      <c r="J2344">
        <v>-0.38</v>
      </c>
      <c r="K2344">
        <v>-1.399</v>
      </c>
      <c r="L2344">
        <v>-2.3860000000000001</v>
      </c>
      <c r="M2344">
        <v>-3.145</v>
      </c>
      <c r="N2344">
        <v>-3.3149999999999999</v>
      </c>
      <c r="O2344">
        <v>1.093</v>
      </c>
      <c r="P2344">
        <v>1.0820000000000001</v>
      </c>
      <c r="Q2344">
        <v>1.105</v>
      </c>
      <c r="R2344">
        <v>0.82099999999999995</v>
      </c>
      <c r="S2344">
        <v>0.46500000000000002</v>
      </c>
    </row>
    <row r="2345" spans="1:19" x14ac:dyDescent="0.3">
      <c r="A2345">
        <v>180</v>
      </c>
      <c r="B2345">
        <v>-0.34699999999999998</v>
      </c>
      <c r="C2345">
        <v>-1.26</v>
      </c>
      <c r="D2345">
        <v>-2.347</v>
      </c>
      <c r="E2345">
        <v>-2.9990000000000001</v>
      </c>
      <c r="F2345">
        <v>-3.24</v>
      </c>
      <c r="G2345">
        <v>2.8</v>
      </c>
      <c r="H2345">
        <v>0.01</v>
      </c>
      <c r="I2345">
        <v>3.891</v>
      </c>
      <c r="J2345">
        <v>-0.374</v>
      </c>
      <c r="K2345">
        <v>-1.3839999999999999</v>
      </c>
      <c r="L2345">
        <v>-2.3639999999999999</v>
      </c>
      <c r="M2345">
        <v>-3.113</v>
      </c>
      <c r="N2345">
        <v>-3.3279999999999998</v>
      </c>
      <c r="O2345">
        <v>1.087</v>
      </c>
      <c r="P2345">
        <v>1.0209999999999999</v>
      </c>
      <c r="Q2345">
        <v>1.0309999999999999</v>
      </c>
      <c r="R2345">
        <v>0.69699999999999995</v>
      </c>
      <c r="S2345">
        <v>0.47</v>
      </c>
    </row>
    <row r="2346" spans="1:19" x14ac:dyDescent="0.3">
      <c r="A2346">
        <v>240</v>
      </c>
      <c r="B2346">
        <v>-0.34699999999999998</v>
      </c>
      <c r="C2346">
        <v>-1.26</v>
      </c>
      <c r="D2346">
        <v>-2.347</v>
      </c>
      <c r="E2346">
        <v>-2.9990000000000001</v>
      </c>
      <c r="F2346">
        <v>-3.24</v>
      </c>
      <c r="G2346">
        <v>2.8</v>
      </c>
      <c r="H2346">
        <v>0.01</v>
      </c>
      <c r="I2346">
        <v>3.891</v>
      </c>
      <c r="J2346">
        <v>-0.376</v>
      </c>
      <c r="K2346">
        <v>-1.3939999999999999</v>
      </c>
      <c r="L2346">
        <v>-2.3780000000000001</v>
      </c>
      <c r="M2346">
        <v>-3.109</v>
      </c>
      <c r="N2346">
        <v>-3.335</v>
      </c>
      <c r="O2346">
        <v>1.0940000000000001</v>
      </c>
      <c r="P2346">
        <v>1.0649999999999999</v>
      </c>
      <c r="Q2346">
        <v>1.0860000000000001</v>
      </c>
      <c r="R2346">
        <v>0.70099999999999996</v>
      </c>
      <c r="S2346">
        <v>0.47299999999999998</v>
      </c>
    </row>
    <row r="2347" spans="1:19" x14ac:dyDescent="0.3">
      <c r="A2347">
        <v>300</v>
      </c>
      <c r="B2347">
        <v>-0.34699999999999998</v>
      </c>
      <c r="C2347">
        <v>-1.26</v>
      </c>
      <c r="D2347">
        <v>-2.347</v>
      </c>
      <c r="E2347">
        <v>-2.9990000000000001</v>
      </c>
      <c r="F2347">
        <v>-3.24</v>
      </c>
      <c r="G2347">
        <v>2.8</v>
      </c>
      <c r="H2347">
        <v>0.01</v>
      </c>
      <c r="I2347">
        <v>3.891</v>
      </c>
      <c r="J2347">
        <v>-0.37</v>
      </c>
      <c r="K2347">
        <v>-1.39</v>
      </c>
      <c r="L2347">
        <v>-2.3769999999999998</v>
      </c>
      <c r="M2347">
        <v>-3.121</v>
      </c>
      <c r="N2347">
        <v>-3.3439999999999999</v>
      </c>
      <c r="O2347">
        <v>1.087</v>
      </c>
      <c r="P2347">
        <v>1.0489999999999999</v>
      </c>
      <c r="Q2347">
        <v>1.0640000000000001</v>
      </c>
      <c r="R2347">
        <v>0.751</v>
      </c>
      <c r="S2347">
        <v>0.47599999999999998</v>
      </c>
    </row>
    <row r="2348" spans="1:19" x14ac:dyDescent="0.3">
      <c r="A2348">
        <v>360</v>
      </c>
      <c r="B2348">
        <v>-0.34699999999999998</v>
      </c>
      <c r="C2348">
        <v>-1.26</v>
      </c>
      <c r="D2348">
        <v>-2.347</v>
      </c>
      <c r="E2348">
        <v>-2.9990000000000001</v>
      </c>
      <c r="F2348">
        <v>-3.24</v>
      </c>
      <c r="G2348">
        <v>2.8</v>
      </c>
      <c r="H2348">
        <v>0.01</v>
      </c>
      <c r="I2348">
        <v>3.891</v>
      </c>
      <c r="J2348">
        <v>-0.36899999999999999</v>
      </c>
      <c r="K2348">
        <v>-1.3879999999999999</v>
      </c>
      <c r="L2348">
        <v>-2.3730000000000002</v>
      </c>
      <c r="M2348">
        <v>-3.1339999999999999</v>
      </c>
      <c r="N2348">
        <v>-3.355</v>
      </c>
      <c r="O2348">
        <v>1.089</v>
      </c>
      <c r="P2348">
        <v>1.0580000000000001</v>
      </c>
      <c r="Q2348">
        <v>1.046</v>
      </c>
      <c r="R2348">
        <v>0.78900000000000003</v>
      </c>
      <c r="S2348">
        <v>0.48099999999999998</v>
      </c>
    </row>
    <row r="2349" spans="1:19" x14ac:dyDescent="0.3">
      <c r="A2349">
        <v>420</v>
      </c>
      <c r="B2349">
        <v>-0.34699999999999998</v>
      </c>
      <c r="C2349">
        <v>-1.26</v>
      </c>
      <c r="D2349">
        <v>-2.347</v>
      </c>
      <c r="E2349">
        <v>-2.9990000000000001</v>
      </c>
      <c r="F2349">
        <v>-3.24</v>
      </c>
      <c r="G2349">
        <v>2.8</v>
      </c>
      <c r="H2349">
        <v>0.01</v>
      </c>
      <c r="I2349">
        <v>3.891</v>
      </c>
      <c r="J2349">
        <v>-0.36699999999999999</v>
      </c>
      <c r="K2349">
        <v>-1.389</v>
      </c>
      <c r="L2349">
        <v>-2.3759999999999999</v>
      </c>
      <c r="M2349">
        <v>-3.1459999999999999</v>
      </c>
      <c r="N2349">
        <v>-3.3690000000000002</v>
      </c>
      <c r="O2349">
        <v>1.0900000000000001</v>
      </c>
      <c r="P2349">
        <v>1.0680000000000001</v>
      </c>
      <c r="Q2349">
        <v>1.0529999999999999</v>
      </c>
      <c r="R2349">
        <v>0.82</v>
      </c>
      <c r="S2349">
        <v>0.48699999999999999</v>
      </c>
    </row>
    <row r="2350" spans="1:19" x14ac:dyDescent="0.3">
      <c r="A2350">
        <v>480</v>
      </c>
      <c r="B2350">
        <v>-0.34699999999999998</v>
      </c>
      <c r="C2350">
        <v>-1.26</v>
      </c>
      <c r="D2350">
        <v>-2.347</v>
      </c>
      <c r="E2350">
        <v>-2.9990000000000001</v>
      </c>
      <c r="F2350">
        <v>-3.24</v>
      </c>
      <c r="G2350">
        <v>2.8</v>
      </c>
      <c r="H2350">
        <v>0.01</v>
      </c>
      <c r="I2350">
        <v>3.891</v>
      </c>
      <c r="J2350">
        <v>-0.36499999999999999</v>
      </c>
      <c r="K2350">
        <v>-1.3859999999999999</v>
      </c>
      <c r="L2350">
        <v>-2.379</v>
      </c>
      <c r="M2350">
        <v>-3.1560000000000001</v>
      </c>
      <c r="N2350">
        <v>-3.3809999999999998</v>
      </c>
      <c r="O2350">
        <v>1.0900000000000001</v>
      </c>
      <c r="P2350">
        <v>1.0649999999999999</v>
      </c>
      <c r="Q2350">
        <v>1.0569999999999999</v>
      </c>
      <c r="R2350">
        <v>0.83699999999999997</v>
      </c>
      <c r="S2350">
        <v>0.49199999999999999</v>
      </c>
    </row>
    <row r="2351" spans="1:19" x14ac:dyDescent="0.3">
      <c r="A2351">
        <v>540</v>
      </c>
      <c r="B2351">
        <v>-0.34699999999999998</v>
      </c>
      <c r="C2351">
        <v>-1.26</v>
      </c>
      <c r="D2351">
        <v>-2.347</v>
      </c>
      <c r="E2351">
        <v>-2.9990000000000001</v>
      </c>
      <c r="F2351">
        <v>-3.24</v>
      </c>
      <c r="G2351">
        <v>2.8</v>
      </c>
      <c r="H2351">
        <v>0.01</v>
      </c>
      <c r="I2351">
        <v>3.891</v>
      </c>
      <c r="J2351">
        <v>-0.36299999999999999</v>
      </c>
      <c r="K2351">
        <v>-1.383</v>
      </c>
      <c r="L2351">
        <v>-2.3809999999999998</v>
      </c>
      <c r="M2351">
        <v>-3.1629999999999998</v>
      </c>
      <c r="N2351">
        <v>-3.395</v>
      </c>
      <c r="O2351">
        <v>1.091</v>
      </c>
      <c r="P2351">
        <v>1.0669999999999999</v>
      </c>
      <c r="Q2351">
        <v>1.0569999999999999</v>
      </c>
      <c r="R2351">
        <v>0.84199999999999997</v>
      </c>
      <c r="S2351">
        <v>0.498</v>
      </c>
    </row>
    <row r="2352" spans="1:19" x14ac:dyDescent="0.3">
      <c r="A2352">
        <v>600</v>
      </c>
      <c r="B2352">
        <v>-0.34699999999999998</v>
      </c>
      <c r="C2352">
        <v>-1.26</v>
      </c>
      <c r="D2352">
        <v>-2.347</v>
      </c>
      <c r="E2352">
        <v>-2.9990000000000001</v>
      </c>
      <c r="F2352">
        <v>-3.24</v>
      </c>
      <c r="G2352">
        <v>2.8</v>
      </c>
      <c r="H2352">
        <v>0.01</v>
      </c>
      <c r="I2352">
        <v>3.891</v>
      </c>
      <c r="J2352">
        <v>-0.36099999999999999</v>
      </c>
      <c r="K2352">
        <v>-1.3819999999999999</v>
      </c>
      <c r="L2352">
        <v>-2.3820000000000001</v>
      </c>
      <c r="M2352">
        <v>-3.17</v>
      </c>
      <c r="N2352">
        <v>-3.4079999999999999</v>
      </c>
      <c r="O2352">
        <v>1.0920000000000001</v>
      </c>
      <c r="P2352">
        <v>1.07</v>
      </c>
      <c r="Q2352">
        <v>1.0569999999999999</v>
      </c>
      <c r="R2352">
        <v>0.84499999999999997</v>
      </c>
      <c r="S2352">
        <v>0.503</v>
      </c>
    </row>
    <row r="2354" spans="1:19" x14ac:dyDescent="0.3">
      <c r="A2354" t="s">
        <v>0</v>
      </c>
      <c r="B2354" t="s">
        <v>182</v>
      </c>
    </row>
    <row r="2355" spans="1:19" x14ac:dyDescent="0.3">
      <c r="A2355">
        <v>0</v>
      </c>
      <c r="B2355">
        <v>-0.34899999999999998</v>
      </c>
      <c r="C2355">
        <v>-1.2609999999999999</v>
      </c>
      <c r="D2355">
        <v>-2.3479999999999999</v>
      </c>
      <c r="E2355">
        <v>-2.9929999999999999</v>
      </c>
      <c r="F2355">
        <v>-3.23</v>
      </c>
      <c r="G2355">
        <v>2.8</v>
      </c>
      <c r="H2355">
        <v>0.01</v>
      </c>
      <c r="I2355">
        <v>3.891</v>
      </c>
      <c r="J2355">
        <v>-0.37</v>
      </c>
      <c r="K2355">
        <v>-1.37</v>
      </c>
      <c r="L2355">
        <v>-2.367</v>
      </c>
      <c r="M2355">
        <v>-3.11</v>
      </c>
      <c r="N2355">
        <v>-3.23</v>
      </c>
      <c r="O2355">
        <v>1.069</v>
      </c>
      <c r="P2355">
        <v>1.069</v>
      </c>
      <c r="Q2355">
        <v>1.0629999999999999</v>
      </c>
      <c r="R2355">
        <v>0.74</v>
      </c>
      <c r="S2355">
        <v>0.30299999999999999</v>
      </c>
    </row>
    <row r="2356" spans="1:19" x14ac:dyDescent="0.3">
      <c r="A2356">
        <v>60</v>
      </c>
      <c r="B2356">
        <v>-0.34899999999999998</v>
      </c>
      <c r="C2356">
        <v>-1.2609999999999999</v>
      </c>
      <c r="D2356">
        <v>-2.3479999999999999</v>
      </c>
      <c r="E2356">
        <v>-2.9929999999999999</v>
      </c>
      <c r="F2356">
        <v>-3.23</v>
      </c>
      <c r="G2356">
        <v>2.8</v>
      </c>
      <c r="H2356">
        <v>0.01</v>
      </c>
      <c r="I2356">
        <v>3.891</v>
      </c>
      <c r="J2356">
        <v>-0.40200000000000002</v>
      </c>
      <c r="K2356">
        <v>-1.4019999999999999</v>
      </c>
      <c r="L2356">
        <v>-2.359</v>
      </c>
      <c r="M2356">
        <v>-3.097</v>
      </c>
      <c r="N2356">
        <v>-3.294</v>
      </c>
      <c r="O2356">
        <v>1.1279999999999999</v>
      </c>
      <c r="P2356">
        <v>1.0660000000000001</v>
      </c>
      <c r="Q2356">
        <v>0.98199999999999998</v>
      </c>
      <c r="R2356">
        <v>0.70399999999999996</v>
      </c>
      <c r="S2356">
        <v>0.45700000000000002</v>
      </c>
    </row>
    <row r="2357" spans="1:19" x14ac:dyDescent="0.3">
      <c r="A2357">
        <v>120</v>
      </c>
      <c r="B2357">
        <v>-0.34899999999999998</v>
      </c>
      <c r="C2357">
        <v>-1.2609999999999999</v>
      </c>
      <c r="D2357">
        <v>-2.3479999999999999</v>
      </c>
      <c r="E2357">
        <v>-2.9929999999999999</v>
      </c>
      <c r="F2357">
        <v>-3.23</v>
      </c>
      <c r="G2357">
        <v>2.8</v>
      </c>
      <c r="H2357">
        <v>0.01</v>
      </c>
      <c r="I2357">
        <v>3.891</v>
      </c>
      <c r="J2357">
        <v>-0.38100000000000001</v>
      </c>
      <c r="K2357">
        <v>-1.403</v>
      </c>
      <c r="L2357">
        <v>-2.39</v>
      </c>
      <c r="M2357">
        <v>-3.1389999999999998</v>
      </c>
      <c r="N2357">
        <v>-3.3079999999999998</v>
      </c>
      <c r="O2357">
        <v>1.0940000000000001</v>
      </c>
      <c r="P2357">
        <v>1.0900000000000001</v>
      </c>
      <c r="Q2357">
        <v>1.1020000000000001</v>
      </c>
      <c r="R2357">
        <v>0.81699999999999995</v>
      </c>
      <c r="S2357">
        <v>0.46200000000000002</v>
      </c>
    </row>
    <row r="2358" spans="1:19" x14ac:dyDescent="0.3">
      <c r="A2358">
        <v>180</v>
      </c>
      <c r="B2358">
        <v>-0.34899999999999998</v>
      </c>
      <c r="C2358">
        <v>-1.2609999999999999</v>
      </c>
      <c r="D2358">
        <v>-2.3479999999999999</v>
      </c>
      <c r="E2358">
        <v>-2.9929999999999999</v>
      </c>
      <c r="F2358">
        <v>-3.23</v>
      </c>
      <c r="G2358">
        <v>2.8</v>
      </c>
      <c r="H2358">
        <v>0.01</v>
      </c>
      <c r="I2358">
        <v>3.891</v>
      </c>
      <c r="J2358">
        <v>-0.374</v>
      </c>
      <c r="K2358">
        <v>-1.3859999999999999</v>
      </c>
      <c r="L2358">
        <v>-2.3690000000000002</v>
      </c>
      <c r="M2358">
        <v>-3.109</v>
      </c>
      <c r="N2358">
        <v>-3.319</v>
      </c>
      <c r="O2358">
        <v>1.087</v>
      </c>
      <c r="P2358">
        <v>1.0229999999999999</v>
      </c>
      <c r="Q2358">
        <v>1.0209999999999999</v>
      </c>
      <c r="R2358">
        <v>0.7</v>
      </c>
      <c r="S2358">
        <v>0.46600000000000003</v>
      </c>
    </row>
    <row r="2359" spans="1:19" x14ac:dyDescent="0.3">
      <c r="A2359">
        <v>240</v>
      </c>
      <c r="B2359">
        <v>-0.34899999999999998</v>
      </c>
      <c r="C2359">
        <v>-1.2609999999999999</v>
      </c>
      <c r="D2359">
        <v>-2.3479999999999999</v>
      </c>
      <c r="E2359">
        <v>-2.9929999999999999</v>
      </c>
      <c r="F2359">
        <v>-3.23</v>
      </c>
      <c r="G2359">
        <v>2.8</v>
      </c>
      <c r="H2359">
        <v>0.01</v>
      </c>
      <c r="I2359">
        <v>3.891</v>
      </c>
      <c r="J2359">
        <v>-0.377</v>
      </c>
      <c r="K2359">
        <v>-1.397</v>
      </c>
      <c r="L2359">
        <v>-2.383</v>
      </c>
      <c r="M2359">
        <v>-3.1030000000000002</v>
      </c>
      <c r="N2359">
        <v>-3.3250000000000002</v>
      </c>
      <c r="O2359">
        <v>1.095</v>
      </c>
      <c r="P2359">
        <v>1.0680000000000001</v>
      </c>
      <c r="Q2359">
        <v>1.077</v>
      </c>
      <c r="R2359">
        <v>0.69499999999999995</v>
      </c>
      <c r="S2359">
        <v>0.46899999999999997</v>
      </c>
    </row>
    <row r="2360" spans="1:19" x14ac:dyDescent="0.3">
      <c r="A2360">
        <v>300</v>
      </c>
      <c r="B2360">
        <v>-0.34899999999999998</v>
      </c>
      <c r="C2360">
        <v>-1.2609999999999999</v>
      </c>
      <c r="D2360">
        <v>-2.3479999999999999</v>
      </c>
      <c r="E2360">
        <v>-2.9929999999999999</v>
      </c>
      <c r="F2360">
        <v>-3.23</v>
      </c>
      <c r="G2360">
        <v>2.8</v>
      </c>
      <c r="H2360">
        <v>0.01</v>
      </c>
      <c r="I2360">
        <v>3.891</v>
      </c>
      <c r="J2360">
        <v>-0.37</v>
      </c>
      <c r="K2360">
        <v>-1.3919999999999999</v>
      </c>
      <c r="L2360">
        <v>-2.3809999999999998</v>
      </c>
      <c r="M2360">
        <v>-3.1150000000000002</v>
      </c>
      <c r="N2360">
        <v>-3.3340000000000001</v>
      </c>
      <c r="O2360">
        <v>1.087</v>
      </c>
      <c r="P2360">
        <v>1.0509999999999999</v>
      </c>
      <c r="Q2360">
        <v>1.0589999999999999</v>
      </c>
      <c r="R2360">
        <v>0.746</v>
      </c>
      <c r="S2360">
        <v>0.47199999999999998</v>
      </c>
    </row>
    <row r="2361" spans="1:19" x14ac:dyDescent="0.3">
      <c r="A2361">
        <v>360</v>
      </c>
      <c r="B2361">
        <v>-0.34899999999999998</v>
      </c>
      <c r="C2361">
        <v>-1.2609999999999999</v>
      </c>
      <c r="D2361">
        <v>-2.3479999999999999</v>
      </c>
      <c r="E2361">
        <v>-2.9929999999999999</v>
      </c>
      <c r="F2361">
        <v>-3.23</v>
      </c>
      <c r="G2361">
        <v>2.8</v>
      </c>
      <c r="H2361">
        <v>0.01</v>
      </c>
      <c r="I2361">
        <v>3.891</v>
      </c>
      <c r="J2361">
        <v>-0.36899999999999999</v>
      </c>
      <c r="K2361">
        <v>-1.39</v>
      </c>
      <c r="L2361">
        <v>-2.3769999999999998</v>
      </c>
      <c r="M2361">
        <v>-3.1280000000000001</v>
      </c>
      <c r="N2361">
        <v>-3.3450000000000002</v>
      </c>
      <c r="O2361">
        <v>1.089</v>
      </c>
      <c r="P2361">
        <v>1.0609999999999999</v>
      </c>
      <c r="Q2361">
        <v>1.04</v>
      </c>
      <c r="R2361">
        <v>0.78300000000000003</v>
      </c>
      <c r="S2361">
        <v>0.47699999999999998</v>
      </c>
    </row>
    <row r="2362" spans="1:19" x14ac:dyDescent="0.3">
      <c r="A2362">
        <v>420</v>
      </c>
      <c r="B2362">
        <v>-0.34899999999999998</v>
      </c>
      <c r="C2362">
        <v>-1.2609999999999999</v>
      </c>
      <c r="D2362">
        <v>-2.3479999999999999</v>
      </c>
      <c r="E2362">
        <v>-2.9929999999999999</v>
      </c>
      <c r="F2362">
        <v>-3.23</v>
      </c>
      <c r="G2362">
        <v>2.8</v>
      </c>
      <c r="H2362">
        <v>0.01</v>
      </c>
      <c r="I2362">
        <v>3.891</v>
      </c>
      <c r="J2362">
        <v>-0.36699999999999999</v>
      </c>
      <c r="K2362">
        <v>-1.391</v>
      </c>
      <c r="L2362">
        <v>-2.38</v>
      </c>
      <c r="M2362">
        <v>-3.141</v>
      </c>
      <c r="N2362">
        <v>-3.3580000000000001</v>
      </c>
      <c r="O2362">
        <v>1.0900000000000001</v>
      </c>
      <c r="P2362">
        <v>1.07</v>
      </c>
      <c r="Q2362">
        <v>1.0489999999999999</v>
      </c>
      <c r="R2362">
        <v>0.81399999999999995</v>
      </c>
      <c r="S2362">
        <v>0.48199999999999998</v>
      </c>
    </row>
    <row r="2363" spans="1:19" x14ac:dyDescent="0.3">
      <c r="A2363">
        <v>480</v>
      </c>
      <c r="B2363">
        <v>-0.34899999999999998</v>
      </c>
      <c r="C2363">
        <v>-1.2609999999999999</v>
      </c>
      <c r="D2363">
        <v>-2.3479999999999999</v>
      </c>
      <c r="E2363">
        <v>-2.9929999999999999</v>
      </c>
      <c r="F2363">
        <v>-3.23</v>
      </c>
      <c r="G2363">
        <v>2.8</v>
      </c>
      <c r="H2363">
        <v>0.01</v>
      </c>
      <c r="I2363">
        <v>3.891</v>
      </c>
      <c r="J2363">
        <v>-0.36499999999999999</v>
      </c>
      <c r="K2363">
        <v>-1.387</v>
      </c>
      <c r="L2363">
        <v>-2.383</v>
      </c>
      <c r="M2363">
        <v>-3.1509999999999998</v>
      </c>
      <c r="N2363">
        <v>-3.371</v>
      </c>
      <c r="O2363">
        <v>1.0900000000000001</v>
      </c>
      <c r="P2363">
        <v>1.0669999999999999</v>
      </c>
      <c r="Q2363">
        <v>1.054</v>
      </c>
      <c r="R2363">
        <v>0.82899999999999996</v>
      </c>
      <c r="S2363">
        <v>0.48699999999999999</v>
      </c>
    </row>
    <row r="2364" spans="1:19" x14ac:dyDescent="0.3">
      <c r="A2364">
        <v>540</v>
      </c>
      <c r="B2364">
        <v>-0.34899999999999998</v>
      </c>
      <c r="C2364">
        <v>-1.2609999999999999</v>
      </c>
      <c r="D2364">
        <v>-2.3479999999999999</v>
      </c>
      <c r="E2364">
        <v>-2.9929999999999999</v>
      </c>
      <c r="F2364">
        <v>-3.23</v>
      </c>
      <c r="G2364">
        <v>2.8</v>
      </c>
      <c r="H2364">
        <v>0.01</v>
      </c>
      <c r="I2364">
        <v>3.891</v>
      </c>
      <c r="J2364">
        <v>-0.36299999999999999</v>
      </c>
      <c r="K2364">
        <v>-1.385</v>
      </c>
      <c r="L2364">
        <v>-2.3839999999999999</v>
      </c>
      <c r="M2364">
        <v>-3.1589999999999998</v>
      </c>
      <c r="N2364">
        <v>-3.3839999999999999</v>
      </c>
      <c r="O2364">
        <v>1.091</v>
      </c>
      <c r="P2364">
        <v>1.069</v>
      </c>
      <c r="Q2364">
        <v>1.056</v>
      </c>
      <c r="R2364">
        <v>0.83299999999999996</v>
      </c>
      <c r="S2364">
        <v>0.49299999999999999</v>
      </c>
    </row>
    <row r="2365" spans="1:19" x14ac:dyDescent="0.3">
      <c r="A2365">
        <v>600</v>
      </c>
      <c r="B2365">
        <v>-0.34899999999999998</v>
      </c>
      <c r="C2365">
        <v>-1.2609999999999999</v>
      </c>
      <c r="D2365">
        <v>-2.3479999999999999</v>
      </c>
      <c r="E2365">
        <v>-2.9929999999999999</v>
      </c>
      <c r="F2365">
        <v>-3.23</v>
      </c>
      <c r="G2365">
        <v>2.8</v>
      </c>
      <c r="H2365">
        <v>0.01</v>
      </c>
      <c r="I2365">
        <v>3.891</v>
      </c>
      <c r="J2365">
        <v>-0.36199999999999999</v>
      </c>
      <c r="K2365">
        <v>-1.383</v>
      </c>
      <c r="L2365">
        <v>-2.3849999999999998</v>
      </c>
      <c r="M2365">
        <v>-3.1659999999999999</v>
      </c>
      <c r="N2365">
        <v>-3.3969999999999998</v>
      </c>
      <c r="O2365">
        <v>1.0920000000000001</v>
      </c>
      <c r="P2365">
        <v>1.071</v>
      </c>
      <c r="Q2365">
        <v>1.056</v>
      </c>
      <c r="R2365">
        <v>0.83699999999999997</v>
      </c>
      <c r="S2365">
        <v>0.499</v>
      </c>
    </row>
    <row r="2367" spans="1:19" x14ac:dyDescent="0.3">
      <c r="A2367" t="s">
        <v>0</v>
      </c>
      <c r="B2367" t="s">
        <v>183</v>
      </c>
    </row>
    <row r="2368" spans="1:19" x14ac:dyDescent="0.3">
      <c r="A2368">
        <v>0</v>
      </c>
      <c r="B2368">
        <v>-0.35199999999999998</v>
      </c>
      <c r="C2368">
        <v>-1.2609999999999999</v>
      </c>
      <c r="D2368">
        <v>-2.3359999999999999</v>
      </c>
      <c r="E2368">
        <v>-2.9860000000000002</v>
      </c>
      <c r="F2368">
        <v>-3.22</v>
      </c>
      <c r="G2368">
        <v>2.8</v>
      </c>
      <c r="H2368">
        <v>0.01</v>
      </c>
      <c r="I2368">
        <v>3.891</v>
      </c>
      <c r="J2368">
        <v>-0.37</v>
      </c>
      <c r="K2368">
        <v>-1.37</v>
      </c>
      <c r="L2368">
        <v>-2.367</v>
      </c>
      <c r="M2368">
        <v>-3.1030000000000002</v>
      </c>
      <c r="N2368">
        <v>-3.22</v>
      </c>
      <c r="O2368">
        <v>1.069</v>
      </c>
      <c r="P2368">
        <v>1.069</v>
      </c>
      <c r="Q2368">
        <v>1.0629999999999999</v>
      </c>
      <c r="R2368">
        <v>0.73299999999999998</v>
      </c>
      <c r="S2368">
        <v>0.30099999999999999</v>
      </c>
    </row>
    <row r="2369" spans="1:19" x14ac:dyDescent="0.3">
      <c r="A2369">
        <v>60</v>
      </c>
      <c r="B2369">
        <v>-0.35199999999999998</v>
      </c>
      <c r="C2369">
        <v>-1.2609999999999999</v>
      </c>
      <c r="D2369">
        <v>-2.3359999999999999</v>
      </c>
      <c r="E2369">
        <v>-2.9860000000000002</v>
      </c>
      <c r="F2369">
        <v>-3.22</v>
      </c>
      <c r="G2369">
        <v>2.8</v>
      </c>
      <c r="H2369">
        <v>0.01</v>
      </c>
      <c r="I2369">
        <v>3.891</v>
      </c>
      <c r="J2369">
        <v>-0.40400000000000003</v>
      </c>
      <c r="K2369">
        <v>-1.4039999999999999</v>
      </c>
      <c r="L2369">
        <v>-2.351</v>
      </c>
      <c r="M2369">
        <v>-3.09</v>
      </c>
      <c r="N2369">
        <v>-3.2850000000000001</v>
      </c>
      <c r="O2369">
        <v>1.1319999999999999</v>
      </c>
      <c r="P2369">
        <v>1.075</v>
      </c>
      <c r="Q2369">
        <v>0.98499999999999999</v>
      </c>
      <c r="R2369">
        <v>0.69899999999999995</v>
      </c>
      <c r="S2369">
        <v>0.45300000000000001</v>
      </c>
    </row>
    <row r="2370" spans="1:19" x14ac:dyDescent="0.3">
      <c r="A2370">
        <v>120</v>
      </c>
      <c r="B2370">
        <v>-0.35199999999999998</v>
      </c>
      <c r="C2370">
        <v>-1.2609999999999999</v>
      </c>
      <c r="D2370">
        <v>-2.3359999999999999</v>
      </c>
      <c r="E2370">
        <v>-2.9860000000000002</v>
      </c>
      <c r="F2370">
        <v>-3.22</v>
      </c>
      <c r="G2370">
        <v>2.8</v>
      </c>
      <c r="H2370">
        <v>0.01</v>
      </c>
      <c r="I2370">
        <v>3.891</v>
      </c>
      <c r="J2370">
        <v>-0.38100000000000001</v>
      </c>
      <c r="K2370">
        <v>-1.4039999999999999</v>
      </c>
      <c r="L2370">
        <v>-2.3820000000000001</v>
      </c>
      <c r="M2370">
        <v>-3.1320000000000001</v>
      </c>
      <c r="N2370">
        <v>-3.2970000000000002</v>
      </c>
      <c r="O2370">
        <v>1.0940000000000001</v>
      </c>
      <c r="P2370">
        <v>1.091</v>
      </c>
      <c r="Q2370">
        <v>1.107</v>
      </c>
      <c r="R2370">
        <v>0.80700000000000005</v>
      </c>
      <c r="S2370">
        <v>0.45800000000000002</v>
      </c>
    </row>
    <row r="2371" spans="1:19" x14ac:dyDescent="0.3">
      <c r="A2371">
        <v>180</v>
      </c>
      <c r="B2371">
        <v>-0.35199999999999998</v>
      </c>
      <c r="C2371">
        <v>-1.2609999999999999</v>
      </c>
      <c r="D2371">
        <v>-2.3359999999999999</v>
      </c>
      <c r="E2371">
        <v>-2.9860000000000002</v>
      </c>
      <c r="F2371">
        <v>-3.22</v>
      </c>
      <c r="G2371">
        <v>2.8</v>
      </c>
      <c r="H2371">
        <v>0.01</v>
      </c>
      <c r="I2371">
        <v>3.891</v>
      </c>
      <c r="J2371">
        <v>-0.375</v>
      </c>
      <c r="K2371">
        <v>-1.387</v>
      </c>
      <c r="L2371">
        <v>-2.363</v>
      </c>
      <c r="M2371">
        <v>-3.1030000000000002</v>
      </c>
      <c r="N2371">
        <v>-3.3090000000000002</v>
      </c>
      <c r="O2371">
        <v>1.089</v>
      </c>
      <c r="P2371">
        <v>1.022</v>
      </c>
      <c r="Q2371">
        <v>1.0289999999999999</v>
      </c>
      <c r="R2371">
        <v>0.69399999999999995</v>
      </c>
      <c r="S2371">
        <v>0.46200000000000002</v>
      </c>
    </row>
    <row r="2372" spans="1:19" x14ac:dyDescent="0.3">
      <c r="A2372">
        <v>240</v>
      </c>
      <c r="B2372">
        <v>-0.35199999999999998</v>
      </c>
      <c r="C2372">
        <v>-1.2609999999999999</v>
      </c>
      <c r="D2372">
        <v>-2.3359999999999999</v>
      </c>
      <c r="E2372">
        <v>-2.9860000000000002</v>
      </c>
      <c r="F2372">
        <v>-3.22</v>
      </c>
      <c r="G2372">
        <v>2.8</v>
      </c>
      <c r="H2372">
        <v>0.01</v>
      </c>
      <c r="I2372">
        <v>3.891</v>
      </c>
      <c r="J2372">
        <v>-0.377</v>
      </c>
      <c r="K2372">
        <v>-1.397</v>
      </c>
      <c r="L2372">
        <v>-2.3769999999999998</v>
      </c>
      <c r="M2372">
        <v>-3.097</v>
      </c>
      <c r="N2372">
        <v>-3.3140000000000001</v>
      </c>
      <c r="O2372">
        <v>1.0960000000000001</v>
      </c>
      <c r="P2372">
        <v>1.0649999999999999</v>
      </c>
      <c r="Q2372">
        <v>1.081</v>
      </c>
      <c r="R2372">
        <v>0.69199999999999995</v>
      </c>
      <c r="S2372">
        <v>0.46400000000000002</v>
      </c>
    </row>
    <row r="2373" spans="1:19" x14ac:dyDescent="0.3">
      <c r="A2373">
        <v>300</v>
      </c>
      <c r="B2373">
        <v>-0.35199999999999998</v>
      </c>
      <c r="C2373">
        <v>-1.2609999999999999</v>
      </c>
      <c r="D2373">
        <v>-2.3359999999999999</v>
      </c>
      <c r="E2373">
        <v>-2.9860000000000002</v>
      </c>
      <c r="F2373">
        <v>-3.22</v>
      </c>
      <c r="G2373">
        <v>2.8</v>
      </c>
      <c r="H2373">
        <v>0.01</v>
      </c>
      <c r="I2373">
        <v>3.891</v>
      </c>
      <c r="J2373">
        <v>-0.37</v>
      </c>
      <c r="K2373">
        <v>-1.393</v>
      </c>
      <c r="L2373">
        <v>-2.3769999999999998</v>
      </c>
      <c r="M2373">
        <v>-3.1070000000000002</v>
      </c>
      <c r="N2373">
        <v>-3.323</v>
      </c>
      <c r="O2373">
        <v>1.0880000000000001</v>
      </c>
      <c r="P2373">
        <v>1.0509999999999999</v>
      </c>
      <c r="Q2373">
        <v>1.0609999999999999</v>
      </c>
      <c r="R2373">
        <v>0.74199999999999999</v>
      </c>
      <c r="S2373">
        <v>0.46800000000000003</v>
      </c>
    </row>
    <row r="2374" spans="1:19" x14ac:dyDescent="0.3">
      <c r="A2374">
        <v>360</v>
      </c>
      <c r="B2374">
        <v>-0.35199999999999998</v>
      </c>
      <c r="C2374">
        <v>-1.2609999999999999</v>
      </c>
      <c r="D2374">
        <v>-2.3359999999999999</v>
      </c>
      <c r="E2374">
        <v>-2.9860000000000002</v>
      </c>
      <c r="F2374">
        <v>-3.22</v>
      </c>
      <c r="G2374">
        <v>2.8</v>
      </c>
      <c r="H2374">
        <v>0.01</v>
      </c>
      <c r="I2374">
        <v>3.891</v>
      </c>
      <c r="J2374">
        <v>-0.36899999999999999</v>
      </c>
      <c r="K2374">
        <v>-1.391</v>
      </c>
      <c r="L2374">
        <v>-2.3740000000000001</v>
      </c>
      <c r="M2374">
        <v>-3.121</v>
      </c>
      <c r="N2374">
        <v>-3.335</v>
      </c>
      <c r="O2374">
        <v>1.089</v>
      </c>
      <c r="P2374">
        <v>1.0589999999999999</v>
      </c>
      <c r="Q2374">
        <v>1.0429999999999999</v>
      </c>
      <c r="R2374">
        <v>0.78300000000000003</v>
      </c>
      <c r="S2374">
        <v>0.47299999999999998</v>
      </c>
    </row>
    <row r="2375" spans="1:19" x14ac:dyDescent="0.3">
      <c r="A2375">
        <v>420</v>
      </c>
      <c r="B2375">
        <v>-0.35199999999999998</v>
      </c>
      <c r="C2375">
        <v>-1.2609999999999999</v>
      </c>
      <c r="D2375">
        <v>-2.3359999999999999</v>
      </c>
      <c r="E2375">
        <v>-2.9860000000000002</v>
      </c>
      <c r="F2375">
        <v>-3.22</v>
      </c>
      <c r="G2375">
        <v>2.8</v>
      </c>
      <c r="H2375">
        <v>0.01</v>
      </c>
      <c r="I2375">
        <v>3.891</v>
      </c>
      <c r="J2375">
        <v>-0.36799999999999999</v>
      </c>
      <c r="K2375">
        <v>-1.391</v>
      </c>
      <c r="L2375">
        <v>-2.3769999999999998</v>
      </c>
      <c r="M2375">
        <v>-3.133</v>
      </c>
      <c r="N2375">
        <v>-3.347</v>
      </c>
      <c r="O2375">
        <v>1.091</v>
      </c>
      <c r="P2375">
        <v>1.0680000000000001</v>
      </c>
      <c r="Q2375">
        <v>1.05</v>
      </c>
      <c r="R2375">
        <v>0.81399999999999995</v>
      </c>
      <c r="S2375">
        <v>0.47799999999999998</v>
      </c>
    </row>
    <row r="2376" spans="1:19" x14ac:dyDescent="0.3">
      <c r="A2376">
        <v>480</v>
      </c>
      <c r="B2376">
        <v>-0.35199999999999998</v>
      </c>
      <c r="C2376">
        <v>-1.2609999999999999</v>
      </c>
      <c r="D2376">
        <v>-2.3359999999999999</v>
      </c>
      <c r="E2376">
        <v>-2.9860000000000002</v>
      </c>
      <c r="F2376">
        <v>-3.22</v>
      </c>
      <c r="G2376">
        <v>2.8</v>
      </c>
      <c r="H2376">
        <v>0.01</v>
      </c>
      <c r="I2376">
        <v>3.891</v>
      </c>
      <c r="J2376">
        <v>-0.36499999999999999</v>
      </c>
      <c r="K2376">
        <v>-1.3879999999999999</v>
      </c>
      <c r="L2376">
        <v>-2.38</v>
      </c>
      <c r="M2376">
        <v>-3.1429999999999998</v>
      </c>
      <c r="N2376">
        <v>-3.36</v>
      </c>
      <c r="O2376">
        <v>1.0900000000000001</v>
      </c>
      <c r="P2376">
        <v>1.0660000000000001</v>
      </c>
      <c r="Q2376">
        <v>1.054</v>
      </c>
      <c r="R2376">
        <v>0.82799999999999996</v>
      </c>
      <c r="S2376">
        <v>0.48299999999999998</v>
      </c>
    </row>
    <row r="2377" spans="1:19" x14ac:dyDescent="0.3">
      <c r="A2377">
        <v>540</v>
      </c>
      <c r="B2377">
        <v>-0.35199999999999998</v>
      </c>
      <c r="C2377">
        <v>-1.2609999999999999</v>
      </c>
      <c r="D2377">
        <v>-2.3359999999999999</v>
      </c>
      <c r="E2377">
        <v>-2.9860000000000002</v>
      </c>
      <c r="F2377">
        <v>-3.22</v>
      </c>
      <c r="G2377">
        <v>2.8</v>
      </c>
      <c r="H2377">
        <v>0.01</v>
      </c>
      <c r="I2377">
        <v>3.891</v>
      </c>
      <c r="J2377">
        <v>-0.36299999999999999</v>
      </c>
      <c r="K2377">
        <v>-1.3859999999999999</v>
      </c>
      <c r="L2377">
        <v>-2.3820000000000001</v>
      </c>
      <c r="M2377">
        <v>-3.15</v>
      </c>
      <c r="N2377">
        <v>-3.3719999999999999</v>
      </c>
      <c r="O2377">
        <v>1.091</v>
      </c>
      <c r="P2377">
        <v>1.0680000000000001</v>
      </c>
      <c r="Q2377">
        <v>1.0549999999999999</v>
      </c>
      <c r="R2377">
        <v>0.83199999999999996</v>
      </c>
      <c r="S2377">
        <v>0.48799999999999999</v>
      </c>
    </row>
    <row r="2378" spans="1:19" x14ac:dyDescent="0.3">
      <c r="A2378">
        <v>600</v>
      </c>
      <c r="B2378">
        <v>-0.35199999999999998</v>
      </c>
      <c r="C2378">
        <v>-1.2609999999999999</v>
      </c>
      <c r="D2378">
        <v>-2.3359999999999999</v>
      </c>
      <c r="E2378">
        <v>-2.9860000000000002</v>
      </c>
      <c r="F2378">
        <v>-3.22</v>
      </c>
      <c r="G2378">
        <v>2.8</v>
      </c>
      <c r="H2378">
        <v>0.01</v>
      </c>
      <c r="I2378">
        <v>3.891</v>
      </c>
      <c r="J2378">
        <v>-0.36199999999999999</v>
      </c>
      <c r="K2378">
        <v>-1.3839999999999999</v>
      </c>
      <c r="L2378">
        <v>-2.383</v>
      </c>
      <c r="M2378">
        <v>-3.1579999999999999</v>
      </c>
      <c r="N2378">
        <v>-3.3839999999999999</v>
      </c>
      <c r="O2378">
        <v>1.0920000000000001</v>
      </c>
      <c r="P2378">
        <v>1.07</v>
      </c>
      <c r="Q2378">
        <v>1.0549999999999999</v>
      </c>
      <c r="R2378">
        <v>0.83499999999999996</v>
      </c>
      <c r="S2378">
        <v>0.49299999999999999</v>
      </c>
    </row>
    <row r="2380" spans="1:19" x14ac:dyDescent="0.3">
      <c r="A2380" t="s">
        <v>0</v>
      </c>
      <c r="B2380" t="s">
        <v>184</v>
      </c>
    </row>
    <row r="2381" spans="1:19" x14ac:dyDescent="0.3">
      <c r="A2381">
        <v>0</v>
      </c>
      <c r="B2381">
        <v>-0.35299999999999998</v>
      </c>
      <c r="C2381">
        <v>-1.262</v>
      </c>
      <c r="D2381">
        <v>-2.3359999999999999</v>
      </c>
      <c r="E2381">
        <v>-2.9790000000000001</v>
      </c>
      <c r="F2381">
        <v>-3.21</v>
      </c>
      <c r="G2381">
        <v>2.8</v>
      </c>
      <c r="H2381">
        <v>0.01</v>
      </c>
      <c r="I2381">
        <v>3.891</v>
      </c>
      <c r="J2381">
        <v>-0.37</v>
      </c>
      <c r="K2381">
        <v>-1.37</v>
      </c>
      <c r="L2381">
        <v>-2.3660000000000001</v>
      </c>
      <c r="M2381">
        <v>-3.0960000000000001</v>
      </c>
      <c r="N2381">
        <v>-3.21</v>
      </c>
      <c r="O2381">
        <v>1.069</v>
      </c>
      <c r="P2381">
        <v>1.069</v>
      </c>
      <c r="Q2381">
        <v>1.0620000000000001</v>
      </c>
      <c r="R2381">
        <v>0.72699999999999998</v>
      </c>
      <c r="S2381">
        <v>0.29799999999999999</v>
      </c>
    </row>
    <row r="2382" spans="1:19" x14ac:dyDescent="0.3">
      <c r="A2382">
        <v>60</v>
      </c>
      <c r="B2382">
        <v>-0.35299999999999998</v>
      </c>
      <c r="C2382">
        <v>-1.262</v>
      </c>
      <c r="D2382">
        <v>-2.3359999999999999</v>
      </c>
      <c r="E2382">
        <v>-2.9790000000000001</v>
      </c>
      <c r="F2382">
        <v>-3.21</v>
      </c>
      <c r="G2382">
        <v>2.8</v>
      </c>
      <c r="H2382">
        <v>0.01</v>
      </c>
      <c r="I2382">
        <v>3.891</v>
      </c>
      <c r="J2382">
        <v>-0.40400000000000003</v>
      </c>
      <c r="K2382">
        <v>-1.403</v>
      </c>
      <c r="L2382">
        <v>-2.35</v>
      </c>
      <c r="M2382">
        <v>-3.0840000000000001</v>
      </c>
      <c r="N2382">
        <v>-3.274</v>
      </c>
      <c r="O2382">
        <v>1.1319999999999999</v>
      </c>
      <c r="P2382">
        <v>1.071</v>
      </c>
      <c r="Q2382">
        <v>0.98299999999999998</v>
      </c>
      <c r="R2382">
        <v>0.69499999999999995</v>
      </c>
      <c r="S2382">
        <v>0.44900000000000001</v>
      </c>
    </row>
    <row r="2383" spans="1:19" x14ac:dyDescent="0.3">
      <c r="A2383">
        <v>120</v>
      </c>
      <c r="B2383">
        <v>-0.35299999999999998</v>
      </c>
      <c r="C2383">
        <v>-1.262</v>
      </c>
      <c r="D2383">
        <v>-2.3359999999999999</v>
      </c>
      <c r="E2383">
        <v>-2.9790000000000001</v>
      </c>
      <c r="F2383">
        <v>-3.21</v>
      </c>
      <c r="G2383">
        <v>2.8</v>
      </c>
      <c r="H2383">
        <v>0.01</v>
      </c>
      <c r="I2383">
        <v>3.891</v>
      </c>
      <c r="J2383">
        <v>-0.38100000000000001</v>
      </c>
      <c r="K2383">
        <v>-1.4039999999999999</v>
      </c>
      <c r="L2383">
        <v>-2.3809999999999998</v>
      </c>
      <c r="M2383">
        <v>-3.125</v>
      </c>
      <c r="N2383">
        <v>-3.2869999999999999</v>
      </c>
      <c r="O2383">
        <v>1.095</v>
      </c>
      <c r="P2383">
        <v>1.091</v>
      </c>
      <c r="Q2383">
        <v>1.1040000000000001</v>
      </c>
      <c r="R2383">
        <v>0.79800000000000004</v>
      </c>
      <c r="S2383">
        <v>0.45400000000000001</v>
      </c>
    </row>
    <row r="2384" spans="1:19" x14ac:dyDescent="0.3">
      <c r="A2384">
        <v>180</v>
      </c>
      <c r="B2384">
        <v>-0.35299999999999998</v>
      </c>
      <c r="C2384">
        <v>-1.262</v>
      </c>
      <c r="D2384">
        <v>-2.3359999999999999</v>
      </c>
      <c r="E2384">
        <v>-2.9790000000000001</v>
      </c>
      <c r="F2384">
        <v>-3.21</v>
      </c>
      <c r="G2384">
        <v>2.8</v>
      </c>
      <c r="H2384">
        <v>0.01</v>
      </c>
      <c r="I2384">
        <v>3.891</v>
      </c>
      <c r="J2384">
        <v>-0.375</v>
      </c>
      <c r="K2384">
        <v>-1.3859999999999999</v>
      </c>
      <c r="L2384">
        <v>-2.363</v>
      </c>
      <c r="M2384">
        <v>-3.0950000000000002</v>
      </c>
      <c r="N2384">
        <v>-3.2989999999999999</v>
      </c>
      <c r="O2384">
        <v>1.0880000000000001</v>
      </c>
      <c r="P2384">
        <v>1.0209999999999999</v>
      </c>
      <c r="Q2384">
        <v>1.03</v>
      </c>
      <c r="R2384">
        <v>0.68400000000000005</v>
      </c>
      <c r="S2384">
        <v>0.45800000000000002</v>
      </c>
    </row>
    <row r="2385" spans="1:19" x14ac:dyDescent="0.3">
      <c r="A2385">
        <v>240</v>
      </c>
      <c r="B2385">
        <v>-0.35299999999999998</v>
      </c>
      <c r="C2385">
        <v>-1.262</v>
      </c>
      <c r="D2385">
        <v>-2.3359999999999999</v>
      </c>
      <c r="E2385">
        <v>-2.9790000000000001</v>
      </c>
      <c r="F2385">
        <v>-3.21</v>
      </c>
      <c r="G2385">
        <v>2.8</v>
      </c>
      <c r="H2385">
        <v>0.01</v>
      </c>
      <c r="I2385">
        <v>3.891</v>
      </c>
      <c r="J2385">
        <v>-0.377</v>
      </c>
      <c r="K2385">
        <v>-1.397</v>
      </c>
      <c r="L2385">
        <v>-2.3780000000000001</v>
      </c>
      <c r="M2385">
        <v>-3.0910000000000002</v>
      </c>
      <c r="N2385">
        <v>-3.3029999999999999</v>
      </c>
      <c r="O2385">
        <v>1.0960000000000001</v>
      </c>
      <c r="P2385">
        <v>1.0649999999999999</v>
      </c>
      <c r="Q2385">
        <v>1.083</v>
      </c>
      <c r="R2385">
        <v>0.68899999999999995</v>
      </c>
      <c r="S2385">
        <v>0.46</v>
      </c>
    </row>
    <row r="2386" spans="1:19" x14ac:dyDescent="0.3">
      <c r="A2386">
        <v>300</v>
      </c>
      <c r="B2386">
        <v>-0.35299999999999998</v>
      </c>
      <c r="C2386">
        <v>-1.262</v>
      </c>
      <c r="D2386">
        <v>-2.3359999999999999</v>
      </c>
      <c r="E2386">
        <v>-2.9790000000000001</v>
      </c>
      <c r="F2386">
        <v>-3.21</v>
      </c>
      <c r="G2386">
        <v>2.8</v>
      </c>
      <c r="H2386">
        <v>0.01</v>
      </c>
      <c r="I2386">
        <v>3.891</v>
      </c>
      <c r="J2386">
        <v>-0.37</v>
      </c>
      <c r="K2386">
        <v>-1.3919999999999999</v>
      </c>
      <c r="L2386">
        <v>-2.3759999999999999</v>
      </c>
      <c r="M2386">
        <v>-3.101</v>
      </c>
      <c r="N2386">
        <v>-3.3119999999999998</v>
      </c>
      <c r="O2386">
        <v>1.0880000000000001</v>
      </c>
      <c r="P2386">
        <v>1.05</v>
      </c>
      <c r="Q2386">
        <v>1.06</v>
      </c>
      <c r="R2386">
        <v>0.74</v>
      </c>
      <c r="S2386">
        <v>0.46300000000000002</v>
      </c>
    </row>
    <row r="2387" spans="1:19" x14ac:dyDescent="0.3">
      <c r="A2387">
        <v>360</v>
      </c>
      <c r="B2387">
        <v>-0.35299999999999998</v>
      </c>
      <c r="C2387">
        <v>-1.262</v>
      </c>
      <c r="D2387">
        <v>-2.3359999999999999</v>
      </c>
      <c r="E2387">
        <v>-2.9790000000000001</v>
      </c>
      <c r="F2387">
        <v>-3.21</v>
      </c>
      <c r="G2387">
        <v>2.8</v>
      </c>
      <c r="H2387">
        <v>0.01</v>
      </c>
      <c r="I2387">
        <v>3.891</v>
      </c>
      <c r="J2387">
        <v>-0.36899999999999999</v>
      </c>
      <c r="K2387">
        <v>-1.39</v>
      </c>
      <c r="L2387">
        <v>-2.3730000000000002</v>
      </c>
      <c r="M2387">
        <v>-3.1139999999999999</v>
      </c>
      <c r="N2387">
        <v>-3.3239999999999998</v>
      </c>
      <c r="O2387">
        <v>1.089</v>
      </c>
      <c r="P2387">
        <v>1.06</v>
      </c>
      <c r="Q2387">
        <v>1.0429999999999999</v>
      </c>
      <c r="R2387">
        <v>0.77900000000000003</v>
      </c>
      <c r="S2387">
        <v>0.46800000000000003</v>
      </c>
    </row>
    <row r="2388" spans="1:19" x14ac:dyDescent="0.3">
      <c r="A2388">
        <v>420</v>
      </c>
      <c r="B2388">
        <v>-0.35299999999999998</v>
      </c>
      <c r="C2388">
        <v>-1.262</v>
      </c>
      <c r="D2388">
        <v>-2.3359999999999999</v>
      </c>
      <c r="E2388">
        <v>-2.9790000000000001</v>
      </c>
      <c r="F2388">
        <v>-3.21</v>
      </c>
      <c r="G2388">
        <v>2.8</v>
      </c>
      <c r="H2388">
        <v>0.01</v>
      </c>
      <c r="I2388">
        <v>3.891</v>
      </c>
      <c r="J2388">
        <v>-0.36799999999999999</v>
      </c>
      <c r="K2388">
        <v>-1.391</v>
      </c>
      <c r="L2388">
        <v>-2.3769999999999998</v>
      </c>
      <c r="M2388">
        <v>-3.1269999999999998</v>
      </c>
      <c r="N2388">
        <v>-3.3359999999999999</v>
      </c>
      <c r="O2388">
        <v>1.091</v>
      </c>
      <c r="P2388">
        <v>1.069</v>
      </c>
      <c r="Q2388">
        <v>1.0509999999999999</v>
      </c>
      <c r="R2388">
        <v>0.81</v>
      </c>
      <c r="S2388">
        <v>0.47299999999999998</v>
      </c>
    </row>
    <row r="2389" spans="1:19" x14ac:dyDescent="0.3">
      <c r="A2389">
        <v>480</v>
      </c>
      <c r="B2389">
        <v>-0.35299999999999998</v>
      </c>
      <c r="C2389">
        <v>-1.262</v>
      </c>
      <c r="D2389">
        <v>-2.3359999999999999</v>
      </c>
      <c r="E2389">
        <v>-2.9790000000000001</v>
      </c>
      <c r="F2389">
        <v>-3.21</v>
      </c>
      <c r="G2389">
        <v>2.8</v>
      </c>
      <c r="H2389">
        <v>0.01</v>
      </c>
      <c r="I2389">
        <v>3.891</v>
      </c>
      <c r="J2389">
        <v>-0.36499999999999999</v>
      </c>
      <c r="K2389">
        <v>-1.387</v>
      </c>
      <c r="L2389">
        <v>-2.38</v>
      </c>
      <c r="M2389">
        <v>-3.137</v>
      </c>
      <c r="N2389">
        <v>-3.3479999999999999</v>
      </c>
      <c r="O2389">
        <v>1.0900000000000001</v>
      </c>
      <c r="P2389">
        <v>1.0649999999999999</v>
      </c>
      <c r="Q2389">
        <v>1.054</v>
      </c>
      <c r="R2389">
        <v>0.82199999999999995</v>
      </c>
      <c r="S2389">
        <v>0.47799999999999998</v>
      </c>
    </row>
    <row r="2390" spans="1:19" x14ac:dyDescent="0.3">
      <c r="A2390">
        <v>540</v>
      </c>
      <c r="B2390">
        <v>-0.35299999999999998</v>
      </c>
      <c r="C2390">
        <v>-1.262</v>
      </c>
      <c r="D2390">
        <v>-2.3359999999999999</v>
      </c>
      <c r="E2390">
        <v>-2.9790000000000001</v>
      </c>
      <c r="F2390">
        <v>-3.21</v>
      </c>
      <c r="G2390">
        <v>2.8</v>
      </c>
      <c r="H2390">
        <v>0.01</v>
      </c>
      <c r="I2390">
        <v>3.891</v>
      </c>
      <c r="J2390">
        <v>-0.36299999999999999</v>
      </c>
      <c r="K2390">
        <v>-1.385</v>
      </c>
      <c r="L2390">
        <v>-2.3820000000000001</v>
      </c>
      <c r="M2390">
        <v>-3.1440000000000001</v>
      </c>
      <c r="N2390">
        <v>-3.36</v>
      </c>
      <c r="O2390">
        <v>1.091</v>
      </c>
      <c r="P2390">
        <v>1.0680000000000001</v>
      </c>
      <c r="Q2390">
        <v>1.0549999999999999</v>
      </c>
      <c r="R2390">
        <v>0.82499999999999996</v>
      </c>
      <c r="S2390">
        <v>0.48299999999999998</v>
      </c>
    </row>
    <row r="2391" spans="1:19" x14ac:dyDescent="0.3">
      <c r="A2391">
        <v>600</v>
      </c>
      <c r="B2391">
        <v>-0.35299999999999998</v>
      </c>
      <c r="C2391">
        <v>-1.262</v>
      </c>
      <c r="D2391">
        <v>-2.3359999999999999</v>
      </c>
      <c r="E2391">
        <v>-2.9790000000000001</v>
      </c>
      <c r="F2391">
        <v>-3.21</v>
      </c>
      <c r="G2391">
        <v>2.8</v>
      </c>
      <c r="H2391">
        <v>0.01</v>
      </c>
      <c r="I2391">
        <v>3.891</v>
      </c>
      <c r="J2391">
        <v>-0.36199999999999999</v>
      </c>
      <c r="K2391">
        <v>-1.3839999999999999</v>
      </c>
      <c r="L2391">
        <v>-2.383</v>
      </c>
      <c r="M2391">
        <v>-3.1509999999999998</v>
      </c>
      <c r="N2391">
        <v>-3.3730000000000002</v>
      </c>
      <c r="O2391">
        <v>1.0920000000000001</v>
      </c>
      <c r="P2391">
        <v>1.07</v>
      </c>
      <c r="Q2391">
        <v>1.0549999999999999</v>
      </c>
      <c r="R2391">
        <v>0.82899999999999996</v>
      </c>
      <c r="S2391">
        <v>0.48799999999999999</v>
      </c>
    </row>
    <row r="2393" spans="1:19" x14ac:dyDescent="0.3">
      <c r="A2393" t="s">
        <v>0</v>
      </c>
      <c r="B2393" t="s">
        <v>185</v>
      </c>
    </row>
    <row r="2394" spans="1:19" x14ac:dyDescent="0.3">
      <c r="A2394">
        <v>0</v>
      </c>
      <c r="B2394">
        <v>-0.35099999999999998</v>
      </c>
      <c r="C2394">
        <v>-1.262</v>
      </c>
      <c r="D2394">
        <v>-2.3370000000000002</v>
      </c>
      <c r="E2394">
        <v>-2.9729999999999999</v>
      </c>
      <c r="F2394">
        <v>-3.2</v>
      </c>
      <c r="G2394">
        <v>2.8</v>
      </c>
      <c r="H2394">
        <v>0.01</v>
      </c>
      <c r="I2394">
        <v>3.891</v>
      </c>
      <c r="J2394">
        <v>-0.37</v>
      </c>
      <c r="K2394">
        <v>-1.37</v>
      </c>
      <c r="L2394">
        <v>-2.3660000000000001</v>
      </c>
      <c r="M2394">
        <v>-3.089</v>
      </c>
      <c r="N2394">
        <v>-3.2</v>
      </c>
      <c r="O2394">
        <v>1.069</v>
      </c>
      <c r="P2394">
        <v>1.069</v>
      </c>
      <c r="Q2394">
        <v>1.0620000000000001</v>
      </c>
      <c r="R2394">
        <v>0.72</v>
      </c>
      <c r="S2394">
        <v>0.29599999999999999</v>
      </c>
    </row>
    <row r="2395" spans="1:19" x14ac:dyDescent="0.3">
      <c r="A2395">
        <v>60</v>
      </c>
      <c r="B2395">
        <v>-0.35099999999999998</v>
      </c>
      <c r="C2395">
        <v>-1.262</v>
      </c>
      <c r="D2395">
        <v>-2.3370000000000002</v>
      </c>
      <c r="E2395">
        <v>-2.9729999999999999</v>
      </c>
      <c r="F2395">
        <v>-3.2</v>
      </c>
      <c r="G2395">
        <v>2.8</v>
      </c>
      <c r="H2395">
        <v>0.01</v>
      </c>
      <c r="I2395">
        <v>3.891</v>
      </c>
      <c r="J2395">
        <v>-0.40400000000000003</v>
      </c>
      <c r="K2395">
        <v>-1.4</v>
      </c>
      <c r="L2395">
        <v>-2.3479999999999999</v>
      </c>
      <c r="M2395">
        <v>-3.0710000000000002</v>
      </c>
      <c r="N2395">
        <v>-3.2669999999999999</v>
      </c>
      <c r="O2395">
        <v>1.1319999999999999</v>
      </c>
      <c r="P2395">
        <v>1.06</v>
      </c>
      <c r="Q2395">
        <v>0.98099999999999998</v>
      </c>
      <c r="R2395">
        <v>0.67200000000000004</v>
      </c>
      <c r="S2395">
        <v>0.44700000000000001</v>
      </c>
    </row>
    <row r="2396" spans="1:19" x14ac:dyDescent="0.3">
      <c r="A2396">
        <v>120</v>
      </c>
      <c r="B2396">
        <v>-0.35099999999999998</v>
      </c>
      <c r="C2396">
        <v>-1.262</v>
      </c>
      <c r="D2396">
        <v>-2.3370000000000002</v>
      </c>
      <c r="E2396">
        <v>-2.9729999999999999</v>
      </c>
      <c r="F2396">
        <v>-3.2</v>
      </c>
      <c r="G2396">
        <v>2.8</v>
      </c>
      <c r="H2396">
        <v>0.01</v>
      </c>
      <c r="I2396">
        <v>3.891</v>
      </c>
      <c r="J2396">
        <v>-0.38300000000000001</v>
      </c>
      <c r="K2396">
        <v>-1.405</v>
      </c>
      <c r="L2396">
        <v>-2.38</v>
      </c>
      <c r="M2396">
        <v>-3.1120000000000001</v>
      </c>
      <c r="N2396">
        <v>-3.274</v>
      </c>
      <c r="O2396">
        <v>1.0980000000000001</v>
      </c>
      <c r="P2396">
        <v>1.093</v>
      </c>
      <c r="Q2396">
        <v>1.101</v>
      </c>
      <c r="R2396">
        <v>0.77700000000000002</v>
      </c>
      <c r="S2396">
        <v>0.44900000000000001</v>
      </c>
    </row>
    <row r="2397" spans="1:19" x14ac:dyDescent="0.3">
      <c r="A2397">
        <v>180</v>
      </c>
      <c r="B2397">
        <v>-0.35099999999999998</v>
      </c>
      <c r="C2397">
        <v>-1.262</v>
      </c>
      <c r="D2397">
        <v>-2.3370000000000002</v>
      </c>
      <c r="E2397">
        <v>-2.9729999999999999</v>
      </c>
      <c r="F2397">
        <v>-3.2</v>
      </c>
      <c r="G2397">
        <v>2.8</v>
      </c>
      <c r="H2397">
        <v>0.01</v>
      </c>
      <c r="I2397">
        <v>3.891</v>
      </c>
      <c r="J2397">
        <v>-0.374</v>
      </c>
      <c r="K2397">
        <v>-1.387</v>
      </c>
      <c r="L2397">
        <v>-2.363</v>
      </c>
      <c r="M2397">
        <v>-3.085</v>
      </c>
      <c r="N2397">
        <v>-3.2810000000000001</v>
      </c>
      <c r="O2397">
        <v>1.087</v>
      </c>
      <c r="P2397">
        <v>1.0209999999999999</v>
      </c>
      <c r="Q2397">
        <v>1.03</v>
      </c>
      <c r="R2397">
        <v>0.68100000000000005</v>
      </c>
      <c r="S2397">
        <v>0.45200000000000001</v>
      </c>
    </row>
    <row r="2398" spans="1:19" x14ac:dyDescent="0.3">
      <c r="A2398">
        <v>240</v>
      </c>
      <c r="B2398">
        <v>-0.35099999999999998</v>
      </c>
      <c r="C2398">
        <v>-1.262</v>
      </c>
      <c r="D2398">
        <v>-2.3370000000000002</v>
      </c>
      <c r="E2398">
        <v>-2.9729999999999999</v>
      </c>
      <c r="F2398">
        <v>-3.2</v>
      </c>
      <c r="G2398">
        <v>2.8</v>
      </c>
      <c r="H2398">
        <v>0.01</v>
      </c>
      <c r="I2398">
        <v>3.891</v>
      </c>
      <c r="J2398">
        <v>-0.377</v>
      </c>
      <c r="K2398">
        <v>-1.3959999999999999</v>
      </c>
      <c r="L2398">
        <v>-2.3769999999999998</v>
      </c>
      <c r="M2398">
        <v>-3.081</v>
      </c>
      <c r="N2398">
        <v>-3.286</v>
      </c>
      <c r="O2398">
        <v>1.0960000000000001</v>
      </c>
      <c r="P2398">
        <v>1.0660000000000001</v>
      </c>
      <c r="Q2398">
        <v>1.08</v>
      </c>
      <c r="R2398">
        <v>0.68</v>
      </c>
      <c r="S2398">
        <v>0.45400000000000001</v>
      </c>
    </row>
    <row r="2399" spans="1:19" x14ac:dyDescent="0.3">
      <c r="A2399">
        <v>300</v>
      </c>
      <c r="B2399">
        <v>-0.35099999999999998</v>
      </c>
      <c r="C2399">
        <v>-1.262</v>
      </c>
      <c r="D2399">
        <v>-2.3370000000000002</v>
      </c>
      <c r="E2399">
        <v>-2.9729999999999999</v>
      </c>
      <c r="F2399">
        <v>-3.2</v>
      </c>
      <c r="G2399">
        <v>2.8</v>
      </c>
      <c r="H2399">
        <v>0.01</v>
      </c>
      <c r="I2399">
        <v>3.891</v>
      </c>
      <c r="J2399">
        <v>-0.37</v>
      </c>
      <c r="K2399">
        <v>-1.3919999999999999</v>
      </c>
      <c r="L2399">
        <v>-2.3769999999999998</v>
      </c>
      <c r="M2399">
        <v>-3.0939999999999999</v>
      </c>
      <c r="N2399">
        <v>-3.2959999999999998</v>
      </c>
      <c r="O2399">
        <v>1.087</v>
      </c>
      <c r="P2399">
        <v>1.0509999999999999</v>
      </c>
      <c r="Q2399">
        <v>1.0629999999999999</v>
      </c>
      <c r="R2399">
        <v>0.73899999999999999</v>
      </c>
      <c r="S2399">
        <v>0.45700000000000002</v>
      </c>
    </row>
    <row r="2400" spans="1:19" x14ac:dyDescent="0.3">
      <c r="A2400">
        <v>360</v>
      </c>
      <c r="B2400">
        <v>-0.35099999999999998</v>
      </c>
      <c r="C2400">
        <v>-1.262</v>
      </c>
      <c r="D2400">
        <v>-2.3370000000000002</v>
      </c>
      <c r="E2400">
        <v>-2.9729999999999999</v>
      </c>
      <c r="F2400">
        <v>-3.2</v>
      </c>
      <c r="G2400">
        <v>2.8</v>
      </c>
      <c r="H2400">
        <v>0.01</v>
      </c>
      <c r="I2400">
        <v>3.891</v>
      </c>
      <c r="J2400">
        <v>-0.36899999999999999</v>
      </c>
      <c r="K2400">
        <v>-1.39</v>
      </c>
      <c r="L2400">
        <v>-2.3730000000000002</v>
      </c>
      <c r="M2400">
        <v>-3.1080000000000001</v>
      </c>
      <c r="N2400">
        <v>-3.3079999999999998</v>
      </c>
      <c r="O2400">
        <v>1.089</v>
      </c>
      <c r="P2400">
        <v>1.0589999999999999</v>
      </c>
      <c r="Q2400">
        <v>1.042</v>
      </c>
      <c r="R2400">
        <v>0.77900000000000003</v>
      </c>
      <c r="S2400">
        <v>0.46200000000000002</v>
      </c>
    </row>
    <row r="2401" spans="1:19" x14ac:dyDescent="0.3">
      <c r="A2401">
        <v>420</v>
      </c>
      <c r="B2401">
        <v>-0.35099999999999998</v>
      </c>
      <c r="C2401">
        <v>-1.262</v>
      </c>
      <c r="D2401">
        <v>-2.3370000000000002</v>
      </c>
      <c r="E2401">
        <v>-2.9729999999999999</v>
      </c>
      <c r="F2401">
        <v>-3.2</v>
      </c>
      <c r="G2401">
        <v>2.8</v>
      </c>
      <c r="H2401">
        <v>0.01</v>
      </c>
      <c r="I2401">
        <v>3.891</v>
      </c>
      <c r="J2401">
        <v>-0.36799999999999999</v>
      </c>
      <c r="K2401">
        <v>-1.39</v>
      </c>
      <c r="L2401">
        <v>-2.3769999999999998</v>
      </c>
      <c r="M2401">
        <v>-3.12</v>
      </c>
      <c r="N2401">
        <v>-3.3210000000000002</v>
      </c>
      <c r="O2401">
        <v>1.091</v>
      </c>
      <c r="P2401">
        <v>1.069</v>
      </c>
      <c r="Q2401">
        <v>1.0509999999999999</v>
      </c>
      <c r="R2401">
        <v>0.80600000000000005</v>
      </c>
      <c r="S2401">
        <v>0.46700000000000003</v>
      </c>
    </row>
    <row r="2402" spans="1:19" x14ac:dyDescent="0.3">
      <c r="A2402">
        <v>480</v>
      </c>
      <c r="B2402">
        <v>-0.35099999999999998</v>
      </c>
      <c r="C2402">
        <v>-1.262</v>
      </c>
      <c r="D2402">
        <v>-2.3370000000000002</v>
      </c>
      <c r="E2402">
        <v>-2.9729999999999999</v>
      </c>
      <c r="F2402">
        <v>-3.2</v>
      </c>
      <c r="G2402">
        <v>2.8</v>
      </c>
      <c r="H2402">
        <v>0.01</v>
      </c>
      <c r="I2402">
        <v>3.891</v>
      </c>
      <c r="J2402">
        <v>-0.36499999999999999</v>
      </c>
      <c r="K2402">
        <v>-1.387</v>
      </c>
      <c r="L2402">
        <v>-2.38</v>
      </c>
      <c r="M2402">
        <v>-3.129</v>
      </c>
      <c r="N2402">
        <v>-3.3319999999999999</v>
      </c>
      <c r="O2402">
        <v>1.0900000000000001</v>
      </c>
      <c r="P2402">
        <v>1.0660000000000001</v>
      </c>
      <c r="Q2402">
        <v>1.0549999999999999</v>
      </c>
      <c r="R2402">
        <v>0.81499999999999995</v>
      </c>
      <c r="S2402">
        <v>0.47199999999999998</v>
      </c>
    </row>
    <row r="2403" spans="1:19" x14ac:dyDescent="0.3">
      <c r="A2403">
        <v>540</v>
      </c>
      <c r="B2403">
        <v>-0.35099999999999998</v>
      </c>
      <c r="C2403">
        <v>-1.262</v>
      </c>
      <c r="D2403">
        <v>-2.3370000000000002</v>
      </c>
      <c r="E2403">
        <v>-2.9729999999999999</v>
      </c>
      <c r="F2403">
        <v>-3.2</v>
      </c>
      <c r="G2403">
        <v>2.8</v>
      </c>
      <c r="H2403">
        <v>0.01</v>
      </c>
      <c r="I2403">
        <v>3.891</v>
      </c>
      <c r="J2403">
        <v>-0.36299999999999999</v>
      </c>
      <c r="K2403">
        <v>-1.385</v>
      </c>
      <c r="L2403">
        <v>-2.3820000000000001</v>
      </c>
      <c r="M2403">
        <v>-3.1349999999999998</v>
      </c>
      <c r="N2403">
        <v>-3.3439999999999999</v>
      </c>
      <c r="O2403">
        <v>1.091</v>
      </c>
      <c r="P2403">
        <v>1.0680000000000001</v>
      </c>
      <c r="Q2403">
        <v>1.0549999999999999</v>
      </c>
      <c r="R2403">
        <v>0.81499999999999995</v>
      </c>
      <c r="S2403">
        <v>0.47599999999999998</v>
      </c>
    </row>
    <row r="2404" spans="1:19" x14ac:dyDescent="0.3">
      <c r="A2404">
        <v>600</v>
      </c>
      <c r="B2404">
        <v>-0.35099999999999998</v>
      </c>
      <c r="C2404">
        <v>-1.262</v>
      </c>
      <c r="D2404">
        <v>-2.3370000000000002</v>
      </c>
      <c r="E2404">
        <v>-2.9729999999999999</v>
      </c>
      <c r="F2404">
        <v>-3.2</v>
      </c>
      <c r="G2404">
        <v>2.8</v>
      </c>
      <c r="H2404">
        <v>0.01</v>
      </c>
      <c r="I2404">
        <v>3.891</v>
      </c>
      <c r="J2404">
        <v>-0.36199999999999999</v>
      </c>
      <c r="K2404">
        <v>-1.383</v>
      </c>
      <c r="L2404">
        <v>-2.3820000000000001</v>
      </c>
      <c r="M2404">
        <v>-3.1419999999999999</v>
      </c>
      <c r="N2404">
        <v>-3.3559999999999999</v>
      </c>
      <c r="O2404">
        <v>1.0920000000000001</v>
      </c>
      <c r="P2404">
        <v>1.071</v>
      </c>
      <c r="Q2404">
        <v>1.0549999999999999</v>
      </c>
      <c r="R2404">
        <v>0.81899999999999995</v>
      </c>
      <c r="S2404">
        <v>0.48099999999999998</v>
      </c>
    </row>
    <row r="2406" spans="1:19" x14ac:dyDescent="0.3">
      <c r="A2406" t="s">
        <v>0</v>
      </c>
      <c r="B2406" t="s">
        <v>186</v>
      </c>
    </row>
    <row r="2407" spans="1:19" x14ac:dyDescent="0.3">
      <c r="A2407">
        <v>0</v>
      </c>
      <c r="B2407">
        <v>-0.35299999999999998</v>
      </c>
      <c r="C2407">
        <v>-1.2629999999999999</v>
      </c>
      <c r="D2407">
        <v>-2.3370000000000002</v>
      </c>
      <c r="E2407">
        <v>-2.9660000000000002</v>
      </c>
      <c r="F2407">
        <v>-3.19</v>
      </c>
      <c r="G2407">
        <v>2.8</v>
      </c>
      <c r="H2407">
        <v>0.01</v>
      </c>
      <c r="I2407">
        <v>3.891</v>
      </c>
      <c r="J2407">
        <v>-0.37</v>
      </c>
      <c r="K2407">
        <v>-1.37</v>
      </c>
      <c r="L2407">
        <v>-2.3660000000000001</v>
      </c>
      <c r="M2407">
        <v>-3.0819999999999999</v>
      </c>
      <c r="N2407">
        <v>-3.19</v>
      </c>
      <c r="O2407">
        <v>1.069</v>
      </c>
      <c r="P2407">
        <v>1.069</v>
      </c>
      <c r="Q2407">
        <v>1.0609999999999999</v>
      </c>
      <c r="R2407">
        <v>0.71299999999999997</v>
      </c>
      <c r="S2407">
        <v>0.29399999999999998</v>
      </c>
    </row>
    <row r="2408" spans="1:19" x14ac:dyDescent="0.3">
      <c r="A2408">
        <v>60</v>
      </c>
      <c r="B2408">
        <v>-0.35299999999999998</v>
      </c>
      <c r="C2408">
        <v>-1.2629999999999999</v>
      </c>
      <c r="D2408">
        <v>-2.3370000000000002</v>
      </c>
      <c r="E2408">
        <v>-2.9660000000000002</v>
      </c>
      <c r="F2408">
        <v>-3.19</v>
      </c>
      <c r="G2408">
        <v>2.8</v>
      </c>
      <c r="H2408">
        <v>0.01</v>
      </c>
      <c r="I2408">
        <v>3.891</v>
      </c>
      <c r="J2408">
        <v>-0.40600000000000003</v>
      </c>
      <c r="K2408">
        <v>-1.401</v>
      </c>
      <c r="L2408">
        <v>-2.3479999999999999</v>
      </c>
      <c r="M2408">
        <v>-3.0640000000000001</v>
      </c>
      <c r="N2408">
        <v>-3.2559999999999998</v>
      </c>
      <c r="O2408">
        <v>1.135</v>
      </c>
      <c r="P2408">
        <v>1.0549999999999999</v>
      </c>
      <c r="Q2408">
        <v>0.98299999999999998</v>
      </c>
      <c r="R2408">
        <v>0.66700000000000004</v>
      </c>
      <c r="S2408">
        <v>0.443</v>
      </c>
    </row>
    <row r="2409" spans="1:19" x14ac:dyDescent="0.3">
      <c r="A2409">
        <v>120</v>
      </c>
      <c r="B2409">
        <v>-0.35299999999999998</v>
      </c>
      <c r="C2409">
        <v>-1.2629999999999999</v>
      </c>
      <c r="D2409">
        <v>-2.3370000000000002</v>
      </c>
      <c r="E2409">
        <v>-2.9660000000000002</v>
      </c>
      <c r="F2409">
        <v>-3.19</v>
      </c>
      <c r="G2409">
        <v>2.8</v>
      </c>
      <c r="H2409">
        <v>0.01</v>
      </c>
      <c r="I2409">
        <v>3.891</v>
      </c>
      <c r="J2409">
        <v>-0.38300000000000001</v>
      </c>
      <c r="K2409">
        <v>-1.405</v>
      </c>
      <c r="L2409">
        <v>-2.38</v>
      </c>
      <c r="M2409">
        <v>-3.1040000000000001</v>
      </c>
      <c r="N2409">
        <v>-3.2629999999999999</v>
      </c>
      <c r="O2409">
        <v>1.097</v>
      </c>
      <c r="P2409">
        <v>1.0940000000000001</v>
      </c>
      <c r="Q2409">
        <v>1.099</v>
      </c>
      <c r="R2409">
        <v>0.77</v>
      </c>
      <c r="S2409">
        <v>0.44500000000000001</v>
      </c>
    </row>
    <row r="2410" spans="1:19" x14ac:dyDescent="0.3">
      <c r="A2410">
        <v>180</v>
      </c>
      <c r="B2410">
        <v>-0.35299999999999998</v>
      </c>
      <c r="C2410">
        <v>-1.2629999999999999</v>
      </c>
      <c r="D2410">
        <v>-2.3370000000000002</v>
      </c>
      <c r="E2410">
        <v>-2.9660000000000002</v>
      </c>
      <c r="F2410">
        <v>-3.19</v>
      </c>
      <c r="G2410">
        <v>2.8</v>
      </c>
      <c r="H2410">
        <v>0.01</v>
      </c>
      <c r="I2410">
        <v>3.891</v>
      </c>
      <c r="J2410">
        <v>-0.373</v>
      </c>
      <c r="K2410">
        <v>-1.3859999999999999</v>
      </c>
      <c r="L2410">
        <v>-2.3620000000000001</v>
      </c>
      <c r="M2410">
        <v>-3.0779999999999998</v>
      </c>
      <c r="N2410">
        <v>-3.2690000000000001</v>
      </c>
      <c r="O2410">
        <v>1.0840000000000001</v>
      </c>
      <c r="P2410">
        <v>1.0229999999999999</v>
      </c>
      <c r="Q2410">
        <v>1.0309999999999999</v>
      </c>
      <c r="R2410">
        <v>0.67400000000000004</v>
      </c>
      <c r="S2410">
        <v>0.44700000000000001</v>
      </c>
    </row>
    <row r="2411" spans="1:19" x14ac:dyDescent="0.3">
      <c r="A2411">
        <v>240</v>
      </c>
      <c r="B2411">
        <v>-0.35299999999999998</v>
      </c>
      <c r="C2411">
        <v>-1.2629999999999999</v>
      </c>
      <c r="D2411">
        <v>-2.3370000000000002</v>
      </c>
      <c r="E2411">
        <v>-2.9660000000000002</v>
      </c>
      <c r="F2411">
        <v>-3.19</v>
      </c>
      <c r="G2411">
        <v>2.8</v>
      </c>
      <c r="H2411">
        <v>0.01</v>
      </c>
      <c r="I2411">
        <v>3.891</v>
      </c>
      <c r="J2411">
        <v>-0.376</v>
      </c>
      <c r="K2411">
        <v>-1.395</v>
      </c>
      <c r="L2411">
        <v>-2.3769999999999998</v>
      </c>
      <c r="M2411">
        <v>-3.0739999999999998</v>
      </c>
      <c r="N2411">
        <v>-3.2749999999999999</v>
      </c>
      <c r="O2411">
        <v>1.095</v>
      </c>
      <c r="P2411">
        <v>1.0669999999999999</v>
      </c>
      <c r="Q2411">
        <v>1.08</v>
      </c>
      <c r="R2411">
        <v>0.67500000000000004</v>
      </c>
      <c r="S2411">
        <v>0.45</v>
      </c>
    </row>
    <row r="2412" spans="1:19" x14ac:dyDescent="0.3">
      <c r="A2412">
        <v>300</v>
      </c>
      <c r="B2412">
        <v>-0.35299999999999998</v>
      </c>
      <c r="C2412">
        <v>-1.2629999999999999</v>
      </c>
      <c r="D2412">
        <v>-2.3370000000000002</v>
      </c>
      <c r="E2412">
        <v>-2.9660000000000002</v>
      </c>
      <c r="F2412">
        <v>-3.19</v>
      </c>
      <c r="G2412">
        <v>2.8</v>
      </c>
      <c r="H2412">
        <v>0.01</v>
      </c>
      <c r="I2412">
        <v>3.891</v>
      </c>
      <c r="J2412">
        <v>-0.37</v>
      </c>
      <c r="K2412">
        <v>-1.391</v>
      </c>
      <c r="L2412">
        <v>-2.3769999999999998</v>
      </c>
      <c r="M2412">
        <v>-3.0870000000000002</v>
      </c>
      <c r="N2412">
        <v>-3.2839999999999998</v>
      </c>
      <c r="O2412">
        <v>1.087</v>
      </c>
      <c r="P2412">
        <v>1.0509999999999999</v>
      </c>
      <c r="Q2412">
        <v>1.0609999999999999</v>
      </c>
      <c r="R2412">
        <v>0.73399999999999999</v>
      </c>
      <c r="S2412">
        <v>0.45300000000000001</v>
      </c>
    </row>
    <row r="2413" spans="1:19" x14ac:dyDescent="0.3">
      <c r="A2413">
        <v>360</v>
      </c>
      <c r="B2413">
        <v>-0.35299999999999998</v>
      </c>
      <c r="C2413">
        <v>-1.2629999999999999</v>
      </c>
      <c r="D2413">
        <v>-2.3370000000000002</v>
      </c>
      <c r="E2413">
        <v>-2.9660000000000002</v>
      </c>
      <c r="F2413">
        <v>-3.19</v>
      </c>
      <c r="G2413">
        <v>2.8</v>
      </c>
      <c r="H2413">
        <v>0.01</v>
      </c>
      <c r="I2413">
        <v>3.891</v>
      </c>
      <c r="J2413">
        <v>-0.36899999999999999</v>
      </c>
      <c r="K2413">
        <v>-1.389</v>
      </c>
      <c r="L2413">
        <v>-2.3730000000000002</v>
      </c>
      <c r="M2413">
        <v>-3.101</v>
      </c>
      <c r="N2413">
        <v>-3.2959999999999998</v>
      </c>
      <c r="O2413">
        <v>1.089</v>
      </c>
      <c r="P2413">
        <v>1.06</v>
      </c>
      <c r="Q2413">
        <v>1.0409999999999999</v>
      </c>
      <c r="R2413">
        <v>0.77500000000000002</v>
      </c>
      <c r="S2413">
        <v>0.45700000000000002</v>
      </c>
    </row>
    <row r="2414" spans="1:19" x14ac:dyDescent="0.3">
      <c r="A2414">
        <v>420</v>
      </c>
      <c r="B2414">
        <v>-0.35299999999999998</v>
      </c>
      <c r="C2414">
        <v>-1.2629999999999999</v>
      </c>
      <c r="D2414">
        <v>-2.3370000000000002</v>
      </c>
      <c r="E2414">
        <v>-2.9660000000000002</v>
      </c>
      <c r="F2414">
        <v>-3.19</v>
      </c>
      <c r="G2414">
        <v>2.8</v>
      </c>
      <c r="H2414">
        <v>0.01</v>
      </c>
      <c r="I2414">
        <v>3.891</v>
      </c>
      <c r="J2414">
        <v>-0.36699999999999999</v>
      </c>
      <c r="K2414">
        <v>-1.39</v>
      </c>
      <c r="L2414">
        <v>-2.3769999999999998</v>
      </c>
      <c r="M2414">
        <v>-3.113</v>
      </c>
      <c r="N2414">
        <v>-3.3090000000000002</v>
      </c>
      <c r="O2414">
        <v>1.0900000000000001</v>
      </c>
      <c r="P2414">
        <v>1.07</v>
      </c>
      <c r="Q2414">
        <v>1.0509999999999999</v>
      </c>
      <c r="R2414">
        <v>0.79900000000000004</v>
      </c>
      <c r="S2414">
        <v>0.46200000000000002</v>
      </c>
    </row>
    <row r="2415" spans="1:19" x14ac:dyDescent="0.3">
      <c r="A2415">
        <v>480</v>
      </c>
      <c r="B2415">
        <v>-0.35299999999999998</v>
      </c>
      <c r="C2415">
        <v>-1.2629999999999999</v>
      </c>
      <c r="D2415">
        <v>-2.3370000000000002</v>
      </c>
      <c r="E2415">
        <v>-2.9660000000000002</v>
      </c>
      <c r="F2415">
        <v>-3.19</v>
      </c>
      <c r="G2415">
        <v>2.8</v>
      </c>
      <c r="H2415">
        <v>0.01</v>
      </c>
      <c r="I2415">
        <v>3.891</v>
      </c>
      <c r="J2415">
        <v>-0.36399999999999999</v>
      </c>
      <c r="K2415">
        <v>-1.387</v>
      </c>
      <c r="L2415">
        <v>-2.38</v>
      </c>
      <c r="M2415">
        <v>-3.1219999999999999</v>
      </c>
      <c r="N2415">
        <v>-3.32</v>
      </c>
      <c r="O2415">
        <v>1.089</v>
      </c>
      <c r="P2415">
        <v>1.0660000000000001</v>
      </c>
      <c r="Q2415">
        <v>1.056</v>
      </c>
      <c r="R2415">
        <v>0.80800000000000005</v>
      </c>
      <c r="S2415">
        <v>0.46700000000000003</v>
      </c>
    </row>
    <row r="2416" spans="1:19" x14ac:dyDescent="0.3">
      <c r="A2416">
        <v>540</v>
      </c>
      <c r="B2416">
        <v>-0.35299999999999998</v>
      </c>
      <c r="C2416">
        <v>-1.2629999999999999</v>
      </c>
      <c r="D2416">
        <v>-2.3370000000000002</v>
      </c>
      <c r="E2416">
        <v>-2.9660000000000002</v>
      </c>
      <c r="F2416">
        <v>-3.19</v>
      </c>
      <c r="G2416">
        <v>2.8</v>
      </c>
      <c r="H2416">
        <v>0.01</v>
      </c>
      <c r="I2416">
        <v>3.891</v>
      </c>
      <c r="J2416">
        <v>-0.36299999999999999</v>
      </c>
      <c r="K2416">
        <v>-1.3839999999999999</v>
      </c>
      <c r="L2416">
        <v>-2.3809999999999998</v>
      </c>
      <c r="M2416">
        <v>-3.1280000000000001</v>
      </c>
      <c r="N2416">
        <v>-3.3319999999999999</v>
      </c>
      <c r="O2416">
        <v>1.091</v>
      </c>
      <c r="P2416">
        <v>1.0680000000000001</v>
      </c>
      <c r="Q2416">
        <v>1.0549999999999999</v>
      </c>
      <c r="R2416">
        <v>0.81</v>
      </c>
      <c r="S2416">
        <v>0.47199999999999998</v>
      </c>
    </row>
    <row r="2417" spans="1:19" x14ac:dyDescent="0.3">
      <c r="A2417">
        <v>600</v>
      </c>
      <c r="B2417">
        <v>-0.35299999999999998</v>
      </c>
      <c r="C2417">
        <v>-1.2629999999999999</v>
      </c>
      <c r="D2417">
        <v>-2.3370000000000002</v>
      </c>
      <c r="E2417">
        <v>-2.9660000000000002</v>
      </c>
      <c r="F2417">
        <v>-3.19</v>
      </c>
      <c r="G2417">
        <v>2.8</v>
      </c>
      <c r="H2417">
        <v>0.01</v>
      </c>
      <c r="I2417">
        <v>3.891</v>
      </c>
      <c r="J2417">
        <v>-0.36099999999999999</v>
      </c>
      <c r="K2417">
        <v>-1.383</v>
      </c>
      <c r="L2417">
        <v>-2.3820000000000001</v>
      </c>
      <c r="M2417">
        <v>-3.1349999999999998</v>
      </c>
      <c r="N2417">
        <v>-3.3439999999999999</v>
      </c>
      <c r="O2417">
        <v>1.0920000000000001</v>
      </c>
      <c r="P2417">
        <v>1.071</v>
      </c>
      <c r="Q2417">
        <v>1.054</v>
      </c>
      <c r="R2417">
        <v>0.81200000000000006</v>
      </c>
      <c r="S2417">
        <v>0.47599999999999998</v>
      </c>
    </row>
    <row r="2419" spans="1:19" x14ac:dyDescent="0.3">
      <c r="A2419" t="s">
        <v>0</v>
      </c>
      <c r="B2419" t="s">
        <v>187</v>
      </c>
    </row>
    <row r="2420" spans="1:19" x14ac:dyDescent="0.3">
      <c r="A2420">
        <v>0</v>
      </c>
      <c r="B2420">
        <v>-0.35199999999999998</v>
      </c>
      <c r="C2420">
        <v>-1.2629999999999999</v>
      </c>
      <c r="D2420">
        <v>-2.3370000000000002</v>
      </c>
      <c r="E2420">
        <v>-2.9590000000000001</v>
      </c>
      <c r="F2420">
        <v>-3.18</v>
      </c>
      <c r="G2420">
        <v>2.8</v>
      </c>
      <c r="H2420">
        <v>0.01</v>
      </c>
      <c r="I2420">
        <v>3.891</v>
      </c>
      <c r="J2420">
        <v>-0.37</v>
      </c>
      <c r="K2420">
        <v>-1.37</v>
      </c>
      <c r="L2420">
        <v>-2.3660000000000001</v>
      </c>
      <c r="M2420">
        <v>-3.0750000000000002</v>
      </c>
      <c r="N2420">
        <v>-3.18</v>
      </c>
      <c r="O2420">
        <v>1.069</v>
      </c>
      <c r="P2420">
        <v>1.069</v>
      </c>
      <c r="Q2420">
        <v>1.0609999999999999</v>
      </c>
      <c r="R2420">
        <v>0.70699999999999996</v>
      </c>
      <c r="S2420">
        <v>0.29099999999999998</v>
      </c>
    </row>
    <row r="2421" spans="1:19" x14ac:dyDescent="0.3">
      <c r="A2421">
        <v>60</v>
      </c>
      <c r="B2421">
        <v>-0.35199999999999998</v>
      </c>
      <c r="C2421">
        <v>-1.2629999999999999</v>
      </c>
      <c r="D2421">
        <v>-2.3370000000000002</v>
      </c>
      <c r="E2421">
        <v>-2.9590000000000001</v>
      </c>
      <c r="F2421">
        <v>-3.18</v>
      </c>
      <c r="G2421">
        <v>2.8</v>
      </c>
      <c r="H2421">
        <v>0.01</v>
      </c>
      <c r="I2421">
        <v>3.891</v>
      </c>
      <c r="J2421">
        <v>-0.40400000000000003</v>
      </c>
      <c r="K2421">
        <v>-1.399</v>
      </c>
      <c r="L2421">
        <v>-2.3479999999999999</v>
      </c>
      <c r="M2421">
        <v>-3.0569999999999999</v>
      </c>
      <c r="N2421">
        <v>-3.2450000000000001</v>
      </c>
      <c r="O2421">
        <v>1.1319999999999999</v>
      </c>
      <c r="P2421">
        <v>1.0569999999999999</v>
      </c>
      <c r="Q2421">
        <v>0.98199999999999998</v>
      </c>
      <c r="R2421">
        <v>0.66200000000000003</v>
      </c>
      <c r="S2421">
        <v>0.439</v>
      </c>
    </row>
    <row r="2422" spans="1:19" x14ac:dyDescent="0.3">
      <c r="A2422">
        <v>120</v>
      </c>
      <c r="B2422">
        <v>-0.35199999999999998</v>
      </c>
      <c r="C2422">
        <v>-1.2629999999999999</v>
      </c>
      <c r="D2422">
        <v>-2.3370000000000002</v>
      </c>
      <c r="E2422">
        <v>-2.9590000000000001</v>
      </c>
      <c r="F2422">
        <v>-3.18</v>
      </c>
      <c r="G2422">
        <v>2.8</v>
      </c>
      <c r="H2422">
        <v>0.01</v>
      </c>
      <c r="I2422">
        <v>3.891</v>
      </c>
      <c r="J2422">
        <v>-0.38300000000000001</v>
      </c>
      <c r="K2422">
        <v>-1.4039999999999999</v>
      </c>
      <c r="L2422">
        <v>-2.38</v>
      </c>
      <c r="M2422">
        <v>-3.097</v>
      </c>
      <c r="N2422">
        <v>-3.2519999999999998</v>
      </c>
      <c r="O2422">
        <v>1.099</v>
      </c>
      <c r="P2422">
        <v>1.0940000000000001</v>
      </c>
      <c r="Q2422">
        <v>1.0980000000000001</v>
      </c>
      <c r="R2422">
        <v>0.76100000000000001</v>
      </c>
      <c r="S2422">
        <v>0.441</v>
      </c>
    </row>
    <row r="2423" spans="1:19" x14ac:dyDescent="0.3">
      <c r="A2423">
        <v>180</v>
      </c>
      <c r="B2423">
        <v>-0.35199999999999998</v>
      </c>
      <c r="C2423">
        <v>-1.2629999999999999</v>
      </c>
      <c r="D2423">
        <v>-2.3370000000000002</v>
      </c>
      <c r="E2423">
        <v>-2.9590000000000001</v>
      </c>
      <c r="F2423">
        <v>-3.18</v>
      </c>
      <c r="G2423">
        <v>2.8</v>
      </c>
      <c r="H2423">
        <v>0.01</v>
      </c>
      <c r="I2423">
        <v>3.891</v>
      </c>
      <c r="J2423">
        <v>-0.374</v>
      </c>
      <c r="K2423">
        <v>-1.3859999999999999</v>
      </c>
      <c r="L2423">
        <v>-2.363</v>
      </c>
      <c r="M2423">
        <v>-3.07</v>
      </c>
      <c r="N2423">
        <v>-3.258</v>
      </c>
      <c r="O2423">
        <v>1.0860000000000001</v>
      </c>
      <c r="P2423">
        <v>1.0209999999999999</v>
      </c>
      <c r="Q2423">
        <v>1.03</v>
      </c>
      <c r="R2423">
        <v>0.66600000000000004</v>
      </c>
      <c r="S2423">
        <v>0.443</v>
      </c>
    </row>
    <row r="2424" spans="1:19" x14ac:dyDescent="0.3">
      <c r="A2424">
        <v>240</v>
      </c>
      <c r="B2424">
        <v>-0.35199999999999998</v>
      </c>
      <c r="C2424">
        <v>-1.2629999999999999</v>
      </c>
      <c r="D2424">
        <v>-2.3370000000000002</v>
      </c>
      <c r="E2424">
        <v>-2.9590000000000001</v>
      </c>
      <c r="F2424">
        <v>-3.18</v>
      </c>
      <c r="G2424">
        <v>2.8</v>
      </c>
      <c r="H2424">
        <v>0.01</v>
      </c>
      <c r="I2424">
        <v>3.891</v>
      </c>
      <c r="J2424">
        <v>-0.377</v>
      </c>
      <c r="K2424">
        <v>-1.3959999999999999</v>
      </c>
      <c r="L2424">
        <v>-2.3769999999999998</v>
      </c>
      <c r="M2424">
        <v>-3.0670000000000002</v>
      </c>
      <c r="N2424">
        <v>-3.2629999999999999</v>
      </c>
      <c r="O2424">
        <v>1.0960000000000001</v>
      </c>
      <c r="P2424">
        <v>1.0669999999999999</v>
      </c>
      <c r="Q2424">
        <v>1.081</v>
      </c>
      <c r="R2424">
        <v>0.67</v>
      </c>
      <c r="S2424">
        <v>0.44500000000000001</v>
      </c>
    </row>
    <row r="2425" spans="1:19" x14ac:dyDescent="0.3">
      <c r="A2425">
        <v>300</v>
      </c>
      <c r="B2425">
        <v>-0.35199999999999998</v>
      </c>
      <c r="C2425">
        <v>-1.2629999999999999</v>
      </c>
      <c r="D2425">
        <v>-2.3370000000000002</v>
      </c>
      <c r="E2425">
        <v>-2.9590000000000001</v>
      </c>
      <c r="F2425">
        <v>-3.18</v>
      </c>
      <c r="G2425">
        <v>2.8</v>
      </c>
      <c r="H2425">
        <v>0.01</v>
      </c>
      <c r="I2425">
        <v>3.891</v>
      </c>
      <c r="J2425">
        <v>-0.37</v>
      </c>
      <c r="K2425">
        <v>-1.391</v>
      </c>
      <c r="L2425">
        <v>-2.3759999999999999</v>
      </c>
      <c r="M2425">
        <v>-3.081</v>
      </c>
      <c r="N2425">
        <v>-3.2730000000000001</v>
      </c>
      <c r="O2425">
        <v>1.087</v>
      </c>
      <c r="P2425">
        <v>1.05</v>
      </c>
      <c r="Q2425">
        <v>1.0609999999999999</v>
      </c>
      <c r="R2425">
        <v>0.73</v>
      </c>
      <c r="S2425">
        <v>0.44900000000000001</v>
      </c>
    </row>
    <row r="2426" spans="1:19" x14ac:dyDescent="0.3">
      <c r="A2426">
        <v>360</v>
      </c>
      <c r="B2426">
        <v>-0.35199999999999998</v>
      </c>
      <c r="C2426">
        <v>-1.2629999999999999</v>
      </c>
      <c r="D2426">
        <v>-2.3370000000000002</v>
      </c>
      <c r="E2426">
        <v>-2.9590000000000001</v>
      </c>
      <c r="F2426">
        <v>-3.18</v>
      </c>
      <c r="G2426">
        <v>2.8</v>
      </c>
      <c r="H2426">
        <v>0.01</v>
      </c>
      <c r="I2426">
        <v>3.891</v>
      </c>
      <c r="J2426">
        <v>-0.36899999999999999</v>
      </c>
      <c r="K2426">
        <v>-1.39</v>
      </c>
      <c r="L2426">
        <v>-2.3730000000000002</v>
      </c>
      <c r="M2426">
        <v>-3.0950000000000002</v>
      </c>
      <c r="N2426">
        <v>-3.2850000000000001</v>
      </c>
      <c r="O2426">
        <v>1.089</v>
      </c>
      <c r="P2426">
        <v>1.0589999999999999</v>
      </c>
      <c r="Q2426">
        <v>1.0409999999999999</v>
      </c>
      <c r="R2426">
        <v>0.77</v>
      </c>
      <c r="S2426">
        <v>0.45300000000000001</v>
      </c>
    </row>
    <row r="2427" spans="1:19" x14ac:dyDescent="0.3">
      <c r="A2427">
        <v>420</v>
      </c>
      <c r="B2427">
        <v>-0.35199999999999998</v>
      </c>
      <c r="C2427">
        <v>-1.2629999999999999</v>
      </c>
      <c r="D2427">
        <v>-2.3370000000000002</v>
      </c>
      <c r="E2427">
        <v>-2.9590000000000001</v>
      </c>
      <c r="F2427">
        <v>-3.18</v>
      </c>
      <c r="G2427">
        <v>2.8</v>
      </c>
      <c r="H2427">
        <v>0.01</v>
      </c>
      <c r="I2427">
        <v>3.891</v>
      </c>
      <c r="J2427">
        <v>-0.36699999999999999</v>
      </c>
      <c r="K2427">
        <v>-1.39</v>
      </c>
      <c r="L2427">
        <v>-2.3759999999999999</v>
      </c>
      <c r="M2427">
        <v>-3.1070000000000002</v>
      </c>
      <c r="N2427">
        <v>-3.2970000000000002</v>
      </c>
      <c r="O2427">
        <v>1.0900000000000001</v>
      </c>
      <c r="P2427">
        <v>1.069</v>
      </c>
      <c r="Q2427">
        <v>1.052</v>
      </c>
      <c r="R2427">
        <v>0.79500000000000004</v>
      </c>
      <c r="S2427">
        <v>0.45800000000000002</v>
      </c>
    </row>
    <row r="2428" spans="1:19" x14ac:dyDescent="0.3">
      <c r="A2428">
        <v>480</v>
      </c>
      <c r="B2428">
        <v>-0.35199999999999998</v>
      </c>
      <c r="C2428">
        <v>-1.2629999999999999</v>
      </c>
      <c r="D2428">
        <v>-2.3370000000000002</v>
      </c>
      <c r="E2428">
        <v>-2.9590000000000001</v>
      </c>
      <c r="F2428">
        <v>-3.18</v>
      </c>
      <c r="G2428">
        <v>2.8</v>
      </c>
      <c r="H2428">
        <v>0.01</v>
      </c>
      <c r="I2428">
        <v>3.891</v>
      </c>
      <c r="J2428">
        <v>-0.36399999999999999</v>
      </c>
      <c r="K2428">
        <v>-1.387</v>
      </c>
      <c r="L2428">
        <v>-2.38</v>
      </c>
      <c r="M2428">
        <v>-3.1150000000000002</v>
      </c>
      <c r="N2428">
        <v>-3.3079999999999998</v>
      </c>
      <c r="O2428">
        <v>1.089</v>
      </c>
      <c r="P2428">
        <v>1.0660000000000001</v>
      </c>
      <c r="Q2428">
        <v>1.056</v>
      </c>
      <c r="R2428">
        <v>0.80200000000000005</v>
      </c>
      <c r="S2428">
        <v>0.46200000000000002</v>
      </c>
    </row>
    <row r="2429" spans="1:19" x14ac:dyDescent="0.3">
      <c r="A2429">
        <v>540</v>
      </c>
      <c r="B2429">
        <v>-0.35199999999999998</v>
      </c>
      <c r="C2429">
        <v>-1.2629999999999999</v>
      </c>
      <c r="D2429">
        <v>-2.3370000000000002</v>
      </c>
      <c r="E2429">
        <v>-2.9590000000000001</v>
      </c>
      <c r="F2429">
        <v>-3.18</v>
      </c>
      <c r="G2429">
        <v>2.8</v>
      </c>
      <c r="H2429">
        <v>0.01</v>
      </c>
      <c r="I2429">
        <v>3.891</v>
      </c>
      <c r="J2429">
        <v>-0.36299999999999999</v>
      </c>
      <c r="K2429">
        <v>-1.385</v>
      </c>
      <c r="L2429">
        <v>-2.3809999999999998</v>
      </c>
      <c r="M2429">
        <v>-3.121</v>
      </c>
      <c r="N2429">
        <v>-3.32</v>
      </c>
      <c r="O2429">
        <v>1.091</v>
      </c>
      <c r="P2429">
        <v>1.0680000000000001</v>
      </c>
      <c r="Q2429">
        <v>1.0549999999999999</v>
      </c>
      <c r="R2429">
        <v>0.80200000000000005</v>
      </c>
      <c r="S2429">
        <v>0.46700000000000003</v>
      </c>
    </row>
    <row r="2430" spans="1:19" x14ac:dyDescent="0.3">
      <c r="A2430">
        <v>600</v>
      </c>
      <c r="B2430">
        <v>-0.35199999999999998</v>
      </c>
      <c r="C2430">
        <v>-1.2629999999999999</v>
      </c>
      <c r="D2430">
        <v>-2.3370000000000002</v>
      </c>
      <c r="E2430">
        <v>-2.9590000000000001</v>
      </c>
      <c r="F2430">
        <v>-3.18</v>
      </c>
      <c r="G2430">
        <v>2.8</v>
      </c>
      <c r="H2430">
        <v>0.01</v>
      </c>
      <c r="I2430">
        <v>3.891</v>
      </c>
      <c r="J2430">
        <v>-0.36199999999999999</v>
      </c>
      <c r="K2430">
        <v>-1.383</v>
      </c>
      <c r="L2430">
        <v>-2.3820000000000001</v>
      </c>
      <c r="M2430">
        <v>-3.129</v>
      </c>
      <c r="N2430">
        <v>-3.331</v>
      </c>
      <c r="O2430">
        <v>1.0920000000000001</v>
      </c>
      <c r="P2430">
        <v>1.07</v>
      </c>
      <c r="Q2430">
        <v>1.054</v>
      </c>
      <c r="R2430">
        <v>0.80700000000000005</v>
      </c>
      <c r="S2430">
        <v>0.47099999999999997</v>
      </c>
    </row>
    <row r="2432" spans="1:19" x14ac:dyDescent="0.3">
      <c r="A2432" t="s">
        <v>0</v>
      </c>
      <c r="B2432" t="s">
        <v>188</v>
      </c>
    </row>
    <row r="2433" spans="1:19" x14ac:dyDescent="0.3">
      <c r="A2433">
        <v>0</v>
      </c>
      <c r="B2433">
        <v>-0.35099999999999998</v>
      </c>
      <c r="C2433">
        <v>-1.262</v>
      </c>
      <c r="D2433">
        <v>-2.3479999999999999</v>
      </c>
      <c r="E2433">
        <v>-2.9510000000000001</v>
      </c>
      <c r="F2433">
        <v>-3.17</v>
      </c>
      <c r="G2433">
        <v>2.8</v>
      </c>
      <c r="H2433">
        <v>0.01</v>
      </c>
      <c r="I2433">
        <v>3.891</v>
      </c>
      <c r="J2433">
        <v>-0.37</v>
      </c>
      <c r="K2433">
        <v>-1.37</v>
      </c>
      <c r="L2433">
        <v>-2.3660000000000001</v>
      </c>
      <c r="M2433">
        <v>-3.0670000000000002</v>
      </c>
      <c r="N2433">
        <v>-3.17</v>
      </c>
      <c r="O2433">
        <v>1.069</v>
      </c>
      <c r="P2433">
        <v>1.069</v>
      </c>
      <c r="Q2433">
        <v>1.0609999999999999</v>
      </c>
      <c r="R2433">
        <v>0.7</v>
      </c>
      <c r="S2433">
        <v>0.28899999999999998</v>
      </c>
    </row>
    <row r="2434" spans="1:19" x14ac:dyDescent="0.3">
      <c r="A2434">
        <v>60</v>
      </c>
      <c r="B2434">
        <v>-0.35099999999999998</v>
      </c>
      <c r="C2434">
        <v>-1.262</v>
      </c>
      <c r="D2434">
        <v>-2.3479999999999999</v>
      </c>
      <c r="E2434">
        <v>-2.9510000000000001</v>
      </c>
      <c r="F2434">
        <v>-3.17</v>
      </c>
      <c r="G2434">
        <v>2.8</v>
      </c>
      <c r="H2434">
        <v>0.01</v>
      </c>
      <c r="I2434">
        <v>3.891</v>
      </c>
      <c r="J2434">
        <v>-0.40300000000000002</v>
      </c>
      <c r="K2434">
        <v>-1.397</v>
      </c>
      <c r="L2434">
        <v>-2.3559999999999999</v>
      </c>
      <c r="M2434">
        <v>-3.0539999999999998</v>
      </c>
      <c r="N2434">
        <v>-3.2280000000000002</v>
      </c>
      <c r="O2434">
        <v>1.1299999999999999</v>
      </c>
      <c r="P2434">
        <v>1.046</v>
      </c>
      <c r="Q2434">
        <v>0.97699999999999998</v>
      </c>
      <c r="R2434">
        <v>0.66500000000000004</v>
      </c>
      <c r="S2434">
        <v>0.433</v>
      </c>
    </row>
    <row r="2435" spans="1:19" x14ac:dyDescent="0.3">
      <c r="A2435">
        <v>120</v>
      </c>
      <c r="B2435">
        <v>-0.35099999999999998</v>
      </c>
      <c r="C2435">
        <v>-1.262</v>
      </c>
      <c r="D2435">
        <v>-2.3479999999999999</v>
      </c>
      <c r="E2435">
        <v>-2.9510000000000001</v>
      </c>
      <c r="F2435">
        <v>-3.17</v>
      </c>
      <c r="G2435">
        <v>2.8</v>
      </c>
      <c r="H2435">
        <v>0.01</v>
      </c>
      <c r="I2435">
        <v>3.891</v>
      </c>
      <c r="J2435">
        <v>-0.38500000000000001</v>
      </c>
      <c r="K2435">
        <v>-1.4039999999999999</v>
      </c>
      <c r="L2435">
        <v>-2.3849999999999998</v>
      </c>
      <c r="M2435">
        <v>-3.0870000000000002</v>
      </c>
      <c r="N2435">
        <v>-3.2360000000000002</v>
      </c>
      <c r="O2435">
        <v>1.1020000000000001</v>
      </c>
      <c r="P2435">
        <v>1.091</v>
      </c>
      <c r="Q2435">
        <v>1.087</v>
      </c>
      <c r="R2435">
        <v>0.747</v>
      </c>
      <c r="S2435">
        <v>0.435</v>
      </c>
    </row>
    <row r="2436" spans="1:19" x14ac:dyDescent="0.3">
      <c r="A2436">
        <v>180</v>
      </c>
      <c r="B2436">
        <v>-0.35099999999999998</v>
      </c>
      <c r="C2436">
        <v>-1.262</v>
      </c>
      <c r="D2436">
        <v>-2.3479999999999999</v>
      </c>
      <c r="E2436">
        <v>-2.9510000000000001</v>
      </c>
      <c r="F2436">
        <v>-3.17</v>
      </c>
      <c r="G2436">
        <v>2.8</v>
      </c>
      <c r="H2436">
        <v>0.01</v>
      </c>
      <c r="I2436">
        <v>3.891</v>
      </c>
      <c r="J2436">
        <v>-0.373</v>
      </c>
      <c r="K2436">
        <v>-1.387</v>
      </c>
      <c r="L2436">
        <v>-2.3690000000000002</v>
      </c>
      <c r="M2436">
        <v>-3.0579999999999998</v>
      </c>
      <c r="N2436">
        <v>-3.2440000000000002</v>
      </c>
      <c r="O2436">
        <v>1.0860000000000001</v>
      </c>
      <c r="P2436">
        <v>1.02</v>
      </c>
      <c r="Q2436">
        <v>1.026</v>
      </c>
      <c r="R2436">
        <v>0.64500000000000002</v>
      </c>
      <c r="S2436">
        <v>0.438</v>
      </c>
    </row>
    <row r="2437" spans="1:19" x14ac:dyDescent="0.3">
      <c r="A2437">
        <v>240</v>
      </c>
      <c r="B2437">
        <v>-0.35099999999999998</v>
      </c>
      <c r="C2437">
        <v>-1.262</v>
      </c>
      <c r="D2437">
        <v>-2.3479999999999999</v>
      </c>
      <c r="E2437">
        <v>-2.9510000000000001</v>
      </c>
      <c r="F2437">
        <v>-3.17</v>
      </c>
      <c r="G2437">
        <v>2.8</v>
      </c>
      <c r="H2437">
        <v>0.01</v>
      </c>
      <c r="I2437">
        <v>3.891</v>
      </c>
      <c r="J2437">
        <v>-0.377</v>
      </c>
      <c r="K2437">
        <v>-1.397</v>
      </c>
      <c r="L2437">
        <v>-2.3839999999999999</v>
      </c>
      <c r="M2437">
        <v>-3.0590000000000002</v>
      </c>
      <c r="N2437">
        <v>-3.2490000000000001</v>
      </c>
      <c r="O2437">
        <v>1.0960000000000001</v>
      </c>
      <c r="P2437">
        <v>1.069</v>
      </c>
      <c r="Q2437">
        <v>1.08</v>
      </c>
      <c r="R2437">
        <v>0.66300000000000003</v>
      </c>
      <c r="S2437">
        <v>0.44</v>
      </c>
    </row>
    <row r="2438" spans="1:19" x14ac:dyDescent="0.3">
      <c r="A2438">
        <v>300</v>
      </c>
      <c r="B2438">
        <v>-0.35099999999999998</v>
      </c>
      <c r="C2438">
        <v>-1.262</v>
      </c>
      <c r="D2438">
        <v>-2.3479999999999999</v>
      </c>
      <c r="E2438">
        <v>-2.9510000000000001</v>
      </c>
      <c r="F2438">
        <v>-3.17</v>
      </c>
      <c r="G2438">
        <v>2.8</v>
      </c>
      <c r="H2438">
        <v>0.01</v>
      </c>
      <c r="I2438">
        <v>3.891</v>
      </c>
      <c r="J2438">
        <v>-0.36899999999999999</v>
      </c>
      <c r="K2438">
        <v>-1.3919999999999999</v>
      </c>
      <c r="L2438">
        <v>-2.379</v>
      </c>
      <c r="M2438">
        <v>-3.0750000000000002</v>
      </c>
      <c r="N2438">
        <v>-3.2589999999999999</v>
      </c>
      <c r="O2438">
        <v>1.0860000000000001</v>
      </c>
      <c r="P2438">
        <v>1.048</v>
      </c>
      <c r="Q2438">
        <v>1.0529999999999999</v>
      </c>
      <c r="R2438">
        <v>0.72199999999999998</v>
      </c>
      <c r="S2438">
        <v>0.44400000000000001</v>
      </c>
    </row>
    <row r="2439" spans="1:19" x14ac:dyDescent="0.3">
      <c r="A2439">
        <v>360</v>
      </c>
      <c r="B2439">
        <v>-0.35099999999999998</v>
      </c>
      <c r="C2439">
        <v>-1.262</v>
      </c>
      <c r="D2439">
        <v>-2.3479999999999999</v>
      </c>
      <c r="E2439">
        <v>-2.9510000000000001</v>
      </c>
      <c r="F2439">
        <v>-3.17</v>
      </c>
      <c r="G2439">
        <v>2.8</v>
      </c>
      <c r="H2439">
        <v>0.01</v>
      </c>
      <c r="I2439">
        <v>3.891</v>
      </c>
      <c r="J2439">
        <v>-0.36899999999999999</v>
      </c>
      <c r="K2439">
        <v>-1.391</v>
      </c>
      <c r="L2439">
        <v>-2.3759999999999999</v>
      </c>
      <c r="M2439">
        <v>-3.089</v>
      </c>
      <c r="N2439">
        <v>-3.27</v>
      </c>
      <c r="O2439">
        <v>1.0900000000000001</v>
      </c>
      <c r="P2439">
        <v>1.0629999999999999</v>
      </c>
      <c r="Q2439">
        <v>1.038</v>
      </c>
      <c r="R2439">
        <v>0.75900000000000001</v>
      </c>
      <c r="S2439">
        <v>0.44800000000000001</v>
      </c>
    </row>
    <row r="2440" spans="1:19" x14ac:dyDescent="0.3">
      <c r="A2440">
        <v>420</v>
      </c>
      <c r="B2440">
        <v>-0.35099999999999998</v>
      </c>
      <c r="C2440">
        <v>-1.262</v>
      </c>
      <c r="D2440">
        <v>-2.3479999999999999</v>
      </c>
      <c r="E2440">
        <v>-2.9510000000000001</v>
      </c>
      <c r="F2440">
        <v>-3.17</v>
      </c>
      <c r="G2440">
        <v>2.8</v>
      </c>
      <c r="H2440">
        <v>0.01</v>
      </c>
      <c r="I2440">
        <v>3.891</v>
      </c>
      <c r="J2440">
        <v>-0.36699999999999999</v>
      </c>
      <c r="K2440">
        <v>-1.391</v>
      </c>
      <c r="L2440">
        <v>-2.38</v>
      </c>
      <c r="M2440">
        <v>-3.101</v>
      </c>
      <c r="N2440">
        <v>-3.282</v>
      </c>
      <c r="O2440">
        <v>1.0900000000000001</v>
      </c>
      <c r="P2440">
        <v>1.07</v>
      </c>
      <c r="Q2440">
        <v>1.052</v>
      </c>
      <c r="R2440">
        <v>0.78100000000000003</v>
      </c>
      <c r="S2440">
        <v>0.45200000000000001</v>
      </c>
    </row>
    <row r="2441" spans="1:19" x14ac:dyDescent="0.3">
      <c r="A2441">
        <v>480</v>
      </c>
      <c r="B2441">
        <v>-0.35099999999999998</v>
      </c>
      <c r="C2441">
        <v>-1.262</v>
      </c>
      <c r="D2441">
        <v>-2.3479999999999999</v>
      </c>
      <c r="E2441">
        <v>-2.9510000000000001</v>
      </c>
      <c r="F2441">
        <v>-3.17</v>
      </c>
      <c r="G2441">
        <v>2.8</v>
      </c>
      <c r="H2441">
        <v>0.01</v>
      </c>
      <c r="I2441">
        <v>3.891</v>
      </c>
      <c r="J2441">
        <v>-0.36399999999999999</v>
      </c>
      <c r="K2441">
        <v>-1.3879999999999999</v>
      </c>
      <c r="L2441">
        <v>-2.3839999999999999</v>
      </c>
      <c r="M2441">
        <v>-3.109</v>
      </c>
      <c r="N2441">
        <v>-3.2930000000000001</v>
      </c>
      <c r="O2441">
        <v>1.089</v>
      </c>
      <c r="P2441">
        <v>1.0660000000000001</v>
      </c>
      <c r="Q2441">
        <v>1.056</v>
      </c>
      <c r="R2441">
        <v>0.78900000000000003</v>
      </c>
      <c r="S2441">
        <v>0.45600000000000002</v>
      </c>
    </row>
    <row r="2442" spans="1:19" x14ac:dyDescent="0.3">
      <c r="A2442">
        <v>540</v>
      </c>
      <c r="B2442">
        <v>-0.35099999999999998</v>
      </c>
      <c r="C2442">
        <v>-1.262</v>
      </c>
      <c r="D2442">
        <v>-2.3479999999999999</v>
      </c>
      <c r="E2442">
        <v>-2.9510000000000001</v>
      </c>
      <c r="F2442">
        <v>-3.17</v>
      </c>
      <c r="G2442">
        <v>2.8</v>
      </c>
      <c r="H2442">
        <v>0.01</v>
      </c>
      <c r="I2442">
        <v>3.891</v>
      </c>
      <c r="J2442">
        <v>-0.36299999999999999</v>
      </c>
      <c r="K2442">
        <v>-1.3859999999999999</v>
      </c>
      <c r="L2442">
        <v>-2.3839999999999999</v>
      </c>
      <c r="M2442">
        <v>-3.1160000000000001</v>
      </c>
      <c r="N2442">
        <v>-3.3050000000000002</v>
      </c>
      <c r="O2442">
        <v>1.091</v>
      </c>
      <c r="P2442">
        <v>1.0680000000000001</v>
      </c>
      <c r="Q2442">
        <v>1.054</v>
      </c>
      <c r="R2442">
        <v>0.79</v>
      </c>
      <c r="S2442">
        <v>0.46100000000000002</v>
      </c>
    </row>
    <row r="2443" spans="1:19" x14ac:dyDescent="0.3">
      <c r="A2443">
        <v>600</v>
      </c>
      <c r="B2443">
        <v>-0.35099999999999998</v>
      </c>
      <c r="C2443">
        <v>-1.262</v>
      </c>
      <c r="D2443">
        <v>-2.3479999999999999</v>
      </c>
      <c r="E2443">
        <v>-2.9510000000000001</v>
      </c>
      <c r="F2443">
        <v>-3.17</v>
      </c>
      <c r="G2443">
        <v>2.8</v>
      </c>
      <c r="H2443">
        <v>0.01</v>
      </c>
      <c r="I2443">
        <v>3.891</v>
      </c>
      <c r="J2443">
        <v>-0.36199999999999999</v>
      </c>
      <c r="K2443">
        <v>-1.3839999999999999</v>
      </c>
      <c r="L2443">
        <v>-2.3839999999999999</v>
      </c>
      <c r="M2443">
        <v>-3.1219999999999999</v>
      </c>
      <c r="N2443">
        <v>-3.3180000000000001</v>
      </c>
      <c r="O2443">
        <v>1.0920000000000001</v>
      </c>
      <c r="P2443">
        <v>1.0720000000000001</v>
      </c>
      <c r="Q2443">
        <v>1.052</v>
      </c>
      <c r="R2443">
        <v>0.79300000000000004</v>
      </c>
      <c r="S2443">
        <v>0.46600000000000003</v>
      </c>
    </row>
    <row r="2445" spans="1:19" x14ac:dyDescent="0.3">
      <c r="A2445" t="s">
        <v>0</v>
      </c>
      <c r="B2445" t="s">
        <v>189</v>
      </c>
    </row>
    <row r="2446" spans="1:19" x14ac:dyDescent="0.3">
      <c r="A2446">
        <v>0</v>
      </c>
      <c r="B2446">
        <v>-0.34899999999999998</v>
      </c>
      <c r="C2446">
        <v>-1.262</v>
      </c>
      <c r="D2446">
        <v>-2.3479999999999999</v>
      </c>
      <c r="E2446">
        <v>-2.9470000000000001</v>
      </c>
      <c r="F2446">
        <v>-3.16</v>
      </c>
      <c r="G2446">
        <v>2.8</v>
      </c>
      <c r="H2446">
        <v>0.01</v>
      </c>
      <c r="I2446">
        <v>3.891</v>
      </c>
      <c r="J2446">
        <v>-0.37</v>
      </c>
      <c r="K2446">
        <v>-1.37</v>
      </c>
      <c r="L2446">
        <v>-2.3650000000000002</v>
      </c>
      <c r="M2446">
        <v>-3.06</v>
      </c>
      <c r="N2446">
        <v>-3.16</v>
      </c>
      <c r="O2446">
        <v>1.069</v>
      </c>
      <c r="P2446">
        <v>1.069</v>
      </c>
      <c r="Q2446">
        <v>1.06</v>
      </c>
      <c r="R2446">
        <v>0.69399999999999995</v>
      </c>
      <c r="S2446">
        <v>0.28699999999999998</v>
      </c>
    </row>
    <row r="2447" spans="1:19" x14ac:dyDescent="0.3">
      <c r="A2447">
        <v>60</v>
      </c>
      <c r="B2447">
        <v>-0.34899999999999998</v>
      </c>
      <c r="C2447">
        <v>-1.262</v>
      </c>
      <c r="D2447">
        <v>-2.3479999999999999</v>
      </c>
      <c r="E2447">
        <v>-2.9470000000000001</v>
      </c>
      <c r="F2447">
        <v>-3.16</v>
      </c>
      <c r="G2447">
        <v>2.8</v>
      </c>
      <c r="H2447">
        <v>0.01</v>
      </c>
      <c r="I2447">
        <v>3.891</v>
      </c>
      <c r="J2447">
        <v>-0.40500000000000003</v>
      </c>
      <c r="K2447">
        <v>-1.385</v>
      </c>
      <c r="L2447">
        <v>-2.355</v>
      </c>
      <c r="M2447">
        <v>-3.0459999999999998</v>
      </c>
      <c r="N2447">
        <v>-3.2170000000000001</v>
      </c>
      <c r="O2447">
        <v>1.1339999999999999</v>
      </c>
      <c r="P2447">
        <v>1.038</v>
      </c>
      <c r="Q2447">
        <v>0.98099999999999998</v>
      </c>
      <c r="R2447">
        <v>0.65700000000000003</v>
      </c>
      <c r="S2447">
        <v>0.42899999999999999</v>
      </c>
    </row>
    <row r="2448" spans="1:19" x14ac:dyDescent="0.3">
      <c r="A2448">
        <v>120</v>
      </c>
      <c r="B2448">
        <v>-0.34899999999999998</v>
      </c>
      <c r="C2448">
        <v>-1.262</v>
      </c>
      <c r="D2448">
        <v>-2.3479999999999999</v>
      </c>
      <c r="E2448">
        <v>-2.9470000000000001</v>
      </c>
      <c r="F2448">
        <v>-3.16</v>
      </c>
      <c r="G2448">
        <v>2.8</v>
      </c>
      <c r="H2448">
        <v>0.01</v>
      </c>
      <c r="I2448">
        <v>3.891</v>
      </c>
      <c r="J2448">
        <v>-0.38200000000000001</v>
      </c>
      <c r="K2448">
        <v>-1.397</v>
      </c>
      <c r="L2448">
        <v>-2.387</v>
      </c>
      <c r="M2448">
        <v>-3.081</v>
      </c>
      <c r="N2448">
        <v>-3.2240000000000002</v>
      </c>
      <c r="O2448">
        <v>1.097</v>
      </c>
      <c r="P2448">
        <v>1.0900000000000001</v>
      </c>
      <c r="Q2448">
        <v>1.0840000000000001</v>
      </c>
      <c r="R2448">
        <v>0.74199999999999999</v>
      </c>
      <c r="S2448">
        <v>0.43099999999999999</v>
      </c>
    </row>
    <row r="2449" spans="1:19" x14ac:dyDescent="0.3">
      <c r="A2449">
        <v>180</v>
      </c>
      <c r="B2449">
        <v>-0.34899999999999998</v>
      </c>
      <c r="C2449">
        <v>-1.262</v>
      </c>
      <c r="D2449">
        <v>-2.3479999999999999</v>
      </c>
      <c r="E2449">
        <v>-2.9470000000000001</v>
      </c>
      <c r="F2449">
        <v>-3.16</v>
      </c>
      <c r="G2449">
        <v>2.8</v>
      </c>
      <c r="H2449">
        <v>0.01</v>
      </c>
      <c r="I2449">
        <v>3.891</v>
      </c>
      <c r="J2449">
        <v>-0.372</v>
      </c>
      <c r="K2449">
        <v>-1.381</v>
      </c>
      <c r="L2449">
        <v>-2.3679999999999999</v>
      </c>
      <c r="M2449">
        <v>-3.052</v>
      </c>
      <c r="N2449">
        <v>-3.2320000000000002</v>
      </c>
      <c r="O2449">
        <v>1.0840000000000001</v>
      </c>
      <c r="P2449">
        <v>1.0209999999999999</v>
      </c>
      <c r="Q2449">
        <v>1.026</v>
      </c>
      <c r="R2449">
        <v>0.63800000000000001</v>
      </c>
      <c r="S2449">
        <v>0.434</v>
      </c>
    </row>
    <row r="2450" spans="1:19" x14ac:dyDescent="0.3">
      <c r="A2450">
        <v>240</v>
      </c>
      <c r="B2450">
        <v>-0.34899999999999998</v>
      </c>
      <c r="C2450">
        <v>-1.262</v>
      </c>
      <c r="D2450">
        <v>-2.3479999999999999</v>
      </c>
      <c r="E2450">
        <v>-2.9470000000000001</v>
      </c>
      <c r="F2450">
        <v>-3.16</v>
      </c>
      <c r="G2450">
        <v>2.8</v>
      </c>
      <c r="H2450">
        <v>0.01</v>
      </c>
      <c r="I2450">
        <v>3.891</v>
      </c>
      <c r="J2450">
        <v>-0.377</v>
      </c>
      <c r="K2450">
        <v>-1.3919999999999999</v>
      </c>
      <c r="L2450">
        <v>-2.3809999999999998</v>
      </c>
      <c r="M2450">
        <v>-3.0510000000000002</v>
      </c>
      <c r="N2450">
        <v>-3.2389999999999999</v>
      </c>
      <c r="O2450">
        <v>1.0960000000000001</v>
      </c>
      <c r="P2450">
        <v>1.0669999999999999</v>
      </c>
      <c r="Q2450">
        <v>1.085</v>
      </c>
      <c r="R2450">
        <v>0.65500000000000003</v>
      </c>
      <c r="S2450">
        <v>0.436</v>
      </c>
    </row>
    <row r="2451" spans="1:19" x14ac:dyDescent="0.3">
      <c r="A2451">
        <v>300</v>
      </c>
      <c r="B2451">
        <v>-0.34899999999999998</v>
      </c>
      <c r="C2451">
        <v>-1.262</v>
      </c>
      <c r="D2451">
        <v>-2.3479999999999999</v>
      </c>
      <c r="E2451">
        <v>-2.9470000000000001</v>
      </c>
      <c r="F2451">
        <v>-3.16</v>
      </c>
      <c r="G2451">
        <v>2.8</v>
      </c>
      <c r="H2451">
        <v>0.01</v>
      </c>
      <c r="I2451">
        <v>3.891</v>
      </c>
      <c r="J2451">
        <v>-0.37</v>
      </c>
      <c r="K2451">
        <v>-1.387</v>
      </c>
      <c r="L2451">
        <v>-2.3759999999999999</v>
      </c>
      <c r="M2451">
        <v>-3.0670000000000002</v>
      </c>
      <c r="N2451">
        <v>-3.2469999999999999</v>
      </c>
      <c r="O2451">
        <v>1.087</v>
      </c>
      <c r="P2451">
        <v>1.0469999999999999</v>
      </c>
      <c r="Q2451">
        <v>1.0580000000000001</v>
      </c>
      <c r="R2451">
        <v>0.71399999999999997</v>
      </c>
      <c r="S2451">
        <v>0.439</v>
      </c>
    </row>
    <row r="2452" spans="1:19" x14ac:dyDescent="0.3">
      <c r="A2452">
        <v>360</v>
      </c>
      <c r="B2452">
        <v>-0.34899999999999998</v>
      </c>
      <c r="C2452">
        <v>-1.262</v>
      </c>
      <c r="D2452">
        <v>-2.3479999999999999</v>
      </c>
      <c r="E2452">
        <v>-2.9470000000000001</v>
      </c>
      <c r="F2452">
        <v>-3.16</v>
      </c>
      <c r="G2452">
        <v>2.8</v>
      </c>
      <c r="H2452">
        <v>0.01</v>
      </c>
      <c r="I2452">
        <v>3.891</v>
      </c>
      <c r="J2452">
        <v>-0.36899999999999999</v>
      </c>
      <c r="K2452">
        <v>-1.387</v>
      </c>
      <c r="L2452">
        <v>-2.3730000000000002</v>
      </c>
      <c r="M2452">
        <v>-3.0819999999999999</v>
      </c>
      <c r="N2452">
        <v>-3.258</v>
      </c>
      <c r="O2452">
        <v>1.0900000000000001</v>
      </c>
      <c r="P2452">
        <v>1.0609999999999999</v>
      </c>
      <c r="Q2452">
        <v>1.044</v>
      </c>
      <c r="R2452">
        <v>0.751</v>
      </c>
      <c r="S2452">
        <v>0.443</v>
      </c>
    </row>
    <row r="2453" spans="1:19" x14ac:dyDescent="0.3">
      <c r="A2453">
        <v>420</v>
      </c>
      <c r="B2453">
        <v>-0.34899999999999998</v>
      </c>
      <c r="C2453">
        <v>-1.262</v>
      </c>
      <c r="D2453">
        <v>-2.3479999999999999</v>
      </c>
      <c r="E2453">
        <v>-2.9470000000000001</v>
      </c>
      <c r="F2453">
        <v>-3.16</v>
      </c>
      <c r="G2453">
        <v>2.8</v>
      </c>
      <c r="H2453">
        <v>0.01</v>
      </c>
      <c r="I2453">
        <v>3.891</v>
      </c>
      <c r="J2453">
        <v>-0.36699999999999999</v>
      </c>
      <c r="K2453">
        <v>-1.3879999999999999</v>
      </c>
      <c r="L2453">
        <v>-2.3769999999999998</v>
      </c>
      <c r="M2453">
        <v>-3.093</v>
      </c>
      <c r="N2453">
        <v>-3.27</v>
      </c>
      <c r="O2453">
        <v>1.0900000000000001</v>
      </c>
      <c r="P2453">
        <v>1.0680000000000001</v>
      </c>
      <c r="Q2453">
        <v>1.0569999999999999</v>
      </c>
      <c r="R2453">
        <v>0.77300000000000002</v>
      </c>
      <c r="S2453">
        <v>0.44800000000000001</v>
      </c>
    </row>
    <row r="2454" spans="1:19" x14ac:dyDescent="0.3">
      <c r="A2454">
        <v>480</v>
      </c>
      <c r="B2454">
        <v>-0.34899999999999998</v>
      </c>
      <c r="C2454">
        <v>-1.262</v>
      </c>
      <c r="D2454">
        <v>-2.3479999999999999</v>
      </c>
      <c r="E2454">
        <v>-2.9470000000000001</v>
      </c>
      <c r="F2454">
        <v>-3.16</v>
      </c>
      <c r="G2454">
        <v>2.8</v>
      </c>
      <c r="H2454">
        <v>0.01</v>
      </c>
      <c r="I2454">
        <v>3.891</v>
      </c>
      <c r="J2454">
        <v>-0.36399999999999999</v>
      </c>
      <c r="K2454">
        <v>-1.385</v>
      </c>
      <c r="L2454">
        <v>-2.38</v>
      </c>
      <c r="M2454">
        <v>-3.1019999999999999</v>
      </c>
      <c r="N2454">
        <v>-3.2810000000000001</v>
      </c>
      <c r="O2454">
        <v>1.089</v>
      </c>
      <c r="P2454">
        <v>1.0649999999999999</v>
      </c>
      <c r="Q2454">
        <v>1.06</v>
      </c>
      <c r="R2454">
        <v>0.78400000000000003</v>
      </c>
      <c r="S2454">
        <v>0.45200000000000001</v>
      </c>
    </row>
    <row r="2455" spans="1:19" x14ac:dyDescent="0.3">
      <c r="A2455">
        <v>540</v>
      </c>
      <c r="B2455">
        <v>-0.34899999999999998</v>
      </c>
      <c r="C2455">
        <v>-1.262</v>
      </c>
      <c r="D2455">
        <v>-2.3479999999999999</v>
      </c>
      <c r="E2455">
        <v>-2.9470000000000001</v>
      </c>
      <c r="F2455">
        <v>-3.16</v>
      </c>
      <c r="G2455">
        <v>2.8</v>
      </c>
      <c r="H2455">
        <v>0.01</v>
      </c>
      <c r="I2455">
        <v>3.891</v>
      </c>
      <c r="J2455">
        <v>-0.36299999999999999</v>
      </c>
      <c r="K2455">
        <v>-1.383</v>
      </c>
      <c r="L2455">
        <v>-2.38</v>
      </c>
      <c r="M2455">
        <v>-3.1080000000000001</v>
      </c>
      <c r="N2455">
        <v>-3.2930000000000001</v>
      </c>
      <c r="O2455">
        <v>1.091</v>
      </c>
      <c r="P2455">
        <v>1.0669999999999999</v>
      </c>
      <c r="Q2455">
        <v>1.0569999999999999</v>
      </c>
      <c r="R2455">
        <v>0.78500000000000003</v>
      </c>
      <c r="S2455">
        <v>0.45600000000000002</v>
      </c>
    </row>
    <row r="2456" spans="1:19" x14ac:dyDescent="0.3">
      <c r="A2456">
        <v>600</v>
      </c>
      <c r="B2456">
        <v>-0.34899999999999998</v>
      </c>
      <c r="C2456">
        <v>-1.262</v>
      </c>
      <c r="D2456">
        <v>-2.3479999999999999</v>
      </c>
      <c r="E2456">
        <v>-2.9470000000000001</v>
      </c>
      <c r="F2456">
        <v>-3.16</v>
      </c>
      <c r="G2456">
        <v>2.8</v>
      </c>
      <c r="H2456">
        <v>0.01</v>
      </c>
      <c r="I2456">
        <v>3.891</v>
      </c>
      <c r="J2456">
        <v>-0.36199999999999999</v>
      </c>
      <c r="K2456">
        <v>-1.3819999999999999</v>
      </c>
      <c r="L2456">
        <v>-2.3809999999999998</v>
      </c>
      <c r="M2456">
        <v>-3.1150000000000002</v>
      </c>
      <c r="N2456">
        <v>-3.3050000000000002</v>
      </c>
      <c r="O2456">
        <v>1.0920000000000001</v>
      </c>
      <c r="P2456">
        <v>1.07</v>
      </c>
      <c r="Q2456">
        <v>1.0549999999999999</v>
      </c>
      <c r="R2456">
        <v>0.78900000000000003</v>
      </c>
      <c r="S2456">
        <v>0.46100000000000002</v>
      </c>
    </row>
    <row r="2458" spans="1:19" x14ac:dyDescent="0.3">
      <c r="A2458" t="s">
        <v>0</v>
      </c>
      <c r="B2458" t="s">
        <v>190</v>
      </c>
    </row>
    <row r="2459" spans="1:19" x14ac:dyDescent="0.3">
      <c r="A2459">
        <v>0</v>
      </c>
      <c r="B2459">
        <v>-0.312</v>
      </c>
      <c r="C2459">
        <v>-1.246</v>
      </c>
      <c r="D2459">
        <v>-2.3220000000000001</v>
      </c>
      <c r="E2459">
        <v>-3.0030000000000001</v>
      </c>
      <c r="F2459">
        <v>-3.24</v>
      </c>
      <c r="G2459">
        <v>3</v>
      </c>
      <c r="H2459">
        <v>-0.01</v>
      </c>
      <c r="I2459">
        <v>3.9089999999999998</v>
      </c>
      <c r="J2459">
        <v>-0.33700000000000002</v>
      </c>
      <c r="K2459">
        <v>-1.337</v>
      </c>
      <c r="L2459">
        <v>-2.3340000000000001</v>
      </c>
      <c r="M2459">
        <v>-3.1019999999999999</v>
      </c>
      <c r="N2459">
        <v>-3.24</v>
      </c>
      <c r="O2459">
        <v>1.0880000000000001</v>
      </c>
      <c r="P2459">
        <v>1.0880000000000001</v>
      </c>
      <c r="Q2459">
        <v>1.083</v>
      </c>
      <c r="R2459">
        <v>0.78400000000000003</v>
      </c>
      <c r="S2459">
        <v>0.32800000000000001</v>
      </c>
    </row>
    <row r="2460" spans="1:19" x14ac:dyDescent="0.3">
      <c r="A2460">
        <v>60</v>
      </c>
      <c r="B2460">
        <v>-0.312</v>
      </c>
      <c r="C2460">
        <v>-1.246</v>
      </c>
      <c r="D2460">
        <v>-2.3220000000000001</v>
      </c>
      <c r="E2460">
        <v>-3.0030000000000001</v>
      </c>
      <c r="F2460">
        <v>-3.24</v>
      </c>
      <c r="G2460">
        <v>3</v>
      </c>
      <c r="H2460">
        <v>-0.01</v>
      </c>
      <c r="I2460">
        <v>3.9089999999999998</v>
      </c>
      <c r="J2460">
        <v>-0.35699999999999998</v>
      </c>
      <c r="K2460">
        <v>-1.3520000000000001</v>
      </c>
      <c r="L2460">
        <v>-2.3290000000000002</v>
      </c>
      <c r="M2460">
        <v>-3.085</v>
      </c>
      <c r="N2460">
        <v>-3.294</v>
      </c>
      <c r="O2460">
        <v>1.1180000000000001</v>
      </c>
      <c r="P2460">
        <v>1.0960000000000001</v>
      </c>
      <c r="Q2460">
        <v>1.0309999999999999</v>
      </c>
      <c r="R2460">
        <v>0.74</v>
      </c>
      <c r="S2460">
        <v>0.45700000000000002</v>
      </c>
    </row>
    <row r="2461" spans="1:19" x14ac:dyDescent="0.3">
      <c r="A2461">
        <v>120</v>
      </c>
      <c r="B2461">
        <v>-0.312</v>
      </c>
      <c r="C2461">
        <v>-1.246</v>
      </c>
      <c r="D2461">
        <v>-2.3220000000000001</v>
      </c>
      <c r="E2461">
        <v>-3.0030000000000001</v>
      </c>
      <c r="F2461">
        <v>-3.24</v>
      </c>
      <c r="G2461">
        <v>3</v>
      </c>
      <c r="H2461">
        <v>-0.01</v>
      </c>
      <c r="I2461">
        <v>3.9089999999999998</v>
      </c>
      <c r="J2461">
        <v>-0.34499999999999997</v>
      </c>
      <c r="K2461">
        <v>-1.355</v>
      </c>
      <c r="L2461">
        <v>-2.355</v>
      </c>
      <c r="M2461">
        <v>-3.1190000000000002</v>
      </c>
      <c r="N2461">
        <v>-3.302</v>
      </c>
      <c r="O2461">
        <v>1.093</v>
      </c>
      <c r="P2461">
        <v>1.117</v>
      </c>
      <c r="Q2461">
        <v>1.117</v>
      </c>
      <c r="R2461">
        <v>0.83899999999999997</v>
      </c>
      <c r="S2461">
        <v>0.46</v>
      </c>
    </row>
    <row r="2462" spans="1:19" x14ac:dyDescent="0.3">
      <c r="A2462">
        <v>180</v>
      </c>
      <c r="B2462">
        <v>-0.312</v>
      </c>
      <c r="C2462">
        <v>-1.246</v>
      </c>
      <c r="D2462">
        <v>-2.3220000000000001</v>
      </c>
      <c r="E2462">
        <v>-3.0030000000000001</v>
      </c>
      <c r="F2462">
        <v>-3.24</v>
      </c>
      <c r="G2462">
        <v>3</v>
      </c>
      <c r="H2462">
        <v>-0.01</v>
      </c>
      <c r="I2462">
        <v>3.9089999999999998</v>
      </c>
      <c r="J2462">
        <v>-0.34599999999999997</v>
      </c>
      <c r="K2462">
        <v>-1.343</v>
      </c>
      <c r="L2462">
        <v>-2.3380000000000001</v>
      </c>
      <c r="M2462">
        <v>-3.0979999999999999</v>
      </c>
      <c r="N2462">
        <v>-3.3079999999999998</v>
      </c>
      <c r="O2462">
        <v>1.0920000000000001</v>
      </c>
      <c r="P2462">
        <v>1.0780000000000001</v>
      </c>
      <c r="Q2462">
        <v>1.06</v>
      </c>
      <c r="R2462">
        <v>0.75600000000000001</v>
      </c>
      <c r="S2462">
        <v>0.46200000000000002</v>
      </c>
    </row>
    <row r="2463" spans="1:19" x14ac:dyDescent="0.3">
      <c r="A2463">
        <v>240</v>
      </c>
      <c r="B2463">
        <v>-0.312</v>
      </c>
      <c r="C2463">
        <v>-1.246</v>
      </c>
      <c r="D2463">
        <v>-2.3220000000000001</v>
      </c>
      <c r="E2463">
        <v>-3.0030000000000001</v>
      </c>
      <c r="F2463">
        <v>-3.24</v>
      </c>
      <c r="G2463">
        <v>3</v>
      </c>
      <c r="H2463">
        <v>-0.01</v>
      </c>
      <c r="I2463">
        <v>3.9089999999999998</v>
      </c>
      <c r="J2463">
        <v>-0.34899999999999998</v>
      </c>
      <c r="K2463">
        <v>-1.349</v>
      </c>
      <c r="L2463">
        <v>-2.3479999999999999</v>
      </c>
      <c r="M2463">
        <v>-3.093</v>
      </c>
      <c r="N2463">
        <v>-3.3149999999999999</v>
      </c>
      <c r="O2463">
        <v>1.0940000000000001</v>
      </c>
      <c r="P2463">
        <v>1.101</v>
      </c>
      <c r="Q2463">
        <v>1.1040000000000001</v>
      </c>
      <c r="R2463">
        <v>0.747</v>
      </c>
      <c r="S2463">
        <v>0.46500000000000002</v>
      </c>
    </row>
    <row r="2464" spans="1:19" x14ac:dyDescent="0.3">
      <c r="A2464">
        <v>300</v>
      </c>
      <c r="B2464">
        <v>-0.312</v>
      </c>
      <c r="C2464">
        <v>-1.246</v>
      </c>
      <c r="D2464">
        <v>-2.3220000000000001</v>
      </c>
      <c r="E2464">
        <v>-3.0030000000000001</v>
      </c>
      <c r="F2464">
        <v>-3.24</v>
      </c>
      <c r="G2464">
        <v>3</v>
      </c>
      <c r="H2464">
        <v>-0.01</v>
      </c>
      <c r="I2464">
        <v>3.9089999999999998</v>
      </c>
      <c r="J2464">
        <v>-0.34899999999999998</v>
      </c>
      <c r="K2464">
        <v>-1.347</v>
      </c>
      <c r="L2464">
        <v>-2.3479999999999999</v>
      </c>
      <c r="M2464">
        <v>-3.1030000000000002</v>
      </c>
      <c r="N2464">
        <v>-3.3220000000000001</v>
      </c>
      <c r="O2464">
        <v>1.0900000000000001</v>
      </c>
      <c r="P2464">
        <v>1.093</v>
      </c>
      <c r="Q2464">
        <v>1.0940000000000001</v>
      </c>
      <c r="R2464">
        <v>0.78900000000000003</v>
      </c>
      <c r="S2464">
        <v>0.46800000000000003</v>
      </c>
    </row>
    <row r="2465" spans="1:19" x14ac:dyDescent="0.3">
      <c r="A2465">
        <v>360</v>
      </c>
      <c r="B2465">
        <v>-0.312</v>
      </c>
      <c r="C2465">
        <v>-1.246</v>
      </c>
      <c r="D2465">
        <v>-2.3220000000000001</v>
      </c>
      <c r="E2465">
        <v>-3.0030000000000001</v>
      </c>
      <c r="F2465">
        <v>-3.24</v>
      </c>
      <c r="G2465">
        <v>3</v>
      </c>
      <c r="H2465">
        <v>-0.01</v>
      </c>
      <c r="I2465">
        <v>3.9089999999999998</v>
      </c>
      <c r="J2465">
        <v>-0.34899999999999998</v>
      </c>
      <c r="K2465">
        <v>-1.3460000000000001</v>
      </c>
      <c r="L2465">
        <v>-2.343</v>
      </c>
      <c r="M2465">
        <v>-3.1150000000000002</v>
      </c>
      <c r="N2465">
        <v>-3.3319999999999999</v>
      </c>
      <c r="O2465">
        <v>1.0860000000000001</v>
      </c>
      <c r="P2465">
        <v>1.0920000000000001</v>
      </c>
      <c r="Q2465">
        <v>1.081</v>
      </c>
      <c r="R2465">
        <v>0.82299999999999995</v>
      </c>
      <c r="S2465">
        <v>0.47199999999999998</v>
      </c>
    </row>
    <row r="2466" spans="1:19" x14ac:dyDescent="0.3">
      <c r="A2466">
        <v>420</v>
      </c>
      <c r="B2466">
        <v>-0.312</v>
      </c>
      <c r="C2466">
        <v>-1.246</v>
      </c>
      <c r="D2466">
        <v>-2.3220000000000001</v>
      </c>
      <c r="E2466">
        <v>-3.0030000000000001</v>
      </c>
      <c r="F2466">
        <v>-3.24</v>
      </c>
      <c r="G2466">
        <v>3</v>
      </c>
      <c r="H2466">
        <v>-0.01</v>
      </c>
      <c r="I2466">
        <v>3.9089999999999998</v>
      </c>
      <c r="J2466">
        <v>-0.35099999999999998</v>
      </c>
      <c r="K2466">
        <v>-1.347</v>
      </c>
      <c r="L2466">
        <v>-2.3439999999999999</v>
      </c>
      <c r="M2466">
        <v>-3.125</v>
      </c>
      <c r="N2466">
        <v>-3.343</v>
      </c>
      <c r="O2466">
        <v>1.0860000000000001</v>
      </c>
      <c r="P2466">
        <v>1.097</v>
      </c>
      <c r="Q2466">
        <v>1.0860000000000001</v>
      </c>
      <c r="R2466">
        <v>0.84399999999999997</v>
      </c>
      <c r="S2466">
        <v>0.47599999999999998</v>
      </c>
    </row>
    <row r="2467" spans="1:19" x14ac:dyDescent="0.3">
      <c r="A2467">
        <v>480</v>
      </c>
      <c r="B2467">
        <v>-0.312</v>
      </c>
      <c r="C2467">
        <v>-1.246</v>
      </c>
      <c r="D2467">
        <v>-2.3220000000000001</v>
      </c>
      <c r="E2467">
        <v>-3.0030000000000001</v>
      </c>
      <c r="F2467">
        <v>-3.24</v>
      </c>
      <c r="G2467">
        <v>3</v>
      </c>
      <c r="H2467">
        <v>-0.01</v>
      </c>
      <c r="I2467">
        <v>3.9089999999999998</v>
      </c>
      <c r="J2467">
        <v>-0.35199999999999998</v>
      </c>
      <c r="K2467">
        <v>-1.3480000000000001</v>
      </c>
      <c r="L2467">
        <v>-2.3460000000000001</v>
      </c>
      <c r="M2467">
        <v>-3.1320000000000001</v>
      </c>
      <c r="N2467">
        <v>-3.3530000000000002</v>
      </c>
      <c r="O2467">
        <v>1.0840000000000001</v>
      </c>
      <c r="P2467">
        <v>1.095</v>
      </c>
      <c r="Q2467">
        <v>1.093</v>
      </c>
      <c r="R2467">
        <v>0.85399999999999998</v>
      </c>
      <c r="S2467">
        <v>0.48</v>
      </c>
    </row>
    <row r="2468" spans="1:19" x14ac:dyDescent="0.3">
      <c r="A2468">
        <v>540</v>
      </c>
      <c r="B2468">
        <v>-0.312</v>
      </c>
      <c r="C2468">
        <v>-1.246</v>
      </c>
      <c r="D2468">
        <v>-2.3220000000000001</v>
      </c>
      <c r="E2468">
        <v>-3.0030000000000001</v>
      </c>
      <c r="F2468">
        <v>-3.24</v>
      </c>
      <c r="G2468">
        <v>3</v>
      </c>
      <c r="H2468">
        <v>-0.01</v>
      </c>
      <c r="I2468">
        <v>3.9089999999999998</v>
      </c>
      <c r="J2468">
        <v>-0.35299999999999998</v>
      </c>
      <c r="K2468">
        <v>-1.347</v>
      </c>
      <c r="L2468">
        <v>-2.3460000000000001</v>
      </c>
      <c r="M2468">
        <v>-3.1379999999999999</v>
      </c>
      <c r="N2468">
        <v>-3.3639999999999999</v>
      </c>
      <c r="O2468">
        <v>1.0820000000000001</v>
      </c>
      <c r="P2468">
        <v>1.093</v>
      </c>
      <c r="Q2468">
        <v>1.093</v>
      </c>
      <c r="R2468">
        <v>0.85899999999999999</v>
      </c>
      <c r="S2468">
        <v>0.48499999999999999</v>
      </c>
    </row>
    <row r="2469" spans="1:19" x14ac:dyDescent="0.3">
      <c r="A2469">
        <v>600</v>
      </c>
      <c r="B2469">
        <v>-0.312</v>
      </c>
      <c r="C2469">
        <v>-1.246</v>
      </c>
      <c r="D2469">
        <v>-2.3220000000000001</v>
      </c>
      <c r="E2469">
        <v>-3.0030000000000001</v>
      </c>
      <c r="F2469">
        <v>-3.24</v>
      </c>
      <c r="G2469">
        <v>3</v>
      </c>
      <c r="H2469">
        <v>-0.01</v>
      </c>
      <c r="I2469">
        <v>3.9089999999999998</v>
      </c>
      <c r="J2469">
        <v>-0.35499999999999998</v>
      </c>
      <c r="K2469">
        <v>-1.347</v>
      </c>
      <c r="L2469">
        <v>-2.3460000000000001</v>
      </c>
      <c r="M2469">
        <v>-3.1440000000000001</v>
      </c>
      <c r="N2469">
        <v>-3.375</v>
      </c>
      <c r="O2469">
        <v>1.081</v>
      </c>
      <c r="P2469">
        <v>1.0920000000000001</v>
      </c>
      <c r="Q2469">
        <v>1.093</v>
      </c>
      <c r="R2469">
        <v>0.86199999999999999</v>
      </c>
      <c r="S2469">
        <v>0.48899999999999999</v>
      </c>
    </row>
    <row r="2471" spans="1:19" x14ac:dyDescent="0.3">
      <c r="A2471" t="s">
        <v>0</v>
      </c>
      <c r="B2471" t="s">
        <v>191</v>
      </c>
    </row>
    <row r="2472" spans="1:19" x14ac:dyDescent="0.3">
      <c r="A2472">
        <v>0</v>
      </c>
      <c r="B2472">
        <v>-0.312</v>
      </c>
      <c r="C2472">
        <v>-1.2470000000000001</v>
      </c>
      <c r="D2472">
        <v>-2.3210000000000002</v>
      </c>
      <c r="E2472">
        <v>-2.9969999999999999</v>
      </c>
      <c r="F2472">
        <v>-3.23</v>
      </c>
      <c r="G2472">
        <v>3</v>
      </c>
      <c r="H2472">
        <v>-0.01</v>
      </c>
      <c r="I2472">
        <v>3.9089999999999998</v>
      </c>
      <c r="J2472">
        <v>-0.33700000000000002</v>
      </c>
      <c r="K2472">
        <v>-1.337</v>
      </c>
      <c r="L2472">
        <v>-2.3340000000000001</v>
      </c>
      <c r="M2472">
        <v>-3.0950000000000002</v>
      </c>
      <c r="N2472">
        <v>-3.23</v>
      </c>
      <c r="O2472">
        <v>1.0880000000000001</v>
      </c>
      <c r="P2472">
        <v>1.0880000000000001</v>
      </c>
      <c r="Q2472">
        <v>1.0820000000000001</v>
      </c>
      <c r="R2472">
        <v>0.77800000000000002</v>
      </c>
      <c r="S2472">
        <v>0.32500000000000001</v>
      </c>
    </row>
    <row r="2473" spans="1:19" x14ac:dyDescent="0.3">
      <c r="A2473">
        <v>60</v>
      </c>
      <c r="B2473">
        <v>-0.312</v>
      </c>
      <c r="C2473">
        <v>-1.2470000000000001</v>
      </c>
      <c r="D2473">
        <v>-2.3210000000000002</v>
      </c>
      <c r="E2473">
        <v>-2.9969999999999999</v>
      </c>
      <c r="F2473">
        <v>-3.23</v>
      </c>
      <c r="G2473">
        <v>3</v>
      </c>
      <c r="H2473">
        <v>-0.01</v>
      </c>
      <c r="I2473">
        <v>3.9089999999999998</v>
      </c>
      <c r="J2473">
        <v>-0.35699999999999998</v>
      </c>
      <c r="K2473">
        <v>-1.351</v>
      </c>
      <c r="L2473">
        <v>-2.3279999999999998</v>
      </c>
      <c r="M2473">
        <v>-3.0779999999999998</v>
      </c>
      <c r="N2473">
        <v>-3.286</v>
      </c>
      <c r="O2473">
        <v>1.1180000000000001</v>
      </c>
      <c r="P2473">
        <v>1.093</v>
      </c>
      <c r="Q2473">
        <v>1.0289999999999999</v>
      </c>
      <c r="R2473">
        <v>0.73199999999999998</v>
      </c>
      <c r="S2473">
        <v>0.45400000000000001</v>
      </c>
    </row>
    <row r="2474" spans="1:19" x14ac:dyDescent="0.3">
      <c r="A2474">
        <v>120</v>
      </c>
      <c r="B2474">
        <v>-0.312</v>
      </c>
      <c r="C2474">
        <v>-1.2470000000000001</v>
      </c>
      <c r="D2474">
        <v>-2.3210000000000002</v>
      </c>
      <c r="E2474">
        <v>-2.9969999999999999</v>
      </c>
      <c r="F2474">
        <v>-3.23</v>
      </c>
      <c r="G2474">
        <v>3</v>
      </c>
      <c r="H2474">
        <v>-0.01</v>
      </c>
      <c r="I2474">
        <v>3.9089999999999998</v>
      </c>
      <c r="J2474">
        <v>-0.34399999999999997</v>
      </c>
      <c r="K2474">
        <v>-1.3540000000000001</v>
      </c>
      <c r="L2474">
        <v>-2.355</v>
      </c>
      <c r="M2474">
        <v>-3.113</v>
      </c>
      <c r="N2474">
        <v>-3.294</v>
      </c>
      <c r="O2474">
        <v>1.093</v>
      </c>
      <c r="P2474">
        <v>1.1160000000000001</v>
      </c>
      <c r="Q2474">
        <v>1.1180000000000001</v>
      </c>
      <c r="R2474">
        <v>0.83499999999999996</v>
      </c>
      <c r="S2474">
        <v>0.45700000000000002</v>
      </c>
    </row>
    <row r="2475" spans="1:19" x14ac:dyDescent="0.3">
      <c r="A2475">
        <v>180</v>
      </c>
      <c r="B2475">
        <v>-0.312</v>
      </c>
      <c r="C2475">
        <v>-1.2470000000000001</v>
      </c>
      <c r="D2475">
        <v>-2.3210000000000002</v>
      </c>
      <c r="E2475">
        <v>-2.9969999999999999</v>
      </c>
      <c r="F2475">
        <v>-3.23</v>
      </c>
      <c r="G2475">
        <v>3</v>
      </c>
      <c r="H2475">
        <v>-0.01</v>
      </c>
      <c r="I2475">
        <v>3.9089999999999998</v>
      </c>
      <c r="J2475">
        <v>-0.34599999999999997</v>
      </c>
      <c r="K2475">
        <v>-1.343</v>
      </c>
      <c r="L2475">
        <v>-2.3380000000000001</v>
      </c>
      <c r="M2475">
        <v>-3.093</v>
      </c>
      <c r="N2475">
        <v>-3.298</v>
      </c>
      <c r="O2475">
        <v>1.0920000000000001</v>
      </c>
      <c r="P2475">
        <v>1.0780000000000001</v>
      </c>
      <c r="Q2475">
        <v>1.0580000000000001</v>
      </c>
      <c r="R2475">
        <v>0.755</v>
      </c>
      <c r="S2475">
        <v>0.45800000000000002</v>
      </c>
    </row>
    <row r="2476" spans="1:19" x14ac:dyDescent="0.3">
      <c r="A2476">
        <v>240</v>
      </c>
      <c r="B2476">
        <v>-0.312</v>
      </c>
      <c r="C2476">
        <v>-1.2470000000000001</v>
      </c>
      <c r="D2476">
        <v>-2.3210000000000002</v>
      </c>
      <c r="E2476">
        <v>-2.9969999999999999</v>
      </c>
      <c r="F2476">
        <v>-3.23</v>
      </c>
      <c r="G2476">
        <v>3</v>
      </c>
      <c r="H2476">
        <v>-0.01</v>
      </c>
      <c r="I2476">
        <v>3.9089999999999998</v>
      </c>
      <c r="J2476">
        <v>-0.34899999999999998</v>
      </c>
      <c r="K2476">
        <v>-1.349</v>
      </c>
      <c r="L2476">
        <v>-2.347</v>
      </c>
      <c r="M2476">
        <v>-3.0870000000000002</v>
      </c>
      <c r="N2476">
        <v>-3.3039999999999998</v>
      </c>
      <c r="O2476">
        <v>1.093</v>
      </c>
      <c r="P2476">
        <v>1.101</v>
      </c>
      <c r="Q2476">
        <v>1.103</v>
      </c>
      <c r="R2476">
        <v>0.74299999999999999</v>
      </c>
      <c r="S2476">
        <v>0.46100000000000002</v>
      </c>
    </row>
    <row r="2477" spans="1:19" x14ac:dyDescent="0.3">
      <c r="A2477">
        <v>300</v>
      </c>
      <c r="B2477">
        <v>-0.312</v>
      </c>
      <c r="C2477">
        <v>-1.2470000000000001</v>
      </c>
      <c r="D2477">
        <v>-2.3210000000000002</v>
      </c>
      <c r="E2477">
        <v>-2.9969999999999999</v>
      </c>
      <c r="F2477">
        <v>-3.23</v>
      </c>
      <c r="G2477">
        <v>3</v>
      </c>
      <c r="H2477">
        <v>-0.01</v>
      </c>
      <c r="I2477">
        <v>3.9089999999999998</v>
      </c>
      <c r="J2477">
        <v>-0.34899999999999998</v>
      </c>
      <c r="K2477">
        <v>-1.347</v>
      </c>
      <c r="L2477">
        <v>-2.3479999999999999</v>
      </c>
      <c r="M2477">
        <v>-3.0960000000000001</v>
      </c>
      <c r="N2477">
        <v>-3.3119999999999998</v>
      </c>
      <c r="O2477">
        <v>1.0900000000000001</v>
      </c>
      <c r="P2477">
        <v>1.0940000000000001</v>
      </c>
      <c r="Q2477">
        <v>1.095</v>
      </c>
      <c r="R2477">
        <v>0.78400000000000003</v>
      </c>
      <c r="S2477">
        <v>0.46400000000000002</v>
      </c>
    </row>
    <row r="2478" spans="1:19" x14ac:dyDescent="0.3">
      <c r="A2478">
        <v>360</v>
      </c>
      <c r="B2478">
        <v>-0.312</v>
      </c>
      <c r="C2478">
        <v>-1.2470000000000001</v>
      </c>
      <c r="D2478">
        <v>-2.3210000000000002</v>
      </c>
      <c r="E2478">
        <v>-2.9969999999999999</v>
      </c>
      <c r="F2478">
        <v>-3.23</v>
      </c>
      <c r="G2478">
        <v>3</v>
      </c>
      <c r="H2478">
        <v>-0.01</v>
      </c>
      <c r="I2478">
        <v>3.9089999999999998</v>
      </c>
      <c r="J2478">
        <v>-0.34899999999999998</v>
      </c>
      <c r="K2478">
        <v>-1.3460000000000001</v>
      </c>
      <c r="L2478">
        <v>-2.343</v>
      </c>
      <c r="M2478">
        <v>-3.11</v>
      </c>
      <c r="N2478">
        <v>-3.3220000000000001</v>
      </c>
      <c r="O2478">
        <v>1.0860000000000001</v>
      </c>
      <c r="P2478">
        <v>1.0920000000000001</v>
      </c>
      <c r="Q2478">
        <v>1.0820000000000001</v>
      </c>
      <c r="R2478">
        <v>0.81899999999999995</v>
      </c>
      <c r="S2478">
        <v>0.46800000000000003</v>
      </c>
    </row>
    <row r="2479" spans="1:19" x14ac:dyDescent="0.3">
      <c r="A2479">
        <v>420</v>
      </c>
      <c r="B2479">
        <v>-0.312</v>
      </c>
      <c r="C2479">
        <v>-1.2470000000000001</v>
      </c>
      <c r="D2479">
        <v>-2.3210000000000002</v>
      </c>
      <c r="E2479">
        <v>-2.9969999999999999</v>
      </c>
      <c r="F2479">
        <v>-3.23</v>
      </c>
      <c r="G2479">
        <v>3</v>
      </c>
      <c r="H2479">
        <v>-0.01</v>
      </c>
      <c r="I2479">
        <v>3.9089999999999998</v>
      </c>
      <c r="J2479">
        <v>-0.35099999999999998</v>
      </c>
      <c r="K2479">
        <v>-1.347</v>
      </c>
      <c r="L2479">
        <v>-2.3439999999999999</v>
      </c>
      <c r="M2479">
        <v>-3.12</v>
      </c>
      <c r="N2479">
        <v>-3.3330000000000002</v>
      </c>
      <c r="O2479">
        <v>1.0860000000000001</v>
      </c>
      <c r="P2479">
        <v>1.097</v>
      </c>
      <c r="Q2479">
        <v>1.0860000000000001</v>
      </c>
      <c r="R2479">
        <v>0.84099999999999997</v>
      </c>
      <c r="S2479">
        <v>0.47199999999999998</v>
      </c>
    </row>
    <row r="2480" spans="1:19" x14ac:dyDescent="0.3">
      <c r="A2480">
        <v>480</v>
      </c>
      <c r="B2480">
        <v>-0.312</v>
      </c>
      <c r="C2480">
        <v>-1.2470000000000001</v>
      </c>
      <c r="D2480">
        <v>-2.3210000000000002</v>
      </c>
      <c r="E2480">
        <v>-2.9969999999999999</v>
      </c>
      <c r="F2480">
        <v>-3.23</v>
      </c>
      <c r="G2480">
        <v>3</v>
      </c>
      <c r="H2480">
        <v>-0.01</v>
      </c>
      <c r="I2480">
        <v>3.9089999999999998</v>
      </c>
      <c r="J2480">
        <v>-0.35199999999999998</v>
      </c>
      <c r="K2480">
        <v>-1.347</v>
      </c>
      <c r="L2480">
        <v>-2.3450000000000002</v>
      </c>
      <c r="M2480">
        <v>-3.1269999999999998</v>
      </c>
      <c r="N2480">
        <v>-3.3420000000000001</v>
      </c>
      <c r="O2480">
        <v>1.0840000000000001</v>
      </c>
      <c r="P2480">
        <v>1.095</v>
      </c>
      <c r="Q2480">
        <v>1.0920000000000001</v>
      </c>
      <c r="R2480">
        <v>0.84799999999999998</v>
      </c>
      <c r="S2480">
        <v>0.47599999999999998</v>
      </c>
    </row>
    <row r="2481" spans="1:19" x14ac:dyDescent="0.3">
      <c r="A2481">
        <v>540</v>
      </c>
      <c r="B2481">
        <v>-0.312</v>
      </c>
      <c r="C2481">
        <v>-1.2470000000000001</v>
      </c>
      <c r="D2481">
        <v>-2.3210000000000002</v>
      </c>
      <c r="E2481">
        <v>-2.9969999999999999</v>
      </c>
      <c r="F2481">
        <v>-3.23</v>
      </c>
      <c r="G2481">
        <v>3</v>
      </c>
      <c r="H2481">
        <v>-0.01</v>
      </c>
      <c r="I2481">
        <v>3.9089999999999998</v>
      </c>
      <c r="J2481">
        <v>-0.35299999999999998</v>
      </c>
      <c r="K2481">
        <v>-1.347</v>
      </c>
      <c r="L2481">
        <v>-2.3460000000000001</v>
      </c>
      <c r="M2481">
        <v>-3.1320000000000001</v>
      </c>
      <c r="N2481">
        <v>-3.3530000000000002</v>
      </c>
      <c r="O2481">
        <v>1.0820000000000001</v>
      </c>
      <c r="P2481">
        <v>1.093</v>
      </c>
      <c r="Q2481">
        <v>1.0940000000000001</v>
      </c>
      <c r="R2481">
        <v>0.85299999999999998</v>
      </c>
      <c r="S2481">
        <v>0.48</v>
      </c>
    </row>
    <row r="2482" spans="1:19" x14ac:dyDescent="0.3">
      <c r="A2482">
        <v>600</v>
      </c>
      <c r="B2482">
        <v>-0.312</v>
      </c>
      <c r="C2482">
        <v>-1.2470000000000001</v>
      </c>
      <c r="D2482">
        <v>-2.3210000000000002</v>
      </c>
      <c r="E2482">
        <v>-2.9969999999999999</v>
      </c>
      <c r="F2482">
        <v>-3.23</v>
      </c>
      <c r="G2482">
        <v>3</v>
      </c>
      <c r="H2482">
        <v>-0.01</v>
      </c>
      <c r="I2482">
        <v>3.9089999999999998</v>
      </c>
      <c r="J2482">
        <v>-0.35499999999999998</v>
      </c>
      <c r="K2482">
        <v>-1.347</v>
      </c>
      <c r="L2482">
        <v>-2.3450000000000002</v>
      </c>
      <c r="M2482">
        <v>-3.1379999999999999</v>
      </c>
      <c r="N2482">
        <v>-3.3650000000000002</v>
      </c>
      <c r="O2482">
        <v>1.081</v>
      </c>
      <c r="P2482">
        <v>1.0920000000000001</v>
      </c>
      <c r="Q2482">
        <v>1.0920000000000001</v>
      </c>
      <c r="R2482">
        <v>0.85699999999999998</v>
      </c>
      <c r="S2482">
        <v>0.48499999999999999</v>
      </c>
    </row>
    <row r="2484" spans="1:19" x14ac:dyDescent="0.3">
      <c r="A2484" t="s">
        <v>0</v>
      </c>
      <c r="B2484" t="s">
        <v>192</v>
      </c>
    </row>
    <row r="2485" spans="1:19" x14ac:dyDescent="0.3">
      <c r="A2485">
        <v>0</v>
      </c>
      <c r="B2485">
        <v>-0.312</v>
      </c>
      <c r="C2485">
        <v>-1.2470000000000001</v>
      </c>
      <c r="D2485">
        <v>-2.3210000000000002</v>
      </c>
      <c r="E2485">
        <v>-2.9910000000000001</v>
      </c>
      <c r="F2485">
        <v>-3.22</v>
      </c>
      <c r="G2485">
        <v>3</v>
      </c>
      <c r="H2485">
        <v>-0.01</v>
      </c>
      <c r="I2485">
        <v>3.9089999999999998</v>
      </c>
      <c r="J2485">
        <v>-0.33700000000000002</v>
      </c>
      <c r="K2485">
        <v>-1.337</v>
      </c>
      <c r="L2485">
        <v>-2.3340000000000001</v>
      </c>
      <c r="M2485">
        <v>-3.089</v>
      </c>
      <c r="N2485">
        <v>-3.22</v>
      </c>
      <c r="O2485">
        <v>1.0880000000000001</v>
      </c>
      <c r="P2485">
        <v>1.0880000000000001</v>
      </c>
      <c r="Q2485">
        <v>1.0820000000000001</v>
      </c>
      <c r="R2485">
        <v>0.77100000000000002</v>
      </c>
      <c r="S2485">
        <v>0.32200000000000001</v>
      </c>
    </row>
    <row r="2486" spans="1:19" x14ac:dyDescent="0.3">
      <c r="A2486">
        <v>60</v>
      </c>
      <c r="B2486">
        <v>-0.312</v>
      </c>
      <c r="C2486">
        <v>-1.2470000000000001</v>
      </c>
      <c r="D2486">
        <v>-2.3210000000000002</v>
      </c>
      <c r="E2486">
        <v>-2.9910000000000001</v>
      </c>
      <c r="F2486">
        <v>-3.22</v>
      </c>
      <c r="G2486">
        <v>3</v>
      </c>
      <c r="H2486">
        <v>-0.01</v>
      </c>
      <c r="I2486">
        <v>3.9089999999999998</v>
      </c>
      <c r="J2486">
        <v>-0.35699999999999998</v>
      </c>
      <c r="K2486">
        <v>-1.351</v>
      </c>
      <c r="L2486">
        <v>-2.3279999999999998</v>
      </c>
      <c r="M2486">
        <v>-3.0720000000000001</v>
      </c>
      <c r="N2486">
        <v>-3.2749999999999999</v>
      </c>
      <c r="O2486">
        <v>1.1180000000000001</v>
      </c>
      <c r="P2486">
        <v>1.0920000000000001</v>
      </c>
      <c r="Q2486">
        <v>1.028</v>
      </c>
      <c r="R2486">
        <v>0.72599999999999998</v>
      </c>
      <c r="S2486">
        <v>0.45</v>
      </c>
    </row>
    <row r="2487" spans="1:19" x14ac:dyDescent="0.3">
      <c r="A2487">
        <v>120</v>
      </c>
      <c r="B2487">
        <v>-0.312</v>
      </c>
      <c r="C2487">
        <v>-1.2470000000000001</v>
      </c>
      <c r="D2487">
        <v>-2.3210000000000002</v>
      </c>
      <c r="E2487">
        <v>-2.9910000000000001</v>
      </c>
      <c r="F2487">
        <v>-3.22</v>
      </c>
      <c r="G2487">
        <v>3</v>
      </c>
      <c r="H2487">
        <v>-0.01</v>
      </c>
      <c r="I2487">
        <v>3.9089999999999998</v>
      </c>
      <c r="J2487">
        <v>-0.34499999999999997</v>
      </c>
      <c r="K2487">
        <v>-1.3540000000000001</v>
      </c>
      <c r="L2487">
        <v>-2.355</v>
      </c>
      <c r="M2487">
        <v>-3.1070000000000002</v>
      </c>
      <c r="N2487">
        <v>-3.282</v>
      </c>
      <c r="O2487">
        <v>1.093</v>
      </c>
      <c r="P2487">
        <v>1.1160000000000001</v>
      </c>
      <c r="Q2487">
        <v>1.117</v>
      </c>
      <c r="R2487">
        <v>0.82799999999999996</v>
      </c>
      <c r="S2487">
        <v>0.45200000000000001</v>
      </c>
    </row>
    <row r="2488" spans="1:19" x14ac:dyDescent="0.3">
      <c r="A2488">
        <v>180</v>
      </c>
      <c r="B2488">
        <v>-0.312</v>
      </c>
      <c r="C2488">
        <v>-1.2470000000000001</v>
      </c>
      <c r="D2488">
        <v>-2.3210000000000002</v>
      </c>
      <c r="E2488">
        <v>-2.9910000000000001</v>
      </c>
      <c r="F2488">
        <v>-3.22</v>
      </c>
      <c r="G2488">
        <v>3</v>
      </c>
      <c r="H2488">
        <v>-0.01</v>
      </c>
      <c r="I2488">
        <v>3.9089999999999998</v>
      </c>
      <c r="J2488">
        <v>-0.34599999999999997</v>
      </c>
      <c r="K2488">
        <v>-1.343</v>
      </c>
      <c r="L2488">
        <v>-2.3380000000000001</v>
      </c>
      <c r="M2488">
        <v>-3.0859999999999999</v>
      </c>
      <c r="N2488">
        <v>-3.2869999999999999</v>
      </c>
      <c r="O2488">
        <v>1.0920000000000001</v>
      </c>
      <c r="P2488">
        <v>1.0780000000000001</v>
      </c>
      <c r="Q2488">
        <v>1.0580000000000001</v>
      </c>
      <c r="R2488">
        <v>0.747</v>
      </c>
      <c r="S2488">
        <v>0.45400000000000001</v>
      </c>
    </row>
    <row r="2489" spans="1:19" x14ac:dyDescent="0.3">
      <c r="A2489">
        <v>240</v>
      </c>
      <c r="B2489">
        <v>-0.312</v>
      </c>
      <c r="C2489">
        <v>-1.2470000000000001</v>
      </c>
      <c r="D2489">
        <v>-2.3210000000000002</v>
      </c>
      <c r="E2489">
        <v>-2.9910000000000001</v>
      </c>
      <c r="F2489">
        <v>-3.22</v>
      </c>
      <c r="G2489">
        <v>3</v>
      </c>
      <c r="H2489">
        <v>-0.01</v>
      </c>
      <c r="I2489">
        <v>3.9089999999999998</v>
      </c>
      <c r="J2489">
        <v>-0.34899999999999998</v>
      </c>
      <c r="K2489">
        <v>-1.349</v>
      </c>
      <c r="L2489">
        <v>-2.3479999999999999</v>
      </c>
      <c r="M2489">
        <v>-3.081</v>
      </c>
      <c r="N2489">
        <v>-3.2930000000000001</v>
      </c>
      <c r="O2489">
        <v>1.093</v>
      </c>
      <c r="P2489">
        <v>1.1020000000000001</v>
      </c>
      <c r="Q2489">
        <v>1.1040000000000001</v>
      </c>
      <c r="R2489">
        <v>0.73699999999999999</v>
      </c>
      <c r="S2489">
        <v>0.45600000000000002</v>
      </c>
    </row>
    <row r="2490" spans="1:19" x14ac:dyDescent="0.3">
      <c r="A2490">
        <v>300</v>
      </c>
      <c r="B2490">
        <v>-0.312</v>
      </c>
      <c r="C2490">
        <v>-1.2470000000000001</v>
      </c>
      <c r="D2490">
        <v>-2.3210000000000002</v>
      </c>
      <c r="E2490">
        <v>-2.9910000000000001</v>
      </c>
      <c r="F2490">
        <v>-3.22</v>
      </c>
      <c r="G2490">
        <v>3</v>
      </c>
      <c r="H2490">
        <v>-0.01</v>
      </c>
      <c r="I2490">
        <v>3.9089999999999998</v>
      </c>
      <c r="J2490">
        <v>-0.34899999999999998</v>
      </c>
      <c r="K2490">
        <v>-1.347</v>
      </c>
      <c r="L2490">
        <v>-2.347</v>
      </c>
      <c r="M2490">
        <v>-3.0910000000000002</v>
      </c>
      <c r="N2490">
        <v>-3.3010000000000002</v>
      </c>
      <c r="O2490">
        <v>1.0900000000000001</v>
      </c>
      <c r="P2490">
        <v>1.0940000000000001</v>
      </c>
      <c r="Q2490">
        <v>1.0940000000000001</v>
      </c>
      <c r="R2490">
        <v>0.77900000000000003</v>
      </c>
      <c r="S2490">
        <v>0.45900000000000002</v>
      </c>
    </row>
    <row r="2491" spans="1:19" x14ac:dyDescent="0.3">
      <c r="A2491">
        <v>360</v>
      </c>
      <c r="B2491">
        <v>-0.312</v>
      </c>
      <c r="C2491">
        <v>-1.2470000000000001</v>
      </c>
      <c r="D2491">
        <v>-2.3210000000000002</v>
      </c>
      <c r="E2491">
        <v>-2.9910000000000001</v>
      </c>
      <c r="F2491">
        <v>-3.22</v>
      </c>
      <c r="G2491">
        <v>3</v>
      </c>
      <c r="H2491">
        <v>-0.01</v>
      </c>
      <c r="I2491">
        <v>3.9089999999999998</v>
      </c>
      <c r="J2491">
        <v>-0.34899999999999998</v>
      </c>
      <c r="K2491">
        <v>-1.3460000000000001</v>
      </c>
      <c r="L2491">
        <v>-2.343</v>
      </c>
      <c r="M2491">
        <v>-3.1030000000000002</v>
      </c>
      <c r="N2491">
        <v>-3.31</v>
      </c>
      <c r="O2491">
        <v>1.0860000000000001</v>
      </c>
      <c r="P2491">
        <v>1.0920000000000001</v>
      </c>
      <c r="Q2491">
        <v>1.081</v>
      </c>
      <c r="R2491">
        <v>0.81200000000000006</v>
      </c>
      <c r="S2491">
        <v>0.46300000000000002</v>
      </c>
    </row>
    <row r="2492" spans="1:19" x14ac:dyDescent="0.3">
      <c r="A2492">
        <v>420</v>
      </c>
      <c r="B2492">
        <v>-0.312</v>
      </c>
      <c r="C2492">
        <v>-1.2470000000000001</v>
      </c>
      <c r="D2492">
        <v>-2.3210000000000002</v>
      </c>
      <c r="E2492">
        <v>-2.9910000000000001</v>
      </c>
      <c r="F2492">
        <v>-3.22</v>
      </c>
      <c r="G2492">
        <v>3</v>
      </c>
      <c r="H2492">
        <v>-0.01</v>
      </c>
      <c r="I2492">
        <v>3.9089999999999998</v>
      </c>
      <c r="J2492">
        <v>-0.35099999999999998</v>
      </c>
      <c r="K2492">
        <v>-1.347</v>
      </c>
      <c r="L2492">
        <v>-2.3439999999999999</v>
      </c>
      <c r="M2492">
        <v>-3.1139999999999999</v>
      </c>
      <c r="N2492">
        <v>-3.3210000000000002</v>
      </c>
      <c r="O2492">
        <v>1.0860000000000001</v>
      </c>
      <c r="P2492">
        <v>1.0980000000000001</v>
      </c>
      <c r="Q2492">
        <v>1.0860000000000001</v>
      </c>
      <c r="R2492">
        <v>0.83599999999999997</v>
      </c>
      <c r="S2492">
        <v>0.46700000000000003</v>
      </c>
    </row>
    <row r="2493" spans="1:19" x14ac:dyDescent="0.3">
      <c r="A2493">
        <v>480</v>
      </c>
      <c r="B2493">
        <v>-0.312</v>
      </c>
      <c r="C2493">
        <v>-1.2470000000000001</v>
      </c>
      <c r="D2493">
        <v>-2.3210000000000002</v>
      </c>
      <c r="E2493">
        <v>-2.9910000000000001</v>
      </c>
      <c r="F2493">
        <v>-3.22</v>
      </c>
      <c r="G2493">
        <v>3</v>
      </c>
      <c r="H2493">
        <v>-0.01</v>
      </c>
      <c r="I2493">
        <v>3.9089999999999998</v>
      </c>
      <c r="J2493">
        <v>-0.35199999999999998</v>
      </c>
      <c r="K2493">
        <v>-1.347</v>
      </c>
      <c r="L2493">
        <v>-2.3450000000000002</v>
      </c>
      <c r="M2493">
        <v>-3.121</v>
      </c>
      <c r="N2493">
        <v>-3.331</v>
      </c>
      <c r="O2493">
        <v>1.0840000000000001</v>
      </c>
      <c r="P2493">
        <v>1.095</v>
      </c>
      <c r="Q2493">
        <v>1.093</v>
      </c>
      <c r="R2493">
        <v>0.84299999999999997</v>
      </c>
      <c r="S2493">
        <v>0.47099999999999997</v>
      </c>
    </row>
    <row r="2494" spans="1:19" x14ac:dyDescent="0.3">
      <c r="A2494">
        <v>540</v>
      </c>
      <c r="B2494">
        <v>-0.312</v>
      </c>
      <c r="C2494">
        <v>-1.2470000000000001</v>
      </c>
      <c r="D2494">
        <v>-2.3210000000000002</v>
      </c>
      <c r="E2494">
        <v>-2.9910000000000001</v>
      </c>
      <c r="F2494">
        <v>-3.22</v>
      </c>
      <c r="G2494">
        <v>3</v>
      </c>
      <c r="H2494">
        <v>-0.01</v>
      </c>
      <c r="I2494">
        <v>3.9089999999999998</v>
      </c>
      <c r="J2494">
        <v>-0.35299999999999998</v>
      </c>
      <c r="K2494">
        <v>-1.347</v>
      </c>
      <c r="L2494">
        <v>-2.3460000000000001</v>
      </c>
      <c r="M2494">
        <v>-3.1259999999999999</v>
      </c>
      <c r="N2494">
        <v>-3.3420000000000001</v>
      </c>
      <c r="O2494">
        <v>1.0820000000000001</v>
      </c>
      <c r="P2494">
        <v>1.093</v>
      </c>
      <c r="Q2494">
        <v>1.093</v>
      </c>
      <c r="R2494">
        <v>0.84599999999999997</v>
      </c>
      <c r="S2494">
        <v>0.47499999999999998</v>
      </c>
    </row>
    <row r="2495" spans="1:19" x14ac:dyDescent="0.3">
      <c r="A2495">
        <v>600</v>
      </c>
      <c r="B2495">
        <v>-0.312</v>
      </c>
      <c r="C2495">
        <v>-1.2470000000000001</v>
      </c>
      <c r="D2495">
        <v>-2.3210000000000002</v>
      </c>
      <c r="E2495">
        <v>-2.9910000000000001</v>
      </c>
      <c r="F2495">
        <v>-3.22</v>
      </c>
      <c r="G2495">
        <v>3</v>
      </c>
      <c r="H2495">
        <v>-0.01</v>
      </c>
      <c r="I2495">
        <v>3.9089999999999998</v>
      </c>
      <c r="J2495">
        <v>-0.35499999999999998</v>
      </c>
      <c r="K2495">
        <v>-1.347</v>
      </c>
      <c r="L2495">
        <v>-2.3450000000000002</v>
      </c>
      <c r="M2495">
        <v>-3.1320000000000001</v>
      </c>
      <c r="N2495">
        <v>-3.3519999999999999</v>
      </c>
      <c r="O2495">
        <v>1.081</v>
      </c>
      <c r="P2495">
        <v>1.0920000000000001</v>
      </c>
      <c r="Q2495">
        <v>1.093</v>
      </c>
      <c r="R2495">
        <v>0.85</v>
      </c>
      <c r="S2495">
        <v>0.48</v>
      </c>
    </row>
    <row r="2497" spans="1:19" x14ac:dyDescent="0.3">
      <c r="A2497" t="s">
        <v>0</v>
      </c>
      <c r="B2497" t="s">
        <v>193</v>
      </c>
    </row>
    <row r="2498" spans="1:19" x14ac:dyDescent="0.3">
      <c r="A2498">
        <v>0</v>
      </c>
      <c r="B2498">
        <v>-0.312</v>
      </c>
      <c r="C2498">
        <v>-1.248</v>
      </c>
      <c r="D2498">
        <v>-2.3210000000000002</v>
      </c>
      <c r="E2498">
        <v>-2.9849999999999999</v>
      </c>
      <c r="F2498">
        <v>-3.21</v>
      </c>
      <c r="G2498">
        <v>3</v>
      </c>
      <c r="H2498">
        <v>-0.01</v>
      </c>
      <c r="I2498">
        <v>3.9089999999999998</v>
      </c>
      <c r="J2498">
        <v>-0.33700000000000002</v>
      </c>
      <c r="K2498">
        <v>-1.337</v>
      </c>
      <c r="L2498">
        <v>-2.3330000000000002</v>
      </c>
      <c r="M2498">
        <v>-3.0819999999999999</v>
      </c>
      <c r="N2498">
        <v>-3.21</v>
      </c>
      <c r="O2498">
        <v>1.0880000000000001</v>
      </c>
      <c r="P2498">
        <v>1.0880000000000001</v>
      </c>
      <c r="Q2498">
        <v>1.0820000000000001</v>
      </c>
      <c r="R2498">
        <v>0.76400000000000001</v>
      </c>
      <c r="S2498">
        <v>0.32</v>
      </c>
    </row>
    <row r="2499" spans="1:19" x14ac:dyDescent="0.3">
      <c r="A2499">
        <v>60</v>
      </c>
      <c r="B2499">
        <v>-0.312</v>
      </c>
      <c r="C2499">
        <v>-1.248</v>
      </c>
      <c r="D2499">
        <v>-2.3210000000000002</v>
      </c>
      <c r="E2499">
        <v>-2.9849999999999999</v>
      </c>
      <c r="F2499">
        <v>-3.21</v>
      </c>
      <c r="G2499">
        <v>3</v>
      </c>
      <c r="H2499">
        <v>-0.01</v>
      </c>
      <c r="I2499">
        <v>3.9089999999999998</v>
      </c>
      <c r="J2499">
        <v>-0.35799999999999998</v>
      </c>
      <c r="K2499">
        <v>-1.35</v>
      </c>
      <c r="L2499">
        <v>-2.327</v>
      </c>
      <c r="M2499">
        <v>-3.0659999999999998</v>
      </c>
      <c r="N2499">
        <v>-3.266</v>
      </c>
      <c r="O2499">
        <v>1.119</v>
      </c>
      <c r="P2499">
        <v>1.089</v>
      </c>
      <c r="Q2499">
        <v>1.0269999999999999</v>
      </c>
      <c r="R2499">
        <v>0.72199999999999998</v>
      </c>
      <c r="S2499">
        <v>0.44600000000000001</v>
      </c>
    </row>
    <row r="2500" spans="1:19" x14ac:dyDescent="0.3">
      <c r="A2500">
        <v>120</v>
      </c>
      <c r="B2500">
        <v>-0.312</v>
      </c>
      <c r="C2500">
        <v>-1.248</v>
      </c>
      <c r="D2500">
        <v>-2.3210000000000002</v>
      </c>
      <c r="E2500">
        <v>-2.9849999999999999</v>
      </c>
      <c r="F2500">
        <v>-3.21</v>
      </c>
      <c r="G2500">
        <v>3</v>
      </c>
      <c r="H2500">
        <v>-0.01</v>
      </c>
      <c r="I2500">
        <v>3.9089999999999998</v>
      </c>
      <c r="J2500">
        <v>-0.34499999999999997</v>
      </c>
      <c r="K2500">
        <v>-1.355</v>
      </c>
      <c r="L2500">
        <v>-2.3540000000000001</v>
      </c>
      <c r="M2500">
        <v>-3.1</v>
      </c>
      <c r="N2500">
        <v>-3.2709999999999999</v>
      </c>
      <c r="O2500">
        <v>1.0940000000000001</v>
      </c>
      <c r="P2500">
        <v>1.117</v>
      </c>
      <c r="Q2500">
        <v>1.115</v>
      </c>
      <c r="R2500">
        <v>0.81899999999999995</v>
      </c>
      <c r="S2500">
        <v>0.44800000000000001</v>
      </c>
    </row>
    <row r="2501" spans="1:19" x14ac:dyDescent="0.3">
      <c r="A2501">
        <v>180</v>
      </c>
      <c r="B2501">
        <v>-0.312</v>
      </c>
      <c r="C2501">
        <v>-1.248</v>
      </c>
      <c r="D2501">
        <v>-2.3210000000000002</v>
      </c>
      <c r="E2501">
        <v>-2.9849999999999999</v>
      </c>
      <c r="F2501">
        <v>-3.21</v>
      </c>
      <c r="G2501">
        <v>3</v>
      </c>
      <c r="H2501">
        <v>-0.01</v>
      </c>
      <c r="I2501">
        <v>3.9089999999999998</v>
      </c>
      <c r="J2501">
        <v>-0.34599999999999997</v>
      </c>
      <c r="K2501">
        <v>-1.3420000000000001</v>
      </c>
      <c r="L2501">
        <v>-2.3380000000000001</v>
      </c>
      <c r="M2501">
        <v>-3.0790000000000002</v>
      </c>
      <c r="N2501">
        <v>-3.2770000000000001</v>
      </c>
      <c r="O2501">
        <v>1.091</v>
      </c>
      <c r="P2501">
        <v>1.077</v>
      </c>
      <c r="Q2501">
        <v>1.0589999999999999</v>
      </c>
      <c r="R2501">
        <v>0.73799999999999999</v>
      </c>
      <c r="S2501">
        <v>0.45</v>
      </c>
    </row>
    <row r="2502" spans="1:19" x14ac:dyDescent="0.3">
      <c r="A2502">
        <v>240</v>
      </c>
      <c r="B2502">
        <v>-0.312</v>
      </c>
      <c r="C2502">
        <v>-1.248</v>
      </c>
      <c r="D2502">
        <v>-2.3210000000000002</v>
      </c>
      <c r="E2502">
        <v>-2.9849999999999999</v>
      </c>
      <c r="F2502">
        <v>-3.21</v>
      </c>
      <c r="G2502">
        <v>3</v>
      </c>
      <c r="H2502">
        <v>-0.01</v>
      </c>
      <c r="I2502">
        <v>3.9089999999999998</v>
      </c>
      <c r="J2502">
        <v>-0.34899999999999998</v>
      </c>
      <c r="K2502">
        <v>-1.349</v>
      </c>
      <c r="L2502">
        <v>-2.3479999999999999</v>
      </c>
      <c r="M2502">
        <v>-3.0750000000000002</v>
      </c>
      <c r="N2502">
        <v>-3.2829999999999999</v>
      </c>
      <c r="O2502">
        <v>1.0940000000000001</v>
      </c>
      <c r="P2502">
        <v>1.1020000000000001</v>
      </c>
      <c r="Q2502">
        <v>1.105</v>
      </c>
      <c r="R2502">
        <v>0.73299999999999998</v>
      </c>
      <c r="S2502">
        <v>0.45200000000000001</v>
      </c>
    </row>
    <row r="2503" spans="1:19" x14ac:dyDescent="0.3">
      <c r="A2503">
        <v>300</v>
      </c>
      <c r="B2503">
        <v>-0.312</v>
      </c>
      <c r="C2503">
        <v>-1.248</v>
      </c>
      <c r="D2503">
        <v>-2.3210000000000002</v>
      </c>
      <c r="E2503">
        <v>-2.9849999999999999</v>
      </c>
      <c r="F2503">
        <v>-3.21</v>
      </c>
      <c r="G2503">
        <v>3</v>
      </c>
      <c r="H2503">
        <v>-0.01</v>
      </c>
      <c r="I2503">
        <v>3.9089999999999998</v>
      </c>
      <c r="J2503">
        <v>-0.34899999999999998</v>
      </c>
      <c r="K2503">
        <v>-1.347</v>
      </c>
      <c r="L2503">
        <v>-2.347</v>
      </c>
      <c r="M2503">
        <v>-3.085</v>
      </c>
      <c r="N2503">
        <v>-3.29</v>
      </c>
      <c r="O2503">
        <v>1.0900000000000001</v>
      </c>
      <c r="P2503">
        <v>1.093</v>
      </c>
      <c r="Q2503">
        <v>1.093</v>
      </c>
      <c r="R2503">
        <v>0.77700000000000002</v>
      </c>
      <c r="S2503">
        <v>0.45500000000000002</v>
      </c>
    </row>
    <row r="2504" spans="1:19" x14ac:dyDescent="0.3">
      <c r="A2504">
        <v>360</v>
      </c>
      <c r="B2504">
        <v>-0.312</v>
      </c>
      <c r="C2504">
        <v>-1.248</v>
      </c>
      <c r="D2504">
        <v>-2.3210000000000002</v>
      </c>
      <c r="E2504">
        <v>-2.9849999999999999</v>
      </c>
      <c r="F2504">
        <v>-3.21</v>
      </c>
      <c r="G2504">
        <v>3</v>
      </c>
      <c r="H2504">
        <v>-0.01</v>
      </c>
      <c r="I2504">
        <v>3.9089999999999998</v>
      </c>
      <c r="J2504">
        <v>-0.34899999999999998</v>
      </c>
      <c r="K2504">
        <v>-1.3460000000000001</v>
      </c>
      <c r="L2504">
        <v>-2.3420000000000001</v>
      </c>
      <c r="M2504">
        <v>-3.0979999999999999</v>
      </c>
      <c r="N2504">
        <v>-3.2989999999999999</v>
      </c>
      <c r="O2504">
        <v>1.0860000000000001</v>
      </c>
      <c r="P2504">
        <v>1.0920000000000001</v>
      </c>
      <c r="Q2504">
        <v>1.08</v>
      </c>
      <c r="R2504">
        <v>0.80900000000000005</v>
      </c>
      <c r="S2504">
        <v>0.45900000000000002</v>
      </c>
    </row>
    <row r="2505" spans="1:19" x14ac:dyDescent="0.3">
      <c r="A2505">
        <v>420</v>
      </c>
      <c r="B2505">
        <v>-0.312</v>
      </c>
      <c r="C2505">
        <v>-1.248</v>
      </c>
      <c r="D2505">
        <v>-2.3210000000000002</v>
      </c>
      <c r="E2505">
        <v>-2.9849999999999999</v>
      </c>
      <c r="F2505">
        <v>-3.21</v>
      </c>
      <c r="G2505">
        <v>3</v>
      </c>
      <c r="H2505">
        <v>-0.01</v>
      </c>
      <c r="I2505">
        <v>3.9089999999999998</v>
      </c>
      <c r="J2505">
        <v>-0.35099999999999998</v>
      </c>
      <c r="K2505">
        <v>-1.347</v>
      </c>
      <c r="L2505">
        <v>-2.3439999999999999</v>
      </c>
      <c r="M2505">
        <v>-3.1070000000000002</v>
      </c>
      <c r="N2505">
        <v>-3.31</v>
      </c>
      <c r="O2505">
        <v>1.0860000000000001</v>
      </c>
      <c r="P2505">
        <v>1.0980000000000001</v>
      </c>
      <c r="Q2505">
        <v>1.087</v>
      </c>
      <c r="R2505">
        <v>0.82899999999999996</v>
      </c>
      <c r="S2505">
        <v>0.46300000000000002</v>
      </c>
    </row>
    <row r="2506" spans="1:19" x14ac:dyDescent="0.3">
      <c r="A2506">
        <v>480</v>
      </c>
      <c r="B2506">
        <v>-0.312</v>
      </c>
      <c r="C2506">
        <v>-1.248</v>
      </c>
      <c r="D2506">
        <v>-2.3210000000000002</v>
      </c>
      <c r="E2506">
        <v>-2.9849999999999999</v>
      </c>
      <c r="F2506">
        <v>-3.21</v>
      </c>
      <c r="G2506">
        <v>3</v>
      </c>
      <c r="H2506">
        <v>-0.01</v>
      </c>
      <c r="I2506">
        <v>3.9089999999999998</v>
      </c>
      <c r="J2506">
        <v>-0.35199999999999998</v>
      </c>
      <c r="K2506">
        <v>-1.347</v>
      </c>
      <c r="L2506">
        <v>-2.3450000000000002</v>
      </c>
      <c r="M2506">
        <v>-3.1150000000000002</v>
      </c>
      <c r="N2506">
        <v>-3.32</v>
      </c>
      <c r="O2506">
        <v>1.0840000000000001</v>
      </c>
      <c r="P2506">
        <v>1.095</v>
      </c>
      <c r="Q2506">
        <v>1.093</v>
      </c>
      <c r="R2506">
        <v>0.83799999999999997</v>
      </c>
      <c r="S2506">
        <v>0.46700000000000003</v>
      </c>
    </row>
    <row r="2507" spans="1:19" x14ac:dyDescent="0.3">
      <c r="A2507">
        <v>540</v>
      </c>
      <c r="B2507">
        <v>-0.312</v>
      </c>
      <c r="C2507">
        <v>-1.248</v>
      </c>
      <c r="D2507">
        <v>-2.3210000000000002</v>
      </c>
      <c r="E2507">
        <v>-2.9849999999999999</v>
      </c>
      <c r="F2507">
        <v>-3.21</v>
      </c>
      <c r="G2507">
        <v>3</v>
      </c>
      <c r="H2507">
        <v>-0.01</v>
      </c>
      <c r="I2507">
        <v>3.9089999999999998</v>
      </c>
      <c r="J2507">
        <v>-0.35299999999999998</v>
      </c>
      <c r="K2507">
        <v>-1.347</v>
      </c>
      <c r="L2507">
        <v>-2.3450000000000002</v>
      </c>
      <c r="M2507">
        <v>-3.12</v>
      </c>
      <c r="N2507">
        <v>-3.331</v>
      </c>
      <c r="O2507">
        <v>1.0820000000000001</v>
      </c>
      <c r="P2507">
        <v>1.093</v>
      </c>
      <c r="Q2507">
        <v>1.093</v>
      </c>
      <c r="R2507">
        <v>0.84099999999999997</v>
      </c>
      <c r="S2507">
        <v>0.47099999999999997</v>
      </c>
    </row>
    <row r="2508" spans="1:19" x14ac:dyDescent="0.3">
      <c r="A2508">
        <v>600</v>
      </c>
      <c r="B2508">
        <v>-0.312</v>
      </c>
      <c r="C2508">
        <v>-1.248</v>
      </c>
      <c r="D2508">
        <v>-2.3210000000000002</v>
      </c>
      <c r="E2508">
        <v>-2.9849999999999999</v>
      </c>
      <c r="F2508">
        <v>-3.21</v>
      </c>
      <c r="G2508">
        <v>3</v>
      </c>
      <c r="H2508">
        <v>-0.01</v>
      </c>
      <c r="I2508">
        <v>3.9089999999999998</v>
      </c>
      <c r="J2508">
        <v>-0.35499999999999998</v>
      </c>
      <c r="K2508">
        <v>-1.347</v>
      </c>
      <c r="L2508">
        <v>-2.3450000000000002</v>
      </c>
      <c r="M2508">
        <v>-3.125</v>
      </c>
      <c r="N2508">
        <v>-3.3410000000000002</v>
      </c>
      <c r="O2508">
        <v>1.081</v>
      </c>
      <c r="P2508">
        <v>1.0920000000000001</v>
      </c>
      <c r="Q2508">
        <v>1.0920000000000001</v>
      </c>
      <c r="R2508">
        <v>0.84299999999999997</v>
      </c>
      <c r="S2508">
        <v>0.47499999999999998</v>
      </c>
    </row>
    <row r="2510" spans="1:19" x14ac:dyDescent="0.3">
      <c r="A2510" t="s">
        <v>0</v>
      </c>
      <c r="B2510" t="s">
        <v>194</v>
      </c>
    </row>
    <row r="2511" spans="1:19" x14ac:dyDescent="0.3">
      <c r="A2511">
        <v>0</v>
      </c>
      <c r="B2511">
        <v>-0.312</v>
      </c>
      <c r="C2511">
        <v>-1.248</v>
      </c>
      <c r="D2511">
        <v>-2.3210000000000002</v>
      </c>
      <c r="E2511">
        <v>-2.9790000000000001</v>
      </c>
      <c r="F2511">
        <v>-3.2</v>
      </c>
      <c r="G2511">
        <v>3</v>
      </c>
      <c r="H2511">
        <v>-0.01</v>
      </c>
      <c r="I2511">
        <v>3.9089999999999998</v>
      </c>
      <c r="J2511">
        <v>-0.33700000000000002</v>
      </c>
      <c r="K2511">
        <v>-1.337</v>
      </c>
      <c r="L2511">
        <v>-2.3330000000000002</v>
      </c>
      <c r="M2511">
        <v>-3.0750000000000002</v>
      </c>
      <c r="N2511">
        <v>-3.2</v>
      </c>
      <c r="O2511">
        <v>1.0880000000000001</v>
      </c>
      <c r="P2511">
        <v>1.0880000000000001</v>
      </c>
      <c r="Q2511">
        <v>1.081</v>
      </c>
      <c r="R2511">
        <v>0.75800000000000001</v>
      </c>
      <c r="S2511">
        <v>0.317</v>
      </c>
    </row>
    <row r="2512" spans="1:19" x14ac:dyDescent="0.3">
      <c r="A2512">
        <v>60</v>
      </c>
      <c r="B2512">
        <v>-0.312</v>
      </c>
      <c r="C2512">
        <v>-1.248</v>
      </c>
      <c r="D2512">
        <v>-2.3210000000000002</v>
      </c>
      <c r="E2512">
        <v>-2.9790000000000001</v>
      </c>
      <c r="F2512">
        <v>-3.2</v>
      </c>
      <c r="G2512">
        <v>3</v>
      </c>
      <c r="H2512">
        <v>-0.01</v>
      </c>
      <c r="I2512">
        <v>3.9089999999999998</v>
      </c>
      <c r="J2512">
        <v>-0.35799999999999998</v>
      </c>
      <c r="K2512">
        <v>-1.35</v>
      </c>
      <c r="L2512">
        <v>-2.327</v>
      </c>
      <c r="M2512">
        <v>-3.06</v>
      </c>
      <c r="N2512">
        <v>-3.2549999999999999</v>
      </c>
      <c r="O2512">
        <v>1.119</v>
      </c>
      <c r="P2512">
        <v>1.0880000000000001</v>
      </c>
      <c r="Q2512">
        <v>1.0269999999999999</v>
      </c>
      <c r="R2512">
        <v>0.71699999999999997</v>
      </c>
      <c r="S2512">
        <v>0.442</v>
      </c>
    </row>
    <row r="2513" spans="1:19" x14ac:dyDescent="0.3">
      <c r="A2513">
        <v>120</v>
      </c>
      <c r="B2513">
        <v>-0.312</v>
      </c>
      <c r="C2513">
        <v>-1.248</v>
      </c>
      <c r="D2513">
        <v>-2.3210000000000002</v>
      </c>
      <c r="E2513">
        <v>-2.9790000000000001</v>
      </c>
      <c r="F2513">
        <v>-3.2</v>
      </c>
      <c r="G2513">
        <v>3</v>
      </c>
      <c r="H2513">
        <v>-0.01</v>
      </c>
      <c r="I2513">
        <v>3.9089999999999998</v>
      </c>
      <c r="J2513">
        <v>-0.34499999999999997</v>
      </c>
      <c r="K2513">
        <v>-1.355</v>
      </c>
      <c r="L2513">
        <v>-2.3530000000000002</v>
      </c>
      <c r="M2513">
        <v>-3.093</v>
      </c>
      <c r="N2513">
        <v>-3.2610000000000001</v>
      </c>
      <c r="O2513">
        <v>1.095</v>
      </c>
      <c r="P2513">
        <v>1.117</v>
      </c>
      <c r="Q2513">
        <v>1.1140000000000001</v>
      </c>
      <c r="R2513">
        <v>0.81100000000000005</v>
      </c>
      <c r="S2513">
        <v>0.44400000000000001</v>
      </c>
    </row>
    <row r="2514" spans="1:19" x14ac:dyDescent="0.3">
      <c r="A2514">
        <v>180</v>
      </c>
      <c r="B2514">
        <v>-0.312</v>
      </c>
      <c r="C2514">
        <v>-1.248</v>
      </c>
      <c r="D2514">
        <v>-2.3210000000000002</v>
      </c>
      <c r="E2514">
        <v>-2.9790000000000001</v>
      </c>
      <c r="F2514">
        <v>-3.2</v>
      </c>
      <c r="G2514">
        <v>3</v>
      </c>
      <c r="H2514">
        <v>-0.01</v>
      </c>
      <c r="I2514">
        <v>3.9089999999999998</v>
      </c>
      <c r="J2514">
        <v>-0.34599999999999997</v>
      </c>
      <c r="K2514">
        <v>-1.3420000000000001</v>
      </c>
      <c r="L2514">
        <v>-2.3370000000000002</v>
      </c>
      <c r="M2514">
        <v>-3.0720000000000001</v>
      </c>
      <c r="N2514">
        <v>-3.2650000000000001</v>
      </c>
      <c r="O2514">
        <v>1.091</v>
      </c>
      <c r="P2514">
        <v>1.077</v>
      </c>
      <c r="Q2514">
        <v>1.0580000000000001</v>
      </c>
      <c r="R2514">
        <v>0.73</v>
      </c>
      <c r="S2514">
        <v>0.44600000000000001</v>
      </c>
    </row>
    <row r="2515" spans="1:19" x14ac:dyDescent="0.3">
      <c r="A2515">
        <v>240</v>
      </c>
      <c r="B2515">
        <v>-0.312</v>
      </c>
      <c r="C2515">
        <v>-1.248</v>
      </c>
      <c r="D2515">
        <v>-2.3210000000000002</v>
      </c>
      <c r="E2515">
        <v>-2.9790000000000001</v>
      </c>
      <c r="F2515">
        <v>-3.2</v>
      </c>
      <c r="G2515">
        <v>3</v>
      </c>
      <c r="H2515">
        <v>-0.01</v>
      </c>
      <c r="I2515">
        <v>3.9089999999999998</v>
      </c>
      <c r="J2515">
        <v>-0.34899999999999998</v>
      </c>
      <c r="K2515">
        <v>-1.349</v>
      </c>
      <c r="L2515">
        <v>-2.347</v>
      </c>
      <c r="M2515">
        <v>-3.0680000000000001</v>
      </c>
      <c r="N2515">
        <v>-3.2709999999999999</v>
      </c>
      <c r="O2515">
        <v>1.0940000000000001</v>
      </c>
      <c r="P2515">
        <v>1.103</v>
      </c>
      <c r="Q2515">
        <v>1.105</v>
      </c>
      <c r="R2515">
        <v>0.72799999999999998</v>
      </c>
      <c r="S2515">
        <v>0.44800000000000001</v>
      </c>
    </row>
    <row r="2516" spans="1:19" x14ac:dyDescent="0.3">
      <c r="A2516">
        <v>300</v>
      </c>
      <c r="B2516">
        <v>-0.312</v>
      </c>
      <c r="C2516">
        <v>-1.248</v>
      </c>
      <c r="D2516">
        <v>-2.3210000000000002</v>
      </c>
      <c r="E2516">
        <v>-2.9790000000000001</v>
      </c>
      <c r="F2516">
        <v>-3.2</v>
      </c>
      <c r="G2516">
        <v>3</v>
      </c>
      <c r="H2516">
        <v>-0.01</v>
      </c>
      <c r="I2516">
        <v>3.9089999999999998</v>
      </c>
      <c r="J2516">
        <v>-0.34899999999999998</v>
      </c>
      <c r="K2516">
        <v>-1.347</v>
      </c>
      <c r="L2516">
        <v>-2.3460000000000001</v>
      </c>
      <c r="M2516">
        <v>-3.0790000000000002</v>
      </c>
      <c r="N2516">
        <v>-3.2789999999999999</v>
      </c>
      <c r="O2516">
        <v>1.089</v>
      </c>
      <c r="P2516">
        <v>1.0920000000000001</v>
      </c>
      <c r="Q2516">
        <v>1.0920000000000001</v>
      </c>
      <c r="R2516">
        <v>0.77200000000000002</v>
      </c>
      <c r="S2516">
        <v>0.45100000000000001</v>
      </c>
    </row>
    <row r="2517" spans="1:19" x14ac:dyDescent="0.3">
      <c r="A2517">
        <v>360</v>
      </c>
      <c r="B2517">
        <v>-0.312</v>
      </c>
      <c r="C2517">
        <v>-1.248</v>
      </c>
      <c r="D2517">
        <v>-2.3210000000000002</v>
      </c>
      <c r="E2517">
        <v>-2.9790000000000001</v>
      </c>
      <c r="F2517">
        <v>-3.2</v>
      </c>
      <c r="G2517">
        <v>3</v>
      </c>
      <c r="H2517">
        <v>-0.01</v>
      </c>
      <c r="I2517">
        <v>3.9089999999999998</v>
      </c>
      <c r="J2517">
        <v>-0.34899999999999998</v>
      </c>
      <c r="K2517">
        <v>-1.3460000000000001</v>
      </c>
      <c r="L2517">
        <v>-2.3420000000000001</v>
      </c>
      <c r="M2517">
        <v>-3.0920000000000001</v>
      </c>
      <c r="N2517">
        <v>-3.2879999999999998</v>
      </c>
      <c r="O2517">
        <v>1.0860000000000001</v>
      </c>
      <c r="P2517">
        <v>1.0920000000000001</v>
      </c>
      <c r="Q2517">
        <v>1.08</v>
      </c>
      <c r="R2517">
        <v>0.80400000000000005</v>
      </c>
      <c r="S2517">
        <v>0.45400000000000001</v>
      </c>
    </row>
    <row r="2518" spans="1:19" x14ac:dyDescent="0.3">
      <c r="A2518">
        <v>420</v>
      </c>
      <c r="B2518">
        <v>-0.312</v>
      </c>
      <c r="C2518">
        <v>-1.248</v>
      </c>
      <c r="D2518">
        <v>-2.3210000000000002</v>
      </c>
      <c r="E2518">
        <v>-2.9790000000000001</v>
      </c>
      <c r="F2518">
        <v>-3.2</v>
      </c>
      <c r="G2518">
        <v>3</v>
      </c>
      <c r="H2518">
        <v>-0.01</v>
      </c>
      <c r="I2518">
        <v>3.9089999999999998</v>
      </c>
      <c r="J2518">
        <v>-0.35099999999999998</v>
      </c>
      <c r="K2518">
        <v>-1.347</v>
      </c>
      <c r="L2518">
        <v>-2.343</v>
      </c>
      <c r="M2518">
        <v>-3.101</v>
      </c>
      <c r="N2518">
        <v>-3.298</v>
      </c>
      <c r="O2518">
        <v>1.0860000000000001</v>
      </c>
      <c r="P2518">
        <v>1.0980000000000001</v>
      </c>
      <c r="Q2518">
        <v>1.087</v>
      </c>
      <c r="R2518">
        <v>0.82499999999999996</v>
      </c>
      <c r="S2518">
        <v>0.45800000000000002</v>
      </c>
    </row>
    <row r="2519" spans="1:19" x14ac:dyDescent="0.3">
      <c r="A2519">
        <v>480</v>
      </c>
      <c r="B2519">
        <v>-0.312</v>
      </c>
      <c r="C2519">
        <v>-1.248</v>
      </c>
      <c r="D2519">
        <v>-2.3210000000000002</v>
      </c>
      <c r="E2519">
        <v>-2.9790000000000001</v>
      </c>
      <c r="F2519">
        <v>-3.2</v>
      </c>
      <c r="G2519">
        <v>3</v>
      </c>
      <c r="H2519">
        <v>-0.01</v>
      </c>
      <c r="I2519">
        <v>3.9089999999999998</v>
      </c>
      <c r="J2519">
        <v>-0.35199999999999998</v>
      </c>
      <c r="K2519">
        <v>-1.347</v>
      </c>
      <c r="L2519">
        <v>-2.3450000000000002</v>
      </c>
      <c r="M2519">
        <v>-3.1080000000000001</v>
      </c>
      <c r="N2519">
        <v>-3.3079999999999998</v>
      </c>
      <c r="O2519">
        <v>1.0840000000000001</v>
      </c>
      <c r="P2519">
        <v>1.095</v>
      </c>
      <c r="Q2519">
        <v>1.093</v>
      </c>
      <c r="R2519">
        <v>0.83099999999999996</v>
      </c>
      <c r="S2519">
        <v>0.46200000000000002</v>
      </c>
    </row>
    <row r="2520" spans="1:19" x14ac:dyDescent="0.3">
      <c r="A2520">
        <v>540</v>
      </c>
      <c r="B2520">
        <v>-0.312</v>
      </c>
      <c r="C2520">
        <v>-1.248</v>
      </c>
      <c r="D2520">
        <v>-2.3210000000000002</v>
      </c>
      <c r="E2520">
        <v>-2.9790000000000001</v>
      </c>
      <c r="F2520">
        <v>-3.2</v>
      </c>
      <c r="G2520">
        <v>3</v>
      </c>
      <c r="H2520">
        <v>-0.01</v>
      </c>
      <c r="I2520">
        <v>3.9089999999999998</v>
      </c>
      <c r="J2520">
        <v>-0.35299999999999998</v>
      </c>
      <c r="K2520">
        <v>-1.347</v>
      </c>
      <c r="L2520">
        <v>-2.3450000000000002</v>
      </c>
      <c r="M2520">
        <v>-3.1139999999999999</v>
      </c>
      <c r="N2520">
        <v>-3.319</v>
      </c>
      <c r="O2520">
        <v>1.0820000000000001</v>
      </c>
      <c r="P2520">
        <v>1.093</v>
      </c>
      <c r="Q2520">
        <v>1.093</v>
      </c>
      <c r="R2520">
        <v>0.83499999999999996</v>
      </c>
      <c r="S2520">
        <v>0.46600000000000003</v>
      </c>
    </row>
    <row r="2521" spans="1:19" x14ac:dyDescent="0.3">
      <c r="A2521">
        <v>600</v>
      </c>
      <c r="B2521">
        <v>-0.312</v>
      </c>
      <c r="C2521">
        <v>-1.248</v>
      </c>
      <c r="D2521">
        <v>-2.3210000000000002</v>
      </c>
      <c r="E2521">
        <v>-2.9790000000000001</v>
      </c>
      <c r="F2521">
        <v>-3.2</v>
      </c>
      <c r="G2521">
        <v>3</v>
      </c>
      <c r="H2521">
        <v>-0.01</v>
      </c>
      <c r="I2521">
        <v>3.9089999999999998</v>
      </c>
      <c r="J2521">
        <v>-0.35499999999999998</v>
      </c>
      <c r="K2521">
        <v>-1.347</v>
      </c>
      <c r="L2521">
        <v>-2.3450000000000002</v>
      </c>
      <c r="M2521">
        <v>-3.1190000000000002</v>
      </c>
      <c r="N2521">
        <v>-3.3290000000000002</v>
      </c>
      <c r="O2521">
        <v>1.081</v>
      </c>
      <c r="P2521">
        <v>1.0920000000000001</v>
      </c>
      <c r="Q2521">
        <v>1.0920000000000001</v>
      </c>
      <c r="R2521">
        <v>0.83799999999999997</v>
      </c>
      <c r="S2521">
        <v>0.47</v>
      </c>
    </row>
    <row r="2523" spans="1:19" x14ac:dyDescent="0.3">
      <c r="A2523" t="s">
        <v>0</v>
      </c>
      <c r="B2523" t="s">
        <v>195</v>
      </c>
    </row>
    <row r="2524" spans="1:19" x14ac:dyDescent="0.3">
      <c r="A2524">
        <v>0</v>
      </c>
      <c r="B2524">
        <v>-0.312</v>
      </c>
      <c r="C2524">
        <v>-1.248</v>
      </c>
      <c r="D2524">
        <v>-2.3210000000000002</v>
      </c>
      <c r="E2524">
        <v>-2.972</v>
      </c>
      <c r="F2524">
        <v>-3.19</v>
      </c>
      <c r="G2524">
        <v>3</v>
      </c>
      <c r="H2524">
        <v>-0.01</v>
      </c>
      <c r="I2524">
        <v>3.9089999999999998</v>
      </c>
      <c r="J2524">
        <v>-0.33700000000000002</v>
      </c>
      <c r="K2524">
        <v>-1.337</v>
      </c>
      <c r="L2524">
        <v>-2.3330000000000002</v>
      </c>
      <c r="M2524">
        <v>-3.0680000000000001</v>
      </c>
      <c r="N2524">
        <v>-3.19</v>
      </c>
      <c r="O2524">
        <v>1.0880000000000001</v>
      </c>
      <c r="P2524">
        <v>1.0880000000000001</v>
      </c>
      <c r="Q2524">
        <v>1.081</v>
      </c>
      <c r="R2524">
        <v>0.751</v>
      </c>
      <c r="S2524">
        <v>0.315</v>
      </c>
    </row>
    <row r="2525" spans="1:19" x14ac:dyDescent="0.3">
      <c r="A2525">
        <v>60</v>
      </c>
      <c r="B2525">
        <v>-0.312</v>
      </c>
      <c r="C2525">
        <v>-1.248</v>
      </c>
      <c r="D2525">
        <v>-2.3210000000000002</v>
      </c>
      <c r="E2525">
        <v>-2.972</v>
      </c>
      <c r="F2525">
        <v>-3.19</v>
      </c>
      <c r="G2525">
        <v>3</v>
      </c>
      <c r="H2525">
        <v>-0.01</v>
      </c>
      <c r="I2525">
        <v>3.9089999999999998</v>
      </c>
      <c r="J2525">
        <v>-0.35799999999999998</v>
      </c>
      <c r="K2525">
        <v>-1.35</v>
      </c>
      <c r="L2525">
        <v>-2.327</v>
      </c>
      <c r="M2525">
        <v>-3.056</v>
      </c>
      <c r="N2525">
        <v>-3.2389999999999999</v>
      </c>
      <c r="O2525">
        <v>1.119</v>
      </c>
      <c r="P2525">
        <v>1.0880000000000001</v>
      </c>
      <c r="Q2525">
        <v>1.028</v>
      </c>
      <c r="R2525">
        <v>0.71899999999999997</v>
      </c>
      <c r="S2525">
        <v>0.436</v>
      </c>
    </row>
    <row r="2526" spans="1:19" x14ac:dyDescent="0.3">
      <c r="A2526">
        <v>120</v>
      </c>
      <c r="B2526">
        <v>-0.312</v>
      </c>
      <c r="C2526">
        <v>-1.248</v>
      </c>
      <c r="D2526">
        <v>-2.3210000000000002</v>
      </c>
      <c r="E2526">
        <v>-2.972</v>
      </c>
      <c r="F2526">
        <v>-3.19</v>
      </c>
      <c r="G2526">
        <v>3</v>
      </c>
      <c r="H2526">
        <v>-0.01</v>
      </c>
      <c r="I2526">
        <v>3.9089999999999998</v>
      </c>
      <c r="J2526">
        <v>-0.34599999999999997</v>
      </c>
      <c r="K2526">
        <v>-1.355</v>
      </c>
      <c r="L2526">
        <v>-2.3519999999999999</v>
      </c>
      <c r="M2526">
        <v>-3.0840000000000001</v>
      </c>
      <c r="N2526">
        <v>-3.246</v>
      </c>
      <c r="O2526">
        <v>1.095</v>
      </c>
      <c r="P2526">
        <v>1.1180000000000001</v>
      </c>
      <c r="Q2526">
        <v>1.1100000000000001</v>
      </c>
      <c r="R2526">
        <v>0.79600000000000004</v>
      </c>
      <c r="S2526">
        <v>0.439</v>
      </c>
    </row>
    <row r="2527" spans="1:19" x14ac:dyDescent="0.3">
      <c r="A2527">
        <v>180</v>
      </c>
      <c r="B2527">
        <v>-0.312</v>
      </c>
      <c r="C2527">
        <v>-1.248</v>
      </c>
      <c r="D2527">
        <v>-2.3210000000000002</v>
      </c>
      <c r="E2527">
        <v>-2.972</v>
      </c>
      <c r="F2527">
        <v>-3.19</v>
      </c>
      <c r="G2527">
        <v>3</v>
      </c>
      <c r="H2527">
        <v>-0.01</v>
      </c>
      <c r="I2527">
        <v>3.9089999999999998</v>
      </c>
      <c r="J2527">
        <v>-0.34499999999999997</v>
      </c>
      <c r="K2527">
        <v>-1.3420000000000001</v>
      </c>
      <c r="L2527">
        <v>-2.3370000000000002</v>
      </c>
      <c r="M2527">
        <v>-3.0609999999999999</v>
      </c>
      <c r="N2527">
        <v>-3.2519999999999998</v>
      </c>
      <c r="O2527">
        <v>1.0900000000000001</v>
      </c>
      <c r="P2527">
        <v>1.0760000000000001</v>
      </c>
      <c r="Q2527">
        <v>1.0609999999999999</v>
      </c>
      <c r="R2527">
        <v>0.71199999999999997</v>
      </c>
      <c r="S2527">
        <v>0.441</v>
      </c>
    </row>
    <row r="2528" spans="1:19" x14ac:dyDescent="0.3">
      <c r="A2528">
        <v>240</v>
      </c>
      <c r="B2528">
        <v>-0.312</v>
      </c>
      <c r="C2528">
        <v>-1.248</v>
      </c>
      <c r="D2528">
        <v>-2.3210000000000002</v>
      </c>
      <c r="E2528">
        <v>-2.972</v>
      </c>
      <c r="F2528">
        <v>-3.19</v>
      </c>
      <c r="G2528">
        <v>3</v>
      </c>
      <c r="H2528">
        <v>-0.01</v>
      </c>
      <c r="I2528">
        <v>3.9089999999999998</v>
      </c>
      <c r="J2528">
        <v>-0.35</v>
      </c>
      <c r="K2528">
        <v>-1.349</v>
      </c>
      <c r="L2528">
        <v>-2.3479999999999999</v>
      </c>
      <c r="M2528">
        <v>-3.06</v>
      </c>
      <c r="N2528">
        <v>-3.258</v>
      </c>
      <c r="O2528">
        <v>1.095</v>
      </c>
      <c r="P2528">
        <v>1.1040000000000001</v>
      </c>
      <c r="Q2528">
        <v>1.1080000000000001</v>
      </c>
      <c r="R2528">
        <v>0.72299999999999998</v>
      </c>
      <c r="S2528">
        <v>0.443</v>
      </c>
    </row>
    <row r="2529" spans="1:19" x14ac:dyDescent="0.3">
      <c r="A2529">
        <v>300</v>
      </c>
      <c r="B2529">
        <v>-0.312</v>
      </c>
      <c r="C2529">
        <v>-1.248</v>
      </c>
      <c r="D2529">
        <v>-2.3210000000000002</v>
      </c>
      <c r="E2529">
        <v>-2.972</v>
      </c>
      <c r="F2529">
        <v>-3.19</v>
      </c>
      <c r="G2529">
        <v>3</v>
      </c>
      <c r="H2529">
        <v>-0.01</v>
      </c>
      <c r="I2529">
        <v>3.9089999999999998</v>
      </c>
      <c r="J2529">
        <v>-0.34799999999999998</v>
      </c>
      <c r="K2529">
        <v>-1.3460000000000001</v>
      </c>
      <c r="L2529">
        <v>-2.3450000000000002</v>
      </c>
      <c r="M2529">
        <v>-3.0720000000000001</v>
      </c>
      <c r="N2529">
        <v>-3.2650000000000001</v>
      </c>
      <c r="O2529">
        <v>1.089</v>
      </c>
      <c r="P2529">
        <v>1.0900000000000001</v>
      </c>
      <c r="Q2529">
        <v>1.0880000000000001</v>
      </c>
      <c r="R2529">
        <v>0.76800000000000002</v>
      </c>
      <c r="S2529">
        <v>0.44600000000000001</v>
      </c>
    </row>
    <row r="2530" spans="1:19" x14ac:dyDescent="0.3">
      <c r="A2530">
        <v>360</v>
      </c>
      <c r="B2530">
        <v>-0.312</v>
      </c>
      <c r="C2530">
        <v>-1.248</v>
      </c>
      <c r="D2530">
        <v>-2.3210000000000002</v>
      </c>
      <c r="E2530">
        <v>-2.972</v>
      </c>
      <c r="F2530">
        <v>-3.19</v>
      </c>
      <c r="G2530">
        <v>3</v>
      </c>
      <c r="H2530">
        <v>-0.01</v>
      </c>
      <c r="I2530">
        <v>3.9089999999999998</v>
      </c>
      <c r="J2530">
        <v>-0.35</v>
      </c>
      <c r="K2530">
        <v>-1.3460000000000001</v>
      </c>
      <c r="L2530">
        <v>-2.3410000000000002</v>
      </c>
      <c r="M2530">
        <v>-3.0840000000000001</v>
      </c>
      <c r="N2530">
        <v>-3.2749999999999999</v>
      </c>
      <c r="O2530">
        <v>1.087</v>
      </c>
      <c r="P2530">
        <v>1.093</v>
      </c>
      <c r="Q2530">
        <v>1.079</v>
      </c>
      <c r="R2530">
        <v>0.79800000000000004</v>
      </c>
      <c r="S2530">
        <v>0.44900000000000001</v>
      </c>
    </row>
    <row r="2531" spans="1:19" x14ac:dyDescent="0.3">
      <c r="A2531">
        <v>420</v>
      </c>
      <c r="B2531">
        <v>-0.312</v>
      </c>
      <c r="C2531">
        <v>-1.248</v>
      </c>
      <c r="D2531">
        <v>-2.3210000000000002</v>
      </c>
      <c r="E2531">
        <v>-2.972</v>
      </c>
      <c r="F2531">
        <v>-3.19</v>
      </c>
      <c r="G2531">
        <v>3</v>
      </c>
      <c r="H2531">
        <v>-0.01</v>
      </c>
      <c r="I2531">
        <v>3.9089999999999998</v>
      </c>
      <c r="J2531">
        <v>-0.35099999999999998</v>
      </c>
      <c r="K2531">
        <v>-1.347</v>
      </c>
      <c r="L2531">
        <v>-2.3439999999999999</v>
      </c>
      <c r="M2531">
        <v>-3.093</v>
      </c>
      <c r="N2531">
        <v>-3.2850000000000001</v>
      </c>
      <c r="O2531">
        <v>1.0860000000000001</v>
      </c>
      <c r="P2531">
        <v>1.0980000000000001</v>
      </c>
      <c r="Q2531">
        <v>1.089</v>
      </c>
      <c r="R2531">
        <v>0.81599999999999995</v>
      </c>
      <c r="S2531">
        <v>0.45300000000000001</v>
      </c>
    </row>
    <row r="2532" spans="1:19" x14ac:dyDescent="0.3">
      <c r="A2532">
        <v>480</v>
      </c>
      <c r="B2532">
        <v>-0.312</v>
      </c>
      <c r="C2532">
        <v>-1.248</v>
      </c>
      <c r="D2532">
        <v>-2.3210000000000002</v>
      </c>
      <c r="E2532">
        <v>-2.972</v>
      </c>
      <c r="F2532">
        <v>-3.19</v>
      </c>
      <c r="G2532">
        <v>3</v>
      </c>
      <c r="H2532">
        <v>-0.01</v>
      </c>
      <c r="I2532">
        <v>3.9089999999999998</v>
      </c>
      <c r="J2532">
        <v>-0.35199999999999998</v>
      </c>
      <c r="K2532">
        <v>-1.347</v>
      </c>
      <c r="L2532">
        <v>-2.3450000000000002</v>
      </c>
      <c r="M2532">
        <v>-3.1</v>
      </c>
      <c r="N2532">
        <v>-3.294</v>
      </c>
      <c r="O2532">
        <v>1.0840000000000001</v>
      </c>
      <c r="P2532">
        <v>1.0940000000000001</v>
      </c>
      <c r="Q2532">
        <v>1.093</v>
      </c>
      <c r="R2532">
        <v>0.82399999999999995</v>
      </c>
      <c r="S2532">
        <v>0.45700000000000002</v>
      </c>
    </row>
    <row r="2533" spans="1:19" x14ac:dyDescent="0.3">
      <c r="A2533">
        <v>540</v>
      </c>
      <c r="B2533">
        <v>-0.312</v>
      </c>
      <c r="C2533">
        <v>-1.248</v>
      </c>
      <c r="D2533">
        <v>-2.3210000000000002</v>
      </c>
      <c r="E2533">
        <v>-2.972</v>
      </c>
      <c r="F2533">
        <v>-3.19</v>
      </c>
      <c r="G2533">
        <v>3</v>
      </c>
      <c r="H2533">
        <v>-0.01</v>
      </c>
      <c r="I2533">
        <v>3.9089999999999998</v>
      </c>
      <c r="J2533">
        <v>-0.35399999999999998</v>
      </c>
      <c r="K2533">
        <v>-1.347</v>
      </c>
      <c r="L2533">
        <v>-2.3450000000000002</v>
      </c>
      <c r="M2533">
        <v>-3.1059999999999999</v>
      </c>
      <c r="N2533">
        <v>-3.3039999999999998</v>
      </c>
      <c r="O2533">
        <v>1.0820000000000001</v>
      </c>
      <c r="P2533">
        <v>1.093</v>
      </c>
      <c r="Q2533">
        <v>1.093</v>
      </c>
      <c r="R2533">
        <v>0.82599999999999996</v>
      </c>
      <c r="S2533">
        <v>0.46100000000000002</v>
      </c>
    </row>
    <row r="2534" spans="1:19" x14ac:dyDescent="0.3">
      <c r="A2534">
        <v>600</v>
      </c>
      <c r="B2534">
        <v>-0.312</v>
      </c>
      <c r="C2534">
        <v>-1.248</v>
      </c>
      <c r="D2534">
        <v>-2.3210000000000002</v>
      </c>
      <c r="E2534">
        <v>-2.972</v>
      </c>
      <c r="F2534">
        <v>-3.19</v>
      </c>
      <c r="G2534">
        <v>3</v>
      </c>
      <c r="H2534">
        <v>-0.01</v>
      </c>
      <c r="I2534">
        <v>3.9089999999999998</v>
      </c>
      <c r="J2534">
        <v>-0.35499999999999998</v>
      </c>
      <c r="K2534">
        <v>-1.347</v>
      </c>
      <c r="L2534">
        <v>-2.3450000000000002</v>
      </c>
      <c r="M2534">
        <v>-3.1110000000000002</v>
      </c>
      <c r="N2534">
        <v>-3.3149999999999999</v>
      </c>
      <c r="O2534">
        <v>1.081</v>
      </c>
      <c r="P2534">
        <v>1.0920000000000001</v>
      </c>
      <c r="Q2534">
        <v>1.091</v>
      </c>
      <c r="R2534">
        <v>0.82899999999999996</v>
      </c>
      <c r="S2534">
        <v>0.46500000000000002</v>
      </c>
    </row>
    <row r="2536" spans="1:19" x14ac:dyDescent="0.3">
      <c r="A2536" t="s">
        <v>0</v>
      </c>
      <c r="B2536" t="s">
        <v>196</v>
      </c>
    </row>
    <row r="2537" spans="1:19" x14ac:dyDescent="0.3">
      <c r="A2537">
        <v>0</v>
      </c>
      <c r="B2537">
        <v>-0.312</v>
      </c>
      <c r="C2537">
        <v>-1.248</v>
      </c>
      <c r="D2537">
        <v>-2.3199999999999998</v>
      </c>
      <c r="E2537">
        <v>-2.9649999999999999</v>
      </c>
      <c r="F2537">
        <v>-3.18</v>
      </c>
      <c r="G2537">
        <v>3</v>
      </c>
      <c r="H2537">
        <v>-0.01</v>
      </c>
      <c r="I2537">
        <v>3.9089999999999998</v>
      </c>
      <c r="J2537">
        <v>-0.33700000000000002</v>
      </c>
      <c r="K2537">
        <v>-1.337</v>
      </c>
      <c r="L2537">
        <v>-2.3319999999999999</v>
      </c>
      <c r="M2537">
        <v>-3.0609999999999999</v>
      </c>
      <c r="N2537">
        <v>-3.18</v>
      </c>
      <c r="O2537">
        <v>1.0880000000000001</v>
      </c>
      <c r="P2537">
        <v>1.0880000000000001</v>
      </c>
      <c r="Q2537">
        <v>1.08</v>
      </c>
      <c r="R2537">
        <v>0.745</v>
      </c>
      <c r="S2537">
        <v>0.312</v>
      </c>
    </row>
    <row r="2538" spans="1:19" x14ac:dyDescent="0.3">
      <c r="A2538">
        <v>60</v>
      </c>
      <c r="B2538">
        <v>-0.312</v>
      </c>
      <c r="C2538">
        <v>-1.248</v>
      </c>
      <c r="D2538">
        <v>-2.3199999999999998</v>
      </c>
      <c r="E2538">
        <v>-2.9649999999999999</v>
      </c>
      <c r="F2538">
        <v>-3.18</v>
      </c>
      <c r="G2538">
        <v>3</v>
      </c>
      <c r="H2538">
        <v>-0.01</v>
      </c>
      <c r="I2538">
        <v>3.9089999999999998</v>
      </c>
      <c r="J2538">
        <v>-0.35699999999999998</v>
      </c>
      <c r="K2538">
        <v>-1.35</v>
      </c>
      <c r="L2538">
        <v>-2.3260000000000001</v>
      </c>
      <c r="M2538">
        <v>-3.048</v>
      </c>
      <c r="N2538">
        <v>-3.2280000000000002</v>
      </c>
      <c r="O2538">
        <v>1.1180000000000001</v>
      </c>
      <c r="P2538">
        <v>1.0900000000000001</v>
      </c>
      <c r="Q2538">
        <v>1.028</v>
      </c>
      <c r="R2538">
        <v>0.70899999999999996</v>
      </c>
      <c r="S2538">
        <v>0.432</v>
      </c>
    </row>
    <row r="2539" spans="1:19" x14ac:dyDescent="0.3">
      <c r="A2539">
        <v>120</v>
      </c>
      <c r="B2539">
        <v>-0.312</v>
      </c>
      <c r="C2539">
        <v>-1.248</v>
      </c>
      <c r="D2539">
        <v>-2.3199999999999998</v>
      </c>
      <c r="E2539">
        <v>-2.9649999999999999</v>
      </c>
      <c r="F2539">
        <v>-3.18</v>
      </c>
      <c r="G2539">
        <v>3</v>
      </c>
      <c r="H2539">
        <v>-0.01</v>
      </c>
      <c r="I2539">
        <v>3.9089999999999998</v>
      </c>
      <c r="J2539">
        <v>-0.34499999999999997</v>
      </c>
      <c r="K2539">
        <v>-1.3540000000000001</v>
      </c>
      <c r="L2539">
        <v>-2.3519999999999999</v>
      </c>
      <c r="M2539">
        <v>-3.0779999999999998</v>
      </c>
      <c r="N2539">
        <v>-3.2349999999999999</v>
      </c>
      <c r="O2539">
        <v>1.0940000000000001</v>
      </c>
      <c r="P2539">
        <v>1.1180000000000001</v>
      </c>
      <c r="Q2539">
        <v>1.111</v>
      </c>
      <c r="R2539">
        <v>0.79200000000000004</v>
      </c>
      <c r="S2539">
        <v>0.435</v>
      </c>
    </row>
    <row r="2540" spans="1:19" x14ac:dyDescent="0.3">
      <c r="A2540">
        <v>180</v>
      </c>
      <c r="B2540">
        <v>-0.312</v>
      </c>
      <c r="C2540">
        <v>-1.248</v>
      </c>
      <c r="D2540">
        <v>-2.3199999999999998</v>
      </c>
      <c r="E2540">
        <v>-2.9649999999999999</v>
      </c>
      <c r="F2540">
        <v>-3.18</v>
      </c>
      <c r="G2540">
        <v>3</v>
      </c>
      <c r="H2540">
        <v>-0.01</v>
      </c>
      <c r="I2540">
        <v>3.9089999999999998</v>
      </c>
      <c r="J2540">
        <v>-0.34499999999999997</v>
      </c>
      <c r="K2540">
        <v>-1.341</v>
      </c>
      <c r="L2540">
        <v>-2.3359999999999999</v>
      </c>
      <c r="M2540">
        <v>-3.0539999999999998</v>
      </c>
      <c r="N2540">
        <v>-3.24</v>
      </c>
      <c r="O2540">
        <v>1.0900000000000001</v>
      </c>
      <c r="P2540">
        <v>1.077</v>
      </c>
      <c r="Q2540">
        <v>1.06</v>
      </c>
      <c r="R2540">
        <v>0.70699999999999996</v>
      </c>
      <c r="S2540">
        <v>0.437</v>
      </c>
    </row>
    <row r="2541" spans="1:19" x14ac:dyDescent="0.3">
      <c r="A2541">
        <v>240</v>
      </c>
      <c r="B2541">
        <v>-0.312</v>
      </c>
      <c r="C2541">
        <v>-1.248</v>
      </c>
      <c r="D2541">
        <v>-2.3199999999999998</v>
      </c>
      <c r="E2541">
        <v>-2.9649999999999999</v>
      </c>
      <c r="F2541">
        <v>-3.18</v>
      </c>
      <c r="G2541">
        <v>3</v>
      </c>
      <c r="H2541">
        <v>-0.01</v>
      </c>
      <c r="I2541">
        <v>3.9089999999999998</v>
      </c>
      <c r="J2541">
        <v>-0.35</v>
      </c>
      <c r="K2541">
        <v>-1.349</v>
      </c>
      <c r="L2541">
        <v>-2.347</v>
      </c>
      <c r="M2541">
        <v>-3.0529999999999999</v>
      </c>
      <c r="N2541">
        <v>-3.246</v>
      </c>
      <c r="O2541">
        <v>1.0940000000000001</v>
      </c>
      <c r="P2541">
        <v>1.105</v>
      </c>
      <c r="Q2541">
        <v>1.1080000000000001</v>
      </c>
      <c r="R2541">
        <v>0.71399999999999997</v>
      </c>
      <c r="S2541">
        <v>0.439</v>
      </c>
    </row>
    <row r="2542" spans="1:19" x14ac:dyDescent="0.3">
      <c r="A2542">
        <v>300</v>
      </c>
      <c r="B2542">
        <v>-0.312</v>
      </c>
      <c r="C2542">
        <v>-1.248</v>
      </c>
      <c r="D2542">
        <v>-2.3199999999999998</v>
      </c>
      <c r="E2542">
        <v>-2.9649999999999999</v>
      </c>
      <c r="F2542">
        <v>-3.18</v>
      </c>
      <c r="G2542">
        <v>3</v>
      </c>
      <c r="H2542">
        <v>-0.01</v>
      </c>
      <c r="I2542">
        <v>3.9089999999999998</v>
      </c>
      <c r="J2542">
        <v>-0.34799999999999998</v>
      </c>
      <c r="K2542">
        <v>-1.3460000000000001</v>
      </c>
      <c r="L2542">
        <v>-2.3439999999999999</v>
      </c>
      <c r="M2542">
        <v>-3.0640000000000001</v>
      </c>
      <c r="N2542">
        <v>-3.2530000000000001</v>
      </c>
      <c r="O2542">
        <v>1.089</v>
      </c>
      <c r="P2542">
        <v>1.091</v>
      </c>
      <c r="Q2542">
        <v>1.0880000000000001</v>
      </c>
      <c r="R2542">
        <v>0.76</v>
      </c>
      <c r="S2542">
        <v>0.442</v>
      </c>
    </row>
    <row r="2543" spans="1:19" x14ac:dyDescent="0.3">
      <c r="A2543">
        <v>360</v>
      </c>
      <c r="B2543">
        <v>-0.312</v>
      </c>
      <c r="C2543">
        <v>-1.248</v>
      </c>
      <c r="D2543">
        <v>-2.3199999999999998</v>
      </c>
      <c r="E2543">
        <v>-2.9649999999999999</v>
      </c>
      <c r="F2543">
        <v>-3.18</v>
      </c>
      <c r="G2543">
        <v>3</v>
      </c>
      <c r="H2543">
        <v>-0.01</v>
      </c>
      <c r="I2543">
        <v>3.9089999999999998</v>
      </c>
      <c r="J2543">
        <v>-0.34899999999999998</v>
      </c>
      <c r="K2543">
        <v>-1.345</v>
      </c>
      <c r="L2543">
        <v>-2.3410000000000002</v>
      </c>
      <c r="M2543">
        <v>-3.077</v>
      </c>
      <c r="N2543">
        <v>-3.262</v>
      </c>
      <c r="O2543">
        <v>1.0860000000000001</v>
      </c>
      <c r="P2543">
        <v>1.0940000000000001</v>
      </c>
      <c r="Q2543">
        <v>1.079</v>
      </c>
      <c r="R2543">
        <v>0.79100000000000004</v>
      </c>
      <c r="S2543">
        <v>0.44500000000000001</v>
      </c>
    </row>
    <row r="2544" spans="1:19" x14ac:dyDescent="0.3">
      <c r="A2544">
        <v>420</v>
      </c>
      <c r="B2544">
        <v>-0.312</v>
      </c>
      <c r="C2544">
        <v>-1.248</v>
      </c>
      <c r="D2544">
        <v>-2.3199999999999998</v>
      </c>
      <c r="E2544">
        <v>-2.9649999999999999</v>
      </c>
      <c r="F2544">
        <v>-3.18</v>
      </c>
      <c r="G2544">
        <v>3</v>
      </c>
      <c r="H2544">
        <v>-0.01</v>
      </c>
      <c r="I2544">
        <v>3.9089999999999998</v>
      </c>
      <c r="J2544">
        <v>-0.35099999999999998</v>
      </c>
      <c r="K2544">
        <v>-1.347</v>
      </c>
      <c r="L2544">
        <v>-2.343</v>
      </c>
      <c r="M2544">
        <v>-3.0859999999999999</v>
      </c>
      <c r="N2544">
        <v>-3.2719999999999998</v>
      </c>
      <c r="O2544">
        <v>1.0860000000000001</v>
      </c>
      <c r="P2544">
        <v>1.0980000000000001</v>
      </c>
      <c r="Q2544">
        <v>1.089</v>
      </c>
      <c r="R2544">
        <v>0.81100000000000005</v>
      </c>
      <c r="S2544">
        <v>0.44800000000000001</v>
      </c>
    </row>
    <row r="2545" spans="1:19" x14ac:dyDescent="0.3">
      <c r="A2545">
        <v>480</v>
      </c>
      <c r="B2545">
        <v>-0.312</v>
      </c>
      <c r="C2545">
        <v>-1.248</v>
      </c>
      <c r="D2545">
        <v>-2.3199999999999998</v>
      </c>
      <c r="E2545">
        <v>-2.9649999999999999</v>
      </c>
      <c r="F2545">
        <v>-3.18</v>
      </c>
      <c r="G2545">
        <v>3</v>
      </c>
      <c r="H2545">
        <v>-0.01</v>
      </c>
      <c r="I2545">
        <v>3.9089999999999998</v>
      </c>
      <c r="J2545">
        <v>-0.35199999999999998</v>
      </c>
      <c r="K2545">
        <v>-1.3460000000000001</v>
      </c>
      <c r="L2545">
        <v>-2.3439999999999999</v>
      </c>
      <c r="M2545">
        <v>-3.093</v>
      </c>
      <c r="N2545">
        <v>-3.2810000000000001</v>
      </c>
      <c r="O2545">
        <v>1.0840000000000001</v>
      </c>
      <c r="P2545">
        <v>1.0940000000000001</v>
      </c>
      <c r="Q2545">
        <v>1.0940000000000001</v>
      </c>
      <c r="R2545">
        <v>0.81799999999999995</v>
      </c>
      <c r="S2545">
        <v>0.45200000000000001</v>
      </c>
    </row>
    <row r="2546" spans="1:19" x14ac:dyDescent="0.3">
      <c r="A2546">
        <v>540</v>
      </c>
      <c r="B2546">
        <v>-0.312</v>
      </c>
      <c r="C2546">
        <v>-1.248</v>
      </c>
      <c r="D2546">
        <v>-2.3199999999999998</v>
      </c>
      <c r="E2546">
        <v>-2.9649999999999999</v>
      </c>
      <c r="F2546">
        <v>-3.18</v>
      </c>
      <c r="G2546">
        <v>3</v>
      </c>
      <c r="H2546">
        <v>-0.01</v>
      </c>
      <c r="I2546">
        <v>3.9089999999999998</v>
      </c>
      <c r="J2546">
        <v>-0.35299999999999998</v>
      </c>
      <c r="K2546">
        <v>-1.3460000000000001</v>
      </c>
      <c r="L2546">
        <v>-2.3450000000000002</v>
      </c>
      <c r="M2546">
        <v>-3.0990000000000002</v>
      </c>
      <c r="N2546">
        <v>-3.2909999999999999</v>
      </c>
      <c r="O2546">
        <v>1.0820000000000001</v>
      </c>
      <c r="P2546">
        <v>1.093</v>
      </c>
      <c r="Q2546">
        <v>1.093</v>
      </c>
      <c r="R2546">
        <v>0.82099999999999995</v>
      </c>
      <c r="S2546">
        <v>0.45600000000000002</v>
      </c>
    </row>
    <row r="2547" spans="1:19" x14ac:dyDescent="0.3">
      <c r="A2547">
        <v>600</v>
      </c>
      <c r="B2547">
        <v>-0.312</v>
      </c>
      <c r="C2547">
        <v>-1.248</v>
      </c>
      <c r="D2547">
        <v>-2.3199999999999998</v>
      </c>
      <c r="E2547">
        <v>-2.9649999999999999</v>
      </c>
      <c r="F2547">
        <v>-3.18</v>
      </c>
      <c r="G2547">
        <v>3</v>
      </c>
      <c r="H2547">
        <v>-0.01</v>
      </c>
      <c r="I2547">
        <v>3.9089999999999998</v>
      </c>
      <c r="J2547">
        <v>-0.35499999999999998</v>
      </c>
      <c r="K2547">
        <v>-1.347</v>
      </c>
      <c r="L2547">
        <v>-2.3439999999999999</v>
      </c>
      <c r="M2547">
        <v>-3.1040000000000001</v>
      </c>
      <c r="N2547">
        <v>-3.3010000000000002</v>
      </c>
      <c r="O2547">
        <v>1.081</v>
      </c>
      <c r="P2547">
        <v>1.093</v>
      </c>
      <c r="Q2547">
        <v>1.091</v>
      </c>
      <c r="R2547">
        <v>0.82399999999999995</v>
      </c>
      <c r="S2547">
        <v>0.45900000000000002</v>
      </c>
    </row>
    <row r="2549" spans="1:19" x14ac:dyDescent="0.3">
      <c r="A2549" t="s">
        <v>0</v>
      </c>
      <c r="B2549" t="s">
        <v>197</v>
      </c>
    </row>
    <row r="2550" spans="1:19" x14ac:dyDescent="0.3">
      <c r="A2550">
        <v>0</v>
      </c>
      <c r="B2550">
        <v>-0.312</v>
      </c>
      <c r="C2550">
        <v>-1.248</v>
      </c>
      <c r="D2550">
        <v>-2.3199999999999998</v>
      </c>
      <c r="E2550">
        <v>-2.9580000000000002</v>
      </c>
      <c r="F2550">
        <v>-3.17</v>
      </c>
      <c r="G2550">
        <v>3</v>
      </c>
      <c r="H2550">
        <v>-0.01</v>
      </c>
      <c r="I2550">
        <v>3.9089999999999998</v>
      </c>
      <c r="J2550">
        <v>-0.33700000000000002</v>
      </c>
      <c r="K2550">
        <v>-1.337</v>
      </c>
      <c r="L2550">
        <v>-2.3319999999999999</v>
      </c>
      <c r="M2550">
        <v>-3.0539999999999998</v>
      </c>
      <c r="N2550">
        <v>-3.17</v>
      </c>
      <c r="O2550">
        <v>1.0880000000000001</v>
      </c>
      <c r="P2550">
        <v>1.0880000000000001</v>
      </c>
      <c r="Q2550">
        <v>1.08</v>
      </c>
      <c r="R2550">
        <v>0.73799999999999999</v>
      </c>
      <c r="S2550">
        <v>0.31</v>
      </c>
    </row>
    <row r="2551" spans="1:19" x14ac:dyDescent="0.3">
      <c r="A2551">
        <v>60</v>
      </c>
      <c r="B2551">
        <v>-0.312</v>
      </c>
      <c r="C2551">
        <v>-1.248</v>
      </c>
      <c r="D2551">
        <v>-2.3199999999999998</v>
      </c>
      <c r="E2551">
        <v>-2.9580000000000002</v>
      </c>
      <c r="F2551">
        <v>-3.17</v>
      </c>
      <c r="G2551">
        <v>3</v>
      </c>
      <c r="H2551">
        <v>-0.01</v>
      </c>
      <c r="I2551">
        <v>3.9089999999999998</v>
      </c>
      <c r="J2551">
        <v>-0.35699999999999998</v>
      </c>
      <c r="K2551">
        <v>-1.349</v>
      </c>
      <c r="L2551">
        <v>-2.3260000000000001</v>
      </c>
      <c r="M2551">
        <v>-3.0409999999999999</v>
      </c>
      <c r="N2551">
        <v>-3.2170000000000001</v>
      </c>
      <c r="O2551">
        <v>1.1180000000000001</v>
      </c>
      <c r="P2551">
        <v>1.089</v>
      </c>
      <c r="Q2551">
        <v>1.0269999999999999</v>
      </c>
      <c r="R2551">
        <v>0.70399999999999996</v>
      </c>
      <c r="S2551">
        <v>0.42899999999999999</v>
      </c>
    </row>
    <row r="2552" spans="1:19" x14ac:dyDescent="0.3">
      <c r="A2552">
        <v>120</v>
      </c>
      <c r="B2552">
        <v>-0.312</v>
      </c>
      <c r="C2552">
        <v>-1.248</v>
      </c>
      <c r="D2552">
        <v>-2.3199999999999998</v>
      </c>
      <c r="E2552">
        <v>-2.9580000000000002</v>
      </c>
      <c r="F2552">
        <v>-3.17</v>
      </c>
      <c r="G2552">
        <v>3</v>
      </c>
      <c r="H2552">
        <v>-0.01</v>
      </c>
      <c r="I2552">
        <v>3.9089999999999998</v>
      </c>
      <c r="J2552">
        <v>-0.34499999999999997</v>
      </c>
      <c r="K2552">
        <v>-1.3540000000000001</v>
      </c>
      <c r="L2552">
        <v>-2.351</v>
      </c>
      <c r="M2552">
        <v>-3.0710000000000002</v>
      </c>
      <c r="N2552">
        <v>-3.2240000000000002</v>
      </c>
      <c r="O2552">
        <v>1.095</v>
      </c>
      <c r="P2552">
        <v>1.119</v>
      </c>
      <c r="Q2552">
        <v>1.1100000000000001</v>
      </c>
      <c r="R2552">
        <v>0.78400000000000003</v>
      </c>
      <c r="S2552">
        <v>0.43099999999999999</v>
      </c>
    </row>
    <row r="2553" spans="1:19" x14ac:dyDescent="0.3">
      <c r="A2553">
        <v>180</v>
      </c>
      <c r="B2553">
        <v>-0.312</v>
      </c>
      <c r="C2553">
        <v>-1.248</v>
      </c>
      <c r="D2553">
        <v>-2.3199999999999998</v>
      </c>
      <c r="E2553">
        <v>-2.9580000000000002</v>
      </c>
      <c r="F2553">
        <v>-3.17</v>
      </c>
      <c r="G2553">
        <v>3</v>
      </c>
      <c r="H2553">
        <v>-0.01</v>
      </c>
      <c r="I2553">
        <v>3.9089999999999998</v>
      </c>
      <c r="J2553">
        <v>-0.34499999999999997</v>
      </c>
      <c r="K2553">
        <v>-1.341</v>
      </c>
      <c r="L2553">
        <v>-2.3359999999999999</v>
      </c>
      <c r="M2553">
        <v>-3.0470000000000002</v>
      </c>
      <c r="N2553">
        <v>-3.23</v>
      </c>
      <c r="O2553">
        <v>1.0900000000000001</v>
      </c>
      <c r="P2553">
        <v>1.077</v>
      </c>
      <c r="Q2553">
        <v>1.0609999999999999</v>
      </c>
      <c r="R2553">
        <v>0.7</v>
      </c>
      <c r="S2553">
        <v>0.433</v>
      </c>
    </row>
    <row r="2554" spans="1:19" x14ac:dyDescent="0.3">
      <c r="A2554">
        <v>240</v>
      </c>
      <c r="B2554">
        <v>-0.312</v>
      </c>
      <c r="C2554">
        <v>-1.248</v>
      </c>
      <c r="D2554">
        <v>-2.3199999999999998</v>
      </c>
      <c r="E2554">
        <v>-2.9580000000000002</v>
      </c>
      <c r="F2554">
        <v>-3.17</v>
      </c>
      <c r="G2554">
        <v>3</v>
      </c>
      <c r="H2554">
        <v>-0.01</v>
      </c>
      <c r="I2554">
        <v>3.9089999999999998</v>
      </c>
      <c r="J2554">
        <v>-0.35</v>
      </c>
      <c r="K2554">
        <v>-1.3480000000000001</v>
      </c>
      <c r="L2554">
        <v>-2.347</v>
      </c>
      <c r="M2554">
        <v>-3.0459999999999998</v>
      </c>
      <c r="N2554">
        <v>-3.2349999999999999</v>
      </c>
      <c r="O2554">
        <v>1.0940000000000001</v>
      </c>
      <c r="P2554">
        <v>1.105</v>
      </c>
      <c r="Q2554">
        <v>1.1080000000000001</v>
      </c>
      <c r="R2554">
        <v>0.70899999999999996</v>
      </c>
      <c r="S2554">
        <v>0.435</v>
      </c>
    </row>
    <row r="2555" spans="1:19" x14ac:dyDescent="0.3">
      <c r="A2555">
        <v>300</v>
      </c>
      <c r="B2555">
        <v>-0.312</v>
      </c>
      <c r="C2555">
        <v>-1.248</v>
      </c>
      <c r="D2555">
        <v>-2.3199999999999998</v>
      </c>
      <c r="E2555">
        <v>-2.9580000000000002</v>
      </c>
      <c r="F2555">
        <v>-3.17</v>
      </c>
      <c r="G2555">
        <v>3</v>
      </c>
      <c r="H2555">
        <v>-0.01</v>
      </c>
      <c r="I2555">
        <v>3.9089999999999998</v>
      </c>
      <c r="J2555">
        <v>-0.34799999999999998</v>
      </c>
      <c r="K2555">
        <v>-1.345</v>
      </c>
      <c r="L2555">
        <v>-2.3439999999999999</v>
      </c>
      <c r="M2555">
        <v>-3.0579999999999998</v>
      </c>
      <c r="N2555">
        <v>-3.242</v>
      </c>
      <c r="O2555">
        <v>1.089</v>
      </c>
      <c r="P2555">
        <v>1.0900000000000001</v>
      </c>
      <c r="Q2555">
        <v>1.087</v>
      </c>
      <c r="R2555">
        <v>0.755</v>
      </c>
      <c r="S2555">
        <v>0.438</v>
      </c>
    </row>
    <row r="2556" spans="1:19" x14ac:dyDescent="0.3">
      <c r="A2556">
        <v>360</v>
      </c>
      <c r="B2556">
        <v>-0.312</v>
      </c>
      <c r="C2556">
        <v>-1.248</v>
      </c>
      <c r="D2556">
        <v>-2.3199999999999998</v>
      </c>
      <c r="E2556">
        <v>-2.9580000000000002</v>
      </c>
      <c r="F2556">
        <v>-3.17</v>
      </c>
      <c r="G2556">
        <v>3</v>
      </c>
      <c r="H2556">
        <v>-0.01</v>
      </c>
      <c r="I2556">
        <v>3.9089999999999998</v>
      </c>
      <c r="J2556">
        <v>-0.34899999999999998</v>
      </c>
      <c r="K2556">
        <v>-1.345</v>
      </c>
      <c r="L2556">
        <v>-2.34</v>
      </c>
      <c r="M2556">
        <v>-3.07</v>
      </c>
      <c r="N2556">
        <v>-3.2509999999999999</v>
      </c>
      <c r="O2556">
        <v>1.0860000000000001</v>
      </c>
      <c r="P2556">
        <v>1.0940000000000001</v>
      </c>
      <c r="Q2556">
        <v>1.079</v>
      </c>
      <c r="R2556">
        <v>0.78600000000000003</v>
      </c>
      <c r="S2556">
        <v>0.441</v>
      </c>
    </row>
    <row r="2557" spans="1:19" x14ac:dyDescent="0.3">
      <c r="A2557">
        <v>420</v>
      </c>
      <c r="B2557">
        <v>-0.312</v>
      </c>
      <c r="C2557">
        <v>-1.248</v>
      </c>
      <c r="D2557">
        <v>-2.3199999999999998</v>
      </c>
      <c r="E2557">
        <v>-2.9580000000000002</v>
      </c>
      <c r="F2557">
        <v>-3.17</v>
      </c>
      <c r="G2557">
        <v>3</v>
      </c>
      <c r="H2557">
        <v>-0.01</v>
      </c>
      <c r="I2557">
        <v>3.9089999999999998</v>
      </c>
      <c r="J2557">
        <v>-0.35099999999999998</v>
      </c>
      <c r="K2557">
        <v>-1.347</v>
      </c>
      <c r="L2557">
        <v>-2.3420000000000001</v>
      </c>
      <c r="M2557">
        <v>-3.08</v>
      </c>
      <c r="N2557">
        <v>-3.2610000000000001</v>
      </c>
      <c r="O2557">
        <v>1.0860000000000001</v>
      </c>
      <c r="P2557">
        <v>1.0980000000000001</v>
      </c>
      <c r="Q2557">
        <v>1.089</v>
      </c>
      <c r="R2557">
        <v>0.80600000000000005</v>
      </c>
      <c r="S2557">
        <v>0.44400000000000001</v>
      </c>
    </row>
    <row r="2558" spans="1:19" x14ac:dyDescent="0.3">
      <c r="A2558">
        <v>480</v>
      </c>
      <c r="B2558">
        <v>-0.312</v>
      </c>
      <c r="C2558">
        <v>-1.248</v>
      </c>
      <c r="D2558">
        <v>-2.3199999999999998</v>
      </c>
      <c r="E2558">
        <v>-2.9580000000000002</v>
      </c>
      <c r="F2558">
        <v>-3.17</v>
      </c>
      <c r="G2558">
        <v>3</v>
      </c>
      <c r="H2558">
        <v>-0.01</v>
      </c>
      <c r="I2558">
        <v>3.9089999999999998</v>
      </c>
      <c r="J2558">
        <v>-0.35199999999999998</v>
      </c>
      <c r="K2558">
        <v>-1.3460000000000001</v>
      </c>
      <c r="L2558">
        <v>-2.3439999999999999</v>
      </c>
      <c r="M2558">
        <v>-3.0870000000000002</v>
      </c>
      <c r="N2558">
        <v>-3.2690000000000001</v>
      </c>
      <c r="O2558">
        <v>1.083</v>
      </c>
      <c r="P2558">
        <v>1.095</v>
      </c>
      <c r="Q2558">
        <v>1.0940000000000001</v>
      </c>
      <c r="R2558">
        <v>0.81299999999999994</v>
      </c>
      <c r="S2558">
        <v>0.44700000000000001</v>
      </c>
    </row>
    <row r="2559" spans="1:19" x14ac:dyDescent="0.3">
      <c r="A2559">
        <v>540</v>
      </c>
      <c r="B2559">
        <v>-0.312</v>
      </c>
      <c r="C2559">
        <v>-1.248</v>
      </c>
      <c r="D2559">
        <v>-2.3199999999999998</v>
      </c>
      <c r="E2559">
        <v>-2.9580000000000002</v>
      </c>
      <c r="F2559">
        <v>-3.17</v>
      </c>
      <c r="G2559">
        <v>3</v>
      </c>
      <c r="H2559">
        <v>-0.01</v>
      </c>
      <c r="I2559">
        <v>3.9089999999999998</v>
      </c>
      <c r="J2559">
        <v>-0.35299999999999998</v>
      </c>
      <c r="K2559">
        <v>-1.3460000000000001</v>
      </c>
      <c r="L2559">
        <v>-2.3439999999999999</v>
      </c>
      <c r="M2559">
        <v>-3.0920000000000001</v>
      </c>
      <c r="N2559">
        <v>-3.28</v>
      </c>
      <c r="O2559">
        <v>1.0820000000000001</v>
      </c>
      <c r="P2559">
        <v>1.093</v>
      </c>
      <c r="Q2559">
        <v>1.093</v>
      </c>
      <c r="R2559">
        <v>0.81499999999999995</v>
      </c>
      <c r="S2559">
        <v>0.45100000000000001</v>
      </c>
    </row>
    <row r="2560" spans="1:19" x14ac:dyDescent="0.3">
      <c r="A2560">
        <v>600</v>
      </c>
      <c r="B2560">
        <v>-0.312</v>
      </c>
      <c r="C2560">
        <v>-1.248</v>
      </c>
      <c r="D2560">
        <v>-2.3199999999999998</v>
      </c>
      <c r="E2560">
        <v>-2.9580000000000002</v>
      </c>
      <c r="F2560">
        <v>-3.17</v>
      </c>
      <c r="G2560">
        <v>3</v>
      </c>
      <c r="H2560">
        <v>-0.01</v>
      </c>
      <c r="I2560">
        <v>3.9089999999999998</v>
      </c>
      <c r="J2560">
        <v>-0.35499999999999998</v>
      </c>
      <c r="K2560">
        <v>-1.347</v>
      </c>
      <c r="L2560">
        <v>-2.3439999999999999</v>
      </c>
      <c r="M2560">
        <v>-3.097</v>
      </c>
      <c r="N2560">
        <v>-3.2890000000000001</v>
      </c>
      <c r="O2560">
        <v>1.081</v>
      </c>
      <c r="P2560">
        <v>1.093</v>
      </c>
      <c r="Q2560">
        <v>1.091</v>
      </c>
      <c r="R2560">
        <v>0.81799999999999995</v>
      </c>
      <c r="S2560">
        <v>0.45500000000000002</v>
      </c>
    </row>
    <row r="2562" spans="1:19" x14ac:dyDescent="0.3">
      <c r="A2562" t="s">
        <v>0</v>
      </c>
      <c r="B2562" t="s">
        <v>198</v>
      </c>
    </row>
    <row r="2563" spans="1:19" x14ac:dyDescent="0.3">
      <c r="A2563">
        <v>0</v>
      </c>
      <c r="B2563">
        <v>-0.312</v>
      </c>
      <c r="C2563">
        <v>-1.2490000000000001</v>
      </c>
      <c r="D2563">
        <v>-2.3199999999999998</v>
      </c>
      <c r="E2563">
        <v>-2.952</v>
      </c>
      <c r="F2563">
        <v>-3.16</v>
      </c>
      <c r="G2563">
        <v>3</v>
      </c>
      <c r="H2563">
        <v>-0.01</v>
      </c>
      <c r="I2563">
        <v>3.9089999999999998</v>
      </c>
      <c r="J2563">
        <v>-0.33700000000000002</v>
      </c>
      <c r="K2563">
        <v>-1.337</v>
      </c>
      <c r="L2563">
        <v>-2.3319999999999999</v>
      </c>
      <c r="M2563">
        <v>-3.0470000000000002</v>
      </c>
      <c r="N2563">
        <v>-3.16</v>
      </c>
      <c r="O2563">
        <v>1.0880000000000001</v>
      </c>
      <c r="P2563">
        <v>1.0880000000000001</v>
      </c>
      <c r="Q2563">
        <v>1.08</v>
      </c>
      <c r="R2563">
        <v>0.73199999999999998</v>
      </c>
      <c r="S2563">
        <v>0.307</v>
      </c>
    </row>
    <row r="2564" spans="1:19" x14ac:dyDescent="0.3">
      <c r="A2564">
        <v>60</v>
      </c>
      <c r="B2564">
        <v>-0.312</v>
      </c>
      <c r="C2564">
        <v>-1.2490000000000001</v>
      </c>
      <c r="D2564">
        <v>-2.3199999999999998</v>
      </c>
      <c r="E2564">
        <v>-2.952</v>
      </c>
      <c r="F2564">
        <v>-3.16</v>
      </c>
      <c r="G2564">
        <v>3</v>
      </c>
      <c r="H2564">
        <v>-0.01</v>
      </c>
      <c r="I2564">
        <v>3.9089999999999998</v>
      </c>
      <c r="J2564">
        <v>-0.35699999999999998</v>
      </c>
      <c r="K2564">
        <v>-1.349</v>
      </c>
      <c r="L2564">
        <v>-2.3250000000000002</v>
      </c>
      <c r="M2564">
        <v>-3.0339999999999998</v>
      </c>
      <c r="N2564">
        <v>-3.206</v>
      </c>
      <c r="O2564">
        <v>1.1180000000000001</v>
      </c>
      <c r="P2564">
        <v>1.087</v>
      </c>
      <c r="Q2564">
        <v>1.0269999999999999</v>
      </c>
      <c r="R2564">
        <v>0.69899999999999995</v>
      </c>
      <c r="S2564">
        <v>0.42499999999999999</v>
      </c>
    </row>
    <row r="2565" spans="1:19" x14ac:dyDescent="0.3">
      <c r="A2565">
        <v>120</v>
      </c>
      <c r="B2565">
        <v>-0.312</v>
      </c>
      <c r="C2565">
        <v>-1.2490000000000001</v>
      </c>
      <c r="D2565">
        <v>-2.3199999999999998</v>
      </c>
      <c r="E2565">
        <v>-2.952</v>
      </c>
      <c r="F2565">
        <v>-3.16</v>
      </c>
      <c r="G2565">
        <v>3</v>
      </c>
      <c r="H2565">
        <v>-0.01</v>
      </c>
      <c r="I2565">
        <v>3.9089999999999998</v>
      </c>
      <c r="J2565">
        <v>-0.34599999999999997</v>
      </c>
      <c r="K2565">
        <v>-1.3540000000000001</v>
      </c>
      <c r="L2565">
        <v>-2.351</v>
      </c>
      <c r="M2565">
        <v>-3.0630000000000002</v>
      </c>
      <c r="N2565">
        <v>-3.214</v>
      </c>
      <c r="O2565">
        <v>1.095</v>
      </c>
      <c r="P2565">
        <v>1.119</v>
      </c>
      <c r="Q2565">
        <v>1.1080000000000001</v>
      </c>
      <c r="R2565">
        <v>0.77600000000000002</v>
      </c>
      <c r="S2565">
        <v>0.42699999999999999</v>
      </c>
    </row>
    <row r="2566" spans="1:19" x14ac:dyDescent="0.3">
      <c r="A2566">
        <v>180</v>
      </c>
      <c r="B2566">
        <v>-0.312</v>
      </c>
      <c r="C2566">
        <v>-1.2490000000000001</v>
      </c>
      <c r="D2566">
        <v>-2.3199999999999998</v>
      </c>
      <c r="E2566">
        <v>-2.952</v>
      </c>
      <c r="F2566">
        <v>-3.16</v>
      </c>
      <c r="G2566">
        <v>3</v>
      </c>
      <c r="H2566">
        <v>-0.01</v>
      </c>
      <c r="I2566">
        <v>3.9089999999999998</v>
      </c>
      <c r="J2566">
        <v>-0.34499999999999997</v>
      </c>
      <c r="K2566">
        <v>-1.341</v>
      </c>
      <c r="L2566">
        <v>-2.3359999999999999</v>
      </c>
      <c r="M2566">
        <v>-3.0390000000000001</v>
      </c>
      <c r="N2566">
        <v>-3.2189999999999999</v>
      </c>
      <c r="O2566">
        <v>1.0900000000000001</v>
      </c>
      <c r="P2566">
        <v>1.0760000000000001</v>
      </c>
      <c r="Q2566">
        <v>1.0609999999999999</v>
      </c>
      <c r="R2566">
        <v>0.69199999999999995</v>
      </c>
      <c r="S2566">
        <v>0.42899999999999999</v>
      </c>
    </row>
    <row r="2567" spans="1:19" x14ac:dyDescent="0.3">
      <c r="A2567">
        <v>240</v>
      </c>
      <c r="B2567">
        <v>-0.312</v>
      </c>
      <c r="C2567">
        <v>-1.2490000000000001</v>
      </c>
      <c r="D2567">
        <v>-2.3199999999999998</v>
      </c>
      <c r="E2567">
        <v>-2.952</v>
      </c>
      <c r="F2567">
        <v>-3.16</v>
      </c>
      <c r="G2567">
        <v>3</v>
      </c>
      <c r="H2567">
        <v>-0.01</v>
      </c>
      <c r="I2567">
        <v>3.9089999999999998</v>
      </c>
      <c r="J2567">
        <v>-0.35</v>
      </c>
      <c r="K2567">
        <v>-1.3480000000000001</v>
      </c>
      <c r="L2567">
        <v>-2.347</v>
      </c>
      <c r="M2567">
        <v>-3.0390000000000001</v>
      </c>
      <c r="N2567">
        <v>-3.2250000000000001</v>
      </c>
      <c r="O2567">
        <v>1.0940000000000001</v>
      </c>
      <c r="P2567">
        <v>1.105</v>
      </c>
      <c r="Q2567">
        <v>1.109</v>
      </c>
      <c r="R2567">
        <v>0.70399999999999996</v>
      </c>
      <c r="S2567">
        <v>0.43099999999999999</v>
      </c>
    </row>
    <row r="2568" spans="1:19" x14ac:dyDescent="0.3">
      <c r="A2568">
        <v>300</v>
      </c>
      <c r="B2568">
        <v>-0.312</v>
      </c>
      <c r="C2568">
        <v>-1.2490000000000001</v>
      </c>
      <c r="D2568">
        <v>-2.3199999999999998</v>
      </c>
      <c r="E2568">
        <v>-2.952</v>
      </c>
      <c r="F2568">
        <v>-3.16</v>
      </c>
      <c r="G2568">
        <v>3</v>
      </c>
      <c r="H2568">
        <v>-0.01</v>
      </c>
      <c r="I2568">
        <v>3.9089999999999998</v>
      </c>
      <c r="J2568">
        <v>-0.34799999999999998</v>
      </c>
      <c r="K2568">
        <v>-1.345</v>
      </c>
      <c r="L2568">
        <v>-2.343</v>
      </c>
      <c r="M2568">
        <v>-3.0510000000000002</v>
      </c>
      <c r="N2568">
        <v>-3.2309999999999999</v>
      </c>
      <c r="O2568">
        <v>1.0880000000000001</v>
      </c>
      <c r="P2568">
        <v>1.0900000000000001</v>
      </c>
      <c r="Q2568">
        <v>1.0860000000000001</v>
      </c>
      <c r="R2568">
        <v>0.75</v>
      </c>
      <c r="S2568">
        <v>0.434</v>
      </c>
    </row>
    <row r="2569" spans="1:19" x14ac:dyDescent="0.3">
      <c r="A2569">
        <v>360</v>
      </c>
      <c r="B2569">
        <v>-0.312</v>
      </c>
      <c r="C2569">
        <v>-1.2490000000000001</v>
      </c>
      <c r="D2569">
        <v>-2.3199999999999998</v>
      </c>
      <c r="E2569">
        <v>-2.952</v>
      </c>
      <c r="F2569">
        <v>-3.16</v>
      </c>
      <c r="G2569">
        <v>3</v>
      </c>
      <c r="H2569">
        <v>-0.01</v>
      </c>
      <c r="I2569">
        <v>3.9089999999999998</v>
      </c>
      <c r="J2569">
        <v>-0.35</v>
      </c>
      <c r="K2569">
        <v>-1.345</v>
      </c>
      <c r="L2569">
        <v>-2.34</v>
      </c>
      <c r="M2569">
        <v>-3.0640000000000001</v>
      </c>
      <c r="N2569">
        <v>-3.24</v>
      </c>
      <c r="O2569">
        <v>1.087</v>
      </c>
      <c r="P2569">
        <v>1.0940000000000001</v>
      </c>
      <c r="Q2569">
        <v>1.0780000000000001</v>
      </c>
      <c r="R2569">
        <v>0.78100000000000003</v>
      </c>
      <c r="S2569">
        <v>0.437</v>
      </c>
    </row>
    <row r="2570" spans="1:19" x14ac:dyDescent="0.3">
      <c r="A2570">
        <v>420</v>
      </c>
      <c r="B2570">
        <v>-0.312</v>
      </c>
      <c r="C2570">
        <v>-1.2490000000000001</v>
      </c>
      <c r="D2570">
        <v>-2.3199999999999998</v>
      </c>
      <c r="E2570">
        <v>-2.952</v>
      </c>
      <c r="F2570">
        <v>-3.16</v>
      </c>
      <c r="G2570">
        <v>3</v>
      </c>
      <c r="H2570">
        <v>-0.01</v>
      </c>
      <c r="I2570">
        <v>3.9089999999999998</v>
      </c>
      <c r="J2570">
        <v>-0.35099999999999998</v>
      </c>
      <c r="K2570">
        <v>-1.347</v>
      </c>
      <c r="L2570">
        <v>-2.3420000000000001</v>
      </c>
      <c r="M2570">
        <v>-3.073</v>
      </c>
      <c r="N2570">
        <v>-3.2490000000000001</v>
      </c>
      <c r="O2570">
        <v>1.0860000000000001</v>
      </c>
      <c r="P2570">
        <v>1.0980000000000001</v>
      </c>
      <c r="Q2570">
        <v>1.089</v>
      </c>
      <c r="R2570">
        <v>0.80100000000000005</v>
      </c>
      <c r="S2570">
        <v>0.44</v>
      </c>
    </row>
    <row r="2571" spans="1:19" x14ac:dyDescent="0.3">
      <c r="A2571">
        <v>480</v>
      </c>
      <c r="B2571">
        <v>-0.312</v>
      </c>
      <c r="C2571">
        <v>-1.2490000000000001</v>
      </c>
      <c r="D2571">
        <v>-2.3199999999999998</v>
      </c>
      <c r="E2571">
        <v>-2.952</v>
      </c>
      <c r="F2571">
        <v>-3.16</v>
      </c>
      <c r="G2571">
        <v>3</v>
      </c>
      <c r="H2571">
        <v>-0.01</v>
      </c>
      <c r="I2571">
        <v>3.9089999999999998</v>
      </c>
      <c r="J2571">
        <v>-0.35199999999999998</v>
      </c>
      <c r="K2571">
        <v>-1.3460000000000001</v>
      </c>
      <c r="L2571">
        <v>-2.3439999999999999</v>
      </c>
      <c r="M2571">
        <v>-3.081</v>
      </c>
      <c r="N2571">
        <v>-3.258</v>
      </c>
      <c r="O2571">
        <v>1.083</v>
      </c>
      <c r="P2571">
        <v>1.095</v>
      </c>
      <c r="Q2571">
        <v>1.0940000000000001</v>
      </c>
      <c r="R2571">
        <v>0.80800000000000005</v>
      </c>
      <c r="S2571">
        <v>0.443</v>
      </c>
    </row>
    <row r="2572" spans="1:19" x14ac:dyDescent="0.3">
      <c r="A2572">
        <v>540</v>
      </c>
      <c r="B2572">
        <v>-0.312</v>
      </c>
      <c r="C2572">
        <v>-1.2490000000000001</v>
      </c>
      <c r="D2572">
        <v>-2.3199999999999998</v>
      </c>
      <c r="E2572">
        <v>-2.952</v>
      </c>
      <c r="F2572">
        <v>-3.16</v>
      </c>
      <c r="G2572">
        <v>3</v>
      </c>
      <c r="H2572">
        <v>-0.01</v>
      </c>
      <c r="I2572">
        <v>3.9089999999999998</v>
      </c>
      <c r="J2572">
        <v>-0.35299999999999998</v>
      </c>
      <c r="K2572">
        <v>-1.3460000000000001</v>
      </c>
      <c r="L2572">
        <v>-2.3439999999999999</v>
      </c>
      <c r="M2572">
        <v>-3.0859999999999999</v>
      </c>
      <c r="N2572">
        <v>-3.2669999999999999</v>
      </c>
      <c r="O2572">
        <v>1.0820000000000001</v>
      </c>
      <c r="P2572">
        <v>1.093</v>
      </c>
      <c r="Q2572">
        <v>1.0920000000000001</v>
      </c>
      <c r="R2572">
        <v>0.81</v>
      </c>
      <c r="S2572">
        <v>0.44700000000000001</v>
      </c>
    </row>
    <row r="2573" spans="1:19" x14ac:dyDescent="0.3">
      <c r="A2573">
        <v>600</v>
      </c>
      <c r="B2573">
        <v>-0.312</v>
      </c>
      <c r="C2573">
        <v>-1.2490000000000001</v>
      </c>
      <c r="D2573">
        <v>-2.3199999999999998</v>
      </c>
      <c r="E2573">
        <v>-2.952</v>
      </c>
      <c r="F2573">
        <v>-3.16</v>
      </c>
      <c r="G2573">
        <v>3</v>
      </c>
      <c r="H2573">
        <v>-0.01</v>
      </c>
      <c r="I2573">
        <v>3.9089999999999998</v>
      </c>
      <c r="J2573">
        <v>-0.35499999999999998</v>
      </c>
      <c r="K2573">
        <v>-1.347</v>
      </c>
      <c r="L2573">
        <v>-2.343</v>
      </c>
      <c r="M2573">
        <v>-3.0910000000000002</v>
      </c>
      <c r="N2573">
        <v>-3.278</v>
      </c>
      <c r="O2573">
        <v>1.081</v>
      </c>
      <c r="P2573">
        <v>1.093</v>
      </c>
      <c r="Q2573">
        <v>1.091</v>
      </c>
      <c r="R2573">
        <v>0.81299999999999994</v>
      </c>
      <c r="S2573">
        <v>0.45100000000000001</v>
      </c>
    </row>
    <row r="2575" spans="1:19" x14ac:dyDescent="0.3">
      <c r="A2575" t="s">
        <v>0</v>
      </c>
      <c r="B2575" t="s">
        <v>199</v>
      </c>
    </row>
    <row r="2576" spans="1:19" x14ac:dyDescent="0.3">
      <c r="A2576">
        <v>0</v>
      </c>
      <c r="B2576">
        <v>-0.312</v>
      </c>
      <c r="C2576">
        <v>-1.246</v>
      </c>
      <c r="D2576">
        <v>-2.3220000000000001</v>
      </c>
      <c r="E2576">
        <v>-3.0030000000000001</v>
      </c>
      <c r="F2576">
        <v>-3.24</v>
      </c>
      <c r="G2576">
        <v>3</v>
      </c>
      <c r="H2576">
        <v>0</v>
      </c>
      <c r="I2576">
        <v>3.9089999999999998</v>
      </c>
      <c r="J2576">
        <v>-0.33700000000000002</v>
      </c>
      <c r="K2576">
        <v>-1.337</v>
      </c>
      <c r="L2576">
        <v>-2.3340000000000001</v>
      </c>
      <c r="M2576">
        <v>-3.1019999999999999</v>
      </c>
      <c r="N2576">
        <v>-3.24</v>
      </c>
      <c r="O2576">
        <v>1.0880000000000001</v>
      </c>
      <c r="P2576">
        <v>1.0880000000000001</v>
      </c>
      <c r="Q2576">
        <v>1.083</v>
      </c>
      <c r="R2576">
        <v>0.78400000000000003</v>
      </c>
      <c r="S2576">
        <v>0.32800000000000001</v>
      </c>
    </row>
    <row r="2577" spans="1:19" x14ac:dyDescent="0.3">
      <c r="A2577">
        <v>60</v>
      </c>
      <c r="B2577">
        <v>-0.312</v>
      </c>
      <c r="C2577">
        <v>-1.246</v>
      </c>
      <c r="D2577">
        <v>-2.3220000000000001</v>
      </c>
      <c r="E2577">
        <v>-3.0030000000000001</v>
      </c>
      <c r="F2577">
        <v>-3.24</v>
      </c>
      <c r="G2577">
        <v>3</v>
      </c>
      <c r="H2577">
        <v>0</v>
      </c>
      <c r="I2577">
        <v>3.9089999999999998</v>
      </c>
      <c r="J2577">
        <v>-0.35599999999999998</v>
      </c>
      <c r="K2577">
        <v>-1.3520000000000001</v>
      </c>
      <c r="L2577">
        <v>-2.3290000000000002</v>
      </c>
      <c r="M2577">
        <v>-3.085</v>
      </c>
      <c r="N2577">
        <v>-3.294</v>
      </c>
      <c r="O2577">
        <v>1.121</v>
      </c>
      <c r="P2577">
        <v>1.0960000000000001</v>
      </c>
      <c r="Q2577">
        <v>1.0309999999999999</v>
      </c>
      <c r="R2577">
        <v>0.74</v>
      </c>
      <c r="S2577">
        <v>0.45700000000000002</v>
      </c>
    </row>
    <row r="2578" spans="1:19" x14ac:dyDescent="0.3">
      <c r="A2578">
        <v>120</v>
      </c>
      <c r="B2578">
        <v>-0.312</v>
      </c>
      <c r="C2578">
        <v>-1.246</v>
      </c>
      <c r="D2578">
        <v>-2.3220000000000001</v>
      </c>
      <c r="E2578">
        <v>-3.0030000000000001</v>
      </c>
      <c r="F2578">
        <v>-3.24</v>
      </c>
      <c r="G2578">
        <v>3</v>
      </c>
      <c r="H2578">
        <v>0</v>
      </c>
      <c r="I2578">
        <v>3.9089999999999998</v>
      </c>
      <c r="J2578">
        <v>-0.34300000000000003</v>
      </c>
      <c r="K2578">
        <v>-1.355</v>
      </c>
      <c r="L2578">
        <v>-2.355</v>
      </c>
      <c r="M2578">
        <v>-3.1190000000000002</v>
      </c>
      <c r="N2578">
        <v>-3.302</v>
      </c>
      <c r="O2578">
        <v>1.0980000000000001</v>
      </c>
      <c r="P2578">
        <v>1.117</v>
      </c>
      <c r="Q2578">
        <v>1.117</v>
      </c>
      <c r="R2578">
        <v>0.83899999999999997</v>
      </c>
      <c r="S2578">
        <v>0.46</v>
      </c>
    </row>
    <row r="2579" spans="1:19" x14ac:dyDescent="0.3">
      <c r="A2579">
        <v>180</v>
      </c>
      <c r="B2579">
        <v>-0.312</v>
      </c>
      <c r="C2579">
        <v>-1.246</v>
      </c>
      <c r="D2579">
        <v>-2.3220000000000001</v>
      </c>
      <c r="E2579">
        <v>-3.0030000000000001</v>
      </c>
      <c r="F2579">
        <v>-3.24</v>
      </c>
      <c r="G2579">
        <v>3</v>
      </c>
      <c r="H2579">
        <v>0</v>
      </c>
      <c r="I2579">
        <v>3.9089999999999998</v>
      </c>
      <c r="J2579">
        <v>-0.34399999999999997</v>
      </c>
      <c r="K2579">
        <v>-1.343</v>
      </c>
      <c r="L2579">
        <v>-2.3380000000000001</v>
      </c>
      <c r="M2579">
        <v>-3.0990000000000002</v>
      </c>
      <c r="N2579">
        <v>-3.3079999999999998</v>
      </c>
      <c r="O2579">
        <v>1.099</v>
      </c>
      <c r="P2579">
        <v>1.0780000000000001</v>
      </c>
      <c r="Q2579">
        <v>1.06</v>
      </c>
      <c r="R2579">
        <v>0.75600000000000001</v>
      </c>
      <c r="S2579">
        <v>0.46200000000000002</v>
      </c>
    </row>
    <row r="2580" spans="1:19" x14ac:dyDescent="0.3">
      <c r="A2580">
        <v>240</v>
      </c>
      <c r="B2580">
        <v>-0.312</v>
      </c>
      <c r="C2580">
        <v>-1.246</v>
      </c>
      <c r="D2580">
        <v>-2.3220000000000001</v>
      </c>
      <c r="E2580">
        <v>-3.0030000000000001</v>
      </c>
      <c r="F2580">
        <v>-3.24</v>
      </c>
      <c r="G2580">
        <v>3</v>
      </c>
      <c r="H2580">
        <v>0</v>
      </c>
      <c r="I2580">
        <v>3.9089999999999998</v>
      </c>
      <c r="J2580">
        <v>-0.34499999999999997</v>
      </c>
      <c r="K2580">
        <v>-1.349</v>
      </c>
      <c r="L2580">
        <v>-2.3479999999999999</v>
      </c>
      <c r="M2580">
        <v>-3.093</v>
      </c>
      <c r="N2580">
        <v>-3.3149999999999999</v>
      </c>
      <c r="O2580">
        <v>1.1020000000000001</v>
      </c>
      <c r="P2580">
        <v>1.101</v>
      </c>
      <c r="Q2580">
        <v>1.103</v>
      </c>
      <c r="R2580">
        <v>0.747</v>
      </c>
      <c r="S2580">
        <v>0.46500000000000002</v>
      </c>
    </row>
    <row r="2581" spans="1:19" x14ac:dyDescent="0.3">
      <c r="A2581">
        <v>300</v>
      </c>
      <c r="B2581">
        <v>-0.312</v>
      </c>
      <c r="C2581">
        <v>-1.246</v>
      </c>
      <c r="D2581">
        <v>-2.3220000000000001</v>
      </c>
      <c r="E2581">
        <v>-3.0030000000000001</v>
      </c>
      <c r="F2581">
        <v>-3.24</v>
      </c>
      <c r="G2581">
        <v>3</v>
      </c>
      <c r="H2581">
        <v>0</v>
      </c>
      <c r="I2581">
        <v>3.9089999999999998</v>
      </c>
      <c r="J2581">
        <v>-0.34399999999999997</v>
      </c>
      <c r="K2581">
        <v>-1.347</v>
      </c>
      <c r="L2581">
        <v>-2.3479999999999999</v>
      </c>
      <c r="M2581">
        <v>-3.1030000000000002</v>
      </c>
      <c r="N2581">
        <v>-3.3220000000000001</v>
      </c>
      <c r="O2581">
        <v>1.099</v>
      </c>
      <c r="P2581">
        <v>1.093</v>
      </c>
      <c r="Q2581">
        <v>1.0940000000000001</v>
      </c>
      <c r="R2581">
        <v>0.78900000000000003</v>
      </c>
      <c r="S2581">
        <v>0.46800000000000003</v>
      </c>
    </row>
    <row r="2582" spans="1:19" x14ac:dyDescent="0.3">
      <c r="A2582">
        <v>360</v>
      </c>
      <c r="B2582">
        <v>-0.312</v>
      </c>
      <c r="C2582">
        <v>-1.246</v>
      </c>
      <c r="D2582">
        <v>-2.3220000000000001</v>
      </c>
      <c r="E2582">
        <v>-3.0030000000000001</v>
      </c>
      <c r="F2582">
        <v>-3.24</v>
      </c>
      <c r="G2582">
        <v>3</v>
      </c>
      <c r="H2582">
        <v>0</v>
      </c>
      <c r="I2582">
        <v>3.9089999999999998</v>
      </c>
      <c r="J2582">
        <v>-0.34300000000000003</v>
      </c>
      <c r="K2582">
        <v>-1.3460000000000001</v>
      </c>
      <c r="L2582">
        <v>-2.343</v>
      </c>
      <c r="M2582">
        <v>-3.1150000000000002</v>
      </c>
      <c r="N2582">
        <v>-3.3319999999999999</v>
      </c>
      <c r="O2582">
        <v>1.0980000000000001</v>
      </c>
      <c r="P2582">
        <v>1.0920000000000001</v>
      </c>
      <c r="Q2582">
        <v>1.081</v>
      </c>
      <c r="R2582">
        <v>0.82299999999999995</v>
      </c>
      <c r="S2582">
        <v>0.47199999999999998</v>
      </c>
    </row>
    <row r="2583" spans="1:19" x14ac:dyDescent="0.3">
      <c r="A2583">
        <v>420</v>
      </c>
      <c r="B2583">
        <v>-0.312</v>
      </c>
      <c r="C2583">
        <v>-1.246</v>
      </c>
      <c r="D2583">
        <v>-2.3220000000000001</v>
      </c>
      <c r="E2583">
        <v>-3.0030000000000001</v>
      </c>
      <c r="F2583">
        <v>-3.24</v>
      </c>
      <c r="G2583">
        <v>3</v>
      </c>
      <c r="H2583">
        <v>0</v>
      </c>
      <c r="I2583">
        <v>3.9089999999999998</v>
      </c>
      <c r="J2583">
        <v>-0.34399999999999997</v>
      </c>
      <c r="K2583">
        <v>-1.347</v>
      </c>
      <c r="L2583">
        <v>-2.3439999999999999</v>
      </c>
      <c r="M2583">
        <v>-3.125</v>
      </c>
      <c r="N2583">
        <v>-3.343</v>
      </c>
      <c r="O2583">
        <v>1.099</v>
      </c>
      <c r="P2583">
        <v>1.0980000000000001</v>
      </c>
      <c r="Q2583">
        <v>1.0860000000000001</v>
      </c>
      <c r="R2583">
        <v>0.84399999999999997</v>
      </c>
      <c r="S2583">
        <v>0.47599999999999998</v>
      </c>
    </row>
    <row r="2584" spans="1:19" x14ac:dyDescent="0.3">
      <c r="A2584">
        <v>480</v>
      </c>
      <c r="B2584">
        <v>-0.312</v>
      </c>
      <c r="C2584">
        <v>-1.246</v>
      </c>
      <c r="D2584">
        <v>-2.3220000000000001</v>
      </c>
      <c r="E2584">
        <v>-3.0030000000000001</v>
      </c>
      <c r="F2584">
        <v>-3.24</v>
      </c>
      <c r="G2584">
        <v>3</v>
      </c>
      <c r="H2584">
        <v>0</v>
      </c>
      <c r="I2584">
        <v>3.9089999999999998</v>
      </c>
      <c r="J2584">
        <v>-0.34300000000000003</v>
      </c>
      <c r="K2584">
        <v>-1.347</v>
      </c>
      <c r="L2584">
        <v>-2.3460000000000001</v>
      </c>
      <c r="M2584">
        <v>-3.1320000000000001</v>
      </c>
      <c r="N2584">
        <v>-3.3530000000000002</v>
      </c>
      <c r="O2584">
        <v>1.0980000000000001</v>
      </c>
      <c r="P2584">
        <v>1.097</v>
      </c>
      <c r="Q2584">
        <v>1.093</v>
      </c>
      <c r="R2584">
        <v>0.85399999999999998</v>
      </c>
      <c r="S2584">
        <v>0.48</v>
      </c>
    </row>
    <row r="2585" spans="1:19" x14ac:dyDescent="0.3">
      <c r="A2585">
        <v>540</v>
      </c>
      <c r="B2585">
        <v>-0.312</v>
      </c>
      <c r="C2585">
        <v>-1.246</v>
      </c>
      <c r="D2585">
        <v>-2.3220000000000001</v>
      </c>
      <c r="E2585">
        <v>-3.0030000000000001</v>
      </c>
      <c r="F2585">
        <v>-3.24</v>
      </c>
      <c r="G2585">
        <v>3</v>
      </c>
      <c r="H2585">
        <v>0</v>
      </c>
      <c r="I2585">
        <v>3.9089999999999998</v>
      </c>
      <c r="J2585">
        <v>-0.34300000000000003</v>
      </c>
      <c r="K2585">
        <v>-1.3460000000000001</v>
      </c>
      <c r="L2585">
        <v>-2.3460000000000001</v>
      </c>
      <c r="M2585">
        <v>-3.1379999999999999</v>
      </c>
      <c r="N2585">
        <v>-3.3639999999999999</v>
      </c>
      <c r="O2585">
        <v>1.0980000000000001</v>
      </c>
      <c r="P2585">
        <v>1.0960000000000001</v>
      </c>
      <c r="Q2585">
        <v>1.093</v>
      </c>
      <c r="R2585">
        <v>0.85799999999999998</v>
      </c>
      <c r="S2585">
        <v>0.48499999999999999</v>
      </c>
    </row>
    <row r="2586" spans="1:19" x14ac:dyDescent="0.3">
      <c r="A2586">
        <v>600</v>
      </c>
      <c r="B2586">
        <v>-0.312</v>
      </c>
      <c r="C2586">
        <v>-1.246</v>
      </c>
      <c r="D2586">
        <v>-2.3220000000000001</v>
      </c>
      <c r="E2586">
        <v>-3.0030000000000001</v>
      </c>
      <c r="F2586">
        <v>-3.24</v>
      </c>
      <c r="G2586">
        <v>3</v>
      </c>
      <c r="H2586">
        <v>0</v>
      </c>
      <c r="I2586">
        <v>3.9089999999999998</v>
      </c>
      <c r="J2586">
        <v>-0.34300000000000003</v>
      </c>
      <c r="K2586">
        <v>-1.345</v>
      </c>
      <c r="L2586">
        <v>-2.3460000000000001</v>
      </c>
      <c r="M2586">
        <v>-3.1440000000000001</v>
      </c>
      <c r="N2586">
        <v>-3.375</v>
      </c>
      <c r="O2586">
        <v>1.0980000000000001</v>
      </c>
      <c r="P2586">
        <v>1.097</v>
      </c>
      <c r="Q2586">
        <v>1.0920000000000001</v>
      </c>
      <c r="R2586">
        <v>0.86199999999999999</v>
      </c>
      <c r="S2586">
        <v>0.48899999999999999</v>
      </c>
    </row>
    <row r="2588" spans="1:19" x14ac:dyDescent="0.3">
      <c r="A2588" t="s">
        <v>0</v>
      </c>
      <c r="B2588" t="s">
        <v>200</v>
      </c>
    </row>
    <row r="2589" spans="1:19" x14ac:dyDescent="0.3">
      <c r="A2589">
        <v>0</v>
      </c>
      <c r="B2589">
        <v>-0.311</v>
      </c>
      <c r="C2589">
        <v>-1.2470000000000001</v>
      </c>
      <c r="D2589">
        <v>-2.3210000000000002</v>
      </c>
      <c r="E2589">
        <v>-2.9969999999999999</v>
      </c>
      <c r="F2589">
        <v>-3.23</v>
      </c>
      <c r="G2589">
        <v>3</v>
      </c>
      <c r="H2589">
        <v>0</v>
      </c>
      <c r="I2589">
        <v>3.9089999999999998</v>
      </c>
      <c r="J2589">
        <v>-0.33700000000000002</v>
      </c>
      <c r="K2589">
        <v>-1.337</v>
      </c>
      <c r="L2589">
        <v>-2.3340000000000001</v>
      </c>
      <c r="M2589">
        <v>-3.0950000000000002</v>
      </c>
      <c r="N2589">
        <v>-3.23</v>
      </c>
      <c r="O2589">
        <v>1.0880000000000001</v>
      </c>
      <c r="P2589">
        <v>1.0880000000000001</v>
      </c>
      <c r="Q2589">
        <v>1.0820000000000001</v>
      </c>
      <c r="R2589">
        <v>0.77800000000000002</v>
      </c>
      <c r="S2589">
        <v>0.32500000000000001</v>
      </c>
    </row>
    <row r="2590" spans="1:19" x14ac:dyDescent="0.3">
      <c r="A2590">
        <v>60</v>
      </c>
      <c r="B2590">
        <v>-0.311</v>
      </c>
      <c r="C2590">
        <v>-1.2470000000000001</v>
      </c>
      <c r="D2590">
        <v>-2.3210000000000002</v>
      </c>
      <c r="E2590">
        <v>-2.9969999999999999</v>
      </c>
      <c r="F2590">
        <v>-3.23</v>
      </c>
      <c r="G2590">
        <v>3</v>
      </c>
      <c r="H2590">
        <v>0</v>
      </c>
      <c r="I2590">
        <v>3.9089999999999998</v>
      </c>
      <c r="J2590">
        <v>-0.35699999999999998</v>
      </c>
      <c r="K2590">
        <v>-1.351</v>
      </c>
      <c r="L2590">
        <v>-2.3279999999999998</v>
      </c>
      <c r="M2590">
        <v>-3.0779999999999998</v>
      </c>
      <c r="N2590">
        <v>-3.286</v>
      </c>
      <c r="O2590">
        <v>1.121</v>
      </c>
      <c r="P2590">
        <v>1.093</v>
      </c>
      <c r="Q2590">
        <v>1.0289999999999999</v>
      </c>
      <c r="R2590">
        <v>0.73199999999999998</v>
      </c>
      <c r="S2590">
        <v>0.45400000000000001</v>
      </c>
    </row>
    <row r="2591" spans="1:19" x14ac:dyDescent="0.3">
      <c r="A2591">
        <v>120</v>
      </c>
      <c r="B2591">
        <v>-0.311</v>
      </c>
      <c r="C2591">
        <v>-1.2470000000000001</v>
      </c>
      <c r="D2591">
        <v>-2.3210000000000002</v>
      </c>
      <c r="E2591">
        <v>-2.9969999999999999</v>
      </c>
      <c r="F2591">
        <v>-3.23</v>
      </c>
      <c r="G2591">
        <v>3</v>
      </c>
      <c r="H2591">
        <v>0</v>
      </c>
      <c r="I2591">
        <v>3.9089999999999998</v>
      </c>
      <c r="J2591">
        <v>-0.34300000000000003</v>
      </c>
      <c r="K2591">
        <v>-1.3540000000000001</v>
      </c>
      <c r="L2591">
        <v>-2.355</v>
      </c>
      <c r="M2591">
        <v>-3.113</v>
      </c>
      <c r="N2591">
        <v>-3.294</v>
      </c>
      <c r="O2591">
        <v>1.0980000000000001</v>
      </c>
      <c r="P2591">
        <v>1.1160000000000001</v>
      </c>
      <c r="Q2591">
        <v>1.1180000000000001</v>
      </c>
      <c r="R2591">
        <v>0.83499999999999996</v>
      </c>
      <c r="S2591">
        <v>0.45700000000000002</v>
      </c>
    </row>
    <row r="2592" spans="1:19" x14ac:dyDescent="0.3">
      <c r="A2592">
        <v>180</v>
      </c>
      <c r="B2592">
        <v>-0.311</v>
      </c>
      <c r="C2592">
        <v>-1.2470000000000001</v>
      </c>
      <c r="D2592">
        <v>-2.3210000000000002</v>
      </c>
      <c r="E2592">
        <v>-2.9969999999999999</v>
      </c>
      <c r="F2592">
        <v>-3.23</v>
      </c>
      <c r="G2592">
        <v>3</v>
      </c>
      <c r="H2592">
        <v>0</v>
      </c>
      <c r="I2592">
        <v>3.9089999999999998</v>
      </c>
      <c r="J2592">
        <v>-0.34399999999999997</v>
      </c>
      <c r="K2592">
        <v>-1.343</v>
      </c>
      <c r="L2592">
        <v>-2.3380000000000001</v>
      </c>
      <c r="M2592">
        <v>-3.093</v>
      </c>
      <c r="N2592">
        <v>-3.298</v>
      </c>
      <c r="O2592">
        <v>1.099</v>
      </c>
      <c r="P2592">
        <v>1.0780000000000001</v>
      </c>
      <c r="Q2592">
        <v>1.0580000000000001</v>
      </c>
      <c r="R2592">
        <v>0.755</v>
      </c>
      <c r="S2592">
        <v>0.45800000000000002</v>
      </c>
    </row>
    <row r="2593" spans="1:19" x14ac:dyDescent="0.3">
      <c r="A2593">
        <v>240</v>
      </c>
      <c r="B2593">
        <v>-0.311</v>
      </c>
      <c r="C2593">
        <v>-1.2470000000000001</v>
      </c>
      <c r="D2593">
        <v>-2.3210000000000002</v>
      </c>
      <c r="E2593">
        <v>-2.9969999999999999</v>
      </c>
      <c r="F2593">
        <v>-3.23</v>
      </c>
      <c r="G2593">
        <v>3</v>
      </c>
      <c r="H2593">
        <v>0</v>
      </c>
      <c r="I2593">
        <v>3.9089999999999998</v>
      </c>
      <c r="J2593">
        <v>-0.34499999999999997</v>
      </c>
      <c r="K2593">
        <v>-1.349</v>
      </c>
      <c r="L2593">
        <v>-2.347</v>
      </c>
      <c r="M2593">
        <v>-3.0870000000000002</v>
      </c>
      <c r="N2593">
        <v>-3.3039999999999998</v>
      </c>
      <c r="O2593">
        <v>1.101</v>
      </c>
      <c r="P2593">
        <v>1.101</v>
      </c>
      <c r="Q2593">
        <v>1.103</v>
      </c>
      <c r="R2593">
        <v>0.74299999999999999</v>
      </c>
      <c r="S2593">
        <v>0.46100000000000002</v>
      </c>
    </row>
    <row r="2594" spans="1:19" x14ac:dyDescent="0.3">
      <c r="A2594">
        <v>300</v>
      </c>
      <c r="B2594">
        <v>-0.311</v>
      </c>
      <c r="C2594">
        <v>-1.2470000000000001</v>
      </c>
      <c r="D2594">
        <v>-2.3210000000000002</v>
      </c>
      <c r="E2594">
        <v>-2.9969999999999999</v>
      </c>
      <c r="F2594">
        <v>-3.23</v>
      </c>
      <c r="G2594">
        <v>3</v>
      </c>
      <c r="H2594">
        <v>0</v>
      </c>
      <c r="I2594">
        <v>3.9089999999999998</v>
      </c>
      <c r="J2594">
        <v>-0.34399999999999997</v>
      </c>
      <c r="K2594">
        <v>-1.347</v>
      </c>
      <c r="L2594">
        <v>-2.3479999999999999</v>
      </c>
      <c r="M2594">
        <v>-3.0960000000000001</v>
      </c>
      <c r="N2594">
        <v>-3.3119999999999998</v>
      </c>
      <c r="O2594">
        <v>1.1000000000000001</v>
      </c>
      <c r="P2594">
        <v>1.0940000000000001</v>
      </c>
      <c r="Q2594">
        <v>1.095</v>
      </c>
      <c r="R2594">
        <v>0.78300000000000003</v>
      </c>
      <c r="S2594">
        <v>0.46400000000000002</v>
      </c>
    </row>
    <row r="2595" spans="1:19" x14ac:dyDescent="0.3">
      <c r="A2595">
        <v>360</v>
      </c>
      <c r="B2595">
        <v>-0.311</v>
      </c>
      <c r="C2595">
        <v>-1.2470000000000001</v>
      </c>
      <c r="D2595">
        <v>-2.3210000000000002</v>
      </c>
      <c r="E2595">
        <v>-2.9969999999999999</v>
      </c>
      <c r="F2595">
        <v>-3.23</v>
      </c>
      <c r="G2595">
        <v>3</v>
      </c>
      <c r="H2595">
        <v>0</v>
      </c>
      <c r="I2595">
        <v>3.9089999999999998</v>
      </c>
      <c r="J2595">
        <v>-0.34300000000000003</v>
      </c>
      <c r="K2595">
        <v>-1.3460000000000001</v>
      </c>
      <c r="L2595">
        <v>-2.343</v>
      </c>
      <c r="M2595">
        <v>-3.11</v>
      </c>
      <c r="N2595">
        <v>-3.3220000000000001</v>
      </c>
      <c r="O2595">
        <v>1.0980000000000001</v>
      </c>
      <c r="P2595">
        <v>1.0920000000000001</v>
      </c>
      <c r="Q2595">
        <v>1.0820000000000001</v>
      </c>
      <c r="R2595">
        <v>0.81899999999999995</v>
      </c>
      <c r="S2595">
        <v>0.46800000000000003</v>
      </c>
    </row>
    <row r="2596" spans="1:19" x14ac:dyDescent="0.3">
      <c r="A2596">
        <v>420</v>
      </c>
      <c r="B2596">
        <v>-0.311</v>
      </c>
      <c r="C2596">
        <v>-1.2470000000000001</v>
      </c>
      <c r="D2596">
        <v>-2.3210000000000002</v>
      </c>
      <c r="E2596">
        <v>-2.9969999999999999</v>
      </c>
      <c r="F2596">
        <v>-3.23</v>
      </c>
      <c r="G2596">
        <v>3</v>
      </c>
      <c r="H2596">
        <v>0</v>
      </c>
      <c r="I2596">
        <v>3.9089999999999998</v>
      </c>
      <c r="J2596">
        <v>-0.34399999999999997</v>
      </c>
      <c r="K2596">
        <v>-1.347</v>
      </c>
      <c r="L2596">
        <v>-2.3439999999999999</v>
      </c>
      <c r="M2596">
        <v>-3.12</v>
      </c>
      <c r="N2596">
        <v>-3.3330000000000002</v>
      </c>
      <c r="O2596">
        <v>1.099</v>
      </c>
      <c r="P2596">
        <v>1.0980000000000001</v>
      </c>
      <c r="Q2596">
        <v>1.0860000000000001</v>
      </c>
      <c r="R2596">
        <v>0.84099999999999997</v>
      </c>
      <c r="S2596">
        <v>0.47199999999999998</v>
      </c>
    </row>
    <row r="2597" spans="1:19" x14ac:dyDescent="0.3">
      <c r="A2597">
        <v>480</v>
      </c>
      <c r="B2597">
        <v>-0.311</v>
      </c>
      <c r="C2597">
        <v>-1.2470000000000001</v>
      </c>
      <c r="D2597">
        <v>-2.3210000000000002</v>
      </c>
      <c r="E2597">
        <v>-2.9969999999999999</v>
      </c>
      <c r="F2597">
        <v>-3.23</v>
      </c>
      <c r="G2597">
        <v>3</v>
      </c>
      <c r="H2597">
        <v>0</v>
      </c>
      <c r="I2597">
        <v>3.9089999999999998</v>
      </c>
      <c r="J2597">
        <v>-0.34300000000000003</v>
      </c>
      <c r="K2597">
        <v>-1.3460000000000001</v>
      </c>
      <c r="L2597">
        <v>-2.3450000000000002</v>
      </c>
      <c r="M2597">
        <v>-3.1269999999999998</v>
      </c>
      <c r="N2597">
        <v>-3.3420000000000001</v>
      </c>
      <c r="O2597">
        <v>1.0980000000000001</v>
      </c>
      <c r="P2597">
        <v>1.097</v>
      </c>
      <c r="Q2597">
        <v>1.0920000000000001</v>
      </c>
      <c r="R2597">
        <v>0.84799999999999998</v>
      </c>
      <c r="S2597">
        <v>0.47599999999999998</v>
      </c>
    </row>
    <row r="2598" spans="1:19" x14ac:dyDescent="0.3">
      <c r="A2598">
        <v>540</v>
      </c>
      <c r="B2598">
        <v>-0.311</v>
      </c>
      <c r="C2598">
        <v>-1.2470000000000001</v>
      </c>
      <c r="D2598">
        <v>-2.3210000000000002</v>
      </c>
      <c r="E2598">
        <v>-2.9969999999999999</v>
      </c>
      <c r="F2598">
        <v>-3.23</v>
      </c>
      <c r="G2598">
        <v>3</v>
      </c>
      <c r="H2598">
        <v>0</v>
      </c>
      <c r="I2598">
        <v>3.9089999999999998</v>
      </c>
      <c r="J2598">
        <v>-0.34300000000000003</v>
      </c>
      <c r="K2598">
        <v>-1.345</v>
      </c>
      <c r="L2598">
        <v>-2.3460000000000001</v>
      </c>
      <c r="M2598">
        <v>-3.1320000000000001</v>
      </c>
      <c r="N2598">
        <v>-3.3530000000000002</v>
      </c>
      <c r="O2598">
        <v>1.0980000000000001</v>
      </c>
      <c r="P2598">
        <v>1.0960000000000001</v>
      </c>
      <c r="Q2598">
        <v>1.0940000000000001</v>
      </c>
      <c r="R2598">
        <v>0.85299999999999998</v>
      </c>
      <c r="S2598">
        <v>0.48</v>
      </c>
    </row>
    <row r="2599" spans="1:19" x14ac:dyDescent="0.3">
      <c r="A2599">
        <v>600</v>
      </c>
      <c r="B2599">
        <v>-0.311</v>
      </c>
      <c r="C2599">
        <v>-1.2470000000000001</v>
      </c>
      <c r="D2599">
        <v>-2.3210000000000002</v>
      </c>
      <c r="E2599">
        <v>-2.9969999999999999</v>
      </c>
      <c r="F2599">
        <v>-3.23</v>
      </c>
      <c r="G2599">
        <v>3</v>
      </c>
      <c r="H2599">
        <v>0</v>
      </c>
      <c r="I2599">
        <v>3.9089999999999998</v>
      </c>
      <c r="J2599">
        <v>-0.34300000000000003</v>
      </c>
      <c r="K2599">
        <v>-1.345</v>
      </c>
      <c r="L2599">
        <v>-2.3460000000000001</v>
      </c>
      <c r="M2599">
        <v>-3.1379999999999999</v>
      </c>
      <c r="N2599">
        <v>-3.3650000000000002</v>
      </c>
      <c r="O2599">
        <v>1.0980000000000001</v>
      </c>
      <c r="P2599">
        <v>1.0960000000000001</v>
      </c>
      <c r="Q2599">
        <v>1.093</v>
      </c>
      <c r="R2599">
        <v>0.85699999999999998</v>
      </c>
      <c r="S2599">
        <v>0.48499999999999999</v>
      </c>
    </row>
    <row r="2601" spans="1:19" x14ac:dyDescent="0.3">
      <c r="A2601" t="s">
        <v>0</v>
      </c>
      <c r="B2601" t="s">
        <v>201</v>
      </c>
    </row>
    <row r="2602" spans="1:19" x14ac:dyDescent="0.3">
      <c r="A2602">
        <v>0</v>
      </c>
      <c r="B2602">
        <v>-0.312</v>
      </c>
      <c r="C2602">
        <v>-1.2470000000000001</v>
      </c>
      <c r="D2602">
        <v>-2.3210000000000002</v>
      </c>
      <c r="E2602">
        <v>-2.9910000000000001</v>
      </c>
      <c r="F2602">
        <v>-3.22</v>
      </c>
      <c r="G2602">
        <v>3</v>
      </c>
      <c r="H2602">
        <v>0</v>
      </c>
      <c r="I2602">
        <v>3.9089999999999998</v>
      </c>
      <c r="J2602">
        <v>-0.33700000000000002</v>
      </c>
      <c r="K2602">
        <v>-1.337</v>
      </c>
      <c r="L2602">
        <v>-2.3340000000000001</v>
      </c>
      <c r="M2602">
        <v>-3.089</v>
      </c>
      <c r="N2602">
        <v>-3.22</v>
      </c>
      <c r="O2602">
        <v>1.0880000000000001</v>
      </c>
      <c r="P2602">
        <v>1.0880000000000001</v>
      </c>
      <c r="Q2602">
        <v>1.0820000000000001</v>
      </c>
      <c r="R2602">
        <v>0.77100000000000002</v>
      </c>
      <c r="S2602">
        <v>0.32200000000000001</v>
      </c>
    </row>
    <row r="2603" spans="1:19" x14ac:dyDescent="0.3">
      <c r="A2603">
        <v>60</v>
      </c>
      <c r="B2603">
        <v>-0.312</v>
      </c>
      <c r="C2603">
        <v>-1.2470000000000001</v>
      </c>
      <c r="D2603">
        <v>-2.3210000000000002</v>
      </c>
      <c r="E2603">
        <v>-2.9910000000000001</v>
      </c>
      <c r="F2603">
        <v>-3.22</v>
      </c>
      <c r="G2603">
        <v>3</v>
      </c>
      <c r="H2603">
        <v>0</v>
      </c>
      <c r="I2603">
        <v>3.9089999999999998</v>
      </c>
      <c r="J2603">
        <v>-0.35599999999999998</v>
      </c>
      <c r="K2603">
        <v>-1.351</v>
      </c>
      <c r="L2603">
        <v>-2.3279999999999998</v>
      </c>
      <c r="M2603">
        <v>-3.0720000000000001</v>
      </c>
      <c r="N2603">
        <v>-3.2749999999999999</v>
      </c>
      <c r="O2603">
        <v>1.121</v>
      </c>
      <c r="P2603">
        <v>1.0920000000000001</v>
      </c>
      <c r="Q2603">
        <v>1.028</v>
      </c>
      <c r="R2603">
        <v>0.72599999999999998</v>
      </c>
      <c r="S2603">
        <v>0.45</v>
      </c>
    </row>
    <row r="2604" spans="1:19" x14ac:dyDescent="0.3">
      <c r="A2604">
        <v>120</v>
      </c>
      <c r="B2604">
        <v>-0.312</v>
      </c>
      <c r="C2604">
        <v>-1.2470000000000001</v>
      </c>
      <c r="D2604">
        <v>-2.3210000000000002</v>
      </c>
      <c r="E2604">
        <v>-2.9910000000000001</v>
      </c>
      <c r="F2604">
        <v>-3.22</v>
      </c>
      <c r="G2604">
        <v>3</v>
      </c>
      <c r="H2604">
        <v>0</v>
      </c>
      <c r="I2604">
        <v>3.9089999999999998</v>
      </c>
      <c r="J2604">
        <v>-0.34300000000000003</v>
      </c>
      <c r="K2604">
        <v>-1.3540000000000001</v>
      </c>
      <c r="L2604">
        <v>-2.355</v>
      </c>
      <c r="M2604">
        <v>-3.1070000000000002</v>
      </c>
      <c r="N2604">
        <v>-3.282</v>
      </c>
      <c r="O2604">
        <v>1.0980000000000001</v>
      </c>
      <c r="P2604">
        <v>1.1160000000000001</v>
      </c>
      <c r="Q2604">
        <v>1.117</v>
      </c>
      <c r="R2604">
        <v>0.82799999999999996</v>
      </c>
      <c r="S2604">
        <v>0.45200000000000001</v>
      </c>
    </row>
    <row r="2605" spans="1:19" x14ac:dyDescent="0.3">
      <c r="A2605">
        <v>180</v>
      </c>
      <c r="B2605">
        <v>-0.312</v>
      </c>
      <c r="C2605">
        <v>-1.2470000000000001</v>
      </c>
      <c r="D2605">
        <v>-2.3210000000000002</v>
      </c>
      <c r="E2605">
        <v>-2.9910000000000001</v>
      </c>
      <c r="F2605">
        <v>-3.22</v>
      </c>
      <c r="G2605">
        <v>3</v>
      </c>
      <c r="H2605">
        <v>0</v>
      </c>
      <c r="I2605">
        <v>3.9089999999999998</v>
      </c>
      <c r="J2605">
        <v>-0.34399999999999997</v>
      </c>
      <c r="K2605">
        <v>-1.343</v>
      </c>
      <c r="L2605">
        <v>-2.3380000000000001</v>
      </c>
      <c r="M2605">
        <v>-3.0859999999999999</v>
      </c>
      <c r="N2605">
        <v>-3.2869999999999999</v>
      </c>
      <c r="O2605">
        <v>1.099</v>
      </c>
      <c r="P2605">
        <v>1.0780000000000001</v>
      </c>
      <c r="Q2605">
        <v>1.0580000000000001</v>
      </c>
      <c r="R2605">
        <v>0.747</v>
      </c>
      <c r="S2605">
        <v>0.45400000000000001</v>
      </c>
    </row>
    <row r="2606" spans="1:19" x14ac:dyDescent="0.3">
      <c r="A2606">
        <v>240</v>
      </c>
      <c r="B2606">
        <v>-0.312</v>
      </c>
      <c r="C2606">
        <v>-1.2470000000000001</v>
      </c>
      <c r="D2606">
        <v>-2.3210000000000002</v>
      </c>
      <c r="E2606">
        <v>-2.9910000000000001</v>
      </c>
      <c r="F2606">
        <v>-3.22</v>
      </c>
      <c r="G2606">
        <v>3</v>
      </c>
      <c r="H2606">
        <v>0</v>
      </c>
      <c r="I2606">
        <v>3.9089999999999998</v>
      </c>
      <c r="J2606">
        <v>-0.34499999999999997</v>
      </c>
      <c r="K2606">
        <v>-1.349</v>
      </c>
      <c r="L2606">
        <v>-2.3479999999999999</v>
      </c>
      <c r="M2606">
        <v>-3.081</v>
      </c>
      <c r="N2606">
        <v>-3.2930000000000001</v>
      </c>
      <c r="O2606">
        <v>1.101</v>
      </c>
      <c r="P2606">
        <v>1.101</v>
      </c>
      <c r="Q2606">
        <v>1.1040000000000001</v>
      </c>
      <c r="R2606">
        <v>0.73799999999999999</v>
      </c>
      <c r="S2606">
        <v>0.45600000000000002</v>
      </c>
    </row>
    <row r="2607" spans="1:19" x14ac:dyDescent="0.3">
      <c r="A2607">
        <v>300</v>
      </c>
      <c r="B2607">
        <v>-0.312</v>
      </c>
      <c r="C2607">
        <v>-1.2470000000000001</v>
      </c>
      <c r="D2607">
        <v>-2.3210000000000002</v>
      </c>
      <c r="E2607">
        <v>-2.9910000000000001</v>
      </c>
      <c r="F2607">
        <v>-3.22</v>
      </c>
      <c r="G2607">
        <v>3</v>
      </c>
      <c r="H2607">
        <v>0</v>
      </c>
      <c r="I2607">
        <v>3.9089999999999998</v>
      </c>
      <c r="J2607">
        <v>-0.34399999999999997</v>
      </c>
      <c r="K2607">
        <v>-1.347</v>
      </c>
      <c r="L2607">
        <v>-2.347</v>
      </c>
      <c r="M2607">
        <v>-3.0910000000000002</v>
      </c>
      <c r="N2607">
        <v>-3.3010000000000002</v>
      </c>
      <c r="O2607">
        <v>1.099</v>
      </c>
      <c r="P2607">
        <v>1.0940000000000001</v>
      </c>
      <c r="Q2607">
        <v>1.0940000000000001</v>
      </c>
      <c r="R2607">
        <v>0.77900000000000003</v>
      </c>
      <c r="S2607">
        <v>0.45900000000000002</v>
      </c>
    </row>
    <row r="2608" spans="1:19" x14ac:dyDescent="0.3">
      <c r="A2608">
        <v>360</v>
      </c>
      <c r="B2608">
        <v>-0.312</v>
      </c>
      <c r="C2608">
        <v>-1.2470000000000001</v>
      </c>
      <c r="D2608">
        <v>-2.3210000000000002</v>
      </c>
      <c r="E2608">
        <v>-2.9910000000000001</v>
      </c>
      <c r="F2608">
        <v>-3.22</v>
      </c>
      <c r="G2608">
        <v>3</v>
      </c>
      <c r="H2608">
        <v>0</v>
      </c>
      <c r="I2608">
        <v>3.9089999999999998</v>
      </c>
      <c r="J2608">
        <v>-0.34300000000000003</v>
      </c>
      <c r="K2608">
        <v>-1.345</v>
      </c>
      <c r="L2608">
        <v>-2.3420000000000001</v>
      </c>
      <c r="M2608">
        <v>-3.1030000000000002</v>
      </c>
      <c r="N2608">
        <v>-3.31</v>
      </c>
      <c r="O2608">
        <v>1.0980000000000001</v>
      </c>
      <c r="P2608">
        <v>1.0920000000000001</v>
      </c>
      <c r="Q2608">
        <v>1.08</v>
      </c>
      <c r="R2608">
        <v>0.81200000000000006</v>
      </c>
      <c r="S2608">
        <v>0.46300000000000002</v>
      </c>
    </row>
    <row r="2609" spans="1:19" x14ac:dyDescent="0.3">
      <c r="A2609">
        <v>420</v>
      </c>
      <c r="B2609">
        <v>-0.312</v>
      </c>
      <c r="C2609">
        <v>-1.2470000000000001</v>
      </c>
      <c r="D2609">
        <v>-2.3210000000000002</v>
      </c>
      <c r="E2609">
        <v>-2.9910000000000001</v>
      </c>
      <c r="F2609">
        <v>-3.22</v>
      </c>
      <c r="G2609">
        <v>3</v>
      </c>
      <c r="H2609">
        <v>0</v>
      </c>
      <c r="I2609">
        <v>3.9089999999999998</v>
      </c>
      <c r="J2609">
        <v>-0.34399999999999997</v>
      </c>
      <c r="K2609">
        <v>-1.3460000000000001</v>
      </c>
      <c r="L2609">
        <v>-2.3439999999999999</v>
      </c>
      <c r="M2609">
        <v>-3.1139999999999999</v>
      </c>
      <c r="N2609">
        <v>-3.3210000000000002</v>
      </c>
      <c r="O2609">
        <v>1.099</v>
      </c>
      <c r="P2609">
        <v>1.099</v>
      </c>
      <c r="Q2609">
        <v>1.0860000000000001</v>
      </c>
      <c r="R2609">
        <v>0.83599999999999997</v>
      </c>
      <c r="S2609">
        <v>0.46700000000000003</v>
      </c>
    </row>
    <row r="2610" spans="1:19" x14ac:dyDescent="0.3">
      <c r="A2610">
        <v>480</v>
      </c>
      <c r="B2610">
        <v>-0.312</v>
      </c>
      <c r="C2610">
        <v>-1.2470000000000001</v>
      </c>
      <c r="D2610">
        <v>-2.3210000000000002</v>
      </c>
      <c r="E2610">
        <v>-2.9910000000000001</v>
      </c>
      <c r="F2610">
        <v>-3.22</v>
      </c>
      <c r="G2610">
        <v>3</v>
      </c>
      <c r="H2610">
        <v>0</v>
      </c>
      <c r="I2610">
        <v>3.9089999999999998</v>
      </c>
      <c r="J2610">
        <v>-0.34300000000000003</v>
      </c>
      <c r="K2610">
        <v>-1.3460000000000001</v>
      </c>
      <c r="L2610">
        <v>-2.3450000000000002</v>
      </c>
      <c r="M2610">
        <v>-3.121</v>
      </c>
      <c r="N2610">
        <v>-3.331</v>
      </c>
      <c r="O2610">
        <v>1.0980000000000001</v>
      </c>
      <c r="P2610">
        <v>1.097</v>
      </c>
      <c r="Q2610">
        <v>1.093</v>
      </c>
      <c r="R2610">
        <v>0.84299999999999997</v>
      </c>
      <c r="S2610">
        <v>0.47099999999999997</v>
      </c>
    </row>
    <row r="2611" spans="1:19" x14ac:dyDescent="0.3">
      <c r="A2611">
        <v>540</v>
      </c>
      <c r="B2611">
        <v>-0.312</v>
      </c>
      <c r="C2611">
        <v>-1.2470000000000001</v>
      </c>
      <c r="D2611">
        <v>-2.3210000000000002</v>
      </c>
      <c r="E2611">
        <v>-2.9910000000000001</v>
      </c>
      <c r="F2611">
        <v>-3.22</v>
      </c>
      <c r="G2611">
        <v>3</v>
      </c>
      <c r="H2611">
        <v>0</v>
      </c>
      <c r="I2611">
        <v>3.9089999999999998</v>
      </c>
      <c r="J2611">
        <v>-0.34300000000000003</v>
      </c>
      <c r="K2611">
        <v>-1.345</v>
      </c>
      <c r="L2611">
        <v>-2.3460000000000001</v>
      </c>
      <c r="M2611">
        <v>-3.1259999999999999</v>
      </c>
      <c r="N2611">
        <v>-3.3420000000000001</v>
      </c>
      <c r="O2611">
        <v>1.0980000000000001</v>
      </c>
      <c r="P2611">
        <v>1.097</v>
      </c>
      <c r="Q2611">
        <v>1.093</v>
      </c>
      <c r="R2611">
        <v>0.84599999999999997</v>
      </c>
      <c r="S2611">
        <v>0.47499999999999998</v>
      </c>
    </row>
    <row r="2612" spans="1:19" x14ac:dyDescent="0.3">
      <c r="A2612">
        <v>600</v>
      </c>
      <c r="B2612">
        <v>-0.312</v>
      </c>
      <c r="C2612">
        <v>-1.2470000000000001</v>
      </c>
      <c r="D2612">
        <v>-2.3210000000000002</v>
      </c>
      <c r="E2612">
        <v>-2.9910000000000001</v>
      </c>
      <c r="F2612">
        <v>-3.22</v>
      </c>
      <c r="G2612">
        <v>3</v>
      </c>
      <c r="H2612">
        <v>0</v>
      </c>
      <c r="I2612">
        <v>3.9089999999999998</v>
      </c>
      <c r="J2612">
        <v>-0.34300000000000003</v>
      </c>
      <c r="K2612">
        <v>-1.345</v>
      </c>
      <c r="L2612">
        <v>-2.3450000000000002</v>
      </c>
      <c r="M2612">
        <v>-3.1320000000000001</v>
      </c>
      <c r="N2612">
        <v>-3.3519999999999999</v>
      </c>
      <c r="O2612">
        <v>1.0980000000000001</v>
      </c>
      <c r="P2612">
        <v>1.097</v>
      </c>
      <c r="Q2612">
        <v>1.093</v>
      </c>
      <c r="R2612">
        <v>0.85</v>
      </c>
      <c r="S2612">
        <v>0.48</v>
      </c>
    </row>
    <row r="2614" spans="1:19" x14ac:dyDescent="0.3">
      <c r="A2614" t="s">
        <v>0</v>
      </c>
      <c r="B2614" t="s">
        <v>202</v>
      </c>
    </row>
    <row r="2615" spans="1:19" x14ac:dyDescent="0.3">
      <c r="A2615">
        <v>0</v>
      </c>
      <c r="B2615">
        <v>-0.312</v>
      </c>
      <c r="C2615">
        <v>-1.248</v>
      </c>
      <c r="D2615">
        <v>-2.3210000000000002</v>
      </c>
      <c r="E2615">
        <v>-2.9860000000000002</v>
      </c>
      <c r="F2615">
        <v>-3.21</v>
      </c>
      <c r="G2615">
        <v>3</v>
      </c>
      <c r="H2615">
        <v>0</v>
      </c>
      <c r="I2615">
        <v>3.9089999999999998</v>
      </c>
      <c r="J2615">
        <v>-0.33700000000000002</v>
      </c>
      <c r="K2615">
        <v>-1.337</v>
      </c>
      <c r="L2615">
        <v>-2.3330000000000002</v>
      </c>
      <c r="M2615">
        <v>-3.0819999999999999</v>
      </c>
      <c r="N2615">
        <v>-3.21</v>
      </c>
      <c r="O2615">
        <v>1.0880000000000001</v>
      </c>
      <c r="P2615">
        <v>1.0880000000000001</v>
      </c>
      <c r="Q2615">
        <v>1.0820000000000001</v>
      </c>
      <c r="R2615">
        <v>0.76400000000000001</v>
      </c>
      <c r="S2615">
        <v>0.32</v>
      </c>
    </row>
    <row r="2616" spans="1:19" x14ac:dyDescent="0.3">
      <c r="A2616">
        <v>60</v>
      </c>
      <c r="B2616">
        <v>-0.312</v>
      </c>
      <c r="C2616">
        <v>-1.248</v>
      </c>
      <c r="D2616">
        <v>-2.3210000000000002</v>
      </c>
      <c r="E2616">
        <v>-2.9860000000000002</v>
      </c>
      <c r="F2616">
        <v>-3.21</v>
      </c>
      <c r="G2616">
        <v>3</v>
      </c>
      <c r="H2616">
        <v>0</v>
      </c>
      <c r="I2616">
        <v>3.9089999999999998</v>
      </c>
      <c r="J2616">
        <v>-0.35699999999999998</v>
      </c>
      <c r="K2616">
        <v>-1.35</v>
      </c>
      <c r="L2616">
        <v>-2.327</v>
      </c>
      <c r="M2616">
        <v>-3.0659999999999998</v>
      </c>
      <c r="N2616">
        <v>-3.266</v>
      </c>
      <c r="O2616">
        <v>1.1220000000000001</v>
      </c>
      <c r="P2616">
        <v>1.089</v>
      </c>
      <c r="Q2616">
        <v>1.0269999999999999</v>
      </c>
      <c r="R2616">
        <v>0.72199999999999998</v>
      </c>
      <c r="S2616">
        <v>0.44600000000000001</v>
      </c>
    </row>
    <row r="2617" spans="1:19" x14ac:dyDescent="0.3">
      <c r="A2617">
        <v>120</v>
      </c>
      <c r="B2617">
        <v>-0.312</v>
      </c>
      <c r="C2617">
        <v>-1.248</v>
      </c>
      <c r="D2617">
        <v>-2.3210000000000002</v>
      </c>
      <c r="E2617">
        <v>-2.9860000000000002</v>
      </c>
      <c r="F2617">
        <v>-3.21</v>
      </c>
      <c r="G2617">
        <v>3</v>
      </c>
      <c r="H2617">
        <v>0</v>
      </c>
      <c r="I2617">
        <v>3.9089999999999998</v>
      </c>
      <c r="J2617">
        <v>-0.34399999999999997</v>
      </c>
      <c r="K2617">
        <v>-1.355</v>
      </c>
      <c r="L2617">
        <v>-2.3540000000000001</v>
      </c>
      <c r="M2617">
        <v>-3.1</v>
      </c>
      <c r="N2617">
        <v>-3.2709999999999999</v>
      </c>
      <c r="O2617">
        <v>1.099</v>
      </c>
      <c r="P2617">
        <v>1.117</v>
      </c>
      <c r="Q2617">
        <v>1.115</v>
      </c>
      <c r="R2617">
        <v>0.81899999999999995</v>
      </c>
      <c r="S2617">
        <v>0.44800000000000001</v>
      </c>
    </row>
    <row r="2618" spans="1:19" x14ac:dyDescent="0.3">
      <c r="A2618">
        <v>180</v>
      </c>
      <c r="B2618">
        <v>-0.312</v>
      </c>
      <c r="C2618">
        <v>-1.248</v>
      </c>
      <c r="D2618">
        <v>-2.3210000000000002</v>
      </c>
      <c r="E2618">
        <v>-2.9860000000000002</v>
      </c>
      <c r="F2618">
        <v>-3.21</v>
      </c>
      <c r="G2618">
        <v>3</v>
      </c>
      <c r="H2618">
        <v>0</v>
      </c>
      <c r="I2618">
        <v>3.9089999999999998</v>
      </c>
      <c r="J2618">
        <v>-0.34300000000000003</v>
      </c>
      <c r="K2618">
        <v>-1.3420000000000001</v>
      </c>
      <c r="L2618">
        <v>-2.3380000000000001</v>
      </c>
      <c r="M2618">
        <v>-3.0790000000000002</v>
      </c>
      <c r="N2618">
        <v>-3.2770000000000001</v>
      </c>
      <c r="O2618">
        <v>1.0980000000000001</v>
      </c>
      <c r="P2618">
        <v>1.077</v>
      </c>
      <c r="Q2618">
        <v>1.0589999999999999</v>
      </c>
      <c r="R2618">
        <v>0.73799999999999999</v>
      </c>
      <c r="S2618">
        <v>0.45</v>
      </c>
    </row>
    <row r="2619" spans="1:19" x14ac:dyDescent="0.3">
      <c r="A2619">
        <v>240</v>
      </c>
      <c r="B2619">
        <v>-0.312</v>
      </c>
      <c r="C2619">
        <v>-1.248</v>
      </c>
      <c r="D2619">
        <v>-2.3210000000000002</v>
      </c>
      <c r="E2619">
        <v>-2.9860000000000002</v>
      </c>
      <c r="F2619">
        <v>-3.21</v>
      </c>
      <c r="G2619">
        <v>3</v>
      </c>
      <c r="H2619">
        <v>0</v>
      </c>
      <c r="I2619">
        <v>3.9089999999999998</v>
      </c>
      <c r="J2619">
        <v>-0.34499999999999997</v>
      </c>
      <c r="K2619">
        <v>-1.349</v>
      </c>
      <c r="L2619">
        <v>-2.3479999999999999</v>
      </c>
      <c r="M2619">
        <v>-3.0739999999999998</v>
      </c>
      <c r="N2619">
        <v>-3.2829999999999999</v>
      </c>
      <c r="O2619">
        <v>1.1020000000000001</v>
      </c>
      <c r="P2619">
        <v>1.1020000000000001</v>
      </c>
      <c r="Q2619">
        <v>1.105</v>
      </c>
      <c r="R2619">
        <v>0.73299999999999998</v>
      </c>
      <c r="S2619">
        <v>0.45200000000000001</v>
      </c>
    </row>
    <row r="2620" spans="1:19" x14ac:dyDescent="0.3">
      <c r="A2620">
        <v>300</v>
      </c>
      <c r="B2620">
        <v>-0.312</v>
      </c>
      <c r="C2620">
        <v>-1.248</v>
      </c>
      <c r="D2620">
        <v>-2.3210000000000002</v>
      </c>
      <c r="E2620">
        <v>-2.9860000000000002</v>
      </c>
      <c r="F2620">
        <v>-3.21</v>
      </c>
      <c r="G2620">
        <v>3</v>
      </c>
      <c r="H2620">
        <v>0</v>
      </c>
      <c r="I2620">
        <v>3.9089999999999998</v>
      </c>
      <c r="J2620">
        <v>-0.34399999999999997</v>
      </c>
      <c r="K2620">
        <v>-1.347</v>
      </c>
      <c r="L2620">
        <v>-2.347</v>
      </c>
      <c r="M2620">
        <v>-3.085</v>
      </c>
      <c r="N2620">
        <v>-3.29</v>
      </c>
      <c r="O2620">
        <v>1.099</v>
      </c>
      <c r="P2620">
        <v>1.093</v>
      </c>
      <c r="Q2620">
        <v>1.093</v>
      </c>
      <c r="R2620">
        <v>0.77700000000000002</v>
      </c>
      <c r="S2620">
        <v>0.45500000000000002</v>
      </c>
    </row>
    <row r="2621" spans="1:19" x14ac:dyDescent="0.3">
      <c r="A2621">
        <v>360</v>
      </c>
      <c r="B2621">
        <v>-0.312</v>
      </c>
      <c r="C2621">
        <v>-1.248</v>
      </c>
      <c r="D2621">
        <v>-2.3210000000000002</v>
      </c>
      <c r="E2621">
        <v>-2.9860000000000002</v>
      </c>
      <c r="F2621">
        <v>-3.21</v>
      </c>
      <c r="G2621">
        <v>3</v>
      </c>
      <c r="H2621">
        <v>0</v>
      </c>
      <c r="I2621">
        <v>3.9089999999999998</v>
      </c>
      <c r="J2621">
        <v>-0.34300000000000003</v>
      </c>
      <c r="K2621">
        <v>-1.345</v>
      </c>
      <c r="L2621">
        <v>-2.3420000000000001</v>
      </c>
      <c r="M2621">
        <v>-3.0979999999999999</v>
      </c>
      <c r="N2621">
        <v>-3.2989999999999999</v>
      </c>
      <c r="O2621">
        <v>1.0980000000000001</v>
      </c>
      <c r="P2621">
        <v>1.0920000000000001</v>
      </c>
      <c r="Q2621">
        <v>1.08</v>
      </c>
      <c r="R2621">
        <v>0.80900000000000005</v>
      </c>
      <c r="S2621">
        <v>0.45900000000000002</v>
      </c>
    </row>
    <row r="2622" spans="1:19" x14ac:dyDescent="0.3">
      <c r="A2622">
        <v>420</v>
      </c>
      <c r="B2622">
        <v>-0.312</v>
      </c>
      <c r="C2622">
        <v>-1.248</v>
      </c>
      <c r="D2622">
        <v>-2.3210000000000002</v>
      </c>
      <c r="E2622">
        <v>-2.9860000000000002</v>
      </c>
      <c r="F2622">
        <v>-3.21</v>
      </c>
      <c r="G2622">
        <v>3</v>
      </c>
      <c r="H2622">
        <v>0</v>
      </c>
      <c r="I2622">
        <v>3.9089999999999998</v>
      </c>
      <c r="J2622">
        <v>-0.34399999999999997</v>
      </c>
      <c r="K2622">
        <v>-1.347</v>
      </c>
      <c r="L2622">
        <v>-2.3439999999999999</v>
      </c>
      <c r="M2622">
        <v>-3.1070000000000002</v>
      </c>
      <c r="N2622">
        <v>-3.31</v>
      </c>
      <c r="O2622">
        <v>1.099</v>
      </c>
      <c r="P2622">
        <v>1.099</v>
      </c>
      <c r="Q2622">
        <v>1.087</v>
      </c>
      <c r="R2622">
        <v>0.82899999999999996</v>
      </c>
      <c r="S2622">
        <v>0.46300000000000002</v>
      </c>
    </row>
    <row r="2623" spans="1:19" x14ac:dyDescent="0.3">
      <c r="A2623">
        <v>480</v>
      </c>
      <c r="B2623">
        <v>-0.312</v>
      </c>
      <c r="C2623">
        <v>-1.248</v>
      </c>
      <c r="D2623">
        <v>-2.3210000000000002</v>
      </c>
      <c r="E2623">
        <v>-2.9860000000000002</v>
      </c>
      <c r="F2623">
        <v>-3.21</v>
      </c>
      <c r="G2623">
        <v>3</v>
      </c>
      <c r="H2623">
        <v>0</v>
      </c>
      <c r="I2623">
        <v>3.9089999999999998</v>
      </c>
      <c r="J2623">
        <v>-0.34300000000000003</v>
      </c>
      <c r="K2623">
        <v>-1.3460000000000001</v>
      </c>
      <c r="L2623">
        <v>-2.3450000000000002</v>
      </c>
      <c r="M2623">
        <v>-3.1150000000000002</v>
      </c>
      <c r="N2623">
        <v>-3.32</v>
      </c>
      <c r="O2623">
        <v>1.0980000000000001</v>
      </c>
      <c r="P2623">
        <v>1.097</v>
      </c>
      <c r="Q2623">
        <v>1.093</v>
      </c>
      <c r="R2623">
        <v>0.83799999999999997</v>
      </c>
      <c r="S2623">
        <v>0.46700000000000003</v>
      </c>
    </row>
    <row r="2624" spans="1:19" x14ac:dyDescent="0.3">
      <c r="A2624">
        <v>540</v>
      </c>
      <c r="B2624">
        <v>-0.312</v>
      </c>
      <c r="C2624">
        <v>-1.248</v>
      </c>
      <c r="D2624">
        <v>-2.3210000000000002</v>
      </c>
      <c r="E2624">
        <v>-2.9860000000000002</v>
      </c>
      <c r="F2624">
        <v>-3.21</v>
      </c>
      <c r="G2624">
        <v>3</v>
      </c>
      <c r="H2624">
        <v>0</v>
      </c>
      <c r="I2624">
        <v>3.9089999999999998</v>
      </c>
      <c r="J2624">
        <v>-0.34300000000000003</v>
      </c>
      <c r="K2624">
        <v>-1.345</v>
      </c>
      <c r="L2624">
        <v>-2.3460000000000001</v>
      </c>
      <c r="M2624">
        <v>-3.12</v>
      </c>
      <c r="N2624">
        <v>-3.331</v>
      </c>
      <c r="O2624">
        <v>1.0980000000000001</v>
      </c>
      <c r="P2624">
        <v>1.0960000000000001</v>
      </c>
      <c r="Q2624">
        <v>1.093</v>
      </c>
      <c r="R2624">
        <v>0.84099999999999997</v>
      </c>
      <c r="S2624">
        <v>0.47099999999999997</v>
      </c>
    </row>
    <row r="2625" spans="1:19" x14ac:dyDescent="0.3">
      <c r="A2625">
        <v>600</v>
      </c>
      <c r="B2625">
        <v>-0.312</v>
      </c>
      <c r="C2625">
        <v>-1.248</v>
      </c>
      <c r="D2625">
        <v>-2.3210000000000002</v>
      </c>
      <c r="E2625">
        <v>-2.9860000000000002</v>
      </c>
      <c r="F2625">
        <v>-3.21</v>
      </c>
      <c r="G2625">
        <v>3</v>
      </c>
      <c r="H2625">
        <v>0</v>
      </c>
      <c r="I2625">
        <v>3.9089999999999998</v>
      </c>
      <c r="J2625">
        <v>-0.34300000000000003</v>
      </c>
      <c r="K2625">
        <v>-1.345</v>
      </c>
      <c r="L2625">
        <v>-2.3450000000000002</v>
      </c>
      <c r="M2625">
        <v>-3.125</v>
      </c>
      <c r="N2625">
        <v>-3.3410000000000002</v>
      </c>
      <c r="O2625">
        <v>1.0980000000000001</v>
      </c>
      <c r="P2625">
        <v>1.097</v>
      </c>
      <c r="Q2625">
        <v>1.0920000000000001</v>
      </c>
      <c r="R2625">
        <v>0.84299999999999997</v>
      </c>
      <c r="S2625">
        <v>0.47499999999999998</v>
      </c>
    </row>
    <row r="2627" spans="1:19" x14ac:dyDescent="0.3">
      <c r="A2627" t="s">
        <v>0</v>
      </c>
      <c r="B2627" t="s">
        <v>203</v>
      </c>
    </row>
    <row r="2628" spans="1:19" x14ac:dyDescent="0.3">
      <c r="A2628">
        <v>0</v>
      </c>
      <c r="B2628">
        <v>-0.312</v>
      </c>
      <c r="C2628">
        <v>-1.248</v>
      </c>
      <c r="D2628">
        <v>-2.3210000000000002</v>
      </c>
      <c r="E2628">
        <v>-2.9790000000000001</v>
      </c>
      <c r="F2628">
        <v>-3.2</v>
      </c>
      <c r="G2628">
        <v>3</v>
      </c>
      <c r="H2628">
        <v>0</v>
      </c>
      <c r="I2628">
        <v>3.9089999999999998</v>
      </c>
      <c r="J2628">
        <v>-0.33700000000000002</v>
      </c>
      <c r="K2628">
        <v>-1.337</v>
      </c>
      <c r="L2628">
        <v>-2.3330000000000002</v>
      </c>
      <c r="M2628">
        <v>-3.0750000000000002</v>
      </c>
      <c r="N2628">
        <v>-3.2</v>
      </c>
      <c r="O2628">
        <v>1.0880000000000001</v>
      </c>
      <c r="P2628">
        <v>1.0880000000000001</v>
      </c>
      <c r="Q2628">
        <v>1.081</v>
      </c>
      <c r="R2628">
        <v>0.75800000000000001</v>
      </c>
      <c r="S2628">
        <v>0.317</v>
      </c>
    </row>
    <row r="2629" spans="1:19" x14ac:dyDescent="0.3">
      <c r="A2629">
        <v>60</v>
      </c>
      <c r="B2629">
        <v>-0.312</v>
      </c>
      <c r="C2629">
        <v>-1.248</v>
      </c>
      <c r="D2629">
        <v>-2.3210000000000002</v>
      </c>
      <c r="E2629">
        <v>-2.9790000000000001</v>
      </c>
      <c r="F2629">
        <v>-3.2</v>
      </c>
      <c r="G2629">
        <v>3</v>
      </c>
      <c r="H2629">
        <v>0</v>
      </c>
      <c r="I2629">
        <v>3.9089999999999998</v>
      </c>
      <c r="J2629">
        <v>-0.35699999999999998</v>
      </c>
      <c r="K2629">
        <v>-1.35</v>
      </c>
      <c r="L2629">
        <v>-2.327</v>
      </c>
      <c r="M2629">
        <v>-3.06</v>
      </c>
      <c r="N2629">
        <v>-3.2549999999999999</v>
      </c>
      <c r="O2629">
        <v>1.1220000000000001</v>
      </c>
      <c r="P2629">
        <v>1.087</v>
      </c>
      <c r="Q2629">
        <v>1.0269999999999999</v>
      </c>
      <c r="R2629">
        <v>0.71699999999999997</v>
      </c>
      <c r="S2629">
        <v>0.442</v>
      </c>
    </row>
    <row r="2630" spans="1:19" x14ac:dyDescent="0.3">
      <c r="A2630">
        <v>120</v>
      </c>
      <c r="B2630">
        <v>-0.312</v>
      </c>
      <c r="C2630">
        <v>-1.248</v>
      </c>
      <c r="D2630">
        <v>-2.3210000000000002</v>
      </c>
      <c r="E2630">
        <v>-2.9790000000000001</v>
      </c>
      <c r="F2630">
        <v>-3.2</v>
      </c>
      <c r="G2630">
        <v>3</v>
      </c>
      <c r="H2630">
        <v>0</v>
      </c>
      <c r="I2630">
        <v>3.9089999999999998</v>
      </c>
      <c r="J2630">
        <v>-0.34399999999999997</v>
      </c>
      <c r="K2630">
        <v>-1.355</v>
      </c>
      <c r="L2630">
        <v>-2.3530000000000002</v>
      </c>
      <c r="M2630">
        <v>-3.093</v>
      </c>
      <c r="N2630">
        <v>-3.2610000000000001</v>
      </c>
      <c r="O2630">
        <v>1.099</v>
      </c>
      <c r="P2630">
        <v>1.117</v>
      </c>
      <c r="Q2630">
        <v>1.1140000000000001</v>
      </c>
      <c r="R2630">
        <v>0.81100000000000005</v>
      </c>
      <c r="S2630">
        <v>0.44400000000000001</v>
      </c>
    </row>
    <row r="2631" spans="1:19" x14ac:dyDescent="0.3">
      <c r="A2631">
        <v>180</v>
      </c>
      <c r="B2631">
        <v>-0.312</v>
      </c>
      <c r="C2631">
        <v>-1.248</v>
      </c>
      <c r="D2631">
        <v>-2.3210000000000002</v>
      </c>
      <c r="E2631">
        <v>-2.9790000000000001</v>
      </c>
      <c r="F2631">
        <v>-3.2</v>
      </c>
      <c r="G2631">
        <v>3</v>
      </c>
      <c r="H2631">
        <v>0</v>
      </c>
      <c r="I2631">
        <v>3.9089999999999998</v>
      </c>
      <c r="J2631">
        <v>-0.34300000000000003</v>
      </c>
      <c r="K2631">
        <v>-1.3420000000000001</v>
      </c>
      <c r="L2631">
        <v>-2.3370000000000002</v>
      </c>
      <c r="M2631">
        <v>-3.0720000000000001</v>
      </c>
      <c r="N2631">
        <v>-3.2650000000000001</v>
      </c>
      <c r="O2631">
        <v>1.0980000000000001</v>
      </c>
      <c r="P2631">
        <v>1.077</v>
      </c>
      <c r="Q2631">
        <v>1.0580000000000001</v>
      </c>
      <c r="R2631">
        <v>0.73</v>
      </c>
      <c r="S2631">
        <v>0.44600000000000001</v>
      </c>
    </row>
    <row r="2632" spans="1:19" x14ac:dyDescent="0.3">
      <c r="A2632">
        <v>240</v>
      </c>
      <c r="B2632">
        <v>-0.312</v>
      </c>
      <c r="C2632">
        <v>-1.248</v>
      </c>
      <c r="D2632">
        <v>-2.3210000000000002</v>
      </c>
      <c r="E2632">
        <v>-2.9790000000000001</v>
      </c>
      <c r="F2632">
        <v>-3.2</v>
      </c>
      <c r="G2632">
        <v>3</v>
      </c>
      <c r="H2632">
        <v>0</v>
      </c>
      <c r="I2632">
        <v>3.9089999999999998</v>
      </c>
      <c r="J2632">
        <v>-0.34499999999999997</v>
      </c>
      <c r="K2632">
        <v>-1.349</v>
      </c>
      <c r="L2632">
        <v>-2.347</v>
      </c>
      <c r="M2632">
        <v>-3.0680000000000001</v>
      </c>
      <c r="N2632">
        <v>-3.2709999999999999</v>
      </c>
      <c r="O2632">
        <v>1.1020000000000001</v>
      </c>
      <c r="P2632">
        <v>1.103</v>
      </c>
      <c r="Q2632">
        <v>1.105</v>
      </c>
      <c r="R2632">
        <v>0.72799999999999998</v>
      </c>
      <c r="S2632">
        <v>0.44800000000000001</v>
      </c>
    </row>
    <row r="2633" spans="1:19" x14ac:dyDescent="0.3">
      <c r="A2633">
        <v>300</v>
      </c>
      <c r="B2633">
        <v>-0.312</v>
      </c>
      <c r="C2633">
        <v>-1.248</v>
      </c>
      <c r="D2633">
        <v>-2.3210000000000002</v>
      </c>
      <c r="E2633">
        <v>-2.9790000000000001</v>
      </c>
      <c r="F2633">
        <v>-3.2</v>
      </c>
      <c r="G2633">
        <v>3</v>
      </c>
      <c r="H2633">
        <v>0</v>
      </c>
      <c r="I2633">
        <v>3.9089999999999998</v>
      </c>
      <c r="J2633">
        <v>-0.34399999999999997</v>
      </c>
      <c r="K2633">
        <v>-1.347</v>
      </c>
      <c r="L2633">
        <v>-2.3460000000000001</v>
      </c>
      <c r="M2633">
        <v>-3.0790000000000002</v>
      </c>
      <c r="N2633">
        <v>-3.2789999999999999</v>
      </c>
      <c r="O2633">
        <v>1.099</v>
      </c>
      <c r="P2633">
        <v>1.0920000000000001</v>
      </c>
      <c r="Q2633">
        <v>1.0920000000000001</v>
      </c>
      <c r="R2633">
        <v>0.77200000000000002</v>
      </c>
      <c r="S2633">
        <v>0.45100000000000001</v>
      </c>
    </row>
    <row r="2634" spans="1:19" x14ac:dyDescent="0.3">
      <c r="A2634">
        <v>360</v>
      </c>
      <c r="B2634">
        <v>-0.312</v>
      </c>
      <c r="C2634">
        <v>-1.248</v>
      </c>
      <c r="D2634">
        <v>-2.3210000000000002</v>
      </c>
      <c r="E2634">
        <v>-2.9790000000000001</v>
      </c>
      <c r="F2634">
        <v>-3.2</v>
      </c>
      <c r="G2634">
        <v>3</v>
      </c>
      <c r="H2634">
        <v>0</v>
      </c>
      <c r="I2634">
        <v>3.9089999999999998</v>
      </c>
      <c r="J2634">
        <v>-0.34300000000000003</v>
      </c>
      <c r="K2634">
        <v>-1.345</v>
      </c>
      <c r="L2634">
        <v>-2.3420000000000001</v>
      </c>
      <c r="M2634">
        <v>-3.0920000000000001</v>
      </c>
      <c r="N2634">
        <v>-3.2879999999999998</v>
      </c>
      <c r="O2634">
        <v>1.0980000000000001</v>
      </c>
      <c r="P2634">
        <v>1.093</v>
      </c>
      <c r="Q2634">
        <v>1.08</v>
      </c>
      <c r="R2634">
        <v>0.80400000000000005</v>
      </c>
      <c r="S2634">
        <v>0.45400000000000001</v>
      </c>
    </row>
    <row r="2635" spans="1:19" x14ac:dyDescent="0.3">
      <c r="A2635">
        <v>420</v>
      </c>
      <c r="B2635">
        <v>-0.312</v>
      </c>
      <c r="C2635">
        <v>-1.248</v>
      </c>
      <c r="D2635">
        <v>-2.3210000000000002</v>
      </c>
      <c r="E2635">
        <v>-2.9790000000000001</v>
      </c>
      <c r="F2635">
        <v>-3.2</v>
      </c>
      <c r="G2635">
        <v>3</v>
      </c>
      <c r="H2635">
        <v>0</v>
      </c>
      <c r="I2635">
        <v>3.9089999999999998</v>
      </c>
      <c r="J2635">
        <v>-0.34399999999999997</v>
      </c>
      <c r="K2635">
        <v>-1.347</v>
      </c>
      <c r="L2635">
        <v>-2.343</v>
      </c>
      <c r="M2635">
        <v>-3.101</v>
      </c>
      <c r="N2635">
        <v>-3.298</v>
      </c>
      <c r="O2635">
        <v>1.099</v>
      </c>
      <c r="P2635">
        <v>1.099</v>
      </c>
      <c r="Q2635">
        <v>1.087</v>
      </c>
      <c r="R2635">
        <v>0.82499999999999996</v>
      </c>
      <c r="S2635">
        <v>0.45800000000000002</v>
      </c>
    </row>
    <row r="2636" spans="1:19" x14ac:dyDescent="0.3">
      <c r="A2636">
        <v>480</v>
      </c>
      <c r="B2636">
        <v>-0.312</v>
      </c>
      <c r="C2636">
        <v>-1.248</v>
      </c>
      <c r="D2636">
        <v>-2.3210000000000002</v>
      </c>
      <c r="E2636">
        <v>-2.9790000000000001</v>
      </c>
      <c r="F2636">
        <v>-3.2</v>
      </c>
      <c r="G2636">
        <v>3</v>
      </c>
      <c r="H2636">
        <v>0</v>
      </c>
      <c r="I2636">
        <v>3.9089999999999998</v>
      </c>
      <c r="J2636">
        <v>-0.34300000000000003</v>
      </c>
      <c r="K2636">
        <v>-1.3460000000000001</v>
      </c>
      <c r="L2636">
        <v>-2.3450000000000002</v>
      </c>
      <c r="M2636">
        <v>-3.1080000000000001</v>
      </c>
      <c r="N2636">
        <v>-3.3079999999999998</v>
      </c>
      <c r="O2636">
        <v>1.0980000000000001</v>
      </c>
      <c r="P2636">
        <v>1.097</v>
      </c>
      <c r="Q2636">
        <v>1.093</v>
      </c>
      <c r="R2636">
        <v>0.83099999999999996</v>
      </c>
      <c r="S2636">
        <v>0.46200000000000002</v>
      </c>
    </row>
    <row r="2637" spans="1:19" x14ac:dyDescent="0.3">
      <c r="A2637">
        <v>540</v>
      </c>
      <c r="B2637">
        <v>-0.312</v>
      </c>
      <c r="C2637">
        <v>-1.248</v>
      </c>
      <c r="D2637">
        <v>-2.3210000000000002</v>
      </c>
      <c r="E2637">
        <v>-2.9790000000000001</v>
      </c>
      <c r="F2637">
        <v>-3.2</v>
      </c>
      <c r="G2637">
        <v>3</v>
      </c>
      <c r="H2637">
        <v>0</v>
      </c>
      <c r="I2637">
        <v>3.9089999999999998</v>
      </c>
      <c r="J2637">
        <v>-0.34300000000000003</v>
      </c>
      <c r="K2637">
        <v>-1.345</v>
      </c>
      <c r="L2637">
        <v>-2.3450000000000002</v>
      </c>
      <c r="M2637">
        <v>-3.1139999999999999</v>
      </c>
      <c r="N2637">
        <v>-3.319</v>
      </c>
      <c r="O2637">
        <v>1.0980000000000001</v>
      </c>
      <c r="P2637">
        <v>1.0960000000000001</v>
      </c>
      <c r="Q2637">
        <v>1.093</v>
      </c>
      <c r="R2637">
        <v>0.83499999999999996</v>
      </c>
      <c r="S2637">
        <v>0.46600000000000003</v>
      </c>
    </row>
    <row r="2638" spans="1:19" x14ac:dyDescent="0.3">
      <c r="A2638">
        <v>600</v>
      </c>
      <c r="B2638">
        <v>-0.312</v>
      </c>
      <c r="C2638">
        <v>-1.248</v>
      </c>
      <c r="D2638">
        <v>-2.3210000000000002</v>
      </c>
      <c r="E2638">
        <v>-2.9790000000000001</v>
      </c>
      <c r="F2638">
        <v>-3.2</v>
      </c>
      <c r="G2638">
        <v>3</v>
      </c>
      <c r="H2638">
        <v>0</v>
      </c>
      <c r="I2638">
        <v>3.9089999999999998</v>
      </c>
      <c r="J2638">
        <v>-0.34300000000000003</v>
      </c>
      <c r="K2638">
        <v>-1.345</v>
      </c>
      <c r="L2638">
        <v>-2.3450000000000002</v>
      </c>
      <c r="M2638">
        <v>-3.1190000000000002</v>
      </c>
      <c r="N2638">
        <v>-3.3290000000000002</v>
      </c>
      <c r="O2638">
        <v>1.0980000000000001</v>
      </c>
      <c r="P2638">
        <v>1.097</v>
      </c>
      <c r="Q2638">
        <v>1.0920000000000001</v>
      </c>
      <c r="R2638">
        <v>0.83799999999999997</v>
      </c>
      <c r="S2638">
        <v>0.47</v>
      </c>
    </row>
    <row r="2640" spans="1:19" x14ac:dyDescent="0.3">
      <c r="A2640" t="s">
        <v>0</v>
      </c>
      <c r="B2640" t="s">
        <v>204</v>
      </c>
    </row>
    <row r="2641" spans="1:19" x14ac:dyDescent="0.3">
      <c r="A2641">
        <v>0</v>
      </c>
      <c r="B2641">
        <v>-0.312</v>
      </c>
      <c r="C2641">
        <v>-1.248</v>
      </c>
      <c r="D2641">
        <v>-2.3210000000000002</v>
      </c>
      <c r="E2641">
        <v>-2.972</v>
      </c>
      <c r="F2641">
        <v>-3.19</v>
      </c>
      <c r="G2641">
        <v>3</v>
      </c>
      <c r="H2641">
        <v>0</v>
      </c>
      <c r="I2641">
        <v>3.9089999999999998</v>
      </c>
      <c r="J2641">
        <v>-0.33700000000000002</v>
      </c>
      <c r="K2641">
        <v>-1.337</v>
      </c>
      <c r="L2641">
        <v>-2.3330000000000002</v>
      </c>
      <c r="M2641">
        <v>-3.0680000000000001</v>
      </c>
      <c r="N2641">
        <v>-3.19</v>
      </c>
      <c r="O2641">
        <v>1.0880000000000001</v>
      </c>
      <c r="P2641">
        <v>1.0880000000000001</v>
      </c>
      <c r="Q2641">
        <v>1.081</v>
      </c>
      <c r="R2641">
        <v>0.751</v>
      </c>
      <c r="S2641">
        <v>0.315</v>
      </c>
    </row>
    <row r="2642" spans="1:19" x14ac:dyDescent="0.3">
      <c r="A2642">
        <v>60</v>
      </c>
      <c r="B2642">
        <v>-0.312</v>
      </c>
      <c r="C2642">
        <v>-1.248</v>
      </c>
      <c r="D2642">
        <v>-2.3210000000000002</v>
      </c>
      <c r="E2642">
        <v>-2.972</v>
      </c>
      <c r="F2642">
        <v>-3.19</v>
      </c>
      <c r="G2642">
        <v>3</v>
      </c>
      <c r="H2642">
        <v>0</v>
      </c>
      <c r="I2642">
        <v>3.9089999999999998</v>
      </c>
      <c r="J2642">
        <v>-0.35699999999999998</v>
      </c>
      <c r="K2642">
        <v>-1.35</v>
      </c>
      <c r="L2642">
        <v>-2.327</v>
      </c>
      <c r="M2642">
        <v>-3.056</v>
      </c>
      <c r="N2642">
        <v>-3.2389999999999999</v>
      </c>
      <c r="O2642">
        <v>1.1220000000000001</v>
      </c>
      <c r="P2642">
        <v>1.0880000000000001</v>
      </c>
      <c r="Q2642">
        <v>1.028</v>
      </c>
      <c r="R2642">
        <v>0.71899999999999997</v>
      </c>
      <c r="S2642">
        <v>0.437</v>
      </c>
    </row>
    <row r="2643" spans="1:19" x14ac:dyDescent="0.3">
      <c r="A2643">
        <v>120</v>
      </c>
      <c r="B2643">
        <v>-0.312</v>
      </c>
      <c r="C2643">
        <v>-1.248</v>
      </c>
      <c r="D2643">
        <v>-2.3210000000000002</v>
      </c>
      <c r="E2643">
        <v>-2.972</v>
      </c>
      <c r="F2643">
        <v>-3.19</v>
      </c>
      <c r="G2643">
        <v>3</v>
      </c>
      <c r="H2643">
        <v>0</v>
      </c>
      <c r="I2643">
        <v>3.9089999999999998</v>
      </c>
      <c r="J2643">
        <v>-0.34399999999999997</v>
      </c>
      <c r="K2643">
        <v>-1.355</v>
      </c>
      <c r="L2643">
        <v>-2.3519999999999999</v>
      </c>
      <c r="M2643">
        <v>-3.0840000000000001</v>
      </c>
      <c r="N2643">
        <v>-3.246</v>
      </c>
      <c r="O2643">
        <v>1.1000000000000001</v>
      </c>
      <c r="P2643">
        <v>1.1180000000000001</v>
      </c>
      <c r="Q2643">
        <v>1.1100000000000001</v>
      </c>
      <c r="R2643">
        <v>0.79600000000000004</v>
      </c>
      <c r="S2643">
        <v>0.439</v>
      </c>
    </row>
    <row r="2644" spans="1:19" x14ac:dyDescent="0.3">
      <c r="A2644">
        <v>180</v>
      </c>
      <c r="B2644">
        <v>-0.312</v>
      </c>
      <c r="C2644">
        <v>-1.248</v>
      </c>
      <c r="D2644">
        <v>-2.3210000000000002</v>
      </c>
      <c r="E2644">
        <v>-2.972</v>
      </c>
      <c r="F2644">
        <v>-3.19</v>
      </c>
      <c r="G2644">
        <v>3</v>
      </c>
      <c r="H2644">
        <v>0</v>
      </c>
      <c r="I2644">
        <v>3.9089999999999998</v>
      </c>
      <c r="J2644">
        <v>-0.34200000000000003</v>
      </c>
      <c r="K2644">
        <v>-1.3420000000000001</v>
      </c>
      <c r="L2644">
        <v>-2.3370000000000002</v>
      </c>
      <c r="M2644">
        <v>-3.0609999999999999</v>
      </c>
      <c r="N2644">
        <v>-3.2519999999999998</v>
      </c>
      <c r="O2644">
        <v>1.097</v>
      </c>
      <c r="P2644">
        <v>1.0760000000000001</v>
      </c>
      <c r="Q2644">
        <v>1.0609999999999999</v>
      </c>
      <c r="R2644">
        <v>0.71199999999999997</v>
      </c>
      <c r="S2644">
        <v>0.441</v>
      </c>
    </row>
    <row r="2645" spans="1:19" x14ac:dyDescent="0.3">
      <c r="A2645">
        <v>240</v>
      </c>
      <c r="B2645">
        <v>-0.312</v>
      </c>
      <c r="C2645">
        <v>-1.248</v>
      </c>
      <c r="D2645">
        <v>-2.3210000000000002</v>
      </c>
      <c r="E2645">
        <v>-2.972</v>
      </c>
      <c r="F2645">
        <v>-3.19</v>
      </c>
      <c r="G2645">
        <v>3</v>
      </c>
      <c r="H2645">
        <v>0</v>
      </c>
      <c r="I2645">
        <v>3.9089999999999998</v>
      </c>
      <c r="J2645">
        <v>-0.34599999999999997</v>
      </c>
      <c r="K2645">
        <v>-1.349</v>
      </c>
      <c r="L2645">
        <v>-2.3479999999999999</v>
      </c>
      <c r="M2645">
        <v>-3.06</v>
      </c>
      <c r="N2645">
        <v>-3.258</v>
      </c>
      <c r="O2645">
        <v>1.103</v>
      </c>
      <c r="P2645">
        <v>1.1040000000000001</v>
      </c>
      <c r="Q2645">
        <v>1.1080000000000001</v>
      </c>
      <c r="R2645">
        <v>0.72299999999999998</v>
      </c>
      <c r="S2645">
        <v>0.443</v>
      </c>
    </row>
    <row r="2646" spans="1:19" x14ac:dyDescent="0.3">
      <c r="A2646">
        <v>300</v>
      </c>
      <c r="B2646">
        <v>-0.312</v>
      </c>
      <c r="C2646">
        <v>-1.248</v>
      </c>
      <c r="D2646">
        <v>-2.3210000000000002</v>
      </c>
      <c r="E2646">
        <v>-2.972</v>
      </c>
      <c r="F2646">
        <v>-3.19</v>
      </c>
      <c r="G2646">
        <v>3</v>
      </c>
      <c r="H2646">
        <v>0</v>
      </c>
      <c r="I2646">
        <v>3.9089999999999998</v>
      </c>
      <c r="J2646">
        <v>-0.34300000000000003</v>
      </c>
      <c r="K2646">
        <v>-1.3460000000000001</v>
      </c>
      <c r="L2646">
        <v>-2.3450000000000002</v>
      </c>
      <c r="M2646">
        <v>-3.0720000000000001</v>
      </c>
      <c r="N2646">
        <v>-3.2650000000000001</v>
      </c>
      <c r="O2646">
        <v>1.0980000000000001</v>
      </c>
      <c r="P2646">
        <v>1.0900000000000001</v>
      </c>
      <c r="Q2646">
        <v>1.087</v>
      </c>
      <c r="R2646">
        <v>0.76800000000000002</v>
      </c>
      <c r="S2646">
        <v>0.44600000000000001</v>
      </c>
    </row>
    <row r="2647" spans="1:19" x14ac:dyDescent="0.3">
      <c r="A2647">
        <v>360</v>
      </c>
      <c r="B2647">
        <v>-0.312</v>
      </c>
      <c r="C2647">
        <v>-1.248</v>
      </c>
      <c r="D2647">
        <v>-2.3210000000000002</v>
      </c>
      <c r="E2647">
        <v>-2.972</v>
      </c>
      <c r="F2647">
        <v>-3.19</v>
      </c>
      <c r="G2647">
        <v>3</v>
      </c>
      <c r="H2647">
        <v>0</v>
      </c>
      <c r="I2647">
        <v>3.9089999999999998</v>
      </c>
      <c r="J2647">
        <v>-0.34300000000000003</v>
      </c>
      <c r="K2647">
        <v>-1.3460000000000001</v>
      </c>
      <c r="L2647">
        <v>-2.3410000000000002</v>
      </c>
      <c r="M2647">
        <v>-3.0840000000000001</v>
      </c>
      <c r="N2647">
        <v>-3.2749999999999999</v>
      </c>
      <c r="O2647">
        <v>1.0980000000000001</v>
      </c>
      <c r="P2647">
        <v>1.0940000000000001</v>
      </c>
      <c r="Q2647">
        <v>1.079</v>
      </c>
      <c r="R2647">
        <v>0.79800000000000004</v>
      </c>
      <c r="S2647">
        <v>0.44900000000000001</v>
      </c>
    </row>
    <row r="2648" spans="1:19" x14ac:dyDescent="0.3">
      <c r="A2648">
        <v>420</v>
      </c>
      <c r="B2648">
        <v>-0.312</v>
      </c>
      <c r="C2648">
        <v>-1.248</v>
      </c>
      <c r="D2648">
        <v>-2.3210000000000002</v>
      </c>
      <c r="E2648">
        <v>-2.972</v>
      </c>
      <c r="F2648">
        <v>-3.19</v>
      </c>
      <c r="G2648">
        <v>3</v>
      </c>
      <c r="H2648">
        <v>0</v>
      </c>
      <c r="I2648">
        <v>3.9089999999999998</v>
      </c>
      <c r="J2648">
        <v>-0.34399999999999997</v>
      </c>
      <c r="K2648">
        <v>-1.347</v>
      </c>
      <c r="L2648">
        <v>-2.3439999999999999</v>
      </c>
      <c r="M2648">
        <v>-3.093</v>
      </c>
      <c r="N2648">
        <v>-3.2850000000000001</v>
      </c>
      <c r="O2648">
        <v>1.099</v>
      </c>
      <c r="P2648">
        <v>1.099</v>
      </c>
      <c r="Q2648">
        <v>1.089</v>
      </c>
      <c r="R2648">
        <v>0.81599999999999995</v>
      </c>
      <c r="S2648">
        <v>0.45300000000000001</v>
      </c>
    </row>
    <row r="2649" spans="1:19" x14ac:dyDescent="0.3">
      <c r="A2649">
        <v>480</v>
      </c>
      <c r="B2649">
        <v>-0.312</v>
      </c>
      <c r="C2649">
        <v>-1.248</v>
      </c>
      <c r="D2649">
        <v>-2.3210000000000002</v>
      </c>
      <c r="E2649">
        <v>-2.972</v>
      </c>
      <c r="F2649">
        <v>-3.19</v>
      </c>
      <c r="G2649">
        <v>3</v>
      </c>
      <c r="H2649">
        <v>0</v>
      </c>
      <c r="I2649">
        <v>3.9089999999999998</v>
      </c>
      <c r="J2649">
        <v>-0.34300000000000003</v>
      </c>
      <c r="K2649">
        <v>-1.3460000000000001</v>
      </c>
      <c r="L2649">
        <v>-2.3450000000000002</v>
      </c>
      <c r="M2649">
        <v>-3.1</v>
      </c>
      <c r="N2649">
        <v>-3.294</v>
      </c>
      <c r="O2649">
        <v>1.0980000000000001</v>
      </c>
      <c r="P2649">
        <v>1.097</v>
      </c>
      <c r="Q2649">
        <v>1.093</v>
      </c>
      <c r="R2649">
        <v>0.82399999999999995</v>
      </c>
      <c r="S2649">
        <v>0.45700000000000002</v>
      </c>
    </row>
    <row r="2650" spans="1:19" x14ac:dyDescent="0.3">
      <c r="A2650">
        <v>540</v>
      </c>
      <c r="B2650">
        <v>-0.312</v>
      </c>
      <c r="C2650">
        <v>-1.248</v>
      </c>
      <c r="D2650">
        <v>-2.3210000000000002</v>
      </c>
      <c r="E2650">
        <v>-2.972</v>
      </c>
      <c r="F2650">
        <v>-3.19</v>
      </c>
      <c r="G2650">
        <v>3</v>
      </c>
      <c r="H2650">
        <v>0</v>
      </c>
      <c r="I2650">
        <v>3.9089999999999998</v>
      </c>
      <c r="J2650">
        <v>-0.34300000000000003</v>
      </c>
      <c r="K2650">
        <v>-1.345</v>
      </c>
      <c r="L2650">
        <v>-2.3450000000000002</v>
      </c>
      <c r="M2650">
        <v>-3.1059999999999999</v>
      </c>
      <c r="N2650">
        <v>-3.3039999999999998</v>
      </c>
      <c r="O2650">
        <v>1.0980000000000001</v>
      </c>
      <c r="P2650">
        <v>1.0960000000000001</v>
      </c>
      <c r="Q2650">
        <v>1.0920000000000001</v>
      </c>
      <c r="R2650">
        <v>0.82599999999999996</v>
      </c>
      <c r="S2650">
        <v>0.46100000000000002</v>
      </c>
    </row>
    <row r="2651" spans="1:19" x14ac:dyDescent="0.3">
      <c r="A2651">
        <v>600</v>
      </c>
      <c r="B2651">
        <v>-0.312</v>
      </c>
      <c r="C2651">
        <v>-1.248</v>
      </c>
      <c r="D2651">
        <v>-2.3210000000000002</v>
      </c>
      <c r="E2651">
        <v>-2.972</v>
      </c>
      <c r="F2651">
        <v>-3.19</v>
      </c>
      <c r="G2651">
        <v>3</v>
      </c>
      <c r="H2651">
        <v>0</v>
      </c>
      <c r="I2651">
        <v>3.9089999999999998</v>
      </c>
      <c r="J2651">
        <v>-0.34300000000000003</v>
      </c>
      <c r="K2651">
        <v>-1.345</v>
      </c>
      <c r="L2651">
        <v>-2.3450000000000002</v>
      </c>
      <c r="M2651">
        <v>-3.1110000000000002</v>
      </c>
      <c r="N2651">
        <v>-3.3149999999999999</v>
      </c>
      <c r="O2651">
        <v>1.0980000000000001</v>
      </c>
      <c r="P2651">
        <v>1.097</v>
      </c>
      <c r="Q2651">
        <v>1.091</v>
      </c>
      <c r="R2651">
        <v>0.82899999999999996</v>
      </c>
      <c r="S2651">
        <v>0.46500000000000002</v>
      </c>
    </row>
    <row r="2653" spans="1:19" x14ac:dyDescent="0.3">
      <c r="A2653" t="s">
        <v>0</v>
      </c>
      <c r="B2653" t="s">
        <v>205</v>
      </c>
    </row>
    <row r="2654" spans="1:19" x14ac:dyDescent="0.3">
      <c r="A2654">
        <v>0</v>
      </c>
      <c r="B2654">
        <v>-0.312</v>
      </c>
      <c r="C2654">
        <v>-1.248</v>
      </c>
      <c r="D2654">
        <v>-2.3199999999999998</v>
      </c>
      <c r="E2654">
        <v>-2.9649999999999999</v>
      </c>
      <c r="F2654">
        <v>-3.18</v>
      </c>
      <c r="G2654">
        <v>3</v>
      </c>
      <c r="H2654">
        <v>0</v>
      </c>
      <c r="I2654">
        <v>3.9089999999999998</v>
      </c>
      <c r="J2654">
        <v>-0.33700000000000002</v>
      </c>
      <c r="K2654">
        <v>-1.337</v>
      </c>
      <c r="L2654">
        <v>-2.3319999999999999</v>
      </c>
      <c r="M2654">
        <v>-3.0609999999999999</v>
      </c>
      <c r="N2654">
        <v>-3.18</v>
      </c>
      <c r="O2654">
        <v>1.0880000000000001</v>
      </c>
      <c r="P2654">
        <v>1.0880000000000001</v>
      </c>
      <c r="Q2654">
        <v>1.08</v>
      </c>
      <c r="R2654">
        <v>0.745</v>
      </c>
      <c r="S2654">
        <v>0.312</v>
      </c>
    </row>
    <row r="2655" spans="1:19" x14ac:dyDescent="0.3">
      <c r="A2655">
        <v>60</v>
      </c>
      <c r="B2655">
        <v>-0.312</v>
      </c>
      <c r="C2655">
        <v>-1.248</v>
      </c>
      <c r="D2655">
        <v>-2.3199999999999998</v>
      </c>
      <c r="E2655">
        <v>-2.9649999999999999</v>
      </c>
      <c r="F2655">
        <v>-3.18</v>
      </c>
      <c r="G2655">
        <v>3</v>
      </c>
      <c r="H2655">
        <v>0</v>
      </c>
      <c r="I2655">
        <v>3.9089999999999998</v>
      </c>
      <c r="J2655">
        <v>-0.35599999999999998</v>
      </c>
      <c r="K2655">
        <v>-1.35</v>
      </c>
      <c r="L2655">
        <v>-2.3260000000000001</v>
      </c>
      <c r="M2655">
        <v>-3.048</v>
      </c>
      <c r="N2655">
        <v>-3.2280000000000002</v>
      </c>
      <c r="O2655">
        <v>1.121</v>
      </c>
      <c r="P2655">
        <v>1.0900000000000001</v>
      </c>
      <c r="Q2655">
        <v>1.028</v>
      </c>
      <c r="R2655">
        <v>0.70899999999999996</v>
      </c>
      <c r="S2655">
        <v>0.432</v>
      </c>
    </row>
    <row r="2656" spans="1:19" x14ac:dyDescent="0.3">
      <c r="A2656">
        <v>120</v>
      </c>
      <c r="B2656">
        <v>-0.312</v>
      </c>
      <c r="C2656">
        <v>-1.248</v>
      </c>
      <c r="D2656">
        <v>-2.3199999999999998</v>
      </c>
      <c r="E2656">
        <v>-2.9649999999999999</v>
      </c>
      <c r="F2656">
        <v>-3.18</v>
      </c>
      <c r="G2656">
        <v>3</v>
      </c>
      <c r="H2656">
        <v>0</v>
      </c>
      <c r="I2656">
        <v>3.9089999999999998</v>
      </c>
      <c r="J2656">
        <v>-0.34399999999999997</v>
      </c>
      <c r="K2656">
        <v>-1.3540000000000001</v>
      </c>
      <c r="L2656">
        <v>-2.3519999999999999</v>
      </c>
      <c r="M2656">
        <v>-3.0779999999999998</v>
      </c>
      <c r="N2656">
        <v>-3.2349999999999999</v>
      </c>
      <c r="O2656">
        <v>1.099</v>
      </c>
      <c r="P2656">
        <v>1.119</v>
      </c>
      <c r="Q2656">
        <v>1.111</v>
      </c>
      <c r="R2656">
        <v>0.79200000000000004</v>
      </c>
      <c r="S2656">
        <v>0.435</v>
      </c>
    </row>
    <row r="2657" spans="1:19" x14ac:dyDescent="0.3">
      <c r="A2657">
        <v>180</v>
      </c>
      <c r="B2657">
        <v>-0.312</v>
      </c>
      <c r="C2657">
        <v>-1.248</v>
      </c>
      <c r="D2657">
        <v>-2.3199999999999998</v>
      </c>
      <c r="E2657">
        <v>-2.9649999999999999</v>
      </c>
      <c r="F2657">
        <v>-3.18</v>
      </c>
      <c r="G2657">
        <v>3</v>
      </c>
      <c r="H2657">
        <v>0</v>
      </c>
      <c r="I2657">
        <v>3.9089999999999998</v>
      </c>
      <c r="J2657">
        <v>-0.34200000000000003</v>
      </c>
      <c r="K2657">
        <v>-1.341</v>
      </c>
      <c r="L2657">
        <v>-2.3359999999999999</v>
      </c>
      <c r="M2657">
        <v>-3.0539999999999998</v>
      </c>
      <c r="N2657">
        <v>-3.24</v>
      </c>
      <c r="O2657">
        <v>1.097</v>
      </c>
      <c r="P2657">
        <v>1.077</v>
      </c>
      <c r="Q2657">
        <v>1.06</v>
      </c>
      <c r="R2657">
        <v>0.70699999999999996</v>
      </c>
      <c r="S2657">
        <v>0.437</v>
      </c>
    </row>
    <row r="2658" spans="1:19" x14ac:dyDescent="0.3">
      <c r="A2658">
        <v>240</v>
      </c>
      <c r="B2658">
        <v>-0.312</v>
      </c>
      <c r="C2658">
        <v>-1.248</v>
      </c>
      <c r="D2658">
        <v>-2.3199999999999998</v>
      </c>
      <c r="E2658">
        <v>-2.9649999999999999</v>
      </c>
      <c r="F2658">
        <v>-3.18</v>
      </c>
      <c r="G2658">
        <v>3</v>
      </c>
      <c r="H2658">
        <v>0</v>
      </c>
      <c r="I2658">
        <v>3.9089999999999998</v>
      </c>
      <c r="J2658">
        <v>-0.34599999999999997</v>
      </c>
      <c r="K2658">
        <v>-1.349</v>
      </c>
      <c r="L2658">
        <v>-2.347</v>
      </c>
      <c r="M2658">
        <v>-3.0529999999999999</v>
      </c>
      <c r="N2658">
        <v>-3.246</v>
      </c>
      <c r="O2658">
        <v>1.1020000000000001</v>
      </c>
      <c r="P2658">
        <v>1.105</v>
      </c>
      <c r="Q2658">
        <v>1.1080000000000001</v>
      </c>
      <c r="R2658">
        <v>0.71399999999999997</v>
      </c>
      <c r="S2658">
        <v>0.439</v>
      </c>
    </row>
    <row r="2659" spans="1:19" x14ac:dyDescent="0.3">
      <c r="A2659">
        <v>300</v>
      </c>
      <c r="B2659">
        <v>-0.312</v>
      </c>
      <c r="C2659">
        <v>-1.248</v>
      </c>
      <c r="D2659">
        <v>-2.3199999999999998</v>
      </c>
      <c r="E2659">
        <v>-2.9649999999999999</v>
      </c>
      <c r="F2659">
        <v>-3.18</v>
      </c>
      <c r="G2659">
        <v>3</v>
      </c>
      <c r="H2659">
        <v>0</v>
      </c>
      <c r="I2659">
        <v>3.9089999999999998</v>
      </c>
      <c r="J2659">
        <v>-0.34300000000000003</v>
      </c>
      <c r="K2659">
        <v>-1.3460000000000001</v>
      </c>
      <c r="L2659">
        <v>-2.3439999999999999</v>
      </c>
      <c r="M2659">
        <v>-3.0640000000000001</v>
      </c>
      <c r="N2659">
        <v>-3.2530000000000001</v>
      </c>
      <c r="O2659">
        <v>1.0980000000000001</v>
      </c>
      <c r="P2659">
        <v>1.091</v>
      </c>
      <c r="Q2659">
        <v>1.0880000000000001</v>
      </c>
      <c r="R2659">
        <v>0.76</v>
      </c>
      <c r="S2659">
        <v>0.442</v>
      </c>
    </row>
    <row r="2660" spans="1:19" x14ac:dyDescent="0.3">
      <c r="A2660">
        <v>360</v>
      </c>
      <c r="B2660">
        <v>-0.312</v>
      </c>
      <c r="C2660">
        <v>-1.248</v>
      </c>
      <c r="D2660">
        <v>-2.3199999999999998</v>
      </c>
      <c r="E2660">
        <v>-2.9649999999999999</v>
      </c>
      <c r="F2660">
        <v>-3.18</v>
      </c>
      <c r="G2660">
        <v>3</v>
      </c>
      <c r="H2660">
        <v>0</v>
      </c>
      <c r="I2660">
        <v>3.9089999999999998</v>
      </c>
      <c r="J2660">
        <v>-0.34300000000000003</v>
      </c>
      <c r="K2660">
        <v>-1.345</v>
      </c>
      <c r="L2660">
        <v>-2.3410000000000002</v>
      </c>
      <c r="M2660">
        <v>-3.077</v>
      </c>
      <c r="N2660">
        <v>-3.262</v>
      </c>
      <c r="O2660">
        <v>1.0980000000000001</v>
      </c>
      <c r="P2660">
        <v>1.0940000000000001</v>
      </c>
      <c r="Q2660">
        <v>1.079</v>
      </c>
      <c r="R2660">
        <v>0.79100000000000004</v>
      </c>
      <c r="S2660">
        <v>0.44500000000000001</v>
      </c>
    </row>
    <row r="2661" spans="1:19" x14ac:dyDescent="0.3">
      <c r="A2661">
        <v>420</v>
      </c>
      <c r="B2661">
        <v>-0.312</v>
      </c>
      <c r="C2661">
        <v>-1.248</v>
      </c>
      <c r="D2661">
        <v>-2.3199999999999998</v>
      </c>
      <c r="E2661">
        <v>-2.9649999999999999</v>
      </c>
      <c r="F2661">
        <v>-3.18</v>
      </c>
      <c r="G2661">
        <v>3</v>
      </c>
      <c r="H2661">
        <v>0</v>
      </c>
      <c r="I2661">
        <v>3.9089999999999998</v>
      </c>
      <c r="J2661">
        <v>-0.34399999999999997</v>
      </c>
      <c r="K2661">
        <v>-1.3460000000000001</v>
      </c>
      <c r="L2661">
        <v>-2.343</v>
      </c>
      <c r="M2661">
        <v>-3.0859999999999999</v>
      </c>
      <c r="N2661">
        <v>-3.2719999999999998</v>
      </c>
      <c r="O2661">
        <v>1.099</v>
      </c>
      <c r="P2661">
        <v>1.1000000000000001</v>
      </c>
      <c r="Q2661">
        <v>1.089</v>
      </c>
      <c r="R2661">
        <v>0.81100000000000005</v>
      </c>
      <c r="S2661">
        <v>0.44800000000000001</v>
      </c>
    </row>
    <row r="2662" spans="1:19" x14ac:dyDescent="0.3">
      <c r="A2662">
        <v>480</v>
      </c>
      <c r="B2662">
        <v>-0.312</v>
      </c>
      <c r="C2662">
        <v>-1.248</v>
      </c>
      <c r="D2662">
        <v>-2.3199999999999998</v>
      </c>
      <c r="E2662">
        <v>-2.9649999999999999</v>
      </c>
      <c r="F2662">
        <v>-3.18</v>
      </c>
      <c r="G2662">
        <v>3</v>
      </c>
      <c r="H2662">
        <v>0</v>
      </c>
      <c r="I2662">
        <v>3.9089999999999998</v>
      </c>
      <c r="J2662">
        <v>-0.34300000000000003</v>
      </c>
      <c r="K2662">
        <v>-1.345</v>
      </c>
      <c r="L2662">
        <v>-2.3439999999999999</v>
      </c>
      <c r="M2662">
        <v>-3.093</v>
      </c>
      <c r="N2662">
        <v>-3.2810000000000001</v>
      </c>
      <c r="O2662">
        <v>1.0980000000000001</v>
      </c>
      <c r="P2662">
        <v>1.0960000000000001</v>
      </c>
      <c r="Q2662">
        <v>1.0940000000000001</v>
      </c>
      <c r="R2662">
        <v>0.81799999999999995</v>
      </c>
      <c r="S2662">
        <v>0.45200000000000001</v>
      </c>
    </row>
    <row r="2663" spans="1:19" x14ac:dyDescent="0.3">
      <c r="A2663">
        <v>540</v>
      </c>
      <c r="B2663">
        <v>-0.312</v>
      </c>
      <c r="C2663">
        <v>-1.248</v>
      </c>
      <c r="D2663">
        <v>-2.3199999999999998</v>
      </c>
      <c r="E2663">
        <v>-2.9649999999999999</v>
      </c>
      <c r="F2663">
        <v>-3.18</v>
      </c>
      <c r="G2663">
        <v>3</v>
      </c>
      <c r="H2663">
        <v>0</v>
      </c>
      <c r="I2663">
        <v>3.9089999999999998</v>
      </c>
      <c r="J2663">
        <v>-0.34300000000000003</v>
      </c>
      <c r="K2663">
        <v>-1.345</v>
      </c>
      <c r="L2663">
        <v>-2.3450000000000002</v>
      </c>
      <c r="M2663">
        <v>-3.0990000000000002</v>
      </c>
      <c r="N2663">
        <v>-3.2909999999999999</v>
      </c>
      <c r="O2663">
        <v>1.0980000000000001</v>
      </c>
      <c r="P2663">
        <v>1.0960000000000001</v>
      </c>
      <c r="Q2663">
        <v>1.093</v>
      </c>
      <c r="R2663">
        <v>0.82099999999999995</v>
      </c>
      <c r="S2663">
        <v>0.45600000000000002</v>
      </c>
    </row>
    <row r="2664" spans="1:19" x14ac:dyDescent="0.3">
      <c r="A2664">
        <v>600</v>
      </c>
      <c r="B2664">
        <v>-0.312</v>
      </c>
      <c r="C2664">
        <v>-1.248</v>
      </c>
      <c r="D2664">
        <v>-2.3199999999999998</v>
      </c>
      <c r="E2664">
        <v>-2.9649999999999999</v>
      </c>
      <c r="F2664">
        <v>-3.18</v>
      </c>
      <c r="G2664">
        <v>3</v>
      </c>
      <c r="H2664">
        <v>0</v>
      </c>
      <c r="I2664">
        <v>3.9089999999999998</v>
      </c>
      <c r="J2664">
        <v>-0.34300000000000003</v>
      </c>
      <c r="K2664">
        <v>-1.345</v>
      </c>
      <c r="L2664">
        <v>-2.3439999999999999</v>
      </c>
      <c r="M2664">
        <v>-3.1040000000000001</v>
      </c>
      <c r="N2664">
        <v>-3.3010000000000002</v>
      </c>
      <c r="O2664">
        <v>1.0980000000000001</v>
      </c>
      <c r="P2664">
        <v>1.097</v>
      </c>
      <c r="Q2664">
        <v>1.091</v>
      </c>
      <c r="R2664">
        <v>0.82399999999999995</v>
      </c>
      <c r="S2664">
        <v>0.45900000000000002</v>
      </c>
    </row>
    <row r="2666" spans="1:19" x14ac:dyDescent="0.3">
      <c r="A2666" t="s">
        <v>0</v>
      </c>
      <c r="B2666" t="s">
        <v>206</v>
      </c>
    </row>
    <row r="2667" spans="1:19" x14ac:dyDescent="0.3">
      <c r="A2667">
        <v>0</v>
      </c>
      <c r="B2667">
        <v>-0.312</v>
      </c>
      <c r="C2667">
        <v>-1.2490000000000001</v>
      </c>
      <c r="D2667">
        <v>-2.3199999999999998</v>
      </c>
      <c r="E2667">
        <v>-2.9580000000000002</v>
      </c>
      <c r="F2667">
        <v>-3.17</v>
      </c>
      <c r="G2667">
        <v>3</v>
      </c>
      <c r="H2667">
        <v>0</v>
      </c>
      <c r="I2667">
        <v>3.9089999999999998</v>
      </c>
      <c r="J2667">
        <v>-0.33700000000000002</v>
      </c>
      <c r="K2667">
        <v>-1.337</v>
      </c>
      <c r="L2667">
        <v>-2.3319999999999999</v>
      </c>
      <c r="M2667">
        <v>-3.0539999999999998</v>
      </c>
      <c r="N2667">
        <v>-3.17</v>
      </c>
      <c r="O2667">
        <v>1.0880000000000001</v>
      </c>
      <c r="P2667">
        <v>1.0880000000000001</v>
      </c>
      <c r="Q2667">
        <v>1.08</v>
      </c>
      <c r="R2667">
        <v>0.73799999999999999</v>
      </c>
      <c r="S2667">
        <v>0.31</v>
      </c>
    </row>
    <row r="2668" spans="1:19" x14ac:dyDescent="0.3">
      <c r="A2668">
        <v>60</v>
      </c>
      <c r="B2668">
        <v>-0.312</v>
      </c>
      <c r="C2668">
        <v>-1.2490000000000001</v>
      </c>
      <c r="D2668">
        <v>-2.3199999999999998</v>
      </c>
      <c r="E2668">
        <v>-2.9580000000000002</v>
      </c>
      <c r="F2668">
        <v>-3.17</v>
      </c>
      <c r="G2668">
        <v>3</v>
      </c>
      <c r="H2668">
        <v>0</v>
      </c>
      <c r="I2668">
        <v>3.9089999999999998</v>
      </c>
      <c r="J2668">
        <v>-0.35599999999999998</v>
      </c>
      <c r="K2668">
        <v>-1.349</v>
      </c>
      <c r="L2668">
        <v>-2.3260000000000001</v>
      </c>
      <c r="M2668">
        <v>-3.0409999999999999</v>
      </c>
      <c r="N2668">
        <v>-3.2170000000000001</v>
      </c>
      <c r="O2668">
        <v>1.121</v>
      </c>
      <c r="P2668">
        <v>1.089</v>
      </c>
      <c r="Q2668">
        <v>1.0269999999999999</v>
      </c>
      <c r="R2668">
        <v>0.70499999999999996</v>
      </c>
      <c r="S2668">
        <v>0.42899999999999999</v>
      </c>
    </row>
    <row r="2669" spans="1:19" x14ac:dyDescent="0.3">
      <c r="A2669">
        <v>120</v>
      </c>
      <c r="B2669">
        <v>-0.312</v>
      </c>
      <c r="C2669">
        <v>-1.2490000000000001</v>
      </c>
      <c r="D2669">
        <v>-2.3199999999999998</v>
      </c>
      <c r="E2669">
        <v>-2.9580000000000002</v>
      </c>
      <c r="F2669">
        <v>-3.17</v>
      </c>
      <c r="G2669">
        <v>3</v>
      </c>
      <c r="H2669">
        <v>0</v>
      </c>
      <c r="I2669">
        <v>3.9089999999999998</v>
      </c>
      <c r="J2669">
        <v>-0.34399999999999997</v>
      </c>
      <c r="K2669">
        <v>-1.3540000000000001</v>
      </c>
      <c r="L2669">
        <v>-2.351</v>
      </c>
      <c r="M2669">
        <v>-3.0710000000000002</v>
      </c>
      <c r="N2669">
        <v>-3.2240000000000002</v>
      </c>
      <c r="O2669">
        <v>1.099</v>
      </c>
      <c r="P2669">
        <v>1.119</v>
      </c>
      <c r="Q2669">
        <v>1.1100000000000001</v>
      </c>
      <c r="R2669">
        <v>0.78400000000000003</v>
      </c>
      <c r="S2669">
        <v>0.43099999999999999</v>
      </c>
    </row>
    <row r="2670" spans="1:19" x14ac:dyDescent="0.3">
      <c r="A2670">
        <v>180</v>
      </c>
      <c r="B2670">
        <v>-0.312</v>
      </c>
      <c r="C2670">
        <v>-1.2490000000000001</v>
      </c>
      <c r="D2670">
        <v>-2.3199999999999998</v>
      </c>
      <c r="E2670">
        <v>-2.9580000000000002</v>
      </c>
      <c r="F2670">
        <v>-3.17</v>
      </c>
      <c r="G2670">
        <v>3</v>
      </c>
      <c r="H2670">
        <v>0</v>
      </c>
      <c r="I2670">
        <v>3.9089999999999998</v>
      </c>
      <c r="J2670">
        <v>-0.34200000000000003</v>
      </c>
      <c r="K2670">
        <v>-1.341</v>
      </c>
      <c r="L2670">
        <v>-2.3359999999999999</v>
      </c>
      <c r="M2670">
        <v>-3.0470000000000002</v>
      </c>
      <c r="N2670">
        <v>-3.23</v>
      </c>
      <c r="O2670">
        <v>1.097</v>
      </c>
      <c r="P2670">
        <v>1.077</v>
      </c>
      <c r="Q2670">
        <v>1.0609999999999999</v>
      </c>
      <c r="R2670">
        <v>0.7</v>
      </c>
      <c r="S2670">
        <v>0.433</v>
      </c>
    </row>
    <row r="2671" spans="1:19" x14ac:dyDescent="0.3">
      <c r="A2671">
        <v>240</v>
      </c>
      <c r="B2671">
        <v>-0.312</v>
      </c>
      <c r="C2671">
        <v>-1.2490000000000001</v>
      </c>
      <c r="D2671">
        <v>-2.3199999999999998</v>
      </c>
      <c r="E2671">
        <v>-2.9580000000000002</v>
      </c>
      <c r="F2671">
        <v>-3.17</v>
      </c>
      <c r="G2671">
        <v>3</v>
      </c>
      <c r="H2671">
        <v>0</v>
      </c>
      <c r="I2671">
        <v>3.9089999999999998</v>
      </c>
      <c r="J2671">
        <v>-0.34599999999999997</v>
      </c>
      <c r="K2671">
        <v>-1.349</v>
      </c>
      <c r="L2671">
        <v>-2.347</v>
      </c>
      <c r="M2671">
        <v>-3.0459999999999998</v>
      </c>
      <c r="N2671">
        <v>-3.2349999999999999</v>
      </c>
      <c r="O2671">
        <v>1.1020000000000001</v>
      </c>
      <c r="P2671">
        <v>1.105</v>
      </c>
      <c r="Q2671">
        <v>1.1080000000000001</v>
      </c>
      <c r="R2671">
        <v>0.70899999999999996</v>
      </c>
      <c r="S2671">
        <v>0.435</v>
      </c>
    </row>
    <row r="2672" spans="1:19" x14ac:dyDescent="0.3">
      <c r="A2672">
        <v>300</v>
      </c>
      <c r="B2672">
        <v>-0.312</v>
      </c>
      <c r="C2672">
        <v>-1.2490000000000001</v>
      </c>
      <c r="D2672">
        <v>-2.3199999999999998</v>
      </c>
      <c r="E2672">
        <v>-2.9580000000000002</v>
      </c>
      <c r="F2672">
        <v>-3.17</v>
      </c>
      <c r="G2672">
        <v>3</v>
      </c>
      <c r="H2672">
        <v>0</v>
      </c>
      <c r="I2672">
        <v>3.9089999999999998</v>
      </c>
      <c r="J2672">
        <v>-0.34300000000000003</v>
      </c>
      <c r="K2672">
        <v>-1.345</v>
      </c>
      <c r="L2672">
        <v>-2.3439999999999999</v>
      </c>
      <c r="M2672">
        <v>-3.0579999999999998</v>
      </c>
      <c r="N2672">
        <v>-3.242</v>
      </c>
      <c r="O2672">
        <v>1.0980000000000001</v>
      </c>
      <c r="P2672">
        <v>1.0900000000000001</v>
      </c>
      <c r="Q2672">
        <v>1.087</v>
      </c>
      <c r="R2672">
        <v>0.755</v>
      </c>
      <c r="S2672">
        <v>0.438</v>
      </c>
    </row>
    <row r="2673" spans="1:19" x14ac:dyDescent="0.3">
      <c r="A2673">
        <v>360</v>
      </c>
      <c r="B2673">
        <v>-0.312</v>
      </c>
      <c r="C2673">
        <v>-1.2490000000000001</v>
      </c>
      <c r="D2673">
        <v>-2.3199999999999998</v>
      </c>
      <c r="E2673">
        <v>-2.9580000000000002</v>
      </c>
      <c r="F2673">
        <v>-3.17</v>
      </c>
      <c r="G2673">
        <v>3</v>
      </c>
      <c r="H2673">
        <v>0</v>
      </c>
      <c r="I2673">
        <v>3.9089999999999998</v>
      </c>
      <c r="J2673">
        <v>-0.34300000000000003</v>
      </c>
      <c r="K2673">
        <v>-1.345</v>
      </c>
      <c r="L2673">
        <v>-2.34</v>
      </c>
      <c r="M2673">
        <v>-3.07</v>
      </c>
      <c r="N2673">
        <v>-3.2509999999999999</v>
      </c>
      <c r="O2673">
        <v>1.0980000000000001</v>
      </c>
      <c r="P2673">
        <v>1.095</v>
      </c>
      <c r="Q2673">
        <v>1.079</v>
      </c>
      <c r="R2673">
        <v>0.78600000000000003</v>
      </c>
      <c r="S2673">
        <v>0.441</v>
      </c>
    </row>
    <row r="2674" spans="1:19" x14ac:dyDescent="0.3">
      <c r="A2674">
        <v>420</v>
      </c>
      <c r="B2674">
        <v>-0.312</v>
      </c>
      <c r="C2674">
        <v>-1.2490000000000001</v>
      </c>
      <c r="D2674">
        <v>-2.3199999999999998</v>
      </c>
      <c r="E2674">
        <v>-2.9580000000000002</v>
      </c>
      <c r="F2674">
        <v>-3.17</v>
      </c>
      <c r="G2674">
        <v>3</v>
      </c>
      <c r="H2674">
        <v>0</v>
      </c>
      <c r="I2674">
        <v>3.9089999999999998</v>
      </c>
      <c r="J2674">
        <v>-0.34399999999999997</v>
      </c>
      <c r="K2674">
        <v>-1.3460000000000001</v>
      </c>
      <c r="L2674">
        <v>-2.3420000000000001</v>
      </c>
      <c r="M2674">
        <v>-3.08</v>
      </c>
      <c r="N2674">
        <v>-3.2610000000000001</v>
      </c>
      <c r="O2674">
        <v>1.099</v>
      </c>
      <c r="P2674">
        <v>1.1000000000000001</v>
      </c>
      <c r="Q2674">
        <v>1.089</v>
      </c>
      <c r="R2674">
        <v>0.80600000000000005</v>
      </c>
      <c r="S2674">
        <v>0.44400000000000001</v>
      </c>
    </row>
    <row r="2675" spans="1:19" x14ac:dyDescent="0.3">
      <c r="A2675">
        <v>480</v>
      </c>
      <c r="B2675">
        <v>-0.312</v>
      </c>
      <c r="C2675">
        <v>-1.2490000000000001</v>
      </c>
      <c r="D2675">
        <v>-2.3199999999999998</v>
      </c>
      <c r="E2675">
        <v>-2.9580000000000002</v>
      </c>
      <c r="F2675">
        <v>-3.17</v>
      </c>
      <c r="G2675">
        <v>3</v>
      </c>
      <c r="H2675">
        <v>0</v>
      </c>
      <c r="I2675">
        <v>3.9089999999999998</v>
      </c>
      <c r="J2675">
        <v>-0.34300000000000003</v>
      </c>
      <c r="K2675">
        <v>-1.345</v>
      </c>
      <c r="L2675">
        <v>-2.3439999999999999</v>
      </c>
      <c r="M2675">
        <v>-3.0870000000000002</v>
      </c>
      <c r="N2675">
        <v>-3.2690000000000001</v>
      </c>
      <c r="O2675">
        <v>1.0980000000000001</v>
      </c>
      <c r="P2675">
        <v>1.097</v>
      </c>
      <c r="Q2675">
        <v>1.0940000000000001</v>
      </c>
      <c r="R2675">
        <v>0.81299999999999994</v>
      </c>
      <c r="S2675">
        <v>0.44700000000000001</v>
      </c>
    </row>
    <row r="2676" spans="1:19" x14ac:dyDescent="0.3">
      <c r="A2676">
        <v>540</v>
      </c>
      <c r="B2676">
        <v>-0.312</v>
      </c>
      <c r="C2676">
        <v>-1.2490000000000001</v>
      </c>
      <c r="D2676">
        <v>-2.3199999999999998</v>
      </c>
      <c r="E2676">
        <v>-2.9580000000000002</v>
      </c>
      <c r="F2676">
        <v>-3.17</v>
      </c>
      <c r="G2676">
        <v>3</v>
      </c>
      <c r="H2676">
        <v>0</v>
      </c>
      <c r="I2676">
        <v>3.9089999999999998</v>
      </c>
      <c r="J2676">
        <v>-0.34300000000000003</v>
      </c>
      <c r="K2676">
        <v>-1.345</v>
      </c>
      <c r="L2676">
        <v>-2.3439999999999999</v>
      </c>
      <c r="M2676">
        <v>-3.0920000000000001</v>
      </c>
      <c r="N2676">
        <v>-3.28</v>
      </c>
      <c r="O2676">
        <v>1.0980000000000001</v>
      </c>
      <c r="P2676">
        <v>1.0960000000000001</v>
      </c>
      <c r="Q2676">
        <v>1.093</v>
      </c>
      <c r="R2676">
        <v>0.81499999999999995</v>
      </c>
      <c r="S2676">
        <v>0.45100000000000001</v>
      </c>
    </row>
    <row r="2677" spans="1:19" x14ac:dyDescent="0.3">
      <c r="A2677">
        <v>600</v>
      </c>
      <c r="B2677">
        <v>-0.312</v>
      </c>
      <c r="C2677">
        <v>-1.2490000000000001</v>
      </c>
      <c r="D2677">
        <v>-2.3199999999999998</v>
      </c>
      <c r="E2677">
        <v>-2.9580000000000002</v>
      </c>
      <c r="F2677">
        <v>-3.17</v>
      </c>
      <c r="G2677">
        <v>3</v>
      </c>
      <c r="H2677">
        <v>0</v>
      </c>
      <c r="I2677">
        <v>3.9089999999999998</v>
      </c>
      <c r="J2677">
        <v>-0.34300000000000003</v>
      </c>
      <c r="K2677">
        <v>-1.3440000000000001</v>
      </c>
      <c r="L2677">
        <v>-2.3439999999999999</v>
      </c>
      <c r="M2677">
        <v>-3.097</v>
      </c>
      <c r="N2677">
        <v>-3.2890000000000001</v>
      </c>
      <c r="O2677">
        <v>1.0980000000000001</v>
      </c>
      <c r="P2677">
        <v>1.097</v>
      </c>
      <c r="Q2677">
        <v>1.091</v>
      </c>
      <c r="R2677">
        <v>0.81799999999999995</v>
      </c>
      <c r="S2677">
        <v>0.45500000000000002</v>
      </c>
    </row>
    <row r="2679" spans="1:19" x14ac:dyDescent="0.3">
      <c r="A2679" t="s">
        <v>0</v>
      </c>
      <c r="B2679" t="s">
        <v>207</v>
      </c>
    </row>
    <row r="2680" spans="1:19" x14ac:dyDescent="0.3">
      <c r="A2680">
        <v>0</v>
      </c>
      <c r="B2680">
        <v>-0.312</v>
      </c>
      <c r="C2680">
        <v>-1.2490000000000001</v>
      </c>
      <c r="D2680">
        <v>-2.3199999999999998</v>
      </c>
      <c r="E2680">
        <v>-2.952</v>
      </c>
      <c r="F2680">
        <v>-3.16</v>
      </c>
      <c r="G2680">
        <v>3</v>
      </c>
      <c r="H2680">
        <v>0</v>
      </c>
      <c r="I2680">
        <v>3.9089999999999998</v>
      </c>
      <c r="J2680">
        <v>-0.33700000000000002</v>
      </c>
      <c r="K2680">
        <v>-1.337</v>
      </c>
      <c r="L2680">
        <v>-2.3319999999999999</v>
      </c>
      <c r="M2680">
        <v>-3.0470000000000002</v>
      </c>
      <c r="N2680">
        <v>-3.16</v>
      </c>
      <c r="O2680">
        <v>1.0880000000000001</v>
      </c>
      <c r="P2680">
        <v>1.0880000000000001</v>
      </c>
      <c r="Q2680">
        <v>1.08</v>
      </c>
      <c r="R2680">
        <v>0.73199999999999998</v>
      </c>
      <c r="S2680">
        <v>0.307</v>
      </c>
    </row>
    <row r="2681" spans="1:19" x14ac:dyDescent="0.3">
      <c r="A2681">
        <v>60</v>
      </c>
      <c r="B2681">
        <v>-0.312</v>
      </c>
      <c r="C2681">
        <v>-1.2490000000000001</v>
      </c>
      <c r="D2681">
        <v>-2.3199999999999998</v>
      </c>
      <c r="E2681">
        <v>-2.952</v>
      </c>
      <c r="F2681">
        <v>-3.16</v>
      </c>
      <c r="G2681">
        <v>3</v>
      </c>
      <c r="H2681">
        <v>0</v>
      </c>
      <c r="I2681">
        <v>3.9089999999999998</v>
      </c>
      <c r="J2681">
        <v>-0.35699999999999998</v>
      </c>
      <c r="K2681">
        <v>-1.349</v>
      </c>
      <c r="L2681">
        <v>-2.3250000000000002</v>
      </c>
      <c r="M2681">
        <v>-3.0339999999999998</v>
      </c>
      <c r="N2681">
        <v>-3.206</v>
      </c>
      <c r="O2681">
        <v>1.121</v>
      </c>
      <c r="P2681">
        <v>1.087</v>
      </c>
      <c r="Q2681">
        <v>1.0269999999999999</v>
      </c>
      <c r="R2681">
        <v>0.69899999999999995</v>
      </c>
      <c r="S2681">
        <v>0.42499999999999999</v>
      </c>
    </row>
    <row r="2682" spans="1:19" x14ac:dyDescent="0.3">
      <c r="A2682">
        <v>120</v>
      </c>
      <c r="B2682">
        <v>-0.312</v>
      </c>
      <c r="C2682">
        <v>-1.2490000000000001</v>
      </c>
      <c r="D2682">
        <v>-2.3199999999999998</v>
      </c>
      <c r="E2682">
        <v>-2.952</v>
      </c>
      <c r="F2682">
        <v>-3.16</v>
      </c>
      <c r="G2682">
        <v>3</v>
      </c>
      <c r="H2682">
        <v>0</v>
      </c>
      <c r="I2682">
        <v>3.9089999999999998</v>
      </c>
      <c r="J2682">
        <v>-0.34399999999999997</v>
      </c>
      <c r="K2682">
        <v>-1.3540000000000001</v>
      </c>
      <c r="L2682">
        <v>-2.351</v>
      </c>
      <c r="M2682">
        <v>-3.0630000000000002</v>
      </c>
      <c r="N2682">
        <v>-3.214</v>
      </c>
      <c r="O2682">
        <v>1.099</v>
      </c>
      <c r="P2682">
        <v>1.119</v>
      </c>
      <c r="Q2682">
        <v>1.1080000000000001</v>
      </c>
      <c r="R2682">
        <v>0.77600000000000002</v>
      </c>
      <c r="S2682">
        <v>0.42699999999999999</v>
      </c>
    </row>
    <row r="2683" spans="1:19" x14ac:dyDescent="0.3">
      <c r="A2683">
        <v>180</v>
      </c>
      <c r="B2683">
        <v>-0.312</v>
      </c>
      <c r="C2683">
        <v>-1.2490000000000001</v>
      </c>
      <c r="D2683">
        <v>-2.3199999999999998</v>
      </c>
      <c r="E2683">
        <v>-2.952</v>
      </c>
      <c r="F2683">
        <v>-3.16</v>
      </c>
      <c r="G2683">
        <v>3</v>
      </c>
      <c r="H2683">
        <v>0</v>
      </c>
      <c r="I2683">
        <v>3.9089999999999998</v>
      </c>
      <c r="J2683">
        <v>-0.34200000000000003</v>
      </c>
      <c r="K2683">
        <v>-1.341</v>
      </c>
      <c r="L2683">
        <v>-2.3359999999999999</v>
      </c>
      <c r="M2683">
        <v>-3.0390000000000001</v>
      </c>
      <c r="N2683">
        <v>-3.2189999999999999</v>
      </c>
      <c r="O2683">
        <v>1.0960000000000001</v>
      </c>
      <c r="P2683">
        <v>1.077</v>
      </c>
      <c r="Q2683">
        <v>1.0609999999999999</v>
      </c>
      <c r="R2683">
        <v>0.69199999999999995</v>
      </c>
      <c r="S2683">
        <v>0.42899999999999999</v>
      </c>
    </row>
    <row r="2684" spans="1:19" x14ac:dyDescent="0.3">
      <c r="A2684">
        <v>240</v>
      </c>
      <c r="B2684">
        <v>-0.312</v>
      </c>
      <c r="C2684">
        <v>-1.2490000000000001</v>
      </c>
      <c r="D2684">
        <v>-2.3199999999999998</v>
      </c>
      <c r="E2684">
        <v>-2.952</v>
      </c>
      <c r="F2684">
        <v>-3.16</v>
      </c>
      <c r="G2684">
        <v>3</v>
      </c>
      <c r="H2684">
        <v>0</v>
      </c>
      <c r="I2684">
        <v>3.9089999999999998</v>
      </c>
      <c r="J2684">
        <v>-0.34599999999999997</v>
      </c>
      <c r="K2684">
        <v>-1.349</v>
      </c>
      <c r="L2684">
        <v>-2.347</v>
      </c>
      <c r="M2684">
        <v>-3.0390000000000001</v>
      </c>
      <c r="N2684">
        <v>-3.2250000000000001</v>
      </c>
      <c r="O2684">
        <v>1.103</v>
      </c>
      <c r="P2684">
        <v>1.105</v>
      </c>
      <c r="Q2684">
        <v>1.109</v>
      </c>
      <c r="R2684">
        <v>0.70399999999999996</v>
      </c>
      <c r="S2684">
        <v>0.43099999999999999</v>
      </c>
    </row>
    <row r="2685" spans="1:19" x14ac:dyDescent="0.3">
      <c r="A2685">
        <v>300</v>
      </c>
      <c r="B2685">
        <v>-0.312</v>
      </c>
      <c r="C2685">
        <v>-1.2490000000000001</v>
      </c>
      <c r="D2685">
        <v>-2.3199999999999998</v>
      </c>
      <c r="E2685">
        <v>-2.952</v>
      </c>
      <c r="F2685">
        <v>-3.16</v>
      </c>
      <c r="G2685">
        <v>3</v>
      </c>
      <c r="H2685">
        <v>0</v>
      </c>
      <c r="I2685">
        <v>3.9089999999999998</v>
      </c>
      <c r="J2685">
        <v>-0.34300000000000003</v>
      </c>
      <c r="K2685">
        <v>-1.345</v>
      </c>
      <c r="L2685">
        <v>-2.343</v>
      </c>
      <c r="M2685">
        <v>-3.0510000000000002</v>
      </c>
      <c r="N2685">
        <v>-3.2309999999999999</v>
      </c>
      <c r="O2685">
        <v>1.0980000000000001</v>
      </c>
      <c r="P2685">
        <v>1.0900000000000001</v>
      </c>
      <c r="Q2685">
        <v>1.0860000000000001</v>
      </c>
      <c r="R2685">
        <v>0.75</v>
      </c>
      <c r="S2685">
        <v>0.434</v>
      </c>
    </row>
    <row r="2686" spans="1:19" x14ac:dyDescent="0.3">
      <c r="A2686">
        <v>360</v>
      </c>
      <c r="B2686">
        <v>-0.312</v>
      </c>
      <c r="C2686">
        <v>-1.2490000000000001</v>
      </c>
      <c r="D2686">
        <v>-2.3199999999999998</v>
      </c>
      <c r="E2686">
        <v>-2.952</v>
      </c>
      <c r="F2686">
        <v>-3.16</v>
      </c>
      <c r="G2686">
        <v>3</v>
      </c>
      <c r="H2686">
        <v>0</v>
      </c>
      <c r="I2686">
        <v>3.9089999999999998</v>
      </c>
      <c r="J2686">
        <v>-0.34300000000000003</v>
      </c>
      <c r="K2686">
        <v>-1.345</v>
      </c>
      <c r="L2686">
        <v>-2.34</v>
      </c>
      <c r="M2686">
        <v>-3.0640000000000001</v>
      </c>
      <c r="N2686">
        <v>-3.24</v>
      </c>
      <c r="O2686">
        <v>1.0980000000000001</v>
      </c>
      <c r="P2686">
        <v>1.095</v>
      </c>
      <c r="Q2686">
        <v>1.0780000000000001</v>
      </c>
      <c r="R2686">
        <v>0.78100000000000003</v>
      </c>
      <c r="S2686">
        <v>0.437</v>
      </c>
    </row>
    <row r="2687" spans="1:19" x14ac:dyDescent="0.3">
      <c r="A2687">
        <v>420</v>
      </c>
      <c r="B2687">
        <v>-0.312</v>
      </c>
      <c r="C2687">
        <v>-1.2490000000000001</v>
      </c>
      <c r="D2687">
        <v>-2.3199999999999998</v>
      </c>
      <c r="E2687">
        <v>-2.952</v>
      </c>
      <c r="F2687">
        <v>-3.16</v>
      </c>
      <c r="G2687">
        <v>3</v>
      </c>
      <c r="H2687">
        <v>0</v>
      </c>
      <c r="I2687">
        <v>3.9089999999999998</v>
      </c>
      <c r="J2687">
        <v>-0.34399999999999997</v>
      </c>
      <c r="K2687">
        <v>-1.3460000000000001</v>
      </c>
      <c r="L2687">
        <v>-2.3420000000000001</v>
      </c>
      <c r="M2687">
        <v>-3.073</v>
      </c>
      <c r="N2687">
        <v>-3.2490000000000001</v>
      </c>
      <c r="O2687">
        <v>1.099</v>
      </c>
      <c r="P2687">
        <v>1.1000000000000001</v>
      </c>
      <c r="Q2687">
        <v>1.089</v>
      </c>
      <c r="R2687">
        <v>0.80100000000000005</v>
      </c>
      <c r="S2687">
        <v>0.44</v>
      </c>
    </row>
    <row r="2688" spans="1:19" x14ac:dyDescent="0.3">
      <c r="A2688">
        <v>480</v>
      </c>
      <c r="B2688">
        <v>-0.312</v>
      </c>
      <c r="C2688">
        <v>-1.2490000000000001</v>
      </c>
      <c r="D2688">
        <v>-2.3199999999999998</v>
      </c>
      <c r="E2688">
        <v>-2.952</v>
      </c>
      <c r="F2688">
        <v>-3.16</v>
      </c>
      <c r="G2688">
        <v>3</v>
      </c>
      <c r="H2688">
        <v>0</v>
      </c>
      <c r="I2688">
        <v>3.9089999999999998</v>
      </c>
      <c r="J2688">
        <v>-0.34300000000000003</v>
      </c>
      <c r="K2688">
        <v>-1.345</v>
      </c>
      <c r="L2688">
        <v>-2.3439999999999999</v>
      </c>
      <c r="M2688">
        <v>-3.081</v>
      </c>
      <c r="N2688">
        <v>-3.258</v>
      </c>
      <c r="O2688">
        <v>1.0980000000000001</v>
      </c>
      <c r="P2688">
        <v>1.097</v>
      </c>
      <c r="Q2688">
        <v>1.0940000000000001</v>
      </c>
      <c r="R2688">
        <v>0.80800000000000005</v>
      </c>
      <c r="S2688">
        <v>0.443</v>
      </c>
    </row>
    <row r="2689" spans="1:19" x14ac:dyDescent="0.3">
      <c r="A2689">
        <v>540</v>
      </c>
      <c r="B2689">
        <v>-0.312</v>
      </c>
      <c r="C2689">
        <v>-1.2490000000000001</v>
      </c>
      <c r="D2689">
        <v>-2.3199999999999998</v>
      </c>
      <c r="E2689">
        <v>-2.952</v>
      </c>
      <c r="F2689">
        <v>-3.16</v>
      </c>
      <c r="G2689">
        <v>3</v>
      </c>
      <c r="H2689">
        <v>0</v>
      </c>
      <c r="I2689">
        <v>3.9089999999999998</v>
      </c>
      <c r="J2689">
        <v>-0.34300000000000003</v>
      </c>
      <c r="K2689">
        <v>-1.345</v>
      </c>
      <c r="L2689">
        <v>-2.3439999999999999</v>
      </c>
      <c r="M2689">
        <v>-3.0859999999999999</v>
      </c>
      <c r="N2689">
        <v>-3.2669999999999999</v>
      </c>
      <c r="O2689">
        <v>1.0980000000000001</v>
      </c>
      <c r="P2689">
        <v>1.097</v>
      </c>
      <c r="Q2689">
        <v>1.0920000000000001</v>
      </c>
      <c r="R2689">
        <v>0.81</v>
      </c>
      <c r="S2689">
        <v>0.44700000000000001</v>
      </c>
    </row>
    <row r="2690" spans="1:19" x14ac:dyDescent="0.3">
      <c r="A2690">
        <v>600</v>
      </c>
      <c r="B2690">
        <v>-0.312</v>
      </c>
      <c r="C2690">
        <v>-1.2490000000000001</v>
      </c>
      <c r="D2690">
        <v>-2.3199999999999998</v>
      </c>
      <c r="E2690">
        <v>-2.952</v>
      </c>
      <c r="F2690">
        <v>-3.16</v>
      </c>
      <c r="G2690">
        <v>3</v>
      </c>
      <c r="H2690">
        <v>0</v>
      </c>
      <c r="I2690">
        <v>3.9089999999999998</v>
      </c>
      <c r="J2690">
        <v>-0.34300000000000003</v>
      </c>
      <c r="K2690">
        <v>-1.3440000000000001</v>
      </c>
      <c r="L2690">
        <v>-2.343</v>
      </c>
      <c r="M2690">
        <v>-3.0910000000000002</v>
      </c>
      <c r="N2690">
        <v>-3.278</v>
      </c>
      <c r="O2690">
        <v>1.0980000000000001</v>
      </c>
      <c r="P2690">
        <v>1.097</v>
      </c>
      <c r="Q2690">
        <v>1.091</v>
      </c>
      <c r="R2690">
        <v>0.81299999999999994</v>
      </c>
      <c r="S2690">
        <v>0.45100000000000001</v>
      </c>
    </row>
    <row r="2692" spans="1:19" x14ac:dyDescent="0.3">
      <c r="A2692" t="s">
        <v>0</v>
      </c>
      <c r="B2692" t="s">
        <v>208</v>
      </c>
    </row>
    <row r="2693" spans="1:19" x14ac:dyDescent="0.3">
      <c r="A2693">
        <v>0</v>
      </c>
      <c r="B2693">
        <v>-0.311</v>
      </c>
      <c r="C2693">
        <v>-1.246</v>
      </c>
      <c r="D2693">
        <v>-2.3220000000000001</v>
      </c>
      <c r="E2693">
        <v>-3.0030000000000001</v>
      </c>
      <c r="F2693">
        <v>-3.24</v>
      </c>
      <c r="G2693">
        <v>3</v>
      </c>
      <c r="H2693">
        <v>0.01</v>
      </c>
      <c r="I2693">
        <v>3.9089999999999998</v>
      </c>
      <c r="J2693">
        <v>-0.33700000000000002</v>
      </c>
      <c r="K2693">
        <v>-1.337</v>
      </c>
      <c r="L2693">
        <v>-2.3340000000000001</v>
      </c>
      <c r="M2693">
        <v>-3.1019999999999999</v>
      </c>
      <c r="N2693">
        <v>-3.24</v>
      </c>
      <c r="O2693">
        <v>1.0880000000000001</v>
      </c>
      <c r="P2693">
        <v>1.0880000000000001</v>
      </c>
      <c r="Q2693">
        <v>1.083</v>
      </c>
      <c r="R2693">
        <v>0.78400000000000003</v>
      </c>
      <c r="S2693">
        <v>0.32800000000000001</v>
      </c>
    </row>
    <row r="2694" spans="1:19" x14ac:dyDescent="0.3">
      <c r="A2694">
        <v>60</v>
      </c>
      <c r="B2694">
        <v>-0.311</v>
      </c>
      <c r="C2694">
        <v>-1.246</v>
      </c>
      <c r="D2694">
        <v>-2.3220000000000001</v>
      </c>
      <c r="E2694">
        <v>-3.0030000000000001</v>
      </c>
      <c r="F2694">
        <v>-3.24</v>
      </c>
      <c r="G2694">
        <v>3</v>
      </c>
      <c r="H2694">
        <v>0.01</v>
      </c>
      <c r="I2694">
        <v>3.9089999999999998</v>
      </c>
      <c r="J2694">
        <v>-0.35599999999999998</v>
      </c>
      <c r="K2694">
        <v>-1.3520000000000001</v>
      </c>
      <c r="L2694">
        <v>-2.3290000000000002</v>
      </c>
      <c r="M2694">
        <v>-3.085</v>
      </c>
      <c r="N2694">
        <v>-3.294</v>
      </c>
      <c r="O2694">
        <v>1.123</v>
      </c>
      <c r="P2694">
        <v>1.095</v>
      </c>
      <c r="Q2694">
        <v>1.0309999999999999</v>
      </c>
      <c r="R2694">
        <v>0.74</v>
      </c>
      <c r="S2694">
        <v>0.45700000000000002</v>
      </c>
    </row>
    <row r="2695" spans="1:19" x14ac:dyDescent="0.3">
      <c r="A2695">
        <v>120</v>
      </c>
      <c r="B2695">
        <v>-0.311</v>
      </c>
      <c r="C2695">
        <v>-1.246</v>
      </c>
      <c r="D2695">
        <v>-2.3220000000000001</v>
      </c>
      <c r="E2695">
        <v>-3.0030000000000001</v>
      </c>
      <c r="F2695">
        <v>-3.24</v>
      </c>
      <c r="G2695">
        <v>3</v>
      </c>
      <c r="H2695">
        <v>0.01</v>
      </c>
      <c r="I2695">
        <v>3.9089999999999998</v>
      </c>
      <c r="J2695">
        <v>-0.34100000000000003</v>
      </c>
      <c r="K2695">
        <v>-1.3540000000000001</v>
      </c>
      <c r="L2695">
        <v>-2.355</v>
      </c>
      <c r="M2695">
        <v>-3.1190000000000002</v>
      </c>
      <c r="N2695">
        <v>-3.302</v>
      </c>
      <c r="O2695">
        <v>1.103</v>
      </c>
      <c r="P2695">
        <v>1.117</v>
      </c>
      <c r="Q2695">
        <v>1.1180000000000001</v>
      </c>
      <c r="R2695">
        <v>0.83899999999999997</v>
      </c>
      <c r="S2695">
        <v>0.46</v>
      </c>
    </row>
    <row r="2696" spans="1:19" x14ac:dyDescent="0.3">
      <c r="A2696">
        <v>180</v>
      </c>
      <c r="B2696">
        <v>-0.311</v>
      </c>
      <c r="C2696">
        <v>-1.246</v>
      </c>
      <c r="D2696">
        <v>-2.3220000000000001</v>
      </c>
      <c r="E2696">
        <v>-3.0030000000000001</v>
      </c>
      <c r="F2696">
        <v>-3.24</v>
      </c>
      <c r="G2696">
        <v>3</v>
      </c>
      <c r="H2696">
        <v>0.01</v>
      </c>
      <c r="I2696">
        <v>3.9089999999999998</v>
      </c>
      <c r="J2696">
        <v>-0.34100000000000003</v>
      </c>
      <c r="K2696">
        <v>-1.343</v>
      </c>
      <c r="L2696">
        <v>-2.3380000000000001</v>
      </c>
      <c r="M2696">
        <v>-3.0990000000000002</v>
      </c>
      <c r="N2696">
        <v>-3.3079999999999998</v>
      </c>
      <c r="O2696">
        <v>1.105</v>
      </c>
      <c r="P2696">
        <v>1.0780000000000001</v>
      </c>
      <c r="Q2696">
        <v>1.06</v>
      </c>
      <c r="R2696">
        <v>0.75600000000000001</v>
      </c>
      <c r="S2696">
        <v>0.46200000000000002</v>
      </c>
    </row>
    <row r="2697" spans="1:19" x14ac:dyDescent="0.3">
      <c r="A2697">
        <v>240</v>
      </c>
      <c r="B2697">
        <v>-0.311</v>
      </c>
      <c r="C2697">
        <v>-1.246</v>
      </c>
      <c r="D2697">
        <v>-2.3220000000000001</v>
      </c>
      <c r="E2697">
        <v>-3.0030000000000001</v>
      </c>
      <c r="F2697">
        <v>-3.24</v>
      </c>
      <c r="G2697">
        <v>3</v>
      </c>
      <c r="H2697">
        <v>0.01</v>
      </c>
      <c r="I2697">
        <v>3.9089999999999998</v>
      </c>
      <c r="J2697">
        <v>-0.34100000000000003</v>
      </c>
      <c r="K2697">
        <v>-1.349</v>
      </c>
      <c r="L2697">
        <v>-2.3479999999999999</v>
      </c>
      <c r="M2697">
        <v>-3.093</v>
      </c>
      <c r="N2697">
        <v>-3.3149999999999999</v>
      </c>
      <c r="O2697">
        <v>1.1100000000000001</v>
      </c>
      <c r="P2697">
        <v>1.101</v>
      </c>
      <c r="Q2697">
        <v>1.103</v>
      </c>
      <c r="R2697">
        <v>0.748</v>
      </c>
      <c r="S2697">
        <v>0.46500000000000002</v>
      </c>
    </row>
    <row r="2698" spans="1:19" x14ac:dyDescent="0.3">
      <c r="A2698">
        <v>300</v>
      </c>
      <c r="B2698">
        <v>-0.311</v>
      </c>
      <c r="C2698">
        <v>-1.246</v>
      </c>
      <c r="D2698">
        <v>-2.3220000000000001</v>
      </c>
      <c r="E2698">
        <v>-3.0030000000000001</v>
      </c>
      <c r="F2698">
        <v>-3.24</v>
      </c>
      <c r="G2698">
        <v>3</v>
      </c>
      <c r="H2698">
        <v>0.01</v>
      </c>
      <c r="I2698">
        <v>3.9089999999999998</v>
      </c>
      <c r="J2698">
        <v>-0.33900000000000002</v>
      </c>
      <c r="K2698">
        <v>-1.3480000000000001</v>
      </c>
      <c r="L2698">
        <v>-2.3479999999999999</v>
      </c>
      <c r="M2698">
        <v>-3.1030000000000002</v>
      </c>
      <c r="N2698">
        <v>-3.3220000000000001</v>
      </c>
      <c r="O2698">
        <v>1.109</v>
      </c>
      <c r="P2698">
        <v>1.093</v>
      </c>
      <c r="Q2698">
        <v>1.0940000000000001</v>
      </c>
      <c r="R2698">
        <v>0.78900000000000003</v>
      </c>
      <c r="S2698">
        <v>0.46800000000000003</v>
      </c>
    </row>
    <row r="2699" spans="1:19" x14ac:dyDescent="0.3">
      <c r="A2699">
        <v>360</v>
      </c>
      <c r="B2699">
        <v>-0.311</v>
      </c>
      <c r="C2699">
        <v>-1.246</v>
      </c>
      <c r="D2699">
        <v>-2.3220000000000001</v>
      </c>
      <c r="E2699">
        <v>-3.0030000000000001</v>
      </c>
      <c r="F2699">
        <v>-3.24</v>
      </c>
      <c r="G2699">
        <v>3</v>
      </c>
      <c r="H2699">
        <v>0.01</v>
      </c>
      <c r="I2699">
        <v>3.9089999999999998</v>
      </c>
      <c r="J2699">
        <v>-0.33600000000000002</v>
      </c>
      <c r="K2699">
        <v>-1.3460000000000001</v>
      </c>
      <c r="L2699">
        <v>-2.343</v>
      </c>
      <c r="M2699">
        <v>-3.1150000000000002</v>
      </c>
      <c r="N2699">
        <v>-3.3319999999999999</v>
      </c>
      <c r="O2699">
        <v>1.109</v>
      </c>
      <c r="P2699">
        <v>1.093</v>
      </c>
      <c r="Q2699">
        <v>1.081</v>
      </c>
      <c r="R2699">
        <v>0.82299999999999995</v>
      </c>
      <c r="S2699">
        <v>0.47199999999999998</v>
      </c>
    </row>
    <row r="2700" spans="1:19" x14ac:dyDescent="0.3">
      <c r="A2700">
        <v>420</v>
      </c>
      <c r="B2700">
        <v>-0.311</v>
      </c>
      <c r="C2700">
        <v>-1.246</v>
      </c>
      <c r="D2700">
        <v>-2.3220000000000001</v>
      </c>
      <c r="E2700">
        <v>-3.0030000000000001</v>
      </c>
      <c r="F2700">
        <v>-3.24</v>
      </c>
      <c r="G2700">
        <v>3</v>
      </c>
      <c r="H2700">
        <v>0.01</v>
      </c>
      <c r="I2700">
        <v>3.9089999999999998</v>
      </c>
      <c r="J2700">
        <v>-0.33600000000000002</v>
      </c>
      <c r="K2700">
        <v>-1.3460000000000001</v>
      </c>
      <c r="L2700">
        <v>-2.3439999999999999</v>
      </c>
      <c r="M2700">
        <v>-3.125</v>
      </c>
      <c r="N2700">
        <v>-3.343</v>
      </c>
      <c r="O2700">
        <v>1.1120000000000001</v>
      </c>
      <c r="P2700">
        <v>1.099</v>
      </c>
      <c r="Q2700">
        <v>1.0860000000000001</v>
      </c>
      <c r="R2700">
        <v>0.84399999999999997</v>
      </c>
      <c r="S2700">
        <v>0.47599999999999998</v>
      </c>
    </row>
    <row r="2701" spans="1:19" x14ac:dyDescent="0.3">
      <c r="A2701">
        <v>480</v>
      </c>
      <c r="B2701">
        <v>-0.311</v>
      </c>
      <c r="C2701">
        <v>-1.246</v>
      </c>
      <c r="D2701">
        <v>-2.3220000000000001</v>
      </c>
      <c r="E2701">
        <v>-3.0030000000000001</v>
      </c>
      <c r="F2701">
        <v>-3.24</v>
      </c>
      <c r="G2701">
        <v>3</v>
      </c>
      <c r="H2701">
        <v>0.01</v>
      </c>
      <c r="I2701">
        <v>3.9089999999999998</v>
      </c>
      <c r="J2701">
        <v>-0.33400000000000002</v>
      </c>
      <c r="K2701">
        <v>-1.3460000000000001</v>
      </c>
      <c r="L2701">
        <v>-2.3460000000000001</v>
      </c>
      <c r="M2701">
        <v>-3.1320000000000001</v>
      </c>
      <c r="N2701">
        <v>-3.3530000000000002</v>
      </c>
      <c r="O2701">
        <v>1.113</v>
      </c>
      <c r="P2701">
        <v>1.099</v>
      </c>
      <c r="Q2701">
        <v>1.093</v>
      </c>
      <c r="R2701">
        <v>0.85399999999999998</v>
      </c>
      <c r="S2701">
        <v>0.48</v>
      </c>
    </row>
    <row r="2702" spans="1:19" x14ac:dyDescent="0.3">
      <c r="A2702">
        <v>540</v>
      </c>
      <c r="B2702">
        <v>-0.311</v>
      </c>
      <c r="C2702">
        <v>-1.246</v>
      </c>
      <c r="D2702">
        <v>-2.3220000000000001</v>
      </c>
      <c r="E2702">
        <v>-3.0030000000000001</v>
      </c>
      <c r="F2702">
        <v>-3.24</v>
      </c>
      <c r="G2702">
        <v>3</v>
      </c>
      <c r="H2702">
        <v>0.01</v>
      </c>
      <c r="I2702">
        <v>3.9089999999999998</v>
      </c>
      <c r="J2702">
        <v>-0.33300000000000002</v>
      </c>
      <c r="K2702">
        <v>-1.3440000000000001</v>
      </c>
      <c r="L2702">
        <v>-2.3460000000000001</v>
      </c>
      <c r="M2702">
        <v>-3.1379999999999999</v>
      </c>
      <c r="N2702">
        <v>-3.3639999999999999</v>
      </c>
      <c r="O2702">
        <v>1.1140000000000001</v>
      </c>
      <c r="P2702">
        <v>1.099</v>
      </c>
      <c r="Q2702">
        <v>1.093</v>
      </c>
      <c r="R2702">
        <v>0.85799999999999998</v>
      </c>
      <c r="S2702">
        <v>0.48499999999999999</v>
      </c>
    </row>
    <row r="2703" spans="1:19" x14ac:dyDescent="0.3">
      <c r="A2703">
        <v>600</v>
      </c>
      <c r="B2703">
        <v>-0.311</v>
      </c>
      <c r="C2703">
        <v>-1.246</v>
      </c>
      <c r="D2703">
        <v>-2.3220000000000001</v>
      </c>
      <c r="E2703">
        <v>-3.0030000000000001</v>
      </c>
      <c r="F2703">
        <v>-3.24</v>
      </c>
      <c r="G2703">
        <v>3</v>
      </c>
      <c r="H2703">
        <v>0.01</v>
      </c>
      <c r="I2703">
        <v>3.9089999999999998</v>
      </c>
      <c r="J2703">
        <v>-0.33200000000000002</v>
      </c>
      <c r="K2703">
        <v>-1.343</v>
      </c>
      <c r="L2703">
        <v>-2.3460000000000001</v>
      </c>
      <c r="M2703">
        <v>-3.1440000000000001</v>
      </c>
      <c r="N2703">
        <v>-3.375</v>
      </c>
      <c r="O2703">
        <v>1.115</v>
      </c>
      <c r="P2703">
        <v>1.101</v>
      </c>
      <c r="Q2703">
        <v>1.0920000000000001</v>
      </c>
      <c r="R2703">
        <v>0.86199999999999999</v>
      </c>
      <c r="S2703">
        <v>0.48899999999999999</v>
      </c>
    </row>
    <row r="2705" spans="1:19" x14ac:dyDescent="0.3">
      <c r="A2705" t="s">
        <v>0</v>
      </c>
      <c r="B2705" t="s">
        <v>209</v>
      </c>
    </row>
    <row r="2706" spans="1:19" x14ac:dyDescent="0.3">
      <c r="A2706">
        <v>0</v>
      </c>
      <c r="B2706">
        <v>-0.311</v>
      </c>
      <c r="C2706">
        <v>-1.2470000000000001</v>
      </c>
      <c r="D2706">
        <v>-2.3210000000000002</v>
      </c>
      <c r="E2706">
        <v>-2.9969999999999999</v>
      </c>
      <c r="F2706">
        <v>-3.23</v>
      </c>
      <c r="G2706">
        <v>3</v>
      </c>
      <c r="H2706">
        <v>0.01</v>
      </c>
      <c r="I2706">
        <v>3.9089999999999998</v>
      </c>
      <c r="J2706">
        <v>-0.33700000000000002</v>
      </c>
      <c r="K2706">
        <v>-1.337</v>
      </c>
      <c r="L2706">
        <v>-2.3340000000000001</v>
      </c>
      <c r="M2706">
        <v>-3.0950000000000002</v>
      </c>
      <c r="N2706">
        <v>-3.23</v>
      </c>
      <c r="O2706">
        <v>1.0880000000000001</v>
      </c>
      <c r="P2706">
        <v>1.0880000000000001</v>
      </c>
      <c r="Q2706">
        <v>1.0820000000000001</v>
      </c>
      <c r="R2706">
        <v>0.77800000000000002</v>
      </c>
      <c r="S2706">
        <v>0.32500000000000001</v>
      </c>
    </row>
    <row r="2707" spans="1:19" x14ac:dyDescent="0.3">
      <c r="A2707">
        <v>60</v>
      </c>
      <c r="B2707">
        <v>-0.311</v>
      </c>
      <c r="C2707">
        <v>-1.2470000000000001</v>
      </c>
      <c r="D2707">
        <v>-2.3210000000000002</v>
      </c>
      <c r="E2707">
        <v>-2.9969999999999999</v>
      </c>
      <c r="F2707">
        <v>-3.23</v>
      </c>
      <c r="G2707">
        <v>3</v>
      </c>
      <c r="H2707">
        <v>0.01</v>
      </c>
      <c r="I2707">
        <v>3.9089999999999998</v>
      </c>
      <c r="J2707">
        <v>-0.35599999999999998</v>
      </c>
      <c r="K2707">
        <v>-1.351</v>
      </c>
      <c r="L2707">
        <v>-2.3279999999999998</v>
      </c>
      <c r="M2707">
        <v>-3.0779999999999998</v>
      </c>
      <c r="N2707">
        <v>-3.286</v>
      </c>
      <c r="O2707">
        <v>1.1240000000000001</v>
      </c>
      <c r="P2707">
        <v>1.093</v>
      </c>
      <c r="Q2707">
        <v>1.0289999999999999</v>
      </c>
      <c r="R2707">
        <v>0.73199999999999998</v>
      </c>
      <c r="S2707">
        <v>0.45400000000000001</v>
      </c>
    </row>
    <row r="2708" spans="1:19" x14ac:dyDescent="0.3">
      <c r="A2708">
        <v>120</v>
      </c>
      <c r="B2708">
        <v>-0.311</v>
      </c>
      <c r="C2708">
        <v>-1.2470000000000001</v>
      </c>
      <c r="D2708">
        <v>-2.3210000000000002</v>
      </c>
      <c r="E2708">
        <v>-2.9969999999999999</v>
      </c>
      <c r="F2708">
        <v>-3.23</v>
      </c>
      <c r="G2708">
        <v>3</v>
      </c>
      <c r="H2708">
        <v>0.01</v>
      </c>
      <c r="I2708">
        <v>3.9089999999999998</v>
      </c>
      <c r="J2708">
        <v>-0.34100000000000003</v>
      </c>
      <c r="K2708">
        <v>-1.3540000000000001</v>
      </c>
      <c r="L2708">
        <v>-2.355</v>
      </c>
      <c r="M2708">
        <v>-3.113</v>
      </c>
      <c r="N2708">
        <v>-3.294</v>
      </c>
      <c r="O2708">
        <v>1.103</v>
      </c>
      <c r="P2708">
        <v>1.1160000000000001</v>
      </c>
      <c r="Q2708">
        <v>1.1180000000000001</v>
      </c>
      <c r="R2708">
        <v>0.83499999999999996</v>
      </c>
      <c r="S2708">
        <v>0.45700000000000002</v>
      </c>
    </row>
    <row r="2709" spans="1:19" x14ac:dyDescent="0.3">
      <c r="A2709">
        <v>180</v>
      </c>
      <c r="B2709">
        <v>-0.311</v>
      </c>
      <c r="C2709">
        <v>-1.2470000000000001</v>
      </c>
      <c r="D2709">
        <v>-2.3210000000000002</v>
      </c>
      <c r="E2709">
        <v>-2.9969999999999999</v>
      </c>
      <c r="F2709">
        <v>-3.23</v>
      </c>
      <c r="G2709">
        <v>3</v>
      </c>
      <c r="H2709">
        <v>0.01</v>
      </c>
      <c r="I2709">
        <v>3.9089999999999998</v>
      </c>
      <c r="J2709">
        <v>-0.34100000000000003</v>
      </c>
      <c r="K2709">
        <v>-1.343</v>
      </c>
      <c r="L2709">
        <v>-2.3380000000000001</v>
      </c>
      <c r="M2709">
        <v>-3.093</v>
      </c>
      <c r="N2709">
        <v>-3.298</v>
      </c>
      <c r="O2709">
        <v>1.1060000000000001</v>
      </c>
      <c r="P2709">
        <v>1.0780000000000001</v>
      </c>
      <c r="Q2709">
        <v>1.0580000000000001</v>
      </c>
      <c r="R2709">
        <v>0.755</v>
      </c>
      <c r="S2709">
        <v>0.45800000000000002</v>
      </c>
    </row>
    <row r="2710" spans="1:19" x14ac:dyDescent="0.3">
      <c r="A2710">
        <v>240</v>
      </c>
      <c r="B2710">
        <v>-0.311</v>
      </c>
      <c r="C2710">
        <v>-1.2470000000000001</v>
      </c>
      <c r="D2710">
        <v>-2.3210000000000002</v>
      </c>
      <c r="E2710">
        <v>-2.9969999999999999</v>
      </c>
      <c r="F2710">
        <v>-3.23</v>
      </c>
      <c r="G2710">
        <v>3</v>
      </c>
      <c r="H2710">
        <v>0.01</v>
      </c>
      <c r="I2710">
        <v>3.9089999999999998</v>
      </c>
      <c r="J2710">
        <v>-0.34100000000000003</v>
      </c>
      <c r="K2710">
        <v>-1.349</v>
      </c>
      <c r="L2710">
        <v>-2.347</v>
      </c>
      <c r="M2710">
        <v>-3.0870000000000002</v>
      </c>
      <c r="N2710">
        <v>-3.3039999999999998</v>
      </c>
      <c r="O2710">
        <v>1.109</v>
      </c>
      <c r="P2710">
        <v>1.101</v>
      </c>
      <c r="Q2710">
        <v>1.103</v>
      </c>
      <c r="R2710">
        <v>0.74299999999999999</v>
      </c>
      <c r="S2710">
        <v>0.46100000000000002</v>
      </c>
    </row>
    <row r="2711" spans="1:19" x14ac:dyDescent="0.3">
      <c r="A2711">
        <v>300</v>
      </c>
      <c r="B2711">
        <v>-0.311</v>
      </c>
      <c r="C2711">
        <v>-1.2470000000000001</v>
      </c>
      <c r="D2711">
        <v>-2.3210000000000002</v>
      </c>
      <c r="E2711">
        <v>-2.9969999999999999</v>
      </c>
      <c r="F2711">
        <v>-3.23</v>
      </c>
      <c r="G2711">
        <v>3</v>
      </c>
      <c r="H2711">
        <v>0.01</v>
      </c>
      <c r="I2711">
        <v>3.9089999999999998</v>
      </c>
      <c r="J2711">
        <v>-0.33900000000000002</v>
      </c>
      <c r="K2711">
        <v>-1.347</v>
      </c>
      <c r="L2711">
        <v>-2.3479999999999999</v>
      </c>
      <c r="M2711">
        <v>-3.0960000000000001</v>
      </c>
      <c r="N2711">
        <v>-3.3119999999999998</v>
      </c>
      <c r="O2711">
        <v>1.109</v>
      </c>
      <c r="P2711">
        <v>1.0940000000000001</v>
      </c>
      <c r="Q2711">
        <v>1.095</v>
      </c>
      <c r="R2711">
        <v>0.78300000000000003</v>
      </c>
      <c r="S2711">
        <v>0.46400000000000002</v>
      </c>
    </row>
    <row r="2712" spans="1:19" x14ac:dyDescent="0.3">
      <c r="A2712">
        <v>360</v>
      </c>
      <c r="B2712">
        <v>-0.311</v>
      </c>
      <c r="C2712">
        <v>-1.2470000000000001</v>
      </c>
      <c r="D2712">
        <v>-2.3210000000000002</v>
      </c>
      <c r="E2712">
        <v>-2.9969999999999999</v>
      </c>
      <c r="F2712">
        <v>-3.23</v>
      </c>
      <c r="G2712">
        <v>3</v>
      </c>
      <c r="H2712">
        <v>0.01</v>
      </c>
      <c r="I2712">
        <v>3.9089999999999998</v>
      </c>
      <c r="J2712">
        <v>-0.33600000000000002</v>
      </c>
      <c r="K2712">
        <v>-1.3460000000000001</v>
      </c>
      <c r="L2712">
        <v>-2.343</v>
      </c>
      <c r="M2712">
        <v>-3.11</v>
      </c>
      <c r="N2712">
        <v>-3.3220000000000001</v>
      </c>
      <c r="O2712">
        <v>1.109</v>
      </c>
      <c r="P2712">
        <v>1.093</v>
      </c>
      <c r="Q2712">
        <v>1.0820000000000001</v>
      </c>
      <c r="R2712">
        <v>0.81899999999999995</v>
      </c>
      <c r="S2712">
        <v>0.46800000000000003</v>
      </c>
    </row>
    <row r="2713" spans="1:19" x14ac:dyDescent="0.3">
      <c r="A2713">
        <v>420</v>
      </c>
      <c r="B2713">
        <v>-0.311</v>
      </c>
      <c r="C2713">
        <v>-1.2470000000000001</v>
      </c>
      <c r="D2713">
        <v>-2.3210000000000002</v>
      </c>
      <c r="E2713">
        <v>-2.9969999999999999</v>
      </c>
      <c r="F2713">
        <v>-3.23</v>
      </c>
      <c r="G2713">
        <v>3</v>
      </c>
      <c r="H2713">
        <v>0.01</v>
      </c>
      <c r="I2713">
        <v>3.9089999999999998</v>
      </c>
      <c r="J2713">
        <v>-0.33600000000000002</v>
      </c>
      <c r="K2713">
        <v>-1.3460000000000001</v>
      </c>
      <c r="L2713">
        <v>-2.3439999999999999</v>
      </c>
      <c r="M2713">
        <v>-3.12</v>
      </c>
      <c r="N2713">
        <v>-3.3330000000000002</v>
      </c>
      <c r="O2713">
        <v>1.1120000000000001</v>
      </c>
      <c r="P2713">
        <v>1.099</v>
      </c>
      <c r="Q2713">
        <v>1.0860000000000001</v>
      </c>
      <c r="R2713">
        <v>0.84099999999999997</v>
      </c>
      <c r="S2713">
        <v>0.47199999999999998</v>
      </c>
    </row>
    <row r="2714" spans="1:19" x14ac:dyDescent="0.3">
      <c r="A2714">
        <v>480</v>
      </c>
      <c r="B2714">
        <v>-0.311</v>
      </c>
      <c r="C2714">
        <v>-1.2470000000000001</v>
      </c>
      <c r="D2714">
        <v>-2.3210000000000002</v>
      </c>
      <c r="E2714">
        <v>-2.9969999999999999</v>
      </c>
      <c r="F2714">
        <v>-3.23</v>
      </c>
      <c r="G2714">
        <v>3</v>
      </c>
      <c r="H2714">
        <v>0.01</v>
      </c>
      <c r="I2714">
        <v>3.9089999999999998</v>
      </c>
      <c r="J2714">
        <v>-0.33400000000000002</v>
      </c>
      <c r="K2714">
        <v>-1.345</v>
      </c>
      <c r="L2714">
        <v>-2.3450000000000002</v>
      </c>
      <c r="M2714">
        <v>-3.1269999999999998</v>
      </c>
      <c r="N2714">
        <v>-3.3420000000000001</v>
      </c>
      <c r="O2714">
        <v>1.113</v>
      </c>
      <c r="P2714">
        <v>1.099</v>
      </c>
      <c r="Q2714">
        <v>1.0920000000000001</v>
      </c>
      <c r="R2714">
        <v>0.84799999999999998</v>
      </c>
      <c r="S2714">
        <v>0.47599999999999998</v>
      </c>
    </row>
    <row r="2715" spans="1:19" x14ac:dyDescent="0.3">
      <c r="A2715">
        <v>540</v>
      </c>
      <c r="B2715">
        <v>-0.311</v>
      </c>
      <c r="C2715">
        <v>-1.2470000000000001</v>
      </c>
      <c r="D2715">
        <v>-2.3210000000000002</v>
      </c>
      <c r="E2715">
        <v>-2.9969999999999999</v>
      </c>
      <c r="F2715">
        <v>-3.23</v>
      </c>
      <c r="G2715">
        <v>3</v>
      </c>
      <c r="H2715">
        <v>0.01</v>
      </c>
      <c r="I2715">
        <v>3.9089999999999998</v>
      </c>
      <c r="J2715">
        <v>-0.33300000000000002</v>
      </c>
      <c r="K2715">
        <v>-1.3440000000000001</v>
      </c>
      <c r="L2715">
        <v>-2.3460000000000001</v>
      </c>
      <c r="M2715">
        <v>-3.1320000000000001</v>
      </c>
      <c r="N2715">
        <v>-3.3530000000000002</v>
      </c>
      <c r="O2715">
        <v>1.1140000000000001</v>
      </c>
      <c r="P2715">
        <v>1.1000000000000001</v>
      </c>
      <c r="Q2715">
        <v>1.0940000000000001</v>
      </c>
      <c r="R2715">
        <v>0.85299999999999998</v>
      </c>
      <c r="S2715">
        <v>0.48</v>
      </c>
    </row>
    <row r="2716" spans="1:19" x14ac:dyDescent="0.3">
      <c r="A2716">
        <v>600</v>
      </c>
      <c r="B2716">
        <v>-0.311</v>
      </c>
      <c r="C2716">
        <v>-1.2470000000000001</v>
      </c>
      <c r="D2716">
        <v>-2.3210000000000002</v>
      </c>
      <c r="E2716">
        <v>-2.9969999999999999</v>
      </c>
      <c r="F2716">
        <v>-3.23</v>
      </c>
      <c r="G2716">
        <v>3</v>
      </c>
      <c r="H2716">
        <v>0.01</v>
      </c>
      <c r="I2716">
        <v>3.9089999999999998</v>
      </c>
      <c r="J2716">
        <v>-0.33200000000000002</v>
      </c>
      <c r="K2716">
        <v>-1.343</v>
      </c>
      <c r="L2716">
        <v>-2.3460000000000001</v>
      </c>
      <c r="M2716">
        <v>-3.1379999999999999</v>
      </c>
      <c r="N2716">
        <v>-3.3650000000000002</v>
      </c>
      <c r="O2716">
        <v>1.115</v>
      </c>
      <c r="P2716">
        <v>1.1000000000000001</v>
      </c>
      <c r="Q2716">
        <v>1.0920000000000001</v>
      </c>
      <c r="R2716">
        <v>0.85699999999999998</v>
      </c>
      <c r="S2716">
        <v>0.48499999999999999</v>
      </c>
    </row>
    <row r="2718" spans="1:19" x14ac:dyDescent="0.3">
      <c r="A2718" t="s">
        <v>0</v>
      </c>
      <c r="B2718" t="s">
        <v>210</v>
      </c>
    </row>
    <row r="2719" spans="1:19" x14ac:dyDescent="0.3">
      <c r="A2719">
        <v>0</v>
      </c>
      <c r="B2719">
        <v>-0.312</v>
      </c>
      <c r="C2719">
        <v>-1.2470000000000001</v>
      </c>
      <c r="D2719">
        <v>-2.3210000000000002</v>
      </c>
      <c r="E2719">
        <v>-2.9910000000000001</v>
      </c>
      <c r="F2719">
        <v>-3.22</v>
      </c>
      <c r="G2719">
        <v>3</v>
      </c>
      <c r="H2719">
        <v>0.01</v>
      </c>
      <c r="I2719">
        <v>3.9089999999999998</v>
      </c>
      <c r="J2719">
        <v>-0.33700000000000002</v>
      </c>
      <c r="K2719">
        <v>-1.337</v>
      </c>
      <c r="L2719">
        <v>-2.3340000000000001</v>
      </c>
      <c r="M2719">
        <v>-3.089</v>
      </c>
      <c r="N2719">
        <v>-3.22</v>
      </c>
      <c r="O2719">
        <v>1.0880000000000001</v>
      </c>
      <c r="P2719">
        <v>1.0880000000000001</v>
      </c>
      <c r="Q2719">
        <v>1.0820000000000001</v>
      </c>
      <c r="R2719">
        <v>0.77100000000000002</v>
      </c>
      <c r="S2719">
        <v>0.32200000000000001</v>
      </c>
    </row>
    <row r="2720" spans="1:19" x14ac:dyDescent="0.3">
      <c r="A2720">
        <v>60</v>
      </c>
      <c r="B2720">
        <v>-0.312</v>
      </c>
      <c r="C2720">
        <v>-1.2470000000000001</v>
      </c>
      <c r="D2720">
        <v>-2.3210000000000002</v>
      </c>
      <c r="E2720">
        <v>-2.9910000000000001</v>
      </c>
      <c r="F2720">
        <v>-3.22</v>
      </c>
      <c r="G2720">
        <v>3</v>
      </c>
      <c r="H2720">
        <v>0.01</v>
      </c>
      <c r="I2720">
        <v>3.9089999999999998</v>
      </c>
      <c r="J2720">
        <v>-0.35599999999999998</v>
      </c>
      <c r="K2720">
        <v>-1.351</v>
      </c>
      <c r="L2720">
        <v>-2.3279999999999998</v>
      </c>
      <c r="M2720">
        <v>-3.0720000000000001</v>
      </c>
      <c r="N2720">
        <v>-3.2749999999999999</v>
      </c>
      <c r="O2720">
        <v>1.123</v>
      </c>
      <c r="P2720">
        <v>1.091</v>
      </c>
      <c r="Q2720">
        <v>1.028</v>
      </c>
      <c r="R2720">
        <v>0.72599999999999998</v>
      </c>
      <c r="S2720">
        <v>0.45</v>
      </c>
    </row>
    <row r="2721" spans="1:19" x14ac:dyDescent="0.3">
      <c r="A2721">
        <v>120</v>
      </c>
      <c r="B2721">
        <v>-0.312</v>
      </c>
      <c r="C2721">
        <v>-1.2470000000000001</v>
      </c>
      <c r="D2721">
        <v>-2.3210000000000002</v>
      </c>
      <c r="E2721">
        <v>-2.9910000000000001</v>
      </c>
      <c r="F2721">
        <v>-3.22</v>
      </c>
      <c r="G2721">
        <v>3</v>
      </c>
      <c r="H2721">
        <v>0.01</v>
      </c>
      <c r="I2721">
        <v>3.9089999999999998</v>
      </c>
      <c r="J2721">
        <v>-0.34100000000000003</v>
      </c>
      <c r="K2721">
        <v>-1.3540000000000001</v>
      </c>
      <c r="L2721">
        <v>-2.355</v>
      </c>
      <c r="M2721">
        <v>-3.1070000000000002</v>
      </c>
      <c r="N2721">
        <v>-3.282</v>
      </c>
      <c r="O2721">
        <v>1.103</v>
      </c>
      <c r="P2721">
        <v>1.1160000000000001</v>
      </c>
      <c r="Q2721">
        <v>1.117</v>
      </c>
      <c r="R2721">
        <v>0.82799999999999996</v>
      </c>
      <c r="S2721">
        <v>0.45200000000000001</v>
      </c>
    </row>
    <row r="2722" spans="1:19" x14ac:dyDescent="0.3">
      <c r="A2722">
        <v>180</v>
      </c>
      <c r="B2722">
        <v>-0.312</v>
      </c>
      <c r="C2722">
        <v>-1.2470000000000001</v>
      </c>
      <c r="D2722">
        <v>-2.3210000000000002</v>
      </c>
      <c r="E2722">
        <v>-2.9910000000000001</v>
      </c>
      <c r="F2722">
        <v>-3.22</v>
      </c>
      <c r="G2722">
        <v>3</v>
      </c>
      <c r="H2722">
        <v>0.01</v>
      </c>
      <c r="I2722">
        <v>3.9089999999999998</v>
      </c>
      <c r="J2722">
        <v>-0.34100000000000003</v>
      </c>
      <c r="K2722">
        <v>-1.343</v>
      </c>
      <c r="L2722">
        <v>-2.3380000000000001</v>
      </c>
      <c r="M2722">
        <v>-3.0859999999999999</v>
      </c>
      <c r="N2722">
        <v>-3.2869999999999999</v>
      </c>
      <c r="O2722">
        <v>1.105</v>
      </c>
      <c r="P2722">
        <v>1.0780000000000001</v>
      </c>
      <c r="Q2722">
        <v>1.0580000000000001</v>
      </c>
      <c r="R2722">
        <v>0.747</v>
      </c>
      <c r="S2722">
        <v>0.45400000000000001</v>
      </c>
    </row>
    <row r="2723" spans="1:19" x14ac:dyDescent="0.3">
      <c r="A2723">
        <v>240</v>
      </c>
      <c r="B2723">
        <v>-0.312</v>
      </c>
      <c r="C2723">
        <v>-1.2470000000000001</v>
      </c>
      <c r="D2723">
        <v>-2.3210000000000002</v>
      </c>
      <c r="E2723">
        <v>-2.9910000000000001</v>
      </c>
      <c r="F2723">
        <v>-3.22</v>
      </c>
      <c r="G2723">
        <v>3</v>
      </c>
      <c r="H2723">
        <v>0.01</v>
      </c>
      <c r="I2723">
        <v>3.9089999999999998</v>
      </c>
      <c r="J2723">
        <v>-0.34100000000000003</v>
      </c>
      <c r="K2723">
        <v>-1.349</v>
      </c>
      <c r="L2723">
        <v>-2.3479999999999999</v>
      </c>
      <c r="M2723">
        <v>-3.081</v>
      </c>
      <c r="N2723">
        <v>-3.2930000000000001</v>
      </c>
      <c r="O2723">
        <v>1.109</v>
      </c>
      <c r="P2723">
        <v>1.1020000000000001</v>
      </c>
      <c r="Q2723">
        <v>1.1040000000000001</v>
      </c>
      <c r="R2723">
        <v>0.73799999999999999</v>
      </c>
      <c r="S2723">
        <v>0.45600000000000002</v>
      </c>
    </row>
    <row r="2724" spans="1:19" x14ac:dyDescent="0.3">
      <c r="A2724">
        <v>300</v>
      </c>
      <c r="B2724">
        <v>-0.312</v>
      </c>
      <c r="C2724">
        <v>-1.2470000000000001</v>
      </c>
      <c r="D2724">
        <v>-2.3210000000000002</v>
      </c>
      <c r="E2724">
        <v>-2.9910000000000001</v>
      </c>
      <c r="F2724">
        <v>-3.22</v>
      </c>
      <c r="G2724">
        <v>3</v>
      </c>
      <c r="H2724">
        <v>0.01</v>
      </c>
      <c r="I2724">
        <v>3.9089999999999998</v>
      </c>
      <c r="J2724">
        <v>-0.33900000000000002</v>
      </c>
      <c r="K2724">
        <v>-1.347</v>
      </c>
      <c r="L2724">
        <v>-2.347</v>
      </c>
      <c r="M2724">
        <v>-3.0910000000000002</v>
      </c>
      <c r="N2724">
        <v>-3.3010000000000002</v>
      </c>
      <c r="O2724">
        <v>1.109</v>
      </c>
      <c r="P2724">
        <v>1.0940000000000001</v>
      </c>
      <c r="Q2724">
        <v>1.0940000000000001</v>
      </c>
      <c r="R2724">
        <v>0.77900000000000003</v>
      </c>
      <c r="S2724">
        <v>0.45900000000000002</v>
      </c>
    </row>
    <row r="2725" spans="1:19" x14ac:dyDescent="0.3">
      <c r="A2725">
        <v>360</v>
      </c>
      <c r="B2725">
        <v>-0.312</v>
      </c>
      <c r="C2725">
        <v>-1.2470000000000001</v>
      </c>
      <c r="D2725">
        <v>-2.3210000000000002</v>
      </c>
      <c r="E2725">
        <v>-2.9910000000000001</v>
      </c>
      <c r="F2725">
        <v>-3.22</v>
      </c>
      <c r="G2725">
        <v>3</v>
      </c>
      <c r="H2725">
        <v>0.01</v>
      </c>
      <c r="I2725">
        <v>3.9089999999999998</v>
      </c>
      <c r="J2725">
        <v>-0.33600000000000002</v>
      </c>
      <c r="K2725">
        <v>-1.345</v>
      </c>
      <c r="L2725">
        <v>-2.3420000000000001</v>
      </c>
      <c r="M2725">
        <v>-3.1030000000000002</v>
      </c>
      <c r="N2725">
        <v>-3.31</v>
      </c>
      <c r="O2725">
        <v>1.109</v>
      </c>
      <c r="P2725">
        <v>1.093</v>
      </c>
      <c r="Q2725">
        <v>1.081</v>
      </c>
      <c r="R2725">
        <v>0.81200000000000006</v>
      </c>
      <c r="S2725">
        <v>0.46300000000000002</v>
      </c>
    </row>
    <row r="2726" spans="1:19" x14ac:dyDescent="0.3">
      <c r="A2726">
        <v>420</v>
      </c>
      <c r="B2726">
        <v>-0.312</v>
      </c>
      <c r="C2726">
        <v>-1.2470000000000001</v>
      </c>
      <c r="D2726">
        <v>-2.3210000000000002</v>
      </c>
      <c r="E2726">
        <v>-2.9910000000000001</v>
      </c>
      <c r="F2726">
        <v>-3.22</v>
      </c>
      <c r="G2726">
        <v>3</v>
      </c>
      <c r="H2726">
        <v>0.01</v>
      </c>
      <c r="I2726">
        <v>3.9089999999999998</v>
      </c>
      <c r="J2726">
        <v>-0.33600000000000002</v>
      </c>
      <c r="K2726">
        <v>-1.3460000000000001</v>
      </c>
      <c r="L2726">
        <v>-2.3439999999999999</v>
      </c>
      <c r="M2726">
        <v>-3.1139999999999999</v>
      </c>
      <c r="N2726">
        <v>-3.3210000000000002</v>
      </c>
      <c r="O2726">
        <v>1.1120000000000001</v>
      </c>
      <c r="P2726">
        <v>1.1000000000000001</v>
      </c>
      <c r="Q2726">
        <v>1.0860000000000001</v>
      </c>
      <c r="R2726">
        <v>0.83599999999999997</v>
      </c>
      <c r="S2726">
        <v>0.46700000000000003</v>
      </c>
    </row>
    <row r="2727" spans="1:19" x14ac:dyDescent="0.3">
      <c r="A2727">
        <v>480</v>
      </c>
      <c r="B2727">
        <v>-0.312</v>
      </c>
      <c r="C2727">
        <v>-1.2470000000000001</v>
      </c>
      <c r="D2727">
        <v>-2.3210000000000002</v>
      </c>
      <c r="E2727">
        <v>-2.9910000000000001</v>
      </c>
      <c r="F2727">
        <v>-3.22</v>
      </c>
      <c r="G2727">
        <v>3</v>
      </c>
      <c r="H2727">
        <v>0.01</v>
      </c>
      <c r="I2727">
        <v>3.9089999999999998</v>
      </c>
      <c r="J2727">
        <v>-0.33400000000000002</v>
      </c>
      <c r="K2727">
        <v>-1.345</v>
      </c>
      <c r="L2727">
        <v>-2.3450000000000002</v>
      </c>
      <c r="M2727">
        <v>-3.121</v>
      </c>
      <c r="N2727">
        <v>-3.331</v>
      </c>
      <c r="O2727">
        <v>1.1120000000000001</v>
      </c>
      <c r="P2727">
        <v>1.099</v>
      </c>
      <c r="Q2727">
        <v>1.093</v>
      </c>
      <c r="R2727">
        <v>0.84299999999999997</v>
      </c>
      <c r="S2727">
        <v>0.47099999999999997</v>
      </c>
    </row>
    <row r="2728" spans="1:19" x14ac:dyDescent="0.3">
      <c r="A2728">
        <v>540</v>
      </c>
      <c r="B2728">
        <v>-0.312</v>
      </c>
      <c r="C2728">
        <v>-1.2470000000000001</v>
      </c>
      <c r="D2728">
        <v>-2.3210000000000002</v>
      </c>
      <c r="E2728">
        <v>-2.9910000000000001</v>
      </c>
      <c r="F2728">
        <v>-3.22</v>
      </c>
      <c r="G2728">
        <v>3</v>
      </c>
      <c r="H2728">
        <v>0.01</v>
      </c>
      <c r="I2728">
        <v>3.9089999999999998</v>
      </c>
      <c r="J2728">
        <v>-0.33300000000000002</v>
      </c>
      <c r="K2728">
        <v>-1.3440000000000001</v>
      </c>
      <c r="L2728">
        <v>-2.3460000000000001</v>
      </c>
      <c r="M2728">
        <v>-3.1259999999999999</v>
      </c>
      <c r="N2728">
        <v>-3.3420000000000001</v>
      </c>
      <c r="O2728">
        <v>1.1140000000000001</v>
      </c>
      <c r="P2728">
        <v>1.1000000000000001</v>
      </c>
      <c r="Q2728">
        <v>1.093</v>
      </c>
      <c r="R2728">
        <v>0.84599999999999997</v>
      </c>
      <c r="S2728">
        <v>0.47499999999999998</v>
      </c>
    </row>
    <row r="2729" spans="1:19" x14ac:dyDescent="0.3">
      <c r="A2729">
        <v>600</v>
      </c>
      <c r="B2729">
        <v>-0.312</v>
      </c>
      <c r="C2729">
        <v>-1.2470000000000001</v>
      </c>
      <c r="D2729">
        <v>-2.3210000000000002</v>
      </c>
      <c r="E2729">
        <v>-2.9910000000000001</v>
      </c>
      <c r="F2729">
        <v>-3.22</v>
      </c>
      <c r="G2729">
        <v>3</v>
      </c>
      <c r="H2729">
        <v>0.01</v>
      </c>
      <c r="I2729">
        <v>3.9089999999999998</v>
      </c>
      <c r="J2729">
        <v>-0.33200000000000002</v>
      </c>
      <c r="K2729">
        <v>-1.343</v>
      </c>
      <c r="L2729">
        <v>-2.3450000000000002</v>
      </c>
      <c r="M2729">
        <v>-3.1320000000000001</v>
      </c>
      <c r="N2729">
        <v>-3.3519999999999999</v>
      </c>
      <c r="O2729">
        <v>1.115</v>
      </c>
      <c r="P2729">
        <v>1.101</v>
      </c>
      <c r="Q2729">
        <v>1.093</v>
      </c>
      <c r="R2729">
        <v>0.85</v>
      </c>
      <c r="S2729">
        <v>0.48</v>
      </c>
    </row>
    <row r="2731" spans="1:19" x14ac:dyDescent="0.3">
      <c r="A2731" t="s">
        <v>0</v>
      </c>
      <c r="B2731" t="s">
        <v>211</v>
      </c>
    </row>
    <row r="2732" spans="1:19" x14ac:dyDescent="0.3">
      <c r="A2732">
        <v>0</v>
      </c>
      <c r="B2732">
        <v>-0.312</v>
      </c>
      <c r="C2732">
        <v>-1.248</v>
      </c>
      <c r="D2732">
        <v>-2.3210000000000002</v>
      </c>
      <c r="E2732">
        <v>-2.9860000000000002</v>
      </c>
      <c r="F2732">
        <v>-3.21</v>
      </c>
      <c r="G2732">
        <v>3</v>
      </c>
      <c r="H2732">
        <v>0.01</v>
      </c>
      <c r="I2732">
        <v>3.9089999999999998</v>
      </c>
      <c r="J2732">
        <v>-0.33700000000000002</v>
      </c>
      <c r="K2732">
        <v>-1.337</v>
      </c>
      <c r="L2732">
        <v>-2.3330000000000002</v>
      </c>
      <c r="M2732">
        <v>-3.0819999999999999</v>
      </c>
      <c r="N2732">
        <v>-3.21</v>
      </c>
      <c r="O2732">
        <v>1.0880000000000001</v>
      </c>
      <c r="P2732">
        <v>1.0880000000000001</v>
      </c>
      <c r="Q2732">
        <v>1.0820000000000001</v>
      </c>
      <c r="R2732">
        <v>0.76400000000000001</v>
      </c>
      <c r="S2732">
        <v>0.32</v>
      </c>
    </row>
    <row r="2733" spans="1:19" x14ac:dyDescent="0.3">
      <c r="A2733">
        <v>60</v>
      </c>
      <c r="B2733">
        <v>-0.312</v>
      </c>
      <c r="C2733">
        <v>-1.248</v>
      </c>
      <c r="D2733">
        <v>-2.3210000000000002</v>
      </c>
      <c r="E2733">
        <v>-2.9860000000000002</v>
      </c>
      <c r="F2733">
        <v>-3.21</v>
      </c>
      <c r="G2733">
        <v>3</v>
      </c>
      <c r="H2733">
        <v>0.01</v>
      </c>
      <c r="I2733">
        <v>3.9089999999999998</v>
      </c>
      <c r="J2733">
        <v>-0.35599999999999998</v>
      </c>
      <c r="K2733">
        <v>-1.35</v>
      </c>
      <c r="L2733">
        <v>-2.327</v>
      </c>
      <c r="M2733">
        <v>-3.0659999999999998</v>
      </c>
      <c r="N2733">
        <v>-3.266</v>
      </c>
      <c r="O2733">
        <v>1.1240000000000001</v>
      </c>
      <c r="P2733">
        <v>1.0880000000000001</v>
      </c>
      <c r="Q2733">
        <v>1.0269999999999999</v>
      </c>
      <c r="R2733">
        <v>0.72199999999999998</v>
      </c>
      <c r="S2733">
        <v>0.44600000000000001</v>
      </c>
    </row>
    <row r="2734" spans="1:19" x14ac:dyDescent="0.3">
      <c r="A2734">
        <v>120</v>
      </c>
      <c r="B2734">
        <v>-0.312</v>
      </c>
      <c r="C2734">
        <v>-1.248</v>
      </c>
      <c r="D2734">
        <v>-2.3210000000000002</v>
      </c>
      <c r="E2734">
        <v>-2.9860000000000002</v>
      </c>
      <c r="F2734">
        <v>-3.21</v>
      </c>
      <c r="G2734">
        <v>3</v>
      </c>
      <c r="H2734">
        <v>0.01</v>
      </c>
      <c r="I2734">
        <v>3.9089999999999998</v>
      </c>
      <c r="J2734">
        <v>-0.34200000000000003</v>
      </c>
      <c r="K2734">
        <v>-1.3540000000000001</v>
      </c>
      <c r="L2734">
        <v>-2.3540000000000001</v>
      </c>
      <c r="M2734">
        <v>-3.1</v>
      </c>
      <c r="N2734">
        <v>-3.2709999999999999</v>
      </c>
      <c r="O2734">
        <v>1.103</v>
      </c>
      <c r="P2734">
        <v>1.117</v>
      </c>
      <c r="Q2734">
        <v>1.115</v>
      </c>
      <c r="R2734">
        <v>0.81899999999999995</v>
      </c>
      <c r="S2734">
        <v>0.44800000000000001</v>
      </c>
    </row>
    <row r="2735" spans="1:19" x14ac:dyDescent="0.3">
      <c r="A2735">
        <v>180</v>
      </c>
      <c r="B2735">
        <v>-0.312</v>
      </c>
      <c r="C2735">
        <v>-1.248</v>
      </c>
      <c r="D2735">
        <v>-2.3210000000000002</v>
      </c>
      <c r="E2735">
        <v>-2.9860000000000002</v>
      </c>
      <c r="F2735">
        <v>-3.21</v>
      </c>
      <c r="G2735">
        <v>3</v>
      </c>
      <c r="H2735">
        <v>0.01</v>
      </c>
      <c r="I2735">
        <v>3.9089999999999998</v>
      </c>
      <c r="J2735">
        <v>-0.34</v>
      </c>
      <c r="K2735">
        <v>-1.3420000000000001</v>
      </c>
      <c r="L2735">
        <v>-2.3380000000000001</v>
      </c>
      <c r="M2735">
        <v>-3.0790000000000002</v>
      </c>
      <c r="N2735">
        <v>-3.2770000000000001</v>
      </c>
      <c r="O2735">
        <v>1.1040000000000001</v>
      </c>
      <c r="P2735">
        <v>1.077</v>
      </c>
      <c r="Q2735">
        <v>1.0589999999999999</v>
      </c>
      <c r="R2735">
        <v>0.73799999999999999</v>
      </c>
      <c r="S2735">
        <v>0.45</v>
      </c>
    </row>
    <row r="2736" spans="1:19" x14ac:dyDescent="0.3">
      <c r="A2736">
        <v>240</v>
      </c>
      <c r="B2736">
        <v>-0.312</v>
      </c>
      <c r="C2736">
        <v>-1.248</v>
      </c>
      <c r="D2736">
        <v>-2.3210000000000002</v>
      </c>
      <c r="E2736">
        <v>-2.9860000000000002</v>
      </c>
      <c r="F2736">
        <v>-3.21</v>
      </c>
      <c r="G2736">
        <v>3</v>
      </c>
      <c r="H2736">
        <v>0.01</v>
      </c>
      <c r="I2736">
        <v>3.9089999999999998</v>
      </c>
      <c r="J2736">
        <v>-0.34100000000000003</v>
      </c>
      <c r="K2736">
        <v>-1.349</v>
      </c>
      <c r="L2736">
        <v>-2.3479999999999999</v>
      </c>
      <c r="M2736">
        <v>-3.0739999999999998</v>
      </c>
      <c r="N2736">
        <v>-3.2829999999999999</v>
      </c>
      <c r="O2736">
        <v>1.1100000000000001</v>
      </c>
      <c r="P2736">
        <v>1.1020000000000001</v>
      </c>
      <c r="Q2736">
        <v>1.105</v>
      </c>
      <c r="R2736">
        <v>0.73299999999999998</v>
      </c>
      <c r="S2736">
        <v>0.45200000000000001</v>
      </c>
    </row>
    <row r="2737" spans="1:19" x14ac:dyDescent="0.3">
      <c r="A2737">
        <v>300</v>
      </c>
      <c r="B2737">
        <v>-0.312</v>
      </c>
      <c r="C2737">
        <v>-1.248</v>
      </c>
      <c r="D2737">
        <v>-2.3210000000000002</v>
      </c>
      <c r="E2737">
        <v>-2.9860000000000002</v>
      </c>
      <c r="F2737">
        <v>-3.21</v>
      </c>
      <c r="G2737">
        <v>3</v>
      </c>
      <c r="H2737">
        <v>0.01</v>
      </c>
      <c r="I2737">
        <v>3.9089999999999998</v>
      </c>
      <c r="J2737">
        <v>-0.33900000000000002</v>
      </c>
      <c r="K2737">
        <v>-1.347</v>
      </c>
      <c r="L2737">
        <v>-2.347</v>
      </c>
      <c r="M2737">
        <v>-3.085</v>
      </c>
      <c r="N2737">
        <v>-3.29</v>
      </c>
      <c r="O2737">
        <v>1.109</v>
      </c>
      <c r="P2737">
        <v>1.093</v>
      </c>
      <c r="Q2737">
        <v>1.093</v>
      </c>
      <c r="R2737">
        <v>0.77700000000000002</v>
      </c>
      <c r="S2737">
        <v>0.45500000000000002</v>
      </c>
    </row>
    <row r="2738" spans="1:19" x14ac:dyDescent="0.3">
      <c r="A2738">
        <v>360</v>
      </c>
      <c r="B2738">
        <v>-0.312</v>
      </c>
      <c r="C2738">
        <v>-1.248</v>
      </c>
      <c r="D2738">
        <v>-2.3210000000000002</v>
      </c>
      <c r="E2738">
        <v>-2.9860000000000002</v>
      </c>
      <c r="F2738">
        <v>-3.21</v>
      </c>
      <c r="G2738">
        <v>3</v>
      </c>
      <c r="H2738">
        <v>0.01</v>
      </c>
      <c r="I2738">
        <v>3.9089999999999998</v>
      </c>
      <c r="J2738">
        <v>-0.33600000000000002</v>
      </c>
      <c r="K2738">
        <v>-1.345</v>
      </c>
      <c r="L2738">
        <v>-2.3420000000000001</v>
      </c>
      <c r="M2738">
        <v>-3.0979999999999999</v>
      </c>
      <c r="N2738">
        <v>-3.2989999999999999</v>
      </c>
      <c r="O2738">
        <v>1.109</v>
      </c>
      <c r="P2738">
        <v>1.093</v>
      </c>
      <c r="Q2738">
        <v>1.08</v>
      </c>
      <c r="R2738">
        <v>0.80900000000000005</v>
      </c>
      <c r="S2738">
        <v>0.45900000000000002</v>
      </c>
    </row>
    <row r="2739" spans="1:19" x14ac:dyDescent="0.3">
      <c r="A2739">
        <v>420</v>
      </c>
      <c r="B2739">
        <v>-0.312</v>
      </c>
      <c r="C2739">
        <v>-1.248</v>
      </c>
      <c r="D2739">
        <v>-2.3210000000000002</v>
      </c>
      <c r="E2739">
        <v>-2.9860000000000002</v>
      </c>
      <c r="F2739">
        <v>-3.21</v>
      </c>
      <c r="G2739">
        <v>3</v>
      </c>
      <c r="H2739">
        <v>0.01</v>
      </c>
      <c r="I2739">
        <v>3.9089999999999998</v>
      </c>
      <c r="J2739">
        <v>-0.33600000000000002</v>
      </c>
      <c r="K2739">
        <v>-1.3460000000000001</v>
      </c>
      <c r="L2739">
        <v>-2.3439999999999999</v>
      </c>
      <c r="M2739">
        <v>-3.1070000000000002</v>
      </c>
      <c r="N2739">
        <v>-3.31</v>
      </c>
      <c r="O2739">
        <v>1.1120000000000001</v>
      </c>
      <c r="P2739">
        <v>1.1000000000000001</v>
      </c>
      <c r="Q2739">
        <v>1.087</v>
      </c>
      <c r="R2739">
        <v>0.82899999999999996</v>
      </c>
      <c r="S2739">
        <v>0.46300000000000002</v>
      </c>
    </row>
    <row r="2740" spans="1:19" x14ac:dyDescent="0.3">
      <c r="A2740">
        <v>480</v>
      </c>
      <c r="B2740">
        <v>-0.312</v>
      </c>
      <c r="C2740">
        <v>-1.248</v>
      </c>
      <c r="D2740">
        <v>-2.3210000000000002</v>
      </c>
      <c r="E2740">
        <v>-2.9860000000000002</v>
      </c>
      <c r="F2740">
        <v>-3.21</v>
      </c>
      <c r="G2740">
        <v>3</v>
      </c>
      <c r="H2740">
        <v>0.01</v>
      </c>
      <c r="I2740">
        <v>3.9089999999999998</v>
      </c>
      <c r="J2740">
        <v>-0.33400000000000002</v>
      </c>
      <c r="K2740">
        <v>-1.345</v>
      </c>
      <c r="L2740">
        <v>-2.3450000000000002</v>
      </c>
      <c r="M2740">
        <v>-3.1150000000000002</v>
      </c>
      <c r="N2740">
        <v>-3.32</v>
      </c>
      <c r="O2740">
        <v>1.1120000000000001</v>
      </c>
      <c r="P2740">
        <v>1.099</v>
      </c>
      <c r="Q2740">
        <v>1.093</v>
      </c>
      <c r="R2740">
        <v>0.83799999999999997</v>
      </c>
      <c r="S2740">
        <v>0.46700000000000003</v>
      </c>
    </row>
    <row r="2741" spans="1:19" x14ac:dyDescent="0.3">
      <c r="A2741">
        <v>540</v>
      </c>
      <c r="B2741">
        <v>-0.312</v>
      </c>
      <c r="C2741">
        <v>-1.248</v>
      </c>
      <c r="D2741">
        <v>-2.3210000000000002</v>
      </c>
      <c r="E2741">
        <v>-2.9860000000000002</v>
      </c>
      <c r="F2741">
        <v>-3.21</v>
      </c>
      <c r="G2741">
        <v>3</v>
      </c>
      <c r="H2741">
        <v>0.01</v>
      </c>
      <c r="I2741">
        <v>3.9089999999999998</v>
      </c>
      <c r="J2741">
        <v>-0.33300000000000002</v>
      </c>
      <c r="K2741">
        <v>-1.3440000000000001</v>
      </c>
      <c r="L2741">
        <v>-2.3460000000000001</v>
      </c>
      <c r="M2741">
        <v>-3.12</v>
      </c>
      <c r="N2741">
        <v>-3.331</v>
      </c>
      <c r="O2741">
        <v>1.1140000000000001</v>
      </c>
      <c r="P2741">
        <v>1.099</v>
      </c>
      <c r="Q2741">
        <v>1.093</v>
      </c>
      <c r="R2741">
        <v>0.84099999999999997</v>
      </c>
      <c r="S2741">
        <v>0.47099999999999997</v>
      </c>
    </row>
    <row r="2742" spans="1:19" x14ac:dyDescent="0.3">
      <c r="A2742">
        <v>600</v>
      </c>
      <c r="B2742">
        <v>-0.312</v>
      </c>
      <c r="C2742">
        <v>-1.248</v>
      </c>
      <c r="D2742">
        <v>-2.3210000000000002</v>
      </c>
      <c r="E2742">
        <v>-2.9860000000000002</v>
      </c>
      <c r="F2742">
        <v>-3.21</v>
      </c>
      <c r="G2742">
        <v>3</v>
      </c>
      <c r="H2742">
        <v>0.01</v>
      </c>
      <c r="I2742">
        <v>3.9089999999999998</v>
      </c>
      <c r="J2742">
        <v>-0.33200000000000002</v>
      </c>
      <c r="K2742">
        <v>-1.343</v>
      </c>
      <c r="L2742">
        <v>-2.3450000000000002</v>
      </c>
      <c r="M2742">
        <v>-3.125</v>
      </c>
      <c r="N2742">
        <v>-3.3410000000000002</v>
      </c>
      <c r="O2742">
        <v>1.115</v>
      </c>
      <c r="P2742">
        <v>1.101</v>
      </c>
      <c r="Q2742">
        <v>1.0920000000000001</v>
      </c>
      <c r="R2742">
        <v>0.84299999999999997</v>
      </c>
      <c r="S2742">
        <v>0.47499999999999998</v>
      </c>
    </row>
    <row r="2744" spans="1:19" x14ac:dyDescent="0.3">
      <c r="A2744" t="s">
        <v>0</v>
      </c>
      <c r="B2744" t="s">
        <v>212</v>
      </c>
    </row>
    <row r="2745" spans="1:19" x14ac:dyDescent="0.3">
      <c r="A2745">
        <v>0</v>
      </c>
      <c r="B2745">
        <v>-0.312</v>
      </c>
      <c r="C2745">
        <v>-1.248</v>
      </c>
      <c r="D2745">
        <v>-2.3210000000000002</v>
      </c>
      <c r="E2745">
        <v>-2.9790000000000001</v>
      </c>
      <c r="F2745">
        <v>-3.2</v>
      </c>
      <c r="G2745">
        <v>3</v>
      </c>
      <c r="H2745">
        <v>0.01</v>
      </c>
      <c r="I2745">
        <v>3.9089999999999998</v>
      </c>
      <c r="J2745">
        <v>-0.33700000000000002</v>
      </c>
      <c r="K2745">
        <v>-1.337</v>
      </c>
      <c r="L2745">
        <v>-2.3330000000000002</v>
      </c>
      <c r="M2745">
        <v>-3.0750000000000002</v>
      </c>
      <c r="N2745">
        <v>-3.2</v>
      </c>
      <c r="O2745">
        <v>1.0880000000000001</v>
      </c>
      <c r="P2745">
        <v>1.0880000000000001</v>
      </c>
      <c r="Q2745">
        <v>1.081</v>
      </c>
      <c r="R2745">
        <v>0.75800000000000001</v>
      </c>
      <c r="S2745">
        <v>0.317</v>
      </c>
    </row>
    <row r="2746" spans="1:19" x14ac:dyDescent="0.3">
      <c r="A2746">
        <v>60</v>
      </c>
      <c r="B2746">
        <v>-0.312</v>
      </c>
      <c r="C2746">
        <v>-1.248</v>
      </c>
      <c r="D2746">
        <v>-2.3210000000000002</v>
      </c>
      <c r="E2746">
        <v>-2.9790000000000001</v>
      </c>
      <c r="F2746">
        <v>-3.2</v>
      </c>
      <c r="G2746">
        <v>3</v>
      </c>
      <c r="H2746">
        <v>0.01</v>
      </c>
      <c r="I2746">
        <v>3.9089999999999998</v>
      </c>
      <c r="J2746">
        <v>-0.35599999999999998</v>
      </c>
      <c r="K2746">
        <v>-1.35</v>
      </c>
      <c r="L2746">
        <v>-2.327</v>
      </c>
      <c r="M2746">
        <v>-3.06</v>
      </c>
      <c r="N2746">
        <v>-3.2549999999999999</v>
      </c>
      <c r="O2746">
        <v>1.1240000000000001</v>
      </c>
      <c r="P2746">
        <v>1.087</v>
      </c>
      <c r="Q2746">
        <v>1.0269999999999999</v>
      </c>
      <c r="R2746">
        <v>0.71699999999999997</v>
      </c>
      <c r="S2746">
        <v>0.442</v>
      </c>
    </row>
    <row r="2747" spans="1:19" x14ac:dyDescent="0.3">
      <c r="A2747">
        <v>120</v>
      </c>
      <c r="B2747">
        <v>-0.312</v>
      </c>
      <c r="C2747">
        <v>-1.248</v>
      </c>
      <c r="D2747">
        <v>-2.3210000000000002</v>
      </c>
      <c r="E2747">
        <v>-2.9790000000000001</v>
      </c>
      <c r="F2747">
        <v>-3.2</v>
      </c>
      <c r="G2747">
        <v>3</v>
      </c>
      <c r="H2747">
        <v>0.01</v>
      </c>
      <c r="I2747">
        <v>3.9089999999999998</v>
      </c>
      <c r="J2747">
        <v>-0.34200000000000003</v>
      </c>
      <c r="K2747">
        <v>-1.355</v>
      </c>
      <c r="L2747">
        <v>-2.3530000000000002</v>
      </c>
      <c r="M2747">
        <v>-3.093</v>
      </c>
      <c r="N2747">
        <v>-3.2610000000000001</v>
      </c>
      <c r="O2747">
        <v>1.1040000000000001</v>
      </c>
      <c r="P2747">
        <v>1.1180000000000001</v>
      </c>
      <c r="Q2747">
        <v>1.1140000000000001</v>
      </c>
      <c r="R2747">
        <v>0.81100000000000005</v>
      </c>
      <c r="S2747">
        <v>0.44400000000000001</v>
      </c>
    </row>
    <row r="2748" spans="1:19" x14ac:dyDescent="0.3">
      <c r="A2748">
        <v>180</v>
      </c>
      <c r="B2748">
        <v>-0.312</v>
      </c>
      <c r="C2748">
        <v>-1.248</v>
      </c>
      <c r="D2748">
        <v>-2.3210000000000002</v>
      </c>
      <c r="E2748">
        <v>-2.9790000000000001</v>
      </c>
      <c r="F2748">
        <v>-3.2</v>
      </c>
      <c r="G2748">
        <v>3</v>
      </c>
      <c r="H2748">
        <v>0.01</v>
      </c>
      <c r="I2748">
        <v>3.9089999999999998</v>
      </c>
      <c r="J2748">
        <v>-0.34</v>
      </c>
      <c r="K2748">
        <v>-1.3420000000000001</v>
      </c>
      <c r="L2748">
        <v>-2.3370000000000002</v>
      </c>
      <c r="M2748">
        <v>-3.0720000000000001</v>
      </c>
      <c r="N2748">
        <v>-3.2650000000000001</v>
      </c>
      <c r="O2748">
        <v>1.1040000000000001</v>
      </c>
      <c r="P2748">
        <v>1.077</v>
      </c>
      <c r="Q2748">
        <v>1.0580000000000001</v>
      </c>
      <c r="R2748">
        <v>0.73</v>
      </c>
      <c r="S2748">
        <v>0.44600000000000001</v>
      </c>
    </row>
    <row r="2749" spans="1:19" x14ac:dyDescent="0.3">
      <c r="A2749">
        <v>240</v>
      </c>
      <c r="B2749">
        <v>-0.312</v>
      </c>
      <c r="C2749">
        <v>-1.248</v>
      </c>
      <c r="D2749">
        <v>-2.3210000000000002</v>
      </c>
      <c r="E2749">
        <v>-2.9790000000000001</v>
      </c>
      <c r="F2749">
        <v>-3.2</v>
      </c>
      <c r="G2749">
        <v>3</v>
      </c>
      <c r="H2749">
        <v>0.01</v>
      </c>
      <c r="I2749">
        <v>3.9089999999999998</v>
      </c>
      <c r="J2749">
        <v>-0.34100000000000003</v>
      </c>
      <c r="K2749">
        <v>-1.349</v>
      </c>
      <c r="L2749">
        <v>-2.347</v>
      </c>
      <c r="M2749">
        <v>-3.0680000000000001</v>
      </c>
      <c r="N2749">
        <v>-3.2709999999999999</v>
      </c>
      <c r="O2749">
        <v>1.1100000000000001</v>
      </c>
      <c r="P2749">
        <v>1.1020000000000001</v>
      </c>
      <c r="Q2749">
        <v>1.105</v>
      </c>
      <c r="R2749">
        <v>0.72799999999999998</v>
      </c>
      <c r="S2749">
        <v>0.44800000000000001</v>
      </c>
    </row>
    <row r="2750" spans="1:19" x14ac:dyDescent="0.3">
      <c r="A2750">
        <v>300</v>
      </c>
      <c r="B2750">
        <v>-0.312</v>
      </c>
      <c r="C2750">
        <v>-1.248</v>
      </c>
      <c r="D2750">
        <v>-2.3210000000000002</v>
      </c>
      <c r="E2750">
        <v>-2.9790000000000001</v>
      </c>
      <c r="F2750">
        <v>-3.2</v>
      </c>
      <c r="G2750">
        <v>3</v>
      </c>
      <c r="H2750">
        <v>0.01</v>
      </c>
      <c r="I2750">
        <v>3.9089999999999998</v>
      </c>
      <c r="J2750">
        <v>-0.33900000000000002</v>
      </c>
      <c r="K2750">
        <v>-1.347</v>
      </c>
      <c r="L2750">
        <v>-2.3460000000000001</v>
      </c>
      <c r="M2750">
        <v>-3.0790000000000002</v>
      </c>
      <c r="N2750">
        <v>-3.2789999999999999</v>
      </c>
      <c r="O2750">
        <v>1.109</v>
      </c>
      <c r="P2750">
        <v>1.0920000000000001</v>
      </c>
      <c r="Q2750">
        <v>1.0920000000000001</v>
      </c>
      <c r="R2750">
        <v>0.77200000000000002</v>
      </c>
      <c r="S2750">
        <v>0.45100000000000001</v>
      </c>
    </row>
    <row r="2751" spans="1:19" x14ac:dyDescent="0.3">
      <c r="A2751">
        <v>360</v>
      </c>
      <c r="B2751">
        <v>-0.312</v>
      </c>
      <c r="C2751">
        <v>-1.248</v>
      </c>
      <c r="D2751">
        <v>-2.3210000000000002</v>
      </c>
      <c r="E2751">
        <v>-2.9790000000000001</v>
      </c>
      <c r="F2751">
        <v>-3.2</v>
      </c>
      <c r="G2751">
        <v>3</v>
      </c>
      <c r="H2751">
        <v>0.01</v>
      </c>
      <c r="I2751">
        <v>3.9089999999999998</v>
      </c>
      <c r="J2751">
        <v>-0.33600000000000002</v>
      </c>
      <c r="K2751">
        <v>-1.345</v>
      </c>
      <c r="L2751">
        <v>-2.3420000000000001</v>
      </c>
      <c r="M2751">
        <v>-3.0920000000000001</v>
      </c>
      <c r="N2751">
        <v>-3.2879999999999998</v>
      </c>
      <c r="O2751">
        <v>1.109</v>
      </c>
      <c r="P2751">
        <v>1.0940000000000001</v>
      </c>
      <c r="Q2751">
        <v>1.08</v>
      </c>
      <c r="R2751">
        <v>0.80400000000000005</v>
      </c>
      <c r="S2751">
        <v>0.45400000000000001</v>
      </c>
    </row>
    <row r="2752" spans="1:19" x14ac:dyDescent="0.3">
      <c r="A2752">
        <v>420</v>
      </c>
      <c r="B2752">
        <v>-0.312</v>
      </c>
      <c r="C2752">
        <v>-1.248</v>
      </c>
      <c r="D2752">
        <v>-2.3210000000000002</v>
      </c>
      <c r="E2752">
        <v>-2.9790000000000001</v>
      </c>
      <c r="F2752">
        <v>-3.2</v>
      </c>
      <c r="G2752">
        <v>3</v>
      </c>
      <c r="H2752">
        <v>0.01</v>
      </c>
      <c r="I2752">
        <v>3.9089999999999998</v>
      </c>
      <c r="J2752">
        <v>-0.33600000000000002</v>
      </c>
      <c r="K2752">
        <v>-1.3460000000000001</v>
      </c>
      <c r="L2752">
        <v>-2.343</v>
      </c>
      <c r="M2752">
        <v>-3.101</v>
      </c>
      <c r="N2752">
        <v>-3.298</v>
      </c>
      <c r="O2752">
        <v>1.1120000000000001</v>
      </c>
      <c r="P2752">
        <v>1.1000000000000001</v>
      </c>
      <c r="Q2752">
        <v>1.087</v>
      </c>
      <c r="R2752">
        <v>0.82499999999999996</v>
      </c>
      <c r="S2752">
        <v>0.45800000000000002</v>
      </c>
    </row>
    <row r="2753" spans="1:19" x14ac:dyDescent="0.3">
      <c r="A2753">
        <v>480</v>
      </c>
      <c r="B2753">
        <v>-0.312</v>
      </c>
      <c r="C2753">
        <v>-1.248</v>
      </c>
      <c r="D2753">
        <v>-2.3210000000000002</v>
      </c>
      <c r="E2753">
        <v>-2.9790000000000001</v>
      </c>
      <c r="F2753">
        <v>-3.2</v>
      </c>
      <c r="G2753">
        <v>3</v>
      </c>
      <c r="H2753">
        <v>0.01</v>
      </c>
      <c r="I2753">
        <v>3.9089999999999998</v>
      </c>
      <c r="J2753">
        <v>-0.33400000000000002</v>
      </c>
      <c r="K2753">
        <v>-1.345</v>
      </c>
      <c r="L2753">
        <v>-2.3450000000000002</v>
      </c>
      <c r="M2753">
        <v>-3.1080000000000001</v>
      </c>
      <c r="N2753">
        <v>-3.3079999999999998</v>
      </c>
      <c r="O2753">
        <v>1.1120000000000001</v>
      </c>
      <c r="P2753">
        <v>1.099</v>
      </c>
      <c r="Q2753">
        <v>1.093</v>
      </c>
      <c r="R2753">
        <v>0.83099999999999996</v>
      </c>
      <c r="S2753">
        <v>0.46200000000000002</v>
      </c>
    </row>
    <row r="2754" spans="1:19" x14ac:dyDescent="0.3">
      <c r="A2754">
        <v>540</v>
      </c>
      <c r="B2754">
        <v>-0.312</v>
      </c>
      <c r="C2754">
        <v>-1.248</v>
      </c>
      <c r="D2754">
        <v>-2.3210000000000002</v>
      </c>
      <c r="E2754">
        <v>-2.9790000000000001</v>
      </c>
      <c r="F2754">
        <v>-3.2</v>
      </c>
      <c r="G2754">
        <v>3</v>
      </c>
      <c r="H2754">
        <v>0.01</v>
      </c>
      <c r="I2754">
        <v>3.9089999999999998</v>
      </c>
      <c r="J2754">
        <v>-0.33300000000000002</v>
      </c>
      <c r="K2754">
        <v>-1.3440000000000001</v>
      </c>
      <c r="L2754">
        <v>-2.3450000000000002</v>
      </c>
      <c r="M2754">
        <v>-3.1139999999999999</v>
      </c>
      <c r="N2754">
        <v>-3.319</v>
      </c>
      <c r="O2754">
        <v>1.1140000000000001</v>
      </c>
      <c r="P2754">
        <v>1.1000000000000001</v>
      </c>
      <c r="Q2754">
        <v>1.093</v>
      </c>
      <c r="R2754">
        <v>0.83399999999999996</v>
      </c>
      <c r="S2754">
        <v>0.46600000000000003</v>
      </c>
    </row>
    <row r="2755" spans="1:19" x14ac:dyDescent="0.3">
      <c r="A2755">
        <v>600</v>
      </c>
      <c r="B2755">
        <v>-0.312</v>
      </c>
      <c r="C2755">
        <v>-1.248</v>
      </c>
      <c r="D2755">
        <v>-2.3210000000000002</v>
      </c>
      <c r="E2755">
        <v>-2.9790000000000001</v>
      </c>
      <c r="F2755">
        <v>-3.2</v>
      </c>
      <c r="G2755">
        <v>3</v>
      </c>
      <c r="H2755">
        <v>0.01</v>
      </c>
      <c r="I2755">
        <v>3.9089999999999998</v>
      </c>
      <c r="J2755">
        <v>-0.33200000000000002</v>
      </c>
      <c r="K2755">
        <v>-1.343</v>
      </c>
      <c r="L2755">
        <v>-2.3450000000000002</v>
      </c>
      <c r="M2755">
        <v>-3.1190000000000002</v>
      </c>
      <c r="N2755">
        <v>-3.3290000000000002</v>
      </c>
      <c r="O2755">
        <v>1.115</v>
      </c>
      <c r="P2755">
        <v>1.101</v>
      </c>
      <c r="Q2755">
        <v>1.0920000000000001</v>
      </c>
      <c r="R2755">
        <v>0.83799999999999997</v>
      </c>
      <c r="S2755">
        <v>0.47</v>
      </c>
    </row>
    <row r="2757" spans="1:19" x14ac:dyDescent="0.3">
      <c r="A2757" t="s">
        <v>0</v>
      </c>
      <c r="B2757" t="s">
        <v>213</v>
      </c>
    </row>
    <row r="2758" spans="1:19" x14ac:dyDescent="0.3">
      <c r="A2758">
        <v>0</v>
      </c>
      <c r="B2758">
        <v>-0.312</v>
      </c>
      <c r="C2758">
        <v>-1.248</v>
      </c>
      <c r="D2758">
        <v>-2.3210000000000002</v>
      </c>
      <c r="E2758">
        <v>-2.972</v>
      </c>
      <c r="F2758">
        <v>-3.19</v>
      </c>
      <c r="G2758">
        <v>3</v>
      </c>
      <c r="H2758">
        <v>0.01</v>
      </c>
      <c r="I2758">
        <v>3.9089999999999998</v>
      </c>
      <c r="J2758">
        <v>-0.33700000000000002</v>
      </c>
      <c r="K2758">
        <v>-1.337</v>
      </c>
      <c r="L2758">
        <v>-2.3330000000000002</v>
      </c>
      <c r="M2758">
        <v>-3.0680000000000001</v>
      </c>
      <c r="N2758">
        <v>-3.19</v>
      </c>
      <c r="O2758">
        <v>1.0880000000000001</v>
      </c>
      <c r="P2758">
        <v>1.0880000000000001</v>
      </c>
      <c r="Q2758">
        <v>1.081</v>
      </c>
      <c r="R2758">
        <v>0.751</v>
      </c>
      <c r="S2758">
        <v>0.315</v>
      </c>
    </row>
    <row r="2759" spans="1:19" x14ac:dyDescent="0.3">
      <c r="A2759">
        <v>60</v>
      </c>
      <c r="B2759">
        <v>-0.312</v>
      </c>
      <c r="C2759">
        <v>-1.248</v>
      </c>
      <c r="D2759">
        <v>-2.3210000000000002</v>
      </c>
      <c r="E2759">
        <v>-2.972</v>
      </c>
      <c r="F2759">
        <v>-3.19</v>
      </c>
      <c r="G2759">
        <v>3</v>
      </c>
      <c r="H2759">
        <v>0.01</v>
      </c>
      <c r="I2759">
        <v>3.9089999999999998</v>
      </c>
      <c r="J2759">
        <v>-0.35599999999999998</v>
      </c>
      <c r="K2759">
        <v>-1.35</v>
      </c>
      <c r="L2759">
        <v>-2.327</v>
      </c>
      <c r="M2759">
        <v>-3.056</v>
      </c>
      <c r="N2759">
        <v>-3.2389999999999999</v>
      </c>
      <c r="O2759">
        <v>1.1240000000000001</v>
      </c>
      <c r="P2759">
        <v>1.0880000000000001</v>
      </c>
      <c r="Q2759">
        <v>1.0269999999999999</v>
      </c>
      <c r="R2759">
        <v>0.71899999999999997</v>
      </c>
      <c r="S2759">
        <v>0.437</v>
      </c>
    </row>
    <row r="2760" spans="1:19" x14ac:dyDescent="0.3">
      <c r="A2760">
        <v>120</v>
      </c>
      <c r="B2760">
        <v>-0.312</v>
      </c>
      <c r="C2760">
        <v>-1.248</v>
      </c>
      <c r="D2760">
        <v>-2.3210000000000002</v>
      </c>
      <c r="E2760">
        <v>-2.972</v>
      </c>
      <c r="F2760">
        <v>-3.19</v>
      </c>
      <c r="G2760">
        <v>3</v>
      </c>
      <c r="H2760">
        <v>0.01</v>
      </c>
      <c r="I2760">
        <v>3.9089999999999998</v>
      </c>
      <c r="J2760">
        <v>-0.34200000000000003</v>
      </c>
      <c r="K2760">
        <v>-1.355</v>
      </c>
      <c r="L2760">
        <v>-2.3519999999999999</v>
      </c>
      <c r="M2760">
        <v>-3.0840000000000001</v>
      </c>
      <c r="N2760">
        <v>-3.246</v>
      </c>
      <c r="O2760">
        <v>1.1040000000000001</v>
      </c>
      <c r="P2760">
        <v>1.119</v>
      </c>
      <c r="Q2760">
        <v>1.1100000000000001</v>
      </c>
      <c r="R2760">
        <v>0.79600000000000004</v>
      </c>
      <c r="S2760">
        <v>0.439</v>
      </c>
    </row>
    <row r="2761" spans="1:19" x14ac:dyDescent="0.3">
      <c r="A2761">
        <v>180</v>
      </c>
      <c r="B2761">
        <v>-0.312</v>
      </c>
      <c r="C2761">
        <v>-1.248</v>
      </c>
      <c r="D2761">
        <v>-2.3210000000000002</v>
      </c>
      <c r="E2761">
        <v>-2.972</v>
      </c>
      <c r="F2761">
        <v>-3.19</v>
      </c>
      <c r="G2761">
        <v>3</v>
      </c>
      <c r="H2761">
        <v>0.01</v>
      </c>
      <c r="I2761">
        <v>3.9089999999999998</v>
      </c>
      <c r="J2761">
        <v>-0.34</v>
      </c>
      <c r="K2761">
        <v>-1.3420000000000001</v>
      </c>
      <c r="L2761">
        <v>-2.3370000000000002</v>
      </c>
      <c r="M2761">
        <v>-3.0609999999999999</v>
      </c>
      <c r="N2761">
        <v>-3.2519999999999998</v>
      </c>
      <c r="O2761">
        <v>1.103</v>
      </c>
      <c r="P2761">
        <v>1.0760000000000001</v>
      </c>
      <c r="Q2761">
        <v>1.0609999999999999</v>
      </c>
      <c r="R2761">
        <v>0.71199999999999997</v>
      </c>
      <c r="S2761">
        <v>0.441</v>
      </c>
    </row>
    <row r="2762" spans="1:19" x14ac:dyDescent="0.3">
      <c r="A2762">
        <v>240</v>
      </c>
      <c r="B2762">
        <v>-0.312</v>
      </c>
      <c r="C2762">
        <v>-1.248</v>
      </c>
      <c r="D2762">
        <v>-2.3210000000000002</v>
      </c>
      <c r="E2762">
        <v>-2.972</v>
      </c>
      <c r="F2762">
        <v>-3.19</v>
      </c>
      <c r="G2762">
        <v>3</v>
      </c>
      <c r="H2762">
        <v>0.01</v>
      </c>
      <c r="I2762">
        <v>3.9089999999999998</v>
      </c>
      <c r="J2762">
        <v>-0.34200000000000003</v>
      </c>
      <c r="K2762">
        <v>-1.349</v>
      </c>
      <c r="L2762">
        <v>-2.3479999999999999</v>
      </c>
      <c r="M2762">
        <v>-3.06</v>
      </c>
      <c r="N2762">
        <v>-3.258</v>
      </c>
      <c r="O2762">
        <v>1.111</v>
      </c>
      <c r="P2762">
        <v>1.1040000000000001</v>
      </c>
      <c r="Q2762">
        <v>1.1080000000000001</v>
      </c>
      <c r="R2762">
        <v>0.72299999999999998</v>
      </c>
      <c r="S2762">
        <v>0.443</v>
      </c>
    </row>
    <row r="2763" spans="1:19" x14ac:dyDescent="0.3">
      <c r="A2763">
        <v>300</v>
      </c>
      <c r="B2763">
        <v>-0.312</v>
      </c>
      <c r="C2763">
        <v>-1.248</v>
      </c>
      <c r="D2763">
        <v>-2.3210000000000002</v>
      </c>
      <c r="E2763">
        <v>-2.972</v>
      </c>
      <c r="F2763">
        <v>-3.19</v>
      </c>
      <c r="G2763">
        <v>3</v>
      </c>
      <c r="H2763">
        <v>0.01</v>
      </c>
      <c r="I2763">
        <v>3.9089999999999998</v>
      </c>
      <c r="J2763">
        <v>-0.33800000000000002</v>
      </c>
      <c r="K2763">
        <v>-1.3460000000000001</v>
      </c>
      <c r="L2763">
        <v>-2.3450000000000002</v>
      </c>
      <c r="M2763">
        <v>-3.0720000000000001</v>
      </c>
      <c r="N2763">
        <v>-3.2650000000000001</v>
      </c>
      <c r="O2763">
        <v>1.1080000000000001</v>
      </c>
      <c r="P2763">
        <v>1.0900000000000001</v>
      </c>
      <c r="Q2763">
        <v>1.087</v>
      </c>
      <c r="R2763">
        <v>0.76800000000000002</v>
      </c>
      <c r="S2763">
        <v>0.44600000000000001</v>
      </c>
    </row>
    <row r="2764" spans="1:19" x14ac:dyDescent="0.3">
      <c r="A2764">
        <v>360</v>
      </c>
      <c r="B2764">
        <v>-0.312</v>
      </c>
      <c r="C2764">
        <v>-1.248</v>
      </c>
      <c r="D2764">
        <v>-2.3210000000000002</v>
      </c>
      <c r="E2764">
        <v>-2.972</v>
      </c>
      <c r="F2764">
        <v>-3.19</v>
      </c>
      <c r="G2764">
        <v>3</v>
      </c>
      <c r="H2764">
        <v>0.01</v>
      </c>
      <c r="I2764">
        <v>3.9089999999999998</v>
      </c>
      <c r="J2764">
        <v>-0.33700000000000002</v>
      </c>
      <c r="K2764">
        <v>-1.345</v>
      </c>
      <c r="L2764">
        <v>-2.3410000000000002</v>
      </c>
      <c r="M2764">
        <v>-3.0840000000000001</v>
      </c>
      <c r="N2764">
        <v>-3.2749999999999999</v>
      </c>
      <c r="O2764">
        <v>1.109</v>
      </c>
      <c r="P2764">
        <v>1.0940000000000001</v>
      </c>
      <c r="Q2764">
        <v>1.079</v>
      </c>
      <c r="R2764">
        <v>0.79800000000000004</v>
      </c>
      <c r="S2764">
        <v>0.44900000000000001</v>
      </c>
    </row>
    <row r="2765" spans="1:19" x14ac:dyDescent="0.3">
      <c r="A2765">
        <v>420</v>
      </c>
      <c r="B2765">
        <v>-0.312</v>
      </c>
      <c r="C2765">
        <v>-1.248</v>
      </c>
      <c r="D2765">
        <v>-2.3210000000000002</v>
      </c>
      <c r="E2765">
        <v>-2.972</v>
      </c>
      <c r="F2765">
        <v>-3.19</v>
      </c>
      <c r="G2765">
        <v>3</v>
      </c>
      <c r="H2765">
        <v>0.01</v>
      </c>
      <c r="I2765">
        <v>3.9089999999999998</v>
      </c>
      <c r="J2765">
        <v>-0.33600000000000002</v>
      </c>
      <c r="K2765">
        <v>-1.3460000000000001</v>
      </c>
      <c r="L2765">
        <v>-2.3439999999999999</v>
      </c>
      <c r="M2765">
        <v>-3.093</v>
      </c>
      <c r="N2765">
        <v>-3.2850000000000001</v>
      </c>
      <c r="O2765">
        <v>1.1120000000000001</v>
      </c>
      <c r="P2765">
        <v>1.101</v>
      </c>
      <c r="Q2765">
        <v>1.089</v>
      </c>
      <c r="R2765">
        <v>0.81599999999999995</v>
      </c>
      <c r="S2765">
        <v>0.45300000000000001</v>
      </c>
    </row>
    <row r="2766" spans="1:19" x14ac:dyDescent="0.3">
      <c r="A2766">
        <v>480</v>
      </c>
      <c r="B2766">
        <v>-0.312</v>
      </c>
      <c r="C2766">
        <v>-1.248</v>
      </c>
      <c r="D2766">
        <v>-2.3210000000000002</v>
      </c>
      <c r="E2766">
        <v>-2.972</v>
      </c>
      <c r="F2766">
        <v>-3.19</v>
      </c>
      <c r="G2766">
        <v>3</v>
      </c>
      <c r="H2766">
        <v>0.01</v>
      </c>
      <c r="I2766">
        <v>3.9089999999999998</v>
      </c>
      <c r="J2766">
        <v>-0.33400000000000002</v>
      </c>
      <c r="K2766">
        <v>-1.345</v>
      </c>
      <c r="L2766">
        <v>-2.3450000000000002</v>
      </c>
      <c r="M2766">
        <v>-3.1</v>
      </c>
      <c r="N2766">
        <v>-3.294</v>
      </c>
      <c r="O2766">
        <v>1.1120000000000001</v>
      </c>
      <c r="P2766">
        <v>1.099</v>
      </c>
      <c r="Q2766">
        <v>1.093</v>
      </c>
      <c r="R2766">
        <v>0.82399999999999995</v>
      </c>
      <c r="S2766">
        <v>0.45700000000000002</v>
      </c>
    </row>
    <row r="2767" spans="1:19" x14ac:dyDescent="0.3">
      <c r="A2767">
        <v>540</v>
      </c>
      <c r="B2767">
        <v>-0.312</v>
      </c>
      <c r="C2767">
        <v>-1.248</v>
      </c>
      <c r="D2767">
        <v>-2.3210000000000002</v>
      </c>
      <c r="E2767">
        <v>-2.972</v>
      </c>
      <c r="F2767">
        <v>-3.19</v>
      </c>
      <c r="G2767">
        <v>3</v>
      </c>
      <c r="H2767">
        <v>0.01</v>
      </c>
      <c r="I2767">
        <v>3.9089999999999998</v>
      </c>
      <c r="J2767">
        <v>-0.33300000000000002</v>
      </c>
      <c r="K2767">
        <v>-1.3440000000000001</v>
      </c>
      <c r="L2767">
        <v>-2.3450000000000002</v>
      </c>
      <c r="M2767">
        <v>-3.1059999999999999</v>
      </c>
      <c r="N2767">
        <v>-3.3039999999999998</v>
      </c>
      <c r="O2767">
        <v>1.1140000000000001</v>
      </c>
      <c r="P2767">
        <v>1.099</v>
      </c>
      <c r="Q2767">
        <v>1.0920000000000001</v>
      </c>
      <c r="R2767">
        <v>0.82599999999999996</v>
      </c>
      <c r="S2767">
        <v>0.46100000000000002</v>
      </c>
    </row>
    <row r="2768" spans="1:19" x14ac:dyDescent="0.3">
      <c r="A2768">
        <v>600</v>
      </c>
      <c r="B2768">
        <v>-0.312</v>
      </c>
      <c r="C2768">
        <v>-1.248</v>
      </c>
      <c r="D2768">
        <v>-2.3210000000000002</v>
      </c>
      <c r="E2768">
        <v>-2.972</v>
      </c>
      <c r="F2768">
        <v>-3.19</v>
      </c>
      <c r="G2768">
        <v>3</v>
      </c>
      <c r="H2768">
        <v>0.01</v>
      </c>
      <c r="I2768">
        <v>3.9089999999999998</v>
      </c>
      <c r="J2768">
        <v>-0.33200000000000002</v>
      </c>
      <c r="K2768">
        <v>-1.343</v>
      </c>
      <c r="L2768">
        <v>-2.3450000000000002</v>
      </c>
      <c r="M2768">
        <v>-3.1110000000000002</v>
      </c>
      <c r="N2768">
        <v>-3.3149999999999999</v>
      </c>
      <c r="O2768">
        <v>1.115</v>
      </c>
      <c r="P2768">
        <v>1.101</v>
      </c>
      <c r="Q2768">
        <v>1.091</v>
      </c>
      <c r="R2768">
        <v>0.82899999999999996</v>
      </c>
      <c r="S2768">
        <v>0.46500000000000002</v>
      </c>
    </row>
    <row r="2770" spans="1:19" x14ac:dyDescent="0.3">
      <c r="A2770" t="s">
        <v>0</v>
      </c>
      <c r="B2770" t="s">
        <v>214</v>
      </c>
    </row>
    <row r="2771" spans="1:19" x14ac:dyDescent="0.3">
      <c r="A2771">
        <v>0</v>
      </c>
      <c r="B2771">
        <v>-0.311</v>
      </c>
      <c r="C2771">
        <v>-1.248</v>
      </c>
      <c r="D2771">
        <v>-2.3199999999999998</v>
      </c>
      <c r="E2771">
        <v>-2.9649999999999999</v>
      </c>
      <c r="F2771">
        <v>-3.18</v>
      </c>
      <c r="G2771">
        <v>3</v>
      </c>
      <c r="H2771">
        <v>0.01</v>
      </c>
      <c r="I2771">
        <v>3.9089999999999998</v>
      </c>
      <c r="J2771">
        <v>-0.33700000000000002</v>
      </c>
      <c r="K2771">
        <v>-1.337</v>
      </c>
      <c r="L2771">
        <v>-2.3319999999999999</v>
      </c>
      <c r="M2771">
        <v>-3.0609999999999999</v>
      </c>
      <c r="N2771">
        <v>-3.18</v>
      </c>
      <c r="O2771">
        <v>1.0880000000000001</v>
      </c>
      <c r="P2771">
        <v>1.0880000000000001</v>
      </c>
      <c r="Q2771">
        <v>1.08</v>
      </c>
      <c r="R2771">
        <v>0.745</v>
      </c>
      <c r="S2771">
        <v>0.312</v>
      </c>
    </row>
    <row r="2772" spans="1:19" x14ac:dyDescent="0.3">
      <c r="A2772">
        <v>60</v>
      </c>
      <c r="B2772">
        <v>-0.311</v>
      </c>
      <c r="C2772">
        <v>-1.248</v>
      </c>
      <c r="D2772">
        <v>-2.3199999999999998</v>
      </c>
      <c r="E2772">
        <v>-2.9649999999999999</v>
      </c>
      <c r="F2772">
        <v>-3.18</v>
      </c>
      <c r="G2772">
        <v>3</v>
      </c>
      <c r="H2772">
        <v>0.01</v>
      </c>
      <c r="I2772">
        <v>3.9089999999999998</v>
      </c>
      <c r="J2772">
        <v>-0.35499999999999998</v>
      </c>
      <c r="K2772">
        <v>-1.35</v>
      </c>
      <c r="L2772">
        <v>-2.3260000000000001</v>
      </c>
      <c r="M2772">
        <v>-3.048</v>
      </c>
      <c r="N2772">
        <v>-3.2280000000000002</v>
      </c>
      <c r="O2772">
        <v>1.123</v>
      </c>
      <c r="P2772">
        <v>1.0900000000000001</v>
      </c>
      <c r="Q2772">
        <v>1.028</v>
      </c>
      <c r="R2772">
        <v>0.70899999999999996</v>
      </c>
      <c r="S2772">
        <v>0.432</v>
      </c>
    </row>
    <row r="2773" spans="1:19" x14ac:dyDescent="0.3">
      <c r="A2773">
        <v>120</v>
      </c>
      <c r="B2773">
        <v>-0.311</v>
      </c>
      <c r="C2773">
        <v>-1.248</v>
      </c>
      <c r="D2773">
        <v>-2.3199999999999998</v>
      </c>
      <c r="E2773">
        <v>-2.9649999999999999</v>
      </c>
      <c r="F2773">
        <v>-3.18</v>
      </c>
      <c r="G2773">
        <v>3</v>
      </c>
      <c r="H2773">
        <v>0.01</v>
      </c>
      <c r="I2773">
        <v>3.9089999999999998</v>
      </c>
      <c r="J2773">
        <v>-0.34200000000000003</v>
      </c>
      <c r="K2773">
        <v>-1.3540000000000001</v>
      </c>
      <c r="L2773">
        <v>-2.3519999999999999</v>
      </c>
      <c r="M2773">
        <v>-3.0779999999999998</v>
      </c>
      <c r="N2773">
        <v>-3.2349999999999999</v>
      </c>
      <c r="O2773">
        <v>1.103</v>
      </c>
      <c r="P2773">
        <v>1.1180000000000001</v>
      </c>
      <c r="Q2773">
        <v>1.111</v>
      </c>
      <c r="R2773">
        <v>0.79200000000000004</v>
      </c>
      <c r="S2773">
        <v>0.435</v>
      </c>
    </row>
    <row r="2774" spans="1:19" x14ac:dyDescent="0.3">
      <c r="A2774">
        <v>180</v>
      </c>
      <c r="B2774">
        <v>-0.311</v>
      </c>
      <c r="C2774">
        <v>-1.248</v>
      </c>
      <c r="D2774">
        <v>-2.3199999999999998</v>
      </c>
      <c r="E2774">
        <v>-2.9649999999999999</v>
      </c>
      <c r="F2774">
        <v>-3.18</v>
      </c>
      <c r="G2774">
        <v>3</v>
      </c>
      <c r="H2774">
        <v>0.01</v>
      </c>
      <c r="I2774">
        <v>3.9089999999999998</v>
      </c>
      <c r="J2774">
        <v>-0.34</v>
      </c>
      <c r="K2774">
        <v>-1.341</v>
      </c>
      <c r="L2774">
        <v>-2.3359999999999999</v>
      </c>
      <c r="M2774">
        <v>-3.0539999999999998</v>
      </c>
      <c r="N2774">
        <v>-3.24</v>
      </c>
      <c r="O2774">
        <v>1.103</v>
      </c>
      <c r="P2774">
        <v>1.077</v>
      </c>
      <c r="Q2774">
        <v>1.06</v>
      </c>
      <c r="R2774">
        <v>0.70699999999999996</v>
      </c>
      <c r="S2774">
        <v>0.437</v>
      </c>
    </row>
    <row r="2775" spans="1:19" x14ac:dyDescent="0.3">
      <c r="A2775">
        <v>240</v>
      </c>
      <c r="B2775">
        <v>-0.311</v>
      </c>
      <c r="C2775">
        <v>-1.248</v>
      </c>
      <c r="D2775">
        <v>-2.3199999999999998</v>
      </c>
      <c r="E2775">
        <v>-2.9649999999999999</v>
      </c>
      <c r="F2775">
        <v>-3.18</v>
      </c>
      <c r="G2775">
        <v>3</v>
      </c>
      <c r="H2775">
        <v>0.01</v>
      </c>
      <c r="I2775">
        <v>3.9089999999999998</v>
      </c>
      <c r="J2775">
        <v>-0.34200000000000003</v>
      </c>
      <c r="K2775">
        <v>-1.349</v>
      </c>
      <c r="L2775">
        <v>-2.347</v>
      </c>
      <c r="M2775">
        <v>-3.0529999999999999</v>
      </c>
      <c r="N2775">
        <v>-3.246</v>
      </c>
      <c r="O2775">
        <v>1.1100000000000001</v>
      </c>
      <c r="P2775">
        <v>1.1040000000000001</v>
      </c>
      <c r="Q2775">
        <v>1.1080000000000001</v>
      </c>
      <c r="R2775">
        <v>0.71399999999999997</v>
      </c>
      <c r="S2775">
        <v>0.439</v>
      </c>
    </row>
    <row r="2776" spans="1:19" x14ac:dyDescent="0.3">
      <c r="A2776">
        <v>300</v>
      </c>
      <c r="B2776">
        <v>-0.311</v>
      </c>
      <c r="C2776">
        <v>-1.248</v>
      </c>
      <c r="D2776">
        <v>-2.3199999999999998</v>
      </c>
      <c r="E2776">
        <v>-2.9649999999999999</v>
      </c>
      <c r="F2776">
        <v>-3.18</v>
      </c>
      <c r="G2776">
        <v>3</v>
      </c>
      <c r="H2776">
        <v>0.01</v>
      </c>
      <c r="I2776">
        <v>3.9089999999999998</v>
      </c>
      <c r="J2776">
        <v>-0.33800000000000002</v>
      </c>
      <c r="K2776">
        <v>-1.3460000000000001</v>
      </c>
      <c r="L2776">
        <v>-2.3439999999999999</v>
      </c>
      <c r="M2776">
        <v>-3.0640000000000001</v>
      </c>
      <c r="N2776">
        <v>-3.2530000000000001</v>
      </c>
      <c r="O2776">
        <v>1.1080000000000001</v>
      </c>
      <c r="P2776">
        <v>1.091</v>
      </c>
      <c r="Q2776">
        <v>1.0880000000000001</v>
      </c>
      <c r="R2776">
        <v>0.76</v>
      </c>
      <c r="S2776">
        <v>0.442</v>
      </c>
    </row>
    <row r="2777" spans="1:19" x14ac:dyDescent="0.3">
      <c r="A2777">
        <v>360</v>
      </c>
      <c r="B2777">
        <v>-0.311</v>
      </c>
      <c r="C2777">
        <v>-1.248</v>
      </c>
      <c r="D2777">
        <v>-2.3199999999999998</v>
      </c>
      <c r="E2777">
        <v>-2.9649999999999999</v>
      </c>
      <c r="F2777">
        <v>-3.18</v>
      </c>
      <c r="G2777">
        <v>3</v>
      </c>
      <c r="H2777">
        <v>0.01</v>
      </c>
      <c r="I2777">
        <v>3.9089999999999998</v>
      </c>
      <c r="J2777">
        <v>-0.33700000000000002</v>
      </c>
      <c r="K2777">
        <v>-1.345</v>
      </c>
      <c r="L2777">
        <v>-2.3410000000000002</v>
      </c>
      <c r="M2777">
        <v>-3.077</v>
      </c>
      <c r="N2777">
        <v>-3.262</v>
      </c>
      <c r="O2777">
        <v>1.109</v>
      </c>
      <c r="P2777">
        <v>1.095</v>
      </c>
      <c r="Q2777">
        <v>1.079</v>
      </c>
      <c r="R2777">
        <v>0.79100000000000004</v>
      </c>
      <c r="S2777">
        <v>0.44500000000000001</v>
      </c>
    </row>
    <row r="2778" spans="1:19" x14ac:dyDescent="0.3">
      <c r="A2778">
        <v>420</v>
      </c>
      <c r="B2778">
        <v>-0.311</v>
      </c>
      <c r="C2778">
        <v>-1.248</v>
      </c>
      <c r="D2778">
        <v>-2.3199999999999998</v>
      </c>
      <c r="E2778">
        <v>-2.9649999999999999</v>
      </c>
      <c r="F2778">
        <v>-3.18</v>
      </c>
      <c r="G2778">
        <v>3</v>
      </c>
      <c r="H2778">
        <v>0.01</v>
      </c>
      <c r="I2778">
        <v>3.9089999999999998</v>
      </c>
      <c r="J2778">
        <v>-0.33600000000000002</v>
      </c>
      <c r="K2778">
        <v>-1.3460000000000001</v>
      </c>
      <c r="L2778">
        <v>-2.343</v>
      </c>
      <c r="M2778">
        <v>-3.0859999999999999</v>
      </c>
      <c r="N2778">
        <v>-3.2719999999999998</v>
      </c>
      <c r="O2778">
        <v>1.1120000000000001</v>
      </c>
      <c r="P2778">
        <v>1.101</v>
      </c>
      <c r="Q2778">
        <v>1.089</v>
      </c>
      <c r="R2778">
        <v>0.81100000000000005</v>
      </c>
      <c r="S2778">
        <v>0.44800000000000001</v>
      </c>
    </row>
    <row r="2779" spans="1:19" x14ac:dyDescent="0.3">
      <c r="A2779">
        <v>480</v>
      </c>
      <c r="B2779">
        <v>-0.311</v>
      </c>
      <c r="C2779">
        <v>-1.248</v>
      </c>
      <c r="D2779">
        <v>-2.3199999999999998</v>
      </c>
      <c r="E2779">
        <v>-2.9649999999999999</v>
      </c>
      <c r="F2779">
        <v>-3.18</v>
      </c>
      <c r="G2779">
        <v>3</v>
      </c>
      <c r="H2779">
        <v>0.01</v>
      </c>
      <c r="I2779">
        <v>3.9089999999999998</v>
      </c>
      <c r="J2779">
        <v>-0.33400000000000002</v>
      </c>
      <c r="K2779">
        <v>-1.3440000000000001</v>
      </c>
      <c r="L2779">
        <v>-2.3439999999999999</v>
      </c>
      <c r="M2779">
        <v>-3.093</v>
      </c>
      <c r="N2779">
        <v>-3.2810000000000001</v>
      </c>
      <c r="O2779">
        <v>1.1120000000000001</v>
      </c>
      <c r="P2779">
        <v>1.099</v>
      </c>
      <c r="Q2779">
        <v>1.0940000000000001</v>
      </c>
      <c r="R2779">
        <v>0.81799999999999995</v>
      </c>
      <c r="S2779">
        <v>0.45200000000000001</v>
      </c>
    </row>
    <row r="2780" spans="1:19" x14ac:dyDescent="0.3">
      <c r="A2780">
        <v>540</v>
      </c>
      <c r="B2780">
        <v>-0.311</v>
      </c>
      <c r="C2780">
        <v>-1.248</v>
      </c>
      <c r="D2780">
        <v>-2.3199999999999998</v>
      </c>
      <c r="E2780">
        <v>-2.9649999999999999</v>
      </c>
      <c r="F2780">
        <v>-3.18</v>
      </c>
      <c r="G2780">
        <v>3</v>
      </c>
      <c r="H2780">
        <v>0.01</v>
      </c>
      <c r="I2780">
        <v>3.9089999999999998</v>
      </c>
      <c r="J2780">
        <v>-0.33300000000000002</v>
      </c>
      <c r="K2780">
        <v>-1.343</v>
      </c>
      <c r="L2780">
        <v>-2.3450000000000002</v>
      </c>
      <c r="M2780">
        <v>-3.0990000000000002</v>
      </c>
      <c r="N2780">
        <v>-3.2909999999999999</v>
      </c>
      <c r="O2780">
        <v>1.1140000000000001</v>
      </c>
      <c r="P2780">
        <v>1.099</v>
      </c>
      <c r="Q2780">
        <v>1.093</v>
      </c>
      <c r="R2780">
        <v>0.82099999999999995</v>
      </c>
      <c r="S2780">
        <v>0.45600000000000002</v>
      </c>
    </row>
    <row r="2781" spans="1:19" x14ac:dyDescent="0.3">
      <c r="A2781">
        <v>600</v>
      </c>
      <c r="B2781">
        <v>-0.311</v>
      </c>
      <c r="C2781">
        <v>-1.248</v>
      </c>
      <c r="D2781">
        <v>-2.3199999999999998</v>
      </c>
      <c r="E2781">
        <v>-2.9649999999999999</v>
      </c>
      <c r="F2781">
        <v>-3.18</v>
      </c>
      <c r="G2781">
        <v>3</v>
      </c>
      <c r="H2781">
        <v>0.01</v>
      </c>
      <c r="I2781">
        <v>3.9089999999999998</v>
      </c>
      <c r="J2781">
        <v>-0.33200000000000002</v>
      </c>
      <c r="K2781">
        <v>-1.343</v>
      </c>
      <c r="L2781">
        <v>-2.3439999999999999</v>
      </c>
      <c r="M2781">
        <v>-3.1040000000000001</v>
      </c>
      <c r="N2781">
        <v>-3.3010000000000002</v>
      </c>
      <c r="O2781">
        <v>1.115</v>
      </c>
      <c r="P2781">
        <v>1.101</v>
      </c>
      <c r="Q2781">
        <v>1.091</v>
      </c>
      <c r="R2781">
        <v>0.82399999999999995</v>
      </c>
      <c r="S2781">
        <v>0.45900000000000002</v>
      </c>
    </row>
    <row r="2783" spans="1:19" x14ac:dyDescent="0.3">
      <c r="A2783" t="s">
        <v>0</v>
      </c>
      <c r="B2783" t="s">
        <v>215</v>
      </c>
    </row>
    <row r="2784" spans="1:19" x14ac:dyDescent="0.3">
      <c r="A2784">
        <v>0</v>
      </c>
      <c r="B2784">
        <v>-0.312</v>
      </c>
      <c r="C2784">
        <v>-1.2490000000000001</v>
      </c>
      <c r="D2784">
        <v>-2.3199999999999998</v>
      </c>
      <c r="E2784">
        <v>-2.9580000000000002</v>
      </c>
      <c r="F2784">
        <v>-3.17</v>
      </c>
      <c r="G2784">
        <v>3</v>
      </c>
      <c r="H2784">
        <v>0.01</v>
      </c>
      <c r="I2784">
        <v>3.9089999999999998</v>
      </c>
      <c r="J2784">
        <v>-0.33700000000000002</v>
      </c>
      <c r="K2784">
        <v>-1.337</v>
      </c>
      <c r="L2784">
        <v>-2.3319999999999999</v>
      </c>
      <c r="M2784">
        <v>-3.0539999999999998</v>
      </c>
      <c r="N2784">
        <v>-3.17</v>
      </c>
      <c r="O2784">
        <v>1.0880000000000001</v>
      </c>
      <c r="P2784">
        <v>1.0880000000000001</v>
      </c>
      <c r="Q2784">
        <v>1.08</v>
      </c>
      <c r="R2784">
        <v>0.73799999999999999</v>
      </c>
      <c r="S2784">
        <v>0.31</v>
      </c>
    </row>
    <row r="2785" spans="1:19" x14ac:dyDescent="0.3">
      <c r="A2785">
        <v>60</v>
      </c>
      <c r="B2785">
        <v>-0.312</v>
      </c>
      <c r="C2785">
        <v>-1.2490000000000001</v>
      </c>
      <c r="D2785">
        <v>-2.3199999999999998</v>
      </c>
      <c r="E2785">
        <v>-2.9580000000000002</v>
      </c>
      <c r="F2785">
        <v>-3.17</v>
      </c>
      <c r="G2785">
        <v>3</v>
      </c>
      <c r="H2785">
        <v>0.01</v>
      </c>
      <c r="I2785">
        <v>3.9089999999999998</v>
      </c>
      <c r="J2785">
        <v>-0.35599999999999998</v>
      </c>
      <c r="K2785">
        <v>-1.349</v>
      </c>
      <c r="L2785">
        <v>-2.3260000000000001</v>
      </c>
      <c r="M2785">
        <v>-3.0409999999999999</v>
      </c>
      <c r="N2785">
        <v>-3.2170000000000001</v>
      </c>
      <c r="O2785">
        <v>1.123</v>
      </c>
      <c r="P2785">
        <v>1.0880000000000001</v>
      </c>
      <c r="Q2785">
        <v>1.0269999999999999</v>
      </c>
      <c r="R2785">
        <v>0.70499999999999996</v>
      </c>
      <c r="S2785">
        <v>0.42899999999999999</v>
      </c>
    </row>
    <row r="2786" spans="1:19" x14ac:dyDescent="0.3">
      <c r="A2786">
        <v>120</v>
      </c>
      <c r="B2786">
        <v>-0.312</v>
      </c>
      <c r="C2786">
        <v>-1.2490000000000001</v>
      </c>
      <c r="D2786">
        <v>-2.3199999999999998</v>
      </c>
      <c r="E2786">
        <v>-2.9580000000000002</v>
      </c>
      <c r="F2786">
        <v>-3.17</v>
      </c>
      <c r="G2786">
        <v>3</v>
      </c>
      <c r="H2786">
        <v>0.01</v>
      </c>
      <c r="I2786">
        <v>3.9089999999999998</v>
      </c>
      <c r="J2786">
        <v>-0.34200000000000003</v>
      </c>
      <c r="K2786">
        <v>-1.3540000000000001</v>
      </c>
      <c r="L2786">
        <v>-2.351</v>
      </c>
      <c r="M2786">
        <v>-3.0710000000000002</v>
      </c>
      <c r="N2786">
        <v>-3.2240000000000002</v>
      </c>
      <c r="O2786">
        <v>1.1040000000000001</v>
      </c>
      <c r="P2786">
        <v>1.119</v>
      </c>
      <c r="Q2786">
        <v>1.109</v>
      </c>
      <c r="R2786">
        <v>0.78400000000000003</v>
      </c>
      <c r="S2786">
        <v>0.43099999999999999</v>
      </c>
    </row>
    <row r="2787" spans="1:19" x14ac:dyDescent="0.3">
      <c r="A2787">
        <v>180</v>
      </c>
      <c r="B2787">
        <v>-0.312</v>
      </c>
      <c r="C2787">
        <v>-1.2490000000000001</v>
      </c>
      <c r="D2787">
        <v>-2.3199999999999998</v>
      </c>
      <c r="E2787">
        <v>-2.9580000000000002</v>
      </c>
      <c r="F2787">
        <v>-3.17</v>
      </c>
      <c r="G2787">
        <v>3</v>
      </c>
      <c r="H2787">
        <v>0.01</v>
      </c>
      <c r="I2787">
        <v>3.9089999999999998</v>
      </c>
      <c r="J2787">
        <v>-0.34</v>
      </c>
      <c r="K2787">
        <v>-1.341</v>
      </c>
      <c r="L2787">
        <v>-2.3359999999999999</v>
      </c>
      <c r="M2787">
        <v>-3.0470000000000002</v>
      </c>
      <c r="N2787">
        <v>-3.23</v>
      </c>
      <c r="O2787">
        <v>1.103</v>
      </c>
      <c r="P2787">
        <v>1.077</v>
      </c>
      <c r="Q2787">
        <v>1.0609999999999999</v>
      </c>
      <c r="R2787">
        <v>0.7</v>
      </c>
      <c r="S2787">
        <v>0.433</v>
      </c>
    </row>
    <row r="2788" spans="1:19" x14ac:dyDescent="0.3">
      <c r="A2788">
        <v>240</v>
      </c>
      <c r="B2788">
        <v>-0.312</v>
      </c>
      <c r="C2788">
        <v>-1.2490000000000001</v>
      </c>
      <c r="D2788">
        <v>-2.3199999999999998</v>
      </c>
      <c r="E2788">
        <v>-2.9580000000000002</v>
      </c>
      <c r="F2788">
        <v>-3.17</v>
      </c>
      <c r="G2788">
        <v>3</v>
      </c>
      <c r="H2788">
        <v>0.01</v>
      </c>
      <c r="I2788">
        <v>3.9089999999999998</v>
      </c>
      <c r="J2788">
        <v>-0.34200000000000003</v>
      </c>
      <c r="K2788">
        <v>-1.349</v>
      </c>
      <c r="L2788">
        <v>-2.347</v>
      </c>
      <c r="M2788">
        <v>-3.0459999999999998</v>
      </c>
      <c r="N2788">
        <v>-3.2349999999999999</v>
      </c>
      <c r="O2788">
        <v>1.111</v>
      </c>
      <c r="P2788">
        <v>1.105</v>
      </c>
      <c r="Q2788">
        <v>1.1080000000000001</v>
      </c>
      <c r="R2788">
        <v>0.70899999999999996</v>
      </c>
      <c r="S2788">
        <v>0.435</v>
      </c>
    </row>
    <row r="2789" spans="1:19" x14ac:dyDescent="0.3">
      <c r="A2789">
        <v>300</v>
      </c>
      <c r="B2789">
        <v>-0.312</v>
      </c>
      <c r="C2789">
        <v>-1.2490000000000001</v>
      </c>
      <c r="D2789">
        <v>-2.3199999999999998</v>
      </c>
      <c r="E2789">
        <v>-2.9580000000000002</v>
      </c>
      <c r="F2789">
        <v>-3.17</v>
      </c>
      <c r="G2789">
        <v>3</v>
      </c>
      <c r="H2789">
        <v>0.01</v>
      </c>
      <c r="I2789">
        <v>3.9089999999999998</v>
      </c>
      <c r="J2789">
        <v>-0.33800000000000002</v>
      </c>
      <c r="K2789">
        <v>-1.345</v>
      </c>
      <c r="L2789">
        <v>-2.3439999999999999</v>
      </c>
      <c r="M2789">
        <v>-3.0579999999999998</v>
      </c>
      <c r="N2789">
        <v>-3.242</v>
      </c>
      <c r="O2789">
        <v>1.1080000000000001</v>
      </c>
      <c r="P2789">
        <v>1.0900000000000001</v>
      </c>
      <c r="Q2789">
        <v>1.087</v>
      </c>
      <c r="R2789">
        <v>0.755</v>
      </c>
      <c r="S2789">
        <v>0.438</v>
      </c>
    </row>
    <row r="2790" spans="1:19" x14ac:dyDescent="0.3">
      <c r="A2790">
        <v>360</v>
      </c>
      <c r="B2790">
        <v>-0.312</v>
      </c>
      <c r="C2790">
        <v>-1.2490000000000001</v>
      </c>
      <c r="D2790">
        <v>-2.3199999999999998</v>
      </c>
      <c r="E2790">
        <v>-2.9580000000000002</v>
      </c>
      <c r="F2790">
        <v>-3.17</v>
      </c>
      <c r="G2790">
        <v>3</v>
      </c>
      <c r="H2790">
        <v>0.01</v>
      </c>
      <c r="I2790">
        <v>3.9089999999999998</v>
      </c>
      <c r="J2790">
        <v>-0.33700000000000002</v>
      </c>
      <c r="K2790">
        <v>-1.345</v>
      </c>
      <c r="L2790">
        <v>-2.34</v>
      </c>
      <c r="M2790">
        <v>-3.07</v>
      </c>
      <c r="N2790">
        <v>-3.2509999999999999</v>
      </c>
      <c r="O2790">
        <v>1.109</v>
      </c>
      <c r="P2790">
        <v>1.095</v>
      </c>
      <c r="Q2790">
        <v>1.079</v>
      </c>
      <c r="R2790">
        <v>0.78600000000000003</v>
      </c>
      <c r="S2790">
        <v>0.441</v>
      </c>
    </row>
    <row r="2791" spans="1:19" x14ac:dyDescent="0.3">
      <c r="A2791">
        <v>420</v>
      </c>
      <c r="B2791">
        <v>-0.312</v>
      </c>
      <c r="C2791">
        <v>-1.2490000000000001</v>
      </c>
      <c r="D2791">
        <v>-2.3199999999999998</v>
      </c>
      <c r="E2791">
        <v>-2.9580000000000002</v>
      </c>
      <c r="F2791">
        <v>-3.17</v>
      </c>
      <c r="G2791">
        <v>3</v>
      </c>
      <c r="H2791">
        <v>0.01</v>
      </c>
      <c r="I2791">
        <v>3.9089999999999998</v>
      </c>
      <c r="J2791">
        <v>-0.33600000000000002</v>
      </c>
      <c r="K2791">
        <v>-1.3460000000000001</v>
      </c>
      <c r="L2791">
        <v>-2.3420000000000001</v>
      </c>
      <c r="M2791">
        <v>-3.08</v>
      </c>
      <c r="N2791">
        <v>-3.2610000000000001</v>
      </c>
      <c r="O2791">
        <v>1.1120000000000001</v>
      </c>
      <c r="P2791">
        <v>1.101</v>
      </c>
      <c r="Q2791">
        <v>1.089</v>
      </c>
      <c r="R2791">
        <v>0.80600000000000005</v>
      </c>
      <c r="S2791">
        <v>0.44400000000000001</v>
      </c>
    </row>
    <row r="2792" spans="1:19" x14ac:dyDescent="0.3">
      <c r="A2792">
        <v>480</v>
      </c>
      <c r="B2792">
        <v>-0.312</v>
      </c>
      <c r="C2792">
        <v>-1.2490000000000001</v>
      </c>
      <c r="D2792">
        <v>-2.3199999999999998</v>
      </c>
      <c r="E2792">
        <v>-2.9580000000000002</v>
      </c>
      <c r="F2792">
        <v>-3.17</v>
      </c>
      <c r="G2792">
        <v>3</v>
      </c>
      <c r="H2792">
        <v>0.01</v>
      </c>
      <c r="I2792">
        <v>3.9089999999999998</v>
      </c>
      <c r="J2792">
        <v>-0.33400000000000002</v>
      </c>
      <c r="K2792">
        <v>-1.3440000000000001</v>
      </c>
      <c r="L2792">
        <v>-2.3439999999999999</v>
      </c>
      <c r="M2792">
        <v>-3.0870000000000002</v>
      </c>
      <c r="N2792">
        <v>-3.2690000000000001</v>
      </c>
      <c r="O2792">
        <v>1.1120000000000001</v>
      </c>
      <c r="P2792">
        <v>1.099</v>
      </c>
      <c r="Q2792">
        <v>1.0940000000000001</v>
      </c>
      <c r="R2792">
        <v>0.81299999999999994</v>
      </c>
      <c r="S2792">
        <v>0.44700000000000001</v>
      </c>
    </row>
    <row r="2793" spans="1:19" x14ac:dyDescent="0.3">
      <c r="A2793">
        <v>540</v>
      </c>
      <c r="B2793">
        <v>-0.312</v>
      </c>
      <c r="C2793">
        <v>-1.2490000000000001</v>
      </c>
      <c r="D2793">
        <v>-2.3199999999999998</v>
      </c>
      <c r="E2793">
        <v>-2.9580000000000002</v>
      </c>
      <c r="F2793">
        <v>-3.17</v>
      </c>
      <c r="G2793">
        <v>3</v>
      </c>
      <c r="H2793">
        <v>0.01</v>
      </c>
      <c r="I2793">
        <v>3.9089999999999998</v>
      </c>
      <c r="J2793">
        <v>-0.33300000000000002</v>
      </c>
      <c r="K2793">
        <v>-1.343</v>
      </c>
      <c r="L2793">
        <v>-2.3439999999999999</v>
      </c>
      <c r="M2793">
        <v>-3.0920000000000001</v>
      </c>
      <c r="N2793">
        <v>-3.28</v>
      </c>
      <c r="O2793">
        <v>1.1140000000000001</v>
      </c>
      <c r="P2793">
        <v>1.099</v>
      </c>
      <c r="Q2793">
        <v>1.093</v>
      </c>
      <c r="R2793">
        <v>0.81499999999999995</v>
      </c>
      <c r="S2793">
        <v>0.45100000000000001</v>
      </c>
    </row>
    <row r="2794" spans="1:19" x14ac:dyDescent="0.3">
      <c r="A2794">
        <v>600</v>
      </c>
      <c r="B2794">
        <v>-0.312</v>
      </c>
      <c r="C2794">
        <v>-1.2490000000000001</v>
      </c>
      <c r="D2794">
        <v>-2.3199999999999998</v>
      </c>
      <c r="E2794">
        <v>-2.9580000000000002</v>
      </c>
      <c r="F2794">
        <v>-3.17</v>
      </c>
      <c r="G2794">
        <v>3</v>
      </c>
      <c r="H2794">
        <v>0.01</v>
      </c>
      <c r="I2794">
        <v>3.9089999999999998</v>
      </c>
      <c r="J2794">
        <v>-0.33200000000000002</v>
      </c>
      <c r="K2794">
        <v>-1.343</v>
      </c>
      <c r="L2794">
        <v>-2.3439999999999999</v>
      </c>
      <c r="M2794">
        <v>-3.097</v>
      </c>
      <c r="N2794">
        <v>-3.2890000000000001</v>
      </c>
      <c r="O2794">
        <v>1.115</v>
      </c>
      <c r="P2794">
        <v>1.101</v>
      </c>
      <c r="Q2794">
        <v>1.091</v>
      </c>
      <c r="R2794">
        <v>0.81799999999999995</v>
      </c>
      <c r="S2794">
        <v>0.45500000000000002</v>
      </c>
    </row>
    <row r="2796" spans="1:19" x14ac:dyDescent="0.3">
      <c r="A2796" t="s">
        <v>0</v>
      </c>
      <c r="B2796" t="s">
        <v>216</v>
      </c>
    </row>
    <row r="2797" spans="1:19" x14ac:dyDescent="0.3">
      <c r="A2797">
        <v>0</v>
      </c>
      <c r="B2797">
        <v>-0.312</v>
      </c>
      <c r="C2797">
        <v>-1.2490000000000001</v>
      </c>
      <c r="D2797">
        <v>-2.3199999999999998</v>
      </c>
      <c r="E2797">
        <v>-2.952</v>
      </c>
      <c r="F2797">
        <v>-3.16</v>
      </c>
      <c r="G2797">
        <v>3</v>
      </c>
      <c r="H2797">
        <v>0.01</v>
      </c>
      <c r="I2797">
        <v>3.9089999999999998</v>
      </c>
      <c r="J2797">
        <v>-0.33700000000000002</v>
      </c>
      <c r="K2797">
        <v>-1.337</v>
      </c>
      <c r="L2797">
        <v>-2.3319999999999999</v>
      </c>
      <c r="M2797">
        <v>-3.0470000000000002</v>
      </c>
      <c r="N2797">
        <v>-3.16</v>
      </c>
      <c r="O2797">
        <v>1.0880000000000001</v>
      </c>
      <c r="P2797">
        <v>1.0880000000000001</v>
      </c>
      <c r="Q2797">
        <v>1.08</v>
      </c>
      <c r="R2797">
        <v>0.73199999999999998</v>
      </c>
      <c r="S2797">
        <v>0.307</v>
      </c>
    </row>
    <row r="2798" spans="1:19" x14ac:dyDescent="0.3">
      <c r="A2798">
        <v>60</v>
      </c>
      <c r="B2798">
        <v>-0.312</v>
      </c>
      <c r="C2798">
        <v>-1.2490000000000001</v>
      </c>
      <c r="D2798">
        <v>-2.3199999999999998</v>
      </c>
      <c r="E2798">
        <v>-2.952</v>
      </c>
      <c r="F2798">
        <v>-3.16</v>
      </c>
      <c r="G2798">
        <v>3</v>
      </c>
      <c r="H2798">
        <v>0.01</v>
      </c>
      <c r="I2798">
        <v>3.9089999999999998</v>
      </c>
      <c r="J2798">
        <v>-0.35599999999999998</v>
      </c>
      <c r="K2798">
        <v>-1.349</v>
      </c>
      <c r="L2798">
        <v>-2.3250000000000002</v>
      </c>
      <c r="M2798">
        <v>-3.0339999999999998</v>
      </c>
      <c r="N2798">
        <v>-3.206</v>
      </c>
      <c r="O2798">
        <v>1.123</v>
      </c>
      <c r="P2798">
        <v>1.087</v>
      </c>
      <c r="Q2798">
        <v>1.0269999999999999</v>
      </c>
      <c r="R2798">
        <v>0.69899999999999995</v>
      </c>
      <c r="S2798">
        <v>0.42499999999999999</v>
      </c>
    </row>
    <row r="2799" spans="1:19" x14ac:dyDescent="0.3">
      <c r="A2799">
        <v>120</v>
      </c>
      <c r="B2799">
        <v>-0.312</v>
      </c>
      <c r="C2799">
        <v>-1.2490000000000001</v>
      </c>
      <c r="D2799">
        <v>-2.3199999999999998</v>
      </c>
      <c r="E2799">
        <v>-2.952</v>
      </c>
      <c r="F2799">
        <v>-3.16</v>
      </c>
      <c r="G2799">
        <v>3</v>
      </c>
      <c r="H2799">
        <v>0.01</v>
      </c>
      <c r="I2799">
        <v>3.9089999999999998</v>
      </c>
      <c r="J2799">
        <v>-0.34200000000000003</v>
      </c>
      <c r="K2799">
        <v>-1.3540000000000001</v>
      </c>
      <c r="L2799">
        <v>-2.351</v>
      </c>
      <c r="M2799">
        <v>-3.0630000000000002</v>
      </c>
      <c r="N2799">
        <v>-3.214</v>
      </c>
      <c r="O2799">
        <v>1.1040000000000001</v>
      </c>
      <c r="P2799">
        <v>1.119</v>
      </c>
      <c r="Q2799">
        <v>1.1080000000000001</v>
      </c>
      <c r="R2799">
        <v>0.77600000000000002</v>
      </c>
      <c r="S2799">
        <v>0.42699999999999999</v>
      </c>
    </row>
    <row r="2800" spans="1:19" x14ac:dyDescent="0.3">
      <c r="A2800">
        <v>180</v>
      </c>
      <c r="B2800">
        <v>-0.312</v>
      </c>
      <c r="C2800">
        <v>-1.2490000000000001</v>
      </c>
      <c r="D2800">
        <v>-2.3199999999999998</v>
      </c>
      <c r="E2800">
        <v>-2.952</v>
      </c>
      <c r="F2800">
        <v>-3.16</v>
      </c>
      <c r="G2800">
        <v>3</v>
      </c>
      <c r="H2800">
        <v>0.01</v>
      </c>
      <c r="I2800">
        <v>3.9089999999999998</v>
      </c>
      <c r="J2800">
        <v>-0.33900000000000002</v>
      </c>
      <c r="K2800">
        <v>-1.341</v>
      </c>
      <c r="L2800">
        <v>-2.3359999999999999</v>
      </c>
      <c r="M2800">
        <v>-3.0390000000000001</v>
      </c>
      <c r="N2800">
        <v>-3.2189999999999999</v>
      </c>
      <c r="O2800">
        <v>1.103</v>
      </c>
      <c r="P2800">
        <v>1.0760000000000001</v>
      </c>
      <c r="Q2800">
        <v>1.0609999999999999</v>
      </c>
      <c r="R2800">
        <v>0.69199999999999995</v>
      </c>
      <c r="S2800">
        <v>0.42899999999999999</v>
      </c>
    </row>
    <row r="2801" spans="1:19" x14ac:dyDescent="0.3">
      <c r="A2801">
        <v>240</v>
      </c>
      <c r="B2801">
        <v>-0.312</v>
      </c>
      <c r="C2801">
        <v>-1.2490000000000001</v>
      </c>
      <c r="D2801">
        <v>-2.3199999999999998</v>
      </c>
      <c r="E2801">
        <v>-2.952</v>
      </c>
      <c r="F2801">
        <v>-3.16</v>
      </c>
      <c r="G2801">
        <v>3</v>
      </c>
      <c r="H2801">
        <v>0.01</v>
      </c>
      <c r="I2801">
        <v>3.9089999999999998</v>
      </c>
      <c r="J2801">
        <v>-0.34200000000000003</v>
      </c>
      <c r="K2801">
        <v>-1.349</v>
      </c>
      <c r="L2801">
        <v>-2.347</v>
      </c>
      <c r="M2801">
        <v>-3.0390000000000001</v>
      </c>
      <c r="N2801">
        <v>-3.2250000000000001</v>
      </c>
      <c r="O2801">
        <v>1.111</v>
      </c>
      <c r="P2801">
        <v>1.105</v>
      </c>
      <c r="Q2801">
        <v>1.109</v>
      </c>
      <c r="R2801">
        <v>0.70399999999999996</v>
      </c>
      <c r="S2801">
        <v>0.43099999999999999</v>
      </c>
    </row>
    <row r="2802" spans="1:19" x14ac:dyDescent="0.3">
      <c r="A2802">
        <v>300</v>
      </c>
      <c r="B2802">
        <v>-0.312</v>
      </c>
      <c r="C2802">
        <v>-1.2490000000000001</v>
      </c>
      <c r="D2802">
        <v>-2.3199999999999998</v>
      </c>
      <c r="E2802">
        <v>-2.952</v>
      </c>
      <c r="F2802">
        <v>-3.16</v>
      </c>
      <c r="G2802">
        <v>3</v>
      </c>
      <c r="H2802">
        <v>0.01</v>
      </c>
      <c r="I2802">
        <v>3.9089999999999998</v>
      </c>
      <c r="J2802">
        <v>-0.33800000000000002</v>
      </c>
      <c r="K2802">
        <v>-1.345</v>
      </c>
      <c r="L2802">
        <v>-2.343</v>
      </c>
      <c r="M2802">
        <v>-3.0510000000000002</v>
      </c>
      <c r="N2802">
        <v>-3.2309999999999999</v>
      </c>
      <c r="O2802">
        <v>1.1080000000000001</v>
      </c>
      <c r="P2802">
        <v>1.0900000000000001</v>
      </c>
      <c r="Q2802">
        <v>1.0860000000000001</v>
      </c>
      <c r="R2802">
        <v>0.75</v>
      </c>
      <c r="S2802">
        <v>0.434</v>
      </c>
    </row>
    <row r="2803" spans="1:19" x14ac:dyDescent="0.3">
      <c r="A2803">
        <v>360</v>
      </c>
      <c r="B2803">
        <v>-0.312</v>
      </c>
      <c r="C2803">
        <v>-1.2490000000000001</v>
      </c>
      <c r="D2803">
        <v>-2.3199999999999998</v>
      </c>
      <c r="E2803">
        <v>-2.952</v>
      </c>
      <c r="F2803">
        <v>-3.16</v>
      </c>
      <c r="G2803">
        <v>3</v>
      </c>
      <c r="H2803">
        <v>0.01</v>
      </c>
      <c r="I2803">
        <v>3.9089999999999998</v>
      </c>
      <c r="J2803">
        <v>-0.33700000000000002</v>
      </c>
      <c r="K2803">
        <v>-1.345</v>
      </c>
      <c r="L2803">
        <v>-2.34</v>
      </c>
      <c r="M2803">
        <v>-3.0640000000000001</v>
      </c>
      <c r="N2803">
        <v>-3.24</v>
      </c>
      <c r="O2803">
        <v>1.109</v>
      </c>
      <c r="P2803">
        <v>1.095</v>
      </c>
      <c r="Q2803">
        <v>1.0780000000000001</v>
      </c>
      <c r="R2803">
        <v>0.78100000000000003</v>
      </c>
      <c r="S2803">
        <v>0.437</v>
      </c>
    </row>
    <row r="2804" spans="1:19" x14ac:dyDescent="0.3">
      <c r="A2804">
        <v>420</v>
      </c>
      <c r="B2804">
        <v>-0.312</v>
      </c>
      <c r="C2804">
        <v>-1.2490000000000001</v>
      </c>
      <c r="D2804">
        <v>-2.3199999999999998</v>
      </c>
      <c r="E2804">
        <v>-2.952</v>
      </c>
      <c r="F2804">
        <v>-3.16</v>
      </c>
      <c r="G2804">
        <v>3</v>
      </c>
      <c r="H2804">
        <v>0.01</v>
      </c>
      <c r="I2804">
        <v>3.9089999999999998</v>
      </c>
      <c r="J2804">
        <v>-0.33600000000000002</v>
      </c>
      <c r="K2804">
        <v>-1.3460000000000001</v>
      </c>
      <c r="L2804">
        <v>-2.3420000000000001</v>
      </c>
      <c r="M2804">
        <v>-3.073</v>
      </c>
      <c r="N2804">
        <v>-3.2490000000000001</v>
      </c>
      <c r="O2804">
        <v>1.1120000000000001</v>
      </c>
      <c r="P2804">
        <v>1.101</v>
      </c>
      <c r="Q2804">
        <v>1.089</v>
      </c>
      <c r="R2804">
        <v>0.80100000000000005</v>
      </c>
      <c r="S2804">
        <v>0.44</v>
      </c>
    </row>
    <row r="2805" spans="1:19" x14ac:dyDescent="0.3">
      <c r="A2805">
        <v>480</v>
      </c>
      <c r="B2805">
        <v>-0.312</v>
      </c>
      <c r="C2805">
        <v>-1.2490000000000001</v>
      </c>
      <c r="D2805">
        <v>-2.3199999999999998</v>
      </c>
      <c r="E2805">
        <v>-2.952</v>
      </c>
      <c r="F2805">
        <v>-3.16</v>
      </c>
      <c r="G2805">
        <v>3</v>
      </c>
      <c r="H2805">
        <v>0.01</v>
      </c>
      <c r="I2805">
        <v>3.9089999999999998</v>
      </c>
      <c r="J2805">
        <v>-0.33400000000000002</v>
      </c>
      <c r="K2805">
        <v>-1.3440000000000001</v>
      </c>
      <c r="L2805">
        <v>-2.3439999999999999</v>
      </c>
      <c r="M2805">
        <v>-3.081</v>
      </c>
      <c r="N2805">
        <v>-3.258</v>
      </c>
      <c r="O2805">
        <v>1.1120000000000001</v>
      </c>
      <c r="P2805">
        <v>1.099</v>
      </c>
      <c r="Q2805">
        <v>1.0940000000000001</v>
      </c>
      <c r="R2805">
        <v>0.80800000000000005</v>
      </c>
      <c r="S2805">
        <v>0.443</v>
      </c>
    </row>
    <row r="2806" spans="1:19" x14ac:dyDescent="0.3">
      <c r="A2806">
        <v>540</v>
      </c>
      <c r="B2806">
        <v>-0.312</v>
      </c>
      <c r="C2806">
        <v>-1.2490000000000001</v>
      </c>
      <c r="D2806">
        <v>-2.3199999999999998</v>
      </c>
      <c r="E2806">
        <v>-2.952</v>
      </c>
      <c r="F2806">
        <v>-3.16</v>
      </c>
      <c r="G2806">
        <v>3</v>
      </c>
      <c r="H2806">
        <v>0.01</v>
      </c>
      <c r="I2806">
        <v>3.9089999999999998</v>
      </c>
      <c r="J2806">
        <v>-0.33300000000000002</v>
      </c>
      <c r="K2806">
        <v>-1.343</v>
      </c>
      <c r="L2806">
        <v>-2.3439999999999999</v>
      </c>
      <c r="M2806">
        <v>-3.0859999999999999</v>
      </c>
      <c r="N2806">
        <v>-3.2669999999999999</v>
      </c>
      <c r="O2806">
        <v>1.1140000000000001</v>
      </c>
      <c r="P2806">
        <v>1.099</v>
      </c>
      <c r="Q2806">
        <v>1.0920000000000001</v>
      </c>
      <c r="R2806">
        <v>0.81</v>
      </c>
      <c r="S2806">
        <v>0.44700000000000001</v>
      </c>
    </row>
    <row r="2807" spans="1:19" x14ac:dyDescent="0.3">
      <c r="A2807">
        <v>600</v>
      </c>
      <c r="B2807">
        <v>-0.312</v>
      </c>
      <c r="C2807">
        <v>-1.2490000000000001</v>
      </c>
      <c r="D2807">
        <v>-2.3199999999999998</v>
      </c>
      <c r="E2807">
        <v>-2.952</v>
      </c>
      <c r="F2807">
        <v>-3.16</v>
      </c>
      <c r="G2807">
        <v>3</v>
      </c>
      <c r="H2807">
        <v>0.01</v>
      </c>
      <c r="I2807">
        <v>3.9089999999999998</v>
      </c>
      <c r="J2807">
        <v>-0.33200000000000002</v>
      </c>
      <c r="K2807">
        <v>-1.343</v>
      </c>
      <c r="L2807">
        <v>-2.343</v>
      </c>
      <c r="M2807">
        <v>-3.0910000000000002</v>
      </c>
      <c r="N2807">
        <v>-3.278</v>
      </c>
      <c r="O2807">
        <v>1.115</v>
      </c>
      <c r="P2807">
        <v>1.101</v>
      </c>
      <c r="Q2807">
        <v>1.0900000000000001</v>
      </c>
      <c r="R2807">
        <v>0.81299999999999994</v>
      </c>
      <c r="S2807">
        <v>0.45100000000000001</v>
      </c>
    </row>
    <row r="2809" spans="1:19" x14ac:dyDescent="0.3">
      <c r="A2809" t="s">
        <v>0</v>
      </c>
      <c r="B2809" t="s">
        <v>217</v>
      </c>
    </row>
    <row r="2810" spans="1:19" x14ac:dyDescent="0.3">
      <c r="A2810">
        <v>0</v>
      </c>
      <c r="B2810">
        <v>-0.27700000000000002</v>
      </c>
      <c r="C2810">
        <v>-1.23</v>
      </c>
      <c r="D2810">
        <v>-2.2930000000000001</v>
      </c>
      <c r="E2810">
        <v>-3.0059999999999998</v>
      </c>
      <c r="F2810">
        <v>-3.24</v>
      </c>
      <c r="G2810">
        <v>3.2</v>
      </c>
      <c r="H2810">
        <v>-0.01</v>
      </c>
      <c r="I2810">
        <v>3.927</v>
      </c>
      <c r="J2810">
        <v>-0.30499999999999999</v>
      </c>
      <c r="K2810">
        <v>-1.3049999999999999</v>
      </c>
      <c r="L2810">
        <v>-2.302</v>
      </c>
      <c r="M2810">
        <v>-3.0859999999999999</v>
      </c>
      <c r="N2810">
        <v>-3.24</v>
      </c>
      <c r="O2810">
        <v>1.1060000000000001</v>
      </c>
      <c r="P2810">
        <v>1.1060000000000001</v>
      </c>
      <c r="Q2810">
        <v>1.1000000000000001</v>
      </c>
      <c r="R2810">
        <v>0.82</v>
      </c>
      <c r="S2810">
        <v>0.34899999999999998</v>
      </c>
    </row>
    <row r="2811" spans="1:19" x14ac:dyDescent="0.3">
      <c r="A2811">
        <v>60</v>
      </c>
      <c r="B2811">
        <v>-0.27700000000000002</v>
      </c>
      <c r="C2811">
        <v>-1.23</v>
      </c>
      <c r="D2811">
        <v>-2.2930000000000001</v>
      </c>
      <c r="E2811">
        <v>-3.0059999999999998</v>
      </c>
      <c r="F2811">
        <v>-3.24</v>
      </c>
      <c r="G2811">
        <v>3.2</v>
      </c>
      <c r="H2811">
        <v>-0.01</v>
      </c>
      <c r="I2811">
        <v>3.927</v>
      </c>
      <c r="J2811">
        <v>-0.317</v>
      </c>
      <c r="K2811">
        <v>-1.306</v>
      </c>
      <c r="L2811">
        <v>-2.2999999999999998</v>
      </c>
      <c r="M2811">
        <v>-3.073</v>
      </c>
      <c r="N2811">
        <v>-3.2839999999999998</v>
      </c>
      <c r="O2811">
        <v>1.123</v>
      </c>
      <c r="P2811">
        <v>1.109</v>
      </c>
      <c r="Q2811">
        <v>1.0680000000000001</v>
      </c>
      <c r="R2811">
        <v>0.78</v>
      </c>
      <c r="S2811">
        <v>0.45300000000000001</v>
      </c>
    </row>
    <row r="2812" spans="1:19" x14ac:dyDescent="0.3">
      <c r="A2812">
        <v>120</v>
      </c>
      <c r="B2812">
        <v>-0.27700000000000002</v>
      </c>
      <c r="C2812">
        <v>-1.23</v>
      </c>
      <c r="D2812">
        <v>-2.2930000000000001</v>
      </c>
      <c r="E2812">
        <v>-3.0059999999999998</v>
      </c>
      <c r="F2812">
        <v>-3.24</v>
      </c>
      <c r="G2812">
        <v>3.2</v>
      </c>
      <c r="H2812">
        <v>-0.01</v>
      </c>
      <c r="I2812">
        <v>3.927</v>
      </c>
      <c r="J2812">
        <v>-0.31</v>
      </c>
      <c r="K2812">
        <v>-1.31</v>
      </c>
      <c r="L2812">
        <v>-2.3159999999999998</v>
      </c>
      <c r="M2812">
        <v>-3.0990000000000002</v>
      </c>
      <c r="N2812">
        <v>-3.2919999999999998</v>
      </c>
      <c r="O2812">
        <v>1.1080000000000001</v>
      </c>
      <c r="P2812">
        <v>1.137</v>
      </c>
      <c r="Q2812">
        <v>1.133</v>
      </c>
      <c r="R2812">
        <v>0.877</v>
      </c>
      <c r="S2812">
        <v>0.45600000000000002</v>
      </c>
    </row>
    <row r="2813" spans="1:19" x14ac:dyDescent="0.3">
      <c r="A2813">
        <v>180</v>
      </c>
      <c r="B2813">
        <v>-0.27700000000000002</v>
      </c>
      <c r="C2813">
        <v>-1.23</v>
      </c>
      <c r="D2813">
        <v>-2.2930000000000001</v>
      </c>
      <c r="E2813">
        <v>-3.0059999999999998</v>
      </c>
      <c r="F2813">
        <v>-3.24</v>
      </c>
      <c r="G2813">
        <v>3.2</v>
      </c>
      <c r="H2813">
        <v>-0.01</v>
      </c>
      <c r="I2813">
        <v>3.927</v>
      </c>
      <c r="J2813">
        <v>-0.313</v>
      </c>
      <c r="K2813">
        <v>-1.3009999999999999</v>
      </c>
      <c r="L2813">
        <v>-2.302</v>
      </c>
      <c r="M2813">
        <v>-3.0830000000000002</v>
      </c>
      <c r="N2813">
        <v>-3.294</v>
      </c>
      <c r="O2813">
        <v>1.1080000000000001</v>
      </c>
      <c r="P2813">
        <v>1.1140000000000001</v>
      </c>
      <c r="Q2813">
        <v>1.0900000000000001</v>
      </c>
      <c r="R2813">
        <v>0.81699999999999995</v>
      </c>
      <c r="S2813">
        <v>0.45700000000000002</v>
      </c>
    </row>
    <row r="2814" spans="1:19" x14ac:dyDescent="0.3">
      <c r="A2814">
        <v>240</v>
      </c>
      <c r="B2814">
        <v>-0.27700000000000002</v>
      </c>
      <c r="C2814">
        <v>-1.23</v>
      </c>
      <c r="D2814">
        <v>-2.2930000000000001</v>
      </c>
      <c r="E2814">
        <v>-3.0059999999999998</v>
      </c>
      <c r="F2814">
        <v>-3.24</v>
      </c>
      <c r="G2814">
        <v>3.2</v>
      </c>
      <c r="H2814">
        <v>-0.01</v>
      </c>
      <c r="I2814">
        <v>3.927</v>
      </c>
      <c r="J2814">
        <v>-0.317</v>
      </c>
      <c r="K2814">
        <v>-1.306</v>
      </c>
      <c r="L2814">
        <v>-2.3090000000000002</v>
      </c>
      <c r="M2814">
        <v>-3.077</v>
      </c>
      <c r="N2814">
        <v>-3.3010000000000002</v>
      </c>
      <c r="O2814">
        <v>1.111</v>
      </c>
      <c r="P2814">
        <v>1.135</v>
      </c>
      <c r="Q2814">
        <v>1.129</v>
      </c>
      <c r="R2814">
        <v>0.80100000000000005</v>
      </c>
      <c r="S2814">
        <v>0.45900000000000002</v>
      </c>
    </row>
    <row r="2815" spans="1:19" x14ac:dyDescent="0.3">
      <c r="A2815">
        <v>300</v>
      </c>
      <c r="B2815">
        <v>-0.27700000000000002</v>
      </c>
      <c r="C2815">
        <v>-1.23</v>
      </c>
      <c r="D2815">
        <v>-2.2930000000000001</v>
      </c>
      <c r="E2815">
        <v>-3.0059999999999998</v>
      </c>
      <c r="F2815">
        <v>-3.24</v>
      </c>
      <c r="G2815">
        <v>3.2</v>
      </c>
      <c r="H2815">
        <v>-0.01</v>
      </c>
      <c r="I2815">
        <v>3.927</v>
      </c>
      <c r="J2815">
        <v>-0.317</v>
      </c>
      <c r="K2815">
        <v>-1.3049999999999999</v>
      </c>
      <c r="L2815">
        <v>-2.3090000000000002</v>
      </c>
      <c r="M2815">
        <v>-3.0840000000000001</v>
      </c>
      <c r="N2815">
        <v>-3.306</v>
      </c>
      <c r="O2815">
        <v>1.1080000000000001</v>
      </c>
      <c r="P2815">
        <v>1.1240000000000001</v>
      </c>
      <c r="Q2815">
        <v>1.125</v>
      </c>
      <c r="R2815">
        <v>0.83199999999999996</v>
      </c>
      <c r="S2815">
        <v>0.46100000000000002</v>
      </c>
    </row>
    <row r="2816" spans="1:19" x14ac:dyDescent="0.3">
      <c r="A2816">
        <v>360</v>
      </c>
      <c r="B2816">
        <v>-0.27700000000000002</v>
      </c>
      <c r="C2816">
        <v>-1.23</v>
      </c>
      <c r="D2816">
        <v>-2.2930000000000001</v>
      </c>
      <c r="E2816">
        <v>-3.0059999999999998</v>
      </c>
      <c r="F2816">
        <v>-3.24</v>
      </c>
      <c r="G2816">
        <v>3.2</v>
      </c>
      <c r="H2816">
        <v>-0.01</v>
      </c>
      <c r="I2816">
        <v>3.927</v>
      </c>
      <c r="J2816">
        <v>-0.31900000000000001</v>
      </c>
      <c r="K2816">
        <v>-1.3049999999999999</v>
      </c>
      <c r="L2816">
        <v>-2.3050000000000002</v>
      </c>
      <c r="M2816">
        <v>-3.0939999999999999</v>
      </c>
      <c r="N2816">
        <v>-3.3119999999999998</v>
      </c>
      <c r="O2816">
        <v>1.107</v>
      </c>
      <c r="P2816">
        <v>1.123</v>
      </c>
      <c r="Q2816">
        <v>1.1140000000000001</v>
      </c>
      <c r="R2816">
        <v>0.85899999999999999</v>
      </c>
      <c r="S2816">
        <v>0.46400000000000002</v>
      </c>
    </row>
    <row r="2817" spans="1:19" x14ac:dyDescent="0.3">
      <c r="A2817">
        <v>420</v>
      </c>
      <c r="B2817">
        <v>-0.27700000000000002</v>
      </c>
      <c r="C2817">
        <v>-1.23</v>
      </c>
      <c r="D2817">
        <v>-2.2930000000000001</v>
      </c>
      <c r="E2817">
        <v>-3.0059999999999998</v>
      </c>
      <c r="F2817">
        <v>-3.24</v>
      </c>
      <c r="G2817">
        <v>3.2</v>
      </c>
      <c r="H2817">
        <v>-0.01</v>
      </c>
      <c r="I2817">
        <v>3.927</v>
      </c>
      <c r="J2817">
        <v>-0.32100000000000001</v>
      </c>
      <c r="K2817">
        <v>-1.3069999999999999</v>
      </c>
      <c r="L2817">
        <v>-2.3050000000000002</v>
      </c>
      <c r="M2817">
        <v>-3.1019999999999999</v>
      </c>
      <c r="N2817">
        <v>-3.32</v>
      </c>
      <c r="O2817">
        <v>1.107</v>
      </c>
      <c r="P2817">
        <v>1.1240000000000001</v>
      </c>
      <c r="Q2817">
        <v>1.119</v>
      </c>
      <c r="R2817">
        <v>0.875</v>
      </c>
      <c r="S2817">
        <v>0.46700000000000003</v>
      </c>
    </row>
    <row r="2818" spans="1:19" x14ac:dyDescent="0.3">
      <c r="A2818">
        <v>480</v>
      </c>
      <c r="B2818">
        <v>-0.27700000000000002</v>
      </c>
      <c r="C2818">
        <v>-1.23</v>
      </c>
      <c r="D2818">
        <v>-2.2930000000000001</v>
      </c>
      <c r="E2818">
        <v>-3.0059999999999998</v>
      </c>
      <c r="F2818">
        <v>-3.24</v>
      </c>
      <c r="G2818">
        <v>3.2</v>
      </c>
      <c r="H2818">
        <v>-0.01</v>
      </c>
      <c r="I2818">
        <v>3.927</v>
      </c>
      <c r="J2818">
        <v>-0.32200000000000001</v>
      </c>
      <c r="K2818">
        <v>-1.3089999999999999</v>
      </c>
      <c r="L2818">
        <v>-2.306</v>
      </c>
      <c r="M2818">
        <v>-3.1070000000000002</v>
      </c>
      <c r="N2818">
        <v>-3.327</v>
      </c>
      <c r="O2818">
        <v>1.105</v>
      </c>
      <c r="P2818">
        <v>1.1220000000000001</v>
      </c>
      <c r="Q2818">
        <v>1.125</v>
      </c>
      <c r="R2818">
        <v>0.88200000000000001</v>
      </c>
      <c r="S2818">
        <v>0.47</v>
      </c>
    </row>
    <row r="2819" spans="1:19" x14ac:dyDescent="0.3">
      <c r="A2819">
        <v>540</v>
      </c>
      <c r="B2819">
        <v>-0.27700000000000002</v>
      </c>
      <c r="C2819">
        <v>-1.23</v>
      </c>
      <c r="D2819">
        <v>-2.2930000000000001</v>
      </c>
      <c r="E2819">
        <v>-3.0059999999999998</v>
      </c>
      <c r="F2819">
        <v>-3.24</v>
      </c>
      <c r="G2819">
        <v>3.2</v>
      </c>
      <c r="H2819">
        <v>-0.01</v>
      </c>
      <c r="I2819">
        <v>3.927</v>
      </c>
      <c r="J2819">
        <v>-0.32300000000000001</v>
      </c>
      <c r="K2819">
        <v>-1.3089999999999999</v>
      </c>
      <c r="L2819">
        <v>-2.306</v>
      </c>
      <c r="M2819">
        <v>-3.1110000000000002</v>
      </c>
      <c r="N2819">
        <v>-3.3359999999999999</v>
      </c>
      <c r="O2819">
        <v>1.1040000000000001</v>
      </c>
      <c r="P2819">
        <v>1.119</v>
      </c>
      <c r="Q2819">
        <v>1.1259999999999999</v>
      </c>
      <c r="R2819">
        <v>0.88600000000000001</v>
      </c>
      <c r="S2819">
        <v>0.47299999999999998</v>
      </c>
    </row>
    <row r="2820" spans="1:19" x14ac:dyDescent="0.3">
      <c r="A2820">
        <v>600</v>
      </c>
      <c r="B2820">
        <v>-0.27700000000000002</v>
      </c>
      <c r="C2820">
        <v>-1.23</v>
      </c>
      <c r="D2820">
        <v>-2.2930000000000001</v>
      </c>
      <c r="E2820">
        <v>-3.0059999999999998</v>
      </c>
      <c r="F2820">
        <v>-3.24</v>
      </c>
      <c r="G2820">
        <v>3.2</v>
      </c>
      <c r="H2820">
        <v>-0.01</v>
      </c>
      <c r="I2820">
        <v>3.927</v>
      </c>
      <c r="J2820">
        <v>-0.32500000000000001</v>
      </c>
      <c r="K2820">
        <v>-1.31</v>
      </c>
      <c r="L2820">
        <v>-2.3050000000000002</v>
      </c>
      <c r="M2820">
        <v>-3.1150000000000002</v>
      </c>
      <c r="N2820">
        <v>-3.3439999999999999</v>
      </c>
      <c r="O2820">
        <v>1.103</v>
      </c>
      <c r="P2820">
        <v>1.117</v>
      </c>
      <c r="Q2820">
        <v>1.1240000000000001</v>
      </c>
      <c r="R2820">
        <v>0.88900000000000001</v>
      </c>
      <c r="S2820">
        <v>0.47599999999999998</v>
      </c>
    </row>
    <row r="2822" spans="1:19" x14ac:dyDescent="0.3">
      <c r="A2822" t="s">
        <v>0</v>
      </c>
      <c r="B2822" t="s">
        <v>218</v>
      </c>
    </row>
    <row r="2823" spans="1:19" x14ac:dyDescent="0.3">
      <c r="A2823">
        <v>0</v>
      </c>
      <c r="B2823">
        <v>-0.27800000000000002</v>
      </c>
      <c r="C2823">
        <v>-1.23</v>
      </c>
      <c r="D2823">
        <v>-2.2930000000000001</v>
      </c>
      <c r="E2823">
        <v>-3</v>
      </c>
      <c r="F2823">
        <v>-3.23</v>
      </c>
      <c r="G2823">
        <v>3.2</v>
      </c>
      <c r="H2823">
        <v>-0.01</v>
      </c>
      <c r="I2823">
        <v>3.927</v>
      </c>
      <c r="J2823">
        <v>-0.30499999999999999</v>
      </c>
      <c r="K2823">
        <v>-1.3049999999999999</v>
      </c>
      <c r="L2823">
        <v>-2.302</v>
      </c>
      <c r="M2823">
        <v>-3.08</v>
      </c>
      <c r="N2823">
        <v>-3.23</v>
      </c>
      <c r="O2823">
        <v>1.1060000000000001</v>
      </c>
      <c r="P2823">
        <v>1.1060000000000001</v>
      </c>
      <c r="Q2823">
        <v>1.1000000000000001</v>
      </c>
      <c r="R2823">
        <v>0.81299999999999994</v>
      </c>
      <c r="S2823">
        <v>0.34699999999999998</v>
      </c>
    </row>
    <row r="2824" spans="1:19" x14ac:dyDescent="0.3">
      <c r="A2824">
        <v>60</v>
      </c>
      <c r="B2824">
        <v>-0.27800000000000002</v>
      </c>
      <c r="C2824">
        <v>-1.23</v>
      </c>
      <c r="D2824">
        <v>-2.2930000000000001</v>
      </c>
      <c r="E2824">
        <v>-3</v>
      </c>
      <c r="F2824">
        <v>-3.23</v>
      </c>
      <c r="G2824">
        <v>3.2</v>
      </c>
      <c r="H2824">
        <v>-0.01</v>
      </c>
      <c r="I2824">
        <v>3.927</v>
      </c>
      <c r="J2824">
        <v>-0.317</v>
      </c>
      <c r="K2824">
        <v>-1.306</v>
      </c>
      <c r="L2824">
        <v>-2.2989999999999999</v>
      </c>
      <c r="M2824">
        <v>-3.0670000000000002</v>
      </c>
      <c r="N2824">
        <v>-3.2730000000000001</v>
      </c>
      <c r="O2824">
        <v>1.123</v>
      </c>
      <c r="P2824">
        <v>1.1080000000000001</v>
      </c>
      <c r="Q2824">
        <v>1.0669999999999999</v>
      </c>
      <c r="R2824">
        <v>0.77500000000000002</v>
      </c>
      <c r="S2824">
        <v>0.44900000000000001</v>
      </c>
    </row>
    <row r="2825" spans="1:19" x14ac:dyDescent="0.3">
      <c r="A2825">
        <v>120</v>
      </c>
      <c r="B2825">
        <v>-0.27800000000000002</v>
      </c>
      <c r="C2825">
        <v>-1.23</v>
      </c>
      <c r="D2825">
        <v>-2.2930000000000001</v>
      </c>
      <c r="E2825">
        <v>-3</v>
      </c>
      <c r="F2825">
        <v>-3.23</v>
      </c>
      <c r="G2825">
        <v>3.2</v>
      </c>
      <c r="H2825">
        <v>-0.01</v>
      </c>
      <c r="I2825">
        <v>3.927</v>
      </c>
      <c r="J2825">
        <v>-0.311</v>
      </c>
      <c r="K2825">
        <v>-1.31</v>
      </c>
      <c r="L2825">
        <v>-2.3159999999999998</v>
      </c>
      <c r="M2825">
        <v>-3.093</v>
      </c>
      <c r="N2825">
        <v>-3.2810000000000001</v>
      </c>
      <c r="O2825">
        <v>1.1080000000000001</v>
      </c>
      <c r="P2825">
        <v>1.137</v>
      </c>
      <c r="Q2825">
        <v>1.133</v>
      </c>
      <c r="R2825">
        <v>0.87</v>
      </c>
      <c r="S2825">
        <v>0.45200000000000001</v>
      </c>
    </row>
    <row r="2826" spans="1:19" x14ac:dyDescent="0.3">
      <c r="A2826">
        <v>180</v>
      </c>
      <c r="B2826">
        <v>-0.27800000000000002</v>
      </c>
      <c r="C2826">
        <v>-1.23</v>
      </c>
      <c r="D2826">
        <v>-2.2930000000000001</v>
      </c>
      <c r="E2826">
        <v>-3</v>
      </c>
      <c r="F2826">
        <v>-3.23</v>
      </c>
      <c r="G2826">
        <v>3.2</v>
      </c>
      <c r="H2826">
        <v>-0.01</v>
      </c>
      <c r="I2826">
        <v>3.927</v>
      </c>
      <c r="J2826">
        <v>-0.313</v>
      </c>
      <c r="K2826">
        <v>-1.3009999999999999</v>
      </c>
      <c r="L2826">
        <v>-2.302</v>
      </c>
      <c r="M2826">
        <v>-3.0760000000000001</v>
      </c>
      <c r="N2826">
        <v>-3.2829999999999999</v>
      </c>
      <c r="O2826">
        <v>1.1080000000000001</v>
      </c>
      <c r="P2826">
        <v>1.1140000000000001</v>
      </c>
      <c r="Q2826">
        <v>1.0900000000000001</v>
      </c>
      <c r="R2826">
        <v>0.80900000000000005</v>
      </c>
      <c r="S2826">
        <v>0.45200000000000001</v>
      </c>
    </row>
    <row r="2827" spans="1:19" x14ac:dyDescent="0.3">
      <c r="A2827">
        <v>240</v>
      </c>
      <c r="B2827">
        <v>-0.27800000000000002</v>
      </c>
      <c r="C2827">
        <v>-1.23</v>
      </c>
      <c r="D2827">
        <v>-2.2930000000000001</v>
      </c>
      <c r="E2827">
        <v>-3</v>
      </c>
      <c r="F2827">
        <v>-3.23</v>
      </c>
      <c r="G2827">
        <v>3.2</v>
      </c>
      <c r="H2827">
        <v>-0.01</v>
      </c>
      <c r="I2827">
        <v>3.927</v>
      </c>
      <c r="J2827">
        <v>-0.317</v>
      </c>
      <c r="K2827">
        <v>-1.306</v>
      </c>
      <c r="L2827">
        <v>-2.3090000000000002</v>
      </c>
      <c r="M2827">
        <v>-3.0710000000000002</v>
      </c>
      <c r="N2827">
        <v>-3.29</v>
      </c>
      <c r="O2827">
        <v>1.111</v>
      </c>
      <c r="P2827">
        <v>1.135</v>
      </c>
      <c r="Q2827">
        <v>1.129</v>
      </c>
      <c r="R2827">
        <v>0.79500000000000004</v>
      </c>
      <c r="S2827">
        <v>0.45500000000000002</v>
      </c>
    </row>
    <row r="2828" spans="1:19" x14ac:dyDescent="0.3">
      <c r="A2828">
        <v>300</v>
      </c>
      <c r="B2828">
        <v>-0.27800000000000002</v>
      </c>
      <c r="C2828">
        <v>-1.23</v>
      </c>
      <c r="D2828">
        <v>-2.2930000000000001</v>
      </c>
      <c r="E2828">
        <v>-3</v>
      </c>
      <c r="F2828">
        <v>-3.23</v>
      </c>
      <c r="G2828">
        <v>3.2</v>
      </c>
      <c r="H2828">
        <v>-0.01</v>
      </c>
      <c r="I2828">
        <v>3.927</v>
      </c>
      <c r="J2828">
        <v>-0.317</v>
      </c>
      <c r="K2828">
        <v>-1.3049999999999999</v>
      </c>
      <c r="L2828">
        <v>-2.3090000000000002</v>
      </c>
      <c r="M2828">
        <v>-3.0779999999999998</v>
      </c>
      <c r="N2828">
        <v>-3.2949999999999999</v>
      </c>
      <c r="O2828">
        <v>1.1080000000000001</v>
      </c>
      <c r="P2828">
        <v>1.1240000000000001</v>
      </c>
      <c r="Q2828">
        <v>1.125</v>
      </c>
      <c r="R2828">
        <v>0.82699999999999996</v>
      </c>
      <c r="S2828">
        <v>0.45700000000000002</v>
      </c>
    </row>
    <row r="2829" spans="1:19" x14ac:dyDescent="0.3">
      <c r="A2829">
        <v>360</v>
      </c>
      <c r="B2829">
        <v>-0.27800000000000002</v>
      </c>
      <c r="C2829">
        <v>-1.23</v>
      </c>
      <c r="D2829">
        <v>-2.2930000000000001</v>
      </c>
      <c r="E2829">
        <v>-3</v>
      </c>
      <c r="F2829">
        <v>-3.23</v>
      </c>
      <c r="G2829">
        <v>3.2</v>
      </c>
      <c r="H2829">
        <v>-0.01</v>
      </c>
      <c r="I2829">
        <v>3.927</v>
      </c>
      <c r="J2829">
        <v>-0.31900000000000001</v>
      </c>
      <c r="K2829">
        <v>-1.3049999999999999</v>
      </c>
      <c r="L2829">
        <v>-2.3039999999999998</v>
      </c>
      <c r="M2829">
        <v>-3.089</v>
      </c>
      <c r="N2829">
        <v>-3.3010000000000002</v>
      </c>
      <c r="O2829">
        <v>1.107</v>
      </c>
      <c r="P2829">
        <v>1.1220000000000001</v>
      </c>
      <c r="Q2829">
        <v>1.1140000000000001</v>
      </c>
      <c r="R2829">
        <v>0.85299999999999998</v>
      </c>
      <c r="S2829">
        <v>0.45900000000000002</v>
      </c>
    </row>
    <row r="2830" spans="1:19" x14ac:dyDescent="0.3">
      <c r="A2830">
        <v>420</v>
      </c>
      <c r="B2830">
        <v>-0.27800000000000002</v>
      </c>
      <c r="C2830">
        <v>-1.23</v>
      </c>
      <c r="D2830">
        <v>-2.2930000000000001</v>
      </c>
      <c r="E2830">
        <v>-3</v>
      </c>
      <c r="F2830">
        <v>-3.23</v>
      </c>
      <c r="G2830">
        <v>3.2</v>
      </c>
      <c r="H2830">
        <v>-0.01</v>
      </c>
      <c r="I2830">
        <v>3.927</v>
      </c>
      <c r="J2830">
        <v>-0.32100000000000001</v>
      </c>
      <c r="K2830">
        <v>-1.3080000000000001</v>
      </c>
      <c r="L2830">
        <v>-2.3050000000000002</v>
      </c>
      <c r="M2830">
        <v>-3.0960000000000001</v>
      </c>
      <c r="N2830">
        <v>-3.3090000000000002</v>
      </c>
      <c r="O2830">
        <v>1.107</v>
      </c>
      <c r="P2830">
        <v>1.125</v>
      </c>
      <c r="Q2830">
        <v>1.1200000000000001</v>
      </c>
      <c r="R2830">
        <v>0.86799999999999999</v>
      </c>
      <c r="S2830">
        <v>0.46200000000000002</v>
      </c>
    </row>
    <row r="2831" spans="1:19" x14ac:dyDescent="0.3">
      <c r="A2831">
        <v>480</v>
      </c>
      <c r="B2831">
        <v>-0.27800000000000002</v>
      </c>
      <c r="C2831">
        <v>-1.23</v>
      </c>
      <c r="D2831">
        <v>-2.2930000000000001</v>
      </c>
      <c r="E2831">
        <v>-3</v>
      </c>
      <c r="F2831">
        <v>-3.23</v>
      </c>
      <c r="G2831">
        <v>3.2</v>
      </c>
      <c r="H2831">
        <v>-0.01</v>
      </c>
      <c r="I2831">
        <v>3.927</v>
      </c>
      <c r="J2831">
        <v>-0.32200000000000001</v>
      </c>
      <c r="K2831">
        <v>-1.3089999999999999</v>
      </c>
      <c r="L2831">
        <v>-2.306</v>
      </c>
      <c r="M2831">
        <v>-3.101</v>
      </c>
      <c r="N2831">
        <v>-3.3159999999999998</v>
      </c>
      <c r="O2831">
        <v>1.105</v>
      </c>
      <c r="P2831">
        <v>1.1220000000000001</v>
      </c>
      <c r="Q2831">
        <v>1.125</v>
      </c>
      <c r="R2831">
        <v>0.876</v>
      </c>
      <c r="S2831">
        <v>0.46500000000000002</v>
      </c>
    </row>
    <row r="2832" spans="1:19" x14ac:dyDescent="0.3">
      <c r="A2832">
        <v>540</v>
      </c>
      <c r="B2832">
        <v>-0.27800000000000002</v>
      </c>
      <c r="C2832">
        <v>-1.23</v>
      </c>
      <c r="D2832">
        <v>-2.2930000000000001</v>
      </c>
      <c r="E2832">
        <v>-3</v>
      </c>
      <c r="F2832">
        <v>-3.23</v>
      </c>
      <c r="G2832">
        <v>3.2</v>
      </c>
      <c r="H2832">
        <v>-0.01</v>
      </c>
      <c r="I2832">
        <v>3.927</v>
      </c>
      <c r="J2832">
        <v>-0.32300000000000001</v>
      </c>
      <c r="K2832">
        <v>-1.3089999999999999</v>
      </c>
      <c r="L2832">
        <v>-2.306</v>
      </c>
      <c r="M2832">
        <v>-3.1059999999999999</v>
      </c>
      <c r="N2832">
        <v>-3.3239999999999998</v>
      </c>
      <c r="O2832">
        <v>1.1040000000000001</v>
      </c>
      <c r="P2832">
        <v>1.119</v>
      </c>
      <c r="Q2832">
        <v>1.125</v>
      </c>
      <c r="R2832">
        <v>0.88</v>
      </c>
      <c r="S2832">
        <v>0.46800000000000003</v>
      </c>
    </row>
    <row r="2833" spans="1:19" x14ac:dyDescent="0.3">
      <c r="A2833">
        <v>600</v>
      </c>
      <c r="B2833">
        <v>-0.27800000000000002</v>
      </c>
      <c r="C2833">
        <v>-1.23</v>
      </c>
      <c r="D2833">
        <v>-2.2930000000000001</v>
      </c>
      <c r="E2833">
        <v>-3</v>
      </c>
      <c r="F2833">
        <v>-3.23</v>
      </c>
      <c r="G2833">
        <v>3.2</v>
      </c>
      <c r="H2833">
        <v>-0.01</v>
      </c>
      <c r="I2833">
        <v>3.927</v>
      </c>
      <c r="J2833">
        <v>-0.32500000000000001</v>
      </c>
      <c r="K2833">
        <v>-1.31</v>
      </c>
      <c r="L2833">
        <v>-2.3050000000000002</v>
      </c>
      <c r="M2833">
        <v>-3.11</v>
      </c>
      <c r="N2833">
        <v>-3.3330000000000002</v>
      </c>
      <c r="O2833">
        <v>1.1040000000000001</v>
      </c>
      <c r="P2833">
        <v>1.117</v>
      </c>
      <c r="Q2833">
        <v>1.1240000000000001</v>
      </c>
      <c r="R2833">
        <v>0.88400000000000001</v>
      </c>
      <c r="S2833">
        <v>0.47199999999999998</v>
      </c>
    </row>
    <row r="2835" spans="1:19" x14ac:dyDescent="0.3">
      <c r="A2835" t="s">
        <v>0</v>
      </c>
      <c r="B2835" t="s">
        <v>219</v>
      </c>
    </row>
    <row r="2836" spans="1:19" x14ac:dyDescent="0.3">
      <c r="A2836">
        <v>0</v>
      </c>
      <c r="B2836">
        <v>-0.27800000000000002</v>
      </c>
      <c r="C2836">
        <v>-1.23</v>
      </c>
      <c r="D2836">
        <v>-2.2799999999999998</v>
      </c>
      <c r="E2836">
        <v>-2.9940000000000002</v>
      </c>
      <c r="F2836">
        <v>-3.22</v>
      </c>
      <c r="G2836">
        <v>3.2</v>
      </c>
      <c r="H2836">
        <v>-0.01</v>
      </c>
      <c r="I2836">
        <v>3.927</v>
      </c>
      <c r="J2836">
        <v>-0.30499999999999999</v>
      </c>
      <c r="K2836">
        <v>-1.3049999999999999</v>
      </c>
      <c r="L2836">
        <v>-2.3010000000000002</v>
      </c>
      <c r="M2836">
        <v>-3.0739999999999998</v>
      </c>
      <c r="N2836">
        <v>-3.22</v>
      </c>
      <c r="O2836">
        <v>1.1060000000000001</v>
      </c>
      <c r="P2836">
        <v>1.1060000000000001</v>
      </c>
      <c r="Q2836">
        <v>1.1000000000000001</v>
      </c>
      <c r="R2836">
        <v>0.80700000000000005</v>
      </c>
      <c r="S2836">
        <v>0.34399999999999997</v>
      </c>
    </row>
    <row r="2837" spans="1:19" x14ac:dyDescent="0.3">
      <c r="A2837">
        <v>60</v>
      </c>
      <c r="B2837">
        <v>-0.27800000000000002</v>
      </c>
      <c r="C2837">
        <v>-1.23</v>
      </c>
      <c r="D2837">
        <v>-2.2799999999999998</v>
      </c>
      <c r="E2837">
        <v>-2.9940000000000002</v>
      </c>
      <c r="F2837">
        <v>-3.22</v>
      </c>
      <c r="G2837">
        <v>3.2</v>
      </c>
      <c r="H2837">
        <v>-0.01</v>
      </c>
      <c r="I2837">
        <v>3.927</v>
      </c>
      <c r="J2837">
        <v>-0.318</v>
      </c>
      <c r="K2837">
        <v>-1.3069999999999999</v>
      </c>
      <c r="L2837">
        <v>-2.2930000000000001</v>
      </c>
      <c r="M2837">
        <v>-3.06</v>
      </c>
      <c r="N2837">
        <v>-3.2629999999999999</v>
      </c>
      <c r="O2837">
        <v>1.1240000000000001</v>
      </c>
      <c r="P2837">
        <v>1.111</v>
      </c>
      <c r="Q2837">
        <v>1.0620000000000001</v>
      </c>
      <c r="R2837">
        <v>0.76900000000000002</v>
      </c>
      <c r="S2837">
        <v>0.44500000000000001</v>
      </c>
    </row>
    <row r="2838" spans="1:19" x14ac:dyDescent="0.3">
      <c r="A2838">
        <v>120</v>
      </c>
      <c r="B2838">
        <v>-0.27800000000000002</v>
      </c>
      <c r="C2838">
        <v>-1.23</v>
      </c>
      <c r="D2838">
        <v>-2.2799999999999998</v>
      </c>
      <c r="E2838">
        <v>-2.9940000000000002</v>
      </c>
      <c r="F2838">
        <v>-3.22</v>
      </c>
      <c r="G2838">
        <v>3.2</v>
      </c>
      <c r="H2838">
        <v>-0.01</v>
      </c>
      <c r="I2838">
        <v>3.927</v>
      </c>
      <c r="J2838">
        <v>-0.31</v>
      </c>
      <c r="K2838">
        <v>-1.31</v>
      </c>
      <c r="L2838">
        <v>-2.3119999999999998</v>
      </c>
      <c r="M2838">
        <v>-3.0870000000000002</v>
      </c>
      <c r="N2838">
        <v>-3.27</v>
      </c>
      <c r="O2838">
        <v>1.1080000000000001</v>
      </c>
      <c r="P2838">
        <v>1.1359999999999999</v>
      </c>
      <c r="Q2838">
        <v>1.1319999999999999</v>
      </c>
      <c r="R2838">
        <v>0.85899999999999999</v>
      </c>
      <c r="S2838">
        <v>0.44700000000000001</v>
      </c>
    </row>
    <row r="2839" spans="1:19" x14ac:dyDescent="0.3">
      <c r="A2839">
        <v>180</v>
      </c>
      <c r="B2839">
        <v>-0.27800000000000002</v>
      </c>
      <c r="C2839">
        <v>-1.23</v>
      </c>
      <c r="D2839">
        <v>-2.2799999999999998</v>
      </c>
      <c r="E2839">
        <v>-2.9940000000000002</v>
      </c>
      <c r="F2839">
        <v>-3.22</v>
      </c>
      <c r="G2839">
        <v>3.2</v>
      </c>
      <c r="H2839">
        <v>-0.01</v>
      </c>
      <c r="I2839">
        <v>3.927</v>
      </c>
      <c r="J2839">
        <v>-0.312</v>
      </c>
      <c r="K2839">
        <v>-1.3009999999999999</v>
      </c>
      <c r="L2839">
        <v>-2.2989999999999999</v>
      </c>
      <c r="M2839">
        <v>-3.07</v>
      </c>
      <c r="N2839">
        <v>-3.2730000000000001</v>
      </c>
      <c r="O2839">
        <v>1.1080000000000001</v>
      </c>
      <c r="P2839">
        <v>1.113</v>
      </c>
      <c r="Q2839">
        <v>1.091</v>
      </c>
      <c r="R2839">
        <v>0.80300000000000005</v>
      </c>
      <c r="S2839">
        <v>0.44900000000000001</v>
      </c>
    </row>
    <row r="2840" spans="1:19" x14ac:dyDescent="0.3">
      <c r="A2840">
        <v>240</v>
      </c>
      <c r="B2840">
        <v>-0.27800000000000002</v>
      </c>
      <c r="C2840">
        <v>-1.23</v>
      </c>
      <c r="D2840">
        <v>-2.2799999999999998</v>
      </c>
      <c r="E2840">
        <v>-2.9940000000000002</v>
      </c>
      <c r="F2840">
        <v>-3.22</v>
      </c>
      <c r="G2840">
        <v>3.2</v>
      </c>
      <c r="H2840">
        <v>-0.01</v>
      </c>
      <c r="I2840">
        <v>3.927</v>
      </c>
      <c r="J2840">
        <v>-0.317</v>
      </c>
      <c r="K2840">
        <v>-1.306</v>
      </c>
      <c r="L2840">
        <v>-2.306</v>
      </c>
      <c r="M2840">
        <v>-3.0630000000000002</v>
      </c>
      <c r="N2840">
        <v>-3.278</v>
      </c>
      <c r="O2840">
        <v>1.111</v>
      </c>
      <c r="P2840">
        <v>1.1359999999999999</v>
      </c>
      <c r="Q2840">
        <v>1.129</v>
      </c>
      <c r="R2840">
        <v>0.79200000000000004</v>
      </c>
      <c r="S2840">
        <v>0.45100000000000001</v>
      </c>
    </row>
    <row r="2841" spans="1:19" x14ac:dyDescent="0.3">
      <c r="A2841">
        <v>300</v>
      </c>
      <c r="B2841">
        <v>-0.27800000000000002</v>
      </c>
      <c r="C2841">
        <v>-1.23</v>
      </c>
      <c r="D2841">
        <v>-2.2799999999999998</v>
      </c>
      <c r="E2841">
        <v>-2.9940000000000002</v>
      </c>
      <c r="F2841">
        <v>-3.22</v>
      </c>
      <c r="G2841">
        <v>3.2</v>
      </c>
      <c r="H2841">
        <v>-0.01</v>
      </c>
      <c r="I2841">
        <v>3.927</v>
      </c>
      <c r="J2841">
        <v>-0.317</v>
      </c>
      <c r="K2841">
        <v>-1.3049999999999999</v>
      </c>
      <c r="L2841">
        <v>-2.306</v>
      </c>
      <c r="M2841">
        <v>-3.0710000000000002</v>
      </c>
      <c r="N2841">
        <v>-3.2839999999999998</v>
      </c>
      <c r="O2841">
        <v>1.1080000000000001</v>
      </c>
      <c r="P2841">
        <v>1.125</v>
      </c>
      <c r="Q2841">
        <v>1.125</v>
      </c>
      <c r="R2841">
        <v>0.82599999999999996</v>
      </c>
      <c r="S2841">
        <v>0.45300000000000001</v>
      </c>
    </row>
    <row r="2842" spans="1:19" x14ac:dyDescent="0.3">
      <c r="A2842">
        <v>360</v>
      </c>
      <c r="B2842">
        <v>-0.27800000000000002</v>
      </c>
      <c r="C2842">
        <v>-1.23</v>
      </c>
      <c r="D2842">
        <v>-2.2799999999999998</v>
      </c>
      <c r="E2842">
        <v>-2.9940000000000002</v>
      </c>
      <c r="F2842">
        <v>-3.22</v>
      </c>
      <c r="G2842">
        <v>3.2</v>
      </c>
      <c r="H2842">
        <v>-0.01</v>
      </c>
      <c r="I2842">
        <v>3.927</v>
      </c>
      <c r="J2842">
        <v>-0.318</v>
      </c>
      <c r="K2842">
        <v>-1.3049999999999999</v>
      </c>
      <c r="L2842">
        <v>-2.302</v>
      </c>
      <c r="M2842">
        <v>-3.081</v>
      </c>
      <c r="N2842">
        <v>-3.29</v>
      </c>
      <c r="O2842">
        <v>1.107</v>
      </c>
      <c r="P2842">
        <v>1.123</v>
      </c>
      <c r="Q2842">
        <v>1.113</v>
      </c>
      <c r="R2842">
        <v>0.85</v>
      </c>
      <c r="S2842">
        <v>0.45500000000000002</v>
      </c>
    </row>
    <row r="2843" spans="1:19" x14ac:dyDescent="0.3">
      <c r="A2843">
        <v>420</v>
      </c>
      <c r="B2843">
        <v>-0.27800000000000002</v>
      </c>
      <c r="C2843">
        <v>-1.23</v>
      </c>
      <c r="D2843">
        <v>-2.2799999999999998</v>
      </c>
      <c r="E2843">
        <v>-2.9940000000000002</v>
      </c>
      <c r="F2843">
        <v>-3.22</v>
      </c>
      <c r="G2843">
        <v>3.2</v>
      </c>
      <c r="H2843">
        <v>-0.01</v>
      </c>
      <c r="I2843">
        <v>3.927</v>
      </c>
      <c r="J2843">
        <v>-0.32100000000000001</v>
      </c>
      <c r="K2843">
        <v>-1.3080000000000001</v>
      </c>
      <c r="L2843">
        <v>-2.3029999999999999</v>
      </c>
      <c r="M2843">
        <v>-3.089</v>
      </c>
      <c r="N2843">
        <v>-3.2970000000000002</v>
      </c>
      <c r="O2843">
        <v>1.107</v>
      </c>
      <c r="P2843">
        <v>1.125</v>
      </c>
      <c r="Q2843">
        <v>1.1200000000000001</v>
      </c>
      <c r="R2843">
        <v>0.86599999999999999</v>
      </c>
      <c r="S2843">
        <v>0.45800000000000002</v>
      </c>
    </row>
    <row r="2844" spans="1:19" x14ac:dyDescent="0.3">
      <c r="A2844">
        <v>480</v>
      </c>
      <c r="B2844">
        <v>-0.27800000000000002</v>
      </c>
      <c r="C2844">
        <v>-1.23</v>
      </c>
      <c r="D2844">
        <v>-2.2799999999999998</v>
      </c>
      <c r="E2844">
        <v>-2.9940000000000002</v>
      </c>
      <c r="F2844">
        <v>-3.22</v>
      </c>
      <c r="G2844">
        <v>3.2</v>
      </c>
      <c r="H2844">
        <v>-0.01</v>
      </c>
      <c r="I2844">
        <v>3.927</v>
      </c>
      <c r="J2844">
        <v>-0.32200000000000001</v>
      </c>
      <c r="K2844">
        <v>-1.3080000000000001</v>
      </c>
      <c r="L2844">
        <v>-2.3039999999999998</v>
      </c>
      <c r="M2844">
        <v>-3.0939999999999999</v>
      </c>
      <c r="N2844">
        <v>-3.3039999999999998</v>
      </c>
      <c r="O2844">
        <v>1.105</v>
      </c>
      <c r="P2844">
        <v>1.121</v>
      </c>
      <c r="Q2844">
        <v>1.1240000000000001</v>
      </c>
      <c r="R2844">
        <v>0.872</v>
      </c>
      <c r="S2844">
        <v>0.46</v>
      </c>
    </row>
    <row r="2845" spans="1:19" x14ac:dyDescent="0.3">
      <c r="A2845">
        <v>540</v>
      </c>
      <c r="B2845">
        <v>-0.27800000000000002</v>
      </c>
      <c r="C2845">
        <v>-1.23</v>
      </c>
      <c r="D2845">
        <v>-2.2799999999999998</v>
      </c>
      <c r="E2845">
        <v>-2.9940000000000002</v>
      </c>
      <c r="F2845">
        <v>-3.22</v>
      </c>
      <c r="G2845">
        <v>3.2</v>
      </c>
      <c r="H2845">
        <v>-0.01</v>
      </c>
      <c r="I2845">
        <v>3.927</v>
      </c>
      <c r="J2845">
        <v>-0.32300000000000001</v>
      </c>
      <c r="K2845">
        <v>-1.3089999999999999</v>
      </c>
      <c r="L2845">
        <v>-2.3039999999999998</v>
      </c>
      <c r="M2845">
        <v>-3.0979999999999999</v>
      </c>
      <c r="N2845">
        <v>-3.3119999999999998</v>
      </c>
      <c r="O2845">
        <v>1.1040000000000001</v>
      </c>
      <c r="P2845">
        <v>1.119</v>
      </c>
      <c r="Q2845">
        <v>1.125</v>
      </c>
      <c r="R2845">
        <v>0.875</v>
      </c>
      <c r="S2845">
        <v>0.46300000000000002</v>
      </c>
    </row>
    <row r="2846" spans="1:19" x14ac:dyDescent="0.3">
      <c r="A2846">
        <v>600</v>
      </c>
      <c r="B2846">
        <v>-0.27800000000000002</v>
      </c>
      <c r="C2846">
        <v>-1.23</v>
      </c>
      <c r="D2846">
        <v>-2.2799999999999998</v>
      </c>
      <c r="E2846">
        <v>-2.9940000000000002</v>
      </c>
      <c r="F2846">
        <v>-3.22</v>
      </c>
      <c r="G2846">
        <v>3.2</v>
      </c>
      <c r="H2846">
        <v>-0.01</v>
      </c>
      <c r="I2846">
        <v>3.927</v>
      </c>
      <c r="J2846">
        <v>-0.32500000000000001</v>
      </c>
      <c r="K2846">
        <v>-1.31</v>
      </c>
      <c r="L2846">
        <v>-2.3039999999999998</v>
      </c>
      <c r="M2846">
        <v>-3.1019999999999999</v>
      </c>
      <c r="N2846">
        <v>-3.32</v>
      </c>
      <c r="O2846">
        <v>1.1040000000000001</v>
      </c>
      <c r="P2846">
        <v>1.117</v>
      </c>
      <c r="Q2846">
        <v>1.123</v>
      </c>
      <c r="R2846">
        <v>0.88</v>
      </c>
      <c r="S2846">
        <v>0.46700000000000003</v>
      </c>
    </row>
    <row r="2848" spans="1:19" x14ac:dyDescent="0.3">
      <c r="A2848" t="s">
        <v>0</v>
      </c>
      <c r="B2848" t="s">
        <v>220</v>
      </c>
    </row>
    <row r="2849" spans="1:19" x14ac:dyDescent="0.3">
      <c r="A2849">
        <v>0</v>
      </c>
      <c r="B2849">
        <v>-0.27900000000000003</v>
      </c>
      <c r="C2849">
        <v>-1.232</v>
      </c>
      <c r="D2849">
        <v>-2.2810000000000001</v>
      </c>
      <c r="E2849">
        <v>-2.988</v>
      </c>
      <c r="F2849">
        <v>-3.21</v>
      </c>
      <c r="G2849">
        <v>3.2</v>
      </c>
      <c r="H2849">
        <v>-0.01</v>
      </c>
      <c r="I2849">
        <v>3.927</v>
      </c>
      <c r="J2849">
        <v>-0.30499999999999999</v>
      </c>
      <c r="K2849">
        <v>-1.3049999999999999</v>
      </c>
      <c r="L2849">
        <v>-2.3010000000000002</v>
      </c>
      <c r="M2849">
        <v>-3.0670000000000002</v>
      </c>
      <c r="N2849">
        <v>-3.21</v>
      </c>
      <c r="O2849">
        <v>1.1060000000000001</v>
      </c>
      <c r="P2849">
        <v>1.1060000000000001</v>
      </c>
      <c r="Q2849">
        <v>1.1000000000000001</v>
      </c>
      <c r="R2849">
        <v>0.8</v>
      </c>
      <c r="S2849">
        <v>0.34100000000000003</v>
      </c>
    </row>
    <row r="2850" spans="1:19" x14ac:dyDescent="0.3">
      <c r="A2850">
        <v>60</v>
      </c>
      <c r="B2850">
        <v>-0.27900000000000003</v>
      </c>
      <c r="C2850">
        <v>-1.232</v>
      </c>
      <c r="D2850">
        <v>-2.2810000000000001</v>
      </c>
      <c r="E2850">
        <v>-2.988</v>
      </c>
      <c r="F2850">
        <v>-3.21</v>
      </c>
      <c r="G2850">
        <v>3.2</v>
      </c>
      <c r="H2850">
        <v>-0.01</v>
      </c>
      <c r="I2850">
        <v>3.927</v>
      </c>
      <c r="J2850">
        <v>-0.318</v>
      </c>
      <c r="K2850">
        <v>-1.3080000000000001</v>
      </c>
      <c r="L2850">
        <v>-2.2909999999999999</v>
      </c>
      <c r="M2850">
        <v>-3.056</v>
      </c>
      <c r="N2850">
        <v>-3.2490000000000001</v>
      </c>
      <c r="O2850">
        <v>1.1240000000000001</v>
      </c>
      <c r="P2850">
        <v>1.115</v>
      </c>
      <c r="Q2850">
        <v>1.07</v>
      </c>
      <c r="R2850">
        <v>0.76900000000000002</v>
      </c>
      <c r="S2850">
        <v>0.44</v>
      </c>
    </row>
    <row r="2851" spans="1:19" x14ac:dyDescent="0.3">
      <c r="A2851">
        <v>120</v>
      </c>
      <c r="B2851">
        <v>-0.27900000000000003</v>
      </c>
      <c r="C2851">
        <v>-1.232</v>
      </c>
      <c r="D2851">
        <v>-2.2810000000000001</v>
      </c>
      <c r="E2851">
        <v>-2.988</v>
      </c>
      <c r="F2851">
        <v>-3.21</v>
      </c>
      <c r="G2851">
        <v>3.2</v>
      </c>
      <c r="H2851">
        <v>-0.01</v>
      </c>
      <c r="I2851">
        <v>3.927</v>
      </c>
      <c r="J2851">
        <v>-0.311</v>
      </c>
      <c r="K2851">
        <v>-1.3109999999999999</v>
      </c>
      <c r="L2851">
        <v>-2.3079999999999998</v>
      </c>
      <c r="M2851">
        <v>-3.0790000000000002</v>
      </c>
      <c r="N2851">
        <v>-3.2559999999999998</v>
      </c>
      <c r="O2851">
        <v>1.109</v>
      </c>
      <c r="P2851">
        <v>1.1399999999999999</v>
      </c>
      <c r="Q2851">
        <v>1.135</v>
      </c>
      <c r="R2851">
        <v>0.84699999999999998</v>
      </c>
      <c r="S2851">
        <v>0.442</v>
      </c>
    </row>
    <row r="2852" spans="1:19" x14ac:dyDescent="0.3">
      <c r="A2852">
        <v>180</v>
      </c>
      <c r="B2852">
        <v>-0.27900000000000003</v>
      </c>
      <c r="C2852">
        <v>-1.232</v>
      </c>
      <c r="D2852">
        <v>-2.2810000000000001</v>
      </c>
      <c r="E2852">
        <v>-2.988</v>
      </c>
      <c r="F2852">
        <v>-3.21</v>
      </c>
      <c r="G2852">
        <v>3.2</v>
      </c>
      <c r="H2852">
        <v>-0.01</v>
      </c>
      <c r="I2852">
        <v>3.927</v>
      </c>
      <c r="J2852">
        <v>-0.312</v>
      </c>
      <c r="K2852">
        <v>-1.3009999999999999</v>
      </c>
      <c r="L2852">
        <v>-2.2959999999999998</v>
      </c>
      <c r="M2852">
        <v>-3.06</v>
      </c>
      <c r="N2852">
        <v>-3.26</v>
      </c>
      <c r="O2852">
        <v>1.1060000000000001</v>
      </c>
      <c r="P2852">
        <v>1.113</v>
      </c>
      <c r="Q2852">
        <v>1.097</v>
      </c>
      <c r="R2852">
        <v>0.78400000000000003</v>
      </c>
      <c r="S2852">
        <v>0.44400000000000001</v>
      </c>
    </row>
    <row r="2853" spans="1:19" x14ac:dyDescent="0.3">
      <c r="A2853">
        <v>240</v>
      </c>
      <c r="B2853">
        <v>-0.27900000000000003</v>
      </c>
      <c r="C2853">
        <v>-1.232</v>
      </c>
      <c r="D2853">
        <v>-2.2810000000000001</v>
      </c>
      <c r="E2853">
        <v>-2.988</v>
      </c>
      <c r="F2853">
        <v>-3.21</v>
      </c>
      <c r="G2853">
        <v>3.2</v>
      </c>
      <c r="H2853">
        <v>-0.01</v>
      </c>
      <c r="I2853">
        <v>3.927</v>
      </c>
      <c r="J2853">
        <v>-0.317</v>
      </c>
      <c r="K2853">
        <v>-1.306</v>
      </c>
      <c r="L2853">
        <v>-2.3039999999999998</v>
      </c>
      <c r="M2853">
        <v>-3.0569999999999999</v>
      </c>
      <c r="N2853">
        <v>-3.266</v>
      </c>
      <c r="O2853">
        <v>1.1120000000000001</v>
      </c>
      <c r="P2853">
        <v>1.135</v>
      </c>
      <c r="Q2853">
        <v>1.135</v>
      </c>
      <c r="R2853">
        <v>0.78700000000000003</v>
      </c>
      <c r="S2853">
        <v>0.44600000000000001</v>
      </c>
    </row>
    <row r="2854" spans="1:19" x14ac:dyDescent="0.3">
      <c r="A2854">
        <v>300</v>
      </c>
      <c r="B2854">
        <v>-0.27900000000000003</v>
      </c>
      <c r="C2854">
        <v>-1.232</v>
      </c>
      <c r="D2854">
        <v>-2.2810000000000001</v>
      </c>
      <c r="E2854">
        <v>-2.988</v>
      </c>
      <c r="F2854">
        <v>-3.21</v>
      </c>
      <c r="G2854">
        <v>3.2</v>
      </c>
      <c r="H2854">
        <v>-0.01</v>
      </c>
      <c r="I2854">
        <v>3.927</v>
      </c>
      <c r="J2854">
        <v>-0.316</v>
      </c>
      <c r="K2854">
        <v>-1.3049999999999999</v>
      </c>
      <c r="L2854">
        <v>-2.302</v>
      </c>
      <c r="M2854">
        <v>-3.0649999999999999</v>
      </c>
      <c r="N2854">
        <v>-3.2709999999999999</v>
      </c>
      <c r="O2854">
        <v>1.107</v>
      </c>
      <c r="P2854">
        <v>1.121</v>
      </c>
      <c r="Q2854">
        <v>1.123</v>
      </c>
      <c r="R2854">
        <v>0.82199999999999995</v>
      </c>
      <c r="S2854">
        <v>0.44800000000000001</v>
      </c>
    </row>
    <row r="2855" spans="1:19" x14ac:dyDescent="0.3">
      <c r="A2855">
        <v>360</v>
      </c>
      <c r="B2855">
        <v>-0.27900000000000003</v>
      </c>
      <c r="C2855">
        <v>-1.232</v>
      </c>
      <c r="D2855">
        <v>-2.2810000000000001</v>
      </c>
      <c r="E2855">
        <v>-2.988</v>
      </c>
      <c r="F2855">
        <v>-3.21</v>
      </c>
      <c r="G2855">
        <v>3.2</v>
      </c>
      <c r="H2855">
        <v>-0.01</v>
      </c>
      <c r="I2855">
        <v>3.927</v>
      </c>
      <c r="J2855">
        <v>-0.31900000000000001</v>
      </c>
      <c r="K2855">
        <v>-1.3049999999999999</v>
      </c>
      <c r="L2855">
        <v>-2.2999999999999998</v>
      </c>
      <c r="M2855">
        <v>-3.0739999999999998</v>
      </c>
      <c r="N2855">
        <v>-3.278</v>
      </c>
      <c r="O2855">
        <v>1.107</v>
      </c>
      <c r="P2855">
        <v>1.123</v>
      </c>
      <c r="Q2855">
        <v>1.1140000000000001</v>
      </c>
      <c r="R2855">
        <v>0.84599999999999997</v>
      </c>
      <c r="S2855">
        <v>0.45</v>
      </c>
    </row>
    <row r="2856" spans="1:19" x14ac:dyDescent="0.3">
      <c r="A2856">
        <v>420</v>
      </c>
      <c r="B2856">
        <v>-0.27900000000000003</v>
      </c>
      <c r="C2856">
        <v>-1.232</v>
      </c>
      <c r="D2856">
        <v>-2.2810000000000001</v>
      </c>
      <c r="E2856">
        <v>-2.988</v>
      </c>
      <c r="F2856">
        <v>-3.21</v>
      </c>
      <c r="G2856">
        <v>3.2</v>
      </c>
      <c r="H2856">
        <v>-0.01</v>
      </c>
      <c r="I2856">
        <v>3.927</v>
      </c>
      <c r="J2856">
        <v>-0.32</v>
      </c>
      <c r="K2856">
        <v>-1.3069999999999999</v>
      </c>
      <c r="L2856">
        <v>-2.3010000000000002</v>
      </c>
      <c r="M2856">
        <v>-3.081</v>
      </c>
      <c r="N2856">
        <v>-3.2850000000000001</v>
      </c>
      <c r="O2856">
        <v>1.107</v>
      </c>
      <c r="P2856">
        <v>1.1240000000000001</v>
      </c>
      <c r="Q2856">
        <v>1.1220000000000001</v>
      </c>
      <c r="R2856">
        <v>0.86</v>
      </c>
      <c r="S2856">
        <v>0.45300000000000001</v>
      </c>
    </row>
    <row r="2857" spans="1:19" x14ac:dyDescent="0.3">
      <c r="A2857">
        <v>480</v>
      </c>
      <c r="B2857">
        <v>-0.27900000000000003</v>
      </c>
      <c r="C2857">
        <v>-1.232</v>
      </c>
      <c r="D2857">
        <v>-2.2810000000000001</v>
      </c>
      <c r="E2857">
        <v>-2.988</v>
      </c>
      <c r="F2857">
        <v>-3.21</v>
      </c>
      <c r="G2857">
        <v>3.2</v>
      </c>
      <c r="H2857">
        <v>-0.01</v>
      </c>
      <c r="I2857">
        <v>3.927</v>
      </c>
      <c r="J2857">
        <v>-0.32200000000000001</v>
      </c>
      <c r="K2857">
        <v>-1.3080000000000001</v>
      </c>
      <c r="L2857">
        <v>-2.302</v>
      </c>
      <c r="M2857">
        <v>-3.0859999999999999</v>
      </c>
      <c r="N2857">
        <v>-3.2909999999999999</v>
      </c>
      <c r="O2857">
        <v>1.105</v>
      </c>
      <c r="P2857">
        <v>1.1200000000000001</v>
      </c>
      <c r="Q2857">
        <v>1.1259999999999999</v>
      </c>
      <c r="R2857">
        <v>0.86699999999999999</v>
      </c>
      <c r="S2857">
        <v>0.45500000000000002</v>
      </c>
    </row>
    <row r="2858" spans="1:19" x14ac:dyDescent="0.3">
      <c r="A2858">
        <v>540</v>
      </c>
      <c r="B2858">
        <v>-0.27900000000000003</v>
      </c>
      <c r="C2858">
        <v>-1.232</v>
      </c>
      <c r="D2858">
        <v>-2.2810000000000001</v>
      </c>
      <c r="E2858">
        <v>-2.988</v>
      </c>
      <c r="F2858">
        <v>-3.21</v>
      </c>
      <c r="G2858">
        <v>3.2</v>
      </c>
      <c r="H2858">
        <v>-0.01</v>
      </c>
      <c r="I2858">
        <v>3.927</v>
      </c>
      <c r="J2858">
        <v>-0.32300000000000001</v>
      </c>
      <c r="K2858">
        <v>-1.3089999999999999</v>
      </c>
      <c r="L2858">
        <v>-2.302</v>
      </c>
      <c r="M2858">
        <v>-3.09</v>
      </c>
      <c r="N2858">
        <v>-3.298</v>
      </c>
      <c r="O2858">
        <v>1.1040000000000001</v>
      </c>
      <c r="P2858">
        <v>1.1180000000000001</v>
      </c>
      <c r="Q2858">
        <v>1.125</v>
      </c>
      <c r="R2858">
        <v>0.871</v>
      </c>
      <c r="S2858">
        <v>0.45800000000000002</v>
      </c>
    </row>
    <row r="2859" spans="1:19" x14ac:dyDescent="0.3">
      <c r="A2859">
        <v>600</v>
      </c>
      <c r="B2859">
        <v>-0.27900000000000003</v>
      </c>
      <c r="C2859">
        <v>-1.232</v>
      </c>
      <c r="D2859">
        <v>-2.2810000000000001</v>
      </c>
      <c r="E2859">
        <v>-2.988</v>
      </c>
      <c r="F2859">
        <v>-3.21</v>
      </c>
      <c r="G2859">
        <v>3.2</v>
      </c>
      <c r="H2859">
        <v>-0.01</v>
      </c>
      <c r="I2859">
        <v>3.927</v>
      </c>
      <c r="J2859">
        <v>-0.32500000000000001</v>
      </c>
      <c r="K2859">
        <v>-1.31</v>
      </c>
      <c r="L2859">
        <v>-2.302</v>
      </c>
      <c r="M2859">
        <v>-3.0939999999999999</v>
      </c>
      <c r="N2859">
        <v>-3.306</v>
      </c>
      <c r="O2859">
        <v>1.1040000000000001</v>
      </c>
      <c r="P2859">
        <v>1.117</v>
      </c>
      <c r="Q2859">
        <v>1.123</v>
      </c>
      <c r="R2859">
        <v>0.874</v>
      </c>
      <c r="S2859">
        <v>0.46100000000000002</v>
      </c>
    </row>
    <row r="2861" spans="1:19" x14ac:dyDescent="0.3">
      <c r="A2861" t="s">
        <v>0</v>
      </c>
      <c r="B2861" t="s">
        <v>221</v>
      </c>
    </row>
    <row r="2862" spans="1:19" x14ac:dyDescent="0.3">
      <c r="A2862">
        <v>0</v>
      </c>
      <c r="B2862">
        <v>-0.27900000000000003</v>
      </c>
      <c r="C2862">
        <v>-1.2310000000000001</v>
      </c>
      <c r="D2862">
        <v>-2.2810000000000001</v>
      </c>
      <c r="E2862">
        <v>-2.9809999999999999</v>
      </c>
      <c r="F2862">
        <v>-3.2</v>
      </c>
      <c r="G2862">
        <v>3.2</v>
      </c>
      <c r="H2862">
        <v>-0.01</v>
      </c>
      <c r="I2862">
        <v>3.927</v>
      </c>
      <c r="J2862">
        <v>-0.30499999999999999</v>
      </c>
      <c r="K2862">
        <v>-1.3049999999999999</v>
      </c>
      <c r="L2862">
        <v>-2.3010000000000002</v>
      </c>
      <c r="M2862">
        <v>-3.06</v>
      </c>
      <c r="N2862">
        <v>-3.2</v>
      </c>
      <c r="O2862">
        <v>1.1060000000000001</v>
      </c>
      <c r="P2862">
        <v>1.1060000000000001</v>
      </c>
      <c r="Q2862">
        <v>1.099</v>
      </c>
      <c r="R2862">
        <v>0.79400000000000004</v>
      </c>
      <c r="S2862">
        <v>0.33800000000000002</v>
      </c>
    </row>
    <row r="2863" spans="1:19" x14ac:dyDescent="0.3">
      <c r="A2863">
        <v>60</v>
      </c>
      <c r="B2863">
        <v>-0.27900000000000003</v>
      </c>
      <c r="C2863">
        <v>-1.2310000000000001</v>
      </c>
      <c r="D2863">
        <v>-2.2810000000000001</v>
      </c>
      <c r="E2863">
        <v>-2.9809999999999999</v>
      </c>
      <c r="F2863">
        <v>-3.2</v>
      </c>
      <c r="G2863">
        <v>3.2</v>
      </c>
      <c r="H2863">
        <v>-0.01</v>
      </c>
      <c r="I2863">
        <v>3.927</v>
      </c>
      <c r="J2863">
        <v>-0.318</v>
      </c>
      <c r="K2863">
        <v>-1.3080000000000001</v>
      </c>
      <c r="L2863">
        <v>-2.29</v>
      </c>
      <c r="M2863">
        <v>-3.05</v>
      </c>
      <c r="N2863">
        <v>-3.2389999999999999</v>
      </c>
      <c r="O2863">
        <v>1.125</v>
      </c>
      <c r="P2863">
        <v>1.1140000000000001</v>
      </c>
      <c r="Q2863">
        <v>1.069</v>
      </c>
      <c r="R2863">
        <v>0.76400000000000001</v>
      </c>
      <c r="S2863">
        <v>0.436</v>
      </c>
    </row>
    <row r="2864" spans="1:19" x14ac:dyDescent="0.3">
      <c r="A2864">
        <v>120</v>
      </c>
      <c r="B2864">
        <v>-0.27900000000000003</v>
      </c>
      <c r="C2864">
        <v>-1.2310000000000001</v>
      </c>
      <c r="D2864">
        <v>-2.2810000000000001</v>
      </c>
      <c r="E2864">
        <v>-2.9809999999999999</v>
      </c>
      <c r="F2864">
        <v>-3.2</v>
      </c>
      <c r="G2864">
        <v>3.2</v>
      </c>
      <c r="H2864">
        <v>-0.01</v>
      </c>
      <c r="I2864">
        <v>3.927</v>
      </c>
      <c r="J2864">
        <v>-0.312</v>
      </c>
      <c r="K2864">
        <v>-1.3120000000000001</v>
      </c>
      <c r="L2864">
        <v>-2.3069999999999999</v>
      </c>
      <c r="M2864">
        <v>-3.0720000000000001</v>
      </c>
      <c r="N2864">
        <v>-3.2450000000000001</v>
      </c>
      <c r="O2864">
        <v>1.1100000000000001</v>
      </c>
      <c r="P2864">
        <v>1.141</v>
      </c>
      <c r="Q2864">
        <v>1.1339999999999999</v>
      </c>
      <c r="R2864">
        <v>0.84</v>
      </c>
      <c r="S2864">
        <v>0.439</v>
      </c>
    </row>
    <row r="2865" spans="1:19" x14ac:dyDescent="0.3">
      <c r="A2865">
        <v>180</v>
      </c>
      <c r="B2865">
        <v>-0.27900000000000003</v>
      </c>
      <c r="C2865">
        <v>-1.2310000000000001</v>
      </c>
      <c r="D2865">
        <v>-2.2810000000000001</v>
      </c>
      <c r="E2865">
        <v>-2.9809999999999999</v>
      </c>
      <c r="F2865">
        <v>-3.2</v>
      </c>
      <c r="G2865">
        <v>3.2</v>
      </c>
      <c r="H2865">
        <v>-0.01</v>
      </c>
      <c r="I2865">
        <v>3.927</v>
      </c>
      <c r="J2865">
        <v>-0.312</v>
      </c>
      <c r="K2865">
        <v>-1.3009999999999999</v>
      </c>
      <c r="L2865">
        <v>-2.2959999999999998</v>
      </c>
      <c r="M2865">
        <v>-3.0529999999999999</v>
      </c>
      <c r="N2865">
        <v>-3.2490000000000001</v>
      </c>
      <c r="O2865">
        <v>1.1060000000000001</v>
      </c>
      <c r="P2865">
        <v>1.113</v>
      </c>
      <c r="Q2865">
        <v>1.097</v>
      </c>
      <c r="R2865">
        <v>0.77600000000000002</v>
      </c>
      <c r="S2865">
        <v>0.44</v>
      </c>
    </row>
    <row r="2866" spans="1:19" x14ac:dyDescent="0.3">
      <c r="A2866">
        <v>240</v>
      </c>
      <c r="B2866">
        <v>-0.27900000000000003</v>
      </c>
      <c r="C2866">
        <v>-1.2310000000000001</v>
      </c>
      <c r="D2866">
        <v>-2.2810000000000001</v>
      </c>
      <c r="E2866">
        <v>-2.9809999999999999</v>
      </c>
      <c r="F2866">
        <v>-3.2</v>
      </c>
      <c r="G2866">
        <v>3.2</v>
      </c>
      <c r="H2866">
        <v>-0.01</v>
      </c>
      <c r="I2866">
        <v>3.927</v>
      </c>
      <c r="J2866">
        <v>-0.317</v>
      </c>
      <c r="K2866">
        <v>-1.306</v>
      </c>
      <c r="L2866">
        <v>-2.3039999999999998</v>
      </c>
      <c r="M2866">
        <v>-3.0510000000000002</v>
      </c>
      <c r="N2866">
        <v>-3.2549999999999999</v>
      </c>
      <c r="O2866">
        <v>1.1120000000000001</v>
      </c>
      <c r="P2866">
        <v>1.135</v>
      </c>
      <c r="Q2866">
        <v>1.135</v>
      </c>
      <c r="R2866">
        <v>0.78100000000000003</v>
      </c>
      <c r="S2866">
        <v>0.442</v>
      </c>
    </row>
    <row r="2867" spans="1:19" x14ac:dyDescent="0.3">
      <c r="A2867">
        <v>300</v>
      </c>
      <c r="B2867">
        <v>-0.27900000000000003</v>
      </c>
      <c r="C2867">
        <v>-1.2310000000000001</v>
      </c>
      <c r="D2867">
        <v>-2.2810000000000001</v>
      </c>
      <c r="E2867">
        <v>-2.9809999999999999</v>
      </c>
      <c r="F2867">
        <v>-3.2</v>
      </c>
      <c r="G2867">
        <v>3.2</v>
      </c>
      <c r="H2867">
        <v>-0.01</v>
      </c>
      <c r="I2867">
        <v>3.927</v>
      </c>
      <c r="J2867">
        <v>-0.316</v>
      </c>
      <c r="K2867">
        <v>-1.3049999999999999</v>
      </c>
      <c r="L2867">
        <v>-2.302</v>
      </c>
      <c r="M2867">
        <v>-3.0590000000000002</v>
      </c>
      <c r="N2867">
        <v>-3.26</v>
      </c>
      <c r="O2867">
        <v>1.107</v>
      </c>
      <c r="P2867">
        <v>1.121</v>
      </c>
      <c r="Q2867">
        <v>1.1220000000000001</v>
      </c>
      <c r="R2867">
        <v>0.81799999999999995</v>
      </c>
      <c r="S2867">
        <v>0.44400000000000001</v>
      </c>
    </row>
    <row r="2868" spans="1:19" x14ac:dyDescent="0.3">
      <c r="A2868">
        <v>360</v>
      </c>
      <c r="B2868">
        <v>-0.27900000000000003</v>
      </c>
      <c r="C2868">
        <v>-1.2310000000000001</v>
      </c>
      <c r="D2868">
        <v>-2.2810000000000001</v>
      </c>
      <c r="E2868">
        <v>-2.9809999999999999</v>
      </c>
      <c r="F2868">
        <v>-3.2</v>
      </c>
      <c r="G2868">
        <v>3.2</v>
      </c>
      <c r="H2868">
        <v>-0.01</v>
      </c>
      <c r="I2868">
        <v>3.927</v>
      </c>
      <c r="J2868">
        <v>-0.31900000000000001</v>
      </c>
      <c r="K2868">
        <v>-1.3049999999999999</v>
      </c>
      <c r="L2868">
        <v>-2.2989999999999999</v>
      </c>
      <c r="M2868">
        <v>-3.0680000000000001</v>
      </c>
      <c r="N2868">
        <v>-3.266</v>
      </c>
      <c r="O2868">
        <v>1.107</v>
      </c>
      <c r="P2868">
        <v>1.123</v>
      </c>
      <c r="Q2868">
        <v>1.1140000000000001</v>
      </c>
      <c r="R2868">
        <v>0.84199999999999997</v>
      </c>
      <c r="S2868">
        <v>0.44600000000000001</v>
      </c>
    </row>
    <row r="2869" spans="1:19" x14ac:dyDescent="0.3">
      <c r="A2869">
        <v>420</v>
      </c>
      <c r="B2869">
        <v>-0.27900000000000003</v>
      </c>
      <c r="C2869">
        <v>-1.2310000000000001</v>
      </c>
      <c r="D2869">
        <v>-2.2810000000000001</v>
      </c>
      <c r="E2869">
        <v>-2.9809999999999999</v>
      </c>
      <c r="F2869">
        <v>-3.2</v>
      </c>
      <c r="G2869">
        <v>3.2</v>
      </c>
      <c r="H2869">
        <v>-0.01</v>
      </c>
      <c r="I2869">
        <v>3.927</v>
      </c>
      <c r="J2869">
        <v>-0.32</v>
      </c>
      <c r="K2869">
        <v>-1.3069999999999999</v>
      </c>
      <c r="L2869">
        <v>-2.3010000000000002</v>
      </c>
      <c r="M2869">
        <v>-3.0750000000000002</v>
      </c>
      <c r="N2869">
        <v>-3.2730000000000001</v>
      </c>
      <c r="O2869">
        <v>1.107</v>
      </c>
      <c r="P2869">
        <v>1.1240000000000001</v>
      </c>
      <c r="Q2869">
        <v>1.1220000000000001</v>
      </c>
      <c r="R2869">
        <v>0.85499999999999998</v>
      </c>
      <c r="S2869">
        <v>0.44900000000000001</v>
      </c>
    </row>
    <row r="2870" spans="1:19" x14ac:dyDescent="0.3">
      <c r="A2870">
        <v>480</v>
      </c>
      <c r="B2870">
        <v>-0.27900000000000003</v>
      </c>
      <c r="C2870">
        <v>-1.2310000000000001</v>
      </c>
      <c r="D2870">
        <v>-2.2810000000000001</v>
      </c>
      <c r="E2870">
        <v>-2.9809999999999999</v>
      </c>
      <c r="F2870">
        <v>-3.2</v>
      </c>
      <c r="G2870">
        <v>3.2</v>
      </c>
      <c r="H2870">
        <v>-0.01</v>
      </c>
      <c r="I2870">
        <v>3.927</v>
      </c>
      <c r="J2870">
        <v>-0.32100000000000001</v>
      </c>
      <c r="K2870">
        <v>-1.3080000000000001</v>
      </c>
      <c r="L2870">
        <v>-2.302</v>
      </c>
      <c r="M2870">
        <v>-3.08</v>
      </c>
      <c r="N2870">
        <v>-3.28</v>
      </c>
      <c r="O2870">
        <v>1.105</v>
      </c>
      <c r="P2870">
        <v>1.1200000000000001</v>
      </c>
      <c r="Q2870">
        <v>1.1259999999999999</v>
      </c>
      <c r="R2870">
        <v>0.86199999999999999</v>
      </c>
      <c r="S2870">
        <v>0.45100000000000001</v>
      </c>
    </row>
    <row r="2871" spans="1:19" x14ac:dyDescent="0.3">
      <c r="A2871">
        <v>540</v>
      </c>
      <c r="B2871">
        <v>-0.27900000000000003</v>
      </c>
      <c r="C2871">
        <v>-1.2310000000000001</v>
      </c>
      <c r="D2871">
        <v>-2.2810000000000001</v>
      </c>
      <c r="E2871">
        <v>-2.9809999999999999</v>
      </c>
      <c r="F2871">
        <v>-3.2</v>
      </c>
      <c r="G2871">
        <v>3.2</v>
      </c>
      <c r="H2871">
        <v>-0.01</v>
      </c>
      <c r="I2871">
        <v>3.927</v>
      </c>
      <c r="J2871">
        <v>-0.32300000000000001</v>
      </c>
      <c r="K2871">
        <v>-1.3089999999999999</v>
      </c>
      <c r="L2871">
        <v>-2.302</v>
      </c>
      <c r="M2871">
        <v>-3.0840000000000001</v>
      </c>
      <c r="N2871">
        <v>-3.2869999999999999</v>
      </c>
      <c r="O2871">
        <v>1.1040000000000001</v>
      </c>
      <c r="P2871">
        <v>1.1180000000000001</v>
      </c>
      <c r="Q2871">
        <v>1.125</v>
      </c>
      <c r="R2871">
        <v>0.86499999999999999</v>
      </c>
      <c r="S2871">
        <v>0.45400000000000001</v>
      </c>
    </row>
    <row r="2872" spans="1:19" x14ac:dyDescent="0.3">
      <c r="A2872">
        <v>600</v>
      </c>
      <c r="B2872">
        <v>-0.27900000000000003</v>
      </c>
      <c r="C2872">
        <v>-1.2310000000000001</v>
      </c>
      <c r="D2872">
        <v>-2.2810000000000001</v>
      </c>
      <c r="E2872">
        <v>-2.9809999999999999</v>
      </c>
      <c r="F2872">
        <v>-3.2</v>
      </c>
      <c r="G2872">
        <v>3.2</v>
      </c>
      <c r="H2872">
        <v>-0.01</v>
      </c>
      <c r="I2872">
        <v>3.927</v>
      </c>
      <c r="J2872">
        <v>-0.32500000000000001</v>
      </c>
      <c r="K2872">
        <v>-1.31</v>
      </c>
      <c r="L2872">
        <v>-2.302</v>
      </c>
      <c r="M2872">
        <v>-3.0880000000000001</v>
      </c>
      <c r="N2872">
        <v>-3.294</v>
      </c>
      <c r="O2872">
        <v>1.1040000000000001</v>
      </c>
      <c r="P2872">
        <v>1.117</v>
      </c>
      <c r="Q2872">
        <v>1.123</v>
      </c>
      <c r="R2872">
        <v>0.86799999999999999</v>
      </c>
      <c r="S2872">
        <v>0.45700000000000002</v>
      </c>
    </row>
    <row r="2874" spans="1:19" x14ac:dyDescent="0.3">
      <c r="A2874" t="s">
        <v>0</v>
      </c>
      <c r="B2874" t="s">
        <v>222</v>
      </c>
    </row>
    <row r="2875" spans="1:19" x14ac:dyDescent="0.3">
      <c r="A2875">
        <v>0</v>
      </c>
      <c r="B2875">
        <v>-0.27900000000000003</v>
      </c>
      <c r="C2875">
        <v>-1.232</v>
      </c>
      <c r="D2875">
        <v>-2.2810000000000001</v>
      </c>
      <c r="E2875">
        <v>-2.976</v>
      </c>
      <c r="F2875">
        <v>-3.19</v>
      </c>
      <c r="G2875">
        <v>3.2</v>
      </c>
      <c r="H2875">
        <v>-0.01</v>
      </c>
      <c r="I2875">
        <v>3.927</v>
      </c>
      <c r="J2875">
        <v>-0.30499999999999999</v>
      </c>
      <c r="K2875">
        <v>-1.3049999999999999</v>
      </c>
      <c r="L2875">
        <v>-2.3010000000000002</v>
      </c>
      <c r="M2875">
        <v>-3.0539999999999998</v>
      </c>
      <c r="N2875">
        <v>-3.19</v>
      </c>
      <c r="O2875">
        <v>1.1060000000000001</v>
      </c>
      <c r="P2875">
        <v>1.1060000000000001</v>
      </c>
      <c r="Q2875">
        <v>1.099</v>
      </c>
      <c r="R2875">
        <v>0.78800000000000003</v>
      </c>
      <c r="S2875">
        <v>0.33600000000000002</v>
      </c>
    </row>
    <row r="2876" spans="1:19" x14ac:dyDescent="0.3">
      <c r="A2876">
        <v>60</v>
      </c>
      <c r="B2876">
        <v>-0.27900000000000003</v>
      </c>
      <c r="C2876">
        <v>-1.232</v>
      </c>
      <c r="D2876">
        <v>-2.2810000000000001</v>
      </c>
      <c r="E2876">
        <v>-2.976</v>
      </c>
      <c r="F2876">
        <v>-3.19</v>
      </c>
      <c r="G2876">
        <v>3.2</v>
      </c>
      <c r="H2876">
        <v>-0.01</v>
      </c>
      <c r="I2876">
        <v>3.927</v>
      </c>
      <c r="J2876">
        <v>-0.318</v>
      </c>
      <c r="K2876">
        <v>-1.3080000000000001</v>
      </c>
      <c r="L2876">
        <v>-2.29</v>
      </c>
      <c r="M2876">
        <v>-3.0430000000000001</v>
      </c>
      <c r="N2876">
        <v>-3.2269999999999999</v>
      </c>
      <c r="O2876">
        <v>1.1240000000000001</v>
      </c>
      <c r="P2876">
        <v>1.115</v>
      </c>
      <c r="Q2876">
        <v>1.069</v>
      </c>
      <c r="R2876">
        <v>0.75600000000000001</v>
      </c>
      <c r="S2876">
        <v>0.432</v>
      </c>
    </row>
    <row r="2877" spans="1:19" x14ac:dyDescent="0.3">
      <c r="A2877">
        <v>120</v>
      </c>
      <c r="B2877">
        <v>-0.27900000000000003</v>
      </c>
      <c r="C2877">
        <v>-1.232</v>
      </c>
      <c r="D2877">
        <v>-2.2810000000000001</v>
      </c>
      <c r="E2877">
        <v>-2.976</v>
      </c>
      <c r="F2877">
        <v>-3.19</v>
      </c>
      <c r="G2877">
        <v>3.2</v>
      </c>
      <c r="H2877">
        <v>-0.01</v>
      </c>
      <c r="I2877">
        <v>3.927</v>
      </c>
      <c r="J2877">
        <v>-0.311</v>
      </c>
      <c r="K2877">
        <v>-1.3109999999999999</v>
      </c>
      <c r="L2877">
        <v>-2.3069999999999999</v>
      </c>
      <c r="M2877">
        <v>-3.0659999999999998</v>
      </c>
      <c r="N2877">
        <v>-3.234</v>
      </c>
      <c r="O2877">
        <v>1.109</v>
      </c>
      <c r="P2877">
        <v>1.1399999999999999</v>
      </c>
      <c r="Q2877">
        <v>1.1339999999999999</v>
      </c>
      <c r="R2877">
        <v>0.83399999999999996</v>
      </c>
      <c r="S2877">
        <v>0.435</v>
      </c>
    </row>
    <row r="2878" spans="1:19" x14ac:dyDescent="0.3">
      <c r="A2878">
        <v>180</v>
      </c>
      <c r="B2878">
        <v>-0.27900000000000003</v>
      </c>
      <c r="C2878">
        <v>-1.232</v>
      </c>
      <c r="D2878">
        <v>-2.2810000000000001</v>
      </c>
      <c r="E2878">
        <v>-2.976</v>
      </c>
      <c r="F2878">
        <v>-3.19</v>
      </c>
      <c r="G2878">
        <v>3.2</v>
      </c>
      <c r="H2878">
        <v>-0.01</v>
      </c>
      <c r="I2878">
        <v>3.927</v>
      </c>
      <c r="J2878">
        <v>-0.312</v>
      </c>
      <c r="K2878">
        <v>-1.3009999999999999</v>
      </c>
      <c r="L2878">
        <v>-2.2959999999999998</v>
      </c>
      <c r="M2878">
        <v>-3.0470000000000002</v>
      </c>
      <c r="N2878">
        <v>-3.238</v>
      </c>
      <c r="O2878">
        <v>1.107</v>
      </c>
      <c r="P2878">
        <v>1.113</v>
      </c>
      <c r="Q2878">
        <v>1.0960000000000001</v>
      </c>
      <c r="R2878">
        <v>0.77100000000000002</v>
      </c>
      <c r="S2878">
        <v>0.436</v>
      </c>
    </row>
    <row r="2879" spans="1:19" x14ac:dyDescent="0.3">
      <c r="A2879">
        <v>240</v>
      </c>
      <c r="B2879">
        <v>-0.27900000000000003</v>
      </c>
      <c r="C2879">
        <v>-1.232</v>
      </c>
      <c r="D2879">
        <v>-2.2810000000000001</v>
      </c>
      <c r="E2879">
        <v>-2.976</v>
      </c>
      <c r="F2879">
        <v>-3.19</v>
      </c>
      <c r="G2879">
        <v>3.2</v>
      </c>
      <c r="H2879">
        <v>-0.01</v>
      </c>
      <c r="I2879">
        <v>3.927</v>
      </c>
      <c r="J2879">
        <v>-0.317</v>
      </c>
      <c r="K2879">
        <v>-1.306</v>
      </c>
      <c r="L2879">
        <v>-2.3039999999999998</v>
      </c>
      <c r="M2879">
        <v>-3.044</v>
      </c>
      <c r="N2879">
        <v>-3.2440000000000002</v>
      </c>
      <c r="O2879">
        <v>1.1120000000000001</v>
      </c>
      <c r="P2879">
        <v>1.135</v>
      </c>
      <c r="Q2879">
        <v>1.135</v>
      </c>
      <c r="R2879">
        <v>0.77300000000000002</v>
      </c>
      <c r="S2879">
        <v>0.438</v>
      </c>
    </row>
    <row r="2880" spans="1:19" x14ac:dyDescent="0.3">
      <c r="A2880">
        <v>300</v>
      </c>
      <c r="B2880">
        <v>-0.27900000000000003</v>
      </c>
      <c r="C2880">
        <v>-1.232</v>
      </c>
      <c r="D2880">
        <v>-2.2810000000000001</v>
      </c>
      <c r="E2880">
        <v>-2.976</v>
      </c>
      <c r="F2880">
        <v>-3.19</v>
      </c>
      <c r="G2880">
        <v>3.2</v>
      </c>
      <c r="H2880">
        <v>-0.01</v>
      </c>
      <c r="I2880">
        <v>3.927</v>
      </c>
      <c r="J2880">
        <v>-0.316</v>
      </c>
      <c r="K2880">
        <v>-1.3049999999999999</v>
      </c>
      <c r="L2880">
        <v>-2.302</v>
      </c>
      <c r="M2880">
        <v>-3.052</v>
      </c>
      <c r="N2880">
        <v>-3.2490000000000001</v>
      </c>
      <c r="O2880">
        <v>1.107</v>
      </c>
      <c r="P2880">
        <v>1.121</v>
      </c>
      <c r="Q2880">
        <v>1.1220000000000001</v>
      </c>
      <c r="R2880">
        <v>0.81</v>
      </c>
      <c r="S2880">
        <v>0.44</v>
      </c>
    </row>
    <row r="2881" spans="1:19" x14ac:dyDescent="0.3">
      <c r="A2881">
        <v>360</v>
      </c>
      <c r="B2881">
        <v>-0.27900000000000003</v>
      </c>
      <c r="C2881">
        <v>-1.232</v>
      </c>
      <c r="D2881">
        <v>-2.2810000000000001</v>
      </c>
      <c r="E2881">
        <v>-2.976</v>
      </c>
      <c r="F2881">
        <v>-3.19</v>
      </c>
      <c r="G2881">
        <v>3.2</v>
      </c>
      <c r="H2881">
        <v>-0.01</v>
      </c>
      <c r="I2881">
        <v>3.927</v>
      </c>
      <c r="J2881">
        <v>-0.31900000000000001</v>
      </c>
      <c r="K2881">
        <v>-1.3049999999999999</v>
      </c>
      <c r="L2881">
        <v>-2.2989999999999999</v>
      </c>
      <c r="M2881">
        <v>-3.0609999999999999</v>
      </c>
      <c r="N2881">
        <v>-3.2549999999999999</v>
      </c>
      <c r="O2881">
        <v>1.107</v>
      </c>
      <c r="P2881">
        <v>1.123</v>
      </c>
      <c r="Q2881">
        <v>1.113</v>
      </c>
      <c r="R2881">
        <v>0.83399999999999996</v>
      </c>
      <c r="S2881">
        <v>0.442</v>
      </c>
    </row>
    <row r="2882" spans="1:19" x14ac:dyDescent="0.3">
      <c r="A2882">
        <v>420</v>
      </c>
      <c r="B2882">
        <v>-0.27900000000000003</v>
      </c>
      <c r="C2882">
        <v>-1.232</v>
      </c>
      <c r="D2882">
        <v>-2.2810000000000001</v>
      </c>
      <c r="E2882">
        <v>-2.976</v>
      </c>
      <c r="F2882">
        <v>-3.19</v>
      </c>
      <c r="G2882">
        <v>3.2</v>
      </c>
      <c r="H2882">
        <v>-0.01</v>
      </c>
      <c r="I2882">
        <v>3.927</v>
      </c>
      <c r="J2882">
        <v>-0.32100000000000001</v>
      </c>
      <c r="K2882">
        <v>-1.3069999999999999</v>
      </c>
      <c r="L2882">
        <v>-2.3010000000000002</v>
      </c>
      <c r="M2882">
        <v>-3.0680000000000001</v>
      </c>
      <c r="N2882">
        <v>-3.2610000000000001</v>
      </c>
      <c r="O2882">
        <v>1.107</v>
      </c>
      <c r="P2882">
        <v>1.1240000000000001</v>
      </c>
      <c r="Q2882">
        <v>1.121</v>
      </c>
      <c r="R2882">
        <v>0.84899999999999998</v>
      </c>
      <c r="S2882">
        <v>0.44400000000000001</v>
      </c>
    </row>
    <row r="2883" spans="1:19" x14ac:dyDescent="0.3">
      <c r="A2883">
        <v>480</v>
      </c>
      <c r="B2883">
        <v>-0.27900000000000003</v>
      </c>
      <c r="C2883">
        <v>-1.232</v>
      </c>
      <c r="D2883">
        <v>-2.2810000000000001</v>
      </c>
      <c r="E2883">
        <v>-2.976</v>
      </c>
      <c r="F2883">
        <v>-3.19</v>
      </c>
      <c r="G2883">
        <v>3.2</v>
      </c>
      <c r="H2883">
        <v>-0.01</v>
      </c>
      <c r="I2883">
        <v>3.927</v>
      </c>
      <c r="J2883">
        <v>-0.32200000000000001</v>
      </c>
      <c r="K2883">
        <v>-1.3080000000000001</v>
      </c>
      <c r="L2883">
        <v>-2.302</v>
      </c>
      <c r="M2883">
        <v>-3.0739999999999998</v>
      </c>
      <c r="N2883">
        <v>-3.2669999999999999</v>
      </c>
      <c r="O2883">
        <v>1.105</v>
      </c>
      <c r="P2883">
        <v>1.1200000000000001</v>
      </c>
      <c r="Q2883">
        <v>1.1259999999999999</v>
      </c>
      <c r="R2883">
        <v>0.85599999999999998</v>
      </c>
      <c r="S2883">
        <v>0.44700000000000001</v>
      </c>
    </row>
    <row r="2884" spans="1:19" x14ac:dyDescent="0.3">
      <c r="A2884">
        <v>540</v>
      </c>
      <c r="B2884">
        <v>-0.27900000000000003</v>
      </c>
      <c r="C2884">
        <v>-1.232</v>
      </c>
      <c r="D2884">
        <v>-2.2810000000000001</v>
      </c>
      <c r="E2884">
        <v>-2.976</v>
      </c>
      <c r="F2884">
        <v>-3.19</v>
      </c>
      <c r="G2884">
        <v>3.2</v>
      </c>
      <c r="H2884">
        <v>-0.01</v>
      </c>
      <c r="I2884">
        <v>3.927</v>
      </c>
      <c r="J2884">
        <v>-0.32300000000000001</v>
      </c>
      <c r="K2884">
        <v>-1.3089999999999999</v>
      </c>
      <c r="L2884">
        <v>-2.302</v>
      </c>
      <c r="M2884">
        <v>-3.0779999999999998</v>
      </c>
      <c r="N2884">
        <v>-3.2749999999999999</v>
      </c>
      <c r="O2884">
        <v>1.1040000000000001</v>
      </c>
      <c r="P2884">
        <v>1.1180000000000001</v>
      </c>
      <c r="Q2884">
        <v>1.125</v>
      </c>
      <c r="R2884">
        <v>0.85799999999999998</v>
      </c>
      <c r="S2884">
        <v>0.44900000000000001</v>
      </c>
    </row>
    <row r="2885" spans="1:19" x14ac:dyDescent="0.3">
      <c r="A2885">
        <v>600</v>
      </c>
      <c r="B2885">
        <v>-0.27900000000000003</v>
      </c>
      <c r="C2885">
        <v>-1.232</v>
      </c>
      <c r="D2885">
        <v>-2.2810000000000001</v>
      </c>
      <c r="E2885">
        <v>-2.976</v>
      </c>
      <c r="F2885">
        <v>-3.19</v>
      </c>
      <c r="G2885">
        <v>3.2</v>
      </c>
      <c r="H2885">
        <v>-0.01</v>
      </c>
      <c r="I2885">
        <v>3.927</v>
      </c>
      <c r="J2885">
        <v>-0.32500000000000001</v>
      </c>
      <c r="K2885">
        <v>-1.31</v>
      </c>
      <c r="L2885">
        <v>-2.302</v>
      </c>
      <c r="M2885">
        <v>-3.0819999999999999</v>
      </c>
      <c r="N2885">
        <v>-3.282</v>
      </c>
      <c r="O2885">
        <v>1.1040000000000001</v>
      </c>
      <c r="P2885">
        <v>1.117</v>
      </c>
      <c r="Q2885">
        <v>1.1220000000000001</v>
      </c>
      <c r="R2885">
        <v>0.86199999999999999</v>
      </c>
      <c r="S2885">
        <v>0.45200000000000001</v>
      </c>
    </row>
    <row r="2887" spans="1:19" x14ac:dyDescent="0.3">
      <c r="A2887" t="s">
        <v>0</v>
      </c>
      <c r="B2887" t="s">
        <v>223</v>
      </c>
    </row>
    <row r="2888" spans="1:19" x14ac:dyDescent="0.3">
      <c r="A2888">
        <v>0</v>
      </c>
      <c r="B2888">
        <v>-0.27900000000000003</v>
      </c>
      <c r="C2888">
        <v>-1.2330000000000001</v>
      </c>
      <c r="D2888">
        <v>-2.2799999999999998</v>
      </c>
      <c r="E2888">
        <v>-2.97</v>
      </c>
      <c r="F2888">
        <v>-3.18</v>
      </c>
      <c r="G2888">
        <v>3.2</v>
      </c>
      <c r="H2888">
        <v>-0.01</v>
      </c>
      <c r="I2888">
        <v>3.927</v>
      </c>
      <c r="J2888">
        <v>-0.30499999999999999</v>
      </c>
      <c r="K2888">
        <v>-1.3049999999999999</v>
      </c>
      <c r="L2888">
        <v>-2.2999999999999998</v>
      </c>
      <c r="M2888">
        <v>-3.0470000000000002</v>
      </c>
      <c r="N2888">
        <v>-3.18</v>
      </c>
      <c r="O2888">
        <v>1.1060000000000001</v>
      </c>
      <c r="P2888">
        <v>1.1060000000000001</v>
      </c>
      <c r="Q2888">
        <v>1.0980000000000001</v>
      </c>
      <c r="R2888">
        <v>0.78100000000000003</v>
      </c>
      <c r="S2888">
        <v>0.33300000000000002</v>
      </c>
    </row>
    <row r="2889" spans="1:19" x14ac:dyDescent="0.3">
      <c r="A2889">
        <v>60</v>
      </c>
      <c r="B2889">
        <v>-0.27900000000000003</v>
      </c>
      <c r="C2889">
        <v>-1.2330000000000001</v>
      </c>
      <c r="D2889">
        <v>-2.2799999999999998</v>
      </c>
      <c r="E2889">
        <v>-2.97</v>
      </c>
      <c r="F2889">
        <v>-3.18</v>
      </c>
      <c r="G2889">
        <v>3.2</v>
      </c>
      <c r="H2889">
        <v>-0.01</v>
      </c>
      <c r="I2889">
        <v>3.927</v>
      </c>
      <c r="J2889">
        <v>-0.318</v>
      </c>
      <c r="K2889">
        <v>-1.3080000000000001</v>
      </c>
      <c r="L2889">
        <v>-2.29</v>
      </c>
      <c r="M2889">
        <v>-3.036</v>
      </c>
      <c r="N2889">
        <v>-3.2170000000000001</v>
      </c>
      <c r="O2889">
        <v>1.1240000000000001</v>
      </c>
      <c r="P2889">
        <v>1.115</v>
      </c>
      <c r="Q2889">
        <v>1.0680000000000001</v>
      </c>
      <c r="R2889">
        <v>0.749</v>
      </c>
      <c r="S2889">
        <v>0.42899999999999999</v>
      </c>
    </row>
    <row r="2890" spans="1:19" x14ac:dyDescent="0.3">
      <c r="A2890">
        <v>120</v>
      </c>
      <c r="B2890">
        <v>-0.27900000000000003</v>
      </c>
      <c r="C2890">
        <v>-1.2330000000000001</v>
      </c>
      <c r="D2890">
        <v>-2.2799999999999998</v>
      </c>
      <c r="E2890">
        <v>-2.97</v>
      </c>
      <c r="F2890">
        <v>-3.18</v>
      </c>
      <c r="G2890">
        <v>3.2</v>
      </c>
      <c r="H2890">
        <v>-0.01</v>
      </c>
      <c r="I2890">
        <v>3.927</v>
      </c>
      <c r="J2890">
        <v>-0.311</v>
      </c>
      <c r="K2890">
        <v>-1.3109999999999999</v>
      </c>
      <c r="L2890">
        <v>-2.3069999999999999</v>
      </c>
      <c r="M2890">
        <v>-3.0590000000000002</v>
      </c>
      <c r="N2890">
        <v>-3.2240000000000002</v>
      </c>
      <c r="O2890">
        <v>1.109</v>
      </c>
      <c r="P2890">
        <v>1.1399999999999999</v>
      </c>
      <c r="Q2890">
        <v>1.1319999999999999</v>
      </c>
      <c r="R2890">
        <v>0.82599999999999996</v>
      </c>
      <c r="S2890">
        <v>0.43099999999999999</v>
      </c>
    </row>
    <row r="2891" spans="1:19" x14ac:dyDescent="0.3">
      <c r="A2891">
        <v>180</v>
      </c>
      <c r="B2891">
        <v>-0.27900000000000003</v>
      </c>
      <c r="C2891">
        <v>-1.2330000000000001</v>
      </c>
      <c r="D2891">
        <v>-2.2799999999999998</v>
      </c>
      <c r="E2891">
        <v>-2.97</v>
      </c>
      <c r="F2891">
        <v>-3.18</v>
      </c>
      <c r="G2891">
        <v>3.2</v>
      </c>
      <c r="H2891">
        <v>-0.01</v>
      </c>
      <c r="I2891">
        <v>3.927</v>
      </c>
      <c r="J2891">
        <v>-0.312</v>
      </c>
      <c r="K2891">
        <v>-1.3009999999999999</v>
      </c>
      <c r="L2891">
        <v>-2.2949999999999999</v>
      </c>
      <c r="M2891">
        <v>-3.04</v>
      </c>
      <c r="N2891">
        <v>-3.2269999999999999</v>
      </c>
      <c r="O2891">
        <v>1.1060000000000001</v>
      </c>
      <c r="P2891">
        <v>1.1120000000000001</v>
      </c>
      <c r="Q2891">
        <v>1.0960000000000001</v>
      </c>
      <c r="R2891">
        <v>0.76300000000000001</v>
      </c>
      <c r="S2891">
        <v>0.432</v>
      </c>
    </row>
    <row r="2892" spans="1:19" x14ac:dyDescent="0.3">
      <c r="A2892">
        <v>240</v>
      </c>
      <c r="B2892">
        <v>-0.27900000000000003</v>
      </c>
      <c r="C2892">
        <v>-1.2330000000000001</v>
      </c>
      <c r="D2892">
        <v>-2.2799999999999998</v>
      </c>
      <c r="E2892">
        <v>-2.97</v>
      </c>
      <c r="F2892">
        <v>-3.18</v>
      </c>
      <c r="G2892">
        <v>3.2</v>
      </c>
      <c r="H2892">
        <v>-0.01</v>
      </c>
      <c r="I2892">
        <v>3.927</v>
      </c>
      <c r="J2892">
        <v>-0.317</v>
      </c>
      <c r="K2892">
        <v>-1.306</v>
      </c>
      <c r="L2892">
        <v>-2.3039999999999998</v>
      </c>
      <c r="M2892">
        <v>-3.0369999999999999</v>
      </c>
      <c r="N2892">
        <v>-3.2330000000000001</v>
      </c>
      <c r="O2892">
        <v>1.1120000000000001</v>
      </c>
      <c r="P2892">
        <v>1.1359999999999999</v>
      </c>
      <c r="Q2892">
        <v>1.135</v>
      </c>
      <c r="R2892">
        <v>0.76700000000000002</v>
      </c>
      <c r="S2892">
        <v>0.434</v>
      </c>
    </row>
    <row r="2893" spans="1:19" x14ac:dyDescent="0.3">
      <c r="A2893">
        <v>300</v>
      </c>
      <c r="B2893">
        <v>-0.27900000000000003</v>
      </c>
      <c r="C2893">
        <v>-1.2330000000000001</v>
      </c>
      <c r="D2893">
        <v>-2.2799999999999998</v>
      </c>
      <c r="E2893">
        <v>-2.97</v>
      </c>
      <c r="F2893">
        <v>-3.18</v>
      </c>
      <c r="G2893">
        <v>3.2</v>
      </c>
      <c r="H2893">
        <v>-0.01</v>
      </c>
      <c r="I2893">
        <v>3.927</v>
      </c>
      <c r="J2893">
        <v>-0.316</v>
      </c>
      <c r="K2893">
        <v>-1.3049999999999999</v>
      </c>
      <c r="L2893">
        <v>-2.302</v>
      </c>
      <c r="M2893">
        <v>-3.0459999999999998</v>
      </c>
      <c r="N2893">
        <v>-3.2389999999999999</v>
      </c>
      <c r="O2893">
        <v>1.107</v>
      </c>
      <c r="P2893">
        <v>1.121</v>
      </c>
      <c r="Q2893">
        <v>1.121</v>
      </c>
      <c r="R2893">
        <v>0.80400000000000005</v>
      </c>
      <c r="S2893">
        <v>0.436</v>
      </c>
    </row>
    <row r="2894" spans="1:19" x14ac:dyDescent="0.3">
      <c r="A2894">
        <v>360</v>
      </c>
      <c r="B2894">
        <v>-0.27900000000000003</v>
      </c>
      <c r="C2894">
        <v>-1.2330000000000001</v>
      </c>
      <c r="D2894">
        <v>-2.2799999999999998</v>
      </c>
      <c r="E2894">
        <v>-2.97</v>
      </c>
      <c r="F2894">
        <v>-3.18</v>
      </c>
      <c r="G2894">
        <v>3.2</v>
      </c>
      <c r="H2894">
        <v>-0.01</v>
      </c>
      <c r="I2894">
        <v>3.927</v>
      </c>
      <c r="J2894">
        <v>-0.31900000000000001</v>
      </c>
      <c r="K2894">
        <v>-1.3049999999999999</v>
      </c>
      <c r="L2894">
        <v>-2.2989999999999999</v>
      </c>
      <c r="M2894">
        <v>-3.0550000000000002</v>
      </c>
      <c r="N2894">
        <v>-3.2440000000000002</v>
      </c>
      <c r="O2894">
        <v>1.107</v>
      </c>
      <c r="P2894">
        <v>1.123</v>
      </c>
      <c r="Q2894">
        <v>1.113</v>
      </c>
      <c r="R2894">
        <v>0.82899999999999996</v>
      </c>
      <c r="S2894">
        <v>0.438</v>
      </c>
    </row>
    <row r="2895" spans="1:19" x14ac:dyDescent="0.3">
      <c r="A2895">
        <v>420</v>
      </c>
      <c r="B2895">
        <v>-0.27900000000000003</v>
      </c>
      <c r="C2895">
        <v>-1.2330000000000001</v>
      </c>
      <c r="D2895">
        <v>-2.2799999999999998</v>
      </c>
      <c r="E2895">
        <v>-2.97</v>
      </c>
      <c r="F2895">
        <v>-3.18</v>
      </c>
      <c r="G2895">
        <v>3.2</v>
      </c>
      <c r="H2895">
        <v>-0.01</v>
      </c>
      <c r="I2895">
        <v>3.927</v>
      </c>
      <c r="J2895">
        <v>-0.32100000000000001</v>
      </c>
      <c r="K2895">
        <v>-1.3080000000000001</v>
      </c>
      <c r="L2895">
        <v>-2.3010000000000002</v>
      </c>
      <c r="M2895">
        <v>-3.0619999999999998</v>
      </c>
      <c r="N2895">
        <v>-3.25</v>
      </c>
      <c r="O2895">
        <v>1.107</v>
      </c>
      <c r="P2895">
        <v>1.125</v>
      </c>
      <c r="Q2895">
        <v>1.121</v>
      </c>
      <c r="R2895">
        <v>0.84299999999999997</v>
      </c>
      <c r="S2895">
        <v>0.44</v>
      </c>
    </row>
    <row r="2896" spans="1:19" x14ac:dyDescent="0.3">
      <c r="A2896">
        <v>480</v>
      </c>
      <c r="B2896">
        <v>-0.27900000000000003</v>
      </c>
      <c r="C2896">
        <v>-1.2330000000000001</v>
      </c>
      <c r="D2896">
        <v>-2.2799999999999998</v>
      </c>
      <c r="E2896">
        <v>-2.97</v>
      </c>
      <c r="F2896">
        <v>-3.18</v>
      </c>
      <c r="G2896">
        <v>3.2</v>
      </c>
      <c r="H2896">
        <v>-0.01</v>
      </c>
      <c r="I2896">
        <v>3.927</v>
      </c>
      <c r="J2896">
        <v>-0.32200000000000001</v>
      </c>
      <c r="K2896">
        <v>-1.3080000000000001</v>
      </c>
      <c r="L2896">
        <v>-2.302</v>
      </c>
      <c r="M2896">
        <v>-3.0670000000000002</v>
      </c>
      <c r="N2896">
        <v>-3.2559999999999998</v>
      </c>
      <c r="O2896">
        <v>1.105</v>
      </c>
      <c r="P2896">
        <v>1.1200000000000001</v>
      </c>
      <c r="Q2896">
        <v>1.125</v>
      </c>
      <c r="R2896">
        <v>0.85</v>
      </c>
      <c r="S2896">
        <v>0.443</v>
      </c>
    </row>
    <row r="2897" spans="1:19" x14ac:dyDescent="0.3">
      <c r="A2897">
        <v>540</v>
      </c>
      <c r="B2897">
        <v>-0.27900000000000003</v>
      </c>
      <c r="C2897">
        <v>-1.2330000000000001</v>
      </c>
      <c r="D2897">
        <v>-2.2799999999999998</v>
      </c>
      <c r="E2897">
        <v>-2.97</v>
      </c>
      <c r="F2897">
        <v>-3.18</v>
      </c>
      <c r="G2897">
        <v>3.2</v>
      </c>
      <c r="H2897">
        <v>-0.01</v>
      </c>
      <c r="I2897">
        <v>3.927</v>
      </c>
      <c r="J2897">
        <v>-0.32300000000000001</v>
      </c>
      <c r="K2897">
        <v>-1.3089999999999999</v>
      </c>
      <c r="L2897">
        <v>-2.302</v>
      </c>
      <c r="M2897">
        <v>-3.0720000000000001</v>
      </c>
      <c r="N2897">
        <v>-3.2629999999999999</v>
      </c>
      <c r="O2897">
        <v>1.1040000000000001</v>
      </c>
      <c r="P2897">
        <v>1.1180000000000001</v>
      </c>
      <c r="Q2897">
        <v>1.1240000000000001</v>
      </c>
      <c r="R2897">
        <v>0.85299999999999998</v>
      </c>
      <c r="S2897">
        <v>0.44500000000000001</v>
      </c>
    </row>
    <row r="2898" spans="1:19" x14ac:dyDescent="0.3">
      <c r="A2898">
        <v>600</v>
      </c>
      <c r="B2898">
        <v>-0.27900000000000003</v>
      </c>
      <c r="C2898">
        <v>-1.2330000000000001</v>
      </c>
      <c r="D2898">
        <v>-2.2799999999999998</v>
      </c>
      <c r="E2898">
        <v>-2.97</v>
      </c>
      <c r="F2898">
        <v>-3.18</v>
      </c>
      <c r="G2898">
        <v>3.2</v>
      </c>
      <c r="H2898">
        <v>-0.01</v>
      </c>
      <c r="I2898">
        <v>3.927</v>
      </c>
      <c r="J2898">
        <v>-0.32500000000000001</v>
      </c>
      <c r="K2898">
        <v>-1.31</v>
      </c>
      <c r="L2898">
        <v>-2.302</v>
      </c>
      <c r="M2898">
        <v>-3.0760000000000001</v>
      </c>
      <c r="N2898">
        <v>-3.2709999999999999</v>
      </c>
      <c r="O2898">
        <v>1.1040000000000001</v>
      </c>
      <c r="P2898">
        <v>1.117</v>
      </c>
      <c r="Q2898">
        <v>1.1220000000000001</v>
      </c>
      <c r="R2898">
        <v>0.85599999999999998</v>
      </c>
      <c r="S2898">
        <v>0.44800000000000001</v>
      </c>
    </row>
    <row r="2900" spans="1:19" x14ac:dyDescent="0.3">
      <c r="A2900" t="s">
        <v>0</v>
      </c>
      <c r="B2900" t="s">
        <v>224</v>
      </c>
    </row>
    <row r="2901" spans="1:19" x14ac:dyDescent="0.3">
      <c r="A2901">
        <v>0</v>
      </c>
      <c r="B2901">
        <v>-0.27900000000000003</v>
      </c>
      <c r="C2901">
        <v>-1.2330000000000001</v>
      </c>
      <c r="D2901">
        <v>-2.2799999999999998</v>
      </c>
      <c r="E2901">
        <v>-2.9630000000000001</v>
      </c>
      <c r="F2901">
        <v>-3.17</v>
      </c>
      <c r="G2901">
        <v>3.2</v>
      </c>
      <c r="H2901">
        <v>-0.01</v>
      </c>
      <c r="I2901">
        <v>3.927</v>
      </c>
      <c r="J2901">
        <v>-0.30499999999999999</v>
      </c>
      <c r="K2901">
        <v>-1.3049999999999999</v>
      </c>
      <c r="L2901">
        <v>-2.2999999999999998</v>
      </c>
      <c r="M2901">
        <v>-3.04</v>
      </c>
      <c r="N2901">
        <v>-3.17</v>
      </c>
      <c r="O2901">
        <v>1.1060000000000001</v>
      </c>
      <c r="P2901">
        <v>1.1060000000000001</v>
      </c>
      <c r="Q2901">
        <v>1.0980000000000001</v>
      </c>
      <c r="R2901">
        <v>0.77400000000000002</v>
      </c>
      <c r="S2901">
        <v>0.33</v>
      </c>
    </row>
    <row r="2902" spans="1:19" x14ac:dyDescent="0.3">
      <c r="A2902">
        <v>60</v>
      </c>
      <c r="B2902">
        <v>-0.27900000000000003</v>
      </c>
      <c r="C2902">
        <v>-1.2330000000000001</v>
      </c>
      <c r="D2902">
        <v>-2.2799999999999998</v>
      </c>
      <c r="E2902">
        <v>-2.9630000000000001</v>
      </c>
      <c r="F2902">
        <v>-3.17</v>
      </c>
      <c r="G2902">
        <v>3.2</v>
      </c>
      <c r="H2902">
        <v>-0.01</v>
      </c>
      <c r="I2902">
        <v>3.927</v>
      </c>
      <c r="J2902">
        <v>-0.318</v>
      </c>
      <c r="K2902">
        <v>-1.3080000000000001</v>
      </c>
      <c r="L2902">
        <v>-2.2890000000000001</v>
      </c>
      <c r="M2902">
        <v>-3.0289999999999999</v>
      </c>
      <c r="N2902">
        <v>-3.206</v>
      </c>
      <c r="O2902">
        <v>1.125</v>
      </c>
      <c r="P2902">
        <v>1.1140000000000001</v>
      </c>
      <c r="Q2902">
        <v>1.0680000000000001</v>
      </c>
      <c r="R2902">
        <v>0.74399999999999999</v>
      </c>
      <c r="S2902">
        <v>0.42499999999999999</v>
      </c>
    </row>
    <row r="2903" spans="1:19" x14ac:dyDescent="0.3">
      <c r="A2903">
        <v>120</v>
      </c>
      <c r="B2903">
        <v>-0.27900000000000003</v>
      </c>
      <c r="C2903">
        <v>-1.2330000000000001</v>
      </c>
      <c r="D2903">
        <v>-2.2799999999999998</v>
      </c>
      <c r="E2903">
        <v>-2.9630000000000001</v>
      </c>
      <c r="F2903">
        <v>-3.17</v>
      </c>
      <c r="G2903">
        <v>3.2</v>
      </c>
      <c r="H2903">
        <v>-0.01</v>
      </c>
      <c r="I2903">
        <v>3.927</v>
      </c>
      <c r="J2903">
        <v>-0.311</v>
      </c>
      <c r="K2903">
        <v>-1.3109999999999999</v>
      </c>
      <c r="L2903">
        <v>-2.306</v>
      </c>
      <c r="M2903">
        <v>-3.052</v>
      </c>
      <c r="N2903">
        <v>-3.2130000000000001</v>
      </c>
      <c r="O2903">
        <v>1.109</v>
      </c>
      <c r="P2903">
        <v>1.1399999999999999</v>
      </c>
      <c r="Q2903">
        <v>1.1319999999999999</v>
      </c>
      <c r="R2903">
        <v>0.81799999999999995</v>
      </c>
      <c r="S2903">
        <v>0.42699999999999999</v>
      </c>
    </row>
    <row r="2904" spans="1:19" x14ac:dyDescent="0.3">
      <c r="A2904">
        <v>180</v>
      </c>
      <c r="B2904">
        <v>-0.27900000000000003</v>
      </c>
      <c r="C2904">
        <v>-1.2330000000000001</v>
      </c>
      <c r="D2904">
        <v>-2.2799999999999998</v>
      </c>
      <c r="E2904">
        <v>-2.9630000000000001</v>
      </c>
      <c r="F2904">
        <v>-3.17</v>
      </c>
      <c r="G2904">
        <v>3.2</v>
      </c>
      <c r="H2904">
        <v>-0.01</v>
      </c>
      <c r="I2904">
        <v>3.927</v>
      </c>
      <c r="J2904">
        <v>-0.312</v>
      </c>
      <c r="K2904">
        <v>-1.3009999999999999</v>
      </c>
      <c r="L2904">
        <v>-2.2949999999999999</v>
      </c>
      <c r="M2904">
        <v>-3.0329999999999999</v>
      </c>
      <c r="N2904">
        <v>-3.2170000000000001</v>
      </c>
      <c r="O2904">
        <v>1.1060000000000001</v>
      </c>
      <c r="P2904">
        <v>1.1120000000000001</v>
      </c>
      <c r="Q2904">
        <v>1.0960000000000001</v>
      </c>
      <c r="R2904">
        <v>0.75600000000000001</v>
      </c>
      <c r="S2904">
        <v>0.42899999999999999</v>
      </c>
    </row>
    <row r="2905" spans="1:19" x14ac:dyDescent="0.3">
      <c r="A2905">
        <v>240</v>
      </c>
      <c r="B2905">
        <v>-0.27900000000000003</v>
      </c>
      <c r="C2905">
        <v>-1.2330000000000001</v>
      </c>
      <c r="D2905">
        <v>-2.2799999999999998</v>
      </c>
      <c r="E2905">
        <v>-2.9630000000000001</v>
      </c>
      <c r="F2905">
        <v>-3.17</v>
      </c>
      <c r="G2905">
        <v>3.2</v>
      </c>
      <c r="H2905">
        <v>-0.01</v>
      </c>
      <c r="I2905">
        <v>3.927</v>
      </c>
      <c r="J2905">
        <v>-0.317</v>
      </c>
      <c r="K2905">
        <v>-1.306</v>
      </c>
      <c r="L2905">
        <v>-2.3039999999999998</v>
      </c>
      <c r="M2905">
        <v>-3.0310000000000001</v>
      </c>
      <c r="N2905">
        <v>-3.2229999999999999</v>
      </c>
      <c r="O2905">
        <v>1.1120000000000001</v>
      </c>
      <c r="P2905">
        <v>1.1359999999999999</v>
      </c>
      <c r="Q2905">
        <v>1.135</v>
      </c>
      <c r="R2905">
        <v>0.76200000000000001</v>
      </c>
      <c r="S2905">
        <v>0.43099999999999999</v>
      </c>
    </row>
    <row r="2906" spans="1:19" x14ac:dyDescent="0.3">
      <c r="A2906">
        <v>300</v>
      </c>
      <c r="B2906">
        <v>-0.27900000000000003</v>
      </c>
      <c r="C2906">
        <v>-1.2330000000000001</v>
      </c>
      <c r="D2906">
        <v>-2.2799999999999998</v>
      </c>
      <c r="E2906">
        <v>-2.9630000000000001</v>
      </c>
      <c r="F2906">
        <v>-3.17</v>
      </c>
      <c r="G2906">
        <v>3.2</v>
      </c>
      <c r="H2906">
        <v>-0.01</v>
      </c>
      <c r="I2906">
        <v>3.927</v>
      </c>
      <c r="J2906">
        <v>-0.316</v>
      </c>
      <c r="K2906">
        <v>-1.3049999999999999</v>
      </c>
      <c r="L2906">
        <v>-2.3010000000000002</v>
      </c>
      <c r="M2906">
        <v>-3.0390000000000001</v>
      </c>
      <c r="N2906">
        <v>-3.2280000000000002</v>
      </c>
      <c r="O2906">
        <v>1.107</v>
      </c>
      <c r="P2906">
        <v>1.121</v>
      </c>
      <c r="Q2906">
        <v>1.1200000000000001</v>
      </c>
      <c r="R2906">
        <v>0.79900000000000004</v>
      </c>
      <c r="S2906">
        <v>0.432</v>
      </c>
    </row>
    <row r="2907" spans="1:19" x14ac:dyDescent="0.3">
      <c r="A2907">
        <v>360</v>
      </c>
      <c r="B2907">
        <v>-0.27900000000000003</v>
      </c>
      <c r="C2907">
        <v>-1.2330000000000001</v>
      </c>
      <c r="D2907">
        <v>-2.2799999999999998</v>
      </c>
      <c r="E2907">
        <v>-2.9630000000000001</v>
      </c>
      <c r="F2907">
        <v>-3.17</v>
      </c>
      <c r="G2907">
        <v>3.2</v>
      </c>
      <c r="H2907">
        <v>-0.01</v>
      </c>
      <c r="I2907">
        <v>3.927</v>
      </c>
      <c r="J2907">
        <v>-0.31900000000000001</v>
      </c>
      <c r="K2907">
        <v>-1.3049999999999999</v>
      </c>
      <c r="L2907">
        <v>-2.2989999999999999</v>
      </c>
      <c r="M2907">
        <v>-3.0489999999999999</v>
      </c>
      <c r="N2907">
        <v>-3.2330000000000001</v>
      </c>
      <c r="O2907">
        <v>1.1080000000000001</v>
      </c>
      <c r="P2907">
        <v>1.1240000000000001</v>
      </c>
      <c r="Q2907">
        <v>1.1120000000000001</v>
      </c>
      <c r="R2907">
        <v>0.82499999999999996</v>
      </c>
      <c r="S2907">
        <v>0.434</v>
      </c>
    </row>
    <row r="2908" spans="1:19" x14ac:dyDescent="0.3">
      <c r="A2908">
        <v>420</v>
      </c>
      <c r="B2908">
        <v>-0.27900000000000003</v>
      </c>
      <c r="C2908">
        <v>-1.2330000000000001</v>
      </c>
      <c r="D2908">
        <v>-2.2799999999999998</v>
      </c>
      <c r="E2908">
        <v>-2.9630000000000001</v>
      </c>
      <c r="F2908">
        <v>-3.17</v>
      </c>
      <c r="G2908">
        <v>3.2</v>
      </c>
      <c r="H2908">
        <v>-0.01</v>
      </c>
      <c r="I2908">
        <v>3.927</v>
      </c>
      <c r="J2908">
        <v>-0.32</v>
      </c>
      <c r="K2908">
        <v>-1.3069999999999999</v>
      </c>
      <c r="L2908">
        <v>-2.2999999999999998</v>
      </c>
      <c r="M2908">
        <v>-3.056</v>
      </c>
      <c r="N2908">
        <v>-3.2389999999999999</v>
      </c>
      <c r="O2908">
        <v>1.107</v>
      </c>
      <c r="P2908">
        <v>1.1240000000000001</v>
      </c>
      <c r="Q2908">
        <v>1.121</v>
      </c>
      <c r="R2908">
        <v>0.83799999999999997</v>
      </c>
      <c r="S2908">
        <v>0.437</v>
      </c>
    </row>
    <row r="2909" spans="1:19" x14ac:dyDescent="0.3">
      <c r="A2909">
        <v>480</v>
      </c>
      <c r="B2909">
        <v>-0.27900000000000003</v>
      </c>
      <c r="C2909">
        <v>-1.2330000000000001</v>
      </c>
      <c r="D2909">
        <v>-2.2799999999999998</v>
      </c>
      <c r="E2909">
        <v>-2.9630000000000001</v>
      </c>
      <c r="F2909">
        <v>-3.17</v>
      </c>
      <c r="G2909">
        <v>3.2</v>
      </c>
      <c r="H2909">
        <v>-0.01</v>
      </c>
      <c r="I2909">
        <v>3.927</v>
      </c>
      <c r="J2909">
        <v>-0.32200000000000001</v>
      </c>
      <c r="K2909">
        <v>-1.3080000000000001</v>
      </c>
      <c r="L2909">
        <v>-2.302</v>
      </c>
      <c r="M2909">
        <v>-3.0609999999999999</v>
      </c>
      <c r="N2909">
        <v>-3.246</v>
      </c>
      <c r="O2909">
        <v>1.105</v>
      </c>
      <c r="P2909">
        <v>1.1200000000000001</v>
      </c>
      <c r="Q2909">
        <v>1.125</v>
      </c>
      <c r="R2909">
        <v>0.84399999999999997</v>
      </c>
      <c r="S2909">
        <v>0.439</v>
      </c>
    </row>
    <row r="2910" spans="1:19" x14ac:dyDescent="0.3">
      <c r="A2910">
        <v>540</v>
      </c>
      <c r="B2910">
        <v>-0.27900000000000003</v>
      </c>
      <c r="C2910">
        <v>-1.2330000000000001</v>
      </c>
      <c r="D2910">
        <v>-2.2799999999999998</v>
      </c>
      <c r="E2910">
        <v>-2.9630000000000001</v>
      </c>
      <c r="F2910">
        <v>-3.17</v>
      </c>
      <c r="G2910">
        <v>3.2</v>
      </c>
      <c r="H2910">
        <v>-0.01</v>
      </c>
      <c r="I2910">
        <v>3.927</v>
      </c>
      <c r="J2910">
        <v>-0.32300000000000001</v>
      </c>
      <c r="K2910">
        <v>-1.3089999999999999</v>
      </c>
      <c r="L2910">
        <v>-2.302</v>
      </c>
      <c r="M2910">
        <v>-3.0649999999999999</v>
      </c>
      <c r="N2910">
        <v>-3.2519999999999998</v>
      </c>
      <c r="O2910">
        <v>1.1040000000000001</v>
      </c>
      <c r="P2910">
        <v>1.1180000000000001</v>
      </c>
      <c r="Q2910">
        <v>1.1240000000000001</v>
      </c>
      <c r="R2910">
        <v>0.84699999999999998</v>
      </c>
      <c r="S2910">
        <v>0.441</v>
      </c>
    </row>
    <row r="2911" spans="1:19" x14ac:dyDescent="0.3">
      <c r="A2911">
        <v>600</v>
      </c>
      <c r="B2911">
        <v>-0.27900000000000003</v>
      </c>
      <c r="C2911">
        <v>-1.2330000000000001</v>
      </c>
      <c r="D2911">
        <v>-2.2799999999999998</v>
      </c>
      <c r="E2911">
        <v>-2.9630000000000001</v>
      </c>
      <c r="F2911">
        <v>-3.17</v>
      </c>
      <c r="G2911">
        <v>3.2</v>
      </c>
      <c r="H2911">
        <v>-0.01</v>
      </c>
      <c r="I2911">
        <v>3.927</v>
      </c>
      <c r="J2911">
        <v>-0.32500000000000001</v>
      </c>
      <c r="K2911">
        <v>-1.31</v>
      </c>
      <c r="L2911">
        <v>-2.3010000000000002</v>
      </c>
      <c r="M2911">
        <v>-3.07</v>
      </c>
      <c r="N2911">
        <v>-3.2589999999999999</v>
      </c>
      <c r="O2911">
        <v>1.1040000000000001</v>
      </c>
      <c r="P2911">
        <v>1.117</v>
      </c>
      <c r="Q2911">
        <v>1.121</v>
      </c>
      <c r="R2911">
        <v>0.85099999999999998</v>
      </c>
      <c r="S2911">
        <v>0.44400000000000001</v>
      </c>
    </row>
    <row r="2913" spans="1:19" x14ac:dyDescent="0.3">
      <c r="A2913" t="s">
        <v>0</v>
      </c>
      <c r="B2913" t="s">
        <v>225</v>
      </c>
    </row>
    <row r="2914" spans="1:19" x14ac:dyDescent="0.3">
      <c r="A2914">
        <v>0</v>
      </c>
      <c r="B2914">
        <v>-0.28000000000000003</v>
      </c>
      <c r="C2914">
        <v>-1.232</v>
      </c>
      <c r="D2914">
        <v>-2.2799999999999998</v>
      </c>
      <c r="E2914">
        <v>-2.956</v>
      </c>
      <c r="F2914">
        <v>-3.16</v>
      </c>
      <c r="G2914">
        <v>3.2</v>
      </c>
      <c r="H2914">
        <v>-0.01</v>
      </c>
      <c r="I2914">
        <v>3.927</v>
      </c>
      <c r="J2914">
        <v>-0.30499999999999999</v>
      </c>
      <c r="K2914">
        <v>-1.3049999999999999</v>
      </c>
      <c r="L2914">
        <v>-2.2999999999999998</v>
      </c>
      <c r="M2914">
        <v>-3.0339999999999998</v>
      </c>
      <c r="N2914">
        <v>-3.16</v>
      </c>
      <c r="O2914">
        <v>1.1060000000000001</v>
      </c>
      <c r="P2914">
        <v>1.1060000000000001</v>
      </c>
      <c r="Q2914">
        <v>1.0980000000000001</v>
      </c>
      <c r="R2914">
        <v>0.76800000000000002</v>
      </c>
      <c r="S2914">
        <v>0.32800000000000001</v>
      </c>
    </row>
    <row r="2915" spans="1:19" x14ac:dyDescent="0.3">
      <c r="A2915">
        <v>60</v>
      </c>
      <c r="B2915">
        <v>-0.28000000000000003</v>
      </c>
      <c r="C2915">
        <v>-1.232</v>
      </c>
      <c r="D2915">
        <v>-2.2799999999999998</v>
      </c>
      <c r="E2915">
        <v>-2.956</v>
      </c>
      <c r="F2915">
        <v>-3.16</v>
      </c>
      <c r="G2915">
        <v>3.2</v>
      </c>
      <c r="H2915">
        <v>-0.01</v>
      </c>
      <c r="I2915">
        <v>3.927</v>
      </c>
      <c r="J2915">
        <v>-0.318</v>
      </c>
      <c r="K2915">
        <v>-1.3080000000000001</v>
      </c>
      <c r="L2915">
        <v>-2.2890000000000001</v>
      </c>
      <c r="M2915">
        <v>-3.0230000000000001</v>
      </c>
      <c r="N2915">
        <v>-3.1960000000000002</v>
      </c>
      <c r="O2915">
        <v>1.125</v>
      </c>
      <c r="P2915">
        <v>1.113</v>
      </c>
      <c r="Q2915">
        <v>1.0669999999999999</v>
      </c>
      <c r="R2915">
        <v>0.73899999999999999</v>
      </c>
      <c r="S2915">
        <v>0.42199999999999999</v>
      </c>
    </row>
    <row r="2916" spans="1:19" x14ac:dyDescent="0.3">
      <c r="A2916">
        <v>120</v>
      </c>
      <c r="B2916">
        <v>-0.28000000000000003</v>
      </c>
      <c r="C2916">
        <v>-1.232</v>
      </c>
      <c r="D2916">
        <v>-2.2799999999999998</v>
      </c>
      <c r="E2916">
        <v>-2.956</v>
      </c>
      <c r="F2916">
        <v>-3.16</v>
      </c>
      <c r="G2916">
        <v>3.2</v>
      </c>
      <c r="H2916">
        <v>-0.01</v>
      </c>
      <c r="I2916">
        <v>3.927</v>
      </c>
      <c r="J2916">
        <v>-0.312</v>
      </c>
      <c r="K2916">
        <v>-1.3120000000000001</v>
      </c>
      <c r="L2916">
        <v>-2.306</v>
      </c>
      <c r="M2916">
        <v>-3.0449999999999999</v>
      </c>
      <c r="N2916">
        <v>-3.2029999999999998</v>
      </c>
      <c r="O2916">
        <v>1.1100000000000001</v>
      </c>
      <c r="P2916">
        <v>1.141</v>
      </c>
      <c r="Q2916">
        <v>1.131</v>
      </c>
      <c r="R2916">
        <v>0.81100000000000005</v>
      </c>
      <c r="S2916">
        <v>0.42399999999999999</v>
      </c>
    </row>
    <row r="2917" spans="1:19" x14ac:dyDescent="0.3">
      <c r="A2917">
        <v>180</v>
      </c>
      <c r="B2917">
        <v>-0.28000000000000003</v>
      </c>
      <c r="C2917">
        <v>-1.232</v>
      </c>
      <c r="D2917">
        <v>-2.2799999999999998</v>
      </c>
      <c r="E2917">
        <v>-2.956</v>
      </c>
      <c r="F2917">
        <v>-3.16</v>
      </c>
      <c r="G2917">
        <v>3.2</v>
      </c>
      <c r="H2917">
        <v>-0.01</v>
      </c>
      <c r="I2917">
        <v>3.927</v>
      </c>
      <c r="J2917">
        <v>-0.312</v>
      </c>
      <c r="K2917">
        <v>-1.3009999999999999</v>
      </c>
      <c r="L2917">
        <v>-2.2949999999999999</v>
      </c>
      <c r="M2917">
        <v>-3.0249999999999999</v>
      </c>
      <c r="N2917">
        <v>-3.206</v>
      </c>
      <c r="O2917">
        <v>1.1060000000000001</v>
      </c>
      <c r="P2917">
        <v>1.1120000000000001</v>
      </c>
      <c r="Q2917">
        <v>1.0960000000000001</v>
      </c>
      <c r="R2917">
        <v>0.749</v>
      </c>
      <c r="S2917">
        <v>0.42499999999999999</v>
      </c>
    </row>
    <row r="2918" spans="1:19" x14ac:dyDescent="0.3">
      <c r="A2918">
        <v>240</v>
      </c>
      <c r="B2918">
        <v>-0.28000000000000003</v>
      </c>
      <c r="C2918">
        <v>-1.232</v>
      </c>
      <c r="D2918">
        <v>-2.2799999999999998</v>
      </c>
      <c r="E2918">
        <v>-2.956</v>
      </c>
      <c r="F2918">
        <v>-3.16</v>
      </c>
      <c r="G2918">
        <v>3.2</v>
      </c>
      <c r="H2918">
        <v>-0.01</v>
      </c>
      <c r="I2918">
        <v>3.927</v>
      </c>
      <c r="J2918">
        <v>-0.317</v>
      </c>
      <c r="K2918">
        <v>-1.306</v>
      </c>
      <c r="L2918">
        <v>-2.3029999999999999</v>
      </c>
      <c r="M2918">
        <v>-3.024</v>
      </c>
      <c r="N2918">
        <v>-3.2120000000000002</v>
      </c>
      <c r="O2918">
        <v>1.1120000000000001</v>
      </c>
      <c r="P2918">
        <v>1.1359999999999999</v>
      </c>
      <c r="Q2918">
        <v>1.1339999999999999</v>
      </c>
      <c r="R2918">
        <v>0.75600000000000001</v>
      </c>
      <c r="S2918">
        <v>0.42699999999999999</v>
      </c>
    </row>
    <row r="2919" spans="1:19" x14ac:dyDescent="0.3">
      <c r="A2919">
        <v>300</v>
      </c>
      <c r="B2919">
        <v>-0.28000000000000003</v>
      </c>
      <c r="C2919">
        <v>-1.232</v>
      </c>
      <c r="D2919">
        <v>-2.2799999999999998</v>
      </c>
      <c r="E2919">
        <v>-2.956</v>
      </c>
      <c r="F2919">
        <v>-3.16</v>
      </c>
      <c r="G2919">
        <v>3.2</v>
      </c>
      <c r="H2919">
        <v>-0.01</v>
      </c>
      <c r="I2919">
        <v>3.927</v>
      </c>
      <c r="J2919">
        <v>-0.316</v>
      </c>
      <c r="K2919">
        <v>-1.304</v>
      </c>
      <c r="L2919">
        <v>-2.3010000000000002</v>
      </c>
      <c r="M2919">
        <v>-3.0329999999999999</v>
      </c>
      <c r="N2919">
        <v>-3.2170000000000001</v>
      </c>
      <c r="O2919">
        <v>1.107</v>
      </c>
      <c r="P2919">
        <v>1.1200000000000001</v>
      </c>
      <c r="Q2919">
        <v>1.1200000000000001</v>
      </c>
      <c r="R2919">
        <v>0.79300000000000004</v>
      </c>
      <c r="S2919">
        <v>0.42899999999999999</v>
      </c>
    </row>
    <row r="2920" spans="1:19" x14ac:dyDescent="0.3">
      <c r="A2920">
        <v>360</v>
      </c>
      <c r="B2920">
        <v>-0.28000000000000003</v>
      </c>
      <c r="C2920">
        <v>-1.232</v>
      </c>
      <c r="D2920">
        <v>-2.2799999999999998</v>
      </c>
      <c r="E2920">
        <v>-2.956</v>
      </c>
      <c r="F2920">
        <v>-3.16</v>
      </c>
      <c r="G2920">
        <v>3.2</v>
      </c>
      <c r="H2920">
        <v>-0.01</v>
      </c>
      <c r="I2920">
        <v>3.927</v>
      </c>
      <c r="J2920">
        <v>-0.31900000000000001</v>
      </c>
      <c r="K2920">
        <v>-1.3049999999999999</v>
      </c>
      <c r="L2920">
        <v>-2.298</v>
      </c>
      <c r="M2920">
        <v>-3.0430000000000001</v>
      </c>
      <c r="N2920">
        <v>-3.222</v>
      </c>
      <c r="O2920">
        <v>1.1080000000000001</v>
      </c>
      <c r="P2920">
        <v>1.1240000000000001</v>
      </c>
      <c r="Q2920">
        <v>1.1120000000000001</v>
      </c>
      <c r="R2920">
        <v>0.81899999999999995</v>
      </c>
      <c r="S2920">
        <v>0.43099999999999999</v>
      </c>
    </row>
    <row r="2921" spans="1:19" x14ac:dyDescent="0.3">
      <c r="A2921">
        <v>420</v>
      </c>
      <c r="B2921">
        <v>-0.28000000000000003</v>
      </c>
      <c r="C2921">
        <v>-1.232</v>
      </c>
      <c r="D2921">
        <v>-2.2799999999999998</v>
      </c>
      <c r="E2921">
        <v>-2.956</v>
      </c>
      <c r="F2921">
        <v>-3.16</v>
      </c>
      <c r="G2921">
        <v>3.2</v>
      </c>
      <c r="H2921">
        <v>-0.01</v>
      </c>
      <c r="I2921">
        <v>3.927</v>
      </c>
      <c r="J2921">
        <v>-0.32100000000000001</v>
      </c>
      <c r="K2921">
        <v>-1.3080000000000001</v>
      </c>
      <c r="L2921">
        <v>-2.2999999999999998</v>
      </c>
      <c r="M2921">
        <v>-3.0489999999999999</v>
      </c>
      <c r="N2921">
        <v>-3.2280000000000002</v>
      </c>
      <c r="O2921">
        <v>1.107</v>
      </c>
      <c r="P2921">
        <v>1.125</v>
      </c>
      <c r="Q2921">
        <v>1.1200000000000001</v>
      </c>
      <c r="R2921">
        <v>0.83299999999999996</v>
      </c>
      <c r="S2921">
        <v>0.433</v>
      </c>
    </row>
    <row r="2922" spans="1:19" x14ac:dyDescent="0.3">
      <c r="A2922">
        <v>480</v>
      </c>
      <c r="B2922">
        <v>-0.28000000000000003</v>
      </c>
      <c r="C2922">
        <v>-1.232</v>
      </c>
      <c r="D2922">
        <v>-2.2799999999999998</v>
      </c>
      <c r="E2922">
        <v>-2.956</v>
      </c>
      <c r="F2922">
        <v>-3.16</v>
      </c>
      <c r="G2922">
        <v>3.2</v>
      </c>
      <c r="H2922">
        <v>-0.01</v>
      </c>
      <c r="I2922">
        <v>3.927</v>
      </c>
      <c r="J2922">
        <v>-0.32100000000000001</v>
      </c>
      <c r="K2922">
        <v>-1.3080000000000001</v>
      </c>
      <c r="L2922">
        <v>-2.302</v>
      </c>
      <c r="M2922">
        <v>-3.0550000000000002</v>
      </c>
      <c r="N2922">
        <v>-3.2349999999999999</v>
      </c>
      <c r="O2922">
        <v>1.105</v>
      </c>
      <c r="P2922">
        <v>1.1200000000000001</v>
      </c>
      <c r="Q2922">
        <v>1.125</v>
      </c>
      <c r="R2922">
        <v>0.83799999999999997</v>
      </c>
      <c r="S2922">
        <v>0.435</v>
      </c>
    </row>
    <row r="2923" spans="1:19" x14ac:dyDescent="0.3">
      <c r="A2923">
        <v>540</v>
      </c>
      <c r="B2923">
        <v>-0.28000000000000003</v>
      </c>
      <c r="C2923">
        <v>-1.232</v>
      </c>
      <c r="D2923">
        <v>-2.2799999999999998</v>
      </c>
      <c r="E2923">
        <v>-2.956</v>
      </c>
      <c r="F2923">
        <v>-3.16</v>
      </c>
      <c r="G2923">
        <v>3.2</v>
      </c>
      <c r="H2923">
        <v>-0.01</v>
      </c>
      <c r="I2923">
        <v>3.927</v>
      </c>
      <c r="J2923">
        <v>-0.32300000000000001</v>
      </c>
      <c r="K2923">
        <v>-1.3089999999999999</v>
      </c>
      <c r="L2923">
        <v>-2.302</v>
      </c>
      <c r="M2923">
        <v>-3.0590000000000002</v>
      </c>
      <c r="N2923">
        <v>-3.2410000000000001</v>
      </c>
      <c r="O2923">
        <v>1.1040000000000001</v>
      </c>
      <c r="P2923">
        <v>1.1180000000000001</v>
      </c>
      <c r="Q2923">
        <v>1.1240000000000001</v>
      </c>
      <c r="R2923">
        <v>0.84199999999999997</v>
      </c>
      <c r="S2923">
        <v>0.437</v>
      </c>
    </row>
    <row r="2924" spans="1:19" x14ac:dyDescent="0.3">
      <c r="A2924">
        <v>600</v>
      </c>
      <c r="B2924">
        <v>-0.28000000000000003</v>
      </c>
      <c r="C2924">
        <v>-1.232</v>
      </c>
      <c r="D2924">
        <v>-2.2799999999999998</v>
      </c>
      <c r="E2924">
        <v>-2.956</v>
      </c>
      <c r="F2924">
        <v>-3.16</v>
      </c>
      <c r="G2924">
        <v>3.2</v>
      </c>
      <c r="H2924">
        <v>-0.01</v>
      </c>
      <c r="I2924">
        <v>3.927</v>
      </c>
      <c r="J2924">
        <v>-0.32500000000000001</v>
      </c>
      <c r="K2924">
        <v>-1.31</v>
      </c>
      <c r="L2924">
        <v>-2.3010000000000002</v>
      </c>
      <c r="M2924">
        <v>-3.0630000000000002</v>
      </c>
      <c r="N2924">
        <v>-3.2480000000000002</v>
      </c>
      <c r="O2924">
        <v>1.1040000000000001</v>
      </c>
      <c r="P2924">
        <v>1.117</v>
      </c>
      <c r="Q2924">
        <v>1.121</v>
      </c>
      <c r="R2924">
        <v>0.84399999999999997</v>
      </c>
      <c r="S2924">
        <v>0.439</v>
      </c>
    </row>
    <row r="2926" spans="1:19" x14ac:dyDescent="0.3">
      <c r="A2926" t="s">
        <v>0</v>
      </c>
      <c r="B2926" t="s">
        <v>226</v>
      </c>
    </row>
    <row r="2927" spans="1:19" x14ac:dyDescent="0.3">
      <c r="A2927">
        <v>0</v>
      </c>
      <c r="B2927">
        <v>-0.27700000000000002</v>
      </c>
      <c r="C2927">
        <v>-1.23</v>
      </c>
      <c r="D2927">
        <v>-2.2930000000000001</v>
      </c>
      <c r="E2927">
        <v>-3.0059999999999998</v>
      </c>
      <c r="F2927">
        <v>-3.24</v>
      </c>
      <c r="G2927">
        <v>3.2</v>
      </c>
      <c r="H2927">
        <v>0</v>
      </c>
      <c r="I2927">
        <v>3.927</v>
      </c>
      <c r="J2927">
        <v>-0.30499999999999999</v>
      </c>
      <c r="K2927">
        <v>-1.3049999999999999</v>
      </c>
      <c r="L2927">
        <v>-2.302</v>
      </c>
      <c r="M2927">
        <v>-3.0859999999999999</v>
      </c>
      <c r="N2927">
        <v>-3.24</v>
      </c>
      <c r="O2927">
        <v>1.1060000000000001</v>
      </c>
      <c r="P2927">
        <v>1.1060000000000001</v>
      </c>
      <c r="Q2927">
        <v>1.1000000000000001</v>
      </c>
      <c r="R2927">
        <v>0.82</v>
      </c>
      <c r="S2927">
        <v>0.34899999999999998</v>
      </c>
    </row>
    <row r="2928" spans="1:19" x14ac:dyDescent="0.3">
      <c r="A2928">
        <v>60</v>
      </c>
      <c r="B2928">
        <v>-0.27700000000000002</v>
      </c>
      <c r="C2928">
        <v>-1.23</v>
      </c>
      <c r="D2928">
        <v>-2.2930000000000001</v>
      </c>
      <c r="E2928">
        <v>-3.0059999999999998</v>
      </c>
      <c r="F2928">
        <v>-3.24</v>
      </c>
      <c r="G2928">
        <v>3.2</v>
      </c>
      <c r="H2928">
        <v>0</v>
      </c>
      <c r="I2928">
        <v>3.927</v>
      </c>
      <c r="J2928">
        <v>-0.317</v>
      </c>
      <c r="K2928">
        <v>-1.306</v>
      </c>
      <c r="L2928">
        <v>-2.2999999999999998</v>
      </c>
      <c r="M2928">
        <v>-3.073</v>
      </c>
      <c r="N2928">
        <v>-3.2839999999999998</v>
      </c>
      <c r="O2928">
        <v>1.125</v>
      </c>
      <c r="P2928">
        <v>1.109</v>
      </c>
      <c r="Q2928">
        <v>1.0680000000000001</v>
      </c>
      <c r="R2928">
        <v>0.78</v>
      </c>
      <c r="S2928">
        <v>0.45300000000000001</v>
      </c>
    </row>
    <row r="2929" spans="1:19" x14ac:dyDescent="0.3">
      <c r="A2929">
        <v>120</v>
      </c>
      <c r="B2929">
        <v>-0.27700000000000002</v>
      </c>
      <c r="C2929">
        <v>-1.23</v>
      </c>
      <c r="D2929">
        <v>-2.2930000000000001</v>
      </c>
      <c r="E2929">
        <v>-3.0059999999999998</v>
      </c>
      <c r="F2929">
        <v>-3.24</v>
      </c>
      <c r="G2929">
        <v>3.2</v>
      </c>
      <c r="H2929">
        <v>0</v>
      </c>
      <c r="I2929">
        <v>3.927</v>
      </c>
      <c r="J2929">
        <v>-0.309</v>
      </c>
      <c r="K2929">
        <v>-1.31</v>
      </c>
      <c r="L2929">
        <v>-2.3159999999999998</v>
      </c>
      <c r="M2929">
        <v>-3.0990000000000002</v>
      </c>
      <c r="N2929">
        <v>-3.2919999999999998</v>
      </c>
      <c r="O2929">
        <v>1.1120000000000001</v>
      </c>
      <c r="P2929">
        <v>1.137</v>
      </c>
      <c r="Q2929">
        <v>1.133</v>
      </c>
      <c r="R2929">
        <v>0.877</v>
      </c>
      <c r="S2929">
        <v>0.45600000000000002</v>
      </c>
    </row>
    <row r="2930" spans="1:19" x14ac:dyDescent="0.3">
      <c r="A2930">
        <v>180</v>
      </c>
      <c r="B2930">
        <v>-0.27700000000000002</v>
      </c>
      <c r="C2930">
        <v>-1.23</v>
      </c>
      <c r="D2930">
        <v>-2.2930000000000001</v>
      </c>
      <c r="E2930">
        <v>-3.0059999999999998</v>
      </c>
      <c r="F2930">
        <v>-3.24</v>
      </c>
      <c r="G2930">
        <v>3.2</v>
      </c>
      <c r="H2930">
        <v>0</v>
      </c>
      <c r="I2930">
        <v>3.927</v>
      </c>
      <c r="J2930">
        <v>-0.31</v>
      </c>
      <c r="K2930">
        <v>-1.3009999999999999</v>
      </c>
      <c r="L2930">
        <v>-2.302</v>
      </c>
      <c r="M2930">
        <v>-3.0830000000000002</v>
      </c>
      <c r="N2930">
        <v>-3.294</v>
      </c>
      <c r="O2930">
        <v>1.1140000000000001</v>
      </c>
      <c r="P2930">
        <v>1.1140000000000001</v>
      </c>
      <c r="Q2930">
        <v>1.0900000000000001</v>
      </c>
      <c r="R2930">
        <v>0.81699999999999995</v>
      </c>
      <c r="S2930">
        <v>0.45700000000000002</v>
      </c>
    </row>
    <row r="2931" spans="1:19" x14ac:dyDescent="0.3">
      <c r="A2931">
        <v>240</v>
      </c>
      <c r="B2931">
        <v>-0.27700000000000002</v>
      </c>
      <c r="C2931">
        <v>-1.23</v>
      </c>
      <c r="D2931">
        <v>-2.2930000000000001</v>
      </c>
      <c r="E2931">
        <v>-3.0059999999999998</v>
      </c>
      <c r="F2931">
        <v>-3.24</v>
      </c>
      <c r="G2931">
        <v>3.2</v>
      </c>
      <c r="H2931">
        <v>0</v>
      </c>
      <c r="I2931">
        <v>3.927</v>
      </c>
      <c r="J2931">
        <v>-0.313</v>
      </c>
      <c r="K2931">
        <v>-1.306</v>
      </c>
      <c r="L2931">
        <v>-2.3090000000000002</v>
      </c>
      <c r="M2931">
        <v>-3.077</v>
      </c>
      <c r="N2931">
        <v>-3.3010000000000002</v>
      </c>
      <c r="O2931">
        <v>1.119</v>
      </c>
      <c r="P2931">
        <v>1.135</v>
      </c>
      <c r="Q2931">
        <v>1.1279999999999999</v>
      </c>
      <c r="R2931">
        <v>0.80100000000000005</v>
      </c>
      <c r="S2931">
        <v>0.45900000000000002</v>
      </c>
    </row>
    <row r="2932" spans="1:19" x14ac:dyDescent="0.3">
      <c r="A2932">
        <v>300</v>
      </c>
      <c r="B2932">
        <v>-0.27700000000000002</v>
      </c>
      <c r="C2932">
        <v>-1.23</v>
      </c>
      <c r="D2932">
        <v>-2.2930000000000001</v>
      </c>
      <c r="E2932">
        <v>-3.0059999999999998</v>
      </c>
      <c r="F2932">
        <v>-3.24</v>
      </c>
      <c r="G2932">
        <v>3.2</v>
      </c>
      <c r="H2932">
        <v>0</v>
      </c>
      <c r="I2932">
        <v>3.927</v>
      </c>
      <c r="J2932">
        <v>-0.312</v>
      </c>
      <c r="K2932">
        <v>-1.3049999999999999</v>
      </c>
      <c r="L2932">
        <v>-2.3090000000000002</v>
      </c>
      <c r="M2932">
        <v>-3.0840000000000001</v>
      </c>
      <c r="N2932">
        <v>-3.306</v>
      </c>
      <c r="O2932">
        <v>1.117</v>
      </c>
      <c r="P2932">
        <v>1.125</v>
      </c>
      <c r="Q2932">
        <v>1.125</v>
      </c>
      <c r="R2932">
        <v>0.83199999999999996</v>
      </c>
      <c r="S2932">
        <v>0.46100000000000002</v>
      </c>
    </row>
    <row r="2933" spans="1:19" x14ac:dyDescent="0.3">
      <c r="A2933">
        <v>360</v>
      </c>
      <c r="B2933">
        <v>-0.27700000000000002</v>
      </c>
      <c r="C2933">
        <v>-1.23</v>
      </c>
      <c r="D2933">
        <v>-2.2930000000000001</v>
      </c>
      <c r="E2933">
        <v>-3.0059999999999998</v>
      </c>
      <c r="F2933">
        <v>-3.24</v>
      </c>
      <c r="G2933">
        <v>3.2</v>
      </c>
      <c r="H2933">
        <v>0</v>
      </c>
      <c r="I2933">
        <v>3.927</v>
      </c>
      <c r="J2933">
        <v>-0.312</v>
      </c>
      <c r="K2933">
        <v>-1.3049999999999999</v>
      </c>
      <c r="L2933">
        <v>-2.3050000000000002</v>
      </c>
      <c r="M2933">
        <v>-3.0939999999999999</v>
      </c>
      <c r="N2933">
        <v>-3.3119999999999998</v>
      </c>
      <c r="O2933">
        <v>1.1180000000000001</v>
      </c>
      <c r="P2933">
        <v>1.123</v>
      </c>
      <c r="Q2933">
        <v>1.115</v>
      </c>
      <c r="R2933">
        <v>0.85899999999999999</v>
      </c>
      <c r="S2933">
        <v>0.46400000000000002</v>
      </c>
    </row>
    <row r="2934" spans="1:19" x14ac:dyDescent="0.3">
      <c r="A2934">
        <v>420</v>
      </c>
      <c r="B2934">
        <v>-0.27700000000000002</v>
      </c>
      <c r="C2934">
        <v>-1.23</v>
      </c>
      <c r="D2934">
        <v>-2.2930000000000001</v>
      </c>
      <c r="E2934">
        <v>-3.0059999999999998</v>
      </c>
      <c r="F2934">
        <v>-3.24</v>
      </c>
      <c r="G2934">
        <v>3.2</v>
      </c>
      <c r="H2934">
        <v>0</v>
      </c>
      <c r="I2934">
        <v>3.927</v>
      </c>
      <c r="J2934">
        <v>-0.313</v>
      </c>
      <c r="K2934">
        <v>-1.3069999999999999</v>
      </c>
      <c r="L2934">
        <v>-2.3050000000000002</v>
      </c>
      <c r="M2934">
        <v>-3.1019999999999999</v>
      </c>
      <c r="N2934">
        <v>-3.32</v>
      </c>
      <c r="O2934">
        <v>1.119</v>
      </c>
      <c r="P2934">
        <v>1.1259999999999999</v>
      </c>
      <c r="Q2934">
        <v>1.119</v>
      </c>
      <c r="R2934">
        <v>0.875</v>
      </c>
      <c r="S2934">
        <v>0.46700000000000003</v>
      </c>
    </row>
    <row r="2935" spans="1:19" x14ac:dyDescent="0.3">
      <c r="A2935">
        <v>480</v>
      </c>
      <c r="B2935">
        <v>-0.27700000000000002</v>
      </c>
      <c r="C2935">
        <v>-1.23</v>
      </c>
      <c r="D2935">
        <v>-2.2930000000000001</v>
      </c>
      <c r="E2935">
        <v>-3.0059999999999998</v>
      </c>
      <c r="F2935">
        <v>-3.24</v>
      </c>
      <c r="G2935">
        <v>3.2</v>
      </c>
      <c r="H2935">
        <v>0</v>
      </c>
      <c r="I2935">
        <v>3.927</v>
      </c>
      <c r="J2935">
        <v>-0.313</v>
      </c>
      <c r="K2935">
        <v>-1.3080000000000001</v>
      </c>
      <c r="L2935">
        <v>-2.306</v>
      </c>
      <c r="M2935">
        <v>-3.1070000000000002</v>
      </c>
      <c r="N2935">
        <v>-3.327</v>
      </c>
      <c r="O2935">
        <v>1.119</v>
      </c>
      <c r="P2935">
        <v>1.1240000000000001</v>
      </c>
      <c r="Q2935">
        <v>1.125</v>
      </c>
      <c r="R2935">
        <v>0.88200000000000001</v>
      </c>
      <c r="S2935">
        <v>0.47</v>
      </c>
    </row>
    <row r="2936" spans="1:19" x14ac:dyDescent="0.3">
      <c r="A2936">
        <v>540</v>
      </c>
      <c r="B2936">
        <v>-0.27700000000000002</v>
      </c>
      <c r="C2936">
        <v>-1.23</v>
      </c>
      <c r="D2936">
        <v>-2.2930000000000001</v>
      </c>
      <c r="E2936">
        <v>-3.0059999999999998</v>
      </c>
      <c r="F2936">
        <v>-3.24</v>
      </c>
      <c r="G2936">
        <v>3.2</v>
      </c>
      <c r="H2936">
        <v>0</v>
      </c>
      <c r="I2936">
        <v>3.927</v>
      </c>
      <c r="J2936">
        <v>-0.313</v>
      </c>
      <c r="K2936">
        <v>-1.3080000000000001</v>
      </c>
      <c r="L2936">
        <v>-2.306</v>
      </c>
      <c r="M2936">
        <v>-3.1110000000000002</v>
      </c>
      <c r="N2936">
        <v>-3.3359999999999999</v>
      </c>
      <c r="O2936">
        <v>1.119</v>
      </c>
      <c r="P2936">
        <v>1.1220000000000001</v>
      </c>
      <c r="Q2936">
        <v>1.1259999999999999</v>
      </c>
      <c r="R2936">
        <v>0.88600000000000001</v>
      </c>
      <c r="S2936">
        <v>0.47299999999999998</v>
      </c>
    </row>
    <row r="2937" spans="1:19" x14ac:dyDescent="0.3">
      <c r="A2937">
        <v>600</v>
      </c>
      <c r="B2937">
        <v>-0.27700000000000002</v>
      </c>
      <c r="C2937">
        <v>-1.23</v>
      </c>
      <c r="D2937">
        <v>-2.2930000000000001</v>
      </c>
      <c r="E2937">
        <v>-3.0059999999999998</v>
      </c>
      <c r="F2937">
        <v>-3.24</v>
      </c>
      <c r="G2937">
        <v>3.2</v>
      </c>
      <c r="H2937">
        <v>0</v>
      </c>
      <c r="I2937">
        <v>3.927</v>
      </c>
      <c r="J2937">
        <v>-0.313</v>
      </c>
      <c r="K2937">
        <v>-1.3080000000000001</v>
      </c>
      <c r="L2937">
        <v>-2.3050000000000002</v>
      </c>
      <c r="M2937">
        <v>-3.1150000000000002</v>
      </c>
      <c r="N2937">
        <v>-3.3439999999999999</v>
      </c>
      <c r="O2937">
        <v>1.1200000000000001</v>
      </c>
      <c r="P2937">
        <v>1.121</v>
      </c>
      <c r="Q2937">
        <v>1.1240000000000001</v>
      </c>
      <c r="R2937">
        <v>0.88900000000000001</v>
      </c>
      <c r="S2937">
        <v>0.47599999999999998</v>
      </c>
    </row>
    <row r="2939" spans="1:19" x14ac:dyDescent="0.3">
      <c r="A2939" t="s">
        <v>0</v>
      </c>
      <c r="B2939" t="s">
        <v>227</v>
      </c>
    </row>
    <row r="2940" spans="1:19" x14ac:dyDescent="0.3">
      <c r="A2940">
        <v>0</v>
      </c>
      <c r="B2940">
        <v>-0.27800000000000002</v>
      </c>
      <c r="C2940">
        <v>-1.2310000000000001</v>
      </c>
      <c r="D2940">
        <v>-2.2930000000000001</v>
      </c>
      <c r="E2940">
        <v>-3</v>
      </c>
      <c r="F2940">
        <v>-3.23</v>
      </c>
      <c r="G2940">
        <v>3.2</v>
      </c>
      <c r="H2940">
        <v>0</v>
      </c>
      <c r="I2940">
        <v>3.927</v>
      </c>
      <c r="J2940">
        <v>-0.30499999999999999</v>
      </c>
      <c r="K2940">
        <v>-1.3049999999999999</v>
      </c>
      <c r="L2940">
        <v>-2.302</v>
      </c>
      <c r="M2940">
        <v>-3.08</v>
      </c>
      <c r="N2940">
        <v>-3.23</v>
      </c>
      <c r="O2940">
        <v>1.1060000000000001</v>
      </c>
      <c r="P2940">
        <v>1.1060000000000001</v>
      </c>
      <c r="Q2940">
        <v>1.1000000000000001</v>
      </c>
      <c r="R2940">
        <v>0.81299999999999994</v>
      </c>
      <c r="S2940">
        <v>0.34699999999999998</v>
      </c>
    </row>
    <row r="2941" spans="1:19" x14ac:dyDescent="0.3">
      <c r="A2941">
        <v>60</v>
      </c>
      <c r="B2941">
        <v>-0.27800000000000002</v>
      </c>
      <c r="C2941">
        <v>-1.2310000000000001</v>
      </c>
      <c r="D2941">
        <v>-2.2930000000000001</v>
      </c>
      <c r="E2941">
        <v>-3</v>
      </c>
      <c r="F2941">
        <v>-3.23</v>
      </c>
      <c r="G2941">
        <v>3.2</v>
      </c>
      <c r="H2941">
        <v>0</v>
      </c>
      <c r="I2941">
        <v>3.927</v>
      </c>
      <c r="J2941">
        <v>-0.317</v>
      </c>
      <c r="K2941">
        <v>-1.306</v>
      </c>
      <c r="L2941">
        <v>-2.2989999999999999</v>
      </c>
      <c r="M2941">
        <v>-3.0670000000000002</v>
      </c>
      <c r="N2941">
        <v>-3.2730000000000001</v>
      </c>
      <c r="O2941">
        <v>1.125</v>
      </c>
      <c r="P2941">
        <v>1.1080000000000001</v>
      </c>
      <c r="Q2941">
        <v>1.0669999999999999</v>
      </c>
      <c r="R2941">
        <v>0.77500000000000002</v>
      </c>
      <c r="S2941">
        <v>0.44900000000000001</v>
      </c>
    </row>
    <row r="2942" spans="1:19" x14ac:dyDescent="0.3">
      <c r="A2942">
        <v>120</v>
      </c>
      <c r="B2942">
        <v>-0.27800000000000002</v>
      </c>
      <c r="C2942">
        <v>-1.2310000000000001</v>
      </c>
      <c r="D2942">
        <v>-2.2930000000000001</v>
      </c>
      <c r="E2942">
        <v>-3</v>
      </c>
      <c r="F2942">
        <v>-3.23</v>
      </c>
      <c r="G2942">
        <v>3.2</v>
      </c>
      <c r="H2942">
        <v>0</v>
      </c>
      <c r="I2942">
        <v>3.927</v>
      </c>
      <c r="J2942">
        <v>-0.309</v>
      </c>
      <c r="K2942">
        <v>-1.31</v>
      </c>
      <c r="L2942">
        <v>-2.3159999999999998</v>
      </c>
      <c r="M2942">
        <v>-3.093</v>
      </c>
      <c r="N2942">
        <v>-3.2810000000000001</v>
      </c>
      <c r="O2942">
        <v>1.113</v>
      </c>
      <c r="P2942">
        <v>1.137</v>
      </c>
      <c r="Q2942">
        <v>1.133</v>
      </c>
      <c r="R2942">
        <v>0.87</v>
      </c>
      <c r="S2942">
        <v>0.45200000000000001</v>
      </c>
    </row>
    <row r="2943" spans="1:19" x14ac:dyDescent="0.3">
      <c r="A2943">
        <v>180</v>
      </c>
      <c r="B2943">
        <v>-0.27800000000000002</v>
      </c>
      <c r="C2943">
        <v>-1.2310000000000001</v>
      </c>
      <c r="D2943">
        <v>-2.2930000000000001</v>
      </c>
      <c r="E2943">
        <v>-3</v>
      </c>
      <c r="F2943">
        <v>-3.23</v>
      </c>
      <c r="G2943">
        <v>3.2</v>
      </c>
      <c r="H2943">
        <v>0</v>
      </c>
      <c r="I2943">
        <v>3.927</v>
      </c>
      <c r="J2943">
        <v>-0.31</v>
      </c>
      <c r="K2943">
        <v>-1.3009999999999999</v>
      </c>
      <c r="L2943">
        <v>-2.302</v>
      </c>
      <c r="M2943">
        <v>-3.0760000000000001</v>
      </c>
      <c r="N2943">
        <v>-3.2829999999999999</v>
      </c>
      <c r="O2943">
        <v>1.1140000000000001</v>
      </c>
      <c r="P2943">
        <v>1.1140000000000001</v>
      </c>
      <c r="Q2943">
        <v>1.0900000000000001</v>
      </c>
      <c r="R2943">
        <v>0.80900000000000005</v>
      </c>
      <c r="S2943">
        <v>0.45200000000000001</v>
      </c>
    </row>
    <row r="2944" spans="1:19" x14ac:dyDescent="0.3">
      <c r="A2944">
        <v>240</v>
      </c>
      <c r="B2944">
        <v>-0.27800000000000002</v>
      </c>
      <c r="C2944">
        <v>-1.2310000000000001</v>
      </c>
      <c r="D2944">
        <v>-2.2930000000000001</v>
      </c>
      <c r="E2944">
        <v>-3</v>
      </c>
      <c r="F2944">
        <v>-3.23</v>
      </c>
      <c r="G2944">
        <v>3.2</v>
      </c>
      <c r="H2944">
        <v>0</v>
      </c>
      <c r="I2944">
        <v>3.927</v>
      </c>
      <c r="J2944">
        <v>-0.313</v>
      </c>
      <c r="K2944">
        <v>-1.306</v>
      </c>
      <c r="L2944">
        <v>-2.3090000000000002</v>
      </c>
      <c r="M2944">
        <v>-3.0710000000000002</v>
      </c>
      <c r="N2944">
        <v>-3.29</v>
      </c>
      <c r="O2944">
        <v>1.119</v>
      </c>
      <c r="P2944">
        <v>1.135</v>
      </c>
      <c r="Q2944">
        <v>1.129</v>
      </c>
      <c r="R2944">
        <v>0.79500000000000004</v>
      </c>
      <c r="S2944">
        <v>0.45500000000000002</v>
      </c>
    </row>
    <row r="2945" spans="1:19" x14ac:dyDescent="0.3">
      <c r="A2945">
        <v>300</v>
      </c>
      <c r="B2945">
        <v>-0.27800000000000002</v>
      </c>
      <c r="C2945">
        <v>-1.2310000000000001</v>
      </c>
      <c r="D2945">
        <v>-2.2930000000000001</v>
      </c>
      <c r="E2945">
        <v>-3</v>
      </c>
      <c r="F2945">
        <v>-3.23</v>
      </c>
      <c r="G2945">
        <v>3.2</v>
      </c>
      <c r="H2945">
        <v>0</v>
      </c>
      <c r="I2945">
        <v>3.927</v>
      </c>
      <c r="J2945">
        <v>-0.312</v>
      </c>
      <c r="K2945">
        <v>-1.3049999999999999</v>
      </c>
      <c r="L2945">
        <v>-2.3090000000000002</v>
      </c>
      <c r="M2945">
        <v>-3.0779999999999998</v>
      </c>
      <c r="N2945">
        <v>-3.2949999999999999</v>
      </c>
      <c r="O2945">
        <v>1.117</v>
      </c>
      <c r="P2945">
        <v>1.1240000000000001</v>
      </c>
      <c r="Q2945">
        <v>1.125</v>
      </c>
      <c r="R2945">
        <v>0.82699999999999996</v>
      </c>
      <c r="S2945">
        <v>0.45700000000000002</v>
      </c>
    </row>
    <row r="2946" spans="1:19" x14ac:dyDescent="0.3">
      <c r="A2946">
        <v>360</v>
      </c>
      <c r="B2946">
        <v>-0.27800000000000002</v>
      </c>
      <c r="C2946">
        <v>-1.2310000000000001</v>
      </c>
      <c r="D2946">
        <v>-2.2930000000000001</v>
      </c>
      <c r="E2946">
        <v>-3</v>
      </c>
      <c r="F2946">
        <v>-3.23</v>
      </c>
      <c r="G2946">
        <v>3.2</v>
      </c>
      <c r="H2946">
        <v>0</v>
      </c>
      <c r="I2946">
        <v>3.927</v>
      </c>
      <c r="J2946">
        <v>-0.312</v>
      </c>
      <c r="K2946">
        <v>-1.3049999999999999</v>
      </c>
      <c r="L2946">
        <v>-2.3039999999999998</v>
      </c>
      <c r="M2946">
        <v>-3.089</v>
      </c>
      <c r="N2946">
        <v>-3.3010000000000002</v>
      </c>
      <c r="O2946">
        <v>1.1180000000000001</v>
      </c>
      <c r="P2946">
        <v>1.123</v>
      </c>
      <c r="Q2946">
        <v>1.1140000000000001</v>
      </c>
      <c r="R2946">
        <v>0.85299999999999998</v>
      </c>
      <c r="S2946">
        <v>0.45900000000000002</v>
      </c>
    </row>
    <row r="2947" spans="1:19" x14ac:dyDescent="0.3">
      <c r="A2947">
        <v>420</v>
      </c>
      <c r="B2947">
        <v>-0.27800000000000002</v>
      </c>
      <c r="C2947">
        <v>-1.2310000000000001</v>
      </c>
      <c r="D2947">
        <v>-2.2930000000000001</v>
      </c>
      <c r="E2947">
        <v>-3</v>
      </c>
      <c r="F2947">
        <v>-3.23</v>
      </c>
      <c r="G2947">
        <v>3.2</v>
      </c>
      <c r="H2947">
        <v>0</v>
      </c>
      <c r="I2947">
        <v>3.927</v>
      </c>
      <c r="J2947">
        <v>-0.313</v>
      </c>
      <c r="K2947">
        <v>-1.3069999999999999</v>
      </c>
      <c r="L2947">
        <v>-2.3050000000000002</v>
      </c>
      <c r="M2947">
        <v>-3.0960000000000001</v>
      </c>
      <c r="N2947">
        <v>-3.3090000000000002</v>
      </c>
      <c r="O2947">
        <v>1.119</v>
      </c>
      <c r="P2947">
        <v>1.1259999999999999</v>
      </c>
      <c r="Q2947">
        <v>1.1200000000000001</v>
      </c>
      <c r="R2947">
        <v>0.86799999999999999</v>
      </c>
      <c r="S2947">
        <v>0.46200000000000002</v>
      </c>
    </row>
    <row r="2948" spans="1:19" x14ac:dyDescent="0.3">
      <c r="A2948">
        <v>480</v>
      </c>
      <c r="B2948">
        <v>-0.27800000000000002</v>
      </c>
      <c r="C2948">
        <v>-1.2310000000000001</v>
      </c>
      <c r="D2948">
        <v>-2.2930000000000001</v>
      </c>
      <c r="E2948">
        <v>-3</v>
      </c>
      <c r="F2948">
        <v>-3.23</v>
      </c>
      <c r="G2948">
        <v>3.2</v>
      </c>
      <c r="H2948">
        <v>0</v>
      </c>
      <c r="I2948">
        <v>3.927</v>
      </c>
      <c r="J2948">
        <v>-0.313</v>
      </c>
      <c r="K2948">
        <v>-1.3080000000000001</v>
      </c>
      <c r="L2948">
        <v>-2.306</v>
      </c>
      <c r="M2948">
        <v>-3.101</v>
      </c>
      <c r="N2948">
        <v>-3.3159999999999998</v>
      </c>
      <c r="O2948">
        <v>1.119</v>
      </c>
      <c r="P2948">
        <v>1.1240000000000001</v>
      </c>
      <c r="Q2948">
        <v>1.125</v>
      </c>
      <c r="R2948">
        <v>0.876</v>
      </c>
      <c r="S2948">
        <v>0.46500000000000002</v>
      </c>
    </row>
    <row r="2949" spans="1:19" x14ac:dyDescent="0.3">
      <c r="A2949">
        <v>540</v>
      </c>
      <c r="B2949">
        <v>-0.27800000000000002</v>
      </c>
      <c r="C2949">
        <v>-1.2310000000000001</v>
      </c>
      <c r="D2949">
        <v>-2.2930000000000001</v>
      </c>
      <c r="E2949">
        <v>-3</v>
      </c>
      <c r="F2949">
        <v>-3.23</v>
      </c>
      <c r="G2949">
        <v>3.2</v>
      </c>
      <c r="H2949">
        <v>0</v>
      </c>
      <c r="I2949">
        <v>3.927</v>
      </c>
      <c r="J2949">
        <v>-0.313</v>
      </c>
      <c r="K2949">
        <v>-1.3080000000000001</v>
      </c>
      <c r="L2949">
        <v>-2.306</v>
      </c>
      <c r="M2949">
        <v>-3.1059999999999999</v>
      </c>
      <c r="N2949">
        <v>-3.3239999999999998</v>
      </c>
      <c r="O2949">
        <v>1.119</v>
      </c>
      <c r="P2949">
        <v>1.1220000000000001</v>
      </c>
      <c r="Q2949">
        <v>1.125</v>
      </c>
      <c r="R2949">
        <v>0.88</v>
      </c>
      <c r="S2949">
        <v>0.46800000000000003</v>
      </c>
    </row>
    <row r="2950" spans="1:19" x14ac:dyDescent="0.3">
      <c r="A2950">
        <v>600</v>
      </c>
      <c r="B2950">
        <v>-0.27800000000000002</v>
      </c>
      <c r="C2950">
        <v>-1.2310000000000001</v>
      </c>
      <c r="D2950">
        <v>-2.2930000000000001</v>
      </c>
      <c r="E2950">
        <v>-3</v>
      </c>
      <c r="F2950">
        <v>-3.23</v>
      </c>
      <c r="G2950">
        <v>3.2</v>
      </c>
      <c r="H2950">
        <v>0</v>
      </c>
      <c r="I2950">
        <v>3.927</v>
      </c>
      <c r="J2950">
        <v>-0.313</v>
      </c>
      <c r="K2950">
        <v>-1.3080000000000001</v>
      </c>
      <c r="L2950">
        <v>-2.3050000000000002</v>
      </c>
      <c r="M2950">
        <v>-3.11</v>
      </c>
      <c r="N2950">
        <v>-3.3330000000000002</v>
      </c>
      <c r="O2950">
        <v>1.1200000000000001</v>
      </c>
      <c r="P2950">
        <v>1.121</v>
      </c>
      <c r="Q2950">
        <v>1.1240000000000001</v>
      </c>
      <c r="R2950">
        <v>0.88400000000000001</v>
      </c>
      <c r="S2950">
        <v>0.47199999999999998</v>
      </c>
    </row>
    <row r="2952" spans="1:19" x14ac:dyDescent="0.3">
      <c r="A2952" t="s">
        <v>0</v>
      </c>
      <c r="B2952" t="s">
        <v>228</v>
      </c>
    </row>
    <row r="2953" spans="1:19" x14ac:dyDescent="0.3">
      <c r="A2953">
        <v>0</v>
      </c>
      <c r="B2953">
        <v>-0.27800000000000002</v>
      </c>
      <c r="C2953">
        <v>-1.23</v>
      </c>
      <c r="D2953">
        <v>-2.2799999999999998</v>
      </c>
      <c r="E2953">
        <v>-2.9940000000000002</v>
      </c>
      <c r="F2953">
        <v>-3.22</v>
      </c>
      <c r="G2953">
        <v>3.2</v>
      </c>
      <c r="H2953">
        <v>0</v>
      </c>
      <c r="I2953">
        <v>3.927</v>
      </c>
      <c r="J2953">
        <v>-0.30499999999999999</v>
      </c>
      <c r="K2953">
        <v>-1.3049999999999999</v>
      </c>
      <c r="L2953">
        <v>-2.3010000000000002</v>
      </c>
      <c r="M2953">
        <v>-3.0739999999999998</v>
      </c>
      <c r="N2953">
        <v>-3.22</v>
      </c>
      <c r="O2953">
        <v>1.1060000000000001</v>
      </c>
      <c r="P2953">
        <v>1.1060000000000001</v>
      </c>
      <c r="Q2953">
        <v>1.1000000000000001</v>
      </c>
      <c r="R2953">
        <v>0.80700000000000005</v>
      </c>
      <c r="S2953">
        <v>0.34399999999999997</v>
      </c>
    </row>
    <row r="2954" spans="1:19" x14ac:dyDescent="0.3">
      <c r="A2954">
        <v>60</v>
      </c>
      <c r="B2954">
        <v>-0.27800000000000002</v>
      </c>
      <c r="C2954">
        <v>-1.23</v>
      </c>
      <c r="D2954">
        <v>-2.2799999999999998</v>
      </c>
      <c r="E2954">
        <v>-2.9940000000000002</v>
      </c>
      <c r="F2954">
        <v>-3.22</v>
      </c>
      <c r="G2954">
        <v>3.2</v>
      </c>
      <c r="H2954">
        <v>0</v>
      </c>
      <c r="I2954">
        <v>3.927</v>
      </c>
      <c r="J2954">
        <v>-0.317</v>
      </c>
      <c r="K2954">
        <v>-1.3069999999999999</v>
      </c>
      <c r="L2954">
        <v>-2.2930000000000001</v>
      </c>
      <c r="M2954">
        <v>-3.06</v>
      </c>
      <c r="N2954">
        <v>-3.2629999999999999</v>
      </c>
      <c r="O2954">
        <v>1.127</v>
      </c>
      <c r="P2954">
        <v>1.111</v>
      </c>
      <c r="Q2954">
        <v>1.0620000000000001</v>
      </c>
      <c r="R2954">
        <v>0.76900000000000002</v>
      </c>
      <c r="S2954">
        <v>0.44500000000000001</v>
      </c>
    </row>
    <row r="2955" spans="1:19" x14ac:dyDescent="0.3">
      <c r="A2955">
        <v>120</v>
      </c>
      <c r="B2955">
        <v>-0.27800000000000002</v>
      </c>
      <c r="C2955">
        <v>-1.23</v>
      </c>
      <c r="D2955">
        <v>-2.2799999999999998</v>
      </c>
      <c r="E2955">
        <v>-2.9940000000000002</v>
      </c>
      <c r="F2955">
        <v>-3.22</v>
      </c>
      <c r="G2955">
        <v>3.2</v>
      </c>
      <c r="H2955">
        <v>0</v>
      </c>
      <c r="I2955">
        <v>3.927</v>
      </c>
      <c r="J2955">
        <v>-0.309</v>
      </c>
      <c r="K2955">
        <v>-1.31</v>
      </c>
      <c r="L2955">
        <v>-2.3119999999999998</v>
      </c>
      <c r="M2955">
        <v>-3.0870000000000002</v>
      </c>
      <c r="N2955">
        <v>-3.27</v>
      </c>
      <c r="O2955">
        <v>1.1120000000000001</v>
      </c>
      <c r="P2955">
        <v>1.1359999999999999</v>
      </c>
      <c r="Q2955">
        <v>1.1319999999999999</v>
      </c>
      <c r="R2955">
        <v>0.85899999999999999</v>
      </c>
      <c r="S2955">
        <v>0.44700000000000001</v>
      </c>
    </row>
    <row r="2956" spans="1:19" x14ac:dyDescent="0.3">
      <c r="A2956">
        <v>180</v>
      </c>
      <c r="B2956">
        <v>-0.27800000000000002</v>
      </c>
      <c r="C2956">
        <v>-1.23</v>
      </c>
      <c r="D2956">
        <v>-2.2799999999999998</v>
      </c>
      <c r="E2956">
        <v>-2.9940000000000002</v>
      </c>
      <c r="F2956">
        <v>-3.22</v>
      </c>
      <c r="G2956">
        <v>3.2</v>
      </c>
      <c r="H2956">
        <v>0</v>
      </c>
      <c r="I2956">
        <v>3.927</v>
      </c>
      <c r="J2956">
        <v>-0.31</v>
      </c>
      <c r="K2956">
        <v>-1.3009999999999999</v>
      </c>
      <c r="L2956">
        <v>-2.2989999999999999</v>
      </c>
      <c r="M2956">
        <v>-3.07</v>
      </c>
      <c r="N2956">
        <v>-3.2730000000000001</v>
      </c>
      <c r="O2956">
        <v>1.1140000000000001</v>
      </c>
      <c r="P2956">
        <v>1.113</v>
      </c>
      <c r="Q2956">
        <v>1.091</v>
      </c>
      <c r="R2956">
        <v>0.80300000000000005</v>
      </c>
      <c r="S2956">
        <v>0.44900000000000001</v>
      </c>
    </row>
    <row r="2957" spans="1:19" x14ac:dyDescent="0.3">
      <c r="A2957">
        <v>240</v>
      </c>
      <c r="B2957">
        <v>-0.27800000000000002</v>
      </c>
      <c r="C2957">
        <v>-1.23</v>
      </c>
      <c r="D2957">
        <v>-2.2799999999999998</v>
      </c>
      <c r="E2957">
        <v>-2.9940000000000002</v>
      </c>
      <c r="F2957">
        <v>-3.22</v>
      </c>
      <c r="G2957">
        <v>3.2</v>
      </c>
      <c r="H2957">
        <v>0</v>
      </c>
      <c r="I2957">
        <v>3.927</v>
      </c>
      <c r="J2957">
        <v>-0.313</v>
      </c>
      <c r="K2957">
        <v>-1.306</v>
      </c>
      <c r="L2957">
        <v>-2.306</v>
      </c>
      <c r="M2957">
        <v>-3.0630000000000002</v>
      </c>
      <c r="N2957">
        <v>-3.278</v>
      </c>
      <c r="O2957">
        <v>1.119</v>
      </c>
      <c r="P2957">
        <v>1.135</v>
      </c>
      <c r="Q2957">
        <v>1.129</v>
      </c>
      <c r="R2957">
        <v>0.79200000000000004</v>
      </c>
      <c r="S2957">
        <v>0.45100000000000001</v>
      </c>
    </row>
    <row r="2958" spans="1:19" x14ac:dyDescent="0.3">
      <c r="A2958">
        <v>300</v>
      </c>
      <c r="B2958">
        <v>-0.27800000000000002</v>
      </c>
      <c r="C2958">
        <v>-1.23</v>
      </c>
      <c r="D2958">
        <v>-2.2799999999999998</v>
      </c>
      <c r="E2958">
        <v>-2.9940000000000002</v>
      </c>
      <c r="F2958">
        <v>-3.22</v>
      </c>
      <c r="G2958">
        <v>3.2</v>
      </c>
      <c r="H2958">
        <v>0</v>
      </c>
      <c r="I2958">
        <v>3.927</v>
      </c>
      <c r="J2958">
        <v>-0.312</v>
      </c>
      <c r="K2958">
        <v>-1.3049999999999999</v>
      </c>
      <c r="L2958">
        <v>-2.306</v>
      </c>
      <c r="M2958">
        <v>-3.0710000000000002</v>
      </c>
      <c r="N2958">
        <v>-3.2839999999999998</v>
      </c>
      <c r="O2958">
        <v>1.117</v>
      </c>
      <c r="P2958">
        <v>1.125</v>
      </c>
      <c r="Q2958">
        <v>1.125</v>
      </c>
      <c r="R2958">
        <v>0.82599999999999996</v>
      </c>
      <c r="S2958">
        <v>0.45300000000000001</v>
      </c>
    </row>
    <row r="2959" spans="1:19" x14ac:dyDescent="0.3">
      <c r="A2959">
        <v>360</v>
      </c>
      <c r="B2959">
        <v>-0.27800000000000002</v>
      </c>
      <c r="C2959">
        <v>-1.23</v>
      </c>
      <c r="D2959">
        <v>-2.2799999999999998</v>
      </c>
      <c r="E2959">
        <v>-2.9940000000000002</v>
      </c>
      <c r="F2959">
        <v>-3.22</v>
      </c>
      <c r="G2959">
        <v>3.2</v>
      </c>
      <c r="H2959">
        <v>0</v>
      </c>
      <c r="I2959">
        <v>3.927</v>
      </c>
      <c r="J2959">
        <v>-0.312</v>
      </c>
      <c r="K2959">
        <v>-1.3049999999999999</v>
      </c>
      <c r="L2959">
        <v>-2.302</v>
      </c>
      <c r="M2959">
        <v>-3.081</v>
      </c>
      <c r="N2959">
        <v>-3.29</v>
      </c>
      <c r="O2959">
        <v>1.1180000000000001</v>
      </c>
      <c r="P2959">
        <v>1.123</v>
      </c>
      <c r="Q2959">
        <v>1.113</v>
      </c>
      <c r="R2959">
        <v>0.85</v>
      </c>
      <c r="S2959">
        <v>0.45500000000000002</v>
      </c>
    </row>
    <row r="2960" spans="1:19" x14ac:dyDescent="0.3">
      <c r="A2960">
        <v>420</v>
      </c>
      <c r="B2960">
        <v>-0.27800000000000002</v>
      </c>
      <c r="C2960">
        <v>-1.23</v>
      </c>
      <c r="D2960">
        <v>-2.2799999999999998</v>
      </c>
      <c r="E2960">
        <v>-2.9940000000000002</v>
      </c>
      <c r="F2960">
        <v>-3.22</v>
      </c>
      <c r="G2960">
        <v>3.2</v>
      </c>
      <c r="H2960">
        <v>0</v>
      </c>
      <c r="I2960">
        <v>3.927</v>
      </c>
      <c r="J2960">
        <v>-0.313</v>
      </c>
      <c r="K2960">
        <v>-1.3069999999999999</v>
      </c>
      <c r="L2960">
        <v>-2.3029999999999999</v>
      </c>
      <c r="M2960">
        <v>-3.089</v>
      </c>
      <c r="N2960">
        <v>-3.2970000000000002</v>
      </c>
      <c r="O2960">
        <v>1.119</v>
      </c>
      <c r="P2960">
        <v>1.127</v>
      </c>
      <c r="Q2960">
        <v>1.1200000000000001</v>
      </c>
      <c r="R2960">
        <v>0.86599999999999999</v>
      </c>
      <c r="S2960">
        <v>0.45800000000000002</v>
      </c>
    </row>
    <row r="2961" spans="1:19" x14ac:dyDescent="0.3">
      <c r="A2961">
        <v>480</v>
      </c>
      <c r="B2961">
        <v>-0.27800000000000002</v>
      </c>
      <c r="C2961">
        <v>-1.23</v>
      </c>
      <c r="D2961">
        <v>-2.2799999999999998</v>
      </c>
      <c r="E2961">
        <v>-2.9940000000000002</v>
      </c>
      <c r="F2961">
        <v>-3.22</v>
      </c>
      <c r="G2961">
        <v>3.2</v>
      </c>
      <c r="H2961">
        <v>0</v>
      </c>
      <c r="I2961">
        <v>3.927</v>
      </c>
      <c r="J2961">
        <v>-0.313</v>
      </c>
      <c r="K2961">
        <v>-1.3080000000000001</v>
      </c>
      <c r="L2961">
        <v>-2.3039999999999998</v>
      </c>
      <c r="M2961">
        <v>-3.0939999999999999</v>
      </c>
      <c r="N2961">
        <v>-3.3039999999999998</v>
      </c>
      <c r="O2961">
        <v>1.119</v>
      </c>
      <c r="P2961">
        <v>1.1240000000000001</v>
      </c>
      <c r="Q2961">
        <v>1.1240000000000001</v>
      </c>
      <c r="R2961">
        <v>0.872</v>
      </c>
      <c r="S2961">
        <v>0.46</v>
      </c>
    </row>
    <row r="2962" spans="1:19" x14ac:dyDescent="0.3">
      <c r="A2962">
        <v>540</v>
      </c>
      <c r="B2962">
        <v>-0.27800000000000002</v>
      </c>
      <c r="C2962">
        <v>-1.23</v>
      </c>
      <c r="D2962">
        <v>-2.2799999999999998</v>
      </c>
      <c r="E2962">
        <v>-2.9940000000000002</v>
      </c>
      <c r="F2962">
        <v>-3.22</v>
      </c>
      <c r="G2962">
        <v>3.2</v>
      </c>
      <c r="H2962">
        <v>0</v>
      </c>
      <c r="I2962">
        <v>3.927</v>
      </c>
      <c r="J2962">
        <v>-0.313</v>
      </c>
      <c r="K2962">
        <v>-1.3080000000000001</v>
      </c>
      <c r="L2962">
        <v>-2.3050000000000002</v>
      </c>
      <c r="M2962">
        <v>-3.0979999999999999</v>
      </c>
      <c r="N2962">
        <v>-3.3119999999999998</v>
      </c>
      <c r="O2962">
        <v>1.119</v>
      </c>
      <c r="P2962">
        <v>1.1220000000000001</v>
      </c>
      <c r="Q2962">
        <v>1.125</v>
      </c>
      <c r="R2962">
        <v>0.875</v>
      </c>
      <c r="S2962">
        <v>0.46300000000000002</v>
      </c>
    </row>
    <row r="2963" spans="1:19" x14ac:dyDescent="0.3">
      <c r="A2963">
        <v>600</v>
      </c>
      <c r="B2963">
        <v>-0.27800000000000002</v>
      </c>
      <c r="C2963">
        <v>-1.23</v>
      </c>
      <c r="D2963">
        <v>-2.2799999999999998</v>
      </c>
      <c r="E2963">
        <v>-2.9940000000000002</v>
      </c>
      <c r="F2963">
        <v>-3.22</v>
      </c>
      <c r="G2963">
        <v>3.2</v>
      </c>
      <c r="H2963">
        <v>0</v>
      </c>
      <c r="I2963">
        <v>3.927</v>
      </c>
      <c r="J2963">
        <v>-0.313</v>
      </c>
      <c r="K2963">
        <v>-1.3080000000000001</v>
      </c>
      <c r="L2963">
        <v>-2.3039999999999998</v>
      </c>
      <c r="M2963">
        <v>-3.1019999999999999</v>
      </c>
      <c r="N2963">
        <v>-3.32</v>
      </c>
      <c r="O2963">
        <v>1.1200000000000001</v>
      </c>
      <c r="P2963">
        <v>1.121</v>
      </c>
      <c r="Q2963">
        <v>1.123</v>
      </c>
      <c r="R2963">
        <v>0.88</v>
      </c>
      <c r="S2963">
        <v>0.46700000000000003</v>
      </c>
    </row>
    <row r="2965" spans="1:19" x14ac:dyDescent="0.3">
      <c r="A2965" t="s">
        <v>0</v>
      </c>
      <c r="B2965" t="s">
        <v>229</v>
      </c>
    </row>
    <row r="2966" spans="1:19" x14ac:dyDescent="0.3">
      <c r="A2966">
        <v>0</v>
      </c>
      <c r="B2966">
        <v>-0.27900000000000003</v>
      </c>
      <c r="C2966">
        <v>-1.232</v>
      </c>
      <c r="D2966">
        <v>-2.2810000000000001</v>
      </c>
      <c r="E2966">
        <v>-2.988</v>
      </c>
      <c r="F2966">
        <v>-3.21</v>
      </c>
      <c r="G2966">
        <v>3.2</v>
      </c>
      <c r="H2966">
        <v>0</v>
      </c>
      <c r="I2966">
        <v>3.927</v>
      </c>
      <c r="J2966">
        <v>-0.30499999999999999</v>
      </c>
      <c r="K2966">
        <v>-1.3049999999999999</v>
      </c>
      <c r="L2966">
        <v>-2.3010000000000002</v>
      </c>
      <c r="M2966">
        <v>-3.0670000000000002</v>
      </c>
      <c r="N2966">
        <v>-3.21</v>
      </c>
      <c r="O2966">
        <v>1.1060000000000001</v>
      </c>
      <c r="P2966">
        <v>1.1060000000000001</v>
      </c>
      <c r="Q2966">
        <v>1.1000000000000001</v>
      </c>
      <c r="R2966">
        <v>0.8</v>
      </c>
      <c r="S2966">
        <v>0.34100000000000003</v>
      </c>
    </row>
    <row r="2967" spans="1:19" x14ac:dyDescent="0.3">
      <c r="A2967">
        <v>60</v>
      </c>
      <c r="B2967">
        <v>-0.27900000000000003</v>
      </c>
      <c r="C2967">
        <v>-1.232</v>
      </c>
      <c r="D2967">
        <v>-2.2810000000000001</v>
      </c>
      <c r="E2967">
        <v>-2.988</v>
      </c>
      <c r="F2967">
        <v>-3.21</v>
      </c>
      <c r="G2967">
        <v>3.2</v>
      </c>
      <c r="H2967">
        <v>0</v>
      </c>
      <c r="I2967">
        <v>3.927</v>
      </c>
      <c r="J2967">
        <v>-0.317</v>
      </c>
      <c r="K2967">
        <v>-1.3080000000000001</v>
      </c>
      <c r="L2967">
        <v>-2.2909999999999999</v>
      </c>
      <c r="M2967">
        <v>-3.056</v>
      </c>
      <c r="N2967">
        <v>-3.2490000000000001</v>
      </c>
      <c r="O2967">
        <v>1.127</v>
      </c>
      <c r="P2967">
        <v>1.115</v>
      </c>
      <c r="Q2967">
        <v>1.07</v>
      </c>
      <c r="R2967">
        <v>0.76900000000000002</v>
      </c>
      <c r="S2967">
        <v>0.44</v>
      </c>
    </row>
    <row r="2968" spans="1:19" x14ac:dyDescent="0.3">
      <c r="A2968">
        <v>120</v>
      </c>
      <c r="B2968">
        <v>-0.27900000000000003</v>
      </c>
      <c r="C2968">
        <v>-1.232</v>
      </c>
      <c r="D2968">
        <v>-2.2810000000000001</v>
      </c>
      <c r="E2968">
        <v>-2.988</v>
      </c>
      <c r="F2968">
        <v>-3.21</v>
      </c>
      <c r="G2968">
        <v>3.2</v>
      </c>
      <c r="H2968">
        <v>0</v>
      </c>
      <c r="I2968">
        <v>3.927</v>
      </c>
      <c r="J2968">
        <v>-0.31</v>
      </c>
      <c r="K2968">
        <v>-1.3109999999999999</v>
      </c>
      <c r="L2968">
        <v>-2.3079999999999998</v>
      </c>
      <c r="M2968">
        <v>-3.0790000000000002</v>
      </c>
      <c r="N2968">
        <v>-3.2559999999999998</v>
      </c>
      <c r="O2968">
        <v>1.1140000000000001</v>
      </c>
      <c r="P2968">
        <v>1.1399999999999999</v>
      </c>
      <c r="Q2968">
        <v>1.135</v>
      </c>
      <c r="R2968">
        <v>0.84699999999999998</v>
      </c>
      <c r="S2968">
        <v>0.442</v>
      </c>
    </row>
    <row r="2969" spans="1:19" x14ac:dyDescent="0.3">
      <c r="A2969">
        <v>180</v>
      </c>
      <c r="B2969">
        <v>-0.27900000000000003</v>
      </c>
      <c r="C2969">
        <v>-1.232</v>
      </c>
      <c r="D2969">
        <v>-2.2810000000000001</v>
      </c>
      <c r="E2969">
        <v>-2.988</v>
      </c>
      <c r="F2969">
        <v>-3.21</v>
      </c>
      <c r="G2969">
        <v>3.2</v>
      </c>
      <c r="H2969">
        <v>0</v>
      </c>
      <c r="I2969">
        <v>3.927</v>
      </c>
      <c r="J2969">
        <v>-0.309</v>
      </c>
      <c r="K2969">
        <v>-1.3009999999999999</v>
      </c>
      <c r="L2969">
        <v>-2.2959999999999998</v>
      </c>
      <c r="M2969">
        <v>-3.06</v>
      </c>
      <c r="N2969">
        <v>-3.26</v>
      </c>
      <c r="O2969">
        <v>1.113</v>
      </c>
      <c r="P2969">
        <v>1.113</v>
      </c>
      <c r="Q2969">
        <v>1.097</v>
      </c>
      <c r="R2969">
        <v>0.78400000000000003</v>
      </c>
      <c r="S2969">
        <v>0.44400000000000001</v>
      </c>
    </row>
    <row r="2970" spans="1:19" x14ac:dyDescent="0.3">
      <c r="A2970">
        <v>240</v>
      </c>
      <c r="B2970">
        <v>-0.27900000000000003</v>
      </c>
      <c r="C2970">
        <v>-1.232</v>
      </c>
      <c r="D2970">
        <v>-2.2810000000000001</v>
      </c>
      <c r="E2970">
        <v>-2.988</v>
      </c>
      <c r="F2970">
        <v>-3.21</v>
      </c>
      <c r="G2970">
        <v>3.2</v>
      </c>
      <c r="H2970">
        <v>0</v>
      </c>
      <c r="I2970">
        <v>3.927</v>
      </c>
      <c r="J2970">
        <v>-0.313</v>
      </c>
      <c r="K2970">
        <v>-1.306</v>
      </c>
      <c r="L2970">
        <v>-2.3039999999999998</v>
      </c>
      <c r="M2970">
        <v>-3.0569999999999999</v>
      </c>
      <c r="N2970">
        <v>-3.266</v>
      </c>
      <c r="O2970">
        <v>1.1200000000000001</v>
      </c>
      <c r="P2970">
        <v>1.135</v>
      </c>
      <c r="Q2970">
        <v>1.135</v>
      </c>
      <c r="R2970">
        <v>0.78700000000000003</v>
      </c>
      <c r="S2970">
        <v>0.44600000000000001</v>
      </c>
    </row>
    <row r="2971" spans="1:19" x14ac:dyDescent="0.3">
      <c r="A2971">
        <v>300</v>
      </c>
      <c r="B2971">
        <v>-0.27900000000000003</v>
      </c>
      <c r="C2971">
        <v>-1.232</v>
      </c>
      <c r="D2971">
        <v>-2.2810000000000001</v>
      </c>
      <c r="E2971">
        <v>-2.988</v>
      </c>
      <c r="F2971">
        <v>-3.21</v>
      </c>
      <c r="G2971">
        <v>3.2</v>
      </c>
      <c r="H2971">
        <v>0</v>
      </c>
      <c r="I2971">
        <v>3.927</v>
      </c>
      <c r="J2971">
        <v>-0.312</v>
      </c>
      <c r="K2971">
        <v>-1.3049999999999999</v>
      </c>
      <c r="L2971">
        <v>-2.302</v>
      </c>
      <c r="M2971">
        <v>-3.0649999999999999</v>
      </c>
      <c r="N2971">
        <v>-3.2709999999999999</v>
      </c>
      <c r="O2971">
        <v>1.117</v>
      </c>
      <c r="P2971">
        <v>1.121</v>
      </c>
      <c r="Q2971">
        <v>1.123</v>
      </c>
      <c r="R2971">
        <v>0.82199999999999995</v>
      </c>
      <c r="S2971">
        <v>0.44800000000000001</v>
      </c>
    </row>
    <row r="2972" spans="1:19" x14ac:dyDescent="0.3">
      <c r="A2972">
        <v>360</v>
      </c>
      <c r="B2972">
        <v>-0.27900000000000003</v>
      </c>
      <c r="C2972">
        <v>-1.232</v>
      </c>
      <c r="D2972">
        <v>-2.2810000000000001</v>
      </c>
      <c r="E2972">
        <v>-2.988</v>
      </c>
      <c r="F2972">
        <v>-3.21</v>
      </c>
      <c r="G2972">
        <v>3.2</v>
      </c>
      <c r="H2972">
        <v>0</v>
      </c>
      <c r="I2972">
        <v>3.927</v>
      </c>
      <c r="J2972">
        <v>-0.312</v>
      </c>
      <c r="K2972">
        <v>-1.3049999999999999</v>
      </c>
      <c r="L2972">
        <v>-2.2999999999999998</v>
      </c>
      <c r="M2972">
        <v>-3.0739999999999998</v>
      </c>
      <c r="N2972">
        <v>-3.278</v>
      </c>
      <c r="O2972">
        <v>1.1180000000000001</v>
      </c>
      <c r="P2972">
        <v>1.1240000000000001</v>
      </c>
      <c r="Q2972">
        <v>1.1140000000000001</v>
      </c>
      <c r="R2972">
        <v>0.84599999999999997</v>
      </c>
      <c r="S2972">
        <v>0.45</v>
      </c>
    </row>
    <row r="2973" spans="1:19" x14ac:dyDescent="0.3">
      <c r="A2973">
        <v>420</v>
      </c>
      <c r="B2973">
        <v>-0.27900000000000003</v>
      </c>
      <c r="C2973">
        <v>-1.232</v>
      </c>
      <c r="D2973">
        <v>-2.2810000000000001</v>
      </c>
      <c r="E2973">
        <v>-2.988</v>
      </c>
      <c r="F2973">
        <v>-3.21</v>
      </c>
      <c r="G2973">
        <v>3.2</v>
      </c>
      <c r="H2973">
        <v>0</v>
      </c>
      <c r="I2973">
        <v>3.927</v>
      </c>
      <c r="J2973">
        <v>-0.313</v>
      </c>
      <c r="K2973">
        <v>-1.3069999999999999</v>
      </c>
      <c r="L2973">
        <v>-2.3010000000000002</v>
      </c>
      <c r="M2973">
        <v>-3.081</v>
      </c>
      <c r="N2973">
        <v>-3.2850000000000001</v>
      </c>
      <c r="O2973">
        <v>1.119</v>
      </c>
      <c r="P2973">
        <v>1.1259999999999999</v>
      </c>
      <c r="Q2973">
        <v>1.1220000000000001</v>
      </c>
      <c r="R2973">
        <v>0.86</v>
      </c>
      <c r="S2973">
        <v>0.45300000000000001</v>
      </c>
    </row>
    <row r="2974" spans="1:19" x14ac:dyDescent="0.3">
      <c r="A2974">
        <v>480</v>
      </c>
      <c r="B2974">
        <v>-0.27900000000000003</v>
      </c>
      <c r="C2974">
        <v>-1.232</v>
      </c>
      <c r="D2974">
        <v>-2.2810000000000001</v>
      </c>
      <c r="E2974">
        <v>-2.988</v>
      </c>
      <c r="F2974">
        <v>-3.21</v>
      </c>
      <c r="G2974">
        <v>3.2</v>
      </c>
      <c r="H2974">
        <v>0</v>
      </c>
      <c r="I2974">
        <v>3.927</v>
      </c>
      <c r="J2974">
        <v>-0.312</v>
      </c>
      <c r="K2974">
        <v>-1.3069999999999999</v>
      </c>
      <c r="L2974">
        <v>-2.302</v>
      </c>
      <c r="M2974">
        <v>-3.0859999999999999</v>
      </c>
      <c r="N2974">
        <v>-3.2909999999999999</v>
      </c>
      <c r="O2974">
        <v>1.1180000000000001</v>
      </c>
      <c r="P2974">
        <v>1.1220000000000001</v>
      </c>
      <c r="Q2974">
        <v>1.1259999999999999</v>
      </c>
      <c r="R2974">
        <v>0.86699999999999999</v>
      </c>
      <c r="S2974">
        <v>0.45500000000000002</v>
      </c>
    </row>
    <row r="2975" spans="1:19" x14ac:dyDescent="0.3">
      <c r="A2975">
        <v>540</v>
      </c>
      <c r="B2975">
        <v>-0.27900000000000003</v>
      </c>
      <c r="C2975">
        <v>-1.232</v>
      </c>
      <c r="D2975">
        <v>-2.2810000000000001</v>
      </c>
      <c r="E2975">
        <v>-2.988</v>
      </c>
      <c r="F2975">
        <v>-3.21</v>
      </c>
      <c r="G2975">
        <v>3.2</v>
      </c>
      <c r="H2975">
        <v>0</v>
      </c>
      <c r="I2975">
        <v>3.927</v>
      </c>
      <c r="J2975">
        <v>-0.313</v>
      </c>
      <c r="K2975">
        <v>-1.3069999999999999</v>
      </c>
      <c r="L2975">
        <v>-2.302</v>
      </c>
      <c r="M2975">
        <v>-3.09</v>
      </c>
      <c r="N2975">
        <v>-3.298</v>
      </c>
      <c r="O2975">
        <v>1.119</v>
      </c>
      <c r="P2975">
        <v>1.121</v>
      </c>
      <c r="Q2975">
        <v>1.125</v>
      </c>
      <c r="R2975">
        <v>0.871</v>
      </c>
      <c r="S2975">
        <v>0.45800000000000002</v>
      </c>
    </row>
    <row r="2976" spans="1:19" x14ac:dyDescent="0.3">
      <c r="A2976">
        <v>600</v>
      </c>
      <c r="B2976">
        <v>-0.27900000000000003</v>
      </c>
      <c r="C2976">
        <v>-1.232</v>
      </c>
      <c r="D2976">
        <v>-2.2810000000000001</v>
      </c>
      <c r="E2976">
        <v>-2.988</v>
      </c>
      <c r="F2976">
        <v>-3.21</v>
      </c>
      <c r="G2976">
        <v>3.2</v>
      </c>
      <c r="H2976">
        <v>0</v>
      </c>
      <c r="I2976">
        <v>3.927</v>
      </c>
      <c r="J2976">
        <v>-0.313</v>
      </c>
      <c r="K2976">
        <v>-1.3080000000000001</v>
      </c>
      <c r="L2976">
        <v>-2.302</v>
      </c>
      <c r="M2976">
        <v>-3.0939999999999999</v>
      </c>
      <c r="N2976">
        <v>-3.306</v>
      </c>
      <c r="O2976">
        <v>1.1200000000000001</v>
      </c>
      <c r="P2976">
        <v>1.121</v>
      </c>
      <c r="Q2976">
        <v>1.123</v>
      </c>
      <c r="R2976">
        <v>0.874</v>
      </c>
      <c r="S2976">
        <v>0.46100000000000002</v>
      </c>
    </row>
    <row r="2978" spans="1:19" x14ac:dyDescent="0.3">
      <c r="A2978" t="s">
        <v>0</v>
      </c>
      <c r="B2978" t="s">
        <v>230</v>
      </c>
    </row>
    <row r="2979" spans="1:19" x14ac:dyDescent="0.3">
      <c r="A2979">
        <v>0</v>
      </c>
      <c r="B2979">
        <v>-0.27900000000000003</v>
      </c>
      <c r="C2979">
        <v>-1.2310000000000001</v>
      </c>
      <c r="D2979">
        <v>-2.2810000000000001</v>
      </c>
      <c r="E2979">
        <v>-2.9809999999999999</v>
      </c>
      <c r="F2979">
        <v>-3.2</v>
      </c>
      <c r="G2979">
        <v>3.2</v>
      </c>
      <c r="H2979">
        <v>0</v>
      </c>
      <c r="I2979">
        <v>3.927</v>
      </c>
      <c r="J2979">
        <v>-0.30499999999999999</v>
      </c>
      <c r="K2979">
        <v>-1.3049999999999999</v>
      </c>
      <c r="L2979">
        <v>-2.3010000000000002</v>
      </c>
      <c r="M2979">
        <v>-3.06</v>
      </c>
      <c r="N2979">
        <v>-3.2</v>
      </c>
      <c r="O2979">
        <v>1.1060000000000001</v>
      </c>
      <c r="P2979">
        <v>1.1060000000000001</v>
      </c>
      <c r="Q2979">
        <v>1.099</v>
      </c>
      <c r="R2979">
        <v>0.79400000000000004</v>
      </c>
      <c r="S2979">
        <v>0.33800000000000002</v>
      </c>
    </row>
    <row r="2980" spans="1:19" x14ac:dyDescent="0.3">
      <c r="A2980">
        <v>60</v>
      </c>
      <c r="B2980">
        <v>-0.27900000000000003</v>
      </c>
      <c r="C2980">
        <v>-1.2310000000000001</v>
      </c>
      <c r="D2980">
        <v>-2.2810000000000001</v>
      </c>
      <c r="E2980">
        <v>-2.9809999999999999</v>
      </c>
      <c r="F2980">
        <v>-3.2</v>
      </c>
      <c r="G2980">
        <v>3.2</v>
      </c>
      <c r="H2980">
        <v>0</v>
      </c>
      <c r="I2980">
        <v>3.927</v>
      </c>
      <c r="J2980">
        <v>-0.317</v>
      </c>
      <c r="K2980">
        <v>-1.3080000000000001</v>
      </c>
      <c r="L2980">
        <v>-2.29</v>
      </c>
      <c r="M2980">
        <v>-3.05</v>
      </c>
      <c r="N2980">
        <v>-3.2389999999999999</v>
      </c>
      <c r="O2980">
        <v>1.127</v>
      </c>
      <c r="P2980">
        <v>1.115</v>
      </c>
      <c r="Q2980">
        <v>1.069</v>
      </c>
      <c r="R2980">
        <v>0.76400000000000001</v>
      </c>
      <c r="S2980">
        <v>0.436</v>
      </c>
    </row>
    <row r="2981" spans="1:19" x14ac:dyDescent="0.3">
      <c r="A2981">
        <v>120</v>
      </c>
      <c r="B2981">
        <v>-0.27900000000000003</v>
      </c>
      <c r="C2981">
        <v>-1.2310000000000001</v>
      </c>
      <c r="D2981">
        <v>-2.2810000000000001</v>
      </c>
      <c r="E2981">
        <v>-2.9809999999999999</v>
      </c>
      <c r="F2981">
        <v>-3.2</v>
      </c>
      <c r="G2981">
        <v>3.2</v>
      </c>
      <c r="H2981">
        <v>0</v>
      </c>
      <c r="I2981">
        <v>3.927</v>
      </c>
      <c r="J2981">
        <v>-0.31</v>
      </c>
      <c r="K2981">
        <v>-1.3120000000000001</v>
      </c>
      <c r="L2981">
        <v>-2.3069999999999999</v>
      </c>
      <c r="M2981">
        <v>-3.0720000000000001</v>
      </c>
      <c r="N2981">
        <v>-3.2450000000000001</v>
      </c>
      <c r="O2981">
        <v>1.1140000000000001</v>
      </c>
      <c r="P2981">
        <v>1.141</v>
      </c>
      <c r="Q2981">
        <v>1.1339999999999999</v>
      </c>
      <c r="R2981">
        <v>0.84</v>
      </c>
      <c r="S2981">
        <v>0.439</v>
      </c>
    </row>
    <row r="2982" spans="1:19" x14ac:dyDescent="0.3">
      <c r="A2982">
        <v>180</v>
      </c>
      <c r="B2982">
        <v>-0.27900000000000003</v>
      </c>
      <c r="C2982">
        <v>-1.2310000000000001</v>
      </c>
      <c r="D2982">
        <v>-2.2810000000000001</v>
      </c>
      <c r="E2982">
        <v>-2.9809999999999999</v>
      </c>
      <c r="F2982">
        <v>-3.2</v>
      </c>
      <c r="G2982">
        <v>3.2</v>
      </c>
      <c r="H2982">
        <v>0</v>
      </c>
      <c r="I2982">
        <v>3.927</v>
      </c>
      <c r="J2982">
        <v>-0.309</v>
      </c>
      <c r="K2982">
        <v>-1.3009999999999999</v>
      </c>
      <c r="L2982">
        <v>-2.2959999999999998</v>
      </c>
      <c r="M2982">
        <v>-3.0529999999999999</v>
      </c>
      <c r="N2982">
        <v>-3.2490000000000001</v>
      </c>
      <c r="O2982">
        <v>1.1120000000000001</v>
      </c>
      <c r="P2982">
        <v>1.113</v>
      </c>
      <c r="Q2982">
        <v>1.097</v>
      </c>
      <c r="R2982">
        <v>0.77600000000000002</v>
      </c>
      <c r="S2982">
        <v>0.44</v>
      </c>
    </row>
    <row r="2983" spans="1:19" x14ac:dyDescent="0.3">
      <c r="A2983">
        <v>240</v>
      </c>
      <c r="B2983">
        <v>-0.27900000000000003</v>
      </c>
      <c r="C2983">
        <v>-1.2310000000000001</v>
      </c>
      <c r="D2983">
        <v>-2.2810000000000001</v>
      </c>
      <c r="E2983">
        <v>-2.9809999999999999</v>
      </c>
      <c r="F2983">
        <v>-3.2</v>
      </c>
      <c r="G2983">
        <v>3.2</v>
      </c>
      <c r="H2983">
        <v>0</v>
      </c>
      <c r="I2983">
        <v>3.927</v>
      </c>
      <c r="J2983">
        <v>-0.313</v>
      </c>
      <c r="K2983">
        <v>-1.306</v>
      </c>
      <c r="L2983">
        <v>-2.3039999999999998</v>
      </c>
      <c r="M2983">
        <v>-3.0510000000000002</v>
      </c>
      <c r="N2983">
        <v>-3.2549999999999999</v>
      </c>
      <c r="O2983">
        <v>1.1200000000000001</v>
      </c>
      <c r="P2983">
        <v>1.135</v>
      </c>
      <c r="Q2983">
        <v>1.135</v>
      </c>
      <c r="R2983">
        <v>0.78100000000000003</v>
      </c>
      <c r="S2983">
        <v>0.442</v>
      </c>
    </row>
    <row r="2984" spans="1:19" x14ac:dyDescent="0.3">
      <c r="A2984">
        <v>300</v>
      </c>
      <c r="B2984">
        <v>-0.27900000000000003</v>
      </c>
      <c r="C2984">
        <v>-1.2310000000000001</v>
      </c>
      <c r="D2984">
        <v>-2.2810000000000001</v>
      </c>
      <c r="E2984">
        <v>-2.9809999999999999</v>
      </c>
      <c r="F2984">
        <v>-3.2</v>
      </c>
      <c r="G2984">
        <v>3.2</v>
      </c>
      <c r="H2984">
        <v>0</v>
      </c>
      <c r="I2984">
        <v>3.927</v>
      </c>
      <c r="J2984">
        <v>-0.312</v>
      </c>
      <c r="K2984">
        <v>-1.3049999999999999</v>
      </c>
      <c r="L2984">
        <v>-2.302</v>
      </c>
      <c r="M2984">
        <v>-3.0590000000000002</v>
      </c>
      <c r="N2984">
        <v>-3.26</v>
      </c>
      <c r="O2984">
        <v>1.117</v>
      </c>
      <c r="P2984">
        <v>1.121</v>
      </c>
      <c r="Q2984">
        <v>1.1220000000000001</v>
      </c>
      <c r="R2984">
        <v>0.81799999999999995</v>
      </c>
      <c r="S2984">
        <v>0.44400000000000001</v>
      </c>
    </row>
    <row r="2985" spans="1:19" x14ac:dyDescent="0.3">
      <c r="A2985">
        <v>360</v>
      </c>
      <c r="B2985">
        <v>-0.27900000000000003</v>
      </c>
      <c r="C2985">
        <v>-1.2310000000000001</v>
      </c>
      <c r="D2985">
        <v>-2.2810000000000001</v>
      </c>
      <c r="E2985">
        <v>-2.9809999999999999</v>
      </c>
      <c r="F2985">
        <v>-3.2</v>
      </c>
      <c r="G2985">
        <v>3.2</v>
      </c>
      <c r="H2985">
        <v>0</v>
      </c>
      <c r="I2985">
        <v>3.927</v>
      </c>
      <c r="J2985">
        <v>-0.312</v>
      </c>
      <c r="K2985">
        <v>-1.3049999999999999</v>
      </c>
      <c r="L2985">
        <v>-2.2989999999999999</v>
      </c>
      <c r="M2985">
        <v>-3.0680000000000001</v>
      </c>
      <c r="N2985">
        <v>-3.266</v>
      </c>
      <c r="O2985">
        <v>1.1180000000000001</v>
      </c>
      <c r="P2985">
        <v>1.1240000000000001</v>
      </c>
      <c r="Q2985">
        <v>1.1140000000000001</v>
      </c>
      <c r="R2985">
        <v>0.84199999999999997</v>
      </c>
      <c r="S2985">
        <v>0.44600000000000001</v>
      </c>
    </row>
    <row r="2986" spans="1:19" x14ac:dyDescent="0.3">
      <c r="A2986">
        <v>420</v>
      </c>
      <c r="B2986">
        <v>-0.27900000000000003</v>
      </c>
      <c r="C2986">
        <v>-1.2310000000000001</v>
      </c>
      <c r="D2986">
        <v>-2.2810000000000001</v>
      </c>
      <c r="E2986">
        <v>-2.9809999999999999</v>
      </c>
      <c r="F2986">
        <v>-3.2</v>
      </c>
      <c r="G2986">
        <v>3.2</v>
      </c>
      <c r="H2986">
        <v>0</v>
      </c>
      <c r="I2986">
        <v>3.927</v>
      </c>
      <c r="J2986">
        <v>-0.313</v>
      </c>
      <c r="K2986">
        <v>-1.3069999999999999</v>
      </c>
      <c r="L2986">
        <v>-2.3010000000000002</v>
      </c>
      <c r="M2986">
        <v>-3.0750000000000002</v>
      </c>
      <c r="N2986">
        <v>-3.2730000000000001</v>
      </c>
      <c r="O2986">
        <v>1.119</v>
      </c>
      <c r="P2986">
        <v>1.1259999999999999</v>
      </c>
      <c r="Q2986">
        <v>1.1220000000000001</v>
      </c>
      <c r="R2986">
        <v>0.85499999999999998</v>
      </c>
      <c r="S2986">
        <v>0.44900000000000001</v>
      </c>
    </row>
    <row r="2987" spans="1:19" x14ac:dyDescent="0.3">
      <c r="A2987">
        <v>480</v>
      </c>
      <c r="B2987">
        <v>-0.27900000000000003</v>
      </c>
      <c r="C2987">
        <v>-1.2310000000000001</v>
      </c>
      <c r="D2987">
        <v>-2.2810000000000001</v>
      </c>
      <c r="E2987">
        <v>-2.9809999999999999</v>
      </c>
      <c r="F2987">
        <v>-3.2</v>
      </c>
      <c r="G2987">
        <v>3.2</v>
      </c>
      <c r="H2987">
        <v>0</v>
      </c>
      <c r="I2987">
        <v>3.927</v>
      </c>
      <c r="J2987">
        <v>-0.312</v>
      </c>
      <c r="K2987">
        <v>-1.3069999999999999</v>
      </c>
      <c r="L2987">
        <v>-2.302</v>
      </c>
      <c r="M2987">
        <v>-3.08</v>
      </c>
      <c r="N2987">
        <v>-3.28</v>
      </c>
      <c r="O2987">
        <v>1.1180000000000001</v>
      </c>
      <c r="P2987">
        <v>1.1220000000000001</v>
      </c>
      <c r="Q2987">
        <v>1.1259999999999999</v>
      </c>
      <c r="R2987">
        <v>0.86199999999999999</v>
      </c>
      <c r="S2987">
        <v>0.45100000000000001</v>
      </c>
    </row>
    <row r="2988" spans="1:19" x14ac:dyDescent="0.3">
      <c r="A2988">
        <v>540</v>
      </c>
      <c r="B2988">
        <v>-0.27900000000000003</v>
      </c>
      <c r="C2988">
        <v>-1.2310000000000001</v>
      </c>
      <c r="D2988">
        <v>-2.2810000000000001</v>
      </c>
      <c r="E2988">
        <v>-2.9809999999999999</v>
      </c>
      <c r="F2988">
        <v>-3.2</v>
      </c>
      <c r="G2988">
        <v>3.2</v>
      </c>
      <c r="H2988">
        <v>0</v>
      </c>
      <c r="I2988">
        <v>3.927</v>
      </c>
      <c r="J2988">
        <v>-0.313</v>
      </c>
      <c r="K2988">
        <v>-1.3069999999999999</v>
      </c>
      <c r="L2988">
        <v>-2.302</v>
      </c>
      <c r="M2988">
        <v>-3.0840000000000001</v>
      </c>
      <c r="N2988">
        <v>-3.2869999999999999</v>
      </c>
      <c r="O2988">
        <v>1.119</v>
      </c>
      <c r="P2988">
        <v>1.121</v>
      </c>
      <c r="Q2988">
        <v>1.125</v>
      </c>
      <c r="R2988">
        <v>0.86499999999999999</v>
      </c>
      <c r="S2988">
        <v>0.45400000000000001</v>
      </c>
    </row>
    <row r="2989" spans="1:19" x14ac:dyDescent="0.3">
      <c r="A2989">
        <v>600</v>
      </c>
      <c r="B2989">
        <v>-0.27900000000000003</v>
      </c>
      <c r="C2989">
        <v>-1.2310000000000001</v>
      </c>
      <c r="D2989">
        <v>-2.2810000000000001</v>
      </c>
      <c r="E2989">
        <v>-2.9809999999999999</v>
      </c>
      <c r="F2989">
        <v>-3.2</v>
      </c>
      <c r="G2989">
        <v>3.2</v>
      </c>
      <c r="H2989">
        <v>0</v>
      </c>
      <c r="I2989">
        <v>3.927</v>
      </c>
      <c r="J2989">
        <v>-0.313</v>
      </c>
      <c r="K2989">
        <v>-1.3080000000000001</v>
      </c>
      <c r="L2989">
        <v>-2.302</v>
      </c>
      <c r="M2989">
        <v>-3.0880000000000001</v>
      </c>
      <c r="N2989">
        <v>-3.294</v>
      </c>
      <c r="O2989">
        <v>1.1200000000000001</v>
      </c>
      <c r="P2989">
        <v>1.121</v>
      </c>
      <c r="Q2989">
        <v>1.1220000000000001</v>
      </c>
      <c r="R2989">
        <v>0.86799999999999999</v>
      </c>
      <c r="S2989">
        <v>0.45700000000000002</v>
      </c>
    </row>
    <row r="2991" spans="1:19" x14ac:dyDescent="0.3">
      <c r="A2991" t="s">
        <v>0</v>
      </c>
      <c r="B2991" t="s">
        <v>231</v>
      </c>
    </row>
    <row r="2992" spans="1:19" x14ac:dyDescent="0.3">
      <c r="A2992">
        <v>0</v>
      </c>
      <c r="B2992">
        <v>-0.27900000000000003</v>
      </c>
      <c r="C2992">
        <v>-1.232</v>
      </c>
      <c r="D2992">
        <v>-2.2810000000000001</v>
      </c>
      <c r="E2992">
        <v>-2.976</v>
      </c>
      <c r="F2992">
        <v>-3.19</v>
      </c>
      <c r="G2992">
        <v>3.2</v>
      </c>
      <c r="H2992">
        <v>0</v>
      </c>
      <c r="I2992">
        <v>3.927</v>
      </c>
      <c r="J2992">
        <v>-0.30499999999999999</v>
      </c>
      <c r="K2992">
        <v>-1.3049999999999999</v>
      </c>
      <c r="L2992">
        <v>-2.3010000000000002</v>
      </c>
      <c r="M2992">
        <v>-3.0539999999999998</v>
      </c>
      <c r="N2992">
        <v>-3.19</v>
      </c>
      <c r="O2992">
        <v>1.1060000000000001</v>
      </c>
      <c r="P2992">
        <v>1.1060000000000001</v>
      </c>
      <c r="Q2992">
        <v>1.099</v>
      </c>
      <c r="R2992">
        <v>0.78800000000000003</v>
      </c>
      <c r="S2992">
        <v>0.33600000000000002</v>
      </c>
    </row>
    <row r="2993" spans="1:19" x14ac:dyDescent="0.3">
      <c r="A2993">
        <v>60</v>
      </c>
      <c r="B2993">
        <v>-0.27900000000000003</v>
      </c>
      <c r="C2993">
        <v>-1.232</v>
      </c>
      <c r="D2993">
        <v>-2.2810000000000001</v>
      </c>
      <c r="E2993">
        <v>-2.976</v>
      </c>
      <c r="F2993">
        <v>-3.19</v>
      </c>
      <c r="G2993">
        <v>3.2</v>
      </c>
      <c r="H2993">
        <v>0</v>
      </c>
      <c r="I2993">
        <v>3.927</v>
      </c>
      <c r="J2993">
        <v>-0.317</v>
      </c>
      <c r="K2993">
        <v>-1.3080000000000001</v>
      </c>
      <c r="L2993">
        <v>-2.29</v>
      </c>
      <c r="M2993">
        <v>-3.0430000000000001</v>
      </c>
      <c r="N2993">
        <v>-3.2269999999999999</v>
      </c>
      <c r="O2993">
        <v>1.127</v>
      </c>
      <c r="P2993">
        <v>1.115</v>
      </c>
      <c r="Q2993">
        <v>1.069</v>
      </c>
      <c r="R2993">
        <v>0.75600000000000001</v>
      </c>
      <c r="S2993">
        <v>0.432</v>
      </c>
    </row>
    <row r="2994" spans="1:19" x14ac:dyDescent="0.3">
      <c r="A2994">
        <v>120</v>
      </c>
      <c r="B2994">
        <v>-0.27900000000000003</v>
      </c>
      <c r="C2994">
        <v>-1.232</v>
      </c>
      <c r="D2994">
        <v>-2.2810000000000001</v>
      </c>
      <c r="E2994">
        <v>-2.976</v>
      </c>
      <c r="F2994">
        <v>-3.19</v>
      </c>
      <c r="G2994">
        <v>3.2</v>
      </c>
      <c r="H2994">
        <v>0</v>
      </c>
      <c r="I2994">
        <v>3.927</v>
      </c>
      <c r="J2994">
        <v>-0.309</v>
      </c>
      <c r="K2994">
        <v>-1.3109999999999999</v>
      </c>
      <c r="L2994">
        <v>-2.3069999999999999</v>
      </c>
      <c r="M2994">
        <v>-3.0659999999999998</v>
      </c>
      <c r="N2994">
        <v>-3.234</v>
      </c>
      <c r="O2994">
        <v>1.113</v>
      </c>
      <c r="P2994">
        <v>1.1399999999999999</v>
      </c>
      <c r="Q2994">
        <v>1.133</v>
      </c>
      <c r="R2994">
        <v>0.83399999999999996</v>
      </c>
      <c r="S2994">
        <v>0.435</v>
      </c>
    </row>
    <row r="2995" spans="1:19" x14ac:dyDescent="0.3">
      <c r="A2995">
        <v>180</v>
      </c>
      <c r="B2995">
        <v>-0.27900000000000003</v>
      </c>
      <c r="C2995">
        <v>-1.232</v>
      </c>
      <c r="D2995">
        <v>-2.2810000000000001</v>
      </c>
      <c r="E2995">
        <v>-2.976</v>
      </c>
      <c r="F2995">
        <v>-3.19</v>
      </c>
      <c r="G2995">
        <v>3.2</v>
      </c>
      <c r="H2995">
        <v>0</v>
      </c>
      <c r="I2995">
        <v>3.927</v>
      </c>
      <c r="J2995">
        <v>-0.309</v>
      </c>
      <c r="K2995">
        <v>-1.3009999999999999</v>
      </c>
      <c r="L2995">
        <v>-2.2959999999999998</v>
      </c>
      <c r="M2995">
        <v>-3.0470000000000002</v>
      </c>
      <c r="N2995">
        <v>-3.238</v>
      </c>
      <c r="O2995">
        <v>1.113</v>
      </c>
      <c r="P2995">
        <v>1.113</v>
      </c>
      <c r="Q2995">
        <v>1.0960000000000001</v>
      </c>
      <c r="R2995">
        <v>0.77100000000000002</v>
      </c>
      <c r="S2995">
        <v>0.436</v>
      </c>
    </row>
    <row r="2996" spans="1:19" x14ac:dyDescent="0.3">
      <c r="A2996">
        <v>240</v>
      </c>
      <c r="B2996">
        <v>-0.27900000000000003</v>
      </c>
      <c r="C2996">
        <v>-1.232</v>
      </c>
      <c r="D2996">
        <v>-2.2810000000000001</v>
      </c>
      <c r="E2996">
        <v>-2.976</v>
      </c>
      <c r="F2996">
        <v>-3.19</v>
      </c>
      <c r="G2996">
        <v>3.2</v>
      </c>
      <c r="H2996">
        <v>0</v>
      </c>
      <c r="I2996">
        <v>3.927</v>
      </c>
      <c r="J2996">
        <v>-0.313</v>
      </c>
      <c r="K2996">
        <v>-1.306</v>
      </c>
      <c r="L2996">
        <v>-2.3039999999999998</v>
      </c>
      <c r="M2996">
        <v>-3.044</v>
      </c>
      <c r="N2996">
        <v>-3.2440000000000002</v>
      </c>
      <c r="O2996">
        <v>1.1200000000000001</v>
      </c>
      <c r="P2996">
        <v>1.135</v>
      </c>
      <c r="Q2996">
        <v>1.135</v>
      </c>
      <c r="R2996">
        <v>0.77300000000000002</v>
      </c>
      <c r="S2996">
        <v>0.438</v>
      </c>
    </row>
    <row r="2997" spans="1:19" x14ac:dyDescent="0.3">
      <c r="A2997">
        <v>300</v>
      </c>
      <c r="B2997">
        <v>-0.27900000000000003</v>
      </c>
      <c r="C2997">
        <v>-1.232</v>
      </c>
      <c r="D2997">
        <v>-2.2810000000000001</v>
      </c>
      <c r="E2997">
        <v>-2.976</v>
      </c>
      <c r="F2997">
        <v>-3.19</v>
      </c>
      <c r="G2997">
        <v>3.2</v>
      </c>
      <c r="H2997">
        <v>0</v>
      </c>
      <c r="I2997">
        <v>3.927</v>
      </c>
      <c r="J2997">
        <v>-0.312</v>
      </c>
      <c r="K2997">
        <v>-1.3049999999999999</v>
      </c>
      <c r="L2997">
        <v>-2.302</v>
      </c>
      <c r="M2997">
        <v>-3.052</v>
      </c>
      <c r="N2997">
        <v>-3.2490000000000001</v>
      </c>
      <c r="O2997">
        <v>1.117</v>
      </c>
      <c r="P2997">
        <v>1.121</v>
      </c>
      <c r="Q2997">
        <v>1.1220000000000001</v>
      </c>
      <c r="R2997">
        <v>0.81</v>
      </c>
      <c r="S2997">
        <v>0.44</v>
      </c>
    </row>
    <row r="2998" spans="1:19" x14ac:dyDescent="0.3">
      <c r="A2998">
        <v>360</v>
      </c>
      <c r="B2998">
        <v>-0.27900000000000003</v>
      </c>
      <c r="C2998">
        <v>-1.232</v>
      </c>
      <c r="D2998">
        <v>-2.2810000000000001</v>
      </c>
      <c r="E2998">
        <v>-2.976</v>
      </c>
      <c r="F2998">
        <v>-3.19</v>
      </c>
      <c r="G2998">
        <v>3.2</v>
      </c>
      <c r="H2998">
        <v>0</v>
      </c>
      <c r="I2998">
        <v>3.927</v>
      </c>
      <c r="J2998">
        <v>-0.312</v>
      </c>
      <c r="K2998">
        <v>-1.3049999999999999</v>
      </c>
      <c r="L2998">
        <v>-2.2989999999999999</v>
      </c>
      <c r="M2998">
        <v>-3.0609999999999999</v>
      </c>
      <c r="N2998">
        <v>-3.2549999999999999</v>
      </c>
      <c r="O2998">
        <v>1.1180000000000001</v>
      </c>
      <c r="P2998">
        <v>1.1240000000000001</v>
      </c>
      <c r="Q2998">
        <v>1.113</v>
      </c>
      <c r="R2998">
        <v>0.83399999999999996</v>
      </c>
      <c r="S2998">
        <v>0.442</v>
      </c>
    </row>
    <row r="2999" spans="1:19" x14ac:dyDescent="0.3">
      <c r="A2999">
        <v>420</v>
      </c>
      <c r="B2999">
        <v>-0.27900000000000003</v>
      </c>
      <c r="C2999">
        <v>-1.232</v>
      </c>
      <c r="D2999">
        <v>-2.2810000000000001</v>
      </c>
      <c r="E2999">
        <v>-2.976</v>
      </c>
      <c r="F2999">
        <v>-3.19</v>
      </c>
      <c r="G2999">
        <v>3.2</v>
      </c>
      <c r="H2999">
        <v>0</v>
      </c>
      <c r="I2999">
        <v>3.927</v>
      </c>
      <c r="J2999">
        <v>-0.313</v>
      </c>
      <c r="K2999">
        <v>-1.3069999999999999</v>
      </c>
      <c r="L2999">
        <v>-2.3010000000000002</v>
      </c>
      <c r="M2999">
        <v>-3.0680000000000001</v>
      </c>
      <c r="N2999">
        <v>-3.2610000000000001</v>
      </c>
      <c r="O2999">
        <v>1.119</v>
      </c>
      <c r="P2999">
        <v>1.1259999999999999</v>
      </c>
      <c r="Q2999">
        <v>1.121</v>
      </c>
      <c r="R2999">
        <v>0.84899999999999998</v>
      </c>
      <c r="S2999">
        <v>0.44400000000000001</v>
      </c>
    </row>
    <row r="3000" spans="1:19" x14ac:dyDescent="0.3">
      <c r="A3000">
        <v>480</v>
      </c>
      <c r="B3000">
        <v>-0.27900000000000003</v>
      </c>
      <c r="C3000">
        <v>-1.232</v>
      </c>
      <c r="D3000">
        <v>-2.2810000000000001</v>
      </c>
      <c r="E3000">
        <v>-2.976</v>
      </c>
      <c r="F3000">
        <v>-3.19</v>
      </c>
      <c r="G3000">
        <v>3.2</v>
      </c>
      <c r="H3000">
        <v>0</v>
      </c>
      <c r="I3000">
        <v>3.927</v>
      </c>
      <c r="J3000">
        <v>-0.312</v>
      </c>
      <c r="K3000">
        <v>-1.3069999999999999</v>
      </c>
      <c r="L3000">
        <v>-2.302</v>
      </c>
      <c r="M3000">
        <v>-3.0739999999999998</v>
      </c>
      <c r="N3000">
        <v>-3.2669999999999999</v>
      </c>
      <c r="O3000">
        <v>1.1180000000000001</v>
      </c>
      <c r="P3000">
        <v>1.1220000000000001</v>
      </c>
      <c r="Q3000">
        <v>1.1259999999999999</v>
      </c>
      <c r="R3000">
        <v>0.85599999999999998</v>
      </c>
      <c r="S3000">
        <v>0.44700000000000001</v>
      </c>
    </row>
    <row r="3001" spans="1:19" x14ac:dyDescent="0.3">
      <c r="A3001">
        <v>540</v>
      </c>
      <c r="B3001">
        <v>-0.27900000000000003</v>
      </c>
      <c r="C3001">
        <v>-1.232</v>
      </c>
      <c r="D3001">
        <v>-2.2810000000000001</v>
      </c>
      <c r="E3001">
        <v>-2.976</v>
      </c>
      <c r="F3001">
        <v>-3.19</v>
      </c>
      <c r="G3001">
        <v>3.2</v>
      </c>
      <c r="H3001">
        <v>0</v>
      </c>
      <c r="I3001">
        <v>3.927</v>
      </c>
      <c r="J3001">
        <v>-0.313</v>
      </c>
      <c r="K3001">
        <v>-1.3069999999999999</v>
      </c>
      <c r="L3001">
        <v>-2.302</v>
      </c>
      <c r="M3001">
        <v>-3.0779999999999998</v>
      </c>
      <c r="N3001">
        <v>-3.2749999999999999</v>
      </c>
      <c r="O3001">
        <v>1.119</v>
      </c>
      <c r="P3001">
        <v>1.121</v>
      </c>
      <c r="Q3001">
        <v>1.1240000000000001</v>
      </c>
      <c r="R3001">
        <v>0.85799999999999998</v>
      </c>
      <c r="S3001">
        <v>0.44900000000000001</v>
      </c>
    </row>
    <row r="3002" spans="1:19" x14ac:dyDescent="0.3">
      <c r="A3002">
        <v>600</v>
      </c>
      <c r="B3002">
        <v>-0.27900000000000003</v>
      </c>
      <c r="C3002">
        <v>-1.232</v>
      </c>
      <c r="D3002">
        <v>-2.2810000000000001</v>
      </c>
      <c r="E3002">
        <v>-2.976</v>
      </c>
      <c r="F3002">
        <v>-3.19</v>
      </c>
      <c r="G3002">
        <v>3.2</v>
      </c>
      <c r="H3002">
        <v>0</v>
      </c>
      <c r="I3002">
        <v>3.927</v>
      </c>
      <c r="J3002">
        <v>-0.313</v>
      </c>
      <c r="K3002">
        <v>-1.3080000000000001</v>
      </c>
      <c r="L3002">
        <v>-2.302</v>
      </c>
      <c r="M3002">
        <v>-3.0819999999999999</v>
      </c>
      <c r="N3002">
        <v>-3.282</v>
      </c>
      <c r="O3002">
        <v>1.1200000000000001</v>
      </c>
      <c r="P3002">
        <v>1.121</v>
      </c>
      <c r="Q3002">
        <v>1.1220000000000001</v>
      </c>
      <c r="R3002">
        <v>0.86099999999999999</v>
      </c>
      <c r="S3002">
        <v>0.45200000000000001</v>
      </c>
    </row>
    <row r="3004" spans="1:19" x14ac:dyDescent="0.3">
      <c r="A3004" t="s">
        <v>0</v>
      </c>
      <c r="B3004" t="s">
        <v>232</v>
      </c>
    </row>
    <row r="3005" spans="1:19" x14ac:dyDescent="0.3">
      <c r="A3005">
        <v>0</v>
      </c>
      <c r="B3005">
        <v>-0.27900000000000003</v>
      </c>
      <c r="C3005">
        <v>-1.2330000000000001</v>
      </c>
      <c r="D3005">
        <v>-2.2799999999999998</v>
      </c>
      <c r="E3005">
        <v>-2.97</v>
      </c>
      <c r="F3005">
        <v>-3.18</v>
      </c>
      <c r="G3005">
        <v>3.2</v>
      </c>
      <c r="H3005">
        <v>0</v>
      </c>
      <c r="I3005">
        <v>3.927</v>
      </c>
      <c r="J3005">
        <v>-0.30499999999999999</v>
      </c>
      <c r="K3005">
        <v>-1.3049999999999999</v>
      </c>
      <c r="L3005">
        <v>-2.2999999999999998</v>
      </c>
      <c r="M3005">
        <v>-3.0470000000000002</v>
      </c>
      <c r="N3005">
        <v>-3.18</v>
      </c>
      <c r="O3005">
        <v>1.1060000000000001</v>
      </c>
      <c r="P3005">
        <v>1.1060000000000001</v>
      </c>
      <c r="Q3005">
        <v>1.0980000000000001</v>
      </c>
      <c r="R3005">
        <v>0.78100000000000003</v>
      </c>
      <c r="S3005">
        <v>0.33300000000000002</v>
      </c>
    </row>
    <row r="3006" spans="1:19" x14ac:dyDescent="0.3">
      <c r="A3006">
        <v>60</v>
      </c>
      <c r="B3006">
        <v>-0.27900000000000003</v>
      </c>
      <c r="C3006">
        <v>-1.2330000000000001</v>
      </c>
      <c r="D3006">
        <v>-2.2799999999999998</v>
      </c>
      <c r="E3006">
        <v>-2.97</v>
      </c>
      <c r="F3006">
        <v>-3.18</v>
      </c>
      <c r="G3006">
        <v>3.2</v>
      </c>
      <c r="H3006">
        <v>0</v>
      </c>
      <c r="I3006">
        <v>3.927</v>
      </c>
      <c r="J3006">
        <v>-0.317</v>
      </c>
      <c r="K3006">
        <v>-1.3080000000000001</v>
      </c>
      <c r="L3006">
        <v>-2.29</v>
      </c>
      <c r="M3006">
        <v>-3.036</v>
      </c>
      <c r="N3006">
        <v>-3.2170000000000001</v>
      </c>
      <c r="O3006">
        <v>1.127</v>
      </c>
      <c r="P3006">
        <v>1.115</v>
      </c>
      <c r="Q3006">
        <v>1.0680000000000001</v>
      </c>
      <c r="R3006">
        <v>0.749</v>
      </c>
      <c r="S3006">
        <v>0.42899999999999999</v>
      </c>
    </row>
    <row r="3007" spans="1:19" x14ac:dyDescent="0.3">
      <c r="A3007">
        <v>120</v>
      </c>
      <c r="B3007">
        <v>-0.27900000000000003</v>
      </c>
      <c r="C3007">
        <v>-1.2330000000000001</v>
      </c>
      <c r="D3007">
        <v>-2.2799999999999998</v>
      </c>
      <c r="E3007">
        <v>-2.97</v>
      </c>
      <c r="F3007">
        <v>-3.18</v>
      </c>
      <c r="G3007">
        <v>3.2</v>
      </c>
      <c r="H3007">
        <v>0</v>
      </c>
      <c r="I3007">
        <v>3.927</v>
      </c>
      <c r="J3007">
        <v>-0.31</v>
      </c>
      <c r="K3007">
        <v>-1.3109999999999999</v>
      </c>
      <c r="L3007">
        <v>-2.3069999999999999</v>
      </c>
      <c r="M3007">
        <v>-3.0590000000000002</v>
      </c>
      <c r="N3007">
        <v>-3.2240000000000002</v>
      </c>
      <c r="O3007">
        <v>1.1140000000000001</v>
      </c>
      <c r="P3007">
        <v>1.1399999999999999</v>
      </c>
      <c r="Q3007">
        <v>1.1319999999999999</v>
      </c>
      <c r="R3007">
        <v>0.82599999999999996</v>
      </c>
      <c r="S3007">
        <v>0.43099999999999999</v>
      </c>
    </row>
    <row r="3008" spans="1:19" x14ac:dyDescent="0.3">
      <c r="A3008">
        <v>180</v>
      </c>
      <c r="B3008">
        <v>-0.27900000000000003</v>
      </c>
      <c r="C3008">
        <v>-1.2330000000000001</v>
      </c>
      <c r="D3008">
        <v>-2.2799999999999998</v>
      </c>
      <c r="E3008">
        <v>-2.97</v>
      </c>
      <c r="F3008">
        <v>-3.18</v>
      </c>
      <c r="G3008">
        <v>3.2</v>
      </c>
      <c r="H3008">
        <v>0</v>
      </c>
      <c r="I3008">
        <v>3.927</v>
      </c>
      <c r="J3008">
        <v>-0.309</v>
      </c>
      <c r="K3008">
        <v>-1.3009999999999999</v>
      </c>
      <c r="L3008">
        <v>-2.2949999999999999</v>
      </c>
      <c r="M3008">
        <v>-3.04</v>
      </c>
      <c r="N3008">
        <v>-3.2269999999999999</v>
      </c>
      <c r="O3008">
        <v>1.1120000000000001</v>
      </c>
      <c r="P3008">
        <v>1.1120000000000001</v>
      </c>
      <c r="Q3008">
        <v>1.0960000000000001</v>
      </c>
      <c r="R3008">
        <v>0.76300000000000001</v>
      </c>
      <c r="S3008">
        <v>0.432</v>
      </c>
    </row>
    <row r="3009" spans="1:19" x14ac:dyDescent="0.3">
      <c r="A3009">
        <v>240</v>
      </c>
      <c r="B3009">
        <v>-0.27900000000000003</v>
      </c>
      <c r="C3009">
        <v>-1.2330000000000001</v>
      </c>
      <c r="D3009">
        <v>-2.2799999999999998</v>
      </c>
      <c r="E3009">
        <v>-2.97</v>
      </c>
      <c r="F3009">
        <v>-3.18</v>
      </c>
      <c r="G3009">
        <v>3.2</v>
      </c>
      <c r="H3009">
        <v>0</v>
      </c>
      <c r="I3009">
        <v>3.927</v>
      </c>
      <c r="J3009">
        <v>-0.313</v>
      </c>
      <c r="K3009">
        <v>-1.306</v>
      </c>
      <c r="L3009">
        <v>-2.3039999999999998</v>
      </c>
      <c r="M3009">
        <v>-3.0369999999999999</v>
      </c>
      <c r="N3009">
        <v>-3.2330000000000001</v>
      </c>
      <c r="O3009">
        <v>1.1200000000000001</v>
      </c>
      <c r="P3009">
        <v>1.135</v>
      </c>
      <c r="Q3009">
        <v>1.135</v>
      </c>
      <c r="R3009">
        <v>0.76700000000000002</v>
      </c>
      <c r="S3009">
        <v>0.434</v>
      </c>
    </row>
    <row r="3010" spans="1:19" x14ac:dyDescent="0.3">
      <c r="A3010">
        <v>300</v>
      </c>
      <c r="B3010">
        <v>-0.27900000000000003</v>
      </c>
      <c r="C3010">
        <v>-1.2330000000000001</v>
      </c>
      <c r="D3010">
        <v>-2.2799999999999998</v>
      </c>
      <c r="E3010">
        <v>-2.97</v>
      </c>
      <c r="F3010">
        <v>-3.18</v>
      </c>
      <c r="G3010">
        <v>3.2</v>
      </c>
      <c r="H3010">
        <v>0</v>
      </c>
      <c r="I3010">
        <v>3.927</v>
      </c>
      <c r="J3010">
        <v>-0.312</v>
      </c>
      <c r="K3010">
        <v>-1.3049999999999999</v>
      </c>
      <c r="L3010">
        <v>-2.302</v>
      </c>
      <c r="M3010">
        <v>-3.0459999999999998</v>
      </c>
      <c r="N3010">
        <v>-3.2389999999999999</v>
      </c>
      <c r="O3010">
        <v>1.117</v>
      </c>
      <c r="P3010">
        <v>1.121</v>
      </c>
      <c r="Q3010">
        <v>1.121</v>
      </c>
      <c r="R3010">
        <v>0.80400000000000005</v>
      </c>
      <c r="S3010">
        <v>0.436</v>
      </c>
    </row>
    <row r="3011" spans="1:19" x14ac:dyDescent="0.3">
      <c r="A3011">
        <v>360</v>
      </c>
      <c r="B3011">
        <v>-0.27900000000000003</v>
      </c>
      <c r="C3011">
        <v>-1.2330000000000001</v>
      </c>
      <c r="D3011">
        <v>-2.2799999999999998</v>
      </c>
      <c r="E3011">
        <v>-2.97</v>
      </c>
      <c r="F3011">
        <v>-3.18</v>
      </c>
      <c r="G3011">
        <v>3.2</v>
      </c>
      <c r="H3011">
        <v>0</v>
      </c>
      <c r="I3011">
        <v>3.927</v>
      </c>
      <c r="J3011">
        <v>-0.312</v>
      </c>
      <c r="K3011">
        <v>-1.3049999999999999</v>
      </c>
      <c r="L3011">
        <v>-2.2989999999999999</v>
      </c>
      <c r="M3011">
        <v>-3.0550000000000002</v>
      </c>
      <c r="N3011">
        <v>-3.2440000000000002</v>
      </c>
      <c r="O3011">
        <v>1.1180000000000001</v>
      </c>
      <c r="P3011">
        <v>1.1240000000000001</v>
      </c>
      <c r="Q3011">
        <v>1.113</v>
      </c>
      <c r="R3011">
        <v>0.82899999999999996</v>
      </c>
      <c r="S3011">
        <v>0.438</v>
      </c>
    </row>
    <row r="3012" spans="1:19" x14ac:dyDescent="0.3">
      <c r="A3012">
        <v>420</v>
      </c>
      <c r="B3012">
        <v>-0.27900000000000003</v>
      </c>
      <c r="C3012">
        <v>-1.2330000000000001</v>
      </c>
      <c r="D3012">
        <v>-2.2799999999999998</v>
      </c>
      <c r="E3012">
        <v>-2.97</v>
      </c>
      <c r="F3012">
        <v>-3.18</v>
      </c>
      <c r="G3012">
        <v>3.2</v>
      </c>
      <c r="H3012">
        <v>0</v>
      </c>
      <c r="I3012">
        <v>3.927</v>
      </c>
      <c r="J3012">
        <v>-0.313</v>
      </c>
      <c r="K3012">
        <v>-1.3069999999999999</v>
      </c>
      <c r="L3012">
        <v>-2.3010000000000002</v>
      </c>
      <c r="M3012">
        <v>-3.0619999999999998</v>
      </c>
      <c r="N3012">
        <v>-3.25</v>
      </c>
      <c r="O3012">
        <v>1.119</v>
      </c>
      <c r="P3012">
        <v>1.1259999999999999</v>
      </c>
      <c r="Q3012">
        <v>1.121</v>
      </c>
      <c r="R3012">
        <v>0.84299999999999997</v>
      </c>
      <c r="S3012">
        <v>0.44</v>
      </c>
    </row>
    <row r="3013" spans="1:19" x14ac:dyDescent="0.3">
      <c r="A3013">
        <v>480</v>
      </c>
      <c r="B3013">
        <v>-0.27900000000000003</v>
      </c>
      <c r="C3013">
        <v>-1.2330000000000001</v>
      </c>
      <c r="D3013">
        <v>-2.2799999999999998</v>
      </c>
      <c r="E3013">
        <v>-2.97</v>
      </c>
      <c r="F3013">
        <v>-3.18</v>
      </c>
      <c r="G3013">
        <v>3.2</v>
      </c>
      <c r="H3013">
        <v>0</v>
      </c>
      <c r="I3013">
        <v>3.927</v>
      </c>
      <c r="J3013">
        <v>-0.312</v>
      </c>
      <c r="K3013">
        <v>-1.3069999999999999</v>
      </c>
      <c r="L3013">
        <v>-2.302</v>
      </c>
      <c r="M3013">
        <v>-3.0670000000000002</v>
      </c>
      <c r="N3013">
        <v>-3.2559999999999998</v>
      </c>
      <c r="O3013">
        <v>1.1180000000000001</v>
      </c>
      <c r="P3013">
        <v>1.1220000000000001</v>
      </c>
      <c r="Q3013">
        <v>1.125</v>
      </c>
      <c r="R3013">
        <v>0.85</v>
      </c>
      <c r="S3013">
        <v>0.443</v>
      </c>
    </row>
    <row r="3014" spans="1:19" x14ac:dyDescent="0.3">
      <c r="A3014">
        <v>540</v>
      </c>
      <c r="B3014">
        <v>-0.27900000000000003</v>
      </c>
      <c r="C3014">
        <v>-1.2330000000000001</v>
      </c>
      <c r="D3014">
        <v>-2.2799999999999998</v>
      </c>
      <c r="E3014">
        <v>-2.97</v>
      </c>
      <c r="F3014">
        <v>-3.18</v>
      </c>
      <c r="G3014">
        <v>3.2</v>
      </c>
      <c r="H3014">
        <v>0</v>
      </c>
      <c r="I3014">
        <v>3.927</v>
      </c>
      <c r="J3014">
        <v>-0.313</v>
      </c>
      <c r="K3014">
        <v>-1.3069999999999999</v>
      </c>
      <c r="L3014">
        <v>-2.302</v>
      </c>
      <c r="M3014">
        <v>-3.0720000000000001</v>
      </c>
      <c r="N3014">
        <v>-3.2629999999999999</v>
      </c>
      <c r="O3014">
        <v>1.119</v>
      </c>
      <c r="P3014">
        <v>1.121</v>
      </c>
      <c r="Q3014">
        <v>1.1240000000000001</v>
      </c>
      <c r="R3014">
        <v>0.85299999999999998</v>
      </c>
      <c r="S3014">
        <v>0.44500000000000001</v>
      </c>
    </row>
    <row r="3015" spans="1:19" x14ac:dyDescent="0.3">
      <c r="A3015">
        <v>600</v>
      </c>
      <c r="B3015">
        <v>-0.27900000000000003</v>
      </c>
      <c r="C3015">
        <v>-1.2330000000000001</v>
      </c>
      <c r="D3015">
        <v>-2.2799999999999998</v>
      </c>
      <c r="E3015">
        <v>-2.97</v>
      </c>
      <c r="F3015">
        <v>-3.18</v>
      </c>
      <c r="G3015">
        <v>3.2</v>
      </c>
      <c r="H3015">
        <v>0</v>
      </c>
      <c r="I3015">
        <v>3.927</v>
      </c>
      <c r="J3015">
        <v>-0.313</v>
      </c>
      <c r="K3015">
        <v>-1.3080000000000001</v>
      </c>
      <c r="L3015">
        <v>-2.302</v>
      </c>
      <c r="M3015">
        <v>-3.0760000000000001</v>
      </c>
      <c r="N3015">
        <v>-3.2709999999999999</v>
      </c>
      <c r="O3015">
        <v>1.1200000000000001</v>
      </c>
      <c r="P3015">
        <v>1.121</v>
      </c>
      <c r="Q3015">
        <v>1.1220000000000001</v>
      </c>
      <c r="R3015">
        <v>0.85599999999999998</v>
      </c>
      <c r="S3015">
        <v>0.44800000000000001</v>
      </c>
    </row>
    <row r="3017" spans="1:19" x14ac:dyDescent="0.3">
      <c r="A3017" t="s">
        <v>0</v>
      </c>
      <c r="B3017" t="s">
        <v>233</v>
      </c>
    </row>
    <row r="3018" spans="1:19" x14ac:dyDescent="0.3">
      <c r="A3018">
        <v>0</v>
      </c>
      <c r="B3018">
        <v>-0.27900000000000003</v>
      </c>
      <c r="C3018">
        <v>-1.2330000000000001</v>
      </c>
      <c r="D3018">
        <v>-2.2799999999999998</v>
      </c>
      <c r="E3018">
        <v>-2.9630000000000001</v>
      </c>
      <c r="F3018">
        <v>-3.17</v>
      </c>
      <c r="G3018">
        <v>3.2</v>
      </c>
      <c r="H3018">
        <v>0</v>
      </c>
      <c r="I3018">
        <v>3.927</v>
      </c>
      <c r="J3018">
        <v>-0.30499999999999999</v>
      </c>
      <c r="K3018">
        <v>-1.3049999999999999</v>
      </c>
      <c r="L3018">
        <v>-2.2999999999999998</v>
      </c>
      <c r="M3018">
        <v>-3.04</v>
      </c>
      <c r="N3018">
        <v>-3.17</v>
      </c>
      <c r="O3018">
        <v>1.1060000000000001</v>
      </c>
      <c r="P3018">
        <v>1.1060000000000001</v>
      </c>
      <c r="Q3018">
        <v>1.0980000000000001</v>
      </c>
      <c r="R3018">
        <v>0.77400000000000002</v>
      </c>
      <c r="S3018">
        <v>0.33</v>
      </c>
    </row>
    <row r="3019" spans="1:19" x14ac:dyDescent="0.3">
      <c r="A3019">
        <v>60</v>
      </c>
      <c r="B3019">
        <v>-0.27900000000000003</v>
      </c>
      <c r="C3019">
        <v>-1.2330000000000001</v>
      </c>
      <c r="D3019">
        <v>-2.2799999999999998</v>
      </c>
      <c r="E3019">
        <v>-2.9630000000000001</v>
      </c>
      <c r="F3019">
        <v>-3.17</v>
      </c>
      <c r="G3019">
        <v>3.2</v>
      </c>
      <c r="H3019">
        <v>0</v>
      </c>
      <c r="I3019">
        <v>3.927</v>
      </c>
      <c r="J3019">
        <v>-0.317</v>
      </c>
      <c r="K3019">
        <v>-1.3080000000000001</v>
      </c>
      <c r="L3019">
        <v>-2.2890000000000001</v>
      </c>
      <c r="M3019">
        <v>-3.0289999999999999</v>
      </c>
      <c r="N3019">
        <v>-3.206</v>
      </c>
      <c r="O3019">
        <v>1.127</v>
      </c>
      <c r="P3019">
        <v>1.1140000000000001</v>
      </c>
      <c r="Q3019">
        <v>1.0669999999999999</v>
      </c>
      <c r="R3019">
        <v>0.74399999999999999</v>
      </c>
      <c r="S3019">
        <v>0.42499999999999999</v>
      </c>
    </row>
    <row r="3020" spans="1:19" x14ac:dyDescent="0.3">
      <c r="A3020">
        <v>120</v>
      </c>
      <c r="B3020">
        <v>-0.27900000000000003</v>
      </c>
      <c r="C3020">
        <v>-1.2330000000000001</v>
      </c>
      <c r="D3020">
        <v>-2.2799999999999998</v>
      </c>
      <c r="E3020">
        <v>-2.9630000000000001</v>
      </c>
      <c r="F3020">
        <v>-3.17</v>
      </c>
      <c r="G3020">
        <v>3.2</v>
      </c>
      <c r="H3020">
        <v>0</v>
      </c>
      <c r="I3020">
        <v>3.927</v>
      </c>
      <c r="J3020">
        <v>-0.31</v>
      </c>
      <c r="K3020">
        <v>-1.3109999999999999</v>
      </c>
      <c r="L3020">
        <v>-2.306</v>
      </c>
      <c r="M3020">
        <v>-3.052</v>
      </c>
      <c r="N3020">
        <v>-3.2130000000000001</v>
      </c>
      <c r="O3020">
        <v>1.1140000000000001</v>
      </c>
      <c r="P3020">
        <v>1.1399999999999999</v>
      </c>
      <c r="Q3020">
        <v>1.1319999999999999</v>
      </c>
      <c r="R3020">
        <v>0.81799999999999995</v>
      </c>
      <c r="S3020">
        <v>0.42699999999999999</v>
      </c>
    </row>
    <row r="3021" spans="1:19" x14ac:dyDescent="0.3">
      <c r="A3021">
        <v>180</v>
      </c>
      <c r="B3021">
        <v>-0.27900000000000003</v>
      </c>
      <c r="C3021">
        <v>-1.2330000000000001</v>
      </c>
      <c r="D3021">
        <v>-2.2799999999999998</v>
      </c>
      <c r="E3021">
        <v>-2.9630000000000001</v>
      </c>
      <c r="F3021">
        <v>-3.17</v>
      </c>
      <c r="G3021">
        <v>3.2</v>
      </c>
      <c r="H3021">
        <v>0</v>
      </c>
      <c r="I3021">
        <v>3.927</v>
      </c>
      <c r="J3021">
        <v>-0.309</v>
      </c>
      <c r="K3021">
        <v>-1.3009999999999999</v>
      </c>
      <c r="L3021">
        <v>-2.2949999999999999</v>
      </c>
      <c r="M3021">
        <v>-3.0329999999999999</v>
      </c>
      <c r="N3021">
        <v>-3.2170000000000001</v>
      </c>
      <c r="O3021">
        <v>1.1120000000000001</v>
      </c>
      <c r="P3021">
        <v>1.1120000000000001</v>
      </c>
      <c r="Q3021">
        <v>1.097</v>
      </c>
      <c r="R3021">
        <v>0.75600000000000001</v>
      </c>
      <c r="S3021">
        <v>0.42899999999999999</v>
      </c>
    </row>
    <row r="3022" spans="1:19" x14ac:dyDescent="0.3">
      <c r="A3022">
        <v>240</v>
      </c>
      <c r="B3022">
        <v>-0.27900000000000003</v>
      </c>
      <c r="C3022">
        <v>-1.2330000000000001</v>
      </c>
      <c r="D3022">
        <v>-2.2799999999999998</v>
      </c>
      <c r="E3022">
        <v>-2.9630000000000001</v>
      </c>
      <c r="F3022">
        <v>-3.17</v>
      </c>
      <c r="G3022">
        <v>3.2</v>
      </c>
      <c r="H3022">
        <v>0</v>
      </c>
      <c r="I3022">
        <v>3.927</v>
      </c>
      <c r="J3022">
        <v>-0.313</v>
      </c>
      <c r="K3022">
        <v>-1.306</v>
      </c>
      <c r="L3022">
        <v>-2.3039999999999998</v>
      </c>
      <c r="M3022">
        <v>-3.0310000000000001</v>
      </c>
      <c r="N3022">
        <v>-3.2229999999999999</v>
      </c>
      <c r="O3022">
        <v>1.1200000000000001</v>
      </c>
      <c r="P3022">
        <v>1.135</v>
      </c>
      <c r="Q3022">
        <v>1.135</v>
      </c>
      <c r="R3022">
        <v>0.76200000000000001</v>
      </c>
      <c r="S3022">
        <v>0.43099999999999999</v>
      </c>
    </row>
    <row r="3023" spans="1:19" x14ac:dyDescent="0.3">
      <c r="A3023">
        <v>300</v>
      </c>
      <c r="B3023">
        <v>-0.27900000000000003</v>
      </c>
      <c r="C3023">
        <v>-1.2330000000000001</v>
      </c>
      <c r="D3023">
        <v>-2.2799999999999998</v>
      </c>
      <c r="E3023">
        <v>-2.9630000000000001</v>
      </c>
      <c r="F3023">
        <v>-3.17</v>
      </c>
      <c r="G3023">
        <v>3.2</v>
      </c>
      <c r="H3023">
        <v>0</v>
      </c>
      <c r="I3023">
        <v>3.927</v>
      </c>
      <c r="J3023">
        <v>-0.311</v>
      </c>
      <c r="K3023">
        <v>-1.3049999999999999</v>
      </c>
      <c r="L3023">
        <v>-2.3010000000000002</v>
      </c>
      <c r="M3023">
        <v>-3.0390000000000001</v>
      </c>
      <c r="N3023">
        <v>-3.2280000000000002</v>
      </c>
      <c r="O3023">
        <v>1.1160000000000001</v>
      </c>
      <c r="P3023">
        <v>1.121</v>
      </c>
      <c r="Q3023">
        <v>1.1200000000000001</v>
      </c>
      <c r="R3023">
        <v>0.79900000000000004</v>
      </c>
      <c r="S3023">
        <v>0.432</v>
      </c>
    </row>
    <row r="3024" spans="1:19" x14ac:dyDescent="0.3">
      <c r="A3024">
        <v>360</v>
      </c>
      <c r="B3024">
        <v>-0.27900000000000003</v>
      </c>
      <c r="C3024">
        <v>-1.2330000000000001</v>
      </c>
      <c r="D3024">
        <v>-2.2799999999999998</v>
      </c>
      <c r="E3024">
        <v>-2.9630000000000001</v>
      </c>
      <c r="F3024">
        <v>-3.17</v>
      </c>
      <c r="G3024">
        <v>3.2</v>
      </c>
      <c r="H3024">
        <v>0</v>
      </c>
      <c r="I3024">
        <v>3.927</v>
      </c>
      <c r="J3024">
        <v>-0.312</v>
      </c>
      <c r="K3024">
        <v>-1.3049999999999999</v>
      </c>
      <c r="L3024">
        <v>-2.2989999999999999</v>
      </c>
      <c r="M3024">
        <v>-3.0489999999999999</v>
      </c>
      <c r="N3024">
        <v>-3.2330000000000001</v>
      </c>
      <c r="O3024">
        <v>1.1180000000000001</v>
      </c>
      <c r="P3024">
        <v>1.1240000000000001</v>
      </c>
      <c r="Q3024">
        <v>1.1120000000000001</v>
      </c>
      <c r="R3024">
        <v>0.82499999999999996</v>
      </c>
      <c r="S3024">
        <v>0.434</v>
      </c>
    </row>
    <row r="3025" spans="1:19" x14ac:dyDescent="0.3">
      <c r="A3025">
        <v>420</v>
      </c>
      <c r="B3025">
        <v>-0.27900000000000003</v>
      </c>
      <c r="C3025">
        <v>-1.2330000000000001</v>
      </c>
      <c r="D3025">
        <v>-2.2799999999999998</v>
      </c>
      <c r="E3025">
        <v>-2.9630000000000001</v>
      </c>
      <c r="F3025">
        <v>-3.17</v>
      </c>
      <c r="G3025">
        <v>3.2</v>
      </c>
      <c r="H3025">
        <v>0</v>
      </c>
      <c r="I3025">
        <v>3.927</v>
      </c>
      <c r="J3025">
        <v>-0.313</v>
      </c>
      <c r="K3025">
        <v>-1.3069999999999999</v>
      </c>
      <c r="L3025">
        <v>-2.2999999999999998</v>
      </c>
      <c r="M3025">
        <v>-3.056</v>
      </c>
      <c r="N3025">
        <v>-3.2389999999999999</v>
      </c>
      <c r="O3025">
        <v>1.119</v>
      </c>
      <c r="P3025">
        <v>1.1259999999999999</v>
      </c>
      <c r="Q3025">
        <v>1.121</v>
      </c>
      <c r="R3025">
        <v>0.83799999999999997</v>
      </c>
      <c r="S3025">
        <v>0.437</v>
      </c>
    </row>
    <row r="3026" spans="1:19" x14ac:dyDescent="0.3">
      <c r="A3026">
        <v>480</v>
      </c>
      <c r="B3026">
        <v>-0.27900000000000003</v>
      </c>
      <c r="C3026">
        <v>-1.2330000000000001</v>
      </c>
      <c r="D3026">
        <v>-2.2799999999999998</v>
      </c>
      <c r="E3026">
        <v>-2.9630000000000001</v>
      </c>
      <c r="F3026">
        <v>-3.17</v>
      </c>
      <c r="G3026">
        <v>3.2</v>
      </c>
      <c r="H3026">
        <v>0</v>
      </c>
      <c r="I3026">
        <v>3.927</v>
      </c>
      <c r="J3026">
        <v>-0.312</v>
      </c>
      <c r="K3026">
        <v>-1.3069999999999999</v>
      </c>
      <c r="L3026">
        <v>-2.302</v>
      </c>
      <c r="M3026">
        <v>-3.0609999999999999</v>
      </c>
      <c r="N3026">
        <v>-3.246</v>
      </c>
      <c r="O3026">
        <v>1.1180000000000001</v>
      </c>
      <c r="P3026">
        <v>1.1220000000000001</v>
      </c>
      <c r="Q3026">
        <v>1.125</v>
      </c>
      <c r="R3026">
        <v>0.84399999999999997</v>
      </c>
      <c r="S3026">
        <v>0.439</v>
      </c>
    </row>
    <row r="3027" spans="1:19" x14ac:dyDescent="0.3">
      <c r="A3027">
        <v>540</v>
      </c>
      <c r="B3027">
        <v>-0.27900000000000003</v>
      </c>
      <c r="C3027">
        <v>-1.2330000000000001</v>
      </c>
      <c r="D3027">
        <v>-2.2799999999999998</v>
      </c>
      <c r="E3027">
        <v>-2.9630000000000001</v>
      </c>
      <c r="F3027">
        <v>-3.17</v>
      </c>
      <c r="G3027">
        <v>3.2</v>
      </c>
      <c r="H3027">
        <v>0</v>
      </c>
      <c r="I3027">
        <v>3.927</v>
      </c>
      <c r="J3027">
        <v>-0.313</v>
      </c>
      <c r="K3027">
        <v>-1.3069999999999999</v>
      </c>
      <c r="L3027">
        <v>-2.302</v>
      </c>
      <c r="M3027">
        <v>-3.0649999999999999</v>
      </c>
      <c r="N3027">
        <v>-3.2519999999999998</v>
      </c>
      <c r="O3027">
        <v>1.119</v>
      </c>
      <c r="P3027">
        <v>1.121</v>
      </c>
      <c r="Q3027">
        <v>1.1240000000000001</v>
      </c>
      <c r="R3027">
        <v>0.84699999999999998</v>
      </c>
      <c r="S3027">
        <v>0.441</v>
      </c>
    </row>
    <row r="3028" spans="1:19" x14ac:dyDescent="0.3">
      <c r="A3028">
        <v>600</v>
      </c>
      <c r="B3028">
        <v>-0.27900000000000003</v>
      </c>
      <c r="C3028">
        <v>-1.2330000000000001</v>
      </c>
      <c r="D3028">
        <v>-2.2799999999999998</v>
      </c>
      <c r="E3028">
        <v>-2.9630000000000001</v>
      </c>
      <c r="F3028">
        <v>-3.17</v>
      </c>
      <c r="G3028">
        <v>3.2</v>
      </c>
      <c r="H3028">
        <v>0</v>
      </c>
      <c r="I3028">
        <v>3.927</v>
      </c>
      <c r="J3028">
        <v>-0.313</v>
      </c>
      <c r="K3028">
        <v>-1.3080000000000001</v>
      </c>
      <c r="L3028">
        <v>-2.3010000000000002</v>
      </c>
      <c r="M3028">
        <v>-3.07</v>
      </c>
      <c r="N3028">
        <v>-3.2589999999999999</v>
      </c>
      <c r="O3028">
        <v>1.1200000000000001</v>
      </c>
      <c r="P3028">
        <v>1.121</v>
      </c>
      <c r="Q3028">
        <v>1.121</v>
      </c>
      <c r="R3028">
        <v>0.85099999999999998</v>
      </c>
      <c r="S3028">
        <v>0.44400000000000001</v>
      </c>
    </row>
    <row r="3030" spans="1:19" x14ac:dyDescent="0.3">
      <c r="A3030" t="s">
        <v>0</v>
      </c>
      <c r="B3030" t="s">
        <v>234</v>
      </c>
    </row>
    <row r="3031" spans="1:19" x14ac:dyDescent="0.3">
      <c r="A3031">
        <v>0</v>
      </c>
      <c r="B3031">
        <v>-0.28000000000000003</v>
      </c>
      <c r="C3031">
        <v>-1.232</v>
      </c>
      <c r="D3031">
        <v>-2.2799999999999998</v>
      </c>
      <c r="E3031">
        <v>-2.956</v>
      </c>
      <c r="F3031">
        <v>-3.16</v>
      </c>
      <c r="G3031">
        <v>3.2</v>
      </c>
      <c r="H3031">
        <v>0</v>
      </c>
      <c r="I3031">
        <v>3.927</v>
      </c>
      <c r="J3031">
        <v>-0.30499999999999999</v>
      </c>
      <c r="K3031">
        <v>-1.3049999999999999</v>
      </c>
      <c r="L3031">
        <v>-2.2999999999999998</v>
      </c>
      <c r="M3031">
        <v>-3.0339999999999998</v>
      </c>
      <c r="N3031">
        <v>-3.16</v>
      </c>
      <c r="O3031">
        <v>1.1060000000000001</v>
      </c>
      <c r="P3031">
        <v>1.1060000000000001</v>
      </c>
      <c r="Q3031">
        <v>1.0980000000000001</v>
      </c>
      <c r="R3031">
        <v>0.76800000000000002</v>
      </c>
      <c r="S3031">
        <v>0.32800000000000001</v>
      </c>
    </row>
    <row r="3032" spans="1:19" x14ac:dyDescent="0.3">
      <c r="A3032">
        <v>60</v>
      </c>
      <c r="B3032">
        <v>-0.28000000000000003</v>
      </c>
      <c r="C3032">
        <v>-1.232</v>
      </c>
      <c r="D3032">
        <v>-2.2799999999999998</v>
      </c>
      <c r="E3032">
        <v>-2.956</v>
      </c>
      <c r="F3032">
        <v>-3.16</v>
      </c>
      <c r="G3032">
        <v>3.2</v>
      </c>
      <c r="H3032">
        <v>0</v>
      </c>
      <c r="I3032">
        <v>3.927</v>
      </c>
      <c r="J3032">
        <v>-0.318</v>
      </c>
      <c r="K3032">
        <v>-1.3080000000000001</v>
      </c>
      <c r="L3032">
        <v>-2.2890000000000001</v>
      </c>
      <c r="M3032">
        <v>-3.0230000000000001</v>
      </c>
      <c r="N3032">
        <v>-3.1960000000000002</v>
      </c>
      <c r="O3032">
        <v>1.127</v>
      </c>
      <c r="P3032">
        <v>1.113</v>
      </c>
      <c r="Q3032">
        <v>1.0669999999999999</v>
      </c>
      <c r="R3032">
        <v>0.73899999999999999</v>
      </c>
      <c r="S3032">
        <v>0.42199999999999999</v>
      </c>
    </row>
    <row r="3033" spans="1:19" x14ac:dyDescent="0.3">
      <c r="A3033">
        <v>120</v>
      </c>
      <c r="B3033">
        <v>-0.28000000000000003</v>
      </c>
      <c r="C3033">
        <v>-1.232</v>
      </c>
      <c r="D3033">
        <v>-2.2799999999999998</v>
      </c>
      <c r="E3033">
        <v>-2.956</v>
      </c>
      <c r="F3033">
        <v>-3.16</v>
      </c>
      <c r="G3033">
        <v>3.2</v>
      </c>
      <c r="H3033">
        <v>0</v>
      </c>
      <c r="I3033">
        <v>3.927</v>
      </c>
      <c r="J3033">
        <v>-0.31</v>
      </c>
      <c r="K3033">
        <v>-1.3109999999999999</v>
      </c>
      <c r="L3033">
        <v>-2.306</v>
      </c>
      <c r="M3033">
        <v>-3.0449999999999999</v>
      </c>
      <c r="N3033">
        <v>-3.2029999999999998</v>
      </c>
      <c r="O3033">
        <v>1.1140000000000001</v>
      </c>
      <c r="P3033">
        <v>1.1399999999999999</v>
      </c>
      <c r="Q3033">
        <v>1.131</v>
      </c>
      <c r="R3033">
        <v>0.81100000000000005</v>
      </c>
      <c r="S3033">
        <v>0.42399999999999999</v>
      </c>
    </row>
    <row r="3034" spans="1:19" x14ac:dyDescent="0.3">
      <c r="A3034">
        <v>180</v>
      </c>
      <c r="B3034">
        <v>-0.28000000000000003</v>
      </c>
      <c r="C3034">
        <v>-1.232</v>
      </c>
      <c r="D3034">
        <v>-2.2799999999999998</v>
      </c>
      <c r="E3034">
        <v>-2.956</v>
      </c>
      <c r="F3034">
        <v>-3.16</v>
      </c>
      <c r="G3034">
        <v>3.2</v>
      </c>
      <c r="H3034">
        <v>0</v>
      </c>
      <c r="I3034">
        <v>3.927</v>
      </c>
      <c r="J3034">
        <v>-0.309</v>
      </c>
      <c r="K3034">
        <v>-1.3009999999999999</v>
      </c>
      <c r="L3034">
        <v>-2.2949999999999999</v>
      </c>
      <c r="M3034">
        <v>-3.0249999999999999</v>
      </c>
      <c r="N3034">
        <v>-3.206</v>
      </c>
      <c r="O3034">
        <v>1.1120000000000001</v>
      </c>
      <c r="P3034">
        <v>1.1120000000000001</v>
      </c>
      <c r="Q3034">
        <v>1.0960000000000001</v>
      </c>
      <c r="R3034">
        <v>0.749</v>
      </c>
      <c r="S3034">
        <v>0.42499999999999999</v>
      </c>
    </row>
    <row r="3035" spans="1:19" x14ac:dyDescent="0.3">
      <c r="A3035">
        <v>240</v>
      </c>
      <c r="B3035">
        <v>-0.28000000000000003</v>
      </c>
      <c r="C3035">
        <v>-1.232</v>
      </c>
      <c r="D3035">
        <v>-2.2799999999999998</v>
      </c>
      <c r="E3035">
        <v>-2.956</v>
      </c>
      <c r="F3035">
        <v>-3.16</v>
      </c>
      <c r="G3035">
        <v>3.2</v>
      </c>
      <c r="H3035">
        <v>0</v>
      </c>
      <c r="I3035">
        <v>3.927</v>
      </c>
      <c r="J3035">
        <v>-0.313</v>
      </c>
      <c r="K3035">
        <v>-1.306</v>
      </c>
      <c r="L3035">
        <v>-2.3029999999999999</v>
      </c>
      <c r="M3035">
        <v>-3.024</v>
      </c>
      <c r="N3035">
        <v>-3.2120000000000002</v>
      </c>
      <c r="O3035">
        <v>1.1200000000000001</v>
      </c>
      <c r="P3035">
        <v>1.135</v>
      </c>
      <c r="Q3035">
        <v>1.1339999999999999</v>
      </c>
      <c r="R3035">
        <v>0.75600000000000001</v>
      </c>
      <c r="S3035">
        <v>0.42699999999999999</v>
      </c>
    </row>
    <row r="3036" spans="1:19" x14ac:dyDescent="0.3">
      <c r="A3036">
        <v>300</v>
      </c>
      <c r="B3036">
        <v>-0.28000000000000003</v>
      </c>
      <c r="C3036">
        <v>-1.232</v>
      </c>
      <c r="D3036">
        <v>-2.2799999999999998</v>
      </c>
      <c r="E3036">
        <v>-2.956</v>
      </c>
      <c r="F3036">
        <v>-3.16</v>
      </c>
      <c r="G3036">
        <v>3.2</v>
      </c>
      <c r="H3036">
        <v>0</v>
      </c>
      <c r="I3036">
        <v>3.927</v>
      </c>
      <c r="J3036">
        <v>-0.312</v>
      </c>
      <c r="K3036">
        <v>-1.304</v>
      </c>
      <c r="L3036">
        <v>-2.3010000000000002</v>
      </c>
      <c r="M3036">
        <v>-3.0329999999999999</v>
      </c>
      <c r="N3036">
        <v>-3.2170000000000001</v>
      </c>
      <c r="O3036">
        <v>1.117</v>
      </c>
      <c r="P3036">
        <v>1.1200000000000001</v>
      </c>
      <c r="Q3036">
        <v>1.1200000000000001</v>
      </c>
      <c r="R3036">
        <v>0.79300000000000004</v>
      </c>
      <c r="S3036">
        <v>0.42899999999999999</v>
      </c>
    </row>
    <row r="3037" spans="1:19" x14ac:dyDescent="0.3">
      <c r="A3037">
        <v>360</v>
      </c>
      <c r="B3037">
        <v>-0.28000000000000003</v>
      </c>
      <c r="C3037">
        <v>-1.232</v>
      </c>
      <c r="D3037">
        <v>-2.2799999999999998</v>
      </c>
      <c r="E3037">
        <v>-2.956</v>
      </c>
      <c r="F3037">
        <v>-3.16</v>
      </c>
      <c r="G3037">
        <v>3.2</v>
      </c>
      <c r="H3037">
        <v>0</v>
      </c>
      <c r="I3037">
        <v>3.927</v>
      </c>
      <c r="J3037">
        <v>-0.312</v>
      </c>
      <c r="K3037">
        <v>-1.3049999999999999</v>
      </c>
      <c r="L3037">
        <v>-2.298</v>
      </c>
      <c r="M3037">
        <v>-3.0430000000000001</v>
      </c>
      <c r="N3037">
        <v>-3.222</v>
      </c>
      <c r="O3037">
        <v>1.1180000000000001</v>
      </c>
      <c r="P3037">
        <v>1.1240000000000001</v>
      </c>
      <c r="Q3037">
        <v>1.1120000000000001</v>
      </c>
      <c r="R3037">
        <v>0.81899999999999995</v>
      </c>
      <c r="S3037">
        <v>0.43099999999999999</v>
      </c>
    </row>
    <row r="3038" spans="1:19" x14ac:dyDescent="0.3">
      <c r="A3038">
        <v>420</v>
      </c>
      <c r="B3038">
        <v>-0.28000000000000003</v>
      </c>
      <c r="C3038">
        <v>-1.232</v>
      </c>
      <c r="D3038">
        <v>-2.2799999999999998</v>
      </c>
      <c r="E3038">
        <v>-2.956</v>
      </c>
      <c r="F3038">
        <v>-3.16</v>
      </c>
      <c r="G3038">
        <v>3.2</v>
      </c>
      <c r="H3038">
        <v>0</v>
      </c>
      <c r="I3038">
        <v>3.927</v>
      </c>
      <c r="J3038">
        <v>-0.313</v>
      </c>
      <c r="K3038">
        <v>-1.3069999999999999</v>
      </c>
      <c r="L3038">
        <v>-2.2999999999999998</v>
      </c>
      <c r="M3038">
        <v>-3.0489999999999999</v>
      </c>
      <c r="N3038">
        <v>-3.2280000000000002</v>
      </c>
      <c r="O3038">
        <v>1.119</v>
      </c>
      <c r="P3038">
        <v>1.1259999999999999</v>
      </c>
      <c r="Q3038">
        <v>1.1200000000000001</v>
      </c>
      <c r="R3038">
        <v>0.83299999999999996</v>
      </c>
      <c r="S3038">
        <v>0.433</v>
      </c>
    </row>
    <row r="3039" spans="1:19" x14ac:dyDescent="0.3">
      <c r="A3039">
        <v>480</v>
      </c>
      <c r="B3039">
        <v>-0.28000000000000003</v>
      </c>
      <c r="C3039">
        <v>-1.232</v>
      </c>
      <c r="D3039">
        <v>-2.2799999999999998</v>
      </c>
      <c r="E3039">
        <v>-2.956</v>
      </c>
      <c r="F3039">
        <v>-3.16</v>
      </c>
      <c r="G3039">
        <v>3.2</v>
      </c>
      <c r="H3039">
        <v>0</v>
      </c>
      <c r="I3039">
        <v>3.927</v>
      </c>
      <c r="J3039">
        <v>-0.312</v>
      </c>
      <c r="K3039">
        <v>-1.3069999999999999</v>
      </c>
      <c r="L3039">
        <v>-2.302</v>
      </c>
      <c r="M3039">
        <v>-3.0550000000000002</v>
      </c>
      <c r="N3039">
        <v>-3.2349999999999999</v>
      </c>
      <c r="O3039">
        <v>1.1180000000000001</v>
      </c>
      <c r="P3039">
        <v>1.1220000000000001</v>
      </c>
      <c r="Q3039">
        <v>1.125</v>
      </c>
      <c r="R3039">
        <v>0.83799999999999997</v>
      </c>
      <c r="S3039">
        <v>0.435</v>
      </c>
    </row>
    <row r="3040" spans="1:19" x14ac:dyDescent="0.3">
      <c r="A3040">
        <v>540</v>
      </c>
      <c r="B3040">
        <v>-0.28000000000000003</v>
      </c>
      <c r="C3040">
        <v>-1.232</v>
      </c>
      <c r="D3040">
        <v>-2.2799999999999998</v>
      </c>
      <c r="E3040">
        <v>-2.956</v>
      </c>
      <c r="F3040">
        <v>-3.16</v>
      </c>
      <c r="G3040">
        <v>3.2</v>
      </c>
      <c r="H3040">
        <v>0</v>
      </c>
      <c r="I3040">
        <v>3.927</v>
      </c>
      <c r="J3040">
        <v>-0.313</v>
      </c>
      <c r="K3040">
        <v>-1.3069999999999999</v>
      </c>
      <c r="L3040">
        <v>-2.302</v>
      </c>
      <c r="M3040">
        <v>-3.0590000000000002</v>
      </c>
      <c r="N3040">
        <v>-3.2410000000000001</v>
      </c>
      <c r="O3040">
        <v>1.119</v>
      </c>
      <c r="P3040">
        <v>1.121</v>
      </c>
      <c r="Q3040">
        <v>1.1240000000000001</v>
      </c>
      <c r="R3040">
        <v>0.84199999999999997</v>
      </c>
      <c r="S3040">
        <v>0.437</v>
      </c>
    </row>
    <row r="3041" spans="1:19" x14ac:dyDescent="0.3">
      <c r="A3041">
        <v>600</v>
      </c>
      <c r="B3041">
        <v>-0.28000000000000003</v>
      </c>
      <c r="C3041">
        <v>-1.232</v>
      </c>
      <c r="D3041">
        <v>-2.2799999999999998</v>
      </c>
      <c r="E3041">
        <v>-2.956</v>
      </c>
      <c r="F3041">
        <v>-3.16</v>
      </c>
      <c r="G3041">
        <v>3.2</v>
      </c>
      <c r="H3041">
        <v>0</v>
      </c>
      <c r="I3041">
        <v>3.927</v>
      </c>
      <c r="J3041">
        <v>-0.313</v>
      </c>
      <c r="K3041">
        <v>-1.3080000000000001</v>
      </c>
      <c r="L3041">
        <v>-2.3010000000000002</v>
      </c>
      <c r="M3041">
        <v>-3.0630000000000002</v>
      </c>
      <c r="N3041">
        <v>-3.2480000000000002</v>
      </c>
      <c r="O3041">
        <v>1.1200000000000001</v>
      </c>
      <c r="P3041">
        <v>1.121</v>
      </c>
      <c r="Q3041">
        <v>1.121</v>
      </c>
      <c r="R3041">
        <v>0.84399999999999997</v>
      </c>
      <c r="S3041">
        <v>0.439</v>
      </c>
    </row>
    <row r="3043" spans="1:19" x14ac:dyDescent="0.3">
      <c r="A3043" t="s">
        <v>0</v>
      </c>
      <c r="B3043" t="s">
        <v>235</v>
      </c>
    </row>
    <row r="3044" spans="1:19" x14ac:dyDescent="0.3">
      <c r="A3044">
        <v>0</v>
      </c>
      <c r="B3044">
        <v>-0.27700000000000002</v>
      </c>
      <c r="C3044">
        <v>-1.23</v>
      </c>
      <c r="D3044">
        <v>-2.2930000000000001</v>
      </c>
      <c r="E3044">
        <v>-3.0059999999999998</v>
      </c>
      <c r="F3044">
        <v>-3.24</v>
      </c>
      <c r="G3044">
        <v>3.2</v>
      </c>
      <c r="H3044">
        <v>0.01</v>
      </c>
      <c r="I3044">
        <v>3.927</v>
      </c>
      <c r="J3044">
        <v>-0.30499999999999999</v>
      </c>
      <c r="K3044">
        <v>-1.3049999999999999</v>
      </c>
      <c r="L3044">
        <v>-2.302</v>
      </c>
      <c r="M3044">
        <v>-3.0859999999999999</v>
      </c>
      <c r="N3044">
        <v>-3.24</v>
      </c>
      <c r="O3044">
        <v>1.1060000000000001</v>
      </c>
      <c r="P3044">
        <v>1.1060000000000001</v>
      </c>
      <c r="Q3044">
        <v>1.1000000000000001</v>
      </c>
      <c r="R3044">
        <v>0.82</v>
      </c>
      <c r="S3044">
        <v>0.34899999999999998</v>
      </c>
    </row>
    <row r="3045" spans="1:19" x14ac:dyDescent="0.3">
      <c r="A3045">
        <v>60</v>
      </c>
      <c r="B3045">
        <v>-0.27700000000000002</v>
      </c>
      <c r="C3045">
        <v>-1.23</v>
      </c>
      <c r="D3045">
        <v>-2.2930000000000001</v>
      </c>
      <c r="E3045">
        <v>-3.0059999999999998</v>
      </c>
      <c r="F3045">
        <v>-3.24</v>
      </c>
      <c r="G3045">
        <v>3.2</v>
      </c>
      <c r="H3045">
        <v>0.01</v>
      </c>
      <c r="I3045">
        <v>3.927</v>
      </c>
      <c r="J3045">
        <v>-0.316</v>
      </c>
      <c r="K3045">
        <v>-1.306</v>
      </c>
      <c r="L3045">
        <v>-2.2999999999999998</v>
      </c>
      <c r="M3045">
        <v>-3.073</v>
      </c>
      <c r="N3045">
        <v>-3.2839999999999998</v>
      </c>
      <c r="O3045">
        <v>1.127</v>
      </c>
      <c r="P3045">
        <v>1.109</v>
      </c>
      <c r="Q3045">
        <v>1.0680000000000001</v>
      </c>
      <c r="R3045">
        <v>0.78</v>
      </c>
      <c r="S3045">
        <v>0.45300000000000001</v>
      </c>
    </row>
    <row r="3046" spans="1:19" x14ac:dyDescent="0.3">
      <c r="A3046">
        <v>120</v>
      </c>
      <c r="B3046">
        <v>-0.27700000000000002</v>
      </c>
      <c r="C3046">
        <v>-1.23</v>
      </c>
      <c r="D3046">
        <v>-2.2930000000000001</v>
      </c>
      <c r="E3046">
        <v>-3.0059999999999998</v>
      </c>
      <c r="F3046">
        <v>-3.24</v>
      </c>
      <c r="G3046">
        <v>3.2</v>
      </c>
      <c r="H3046">
        <v>0.01</v>
      </c>
      <c r="I3046">
        <v>3.927</v>
      </c>
      <c r="J3046">
        <v>-0.307</v>
      </c>
      <c r="K3046">
        <v>-1.31</v>
      </c>
      <c r="L3046">
        <v>-2.3159999999999998</v>
      </c>
      <c r="M3046">
        <v>-3.0990000000000002</v>
      </c>
      <c r="N3046">
        <v>-3.2919999999999998</v>
      </c>
      <c r="O3046">
        <v>1.117</v>
      </c>
      <c r="P3046">
        <v>1.137</v>
      </c>
      <c r="Q3046">
        <v>1.133</v>
      </c>
      <c r="R3046">
        <v>0.877</v>
      </c>
      <c r="S3046">
        <v>0.45600000000000002</v>
      </c>
    </row>
    <row r="3047" spans="1:19" x14ac:dyDescent="0.3">
      <c r="A3047">
        <v>180</v>
      </c>
      <c r="B3047">
        <v>-0.27700000000000002</v>
      </c>
      <c r="C3047">
        <v>-1.23</v>
      </c>
      <c r="D3047">
        <v>-2.2930000000000001</v>
      </c>
      <c r="E3047">
        <v>-3.0059999999999998</v>
      </c>
      <c r="F3047">
        <v>-3.24</v>
      </c>
      <c r="G3047">
        <v>3.2</v>
      </c>
      <c r="H3047">
        <v>0.01</v>
      </c>
      <c r="I3047">
        <v>3.927</v>
      </c>
      <c r="J3047">
        <v>-0.307</v>
      </c>
      <c r="K3047">
        <v>-1.3009999999999999</v>
      </c>
      <c r="L3047">
        <v>-2.302</v>
      </c>
      <c r="M3047">
        <v>-3.0830000000000002</v>
      </c>
      <c r="N3047">
        <v>-3.294</v>
      </c>
      <c r="O3047">
        <v>1.1200000000000001</v>
      </c>
      <c r="P3047">
        <v>1.1140000000000001</v>
      </c>
      <c r="Q3047">
        <v>1.0900000000000001</v>
      </c>
      <c r="R3047">
        <v>0.81699999999999995</v>
      </c>
      <c r="S3047">
        <v>0.45700000000000002</v>
      </c>
    </row>
    <row r="3048" spans="1:19" x14ac:dyDescent="0.3">
      <c r="A3048">
        <v>240</v>
      </c>
      <c r="B3048">
        <v>-0.27700000000000002</v>
      </c>
      <c r="C3048">
        <v>-1.23</v>
      </c>
      <c r="D3048">
        <v>-2.2930000000000001</v>
      </c>
      <c r="E3048">
        <v>-3.0059999999999998</v>
      </c>
      <c r="F3048">
        <v>-3.24</v>
      </c>
      <c r="G3048">
        <v>3.2</v>
      </c>
      <c r="H3048">
        <v>0.01</v>
      </c>
      <c r="I3048">
        <v>3.927</v>
      </c>
      <c r="J3048">
        <v>-0.309</v>
      </c>
      <c r="K3048">
        <v>-1.3069999999999999</v>
      </c>
      <c r="L3048">
        <v>-2.3090000000000002</v>
      </c>
      <c r="M3048">
        <v>-3.077</v>
      </c>
      <c r="N3048">
        <v>-3.3010000000000002</v>
      </c>
      <c r="O3048">
        <v>1.1259999999999999</v>
      </c>
      <c r="P3048">
        <v>1.135</v>
      </c>
      <c r="Q3048">
        <v>1.129</v>
      </c>
      <c r="R3048">
        <v>0.80100000000000005</v>
      </c>
      <c r="S3048">
        <v>0.45900000000000002</v>
      </c>
    </row>
    <row r="3049" spans="1:19" x14ac:dyDescent="0.3">
      <c r="A3049">
        <v>300</v>
      </c>
      <c r="B3049">
        <v>-0.27700000000000002</v>
      </c>
      <c r="C3049">
        <v>-1.23</v>
      </c>
      <c r="D3049">
        <v>-2.2930000000000001</v>
      </c>
      <c r="E3049">
        <v>-3.0059999999999998</v>
      </c>
      <c r="F3049">
        <v>-3.24</v>
      </c>
      <c r="G3049">
        <v>3.2</v>
      </c>
      <c r="H3049">
        <v>0.01</v>
      </c>
      <c r="I3049">
        <v>3.927</v>
      </c>
      <c r="J3049">
        <v>-0.307</v>
      </c>
      <c r="K3049">
        <v>-1.3049999999999999</v>
      </c>
      <c r="L3049">
        <v>-2.3090000000000002</v>
      </c>
      <c r="M3049">
        <v>-3.0840000000000001</v>
      </c>
      <c r="N3049">
        <v>-3.306</v>
      </c>
      <c r="O3049">
        <v>1.1259999999999999</v>
      </c>
      <c r="P3049">
        <v>1.125</v>
      </c>
      <c r="Q3049">
        <v>1.125</v>
      </c>
      <c r="R3049">
        <v>0.83199999999999996</v>
      </c>
      <c r="S3049">
        <v>0.46100000000000002</v>
      </c>
    </row>
    <row r="3050" spans="1:19" x14ac:dyDescent="0.3">
      <c r="A3050">
        <v>360</v>
      </c>
      <c r="B3050">
        <v>-0.27700000000000002</v>
      </c>
      <c r="C3050">
        <v>-1.23</v>
      </c>
      <c r="D3050">
        <v>-2.2930000000000001</v>
      </c>
      <c r="E3050">
        <v>-3.0059999999999998</v>
      </c>
      <c r="F3050">
        <v>-3.24</v>
      </c>
      <c r="G3050">
        <v>3.2</v>
      </c>
      <c r="H3050">
        <v>0.01</v>
      </c>
      <c r="I3050">
        <v>3.927</v>
      </c>
      <c r="J3050">
        <v>-0.30599999999999999</v>
      </c>
      <c r="K3050">
        <v>-1.3049999999999999</v>
      </c>
      <c r="L3050">
        <v>-2.3050000000000002</v>
      </c>
      <c r="M3050">
        <v>-3.0939999999999999</v>
      </c>
      <c r="N3050">
        <v>-3.3119999999999998</v>
      </c>
      <c r="O3050">
        <v>1.129</v>
      </c>
      <c r="P3050">
        <v>1.123</v>
      </c>
      <c r="Q3050">
        <v>1.115</v>
      </c>
      <c r="R3050">
        <v>0.85899999999999999</v>
      </c>
      <c r="S3050">
        <v>0.46400000000000002</v>
      </c>
    </row>
    <row r="3051" spans="1:19" x14ac:dyDescent="0.3">
      <c r="A3051">
        <v>420</v>
      </c>
      <c r="B3051">
        <v>-0.27700000000000002</v>
      </c>
      <c r="C3051">
        <v>-1.23</v>
      </c>
      <c r="D3051">
        <v>-2.2930000000000001</v>
      </c>
      <c r="E3051">
        <v>-3.0059999999999998</v>
      </c>
      <c r="F3051">
        <v>-3.24</v>
      </c>
      <c r="G3051">
        <v>3.2</v>
      </c>
      <c r="H3051">
        <v>0.01</v>
      </c>
      <c r="I3051">
        <v>3.927</v>
      </c>
      <c r="J3051">
        <v>-0.30499999999999999</v>
      </c>
      <c r="K3051">
        <v>-1.306</v>
      </c>
      <c r="L3051">
        <v>-2.3050000000000002</v>
      </c>
      <c r="M3051">
        <v>-3.1019999999999999</v>
      </c>
      <c r="N3051">
        <v>-3.32</v>
      </c>
      <c r="O3051">
        <v>1.131</v>
      </c>
      <c r="P3051">
        <v>1.127</v>
      </c>
      <c r="Q3051">
        <v>1.119</v>
      </c>
      <c r="R3051">
        <v>0.875</v>
      </c>
      <c r="S3051">
        <v>0.46700000000000003</v>
      </c>
    </row>
    <row r="3052" spans="1:19" x14ac:dyDescent="0.3">
      <c r="A3052">
        <v>480</v>
      </c>
      <c r="B3052">
        <v>-0.27700000000000002</v>
      </c>
      <c r="C3052">
        <v>-1.23</v>
      </c>
      <c r="D3052">
        <v>-2.2930000000000001</v>
      </c>
      <c r="E3052">
        <v>-3.0059999999999998</v>
      </c>
      <c r="F3052">
        <v>-3.24</v>
      </c>
      <c r="G3052">
        <v>3.2</v>
      </c>
      <c r="H3052">
        <v>0.01</v>
      </c>
      <c r="I3052">
        <v>3.927</v>
      </c>
      <c r="J3052">
        <v>-0.30399999999999999</v>
      </c>
      <c r="K3052">
        <v>-1.3069999999999999</v>
      </c>
      <c r="L3052">
        <v>-2.306</v>
      </c>
      <c r="M3052">
        <v>-3.1070000000000002</v>
      </c>
      <c r="N3052">
        <v>-3.327</v>
      </c>
      <c r="O3052">
        <v>1.1319999999999999</v>
      </c>
      <c r="P3052">
        <v>1.1259999999999999</v>
      </c>
      <c r="Q3052">
        <v>1.125</v>
      </c>
      <c r="R3052">
        <v>0.88200000000000001</v>
      </c>
      <c r="S3052">
        <v>0.47</v>
      </c>
    </row>
    <row r="3053" spans="1:19" x14ac:dyDescent="0.3">
      <c r="A3053">
        <v>540</v>
      </c>
      <c r="B3053">
        <v>-0.27700000000000002</v>
      </c>
      <c r="C3053">
        <v>-1.23</v>
      </c>
      <c r="D3053">
        <v>-2.2930000000000001</v>
      </c>
      <c r="E3053">
        <v>-3.0059999999999998</v>
      </c>
      <c r="F3053">
        <v>-3.24</v>
      </c>
      <c r="G3053">
        <v>3.2</v>
      </c>
      <c r="H3053">
        <v>0.01</v>
      </c>
      <c r="I3053">
        <v>3.927</v>
      </c>
      <c r="J3053">
        <v>-0.30299999999999999</v>
      </c>
      <c r="K3053">
        <v>-1.306</v>
      </c>
      <c r="L3053">
        <v>-2.306</v>
      </c>
      <c r="M3053">
        <v>-3.1110000000000002</v>
      </c>
      <c r="N3053">
        <v>-3.3359999999999999</v>
      </c>
      <c r="O3053">
        <v>1.133</v>
      </c>
      <c r="P3053">
        <v>1.125</v>
      </c>
      <c r="Q3053">
        <v>1.1259999999999999</v>
      </c>
      <c r="R3053">
        <v>0.88600000000000001</v>
      </c>
      <c r="S3053">
        <v>0.47299999999999998</v>
      </c>
    </row>
    <row r="3054" spans="1:19" x14ac:dyDescent="0.3">
      <c r="A3054">
        <v>600</v>
      </c>
      <c r="B3054">
        <v>-0.27700000000000002</v>
      </c>
      <c r="C3054">
        <v>-1.23</v>
      </c>
      <c r="D3054">
        <v>-2.2930000000000001</v>
      </c>
      <c r="E3054">
        <v>-3.0059999999999998</v>
      </c>
      <c r="F3054">
        <v>-3.24</v>
      </c>
      <c r="G3054">
        <v>3.2</v>
      </c>
      <c r="H3054">
        <v>0.01</v>
      </c>
      <c r="I3054">
        <v>3.927</v>
      </c>
      <c r="J3054">
        <v>-0.30199999999999999</v>
      </c>
      <c r="K3054">
        <v>-1.306</v>
      </c>
      <c r="L3054">
        <v>-2.3050000000000002</v>
      </c>
      <c r="M3054">
        <v>-3.1150000000000002</v>
      </c>
      <c r="N3054">
        <v>-3.3439999999999999</v>
      </c>
      <c r="O3054">
        <v>1.135</v>
      </c>
      <c r="P3054">
        <v>1.125</v>
      </c>
      <c r="Q3054">
        <v>1.1240000000000001</v>
      </c>
      <c r="R3054">
        <v>0.88900000000000001</v>
      </c>
      <c r="S3054">
        <v>0.47599999999999998</v>
      </c>
    </row>
    <row r="3056" spans="1:19" x14ac:dyDescent="0.3">
      <c r="A3056" t="s">
        <v>0</v>
      </c>
      <c r="B3056" t="s">
        <v>236</v>
      </c>
    </row>
    <row r="3057" spans="1:19" x14ac:dyDescent="0.3">
      <c r="A3057">
        <v>0</v>
      </c>
      <c r="B3057">
        <v>-0.27700000000000002</v>
      </c>
      <c r="C3057">
        <v>-1.2310000000000001</v>
      </c>
      <c r="D3057">
        <v>-2.2930000000000001</v>
      </c>
      <c r="E3057">
        <v>-3</v>
      </c>
      <c r="F3057">
        <v>-3.23</v>
      </c>
      <c r="G3057">
        <v>3.2</v>
      </c>
      <c r="H3057">
        <v>0.01</v>
      </c>
      <c r="I3057">
        <v>3.927</v>
      </c>
      <c r="J3057">
        <v>-0.30499999999999999</v>
      </c>
      <c r="K3057">
        <v>-1.3049999999999999</v>
      </c>
      <c r="L3057">
        <v>-2.302</v>
      </c>
      <c r="M3057">
        <v>-3.08</v>
      </c>
      <c r="N3057">
        <v>-3.23</v>
      </c>
      <c r="O3057">
        <v>1.1060000000000001</v>
      </c>
      <c r="P3057">
        <v>1.1060000000000001</v>
      </c>
      <c r="Q3057">
        <v>1.1000000000000001</v>
      </c>
      <c r="R3057">
        <v>0.81299999999999994</v>
      </c>
      <c r="S3057">
        <v>0.34699999999999998</v>
      </c>
    </row>
    <row r="3058" spans="1:19" x14ac:dyDescent="0.3">
      <c r="A3058">
        <v>60</v>
      </c>
      <c r="B3058">
        <v>-0.27700000000000002</v>
      </c>
      <c r="C3058">
        <v>-1.2310000000000001</v>
      </c>
      <c r="D3058">
        <v>-2.2930000000000001</v>
      </c>
      <c r="E3058">
        <v>-3</v>
      </c>
      <c r="F3058">
        <v>-3.23</v>
      </c>
      <c r="G3058">
        <v>3.2</v>
      </c>
      <c r="H3058">
        <v>0.01</v>
      </c>
      <c r="I3058">
        <v>3.927</v>
      </c>
      <c r="J3058">
        <v>-0.316</v>
      </c>
      <c r="K3058">
        <v>-1.306</v>
      </c>
      <c r="L3058">
        <v>-2.2989999999999999</v>
      </c>
      <c r="M3058">
        <v>-3.0670000000000002</v>
      </c>
      <c r="N3058">
        <v>-3.2730000000000001</v>
      </c>
      <c r="O3058">
        <v>1.1279999999999999</v>
      </c>
      <c r="P3058">
        <v>1.1080000000000001</v>
      </c>
      <c r="Q3058">
        <v>1.0669999999999999</v>
      </c>
      <c r="R3058">
        <v>0.77500000000000002</v>
      </c>
      <c r="S3058">
        <v>0.44900000000000001</v>
      </c>
    </row>
    <row r="3059" spans="1:19" x14ac:dyDescent="0.3">
      <c r="A3059">
        <v>120</v>
      </c>
      <c r="B3059">
        <v>-0.27700000000000002</v>
      </c>
      <c r="C3059">
        <v>-1.2310000000000001</v>
      </c>
      <c r="D3059">
        <v>-2.2930000000000001</v>
      </c>
      <c r="E3059">
        <v>-3</v>
      </c>
      <c r="F3059">
        <v>-3.23</v>
      </c>
      <c r="G3059">
        <v>3.2</v>
      </c>
      <c r="H3059">
        <v>0.01</v>
      </c>
      <c r="I3059">
        <v>3.927</v>
      </c>
      <c r="J3059">
        <v>-0.307</v>
      </c>
      <c r="K3059">
        <v>-1.3089999999999999</v>
      </c>
      <c r="L3059">
        <v>-2.3159999999999998</v>
      </c>
      <c r="M3059">
        <v>-3.093</v>
      </c>
      <c r="N3059">
        <v>-3.2810000000000001</v>
      </c>
      <c r="O3059">
        <v>1.117</v>
      </c>
      <c r="P3059">
        <v>1.137</v>
      </c>
      <c r="Q3059">
        <v>1.133</v>
      </c>
      <c r="R3059">
        <v>0.87</v>
      </c>
      <c r="S3059">
        <v>0.45200000000000001</v>
      </c>
    </row>
    <row r="3060" spans="1:19" x14ac:dyDescent="0.3">
      <c r="A3060">
        <v>180</v>
      </c>
      <c r="B3060">
        <v>-0.27700000000000002</v>
      </c>
      <c r="C3060">
        <v>-1.2310000000000001</v>
      </c>
      <c r="D3060">
        <v>-2.2930000000000001</v>
      </c>
      <c r="E3060">
        <v>-3</v>
      </c>
      <c r="F3060">
        <v>-3.23</v>
      </c>
      <c r="G3060">
        <v>3.2</v>
      </c>
      <c r="H3060">
        <v>0.01</v>
      </c>
      <c r="I3060">
        <v>3.927</v>
      </c>
      <c r="J3060">
        <v>-0.307</v>
      </c>
      <c r="K3060">
        <v>-1.3009999999999999</v>
      </c>
      <c r="L3060">
        <v>-2.302</v>
      </c>
      <c r="M3060">
        <v>-3.0760000000000001</v>
      </c>
      <c r="N3060">
        <v>-3.2829999999999999</v>
      </c>
      <c r="O3060">
        <v>1.1200000000000001</v>
      </c>
      <c r="P3060">
        <v>1.1140000000000001</v>
      </c>
      <c r="Q3060">
        <v>1.0900000000000001</v>
      </c>
      <c r="R3060">
        <v>0.80900000000000005</v>
      </c>
      <c r="S3060">
        <v>0.45200000000000001</v>
      </c>
    </row>
    <row r="3061" spans="1:19" x14ac:dyDescent="0.3">
      <c r="A3061">
        <v>240</v>
      </c>
      <c r="B3061">
        <v>-0.27700000000000002</v>
      </c>
      <c r="C3061">
        <v>-1.2310000000000001</v>
      </c>
      <c r="D3061">
        <v>-2.2930000000000001</v>
      </c>
      <c r="E3061">
        <v>-3</v>
      </c>
      <c r="F3061">
        <v>-3.23</v>
      </c>
      <c r="G3061">
        <v>3.2</v>
      </c>
      <c r="H3061">
        <v>0.01</v>
      </c>
      <c r="I3061">
        <v>3.927</v>
      </c>
      <c r="J3061">
        <v>-0.309</v>
      </c>
      <c r="K3061">
        <v>-1.3069999999999999</v>
      </c>
      <c r="L3061">
        <v>-2.3090000000000002</v>
      </c>
      <c r="M3061">
        <v>-3.0710000000000002</v>
      </c>
      <c r="N3061">
        <v>-3.29</v>
      </c>
      <c r="O3061">
        <v>1.127</v>
      </c>
      <c r="P3061">
        <v>1.135</v>
      </c>
      <c r="Q3061">
        <v>1.129</v>
      </c>
      <c r="R3061">
        <v>0.79500000000000004</v>
      </c>
      <c r="S3061">
        <v>0.45500000000000002</v>
      </c>
    </row>
    <row r="3062" spans="1:19" x14ac:dyDescent="0.3">
      <c r="A3062">
        <v>300</v>
      </c>
      <c r="B3062">
        <v>-0.27700000000000002</v>
      </c>
      <c r="C3062">
        <v>-1.2310000000000001</v>
      </c>
      <c r="D3062">
        <v>-2.2930000000000001</v>
      </c>
      <c r="E3062">
        <v>-3</v>
      </c>
      <c r="F3062">
        <v>-3.23</v>
      </c>
      <c r="G3062">
        <v>3.2</v>
      </c>
      <c r="H3062">
        <v>0.01</v>
      </c>
      <c r="I3062">
        <v>3.927</v>
      </c>
      <c r="J3062">
        <v>-0.307</v>
      </c>
      <c r="K3062">
        <v>-1.3049999999999999</v>
      </c>
      <c r="L3062">
        <v>-2.3090000000000002</v>
      </c>
      <c r="M3062">
        <v>-3.0779999999999998</v>
      </c>
      <c r="N3062">
        <v>-3.2949999999999999</v>
      </c>
      <c r="O3062">
        <v>1.1259999999999999</v>
      </c>
      <c r="P3062">
        <v>1.1240000000000001</v>
      </c>
      <c r="Q3062">
        <v>1.125</v>
      </c>
      <c r="R3062">
        <v>0.82699999999999996</v>
      </c>
      <c r="S3062">
        <v>0.45700000000000002</v>
      </c>
    </row>
    <row r="3063" spans="1:19" x14ac:dyDescent="0.3">
      <c r="A3063">
        <v>360</v>
      </c>
      <c r="B3063">
        <v>-0.27700000000000002</v>
      </c>
      <c r="C3063">
        <v>-1.2310000000000001</v>
      </c>
      <c r="D3063">
        <v>-2.2930000000000001</v>
      </c>
      <c r="E3063">
        <v>-3</v>
      </c>
      <c r="F3063">
        <v>-3.23</v>
      </c>
      <c r="G3063">
        <v>3.2</v>
      </c>
      <c r="H3063">
        <v>0.01</v>
      </c>
      <c r="I3063">
        <v>3.927</v>
      </c>
      <c r="J3063">
        <v>-0.30599999999999999</v>
      </c>
      <c r="K3063">
        <v>-1.3049999999999999</v>
      </c>
      <c r="L3063">
        <v>-2.3039999999999998</v>
      </c>
      <c r="M3063">
        <v>-3.089</v>
      </c>
      <c r="N3063">
        <v>-3.3010000000000002</v>
      </c>
      <c r="O3063">
        <v>1.129</v>
      </c>
      <c r="P3063">
        <v>1.1240000000000001</v>
      </c>
      <c r="Q3063">
        <v>1.1140000000000001</v>
      </c>
      <c r="R3063">
        <v>0.85299999999999998</v>
      </c>
      <c r="S3063">
        <v>0.45900000000000002</v>
      </c>
    </row>
    <row r="3064" spans="1:19" x14ac:dyDescent="0.3">
      <c r="A3064">
        <v>420</v>
      </c>
      <c r="B3064">
        <v>-0.27700000000000002</v>
      </c>
      <c r="C3064">
        <v>-1.2310000000000001</v>
      </c>
      <c r="D3064">
        <v>-2.2930000000000001</v>
      </c>
      <c r="E3064">
        <v>-3</v>
      </c>
      <c r="F3064">
        <v>-3.23</v>
      </c>
      <c r="G3064">
        <v>3.2</v>
      </c>
      <c r="H3064">
        <v>0.01</v>
      </c>
      <c r="I3064">
        <v>3.927</v>
      </c>
      <c r="J3064">
        <v>-0.30499999999999999</v>
      </c>
      <c r="K3064">
        <v>-1.306</v>
      </c>
      <c r="L3064">
        <v>-2.3050000000000002</v>
      </c>
      <c r="M3064">
        <v>-3.0960000000000001</v>
      </c>
      <c r="N3064">
        <v>-3.3090000000000002</v>
      </c>
      <c r="O3064">
        <v>1.131</v>
      </c>
      <c r="P3064">
        <v>1.127</v>
      </c>
      <c r="Q3064">
        <v>1.1200000000000001</v>
      </c>
      <c r="R3064">
        <v>0.86799999999999999</v>
      </c>
      <c r="S3064">
        <v>0.46200000000000002</v>
      </c>
    </row>
    <row r="3065" spans="1:19" x14ac:dyDescent="0.3">
      <c r="A3065">
        <v>480</v>
      </c>
      <c r="B3065">
        <v>-0.27700000000000002</v>
      </c>
      <c r="C3065">
        <v>-1.2310000000000001</v>
      </c>
      <c r="D3065">
        <v>-2.2930000000000001</v>
      </c>
      <c r="E3065">
        <v>-3</v>
      </c>
      <c r="F3065">
        <v>-3.23</v>
      </c>
      <c r="G3065">
        <v>3.2</v>
      </c>
      <c r="H3065">
        <v>0.01</v>
      </c>
      <c r="I3065">
        <v>3.927</v>
      </c>
      <c r="J3065">
        <v>-0.30399999999999999</v>
      </c>
      <c r="K3065">
        <v>-1.3069999999999999</v>
      </c>
      <c r="L3065">
        <v>-2.306</v>
      </c>
      <c r="M3065">
        <v>-3.101</v>
      </c>
      <c r="N3065">
        <v>-3.3159999999999998</v>
      </c>
      <c r="O3065">
        <v>1.1319999999999999</v>
      </c>
      <c r="P3065">
        <v>1.1259999999999999</v>
      </c>
      <c r="Q3065">
        <v>1.125</v>
      </c>
      <c r="R3065">
        <v>0.876</v>
      </c>
      <c r="S3065">
        <v>0.46500000000000002</v>
      </c>
    </row>
    <row r="3066" spans="1:19" x14ac:dyDescent="0.3">
      <c r="A3066">
        <v>540</v>
      </c>
      <c r="B3066">
        <v>-0.27700000000000002</v>
      </c>
      <c r="C3066">
        <v>-1.2310000000000001</v>
      </c>
      <c r="D3066">
        <v>-2.2930000000000001</v>
      </c>
      <c r="E3066">
        <v>-3</v>
      </c>
      <c r="F3066">
        <v>-3.23</v>
      </c>
      <c r="G3066">
        <v>3.2</v>
      </c>
      <c r="H3066">
        <v>0.01</v>
      </c>
      <c r="I3066">
        <v>3.927</v>
      </c>
      <c r="J3066">
        <v>-0.30299999999999999</v>
      </c>
      <c r="K3066">
        <v>-1.306</v>
      </c>
      <c r="L3066">
        <v>-2.306</v>
      </c>
      <c r="M3066">
        <v>-3.1059999999999999</v>
      </c>
      <c r="N3066">
        <v>-3.3239999999999998</v>
      </c>
      <c r="O3066">
        <v>1.133</v>
      </c>
      <c r="P3066">
        <v>1.125</v>
      </c>
      <c r="Q3066">
        <v>1.125</v>
      </c>
      <c r="R3066">
        <v>0.88</v>
      </c>
      <c r="S3066">
        <v>0.46800000000000003</v>
      </c>
    </row>
    <row r="3067" spans="1:19" x14ac:dyDescent="0.3">
      <c r="A3067">
        <v>600</v>
      </c>
      <c r="B3067">
        <v>-0.27700000000000002</v>
      </c>
      <c r="C3067">
        <v>-1.2310000000000001</v>
      </c>
      <c r="D3067">
        <v>-2.2930000000000001</v>
      </c>
      <c r="E3067">
        <v>-3</v>
      </c>
      <c r="F3067">
        <v>-3.23</v>
      </c>
      <c r="G3067">
        <v>3.2</v>
      </c>
      <c r="H3067">
        <v>0.01</v>
      </c>
      <c r="I3067">
        <v>3.927</v>
      </c>
      <c r="J3067">
        <v>-0.30199999999999999</v>
      </c>
      <c r="K3067">
        <v>-1.306</v>
      </c>
      <c r="L3067">
        <v>-2.3050000000000002</v>
      </c>
      <c r="M3067">
        <v>-3.11</v>
      </c>
      <c r="N3067">
        <v>-3.3330000000000002</v>
      </c>
      <c r="O3067">
        <v>1.135</v>
      </c>
      <c r="P3067">
        <v>1.1259999999999999</v>
      </c>
      <c r="Q3067">
        <v>1.1240000000000001</v>
      </c>
      <c r="R3067">
        <v>0.88400000000000001</v>
      </c>
      <c r="S3067">
        <v>0.47199999999999998</v>
      </c>
    </row>
    <row r="3069" spans="1:19" x14ac:dyDescent="0.3">
      <c r="A3069" t="s">
        <v>0</v>
      </c>
      <c r="B3069" t="s">
        <v>237</v>
      </c>
    </row>
    <row r="3070" spans="1:19" x14ac:dyDescent="0.3">
      <c r="A3070">
        <v>0</v>
      </c>
      <c r="B3070">
        <v>-0.27800000000000002</v>
      </c>
      <c r="C3070">
        <v>-1.23</v>
      </c>
      <c r="D3070">
        <v>-2.2799999999999998</v>
      </c>
      <c r="E3070">
        <v>-2.9940000000000002</v>
      </c>
      <c r="F3070">
        <v>-3.22</v>
      </c>
      <c r="G3070">
        <v>3.2</v>
      </c>
      <c r="H3070">
        <v>0.01</v>
      </c>
      <c r="I3070">
        <v>3.927</v>
      </c>
      <c r="J3070">
        <v>-0.30499999999999999</v>
      </c>
      <c r="K3070">
        <v>-1.3049999999999999</v>
      </c>
      <c r="L3070">
        <v>-2.3010000000000002</v>
      </c>
      <c r="M3070">
        <v>-3.0739999999999998</v>
      </c>
      <c r="N3070">
        <v>-3.22</v>
      </c>
      <c r="O3070">
        <v>1.1060000000000001</v>
      </c>
      <c r="P3070">
        <v>1.1060000000000001</v>
      </c>
      <c r="Q3070">
        <v>1.1000000000000001</v>
      </c>
      <c r="R3070">
        <v>0.80700000000000005</v>
      </c>
      <c r="S3070">
        <v>0.34399999999999997</v>
      </c>
    </row>
    <row r="3071" spans="1:19" x14ac:dyDescent="0.3">
      <c r="A3071">
        <v>60</v>
      </c>
      <c r="B3071">
        <v>-0.27800000000000002</v>
      </c>
      <c r="C3071">
        <v>-1.23</v>
      </c>
      <c r="D3071">
        <v>-2.2799999999999998</v>
      </c>
      <c r="E3071">
        <v>-2.9940000000000002</v>
      </c>
      <c r="F3071">
        <v>-3.22</v>
      </c>
      <c r="G3071">
        <v>3.2</v>
      </c>
      <c r="H3071">
        <v>0.01</v>
      </c>
      <c r="I3071">
        <v>3.927</v>
      </c>
      <c r="J3071">
        <v>-0.316</v>
      </c>
      <c r="K3071">
        <v>-1.3069999999999999</v>
      </c>
      <c r="L3071">
        <v>-2.2930000000000001</v>
      </c>
      <c r="M3071">
        <v>-3.06</v>
      </c>
      <c r="N3071">
        <v>-3.2629999999999999</v>
      </c>
      <c r="O3071">
        <v>1.129</v>
      </c>
      <c r="P3071">
        <v>1.111</v>
      </c>
      <c r="Q3071">
        <v>1.0620000000000001</v>
      </c>
      <c r="R3071">
        <v>0.76900000000000002</v>
      </c>
      <c r="S3071">
        <v>0.44500000000000001</v>
      </c>
    </row>
    <row r="3072" spans="1:19" x14ac:dyDescent="0.3">
      <c r="A3072">
        <v>120</v>
      </c>
      <c r="B3072">
        <v>-0.27800000000000002</v>
      </c>
      <c r="C3072">
        <v>-1.23</v>
      </c>
      <c r="D3072">
        <v>-2.2799999999999998</v>
      </c>
      <c r="E3072">
        <v>-2.9940000000000002</v>
      </c>
      <c r="F3072">
        <v>-3.22</v>
      </c>
      <c r="G3072">
        <v>3.2</v>
      </c>
      <c r="H3072">
        <v>0.01</v>
      </c>
      <c r="I3072">
        <v>3.927</v>
      </c>
      <c r="J3072">
        <v>-0.307</v>
      </c>
      <c r="K3072">
        <v>-1.3089999999999999</v>
      </c>
      <c r="L3072">
        <v>-2.3119999999999998</v>
      </c>
      <c r="M3072">
        <v>-3.0870000000000002</v>
      </c>
      <c r="N3072">
        <v>-3.27</v>
      </c>
      <c r="O3072">
        <v>1.117</v>
      </c>
      <c r="P3072">
        <v>1.135</v>
      </c>
      <c r="Q3072">
        <v>1.131</v>
      </c>
      <c r="R3072">
        <v>0.85899999999999999</v>
      </c>
      <c r="S3072">
        <v>0.44700000000000001</v>
      </c>
    </row>
    <row r="3073" spans="1:19" x14ac:dyDescent="0.3">
      <c r="A3073">
        <v>180</v>
      </c>
      <c r="B3073">
        <v>-0.27800000000000002</v>
      </c>
      <c r="C3073">
        <v>-1.23</v>
      </c>
      <c r="D3073">
        <v>-2.2799999999999998</v>
      </c>
      <c r="E3073">
        <v>-2.9940000000000002</v>
      </c>
      <c r="F3073">
        <v>-3.22</v>
      </c>
      <c r="G3073">
        <v>3.2</v>
      </c>
      <c r="H3073">
        <v>0.01</v>
      </c>
      <c r="I3073">
        <v>3.927</v>
      </c>
      <c r="J3073">
        <v>-0.307</v>
      </c>
      <c r="K3073">
        <v>-1.3009999999999999</v>
      </c>
      <c r="L3073">
        <v>-2.2989999999999999</v>
      </c>
      <c r="M3073">
        <v>-3.07</v>
      </c>
      <c r="N3073">
        <v>-3.2730000000000001</v>
      </c>
      <c r="O3073">
        <v>1.1200000000000001</v>
      </c>
      <c r="P3073">
        <v>1.113</v>
      </c>
      <c r="Q3073">
        <v>1.091</v>
      </c>
      <c r="R3073">
        <v>0.80300000000000005</v>
      </c>
      <c r="S3073">
        <v>0.44900000000000001</v>
      </c>
    </row>
    <row r="3074" spans="1:19" x14ac:dyDescent="0.3">
      <c r="A3074">
        <v>240</v>
      </c>
      <c r="B3074">
        <v>-0.27800000000000002</v>
      </c>
      <c r="C3074">
        <v>-1.23</v>
      </c>
      <c r="D3074">
        <v>-2.2799999999999998</v>
      </c>
      <c r="E3074">
        <v>-2.9940000000000002</v>
      </c>
      <c r="F3074">
        <v>-3.22</v>
      </c>
      <c r="G3074">
        <v>3.2</v>
      </c>
      <c r="H3074">
        <v>0.01</v>
      </c>
      <c r="I3074">
        <v>3.927</v>
      </c>
      <c r="J3074">
        <v>-0.309</v>
      </c>
      <c r="K3074">
        <v>-1.306</v>
      </c>
      <c r="L3074">
        <v>-2.306</v>
      </c>
      <c r="M3074">
        <v>-3.0630000000000002</v>
      </c>
      <c r="N3074">
        <v>-3.278</v>
      </c>
      <c r="O3074">
        <v>1.127</v>
      </c>
      <c r="P3074">
        <v>1.135</v>
      </c>
      <c r="Q3074">
        <v>1.129</v>
      </c>
      <c r="R3074">
        <v>0.79200000000000004</v>
      </c>
      <c r="S3074">
        <v>0.45100000000000001</v>
      </c>
    </row>
    <row r="3075" spans="1:19" x14ac:dyDescent="0.3">
      <c r="A3075">
        <v>300</v>
      </c>
      <c r="B3075">
        <v>-0.27800000000000002</v>
      </c>
      <c r="C3075">
        <v>-1.23</v>
      </c>
      <c r="D3075">
        <v>-2.2799999999999998</v>
      </c>
      <c r="E3075">
        <v>-2.9940000000000002</v>
      </c>
      <c r="F3075">
        <v>-3.22</v>
      </c>
      <c r="G3075">
        <v>3.2</v>
      </c>
      <c r="H3075">
        <v>0.01</v>
      </c>
      <c r="I3075">
        <v>3.927</v>
      </c>
      <c r="J3075">
        <v>-0.307</v>
      </c>
      <c r="K3075">
        <v>-1.3049999999999999</v>
      </c>
      <c r="L3075">
        <v>-2.306</v>
      </c>
      <c r="M3075">
        <v>-3.0710000000000002</v>
      </c>
      <c r="N3075">
        <v>-3.2839999999999998</v>
      </c>
      <c r="O3075">
        <v>1.1259999999999999</v>
      </c>
      <c r="P3075">
        <v>1.125</v>
      </c>
      <c r="Q3075">
        <v>1.125</v>
      </c>
      <c r="R3075">
        <v>0.82599999999999996</v>
      </c>
      <c r="S3075">
        <v>0.45300000000000001</v>
      </c>
    </row>
    <row r="3076" spans="1:19" x14ac:dyDescent="0.3">
      <c r="A3076">
        <v>360</v>
      </c>
      <c r="B3076">
        <v>-0.27800000000000002</v>
      </c>
      <c r="C3076">
        <v>-1.23</v>
      </c>
      <c r="D3076">
        <v>-2.2799999999999998</v>
      </c>
      <c r="E3076">
        <v>-2.9940000000000002</v>
      </c>
      <c r="F3076">
        <v>-3.22</v>
      </c>
      <c r="G3076">
        <v>3.2</v>
      </c>
      <c r="H3076">
        <v>0.01</v>
      </c>
      <c r="I3076">
        <v>3.927</v>
      </c>
      <c r="J3076">
        <v>-0.30599999999999999</v>
      </c>
      <c r="K3076">
        <v>-1.3049999999999999</v>
      </c>
      <c r="L3076">
        <v>-2.302</v>
      </c>
      <c r="M3076">
        <v>-3.081</v>
      </c>
      <c r="N3076">
        <v>-3.29</v>
      </c>
      <c r="O3076">
        <v>1.1279999999999999</v>
      </c>
      <c r="P3076">
        <v>1.1240000000000001</v>
      </c>
      <c r="Q3076">
        <v>1.113</v>
      </c>
      <c r="R3076">
        <v>0.85</v>
      </c>
      <c r="S3076">
        <v>0.45500000000000002</v>
      </c>
    </row>
    <row r="3077" spans="1:19" x14ac:dyDescent="0.3">
      <c r="A3077">
        <v>420</v>
      </c>
      <c r="B3077">
        <v>-0.27800000000000002</v>
      </c>
      <c r="C3077">
        <v>-1.23</v>
      </c>
      <c r="D3077">
        <v>-2.2799999999999998</v>
      </c>
      <c r="E3077">
        <v>-2.9940000000000002</v>
      </c>
      <c r="F3077">
        <v>-3.22</v>
      </c>
      <c r="G3077">
        <v>3.2</v>
      </c>
      <c r="H3077">
        <v>0.01</v>
      </c>
      <c r="I3077">
        <v>3.927</v>
      </c>
      <c r="J3077">
        <v>-0.30599999999999999</v>
      </c>
      <c r="K3077">
        <v>-1.3069999999999999</v>
      </c>
      <c r="L3077">
        <v>-2.3029999999999999</v>
      </c>
      <c r="M3077">
        <v>-3.089</v>
      </c>
      <c r="N3077">
        <v>-3.2970000000000002</v>
      </c>
      <c r="O3077">
        <v>1.131</v>
      </c>
      <c r="P3077">
        <v>1.1279999999999999</v>
      </c>
      <c r="Q3077">
        <v>1.1200000000000001</v>
      </c>
      <c r="R3077">
        <v>0.86599999999999999</v>
      </c>
      <c r="S3077">
        <v>0.45800000000000002</v>
      </c>
    </row>
    <row r="3078" spans="1:19" x14ac:dyDescent="0.3">
      <c r="A3078">
        <v>480</v>
      </c>
      <c r="B3078">
        <v>-0.27800000000000002</v>
      </c>
      <c r="C3078">
        <v>-1.23</v>
      </c>
      <c r="D3078">
        <v>-2.2799999999999998</v>
      </c>
      <c r="E3078">
        <v>-2.9940000000000002</v>
      </c>
      <c r="F3078">
        <v>-3.22</v>
      </c>
      <c r="G3078">
        <v>3.2</v>
      </c>
      <c r="H3078">
        <v>0.01</v>
      </c>
      <c r="I3078">
        <v>3.927</v>
      </c>
      <c r="J3078">
        <v>-0.30399999999999999</v>
      </c>
      <c r="K3078">
        <v>-1.3069999999999999</v>
      </c>
      <c r="L3078">
        <v>-2.3039999999999998</v>
      </c>
      <c r="M3078">
        <v>-3.0939999999999999</v>
      </c>
      <c r="N3078">
        <v>-3.3039999999999998</v>
      </c>
      <c r="O3078">
        <v>1.1319999999999999</v>
      </c>
      <c r="P3078">
        <v>1.1259999999999999</v>
      </c>
      <c r="Q3078">
        <v>1.1240000000000001</v>
      </c>
      <c r="R3078">
        <v>0.872</v>
      </c>
      <c r="S3078">
        <v>0.46</v>
      </c>
    </row>
    <row r="3079" spans="1:19" x14ac:dyDescent="0.3">
      <c r="A3079">
        <v>540</v>
      </c>
      <c r="B3079">
        <v>-0.27800000000000002</v>
      </c>
      <c r="C3079">
        <v>-1.23</v>
      </c>
      <c r="D3079">
        <v>-2.2799999999999998</v>
      </c>
      <c r="E3079">
        <v>-2.9940000000000002</v>
      </c>
      <c r="F3079">
        <v>-3.22</v>
      </c>
      <c r="G3079">
        <v>3.2</v>
      </c>
      <c r="H3079">
        <v>0.01</v>
      </c>
      <c r="I3079">
        <v>3.927</v>
      </c>
      <c r="J3079">
        <v>-0.30299999999999999</v>
      </c>
      <c r="K3079">
        <v>-1.306</v>
      </c>
      <c r="L3079">
        <v>-2.3050000000000002</v>
      </c>
      <c r="M3079">
        <v>-3.0979999999999999</v>
      </c>
      <c r="N3079">
        <v>-3.3119999999999998</v>
      </c>
      <c r="O3079">
        <v>1.133</v>
      </c>
      <c r="P3079">
        <v>1.125</v>
      </c>
      <c r="Q3079">
        <v>1.125</v>
      </c>
      <c r="R3079">
        <v>0.875</v>
      </c>
      <c r="S3079">
        <v>0.46300000000000002</v>
      </c>
    </row>
    <row r="3080" spans="1:19" x14ac:dyDescent="0.3">
      <c r="A3080">
        <v>600</v>
      </c>
      <c r="B3080">
        <v>-0.27800000000000002</v>
      </c>
      <c r="C3080">
        <v>-1.23</v>
      </c>
      <c r="D3080">
        <v>-2.2799999999999998</v>
      </c>
      <c r="E3080">
        <v>-2.9940000000000002</v>
      </c>
      <c r="F3080">
        <v>-3.22</v>
      </c>
      <c r="G3080">
        <v>3.2</v>
      </c>
      <c r="H3080">
        <v>0.01</v>
      </c>
      <c r="I3080">
        <v>3.927</v>
      </c>
      <c r="J3080">
        <v>-0.30199999999999999</v>
      </c>
      <c r="K3080">
        <v>-1.306</v>
      </c>
      <c r="L3080">
        <v>-2.3039999999999998</v>
      </c>
      <c r="M3080">
        <v>-3.1019999999999999</v>
      </c>
      <c r="N3080">
        <v>-3.32</v>
      </c>
      <c r="O3080">
        <v>1.135</v>
      </c>
      <c r="P3080">
        <v>1.125</v>
      </c>
      <c r="Q3080">
        <v>1.123</v>
      </c>
      <c r="R3080">
        <v>0.88</v>
      </c>
      <c r="S3080">
        <v>0.46700000000000003</v>
      </c>
    </row>
    <row r="3082" spans="1:19" x14ac:dyDescent="0.3">
      <c r="A3082" t="s">
        <v>0</v>
      </c>
      <c r="B3082" t="s">
        <v>238</v>
      </c>
    </row>
    <row r="3083" spans="1:19" x14ac:dyDescent="0.3">
      <c r="A3083">
        <v>0</v>
      </c>
      <c r="B3083">
        <v>-0.27900000000000003</v>
      </c>
      <c r="C3083">
        <v>-1.232</v>
      </c>
      <c r="D3083">
        <v>-2.2810000000000001</v>
      </c>
      <c r="E3083">
        <v>-2.988</v>
      </c>
      <c r="F3083">
        <v>-3.21</v>
      </c>
      <c r="G3083">
        <v>3.2</v>
      </c>
      <c r="H3083">
        <v>0.01</v>
      </c>
      <c r="I3083">
        <v>3.927</v>
      </c>
      <c r="J3083">
        <v>-0.30499999999999999</v>
      </c>
      <c r="K3083">
        <v>-1.3049999999999999</v>
      </c>
      <c r="L3083">
        <v>-2.3010000000000002</v>
      </c>
      <c r="M3083">
        <v>-3.0670000000000002</v>
      </c>
      <c r="N3083">
        <v>-3.21</v>
      </c>
      <c r="O3083">
        <v>1.1060000000000001</v>
      </c>
      <c r="P3083">
        <v>1.1060000000000001</v>
      </c>
      <c r="Q3083">
        <v>1.1000000000000001</v>
      </c>
      <c r="R3083">
        <v>0.8</v>
      </c>
      <c r="S3083">
        <v>0.34100000000000003</v>
      </c>
    </row>
    <row r="3084" spans="1:19" x14ac:dyDescent="0.3">
      <c r="A3084">
        <v>60</v>
      </c>
      <c r="B3084">
        <v>-0.27900000000000003</v>
      </c>
      <c r="C3084">
        <v>-1.232</v>
      </c>
      <c r="D3084">
        <v>-2.2810000000000001</v>
      </c>
      <c r="E3084">
        <v>-2.988</v>
      </c>
      <c r="F3084">
        <v>-3.21</v>
      </c>
      <c r="G3084">
        <v>3.2</v>
      </c>
      <c r="H3084">
        <v>0.01</v>
      </c>
      <c r="I3084">
        <v>3.927</v>
      </c>
      <c r="J3084">
        <v>-0.316</v>
      </c>
      <c r="K3084">
        <v>-1.3080000000000001</v>
      </c>
      <c r="L3084">
        <v>-2.2909999999999999</v>
      </c>
      <c r="M3084">
        <v>-3.056</v>
      </c>
      <c r="N3084">
        <v>-3.2490000000000001</v>
      </c>
      <c r="O3084">
        <v>1.129</v>
      </c>
      <c r="P3084">
        <v>1.115</v>
      </c>
      <c r="Q3084">
        <v>1.07</v>
      </c>
      <c r="R3084">
        <v>0.76900000000000002</v>
      </c>
      <c r="S3084">
        <v>0.44</v>
      </c>
    </row>
    <row r="3085" spans="1:19" x14ac:dyDescent="0.3">
      <c r="A3085">
        <v>120</v>
      </c>
      <c r="B3085">
        <v>-0.27900000000000003</v>
      </c>
      <c r="C3085">
        <v>-1.232</v>
      </c>
      <c r="D3085">
        <v>-2.2810000000000001</v>
      </c>
      <c r="E3085">
        <v>-2.988</v>
      </c>
      <c r="F3085">
        <v>-3.21</v>
      </c>
      <c r="G3085">
        <v>3.2</v>
      </c>
      <c r="H3085">
        <v>0.01</v>
      </c>
      <c r="I3085">
        <v>3.927</v>
      </c>
      <c r="J3085">
        <v>-0.308</v>
      </c>
      <c r="K3085">
        <v>-1.3109999999999999</v>
      </c>
      <c r="L3085">
        <v>-2.3079999999999998</v>
      </c>
      <c r="M3085">
        <v>-3.0790000000000002</v>
      </c>
      <c r="N3085">
        <v>-3.2559999999999998</v>
      </c>
      <c r="O3085">
        <v>1.1180000000000001</v>
      </c>
      <c r="P3085">
        <v>1.141</v>
      </c>
      <c r="Q3085">
        <v>1.1339999999999999</v>
      </c>
      <c r="R3085">
        <v>0.84699999999999998</v>
      </c>
      <c r="S3085">
        <v>0.442</v>
      </c>
    </row>
    <row r="3086" spans="1:19" x14ac:dyDescent="0.3">
      <c r="A3086">
        <v>180</v>
      </c>
      <c r="B3086">
        <v>-0.27900000000000003</v>
      </c>
      <c r="C3086">
        <v>-1.232</v>
      </c>
      <c r="D3086">
        <v>-2.2810000000000001</v>
      </c>
      <c r="E3086">
        <v>-2.988</v>
      </c>
      <c r="F3086">
        <v>-3.21</v>
      </c>
      <c r="G3086">
        <v>3.2</v>
      </c>
      <c r="H3086">
        <v>0.01</v>
      </c>
      <c r="I3086">
        <v>3.927</v>
      </c>
      <c r="J3086">
        <v>-0.30599999999999999</v>
      </c>
      <c r="K3086">
        <v>-1.3009999999999999</v>
      </c>
      <c r="L3086">
        <v>-2.2959999999999998</v>
      </c>
      <c r="M3086">
        <v>-3.06</v>
      </c>
      <c r="N3086">
        <v>-3.26</v>
      </c>
      <c r="O3086">
        <v>1.119</v>
      </c>
      <c r="P3086">
        <v>1.113</v>
      </c>
      <c r="Q3086">
        <v>1.097</v>
      </c>
      <c r="R3086">
        <v>0.78400000000000003</v>
      </c>
      <c r="S3086">
        <v>0.44400000000000001</v>
      </c>
    </row>
    <row r="3087" spans="1:19" x14ac:dyDescent="0.3">
      <c r="A3087">
        <v>240</v>
      </c>
      <c r="B3087">
        <v>-0.27900000000000003</v>
      </c>
      <c r="C3087">
        <v>-1.232</v>
      </c>
      <c r="D3087">
        <v>-2.2810000000000001</v>
      </c>
      <c r="E3087">
        <v>-2.988</v>
      </c>
      <c r="F3087">
        <v>-3.21</v>
      </c>
      <c r="G3087">
        <v>3.2</v>
      </c>
      <c r="H3087">
        <v>0.01</v>
      </c>
      <c r="I3087">
        <v>3.927</v>
      </c>
      <c r="J3087">
        <v>-0.31</v>
      </c>
      <c r="K3087">
        <v>-1.306</v>
      </c>
      <c r="L3087">
        <v>-2.3039999999999998</v>
      </c>
      <c r="M3087">
        <v>-3.0569999999999999</v>
      </c>
      <c r="N3087">
        <v>-3.266</v>
      </c>
      <c r="O3087">
        <v>1.1279999999999999</v>
      </c>
      <c r="P3087">
        <v>1.135</v>
      </c>
      <c r="Q3087">
        <v>1.135</v>
      </c>
      <c r="R3087">
        <v>0.78700000000000003</v>
      </c>
      <c r="S3087">
        <v>0.44600000000000001</v>
      </c>
    </row>
    <row r="3088" spans="1:19" x14ac:dyDescent="0.3">
      <c r="A3088">
        <v>300</v>
      </c>
      <c r="B3088">
        <v>-0.27900000000000003</v>
      </c>
      <c r="C3088">
        <v>-1.232</v>
      </c>
      <c r="D3088">
        <v>-2.2810000000000001</v>
      </c>
      <c r="E3088">
        <v>-2.988</v>
      </c>
      <c r="F3088">
        <v>-3.21</v>
      </c>
      <c r="G3088">
        <v>3.2</v>
      </c>
      <c r="H3088">
        <v>0.01</v>
      </c>
      <c r="I3088">
        <v>3.927</v>
      </c>
      <c r="J3088">
        <v>-0.30599999999999999</v>
      </c>
      <c r="K3088">
        <v>-1.3049999999999999</v>
      </c>
      <c r="L3088">
        <v>-2.302</v>
      </c>
      <c r="M3088">
        <v>-3.0649999999999999</v>
      </c>
      <c r="N3088">
        <v>-3.2709999999999999</v>
      </c>
      <c r="O3088">
        <v>1.1259999999999999</v>
      </c>
      <c r="P3088">
        <v>1.121</v>
      </c>
      <c r="Q3088">
        <v>1.123</v>
      </c>
      <c r="R3088">
        <v>0.82199999999999995</v>
      </c>
      <c r="S3088">
        <v>0.44800000000000001</v>
      </c>
    </row>
    <row r="3089" spans="1:19" x14ac:dyDescent="0.3">
      <c r="A3089">
        <v>360</v>
      </c>
      <c r="B3089">
        <v>-0.27900000000000003</v>
      </c>
      <c r="C3089">
        <v>-1.232</v>
      </c>
      <c r="D3089">
        <v>-2.2810000000000001</v>
      </c>
      <c r="E3089">
        <v>-2.988</v>
      </c>
      <c r="F3089">
        <v>-3.21</v>
      </c>
      <c r="G3089">
        <v>3.2</v>
      </c>
      <c r="H3089">
        <v>0.01</v>
      </c>
      <c r="I3089">
        <v>3.927</v>
      </c>
      <c r="J3089">
        <v>-0.30599999999999999</v>
      </c>
      <c r="K3089">
        <v>-1.3049999999999999</v>
      </c>
      <c r="L3089">
        <v>-2.2999999999999998</v>
      </c>
      <c r="M3089">
        <v>-3.0739999999999998</v>
      </c>
      <c r="N3089">
        <v>-3.278</v>
      </c>
      <c r="O3089">
        <v>1.129</v>
      </c>
      <c r="P3089">
        <v>1.1240000000000001</v>
      </c>
      <c r="Q3089">
        <v>1.1140000000000001</v>
      </c>
      <c r="R3089">
        <v>0.84599999999999997</v>
      </c>
      <c r="S3089">
        <v>0.45</v>
      </c>
    </row>
    <row r="3090" spans="1:19" x14ac:dyDescent="0.3">
      <c r="A3090">
        <v>420</v>
      </c>
      <c r="B3090">
        <v>-0.27900000000000003</v>
      </c>
      <c r="C3090">
        <v>-1.232</v>
      </c>
      <c r="D3090">
        <v>-2.2810000000000001</v>
      </c>
      <c r="E3090">
        <v>-2.988</v>
      </c>
      <c r="F3090">
        <v>-3.21</v>
      </c>
      <c r="G3090">
        <v>3.2</v>
      </c>
      <c r="H3090">
        <v>0.01</v>
      </c>
      <c r="I3090">
        <v>3.927</v>
      </c>
      <c r="J3090">
        <v>-0.30499999999999999</v>
      </c>
      <c r="K3090">
        <v>-1.306</v>
      </c>
      <c r="L3090">
        <v>-2.3010000000000002</v>
      </c>
      <c r="M3090">
        <v>-3.081</v>
      </c>
      <c r="N3090">
        <v>-3.2850000000000001</v>
      </c>
      <c r="O3090">
        <v>1.131</v>
      </c>
      <c r="P3090">
        <v>1.127</v>
      </c>
      <c r="Q3090">
        <v>1.1220000000000001</v>
      </c>
      <c r="R3090">
        <v>0.86</v>
      </c>
      <c r="S3090">
        <v>0.45300000000000001</v>
      </c>
    </row>
    <row r="3091" spans="1:19" x14ac:dyDescent="0.3">
      <c r="A3091">
        <v>480</v>
      </c>
      <c r="B3091">
        <v>-0.27900000000000003</v>
      </c>
      <c r="C3091">
        <v>-1.232</v>
      </c>
      <c r="D3091">
        <v>-2.2810000000000001</v>
      </c>
      <c r="E3091">
        <v>-2.988</v>
      </c>
      <c r="F3091">
        <v>-3.21</v>
      </c>
      <c r="G3091">
        <v>3.2</v>
      </c>
      <c r="H3091">
        <v>0.01</v>
      </c>
      <c r="I3091">
        <v>3.927</v>
      </c>
      <c r="J3091">
        <v>-0.30399999999999999</v>
      </c>
      <c r="K3091">
        <v>-1.306</v>
      </c>
      <c r="L3091">
        <v>-2.302</v>
      </c>
      <c r="M3091">
        <v>-3.0859999999999999</v>
      </c>
      <c r="N3091">
        <v>-3.2909999999999999</v>
      </c>
      <c r="O3091">
        <v>1.1319999999999999</v>
      </c>
      <c r="P3091">
        <v>1.125</v>
      </c>
      <c r="Q3091">
        <v>1.125</v>
      </c>
      <c r="R3091">
        <v>0.86699999999999999</v>
      </c>
      <c r="S3091">
        <v>0.45500000000000002</v>
      </c>
    </row>
    <row r="3092" spans="1:19" x14ac:dyDescent="0.3">
      <c r="A3092">
        <v>540</v>
      </c>
      <c r="B3092">
        <v>-0.27900000000000003</v>
      </c>
      <c r="C3092">
        <v>-1.232</v>
      </c>
      <c r="D3092">
        <v>-2.2810000000000001</v>
      </c>
      <c r="E3092">
        <v>-2.988</v>
      </c>
      <c r="F3092">
        <v>-3.21</v>
      </c>
      <c r="G3092">
        <v>3.2</v>
      </c>
      <c r="H3092">
        <v>0.01</v>
      </c>
      <c r="I3092">
        <v>3.927</v>
      </c>
      <c r="J3092">
        <v>-0.30299999999999999</v>
      </c>
      <c r="K3092">
        <v>-1.306</v>
      </c>
      <c r="L3092">
        <v>-2.302</v>
      </c>
      <c r="M3092">
        <v>-3.09</v>
      </c>
      <c r="N3092">
        <v>-3.298</v>
      </c>
      <c r="O3092">
        <v>1.1339999999999999</v>
      </c>
      <c r="P3092">
        <v>1.125</v>
      </c>
      <c r="Q3092">
        <v>1.125</v>
      </c>
      <c r="R3092">
        <v>0.871</v>
      </c>
      <c r="S3092">
        <v>0.45800000000000002</v>
      </c>
    </row>
    <row r="3093" spans="1:19" x14ac:dyDescent="0.3">
      <c r="A3093">
        <v>600</v>
      </c>
      <c r="B3093">
        <v>-0.27900000000000003</v>
      </c>
      <c r="C3093">
        <v>-1.232</v>
      </c>
      <c r="D3093">
        <v>-2.2810000000000001</v>
      </c>
      <c r="E3093">
        <v>-2.988</v>
      </c>
      <c r="F3093">
        <v>-3.21</v>
      </c>
      <c r="G3093">
        <v>3.2</v>
      </c>
      <c r="H3093">
        <v>0.01</v>
      </c>
      <c r="I3093">
        <v>3.927</v>
      </c>
      <c r="J3093">
        <v>-0.30199999999999999</v>
      </c>
      <c r="K3093">
        <v>-1.306</v>
      </c>
      <c r="L3093">
        <v>-2.302</v>
      </c>
      <c r="M3093">
        <v>-3.0939999999999999</v>
      </c>
      <c r="N3093">
        <v>-3.306</v>
      </c>
      <c r="O3093">
        <v>1.135</v>
      </c>
      <c r="P3093">
        <v>1.125</v>
      </c>
      <c r="Q3093">
        <v>1.123</v>
      </c>
      <c r="R3093">
        <v>0.874</v>
      </c>
      <c r="S3093">
        <v>0.46100000000000002</v>
      </c>
    </row>
    <row r="3095" spans="1:19" x14ac:dyDescent="0.3">
      <c r="A3095" t="s">
        <v>0</v>
      </c>
      <c r="B3095" t="s">
        <v>239</v>
      </c>
    </row>
    <row r="3096" spans="1:19" x14ac:dyDescent="0.3">
      <c r="A3096">
        <v>0</v>
      </c>
      <c r="B3096">
        <v>-0.27900000000000003</v>
      </c>
      <c r="C3096">
        <v>-1.2310000000000001</v>
      </c>
      <c r="D3096">
        <v>-2.2810000000000001</v>
      </c>
      <c r="E3096">
        <v>-2.9809999999999999</v>
      </c>
      <c r="F3096">
        <v>-3.2</v>
      </c>
      <c r="G3096">
        <v>3.2</v>
      </c>
      <c r="H3096">
        <v>0.01</v>
      </c>
      <c r="I3096">
        <v>3.927</v>
      </c>
      <c r="J3096">
        <v>-0.30499999999999999</v>
      </c>
      <c r="K3096">
        <v>-1.3049999999999999</v>
      </c>
      <c r="L3096">
        <v>-2.3010000000000002</v>
      </c>
      <c r="M3096">
        <v>-3.06</v>
      </c>
      <c r="N3096">
        <v>-3.2</v>
      </c>
      <c r="O3096">
        <v>1.1060000000000001</v>
      </c>
      <c r="P3096">
        <v>1.1060000000000001</v>
      </c>
      <c r="Q3096">
        <v>1.099</v>
      </c>
      <c r="R3096">
        <v>0.79400000000000004</v>
      </c>
      <c r="S3096">
        <v>0.33800000000000002</v>
      </c>
    </row>
    <row r="3097" spans="1:19" x14ac:dyDescent="0.3">
      <c r="A3097">
        <v>60</v>
      </c>
      <c r="B3097">
        <v>-0.27900000000000003</v>
      </c>
      <c r="C3097">
        <v>-1.2310000000000001</v>
      </c>
      <c r="D3097">
        <v>-2.2810000000000001</v>
      </c>
      <c r="E3097">
        <v>-2.9809999999999999</v>
      </c>
      <c r="F3097">
        <v>-3.2</v>
      </c>
      <c r="G3097">
        <v>3.2</v>
      </c>
      <c r="H3097">
        <v>0.01</v>
      </c>
      <c r="I3097">
        <v>3.927</v>
      </c>
      <c r="J3097">
        <v>-0.317</v>
      </c>
      <c r="K3097">
        <v>-1.3080000000000001</v>
      </c>
      <c r="L3097">
        <v>-2.29</v>
      </c>
      <c r="M3097">
        <v>-3.05</v>
      </c>
      <c r="N3097">
        <v>-3.2389999999999999</v>
      </c>
      <c r="O3097">
        <v>1.129</v>
      </c>
      <c r="P3097">
        <v>1.1140000000000001</v>
      </c>
      <c r="Q3097">
        <v>1.069</v>
      </c>
      <c r="R3097">
        <v>0.76300000000000001</v>
      </c>
      <c r="S3097">
        <v>0.436</v>
      </c>
    </row>
    <row r="3098" spans="1:19" x14ac:dyDescent="0.3">
      <c r="A3098">
        <v>120</v>
      </c>
      <c r="B3098">
        <v>-0.27900000000000003</v>
      </c>
      <c r="C3098">
        <v>-1.2310000000000001</v>
      </c>
      <c r="D3098">
        <v>-2.2810000000000001</v>
      </c>
      <c r="E3098">
        <v>-2.9809999999999999</v>
      </c>
      <c r="F3098">
        <v>-3.2</v>
      </c>
      <c r="G3098">
        <v>3.2</v>
      </c>
      <c r="H3098">
        <v>0.01</v>
      </c>
      <c r="I3098">
        <v>3.927</v>
      </c>
      <c r="J3098">
        <v>-0.308</v>
      </c>
      <c r="K3098">
        <v>-1.3109999999999999</v>
      </c>
      <c r="L3098">
        <v>-2.3069999999999999</v>
      </c>
      <c r="M3098">
        <v>-3.0720000000000001</v>
      </c>
      <c r="N3098">
        <v>-3.2450000000000001</v>
      </c>
      <c r="O3098">
        <v>1.1180000000000001</v>
      </c>
      <c r="P3098">
        <v>1.141</v>
      </c>
      <c r="Q3098">
        <v>1.133</v>
      </c>
      <c r="R3098">
        <v>0.84</v>
      </c>
      <c r="S3098">
        <v>0.439</v>
      </c>
    </row>
    <row r="3099" spans="1:19" x14ac:dyDescent="0.3">
      <c r="A3099">
        <v>180</v>
      </c>
      <c r="B3099">
        <v>-0.27900000000000003</v>
      </c>
      <c r="C3099">
        <v>-1.2310000000000001</v>
      </c>
      <c r="D3099">
        <v>-2.2810000000000001</v>
      </c>
      <c r="E3099">
        <v>-2.9809999999999999</v>
      </c>
      <c r="F3099">
        <v>-3.2</v>
      </c>
      <c r="G3099">
        <v>3.2</v>
      </c>
      <c r="H3099">
        <v>0.01</v>
      </c>
      <c r="I3099">
        <v>3.927</v>
      </c>
      <c r="J3099">
        <v>-0.30599999999999999</v>
      </c>
      <c r="K3099">
        <v>-1.3009999999999999</v>
      </c>
      <c r="L3099">
        <v>-2.2959999999999998</v>
      </c>
      <c r="M3099">
        <v>-3.0529999999999999</v>
      </c>
      <c r="N3099">
        <v>-3.2490000000000001</v>
      </c>
      <c r="O3099">
        <v>1.119</v>
      </c>
      <c r="P3099">
        <v>1.113</v>
      </c>
      <c r="Q3099">
        <v>1.097</v>
      </c>
      <c r="R3099">
        <v>0.77600000000000002</v>
      </c>
      <c r="S3099">
        <v>0.44</v>
      </c>
    </row>
    <row r="3100" spans="1:19" x14ac:dyDescent="0.3">
      <c r="A3100">
        <v>240</v>
      </c>
      <c r="B3100">
        <v>-0.27900000000000003</v>
      </c>
      <c r="C3100">
        <v>-1.2310000000000001</v>
      </c>
      <c r="D3100">
        <v>-2.2810000000000001</v>
      </c>
      <c r="E3100">
        <v>-2.9809999999999999</v>
      </c>
      <c r="F3100">
        <v>-3.2</v>
      </c>
      <c r="G3100">
        <v>3.2</v>
      </c>
      <c r="H3100">
        <v>0.01</v>
      </c>
      <c r="I3100">
        <v>3.927</v>
      </c>
      <c r="J3100">
        <v>-0.31</v>
      </c>
      <c r="K3100">
        <v>-1.306</v>
      </c>
      <c r="L3100">
        <v>-2.3039999999999998</v>
      </c>
      <c r="M3100">
        <v>-3.0510000000000002</v>
      </c>
      <c r="N3100">
        <v>-3.2549999999999999</v>
      </c>
      <c r="O3100">
        <v>1.1279999999999999</v>
      </c>
      <c r="P3100">
        <v>1.135</v>
      </c>
      <c r="Q3100">
        <v>1.135</v>
      </c>
      <c r="R3100">
        <v>0.78100000000000003</v>
      </c>
      <c r="S3100">
        <v>0.442</v>
      </c>
    </row>
    <row r="3101" spans="1:19" x14ac:dyDescent="0.3">
      <c r="A3101">
        <v>300</v>
      </c>
      <c r="B3101">
        <v>-0.27900000000000003</v>
      </c>
      <c r="C3101">
        <v>-1.2310000000000001</v>
      </c>
      <c r="D3101">
        <v>-2.2810000000000001</v>
      </c>
      <c r="E3101">
        <v>-2.9809999999999999</v>
      </c>
      <c r="F3101">
        <v>-3.2</v>
      </c>
      <c r="G3101">
        <v>3.2</v>
      </c>
      <c r="H3101">
        <v>0.01</v>
      </c>
      <c r="I3101">
        <v>3.927</v>
      </c>
      <c r="J3101">
        <v>-0.30599999999999999</v>
      </c>
      <c r="K3101">
        <v>-1.3049999999999999</v>
      </c>
      <c r="L3101">
        <v>-2.302</v>
      </c>
      <c r="M3101">
        <v>-3.0590000000000002</v>
      </c>
      <c r="N3101">
        <v>-3.26</v>
      </c>
      <c r="O3101">
        <v>1.1259999999999999</v>
      </c>
      <c r="P3101">
        <v>1.121</v>
      </c>
      <c r="Q3101">
        <v>1.1220000000000001</v>
      </c>
      <c r="R3101">
        <v>0.81799999999999995</v>
      </c>
      <c r="S3101">
        <v>0.44400000000000001</v>
      </c>
    </row>
    <row r="3102" spans="1:19" x14ac:dyDescent="0.3">
      <c r="A3102">
        <v>360</v>
      </c>
      <c r="B3102">
        <v>-0.27900000000000003</v>
      </c>
      <c r="C3102">
        <v>-1.2310000000000001</v>
      </c>
      <c r="D3102">
        <v>-2.2810000000000001</v>
      </c>
      <c r="E3102">
        <v>-2.9809999999999999</v>
      </c>
      <c r="F3102">
        <v>-3.2</v>
      </c>
      <c r="G3102">
        <v>3.2</v>
      </c>
      <c r="H3102">
        <v>0.01</v>
      </c>
      <c r="I3102">
        <v>3.927</v>
      </c>
      <c r="J3102">
        <v>-0.30599999999999999</v>
      </c>
      <c r="K3102">
        <v>-1.3049999999999999</v>
      </c>
      <c r="L3102">
        <v>-2.2989999999999999</v>
      </c>
      <c r="M3102">
        <v>-3.0680000000000001</v>
      </c>
      <c r="N3102">
        <v>-3.266</v>
      </c>
      <c r="O3102">
        <v>1.129</v>
      </c>
      <c r="P3102">
        <v>1.1240000000000001</v>
      </c>
      <c r="Q3102">
        <v>1.1140000000000001</v>
      </c>
      <c r="R3102">
        <v>0.84199999999999997</v>
      </c>
      <c r="S3102">
        <v>0.44600000000000001</v>
      </c>
    </row>
    <row r="3103" spans="1:19" x14ac:dyDescent="0.3">
      <c r="A3103">
        <v>420</v>
      </c>
      <c r="B3103">
        <v>-0.27900000000000003</v>
      </c>
      <c r="C3103">
        <v>-1.2310000000000001</v>
      </c>
      <c r="D3103">
        <v>-2.2810000000000001</v>
      </c>
      <c r="E3103">
        <v>-2.9809999999999999</v>
      </c>
      <c r="F3103">
        <v>-3.2</v>
      </c>
      <c r="G3103">
        <v>3.2</v>
      </c>
      <c r="H3103">
        <v>0.01</v>
      </c>
      <c r="I3103">
        <v>3.927</v>
      </c>
      <c r="J3103">
        <v>-0.30499999999999999</v>
      </c>
      <c r="K3103">
        <v>-1.306</v>
      </c>
      <c r="L3103">
        <v>-2.3010000000000002</v>
      </c>
      <c r="M3103">
        <v>-3.0750000000000002</v>
      </c>
      <c r="N3103">
        <v>-3.2730000000000001</v>
      </c>
      <c r="O3103">
        <v>1.131</v>
      </c>
      <c r="P3103">
        <v>1.127</v>
      </c>
      <c r="Q3103">
        <v>1.1220000000000001</v>
      </c>
      <c r="R3103">
        <v>0.85499999999999998</v>
      </c>
      <c r="S3103">
        <v>0.44900000000000001</v>
      </c>
    </row>
    <row r="3104" spans="1:19" x14ac:dyDescent="0.3">
      <c r="A3104">
        <v>480</v>
      </c>
      <c r="B3104">
        <v>-0.27900000000000003</v>
      </c>
      <c r="C3104">
        <v>-1.2310000000000001</v>
      </c>
      <c r="D3104">
        <v>-2.2810000000000001</v>
      </c>
      <c r="E3104">
        <v>-2.9809999999999999</v>
      </c>
      <c r="F3104">
        <v>-3.2</v>
      </c>
      <c r="G3104">
        <v>3.2</v>
      </c>
      <c r="H3104">
        <v>0.01</v>
      </c>
      <c r="I3104">
        <v>3.927</v>
      </c>
      <c r="J3104">
        <v>-0.30399999999999999</v>
      </c>
      <c r="K3104">
        <v>-1.306</v>
      </c>
      <c r="L3104">
        <v>-2.302</v>
      </c>
      <c r="M3104">
        <v>-3.08</v>
      </c>
      <c r="N3104">
        <v>-3.28</v>
      </c>
      <c r="O3104">
        <v>1.131</v>
      </c>
      <c r="P3104">
        <v>1.1240000000000001</v>
      </c>
      <c r="Q3104">
        <v>1.1259999999999999</v>
      </c>
      <c r="R3104">
        <v>0.86199999999999999</v>
      </c>
      <c r="S3104">
        <v>0.45100000000000001</v>
      </c>
    </row>
    <row r="3105" spans="1:19" x14ac:dyDescent="0.3">
      <c r="A3105">
        <v>540</v>
      </c>
      <c r="B3105">
        <v>-0.27900000000000003</v>
      </c>
      <c r="C3105">
        <v>-1.2310000000000001</v>
      </c>
      <c r="D3105">
        <v>-2.2810000000000001</v>
      </c>
      <c r="E3105">
        <v>-2.9809999999999999</v>
      </c>
      <c r="F3105">
        <v>-3.2</v>
      </c>
      <c r="G3105">
        <v>3.2</v>
      </c>
      <c r="H3105">
        <v>0.01</v>
      </c>
      <c r="I3105">
        <v>3.927</v>
      </c>
      <c r="J3105">
        <v>-0.30299999999999999</v>
      </c>
      <c r="K3105">
        <v>-1.306</v>
      </c>
      <c r="L3105">
        <v>-2.302</v>
      </c>
      <c r="M3105">
        <v>-3.0840000000000001</v>
      </c>
      <c r="N3105">
        <v>-3.2869999999999999</v>
      </c>
      <c r="O3105">
        <v>1.1339999999999999</v>
      </c>
      <c r="P3105">
        <v>1.125</v>
      </c>
      <c r="Q3105">
        <v>1.1240000000000001</v>
      </c>
      <c r="R3105">
        <v>0.86499999999999999</v>
      </c>
      <c r="S3105">
        <v>0.45400000000000001</v>
      </c>
    </row>
    <row r="3106" spans="1:19" x14ac:dyDescent="0.3">
      <c r="A3106">
        <v>600</v>
      </c>
      <c r="B3106">
        <v>-0.27900000000000003</v>
      </c>
      <c r="C3106">
        <v>-1.2310000000000001</v>
      </c>
      <c r="D3106">
        <v>-2.2810000000000001</v>
      </c>
      <c r="E3106">
        <v>-2.9809999999999999</v>
      </c>
      <c r="F3106">
        <v>-3.2</v>
      </c>
      <c r="G3106">
        <v>3.2</v>
      </c>
      <c r="H3106">
        <v>0.01</v>
      </c>
      <c r="I3106">
        <v>3.927</v>
      </c>
      <c r="J3106">
        <v>-0.30199999999999999</v>
      </c>
      <c r="K3106">
        <v>-1.306</v>
      </c>
      <c r="L3106">
        <v>-2.302</v>
      </c>
      <c r="M3106">
        <v>-3.0880000000000001</v>
      </c>
      <c r="N3106">
        <v>-3.294</v>
      </c>
      <c r="O3106">
        <v>1.135</v>
      </c>
      <c r="P3106">
        <v>1.125</v>
      </c>
      <c r="Q3106">
        <v>1.1220000000000001</v>
      </c>
      <c r="R3106">
        <v>0.86799999999999999</v>
      </c>
      <c r="S3106">
        <v>0.45700000000000002</v>
      </c>
    </row>
    <row r="3108" spans="1:19" x14ac:dyDescent="0.3">
      <c r="A3108" t="s">
        <v>0</v>
      </c>
      <c r="B3108" t="s">
        <v>240</v>
      </c>
    </row>
    <row r="3109" spans="1:19" x14ac:dyDescent="0.3">
      <c r="A3109">
        <v>0</v>
      </c>
      <c r="B3109">
        <v>-0.27900000000000003</v>
      </c>
      <c r="C3109">
        <v>-1.232</v>
      </c>
      <c r="D3109">
        <v>-2.2810000000000001</v>
      </c>
      <c r="E3109">
        <v>-2.976</v>
      </c>
      <c r="F3109">
        <v>-3.19</v>
      </c>
      <c r="G3109">
        <v>3.2</v>
      </c>
      <c r="H3109">
        <v>0.01</v>
      </c>
      <c r="I3109">
        <v>3.927</v>
      </c>
      <c r="J3109">
        <v>-0.30499999999999999</v>
      </c>
      <c r="K3109">
        <v>-1.3049999999999999</v>
      </c>
      <c r="L3109">
        <v>-2.3010000000000002</v>
      </c>
      <c r="M3109">
        <v>-3.0539999999999998</v>
      </c>
      <c r="N3109">
        <v>-3.19</v>
      </c>
      <c r="O3109">
        <v>1.1060000000000001</v>
      </c>
      <c r="P3109">
        <v>1.1060000000000001</v>
      </c>
      <c r="Q3109">
        <v>1.099</v>
      </c>
      <c r="R3109">
        <v>0.78800000000000003</v>
      </c>
      <c r="S3109">
        <v>0.33600000000000002</v>
      </c>
    </row>
    <row r="3110" spans="1:19" x14ac:dyDescent="0.3">
      <c r="A3110">
        <v>60</v>
      </c>
      <c r="B3110">
        <v>-0.27900000000000003</v>
      </c>
      <c r="C3110">
        <v>-1.232</v>
      </c>
      <c r="D3110">
        <v>-2.2810000000000001</v>
      </c>
      <c r="E3110">
        <v>-2.976</v>
      </c>
      <c r="F3110">
        <v>-3.19</v>
      </c>
      <c r="G3110">
        <v>3.2</v>
      </c>
      <c r="H3110">
        <v>0.01</v>
      </c>
      <c r="I3110">
        <v>3.927</v>
      </c>
      <c r="J3110">
        <v>-0.316</v>
      </c>
      <c r="K3110">
        <v>-1.3080000000000001</v>
      </c>
      <c r="L3110">
        <v>-2.29</v>
      </c>
      <c r="M3110">
        <v>-3.0430000000000001</v>
      </c>
      <c r="N3110">
        <v>-3.2269999999999999</v>
      </c>
      <c r="O3110">
        <v>1.129</v>
      </c>
      <c r="P3110">
        <v>1.115</v>
      </c>
      <c r="Q3110">
        <v>1.069</v>
      </c>
      <c r="R3110">
        <v>0.75600000000000001</v>
      </c>
      <c r="S3110">
        <v>0.432</v>
      </c>
    </row>
    <row r="3111" spans="1:19" x14ac:dyDescent="0.3">
      <c r="A3111">
        <v>120</v>
      </c>
      <c r="B3111">
        <v>-0.27900000000000003</v>
      </c>
      <c r="C3111">
        <v>-1.232</v>
      </c>
      <c r="D3111">
        <v>-2.2810000000000001</v>
      </c>
      <c r="E3111">
        <v>-2.976</v>
      </c>
      <c r="F3111">
        <v>-3.19</v>
      </c>
      <c r="G3111">
        <v>3.2</v>
      </c>
      <c r="H3111">
        <v>0.01</v>
      </c>
      <c r="I3111">
        <v>3.927</v>
      </c>
      <c r="J3111">
        <v>-0.308</v>
      </c>
      <c r="K3111">
        <v>-1.3109999999999999</v>
      </c>
      <c r="L3111">
        <v>-2.3069999999999999</v>
      </c>
      <c r="M3111">
        <v>-3.0659999999999998</v>
      </c>
      <c r="N3111">
        <v>-3.234</v>
      </c>
      <c r="O3111">
        <v>1.1180000000000001</v>
      </c>
      <c r="P3111">
        <v>1.1399999999999999</v>
      </c>
      <c r="Q3111">
        <v>1.133</v>
      </c>
      <c r="R3111">
        <v>0.83399999999999996</v>
      </c>
      <c r="S3111">
        <v>0.435</v>
      </c>
    </row>
    <row r="3112" spans="1:19" x14ac:dyDescent="0.3">
      <c r="A3112">
        <v>180</v>
      </c>
      <c r="B3112">
        <v>-0.27900000000000003</v>
      </c>
      <c r="C3112">
        <v>-1.232</v>
      </c>
      <c r="D3112">
        <v>-2.2810000000000001</v>
      </c>
      <c r="E3112">
        <v>-2.976</v>
      </c>
      <c r="F3112">
        <v>-3.19</v>
      </c>
      <c r="G3112">
        <v>3.2</v>
      </c>
      <c r="H3112">
        <v>0.01</v>
      </c>
      <c r="I3112">
        <v>3.927</v>
      </c>
      <c r="J3112">
        <v>-0.30599999999999999</v>
      </c>
      <c r="K3112">
        <v>-1.3009999999999999</v>
      </c>
      <c r="L3112">
        <v>-2.2959999999999998</v>
      </c>
      <c r="M3112">
        <v>-3.0470000000000002</v>
      </c>
      <c r="N3112">
        <v>-3.238</v>
      </c>
      <c r="O3112">
        <v>1.119</v>
      </c>
      <c r="P3112">
        <v>1.113</v>
      </c>
      <c r="Q3112">
        <v>1.0960000000000001</v>
      </c>
      <c r="R3112">
        <v>0.77100000000000002</v>
      </c>
      <c r="S3112">
        <v>0.436</v>
      </c>
    </row>
    <row r="3113" spans="1:19" x14ac:dyDescent="0.3">
      <c r="A3113">
        <v>240</v>
      </c>
      <c r="B3113">
        <v>-0.27900000000000003</v>
      </c>
      <c r="C3113">
        <v>-1.232</v>
      </c>
      <c r="D3113">
        <v>-2.2810000000000001</v>
      </c>
      <c r="E3113">
        <v>-2.976</v>
      </c>
      <c r="F3113">
        <v>-3.19</v>
      </c>
      <c r="G3113">
        <v>3.2</v>
      </c>
      <c r="H3113">
        <v>0.01</v>
      </c>
      <c r="I3113">
        <v>3.927</v>
      </c>
      <c r="J3113">
        <v>-0.31</v>
      </c>
      <c r="K3113">
        <v>-1.306</v>
      </c>
      <c r="L3113">
        <v>-2.3039999999999998</v>
      </c>
      <c r="M3113">
        <v>-3.044</v>
      </c>
      <c r="N3113">
        <v>-3.2440000000000002</v>
      </c>
      <c r="O3113">
        <v>1.1279999999999999</v>
      </c>
      <c r="P3113">
        <v>1.135</v>
      </c>
      <c r="Q3113">
        <v>1.135</v>
      </c>
      <c r="R3113">
        <v>0.77300000000000002</v>
      </c>
      <c r="S3113">
        <v>0.438</v>
      </c>
    </row>
    <row r="3114" spans="1:19" x14ac:dyDescent="0.3">
      <c r="A3114">
        <v>300</v>
      </c>
      <c r="B3114">
        <v>-0.27900000000000003</v>
      </c>
      <c r="C3114">
        <v>-1.232</v>
      </c>
      <c r="D3114">
        <v>-2.2810000000000001</v>
      </c>
      <c r="E3114">
        <v>-2.976</v>
      </c>
      <c r="F3114">
        <v>-3.19</v>
      </c>
      <c r="G3114">
        <v>3.2</v>
      </c>
      <c r="H3114">
        <v>0.01</v>
      </c>
      <c r="I3114">
        <v>3.927</v>
      </c>
      <c r="J3114">
        <v>-0.30599999999999999</v>
      </c>
      <c r="K3114">
        <v>-1.3049999999999999</v>
      </c>
      <c r="L3114">
        <v>-2.302</v>
      </c>
      <c r="M3114">
        <v>-3.052</v>
      </c>
      <c r="N3114">
        <v>-3.2490000000000001</v>
      </c>
      <c r="O3114">
        <v>1.1259999999999999</v>
      </c>
      <c r="P3114">
        <v>1.121</v>
      </c>
      <c r="Q3114">
        <v>1.1220000000000001</v>
      </c>
      <c r="R3114">
        <v>0.81</v>
      </c>
      <c r="S3114">
        <v>0.44</v>
      </c>
    </row>
    <row r="3115" spans="1:19" x14ac:dyDescent="0.3">
      <c r="A3115">
        <v>360</v>
      </c>
      <c r="B3115">
        <v>-0.27900000000000003</v>
      </c>
      <c r="C3115">
        <v>-1.232</v>
      </c>
      <c r="D3115">
        <v>-2.2810000000000001</v>
      </c>
      <c r="E3115">
        <v>-2.976</v>
      </c>
      <c r="F3115">
        <v>-3.19</v>
      </c>
      <c r="G3115">
        <v>3.2</v>
      </c>
      <c r="H3115">
        <v>0.01</v>
      </c>
      <c r="I3115">
        <v>3.927</v>
      </c>
      <c r="J3115">
        <v>-0.30599999999999999</v>
      </c>
      <c r="K3115">
        <v>-1.3049999999999999</v>
      </c>
      <c r="L3115">
        <v>-2.2989999999999999</v>
      </c>
      <c r="M3115">
        <v>-3.0609999999999999</v>
      </c>
      <c r="N3115">
        <v>-3.2549999999999999</v>
      </c>
      <c r="O3115">
        <v>1.129</v>
      </c>
      <c r="P3115">
        <v>1.1240000000000001</v>
      </c>
      <c r="Q3115">
        <v>1.113</v>
      </c>
      <c r="R3115">
        <v>0.83399999999999996</v>
      </c>
      <c r="S3115">
        <v>0.442</v>
      </c>
    </row>
    <row r="3116" spans="1:19" x14ac:dyDescent="0.3">
      <c r="A3116">
        <v>420</v>
      </c>
      <c r="B3116">
        <v>-0.27900000000000003</v>
      </c>
      <c r="C3116">
        <v>-1.232</v>
      </c>
      <c r="D3116">
        <v>-2.2810000000000001</v>
      </c>
      <c r="E3116">
        <v>-2.976</v>
      </c>
      <c r="F3116">
        <v>-3.19</v>
      </c>
      <c r="G3116">
        <v>3.2</v>
      </c>
      <c r="H3116">
        <v>0.01</v>
      </c>
      <c r="I3116">
        <v>3.927</v>
      </c>
      <c r="J3116">
        <v>-0.30499999999999999</v>
      </c>
      <c r="K3116">
        <v>-1.306</v>
      </c>
      <c r="L3116">
        <v>-2.3010000000000002</v>
      </c>
      <c r="M3116">
        <v>-3.0680000000000001</v>
      </c>
      <c r="N3116">
        <v>-3.2610000000000001</v>
      </c>
      <c r="O3116">
        <v>1.131</v>
      </c>
      <c r="P3116">
        <v>1.127</v>
      </c>
      <c r="Q3116">
        <v>1.121</v>
      </c>
      <c r="R3116">
        <v>0.84899999999999998</v>
      </c>
      <c r="S3116">
        <v>0.44400000000000001</v>
      </c>
    </row>
    <row r="3117" spans="1:19" x14ac:dyDescent="0.3">
      <c r="A3117">
        <v>480</v>
      </c>
      <c r="B3117">
        <v>-0.27900000000000003</v>
      </c>
      <c r="C3117">
        <v>-1.232</v>
      </c>
      <c r="D3117">
        <v>-2.2810000000000001</v>
      </c>
      <c r="E3117">
        <v>-2.976</v>
      </c>
      <c r="F3117">
        <v>-3.19</v>
      </c>
      <c r="G3117">
        <v>3.2</v>
      </c>
      <c r="H3117">
        <v>0.01</v>
      </c>
      <c r="I3117">
        <v>3.927</v>
      </c>
      <c r="J3117">
        <v>-0.30399999999999999</v>
      </c>
      <c r="K3117">
        <v>-1.306</v>
      </c>
      <c r="L3117">
        <v>-2.302</v>
      </c>
      <c r="M3117">
        <v>-3.0739999999999998</v>
      </c>
      <c r="N3117">
        <v>-3.2669999999999999</v>
      </c>
      <c r="O3117">
        <v>1.1319999999999999</v>
      </c>
      <c r="P3117">
        <v>1.1240000000000001</v>
      </c>
      <c r="Q3117">
        <v>1.125</v>
      </c>
      <c r="R3117">
        <v>0.85599999999999998</v>
      </c>
      <c r="S3117">
        <v>0.44700000000000001</v>
      </c>
    </row>
    <row r="3118" spans="1:19" x14ac:dyDescent="0.3">
      <c r="A3118">
        <v>540</v>
      </c>
      <c r="B3118">
        <v>-0.27900000000000003</v>
      </c>
      <c r="C3118">
        <v>-1.232</v>
      </c>
      <c r="D3118">
        <v>-2.2810000000000001</v>
      </c>
      <c r="E3118">
        <v>-2.976</v>
      </c>
      <c r="F3118">
        <v>-3.19</v>
      </c>
      <c r="G3118">
        <v>3.2</v>
      </c>
      <c r="H3118">
        <v>0.01</v>
      </c>
      <c r="I3118">
        <v>3.927</v>
      </c>
      <c r="J3118">
        <v>-0.30299999999999999</v>
      </c>
      <c r="K3118">
        <v>-1.306</v>
      </c>
      <c r="L3118">
        <v>-2.302</v>
      </c>
      <c r="M3118">
        <v>-3.0779999999999998</v>
      </c>
      <c r="N3118">
        <v>-3.2749999999999999</v>
      </c>
      <c r="O3118">
        <v>1.133</v>
      </c>
      <c r="P3118">
        <v>1.125</v>
      </c>
      <c r="Q3118">
        <v>1.1240000000000001</v>
      </c>
      <c r="R3118">
        <v>0.85799999999999998</v>
      </c>
      <c r="S3118">
        <v>0.44900000000000001</v>
      </c>
    </row>
    <row r="3119" spans="1:19" x14ac:dyDescent="0.3">
      <c r="A3119">
        <v>600</v>
      </c>
      <c r="B3119">
        <v>-0.27900000000000003</v>
      </c>
      <c r="C3119">
        <v>-1.232</v>
      </c>
      <c r="D3119">
        <v>-2.2810000000000001</v>
      </c>
      <c r="E3119">
        <v>-2.976</v>
      </c>
      <c r="F3119">
        <v>-3.19</v>
      </c>
      <c r="G3119">
        <v>3.2</v>
      </c>
      <c r="H3119">
        <v>0.01</v>
      </c>
      <c r="I3119">
        <v>3.927</v>
      </c>
      <c r="J3119">
        <v>-0.30199999999999999</v>
      </c>
      <c r="K3119">
        <v>-1.306</v>
      </c>
      <c r="L3119">
        <v>-2.302</v>
      </c>
      <c r="M3119">
        <v>-3.0819999999999999</v>
      </c>
      <c r="N3119">
        <v>-3.282</v>
      </c>
      <c r="O3119">
        <v>1.135</v>
      </c>
      <c r="P3119">
        <v>1.125</v>
      </c>
      <c r="Q3119">
        <v>1.1220000000000001</v>
      </c>
      <c r="R3119">
        <v>0.86099999999999999</v>
      </c>
      <c r="S3119">
        <v>0.45200000000000001</v>
      </c>
    </row>
    <row r="3121" spans="1:19" x14ac:dyDescent="0.3">
      <c r="A3121" t="s">
        <v>0</v>
      </c>
      <c r="B3121" t="s">
        <v>241</v>
      </c>
    </row>
    <row r="3122" spans="1:19" x14ac:dyDescent="0.3">
      <c r="A3122">
        <v>0</v>
      </c>
      <c r="B3122">
        <v>-0.27900000000000003</v>
      </c>
      <c r="C3122">
        <v>-1.2330000000000001</v>
      </c>
      <c r="D3122">
        <v>-2.2799999999999998</v>
      </c>
      <c r="E3122">
        <v>-2.97</v>
      </c>
      <c r="F3122">
        <v>-3.18</v>
      </c>
      <c r="G3122">
        <v>3.2</v>
      </c>
      <c r="H3122">
        <v>0.01</v>
      </c>
      <c r="I3122">
        <v>3.927</v>
      </c>
      <c r="J3122">
        <v>-0.30499999999999999</v>
      </c>
      <c r="K3122">
        <v>-1.3049999999999999</v>
      </c>
      <c r="L3122">
        <v>-2.2999999999999998</v>
      </c>
      <c r="M3122">
        <v>-3.0470000000000002</v>
      </c>
      <c r="N3122">
        <v>-3.18</v>
      </c>
      <c r="O3122">
        <v>1.1060000000000001</v>
      </c>
      <c r="P3122">
        <v>1.1060000000000001</v>
      </c>
      <c r="Q3122">
        <v>1.0980000000000001</v>
      </c>
      <c r="R3122">
        <v>0.78100000000000003</v>
      </c>
      <c r="S3122">
        <v>0.33300000000000002</v>
      </c>
    </row>
    <row r="3123" spans="1:19" x14ac:dyDescent="0.3">
      <c r="A3123">
        <v>60</v>
      </c>
      <c r="B3123">
        <v>-0.27900000000000003</v>
      </c>
      <c r="C3123">
        <v>-1.2330000000000001</v>
      </c>
      <c r="D3123">
        <v>-2.2799999999999998</v>
      </c>
      <c r="E3123">
        <v>-2.97</v>
      </c>
      <c r="F3123">
        <v>-3.18</v>
      </c>
      <c r="G3123">
        <v>3.2</v>
      </c>
      <c r="H3123">
        <v>0.01</v>
      </c>
      <c r="I3123">
        <v>3.927</v>
      </c>
      <c r="J3123">
        <v>-0.317</v>
      </c>
      <c r="K3123">
        <v>-1.3080000000000001</v>
      </c>
      <c r="L3123">
        <v>-2.29</v>
      </c>
      <c r="M3123">
        <v>-3.036</v>
      </c>
      <c r="N3123">
        <v>-3.2170000000000001</v>
      </c>
      <c r="O3123">
        <v>1.129</v>
      </c>
      <c r="P3123">
        <v>1.115</v>
      </c>
      <c r="Q3123">
        <v>1.0680000000000001</v>
      </c>
      <c r="R3123">
        <v>0.749</v>
      </c>
      <c r="S3123">
        <v>0.42899999999999999</v>
      </c>
    </row>
    <row r="3124" spans="1:19" x14ac:dyDescent="0.3">
      <c r="A3124">
        <v>120</v>
      </c>
      <c r="B3124">
        <v>-0.27900000000000003</v>
      </c>
      <c r="C3124">
        <v>-1.2330000000000001</v>
      </c>
      <c r="D3124">
        <v>-2.2799999999999998</v>
      </c>
      <c r="E3124">
        <v>-2.97</v>
      </c>
      <c r="F3124">
        <v>-3.18</v>
      </c>
      <c r="G3124">
        <v>3.2</v>
      </c>
      <c r="H3124">
        <v>0.01</v>
      </c>
      <c r="I3124">
        <v>3.927</v>
      </c>
      <c r="J3124">
        <v>-0.308</v>
      </c>
      <c r="K3124">
        <v>-1.3109999999999999</v>
      </c>
      <c r="L3124">
        <v>-2.3069999999999999</v>
      </c>
      <c r="M3124">
        <v>-3.0590000000000002</v>
      </c>
      <c r="N3124">
        <v>-3.2240000000000002</v>
      </c>
      <c r="O3124">
        <v>1.1180000000000001</v>
      </c>
      <c r="P3124">
        <v>1.1399999999999999</v>
      </c>
      <c r="Q3124">
        <v>1.1319999999999999</v>
      </c>
      <c r="R3124">
        <v>0.82599999999999996</v>
      </c>
      <c r="S3124">
        <v>0.43099999999999999</v>
      </c>
    </row>
    <row r="3125" spans="1:19" x14ac:dyDescent="0.3">
      <c r="A3125">
        <v>180</v>
      </c>
      <c r="B3125">
        <v>-0.27900000000000003</v>
      </c>
      <c r="C3125">
        <v>-1.2330000000000001</v>
      </c>
      <c r="D3125">
        <v>-2.2799999999999998</v>
      </c>
      <c r="E3125">
        <v>-2.97</v>
      </c>
      <c r="F3125">
        <v>-3.18</v>
      </c>
      <c r="G3125">
        <v>3.2</v>
      </c>
      <c r="H3125">
        <v>0.01</v>
      </c>
      <c r="I3125">
        <v>3.927</v>
      </c>
      <c r="J3125">
        <v>-0.30599999999999999</v>
      </c>
      <c r="K3125">
        <v>-1.3009999999999999</v>
      </c>
      <c r="L3125">
        <v>-2.2949999999999999</v>
      </c>
      <c r="M3125">
        <v>-3.04</v>
      </c>
      <c r="N3125">
        <v>-3.2269999999999999</v>
      </c>
      <c r="O3125">
        <v>1.119</v>
      </c>
      <c r="P3125">
        <v>1.113</v>
      </c>
      <c r="Q3125">
        <v>1.0960000000000001</v>
      </c>
      <c r="R3125">
        <v>0.76300000000000001</v>
      </c>
      <c r="S3125">
        <v>0.432</v>
      </c>
    </row>
    <row r="3126" spans="1:19" x14ac:dyDescent="0.3">
      <c r="A3126">
        <v>240</v>
      </c>
      <c r="B3126">
        <v>-0.27900000000000003</v>
      </c>
      <c r="C3126">
        <v>-1.2330000000000001</v>
      </c>
      <c r="D3126">
        <v>-2.2799999999999998</v>
      </c>
      <c r="E3126">
        <v>-2.97</v>
      </c>
      <c r="F3126">
        <v>-3.18</v>
      </c>
      <c r="G3126">
        <v>3.2</v>
      </c>
      <c r="H3126">
        <v>0.01</v>
      </c>
      <c r="I3126">
        <v>3.927</v>
      </c>
      <c r="J3126">
        <v>-0.31</v>
      </c>
      <c r="K3126">
        <v>-1.306</v>
      </c>
      <c r="L3126">
        <v>-2.3039999999999998</v>
      </c>
      <c r="M3126">
        <v>-3.0369999999999999</v>
      </c>
      <c r="N3126">
        <v>-3.2330000000000001</v>
      </c>
      <c r="O3126">
        <v>1.1279999999999999</v>
      </c>
      <c r="P3126">
        <v>1.135</v>
      </c>
      <c r="Q3126">
        <v>1.135</v>
      </c>
      <c r="R3126">
        <v>0.76700000000000002</v>
      </c>
      <c r="S3126">
        <v>0.434</v>
      </c>
    </row>
    <row r="3127" spans="1:19" x14ac:dyDescent="0.3">
      <c r="A3127">
        <v>300</v>
      </c>
      <c r="B3127">
        <v>-0.27900000000000003</v>
      </c>
      <c r="C3127">
        <v>-1.2330000000000001</v>
      </c>
      <c r="D3127">
        <v>-2.2799999999999998</v>
      </c>
      <c r="E3127">
        <v>-2.97</v>
      </c>
      <c r="F3127">
        <v>-3.18</v>
      </c>
      <c r="G3127">
        <v>3.2</v>
      </c>
      <c r="H3127">
        <v>0.01</v>
      </c>
      <c r="I3127">
        <v>3.927</v>
      </c>
      <c r="J3127">
        <v>-0.30599999999999999</v>
      </c>
      <c r="K3127">
        <v>-1.3049999999999999</v>
      </c>
      <c r="L3127">
        <v>-2.302</v>
      </c>
      <c r="M3127">
        <v>-3.0459999999999998</v>
      </c>
      <c r="N3127">
        <v>-3.2389999999999999</v>
      </c>
      <c r="O3127">
        <v>1.1259999999999999</v>
      </c>
      <c r="P3127">
        <v>1.121</v>
      </c>
      <c r="Q3127">
        <v>1.121</v>
      </c>
      <c r="R3127">
        <v>0.80400000000000005</v>
      </c>
      <c r="S3127">
        <v>0.436</v>
      </c>
    </row>
    <row r="3128" spans="1:19" x14ac:dyDescent="0.3">
      <c r="A3128">
        <v>360</v>
      </c>
      <c r="B3128">
        <v>-0.27900000000000003</v>
      </c>
      <c r="C3128">
        <v>-1.2330000000000001</v>
      </c>
      <c r="D3128">
        <v>-2.2799999999999998</v>
      </c>
      <c r="E3128">
        <v>-2.97</v>
      </c>
      <c r="F3128">
        <v>-3.18</v>
      </c>
      <c r="G3128">
        <v>3.2</v>
      </c>
      <c r="H3128">
        <v>0.01</v>
      </c>
      <c r="I3128">
        <v>3.927</v>
      </c>
      <c r="J3128">
        <v>-0.30599999999999999</v>
      </c>
      <c r="K3128">
        <v>-1.3049999999999999</v>
      </c>
      <c r="L3128">
        <v>-2.2989999999999999</v>
      </c>
      <c r="M3128">
        <v>-3.0550000000000002</v>
      </c>
      <c r="N3128">
        <v>-3.2440000000000002</v>
      </c>
      <c r="O3128">
        <v>1.129</v>
      </c>
      <c r="P3128">
        <v>1.1240000000000001</v>
      </c>
      <c r="Q3128">
        <v>1.113</v>
      </c>
      <c r="R3128">
        <v>0.82899999999999996</v>
      </c>
      <c r="S3128">
        <v>0.438</v>
      </c>
    </row>
    <row r="3129" spans="1:19" x14ac:dyDescent="0.3">
      <c r="A3129">
        <v>420</v>
      </c>
      <c r="B3129">
        <v>-0.27900000000000003</v>
      </c>
      <c r="C3129">
        <v>-1.2330000000000001</v>
      </c>
      <c r="D3129">
        <v>-2.2799999999999998</v>
      </c>
      <c r="E3129">
        <v>-2.97</v>
      </c>
      <c r="F3129">
        <v>-3.18</v>
      </c>
      <c r="G3129">
        <v>3.2</v>
      </c>
      <c r="H3129">
        <v>0.01</v>
      </c>
      <c r="I3129">
        <v>3.927</v>
      </c>
      <c r="J3129">
        <v>-0.30499999999999999</v>
      </c>
      <c r="K3129">
        <v>-1.306</v>
      </c>
      <c r="L3129">
        <v>-2.3010000000000002</v>
      </c>
      <c r="M3129">
        <v>-3.0619999999999998</v>
      </c>
      <c r="N3129">
        <v>-3.25</v>
      </c>
      <c r="O3129">
        <v>1.131</v>
      </c>
      <c r="P3129">
        <v>1.127</v>
      </c>
      <c r="Q3129">
        <v>1.121</v>
      </c>
      <c r="R3129">
        <v>0.84299999999999997</v>
      </c>
      <c r="S3129">
        <v>0.44</v>
      </c>
    </row>
    <row r="3130" spans="1:19" x14ac:dyDescent="0.3">
      <c r="A3130">
        <v>480</v>
      </c>
      <c r="B3130">
        <v>-0.27900000000000003</v>
      </c>
      <c r="C3130">
        <v>-1.2330000000000001</v>
      </c>
      <c r="D3130">
        <v>-2.2799999999999998</v>
      </c>
      <c r="E3130">
        <v>-2.97</v>
      </c>
      <c r="F3130">
        <v>-3.18</v>
      </c>
      <c r="G3130">
        <v>3.2</v>
      </c>
      <c r="H3130">
        <v>0.01</v>
      </c>
      <c r="I3130">
        <v>3.927</v>
      </c>
      <c r="J3130">
        <v>-0.30399999999999999</v>
      </c>
      <c r="K3130">
        <v>-1.306</v>
      </c>
      <c r="L3130">
        <v>-2.302</v>
      </c>
      <c r="M3130">
        <v>-3.0670000000000002</v>
      </c>
      <c r="N3130">
        <v>-3.2559999999999998</v>
      </c>
      <c r="O3130">
        <v>1.1319999999999999</v>
      </c>
      <c r="P3130">
        <v>1.1240000000000001</v>
      </c>
      <c r="Q3130">
        <v>1.125</v>
      </c>
      <c r="R3130">
        <v>0.85</v>
      </c>
      <c r="S3130">
        <v>0.443</v>
      </c>
    </row>
    <row r="3131" spans="1:19" x14ac:dyDescent="0.3">
      <c r="A3131">
        <v>540</v>
      </c>
      <c r="B3131">
        <v>-0.27900000000000003</v>
      </c>
      <c r="C3131">
        <v>-1.2330000000000001</v>
      </c>
      <c r="D3131">
        <v>-2.2799999999999998</v>
      </c>
      <c r="E3131">
        <v>-2.97</v>
      </c>
      <c r="F3131">
        <v>-3.18</v>
      </c>
      <c r="G3131">
        <v>3.2</v>
      </c>
      <c r="H3131">
        <v>0.01</v>
      </c>
      <c r="I3131">
        <v>3.927</v>
      </c>
      <c r="J3131">
        <v>-0.30299999999999999</v>
      </c>
      <c r="K3131">
        <v>-1.306</v>
      </c>
      <c r="L3131">
        <v>-2.302</v>
      </c>
      <c r="M3131">
        <v>-3.0720000000000001</v>
      </c>
      <c r="N3131">
        <v>-3.2629999999999999</v>
      </c>
      <c r="O3131">
        <v>1.1339999999999999</v>
      </c>
      <c r="P3131">
        <v>1.1240000000000001</v>
      </c>
      <c r="Q3131">
        <v>1.1240000000000001</v>
      </c>
      <c r="R3131">
        <v>0.85299999999999998</v>
      </c>
      <c r="S3131">
        <v>0.44500000000000001</v>
      </c>
    </row>
    <row r="3132" spans="1:19" x14ac:dyDescent="0.3">
      <c r="A3132">
        <v>600</v>
      </c>
      <c r="B3132">
        <v>-0.27900000000000003</v>
      </c>
      <c r="C3132">
        <v>-1.2330000000000001</v>
      </c>
      <c r="D3132">
        <v>-2.2799999999999998</v>
      </c>
      <c r="E3132">
        <v>-2.97</v>
      </c>
      <c r="F3132">
        <v>-3.18</v>
      </c>
      <c r="G3132">
        <v>3.2</v>
      </c>
      <c r="H3132">
        <v>0.01</v>
      </c>
      <c r="I3132">
        <v>3.927</v>
      </c>
      <c r="J3132">
        <v>-0.30199999999999999</v>
      </c>
      <c r="K3132">
        <v>-1.306</v>
      </c>
      <c r="L3132">
        <v>-2.302</v>
      </c>
      <c r="M3132">
        <v>-3.0760000000000001</v>
      </c>
      <c r="N3132">
        <v>-3.2709999999999999</v>
      </c>
      <c r="O3132">
        <v>1.135</v>
      </c>
      <c r="P3132">
        <v>1.125</v>
      </c>
      <c r="Q3132">
        <v>1.1220000000000001</v>
      </c>
      <c r="R3132">
        <v>0.85599999999999998</v>
      </c>
      <c r="S3132">
        <v>0.44800000000000001</v>
      </c>
    </row>
    <row r="3134" spans="1:19" x14ac:dyDescent="0.3">
      <c r="A3134" t="s">
        <v>0</v>
      </c>
      <c r="B3134" t="s">
        <v>242</v>
      </c>
    </row>
    <row r="3135" spans="1:19" x14ac:dyDescent="0.3">
      <c r="A3135">
        <v>0</v>
      </c>
      <c r="B3135">
        <v>-0.27900000000000003</v>
      </c>
      <c r="C3135">
        <v>-1.2330000000000001</v>
      </c>
      <c r="D3135">
        <v>-2.2799999999999998</v>
      </c>
      <c r="E3135">
        <v>-2.9630000000000001</v>
      </c>
      <c r="F3135">
        <v>-3.17</v>
      </c>
      <c r="G3135">
        <v>3.2</v>
      </c>
      <c r="H3135">
        <v>0.01</v>
      </c>
      <c r="I3135">
        <v>3.927</v>
      </c>
      <c r="J3135">
        <v>-0.30499999999999999</v>
      </c>
      <c r="K3135">
        <v>-1.3049999999999999</v>
      </c>
      <c r="L3135">
        <v>-2.2999999999999998</v>
      </c>
      <c r="M3135">
        <v>-3.04</v>
      </c>
      <c r="N3135">
        <v>-3.17</v>
      </c>
      <c r="O3135">
        <v>1.1060000000000001</v>
      </c>
      <c r="P3135">
        <v>1.1060000000000001</v>
      </c>
      <c r="Q3135">
        <v>1.0980000000000001</v>
      </c>
      <c r="R3135">
        <v>0.77400000000000002</v>
      </c>
      <c r="S3135">
        <v>0.33</v>
      </c>
    </row>
    <row r="3136" spans="1:19" x14ac:dyDescent="0.3">
      <c r="A3136">
        <v>60</v>
      </c>
      <c r="B3136">
        <v>-0.27900000000000003</v>
      </c>
      <c r="C3136">
        <v>-1.2330000000000001</v>
      </c>
      <c r="D3136">
        <v>-2.2799999999999998</v>
      </c>
      <c r="E3136">
        <v>-2.9630000000000001</v>
      </c>
      <c r="F3136">
        <v>-3.17</v>
      </c>
      <c r="G3136">
        <v>3.2</v>
      </c>
      <c r="H3136">
        <v>0.01</v>
      </c>
      <c r="I3136">
        <v>3.927</v>
      </c>
      <c r="J3136">
        <v>-0.317</v>
      </c>
      <c r="K3136">
        <v>-1.3080000000000001</v>
      </c>
      <c r="L3136">
        <v>-2.2890000000000001</v>
      </c>
      <c r="M3136">
        <v>-3.0289999999999999</v>
      </c>
      <c r="N3136">
        <v>-3.206</v>
      </c>
      <c r="O3136">
        <v>1.129</v>
      </c>
      <c r="P3136">
        <v>1.1140000000000001</v>
      </c>
      <c r="Q3136">
        <v>1.0669999999999999</v>
      </c>
      <c r="R3136">
        <v>0.74399999999999999</v>
      </c>
      <c r="S3136">
        <v>0.42499999999999999</v>
      </c>
    </row>
    <row r="3137" spans="1:19" x14ac:dyDescent="0.3">
      <c r="A3137">
        <v>120</v>
      </c>
      <c r="B3137">
        <v>-0.27900000000000003</v>
      </c>
      <c r="C3137">
        <v>-1.2330000000000001</v>
      </c>
      <c r="D3137">
        <v>-2.2799999999999998</v>
      </c>
      <c r="E3137">
        <v>-2.9630000000000001</v>
      </c>
      <c r="F3137">
        <v>-3.17</v>
      </c>
      <c r="G3137">
        <v>3.2</v>
      </c>
      <c r="H3137">
        <v>0.01</v>
      </c>
      <c r="I3137">
        <v>3.927</v>
      </c>
      <c r="J3137">
        <v>-0.308</v>
      </c>
      <c r="K3137">
        <v>-1.3109999999999999</v>
      </c>
      <c r="L3137">
        <v>-2.306</v>
      </c>
      <c r="M3137">
        <v>-3.052</v>
      </c>
      <c r="N3137">
        <v>-3.2130000000000001</v>
      </c>
      <c r="O3137">
        <v>1.1180000000000001</v>
      </c>
      <c r="P3137">
        <v>1.1399999999999999</v>
      </c>
      <c r="Q3137">
        <v>1.1319999999999999</v>
      </c>
      <c r="R3137">
        <v>0.81799999999999995</v>
      </c>
      <c r="S3137">
        <v>0.42699999999999999</v>
      </c>
    </row>
    <row r="3138" spans="1:19" x14ac:dyDescent="0.3">
      <c r="A3138">
        <v>180</v>
      </c>
      <c r="B3138">
        <v>-0.27900000000000003</v>
      </c>
      <c r="C3138">
        <v>-1.2330000000000001</v>
      </c>
      <c r="D3138">
        <v>-2.2799999999999998</v>
      </c>
      <c r="E3138">
        <v>-2.9630000000000001</v>
      </c>
      <c r="F3138">
        <v>-3.17</v>
      </c>
      <c r="G3138">
        <v>3.2</v>
      </c>
      <c r="H3138">
        <v>0.01</v>
      </c>
      <c r="I3138">
        <v>3.927</v>
      </c>
      <c r="J3138">
        <v>-0.30599999999999999</v>
      </c>
      <c r="K3138">
        <v>-1.3009999999999999</v>
      </c>
      <c r="L3138">
        <v>-2.2949999999999999</v>
      </c>
      <c r="M3138">
        <v>-3.0329999999999999</v>
      </c>
      <c r="N3138">
        <v>-3.2170000000000001</v>
      </c>
      <c r="O3138">
        <v>1.1180000000000001</v>
      </c>
      <c r="P3138">
        <v>1.1120000000000001</v>
      </c>
      <c r="Q3138">
        <v>1.097</v>
      </c>
      <c r="R3138">
        <v>0.75600000000000001</v>
      </c>
      <c r="S3138">
        <v>0.42899999999999999</v>
      </c>
    </row>
    <row r="3139" spans="1:19" x14ac:dyDescent="0.3">
      <c r="A3139">
        <v>240</v>
      </c>
      <c r="B3139">
        <v>-0.27900000000000003</v>
      </c>
      <c r="C3139">
        <v>-1.2330000000000001</v>
      </c>
      <c r="D3139">
        <v>-2.2799999999999998</v>
      </c>
      <c r="E3139">
        <v>-2.9630000000000001</v>
      </c>
      <c r="F3139">
        <v>-3.17</v>
      </c>
      <c r="G3139">
        <v>3.2</v>
      </c>
      <c r="H3139">
        <v>0.01</v>
      </c>
      <c r="I3139">
        <v>3.927</v>
      </c>
      <c r="J3139">
        <v>-0.31</v>
      </c>
      <c r="K3139">
        <v>-1.306</v>
      </c>
      <c r="L3139">
        <v>-2.3039999999999998</v>
      </c>
      <c r="M3139">
        <v>-3.0310000000000001</v>
      </c>
      <c r="N3139">
        <v>-3.2229999999999999</v>
      </c>
      <c r="O3139">
        <v>1.1279999999999999</v>
      </c>
      <c r="P3139">
        <v>1.135</v>
      </c>
      <c r="Q3139">
        <v>1.135</v>
      </c>
      <c r="R3139">
        <v>0.76200000000000001</v>
      </c>
      <c r="S3139">
        <v>0.43099999999999999</v>
      </c>
    </row>
    <row r="3140" spans="1:19" x14ac:dyDescent="0.3">
      <c r="A3140">
        <v>300</v>
      </c>
      <c r="B3140">
        <v>-0.27900000000000003</v>
      </c>
      <c r="C3140">
        <v>-1.2330000000000001</v>
      </c>
      <c r="D3140">
        <v>-2.2799999999999998</v>
      </c>
      <c r="E3140">
        <v>-2.9630000000000001</v>
      </c>
      <c r="F3140">
        <v>-3.17</v>
      </c>
      <c r="G3140">
        <v>3.2</v>
      </c>
      <c r="H3140">
        <v>0.01</v>
      </c>
      <c r="I3140">
        <v>3.927</v>
      </c>
      <c r="J3140">
        <v>-0.30599999999999999</v>
      </c>
      <c r="K3140">
        <v>-1.3049999999999999</v>
      </c>
      <c r="L3140">
        <v>-2.3010000000000002</v>
      </c>
      <c r="M3140">
        <v>-3.0390000000000001</v>
      </c>
      <c r="N3140">
        <v>-3.2280000000000002</v>
      </c>
      <c r="O3140">
        <v>1.1259999999999999</v>
      </c>
      <c r="P3140">
        <v>1.121</v>
      </c>
      <c r="Q3140">
        <v>1.1200000000000001</v>
      </c>
      <c r="R3140">
        <v>0.79900000000000004</v>
      </c>
      <c r="S3140">
        <v>0.432</v>
      </c>
    </row>
    <row r="3141" spans="1:19" x14ac:dyDescent="0.3">
      <c r="A3141">
        <v>360</v>
      </c>
      <c r="B3141">
        <v>-0.27900000000000003</v>
      </c>
      <c r="C3141">
        <v>-1.2330000000000001</v>
      </c>
      <c r="D3141">
        <v>-2.2799999999999998</v>
      </c>
      <c r="E3141">
        <v>-2.9630000000000001</v>
      </c>
      <c r="F3141">
        <v>-3.17</v>
      </c>
      <c r="G3141">
        <v>3.2</v>
      </c>
      <c r="H3141">
        <v>0.01</v>
      </c>
      <c r="I3141">
        <v>3.927</v>
      </c>
      <c r="J3141">
        <v>-0.30599999999999999</v>
      </c>
      <c r="K3141">
        <v>-1.3049999999999999</v>
      </c>
      <c r="L3141">
        <v>-2.2989999999999999</v>
      </c>
      <c r="M3141">
        <v>-3.0489999999999999</v>
      </c>
      <c r="N3141">
        <v>-3.2330000000000001</v>
      </c>
      <c r="O3141">
        <v>1.129</v>
      </c>
      <c r="P3141">
        <v>1.1240000000000001</v>
      </c>
      <c r="Q3141">
        <v>1.113</v>
      </c>
      <c r="R3141">
        <v>0.82499999999999996</v>
      </c>
      <c r="S3141">
        <v>0.434</v>
      </c>
    </row>
    <row r="3142" spans="1:19" x14ac:dyDescent="0.3">
      <c r="A3142">
        <v>420</v>
      </c>
      <c r="B3142">
        <v>-0.27900000000000003</v>
      </c>
      <c r="C3142">
        <v>-1.2330000000000001</v>
      </c>
      <c r="D3142">
        <v>-2.2799999999999998</v>
      </c>
      <c r="E3142">
        <v>-2.9630000000000001</v>
      </c>
      <c r="F3142">
        <v>-3.17</v>
      </c>
      <c r="G3142">
        <v>3.2</v>
      </c>
      <c r="H3142">
        <v>0.01</v>
      </c>
      <c r="I3142">
        <v>3.927</v>
      </c>
      <c r="J3142">
        <v>-0.30499999999999999</v>
      </c>
      <c r="K3142">
        <v>-1.306</v>
      </c>
      <c r="L3142">
        <v>-2.2999999999999998</v>
      </c>
      <c r="M3142">
        <v>-3.056</v>
      </c>
      <c r="N3142">
        <v>-3.2389999999999999</v>
      </c>
      <c r="O3142">
        <v>1.131</v>
      </c>
      <c r="P3142">
        <v>1.127</v>
      </c>
      <c r="Q3142">
        <v>1.121</v>
      </c>
      <c r="R3142">
        <v>0.83799999999999997</v>
      </c>
      <c r="S3142">
        <v>0.437</v>
      </c>
    </row>
    <row r="3143" spans="1:19" x14ac:dyDescent="0.3">
      <c r="A3143">
        <v>480</v>
      </c>
      <c r="B3143">
        <v>-0.27900000000000003</v>
      </c>
      <c r="C3143">
        <v>-1.2330000000000001</v>
      </c>
      <c r="D3143">
        <v>-2.2799999999999998</v>
      </c>
      <c r="E3143">
        <v>-2.9630000000000001</v>
      </c>
      <c r="F3143">
        <v>-3.17</v>
      </c>
      <c r="G3143">
        <v>3.2</v>
      </c>
      <c r="H3143">
        <v>0.01</v>
      </c>
      <c r="I3143">
        <v>3.927</v>
      </c>
      <c r="J3143">
        <v>-0.30399999999999999</v>
      </c>
      <c r="K3143">
        <v>-1.306</v>
      </c>
      <c r="L3143">
        <v>-2.302</v>
      </c>
      <c r="M3143">
        <v>-3.0609999999999999</v>
      </c>
      <c r="N3143">
        <v>-3.246</v>
      </c>
      <c r="O3143">
        <v>1.1319999999999999</v>
      </c>
      <c r="P3143">
        <v>1.125</v>
      </c>
      <c r="Q3143">
        <v>1.125</v>
      </c>
      <c r="R3143">
        <v>0.84399999999999997</v>
      </c>
      <c r="S3143">
        <v>0.439</v>
      </c>
    </row>
    <row r="3144" spans="1:19" x14ac:dyDescent="0.3">
      <c r="A3144">
        <v>540</v>
      </c>
      <c r="B3144">
        <v>-0.27900000000000003</v>
      </c>
      <c r="C3144">
        <v>-1.2330000000000001</v>
      </c>
      <c r="D3144">
        <v>-2.2799999999999998</v>
      </c>
      <c r="E3144">
        <v>-2.9630000000000001</v>
      </c>
      <c r="F3144">
        <v>-3.17</v>
      </c>
      <c r="G3144">
        <v>3.2</v>
      </c>
      <c r="H3144">
        <v>0.01</v>
      </c>
      <c r="I3144">
        <v>3.927</v>
      </c>
      <c r="J3144">
        <v>-0.30299999999999999</v>
      </c>
      <c r="K3144">
        <v>-1.306</v>
      </c>
      <c r="L3144">
        <v>-2.302</v>
      </c>
      <c r="M3144">
        <v>-3.0649999999999999</v>
      </c>
      <c r="N3144">
        <v>-3.2519999999999998</v>
      </c>
      <c r="O3144">
        <v>1.1339999999999999</v>
      </c>
      <c r="P3144">
        <v>1.1240000000000001</v>
      </c>
      <c r="Q3144">
        <v>1.1240000000000001</v>
      </c>
      <c r="R3144">
        <v>0.84699999999999998</v>
      </c>
      <c r="S3144">
        <v>0.441</v>
      </c>
    </row>
    <row r="3145" spans="1:19" x14ac:dyDescent="0.3">
      <c r="A3145">
        <v>600</v>
      </c>
      <c r="B3145">
        <v>-0.27900000000000003</v>
      </c>
      <c r="C3145">
        <v>-1.2330000000000001</v>
      </c>
      <c r="D3145">
        <v>-2.2799999999999998</v>
      </c>
      <c r="E3145">
        <v>-2.9630000000000001</v>
      </c>
      <c r="F3145">
        <v>-3.17</v>
      </c>
      <c r="G3145">
        <v>3.2</v>
      </c>
      <c r="H3145">
        <v>0.01</v>
      </c>
      <c r="I3145">
        <v>3.927</v>
      </c>
      <c r="J3145">
        <v>-0.30199999999999999</v>
      </c>
      <c r="K3145">
        <v>-1.306</v>
      </c>
      <c r="L3145">
        <v>-2.3010000000000002</v>
      </c>
      <c r="M3145">
        <v>-3.07</v>
      </c>
      <c r="N3145">
        <v>-3.2589999999999999</v>
      </c>
      <c r="O3145">
        <v>1.135</v>
      </c>
      <c r="P3145">
        <v>1.125</v>
      </c>
      <c r="Q3145">
        <v>1.121</v>
      </c>
      <c r="R3145">
        <v>0.85099999999999998</v>
      </c>
      <c r="S3145">
        <v>0.44400000000000001</v>
      </c>
    </row>
    <row r="3147" spans="1:19" x14ac:dyDescent="0.3">
      <c r="A3147" t="s">
        <v>0</v>
      </c>
      <c r="B3147" t="s">
        <v>243</v>
      </c>
    </row>
    <row r="3148" spans="1:19" x14ac:dyDescent="0.3">
      <c r="A3148">
        <v>0</v>
      </c>
      <c r="B3148">
        <v>-0.28000000000000003</v>
      </c>
      <c r="C3148">
        <v>-1.232</v>
      </c>
      <c r="D3148">
        <v>-2.2799999999999998</v>
      </c>
      <c r="E3148">
        <v>-2.956</v>
      </c>
      <c r="F3148">
        <v>-3.16</v>
      </c>
      <c r="G3148">
        <v>3.2</v>
      </c>
      <c r="H3148">
        <v>0.01</v>
      </c>
      <c r="I3148">
        <v>3.927</v>
      </c>
      <c r="J3148">
        <v>-0.30499999999999999</v>
      </c>
      <c r="K3148">
        <v>-1.3049999999999999</v>
      </c>
      <c r="L3148">
        <v>-2.2999999999999998</v>
      </c>
      <c r="M3148">
        <v>-3.0339999999999998</v>
      </c>
      <c r="N3148">
        <v>-3.16</v>
      </c>
      <c r="O3148">
        <v>1.1060000000000001</v>
      </c>
      <c r="P3148">
        <v>1.1060000000000001</v>
      </c>
      <c r="Q3148">
        <v>1.0980000000000001</v>
      </c>
      <c r="R3148">
        <v>0.76800000000000002</v>
      </c>
      <c r="S3148">
        <v>0.32800000000000001</v>
      </c>
    </row>
    <row r="3149" spans="1:19" x14ac:dyDescent="0.3">
      <c r="A3149">
        <v>60</v>
      </c>
      <c r="B3149">
        <v>-0.28000000000000003</v>
      </c>
      <c r="C3149">
        <v>-1.232</v>
      </c>
      <c r="D3149">
        <v>-2.2799999999999998</v>
      </c>
      <c r="E3149">
        <v>-2.956</v>
      </c>
      <c r="F3149">
        <v>-3.16</v>
      </c>
      <c r="G3149">
        <v>3.2</v>
      </c>
      <c r="H3149">
        <v>0.01</v>
      </c>
      <c r="I3149">
        <v>3.927</v>
      </c>
      <c r="J3149">
        <v>-0.317</v>
      </c>
      <c r="K3149">
        <v>-1.3080000000000001</v>
      </c>
      <c r="L3149">
        <v>-2.2890000000000001</v>
      </c>
      <c r="M3149">
        <v>-3.0230000000000001</v>
      </c>
      <c r="N3149">
        <v>-3.1960000000000002</v>
      </c>
      <c r="O3149">
        <v>1.129</v>
      </c>
      <c r="P3149">
        <v>1.113</v>
      </c>
      <c r="Q3149">
        <v>1.0669999999999999</v>
      </c>
      <c r="R3149">
        <v>0.73899999999999999</v>
      </c>
      <c r="S3149">
        <v>0.42199999999999999</v>
      </c>
    </row>
    <row r="3150" spans="1:19" x14ac:dyDescent="0.3">
      <c r="A3150">
        <v>120</v>
      </c>
      <c r="B3150">
        <v>-0.28000000000000003</v>
      </c>
      <c r="C3150">
        <v>-1.232</v>
      </c>
      <c r="D3150">
        <v>-2.2799999999999998</v>
      </c>
      <c r="E3150">
        <v>-2.956</v>
      </c>
      <c r="F3150">
        <v>-3.16</v>
      </c>
      <c r="G3150">
        <v>3.2</v>
      </c>
      <c r="H3150">
        <v>0.01</v>
      </c>
      <c r="I3150">
        <v>3.927</v>
      </c>
      <c r="J3150">
        <v>-0.308</v>
      </c>
      <c r="K3150">
        <v>-1.3109999999999999</v>
      </c>
      <c r="L3150">
        <v>-2.306</v>
      </c>
      <c r="M3150">
        <v>-3.0449999999999999</v>
      </c>
      <c r="N3150">
        <v>-3.2029999999999998</v>
      </c>
      <c r="O3150">
        <v>1.1180000000000001</v>
      </c>
      <c r="P3150">
        <v>1.1399999999999999</v>
      </c>
      <c r="Q3150">
        <v>1.131</v>
      </c>
      <c r="R3150">
        <v>0.81100000000000005</v>
      </c>
      <c r="S3150">
        <v>0.42399999999999999</v>
      </c>
    </row>
    <row r="3151" spans="1:19" x14ac:dyDescent="0.3">
      <c r="A3151">
        <v>180</v>
      </c>
      <c r="B3151">
        <v>-0.28000000000000003</v>
      </c>
      <c r="C3151">
        <v>-1.232</v>
      </c>
      <c r="D3151">
        <v>-2.2799999999999998</v>
      </c>
      <c r="E3151">
        <v>-2.956</v>
      </c>
      <c r="F3151">
        <v>-3.16</v>
      </c>
      <c r="G3151">
        <v>3.2</v>
      </c>
      <c r="H3151">
        <v>0.01</v>
      </c>
      <c r="I3151">
        <v>3.927</v>
      </c>
      <c r="J3151">
        <v>-0.30599999999999999</v>
      </c>
      <c r="K3151">
        <v>-1.3009999999999999</v>
      </c>
      <c r="L3151">
        <v>-2.2949999999999999</v>
      </c>
      <c r="M3151">
        <v>-3.0249999999999999</v>
      </c>
      <c r="N3151">
        <v>-3.206</v>
      </c>
      <c r="O3151">
        <v>1.1180000000000001</v>
      </c>
      <c r="P3151">
        <v>1.1120000000000001</v>
      </c>
      <c r="Q3151">
        <v>1.0960000000000001</v>
      </c>
      <c r="R3151">
        <v>0.749</v>
      </c>
      <c r="S3151">
        <v>0.42499999999999999</v>
      </c>
    </row>
    <row r="3152" spans="1:19" x14ac:dyDescent="0.3">
      <c r="A3152">
        <v>240</v>
      </c>
      <c r="B3152">
        <v>-0.28000000000000003</v>
      </c>
      <c r="C3152">
        <v>-1.232</v>
      </c>
      <c r="D3152">
        <v>-2.2799999999999998</v>
      </c>
      <c r="E3152">
        <v>-2.956</v>
      </c>
      <c r="F3152">
        <v>-3.16</v>
      </c>
      <c r="G3152">
        <v>3.2</v>
      </c>
      <c r="H3152">
        <v>0.01</v>
      </c>
      <c r="I3152">
        <v>3.927</v>
      </c>
      <c r="J3152">
        <v>-0.31</v>
      </c>
      <c r="K3152">
        <v>-1.306</v>
      </c>
      <c r="L3152">
        <v>-2.3029999999999999</v>
      </c>
      <c r="M3152">
        <v>-3.024</v>
      </c>
      <c r="N3152">
        <v>-3.2120000000000002</v>
      </c>
      <c r="O3152">
        <v>1.1279999999999999</v>
      </c>
      <c r="P3152">
        <v>1.135</v>
      </c>
      <c r="Q3152">
        <v>1.1339999999999999</v>
      </c>
      <c r="R3152">
        <v>0.75600000000000001</v>
      </c>
      <c r="S3152">
        <v>0.42699999999999999</v>
      </c>
    </row>
    <row r="3153" spans="1:19" x14ac:dyDescent="0.3">
      <c r="A3153">
        <v>300</v>
      </c>
      <c r="B3153">
        <v>-0.28000000000000003</v>
      </c>
      <c r="C3153">
        <v>-1.232</v>
      </c>
      <c r="D3153">
        <v>-2.2799999999999998</v>
      </c>
      <c r="E3153">
        <v>-2.956</v>
      </c>
      <c r="F3153">
        <v>-3.16</v>
      </c>
      <c r="G3153">
        <v>3.2</v>
      </c>
      <c r="H3153">
        <v>0.01</v>
      </c>
      <c r="I3153">
        <v>3.927</v>
      </c>
      <c r="J3153">
        <v>-0.30599999999999999</v>
      </c>
      <c r="K3153">
        <v>-1.304</v>
      </c>
      <c r="L3153">
        <v>-2.3010000000000002</v>
      </c>
      <c r="M3153">
        <v>-3.0329999999999999</v>
      </c>
      <c r="N3153">
        <v>-3.2170000000000001</v>
      </c>
      <c r="O3153">
        <v>1.1259999999999999</v>
      </c>
      <c r="P3153">
        <v>1.121</v>
      </c>
      <c r="Q3153">
        <v>1.1200000000000001</v>
      </c>
      <c r="R3153">
        <v>0.79300000000000004</v>
      </c>
      <c r="S3153">
        <v>0.42899999999999999</v>
      </c>
    </row>
    <row r="3154" spans="1:19" x14ac:dyDescent="0.3">
      <c r="A3154">
        <v>360</v>
      </c>
      <c r="B3154">
        <v>-0.28000000000000003</v>
      </c>
      <c r="C3154">
        <v>-1.232</v>
      </c>
      <c r="D3154">
        <v>-2.2799999999999998</v>
      </c>
      <c r="E3154">
        <v>-2.956</v>
      </c>
      <c r="F3154">
        <v>-3.16</v>
      </c>
      <c r="G3154">
        <v>3.2</v>
      </c>
      <c r="H3154">
        <v>0.01</v>
      </c>
      <c r="I3154">
        <v>3.927</v>
      </c>
      <c r="J3154">
        <v>-0.30599999999999999</v>
      </c>
      <c r="K3154">
        <v>-1.3049999999999999</v>
      </c>
      <c r="L3154">
        <v>-2.298</v>
      </c>
      <c r="M3154">
        <v>-3.0430000000000001</v>
      </c>
      <c r="N3154">
        <v>-3.222</v>
      </c>
      <c r="O3154">
        <v>1.129</v>
      </c>
      <c r="P3154">
        <v>1.1240000000000001</v>
      </c>
      <c r="Q3154">
        <v>1.1120000000000001</v>
      </c>
      <c r="R3154">
        <v>0.81899999999999995</v>
      </c>
      <c r="S3154">
        <v>0.43099999999999999</v>
      </c>
    </row>
    <row r="3155" spans="1:19" x14ac:dyDescent="0.3">
      <c r="A3155">
        <v>420</v>
      </c>
      <c r="B3155">
        <v>-0.28000000000000003</v>
      </c>
      <c r="C3155">
        <v>-1.232</v>
      </c>
      <c r="D3155">
        <v>-2.2799999999999998</v>
      </c>
      <c r="E3155">
        <v>-2.956</v>
      </c>
      <c r="F3155">
        <v>-3.16</v>
      </c>
      <c r="G3155">
        <v>3.2</v>
      </c>
      <c r="H3155">
        <v>0.01</v>
      </c>
      <c r="I3155">
        <v>3.927</v>
      </c>
      <c r="J3155">
        <v>-0.30499999999999999</v>
      </c>
      <c r="K3155">
        <v>-1.306</v>
      </c>
      <c r="L3155">
        <v>-2.2999999999999998</v>
      </c>
      <c r="M3155">
        <v>-3.0489999999999999</v>
      </c>
      <c r="N3155">
        <v>-3.2280000000000002</v>
      </c>
      <c r="O3155">
        <v>1.131</v>
      </c>
      <c r="P3155">
        <v>1.127</v>
      </c>
      <c r="Q3155">
        <v>1.1200000000000001</v>
      </c>
      <c r="R3155">
        <v>0.83299999999999996</v>
      </c>
      <c r="S3155">
        <v>0.433</v>
      </c>
    </row>
    <row r="3156" spans="1:19" x14ac:dyDescent="0.3">
      <c r="A3156">
        <v>480</v>
      </c>
      <c r="B3156">
        <v>-0.28000000000000003</v>
      </c>
      <c r="C3156">
        <v>-1.232</v>
      </c>
      <c r="D3156">
        <v>-2.2799999999999998</v>
      </c>
      <c r="E3156">
        <v>-2.956</v>
      </c>
      <c r="F3156">
        <v>-3.16</v>
      </c>
      <c r="G3156">
        <v>3.2</v>
      </c>
      <c r="H3156">
        <v>0.01</v>
      </c>
      <c r="I3156">
        <v>3.927</v>
      </c>
      <c r="J3156">
        <v>-0.30399999999999999</v>
      </c>
      <c r="K3156">
        <v>-1.306</v>
      </c>
      <c r="L3156">
        <v>-2.302</v>
      </c>
      <c r="M3156">
        <v>-3.0550000000000002</v>
      </c>
      <c r="N3156">
        <v>-3.2349999999999999</v>
      </c>
      <c r="O3156">
        <v>1.131</v>
      </c>
      <c r="P3156">
        <v>1.1240000000000001</v>
      </c>
      <c r="Q3156">
        <v>1.125</v>
      </c>
      <c r="R3156">
        <v>0.83799999999999997</v>
      </c>
      <c r="S3156">
        <v>0.435</v>
      </c>
    </row>
    <row r="3157" spans="1:19" x14ac:dyDescent="0.3">
      <c r="A3157">
        <v>540</v>
      </c>
      <c r="B3157">
        <v>-0.28000000000000003</v>
      </c>
      <c r="C3157">
        <v>-1.232</v>
      </c>
      <c r="D3157">
        <v>-2.2799999999999998</v>
      </c>
      <c r="E3157">
        <v>-2.956</v>
      </c>
      <c r="F3157">
        <v>-3.16</v>
      </c>
      <c r="G3157">
        <v>3.2</v>
      </c>
      <c r="H3157">
        <v>0.01</v>
      </c>
      <c r="I3157">
        <v>3.927</v>
      </c>
      <c r="J3157">
        <v>-0.30299999999999999</v>
      </c>
      <c r="K3157">
        <v>-1.306</v>
      </c>
      <c r="L3157">
        <v>-2.302</v>
      </c>
      <c r="M3157">
        <v>-3.0590000000000002</v>
      </c>
      <c r="N3157">
        <v>-3.2410000000000001</v>
      </c>
      <c r="O3157">
        <v>1.1339999999999999</v>
      </c>
      <c r="P3157">
        <v>1.125</v>
      </c>
      <c r="Q3157">
        <v>1.1240000000000001</v>
      </c>
      <c r="R3157">
        <v>0.84199999999999997</v>
      </c>
      <c r="S3157">
        <v>0.437</v>
      </c>
    </row>
    <row r="3158" spans="1:19" x14ac:dyDescent="0.3">
      <c r="A3158">
        <v>600</v>
      </c>
      <c r="B3158">
        <v>-0.28000000000000003</v>
      </c>
      <c r="C3158">
        <v>-1.232</v>
      </c>
      <c r="D3158">
        <v>-2.2799999999999998</v>
      </c>
      <c r="E3158">
        <v>-2.956</v>
      </c>
      <c r="F3158">
        <v>-3.16</v>
      </c>
      <c r="G3158">
        <v>3.2</v>
      </c>
      <c r="H3158">
        <v>0.01</v>
      </c>
      <c r="I3158">
        <v>3.927</v>
      </c>
      <c r="J3158">
        <v>-0.30199999999999999</v>
      </c>
      <c r="K3158">
        <v>-1.306</v>
      </c>
      <c r="L3158">
        <v>-2.3010000000000002</v>
      </c>
      <c r="M3158">
        <v>-3.0630000000000002</v>
      </c>
      <c r="N3158">
        <v>-3.2480000000000002</v>
      </c>
      <c r="O3158">
        <v>1.135</v>
      </c>
      <c r="P3158">
        <v>1.125</v>
      </c>
      <c r="Q3158">
        <v>1.121</v>
      </c>
      <c r="R3158">
        <v>0.84399999999999997</v>
      </c>
      <c r="S3158">
        <v>0.439</v>
      </c>
    </row>
    <row r="3160" spans="1:19" x14ac:dyDescent="0.3">
      <c r="A3160" t="s">
        <v>0</v>
      </c>
      <c r="B3160" t="s">
        <v>244</v>
      </c>
    </row>
    <row r="3161" spans="1:19" x14ac:dyDescent="0.3">
      <c r="A3161">
        <v>0</v>
      </c>
      <c r="B3161">
        <v>-0.255</v>
      </c>
      <c r="C3161">
        <v>-1.22</v>
      </c>
      <c r="D3161">
        <v>-2.2549999999999999</v>
      </c>
      <c r="E3161">
        <v>-3.0110000000000001</v>
      </c>
      <c r="F3161">
        <v>-3.24</v>
      </c>
      <c r="G3161">
        <v>3.4</v>
      </c>
      <c r="H3161">
        <v>-0.01</v>
      </c>
      <c r="I3161">
        <v>3.9449999999999998</v>
      </c>
      <c r="J3161">
        <v>-0.27400000000000002</v>
      </c>
      <c r="K3161">
        <v>-1.274</v>
      </c>
      <c r="L3161">
        <v>-2.2709999999999999</v>
      </c>
      <c r="M3161">
        <v>-3.07</v>
      </c>
      <c r="N3161">
        <v>-3.24</v>
      </c>
      <c r="O3161">
        <v>1.123</v>
      </c>
      <c r="P3161">
        <v>1.123</v>
      </c>
      <c r="Q3161">
        <v>1.1180000000000001</v>
      </c>
      <c r="R3161">
        <v>0.85399999999999998</v>
      </c>
      <c r="S3161">
        <v>0.371</v>
      </c>
    </row>
    <row r="3162" spans="1:19" x14ac:dyDescent="0.3">
      <c r="A3162">
        <v>60</v>
      </c>
      <c r="B3162">
        <v>-0.255</v>
      </c>
      <c r="C3162">
        <v>-1.22</v>
      </c>
      <c r="D3162">
        <v>-2.2549999999999999</v>
      </c>
      <c r="E3162">
        <v>-3.0110000000000001</v>
      </c>
      <c r="F3162">
        <v>-3.24</v>
      </c>
      <c r="G3162">
        <v>3.4</v>
      </c>
      <c r="H3162">
        <v>-0.01</v>
      </c>
      <c r="I3162">
        <v>3.9449999999999998</v>
      </c>
      <c r="J3162">
        <v>-0.28499999999999998</v>
      </c>
      <c r="K3162">
        <v>-1.2769999999999999</v>
      </c>
      <c r="L3162">
        <v>-2.2629999999999999</v>
      </c>
      <c r="M3162">
        <v>-3.06</v>
      </c>
      <c r="N3162">
        <v>-3.2719999999999998</v>
      </c>
      <c r="O3162">
        <v>1.1379999999999999</v>
      </c>
      <c r="P3162">
        <v>1.1359999999999999</v>
      </c>
      <c r="Q3162">
        <v>1.101</v>
      </c>
      <c r="R3162">
        <v>0.82499999999999996</v>
      </c>
      <c r="S3162">
        <v>0.44900000000000001</v>
      </c>
    </row>
    <row r="3163" spans="1:19" x14ac:dyDescent="0.3">
      <c r="A3163">
        <v>120</v>
      </c>
      <c r="B3163">
        <v>-0.255</v>
      </c>
      <c r="C3163">
        <v>-1.22</v>
      </c>
      <c r="D3163">
        <v>-2.2549999999999999</v>
      </c>
      <c r="E3163">
        <v>-3.0110000000000001</v>
      </c>
      <c r="F3163">
        <v>-3.24</v>
      </c>
      <c r="G3163">
        <v>3.4</v>
      </c>
      <c r="H3163">
        <v>-0.01</v>
      </c>
      <c r="I3163">
        <v>3.9449999999999998</v>
      </c>
      <c r="J3163">
        <v>-0.28100000000000003</v>
      </c>
      <c r="K3163">
        <v>-1.278</v>
      </c>
      <c r="L3163">
        <v>-2.2759999999999998</v>
      </c>
      <c r="M3163">
        <v>-3.08</v>
      </c>
      <c r="N3163">
        <v>-3.278</v>
      </c>
      <c r="O3163">
        <v>1.1279999999999999</v>
      </c>
      <c r="P3163">
        <v>1.1539999999999999</v>
      </c>
      <c r="Q3163">
        <v>1.1539999999999999</v>
      </c>
      <c r="R3163">
        <v>0.89800000000000002</v>
      </c>
      <c r="S3163">
        <v>0.45100000000000001</v>
      </c>
    </row>
    <row r="3164" spans="1:19" x14ac:dyDescent="0.3">
      <c r="A3164">
        <v>180</v>
      </c>
      <c r="B3164">
        <v>-0.255</v>
      </c>
      <c r="C3164">
        <v>-1.22</v>
      </c>
      <c r="D3164">
        <v>-2.2549999999999999</v>
      </c>
      <c r="E3164">
        <v>-3.0110000000000001</v>
      </c>
      <c r="F3164">
        <v>-3.24</v>
      </c>
      <c r="G3164">
        <v>3.4</v>
      </c>
      <c r="H3164">
        <v>-0.01</v>
      </c>
      <c r="I3164">
        <v>3.9449999999999998</v>
      </c>
      <c r="J3164">
        <v>-0.28199999999999997</v>
      </c>
      <c r="K3164">
        <v>-1.2709999999999999</v>
      </c>
      <c r="L3164">
        <v>-2.2669999999999999</v>
      </c>
      <c r="M3164">
        <v>-3.0680000000000001</v>
      </c>
      <c r="N3164">
        <v>-3.28</v>
      </c>
      <c r="O3164">
        <v>1.127</v>
      </c>
      <c r="P3164">
        <v>1.137</v>
      </c>
      <c r="Q3164">
        <v>1.123</v>
      </c>
      <c r="R3164">
        <v>0.85599999999999998</v>
      </c>
      <c r="S3164">
        <v>0.45100000000000001</v>
      </c>
    </row>
    <row r="3165" spans="1:19" x14ac:dyDescent="0.3">
      <c r="A3165">
        <v>240</v>
      </c>
      <c r="B3165">
        <v>-0.255</v>
      </c>
      <c r="C3165">
        <v>-1.22</v>
      </c>
      <c r="D3165">
        <v>-2.2549999999999999</v>
      </c>
      <c r="E3165">
        <v>-3.0110000000000001</v>
      </c>
      <c r="F3165">
        <v>-3.24</v>
      </c>
      <c r="G3165">
        <v>3.4</v>
      </c>
      <c r="H3165">
        <v>-0.01</v>
      </c>
      <c r="I3165">
        <v>3.9449999999999998</v>
      </c>
      <c r="J3165">
        <v>-0.28699999999999998</v>
      </c>
      <c r="K3165">
        <v>-1.2749999999999999</v>
      </c>
      <c r="L3165">
        <v>-2.2719999999999998</v>
      </c>
      <c r="M3165">
        <v>-3.0630000000000002</v>
      </c>
      <c r="N3165">
        <v>-3.2839999999999998</v>
      </c>
      <c r="O3165">
        <v>1.131</v>
      </c>
      <c r="P3165">
        <v>1.153</v>
      </c>
      <c r="Q3165">
        <v>1.1499999999999999</v>
      </c>
      <c r="R3165">
        <v>0.84699999999999998</v>
      </c>
      <c r="S3165">
        <v>0.45300000000000001</v>
      </c>
    </row>
    <row r="3166" spans="1:19" x14ac:dyDescent="0.3">
      <c r="A3166">
        <v>300</v>
      </c>
      <c r="B3166">
        <v>-0.255</v>
      </c>
      <c r="C3166">
        <v>-1.22</v>
      </c>
      <c r="D3166">
        <v>-2.2549999999999999</v>
      </c>
      <c r="E3166">
        <v>-3.0110000000000001</v>
      </c>
      <c r="F3166">
        <v>-3.24</v>
      </c>
      <c r="G3166">
        <v>3.4</v>
      </c>
      <c r="H3166">
        <v>-0.01</v>
      </c>
      <c r="I3166">
        <v>3.9449999999999998</v>
      </c>
      <c r="J3166">
        <v>-0.28699999999999998</v>
      </c>
      <c r="K3166">
        <v>-1.274</v>
      </c>
      <c r="L3166">
        <v>-2.2719999999999998</v>
      </c>
      <c r="M3166">
        <v>-3.0670000000000002</v>
      </c>
      <c r="N3166">
        <v>-3.2879999999999998</v>
      </c>
      <c r="O3166">
        <v>1.1279999999999999</v>
      </c>
      <c r="P3166">
        <v>1.1439999999999999</v>
      </c>
      <c r="Q3166">
        <v>1.1459999999999999</v>
      </c>
      <c r="R3166">
        <v>0.87</v>
      </c>
      <c r="S3166">
        <v>0.45400000000000001</v>
      </c>
    </row>
    <row r="3167" spans="1:19" x14ac:dyDescent="0.3">
      <c r="A3167">
        <v>360</v>
      </c>
      <c r="B3167">
        <v>-0.255</v>
      </c>
      <c r="C3167">
        <v>-1.22</v>
      </c>
      <c r="D3167">
        <v>-2.2549999999999999</v>
      </c>
      <c r="E3167">
        <v>-3.0110000000000001</v>
      </c>
      <c r="F3167">
        <v>-3.24</v>
      </c>
      <c r="G3167">
        <v>3.4</v>
      </c>
      <c r="H3167">
        <v>-0.01</v>
      </c>
      <c r="I3167">
        <v>3.9449999999999998</v>
      </c>
      <c r="J3167">
        <v>-0.28899999999999998</v>
      </c>
      <c r="K3167">
        <v>-1.274</v>
      </c>
      <c r="L3167">
        <v>-2.27</v>
      </c>
      <c r="M3167">
        <v>-3.0739999999999998</v>
      </c>
      <c r="N3167">
        <v>-3.2919999999999998</v>
      </c>
      <c r="O3167">
        <v>1.1279999999999999</v>
      </c>
      <c r="P3167">
        <v>1.1419999999999999</v>
      </c>
      <c r="Q3167">
        <v>1.137</v>
      </c>
      <c r="R3167">
        <v>0.89</v>
      </c>
      <c r="S3167">
        <v>0.45600000000000002</v>
      </c>
    </row>
    <row r="3168" spans="1:19" x14ac:dyDescent="0.3">
      <c r="A3168">
        <v>420</v>
      </c>
      <c r="B3168">
        <v>-0.255</v>
      </c>
      <c r="C3168">
        <v>-1.22</v>
      </c>
      <c r="D3168">
        <v>-2.2549999999999999</v>
      </c>
      <c r="E3168">
        <v>-3.0110000000000001</v>
      </c>
      <c r="F3168">
        <v>-3.24</v>
      </c>
      <c r="G3168">
        <v>3.4</v>
      </c>
      <c r="H3168">
        <v>-0.01</v>
      </c>
      <c r="I3168">
        <v>3.9449999999999998</v>
      </c>
      <c r="J3168">
        <v>-0.29099999999999998</v>
      </c>
      <c r="K3168">
        <v>-1.2769999999999999</v>
      </c>
      <c r="L3168">
        <v>-2.27</v>
      </c>
      <c r="M3168">
        <v>-3.0790000000000002</v>
      </c>
      <c r="N3168">
        <v>-3.298</v>
      </c>
      <c r="O3168">
        <v>1.1279999999999999</v>
      </c>
      <c r="P3168">
        <v>1.143</v>
      </c>
      <c r="Q3168">
        <v>1.141</v>
      </c>
      <c r="R3168">
        <v>0.90200000000000002</v>
      </c>
      <c r="S3168">
        <v>0.45800000000000002</v>
      </c>
    </row>
    <row r="3169" spans="1:19" x14ac:dyDescent="0.3">
      <c r="A3169">
        <v>480</v>
      </c>
      <c r="B3169">
        <v>-0.255</v>
      </c>
      <c r="C3169">
        <v>-1.22</v>
      </c>
      <c r="D3169">
        <v>-2.2549999999999999</v>
      </c>
      <c r="E3169">
        <v>-3.0110000000000001</v>
      </c>
      <c r="F3169">
        <v>-3.24</v>
      </c>
      <c r="G3169">
        <v>3.4</v>
      </c>
      <c r="H3169">
        <v>-0.01</v>
      </c>
      <c r="I3169">
        <v>3.9449999999999998</v>
      </c>
      <c r="J3169">
        <v>-0.29199999999999998</v>
      </c>
      <c r="K3169">
        <v>-1.278</v>
      </c>
      <c r="L3169">
        <v>-2.2709999999999999</v>
      </c>
      <c r="M3169">
        <v>-3.0830000000000002</v>
      </c>
      <c r="N3169">
        <v>-3.3029999999999999</v>
      </c>
      <c r="O3169">
        <v>1.1259999999999999</v>
      </c>
      <c r="P3169">
        <v>1.141</v>
      </c>
      <c r="Q3169">
        <v>1.145</v>
      </c>
      <c r="R3169">
        <v>0.90700000000000003</v>
      </c>
      <c r="S3169">
        <v>0.46</v>
      </c>
    </row>
    <row r="3170" spans="1:19" x14ac:dyDescent="0.3">
      <c r="A3170">
        <v>540</v>
      </c>
      <c r="B3170">
        <v>-0.255</v>
      </c>
      <c r="C3170">
        <v>-1.22</v>
      </c>
      <c r="D3170">
        <v>-2.2549999999999999</v>
      </c>
      <c r="E3170">
        <v>-3.0110000000000001</v>
      </c>
      <c r="F3170">
        <v>-3.24</v>
      </c>
      <c r="G3170">
        <v>3.4</v>
      </c>
      <c r="H3170">
        <v>-0.01</v>
      </c>
      <c r="I3170">
        <v>3.9449999999999998</v>
      </c>
      <c r="J3170">
        <v>-0.29399999999999998</v>
      </c>
      <c r="K3170">
        <v>-1.2789999999999999</v>
      </c>
      <c r="L3170">
        <v>-2.2719999999999998</v>
      </c>
      <c r="M3170">
        <v>-3.0859999999999999</v>
      </c>
      <c r="N3170">
        <v>-3.3079999999999998</v>
      </c>
      <c r="O3170">
        <v>1.125</v>
      </c>
      <c r="P3170">
        <v>1.139</v>
      </c>
      <c r="Q3170">
        <v>1.145</v>
      </c>
      <c r="R3170">
        <v>0.91</v>
      </c>
      <c r="S3170">
        <v>0.46200000000000002</v>
      </c>
    </row>
    <row r="3171" spans="1:19" x14ac:dyDescent="0.3">
      <c r="A3171">
        <v>600</v>
      </c>
      <c r="B3171">
        <v>-0.255</v>
      </c>
      <c r="C3171">
        <v>-1.22</v>
      </c>
      <c r="D3171">
        <v>-2.2549999999999999</v>
      </c>
      <c r="E3171">
        <v>-3.0110000000000001</v>
      </c>
      <c r="F3171">
        <v>-3.24</v>
      </c>
      <c r="G3171">
        <v>3.4</v>
      </c>
      <c r="H3171">
        <v>-0.01</v>
      </c>
      <c r="I3171">
        <v>3.9449999999999998</v>
      </c>
      <c r="J3171">
        <v>-0.29499999999999998</v>
      </c>
      <c r="K3171">
        <v>-1.28</v>
      </c>
      <c r="L3171">
        <v>-2.2709999999999999</v>
      </c>
      <c r="M3171">
        <v>-3.089</v>
      </c>
      <c r="N3171">
        <v>-3.3140000000000001</v>
      </c>
      <c r="O3171">
        <v>1.125</v>
      </c>
      <c r="P3171">
        <v>1.137</v>
      </c>
      <c r="Q3171">
        <v>1.143</v>
      </c>
      <c r="R3171">
        <v>0.91200000000000003</v>
      </c>
      <c r="S3171">
        <v>0.46400000000000002</v>
      </c>
    </row>
    <row r="3173" spans="1:19" x14ac:dyDescent="0.3">
      <c r="A3173" t="s">
        <v>0</v>
      </c>
      <c r="B3173" t="s">
        <v>245</v>
      </c>
    </row>
    <row r="3174" spans="1:19" x14ac:dyDescent="0.3">
      <c r="A3174">
        <v>0</v>
      </c>
      <c r="B3174">
        <v>-0.255</v>
      </c>
      <c r="C3174">
        <v>-1.2190000000000001</v>
      </c>
      <c r="D3174">
        <v>-2.2559999999999998</v>
      </c>
      <c r="E3174">
        <v>-3.0049999999999999</v>
      </c>
      <c r="F3174">
        <v>-3.23</v>
      </c>
      <c r="G3174">
        <v>3.4</v>
      </c>
      <c r="H3174">
        <v>-0.01</v>
      </c>
      <c r="I3174">
        <v>3.9449999999999998</v>
      </c>
      <c r="J3174">
        <v>-0.27400000000000002</v>
      </c>
      <c r="K3174">
        <v>-1.274</v>
      </c>
      <c r="L3174">
        <v>-2.2709999999999999</v>
      </c>
      <c r="M3174">
        <v>-3.0640000000000001</v>
      </c>
      <c r="N3174">
        <v>-3.23</v>
      </c>
      <c r="O3174">
        <v>1.123</v>
      </c>
      <c r="P3174">
        <v>1.123</v>
      </c>
      <c r="Q3174">
        <v>1.1180000000000001</v>
      </c>
      <c r="R3174">
        <v>0.84699999999999998</v>
      </c>
      <c r="S3174">
        <v>0.36799999999999999</v>
      </c>
    </row>
    <row r="3175" spans="1:19" x14ac:dyDescent="0.3">
      <c r="A3175">
        <v>60</v>
      </c>
      <c r="B3175">
        <v>-0.255</v>
      </c>
      <c r="C3175">
        <v>-1.2190000000000001</v>
      </c>
      <c r="D3175">
        <v>-2.2559999999999998</v>
      </c>
      <c r="E3175">
        <v>-3.0049999999999999</v>
      </c>
      <c r="F3175">
        <v>-3.23</v>
      </c>
      <c r="G3175">
        <v>3.4</v>
      </c>
      <c r="H3175">
        <v>-0.01</v>
      </c>
      <c r="I3175">
        <v>3.9449999999999998</v>
      </c>
      <c r="J3175">
        <v>-0.28499999999999998</v>
      </c>
      <c r="K3175">
        <v>-1.2769999999999999</v>
      </c>
      <c r="L3175">
        <v>-2.2629999999999999</v>
      </c>
      <c r="M3175">
        <v>-3.0550000000000002</v>
      </c>
      <c r="N3175">
        <v>-3.2589999999999999</v>
      </c>
      <c r="O3175">
        <v>1.1379999999999999</v>
      </c>
      <c r="P3175">
        <v>1.137</v>
      </c>
      <c r="Q3175">
        <v>1.101</v>
      </c>
      <c r="R3175">
        <v>0.82299999999999995</v>
      </c>
      <c r="S3175">
        <v>0.44400000000000001</v>
      </c>
    </row>
    <row r="3176" spans="1:19" x14ac:dyDescent="0.3">
      <c r="A3176">
        <v>120</v>
      </c>
      <c r="B3176">
        <v>-0.255</v>
      </c>
      <c r="C3176">
        <v>-1.2190000000000001</v>
      </c>
      <c r="D3176">
        <v>-2.2559999999999998</v>
      </c>
      <c r="E3176">
        <v>-3.0049999999999999</v>
      </c>
      <c r="F3176">
        <v>-3.23</v>
      </c>
      <c r="G3176">
        <v>3.4</v>
      </c>
      <c r="H3176">
        <v>-0.01</v>
      </c>
      <c r="I3176">
        <v>3.9449999999999998</v>
      </c>
      <c r="J3176">
        <v>-0.28100000000000003</v>
      </c>
      <c r="K3176">
        <v>-1.2789999999999999</v>
      </c>
      <c r="L3176">
        <v>-2.2759999999999998</v>
      </c>
      <c r="M3176">
        <v>-3.073</v>
      </c>
      <c r="N3176">
        <v>-3.2650000000000001</v>
      </c>
      <c r="O3176">
        <v>1.1279999999999999</v>
      </c>
      <c r="P3176">
        <v>1.155</v>
      </c>
      <c r="Q3176">
        <v>1.151</v>
      </c>
      <c r="R3176">
        <v>0.88800000000000001</v>
      </c>
      <c r="S3176">
        <v>0.44600000000000001</v>
      </c>
    </row>
    <row r="3177" spans="1:19" x14ac:dyDescent="0.3">
      <c r="A3177">
        <v>180</v>
      </c>
      <c r="B3177">
        <v>-0.255</v>
      </c>
      <c r="C3177">
        <v>-1.2190000000000001</v>
      </c>
      <c r="D3177">
        <v>-2.2559999999999998</v>
      </c>
      <c r="E3177">
        <v>-3.0049999999999999</v>
      </c>
      <c r="F3177">
        <v>-3.23</v>
      </c>
      <c r="G3177">
        <v>3.4</v>
      </c>
      <c r="H3177">
        <v>-0.01</v>
      </c>
      <c r="I3177">
        <v>3.9449999999999998</v>
      </c>
      <c r="J3177">
        <v>-0.28199999999999997</v>
      </c>
      <c r="K3177">
        <v>-1.2709999999999999</v>
      </c>
      <c r="L3177">
        <v>-2.2669999999999999</v>
      </c>
      <c r="M3177">
        <v>-3.06</v>
      </c>
      <c r="N3177">
        <v>-3.2669999999999999</v>
      </c>
      <c r="O3177">
        <v>1.127</v>
      </c>
      <c r="P3177">
        <v>1.137</v>
      </c>
      <c r="Q3177">
        <v>1.1240000000000001</v>
      </c>
      <c r="R3177">
        <v>0.84299999999999997</v>
      </c>
      <c r="S3177">
        <v>0.44700000000000001</v>
      </c>
    </row>
    <row r="3178" spans="1:19" x14ac:dyDescent="0.3">
      <c r="A3178">
        <v>240</v>
      </c>
      <c r="B3178">
        <v>-0.255</v>
      </c>
      <c r="C3178">
        <v>-1.2190000000000001</v>
      </c>
      <c r="D3178">
        <v>-2.2559999999999998</v>
      </c>
      <c r="E3178">
        <v>-3.0049999999999999</v>
      </c>
      <c r="F3178">
        <v>-3.23</v>
      </c>
      <c r="G3178">
        <v>3.4</v>
      </c>
      <c r="H3178">
        <v>-0.01</v>
      </c>
      <c r="I3178">
        <v>3.9449999999999998</v>
      </c>
      <c r="J3178">
        <v>-0.28699999999999998</v>
      </c>
      <c r="K3178">
        <v>-1.2749999999999999</v>
      </c>
      <c r="L3178">
        <v>-2.2730000000000001</v>
      </c>
      <c r="M3178">
        <v>-3.056</v>
      </c>
      <c r="N3178">
        <v>-3.2719999999999998</v>
      </c>
      <c r="O3178">
        <v>1.131</v>
      </c>
      <c r="P3178">
        <v>1.153</v>
      </c>
      <c r="Q3178">
        <v>1.151</v>
      </c>
      <c r="R3178">
        <v>0.84</v>
      </c>
      <c r="S3178">
        <v>0.44800000000000001</v>
      </c>
    </row>
    <row r="3179" spans="1:19" x14ac:dyDescent="0.3">
      <c r="A3179">
        <v>300</v>
      </c>
      <c r="B3179">
        <v>-0.255</v>
      </c>
      <c r="C3179">
        <v>-1.2190000000000001</v>
      </c>
      <c r="D3179">
        <v>-2.2559999999999998</v>
      </c>
      <c r="E3179">
        <v>-3.0049999999999999</v>
      </c>
      <c r="F3179">
        <v>-3.23</v>
      </c>
      <c r="G3179">
        <v>3.4</v>
      </c>
      <c r="H3179">
        <v>-0.01</v>
      </c>
      <c r="I3179">
        <v>3.9449999999999998</v>
      </c>
      <c r="J3179">
        <v>-0.28699999999999998</v>
      </c>
      <c r="K3179">
        <v>-1.274</v>
      </c>
      <c r="L3179">
        <v>-2.2719999999999998</v>
      </c>
      <c r="M3179">
        <v>-3.0609999999999999</v>
      </c>
      <c r="N3179">
        <v>-3.2759999999999998</v>
      </c>
      <c r="O3179">
        <v>1.127</v>
      </c>
      <c r="P3179">
        <v>1.143</v>
      </c>
      <c r="Q3179">
        <v>1.1439999999999999</v>
      </c>
      <c r="R3179">
        <v>0.86499999999999999</v>
      </c>
      <c r="S3179">
        <v>0.45</v>
      </c>
    </row>
    <row r="3180" spans="1:19" x14ac:dyDescent="0.3">
      <c r="A3180">
        <v>360</v>
      </c>
      <c r="B3180">
        <v>-0.255</v>
      </c>
      <c r="C3180">
        <v>-1.2190000000000001</v>
      </c>
      <c r="D3180">
        <v>-2.2559999999999998</v>
      </c>
      <c r="E3180">
        <v>-3.0049999999999999</v>
      </c>
      <c r="F3180">
        <v>-3.23</v>
      </c>
      <c r="G3180">
        <v>3.4</v>
      </c>
      <c r="H3180">
        <v>-0.01</v>
      </c>
      <c r="I3180">
        <v>3.9449999999999998</v>
      </c>
      <c r="J3180">
        <v>-0.28899999999999998</v>
      </c>
      <c r="K3180">
        <v>-1.2749999999999999</v>
      </c>
      <c r="L3180">
        <v>-2.27</v>
      </c>
      <c r="M3180">
        <v>-3.0680000000000001</v>
      </c>
      <c r="N3180">
        <v>-3.28</v>
      </c>
      <c r="O3180">
        <v>1.1279999999999999</v>
      </c>
      <c r="P3180">
        <v>1.143</v>
      </c>
      <c r="Q3180">
        <v>1.137</v>
      </c>
      <c r="R3180">
        <v>0.88300000000000001</v>
      </c>
      <c r="S3180">
        <v>0.45100000000000001</v>
      </c>
    </row>
    <row r="3181" spans="1:19" x14ac:dyDescent="0.3">
      <c r="A3181">
        <v>420</v>
      </c>
      <c r="B3181">
        <v>-0.255</v>
      </c>
      <c r="C3181">
        <v>-1.2190000000000001</v>
      </c>
      <c r="D3181">
        <v>-2.2559999999999998</v>
      </c>
      <c r="E3181">
        <v>-3.0049999999999999</v>
      </c>
      <c r="F3181">
        <v>-3.23</v>
      </c>
      <c r="G3181">
        <v>3.4</v>
      </c>
      <c r="H3181">
        <v>-0.01</v>
      </c>
      <c r="I3181">
        <v>3.9449999999999998</v>
      </c>
      <c r="J3181">
        <v>-0.29099999999999998</v>
      </c>
      <c r="K3181">
        <v>-1.2769999999999999</v>
      </c>
      <c r="L3181">
        <v>-2.27</v>
      </c>
      <c r="M3181">
        <v>-3.0720000000000001</v>
      </c>
      <c r="N3181">
        <v>-3.2850000000000001</v>
      </c>
      <c r="O3181">
        <v>1.127</v>
      </c>
      <c r="P3181">
        <v>1.1439999999999999</v>
      </c>
      <c r="Q3181">
        <v>1.1419999999999999</v>
      </c>
      <c r="R3181">
        <v>0.89400000000000002</v>
      </c>
      <c r="S3181">
        <v>0.45300000000000001</v>
      </c>
    </row>
    <row r="3182" spans="1:19" x14ac:dyDescent="0.3">
      <c r="A3182">
        <v>480</v>
      </c>
      <c r="B3182">
        <v>-0.255</v>
      </c>
      <c r="C3182">
        <v>-1.2190000000000001</v>
      </c>
      <c r="D3182">
        <v>-2.2559999999999998</v>
      </c>
      <c r="E3182">
        <v>-3.0049999999999999</v>
      </c>
      <c r="F3182">
        <v>-3.23</v>
      </c>
      <c r="G3182">
        <v>3.4</v>
      </c>
      <c r="H3182">
        <v>-0.01</v>
      </c>
      <c r="I3182">
        <v>3.9449999999999998</v>
      </c>
      <c r="J3182">
        <v>-0.29199999999999998</v>
      </c>
      <c r="K3182">
        <v>-1.2769999999999999</v>
      </c>
      <c r="L3182">
        <v>-2.2709999999999999</v>
      </c>
      <c r="M3182">
        <v>-3.0760000000000001</v>
      </c>
      <c r="N3182">
        <v>-3.29</v>
      </c>
      <c r="O3182">
        <v>1.1259999999999999</v>
      </c>
      <c r="P3182">
        <v>1.1399999999999999</v>
      </c>
      <c r="Q3182">
        <v>1.145</v>
      </c>
      <c r="R3182">
        <v>0.9</v>
      </c>
      <c r="S3182">
        <v>0.45500000000000002</v>
      </c>
    </row>
    <row r="3183" spans="1:19" x14ac:dyDescent="0.3">
      <c r="A3183">
        <v>540</v>
      </c>
      <c r="B3183">
        <v>-0.255</v>
      </c>
      <c r="C3183">
        <v>-1.2190000000000001</v>
      </c>
      <c r="D3183">
        <v>-2.2559999999999998</v>
      </c>
      <c r="E3183">
        <v>-3.0049999999999999</v>
      </c>
      <c r="F3183">
        <v>-3.23</v>
      </c>
      <c r="G3183">
        <v>3.4</v>
      </c>
      <c r="H3183">
        <v>-0.01</v>
      </c>
      <c r="I3183">
        <v>3.9449999999999998</v>
      </c>
      <c r="J3183">
        <v>-0.29399999999999998</v>
      </c>
      <c r="K3183">
        <v>-1.2789999999999999</v>
      </c>
      <c r="L3183">
        <v>-2.2709999999999999</v>
      </c>
      <c r="M3183">
        <v>-3.0790000000000002</v>
      </c>
      <c r="N3183">
        <v>-3.2949999999999999</v>
      </c>
      <c r="O3183">
        <v>1.125</v>
      </c>
      <c r="P3183">
        <v>1.1379999999999999</v>
      </c>
      <c r="Q3183">
        <v>1.145</v>
      </c>
      <c r="R3183">
        <v>0.90300000000000002</v>
      </c>
      <c r="S3183">
        <v>0.45700000000000002</v>
      </c>
    </row>
    <row r="3184" spans="1:19" x14ac:dyDescent="0.3">
      <c r="A3184">
        <v>600</v>
      </c>
      <c r="B3184">
        <v>-0.255</v>
      </c>
      <c r="C3184">
        <v>-1.2190000000000001</v>
      </c>
      <c r="D3184">
        <v>-2.2559999999999998</v>
      </c>
      <c r="E3184">
        <v>-3.0049999999999999</v>
      </c>
      <c r="F3184">
        <v>-3.23</v>
      </c>
      <c r="G3184">
        <v>3.4</v>
      </c>
      <c r="H3184">
        <v>-0.01</v>
      </c>
      <c r="I3184">
        <v>3.9449999999999998</v>
      </c>
      <c r="J3184">
        <v>-0.29499999999999998</v>
      </c>
      <c r="K3184">
        <v>-1.28</v>
      </c>
      <c r="L3184">
        <v>-2.2709999999999999</v>
      </c>
      <c r="M3184">
        <v>-3.0819999999999999</v>
      </c>
      <c r="N3184">
        <v>-3.3010000000000002</v>
      </c>
      <c r="O3184">
        <v>1.125</v>
      </c>
      <c r="P3184">
        <v>1.137</v>
      </c>
      <c r="Q3184">
        <v>1.143</v>
      </c>
      <c r="R3184">
        <v>0.90500000000000003</v>
      </c>
      <c r="S3184">
        <v>0.45900000000000002</v>
      </c>
    </row>
    <row r="3186" spans="1:19" x14ac:dyDescent="0.3">
      <c r="A3186" t="s">
        <v>0</v>
      </c>
      <c r="B3186" t="s">
        <v>246</v>
      </c>
    </row>
    <row r="3187" spans="1:19" x14ac:dyDescent="0.3">
      <c r="A3187">
        <v>0</v>
      </c>
      <c r="B3187">
        <v>-0.255</v>
      </c>
      <c r="C3187">
        <v>-1.22</v>
      </c>
      <c r="D3187">
        <v>-2.2549999999999999</v>
      </c>
      <c r="E3187">
        <v>-2.9990000000000001</v>
      </c>
      <c r="F3187">
        <v>-3.22</v>
      </c>
      <c r="G3187">
        <v>3.4</v>
      </c>
      <c r="H3187">
        <v>-0.01</v>
      </c>
      <c r="I3187">
        <v>3.9449999999999998</v>
      </c>
      <c r="J3187">
        <v>-0.27400000000000002</v>
      </c>
      <c r="K3187">
        <v>-1.274</v>
      </c>
      <c r="L3187">
        <v>-2.27</v>
      </c>
      <c r="M3187">
        <v>-3.0579999999999998</v>
      </c>
      <c r="N3187">
        <v>-3.22</v>
      </c>
      <c r="O3187">
        <v>1.123</v>
      </c>
      <c r="P3187">
        <v>1.123</v>
      </c>
      <c r="Q3187">
        <v>1.117</v>
      </c>
      <c r="R3187">
        <v>0.84099999999999997</v>
      </c>
      <c r="S3187">
        <v>0.36499999999999999</v>
      </c>
    </row>
    <row r="3188" spans="1:19" x14ac:dyDescent="0.3">
      <c r="A3188">
        <v>60</v>
      </c>
      <c r="B3188">
        <v>-0.255</v>
      </c>
      <c r="C3188">
        <v>-1.22</v>
      </c>
      <c r="D3188">
        <v>-2.2549999999999999</v>
      </c>
      <c r="E3188">
        <v>-2.9990000000000001</v>
      </c>
      <c r="F3188">
        <v>-3.22</v>
      </c>
      <c r="G3188">
        <v>3.4</v>
      </c>
      <c r="H3188">
        <v>-0.01</v>
      </c>
      <c r="I3188">
        <v>3.9449999999999998</v>
      </c>
      <c r="J3188">
        <v>-0.28499999999999998</v>
      </c>
      <c r="K3188">
        <v>-1.276</v>
      </c>
      <c r="L3188">
        <v>-2.2629999999999999</v>
      </c>
      <c r="M3188">
        <v>-3.0489999999999999</v>
      </c>
      <c r="N3188">
        <v>-3.2490000000000001</v>
      </c>
      <c r="O3188">
        <v>1.1379999999999999</v>
      </c>
      <c r="P3188">
        <v>1.1359999999999999</v>
      </c>
      <c r="Q3188">
        <v>1.1000000000000001</v>
      </c>
      <c r="R3188">
        <v>0.81799999999999995</v>
      </c>
      <c r="S3188">
        <v>0.44</v>
      </c>
    </row>
    <row r="3189" spans="1:19" x14ac:dyDescent="0.3">
      <c r="A3189">
        <v>120</v>
      </c>
      <c r="B3189">
        <v>-0.255</v>
      </c>
      <c r="C3189">
        <v>-1.22</v>
      </c>
      <c r="D3189">
        <v>-2.2549999999999999</v>
      </c>
      <c r="E3189">
        <v>-2.9990000000000001</v>
      </c>
      <c r="F3189">
        <v>-3.22</v>
      </c>
      <c r="G3189">
        <v>3.4</v>
      </c>
      <c r="H3189">
        <v>-0.01</v>
      </c>
      <c r="I3189">
        <v>3.9449999999999998</v>
      </c>
      <c r="J3189">
        <v>-0.28100000000000003</v>
      </c>
      <c r="K3189">
        <v>-1.2789999999999999</v>
      </c>
      <c r="L3189">
        <v>-2.2749999999999999</v>
      </c>
      <c r="M3189">
        <v>-3.0670000000000002</v>
      </c>
      <c r="N3189">
        <v>-3.254</v>
      </c>
      <c r="O3189">
        <v>1.1279999999999999</v>
      </c>
      <c r="P3189">
        <v>1.155</v>
      </c>
      <c r="Q3189">
        <v>1.1499999999999999</v>
      </c>
      <c r="R3189">
        <v>0.88</v>
      </c>
      <c r="S3189">
        <v>0.442</v>
      </c>
    </row>
    <row r="3190" spans="1:19" x14ac:dyDescent="0.3">
      <c r="A3190">
        <v>180</v>
      </c>
      <c r="B3190">
        <v>-0.255</v>
      </c>
      <c r="C3190">
        <v>-1.22</v>
      </c>
      <c r="D3190">
        <v>-2.2549999999999999</v>
      </c>
      <c r="E3190">
        <v>-2.9990000000000001</v>
      </c>
      <c r="F3190">
        <v>-3.22</v>
      </c>
      <c r="G3190">
        <v>3.4</v>
      </c>
      <c r="H3190">
        <v>-0.01</v>
      </c>
      <c r="I3190">
        <v>3.9449999999999998</v>
      </c>
      <c r="J3190">
        <v>-0.28199999999999997</v>
      </c>
      <c r="K3190">
        <v>-1.2709999999999999</v>
      </c>
      <c r="L3190">
        <v>-2.2669999999999999</v>
      </c>
      <c r="M3190">
        <v>-3.0529999999999999</v>
      </c>
      <c r="N3190">
        <v>-3.2570000000000001</v>
      </c>
      <c r="O3190">
        <v>1.1259999999999999</v>
      </c>
      <c r="P3190">
        <v>1.137</v>
      </c>
      <c r="Q3190">
        <v>1.1240000000000001</v>
      </c>
      <c r="R3190">
        <v>0.83499999999999996</v>
      </c>
      <c r="S3190">
        <v>0.443</v>
      </c>
    </row>
    <row r="3191" spans="1:19" x14ac:dyDescent="0.3">
      <c r="A3191">
        <v>240</v>
      </c>
      <c r="B3191">
        <v>-0.255</v>
      </c>
      <c r="C3191">
        <v>-1.22</v>
      </c>
      <c r="D3191">
        <v>-2.2549999999999999</v>
      </c>
      <c r="E3191">
        <v>-2.9990000000000001</v>
      </c>
      <c r="F3191">
        <v>-3.22</v>
      </c>
      <c r="G3191">
        <v>3.4</v>
      </c>
      <c r="H3191">
        <v>-0.01</v>
      </c>
      <c r="I3191">
        <v>3.9449999999999998</v>
      </c>
      <c r="J3191">
        <v>-0.28699999999999998</v>
      </c>
      <c r="K3191">
        <v>-1.2749999999999999</v>
      </c>
      <c r="L3191">
        <v>-2.2730000000000001</v>
      </c>
      <c r="M3191">
        <v>-3.05</v>
      </c>
      <c r="N3191">
        <v>-3.2610000000000001</v>
      </c>
      <c r="O3191">
        <v>1.131</v>
      </c>
      <c r="P3191">
        <v>1.1539999999999999</v>
      </c>
      <c r="Q3191">
        <v>1.1519999999999999</v>
      </c>
      <c r="R3191">
        <v>0.83499999999999996</v>
      </c>
      <c r="S3191">
        <v>0.44400000000000001</v>
      </c>
    </row>
    <row r="3192" spans="1:19" x14ac:dyDescent="0.3">
      <c r="A3192">
        <v>300</v>
      </c>
      <c r="B3192">
        <v>-0.255</v>
      </c>
      <c r="C3192">
        <v>-1.22</v>
      </c>
      <c r="D3192">
        <v>-2.2549999999999999</v>
      </c>
      <c r="E3192">
        <v>-2.9990000000000001</v>
      </c>
      <c r="F3192">
        <v>-3.22</v>
      </c>
      <c r="G3192">
        <v>3.4</v>
      </c>
      <c r="H3192">
        <v>-0.01</v>
      </c>
      <c r="I3192">
        <v>3.9449999999999998</v>
      </c>
      <c r="J3192">
        <v>-0.28699999999999998</v>
      </c>
      <c r="K3192">
        <v>-1.274</v>
      </c>
      <c r="L3192">
        <v>-2.2709999999999999</v>
      </c>
      <c r="M3192">
        <v>-3.056</v>
      </c>
      <c r="N3192">
        <v>-3.2650000000000001</v>
      </c>
      <c r="O3192">
        <v>1.127</v>
      </c>
      <c r="P3192">
        <v>1.1419999999999999</v>
      </c>
      <c r="Q3192">
        <v>1.143</v>
      </c>
      <c r="R3192">
        <v>0.86</v>
      </c>
      <c r="S3192">
        <v>0.44600000000000001</v>
      </c>
    </row>
    <row r="3193" spans="1:19" x14ac:dyDescent="0.3">
      <c r="A3193">
        <v>360</v>
      </c>
      <c r="B3193">
        <v>-0.255</v>
      </c>
      <c r="C3193">
        <v>-1.22</v>
      </c>
      <c r="D3193">
        <v>-2.2549999999999999</v>
      </c>
      <c r="E3193">
        <v>-2.9990000000000001</v>
      </c>
      <c r="F3193">
        <v>-3.22</v>
      </c>
      <c r="G3193">
        <v>3.4</v>
      </c>
      <c r="H3193">
        <v>-0.01</v>
      </c>
      <c r="I3193">
        <v>3.9449999999999998</v>
      </c>
      <c r="J3193">
        <v>-0.28899999999999998</v>
      </c>
      <c r="K3193">
        <v>-1.2749999999999999</v>
      </c>
      <c r="L3193">
        <v>-2.27</v>
      </c>
      <c r="M3193">
        <v>-3.0619999999999998</v>
      </c>
      <c r="N3193">
        <v>-3.27</v>
      </c>
      <c r="O3193">
        <v>1.1279999999999999</v>
      </c>
      <c r="P3193">
        <v>1.143</v>
      </c>
      <c r="Q3193">
        <v>1.137</v>
      </c>
      <c r="R3193">
        <v>0.879</v>
      </c>
      <c r="S3193">
        <v>0.44700000000000001</v>
      </c>
    </row>
    <row r="3194" spans="1:19" x14ac:dyDescent="0.3">
      <c r="A3194">
        <v>420</v>
      </c>
      <c r="B3194">
        <v>-0.255</v>
      </c>
      <c r="C3194">
        <v>-1.22</v>
      </c>
      <c r="D3194">
        <v>-2.2549999999999999</v>
      </c>
      <c r="E3194">
        <v>-2.9990000000000001</v>
      </c>
      <c r="F3194">
        <v>-3.22</v>
      </c>
      <c r="G3194">
        <v>3.4</v>
      </c>
      <c r="H3194">
        <v>-0.01</v>
      </c>
      <c r="I3194">
        <v>3.9449999999999998</v>
      </c>
      <c r="J3194">
        <v>-0.29099999999999998</v>
      </c>
      <c r="K3194">
        <v>-1.2769999999999999</v>
      </c>
      <c r="L3194">
        <v>-2.27</v>
      </c>
      <c r="M3194">
        <v>-3.0670000000000002</v>
      </c>
      <c r="N3194">
        <v>-3.2749999999999999</v>
      </c>
      <c r="O3194">
        <v>1.127</v>
      </c>
      <c r="P3194">
        <v>1.1439999999999999</v>
      </c>
      <c r="Q3194">
        <v>1.1419999999999999</v>
      </c>
      <c r="R3194">
        <v>0.88900000000000001</v>
      </c>
      <c r="S3194">
        <v>0.44900000000000001</v>
      </c>
    </row>
    <row r="3195" spans="1:19" x14ac:dyDescent="0.3">
      <c r="A3195">
        <v>480</v>
      </c>
      <c r="B3195">
        <v>-0.255</v>
      </c>
      <c r="C3195">
        <v>-1.22</v>
      </c>
      <c r="D3195">
        <v>-2.2549999999999999</v>
      </c>
      <c r="E3195">
        <v>-2.9990000000000001</v>
      </c>
      <c r="F3195">
        <v>-3.22</v>
      </c>
      <c r="G3195">
        <v>3.4</v>
      </c>
      <c r="H3195">
        <v>-0.01</v>
      </c>
      <c r="I3195">
        <v>3.9449999999999998</v>
      </c>
      <c r="J3195">
        <v>-0.29199999999999998</v>
      </c>
      <c r="K3195">
        <v>-1.2769999999999999</v>
      </c>
      <c r="L3195">
        <v>-2.2709999999999999</v>
      </c>
      <c r="M3195">
        <v>-3.0710000000000002</v>
      </c>
      <c r="N3195">
        <v>-3.2789999999999999</v>
      </c>
      <c r="O3195">
        <v>1.1259999999999999</v>
      </c>
      <c r="P3195">
        <v>1.1399999999999999</v>
      </c>
      <c r="Q3195">
        <v>1.145</v>
      </c>
      <c r="R3195">
        <v>0.89400000000000002</v>
      </c>
      <c r="S3195">
        <v>0.45100000000000001</v>
      </c>
    </row>
    <row r="3196" spans="1:19" x14ac:dyDescent="0.3">
      <c r="A3196">
        <v>540</v>
      </c>
      <c r="B3196">
        <v>-0.255</v>
      </c>
      <c r="C3196">
        <v>-1.22</v>
      </c>
      <c r="D3196">
        <v>-2.2549999999999999</v>
      </c>
      <c r="E3196">
        <v>-2.9990000000000001</v>
      </c>
      <c r="F3196">
        <v>-3.22</v>
      </c>
      <c r="G3196">
        <v>3.4</v>
      </c>
      <c r="H3196">
        <v>-0.01</v>
      </c>
      <c r="I3196">
        <v>3.9449999999999998</v>
      </c>
      <c r="J3196">
        <v>-0.29399999999999998</v>
      </c>
      <c r="K3196">
        <v>-1.2789999999999999</v>
      </c>
      <c r="L3196">
        <v>-2.2709999999999999</v>
      </c>
      <c r="M3196">
        <v>-3.0739999999999998</v>
      </c>
      <c r="N3196">
        <v>-3.2850000000000001</v>
      </c>
      <c r="O3196">
        <v>1.125</v>
      </c>
      <c r="P3196">
        <v>1.1379999999999999</v>
      </c>
      <c r="Q3196">
        <v>1.145</v>
      </c>
      <c r="R3196">
        <v>0.89600000000000002</v>
      </c>
      <c r="S3196">
        <v>0.45300000000000001</v>
      </c>
    </row>
    <row r="3197" spans="1:19" x14ac:dyDescent="0.3">
      <c r="A3197">
        <v>600</v>
      </c>
      <c r="B3197">
        <v>-0.255</v>
      </c>
      <c r="C3197">
        <v>-1.22</v>
      </c>
      <c r="D3197">
        <v>-2.2549999999999999</v>
      </c>
      <c r="E3197">
        <v>-2.9990000000000001</v>
      </c>
      <c r="F3197">
        <v>-3.22</v>
      </c>
      <c r="G3197">
        <v>3.4</v>
      </c>
      <c r="H3197">
        <v>-0.01</v>
      </c>
      <c r="I3197">
        <v>3.9449999999999998</v>
      </c>
      <c r="J3197">
        <v>-0.29499999999999998</v>
      </c>
      <c r="K3197">
        <v>-1.28</v>
      </c>
      <c r="L3197">
        <v>-2.2709999999999999</v>
      </c>
      <c r="M3197">
        <v>-3.077</v>
      </c>
      <c r="N3197">
        <v>-3.29</v>
      </c>
      <c r="O3197">
        <v>1.125</v>
      </c>
      <c r="P3197">
        <v>1.137</v>
      </c>
      <c r="Q3197">
        <v>1.143</v>
      </c>
      <c r="R3197">
        <v>0.89900000000000002</v>
      </c>
      <c r="S3197">
        <v>0.45500000000000002</v>
      </c>
    </row>
    <row r="3199" spans="1:19" x14ac:dyDescent="0.3">
      <c r="A3199" t="s">
        <v>0</v>
      </c>
      <c r="B3199" t="s">
        <v>247</v>
      </c>
    </row>
    <row r="3200" spans="1:19" x14ac:dyDescent="0.3">
      <c r="A3200">
        <v>0</v>
      </c>
      <c r="B3200">
        <v>-0.255</v>
      </c>
      <c r="C3200">
        <v>-1.2190000000000001</v>
      </c>
      <c r="D3200">
        <v>-2.2549999999999999</v>
      </c>
      <c r="E3200">
        <v>-2.9929999999999999</v>
      </c>
      <c r="F3200">
        <v>-3.21</v>
      </c>
      <c r="G3200">
        <v>3.4</v>
      </c>
      <c r="H3200">
        <v>-0.01</v>
      </c>
      <c r="I3200">
        <v>3.9449999999999998</v>
      </c>
      <c r="J3200">
        <v>-0.27400000000000002</v>
      </c>
      <c r="K3200">
        <v>-1.274</v>
      </c>
      <c r="L3200">
        <v>-2.27</v>
      </c>
      <c r="M3200">
        <v>-3.052</v>
      </c>
      <c r="N3200">
        <v>-3.21</v>
      </c>
      <c r="O3200">
        <v>1.123</v>
      </c>
      <c r="P3200">
        <v>1.123</v>
      </c>
      <c r="Q3200">
        <v>1.117</v>
      </c>
      <c r="R3200">
        <v>0.83499999999999996</v>
      </c>
      <c r="S3200">
        <v>0.36199999999999999</v>
      </c>
    </row>
    <row r="3201" spans="1:19" x14ac:dyDescent="0.3">
      <c r="A3201">
        <v>60</v>
      </c>
      <c r="B3201">
        <v>-0.255</v>
      </c>
      <c r="C3201">
        <v>-1.2190000000000001</v>
      </c>
      <c r="D3201">
        <v>-2.2549999999999999</v>
      </c>
      <c r="E3201">
        <v>-2.9929999999999999</v>
      </c>
      <c r="F3201">
        <v>-3.21</v>
      </c>
      <c r="G3201">
        <v>3.4</v>
      </c>
      <c r="H3201">
        <v>-0.01</v>
      </c>
      <c r="I3201">
        <v>3.9449999999999998</v>
      </c>
      <c r="J3201">
        <v>-0.28499999999999998</v>
      </c>
      <c r="K3201">
        <v>-1.276</v>
      </c>
      <c r="L3201">
        <v>-2.2629999999999999</v>
      </c>
      <c r="M3201">
        <v>-3.0430000000000001</v>
      </c>
      <c r="N3201">
        <v>-3.2389999999999999</v>
      </c>
      <c r="O3201">
        <v>1.1379999999999999</v>
      </c>
      <c r="P3201">
        <v>1.135</v>
      </c>
      <c r="Q3201">
        <v>1.1000000000000001</v>
      </c>
      <c r="R3201">
        <v>0.81299999999999994</v>
      </c>
      <c r="S3201">
        <v>0.436</v>
      </c>
    </row>
    <row r="3202" spans="1:19" x14ac:dyDescent="0.3">
      <c r="A3202">
        <v>120</v>
      </c>
      <c r="B3202">
        <v>-0.255</v>
      </c>
      <c r="C3202">
        <v>-1.2190000000000001</v>
      </c>
      <c r="D3202">
        <v>-2.2549999999999999</v>
      </c>
      <c r="E3202">
        <v>-2.9929999999999999</v>
      </c>
      <c r="F3202">
        <v>-3.21</v>
      </c>
      <c r="G3202">
        <v>3.4</v>
      </c>
      <c r="H3202">
        <v>-0.01</v>
      </c>
      <c r="I3202">
        <v>3.9449999999999998</v>
      </c>
      <c r="J3202">
        <v>-0.28199999999999997</v>
      </c>
      <c r="K3202">
        <v>-1.2789999999999999</v>
      </c>
      <c r="L3202">
        <v>-2.2749999999999999</v>
      </c>
      <c r="M3202">
        <v>-3.0609999999999999</v>
      </c>
      <c r="N3202">
        <v>-3.2429999999999999</v>
      </c>
      <c r="O3202">
        <v>1.129</v>
      </c>
      <c r="P3202">
        <v>1.155</v>
      </c>
      <c r="Q3202">
        <v>1.1499999999999999</v>
      </c>
      <c r="R3202">
        <v>0.873</v>
      </c>
      <c r="S3202">
        <v>0.438</v>
      </c>
    </row>
    <row r="3203" spans="1:19" x14ac:dyDescent="0.3">
      <c r="A3203">
        <v>180</v>
      </c>
      <c r="B3203">
        <v>-0.255</v>
      </c>
      <c r="C3203">
        <v>-1.2190000000000001</v>
      </c>
      <c r="D3203">
        <v>-2.2549999999999999</v>
      </c>
      <c r="E3203">
        <v>-2.9929999999999999</v>
      </c>
      <c r="F3203">
        <v>-3.21</v>
      </c>
      <c r="G3203">
        <v>3.4</v>
      </c>
      <c r="H3203">
        <v>-0.01</v>
      </c>
      <c r="I3203">
        <v>3.9449999999999998</v>
      </c>
      <c r="J3203">
        <v>-0.28199999999999997</v>
      </c>
      <c r="K3203">
        <v>-1.2709999999999999</v>
      </c>
      <c r="L3203">
        <v>-2.2669999999999999</v>
      </c>
      <c r="M3203">
        <v>-3.0470000000000002</v>
      </c>
      <c r="N3203">
        <v>-3.246</v>
      </c>
      <c r="O3203">
        <v>1.1259999999999999</v>
      </c>
      <c r="P3203">
        <v>1.137</v>
      </c>
      <c r="Q3203">
        <v>1.1240000000000001</v>
      </c>
      <c r="R3203">
        <v>0.82799999999999996</v>
      </c>
      <c r="S3203">
        <v>0.439</v>
      </c>
    </row>
    <row r="3204" spans="1:19" x14ac:dyDescent="0.3">
      <c r="A3204">
        <v>240</v>
      </c>
      <c r="B3204">
        <v>-0.255</v>
      </c>
      <c r="C3204">
        <v>-1.2190000000000001</v>
      </c>
      <c r="D3204">
        <v>-2.2549999999999999</v>
      </c>
      <c r="E3204">
        <v>-2.9929999999999999</v>
      </c>
      <c r="F3204">
        <v>-3.21</v>
      </c>
      <c r="G3204">
        <v>3.4</v>
      </c>
      <c r="H3204">
        <v>-0.01</v>
      </c>
      <c r="I3204">
        <v>3.9449999999999998</v>
      </c>
      <c r="J3204">
        <v>-0.28699999999999998</v>
      </c>
      <c r="K3204">
        <v>-1.2749999999999999</v>
      </c>
      <c r="L3204">
        <v>-2.2730000000000001</v>
      </c>
      <c r="M3204">
        <v>-3.044</v>
      </c>
      <c r="N3204">
        <v>-3.2509999999999999</v>
      </c>
      <c r="O3204">
        <v>1.131</v>
      </c>
      <c r="P3204">
        <v>1.1539999999999999</v>
      </c>
      <c r="Q3204">
        <v>1.1519999999999999</v>
      </c>
      <c r="R3204">
        <v>0.82899999999999996</v>
      </c>
      <c r="S3204">
        <v>0.441</v>
      </c>
    </row>
    <row r="3205" spans="1:19" x14ac:dyDescent="0.3">
      <c r="A3205">
        <v>300</v>
      </c>
      <c r="B3205">
        <v>-0.255</v>
      </c>
      <c r="C3205">
        <v>-1.2190000000000001</v>
      </c>
      <c r="D3205">
        <v>-2.2549999999999999</v>
      </c>
      <c r="E3205">
        <v>-2.9929999999999999</v>
      </c>
      <c r="F3205">
        <v>-3.21</v>
      </c>
      <c r="G3205">
        <v>3.4</v>
      </c>
      <c r="H3205">
        <v>-0.01</v>
      </c>
      <c r="I3205">
        <v>3.9449999999999998</v>
      </c>
      <c r="J3205">
        <v>-0.28699999999999998</v>
      </c>
      <c r="K3205">
        <v>-1.274</v>
      </c>
      <c r="L3205">
        <v>-2.2709999999999999</v>
      </c>
      <c r="M3205">
        <v>-3.05</v>
      </c>
      <c r="N3205">
        <v>-3.2549999999999999</v>
      </c>
      <c r="O3205">
        <v>1.127</v>
      </c>
      <c r="P3205">
        <v>1.1419999999999999</v>
      </c>
      <c r="Q3205">
        <v>1.143</v>
      </c>
      <c r="R3205">
        <v>0.85499999999999998</v>
      </c>
      <c r="S3205">
        <v>0.442</v>
      </c>
    </row>
    <row r="3206" spans="1:19" x14ac:dyDescent="0.3">
      <c r="A3206">
        <v>360</v>
      </c>
      <c r="B3206">
        <v>-0.255</v>
      </c>
      <c r="C3206">
        <v>-1.2190000000000001</v>
      </c>
      <c r="D3206">
        <v>-2.2549999999999999</v>
      </c>
      <c r="E3206">
        <v>-2.9929999999999999</v>
      </c>
      <c r="F3206">
        <v>-3.21</v>
      </c>
      <c r="G3206">
        <v>3.4</v>
      </c>
      <c r="H3206">
        <v>-0.01</v>
      </c>
      <c r="I3206">
        <v>3.9449999999999998</v>
      </c>
      <c r="J3206">
        <v>-0.28899999999999998</v>
      </c>
      <c r="K3206">
        <v>-1.2749999999999999</v>
      </c>
      <c r="L3206">
        <v>-2.2690000000000001</v>
      </c>
      <c r="M3206">
        <v>-3.0569999999999999</v>
      </c>
      <c r="N3206">
        <v>-3.2589999999999999</v>
      </c>
      <c r="O3206">
        <v>1.1279999999999999</v>
      </c>
      <c r="P3206">
        <v>1.143</v>
      </c>
      <c r="Q3206">
        <v>1.1359999999999999</v>
      </c>
      <c r="R3206">
        <v>0.874</v>
      </c>
      <c r="S3206">
        <v>0.443</v>
      </c>
    </row>
    <row r="3207" spans="1:19" x14ac:dyDescent="0.3">
      <c r="A3207">
        <v>420</v>
      </c>
      <c r="B3207">
        <v>-0.255</v>
      </c>
      <c r="C3207">
        <v>-1.2190000000000001</v>
      </c>
      <c r="D3207">
        <v>-2.2549999999999999</v>
      </c>
      <c r="E3207">
        <v>-2.9929999999999999</v>
      </c>
      <c r="F3207">
        <v>-3.21</v>
      </c>
      <c r="G3207">
        <v>3.4</v>
      </c>
      <c r="H3207">
        <v>-0.01</v>
      </c>
      <c r="I3207">
        <v>3.9449999999999998</v>
      </c>
      <c r="J3207">
        <v>-0.29099999999999998</v>
      </c>
      <c r="K3207">
        <v>-1.2769999999999999</v>
      </c>
      <c r="L3207">
        <v>-2.27</v>
      </c>
      <c r="M3207">
        <v>-3.0609999999999999</v>
      </c>
      <c r="N3207">
        <v>-3.2629999999999999</v>
      </c>
      <c r="O3207">
        <v>1.127</v>
      </c>
      <c r="P3207">
        <v>1.1439999999999999</v>
      </c>
      <c r="Q3207">
        <v>1.141</v>
      </c>
      <c r="R3207">
        <v>0.88300000000000001</v>
      </c>
      <c r="S3207">
        <v>0.44500000000000001</v>
      </c>
    </row>
    <row r="3208" spans="1:19" x14ac:dyDescent="0.3">
      <c r="A3208">
        <v>480</v>
      </c>
      <c r="B3208">
        <v>-0.255</v>
      </c>
      <c r="C3208">
        <v>-1.2190000000000001</v>
      </c>
      <c r="D3208">
        <v>-2.2549999999999999</v>
      </c>
      <c r="E3208">
        <v>-2.9929999999999999</v>
      </c>
      <c r="F3208">
        <v>-3.21</v>
      </c>
      <c r="G3208">
        <v>3.4</v>
      </c>
      <c r="H3208">
        <v>-0.01</v>
      </c>
      <c r="I3208">
        <v>3.9449999999999998</v>
      </c>
      <c r="J3208">
        <v>-0.29199999999999998</v>
      </c>
      <c r="K3208">
        <v>-1.2769999999999999</v>
      </c>
      <c r="L3208">
        <v>-2.2709999999999999</v>
      </c>
      <c r="M3208">
        <v>-3.0649999999999999</v>
      </c>
      <c r="N3208">
        <v>-3.2679999999999998</v>
      </c>
      <c r="O3208">
        <v>1.1259999999999999</v>
      </c>
      <c r="P3208">
        <v>1.1399999999999999</v>
      </c>
      <c r="Q3208">
        <v>1.145</v>
      </c>
      <c r="R3208">
        <v>0.88800000000000001</v>
      </c>
      <c r="S3208">
        <v>0.44700000000000001</v>
      </c>
    </row>
    <row r="3209" spans="1:19" x14ac:dyDescent="0.3">
      <c r="A3209">
        <v>540</v>
      </c>
      <c r="B3209">
        <v>-0.255</v>
      </c>
      <c r="C3209">
        <v>-1.2190000000000001</v>
      </c>
      <c r="D3209">
        <v>-2.2549999999999999</v>
      </c>
      <c r="E3209">
        <v>-2.9929999999999999</v>
      </c>
      <c r="F3209">
        <v>-3.21</v>
      </c>
      <c r="G3209">
        <v>3.4</v>
      </c>
      <c r="H3209">
        <v>-0.01</v>
      </c>
      <c r="I3209">
        <v>3.9449999999999998</v>
      </c>
      <c r="J3209">
        <v>-0.29399999999999998</v>
      </c>
      <c r="K3209">
        <v>-1.2789999999999999</v>
      </c>
      <c r="L3209">
        <v>-2.2709999999999999</v>
      </c>
      <c r="M3209">
        <v>-3.0680000000000001</v>
      </c>
      <c r="N3209">
        <v>-3.274</v>
      </c>
      <c r="O3209">
        <v>1.125</v>
      </c>
      <c r="P3209">
        <v>1.139</v>
      </c>
      <c r="Q3209">
        <v>1.1439999999999999</v>
      </c>
      <c r="R3209">
        <v>0.89100000000000001</v>
      </c>
      <c r="S3209">
        <v>0.44900000000000001</v>
      </c>
    </row>
    <row r="3210" spans="1:19" x14ac:dyDescent="0.3">
      <c r="A3210">
        <v>600</v>
      </c>
      <c r="B3210">
        <v>-0.255</v>
      </c>
      <c r="C3210">
        <v>-1.2190000000000001</v>
      </c>
      <c r="D3210">
        <v>-2.2549999999999999</v>
      </c>
      <c r="E3210">
        <v>-2.9929999999999999</v>
      </c>
      <c r="F3210">
        <v>-3.21</v>
      </c>
      <c r="G3210">
        <v>3.4</v>
      </c>
      <c r="H3210">
        <v>-0.01</v>
      </c>
      <c r="I3210">
        <v>3.9449999999999998</v>
      </c>
      <c r="J3210">
        <v>-0.29499999999999998</v>
      </c>
      <c r="K3210">
        <v>-1.28</v>
      </c>
      <c r="L3210">
        <v>-2.2709999999999999</v>
      </c>
      <c r="M3210">
        <v>-3.0710000000000002</v>
      </c>
      <c r="N3210">
        <v>-3.2789999999999999</v>
      </c>
      <c r="O3210">
        <v>1.125</v>
      </c>
      <c r="P3210">
        <v>1.137</v>
      </c>
      <c r="Q3210">
        <v>1.143</v>
      </c>
      <c r="R3210">
        <v>0.89300000000000002</v>
      </c>
      <c r="S3210">
        <v>0.45100000000000001</v>
      </c>
    </row>
    <row r="3212" spans="1:19" x14ac:dyDescent="0.3">
      <c r="A3212" t="s">
        <v>0</v>
      </c>
      <c r="B3212" t="s">
        <v>248</v>
      </c>
    </row>
    <row r="3213" spans="1:19" x14ac:dyDescent="0.3">
      <c r="A3213">
        <v>0</v>
      </c>
      <c r="B3213">
        <v>-0.255</v>
      </c>
      <c r="C3213">
        <v>-1.2190000000000001</v>
      </c>
      <c r="D3213">
        <v>-2.2549999999999999</v>
      </c>
      <c r="E3213">
        <v>-2.9860000000000002</v>
      </c>
      <c r="F3213">
        <v>-3.2</v>
      </c>
      <c r="G3213">
        <v>3.4</v>
      </c>
      <c r="H3213">
        <v>-0.01</v>
      </c>
      <c r="I3213">
        <v>3.9449999999999998</v>
      </c>
      <c r="J3213">
        <v>-0.27400000000000002</v>
      </c>
      <c r="K3213">
        <v>-1.274</v>
      </c>
      <c r="L3213">
        <v>-2.27</v>
      </c>
      <c r="M3213">
        <v>-3.0459999999999998</v>
      </c>
      <c r="N3213">
        <v>-3.2</v>
      </c>
      <c r="O3213">
        <v>1.123</v>
      </c>
      <c r="P3213">
        <v>1.123</v>
      </c>
      <c r="Q3213">
        <v>1.117</v>
      </c>
      <c r="R3213">
        <v>0.82799999999999996</v>
      </c>
      <c r="S3213">
        <v>0.35899999999999999</v>
      </c>
    </row>
    <row r="3214" spans="1:19" x14ac:dyDescent="0.3">
      <c r="A3214">
        <v>60</v>
      </c>
      <c r="B3214">
        <v>-0.255</v>
      </c>
      <c r="C3214">
        <v>-1.2190000000000001</v>
      </c>
      <c r="D3214">
        <v>-2.2549999999999999</v>
      </c>
      <c r="E3214">
        <v>-2.9860000000000002</v>
      </c>
      <c r="F3214">
        <v>-3.2</v>
      </c>
      <c r="G3214">
        <v>3.4</v>
      </c>
      <c r="H3214">
        <v>-0.01</v>
      </c>
      <c r="I3214">
        <v>3.9449999999999998</v>
      </c>
      <c r="J3214">
        <v>-0.28499999999999998</v>
      </c>
      <c r="K3214">
        <v>-1.2769999999999999</v>
      </c>
      <c r="L3214">
        <v>-2.2629999999999999</v>
      </c>
      <c r="M3214">
        <v>-3.0369999999999999</v>
      </c>
      <c r="N3214">
        <v>-3.2280000000000002</v>
      </c>
      <c r="O3214">
        <v>1.1379999999999999</v>
      </c>
      <c r="P3214">
        <v>1.137</v>
      </c>
      <c r="Q3214">
        <v>1.1000000000000001</v>
      </c>
      <c r="R3214">
        <v>0.80500000000000005</v>
      </c>
      <c r="S3214">
        <v>0.432</v>
      </c>
    </row>
    <row r="3215" spans="1:19" x14ac:dyDescent="0.3">
      <c r="A3215">
        <v>120</v>
      </c>
      <c r="B3215">
        <v>-0.255</v>
      </c>
      <c r="C3215">
        <v>-1.2190000000000001</v>
      </c>
      <c r="D3215">
        <v>-2.2549999999999999</v>
      </c>
      <c r="E3215">
        <v>-2.9860000000000002</v>
      </c>
      <c r="F3215">
        <v>-3.2</v>
      </c>
      <c r="G3215">
        <v>3.4</v>
      </c>
      <c r="H3215">
        <v>-0.01</v>
      </c>
      <c r="I3215">
        <v>3.9449999999999998</v>
      </c>
      <c r="J3215">
        <v>-0.28100000000000003</v>
      </c>
      <c r="K3215">
        <v>-1.2789999999999999</v>
      </c>
      <c r="L3215">
        <v>-2.2749999999999999</v>
      </c>
      <c r="M3215">
        <v>-3.0550000000000002</v>
      </c>
      <c r="N3215">
        <v>-3.2330000000000001</v>
      </c>
      <c r="O3215">
        <v>1.1279999999999999</v>
      </c>
      <c r="P3215">
        <v>1.1559999999999999</v>
      </c>
      <c r="Q3215">
        <v>1.1499999999999999</v>
      </c>
      <c r="R3215">
        <v>0.86699999999999999</v>
      </c>
      <c r="S3215">
        <v>0.434</v>
      </c>
    </row>
    <row r="3216" spans="1:19" x14ac:dyDescent="0.3">
      <c r="A3216">
        <v>180</v>
      </c>
      <c r="B3216">
        <v>-0.255</v>
      </c>
      <c r="C3216">
        <v>-1.2190000000000001</v>
      </c>
      <c r="D3216">
        <v>-2.2549999999999999</v>
      </c>
      <c r="E3216">
        <v>-2.9860000000000002</v>
      </c>
      <c r="F3216">
        <v>-3.2</v>
      </c>
      <c r="G3216">
        <v>3.4</v>
      </c>
      <c r="H3216">
        <v>-0.01</v>
      </c>
      <c r="I3216">
        <v>3.9449999999999998</v>
      </c>
      <c r="J3216">
        <v>-0.28199999999999997</v>
      </c>
      <c r="K3216">
        <v>-1.2709999999999999</v>
      </c>
      <c r="L3216">
        <v>-2.266</v>
      </c>
      <c r="M3216">
        <v>-3.0409999999999999</v>
      </c>
      <c r="N3216">
        <v>-3.2360000000000002</v>
      </c>
      <c r="O3216">
        <v>1.1259999999999999</v>
      </c>
      <c r="P3216">
        <v>1.137</v>
      </c>
      <c r="Q3216">
        <v>1.123</v>
      </c>
      <c r="R3216">
        <v>0.82299999999999995</v>
      </c>
      <c r="S3216">
        <v>0.435</v>
      </c>
    </row>
    <row r="3217" spans="1:19" x14ac:dyDescent="0.3">
      <c r="A3217">
        <v>240</v>
      </c>
      <c r="B3217">
        <v>-0.255</v>
      </c>
      <c r="C3217">
        <v>-1.2190000000000001</v>
      </c>
      <c r="D3217">
        <v>-2.2549999999999999</v>
      </c>
      <c r="E3217">
        <v>-2.9860000000000002</v>
      </c>
      <c r="F3217">
        <v>-3.2</v>
      </c>
      <c r="G3217">
        <v>3.4</v>
      </c>
      <c r="H3217">
        <v>-0.01</v>
      </c>
      <c r="I3217">
        <v>3.9449999999999998</v>
      </c>
      <c r="J3217">
        <v>-0.28699999999999998</v>
      </c>
      <c r="K3217">
        <v>-1.2749999999999999</v>
      </c>
      <c r="L3217">
        <v>-2.2719999999999998</v>
      </c>
      <c r="M3217">
        <v>-3.0379999999999998</v>
      </c>
      <c r="N3217">
        <v>-3.24</v>
      </c>
      <c r="O3217">
        <v>1.131</v>
      </c>
      <c r="P3217">
        <v>1.153</v>
      </c>
      <c r="Q3217">
        <v>1.151</v>
      </c>
      <c r="R3217">
        <v>0.82099999999999995</v>
      </c>
      <c r="S3217">
        <v>0.437</v>
      </c>
    </row>
    <row r="3218" spans="1:19" x14ac:dyDescent="0.3">
      <c r="A3218">
        <v>300</v>
      </c>
      <c r="B3218">
        <v>-0.255</v>
      </c>
      <c r="C3218">
        <v>-1.2190000000000001</v>
      </c>
      <c r="D3218">
        <v>-2.2549999999999999</v>
      </c>
      <c r="E3218">
        <v>-2.9860000000000002</v>
      </c>
      <c r="F3218">
        <v>-3.2</v>
      </c>
      <c r="G3218">
        <v>3.4</v>
      </c>
      <c r="H3218">
        <v>-0.01</v>
      </c>
      <c r="I3218">
        <v>3.9449999999999998</v>
      </c>
      <c r="J3218">
        <v>-0.28699999999999998</v>
      </c>
      <c r="K3218">
        <v>-1.274</v>
      </c>
      <c r="L3218">
        <v>-2.2709999999999999</v>
      </c>
      <c r="M3218">
        <v>-3.044</v>
      </c>
      <c r="N3218">
        <v>-3.2440000000000002</v>
      </c>
      <c r="O3218">
        <v>1.127</v>
      </c>
      <c r="P3218">
        <v>1.143</v>
      </c>
      <c r="Q3218">
        <v>1.143</v>
      </c>
      <c r="R3218">
        <v>0.84699999999999998</v>
      </c>
      <c r="S3218">
        <v>0.438</v>
      </c>
    </row>
    <row r="3219" spans="1:19" x14ac:dyDescent="0.3">
      <c r="A3219">
        <v>360</v>
      </c>
      <c r="B3219">
        <v>-0.255</v>
      </c>
      <c r="C3219">
        <v>-1.2190000000000001</v>
      </c>
      <c r="D3219">
        <v>-2.2549999999999999</v>
      </c>
      <c r="E3219">
        <v>-2.9860000000000002</v>
      </c>
      <c r="F3219">
        <v>-3.2</v>
      </c>
      <c r="G3219">
        <v>3.4</v>
      </c>
      <c r="H3219">
        <v>-0.01</v>
      </c>
      <c r="I3219">
        <v>3.9449999999999998</v>
      </c>
      <c r="J3219">
        <v>-0.28899999999999998</v>
      </c>
      <c r="K3219">
        <v>-1.2749999999999999</v>
      </c>
      <c r="L3219">
        <v>-2.2690000000000001</v>
      </c>
      <c r="M3219">
        <v>-3.05</v>
      </c>
      <c r="N3219">
        <v>-3.2480000000000002</v>
      </c>
      <c r="O3219">
        <v>1.1279999999999999</v>
      </c>
      <c r="P3219">
        <v>1.143</v>
      </c>
      <c r="Q3219">
        <v>1.1359999999999999</v>
      </c>
      <c r="R3219">
        <v>0.86699999999999999</v>
      </c>
      <c r="S3219">
        <v>0.439</v>
      </c>
    </row>
    <row r="3220" spans="1:19" x14ac:dyDescent="0.3">
      <c r="A3220">
        <v>420</v>
      </c>
      <c r="B3220">
        <v>-0.255</v>
      </c>
      <c r="C3220">
        <v>-1.2190000000000001</v>
      </c>
      <c r="D3220">
        <v>-2.2549999999999999</v>
      </c>
      <c r="E3220">
        <v>-2.9860000000000002</v>
      </c>
      <c r="F3220">
        <v>-3.2</v>
      </c>
      <c r="G3220">
        <v>3.4</v>
      </c>
      <c r="H3220">
        <v>-0.01</v>
      </c>
      <c r="I3220">
        <v>3.9449999999999998</v>
      </c>
      <c r="J3220">
        <v>-0.29099999999999998</v>
      </c>
      <c r="K3220">
        <v>-1.2769999999999999</v>
      </c>
      <c r="L3220">
        <v>-2.27</v>
      </c>
      <c r="M3220">
        <v>-3.0550000000000002</v>
      </c>
      <c r="N3220">
        <v>-3.2519999999999998</v>
      </c>
      <c r="O3220">
        <v>1.127</v>
      </c>
      <c r="P3220">
        <v>1.1439999999999999</v>
      </c>
      <c r="Q3220">
        <v>1.141</v>
      </c>
      <c r="R3220">
        <v>0.878</v>
      </c>
      <c r="S3220">
        <v>0.441</v>
      </c>
    </row>
    <row r="3221" spans="1:19" x14ac:dyDescent="0.3">
      <c r="A3221">
        <v>480</v>
      </c>
      <c r="B3221">
        <v>-0.255</v>
      </c>
      <c r="C3221">
        <v>-1.2190000000000001</v>
      </c>
      <c r="D3221">
        <v>-2.2549999999999999</v>
      </c>
      <c r="E3221">
        <v>-2.9860000000000002</v>
      </c>
      <c r="F3221">
        <v>-3.2</v>
      </c>
      <c r="G3221">
        <v>3.4</v>
      </c>
      <c r="H3221">
        <v>-0.01</v>
      </c>
      <c r="I3221">
        <v>3.9449999999999998</v>
      </c>
      <c r="J3221">
        <v>-0.29199999999999998</v>
      </c>
      <c r="K3221">
        <v>-1.2769999999999999</v>
      </c>
      <c r="L3221">
        <v>-2.2709999999999999</v>
      </c>
      <c r="M3221">
        <v>-3.0590000000000002</v>
      </c>
      <c r="N3221">
        <v>-3.2570000000000001</v>
      </c>
      <c r="O3221">
        <v>1.1259999999999999</v>
      </c>
      <c r="P3221">
        <v>1.1399999999999999</v>
      </c>
      <c r="Q3221">
        <v>1.145</v>
      </c>
      <c r="R3221">
        <v>0.88200000000000001</v>
      </c>
      <c r="S3221">
        <v>0.443</v>
      </c>
    </row>
    <row r="3222" spans="1:19" x14ac:dyDescent="0.3">
      <c r="A3222">
        <v>540</v>
      </c>
      <c r="B3222">
        <v>-0.255</v>
      </c>
      <c r="C3222">
        <v>-1.2190000000000001</v>
      </c>
      <c r="D3222">
        <v>-2.2549999999999999</v>
      </c>
      <c r="E3222">
        <v>-2.9860000000000002</v>
      </c>
      <c r="F3222">
        <v>-3.2</v>
      </c>
      <c r="G3222">
        <v>3.4</v>
      </c>
      <c r="H3222">
        <v>-0.01</v>
      </c>
      <c r="I3222">
        <v>3.9449999999999998</v>
      </c>
      <c r="J3222">
        <v>-0.29399999999999998</v>
      </c>
      <c r="K3222">
        <v>-1.2789999999999999</v>
      </c>
      <c r="L3222">
        <v>-2.2709999999999999</v>
      </c>
      <c r="M3222">
        <v>-3.0619999999999998</v>
      </c>
      <c r="N3222">
        <v>-3.262</v>
      </c>
      <c r="O3222">
        <v>1.125</v>
      </c>
      <c r="P3222">
        <v>1.139</v>
      </c>
      <c r="Q3222">
        <v>1.1439999999999999</v>
      </c>
      <c r="R3222">
        <v>0.88500000000000001</v>
      </c>
      <c r="S3222">
        <v>0.44500000000000001</v>
      </c>
    </row>
    <row r="3223" spans="1:19" x14ac:dyDescent="0.3">
      <c r="A3223">
        <v>600</v>
      </c>
      <c r="B3223">
        <v>-0.255</v>
      </c>
      <c r="C3223">
        <v>-1.2190000000000001</v>
      </c>
      <c r="D3223">
        <v>-2.2549999999999999</v>
      </c>
      <c r="E3223">
        <v>-2.9860000000000002</v>
      </c>
      <c r="F3223">
        <v>-3.2</v>
      </c>
      <c r="G3223">
        <v>3.4</v>
      </c>
      <c r="H3223">
        <v>-0.01</v>
      </c>
      <c r="I3223">
        <v>3.9449999999999998</v>
      </c>
      <c r="J3223">
        <v>-0.29499999999999998</v>
      </c>
      <c r="K3223">
        <v>-1.28</v>
      </c>
      <c r="L3223">
        <v>-2.2709999999999999</v>
      </c>
      <c r="M3223">
        <v>-3.0649999999999999</v>
      </c>
      <c r="N3223">
        <v>-3.2669999999999999</v>
      </c>
      <c r="O3223">
        <v>1.125</v>
      </c>
      <c r="P3223">
        <v>1.137</v>
      </c>
      <c r="Q3223">
        <v>1.1419999999999999</v>
      </c>
      <c r="R3223">
        <v>0.88700000000000001</v>
      </c>
      <c r="S3223">
        <v>0.44700000000000001</v>
      </c>
    </row>
    <row r="3225" spans="1:19" x14ac:dyDescent="0.3">
      <c r="A3225" t="s">
        <v>0</v>
      </c>
      <c r="B3225" t="s">
        <v>249</v>
      </c>
    </row>
    <row r="3226" spans="1:19" x14ac:dyDescent="0.3">
      <c r="A3226">
        <v>0</v>
      </c>
      <c r="B3226">
        <v>-0.255</v>
      </c>
      <c r="C3226">
        <v>-1.2190000000000001</v>
      </c>
      <c r="D3226">
        <v>-2.2549999999999999</v>
      </c>
      <c r="E3226">
        <v>-2.9809999999999999</v>
      </c>
      <c r="F3226">
        <v>-3.19</v>
      </c>
      <c r="G3226">
        <v>3.4</v>
      </c>
      <c r="H3226">
        <v>-0.01</v>
      </c>
      <c r="I3226">
        <v>3.9449999999999998</v>
      </c>
      <c r="J3226">
        <v>-0.27400000000000002</v>
      </c>
      <c r="K3226">
        <v>-1.274</v>
      </c>
      <c r="L3226">
        <v>-2.27</v>
      </c>
      <c r="M3226">
        <v>-3.0390000000000001</v>
      </c>
      <c r="N3226">
        <v>-3.19</v>
      </c>
      <c r="O3226">
        <v>1.123</v>
      </c>
      <c r="P3226">
        <v>1.123</v>
      </c>
      <c r="Q3226">
        <v>1.1160000000000001</v>
      </c>
      <c r="R3226">
        <v>0.82199999999999995</v>
      </c>
      <c r="S3226">
        <v>0.35699999999999998</v>
      </c>
    </row>
    <row r="3227" spans="1:19" x14ac:dyDescent="0.3">
      <c r="A3227">
        <v>60</v>
      </c>
      <c r="B3227">
        <v>-0.255</v>
      </c>
      <c r="C3227">
        <v>-1.2190000000000001</v>
      </c>
      <c r="D3227">
        <v>-2.2549999999999999</v>
      </c>
      <c r="E3227">
        <v>-2.9809999999999999</v>
      </c>
      <c r="F3227">
        <v>-3.19</v>
      </c>
      <c r="G3227">
        <v>3.4</v>
      </c>
      <c r="H3227">
        <v>-0.01</v>
      </c>
      <c r="I3227">
        <v>3.9449999999999998</v>
      </c>
      <c r="J3227">
        <v>-0.28499999999999998</v>
      </c>
      <c r="K3227">
        <v>-1.2769999999999999</v>
      </c>
      <c r="L3227">
        <v>-2.2629999999999999</v>
      </c>
      <c r="M3227">
        <v>-3.0310000000000001</v>
      </c>
      <c r="N3227">
        <v>-3.2170000000000001</v>
      </c>
      <c r="O3227">
        <v>1.1379999999999999</v>
      </c>
      <c r="P3227">
        <v>1.137</v>
      </c>
      <c r="Q3227">
        <v>1.101</v>
      </c>
      <c r="R3227">
        <v>0.79900000000000004</v>
      </c>
      <c r="S3227">
        <v>0.42899999999999999</v>
      </c>
    </row>
    <row r="3228" spans="1:19" x14ac:dyDescent="0.3">
      <c r="A3228">
        <v>120</v>
      </c>
      <c r="B3228">
        <v>-0.255</v>
      </c>
      <c r="C3228">
        <v>-1.2190000000000001</v>
      </c>
      <c r="D3228">
        <v>-2.2549999999999999</v>
      </c>
      <c r="E3228">
        <v>-2.9809999999999999</v>
      </c>
      <c r="F3228">
        <v>-3.19</v>
      </c>
      <c r="G3228">
        <v>3.4</v>
      </c>
      <c r="H3228">
        <v>-0.01</v>
      </c>
      <c r="I3228">
        <v>3.9449999999999998</v>
      </c>
      <c r="J3228">
        <v>-0.28100000000000003</v>
      </c>
      <c r="K3228">
        <v>-1.2789999999999999</v>
      </c>
      <c r="L3228">
        <v>-2.274</v>
      </c>
      <c r="M3228">
        <v>-3.0489999999999999</v>
      </c>
      <c r="N3228">
        <v>-3.222</v>
      </c>
      <c r="O3228">
        <v>1.1279999999999999</v>
      </c>
      <c r="P3228">
        <v>1.1559999999999999</v>
      </c>
      <c r="Q3228">
        <v>1.149</v>
      </c>
      <c r="R3228">
        <v>0.85899999999999999</v>
      </c>
      <c r="S3228">
        <v>0.43099999999999999</v>
      </c>
    </row>
    <row r="3229" spans="1:19" x14ac:dyDescent="0.3">
      <c r="A3229">
        <v>180</v>
      </c>
      <c r="B3229">
        <v>-0.255</v>
      </c>
      <c r="C3229">
        <v>-1.2190000000000001</v>
      </c>
      <c r="D3229">
        <v>-2.2549999999999999</v>
      </c>
      <c r="E3229">
        <v>-2.9809999999999999</v>
      </c>
      <c r="F3229">
        <v>-3.19</v>
      </c>
      <c r="G3229">
        <v>3.4</v>
      </c>
      <c r="H3229">
        <v>-0.01</v>
      </c>
      <c r="I3229">
        <v>3.9449999999999998</v>
      </c>
      <c r="J3229">
        <v>-0.28199999999999997</v>
      </c>
      <c r="K3229">
        <v>-1.2709999999999999</v>
      </c>
      <c r="L3229">
        <v>-2.266</v>
      </c>
      <c r="M3229">
        <v>-3.0339999999999998</v>
      </c>
      <c r="N3229">
        <v>-3.2250000000000001</v>
      </c>
      <c r="O3229">
        <v>1.1259999999999999</v>
      </c>
      <c r="P3229">
        <v>1.137</v>
      </c>
      <c r="Q3229">
        <v>1.1220000000000001</v>
      </c>
      <c r="R3229">
        <v>0.81499999999999995</v>
      </c>
      <c r="S3229">
        <v>0.432</v>
      </c>
    </row>
    <row r="3230" spans="1:19" x14ac:dyDescent="0.3">
      <c r="A3230">
        <v>240</v>
      </c>
      <c r="B3230">
        <v>-0.255</v>
      </c>
      <c r="C3230">
        <v>-1.2190000000000001</v>
      </c>
      <c r="D3230">
        <v>-2.2549999999999999</v>
      </c>
      <c r="E3230">
        <v>-2.9809999999999999</v>
      </c>
      <c r="F3230">
        <v>-3.19</v>
      </c>
      <c r="G3230">
        <v>3.4</v>
      </c>
      <c r="H3230">
        <v>-0.01</v>
      </c>
      <c r="I3230">
        <v>3.9449999999999998</v>
      </c>
      <c r="J3230">
        <v>-0.28699999999999998</v>
      </c>
      <c r="K3230">
        <v>-1.2749999999999999</v>
      </c>
      <c r="L3230">
        <v>-2.2719999999999998</v>
      </c>
      <c r="M3230">
        <v>-3.032</v>
      </c>
      <c r="N3230">
        <v>-3.2290000000000001</v>
      </c>
      <c r="O3230">
        <v>1.131</v>
      </c>
      <c r="P3230">
        <v>1.153</v>
      </c>
      <c r="Q3230">
        <v>1.151</v>
      </c>
      <c r="R3230">
        <v>0.81499999999999995</v>
      </c>
      <c r="S3230">
        <v>0.433</v>
      </c>
    </row>
    <row r="3231" spans="1:19" x14ac:dyDescent="0.3">
      <c r="A3231">
        <v>300</v>
      </c>
      <c r="B3231">
        <v>-0.255</v>
      </c>
      <c r="C3231">
        <v>-1.2190000000000001</v>
      </c>
      <c r="D3231">
        <v>-2.2549999999999999</v>
      </c>
      <c r="E3231">
        <v>-2.9809999999999999</v>
      </c>
      <c r="F3231">
        <v>-3.19</v>
      </c>
      <c r="G3231">
        <v>3.4</v>
      </c>
      <c r="H3231">
        <v>-0.01</v>
      </c>
      <c r="I3231">
        <v>3.9449999999999998</v>
      </c>
      <c r="J3231">
        <v>-0.28699999999999998</v>
      </c>
      <c r="K3231">
        <v>-1.274</v>
      </c>
      <c r="L3231">
        <v>-2.2709999999999999</v>
      </c>
      <c r="M3231">
        <v>-3.0379999999999998</v>
      </c>
      <c r="N3231">
        <v>-3.234</v>
      </c>
      <c r="O3231">
        <v>1.127</v>
      </c>
      <c r="P3231">
        <v>1.1419999999999999</v>
      </c>
      <c r="Q3231">
        <v>1.143</v>
      </c>
      <c r="R3231">
        <v>0.84199999999999997</v>
      </c>
      <c r="S3231">
        <v>0.434</v>
      </c>
    </row>
    <row r="3232" spans="1:19" x14ac:dyDescent="0.3">
      <c r="A3232">
        <v>360</v>
      </c>
      <c r="B3232">
        <v>-0.255</v>
      </c>
      <c r="C3232">
        <v>-1.2190000000000001</v>
      </c>
      <c r="D3232">
        <v>-2.2549999999999999</v>
      </c>
      <c r="E3232">
        <v>-2.9809999999999999</v>
      </c>
      <c r="F3232">
        <v>-3.19</v>
      </c>
      <c r="G3232">
        <v>3.4</v>
      </c>
      <c r="H3232">
        <v>-0.01</v>
      </c>
      <c r="I3232">
        <v>3.9449999999999998</v>
      </c>
      <c r="J3232">
        <v>-0.28899999999999998</v>
      </c>
      <c r="K3232">
        <v>-1.2749999999999999</v>
      </c>
      <c r="L3232">
        <v>-2.2690000000000001</v>
      </c>
      <c r="M3232">
        <v>-3.044</v>
      </c>
      <c r="N3232">
        <v>-3.2370000000000001</v>
      </c>
      <c r="O3232">
        <v>1.1279999999999999</v>
      </c>
      <c r="P3232">
        <v>1.143</v>
      </c>
      <c r="Q3232">
        <v>1.1359999999999999</v>
      </c>
      <c r="R3232">
        <v>0.86199999999999999</v>
      </c>
      <c r="S3232">
        <v>0.436</v>
      </c>
    </row>
    <row r="3233" spans="1:19" x14ac:dyDescent="0.3">
      <c r="A3233">
        <v>420</v>
      </c>
      <c r="B3233">
        <v>-0.255</v>
      </c>
      <c r="C3233">
        <v>-1.2190000000000001</v>
      </c>
      <c r="D3233">
        <v>-2.2549999999999999</v>
      </c>
      <c r="E3233">
        <v>-2.9809999999999999</v>
      </c>
      <c r="F3233">
        <v>-3.19</v>
      </c>
      <c r="G3233">
        <v>3.4</v>
      </c>
      <c r="H3233">
        <v>-0.01</v>
      </c>
      <c r="I3233">
        <v>3.9449999999999998</v>
      </c>
      <c r="J3233">
        <v>-0.29099999999999998</v>
      </c>
      <c r="K3233">
        <v>-1.2769999999999999</v>
      </c>
      <c r="L3233">
        <v>-2.27</v>
      </c>
      <c r="M3233">
        <v>-3.0489999999999999</v>
      </c>
      <c r="N3233">
        <v>-3.242</v>
      </c>
      <c r="O3233">
        <v>1.127</v>
      </c>
      <c r="P3233">
        <v>1.1439999999999999</v>
      </c>
      <c r="Q3233">
        <v>1.141</v>
      </c>
      <c r="R3233">
        <v>0.872</v>
      </c>
      <c r="S3233">
        <v>0.437</v>
      </c>
    </row>
    <row r="3234" spans="1:19" x14ac:dyDescent="0.3">
      <c r="A3234">
        <v>480</v>
      </c>
      <c r="B3234">
        <v>-0.255</v>
      </c>
      <c r="C3234">
        <v>-1.2190000000000001</v>
      </c>
      <c r="D3234">
        <v>-2.2549999999999999</v>
      </c>
      <c r="E3234">
        <v>-2.9809999999999999</v>
      </c>
      <c r="F3234">
        <v>-3.19</v>
      </c>
      <c r="G3234">
        <v>3.4</v>
      </c>
      <c r="H3234">
        <v>-0.01</v>
      </c>
      <c r="I3234">
        <v>3.9449999999999998</v>
      </c>
      <c r="J3234">
        <v>-0.29199999999999998</v>
      </c>
      <c r="K3234">
        <v>-1.2769999999999999</v>
      </c>
      <c r="L3234">
        <v>-2.27</v>
      </c>
      <c r="M3234">
        <v>-3.0529999999999999</v>
      </c>
      <c r="N3234">
        <v>-3.246</v>
      </c>
      <c r="O3234">
        <v>1.1259999999999999</v>
      </c>
      <c r="P3234">
        <v>1.1399999999999999</v>
      </c>
      <c r="Q3234">
        <v>1.1439999999999999</v>
      </c>
      <c r="R3234">
        <v>0.877</v>
      </c>
      <c r="S3234">
        <v>0.439</v>
      </c>
    </row>
    <row r="3235" spans="1:19" x14ac:dyDescent="0.3">
      <c r="A3235">
        <v>540</v>
      </c>
      <c r="B3235">
        <v>-0.255</v>
      </c>
      <c r="C3235">
        <v>-1.2190000000000001</v>
      </c>
      <c r="D3235">
        <v>-2.2549999999999999</v>
      </c>
      <c r="E3235">
        <v>-2.9809999999999999</v>
      </c>
      <c r="F3235">
        <v>-3.19</v>
      </c>
      <c r="G3235">
        <v>3.4</v>
      </c>
      <c r="H3235">
        <v>-0.01</v>
      </c>
      <c r="I3235">
        <v>3.9449999999999998</v>
      </c>
      <c r="J3235">
        <v>-0.29399999999999998</v>
      </c>
      <c r="K3235">
        <v>-1.2789999999999999</v>
      </c>
      <c r="L3235">
        <v>-2.2709999999999999</v>
      </c>
      <c r="M3235">
        <v>-3.056</v>
      </c>
      <c r="N3235">
        <v>-3.2509999999999999</v>
      </c>
      <c r="O3235">
        <v>1.125</v>
      </c>
      <c r="P3235">
        <v>1.139</v>
      </c>
      <c r="Q3235">
        <v>1.1439999999999999</v>
      </c>
      <c r="R3235">
        <v>0.879</v>
      </c>
      <c r="S3235">
        <v>0.441</v>
      </c>
    </row>
    <row r="3236" spans="1:19" x14ac:dyDescent="0.3">
      <c r="A3236">
        <v>600</v>
      </c>
      <c r="B3236">
        <v>-0.255</v>
      </c>
      <c r="C3236">
        <v>-1.2190000000000001</v>
      </c>
      <c r="D3236">
        <v>-2.2549999999999999</v>
      </c>
      <c r="E3236">
        <v>-2.9809999999999999</v>
      </c>
      <c r="F3236">
        <v>-3.19</v>
      </c>
      <c r="G3236">
        <v>3.4</v>
      </c>
      <c r="H3236">
        <v>-0.01</v>
      </c>
      <c r="I3236">
        <v>3.9449999999999998</v>
      </c>
      <c r="J3236">
        <v>-0.29499999999999998</v>
      </c>
      <c r="K3236">
        <v>-1.28</v>
      </c>
      <c r="L3236">
        <v>-2.27</v>
      </c>
      <c r="M3236">
        <v>-3.0590000000000002</v>
      </c>
      <c r="N3236">
        <v>-3.2559999999999998</v>
      </c>
      <c r="O3236">
        <v>1.125</v>
      </c>
      <c r="P3236">
        <v>1.137</v>
      </c>
      <c r="Q3236">
        <v>1.1419999999999999</v>
      </c>
      <c r="R3236">
        <v>0.88100000000000001</v>
      </c>
      <c r="S3236">
        <v>0.443</v>
      </c>
    </row>
    <row r="3238" spans="1:19" x14ac:dyDescent="0.3">
      <c r="A3238" t="s">
        <v>0</v>
      </c>
      <c r="B3238" t="s">
        <v>250</v>
      </c>
    </row>
    <row r="3239" spans="1:19" x14ac:dyDescent="0.3">
      <c r="A3239">
        <v>0</v>
      </c>
      <c r="B3239">
        <v>-0.25600000000000001</v>
      </c>
      <c r="C3239">
        <v>-1.22</v>
      </c>
      <c r="D3239">
        <v>-2.2549999999999999</v>
      </c>
      <c r="E3239">
        <v>-2.9750000000000001</v>
      </c>
      <c r="F3239">
        <v>-3.18</v>
      </c>
      <c r="G3239">
        <v>3.4</v>
      </c>
      <c r="H3239">
        <v>-0.01</v>
      </c>
      <c r="I3239">
        <v>3.9449999999999998</v>
      </c>
      <c r="J3239">
        <v>-0.27400000000000002</v>
      </c>
      <c r="K3239">
        <v>-1.274</v>
      </c>
      <c r="L3239">
        <v>-2.27</v>
      </c>
      <c r="M3239">
        <v>-3.0329999999999999</v>
      </c>
      <c r="N3239">
        <v>-3.18</v>
      </c>
      <c r="O3239">
        <v>1.123</v>
      </c>
      <c r="P3239">
        <v>1.123</v>
      </c>
      <c r="Q3239">
        <v>1.1160000000000001</v>
      </c>
      <c r="R3239">
        <v>0.81499999999999995</v>
      </c>
      <c r="S3239">
        <v>0.35399999999999998</v>
      </c>
    </row>
    <row r="3240" spans="1:19" x14ac:dyDescent="0.3">
      <c r="A3240">
        <v>60</v>
      </c>
      <c r="B3240">
        <v>-0.25600000000000001</v>
      </c>
      <c r="C3240">
        <v>-1.22</v>
      </c>
      <c r="D3240">
        <v>-2.2549999999999999</v>
      </c>
      <c r="E3240">
        <v>-2.9750000000000001</v>
      </c>
      <c r="F3240">
        <v>-3.18</v>
      </c>
      <c r="G3240">
        <v>3.4</v>
      </c>
      <c r="H3240">
        <v>-0.01</v>
      </c>
      <c r="I3240">
        <v>3.9449999999999998</v>
      </c>
      <c r="J3240">
        <v>-0.28499999999999998</v>
      </c>
      <c r="K3240">
        <v>-1.276</v>
      </c>
      <c r="L3240">
        <v>-2.262</v>
      </c>
      <c r="M3240">
        <v>-3.0249999999999999</v>
      </c>
      <c r="N3240">
        <v>-3.2069999999999999</v>
      </c>
      <c r="O3240">
        <v>1.1379999999999999</v>
      </c>
      <c r="P3240">
        <v>1.1359999999999999</v>
      </c>
      <c r="Q3240">
        <v>1.1000000000000001</v>
      </c>
      <c r="R3240">
        <v>0.79200000000000004</v>
      </c>
      <c r="S3240">
        <v>0.42499999999999999</v>
      </c>
    </row>
    <row r="3241" spans="1:19" x14ac:dyDescent="0.3">
      <c r="A3241">
        <v>120</v>
      </c>
      <c r="B3241">
        <v>-0.25600000000000001</v>
      </c>
      <c r="C3241">
        <v>-1.22</v>
      </c>
      <c r="D3241">
        <v>-2.2549999999999999</v>
      </c>
      <c r="E3241">
        <v>-2.9750000000000001</v>
      </c>
      <c r="F3241">
        <v>-3.18</v>
      </c>
      <c r="G3241">
        <v>3.4</v>
      </c>
      <c r="H3241">
        <v>-0.01</v>
      </c>
      <c r="I3241">
        <v>3.9449999999999998</v>
      </c>
      <c r="J3241">
        <v>-0.28199999999999997</v>
      </c>
      <c r="K3241">
        <v>-1.2789999999999999</v>
      </c>
      <c r="L3241">
        <v>-2.274</v>
      </c>
      <c r="M3241">
        <v>-3.0419999999999998</v>
      </c>
      <c r="N3241">
        <v>-3.2120000000000002</v>
      </c>
      <c r="O3241">
        <v>1.129</v>
      </c>
      <c r="P3241">
        <v>1.1559999999999999</v>
      </c>
      <c r="Q3241">
        <v>1.149</v>
      </c>
      <c r="R3241">
        <v>0.85099999999999998</v>
      </c>
      <c r="S3241">
        <v>0.42699999999999999</v>
      </c>
    </row>
    <row r="3242" spans="1:19" x14ac:dyDescent="0.3">
      <c r="A3242">
        <v>180</v>
      </c>
      <c r="B3242">
        <v>-0.25600000000000001</v>
      </c>
      <c r="C3242">
        <v>-1.22</v>
      </c>
      <c r="D3242">
        <v>-2.2549999999999999</v>
      </c>
      <c r="E3242">
        <v>-2.9750000000000001</v>
      </c>
      <c r="F3242">
        <v>-3.18</v>
      </c>
      <c r="G3242">
        <v>3.4</v>
      </c>
      <c r="H3242">
        <v>-0.01</v>
      </c>
      <c r="I3242">
        <v>3.9449999999999998</v>
      </c>
      <c r="J3242">
        <v>-0.28199999999999997</v>
      </c>
      <c r="K3242">
        <v>-1.2709999999999999</v>
      </c>
      <c r="L3242">
        <v>-2.266</v>
      </c>
      <c r="M3242">
        <v>-3.028</v>
      </c>
      <c r="N3242">
        <v>-3.2149999999999999</v>
      </c>
      <c r="O3242">
        <v>1.1259999999999999</v>
      </c>
      <c r="P3242">
        <v>1.137</v>
      </c>
      <c r="Q3242">
        <v>1.1220000000000001</v>
      </c>
      <c r="R3242">
        <v>0.80800000000000005</v>
      </c>
      <c r="S3242">
        <v>0.42799999999999999</v>
      </c>
    </row>
    <row r="3243" spans="1:19" x14ac:dyDescent="0.3">
      <c r="A3243">
        <v>240</v>
      </c>
      <c r="B3243">
        <v>-0.25600000000000001</v>
      </c>
      <c r="C3243">
        <v>-1.22</v>
      </c>
      <c r="D3243">
        <v>-2.2549999999999999</v>
      </c>
      <c r="E3243">
        <v>-2.9750000000000001</v>
      </c>
      <c r="F3243">
        <v>-3.18</v>
      </c>
      <c r="G3243">
        <v>3.4</v>
      </c>
      <c r="H3243">
        <v>-0.01</v>
      </c>
      <c r="I3243">
        <v>3.9449999999999998</v>
      </c>
      <c r="J3243">
        <v>-0.28699999999999998</v>
      </c>
      <c r="K3243">
        <v>-1.2749999999999999</v>
      </c>
      <c r="L3243">
        <v>-2.2719999999999998</v>
      </c>
      <c r="M3243">
        <v>-3.0259999999999998</v>
      </c>
      <c r="N3243">
        <v>-3.2189999999999999</v>
      </c>
      <c r="O3243">
        <v>1.131</v>
      </c>
      <c r="P3243">
        <v>1.1539999999999999</v>
      </c>
      <c r="Q3243">
        <v>1.151</v>
      </c>
      <c r="R3243">
        <v>0.80900000000000005</v>
      </c>
      <c r="S3243">
        <v>0.42899999999999999</v>
      </c>
    </row>
    <row r="3244" spans="1:19" x14ac:dyDescent="0.3">
      <c r="A3244">
        <v>300</v>
      </c>
      <c r="B3244">
        <v>-0.25600000000000001</v>
      </c>
      <c r="C3244">
        <v>-1.22</v>
      </c>
      <c r="D3244">
        <v>-2.2549999999999999</v>
      </c>
      <c r="E3244">
        <v>-2.9750000000000001</v>
      </c>
      <c r="F3244">
        <v>-3.18</v>
      </c>
      <c r="G3244">
        <v>3.4</v>
      </c>
      <c r="H3244">
        <v>-0.01</v>
      </c>
      <c r="I3244">
        <v>3.9449999999999998</v>
      </c>
      <c r="J3244">
        <v>-0.28699999999999998</v>
      </c>
      <c r="K3244">
        <v>-1.274</v>
      </c>
      <c r="L3244">
        <v>-2.27</v>
      </c>
      <c r="M3244">
        <v>-3.032</v>
      </c>
      <c r="N3244">
        <v>-3.2240000000000002</v>
      </c>
      <c r="O3244">
        <v>1.127</v>
      </c>
      <c r="P3244">
        <v>1.1419999999999999</v>
      </c>
      <c r="Q3244">
        <v>1.1419999999999999</v>
      </c>
      <c r="R3244">
        <v>0.83599999999999997</v>
      </c>
      <c r="S3244">
        <v>0.43099999999999999</v>
      </c>
    </row>
    <row r="3245" spans="1:19" x14ac:dyDescent="0.3">
      <c r="A3245">
        <v>360</v>
      </c>
      <c r="B3245">
        <v>-0.25600000000000001</v>
      </c>
      <c r="C3245">
        <v>-1.22</v>
      </c>
      <c r="D3245">
        <v>-2.2549999999999999</v>
      </c>
      <c r="E3245">
        <v>-2.9750000000000001</v>
      </c>
      <c r="F3245">
        <v>-3.18</v>
      </c>
      <c r="G3245">
        <v>3.4</v>
      </c>
      <c r="H3245">
        <v>-0.01</v>
      </c>
      <c r="I3245">
        <v>3.9449999999999998</v>
      </c>
      <c r="J3245">
        <v>-0.28899999999999998</v>
      </c>
      <c r="K3245">
        <v>-1.2749999999999999</v>
      </c>
      <c r="L3245">
        <v>-2.2690000000000001</v>
      </c>
      <c r="M3245">
        <v>-3.0390000000000001</v>
      </c>
      <c r="N3245">
        <v>-3.2269999999999999</v>
      </c>
      <c r="O3245">
        <v>1.1279999999999999</v>
      </c>
      <c r="P3245">
        <v>1.143</v>
      </c>
      <c r="Q3245">
        <v>1.135</v>
      </c>
      <c r="R3245">
        <v>0.85599999999999998</v>
      </c>
      <c r="S3245">
        <v>0.432</v>
      </c>
    </row>
    <row r="3246" spans="1:19" x14ac:dyDescent="0.3">
      <c r="A3246">
        <v>420</v>
      </c>
      <c r="B3246">
        <v>-0.25600000000000001</v>
      </c>
      <c r="C3246">
        <v>-1.22</v>
      </c>
      <c r="D3246">
        <v>-2.2549999999999999</v>
      </c>
      <c r="E3246">
        <v>-2.9750000000000001</v>
      </c>
      <c r="F3246">
        <v>-3.18</v>
      </c>
      <c r="G3246">
        <v>3.4</v>
      </c>
      <c r="H3246">
        <v>-0.01</v>
      </c>
      <c r="I3246">
        <v>3.9449999999999998</v>
      </c>
      <c r="J3246">
        <v>-0.29099999999999998</v>
      </c>
      <c r="K3246">
        <v>-1.2769999999999999</v>
      </c>
      <c r="L3246">
        <v>-2.2690000000000001</v>
      </c>
      <c r="M3246">
        <v>-3.0430000000000001</v>
      </c>
      <c r="N3246">
        <v>-3.2309999999999999</v>
      </c>
      <c r="O3246">
        <v>1.127</v>
      </c>
      <c r="P3246">
        <v>1.1439999999999999</v>
      </c>
      <c r="Q3246">
        <v>1.141</v>
      </c>
      <c r="R3246">
        <v>0.86599999999999999</v>
      </c>
      <c r="S3246">
        <v>0.434</v>
      </c>
    </row>
    <row r="3247" spans="1:19" x14ac:dyDescent="0.3">
      <c r="A3247">
        <v>480</v>
      </c>
      <c r="B3247">
        <v>-0.25600000000000001</v>
      </c>
      <c r="C3247">
        <v>-1.22</v>
      </c>
      <c r="D3247">
        <v>-2.2549999999999999</v>
      </c>
      <c r="E3247">
        <v>-2.9750000000000001</v>
      </c>
      <c r="F3247">
        <v>-3.18</v>
      </c>
      <c r="G3247">
        <v>3.4</v>
      </c>
      <c r="H3247">
        <v>-0.01</v>
      </c>
      <c r="I3247">
        <v>3.9449999999999998</v>
      </c>
      <c r="J3247">
        <v>-0.29199999999999998</v>
      </c>
      <c r="K3247">
        <v>-1.2769999999999999</v>
      </c>
      <c r="L3247">
        <v>-2.27</v>
      </c>
      <c r="M3247">
        <v>-3.0470000000000002</v>
      </c>
      <c r="N3247">
        <v>-3.2360000000000002</v>
      </c>
      <c r="O3247">
        <v>1.1259999999999999</v>
      </c>
      <c r="P3247">
        <v>1.1399999999999999</v>
      </c>
      <c r="Q3247">
        <v>1.1439999999999999</v>
      </c>
      <c r="R3247">
        <v>0.87</v>
      </c>
      <c r="S3247">
        <v>0.435</v>
      </c>
    </row>
    <row r="3248" spans="1:19" x14ac:dyDescent="0.3">
      <c r="A3248">
        <v>540</v>
      </c>
      <c r="B3248">
        <v>-0.25600000000000001</v>
      </c>
      <c r="C3248">
        <v>-1.22</v>
      </c>
      <c r="D3248">
        <v>-2.2549999999999999</v>
      </c>
      <c r="E3248">
        <v>-2.9750000000000001</v>
      </c>
      <c r="F3248">
        <v>-3.18</v>
      </c>
      <c r="G3248">
        <v>3.4</v>
      </c>
      <c r="H3248">
        <v>-0.01</v>
      </c>
      <c r="I3248">
        <v>3.9449999999999998</v>
      </c>
      <c r="J3248">
        <v>-0.29399999999999998</v>
      </c>
      <c r="K3248">
        <v>-1.2789999999999999</v>
      </c>
      <c r="L3248">
        <v>-2.27</v>
      </c>
      <c r="M3248">
        <v>-3.05</v>
      </c>
      <c r="N3248">
        <v>-3.2410000000000001</v>
      </c>
      <c r="O3248">
        <v>1.125</v>
      </c>
      <c r="P3248">
        <v>1.1379999999999999</v>
      </c>
      <c r="Q3248">
        <v>1.143</v>
      </c>
      <c r="R3248">
        <v>0.873</v>
      </c>
      <c r="S3248">
        <v>0.437</v>
      </c>
    </row>
    <row r="3249" spans="1:19" x14ac:dyDescent="0.3">
      <c r="A3249">
        <v>600</v>
      </c>
      <c r="B3249">
        <v>-0.25600000000000001</v>
      </c>
      <c r="C3249">
        <v>-1.22</v>
      </c>
      <c r="D3249">
        <v>-2.2549999999999999</v>
      </c>
      <c r="E3249">
        <v>-2.9750000000000001</v>
      </c>
      <c r="F3249">
        <v>-3.18</v>
      </c>
      <c r="G3249">
        <v>3.4</v>
      </c>
      <c r="H3249">
        <v>-0.01</v>
      </c>
      <c r="I3249">
        <v>3.9449999999999998</v>
      </c>
      <c r="J3249">
        <v>-0.29499999999999998</v>
      </c>
      <c r="K3249">
        <v>-1.28</v>
      </c>
      <c r="L3249">
        <v>-2.27</v>
      </c>
      <c r="M3249">
        <v>-3.0529999999999999</v>
      </c>
      <c r="N3249">
        <v>-3.246</v>
      </c>
      <c r="O3249">
        <v>1.125</v>
      </c>
      <c r="P3249">
        <v>1.137</v>
      </c>
      <c r="Q3249">
        <v>1.1419999999999999</v>
      </c>
      <c r="R3249">
        <v>0.876</v>
      </c>
      <c r="S3249">
        <v>0.439</v>
      </c>
    </row>
    <row r="3251" spans="1:19" x14ac:dyDescent="0.3">
      <c r="A3251" t="s">
        <v>0</v>
      </c>
      <c r="B3251" t="s">
        <v>251</v>
      </c>
    </row>
    <row r="3252" spans="1:19" x14ac:dyDescent="0.3">
      <c r="A3252">
        <v>0</v>
      </c>
      <c r="B3252">
        <v>-0.25600000000000001</v>
      </c>
      <c r="C3252">
        <v>-1.22</v>
      </c>
      <c r="D3252">
        <v>-2.254</v>
      </c>
      <c r="E3252">
        <v>-2.968</v>
      </c>
      <c r="F3252">
        <v>-3.17</v>
      </c>
      <c r="G3252">
        <v>3.4</v>
      </c>
      <c r="H3252">
        <v>-0.01</v>
      </c>
      <c r="I3252">
        <v>3.9449999999999998</v>
      </c>
      <c r="J3252">
        <v>-0.27400000000000002</v>
      </c>
      <c r="K3252">
        <v>-1.274</v>
      </c>
      <c r="L3252">
        <v>-2.2690000000000001</v>
      </c>
      <c r="M3252">
        <v>-3.0259999999999998</v>
      </c>
      <c r="N3252">
        <v>-3.17</v>
      </c>
      <c r="O3252">
        <v>1.123</v>
      </c>
      <c r="P3252">
        <v>1.123</v>
      </c>
      <c r="Q3252">
        <v>1.115</v>
      </c>
      <c r="R3252">
        <v>0.80900000000000005</v>
      </c>
      <c r="S3252">
        <v>0.35099999999999998</v>
      </c>
    </row>
    <row r="3253" spans="1:19" x14ac:dyDescent="0.3">
      <c r="A3253">
        <v>60</v>
      </c>
      <c r="B3253">
        <v>-0.25600000000000001</v>
      </c>
      <c r="C3253">
        <v>-1.22</v>
      </c>
      <c r="D3253">
        <v>-2.254</v>
      </c>
      <c r="E3253">
        <v>-2.968</v>
      </c>
      <c r="F3253">
        <v>-3.17</v>
      </c>
      <c r="G3253">
        <v>3.4</v>
      </c>
      <c r="H3253">
        <v>-0.01</v>
      </c>
      <c r="I3253">
        <v>3.9449999999999998</v>
      </c>
      <c r="J3253">
        <v>-0.28499999999999998</v>
      </c>
      <c r="K3253">
        <v>-1.2769999999999999</v>
      </c>
      <c r="L3253">
        <v>-2.262</v>
      </c>
      <c r="M3253">
        <v>-3.0190000000000001</v>
      </c>
      <c r="N3253">
        <v>-3.1970000000000001</v>
      </c>
      <c r="O3253">
        <v>1.1379999999999999</v>
      </c>
      <c r="P3253">
        <v>1.137</v>
      </c>
      <c r="Q3253">
        <v>1.101</v>
      </c>
      <c r="R3253">
        <v>0.78100000000000003</v>
      </c>
      <c r="S3253">
        <v>0.42199999999999999</v>
      </c>
    </row>
    <row r="3254" spans="1:19" x14ac:dyDescent="0.3">
      <c r="A3254">
        <v>120</v>
      </c>
      <c r="B3254">
        <v>-0.25600000000000001</v>
      </c>
      <c r="C3254">
        <v>-1.22</v>
      </c>
      <c r="D3254">
        <v>-2.254</v>
      </c>
      <c r="E3254">
        <v>-2.968</v>
      </c>
      <c r="F3254">
        <v>-3.17</v>
      </c>
      <c r="G3254">
        <v>3.4</v>
      </c>
      <c r="H3254">
        <v>-0.01</v>
      </c>
      <c r="I3254">
        <v>3.9449999999999998</v>
      </c>
      <c r="J3254">
        <v>-0.28199999999999997</v>
      </c>
      <c r="K3254">
        <v>-1.2789999999999999</v>
      </c>
      <c r="L3254">
        <v>-2.274</v>
      </c>
      <c r="M3254">
        <v>-3.036</v>
      </c>
      <c r="N3254">
        <v>-3.202</v>
      </c>
      <c r="O3254">
        <v>1.129</v>
      </c>
      <c r="P3254">
        <v>1.1559999999999999</v>
      </c>
      <c r="Q3254">
        <v>1.1459999999999999</v>
      </c>
      <c r="R3254">
        <v>0.84099999999999997</v>
      </c>
      <c r="S3254">
        <v>0.42299999999999999</v>
      </c>
    </row>
    <row r="3255" spans="1:19" x14ac:dyDescent="0.3">
      <c r="A3255">
        <v>180</v>
      </c>
      <c r="B3255">
        <v>-0.25600000000000001</v>
      </c>
      <c r="C3255">
        <v>-1.22</v>
      </c>
      <c r="D3255">
        <v>-2.254</v>
      </c>
      <c r="E3255">
        <v>-2.968</v>
      </c>
      <c r="F3255">
        <v>-3.17</v>
      </c>
      <c r="G3255">
        <v>3.4</v>
      </c>
      <c r="H3255">
        <v>-0.01</v>
      </c>
      <c r="I3255">
        <v>3.9449999999999998</v>
      </c>
      <c r="J3255">
        <v>-0.28199999999999997</v>
      </c>
      <c r="K3255">
        <v>-1.2709999999999999</v>
      </c>
      <c r="L3255">
        <v>-2.266</v>
      </c>
      <c r="M3255">
        <v>-3.0219999999999998</v>
      </c>
      <c r="N3255">
        <v>-3.2040000000000002</v>
      </c>
      <c r="O3255">
        <v>1.1259999999999999</v>
      </c>
      <c r="P3255">
        <v>1.1379999999999999</v>
      </c>
      <c r="Q3255">
        <v>1.121</v>
      </c>
      <c r="R3255">
        <v>0.80100000000000005</v>
      </c>
      <c r="S3255">
        <v>0.42399999999999999</v>
      </c>
    </row>
    <row r="3256" spans="1:19" x14ac:dyDescent="0.3">
      <c r="A3256">
        <v>240</v>
      </c>
      <c r="B3256">
        <v>-0.25600000000000001</v>
      </c>
      <c r="C3256">
        <v>-1.22</v>
      </c>
      <c r="D3256">
        <v>-2.254</v>
      </c>
      <c r="E3256">
        <v>-2.968</v>
      </c>
      <c r="F3256">
        <v>-3.17</v>
      </c>
      <c r="G3256">
        <v>3.4</v>
      </c>
      <c r="H3256">
        <v>-0.01</v>
      </c>
      <c r="I3256">
        <v>3.9449999999999998</v>
      </c>
      <c r="J3256">
        <v>-0.28699999999999998</v>
      </c>
      <c r="K3256">
        <v>-1.2749999999999999</v>
      </c>
      <c r="L3256">
        <v>-2.2709999999999999</v>
      </c>
      <c r="M3256">
        <v>-3.02</v>
      </c>
      <c r="N3256">
        <v>-3.2090000000000001</v>
      </c>
      <c r="O3256">
        <v>1.131</v>
      </c>
      <c r="P3256">
        <v>1.1539999999999999</v>
      </c>
      <c r="Q3256">
        <v>1.1499999999999999</v>
      </c>
      <c r="R3256">
        <v>0.80100000000000005</v>
      </c>
      <c r="S3256">
        <v>0.42599999999999999</v>
      </c>
    </row>
    <row r="3257" spans="1:19" x14ac:dyDescent="0.3">
      <c r="A3257">
        <v>300</v>
      </c>
      <c r="B3257">
        <v>-0.25600000000000001</v>
      </c>
      <c r="C3257">
        <v>-1.22</v>
      </c>
      <c r="D3257">
        <v>-2.254</v>
      </c>
      <c r="E3257">
        <v>-2.968</v>
      </c>
      <c r="F3257">
        <v>-3.17</v>
      </c>
      <c r="G3257">
        <v>3.4</v>
      </c>
      <c r="H3257">
        <v>-0.01</v>
      </c>
      <c r="I3257">
        <v>3.9449999999999998</v>
      </c>
      <c r="J3257">
        <v>-0.28699999999999998</v>
      </c>
      <c r="K3257">
        <v>-1.274</v>
      </c>
      <c r="L3257">
        <v>-2.27</v>
      </c>
      <c r="M3257">
        <v>-3.0259999999999998</v>
      </c>
      <c r="N3257">
        <v>-3.214</v>
      </c>
      <c r="O3257">
        <v>1.127</v>
      </c>
      <c r="P3257">
        <v>1.1419999999999999</v>
      </c>
      <c r="Q3257">
        <v>1.1419999999999999</v>
      </c>
      <c r="R3257">
        <v>0.83</v>
      </c>
      <c r="S3257">
        <v>0.42799999999999999</v>
      </c>
    </row>
    <row r="3258" spans="1:19" x14ac:dyDescent="0.3">
      <c r="A3258">
        <v>360</v>
      </c>
      <c r="B3258">
        <v>-0.25600000000000001</v>
      </c>
      <c r="C3258">
        <v>-1.22</v>
      </c>
      <c r="D3258">
        <v>-2.254</v>
      </c>
      <c r="E3258">
        <v>-2.968</v>
      </c>
      <c r="F3258">
        <v>-3.17</v>
      </c>
      <c r="G3258">
        <v>3.4</v>
      </c>
      <c r="H3258">
        <v>-0.01</v>
      </c>
      <c r="I3258">
        <v>3.9449999999999998</v>
      </c>
      <c r="J3258">
        <v>-0.28899999999999998</v>
      </c>
      <c r="K3258">
        <v>-1.2749999999999999</v>
      </c>
      <c r="L3258">
        <v>-2.2679999999999998</v>
      </c>
      <c r="M3258">
        <v>-3.0329999999999999</v>
      </c>
      <c r="N3258">
        <v>-3.2170000000000001</v>
      </c>
      <c r="O3258">
        <v>1.1279999999999999</v>
      </c>
      <c r="P3258">
        <v>1.143</v>
      </c>
      <c r="Q3258">
        <v>1.135</v>
      </c>
      <c r="R3258">
        <v>0.85099999999999998</v>
      </c>
      <c r="S3258">
        <v>0.42899999999999999</v>
      </c>
    </row>
    <row r="3259" spans="1:19" x14ac:dyDescent="0.3">
      <c r="A3259">
        <v>420</v>
      </c>
      <c r="B3259">
        <v>-0.25600000000000001</v>
      </c>
      <c r="C3259">
        <v>-1.22</v>
      </c>
      <c r="D3259">
        <v>-2.254</v>
      </c>
      <c r="E3259">
        <v>-2.968</v>
      </c>
      <c r="F3259">
        <v>-3.17</v>
      </c>
      <c r="G3259">
        <v>3.4</v>
      </c>
      <c r="H3259">
        <v>-0.01</v>
      </c>
      <c r="I3259">
        <v>3.9449999999999998</v>
      </c>
      <c r="J3259">
        <v>-0.29099999999999998</v>
      </c>
      <c r="K3259">
        <v>-1.2769999999999999</v>
      </c>
      <c r="L3259">
        <v>-2.2690000000000001</v>
      </c>
      <c r="M3259">
        <v>-3.0369999999999999</v>
      </c>
      <c r="N3259">
        <v>-3.222</v>
      </c>
      <c r="O3259">
        <v>1.127</v>
      </c>
      <c r="P3259">
        <v>1.1439999999999999</v>
      </c>
      <c r="Q3259">
        <v>1.141</v>
      </c>
      <c r="R3259">
        <v>0.86</v>
      </c>
      <c r="S3259">
        <v>0.43</v>
      </c>
    </row>
    <row r="3260" spans="1:19" x14ac:dyDescent="0.3">
      <c r="A3260">
        <v>480</v>
      </c>
      <c r="B3260">
        <v>-0.25600000000000001</v>
      </c>
      <c r="C3260">
        <v>-1.22</v>
      </c>
      <c r="D3260">
        <v>-2.254</v>
      </c>
      <c r="E3260">
        <v>-2.968</v>
      </c>
      <c r="F3260">
        <v>-3.17</v>
      </c>
      <c r="G3260">
        <v>3.4</v>
      </c>
      <c r="H3260">
        <v>-0.01</v>
      </c>
      <c r="I3260">
        <v>3.9449999999999998</v>
      </c>
      <c r="J3260">
        <v>-0.29199999999999998</v>
      </c>
      <c r="K3260">
        <v>-1.2769999999999999</v>
      </c>
      <c r="L3260">
        <v>-2.27</v>
      </c>
      <c r="M3260">
        <v>-3.0409999999999999</v>
      </c>
      <c r="N3260">
        <v>-3.226</v>
      </c>
      <c r="O3260">
        <v>1.1259999999999999</v>
      </c>
      <c r="P3260">
        <v>1.1399999999999999</v>
      </c>
      <c r="Q3260">
        <v>1.145</v>
      </c>
      <c r="R3260">
        <v>0.86399999999999999</v>
      </c>
      <c r="S3260">
        <v>0.432</v>
      </c>
    </row>
    <row r="3261" spans="1:19" x14ac:dyDescent="0.3">
      <c r="A3261">
        <v>540</v>
      </c>
      <c r="B3261">
        <v>-0.25600000000000001</v>
      </c>
      <c r="C3261">
        <v>-1.22</v>
      </c>
      <c r="D3261">
        <v>-2.254</v>
      </c>
      <c r="E3261">
        <v>-2.968</v>
      </c>
      <c r="F3261">
        <v>-3.17</v>
      </c>
      <c r="G3261">
        <v>3.4</v>
      </c>
      <c r="H3261">
        <v>-0.01</v>
      </c>
      <c r="I3261">
        <v>3.9449999999999998</v>
      </c>
      <c r="J3261">
        <v>-0.29399999999999998</v>
      </c>
      <c r="K3261">
        <v>-1.278</v>
      </c>
      <c r="L3261">
        <v>-2.27</v>
      </c>
      <c r="M3261">
        <v>-3.044</v>
      </c>
      <c r="N3261">
        <v>-3.2309999999999999</v>
      </c>
      <c r="O3261">
        <v>1.125</v>
      </c>
      <c r="P3261">
        <v>1.1379999999999999</v>
      </c>
      <c r="Q3261">
        <v>1.1439999999999999</v>
      </c>
      <c r="R3261">
        <v>0.86699999999999999</v>
      </c>
      <c r="S3261">
        <v>0.434</v>
      </c>
    </row>
    <row r="3262" spans="1:19" x14ac:dyDescent="0.3">
      <c r="A3262">
        <v>600</v>
      </c>
      <c r="B3262">
        <v>-0.25600000000000001</v>
      </c>
      <c r="C3262">
        <v>-1.22</v>
      </c>
      <c r="D3262">
        <v>-2.254</v>
      </c>
      <c r="E3262">
        <v>-2.968</v>
      </c>
      <c r="F3262">
        <v>-3.17</v>
      </c>
      <c r="G3262">
        <v>3.4</v>
      </c>
      <c r="H3262">
        <v>-0.01</v>
      </c>
      <c r="I3262">
        <v>3.9449999999999998</v>
      </c>
      <c r="J3262">
        <v>-0.29499999999999998</v>
      </c>
      <c r="K3262">
        <v>-1.28</v>
      </c>
      <c r="L3262">
        <v>-2.27</v>
      </c>
      <c r="M3262">
        <v>-3.0470000000000002</v>
      </c>
      <c r="N3262">
        <v>-3.2349999999999999</v>
      </c>
      <c r="O3262">
        <v>1.125</v>
      </c>
      <c r="P3262">
        <v>1.137</v>
      </c>
      <c r="Q3262">
        <v>1.141</v>
      </c>
      <c r="R3262">
        <v>0.87</v>
      </c>
      <c r="S3262">
        <v>0.435</v>
      </c>
    </row>
    <row r="3264" spans="1:19" x14ac:dyDescent="0.3">
      <c r="A3264" t="s">
        <v>0</v>
      </c>
      <c r="B3264" t="s">
        <v>252</v>
      </c>
    </row>
    <row r="3265" spans="1:19" x14ac:dyDescent="0.3">
      <c r="A3265">
        <v>0</v>
      </c>
      <c r="B3265">
        <v>-0.25600000000000001</v>
      </c>
      <c r="C3265">
        <v>-1.22</v>
      </c>
      <c r="D3265">
        <v>-2.2530000000000001</v>
      </c>
      <c r="E3265">
        <v>-2.9620000000000002</v>
      </c>
      <c r="F3265">
        <v>-3.16</v>
      </c>
      <c r="G3265">
        <v>3.4</v>
      </c>
      <c r="H3265">
        <v>-0.01</v>
      </c>
      <c r="I3265">
        <v>3.9449999999999998</v>
      </c>
      <c r="J3265">
        <v>-0.27400000000000002</v>
      </c>
      <c r="K3265">
        <v>-1.274</v>
      </c>
      <c r="L3265">
        <v>-2.2690000000000001</v>
      </c>
      <c r="M3265">
        <v>-3.02</v>
      </c>
      <c r="N3265">
        <v>-3.16</v>
      </c>
      <c r="O3265">
        <v>1.123</v>
      </c>
      <c r="P3265">
        <v>1.123</v>
      </c>
      <c r="Q3265">
        <v>1.115</v>
      </c>
      <c r="R3265">
        <v>0.80200000000000005</v>
      </c>
      <c r="S3265">
        <v>0.34799999999999998</v>
      </c>
    </row>
    <row r="3266" spans="1:19" x14ac:dyDescent="0.3">
      <c r="A3266">
        <v>60</v>
      </c>
      <c r="B3266">
        <v>-0.25600000000000001</v>
      </c>
      <c r="C3266">
        <v>-1.22</v>
      </c>
      <c r="D3266">
        <v>-2.2530000000000001</v>
      </c>
      <c r="E3266">
        <v>-2.9620000000000002</v>
      </c>
      <c r="F3266">
        <v>-3.16</v>
      </c>
      <c r="G3266">
        <v>3.4</v>
      </c>
      <c r="H3266">
        <v>-0.01</v>
      </c>
      <c r="I3266">
        <v>3.9449999999999998</v>
      </c>
      <c r="J3266">
        <v>-0.28499999999999998</v>
      </c>
      <c r="K3266">
        <v>-1.2769999999999999</v>
      </c>
      <c r="L3266">
        <v>-2.262</v>
      </c>
      <c r="M3266">
        <v>-3.0129999999999999</v>
      </c>
      <c r="N3266">
        <v>-3.1869999999999998</v>
      </c>
      <c r="O3266">
        <v>1.1379999999999999</v>
      </c>
      <c r="P3266">
        <v>1.137</v>
      </c>
      <c r="Q3266">
        <v>1.101</v>
      </c>
      <c r="R3266">
        <v>0.77400000000000002</v>
      </c>
      <c r="S3266">
        <v>0.41799999999999998</v>
      </c>
    </row>
    <row r="3267" spans="1:19" x14ac:dyDescent="0.3">
      <c r="A3267">
        <v>120</v>
      </c>
      <c r="B3267">
        <v>-0.25600000000000001</v>
      </c>
      <c r="C3267">
        <v>-1.22</v>
      </c>
      <c r="D3267">
        <v>-2.2530000000000001</v>
      </c>
      <c r="E3267">
        <v>-2.9620000000000002</v>
      </c>
      <c r="F3267">
        <v>-3.16</v>
      </c>
      <c r="G3267">
        <v>3.4</v>
      </c>
      <c r="H3267">
        <v>-0.01</v>
      </c>
      <c r="I3267">
        <v>3.9449999999999998</v>
      </c>
      <c r="J3267">
        <v>-0.28199999999999997</v>
      </c>
      <c r="K3267">
        <v>-1.2789999999999999</v>
      </c>
      <c r="L3267">
        <v>-2.2730000000000001</v>
      </c>
      <c r="M3267">
        <v>-3.03</v>
      </c>
      <c r="N3267">
        <v>-3.1920000000000002</v>
      </c>
      <c r="O3267">
        <v>1.129</v>
      </c>
      <c r="P3267">
        <v>1.1559999999999999</v>
      </c>
      <c r="Q3267">
        <v>1.145</v>
      </c>
      <c r="R3267">
        <v>0.83299999999999996</v>
      </c>
      <c r="S3267">
        <v>0.42</v>
      </c>
    </row>
    <row r="3268" spans="1:19" x14ac:dyDescent="0.3">
      <c r="A3268">
        <v>180</v>
      </c>
      <c r="B3268">
        <v>-0.25600000000000001</v>
      </c>
      <c r="C3268">
        <v>-1.22</v>
      </c>
      <c r="D3268">
        <v>-2.2530000000000001</v>
      </c>
      <c r="E3268">
        <v>-2.9620000000000002</v>
      </c>
      <c r="F3268">
        <v>-3.16</v>
      </c>
      <c r="G3268">
        <v>3.4</v>
      </c>
      <c r="H3268">
        <v>-0.01</v>
      </c>
      <c r="I3268">
        <v>3.9449999999999998</v>
      </c>
      <c r="J3268">
        <v>-0.28199999999999997</v>
      </c>
      <c r="K3268">
        <v>-1.2709999999999999</v>
      </c>
      <c r="L3268">
        <v>-2.2650000000000001</v>
      </c>
      <c r="M3268">
        <v>-3.0150000000000001</v>
      </c>
      <c r="N3268">
        <v>-3.194</v>
      </c>
      <c r="O3268">
        <v>1.1259999999999999</v>
      </c>
      <c r="P3268">
        <v>1.1379999999999999</v>
      </c>
      <c r="Q3268">
        <v>1.121</v>
      </c>
      <c r="R3268">
        <v>0.79300000000000004</v>
      </c>
      <c r="S3268">
        <v>0.42099999999999999</v>
      </c>
    </row>
    <row r="3269" spans="1:19" x14ac:dyDescent="0.3">
      <c r="A3269">
        <v>240</v>
      </c>
      <c r="B3269">
        <v>-0.25600000000000001</v>
      </c>
      <c r="C3269">
        <v>-1.22</v>
      </c>
      <c r="D3269">
        <v>-2.2530000000000001</v>
      </c>
      <c r="E3269">
        <v>-2.9620000000000002</v>
      </c>
      <c r="F3269">
        <v>-3.16</v>
      </c>
      <c r="G3269">
        <v>3.4</v>
      </c>
      <c r="H3269">
        <v>-0.01</v>
      </c>
      <c r="I3269">
        <v>3.9449999999999998</v>
      </c>
      <c r="J3269">
        <v>-0.28699999999999998</v>
      </c>
      <c r="K3269">
        <v>-1.2749999999999999</v>
      </c>
      <c r="L3269">
        <v>-2.2709999999999999</v>
      </c>
      <c r="M3269">
        <v>-3.0129999999999999</v>
      </c>
      <c r="N3269">
        <v>-3.1989999999999998</v>
      </c>
      <c r="O3269">
        <v>1.131</v>
      </c>
      <c r="P3269">
        <v>1.1539999999999999</v>
      </c>
      <c r="Q3269">
        <v>1.149</v>
      </c>
      <c r="R3269">
        <v>0.79500000000000004</v>
      </c>
      <c r="S3269">
        <v>0.42299999999999999</v>
      </c>
    </row>
    <row r="3270" spans="1:19" x14ac:dyDescent="0.3">
      <c r="A3270">
        <v>300</v>
      </c>
      <c r="B3270">
        <v>-0.25600000000000001</v>
      </c>
      <c r="C3270">
        <v>-1.22</v>
      </c>
      <c r="D3270">
        <v>-2.2530000000000001</v>
      </c>
      <c r="E3270">
        <v>-2.9620000000000002</v>
      </c>
      <c r="F3270">
        <v>-3.16</v>
      </c>
      <c r="G3270">
        <v>3.4</v>
      </c>
      <c r="H3270">
        <v>-0.01</v>
      </c>
      <c r="I3270">
        <v>3.9449999999999998</v>
      </c>
      <c r="J3270">
        <v>-0.28699999999999998</v>
      </c>
      <c r="K3270">
        <v>-1.274</v>
      </c>
      <c r="L3270">
        <v>-2.27</v>
      </c>
      <c r="M3270">
        <v>-3.02</v>
      </c>
      <c r="N3270">
        <v>-3.2040000000000002</v>
      </c>
      <c r="O3270">
        <v>1.127</v>
      </c>
      <c r="P3270">
        <v>1.1419999999999999</v>
      </c>
      <c r="Q3270">
        <v>1.141</v>
      </c>
      <c r="R3270">
        <v>0.82399999999999995</v>
      </c>
      <c r="S3270">
        <v>0.42399999999999999</v>
      </c>
    </row>
    <row r="3271" spans="1:19" x14ac:dyDescent="0.3">
      <c r="A3271">
        <v>360</v>
      </c>
      <c r="B3271">
        <v>-0.25600000000000001</v>
      </c>
      <c r="C3271">
        <v>-1.22</v>
      </c>
      <c r="D3271">
        <v>-2.2530000000000001</v>
      </c>
      <c r="E3271">
        <v>-2.9620000000000002</v>
      </c>
      <c r="F3271">
        <v>-3.16</v>
      </c>
      <c r="G3271">
        <v>3.4</v>
      </c>
      <c r="H3271">
        <v>-0.01</v>
      </c>
      <c r="I3271">
        <v>3.9449999999999998</v>
      </c>
      <c r="J3271">
        <v>-0.28899999999999998</v>
      </c>
      <c r="K3271">
        <v>-1.2749999999999999</v>
      </c>
      <c r="L3271">
        <v>-2.2679999999999998</v>
      </c>
      <c r="M3271">
        <v>-3.0270000000000001</v>
      </c>
      <c r="N3271">
        <v>-3.2069999999999999</v>
      </c>
      <c r="O3271">
        <v>1.1279999999999999</v>
      </c>
      <c r="P3271">
        <v>1.143</v>
      </c>
      <c r="Q3271">
        <v>1.1339999999999999</v>
      </c>
      <c r="R3271">
        <v>0.84599999999999997</v>
      </c>
      <c r="S3271">
        <v>0.42499999999999999</v>
      </c>
    </row>
    <row r="3272" spans="1:19" x14ac:dyDescent="0.3">
      <c r="A3272">
        <v>420</v>
      </c>
      <c r="B3272">
        <v>-0.25600000000000001</v>
      </c>
      <c r="C3272">
        <v>-1.22</v>
      </c>
      <c r="D3272">
        <v>-2.2530000000000001</v>
      </c>
      <c r="E3272">
        <v>-2.9620000000000002</v>
      </c>
      <c r="F3272">
        <v>-3.16</v>
      </c>
      <c r="G3272">
        <v>3.4</v>
      </c>
      <c r="H3272">
        <v>-0.01</v>
      </c>
      <c r="I3272">
        <v>3.9449999999999998</v>
      </c>
      <c r="J3272">
        <v>-0.29099999999999998</v>
      </c>
      <c r="K3272">
        <v>-1.2769999999999999</v>
      </c>
      <c r="L3272">
        <v>-2.2690000000000001</v>
      </c>
      <c r="M3272">
        <v>-3.0310000000000001</v>
      </c>
      <c r="N3272">
        <v>-3.2109999999999999</v>
      </c>
      <c r="O3272">
        <v>1.127</v>
      </c>
      <c r="P3272">
        <v>1.1439999999999999</v>
      </c>
      <c r="Q3272">
        <v>1.141</v>
      </c>
      <c r="R3272">
        <v>0.85399999999999998</v>
      </c>
      <c r="S3272">
        <v>0.42699999999999999</v>
      </c>
    </row>
    <row r="3273" spans="1:19" x14ac:dyDescent="0.3">
      <c r="A3273">
        <v>480</v>
      </c>
      <c r="B3273">
        <v>-0.25600000000000001</v>
      </c>
      <c r="C3273">
        <v>-1.22</v>
      </c>
      <c r="D3273">
        <v>-2.2530000000000001</v>
      </c>
      <c r="E3273">
        <v>-2.9620000000000002</v>
      </c>
      <c r="F3273">
        <v>-3.16</v>
      </c>
      <c r="G3273">
        <v>3.4</v>
      </c>
      <c r="H3273">
        <v>-0.01</v>
      </c>
      <c r="I3273">
        <v>3.9449999999999998</v>
      </c>
      <c r="J3273">
        <v>-0.29199999999999998</v>
      </c>
      <c r="K3273">
        <v>-1.2769999999999999</v>
      </c>
      <c r="L3273">
        <v>-2.27</v>
      </c>
      <c r="M3273">
        <v>-3.0350000000000001</v>
      </c>
      <c r="N3273">
        <v>-3.2160000000000002</v>
      </c>
      <c r="O3273">
        <v>1.1259999999999999</v>
      </c>
      <c r="P3273">
        <v>1.1399999999999999</v>
      </c>
      <c r="Q3273">
        <v>1.1439999999999999</v>
      </c>
      <c r="R3273">
        <v>0.85799999999999998</v>
      </c>
      <c r="S3273">
        <v>0.42799999999999999</v>
      </c>
    </row>
    <row r="3274" spans="1:19" x14ac:dyDescent="0.3">
      <c r="A3274">
        <v>540</v>
      </c>
      <c r="B3274">
        <v>-0.25600000000000001</v>
      </c>
      <c r="C3274">
        <v>-1.22</v>
      </c>
      <c r="D3274">
        <v>-2.2530000000000001</v>
      </c>
      <c r="E3274">
        <v>-2.9620000000000002</v>
      </c>
      <c r="F3274">
        <v>-3.16</v>
      </c>
      <c r="G3274">
        <v>3.4</v>
      </c>
      <c r="H3274">
        <v>-0.01</v>
      </c>
      <c r="I3274">
        <v>3.9449999999999998</v>
      </c>
      <c r="J3274">
        <v>-0.29399999999999998</v>
      </c>
      <c r="K3274">
        <v>-1.278</v>
      </c>
      <c r="L3274">
        <v>-2.27</v>
      </c>
      <c r="M3274">
        <v>-3.0379999999999998</v>
      </c>
      <c r="N3274">
        <v>-3.22</v>
      </c>
      <c r="O3274">
        <v>1.125</v>
      </c>
      <c r="P3274">
        <v>1.1379999999999999</v>
      </c>
      <c r="Q3274">
        <v>1.143</v>
      </c>
      <c r="R3274">
        <v>0.86099999999999999</v>
      </c>
      <c r="S3274">
        <v>0.43</v>
      </c>
    </row>
    <row r="3275" spans="1:19" x14ac:dyDescent="0.3">
      <c r="A3275">
        <v>600</v>
      </c>
      <c r="B3275">
        <v>-0.25600000000000001</v>
      </c>
      <c r="C3275">
        <v>-1.22</v>
      </c>
      <c r="D3275">
        <v>-2.2530000000000001</v>
      </c>
      <c r="E3275">
        <v>-2.9620000000000002</v>
      </c>
      <c r="F3275">
        <v>-3.16</v>
      </c>
      <c r="G3275">
        <v>3.4</v>
      </c>
      <c r="H3275">
        <v>-0.01</v>
      </c>
      <c r="I3275">
        <v>3.9449999999999998</v>
      </c>
      <c r="J3275">
        <v>-0.29499999999999998</v>
      </c>
      <c r="K3275">
        <v>-1.28</v>
      </c>
      <c r="L3275">
        <v>-2.27</v>
      </c>
      <c r="M3275">
        <v>-3.0409999999999999</v>
      </c>
      <c r="N3275">
        <v>-3.2250000000000001</v>
      </c>
      <c r="O3275">
        <v>1.125</v>
      </c>
      <c r="P3275">
        <v>1.137</v>
      </c>
      <c r="Q3275">
        <v>1.1399999999999999</v>
      </c>
      <c r="R3275">
        <v>0.86399999999999999</v>
      </c>
      <c r="S3275">
        <v>0.43099999999999999</v>
      </c>
    </row>
    <row r="3277" spans="1:19" x14ac:dyDescent="0.3">
      <c r="A3277" t="s">
        <v>0</v>
      </c>
      <c r="B3277" t="s">
        <v>253</v>
      </c>
    </row>
    <row r="3278" spans="1:19" x14ac:dyDescent="0.3">
      <c r="A3278">
        <v>0</v>
      </c>
      <c r="B3278">
        <v>-0.255</v>
      </c>
      <c r="C3278">
        <v>-1.22</v>
      </c>
      <c r="D3278">
        <v>-2.2549999999999999</v>
      </c>
      <c r="E3278">
        <v>-3.0110000000000001</v>
      </c>
      <c r="F3278">
        <v>-3.24</v>
      </c>
      <c r="G3278">
        <v>3.4</v>
      </c>
      <c r="H3278">
        <v>0</v>
      </c>
      <c r="I3278">
        <v>3.9449999999999998</v>
      </c>
      <c r="J3278">
        <v>-0.27400000000000002</v>
      </c>
      <c r="K3278">
        <v>-1.274</v>
      </c>
      <c r="L3278">
        <v>-2.2709999999999999</v>
      </c>
      <c r="M3278">
        <v>-3.07</v>
      </c>
      <c r="N3278">
        <v>-3.24</v>
      </c>
      <c r="O3278">
        <v>1.123</v>
      </c>
      <c r="P3278">
        <v>1.123</v>
      </c>
      <c r="Q3278">
        <v>1.1180000000000001</v>
      </c>
      <c r="R3278">
        <v>0.85399999999999998</v>
      </c>
      <c r="S3278">
        <v>0.371</v>
      </c>
    </row>
    <row r="3279" spans="1:19" x14ac:dyDescent="0.3">
      <c r="A3279">
        <v>60</v>
      </c>
      <c r="B3279">
        <v>-0.255</v>
      </c>
      <c r="C3279">
        <v>-1.22</v>
      </c>
      <c r="D3279">
        <v>-2.2549999999999999</v>
      </c>
      <c r="E3279">
        <v>-3.0110000000000001</v>
      </c>
      <c r="F3279">
        <v>-3.24</v>
      </c>
      <c r="G3279">
        <v>3.4</v>
      </c>
      <c r="H3279">
        <v>0</v>
      </c>
      <c r="I3279">
        <v>3.9449999999999998</v>
      </c>
      <c r="J3279">
        <v>-0.28399999999999997</v>
      </c>
      <c r="K3279">
        <v>-1.2769999999999999</v>
      </c>
      <c r="L3279">
        <v>-2.2629999999999999</v>
      </c>
      <c r="M3279">
        <v>-3.06</v>
      </c>
      <c r="N3279">
        <v>-3.2719999999999998</v>
      </c>
      <c r="O3279">
        <v>1.1399999999999999</v>
      </c>
      <c r="P3279">
        <v>1.1359999999999999</v>
      </c>
      <c r="Q3279">
        <v>1.101</v>
      </c>
      <c r="R3279">
        <v>0.82499999999999996</v>
      </c>
      <c r="S3279">
        <v>0.44900000000000001</v>
      </c>
    </row>
    <row r="3280" spans="1:19" x14ac:dyDescent="0.3">
      <c r="A3280">
        <v>120</v>
      </c>
      <c r="B3280">
        <v>-0.255</v>
      </c>
      <c r="C3280">
        <v>-1.22</v>
      </c>
      <c r="D3280">
        <v>-2.2549999999999999</v>
      </c>
      <c r="E3280">
        <v>-3.0110000000000001</v>
      </c>
      <c r="F3280">
        <v>-3.24</v>
      </c>
      <c r="G3280">
        <v>3.4</v>
      </c>
      <c r="H3280">
        <v>0</v>
      </c>
      <c r="I3280">
        <v>3.9449999999999998</v>
      </c>
      <c r="J3280">
        <v>-0.28000000000000003</v>
      </c>
      <c r="K3280">
        <v>-1.278</v>
      </c>
      <c r="L3280">
        <v>-2.2759999999999998</v>
      </c>
      <c r="M3280">
        <v>-3.08</v>
      </c>
      <c r="N3280">
        <v>-3.278</v>
      </c>
      <c r="O3280">
        <v>1.1319999999999999</v>
      </c>
      <c r="P3280">
        <v>1.155</v>
      </c>
      <c r="Q3280">
        <v>1.1539999999999999</v>
      </c>
      <c r="R3280">
        <v>0.89800000000000002</v>
      </c>
      <c r="S3280">
        <v>0.45100000000000001</v>
      </c>
    </row>
    <row r="3281" spans="1:19" x14ac:dyDescent="0.3">
      <c r="A3281">
        <v>180</v>
      </c>
      <c r="B3281">
        <v>-0.255</v>
      </c>
      <c r="C3281">
        <v>-1.22</v>
      </c>
      <c r="D3281">
        <v>-2.2549999999999999</v>
      </c>
      <c r="E3281">
        <v>-3.0110000000000001</v>
      </c>
      <c r="F3281">
        <v>-3.24</v>
      </c>
      <c r="G3281">
        <v>3.4</v>
      </c>
      <c r="H3281">
        <v>0</v>
      </c>
      <c r="I3281">
        <v>3.9449999999999998</v>
      </c>
      <c r="J3281">
        <v>-0.28000000000000003</v>
      </c>
      <c r="K3281">
        <v>-1.2709999999999999</v>
      </c>
      <c r="L3281">
        <v>-2.2669999999999999</v>
      </c>
      <c r="M3281">
        <v>-3.0680000000000001</v>
      </c>
      <c r="N3281">
        <v>-3.28</v>
      </c>
      <c r="O3281">
        <v>1.133</v>
      </c>
      <c r="P3281">
        <v>1.137</v>
      </c>
      <c r="Q3281">
        <v>1.123</v>
      </c>
      <c r="R3281">
        <v>0.85599999999999998</v>
      </c>
      <c r="S3281">
        <v>0.45100000000000001</v>
      </c>
    </row>
    <row r="3282" spans="1:19" x14ac:dyDescent="0.3">
      <c r="A3282">
        <v>240</v>
      </c>
      <c r="B3282">
        <v>-0.255</v>
      </c>
      <c r="C3282">
        <v>-1.22</v>
      </c>
      <c r="D3282">
        <v>-2.2549999999999999</v>
      </c>
      <c r="E3282">
        <v>-3.0110000000000001</v>
      </c>
      <c r="F3282">
        <v>-3.24</v>
      </c>
      <c r="G3282">
        <v>3.4</v>
      </c>
      <c r="H3282">
        <v>0</v>
      </c>
      <c r="I3282">
        <v>3.9449999999999998</v>
      </c>
      <c r="J3282">
        <v>-0.28299999999999997</v>
      </c>
      <c r="K3282">
        <v>-1.2749999999999999</v>
      </c>
      <c r="L3282">
        <v>-2.2719999999999998</v>
      </c>
      <c r="M3282">
        <v>-3.0630000000000002</v>
      </c>
      <c r="N3282">
        <v>-3.2839999999999998</v>
      </c>
      <c r="O3282">
        <v>1.1379999999999999</v>
      </c>
      <c r="P3282">
        <v>1.153</v>
      </c>
      <c r="Q3282">
        <v>1.1499999999999999</v>
      </c>
      <c r="R3282">
        <v>0.84699999999999998</v>
      </c>
      <c r="S3282">
        <v>0.45300000000000001</v>
      </c>
    </row>
    <row r="3283" spans="1:19" x14ac:dyDescent="0.3">
      <c r="A3283">
        <v>300</v>
      </c>
      <c r="B3283">
        <v>-0.255</v>
      </c>
      <c r="C3283">
        <v>-1.22</v>
      </c>
      <c r="D3283">
        <v>-2.2549999999999999</v>
      </c>
      <c r="E3283">
        <v>-3.0110000000000001</v>
      </c>
      <c r="F3283">
        <v>-3.24</v>
      </c>
      <c r="G3283">
        <v>3.4</v>
      </c>
      <c r="H3283">
        <v>0</v>
      </c>
      <c r="I3283">
        <v>3.9449999999999998</v>
      </c>
      <c r="J3283">
        <v>-0.28199999999999997</v>
      </c>
      <c r="K3283">
        <v>-1.274</v>
      </c>
      <c r="L3283">
        <v>-2.2719999999999998</v>
      </c>
      <c r="M3283">
        <v>-3.0670000000000002</v>
      </c>
      <c r="N3283">
        <v>-3.2879999999999998</v>
      </c>
      <c r="O3283">
        <v>1.1359999999999999</v>
      </c>
      <c r="P3283">
        <v>1.1439999999999999</v>
      </c>
      <c r="Q3283">
        <v>1.1459999999999999</v>
      </c>
      <c r="R3283">
        <v>0.87</v>
      </c>
      <c r="S3283">
        <v>0.45400000000000001</v>
      </c>
    </row>
    <row r="3284" spans="1:19" x14ac:dyDescent="0.3">
      <c r="A3284">
        <v>360</v>
      </c>
      <c r="B3284">
        <v>-0.255</v>
      </c>
      <c r="C3284">
        <v>-1.22</v>
      </c>
      <c r="D3284">
        <v>-2.2549999999999999</v>
      </c>
      <c r="E3284">
        <v>-3.0110000000000001</v>
      </c>
      <c r="F3284">
        <v>-3.24</v>
      </c>
      <c r="G3284">
        <v>3.4</v>
      </c>
      <c r="H3284">
        <v>0</v>
      </c>
      <c r="I3284">
        <v>3.9449999999999998</v>
      </c>
      <c r="J3284">
        <v>-0.28299999999999997</v>
      </c>
      <c r="K3284">
        <v>-1.274</v>
      </c>
      <c r="L3284">
        <v>-2.27</v>
      </c>
      <c r="M3284">
        <v>-3.0739999999999998</v>
      </c>
      <c r="N3284">
        <v>-3.2919999999999998</v>
      </c>
      <c r="O3284">
        <v>1.1379999999999999</v>
      </c>
      <c r="P3284">
        <v>1.143</v>
      </c>
      <c r="Q3284">
        <v>1.137</v>
      </c>
      <c r="R3284">
        <v>0.89</v>
      </c>
      <c r="S3284">
        <v>0.45600000000000002</v>
      </c>
    </row>
    <row r="3285" spans="1:19" x14ac:dyDescent="0.3">
      <c r="A3285">
        <v>420</v>
      </c>
      <c r="B3285">
        <v>-0.255</v>
      </c>
      <c r="C3285">
        <v>-1.22</v>
      </c>
      <c r="D3285">
        <v>-2.2549999999999999</v>
      </c>
      <c r="E3285">
        <v>-3.0110000000000001</v>
      </c>
      <c r="F3285">
        <v>-3.24</v>
      </c>
      <c r="G3285">
        <v>3.4</v>
      </c>
      <c r="H3285">
        <v>0</v>
      </c>
      <c r="I3285">
        <v>3.9449999999999998</v>
      </c>
      <c r="J3285">
        <v>-0.28299999999999997</v>
      </c>
      <c r="K3285">
        <v>-1.276</v>
      </c>
      <c r="L3285">
        <v>-2.27</v>
      </c>
      <c r="M3285">
        <v>-3.0790000000000002</v>
      </c>
      <c r="N3285">
        <v>-3.298</v>
      </c>
      <c r="O3285">
        <v>1.139</v>
      </c>
      <c r="P3285">
        <v>1.145</v>
      </c>
      <c r="Q3285">
        <v>1.141</v>
      </c>
      <c r="R3285">
        <v>0.90200000000000002</v>
      </c>
      <c r="S3285">
        <v>0.45800000000000002</v>
      </c>
    </row>
    <row r="3286" spans="1:19" x14ac:dyDescent="0.3">
      <c r="A3286">
        <v>480</v>
      </c>
      <c r="B3286">
        <v>-0.255</v>
      </c>
      <c r="C3286">
        <v>-1.22</v>
      </c>
      <c r="D3286">
        <v>-2.2549999999999999</v>
      </c>
      <c r="E3286">
        <v>-3.0110000000000001</v>
      </c>
      <c r="F3286">
        <v>-3.24</v>
      </c>
      <c r="G3286">
        <v>3.4</v>
      </c>
      <c r="H3286">
        <v>0</v>
      </c>
      <c r="I3286">
        <v>3.9449999999999998</v>
      </c>
      <c r="J3286">
        <v>-0.28299999999999997</v>
      </c>
      <c r="K3286">
        <v>-1.2769999999999999</v>
      </c>
      <c r="L3286">
        <v>-2.2709999999999999</v>
      </c>
      <c r="M3286">
        <v>-3.0830000000000002</v>
      </c>
      <c r="N3286">
        <v>-3.3029999999999999</v>
      </c>
      <c r="O3286">
        <v>1.1379999999999999</v>
      </c>
      <c r="P3286">
        <v>1.143</v>
      </c>
      <c r="Q3286">
        <v>1.145</v>
      </c>
      <c r="R3286">
        <v>0.90700000000000003</v>
      </c>
      <c r="S3286">
        <v>0.46</v>
      </c>
    </row>
    <row r="3287" spans="1:19" x14ac:dyDescent="0.3">
      <c r="A3287">
        <v>540</v>
      </c>
      <c r="B3287">
        <v>-0.255</v>
      </c>
      <c r="C3287">
        <v>-1.22</v>
      </c>
      <c r="D3287">
        <v>-2.2549999999999999</v>
      </c>
      <c r="E3287">
        <v>-3.0110000000000001</v>
      </c>
      <c r="F3287">
        <v>-3.24</v>
      </c>
      <c r="G3287">
        <v>3.4</v>
      </c>
      <c r="H3287">
        <v>0</v>
      </c>
      <c r="I3287">
        <v>3.9449999999999998</v>
      </c>
      <c r="J3287">
        <v>-0.28399999999999997</v>
      </c>
      <c r="K3287">
        <v>-1.2769999999999999</v>
      </c>
      <c r="L3287">
        <v>-2.2719999999999998</v>
      </c>
      <c r="M3287">
        <v>-3.0859999999999999</v>
      </c>
      <c r="N3287">
        <v>-3.3079999999999998</v>
      </c>
      <c r="O3287">
        <v>1.139</v>
      </c>
      <c r="P3287">
        <v>1.141</v>
      </c>
      <c r="Q3287">
        <v>1.145</v>
      </c>
      <c r="R3287">
        <v>0.91</v>
      </c>
      <c r="S3287">
        <v>0.46200000000000002</v>
      </c>
    </row>
    <row r="3288" spans="1:19" x14ac:dyDescent="0.3">
      <c r="A3288">
        <v>600</v>
      </c>
      <c r="B3288">
        <v>-0.255</v>
      </c>
      <c r="C3288">
        <v>-1.22</v>
      </c>
      <c r="D3288">
        <v>-2.2549999999999999</v>
      </c>
      <c r="E3288">
        <v>-3.0110000000000001</v>
      </c>
      <c r="F3288">
        <v>-3.24</v>
      </c>
      <c r="G3288">
        <v>3.4</v>
      </c>
      <c r="H3288">
        <v>0</v>
      </c>
      <c r="I3288">
        <v>3.9449999999999998</v>
      </c>
      <c r="J3288">
        <v>-0.28399999999999997</v>
      </c>
      <c r="K3288">
        <v>-1.278</v>
      </c>
      <c r="L3288">
        <v>-2.2709999999999999</v>
      </c>
      <c r="M3288">
        <v>-3.089</v>
      </c>
      <c r="N3288">
        <v>-3.3140000000000001</v>
      </c>
      <c r="O3288">
        <v>1.1399999999999999</v>
      </c>
      <c r="P3288">
        <v>1.141</v>
      </c>
      <c r="Q3288">
        <v>1.143</v>
      </c>
      <c r="R3288">
        <v>0.91200000000000003</v>
      </c>
      <c r="S3288">
        <v>0.46400000000000002</v>
      </c>
    </row>
    <row r="3290" spans="1:19" x14ac:dyDescent="0.3">
      <c r="A3290" t="s">
        <v>0</v>
      </c>
      <c r="B3290" t="s">
        <v>254</v>
      </c>
    </row>
    <row r="3291" spans="1:19" x14ac:dyDescent="0.3">
      <c r="A3291">
        <v>0</v>
      </c>
      <c r="B3291">
        <v>-0.255</v>
      </c>
      <c r="C3291">
        <v>-1.2190000000000001</v>
      </c>
      <c r="D3291">
        <v>-2.2559999999999998</v>
      </c>
      <c r="E3291">
        <v>-3.0049999999999999</v>
      </c>
      <c r="F3291">
        <v>-3.23</v>
      </c>
      <c r="G3291">
        <v>3.4</v>
      </c>
      <c r="H3291">
        <v>0</v>
      </c>
      <c r="I3291">
        <v>3.9449999999999998</v>
      </c>
      <c r="J3291">
        <v>-0.27400000000000002</v>
      </c>
      <c r="K3291">
        <v>-1.274</v>
      </c>
      <c r="L3291">
        <v>-2.2709999999999999</v>
      </c>
      <c r="M3291">
        <v>-3.0640000000000001</v>
      </c>
      <c r="N3291">
        <v>-3.23</v>
      </c>
      <c r="O3291">
        <v>1.123</v>
      </c>
      <c r="P3291">
        <v>1.123</v>
      </c>
      <c r="Q3291">
        <v>1.1180000000000001</v>
      </c>
      <c r="R3291">
        <v>0.84699999999999998</v>
      </c>
      <c r="S3291">
        <v>0.36799999999999999</v>
      </c>
    </row>
    <row r="3292" spans="1:19" x14ac:dyDescent="0.3">
      <c r="A3292">
        <v>60</v>
      </c>
      <c r="B3292">
        <v>-0.255</v>
      </c>
      <c r="C3292">
        <v>-1.2190000000000001</v>
      </c>
      <c r="D3292">
        <v>-2.2559999999999998</v>
      </c>
      <c r="E3292">
        <v>-3.0049999999999999</v>
      </c>
      <c r="F3292">
        <v>-3.23</v>
      </c>
      <c r="G3292">
        <v>3.4</v>
      </c>
      <c r="H3292">
        <v>0</v>
      </c>
      <c r="I3292">
        <v>3.9449999999999998</v>
      </c>
      <c r="J3292">
        <v>-0.28399999999999997</v>
      </c>
      <c r="K3292">
        <v>-1.2769999999999999</v>
      </c>
      <c r="L3292">
        <v>-2.2629999999999999</v>
      </c>
      <c r="M3292">
        <v>-3.0550000000000002</v>
      </c>
      <c r="N3292">
        <v>-3.2589999999999999</v>
      </c>
      <c r="O3292">
        <v>1.1399999999999999</v>
      </c>
      <c r="P3292">
        <v>1.137</v>
      </c>
      <c r="Q3292">
        <v>1.101</v>
      </c>
      <c r="R3292">
        <v>0.82299999999999995</v>
      </c>
      <c r="S3292">
        <v>0.44400000000000001</v>
      </c>
    </row>
    <row r="3293" spans="1:19" x14ac:dyDescent="0.3">
      <c r="A3293">
        <v>120</v>
      </c>
      <c r="B3293">
        <v>-0.255</v>
      </c>
      <c r="C3293">
        <v>-1.2190000000000001</v>
      </c>
      <c r="D3293">
        <v>-2.2559999999999998</v>
      </c>
      <c r="E3293">
        <v>-3.0049999999999999</v>
      </c>
      <c r="F3293">
        <v>-3.23</v>
      </c>
      <c r="G3293">
        <v>3.4</v>
      </c>
      <c r="H3293">
        <v>0</v>
      </c>
      <c r="I3293">
        <v>3.9449999999999998</v>
      </c>
      <c r="J3293">
        <v>-0.28000000000000003</v>
      </c>
      <c r="K3293">
        <v>-1.2789999999999999</v>
      </c>
      <c r="L3293">
        <v>-2.2759999999999998</v>
      </c>
      <c r="M3293">
        <v>-3.073</v>
      </c>
      <c r="N3293">
        <v>-3.2650000000000001</v>
      </c>
      <c r="O3293">
        <v>1.1319999999999999</v>
      </c>
      <c r="P3293">
        <v>1.1559999999999999</v>
      </c>
      <c r="Q3293">
        <v>1.151</v>
      </c>
      <c r="R3293">
        <v>0.88800000000000001</v>
      </c>
      <c r="S3293">
        <v>0.44600000000000001</v>
      </c>
    </row>
    <row r="3294" spans="1:19" x14ac:dyDescent="0.3">
      <c r="A3294">
        <v>180</v>
      </c>
      <c r="B3294">
        <v>-0.255</v>
      </c>
      <c r="C3294">
        <v>-1.2190000000000001</v>
      </c>
      <c r="D3294">
        <v>-2.2559999999999998</v>
      </c>
      <c r="E3294">
        <v>-3.0049999999999999</v>
      </c>
      <c r="F3294">
        <v>-3.23</v>
      </c>
      <c r="G3294">
        <v>3.4</v>
      </c>
      <c r="H3294">
        <v>0</v>
      </c>
      <c r="I3294">
        <v>3.9449999999999998</v>
      </c>
      <c r="J3294">
        <v>-0.28000000000000003</v>
      </c>
      <c r="K3294">
        <v>-1.2709999999999999</v>
      </c>
      <c r="L3294">
        <v>-2.2669999999999999</v>
      </c>
      <c r="M3294">
        <v>-3.06</v>
      </c>
      <c r="N3294">
        <v>-3.2669999999999999</v>
      </c>
      <c r="O3294">
        <v>1.1319999999999999</v>
      </c>
      <c r="P3294">
        <v>1.137</v>
      </c>
      <c r="Q3294">
        <v>1.1240000000000001</v>
      </c>
      <c r="R3294">
        <v>0.84299999999999997</v>
      </c>
      <c r="S3294">
        <v>0.44700000000000001</v>
      </c>
    </row>
    <row r="3295" spans="1:19" x14ac:dyDescent="0.3">
      <c r="A3295">
        <v>240</v>
      </c>
      <c r="B3295">
        <v>-0.255</v>
      </c>
      <c r="C3295">
        <v>-1.2190000000000001</v>
      </c>
      <c r="D3295">
        <v>-2.2559999999999998</v>
      </c>
      <c r="E3295">
        <v>-3.0049999999999999</v>
      </c>
      <c r="F3295">
        <v>-3.23</v>
      </c>
      <c r="G3295">
        <v>3.4</v>
      </c>
      <c r="H3295">
        <v>0</v>
      </c>
      <c r="I3295">
        <v>3.9449999999999998</v>
      </c>
      <c r="J3295">
        <v>-0.28299999999999997</v>
      </c>
      <c r="K3295">
        <v>-1.2749999999999999</v>
      </c>
      <c r="L3295">
        <v>-2.2730000000000001</v>
      </c>
      <c r="M3295">
        <v>-3.056</v>
      </c>
      <c r="N3295">
        <v>-3.2719999999999998</v>
      </c>
      <c r="O3295">
        <v>1.1379999999999999</v>
      </c>
      <c r="P3295">
        <v>1.153</v>
      </c>
      <c r="Q3295">
        <v>1.151</v>
      </c>
      <c r="R3295">
        <v>0.84099999999999997</v>
      </c>
      <c r="S3295">
        <v>0.44800000000000001</v>
      </c>
    </row>
    <row r="3296" spans="1:19" x14ac:dyDescent="0.3">
      <c r="A3296">
        <v>300</v>
      </c>
      <c r="B3296">
        <v>-0.255</v>
      </c>
      <c r="C3296">
        <v>-1.2190000000000001</v>
      </c>
      <c r="D3296">
        <v>-2.2559999999999998</v>
      </c>
      <c r="E3296">
        <v>-3.0049999999999999</v>
      </c>
      <c r="F3296">
        <v>-3.23</v>
      </c>
      <c r="G3296">
        <v>3.4</v>
      </c>
      <c r="H3296">
        <v>0</v>
      </c>
      <c r="I3296">
        <v>3.9449999999999998</v>
      </c>
      <c r="J3296">
        <v>-0.28199999999999997</v>
      </c>
      <c r="K3296">
        <v>-1.274</v>
      </c>
      <c r="L3296">
        <v>-2.2719999999999998</v>
      </c>
      <c r="M3296">
        <v>-3.0609999999999999</v>
      </c>
      <c r="N3296">
        <v>-3.2759999999999998</v>
      </c>
      <c r="O3296">
        <v>1.1359999999999999</v>
      </c>
      <c r="P3296">
        <v>1.143</v>
      </c>
      <c r="Q3296">
        <v>1.1439999999999999</v>
      </c>
      <c r="R3296">
        <v>0.86499999999999999</v>
      </c>
      <c r="S3296">
        <v>0.45</v>
      </c>
    </row>
    <row r="3297" spans="1:19" x14ac:dyDescent="0.3">
      <c r="A3297">
        <v>360</v>
      </c>
      <c r="B3297">
        <v>-0.255</v>
      </c>
      <c r="C3297">
        <v>-1.2190000000000001</v>
      </c>
      <c r="D3297">
        <v>-2.2559999999999998</v>
      </c>
      <c r="E3297">
        <v>-3.0049999999999999</v>
      </c>
      <c r="F3297">
        <v>-3.23</v>
      </c>
      <c r="G3297">
        <v>3.4</v>
      </c>
      <c r="H3297">
        <v>0</v>
      </c>
      <c r="I3297">
        <v>3.9449999999999998</v>
      </c>
      <c r="J3297">
        <v>-0.28299999999999997</v>
      </c>
      <c r="K3297">
        <v>-1.274</v>
      </c>
      <c r="L3297">
        <v>-2.27</v>
      </c>
      <c r="M3297">
        <v>-3.0680000000000001</v>
      </c>
      <c r="N3297">
        <v>-3.28</v>
      </c>
      <c r="O3297">
        <v>1.1379999999999999</v>
      </c>
      <c r="P3297">
        <v>1.1439999999999999</v>
      </c>
      <c r="Q3297">
        <v>1.137</v>
      </c>
      <c r="R3297">
        <v>0.88300000000000001</v>
      </c>
      <c r="S3297">
        <v>0.45100000000000001</v>
      </c>
    </row>
    <row r="3298" spans="1:19" x14ac:dyDescent="0.3">
      <c r="A3298">
        <v>420</v>
      </c>
      <c r="B3298">
        <v>-0.255</v>
      </c>
      <c r="C3298">
        <v>-1.2190000000000001</v>
      </c>
      <c r="D3298">
        <v>-2.2559999999999998</v>
      </c>
      <c r="E3298">
        <v>-3.0049999999999999</v>
      </c>
      <c r="F3298">
        <v>-3.23</v>
      </c>
      <c r="G3298">
        <v>3.4</v>
      </c>
      <c r="H3298">
        <v>0</v>
      </c>
      <c r="I3298">
        <v>3.9449999999999998</v>
      </c>
      <c r="J3298">
        <v>-0.28299999999999997</v>
      </c>
      <c r="K3298">
        <v>-1.276</v>
      </c>
      <c r="L3298">
        <v>-2.27</v>
      </c>
      <c r="M3298">
        <v>-3.0720000000000001</v>
      </c>
      <c r="N3298">
        <v>-3.2850000000000001</v>
      </c>
      <c r="O3298">
        <v>1.139</v>
      </c>
      <c r="P3298">
        <v>1.145</v>
      </c>
      <c r="Q3298">
        <v>1.1419999999999999</v>
      </c>
      <c r="R3298">
        <v>0.89400000000000002</v>
      </c>
      <c r="S3298">
        <v>0.45300000000000001</v>
      </c>
    </row>
    <row r="3299" spans="1:19" x14ac:dyDescent="0.3">
      <c r="A3299">
        <v>480</v>
      </c>
      <c r="B3299">
        <v>-0.255</v>
      </c>
      <c r="C3299">
        <v>-1.2190000000000001</v>
      </c>
      <c r="D3299">
        <v>-2.2559999999999998</v>
      </c>
      <c r="E3299">
        <v>-3.0049999999999999</v>
      </c>
      <c r="F3299">
        <v>-3.23</v>
      </c>
      <c r="G3299">
        <v>3.4</v>
      </c>
      <c r="H3299">
        <v>0</v>
      </c>
      <c r="I3299">
        <v>3.9449999999999998</v>
      </c>
      <c r="J3299">
        <v>-0.28299999999999997</v>
      </c>
      <c r="K3299">
        <v>-1.2769999999999999</v>
      </c>
      <c r="L3299">
        <v>-2.2709999999999999</v>
      </c>
      <c r="M3299">
        <v>-3.0760000000000001</v>
      </c>
      <c r="N3299">
        <v>-3.29</v>
      </c>
      <c r="O3299">
        <v>1.1379999999999999</v>
      </c>
      <c r="P3299">
        <v>1.1419999999999999</v>
      </c>
      <c r="Q3299">
        <v>1.145</v>
      </c>
      <c r="R3299">
        <v>0.9</v>
      </c>
      <c r="S3299">
        <v>0.45500000000000002</v>
      </c>
    </row>
    <row r="3300" spans="1:19" x14ac:dyDescent="0.3">
      <c r="A3300">
        <v>540</v>
      </c>
      <c r="B3300">
        <v>-0.255</v>
      </c>
      <c r="C3300">
        <v>-1.2190000000000001</v>
      </c>
      <c r="D3300">
        <v>-2.2559999999999998</v>
      </c>
      <c r="E3300">
        <v>-3.0049999999999999</v>
      </c>
      <c r="F3300">
        <v>-3.23</v>
      </c>
      <c r="G3300">
        <v>3.4</v>
      </c>
      <c r="H3300">
        <v>0</v>
      </c>
      <c r="I3300">
        <v>3.9449999999999998</v>
      </c>
      <c r="J3300">
        <v>-0.28399999999999997</v>
      </c>
      <c r="K3300">
        <v>-1.2769999999999999</v>
      </c>
      <c r="L3300">
        <v>-2.2709999999999999</v>
      </c>
      <c r="M3300">
        <v>-3.0790000000000002</v>
      </c>
      <c r="N3300">
        <v>-3.2949999999999999</v>
      </c>
      <c r="O3300">
        <v>1.139</v>
      </c>
      <c r="P3300">
        <v>1.141</v>
      </c>
      <c r="Q3300">
        <v>1.145</v>
      </c>
      <c r="R3300">
        <v>0.90300000000000002</v>
      </c>
      <c r="S3300">
        <v>0.45700000000000002</v>
      </c>
    </row>
    <row r="3301" spans="1:19" x14ac:dyDescent="0.3">
      <c r="A3301">
        <v>600</v>
      </c>
      <c r="B3301">
        <v>-0.255</v>
      </c>
      <c r="C3301">
        <v>-1.2190000000000001</v>
      </c>
      <c r="D3301">
        <v>-2.2559999999999998</v>
      </c>
      <c r="E3301">
        <v>-3.0049999999999999</v>
      </c>
      <c r="F3301">
        <v>-3.23</v>
      </c>
      <c r="G3301">
        <v>3.4</v>
      </c>
      <c r="H3301">
        <v>0</v>
      </c>
      <c r="I3301">
        <v>3.9449999999999998</v>
      </c>
      <c r="J3301">
        <v>-0.28399999999999997</v>
      </c>
      <c r="K3301">
        <v>-1.278</v>
      </c>
      <c r="L3301">
        <v>-2.2709999999999999</v>
      </c>
      <c r="M3301">
        <v>-3.0819999999999999</v>
      </c>
      <c r="N3301">
        <v>-3.3010000000000002</v>
      </c>
      <c r="O3301">
        <v>1.1399999999999999</v>
      </c>
      <c r="P3301">
        <v>1.141</v>
      </c>
      <c r="Q3301">
        <v>1.143</v>
      </c>
      <c r="R3301">
        <v>0.90500000000000003</v>
      </c>
      <c r="S3301">
        <v>0.45900000000000002</v>
      </c>
    </row>
    <row r="3303" spans="1:19" x14ac:dyDescent="0.3">
      <c r="A3303" t="s">
        <v>0</v>
      </c>
      <c r="B3303" t="s">
        <v>255</v>
      </c>
    </row>
    <row r="3304" spans="1:19" x14ac:dyDescent="0.3">
      <c r="A3304">
        <v>0</v>
      </c>
      <c r="B3304">
        <v>-0.255</v>
      </c>
      <c r="C3304">
        <v>-1.22</v>
      </c>
      <c r="D3304">
        <v>-2.2549999999999999</v>
      </c>
      <c r="E3304">
        <v>-2.9990000000000001</v>
      </c>
      <c r="F3304">
        <v>-3.22</v>
      </c>
      <c r="G3304">
        <v>3.4</v>
      </c>
      <c r="H3304">
        <v>0</v>
      </c>
      <c r="I3304">
        <v>3.9449999999999998</v>
      </c>
      <c r="J3304">
        <v>-0.27400000000000002</v>
      </c>
      <c r="K3304">
        <v>-1.274</v>
      </c>
      <c r="L3304">
        <v>-2.27</v>
      </c>
      <c r="M3304">
        <v>-3.0579999999999998</v>
      </c>
      <c r="N3304">
        <v>-3.22</v>
      </c>
      <c r="O3304">
        <v>1.123</v>
      </c>
      <c r="P3304">
        <v>1.123</v>
      </c>
      <c r="Q3304">
        <v>1.117</v>
      </c>
      <c r="R3304">
        <v>0.84099999999999997</v>
      </c>
      <c r="S3304">
        <v>0.36499999999999999</v>
      </c>
    </row>
    <row r="3305" spans="1:19" x14ac:dyDescent="0.3">
      <c r="A3305">
        <v>60</v>
      </c>
      <c r="B3305">
        <v>-0.255</v>
      </c>
      <c r="C3305">
        <v>-1.22</v>
      </c>
      <c r="D3305">
        <v>-2.2549999999999999</v>
      </c>
      <c r="E3305">
        <v>-2.9990000000000001</v>
      </c>
      <c r="F3305">
        <v>-3.22</v>
      </c>
      <c r="G3305">
        <v>3.4</v>
      </c>
      <c r="H3305">
        <v>0</v>
      </c>
      <c r="I3305">
        <v>3.9449999999999998</v>
      </c>
      <c r="J3305">
        <v>-0.28399999999999997</v>
      </c>
      <c r="K3305">
        <v>-1.276</v>
      </c>
      <c r="L3305">
        <v>-2.2629999999999999</v>
      </c>
      <c r="M3305">
        <v>-3.0489999999999999</v>
      </c>
      <c r="N3305">
        <v>-3.2490000000000001</v>
      </c>
      <c r="O3305">
        <v>1.1399999999999999</v>
      </c>
      <c r="P3305">
        <v>1.1359999999999999</v>
      </c>
      <c r="Q3305">
        <v>1.1000000000000001</v>
      </c>
      <c r="R3305">
        <v>0.81799999999999995</v>
      </c>
      <c r="S3305">
        <v>0.44</v>
      </c>
    </row>
    <row r="3306" spans="1:19" x14ac:dyDescent="0.3">
      <c r="A3306">
        <v>120</v>
      </c>
      <c r="B3306">
        <v>-0.255</v>
      </c>
      <c r="C3306">
        <v>-1.22</v>
      </c>
      <c r="D3306">
        <v>-2.2549999999999999</v>
      </c>
      <c r="E3306">
        <v>-2.9990000000000001</v>
      </c>
      <c r="F3306">
        <v>-3.22</v>
      </c>
      <c r="G3306">
        <v>3.4</v>
      </c>
      <c r="H3306">
        <v>0</v>
      </c>
      <c r="I3306">
        <v>3.9449999999999998</v>
      </c>
      <c r="J3306">
        <v>-0.28000000000000003</v>
      </c>
      <c r="K3306">
        <v>-1.2789999999999999</v>
      </c>
      <c r="L3306">
        <v>-2.2749999999999999</v>
      </c>
      <c r="M3306">
        <v>-3.0670000000000002</v>
      </c>
      <c r="N3306">
        <v>-3.254</v>
      </c>
      <c r="O3306">
        <v>1.133</v>
      </c>
      <c r="P3306">
        <v>1.155</v>
      </c>
      <c r="Q3306">
        <v>1.1499999999999999</v>
      </c>
      <c r="R3306">
        <v>0.88</v>
      </c>
      <c r="S3306">
        <v>0.442</v>
      </c>
    </row>
    <row r="3307" spans="1:19" x14ac:dyDescent="0.3">
      <c r="A3307">
        <v>180</v>
      </c>
      <c r="B3307">
        <v>-0.255</v>
      </c>
      <c r="C3307">
        <v>-1.22</v>
      </c>
      <c r="D3307">
        <v>-2.2549999999999999</v>
      </c>
      <c r="E3307">
        <v>-2.9990000000000001</v>
      </c>
      <c r="F3307">
        <v>-3.22</v>
      </c>
      <c r="G3307">
        <v>3.4</v>
      </c>
      <c r="H3307">
        <v>0</v>
      </c>
      <c r="I3307">
        <v>3.9449999999999998</v>
      </c>
      <c r="J3307">
        <v>-0.27900000000000003</v>
      </c>
      <c r="K3307">
        <v>-1.2709999999999999</v>
      </c>
      <c r="L3307">
        <v>-2.2669999999999999</v>
      </c>
      <c r="M3307">
        <v>-3.0529999999999999</v>
      </c>
      <c r="N3307">
        <v>-3.2570000000000001</v>
      </c>
      <c r="O3307">
        <v>1.1319999999999999</v>
      </c>
      <c r="P3307">
        <v>1.137</v>
      </c>
      <c r="Q3307">
        <v>1.1240000000000001</v>
      </c>
      <c r="R3307">
        <v>0.83499999999999996</v>
      </c>
      <c r="S3307">
        <v>0.443</v>
      </c>
    </row>
    <row r="3308" spans="1:19" x14ac:dyDescent="0.3">
      <c r="A3308">
        <v>240</v>
      </c>
      <c r="B3308">
        <v>-0.255</v>
      </c>
      <c r="C3308">
        <v>-1.22</v>
      </c>
      <c r="D3308">
        <v>-2.2549999999999999</v>
      </c>
      <c r="E3308">
        <v>-2.9990000000000001</v>
      </c>
      <c r="F3308">
        <v>-3.22</v>
      </c>
      <c r="G3308">
        <v>3.4</v>
      </c>
      <c r="H3308">
        <v>0</v>
      </c>
      <c r="I3308">
        <v>3.9449999999999998</v>
      </c>
      <c r="J3308">
        <v>-0.28299999999999997</v>
      </c>
      <c r="K3308">
        <v>-1.2749999999999999</v>
      </c>
      <c r="L3308">
        <v>-2.2730000000000001</v>
      </c>
      <c r="M3308">
        <v>-3.05</v>
      </c>
      <c r="N3308">
        <v>-3.2610000000000001</v>
      </c>
      <c r="O3308">
        <v>1.1379999999999999</v>
      </c>
      <c r="P3308">
        <v>1.153</v>
      </c>
      <c r="Q3308">
        <v>1.1519999999999999</v>
      </c>
      <c r="R3308">
        <v>0.83499999999999996</v>
      </c>
      <c r="S3308">
        <v>0.44400000000000001</v>
      </c>
    </row>
    <row r="3309" spans="1:19" x14ac:dyDescent="0.3">
      <c r="A3309">
        <v>300</v>
      </c>
      <c r="B3309">
        <v>-0.255</v>
      </c>
      <c r="C3309">
        <v>-1.22</v>
      </c>
      <c r="D3309">
        <v>-2.2549999999999999</v>
      </c>
      <c r="E3309">
        <v>-2.9990000000000001</v>
      </c>
      <c r="F3309">
        <v>-3.22</v>
      </c>
      <c r="G3309">
        <v>3.4</v>
      </c>
      <c r="H3309">
        <v>0</v>
      </c>
      <c r="I3309">
        <v>3.9449999999999998</v>
      </c>
      <c r="J3309">
        <v>-0.28199999999999997</v>
      </c>
      <c r="K3309">
        <v>-1.274</v>
      </c>
      <c r="L3309">
        <v>-2.2709999999999999</v>
      </c>
      <c r="M3309">
        <v>-3.056</v>
      </c>
      <c r="N3309">
        <v>-3.2650000000000001</v>
      </c>
      <c r="O3309">
        <v>1.1359999999999999</v>
      </c>
      <c r="P3309">
        <v>1.143</v>
      </c>
      <c r="Q3309">
        <v>1.143</v>
      </c>
      <c r="R3309">
        <v>0.86</v>
      </c>
      <c r="S3309">
        <v>0.44600000000000001</v>
      </c>
    </row>
    <row r="3310" spans="1:19" x14ac:dyDescent="0.3">
      <c r="A3310">
        <v>360</v>
      </c>
      <c r="B3310">
        <v>-0.255</v>
      </c>
      <c r="C3310">
        <v>-1.22</v>
      </c>
      <c r="D3310">
        <v>-2.2549999999999999</v>
      </c>
      <c r="E3310">
        <v>-2.9990000000000001</v>
      </c>
      <c r="F3310">
        <v>-3.22</v>
      </c>
      <c r="G3310">
        <v>3.4</v>
      </c>
      <c r="H3310">
        <v>0</v>
      </c>
      <c r="I3310">
        <v>3.9449999999999998</v>
      </c>
      <c r="J3310">
        <v>-0.28299999999999997</v>
      </c>
      <c r="K3310">
        <v>-1.274</v>
      </c>
      <c r="L3310">
        <v>-2.27</v>
      </c>
      <c r="M3310">
        <v>-3.0619999999999998</v>
      </c>
      <c r="N3310">
        <v>-3.27</v>
      </c>
      <c r="O3310">
        <v>1.1379999999999999</v>
      </c>
      <c r="P3310">
        <v>1.1439999999999999</v>
      </c>
      <c r="Q3310">
        <v>1.137</v>
      </c>
      <c r="R3310">
        <v>0.879</v>
      </c>
      <c r="S3310">
        <v>0.44700000000000001</v>
      </c>
    </row>
    <row r="3311" spans="1:19" x14ac:dyDescent="0.3">
      <c r="A3311">
        <v>420</v>
      </c>
      <c r="B3311">
        <v>-0.255</v>
      </c>
      <c r="C3311">
        <v>-1.22</v>
      </c>
      <c r="D3311">
        <v>-2.2549999999999999</v>
      </c>
      <c r="E3311">
        <v>-2.9990000000000001</v>
      </c>
      <c r="F3311">
        <v>-3.22</v>
      </c>
      <c r="G3311">
        <v>3.4</v>
      </c>
      <c r="H3311">
        <v>0</v>
      </c>
      <c r="I3311">
        <v>3.9449999999999998</v>
      </c>
      <c r="J3311">
        <v>-0.28299999999999997</v>
      </c>
      <c r="K3311">
        <v>-1.276</v>
      </c>
      <c r="L3311">
        <v>-2.27</v>
      </c>
      <c r="M3311">
        <v>-3.0670000000000002</v>
      </c>
      <c r="N3311">
        <v>-3.2749999999999999</v>
      </c>
      <c r="O3311">
        <v>1.139</v>
      </c>
      <c r="P3311">
        <v>1.145</v>
      </c>
      <c r="Q3311">
        <v>1.1419999999999999</v>
      </c>
      <c r="R3311">
        <v>0.88900000000000001</v>
      </c>
      <c r="S3311">
        <v>0.44900000000000001</v>
      </c>
    </row>
    <row r="3312" spans="1:19" x14ac:dyDescent="0.3">
      <c r="A3312">
        <v>480</v>
      </c>
      <c r="B3312">
        <v>-0.255</v>
      </c>
      <c r="C3312">
        <v>-1.22</v>
      </c>
      <c r="D3312">
        <v>-2.2549999999999999</v>
      </c>
      <c r="E3312">
        <v>-2.9990000000000001</v>
      </c>
      <c r="F3312">
        <v>-3.22</v>
      </c>
      <c r="G3312">
        <v>3.4</v>
      </c>
      <c r="H3312">
        <v>0</v>
      </c>
      <c r="I3312">
        <v>3.9449999999999998</v>
      </c>
      <c r="J3312">
        <v>-0.28299999999999997</v>
      </c>
      <c r="K3312">
        <v>-1.2769999999999999</v>
      </c>
      <c r="L3312">
        <v>-2.2709999999999999</v>
      </c>
      <c r="M3312">
        <v>-3.0710000000000002</v>
      </c>
      <c r="N3312">
        <v>-3.2789999999999999</v>
      </c>
      <c r="O3312">
        <v>1.1379999999999999</v>
      </c>
      <c r="P3312">
        <v>1.1419999999999999</v>
      </c>
      <c r="Q3312">
        <v>1.145</v>
      </c>
      <c r="R3312">
        <v>0.89400000000000002</v>
      </c>
      <c r="S3312">
        <v>0.45100000000000001</v>
      </c>
    </row>
    <row r="3313" spans="1:19" x14ac:dyDescent="0.3">
      <c r="A3313">
        <v>540</v>
      </c>
      <c r="B3313">
        <v>-0.255</v>
      </c>
      <c r="C3313">
        <v>-1.22</v>
      </c>
      <c r="D3313">
        <v>-2.2549999999999999</v>
      </c>
      <c r="E3313">
        <v>-2.9990000000000001</v>
      </c>
      <c r="F3313">
        <v>-3.22</v>
      </c>
      <c r="G3313">
        <v>3.4</v>
      </c>
      <c r="H3313">
        <v>0</v>
      </c>
      <c r="I3313">
        <v>3.9449999999999998</v>
      </c>
      <c r="J3313">
        <v>-0.28399999999999997</v>
      </c>
      <c r="K3313">
        <v>-1.2769999999999999</v>
      </c>
      <c r="L3313">
        <v>-2.2709999999999999</v>
      </c>
      <c r="M3313">
        <v>-3.0739999999999998</v>
      </c>
      <c r="N3313">
        <v>-3.2850000000000001</v>
      </c>
      <c r="O3313">
        <v>1.139</v>
      </c>
      <c r="P3313">
        <v>1.141</v>
      </c>
      <c r="Q3313">
        <v>1.145</v>
      </c>
      <c r="R3313">
        <v>0.89600000000000002</v>
      </c>
      <c r="S3313">
        <v>0.45300000000000001</v>
      </c>
    </row>
    <row r="3314" spans="1:19" x14ac:dyDescent="0.3">
      <c r="A3314">
        <v>600</v>
      </c>
      <c r="B3314">
        <v>-0.255</v>
      </c>
      <c r="C3314">
        <v>-1.22</v>
      </c>
      <c r="D3314">
        <v>-2.2549999999999999</v>
      </c>
      <c r="E3314">
        <v>-2.9990000000000001</v>
      </c>
      <c r="F3314">
        <v>-3.22</v>
      </c>
      <c r="G3314">
        <v>3.4</v>
      </c>
      <c r="H3314">
        <v>0</v>
      </c>
      <c r="I3314">
        <v>3.9449999999999998</v>
      </c>
      <c r="J3314">
        <v>-0.28399999999999997</v>
      </c>
      <c r="K3314">
        <v>-1.278</v>
      </c>
      <c r="L3314">
        <v>-2.2709999999999999</v>
      </c>
      <c r="M3314">
        <v>-3.077</v>
      </c>
      <c r="N3314">
        <v>-3.29</v>
      </c>
      <c r="O3314">
        <v>1.1399999999999999</v>
      </c>
      <c r="P3314">
        <v>1.141</v>
      </c>
      <c r="Q3314">
        <v>1.143</v>
      </c>
      <c r="R3314">
        <v>0.89900000000000002</v>
      </c>
      <c r="S3314">
        <v>0.45500000000000002</v>
      </c>
    </row>
    <row r="3316" spans="1:19" x14ac:dyDescent="0.3">
      <c r="A3316" t="s">
        <v>0</v>
      </c>
      <c r="B3316" t="s">
        <v>256</v>
      </c>
    </row>
    <row r="3317" spans="1:19" x14ac:dyDescent="0.3">
      <c r="A3317">
        <v>0</v>
      </c>
      <c r="B3317">
        <v>-0.255</v>
      </c>
      <c r="C3317">
        <v>-1.2190000000000001</v>
      </c>
      <c r="D3317">
        <v>-2.2549999999999999</v>
      </c>
      <c r="E3317">
        <v>-2.9929999999999999</v>
      </c>
      <c r="F3317">
        <v>-3.21</v>
      </c>
      <c r="G3317">
        <v>3.4</v>
      </c>
      <c r="H3317">
        <v>0</v>
      </c>
      <c r="I3317">
        <v>3.9449999999999998</v>
      </c>
      <c r="J3317">
        <v>-0.27400000000000002</v>
      </c>
      <c r="K3317">
        <v>-1.274</v>
      </c>
      <c r="L3317">
        <v>-2.27</v>
      </c>
      <c r="M3317">
        <v>-3.052</v>
      </c>
      <c r="N3317">
        <v>-3.21</v>
      </c>
      <c r="O3317">
        <v>1.123</v>
      </c>
      <c r="P3317">
        <v>1.123</v>
      </c>
      <c r="Q3317">
        <v>1.117</v>
      </c>
      <c r="R3317">
        <v>0.83499999999999996</v>
      </c>
      <c r="S3317">
        <v>0.36199999999999999</v>
      </c>
    </row>
    <row r="3318" spans="1:19" x14ac:dyDescent="0.3">
      <c r="A3318">
        <v>60</v>
      </c>
      <c r="B3318">
        <v>-0.255</v>
      </c>
      <c r="C3318">
        <v>-1.2190000000000001</v>
      </c>
      <c r="D3318">
        <v>-2.2549999999999999</v>
      </c>
      <c r="E3318">
        <v>-2.9929999999999999</v>
      </c>
      <c r="F3318">
        <v>-3.21</v>
      </c>
      <c r="G3318">
        <v>3.4</v>
      </c>
      <c r="H3318">
        <v>0</v>
      </c>
      <c r="I3318">
        <v>3.9449999999999998</v>
      </c>
      <c r="J3318">
        <v>-0.28399999999999997</v>
      </c>
      <c r="K3318">
        <v>-1.276</v>
      </c>
      <c r="L3318">
        <v>-2.2629999999999999</v>
      </c>
      <c r="M3318">
        <v>-3.0430000000000001</v>
      </c>
      <c r="N3318">
        <v>-3.2389999999999999</v>
      </c>
      <c r="O3318">
        <v>1.1399999999999999</v>
      </c>
      <c r="P3318">
        <v>1.135</v>
      </c>
      <c r="Q3318">
        <v>1.1000000000000001</v>
      </c>
      <c r="R3318">
        <v>0.81299999999999994</v>
      </c>
      <c r="S3318">
        <v>0.436</v>
      </c>
    </row>
    <row r="3319" spans="1:19" x14ac:dyDescent="0.3">
      <c r="A3319">
        <v>120</v>
      </c>
      <c r="B3319">
        <v>-0.255</v>
      </c>
      <c r="C3319">
        <v>-1.2190000000000001</v>
      </c>
      <c r="D3319">
        <v>-2.2549999999999999</v>
      </c>
      <c r="E3319">
        <v>-2.9929999999999999</v>
      </c>
      <c r="F3319">
        <v>-3.21</v>
      </c>
      <c r="G3319">
        <v>3.4</v>
      </c>
      <c r="H3319">
        <v>0</v>
      </c>
      <c r="I3319">
        <v>3.9449999999999998</v>
      </c>
      <c r="J3319">
        <v>-0.28000000000000003</v>
      </c>
      <c r="K3319">
        <v>-1.2789999999999999</v>
      </c>
      <c r="L3319">
        <v>-2.2749999999999999</v>
      </c>
      <c r="M3319">
        <v>-3.0609999999999999</v>
      </c>
      <c r="N3319">
        <v>-3.2429999999999999</v>
      </c>
      <c r="O3319">
        <v>1.133</v>
      </c>
      <c r="P3319">
        <v>1.1559999999999999</v>
      </c>
      <c r="Q3319">
        <v>1.1499999999999999</v>
      </c>
      <c r="R3319">
        <v>0.873</v>
      </c>
      <c r="S3319">
        <v>0.438</v>
      </c>
    </row>
    <row r="3320" spans="1:19" x14ac:dyDescent="0.3">
      <c r="A3320">
        <v>180</v>
      </c>
      <c r="B3320">
        <v>-0.255</v>
      </c>
      <c r="C3320">
        <v>-1.2190000000000001</v>
      </c>
      <c r="D3320">
        <v>-2.2549999999999999</v>
      </c>
      <c r="E3320">
        <v>-2.9929999999999999</v>
      </c>
      <c r="F3320">
        <v>-3.21</v>
      </c>
      <c r="G3320">
        <v>3.4</v>
      </c>
      <c r="H3320">
        <v>0</v>
      </c>
      <c r="I3320">
        <v>3.9449999999999998</v>
      </c>
      <c r="J3320">
        <v>-0.27900000000000003</v>
      </c>
      <c r="K3320">
        <v>-1.2709999999999999</v>
      </c>
      <c r="L3320">
        <v>-2.2669999999999999</v>
      </c>
      <c r="M3320">
        <v>-3.0470000000000002</v>
      </c>
      <c r="N3320">
        <v>-3.246</v>
      </c>
      <c r="O3320">
        <v>1.1319999999999999</v>
      </c>
      <c r="P3320">
        <v>1.137</v>
      </c>
      <c r="Q3320">
        <v>1.1240000000000001</v>
      </c>
      <c r="R3320">
        <v>0.82799999999999996</v>
      </c>
      <c r="S3320">
        <v>0.439</v>
      </c>
    </row>
    <row r="3321" spans="1:19" x14ac:dyDescent="0.3">
      <c r="A3321">
        <v>240</v>
      </c>
      <c r="B3321">
        <v>-0.255</v>
      </c>
      <c r="C3321">
        <v>-1.2190000000000001</v>
      </c>
      <c r="D3321">
        <v>-2.2549999999999999</v>
      </c>
      <c r="E3321">
        <v>-2.9929999999999999</v>
      </c>
      <c r="F3321">
        <v>-3.21</v>
      </c>
      <c r="G3321">
        <v>3.4</v>
      </c>
      <c r="H3321">
        <v>0</v>
      </c>
      <c r="I3321">
        <v>3.9449999999999998</v>
      </c>
      <c r="J3321">
        <v>-0.28299999999999997</v>
      </c>
      <c r="K3321">
        <v>-1.2749999999999999</v>
      </c>
      <c r="L3321">
        <v>-2.2730000000000001</v>
      </c>
      <c r="M3321">
        <v>-3.044</v>
      </c>
      <c r="N3321">
        <v>-3.2509999999999999</v>
      </c>
      <c r="O3321">
        <v>1.1379999999999999</v>
      </c>
      <c r="P3321">
        <v>1.153</v>
      </c>
      <c r="Q3321">
        <v>1.1519999999999999</v>
      </c>
      <c r="R3321">
        <v>0.82899999999999996</v>
      </c>
      <c r="S3321">
        <v>0.441</v>
      </c>
    </row>
    <row r="3322" spans="1:19" x14ac:dyDescent="0.3">
      <c r="A3322">
        <v>300</v>
      </c>
      <c r="B3322">
        <v>-0.255</v>
      </c>
      <c r="C3322">
        <v>-1.2190000000000001</v>
      </c>
      <c r="D3322">
        <v>-2.2549999999999999</v>
      </c>
      <c r="E3322">
        <v>-2.9929999999999999</v>
      </c>
      <c r="F3322">
        <v>-3.21</v>
      </c>
      <c r="G3322">
        <v>3.4</v>
      </c>
      <c r="H3322">
        <v>0</v>
      </c>
      <c r="I3322">
        <v>3.9449999999999998</v>
      </c>
      <c r="J3322">
        <v>-0.28199999999999997</v>
      </c>
      <c r="K3322">
        <v>-1.274</v>
      </c>
      <c r="L3322">
        <v>-2.2709999999999999</v>
      </c>
      <c r="M3322">
        <v>-3.05</v>
      </c>
      <c r="N3322">
        <v>-3.2549999999999999</v>
      </c>
      <c r="O3322">
        <v>1.1359999999999999</v>
      </c>
      <c r="P3322">
        <v>1.143</v>
      </c>
      <c r="Q3322">
        <v>1.143</v>
      </c>
      <c r="R3322">
        <v>0.85499999999999998</v>
      </c>
      <c r="S3322">
        <v>0.442</v>
      </c>
    </row>
    <row r="3323" spans="1:19" x14ac:dyDescent="0.3">
      <c r="A3323">
        <v>360</v>
      </c>
      <c r="B3323">
        <v>-0.255</v>
      </c>
      <c r="C3323">
        <v>-1.2190000000000001</v>
      </c>
      <c r="D3323">
        <v>-2.2549999999999999</v>
      </c>
      <c r="E3323">
        <v>-2.9929999999999999</v>
      </c>
      <c r="F3323">
        <v>-3.21</v>
      </c>
      <c r="G3323">
        <v>3.4</v>
      </c>
      <c r="H3323">
        <v>0</v>
      </c>
      <c r="I3323">
        <v>3.9449999999999998</v>
      </c>
      <c r="J3323">
        <v>-0.28299999999999997</v>
      </c>
      <c r="K3323">
        <v>-1.274</v>
      </c>
      <c r="L3323">
        <v>-2.2690000000000001</v>
      </c>
      <c r="M3323">
        <v>-3.0569999999999999</v>
      </c>
      <c r="N3323">
        <v>-3.2589999999999999</v>
      </c>
      <c r="O3323">
        <v>1.1379999999999999</v>
      </c>
      <c r="P3323">
        <v>1.1439999999999999</v>
      </c>
      <c r="Q3323">
        <v>1.1359999999999999</v>
      </c>
      <c r="R3323">
        <v>0.874</v>
      </c>
      <c r="S3323">
        <v>0.443</v>
      </c>
    </row>
    <row r="3324" spans="1:19" x14ac:dyDescent="0.3">
      <c r="A3324">
        <v>420</v>
      </c>
      <c r="B3324">
        <v>-0.255</v>
      </c>
      <c r="C3324">
        <v>-1.2190000000000001</v>
      </c>
      <c r="D3324">
        <v>-2.2549999999999999</v>
      </c>
      <c r="E3324">
        <v>-2.9929999999999999</v>
      </c>
      <c r="F3324">
        <v>-3.21</v>
      </c>
      <c r="G3324">
        <v>3.4</v>
      </c>
      <c r="H3324">
        <v>0</v>
      </c>
      <c r="I3324">
        <v>3.9449999999999998</v>
      </c>
      <c r="J3324">
        <v>-0.28299999999999997</v>
      </c>
      <c r="K3324">
        <v>-1.276</v>
      </c>
      <c r="L3324">
        <v>-2.27</v>
      </c>
      <c r="M3324">
        <v>-3.0609999999999999</v>
      </c>
      <c r="N3324">
        <v>-3.2629999999999999</v>
      </c>
      <c r="O3324">
        <v>1.139</v>
      </c>
      <c r="P3324">
        <v>1.145</v>
      </c>
      <c r="Q3324">
        <v>1.141</v>
      </c>
      <c r="R3324">
        <v>0.88300000000000001</v>
      </c>
      <c r="S3324">
        <v>0.44500000000000001</v>
      </c>
    </row>
    <row r="3325" spans="1:19" x14ac:dyDescent="0.3">
      <c r="A3325">
        <v>480</v>
      </c>
      <c r="B3325">
        <v>-0.255</v>
      </c>
      <c r="C3325">
        <v>-1.2190000000000001</v>
      </c>
      <c r="D3325">
        <v>-2.2549999999999999</v>
      </c>
      <c r="E3325">
        <v>-2.9929999999999999</v>
      </c>
      <c r="F3325">
        <v>-3.21</v>
      </c>
      <c r="G3325">
        <v>3.4</v>
      </c>
      <c r="H3325">
        <v>0</v>
      </c>
      <c r="I3325">
        <v>3.9449999999999998</v>
      </c>
      <c r="J3325">
        <v>-0.28299999999999997</v>
      </c>
      <c r="K3325">
        <v>-1.2769999999999999</v>
      </c>
      <c r="L3325">
        <v>-2.2709999999999999</v>
      </c>
      <c r="M3325">
        <v>-3.0649999999999999</v>
      </c>
      <c r="N3325">
        <v>-3.2679999999999998</v>
      </c>
      <c r="O3325">
        <v>1.1379999999999999</v>
      </c>
      <c r="P3325">
        <v>1.1419999999999999</v>
      </c>
      <c r="Q3325">
        <v>1.145</v>
      </c>
      <c r="R3325">
        <v>0.88800000000000001</v>
      </c>
      <c r="S3325">
        <v>0.44700000000000001</v>
      </c>
    </row>
    <row r="3326" spans="1:19" x14ac:dyDescent="0.3">
      <c r="A3326">
        <v>540</v>
      </c>
      <c r="B3326">
        <v>-0.255</v>
      </c>
      <c r="C3326">
        <v>-1.2190000000000001</v>
      </c>
      <c r="D3326">
        <v>-2.2549999999999999</v>
      </c>
      <c r="E3326">
        <v>-2.9929999999999999</v>
      </c>
      <c r="F3326">
        <v>-3.21</v>
      </c>
      <c r="G3326">
        <v>3.4</v>
      </c>
      <c r="H3326">
        <v>0</v>
      </c>
      <c r="I3326">
        <v>3.9449999999999998</v>
      </c>
      <c r="J3326">
        <v>-0.28399999999999997</v>
      </c>
      <c r="K3326">
        <v>-1.2769999999999999</v>
      </c>
      <c r="L3326">
        <v>-2.2709999999999999</v>
      </c>
      <c r="M3326">
        <v>-3.0680000000000001</v>
      </c>
      <c r="N3326">
        <v>-3.274</v>
      </c>
      <c r="O3326">
        <v>1.139</v>
      </c>
      <c r="P3326">
        <v>1.141</v>
      </c>
      <c r="Q3326">
        <v>1.1439999999999999</v>
      </c>
      <c r="R3326">
        <v>0.89100000000000001</v>
      </c>
      <c r="S3326">
        <v>0.44900000000000001</v>
      </c>
    </row>
    <row r="3327" spans="1:19" x14ac:dyDescent="0.3">
      <c r="A3327">
        <v>600</v>
      </c>
      <c r="B3327">
        <v>-0.255</v>
      </c>
      <c r="C3327">
        <v>-1.2190000000000001</v>
      </c>
      <c r="D3327">
        <v>-2.2549999999999999</v>
      </c>
      <c r="E3327">
        <v>-2.9929999999999999</v>
      </c>
      <c r="F3327">
        <v>-3.21</v>
      </c>
      <c r="G3327">
        <v>3.4</v>
      </c>
      <c r="H3327">
        <v>0</v>
      </c>
      <c r="I3327">
        <v>3.9449999999999998</v>
      </c>
      <c r="J3327">
        <v>-0.28399999999999997</v>
      </c>
      <c r="K3327">
        <v>-1.278</v>
      </c>
      <c r="L3327">
        <v>-2.2709999999999999</v>
      </c>
      <c r="M3327">
        <v>-3.0710000000000002</v>
      </c>
      <c r="N3327">
        <v>-3.2789999999999999</v>
      </c>
      <c r="O3327">
        <v>1.1399999999999999</v>
      </c>
      <c r="P3327">
        <v>1.141</v>
      </c>
      <c r="Q3327">
        <v>1.143</v>
      </c>
      <c r="R3327">
        <v>0.89300000000000002</v>
      </c>
      <c r="S3327">
        <v>0.45100000000000001</v>
      </c>
    </row>
    <row r="3329" spans="1:19" x14ac:dyDescent="0.3">
      <c r="A3329" t="s">
        <v>0</v>
      </c>
      <c r="B3329" t="s">
        <v>257</v>
      </c>
    </row>
    <row r="3330" spans="1:19" x14ac:dyDescent="0.3">
      <c r="A3330">
        <v>0</v>
      </c>
      <c r="B3330">
        <v>-0.255</v>
      </c>
      <c r="C3330">
        <v>-1.2190000000000001</v>
      </c>
      <c r="D3330">
        <v>-2.2549999999999999</v>
      </c>
      <c r="E3330">
        <v>-2.9860000000000002</v>
      </c>
      <c r="F3330">
        <v>-3.2</v>
      </c>
      <c r="G3330">
        <v>3.4</v>
      </c>
      <c r="H3330">
        <v>0</v>
      </c>
      <c r="I3330">
        <v>3.9449999999999998</v>
      </c>
      <c r="J3330">
        <v>-0.27400000000000002</v>
      </c>
      <c r="K3330">
        <v>-1.274</v>
      </c>
      <c r="L3330">
        <v>-2.27</v>
      </c>
      <c r="M3330">
        <v>-3.0459999999999998</v>
      </c>
      <c r="N3330">
        <v>-3.2</v>
      </c>
      <c r="O3330">
        <v>1.123</v>
      </c>
      <c r="P3330">
        <v>1.123</v>
      </c>
      <c r="Q3330">
        <v>1.117</v>
      </c>
      <c r="R3330">
        <v>0.82799999999999996</v>
      </c>
      <c r="S3330">
        <v>0.35899999999999999</v>
      </c>
    </row>
    <row r="3331" spans="1:19" x14ac:dyDescent="0.3">
      <c r="A3331">
        <v>60</v>
      </c>
      <c r="B3331">
        <v>-0.255</v>
      </c>
      <c r="C3331">
        <v>-1.2190000000000001</v>
      </c>
      <c r="D3331">
        <v>-2.2549999999999999</v>
      </c>
      <c r="E3331">
        <v>-2.9860000000000002</v>
      </c>
      <c r="F3331">
        <v>-3.2</v>
      </c>
      <c r="G3331">
        <v>3.4</v>
      </c>
      <c r="H3331">
        <v>0</v>
      </c>
      <c r="I3331">
        <v>3.9449999999999998</v>
      </c>
      <c r="J3331">
        <v>-0.28399999999999997</v>
      </c>
      <c r="K3331">
        <v>-1.2769999999999999</v>
      </c>
      <c r="L3331">
        <v>-2.2629999999999999</v>
      </c>
      <c r="M3331">
        <v>-3.0369999999999999</v>
      </c>
      <c r="N3331">
        <v>-3.2280000000000002</v>
      </c>
      <c r="O3331">
        <v>1.1399999999999999</v>
      </c>
      <c r="P3331">
        <v>1.137</v>
      </c>
      <c r="Q3331">
        <v>1.1000000000000001</v>
      </c>
      <c r="R3331">
        <v>0.80500000000000005</v>
      </c>
      <c r="S3331">
        <v>0.432</v>
      </c>
    </row>
    <row r="3332" spans="1:19" x14ac:dyDescent="0.3">
      <c r="A3332">
        <v>120</v>
      </c>
      <c r="B3332">
        <v>-0.255</v>
      </c>
      <c r="C3332">
        <v>-1.2190000000000001</v>
      </c>
      <c r="D3332">
        <v>-2.2549999999999999</v>
      </c>
      <c r="E3332">
        <v>-2.9860000000000002</v>
      </c>
      <c r="F3332">
        <v>-3.2</v>
      </c>
      <c r="G3332">
        <v>3.4</v>
      </c>
      <c r="H3332">
        <v>0</v>
      </c>
      <c r="I3332">
        <v>3.9449999999999998</v>
      </c>
      <c r="J3332">
        <v>-0.28000000000000003</v>
      </c>
      <c r="K3332">
        <v>-1.2789999999999999</v>
      </c>
      <c r="L3332">
        <v>-2.2749999999999999</v>
      </c>
      <c r="M3332">
        <v>-3.0550000000000002</v>
      </c>
      <c r="N3332">
        <v>-3.2330000000000001</v>
      </c>
      <c r="O3332">
        <v>1.133</v>
      </c>
      <c r="P3332">
        <v>1.1559999999999999</v>
      </c>
      <c r="Q3332">
        <v>1.1499999999999999</v>
      </c>
      <c r="R3332">
        <v>0.86699999999999999</v>
      </c>
      <c r="S3332">
        <v>0.434</v>
      </c>
    </row>
    <row r="3333" spans="1:19" x14ac:dyDescent="0.3">
      <c r="A3333">
        <v>180</v>
      </c>
      <c r="B3333">
        <v>-0.255</v>
      </c>
      <c r="C3333">
        <v>-1.2190000000000001</v>
      </c>
      <c r="D3333">
        <v>-2.2549999999999999</v>
      </c>
      <c r="E3333">
        <v>-2.9860000000000002</v>
      </c>
      <c r="F3333">
        <v>-3.2</v>
      </c>
      <c r="G3333">
        <v>3.4</v>
      </c>
      <c r="H3333">
        <v>0</v>
      </c>
      <c r="I3333">
        <v>3.9449999999999998</v>
      </c>
      <c r="J3333">
        <v>-0.28000000000000003</v>
      </c>
      <c r="K3333">
        <v>-1.2709999999999999</v>
      </c>
      <c r="L3333">
        <v>-2.266</v>
      </c>
      <c r="M3333">
        <v>-3.0409999999999999</v>
      </c>
      <c r="N3333">
        <v>-3.2360000000000002</v>
      </c>
      <c r="O3333">
        <v>1.1319999999999999</v>
      </c>
      <c r="P3333">
        <v>1.137</v>
      </c>
      <c r="Q3333">
        <v>1.123</v>
      </c>
      <c r="R3333">
        <v>0.82299999999999995</v>
      </c>
      <c r="S3333">
        <v>0.435</v>
      </c>
    </row>
    <row r="3334" spans="1:19" x14ac:dyDescent="0.3">
      <c r="A3334">
        <v>240</v>
      </c>
      <c r="B3334">
        <v>-0.255</v>
      </c>
      <c r="C3334">
        <v>-1.2190000000000001</v>
      </c>
      <c r="D3334">
        <v>-2.2549999999999999</v>
      </c>
      <c r="E3334">
        <v>-2.9860000000000002</v>
      </c>
      <c r="F3334">
        <v>-3.2</v>
      </c>
      <c r="G3334">
        <v>3.4</v>
      </c>
      <c r="H3334">
        <v>0</v>
      </c>
      <c r="I3334">
        <v>3.9449999999999998</v>
      </c>
      <c r="J3334">
        <v>-0.28299999999999997</v>
      </c>
      <c r="K3334">
        <v>-1.2749999999999999</v>
      </c>
      <c r="L3334">
        <v>-2.2719999999999998</v>
      </c>
      <c r="M3334">
        <v>-3.0379999999999998</v>
      </c>
      <c r="N3334">
        <v>-3.24</v>
      </c>
      <c r="O3334">
        <v>1.1379999999999999</v>
      </c>
      <c r="P3334">
        <v>1.153</v>
      </c>
      <c r="Q3334">
        <v>1.151</v>
      </c>
      <c r="R3334">
        <v>0.82099999999999995</v>
      </c>
      <c r="S3334">
        <v>0.437</v>
      </c>
    </row>
    <row r="3335" spans="1:19" x14ac:dyDescent="0.3">
      <c r="A3335">
        <v>300</v>
      </c>
      <c r="B3335">
        <v>-0.255</v>
      </c>
      <c r="C3335">
        <v>-1.2190000000000001</v>
      </c>
      <c r="D3335">
        <v>-2.2549999999999999</v>
      </c>
      <c r="E3335">
        <v>-2.9860000000000002</v>
      </c>
      <c r="F3335">
        <v>-3.2</v>
      </c>
      <c r="G3335">
        <v>3.4</v>
      </c>
      <c r="H3335">
        <v>0</v>
      </c>
      <c r="I3335">
        <v>3.9449999999999998</v>
      </c>
      <c r="J3335">
        <v>-0.28199999999999997</v>
      </c>
      <c r="K3335">
        <v>-1.274</v>
      </c>
      <c r="L3335">
        <v>-2.2709999999999999</v>
      </c>
      <c r="M3335">
        <v>-3.044</v>
      </c>
      <c r="N3335">
        <v>-3.2440000000000002</v>
      </c>
      <c r="O3335">
        <v>1.1359999999999999</v>
      </c>
      <c r="P3335">
        <v>1.143</v>
      </c>
      <c r="Q3335">
        <v>1.143</v>
      </c>
      <c r="R3335">
        <v>0.84699999999999998</v>
      </c>
      <c r="S3335">
        <v>0.438</v>
      </c>
    </row>
    <row r="3336" spans="1:19" x14ac:dyDescent="0.3">
      <c r="A3336">
        <v>360</v>
      </c>
      <c r="B3336">
        <v>-0.255</v>
      </c>
      <c r="C3336">
        <v>-1.2190000000000001</v>
      </c>
      <c r="D3336">
        <v>-2.2549999999999999</v>
      </c>
      <c r="E3336">
        <v>-2.9860000000000002</v>
      </c>
      <c r="F3336">
        <v>-3.2</v>
      </c>
      <c r="G3336">
        <v>3.4</v>
      </c>
      <c r="H3336">
        <v>0</v>
      </c>
      <c r="I3336">
        <v>3.9449999999999998</v>
      </c>
      <c r="J3336">
        <v>-0.28299999999999997</v>
      </c>
      <c r="K3336">
        <v>-1.274</v>
      </c>
      <c r="L3336">
        <v>-2.2690000000000001</v>
      </c>
      <c r="M3336">
        <v>-3.05</v>
      </c>
      <c r="N3336">
        <v>-3.2480000000000002</v>
      </c>
      <c r="O3336">
        <v>1.1379999999999999</v>
      </c>
      <c r="P3336">
        <v>1.1439999999999999</v>
      </c>
      <c r="Q3336">
        <v>1.1359999999999999</v>
      </c>
      <c r="R3336">
        <v>0.86699999999999999</v>
      </c>
      <c r="S3336">
        <v>0.439</v>
      </c>
    </row>
    <row r="3337" spans="1:19" x14ac:dyDescent="0.3">
      <c r="A3337">
        <v>420</v>
      </c>
      <c r="B3337">
        <v>-0.255</v>
      </c>
      <c r="C3337">
        <v>-1.2190000000000001</v>
      </c>
      <c r="D3337">
        <v>-2.2549999999999999</v>
      </c>
      <c r="E3337">
        <v>-2.9860000000000002</v>
      </c>
      <c r="F3337">
        <v>-3.2</v>
      </c>
      <c r="G3337">
        <v>3.4</v>
      </c>
      <c r="H3337">
        <v>0</v>
      </c>
      <c r="I3337">
        <v>3.9449999999999998</v>
      </c>
      <c r="J3337">
        <v>-0.28299999999999997</v>
      </c>
      <c r="K3337">
        <v>-1.276</v>
      </c>
      <c r="L3337">
        <v>-2.27</v>
      </c>
      <c r="M3337">
        <v>-3.0550000000000002</v>
      </c>
      <c r="N3337">
        <v>-3.2519999999999998</v>
      </c>
      <c r="O3337">
        <v>1.139</v>
      </c>
      <c r="P3337">
        <v>1.145</v>
      </c>
      <c r="Q3337">
        <v>1.141</v>
      </c>
      <c r="R3337">
        <v>0.878</v>
      </c>
      <c r="S3337">
        <v>0.441</v>
      </c>
    </row>
    <row r="3338" spans="1:19" x14ac:dyDescent="0.3">
      <c r="A3338">
        <v>480</v>
      </c>
      <c r="B3338">
        <v>-0.255</v>
      </c>
      <c r="C3338">
        <v>-1.2190000000000001</v>
      </c>
      <c r="D3338">
        <v>-2.2549999999999999</v>
      </c>
      <c r="E3338">
        <v>-2.9860000000000002</v>
      </c>
      <c r="F3338">
        <v>-3.2</v>
      </c>
      <c r="G3338">
        <v>3.4</v>
      </c>
      <c r="H3338">
        <v>0</v>
      </c>
      <c r="I3338">
        <v>3.9449999999999998</v>
      </c>
      <c r="J3338">
        <v>-0.28299999999999997</v>
      </c>
      <c r="K3338">
        <v>-1.2769999999999999</v>
      </c>
      <c r="L3338">
        <v>-2.2709999999999999</v>
      </c>
      <c r="M3338">
        <v>-3.0590000000000002</v>
      </c>
      <c r="N3338">
        <v>-3.2570000000000001</v>
      </c>
      <c r="O3338">
        <v>1.1379999999999999</v>
      </c>
      <c r="P3338">
        <v>1.1419999999999999</v>
      </c>
      <c r="Q3338">
        <v>1.1439999999999999</v>
      </c>
      <c r="R3338">
        <v>0.88200000000000001</v>
      </c>
      <c r="S3338">
        <v>0.443</v>
      </c>
    </row>
    <row r="3339" spans="1:19" x14ac:dyDescent="0.3">
      <c r="A3339">
        <v>540</v>
      </c>
      <c r="B3339">
        <v>-0.255</v>
      </c>
      <c r="C3339">
        <v>-1.2190000000000001</v>
      </c>
      <c r="D3339">
        <v>-2.2549999999999999</v>
      </c>
      <c r="E3339">
        <v>-2.9860000000000002</v>
      </c>
      <c r="F3339">
        <v>-3.2</v>
      </c>
      <c r="G3339">
        <v>3.4</v>
      </c>
      <c r="H3339">
        <v>0</v>
      </c>
      <c r="I3339">
        <v>3.9449999999999998</v>
      </c>
      <c r="J3339">
        <v>-0.28399999999999997</v>
      </c>
      <c r="K3339">
        <v>-1.2769999999999999</v>
      </c>
      <c r="L3339">
        <v>-2.2709999999999999</v>
      </c>
      <c r="M3339">
        <v>-3.0619999999999998</v>
      </c>
      <c r="N3339">
        <v>-3.262</v>
      </c>
      <c r="O3339">
        <v>1.139</v>
      </c>
      <c r="P3339">
        <v>1.141</v>
      </c>
      <c r="Q3339">
        <v>1.1439999999999999</v>
      </c>
      <c r="R3339">
        <v>0.88500000000000001</v>
      </c>
      <c r="S3339">
        <v>0.44500000000000001</v>
      </c>
    </row>
    <row r="3340" spans="1:19" x14ac:dyDescent="0.3">
      <c r="A3340">
        <v>600</v>
      </c>
      <c r="B3340">
        <v>-0.255</v>
      </c>
      <c r="C3340">
        <v>-1.2190000000000001</v>
      </c>
      <c r="D3340">
        <v>-2.2549999999999999</v>
      </c>
      <c r="E3340">
        <v>-2.9860000000000002</v>
      </c>
      <c r="F3340">
        <v>-3.2</v>
      </c>
      <c r="G3340">
        <v>3.4</v>
      </c>
      <c r="H3340">
        <v>0</v>
      </c>
      <c r="I3340">
        <v>3.9449999999999998</v>
      </c>
      <c r="J3340">
        <v>-0.28399999999999997</v>
      </c>
      <c r="K3340">
        <v>-1.278</v>
      </c>
      <c r="L3340">
        <v>-2.2709999999999999</v>
      </c>
      <c r="M3340">
        <v>-3.0649999999999999</v>
      </c>
      <c r="N3340">
        <v>-3.2669999999999999</v>
      </c>
      <c r="O3340">
        <v>1.1399999999999999</v>
      </c>
      <c r="P3340">
        <v>1.141</v>
      </c>
      <c r="Q3340">
        <v>1.1419999999999999</v>
      </c>
      <c r="R3340">
        <v>0.88700000000000001</v>
      </c>
      <c r="S3340">
        <v>0.44700000000000001</v>
      </c>
    </row>
    <row r="3342" spans="1:19" x14ac:dyDescent="0.3">
      <c r="A3342" t="s">
        <v>0</v>
      </c>
      <c r="B3342" t="s">
        <v>258</v>
      </c>
    </row>
    <row r="3343" spans="1:19" x14ac:dyDescent="0.3">
      <c r="A3343">
        <v>0</v>
      </c>
      <c r="B3343">
        <v>-0.255</v>
      </c>
      <c r="C3343">
        <v>-1.2190000000000001</v>
      </c>
      <c r="D3343">
        <v>-2.2549999999999999</v>
      </c>
      <c r="E3343">
        <v>-2.9809999999999999</v>
      </c>
      <c r="F3343">
        <v>-3.19</v>
      </c>
      <c r="G3343">
        <v>3.4</v>
      </c>
      <c r="H3343">
        <v>0</v>
      </c>
      <c r="I3343">
        <v>3.9449999999999998</v>
      </c>
      <c r="J3343">
        <v>-0.27400000000000002</v>
      </c>
      <c r="K3343">
        <v>-1.274</v>
      </c>
      <c r="L3343">
        <v>-2.27</v>
      </c>
      <c r="M3343">
        <v>-3.0390000000000001</v>
      </c>
      <c r="N3343">
        <v>-3.19</v>
      </c>
      <c r="O3343">
        <v>1.123</v>
      </c>
      <c r="P3343">
        <v>1.123</v>
      </c>
      <c r="Q3343">
        <v>1.1160000000000001</v>
      </c>
      <c r="R3343">
        <v>0.82199999999999995</v>
      </c>
      <c r="S3343">
        <v>0.35699999999999998</v>
      </c>
    </row>
    <row r="3344" spans="1:19" x14ac:dyDescent="0.3">
      <c r="A3344">
        <v>60</v>
      </c>
      <c r="B3344">
        <v>-0.255</v>
      </c>
      <c r="C3344">
        <v>-1.2190000000000001</v>
      </c>
      <c r="D3344">
        <v>-2.2549999999999999</v>
      </c>
      <c r="E3344">
        <v>-2.9809999999999999</v>
      </c>
      <c r="F3344">
        <v>-3.19</v>
      </c>
      <c r="G3344">
        <v>3.4</v>
      </c>
      <c r="H3344">
        <v>0</v>
      </c>
      <c r="I3344">
        <v>3.9449999999999998</v>
      </c>
      <c r="J3344">
        <v>-0.28399999999999997</v>
      </c>
      <c r="K3344">
        <v>-1.2769999999999999</v>
      </c>
      <c r="L3344">
        <v>-2.2629999999999999</v>
      </c>
      <c r="M3344">
        <v>-3.0310000000000001</v>
      </c>
      <c r="N3344">
        <v>-3.2170000000000001</v>
      </c>
      <c r="O3344">
        <v>1.1399999999999999</v>
      </c>
      <c r="P3344">
        <v>1.1359999999999999</v>
      </c>
      <c r="Q3344">
        <v>1.101</v>
      </c>
      <c r="R3344">
        <v>0.79900000000000004</v>
      </c>
      <c r="S3344">
        <v>0.42899999999999999</v>
      </c>
    </row>
    <row r="3345" spans="1:19" x14ac:dyDescent="0.3">
      <c r="A3345">
        <v>120</v>
      </c>
      <c r="B3345">
        <v>-0.255</v>
      </c>
      <c r="C3345">
        <v>-1.2190000000000001</v>
      </c>
      <c r="D3345">
        <v>-2.2549999999999999</v>
      </c>
      <c r="E3345">
        <v>-2.9809999999999999</v>
      </c>
      <c r="F3345">
        <v>-3.19</v>
      </c>
      <c r="G3345">
        <v>3.4</v>
      </c>
      <c r="H3345">
        <v>0</v>
      </c>
      <c r="I3345">
        <v>3.9449999999999998</v>
      </c>
      <c r="J3345">
        <v>-0.28000000000000003</v>
      </c>
      <c r="K3345">
        <v>-1.2789999999999999</v>
      </c>
      <c r="L3345">
        <v>-2.2749999999999999</v>
      </c>
      <c r="M3345">
        <v>-3.0489999999999999</v>
      </c>
      <c r="N3345">
        <v>-3.222</v>
      </c>
      <c r="O3345">
        <v>1.133</v>
      </c>
      <c r="P3345">
        <v>1.1559999999999999</v>
      </c>
      <c r="Q3345">
        <v>1.1499999999999999</v>
      </c>
      <c r="R3345">
        <v>0.85899999999999999</v>
      </c>
      <c r="S3345">
        <v>0.43099999999999999</v>
      </c>
    </row>
    <row r="3346" spans="1:19" x14ac:dyDescent="0.3">
      <c r="A3346">
        <v>180</v>
      </c>
      <c r="B3346">
        <v>-0.255</v>
      </c>
      <c r="C3346">
        <v>-1.2190000000000001</v>
      </c>
      <c r="D3346">
        <v>-2.2549999999999999</v>
      </c>
      <c r="E3346">
        <v>-2.9809999999999999</v>
      </c>
      <c r="F3346">
        <v>-3.19</v>
      </c>
      <c r="G3346">
        <v>3.4</v>
      </c>
      <c r="H3346">
        <v>0</v>
      </c>
      <c r="I3346">
        <v>3.9449999999999998</v>
      </c>
      <c r="J3346">
        <v>-0.28000000000000003</v>
      </c>
      <c r="K3346">
        <v>-1.2709999999999999</v>
      </c>
      <c r="L3346">
        <v>-2.266</v>
      </c>
      <c r="M3346">
        <v>-3.0339999999999998</v>
      </c>
      <c r="N3346">
        <v>-3.2250000000000001</v>
      </c>
      <c r="O3346">
        <v>1.1319999999999999</v>
      </c>
      <c r="P3346">
        <v>1.1379999999999999</v>
      </c>
      <c r="Q3346">
        <v>1.123</v>
      </c>
      <c r="R3346">
        <v>0.81499999999999995</v>
      </c>
      <c r="S3346">
        <v>0.432</v>
      </c>
    </row>
    <row r="3347" spans="1:19" x14ac:dyDescent="0.3">
      <c r="A3347">
        <v>240</v>
      </c>
      <c r="B3347">
        <v>-0.255</v>
      </c>
      <c r="C3347">
        <v>-1.2190000000000001</v>
      </c>
      <c r="D3347">
        <v>-2.2549999999999999</v>
      </c>
      <c r="E3347">
        <v>-2.9809999999999999</v>
      </c>
      <c r="F3347">
        <v>-3.19</v>
      </c>
      <c r="G3347">
        <v>3.4</v>
      </c>
      <c r="H3347">
        <v>0</v>
      </c>
      <c r="I3347">
        <v>3.9449999999999998</v>
      </c>
      <c r="J3347">
        <v>-0.28299999999999997</v>
      </c>
      <c r="K3347">
        <v>-1.2749999999999999</v>
      </c>
      <c r="L3347">
        <v>-2.2719999999999998</v>
      </c>
      <c r="M3347">
        <v>-3.032</v>
      </c>
      <c r="N3347">
        <v>-3.2290000000000001</v>
      </c>
      <c r="O3347">
        <v>1.1379999999999999</v>
      </c>
      <c r="P3347">
        <v>1.153</v>
      </c>
      <c r="Q3347">
        <v>1.151</v>
      </c>
      <c r="R3347">
        <v>0.81499999999999995</v>
      </c>
      <c r="S3347">
        <v>0.433</v>
      </c>
    </row>
    <row r="3348" spans="1:19" x14ac:dyDescent="0.3">
      <c r="A3348">
        <v>300</v>
      </c>
      <c r="B3348">
        <v>-0.255</v>
      </c>
      <c r="C3348">
        <v>-1.2190000000000001</v>
      </c>
      <c r="D3348">
        <v>-2.2549999999999999</v>
      </c>
      <c r="E3348">
        <v>-2.9809999999999999</v>
      </c>
      <c r="F3348">
        <v>-3.19</v>
      </c>
      <c r="G3348">
        <v>3.4</v>
      </c>
      <c r="H3348">
        <v>0</v>
      </c>
      <c r="I3348">
        <v>3.9449999999999998</v>
      </c>
      <c r="J3348">
        <v>-0.28199999999999997</v>
      </c>
      <c r="K3348">
        <v>-1.274</v>
      </c>
      <c r="L3348">
        <v>-2.2709999999999999</v>
      </c>
      <c r="M3348">
        <v>-3.0379999999999998</v>
      </c>
      <c r="N3348">
        <v>-3.234</v>
      </c>
      <c r="O3348">
        <v>1.1359999999999999</v>
      </c>
      <c r="P3348">
        <v>1.143</v>
      </c>
      <c r="Q3348">
        <v>1.143</v>
      </c>
      <c r="R3348">
        <v>0.84099999999999997</v>
      </c>
      <c r="S3348">
        <v>0.434</v>
      </c>
    </row>
    <row r="3349" spans="1:19" x14ac:dyDescent="0.3">
      <c r="A3349">
        <v>360</v>
      </c>
      <c r="B3349">
        <v>-0.255</v>
      </c>
      <c r="C3349">
        <v>-1.2190000000000001</v>
      </c>
      <c r="D3349">
        <v>-2.2549999999999999</v>
      </c>
      <c r="E3349">
        <v>-2.9809999999999999</v>
      </c>
      <c r="F3349">
        <v>-3.19</v>
      </c>
      <c r="G3349">
        <v>3.4</v>
      </c>
      <c r="H3349">
        <v>0</v>
      </c>
      <c r="I3349">
        <v>3.9449999999999998</v>
      </c>
      <c r="J3349">
        <v>-0.28299999999999997</v>
      </c>
      <c r="K3349">
        <v>-1.274</v>
      </c>
      <c r="L3349">
        <v>-2.2690000000000001</v>
      </c>
      <c r="M3349">
        <v>-3.044</v>
      </c>
      <c r="N3349">
        <v>-3.2370000000000001</v>
      </c>
      <c r="O3349">
        <v>1.1379999999999999</v>
      </c>
      <c r="P3349">
        <v>1.1439999999999999</v>
      </c>
      <c r="Q3349">
        <v>1.1359999999999999</v>
      </c>
      <c r="R3349">
        <v>0.86199999999999999</v>
      </c>
      <c r="S3349">
        <v>0.436</v>
      </c>
    </row>
    <row r="3350" spans="1:19" x14ac:dyDescent="0.3">
      <c r="A3350">
        <v>420</v>
      </c>
      <c r="B3350">
        <v>-0.255</v>
      </c>
      <c r="C3350">
        <v>-1.2190000000000001</v>
      </c>
      <c r="D3350">
        <v>-2.2549999999999999</v>
      </c>
      <c r="E3350">
        <v>-2.9809999999999999</v>
      </c>
      <c r="F3350">
        <v>-3.19</v>
      </c>
      <c r="G3350">
        <v>3.4</v>
      </c>
      <c r="H3350">
        <v>0</v>
      </c>
      <c r="I3350">
        <v>3.9449999999999998</v>
      </c>
      <c r="J3350">
        <v>-0.28299999999999997</v>
      </c>
      <c r="K3350">
        <v>-1.276</v>
      </c>
      <c r="L3350">
        <v>-2.27</v>
      </c>
      <c r="M3350">
        <v>-3.0489999999999999</v>
      </c>
      <c r="N3350">
        <v>-3.242</v>
      </c>
      <c r="O3350">
        <v>1.139</v>
      </c>
      <c r="P3350">
        <v>1.145</v>
      </c>
      <c r="Q3350">
        <v>1.141</v>
      </c>
      <c r="R3350">
        <v>0.872</v>
      </c>
      <c r="S3350">
        <v>0.437</v>
      </c>
    </row>
    <row r="3351" spans="1:19" x14ac:dyDescent="0.3">
      <c r="A3351">
        <v>480</v>
      </c>
      <c r="B3351">
        <v>-0.255</v>
      </c>
      <c r="C3351">
        <v>-1.2190000000000001</v>
      </c>
      <c r="D3351">
        <v>-2.2549999999999999</v>
      </c>
      <c r="E3351">
        <v>-2.9809999999999999</v>
      </c>
      <c r="F3351">
        <v>-3.19</v>
      </c>
      <c r="G3351">
        <v>3.4</v>
      </c>
      <c r="H3351">
        <v>0</v>
      </c>
      <c r="I3351">
        <v>3.9449999999999998</v>
      </c>
      <c r="J3351">
        <v>-0.28299999999999997</v>
      </c>
      <c r="K3351">
        <v>-1.2769999999999999</v>
      </c>
      <c r="L3351">
        <v>-2.27</v>
      </c>
      <c r="M3351">
        <v>-3.0529999999999999</v>
      </c>
      <c r="N3351">
        <v>-3.246</v>
      </c>
      <c r="O3351">
        <v>1.1379999999999999</v>
      </c>
      <c r="P3351">
        <v>1.1419999999999999</v>
      </c>
      <c r="Q3351">
        <v>1.1439999999999999</v>
      </c>
      <c r="R3351">
        <v>0.877</v>
      </c>
      <c r="S3351">
        <v>0.439</v>
      </c>
    </row>
    <row r="3352" spans="1:19" x14ac:dyDescent="0.3">
      <c r="A3352">
        <v>540</v>
      </c>
      <c r="B3352">
        <v>-0.255</v>
      </c>
      <c r="C3352">
        <v>-1.2190000000000001</v>
      </c>
      <c r="D3352">
        <v>-2.2549999999999999</v>
      </c>
      <c r="E3352">
        <v>-2.9809999999999999</v>
      </c>
      <c r="F3352">
        <v>-3.19</v>
      </c>
      <c r="G3352">
        <v>3.4</v>
      </c>
      <c r="H3352">
        <v>0</v>
      </c>
      <c r="I3352">
        <v>3.9449999999999998</v>
      </c>
      <c r="J3352">
        <v>-0.28399999999999997</v>
      </c>
      <c r="K3352">
        <v>-1.2769999999999999</v>
      </c>
      <c r="L3352">
        <v>-2.2709999999999999</v>
      </c>
      <c r="M3352">
        <v>-3.056</v>
      </c>
      <c r="N3352">
        <v>-3.2509999999999999</v>
      </c>
      <c r="O3352">
        <v>1.139</v>
      </c>
      <c r="P3352">
        <v>1.141</v>
      </c>
      <c r="Q3352">
        <v>1.1439999999999999</v>
      </c>
      <c r="R3352">
        <v>0.879</v>
      </c>
      <c r="S3352">
        <v>0.441</v>
      </c>
    </row>
    <row r="3353" spans="1:19" x14ac:dyDescent="0.3">
      <c r="A3353">
        <v>600</v>
      </c>
      <c r="B3353">
        <v>-0.255</v>
      </c>
      <c r="C3353">
        <v>-1.2190000000000001</v>
      </c>
      <c r="D3353">
        <v>-2.2549999999999999</v>
      </c>
      <c r="E3353">
        <v>-2.9809999999999999</v>
      </c>
      <c r="F3353">
        <v>-3.19</v>
      </c>
      <c r="G3353">
        <v>3.4</v>
      </c>
      <c r="H3353">
        <v>0</v>
      </c>
      <c r="I3353">
        <v>3.9449999999999998</v>
      </c>
      <c r="J3353">
        <v>-0.28399999999999997</v>
      </c>
      <c r="K3353">
        <v>-1.278</v>
      </c>
      <c r="L3353">
        <v>-2.27</v>
      </c>
      <c r="M3353">
        <v>-3.0590000000000002</v>
      </c>
      <c r="N3353">
        <v>-3.2559999999999998</v>
      </c>
      <c r="O3353">
        <v>1.1399999999999999</v>
      </c>
      <c r="P3353">
        <v>1.141</v>
      </c>
      <c r="Q3353">
        <v>1.1419999999999999</v>
      </c>
      <c r="R3353">
        <v>0.88100000000000001</v>
      </c>
      <c r="S3353">
        <v>0.443</v>
      </c>
    </row>
    <row r="3355" spans="1:19" x14ac:dyDescent="0.3">
      <c r="A3355" t="s">
        <v>0</v>
      </c>
      <c r="B3355" t="s">
        <v>259</v>
      </c>
    </row>
    <row r="3356" spans="1:19" x14ac:dyDescent="0.3">
      <c r="A3356">
        <v>0</v>
      </c>
      <c r="B3356">
        <v>-0.255</v>
      </c>
      <c r="C3356">
        <v>-1.22</v>
      </c>
      <c r="D3356">
        <v>-2.2549999999999999</v>
      </c>
      <c r="E3356">
        <v>-2.9750000000000001</v>
      </c>
      <c r="F3356">
        <v>-3.18</v>
      </c>
      <c r="G3356">
        <v>3.4</v>
      </c>
      <c r="H3356">
        <v>0</v>
      </c>
      <c r="I3356">
        <v>3.9449999999999998</v>
      </c>
      <c r="J3356">
        <v>-0.27400000000000002</v>
      </c>
      <c r="K3356">
        <v>-1.274</v>
      </c>
      <c r="L3356">
        <v>-2.27</v>
      </c>
      <c r="M3356">
        <v>-3.0329999999999999</v>
      </c>
      <c r="N3356">
        <v>-3.18</v>
      </c>
      <c r="O3356">
        <v>1.123</v>
      </c>
      <c r="P3356">
        <v>1.123</v>
      </c>
      <c r="Q3356">
        <v>1.1160000000000001</v>
      </c>
      <c r="R3356">
        <v>0.81499999999999995</v>
      </c>
      <c r="S3356">
        <v>0.35399999999999998</v>
      </c>
    </row>
    <row r="3357" spans="1:19" x14ac:dyDescent="0.3">
      <c r="A3357">
        <v>60</v>
      </c>
      <c r="B3357">
        <v>-0.255</v>
      </c>
      <c r="C3357">
        <v>-1.22</v>
      </c>
      <c r="D3357">
        <v>-2.2549999999999999</v>
      </c>
      <c r="E3357">
        <v>-2.9750000000000001</v>
      </c>
      <c r="F3357">
        <v>-3.18</v>
      </c>
      <c r="G3357">
        <v>3.4</v>
      </c>
      <c r="H3357">
        <v>0</v>
      </c>
      <c r="I3357">
        <v>3.9449999999999998</v>
      </c>
      <c r="J3357">
        <v>-0.28399999999999997</v>
      </c>
      <c r="K3357">
        <v>-1.276</v>
      </c>
      <c r="L3357">
        <v>-2.262</v>
      </c>
      <c r="M3357">
        <v>-3.0249999999999999</v>
      </c>
      <c r="N3357">
        <v>-3.2069999999999999</v>
      </c>
      <c r="O3357">
        <v>1.1399999999999999</v>
      </c>
      <c r="P3357">
        <v>1.1359999999999999</v>
      </c>
      <c r="Q3357">
        <v>1.1000000000000001</v>
      </c>
      <c r="R3357">
        <v>0.79200000000000004</v>
      </c>
      <c r="S3357">
        <v>0.42499999999999999</v>
      </c>
    </row>
    <row r="3358" spans="1:19" x14ac:dyDescent="0.3">
      <c r="A3358">
        <v>120</v>
      </c>
      <c r="B3358">
        <v>-0.255</v>
      </c>
      <c r="C3358">
        <v>-1.22</v>
      </c>
      <c r="D3358">
        <v>-2.2549999999999999</v>
      </c>
      <c r="E3358">
        <v>-2.9750000000000001</v>
      </c>
      <c r="F3358">
        <v>-3.18</v>
      </c>
      <c r="G3358">
        <v>3.4</v>
      </c>
      <c r="H3358">
        <v>0</v>
      </c>
      <c r="I3358">
        <v>3.9449999999999998</v>
      </c>
      <c r="J3358">
        <v>-0.28000000000000003</v>
      </c>
      <c r="K3358">
        <v>-1.2789999999999999</v>
      </c>
      <c r="L3358">
        <v>-2.274</v>
      </c>
      <c r="M3358">
        <v>-3.0419999999999998</v>
      </c>
      <c r="N3358">
        <v>-3.2120000000000002</v>
      </c>
      <c r="O3358">
        <v>1.133</v>
      </c>
      <c r="P3358">
        <v>1.1559999999999999</v>
      </c>
      <c r="Q3358">
        <v>1.149</v>
      </c>
      <c r="R3358">
        <v>0.85099999999999998</v>
      </c>
      <c r="S3358">
        <v>0.42699999999999999</v>
      </c>
    </row>
    <row r="3359" spans="1:19" x14ac:dyDescent="0.3">
      <c r="A3359">
        <v>180</v>
      </c>
      <c r="B3359">
        <v>-0.255</v>
      </c>
      <c r="C3359">
        <v>-1.22</v>
      </c>
      <c r="D3359">
        <v>-2.2549999999999999</v>
      </c>
      <c r="E3359">
        <v>-2.9750000000000001</v>
      </c>
      <c r="F3359">
        <v>-3.18</v>
      </c>
      <c r="G3359">
        <v>3.4</v>
      </c>
      <c r="H3359">
        <v>0</v>
      </c>
      <c r="I3359">
        <v>3.9449999999999998</v>
      </c>
      <c r="J3359">
        <v>-0.27900000000000003</v>
      </c>
      <c r="K3359">
        <v>-1.2709999999999999</v>
      </c>
      <c r="L3359">
        <v>-2.266</v>
      </c>
      <c r="M3359">
        <v>-3.028</v>
      </c>
      <c r="N3359">
        <v>-3.2149999999999999</v>
      </c>
      <c r="O3359">
        <v>1.1319999999999999</v>
      </c>
      <c r="P3359">
        <v>1.1379999999999999</v>
      </c>
      <c r="Q3359">
        <v>1.1220000000000001</v>
      </c>
      <c r="R3359">
        <v>0.80800000000000005</v>
      </c>
      <c r="S3359">
        <v>0.42799999999999999</v>
      </c>
    </row>
    <row r="3360" spans="1:19" x14ac:dyDescent="0.3">
      <c r="A3360">
        <v>240</v>
      </c>
      <c r="B3360">
        <v>-0.255</v>
      </c>
      <c r="C3360">
        <v>-1.22</v>
      </c>
      <c r="D3360">
        <v>-2.2549999999999999</v>
      </c>
      <c r="E3360">
        <v>-2.9750000000000001</v>
      </c>
      <c r="F3360">
        <v>-3.18</v>
      </c>
      <c r="G3360">
        <v>3.4</v>
      </c>
      <c r="H3360">
        <v>0</v>
      </c>
      <c r="I3360">
        <v>3.9449999999999998</v>
      </c>
      <c r="J3360">
        <v>-0.28299999999999997</v>
      </c>
      <c r="K3360">
        <v>-1.2749999999999999</v>
      </c>
      <c r="L3360">
        <v>-2.2719999999999998</v>
      </c>
      <c r="M3360">
        <v>-3.0259999999999998</v>
      </c>
      <c r="N3360">
        <v>-3.2189999999999999</v>
      </c>
      <c r="O3360">
        <v>1.1379999999999999</v>
      </c>
      <c r="P3360">
        <v>1.153</v>
      </c>
      <c r="Q3360">
        <v>1.151</v>
      </c>
      <c r="R3360">
        <v>0.80900000000000005</v>
      </c>
      <c r="S3360">
        <v>0.42899999999999999</v>
      </c>
    </row>
    <row r="3361" spans="1:19" x14ac:dyDescent="0.3">
      <c r="A3361">
        <v>300</v>
      </c>
      <c r="B3361">
        <v>-0.255</v>
      </c>
      <c r="C3361">
        <v>-1.22</v>
      </c>
      <c r="D3361">
        <v>-2.2549999999999999</v>
      </c>
      <c r="E3361">
        <v>-2.9750000000000001</v>
      </c>
      <c r="F3361">
        <v>-3.18</v>
      </c>
      <c r="G3361">
        <v>3.4</v>
      </c>
      <c r="H3361">
        <v>0</v>
      </c>
      <c r="I3361">
        <v>3.9449999999999998</v>
      </c>
      <c r="J3361">
        <v>-0.28199999999999997</v>
      </c>
      <c r="K3361">
        <v>-1.274</v>
      </c>
      <c r="L3361">
        <v>-2.27</v>
      </c>
      <c r="M3361">
        <v>-3.032</v>
      </c>
      <c r="N3361">
        <v>-3.2240000000000002</v>
      </c>
      <c r="O3361">
        <v>1.1359999999999999</v>
      </c>
      <c r="P3361">
        <v>1.143</v>
      </c>
      <c r="Q3361">
        <v>1.1419999999999999</v>
      </c>
      <c r="R3361">
        <v>0.83599999999999997</v>
      </c>
      <c r="S3361">
        <v>0.43099999999999999</v>
      </c>
    </row>
    <row r="3362" spans="1:19" x14ac:dyDescent="0.3">
      <c r="A3362">
        <v>360</v>
      </c>
      <c r="B3362">
        <v>-0.255</v>
      </c>
      <c r="C3362">
        <v>-1.22</v>
      </c>
      <c r="D3362">
        <v>-2.2549999999999999</v>
      </c>
      <c r="E3362">
        <v>-2.9750000000000001</v>
      </c>
      <c r="F3362">
        <v>-3.18</v>
      </c>
      <c r="G3362">
        <v>3.4</v>
      </c>
      <c r="H3362">
        <v>0</v>
      </c>
      <c r="I3362">
        <v>3.9449999999999998</v>
      </c>
      <c r="J3362">
        <v>-0.28299999999999997</v>
      </c>
      <c r="K3362">
        <v>-1.274</v>
      </c>
      <c r="L3362">
        <v>-2.2690000000000001</v>
      </c>
      <c r="M3362">
        <v>-3.0390000000000001</v>
      </c>
      <c r="N3362">
        <v>-3.2269999999999999</v>
      </c>
      <c r="O3362">
        <v>1.1379999999999999</v>
      </c>
      <c r="P3362">
        <v>1.1439999999999999</v>
      </c>
      <c r="Q3362">
        <v>1.135</v>
      </c>
      <c r="R3362">
        <v>0.85599999999999998</v>
      </c>
      <c r="S3362">
        <v>0.432</v>
      </c>
    </row>
    <row r="3363" spans="1:19" x14ac:dyDescent="0.3">
      <c r="A3363">
        <v>420</v>
      </c>
      <c r="B3363">
        <v>-0.255</v>
      </c>
      <c r="C3363">
        <v>-1.22</v>
      </c>
      <c r="D3363">
        <v>-2.2549999999999999</v>
      </c>
      <c r="E3363">
        <v>-2.9750000000000001</v>
      </c>
      <c r="F3363">
        <v>-3.18</v>
      </c>
      <c r="G3363">
        <v>3.4</v>
      </c>
      <c r="H3363">
        <v>0</v>
      </c>
      <c r="I3363">
        <v>3.9449999999999998</v>
      </c>
      <c r="J3363">
        <v>-0.28299999999999997</v>
      </c>
      <c r="K3363">
        <v>-1.276</v>
      </c>
      <c r="L3363">
        <v>-2.2690000000000001</v>
      </c>
      <c r="M3363">
        <v>-3.0430000000000001</v>
      </c>
      <c r="N3363">
        <v>-3.2309999999999999</v>
      </c>
      <c r="O3363">
        <v>1.139</v>
      </c>
      <c r="P3363">
        <v>1.145</v>
      </c>
      <c r="Q3363">
        <v>1.141</v>
      </c>
      <c r="R3363">
        <v>0.86599999999999999</v>
      </c>
      <c r="S3363">
        <v>0.434</v>
      </c>
    </row>
    <row r="3364" spans="1:19" x14ac:dyDescent="0.3">
      <c r="A3364">
        <v>480</v>
      </c>
      <c r="B3364">
        <v>-0.255</v>
      </c>
      <c r="C3364">
        <v>-1.22</v>
      </c>
      <c r="D3364">
        <v>-2.2549999999999999</v>
      </c>
      <c r="E3364">
        <v>-2.9750000000000001</v>
      </c>
      <c r="F3364">
        <v>-3.18</v>
      </c>
      <c r="G3364">
        <v>3.4</v>
      </c>
      <c r="H3364">
        <v>0</v>
      </c>
      <c r="I3364">
        <v>3.9449999999999998</v>
      </c>
      <c r="J3364">
        <v>-0.28299999999999997</v>
      </c>
      <c r="K3364">
        <v>-1.2769999999999999</v>
      </c>
      <c r="L3364">
        <v>-2.27</v>
      </c>
      <c r="M3364">
        <v>-3.0470000000000002</v>
      </c>
      <c r="N3364">
        <v>-3.2360000000000002</v>
      </c>
      <c r="O3364">
        <v>1.1379999999999999</v>
      </c>
      <c r="P3364">
        <v>1.1419999999999999</v>
      </c>
      <c r="Q3364">
        <v>1.1439999999999999</v>
      </c>
      <c r="R3364">
        <v>0.87</v>
      </c>
      <c r="S3364">
        <v>0.435</v>
      </c>
    </row>
    <row r="3365" spans="1:19" x14ac:dyDescent="0.3">
      <c r="A3365">
        <v>540</v>
      </c>
      <c r="B3365">
        <v>-0.255</v>
      </c>
      <c r="C3365">
        <v>-1.22</v>
      </c>
      <c r="D3365">
        <v>-2.2549999999999999</v>
      </c>
      <c r="E3365">
        <v>-2.9750000000000001</v>
      </c>
      <c r="F3365">
        <v>-3.18</v>
      </c>
      <c r="G3365">
        <v>3.4</v>
      </c>
      <c r="H3365">
        <v>0</v>
      </c>
      <c r="I3365">
        <v>3.9449999999999998</v>
      </c>
      <c r="J3365">
        <v>-0.28399999999999997</v>
      </c>
      <c r="K3365">
        <v>-1.2769999999999999</v>
      </c>
      <c r="L3365">
        <v>-2.2709999999999999</v>
      </c>
      <c r="M3365">
        <v>-3.05</v>
      </c>
      <c r="N3365">
        <v>-3.2410000000000001</v>
      </c>
      <c r="O3365">
        <v>1.139</v>
      </c>
      <c r="P3365">
        <v>1.141</v>
      </c>
      <c r="Q3365">
        <v>1.1439999999999999</v>
      </c>
      <c r="R3365">
        <v>0.873</v>
      </c>
      <c r="S3365">
        <v>0.437</v>
      </c>
    </row>
    <row r="3366" spans="1:19" x14ac:dyDescent="0.3">
      <c r="A3366">
        <v>600</v>
      </c>
      <c r="B3366">
        <v>-0.255</v>
      </c>
      <c r="C3366">
        <v>-1.22</v>
      </c>
      <c r="D3366">
        <v>-2.2549999999999999</v>
      </c>
      <c r="E3366">
        <v>-2.9750000000000001</v>
      </c>
      <c r="F3366">
        <v>-3.18</v>
      </c>
      <c r="G3366">
        <v>3.4</v>
      </c>
      <c r="H3366">
        <v>0</v>
      </c>
      <c r="I3366">
        <v>3.9449999999999998</v>
      </c>
      <c r="J3366">
        <v>-0.28399999999999997</v>
      </c>
      <c r="K3366">
        <v>-1.278</v>
      </c>
      <c r="L3366">
        <v>-2.27</v>
      </c>
      <c r="M3366">
        <v>-3.0529999999999999</v>
      </c>
      <c r="N3366">
        <v>-3.246</v>
      </c>
      <c r="O3366">
        <v>1.1399999999999999</v>
      </c>
      <c r="P3366">
        <v>1.141</v>
      </c>
      <c r="Q3366">
        <v>1.1419999999999999</v>
      </c>
      <c r="R3366">
        <v>0.876</v>
      </c>
      <c r="S3366">
        <v>0.439</v>
      </c>
    </row>
    <row r="3368" spans="1:19" x14ac:dyDescent="0.3">
      <c r="A3368" t="s">
        <v>0</v>
      </c>
      <c r="B3368" t="s">
        <v>260</v>
      </c>
    </row>
    <row r="3369" spans="1:19" x14ac:dyDescent="0.3">
      <c r="A3369">
        <v>0</v>
      </c>
      <c r="B3369">
        <v>-0.25600000000000001</v>
      </c>
      <c r="C3369">
        <v>-1.22</v>
      </c>
      <c r="D3369">
        <v>-2.254</v>
      </c>
      <c r="E3369">
        <v>-2.968</v>
      </c>
      <c r="F3369">
        <v>-3.17</v>
      </c>
      <c r="G3369">
        <v>3.4</v>
      </c>
      <c r="H3369">
        <v>0</v>
      </c>
      <c r="I3369">
        <v>3.9449999999999998</v>
      </c>
      <c r="J3369">
        <v>-0.27400000000000002</v>
      </c>
      <c r="K3369">
        <v>-1.274</v>
      </c>
      <c r="L3369">
        <v>-2.2690000000000001</v>
      </c>
      <c r="M3369">
        <v>-3.0259999999999998</v>
      </c>
      <c r="N3369">
        <v>-3.17</v>
      </c>
      <c r="O3369">
        <v>1.123</v>
      </c>
      <c r="P3369">
        <v>1.123</v>
      </c>
      <c r="Q3369">
        <v>1.115</v>
      </c>
      <c r="R3369">
        <v>0.80900000000000005</v>
      </c>
      <c r="S3369">
        <v>0.35099999999999998</v>
      </c>
    </row>
    <row r="3370" spans="1:19" x14ac:dyDescent="0.3">
      <c r="A3370">
        <v>60</v>
      </c>
      <c r="B3370">
        <v>-0.25600000000000001</v>
      </c>
      <c r="C3370">
        <v>-1.22</v>
      </c>
      <c r="D3370">
        <v>-2.254</v>
      </c>
      <c r="E3370">
        <v>-2.968</v>
      </c>
      <c r="F3370">
        <v>-3.17</v>
      </c>
      <c r="G3370">
        <v>3.4</v>
      </c>
      <c r="H3370">
        <v>0</v>
      </c>
      <c r="I3370">
        <v>3.9449999999999998</v>
      </c>
      <c r="J3370">
        <v>-0.28399999999999997</v>
      </c>
      <c r="K3370">
        <v>-1.2769999999999999</v>
      </c>
      <c r="L3370">
        <v>-2.262</v>
      </c>
      <c r="M3370">
        <v>-3.0190000000000001</v>
      </c>
      <c r="N3370">
        <v>-3.1970000000000001</v>
      </c>
      <c r="O3370">
        <v>1.1399999999999999</v>
      </c>
      <c r="P3370">
        <v>1.137</v>
      </c>
      <c r="Q3370">
        <v>1.101</v>
      </c>
      <c r="R3370">
        <v>0.78100000000000003</v>
      </c>
      <c r="S3370">
        <v>0.42199999999999999</v>
      </c>
    </row>
    <row r="3371" spans="1:19" x14ac:dyDescent="0.3">
      <c r="A3371">
        <v>120</v>
      </c>
      <c r="B3371">
        <v>-0.25600000000000001</v>
      </c>
      <c r="C3371">
        <v>-1.22</v>
      </c>
      <c r="D3371">
        <v>-2.254</v>
      </c>
      <c r="E3371">
        <v>-2.968</v>
      </c>
      <c r="F3371">
        <v>-3.17</v>
      </c>
      <c r="G3371">
        <v>3.4</v>
      </c>
      <c r="H3371">
        <v>0</v>
      </c>
      <c r="I3371">
        <v>3.9449999999999998</v>
      </c>
      <c r="J3371">
        <v>-0.28000000000000003</v>
      </c>
      <c r="K3371">
        <v>-1.2789999999999999</v>
      </c>
      <c r="L3371">
        <v>-2.274</v>
      </c>
      <c r="M3371">
        <v>-3.036</v>
      </c>
      <c r="N3371">
        <v>-3.202</v>
      </c>
      <c r="O3371">
        <v>1.133</v>
      </c>
      <c r="P3371">
        <v>1.1559999999999999</v>
      </c>
      <c r="Q3371">
        <v>1.1459999999999999</v>
      </c>
      <c r="R3371">
        <v>0.84099999999999997</v>
      </c>
      <c r="S3371">
        <v>0.42299999999999999</v>
      </c>
    </row>
    <row r="3372" spans="1:19" x14ac:dyDescent="0.3">
      <c r="A3372">
        <v>180</v>
      </c>
      <c r="B3372">
        <v>-0.25600000000000001</v>
      </c>
      <c r="C3372">
        <v>-1.22</v>
      </c>
      <c r="D3372">
        <v>-2.254</v>
      </c>
      <c r="E3372">
        <v>-2.968</v>
      </c>
      <c r="F3372">
        <v>-3.17</v>
      </c>
      <c r="G3372">
        <v>3.4</v>
      </c>
      <c r="H3372">
        <v>0</v>
      </c>
      <c r="I3372">
        <v>3.9449999999999998</v>
      </c>
      <c r="J3372">
        <v>-0.27900000000000003</v>
      </c>
      <c r="K3372">
        <v>-1.2709999999999999</v>
      </c>
      <c r="L3372">
        <v>-2.266</v>
      </c>
      <c r="M3372">
        <v>-3.0219999999999998</v>
      </c>
      <c r="N3372">
        <v>-3.2040000000000002</v>
      </c>
      <c r="O3372">
        <v>1.1319999999999999</v>
      </c>
      <c r="P3372">
        <v>1.1379999999999999</v>
      </c>
      <c r="Q3372">
        <v>1.121</v>
      </c>
      <c r="R3372">
        <v>0.80100000000000005</v>
      </c>
      <c r="S3372">
        <v>0.42399999999999999</v>
      </c>
    </row>
    <row r="3373" spans="1:19" x14ac:dyDescent="0.3">
      <c r="A3373">
        <v>240</v>
      </c>
      <c r="B3373">
        <v>-0.25600000000000001</v>
      </c>
      <c r="C3373">
        <v>-1.22</v>
      </c>
      <c r="D3373">
        <v>-2.254</v>
      </c>
      <c r="E3373">
        <v>-2.968</v>
      </c>
      <c r="F3373">
        <v>-3.17</v>
      </c>
      <c r="G3373">
        <v>3.4</v>
      </c>
      <c r="H3373">
        <v>0</v>
      </c>
      <c r="I3373">
        <v>3.9449999999999998</v>
      </c>
      <c r="J3373">
        <v>-0.28299999999999997</v>
      </c>
      <c r="K3373">
        <v>-1.2749999999999999</v>
      </c>
      <c r="L3373">
        <v>-2.2709999999999999</v>
      </c>
      <c r="M3373">
        <v>-3.02</v>
      </c>
      <c r="N3373">
        <v>-3.2090000000000001</v>
      </c>
      <c r="O3373">
        <v>1.1379999999999999</v>
      </c>
      <c r="P3373">
        <v>1.153</v>
      </c>
      <c r="Q3373">
        <v>1.1499999999999999</v>
      </c>
      <c r="R3373">
        <v>0.80100000000000005</v>
      </c>
      <c r="S3373">
        <v>0.42599999999999999</v>
      </c>
    </row>
    <row r="3374" spans="1:19" x14ac:dyDescent="0.3">
      <c r="A3374">
        <v>300</v>
      </c>
      <c r="B3374">
        <v>-0.25600000000000001</v>
      </c>
      <c r="C3374">
        <v>-1.22</v>
      </c>
      <c r="D3374">
        <v>-2.254</v>
      </c>
      <c r="E3374">
        <v>-2.968</v>
      </c>
      <c r="F3374">
        <v>-3.17</v>
      </c>
      <c r="G3374">
        <v>3.4</v>
      </c>
      <c r="H3374">
        <v>0</v>
      </c>
      <c r="I3374">
        <v>3.9449999999999998</v>
      </c>
      <c r="J3374">
        <v>-0.28199999999999997</v>
      </c>
      <c r="K3374">
        <v>-1.274</v>
      </c>
      <c r="L3374">
        <v>-2.27</v>
      </c>
      <c r="M3374">
        <v>-3.0259999999999998</v>
      </c>
      <c r="N3374">
        <v>-3.214</v>
      </c>
      <c r="O3374">
        <v>1.1359999999999999</v>
      </c>
      <c r="P3374">
        <v>1.1419999999999999</v>
      </c>
      <c r="Q3374">
        <v>1.1419999999999999</v>
      </c>
      <c r="R3374">
        <v>0.83</v>
      </c>
      <c r="S3374">
        <v>0.42799999999999999</v>
      </c>
    </row>
    <row r="3375" spans="1:19" x14ac:dyDescent="0.3">
      <c r="A3375">
        <v>360</v>
      </c>
      <c r="B3375">
        <v>-0.25600000000000001</v>
      </c>
      <c r="C3375">
        <v>-1.22</v>
      </c>
      <c r="D3375">
        <v>-2.254</v>
      </c>
      <c r="E3375">
        <v>-2.968</v>
      </c>
      <c r="F3375">
        <v>-3.17</v>
      </c>
      <c r="G3375">
        <v>3.4</v>
      </c>
      <c r="H3375">
        <v>0</v>
      </c>
      <c r="I3375">
        <v>3.9449999999999998</v>
      </c>
      <c r="J3375">
        <v>-0.28299999999999997</v>
      </c>
      <c r="K3375">
        <v>-1.274</v>
      </c>
      <c r="L3375">
        <v>-2.2679999999999998</v>
      </c>
      <c r="M3375">
        <v>-3.0329999999999999</v>
      </c>
      <c r="N3375">
        <v>-3.2170000000000001</v>
      </c>
      <c r="O3375">
        <v>1.1379999999999999</v>
      </c>
      <c r="P3375">
        <v>1.1439999999999999</v>
      </c>
      <c r="Q3375">
        <v>1.135</v>
      </c>
      <c r="R3375">
        <v>0.85099999999999998</v>
      </c>
      <c r="S3375">
        <v>0.42899999999999999</v>
      </c>
    </row>
    <row r="3376" spans="1:19" x14ac:dyDescent="0.3">
      <c r="A3376">
        <v>420</v>
      </c>
      <c r="B3376">
        <v>-0.25600000000000001</v>
      </c>
      <c r="C3376">
        <v>-1.22</v>
      </c>
      <c r="D3376">
        <v>-2.254</v>
      </c>
      <c r="E3376">
        <v>-2.968</v>
      </c>
      <c r="F3376">
        <v>-3.17</v>
      </c>
      <c r="G3376">
        <v>3.4</v>
      </c>
      <c r="H3376">
        <v>0</v>
      </c>
      <c r="I3376">
        <v>3.9449999999999998</v>
      </c>
      <c r="J3376">
        <v>-0.28299999999999997</v>
      </c>
      <c r="K3376">
        <v>-1.276</v>
      </c>
      <c r="L3376">
        <v>-2.2690000000000001</v>
      </c>
      <c r="M3376">
        <v>-3.0369999999999999</v>
      </c>
      <c r="N3376">
        <v>-3.222</v>
      </c>
      <c r="O3376">
        <v>1.139</v>
      </c>
      <c r="P3376">
        <v>1.145</v>
      </c>
      <c r="Q3376">
        <v>1.141</v>
      </c>
      <c r="R3376">
        <v>0.86</v>
      </c>
      <c r="S3376">
        <v>0.43</v>
      </c>
    </row>
    <row r="3377" spans="1:19" x14ac:dyDescent="0.3">
      <c r="A3377">
        <v>480</v>
      </c>
      <c r="B3377">
        <v>-0.25600000000000001</v>
      </c>
      <c r="C3377">
        <v>-1.22</v>
      </c>
      <c r="D3377">
        <v>-2.254</v>
      </c>
      <c r="E3377">
        <v>-2.968</v>
      </c>
      <c r="F3377">
        <v>-3.17</v>
      </c>
      <c r="G3377">
        <v>3.4</v>
      </c>
      <c r="H3377">
        <v>0</v>
      </c>
      <c r="I3377">
        <v>3.9449999999999998</v>
      </c>
      <c r="J3377">
        <v>-0.28299999999999997</v>
      </c>
      <c r="K3377">
        <v>-1.2769999999999999</v>
      </c>
      <c r="L3377">
        <v>-2.27</v>
      </c>
      <c r="M3377">
        <v>-3.0409999999999999</v>
      </c>
      <c r="N3377">
        <v>-3.226</v>
      </c>
      <c r="O3377">
        <v>1.1379999999999999</v>
      </c>
      <c r="P3377">
        <v>1.1419999999999999</v>
      </c>
      <c r="Q3377">
        <v>1.145</v>
      </c>
      <c r="R3377">
        <v>0.86399999999999999</v>
      </c>
      <c r="S3377">
        <v>0.432</v>
      </c>
    </row>
    <row r="3378" spans="1:19" x14ac:dyDescent="0.3">
      <c r="A3378">
        <v>540</v>
      </c>
      <c r="B3378">
        <v>-0.25600000000000001</v>
      </c>
      <c r="C3378">
        <v>-1.22</v>
      </c>
      <c r="D3378">
        <v>-2.254</v>
      </c>
      <c r="E3378">
        <v>-2.968</v>
      </c>
      <c r="F3378">
        <v>-3.17</v>
      </c>
      <c r="G3378">
        <v>3.4</v>
      </c>
      <c r="H3378">
        <v>0</v>
      </c>
      <c r="I3378">
        <v>3.9449999999999998</v>
      </c>
      <c r="J3378">
        <v>-0.28399999999999997</v>
      </c>
      <c r="K3378">
        <v>-1.2769999999999999</v>
      </c>
      <c r="L3378">
        <v>-2.27</v>
      </c>
      <c r="M3378">
        <v>-3.044</v>
      </c>
      <c r="N3378">
        <v>-3.2309999999999999</v>
      </c>
      <c r="O3378">
        <v>1.139</v>
      </c>
      <c r="P3378">
        <v>1.141</v>
      </c>
      <c r="Q3378">
        <v>1.143</v>
      </c>
      <c r="R3378">
        <v>0.86699999999999999</v>
      </c>
      <c r="S3378">
        <v>0.434</v>
      </c>
    </row>
    <row r="3379" spans="1:19" x14ac:dyDescent="0.3">
      <c r="A3379">
        <v>600</v>
      </c>
      <c r="B3379">
        <v>-0.25600000000000001</v>
      </c>
      <c r="C3379">
        <v>-1.22</v>
      </c>
      <c r="D3379">
        <v>-2.254</v>
      </c>
      <c r="E3379">
        <v>-2.968</v>
      </c>
      <c r="F3379">
        <v>-3.17</v>
      </c>
      <c r="G3379">
        <v>3.4</v>
      </c>
      <c r="H3379">
        <v>0</v>
      </c>
      <c r="I3379">
        <v>3.9449999999999998</v>
      </c>
      <c r="J3379">
        <v>-0.28399999999999997</v>
      </c>
      <c r="K3379">
        <v>-1.278</v>
      </c>
      <c r="L3379">
        <v>-2.27</v>
      </c>
      <c r="M3379">
        <v>-3.0470000000000002</v>
      </c>
      <c r="N3379">
        <v>-3.2349999999999999</v>
      </c>
      <c r="O3379">
        <v>1.1399999999999999</v>
      </c>
      <c r="P3379">
        <v>1.141</v>
      </c>
      <c r="Q3379">
        <v>1.141</v>
      </c>
      <c r="R3379">
        <v>0.87</v>
      </c>
      <c r="S3379">
        <v>0.435</v>
      </c>
    </row>
    <row r="3381" spans="1:19" x14ac:dyDescent="0.3">
      <c r="A3381" t="s">
        <v>0</v>
      </c>
      <c r="B3381" t="s">
        <v>261</v>
      </c>
    </row>
    <row r="3382" spans="1:19" x14ac:dyDescent="0.3">
      <c r="A3382">
        <v>0</v>
      </c>
      <c r="B3382">
        <v>-0.25600000000000001</v>
      </c>
      <c r="C3382">
        <v>-1.22</v>
      </c>
      <c r="D3382">
        <v>-2.2530000000000001</v>
      </c>
      <c r="E3382">
        <v>-2.9620000000000002</v>
      </c>
      <c r="F3382">
        <v>-3.16</v>
      </c>
      <c r="G3382">
        <v>3.4</v>
      </c>
      <c r="H3382">
        <v>0</v>
      </c>
      <c r="I3382">
        <v>3.9449999999999998</v>
      </c>
      <c r="J3382">
        <v>-0.27400000000000002</v>
      </c>
      <c r="K3382">
        <v>-1.274</v>
      </c>
      <c r="L3382">
        <v>-2.2690000000000001</v>
      </c>
      <c r="M3382">
        <v>-3.02</v>
      </c>
      <c r="N3382">
        <v>-3.16</v>
      </c>
      <c r="O3382">
        <v>1.123</v>
      </c>
      <c r="P3382">
        <v>1.123</v>
      </c>
      <c r="Q3382">
        <v>1.115</v>
      </c>
      <c r="R3382">
        <v>0.80200000000000005</v>
      </c>
      <c r="S3382">
        <v>0.34799999999999998</v>
      </c>
    </row>
    <row r="3383" spans="1:19" x14ac:dyDescent="0.3">
      <c r="A3383">
        <v>60</v>
      </c>
      <c r="B3383">
        <v>-0.25600000000000001</v>
      </c>
      <c r="C3383">
        <v>-1.22</v>
      </c>
      <c r="D3383">
        <v>-2.2530000000000001</v>
      </c>
      <c r="E3383">
        <v>-2.9620000000000002</v>
      </c>
      <c r="F3383">
        <v>-3.16</v>
      </c>
      <c r="G3383">
        <v>3.4</v>
      </c>
      <c r="H3383">
        <v>0</v>
      </c>
      <c r="I3383">
        <v>3.9449999999999998</v>
      </c>
      <c r="J3383">
        <v>-0.28399999999999997</v>
      </c>
      <c r="K3383">
        <v>-1.2769999999999999</v>
      </c>
      <c r="L3383">
        <v>-2.262</v>
      </c>
      <c r="M3383">
        <v>-3.0129999999999999</v>
      </c>
      <c r="N3383">
        <v>-3.1869999999999998</v>
      </c>
      <c r="O3383">
        <v>1.1399999999999999</v>
      </c>
      <c r="P3383">
        <v>1.137</v>
      </c>
      <c r="Q3383">
        <v>1.1000000000000001</v>
      </c>
      <c r="R3383">
        <v>0.77400000000000002</v>
      </c>
      <c r="S3383">
        <v>0.41799999999999998</v>
      </c>
    </row>
    <row r="3384" spans="1:19" x14ac:dyDescent="0.3">
      <c r="A3384">
        <v>120</v>
      </c>
      <c r="B3384">
        <v>-0.25600000000000001</v>
      </c>
      <c r="C3384">
        <v>-1.22</v>
      </c>
      <c r="D3384">
        <v>-2.2530000000000001</v>
      </c>
      <c r="E3384">
        <v>-2.9620000000000002</v>
      </c>
      <c r="F3384">
        <v>-3.16</v>
      </c>
      <c r="G3384">
        <v>3.4</v>
      </c>
      <c r="H3384">
        <v>0</v>
      </c>
      <c r="I3384">
        <v>3.9449999999999998</v>
      </c>
      <c r="J3384">
        <v>-0.28000000000000003</v>
      </c>
      <c r="K3384">
        <v>-1.2789999999999999</v>
      </c>
      <c r="L3384">
        <v>-2.2730000000000001</v>
      </c>
      <c r="M3384">
        <v>-3.03</v>
      </c>
      <c r="N3384">
        <v>-3.1920000000000002</v>
      </c>
      <c r="O3384">
        <v>1.133</v>
      </c>
      <c r="P3384">
        <v>1.1559999999999999</v>
      </c>
      <c r="Q3384">
        <v>1.145</v>
      </c>
      <c r="R3384">
        <v>0.83299999999999996</v>
      </c>
      <c r="S3384">
        <v>0.42</v>
      </c>
    </row>
    <row r="3385" spans="1:19" x14ac:dyDescent="0.3">
      <c r="A3385">
        <v>180</v>
      </c>
      <c r="B3385">
        <v>-0.25600000000000001</v>
      </c>
      <c r="C3385">
        <v>-1.22</v>
      </c>
      <c r="D3385">
        <v>-2.2530000000000001</v>
      </c>
      <c r="E3385">
        <v>-2.9620000000000002</v>
      </c>
      <c r="F3385">
        <v>-3.16</v>
      </c>
      <c r="G3385">
        <v>3.4</v>
      </c>
      <c r="H3385">
        <v>0</v>
      </c>
      <c r="I3385">
        <v>3.9449999999999998</v>
      </c>
      <c r="J3385">
        <v>-0.27900000000000003</v>
      </c>
      <c r="K3385">
        <v>-1.2709999999999999</v>
      </c>
      <c r="L3385">
        <v>-2.2650000000000001</v>
      </c>
      <c r="M3385">
        <v>-3.0150000000000001</v>
      </c>
      <c r="N3385">
        <v>-3.194</v>
      </c>
      <c r="O3385">
        <v>1.1319999999999999</v>
      </c>
      <c r="P3385">
        <v>1.1379999999999999</v>
      </c>
      <c r="Q3385">
        <v>1.121</v>
      </c>
      <c r="R3385">
        <v>0.79300000000000004</v>
      </c>
      <c r="S3385">
        <v>0.42099999999999999</v>
      </c>
    </row>
    <row r="3386" spans="1:19" x14ac:dyDescent="0.3">
      <c r="A3386">
        <v>240</v>
      </c>
      <c r="B3386">
        <v>-0.25600000000000001</v>
      </c>
      <c r="C3386">
        <v>-1.22</v>
      </c>
      <c r="D3386">
        <v>-2.2530000000000001</v>
      </c>
      <c r="E3386">
        <v>-2.9620000000000002</v>
      </c>
      <c r="F3386">
        <v>-3.16</v>
      </c>
      <c r="G3386">
        <v>3.4</v>
      </c>
      <c r="H3386">
        <v>0</v>
      </c>
      <c r="I3386">
        <v>3.9449999999999998</v>
      </c>
      <c r="J3386">
        <v>-0.28299999999999997</v>
      </c>
      <c r="K3386">
        <v>-1.2749999999999999</v>
      </c>
      <c r="L3386">
        <v>-2.2709999999999999</v>
      </c>
      <c r="M3386">
        <v>-3.0129999999999999</v>
      </c>
      <c r="N3386">
        <v>-3.1989999999999998</v>
      </c>
      <c r="O3386">
        <v>1.1379999999999999</v>
      </c>
      <c r="P3386">
        <v>1.1539999999999999</v>
      </c>
      <c r="Q3386">
        <v>1.149</v>
      </c>
      <c r="R3386">
        <v>0.79500000000000004</v>
      </c>
      <c r="S3386">
        <v>0.42299999999999999</v>
      </c>
    </row>
    <row r="3387" spans="1:19" x14ac:dyDescent="0.3">
      <c r="A3387">
        <v>300</v>
      </c>
      <c r="B3387">
        <v>-0.25600000000000001</v>
      </c>
      <c r="C3387">
        <v>-1.22</v>
      </c>
      <c r="D3387">
        <v>-2.2530000000000001</v>
      </c>
      <c r="E3387">
        <v>-2.9620000000000002</v>
      </c>
      <c r="F3387">
        <v>-3.16</v>
      </c>
      <c r="G3387">
        <v>3.4</v>
      </c>
      <c r="H3387">
        <v>0</v>
      </c>
      <c r="I3387">
        <v>3.9449999999999998</v>
      </c>
      <c r="J3387">
        <v>-0.28199999999999997</v>
      </c>
      <c r="K3387">
        <v>-1.274</v>
      </c>
      <c r="L3387">
        <v>-2.27</v>
      </c>
      <c r="M3387">
        <v>-3.02</v>
      </c>
      <c r="N3387">
        <v>-3.2040000000000002</v>
      </c>
      <c r="O3387">
        <v>1.1359999999999999</v>
      </c>
      <c r="P3387">
        <v>1.1419999999999999</v>
      </c>
      <c r="Q3387">
        <v>1.141</v>
      </c>
      <c r="R3387">
        <v>0.82399999999999995</v>
      </c>
      <c r="S3387">
        <v>0.42399999999999999</v>
      </c>
    </row>
    <row r="3388" spans="1:19" x14ac:dyDescent="0.3">
      <c r="A3388">
        <v>360</v>
      </c>
      <c r="B3388">
        <v>-0.25600000000000001</v>
      </c>
      <c r="C3388">
        <v>-1.22</v>
      </c>
      <c r="D3388">
        <v>-2.2530000000000001</v>
      </c>
      <c r="E3388">
        <v>-2.9620000000000002</v>
      </c>
      <c r="F3388">
        <v>-3.16</v>
      </c>
      <c r="G3388">
        <v>3.4</v>
      </c>
      <c r="H3388">
        <v>0</v>
      </c>
      <c r="I3388">
        <v>3.9449999999999998</v>
      </c>
      <c r="J3388">
        <v>-0.28299999999999997</v>
      </c>
      <c r="K3388">
        <v>-1.274</v>
      </c>
      <c r="L3388">
        <v>-2.2679999999999998</v>
      </c>
      <c r="M3388">
        <v>-3.0270000000000001</v>
      </c>
      <c r="N3388">
        <v>-3.2069999999999999</v>
      </c>
      <c r="O3388">
        <v>1.1379999999999999</v>
      </c>
      <c r="P3388">
        <v>1.1439999999999999</v>
      </c>
      <c r="Q3388">
        <v>1.1339999999999999</v>
      </c>
      <c r="R3388">
        <v>0.84599999999999997</v>
      </c>
      <c r="S3388">
        <v>0.42499999999999999</v>
      </c>
    </row>
    <row r="3389" spans="1:19" x14ac:dyDescent="0.3">
      <c r="A3389">
        <v>420</v>
      </c>
      <c r="B3389">
        <v>-0.25600000000000001</v>
      </c>
      <c r="C3389">
        <v>-1.22</v>
      </c>
      <c r="D3389">
        <v>-2.2530000000000001</v>
      </c>
      <c r="E3389">
        <v>-2.9620000000000002</v>
      </c>
      <c r="F3389">
        <v>-3.16</v>
      </c>
      <c r="G3389">
        <v>3.4</v>
      </c>
      <c r="H3389">
        <v>0</v>
      </c>
      <c r="I3389">
        <v>3.9449999999999998</v>
      </c>
      <c r="J3389">
        <v>-0.28299999999999997</v>
      </c>
      <c r="K3389">
        <v>-1.276</v>
      </c>
      <c r="L3389">
        <v>-2.2690000000000001</v>
      </c>
      <c r="M3389">
        <v>-3.0310000000000001</v>
      </c>
      <c r="N3389">
        <v>-3.2109999999999999</v>
      </c>
      <c r="O3389">
        <v>1.139</v>
      </c>
      <c r="P3389">
        <v>1.145</v>
      </c>
      <c r="Q3389">
        <v>1.141</v>
      </c>
      <c r="R3389">
        <v>0.85399999999999998</v>
      </c>
      <c r="S3389">
        <v>0.42699999999999999</v>
      </c>
    </row>
    <row r="3390" spans="1:19" x14ac:dyDescent="0.3">
      <c r="A3390">
        <v>480</v>
      </c>
      <c r="B3390">
        <v>-0.25600000000000001</v>
      </c>
      <c r="C3390">
        <v>-1.22</v>
      </c>
      <c r="D3390">
        <v>-2.2530000000000001</v>
      </c>
      <c r="E3390">
        <v>-2.9620000000000002</v>
      </c>
      <c r="F3390">
        <v>-3.16</v>
      </c>
      <c r="G3390">
        <v>3.4</v>
      </c>
      <c r="H3390">
        <v>0</v>
      </c>
      <c r="I3390">
        <v>3.9449999999999998</v>
      </c>
      <c r="J3390">
        <v>-0.28299999999999997</v>
      </c>
      <c r="K3390">
        <v>-1.2769999999999999</v>
      </c>
      <c r="L3390">
        <v>-2.27</v>
      </c>
      <c r="M3390">
        <v>-3.0350000000000001</v>
      </c>
      <c r="N3390">
        <v>-3.2160000000000002</v>
      </c>
      <c r="O3390">
        <v>1.1379999999999999</v>
      </c>
      <c r="P3390">
        <v>1.1419999999999999</v>
      </c>
      <c r="Q3390">
        <v>1.145</v>
      </c>
      <c r="R3390">
        <v>0.85799999999999998</v>
      </c>
      <c r="S3390">
        <v>0.42799999999999999</v>
      </c>
    </row>
    <row r="3391" spans="1:19" x14ac:dyDescent="0.3">
      <c r="A3391">
        <v>540</v>
      </c>
      <c r="B3391">
        <v>-0.25600000000000001</v>
      </c>
      <c r="C3391">
        <v>-1.22</v>
      </c>
      <c r="D3391">
        <v>-2.2530000000000001</v>
      </c>
      <c r="E3391">
        <v>-2.9620000000000002</v>
      </c>
      <c r="F3391">
        <v>-3.16</v>
      </c>
      <c r="G3391">
        <v>3.4</v>
      </c>
      <c r="H3391">
        <v>0</v>
      </c>
      <c r="I3391">
        <v>3.9449999999999998</v>
      </c>
      <c r="J3391">
        <v>-0.28399999999999997</v>
      </c>
      <c r="K3391">
        <v>-1.2769999999999999</v>
      </c>
      <c r="L3391">
        <v>-2.27</v>
      </c>
      <c r="M3391">
        <v>-3.0379999999999998</v>
      </c>
      <c r="N3391">
        <v>-3.22</v>
      </c>
      <c r="O3391">
        <v>1.139</v>
      </c>
      <c r="P3391">
        <v>1.141</v>
      </c>
      <c r="Q3391">
        <v>1.143</v>
      </c>
      <c r="R3391">
        <v>0.86099999999999999</v>
      </c>
      <c r="S3391">
        <v>0.43</v>
      </c>
    </row>
    <row r="3392" spans="1:19" x14ac:dyDescent="0.3">
      <c r="A3392">
        <v>600</v>
      </c>
      <c r="B3392">
        <v>-0.25600000000000001</v>
      </c>
      <c r="C3392">
        <v>-1.22</v>
      </c>
      <c r="D3392">
        <v>-2.2530000000000001</v>
      </c>
      <c r="E3392">
        <v>-2.9620000000000002</v>
      </c>
      <c r="F3392">
        <v>-3.16</v>
      </c>
      <c r="G3392">
        <v>3.4</v>
      </c>
      <c r="H3392">
        <v>0</v>
      </c>
      <c r="I3392">
        <v>3.9449999999999998</v>
      </c>
      <c r="J3392">
        <v>-0.28399999999999997</v>
      </c>
      <c r="K3392">
        <v>-1.278</v>
      </c>
      <c r="L3392">
        <v>-2.27</v>
      </c>
      <c r="M3392">
        <v>-3.0409999999999999</v>
      </c>
      <c r="N3392">
        <v>-3.2250000000000001</v>
      </c>
      <c r="O3392">
        <v>1.1399999999999999</v>
      </c>
      <c r="P3392">
        <v>1.141</v>
      </c>
      <c r="Q3392">
        <v>1.1399999999999999</v>
      </c>
      <c r="R3392">
        <v>0.86399999999999999</v>
      </c>
      <c r="S3392">
        <v>0.43099999999999999</v>
      </c>
    </row>
    <row r="3394" spans="1:19" x14ac:dyDescent="0.3">
      <c r="A3394" t="s">
        <v>0</v>
      </c>
      <c r="B3394" t="s">
        <v>262</v>
      </c>
    </row>
    <row r="3395" spans="1:19" x14ac:dyDescent="0.3">
      <c r="A3395">
        <v>0</v>
      </c>
      <c r="B3395">
        <v>-0.255</v>
      </c>
      <c r="C3395">
        <v>-1.22</v>
      </c>
      <c r="D3395">
        <v>-2.2549999999999999</v>
      </c>
      <c r="E3395">
        <v>-3.0110000000000001</v>
      </c>
      <c r="F3395">
        <v>-3.24</v>
      </c>
      <c r="G3395">
        <v>3.4</v>
      </c>
      <c r="H3395">
        <v>0.01</v>
      </c>
      <c r="I3395">
        <v>3.9449999999999998</v>
      </c>
      <c r="J3395">
        <v>-0.27400000000000002</v>
      </c>
      <c r="K3395">
        <v>-1.274</v>
      </c>
      <c r="L3395">
        <v>-2.2709999999999999</v>
      </c>
      <c r="M3395">
        <v>-3.07</v>
      </c>
      <c r="N3395">
        <v>-3.24</v>
      </c>
      <c r="O3395">
        <v>1.123</v>
      </c>
      <c r="P3395">
        <v>1.123</v>
      </c>
      <c r="Q3395">
        <v>1.1180000000000001</v>
      </c>
      <c r="R3395">
        <v>0.85399999999999998</v>
      </c>
      <c r="S3395">
        <v>0.371</v>
      </c>
    </row>
    <row r="3396" spans="1:19" x14ac:dyDescent="0.3">
      <c r="A3396">
        <v>60</v>
      </c>
      <c r="B3396">
        <v>-0.255</v>
      </c>
      <c r="C3396">
        <v>-1.22</v>
      </c>
      <c r="D3396">
        <v>-2.2549999999999999</v>
      </c>
      <c r="E3396">
        <v>-3.0110000000000001</v>
      </c>
      <c r="F3396">
        <v>-3.24</v>
      </c>
      <c r="G3396">
        <v>3.4</v>
      </c>
      <c r="H3396">
        <v>0.01</v>
      </c>
      <c r="I3396">
        <v>3.9449999999999998</v>
      </c>
      <c r="J3396">
        <v>-0.28399999999999997</v>
      </c>
      <c r="K3396">
        <v>-1.2769999999999999</v>
      </c>
      <c r="L3396">
        <v>-2.2629999999999999</v>
      </c>
      <c r="M3396">
        <v>-3.06</v>
      </c>
      <c r="N3396">
        <v>-3.2719999999999998</v>
      </c>
      <c r="O3396">
        <v>1.143</v>
      </c>
      <c r="P3396">
        <v>1.1359999999999999</v>
      </c>
      <c r="Q3396">
        <v>1.101</v>
      </c>
      <c r="R3396">
        <v>0.82499999999999996</v>
      </c>
      <c r="S3396">
        <v>0.44900000000000001</v>
      </c>
    </row>
    <row r="3397" spans="1:19" x14ac:dyDescent="0.3">
      <c r="A3397">
        <v>120</v>
      </c>
      <c r="B3397">
        <v>-0.255</v>
      </c>
      <c r="C3397">
        <v>-1.22</v>
      </c>
      <c r="D3397">
        <v>-2.2549999999999999</v>
      </c>
      <c r="E3397">
        <v>-3.0110000000000001</v>
      </c>
      <c r="F3397">
        <v>-3.24</v>
      </c>
      <c r="G3397">
        <v>3.4</v>
      </c>
      <c r="H3397">
        <v>0.01</v>
      </c>
      <c r="I3397">
        <v>3.9449999999999998</v>
      </c>
      <c r="J3397">
        <v>-0.27800000000000002</v>
      </c>
      <c r="K3397">
        <v>-1.278</v>
      </c>
      <c r="L3397">
        <v>-2.2759999999999998</v>
      </c>
      <c r="M3397">
        <v>-3.08</v>
      </c>
      <c r="N3397">
        <v>-3.278</v>
      </c>
      <c r="O3397">
        <v>1.1359999999999999</v>
      </c>
      <c r="P3397">
        <v>1.155</v>
      </c>
      <c r="Q3397">
        <v>1.1539999999999999</v>
      </c>
      <c r="R3397">
        <v>0.89800000000000002</v>
      </c>
      <c r="S3397">
        <v>0.45100000000000001</v>
      </c>
    </row>
    <row r="3398" spans="1:19" x14ac:dyDescent="0.3">
      <c r="A3398">
        <v>180</v>
      </c>
      <c r="B3398">
        <v>-0.255</v>
      </c>
      <c r="C3398">
        <v>-1.22</v>
      </c>
      <c r="D3398">
        <v>-2.2549999999999999</v>
      </c>
      <c r="E3398">
        <v>-3.0110000000000001</v>
      </c>
      <c r="F3398">
        <v>-3.24</v>
      </c>
      <c r="G3398">
        <v>3.4</v>
      </c>
      <c r="H3398">
        <v>0.01</v>
      </c>
      <c r="I3398">
        <v>3.9449999999999998</v>
      </c>
      <c r="J3398">
        <v>-0.27700000000000002</v>
      </c>
      <c r="K3398">
        <v>-1.2709999999999999</v>
      </c>
      <c r="L3398">
        <v>-2.2669999999999999</v>
      </c>
      <c r="M3398">
        <v>-3.0680000000000001</v>
      </c>
      <c r="N3398">
        <v>-3.28</v>
      </c>
      <c r="O3398">
        <v>1.1379999999999999</v>
      </c>
      <c r="P3398">
        <v>1.137</v>
      </c>
      <c r="Q3398">
        <v>1.123</v>
      </c>
      <c r="R3398">
        <v>0.85599999999999998</v>
      </c>
      <c r="S3398">
        <v>0.45100000000000001</v>
      </c>
    </row>
    <row r="3399" spans="1:19" x14ac:dyDescent="0.3">
      <c r="A3399">
        <v>240</v>
      </c>
      <c r="B3399">
        <v>-0.255</v>
      </c>
      <c r="C3399">
        <v>-1.22</v>
      </c>
      <c r="D3399">
        <v>-2.2549999999999999</v>
      </c>
      <c r="E3399">
        <v>-3.0110000000000001</v>
      </c>
      <c r="F3399">
        <v>-3.24</v>
      </c>
      <c r="G3399">
        <v>3.4</v>
      </c>
      <c r="H3399">
        <v>0.01</v>
      </c>
      <c r="I3399">
        <v>3.9449999999999998</v>
      </c>
      <c r="J3399">
        <v>-0.27900000000000003</v>
      </c>
      <c r="K3399">
        <v>-1.2749999999999999</v>
      </c>
      <c r="L3399">
        <v>-2.2719999999999998</v>
      </c>
      <c r="M3399">
        <v>-3.0630000000000002</v>
      </c>
      <c r="N3399">
        <v>-3.2839999999999998</v>
      </c>
      <c r="O3399">
        <v>1.145</v>
      </c>
      <c r="P3399">
        <v>1.153</v>
      </c>
      <c r="Q3399">
        <v>1.1499999999999999</v>
      </c>
      <c r="R3399">
        <v>0.84699999999999998</v>
      </c>
      <c r="S3399">
        <v>0.45300000000000001</v>
      </c>
    </row>
    <row r="3400" spans="1:19" x14ac:dyDescent="0.3">
      <c r="A3400">
        <v>300</v>
      </c>
      <c r="B3400">
        <v>-0.255</v>
      </c>
      <c r="C3400">
        <v>-1.22</v>
      </c>
      <c r="D3400">
        <v>-2.2549999999999999</v>
      </c>
      <c r="E3400">
        <v>-3.0110000000000001</v>
      </c>
      <c r="F3400">
        <v>-3.24</v>
      </c>
      <c r="G3400">
        <v>3.4</v>
      </c>
      <c r="H3400">
        <v>0.01</v>
      </c>
      <c r="I3400">
        <v>3.9449999999999998</v>
      </c>
      <c r="J3400">
        <v>-0.27700000000000002</v>
      </c>
      <c r="K3400">
        <v>-1.274</v>
      </c>
      <c r="L3400">
        <v>-2.2719999999999998</v>
      </c>
      <c r="M3400">
        <v>-3.0670000000000002</v>
      </c>
      <c r="N3400">
        <v>-3.2879999999999998</v>
      </c>
      <c r="O3400">
        <v>1.145</v>
      </c>
      <c r="P3400">
        <v>1.1439999999999999</v>
      </c>
      <c r="Q3400">
        <v>1.1459999999999999</v>
      </c>
      <c r="R3400">
        <v>0.87</v>
      </c>
      <c r="S3400">
        <v>0.45400000000000001</v>
      </c>
    </row>
    <row r="3401" spans="1:19" x14ac:dyDescent="0.3">
      <c r="A3401">
        <v>360</v>
      </c>
      <c r="B3401">
        <v>-0.255</v>
      </c>
      <c r="C3401">
        <v>-1.22</v>
      </c>
      <c r="D3401">
        <v>-2.2549999999999999</v>
      </c>
      <c r="E3401">
        <v>-3.0110000000000001</v>
      </c>
      <c r="F3401">
        <v>-3.24</v>
      </c>
      <c r="G3401">
        <v>3.4</v>
      </c>
      <c r="H3401">
        <v>0.01</v>
      </c>
      <c r="I3401">
        <v>3.9449999999999998</v>
      </c>
      <c r="J3401">
        <v>-0.27600000000000002</v>
      </c>
      <c r="K3401">
        <v>-1.274</v>
      </c>
      <c r="L3401">
        <v>-2.27</v>
      </c>
      <c r="M3401">
        <v>-3.0739999999999998</v>
      </c>
      <c r="N3401">
        <v>-3.2919999999999998</v>
      </c>
      <c r="O3401">
        <v>1.147</v>
      </c>
      <c r="P3401">
        <v>1.1439999999999999</v>
      </c>
      <c r="Q3401">
        <v>1.137</v>
      </c>
      <c r="R3401">
        <v>0.89</v>
      </c>
      <c r="S3401">
        <v>0.45600000000000002</v>
      </c>
    </row>
    <row r="3402" spans="1:19" x14ac:dyDescent="0.3">
      <c r="A3402">
        <v>420</v>
      </c>
      <c r="B3402">
        <v>-0.255</v>
      </c>
      <c r="C3402">
        <v>-1.22</v>
      </c>
      <c r="D3402">
        <v>-2.2549999999999999</v>
      </c>
      <c r="E3402">
        <v>-3.0110000000000001</v>
      </c>
      <c r="F3402">
        <v>-3.24</v>
      </c>
      <c r="G3402">
        <v>3.4</v>
      </c>
      <c r="H3402">
        <v>0.01</v>
      </c>
      <c r="I3402">
        <v>3.9449999999999998</v>
      </c>
      <c r="J3402">
        <v>-0.27600000000000002</v>
      </c>
      <c r="K3402">
        <v>-1.276</v>
      </c>
      <c r="L3402">
        <v>-2.27</v>
      </c>
      <c r="M3402">
        <v>-3.0790000000000002</v>
      </c>
      <c r="N3402">
        <v>-3.298</v>
      </c>
      <c r="O3402">
        <v>1.1499999999999999</v>
      </c>
      <c r="P3402">
        <v>1.1459999999999999</v>
      </c>
      <c r="Q3402">
        <v>1.141</v>
      </c>
      <c r="R3402">
        <v>0.90200000000000002</v>
      </c>
      <c r="S3402">
        <v>0.45800000000000002</v>
      </c>
    </row>
    <row r="3403" spans="1:19" x14ac:dyDescent="0.3">
      <c r="A3403">
        <v>480</v>
      </c>
      <c r="B3403">
        <v>-0.255</v>
      </c>
      <c r="C3403">
        <v>-1.22</v>
      </c>
      <c r="D3403">
        <v>-2.2549999999999999</v>
      </c>
      <c r="E3403">
        <v>-3.0110000000000001</v>
      </c>
      <c r="F3403">
        <v>-3.24</v>
      </c>
      <c r="G3403">
        <v>3.4</v>
      </c>
      <c r="H3403">
        <v>0.01</v>
      </c>
      <c r="I3403">
        <v>3.9449999999999998</v>
      </c>
      <c r="J3403">
        <v>-0.27500000000000002</v>
      </c>
      <c r="K3403">
        <v>-1.276</v>
      </c>
      <c r="L3403">
        <v>-2.2709999999999999</v>
      </c>
      <c r="M3403">
        <v>-3.0830000000000002</v>
      </c>
      <c r="N3403">
        <v>-3.3029999999999999</v>
      </c>
      <c r="O3403">
        <v>1.151</v>
      </c>
      <c r="P3403">
        <v>1.145</v>
      </c>
      <c r="Q3403">
        <v>1.145</v>
      </c>
      <c r="R3403">
        <v>0.90700000000000003</v>
      </c>
      <c r="S3403">
        <v>0.46</v>
      </c>
    </row>
    <row r="3404" spans="1:19" x14ac:dyDescent="0.3">
      <c r="A3404">
        <v>540</v>
      </c>
      <c r="B3404">
        <v>-0.255</v>
      </c>
      <c r="C3404">
        <v>-1.22</v>
      </c>
      <c r="D3404">
        <v>-2.2549999999999999</v>
      </c>
      <c r="E3404">
        <v>-3.0110000000000001</v>
      </c>
      <c r="F3404">
        <v>-3.24</v>
      </c>
      <c r="G3404">
        <v>3.4</v>
      </c>
      <c r="H3404">
        <v>0.01</v>
      </c>
      <c r="I3404">
        <v>3.9449999999999998</v>
      </c>
      <c r="J3404">
        <v>-0.27400000000000002</v>
      </c>
      <c r="K3404">
        <v>-1.276</v>
      </c>
      <c r="L3404">
        <v>-2.2719999999999998</v>
      </c>
      <c r="M3404">
        <v>-3.0859999999999999</v>
      </c>
      <c r="N3404">
        <v>-3.3079999999999998</v>
      </c>
      <c r="O3404">
        <v>1.1519999999999999</v>
      </c>
      <c r="P3404">
        <v>1.1439999999999999</v>
      </c>
      <c r="Q3404">
        <v>1.145</v>
      </c>
      <c r="R3404">
        <v>0.91</v>
      </c>
      <c r="S3404">
        <v>0.46200000000000002</v>
      </c>
    </row>
    <row r="3405" spans="1:19" x14ac:dyDescent="0.3">
      <c r="A3405">
        <v>600</v>
      </c>
      <c r="B3405">
        <v>-0.255</v>
      </c>
      <c r="C3405">
        <v>-1.22</v>
      </c>
      <c r="D3405">
        <v>-2.2549999999999999</v>
      </c>
      <c r="E3405">
        <v>-3.0110000000000001</v>
      </c>
      <c r="F3405">
        <v>-3.24</v>
      </c>
      <c r="G3405">
        <v>3.4</v>
      </c>
      <c r="H3405">
        <v>0.01</v>
      </c>
      <c r="I3405">
        <v>3.9449999999999998</v>
      </c>
      <c r="J3405">
        <v>-0.27200000000000002</v>
      </c>
      <c r="K3405">
        <v>-1.276</v>
      </c>
      <c r="L3405">
        <v>-2.2709999999999999</v>
      </c>
      <c r="M3405">
        <v>-3.089</v>
      </c>
      <c r="N3405">
        <v>-3.3140000000000001</v>
      </c>
      <c r="O3405">
        <v>1.1539999999999999</v>
      </c>
      <c r="P3405">
        <v>1.145</v>
      </c>
      <c r="Q3405">
        <v>1.143</v>
      </c>
      <c r="R3405">
        <v>0.91200000000000003</v>
      </c>
      <c r="S3405">
        <v>0.46400000000000002</v>
      </c>
    </row>
    <row r="3407" spans="1:19" x14ac:dyDescent="0.3">
      <c r="A3407" t="s">
        <v>0</v>
      </c>
      <c r="B3407" t="s">
        <v>263</v>
      </c>
    </row>
    <row r="3408" spans="1:19" x14ac:dyDescent="0.3">
      <c r="A3408">
        <v>0</v>
      </c>
      <c r="B3408">
        <v>-0.255</v>
      </c>
      <c r="C3408">
        <v>-1.22</v>
      </c>
      <c r="D3408">
        <v>-2.2559999999999998</v>
      </c>
      <c r="E3408">
        <v>-3.0049999999999999</v>
      </c>
      <c r="F3408">
        <v>-3.23</v>
      </c>
      <c r="G3408">
        <v>3.4</v>
      </c>
      <c r="H3408">
        <v>0.01</v>
      </c>
      <c r="I3408">
        <v>3.9449999999999998</v>
      </c>
      <c r="J3408">
        <v>-0.27400000000000002</v>
      </c>
      <c r="K3408">
        <v>-1.274</v>
      </c>
      <c r="L3408">
        <v>-2.2709999999999999</v>
      </c>
      <c r="M3408">
        <v>-3.0640000000000001</v>
      </c>
      <c r="N3408">
        <v>-3.23</v>
      </c>
      <c r="O3408">
        <v>1.123</v>
      </c>
      <c r="P3408">
        <v>1.123</v>
      </c>
      <c r="Q3408">
        <v>1.1180000000000001</v>
      </c>
      <c r="R3408">
        <v>0.84699999999999998</v>
      </c>
      <c r="S3408">
        <v>0.36799999999999999</v>
      </c>
    </row>
    <row r="3409" spans="1:19" x14ac:dyDescent="0.3">
      <c r="A3409">
        <v>60</v>
      </c>
      <c r="B3409">
        <v>-0.255</v>
      </c>
      <c r="C3409">
        <v>-1.22</v>
      </c>
      <c r="D3409">
        <v>-2.2559999999999998</v>
      </c>
      <c r="E3409">
        <v>-3.0049999999999999</v>
      </c>
      <c r="F3409">
        <v>-3.23</v>
      </c>
      <c r="G3409">
        <v>3.4</v>
      </c>
      <c r="H3409">
        <v>0.01</v>
      </c>
      <c r="I3409">
        <v>3.9449999999999998</v>
      </c>
      <c r="J3409">
        <v>-0.28299999999999997</v>
      </c>
      <c r="K3409">
        <v>-1.2769999999999999</v>
      </c>
      <c r="L3409">
        <v>-2.2629999999999999</v>
      </c>
      <c r="M3409">
        <v>-3.0550000000000002</v>
      </c>
      <c r="N3409">
        <v>-3.2589999999999999</v>
      </c>
      <c r="O3409">
        <v>1.1419999999999999</v>
      </c>
      <c r="P3409">
        <v>1.1359999999999999</v>
      </c>
      <c r="Q3409">
        <v>1.101</v>
      </c>
      <c r="R3409">
        <v>0.82299999999999995</v>
      </c>
      <c r="S3409">
        <v>0.44400000000000001</v>
      </c>
    </row>
    <row r="3410" spans="1:19" x14ac:dyDescent="0.3">
      <c r="A3410">
        <v>120</v>
      </c>
      <c r="B3410">
        <v>-0.255</v>
      </c>
      <c r="C3410">
        <v>-1.22</v>
      </c>
      <c r="D3410">
        <v>-2.2559999999999998</v>
      </c>
      <c r="E3410">
        <v>-3.0049999999999999</v>
      </c>
      <c r="F3410">
        <v>-3.23</v>
      </c>
      <c r="G3410">
        <v>3.4</v>
      </c>
      <c r="H3410">
        <v>0.01</v>
      </c>
      <c r="I3410">
        <v>3.9449999999999998</v>
      </c>
      <c r="J3410">
        <v>-0.27800000000000002</v>
      </c>
      <c r="K3410">
        <v>-1.278</v>
      </c>
      <c r="L3410">
        <v>-2.2759999999999998</v>
      </c>
      <c r="M3410">
        <v>-3.073</v>
      </c>
      <c r="N3410">
        <v>-3.2650000000000001</v>
      </c>
      <c r="O3410">
        <v>1.1359999999999999</v>
      </c>
      <c r="P3410">
        <v>1.155</v>
      </c>
      <c r="Q3410">
        <v>1.151</v>
      </c>
      <c r="R3410">
        <v>0.88800000000000001</v>
      </c>
      <c r="S3410">
        <v>0.44600000000000001</v>
      </c>
    </row>
    <row r="3411" spans="1:19" x14ac:dyDescent="0.3">
      <c r="A3411">
        <v>180</v>
      </c>
      <c r="B3411">
        <v>-0.255</v>
      </c>
      <c r="C3411">
        <v>-1.22</v>
      </c>
      <c r="D3411">
        <v>-2.2559999999999998</v>
      </c>
      <c r="E3411">
        <v>-3.0049999999999999</v>
      </c>
      <c r="F3411">
        <v>-3.23</v>
      </c>
      <c r="G3411">
        <v>3.4</v>
      </c>
      <c r="H3411">
        <v>0.01</v>
      </c>
      <c r="I3411">
        <v>3.9449999999999998</v>
      </c>
      <c r="J3411">
        <v>-0.27700000000000002</v>
      </c>
      <c r="K3411">
        <v>-1.2709999999999999</v>
      </c>
      <c r="L3411">
        <v>-2.2669999999999999</v>
      </c>
      <c r="M3411">
        <v>-3.06</v>
      </c>
      <c r="N3411">
        <v>-3.2669999999999999</v>
      </c>
      <c r="O3411">
        <v>1.1379999999999999</v>
      </c>
      <c r="P3411">
        <v>1.137</v>
      </c>
      <c r="Q3411">
        <v>1.1240000000000001</v>
      </c>
      <c r="R3411">
        <v>0.84299999999999997</v>
      </c>
      <c r="S3411">
        <v>0.44700000000000001</v>
      </c>
    </row>
    <row r="3412" spans="1:19" x14ac:dyDescent="0.3">
      <c r="A3412">
        <v>240</v>
      </c>
      <c r="B3412">
        <v>-0.255</v>
      </c>
      <c r="C3412">
        <v>-1.22</v>
      </c>
      <c r="D3412">
        <v>-2.2559999999999998</v>
      </c>
      <c r="E3412">
        <v>-3.0049999999999999</v>
      </c>
      <c r="F3412">
        <v>-3.23</v>
      </c>
      <c r="G3412">
        <v>3.4</v>
      </c>
      <c r="H3412">
        <v>0.01</v>
      </c>
      <c r="I3412">
        <v>3.9449999999999998</v>
      </c>
      <c r="J3412">
        <v>-0.28000000000000003</v>
      </c>
      <c r="K3412">
        <v>-1.2749999999999999</v>
      </c>
      <c r="L3412">
        <v>-2.2730000000000001</v>
      </c>
      <c r="M3412">
        <v>-3.056</v>
      </c>
      <c r="N3412">
        <v>-3.2719999999999998</v>
      </c>
      <c r="O3412">
        <v>1.145</v>
      </c>
      <c r="P3412">
        <v>1.153</v>
      </c>
      <c r="Q3412">
        <v>1.151</v>
      </c>
      <c r="R3412">
        <v>0.84099999999999997</v>
      </c>
      <c r="S3412">
        <v>0.44800000000000001</v>
      </c>
    </row>
    <row r="3413" spans="1:19" x14ac:dyDescent="0.3">
      <c r="A3413">
        <v>300</v>
      </c>
      <c r="B3413">
        <v>-0.255</v>
      </c>
      <c r="C3413">
        <v>-1.22</v>
      </c>
      <c r="D3413">
        <v>-2.2559999999999998</v>
      </c>
      <c r="E3413">
        <v>-3.0049999999999999</v>
      </c>
      <c r="F3413">
        <v>-3.23</v>
      </c>
      <c r="G3413">
        <v>3.4</v>
      </c>
      <c r="H3413">
        <v>0.01</v>
      </c>
      <c r="I3413">
        <v>3.9449999999999998</v>
      </c>
      <c r="J3413">
        <v>-0.27700000000000002</v>
      </c>
      <c r="K3413">
        <v>-1.274</v>
      </c>
      <c r="L3413">
        <v>-2.2719999999999998</v>
      </c>
      <c r="M3413">
        <v>-3.0609999999999999</v>
      </c>
      <c r="N3413">
        <v>-3.2759999999999998</v>
      </c>
      <c r="O3413">
        <v>1.145</v>
      </c>
      <c r="P3413">
        <v>1.143</v>
      </c>
      <c r="Q3413">
        <v>1.1439999999999999</v>
      </c>
      <c r="R3413">
        <v>0.86499999999999999</v>
      </c>
      <c r="S3413">
        <v>0.45</v>
      </c>
    </row>
    <row r="3414" spans="1:19" x14ac:dyDescent="0.3">
      <c r="A3414">
        <v>360</v>
      </c>
      <c r="B3414">
        <v>-0.255</v>
      </c>
      <c r="C3414">
        <v>-1.22</v>
      </c>
      <c r="D3414">
        <v>-2.2559999999999998</v>
      </c>
      <c r="E3414">
        <v>-3.0049999999999999</v>
      </c>
      <c r="F3414">
        <v>-3.23</v>
      </c>
      <c r="G3414">
        <v>3.4</v>
      </c>
      <c r="H3414">
        <v>0.01</v>
      </c>
      <c r="I3414">
        <v>3.9449999999999998</v>
      </c>
      <c r="J3414">
        <v>-0.27700000000000002</v>
      </c>
      <c r="K3414">
        <v>-1.274</v>
      </c>
      <c r="L3414">
        <v>-2.27</v>
      </c>
      <c r="M3414">
        <v>-3.0680000000000001</v>
      </c>
      <c r="N3414">
        <v>-3.28</v>
      </c>
      <c r="O3414">
        <v>1.147</v>
      </c>
      <c r="P3414">
        <v>1.1439999999999999</v>
      </c>
      <c r="Q3414">
        <v>1.137</v>
      </c>
      <c r="R3414">
        <v>0.88300000000000001</v>
      </c>
      <c r="S3414">
        <v>0.45100000000000001</v>
      </c>
    </row>
    <row r="3415" spans="1:19" x14ac:dyDescent="0.3">
      <c r="A3415">
        <v>420</v>
      </c>
      <c r="B3415">
        <v>-0.255</v>
      </c>
      <c r="C3415">
        <v>-1.22</v>
      </c>
      <c r="D3415">
        <v>-2.2559999999999998</v>
      </c>
      <c r="E3415">
        <v>-3.0049999999999999</v>
      </c>
      <c r="F3415">
        <v>-3.23</v>
      </c>
      <c r="G3415">
        <v>3.4</v>
      </c>
      <c r="H3415">
        <v>0.01</v>
      </c>
      <c r="I3415">
        <v>3.9449999999999998</v>
      </c>
      <c r="J3415">
        <v>-0.27600000000000002</v>
      </c>
      <c r="K3415">
        <v>-1.276</v>
      </c>
      <c r="L3415">
        <v>-2.27</v>
      </c>
      <c r="M3415">
        <v>-3.0720000000000001</v>
      </c>
      <c r="N3415">
        <v>-3.2850000000000001</v>
      </c>
      <c r="O3415">
        <v>1.1499999999999999</v>
      </c>
      <c r="P3415">
        <v>1.1459999999999999</v>
      </c>
      <c r="Q3415">
        <v>1.1419999999999999</v>
      </c>
      <c r="R3415">
        <v>0.89400000000000002</v>
      </c>
      <c r="S3415">
        <v>0.45300000000000001</v>
      </c>
    </row>
    <row r="3416" spans="1:19" x14ac:dyDescent="0.3">
      <c r="A3416">
        <v>480</v>
      </c>
      <c r="B3416">
        <v>-0.255</v>
      </c>
      <c r="C3416">
        <v>-1.22</v>
      </c>
      <c r="D3416">
        <v>-2.2559999999999998</v>
      </c>
      <c r="E3416">
        <v>-3.0049999999999999</v>
      </c>
      <c r="F3416">
        <v>-3.23</v>
      </c>
      <c r="G3416">
        <v>3.4</v>
      </c>
      <c r="H3416">
        <v>0.01</v>
      </c>
      <c r="I3416">
        <v>3.9449999999999998</v>
      </c>
      <c r="J3416">
        <v>-0.27500000000000002</v>
      </c>
      <c r="K3416">
        <v>-1.276</v>
      </c>
      <c r="L3416">
        <v>-2.2709999999999999</v>
      </c>
      <c r="M3416">
        <v>-3.0760000000000001</v>
      </c>
      <c r="N3416">
        <v>-3.29</v>
      </c>
      <c r="O3416">
        <v>1.151</v>
      </c>
      <c r="P3416">
        <v>1.1439999999999999</v>
      </c>
      <c r="Q3416">
        <v>1.145</v>
      </c>
      <c r="R3416">
        <v>0.9</v>
      </c>
      <c r="S3416">
        <v>0.45500000000000002</v>
      </c>
    </row>
    <row r="3417" spans="1:19" x14ac:dyDescent="0.3">
      <c r="A3417">
        <v>540</v>
      </c>
      <c r="B3417">
        <v>-0.255</v>
      </c>
      <c r="C3417">
        <v>-1.22</v>
      </c>
      <c r="D3417">
        <v>-2.2559999999999998</v>
      </c>
      <c r="E3417">
        <v>-3.0049999999999999</v>
      </c>
      <c r="F3417">
        <v>-3.23</v>
      </c>
      <c r="G3417">
        <v>3.4</v>
      </c>
      <c r="H3417">
        <v>0.01</v>
      </c>
      <c r="I3417">
        <v>3.9449999999999998</v>
      </c>
      <c r="J3417">
        <v>-0.27400000000000002</v>
      </c>
      <c r="K3417">
        <v>-1.276</v>
      </c>
      <c r="L3417">
        <v>-2.2709999999999999</v>
      </c>
      <c r="M3417">
        <v>-3.0790000000000002</v>
      </c>
      <c r="N3417">
        <v>-3.2949999999999999</v>
      </c>
      <c r="O3417">
        <v>1.1519999999999999</v>
      </c>
      <c r="P3417">
        <v>1.1439999999999999</v>
      </c>
      <c r="Q3417">
        <v>1.145</v>
      </c>
      <c r="R3417">
        <v>0.90300000000000002</v>
      </c>
      <c r="S3417">
        <v>0.45700000000000002</v>
      </c>
    </row>
    <row r="3418" spans="1:19" x14ac:dyDescent="0.3">
      <c r="A3418">
        <v>600</v>
      </c>
      <c r="B3418">
        <v>-0.255</v>
      </c>
      <c r="C3418">
        <v>-1.22</v>
      </c>
      <c r="D3418">
        <v>-2.2559999999999998</v>
      </c>
      <c r="E3418">
        <v>-3.0049999999999999</v>
      </c>
      <c r="F3418">
        <v>-3.23</v>
      </c>
      <c r="G3418">
        <v>3.4</v>
      </c>
      <c r="H3418">
        <v>0.01</v>
      </c>
      <c r="I3418">
        <v>3.9449999999999998</v>
      </c>
      <c r="J3418">
        <v>-0.27200000000000002</v>
      </c>
      <c r="K3418">
        <v>-1.276</v>
      </c>
      <c r="L3418">
        <v>-2.2709999999999999</v>
      </c>
      <c r="M3418">
        <v>-3.0819999999999999</v>
      </c>
      <c r="N3418">
        <v>-3.3010000000000002</v>
      </c>
      <c r="O3418">
        <v>1.1539999999999999</v>
      </c>
      <c r="P3418">
        <v>1.145</v>
      </c>
      <c r="Q3418">
        <v>1.143</v>
      </c>
      <c r="R3418">
        <v>0.90500000000000003</v>
      </c>
      <c r="S3418">
        <v>0.45900000000000002</v>
      </c>
    </row>
    <row r="3420" spans="1:19" x14ac:dyDescent="0.3">
      <c r="A3420" t="s">
        <v>0</v>
      </c>
      <c r="B3420" t="s">
        <v>264</v>
      </c>
    </row>
    <row r="3421" spans="1:19" x14ac:dyDescent="0.3">
      <c r="A3421">
        <v>0</v>
      </c>
      <c r="B3421">
        <v>-0.255</v>
      </c>
      <c r="C3421">
        <v>-1.22</v>
      </c>
      <c r="D3421">
        <v>-2.2549999999999999</v>
      </c>
      <c r="E3421">
        <v>-2.9990000000000001</v>
      </c>
      <c r="F3421">
        <v>-3.22</v>
      </c>
      <c r="G3421">
        <v>3.4</v>
      </c>
      <c r="H3421">
        <v>0.01</v>
      </c>
      <c r="I3421">
        <v>3.9449999999999998</v>
      </c>
      <c r="J3421">
        <v>-0.27400000000000002</v>
      </c>
      <c r="K3421">
        <v>-1.274</v>
      </c>
      <c r="L3421">
        <v>-2.27</v>
      </c>
      <c r="M3421">
        <v>-3.0579999999999998</v>
      </c>
      <c r="N3421">
        <v>-3.22</v>
      </c>
      <c r="O3421">
        <v>1.123</v>
      </c>
      <c r="P3421">
        <v>1.123</v>
      </c>
      <c r="Q3421">
        <v>1.117</v>
      </c>
      <c r="R3421">
        <v>0.84099999999999997</v>
      </c>
      <c r="S3421">
        <v>0.36499999999999999</v>
      </c>
    </row>
    <row r="3422" spans="1:19" x14ac:dyDescent="0.3">
      <c r="A3422">
        <v>60</v>
      </c>
      <c r="B3422">
        <v>-0.255</v>
      </c>
      <c r="C3422">
        <v>-1.22</v>
      </c>
      <c r="D3422">
        <v>-2.2549999999999999</v>
      </c>
      <c r="E3422">
        <v>-2.9990000000000001</v>
      </c>
      <c r="F3422">
        <v>-3.22</v>
      </c>
      <c r="G3422">
        <v>3.4</v>
      </c>
      <c r="H3422">
        <v>0.01</v>
      </c>
      <c r="I3422">
        <v>3.9449999999999998</v>
      </c>
      <c r="J3422">
        <v>-0.28399999999999997</v>
      </c>
      <c r="K3422">
        <v>-1.276</v>
      </c>
      <c r="L3422">
        <v>-2.2629999999999999</v>
      </c>
      <c r="M3422">
        <v>-3.0489999999999999</v>
      </c>
      <c r="N3422">
        <v>-3.2490000000000001</v>
      </c>
      <c r="O3422">
        <v>1.143</v>
      </c>
      <c r="P3422">
        <v>1.135</v>
      </c>
      <c r="Q3422">
        <v>1.1000000000000001</v>
      </c>
      <c r="R3422">
        <v>0.81799999999999995</v>
      </c>
      <c r="S3422">
        <v>0.44</v>
      </c>
    </row>
    <row r="3423" spans="1:19" x14ac:dyDescent="0.3">
      <c r="A3423">
        <v>120</v>
      </c>
      <c r="B3423">
        <v>-0.255</v>
      </c>
      <c r="C3423">
        <v>-1.22</v>
      </c>
      <c r="D3423">
        <v>-2.2549999999999999</v>
      </c>
      <c r="E3423">
        <v>-2.9990000000000001</v>
      </c>
      <c r="F3423">
        <v>-3.22</v>
      </c>
      <c r="G3423">
        <v>3.4</v>
      </c>
      <c r="H3423">
        <v>0.01</v>
      </c>
      <c r="I3423">
        <v>3.9449999999999998</v>
      </c>
      <c r="J3423">
        <v>-0.27800000000000002</v>
      </c>
      <c r="K3423">
        <v>-1.2789999999999999</v>
      </c>
      <c r="L3423">
        <v>-2.2749999999999999</v>
      </c>
      <c r="M3423">
        <v>-3.0670000000000002</v>
      </c>
      <c r="N3423">
        <v>-3.254</v>
      </c>
      <c r="O3423">
        <v>1.137</v>
      </c>
      <c r="P3423">
        <v>1.1559999999999999</v>
      </c>
      <c r="Q3423">
        <v>1.1499999999999999</v>
      </c>
      <c r="R3423">
        <v>0.88</v>
      </c>
      <c r="S3423">
        <v>0.442</v>
      </c>
    </row>
    <row r="3424" spans="1:19" x14ac:dyDescent="0.3">
      <c r="A3424">
        <v>180</v>
      </c>
      <c r="B3424">
        <v>-0.255</v>
      </c>
      <c r="C3424">
        <v>-1.22</v>
      </c>
      <c r="D3424">
        <v>-2.2549999999999999</v>
      </c>
      <c r="E3424">
        <v>-2.9990000000000001</v>
      </c>
      <c r="F3424">
        <v>-3.22</v>
      </c>
      <c r="G3424">
        <v>3.4</v>
      </c>
      <c r="H3424">
        <v>0.01</v>
      </c>
      <c r="I3424">
        <v>3.9449999999999998</v>
      </c>
      <c r="J3424">
        <v>-0.27700000000000002</v>
      </c>
      <c r="K3424">
        <v>-1.2709999999999999</v>
      </c>
      <c r="L3424">
        <v>-2.2669999999999999</v>
      </c>
      <c r="M3424">
        <v>-3.0529999999999999</v>
      </c>
      <c r="N3424">
        <v>-3.2570000000000001</v>
      </c>
      <c r="O3424">
        <v>1.1379999999999999</v>
      </c>
      <c r="P3424">
        <v>1.137</v>
      </c>
      <c r="Q3424">
        <v>1.1240000000000001</v>
      </c>
      <c r="R3424">
        <v>0.83499999999999996</v>
      </c>
      <c r="S3424">
        <v>0.443</v>
      </c>
    </row>
    <row r="3425" spans="1:19" x14ac:dyDescent="0.3">
      <c r="A3425">
        <v>240</v>
      </c>
      <c r="B3425">
        <v>-0.255</v>
      </c>
      <c r="C3425">
        <v>-1.22</v>
      </c>
      <c r="D3425">
        <v>-2.2549999999999999</v>
      </c>
      <c r="E3425">
        <v>-2.9990000000000001</v>
      </c>
      <c r="F3425">
        <v>-3.22</v>
      </c>
      <c r="G3425">
        <v>3.4</v>
      </c>
      <c r="H3425">
        <v>0.01</v>
      </c>
      <c r="I3425">
        <v>3.9449999999999998</v>
      </c>
      <c r="J3425">
        <v>-0.28000000000000003</v>
      </c>
      <c r="K3425">
        <v>-1.2749999999999999</v>
      </c>
      <c r="L3425">
        <v>-2.2730000000000001</v>
      </c>
      <c r="M3425">
        <v>-3.05</v>
      </c>
      <c r="N3425">
        <v>-3.2610000000000001</v>
      </c>
      <c r="O3425">
        <v>1.145</v>
      </c>
      <c r="P3425">
        <v>1.153</v>
      </c>
      <c r="Q3425">
        <v>1.151</v>
      </c>
      <c r="R3425">
        <v>0.83499999999999996</v>
      </c>
      <c r="S3425">
        <v>0.44400000000000001</v>
      </c>
    </row>
    <row r="3426" spans="1:19" x14ac:dyDescent="0.3">
      <c r="A3426">
        <v>300</v>
      </c>
      <c r="B3426">
        <v>-0.255</v>
      </c>
      <c r="C3426">
        <v>-1.22</v>
      </c>
      <c r="D3426">
        <v>-2.2549999999999999</v>
      </c>
      <c r="E3426">
        <v>-2.9990000000000001</v>
      </c>
      <c r="F3426">
        <v>-3.22</v>
      </c>
      <c r="G3426">
        <v>3.4</v>
      </c>
      <c r="H3426">
        <v>0.01</v>
      </c>
      <c r="I3426">
        <v>3.9449999999999998</v>
      </c>
      <c r="J3426">
        <v>-0.27700000000000002</v>
      </c>
      <c r="K3426">
        <v>-1.274</v>
      </c>
      <c r="L3426">
        <v>-2.2709999999999999</v>
      </c>
      <c r="M3426">
        <v>-3.056</v>
      </c>
      <c r="N3426">
        <v>-3.2650000000000001</v>
      </c>
      <c r="O3426">
        <v>1.145</v>
      </c>
      <c r="P3426">
        <v>1.143</v>
      </c>
      <c r="Q3426">
        <v>1.143</v>
      </c>
      <c r="R3426">
        <v>0.86</v>
      </c>
      <c r="S3426">
        <v>0.44600000000000001</v>
      </c>
    </row>
    <row r="3427" spans="1:19" x14ac:dyDescent="0.3">
      <c r="A3427">
        <v>360</v>
      </c>
      <c r="B3427">
        <v>-0.255</v>
      </c>
      <c r="C3427">
        <v>-1.22</v>
      </c>
      <c r="D3427">
        <v>-2.2549999999999999</v>
      </c>
      <c r="E3427">
        <v>-2.9990000000000001</v>
      </c>
      <c r="F3427">
        <v>-3.22</v>
      </c>
      <c r="G3427">
        <v>3.4</v>
      </c>
      <c r="H3427">
        <v>0.01</v>
      </c>
      <c r="I3427">
        <v>3.9449999999999998</v>
      </c>
      <c r="J3427">
        <v>-0.27700000000000002</v>
      </c>
      <c r="K3427">
        <v>-1.274</v>
      </c>
      <c r="L3427">
        <v>-2.27</v>
      </c>
      <c r="M3427">
        <v>-3.0619999999999998</v>
      </c>
      <c r="N3427">
        <v>-3.27</v>
      </c>
      <c r="O3427">
        <v>1.147</v>
      </c>
      <c r="P3427">
        <v>1.145</v>
      </c>
      <c r="Q3427">
        <v>1.137</v>
      </c>
      <c r="R3427">
        <v>0.879</v>
      </c>
      <c r="S3427">
        <v>0.44700000000000001</v>
      </c>
    </row>
    <row r="3428" spans="1:19" x14ac:dyDescent="0.3">
      <c r="A3428">
        <v>420</v>
      </c>
      <c r="B3428">
        <v>-0.255</v>
      </c>
      <c r="C3428">
        <v>-1.22</v>
      </c>
      <c r="D3428">
        <v>-2.2549999999999999</v>
      </c>
      <c r="E3428">
        <v>-2.9990000000000001</v>
      </c>
      <c r="F3428">
        <v>-3.22</v>
      </c>
      <c r="G3428">
        <v>3.4</v>
      </c>
      <c r="H3428">
        <v>0.01</v>
      </c>
      <c r="I3428">
        <v>3.9449999999999998</v>
      </c>
      <c r="J3428">
        <v>-0.27600000000000002</v>
      </c>
      <c r="K3428">
        <v>-1.276</v>
      </c>
      <c r="L3428">
        <v>-2.27</v>
      </c>
      <c r="M3428">
        <v>-3.0670000000000002</v>
      </c>
      <c r="N3428">
        <v>-3.2749999999999999</v>
      </c>
      <c r="O3428">
        <v>1.1499999999999999</v>
      </c>
      <c r="P3428">
        <v>1.1459999999999999</v>
      </c>
      <c r="Q3428">
        <v>1.1419999999999999</v>
      </c>
      <c r="R3428">
        <v>0.88900000000000001</v>
      </c>
      <c r="S3428">
        <v>0.44900000000000001</v>
      </c>
    </row>
    <row r="3429" spans="1:19" x14ac:dyDescent="0.3">
      <c r="A3429">
        <v>480</v>
      </c>
      <c r="B3429">
        <v>-0.255</v>
      </c>
      <c r="C3429">
        <v>-1.22</v>
      </c>
      <c r="D3429">
        <v>-2.2549999999999999</v>
      </c>
      <c r="E3429">
        <v>-2.9990000000000001</v>
      </c>
      <c r="F3429">
        <v>-3.22</v>
      </c>
      <c r="G3429">
        <v>3.4</v>
      </c>
      <c r="H3429">
        <v>0.01</v>
      </c>
      <c r="I3429">
        <v>3.9449999999999998</v>
      </c>
      <c r="J3429">
        <v>-0.27500000000000002</v>
      </c>
      <c r="K3429">
        <v>-1.276</v>
      </c>
      <c r="L3429">
        <v>-2.2709999999999999</v>
      </c>
      <c r="M3429">
        <v>-3.0710000000000002</v>
      </c>
      <c r="N3429">
        <v>-3.2789999999999999</v>
      </c>
      <c r="O3429">
        <v>1.151</v>
      </c>
      <c r="P3429">
        <v>1.1439999999999999</v>
      </c>
      <c r="Q3429">
        <v>1.145</v>
      </c>
      <c r="R3429">
        <v>0.89400000000000002</v>
      </c>
      <c r="S3429">
        <v>0.45100000000000001</v>
      </c>
    </row>
    <row r="3430" spans="1:19" x14ac:dyDescent="0.3">
      <c r="A3430">
        <v>540</v>
      </c>
      <c r="B3430">
        <v>-0.255</v>
      </c>
      <c r="C3430">
        <v>-1.22</v>
      </c>
      <c r="D3430">
        <v>-2.2549999999999999</v>
      </c>
      <c r="E3430">
        <v>-2.9990000000000001</v>
      </c>
      <c r="F3430">
        <v>-3.22</v>
      </c>
      <c r="G3430">
        <v>3.4</v>
      </c>
      <c r="H3430">
        <v>0.01</v>
      </c>
      <c r="I3430">
        <v>3.9449999999999998</v>
      </c>
      <c r="J3430">
        <v>-0.27400000000000002</v>
      </c>
      <c r="K3430">
        <v>-1.276</v>
      </c>
      <c r="L3430">
        <v>-2.2709999999999999</v>
      </c>
      <c r="M3430">
        <v>-3.0739999999999998</v>
      </c>
      <c r="N3430">
        <v>-3.2850000000000001</v>
      </c>
      <c r="O3430">
        <v>1.1519999999999999</v>
      </c>
      <c r="P3430">
        <v>1.1439999999999999</v>
      </c>
      <c r="Q3430">
        <v>1.145</v>
      </c>
      <c r="R3430">
        <v>0.89600000000000002</v>
      </c>
      <c r="S3430">
        <v>0.45300000000000001</v>
      </c>
    </row>
    <row r="3431" spans="1:19" x14ac:dyDescent="0.3">
      <c r="A3431">
        <v>600</v>
      </c>
      <c r="B3431">
        <v>-0.255</v>
      </c>
      <c r="C3431">
        <v>-1.22</v>
      </c>
      <c r="D3431">
        <v>-2.2549999999999999</v>
      </c>
      <c r="E3431">
        <v>-2.9990000000000001</v>
      </c>
      <c r="F3431">
        <v>-3.22</v>
      </c>
      <c r="G3431">
        <v>3.4</v>
      </c>
      <c r="H3431">
        <v>0.01</v>
      </c>
      <c r="I3431">
        <v>3.9449999999999998</v>
      </c>
      <c r="J3431">
        <v>-0.27200000000000002</v>
      </c>
      <c r="K3431">
        <v>-1.276</v>
      </c>
      <c r="L3431">
        <v>-2.2709999999999999</v>
      </c>
      <c r="M3431">
        <v>-3.077</v>
      </c>
      <c r="N3431">
        <v>-3.29</v>
      </c>
      <c r="O3431">
        <v>1.1539999999999999</v>
      </c>
      <c r="P3431">
        <v>1.145</v>
      </c>
      <c r="Q3431">
        <v>1.143</v>
      </c>
      <c r="R3431">
        <v>0.89900000000000002</v>
      </c>
      <c r="S3431">
        <v>0.45500000000000002</v>
      </c>
    </row>
    <row r="3433" spans="1:19" x14ac:dyDescent="0.3">
      <c r="A3433" t="s">
        <v>0</v>
      </c>
      <c r="B3433" t="s">
        <v>265</v>
      </c>
    </row>
    <row r="3434" spans="1:19" x14ac:dyDescent="0.3">
      <c r="A3434">
        <v>0</v>
      </c>
      <c r="B3434">
        <v>-0.255</v>
      </c>
      <c r="C3434">
        <v>-1.2190000000000001</v>
      </c>
      <c r="D3434">
        <v>-2.2549999999999999</v>
      </c>
      <c r="E3434">
        <v>-2.9929999999999999</v>
      </c>
      <c r="F3434">
        <v>-3.21</v>
      </c>
      <c r="G3434">
        <v>3.4</v>
      </c>
      <c r="H3434">
        <v>0.01</v>
      </c>
      <c r="I3434">
        <v>3.9449999999999998</v>
      </c>
      <c r="J3434">
        <v>-0.27400000000000002</v>
      </c>
      <c r="K3434">
        <v>-1.274</v>
      </c>
      <c r="L3434">
        <v>-2.27</v>
      </c>
      <c r="M3434">
        <v>-3.052</v>
      </c>
      <c r="N3434">
        <v>-3.21</v>
      </c>
      <c r="O3434">
        <v>1.123</v>
      </c>
      <c r="P3434">
        <v>1.123</v>
      </c>
      <c r="Q3434">
        <v>1.117</v>
      </c>
      <c r="R3434">
        <v>0.83499999999999996</v>
      </c>
      <c r="S3434">
        <v>0.36199999999999999</v>
      </c>
    </row>
    <row r="3435" spans="1:19" x14ac:dyDescent="0.3">
      <c r="A3435">
        <v>60</v>
      </c>
      <c r="B3435">
        <v>-0.255</v>
      </c>
      <c r="C3435">
        <v>-1.2190000000000001</v>
      </c>
      <c r="D3435">
        <v>-2.2549999999999999</v>
      </c>
      <c r="E3435">
        <v>-2.9929999999999999</v>
      </c>
      <c r="F3435">
        <v>-3.21</v>
      </c>
      <c r="G3435">
        <v>3.4</v>
      </c>
      <c r="H3435">
        <v>0.01</v>
      </c>
      <c r="I3435">
        <v>3.9449999999999998</v>
      </c>
      <c r="J3435">
        <v>-0.28399999999999997</v>
      </c>
      <c r="K3435">
        <v>-1.276</v>
      </c>
      <c r="L3435">
        <v>-2.2629999999999999</v>
      </c>
      <c r="M3435">
        <v>-3.0430000000000001</v>
      </c>
      <c r="N3435">
        <v>-3.2389999999999999</v>
      </c>
      <c r="O3435">
        <v>1.143</v>
      </c>
      <c r="P3435">
        <v>1.135</v>
      </c>
      <c r="Q3435">
        <v>1.1000000000000001</v>
      </c>
      <c r="R3435">
        <v>0.81299999999999994</v>
      </c>
      <c r="S3435">
        <v>0.436</v>
      </c>
    </row>
    <row r="3436" spans="1:19" x14ac:dyDescent="0.3">
      <c r="A3436">
        <v>120</v>
      </c>
      <c r="B3436">
        <v>-0.255</v>
      </c>
      <c r="C3436">
        <v>-1.2190000000000001</v>
      </c>
      <c r="D3436">
        <v>-2.2549999999999999</v>
      </c>
      <c r="E3436">
        <v>-2.9929999999999999</v>
      </c>
      <c r="F3436">
        <v>-3.21</v>
      </c>
      <c r="G3436">
        <v>3.4</v>
      </c>
      <c r="H3436">
        <v>0.01</v>
      </c>
      <c r="I3436">
        <v>3.9449999999999998</v>
      </c>
      <c r="J3436">
        <v>-0.27800000000000002</v>
      </c>
      <c r="K3436">
        <v>-1.2789999999999999</v>
      </c>
      <c r="L3436">
        <v>-2.2749999999999999</v>
      </c>
      <c r="M3436">
        <v>-3.0609999999999999</v>
      </c>
      <c r="N3436">
        <v>-3.2429999999999999</v>
      </c>
      <c r="O3436">
        <v>1.137</v>
      </c>
      <c r="P3436">
        <v>1.1559999999999999</v>
      </c>
      <c r="Q3436">
        <v>1.1499999999999999</v>
      </c>
      <c r="R3436">
        <v>0.873</v>
      </c>
      <c r="S3436">
        <v>0.438</v>
      </c>
    </row>
    <row r="3437" spans="1:19" x14ac:dyDescent="0.3">
      <c r="A3437">
        <v>180</v>
      </c>
      <c r="B3437">
        <v>-0.255</v>
      </c>
      <c r="C3437">
        <v>-1.2190000000000001</v>
      </c>
      <c r="D3437">
        <v>-2.2549999999999999</v>
      </c>
      <c r="E3437">
        <v>-2.9929999999999999</v>
      </c>
      <c r="F3437">
        <v>-3.21</v>
      </c>
      <c r="G3437">
        <v>3.4</v>
      </c>
      <c r="H3437">
        <v>0.01</v>
      </c>
      <c r="I3437">
        <v>3.9449999999999998</v>
      </c>
      <c r="J3437">
        <v>-0.27700000000000002</v>
      </c>
      <c r="K3437">
        <v>-1.2709999999999999</v>
      </c>
      <c r="L3437">
        <v>-2.2669999999999999</v>
      </c>
      <c r="M3437">
        <v>-3.0470000000000002</v>
      </c>
      <c r="N3437">
        <v>-3.246</v>
      </c>
      <c r="O3437">
        <v>1.1379999999999999</v>
      </c>
      <c r="P3437">
        <v>1.137</v>
      </c>
      <c r="Q3437">
        <v>1.1240000000000001</v>
      </c>
      <c r="R3437">
        <v>0.82799999999999996</v>
      </c>
      <c r="S3437">
        <v>0.439</v>
      </c>
    </row>
    <row r="3438" spans="1:19" x14ac:dyDescent="0.3">
      <c r="A3438">
        <v>240</v>
      </c>
      <c r="B3438">
        <v>-0.255</v>
      </c>
      <c r="C3438">
        <v>-1.2190000000000001</v>
      </c>
      <c r="D3438">
        <v>-2.2549999999999999</v>
      </c>
      <c r="E3438">
        <v>-2.9929999999999999</v>
      </c>
      <c r="F3438">
        <v>-3.21</v>
      </c>
      <c r="G3438">
        <v>3.4</v>
      </c>
      <c r="H3438">
        <v>0.01</v>
      </c>
      <c r="I3438">
        <v>3.9449999999999998</v>
      </c>
      <c r="J3438">
        <v>-0.28000000000000003</v>
      </c>
      <c r="K3438">
        <v>-1.2749999999999999</v>
      </c>
      <c r="L3438">
        <v>-2.2730000000000001</v>
      </c>
      <c r="M3438">
        <v>-3.044</v>
      </c>
      <c r="N3438">
        <v>-3.2509999999999999</v>
      </c>
      <c r="O3438">
        <v>1.145</v>
      </c>
      <c r="P3438">
        <v>1.153</v>
      </c>
      <c r="Q3438">
        <v>1.1519999999999999</v>
      </c>
      <c r="R3438">
        <v>0.82899999999999996</v>
      </c>
      <c r="S3438">
        <v>0.441</v>
      </c>
    </row>
    <row r="3439" spans="1:19" x14ac:dyDescent="0.3">
      <c r="A3439">
        <v>300</v>
      </c>
      <c r="B3439">
        <v>-0.255</v>
      </c>
      <c r="C3439">
        <v>-1.2190000000000001</v>
      </c>
      <c r="D3439">
        <v>-2.2549999999999999</v>
      </c>
      <c r="E3439">
        <v>-2.9929999999999999</v>
      </c>
      <c r="F3439">
        <v>-3.21</v>
      </c>
      <c r="G3439">
        <v>3.4</v>
      </c>
      <c r="H3439">
        <v>0.01</v>
      </c>
      <c r="I3439">
        <v>3.9449999999999998</v>
      </c>
      <c r="J3439">
        <v>-0.27700000000000002</v>
      </c>
      <c r="K3439">
        <v>-1.274</v>
      </c>
      <c r="L3439">
        <v>-2.2709999999999999</v>
      </c>
      <c r="M3439">
        <v>-3.05</v>
      </c>
      <c r="N3439">
        <v>-3.2549999999999999</v>
      </c>
      <c r="O3439">
        <v>1.145</v>
      </c>
      <c r="P3439">
        <v>1.143</v>
      </c>
      <c r="Q3439">
        <v>1.143</v>
      </c>
      <c r="R3439">
        <v>0.85499999999999998</v>
      </c>
      <c r="S3439">
        <v>0.442</v>
      </c>
    </row>
    <row r="3440" spans="1:19" x14ac:dyDescent="0.3">
      <c r="A3440">
        <v>360</v>
      </c>
      <c r="B3440">
        <v>-0.255</v>
      </c>
      <c r="C3440">
        <v>-1.2190000000000001</v>
      </c>
      <c r="D3440">
        <v>-2.2549999999999999</v>
      </c>
      <c r="E3440">
        <v>-2.9929999999999999</v>
      </c>
      <c r="F3440">
        <v>-3.21</v>
      </c>
      <c r="G3440">
        <v>3.4</v>
      </c>
      <c r="H3440">
        <v>0.01</v>
      </c>
      <c r="I3440">
        <v>3.9449999999999998</v>
      </c>
      <c r="J3440">
        <v>-0.27700000000000002</v>
      </c>
      <c r="K3440">
        <v>-1.274</v>
      </c>
      <c r="L3440">
        <v>-2.2690000000000001</v>
      </c>
      <c r="M3440">
        <v>-3.0569999999999999</v>
      </c>
      <c r="N3440">
        <v>-3.2589999999999999</v>
      </c>
      <c r="O3440">
        <v>1.147</v>
      </c>
      <c r="P3440">
        <v>1.145</v>
      </c>
      <c r="Q3440">
        <v>1.1359999999999999</v>
      </c>
      <c r="R3440">
        <v>0.874</v>
      </c>
      <c r="S3440">
        <v>0.443</v>
      </c>
    </row>
    <row r="3441" spans="1:19" x14ac:dyDescent="0.3">
      <c r="A3441">
        <v>420</v>
      </c>
      <c r="B3441">
        <v>-0.255</v>
      </c>
      <c r="C3441">
        <v>-1.2190000000000001</v>
      </c>
      <c r="D3441">
        <v>-2.2549999999999999</v>
      </c>
      <c r="E3441">
        <v>-2.9929999999999999</v>
      </c>
      <c r="F3441">
        <v>-3.21</v>
      </c>
      <c r="G3441">
        <v>3.4</v>
      </c>
      <c r="H3441">
        <v>0.01</v>
      </c>
      <c r="I3441">
        <v>3.9449999999999998</v>
      </c>
      <c r="J3441">
        <v>-0.27600000000000002</v>
      </c>
      <c r="K3441">
        <v>-1.276</v>
      </c>
      <c r="L3441">
        <v>-2.27</v>
      </c>
      <c r="M3441">
        <v>-3.0609999999999999</v>
      </c>
      <c r="N3441">
        <v>-3.2629999999999999</v>
      </c>
      <c r="O3441">
        <v>1.1499999999999999</v>
      </c>
      <c r="P3441">
        <v>1.1459999999999999</v>
      </c>
      <c r="Q3441">
        <v>1.141</v>
      </c>
      <c r="R3441">
        <v>0.88300000000000001</v>
      </c>
      <c r="S3441">
        <v>0.44500000000000001</v>
      </c>
    </row>
    <row r="3442" spans="1:19" x14ac:dyDescent="0.3">
      <c r="A3442">
        <v>480</v>
      </c>
      <c r="B3442">
        <v>-0.255</v>
      </c>
      <c r="C3442">
        <v>-1.2190000000000001</v>
      </c>
      <c r="D3442">
        <v>-2.2549999999999999</v>
      </c>
      <c r="E3442">
        <v>-2.9929999999999999</v>
      </c>
      <c r="F3442">
        <v>-3.21</v>
      </c>
      <c r="G3442">
        <v>3.4</v>
      </c>
      <c r="H3442">
        <v>0.01</v>
      </c>
      <c r="I3442">
        <v>3.9449999999999998</v>
      </c>
      <c r="J3442">
        <v>-0.27500000000000002</v>
      </c>
      <c r="K3442">
        <v>-1.276</v>
      </c>
      <c r="L3442">
        <v>-2.2709999999999999</v>
      </c>
      <c r="M3442">
        <v>-3.0649999999999999</v>
      </c>
      <c r="N3442">
        <v>-3.2679999999999998</v>
      </c>
      <c r="O3442">
        <v>1.151</v>
      </c>
      <c r="P3442">
        <v>1.1439999999999999</v>
      </c>
      <c r="Q3442">
        <v>1.145</v>
      </c>
      <c r="R3442">
        <v>0.88800000000000001</v>
      </c>
      <c r="S3442">
        <v>0.44700000000000001</v>
      </c>
    </row>
    <row r="3443" spans="1:19" x14ac:dyDescent="0.3">
      <c r="A3443">
        <v>540</v>
      </c>
      <c r="B3443">
        <v>-0.255</v>
      </c>
      <c r="C3443">
        <v>-1.2190000000000001</v>
      </c>
      <c r="D3443">
        <v>-2.2549999999999999</v>
      </c>
      <c r="E3443">
        <v>-2.9929999999999999</v>
      </c>
      <c r="F3443">
        <v>-3.21</v>
      </c>
      <c r="G3443">
        <v>3.4</v>
      </c>
      <c r="H3443">
        <v>0.01</v>
      </c>
      <c r="I3443">
        <v>3.9449999999999998</v>
      </c>
      <c r="J3443">
        <v>-0.27400000000000002</v>
      </c>
      <c r="K3443">
        <v>-1.276</v>
      </c>
      <c r="L3443">
        <v>-2.2709999999999999</v>
      </c>
      <c r="M3443">
        <v>-3.0680000000000001</v>
      </c>
      <c r="N3443">
        <v>-3.274</v>
      </c>
      <c r="O3443">
        <v>1.1519999999999999</v>
      </c>
      <c r="P3443">
        <v>1.1439999999999999</v>
      </c>
      <c r="Q3443">
        <v>1.1439999999999999</v>
      </c>
      <c r="R3443">
        <v>0.89100000000000001</v>
      </c>
      <c r="S3443">
        <v>0.44900000000000001</v>
      </c>
    </row>
    <row r="3444" spans="1:19" x14ac:dyDescent="0.3">
      <c r="A3444">
        <v>600</v>
      </c>
      <c r="B3444">
        <v>-0.255</v>
      </c>
      <c r="C3444">
        <v>-1.2190000000000001</v>
      </c>
      <c r="D3444">
        <v>-2.2549999999999999</v>
      </c>
      <c r="E3444">
        <v>-2.9929999999999999</v>
      </c>
      <c r="F3444">
        <v>-3.21</v>
      </c>
      <c r="G3444">
        <v>3.4</v>
      </c>
      <c r="H3444">
        <v>0.01</v>
      </c>
      <c r="I3444">
        <v>3.9449999999999998</v>
      </c>
      <c r="J3444">
        <v>-0.27200000000000002</v>
      </c>
      <c r="K3444">
        <v>-1.276</v>
      </c>
      <c r="L3444">
        <v>-2.2709999999999999</v>
      </c>
      <c r="M3444">
        <v>-3.0710000000000002</v>
      </c>
      <c r="N3444">
        <v>-3.2789999999999999</v>
      </c>
      <c r="O3444">
        <v>1.1539999999999999</v>
      </c>
      <c r="P3444">
        <v>1.145</v>
      </c>
      <c r="Q3444">
        <v>1.143</v>
      </c>
      <c r="R3444">
        <v>0.89300000000000002</v>
      </c>
      <c r="S3444">
        <v>0.45100000000000001</v>
      </c>
    </row>
    <row r="3446" spans="1:19" x14ac:dyDescent="0.3">
      <c r="A3446" t="s">
        <v>0</v>
      </c>
      <c r="B3446" t="s">
        <v>266</v>
      </c>
    </row>
    <row r="3447" spans="1:19" x14ac:dyDescent="0.3">
      <c r="A3447">
        <v>0</v>
      </c>
      <c r="B3447">
        <v>-0.255</v>
      </c>
      <c r="C3447">
        <v>-1.2190000000000001</v>
      </c>
      <c r="D3447">
        <v>-2.2549999999999999</v>
      </c>
      <c r="E3447">
        <v>-2.9860000000000002</v>
      </c>
      <c r="F3447">
        <v>-3.2</v>
      </c>
      <c r="G3447">
        <v>3.4</v>
      </c>
      <c r="H3447">
        <v>0.01</v>
      </c>
      <c r="I3447">
        <v>3.9449999999999998</v>
      </c>
      <c r="J3447">
        <v>-0.27400000000000002</v>
      </c>
      <c r="K3447">
        <v>-1.274</v>
      </c>
      <c r="L3447">
        <v>-2.27</v>
      </c>
      <c r="M3447">
        <v>-3.0459999999999998</v>
      </c>
      <c r="N3447">
        <v>-3.2</v>
      </c>
      <c r="O3447">
        <v>1.123</v>
      </c>
      <c r="P3447">
        <v>1.123</v>
      </c>
      <c r="Q3447">
        <v>1.117</v>
      </c>
      <c r="R3447">
        <v>0.82799999999999996</v>
      </c>
      <c r="S3447">
        <v>0.35899999999999999</v>
      </c>
    </row>
    <row r="3448" spans="1:19" x14ac:dyDescent="0.3">
      <c r="A3448">
        <v>60</v>
      </c>
      <c r="B3448">
        <v>-0.255</v>
      </c>
      <c r="C3448">
        <v>-1.2190000000000001</v>
      </c>
      <c r="D3448">
        <v>-2.2549999999999999</v>
      </c>
      <c r="E3448">
        <v>-2.9860000000000002</v>
      </c>
      <c r="F3448">
        <v>-3.2</v>
      </c>
      <c r="G3448">
        <v>3.4</v>
      </c>
      <c r="H3448">
        <v>0.01</v>
      </c>
      <c r="I3448">
        <v>3.9449999999999998</v>
      </c>
      <c r="J3448">
        <v>-0.28399999999999997</v>
      </c>
      <c r="K3448">
        <v>-1.2769999999999999</v>
      </c>
      <c r="L3448">
        <v>-2.2629999999999999</v>
      </c>
      <c r="M3448">
        <v>-3.0369999999999999</v>
      </c>
      <c r="N3448">
        <v>-3.2280000000000002</v>
      </c>
      <c r="O3448">
        <v>1.143</v>
      </c>
      <c r="P3448">
        <v>1.1359999999999999</v>
      </c>
      <c r="Q3448">
        <v>1.1000000000000001</v>
      </c>
      <c r="R3448">
        <v>0.80500000000000005</v>
      </c>
      <c r="S3448">
        <v>0.432</v>
      </c>
    </row>
    <row r="3449" spans="1:19" x14ac:dyDescent="0.3">
      <c r="A3449">
        <v>120</v>
      </c>
      <c r="B3449">
        <v>-0.255</v>
      </c>
      <c r="C3449">
        <v>-1.2190000000000001</v>
      </c>
      <c r="D3449">
        <v>-2.2549999999999999</v>
      </c>
      <c r="E3449">
        <v>-2.9860000000000002</v>
      </c>
      <c r="F3449">
        <v>-3.2</v>
      </c>
      <c r="G3449">
        <v>3.4</v>
      </c>
      <c r="H3449">
        <v>0.01</v>
      </c>
      <c r="I3449">
        <v>3.9449999999999998</v>
      </c>
      <c r="J3449">
        <v>-0.27800000000000002</v>
      </c>
      <c r="K3449">
        <v>-1.2789999999999999</v>
      </c>
      <c r="L3449">
        <v>-2.2749999999999999</v>
      </c>
      <c r="M3449">
        <v>-3.0550000000000002</v>
      </c>
      <c r="N3449">
        <v>-3.2330000000000001</v>
      </c>
      <c r="O3449">
        <v>1.1359999999999999</v>
      </c>
      <c r="P3449">
        <v>1.1559999999999999</v>
      </c>
      <c r="Q3449">
        <v>1.1499999999999999</v>
      </c>
      <c r="R3449">
        <v>0.86699999999999999</v>
      </c>
      <c r="S3449">
        <v>0.434</v>
      </c>
    </row>
    <row r="3450" spans="1:19" x14ac:dyDescent="0.3">
      <c r="A3450">
        <v>180</v>
      </c>
      <c r="B3450">
        <v>-0.255</v>
      </c>
      <c r="C3450">
        <v>-1.2190000000000001</v>
      </c>
      <c r="D3450">
        <v>-2.2549999999999999</v>
      </c>
      <c r="E3450">
        <v>-2.9860000000000002</v>
      </c>
      <c r="F3450">
        <v>-3.2</v>
      </c>
      <c r="G3450">
        <v>3.4</v>
      </c>
      <c r="H3450">
        <v>0.01</v>
      </c>
      <c r="I3450">
        <v>3.9449999999999998</v>
      </c>
      <c r="J3450">
        <v>-0.27700000000000002</v>
      </c>
      <c r="K3450">
        <v>-1.2709999999999999</v>
      </c>
      <c r="L3450">
        <v>-2.266</v>
      </c>
      <c r="M3450">
        <v>-3.0409999999999999</v>
      </c>
      <c r="N3450">
        <v>-3.2360000000000002</v>
      </c>
      <c r="O3450">
        <v>1.1379999999999999</v>
      </c>
      <c r="P3450">
        <v>1.137</v>
      </c>
      <c r="Q3450">
        <v>1.123</v>
      </c>
      <c r="R3450">
        <v>0.82299999999999995</v>
      </c>
      <c r="S3450">
        <v>0.435</v>
      </c>
    </row>
    <row r="3451" spans="1:19" x14ac:dyDescent="0.3">
      <c r="A3451">
        <v>240</v>
      </c>
      <c r="B3451">
        <v>-0.255</v>
      </c>
      <c r="C3451">
        <v>-1.2190000000000001</v>
      </c>
      <c r="D3451">
        <v>-2.2549999999999999</v>
      </c>
      <c r="E3451">
        <v>-2.9860000000000002</v>
      </c>
      <c r="F3451">
        <v>-3.2</v>
      </c>
      <c r="G3451">
        <v>3.4</v>
      </c>
      <c r="H3451">
        <v>0.01</v>
      </c>
      <c r="I3451">
        <v>3.9449999999999998</v>
      </c>
      <c r="J3451">
        <v>-0.28000000000000003</v>
      </c>
      <c r="K3451">
        <v>-1.2749999999999999</v>
      </c>
      <c r="L3451">
        <v>-2.2719999999999998</v>
      </c>
      <c r="M3451">
        <v>-3.0379999999999998</v>
      </c>
      <c r="N3451">
        <v>-3.24</v>
      </c>
      <c r="O3451">
        <v>1.145</v>
      </c>
      <c r="P3451">
        <v>1.153</v>
      </c>
      <c r="Q3451">
        <v>1.151</v>
      </c>
      <c r="R3451">
        <v>0.82099999999999995</v>
      </c>
      <c r="S3451">
        <v>0.437</v>
      </c>
    </row>
    <row r="3452" spans="1:19" x14ac:dyDescent="0.3">
      <c r="A3452">
        <v>300</v>
      </c>
      <c r="B3452">
        <v>-0.255</v>
      </c>
      <c r="C3452">
        <v>-1.2190000000000001</v>
      </c>
      <c r="D3452">
        <v>-2.2549999999999999</v>
      </c>
      <c r="E3452">
        <v>-2.9860000000000002</v>
      </c>
      <c r="F3452">
        <v>-3.2</v>
      </c>
      <c r="G3452">
        <v>3.4</v>
      </c>
      <c r="H3452">
        <v>0.01</v>
      </c>
      <c r="I3452">
        <v>3.9449999999999998</v>
      </c>
      <c r="J3452">
        <v>-0.27700000000000002</v>
      </c>
      <c r="K3452">
        <v>-1.274</v>
      </c>
      <c r="L3452">
        <v>-2.2709999999999999</v>
      </c>
      <c r="M3452">
        <v>-3.044</v>
      </c>
      <c r="N3452">
        <v>-3.2440000000000002</v>
      </c>
      <c r="O3452">
        <v>1.145</v>
      </c>
      <c r="P3452">
        <v>1.143</v>
      </c>
      <c r="Q3452">
        <v>1.143</v>
      </c>
      <c r="R3452">
        <v>0.84699999999999998</v>
      </c>
      <c r="S3452">
        <v>0.438</v>
      </c>
    </row>
    <row r="3453" spans="1:19" x14ac:dyDescent="0.3">
      <c r="A3453">
        <v>360</v>
      </c>
      <c r="B3453">
        <v>-0.255</v>
      </c>
      <c r="C3453">
        <v>-1.2190000000000001</v>
      </c>
      <c r="D3453">
        <v>-2.2549999999999999</v>
      </c>
      <c r="E3453">
        <v>-2.9860000000000002</v>
      </c>
      <c r="F3453">
        <v>-3.2</v>
      </c>
      <c r="G3453">
        <v>3.4</v>
      </c>
      <c r="H3453">
        <v>0.01</v>
      </c>
      <c r="I3453">
        <v>3.9449999999999998</v>
      </c>
      <c r="J3453">
        <v>-0.27700000000000002</v>
      </c>
      <c r="K3453">
        <v>-1.274</v>
      </c>
      <c r="L3453">
        <v>-2.2690000000000001</v>
      </c>
      <c r="M3453">
        <v>-3.05</v>
      </c>
      <c r="N3453">
        <v>-3.2480000000000002</v>
      </c>
      <c r="O3453">
        <v>1.147</v>
      </c>
      <c r="P3453">
        <v>1.1439999999999999</v>
      </c>
      <c r="Q3453">
        <v>1.1359999999999999</v>
      </c>
      <c r="R3453">
        <v>0.86699999999999999</v>
      </c>
      <c r="S3453">
        <v>0.439</v>
      </c>
    </row>
    <row r="3454" spans="1:19" x14ac:dyDescent="0.3">
      <c r="A3454">
        <v>420</v>
      </c>
      <c r="B3454">
        <v>-0.255</v>
      </c>
      <c r="C3454">
        <v>-1.2190000000000001</v>
      </c>
      <c r="D3454">
        <v>-2.2549999999999999</v>
      </c>
      <c r="E3454">
        <v>-2.9860000000000002</v>
      </c>
      <c r="F3454">
        <v>-3.2</v>
      </c>
      <c r="G3454">
        <v>3.4</v>
      </c>
      <c r="H3454">
        <v>0.01</v>
      </c>
      <c r="I3454">
        <v>3.9449999999999998</v>
      </c>
      <c r="J3454">
        <v>-0.27600000000000002</v>
      </c>
      <c r="K3454">
        <v>-1.276</v>
      </c>
      <c r="L3454">
        <v>-2.27</v>
      </c>
      <c r="M3454">
        <v>-3.0550000000000002</v>
      </c>
      <c r="N3454">
        <v>-3.2519999999999998</v>
      </c>
      <c r="O3454">
        <v>1.1499999999999999</v>
      </c>
      <c r="P3454">
        <v>1.1459999999999999</v>
      </c>
      <c r="Q3454">
        <v>1.141</v>
      </c>
      <c r="R3454">
        <v>0.878</v>
      </c>
      <c r="S3454">
        <v>0.441</v>
      </c>
    </row>
    <row r="3455" spans="1:19" x14ac:dyDescent="0.3">
      <c r="A3455">
        <v>480</v>
      </c>
      <c r="B3455">
        <v>-0.255</v>
      </c>
      <c r="C3455">
        <v>-1.2190000000000001</v>
      </c>
      <c r="D3455">
        <v>-2.2549999999999999</v>
      </c>
      <c r="E3455">
        <v>-2.9860000000000002</v>
      </c>
      <c r="F3455">
        <v>-3.2</v>
      </c>
      <c r="G3455">
        <v>3.4</v>
      </c>
      <c r="H3455">
        <v>0.01</v>
      </c>
      <c r="I3455">
        <v>3.9449999999999998</v>
      </c>
      <c r="J3455">
        <v>-0.27500000000000002</v>
      </c>
      <c r="K3455">
        <v>-1.276</v>
      </c>
      <c r="L3455">
        <v>-2.2709999999999999</v>
      </c>
      <c r="M3455">
        <v>-3.0590000000000002</v>
      </c>
      <c r="N3455">
        <v>-3.2570000000000001</v>
      </c>
      <c r="O3455">
        <v>1.151</v>
      </c>
      <c r="P3455">
        <v>1.1439999999999999</v>
      </c>
      <c r="Q3455">
        <v>1.1439999999999999</v>
      </c>
      <c r="R3455">
        <v>0.88200000000000001</v>
      </c>
      <c r="S3455">
        <v>0.443</v>
      </c>
    </row>
    <row r="3456" spans="1:19" x14ac:dyDescent="0.3">
      <c r="A3456">
        <v>540</v>
      </c>
      <c r="B3456">
        <v>-0.255</v>
      </c>
      <c r="C3456">
        <v>-1.2190000000000001</v>
      </c>
      <c r="D3456">
        <v>-2.2549999999999999</v>
      </c>
      <c r="E3456">
        <v>-2.9860000000000002</v>
      </c>
      <c r="F3456">
        <v>-3.2</v>
      </c>
      <c r="G3456">
        <v>3.4</v>
      </c>
      <c r="H3456">
        <v>0.01</v>
      </c>
      <c r="I3456">
        <v>3.9449999999999998</v>
      </c>
      <c r="J3456">
        <v>-0.27400000000000002</v>
      </c>
      <c r="K3456">
        <v>-1.276</v>
      </c>
      <c r="L3456">
        <v>-2.2709999999999999</v>
      </c>
      <c r="M3456">
        <v>-3.0619999999999998</v>
      </c>
      <c r="N3456">
        <v>-3.262</v>
      </c>
      <c r="O3456">
        <v>1.1519999999999999</v>
      </c>
      <c r="P3456">
        <v>1.1439999999999999</v>
      </c>
      <c r="Q3456">
        <v>1.1439999999999999</v>
      </c>
      <c r="R3456">
        <v>0.88500000000000001</v>
      </c>
      <c r="S3456">
        <v>0.44500000000000001</v>
      </c>
    </row>
    <row r="3457" spans="1:19" x14ac:dyDescent="0.3">
      <c r="A3457">
        <v>600</v>
      </c>
      <c r="B3457">
        <v>-0.255</v>
      </c>
      <c r="C3457">
        <v>-1.2190000000000001</v>
      </c>
      <c r="D3457">
        <v>-2.2549999999999999</v>
      </c>
      <c r="E3457">
        <v>-2.9860000000000002</v>
      </c>
      <c r="F3457">
        <v>-3.2</v>
      </c>
      <c r="G3457">
        <v>3.4</v>
      </c>
      <c r="H3457">
        <v>0.01</v>
      </c>
      <c r="I3457">
        <v>3.9449999999999998</v>
      </c>
      <c r="J3457">
        <v>-0.27200000000000002</v>
      </c>
      <c r="K3457">
        <v>-1.276</v>
      </c>
      <c r="L3457">
        <v>-2.2709999999999999</v>
      </c>
      <c r="M3457">
        <v>-3.0649999999999999</v>
      </c>
      <c r="N3457">
        <v>-3.2669999999999999</v>
      </c>
      <c r="O3457">
        <v>1.1539999999999999</v>
      </c>
      <c r="P3457">
        <v>1.145</v>
      </c>
      <c r="Q3457">
        <v>1.1419999999999999</v>
      </c>
      <c r="R3457">
        <v>0.88700000000000001</v>
      </c>
      <c r="S3457">
        <v>0.44700000000000001</v>
      </c>
    </row>
    <row r="3459" spans="1:19" x14ac:dyDescent="0.3">
      <c r="A3459" t="s">
        <v>0</v>
      </c>
      <c r="B3459" t="s">
        <v>267</v>
      </c>
    </row>
    <row r="3460" spans="1:19" x14ac:dyDescent="0.3">
      <c r="A3460">
        <v>0</v>
      </c>
      <c r="B3460">
        <v>-0.255</v>
      </c>
      <c r="C3460">
        <v>-1.2190000000000001</v>
      </c>
      <c r="D3460">
        <v>-2.2549999999999999</v>
      </c>
      <c r="E3460">
        <v>-2.9809999999999999</v>
      </c>
      <c r="F3460">
        <v>-3.19</v>
      </c>
      <c r="G3460">
        <v>3.4</v>
      </c>
      <c r="H3460">
        <v>0.01</v>
      </c>
      <c r="I3460">
        <v>3.9449999999999998</v>
      </c>
      <c r="J3460">
        <v>-0.27400000000000002</v>
      </c>
      <c r="K3460">
        <v>-1.274</v>
      </c>
      <c r="L3460">
        <v>-2.27</v>
      </c>
      <c r="M3460">
        <v>-3.0390000000000001</v>
      </c>
      <c r="N3460">
        <v>-3.19</v>
      </c>
      <c r="O3460">
        <v>1.123</v>
      </c>
      <c r="P3460">
        <v>1.123</v>
      </c>
      <c r="Q3460">
        <v>1.1160000000000001</v>
      </c>
      <c r="R3460">
        <v>0.82199999999999995</v>
      </c>
      <c r="S3460">
        <v>0.35699999999999998</v>
      </c>
    </row>
    <row r="3461" spans="1:19" x14ac:dyDescent="0.3">
      <c r="A3461">
        <v>60</v>
      </c>
      <c r="B3461">
        <v>-0.255</v>
      </c>
      <c r="C3461">
        <v>-1.2190000000000001</v>
      </c>
      <c r="D3461">
        <v>-2.2549999999999999</v>
      </c>
      <c r="E3461">
        <v>-2.9809999999999999</v>
      </c>
      <c r="F3461">
        <v>-3.19</v>
      </c>
      <c r="G3461">
        <v>3.4</v>
      </c>
      <c r="H3461">
        <v>0.01</v>
      </c>
      <c r="I3461">
        <v>3.9449999999999998</v>
      </c>
      <c r="J3461">
        <v>-0.28299999999999997</v>
      </c>
      <c r="K3461">
        <v>-1.2769999999999999</v>
      </c>
      <c r="L3461">
        <v>-2.2629999999999999</v>
      </c>
      <c r="M3461">
        <v>-3.0310000000000001</v>
      </c>
      <c r="N3461">
        <v>-3.2170000000000001</v>
      </c>
      <c r="O3461">
        <v>1.1419999999999999</v>
      </c>
      <c r="P3461">
        <v>1.1359999999999999</v>
      </c>
      <c r="Q3461">
        <v>1.1000000000000001</v>
      </c>
      <c r="R3461">
        <v>0.79900000000000004</v>
      </c>
      <c r="S3461">
        <v>0.42899999999999999</v>
      </c>
    </row>
    <row r="3462" spans="1:19" x14ac:dyDescent="0.3">
      <c r="A3462">
        <v>120</v>
      </c>
      <c r="B3462">
        <v>-0.255</v>
      </c>
      <c r="C3462">
        <v>-1.2190000000000001</v>
      </c>
      <c r="D3462">
        <v>-2.2549999999999999</v>
      </c>
      <c r="E3462">
        <v>-2.9809999999999999</v>
      </c>
      <c r="F3462">
        <v>-3.19</v>
      </c>
      <c r="G3462">
        <v>3.4</v>
      </c>
      <c r="H3462">
        <v>0.01</v>
      </c>
      <c r="I3462">
        <v>3.9449999999999998</v>
      </c>
      <c r="J3462">
        <v>-0.27800000000000002</v>
      </c>
      <c r="K3462">
        <v>-1.2789999999999999</v>
      </c>
      <c r="L3462">
        <v>-2.2749999999999999</v>
      </c>
      <c r="M3462">
        <v>-3.0489999999999999</v>
      </c>
      <c r="N3462">
        <v>-3.222</v>
      </c>
      <c r="O3462">
        <v>1.137</v>
      </c>
      <c r="P3462">
        <v>1.1559999999999999</v>
      </c>
      <c r="Q3462">
        <v>1.1499999999999999</v>
      </c>
      <c r="R3462">
        <v>0.85899999999999999</v>
      </c>
      <c r="S3462">
        <v>0.43099999999999999</v>
      </c>
    </row>
    <row r="3463" spans="1:19" x14ac:dyDescent="0.3">
      <c r="A3463">
        <v>180</v>
      </c>
      <c r="B3463">
        <v>-0.255</v>
      </c>
      <c r="C3463">
        <v>-1.2190000000000001</v>
      </c>
      <c r="D3463">
        <v>-2.2549999999999999</v>
      </c>
      <c r="E3463">
        <v>-2.9809999999999999</v>
      </c>
      <c r="F3463">
        <v>-3.19</v>
      </c>
      <c r="G3463">
        <v>3.4</v>
      </c>
      <c r="H3463">
        <v>0.01</v>
      </c>
      <c r="I3463">
        <v>3.9449999999999998</v>
      </c>
      <c r="J3463">
        <v>-0.27700000000000002</v>
      </c>
      <c r="K3463">
        <v>-1.2709999999999999</v>
      </c>
      <c r="L3463">
        <v>-2.266</v>
      </c>
      <c r="M3463">
        <v>-3.0339999999999998</v>
      </c>
      <c r="N3463">
        <v>-3.2250000000000001</v>
      </c>
      <c r="O3463">
        <v>1.1379999999999999</v>
      </c>
      <c r="P3463">
        <v>1.1379999999999999</v>
      </c>
      <c r="Q3463">
        <v>1.123</v>
      </c>
      <c r="R3463">
        <v>0.81499999999999995</v>
      </c>
      <c r="S3463">
        <v>0.432</v>
      </c>
    </row>
    <row r="3464" spans="1:19" x14ac:dyDescent="0.3">
      <c r="A3464">
        <v>240</v>
      </c>
      <c r="B3464">
        <v>-0.255</v>
      </c>
      <c r="C3464">
        <v>-1.2190000000000001</v>
      </c>
      <c r="D3464">
        <v>-2.2549999999999999</v>
      </c>
      <c r="E3464">
        <v>-2.9809999999999999</v>
      </c>
      <c r="F3464">
        <v>-3.19</v>
      </c>
      <c r="G3464">
        <v>3.4</v>
      </c>
      <c r="H3464">
        <v>0.01</v>
      </c>
      <c r="I3464">
        <v>3.9449999999999998</v>
      </c>
      <c r="J3464">
        <v>-0.28000000000000003</v>
      </c>
      <c r="K3464">
        <v>-1.2749999999999999</v>
      </c>
      <c r="L3464">
        <v>-2.2719999999999998</v>
      </c>
      <c r="M3464">
        <v>-3.032</v>
      </c>
      <c r="N3464">
        <v>-3.2290000000000001</v>
      </c>
      <c r="O3464">
        <v>1.145</v>
      </c>
      <c r="P3464">
        <v>1.153</v>
      </c>
      <c r="Q3464">
        <v>1.151</v>
      </c>
      <c r="R3464">
        <v>0.81499999999999995</v>
      </c>
      <c r="S3464">
        <v>0.433</v>
      </c>
    </row>
    <row r="3465" spans="1:19" x14ac:dyDescent="0.3">
      <c r="A3465">
        <v>300</v>
      </c>
      <c r="B3465">
        <v>-0.255</v>
      </c>
      <c r="C3465">
        <v>-1.2190000000000001</v>
      </c>
      <c r="D3465">
        <v>-2.2549999999999999</v>
      </c>
      <c r="E3465">
        <v>-2.9809999999999999</v>
      </c>
      <c r="F3465">
        <v>-3.19</v>
      </c>
      <c r="G3465">
        <v>3.4</v>
      </c>
      <c r="H3465">
        <v>0.01</v>
      </c>
      <c r="I3465">
        <v>3.9449999999999998</v>
      </c>
      <c r="J3465">
        <v>-0.27700000000000002</v>
      </c>
      <c r="K3465">
        <v>-1.274</v>
      </c>
      <c r="L3465">
        <v>-2.2709999999999999</v>
      </c>
      <c r="M3465">
        <v>-3.0379999999999998</v>
      </c>
      <c r="N3465">
        <v>-3.234</v>
      </c>
      <c r="O3465">
        <v>1.145</v>
      </c>
      <c r="P3465">
        <v>1.143</v>
      </c>
      <c r="Q3465">
        <v>1.143</v>
      </c>
      <c r="R3465">
        <v>0.84099999999999997</v>
      </c>
      <c r="S3465">
        <v>0.434</v>
      </c>
    </row>
    <row r="3466" spans="1:19" x14ac:dyDescent="0.3">
      <c r="A3466">
        <v>360</v>
      </c>
      <c r="B3466">
        <v>-0.255</v>
      </c>
      <c r="C3466">
        <v>-1.2190000000000001</v>
      </c>
      <c r="D3466">
        <v>-2.2549999999999999</v>
      </c>
      <c r="E3466">
        <v>-2.9809999999999999</v>
      </c>
      <c r="F3466">
        <v>-3.19</v>
      </c>
      <c r="G3466">
        <v>3.4</v>
      </c>
      <c r="H3466">
        <v>0.01</v>
      </c>
      <c r="I3466">
        <v>3.9449999999999998</v>
      </c>
      <c r="J3466">
        <v>-0.27700000000000002</v>
      </c>
      <c r="K3466">
        <v>-1.274</v>
      </c>
      <c r="L3466">
        <v>-2.2690000000000001</v>
      </c>
      <c r="M3466">
        <v>-3.044</v>
      </c>
      <c r="N3466">
        <v>-3.2370000000000001</v>
      </c>
      <c r="O3466">
        <v>1.147</v>
      </c>
      <c r="P3466">
        <v>1.1439999999999999</v>
      </c>
      <c r="Q3466">
        <v>1.1359999999999999</v>
      </c>
      <c r="R3466">
        <v>0.86199999999999999</v>
      </c>
      <c r="S3466">
        <v>0.436</v>
      </c>
    </row>
    <row r="3467" spans="1:19" x14ac:dyDescent="0.3">
      <c r="A3467">
        <v>420</v>
      </c>
      <c r="B3467">
        <v>-0.255</v>
      </c>
      <c r="C3467">
        <v>-1.2190000000000001</v>
      </c>
      <c r="D3467">
        <v>-2.2549999999999999</v>
      </c>
      <c r="E3467">
        <v>-2.9809999999999999</v>
      </c>
      <c r="F3467">
        <v>-3.19</v>
      </c>
      <c r="G3467">
        <v>3.4</v>
      </c>
      <c r="H3467">
        <v>0.01</v>
      </c>
      <c r="I3467">
        <v>3.9449999999999998</v>
      </c>
      <c r="J3467">
        <v>-0.27600000000000002</v>
      </c>
      <c r="K3467">
        <v>-1.276</v>
      </c>
      <c r="L3467">
        <v>-2.27</v>
      </c>
      <c r="M3467">
        <v>-3.0489999999999999</v>
      </c>
      <c r="N3467">
        <v>-3.242</v>
      </c>
      <c r="O3467">
        <v>1.1499999999999999</v>
      </c>
      <c r="P3467">
        <v>1.1459999999999999</v>
      </c>
      <c r="Q3467">
        <v>1.141</v>
      </c>
      <c r="R3467">
        <v>0.872</v>
      </c>
      <c r="S3467">
        <v>0.437</v>
      </c>
    </row>
    <row r="3468" spans="1:19" x14ac:dyDescent="0.3">
      <c r="A3468">
        <v>480</v>
      </c>
      <c r="B3468">
        <v>-0.255</v>
      </c>
      <c r="C3468">
        <v>-1.2190000000000001</v>
      </c>
      <c r="D3468">
        <v>-2.2549999999999999</v>
      </c>
      <c r="E3468">
        <v>-2.9809999999999999</v>
      </c>
      <c r="F3468">
        <v>-3.19</v>
      </c>
      <c r="G3468">
        <v>3.4</v>
      </c>
      <c r="H3468">
        <v>0.01</v>
      </c>
      <c r="I3468">
        <v>3.9449999999999998</v>
      </c>
      <c r="J3468">
        <v>-0.27500000000000002</v>
      </c>
      <c r="K3468">
        <v>-1.276</v>
      </c>
      <c r="L3468">
        <v>-2.27</v>
      </c>
      <c r="M3468">
        <v>-3.0529999999999999</v>
      </c>
      <c r="N3468">
        <v>-3.246</v>
      </c>
      <c r="O3468">
        <v>1.151</v>
      </c>
      <c r="P3468">
        <v>1.1439999999999999</v>
      </c>
      <c r="Q3468">
        <v>1.1439999999999999</v>
      </c>
      <c r="R3468">
        <v>0.877</v>
      </c>
      <c r="S3468">
        <v>0.439</v>
      </c>
    </row>
    <row r="3469" spans="1:19" x14ac:dyDescent="0.3">
      <c r="A3469">
        <v>540</v>
      </c>
      <c r="B3469">
        <v>-0.255</v>
      </c>
      <c r="C3469">
        <v>-1.2190000000000001</v>
      </c>
      <c r="D3469">
        <v>-2.2549999999999999</v>
      </c>
      <c r="E3469">
        <v>-2.9809999999999999</v>
      </c>
      <c r="F3469">
        <v>-3.19</v>
      </c>
      <c r="G3469">
        <v>3.4</v>
      </c>
      <c r="H3469">
        <v>0.01</v>
      </c>
      <c r="I3469">
        <v>3.9449999999999998</v>
      </c>
      <c r="J3469">
        <v>-0.27400000000000002</v>
      </c>
      <c r="K3469">
        <v>-1.276</v>
      </c>
      <c r="L3469">
        <v>-2.2709999999999999</v>
      </c>
      <c r="M3469">
        <v>-3.056</v>
      </c>
      <c r="N3469">
        <v>-3.2509999999999999</v>
      </c>
      <c r="O3469">
        <v>1.1519999999999999</v>
      </c>
      <c r="P3469">
        <v>1.1439999999999999</v>
      </c>
      <c r="Q3469">
        <v>1.1439999999999999</v>
      </c>
      <c r="R3469">
        <v>0.879</v>
      </c>
      <c r="S3469">
        <v>0.441</v>
      </c>
    </row>
    <row r="3470" spans="1:19" x14ac:dyDescent="0.3">
      <c r="A3470">
        <v>600</v>
      </c>
      <c r="B3470">
        <v>-0.255</v>
      </c>
      <c r="C3470">
        <v>-1.2190000000000001</v>
      </c>
      <c r="D3470">
        <v>-2.2549999999999999</v>
      </c>
      <c r="E3470">
        <v>-2.9809999999999999</v>
      </c>
      <c r="F3470">
        <v>-3.19</v>
      </c>
      <c r="G3470">
        <v>3.4</v>
      </c>
      <c r="H3470">
        <v>0.01</v>
      </c>
      <c r="I3470">
        <v>3.9449999999999998</v>
      </c>
      <c r="J3470">
        <v>-0.27200000000000002</v>
      </c>
      <c r="K3470">
        <v>-1.276</v>
      </c>
      <c r="L3470">
        <v>-2.27</v>
      </c>
      <c r="M3470">
        <v>-3.0590000000000002</v>
      </c>
      <c r="N3470">
        <v>-3.2559999999999998</v>
      </c>
      <c r="O3470">
        <v>1.1539999999999999</v>
      </c>
      <c r="P3470">
        <v>1.145</v>
      </c>
      <c r="Q3470">
        <v>1.1419999999999999</v>
      </c>
      <c r="R3470">
        <v>0.88100000000000001</v>
      </c>
      <c r="S3470">
        <v>0.443</v>
      </c>
    </row>
    <row r="3472" spans="1:19" x14ac:dyDescent="0.3">
      <c r="A3472" t="s">
        <v>0</v>
      </c>
      <c r="B3472" t="s">
        <v>268</v>
      </c>
    </row>
    <row r="3473" spans="1:19" x14ac:dyDescent="0.3">
      <c r="A3473">
        <v>0</v>
      </c>
      <c r="B3473">
        <v>-0.255</v>
      </c>
      <c r="C3473">
        <v>-1.22</v>
      </c>
      <c r="D3473">
        <v>-2.2549999999999999</v>
      </c>
      <c r="E3473">
        <v>-2.9750000000000001</v>
      </c>
      <c r="F3473">
        <v>-3.18</v>
      </c>
      <c r="G3473">
        <v>3.4</v>
      </c>
      <c r="H3473">
        <v>0.01</v>
      </c>
      <c r="I3473">
        <v>3.9449999999999998</v>
      </c>
      <c r="J3473">
        <v>-0.27400000000000002</v>
      </c>
      <c r="K3473">
        <v>-1.274</v>
      </c>
      <c r="L3473">
        <v>-2.27</v>
      </c>
      <c r="M3473">
        <v>-3.0329999999999999</v>
      </c>
      <c r="N3473">
        <v>-3.18</v>
      </c>
      <c r="O3473">
        <v>1.123</v>
      </c>
      <c r="P3473">
        <v>1.123</v>
      </c>
      <c r="Q3473">
        <v>1.1160000000000001</v>
      </c>
      <c r="R3473">
        <v>0.81499999999999995</v>
      </c>
      <c r="S3473">
        <v>0.35399999999999998</v>
      </c>
    </row>
    <row r="3474" spans="1:19" x14ac:dyDescent="0.3">
      <c r="A3474">
        <v>60</v>
      </c>
      <c r="B3474">
        <v>-0.255</v>
      </c>
      <c r="C3474">
        <v>-1.22</v>
      </c>
      <c r="D3474">
        <v>-2.2549999999999999</v>
      </c>
      <c r="E3474">
        <v>-2.9750000000000001</v>
      </c>
      <c r="F3474">
        <v>-3.18</v>
      </c>
      <c r="G3474">
        <v>3.4</v>
      </c>
      <c r="H3474">
        <v>0.01</v>
      </c>
      <c r="I3474">
        <v>3.9449999999999998</v>
      </c>
      <c r="J3474">
        <v>-0.28299999999999997</v>
      </c>
      <c r="K3474">
        <v>-1.2769999999999999</v>
      </c>
      <c r="L3474">
        <v>-2.262</v>
      </c>
      <c r="M3474">
        <v>-3.0249999999999999</v>
      </c>
      <c r="N3474">
        <v>-3.2069999999999999</v>
      </c>
      <c r="O3474">
        <v>1.1419999999999999</v>
      </c>
      <c r="P3474">
        <v>1.1359999999999999</v>
      </c>
      <c r="Q3474">
        <v>1.1000000000000001</v>
      </c>
      <c r="R3474">
        <v>0.79200000000000004</v>
      </c>
      <c r="S3474">
        <v>0.42499999999999999</v>
      </c>
    </row>
    <row r="3475" spans="1:19" x14ac:dyDescent="0.3">
      <c r="A3475">
        <v>120</v>
      </c>
      <c r="B3475">
        <v>-0.255</v>
      </c>
      <c r="C3475">
        <v>-1.22</v>
      </c>
      <c r="D3475">
        <v>-2.2549999999999999</v>
      </c>
      <c r="E3475">
        <v>-2.9750000000000001</v>
      </c>
      <c r="F3475">
        <v>-3.18</v>
      </c>
      <c r="G3475">
        <v>3.4</v>
      </c>
      <c r="H3475">
        <v>0.01</v>
      </c>
      <c r="I3475">
        <v>3.9449999999999998</v>
      </c>
      <c r="J3475">
        <v>-0.27800000000000002</v>
      </c>
      <c r="K3475">
        <v>-1.2789999999999999</v>
      </c>
      <c r="L3475">
        <v>-2.274</v>
      </c>
      <c r="M3475">
        <v>-3.0419999999999998</v>
      </c>
      <c r="N3475">
        <v>-3.2120000000000002</v>
      </c>
      <c r="O3475">
        <v>1.137</v>
      </c>
      <c r="P3475">
        <v>1.1559999999999999</v>
      </c>
      <c r="Q3475">
        <v>1.149</v>
      </c>
      <c r="R3475">
        <v>0.85099999999999998</v>
      </c>
      <c r="S3475">
        <v>0.42699999999999999</v>
      </c>
    </row>
    <row r="3476" spans="1:19" x14ac:dyDescent="0.3">
      <c r="A3476">
        <v>180</v>
      </c>
      <c r="B3476">
        <v>-0.255</v>
      </c>
      <c r="C3476">
        <v>-1.22</v>
      </c>
      <c r="D3476">
        <v>-2.2549999999999999</v>
      </c>
      <c r="E3476">
        <v>-2.9750000000000001</v>
      </c>
      <c r="F3476">
        <v>-3.18</v>
      </c>
      <c r="G3476">
        <v>3.4</v>
      </c>
      <c r="H3476">
        <v>0.01</v>
      </c>
      <c r="I3476">
        <v>3.9449999999999998</v>
      </c>
      <c r="J3476">
        <v>-0.27700000000000002</v>
      </c>
      <c r="K3476">
        <v>-1.2709999999999999</v>
      </c>
      <c r="L3476">
        <v>-2.266</v>
      </c>
      <c r="M3476">
        <v>-3.028</v>
      </c>
      <c r="N3476">
        <v>-3.2149999999999999</v>
      </c>
      <c r="O3476">
        <v>1.1379999999999999</v>
      </c>
      <c r="P3476">
        <v>1.137</v>
      </c>
      <c r="Q3476">
        <v>1.123</v>
      </c>
      <c r="R3476">
        <v>0.80800000000000005</v>
      </c>
      <c r="S3476">
        <v>0.42799999999999999</v>
      </c>
    </row>
    <row r="3477" spans="1:19" x14ac:dyDescent="0.3">
      <c r="A3477">
        <v>240</v>
      </c>
      <c r="B3477">
        <v>-0.255</v>
      </c>
      <c r="C3477">
        <v>-1.22</v>
      </c>
      <c r="D3477">
        <v>-2.2549999999999999</v>
      </c>
      <c r="E3477">
        <v>-2.9750000000000001</v>
      </c>
      <c r="F3477">
        <v>-3.18</v>
      </c>
      <c r="G3477">
        <v>3.4</v>
      </c>
      <c r="H3477">
        <v>0.01</v>
      </c>
      <c r="I3477">
        <v>3.9449999999999998</v>
      </c>
      <c r="J3477">
        <v>-0.28000000000000003</v>
      </c>
      <c r="K3477">
        <v>-1.2749999999999999</v>
      </c>
      <c r="L3477">
        <v>-2.2719999999999998</v>
      </c>
      <c r="M3477">
        <v>-3.0259999999999998</v>
      </c>
      <c r="N3477">
        <v>-3.2189999999999999</v>
      </c>
      <c r="O3477">
        <v>1.145</v>
      </c>
      <c r="P3477">
        <v>1.153</v>
      </c>
      <c r="Q3477">
        <v>1.151</v>
      </c>
      <c r="R3477">
        <v>0.80900000000000005</v>
      </c>
      <c r="S3477">
        <v>0.42899999999999999</v>
      </c>
    </row>
    <row r="3478" spans="1:19" x14ac:dyDescent="0.3">
      <c r="A3478">
        <v>300</v>
      </c>
      <c r="B3478">
        <v>-0.255</v>
      </c>
      <c r="C3478">
        <v>-1.22</v>
      </c>
      <c r="D3478">
        <v>-2.2549999999999999</v>
      </c>
      <c r="E3478">
        <v>-2.9750000000000001</v>
      </c>
      <c r="F3478">
        <v>-3.18</v>
      </c>
      <c r="G3478">
        <v>3.4</v>
      </c>
      <c r="H3478">
        <v>0.01</v>
      </c>
      <c r="I3478">
        <v>3.9449999999999998</v>
      </c>
      <c r="J3478">
        <v>-0.27700000000000002</v>
      </c>
      <c r="K3478">
        <v>-1.274</v>
      </c>
      <c r="L3478">
        <v>-2.27</v>
      </c>
      <c r="M3478">
        <v>-3.032</v>
      </c>
      <c r="N3478">
        <v>-3.2240000000000002</v>
      </c>
      <c r="O3478">
        <v>1.145</v>
      </c>
      <c r="P3478">
        <v>1.143</v>
      </c>
      <c r="Q3478">
        <v>1.1419999999999999</v>
      </c>
      <c r="R3478">
        <v>0.83599999999999997</v>
      </c>
      <c r="S3478">
        <v>0.43099999999999999</v>
      </c>
    </row>
    <row r="3479" spans="1:19" x14ac:dyDescent="0.3">
      <c r="A3479">
        <v>360</v>
      </c>
      <c r="B3479">
        <v>-0.255</v>
      </c>
      <c r="C3479">
        <v>-1.22</v>
      </c>
      <c r="D3479">
        <v>-2.2549999999999999</v>
      </c>
      <c r="E3479">
        <v>-2.9750000000000001</v>
      </c>
      <c r="F3479">
        <v>-3.18</v>
      </c>
      <c r="G3479">
        <v>3.4</v>
      </c>
      <c r="H3479">
        <v>0.01</v>
      </c>
      <c r="I3479">
        <v>3.9449999999999998</v>
      </c>
      <c r="J3479">
        <v>-0.27700000000000002</v>
      </c>
      <c r="K3479">
        <v>-1.274</v>
      </c>
      <c r="L3479">
        <v>-2.2690000000000001</v>
      </c>
      <c r="M3479">
        <v>-3.0390000000000001</v>
      </c>
      <c r="N3479">
        <v>-3.2269999999999999</v>
      </c>
      <c r="O3479">
        <v>1.147</v>
      </c>
      <c r="P3479">
        <v>1.1439999999999999</v>
      </c>
      <c r="Q3479">
        <v>1.135</v>
      </c>
      <c r="R3479">
        <v>0.85599999999999998</v>
      </c>
      <c r="S3479">
        <v>0.432</v>
      </c>
    </row>
    <row r="3480" spans="1:19" x14ac:dyDescent="0.3">
      <c r="A3480">
        <v>420</v>
      </c>
      <c r="B3480">
        <v>-0.255</v>
      </c>
      <c r="C3480">
        <v>-1.22</v>
      </c>
      <c r="D3480">
        <v>-2.2549999999999999</v>
      </c>
      <c r="E3480">
        <v>-2.9750000000000001</v>
      </c>
      <c r="F3480">
        <v>-3.18</v>
      </c>
      <c r="G3480">
        <v>3.4</v>
      </c>
      <c r="H3480">
        <v>0.01</v>
      </c>
      <c r="I3480">
        <v>3.9449999999999998</v>
      </c>
      <c r="J3480">
        <v>-0.27600000000000002</v>
      </c>
      <c r="K3480">
        <v>-1.276</v>
      </c>
      <c r="L3480">
        <v>-2.2690000000000001</v>
      </c>
      <c r="M3480">
        <v>-3.0430000000000001</v>
      </c>
      <c r="N3480">
        <v>-3.2309999999999999</v>
      </c>
      <c r="O3480">
        <v>1.1499999999999999</v>
      </c>
      <c r="P3480">
        <v>1.1459999999999999</v>
      </c>
      <c r="Q3480">
        <v>1.141</v>
      </c>
      <c r="R3480">
        <v>0.86599999999999999</v>
      </c>
      <c r="S3480">
        <v>0.434</v>
      </c>
    </row>
    <row r="3481" spans="1:19" x14ac:dyDescent="0.3">
      <c r="A3481">
        <v>480</v>
      </c>
      <c r="B3481">
        <v>-0.255</v>
      </c>
      <c r="C3481">
        <v>-1.22</v>
      </c>
      <c r="D3481">
        <v>-2.2549999999999999</v>
      </c>
      <c r="E3481">
        <v>-2.9750000000000001</v>
      </c>
      <c r="F3481">
        <v>-3.18</v>
      </c>
      <c r="G3481">
        <v>3.4</v>
      </c>
      <c r="H3481">
        <v>0.01</v>
      </c>
      <c r="I3481">
        <v>3.9449999999999998</v>
      </c>
      <c r="J3481">
        <v>-0.27500000000000002</v>
      </c>
      <c r="K3481">
        <v>-1.276</v>
      </c>
      <c r="L3481">
        <v>-2.27</v>
      </c>
      <c r="M3481">
        <v>-3.0470000000000002</v>
      </c>
      <c r="N3481">
        <v>-3.2360000000000002</v>
      </c>
      <c r="O3481">
        <v>1.151</v>
      </c>
      <c r="P3481">
        <v>1.1439999999999999</v>
      </c>
      <c r="Q3481">
        <v>1.1439999999999999</v>
      </c>
      <c r="R3481">
        <v>0.87</v>
      </c>
      <c r="S3481">
        <v>0.435</v>
      </c>
    </row>
    <row r="3482" spans="1:19" x14ac:dyDescent="0.3">
      <c r="A3482">
        <v>540</v>
      </c>
      <c r="B3482">
        <v>-0.255</v>
      </c>
      <c r="C3482">
        <v>-1.22</v>
      </c>
      <c r="D3482">
        <v>-2.2549999999999999</v>
      </c>
      <c r="E3482">
        <v>-2.9750000000000001</v>
      </c>
      <c r="F3482">
        <v>-3.18</v>
      </c>
      <c r="G3482">
        <v>3.4</v>
      </c>
      <c r="H3482">
        <v>0.01</v>
      </c>
      <c r="I3482">
        <v>3.9449999999999998</v>
      </c>
      <c r="J3482">
        <v>-0.27400000000000002</v>
      </c>
      <c r="K3482">
        <v>-1.276</v>
      </c>
      <c r="L3482">
        <v>-2.2709999999999999</v>
      </c>
      <c r="M3482">
        <v>-3.05</v>
      </c>
      <c r="N3482">
        <v>-3.2410000000000001</v>
      </c>
      <c r="O3482">
        <v>1.1519999999999999</v>
      </c>
      <c r="P3482">
        <v>1.1439999999999999</v>
      </c>
      <c r="Q3482">
        <v>1.1439999999999999</v>
      </c>
      <c r="R3482">
        <v>0.873</v>
      </c>
      <c r="S3482">
        <v>0.437</v>
      </c>
    </row>
    <row r="3483" spans="1:19" x14ac:dyDescent="0.3">
      <c r="A3483">
        <v>600</v>
      </c>
      <c r="B3483">
        <v>-0.255</v>
      </c>
      <c r="C3483">
        <v>-1.22</v>
      </c>
      <c r="D3483">
        <v>-2.2549999999999999</v>
      </c>
      <c r="E3483">
        <v>-2.9750000000000001</v>
      </c>
      <c r="F3483">
        <v>-3.18</v>
      </c>
      <c r="G3483">
        <v>3.4</v>
      </c>
      <c r="H3483">
        <v>0.01</v>
      </c>
      <c r="I3483">
        <v>3.9449999999999998</v>
      </c>
      <c r="J3483">
        <v>-0.27200000000000002</v>
      </c>
      <c r="K3483">
        <v>-1.276</v>
      </c>
      <c r="L3483">
        <v>-2.27</v>
      </c>
      <c r="M3483">
        <v>-3.0529999999999999</v>
      </c>
      <c r="N3483">
        <v>-3.246</v>
      </c>
      <c r="O3483">
        <v>1.1539999999999999</v>
      </c>
      <c r="P3483">
        <v>1.145</v>
      </c>
      <c r="Q3483">
        <v>1.1419999999999999</v>
      </c>
      <c r="R3483">
        <v>0.876</v>
      </c>
      <c r="S3483">
        <v>0.439</v>
      </c>
    </row>
    <row r="3485" spans="1:19" x14ac:dyDescent="0.3">
      <c r="A3485" t="s">
        <v>0</v>
      </c>
      <c r="B3485" t="s">
        <v>269</v>
      </c>
    </row>
    <row r="3486" spans="1:19" x14ac:dyDescent="0.3">
      <c r="A3486">
        <v>0</v>
      </c>
      <c r="B3486">
        <v>-0.255</v>
      </c>
      <c r="C3486">
        <v>-1.22</v>
      </c>
      <c r="D3486">
        <v>-2.254</v>
      </c>
      <c r="E3486">
        <v>-2.968</v>
      </c>
      <c r="F3486">
        <v>-3.17</v>
      </c>
      <c r="G3486">
        <v>3.4</v>
      </c>
      <c r="H3486">
        <v>0.01</v>
      </c>
      <c r="I3486">
        <v>3.9449999999999998</v>
      </c>
      <c r="J3486">
        <v>-0.27400000000000002</v>
      </c>
      <c r="K3486">
        <v>-1.274</v>
      </c>
      <c r="L3486">
        <v>-2.2690000000000001</v>
      </c>
      <c r="M3486">
        <v>-3.0259999999999998</v>
      </c>
      <c r="N3486">
        <v>-3.17</v>
      </c>
      <c r="O3486">
        <v>1.123</v>
      </c>
      <c r="P3486">
        <v>1.123</v>
      </c>
      <c r="Q3486">
        <v>1.115</v>
      </c>
      <c r="R3486">
        <v>0.80900000000000005</v>
      </c>
      <c r="S3486">
        <v>0.35099999999999998</v>
      </c>
    </row>
    <row r="3487" spans="1:19" x14ac:dyDescent="0.3">
      <c r="A3487">
        <v>60</v>
      </c>
      <c r="B3487">
        <v>-0.255</v>
      </c>
      <c r="C3487">
        <v>-1.22</v>
      </c>
      <c r="D3487">
        <v>-2.254</v>
      </c>
      <c r="E3487">
        <v>-2.968</v>
      </c>
      <c r="F3487">
        <v>-3.17</v>
      </c>
      <c r="G3487">
        <v>3.4</v>
      </c>
      <c r="H3487">
        <v>0.01</v>
      </c>
      <c r="I3487">
        <v>3.9449999999999998</v>
      </c>
      <c r="J3487">
        <v>-0.28299999999999997</v>
      </c>
      <c r="K3487">
        <v>-1.2769999999999999</v>
      </c>
      <c r="L3487">
        <v>-2.262</v>
      </c>
      <c r="M3487">
        <v>-3.0190000000000001</v>
      </c>
      <c r="N3487">
        <v>-3.1970000000000001</v>
      </c>
      <c r="O3487">
        <v>1.1419999999999999</v>
      </c>
      <c r="P3487">
        <v>1.137</v>
      </c>
      <c r="Q3487">
        <v>1.101</v>
      </c>
      <c r="R3487">
        <v>0.78100000000000003</v>
      </c>
      <c r="S3487">
        <v>0.42199999999999999</v>
      </c>
    </row>
    <row r="3488" spans="1:19" x14ac:dyDescent="0.3">
      <c r="A3488">
        <v>120</v>
      </c>
      <c r="B3488">
        <v>-0.255</v>
      </c>
      <c r="C3488">
        <v>-1.22</v>
      </c>
      <c r="D3488">
        <v>-2.254</v>
      </c>
      <c r="E3488">
        <v>-2.968</v>
      </c>
      <c r="F3488">
        <v>-3.17</v>
      </c>
      <c r="G3488">
        <v>3.4</v>
      </c>
      <c r="H3488">
        <v>0.01</v>
      </c>
      <c r="I3488">
        <v>3.9449999999999998</v>
      </c>
      <c r="J3488">
        <v>-0.27900000000000003</v>
      </c>
      <c r="K3488">
        <v>-1.2789999999999999</v>
      </c>
      <c r="L3488">
        <v>-2.274</v>
      </c>
      <c r="M3488">
        <v>-3.036</v>
      </c>
      <c r="N3488">
        <v>-3.202</v>
      </c>
      <c r="O3488">
        <v>1.137</v>
      </c>
      <c r="P3488">
        <v>1.1559999999999999</v>
      </c>
      <c r="Q3488">
        <v>1.1459999999999999</v>
      </c>
      <c r="R3488">
        <v>0.84099999999999997</v>
      </c>
      <c r="S3488">
        <v>0.42299999999999999</v>
      </c>
    </row>
    <row r="3489" spans="1:19" x14ac:dyDescent="0.3">
      <c r="A3489">
        <v>180</v>
      </c>
      <c r="B3489">
        <v>-0.255</v>
      </c>
      <c r="C3489">
        <v>-1.22</v>
      </c>
      <c r="D3489">
        <v>-2.254</v>
      </c>
      <c r="E3489">
        <v>-2.968</v>
      </c>
      <c r="F3489">
        <v>-3.17</v>
      </c>
      <c r="G3489">
        <v>3.4</v>
      </c>
      <c r="H3489">
        <v>0.01</v>
      </c>
      <c r="I3489">
        <v>3.9449999999999998</v>
      </c>
      <c r="J3489">
        <v>-0.27600000000000002</v>
      </c>
      <c r="K3489">
        <v>-1.2709999999999999</v>
      </c>
      <c r="L3489">
        <v>-2.266</v>
      </c>
      <c r="M3489">
        <v>-3.0219999999999998</v>
      </c>
      <c r="N3489">
        <v>-3.2040000000000002</v>
      </c>
      <c r="O3489">
        <v>1.137</v>
      </c>
      <c r="P3489">
        <v>1.1379999999999999</v>
      </c>
      <c r="Q3489">
        <v>1.121</v>
      </c>
      <c r="R3489">
        <v>0.8</v>
      </c>
      <c r="S3489">
        <v>0.42399999999999999</v>
      </c>
    </row>
    <row r="3490" spans="1:19" x14ac:dyDescent="0.3">
      <c r="A3490">
        <v>240</v>
      </c>
      <c r="B3490">
        <v>-0.255</v>
      </c>
      <c r="C3490">
        <v>-1.22</v>
      </c>
      <c r="D3490">
        <v>-2.254</v>
      </c>
      <c r="E3490">
        <v>-2.968</v>
      </c>
      <c r="F3490">
        <v>-3.17</v>
      </c>
      <c r="G3490">
        <v>3.4</v>
      </c>
      <c r="H3490">
        <v>0.01</v>
      </c>
      <c r="I3490">
        <v>3.9449999999999998</v>
      </c>
      <c r="J3490">
        <v>-0.28000000000000003</v>
      </c>
      <c r="K3490">
        <v>-1.2749999999999999</v>
      </c>
      <c r="L3490">
        <v>-2.2709999999999999</v>
      </c>
      <c r="M3490">
        <v>-3.02</v>
      </c>
      <c r="N3490">
        <v>-3.2090000000000001</v>
      </c>
      <c r="O3490">
        <v>1.145</v>
      </c>
      <c r="P3490">
        <v>1.153</v>
      </c>
      <c r="Q3490">
        <v>1.1499999999999999</v>
      </c>
      <c r="R3490">
        <v>0.80100000000000005</v>
      </c>
      <c r="S3490">
        <v>0.42599999999999999</v>
      </c>
    </row>
    <row r="3491" spans="1:19" x14ac:dyDescent="0.3">
      <c r="A3491">
        <v>300</v>
      </c>
      <c r="B3491">
        <v>-0.255</v>
      </c>
      <c r="C3491">
        <v>-1.22</v>
      </c>
      <c r="D3491">
        <v>-2.254</v>
      </c>
      <c r="E3491">
        <v>-2.968</v>
      </c>
      <c r="F3491">
        <v>-3.17</v>
      </c>
      <c r="G3491">
        <v>3.4</v>
      </c>
      <c r="H3491">
        <v>0.01</v>
      </c>
      <c r="I3491">
        <v>3.9449999999999998</v>
      </c>
      <c r="J3491">
        <v>-0.27700000000000002</v>
      </c>
      <c r="K3491">
        <v>-1.274</v>
      </c>
      <c r="L3491">
        <v>-2.27</v>
      </c>
      <c r="M3491">
        <v>-3.0259999999999998</v>
      </c>
      <c r="N3491">
        <v>-3.214</v>
      </c>
      <c r="O3491">
        <v>1.145</v>
      </c>
      <c r="P3491">
        <v>1.143</v>
      </c>
      <c r="Q3491">
        <v>1.1419999999999999</v>
      </c>
      <c r="R3491">
        <v>0.83</v>
      </c>
      <c r="S3491">
        <v>0.42799999999999999</v>
      </c>
    </row>
    <row r="3492" spans="1:19" x14ac:dyDescent="0.3">
      <c r="A3492">
        <v>360</v>
      </c>
      <c r="B3492">
        <v>-0.255</v>
      </c>
      <c r="C3492">
        <v>-1.22</v>
      </c>
      <c r="D3492">
        <v>-2.254</v>
      </c>
      <c r="E3492">
        <v>-2.968</v>
      </c>
      <c r="F3492">
        <v>-3.17</v>
      </c>
      <c r="G3492">
        <v>3.4</v>
      </c>
      <c r="H3492">
        <v>0.01</v>
      </c>
      <c r="I3492">
        <v>3.9449999999999998</v>
      </c>
      <c r="J3492">
        <v>-0.27700000000000002</v>
      </c>
      <c r="K3492">
        <v>-1.274</v>
      </c>
      <c r="L3492">
        <v>-2.2679999999999998</v>
      </c>
      <c r="M3492">
        <v>-3.0329999999999999</v>
      </c>
      <c r="N3492">
        <v>-3.2170000000000001</v>
      </c>
      <c r="O3492">
        <v>1.147</v>
      </c>
      <c r="P3492">
        <v>1.1439999999999999</v>
      </c>
      <c r="Q3492">
        <v>1.135</v>
      </c>
      <c r="R3492">
        <v>0.85099999999999998</v>
      </c>
      <c r="S3492">
        <v>0.42899999999999999</v>
      </c>
    </row>
    <row r="3493" spans="1:19" x14ac:dyDescent="0.3">
      <c r="A3493">
        <v>420</v>
      </c>
      <c r="B3493">
        <v>-0.255</v>
      </c>
      <c r="C3493">
        <v>-1.22</v>
      </c>
      <c r="D3493">
        <v>-2.254</v>
      </c>
      <c r="E3493">
        <v>-2.968</v>
      </c>
      <c r="F3493">
        <v>-3.17</v>
      </c>
      <c r="G3493">
        <v>3.4</v>
      </c>
      <c r="H3493">
        <v>0.01</v>
      </c>
      <c r="I3493">
        <v>3.9449999999999998</v>
      </c>
      <c r="J3493">
        <v>-0.27600000000000002</v>
      </c>
      <c r="K3493">
        <v>-1.276</v>
      </c>
      <c r="L3493">
        <v>-2.2690000000000001</v>
      </c>
      <c r="M3493">
        <v>-3.0369999999999999</v>
      </c>
      <c r="N3493">
        <v>-3.222</v>
      </c>
      <c r="O3493">
        <v>1.1499999999999999</v>
      </c>
      <c r="P3493">
        <v>1.1459999999999999</v>
      </c>
      <c r="Q3493">
        <v>1.141</v>
      </c>
      <c r="R3493">
        <v>0.86</v>
      </c>
      <c r="S3493">
        <v>0.43</v>
      </c>
    </row>
    <row r="3494" spans="1:19" x14ac:dyDescent="0.3">
      <c r="A3494">
        <v>480</v>
      </c>
      <c r="B3494">
        <v>-0.255</v>
      </c>
      <c r="C3494">
        <v>-1.22</v>
      </c>
      <c r="D3494">
        <v>-2.254</v>
      </c>
      <c r="E3494">
        <v>-2.968</v>
      </c>
      <c r="F3494">
        <v>-3.17</v>
      </c>
      <c r="G3494">
        <v>3.4</v>
      </c>
      <c r="H3494">
        <v>0.01</v>
      </c>
      <c r="I3494">
        <v>3.9449999999999998</v>
      </c>
      <c r="J3494">
        <v>-0.27500000000000002</v>
      </c>
      <c r="K3494">
        <v>-1.276</v>
      </c>
      <c r="L3494">
        <v>-2.27</v>
      </c>
      <c r="M3494">
        <v>-3.0409999999999999</v>
      </c>
      <c r="N3494">
        <v>-3.226</v>
      </c>
      <c r="O3494">
        <v>1.151</v>
      </c>
      <c r="P3494">
        <v>1.1439999999999999</v>
      </c>
      <c r="Q3494">
        <v>1.1439999999999999</v>
      </c>
      <c r="R3494">
        <v>0.86399999999999999</v>
      </c>
      <c r="S3494">
        <v>0.432</v>
      </c>
    </row>
    <row r="3495" spans="1:19" x14ac:dyDescent="0.3">
      <c r="A3495">
        <v>540</v>
      </c>
      <c r="B3495">
        <v>-0.255</v>
      </c>
      <c r="C3495">
        <v>-1.22</v>
      </c>
      <c r="D3495">
        <v>-2.254</v>
      </c>
      <c r="E3495">
        <v>-2.968</v>
      </c>
      <c r="F3495">
        <v>-3.17</v>
      </c>
      <c r="G3495">
        <v>3.4</v>
      </c>
      <c r="H3495">
        <v>0.01</v>
      </c>
      <c r="I3495">
        <v>3.9449999999999998</v>
      </c>
      <c r="J3495">
        <v>-0.27400000000000002</v>
      </c>
      <c r="K3495">
        <v>-1.276</v>
      </c>
      <c r="L3495">
        <v>-2.27</v>
      </c>
      <c r="M3495">
        <v>-3.044</v>
      </c>
      <c r="N3495">
        <v>-3.2309999999999999</v>
      </c>
      <c r="O3495">
        <v>1.1519999999999999</v>
      </c>
      <c r="P3495">
        <v>1.1439999999999999</v>
      </c>
      <c r="Q3495">
        <v>1.143</v>
      </c>
      <c r="R3495">
        <v>0.86699999999999999</v>
      </c>
      <c r="S3495">
        <v>0.434</v>
      </c>
    </row>
    <row r="3496" spans="1:19" x14ac:dyDescent="0.3">
      <c r="A3496">
        <v>600</v>
      </c>
      <c r="B3496">
        <v>-0.255</v>
      </c>
      <c r="C3496">
        <v>-1.22</v>
      </c>
      <c r="D3496">
        <v>-2.254</v>
      </c>
      <c r="E3496">
        <v>-2.968</v>
      </c>
      <c r="F3496">
        <v>-3.17</v>
      </c>
      <c r="G3496">
        <v>3.4</v>
      </c>
      <c r="H3496">
        <v>0.01</v>
      </c>
      <c r="I3496">
        <v>3.9449999999999998</v>
      </c>
      <c r="J3496">
        <v>-0.27200000000000002</v>
      </c>
      <c r="K3496">
        <v>-1.276</v>
      </c>
      <c r="L3496">
        <v>-2.27</v>
      </c>
      <c r="M3496">
        <v>-3.0470000000000002</v>
      </c>
      <c r="N3496">
        <v>-3.2349999999999999</v>
      </c>
      <c r="O3496">
        <v>1.1539999999999999</v>
      </c>
      <c r="P3496">
        <v>1.145</v>
      </c>
      <c r="Q3496">
        <v>1.141</v>
      </c>
      <c r="R3496">
        <v>0.87</v>
      </c>
      <c r="S3496">
        <v>0.435</v>
      </c>
    </row>
    <row r="3498" spans="1:19" x14ac:dyDescent="0.3">
      <c r="A3498" t="s">
        <v>0</v>
      </c>
      <c r="B3498" t="s">
        <v>270</v>
      </c>
    </row>
    <row r="3499" spans="1:19" x14ac:dyDescent="0.3">
      <c r="A3499">
        <v>0</v>
      </c>
      <c r="B3499">
        <v>-0.255</v>
      </c>
      <c r="C3499">
        <v>-1.22</v>
      </c>
      <c r="D3499">
        <v>-2.2530000000000001</v>
      </c>
      <c r="E3499">
        <v>-2.9620000000000002</v>
      </c>
      <c r="F3499">
        <v>-3.16</v>
      </c>
      <c r="G3499">
        <v>3.4</v>
      </c>
      <c r="H3499">
        <v>0.01</v>
      </c>
      <c r="I3499">
        <v>3.9449999999999998</v>
      </c>
      <c r="J3499">
        <v>-0.27400000000000002</v>
      </c>
      <c r="K3499">
        <v>-1.274</v>
      </c>
      <c r="L3499">
        <v>-2.2690000000000001</v>
      </c>
      <c r="M3499">
        <v>-3.02</v>
      </c>
      <c r="N3499">
        <v>-3.16</v>
      </c>
      <c r="O3499">
        <v>1.123</v>
      </c>
      <c r="P3499">
        <v>1.123</v>
      </c>
      <c r="Q3499">
        <v>1.115</v>
      </c>
      <c r="R3499">
        <v>0.80200000000000005</v>
      </c>
      <c r="S3499">
        <v>0.34799999999999998</v>
      </c>
    </row>
    <row r="3500" spans="1:19" x14ac:dyDescent="0.3">
      <c r="A3500">
        <v>60</v>
      </c>
      <c r="B3500">
        <v>-0.255</v>
      </c>
      <c r="C3500">
        <v>-1.22</v>
      </c>
      <c r="D3500">
        <v>-2.2530000000000001</v>
      </c>
      <c r="E3500">
        <v>-2.9620000000000002</v>
      </c>
      <c r="F3500">
        <v>-3.16</v>
      </c>
      <c r="G3500">
        <v>3.4</v>
      </c>
      <c r="H3500">
        <v>0.01</v>
      </c>
      <c r="I3500">
        <v>3.9449999999999998</v>
      </c>
      <c r="J3500">
        <v>-0.28299999999999997</v>
      </c>
      <c r="K3500">
        <v>-1.2769999999999999</v>
      </c>
      <c r="L3500">
        <v>-2.262</v>
      </c>
      <c r="M3500">
        <v>-3.0129999999999999</v>
      </c>
      <c r="N3500">
        <v>-3.1869999999999998</v>
      </c>
      <c r="O3500">
        <v>1.1419999999999999</v>
      </c>
      <c r="P3500">
        <v>1.137</v>
      </c>
      <c r="Q3500">
        <v>1.1000000000000001</v>
      </c>
      <c r="R3500">
        <v>0.77400000000000002</v>
      </c>
      <c r="S3500">
        <v>0.41799999999999998</v>
      </c>
    </row>
    <row r="3501" spans="1:19" x14ac:dyDescent="0.3">
      <c r="A3501">
        <v>120</v>
      </c>
      <c r="B3501">
        <v>-0.255</v>
      </c>
      <c r="C3501">
        <v>-1.22</v>
      </c>
      <c r="D3501">
        <v>-2.2530000000000001</v>
      </c>
      <c r="E3501">
        <v>-2.9620000000000002</v>
      </c>
      <c r="F3501">
        <v>-3.16</v>
      </c>
      <c r="G3501">
        <v>3.4</v>
      </c>
      <c r="H3501">
        <v>0.01</v>
      </c>
      <c r="I3501">
        <v>3.9449999999999998</v>
      </c>
      <c r="J3501">
        <v>-0.27900000000000003</v>
      </c>
      <c r="K3501">
        <v>-1.2789999999999999</v>
      </c>
      <c r="L3501">
        <v>-2.2730000000000001</v>
      </c>
      <c r="M3501">
        <v>-3.03</v>
      </c>
      <c r="N3501">
        <v>-3.1920000000000002</v>
      </c>
      <c r="O3501">
        <v>1.137</v>
      </c>
      <c r="P3501">
        <v>1.1559999999999999</v>
      </c>
      <c r="Q3501">
        <v>1.145</v>
      </c>
      <c r="R3501">
        <v>0.83299999999999996</v>
      </c>
      <c r="S3501">
        <v>0.42</v>
      </c>
    </row>
    <row r="3502" spans="1:19" x14ac:dyDescent="0.3">
      <c r="A3502">
        <v>180</v>
      </c>
      <c r="B3502">
        <v>-0.255</v>
      </c>
      <c r="C3502">
        <v>-1.22</v>
      </c>
      <c r="D3502">
        <v>-2.2530000000000001</v>
      </c>
      <c r="E3502">
        <v>-2.9620000000000002</v>
      </c>
      <c r="F3502">
        <v>-3.16</v>
      </c>
      <c r="G3502">
        <v>3.4</v>
      </c>
      <c r="H3502">
        <v>0.01</v>
      </c>
      <c r="I3502">
        <v>3.9449999999999998</v>
      </c>
      <c r="J3502">
        <v>-0.27600000000000002</v>
      </c>
      <c r="K3502">
        <v>-1.2709999999999999</v>
      </c>
      <c r="L3502">
        <v>-2.2650000000000001</v>
      </c>
      <c r="M3502">
        <v>-3.0150000000000001</v>
      </c>
      <c r="N3502">
        <v>-3.194</v>
      </c>
      <c r="O3502">
        <v>1.137</v>
      </c>
      <c r="P3502">
        <v>1.1379999999999999</v>
      </c>
      <c r="Q3502">
        <v>1.121</v>
      </c>
      <c r="R3502">
        <v>0.79300000000000004</v>
      </c>
      <c r="S3502">
        <v>0.42099999999999999</v>
      </c>
    </row>
    <row r="3503" spans="1:19" x14ac:dyDescent="0.3">
      <c r="A3503">
        <v>240</v>
      </c>
      <c r="B3503">
        <v>-0.255</v>
      </c>
      <c r="C3503">
        <v>-1.22</v>
      </c>
      <c r="D3503">
        <v>-2.2530000000000001</v>
      </c>
      <c r="E3503">
        <v>-2.9620000000000002</v>
      </c>
      <c r="F3503">
        <v>-3.16</v>
      </c>
      <c r="G3503">
        <v>3.4</v>
      </c>
      <c r="H3503">
        <v>0.01</v>
      </c>
      <c r="I3503">
        <v>3.9449999999999998</v>
      </c>
      <c r="J3503">
        <v>-0.28000000000000003</v>
      </c>
      <c r="K3503">
        <v>-1.2749999999999999</v>
      </c>
      <c r="L3503">
        <v>-2.2709999999999999</v>
      </c>
      <c r="M3503">
        <v>-3.0129999999999999</v>
      </c>
      <c r="N3503">
        <v>-3.1989999999999998</v>
      </c>
      <c r="O3503">
        <v>1.145</v>
      </c>
      <c r="P3503">
        <v>1.153</v>
      </c>
      <c r="Q3503">
        <v>1.149</v>
      </c>
      <c r="R3503">
        <v>0.79500000000000004</v>
      </c>
      <c r="S3503">
        <v>0.42299999999999999</v>
      </c>
    </row>
    <row r="3504" spans="1:19" x14ac:dyDescent="0.3">
      <c r="A3504">
        <v>300</v>
      </c>
      <c r="B3504">
        <v>-0.255</v>
      </c>
      <c r="C3504">
        <v>-1.22</v>
      </c>
      <c r="D3504">
        <v>-2.2530000000000001</v>
      </c>
      <c r="E3504">
        <v>-2.9620000000000002</v>
      </c>
      <c r="F3504">
        <v>-3.16</v>
      </c>
      <c r="G3504">
        <v>3.4</v>
      </c>
      <c r="H3504">
        <v>0.01</v>
      </c>
      <c r="I3504">
        <v>3.9449999999999998</v>
      </c>
      <c r="J3504">
        <v>-0.27700000000000002</v>
      </c>
      <c r="K3504">
        <v>-1.274</v>
      </c>
      <c r="L3504">
        <v>-2.27</v>
      </c>
      <c r="M3504">
        <v>-3.02</v>
      </c>
      <c r="N3504">
        <v>-3.2040000000000002</v>
      </c>
      <c r="O3504">
        <v>1.1439999999999999</v>
      </c>
      <c r="P3504">
        <v>1.143</v>
      </c>
      <c r="Q3504">
        <v>1.141</v>
      </c>
      <c r="R3504">
        <v>0.82399999999999995</v>
      </c>
      <c r="S3504">
        <v>0.42399999999999999</v>
      </c>
    </row>
    <row r="3505" spans="1:19" x14ac:dyDescent="0.3">
      <c r="A3505">
        <v>360</v>
      </c>
      <c r="B3505">
        <v>-0.255</v>
      </c>
      <c r="C3505">
        <v>-1.22</v>
      </c>
      <c r="D3505">
        <v>-2.2530000000000001</v>
      </c>
      <c r="E3505">
        <v>-2.9620000000000002</v>
      </c>
      <c r="F3505">
        <v>-3.16</v>
      </c>
      <c r="G3505">
        <v>3.4</v>
      </c>
      <c r="H3505">
        <v>0.01</v>
      </c>
      <c r="I3505">
        <v>3.9449999999999998</v>
      </c>
      <c r="J3505">
        <v>-0.27700000000000002</v>
      </c>
      <c r="K3505">
        <v>-1.274</v>
      </c>
      <c r="L3505">
        <v>-2.2679999999999998</v>
      </c>
      <c r="M3505">
        <v>-3.0270000000000001</v>
      </c>
      <c r="N3505">
        <v>-3.2069999999999999</v>
      </c>
      <c r="O3505">
        <v>1.147</v>
      </c>
      <c r="P3505">
        <v>1.1439999999999999</v>
      </c>
      <c r="Q3505">
        <v>1.135</v>
      </c>
      <c r="R3505">
        <v>0.84599999999999997</v>
      </c>
      <c r="S3505">
        <v>0.42499999999999999</v>
      </c>
    </row>
    <row r="3506" spans="1:19" x14ac:dyDescent="0.3">
      <c r="A3506">
        <v>420</v>
      </c>
      <c r="B3506">
        <v>-0.255</v>
      </c>
      <c r="C3506">
        <v>-1.22</v>
      </c>
      <c r="D3506">
        <v>-2.2530000000000001</v>
      </c>
      <c r="E3506">
        <v>-2.9620000000000002</v>
      </c>
      <c r="F3506">
        <v>-3.16</v>
      </c>
      <c r="G3506">
        <v>3.4</v>
      </c>
      <c r="H3506">
        <v>0.01</v>
      </c>
      <c r="I3506">
        <v>3.9449999999999998</v>
      </c>
      <c r="J3506">
        <v>-0.27600000000000002</v>
      </c>
      <c r="K3506">
        <v>-1.276</v>
      </c>
      <c r="L3506">
        <v>-2.2690000000000001</v>
      </c>
      <c r="M3506">
        <v>-3.0310000000000001</v>
      </c>
      <c r="N3506">
        <v>-3.2109999999999999</v>
      </c>
      <c r="O3506">
        <v>1.1499999999999999</v>
      </c>
      <c r="P3506">
        <v>1.1459999999999999</v>
      </c>
      <c r="Q3506">
        <v>1.141</v>
      </c>
      <c r="R3506">
        <v>0.85399999999999998</v>
      </c>
      <c r="S3506">
        <v>0.42699999999999999</v>
      </c>
    </row>
    <row r="3507" spans="1:19" x14ac:dyDescent="0.3">
      <c r="A3507">
        <v>480</v>
      </c>
      <c r="B3507">
        <v>-0.255</v>
      </c>
      <c r="C3507">
        <v>-1.22</v>
      </c>
      <c r="D3507">
        <v>-2.2530000000000001</v>
      </c>
      <c r="E3507">
        <v>-2.9620000000000002</v>
      </c>
      <c r="F3507">
        <v>-3.16</v>
      </c>
      <c r="G3507">
        <v>3.4</v>
      </c>
      <c r="H3507">
        <v>0.01</v>
      </c>
      <c r="I3507">
        <v>3.9449999999999998</v>
      </c>
      <c r="J3507">
        <v>-0.27500000000000002</v>
      </c>
      <c r="K3507">
        <v>-1.276</v>
      </c>
      <c r="L3507">
        <v>-2.27</v>
      </c>
      <c r="M3507">
        <v>-3.0350000000000001</v>
      </c>
      <c r="N3507">
        <v>-3.2160000000000002</v>
      </c>
      <c r="O3507">
        <v>1.151</v>
      </c>
      <c r="P3507">
        <v>1.1439999999999999</v>
      </c>
      <c r="Q3507">
        <v>1.145</v>
      </c>
      <c r="R3507">
        <v>0.85799999999999998</v>
      </c>
      <c r="S3507">
        <v>0.42799999999999999</v>
      </c>
    </row>
    <row r="3508" spans="1:19" x14ac:dyDescent="0.3">
      <c r="A3508">
        <v>540</v>
      </c>
      <c r="B3508">
        <v>-0.255</v>
      </c>
      <c r="C3508">
        <v>-1.22</v>
      </c>
      <c r="D3508">
        <v>-2.2530000000000001</v>
      </c>
      <c r="E3508">
        <v>-2.9620000000000002</v>
      </c>
      <c r="F3508">
        <v>-3.16</v>
      </c>
      <c r="G3508">
        <v>3.4</v>
      </c>
      <c r="H3508">
        <v>0.01</v>
      </c>
      <c r="I3508">
        <v>3.9449999999999998</v>
      </c>
      <c r="J3508">
        <v>-0.27400000000000002</v>
      </c>
      <c r="K3508">
        <v>-1.276</v>
      </c>
      <c r="L3508">
        <v>-2.27</v>
      </c>
      <c r="M3508">
        <v>-3.0379999999999998</v>
      </c>
      <c r="N3508">
        <v>-3.22</v>
      </c>
      <c r="O3508">
        <v>1.1519999999999999</v>
      </c>
      <c r="P3508">
        <v>1.1439999999999999</v>
      </c>
      <c r="Q3508">
        <v>1.143</v>
      </c>
      <c r="R3508">
        <v>0.86099999999999999</v>
      </c>
      <c r="S3508">
        <v>0.43</v>
      </c>
    </row>
    <row r="3509" spans="1:19" x14ac:dyDescent="0.3">
      <c r="A3509">
        <v>600</v>
      </c>
      <c r="B3509">
        <v>-0.255</v>
      </c>
      <c r="C3509">
        <v>-1.22</v>
      </c>
      <c r="D3509">
        <v>-2.2530000000000001</v>
      </c>
      <c r="E3509">
        <v>-2.9620000000000002</v>
      </c>
      <c r="F3509">
        <v>-3.16</v>
      </c>
      <c r="G3509">
        <v>3.4</v>
      </c>
      <c r="H3509">
        <v>0.01</v>
      </c>
      <c r="I3509">
        <v>3.9449999999999998</v>
      </c>
      <c r="J3509">
        <v>-0.27200000000000002</v>
      </c>
      <c r="K3509">
        <v>-1.276</v>
      </c>
      <c r="L3509">
        <v>-2.27</v>
      </c>
      <c r="M3509">
        <v>-3.0409999999999999</v>
      </c>
      <c r="N3509">
        <v>-3.2250000000000001</v>
      </c>
      <c r="O3509">
        <v>1.1539999999999999</v>
      </c>
      <c r="P3509">
        <v>1.145</v>
      </c>
      <c r="Q3509">
        <v>1.141</v>
      </c>
      <c r="R3509">
        <v>0.86399999999999999</v>
      </c>
      <c r="S3509">
        <v>0.43099999999999999</v>
      </c>
    </row>
    <row r="3511" spans="1:19" x14ac:dyDescent="0.3">
      <c r="A3511" t="s">
        <v>0</v>
      </c>
      <c r="B3511" t="s">
        <v>271</v>
      </c>
    </row>
    <row r="3512" spans="1:19" x14ac:dyDescent="0.3">
      <c r="A3512">
        <v>0</v>
      </c>
      <c r="B3512">
        <v>-0.23200000000000001</v>
      </c>
      <c r="C3512">
        <v>-1.208</v>
      </c>
      <c r="D3512">
        <v>-2.2309999999999999</v>
      </c>
      <c r="E3512">
        <v>-3.0150000000000001</v>
      </c>
      <c r="F3512">
        <v>-3.24</v>
      </c>
      <c r="G3512">
        <v>3.6</v>
      </c>
      <c r="H3512">
        <v>-0.01</v>
      </c>
      <c r="I3512">
        <v>3.964</v>
      </c>
      <c r="J3512">
        <v>-0.24399999999999999</v>
      </c>
      <c r="K3512">
        <v>-1.244</v>
      </c>
      <c r="L3512">
        <v>-2.2410000000000001</v>
      </c>
      <c r="M3512">
        <v>-3.0539999999999998</v>
      </c>
      <c r="N3512">
        <v>-3.24</v>
      </c>
      <c r="O3512">
        <v>1.139</v>
      </c>
      <c r="P3512">
        <v>1.139</v>
      </c>
      <c r="Q3512">
        <v>1.1339999999999999</v>
      </c>
      <c r="R3512">
        <v>0.88600000000000001</v>
      </c>
      <c r="S3512">
        <v>0.39300000000000002</v>
      </c>
    </row>
    <row r="3513" spans="1:19" x14ac:dyDescent="0.3">
      <c r="A3513">
        <v>60</v>
      </c>
      <c r="B3513">
        <v>-0.23200000000000001</v>
      </c>
      <c r="C3513">
        <v>-1.208</v>
      </c>
      <c r="D3513">
        <v>-2.2309999999999999</v>
      </c>
      <c r="E3513">
        <v>-3.0150000000000001</v>
      </c>
      <c r="F3513">
        <v>-3.24</v>
      </c>
      <c r="G3513">
        <v>3.6</v>
      </c>
      <c r="H3513">
        <v>-0.01</v>
      </c>
      <c r="I3513">
        <v>3.964</v>
      </c>
      <c r="J3513">
        <v>-0.253</v>
      </c>
      <c r="K3513">
        <v>-1.246</v>
      </c>
      <c r="L3513">
        <v>-2.2360000000000002</v>
      </c>
      <c r="M3513">
        <v>-3.048</v>
      </c>
      <c r="N3513">
        <v>-3.2589999999999999</v>
      </c>
      <c r="O3513">
        <v>1.151</v>
      </c>
      <c r="P3513">
        <v>1.155</v>
      </c>
      <c r="Q3513">
        <v>1.129</v>
      </c>
      <c r="R3513">
        <v>0.872</v>
      </c>
      <c r="S3513">
        <v>0.44400000000000001</v>
      </c>
    </row>
    <row r="3514" spans="1:19" x14ac:dyDescent="0.3">
      <c r="A3514">
        <v>120</v>
      </c>
      <c r="B3514">
        <v>-0.23200000000000001</v>
      </c>
      <c r="C3514">
        <v>-1.208</v>
      </c>
      <c r="D3514">
        <v>-2.2309999999999999</v>
      </c>
      <c r="E3514">
        <v>-3.0150000000000001</v>
      </c>
      <c r="F3514">
        <v>-3.24</v>
      </c>
      <c r="G3514">
        <v>3.6</v>
      </c>
      <c r="H3514">
        <v>-0.01</v>
      </c>
      <c r="I3514">
        <v>3.964</v>
      </c>
      <c r="J3514">
        <v>-0.252</v>
      </c>
      <c r="K3514">
        <v>-1.2470000000000001</v>
      </c>
      <c r="L3514">
        <v>-2.2440000000000002</v>
      </c>
      <c r="M3514">
        <v>-3.06</v>
      </c>
      <c r="N3514">
        <v>-3.2629999999999999</v>
      </c>
      <c r="O3514">
        <v>1.145</v>
      </c>
      <c r="P3514">
        <v>1.1679999999999999</v>
      </c>
      <c r="Q3514">
        <v>1.1639999999999999</v>
      </c>
      <c r="R3514">
        <v>0.91700000000000004</v>
      </c>
      <c r="S3514">
        <v>0.44500000000000001</v>
      </c>
    </row>
    <row r="3515" spans="1:19" x14ac:dyDescent="0.3">
      <c r="A3515">
        <v>180</v>
      </c>
      <c r="B3515">
        <v>-0.23200000000000001</v>
      </c>
      <c r="C3515">
        <v>-1.208</v>
      </c>
      <c r="D3515">
        <v>-2.2309999999999999</v>
      </c>
      <c r="E3515">
        <v>-3.0150000000000001</v>
      </c>
      <c r="F3515">
        <v>-3.24</v>
      </c>
      <c r="G3515">
        <v>3.6</v>
      </c>
      <c r="H3515">
        <v>-0.01</v>
      </c>
      <c r="I3515">
        <v>3.964</v>
      </c>
      <c r="J3515">
        <v>-0.253</v>
      </c>
      <c r="K3515">
        <v>-1.242</v>
      </c>
      <c r="L3515">
        <v>-2.2389999999999999</v>
      </c>
      <c r="M3515">
        <v>-3.0510000000000002</v>
      </c>
      <c r="N3515">
        <v>-3.2650000000000001</v>
      </c>
      <c r="O3515">
        <v>1.1439999999999999</v>
      </c>
      <c r="P3515">
        <v>1.159</v>
      </c>
      <c r="Q3515">
        <v>1.147</v>
      </c>
      <c r="R3515">
        <v>0.89</v>
      </c>
      <c r="S3515">
        <v>0.44600000000000001</v>
      </c>
    </row>
    <row r="3516" spans="1:19" x14ac:dyDescent="0.3">
      <c r="A3516">
        <v>240</v>
      </c>
      <c r="B3516">
        <v>-0.23200000000000001</v>
      </c>
      <c r="C3516">
        <v>-1.208</v>
      </c>
      <c r="D3516">
        <v>-2.2309999999999999</v>
      </c>
      <c r="E3516">
        <v>-3.0150000000000001</v>
      </c>
      <c r="F3516">
        <v>-3.24</v>
      </c>
      <c r="G3516">
        <v>3.6</v>
      </c>
      <c r="H3516">
        <v>-0.01</v>
      </c>
      <c r="I3516">
        <v>3.964</v>
      </c>
      <c r="J3516">
        <v>-0.25700000000000001</v>
      </c>
      <c r="K3516">
        <v>-1.244</v>
      </c>
      <c r="L3516">
        <v>-2.242</v>
      </c>
      <c r="M3516">
        <v>-3.0489999999999999</v>
      </c>
      <c r="N3516">
        <v>-3.2669999999999999</v>
      </c>
      <c r="O3516">
        <v>1.147</v>
      </c>
      <c r="P3516">
        <v>1.1679999999999999</v>
      </c>
      <c r="Q3516">
        <v>1.165</v>
      </c>
      <c r="R3516">
        <v>0.88700000000000001</v>
      </c>
      <c r="S3516">
        <v>0.44700000000000001</v>
      </c>
    </row>
    <row r="3517" spans="1:19" x14ac:dyDescent="0.3">
      <c r="A3517">
        <v>300</v>
      </c>
      <c r="B3517">
        <v>-0.23200000000000001</v>
      </c>
      <c r="C3517">
        <v>-1.208</v>
      </c>
      <c r="D3517">
        <v>-2.2309999999999999</v>
      </c>
      <c r="E3517">
        <v>-3.0150000000000001</v>
      </c>
      <c r="F3517">
        <v>-3.24</v>
      </c>
      <c r="G3517">
        <v>3.6</v>
      </c>
      <c r="H3517">
        <v>-0.01</v>
      </c>
      <c r="I3517">
        <v>3.964</v>
      </c>
      <c r="J3517">
        <v>-0.25800000000000001</v>
      </c>
      <c r="K3517">
        <v>-1.244</v>
      </c>
      <c r="L3517">
        <v>-2.242</v>
      </c>
      <c r="M3517">
        <v>-3.052</v>
      </c>
      <c r="N3517">
        <v>-3.27</v>
      </c>
      <c r="O3517">
        <v>1.145</v>
      </c>
      <c r="P3517">
        <v>1.161</v>
      </c>
      <c r="Q3517">
        <v>1.161</v>
      </c>
      <c r="R3517">
        <v>0.90200000000000002</v>
      </c>
      <c r="S3517">
        <v>0.44800000000000001</v>
      </c>
    </row>
    <row r="3518" spans="1:19" x14ac:dyDescent="0.3">
      <c r="A3518">
        <v>360</v>
      </c>
      <c r="B3518">
        <v>-0.23200000000000001</v>
      </c>
      <c r="C3518">
        <v>-1.208</v>
      </c>
      <c r="D3518">
        <v>-2.2309999999999999</v>
      </c>
      <c r="E3518">
        <v>-3.0150000000000001</v>
      </c>
      <c r="F3518">
        <v>-3.24</v>
      </c>
      <c r="G3518">
        <v>3.6</v>
      </c>
      <c r="H3518">
        <v>-0.01</v>
      </c>
      <c r="I3518">
        <v>3.964</v>
      </c>
      <c r="J3518">
        <v>-0.26</v>
      </c>
      <c r="K3518">
        <v>-1.2450000000000001</v>
      </c>
      <c r="L3518">
        <v>-2.2400000000000002</v>
      </c>
      <c r="M3518">
        <v>-3.056</v>
      </c>
      <c r="N3518">
        <v>-3.2719999999999998</v>
      </c>
      <c r="O3518">
        <v>1.1459999999999999</v>
      </c>
      <c r="P3518">
        <v>1.1599999999999999</v>
      </c>
      <c r="Q3518">
        <v>1.1559999999999999</v>
      </c>
      <c r="R3518">
        <v>0.91500000000000004</v>
      </c>
      <c r="S3518">
        <v>0.44900000000000001</v>
      </c>
    </row>
    <row r="3519" spans="1:19" x14ac:dyDescent="0.3">
      <c r="A3519">
        <v>420</v>
      </c>
      <c r="B3519">
        <v>-0.23200000000000001</v>
      </c>
      <c r="C3519">
        <v>-1.208</v>
      </c>
      <c r="D3519">
        <v>-2.2309999999999999</v>
      </c>
      <c r="E3519">
        <v>-3.0150000000000001</v>
      </c>
      <c r="F3519">
        <v>-3.24</v>
      </c>
      <c r="G3519">
        <v>3.6</v>
      </c>
      <c r="H3519">
        <v>-0.01</v>
      </c>
      <c r="I3519">
        <v>3.964</v>
      </c>
      <c r="J3519">
        <v>-0.26200000000000001</v>
      </c>
      <c r="K3519">
        <v>-1.2470000000000001</v>
      </c>
      <c r="L3519">
        <v>-2.2410000000000001</v>
      </c>
      <c r="M3519">
        <v>-3.0590000000000002</v>
      </c>
      <c r="N3519">
        <v>-3.2749999999999999</v>
      </c>
      <c r="O3519">
        <v>1.145</v>
      </c>
      <c r="P3519">
        <v>1.1599999999999999</v>
      </c>
      <c r="Q3519">
        <v>1.159</v>
      </c>
      <c r="R3519">
        <v>0.92200000000000004</v>
      </c>
      <c r="S3519">
        <v>0.45</v>
      </c>
    </row>
    <row r="3520" spans="1:19" x14ac:dyDescent="0.3">
      <c r="A3520">
        <v>480</v>
      </c>
      <c r="B3520">
        <v>-0.23200000000000001</v>
      </c>
      <c r="C3520">
        <v>-1.208</v>
      </c>
      <c r="D3520">
        <v>-2.2309999999999999</v>
      </c>
      <c r="E3520">
        <v>-3.0150000000000001</v>
      </c>
      <c r="F3520">
        <v>-3.24</v>
      </c>
      <c r="G3520">
        <v>3.6</v>
      </c>
      <c r="H3520">
        <v>-0.01</v>
      </c>
      <c r="I3520">
        <v>3.964</v>
      </c>
      <c r="J3520">
        <v>-0.26300000000000001</v>
      </c>
      <c r="K3520">
        <v>-1.248</v>
      </c>
      <c r="L3520">
        <v>-2.2410000000000001</v>
      </c>
      <c r="M3520">
        <v>-3.0609999999999999</v>
      </c>
      <c r="N3520">
        <v>-3.278</v>
      </c>
      <c r="O3520">
        <v>1.1439999999999999</v>
      </c>
      <c r="P3520">
        <v>1.157</v>
      </c>
      <c r="Q3520">
        <v>1.161</v>
      </c>
      <c r="R3520">
        <v>0.92500000000000004</v>
      </c>
      <c r="S3520">
        <v>0.45100000000000001</v>
      </c>
    </row>
    <row r="3521" spans="1:19" x14ac:dyDescent="0.3">
      <c r="A3521">
        <v>540</v>
      </c>
      <c r="B3521">
        <v>-0.23200000000000001</v>
      </c>
      <c r="C3521">
        <v>-1.208</v>
      </c>
      <c r="D3521">
        <v>-2.2309999999999999</v>
      </c>
      <c r="E3521">
        <v>-3.0150000000000001</v>
      </c>
      <c r="F3521">
        <v>-3.24</v>
      </c>
      <c r="G3521">
        <v>3.6</v>
      </c>
      <c r="H3521">
        <v>-0.01</v>
      </c>
      <c r="I3521">
        <v>3.964</v>
      </c>
      <c r="J3521">
        <v>-0.26500000000000001</v>
      </c>
      <c r="K3521">
        <v>-1.2490000000000001</v>
      </c>
      <c r="L3521">
        <v>-2.2410000000000001</v>
      </c>
      <c r="M3521">
        <v>-3.0630000000000002</v>
      </c>
      <c r="N3521">
        <v>-3.282</v>
      </c>
      <c r="O3521">
        <v>1.1439999999999999</v>
      </c>
      <c r="P3521">
        <v>1.1559999999999999</v>
      </c>
      <c r="Q3521">
        <v>1.161</v>
      </c>
      <c r="R3521">
        <v>0.92700000000000005</v>
      </c>
      <c r="S3521">
        <v>0.45200000000000001</v>
      </c>
    </row>
    <row r="3522" spans="1:19" x14ac:dyDescent="0.3">
      <c r="A3522">
        <v>600</v>
      </c>
      <c r="B3522">
        <v>-0.23200000000000001</v>
      </c>
      <c r="C3522">
        <v>-1.208</v>
      </c>
      <c r="D3522">
        <v>-2.2309999999999999</v>
      </c>
      <c r="E3522">
        <v>-3.0150000000000001</v>
      </c>
      <c r="F3522">
        <v>-3.24</v>
      </c>
      <c r="G3522">
        <v>3.6</v>
      </c>
      <c r="H3522">
        <v>-0.01</v>
      </c>
      <c r="I3522">
        <v>3.964</v>
      </c>
      <c r="J3522">
        <v>-0.26600000000000001</v>
      </c>
      <c r="K3522">
        <v>-1.2509999999999999</v>
      </c>
      <c r="L3522">
        <v>-2.2410000000000001</v>
      </c>
      <c r="M3522">
        <v>-3.0649999999999999</v>
      </c>
      <c r="N3522">
        <v>-3.2850000000000001</v>
      </c>
      <c r="O3522">
        <v>1.143</v>
      </c>
      <c r="P3522">
        <v>1.1539999999999999</v>
      </c>
      <c r="Q3522">
        <v>1.159</v>
      </c>
      <c r="R3522">
        <v>0.92900000000000005</v>
      </c>
      <c r="S3522">
        <v>0.45300000000000001</v>
      </c>
    </row>
    <row r="3524" spans="1:19" x14ac:dyDescent="0.3">
      <c r="A3524" t="s">
        <v>0</v>
      </c>
      <c r="B3524" t="s">
        <v>272</v>
      </c>
    </row>
    <row r="3525" spans="1:19" x14ac:dyDescent="0.3">
      <c r="A3525">
        <v>0</v>
      </c>
      <c r="B3525">
        <v>-0.23200000000000001</v>
      </c>
      <c r="C3525">
        <v>-1.208</v>
      </c>
      <c r="D3525">
        <v>-2.2309999999999999</v>
      </c>
      <c r="E3525">
        <v>-3.0089999999999999</v>
      </c>
      <c r="F3525">
        <v>-3.23</v>
      </c>
      <c r="G3525">
        <v>3.6</v>
      </c>
      <c r="H3525">
        <v>-0.01</v>
      </c>
      <c r="I3525">
        <v>3.964</v>
      </c>
      <c r="J3525">
        <v>-0.24399999999999999</v>
      </c>
      <c r="K3525">
        <v>-1.244</v>
      </c>
      <c r="L3525">
        <v>-2.2410000000000001</v>
      </c>
      <c r="M3525">
        <v>-3.048</v>
      </c>
      <c r="N3525">
        <v>-3.23</v>
      </c>
      <c r="O3525">
        <v>1.139</v>
      </c>
      <c r="P3525">
        <v>1.139</v>
      </c>
      <c r="Q3525">
        <v>1.1339999999999999</v>
      </c>
      <c r="R3525">
        <v>0.88</v>
      </c>
      <c r="S3525">
        <v>0.39</v>
      </c>
    </row>
    <row r="3526" spans="1:19" x14ac:dyDescent="0.3">
      <c r="A3526">
        <v>60</v>
      </c>
      <c r="B3526">
        <v>-0.23200000000000001</v>
      </c>
      <c r="C3526">
        <v>-1.208</v>
      </c>
      <c r="D3526">
        <v>-2.2309999999999999</v>
      </c>
      <c r="E3526">
        <v>-3.0089999999999999</v>
      </c>
      <c r="F3526">
        <v>-3.23</v>
      </c>
      <c r="G3526">
        <v>3.6</v>
      </c>
      <c r="H3526">
        <v>-0.01</v>
      </c>
      <c r="I3526">
        <v>3.964</v>
      </c>
      <c r="J3526">
        <v>-0.253</v>
      </c>
      <c r="K3526">
        <v>-1.246</v>
      </c>
      <c r="L3526">
        <v>-2.2360000000000002</v>
      </c>
      <c r="M3526">
        <v>-3.0419999999999998</v>
      </c>
      <c r="N3526">
        <v>-3.2490000000000001</v>
      </c>
      <c r="O3526">
        <v>1.151</v>
      </c>
      <c r="P3526">
        <v>1.155</v>
      </c>
      <c r="Q3526">
        <v>1.129</v>
      </c>
      <c r="R3526">
        <v>0.86499999999999999</v>
      </c>
      <c r="S3526">
        <v>0.44</v>
      </c>
    </row>
    <row r="3527" spans="1:19" x14ac:dyDescent="0.3">
      <c r="A3527">
        <v>120</v>
      </c>
      <c r="B3527">
        <v>-0.23200000000000001</v>
      </c>
      <c r="C3527">
        <v>-1.208</v>
      </c>
      <c r="D3527">
        <v>-2.2309999999999999</v>
      </c>
      <c r="E3527">
        <v>-3.0089999999999999</v>
      </c>
      <c r="F3527">
        <v>-3.23</v>
      </c>
      <c r="G3527">
        <v>3.6</v>
      </c>
      <c r="H3527">
        <v>-0.01</v>
      </c>
      <c r="I3527">
        <v>3.964</v>
      </c>
      <c r="J3527">
        <v>-0.252</v>
      </c>
      <c r="K3527">
        <v>-1.2470000000000001</v>
      </c>
      <c r="L3527">
        <v>-2.2440000000000002</v>
      </c>
      <c r="M3527">
        <v>-3.0539999999999998</v>
      </c>
      <c r="N3527">
        <v>-3.2530000000000001</v>
      </c>
      <c r="O3527">
        <v>1.145</v>
      </c>
      <c r="P3527">
        <v>1.1679999999999999</v>
      </c>
      <c r="Q3527">
        <v>1.1639999999999999</v>
      </c>
      <c r="R3527">
        <v>0.91</v>
      </c>
      <c r="S3527">
        <v>0.441</v>
      </c>
    </row>
    <row r="3528" spans="1:19" x14ac:dyDescent="0.3">
      <c r="A3528">
        <v>180</v>
      </c>
      <c r="B3528">
        <v>-0.23200000000000001</v>
      </c>
      <c r="C3528">
        <v>-1.208</v>
      </c>
      <c r="D3528">
        <v>-2.2309999999999999</v>
      </c>
      <c r="E3528">
        <v>-3.0089999999999999</v>
      </c>
      <c r="F3528">
        <v>-3.23</v>
      </c>
      <c r="G3528">
        <v>3.6</v>
      </c>
      <c r="H3528">
        <v>-0.01</v>
      </c>
      <c r="I3528">
        <v>3.964</v>
      </c>
      <c r="J3528">
        <v>-0.253</v>
      </c>
      <c r="K3528">
        <v>-1.242</v>
      </c>
      <c r="L3528">
        <v>-2.2389999999999999</v>
      </c>
      <c r="M3528">
        <v>-3.0459999999999998</v>
      </c>
      <c r="N3528">
        <v>-3.254</v>
      </c>
      <c r="O3528">
        <v>1.1439999999999999</v>
      </c>
      <c r="P3528">
        <v>1.159</v>
      </c>
      <c r="Q3528">
        <v>1.147</v>
      </c>
      <c r="R3528">
        <v>0.88300000000000001</v>
      </c>
      <c r="S3528">
        <v>0.442</v>
      </c>
    </row>
    <row r="3529" spans="1:19" x14ac:dyDescent="0.3">
      <c r="A3529">
        <v>240</v>
      </c>
      <c r="B3529">
        <v>-0.23200000000000001</v>
      </c>
      <c r="C3529">
        <v>-1.208</v>
      </c>
      <c r="D3529">
        <v>-2.2309999999999999</v>
      </c>
      <c r="E3529">
        <v>-3.0089999999999999</v>
      </c>
      <c r="F3529">
        <v>-3.23</v>
      </c>
      <c r="G3529">
        <v>3.6</v>
      </c>
      <c r="H3529">
        <v>-0.01</v>
      </c>
      <c r="I3529">
        <v>3.964</v>
      </c>
      <c r="J3529">
        <v>-0.25700000000000001</v>
      </c>
      <c r="K3529">
        <v>-1.244</v>
      </c>
      <c r="L3529">
        <v>-2.242</v>
      </c>
      <c r="M3529">
        <v>-3.0430000000000001</v>
      </c>
      <c r="N3529">
        <v>-3.2570000000000001</v>
      </c>
      <c r="O3529">
        <v>1.147</v>
      </c>
      <c r="P3529">
        <v>1.1679999999999999</v>
      </c>
      <c r="Q3529">
        <v>1.165</v>
      </c>
      <c r="R3529">
        <v>0.88100000000000001</v>
      </c>
      <c r="S3529">
        <v>0.443</v>
      </c>
    </row>
    <row r="3530" spans="1:19" x14ac:dyDescent="0.3">
      <c r="A3530">
        <v>300</v>
      </c>
      <c r="B3530">
        <v>-0.23200000000000001</v>
      </c>
      <c r="C3530">
        <v>-1.208</v>
      </c>
      <c r="D3530">
        <v>-2.2309999999999999</v>
      </c>
      <c r="E3530">
        <v>-3.0089999999999999</v>
      </c>
      <c r="F3530">
        <v>-3.23</v>
      </c>
      <c r="G3530">
        <v>3.6</v>
      </c>
      <c r="H3530">
        <v>-0.01</v>
      </c>
      <c r="I3530">
        <v>3.964</v>
      </c>
      <c r="J3530">
        <v>-0.25800000000000001</v>
      </c>
      <c r="K3530">
        <v>-1.244</v>
      </c>
      <c r="L3530">
        <v>-2.2410000000000001</v>
      </c>
      <c r="M3530">
        <v>-3.0459999999999998</v>
      </c>
      <c r="N3530">
        <v>-3.26</v>
      </c>
      <c r="O3530">
        <v>1.145</v>
      </c>
      <c r="P3530">
        <v>1.161</v>
      </c>
      <c r="Q3530">
        <v>1.161</v>
      </c>
      <c r="R3530">
        <v>0.89700000000000002</v>
      </c>
      <c r="S3530">
        <v>0.44400000000000001</v>
      </c>
    </row>
    <row r="3531" spans="1:19" x14ac:dyDescent="0.3">
      <c r="A3531">
        <v>360</v>
      </c>
      <c r="B3531">
        <v>-0.23200000000000001</v>
      </c>
      <c r="C3531">
        <v>-1.208</v>
      </c>
      <c r="D3531">
        <v>-2.2309999999999999</v>
      </c>
      <c r="E3531">
        <v>-3.0089999999999999</v>
      </c>
      <c r="F3531">
        <v>-3.23</v>
      </c>
      <c r="G3531">
        <v>3.6</v>
      </c>
      <c r="H3531">
        <v>-0.01</v>
      </c>
      <c r="I3531">
        <v>3.964</v>
      </c>
      <c r="J3531">
        <v>-0.26</v>
      </c>
      <c r="K3531">
        <v>-1.2450000000000001</v>
      </c>
      <c r="L3531">
        <v>-2.2400000000000002</v>
      </c>
      <c r="M3531">
        <v>-3.05</v>
      </c>
      <c r="N3531">
        <v>-3.262</v>
      </c>
      <c r="O3531">
        <v>1.1459999999999999</v>
      </c>
      <c r="P3531">
        <v>1.1599999999999999</v>
      </c>
      <c r="Q3531">
        <v>1.1559999999999999</v>
      </c>
      <c r="R3531">
        <v>0.91</v>
      </c>
      <c r="S3531">
        <v>0.44500000000000001</v>
      </c>
    </row>
    <row r="3532" spans="1:19" x14ac:dyDescent="0.3">
      <c r="A3532">
        <v>420</v>
      </c>
      <c r="B3532">
        <v>-0.23200000000000001</v>
      </c>
      <c r="C3532">
        <v>-1.208</v>
      </c>
      <c r="D3532">
        <v>-2.2309999999999999</v>
      </c>
      <c r="E3532">
        <v>-3.0089999999999999</v>
      </c>
      <c r="F3532">
        <v>-3.23</v>
      </c>
      <c r="G3532">
        <v>3.6</v>
      </c>
      <c r="H3532">
        <v>-0.01</v>
      </c>
      <c r="I3532">
        <v>3.964</v>
      </c>
      <c r="J3532">
        <v>-0.26200000000000001</v>
      </c>
      <c r="K3532">
        <v>-1.2470000000000001</v>
      </c>
      <c r="L3532">
        <v>-2.2400000000000002</v>
      </c>
      <c r="M3532">
        <v>-3.0529999999999999</v>
      </c>
      <c r="N3532">
        <v>-3.2650000000000001</v>
      </c>
      <c r="O3532">
        <v>1.145</v>
      </c>
      <c r="P3532">
        <v>1.1599999999999999</v>
      </c>
      <c r="Q3532">
        <v>1.159</v>
      </c>
      <c r="R3532">
        <v>0.91700000000000004</v>
      </c>
      <c r="S3532">
        <v>0.44600000000000001</v>
      </c>
    </row>
    <row r="3533" spans="1:19" x14ac:dyDescent="0.3">
      <c r="A3533">
        <v>480</v>
      </c>
      <c r="B3533">
        <v>-0.23200000000000001</v>
      </c>
      <c r="C3533">
        <v>-1.208</v>
      </c>
      <c r="D3533">
        <v>-2.2309999999999999</v>
      </c>
      <c r="E3533">
        <v>-3.0089999999999999</v>
      </c>
      <c r="F3533">
        <v>-3.23</v>
      </c>
      <c r="G3533">
        <v>3.6</v>
      </c>
      <c r="H3533">
        <v>-0.01</v>
      </c>
      <c r="I3533">
        <v>3.964</v>
      </c>
      <c r="J3533">
        <v>-0.26300000000000001</v>
      </c>
      <c r="K3533">
        <v>-1.248</v>
      </c>
      <c r="L3533">
        <v>-2.2410000000000001</v>
      </c>
      <c r="M3533">
        <v>-3.056</v>
      </c>
      <c r="N3533">
        <v>-3.2679999999999998</v>
      </c>
      <c r="O3533">
        <v>1.1439999999999999</v>
      </c>
      <c r="P3533">
        <v>1.157</v>
      </c>
      <c r="Q3533">
        <v>1.161</v>
      </c>
      <c r="R3533">
        <v>0.92</v>
      </c>
      <c r="S3533">
        <v>0.44700000000000001</v>
      </c>
    </row>
    <row r="3534" spans="1:19" x14ac:dyDescent="0.3">
      <c r="A3534">
        <v>540</v>
      </c>
      <c r="B3534">
        <v>-0.23200000000000001</v>
      </c>
      <c r="C3534">
        <v>-1.208</v>
      </c>
      <c r="D3534">
        <v>-2.2309999999999999</v>
      </c>
      <c r="E3534">
        <v>-3.0089999999999999</v>
      </c>
      <c r="F3534">
        <v>-3.23</v>
      </c>
      <c r="G3534">
        <v>3.6</v>
      </c>
      <c r="H3534">
        <v>-0.01</v>
      </c>
      <c r="I3534">
        <v>3.964</v>
      </c>
      <c r="J3534">
        <v>-0.26500000000000001</v>
      </c>
      <c r="K3534">
        <v>-1.2490000000000001</v>
      </c>
      <c r="L3534">
        <v>-2.2410000000000001</v>
      </c>
      <c r="M3534">
        <v>-3.0569999999999999</v>
      </c>
      <c r="N3534">
        <v>-3.2709999999999999</v>
      </c>
      <c r="O3534">
        <v>1.1439999999999999</v>
      </c>
      <c r="P3534">
        <v>1.1559999999999999</v>
      </c>
      <c r="Q3534">
        <v>1.161</v>
      </c>
      <c r="R3534">
        <v>0.92100000000000004</v>
      </c>
      <c r="S3534">
        <v>0.44800000000000001</v>
      </c>
    </row>
    <row r="3535" spans="1:19" x14ac:dyDescent="0.3">
      <c r="A3535">
        <v>600</v>
      </c>
      <c r="B3535">
        <v>-0.23200000000000001</v>
      </c>
      <c r="C3535">
        <v>-1.208</v>
      </c>
      <c r="D3535">
        <v>-2.2309999999999999</v>
      </c>
      <c r="E3535">
        <v>-3.0089999999999999</v>
      </c>
      <c r="F3535">
        <v>-3.23</v>
      </c>
      <c r="G3535">
        <v>3.6</v>
      </c>
      <c r="H3535">
        <v>-0.01</v>
      </c>
      <c r="I3535">
        <v>3.964</v>
      </c>
      <c r="J3535">
        <v>-0.26600000000000001</v>
      </c>
      <c r="K3535">
        <v>-1.2509999999999999</v>
      </c>
      <c r="L3535">
        <v>-2.2410000000000001</v>
      </c>
      <c r="M3535">
        <v>-3.0590000000000002</v>
      </c>
      <c r="N3535">
        <v>-3.274</v>
      </c>
      <c r="O3535">
        <v>1.143</v>
      </c>
      <c r="P3535">
        <v>1.1539999999999999</v>
      </c>
      <c r="Q3535">
        <v>1.159</v>
      </c>
      <c r="R3535">
        <v>0.92300000000000004</v>
      </c>
      <c r="S3535">
        <v>0.44900000000000001</v>
      </c>
    </row>
    <row r="3537" spans="1:19" x14ac:dyDescent="0.3">
      <c r="A3537" t="s">
        <v>0</v>
      </c>
      <c r="B3537" t="s">
        <v>273</v>
      </c>
    </row>
    <row r="3538" spans="1:19" x14ac:dyDescent="0.3">
      <c r="A3538">
        <v>0</v>
      </c>
      <c r="B3538">
        <v>-0.23200000000000001</v>
      </c>
      <c r="C3538">
        <v>-1.208</v>
      </c>
      <c r="D3538">
        <v>-2.23</v>
      </c>
      <c r="E3538">
        <v>-3.0030000000000001</v>
      </c>
      <c r="F3538">
        <v>-3.22</v>
      </c>
      <c r="G3538">
        <v>3.6</v>
      </c>
      <c r="H3538">
        <v>-0.01</v>
      </c>
      <c r="I3538">
        <v>3.964</v>
      </c>
      <c r="J3538">
        <v>-0.24399999999999999</v>
      </c>
      <c r="K3538">
        <v>-1.244</v>
      </c>
      <c r="L3538">
        <v>-2.2410000000000001</v>
      </c>
      <c r="M3538">
        <v>-3.0430000000000001</v>
      </c>
      <c r="N3538">
        <v>-3.22</v>
      </c>
      <c r="O3538">
        <v>1.139</v>
      </c>
      <c r="P3538">
        <v>1.139</v>
      </c>
      <c r="Q3538">
        <v>1.1339999999999999</v>
      </c>
      <c r="R3538">
        <v>0.873</v>
      </c>
      <c r="S3538">
        <v>0.38700000000000001</v>
      </c>
    </row>
    <row r="3539" spans="1:19" x14ac:dyDescent="0.3">
      <c r="A3539">
        <v>60</v>
      </c>
      <c r="B3539">
        <v>-0.23200000000000001</v>
      </c>
      <c r="C3539">
        <v>-1.208</v>
      </c>
      <c r="D3539">
        <v>-2.23</v>
      </c>
      <c r="E3539">
        <v>-3.0030000000000001</v>
      </c>
      <c r="F3539">
        <v>-3.22</v>
      </c>
      <c r="G3539">
        <v>3.6</v>
      </c>
      <c r="H3539">
        <v>-0.01</v>
      </c>
      <c r="I3539">
        <v>3.964</v>
      </c>
      <c r="J3539">
        <v>-0.253</v>
      </c>
      <c r="K3539">
        <v>-1.246</v>
      </c>
      <c r="L3539">
        <v>-2.2360000000000002</v>
      </c>
      <c r="M3539">
        <v>-3.0369999999999999</v>
      </c>
      <c r="N3539">
        <v>-3.238</v>
      </c>
      <c r="O3539">
        <v>1.1499999999999999</v>
      </c>
      <c r="P3539">
        <v>1.1559999999999999</v>
      </c>
      <c r="Q3539">
        <v>1.1299999999999999</v>
      </c>
      <c r="R3539">
        <v>0.85499999999999998</v>
      </c>
      <c r="S3539">
        <v>0.436</v>
      </c>
    </row>
    <row r="3540" spans="1:19" x14ac:dyDescent="0.3">
      <c r="A3540">
        <v>120</v>
      </c>
      <c r="B3540">
        <v>-0.23200000000000001</v>
      </c>
      <c r="C3540">
        <v>-1.208</v>
      </c>
      <c r="D3540">
        <v>-2.23</v>
      </c>
      <c r="E3540">
        <v>-3.0030000000000001</v>
      </c>
      <c r="F3540">
        <v>-3.22</v>
      </c>
      <c r="G3540">
        <v>3.6</v>
      </c>
      <c r="H3540">
        <v>-0.01</v>
      </c>
      <c r="I3540">
        <v>3.964</v>
      </c>
      <c r="J3540">
        <v>-0.252</v>
      </c>
      <c r="K3540">
        <v>-1.2470000000000001</v>
      </c>
      <c r="L3540">
        <v>-2.2440000000000002</v>
      </c>
      <c r="M3540">
        <v>-3.0489999999999999</v>
      </c>
      <c r="N3540">
        <v>-3.242</v>
      </c>
      <c r="O3540">
        <v>1.145</v>
      </c>
      <c r="P3540">
        <v>1.1679999999999999</v>
      </c>
      <c r="Q3540">
        <v>1.163</v>
      </c>
      <c r="R3540">
        <v>0.90100000000000002</v>
      </c>
      <c r="S3540">
        <v>0.437</v>
      </c>
    </row>
    <row r="3541" spans="1:19" x14ac:dyDescent="0.3">
      <c r="A3541">
        <v>180</v>
      </c>
      <c r="B3541">
        <v>-0.23200000000000001</v>
      </c>
      <c r="C3541">
        <v>-1.208</v>
      </c>
      <c r="D3541">
        <v>-2.23</v>
      </c>
      <c r="E3541">
        <v>-3.0030000000000001</v>
      </c>
      <c r="F3541">
        <v>-3.22</v>
      </c>
      <c r="G3541">
        <v>3.6</v>
      </c>
      <c r="H3541">
        <v>-0.01</v>
      </c>
      <c r="I3541">
        <v>3.964</v>
      </c>
      <c r="J3541">
        <v>-0.253</v>
      </c>
      <c r="K3541">
        <v>-1.242</v>
      </c>
      <c r="L3541">
        <v>-2.238</v>
      </c>
      <c r="M3541">
        <v>-3.04</v>
      </c>
      <c r="N3541">
        <v>-3.2429999999999999</v>
      </c>
      <c r="O3541">
        <v>1.1439999999999999</v>
      </c>
      <c r="P3541">
        <v>1.159</v>
      </c>
      <c r="Q3541">
        <v>1.1459999999999999</v>
      </c>
      <c r="R3541">
        <v>0.877</v>
      </c>
      <c r="S3541">
        <v>0.438</v>
      </c>
    </row>
    <row r="3542" spans="1:19" x14ac:dyDescent="0.3">
      <c r="A3542">
        <v>240</v>
      </c>
      <c r="B3542">
        <v>-0.23200000000000001</v>
      </c>
      <c r="C3542">
        <v>-1.208</v>
      </c>
      <c r="D3542">
        <v>-2.23</v>
      </c>
      <c r="E3542">
        <v>-3.0030000000000001</v>
      </c>
      <c r="F3542">
        <v>-3.22</v>
      </c>
      <c r="G3542">
        <v>3.6</v>
      </c>
      <c r="H3542">
        <v>-0.01</v>
      </c>
      <c r="I3542">
        <v>3.964</v>
      </c>
      <c r="J3542">
        <v>-0.25700000000000001</v>
      </c>
      <c r="K3542">
        <v>-1.244</v>
      </c>
      <c r="L3542">
        <v>-2.2410000000000001</v>
      </c>
      <c r="M3542">
        <v>-3.0379999999999998</v>
      </c>
      <c r="N3542">
        <v>-3.246</v>
      </c>
      <c r="O3542">
        <v>1.147</v>
      </c>
      <c r="P3542">
        <v>1.1679999999999999</v>
      </c>
      <c r="Q3542">
        <v>1.1639999999999999</v>
      </c>
      <c r="R3542">
        <v>0.873</v>
      </c>
      <c r="S3542">
        <v>0.439</v>
      </c>
    </row>
    <row r="3543" spans="1:19" x14ac:dyDescent="0.3">
      <c r="A3543">
        <v>300</v>
      </c>
      <c r="B3543">
        <v>-0.23200000000000001</v>
      </c>
      <c r="C3543">
        <v>-1.208</v>
      </c>
      <c r="D3543">
        <v>-2.23</v>
      </c>
      <c r="E3543">
        <v>-3.0030000000000001</v>
      </c>
      <c r="F3543">
        <v>-3.22</v>
      </c>
      <c r="G3543">
        <v>3.6</v>
      </c>
      <c r="H3543">
        <v>-0.01</v>
      </c>
      <c r="I3543">
        <v>3.964</v>
      </c>
      <c r="J3543">
        <v>-0.25800000000000001</v>
      </c>
      <c r="K3543">
        <v>-1.244</v>
      </c>
      <c r="L3543">
        <v>-2.2410000000000001</v>
      </c>
      <c r="M3543">
        <v>-3.0409999999999999</v>
      </c>
      <c r="N3543">
        <v>-3.2490000000000001</v>
      </c>
      <c r="O3543">
        <v>1.145</v>
      </c>
      <c r="P3543">
        <v>1.161</v>
      </c>
      <c r="Q3543">
        <v>1.161</v>
      </c>
      <c r="R3543">
        <v>0.89</v>
      </c>
      <c r="S3543">
        <v>0.44</v>
      </c>
    </row>
    <row r="3544" spans="1:19" x14ac:dyDescent="0.3">
      <c r="A3544">
        <v>360</v>
      </c>
      <c r="B3544">
        <v>-0.23200000000000001</v>
      </c>
      <c r="C3544">
        <v>-1.208</v>
      </c>
      <c r="D3544">
        <v>-2.23</v>
      </c>
      <c r="E3544">
        <v>-3.0030000000000001</v>
      </c>
      <c r="F3544">
        <v>-3.22</v>
      </c>
      <c r="G3544">
        <v>3.6</v>
      </c>
      <c r="H3544">
        <v>-0.01</v>
      </c>
      <c r="I3544">
        <v>3.964</v>
      </c>
      <c r="J3544">
        <v>-0.26</v>
      </c>
      <c r="K3544">
        <v>-1.2450000000000001</v>
      </c>
      <c r="L3544">
        <v>-2.2400000000000002</v>
      </c>
      <c r="M3544">
        <v>-3.0449999999999999</v>
      </c>
      <c r="N3544">
        <v>-3.2519999999999998</v>
      </c>
      <c r="O3544">
        <v>1.1459999999999999</v>
      </c>
      <c r="P3544">
        <v>1.1599999999999999</v>
      </c>
      <c r="Q3544">
        <v>1.1559999999999999</v>
      </c>
      <c r="R3544">
        <v>0.90300000000000002</v>
      </c>
      <c r="S3544">
        <v>0.441</v>
      </c>
    </row>
    <row r="3545" spans="1:19" x14ac:dyDescent="0.3">
      <c r="A3545">
        <v>420</v>
      </c>
      <c r="B3545">
        <v>-0.23200000000000001</v>
      </c>
      <c r="C3545">
        <v>-1.208</v>
      </c>
      <c r="D3545">
        <v>-2.23</v>
      </c>
      <c r="E3545">
        <v>-3.0030000000000001</v>
      </c>
      <c r="F3545">
        <v>-3.22</v>
      </c>
      <c r="G3545">
        <v>3.6</v>
      </c>
      <c r="H3545">
        <v>-0.01</v>
      </c>
      <c r="I3545">
        <v>3.964</v>
      </c>
      <c r="J3545">
        <v>-0.26200000000000001</v>
      </c>
      <c r="K3545">
        <v>-1.2470000000000001</v>
      </c>
      <c r="L3545">
        <v>-2.2400000000000002</v>
      </c>
      <c r="M3545">
        <v>-3.048</v>
      </c>
      <c r="N3545">
        <v>-3.254</v>
      </c>
      <c r="O3545">
        <v>1.145</v>
      </c>
      <c r="P3545">
        <v>1.1599999999999999</v>
      </c>
      <c r="Q3545">
        <v>1.159</v>
      </c>
      <c r="R3545">
        <v>0.91</v>
      </c>
      <c r="S3545">
        <v>0.442</v>
      </c>
    </row>
    <row r="3546" spans="1:19" x14ac:dyDescent="0.3">
      <c r="A3546">
        <v>480</v>
      </c>
      <c r="B3546">
        <v>-0.23200000000000001</v>
      </c>
      <c r="C3546">
        <v>-1.208</v>
      </c>
      <c r="D3546">
        <v>-2.23</v>
      </c>
      <c r="E3546">
        <v>-3.0030000000000001</v>
      </c>
      <c r="F3546">
        <v>-3.22</v>
      </c>
      <c r="G3546">
        <v>3.6</v>
      </c>
      <c r="H3546">
        <v>-0.01</v>
      </c>
      <c r="I3546">
        <v>3.964</v>
      </c>
      <c r="J3546">
        <v>-0.26300000000000001</v>
      </c>
      <c r="K3546">
        <v>-1.248</v>
      </c>
      <c r="L3546">
        <v>-2.2410000000000001</v>
      </c>
      <c r="M3546">
        <v>-3.05</v>
      </c>
      <c r="N3546">
        <v>-3.2570000000000001</v>
      </c>
      <c r="O3546">
        <v>1.1439999999999999</v>
      </c>
      <c r="P3546">
        <v>1.157</v>
      </c>
      <c r="Q3546">
        <v>1.161</v>
      </c>
      <c r="R3546">
        <v>0.91300000000000003</v>
      </c>
      <c r="S3546">
        <v>0.443</v>
      </c>
    </row>
    <row r="3547" spans="1:19" x14ac:dyDescent="0.3">
      <c r="A3547">
        <v>540</v>
      </c>
      <c r="B3547">
        <v>-0.23200000000000001</v>
      </c>
      <c r="C3547">
        <v>-1.208</v>
      </c>
      <c r="D3547">
        <v>-2.23</v>
      </c>
      <c r="E3547">
        <v>-3.0030000000000001</v>
      </c>
      <c r="F3547">
        <v>-3.22</v>
      </c>
      <c r="G3547">
        <v>3.6</v>
      </c>
      <c r="H3547">
        <v>-0.01</v>
      </c>
      <c r="I3547">
        <v>3.964</v>
      </c>
      <c r="J3547">
        <v>-0.26400000000000001</v>
      </c>
      <c r="K3547">
        <v>-1.2490000000000001</v>
      </c>
      <c r="L3547">
        <v>-2.2410000000000001</v>
      </c>
      <c r="M3547">
        <v>-3.052</v>
      </c>
      <c r="N3547">
        <v>-3.26</v>
      </c>
      <c r="O3547">
        <v>1.143</v>
      </c>
      <c r="P3547">
        <v>1.1559999999999999</v>
      </c>
      <c r="Q3547">
        <v>1.161</v>
      </c>
      <c r="R3547">
        <v>0.91500000000000004</v>
      </c>
      <c r="S3547">
        <v>0.44400000000000001</v>
      </c>
    </row>
    <row r="3548" spans="1:19" x14ac:dyDescent="0.3">
      <c r="A3548">
        <v>600</v>
      </c>
      <c r="B3548">
        <v>-0.23200000000000001</v>
      </c>
      <c r="C3548">
        <v>-1.208</v>
      </c>
      <c r="D3548">
        <v>-2.23</v>
      </c>
      <c r="E3548">
        <v>-3.0030000000000001</v>
      </c>
      <c r="F3548">
        <v>-3.22</v>
      </c>
      <c r="G3548">
        <v>3.6</v>
      </c>
      <c r="H3548">
        <v>-0.01</v>
      </c>
      <c r="I3548">
        <v>3.964</v>
      </c>
      <c r="J3548">
        <v>-0.26600000000000001</v>
      </c>
      <c r="K3548">
        <v>-1.2509999999999999</v>
      </c>
      <c r="L3548">
        <v>-2.2410000000000001</v>
      </c>
      <c r="M3548">
        <v>-3.0539999999999998</v>
      </c>
      <c r="N3548">
        <v>-3.2629999999999999</v>
      </c>
      <c r="O3548">
        <v>1.143</v>
      </c>
      <c r="P3548">
        <v>1.1539999999999999</v>
      </c>
      <c r="Q3548">
        <v>1.159</v>
      </c>
      <c r="R3548">
        <v>0.91700000000000004</v>
      </c>
      <c r="S3548">
        <v>0.44500000000000001</v>
      </c>
    </row>
    <row r="3550" spans="1:19" x14ac:dyDescent="0.3">
      <c r="A3550" t="s">
        <v>0</v>
      </c>
      <c r="B3550" t="s">
        <v>274</v>
      </c>
    </row>
    <row r="3551" spans="1:19" x14ac:dyDescent="0.3">
      <c r="A3551">
        <v>0</v>
      </c>
      <c r="B3551">
        <v>-0.23200000000000001</v>
      </c>
      <c r="C3551">
        <v>-1.2090000000000001</v>
      </c>
      <c r="D3551">
        <v>-2.23</v>
      </c>
      <c r="E3551">
        <v>-2.9980000000000002</v>
      </c>
      <c r="F3551">
        <v>-3.21</v>
      </c>
      <c r="G3551">
        <v>3.6</v>
      </c>
      <c r="H3551">
        <v>-0.01</v>
      </c>
      <c r="I3551">
        <v>3.964</v>
      </c>
      <c r="J3551">
        <v>-0.24399999999999999</v>
      </c>
      <c r="K3551">
        <v>-1.244</v>
      </c>
      <c r="L3551">
        <v>-2.2410000000000001</v>
      </c>
      <c r="M3551">
        <v>-3.036</v>
      </c>
      <c r="N3551">
        <v>-3.21</v>
      </c>
      <c r="O3551">
        <v>1.139</v>
      </c>
      <c r="P3551">
        <v>1.139</v>
      </c>
      <c r="Q3551">
        <v>1.1339999999999999</v>
      </c>
      <c r="R3551">
        <v>0.86699999999999999</v>
      </c>
      <c r="S3551">
        <v>0.38400000000000001</v>
      </c>
    </row>
    <row r="3552" spans="1:19" x14ac:dyDescent="0.3">
      <c r="A3552">
        <v>60</v>
      </c>
      <c r="B3552">
        <v>-0.23200000000000001</v>
      </c>
      <c r="C3552">
        <v>-1.2090000000000001</v>
      </c>
      <c r="D3552">
        <v>-2.23</v>
      </c>
      <c r="E3552">
        <v>-2.9980000000000002</v>
      </c>
      <c r="F3552">
        <v>-3.21</v>
      </c>
      <c r="G3552">
        <v>3.6</v>
      </c>
      <c r="H3552">
        <v>-0.01</v>
      </c>
      <c r="I3552">
        <v>3.964</v>
      </c>
      <c r="J3552">
        <v>-0.253</v>
      </c>
      <c r="K3552">
        <v>-1.246</v>
      </c>
      <c r="L3552">
        <v>-2.2360000000000002</v>
      </c>
      <c r="M3552">
        <v>-3.0310000000000001</v>
      </c>
      <c r="N3552">
        <v>-3.2280000000000002</v>
      </c>
      <c r="O3552">
        <v>1.1499999999999999</v>
      </c>
      <c r="P3552">
        <v>1.1559999999999999</v>
      </c>
      <c r="Q3552">
        <v>1.1299999999999999</v>
      </c>
      <c r="R3552">
        <v>0.84899999999999998</v>
      </c>
      <c r="S3552">
        <v>0.433</v>
      </c>
    </row>
    <row r="3553" spans="1:19" x14ac:dyDescent="0.3">
      <c r="A3553">
        <v>120</v>
      </c>
      <c r="B3553">
        <v>-0.23200000000000001</v>
      </c>
      <c r="C3553">
        <v>-1.2090000000000001</v>
      </c>
      <c r="D3553">
        <v>-2.23</v>
      </c>
      <c r="E3553">
        <v>-2.9980000000000002</v>
      </c>
      <c r="F3553">
        <v>-3.21</v>
      </c>
      <c r="G3553">
        <v>3.6</v>
      </c>
      <c r="H3553">
        <v>-0.01</v>
      </c>
      <c r="I3553">
        <v>3.964</v>
      </c>
      <c r="J3553">
        <v>-0.252</v>
      </c>
      <c r="K3553">
        <v>-1.2470000000000001</v>
      </c>
      <c r="L3553">
        <v>-2.2440000000000002</v>
      </c>
      <c r="M3553">
        <v>-3.0430000000000001</v>
      </c>
      <c r="N3553">
        <v>-3.2309999999999999</v>
      </c>
      <c r="O3553">
        <v>1.145</v>
      </c>
      <c r="P3553">
        <v>1.1679999999999999</v>
      </c>
      <c r="Q3553">
        <v>1.163</v>
      </c>
      <c r="R3553">
        <v>0.89500000000000002</v>
      </c>
      <c r="S3553">
        <v>0.434</v>
      </c>
    </row>
    <row r="3554" spans="1:19" x14ac:dyDescent="0.3">
      <c r="A3554">
        <v>180</v>
      </c>
      <c r="B3554">
        <v>-0.23200000000000001</v>
      </c>
      <c r="C3554">
        <v>-1.2090000000000001</v>
      </c>
      <c r="D3554">
        <v>-2.23</v>
      </c>
      <c r="E3554">
        <v>-2.9980000000000002</v>
      </c>
      <c r="F3554">
        <v>-3.21</v>
      </c>
      <c r="G3554">
        <v>3.6</v>
      </c>
      <c r="H3554">
        <v>-0.01</v>
      </c>
      <c r="I3554">
        <v>3.964</v>
      </c>
      <c r="J3554">
        <v>-0.253</v>
      </c>
      <c r="K3554">
        <v>-1.242</v>
      </c>
      <c r="L3554">
        <v>-2.238</v>
      </c>
      <c r="M3554">
        <v>-3.0339999999999998</v>
      </c>
      <c r="N3554">
        <v>-3.2330000000000001</v>
      </c>
      <c r="O3554">
        <v>1.1439999999999999</v>
      </c>
      <c r="P3554">
        <v>1.159</v>
      </c>
      <c r="Q3554">
        <v>1.1459999999999999</v>
      </c>
      <c r="R3554">
        <v>0.87</v>
      </c>
      <c r="S3554">
        <v>0.434</v>
      </c>
    </row>
    <row r="3555" spans="1:19" x14ac:dyDescent="0.3">
      <c r="A3555">
        <v>240</v>
      </c>
      <c r="B3555">
        <v>-0.23200000000000001</v>
      </c>
      <c r="C3555">
        <v>-1.2090000000000001</v>
      </c>
      <c r="D3555">
        <v>-2.23</v>
      </c>
      <c r="E3555">
        <v>-2.9980000000000002</v>
      </c>
      <c r="F3555">
        <v>-3.21</v>
      </c>
      <c r="G3555">
        <v>3.6</v>
      </c>
      <c r="H3555">
        <v>-0.01</v>
      </c>
      <c r="I3555">
        <v>3.964</v>
      </c>
      <c r="J3555">
        <v>-0.25700000000000001</v>
      </c>
      <c r="K3555">
        <v>-1.244</v>
      </c>
      <c r="L3555">
        <v>-2.2410000000000001</v>
      </c>
      <c r="M3555">
        <v>-3.032</v>
      </c>
      <c r="N3555">
        <v>-3.2360000000000002</v>
      </c>
      <c r="O3555">
        <v>1.147</v>
      </c>
      <c r="P3555">
        <v>1.169</v>
      </c>
      <c r="Q3555">
        <v>1.1639999999999999</v>
      </c>
      <c r="R3555">
        <v>0.86699999999999999</v>
      </c>
      <c r="S3555">
        <v>0.435</v>
      </c>
    </row>
    <row r="3556" spans="1:19" x14ac:dyDescent="0.3">
      <c r="A3556">
        <v>300</v>
      </c>
      <c r="B3556">
        <v>-0.23200000000000001</v>
      </c>
      <c r="C3556">
        <v>-1.2090000000000001</v>
      </c>
      <c r="D3556">
        <v>-2.23</v>
      </c>
      <c r="E3556">
        <v>-2.9980000000000002</v>
      </c>
      <c r="F3556">
        <v>-3.21</v>
      </c>
      <c r="G3556">
        <v>3.6</v>
      </c>
      <c r="H3556">
        <v>-0.01</v>
      </c>
      <c r="I3556">
        <v>3.964</v>
      </c>
      <c r="J3556">
        <v>-0.25800000000000001</v>
      </c>
      <c r="K3556">
        <v>-1.244</v>
      </c>
      <c r="L3556">
        <v>-2.2410000000000001</v>
      </c>
      <c r="M3556">
        <v>-3.0350000000000001</v>
      </c>
      <c r="N3556">
        <v>-3.2389999999999999</v>
      </c>
      <c r="O3556">
        <v>1.145</v>
      </c>
      <c r="P3556">
        <v>1.161</v>
      </c>
      <c r="Q3556">
        <v>1.161</v>
      </c>
      <c r="R3556">
        <v>0.88400000000000001</v>
      </c>
      <c r="S3556">
        <v>0.436</v>
      </c>
    </row>
    <row r="3557" spans="1:19" x14ac:dyDescent="0.3">
      <c r="A3557">
        <v>360</v>
      </c>
      <c r="B3557">
        <v>-0.23200000000000001</v>
      </c>
      <c r="C3557">
        <v>-1.2090000000000001</v>
      </c>
      <c r="D3557">
        <v>-2.23</v>
      </c>
      <c r="E3557">
        <v>-2.9980000000000002</v>
      </c>
      <c r="F3557">
        <v>-3.21</v>
      </c>
      <c r="G3557">
        <v>3.6</v>
      </c>
      <c r="H3557">
        <v>-0.01</v>
      </c>
      <c r="I3557">
        <v>3.964</v>
      </c>
      <c r="J3557">
        <v>-0.26</v>
      </c>
      <c r="K3557">
        <v>-1.2450000000000001</v>
      </c>
      <c r="L3557">
        <v>-2.2400000000000002</v>
      </c>
      <c r="M3557">
        <v>-3.0390000000000001</v>
      </c>
      <c r="N3557">
        <v>-3.2410000000000001</v>
      </c>
      <c r="O3557">
        <v>1.1459999999999999</v>
      </c>
      <c r="P3557">
        <v>1.1599999999999999</v>
      </c>
      <c r="Q3557">
        <v>1.1559999999999999</v>
      </c>
      <c r="R3557">
        <v>0.89800000000000002</v>
      </c>
      <c r="S3557">
        <v>0.437</v>
      </c>
    </row>
    <row r="3558" spans="1:19" x14ac:dyDescent="0.3">
      <c r="A3558">
        <v>420</v>
      </c>
      <c r="B3558">
        <v>-0.23200000000000001</v>
      </c>
      <c r="C3558">
        <v>-1.2090000000000001</v>
      </c>
      <c r="D3558">
        <v>-2.23</v>
      </c>
      <c r="E3558">
        <v>-2.9980000000000002</v>
      </c>
      <c r="F3558">
        <v>-3.21</v>
      </c>
      <c r="G3558">
        <v>3.6</v>
      </c>
      <c r="H3558">
        <v>-0.01</v>
      </c>
      <c r="I3558">
        <v>3.964</v>
      </c>
      <c r="J3558">
        <v>-0.26200000000000001</v>
      </c>
      <c r="K3558">
        <v>-1.2470000000000001</v>
      </c>
      <c r="L3558">
        <v>-2.2400000000000002</v>
      </c>
      <c r="M3558">
        <v>-3.0419999999999998</v>
      </c>
      <c r="N3558">
        <v>-3.2440000000000002</v>
      </c>
      <c r="O3558">
        <v>1.145</v>
      </c>
      <c r="P3558">
        <v>1.1599999999999999</v>
      </c>
      <c r="Q3558">
        <v>1.1579999999999999</v>
      </c>
      <c r="R3558">
        <v>0.90400000000000003</v>
      </c>
      <c r="S3558">
        <v>0.438</v>
      </c>
    </row>
    <row r="3559" spans="1:19" x14ac:dyDescent="0.3">
      <c r="A3559">
        <v>480</v>
      </c>
      <c r="B3559">
        <v>-0.23200000000000001</v>
      </c>
      <c r="C3559">
        <v>-1.2090000000000001</v>
      </c>
      <c r="D3559">
        <v>-2.23</v>
      </c>
      <c r="E3559">
        <v>-2.9980000000000002</v>
      </c>
      <c r="F3559">
        <v>-3.21</v>
      </c>
      <c r="G3559">
        <v>3.6</v>
      </c>
      <c r="H3559">
        <v>-0.01</v>
      </c>
      <c r="I3559">
        <v>3.964</v>
      </c>
      <c r="J3559">
        <v>-0.26300000000000001</v>
      </c>
      <c r="K3559">
        <v>-1.248</v>
      </c>
      <c r="L3559">
        <v>-2.2410000000000001</v>
      </c>
      <c r="M3559">
        <v>-3.044</v>
      </c>
      <c r="N3559">
        <v>-3.246</v>
      </c>
      <c r="O3559">
        <v>1.1439999999999999</v>
      </c>
      <c r="P3559">
        <v>1.157</v>
      </c>
      <c r="Q3559">
        <v>1.161</v>
      </c>
      <c r="R3559">
        <v>0.90700000000000003</v>
      </c>
      <c r="S3559">
        <v>0.439</v>
      </c>
    </row>
    <row r="3560" spans="1:19" x14ac:dyDescent="0.3">
      <c r="A3560">
        <v>540</v>
      </c>
      <c r="B3560">
        <v>-0.23200000000000001</v>
      </c>
      <c r="C3560">
        <v>-1.2090000000000001</v>
      </c>
      <c r="D3560">
        <v>-2.23</v>
      </c>
      <c r="E3560">
        <v>-2.9980000000000002</v>
      </c>
      <c r="F3560">
        <v>-3.21</v>
      </c>
      <c r="G3560">
        <v>3.6</v>
      </c>
      <c r="H3560">
        <v>-0.01</v>
      </c>
      <c r="I3560">
        <v>3.964</v>
      </c>
      <c r="J3560">
        <v>-0.26400000000000001</v>
      </c>
      <c r="K3560">
        <v>-1.2490000000000001</v>
      </c>
      <c r="L3560">
        <v>-2.2410000000000001</v>
      </c>
      <c r="M3560">
        <v>-3.0459999999999998</v>
      </c>
      <c r="N3560">
        <v>-3.2490000000000001</v>
      </c>
      <c r="O3560">
        <v>1.143</v>
      </c>
      <c r="P3560">
        <v>1.155</v>
      </c>
      <c r="Q3560">
        <v>1.161</v>
      </c>
      <c r="R3560">
        <v>0.90900000000000003</v>
      </c>
      <c r="S3560">
        <v>0.44</v>
      </c>
    </row>
    <row r="3561" spans="1:19" x14ac:dyDescent="0.3">
      <c r="A3561">
        <v>600</v>
      </c>
      <c r="B3561">
        <v>-0.23200000000000001</v>
      </c>
      <c r="C3561">
        <v>-1.2090000000000001</v>
      </c>
      <c r="D3561">
        <v>-2.23</v>
      </c>
      <c r="E3561">
        <v>-2.9980000000000002</v>
      </c>
      <c r="F3561">
        <v>-3.21</v>
      </c>
      <c r="G3561">
        <v>3.6</v>
      </c>
      <c r="H3561">
        <v>-0.01</v>
      </c>
      <c r="I3561">
        <v>3.964</v>
      </c>
      <c r="J3561">
        <v>-0.26600000000000001</v>
      </c>
      <c r="K3561">
        <v>-1.2509999999999999</v>
      </c>
      <c r="L3561">
        <v>-2.2410000000000001</v>
      </c>
      <c r="M3561">
        <v>-3.048</v>
      </c>
      <c r="N3561">
        <v>-3.2530000000000001</v>
      </c>
      <c r="O3561">
        <v>1.143</v>
      </c>
      <c r="P3561">
        <v>1.1539999999999999</v>
      </c>
      <c r="Q3561">
        <v>1.159</v>
      </c>
      <c r="R3561">
        <v>0.91100000000000003</v>
      </c>
      <c r="S3561">
        <v>0.441</v>
      </c>
    </row>
    <row r="3563" spans="1:19" x14ac:dyDescent="0.3">
      <c r="A3563" t="s">
        <v>0</v>
      </c>
      <c r="B3563" t="s">
        <v>275</v>
      </c>
    </row>
    <row r="3564" spans="1:19" x14ac:dyDescent="0.3">
      <c r="A3564">
        <v>0</v>
      </c>
      <c r="B3564">
        <v>-0.23200000000000001</v>
      </c>
      <c r="C3564">
        <v>-1.2090000000000001</v>
      </c>
      <c r="D3564">
        <v>-2.23</v>
      </c>
      <c r="E3564">
        <v>-2.992</v>
      </c>
      <c r="F3564">
        <v>-3.2</v>
      </c>
      <c r="G3564">
        <v>3.6</v>
      </c>
      <c r="H3564">
        <v>-0.01</v>
      </c>
      <c r="I3564">
        <v>3.964</v>
      </c>
      <c r="J3564">
        <v>-0.24399999999999999</v>
      </c>
      <c r="K3564">
        <v>-1.244</v>
      </c>
      <c r="L3564">
        <v>-2.2400000000000002</v>
      </c>
      <c r="M3564">
        <v>-3.0310000000000001</v>
      </c>
      <c r="N3564">
        <v>-3.2</v>
      </c>
      <c r="O3564">
        <v>1.139</v>
      </c>
      <c r="P3564">
        <v>1.139</v>
      </c>
      <c r="Q3564">
        <v>1.133</v>
      </c>
      <c r="R3564">
        <v>0.86099999999999999</v>
      </c>
      <c r="S3564">
        <v>0.38100000000000001</v>
      </c>
    </row>
    <row r="3565" spans="1:19" x14ac:dyDescent="0.3">
      <c r="A3565">
        <v>60</v>
      </c>
      <c r="B3565">
        <v>-0.23200000000000001</v>
      </c>
      <c r="C3565">
        <v>-1.2090000000000001</v>
      </c>
      <c r="D3565">
        <v>-2.23</v>
      </c>
      <c r="E3565">
        <v>-2.992</v>
      </c>
      <c r="F3565">
        <v>-3.2</v>
      </c>
      <c r="G3565">
        <v>3.6</v>
      </c>
      <c r="H3565">
        <v>-0.01</v>
      </c>
      <c r="I3565">
        <v>3.964</v>
      </c>
      <c r="J3565">
        <v>-0.253</v>
      </c>
      <c r="K3565">
        <v>-1.246</v>
      </c>
      <c r="L3565">
        <v>-2.2360000000000002</v>
      </c>
      <c r="M3565">
        <v>-3.0249999999999999</v>
      </c>
      <c r="N3565">
        <v>-3.218</v>
      </c>
      <c r="O3565">
        <v>1.151</v>
      </c>
      <c r="P3565">
        <v>1.1559999999999999</v>
      </c>
      <c r="Q3565">
        <v>1.129</v>
      </c>
      <c r="R3565">
        <v>0.84299999999999997</v>
      </c>
      <c r="S3565">
        <v>0.42899999999999999</v>
      </c>
    </row>
    <row r="3566" spans="1:19" x14ac:dyDescent="0.3">
      <c r="A3566">
        <v>120</v>
      </c>
      <c r="B3566">
        <v>-0.23200000000000001</v>
      </c>
      <c r="C3566">
        <v>-1.2090000000000001</v>
      </c>
      <c r="D3566">
        <v>-2.23</v>
      </c>
      <c r="E3566">
        <v>-2.992</v>
      </c>
      <c r="F3566">
        <v>-3.2</v>
      </c>
      <c r="G3566">
        <v>3.6</v>
      </c>
      <c r="H3566">
        <v>-0.01</v>
      </c>
      <c r="I3566">
        <v>3.964</v>
      </c>
      <c r="J3566">
        <v>-0.252</v>
      </c>
      <c r="K3566">
        <v>-1.2470000000000001</v>
      </c>
      <c r="L3566">
        <v>-2.2429999999999999</v>
      </c>
      <c r="M3566">
        <v>-3.0369999999999999</v>
      </c>
      <c r="N3566">
        <v>-3.2210000000000001</v>
      </c>
      <c r="O3566">
        <v>1.1459999999999999</v>
      </c>
      <c r="P3566">
        <v>1.1679999999999999</v>
      </c>
      <c r="Q3566">
        <v>1.1619999999999999</v>
      </c>
      <c r="R3566">
        <v>0.88800000000000001</v>
      </c>
      <c r="S3566">
        <v>0.43</v>
      </c>
    </row>
    <row r="3567" spans="1:19" x14ac:dyDescent="0.3">
      <c r="A3567">
        <v>180</v>
      </c>
      <c r="B3567">
        <v>-0.23200000000000001</v>
      </c>
      <c r="C3567">
        <v>-1.2090000000000001</v>
      </c>
      <c r="D3567">
        <v>-2.23</v>
      </c>
      <c r="E3567">
        <v>-2.992</v>
      </c>
      <c r="F3567">
        <v>-3.2</v>
      </c>
      <c r="G3567">
        <v>3.6</v>
      </c>
      <c r="H3567">
        <v>-0.01</v>
      </c>
      <c r="I3567">
        <v>3.964</v>
      </c>
      <c r="J3567">
        <v>-0.253</v>
      </c>
      <c r="K3567">
        <v>-1.242</v>
      </c>
      <c r="L3567">
        <v>-2.238</v>
      </c>
      <c r="M3567">
        <v>-3.028</v>
      </c>
      <c r="N3567">
        <v>-3.2229999999999999</v>
      </c>
      <c r="O3567">
        <v>1.1439999999999999</v>
      </c>
      <c r="P3567">
        <v>1.159</v>
      </c>
      <c r="Q3567">
        <v>1.145</v>
      </c>
      <c r="R3567">
        <v>0.86299999999999999</v>
      </c>
      <c r="S3567">
        <v>0.43099999999999999</v>
      </c>
    </row>
    <row r="3568" spans="1:19" x14ac:dyDescent="0.3">
      <c r="A3568">
        <v>240</v>
      </c>
      <c r="B3568">
        <v>-0.23200000000000001</v>
      </c>
      <c r="C3568">
        <v>-1.2090000000000001</v>
      </c>
      <c r="D3568">
        <v>-2.23</v>
      </c>
      <c r="E3568">
        <v>-2.992</v>
      </c>
      <c r="F3568">
        <v>-3.2</v>
      </c>
      <c r="G3568">
        <v>3.6</v>
      </c>
      <c r="H3568">
        <v>-0.01</v>
      </c>
      <c r="I3568">
        <v>3.964</v>
      </c>
      <c r="J3568">
        <v>-0.25700000000000001</v>
      </c>
      <c r="K3568">
        <v>-1.244</v>
      </c>
      <c r="L3568">
        <v>-2.2410000000000001</v>
      </c>
      <c r="M3568">
        <v>-3.0259999999999998</v>
      </c>
      <c r="N3568">
        <v>-3.226</v>
      </c>
      <c r="O3568">
        <v>1.147</v>
      </c>
      <c r="P3568">
        <v>1.169</v>
      </c>
      <c r="Q3568">
        <v>1.1639999999999999</v>
      </c>
      <c r="R3568">
        <v>0.86099999999999999</v>
      </c>
      <c r="S3568">
        <v>0.432</v>
      </c>
    </row>
    <row r="3569" spans="1:19" x14ac:dyDescent="0.3">
      <c r="A3569">
        <v>300</v>
      </c>
      <c r="B3569">
        <v>-0.23200000000000001</v>
      </c>
      <c r="C3569">
        <v>-1.2090000000000001</v>
      </c>
      <c r="D3569">
        <v>-2.23</v>
      </c>
      <c r="E3569">
        <v>-2.992</v>
      </c>
      <c r="F3569">
        <v>-3.2</v>
      </c>
      <c r="G3569">
        <v>3.6</v>
      </c>
      <c r="H3569">
        <v>-0.01</v>
      </c>
      <c r="I3569">
        <v>3.964</v>
      </c>
      <c r="J3569">
        <v>-0.25800000000000001</v>
      </c>
      <c r="K3569">
        <v>-1.244</v>
      </c>
      <c r="L3569">
        <v>-2.2410000000000001</v>
      </c>
      <c r="M3569">
        <v>-3.0289999999999999</v>
      </c>
      <c r="N3569">
        <v>-3.2290000000000001</v>
      </c>
      <c r="O3569">
        <v>1.145</v>
      </c>
      <c r="P3569">
        <v>1.1599999999999999</v>
      </c>
      <c r="Q3569">
        <v>1.1599999999999999</v>
      </c>
      <c r="R3569">
        <v>0.879</v>
      </c>
      <c r="S3569">
        <v>0.433</v>
      </c>
    </row>
    <row r="3570" spans="1:19" x14ac:dyDescent="0.3">
      <c r="A3570">
        <v>360</v>
      </c>
      <c r="B3570">
        <v>-0.23200000000000001</v>
      </c>
      <c r="C3570">
        <v>-1.2090000000000001</v>
      </c>
      <c r="D3570">
        <v>-2.23</v>
      </c>
      <c r="E3570">
        <v>-2.992</v>
      </c>
      <c r="F3570">
        <v>-3.2</v>
      </c>
      <c r="G3570">
        <v>3.6</v>
      </c>
      <c r="H3570">
        <v>-0.01</v>
      </c>
      <c r="I3570">
        <v>3.964</v>
      </c>
      <c r="J3570">
        <v>-0.26</v>
      </c>
      <c r="K3570">
        <v>-1.2450000000000001</v>
      </c>
      <c r="L3570">
        <v>-2.2400000000000002</v>
      </c>
      <c r="M3570">
        <v>-3.0339999999999998</v>
      </c>
      <c r="N3570">
        <v>-3.2309999999999999</v>
      </c>
      <c r="O3570">
        <v>1.1459999999999999</v>
      </c>
      <c r="P3570">
        <v>1.1599999999999999</v>
      </c>
      <c r="Q3570">
        <v>1.155</v>
      </c>
      <c r="R3570">
        <v>0.89200000000000002</v>
      </c>
      <c r="S3570">
        <v>0.434</v>
      </c>
    </row>
    <row r="3571" spans="1:19" x14ac:dyDescent="0.3">
      <c r="A3571">
        <v>420</v>
      </c>
      <c r="B3571">
        <v>-0.23200000000000001</v>
      </c>
      <c r="C3571">
        <v>-1.2090000000000001</v>
      </c>
      <c r="D3571">
        <v>-2.23</v>
      </c>
      <c r="E3571">
        <v>-2.992</v>
      </c>
      <c r="F3571">
        <v>-3.2</v>
      </c>
      <c r="G3571">
        <v>3.6</v>
      </c>
      <c r="H3571">
        <v>-0.01</v>
      </c>
      <c r="I3571">
        <v>3.964</v>
      </c>
      <c r="J3571">
        <v>-0.26200000000000001</v>
      </c>
      <c r="K3571">
        <v>-1.2470000000000001</v>
      </c>
      <c r="L3571">
        <v>-2.2400000000000002</v>
      </c>
      <c r="M3571">
        <v>-3.0369999999999999</v>
      </c>
      <c r="N3571">
        <v>-3.2330000000000001</v>
      </c>
      <c r="O3571">
        <v>1.145</v>
      </c>
      <c r="P3571">
        <v>1.1599999999999999</v>
      </c>
      <c r="Q3571">
        <v>1.159</v>
      </c>
      <c r="R3571">
        <v>0.89800000000000002</v>
      </c>
      <c r="S3571">
        <v>0.434</v>
      </c>
    </row>
    <row r="3572" spans="1:19" x14ac:dyDescent="0.3">
      <c r="A3572">
        <v>480</v>
      </c>
      <c r="B3572">
        <v>-0.23200000000000001</v>
      </c>
      <c r="C3572">
        <v>-1.2090000000000001</v>
      </c>
      <c r="D3572">
        <v>-2.23</v>
      </c>
      <c r="E3572">
        <v>-2.992</v>
      </c>
      <c r="F3572">
        <v>-3.2</v>
      </c>
      <c r="G3572">
        <v>3.6</v>
      </c>
      <c r="H3572">
        <v>-0.01</v>
      </c>
      <c r="I3572">
        <v>3.964</v>
      </c>
      <c r="J3572">
        <v>-0.26300000000000001</v>
      </c>
      <c r="K3572">
        <v>-1.248</v>
      </c>
      <c r="L3572">
        <v>-2.2410000000000001</v>
      </c>
      <c r="M3572">
        <v>-3.0390000000000001</v>
      </c>
      <c r="N3572">
        <v>-3.2360000000000002</v>
      </c>
      <c r="O3572">
        <v>1.1439999999999999</v>
      </c>
      <c r="P3572">
        <v>1.157</v>
      </c>
      <c r="Q3572">
        <v>1.161</v>
      </c>
      <c r="R3572">
        <v>0.90100000000000002</v>
      </c>
      <c r="S3572">
        <v>0.435</v>
      </c>
    </row>
    <row r="3573" spans="1:19" x14ac:dyDescent="0.3">
      <c r="A3573">
        <v>540</v>
      </c>
      <c r="B3573">
        <v>-0.23200000000000001</v>
      </c>
      <c r="C3573">
        <v>-1.2090000000000001</v>
      </c>
      <c r="D3573">
        <v>-2.23</v>
      </c>
      <c r="E3573">
        <v>-2.992</v>
      </c>
      <c r="F3573">
        <v>-3.2</v>
      </c>
      <c r="G3573">
        <v>3.6</v>
      </c>
      <c r="H3573">
        <v>-0.01</v>
      </c>
      <c r="I3573">
        <v>3.964</v>
      </c>
      <c r="J3573">
        <v>-0.26400000000000001</v>
      </c>
      <c r="K3573">
        <v>-1.2490000000000001</v>
      </c>
      <c r="L3573">
        <v>-2.2410000000000001</v>
      </c>
      <c r="M3573">
        <v>-3.0409999999999999</v>
      </c>
      <c r="N3573">
        <v>-3.2389999999999999</v>
      </c>
      <c r="O3573">
        <v>1.143</v>
      </c>
      <c r="P3573">
        <v>1.155</v>
      </c>
      <c r="Q3573">
        <v>1.1599999999999999</v>
      </c>
      <c r="R3573">
        <v>0.90300000000000002</v>
      </c>
      <c r="S3573">
        <v>0.436</v>
      </c>
    </row>
    <row r="3574" spans="1:19" x14ac:dyDescent="0.3">
      <c r="A3574">
        <v>600</v>
      </c>
      <c r="B3574">
        <v>-0.23200000000000001</v>
      </c>
      <c r="C3574">
        <v>-1.2090000000000001</v>
      </c>
      <c r="D3574">
        <v>-2.23</v>
      </c>
      <c r="E3574">
        <v>-2.992</v>
      </c>
      <c r="F3574">
        <v>-3.2</v>
      </c>
      <c r="G3574">
        <v>3.6</v>
      </c>
      <c r="H3574">
        <v>-0.01</v>
      </c>
      <c r="I3574">
        <v>3.964</v>
      </c>
      <c r="J3574">
        <v>-0.26600000000000001</v>
      </c>
      <c r="K3574">
        <v>-1.2509999999999999</v>
      </c>
      <c r="L3574">
        <v>-2.2410000000000001</v>
      </c>
      <c r="M3574">
        <v>-3.0430000000000001</v>
      </c>
      <c r="N3574">
        <v>-3.242</v>
      </c>
      <c r="O3574">
        <v>1.143</v>
      </c>
      <c r="P3574">
        <v>1.1539999999999999</v>
      </c>
      <c r="Q3574">
        <v>1.1579999999999999</v>
      </c>
      <c r="R3574">
        <v>0.90600000000000003</v>
      </c>
      <c r="S3574">
        <v>0.438</v>
      </c>
    </row>
    <row r="3576" spans="1:19" x14ac:dyDescent="0.3">
      <c r="A3576" t="s">
        <v>0</v>
      </c>
      <c r="B3576" t="s">
        <v>276</v>
      </c>
    </row>
    <row r="3577" spans="1:19" x14ac:dyDescent="0.3">
      <c r="A3577">
        <v>0</v>
      </c>
      <c r="B3577">
        <v>-0.23200000000000001</v>
      </c>
      <c r="C3577">
        <v>-1.2090000000000001</v>
      </c>
      <c r="D3577">
        <v>-2.23</v>
      </c>
      <c r="E3577">
        <v>-2.9860000000000002</v>
      </c>
      <c r="F3577">
        <v>-3.19</v>
      </c>
      <c r="G3577">
        <v>3.6</v>
      </c>
      <c r="H3577">
        <v>-0.01</v>
      </c>
      <c r="I3577">
        <v>3.964</v>
      </c>
      <c r="J3577">
        <v>-0.24399999999999999</v>
      </c>
      <c r="K3577">
        <v>-1.244</v>
      </c>
      <c r="L3577">
        <v>-2.2400000000000002</v>
      </c>
      <c r="M3577">
        <v>-3.0249999999999999</v>
      </c>
      <c r="N3577">
        <v>-3.19</v>
      </c>
      <c r="O3577">
        <v>1.139</v>
      </c>
      <c r="P3577">
        <v>1.139</v>
      </c>
      <c r="Q3577">
        <v>1.133</v>
      </c>
      <c r="R3577">
        <v>0.85399999999999998</v>
      </c>
      <c r="S3577">
        <v>0.378</v>
      </c>
    </row>
    <row r="3578" spans="1:19" x14ac:dyDescent="0.3">
      <c r="A3578">
        <v>60</v>
      </c>
      <c r="B3578">
        <v>-0.23200000000000001</v>
      </c>
      <c r="C3578">
        <v>-1.2090000000000001</v>
      </c>
      <c r="D3578">
        <v>-2.23</v>
      </c>
      <c r="E3578">
        <v>-2.9860000000000002</v>
      </c>
      <c r="F3578">
        <v>-3.19</v>
      </c>
      <c r="G3578">
        <v>3.6</v>
      </c>
      <c r="H3578">
        <v>-0.01</v>
      </c>
      <c r="I3578">
        <v>3.964</v>
      </c>
      <c r="J3578">
        <v>-0.253</v>
      </c>
      <c r="K3578">
        <v>-1.246</v>
      </c>
      <c r="L3578">
        <v>-2.2360000000000002</v>
      </c>
      <c r="M3578">
        <v>-3.0190000000000001</v>
      </c>
      <c r="N3578">
        <v>-3.2080000000000002</v>
      </c>
      <c r="O3578">
        <v>1.151</v>
      </c>
      <c r="P3578">
        <v>1.155</v>
      </c>
      <c r="Q3578">
        <v>1.129</v>
      </c>
      <c r="R3578">
        <v>0.83699999999999997</v>
      </c>
      <c r="S3578">
        <v>0.42599999999999999</v>
      </c>
    </row>
    <row r="3579" spans="1:19" x14ac:dyDescent="0.3">
      <c r="A3579">
        <v>120</v>
      </c>
      <c r="B3579">
        <v>-0.23200000000000001</v>
      </c>
      <c r="C3579">
        <v>-1.2090000000000001</v>
      </c>
      <c r="D3579">
        <v>-2.23</v>
      </c>
      <c r="E3579">
        <v>-2.9860000000000002</v>
      </c>
      <c r="F3579">
        <v>-3.19</v>
      </c>
      <c r="G3579">
        <v>3.6</v>
      </c>
      <c r="H3579">
        <v>-0.01</v>
      </c>
      <c r="I3579">
        <v>3.964</v>
      </c>
      <c r="J3579">
        <v>-0.252</v>
      </c>
      <c r="K3579">
        <v>-1.2470000000000001</v>
      </c>
      <c r="L3579">
        <v>-2.2429999999999999</v>
      </c>
      <c r="M3579">
        <v>-3.0310000000000001</v>
      </c>
      <c r="N3579">
        <v>-3.2109999999999999</v>
      </c>
      <c r="O3579">
        <v>1.1459999999999999</v>
      </c>
      <c r="P3579">
        <v>1.1679999999999999</v>
      </c>
      <c r="Q3579">
        <v>1.161</v>
      </c>
      <c r="R3579">
        <v>0.88100000000000001</v>
      </c>
      <c r="S3579">
        <v>0.42699999999999999</v>
      </c>
    </row>
    <row r="3580" spans="1:19" x14ac:dyDescent="0.3">
      <c r="A3580">
        <v>180</v>
      </c>
      <c r="B3580">
        <v>-0.23200000000000001</v>
      </c>
      <c r="C3580">
        <v>-1.2090000000000001</v>
      </c>
      <c r="D3580">
        <v>-2.23</v>
      </c>
      <c r="E3580">
        <v>-2.9860000000000002</v>
      </c>
      <c r="F3580">
        <v>-3.19</v>
      </c>
      <c r="G3580">
        <v>3.6</v>
      </c>
      <c r="H3580">
        <v>-0.01</v>
      </c>
      <c r="I3580">
        <v>3.964</v>
      </c>
      <c r="J3580">
        <v>-0.253</v>
      </c>
      <c r="K3580">
        <v>-1.242</v>
      </c>
      <c r="L3580">
        <v>-2.238</v>
      </c>
      <c r="M3580">
        <v>-3.0219999999999998</v>
      </c>
      <c r="N3580">
        <v>-3.2130000000000001</v>
      </c>
      <c r="O3580">
        <v>1.1439999999999999</v>
      </c>
      <c r="P3580">
        <v>1.159</v>
      </c>
      <c r="Q3580">
        <v>1.145</v>
      </c>
      <c r="R3580">
        <v>0.85599999999999998</v>
      </c>
      <c r="S3580">
        <v>0.42699999999999999</v>
      </c>
    </row>
    <row r="3581" spans="1:19" x14ac:dyDescent="0.3">
      <c r="A3581">
        <v>240</v>
      </c>
      <c r="B3581">
        <v>-0.23200000000000001</v>
      </c>
      <c r="C3581">
        <v>-1.2090000000000001</v>
      </c>
      <c r="D3581">
        <v>-2.23</v>
      </c>
      <c r="E3581">
        <v>-2.9860000000000002</v>
      </c>
      <c r="F3581">
        <v>-3.19</v>
      </c>
      <c r="G3581">
        <v>3.6</v>
      </c>
      <c r="H3581">
        <v>-0.01</v>
      </c>
      <c r="I3581">
        <v>3.964</v>
      </c>
      <c r="J3581">
        <v>-0.25700000000000001</v>
      </c>
      <c r="K3581">
        <v>-1.244</v>
      </c>
      <c r="L3581">
        <v>-2.2410000000000001</v>
      </c>
      <c r="M3581">
        <v>-3.02</v>
      </c>
      <c r="N3581">
        <v>-3.2160000000000002</v>
      </c>
      <c r="O3581">
        <v>1.147</v>
      </c>
      <c r="P3581">
        <v>1.169</v>
      </c>
      <c r="Q3581">
        <v>1.1639999999999999</v>
      </c>
      <c r="R3581">
        <v>0.85399999999999998</v>
      </c>
      <c r="S3581">
        <v>0.42799999999999999</v>
      </c>
    </row>
    <row r="3582" spans="1:19" x14ac:dyDescent="0.3">
      <c r="A3582">
        <v>300</v>
      </c>
      <c r="B3582">
        <v>-0.23200000000000001</v>
      </c>
      <c r="C3582">
        <v>-1.2090000000000001</v>
      </c>
      <c r="D3582">
        <v>-2.23</v>
      </c>
      <c r="E3582">
        <v>-2.9860000000000002</v>
      </c>
      <c r="F3582">
        <v>-3.19</v>
      </c>
      <c r="G3582">
        <v>3.6</v>
      </c>
      <c r="H3582">
        <v>-0.01</v>
      </c>
      <c r="I3582">
        <v>3.964</v>
      </c>
      <c r="J3582">
        <v>-0.25800000000000001</v>
      </c>
      <c r="K3582">
        <v>-1.244</v>
      </c>
      <c r="L3582">
        <v>-2.2410000000000001</v>
      </c>
      <c r="M3582">
        <v>-3.024</v>
      </c>
      <c r="N3582">
        <v>-3.2189999999999999</v>
      </c>
      <c r="O3582">
        <v>1.145</v>
      </c>
      <c r="P3582">
        <v>1.1599999999999999</v>
      </c>
      <c r="Q3582">
        <v>1.1599999999999999</v>
      </c>
      <c r="R3582">
        <v>0.873</v>
      </c>
      <c r="S3582">
        <v>0.42899999999999999</v>
      </c>
    </row>
    <row r="3583" spans="1:19" x14ac:dyDescent="0.3">
      <c r="A3583">
        <v>360</v>
      </c>
      <c r="B3583">
        <v>-0.23200000000000001</v>
      </c>
      <c r="C3583">
        <v>-1.2090000000000001</v>
      </c>
      <c r="D3583">
        <v>-2.23</v>
      </c>
      <c r="E3583">
        <v>-2.9860000000000002</v>
      </c>
      <c r="F3583">
        <v>-3.19</v>
      </c>
      <c r="G3583">
        <v>3.6</v>
      </c>
      <c r="H3583">
        <v>-0.01</v>
      </c>
      <c r="I3583">
        <v>3.964</v>
      </c>
      <c r="J3583">
        <v>-0.26</v>
      </c>
      <c r="K3583">
        <v>-1.2450000000000001</v>
      </c>
      <c r="L3583">
        <v>-2.2389999999999999</v>
      </c>
      <c r="M3583">
        <v>-3.028</v>
      </c>
      <c r="N3583">
        <v>-3.2210000000000001</v>
      </c>
      <c r="O3583">
        <v>1.1459999999999999</v>
      </c>
      <c r="P3583">
        <v>1.1599999999999999</v>
      </c>
      <c r="Q3583">
        <v>1.155</v>
      </c>
      <c r="R3583">
        <v>0.88700000000000001</v>
      </c>
      <c r="S3583">
        <v>0.43</v>
      </c>
    </row>
    <row r="3584" spans="1:19" x14ac:dyDescent="0.3">
      <c r="A3584">
        <v>420</v>
      </c>
      <c r="B3584">
        <v>-0.23200000000000001</v>
      </c>
      <c r="C3584">
        <v>-1.2090000000000001</v>
      </c>
      <c r="D3584">
        <v>-2.23</v>
      </c>
      <c r="E3584">
        <v>-2.9860000000000002</v>
      </c>
      <c r="F3584">
        <v>-3.19</v>
      </c>
      <c r="G3584">
        <v>3.6</v>
      </c>
      <c r="H3584">
        <v>-0.01</v>
      </c>
      <c r="I3584">
        <v>3.964</v>
      </c>
      <c r="J3584">
        <v>-0.26200000000000001</v>
      </c>
      <c r="K3584">
        <v>-1.2470000000000001</v>
      </c>
      <c r="L3584">
        <v>-2.2400000000000002</v>
      </c>
      <c r="M3584">
        <v>-3.0310000000000001</v>
      </c>
      <c r="N3584">
        <v>-3.2229999999999999</v>
      </c>
      <c r="O3584">
        <v>1.145</v>
      </c>
      <c r="P3584">
        <v>1.1599999999999999</v>
      </c>
      <c r="Q3584">
        <v>1.1579999999999999</v>
      </c>
      <c r="R3584">
        <v>0.89200000000000002</v>
      </c>
      <c r="S3584">
        <v>0.43099999999999999</v>
      </c>
    </row>
    <row r="3585" spans="1:19" x14ac:dyDescent="0.3">
      <c r="A3585">
        <v>480</v>
      </c>
      <c r="B3585">
        <v>-0.23200000000000001</v>
      </c>
      <c r="C3585">
        <v>-1.2090000000000001</v>
      </c>
      <c r="D3585">
        <v>-2.23</v>
      </c>
      <c r="E3585">
        <v>-2.9860000000000002</v>
      </c>
      <c r="F3585">
        <v>-3.19</v>
      </c>
      <c r="G3585">
        <v>3.6</v>
      </c>
      <c r="H3585">
        <v>-0.01</v>
      </c>
      <c r="I3585">
        <v>3.964</v>
      </c>
      <c r="J3585">
        <v>-0.26300000000000001</v>
      </c>
      <c r="K3585">
        <v>-1.248</v>
      </c>
      <c r="L3585">
        <v>-2.2410000000000001</v>
      </c>
      <c r="M3585">
        <v>-3.0329999999999999</v>
      </c>
      <c r="N3585">
        <v>-3.226</v>
      </c>
      <c r="O3585">
        <v>1.1439999999999999</v>
      </c>
      <c r="P3585">
        <v>1.157</v>
      </c>
      <c r="Q3585">
        <v>1.161</v>
      </c>
      <c r="R3585">
        <v>0.89500000000000002</v>
      </c>
      <c r="S3585">
        <v>0.432</v>
      </c>
    </row>
    <row r="3586" spans="1:19" x14ac:dyDescent="0.3">
      <c r="A3586">
        <v>540</v>
      </c>
      <c r="B3586">
        <v>-0.23200000000000001</v>
      </c>
      <c r="C3586">
        <v>-1.2090000000000001</v>
      </c>
      <c r="D3586">
        <v>-2.23</v>
      </c>
      <c r="E3586">
        <v>-2.9860000000000002</v>
      </c>
      <c r="F3586">
        <v>-3.19</v>
      </c>
      <c r="G3586">
        <v>3.6</v>
      </c>
      <c r="H3586">
        <v>-0.01</v>
      </c>
      <c r="I3586">
        <v>3.964</v>
      </c>
      <c r="J3586">
        <v>-0.26400000000000001</v>
      </c>
      <c r="K3586">
        <v>-1.2490000000000001</v>
      </c>
      <c r="L3586">
        <v>-2.2410000000000001</v>
      </c>
      <c r="M3586">
        <v>-3.0350000000000001</v>
      </c>
      <c r="N3586">
        <v>-3.2290000000000001</v>
      </c>
      <c r="O3586">
        <v>1.143</v>
      </c>
      <c r="P3586">
        <v>1.155</v>
      </c>
      <c r="Q3586">
        <v>1.1599999999999999</v>
      </c>
      <c r="R3586">
        <v>0.89700000000000002</v>
      </c>
      <c r="S3586">
        <v>0.433</v>
      </c>
    </row>
    <row r="3587" spans="1:19" x14ac:dyDescent="0.3">
      <c r="A3587">
        <v>600</v>
      </c>
      <c r="B3587">
        <v>-0.23200000000000001</v>
      </c>
      <c r="C3587">
        <v>-1.2090000000000001</v>
      </c>
      <c r="D3587">
        <v>-2.23</v>
      </c>
      <c r="E3587">
        <v>-2.9860000000000002</v>
      </c>
      <c r="F3587">
        <v>-3.19</v>
      </c>
      <c r="G3587">
        <v>3.6</v>
      </c>
      <c r="H3587">
        <v>-0.01</v>
      </c>
      <c r="I3587">
        <v>3.964</v>
      </c>
      <c r="J3587">
        <v>-0.26600000000000001</v>
      </c>
      <c r="K3587">
        <v>-1.2509999999999999</v>
      </c>
      <c r="L3587">
        <v>-2.2410000000000001</v>
      </c>
      <c r="M3587">
        <v>-3.0369999999999999</v>
      </c>
      <c r="N3587">
        <v>-3.2320000000000002</v>
      </c>
      <c r="O3587">
        <v>1.143</v>
      </c>
      <c r="P3587">
        <v>1.1539999999999999</v>
      </c>
      <c r="Q3587">
        <v>1.1579999999999999</v>
      </c>
      <c r="R3587">
        <v>0.89900000000000002</v>
      </c>
      <c r="S3587">
        <v>0.434</v>
      </c>
    </row>
    <row r="3589" spans="1:19" x14ac:dyDescent="0.3">
      <c r="A3589" t="s">
        <v>0</v>
      </c>
      <c r="B3589" t="s">
        <v>277</v>
      </c>
    </row>
    <row r="3590" spans="1:19" x14ac:dyDescent="0.3">
      <c r="A3590">
        <v>0</v>
      </c>
      <c r="B3590">
        <v>-0.23200000000000001</v>
      </c>
      <c r="C3590">
        <v>-1.2090000000000001</v>
      </c>
      <c r="D3590">
        <v>-2.23</v>
      </c>
      <c r="E3590">
        <v>-2.98</v>
      </c>
      <c r="F3590">
        <v>-3.18</v>
      </c>
      <c r="G3590">
        <v>3.6</v>
      </c>
      <c r="H3590">
        <v>-0.01</v>
      </c>
      <c r="I3590">
        <v>3.964</v>
      </c>
      <c r="J3590">
        <v>-0.24399999999999999</v>
      </c>
      <c r="K3590">
        <v>-1.244</v>
      </c>
      <c r="L3590">
        <v>-2.2400000000000002</v>
      </c>
      <c r="M3590">
        <v>-3.0179999999999998</v>
      </c>
      <c r="N3590">
        <v>-3.18</v>
      </c>
      <c r="O3590">
        <v>1.139</v>
      </c>
      <c r="P3590">
        <v>1.139</v>
      </c>
      <c r="Q3590">
        <v>1.133</v>
      </c>
      <c r="R3590">
        <v>0.84799999999999998</v>
      </c>
      <c r="S3590">
        <v>0.374</v>
      </c>
    </row>
    <row r="3591" spans="1:19" x14ac:dyDescent="0.3">
      <c r="A3591">
        <v>60</v>
      </c>
      <c r="B3591">
        <v>-0.23200000000000001</v>
      </c>
      <c r="C3591">
        <v>-1.2090000000000001</v>
      </c>
      <c r="D3591">
        <v>-2.23</v>
      </c>
      <c r="E3591">
        <v>-2.98</v>
      </c>
      <c r="F3591">
        <v>-3.18</v>
      </c>
      <c r="G3591">
        <v>3.6</v>
      </c>
      <c r="H3591">
        <v>-0.01</v>
      </c>
      <c r="I3591">
        <v>3.964</v>
      </c>
      <c r="J3591">
        <v>-0.253</v>
      </c>
      <c r="K3591">
        <v>-1.246</v>
      </c>
      <c r="L3591">
        <v>-2.2349999999999999</v>
      </c>
      <c r="M3591">
        <v>-3.0139999999999998</v>
      </c>
      <c r="N3591">
        <v>-3.198</v>
      </c>
      <c r="O3591">
        <v>1.151</v>
      </c>
      <c r="P3591">
        <v>1.155</v>
      </c>
      <c r="Q3591">
        <v>1.129</v>
      </c>
      <c r="R3591">
        <v>0.83099999999999996</v>
      </c>
      <c r="S3591">
        <v>0.42199999999999999</v>
      </c>
    </row>
    <row r="3592" spans="1:19" x14ac:dyDescent="0.3">
      <c r="A3592">
        <v>120</v>
      </c>
      <c r="B3592">
        <v>-0.23200000000000001</v>
      </c>
      <c r="C3592">
        <v>-1.2090000000000001</v>
      </c>
      <c r="D3592">
        <v>-2.23</v>
      </c>
      <c r="E3592">
        <v>-2.98</v>
      </c>
      <c r="F3592">
        <v>-3.18</v>
      </c>
      <c r="G3592">
        <v>3.6</v>
      </c>
      <c r="H3592">
        <v>-0.01</v>
      </c>
      <c r="I3592">
        <v>3.964</v>
      </c>
      <c r="J3592">
        <v>-0.252</v>
      </c>
      <c r="K3592">
        <v>-1.2470000000000001</v>
      </c>
      <c r="L3592">
        <v>-2.2429999999999999</v>
      </c>
      <c r="M3592">
        <v>-3.0249999999999999</v>
      </c>
      <c r="N3592">
        <v>-3.2010000000000001</v>
      </c>
      <c r="O3592">
        <v>1.1459999999999999</v>
      </c>
      <c r="P3592">
        <v>1.1679999999999999</v>
      </c>
      <c r="Q3592">
        <v>1.161</v>
      </c>
      <c r="R3592">
        <v>0.875</v>
      </c>
      <c r="S3592">
        <v>0.42299999999999999</v>
      </c>
    </row>
    <row r="3593" spans="1:19" x14ac:dyDescent="0.3">
      <c r="A3593">
        <v>180</v>
      </c>
      <c r="B3593">
        <v>-0.23200000000000001</v>
      </c>
      <c r="C3593">
        <v>-1.2090000000000001</v>
      </c>
      <c r="D3593">
        <v>-2.23</v>
      </c>
      <c r="E3593">
        <v>-2.98</v>
      </c>
      <c r="F3593">
        <v>-3.18</v>
      </c>
      <c r="G3593">
        <v>3.6</v>
      </c>
      <c r="H3593">
        <v>-0.01</v>
      </c>
      <c r="I3593">
        <v>3.964</v>
      </c>
      <c r="J3593">
        <v>-0.253</v>
      </c>
      <c r="K3593">
        <v>-1.242</v>
      </c>
      <c r="L3593">
        <v>-2.238</v>
      </c>
      <c r="M3593">
        <v>-3.016</v>
      </c>
      <c r="N3593">
        <v>-3.202</v>
      </c>
      <c r="O3593">
        <v>1.1439999999999999</v>
      </c>
      <c r="P3593">
        <v>1.159</v>
      </c>
      <c r="Q3593">
        <v>1.145</v>
      </c>
      <c r="R3593">
        <v>0.84899999999999998</v>
      </c>
      <c r="S3593">
        <v>0.42399999999999999</v>
      </c>
    </row>
    <row r="3594" spans="1:19" x14ac:dyDescent="0.3">
      <c r="A3594">
        <v>240</v>
      </c>
      <c r="B3594">
        <v>-0.23200000000000001</v>
      </c>
      <c r="C3594">
        <v>-1.2090000000000001</v>
      </c>
      <c r="D3594">
        <v>-2.23</v>
      </c>
      <c r="E3594">
        <v>-2.98</v>
      </c>
      <c r="F3594">
        <v>-3.18</v>
      </c>
      <c r="G3594">
        <v>3.6</v>
      </c>
      <c r="H3594">
        <v>-0.01</v>
      </c>
      <c r="I3594">
        <v>3.964</v>
      </c>
      <c r="J3594">
        <v>-0.25700000000000001</v>
      </c>
      <c r="K3594">
        <v>-1.244</v>
      </c>
      <c r="L3594">
        <v>-2.2410000000000001</v>
      </c>
      <c r="M3594">
        <v>-3.0139999999999998</v>
      </c>
      <c r="N3594">
        <v>-3.206</v>
      </c>
      <c r="O3594">
        <v>1.147</v>
      </c>
      <c r="P3594">
        <v>1.169</v>
      </c>
      <c r="Q3594">
        <v>1.1639999999999999</v>
      </c>
      <c r="R3594">
        <v>0.84799999999999998</v>
      </c>
      <c r="S3594">
        <v>0.42499999999999999</v>
      </c>
    </row>
    <row r="3595" spans="1:19" x14ac:dyDescent="0.3">
      <c r="A3595">
        <v>300</v>
      </c>
      <c r="B3595">
        <v>-0.23200000000000001</v>
      </c>
      <c r="C3595">
        <v>-1.2090000000000001</v>
      </c>
      <c r="D3595">
        <v>-2.23</v>
      </c>
      <c r="E3595">
        <v>-2.98</v>
      </c>
      <c r="F3595">
        <v>-3.18</v>
      </c>
      <c r="G3595">
        <v>3.6</v>
      </c>
      <c r="H3595">
        <v>-0.01</v>
      </c>
      <c r="I3595">
        <v>3.964</v>
      </c>
      <c r="J3595">
        <v>-0.25800000000000001</v>
      </c>
      <c r="K3595">
        <v>-1.244</v>
      </c>
      <c r="L3595">
        <v>-2.2410000000000001</v>
      </c>
      <c r="M3595">
        <v>-3.0179999999999998</v>
      </c>
      <c r="N3595">
        <v>-3.2080000000000002</v>
      </c>
      <c r="O3595">
        <v>1.145</v>
      </c>
      <c r="P3595">
        <v>1.1599999999999999</v>
      </c>
      <c r="Q3595">
        <v>1.1599999999999999</v>
      </c>
      <c r="R3595">
        <v>0.86699999999999999</v>
      </c>
      <c r="S3595">
        <v>0.42599999999999999</v>
      </c>
    </row>
    <row r="3596" spans="1:19" x14ac:dyDescent="0.3">
      <c r="A3596">
        <v>360</v>
      </c>
      <c r="B3596">
        <v>-0.23200000000000001</v>
      </c>
      <c r="C3596">
        <v>-1.2090000000000001</v>
      </c>
      <c r="D3596">
        <v>-2.23</v>
      </c>
      <c r="E3596">
        <v>-2.98</v>
      </c>
      <c r="F3596">
        <v>-3.18</v>
      </c>
      <c r="G3596">
        <v>3.6</v>
      </c>
      <c r="H3596">
        <v>-0.01</v>
      </c>
      <c r="I3596">
        <v>3.964</v>
      </c>
      <c r="J3596">
        <v>-0.26</v>
      </c>
      <c r="K3596">
        <v>-1.2450000000000001</v>
      </c>
      <c r="L3596">
        <v>-2.2389999999999999</v>
      </c>
      <c r="M3596">
        <v>-3.0219999999999998</v>
      </c>
      <c r="N3596">
        <v>-3.21</v>
      </c>
      <c r="O3596">
        <v>1.1459999999999999</v>
      </c>
      <c r="P3596">
        <v>1.1599999999999999</v>
      </c>
      <c r="Q3596">
        <v>1.1539999999999999</v>
      </c>
      <c r="R3596">
        <v>0.88100000000000001</v>
      </c>
      <c r="S3596">
        <v>0.42599999999999999</v>
      </c>
    </row>
    <row r="3597" spans="1:19" x14ac:dyDescent="0.3">
      <c r="A3597">
        <v>420</v>
      </c>
      <c r="B3597">
        <v>-0.23200000000000001</v>
      </c>
      <c r="C3597">
        <v>-1.2090000000000001</v>
      </c>
      <c r="D3597">
        <v>-2.23</v>
      </c>
      <c r="E3597">
        <v>-2.98</v>
      </c>
      <c r="F3597">
        <v>-3.18</v>
      </c>
      <c r="G3597">
        <v>3.6</v>
      </c>
      <c r="H3597">
        <v>-0.01</v>
      </c>
      <c r="I3597">
        <v>3.964</v>
      </c>
      <c r="J3597">
        <v>-0.26200000000000001</v>
      </c>
      <c r="K3597">
        <v>-1.2470000000000001</v>
      </c>
      <c r="L3597">
        <v>-2.2389999999999999</v>
      </c>
      <c r="M3597">
        <v>-3.0249999999999999</v>
      </c>
      <c r="N3597">
        <v>-3.2130000000000001</v>
      </c>
      <c r="O3597">
        <v>1.145</v>
      </c>
      <c r="P3597">
        <v>1.1599999999999999</v>
      </c>
      <c r="Q3597">
        <v>1.1579999999999999</v>
      </c>
      <c r="R3597">
        <v>0.88700000000000001</v>
      </c>
      <c r="S3597">
        <v>0.42699999999999999</v>
      </c>
    </row>
    <row r="3598" spans="1:19" x14ac:dyDescent="0.3">
      <c r="A3598">
        <v>480</v>
      </c>
      <c r="B3598">
        <v>-0.23200000000000001</v>
      </c>
      <c r="C3598">
        <v>-1.2090000000000001</v>
      </c>
      <c r="D3598">
        <v>-2.23</v>
      </c>
      <c r="E3598">
        <v>-2.98</v>
      </c>
      <c r="F3598">
        <v>-3.18</v>
      </c>
      <c r="G3598">
        <v>3.6</v>
      </c>
      <c r="H3598">
        <v>-0.01</v>
      </c>
      <c r="I3598">
        <v>3.964</v>
      </c>
      <c r="J3598">
        <v>-0.26300000000000001</v>
      </c>
      <c r="K3598">
        <v>-1.248</v>
      </c>
      <c r="L3598">
        <v>-2.2400000000000002</v>
      </c>
      <c r="M3598">
        <v>-3.0270000000000001</v>
      </c>
      <c r="N3598">
        <v>-3.2149999999999999</v>
      </c>
      <c r="O3598">
        <v>1.1439999999999999</v>
      </c>
      <c r="P3598">
        <v>1.157</v>
      </c>
      <c r="Q3598">
        <v>1.1599999999999999</v>
      </c>
      <c r="R3598">
        <v>0.88900000000000001</v>
      </c>
      <c r="S3598">
        <v>0.42799999999999999</v>
      </c>
    </row>
    <row r="3599" spans="1:19" x14ac:dyDescent="0.3">
      <c r="A3599">
        <v>540</v>
      </c>
      <c r="B3599">
        <v>-0.23200000000000001</v>
      </c>
      <c r="C3599">
        <v>-1.2090000000000001</v>
      </c>
      <c r="D3599">
        <v>-2.23</v>
      </c>
      <c r="E3599">
        <v>-2.98</v>
      </c>
      <c r="F3599">
        <v>-3.18</v>
      </c>
      <c r="G3599">
        <v>3.6</v>
      </c>
      <c r="H3599">
        <v>-0.01</v>
      </c>
      <c r="I3599">
        <v>3.964</v>
      </c>
      <c r="J3599">
        <v>-0.26400000000000001</v>
      </c>
      <c r="K3599">
        <v>-1.2490000000000001</v>
      </c>
      <c r="L3599">
        <v>-2.2400000000000002</v>
      </c>
      <c r="M3599">
        <v>-3.0289999999999999</v>
      </c>
      <c r="N3599">
        <v>-3.218</v>
      </c>
      <c r="O3599">
        <v>1.143</v>
      </c>
      <c r="P3599">
        <v>1.155</v>
      </c>
      <c r="Q3599">
        <v>1.159</v>
      </c>
      <c r="R3599">
        <v>0.89100000000000001</v>
      </c>
      <c r="S3599">
        <v>0.42899999999999999</v>
      </c>
    </row>
    <row r="3600" spans="1:19" x14ac:dyDescent="0.3">
      <c r="A3600">
        <v>600</v>
      </c>
      <c r="B3600">
        <v>-0.23200000000000001</v>
      </c>
      <c r="C3600">
        <v>-1.2090000000000001</v>
      </c>
      <c r="D3600">
        <v>-2.23</v>
      </c>
      <c r="E3600">
        <v>-2.98</v>
      </c>
      <c r="F3600">
        <v>-3.18</v>
      </c>
      <c r="G3600">
        <v>3.6</v>
      </c>
      <c r="H3600">
        <v>-0.01</v>
      </c>
      <c r="I3600">
        <v>3.964</v>
      </c>
      <c r="J3600">
        <v>-0.26600000000000001</v>
      </c>
      <c r="K3600">
        <v>-1.2509999999999999</v>
      </c>
      <c r="L3600">
        <v>-2.2400000000000002</v>
      </c>
      <c r="M3600">
        <v>-3.0310000000000001</v>
      </c>
      <c r="N3600">
        <v>-3.2210000000000001</v>
      </c>
      <c r="O3600">
        <v>1.143</v>
      </c>
      <c r="P3600">
        <v>1.1539999999999999</v>
      </c>
      <c r="Q3600">
        <v>1.1579999999999999</v>
      </c>
      <c r="R3600">
        <v>0.89300000000000002</v>
      </c>
      <c r="S3600">
        <v>0.43</v>
      </c>
    </row>
    <row r="3602" spans="1:19" x14ac:dyDescent="0.3">
      <c r="A3602" t="s">
        <v>0</v>
      </c>
      <c r="B3602" t="s">
        <v>278</v>
      </c>
    </row>
    <row r="3603" spans="1:19" x14ac:dyDescent="0.3">
      <c r="A3603">
        <v>0</v>
      </c>
      <c r="B3603">
        <v>-0.23200000000000001</v>
      </c>
      <c r="C3603">
        <v>-1.2090000000000001</v>
      </c>
      <c r="D3603">
        <v>-2.23</v>
      </c>
      <c r="E3603">
        <v>-2.9740000000000002</v>
      </c>
      <c r="F3603">
        <v>-3.17</v>
      </c>
      <c r="G3603">
        <v>3.6</v>
      </c>
      <c r="H3603">
        <v>-0.01</v>
      </c>
      <c r="I3603">
        <v>3.964</v>
      </c>
      <c r="J3603">
        <v>-0.24399999999999999</v>
      </c>
      <c r="K3603">
        <v>-1.244</v>
      </c>
      <c r="L3603">
        <v>-2.2400000000000002</v>
      </c>
      <c r="M3603">
        <v>-3.012</v>
      </c>
      <c r="N3603">
        <v>-3.17</v>
      </c>
      <c r="O3603">
        <v>1.139</v>
      </c>
      <c r="P3603">
        <v>1.139</v>
      </c>
      <c r="Q3603">
        <v>1.1319999999999999</v>
      </c>
      <c r="R3603">
        <v>0.84199999999999997</v>
      </c>
      <c r="S3603">
        <v>0.372</v>
      </c>
    </row>
    <row r="3604" spans="1:19" x14ac:dyDescent="0.3">
      <c r="A3604">
        <v>60</v>
      </c>
      <c r="B3604">
        <v>-0.23200000000000001</v>
      </c>
      <c r="C3604">
        <v>-1.2090000000000001</v>
      </c>
      <c r="D3604">
        <v>-2.23</v>
      </c>
      <c r="E3604">
        <v>-2.9740000000000002</v>
      </c>
      <c r="F3604">
        <v>-3.17</v>
      </c>
      <c r="G3604">
        <v>3.6</v>
      </c>
      <c r="H3604">
        <v>-0.01</v>
      </c>
      <c r="I3604">
        <v>3.964</v>
      </c>
      <c r="J3604">
        <v>-0.253</v>
      </c>
      <c r="K3604">
        <v>-1.2450000000000001</v>
      </c>
      <c r="L3604">
        <v>-2.2349999999999999</v>
      </c>
      <c r="M3604">
        <v>-3.0059999999999998</v>
      </c>
      <c r="N3604">
        <v>-3.1880000000000002</v>
      </c>
      <c r="O3604">
        <v>1.151</v>
      </c>
      <c r="P3604">
        <v>1.153</v>
      </c>
      <c r="Q3604">
        <v>1.127</v>
      </c>
      <c r="R3604">
        <v>0.82899999999999996</v>
      </c>
      <c r="S3604">
        <v>0.41899999999999998</v>
      </c>
    </row>
    <row r="3605" spans="1:19" x14ac:dyDescent="0.3">
      <c r="A3605">
        <v>120</v>
      </c>
      <c r="B3605">
        <v>-0.23200000000000001</v>
      </c>
      <c r="C3605">
        <v>-1.2090000000000001</v>
      </c>
      <c r="D3605">
        <v>-2.23</v>
      </c>
      <c r="E3605">
        <v>-2.9740000000000002</v>
      </c>
      <c r="F3605">
        <v>-3.17</v>
      </c>
      <c r="G3605">
        <v>3.6</v>
      </c>
      <c r="H3605">
        <v>-0.01</v>
      </c>
      <c r="I3605">
        <v>3.964</v>
      </c>
      <c r="J3605">
        <v>-0.252</v>
      </c>
      <c r="K3605">
        <v>-1.2470000000000001</v>
      </c>
      <c r="L3605">
        <v>-2.2429999999999999</v>
      </c>
      <c r="M3605">
        <v>-3.0179999999999998</v>
      </c>
      <c r="N3605">
        <v>-3.1909999999999998</v>
      </c>
      <c r="O3605">
        <v>1.1459999999999999</v>
      </c>
      <c r="P3605">
        <v>1.1679999999999999</v>
      </c>
      <c r="Q3605">
        <v>1.1619999999999999</v>
      </c>
      <c r="R3605">
        <v>0.871</v>
      </c>
      <c r="S3605">
        <v>0.42</v>
      </c>
    </row>
    <row r="3606" spans="1:19" x14ac:dyDescent="0.3">
      <c r="A3606">
        <v>180</v>
      </c>
      <c r="B3606">
        <v>-0.23200000000000001</v>
      </c>
      <c r="C3606">
        <v>-1.2090000000000001</v>
      </c>
      <c r="D3606">
        <v>-2.23</v>
      </c>
      <c r="E3606">
        <v>-2.9740000000000002</v>
      </c>
      <c r="F3606">
        <v>-3.17</v>
      </c>
      <c r="G3606">
        <v>3.6</v>
      </c>
      <c r="H3606">
        <v>-0.01</v>
      </c>
      <c r="I3606">
        <v>3.964</v>
      </c>
      <c r="J3606">
        <v>-0.253</v>
      </c>
      <c r="K3606">
        <v>-1.242</v>
      </c>
      <c r="L3606">
        <v>-2.238</v>
      </c>
      <c r="M3606">
        <v>-3.008</v>
      </c>
      <c r="N3606">
        <v>-3.1920000000000002</v>
      </c>
      <c r="O3606">
        <v>1.1439999999999999</v>
      </c>
      <c r="P3606">
        <v>1.1579999999999999</v>
      </c>
      <c r="Q3606">
        <v>1.145</v>
      </c>
      <c r="R3606">
        <v>0.84299999999999997</v>
      </c>
      <c r="S3606">
        <v>0.42</v>
      </c>
    </row>
    <row r="3607" spans="1:19" x14ac:dyDescent="0.3">
      <c r="A3607">
        <v>240</v>
      </c>
      <c r="B3607">
        <v>-0.23200000000000001</v>
      </c>
      <c r="C3607">
        <v>-1.2090000000000001</v>
      </c>
      <c r="D3607">
        <v>-2.23</v>
      </c>
      <c r="E3607">
        <v>-2.9740000000000002</v>
      </c>
      <c r="F3607">
        <v>-3.17</v>
      </c>
      <c r="G3607">
        <v>3.6</v>
      </c>
      <c r="H3607">
        <v>-0.01</v>
      </c>
      <c r="I3607">
        <v>3.964</v>
      </c>
      <c r="J3607">
        <v>-0.25700000000000001</v>
      </c>
      <c r="K3607">
        <v>-1.244</v>
      </c>
      <c r="L3607">
        <v>-2.2410000000000001</v>
      </c>
      <c r="M3607">
        <v>-3.0070000000000001</v>
      </c>
      <c r="N3607">
        <v>-3.1949999999999998</v>
      </c>
      <c r="O3607">
        <v>1.147</v>
      </c>
      <c r="P3607">
        <v>1.169</v>
      </c>
      <c r="Q3607">
        <v>1.1639999999999999</v>
      </c>
      <c r="R3607">
        <v>0.84299999999999997</v>
      </c>
      <c r="S3607">
        <v>0.42099999999999999</v>
      </c>
    </row>
    <row r="3608" spans="1:19" x14ac:dyDescent="0.3">
      <c r="A3608">
        <v>300</v>
      </c>
      <c r="B3608">
        <v>-0.23200000000000001</v>
      </c>
      <c r="C3608">
        <v>-1.2090000000000001</v>
      </c>
      <c r="D3608">
        <v>-2.23</v>
      </c>
      <c r="E3608">
        <v>-2.9740000000000002</v>
      </c>
      <c r="F3608">
        <v>-3.17</v>
      </c>
      <c r="G3608">
        <v>3.6</v>
      </c>
      <c r="H3608">
        <v>-0.01</v>
      </c>
      <c r="I3608">
        <v>3.964</v>
      </c>
      <c r="J3608">
        <v>-0.25700000000000001</v>
      </c>
      <c r="K3608">
        <v>-1.244</v>
      </c>
      <c r="L3608">
        <v>-2.2400000000000002</v>
      </c>
      <c r="M3608">
        <v>-3.0110000000000001</v>
      </c>
      <c r="N3608">
        <v>-3.1970000000000001</v>
      </c>
      <c r="O3608">
        <v>1.145</v>
      </c>
      <c r="P3608">
        <v>1.1599999999999999</v>
      </c>
      <c r="Q3608">
        <v>1.1579999999999999</v>
      </c>
      <c r="R3608">
        <v>0.86199999999999999</v>
      </c>
      <c r="S3608">
        <v>0.42199999999999999</v>
      </c>
    </row>
    <row r="3609" spans="1:19" x14ac:dyDescent="0.3">
      <c r="A3609">
        <v>360</v>
      </c>
      <c r="B3609">
        <v>-0.23200000000000001</v>
      </c>
      <c r="C3609">
        <v>-1.2090000000000001</v>
      </c>
      <c r="D3609">
        <v>-2.23</v>
      </c>
      <c r="E3609">
        <v>-2.9740000000000002</v>
      </c>
      <c r="F3609">
        <v>-3.17</v>
      </c>
      <c r="G3609">
        <v>3.6</v>
      </c>
      <c r="H3609">
        <v>-0.01</v>
      </c>
      <c r="I3609">
        <v>3.964</v>
      </c>
      <c r="J3609">
        <v>-0.26</v>
      </c>
      <c r="K3609">
        <v>-1.2450000000000001</v>
      </c>
      <c r="L3609">
        <v>-2.2389999999999999</v>
      </c>
      <c r="M3609">
        <v>-3.0150000000000001</v>
      </c>
      <c r="N3609">
        <v>-3.1989999999999998</v>
      </c>
      <c r="O3609">
        <v>1.1459999999999999</v>
      </c>
      <c r="P3609">
        <v>1.1599999999999999</v>
      </c>
      <c r="Q3609">
        <v>1.153</v>
      </c>
      <c r="R3609">
        <v>0.875</v>
      </c>
      <c r="S3609">
        <v>0.42199999999999999</v>
      </c>
    </row>
    <row r="3610" spans="1:19" x14ac:dyDescent="0.3">
      <c r="A3610">
        <v>420</v>
      </c>
      <c r="B3610">
        <v>-0.23200000000000001</v>
      </c>
      <c r="C3610">
        <v>-1.2090000000000001</v>
      </c>
      <c r="D3610">
        <v>-2.23</v>
      </c>
      <c r="E3610">
        <v>-2.9740000000000002</v>
      </c>
      <c r="F3610">
        <v>-3.17</v>
      </c>
      <c r="G3610">
        <v>3.6</v>
      </c>
      <c r="H3610">
        <v>-0.01</v>
      </c>
      <c r="I3610">
        <v>3.964</v>
      </c>
      <c r="J3610">
        <v>-0.26200000000000001</v>
      </c>
      <c r="K3610">
        <v>-1.2470000000000001</v>
      </c>
      <c r="L3610">
        <v>-2.2389999999999999</v>
      </c>
      <c r="M3610">
        <v>-3.0179999999999998</v>
      </c>
      <c r="N3610">
        <v>-3.2010000000000001</v>
      </c>
      <c r="O3610">
        <v>1.145</v>
      </c>
      <c r="P3610">
        <v>1.1599999999999999</v>
      </c>
      <c r="Q3610">
        <v>1.1579999999999999</v>
      </c>
      <c r="R3610">
        <v>0.88100000000000001</v>
      </c>
      <c r="S3610">
        <v>0.42299999999999999</v>
      </c>
    </row>
    <row r="3611" spans="1:19" x14ac:dyDescent="0.3">
      <c r="A3611">
        <v>480</v>
      </c>
      <c r="B3611">
        <v>-0.23200000000000001</v>
      </c>
      <c r="C3611">
        <v>-1.2090000000000001</v>
      </c>
      <c r="D3611">
        <v>-2.23</v>
      </c>
      <c r="E3611">
        <v>-2.9740000000000002</v>
      </c>
      <c r="F3611">
        <v>-3.17</v>
      </c>
      <c r="G3611">
        <v>3.6</v>
      </c>
      <c r="H3611">
        <v>-0.01</v>
      </c>
      <c r="I3611">
        <v>3.964</v>
      </c>
      <c r="J3611">
        <v>-0.26300000000000001</v>
      </c>
      <c r="K3611">
        <v>-1.248</v>
      </c>
      <c r="L3611">
        <v>-2.2400000000000002</v>
      </c>
      <c r="M3611">
        <v>-3.0209999999999999</v>
      </c>
      <c r="N3611">
        <v>-3.2040000000000002</v>
      </c>
      <c r="O3611">
        <v>1.1439999999999999</v>
      </c>
      <c r="P3611">
        <v>1.157</v>
      </c>
      <c r="Q3611">
        <v>1.1599999999999999</v>
      </c>
      <c r="R3611">
        <v>0.88400000000000001</v>
      </c>
      <c r="S3611">
        <v>0.42399999999999999</v>
      </c>
    </row>
    <row r="3612" spans="1:19" x14ac:dyDescent="0.3">
      <c r="A3612">
        <v>540</v>
      </c>
      <c r="B3612">
        <v>-0.23200000000000001</v>
      </c>
      <c r="C3612">
        <v>-1.2090000000000001</v>
      </c>
      <c r="D3612">
        <v>-2.23</v>
      </c>
      <c r="E3612">
        <v>-2.9740000000000002</v>
      </c>
      <c r="F3612">
        <v>-3.17</v>
      </c>
      <c r="G3612">
        <v>3.6</v>
      </c>
      <c r="H3612">
        <v>-0.01</v>
      </c>
      <c r="I3612">
        <v>3.964</v>
      </c>
      <c r="J3612">
        <v>-0.26500000000000001</v>
      </c>
      <c r="K3612">
        <v>-1.2490000000000001</v>
      </c>
      <c r="L3612">
        <v>-2.2400000000000002</v>
      </c>
      <c r="M3612">
        <v>-3.0230000000000001</v>
      </c>
      <c r="N3612">
        <v>-3.2069999999999999</v>
      </c>
      <c r="O3612">
        <v>1.1439999999999999</v>
      </c>
      <c r="P3612">
        <v>1.155</v>
      </c>
      <c r="Q3612">
        <v>1.159</v>
      </c>
      <c r="R3612">
        <v>0.88500000000000001</v>
      </c>
      <c r="S3612">
        <v>0.42499999999999999</v>
      </c>
    </row>
    <row r="3613" spans="1:19" x14ac:dyDescent="0.3">
      <c r="A3613">
        <v>600</v>
      </c>
      <c r="B3613">
        <v>-0.23200000000000001</v>
      </c>
      <c r="C3613">
        <v>-1.2090000000000001</v>
      </c>
      <c r="D3613">
        <v>-2.23</v>
      </c>
      <c r="E3613">
        <v>-2.9740000000000002</v>
      </c>
      <c r="F3613">
        <v>-3.17</v>
      </c>
      <c r="G3613">
        <v>3.6</v>
      </c>
      <c r="H3613">
        <v>-0.01</v>
      </c>
      <c r="I3613">
        <v>3.964</v>
      </c>
      <c r="J3613">
        <v>-0.26600000000000001</v>
      </c>
      <c r="K3613">
        <v>-1.2509999999999999</v>
      </c>
      <c r="L3613">
        <v>-2.2400000000000002</v>
      </c>
      <c r="M3613">
        <v>-3.0249999999999999</v>
      </c>
      <c r="N3613">
        <v>-3.21</v>
      </c>
      <c r="O3613">
        <v>1.143</v>
      </c>
      <c r="P3613">
        <v>1.155</v>
      </c>
      <c r="Q3613">
        <v>1.157</v>
      </c>
      <c r="R3613">
        <v>0.88700000000000001</v>
      </c>
      <c r="S3613">
        <v>0.42599999999999999</v>
      </c>
    </row>
    <row r="3615" spans="1:19" x14ac:dyDescent="0.3">
      <c r="A3615" t="s">
        <v>0</v>
      </c>
      <c r="B3615" t="s">
        <v>279</v>
      </c>
    </row>
    <row r="3616" spans="1:19" x14ac:dyDescent="0.3">
      <c r="A3616">
        <v>0</v>
      </c>
      <c r="B3616">
        <v>-0.23200000000000001</v>
      </c>
      <c r="C3616">
        <v>-1.2090000000000001</v>
      </c>
      <c r="D3616">
        <v>-2.23</v>
      </c>
      <c r="E3616">
        <v>-2.968</v>
      </c>
      <c r="F3616">
        <v>-3.16</v>
      </c>
      <c r="G3616">
        <v>3.6</v>
      </c>
      <c r="H3616">
        <v>-0.01</v>
      </c>
      <c r="I3616">
        <v>3.964</v>
      </c>
      <c r="J3616">
        <v>-0.24399999999999999</v>
      </c>
      <c r="K3616">
        <v>-1.244</v>
      </c>
      <c r="L3616">
        <v>-2.2389999999999999</v>
      </c>
      <c r="M3616">
        <v>-3.0059999999999998</v>
      </c>
      <c r="N3616">
        <v>-3.16</v>
      </c>
      <c r="O3616">
        <v>1.139</v>
      </c>
      <c r="P3616">
        <v>1.139</v>
      </c>
      <c r="Q3616">
        <v>1.1319999999999999</v>
      </c>
      <c r="R3616">
        <v>0.83499999999999996</v>
      </c>
      <c r="S3616">
        <v>0.36899999999999999</v>
      </c>
    </row>
    <row r="3617" spans="1:19" x14ac:dyDescent="0.3">
      <c r="A3617">
        <v>60</v>
      </c>
      <c r="B3617">
        <v>-0.23200000000000001</v>
      </c>
      <c r="C3617">
        <v>-1.2090000000000001</v>
      </c>
      <c r="D3617">
        <v>-2.23</v>
      </c>
      <c r="E3617">
        <v>-2.968</v>
      </c>
      <c r="F3617">
        <v>-3.16</v>
      </c>
      <c r="G3617">
        <v>3.6</v>
      </c>
      <c r="H3617">
        <v>-0.01</v>
      </c>
      <c r="I3617">
        <v>3.964</v>
      </c>
      <c r="J3617">
        <v>-0.253</v>
      </c>
      <c r="K3617">
        <v>-1.2450000000000001</v>
      </c>
      <c r="L3617">
        <v>-2.234</v>
      </c>
      <c r="M3617">
        <v>-3</v>
      </c>
      <c r="N3617">
        <v>-3.1779999999999999</v>
      </c>
      <c r="O3617">
        <v>1.151</v>
      </c>
      <c r="P3617">
        <v>1.1519999999999999</v>
      </c>
      <c r="Q3617">
        <v>1.1259999999999999</v>
      </c>
      <c r="R3617">
        <v>0.82299999999999995</v>
      </c>
      <c r="S3617">
        <v>0.41499999999999998</v>
      </c>
    </row>
    <row r="3618" spans="1:19" x14ac:dyDescent="0.3">
      <c r="A3618">
        <v>120</v>
      </c>
      <c r="B3618">
        <v>-0.23200000000000001</v>
      </c>
      <c r="C3618">
        <v>-1.2090000000000001</v>
      </c>
      <c r="D3618">
        <v>-2.23</v>
      </c>
      <c r="E3618">
        <v>-2.968</v>
      </c>
      <c r="F3618">
        <v>-3.16</v>
      </c>
      <c r="G3618">
        <v>3.6</v>
      </c>
      <c r="H3618">
        <v>-0.01</v>
      </c>
      <c r="I3618">
        <v>3.964</v>
      </c>
      <c r="J3618">
        <v>-0.252</v>
      </c>
      <c r="K3618">
        <v>-1.2470000000000001</v>
      </c>
      <c r="L3618">
        <v>-2.242</v>
      </c>
      <c r="M3618">
        <v>-3.0110000000000001</v>
      </c>
      <c r="N3618">
        <v>-3.181</v>
      </c>
      <c r="O3618">
        <v>1.1459999999999999</v>
      </c>
      <c r="P3618">
        <v>1.1679999999999999</v>
      </c>
      <c r="Q3618">
        <v>1.161</v>
      </c>
      <c r="R3618">
        <v>0.86399999999999999</v>
      </c>
      <c r="S3618">
        <v>0.41599999999999998</v>
      </c>
    </row>
    <row r="3619" spans="1:19" x14ac:dyDescent="0.3">
      <c r="A3619">
        <v>180</v>
      </c>
      <c r="B3619">
        <v>-0.23200000000000001</v>
      </c>
      <c r="C3619">
        <v>-1.2090000000000001</v>
      </c>
      <c r="D3619">
        <v>-2.23</v>
      </c>
      <c r="E3619">
        <v>-2.968</v>
      </c>
      <c r="F3619">
        <v>-3.16</v>
      </c>
      <c r="G3619">
        <v>3.6</v>
      </c>
      <c r="H3619">
        <v>-0.01</v>
      </c>
      <c r="I3619">
        <v>3.964</v>
      </c>
      <c r="J3619">
        <v>-0.253</v>
      </c>
      <c r="K3619">
        <v>-1.242</v>
      </c>
      <c r="L3619">
        <v>-2.2370000000000001</v>
      </c>
      <c r="M3619">
        <v>-3.0009999999999999</v>
      </c>
      <c r="N3619">
        <v>-3.1819999999999999</v>
      </c>
      <c r="O3619">
        <v>1.1439999999999999</v>
      </c>
      <c r="P3619">
        <v>1.1579999999999999</v>
      </c>
      <c r="Q3619">
        <v>1.145</v>
      </c>
      <c r="R3619">
        <v>0.83499999999999996</v>
      </c>
      <c r="S3619">
        <v>0.41699999999999998</v>
      </c>
    </row>
    <row r="3620" spans="1:19" x14ac:dyDescent="0.3">
      <c r="A3620">
        <v>240</v>
      </c>
      <c r="B3620">
        <v>-0.23200000000000001</v>
      </c>
      <c r="C3620">
        <v>-1.2090000000000001</v>
      </c>
      <c r="D3620">
        <v>-2.23</v>
      </c>
      <c r="E3620">
        <v>-2.968</v>
      </c>
      <c r="F3620">
        <v>-3.16</v>
      </c>
      <c r="G3620">
        <v>3.6</v>
      </c>
      <c r="H3620">
        <v>-0.01</v>
      </c>
      <c r="I3620">
        <v>3.964</v>
      </c>
      <c r="J3620">
        <v>-0.25700000000000001</v>
      </c>
      <c r="K3620">
        <v>-1.244</v>
      </c>
      <c r="L3620">
        <v>-2.2410000000000001</v>
      </c>
      <c r="M3620">
        <v>-3</v>
      </c>
      <c r="N3620">
        <v>-3.1840000000000002</v>
      </c>
      <c r="O3620">
        <v>1.147</v>
      </c>
      <c r="P3620">
        <v>1.169</v>
      </c>
      <c r="Q3620">
        <v>1.1639999999999999</v>
      </c>
      <c r="R3620">
        <v>0.83699999999999997</v>
      </c>
      <c r="S3620">
        <v>0.41799999999999998</v>
      </c>
    </row>
    <row r="3621" spans="1:19" x14ac:dyDescent="0.3">
      <c r="A3621">
        <v>300</v>
      </c>
      <c r="B3621">
        <v>-0.23200000000000001</v>
      </c>
      <c r="C3621">
        <v>-1.2090000000000001</v>
      </c>
      <c r="D3621">
        <v>-2.23</v>
      </c>
      <c r="E3621">
        <v>-2.968</v>
      </c>
      <c r="F3621">
        <v>-3.16</v>
      </c>
      <c r="G3621">
        <v>3.6</v>
      </c>
      <c r="H3621">
        <v>-0.01</v>
      </c>
      <c r="I3621">
        <v>3.964</v>
      </c>
      <c r="J3621">
        <v>-0.25700000000000001</v>
      </c>
      <c r="K3621">
        <v>-1.244</v>
      </c>
      <c r="L3621">
        <v>-2.2400000000000002</v>
      </c>
      <c r="M3621">
        <v>-3.004</v>
      </c>
      <c r="N3621">
        <v>-3.1869999999999998</v>
      </c>
      <c r="O3621">
        <v>1.145</v>
      </c>
      <c r="P3621">
        <v>1.1599999999999999</v>
      </c>
      <c r="Q3621">
        <v>1.157</v>
      </c>
      <c r="R3621">
        <v>0.85599999999999998</v>
      </c>
      <c r="S3621">
        <v>0.41799999999999998</v>
      </c>
    </row>
    <row r="3622" spans="1:19" x14ac:dyDescent="0.3">
      <c r="A3622">
        <v>360</v>
      </c>
      <c r="B3622">
        <v>-0.23200000000000001</v>
      </c>
      <c r="C3622">
        <v>-1.2090000000000001</v>
      </c>
      <c r="D3622">
        <v>-2.23</v>
      </c>
      <c r="E3622">
        <v>-2.968</v>
      </c>
      <c r="F3622">
        <v>-3.16</v>
      </c>
      <c r="G3622">
        <v>3.6</v>
      </c>
      <c r="H3622">
        <v>-0.01</v>
      </c>
      <c r="I3622">
        <v>3.964</v>
      </c>
      <c r="J3622">
        <v>-0.26</v>
      </c>
      <c r="K3622">
        <v>-1.2450000000000001</v>
      </c>
      <c r="L3622">
        <v>-2.238</v>
      </c>
      <c r="M3622">
        <v>-3.0089999999999999</v>
      </c>
      <c r="N3622">
        <v>-3.1890000000000001</v>
      </c>
      <c r="O3622">
        <v>1.1459999999999999</v>
      </c>
      <c r="P3622">
        <v>1.161</v>
      </c>
      <c r="Q3622">
        <v>1.153</v>
      </c>
      <c r="R3622">
        <v>0.86899999999999999</v>
      </c>
      <c r="S3622">
        <v>0.41899999999999998</v>
      </c>
    </row>
    <row r="3623" spans="1:19" x14ac:dyDescent="0.3">
      <c r="A3623">
        <v>420</v>
      </c>
      <c r="B3623">
        <v>-0.23200000000000001</v>
      </c>
      <c r="C3623">
        <v>-1.2090000000000001</v>
      </c>
      <c r="D3623">
        <v>-2.23</v>
      </c>
      <c r="E3623">
        <v>-2.968</v>
      </c>
      <c r="F3623">
        <v>-3.16</v>
      </c>
      <c r="G3623">
        <v>3.6</v>
      </c>
      <c r="H3623">
        <v>-0.01</v>
      </c>
      <c r="I3623">
        <v>3.964</v>
      </c>
      <c r="J3623">
        <v>-0.26200000000000001</v>
      </c>
      <c r="K3623">
        <v>-1.2470000000000001</v>
      </c>
      <c r="L3623">
        <v>-2.2389999999999999</v>
      </c>
      <c r="M3623">
        <v>-3.012</v>
      </c>
      <c r="N3623">
        <v>-3.1909999999999998</v>
      </c>
      <c r="O3623">
        <v>1.145</v>
      </c>
      <c r="P3623">
        <v>1.1599999999999999</v>
      </c>
      <c r="Q3623">
        <v>1.157</v>
      </c>
      <c r="R3623">
        <v>0.875</v>
      </c>
      <c r="S3623">
        <v>0.42</v>
      </c>
    </row>
    <row r="3624" spans="1:19" x14ac:dyDescent="0.3">
      <c r="A3624">
        <v>480</v>
      </c>
      <c r="B3624">
        <v>-0.23200000000000001</v>
      </c>
      <c r="C3624">
        <v>-1.2090000000000001</v>
      </c>
      <c r="D3624">
        <v>-2.23</v>
      </c>
      <c r="E3624">
        <v>-2.968</v>
      </c>
      <c r="F3624">
        <v>-3.16</v>
      </c>
      <c r="G3624">
        <v>3.6</v>
      </c>
      <c r="H3624">
        <v>-0.01</v>
      </c>
      <c r="I3624">
        <v>3.964</v>
      </c>
      <c r="J3624">
        <v>-0.26300000000000001</v>
      </c>
      <c r="K3624">
        <v>-1.248</v>
      </c>
      <c r="L3624">
        <v>-2.2400000000000002</v>
      </c>
      <c r="M3624">
        <v>-3.0139999999999998</v>
      </c>
      <c r="N3624">
        <v>-3.194</v>
      </c>
      <c r="O3624">
        <v>1.1439999999999999</v>
      </c>
      <c r="P3624">
        <v>1.157</v>
      </c>
      <c r="Q3624">
        <v>1.1599999999999999</v>
      </c>
      <c r="R3624">
        <v>0.878</v>
      </c>
      <c r="S3624">
        <v>0.42099999999999999</v>
      </c>
    </row>
    <row r="3625" spans="1:19" x14ac:dyDescent="0.3">
      <c r="A3625">
        <v>540</v>
      </c>
      <c r="B3625">
        <v>-0.23200000000000001</v>
      </c>
      <c r="C3625">
        <v>-1.2090000000000001</v>
      </c>
      <c r="D3625">
        <v>-2.23</v>
      </c>
      <c r="E3625">
        <v>-2.968</v>
      </c>
      <c r="F3625">
        <v>-3.16</v>
      </c>
      <c r="G3625">
        <v>3.6</v>
      </c>
      <c r="H3625">
        <v>-0.01</v>
      </c>
      <c r="I3625">
        <v>3.964</v>
      </c>
      <c r="J3625">
        <v>-0.26500000000000001</v>
      </c>
      <c r="K3625">
        <v>-1.2490000000000001</v>
      </c>
      <c r="L3625">
        <v>-2.2400000000000002</v>
      </c>
      <c r="M3625">
        <v>-3.0169999999999999</v>
      </c>
      <c r="N3625">
        <v>-3.1960000000000002</v>
      </c>
      <c r="O3625">
        <v>1.1439999999999999</v>
      </c>
      <c r="P3625">
        <v>1.155</v>
      </c>
      <c r="Q3625">
        <v>1.1579999999999999</v>
      </c>
      <c r="R3625">
        <v>0.879</v>
      </c>
      <c r="S3625">
        <v>0.42199999999999999</v>
      </c>
    </row>
    <row r="3626" spans="1:19" x14ac:dyDescent="0.3">
      <c r="A3626">
        <v>600</v>
      </c>
      <c r="B3626">
        <v>-0.23200000000000001</v>
      </c>
      <c r="C3626">
        <v>-1.2090000000000001</v>
      </c>
      <c r="D3626">
        <v>-2.23</v>
      </c>
      <c r="E3626">
        <v>-2.968</v>
      </c>
      <c r="F3626">
        <v>-3.16</v>
      </c>
      <c r="G3626">
        <v>3.6</v>
      </c>
      <c r="H3626">
        <v>-0.01</v>
      </c>
      <c r="I3626">
        <v>3.964</v>
      </c>
      <c r="J3626">
        <v>-0.26600000000000001</v>
      </c>
      <c r="K3626">
        <v>-1.2509999999999999</v>
      </c>
      <c r="L3626">
        <v>-2.2400000000000002</v>
      </c>
      <c r="M3626">
        <v>-3.0179999999999998</v>
      </c>
      <c r="N3626">
        <v>-3.1989999999999998</v>
      </c>
      <c r="O3626">
        <v>1.143</v>
      </c>
      <c r="P3626">
        <v>1.155</v>
      </c>
      <c r="Q3626">
        <v>1.157</v>
      </c>
      <c r="R3626">
        <v>0.88100000000000001</v>
      </c>
      <c r="S3626">
        <v>0.42299999999999999</v>
      </c>
    </row>
    <row r="3628" spans="1:19" x14ac:dyDescent="0.3">
      <c r="A3628" t="s">
        <v>0</v>
      </c>
      <c r="B3628" t="s">
        <v>280</v>
      </c>
    </row>
    <row r="3629" spans="1:19" x14ac:dyDescent="0.3">
      <c r="A3629">
        <v>0</v>
      </c>
      <c r="B3629">
        <v>-0.23200000000000001</v>
      </c>
      <c r="C3629">
        <v>-1.208</v>
      </c>
      <c r="D3629">
        <v>-2.2309999999999999</v>
      </c>
      <c r="E3629">
        <v>-3.0150000000000001</v>
      </c>
      <c r="F3629">
        <v>-3.24</v>
      </c>
      <c r="G3629">
        <v>3.6</v>
      </c>
      <c r="H3629">
        <v>0</v>
      </c>
      <c r="I3629">
        <v>3.964</v>
      </c>
      <c r="J3629">
        <v>-0.24399999999999999</v>
      </c>
      <c r="K3629">
        <v>-1.244</v>
      </c>
      <c r="L3629">
        <v>-2.2410000000000001</v>
      </c>
      <c r="M3629">
        <v>-3.0539999999999998</v>
      </c>
      <c r="N3629">
        <v>-3.24</v>
      </c>
      <c r="O3629">
        <v>1.139</v>
      </c>
      <c r="P3629">
        <v>1.139</v>
      </c>
      <c r="Q3629">
        <v>1.1339999999999999</v>
      </c>
      <c r="R3629">
        <v>0.88600000000000001</v>
      </c>
      <c r="S3629">
        <v>0.39300000000000002</v>
      </c>
    </row>
    <row r="3630" spans="1:19" x14ac:dyDescent="0.3">
      <c r="A3630">
        <v>60</v>
      </c>
      <c r="B3630">
        <v>-0.23200000000000001</v>
      </c>
      <c r="C3630">
        <v>-1.208</v>
      </c>
      <c r="D3630">
        <v>-2.2309999999999999</v>
      </c>
      <c r="E3630">
        <v>-3.0150000000000001</v>
      </c>
      <c r="F3630">
        <v>-3.24</v>
      </c>
      <c r="G3630">
        <v>3.6</v>
      </c>
      <c r="H3630">
        <v>0</v>
      </c>
      <c r="I3630">
        <v>3.964</v>
      </c>
      <c r="J3630">
        <v>-0.252</v>
      </c>
      <c r="K3630">
        <v>-1.246</v>
      </c>
      <c r="L3630">
        <v>-2.2360000000000002</v>
      </c>
      <c r="M3630">
        <v>-3.048</v>
      </c>
      <c r="N3630">
        <v>-3.2589999999999999</v>
      </c>
      <c r="O3630">
        <v>1.1519999999999999</v>
      </c>
      <c r="P3630">
        <v>1.155</v>
      </c>
      <c r="Q3630">
        <v>1.129</v>
      </c>
      <c r="R3630">
        <v>0.872</v>
      </c>
      <c r="S3630">
        <v>0.44400000000000001</v>
      </c>
    </row>
    <row r="3631" spans="1:19" x14ac:dyDescent="0.3">
      <c r="A3631">
        <v>120</v>
      </c>
      <c r="B3631">
        <v>-0.23200000000000001</v>
      </c>
      <c r="C3631">
        <v>-1.208</v>
      </c>
      <c r="D3631">
        <v>-2.2309999999999999</v>
      </c>
      <c r="E3631">
        <v>-3.0150000000000001</v>
      </c>
      <c r="F3631">
        <v>-3.24</v>
      </c>
      <c r="G3631">
        <v>3.6</v>
      </c>
      <c r="H3631">
        <v>0</v>
      </c>
      <c r="I3631">
        <v>3.964</v>
      </c>
      <c r="J3631">
        <v>-0.25</v>
      </c>
      <c r="K3631">
        <v>-1.2470000000000001</v>
      </c>
      <c r="L3631">
        <v>-2.2440000000000002</v>
      </c>
      <c r="M3631">
        <v>-3.06</v>
      </c>
      <c r="N3631">
        <v>-3.2629999999999999</v>
      </c>
      <c r="O3631">
        <v>1.149</v>
      </c>
      <c r="P3631">
        <v>1.1679999999999999</v>
      </c>
      <c r="Q3631">
        <v>1.1639999999999999</v>
      </c>
      <c r="R3631">
        <v>0.91700000000000004</v>
      </c>
      <c r="S3631">
        <v>0.44500000000000001</v>
      </c>
    </row>
    <row r="3632" spans="1:19" x14ac:dyDescent="0.3">
      <c r="A3632">
        <v>180</v>
      </c>
      <c r="B3632">
        <v>-0.23200000000000001</v>
      </c>
      <c r="C3632">
        <v>-1.208</v>
      </c>
      <c r="D3632">
        <v>-2.2309999999999999</v>
      </c>
      <c r="E3632">
        <v>-3.0150000000000001</v>
      </c>
      <c r="F3632">
        <v>-3.24</v>
      </c>
      <c r="G3632">
        <v>3.6</v>
      </c>
      <c r="H3632">
        <v>0</v>
      </c>
      <c r="I3632">
        <v>3.964</v>
      </c>
      <c r="J3632">
        <v>-0.25</v>
      </c>
      <c r="K3632">
        <v>-1.242</v>
      </c>
      <c r="L3632">
        <v>-2.2389999999999999</v>
      </c>
      <c r="M3632">
        <v>-3.0510000000000002</v>
      </c>
      <c r="N3632">
        <v>-3.2650000000000001</v>
      </c>
      <c r="O3632">
        <v>1.149</v>
      </c>
      <c r="P3632">
        <v>1.1579999999999999</v>
      </c>
      <c r="Q3632">
        <v>1.147</v>
      </c>
      <c r="R3632">
        <v>0.89</v>
      </c>
      <c r="S3632">
        <v>0.44600000000000001</v>
      </c>
    </row>
    <row r="3633" spans="1:19" x14ac:dyDescent="0.3">
      <c r="A3633">
        <v>240</v>
      </c>
      <c r="B3633">
        <v>-0.23200000000000001</v>
      </c>
      <c r="C3633">
        <v>-1.208</v>
      </c>
      <c r="D3633">
        <v>-2.2309999999999999</v>
      </c>
      <c r="E3633">
        <v>-3.0150000000000001</v>
      </c>
      <c r="F3633">
        <v>-3.24</v>
      </c>
      <c r="G3633">
        <v>3.6</v>
      </c>
      <c r="H3633">
        <v>0</v>
      </c>
      <c r="I3633">
        <v>3.964</v>
      </c>
      <c r="J3633">
        <v>-0.253</v>
      </c>
      <c r="K3633">
        <v>-1.244</v>
      </c>
      <c r="L3633">
        <v>-2.242</v>
      </c>
      <c r="M3633">
        <v>-3.0489999999999999</v>
      </c>
      <c r="N3633">
        <v>-3.2669999999999999</v>
      </c>
      <c r="O3633">
        <v>1.1539999999999999</v>
      </c>
      <c r="P3633">
        <v>1.1679999999999999</v>
      </c>
      <c r="Q3633">
        <v>1.165</v>
      </c>
      <c r="R3633">
        <v>0.88700000000000001</v>
      </c>
      <c r="S3633">
        <v>0.44700000000000001</v>
      </c>
    </row>
    <row r="3634" spans="1:19" x14ac:dyDescent="0.3">
      <c r="A3634">
        <v>300</v>
      </c>
      <c r="B3634">
        <v>-0.23200000000000001</v>
      </c>
      <c r="C3634">
        <v>-1.208</v>
      </c>
      <c r="D3634">
        <v>-2.2309999999999999</v>
      </c>
      <c r="E3634">
        <v>-3.0150000000000001</v>
      </c>
      <c r="F3634">
        <v>-3.24</v>
      </c>
      <c r="G3634">
        <v>3.6</v>
      </c>
      <c r="H3634">
        <v>0</v>
      </c>
      <c r="I3634">
        <v>3.964</v>
      </c>
      <c r="J3634">
        <v>-0.253</v>
      </c>
      <c r="K3634">
        <v>-1.244</v>
      </c>
      <c r="L3634">
        <v>-2.242</v>
      </c>
      <c r="M3634">
        <v>-3.052</v>
      </c>
      <c r="N3634">
        <v>-3.27</v>
      </c>
      <c r="O3634">
        <v>1.153</v>
      </c>
      <c r="P3634">
        <v>1.161</v>
      </c>
      <c r="Q3634">
        <v>1.1619999999999999</v>
      </c>
      <c r="R3634">
        <v>0.90200000000000002</v>
      </c>
      <c r="S3634">
        <v>0.44800000000000001</v>
      </c>
    </row>
    <row r="3635" spans="1:19" x14ac:dyDescent="0.3">
      <c r="A3635">
        <v>360</v>
      </c>
      <c r="B3635">
        <v>-0.23200000000000001</v>
      </c>
      <c r="C3635">
        <v>-1.208</v>
      </c>
      <c r="D3635">
        <v>-2.2309999999999999</v>
      </c>
      <c r="E3635">
        <v>-3.0150000000000001</v>
      </c>
      <c r="F3635">
        <v>-3.24</v>
      </c>
      <c r="G3635">
        <v>3.6</v>
      </c>
      <c r="H3635">
        <v>0</v>
      </c>
      <c r="I3635">
        <v>3.964</v>
      </c>
      <c r="J3635">
        <v>-0.254</v>
      </c>
      <c r="K3635">
        <v>-1.2450000000000001</v>
      </c>
      <c r="L3635">
        <v>-2.2400000000000002</v>
      </c>
      <c r="M3635">
        <v>-3.056</v>
      </c>
      <c r="N3635">
        <v>-3.2719999999999998</v>
      </c>
      <c r="O3635">
        <v>1.155</v>
      </c>
      <c r="P3635">
        <v>1.161</v>
      </c>
      <c r="Q3635">
        <v>1.1559999999999999</v>
      </c>
      <c r="R3635">
        <v>0.91500000000000004</v>
      </c>
      <c r="S3635">
        <v>0.44900000000000001</v>
      </c>
    </row>
    <row r="3636" spans="1:19" x14ac:dyDescent="0.3">
      <c r="A3636">
        <v>420</v>
      </c>
      <c r="B3636">
        <v>-0.23200000000000001</v>
      </c>
      <c r="C3636">
        <v>-1.208</v>
      </c>
      <c r="D3636">
        <v>-2.2309999999999999</v>
      </c>
      <c r="E3636">
        <v>-3.0150000000000001</v>
      </c>
      <c r="F3636">
        <v>-3.24</v>
      </c>
      <c r="G3636">
        <v>3.6</v>
      </c>
      <c r="H3636">
        <v>0</v>
      </c>
      <c r="I3636">
        <v>3.964</v>
      </c>
      <c r="J3636">
        <v>-0.254</v>
      </c>
      <c r="K3636">
        <v>-1.246</v>
      </c>
      <c r="L3636">
        <v>-2.2410000000000001</v>
      </c>
      <c r="M3636">
        <v>-3.0590000000000002</v>
      </c>
      <c r="N3636">
        <v>-3.2749999999999999</v>
      </c>
      <c r="O3636">
        <v>1.1559999999999999</v>
      </c>
      <c r="P3636">
        <v>1.161</v>
      </c>
      <c r="Q3636">
        <v>1.159</v>
      </c>
      <c r="R3636">
        <v>0.92200000000000004</v>
      </c>
      <c r="S3636">
        <v>0.45</v>
      </c>
    </row>
    <row r="3637" spans="1:19" x14ac:dyDescent="0.3">
      <c r="A3637">
        <v>480</v>
      </c>
      <c r="B3637">
        <v>-0.23200000000000001</v>
      </c>
      <c r="C3637">
        <v>-1.208</v>
      </c>
      <c r="D3637">
        <v>-2.2309999999999999</v>
      </c>
      <c r="E3637">
        <v>-3.0150000000000001</v>
      </c>
      <c r="F3637">
        <v>-3.24</v>
      </c>
      <c r="G3637">
        <v>3.6</v>
      </c>
      <c r="H3637">
        <v>0</v>
      </c>
      <c r="I3637">
        <v>3.964</v>
      </c>
      <c r="J3637">
        <v>-0.254</v>
      </c>
      <c r="K3637">
        <v>-1.2470000000000001</v>
      </c>
      <c r="L3637">
        <v>-2.2410000000000001</v>
      </c>
      <c r="M3637">
        <v>-3.0609999999999999</v>
      </c>
      <c r="N3637">
        <v>-3.278</v>
      </c>
      <c r="O3637">
        <v>1.155</v>
      </c>
      <c r="P3637">
        <v>1.159</v>
      </c>
      <c r="Q3637">
        <v>1.161</v>
      </c>
      <c r="R3637">
        <v>0.92500000000000004</v>
      </c>
      <c r="S3637">
        <v>0.45100000000000001</v>
      </c>
    </row>
    <row r="3638" spans="1:19" x14ac:dyDescent="0.3">
      <c r="A3638">
        <v>540</v>
      </c>
      <c r="B3638">
        <v>-0.23200000000000001</v>
      </c>
      <c r="C3638">
        <v>-1.208</v>
      </c>
      <c r="D3638">
        <v>-2.2309999999999999</v>
      </c>
      <c r="E3638">
        <v>-3.0150000000000001</v>
      </c>
      <c r="F3638">
        <v>-3.24</v>
      </c>
      <c r="G3638">
        <v>3.6</v>
      </c>
      <c r="H3638">
        <v>0</v>
      </c>
      <c r="I3638">
        <v>3.964</v>
      </c>
      <c r="J3638">
        <v>-0.255</v>
      </c>
      <c r="K3638">
        <v>-1.248</v>
      </c>
      <c r="L3638">
        <v>-2.2410000000000001</v>
      </c>
      <c r="M3638">
        <v>-3.0630000000000002</v>
      </c>
      <c r="N3638">
        <v>-3.282</v>
      </c>
      <c r="O3638">
        <v>1.1559999999999999</v>
      </c>
      <c r="P3638">
        <v>1.1579999999999999</v>
      </c>
      <c r="Q3638">
        <v>1.161</v>
      </c>
      <c r="R3638">
        <v>0.92700000000000005</v>
      </c>
      <c r="S3638">
        <v>0.45200000000000001</v>
      </c>
    </row>
    <row r="3639" spans="1:19" x14ac:dyDescent="0.3">
      <c r="A3639">
        <v>600</v>
      </c>
      <c r="B3639">
        <v>-0.23200000000000001</v>
      </c>
      <c r="C3639">
        <v>-1.208</v>
      </c>
      <c r="D3639">
        <v>-2.2309999999999999</v>
      </c>
      <c r="E3639">
        <v>-3.0150000000000001</v>
      </c>
      <c r="F3639">
        <v>-3.24</v>
      </c>
      <c r="G3639">
        <v>3.6</v>
      </c>
      <c r="H3639">
        <v>0</v>
      </c>
      <c r="I3639">
        <v>3.964</v>
      </c>
      <c r="J3639">
        <v>-0.255</v>
      </c>
      <c r="K3639">
        <v>-1.248</v>
      </c>
      <c r="L3639">
        <v>-2.2410000000000001</v>
      </c>
      <c r="M3639">
        <v>-3.0649999999999999</v>
      </c>
      <c r="N3639">
        <v>-3.2850000000000001</v>
      </c>
      <c r="O3639">
        <v>1.157</v>
      </c>
      <c r="P3639">
        <v>1.1579999999999999</v>
      </c>
      <c r="Q3639">
        <v>1.1599999999999999</v>
      </c>
      <c r="R3639">
        <v>0.92900000000000005</v>
      </c>
      <c r="S3639">
        <v>0.45300000000000001</v>
      </c>
    </row>
    <row r="3641" spans="1:19" x14ac:dyDescent="0.3">
      <c r="A3641" t="s">
        <v>0</v>
      </c>
      <c r="B3641" t="s">
        <v>281</v>
      </c>
    </row>
    <row r="3642" spans="1:19" x14ac:dyDescent="0.3">
      <c r="A3642">
        <v>0</v>
      </c>
      <c r="B3642">
        <v>-0.23200000000000001</v>
      </c>
      <c r="C3642">
        <v>-1.208</v>
      </c>
      <c r="D3642">
        <v>-2.2309999999999999</v>
      </c>
      <c r="E3642">
        <v>-3.0089999999999999</v>
      </c>
      <c r="F3642">
        <v>-3.23</v>
      </c>
      <c r="G3642">
        <v>3.6</v>
      </c>
      <c r="H3642">
        <v>0</v>
      </c>
      <c r="I3642">
        <v>3.964</v>
      </c>
      <c r="J3642">
        <v>-0.24399999999999999</v>
      </c>
      <c r="K3642">
        <v>-1.244</v>
      </c>
      <c r="L3642">
        <v>-2.2410000000000001</v>
      </c>
      <c r="M3642">
        <v>-3.048</v>
      </c>
      <c r="N3642">
        <v>-3.23</v>
      </c>
      <c r="O3642">
        <v>1.139</v>
      </c>
      <c r="P3642">
        <v>1.139</v>
      </c>
      <c r="Q3642">
        <v>1.1339999999999999</v>
      </c>
      <c r="R3642">
        <v>0.88</v>
      </c>
      <c r="S3642">
        <v>0.39</v>
      </c>
    </row>
    <row r="3643" spans="1:19" x14ac:dyDescent="0.3">
      <c r="A3643">
        <v>60</v>
      </c>
      <c r="B3643">
        <v>-0.23200000000000001</v>
      </c>
      <c r="C3643">
        <v>-1.208</v>
      </c>
      <c r="D3643">
        <v>-2.2309999999999999</v>
      </c>
      <c r="E3643">
        <v>-3.0089999999999999</v>
      </c>
      <c r="F3643">
        <v>-3.23</v>
      </c>
      <c r="G3643">
        <v>3.6</v>
      </c>
      <c r="H3643">
        <v>0</v>
      </c>
      <c r="I3643">
        <v>3.964</v>
      </c>
      <c r="J3643">
        <v>-0.252</v>
      </c>
      <c r="K3643">
        <v>-1.246</v>
      </c>
      <c r="L3643">
        <v>-2.2360000000000002</v>
      </c>
      <c r="M3643">
        <v>-3.0419999999999998</v>
      </c>
      <c r="N3643">
        <v>-3.2490000000000001</v>
      </c>
      <c r="O3643">
        <v>1.1519999999999999</v>
      </c>
      <c r="P3643">
        <v>1.155</v>
      </c>
      <c r="Q3643">
        <v>1.129</v>
      </c>
      <c r="R3643">
        <v>0.86499999999999999</v>
      </c>
      <c r="S3643">
        <v>0.44</v>
      </c>
    </row>
    <row r="3644" spans="1:19" x14ac:dyDescent="0.3">
      <c r="A3644">
        <v>120</v>
      </c>
      <c r="B3644">
        <v>-0.23200000000000001</v>
      </c>
      <c r="C3644">
        <v>-1.208</v>
      </c>
      <c r="D3644">
        <v>-2.2309999999999999</v>
      </c>
      <c r="E3644">
        <v>-3.0089999999999999</v>
      </c>
      <c r="F3644">
        <v>-3.23</v>
      </c>
      <c r="G3644">
        <v>3.6</v>
      </c>
      <c r="H3644">
        <v>0</v>
      </c>
      <c r="I3644">
        <v>3.964</v>
      </c>
      <c r="J3644">
        <v>-0.25</v>
      </c>
      <c r="K3644">
        <v>-1.2470000000000001</v>
      </c>
      <c r="L3644">
        <v>-2.2440000000000002</v>
      </c>
      <c r="M3644">
        <v>-3.0539999999999998</v>
      </c>
      <c r="N3644">
        <v>-3.2530000000000001</v>
      </c>
      <c r="O3644">
        <v>1.149</v>
      </c>
      <c r="P3644">
        <v>1.1679999999999999</v>
      </c>
      <c r="Q3644">
        <v>1.1639999999999999</v>
      </c>
      <c r="R3644">
        <v>0.91</v>
      </c>
      <c r="S3644">
        <v>0.441</v>
      </c>
    </row>
    <row r="3645" spans="1:19" x14ac:dyDescent="0.3">
      <c r="A3645">
        <v>180</v>
      </c>
      <c r="B3645">
        <v>-0.23200000000000001</v>
      </c>
      <c r="C3645">
        <v>-1.208</v>
      </c>
      <c r="D3645">
        <v>-2.2309999999999999</v>
      </c>
      <c r="E3645">
        <v>-3.0089999999999999</v>
      </c>
      <c r="F3645">
        <v>-3.23</v>
      </c>
      <c r="G3645">
        <v>3.6</v>
      </c>
      <c r="H3645">
        <v>0</v>
      </c>
      <c r="I3645">
        <v>3.964</v>
      </c>
      <c r="J3645">
        <v>-0.25</v>
      </c>
      <c r="K3645">
        <v>-1.242</v>
      </c>
      <c r="L3645">
        <v>-2.2389999999999999</v>
      </c>
      <c r="M3645">
        <v>-3.0459999999999998</v>
      </c>
      <c r="N3645">
        <v>-3.254</v>
      </c>
      <c r="O3645">
        <v>1.149</v>
      </c>
      <c r="P3645">
        <v>1.1579999999999999</v>
      </c>
      <c r="Q3645">
        <v>1.147</v>
      </c>
      <c r="R3645">
        <v>0.88300000000000001</v>
      </c>
      <c r="S3645">
        <v>0.442</v>
      </c>
    </row>
    <row r="3646" spans="1:19" x14ac:dyDescent="0.3">
      <c r="A3646">
        <v>240</v>
      </c>
      <c r="B3646">
        <v>-0.23200000000000001</v>
      </c>
      <c r="C3646">
        <v>-1.208</v>
      </c>
      <c r="D3646">
        <v>-2.2309999999999999</v>
      </c>
      <c r="E3646">
        <v>-3.0089999999999999</v>
      </c>
      <c r="F3646">
        <v>-3.23</v>
      </c>
      <c r="G3646">
        <v>3.6</v>
      </c>
      <c r="H3646">
        <v>0</v>
      </c>
      <c r="I3646">
        <v>3.964</v>
      </c>
      <c r="J3646">
        <v>-0.253</v>
      </c>
      <c r="K3646">
        <v>-1.244</v>
      </c>
      <c r="L3646">
        <v>-2.242</v>
      </c>
      <c r="M3646">
        <v>-3.0430000000000001</v>
      </c>
      <c r="N3646">
        <v>-3.2570000000000001</v>
      </c>
      <c r="O3646">
        <v>1.1539999999999999</v>
      </c>
      <c r="P3646">
        <v>1.1679999999999999</v>
      </c>
      <c r="Q3646">
        <v>1.165</v>
      </c>
      <c r="R3646">
        <v>0.88100000000000001</v>
      </c>
      <c r="S3646">
        <v>0.443</v>
      </c>
    </row>
    <row r="3647" spans="1:19" x14ac:dyDescent="0.3">
      <c r="A3647">
        <v>300</v>
      </c>
      <c r="B3647">
        <v>-0.23200000000000001</v>
      </c>
      <c r="C3647">
        <v>-1.208</v>
      </c>
      <c r="D3647">
        <v>-2.2309999999999999</v>
      </c>
      <c r="E3647">
        <v>-3.0089999999999999</v>
      </c>
      <c r="F3647">
        <v>-3.23</v>
      </c>
      <c r="G3647">
        <v>3.6</v>
      </c>
      <c r="H3647">
        <v>0</v>
      </c>
      <c r="I3647">
        <v>3.964</v>
      </c>
      <c r="J3647">
        <v>-0.253</v>
      </c>
      <c r="K3647">
        <v>-1.244</v>
      </c>
      <c r="L3647">
        <v>-2.2410000000000001</v>
      </c>
      <c r="M3647">
        <v>-3.0459999999999998</v>
      </c>
      <c r="N3647">
        <v>-3.26</v>
      </c>
      <c r="O3647">
        <v>1.153</v>
      </c>
      <c r="P3647">
        <v>1.161</v>
      </c>
      <c r="Q3647">
        <v>1.161</v>
      </c>
      <c r="R3647">
        <v>0.89600000000000002</v>
      </c>
      <c r="S3647">
        <v>0.44400000000000001</v>
      </c>
    </row>
    <row r="3648" spans="1:19" x14ac:dyDescent="0.3">
      <c r="A3648">
        <v>360</v>
      </c>
      <c r="B3648">
        <v>-0.23200000000000001</v>
      </c>
      <c r="C3648">
        <v>-1.208</v>
      </c>
      <c r="D3648">
        <v>-2.2309999999999999</v>
      </c>
      <c r="E3648">
        <v>-3.0089999999999999</v>
      </c>
      <c r="F3648">
        <v>-3.23</v>
      </c>
      <c r="G3648">
        <v>3.6</v>
      </c>
      <c r="H3648">
        <v>0</v>
      </c>
      <c r="I3648">
        <v>3.964</v>
      </c>
      <c r="J3648">
        <v>-0.254</v>
      </c>
      <c r="K3648">
        <v>-1.2450000000000001</v>
      </c>
      <c r="L3648">
        <v>-2.2400000000000002</v>
      </c>
      <c r="M3648">
        <v>-3.05</v>
      </c>
      <c r="N3648">
        <v>-3.262</v>
      </c>
      <c r="O3648">
        <v>1.155</v>
      </c>
      <c r="P3648">
        <v>1.161</v>
      </c>
      <c r="Q3648">
        <v>1.1559999999999999</v>
      </c>
      <c r="R3648">
        <v>0.91</v>
      </c>
      <c r="S3648">
        <v>0.44500000000000001</v>
      </c>
    </row>
    <row r="3649" spans="1:19" x14ac:dyDescent="0.3">
      <c r="A3649">
        <v>420</v>
      </c>
      <c r="B3649">
        <v>-0.23200000000000001</v>
      </c>
      <c r="C3649">
        <v>-1.208</v>
      </c>
      <c r="D3649">
        <v>-2.2309999999999999</v>
      </c>
      <c r="E3649">
        <v>-3.0089999999999999</v>
      </c>
      <c r="F3649">
        <v>-3.23</v>
      </c>
      <c r="G3649">
        <v>3.6</v>
      </c>
      <c r="H3649">
        <v>0</v>
      </c>
      <c r="I3649">
        <v>3.964</v>
      </c>
      <c r="J3649">
        <v>-0.254</v>
      </c>
      <c r="K3649">
        <v>-1.246</v>
      </c>
      <c r="L3649">
        <v>-2.2400000000000002</v>
      </c>
      <c r="M3649">
        <v>-3.0529999999999999</v>
      </c>
      <c r="N3649">
        <v>-3.2650000000000001</v>
      </c>
      <c r="O3649">
        <v>1.1559999999999999</v>
      </c>
      <c r="P3649">
        <v>1.161</v>
      </c>
      <c r="Q3649">
        <v>1.159</v>
      </c>
      <c r="R3649">
        <v>0.91700000000000004</v>
      </c>
      <c r="S3649">
        <v>0.44600000000000001</v>
      </c>
    </row>
    <row r="3650" spans="1:19" x14ac:dyDescent="0.3">
      <c r="A3650">
        <v>480</v>
      </c>
      <c r="B3650">
        <v>-0.23200000000000001</v>
      </c>
      <c r="C3650">
        <v>-1.208</v>
      </c>
      <c r="D3650">
        <v>-2.2309999999999999</v>
      </c>
      <c r="E3650">
        <v>-3.0089999999999999</v>
      </c>
      <c r="F3650">
        <v>-3.23</v>
      </c>
      <c r="G3650">
        <v>3.6</v>
      </c>
      <c r="H3650">
        <v>0</v>
      </c>
      <c r="I3650">
        <v>3.964</v>
      </c>
      <c r="J3650">
        <v>-0.254</v>
      </c>
      <c r="K3650">
        <v>-1.2470000000000001</v>
      </c>
      <c r="L3650">
        <v>-2.2410000000000001</v>
      </c>
      <c r="M3650">
        <v>-3.056</v>
      </c>
      <c r="N3650">
        <v>-3.2679999999999998</v>
      </c>
      <c r="O3650">
        <v>1.155</v>
      </c>
      <c r="P3650">
        <v>1.159</v>
      </c>
      <c r="Q3650">
        <v>1.161</v>
      </c>
      <c r="R3650">
        <v>0.92</v>
      </c>
      <c r="S3650">
        <v>0.44700000000000001</v>
      </c>
    </row>
    <row r="3651" spans="1:19" x14ac:dyDescent="0.3">
      <c r="A3651">
        <v>540</v>
      </c>
      <c r="B3651">
        <v>-0.23200000000000001</v>
      </c>
      <c r="C3651">
        <v>-1.208</v>
      </c>
      <c r="D3651">
        <v>-2.2309999999999999</v>
      </c>
      <c r="E3651">
        <v>-3.0089999999999999</v>
      </c>
      <c r="F3651">
        <v>-3.23</v>
      </c>
      <c r="G3651">
        <v>3.6</v>
      </c>
      <c r="H3651">
        <v>0</v>
      </c>
      <c r="I3651">
        <v>3.964</v>
      </c>
      <c r="J3651">
        <v>-0.255</v>
      </c>
      <c r="K3651">
        <v>-1.248</v>
      </c>
      <c r="L3651">
        <v>-2.2410000000000001</v>
      </c>
      <c r="M3651">
        <v>-3.0569999999999999</v>
      </c>
      <c r="N3651">
        <v>-3.2709999999999999</v>
      </c>
      <c r="O3651">
        <v>1.1559999999999999</v>
      </c>
      <c r="P3651">
        <v>1.1579999999999999</v>
      </c>
      <c r="Q3651">
        <v>1.161</v>
      </c>
      <c r="R3651">
        <v>0.92100000000000004</v>
      </c>
      <c r="S3651">
        <v>0.44800000000000001</v>
      </c>
    </row>
    <row r="3652" spans="1:19" x14ac:dyDescent="0.3">
      <c r="A3652">
        <v>600</v>
      </c>
      <c r="B3652">
        <v>-0.23200000000000001</v>
      </c>
      <c r="C3652">
        <v>-1.208</v>
      </c>
      <c r="D3652">
        <v>-2.2309999999999999</v>
      </c>
      <c r="E3652">
        <v>-3.0089999999999999</v>
      </c>
      <c r="F3652">
        <v>-3.23</v>
      </c>
      <c r="G3652">
        <v>3.6</v>
      </c>
      <c r="H3652">
        <v>0</v>
      </c>
      <c r="I3652">
        <v>3.964</v>
      </c>
      <c r="J3652">
        <v>-0.255</v>
      </c>
      <c r="K3652">
        <v>-1.248</v>
      </c>
      <c r="L3652">
        <v>-2.2410000000000001</v>
      </c>
      <c r="M3652">
        <v>-3.0590000000000002</v>
      </c>
      <c r="N3652">
        <v>-3.274</v>
      </c>
      <c r="O3652">
        <v>1.157</v>
      </c>
      <c r="P3652">
        <v>1.1579999999999999</v>
      </c>
      <c r="Q3652">
        <v>1.159</v>
      </c>
      <c r="R3652">
        <v>0.92300000000000004</v>
      </c>
      <c r="S3652">
        <v>0.44900000000000001</v>
      </c>
    </row>
    <row r="3654" spans="1:19" x14ac:dyDescent="0.3">
      <c r="A3654" t="s">
        <v>0</v>
      </c>
      <c r="B3654" t="s">
        <v>282</v>
      </c>
    </row>
    <row r="3655" spans="1:19" x14ac:dyDescent="0.3">
      <c r="A3655">
        <v>0</v>
      </c>
      <c r="B3655">
        <v>-0.23200000000000001</v>
      </c>
      <c r="C3655">
        <v>-1.208</v>
      </c>
      <c r="D3655">
        <v>-2.23</v>
      </c>
      <c r="E3655">
        <v>-3.0030000000000001</v>
      </c>
      <c r="F3655">
        <v>-3.22</v>
      </c>
      <c r="G3655">
        <v>3.6</v>
      </c>
      <c r="H3655">
        <v>0</v>
      </c>
      <c r="I3655">
        <v>3.964</v>
      </c>
      <c r="J3655">
        <v>-0.24399999999999999</v>
      </c>
      <c r="K3655">
        <v>-1.244</v>
      </c>
      <c r="L3655">
        <v>-2.2410000000000001</v>
      </c>
      <c r="M3655">
        <v>-3.0430000000000001</v>
      </c>
      <c r="N3655">
        <v>-3.22</v>
      </c>
      <c r="O3655">
        <v>1.139</v>
      </c>
      <c r="P3655">
        <v>1.139</v>
      </c>
      <c r="Q3655">
        <v>1.1339999999999999</v>
      </c>
      <c r="R3655">
        <v>0.873</v>
      </c>
      <c r="S3655">
        <v>0.38700000000000001</v>
      </c>
    </row>
    <row r="3656" spans="1:19" x14ac:dyDescent="0.3">
      <c r="A3656">
        <v>60</v>
      </c>
      <c r="B3656">
        <v>-0.23200000000000001</v>
      </c>
      <c r="C3656">
        <v>-1.208</v>
      </c>
      <c r="D3656">
        <v>-2.23</v>
      </c>
      <c r="E3656">
        <v>-3.0030000000000001</v>
      </c>
      <c r="F3656">
        <v>-3.22</v>
      </c>
      <c r="G3656">
        <v>3.6</v>
      </c>
      <c r="H3656">
        <v>0</v>
      </c>
      <c r="I3656">
        <v>3.964</v>
      </c>
      <c r="J3656">
        <v>-0.252</v>
      </c>
      <c r="K3656">
        <v>-1.246</v>
      </c>
      <c r="L3656">
        <v>-2.2360000000000002</v>
      </c>
      <c r="M3656">
        <v>-3.0369999999999999</v>
      </c>
      <c r="N3656">
        <v>-3.238</v>
      </c>
      <c r="O3656">
        <v>1.1519999999999999</v>
      </c>
      <c r="P3656">
        <v>1.1559999999999999</v>
      </c>
      <c r="Q3656">
        <v>1.1299999999999999</v>
      </c>
      <c r="R3656">
        <v>0.85499999999999998</v>
      </c>
      <c r="S3656">
        <v>0.436</v>
      </c>
    </row>
    <row r="3657" spans="1:19" x14ac:dyDescent="0.3">
      <c r="A3657">
        <v>120</v>
      </c>
      <c r="B3657">
        <v>-0.23200000000000001</v>
      </c>
      <c r="C3657">
        <v>-1.208</v>
      </c>
      <c r="D3657">
        <v>-2.23</v>
      </c>
      <c r="E3657">
        <v>-3.0030000000000001</v>
      </c>
      <c r="F3657">
        <v>-3.22</v>
      </c>
      <c r="G3657">
        <v>3.6</v>
      </c>
      <c r="H3657">
        <v>0</v>
      </c>
      <c r="I3657">
        <v>3.964</v>
      </c>
      <c r="J3657">
        <v>-0.25</v>
      </c>
      <c r="K3657">
        <v>-1.2470000000000001</v>
      </c>
      <c r="L3657">
        <v>-2.2440000000000002</v>
      </c>
      <c r="M3657">
        <v>-3.0489999999999999</v>
      </c>
      <c r="N3657">
        <v>-3.242</v>
      </c>
      <c r="O3657">
        <v>1.149</v>
      </c>
      <c r="P3657">
        <v>1.169</v>
      </c>
      <c r="Q3657">
        <v>1.163</v>
      </c>
      <c r="R3657">
        <v>0.90100000000000002</v>
      </c>
      <c r="S3657">
        <v>0.437</v>
      </c>
    </row>
    <row r="3658" spans="1:19" x14ac:dyDescent="0.3">
      <c r="A3658">
        <v>180</v>
      </c>
      <c r="B3658">
        <v>-0.23200000000000001</v>
      </c>
      <c r="C3658">
        <v>-1.208</v>
      </c>
      <c r="D3658">
        <v>-2.23</v>
      </c>
      <c r="E3658">
        <v>-3.0030000000000001</v>
      </c>
      <c r="F3658">
        <v>-3.22</v>
      </c>
      <c r="G3658">
        <v>3.6</v>
      </c>
      <c r="H3658">
        <v>0</v>
      </c>
      <c r="I3658">
        <v>3.964</v>
      </c>
      <c r="J3658">
        <v>-0.25</v>
      </c>
      <c r="K3658">
        <v>-1.242</v>
      </c>
      <c r="L3658">
        <v>-2.238</v>
      </c>
      <c r="M3658">
        <v>-3.04</v>
      </c>
      <c r="N3658">
        <v>-3.2429999999999999</v>
      </c>
      <c r="O3658">
        <v>1.149</v>
      </c>
      <c r="P3658">
        <v>1.159</v>
      </c>
      <c r="Q3658">
        <v>1.1459999999999999</v>
      </c>
      <c r="R3658">
        <v>0.877</v>
      </c>
      <c r="S3658">
        <v>0.438</v>
      </c>
    </row>
    <row r="3659" spans="1:19" x14ac:dyDescent="0.3">
      <c r="A3659">
        <v>240</v>
      </c>
      <c r="B3659">
        <v>-0.23200000000000001</v>
      </c>
      <c r="C3659">
        <v>-1.208</v>
      </c>
      <c r="D3659">
        <v>-2.23</v>
      </c>
      <c r="E3659">
        <v>-3.0030000000000001</v>
      </c>
      <c r="F3659">
        <v>-3.22</v>
      </c>
      <c r="G3659">
        <v>3.6</v>
      </c>
      <c r="H3659">
        <v>0</v>
      </c>
      <c r="I3659">
        <v>3.964</v>
      </c>
      <c r="J3659">
        <v>-0.253</v>
      </c>
      <c r="K3659">
        <v>-1.244</v>
      </c>
      <c r="L3659">
        <v>-2.2410000000000001</v>
      </c>
      <c r="M3659">
        <v>-3.0379999999999998</v>
      </c>
      <c r="N3659">
        <v>-3.246</v>
      </c>
      <c r="O3659">
        <v>1.1539999999999999</v>
      </c>
      <c r="P3659">
        <v>1.1679999999999999</v>
      </c>
      <c r="Q3659">
        <v>1.1639999999999999</v>
      </c>
      <c r="R3659">
        <v>0.873</v>
      </c>
      <c r="S3659">
        <v>0.439</v>
      </c>
    </row>
    <row r="3660" spans="1:19" x14ac:dyDescent="0.3">
      <c r="A3660">
        <v>300</v>
      </c>
      <c r="B3660">
        <v>-0.23200000000000001</v>
      </c>
      <c r="C3660">
        <v>-1.208</v>
      </c>
      <c r="D3660">
        <v>-2.23</v>
      </c>
      <c r="E3660">
        <v>-3.0030000000000001</v>
      </c>
      <c r="F3660">
        <v>-3.22</v>
      </c>
      <c r="G3660">
        <v>3.6</v>
      </c>
      <c r="H3660">
        <v>0</v>
      </c>
      <c r="I3660">
        <v>3.964</v>
      </c>
      <c r="J3660">
        <v>-0.253</v>
      </c>
      <c r="K3660">
        <v>-1.244</v>
      </c>
      <c r="L3660">
        <v>-2.2410000000000001</v>
      </c>
      <c r="M3660">
        <v>-3.0409999999999999</v>
      </c>
      <c r="N3660">
        <v>-3.2490000000000001</v>
      </c>
      <c r="O3660">
        <v>1.153</v>
      </c>
      <c r="P3660">
        <v>1.161</v>
      </c>
      <c r="Q3660">
        <v>1.161</v>
      </c>
      <c r="R3660">
        <v>0.89</v>
      </c>
      <c r="S3660">
        <v>0.44</v>
      </c>
    </row>
    <row r="3661" spans="1:19" x14ac:dyDescent="0.3">
      <c r="A3661">
        <v>360</v>
      </c>
      <c r="B3661">
        <v>-0.23200000000000001</v>
      </c>
      <c r="C3661">
        <v>-1.208</v>
      </c>
      <c r="D3661">
        <v>-2.23</v>
      </c>
      <c r="E3661">
        <v>-3.0030000000000001</v>
      </c>
      <c r="F3661">
        <v>-3.22</v>
      </c>
      <c r="G3661">
        <v>3.6</v>
      </c>
      <c r="H3661">
        <v>0</v>
      </c>
      <c r="I3661">
        <v>3.964</v>
      </c>
      <c r="J3661">
        <v>-0.254</v>
      </c>
      <c r="K3661">
        <v>-1.2450000000000001</v>
      </c>
      <c r="L3661">
        <v>-2.2400000000000002</v>
      </c>
      <c r="M3661">
        <v>-3.0449999999999999</v>
      </c>
      <c r="N3661">
        <v>-3.2519999999999998</v>
      </c>
      <c r="O3661">
        <v>1.155</v>
      </c>
      <c r="P3661">
        <v>1.161</v>
      </c>
      <c r="Q3661">
        <v>1.1559999999999999</v>
      </c>
      <c r="R3661">
        <v>0.90300000000000002</v>
      </c>
      <c r="S3661">
        <v>0.441</v>
      </c>
    </row>
    <row r="3662" spans="1:19" x14ac:dyDescent="0.3">
      <c r="A3662">
        <v>420</v>
      </c>
      <c r="B3662">
        <v>-0.23200000000000001</v>
      </c>
      <c r="C3662">
        <v>-1.208</v>
      </c>
      <c r="D3662">
        <v>-2.23</v>
      </c>
      <c r="E3662">
        <v>-3.0030000000000001</v>
      </c>
      <c r="F3662">
        <v>-3.22</v>
      </c>
      <c r="G3662">
        <v>3.6</v>
      </c>
      <c r="H3662">
        <v>0</v>
      </c>
      <c r="I3662">
        <v>3.964</v>
      </c>
      <c r="J3662">
        <v>-0.254</v>
      </c>
      <c r="K3662">
        <v>-1.246</v>
      </c>
      <c r="L3662">
        <v>-2.2400000000000002</v>
      </c>
      <c r="M3662">
        <v>-3.048</v>
      </c>
      <c r="N3662">
        <v>-3.254</v>
      </c>
      <c r="O3662">
        <v>1.1559999999999999</v>
      </c>
      <c r="P3662">
        <v>1.161</v>
      </c>
      <c r="Q3662">
        <v>1.159</v>
      </c>
      <c r="R3662">
        <v>0.91</v>
      </c>
      <c r="S3662">
        <v>0.442</v>
      </c>
    </row>
    <row r="3663" spans="1:19" x14ac:dyDescent="0.3">
      <c r="A3663">
        <v>480</v>
      </c>
      <c r="B3663">
        <v>-0.23200000000000001</v>
      </c>
      <c r="C3663">
        <v>-1.208</v>
      </c>
      <c r="D3663">
        <v>-2.23</v>
      </c>
      <c r="E3663">
        <v>-3.0030000000000001</v>
      </c>
      <c r="F3663">
        <v>-3.22</v>
      </c>
      <c r="G3663">
        <v>3.6</v>
      </c>
      <c r="H3663">
        <v>0</v>
      </c>
      <c r="I3663">
        <v>3.964</v>
      </c>
      <c r="J3663">
        <v>-0.254</v>
      </c>
      <c r="K3663">
        <v>-1.2470000000000001</v>
      </c>
      <c r="L3663">
        <v>-2.2410000000000001</v>
      </c>
      <c r="M3663">
        <v>-3.05</v>
      </c>
      <c r="N3663">
        <v>-3.2570000000000001</v>
      </c>
      <c r="O3663">
        <v>1.155</v>
      </c>
      <c r="P3663">
        <v>1.159</v>
      </c>
      <c r="Q3663">
        <v>1.161</v>
      </c>
      <c r="R3663">
        <v>0.91300000000000003</v>
      </c>
      <c r="S3663">
        <v>0.443</v>
      </c>
    </row>
    <row r="3664" spans="1:19" x14ac:dyDescent="0.3">
      <c r="A3664">
        <v>540</v>
      </c>
      <c r="B3664">
        <v>-0.23200000000000001</v>
      </c>
      <c r="C3664">
        <v>-1.208</v>
      </c>
      <c r="D3664">
        <v>-2.23</v>
      </c>
      <c r="E3664">
        <v>-3.0030000000000001</v>
      </c>
      <c r="F3664">
        <v>-3.22</v>
      </c>
      <c r="G3664">
        <v>3.6</v>
      </c>
      <c r="H3664">
        <v>0</v>
      </c>
      <c r="I3664">
        <v>3.964</v>
      </c>
      <c r="J3664">
        <v>-0.255</v>
      </c>
      <c r="K3664">
        <v>-1.248</v>
      </c>
      <c r="L3664">
        <v>-2.2410000000000001</v>
      </c>
      <c r="M3664">
        <v>-3.052</v>
      </c>
      <c r="N3664">
        <v>-3.26</v>
      </c>
      <c r="O3664">
        <v>1.1559999999999999</v>
      </c>
      <c r="P3664">
        <v>1.1579999999999999</v>
      </c>
      <c r="Q3664">
        <v>1.161</v>
      </c>
      <c r="R3664">
        <v>0.91500000000000004</v>
      </c>
      <c r="S3664">
        <v>0.44400000000000001</v>
      </c>
    </row>
    <row r="3665" spans="1:19" x14ac:dyDescent="0.3">
      <c r="A3665">
        <v>600</v>
      </c>
      <c r="B3665">
        <v>-0.23200000000000001</v>
      </c>
      <c r="C3665">
        <v>-1.208</v>
      </c>
      <c r="D3665">
        <v>-2.23</v>
      </c>
      <c r="E3665">
        <v>-3.0030000000000001</v>
      </c>
      <c r="F3665">
        <v>-3.22</v>
      </c>
      <c r="G3665">
        <v>3.6</v>
      </c>
      <c r="H3665">
        <v>0</v>
      </c>
      <c r="I3665">
        <v>3.964</v>
      </c>
      <c r="J3665">
        <v>-0.255</v>
      </c>
      <c r="K3665">
        <v>-1.248</v>
      </c>
      <c r="L3665">
        <v>-2.2410000000000001</v>
      </c>
      <c r="M3665">
        <v>-3.0539999999999998</v>
      </c>
      <c r="N3665">
        <v>-3.2629999999999999</v>
      </c>
      <c r="O3665">
        <v>1.157</v>
      </c>
      <c r="P3665">
        <v>1.1579999999999999</v>
      </c>
      <c r="Q3665">
        <v>1.159</v>
      </c>
      <c r="R3665">
        <v>0.91700000000000004</v>
      </c>
      <c r="S3665">
        <v>0.44500000000000001</v>
      </c>
    </row>
    <row r="3667" spans="1:19" x14ac:dyDescent="0.3">
      <c r="A3667" t="s">
        <v>0</v>
      </c>
      <c r="B3667" t="s">
        <v>283</v>
      </c>
    </row>
    <row r="3668" spans="1:19" x14ac:dyDescent="0.3">
      <c r="A3668">
        <v>0</v>
      </c>
      <c r="B3668">
        <v>-0.23200000000000001</v>
      </c>
      <c r="C3668">
        <v>-1.2090000000000001</v>
      </c>
      <c r="D3668">
        <v>-2.23</v>
      </c>
      <c r="E3668">
        <v>-2.9980000000000002</v>
      </c>
      <c r="F3668">
        <v>-3.21</v>
      </c>
      <c r="G3668">
        <v>3.6</v>
      </c>
      <c r="H3668">
        <v>0</v>
      </c>
      <c r="I3668">
        <v>3.964</v>
      </c>
      <c r="J3668">
        <v>-0.24399999999999999</v>
      </c>
      <c r="K3668">
        <v>-1.244</v>
      </c>
      <c r="L3668">
        <v>-2.2410000000000001</v>
      </c>
      <c r="M3668">
        <v>-3.036</v>
      </c>
      <c r="N3668">
        <v>-3.21</v>
      </c>
      <c r="O3668">
        <v>1.139</v>
      </c>
      <c r="P3668">
        <v>1.139</v>
      </c>
      <c r="Q3668">
        <v>1.1339999999999999</v>
      </c>
      <c r="R3668">
        <v>0.86699999999999999</v>
      </c>
      <c r="S3668">
        <v>0.38400000000000001</v>
      </c>
    </row>
    <row r="3669" spans="1:19" x14ac:dyDescent="0.3">
      <c r="A3669">
        <v>60</v>
      </c>
      <c r="B3669">
        <v>-0.23200000000000001</v>
      </c>
      <c r="C3669">
        <v>-1.2090000000000001</v>
      </c>
      <c r="D3669">
        <v>-2.23</v>
      </c>
      <c r="E3669">
        <v>-2.9980000000000002</v>
      </c>
      <c r="F3669">
        <v>-3.21</v>
      </c>
      <c r="G3669">
        <v>3.6</v>
      </c>
      <c r="H3669">
        <v>0</v>
      </c>
      <c r="I3669">
        <v>3.964</v>
      </c>
      <c r="J3669">
        <v>-0.252</v>
      </c>
      <c r="K3669">
        <v>-1.246</v>
      </c>
      <c r="L3669">
        <v>-2.2360000000000002</v>
      </c>
      <c r="M3669">
        <v>-3.0310000000000001</v>
      </c>
      <c r="N3669">
        <v>-3.2280000000000002</v>
      </c>
      <c r="O3669">
        <v>1.1519999999999999</v>
      </c>
      <c r="P3669">
        <v>1.1559999999999999</v>
      </c>
      <c r="Q3669">
        <v>1.1299999999999999</v>
      </c>
      <c r="R3669">
        <v>0.84899999999999998</v>
      </c>
      <c r="S3669">
        <v>0.433</v>
      </c>
    </row>
    <row r="3670" spans="1:19" x14ac:dyDescent="0.3">
      <c r="A3670">
        <v>120</v>
      </c>
      <c r="B3670">
        <v>-0.23200000000000001</v>
      </c>
      <c r="C3670">
        <v>-1.2090000000000001</v>
      </c>
      <c r="D3670">
        <v>-2.23</v>
      </c>
      <c r="E3670">
        <v>-2.9980000000000002</v>
      </c>
      <c r="F3670">
        <v>-3.21</v>
      </c>
      <c r="G3670">
        <v>3.6</v>
      </c>
      <c r="H3670">
        <v>0</v>
      </c>
      <c r="I3670">
        <v>3.964</v>
      </c>
      <c r="J3670">
        <v>-0.25</v>
      </c>
      <c r="K3670">
        <v>-1.2470000000000001</v>
      </c>
      <c r="L3670">
        <v>-2.2440000000000002</v>
      </c>
      <c r="M3670">
        <v>-3.0430000000000001</v>
      </c>
      <c r="N3670">
        <v>-3.2309999999999999</v>
      </c>
      <c r="O3670">
        <v>1.149</v>
      </c>
      <c r="P3670">
        <v>1.1679999999999999</v>
      </c>
      <c r="Q3670">
        <v>1.163</v>
      </c>
      <c r="R3670">
        <v>0.89400000000000002</v>
      </c>
      <c r="S3670">
        <v>0.434</v>
      </c>
    </row>
    <row r="3671" spans="1:19" x14ac:dyDescent="0.3">
      <c r="A3671">
        <v>180</v>
      </c>
      <c r="B3671">
        <v>-0.23200000000000001</v>
      </c>
      <c r="C3671">
        <v>-1.2090000000000001</v>
      </c>
      <c r="D3671">
        <v>-2.23</v>
      </c>
      <c r="E3671">
        <v>-2.9980000000000002</v>
      </c>
      <c r="F3671">
        <v>-3.21</v>
      </c>
      <c r="G3671">
        <v>3.6</v>
      </c>
      <c r="H3671">
        <v>0</v>
      </c>
      <c r="I3671">
        <v>3.964</v>
      </c>
      <c r="J3671">
        <v>-0.25</v>
      </c>
      <c r="K3671">
        <v>-1.242</v>
      </c>
      <c r="L3671">
        <v>-2.238</v>
      </c>
      <c r="M3671">
        <v>-3.0339999999999998</v>
      </c>
      <c r="N3671">
        <v>-3.2330000000000001</v>
      </c>
      <c r="O3671">
        <v>1.149</v>
      </c>
      <c r="P3671">
        <v>1.1579999999999999</v>
      </c>
      <c r="Q3671">
        <v>1.1459999999999999</v>
      </c>
      <c r="R3671">
        <v>0.87</v>
      </c>
      <c r="S3671">
        <v>0.434</v>
      </c>
    </row>
    <row r="3672" spans="1:19" x14ac:dyDescent="0.3">
      <c r="A3672">
        <v>240</v>
      </c>
      <c r="B3672">
        <v>-0.23200000000000001</v>
      </c>
      <c r="C3672">
        <v>-1.2090000000000001</v>
      </c>
      <c r="D3672">
        <v>-2.23</v>
      </c>
      <c r="E3672">
        <v>-2.9980000000000002</v>
      </c>
      <c r="F3672">
        <v>-3.21</v>
      </c>
      <c r="G3672">
        <v>3.6</v>
      </c>
      <c r="H3672">
        <v>0</v>
      </c>
      <c r="I3672">
        <v>3.964</v>
      </c>
      <c r="J3672">
        <v>-0.253</v>
      </c>
      <c r="K3672">
        <v>-1.244</v>
      </c>
      <c r="L3672">
        <v>-2.2410000000000001</v>
      </c>
      <c r="M3672">
        <v>-3.032</v>
      </c>
      <c r="N3672">
        <v>-3.2360000000000002</v>
      </c>
      <c r="O3672">
        <v>1.1539999999999999</v>
      </c>
      <c r="P3672">
        <v>1.1679999999999999</v>
      </c>
      <c r="Q3672">
        <v>1.1639999999999999</v>
      </c>
      <c r="R3672">
        <v>0.86699999999999999</v>
      </c>
      <c r="S3672">
        <v>0.435</v>
      </c>
    </row>
    <row r="3673" spans="1:19" x14ac:dyDescent="0.3">
      <c r="A3673">
        <v>300</v>
      </c>
      <c r="B3673">
        <v>-0.23200000000000001</v>
      </c>
      <c r="C3673">
        <v>-1.2090000000000001</v>
      </c>
      <c r="D3673">
        <v>-2.23</v>
      </c>
      <c r="E3673">
        <v>-2.9980000000000002</v>
      </c>
      <c r="F3673">
        <v>-3.21</v>
      </c>
      <c r="G3673">
        <v>3.6</v>
      </c>
      <c r="H3673">
        <v>0</v>
      </c>
      <c r="I3673">
        <v>3.964</v>
      </c>
      <c r="J3673">
        <v>-0.253</v>
      </c>
      <c r="K3673">
        <v>-1.244</v>
      </c>
      <c r="L3673">
        <v>-2.2410000000000001</v>
      </c>
      <c r="M3673">
        <v>-3.0350000000000001</v>
      </c>
      <c r="N3673">
        <v>-3.2389999999999999</v>
      </c>
      <c r="O3673">
        <v>1.153</v>
      </c>
      <c r="P3673">
        <v>1.161</v>
      </c>
      <c r="Q3673">
        <v>1.161</v>
      </c>
      <c r="R3673">
        <v>0.88400000000000001</v>
      </c>
      <c r="S3673">
        <v>0.436</v>
      </c>
    </row>
    <row r="3674" spans="1:19" x14ac:dyDescent="0.3">
      <c r="A3674">
        <v>360</v>
      </c>
      <c r="B3674">
        <v>-0.23200000000000001</v>
      </c>
      <c r="C3674">
        <v>-1.2090000000000001</v>
      </c>
      <c r="D3674">
        <v>-2.23</v>
      </c>
      <c r="E3674">
        <v>-2.9980000000000002</v>
      </c>
      <c r="F3674">
        <v>-3.21</v>
      </c>
      <c r="G3674">
        <v>3.6</v>
      </c>
      <c r="H3674">
        <v>0</v>
      </c>
      <c r="I3674">
        <v>3.964</v>
      </c>
      <c r="J3674">
        <v>-0.254</v>
      </c>
      <c r="K3674">
        <v>-1.2450000000000001</v>
      </c>
      <c r="L3674">
        <v>-2.2400000000000002</v>
      </c>
      <c r="M3674">
        <v>-3.0390000000000001</v>
      </c>
      <c r="N3674">
        <v>-3.2410000000000001</v>
      </c>
      <c r="O3674">
        <v>1.155</v>
      </c>
      <c r="P3674">
        <v>1.161</v>
      </c>
      <c r="Q3674">
        <v>1.1559999999999999</v>
      </c>
      <c r="R3674">
        <v>0.89800000000000002</v>
      </c>
      <c r="S3674">
        <v>0.437</v>
      </c>
    </row>
    <row r="3675" spans="1:19" x14ac:dyDescent="0.3">
      <c r="A3675">
        <v>420</v>
      </c>
      <c r="B3675">
        <v>-0.23200000000000001</v>
      </c>
      <c r="C3675">
        <v>-1.2090000000000001</v>
      </c>
      <c r="D3675">
        <v>-2.23</v>
      </c>
      <c r="E3675">
        <v>-2.9980000000000002</v>
      </c>
      <c r="F3675">
        <v>-3.21</v>
      </c>
      <c r="G3675">
        <v>3.6</v>
      </c>
      <c r="H3675">
        <v>0</v>
      </c>
      <c r="I3675">
        <v>3.964</v>
      </c>
      <c r="J3675">
        <v>-0.254</v>
      </c>
      <c r="K3675">
        <v>-1.246</v>
      </c>
      <c r="L3675">
        <v>-2.2400000000000002</v>
      </c>
      <c r="M3675">
        <v>-3.0419999999999998</v>
      </c>
      <c r="N3675">
        <v>-3.2440000000000002</v>
      </c>
      <c r="O3675">
        <v>1.1559999999999999</v>
      </c>
      <c r="P3675">
        <v>1.161</v>
      </c>
      <c r="Q3675">
        <v>1.1579999999999999</v>
      </c>
      <c r="R3675">
        <v>0.90400000000000003</v>
      </c>
      <c r="S3675">
        <v>0.438</v>
      </c>
    </row>
    <row r="3676" spans="1:19" x14ac:dyDescent="0.3">
      <c r="A3676">
        <v>480</v>
      </c>
      <c r="B3676">
        <v>-0.23200000000000001</v>
      </c>
      <c r="C3676">
        <v>-1.2090000000000001</v>
      </c>
      <c r="D3676">
        <v>-2.23</v>
      </c>
      <c r="E3676">
        <v>-2.9980000000000002</v>
      </c>
      <c r="F3676">
        <v>-3.21</v>
      </c>
      <c r="G3676">
        <v>3.6</v>
      </c>
      <c r="H3676">
        <v>0</v>
      </c>
      <c r="I3676">
        <v>3.964</v>
      </c>
      <c r="J3676">
        <v>-0.254</v>
      </c>
      <c r="K3676">
        <v>-1.2470000000000001</v>
      </c>
      <c r="L3676">
        <v>-2.2410000000000001</v>
      </c>
      <c r="M3676">
        <v>-3.044</v>
      </c>
      <c r="N3676">
        <v>-3.246</v>
      </c>
      <c r="O3676">
        <v>1.155</v>
      </c>
      <c r="P3676">
        <v>1.159</v>
      </c>
      <c r="Q3676">
        <v>1.161</v>
      </c>
      <c r="R3676">
        <v>0.90700000000000003</v>
      </c>
      <c r="S3676">
        <v>0.439</v>
      </c>
    </row>
    <row r="3677" spans="1:19" x14ac:dyDescent="0.3">
      <c r="A3677">
        <v>540</v>
      </c>
      <c r="B3677">
        <v>-0.23200000000000001</v>
      </c>
      <c r="C3677">
        <v>-1.2090000000000001</v>
      </c>
      <c r="D3677">
        <v>-2.23</v>
      </c>
      <c r="E3677">
        <v>-2.9980000000000002</v>
      </c>
      <c r="F3677">
        <v>-3.21</v>
      </c>
      <c r="G3677">
        <v>3.6</v>
      </c>
      <c r="H3677">
        <v>0</v>
      </c>
      <c r="I3677">
        <v>3.964</v>
      </c>
      <c r="J3677">
        <v>-0.255</v>
      </c>
      <c r="K3677">
        <v>-1.248</v>
      </c>
      <c r="L3677">
        <v>-2.2410000000000001</v>
      </c>
      <c r="M3677">
        <v>-3.0459999999999998</v>
      </c>
      <c r="N3677">
        <v>-3.2490000000000001</v>
      </c>
      <c r="O3677">
        <v>1.1559999999999999</v>
      </c>
      <c r="P3677">
        <v>1.1579999999999999</v>
      </c>
      <c r="Q3677">
        <v>1.1599999999999999</v>
      </c>
      <c r="R3677">
        <v>0.90900000000000003</v>
      </c>
      <c r="S3677">
        <v>0.44</v>
      </c>
    </row>
    <row r="3678" spans="1:19" x14ac:dyDescent="0.3">
      <c r="A3678">
        <v>600</v>
      </c>
      <c r="B3678">
        <v>-0.23200000000000001</v>
      </c>
      <c r="C3678">
        <v>-1.2090000000000001</v>
      </c>
      <c r="D3678">
        <v>-2.23</v>
      </c>
      <c r="E3678">
        <v>-2.9980000000000002</v>
      </c>
      <c r="F3678">
        <v>-3.21</v>
      </c>
      <c r="G3678">
        <v>3.6</v>
      </c>
      <c r="H3678">
        <v>0</v>
      </c>
      <c r="I3678">
        <v>3.964</v>
      </c>
      <c r="J3678">
        <v>-0.255</v>
      </c>
      <c r="K3678">
        <v>-1.248</v>
      </c>
      <c r="L3678">
        <v>-2.2410000000000001</v>
      </c>
      <c r="M3678">
        <v>-3.048</v>
      </c>
      <c r="N3678">
        <v>-3.2530000000000001</v>
      </c>
      <c r="O3678">
        <v>1.157</v>
      </c>
      <c r="P3678">
        <v>1.1579999999999999</v>
      </c>
      <c r="Q3678">
        <v>1.159</v>
      </c>
      <c r="R3678">
        <v>0.91100000000000003</v>
      </c>
      <c r="S3678">
        <v>0.441</v>
      </c>
    </row>
    <row r="3680" spans="1:19" x14ac:dyDescent="0.3">
      <c r="A3680" t="s">
        <v>0</v>
      </c>
      <c r="B3680" t="s">
        <v>284</v>
      </c>
    </row>
    <row r="3681" spans="1:19" x14ac:dyDescent="0.3">
      <c r="A3681">
        <v>0</v>
      </c>
      <c r="B3681">
        <v>-0.23200000000000001</v>
      </c>
      <c r="C3681">
        <v>-1.2090000000000001</v>
      </c>
      <c r="D3681">
        <v>-2.23</v>
      </c>
      <c r="E3681">
        <v>-2.992</v>
      </c>
      <c r="F3681">
        <v>-3.2</v>
      </c>
      <c r="G3681">
        <v>3.6</v>
      </c>
      <c r="H3681">
        <v>0</v>
      </c>
      <c r="I3681">
        <v>3.964</v>
      </c>
      <c r="J3681">
        <v>-0.24399999999999999</v>
      </c>
      <c r="K3681">
        <v>-1.244</v>
      </c>
      <c r="L3681">
        <v>-2.2400000000000002</v>
      </c>
      <c r="M3681">
        <v>-3.0310000000000001</v>
      </c>
      <c r="N3681">
        <v>-3.2</v>
      </c>
      <c r="O3681">
        <v>1.139</v>
      </c>
      <c r="P3681">
        <v>1.139</v>
      </c>
      <c r="Q3681">
        <v>1.133</v>
      </c>
      <c r="R3681">
        <v>0.86099999999999999</v>
      </c>
      <c r="S3681">
        <v>0.38100000000000001</v>
      </c>
    </row>
    <row r="3682" spans="1:19" x14ac:dyDescent="0.3">
      <c r="A3682">
        <v>60</v>
      </c>
      <c r="B3682">
        <v>-0.23200000000000001</v>
      </c>
      <c r="C3682">
        <v>-1.2090000000000001</v>
      </c>
      <c r="D3682">
        <v>-2.23</v>
      </c>
      <c r="E3682">
        <v>-2.992</v>
      </c>
      <c r="F3682">
        <v>-3.2</v>
      </c>
      <c r="G3682">
        <v>3.6</v>
      </c>
      <c r="H3682">
        <v>0</v>
      </c>
      <c r="I3682">
        <v>3.964</v>
      </c>
      <c r="J3682">
        <v>-0.252</v>
      </c>
      <c r="K3682">
        <v>-1.246</v>
      </c>
      <c r="L3682">
        <v>-2.2360000000000002</v>
      </c>
      <c r="M3682">
        <v>-3.0249999999999999</v>
      </c>
      <c r="N3682">
        <v>-3.218</v>
      </c>
      <c r="O3682">
        <v>1.1519999999999999</v>
      </c>
      <c r="P3682">
        <v>1.1559999999999999</v>
      </c>
      <c r="Q3682">
        <v>1.129</v>
      </c>
      <c r="R3682">
        <v>0.84299999999999997</v>
      </c>
      <c r="S3682">
        <v>0.42899999999999999</v>
      </c>
    </row>
    <row r="3683" spans="1:19" x14ac:dyDescent="0.3">
      <c r="A3683">
        <v>120</v>
      </c>
      <c r="B3683">
        <v>-0.23200000000000001</v>
      </c>
      <c r="C3683">
        <v>-1.2090000000000001</v>
      </c>
      <c r="D3683">
        <v>-2.23</v>
      </c>
      <c r="E3683">
        <v>-2.992</v>
      </c>
      <c r="F3683">
        <v>-3.2</v>
      </c>
      <c r="G3683">
        <v>3.6</v>
      </c>
      <c r="H3683">
        <v>0</v>
      </c>
      <c r="I3683">
        <v>3.964</v>
      </c>
      <c r="J3683">
        <v>-0.25</v>
      </c>
      <c r="K3683">
        <v>-1.2470000000000001</v>
      </c>
      <c r="L3683">
        <v>-2.2429999999999999</v>
      </c>
      <c r="M3683">
        <v>-3.0369999999999999</v>
      </c>
      <c r="N3683">
        <v>-3.2210000000000001</v>
      </c>
      <c r="O3683">
        <v>1.149</v>
      </c>
      <c r="P3683">
        <v>1.1679999999999999</v>
      </c>
      <c r="Q3683">
        <v>1.1619999999999999</v>
      </c>
      <c r="R3683">
        <v>0.88800000000000001</v>
      </c>
      <c r="S3683">
        <v>0.43</v>
      </c>
    </row>
    <row r="3684" spans="1:19" x14ac:dyDescent="0.3">
      <c r="A3684">
        <v>180</v>
      </c>
      <c r="B3684">
        <v>-0.23200000000000001</v>
      </c>
      <c r="C3684">
        <v>-1.2090000000000001</v>
      </c>
      <c r="D3684">
        <v>-2.23</v>
      </c>
      <c r="E3684">
        <v>-2.992</v>
      </c>
      <c r="F3684">
        <v>-3.2</v>
      </c>
      <c r="G3684">
        <v>3.6</v>
      </c>
      <c r="H3684">
        <v>0</v>
      </c>
      <c r="I3684">
        <v>3.964</v>
      </c>
      <c r="J3684">
        <v>-0.25</v>
      </c>
      <c r="K3684">
        <v>-1.242</v>
      </c>
      <c r="L3684">
        <v>-2.238</v>
      </c>
      <c r="M3684">
        <v>-3.028</v>
      </c>
      <c r="N3684">
        <v>-3.2229999999999999</v>
      </c>
      <c r="O3684">
        <v>1.149</v>
      </c>
      <c r="P3684">
        <v>1.1579999999999999</v>
      </c>
      <c r="Q3684">
        <v>1.145</v>
      </c>
      <c r="R3684">
        <v>0.86299999999999999</v>
      </c>
      <c r="S3684">
        <v>0.43099999999999999</v>
      </c>
    </row>
    <row r="3685" spans="1:19" x14ac:dyDescent="0.3">
      <c r="A3685">
        <v>240</v>
      </c>
      <c r="B3685">
        <v>-0.23200000000000001</v>
      </c>
      <c r="C3685">
        <v>-1.2090000000000001</v>
      </c>
      <c r="D3685">
        <v>-2.23</v>
      </c>
      <c r="E3685">
        <v>-2.992</v>
      </c>
      <c r="F3685">
        <v>-3.2</v>
      </c>
      <c r="G3685">
        <v>3.6</v>
      </c>
      <c r="H3685">
        <v>0</v>
      </c>
      <c r="I3685">
        <v>3.964</v>
      </c>
      <c r="J3685">
        <v>-0.253</v>
      </c>
      <c r="K3685">
        <v>-1.244</v>
      </c>
      <c r="L3685">
        <v>-2.2410000000000001</v>
      </c>
      <c r="M3685">
        <v>-3.0259999999999998</v>
      </c>
      <c r="N3685">
        <v>-3.226</v>
      </c>
      <c r="O3685">
        <v>1.1539999999999999</v>
      </c>
      <c r="P3685">
        <v>1.1679999999999999</v>
      </c>
      <c r="Q3685">
        <v>1.1639999999999999</v>
      </c>
      <c r="R3685">
        <v>0.86099999999999999</v>
      </c>
      <c r="S3685">
        <v>0.432</v>
      </c>
    </row>
    <row r="3686" spans="1:19" x14ac:dyDescent="0.3">
      <c r="A3686">
        <v>300</v>
      </c>
      <c r="B3686">
        <v>-0.23200000000000001</v>
      </c>
      <c r="C3686">
        <v>-1.2090000000000001</v>
      </c>
      <c r="D3686">
        <v>-2.23</v>
      </c>
      <c r="E3686">
        <v>-2.992</v>
      </c>
      <c r="F3686">
        <v>-3.2</v>
      </c>
      <c r="G3686">
        <v>3.6</v>
      </c>
      <c r="H3686">
        <v>0</v>
      </c>
      <c r="I3686">
        <v>3.964</v>
      </c>
      <c r="J3686">
        <v>-0.253</v>
      </c>
      <c r="K3686">
        <v>-1.244</v>
      </c>
      <c r="L3686">
        <v>-2.2410000000000001</v>
      </c>
      <c r="M3686">
        <v>-3.0289999999999999</v>
      </c>
      <c r="N3686">
        <v>-3.2290000000000001</v>
      </c>
      <c r="O3686">
        <v>1.153</v>
      </c>
      <c r="P3686">
        <v>1.161</v>
      </c>
      <c r="Q3686">
        <v>1.1599999999999999</v>
      </c>
      <c r="R3686">
        <v>0.879</v>
      </c>
      <c r="S3686">
        <v>0.433</v>
      </c>
    </row>
    <row r="3687" spans="1:19" x14ac:dyDescent="0.3">
      <c r="A3687">
        <v>360</v>
      </c>
      <c r="B3687">
        <v>-0.23200000000000001</v>
      </c>
      <c r="C3687">
        <v>-1.2090000000000001</v>
      </c>
      <c r="D3687">
        <v>-2.23</v>
      </c>
      <c r="E3687">
        <v>-2.992</v>
      </c>
      <c r="F3687">
        <v>-3.2</v>
      </c>
      <c r="G3687">
        <v>3.6</v>
      </c>
      <c r="H3687">
        <v>0</v>
      </c>
      <c r="I3687">
        <v>3.964</v>
      </c>
      <c r="J3687">
        <v>-0.254</v>
      </c>
      <c r="K3687">
        <v>-1.2450000000000001</v>
      </c>
      <c r="L3687">
        <v>-2.2400000000000002</v>
      </c>
      <c r="M3687">
        <v>-3.0339999999999998</v>
      </c>
      <c r="N3687">
        <v>-3.2309999999999999</v>
      </c>
      <c r="O3687">
        <v>1.155</v>
      </c>
      <c r="P3687">
        <v>1.161</v>
      </c>
      <c r="Q3687">
        <v>1.155</v>
      </c>
      <c r="R3687">
        <v>0.89200000000000002</v>
      </c>
      <c r="S3687">
        <v>0.434</v>
      </c>
    </row>
    <row r="3688" spans="1:19" x14ac:dyDescent="0.3">
      <c r="A3688">
        <v>420</v>
      </c>
      <c r="B3688">
        <v>-0.23200000000000001</v>
      </c>
      <c r="C3688">
        <v>-1.2090000000000001</v>
      </c>
      <c r="D3688">
        <v>-2.23</v>
      </c>
      <c r="E3688">
        <v>-2.992</v>
      </c>
      <c r="F3688">
        <v>-3.2</v>
      </c>
      <c r="G3688">
        <v>3.6</v>
      </c>
      <c r="H3688">
        <v>0</v>
      </c>
      <c r="I3688">
        <v>3.964</v>
      </c>
      <c r="J3688">
        <v>-0.254</v>
      </c>
      <c r="K3688">
        <v>-1.246</v>
      </c>
      <c r="L3688">
        <v>-2.2400000000000002</v>
      </c>
      <c r="M3688">
        <v>-3.0369999999999999</v>
      </c>
      <c r="N3688">
        <v>-3.2330000000000001</v>
      </c>
      <c r="O3688">
        <v>1.1559999999999999</v>
      </c>
      <c r="P3688">
        <v>1.161</v>
      </c>
      <c r="Q3688">
        <v>1.1579999999999999</v>
      </c>
      <c r="R3688">
        <v>0.89800000000000002</v>
      </c>
      <c r="S3688">
        <v>0.434</v>
      </c>
    </row>
    <row r="3689" spans="1:19" x14ac:dyDescent="0.3">
      <c r="A3689">
        <v>480</v>
      </c>
      <c r="B3689">
        <v>-0.23200000000000001</v>
      </c>
      <c r="C3689">
        <v>-1.2090000000000001</v>
      </c>
      <c r="D3689">
        <v>-2.23</v>
      </c>
      <c r="E3689">
        <v>-2.992</v>
      </c>
      <c r="F3689">
        <v>-3.2</v>
      </c>
      <c r="G3689">
        <v>3.6</v>
      </c>
      <c r="H3689">
        <v>0</v>
      </c>
      <c r="I3689">
        <v>3.964</v>
      </c>
      <c r="J3689">
        <v>-0.254</v>
      </c>
      <c r="K3689">
        <v>-1.2470000000000001</v>
      </c>
      <c r="L3689">
        <v>-2.2410000000000001</v>
      </c>
      <c r="M3689">
        <v>-3.0390000000000001</v>
      </c>
      <c r="N3689">
        <v>-3.2360000000000002</v>
      </c>
      <c r="O3689">
        <v>1.155</v>
      </c>
      <c r="P3689">
        <v>1.159</v>
      </c>
      <c r="Q3689">
        <v>1.161</v>
      </c>
      <c r="R3689">
        <v>0.90100000000000002</v>
      </c>
      <c r="S3689">
        <v>0.435</v>
      </c>
    </row>
    <row r="3690" spans="1:19" x14ac:dyDescent="0.3">
      <c r="A3690">
        <v>540</v>
      </c>
      <c r="B3690">
        <v>-0.23200000000000001</v>
      </c>
      <c r="C3690">
        <v>-1.2090000000000001</v>
      </c>
      <c r="D3690">
        <v>-2.23</v>
      </c>
      <c r="E3690">
        <v>-2.992</v>
      </c>
      <c r="F3690">
        <v>-3.2</v>
      </c>
      <c r="G3690">
        <v>3.6</v>
      </c>
      <c r="H3690">
        <v>0</v>
      </c>
      <c r="I3690">
        <v>3.964</v>
      </c>
      <c r="J3690">
        <v>-0.255</v>
      </c>
      <c r="K3690">
        <v>-1.248</v>
      </c>
      <c r="L3690">
        <v>-2.2410000000000001</v>
      </c>
      <c r="M3690">
        <v>-3.0409999999999999</v>
      </c>
      <c r="N3690">
        <v>-3.2389999999999999</v>
      </c>
      <c r="O3690">
        <v>1.1559999999999999</v>
      </c>
      <c r="P3690">
        <v>1.1579999999999999</v>
      </c>
      <c r="Q3690">
        <v>1.1599999999999999</v>
      </c>
      <c r="R3690">
        <v>0.90300000000000002</v>
      </c>
      <c r="S3690">
        <v>0.436</v>
      </c>
    </row>
    <row r="3691" spans="1:19" x14ac:dyDescent="0.3">
      <c r="A3691">
        <v>600</v>
      </c>
      <c r="B3691">
        <v>-0.23200000000000001</v>
      </c>
      <c r="C3691">
        <v>-1.2090000000000001</v>
      </c>
      <c r="D3691">
        <v>-2.23</v>
      </c>
      <c r="E3691">
        <v>-2.992</v>
      </c>
      <c r="F3691">
        <v>-3.2</v>
      </c>
      <c r="G3691">
        <v>3.6</v>
      </c>
      <c r="H3691">
        <v>0</v>
      </c>
      <c r="I3691">
        <v>3.964</v>
      </c>
      <c r="J3691">
        <v>-0.255</v>
      </c>
      <c r="K3691">
        <v>-1.248</v>
      </c>
      <c r="L3691">
        <v>-2.2410000000000001</v>
      </c>
      <c r="M3691">
        <v>-3.0430000000000001</v>
      </c>
      <c r="N3691">
        <v>-3.242</v>
      </c>
      <c r="O3691">
        <v>1.157</v>
      </c>
      <c r="P3691">
        <v>1.1579999999999999</v>
      </c>
      <c r="Q3691">
        <v>1.1579999999999999</v>
      </c>
      <c r="R3691">
        <v>0.90600000000000003</v>
      </c>
      <c r="S3691">
        <v>0.438</v>
      </c>
    </row>
    <row r="3693" spans="1:19" x14ac:dyDescent="0.3">
      <c r="A3693" t="s">
        <v>0</v>
      </c>
      <c r="B3693" t="s">
        <v>285</v>
      </c>
    </row>
    <row r="3694" spans="1:19" x14ac:dyDescent="0.3">
      <c r="A3694">
        <v>0</v>
      </c>
      <c r="B3694">
        <v>-0.23200000000000001</v>
      </c>
      <c r="C3694">
        <v>-1.2090000000000001</v>
      </c>
      <c r="D3694">
        <v>-2.23</v>
      </c>
      <c r="E3694">
        <v>-2.9860000000000002</v>
      </c>
      <c r="F3694">
        <v>-3.19</v>
      </c>
      <c r="G3694">
        <v>3.6</v>
      </c>
      <c r="H3694">
        <v>0</v>
      </c>
      <c r="I3694">
        <v>3.964</v>
      </c>
      <c r="J3694">
        <v>-0.24399999999999999</v>
      </c>
      <c r="K3694">
        <v>-1.244</v>
      </c>
      <c r="L3694">
        <v>-2.2400000000000002</v>
      </c>
      <c r="M3694">
        <v>-3.0249999999999999</v>
      </c>
      <c r="N3694">
        <v>-3.19</v>
      </c>
      <c r="O3694">
        <v>1.139</v>
      </c>
      <c r="P3694">
        <v>1.139</v>
      </c>
      <c r="Q3694">
        <v>1.133</v>
      </c>
      <c r="R3694">
        <v>0.85399999999999998</v>
      </c>
      <c r="S3694">
        <v>0.378</v>
      </c>
    </row>
    <row r="3695" spans="1:19" x14ac:dyDescent="0.3">
      <c r="A3695">
        <v>60</v>
      </c>
      <c r="B3695">
        <v>-0.23200000000000001</v>
      </c>
      <c r="C3695">
        <v>-1.2090000000000001</v>
      </c>
      <c r="D3695">
        <v>-2.23</v>
      </c>
      <c r="E3695">
        <v>-2.9860000000000002</v>
      </c>
      <c r="F3695">
        <v>-3.19</v>
      </c>
      <c r="G3695">
        <v>3.6</v>
      </c>
      <c r="H3695">
        <v>0</v>
      </c>
      <c r="I3695">
        <v>3.964</v>
      </c>
      <c r="J3695">
        <v>-0.252</v>
      </c>
      <c r="K3695">
        <v>-1.246</v>
      </c>
      <c r="L3695">
        <v>-2.2360000000000002</v>
      </c>
      <c r="M3695">
        <v>-3.0190000000000001</v>
      </c>
      <c r="N3695">
        <v>-3.2080000000000002</v>
      </c>
      <c r="O3695">
        <v>1.1519999999999999</v>
      </c>
      <c r="P3695">
        <v>1.155</v>
      </c>
      <c r="Q3695">
        <v>1.129</v>
      </c>
      <c r="R3695">
        <v>0.83699999999999997</v>
      </c>
      <c r="S3695">
        <v>0.42599999999999999</v>
      </c>
    </row>
    <row r="3696" spans="1:19" x14ac:dyDescent="0.3">
      <c r="A3696">
        <v>120</v>
      </c>
      <c r="B3696">
        <v>-0.23200000000000001</v>
      </c>
      <c r="C3696">
        <v>-1.2090000000000001</v>
      </c>
      <c r="D3696">
        <v>-2.23</v>
      </c>
      <c r="E3696">
        <v>-2.9860000000000002</v>
      </c>
      <c r="F3696">
        <v>-3.19</v>
      </c>
      <c r="G3696">
        <v>3.6</v>
      </c>
      <c r="H3696">
        <v>0</v>
      </c>
      <c r="I3696">
        <v>3.964</v>
      </c>
      <c r="J3696">
        <v>-0.251</v>
      </c>
      <c r="K3696">
        <v>-1.2470000000000001</v>
      </c>
      <c r="L3696">
        <v>-2.2429999999999999</v>
      </c>
      <c r="M3696">
        <v>-3.0310000000000001</v>
      </c>
      <c r="N3696">
        <v>-3.2109999999999999</v>
      </c>
      <c r="O3696">
        <v>1.1499999999999999</v>
      </c>
      <c r="P3696">
        <v>1.1679999999999999</v>
      </c>
      <c r="Q3696">
        <v>1.161</v>
      </c>
      <c r="R3696">
        <v>0.88100000000000001</v>
      </c>
      <c r="S3696">
        <v>0.42699999999999999</v>
      </c>
    </row>
    <row r="3697" spans="1:19" x14ac:dyDescent="0.3">
      <c r="A3697">
        <v>180</v>
      </c>
      <c r="B3697">
        <v>-0.23200000000000001</v>
      </c>
      <c r="C3697">
        <v>-1.2090000000000001</v>
      </c>
      <c r="D3697">
        <v>-2.23</v>
      </c>
      <c r="E3697">
        <v>-2.9860000000000002</v>
      </c>
      <c r="F3697">
        <v>-3.19</v>
      </c>
      <c r="G3697">
        <v>3.6</v>
      </c>
      <c r="H3697">
        <v>0</v>
      </c>
      <c r="I3697">
        <v>3.964</v>
      </c>
      <c r="J3697">
        <v>-0.25</v>
      </c>
      <c r="K3697">
        <v>-1.242</v>
      </c>
      <c r="L3697">
        <v>-2.238</v>
      </c>
      <c r="M3697">
        <v>-3.0219999999999998</v>
      </c>
      <c r="N3697">
        <v>-3.2130000000000001</v>
      </c>
      <c r="O3697">
        <v>1.149</v>
      </c>
      <c r="P3697">
        <v>1.1579999999999999</v>
      </c>
      <c r="Q3697">
        <v>1.145</v>
      </c>
      <c r="R3697">
        <v>0.85599999999999998</v>
      </c>
      <c r="S3697">
        <v>0.42699999999999999</v>
      </c>
    </row>
    <row r="3698" spans="1:19" x14ac:dyDescent="0.3">
      <c r="A3698">
        <v>240</v>
      </c>
      <c r="B3698">
        <v>-0.23200000000000001</v>
      </c>
      <c r="C3698">
        <v>-1.2090000000000001</v>
      </c>
      <c r="D3698">
        <v>-2.23</v>
      </c>
      <c r="E3698">
        <v>-2.9860000000000002</v>
      </c>
      <c r="F3698">
        <v>-3.19</v>
      </c>
      <c r="G3698">
        <v>3.6</v>
      </c>
      <c r="H3698">
        <v>0</v>
      </c>
      <c r="I3698">
        <v>3.964</v>
      </c>
      <c r="J3698">
        <v>-0.253</v>
      </c>
      <c r="K3698">
        <v>-1.244</v>
      </c>
      <c r="L3698">
        <v>-2.2410000000000001</v>
      </c>
      <c r="M3698">
        <v>-3.02</v>
      </c>
      <c r="N3698">
        <v>-3.2160000000000002</v>
      </c>
      <c r="O3698">
        <v>1.1539999999999999</v>
      </c>
      <c r="P3698">
        <v>1.1679999999999999</v>
      </c>
      <c r="Q3698">
        <v>1.163</v>
      </c>
      <c r="R3698">
        <v>0.85399999999999998</v>
      </c>
      <c r="S3698">
        <v>0.42799999999999999</v>
      </c>
    </row>
    <row r="3699" spans="1:19" x14ac:dyDescent="0.3">
      <c r="A3699">
        <v>300</v>
      </c>
      <c r="B3699">
        <v>-0.23200000000000001</v>
      </c>
      <c r="C3699">
        <v>-1.2090000000000001</v>
      </c>
      <c r="D3699">
        <v>-2.23</v>
      </c>
      <c r="E3699">
        <v>-2.9860000000000002</v>
      </c>
      <c r="F3699">
        <v>-3.19</v>
      </c>
      <c r="G3699">
        <v>3.6</v>
      </c>
      <c r="H3699">
        <v>0</v>
      </c>
      <c r="I3699">
        <v>3.964</v>
      </c>
      <c r="J3699">
        <v>-0.253</v>
      </c>
      <c r="K3699">
        <v>-1.244</v>
      </c>
      <c r="L3699">
        <v>-2.2410000000000001</v>
      </c>
      <c r="M3699">
        <v>-3.024</v>
      </c>
      <c r="N3699">
        <v>-3.2189999999999999</v>
      </c>
      <c r="O3699">
        <v>1.153</v>
      </c>
      <c r="P3699">
        <v>1.161</v>
      </c>
      <c r="Q3699">
        <v>1.1599999999999999</v>
      </c>
      <c r="R3699">
        <v>0.873</v>
      </c>
      <c r="S3699">
        <v>0.42899999999999999</v>
      </c>
    </row>
    <row r="3700" spans="1:19" x14ac:dyDescent="0.3">
      <c r="A3700">
        <v>360</v>
      </c>
      <c r="B3700">
        <v>-0.23200000000000001</v>
      </c>
      <c r="C3700">
        <v>-1.2090000000000001</v>
      </c>
      <c r="D3700">
        <v>-2.23</v>
      </c>
      <c r="E3700">
        <v>-2.9860000000000002</v>
      </c>
      <c r="F3700">
        <v>-3.19</v>
      </c>
      <c r="G3700">
        <v>3.6</v>
      </c>
      <c r="H3700">
        <v>0</v>
      </c>
      <c r="I3700">
        <v>3.964</v>
      </c>
      <c r="J3700">
        <v>-0.254</v>
      </c>
      <c r="K3700">
        <v>-1.2450000000000001</v>
      </c>
      <c r="L3700">
        <v>-2.2389999999999999</v>
      </c>
      <c r="M3700">
        <v>-3.028</v>
      </c>
      <c r="N3700">
        <v>-3.2210000000000001</v>
      </c>
      <c r="O3700">
        <v>1.155</v>
      </c>
      <c r="P3700">
        <v>1.161</v>
      </c>
      <c r="Q3700">
        <v>1.155</v>
      </c>
      <c r="R3700">
        <v>0.88700000000000001</v>
      </c>
      <c r="S3700">
        <v>0.43</v>
      </c>
    </row>
    <row r="3701" spans="1:19" x14ac:dyDescent="0.3">
      <c r="A3701">
        <v>420</v>
      </c>
      <c r="B3701">
        <v>-0.23200000000000001</v>
      </c>
      <c r="C3701">
        <v>-1.2090000000000001</v>
      </c>
      <c r="D3701">
        <v>-2.23</v>
      </c>
      <c r="E3701">
        <v>-2.9860000000000002</v>
      </c>
      <c r="F3701">
        <v>-3.19</v>
      </c>
      <c r="G3701">
        <v>3.6</v>
      </c>
      <c r="H3701">
        <v>0</v>
      </c>
      <c r="I3701">
        <v>3.964</v>
      </c>
      <c r="J3701">
        <v>-0.254</v>
      </c>
      <c r="K3701">
        <v>-1.246</v>
      </c>
      <c r="L3701">
        <v>-2.2400000000000002</v>
      </c>
      <c r="M3701">
        <v>-3.0310000000000001</v>
      </c>
      <c r="N3701">
        <v>-3.2229999999999999</v>
      </c>
      <c r="O3701">
        <v>1.1559999999999999</v>
      </c>
      <c r="P3701">
        <v>1.161</v>
      </c>
      <c r="Q3701">
        <v>1.1579999999999999</v>
      </c>
      <c r="R3701">
        <v>0.89200000000000002</v>
      </c>
      <c r="S3701">
        <v>0.43099999999999999</v>
      </c>
    </row>
    <row r="3702" spans="1:19" x14ac:dyDescent="0.3">
      <c r="A3702">
        <v>480</v>
      </c>
      <c r="B3702">
        <v>-0.23200000000000001</v>
      </c>
      <c r="C3702">
        <v>-1.2090000000000001</v>
      </c>
      <c r="D3702">
        <v>-2.23</v>
      </c>
      <c r="E3702">
        <v>-2.9860000000000002</v>
      </c>
      <c r="F3702">
        <v>-3.19</v>
      </c>
      <c r="G3702">
        <v>3.6</v>
      </c>
      <c r="H3702">
        <v>0</v>
      </c>
      <c r="I3702">
        <v>3.964</v>
      </c>
      <c r="J3702">
        <v>-0.254</v>
      </c>
      <c r="K3702">
        <v>-1.2470000000000001</v>
      </c>
      <c r="L3702">
        <v>-2.2410000000000001</v>
      </c>
      <c r="M3702">
        <v>-3.0329999999999999</v>
      </c>
      <c r="N3702">
        <v>-3.226</v>
      </c>
      <c r="O3702">
        <v>1.155</v>
      </c>
      <c r="P3702">
        <v>1.159</v>
      </c>
      <c r="Q3702">
        <v>1.161</v>
      </c>
      <c r="R3702">
        <v>0.89500000000000002</v>
      </c>
      <c r="S3702">
        <v>0.432</v>
      </c>
    </row>
    <row r="3703" spans="1:19" x14ac:dyDescent="0.3">
      <c r="A3703">
        <v>540</v>
      </c>
      <c r="B3703">
        <v>-0.23200000000000001</v>
      </c>
      <c r="C3703">
        <v>-1.2090000000000001</v>
      </c>
      <c r="D3703">
        <v>-2.23</v>
      </c>
      <c r="E3703">
        <v>-2.9860000000000002</v>
      </c>
      <c r="F3703">
        <v>-3.19</v>
      </c>
      <c r="G3703">
        <v>3.6</v>
      </c>
      <c r="H3703">
        <v>0</v>
      </c>
      <c r="I3703">
        <v>3.964</v>
      </c>
      <c r="J3703">
        <v>-0.255</v>
      </c>
      <c r="K3703">
        <v>-1.248</v>
      </c>
      <c r="L3703">
        <v>-2.2410000000000001</v>
      </c>
      <c r="M3703">
        <v>-3.0350000000000001</v>
      </c>
      <c r="N3703">
        <v>-3.2290000000000001</v>
      </c>
      <c r="O3703">
        <v>1.1559999999999999</v>
      </c>
      <c r="P3703">
        <v>1.1579999999999999</v>
      </c>
      <c r="Q3703">
        <v>1.1599999999999999</v>
      </c>
      <c r="R3703">
        <v>0.89700000000000002</v>
      </c>
      <c r="S3703">
        <v>0.433</v>
      </c>
    </row>
    <row r="3704" spans="1:19" x14ac:dyDescent="0.3">
      <c r="A3704">
        <v>600</v>
      </c>
      <c r="B3704">
        <v>-0.23200000000000001</v>
      </c>
      <c r="C3704">
        <v>-1.2090000000000001</v>
      </c>
      <c r="D3704">
        <v>-2.23</v>
      </c>
      <c r="E3704">
        <v>-2.9860000000000002</v>
      </c>
      <c r="F3704">
        <v>-3.19</v>
      </c>
      <c r="G3704">
        <v>3.6</v>
      </c>
      <c r="H3704">
        <v>0</v>
      </c>
      <c r="I3704">
        <v>3.964</v>
      </c>
      <c r="J3704">
        <v>-0.255</v>
      </c>
      <c r="K3704">
        <v>-1.248</v>
      </c>
      <c r="L3704">
        <v>-2.2410000000000001</v>
      </c>
      <c r="M3704">
        <v>-3.0369999999999999</v>
      </c>
      <c r="N3704">
        <v>-3.2320000000000002</v>
      </c>
      <c r="O3704">
        <v>1.157</v>
      </c>
      <c r="P3704">
        <v>1.1579999999999999</v>
      </c>
      <c r="Q3704">
        <v>1.1579999999999999</v>
      </c>
      <c r="R3704">
        <v>0.9</v>
      </c>
      <c r="S3704">
        <v>0.434</v>
      </c>
    </row>
    <row r="3706" spans="1:19" x14ac:dyDescent="0.3">
      <c r="A3706" t="s">
        <v>0</v>
      </c>
      <c r="B3706" t="s">
        <v>286</v>
      </c>
    </row>
    <row r="3707" spans="1:19" x14ac:dyDescent="0.3">
      <c r="A3707">
        <v>0</v>
      </c>
      <c r="B3707">
        <v>-0.23200000000000001</v>
      </c>
      <c r="C3707">
        <v>-1.2090000000000001</v>
      </c>
      <c r="D3707">
        <v>-2.23</v>
      </c>
      <c r="E3707">
        <v>-2.98</v>
      </c>
      <c r="F3707">
        <v>-3.18</v>
      </c>
      <c r="G3707">
        <v>3.6</v>
      </c>
      <c r="H3707">
        <v>0</v>
      </c>
      <c r="I3707">
        <v>3.964</v>
      </c>
      <c r="J3707">
        <v>-0.24399999999999999</v>
      </c>
      <c r="K3707">
        <v>-1.244</v>
      </c>
      <c r="L3707">
        <v>-2.2400000000000002</v>
      </c>
      <c r="M3707">
        <v>-3.0179999999999998</v>
      </c>
      <c r="N3707">
        <v>-3.18</v>
      </c>
      <c r="O3707">
        <v>1.139</v>
      </c>
      <c r="P3707">
        <v>1.139</v>
      </c>
      <c r="Q3707">
        <v>1.133</v>
      </c>
      <c r="R3707">
        <v>0.84799999999999998</v>
      </c>
      <c r="S3707">
        <v>0.374</v>
      </c>
    </row>
    <row r="3708" spans="1:19" x14ac:dyDescent="0.3">
      <c r="A3708">
        <v>60</v>
      </c>
      <c r="B3708">
        <v>-0.23200000000000001</v>
      </c>
      <c r="C3708">
        <v>-1.2090000000000001</v>
      </c>
      <c r="D3708">
        <v>-2.23</v>
      </c>
      <c r="E3708">
        <v>-2.98</v>
      </c>
      <c r="F3708">
        <v>-3.18</v>
      </c>
      <c r="G3708">
        <v>3.6</v>
      </c>
      <c r="H3708">
        <v>0</v>
      </c>
      <c r="I3708">
        <v>3.964</v>
      </c>
      <c r="J3708">
        <v>-0.252</v>
      </c>
      <c r="K3708">
        <v>-1.246</v>
      </c>
      <c r="L3708">
        <v>-2.2349999999999999</v>
      </c>
      <c r="M3708">
        <v>-3.0139999999999998</v>
      </c>
      <c r="N3708">
        <v>-3.198</v>
      </c>
      <c r="O3708">
        <v>1.1519999999999999</v>
      </c>
      <c r="P3708">
        <v>1.1539999999999999</v>
      </c>
      <c r="Q3708">
        <v>1.129</v>
      </c>
      <c r="R3708">
        <v>0.83099999999999996</v>
      </c>
      <c r="S3708">
        <v>0.42199999999999999</v>
      </c>
    </row>
    <row r="3709" spans="1:19" x14ac:dyDescent="0.3">
      <c r="A3709">
        <v>120</v>
      </c>
      <c r="B3709">
        <v>-0.23200000000000001</v>
      </c>
      <c r="C3709">
        <v>-1.2090000000000001</v>
      </c>
      <c r="D3709">
        <v>-2.23</v>
      </c>
      <c r="E3709">
        <v>-2.98</v>
      </c>
      <c r="F3709">
        <v>-3.18</v>
      </c>
      <c r="G3709">
        <v>3.6</v>
      </c>
      <c r="H3709">
        <v>0</v>
      </c>
      <c r="I3709">
        <v>3.964</v>
      </c>
      <c r="J3709">
        <v>-0.251</v>
      </c>
      <c r="K3709">
        <v>-1.2470000000000001</v>
      </c>
      <c r="L3709">
        <v>-2.2429999999999999</v>
      </c>
      <c r="M3709">
        <v>-3.0249999999999999</v>
      </c>
      <c r="N3709">
        <v>-3.2010000000000001</v>
      </c>
      <c r="O3709">
        <v>1.1499999999999999</v>
      </c>
      <c r="P3709">
        <v>1.1679999999999999</v>
      </c>
      <c r="Q3709">
        <v>1.161</v>
      </c>
      <c r="R3709">
        <v>0.875</v>
      </c>
      <c r="S3709">
        <v>0.42299999999999999</v>
      </c>
    </row>
    <row r="3710" spans="1:19" x14ac:dyDescent="0.3">
      <c r="A3710">
        <v>180</v>
      </c>
      <c r="B3710">
        <v>-0.23200000000000001</v>
      </c>
      <c r="C3710">
        <v>-1.2090000000000001</v>
      </c>
      <c r="D3710">
        <v>-2.23</v>
      </c>
      <c r="E3710">
        <v>-2.98</v>
      </c>
      <c r="F3710">
        <v>-3.18</v>
      </c>
      <c r="G3710">
        <v>3.6</v>
      </c>
      <c r="H3710">
        <v>0</v>
      </c>
      <c r="I3710">
        <v>3.964</v>
      </c>
      <c r="J3710">
        <v>-0.25</v>
      </c>
      <c r="K3710">
        <v>-1.242</v>
      </c>
      <c r="L3710">
        <v>-2.238</v>
      </c>
      <c r="M3710">
        <v>-3.016</v>
      </c>
      <c r="N3710">
        <v>-3.202</v>
      </c>
      <c r="O3710">
        <v>1.149</v>
      </c>
      <c r="P3710">
        <v>1.1579999999999999</v>
      </c>
      <c r="Q3710">
        <v>1.145</v>
      </c>
      <c r="R3710">
        <v>0.84899999999999998</v>
      </c>
      <c r="S3710">
        <v>0.42399999999999999</v>
      </c>
    </row>
    <row r="3711" spans="1:19" x14ac:dyDescent="0.3">
      <c r="A3711">
        <v>240</v>
      </c>
      <c r="B3711">
        <v>-0.23200000000000001</v>
      </c>
      <c r="C3711">
        <v>-1.2090000000000001</v>
      </c>
      <c r="D3711">
        <v>-2.23</v>
      </c>
      <c r="E3711">
        <v>-2.98</v>
      </c>
      <c r="F3711">
        <v>-3.18</v>
      </c>
      <c r="G3711">
        <v>3.6</v>
      </c>
      <c r="H3711">
        <v>0</v>
      </c>
      <c r="I3711">
        <v>3.964</v>
      </c>
      <c r="J3711">
        <v>-0.253</v>
      </c>
      <c r="K3711">
        <v>-1.244</v>
      </c>
      <c r="L3711">
        <v>-2.2410000000000001</v>
      </c>
      <c r="M3711">
        <v>-3.0139999999999998</v>
      </c>
      <c r="N3711">
        <v>-3.206</v>
      </c>
      <c r="O3711">
        <v>1.1539999999999999</v>
      </c>
      <c r="P3711">
        <v>1.169</v>
      </c>
      <c r="Q3711">
        <v>1.1639999999999999</v>
      </c>
      <c r="R3711">
        <v>0.84799999999999998</v>
      </c>
      <c r="S3711">
        <v>0.42499999999999999</v>
      </c>
    </row>
    <row r="3712" spans="1:19" x14ac:dyDescent="0.3">
      <c r="A3712">
        <v>300</v>
      </c>
      <c r="B3712">
        <v>-0.23200000000000001</v>
      </c>
      <c r="C3712">
        <v>-1.2090000000000001</v>
      </c>
      <c r="D3712">
        <v>-2.23</v>
      </c>
      <c r="E3712">
        <v>-2.98</v>
      </c>
      <c r="F3712">
        <v>-3.18</v>
      </c>
      <c r="G3712">
        <v>3.6</v>
      </c>
      <c r="H3712">
        <v>0</v>
      </c>
      <c r="I3712">
        <v>3.964</v>
      </c>
      <c r="J3712">
        <v>-0.253</v>
      </c>
      <c r="K3712">
        <v>-1.244</v>
      </c>
      <c r="L3712">
        <v>-2.2410000000000001</v>
      </c>
      <c r="M3712">
        <v>-3.0179999999999998</v>
      </c>
      <c r="N3712">
        <v>-3.2080000000000002</v>
      </c>
      <c r="O3712">
        <v>1.153</v>
      </c>
      <c r="P3712">
        <v>1.1599999999999999</v>
      </c>
      <c r="Q3712">
        <v>1.1599999999999999</v>
      </c>
      <c r="R3712">
        <v>0.86699999999999999</v>
      </c>
      <c r="S3712">
        <v>0.42599999999999999</v>
      </c>
    </row>
    <row r="3713" spans="1:19" x14ac:dyDescent="0.3">
      <c r="A3713">
        <v>360</v>
      </c>
      <c r="B3713">
        <v>-0.23200000000000001</v>
      </c>
      <c r="C3713">
        <v>-1.2090000000000001</v>
      </c>
      <c r="D3713">
        <v>-2.23</v>
      </c>
      <c r="E3713">
        <v>-2.98</v>
      </c>
      <c r="F3713">
        <v>-3.18</v>
      </c>
      <c r="G3713">
        <v>3.6</v>
      </c>
      <c r="H3713">
        <v>0</v>
      </c>
      <c r="I3713">
        <v>3.964</v>
      </c>
      <c r="J3713">
        <v>-0.254</v>
      </c>
      <c r="K3713">
        <v>-1.2450000000000001</v>
      </c>
      <c r="L3713">
        <v>-2.2389999999999999</v>
      </c>
      <c r="M3713">
        <v>-3.0219999999999998</v>
      </c>
      <c r="N3713">
        <v>-3.21</v>
      </c>
      <c r="O3713">
        <v>1.155</v>
      </c>
      <c r="P3713">
        <v>1.161</v>
      </c>
      <c r="Q3713">
        <v>1.1539999999999999</v>
      </c>
      <c r="R3713">
        <v>0.88100000000000001</v>
      </c>
      <c r="S3713">
        <v>0.42599999999999999</v>
      </c>
    </row>
    <row r="3714" spans="1:19" x14ac:dyDescent="0.3">
      <c r="A3714">
        <v>420</v>
      </c>
      <c r="B3714">
        <v>-0.23200000000000001</v>
      </c>
      <c r="C3714">
        <v>-1.2090000000000001</v>
      </c>
      <c r="D3714">
        <v>-2.23</v>
      </c>
      <c r="E3714">
        <v>-2.98</v>
      </c>
      <c r="F3714">
        <v>-3.18</v>
      </c>
      <c r="G3714">
        <v>3.6</v>
      </c>
      <c r="H3714">
        <v>0</v>
      </c>
      <c r="I3714">
        <v>3.964</v>
      </c>
      <c r="J3714">
        <v>-0.254</v>
      </c>
      <c r="K3714">
        <v>-1.246</v>
      </c>
      <c r="L3714">
        <v>-2.2389999999999999</v>
      </c>
      <c r="M3714">
        <v>-3.0249999999999999</v>
      </c>
      <c r="N3714">
        <v>-3.2130000000000001</v>
      </c>
      <c r="O3714">
        <v>1.1559999999999999</v>
      </c>
      <c r="P3714">
        <v>1.161</v>
      </c>
      <c r="Q3714">
        <v>1.1579999999999999</v>
      </c>
      <c r="R3714">
        <v>0.88700000000000001</v>
      </c>
      <c r="S3714">
        <v>0.42699999999999999</v>
      </c>
    </row>
    <row r="3715" spans="1:19" x14ac:dyDescent="0.3">
      <c r="A3715">
        <v>480</v>
      </c>
      <c r="B3715">
        <v>-0.23200000000000001</v>
      </c>
      <c r="C3715">
        <v>-1.2090000000000001</v>
      </c>
      <c r="D3715">
        <v>-2.23</v>
      </c>
      <c r="E3715">
        <v>-2.98</v>
      </c>
      <c r="F3715">
        <v>-3.18</v>
      </c>
      <c r="G3715">
        <v>3.6</v>
      </c>
      <c r="H3715">
        <v>0</v>
      </c>
      <c r="I3715">
        <v>3.964</v>
      </c>
      <c r="J3715">
        <v>-0.254</v>
      </c>
      <c r="K3715">
        <v>-1.2470000000000001</v>
      </c>
      <c r="L3715">
        <v>-2.2400000000000002</v>
      </c>
      <c r="M3715">
        <v>-3.0270000000000001</v>
      </c>
      <c r="N3715">
        <v>-3.2149999999999999</v>
      </c>
      <c r="O3715">
        <v>1.155</v>
      </c>
      <c r="P3715">
        <v>1.159</v>
      </c>
      <c r="Q3715">
        <v>1.1599999999999999</v>
      </c>
      <c r="R3715">
        <v>0.88900000000000001</v>
      </c>
      <c r="S3715">
        <v>0.42799999999999999</v>
      </c>
    </row>
    <row r="3716" spans="1:19" x14ac:dyDescent="0.3">
      <c r="A3716">
        <v>540</v>
      </c>
      <c r="B3716">
        <v>-0.23200000000000001</v>
      </c>
      <c r="C3716">
        <v>-1.2090000000000001</v>
      </c>
      <c r="D3716">
        <v>-2.23</v>
      </c>
      <c r="E3716">
        <v>-2.98</v>
      </c>
      <c r="F3716">
        <v>-3.18</v>
      </c>
      <c r="G3716">
        <v>3.6</v>
      </c>
      <c r="H3716">
        <v>0</v>
      </c>
      <c r="I3716">
        <v>3.964</v>
      </c>
      <c r="J3716">
        <v>-0.255</v>
      </c>
      <c r="K3716">
        <v>-1.248</v>
      </c>
      <c r="L3716">
        <v>-2.2400000000000002</v>
      </c>
      <c r="M3716">
        <v>-3.0289999999999999</v>
      </c>
      <c r="N3716">
        <v>-3.218</v>
      </c>
      <c r="O3716">
        <v>1.1559999999999999</v>
      </c>
      <c r="P3716">
        <v>1.1579999999999999</v>
      </c>
      <c r="Q3716">
        <v>1.159</v>
      </c>
      <c r="R3716">
        <v>0.89100000000000001</v>
      </c>
      <c r="S3716">
        <v>0.42899999999999999</v>
      </c>
    </row>
    <row r="3717" spans="1:19" x14ac:dyDescent="0.3">
      <c r="A3717">
        <v>600</v>
      </c>
      <c r="B3717">
        <v>-0.23200000000000001</v>
      </c>
      <c r="C3717">
        <v>-1.2090000000000001</v>
      </c>
      <c r="D3717">
        <v>-2.23</v>
      </c>
      <c r="E3717">
        <v>-2.98</v>
      </c>
      <c r="F3717">
        <v>-3.18</v>
      </c>
      <c r="G3717">
        <v>3.6</v>
      </c>
      <c r="H3717">
        <v>0</v>
      </c>
      <c r="I3717">
        <v>3.964</v>
      </c>
      <c r="J3717">
        <v>-0.255</v>
      </c>
      <c r="K3717">
        <v>-1.248</v>
      </c>
      <c r="L3717">
        <v>-2.2400000000000002</v>
      </c>
      <c r="M3717">
        <v>-3.0310000000000001</v>
      </c>
      <c r="N3717">
        <v>-3.2210000000000001</v>
      </c>
      <c r="O3717">
        <v>1.157</v>
      </c>
      <c r="P3717">
        <v>1.1579999999999999</v>
      </c>
      <c r="Q3717">
        <v>1.1579999999999999</v>
      </c>
      <c r="R3717">
        <v>0.89300000000000002</v>
      </c>
      <c r="S3717">
        <v>0.43</v>
      </c>
    </row>
    <row r="3719" spans="1:19" x14ac:dyDescent="0.3">
      <c r="A3719" t="s">
        <v>0</v>
      </c>
      <c r="B3719" t="s">
        <v>287</v>
      </c>
    </row>
    <row r="3720" spans="1:19" x14ac:dyDescent="0.3">
      <c r="A3720">
        <v>0</v>
      </c>
      <c r="B3720">
        <v>-0.23200000000000001</v>
      </c>
      <c r="C3720">
        <v>-1.2090000000000001</v>
      </c>
      <c r="D3720">
        <v>-2.23</v>
      </c>
      <c r="E3720">
        <v>-2.9740000000000002</v>
      </c>
      <c r="F3720">
        <v>-3.17</v>
      </c>
      <c r="G3720">
        <v>3.6</v>
      </c>
      <c r="H3720">
        <v>0</v>
      </c>
      <c r="I3720">
        <v>3.964</v>
      </c>
      <c r="J3720">
        <v>-0.24399999999999999</v>
      </c>
      <c r="K3720">
        <v>-1.244</v>
      </c>
      <c r="L3720">
        <v>-2.2400000000000002</v>
      </c>
      <c r="M3720">
        <v>-3.012</v>
      </c>
      <c r="N3720">
        <v>-3.17</v>
      </c>
      <c r="O3720">
        <v>1.139</v>
      </c>
      <c r="P3720">
        <v>1.139</v>
      </c>
      <c r="Q3720">
        <v>1.1319999999999999</v>
      </c>
      <c r="R3720">
        <v>0.84199999999999997</v>
      </c>
      <c r="S3720">
        <v>0.372</v>
      </c>
    </row>
    <row r="3721" spans="1:19" x14ac:dyDescent="0.3">
      <c r="A3721">
        <v>60</v>
      </c>
      <c r="B3721">
        <v>-0.23200000000000001</v>
      </c>
      <c r="C3721">
        <v>-1.2090000000000001</v>
      </c>
      <c r="D3721">
        <v>-2.23</v>
      </c>
      <c r="E3721">
        <v>-2.9740000000000002</v>
      </c>
      <c r="F3721">
        <v>-3.17</v>
      </c>
      <c r="G3721">
        <v>3.6</v>
      </c>
      <c r="H3721">
        <v>0</v>
      </c>
      <c r="I3721">
        <v>3.964</v>
      </c>
      <c r="J3721">
        <v>-0.252</v>
      </c>
      <c r="K3721">
        <v>-1.2450000000000001</v>
      </c>
      <c r="L3721">
        <v>-2.2349999999999999</v>
      </c>
      <c r="M3721">
        <v>-3.0059999999999998</v>
      </c>
      <c r="N3721">
        <v>-3.1880000000000002</v>
      </c>
      <c r="O3721">
        <v>1.153</v>
      </c>
      <c r="P3721">
        <v>1.1519999999999999</v>
      </c>
      <c r="Q3721">
        <v>1.127</v>
      </c>
      <c r="R3721">
        <v>0.82899999999999996</v>
      </c>
      <c r="S3721">
        <v>0.41899999999999998</v>
      </c>
    </row>
    <row r="3722" spans="1:19" x14ac:dyDescent="0.3">
      <c r="A3722">
        <v>120</v>
      </c>
      <c r="B3722">
        <v>-0.23200000000000001</v>
      </c>
      <c r="C3722">
        <v>-1.2090000000000001</v>
      </c>
      <c r="D3722">
        <v>-2.23</v>
      </c>
      <c r="E3722">
        <v>-2.9740000000000002</v>
      </c>
      <c r="F3722">
        <v>-3.17</v>
      </c>
      <c r="G3722">
        <v>3.6</v>
      </c>
      <c r="H3722">
        <v>0</v>
      </c>
      <c r="I3722">
        <v>3.964</v>
      </c>
      <c r="J3722">
        <v>-0.251</v>
      </c>
      <c r="K3722">
        <v>-1.2470000000000001</v>
      </c>
      <c r="L3722">
        <v>-2.2429999999999999</v>
      </c>
      <c r="M3722">
        <v>-3.0179999999999998</v>
      </c>
      <c r="N3722">
        <v>-3.1909999999999998</v>
      </c>
      <c r="O3722">
        <v>1.1499999999999999</v>
      </c>
      <c r="P3722">
        <v>1.1679999999999999</v>
      </c>
      <c r="Q3722">
        <v>1.1619999999999999</v>
      </c>
      <c r="R3722">
        <v>0.871</v>
      </c>
      <c r="S3722">
        <v>0.42</v>
      </c>
    </row>
    <row r="3723" spans="1:19" x14ac:dyDescent="0.3">
      <c r="A3723">
        <v>180</v>
      </c>
      <c r="B3723">
        <v>-0.23200000000000001</v>
      </c>
      <c r="C3723">
        <v>-1.2090000000000001</v>
      </c>
      <c r="D3723">
        <v>-2.23</v>
      </c>
      <c r="E3723">
        <v>-2.9740000000000002</v>
      </c>
      <c r="F3723">
        <v>-3.17</v>
      </c>
      <c r="G3723">
        <v>3.6</v>
      </c>
      <c r="H3723">
        <v>0</v>
      </c>
      <c r="I3723">
        <v>3.964</v>
      </c>
      <c r="J3723">
        <v>-0.25</v>
      </c>
      <c r="K3723">
        <v>-1.242</v>
      </c>
      <c r="L3723">
        <v>-2.238</v>
      </c>
      <c r="M3723">
        <v>-3.008</v>
      </c>
      <c r="N3723">
        <v>-3.1920000000000002</v>
      </c>
      <c r="O3723">
        <v>1.149</v>
      </c>
      <c r="P3723">
        <v>1.1579999999999999</v>
      </c>
      <c r="Q3723">
        <v>1.145</v>
      </c>
      <c r="R3723">
        <v>0.84299999999999997</v>
      </c>
      <c r="S3723">
        <v>0.42</v>
      </c>
    </row>
    <row r="3724" spans="1:19" x14ac:dyDescent="0.3">
      <c r="A3724">
        <v>240</v>
      </c>
      <c r="B3724">
        <v>-0.23200000000000001</v>
      </c>
      <c r="C3724">
        <v>-1.2090000000000001</v>
      </c>
      <c r="D3724">
        <v>-2.23</v>
      </c>
      <c r="E3724">
        <v>-2.9740000000000002</v>
      </c>
      <c r="F3724">
        <v>-3.17</v>
      </c>
      <c r="G3724">
        <v>3.6</v>
      </c>
      <c r="H3724">
        <v>0</v>
      </c>
      <c r="I3724">
        <v>3.964</v>
      </c>
      <c r="J3724">
        <v>-0.253</v>
      </c>
      <c r="K3724">
        <v>-1.244</v>
      </c>
      <c r="L3724">
        <v>-2.2410000000000001</v>
      </c>
      <c r="M3724">
        <v>-3.0070000000000001</v>
      </c>
      <c r="N3724">
        <v>-3.1949999999999998</v>
      </c>
      <c r="O3724">
        <v>1.1539999999999999</v>
      </c>
      <c r="P3724">
        <v>1.169</v>
      </c>
      <c r="Q3724">
        <v>1.1639999999999999</v>
      </c>
      <c r="R3724">
        <v>0.84299999999999997</v>
      </c>
      <c r="S3724">
        <v>0.42099999999999999</v>
      </c>
    </row>
    <row r="3725" spans="1:19" x14ac:dyDescent="0.3">
      <c r="A3725">
        <v>300</v>
      </c>
      <c r="B3725">
        <v>-0.23200000000000001</v>
      </c>
      <c r="C3725">
        <v>-1.2090000000000001</v>
      </c>
      <c r="D3725">
        <v>-2.23</v>
      </c>
      <c r="E3725">
        <v>-2.9740000000000002</v>
      </c>
      <c r="F3725">
        <v>-3.17</v>
      </c>
      <c r="G3725">
        <v>3.6</v>
      </c>
      <c r="H3725">
        <v>0</v>
      </c>
      <c r="I3725">
        <v>3.964</v>
      </c>
      <c r="J3725">
        <v>-0.253</v>
      </c>
      <c r="K3725">
        <v>-1.244</v>
      </c>
      <c r="L3725">
        <v>-2.2400000000000002</v>
      </c>
      <c r="M3725">
        <v>-3.0110000000000001</v>
      </c>
      <c r="N3725">
        <v>-3.1970000000000001</v>
      </c>
      <c r="O3725">
        <v>1.153</v>
      </c>
      <c r="P3725">
        <v>1.1599999999999999</v>
      </c>
      <c r="Q3725">
        <v>1.1579999999999999</v>
      </c>
      <c r="R3725">
        <v>0.86199999999999999</v>
      </c>
      <c r="S3725">
        <v>0.42199999999999999</v>
      </c>
    </row>
    <row r="3726" spans="1:19" x14ac:dyDescent="0.3">
      <c r="A3726">
        <v>360</v>
      </c>
      <c r="B3726">
        <v>-0.23200000000000001</v>
      </c>
      <c r="C3726">
        <v>-1.2090000000000001</v>
      </c>
      <c r="D3726">
        <v>-2.23</v>
      </c>
      <c r="E3726">
        <v>-2.9740000000000002</v>
      </c>
      <c r="F3726">
        <v>-3.17</v>
      </c>
      <c r="G3726">
        <v>3.6</v>
      </c>
      <c r="H3726">
        <v>0</v>
      </c>
      <c r="I3726">
        <v>3.964</v>
      </c>
      <c r="J3726">
        <v>-0.254</v>
      </c>
      <c r="K3726">
        <v>-1.2450000000000001</v>
      </c>
      <c r="L3726">
        <v>-2.2389999999999999</v>
      </c>
      <c r="M3726">
        <v>-3.0150000000000001</v>
      </c>
      <c r="N3726">
        <v>-3.1989999999999998</v>
      </c>
      <c r="O3726">
        <v>1.155</v>
      </c>
      <c r="P3726">
        <v>1.161</v>
      </c>
      <c r="Q3726">
        <v>1.153</v>
      </c>
      <c r="R3726">
        <v>0.875</v>
      </c>
      <c r="S3726">
        <v>0.42199999999999999</v>
      </c>
    </row>
    <row r="3727" spans="1:19" x14ac:dyDescent="0.3">
      <c r="A3727">
        <v>420</v>
      </c>
      <c r="B3727">
        <v>-0.23200000000000001</v>
      </c>
      <c r="C3727">
        <v>-1.2090000000000001</v>
      </c>
      <c r="D3727">
        <v>-2.23</v>
      </c>
      <c r="E3727">
        <v>-2.9740000000000002</v>
      </c>
      <c r="F3727">
        <v>-3.17</v>
      </c>
      <c r="G3727">
        <v>3.6</v>
      </c>
      <c r="H3727">
        <v>0</v>
      </c>
      <c r="I3727">
        <v>3.964</v>
      </c>
      <c r="J3727">
        <v>-0.254</v>
      </c>
      <c r="K3727">
        <v>-1.246</v>
      </c>
      <c r="L3727">
        <v>-2.2389999999999999</v>
      </c>
      <c r="M3727">
        <v>-3.0179999999999998</v>
      </c>
      <c r="N3727">
        <v>-3.2010000000000001</v>
      </c>
      <c r="O3727">
        <v>1.1559999999999999</v>
      </c>
      <c r="P3727">
        <v>1.161</v>
      </c>
      <c r="Q3727">
        <v>1.1579999999999999</v>
      </c>
      <c r="R3727">
        <v>0.88100000000000001</v>
      </c>
      <c r="S3727">
        <v>0.42299999999999999</v>
      </c>
    </row>
    <row r="3728" spans="1:19" x14ac:dyDescent="0.3">
      <c r="A3728">
        <v>480</v>
      </c>
      <c r="B3728">
        <v>-0.23200000000000001</v>
      </c>
      <c r="C3728">
        <v>-1.2090000000000001</v>
      </c>
      <c r="D3728">
        <v>-2.23</v>
      </c>
      <c r="E3728">
        <v>-2.9740000000000002</v>
      </c>
      <c r="F3728">
        <v>-3.17</v>
      </c>
      <c r="G3728">
        <v>3.6</v>
      </c>
      <c r="H3728">
        <v>0</v>
      </c>
      <c r="I3728">
        <v>3.964</v>
      </c>
      <c r="J3728">
        <v>-0.254</v>
      </c>
      <c r="K3728">
        <v>-1.2470000000000001</v>
      </c>
      <c r="L3728">
        <v>-2.2400000000000002</v>
      </c>
      <c r="M3728">
        <v>-3.0209999999999999</v>
      </c>
      <c r="N3728">
        <v>-3.2040000000000002</v>
      </c>
      <c r="O3728">
        <v>1.155</v>
      </c>
      <c r="P3728">
        <v>1.159</v>
      </c>
      <c r="Q3728">
        <v>1.1599999999999999</v>
      </c>
      <c r="R3728">
        <v>0.88400000000000001</v>
      </c>
      <c r="S3728">
        <v>0.42399999999999999</v>
      </c>
    </row>
    <row r="3729" spans="1:19" x14ac:dyDescent="0.3">
      <c r="A3729">
        <v>540</v>
      </c>
      <c r="B3729">
        <v>-0.23200000000000001</v>
      </c>
      <c r="C3729">
        <v>-1.2090000000000001</v>
      </c>
      <c r="D3729">
        <v>-2.23</v>
      </c>
      <c r="E3729">
        <v>-2.9740000000000002</v>
      </c>
      <c r="F3729">
        <v>-3.17</v>
      </c>
      <c r="G3729">
        <v>3.6</v>
      </c>
      <c r="H3729">
        <v>0</v>
      </c>
      <c r="I3729">
        <v>3.964</v>
      </c>
      <c r="J3729">
        <v>-0.255</v>
      </c>
      <c r="K3729">
        <v>-1.248</v>
      </c>
      <c r="L3729">
        <v>-2.2400000000000002</v>
      </c>
      <c r="M3729">
        <v>-3.0230000000000001</v>
      </c>
      <c r="N3729">
        <v>-3.2069999999999999</v>
      </c>
      <c r="O3729">
        <v>1.1559999999999999</v>
      </c>
      <c r="P3729">
        <v>1.1579999999999999</v>
      </c>
      <c r="Q3729">
        <v>1.159</v>
      </c>
      <c r="R3729">
        <v>0.88500000000000001</v>
      </c>
      <c r="S3729">
        <v>0.42499999999999999</v>
      </c>
    </row>
    <row r="3730" spans="1:19" x14ac:dyDescent="0.3">
      <c r="A3730">
        <v>600</v>
      </c>
      <c r="B3730">
        <v>-0.23200000000000001</v>
      </c>
      <c r="C3730">
        <v>-1.2090000000000001</v>
      </c>
      <c r="D3730">
        <v>-2.23</v>
      </c>
      <c r="E3730">
        <v>-2.9740000000000002</v>
      </c>
      <c r="F3730">
        <v>-3.17</v>
      </c>
      <c r="G3730">
        <v>3.6</v>
      </c>
      <c r="H3730">
        <v>0</v>
      </c>
      <c r="I3730">
        <v>3.964</v>
      </c>
      <c r="J3730">
        <v>-0.255</v>
      </c>
      <c r="K3730">
        <v>-1.248</v>
      </c>
      <c r="L3730">
        <v>-2.2400000000000002</v>
      </c>
      <c r="M3730">
        <v>-3.0249999999999999</v>
      </c>
      <c r="N3730">
        <v>-3.21</v>
      </c>
      <c r="O3730">
        <v>1.157</v>
      </c>
      <c r="P3730">
        <v>1.1579999999999999</v>
      </c>
      <c r="Q3730">
        <v>1.157</v>
      </c>
      <c r="R3730">
        <v>0.88700000000000001</v>
      </c>
      <c r="S3730">
        <v>0.42599999999999999</v>
      </c>
    </row>
    <row r="3732" spans="1:19" x14ac:dyDescent="0.3">
      <c r="A3732" t="s">
        <v>0</v>
      </c>
      <c r="B3732" t="s">
        <v>288</v>
      </c>
    </row>
    <row r="3733" spans="1:19" x14ac:dyDescent="0.3">
      <c r="A3733">
        <v>0</v>
      </c>
      <c r="B3733">
        <v>-0.23200000000000001</v>
      </c>
      <c r="C3733">
        <v>-1.2090000000000001</v>
      </c>
      <c r="D3733">
        <v>-2.23</v>
      </c>
      <c r="E3733">
        <v>-2.968</v>
      </c>
      <c r="F3733">
        <v>-3.16</v>
      </c>
      <c r="G3733">
        <v>3.6</v>
      </c>
      <c r="H3733">
        <v>0</v>
      </c>
      <c r="I3733">
        <v>3.964</v>
      </c>
      <c r="J3733">
        <v>-0.24399999999999999</v>
      </c>
      <c r="K3733">
        <v>-1.244</v>
      </c>
      <c r="L3733">
        <v>-2.2389999999999999</v>
      </c>
      <c r="M3733">
        <v>-3.0059999999999998</v>
      </c>
      <c r="N3733">
        <v>-3.16</v>
      </c>
      <c r="O3733">
        <v>1.139</v>
      </c>
      <c r="P3733">
        <v>1.139</v>
      </c>
      <c r="Q3733">
        <v>1.1319999999999999</v>
      </c>
      <c r="R3733">
        <v>0.83499999999999996</v>
      </c>
      <c r="S3733">
        <v>0.36899999999999999</v>
      </c>
    </row>
    <row r="3734" spans="1:19" x14ac:dyDescent="0.3">
      <c r="A3734">
        <v>60</v>
      </c>
      <c r="B3734">
        <v>-0.23200000000000001</v>
      </c>
      <c r="C3734">
        <v>-1.2090000000000001</v>
      </c>
      <c r="D3734">
        <v>-2.23</v>
      </c>
      <c r="E3734">
        <v>-2.968</v>
      </c>
      <c r="F3734">
        <v>-3.16</v>
      </c>
      <c r="G3734">
        <v>3.6</v>
      </c>
      <c r="H3734">
        <v>0</v>
      </c>
      <c r="I3734">
        <v>3.964</v>
      </c>
      <c r="J3734">
        <v>-0.252</v>
      </c>
      <c r="K3734">
        <v>-1.2450000000000001</v>
      </c>
      <c r="L3734">
        <v>-2.234</v>
      </c>
      <c r="M3734">
        <v>-3</v>
      </c>
      <c r="N3734">
        <v>-3.1779999999999999</v>
      </c>
      <c r="O3734">
        <v>1.153</v>
      </c>
      <c r="P3734">
        <v>1.1519999999999999</v>
      </c>
      <c r="Q3734">
        <v>1.1259999999999999</v>
      </c>
      <c r="R3734">
        <v>0.82299999999999995</v>
      </c>
      <c r="S3734">
        <v>0.41499999999999998</v>
      </c>
    </row>
    <row r="3735" spans="1:19" x14ac:dyDescent="0.3">
      <c r="A3735">
        <v>120</v>
      </c>
      <c r="B3735">
        <v>-0.23200000000000001</v>
      </c>
      <c r="C3735">
        <v>-1.2090000000000001</v>
      </c>
      <c r="D3735">
        <v>-2.23</v>
      </c>
      <c r="E3735">
        <v>-2.968</v>
      </c>
      <c r="F3735">
        <v>-3.16</v>
      </c>
      <c r="G3735">
        <v>3.6</v>
      </c>
      <c r="H3735">
        <v>0</v>
      </c>
      <c r="I3735">
        <v>3.964</v>
      </c>
      <c r="J3735">
        <v>-0.251</v>
      </c>
      <c r="K3735">
        <v>-1.2470000000000001</v>
      </c>
      <c r="L3735">
        <v>-2.242</v>
      </c>
      <c r="M3735">
        <v>-3.0110000000000001</v>
      </c>
      <c r="N3735">
        <v>-3.181</v>
      </c>
      <c r="O3735">
        <v>1.1499999999999999</v>
      </c>
      <c r="P3735">
        <v>1.1679999999999999</v>
      </c>
      <c r="Q3735">
        <v>1.161</v>
      </c>
      <c r="R3735">
        <v>0.86399999999999999</v>
      </c>
      <c r="S3735">
        <v>0.41599999999999998</v>
      </c>
    </row>
    <row r="3736" spans="1:19" x14ac:dyDescent="0.3">
      <c r="A3736">
        <v>180</v>
      </c>
      <c r="B3736">
        <v>-0.23200000000000001</v>
      </c>
      <c r="C3736">
        <v>-1.2090000000000001</v>
      </c>
      <c r="D3736">
        <v>-2.23</v>
      </c>
      <c r="E3736">
        <v>-2.968</v>
      </c>
      <c r="F3736">
        <v>-3.16</v>
      </c>
      <c r="G3736">
        <v>3.6</v>
      </c>
      <c r="H3736">
        <v>0</v>
      </c>
      <c r="I3736">
        <v>3.964</v>
      </c>
      <c r="J3736">
        <v>-0.25</v>
      </c>
      <c r="K3736">
        <v>-1.242</v>
      </c>
      <c r="L3736">
        <v>-2.2370000000000001</v>
      </c>
      <c r="M3736">
        <v>-3.0009999999999999</v>
      </c>
      <c r="N3736">
        <v>-3.1819999999999999</v>
      </c>
      <c r="O3736">
        <v>1.149</v>
      </c>
      <c r="P3736">
        <v>1.1579999999999999</v>
      </c>
      <c r="Q3736">
        <v>1.145</v>
      </c>
      <c r="R3736">
        <v>0.83499999999999996</v>
      </c>
      <c r="S3736">
        <v>0.41699999999999998</v>
      </c>
    </row>
    <row r="3737" spans="1:19" x14ac:dyDescent="0.3">
      <c r="A3737">
        <v>240</v>
      </c>
      <c r="B3737">
        <v>-0.23200000000000001</v>
      </c>
      <c r="C3737">
        <v>-1.2090000000000001</v>
      </c>
      <c r="D3737">
        <v>-2.23</v>
      </c>
      <c r="E3737">
        <v>-2.968</v>
      </c>
      <c r="F3737">
        <v>-3.16</v>
      </c>
      <c r="G3737">
        <v>3.6</v>
      </c>
      <c r="H3737">
        <v>0</v>
      </c>
      <c r="I3737">
        <v>3.964</v>
      </c>
      <c r="J3737">
        <v>-0.253</v>
      </c>
      <c r="K3737">
        <v>-1.244</v>
      </c>
      <c r="L3737">
        <v>-2.2410000000000001</v>
      </c>
      <c r="M3737">
        <v>-3</v>
      </c>
      <c r="N3737">
        <v>-3.1840000000000002</v>
      </c>
      <c r="O3737">
        <v>1.1539999999999999</v>
      </c>
      <c r="P3737">
        <v>1.169</v>
      </c>
      <c r="Q3737">
        <v>1.1639999999999999</v>
      </c>
      <c r="R3737">
        <v>0.83699999999999997</v>
      </c>
      <c r="S3737">
        <v>0.41799999999999998</v>
      </c>
    </row>
    <row r="3738" spans="1:19" x14ac:dyDescent="0.3">
      <c r="A3738">
        <v>300</v>
      </c>
      <c r="B3738">
        <v>-0.23200000000000001</v>
      </c>
      <c r="C3738">
        <v>-1.2090000000000001</v>
      </c>
      <c r="D3738">
        <v>-2.23</v>
      </c>
      <c r="E3738">
        <v>-2.968</v>
      </c>
      <c r="F3738">
        <v>-3.16</v>
      </c>
      <c r="G3738">
        <v>3.6</v>
      </c>
      <c r="H3738">
        <v>0</v>
      </c>
      <c r="I3738">
        <v>3.964</v>
      </c>
      <c r="J3738">
        <v>-0.252</v>
      </c>
      <c r="K3738">
        <v>-1.244</v>
      </c>
      <c r="L3738">
        <v>-2.2400000000000002</v>
      </c>
      <c r="M3738">
        <v>-3.004</v>
      </c>
      <c r="N3738">
        <v>-3.1869999999999998</v>
      </c>
      <c r="O3738">
        <v>1.153</v>
      </c>
      <c r="P3738">
        <v>1.1599999999999999</v>
      </c>
      <c r="Q3738">
        <v>1.157</v>
      </c>
      <c r="R3738">
        <v>0.85599999999999998</v>
      </c>
      <c r="S3738">
        <v>0.41799999999999998</v>
      </c>
    </row>
    <row r="3739" spans="1:19" x14ac:dyDescent="0.3">
      <c r="A3739">
        <v>360</v>
      </c>
      <c r="B3739">
        <v>-0.23200000000000001</v>
      </c>
      <c r="C3739">
        <v>-1.2090000000000001</v>
      </c>
      <c r="D3739">
        <v>-2.23</v>
      </c>
      <c r="E3739">
        <v>-2.968</v>
      </c>
      <c r="F3739">
        <v>-3.16</v>
      </c>
      <c r="G3739">
        <v>3.6</v>
      </c>
      <c r="H3739">
        <v>0</v>
      </c>
      <c r="I3739">
        <v>3.964</v>
      </c>
      <c r="J3739">
        <v>-0.254</v>
      </c>
      <c r="K3739">
        <v>-1.2450000000000001</v>
      </c>
      <c r="L3739">
        <v>-2.238</v>
      </c>
      <c r="M3739">
        <v>-3.0089999999999999</v>
      </c>
      <c r="N3739">
        <v>-3.1890000000000001</v>
      </c>
      <c r="O3739">
        <v>1.155</v>
      </c>
      <c r="P3739">
        <v>1.161</v>
      </c>
      <c r="Q3739">
        <v>1.153</v>
      </c>
      <c r="R3739">
        <v>0.86899999999999999</v>
      </c>
      <c r="S3739">
        <v>0.41899999999999998</v>
      </c>
    </row>
    <row r="3740" spans="1:19" x14ac:dyDescent="0.3">
      <c r="A3740">
        <v>420</v>
      </c>
      <c r="B3740">
        <v>-0.23200000000000001</v>
      </c>
      <c r="C3740">
        <v>-1.2090000000000001</v>
      </c>
      <c r="D3740">
        <v>-2.23</v>
      </c>
      <c r="E3740">
        <v>-2.968</v>
      </c>
      <c r="F3740">
        <v>-3.16</v>
      </c>
      <c r="G3740">
        <v>3.6</v>
      </c>
      <c r="H3740">
        <v>0</v>
      </c>
      <c r="I3740">
        <v>3.964</v>
      </c>
      <c r="J3740">
        <v>-0.254</v>
      </c>
      <c r="K3740">
        <v>-1.246</v>
      </c>
      <c r="L3740">
        <v>-2.2389999999999999</v>
      </c>
      <c r="M3740">
        <v>-3.012</v>
      </c>
      <c r="N3740">
        <v>-3.1909999999999998</v>
      </c>
      <c r="O3740">
        <v>1.1559999999999999</v>
      </c>
      <c r="P3740">
        <v>1.161</v>
      </c>
      <c r="Q3740">
        <v>1.157</v>
      </c>
      <c r="R3740">
        <v>0.875</v>
      </c>
      <c r="S3740">
        <v>0.42</v>
      </c>
    </row>
    <row r="3741" spans="1:19" x14ac:dyDescent="0.3">
      <c r="A3741">
        <v>480</v>
      </c>
      <c r="B3741">
        <v>-0.23200000000000001</v>
      </c>
      <c r="C3741">
        <v>-1.2090000000000001</v>
      </c>
      <c r="D3741">
        <v>-2.23</v>
      </c>
      <c r="E3741">
        <v>-2.968</v>
      </c>
      <c r="F3741">
        <v>-3.16</v>
      </c>
      <c r="G3741">
        <v>3.6</v>
      </c>
      <c r="H3741">
        <v>0</v>
      </c>
      <c r="I3741">
        <v>3.964</v>
      </c>
      <c r="J3741">
        <v>-0.254</v>
      </c>
      <c r="K3741">
        <v>-1.2470000000000001</v>
      </c>
      <c r="L3741">
        <v>-2.2400000000000002</v>
      </c>
      <c r="M3741">
        <v>-3.0139999999999998</v>
      </c>
      <c r="N3741">
        <v>-3.194</v>
      </c>
      <c r="O3741">
        <v>1.155</v>
      </c>
      <c r="P3741">
        <v>1.159</v>
      </c>
      <c r="Q3741">
        <v>1.1599999999999999</v>
      </c>
      <c r="R3741">
        <v>0.878</v>
      </c>
      <c r="S3741">
        <v>0.42099999999999999</v>
      </c>
    </row>
    <row r="3742" spans="1:19" x14ac:dyDescent="0.3">
      <c r="A3742">
        <v>540</v>
      </c>
      <c r="B3742">
        <v>-0.23200000000000001</v>
      </c>
      <c r="C3742">
        <v>-1.2090000000000001</v>
      </c>
      <c r="D3742">
        <v>-2.23</v>
      </c>
      <c r="E3742">
        <v>-2.968</v>
      </c>
      <c r="F3742">
        <v>-3.16</v>
      </c>
      <c r="G3742">
        <v>3.6</v>
      </c>
      <c r="H3742">
        <v>0</v>
      </c>
      <c r="I3742">
        <v>3.964</v>
      </c>
      <c r="J3742">
        <v>-0.255</v>
      </c>
      <c r="K3742">
        <v>-1.248</v>
      </c>
      <c r="L3742">
        <v>-2.2400000000000002</v>
      </c>
      <c r="M3742">
        <v>-3.0169999999999999</v>
      </c>
      <c r="N3742">
        <v>-3.1960000000000002</v>
      </c>
      <c r="O3742">
        <v>1.1559999999999999</v>
      </c>
      <c r="P3742">
        <v>1.1579999999999999</v>
      </c>
      <c r="Q3742">
        <v>1.159</v>
      </c>
      <c r="R3742">
        <v>0.879</v>
      </c>
      <c r="S3742">
        <v>0.42199999999999999</v>
      </c>
    </row>
    <row r="3743" spans="1:19" x14ac:dyDescent="0.3">
      <c r="A3743">
        <v>600</v>
      </c>
      <c r="B3743">
        <v>-0.23200000000000001</v>
      </c>
      <c r="C3743">
        <v>-1.2090000000000001</v>
      </c>
      <c r="D3743">
        <v>-2.23</v>
      </c>
      <c r="E3743">
        <v>-2.968</v>
      </c>
      <c r="F3743">
        <v>-3.16</v>
      </c>
      <c r="G3743">
        <v>3.6</v>
      </c>
      <c r="H3743">
        <v>0</v>
      </c>
      <c r="I3743">
        <v>3.964</v>
      </c>
      <c r="J3743">
        <v>-0.255</v>
      </c>
      <c r="K3743">
        <v>-1.248</v>
      </c>
      <c r="L3743">
        <v>-2.2400000000000002</v>
      </c>
      <c r="M3743">
        <v>-3.0179999999999998</v>
      </c>
      <c r="N3743">
        <v>-3.1989999999999998</v>
      </c>
      <c r="O3743">
        <v>1.157</v>
      </c>
      <c r="P3743">
        <v>1.1579999999999999</v>
      </c>
      <c r="Q3743">
        <v>1.157</v>
      </c>
      <c r="R3743">
        <v>0.88100000000000001</v>
      </c>
      <c r="S3743">
        <v>0.42299999999999999</v>
      </c>
    </row>
    <row r="3745" spans="1:19" x14ac:dyDescent="0.3">
      <c r="A3745" t="s">
        <v>0</v>
      </c>
      <c r="B3745" t="s">
        <v>289</v>
      </c>
    </row>
    <row r="3746" spans="1:19" x14ac:dyDescent="0.3">
      <c r="A3746">
        <v>0</v>
      </c>
      <c r="B3746">
        <v>-0.23200000000000001</v>
      </c>
      <c r="C3746">
        <v>-1.208</v>
      </c>
      <c r="D3746">
        <v>-2.2309999999999999</v>
      </c>
      <c r="E3746">
        <v>-3.0150000000000001</v>
      </c>
      <c r="F3746">
        <v>-3.24</v>
      </c>
      <c r="G3746">
        <v>3.6</v>
      </c>
      <c r="H3746">
        <v>0.01</v>
      </c>
      <c r="I3746">
        <v>3.964</v>
      </c>
      <c r="J3746">
        <v>-0.24399999999999999</v>
      </c>
      <c r="K3746">
        <v>-1.244</v>
      </c>
      <c r="L3746">
        <v>-2.2410000000000001</v>
      </c>
      <c r="M3746">
        <v>-3.0539999999999998</v>
      </c>
      <c r="N3746">
        <v>-3.24</v>
      </c>
      <c r="O3746">
        <v>1.139</v>
      </c>
      <c r="P3746">
        <v>1.139</v>
      </c>
      <c r="Q3746">
        <v>1.1339999999999999</v>
      </c>
      <c r="R3746">
        <v>0.88600000000000001</v>
      </c>
      <c r="S3746">
        <v>0.39300000000000002</v>
      </c>
    </row>
    <row r="3747" spans="1:19" x14ac:dyDescent="0.3">
      <c r="A3747">
        <v>60</v>
      </c>
      <c r="B3747">
        <v>-0.23200000000000001</v>
      </c>
      <c r="C3747">
        <v>-1.208</v>
      </c>
      <c r="D3747">
        <v>-2.2309999999999999</v>
      </c>
      <c r="E3747">
        <v>-3.0150000000000001</v>
      </c>
      <c r="F3747">
        <v>-3.24</v>
      </c>
      <c r="G3747">
        <v>3.6</v>
      </c>
      <c r="H3747">
        <v>0.01</v>
      </c>
      <c r="I3747">
        <v>3.964</v>
      </c>
      <c r="J3747">
        <v>-0.251</v>
      </c>
      <c r="K3747">
        <v>-1.246</v>
      </c>
      <c r="L3747">
        <v>-2.2360000000000002</v>
      </c>
      <c r="M3747">
        <v>-3.048</v>
      </c>
      <c r="N3747">
        <v>-3.2589999999999999</v>
      </c>
      <c r="O3747">
        <v>1.155</v>
      </c>
      <c r="P3747">
        <v>1.155</v>
      </c>
      <c r="Q3747">
        <v>1.129</v>
      </c>
      <c r="R3747">
        <v>0.872</v>
      </c>
      <c r="S3747">
        <v>0.44400000000000001</v>
      </c>
    </row>
    <row r="3748" spans="1:19" x14ac:dyDescent="0.3">
      <c r="A3748">
        <v>120</v>
      </c>
      <c r="B3748">
        <v>-0.23200000000000001</v>
      </c>
      <c r="C3748">
        <v>-1.208</v>
      </c>
      <c r="D3748">
        <v>-2.2309999999999999</v>
      </c>
      <c r="E3748">
        <v>-3.0150000000000001</v>
      </c>
      <c r="F3748">
        <v>-3.24</v>
      </c>
      <c r="G3748">
        <v>3.6</v>
      </c>
      <c r="H3748">
        <v>0.01</v>
      </c>
      <c r="I3748">
        <v>3.964</v>
      </c>
      <c r="J3748">
        <v>-0.248</v>
      </c>
      <c r="K3748">
        <v>-1.2470000000000001</v>
      </c>
      <c r="L3748">
        <v>-2.2440000000000002</v>
      </c>
      <c r="M3748">
        <v>-3.06</v>
      </c>
      <c r="N3748">
        <v>-3.2629999999999999</v>
      </c>
      <c r="O3748">
        <v>1.153</v>
      </c>
      <c r="P3748">
        <v>1.169</v>
      </c>
      <c r="Q3748">
        <v>1.165</v>
      </c>
      <c r="R3748">
        <v>0.91700000000000004</v>
      </c>
      <c r="S3748">
        <v>0.44500000000000001</v>
      </c>
    </row>
    <row r="3749" spans="1:19" x14ac:dyDescent="0.3">
      <c r="A3749">
        <v>180</v>
      </c>
      <c r="B3749">
        <v>-0.23200000000000001</v>
      </c>
      <c r="C3749">
        <v>-1.208</v>
      </c>
      <c r="D3749">
        <v>-2.2309999999999999</v>
      </c>
      <c r="E3749">
        <v>-3.0150000000000001</v>
      </c>
      <c r="F3749">
        <v>-3.24</v>
      </c>
      <c r="G3749">
        <v>3.6</v>
      </c>
      <c r="H3749">
        <v>0.01</v>
      </c>
      <c r="I3749">
        <v>3.964</v>
      </c>
      <c r="J3749">
        <v>-0.248</v>
      </c>
      <c r="K3749">
        <v>-1.242</v>
      </c>
      <c r="L3749">
        <v>-2.2389999999999999</v>
      </c>
      <c r="M3749">
        <v>-3.0510000000000002</v>
      </c>
      <c r="N3749">
        <v>-3.2650000000000001</v>
      </c>
      <c r="O3749">
        <v>1.155</v>
      </c>
      <c r="P3749">
        <v>1.1579999999999999</v>
      </c>
      <c r="Q3749">
        <v>1.147</v>
      </c>
      <c r="R3749">
        <v>0.89</v>
      </c>
      <c r="S3749">
        <v>0.44600000000000001</v>
      </c>
    </row>
    <row r="3750" spans="1:19" x14ac:dyDescent="0.3">
      <c r="A3750">
        <v>240</v>
      </c>
      <c r="B3750">
        <v>-0.23200000000000001</v>
      </c>
      <c r="C3750">
        <v>-1.208</v>
      </c>
      <c r="D3750">
        <v>-2.2309999999999999</v>
      </c>
      <c r="E3750">
        <v>-3.0150000000000001</v>
      </c>
      <c r="F3750">
        <v>-3.24</v>
      </c>
      <c r="G3750">
        <v>3.6</v>
      </c>
      <c r="H3750">
        <v>0.01</v>
      </c>
      <c r="I3750">
        <v>3.964</v>
      </c>
      <c r="J3750">
        <v>-0.25</v>
      </c>
      <c r="K3750">
        <v>-1.244</v>
      </c>
      <c r="L3750">
        <v>-2.242</v>
      </c>
      <c r="M3750">
        <v>-3.0489999999999999</v>
      </c>
      <c r="N3750">
        <v>-3.2669999999999999</v>
      </c>
      <c r="O3750">
        <v>1.161</v>
      </c>
      <c r="P3750">
        <v>1.1679999999999999</v>
      </c>
      <c r="Q3750">
        <v>1.165</v>
      </c>
      <c r="R3750">
        <v>0.88700000000000001</v>
      </c>
      <c r="S3750">
        <v>0.44700000000000001</v>
      </c>
    </row>
    <row r="3751" spans="1:19" x14ac:dyDescent="0.3">
      <c r="A3751">
        <v>300</v>
      </c>
      <c r="B3751">
        <v>-0.23200000000000001</v>
      </c>
      <c r="C3751">
        <v>-1.208</v>
      </c>
      <c r="D3751">
        <v>-2.2309999999999999</v>
      </c>
      <c r="E3751">
        <v>-3.0150000000000001</v>
      </c>
      <c r="F3751">
        <v>-3.24</v>
      </c>
      <c r="G3751">
        <v>3.6</v>
      </c>
      <c r="H3751">
        <v>0.01</v>
      </c>
      <c r="I3751">
        <v>3.964</v>
      </c>
      <c r="J3751">
        <v>-0.248</v>
      </c>
      <c r="K3751">
        <v>-1.244</v>
      </c>
      <c r="L3751">
        <v>-2.242</v>
      </c>
      <c r="M3751">
        <v>-3.052</v>
      </c>
      <c r="N3751">
        <v>-3.27</v>
      </c>
      <c r="O3751">
        <v>1.161</v>
      </c>
      <c r="P3751">
        <v>1.161</v>
      </c>
      <c r="Q3751">
        <v>1.1619999999999999</v>
      </c>
      <c r="R3751">
        <v>0.90200000000000002</v>
      </c>
      <c r="S3751">
        <v>0.44800000000000001</v>
      </c>
    </row>
    <row r="3752" spans="1:19" x14ac:dyDescent="0.3">
      <c r="A3752">
        <v>360</v>
      </c>
      <c r="B3752">
        <v>-0.23200000000000001</v>
      </c>
      <c r="C3752">
        <v>-1.208</v>
      </c>
      <c r="D3752">
        <v>-2.2309999999999999</v>
      </c>
      <c r="E3752">
        <v>-3.0150000000000001</v>
      </c>
      <c r="F3752">
        <v>-3.24</v>
      </c>
      <c r="G3752">
        <v>3.6</v>
      </c>
      <c r="H3752">
        <v>0.01</v>
      </c>
      <c r="I3752">
        <v>3.964</v>
      </c>
      <c r="J3752">
        <v>-0.247</v>
      </c>
      <c r="K3752">
        <v>-1.244</v>
      </c>
      <c r="L3752">
        <v>-2.2400000000000002</v>
      </c>
      <c r="M3752">
        <v>-3.056</v>
      </c>
      <c r="N3752">
        <v>-3.2719999999999998</v>
      </c>
      <c r="O3752">
        <v>1.1639999999999999</v>
      </c>
      <c r="P3752">
        <v>1.161</v>
      </c>
      <c r="Q3752">
        <v>1.1559999999999999</v>
      </c>
      <c r="R3752">
        <v>0.91500000000000004</v>
      </c>
      <c r="S3752">
        <v>0.44900000000000001</v>
      </c>
    </row>
    <row r="3753" spans="1:19" x14ac:dyDescent="0.3">
      <c r="A3753">
        <v>420</v>
      </c>
      <c r="B3753">
        <v>-0.23200000000000001</v>
      </c>
      <c r="C3753">
        <v>-1.208</v>
      </c>
      <c r="D3753">
        <v>-2.2309999999999999</v>
      </c>
      <c r="E3753">
        <v>-3.0150000000000001</v>
      </c>
      <c r="F3753">
        <v>-3.24</v>
      </c>
      <c r="G3753">
        <v>3.6</v>
      </c>
      <c r="H3753">
        <v>0.01</v>
      </c>
      <c r="I3753">
        <v>3.964</v>
      </c>
      <c r="J3753">
        <v>-0.247</v>
      </c>
      <c r="K3753">
        <v>-1.246</v>
      </c>
      <c r="L3753">
        <v>-2.2410000000000001</v>
      </c>
      <c r="M3753">
        <v>-3.0590000000000002</v>
      </c>
      <c r="N3753">
        <v>-3.2749999999999999</v>
      </c>
      <c r="O3753">
        <v>1.1659999999999999</v>
      </c>
      <c r="P3753">
        <v>1.1619999999999999</v>
      </c>
      <c r="Q3753">
        <v>1.159</v>
      </c>
      <c r="R3753">
        <v>0.92200000000000004</v>
      </c>
      <c r="S3753">
        <v>0.45</v>
      </c>
    </row>
    <row r="3754" spans="1:19" x14ac:dyDescent="0.3">
      <c r="A3754">
        <v>480</v>
      </c>
      <c r="B3754">
        <v>-0.23200000000000001</v>
      </c>
      <c r="C3754">
        <v>-1.208</v>
      </c>
      <c r="D3754">
        <v>-2.2309999999999999</v>
      </c>
      <c r="E3754">
        <v>-3.0150000000000001</v>
      </c>
      <c r="F3754">
        <v>-3.24</v>
      </c>
      <c r="G3754">
        <v>3.6</v>
      </c>
      <c r="H3754">
        <v>0.01</v>
      </c>
      <c r="I3754">
        <v>3.964</v>
      </c>
      <c r="J3754">
        <v>-0.245</v>
      </c>
      <c r="K3754">
        <v>-1.246</v>
      </c>
      <c r="L3754">
        <v>-2.2410000000000001</v>
      </c>
      <c r="M3754">
        <v>-3.0609999999999999</v>
      </c>
      <c r="N3754">
        <v>-3.278</v>
      </c>
      <c r="O3754">
        <v>1.167</v>
      </c>
      <c r="P3754">
        <v>1.1619999999999999</v>
      </c>
      <c r="Q3754">
        <v>1.161</v>
      </c>
      <c r="R3754">
        <v>0.92500000000000004</v>
      </c>
      <c r="S3754">
        <v>0.45100000000000001</v>
      </c>
    </row>
    <row r="3755" spans="1:19" x14ac:dyDescent="0.3">
      <c r="A3755">
        <v>540</v>
      </c>
      <c r="B3755">
        <v>-0.23200000000000001</v>
      </c>
      <c r="C3755">
        <v>-1.208</v>
      </c>
      <c r="D3755">
        <v>-2.2309999999999999</v>
      </c>
      <c r="E3755">
        <v>-3.0150000000000001</v>
      </c>
      <c r="F3755">
        <v>-3.24</v>
      </c>
      <c r="G3755">
        <v>3.6</v>
      </c>
      <c r="H3755">
        <v>0.01</v>
      </c>
      <c r="I3755">
        <v>3.964</v>
      </c>
      <c r="J3755">
        <v>-0.24399999999999999</v>
      </c>
      <c r="K3755">
        <v>-1.246</v>
      </c>
      <c r="L3755">
        <v>-2.2410000000000001</v>
      </c>
      <c r="M3755">
        <v>-3.0630000000000002</v>
      </c>
      <c r="N3755">
        <v>-3.282</v>
      </c>
      <c r="O3755">
        <v>1.1679999999999999</v>
      </c>
      <c r="P3755">
        <v>1.161</v>
      </c>
      <c r="Q3755">
        <v>1.161</v>
      </c>
      <c r="R3755">
        <v>0.92700000000000005</v>
      </c>
      <c r="S3755">
        <v>0.45200000000000001</v>
      </c>
    </row>
    <row r="3756" spans="1:19" x14ac:dyDescent="0.3">
      <c r="A3756">
        <v>600</v>
      </c>
      <c r="B3756">
        <v>-0.23200000000000001</v>
      </c>
      <c r="C3756">
        <v>-1.208</v>
      </c>
      <c r="D3756">
        <v>-2.2309999999999999</v>
      </c>
      <c r="E3756">
        <v>-3.0150000000000001</v>
      </c>
      <c r="F3756">
        <v>-3.24</v>
      </c>
      <c r="G3756">
        <v>3.6</v>
      </c>
      <c r="H3756">
        <v>0.01</v>
      </c>
      <c r="I3756">
        <v>3.964</v>
      </c>
      <c r="J3756">
        <v>-0.24399999999999999</v>
      </c>
      <c r="K3756">
        <v>-1.246</v>
      </c>
      <c r="L3756">
        <v>-2.2410000000000001</v>
      </c>
      <c r="M3756">
        <v>-3.0649999999999999</v>
      </c>
      <c r="N3756">
        <v>-3.2850000000000001</v>
      </c>
      <c r="O3756">
        <v>1.17</v>
      </c>
      <c r="P3756">
        <v>1.1619999999999999</v>
      </c>
      <c r="Q3756">
        <v>1.1599999999999999</v>
      </c>
      <c r="R3756">
        <v>0.92900000000000005</v>
      </c>
      <c r="S3756">
        <v>0.45300000000000001</v>
      </c>
    </row>
    <row r="3758" spans="1:19" x14ac:dyDescent="0.3">
      <c r="A3758" t="s">
        <v>0</v>
      </c>
      <c r="B3758" t="s">
        <v>290</v>
      </c>
    </row>
    <row r="3759" spans="1:19" x14ac:dyDescent="0.3">
      <c r="A3759">
        <v>0</v>
      </c>
      <c r="B3759">
        <v>-0.23200000000000001</v>
      </c>
      <c r="C3759">
        <v>-1.208</v>
      </c>
      <c r="D3759">
        <v>-2.2309999999999999</v>
      </c>
      <c r="E3759">
        <v>-3.0089999999999999</v>
      </c>
      <c r="F3759">
        <v>-3.23</v>
      </c>
      <c r="G3759">
        <v>3.6</v>
      </c>
      <c r="H3759">
        <v>0.01</v>
      </c>
      <c r="I3759">
        <v>3.964</v>
      </c>
      <c r="J3759">
        <v>-0.24399999999999999</v>
      </c>
      <c r="K3759">
        <v>-1.244</v>
      </c>
      <c r="L3759">
        <v>-2.2410000000000001</v>
      </c>
      <c r="M3759">
        <v>-3.048</v>
      </c>
      <c r="N3759">
        <v>-3.23</v>
      </c>
      <c r="O3759">
        <v>1.139</v>
      </c>
      <c r="P3759">
        <v>1.139</v>
      </c>
      <c r="Q3759">
        <v>1.1339999999999999</v>
      </c>
      <c r="R3759">
        <v>0.88</v>
      </c>
      <c r="S3759">
        <v>0.39</v>
      </c>
    </row>
    <row r="3760" spans="1:19" x14ac:dyDescent="0.3">
      <c r="A3760">
        <v>60</v>
      </c>
      <c r="B3760">
        <v>-0.23200000000000001</v>
      </c>
      <c r="C3760">
        <v>-1.208</v>
      </c>
      <c r="D3760">
        <v>-2.2309999999999999</v>
      </c>
      <c r="E3760">
        <v>-3.0089999999999999</v>
      </c>
      <c r="F3760">
        <v>-3.23</v>
      </c>
      <c r="G3760">
        <v>3.6</v>
      </c>
      <c r="H3760">
        <v>0.01</v>
      </c>
      <c r="I3760">
        <v>3.964</v>
      </c>
      <c r="J3760">
        <v>-0.251</v>
      </c>
      <c r="K3760">
        <v>-1.246</v>
      </c>
      <c r="L3760">
        <v>-2.2360000000000002</v>
      </c>
      <c r="M3760">
        <v>-3.0419999999999998</v>
      </c>
      <c r="N3760">
        <v>-3.2490000000000001</v>
      </c>
      <c r="O3760">
        <v>1.155</v>
      </c>
      <c r="P3760">
        <v>1.1539999999999999</v>
      </c>
      <c r="Q3760">
        <v>1.129</v>
      </c>
      <c r="R3760">
        <v>0.86499999999999999</v>
      </c>
      <c r="S3760">
        <v>0.44</v>
      </c>
    </row>
    <row r="3761" spans="1:19" x14ac:dyDescent="0.3">
      <c r="A3761">
        <v>120</v>
      </c>
      <c r="B3761">
        <v>-0.23200000000000001</v>
      </c>
      <c r="C3761">
        <v>-1.208</v>
      </c>
      <c r="D3761">
        <v>-2.2309999999999999</v>
      </c>
      <c r="E3761">
        <v>-3.0089999999999999</v>
      </c>
      <c r="F3761">
        <v>-3.23</v>
      </c>
      <c r="G3761">
        <v>3.6</v>
      </c>
      <c r="H3761">
        <v>0.01</v>
      </c>
      <c r="I3761">
        <v>3.964</v>
      </c>
      <c r="J3761">
        <v>-0.249</v>
      </c>
      <c r="K3761">
        <v>-1.2470000000000001</v>
      </c>
      <c r="L3761">
        <v>-2.2440000000000002</v>
      </c>
      <c r="M3761">
        <v>-3.0539999999999998</v>
      </c>
      <c r="N3761">
        <v>-3.2530000000000001</v>
      </c>
      <c r="O3761">
        <v>1.153</v>
      </c>
      <c r="P3761">
        <v>1.169</v>
      </c>
      <c r="Q3761">
        <v>1.1639999999999999</v>
      </c>
      <c r="R3761">
        <v>0.91</v>
      </c>
      <c r="S3761">
        <v>0.441</v>
      </c>
    </row>
    <row r="3762" spans="1:19" x14ac:dyDescent="0.3">
      <c r="A3762">
        <v>180</v>
      </c>
      <c r="B3762">
        <v>-0.23200000000000001</v>
      </c>
      <c r="C3762">
        <v>-1.208</v>
      </c>
      <c r="D3762">
        <v>-2.2309999999999999</v>
      </c>
      <c r="E3762">
        <v>-3.0089999999999999</v>
      </c>
      <c r="F3762">
        <v>-3.23</v>
      </c>
      <c r="G3762">
        <v>3.6</v>
      </c>
      <c r="H3762">
        <v>0.01</v>
      </c>
      <c r="I3762">
        <v>3.964</v>
      </c>
      <c r="J3762">
        <v>-0.248</v>
      </c>
      <c r="K3762">
        <v>-1.242</v>
      </c>
      <c r="L3762">
        <v>-2.2389999999999999</v>
      </c>
      <c r="M3762">
        <v>-3.0459999999999998</v>
      </c>
      <c r="N3762">
        <v>-3.254</v>
      </c>
      <c r="O3762">
        <v>1.155</v>
      </c>
      <c r="P3762">
        <v>1.1579999999999999</v>
      </c>
      <c r="Q3762">
        <v>1.147</v>
      </c>
      <c r="R3762">
        <v>0.88300000000000001</v>
      </c>
      <c r="S3762">
        <v>0.442</v>
      </c>
    </row>
    <row r="3763" spans="1:19" x14ac:dyDescent="0.3">
      <c r="A3763">
        <v>240</v>
      </c>
      <c r="B3763">
        <v>-0.23200000000000001</v>
      </c>
      <c r="C3763">
        <v>-1.208</v>
      </c>
      <c r="D3763">
        <v>-2.2309999999999999</v>
      </c>
      <c r="E3763">
        <v>-3.0089999999999999</v>
      </c>
      <c r="F3763">
        <v>-3.23</v>
      </c>
      <c r="G3763">
        <v>3.6</v>
      </c>
      <c r="H3763">
        <v>0.01</v>
      </c>
      <c r="I3763">
        <v>3.964</v>
      </c>
      <c r="J3763">
        <v>-0.25</v>
      </c>
      <c r="K3763">
        <v>-1.244</v>
      </c>
      <c r="L3763">
        <v>-2.242</v>
      </c>
      <c r="M3763">
        <v>-3.0430000000000001</v>
      </c>
      <c r="N3763">
        <v>-3.2570000000000001</v>
      </c>
      <c r="O3763">
        <v>1.161</v>
      </c>
      <c r="P3763">
        <v>1.1679999999999999</v>
      </c>
      <c r="Q3763">
        <v>1.165</v>
      </c>
      <c r="R3763">
        <v>0.88100000000000001</v>
      </c>
      <c r="S3763">
        <v>0.443</v>
      </c>
    </row>
    <row r="3764" spans="1:19" x14ac:dyDescent="0.3">
      <c r="A3764">
        <v>300</v>
      </c>
      <c r="B3764">
        <v>-0.23200000000000001</v>
      </c>
      <c r="C3764">
        <v>-1.208</v>
      </c>
      <c r="D3764">
        <v>-2.2309999999999999</v>
      </c>
      <c r="E3764">
        <v>-3.0089999999999999</v>
      </c>
      <c r="F3764">
        <v>-3.23</v>
      </c>
      <c r="G3764">
        <v>3.6</v>
      </c>
      <c r="H3764">
        <v>0.01</v>
      </c>
      <c r="I3764">
        <v>3.964</v>
      </c>
      <c r="J3764">
        <v>-0.248</v>
      </c>
      <c r="K3764">
        <v>-1.244</v>
      </c>
      <c r="L3764">
        <v>-2.2410000000000001</v>
      </c>
      <c r="M3764">
        <v>-3.0459999999999998</v>
      </c>
      <c r="N3764">
        <v>-3.26</v>
      </c>
      <c r="O3764">
        <v>1.161</v>
      </c>
      <c r="P3764">
        <v>1.161</v>
      </c>
      <c r="Q3764">
        <v>1.161</v>
      </c>
      <c r="R3764">
        <v>0.89600000000000002</v>
      </c>
      <c r="S3764">
        <v>0.44400000000000001</v>
      </c>
    </row>
    <row r="3765" spans="1:19" x14ac:dyDescent="0.3">
      <c r="A3765">
        <v>360</v>
      </c>
      <c r="B3765">
        <v>-0.23200000000000001</v>
      </c>
      <c r="C3765">
        <v>-1.208</v>
      </c>
      <c r="D3765">
        <v>-2.2309999999999999</v>
      </c>
      <c r="E3765">
        <v>-3.0089999999999999</v>
      </c>
      <c r="F3765">
        <v>-3.23</v>
      </c>
      <c r="G3765">
        <v>3.6</v>
      </c>
      <c r="H3765">
        <v>0.01</v>
      </c>
      <c r="I3765">
        <v>3.964</v>
      </c>
      <c r="J3765">
        <v>-0.247</v>
      </c>
      <c r="K3765">
        <v>-1.244</v>
      </c>
      <c r="L3765">
        <v>-2.2400000000000002</v>
      </c>
      <c r="M3765">
        <v>-3.05</v>
      </c>
      <c r="N3765">
        <v>-3.262</v>
      </c>
      <c r="O3765">
        <v>1.1639999999999999</v>
      </c>
      <c r="P3765">
        <v>1.161</v>
      </c>
      <c r="Q3765">
        <v>1.1559999999999999</v>
      </c>
      <c r="R3765">
        <v>0.91</v>
      </c>
      <c r="S3765">
        <v>0.44500000000000001</v>
      </c>
    </row>
    <row r="3766" spans="1:19" x14ac:dyDescent="0.3">
      <c r="A3766">
        <v>420</v>
      </c>
      <c r="B3766">
        <v>-0.23200000000000001</v>
      </c>
      <c r="C3766">
        <v>-1.208</v>
      </c>
      <c r="D3766">
        <v>-2.2309999999999999</v>
      </c>
      <c r="E3766">
        <v>-3.0089999999999999</v>
      </c>
      <c r="F3766">
        <v>-3.23</v>
      </c>
      <c r="G3766">
        <v>3.6</v>
      </c>
      <c r="H3766">
        <v>0.01</v>
      </c>
      <c r="I3766">
        <v>3.964</v>
      </c>
      <c r="J3766">
        <v>-0.247</v>
      </c>
      <c r="K3766">
        <v>-1.246</v>
      </c>
      <c r="L3766">
        <v>-2.2400000000000002</v>
      </c>
      <c r="M3766">
        <v>-3.0529999999999999</v>
      </c>
      <c r="N3766">
        <v>-3.2650000000000001</v>
      </c>
      <c r="O3766">
        <v>1.1659999999999999</v>
      </c>
      <c r="P3766">
        <v>1.1619999999999999</v>
      </c>
      <c r="Q3766">
        <v>1.159</v>
      </c>
      <c r="R3766">
        <v>0.91700000000000004</v>
      </c>
      <c r="S3766">
        <v>0.44600000000000001</v>
      </c>
    </row>
    <row r="3767" spans="1:19" x14ac:dyDescent="0.3">
      <c r="A3767">
        <v>480</v>
      </c>
      <c r="B3767">
        <v>-0.23200000000000001</v>
      </c>
      <c r="C3767">
        <v>-1.208</v>
      </c>
      <c r="D3767">
        <v>-2.2309999999999999</v>
      </c>
      <c r="E3767">
        <v>-3.0089999999999999</v>
      </c>
      <c r="F3767">
        <v>-3.23</v>
      </c>
      <c r="G3767">
        <v>3.6</v>
      </c>
      <c r="H3767">
        <v>0.01</v>
      </c>
      <c r="I3767">
        <v>3.964</v>
      </c>
      <c r="J3767">
        <v>-0.245</v>
      </c>
      <c r="K3767">
        <v>-1.246</v>
      </c>
      <c r="L3767">
        <v>-2.2410000000000001</v>
      </c>
      <c r="M3767">
        <v>-3.056</v>
      </c>
      <c r="N3767">
        <v>-3.2679999999999998</v>
      </c>
      <c r="O3767">
        <v>1.167</v>
      </c>
      <c r="P3767">
        <v>1.1619999999999999</v>
      </c>
      <c r="Q3767">
        <v>1.161</v>
      </c>
      <c r="R3767">
        <v>0.92</v>
      </c>
      <c r="S3767">
        <v>0.44700000000000001</v>
      </c>
    </row>
    <row r="3768" spans="1:19" x14ac:dyDescent="0.3">
      <c r="A3768">
        <v>540</v>
      </c>
      <c r="B3768">
        <v>-0.23200000000000001</v>
      </c>
      <c r="C3768">
        <v>-1.208</v>
      </c>
      <c r="D3768">
        <v>-2.2309999999999999</v>
      </c>
      <c r="E3768">
        <v>-3.0089999999999999</v>
      </c>
      <c r="F3768">
        <v>-3.23</v>
      </c>
      <c r="G3768">
        <v>3.6</v>
      </c>
      <c r="H3768">
        <v>0.01</v>
      </c>
      <c r="I3768">
        <v>3.964</v>
      </c>
      <c r="J3768">
        <v>-0.245</v>
      </c>
      <c r="K3768">
        <v>-1.246</v>
      </c>
      <c r="L3768">
        <v>-2.2410000000000001</v>
      </c>
      <c r="M3768">
        <v>-3.0569999999999999</v>
      </c>
      <c r="N3768">
        <v>-3.2709999999999999</v>
      </c>
      <c r="O3768">
        <v>1.169</v>
      </c>
      <c r="P3768">
        <v>1.161</v>
      </c>
      <c r="Q3768">
        <v>1.161</v>
      </c>
      <c r="R3768">
        <v>0.92100000000000004</v>
      </c>
      <c r="S3768">
        <v>0.44800000000000001</v>
      </c>
    </row>
    <row r="3769" spans="1:19" x14ac:dyDescent="0.3">
      <c r="A3769">
        <v>600</v>
      </c>
      <c r="B3769">
        <v>-0.23200000000000001</v>
      </c>
      <c r="C3769">
        <v>-1.208</v>
      </c>
      <c r="D3769">
        <v>-2.2309999999999999</v>
      </c>
      <c r="E3769">
        <v>-3.0089999999999999</v>
      </c>
      <c r="F3769">
        <v>-3.23</v>
      </c>
      <c r="G3769">
        <v>3.6</v>
      </c>
      <c r="H3769">
        <v>0.01</v>
      </c>
      <c r="I3769">
        <v>3.964</v>
      </c>
      <c r="J3769">
        <v>-0.24399999999999999</v>
      </c>
      <c r="K3769">
        <v>-1.246</v>
      </c>
      <c r="L3769">
        <v>-2.2410000000000001</v>
      </c>
      <c r="M3769">
        <v>-3.0590000000000002</v>
      </c>
      <c r="N3769">
        <v>-3.274</v>
      </c>
      <c r="O3769">
        <v>1.17</v>
      </c>
      <c r="P3769">
        <v>1.1619999999999999</v>
      </c>
      <c r="Q3769">
        <v>1.1599999999999999</v>
      </c>
      <c r="R3769">
        <v>0.92300000000000004</v>
      </c>
      <c r="S3769">
        <v>0.44900000000000001</v>
      </c>
    </row>
    <row r="3771" spans="1:19" x14ac:dyDescent="0.3">
      <c r="A3771" t="s">
        <v>0</v>
      </c>
      <c r="B3771" t="s">
        <v>291</v>
      </c>
    </row>
    <row r="3772" spans="1:19" x14ac:dyDescent="0.3">
      <c r="A3772">
        <v>0</v>
      </c>
      <c r="B3772">
        <v>-0.23200000000000001</v>
      </c>
      <c r="C3772">
        <v>-1.208</v>
      </c>
      <c r="D3772">
        <v>-2.23</v>
      </c>
      <c r="E3772">
        <v>-3.0030000000000001</v>
      </c>
      <c r="F3772">
        <v>-3.22</v>
      </c>
      <c r="G3772">
        <v>3.6</v>
      </c>
      <c r="H3772">
        <v>0.01</v>
      </c>
      <c r="I3772">
        <v>3.964</v>
      </c>
      <c r="J3772">
        <v>-0.24399999999999999</v>
      </c>
      <c r="K3772">
        <v>-1.244</v>
      </c>
      <c r="L3772">
        <v>-2.2410000000000001</v>
      </c>
      <c r="M3772">
        <v>-3.0430000000000001</v>
      </c>
      <c r="N3772">
        <v>-3.22</v>
      </c>
      <c r="O3772">
        <v>1.139</v>
      </c>
      <c r="P3772">
        <v>1.139</v>
      </c>
      <c r="Q3772">
        <v>1.1339999999999999</v>
      </c>
      <c r="R3772">
        <v>0.873</v>
      </c>
      <c r="S3772">
        <v>0.38700000000000001</v>
      </c>
    </row>
    <row r="3773" spans="1:19" x14ac:dyDescent="0.3">
      <c r="A3773">
        <v>60</v>
      </c>
      <c r="B3773">
        <v>-0.23200000000000001</v>
      </c>
      <c r="C3773">
        <v>-1.208</v>
      </c>
      <c r="D3773">
        <v>-2.23</v>
      </c>
      <c r="E3773">
        <v>-3.0030000000000001</v>
      </c>
      <c r="F3773">
        <v>-3.22</v>
      </c>
      <c r="G3773">
        <v>3.6</v>
      </c>
      <c r="H3773">
        <v>0.01</v>
      </c>
      <c r="I3773">
        <v>3.964</v>
      </c>
      <c r="J3773">
        <v>-0.251</v>
      </c>
      <c r="K3773">
        <v>-1.246</v>
      </c>
      <c r="L3773">
        <v>-2.2360000000000002</v>
      </c>
      <c r="M3773">
        <v>-3.0369999999999999</v>
      </c>
      <c r="N3773">
        <v>-3.238</v>
      </c>
      <c r="O3773">
        <v>1.155</v>
      </c>
      <c r="P3773">
        <v>1.1559999999999999</v>
      </c>
      <c r="Q3773">
        <v>1.1299999999999999</v>
      </c>
      <c r="R3773">
        <v>0.85499999999999998</v>
      </c>
      <c r="S3773">
        <v>0.436</v>
      </c>
    </row>
    <row r="3774" spans="1:19" x14ac:dyDescent="0.3">
      <c r="A3774">
        <v>120</v>
      </c>
      <c r="B3774">
        <v>-0.23200000000000001</v>
      </c>
      <c r="C3774">
        <v>-1.208</v>
      </c>
      <c r="D3774">
        <v>-2.23</v>
      </c>
      <c r="E3774">
        <v>-3.0030000000000001</v>
      </c>
      <c r="F3774">
        <v>-3.22</v>
      </c>
      <c r="G3774">
        <v>3.6</v>
      </c>
      <c r="H3774">
        <v>0.01</v>
      </c>
      <c r="I3774">
        <v>3.964</v>
      </c>
      <c r="J3774">
        <v>-0.248</v>
      </c>
      <c r="K3774">
        <v>-1.2470000000000001</v>
      </c>
      <c r="L3774">
        <v>-2.2440000000000002</v>
      </c>
      <c r="M3774">
        <v>-3.0489999999999999</v>
      </c>
      <c r="N3774">
        <v>-3.242</v>
      </c>
      <c r="O3774">
        <v>1.153</v>
      </c>
      <c r="P3774">
        <v>1.169</v>
      </c>
      <c r="Q3774">
        <v>1.163</v>
      </c>
      <c r="R3774">
        <v>0.90100000000000002</v>
      </c>
      <c r="S3774">
        <v>0.437</v>
      </c>
    </row>
    <row r="3775" spans="1:19" x14ac:dyDescent="0.3">
      <c r="A3775">
        <v>180</v>
      </c>
      <c r="B3775">
        <v>-0.23200000000000001</v>
      </c>
      <c r="C3775">
        <v>-1.208</v>
      </c>
      <c r="D3775">
        <v>-2.23</v>
      </c>
      <c r="E3775">
        <v>-3.0030000000000001</v>
      </c>
      <c r="F3775">
        <v>-3.22</v>
      </c>
      <c r="G3775">
        <v>3.6</v>
      </c>
      <c r="H3775">
        <v>0.01</v>
      </c>
      <c r="I3775">
        <v>3.964</v>
      </c>
      <c r="J3775">
        <v>-0.248</v>
      </c>
      <c r="K3775">
        <v>-1.242</v>
      </c>
      <c r="L3775">
        <v>-2.238</v>
      </c>
      <c r="M3775">
        <v>-3.0409999999999999</v>
      </c>
      <c r="N3775">
        <v>-3.2429999999999999</v>
      </c>
      <c r="O3775">
        <v>1.155</v>
      </c>
      <c r="P3775">
        <v>1.1579999999999999</v>
      </c>
      <c r="Q3775">
        <v>1.1459999999999999</v>
      </c>
      <c r="R3775">
        <v>0.877</v>
      </c>
      <c r="S3775">
        <v>0.438</v>
      </c>
    </row>
    <row r="3776" spans="1:19" x14ac:dyDescent="0.3">
      <c r="A3776">
        <v>240</v>
      </c>
      <c r="B3776">
        <v>-0.23200000000000001</v>
      </c>
      <c r="C3776">
        <v>-1.208</v>
      </c>
      <c r="D3776">
        <v>-2.23</v>
      </c>
      <c r="E3776">
        <v>-3.0030000000000001</v>
      </c>
      <c r="F3776">
        <v>-3.22</v>
      </c>
      <c r="G3776">
        <v>3.6</v>
      </c>
      <c r="H3776">
        <v>0.01</v>
      </c>
      <c r="I3776">
        <v>3.964</v>
      </c>
      <c r="J3776">
        <v>-0.25</v>
      </c>
      <c r="K3776">
        <v>-1.244</v>
      </c>
      <c r="L3776">
        <v>-2.2410000000000001</v>
      </c>
      <c r="M3776">
        <v>-3.0379999999999998</v>
      </c>
      <c r="N3776">
        <v>-3.246</v>
      </c>
      <c r="O3776">
        <v>1.161</v>
      </c>
      <c r="P3776">
        <v>1.1679999999999999</v>
      </c>
      <c r="Q3776">
        <v>1.1639999999999999</v>
      </c>
      <c r="R3776">
        <v>0.873</v>
      </c>
      <c r="S3776">
        <v>0.439</v>
      </c>
    </row>
    <row r="3777" spans="1:19" x14ac:dyDescent="0.3">
      <c r="A3777">
        <v>300</v>
      </c>
      <c r="B3777">
        <v>-0.23200000000000001</v>
      </c>
      <c r="C3777">
        <v>-1.208</v>
      </c>
      <c r="D3777">
        <v>-2.23</v>
      </c>
      <c r="E3777">
        <v>-3.0030000000000001</v>
      </c>
      <c r="F3777">
        <v>-3.22</v>
      </c>
      <c r="G3777">
        <v>3.6</v>
      </c>
      <c r="H3777">
        <v>0.01</v>
      </c>
      <c r="I3777">
        <v>3.964</v>
      </c>
      <c r="J3777">
        <v>-0.248</v>
      </c>
      <c r="K3777">
        <v>-1.244</v>
      </c>
      <c r="L3777">
        <v>-2.2410000000000001</v>
      </c>
      <c r="M3777">
        <v>-3.0409999999999999</v>
      </c>
      <c r="N3777">
        <v>-3.2490000000000001</v>
      </c>
      <c r="O3777">
        <v>1.161</v>
      </c>
      <c r="P3777">
        <v>1.161</v>
      </c>
      <c r="Q3777">
        <v>1.161</v>
      </c>
      <c r="R3777">
        <v>0.89</v>
      </c>
      <c r="S3777">
        <v>0.44</v>
      </c>
    </row>
    <row r="3778" spans="1:19" x14ac:dyDescent="0.3">
      <c r="A3778">
        <v>360</v>
      </c>
      <c r="B3778">
        <v>-0.23200000000000001</v>
      </c>
      <c r="C3778">
        <v>-1.208</v>
      </c>
      <c r="D3778">
        <v>-2.23</v>
      </c>
      <c r="E3778">
        <v>-3.0030000000000001</v>
      </c>
      <c r="F3778">
        <v>-3.22</v>
      </c>
      <c r="G3778">
        <v>3.6</v>
      </c>
      <c r="H3778">
        <v>0.01</v>
      </c>
      <c r="I3778">
        <v>3.964</v>
      </c>
      <c r="J3778">
        <v>-0.247</v>
      </c>
      <c r="K3778">
        <v>-1.244</v>
      </c>
      <c r="L3778">
        <v>-2.2400000000000002</v>
      </c>
      <c r="M3778">
        <v>-3.0449999999999999</v>
      </c>
      <c r="N3778">
        <v>-3.2519999999999998</v>
      </c>
      <c r="O3778">
        <v>1.1639999999999999</v>
      </c>
      <c r="P3778">
        <v>1.161</v>
      </c>
      <c r="Q3778">
        <v>1.1559999999999999</v>
      </c>
      <c r="R3778">
        <v>0.90300000000000002</v>
      </c>
      <c r="S3778">
        <v>0.441</v>
      </c>
    </row>
    <row r="3779" spans="1:19" x14ac:dyDescent="0.3">
      <c r="A3779">
        <v>420</v>
      </c>
      <c r="B3779">
        <v>-0.23200000000000001</v>
      </c>
      <c r="C3779">
        <v>-1.208</v>
      </c>
      <c r="D3779">
        <v>-2.23</v>
      </c>
      <c r="E3779">
        <v>-3.0030000000000001</v>
      </c>
      <c r="F3779">
        <v>-3.22</v>
      </c>
      <c r="G3779">
        <v>3.6</v>
      </c>
      <c r="H3779">
        <v>0.01</v>
      </c>
      <c r="I3779">
        <v>3.964</v>
      </c>
      <c r="J3779">
        <v>-0.247</v>
      </c>
      <c r="K3779">
        <v>-1.246</v>
      </c>
      <c r="L3779">
        <v>-2.2400000000000002</v>
      </c>
      <c r="M3779">
        <v>-3.048</v>
      </c>
      <c r="N3779">
        <v>-3.254</v>
      </c>
      <c r="O3779">
        <v>1.1659999999999999</v>
      </c>
      <c r="P3779">
        <v>1.1619999999999999</v>
      </c>
      <c r="Q3779">
        <v>1.159</v>
      </c>
      <c r="R3779">
        <v>0.91</v>
      </c>
      <c r="S3779">
        <v>0.442</v>
      </c>
    </row>
    <row r="3780" spans="1:19" x14ac:dyDescent="0.3">
      <c r="A3780">
        <v>480</v>
      </c>
      <c r="B3780">
        <v>-0.23200000000000001</v>
      </c>
      <c r="C3780">
        <v>-1.208</v>
      </c>
      <c r="D3780">
        <v>-2.23</v>
      </c>
      <c r="E3780">
        <v>-3.0030000000000001</v>
      </c>
      <c r="F3780">
        <v>-3.22</v>
      </c>
      <c r="G3780">
        <v>3.6</v>
      </c>
      <c r="H3780">
        <v>0.01</v>
      </c>
      <c r="I3780">
        <v>3.964</v>
      </c>
      <c r="J3780">
        <v>-0.245</v>
      </c>
      <c r="K3780">
        <v>-1.246</v>
      </c>
      <c r="L3780">
        <v>-2.2410000000000001</v>
      </c>
      <c r="M3780">
        <v>-3.05</v>
      </c>
      <c r="N3780">
        <v>-3.2570000000000001</v>
      </c>
      <c r="O3780">
        <v>1.167</v>
      </c>
      <c r="P3780">
        <v>1.1619999999999999</v>
      </c>
      <c r="Q3780">
        <v>1.161</v>
      </c>
      <c r="R3780">
        <v>0.91300000000000003</v>
      </c>
      <c r="S3780">
        <v>0.443</v>
      </c>
    </row>
    <row r="3781" spans="1:19" x14ac:dyDescent="0.3">
      <c r="A3781">
        <v>540</v>
      </c>
      <c r="B3781">
        <v>-0.23200000000000001</v>
      </c>
      <c r="C3781">
        <v>-1.208</v>
      </c>
      <c r="D3781">
        <v>-2.23</v>
      </c>
      <c r="E3781">
        <v>-3.0030000000000001</v>
      </c>
      <c r="F3781">
        <v>-3.22</v>
      </c>
      <c r="G3781">
        <v>3.6</v>
      </c>
      <c r="H3781">
        <v>0.01</v>
      </c>
      <c r="I3781">
        <v>3.964</v>
      </c>
      <c r="J3781">
        <v>-0.24399999999999999</v>
      </c>
      <c r="K3781">
        <v>-1.246</v>
      </c>
      <c r="L3781">
        <v>-2.2410000000000001</v>
      </c>
      <c r="M3781">
        <v>-3.052</v>
      </c>
      <c r="N3781">
        <v>-3.26</v>
      </c>
      <c r="O3781">
        <v>1.1679999999999999</v>
      </c>
      <c r="P3781">
        <v>1.161</v>
      </c>
      <c r="Q3781">
        <v>1.161</v>
      </c>
      <c r="R3781">
        <v>0.91500000000000004</v>
      </c>
      <c r="S3781">
        <v>0.44400000000000001</v>
      </c>
    </row>
    <row r="3782" spans="1:19" x14ac:dyDescent="0.3">
      <c r="A3782">
        <v>600</v>
      </c>
      <c r="B3782">
        <v>-0.23200000000000001</v>
      </c>
      <c r="C3782">
        <v>-1.208</v>
      </c>
      <c r="D3782">
        <v>-2.23</v>
      </c>
      <c r="E3782">
        <v>-3.0030000000000001</v>
      </c>
      <c r="F3782">
        <v>-3.22</v>
      </c>
      <c r="G3782">
        <v>3.6</v>
      </c>
      <c r="H3782">
        <v>0.01</v>
      </c>
      <c r="I3782">
        <v>3.964</v>
      </c>
      <c r="J3782">
        <v>-0.24399999999999999</v>
      </c>
      <c r="K3782">
        <v>-1.246</v>
      </c>
      <c r="L3782">
        <v>-2.2410000000000001</v>
      </c>
      <c r="M3782">
        <v>-3.0539999999999998</v>
      </c>
      <c r="N3782">
        <v>-3.2629999999999999</v>
      </c>
      <c r="O3782">
        <v>1.17</v>
      </c>
      <c r="P3782">
        <v>1.1619999999999999</v>
      </c>
      <c r="Q3782">
        <v>1.159</v>
      </c>
      <c r="R3782">
        <v>0.91700000000000004</v>
      </c>
      <c r="S3782">
        <v>0.44500000000000001</v>
      </c>
    </row>
    <row r="3784" spans="1:19" x14ac:dyDescent="0.3">
      <c r="A3784" t="s">
        <v>0</v>
      </c>
      <c r="B3784" t="s">
        <v>292</v>
      </c>
    </row>
    <row r="3785" spans="1:19" x14ac:dyDescent="0.3">
      <c r="A3785">
        <v>0</v>
      </c>
      <c r="B3785">
        <v>-0.23200000000000001</v>
      </c>
      <c r="C3785">
        <v>-1.2090000000000001</v>
      </c>
      <c r="D3785">
        <v>-2.23</v>
      </c>
      <c r="E3785">
        <v>-2.9980000000000002</v>
      </c>
      <c r="F3785">
        <v>-3.21</v>
      </c>
      <c r="G3785">
        <v>3.6</v>
      </c>
      <c r="H3785">
        <v>0.01</v>
      </c>
      <c r="I3785">
        <v>3.964</v>
      </c>
      <c r="J3785">
        <v>-0.24399999999999999</v>
      </c>
      <c r="K3785">
        <v>-1.244</v>
      </c>
      <c r="L3785">
        <v>-2.2410000000000001</v>
      </c>
      <c r="M3785">
        <v>-3.036</v>
      </c>
      <c r="N3785">
        <v>-3.21</v>
      </c>
      <c r="O3785">
        <v>1.139</v>
      </c>
      <c r="P3785">
        <v>1.139</v>
      </c>
      <c r="Q3785">
        <v>1.1339999999999999</v>
      </c>
      <c r="R3785">
        <v>0.86699999999999999</v>
      </c>
      <c r="S3785">
        <v>0.38400000000000001</v>
      </c>
    </row>
    <row r="3786" spans="1:19" x14ac:dyDescent="0.3">
      <c r="A3786">
        <v>60</v>
      </c>
      <c r="B3786">
        <v>-0.23200000000000001</v>
      </c>
      <c r="C3786">
        <v>-1.2090000000000001</v>
      </c>
      <c r="D3786">
        <v>-2.23</v>
      </c>
      <c r="E3786">
        <v>-2.9980000000000002</v>
      </c>
      <c r="F3786">
        <v>-3.21</v>
      </c>
      <c r="G3786">
        <v>3.6</v>
      </c>
      <c r="H3786">
        <v>0.01</v>
      </c>
      <c r="I3786">
        <v>3.964</v>
      </c>
      <c r="J3786">
        <v>-0.251</v>
      </c>
      <c r="K3786">
        <v>-1.246</v>
      </c>
      <c r="L3786">
        <v>-2.2360000000000002</v>
      </c>
      <c r="M3786">
        <v>-3.0310000000000001</v>
      </c>
      <c r="N3786">
        <v>-3.2280000000000002</v>
      </c>
      <c r="O3786">
        <v>1.155</v>
      </c>
      <c r="P3786">
        <v>1.1559999999999999</v>
      </c>
      <c r="Q3786">
        <v>1.1299999999999999</v>
      </c>
      <c r="R3786">
        <v>0.84899999999999998</v>
      </c>
      <c r="S3786">
        <v>0.433</v>
      </c>
    </row>
    <row r="3787" spans="1:19" x14ac:dyDescent="0.3">
      <c r="A3787">
        <v>120</v>
      </c>
      <c r="B3787">
        <v>-0.23200000000000001</v>
      </c>
      <c r="C3787">
        <v>-1.2090000000000001</v>
      </c>
      <c r="D3787">
        <v>-2.23</v>
      </c>
      <c r="E3787">
        <v>-2.9980000000000002</v>
      </c>
      <c r="F3787">
        <v>-3.21</v>
      </c>
      <c r="G3787">
        <v>3.6</v>
      </c>
      <c r="H3787">
        <v>0.01</v>
      </c>
      <c r="I3787">
        <v>3.964</v>
      </c>
      <c r="J3787">
        <v>-0.249</v>
      </c>
      <c r="K3787">
        <v>-1.2470000000000001</v>
      </c>
      <c r="L3787">
        <v>-2.2440000000000002</v>
      </c>
      <c r="M3787">
        <v>-3.0430000000000001</v>
      </c>
      <c r="N3787">
        <v>-3.2309999999999999</v>
      </c>
      <c r="O3787">
        <v>1.153</v>
      </c>
      <c r="P3787">
        <v>1.169</v>
      </c>
      <c r="Q3787">
        <v>1.163</v>
      </c>
      <c r="R3787">
        <v>0.89400000000000002</v>
      </c>
      <c r="S3787">
        <v>0.434</v>
      </c>
    </row>
    <row r="3788" spans="1:19" x14ac:dyDescent="0.3">
      <c r="A3788">
        <v>180</v>
      </c>
      <c r="B3788">
        <v>-0.23200000000000001</v>
      </c>
      <c r="C3788">
        <v>-1.2090000000000001</v>
      </c>
      <c r="D3788">
        <v>-2.23</v>
      </c>
      <c r="E3788">
        <v>-2.9980000000000002</v>
      </c>
      <c r="F3788">
        <v>-3.21</v>
      </c>
      <c r="G3788">
        <v>3.6</v>
      </c>
      <c r="H3788">
        <v>0.01</v>
      </c>
      <c r="I3788">
        <v>3.964</v>
      </c>
      <c r="J3788">
        <v>-0.248</v>
      </c>
      <c r="K3788">
        <v>-1.242</v>
      </c>
      <c r="L3788">
        <v>-2.238</v>
      </c>
      <c r="M3788">
        <v>-3.0339999999999998</v>
      </c>
      <c r="N3788">
        <v>-3.2330000000000001</v>
      </c>
      <c r="O3788">
        <v>1.155</v>
      </c>
      <c r="P3788">
        <v>1.1579999999999999</v>
      </c>
      <c r="Q3788">
        <v>1.1459999999999999</v>
      </c>
      <c r="R3788">
        <v>0.87</v>
      </c>
      <c r="S3788">
        <v>0.434</v>
      </c>
    </row>
    <row r="3789" spans="1:19" x14ac:dyDescent="0.3">
      <c r="A3789">
        <v>240</v>
      </c>
      <c r="B3789">
        <v>-0.23200000000000001</v>
      </c>
      <c r="C3789">
        <v>-1.2090000000000001</v>
      </c>
      <c r="D3789">
        <v>-2.23</v>
      </c>
      <c r="E3789">
        <v>-2.9980000000000002</v>
      </c>
      <c r="F3789">
        <v>-3.21</v>
      </c>
      <c r="G3789">
        <v>3.6</v>
      </c>
      <c r="H3789">
        <v>0.01</v>
      </c>
      <c r="I3789">
        <v>3.964</v>
      </c>
      <c r="J3789">
        <v>-0.25</v>
      </c>
      <c r="K3789">
        <v>-1.244</v>
      </c>
      <c r="L3789">
        <v>-2.2410000000000001</v>
      </c>
      <c r="M3789">
        <v>-3.032</v>
      </c>
      <c r="N3789">
        <v>-3.2360000000000002</v>
      </c>
      <c r="O3789">
        <v>1.161</v>
      </c>
      <c r="P3789">
        <v>1.1679999999999999</v>
      </c>
      <c r="Q3789">
        <v>1.1639999999999999</v>
      </c>
      <c r="R3789">
        <v>0.86699999999999999</v>
      </c>
      <c r="S3789">
        <v>0.435</v>
      </c>
    </row>
    <row r="3790" spans="1:19" x14ac:dyDescent="0.3">
      <c r="A3790">
        <v>300</v>
      </c>
      <c r="B3790">
        <v>-0.23200000000000001</v>
      </c>
      <c r="C3790">
        <v>-1.2090000000000001</v>
      </c>
      <c r="D3790">
        <v>-2.23</v>
      </c>
      <c r="E3790">
        <v>-2.9980000000000002</v>
      </c>
      <c r="F3790">
        <v>-3.21</v>
      </c>
      <c r="G3790">
        <v>3.6</v>
      </c>
      <c r="H3790">
        <v>0.01</v>
      </c>
      <c r="I3790">
        <v>3.964</v>
      </c>
      <c r="J3790">
        <v>-0.248</v>
      </c>
      <c r="K3790">
        <v>-1.244</v>
      </c>
      <c r="L3790">
        <v>-2.2410000000000001</v>
      </c>
      <c r="M3790">
        <v>-3.0350000000000001</v>
      </c>
      <c r="N3790">
        <v>-3.2389999999999999</v>
      </c>
      <c r="O3790">
        <v>1.161</v>
      </c>
      <c r="P3790">
        <v>1.161</v>
      </c>
      <c r="Q3790">
        <v>1.161</v>
      </c>
      <c r="R3790">
        <v>0.88400000000000001</v>
      </c>
      <c r="S3790">
        <v>0.436</v>
      </c>
    </row>
    <row r="3791" spans="1:19" x14ac:dyDescent="0.3">
      <c r="A3791">
        <v>360</v>
      </c>
      <c r="B3791">
        <v>-0.23200000000000001</v>
      </c>
      <c r="C3791">
        <v>-1.2090000000000001</v>
      </c>
      <c r="D3791">
        <v>-2.23</v>
      </c>
      <c r="E3791">
        <v>-2.9980000000000002</v>
      </c>
      <c r="F3791">
        <v>-3.21</v>
      </c>
      <c r="G3791">
        <v>3.6</v>
      </c>
      <c r="H3791">
        <v>0.01</v>
      </c>
      <c r="I3791">
        <v>3.964</v>
      </c>
      <c r="J3791">
        <v>-0.247</v>
      </c>
      <c r="K3791">
        <v>-1.244</v>
      </c>
      <c r="L3791">
        <v>-2.2400000000000002</v>
      </c>
      <c r="M3791">
        <v>-3.0390000000000001</v>
      </c>
      <c r="N3791">
        <v>-3.2410000000000001</v>
      </c>
      <c r="O3791">
        <v>1.1639999999999999</v>
      </c>
      <c r="P3791">
        <v>1.161</v>
      </c>
      <c r="Q3791">
        <v>1.1559999999999999</v>
      </c>
      <c r="R3791">
        <v>0.89800000000000002</v>
      </c>
      <c r="S3791">
        <v>0.437</v>
      </c>
    </row>
    <row r="3792" spans="1:19" x14ac:dyDescent="0.3">
      <c r="A3792">
        <v>420</v>
      </c>
      <c r="B3792">
        <v>-0.23200000000000001</v>
      </c>
      <c r="C3792">
        <v>-1.2090000000000001</v>
      </c>
      <c r="D3792">
        <v>-2.23</v>
      </c>
      <c r="E3792">
        <v>-2.9980000000000002</v>
      </c>
      <c r="F3792">
        <v>-3.21</v>
      </c>
      <c r="G3792">
        <v>3.6</v>
      </c>
      <c r="H3792">
        <v>0.01</v>
      </c>
      <c r="I3792">
        <v>3.964</v>
      </c>
      <c r="J3792">
        <v>-0.247</v>
      </c>
      <c r="K3792">
        <v>-1.246</v>
      </c>
      <c r="L3792">
        <v>-2.2400000000000002</v>
      </c>
      <c r="M3792">
        <v>-3.0419999999999998</v>
      </c>
      <c r="N3792">
        <v>-3.2440000000000002</v>
      </c>
      <c r="O3792">
        <v>1.1659999999999999</v>
      </c>
      <c r="P3792">
        <v>1.1619999999999999</v>
      </c>
      <c r="Q3792">
        <v>1.1579999999999999</v>
      </c>
      <c r="R3792">
        <v>0.90400000000000003</v>
      </c>
      <c r="S3792">
        <v>0.438</v>
      </c>
    </row>
    <row r="3793" spans="1:19" x14ac:dyDescent="0.3">
      <c r="A3793">
        <v>480</v>
      </c>
      <c r="B3793">
        <v>-0.23200000000000001</v>
      </c>
      <c r="C3793">
        <v>-1.2090000000000001</v>
      </c>
      <c r="D3793">
        <v>-2.23</v>
      </c>
      <c r="E3793">
        <v>-2.9980000000000002</v>
      </c>
      <c r="F3793">
        <v>-3.21</v>
      </c>
      <c r="G3793">
        <v>3.6</v>
      </c>
      <c r="H3793">
        <v>0.01</v>
      </c>
      <c r="I3793">
        <v>3.964</v>
      </c>
      <c r="J3793">
        <v>-0.245</v>
      </c>
      <c r="K3793">
        <v>-1.246</v>
      </c>
      <c r="L3793">
        <v>-2.2410000000000001</v>
      </c>
      <c r="M3793">
        <v>-3.044</v>
      </c>
      <c r="N3793">
        <v>-3.246</v>
      </c>
      <c r="O3793">
        <v>1.167</v>
      </c>
      <c r="P3793">
        <v>1.1619999999999999</v>
      </c>
      <c r="Q3793">
        <v>1.161</v>
      </c>
      <c r="R3793">
        <v>0.90700000000000003</v>
      </c>
      <c r="S3793">
        <v>0.439</v>
      </c>
    </row>
    <row r="3794" spans="1:19" x14ac:dyDescent="0.3">
      <c r="A3794">
        <v>540</v>
      </c>
      <c r="B3794">
        <v>-0.23200000000000001</v>
      </c>
      <c r="C3794">
        <v>-1.2090000000000001</v>
      </c>
      <c r="D3794">
        <v>-2.23</v>
      </c>
      <c r="E3794">
        <v>-2.9980000000000002</v>
      </c>
      <c r="F3794">
        <v>-3.21</v>
      </c>
      <c r="G3794">
        <v>3.6</v>
      </c>
      <c r="H3794">
        <v>0.01</v>
      </c>
      <c r="I3794">
        <v>3.964</v>
      </c>
      <c r="J3794">
        <v>-0.24399999999999999</v>
      </c>
      <c r="K3794">
        <v>-1.246</v>
      </c>
      <c r="L3794">
        <v>-2.2410000000000001</v>
      </c>
      <c r="M3794">
        <v>-3.0459999999999998</v>
      </c>
      <c r="N3794">
        <v>-3.2490000000000001</v>
      </c>
      <c r="O3794">
        <v>1.1679999999999999</v>
      </c>
      <c r="P3794">
        <v>1.161</v>
      </c>
      <c r="Q3794">
        <v>1.1599999999999999</v>
      </c>
      <c r="R3794">
        <v>0.90900000000000003</v>
      </c>
      <c r="S3794">
        <v>0.44</v>
      </c>
    </row>
    <row r="3795" spans="1:19" x14ac:dyDescent="0.3">
      <c r="A3795">
        <v>600</v>
      </c>
      <c r="B3795">
        <v>-0.23200000000000001</v>
      </c>
      <c r="C3795">
        <v>-1.2090000000000001</v>
      </c>
      <c r="D3795">
        <v>-2.23</v>
      </c>
      <c r="E3795">
        <v>-2.9980000000000002</v>
      </c>
      <c r="F3795">
        <v>-3.21</v>
      </c>
      <c r="G3795">
        <v>3.6</v>
      </c>
      <c r="H3795">
        <v>0.01</v>
      </c>
      <c r="I3795">
        <v>3.964</v>
      </c>
      <c r="J3795">
        <v>-0.24399999999999999</v>
      </c>
      <c r="K3795">
        <v>-1.246</v>
      </c>
      <c r="L3795">
        <v>-2.2410000000000001</v>
      </c>
      <c r="M3795">
        <v>-3.048</v>
      </c>
      <c r="N3795">
        <v>-3.2530000000000001</v>
      </c>
      <c r="O3795">
        <v>1.17</v>
      </c>
      <c r="P3795">
        <v>1.1619999999999999</v>
      </c>
      <c r="Q3795">
        <v>1.159</v>
      </c>
      <c r="R3795">
        <v>0.91100000000000003</v>
      </c>
      <c r="S3795">
        <v>0.441</v>
      </c>
    </row>
    <row r="3797" spans="1:19" x14ac:dyDescent="0.3">
      <c r="A3797" t="s">
        <v>0</v>
      </c>
      <c r="B3797" t="s">
        <v>293</v>
      </c>
    </row>
    <row r="3798" spans="1:19" x14ac:dyDescent="0.3">
      <c r="A3798">
        <v>0</v>
      </c>
      <c r="B3798">
        <v>-0.23200000000000001</v>
      </c>
      <c r="C3798">
        <v>-1.2090000000000001</v>
      </c>
      <c r="D3798">
        <v>-2.23</v>
      </c>
      <c r="E3798">
        <v>-2.992</v>
      </c>
      <c r="F3798">
        <v>-3.2</v>
      </c>
      <c r="G3798">
        <v>3.6</v>
      </c>
      <c r="H3798">
        <v>0.01</v>
      </c>
      <c r="I3798">
        <v>3.964</v>
      </c>
      <c r="J3798">
        <v>-0.24399999999999999</v>
      </c>
      <c r="K3798">
        <v>-1.244</v>
      </c>
      <c r="L3798">
        <v>-2.2400000000000002</v>
      </c>
      <c r="M3798">
        <v>-3.0310000000000001</v>
      </c>
      <c r="N3798">
        <v>-3.2</v>
      </c>
      <c r="O3798">
        <v>1.139</v>
      </c>
      <c r="P3798">
        <v>1.139</v>
      </c>
      <c r="Q3798">
        <v>1.133</v>
      </c>
      <c r="R3798">
        <v>0.86099999999999999</v>
      </c>
      <c r="S3798">
        <v>0.38100000000000001</v>
      </c>
    </row>
    <row r="3799" spans="1:19" x14ac:dyDescent="0.3">
      <c r="A3799">
        <v>60</v>
      </c>
      <c r="B3799">
        <v>-0.23200000000000001</v>
      </c>
      <c r="C3799">
        <v>-1.2090000000000001</v>
      </c>
      <c r="D3799">
        <v>-2.23</v>
      </c>
      <c r="E3799">
        <v>-2.992</v>
      </c>
      <c r="F3799">
        <v>-3.2</v>
      </c>
      <c r="G3799">
        <v>3.6</v>
      </c>
      <c r="H3799">
        <v>0.01</v>
      </c>
      <c r="I3799">
        <v>3.964</v>
      </c>
      <c r="J3799">
        <v>-0.251</v>
      </c>
      <c r="K3799">
        <v>-1.246</v>
      </c>
      <c r="L3799">
        <v>-2.2360000000000002</v>
      </c>
      <c r="M3799">
        <v>-3.0249999999999999</v>
      </c>
      <c r="N3799">
        <v>-3.218</v>
      </c>
      <c r="O3799">
        <v>1.155</v>
      </c>
      <c r="P3799">
        <v>1.155</v>
      </c>
      <c r="Q3799">
        <v>1.129</v>
      </c>
      <c r="R3799">
        <v>0.84299999999999997</v>
      </c>
      <c r="S3799">
        <v>0.42899999999999999</v>
      </c>
    </row>
    <row r="3800" spans="1:19" x14ac:dyDescent="0.3">
      <c r="A3800">
        <v>120</v>
      </c>
      <c r="B3800">
        <v>-0.23200000000000001</v>
      </c>
      <c r="C3800">
        <v>-1.2090000000000001</v>
      </c>
      <c r="D3800">
        <v>-2.23</v>
      </c>
      <c r="E3800">
        <v>-2.992</v>
      </c>
      <c r="F3800">
        <v>-3.2</v>
      </c>
      <c r="G3800">
        <v>3.6</v>
      </c>
      <c r="H3800">
        <v>0.01</v>
      </c>
      <c r="I3800">
        <v>3.964</v>
      </c>
      <c r="J3800">
        <v>-0.249</v>
      </c>
      <c r="K3800">
        <v>-1.2470000000000001</v>
      </c>
      <c r="L3800">
        <v>-2.2429999999999999</v>
      </c>
      <c r="M3800">
        <v>-3.0369999999999999</v>
      </c>
      <c r="N3800">
        <v>-3.2210000000000001</v>
      </c>
      <c r="O3800">
        <v>1.153</v>
      </c>
      <c r="P3800">
        <v>1.169</v>
      </c>
      <c r="Q3800">
        <v>1.1619999999999999</v>
      </c>
      <c r="R3800">
        <v>0.88800000000000001</v>
      </c>
      <c r="S3800">
        <v>0.43</v>
      </c>
    </row>
    <row r="3801" spans="1:19" x14ac:dyDescent="0.3">
      <c r="A3801">
        <v>180</v>
      </c>
      <c r="B3801">
        <v>-0.23200000000000001</v>
      </c>
      <c r="C3801">
        <v>-1.2090000000000001</v>
      </c>
      <c r="D3801">
        <v>-2.23</v>
      </c>
      <c r="E3801">
        <v>-2.992</v>
      </c>
      <c r="F3801">
        <v>-3.2</v>
      </c>
      <c r="G3801">
        <v>3.6</v>
      </c>
      <c r="H3801">
        <v>0.01</v>
      </c>
      <c r="I3801">
        <v>3.964</v>
      </c>
      <c r="J3801">
        <v>-0.247</v>
      </c>
      <c r="K3801">
        <v>-1.242</v>
      </c>
      <c r="L3801">
        <v>-2.238</v>
      </c>
      <c r="M3801">
        <v>-3.028</v>
      </c>
      <c r="N3801">
        <v>-3.2229999999999999</v>
      </c>
      <c r="O3801">
        <v>1.1539999999999999</v>
      </c>
      <c r="P3801">
        <v>1.1579999999999999</v>
      </c>
      <c r="Q3801">
        <v>1.145</v>
      </c>
      <c r="R3801">
        <v>0.86299999999999999</v>
      </c>
      <c r="S3801">
        <v>0.43099999999999999</v>
      </c>
    </row>
    <row r="3802" spans="1:19" x14ac:dyDescent="0.3">
      <c r="A3802">
        <v>240</v>
      </c>
      <c r="B3802">
        <v>-0.23200000000000001</v>
      </c>
      <c r="C3802">
        <v>-1.2090000000000001</v>
      </c>
      <c r="D3802">
        <v>-2.23</v>
      </c>
      <c r="E3802">
        <v>-2.992</v>
      </c>
      <c r="F3802">
        <v>-3.2</v>
      </c>
      <c r="G3802">
        <v>3.6</v>
      </c>
      <c r="H3802">
        <v>0.01</v>
      </c>
      <c r="I3802">
        <v>3.964</v>
      </c>
      <c r="J3802">
        <v>-0.25</v>
      </c>
      <c r="K3802">
        <v>-1.244</v>
      </c>
      <c r="L3802">
        <v>-2.2410000000000001</v>
      </c>
      <c r="M3802">
        <v>-3.0259999999999998</v>
      </c>
      <c r="N3802">
        <v>-3.226</v>
      </c>
      <c r="O3802">
        <v>1.161</v>
      </c>
      <c r="P3802">
        <v>1.1679999999999999</v>
      </c>
      <c r="Q3802">
        <v>1.1639999999999999</v>
      </c>
      <c r="R3802">
        <v>0.86099999999999999</v>
      </c>
      <c r="S3802">
        <v>0.432</v>
      </c>
    </row>
    <row r="3803" spans="1:19" x14ac:dyDescent="0.3">
      <c r="A3803">
        <v>300</v>
      </c>
      <c r="B3803">
        <v>-0.23200000000000001</v>
      </c>
      <c r="C3803">
        <v>-1.2090000000000001</v>
      </c>
      <c r="D3803">
        <v>-2.23</v>
      </c>
      <c r="E3803">
        <v>-2.992</v>
      </c>
      <c r="F3803">
        <v>-3.2</v>
      </c>
      <c r="G3803">
        <v>3.6</v>
      </c>
      <c r="H3803">
        <v>0.01</v>
      </c>
      <c r="I3803">
        <v>3.964</v>
      </c>
      <c r="J3803">
        <v>-0.248</v>
      </c>
      <c r="K3803">
        <v>-1.244</v>
      </c>
      <c r="L3803">
        <v>-2.2410000000000001</v>
      </c>
      <c r="M3803">
        <v>-3.0289999999999999</v>
      </c>
      <c r="N3803">
        <v>-3.2290000000000001</v>
      </c>
      <c r="O3803">
        <v>1.161</v>
      </c>
      <c r="P3803">
        <v>1.1599999999999999</v>
      </c>
      <c r="Q3803">
        <v>1.1599999999999999</v>
      </c>
      <c r="R3803">
        <v>0.879</v>
      </c>
      <c r="S3803">
        <v>0.433</v>
      </c>
    </row>
    <row r="3804" spans="1:19" x14ac:dyDescent="0.3">
      <c r="A3804">
        <v>360</v>
      </c>
      <c r="B3804">
        <v>-0.23200000000000001</v>
      </c>
      <c r="C3804">
        <v>-1.2090000000000001</v>
      </c>
      <c r="D3804">
        <v>-2.23</v>
      </c>
      <c r="E3804">
        <v>-2.992</v>
      </c>
      <c r="F3804">
        <v>-3.2</v>
      </c>
      <c r="G3804">
        <v>3.6</v>
      </c>
      <c r="H3804">
        <v>0.01</v>
      </c>
      <c r="I3804">
        <v>3.964</v>
      </c>
      <c r="J3804">
        <v>-0.247</v>
      </c>
      <c r="K3804">
        <v>-1.244</v>
      </c>
      <c r="L3804">
        <v>-2.2400000000000002</v>
      </c>
      <c r="M3804">
        <v>-3.0339999999999998</v>
      </c>
      <c r="N3804">
        <v>-3.2309999999999999</v>
      </c>
      <c r="O3804">
        <v>1.1639999999999999</v>
      </c>
      <c r="P3804">
        <v>1.161</v>
      </c>
      <c r="Q3804">
        <v>1.155</v>
      </c>
      <c r="R3804">
        <v>0.89200000000000002</v>
      </c>
      <c r="S3804">
        <v>0.434</v>
      </c>
    </row>
    <row r="3805" spans="1:19" x14ac:dyDescent="0.3">
      <c r="A3805">
        <v>420</v>
      </c>
      <c r="B3805">
        <v>-0.23200000000000001</v>
      </c>
      <c r="C3805">
        <v>-1.2090000000000001</v>
      </c>
      <c r="D3805">
        <v>-2.23</v>
      </c>
      <c r="E3805">
        <v>-2.992</v>
      </c>
      <c r="F3805">
        <v>-3.2</v>
      </c>
      <c r="G3805">
        <v>3.6</v>
      </c>
      <c r="H3805">
        <v>0.01</v>
      </c>
      <c r="I3805">
        <v>3.964</v>
      </c>
      <c r="J3805">
        <v>-0.247</v>
      </c>
      <c r="K3805">
        <v>-1.246</v>
      </c>
      <c r="L3805">
        <v>-2.2400000000000002</v>
      </c>
      <c r="M3805">
        <v>-3.0369999999999999</v>
      </c>
      <c r="N3805">
        <v>-3.2330000000000001</v>
      </c>
      <c r="O3805">
        <v>1.1659999999999999</v>
      </c>
      <c r="P3805">
        <v>1.1619999999999999</v>
      </c>
      <c r="Q3805">
        <v>1.1579999999999999</v>
      </c>
      <c r="R3805">
        <v>0.89800000000000002</v>
      </c>
      <c r="S3805">
        <v>0.434</v>
      </c>
    </row>
    <row r="3806" spans="1:19" x14ac:dyDescent="0.3">
      <c r="A3806">
        <v>480</v>
      </c>
      <c r="B3806">
        <v>-0.23200000000000001</v>
      </c>
      <c r="C3806">
        <v>-1.2090000000000001</v>
      </c>
      <c r="D3806">
        <v>-2.23</v>
      </c>
      <c r="E3806">
        <v>-2.992</v>
      </c>
      <c r="F3806">
        <v>-3.2</v>
      </c>
      <c r="G3806">
        <v>3.6</v>
      </c>
      <c r="H3806">
        <v>0.01</v>
      </c>
      <c r="I3806">
        <v>3.964</v>
      </c>
      <c r="J3806">
        <v>-0.245</v>
      </c>
      <c r="K3806">
        <v>-1.246</v>
      </c>
      <c r="L3806">
        <v>-2.2410000000000001</v>
      </c>
      <c r="M3806">
        <v>-3.0390000000000001</v>
      </c>
      <c r="N3806">
        <v>-3.2360000000000002</v>
      </c>
      <c r="O3806">
        <v>1.167</v>
      </c>
      <c r="P3806">
        <v>1.1619999999999999</v>
      </c>
      <c r="Q3806">
        <v>1.161</v>
      </c>
      <c r="R3806">
        <v>0.90100000000000002</v>
      </c>
      <c r="S3806">
        <v>0.435</v>
      </c>
    </row>
    <row r="3807" spans="1:19" x14ac:dyDescent="0.3">
      <c r="A3807">
        <v>540</v>
      </c>
      <c r="B3807">
        <v>-0.23200000000000001</v>
      </c>
      <c r="C3807">
        <v>-1.2090000000000001</v>
      </c>
      <c r="D3807">
        <v>-2.23</v>
      </c>
      <c r="E3807">
        <v>-2.992</v>
      </c>
      <c r="F3807">
        <v>-3.2</v>
      </c>
      <c r="G3807">
        <v>3.6</v>
      </c>
      <c r="H3807">
        <v>0.01</v>
      </c>
      <c r="I3807">
        <v>3.964</v>
      </c>
      <c r="J3807">
        <v>-0.24399999999999999</v>
      </c>
      <c r="K3807">
        <v>-1.246</v>
      </c>
      <c r="L3807">
        <v>-2.2410000000000001</v>
      </c>
      <c r="M3807">
        <v>-3.0409999999999999</v>
      </c>
      <c r="N3807">
        <v>-3.2389999999999999</v>
      </c>
      <c r="O3807">
        <v>1.1679999999999999</v>
      </c>
      <c r="P3807">
        <v>1.161</v>
      </c>
      <c r="Q3807">
        <v>1.1599999999999999</v>
      </c>
      <c r="R3807">
        <v>0.90300000000000002</v>
      </c>
      <c r="S3807">
        <v>0.436</v>
      </c>
    </row>
    <row r="3808" spans="1:19" x14ac:dyDescent="0.3">
      <c r="A3808">
        <v>600</v>
      </c>
      <c r="B3808">
        <v>-0.23200000000000001</v>
      </c>
      <c r="C3808">
        <v>-1.2090000000000001</v>
      </c>
      <c r="D3808">
        <v>-2.23</v>
      </c>
      <c r="E3808">
        <v>-2.992</v>
      </c>
      <c r="F3808">
        <v>-3.2</v>
      </c>
      <c r="G3808">
        <v>3.6</v>
      </c>
      <c r="H3808">
        <v>0.01</v>
      </c>
      <c r="I3808">
        <v>3.964</v>
      </c>
      <c r="J3808">
        <v>-0.24399999999999999</v>
      </c>
      <c r="K3808">
        <v>-1.246</v>
      </c>
      <c r="L3808">
        <v>-2.2410000000000001</v>
      </c>
      <c r="M3808">
        <v>-3.0430000000000001</v>
      </c>
      <c r="N3808">
        <v>-3.242</v>
      </c>
      <c r="O3808">
        <v>1.17</v>
      </c>
      <c r="P3808">
        <v>1.1619999999999999</v>
      </c>
      <c r="Q3808">
        <v>1.1579999999999999</v>
      </c>
      <c r="R3808">
        <v>0.90600000000000003</v>
      </c>
      <c r="S3808">
        <v>0.438</v>
      </c>
    </row>
    <row r="3810" spans="1:19" x14ac:dyDescent="0.3">
      <c r="A3810" t="s">
        <v>0</v>
      </c>
      <c r="B3810" t="s">
        <v>294</v>
      </c>
    </row>
    <row r="3811" spans="1:19" x14ac:dyDescent="0.3">
      <c r="A3811">
        <v>0</v>
      </c>
      <c r="B3811">
        <v>-0.23200000000000001</v>
      </c>
      <c r="C3811">
        <v>-1.2090000000000001</v>
      </c>
      <c r="D3811">
        <v>-2.23</v>
      </c>
      <c r="E3811">
        <v>-2.9860000000000002</v>
      </c>
      <c r="F3811">
        <v>-3.19</v>
      </c>
      <c r="G3811">
        <v>3.6</v>
      </c>
      <c r="H3811">
        <v>0.01</v>
      </c>
      <c r="I3811">
        <v>3.964</v>
      </c>
      <c r="J3811">
        <v>-0.24399999999999999</v>
      </c>
      <c r="K3811">
        <v>-1.244</v>
      </c>
      <c r="L3811">
        <v>-2.2400000000000002</v>
      </c>
      <c r="M3811">
        <v>-3.0249999999999999</v>
      </c>
      <c r="N3811">
        <v>-3.19</v>
      </c>
      <c r="O3811">
        <v>1.139</v>
      </c>
      <c r="P3811">
        <v>1.139</v>
      </c>
      <c r="Q3811">
        <v>1.133</v>
      </c>
      <c r="R3811">
        <v>0.85399999999999998</v>
      </c>
      <c r="S3811">
        <v>0.378</v>
      </c>
    </row>
    <row r="3812" spans="1:19" x14ac:dyDescent="0.3">
      <c r="A3812">
        <v>60</v>
      </c>
      <c r="B3812">
        <v>-0.23200000000000001</v>
      </c>
      <c r="C3812">
        <v>-1.2090000000000001</v>
      </c>
      <c r="D3812">
        <v>-2.23</v>
      </c>
      <c r="E3812">
        <v>-2.9860000000000002</v>
      </c>
      <c r="F3812">
        <v>-3.19</v>
      </c>
      <c r="G3812">
        <v>3.6</v>
      </c>
      <c r="H3812">
        <v>0.01</v>
      </c>
      <c r="I3812">
        <v>3.964</v>
      </c>
      <c r="J3812">
        <v>-0.251</v>
      </c>
      <c r="K3812">
        <v>-1.246</v>
      </c>
      <c r="L3812">
        <v>-2.2360000000000002</v>
      </c>
      <c r="M3812">
        <v>-3.0190000000000001</v>
      </c>
      <c r="N3812">
        <v>-3.2080000000000002</v>
      </c>
      <c r="O3812">
        <v>1.155</v>
      </c>
      <c r="P3812">
        <v>1.155</v>
      </c>
      <c r="Q3812">
        <v>1.129</v>
      </c>
      <c r="R3812">
        <v>0.83699999999999997</v>
      </c>
      <c r="S3812">
        <v>0.42599999999999999</v>
      </c>
    </row>
    <row r="3813" spans="1:19" x14ac:dyDescent="0.3">
      <c r="A3813">
        <v>120</v>
      </c>
      <c r="B3813">
        <v>-0.23200000000000001</v>
      </c>
      <c r="C3813">
        <v>-1.2090000000000001</v>
      </c>
      <c r="D3813">
        <v>-2.23</v>
      </c>
      <c r="E3813">
        <v>-2.9860000000000002</v>
      </c>
      <c r="F3813">
        <v>-3.19</v>
      </c>
      <c r="G3813">
        <v>3.6</v>
      </c>
      <c r="H3813">
        <v>0.01</v>
      </c>
      <c r="I3813">
        <v>3.964</v>
      </c>
      <c r="J3813">
        <v>-0.249</v>
      </c>
      <c r="K3813">
        <v>-1.2470000000000001</v>
      </c>
      <c r="L3813">
        <v>-2.2429999999999999</v>
      </c>
      <c r="M3813">
        <v>-3.0310000000000001</v>
      </c>
      <c r="N3813">
        <v>-3.2109999999999999</v>
      </c>
      <c r="O3813">
        <v>1.153</v>
      </c>
      <c r="P3813">
        <v>1.1679999999999999</v>
      </c>
      <c r="Q3813">
        <v>1.161</v>
      </c>
      <c r="R3813">
        <v>0.88100000000000001</v>
      </c>
      <c r="S3813">
        <v>0.42699999999999999</v>
      </c>
    </row>
    <row r="3814" spans="1:19" x14ac:dyDescent="0.3">
      <c r="A3814">
        <v>180</v>
      </c>
      <c r="B3814">
        <v>-0.23200000000000001</v>
      </c>
      <c r="C3814">
        <v>-1.2090000000000001</v>
      </c>
      <c r="D3814">
        <v>-2.23</v>
      </c>
      <c r="E3814">
        <v>-2.9860000000000002</v>
      </c>
      <c r="F3814">
        <v>-3.19</v>
      </c>
      <c r="G3814">
        <v>3.6</v>
      </c>
      <c r="H3814">
        <v>0.01</v>
      </c>
      <c r="I3814">
        <v>3.964</v>
      </c>
      <c r="J3814">
        <v>-0.247</v>
      </c>
      <c r="K3814">
        <v>-1.242</v>
      </c>
      <c r="L3814">
        <v>-2.238</v>
      </c>
      <c r="M3814">
        <v>-3.0219999999999998</v>
      </c>
      <c r="N3814">
        <v>-3.2130000000000001</v>
      </c>
      <c r="O3814">
        <v>1.1539999999999999</v>
      </c>
      <c r="P3814">
        <v>1.1579999999999999</v>
      </c>
      <c r="Q3814">
        <v>1.145</v>
      </c>
      <c r="R3814">
        <v>0.85599999999999998</v>
      </c>
      <c r="S3814">
        <v>0.42699999999999999</v>
      </c>
    </row>
    <row r="3815" spans="1:19" x14ac:dyDescent="0.3">
      <c r="A3815">
        <v>240</v>
      </c>
      <c r="B3815">
        <v>-0.23200000000000001</v>
      </c>
      <c r="C3815">
        <v>-1.2090000000000001</v>
      </c>
      <c r="D3815">
        <v>-2.23</v>
      </c>
      <c r="E3815">
        <v>-2.9860000000000002</v>
      </c>
      <c r="F3815">
        <v>-3.19</v>
      </c>
      <c r="G3815">
        <v>3.6</v>
      </c>
      <c r="H3815">
        <v>0.01</v>
      </c>
      <c r="I3815">
        <v>3.964</v>
      </c>
      <c r="J3815">
        <v>-0.25</v>
      </c>
      <c r="K3815">
        <v>-1.244</v>
      </c>
      <c r="L3815">
        <v>-2.2410000000000001</v>
      </c>
      <c r="M3815">
        <v>-3.02</v>
      </c>
      <c r="N3815">
        <v>-3.2160000000000002</v>
      </c>
      <c r="O3815">
        <v>1.161</v>
      </c>
      <c r="P3815">
        <v>1.1679999999999999</v>
      </c>
      <c r="Q3815">
        <v>1.163</v>
      </c>
      <c r="R3815">
        <v>0.85399999999999998</v>
      </c>
      <c r="S3815">
        <v>0.42799999999999999</v>
      </c>
    </row>
    <row r="3816" spans="1:19" x14ac:dyDescent="0.3">
      <c r="A3816">
        <v>300</v>
      </c>
      <c r="B3816">
        <v>-0.23200000000000001</v>
      </c>
      <c r="C3816">
        <v>-1.2090000000000001</v>
      </c>
      <c r="D3816">
        <v>-2.23</v>
      </c>
      <c r="E3816">
        <v>-2.9860000000000002</v>
      </c>
      <c r="F3816">
        <v>-3.19</v>
      </c>
      <c r="G3816">
        <v>3.6</v>
      </c>
      <c r="H3816">
        <v>0.01</v>
      </c>
      <c r="I3816">
        <v>3.964</v>
      </c>
      <c r="J3816">
        <v>-0.248</v>
      </c>
      <c r="K3816">
        <v>-1.244</v>
      </c>
      <c r="L3816">
        <v>-2.2410000000000001</v>
      </c>
      <c r="M3816">
        <v>-3.024</v>
      </c>
      <c r="N3816">
        <v>-3.2189999999999999</v>
      </c>
      <c r="O3816">
        <v>1.161</v>
      </c>
      <c r="P3816">
        <v>1.1599999999999999</v>
      </c>
      <c r="Q3816">
        <v>1.1599999999999999</v>
      </c>
      <c r="R3816">
        <v>0.873</v>
      </c>
      <c r="S3816">
        <v>0.42899999999999999</v>
      </c>
    </row>
    <row r="3817" spans="1:19" x14ac:dyDescent="0.3">
      <c r="A3817">
        <v>360</v>
      </c>
      <c r="B3817">
        <v>-0.23200000000000001</v>
      </c>
      <c r="C3817">
        <v>-1.2090000000000001</v>
      </c>
      <c r="D3817">
        <v>-2.23</v>
      </c>
      <c r="E3817">
        <v>-2.9860000000000002</v>
      </c>
      <c r="F3817">
        <v>-3.19</v>
      </c>
      <c r="G3817">
        <v>3.6</v>
      </c>
      <c r="H3817">
        <v>0.01</v>
      </c>
      <c r="I3817">
        <v>3.964</v>
      </c>
      <c r="J3817">
        <v>-0.247</v>
      </c>
      <c r="K3817">
        <v>-1.244</v>
      </c>
      <c r="L3817">
        <v>-2.2389999999999999</v>
      </c>
      <c r="M3817">
        <v>-3.028</v>
      </c>
      <c r="N3817">
        <v>-3.2210000000000001</v>
      </c>
      <c r="O3817">
        <v>1.1639999999999999</v>
      </c>
      <c r="P3817">
        <v>1.161</v>
      </c>
      <c r="Q3817">
        <v>1.155</v>
      </c>
      <c r="R3817">
        <v>0.88700000000000001</v>
      </c>
      <c r="S3817">
        <v>0.43</v>
      </c>
    </row>
    <row r="3818" spans="1:19" x14ac:dyDescent="0.3">
      <c r="A3818">
        <v>420</v>
      </c>
      <c r="B3818">
        <v>-0.23200000000000001</v>
      </c>
      <c r="C3818">
        <v>-1.2090000000000001</v>
      </c>
      <c r="D3818">
        <v>-2.23</v>
      </c>
      <c r="E3818">
        <v>-2.9860000000000002</v>
      </c>
      <c r="F3818">
        <v>-3.19</v>
      </c>
      <c r="G3818">
        <v>3.6</v>
      </c>
      <c r="H3818">
        <v>0.01</v>
      </c>
      <c r="I3818">
        <v>3.964</v>
      </c>
      <c r="J3818">
        <v>-0.247</v>
      </c>
      <c r="K3818">
        <v>-1.246</v>
      </c>
      <c r="L3818">
        <v>-2.2400000000000002</v>
      </c>
      <c r="M3818">
        <v>-3.0310000000000001</v>
      </c>
      <c r="N3818">
        <v>-3.2229999999999999</v>
      </c>
      <c r="O3818">
        <v>1.1659999999999999</v>
      </c>
      <c r="P3818">
        <v>1.163</v>
      </c>
      <c r="Q3818">
        <v>1.1579999999999999</v>
      </c>
      <c r="R3818">
        <v>0.89200000000000002</v>
      </c>
      <c r="S3818">
        <v>0.43099999999999999</v>
      </c>
    </row>
    <row r="3819" spans="1:19" x14ac:dyDescent="0.3">
      <c r="A3819">
        <v>480</v>
      </c>
      <c r="B3819">
        <v>-0.23200000000000001</v>
      </c>
      <c r="C3819">
        <v>-1.2090000000000001</v>
      </c>
      <c r="D3819">
        <v>-2.23</v>
      </c>
      <c r="E3819">
        <v>-2.9860000000000002</v>
      </c>
      <c r="F3819">
        <v>-3.19</v>
      </c>
      <c r="G3819">
        <v>3.6</v>
      </c>
      <c r="H3819">
        <v>0.01</v>
      </c>
      <c r="I3819">
        <v>3.964</v>
      </c>
      <c r="J3819">
        <v>-0.245</v>
      </c>
      <c r="K3819">
        <v>-1.246</v>
      </c>
      <c r="L3819">
        <v>-2.2410000000000001</v>
      </c>
      <c r="M3819">
        <v>-3.0329999999999999</v>
      </c>
      <c r="N3819">
        <v>-3.226</v>
      </c>
      <c r="O3819">
        <v>1.167</v>
      </c>
      <c r="P3819">
        <v>1.1619999999999999</v>
      </c>
      <c r="Q3819">
        <v>1.161</v>
      </c>
      <c r="R3819">
        <v>0.89500000000000002</v>
      </c>
      <c r="S3819">
        <v>0.432</v>
      </c>
    </row>
    <row r="3820" spans="1:19" x14ac:dyDescent="0.3">
      <c r="A3820">
        <v>540</v>
      </c>
      <c r="B3820">
        <v>-0.23200000000000001</v>
      </c>
      <c r="C3820">
        <v>-1.2090000000000001</v>
      </c>
      <c r="D3820">
        <v>-2.23</v>
      </c>
      <c r="E3820">
        <v>-2.9860000000000002</v>
      </c>
      <c r="F3820">
        <v>-3.19</v>
      </c>
      <c r="G3820">
        <v>3.6</v>
      </c>
      <c r="H3820">
        <v>0.01</v>
      </c>
      <c r="I3820">
        <v>3.964</v>
      </c>
      <c r="J3820">
        <v>-0.24399999999999999</v>
      </c>
      <c r="K3820">
        <v>-1.246</v>
      </c>
      <c r="L3820">
        <v>-2.2410000000000001</v>
      </c>
      <c r="M3820">
        <v>-3.0350000000000001</v>
      </c>
      <c r="N3820">
        <v>-3.2290000000000001</v>
      </c>
      <c r="O3820">
        <v>1.1679999999999999</v>
      </c>
      <c r="P3820">
        <v>1.161</v>
      </c>
      <c r="Q3820">
        <v>1.1599999999999999</v>
      </c>
      <c r="R3820">
        <v>0.89700000000000002</v>
      </c>
      <c r="S3820">
        <v>0.433</v>
      </c>
    </row>
    <row r="3821" spans="1:19" x14ac:dyDescent="0.3">
      <c r="A3821">
        <v>600</v>
      </c>
      <c r="B3821">
        <v>-0.23200000000000001</v>
      </c>
      <c r="C3821">
        <v>-1.2090000000000001</v>
      </c>
      <c r="D3821">
        <v>-2.23</v>
      </c>
      <c r="E3821">
        <v>-2.9860000000000002</v>
      </c>
      <c r="F3821">
        <v>-3.19</v>
      </c>
      <c r="G3821">
        <v>3.6</v>
      </c>
      <c r="H3821">
        <v>0.01</v>
      </c>
      <c r="I3821">
        <v>3.964</v>
      </c>
      <c r="J3821">
        <v>-0.24399999999999999</v>
      </c>
      <c r="K3821">
        <v>-1.246</v>
      </c>
      <c r="L3821">
        <v>-2.2410000000000001</v>
      </c>
      <c r="M3821">
        <v>-3.0369999999999999</v>
      </c>
      <c r="N3821">
        <v>-3.2320000000000002</v>
      </c>
      <c r="O3821">
        <v>1.17</v>
      </c>
      <c r="P3821">
        <v>1.1619999999999999</v>
      </c>
      <c r="Q3821">
        <v>1.1579999999999999</v>
      </c>
      <c r="R3821">
        <v>0.9</v>
      </c>
      <c r="S3821">
        <v>0.434</v>
      </c>
    </row>
    <row r="3823" spans="1:19" x14ac:dyDescent="0.3">
      <c r="A3823" t="s">
        <v>0</v>
      </c>
      <c r="B3823" t="s">
        <v>295</v>
      </c>
    </row>
    <row r="3824" spans="1:19" x14ac:dyDescent="0.3">
      <c r="A3824">
        <v>0</v>
      </c>
      <c r="B3824">
        <v>-0.23200000000000001</v>
      </c>
      <c r="C3824">
        <v>-1.2090000000000001</v>
      </c>
      <c r="D3824">
        <v>-2.23</v>
      </c>
      <c r="E3824">
        <v>-2.98</v>
      </c>
      <c r="F3824">
        <v>-3.18</v>
      </c>
      <c r="G3824">
        <v>3.6</v>
      </c>
      <c r="H3824">
        <v>0.01</v>
      </c>
      <c r="I3824">
        <v>3.964</v>
      </c>
      <c r="J3824">
        <v>-0.24399999999999999</v>
      </c>
      <c r="K3824">
        <v>-1.244</v>
      </c>
      <c r="L3824">
        <v>-2.2400000000000002</v>
      </c>
      <c r="M3824">
        <v>-3.0179999999999998</v>
      </c>
      <c r="N3824">
        <v>-3.18</v>
      </c>
      <c r="O3824">
        <v>1.139</v>
      </c>
      <c r="P3824">
        <v>1.139</v>
      </c>
      <c r="Q3824">
        <v>1.133</v>
      </c>
      <c r="R3824">
        <v>0.84799999999999998</v>
      </c>
      <c r="S3824">
        <v>0.374</v>
      </c>
    </row>
    <row r="3825" spans="1:19" x14ac:dyDescent="0.3">
      <c r="A3825">
        <v>60</v>
      </c>
      <c r="B3825">
        <v>-0.23200000000000001</v>
      </c>
      <c r="C3825">
        <v>-1.2090000000000001</v>
      </c>
      <c r="D3825">
        <v>-2.23</v>
      </c>
      <c r="E3825">
        <v>-2.98</v>
      </c>
      <c r="F3825">
        <v>-3.18</v>
      </c>
      <c r="G3825">
        <v>3.6</v>
      </c>
      <c r="H3825">
        <v>0.01</v>
      </c>
      <c r="I3825">
        <v>3.964</v>
      </c>
      <c r="J3825">
        <v>-0.251</v>
      </c>
      <c r="K3825">
        <v>-1.246</v>
      </c>
      <c r="L3825">
        <v>-2.2349999999999999</v>
      </c>
      <c r="M3825">
        <v>-3.0139999999999998</v>
      </c>
      <c r="N3825">
        <v>-3.198</v>
      </c>
      <c r="O3825">
        <v>1.155</v>
      </c>
      <c r="P3825">
        <v>1.1539999999999999</v>
      </c>
      <c r="Q3825">
        <v>1.129</v>
      </c>
      <c r="R3825">
        <v>0.83099999999999996</v>
      </c>
      <c r="S3825">
        <v>0.42199999999999999</v>
      </c>
    </row>
    <row r="3826" spans="1:19" x14ac:dyDescent="0.3">
      <c r="A3826">
        <v>120</v>
      </c>
      <c r="B3826">
        <v>-0.23200000000000001</v>
      </c>
      <c r="C3826">
        <v>-1.2090000000000001</v>
      </c>
      <c r="D3826">
        <v>-2.23</v>
      </c>
      <c r="E3826">
        <v>-2.98</v>
      </c>
      <c r="F3826">
        <v>-3.18</v>
      </c>
      <c r="G3826">
        <v>3.6</v>
      </c>
      <c r="H3826">
        <v>0.01</v>
      </c>
      <c r="I3826">
        <v>3.964</v>
      </c>
      <c r="J3826">
        <v>-0.249</v>
      </c>
      <c r="K3826">
        <v>-1.2470000000000001</v>
      </c>
      <c r="L3826">
        <v>-2.2429999999999999</v>
      </c>
      <c r="M3826">
        <v>-3.0249999999999999</v>
      </c>
      <c r="N3826">
        <v>-3.2010000000000001</v>
      </c>
      <c r="O3826">
        <v>1.1539999999999999</v>
      </c>
      <c r="P3826">
        <v>1.169</v>
      </c>
      <c r="Q3826">
        <v>1.161</v>
      </c>
      <c r="R3826">
        <v>0.875</v>
      </c>
      <c r="S3826">
        <v>0.42299999999999999</v>
      </c>
    </row>
    <row r="3827" spans="1:19" x14ac:dyDescent="0.3">
      <c r="A3827">
        <v>180</v>
      </c>
      <c r="B3827">
        <v>-0.23200000000000001</v>
      </c>
      <c r="C3827">
        <v>-1.2090000000000001</v>
      </c>
      <c r="D3827">
        <v>-2.23</v>
      </c>
      <c r="E3827">
        <v>-2.98</v>
      </c>
      <c r="F3827">
        <v>-3.18</v>
      </c>
      <c r="G3827">
        <v>3.6</v>
      </c>
      <c r="H3827">
        <v>0.01</v>
      </c>
      <c r="I3827">
        <v>3.964</v>
      </c>
      <c r="J3827">
        <v>-0.247</v>
      </c>
      <c r="K3827">
        <v>-1.242</v>
      </c>
      <c r="L3827">
        <v>-2.238</v>
      </c>
      <c r="M3827">
        <v>-3.016</v>
      </c>
      <c r="N3827">
        <v>-3.202</v>
      </c>
      <c r="O3827">
        <v>1.1539999999999999</v>
      </c>
      <c r="P3827">
        <v>1.1579999999999999</v>
      </c>
      <c r="Q3827">
        <v>1.145</v>
      </c>
      <c r="R3827">
        <v>0.84899999999999998</v>
      </c>
      <c r="S3827">
        <v>0.42399999999999999</v>
      </c>
    </row>
    <row r="3828" spans="1:19" x14ac:dyDescent="0.3">
      <c r="A3828">
        <v>240</v>
      </c>
      <c r="B3828">
        <v>-0.23200000000000001</v>
      </c>
      <c r="C3828">
        <v>-1.2090000000000001</v>
      </c>
      <c r="D3828">
        <v>-2.23</v>
      </c>
      <c r="E3828">
        <v>-2.98</v>
      </c>
      <c r="F3828">
        <v>-3.18</v>
      </c>
      <c r="G3828">
        <v>3.6</v>
      </c>
      <c r="H3828">
        <v>0.01</v>
      </c>
      <c r="I3828">
        <v>3.964</v>
      </c>
      <c r="J3828">
        <v>-0.25</v>
      </c>
      <c r="K3828">
        <v>-1.244</v>
      </c>
      <c r="L3828">
        <v>-2.2410000000000001</v>
      </c>
      <c r="M3828">
        <v>-3.0139999999999998</v>
      </c>
      <c r="N3828">
        <v>-3.206</v>
      </c>
      <c r="O3828">
        <v>1.161</v>
      </c>
      <c r="P3828">
        <v>1.1679999999999999</v>
      </c>
      <c r="Q3828">
        <v>1.1639999999999999</v>
      </c>
      <c r="R3828">
        <v>0.84799999999999998</v>
      </c>
      <c r="S3828">
        <v>0.42499999999999999</v>
      </c>
    </row>
    <row r="3829" spans="1:19" x14ac:dyDescent="0.3">
      <c r="A3829">
        <v>300</v>
      </c>
      <c r="B3829">
        <v>-0.23200000000000001</v>
      </c>
      <c r="C3829">
        <v>-1.2090000000000001</v>
      </c>
      <c r="D3829">
        <v>-2.23</v>
      </c>
      <c r="E3829">
        <v>-2.98</v>
      </c>
      <c r="F3829">
        <v>-3.18</v>
      </c>
      <c r="G3829">
        <v>3.6</v>
      </c>
      <c r="H3829">
        <v>0.01</v>
      </c>
      <c r="I3829">
        <v>3.964</v>
      </c>
      <c r="J3829">
        <v>-0.248</v>
      </c>
      <c r="K3829">
        <v>-1.244</v>
      </c>
      <c r="L3829">
        <v>-2.2410000000000001</v>
      </c>
      <c r="M3829">
        <v>-3.0179999999999998</v>
      </c>
      <c r="N3829">
        <v>-3.2080000000000002</v>
      </c>
      <c r="O3829">
        <v>1.161</v>
      </c>
      <c r="P3829">
        <v>1.1599999999999999</v>
      </c>
      <c r="Q3829">
        <v>1.1599999999999999</v>
      </c>
      <c r="R3829">
        <v>0.86699999999999999</v>
      </c>
      <c r="S3829">
        <v>0.42599999999999999</v>
      </c>
    </row>
    <row r="3830" spans="1:19" x14ac:dyDescent="0.3">
      <c r="A3830">
        <v>360</v>
      </c>
      <c r="B3830">
        <v>-0.23200000000000001</v>
      </c>
      <c r="C3830">
        <v>-1.2090000000000001</v>
      </c>
      <c r="D3830">
        <v>-2.23</v>
      </c>
      <c r="E3830">
        <v>-2.98</v>
      </c>
      <c r="F3830">
        <v>-3.18</v>
      </c>
      <c r="G3830">
        <v>3.6</v>
      </c>
      <c r="H3830">
        <v>0.01</v>
      </c>
      <c r="I3830">
        <v>3.964</v>
      </c>
      <c r="J3830">
        <v>-0.247</v>
      </c>
      <c r="K3830">
        <v>-1.244</v>
      </c>
      <c r="L3830">
        <v>-2.2389999999999999</v>
      </c>
      <c r="M3830">
        <v>-3.0219999999999998</v>
      </c>
      <c r="N3830">
        <v>-3.21</v>
      </c>
      <c r="O3830">
        <v>1.1639999999999999</v>
      </c>
      <c r="P3830">
        <v>1.161</v>
      </c>
      <c r="Q3830">
        <v>1.1539999999999999</v>
      </c>
      <c r="R3830">
        <v>0.88100000000000001</v>
      </c>
      <c r="S3830">
        <v>0.42599999999999999</v>
      </c>
    </row>
    <row r="3831" spans="1:19" x14ac:dyDescent="0.3">
      <c r="A3831">
        <v>420</v>
      </c>
      <c r="B3831">
        <v>-0.23200000000000001</v>
      </c>
      <c r="C3831">
        <v>-1.2090000000000001</v>
      </c>
      <c r="D3831">
        <v>-2.23</v>
      </c>
      <c r="E3831">
        <v>-2.98</v>
      </c>
      <c r="F3831">
        <v>-3.18</v>
      </c>
      <c r="G3831">
        <v>3.6</v>
      </c>
      <c r="H3831">
        <v>0.01</v>
      </c>
      <c r="I3831">
        <v>3.964</v>
      </c>
      <c r="J3831">
        <v>-0.247</v>
      </c>
      <c r="K3831">
        <v>-1.246</v>
      </c>
      <c r="L3831">
        <v>-2.2389999999999999</v>
      </c>
      <c r="M3831">
        <v>-3.0249999999999999</v>
      </c>
      <c r="N3831">
        <v>-3.2130000000000001</v>
      </c>
      <c r="O3831">
        <v>1.1659999999999999</v>
      </c>
      <c r="P3831">
        <v>1.163</v>
      </c>
      <c r="Q3831">
        <v>1.1579999999999999</v>
      </c>
      <c r="R3831">
        <v>0.88700000000000001</v>
      </c>
      <c r="S3831">
        <v>0.42699999999999999</v>
      </c>
    </row>
    <row r="3832" spans="1:19" x14ac:dyDescent="0.3">
      <c r="A3832">
        <v>480</v>
      </c>
      <c r="B3832">
        <v>-0.23200000000000001</v>
      </c>
      <c r="C3832">
        <v>-1.2090000000000001</v>
      </c>
      <c r="D3832">
        <v>-2.23</v>
      </c>
      <c r="E3832">
        <v>-2.98</v>
      </c>
      <c r="F3832">
        <v>-3.18</v>
      </c>
      <c r="G3832">
        <v>3.6</v>
      </c>
      <c r="H3832">
        <v>0.01</v>
      </c>
      <c r="I3832">
        <v>3.964</v>
      </c>
      <c r="J3832">
        <v>-0.245</v>
      </c>
      <c r="K3832">
        <v>-1.246</v>
      </c>
      <c r="L3832">
        <v>-2.2400000000000002</v>
      </c>
      <c r="M3832">
        <v>-3.0270000000000001</v>
      </c>
      <c r="N3832">
        <v>-3.2149999999999999</v>
      </c>
      <c r="O3832">
        <v>1.167</v>
      </c>
      <c r="P3832">
        <v>1.1619999999999999</v>
      </c>
      <c r="Q3832">
        <v>1.1599999999999999</v>
      </c>
      <c r="R3832">
        <v>0.88900000000000001</v>
      </c>
      <c r="S3832">
        <v>0.42799999999999999</v>
      </c>
    </row>
    <row r="3833" spans="1:19" x14ac:dyDescent="0.3">
      <c r="A3833">
        <v>540</v>
      </c>
      <c r="B3833">
        <v>-0.23200000000000001</v>
      </c>
      <c r="C3833">
        <v>-1.2090000000000001</v>
      </c>
      <c r="D3833">
        <v>-2.23</v>
      </c>
      <c r="E3833">
        <v>-2.98</v>
      </c>
      <c r="F3833">
        <v>-3.18</v>
      </c>
      <c r="G3833">
        <v>3.6</v>
      </c>
      <c r="H3833">
        <v>0.01</v>
      </c>
      <c r="I3833">
        <v>3.964</v>
      </c>
      <c r="J3833">
        <v>-0.24399999999999999</v>
      </c>
      <c r="K3833">
        <v>-1.246</v>
      </c>
      <c r="L3833">
        <v>-2.2400000000000002</v>
      </c>
      <c r="M3833">
        <v>-3.0289999999999999</v>
      </c>
      <c r="N3833">
        <v>-3.218</v>
      </c>
      <c r="O3833">
        <v>1.1679999999999999</v>
      </c>
      <c r="P3833">
        <v>1.161</v>
      </c>
      <c r="Q3833">
        <v>1.159</v>
      </c>
      <c r="R3833">
        <v>0.89100000000000001</v>
      </c>
      <c r="S3833">
        <v>0.42899999999999999</v>
      </c>
    </row>
    <row r="3834" spans="1:19" x14ac:dyDescent="0.3">
      <c r="A3834">
        <v>600</v>
      </c>
      <c r="B3834">
        <v>-0.23200000000000001</v>
      </c>
      <c r="C3834">
        <v>-1.2090000000000001</v>
      </c>
      <c r="D3834">
        <v>-2.23</v>
      </c>
      <c r="E3834">
        <v>-2.98</v>
      </c>
      <c r="F3834">
        <v>-3.18</v>
      </c>
      <c r="G3834">
        <v>3.6</v>
      </c>
      <c r="H3834">
        <v>0.01</v>
      </c>
      <c r="I3834">
        <v>3.964</v>
      </c>
      <c r="J3834">
        <v>-0.24399999999999999</v>
      </c>
      <c r="K3834">
        <v>-1.246</v>
      </c>
      <c r="L3834">
        <v>-2.2400000000000002</v>
      </c>
      <c r="M3834">
        <v>-3.0310000000000001</v>
      </c>
      <c r="N3834">
        <v>-3.2210000000000001</v>
      </c>
      <c r="O3834">
        <v>1.17</v>
      </c>
      <c r="P3834">
        <v>1.1619999999999999</v>
      </c>
      <c r="Q3834">
        <v>1.1579999999999999</v>
      </c>
      <c r="R3834">
        <v>0.89300000000000002</v>
      </c>
      <c r="S3834">
        <v>0.43</v>
      </c>
    </row>
    <row r="3836" spans="1:19" x14ac:dyDescent="0.3">
      <c r="A3836" t="s">
        <v>0</v>
      </c>
      <c r="B3836" t="s">
        <v>296</v>
      </c>
    </row>
    <row r="3837" spans="1:19" x14ac:dyDescent="0.3">
      <c r="A3837">
        <v>0</v>
      </c>
      <c r="B3837">
        <v>-0.23200000000000001</v>
      </c>
      <c r="C3837">
        <v>-1.2090000000000001</v>
      </c>
      <c r="D3837">
        <v>-2.23</v>
      </c>
      <c r="E3837">
        <v>-2.9740000000000002</v>
      </c>
      <c r="F3837">
        <v>-3.17</v>
      </c>
      <c r="G3837">
        <v>3.6</v>
      </c>
      <c r="H3837">
        <v>0.01</v>
      </c>
      <c r="I3837">
        <v>3.964</v>
      </c>
      <c r="J3837">
        <v>-0.24399999999999999</v>
      </c>
      <c r="K3837">
        <v>-1.244</v>
      </c>
      <c r="L3837">
        <v>-2.2400000000000002</v>
      </c>
      <c r="M3837">
        <v>-3.012</v>
      </c>
      <c r="N3837">
        <v>-3.17</v>
      </c>
      <c r="O3837">
        <v>1.139</v>
      </c>
      <c r="P3837">
        <v>1.139</v>
      </c>
      <c r="Q3837">
        <v>1.1319999999999999</v>
      </c>
      <c r="R3837">
        <v>0.84199999999999997</v>
      </c>
      <c r="S3837">
        <v>0.372</v>
      </c>
    </row>
    <row r="3838" spans="1:19" x14ac:dyDescent="0.3">
      <c r="A3838">
        <v>60</v>
      </c>
      <c r="B3838">
        <v>-0.23200000000000001</v>
      </c>
      <c r="C3838">
        <v>-1.2090000000000001</v>
      </c>
      <c r="D3838">
        <v>-2.23</v>
      </c>
      <c r="E3838">
        <v>-2.9740000000000002</v>
      </c>
      <c r="F3838">
        <v>-3.17</v>
      </c>
      <c r="G3838">
        <v>3.6</v>
      </c>
      <c r="H3838">
        <v>0.01</v>
      </c>
      <c r="I3838">
        <v>3.964</v>
      </c>
      <c r="J3838">
        <v>-0.251</v>
      </c>
      <c r="K3838">
        <v>-1.2450000000000001</v>
      </c>
      <c r="L3838">
        <v>-2.2349999999999999</v>
      </c>
      <c r="M3838">
        <v>-3.0059999999999998</v>
      </c>
      <c r="N3838">
        <v>-3.1880000000000002</v>
      </c>
      <c r="O3838">
        <v>1.155</v>
      </c>
      <c r="P3838">
        <v>1.1519999999999999</v>
      </c>
      <c r="Q3838">
        <v>1.127</v>
      </c>
      <c r="R3838">
        <v>0.82899999999999996</v>
      </c>
      <c r="S3838">
        <v>0.41899999999999998</v>
      </c>
    </row>
    <row r="3839" spans="1:19" x14ac:dyDescent="0.3">
      <c r="A3839">
        <v>120</v>
      </c>
      <c r="B3839">
        <v>-0.23200000000000001</v>
      </c>
      <c r="C3839">
        <v>-1.2090000000000001</v>
      </c>
      <c r="D3839">
        <v>-2.23</v>
      </c>
      <c r="E3839">
        <v>-2.9740000000000002</v>
      </c>
      <c r="F3839">
        <v>-3.17</v>
      </c>
      <c r="G3839">
        <v>3.6</v>
      </c>
      <c r="H3839">
        <v>0.01</v>
      </c>
      <c r="I3839">
        <v>3.964</v>
      </c>
      <c r="J3839">
        <v>-0.249</v>
      </c>
      <c r="K3839">
        <v>-1.2470000000000001</v>
      </c>
      <c r="L3839">
        <v>-2.2429999999999999</v>
      </c>
      <c r="M3839">
        <v>-3.0179999999999998</v>
      </c>
      <c r="N3839">
        <v>-3.1909999999999998</v>
      </c>
      <c r="O3839">
        <v>1.1539999999999999</v>
      </c>
      <c r="P3839">
        <v>1.169</v>
      </c>
      <c r="Q3839">
        <v>1.1619999999999999</v>
      </c>
      <c r="R3839">
        <v>0.871</v>
      </c>
      <c r="S3839">
        <v>0.42</v>
      </c>
    </row>
    <row r="3840" spans="1:19" x14ac:dyDescent="0.3">
      <c r="A3840">
        <v>180</v>
      </c>
      <c r="B3840">
        <v>-0.23200000000000001</v>
      </c>
      <c r="C3840">
        <v>-1.2090000000000001</v>
      </c>
      <c r="D3840">
        <v>-2.23</v>
      </c>
      <c r="E3840">
        <v>-2.9740000000000002</v>
      </c>
      <c r="F3840">
        <v>-3.17</v>
      </c>
      <c r="G3840">
        <v>3.6</v>
      </c>
      <c r="H3840">
        <v>0.01</v>
      </c>
      <c r="I3840">
        <v>3.964</v>
      </c>
      <c r="J3840">
        <v>-0.247</v>
      </c>
      <c r="K3840">
        <v>-1.242</v>
      </c>
      <c r="L3840">
        <v>-2.238</v>
      </c>
      <c r="M3840">
        <v>-3.008</v>
      </c>
      <c r="N3840">
        <v>-3.1920000000000002</v>
      </c>
      <c r="O3840">
        <v>1.1539999999999999</v>
      </c>
      <c r="P3840">
        <v>1.1579999999999999</v>
      </c>
      <c r="Q3840">
        <v>1.145</v>
      </c>
      <c r="R3840">
        <v>0.84299999999999997</v>
      </c>
      <c r="S3840">
        <v>0.42</v>
      </c>
    </row>
    <row r="3841" spans="1:19" x14ac:dyDescent="0.3">
      <c r="A3841">
        <v>240</v>
      </c>
      <c r="B3841">
        <v>-0.23200000000000001</v>
      </c>
      <c r="C3841">
        <v>-1.2090000000000001</v>
      </c>
      <c r="D3841">
        <v>-2.23</v>
      </c>
      <c r="E3841">
        <v>-2.9740000000000002</v>
      </c>
      <c r="F3841">
        <v>-3.17</v>
      </c>
      <c r="G3841">
        <v>3.6</v>
      </c>
      <c r="H3841">
        <v>0.01</v>
      </c>
      <c r="I3841">
        <v>3.964</v>
      </c>
      <c r="J3841">
        <v>-0.25</v>
      </c>
      <c r="K3841">
        <v>-1.244</v>
      </c>
      <c r="L3841">
        <v>-2.2410000000000001</v>
      </c>
      <c r="M3841">
        <v>-3.0070000000000001</v>
      </c>
      <c r="N3841">
        <v>-3.1949999999999998</v>
      </c>
      <c r="O3841">
        <v>1.161</v>
      </c>
      <c r="P3841">
        <v>1.1679999999999999</v>
      </c>
      <c r="Q3841">
        <v>1.1639999999999999</v>
      </c>
      <c r="R3841">
        <v>0.84299999999999997</v>
      </c>
      <c r="S3841">
        <v>0.42099999999999999</v>
      </c>
    </row>
    <row r="3842" spans="1:19" x14ac:dyDescent="0.3">
      <c r="A3842">
        <v>300</v>
      </c>
      <c r="B3842">
        <v>-0.23200000000000001</v>
      </c>
      <c r="C3842">
        <v>-1.2090000000000001</v>
      </c>
      <c r="D3842">
        <v>-2.23</v>
      </c>
      <c r="E3842">
        <v>-2.9740000000000002</v>
      </c>
      <c r="F3842">
        <v>-3.17</v>
      </c>
      <c r="G3842">
        <v>3.6</v>
      </c>
      <c r="H3842">
        <v>0.01</v>
      </c>
      <c r="I3842">
        <v>3.964</v>
      </c>
      <c r="J3842">
        <v>-0.248</v>
      </c>
      <c r="K3842">
        <v>-1.244</v>
      </c>
      <c r="L3842">
        <v>-2.2400000000000002</v>
      </c>
      <c r="M3842">
        <v>-3.0110000000000001</v>
      </c>
      <c r="N3842">
        <v>-3.1970000000000001</v>
      </c>
      <c r="O3842">
        <v>1.161</v>
      </c>
      <c r="P3842">
        <v>1.1599999999999999</v>
      </c>
      <c r="Q3842">
        <v>1.1579999999999999</v>
      </c>
      <c r="R3842">
        <v>0.86199999999999999</v>
      </c>
      <c r="S3842">
        <v>0.42199999999999999</v>
      </c>
    </row>
    <row r="3843" spans="1:19" x14ac:dyDescent="0.3">
      <c r="A3843">
        <v>360</v>
      </c>
      <c r="B3843">
        <v>-0.23200000000000001</v>
      </c>
      <c r="C3843">
        <v>-1.2090000000000001</v>
      </c>
      <c r="D3843">
        <v>-2.23</v>
      </c>
      <c r="E3843">
        <v>-2.9740000000000002</v>
      </c>
      <c r="F3843">
        <v>-3.17</v>
      </c>
      <c r="G3843">
        <v>3.6</v>
      </c>
      <c r="H3843">
        <v>0.01</v>
      </c>
      <c r="I3843">
        <v>3.964</v>
      </c>
      <c r="J3843">
        <v>-0.247</v>
      </c>
      <c r="K3843">
        <v>-1.2450000000000001</v>
      </c>
      <c r="L3843">
        <v>-2.2389999999999999</v>
      </c>
      <c r="M3843">
        <v>-3.0150000000000001</v>
      </c>
      <c r="N3843">
        <v>-3.1989999999999998</v>
      </c>
      <c r="O3843">
        <v>1.1639999999999999</v>
      </c>
      <c r="P3843">
        <v>1.1619999999999999</v>
      </c>
      <c r="Q3843">
        <v>1.1539999999999999</v>
      </c>
      <c r="R3843">
        <v>0.875</v>
      </c>
      <c r="S3843">
        <v>0.42199999999999999</v>
      </c>
    </row>
    <row r="3844" spans="1:19" x14ac:dyDescent="0.3">
      <c r="A3844">
        <v>420</v>
      </c>
      <c r="B3844">
        <v>-0.23200000000000001</v>
      </c>
      <c r="C3844">
        <v>-1.2090000000000001</v>
      </c>
      <c r="D3844">
        <v>-2.23</v>
      </c>
      <c r="E3844">
        <v>-2.9740000000000002</v>
      </c>
      <c r="F3844">
        <v>-3.17</v>
      </c>
      <c r="G3844">
        <v>3.6</v>
      </c>
      <c r="H3844">
        <v>0.01</v>
      </c>
      <c r="I3844">
        <v>3.964</v>
      </c>
      <c r="J3844">
        <v>-0.247</v>
      </c>
      <c r="K3844">
        <v>-1.246</v>
      </c>
      <c r="L3844">
        <v>-2.2389999999999999</v>
      </c>
      <c r="M3844">
        <v>-3.0179999999999998</v>
      </c>
      <c r="N3844">
        <v>-3.2010000000000001</v>
      </c>
      <c r="O3844">
        <v>1.1659999999999999</v>
      </c>
      <c r="P3844">
        <v>1.163</v>
      </c>
      <c r="Q3844">
        <v>1.1579999999999999</v>
      </c>
      <c r="R3844">
        <v>0.88100000000000001</v>
      </c>
      <c r="S3844">
        <v>0.42299999999999999</v>
      </c>
    </row>
    <row r="3845" spans="1:19" x14ac:dyDescent="0.3">
      <c r="A3845">
        <v>480</v>
      </c>
      <c r="B3845">
        <v>-0.23200000000000001</v>
      </c>
      <c r="C3845">
        <v>-1.2090000000000001</v>
      </c>
      <c r="D3845">
        <v>-2.23</v>
      </c>
      <c r="E3845">
        <v>-2.9740000000000002</v>
      </c>
      <c r="F3845">
        <v>-3.17</v>
      </c>
      <c r="G3845">
        <v>3.6</v>
      </c>
      <c r="H3845">
        <v>0.01</v>
      </c>
      <c r="I3845">
        <v>3.964</v>
      </c>
      <c r="J3845">
        <v>-0.245</v>
      </c>
      <c r="K3845">
        <v>-1.246</v>
      </c>
      <c r="L3845">
        <v>-2.2400000000000002</v>
      </c>
      <c r="M3845">
        <v>-3.0209999999999999</v>
      </c>
      <c r="N3845">
        <v>-3.2040000000000002</v>
      </c>
      <c r="O3845">
        <v>1.167</v>
      </c>
      <c r="P3845">
        <v>1.161</v>
      </c>
      <c r="Q3845">
        <v>1.1599999999999999</v>
      </c>
      <c r="R3845">
        <v>0.88400000000000001</v>
      </c>
      <c r="S3845">
        <v>0.42399999999999999</v>
      </c>
    </row>
    <row r="3846" spans="1:19" x14ac:dyDescent="0.3">
      <c r="A3846">
        <v>540</v>
      </c>
      <c r="B3846">
        <v>-0.23200000000000001</v>
      </c>
      <c r="C3846">
        <v>-1.2090000000000001</v>
      </c>
      <c r="D3846">
        <v>-2.23</v>
      </c>
      <c r="E3846">
        <v>-2.9740000000000002</v>
      </c>
      <c r="F3846">
        <v>-3.17</v>
      </c>
      <c r="G3846">
        <v>3.6</v>
      </c>
      <c r="H3846">
        <v>0.01</v>
      </c>
      <c r="I3846">
        <v>3.964</v>
      </c>
      <c r="J3846">
        <v>-0.245</v>
      </c>
      <c r="K3846">
        <v>-1.246</v>
      </c>
      <c r="L3846">
        <v>-2.2400000000000002</v>
      </c>
      <c r="M3846">
        <v>-3.0230000000000001</v>
      </c>
      <c r="N3846">
        <v>-3.2069999999999999</v>
      </c>
      <c r="O3846">
        <v>1.169</v>
      </c>
      <c r="P3846">
        <v>1.161</v>
      </c>
      <c r="Q3846">
        <v>1.159</v>
      </c>
      <c r="R3846">
        <v>0.88500000000000001</v>
      </c>
      <c r="S3846">
        <v>0.42499999999999999</v>
      </c>
    </row>
    <row r="3847" spans="1:19" x14ac:dyDescent="0.3">
      <c r="A3847">
        <v>600</v>
      </c>
      <c r="B3847">
        <v>-0.23200000000000001</v>
      </c>
      <c r="C3847">
        <v>-1.2090000000000001</v>
      </c>
      <c r="D3847">
        <v>-2.23</v>
      </c>
      <c r="E3847">
        <v>-2.9740000000000002</v>
      </c>
      <c r="F3847">
        <v>-3.17</v>
      </c>
      <c r="G3847">
        <v>3.6</v>
      </c>
      <c r="H3847">
        <v>0.01</v>
      </c>
      <c r="I3847">
        <v>3.964</v>
      </c>
      <c r="J3847">
        <v>-0.24399999999999999</v>
      </c>
      <c r="K3847">
        <v>-1.246</v>
      </c>
      <c r="L3847">
        <v>-2.2400000000000002</v>
      </c>
      <c r="M3847">
        <v>-3.0249999999999999</v>
      </c>
      <c r="N3847">
        <v>-3.21</v>
      </c>
      <c r="O3847">
        <v>1.17</v>
      </c>
      <c r="P3847">
        <v>1.1619999999999999</v>
      </c>
      <c r="Q3847">
        <v>1.157</v>
      </c>
      <c r="R3847">
        <v>0.88700000000000001</v>
      </c>
      <c r="S3847">
        <v>0.42599999999999999</v>
      </c>
    </row>
    <row r="3849" spans="1:19" x14ac:dyDescent="0.3">
      <c r="A3849" t="s">
        <v>0</v>
      </c>
      <c r="B3849" t="s">
        <v>297</v>
      </c>
    </row>
    <row r="3850" spans="1:19" x14ac:dyDescent="0.3">
      <c r="A3850">
        <v>0</v>
      </c>
      <c r="B3850">
        <v>-0.23200000000000001</v>
      </c>
      <c r="C3850">
        <v>-1.2090000000000001</v>
      </c>
      <c r="D3850">
        <v>-2.23</v>
      </c>
      <c r="E3850">
        <v>-2.968</v>
      </c>
      <c r="F3850">
        <v>-3.16</v>
      </c>
      <c r="G3850">
        <v>3.6</v>
      </c>
      <c r="H3850">
        <v>0.01</v>
      </c>
      <c r="I3850">
        <v>3.964</v>
      </c>
      <c r="J3850">
        <v>-0.24399999999999999</v>
      </c>
      <c r="K3850">
        <v>-1.244</v>
      </c>
      <c r="L3850">
        <v>-2.2389999999999999</v>
      </c>
      <c r="M3850">
        <v>-3.0059999999999998</v>
      </c>
      <c r="N3850">
        <v>-3.16</v>
      </c>
      <c r="O3850">
        <v>1.139</v>
      </c>
      <c r="P3850">
        <v>1.139</v>
      </c>
      <c r="Q3850">
        <v>1.1319999999999999</v>
      </c>
      <c r="R3850">
        <v>0.83499999999999996</v>
      </c>
      <c r="S3850">
        <v>0.36899999999999999</v>
      </c>
    </row>
    <row r="3851" spans="1:19" x14ac:dyDescent="0.3">
      <c r="A3851">
        <v>60</v>
      </c>
      <c r="B3851">
        <v>-0.23200000000000001</v>
      </c>
      <c r="C3851">
        <v>-1.2090000000000001</v>
      </c>
      <c r="D3851">
        <v>-2.23</v>
      </c>
      <c r="E3851">
        <v>-2.968</v>
      </c>
      <c r="F3851">
        <v>-3.16</v>
      </c>
      <c r="G3851">
        <v>3.6</v>
      </c>
      <c r="H3851">
        <v>0.01</v>
      </c>
      <c r="I3851">
        <v>3.964</v>
      </c>
      <c r="J3851">
        <v>-0.251</v>
      </c>
      <c r="K3851">
        <v>-1.2450000000000001</v>
      </c>
      <c r="L3851">
        <v>-2.234</v>
      </c>
      <c r="M3851">
        <v>-3</v>
      </c>
      <c r="N3851">
        <v>-3.1779999999999999</v>
      </c>
      <c r="O3851">
        <v>1.155</v>
      </c>
      <c r="P3851">
        <v>1.1519999999999999</v>
      </c>
      <c r="Q3851">
        <v>1.1259999999999999</v>
      </c>
      <c r="R3851">
        <v>0.82299999999999995</v>
      </c>
      <c r="S3851">
        <v>0.41499999999999998</v>
      </c>
    </row>
    <row r="3852" spans="1:19" x14ac:dyDescent="0.3">
      <c r="A3852">
        <v>120</v>
      </c>
      <c r="B3852">
        <v>-0.23200000000000001</v>
      </c>
      <c r="C3852">
        <v>-1.2090000000000001</v>
      </c>
      <c r="D3852">
        <v>-2.23</v>
      </c>
      <c r="E3852">
        <v>-2.968</v>
      </c>
      <c r="F3852">
        <v>-3.16</v>
      </c>
      <c r="G3852">
        <v>3.6</v>
      </c>
      <c r="H3852">
        <v>0.01</v>
      </c>
      <c r="I3852">
        <v>3.964</v>
      </c>
      <c r="J3852">
        <v>-0.249</v>
      </c>
      <c r="K3852">
        <v>-1.2470000000000001</v>
      </c>
      <c r="L3852">
        <v>-2.242</v>
      </c>
      <c r="M3852">
        <v>-3.0110000000000001</v>
      </c>
      <c r="N3852">
        <v>-3.181</v>
      </c>
      <c r="O3852">
        <v>1.1539999999999999</v>
      </c>
      <c r="P3852">
        <v>1.169</v>
      </c>
      <c r="Q3852">
        <v>1.1599999999999999</v>
      </c>
      <c r="R3852">
        <v>0.86399999999999999</v>
      </c>
      <c r="S3852">
        <v>0.41599999999999998</v>
      </c>
    </row>
    <row r="3853" spans="1:19" x14ac:dyDescent="0.3">
      <c r="A3853">
        <v>180</v>
      </c>
      <c r="B3853">
        <v>-0.23200000000000001</v>
      </c>
      <c r="C3853">
        <v>-1.2090000000000001</v>
      </c>
      <c r="D3853">
        <v>-2.23</v>
      </c>
      <c r="E3853">
        <v>-2.968</v>
      </c>
      <c r="F3853">
        <v>-3.16</v>
      </c>
      <c r="G3853">
        <v>3.6</v>
      </c>
      <c r="H3853">
        <v>0.01</v>
      </c>
      <c r="I3853">
        <v>3.964</v>
      </c>
      <c r="J3853">
        <v>-0.247</v>
      </c>
      <c r="K3853">
        <v>-1.242</v>
      </c>
      <c r="L3853">
        <v>-2.2370000000000001</v>
      </c>
      <c r="M3853">
        <v>-3.0009999999999999</v>
      </c>
      <c r="N3853">
        <v>-3.1819999999999999</v>
      </c>
      <c r="O3853">
        <v>1.1539999999999999</v>
      </c>
      <c r="P3853">
        <v>1.1579999999999999</v>
      </c>
      <c r="Q3853">
        <v>1.145</v>
      </c>
      <c r="R3853">
        <v>0.83499999999999996</v>
      </c>
      <c r="S3853">
        <v>0.41699999999999998</v>
      </c>
    </row>
    <row r="3854" spans="1:19" x14ac:dyDescent="0.3">
      <c r="A3854">
        <v>240</v>
      </c>
      <c r="B3854">
        <v>-0.23200000000000001</v>
      </c>
      <c r="C3854">
        <v>-1.2090000000000001</v>
      </c>
      <c r="D3854">
        <v>-2.23</v>
      </c>
      <c r="E3854">
        <v>-2.968</v>
      </c>
      <c r="F3854">
        <v>-3.16</v>
      </c>
      <c r="G3854">
        <v>3.6</v>
      </c>
      <c r="H3854">
        <v>0.01</v>
      </c>
      <c r="I3854">
        <v>3.964</v>
      </c>
      <c r="J3854">
        <v>-0.25</v>
      </c>
      <c r="K3854">
        <v>-1.244</v>
      </c>
      <c r="L3854">
        <v>-2.2410000000000001</v>
      </c>
      <c r="M3854">
        <v>-3</v>
      </c>
      <c r="N3854">
        <v>-3.1840000000000002</v>
      </c>
      <c r="O3854">
        <v>1.161</v>
      </c>
      <c r="P3854">
        <v>1.1679999999999999</v>
      </c>
      <c r="Q3854">
        <v>1.1639999999999999</v>
      </c>
      <c r="R3854">
        <v>0.83699999999999997</v>
      </c>
      <c r="S3854">
        <v>0.41799999999999998</v>
      </c>
    </row>
    <row r="3855" spans="1:19" x14ac:dyDescent="0.3">
      <c r="A3855">
        <v>300</v>
      </c>
      <c r="B3855">
        <v>-0.23200000000000001</v>
      </c>
      <c r="C3855">
        <v>-1.2090000000000001</v>
      </c>
      <c r="D3855">
        <v>-2.23</v>
      </c>
      <c r="E3855">
        <v>-2.968</v>
      </c>
      <c r="F3855">
        <v>-3.16</v>
      </c>
      <c r="G3855">
        <v>3.6</v>
      </c>
      <c r="H3855">
        <v>0.01</v>
      </c>
      <c r="I3855">
        <v>3.964</v>
      </c>
      <c r="J3855">
        <v>-0.248</v>
      </c>
      <c r="K3855">
        <v>-1.244</v>
      </c>
      <c r="L3855">
        <v>-2.2400000000000002</v>
      </c>
      <c r="M3855">
        <v>-3.004</v>
      </c>
      <c r="N3855">
        <v>-3.1869999999999998</v>
      </c>
      <c r="O3855">
        <v>1.161</v>
      </c>
      <c r="P3855">
        <v>1.1599999999999999</v>
      </c>
      <c r="Q3855">
        <v>1.157</v>
      </c>
      <c r="R3855">
        <v>0.85599999999999998</v>
      </c>
      <c r="S3855">
        <v>0.41799999999999998</v>
      </c>
    </row>
    <row r="3856" spans="1:19" x14ac:dyDescent="0.3">
      <c r="A3856">
        <v>360</v>
      </c>
      <c r="B3856">
        <v>-0.23200000000000001</v>
      </c>
      <c r="C3856">
        <v>-1.2090000000000001</v>
      </c>
      <c r="D3856">
        <v>-2.23</v>
      </c>
      <c r="E3856">
        <v>-2.968</v>
      </c>
      <c r="F3856">
        <v>-3.16</v>
      </c>
      <c r="G3856">
        <v>3.6</v>
      </c>
      <c r="H3856">
        <v>0.01</v>
      </c>
      <c r="I3856">
        <v>3.964</v>
      </c>
      <c r="J3856">
        <v>-0.247</v>
      </c>
      <c r="K3856">
        <v>-1.2450000000000001</v>
      </c>
      <c r="L3856">
        <v>-2.238</v>
      </c>
      <c r="M3856">
        <v>-3.0089999999999999</v>
      </c>
      <c r="N3856">
        <v>-3.1890000000000001</v>
      </c>
      <c r="O3856">
        <v>1.1639999999999999</v>
      </c>
      <c r="P3856">
        <v>1.1619999999999999</v>
      </c>
      <c r="Q3856">
        <v>1.153</v>
      </c>
      <c r="R3856">
        <v>0.86899999999999999</v>
      </c>
      <c r="S3856">
        <v>0.41899999999999998</v>
      </c>
    </row>
    <row r="3857" spans="1:19" x14ac:dyDescent="0.3">
      <c r="A3857">
        <v>420</v>
      </c>
      <c r="B3857">
        <v>-0.23200000000000001</v>
      </c>
      <c r="C3857">
        <v>-1.2090000000000001</v>
      </c>
      <c r="D3857">
        <v>-2.23</v>
      </c>
      <c r="E3857">
        <v>-2.968</v>
      </c>
      <c r="F3857">
        <v>-3.16</v>
      </c>
      <c r="G3857">
        <v>3.6</v>
      </c>
      <c r="H3857">
        <v>0.01</v>
      </c>
      <c r="I3857">
        <v>3.964</v>
      </c>
      <c r="J3857">
        <v>-0.247</v>
      </c>
      <c r="K3857">
        <v>-1.246</v>
      </c>
      <c r="L3857">
        <v>-2.2389999999999999</v>
      </c>
      <c r="M3857">
        <v>-3.012</v>
      </c>
      <c r="N3857">
        <v>-3.1909999999999998</v>
      </c>
      <c r="O3857">
        <v>1.1659999999999999</v>
      </c>
      <c r="P3857">
        <v>1.163</v>
      </c>
      <c r="Q3857">
        <v>1.157</v>
      </c>
      <c r="R3857">
        <v>0.875</v>
      </c>
      <c r="S3857">
        <v>0.42</v>
      </c>
    </row>
    <row r="3858" spans="1:19" x14ac:dyDescent="0.3">
      <c r="A3858">
        <v>480</v>
      </c>
      <c r="B3858">
        <v>-0.23200000000000001</v>
      </c>
      <c r="C3858">
        <v>-1.2090000000000001</v>
      </c>
      <c r="D3858">
        <v>-2.23</v>
      </c>
      <c r="E3858">
        <v>-2.968</v>
      </c>
      <c r="F3858">
        <v>-3.16</v>
      </c>
      <c r="G3858">
        <v>3.6</v>
      </c>
      <c r="H3858">
        <v>0.01</v>
      </c>
      <c r="I3858">
        <v>3.964</v>
      </c>
      <c r="J3858">
        <v>-0.245</v>
      </c>
      <c r="K3858">
        <v>-1.246</v>
      </c>
      <c r="L3858">
        <v>-2.2400000000000002</v>
      </c>
      <c r="M3858">
        <v>-3.0139999999999998</v>
      </c>
      <c r="N3858">
        <v>-3.194</v>
      </c>
      <c r="O3858">
        <v>1.167</v>
      </c>
      <c r="P3858">
        <v>1.161</v>
      </c>
      <c r="Q3858">
        <v>1.1599999999999999</v>
      </c>
      <c r="R3858">
        <v>0.878</v>
      </c>
      <c r="S3858">
        <v>0.42099999999999999</v>
      </c>
    </row>
    <row r="3859" spans="1:19" x14ac:dyDescent="0.3">
      <c r="A3859">
        <v>540</v>
      </c>
      <c r="B3859">
        <v>-0.23200000000000001</v>
      </c>
      <c r="C3859">
        <v>-1.2090000000000001</v>
      </c>
      <c r="D3859">
        <v>-2.23</v>
      </c>
      <c r="E3859">
        <v>-2.968</v>
      </c>
      <c r="F3859">
        <v>-3.16</v>
      </c>
      <c r="G3859">
        <v>3.6</v>
      </c>
      <c r="H3859">
        <v>0.01</v>
      </c>
      <c r="I3859">
        <v>3.964</v>
      </c>
      <c r="J3859">
        <v>-0.245</v>
      </c>
      <c r="K3859">
        <v>-1.246</v>
      </c>
      <c r="L3859">
        <v>-2.2400000000000002</v>
      </c>
      <c r="M3859">
        <v>-3.0169999999999999</v>
      </c>
      <c r="N3859">
        <v>-3.1960000000000002</v>
      </c>
      <c r="O3859">
        <v>1.169</v>
      </c>
      <c r="P3859">
        <v>1.161</v>
      </c>
      <c r="Q3859">
        <v>1.159</v>
      </c>
      <c r="R3859">
        <v>0.879</v>
      </c>
      <c r="S3859">
        <v>0.42199999999999999</v>
      </c>
    </row>
    <row r="3860" spans="1:19" x14ac:dyDescent="0.3">
      <c r="A3860">
        <v>600</v>
      </c>
      <c r="B3860">
        <v>-0.23200000000000001</v>
      </c>
      <c r="C3860">
        <v>-1.2090000000000001</v>
      </c>
      <c r="D3860">
        <v>-2.23</v>
      </c>
      <c r="E3860">
        <v>-2.968</v>
      </c>
      <c r="F3860">
        <v>-3.16</v>
      </c>
      <c r="G3860">
        <v>3.6</v>
      </c>
      <c r="H3860">
        <v>0.01</v>
      </c>
      <c r="I3860">
        <v>3.964</v>
      </c>
      <c r="J3860">
        <v>-0.24399999999999999</v>
      </c>
      <c r="K3860">
        <v>-1.246</v>
      </c>
      <c r="L3860">
        <v>-2.2400000000000002</v>
      </c>
      <c r="M3860">
        <v>-3.0179999999999998</v>
      </c>
      <c r="N3860">
        <v>-3.1989999999999998</v>
      </c>
      <c r="O3860">
        <v>1.17</v>
      </c>
      <c r="P3860">
        <v>1.1619999999999999</v>
      </c>
      <c r="Q3860">
        <v>1.157</v>
      </c>
      <c r="R3860">
        <v>0.88100000000000001</v>
      </c>
      <c r="S3860">
        <v>0.42299999999999999</v>
      </c>
    </row>
    <row r="3862" spans="1:19" x14ac:dyDescent="0.3">
      <c r="A3862" t="s">
        <v>0</v>
      </c>
      <c r="B3862" t="s">
        <v>298</v>
      </c>
    </row>
    <row r="3863" spans="1:19" x14ac:dyDescent="0.3">
      <c r="A3863">
        <v>0</v>
      </c>
      <c r="B3863">
        <v>-0.20899999999999999</v>
      </c>
      <c r="C3863">
        <v>-1.198</v>
      </c>
      <c r="D3863">
        <v>-2.2069999999999999</v>
      </c>
      <c r="E3863">
        <v>-3.0190000000000001</v>
      </c>
      <c r="F3863">
        <v>-3.24</v>
      </c>
      <c r="G3863">
        <v>3.8</v>
      </c>
      <c r="H3863">
        <v>-0.01</v>
      </c>
      <c r="I3863">
        <v>3.9820000000000002</v>
      </c>
      <c r="J3863">
        <v>-0.215</v>
      </c>
      <c r="K3863">
        <v>-1.2150000000000001</v>
      </c>
      <c r="L3863">
        <v>-2.2120000000000002</v>
      </c>
      <c r="M3863">
        <v>-3.0379999999999998</v>
      </c>
      <c r="N3863">
        <v>-3.24</v>
      </c>
      <c r="O3863">
        <v>1.155</v>
      </c>
      <c r="P3863">
        <v>1.155</v>
      </c>
      <c r="Q3863">
        <v>1.1499999999999999</v>
      </c>
      <c r="R3863">
        <v>0.91600000000000004</v>
      </c>
      <c r="S3863">
        <v>0.41499999999999998</v>
      </c>
    </row>
    <row r="3864" spans="1:19" x14ac:dyDescent="0.3">
      <c r="A3864">
        <v>60</v>
      </c>
      <c r="B3864">
        <v>-0.20899999999999999</v>
      </c>
      <c r="C3864">
        <v>-1.198</v>
      </c>
      <c r="D3864">
        <v>-2.2069999999999999</v>
      </c>
      <c r="E3864">
        <v>-3.0190000000000001</v>
      </c>
      <c r="F3864">
        <v>-3.24</v>
      </c>
      <c r="G3864">
        <v>3.8</v>
      </c>
      <c r="H3864">
        <v>-0.01</v>
      </c>
      <c r="I3864">
        <v>3.9820000000000002</v>
      </c>
      <c r="J3864">
        <v>-0.222</v>
      </c>
      <c r="K3864">
        <v>-1.216</v>
      </c>
      <c r="L3864">
        <v>-2.21</v>
      </c>
      <c r="M3864">
        <v>-3.0339999999999998</v>
      </c>
      <c r="N3864">
        <v>-3.2490000000000001</v>
      </c>
      <c r="O3864">
        <v>1.1619999999999999</v>
      </c>
      <c r="P3864">
        <v>1.17</v>
      </c>
      <c r="Q3864">
        <v>1.155</v>
      </c>
      <c r="R3864">
        <v>0.91400000000000003</v>
      </c>
      <c r="S3864">
        <v>0.44</v>
      </c>
    </row>
    <row r="3865" spans="1:19" x14ac:dyDescent="0.3">
      <c r="A3865">
        <v>120</v>
      </c>
      <c r="B3865">
        <v>-0.20899999999999999</v>
      </c>
      <c r="C3865">
        <v>-1.198</v>
      </c>
      <c r="D3865">
        <v>-2.2069999999999999</v>
      </c>
      <c r="E3865">
        <v>-3.0190000000000001</v>
      </c>
      <c r="F3865">
        <v>-3.24</v>
      </c>
      <c r="G3865">
        <v>3.8</v>
      </c>
      <c r="H3865">
        <v>-0.01</v>
      </c>
      <c r="I3865">
        <v>3.9820000000000002</v>
      </c>
      <c r="J3865">
        <v>-0.223</v>
      </c>
      <c r="K3865">
        <v>-1.2170000000000001</v>
      </c>
      <c r="L3865">
        <v>-2.2130000000000001</v>
      </c>
      <c r="M3865">
        <v>-3.04</v>
      </c>
      <c r="N3865">
        <v>-3.2509999999999999</v>
      </c>
      <c r="O3865">
        <v>1.161</v>
      </c>
      <c r="P3865">
        <v>1.179</v>
      </c>
      <c r="Q3865">
        <v>1.1739999999999999</v>
      </c>
      <c r="R3865">
        <v>0.93899999999999995</v>
      </c>
      <c r="S3865">
        <v>0.441</v>
      </c>
    </row>
    <row r="3866" spans="1:19" x14ac:dyDescent="0.3">
      <c r="A3866">
        <v>180</v>
      </c>
      <c r="B3866">
        <v>-0.20899999999999999</v>
      </c>
      <c r="C3866">
        <v>-1.198</v>
      </c>
      <c r="D3866">
        <v>-2.2069999999999999</v>
      </c>
      <c r="E3866">
        <v>-3.0190000000000001</v>
      </c>
      <c r="F3866">
        <v>-3.24</v>
      </c>
      <c r="G3866">
        <v>3.8</v>
      </c>
      <c r="H3866">
        <v>-0.01</v>
      </c>
      <c r="I3866">
        <v>3.9820000000000002</v>
      </c>
      <c r="J3866">
        <v>-0.224</v>
      </c>
      <c r="K3866">
        <v>-1.214</v>
      </c>
      <c r="L3866">
        <v>-2.2109999999999999</v>
      </c>
      <c r="M3866">
        <v>-3.036</v>
      </c>
      <c r="N3866">
        <v>-3.2509999999999999</v>
      </c>
      <c r="O3866">
        <v>1.161</v>
      </c>
      <c r="P3866">
        <v>1.1759999999999999</v>
      </c>
      <c r="Q3866">
        <v>1.167</v>
      </c>
      <c r="R3866">
        <v>0.92700000000000005</v>
      </c>
      <c r="S3866">
        <v>0.441</v>
      </c>
    </row>
    <row r="3867" spans="1:19" x14ac:dyDescent="0.3">
      <c r="A3867">
        <v>240</v>
      </c>
      <c r="B3867">
        <v>-0.20899999999999999</v>
      </c>
      <c r="C3867">
        <v>-1.198</v>
      </c>
      <c r="D3867">
        <v>-2.2069999999999999</v>
      </c>
      <c r="E3867">
        <v>-3.0190000000000001</v>
      </c>
      <c r="F3867">
        <v>-3.24</v>
      </c>
      <c r="G3867">
        <v>3.8</v>
      </c>
      <c r="H3867">
        <v>-0.01</v>
      </c>
      <c r="I3867">
        <v>3.9820000000000002</v>
      </c>
      <c r="J3867">
        <v>-0.22700000000000001</v>
      </c>
      <c r="K3867">
        <v>-1.2150000000000001</v>
      </c>
      <c r="L3867">
        <v>-2.2130000000000001</v>
      </c>
      <c r="M3867">
        <v>-3.0350000000000001</v>
      </c>
      <c r="N3867">
        <v>-3.2519999999999998</v>
      </c>
      <c r="O3867">
        <v>1.1619999999999999</v>
      </c>
      <c r="P3867">
        <v>1.181</v>
      </c>
      <c r="Q3867">
        <v>1.1759999999999999</v>
      </c>
      <c r="R3867">
        <v>0.92600000000000005</v>
      </c>
      <c r="S3867">
        <v>0.441</v>
      </c>
    </row>
    <row r="3868" spans="1:19" x14ac:dyDescent="0.3">
      <c r="A3868">
        <v>300</v>
      </c>
      <c r="B3868">
        <v>-0.20899999999999999</v>
      </c>
      <c r="C3868">
        <v>-1.198</v>
      </c>
      <c r="D3868">
        <v>-2.2069999999999999</v>
      </c>
      <c r="E3868">
        <v>-3.0190000000000001</v>
      </c>
      <c r="F3868">
        <v>-3.24</v>
      </c>
      <c r="G3868">
        <v>3.8</v>
      </c>
      <c r="H3868">
        <v>-0.01</v>
      </c>
      <c r="I3868">
        <v>3.9820000000000002</v>
      </c>
      <c r="J3868">
        <v>-0.22800000000000001</v>
      </c>
      <c r="K3868">
        <v>-1.216</v>
      </c>
      <c r="L3868">
        <v>-2.2130000000000001</v>
      </c>
      <c r="M3868">
        <v>-3.036</v>
      </c>
      <c r="N3868">
        <v>-3.2530000000000001</v>
      </c>
      <c r="O3868">
        <v>1.161</v>
      </c>
      <c r="P3868">
        <v>1.1759999999999999</v>
      </c>
      <c r="Q3868">
        <v>1.175</v>
      </c>
      <c r="R3868">
        <v>0.93300000000000005</v>
      </c>
      <c r="S3868">
        <v>0.441</v>
      </c>
    </row>
    <row r="3869" spans="1:19" x14ac:dyDescent="0.3">
      <c r="A3869">
        <v>360</v>
      </c>
      <c r="B3869">
        <v>-0.20899999999999999</v>
      </c>
      <c r="C3869">
        <v>-1.198</v>
      </c>
      <c r="D3869">
        <v>-2.2069999999999999</v>
      </c>
      <c r="E3869">
        <v>-3.0190000000000001</v>
      </c>
      <c r="F3869">
        <v>-3.24</v>
      </c>
      <c r="G3869">
        <v>3.8</v>
      </c>
      <c r="H3869">
        <v>-0.01</v>
      </c>
      <c r="I3869">
        <v>3.9820000000000002</v>
      </c>
      <c r="J3869">
        <v>-0.23</v>
      </c>
      <c r="K3869">
        <v>-1.216</v>
      </c>
      <c r="L3869">
        <v>-2.2120000000000002</v>
      </c>
      <c r="M3869">
        <v>-3.0379999999999998</v>
      </c>
      <c r="N3869">
        <v>-3.2530000000000001</v>
      </c>
      <c r="O3869">
        <v>1.161</v>
      </c>
      <c r="P3869">
        <v>1.175</v>
      </c>
      <c r="Q3869">
        <v>1.1719999999999999</v>
      </c>
      <c r="R3869">
        <v>0.93899999999999995</v>
      </c>
      <c r="S3869">
        <v>0.441</v>
      </c>
    </row>
    <row r="3870" spans="1:19" x14ac:dyDescent="0.3">
      <c r="A3870">
        <v>420</v>
      </c>
      <c r="B3870">
        <v>-0.20899999999999999</v>
      </c>
      <c r="C3870">
        <v>-1.198</v>
      </c>
      <c r="D3870">
        <v>-2.2069999999999999</v>
      </c>
      <c r="E3870">
        <v>-3.0190000000000001</v>
      </c>
      <c r="F3870">
        <v>-3.24</v>
      </c>
      <c r="G3870">
        <v>3.8</v>
      </c>
      <c r="H3870">
        <v>-0.01</v>
      </c>
      <c r="I3870">
        <v>3.9820000000000002</v>
      </c>
      <c r="J3870">
        <v>-0.23200000000000001</v>
      </c>
      <c r="K3870">
        <v>-1.218</v>
      </c>
      <c r="L3870">
        <v>-2.2120000000000002</v>
      </c>
      <c r="M3870">
        <v>-3.0390000000000001</v>
      </c>
      <c r="N3870">
        <v>-3.254</v>
      </c>
      <c r="O3870">
        <v>1.161</v>
      </c>
      <c r="P3870">
        <v>1.1739999999999999</v>
      </c>
      <c r="Q3870">
        <v>1.1739999999999999</v>
      </c>
      <c r="R3870">
        <v>0.94299999999999995</v>
      </c>
      <c r="S3870">
        <v>0.442</v>
      </c>
    </row>
    <row r="3871" spans="1:19" x14ac:dyDescent="0.3">
      <c r="A3871">
        <v>480</v>
      </c>
      <c r="B3871">
        <v>-0.20899999999999999</v>
      </c>
      <c r="C3871">
        <v>-1.198</v>
      </c>
      <c r="D3871">
        <v>-2.2069999999999999</v>
      </c>
      <c r="E3871">
        <v>-3.0190000000000001</v>
      </c>
      <c r="F3871">
        <v>-3.24</v>
      </c>
      <c r="G3871">
        <v>3.8</v>
      </c>
      <c r="H3871">
        <v>-0.01</v>
      </c>
      <c r="I3871">
        <v>3.9820000000000002</v>
      </c>
      <c r="J3871">
        <v>-0.23300000000000001</v>
      </c>
      <c r="K3871">
        <v>-1.2190000000000001</v>
      </c>
      <c r="L3871">
        <v>-2.2120000000000002</v>
      </c>
      <c r="M3871">
        <v>-3.04</v>
      </c>
      <c r="N3871">
        <v>-3.2549999999999999</v>
      </c>
      <c r="O3871">
        <v>1.1599999999999999</v>
      </c>
      <c r="P3871">
        <v>1.1719999999999999</v>
      </c>
      <c r="Q3871">
        <v>1.175</v>
      </c>
      <c r="R3871">
        <v>0.94399999999999995</v>
      </c>
      <c r="S3871">
        <v>0.442</v>
      </c>
    </row>
    <row r="3872" spans="1:19" x14ac:dyDescent="0.3">
      <c r="A3872">
        <v>540</v>
      </c>
      <c r="B3872">
        <v>-0.20899999999999999</v>
      </c>
      <c r="C3872">
        <v>-1.198</v>
      </c>
      <c r="D3872">
        <v>-2.2069999999999999</v>
      </c>
      <c r="E3872">
        <v>-3.0190000000000001</v>
      </c>
      <c r="F3872">
        <v>-3.24</v>
      </c>
      <c r="G3872">
        <v>3.8</v>
      </c>
      <c r="H3872">
        <v>-0.01</v>
      </c>
      <c r="I3872">
        <v>3.9820000000000002</v>
      </c>
      <c r="J3872">
        <v>-0.23499999999999999</v>
      </c>
      <c r="K3872">
        <v>-1.22</v>
      </c>
      <c r="L3872">
        <v>-2.2120000000000002</v>
      </c>
      <c r="M3872">
        <v>-3.0409999999999999</v>
      </c>
      <c r="N3872">
        <v>-3.2559999999999998</v>
      </c>
      <c r="O3872">
        <v>1.1599999999999999</v>
      </c>
      <c r="P3872">
        <v>1.17</v>
      </c>
      <c r="Q3872">
        <v>1.175</v>
      </c>
      <c r="R3872">
        <v>0.94499999999999995</v>
      </c>
      <c r="S3872">
        <v>0.443</v>
      </c>
    </row>
    <row r="3873" spans="1:19" x14ac:dyDescent="0.3">
      <c r="A3873">
        <v>600</v>
      </c>
      <c r="B3873">
        <v>-0.20899999999999999</v>
      </c>
      <c r="C3873">
        <v>-1.198</v>
      </c>
      <c r="D3873">
        <v>-2.2069999999999999</v>
      </c>
      <c r="E3873">
        <v>-3.0190000000000001</v>
      </c>
      <c r="F3873">
        <v>-3.24</v>
      </c>
      <c r="G3873">
        <v>3.8</v>
      </c>
      <c r="H3873">
        <v>-0.01</v>
      </c>
      <c r="I3873">
        <v>3.9820000000000002</v>
      </c>
      <c r="J3873">
        <v>-0.23699999999999999</v>
      </c>
      <c r="K3873">
        <v>-1.222</v>
      </c>
      <c r="L3873">
        <v>-2.2120000000000002</v>
      </c>
      <c r="M3873">
        <v>-3.0419999999999998</v>
      </c>
      <c r="N3873">
        <v>-3.258</v>
      </c>
      <c r="O3873">
        <v>1.159</v>
      </c>
      <c r="P3873">
        <v>1.169</v>
      </c>
      <c r="Q3873">
        <v>1.173</v>
      </c>
      <c r="R3873">
        <v>0.94499999999999995</v>
      </c>
      <c r="S3873">
        <v>0.443</v>
      </c>
    </row>
    <row r="3875" spans="1:19" x14ac:dyDescent="0.3">
      <c r="A3875" t="s">
        <v>0</v>
      </c>
      <c r="B3875" t="s">
        <v>299</v>
      </c>
    </row>
    <row r="3876" spans="1:19" x14ac:dyDescent="0.3">
      <c r="A3876">
        <v>0</v>
      </c>
      <c r="B3876">
        <v>-0.20899999999999999</v>
      </c>
      <c r="C3876">
        <v>-1.198</v>
      </c>
      <c r="D3876">
        <v>-2.2069999999999999</v>
      </c>
      <c r="E3876">
        <v>-3.0139999999999998</v>
      </c>
      <c r="F3876">
        <v>-3.23</v>
      </c>
      <c r="G3876">
        <v>3.8</v>
      </c>
      <c r="H3876">
        <v>-0.01</v>
      </c>
      <c r="I3876">
        <v>3.9820000000000002</v>
      </c>
      <c r="J3876">
        <v>-0.215</v>
      </c>
      <c r="K3876">
        <v>-1.2150000000000001</v>
      </c>
      <c r="L3876">
        <v>-2.2120000000000002</v>
      </c>
      <c r="M3876">
        <v>-3.032</v>
      </c>
      <c r="N3876">
        <v>-3.23</v>
      </c>
      <c r="O3876">
        <v>1.155</v>
      </c>
      <c r="P3876">
        <v>1.155</v>
      </c>
      <c r="Q3876">
        <v>1.1499999999999999</v>
      </c>
      <c r="R3876">
        <v>0.91</v>
      </c>
      <c r="S3876">
        <v>0.41199999999999998</v>
      </c>
    </row>
    <row r="3877" spans="1:19" x14ac:dyDescent="0.3">
      <c r="A3877">
        <v>60</v>
      </c>
      <c r="B3877">
        <v>-0.20899999999999999</v>
      </c>
      <c r="C3877">
        <v>-1.198</v>
      </c>
      <c r="D3877">
        <v>-2.2069999999999999</v>
      </c>
      <c r="E3877">
        <v>-3.0139999999999998</v>
      </c>
      <c r="F3877">
        <v>-3.23</v>
      </c>
      <c r="G3877">
        <v>3.8</v>
      </c>
      <c r="H3877">
        <v>-0.01</v>
      </c>
      <c r="I3877">
        <v>3.9820000000000002</v>
      </c>
      <c r="J3877">
        <v>-0.222</v>
      </c>
      <c r="K3877">
        <v>-1.216</v>
      </c>
      <c r="L3877">
        <v>-2.21</v>
      </c>
      <c r="M3877">
        <v>-3.0289999999999999</v>
      </c>
      <c r="N3877">
        <v>-3.2389999999999999</v>
      </c>
      <c r="O3877">
        <v>1.1619999999999999</v>
      </c>
      <c r="P3877">
        <v>1.17</v>
      </c>
      <c r="Q3877">
        <v>1.1539999999999999</v>
      </c>
      <c r="R3877">
        <v>0.90700000000000003</v>
      </c>
      <c r="S3877">
        <v>0.436</v>
      </c>
    </row>
    <row r="3878" spans="1:19" x14ac:dyDescent="0.3">
      <c r="A3878">
        <v>120</v>
      </c>
      <c r="B3878">
        <v>-0.20899999999999999</v>
      </c>
      <c r="C3878">
        <v>-1.198</v>
      </c>
      <c r="D3878">
        <v>-2.2069999999999999</v>
      </c>
      <c r="E3878">
        <v>-3.0139999999999998</v>
      </c>
      <c r="F3878">
        <v>-3.23</v>
      </c>
      <c r="G3878">
        <v>3.8</v>
      </c>
      <c r="H3878">
        <v>-0.01</v>
      </c>
      <c r="I3878">
        <v>3.9820000000000002</v>
      </c>
      <c r="J3878">
        <v>-0.223</v>
      </c>
      <c r="K3878">
        <v>-1.2170000000000001</v>
      </c>
      <c r="L3878">
        <v>-2.2130000000000001</v>
      </c>
      <c r="M3878">
        <v>-3.0350000000000001</v>
      </c>
      <c r="N3878">
        <v>-3.24</v>
      </c>
      <c r="O3878">
        <v>1.161</v>
      </c>
      <c r="P3878">
        <v>1.179</v>
      </c>
      <c r="Q3878">
        <v>1.1739999999999999</v>
      </c>
      <c r="R3878">
        <v>0.93300000000000005</v>
      </c>
      <c r="S3878">
        <v>0.437</v>
      </c>
    </row>
    <row r="3879" spans="1:19" x14ac:dyDescent="0.3">
      <c r="A3879">
        <v>180</v>
      </c>
      <c r="B3879">
        <v>-0.20899999999999999</v>
      </c>
      <c r="C3879">
        <v>-1.198</v>
      </c>
      <c r="D3879">
        <v>-2.2069999999999999</v>
      </c>
      <c r="E3879">
        <v>-3.0139999999999998</v>
      </c>
      <c r="F3879">
        <v>-3.23</v>
      </c>
      <c r="G3879">
        <v>3.8</v>
      </c>
      <c r="H3879">
        <v>-0.01</v>
      </c>
      <c r="I3879">
        <v>3.9820000000000002</v>
      </c>
      <c r="J3879">
        <v>-0.224</v>
      </c>
      <c r="K3879">
        <v>-1.214</v>
      </c>
      <c r="L3879">
        <v>-2.2109999999999999</v>
      </c>
      <c r="M3879">
        <v>-3.03</v>
      </c>
      <c r="N3879">
        <v>-3.2410000000000001</v>
      </c>
      <c r="O3879">
        <v>1.161</v>
      </c>
      <c r="P3879">
        <v>1.1759999999999999</v>
      </c>
      <c r="Q3879">
        <v>1.167</v>
      </c>
      <c r="R3879">
        <v>0.92100000000000004</v>
      </c>
      <c r="S3879">
        <v>0.437</v>
      </c>
    </row>
    <row r="3880" spans="1:19" x14ac:dyDescent="0.3">
      <c r="A3880">
        <v>240</v>
      </c>
      <c r="B3880">
        <v>-0.20899999999999999</v>
      </c>
      <c r="C3880">
        <v>-1.198</v>
      </c>
      <c r="D3880">
        <v>-2.2069999999999999</v>
      </c>
      <c r="E3880">
        <v>-3.0139999999999998</v>
      </c>
      <c r="F3880">
        <v>-3.23</v>
      </c>
      <c r="G3880">
        <v>3.8</v>
      </c>
      <c r="H3880">
        <v>-0.01</v>
      </c>
      <c r="I3880">
        <v>3.9820000000000002</v>
      </c>
      <c r="J3880">
        <v>-0.22700000000000001</v>
      </c>
      <c r="K3880">
        <v>-1.2150000000000001</v>
      </c>
      <c r="L3880">
        <v>-2.2130000000000001</v>
      </c>
      <c r="M3880">
        <v>-3.0289999999999999</v>
      </c>
      <c r="N3880">
        <v>-3.2410000000000001</v>
      </c>
      <c r="O3880">
        <v>1.1619999999999999</v>
      </c>
      <c r="P3880">
        <v>1.181</v>
      </c>
      <c r="Q3880">
        <v>1.1759999999999999</v>
      </c>
      <c r="R3880">
        <v>0.91900000000000004</v>
      </c>
      <c r="S3880">
        <v>0.437</v>
      </c>
    </row>
    <row r="3881" spans="1:19" x14ac:dyDescent="0.3">
      <c r="A3881">
        <v>300</v>
      </c>
      <c r="B3881">
        <v>-0.20899999999999999</v>
      </c>
      <c r="C3881">
        <v>-1.198</v>
      </c>
      <c r="D3881">
        <v>-2.2069999999999999</v>
      </c>
      <c r="E3881">
        <v>-3.0139999999999998</v>
      </c>
      <c r="F3881">
        <v>-3.23</v>
      </c>
      <c r="G3881">
        <v>3.8</v>
      </c>
      <c r="H3881">
        <v>-0.01</v>
      </c>
      <c r="I3881">
        <v>3.9820000000000002</v>
      </c>
      <c r="J3881">
        <v>-0.22800000000000001</v>
      </c>
      <c r="K3881">
        <v>-1.216</v>
      </c>
      <c r="L3881">
        <v>-2.2120000000000002</v>
      </c>
      <c r="M3881">
        <v>-3.0310000000000001</v>
      </c>
      <c r="N3881">
        <v>-3.242</v>
      </c>
      <c r="O3881">
        <v>1.161</v>
      </c>
      <c r="P3881">
        <v>1.1759999999999999</v>
      </c>
      <c r="Q3881">
        <v>1.1739999999999999</v>
      </c>
      <c r="R3881">
        <v>0.92700000000000005</v>
      </c>
      <c r="S3881">
        <v>0.438</v>
      </c>
    </row>
    <row r="3882" spans="1:19" x14ac:dyDescent="0.3">
      <c r="A3882">
        <v>360</v>
      </c>
      <c r="B3882">
        <v>-0.20899999999999999</v>
      </c>
      <c r="C3882">
        <v>-1.198</v>
      </c>
      <c r="D3882">
        <v>-2.2069999999999999</v>
      </c>
      <c r="E3882">
        <v>-3.0139999999999998</v>
      </c>
      <c r="F3882">
        <v>-3.23</v>
      </c>
      <c r="G3882">
        <v>3.8</v>
      </c>
      <c r="H3882">
        <v>-0.01</v>
      </c>
      <c r="I3882">
        <v>3.9820000000000002</v>
      </c>
      <c r="J3882">
        <v>-0.23</v>
      </c>
      <c r="K3882">
        <v>-1.216</v>
      </c>
      <c r="L3882">
        <v>-2.2120000000000002</v>
      </c>
      <c r="M3882">
        <v>-3.032</v>
      </c>
      <c r="N3882">
        <v>-3.242</v>
      </c>
      <c r="O3882">
        <v>1.161</v>
      </c>
      <c r="P3882">
        <v>1.175</v>
      </c>
      <c r="Q3882">
        <v>1.1719999999999999</v>
      </c>
      <c r="R3882">
        <v>0.93300000000000005</v>
      </c>
      <c r="S3882">
        <v>0.438</v>
      </c>
    </row>
    <row r="3883" spans="1:19" x14ac:dyDescent="0.3">
      <c r="A3883">
        <v>420</v>
      </c>
      <c r="B3883">
        <v>-0.20899999999999999</v>
      </c>
      <c r="C3883">
        <v>-1.198</v>
      </c>
      <c r="D3883">
        <v>-2.2069999999999999</v>
      </c>
      <c r="E3883">
        <v>-3.0139999999999998</v>
      </c>
      <c r="F3883">
        <v>-3.23</v>
      </c>
      <c r="G3883">
        <v>3.8</v>
      </c>
      <c r="H3883">
        <v>-0.01</v>
      </c>
      <c r="I3883">
        <v>3.9820000000000002</v>
      </c>
      <c r="J3883">
        <v>-0.23200000000000001</v>
      </c>
      <c r="K3883">
        <v>-1.218</v>
      </c>
      <c r="L3883">
        <v>-2.2120000000000002</v>
      </c>
      <c r="M3883">
        <v>-3.0339999999999998</v>
      </c>
      <c r="N3883">
        <v>-3.2429999999999999</v>
      </c>
      <c r="O3883">
        <v>1.161</v>
      </c>
      <c r="P3883">
        <v>1.1739999999999999</v>
      </c>
      <c r="Q3883">
        <v>1.1739999999999999</v>
      </c>
      <c r="R3883">
        <v>0.93700000000000006</v>
      </c>
      <c r="S3883">
        <v>0.438</v>
      </c>
    </row>
    <row r="3884" spans="1:19" x14ac:dyDescent="0.3">
      <c r="A3884">
        <v>480</v>
      </c>
      <c r="B3884">
        <v>-0.20899999999999999</v>
      </c>
      <c r="C3884">
        <v>-1.198</v>
      </c>
      <c r="D3884">
        <v>-2.2069999999999999</v>
      </c>
      <c r="E3884">
        <v>-3.0139999999999998</v>
      </c>
      <c r="F3884">
        <v>-3.23</v>
      </c>
      <c r="G3884">
        <v>3.8</v>
      </c>
      <c r="H3884">
        <v>-0.01</v>
      </c>
      <c r="I3884">
        <v>3.9820000000000002</v>
      </c>
      <c r="J3884">
        <v>-0.23300000000000001</v>
      </c>
      <c r="K3884">
        <v>-1.2190000000000001</v>
      </c>
      <c r="L3884">
        <v>-2.2120000000000002</v>
      </c>
      <c r="M3884">
        <v>-3.0350000000000001</v>
      </c>
      <c r="N3884">
        <v>-3.2450000000000001</v>
      </c>
      <c r="O3884">
        <v>1.1599999999999999</v>
      </c>
      <c r="P3884">
        <v>1.1719999999999999</v>
      </c>
      <c r="Q3884">
        <v>1.175</v>
      </c>
      <c r="R3884">
        <v>0.93799999999999994</v>
      </c>
      <c r="S3884">
        <v>0.438</v>
      </c>
    </row>
    <row r="3885" spans="1:19" x14ac:dyDescent="0.3">
      <c r="A3885">
        <v>540</v>
      </c>
      <c r="B3885">
        <v>-0.20899999999999999</v>
      </c>
      <c r="C3885">
        <v>-1.198</v>
      </c>
      <c r="D3885">
        <v>-2.2069999999999999</v>
      </c>
      <c r="E3885">
        <v>-3.0139999999999998</v>
      </c>
      <c r="F3885">
        <v>-3.23</v>
      </c>
      <c r="G3885">
        <v>3.8</v>
      </c>
      <c r="H3885">
        <v>-0.01</v>
      </c>
      <c r="I3885">
        <v>3.9820000000000002</v>
      </c>
      <c r="J3885">
        <v>-0.23499999999999999</v>
      </c>
      <c r="K3885">
        <v>-1.22</v>
      </c>
      <c r="L3885">
        <v>-2.2120000000000002</v>
      </c>
      <c r="M3885">
        <v>-3.036</v>
      </c>
      <c r="N3885">
        <v>-3.246</v>
      </c>
      <c r="O3885">
        <v>1.1599999999999999</v>
      </c>
      <c r="P3885">
        <v>1.17</v>
      </c>
      <c r="Q3885">
        <v>1.1739999999999999</v>
      </c>
      <c r="R3885">
        <v>0.93899999999999995</v>
      </c>
      <c r="S3885">
        <v>0.439</v>
      </c>
    </row>
    <row r="3886" spans="1:19" x14ac:dyDescent="0.3">
      <c r="A3886">
        <v>600</v>
      </c>
      <c r="B3886">
        <v>-0.20899999999999999</v>
      </c>
      <c r="C3886">
        <v>-1.198</v>
      </c>
      <c r="D3886">
        <v>-2.2069999999999999</v>
      </c>
      <c r="E3886">
        <v>-3.0139999999999998</v>
      </c>
      <c r="F3886">
        <v>-3.23</v>
      </c>
      <c r="G3886">
        <v>3.8</v>
      </c>
      <c r="H3886">
        <v>-0.01</v>
      </c>
      <c r="I3886">
        <v>3.9820000000000002</v>
      </c>
      <c r="J3886">
        <v>-0.23699999999999999</v>
      </c>
      <c r="K3886">
        <v>-1.222</v>
      </c>
      <c r="L3886">
        <v>-2.2120000000000002</v>
      </c>
      <c r="M3886">
        <v>-3.036</v>
      </c>
      <c r="N3886">
        <v>-3.2469999999999999</v>
      </c>
      <c r="O3886">
        <v>1.159</v>
      </c>
      <c r="P3886">
        <v>1.169</v>
      </c>
      <c r="Q3886">
        <v>1.173</v>
      </c>
      <c r="R3886">
        <v>0.93899999999999995</v>
      </c>
      <c r="S3886">
        <v>0.439</v>
      </c>
    </row>
    <row r="3888" spans="1:19" x14ac:dyDescent="0.3">
      <c r="A3888" t="s">
        <v>0</v>
      </c>
      <c r="B3888" t="s">
        <v>300</v>
      </c>
    </row>
    <row r="3889" spans="1:19" x14ac:dyDescent="0.3">
      <c r="A3889">
        <v>0</v>
      </c>
      <c r="B3889">
        <v>-0.20899999999999999</v>
      </c>
      <c r="C3889">
        <v>-1.198</v>
      </c>
      <c r="D3889">
        <v>-2.206</v>
      </c>
      <c r="E3889">
        <v>-3.008</v>
      </c>
      <c r="F3889">
        <v>-3.22</v>
      </c>
      <c r="G3889">
        <v>3.8</v>
      </c>
      <c r="H3889">
        <v>-0.01</v>
      </c>
      <c r="I3889">
        <v>3.9820000000000002</v>
      </c>
      <c r="J3889">
        <v>-0.215</v>
      </c>
      <c r="K3889">
        <v>-1.2150000000000001</v>
      </c>
      <c r="L3889">
        <v>-2.2120000000000002</v>
      </c>
      <c r="M3889">
        <v>-3.0270000000000001</v>
      </c>
      <c r="N3889">
        <v>-3.22</v>
      </c>
      <c r="O3889">
        <v>1.155</v>
      </c>
      <c r="P3889">
        <v>1.155</v>
      </c>
      <c r="Q3889">
        <v>1.149</v>
      </c>
      <c r="R3889">
        <v>0.90400000000000003</v>
      </c>
      <c r="S3889">
        <v>0.40799999999999997</v>
      </c>
    </row>
    <row r="3890" spans="1:19" x14ac:dyDescent="0.3">
      <c r="A3890">
        <v>60</v>
      </c>
      <c r="B3890">
        <v>-0.20899999999999999</v>
      </c>
      <c r="C3890">
        <v>-1.198</v>
      </c>
      <c r="D3890">
        <v>-2.206</v>
      </c>
      <c r="E3890">
        <v>-3.008</v>
      </c>
      <c r="F3890">
        <v>-3.22</v>
      </c>
      <c r="G3890">
        <v>3.8</v>
      </c>
      <c r="H3890">
        <v>-0.01</v>
      </c>
      <c r="I3890">
        <v>3.9820000000000002</v>
      </c>
      <c r="J3890">
        <v>-0.222</v>
      </c>
      <c r="K3890">
        <v>-1.216</v>
      </c>
      <c r="L3890">
        <v>-2.21</v>
      </c>
      <c r="M3890">
        <v>-3.0230000000000001</v>
      </c>
      <c r="N3890">
        <v>-3.2290000000000001</v>
      </c>
      <c r="O3890">
        <v>1.1619999999999999</v>
      </c>
      <c r="P3890">
        <v>1.169</v>
      </c>
      <c r="Q3890">
        <v>1.1539999999999999</v>
      </c>
      <c r="R3890">
        <v>0.90100000000000002</v>
      </c>
      <c r="S3890">
        <v>0.433</v>
      </c>
    </row>
    <row r="3891" spans="1:19" x14ac:dyDescent="0.3">
      <c r="A3891">
        <v>120</v>
      </c>
      <c r="B3891">
        <v>-0.20899999999999999</v>
      </c>
      <c r="C3891">
        <v>-1.198</v>
      </c>
      <c r="D3891">
        <v>-2.206</v>
      </c>
      <c r="E3891">
        <v>-3.008</v>
      </c>
      <c r="F3891">
        <v>-3.22</v>
      </c>
      <c r="G3891">
        <v>3.8</v>
      </c>
      <c r="H3891">
        <v>-0.01</v>
      </c>
      <c r="I3891">
        <v>3.9820000000000002</v>
      </c>
      <c r="J3891">
        <v>-0.223</v>
      </c>
      <c r="K3891">
        <v>-1.2170000000000001</v>
      </c>
      <c r="L3891">
        <v>-2.2130000000000001</v>
      </c>
      <c r="M3891">
        <v>-3.0289999999999999</v>
      </c>
      <c r="N3891">
        <v>-3.23</v>
      </c>
      <c r="O3891">
        <v>1.161</v>
      </c>
      <c r="P3891">
        <v>1.179</v>
      </c>
      <c r="Q3891">
        <v>1.1739999999999999</v>
      </c>
      <c r="R3891">
        <v>0.92600000000000005</v>
      </c>
      <c r="S3891">
        <v>0.433</v>
      </c>
    </row>
    <row r="3892" spans="1:19" x14ac:dyDescent="0.3">
      <c r="A3892">
        <v>180</v>
      </c>
      <c r="B3892">
        <v>-0.20899999999999999</v>
      </c>
      <c r="C3892">
        <v>-1.198</v>
      </c>
      <c r="D3892">
        <v>-2.206</v>
      </c>
      <c r="E3892">
        <v>-3.008</v>
      </c>
      <c r="F3892">
        <v>-3.22</v>
      </c>
      <c r="G3892">
        <v>3.8</v>
      </c>
      <c r="H3892">
        <v>-0.01</v>
      </c>
      <c r="I3892">
        <v>3.9820000000000002</v>
      </c>
      <c r="J3892">
        <v>-0.224</v>
      </c>
      <c r="K3892">
        <v>-1.214</v>
      </c>
      <c r="L3892">
        <v>-2.2109999999999999</v>
      </c>
      <c r="M3892">
        <v>-3.0249999999999999</v>
      </c>
      <c r="N3892">
        <v>-3.2309999999999999</v>
      </c>
      <c r="O3892">
        <v>1.1599999999999999</v>
      </c>
      <c r="P3892">
        <v>1.1759999999999999</v>
      </c>
      <c r="Q3892">
        <v>1.167</v>
      </c>
      <c r="R3892">
        <v>0.91500000000000004</v>
      </c>
      <c r="S3892">
        <v>0.433</v>
      </c>
    </row>
    <row r="3893" spans="1:19" x14ac:dyDescent="0.3">
      <c r="A3893">
        <v>240</v>
      </c>
      <c r="B3893">
        <v>-0.20899999999999999</v>
      </c>
      <c r="C3893">
        <v>-1.198</v>
      </c>
      <c r="D3893">
        <v>-2.206</v>
      </c>
      <c r="E3893">
        <v>-3.008</v>
      </c>
      <c r="F3893">
        <v>-3.22</v>
      </c>
      <c r="G3893">
        <v>3.8</v>
      </c>
      <c r="H3893">
        <v>-0.01</v>
      </c>
      <c r="I3893">
        <v>3.9820000000000002</v>
      </c>
      <c r="J3893">
        <v>-0.22700000000000001</v>
      </c>
      <c r="K3893">
        <v>-1.2150000000000001</v>
      </c>
      <c r="L3893">
        <v>-2.2120000000000002</v>
      </c>
      <c r="M3893">
        <v>-3.024</v>
      </c>
      <c r="N3893">
        <v>-3.2309999999999999</v>
      </c>
      <c r="O3893">
        <v>1.1619999999999999</v>
      </c>
      <c r="P3893">
        <v>1.181</v>
      </c>
      <c r="Q3893">
        <v>1.1759999999999999</v>
      </c>
      <c r="R3893">
        <v>0.91300000000000003</v>
      </c>
      <c r="S3893">
        <v>0.434</v>
      </c>
    </row>
    <row r="3894" spans="1:19" x14ac:dyDescent="0.3">
      <c r="A3894">
        <v>300</v>
      </c>
      <c r="B3894">
        <v>-0.20899999999999999</v>
      </c>
      <c r="C3894">
        <v>-1.198</v>
      </c>
      <c r="D3894">
        <v>-2.206</v>
      </c>
      <c r="E3894">
        <v>-3.008</v>
      </c>
      <c r="F3894">
        <v>-3.22</v>
      </c>
      <c r="G3894">
        <v>3.8</v>
      </c>
      <c r="H3894">
        <v>-0.01</v>
      </c>
      <c r="I3894">
        <v>3.9820000000000002</v>
      </c>
      <c r="J3894">
        <v>-0.22800000000000001</v>
      </c>
      <c r="K3894">
        <v>-1.216</v>
      </c>
      <c r="L3894">
        <v>-2.2120000000000002</v>
      </c>
      <c r="M3894">
        <v>-3.0249999999999999</v>
      </c>
      <c r="N3894">
        <v>-3.2320000000000002</v>
      </c>
      <c r="O3894">
        <v>1.161</v>
      </c>
      <c r="P3894">
        <v>1.1759999999999999</v>
      </c>
      <c r="Q3894">
        <v>1.1739999999999999</v>
      </c>
      <c r="R3894">
        <v>0.92100000000000004</v>
      </c>
      <c r="S3894">
        <v>0.434</v>
      </c>
    </row>
    <row r="3895" spans="1:19" x14ac:dyDescent="0.3">
      <c r="A3895">
        <v>360</v>
      </c>
      <c r="B3895">
        <v>-0.20899999999999999</v>
      </c>
      <c r="C3895">
        <v>-1.198</v>
      </c>
      <c r="D3895">
        <v>-2.206</v>
      </c>
      <c r="E3895">
        <v>-3.008</v>
      </c>
      <c r="F3895">
        <v>-3.22</v>
      </c>
      <c r="G3895">
        <v>3.8</v>
      </c>
      <c r="H3895">
        <v>-0.01</v>
      </c>
      <c r="I3895">
        <v>3.9820000000000002</v>
      </c>
      <c r="J3895">
        <v>-0.23</v>
      </c>
      <c r="K3895">
        <v>-1.216</v>
      </c>
      <c r="L3895">
        <v>-2.2109999999999999</v>
      </c>
      <c r="M3895">
        <v>-3.0270000000000001</v>
      </c>
      <c r="N3895">
        <v>-3.2320000000000002</v>
      </c>
      <c r="O3895">
        <v>1.161</v>
      </c>
      <c r="P3895">
        <v>1.175</v>
      </c>
      <c r="Q3895">
        <v>1.1719999999999999</v>
      </c>
      <c r="R3895">
        <v>0.92800000000000005</v>
      </c>
      <c r="S3895">
        <v>0.434</v>
      </c>
    </row>
    <row r="3896" spans="1:19" x14ac:dyDescent="0.3">
      <c r="A3896">
        <v>420</v>
      </c>
      <c r="B3896">
        <v>-0.20899999999999999</v>
      </c>
      <c r="C3896">
        <v>-1.198</v>
      </c>
      <c r="D3896">
        <v>-2.206</v>
      </c>
      <c r="E3896">
        <v>-3.008</v>
      </c>
      <c r="F3896">
        <v>-3.22</v>
      </c>
      <c r="G3896">
        <v>3.8</v>
      </c>
      <c r="H3896">
        <v>-0.01</v>
      </c>
      <c r="I3896">
        <v>3.9820000000000002</v>
      </c>
      <c r="J3896">
        <v>-0.23200000000000001</v>
      </c>
      <c r="K3896">
        <v>-1.218</v>
      </c>
      <c r="L3896">
        <v>-2.2109999999999999</v>
      </c>
      <c r="M3896">
        <v>-3.028</v>
      </c>
      <c r="N3896">
        <v>-3.2330000000000001</v>
      </c>
      <c r="O3896">
        <v>1.161</v>
      </c>
      <c r="P3896">
        <v>1.1739999999999999</v>
      </c>
      <c r="Q3896">
        <v>1.173</v>
      </c>
      <c r="R3896">
        <v>0.93100000000000005</v>
      </c>
      <c r="S3896">
        <v>0.434</v>
      </c>
    </row>
    <row r="3897" spans="1:19" x14ac:dyDescent="0.3">
      <c r="A3897">
        <v>480</v>
      </c>
      <c r="B3897">
        <v>-0.20899999999999999</v>
      </c>
      <c r="C3897">
        <v>-1.198</v>
      </c>
      <c r="D3897">
        <v>-2.206</v>
      </c>
      <c r="E3897">
        <v>-3.008</v>
      </c>
      <c r="F3897">
        <v>-3.22</v>
      </c>
      <c r="G3897">
        <v>3.8</v>
      </c>
      <c r="H3897">
        <v>-0.01</v>
      </c>
      <c r="I3897">
        <v>3.9820000000000002</v>
      </c>
      <c r="J3897">
        <v>-0.23300000000000001</v>
      </c>
      <c r="K3897">
        <v>-1.2190000000000001</v>
      </c>
      <c r="L3897">
        <v>-2.2120000000000002</v>
      </c>
      <c r="M3897">
        <v>-3.03</v>
      </c>
      <c r="N3897">
        <v>-3.234</v>
      </c>
      <c r="O3897">
        <v>1.1599999999999999</v>
      </c>
      <c r="P3897">
        <v>1.1719999999999999</v>
      </c>
      <c r="Q3897">
        <v>1.1739999999999999</v>
      </c>
      <c r="R3897">
        <v>0.93200000000000005</v>
      </c>
      <c r="S3897">
        <v>0.435</v>
      </c>
    </row>
    <row r="3898" spans="1:19" x14ac:dyDescent="0.3">
      <c r="A3898">
        <v>540</v>
      </c>
      <c r="B3898">
        <v>-0.20899999999999999</v>
      </c>
      <c r="C3898">
        <v>-1.198</v>
      </c>
      <c r="D3898">
        <v>-2.206</v>
      </c>
      <c r="E3898">
        <v>-3.008</v>
      </c>
      <c r="F3898">
        <v>-3.22</v>
      </c>
      <c r="G3898">
        <v>3.8</v>
      </c>
      <c r="H3898">
        <v>-0.01</v>
      </c>
      <c r="I3898">
        <v>3.9820000000000002</v>
      </c>
      <c r="J3898">
        <v>-0.23499999999999999</v>
      </c>
      <c r="K3898">
        <v>-1.22</v>
      </c>
      <c r="L3898">
        <v>-2.2120000000000002</v>
      </c>
      <c r="M3898">
        <v>-3.0310000000000001</v>
      </c>
      <c r="N3898">
        <v>-3.2349999999999999</v>
      </c>
      <c r="O3898">
        <v>1.1599999999999999</v>
      </c>
      <c r="P3898">
        <v>1.17</v>
      </c>
      <c r="Q3898">
        <v>1.1739999999999999</v>
      </c>
      <c r="R3898">
        <v>0.93300000000000005</v>
      </c>
      <c r="S3898">
        <v>0.435</v>
      </c>
    </row>
    <row r="3899" spans="1:19" x14ac:dyDescent="0.3">
      <c r="A3899">
        <v>600</v>
      </c>
      <c r="B3899">
        <v>-0.20899999999999999</v>
      </c>
      <c r="C3899">
        <v>-1.198</v>
      </c>
      <c r="D3899">
        <v>-2.206</v>
      </c>
      <c r="E3899">
        <v>-3.008</v>
      </c>
      <c r="F3899">
        <v>-3.22</v>
      </c>
      <c r="G3899">
        <v>3.8</v>
      </c>
      <c r="H3899">
        <v>-0.01</v>
      </c>
      <c r="I3899">
        <v>3.9820000000000002</v>
      </c>
      <c r="J3899">
        <v>-0.23699999999999999</v>
      </c>
      <c r="K3899">
        <v>-1.222</v>
      </c>
      <c r="L3899">
        <v>-2.2120000000000002</v>
      </c>
      <c r="M3899">
        <v>-3.0310000000000001</v>
      </c>
      <c r="N3899">
        <v>-3.2370000000000001</v>
      </c>
      <c r="O3899">
        <v>1.159</v>
      </c>
      <c r="P3899">
        <v>1.169</v>
      </c>
      <c r="Q3899">
        <v>1.173</v>
      </c>
      <c r="R3899">
        <v>0.93300000000000005</v>
      </c>
      <c r="S3899">
        <v>0.436</v>
      </c>
    </row>
    <row r="3901" spans="1:19" x14ac:dyDescent="0.3">
      <c r="A3901" t="s">
        <v>0</v>
      </c>
      <c r="B3901" t="s">
        <v>301</v>
      </c>
    </row>
    <row r="3902" spans="1:19" x14ac:dyDescent="0.3">
      <c r="A3902">
        <v>0</v>
      </c>
      <c r="B3902">
        <v>-0.20899999999999999</v>
      </c>
      <c r="C3902">
        <v>-1.198</v>
      </c>
      <c r="D3902">
        <v>-2.206</v>
      </c>
      <c r="E3902">
        <v>-3.0030000000000001</v>
      </c>
      <c r="F3902">
        <v>-3.21</v>
      </c>
      <c r="G3902">
        <v>3.8</v>
      </c>
      <c r="H3902">
        <v>-0.01</v>
      </c>
      <c r="I3902">
        <v>3.9820000000000002</v>
      </c>
      <c r="J3902">
        <v>-0.215</v>
      </c>
      <c r="K3902">
        <v>-1.2150000000000001</v>
      </c>
      <c r="L3902">
        <v>-2.2120000000000002</v>
      </c>
      <c r="M3902">
        <v>-3.0209999999999999</v>
      </c>
      <c r="N3902">
        <v>-3.21</v>
      </c>
      <c r="O3902">
        <v>1.155</v>
      </c>
      <c r="P3902">
        <v>1.155</v>
      </c>
      <c r="Q3902">
        <v>1.149</v>
      </c>
      <c r="R3902">
        <v>0.89800000000000002</v>
      </c>
      <c r="S3902">
        <v>0.40500000000000003</v>
      </c>
    </row>
    <row r="3903" spans="1:19" x14ac:dyDescent="0.3">
      <c r="A3903">
        <v>60</v>
      </c>
      <c r="B3903">
        <v>-0.20899999999999999</v>
      </c>
      <c r="C3903">
        <v>-1.198</v>
      </c>
      <c r="D3903">
        <v>-2.206</v>
      </c>
      <c r="E3903">
        <v>-3.0030000000000001</v>
      </c>
      <c r="F3903">
        <v>-3.21</v>
      </c>
      <c r="G3903">
        <v>3.8</v>
      </c>
      <c r="H3903">
        <v>-0.01</v>
      </c>
      <c r="I3903">
        <v>3.9820000000000002</v>
      </c>
      <c r="J3903">
        <v>-0.222</v>
      </c>
      <c r="K3903">
        <v>-1.216</v>
      </c>
      <c r="L3903">
        <v>-2.2090000000000001</v>
      </c>
      <c r="M3903">
        <v>-3.0179999999999998</v>
      </c>
      <c r="N3903">
        <v>-3.2189999999999999</v>
      </c>
      <c r="O3903">
        <v>1.1619999999999999</v>
      </c>
      <c r="P3903">
        <v>1.169</v>
      </c>
      <c r="Q3903">
        <v>1.1539999999999999</v>
      </c>
      <c r="R3903">
        <v>0.89500000000000002</v>
      </c>
      <c r="S3903">
        <v>0.42899999999999999</v>
      </c>
    </row>
    <row r="3904" spans="1:19" x14ac:dyDescent="0.3">
      <c r="A3904">
        <v>120</v>
      </c>
      <c r="B3904">
        <v>-0.20899999999999999</v>
      </c>
      <c r="C3904">
        <v>-1.198</v>
      </c>
      <c r="D3904">
        <v>-2.206</v>
      </c>
      <c r="E3904">
        <v>-3.0030000000000001</v>
      </c>
      <c r="F3904">
        <v>-3.21</v>
      </c>
      <c r="G3904">
        <v>3.8</v>
      </c>
      <c r="H3904">
        <v>-0.01</v>
      </c>
      <c r="I3904">
        <v>3.9820000000000002</v>
      </c>
      <c r="J3904">
        <v>-0.223</v>
      </c>
      <c r="K3904">
        <v>-1.2170000000000001</v>
      </c>
      <c r="L3904">
        <v>-2.2130000000000001</v>
      </c>
      <c r="M3904">
        <v>-3.024</v>
      </c>
      <c r="N3904">
        <v>-3.22</v>
      </c>
      <c r="O3904">
        <v>1.161</v>
      </c>
      <c r="P3904">
        <v>1.179</v>
      </c>
      <c r="Q3904">
        <v>1.173</v>
      </c>
      <c r="R3904">
        <v>0.92</v>
      </c>
      <c r="S3904">
        <v>0.43</v>
      </c>
    </row>
    <row r="3905" spans="1:19" x14ac:dyDescent="0.3">
      <c r="A3905">
        <v>180</v>
      </c>
      <c r="B3905">
        <v>-0.20899999999999999</v>
      </c>
      <c r="C3905">
        <v>-1.198</v>
      </c>
      <c r="D3905">
        <v>-2.206</v>
      </c>
      <c r="E3905">
        <v>-3.0030000000000001</v>
      </c>
      <c r="F3905">
        <v>-3.21</v>
      </c>
      <c r="G3905">
        <v>3.8</v>
      </c>
      <c r="H3905">
        <v>-0.01</v>
      </c>
      <c r="I3905">
        <v>3.9820000000000002</v>
      </c>
      <c r="J3905">
        <v>-0.224</v>
      </c>
      <c r="K3905">
        <v>-1.214</v>
      </c>
      <c r="L3905">
        <v>-2.21</v>
      </c>
      <c r="M3905">
        <v>-3.0190000000000001</v>
      </c>
      <c r="N3905">
        <v>-3.22</v>
      </c>
      <c r="O3905">
        <v>1.1599999999999999</v>
      </c>
      <c r="P3905">
        <v>1.1759999999999999</v>
      </c>
      <c r="Q3905">
        <v>1.1659999999999999</v>
      </c>
      <c r="R3905">
        <v>0.90800000000000003</v>
      </c>
      <c r="S3905">
        <v>0.43</v>
      </c>
    </row>
    <row r="3906" spans="1:19" x14ac:dyDescent="0.3">
      <c r="A3906">
        <v>240</v>
      </c>
      <c r="B3906">
        <v>-0.20899999999999999</v>
      </c>
      <c r="C3906">
        <v>-1.198</v>
      </c>
      <c r="D3906">
        <v>-2.206</v>
      </c>
      <c r="E3906">
        <v>-3.0030000000000001</v>
      </c>
      <c r="F3906">
        <v>-3.21</v>
      </c>
      <c r="G3906">
        <v>3.8</v>
      </c>
      <c r="H3906">
        <v>-0.01</v>
      </c>
      <c r="I3906">
        <v>3.9820000000000002</v>
      </c>
      <c r="J3906">
        <v>-0.22700000000000001</v>
      </c>
      <c r="K3906">
        <v>-1.2150000000000001</v>
      </c>
      <c r="L3906">
        <v>-2.2120000000000002</v>
      </c>
      <c r="M3906">
        <v>-3.0179999999999998</v>
      </c>
      <c r="N3906">
        <v>-3.2210000000000001</v>
      </c>
      <c r="O3906">
        <v>1.1619999999999999</v>
      </c>
      <c r="P3906">
        <v>1.181</v>
      </c>
      <c r="Q3906">
        <v>1.1759999999999999</v>
      </c>
      <c r="R3906">
        <v>0.90700000000000003</v>
      </c>
      <c r="S3906">
        <v>0.43</v>
      </c>
    </row>
    <row r="3907" spans="1:19" x14ac:dyDescent="0.3">
      <c r="A3907">
        <v>300</v>
      </c>
      <c r="B3907">
        <v>-0.20899999999999999</v>
      </c>
      <c r="C3907">
        <v>-1.198</v>
      </c>
      <c r="D3907">
        <v>-2.206</v>
      </c>
      <c r="E3907">
        <v>-3.0030000000000001</v>
      </c>
      <c r="F3907">
        <v>-3.21</v>
      </c>
      <c r="G3907">
        <v>3.8</v>
      </c>
      <c r="H3907">
        <v>-0.01</v>
      </c>
      <c r="I3907">
        <v>3.9820000000000002</v>
      </c>
      <c r="J3907">
        <v>-0.22800000000000001</v>
      </c>
      <c r="K3907">
        <v>-1.216</v>
      </c>
      <c r="L3907">
        <v>-2.2120000000000002</v>
      </c>
      <c r="M3907">
        <v>-3.02</v>
      </c>
      <c r="N3907">
        <v>-3.222</v>
      </c>
      <c r="O3907">
        <v>1.161</v>
      </c>
      <c r="P3907">
        <v>1.1759999999999999</v>
      </c>
      <c r="Q3907">
        <v>1.1739999999999999</v>
      </c>
      <c r="R3907">
        <v>0.91500000000000004</v>
      </c>
      <c r="S3907">
        <v>0.43</v>
      </c>
    </row>
    <row r="3908" spans="1:19" x14ac:dyDescent="0.3">
      <c r="A3908">
        <v>360</v>
      </c>
      <c r="B3908">
        <v>-0.20899999999999999</v>
      </c>
      <c r="C3908">
        <v>-1.198</v>
      </c>
      <c r="D3908">
        <v>-2.206</v>
      </c>
      <c r="E3908">
        <v>-3.0030000000000001</v>
      </c>
      <c r="F3908">
        <v>-3.21</v>
      </c>
      <c r="G3908">
        <v>3.8</v>
      </c>
      <c r="H3908">
        <v>-0.01</v>
      </c>
      <c r="I3908">
        <v>3.9820000000000002</v>
      </c>
      <c r="J3908">
        <v>-0.23</v>
      </c>
      <c r="K3908">
        <v>-1.216</v>
      </c>
      <c r="L3908">
        <v>-2.2109999999999999</v>
      </c>
      <c r="M3908">
        <v>-3.0209999999999999</v>
      </c>
      <c r="N3908">
        <v>-3.222</v>
      </c>
      <c r="O3908">
        <v>1.161</v>
      </c>
      <c r="P3908">
        <v>1.175</v>
      </c>
      <c r="Q3908">
        <v>1.171</v>
      </c>
      <c r="R3908">
        <v>0.92100000000000004</v>
      </c>
      <c r="S3908">
        <v>0.43</v>
      </c>
    </row>
    <row r="3909" spans="1:19" x14ac:dyDescent="0.3">
      <c r="A3909">
        <v>420</v>
      </c>
      <c r="B3909">
        <v>-0.20899999999999999</v>
      </c>
      <c r="C3909">
        <v>-1.198</v>
      </c>
      <c r="D3909">
        <v>-2.206</v>
      </c>
      <c r="E3909">
        <v>-3.0030000000000001</v>
      </c>
      <c r="F3909">
        <v>-3.21</v>
      </c>
      <c r="G3909">
        <v>3.8</v>
      </c>
      <c r="H3909">
        <v>-0.01</v>
      </c>
      <c r="I3909">
        <v>3.9820000000000002</v>
      </c>
      <c r="J3909">
        <v>-0.23200000000000001</v>
      </c>
      <c r="K3909">
        <v>-1.218</v>
      </c>
      <c r="L3909">
        <v>-2.2109999999999999</v>
      </c>
      <c r="M3909">
        <v>-3.0230000000000001</v>
      </c>
      <c r="N3909">
        <v>-3.2229999999999999</v>
      </c>
      <c r="O3909">
        <v>1.161</v>
      </c>
      <c r="P3909">
        <v>1.1739999999999999</v>
      </c>
      <c r="Q3909">
        <v>1.173</v>
      </c>
      <c r="R3909">
        <v>0.92500000000000004</v>
      </c>
      <c r="S3909">
        <v>0.43099999999999999</v>
      </c>
    </row>
    <row r="3910" spans="1:19" x14ac:dyDescent="0.3">
      <c r="A3910">
        <v>480</v>
      </c>
      <c r="B3910">
        <v>-0.20899999999999999</v>
      </c>
      <c r="C3910">
        <v>-1.198</v>
      </c>
      <c r="D3910">
        <v>-2.206</v>
      </c>
      <c r="E3910">
        <v>-3.0030000000000001</v>
      </c>
      <c r="F3910">
        <v>-3.21</v>
      </c>
      <c r="G3910">
        <v>3.8</v>
      </c>
      <c r="H3910">
        <v>-0.01</v>
      </c>
      <c r="I3910">
        <v>3.9820000000000002</v>
      </c>
      <c r="J3910">
        <v>-0.23300000000000001</v>
      </c>
      <c r="K3910">
        <v>-1.2190000000000001</v>
      </c>
      <c r="L3910">
        <v>-2.2120000000000002</v>
      </c>
      <c r="M3910">
        <v>-3.024</v>
      </c>
      <c r="N3910">
        <v>-3.2240000000000002</v>
      </c>
      <c r="O3910">
        <v>1.1599999999999999</v>
      </c>
      <c r="P3910">
        <v>1.1719999999999999</v>
      </c>
      <c r="Q3910">
        <v>1.1739999999999999</v>
      </c>
      <c r="R3910">
        <v>0.92600000000000005</v>
      </c>
      <c r="S3910">
        <v>0.43099999999999999</v>
      </c>
    </row>
    <row r="3911" spans="1:19" x14ac:dyDescent="0.3">
      <c r="A3911">
        <v>540</v>
      </c>
      <c r="B3911">
        <v>-0.20899999999999999</v>
      </c>
      <c r="C3911">
        <v>-1.198</v>
      </c>
      <c r="D3911">
        <v>-2.206</v>
      </c>
      <c r="E3911">
        <v>-3.0030000000000001</v>
      </c>
      <c r="F3911">
        <v>-3.21</v>
      </c>
      <c r="G3911">
        <v>3.8</v>
      </c>
      <c r="H3911">
        <v>-0.01</v>
      </c>
      <c r="I3911">
        <v>3.9820000000000002</v>
      </c>
      <c r="J3911">
        <v>-0.23499999999999999</v>
      </c>
      <c r="K3911">
        <v>-1.22</v>
      </c>
      <c r="L3911">
        <v>-2.2120000000000002</v>
      </c>
      <c r="M3911">
        <v>-3.0249999999999999</v>
      </c>
      <c r="N3911">
        <v>-3.2250000000000001</v>
      </c>
      <c r="O3911">
        <v>1.1599999999999999</v>
      </c>
      <c r="P3911">
        <v>1.17</v>
      </c>
      <c r="Q3911">
        <v>1.1739999999999999</v>
      </c>
      <c r="R3911">
        <v>0.92600000000000005</v>
      </c>
      <c r="S3911">
        <v>0.43099999999999999</v>
      </c>
    </row>
    <row r="3912" spans="1:19" x14ac:dyDescent="0.3">
      <c r="A3912">
        <v>600</v>
      </c>
      <c r="B3912">
        <v>-0.20899999999999999</v>
      </c>
      <c r="C3912">
        <v>-1.198</v>
      </c>
      <c r="D3912">
        <v>-2.206</v>
      </c>
      <c r="E3912">
        <v>-3.0030000000000001</v>
      </c>
      <c r="F3912">
        <v>-3.21</v>
      </c>
      <c r="G3912">
        <v>3.8</v>
      </c>
      <c r="H3912">
        <v>-0.01</v>
      </c>
      <c r="I3912">
        <v>3.9820000000000002</v>
      </c>
      <c r="J3912">
        <v>-0.23699999999999999</v>
      </c>
      <c r="K3912">
        <v>-1.222</v>
      </c>
      <c r="L3912">
        <v>-2.2120000000000002</v>
      </c>
      <c r="M3912">
        <v>-3.0259999999999998</v>
      </c>
      <c r="N3912">
        <v>-3.226</v>
      </c>
      <c r="O3912">
        <v>1.159</v>
      </c>
      <c r="P3912">
        <v>1.169</v>
      </c>
      <c r="Q3912">
        <v>1.1719999999999999</v>
      </c>
      <c r="R3912">
        <v>0.92700000000000005</v>
      </c>
      <c r="S3912">
        <v>0.432</v>
      </c>
    </row>
    <row r="3914" spans="1:19" x14ac:dyDescent="0.3">
      <c r="A3914" t="s">
        <v>0</v>
      </c>
      <c r="B3914" t="s">
        <v>302</v>
      </c>
    </row>
    <row r="3915" spans="1:19" x14ac:dyDescent="0.3">
      <c r="A3915">
        <v>0</v>
      </c>
      <c r="B3915">
        <v>-0.20899999999999999</v>
      </c>
      <c r="C3915">
        <v>-1.198</v>
      </c>
      <c r="D3915">
        <v>-2.206</v>
      </c>
      <c r="E3915">
        <v>-2.9969999999999999</v>
      </c>
      <c r="F3915">
        <v>-3.2</v>
      </c>
      <c r="G3915">
        <v>3.8</v>
      </c>
      <c r="H3915">
        <v>-0.01</v>
      </c>
      <c r="I3915">
        <v>3.9820000000000002</v>
      </c>
      <c r="J3915">
        <v>-0.215</v>
      </c>
      <c r="K3915">
        <v>-1.2150000000000001</v>
      </c>
      <c r="L3915">
        <v>-2.2109999999999999</v>
      </c>
      <c r="M3915">
        <v>-3.0150000000000001</v>
      </c>
      <c r="N3915">
        <v>-3.2</v>
      </c>
      <c r="O3915">
        <v>1.155</v>
      </c>
      <c r="P3915">
        <v>1.155</v>
      </c>
      <c r="Q3915">
        <v>1.149</v>
      </c>
      <c r="R3915">
        <v>0.89200000000000002</v>
      </c>
      <c r="S3915">
        <v>0.40200000000000002</v>
      </c>
    </row>
    <row r="3916" spans="1:19" x14ac:dyDescent="0.3">
      <c r="A3916">
        <v>60</v>
      </c>
      <c r="B3916">
        <v>-0.20899999999999999</v>
      </c>
      <c r="C3916">
        <v>-1.198</v>
      </c>
      <c r="D3916">
        <v>-2.206</v>
      </c>
      <c r="E3916">
        <v>-2.9969999999999999</v>
      </c>
      <c r="F3916">
        <v>-3.2</v>
      </c>
      <c r="G3916">
        <v>3.8</v>
      </c>
      <c r="H3916">
        <v>-0.01</v>
      </c>
      <c r="I3916">
        <v>3.9820000000000002</v>
      </c>
      <c r="J3916">
        <v>-0.222</v>
      </c>
      <c r="K3916">
        <v>-1.216</v>
      </c>
      <c r="L3916">
        <v>-2.2090000000000001</v>
      </c>
      <c r="M3916">
        <v>-3.012</v>
      </c>
      <c r="N3916">
        <v>-3.2090000000000001</v>
      </c>
      <c r="O3916">
        <v>1.1619999999999999</v>
      </c>
      <c r="P3916">
        <v>1.169</v>
      </c>
      <c r="Q3916">
        <v>1.153</v>
      </c>
      <c r="R3916">
        <v>0.88900000000000001</v>
      </c>
      <c r="S3916">
        <v>0.42599999999999999</v>
      </c>
    </row>
    <row r="3917" spans="1:19" x14ac:dyDescent="0.3">
      <c r="A3917">
        <v>120</v>
      </c>
      <c r="B3917">
        <v>-0.20899999999999999</v>
      </c>
      <c r="C3917">
        <v>-1.198</v>
      </c>
      <c r="D3917">
        <v>-2.206</v>
      </c>
      <c r="E3917">
        <v>-2.9969999999999999</v>
      </c>
      <c r="F3917">
        <v>-3.2</v>
      </c>
      <c r="G3917">
        <v>3.8</v>
      </c>
      <c r="H3917">
        <v>-0.01</v>
      </c>
      <c r="I3917">
        <v>3.9820000000000002</v>
      </c>
      <c r="J3917">
        <v>-0.223</v>
      </c>
      <c r="K3917">
        <v>-1.2170000000000001</v>
      </c>
      <c r="L3917">
        <v>-2.2130000000000001</v>
      </c>
      <c r="M3917">
        <v>-3.0179999999999998</v>
      </c>
      <c r="N3917">
        <v>-3.21</v>
      </c>
      <c r="O3917">
        <v>1.161</v>
      </c>
      <c r="P3917">
        <v>1.179</v>
      </c>
      <c r="Q3917">
        <v>1.173</v>
      </c>
      <c r="R3917">
        <v>0.91400000000000003</v>
      </c>
      <c r="S3917">
        <v>0.42599999999999999</v>
      </c>
    </row>
    <row r="3918" spans="1:19" x14ac:dyDescent="0.3">
      <c r="A3918">
        <v>180</v>
      </c>
      <c r="B3918">
        <v>-0.20899999999999999</v>
      </c>
      <c r="C3918">
        <v>-1.198</v>
      </c>
      <c r="D3918">
        <v>-2.206</v>
      </c>
      <c r="E3918">
        <v>-2.9969999999999999</v>
      </c>
      <c r="F3918">
        <v>-3.2</v>
      </c>
      <c r="G3918">
        <v>3.8</v>
      </c>
      <c r="H3918">
        <v>-0.01</v>
      </c>
      <c r="I3918">
        <v>3.9820000000000002</v>
      </c>
      <c r="J3918">
        <v>-0.224</v>
      </c>
      <c r="K3918">
        <v>-1.214</v>
      </c>
      <c r="L3918">
        <v>-2.21</v>
      </c>
      <c r="M3918">
        <v>-3.0129999999999999</v>
      </c>
      <c r="N3918">
        <v>-3.21</v>
      </c>
      <c r="O3918">
        <v>1.1599999999999999</v>
      </c>
      <c r="P3918">
        <v>1.1759999999999999</v>
      </c>
      <c r="Q3918">
        <v>1.1659999999999999</v>
      </c>
      <c r="R3918">
        <v>0.90100000000000002</v>
      </c>
      <c r="S3918">
        <v>0.42599999999999999</v>
      </c>
    </row>
    <row r="3919" spans="1:19" x14ac:dyDescent="0.3">
      <c r="A3919">
        <v>240</v>
      </c>
      <c r="B3919">
        <v>-0.20899999999999999</v>
      </c>
      <c r="C3919">
        <v>-1.198</v>
      </c>
      <c r="D3919">
        <v>-2.206</v>
      </c>
      <c r="E3919">
        <v>-2.9969999999999999</v>
      </c>
      <c r="F3919">
        <v>-3.2</v>
      </c>
      <c r="G3919">
        <v>3.8</v>
      </c>
      <c r="H3919">
        <v>-0.01</v>
      </c>
      <c r="I3919">
        <v>3.9820000000000002</v>
      </c>
      <c r="J3919">
        <v>-0.22700000000000001</v>
      </c>
      <c r="K3919">
        <v>-1.2150000000000001</v>
      </c>
      <c r="L3919">
        <v>-2.2120000000000002</v>
      </c>
      <c r="M3919">
        <v>-3.012</v>
      </c>
      <c r="N3919">
        <v>-3.2109999999999999</v>
      </c>
      <c r="O3919">
        <v>1.1619999999999999</v>
      </c>
      <c r="P3919">
        <v>1.181</v>
      </c>
      <c r="Q3919">
        <v>1.175</v>
      </c>
      <c r="R3919">
        <v>0.90100000000000002</v>
      </c>
      <c r="S3919">
        <v>0.42699999999999999</v>
      </c>
    </row>
    <row r="3920" spans="1:19" x14ac:dyDescent="0.3">
      <c r="A3920">
        <v>300</v>
      </c>
      <c r="B3920">
        <v>-0.20899999999999999</v>
      </c>
      <c r="C3920">
        <v>-1.198</v>
      </c>
      <c r="D3920">
        <v>-2.206</v>
      </c>
      <c r="E3920">
        <v>-2.9969999999999999</v>
      </c>
      <c r="F3920">
        <v>-3.2</v>
      </c>
      <c r="G3920">
        <v>3.8</v>
      </c>
      <c r="H3920">
        <v>-0.01</v>
      </c>
      <c r="I3920">
        <v>3.9820000000000002</v>
      </c>
      <c r="J3920">
        <v>-0.22800000000000001</v>
      </c>
      <c r="K3920">
        <v>-1.2150000000000001</v>
      </c>
      <c r="L3920">
        <v>-2.2120000000000002</v>
      </c>
      <c r="M3920">
        <v>-3.0139999999999998</v>
      </c>
      <c r="N3920">
        <v>-3.2120000000000002</v>
      </c>
      <c r="O3920">
        <v>1.161</v>
      </c>
      <c r="P3920">
        <v>1.175</v>
      </c>
      <c r="Q3920">
        <v>1.173</v>
      </c>
      <c r="R3920">
        <v>0.90900000000000003</v>
      </c>
      <c r="S3920">
        <v>0.42699999999999999</v>
      </c>
    </row>
    <row r="3921" spans="1:19" x14ac:dyDescent="0.3">
      <c r="A3921">
        <v>360</v>
      </c>
      <c r="B3921">
        <v>-0.20899999999999999</v>
      </c>
      <c r="C3921">
        <v>-1.198</v>
      </c>
      <c r="D3921">
        <v>-2.206</v>
      </c>
      <c r="E3921">
        <v>-2.9969999999999999</v>
      </c>
      <c r="F3921">
        <v>-3.2</v>
      </c>
      <c r="G3921">
        <v>3.8</v>
      </c>
      <c r="H3921">
        <v>-0.01</v>
      </c>
      <c r="I3921">
        <v>3.9820000000000002</v>
      </c>
      <c r="J3921">
        <v>-0.23</v>
      </c>
      <c r="K3921">
        <v>-1.216</v>
      </c>
      <c r="L3921">
        <v>-2.2109999999999999</v>
      </c>
      <c r="M3921">
        <v>-3.016</v>
      </c>
      <c r="N3921">
        <v>-3.2120000000000002</v>
      </c>
      <c r="O3921">
        <v>1.161</v>
      </c>
      <c r="P3921">
        <v>1.175</v>
      </c>
      <c r="Q3921">
        <v>1.171</v>
      </c>
      <c r="R3921">
        <v>0.91600000000000004</v>
      </c>
      <c r="S3921">
        <v>0.42699999999999999</v>
      </c>
    </row>
    <row r="3922" spans="1:19" x14ac:dyDescent="0.3">
      <c r="A3922">
        <v>420</v>
      </c>
      <c r="B3922">
        <v>-0.20899999999999999</v>
      </c>
      <c r="C3922">
        <v>-1.198</v>
      </c>
      <c r="D3922">
        <v>-2.206</v>
      </c>
      <c r="E3922">
        <v>-2.9969999999999999</v>
      </c>
      <c r="F3922">
        <v>-3.2</v>
      </c>
      <c r="G3922">
        <v>3.8</v>
      </c>
      <c r="H3922">
        <v>-0.01</v>
      </c>
      <c r="I3922">
        <v>3.9820000000000002</v>
      </c>
      <c r="J3922">
        <v>-0.23200000000000001</v>
      </c>
      <c r="K3922">
        <v>-1.218</v>
      </c>
      <c r="L3922">
        <v>-2.2109999999999999</v>
      </c>
      <c r="M3922">
        <v>-3.0179999999999998</v>
      </c>
      <c r="N3922">
        <v>-3.2130000000000001</v>
      </c>
      <c r="O3922">
        <v>1.161</v>
      </c>
      <c r="P3922">
        <v>1.1739999999999999</v>
      </c>
      <c r="Q3922">
        <v>1.173</v>
      </c>
      <c r="R3922">
        <v>0.91900000000000004</v>
      </c>
      <c r="S3922">
        <v>0.42699999999999999</v>
      </c>
    </row>
    <row r="3923" spans="1:19" x14ac:dyDescent="0.3">
      <c r="A3923">
        <v>480</v>
      </c>
      <c r="B3923">
        <v>-0.20899999999999999</v>
      </c>
      <c r="C3923">
        <v>-1.198</v>
      </c>
      <c r="D3923">
        <v>-2.206</v>
      </c>
      <c r="E3923">
        <v>-2.9969999999999999</v>
      </c>
      <c r="F3923">
        <v>-3.2</v>
      </c>
      <c r="G3923">
        <v>3.8</v>
      </c>
      <c r="H3923">
        <v>-0.01</v>
      </c>
      <c r="I3923">
        <v>3.9820000000000002</v>
      </c>
      <c r="J3923">
        <v>-0.23300000000000001</v>
      </c>
      <c r="K3923">
        <v>-1.2190000000000001</v>
      </c>
      <c r="L3923">
        <v>-2.2109999999999999</v>
      </c>
      <c r="M3923">
        <v>-3.0190000000000001</v>
      </c>
      <c r="N3923">
        <v>-3.214</v>
      </c>
      <c r="O3923">
        <v>1.1599999999999999</v>
      </c>
      <c r="P3923">
        <v>1.1719999999999999</v>
      </c>
      <c r="Q3923">
        <v>1.1739999999999999</v>
      </c>
      <c r="R3923">
        <v>0.92</v>
      </c>
      <c r="S3923">
        <v>0.42799999999999999</v>
      </c>
    </row>
    <row r="3924" spans="1:19" x14ac:dyDescent="0.3">
      <c r="A3924">
        <v>540</v>
      </c>
      <c r="B3924">
        <v>-0.20899999999999999</v>
      </c>
      <c r="C3924">
        <v>-1.198</v>
      </c>
      <c r="D3924">
        <v>-2.206</v>
      </c>
      <c r="E3924">
        <v>-2.9969999999999999</v>
      </c>
      <c r="F3924">
        <v>-3.2</v>
      </c>
      <c r="G3924">
        <v>3.8</v>
      </c>
      <c r="H3924">
        <v>-0.01</v>
      </c>
      <c r="I3924">
        <v>3.9820000000000002</v>
      </c>
      <c r="J3924">
        <v>-0.23499999999999999</v>
      </c>
      <c r="K3924">
        <v>-1.22</v>
      </c>
      <c r="L3924">
        <v>-2.2109999999999999</v>
      </c>
      <c r="M3924">
        <v>-3.0190000000000001</v>
      </c>
      <c r="N3924">
        <v>-3.2149999999999999</v>
      </c>
      <c r="O3924">
        <v>1.1599999999999999</v>
      </c>
      <c r="P3924">
        <v>1.17</v>
      </c>
      <c r="Q3924">
        <v>1.173</v>
      </c>
      <c r="R3924">
        <v>0.92</v>
      </c>
      <c r="S3924">
        <v>0.42799999999999999</v>
      </c>
    </row>
    <row r="3925" spans="1:19" x14ac:dyDescent="0.3">
      <c r="A3925">
        <v>600</v>
      </c>
      <c r="B3925">
        <v>-0.20899999999999999</v>
      </c>
      <c r="C3925">
        <v>-1.198</v>
      </c>
      <c r="D3925">
        <v>-2.206</v>
      </c>
      <c r="E3925">
        <v>-2.9969999999999999</v>
      </c>
      <c r="F3925">
        <v>-3.2</v>
      </c>
      <c r="G3925">
        <v>3.8</v>
      </c>
      <c r="H3925">
        <v>-0.01</v>
      </c>
      <c r="I3925">
        <v>3.9820000000000002</v>
      </c>
      <c r="J3925">
        <v>-0.23699999999999999</v>
      </c>
      <c r="K3925">
        <v>-1.222</v>
      </c>
      <c r="L3925">
        <v>-2.2120000000000002</v>
      </c>
      <c r="M3925">
        <v>-3.02</v>
      </c>
      <c r="N3925">
        <v>-3.2160000000000002</v>
      </c>
      <c r="O3925">
        <v>1.159</v>
      </c>
      <c r="P3925">
        <v>1.169</v>
      </c>
      <c r="Q3925">
        <v>1.1719999999999999</v>
      </c>
      <c r="R3925">
        <v>0.92100000000000004</v>
      </c>
      <c r="S3925">
        <v>0.42799999999999999</v>
      </c>
    </row>
    <row r="3927" spans="1:19" x14ac:dyDescent="0.3">
      <c r="A3927" t="s">
        <v>0</v>
      </c>
      <c r="B3927" t="s">
        <v>303</v>
      </c>
    </row>
    <row r="3928" spans="1:19" x14ac:dyDescent="0.3">
      <c r="A3928">
        <v>0</v>
      </c>
      <c r="B3928">
        <v>-0.20899999999999999</v>
      </c>
      <c r="C3928">
        <v>-1.1990000000000001</v>
      </c>
      <c r="D3928">
        <v>-2.206</v>
      </c>
      <c r="E3928">
        <v>-2.992</v>
      </c>
      <c r="F3928">
        <v>-3.19</v>
      </c>
      <c r="G3928">
        <v>3.8</v>
      </c>
      <c r="H3928">
        <v>-0.01</v>
      </c>
      <c r="I3928">
        <v>3.9820000000000002</v>
      </c>
      <c r="J3928">
        <v>-0.215</v>
      </c>
      <c r="K3928">
        <v>-1.2150000000000001</v>
      </c>
      <c r="L3928">
        <v>-2.2109999999999999</v>
      </c>
      <c r="M3928">
        <v>-3.01</v>
      </c>
      <c r="N3928">
        <v>-3.19</v>
      </c>
      <c r="O3928">
        <v>1.155</v>
      </c>
      <c r="P3928">
        <v>1.155</v>
      </c>
      <c r="Q3928">
        <v>1.149</v>
      </c>
      <c r="R3928">
        <v>0.88600000000000001</v>
      </c>
      <c r="S3928">
        <v>0.39800000000000002</v>
      </c>
    </row>
    <row r="3929" spans="1:19" x14ac:dyDescent="0.3">
      <c r="A3929">
        <v>60</v>
      </c>
      <c r="B3929">
        <v>-0.20899999999999999</v>
      </c>
      <c r="C3929">
        <v>-1.1990000000000001</v>
      </c>
      <c r="D3929">
        <v>-2.206</v>
      </c>
      <c r="E3929">
        <v>-2.992</v>
      </c>
      <c r="F3929">
        <v>-3.19</v>
      </c>
      <c r="G3929">
        <v>3.8</v>
      </c>
      <c r="H3929">
        <v>-0.01</v>
      </c>
      <c r="I3929">
        <v>3.9820000000000002</v>
      </c>
      <c r="J3929">
        <v>-0.222</v>
      </c>
      <c r="K3929">
        <v>-1.216</v>
      </c>
      <c r="L3929">
        <v>-2.2090000000000001</v>
      </c>
      <c r="M3929">
        <v>-3.0059999999999998</v>
      </c>
      <c r="N3929">
        <v>-3.1989999999999998</v>
      </c>
      <c r="O3929">
        <v>1.1619999999999999</v>
      </c>
      <c r="P3929">
        <v>1.169</v>
      </c>
      <c r="Q3929">
        <v>1.153</v>
      </c>
      <c r="R3929">
        <v>0.88300000000000001</v>
      </c>
      <c r="S3929">
        <v>0.42199999999999999</v>
      </c>
    </row>
    <row r="3930" spans="1:19" x14ac:dyDescent="0.3">
      <c r="A3930">
        <v>120</v>
      </c>
      <c r="B3930">
        <v>-0.20899999999999999</v>
      </c>
      <c r="C3930">
        <v>-1.1990000000000001</v>
      </c>
      <c r="D3930">
        <v>-2.206</v>
      </c>
      <c r="E3930">
        <v>-2.992</v>
      </c>
      <c r="F3930">
        <v>-3.19</v>
      </c>
      <c r="G3930">
        <v>3.8</v>
      </c>
      <c r="H3930">
        <v>-0.01</v>
      </c>
      <c r="I3930">
        <v>3.9820000000000002</v>
      </c>
      <c r="J3930">
        <v>-0.223</v>
      </c>
      <c r="K3930">
        <v>-1.2170000000000001</v>
      </c>
      <c r="L3930">
        <v>-2.2130000000000001</v>
      </c>
      <c r="M3930">
        <v>-3.012</v>
      </c>
      <c r="N3930">
        <v>-3.2</v>
      </c>
      <c r="O3930">
        <v>1.161</v>
      </c>
      <c r="P3930">
        <v>1.179</v>
      </c>
      <c r="Q3930">
        <v>1.173</v>
      </c>
      <c r="R3930">
        <v>0.90700000000000003</v>
      </c>
      <c r="S3930">
        <v>0.42299999999999999</v>
      </c>
    </row>
    <row r="3931" spans="1:19" x14ac:dyDescent="0.3">
      <c r="A3931">
        <v>180</v>
      </c>
      <c r="B3931">
        <v>-0.20899999999999999</v>
      </c>
      <c r="C3931">
        <v>-1.1990000000000001</v>
      </c>
      <c r="D3931">
        <v>-2.206</v>
      </c>
      <c r="E3931">
        <v>-2.992</v>
      </c>
      <c r="F3931">
        <v>-3.19</v>
      </c>
      <c r="G3931">
        <v>3.8</v>
      </c>
      <c r="H3931">
        <v>-0.01</v>
      </c>
      <c r="I3931">
        <v>3.9820000000000002</v>
      </c>
      <c r="J3931">
        <v>-0.224</v>
      </c>
      <c r="K3931">
        <v>-1.214</v>
      </c>
      <c r="L3931">
        <v>-2.21</v>
      </c>
      <c r="M3931">
        <v>-3.0070000000000001</v>
      </c>
      <c r="N3931">
        <v>-3.2</v>
      </c>
      <c r="O3931">
        <v>1.1599999999999999</v>
      </c>
      <c r="P3931">
        <v>1.1759999999999999</v>
      </c>
      <c r="Q3931">
        <v>1.1659999999999999</v>
      </c>
      <c r="R3931">
        <v>0.89400000000000002</v>
      </c>
      <c r="S3931">
        <v>0.42299999999999999</v>
      </c>
    </row>
    <row r="3932" spans="1:19" x14ac:dyDescent="0.3">
      <c r="A3932">
        <v>240</v>
      </c>
      <c r="B3932">
        <v>-0.20899999999999999</v>
      </c>
      <c r="C3932">
        <v>-1.1990000000000001</v>
      </c>
      <c r="D3932">
        <v>-2.206</v>
      </c>
      <c r="E3932">
        <v>-2.992</v>
      </c>
      <c r="F3932">
        <v>-3.19</v>
      </c>
      <c r="G3932">
        <v>3.8</v>
      </c>
      <c r="H3932">
        <v>-0.01</v>
      </c>
      <c r="I3932">
        <v>3.9820000000000002</v>
      </c>
      <c r="J3932">
        <v>-0.22700000000000001</v>
      </c>
      <c r="K3932">
        <v>-1.2150000000000001</v>
      </c>
      <c r="L3932">
        <v>-2.2120000000000002</v>
      </c>
      <c r="M3932">
        <v>-3.0070000000000001</v>
      </c>
      <c r="N3932">
        <v>-3.2010000000000001</v>
      </c>
      <c r="O3932">
        <v>1.1619999999999999</v>
      </c>
      <c r="P3932">
        <v>1.181</v>
      </c>
      <c r="Q3932">
        <v>1.175</v>
      </c>
      <c r="R3932">
        <v>0.89400000000000002</v>
      </c>
      <c r="S3932">
        <v>0.42299999999999999</v>
      </c>
    </row>
    <row r="3933" spans="1:19" x14ac:dyDescent="0.3">
      <c r="A3933">
        <v>300</v>
      </c>
      <c r="B3933">
        <v>-0.20899999999999999</v>
      </c>
      <c r="C3933">
        <v>-1.1990000000000001</v>
      </c>
      <c r="D3933">
        <v>-2.206</v>
      </c>
      <c r="E3933">
        <v>-2.992</v>
      </c>
      <c r="F3933">
        <v>-3.19</v>
      </c>
      <c r="G3933">
        <v>3.8</v>
      </c>
      <c r="H3933">
        <v>-0.01</v>
      </c>
      <c r="I3933">
        <v>3.9820000000000002</v>
      </c>
      <c r="J3933">
        <v>-0.22800000000000001</v>
      </c>
      <c r="K3933">
        <v>-1.2150000000000001</v>
      </c>
      <c r="L3933">
        <v>-2.2109999999999999</v>
      </c>
      <c r="M3933">
        <v>-3.008</v>
      </c>
      <c r="N3933">
        <v>-3.202</v>
      </c>
      <c r="O3933">
        <v>1.161</v>
      </c>
      <c r="P3933">
        <v>1.175</v>
      </c>
      <c r="Q3933">
        <v>1.173</v>
      </c>
      <c r="R3933">
        <v>0.90300000000000002</v>
      </c>
      <c r="S3933">
        <v>0.42299999999999999</v>
      </c>
    </row>
    <row r="3934" spans="1:19" x14ac:dyDescent="0.3">
      <c r="A3934">
        <v>360</v>
      </c>
      <c r="B3934">
        <v>-0.20899999999999999</v>
      </c>
      <c r="C3934">
        <v>-1.1990000000000001</v>
      </c>
      <c r="D3934">
        <v>-2.206</v>
      </c>
      <c r="E3934">
        <v>-2.992</v>
      </c>
      <c r="F3934">
        <v>-3.19</v>
      </c>
      <c r="G3934">
        <v>3.8</v>
      </c>
      <c r="H3934">
        <v>-0.01</v>
      </c>
      <c r="I3934">
        <v>3.9820000000000002</v>
      </c>
      <c r="J3934">
        <v>-0.23</v>
      </c>
      <c r="K3934">
        <v>-1.216</v>
      </c>
      <c r="L3934">
        <v>-2.2109999999999999</v>
      </c>
      <c r="M3934">
        <v>-3.0110000000000001</v>
      </c>
      <c r="N3934">
        <v>-3.202</v>
      </c>
      <c r="O3934">
        <v>1.161</v>
      </c>
      <c r="P3934">
        <v>1.175</v>
      </c>
      <c r="Q3934">
        <v>1.17</v>
      </c>
      <c r="R3934">
        <v>0.91</v>
      </c>
      <c r="S3934">
        <v>0.42299999999999999</v>
      </c>
    </row>
    <row r="3935" spans="1:19" x14ac:dyDescent="0.3">
      <c r="A3935">
        <v>420</v>
      </c>
      <c r="B3935">
        <v>-0.20899999999999999</v>
      </c>
      <c r="C3935">
        <v>-1.1990000000000001</v>
      </c>
      <c r="D3935">
        <v>-2.206</v>
      </c>
      <c r="E3935">
        <v>-2.992</v>
      </c>
      <c r="F3935">
        <v>-3.19</v>
      </c>
      <c r="G3935">
        <v>3.8</v>
      </c>
      <c r="H3935">
        <v>-0.01</v>
      </c>
      <c r="I3935">
        <v>3.9820000000000002</v>
      </c>
      <c r="J3935">
        <v>-0.23200000000000001</v>
      </c>
      <c r="K3935">
        <v>-1.218</v>
      </c>
      <c r="L3935">
        <v>-2.2109999999999999</v>
      </c>
      <c r="M3935">
        <v>-3.012</v>
      </c>
      <c r="N3935">
        <v>-3.2029999999999998</v>
      </c>
      <c r="O3935">
        <v>1.161</v>
      </c>
      <c r="P3935">
        <v>1.1739999999999999</v>
      </c>
      <c r="Q3935">
        <v>1.1719999999999999</v>
      </c>
      <c r="R3935">
        <v>0.91300000000000003</v>
      </c>
      <c r="S3935">
        <v>0.42399999999999999</v>
      </c>
    </row>
    <row r="3936" spans="1:19" x14ac:dyDescent="0.3">
      <c r="A3936">
        <v>480</v>
      </c>
      <c r="B3936">
        <v>-0.20899999999999999</v>
      </c>
      <c r="C3936">
        <v>-1.1990000000000001</v>
      </c>
      <c r="D3936">
        <v>-2.206</v>
      </c>
      <c r="E3936">
        <v>-2.992</v>
      </c>
      <c r="F3936">
        <v>-3.19</v>
      </c>
      <c r="G3936">
        <v>3.8</v>
      </c>
      <c r="H3936">
        <v>-0.01</v>
      </c>
      <c r="I3936">
        <v>3.9820000000000002</v>
      </c>
      <c r="J3936">
        <v>-0.23300000000000001</v>
      </c>
      <c r="K3936">
        <v>-1.2190000000000001</v>
      </c>
      <c r="L3936">
        <v>-2.2109999999999999</v>
      </c>
      <c r="M3936">
        <v>-3.0129999999999999</v>
      </c>
      <c r="N3936">
        <v>-3.2040000000000002</v>
      </c>
      <c r="O3936">
        <v>1.1599999999999999</v>
      </c>
      <c r="P3936">
        <v>1.1719999999999999</v>
      </c>
      <c r="Q3936">
        <v>1.1739999999999999</v>
      </c>
      <c r="R3936">
        <v>0.91400000000000003</v>
      </c>
      <c r="S3936">
        <v>0.42399999999999999</v>
      </c>
    </row>
    <row r="3937" spans="1:19" x14ac:dyDescent="0.3">
      <c r="A3937">
        <v>540</v>
      </c>
      <c r="B3937">
        <v>-0.20899999999999999</v>
      </c>
      <c r="C3937">
        <v>-1.1990000000000001</v>
      </c>
      <c r="D3937">
        <v>-2.206</v>
      </c>
      <c r="E3937">
        <v>-2.992</v>
      </c>
      <c r="F3937">
        <v>-3.19</v>
      </c>
      <c r="G3937">
        <v>3.8</v>
      </c>
      <c r="H3937">
        <v>-0.01</v>
      </c>
      <c r="I3937">
        <v>3.9820000000000002</v>
      </c>
      <c r="J3937">
        <v>-0.23499999999999999</v>
      </c>
      <c r="K3937">
        <v>-1.22</v>
      </c>
      <c r="L3937">
        <v>-2.2109999999999999</v>
      </c>
      <c r="M3937">
        <v>-3.0139999999999998</v>
      </c>
      <c r="N3937">
        <v>-3.2050000000000001</v>
      </c>
      <c r="O3937">
        <v>1.1599999999999999</v>
      </c>
      <c r="P3937">
        <v>1.17</v>
      </c>
      <c r="Q3937">
        <v>1.173</v>
      </c>
      <c r="R3937">
        <v>0.91500000000000004</v>
      </c>
      <c r="S3937">
        <v>0.42499999999999999</v>
      </c>
    </row>
    <row r="3938" spans="1:19" x14ac:dyDescent="0.3">
      <c r="A3938">
        <v>600</v>
      </c>
      <c r="B3938">
        <v>-0.20899999999999999</v>
      </c>
      <c r="C3938">
        <v>-1.1990000000000001</v>
      </c>
      <c r="D3938">
        <v>-2.206</v>
      </c>
      <c r="E3938">
        <v>-2.992</v>
      </c>
      <c r="F3938">
        <v>-3.19</v>
      </c>
      <c r="G3938">
        <v>3.8</v>
      </c>
      <c r="H3938">
        <v>-0.01</v>
      </c>
      <c r="I3938">
        <v>3.9820000000000002</v>
      </c>
      <c r="J3938">
        <v>-0.23699999999999999</v>
      </c>
      <c r="K3938">
        <v>-1.222</v>
      </c>
      <c r="L3938">
        <v>-2.2109999999999999</v>
      </c>
      <c r="M3938">
        <v>-3.0139999999999998</v>
      </c>
      <c r="N3938">
        <v>-3.206</v>
      </c>
      <c r="O3938">
        <v>1.159</v>
      </c>
      <c r="P3938">
        <v>1.169</v>
      </c>
      <c r="Q3938">
        <v>1.1719999999999999</v>
      </c>
      <c r="R3938">
        <v>0.91500000000000004</v>
      </c>
      <c r="S3938">
        <v>0.42499999999999999</v>
      </c>
    </row>
    <row r="3940" spans="1:19" x14ac:dyDescent="0.3">
      <c r="A3940" t="s">
        <v>0</v>
      </c>
      <c r="B3940" t="s">
        <v>304</v>
      </c>
    </row>
    <row r="3941" spans="1:19" x14ac:dyDescent="0.3">
      <c r="A3941">
        <v>0</v>
      </c>
      <c r="B3941">
        <v>-0.21</v>
      </c>
      <c r="C3941">
        <v>-1.1990000000000001</v>
      </c>
      <c r="D3941">
        <v>-2.206</v>
      </c>
      <c r="E3941">
        <v>-2.9860000000000002</v>
      </c>
      <c r="F3941">
        <v>-3.18</v>
      </c>
      <c r="G3941">
        <v>3.8</v>
      </c>
      <c r="H3941">
        <v>-0.01</v>
      </c>
      <c r="I3941">
        <v>3.9820000000000002</v>
      </c>
      <c r="J3941">
        <v>-0.215</v>
      </c>
      <c r="K3941">
        <v>-1.2150000000000001</v>
      </c>
      <c r="L3941">
        <v>-2.2109999999999999</v>
      </c>
      <c r="M3941">
        <v>-3.0030000000000001</v>
      </c>
      <c r="N3941">
        <v>-3.18</v>
      </c>
      <c r="O3941">
        <v>1.155</v>
      </c>
      <c r="P3941">
        <v>1.155</v>
      </c>
      <c r="Q3941">
        <v>1.1479999999999999</v>
      </c>
      <c r="R3941">
        <v>0.879</v>
      </c>
      <c r="S3941">
        <v>0.39500000000000002</v>
      </c>
    </row>
    <row r="3942" spans="1:19" x14ac:dyDescent="0.3">
      <c r="A3942">
        <v>60</v>
      </c>
      <c r="B3942">
        <v>-0.21</v>
      </c>
      <c r="C3942">
        <v>-1.1990000000000001</v>
      </c>
      <c r="D3942">
        <v>-2.206</v>
      </c>
      <c r="E3942">
        <v>-2.9860000000000002</v>
      </c>
      <c r="F3942">
        <v>-3.18</v>
      </c>
      <c r="G3942">
        <v>3.8</v>
      </c>
      <c r="H3942">
        <v>-0.01</v>
      </c>
      <c r="I3942">
        <v>3.9820000000000002</v>
      </c>
      <c r="J3942">
        <v>-0.222</v>
      </c>
      <c r="K3942">
        <v>-1.216</v>
      </c>
      <c r="L3942">
        <v>-2.2090000000000001</v>
      </c>
      <c r="M3942">
        <v>-3</v>
      </c>
      <c r="N3942">
        <v>-3.1890000000000001</v>
      </c>
      <c r="O3942">
        <v>1.1619999999999999</v>
      </c>
      <c r="P3942">
        <v>1.169</v>
      </c>
      <c r="Q3942">
        <v>1.153</v>
      </c>
      <c r="R3942">
        <v>0.876</v>
      </c>
      <c r="S3942">
        <v>0.41899999999999998</v>
      </c>
    </row>
    <row r="3943" spans="1:19" x14ac:dyDescent="0.3">
      <c r="A3943">
        <v>120</v>
      </c>
      <c r="B3943">
        <v>-0.21</v>
      </c>
      <c r="C3943">
        <v>-1.1990000000000001</v>
      </c>
      <c r="D3943">
        <v>-2.206</v>
      </c>
      <c r="E3943">
        <v>-2.9860000000000002</v>
      </c>
      <c r="F3943">
        <v>-3.18</v>
      </c>
      <c r="G3943">
        <v>3.8</v>
      </c>
      <c r="H3943">
        <v>-0.01</v>
      </c>
      <c r="I3943">
        <v>3.9820000000000002</v>
      </c>
      <c r="J3943">
        <v>-0.223</v>
      </c>
      <c r="K3943">
        <v>-1.2170000000000001</v>
      </c>
      <c r="L3943">
        <v>-2.2130000000000001</v>
      </c>
      <c r="M3943">
        <v>-3.0059999999999998</v>
      </c>
      <c r="N3943">
        <v>-3.19</v>
      </c>
      <c r="O3943">
        <v>1.161</v>
      </c>
      <c r="P3943">
        <v>1.179</v>
      </c>
      <c r="Q3943">
        <v>1.1719999999999999</v>
      </c>
      <c r="R3943">
        <v>0.9</v>
      </c>
      <c r="S3943">
        <v>0.41899999999999998</v>
      </c>
    </row>
    <row r="3944" spans="1:19" x14ac:dyDescent="0.3">
      <c r="A3944">
        <v>180</v>
      </c>
      <c r="B3944">
        <v>-0.21</v>
      </c>
      <c r="C3944">
        <v>-1.1990000000000001</v>
      </c>
      <c r="D3944">
        <v>-2.206</v>
      </c>
      <c r="E3944">
        <v>-2.9860000000000002</v>
      </c>
      <c r="F3944">
        <v>-3.18</v>
      </c>
      <c r="G3944">
        <v>3.8</v>
      </c>
      <c r="H3944">
        <v>-0.01</v>
      </c>
      <c r="I3944">
        <v>3.9820000000000002</v>
      </c>
      <c r="J3944">
        <v>-0.224</v>
      </c>
      <c r="K3944">
        <v>-1.214</v>
      </c>
      <c r="L3944">
        <v>-2.21</v>
      </c>
      <c r="M3944">
        <v>-3.0009999999999999</v>
      </c>
      <c r="N3944">
        <v>-3.19</v>
      </c>
      <c r="O3944">
        <v>1.1599999999999999</v>
      </c>
      <c r="P3944">
        <v>1.1759999999999999</v>
      </c>
      <c r="Q3944">
        <v>1.1659999999999999</v>
      </c>
      <c r="R3944">
        <v>0.88800000000000001</v>
      </c>
      <c r="S3944">
        <v>0.41899999999999998</v>
      </c>
    </row>
    <row r="3945" spans="1:19" x14ac:dyDescent="0.3">
      <c r="A3945">
        <v>240</v>
      </c>
      <c r="B3945">
        <v>-0.21</v>
      </c>
      <c r="C3945">
        <v>-1.1990000000000001</v>
      </c>
      <c r="D3945">
        <v>-2.206</v>
      </c>
      <c r="E3945">
        <v>-2.9860000000000002</v>
      </c>
      <c r="F3945">
        <v>-3.18</v>
      </c>
      <c r="G3945">
        <v>3.8</v>
      </c>
      <c r="H3945">
        <v>-0.01</v>
      </c>
      <c r="I3945">
        <v>3.9820000000000002</v>
      </c>
      <c r="J3945">
        <v>-0.22700000000000001</v>
      </c>
      <c r="K3945">
        <v>-1.2150000000000001</v>
      </c>
      <c r="L3945">
        <v>-2.2120000000000002</v>
      </c>
      <c r="M3945">
        <v>-3</v>
      </c>
      <c r="N3945">
        <v>-3.1909999999999998</v>
      </c>
      <c r="O3945">
        <v>1.1619999999999999</v>
      </c>
      <c r="P3945">
        <v>1.181</v>
      </c>
      <c r="Q3945">
        <v>1.175</v>
      </c>
      <c r="R3945">
        <v>0.88800000000000001</v>
      </c>
      <c r="S3945">
        <v>0.42</v>
      </c>
    </row>
    <row r="3946" spans="1:19" x14ac:dyDescent="0.3">
      <c r="A3946">
        <v>300</v>
      </c>
      <c r="B3946">
        <v>-0.21</v>
      </c>
      <c r="C3946">
        <v>-1.1990000000000001</v>
      </c>
      <c r="D3946">
        <v>-2.206</v>
      </c>
      <c r="E3946">
        <v>-2.9860000000000002</v>
      </c>
      <c r="F3946">
        <v>-3.18</v>
      </c>
      <c r="G3946">
        <v>3.8</v>
      </c>
      <c r="H3946">
        <v>-0.01</v>
      </c>
      <c r="I3946">
        <v>3.9820000000000002</v>
      </c>
      <c r="J3946">
        <v>-0.22800000000000001</v>
      </c>
      <c r="K3946">
        <v>-1.2150000000000001</v>
      </c>
      <c r="L3946">
        <v>-2.2109999999999999</v>
      </c>
      <c r="M3946">
        <v>-3.0019999999999998</v>
      </c>
      <c r="N3946">
        <v>-3.1909999999999998</v>
      </c>
      <c r="O3946">
        <v>1.161</v>
      </c>
      <c r="P3946">
        <v>1.175</v>
      </c>
      <c r="Q3946">
        <v>1.173</v>
      </c>
      <c r="R3946">
        <v>0.89700000000000002</v>
      </c>
      <c r="S3946">
        <v>0.42</v>
      </c>
    </row>
    <row r="3947" spans="1:19" x14ac:dyDescent="0.3">
      <c r="A3947">
        <v>360</v>
      </c>
      <c r="B3947">
        <v>-0.21</v>
      </c>
      <c r="C3947">
        <v>-1.1990000000000001</v>
      </c>
      <c r="D3947">
        <v>-2.206</v>
      </c>
      <c r="E3947">
        <v>-2.9860000000000002</v>
      </c>
      <c r="F3947">
        <v>-3.18</v>
      </c>
      <c r="G3947">
        <v>3.8</v>
      </c>
      <c r="H3947">
        <v>-0.01</v>
      </c>
      <c r="I3947">
        <v>3.9820000000000002</v>
      </c>
      <c r="J3947">
        <v>-0.23</v>
      </c>
      <c r="K3947">
        <v>-1.216</v>
      </c>
      <c r="L3947">
        <v>-2.21</v>
      </c>
      <c r="M3947">
        <v>-3.0049999999999999</v>
      </c>
      <c r="N3947">
        <v>-3.1920000000000002</v>
      </c>
      <c r="O3947">
        <v>1.161</v>
      </c>
      <c r="P3947">
        <v>1.175</v>
      </c>
      <c r="Q3947">
        <v>1.17</v>
      </c>
      <c r="R3947">
        <v>0.90400000000000003</v>
      </c>
      <c r="S3947">
        <v>0.42</v>
      </c>
    </row>
    <row r="3948" spans="1:19" x14ac:dyDescent="0.3">
      <c r="A3948">
        <v>420</v>
      </c>
      <c r="B3948">
        <v>-0.21</v>
      </c>
      <c r="C3948">
        <v>-1.1990000000000001</v>
      </c>
      <c r="D3948">
        <v>-2.206</v>
      </c>
      <c r="E3948">
        <v>-2.9860000000000002</v>
      </c>
      <c r="F3948">
        <v>-3.18</v>
      </c>
      <c r="G3948">
        <v>3.8</v>
      </c>
      <c r="H3948">
        <v>-0.01</v>
      </c>
      <c r="I3948">
        <v>3.9820000000000002</v>
      </c>
      <c r="J3948">
        <v>-0.23200000000000001</v>
      </c>
      <c r="K3948">
        <v>-1.218</v>
      </c>
      <c r="L3948">
        <v>-2.2109999999999999</v>
      </c>
      <c r="M3948">
        <v>-3.0059999999999998</v>
      </c>
      <c r="N3948">
        <v>-3.1920000000000002</v>
      </c>
      <c r="O3948">
        <v>1.161</v>
      </c>
      <c r="P3948">
        <v>1.1739999999999999</v>
      </c>
      <c r="Q3948">
        <v>1.1719999999999999</v>
      </c>
      <c r="R3948">
        <v>0.90600000000000003</v>
      </c>
      <c r="S3948">
        <v>0.42</v>
      </c>
    </row>
    <row r="3949" spans="1:19" x14ac:dyDescent="0.3">
      <c r="A3949">
        <v>480</v>
      </c>
      <c r="B3949">
        <v>-0.21</v>
      </c>
      <c r="C3949">
        <v>-1.1990000000000001</v>
      </c>
      <c r="D3949">
        <v>-2.206</v>
      </c>
      <c r="E3949">
        <v>-2.9860000000000002</v>
      </c>
      <c r="F3949">
        <v>-3.18</v>
      </c>
      <c r="G3949">
        <v>3.8</v>
      </c>
      <c r="H3949">
        <v>-0.01</v>
      </c>
      <c r="I3949">
        <v>3.9820000000000002</v>
      </c>
      <c r="J3949">
        <v>-0.23300000000000001</v>
      </c>
      <c r="K3949">
        <v>-1.2190000000000001</v>
      </c>
      <c r="L3949">
        <v>-2.2109999999999999</v>
      </c>
      <c r="M3949">
        <v>-3.0070000000000001</v>
      </c>
      <c r="N3949">
        <v>-3.1930000000000001</v>
      </c>
      <c r="O3949">
        <v>1.1599999999999999</v>
      </c>
      <c r="P3949">
        <v>1.1719999999999999</v>
      </c>
      <c r="Q3949">
        <v>1.173</v>
      </c>
      <c r="R3949">
        <v>0.90800000000000003</v>
      </c>
      <c r="S3949">
        <v>0.42099999999999999</v>
      </c>
    </row>
    <row r="3950" spans="1:19" x14ac:dyDescent="0.3">
      <c r="A3950">
        <v>540</v>
      </c>
      <c r="B3950">
        <v>-0.21</v>
      </c>
      <c r="C3950">
        <v>-1.1990000000000001</v>
      </c>
      <c r="D3950">
        <v>-2.206</v>
      </c>
      <c r="E3950">
        <v>-2.9860000000000002</v>
      </c>
      <c r="F3950">
        <v>-3.18</v>
      </c>
      <c r="G3950">
        <v>3.8</v>
      </c>
      <c r="H3950">
        <v>-0.01</v>
      </c>
      <c r="I3950">
        <v>3.9820000000000002</v>
      </c>
      <c r="J3950">
        <v>-0.23499999999999999</v>
      </c>
      <c r="K3950">
        <v>-1.22</v>
      </c>
      <c r="L3950">
        <v>-2.2109999999999999</v>
      </c>
      <c r="M3950">
        <v>-3.008</v>
      </c>
      <c r="N3950">
        <v>-3.1949999999999998</v>
      </c>
      <c r="O3950">
        <v>1.1599999999999999</v>
      </c>
      <c r="P3950">
        <v>1.17</v>
      </c>
      <c r="Q3950">
        <v>1.173</v>
      </c>
      <c r="R3950">
        <v>0.90800000000000003</v>
      </c>
      <c r="S3950">
        <v>0.42099999999999999</v>
      </c>
    </row>
    <row r="3951" spans="1:19" x14ac:dyDescent="0.3">
      <c r="A3951">
        <v>600</v>
      </c>
      <c r="B3951">
        <v>-0.21</v>
      </c>
      <c r="C3951">
        <v>-1.1990000000000001</v>
      </c>
      <c r="D3951">
        <v>-2.206</v>
      </c>
      <c r="E3951">
        <v>-2.9860000000000002</v>
      </c>
      <c r="F3951">
        <v>-3.18</v>
      </c>
      <c r="G3951">
        <v>3.8</v>
      </c>
      <c r="H3951">
        <v>-0.01</v>
      </c>
      <c r="I3951">
        <v>3.9820000000000002</v>
      </c>
      <c r="J3951">
        <v>-0.23699999999999999</v>
      </c>
      <c r="K3951">
        <v>-1.222</v>
      </c>
      <c r="L3951">
        <v>-2.2109999999999999</v>
      </c>
      <c r="M3951">
        <v>-3.0089999999999999</v>
      </c>
      <c r="N3951">
        <v>-3.1960000000000002</v>
      </c>
      <c r="O3951">
        <v>1.159</v>
      </c>
      <c r="P3951">
        <v>1.169</v>
      </c>
      <c r="Q3951">
        <v>1.171</v>
      </c>
      <c r="R3951">
        <v>0.90900000000000003</v>
      </c>
      <c r="S3951">
        <v>0.42099999999999999</v>
      </c>
    </row>
    <row r="3953" spans="1:19" x14ac:dyDescent="0.3">
      <c r="A3953" t="s">
        <v>0</v>
      </c>
      <c r="B3953" t="s">
        <v>305</v>
      </c>
    </row>
    <row r="3954" spans="1:19" x14ac:dyDescent="0.3">
      <c r="A3954">
        <v>0</v>
      </c>
      <c r="B3954">
        <v>-0.21</v>
      </c>
      <c r="C3954">
        <v>-1.1990000000000001</v>
      </c>
      <c r="D3954">
        <v>-2.206</v>
      </c>
      <c r="E3954">
        <v>-2.98</v>
      </c>
      <c r="F3954">
        <v>-3.17</v>
      </c>
      <c r="G3954">
        <v>3.8</v>
      </c>
      <c r="H3954">
        <v>-0.01</v>
      </c>
      <c r="I3954">
        <v>3.9820000000000002</v>
      </c>
      <c r="J3954">
        <v>-0.215</v>
      </c>
      <c r="K3954">
        <v>-1.2150000000000001</v>
      </c>
      <c r="L3954">
        <v>-2.2109999999999999</v>
      </c>
      <c r="M3954">
        <v>-2.9980000000000002</v>
      </c>
      <c r="N3954">
        <v>-3.17</v>
      </c>
      <c r="O3954">
        <v>1.155</v>
      </c>
      <c r="P3954">
        <v>1.155</v>
      </c>
      <c r="Q3954">
        <v>1.1479999999999999</v>
      </c>
      <c r="R3954">
        <v>0.873</v>
      </c>
      <c r="S3954">
        <v>0.39200000000000002</v>
      </c>
    </row>
    <row r="3955" spans="1:19" x14ac:dyDescent="0.3">
      <c r="A3955">
        <v>60</v>
      </c>
      <c r="B3955">
        <v>-0.21</v>
      </c>
      <c r="C3955">
        <v>-1.1990000000000001</v>
      </c>
      <c r="D3955">
        <v>-2.206</v>
      </c>
      <c r="E3955">
        <v>-2.98</v>
      </c>
      <c r="F3955">
        <v>-3.17</v>
      </c>
      <c r="G3955">
        <v>3.8</v>
      </c>
      <c r="H3955">
        <v>-0.01</v>
      </c>
      <c r="I3955">
        <v>3.9820000000000002</v>
      </c>
      <c r="J3955">
        <v>-0.222</v>
      </c>
      <c r="K3955">
        <v>-1.216</v>
      </c>
      <c r="L3955">
        <v>-2.2090000000000001</v>
      </c>
      <c r="M3955">
        <v>-2.9940000000000002</v>
      </c>
      <c r="N3955">
        <v>-3.1779999999999999</v>
      </c>
      <c r="O3955">
        <v>1.1619999999999999</v>
      </c>
      <c r="P3955">
        <v>1.169</v>
      </c>
      <c r="Q3955">
        <v>1.153</v>
      </c>
      <c r="R3955">
        <v>0.87</v>
      </c>
      <c r="S3955">
        <v>0.41599999999999998</v>
      </c>
    </row>
    <row r="3956" spans="1:19" x14ac:dyDescent="0.3">
      <c r="A3956">
        <v>120</v>
      </c>
      <c r="B3956">
        <v>-0.21</v>
      </c>
      <c r="C3956">
        <v>-1.1990000000000001</v>
      </c>
      <c r="D3956">
        <v>-2.206</v>
      </c>
      <c r="E3956">
        <v>-2.98</v>
      </c>
      <c r="F3956">
        <v>-3.17</v>
      </c>
      <c r="G3956">
        <v>3.8</v>
      </c>
      <c r="H3956">
        <v>-0.01</v>
      </c>
      <c r="I3956">
        <v>3.9820000000000002</v>
      </c>
      <c r="J3956">
        <v>-0.223</v>
      </c>
      <c r="K3956">
        <v>-1.2170000000000001</v>
      </c>
      <c r="L3956">
        <v>-2.2120000000000002</v>
      </c>
      <c r="M3956">
        <v>-3</v>
      </c>
      <c r="N3956">
        <v>-3.18</v>
      </c>
      <c r="O3956">
        <v>1.1619999999999999</v>
      </c>
      <c r="P3956">
        <v>1.179</v>
      </c>
      <c r="Q3956">
        <v>1.1719999999999999</v>
      </c>
      <c r="R3956">
        <v>0.89300000000000002</v>
      </c>
      <c r="S3956">
        <v>0.41599999999999998</v>
      </c>
    </row>
    <row r="3957" spans="1:19" x14ac:dyDescent="0.3">
      <c r="A3957">
        <v>180</v>
      </c>
      <c r="B3957">
        <v>-0.21</v>
      </c>
      <c r="C3957">
        <v>-1.1990000000000001</v>
      </c>
      <c r="D3957">
        <v>-2.206</v>
      </c>
      <c r="E3957">
        <v>-2.98</v>
      </c>
      <c r="F3957">
        <v>-3.17</v>
      </c>
      <c r="G3957">
        <v>3.8</v>
      </c>
      <c r="H3957">
        <v>-0.01</v>
      </c>
      <c r="I3957">
        <v>3.9820000000000002</v>
      </c>
      <c r="J3957">
        <v>-0.224</v>
      </c>
      <c r="K3957">
        <v>-1.214</v>
      </c>
      <c r="L3957">
        <v>-2.21</v>
      </c>
      <c r="M3957">
        <v>-2.9950000000000001</v>
      </c>
      <c r="N3957">
        <v>-3.18</v>
      </c>
      <c r="O3957">
        <v>1.1599999999999999</v>
      </c>
      <c r="P3957">
        <v>1.1759999999999999</v>
      </c>
      <c r="Q3957">
        <v>1.165</v>
      </c>
      <c r="R3957">
        <v>0.88100000000000001</v>
      </c>
      <c r="S3957">
        <v>0.41599999999999998</v>
      </c>
    </row>
    <row r="3958" spans="1:19" x14ac:dyDescent="0.3">
      <c r="A3958">
        <v>240</v>
      </c>
      <c r="B3958">
        <v>-0.21</v>
      </c>
      <c r="C3958">
        <v>-1.1990000000000001</v>
      </c>
      <c r="D3958">
        <v>-2.206</v>
      </c>
      <c r="E3958">
        <v>-2.98</v>
      </c>
      <c r="F3958">
        <v>-3.17</v>
      </c>
      <c r="G3958">
        <v>3.8</v>
      </c>
      <c r="H3958">
        <v>-0.01</v>
      </c>
      <c r="I3958">
        <v>3.9820000000000002</v>
      </c>
      <c r="J3958">
        <v>-0.22700000000000001</v>
      </c>
      <c r="K3958">
        <v>-1.2150000000000001</v>
      </c>
      <c r="L3958">
        <v>-2.2109999999999999</v>
      </c>
      <c r="M3958">
        <v>-2.9940000000000002</v>
      </c>
      <c r="N3958">
        <v>-3.181</v>
      </c>
      <c r="O3958">
        <v>1.1619999999999999</v>
      </c>
      <c r="P3958">
        <v>1.181</v>
      </c>
      <c r="Q3958">
        <v>1.1739999999999999</v>
      </c>
      <c r="R3958">
        <v>0.88100000000000001</v>
      </c>
      <c r="S3958">
        <v>0.41599999999999998</v>
      </c>
    </row>
    <row r="3959" spans="1:19" x14ac:dyDescent="0.3">
      <c r="A3959">
        <v>300</v>
      </c>
      <c r="B3959">
        <v>-0.21</v>
      </c>
      <c r="C3959">
        <v>-1.1990000000000001</v>
      </c>
      <c r="D3959">
        <v>-2.206</v>
      </c>
      <c r="E3959">
        <v>-2.98</v>
      </c>
      <c r="F3959">
        <v>-3.17</v>
      </c>
      <c r="G3959">
        <v>3.8</v>
      </c>
      <c r="H3959">
        <v>-0.01</v>
      </c>
      <c r="I3959">
        <v>3.9820000000000002</v>
      </c>
      <c r="J3959">
        <v>-0.22800000000000001</v>
      </c>
      <c r="K3959">
        <v>-1.2150000000000001</v>
      </c>
      <c r="L3959">
        <v>-2.2109999999999999</v>
      </c>
      <c r="M3959">
        <v>-2.996</v>
      </c>
      <c r="N3959">
        <v>-3.181</v>
      </c>
      <c r="O3959">
        <v>1.161</v>
      </c>
      <c r="P3959">
        <v>1.175</v>
      </c>
      <c r="Q3959">
        <v>1.1719999999999999</v>
      </c>
      <c r="R3959">
        <v>0.89100000000000001</v>
      </c>
      <c r="S3959">
        <v>0.41699999999999998</v>
      </c>
    </row>
    <row r="3960" spans="1:19" x14ac:dyDescent="0.3">
      <c r="A3960">
        <v>360</v>
      </c>
      <c r="B3960">
        <v>-0.21</v>
      </c>
      <c r="C3960">
        <v>-1.1990000000000001</v>
      </c>
      <c r="D3960">
        <v>-2.206</v>
      </c>
      <c r="E3960">
        <v>-2.98</v>
      </c>
      <c r="F3960">
        <v>-3.17</v>
      </c>
      <c r="G3960">
        <v>3.8</v>
      </c>
      <c r="H3960">
        <v>-0.01</v>
      </c>
      <c r="I3960">
        <v>3.9820000000000002</v>
      </c>
      <c r="J3960">
        <v>-0.23</v>
      </c>
      <c r="K3960">
        <v>-1.216</v>
      </c>
      <c r="L3960">
        <v>-2.21</v>
      </c>
      <c r="M3960">
        <v>-2.9990000000000001</v>
      </c>
      <c r="N3960">
        <v>-3.1819999999999999</v>
      </c>
      <c r="O3960">
        <v>1.161</v>
      </c>
      <c r="P3960">
        <v>1.175</v>
      </c>
      <c r="Q3960">
        <v>1.17</v>
      </c>
      <c r="R3960">
        <v>0.89700000000000002</v>
      </c>
      <c r="S3960">
        <v>0.41699999999999998</v>
      </c>
    </row>
    <row r="3961" spans="1:19" x14ac:dyDescent="0.3">
      <c r="A3961">
        <v>420</v>
      </c>
      <c r="B3961">
        <v>-0.21</v>
      </c>
      <c r="C3961">
        <v>-1.1990000000000001</v>
      </c>
      <c r="D3961">
        <v>-2.206</v>
      </c>
      <c r="E3961">
        <v>-2.98</v>
      </c>
      <c r="F3961">
        <v>-3.17</v>
      </c>
      <c r="G3961">
        <v>3.8</v>
      </c>
      <c r="H3961">
        <v>-0.01</v>
      </c>
      <c r="I3961">
        <v>3.9820000000000002</v>
      </c>
      <c r="J3961">
        <v>-0.23200000000000001</v>
      </c>
      <c r="K3961">
        <v>-1.218</v>
      </c>
      <c r="L3961">
        <v>-2.21</v>
      </c>
      <c r="M3961">
        <v>-3</v>
      </c>
      <c r="N3961">
        <v>-3.1819999999999999</v>
      </c>
      <c r="O3961">
        <v>1.161</v>
      </c>
      <c r="P3961">
        <v>1.1739999999999999</v>
      </c>
      <c r="Q3961">
        <v>1.1719999999999999</v>
      </c>
      <c r="R3961">
        <v>0.9</v>
      </c>
      <c r="S3961">
        <v>0.41699999999999998</v>
      </c>
    </row>
    <row r="3962" spans="1:19" x14ac:dyDescent="0.3">
      <c r="A3962">
        <v>480</v>
      </c>
      <c r="B3962">
        <v>-0.21</v>
      </c>
      <c r="C3962">
        <v>-1.1990000000000001</v>
      </c>
      <c r="D3962">
        <v>-2.206</v>
      </c>
      <c r="E3962">
        <v>-2.98</v>
      </c>
      <c r="F3962">
        <v>-3.17</v>
      </c>
      <c r="G3962">
        <v>3.8</v>
      </c>
      <c r="H3962">
        <v>-0.01</v>
      </c>
      <c r="I3962">
        <v>3.9820000000000002</v>
      </c>
      <c r="J3962">
        <v>-0.23300000000000001</v>
      </c>
      <c r="K3962">
        <v>-1.2190000000000001</v>
      </c>
      <c r="L3962">
        <v>-2.2109999999999999</v>
      </c>
      <c r="M3962">
        <v>-3.0009999999999999</v>
      </c>
      <c r="N3962">
        <v>-3.1829999999999998</v>
      </c>
      <c r="O3962">
        <v>1.1599999999999999</v>
      </c>
      <c r="P3962">
        <v>1.1719999999999999</v>
      </c>
      <c r="Q3962">
        <v>1.173</v>
      </c>
      <c r="R3962">
        <v>0.90100000000000002</v>
      </c>
      <c r="S3962">
        <v>0.41699999999999998</v>
      </c>
    </row>
    <row r="3963" spans="1:19" x14ac:dyDescent="0.3">
      <c r="A3963">
        <v>540</v>
      </c>
      <c r="B3963">
        <v>-0.21</v>
      </c>
      <c r="C3963">
        <v>-1.1990000000000001</v>
      </c>
      <c r="D3963">
        <v>-2.206</v>
      </c>
      <c r="E3963">
        <v>-2.98</v>
      </c>
      <c r="F3963">
        <v>-3.17</v>
      </c>
      <c r="G3963">
        <v>3.8</v>
      </c>
      <c r="H3963">
        <v>-0.01</v>
      </c>
      <c r="I3963">
        <v>3.9820000000000002</v>
      </c>
      <c r="J3963">
        <v>-0.23499999999999999</v>
      </c>
      <c r="K3963">
        <v>-1.22</v>
      </c>
      <c r="L3963">
        <v>-2.2109999999999999</v>
      </c>
      <c r="M3963">
        <v>-3.0019999999999998</v>
      </c>
      <c r="N3963">
        <v>-3.1850000000000001</v>
      </c>
      <c r="O3963">
        <v>1.1599999999999999</v>
      </c>
      <c r="P3963">
        <v>1.17</v>
      </c>
      <c r="Q3963">
        <v>1.1719999999999999</v>
      </c>
      <c r="R3963">
        <v>0.90200000000000002</v>
      </c>
      <c r="S3963">
        <v>0.41799999999999998</v>
      </c>
    </row>
    <row r="3964" spans="1:19" x14ac:dyDescent="0.3">
      <c r="A3964">
        <v>600</v>
      </c>
      <c r="B3964">
        <v>-0.21</v>
      </c>
      <c r="C3964">
        <v>-1.1990000000000001</v>
      </c>
      <c r="D3964">
        <v>-2.206</v>
      </c>
      <c r="E3964">
        <v>-2.98</v>
      </c>
      <c r="F3964">
        <v>-3.17</v>
      </c>
      <c r="G3964">
        <v>3.8</v>
      </c>
      <c r="H3964">
        <v>-0.01</v>
      </c>
      <c r="I3964">
        <v>3.9820000000000002</v>
      </c>
      <c r="J3964">
        <v>-0.23699999999999999</v>
      </c>
      <c r="K3964">
        <v>-1.222</v>
      </c>
      <c r="L3964">
        <v>-2.2109999999999999</v>
      </c>
      <c r="M3964">
        <v>-3.0030000000000001</v>
      </c>
      <c r="N3964">
        <v>-3.1859999999999999</v>
      </c>
      <c r="O3964">
        <v>1.159</v>
      </c>
      <c r="P3964">
        <v>1.169</v>
      </c>
      <c r="Q3964">
        <v>1.171</v>
      </c>
      <c r="R3964">
        <v>0.90200000000000002</v>
      </c>
      <c r="S3964">
        <v>0.41799999999999998</v>
      </c>
    </row>
    <row r="3966" spans="1:19" x14ac:dyDescent="0.3">
      <c r="A3966" t="s">
        <v>0</v>
      </c>
      <c r="B3966" t="s">
        <v>306</v>
      </c>
    </row>
    <row r="3967" spans="1:19" x14ac:dyDescent="0.3">
      <c r="A3967">
        <v>0</v>
      </c>
      <c r="B3967">
        <v>-0.21</v>
      </c>
      <c r="C3967">
        <v>-1.1990000000000001</v>
      </c>
      <c r="D3967">
        <v>-2.206</v>
      </c>
      <c r="E3967">
        <v>-2.9740000000000002</v>
      </c>
      <c r="F3967">
        <v>-3.16</v>
      </c>
      <c r="G3967">
        <v>3.8</v>
      </c>
      <c r="H3967">
        <v>-0.01</v>
      </c>
      <c r="I3967">
        <v>3.9820000000000002</v>
      </c>
      <c r="J3967">
        <v>-0.215</v>
      </c>
      <c r="K3967">
        <v>-1.2150000000000001</v>
      </c>
      <c r="L3967">
        <v>-2.2109999999999999</v>
      </c>
      <c r="M3967">
        <v>-2.992</v>
      </c>
      <c r="N3967">
        <v>-3.16</v>
      </c>
      <c r="O3967">
        <v>1.155</v>
      </c>
      <c r="P3967">
        <v>1.155</v>
      </c>
      <c r="Q3967">
        <v>1.1479999999999999</v>
      </c>
      <c r="R3967">
        <v>0.86699999999999999</v>
      </c>
      <c r="S3967">
        <v>0.38900000000000001</v>
      </c>
    </row>
    <row r="3968" spans="1:19" x14ac:dyDescent="0.3">
      <c r="A3968">
        <v>60</v>
      </c>
      <c r="B3968">
        <v>-0.21</v>
      </c>
      <c r="C3968">
        <v>-1.1990000000000001</v>
      </c>
      <c r="D3968">
        <v>-2.206</v>
      </c>
      <c r="E3968">
        <v>-2.9740000000000002</v>
      </c>
      <c r="F3968">
        <v>-3.16</v>
      </c>
      <c r="G3968">
        <v>3.8</v>
      </c>
      <c r="H3968">
        <v>-0.01</v>
      </c>
      <c r="I3968">
        <v>3.9820000000000002</v>
      </c>
      <c r="J3968">
        <v>-0.222</v>
      </c>
      <c r="K3968">
        <v>-1.2150000000000001</v>
      </c>
      <c r="L3968">
        <v>-2.2090000000000001</v>
      </c>
      <c r="M3968">
        <v>-2.988</v>
      </c>
      <c r="N3968">
        <v>-3.1680000000000001</v>
      </c>
      <c r="O3968">
        <v>1.1619999999999999</v>
      </c>
      <c r="P3968">
        <v>1.1679999999999999</v>
      </c>
      <c r="Q3968">
        <v>1.153</v>
      </c>
      <c r="R3968">
        <v>0.86299999999999999</v>
      </c>
      <c r="S3968">
        <v>0.41199999999999998</v>
      </c>
    </row>
    <row r="3969" spans="1:19" x14ac:dyDescent="0.3">
      <c r="A3969">
        <v>120</v>
      </c>
      <c r="B3969">
        <v>-0.21</v>
      </c>
      <c r="C3969">
        <v>-1.1990000000000001</v>
      </c>
      <c r="D3969">
        <v>-2.206</v>
      </c>
      <c r="E3969">
        <v>-2.9740000000000002</v>
      </c>
      <c r="F3969">
        <v>-3.16</v>
      </c>
      <c r="G3969">
        <v>3.8</v>
      </c>
      <c r="H3969">
        <v>-0.01</v>
      </c>
      <c r="I3969">
        <v>3.9820000000000002</v>
      </c>
      <c r="J3969">
        <v>-0.223</v>
      </c>
      <c r="K3969">
        <v>-1.2170000000000001</v>
      </c>
      <c r="L3969">
        <v>-2.2120000000000002</v>
      </c>
      <c r="M3969">
        <v>-2.9940000000000002</v>
      </c>
      <c r="N3969">
        <v>-3.169</v>
      </c>
      <c r="O3969">
        <v>1.1619999999999999</v>
      </c>
      <c r="P3969">
        <v>1.179</v>
      </c>
      <c r="Q3969">
        <v>1.171</v>
      </c>
      <c r="R3969">
        <v>0.88600000000000001</v>
      </c>
      <c r="S3969">
        <v>0.41299999999999998</v>
      </c>
    </row>
    <row r="3970" spans="1:19" x14ac:dyDescent="0.3">
      <c r="A3970">
        <v>180</v>
      </c>
      <c r="B3970">
        <v>-0.21</v>
      </c>
      <c r="C3970">
        <v>-1.1990000000000001</v>
      </c>
      <c r="D3970">
        <v>-2.206</v>
      </c>
      <c r="E3970">
        <v>-2.9740000000000002</v>
      </c>
      <c r="F3970">
        <v>-3.16</v>
      </c>
      <c r="G3970">
        <v>3.8</v>
      </c>
      <c r="H3970">
        <v>-0.01</v>
      </c>
      <c r="I3970">
        <v>3.9820000000000002</v>
      </c>
      <c r="J3970">
        <v>-0.224</v>
      </c>
      <c r="K3970">
        <v>-1.214</v>
      </c>
      <c r="L3970">
        <v>-2.2090000000000001</v>
      </c>
      <c r="M3970">
        <v>-2.9889999999999999</v>
      </c>
      <c r="N3970">
        <v>-3.17</v>
      </c>
      <c r="O3970">
        <v>1.1599999999999999</v>
      </c>
      <c r="P3970">
        <v>1.1759999999999999</v>
      </c>
      <c r="Q3970">
        <v>1.165</v>
      </c>
      <c r="R3970">
        <v>0.874</v>
      </c>
      <c r="S3970">
        <v>0.41299999999999998</v>
      </c>
    </row>
    <row r="3971" spans="1:19" x14ac:dyDescent="0.3">
      <c r="A3971">
        <v>240</v>
      </c>
      <c r="B3971">
        <v>-0.21</v>
      </c>
      <c r="C3971">
        <v>-1.1990000000000001</v>
      </c>
      <c r="D3971">
        <v>-2.206</v>
      </c>
      <c r="E3971">
        <v>-2.9740000000000002</v>
      </c>
      <c r="F3971">
        <v>-3.16</v>
      </c>
      <c r="G3971">
        <v>3.8</v>
      </c>
      <c r="H3971">
        <v>-0.01</v>
      </c>
      <c r="I3971">
        <v>3.9820000000000002</v>
      </c>
      <c r="J3971">
        <v>-0.22700000000000001</v>
      </c>
      <c r="K3971">
        <v>-1.2150000000000001</v>
      </c>
      <c r="L3971">
        <v>-2.2109999999999999</v>
      </c>
      <c r="M3971">
        <v>-2.988</v>
      </c>
      <c r="N3971">
        <v>-3.1709999999999998</v>
      </c>
      <c r="O3971">
        <v>1.1619999999999999</v>
      </c>
      <c r="P3971">
        <v>1.181</v>
      </c>
      <c r="Q3971">
        <v>1.1739999999999999</v>
      </c>
      <c r="R3971">
        <v>0.875</v>
      </c>
      <c r="S3971">
        <v>0.41299999999999998</v>
      </c>
    </row>
    <row r="3972" spans="1:19" x14ac:dyDescent="0.3">
      <c r="A3972">
        <v>300</v>
      </c>
      <c r="B3972">
        <v>-0.21</v>
      </c>
      <c r="C3972">
        <v>-1.1990000000000001</v>
      </c>
      <c r="D3972">
        <v>-2.206</v>
      </c>
      <c r="E3972">
        <v>-2.9740000000000002</v>
      </c>
      <c r="F3972">
        <v>-3.16</v>
      </c>
      <c r="G3972">
        <v>3.8</v>
      </c>
      <c r="H3972">
        <v>-0.01</v>
      </c>
      <c r="I3972">
        <v>3.9820000000000002</v>
      </c>
      <c r="J3972">
        <v>-0.22800000000000001</v>
      </c>
      <c r="K3972">
        <v>-1.2150000000000001</v>
      </c>
      <c r="L3972">
        <v>-2.2109999999999999</v>
      </c>
      <c r="M3972">
        <v>-2.99</v>
      </c>
      <c r="N3972">
        <v>-3.1709999999999998</v>
      </c>
      <c r="O3972">
        <v>1.161</v>
      </c>
      <c r="P3972">
        <v>1.175</v>
      </c>
      <c r="Q3972">
        <v>1.171</v>
      </c>
      <c r="R3972">
        <v>0.88500000000000001</v>
      </c>
      <c r="S3972">
        <v>0.41299999999999998</v>
      </c>
    </row>
    <row r="3973" spans="1:19" x14ac:dyDescent="0.3">
      <c r="A3973">
        <v>360</v>
      </c>
      <c r="B3973">
        <v>-0.21</v>
      </c>
      <c r="C3973">
        <v>-1.1990000000000001</v>
      </c>
      <c r="D3973">
        <v>-2.206</v>
      </c>
      <c r="E3973">
        <v>-2.9740000000000002</v>
      </c>
      <c r="F3973">
        <v>-3.16</v>
      </c>
      <c r="G3973">
        <v>3.8</v>
      </c>
      <c r="H3973">
        <v>-0.01</v>
      </c>
      <c r="I3973">
        <v>3.9820000000000002</v>
      </c>
      <c r="J3973">
        <v>-0.23</v>
      </c>
      <c r="K3973">
        <v>-1.216</v>
      </c>
      <c r="L3973">
        <v>-2.21</v>
      </c>
      <c r="M3973">
        <v>-2.9929999999999999</v>
      </c>
      <c r="N3973">
        <v>-3.1709999999999998</v>
      </c>
      <c r="O3973">
        <v>1.161</v>
      </c>
      <c r="P3973">
        <v>1.175</v>
      </c>
      <c r="Q3973">
        <v>1.169</v>
      </c>
      <c r="R3973">
        <v>0.89100000000000001</v>
      </c>
      <c r="S3973">
        <v>0.41299999999999998</v>
      </c>
    </row>
    <row r="3974" spans="1:19" x14ac:dyDescent="0.3">
      <c r="A3974">
        <v>420</v>
      </c>
      <c r="B3974">
        <v>-0.21</v>
      </c>
      <c r="C3974">
        <v>-1.1990000000000001</v>
      </c>
      <c r="D3974">
        <v>-2.206</v>
      </c>
      <c r="E3974">
        <v>-2.9740000000000002</v>
      </c>
      <c r="F3974">
        <v>-3.16</v>
      </c>
      <c r="G3974">
        <v>3.8</v>
      </c>
      <c r="H3974">
        <v>-0.01</v>
      </c>
      <c r="I3974">
        <v>3.9820000000000002</v>
      </c>
      <c r="J3974">
        <v>-0.23200000000000001</v>
      </c>
      <c r="K3974">
        <v>-1.218</v>
      </c>
      <c r="L3974">
        <v>-2.21</v>
      </c>
      <c r="M3974">
        <v>-2.9940000000000002</v>
      </c>
      <c r="N3974">
        <v>-3.1720000000000002</v>
      </c>
      <c r="O3974">
        <v>1.161</v>
      </c>
      <c r="P3974">
        <v>1.1739999999999999</v>
      </c>
      <c r="Q3974">
        <v>1.171</v>
      </c>
      <c r="R3974">
        <v>0.89400000000000002</v>
      </c>
      <c r="S3974">
        <v>0.41399999999999998</v>
      </c>
    </row>
    <row r="3975" spans="1:19" x14ac:dyDescent="0.3">
      <c r="A3975">
        <v>480</v>
      </c>
      <c r="B3975">
        <v>-0.21</v>
      </c>
      <c r="C3975">
        <v>-1.1990000000000001</v>
      </c>
      <c r="D3975">
        <v>-2.206</v>
      </c>
      <c r="E3975">
        <v>-2.9740000000000002</v>
      </c>
      <c r="F3975">
        <v>-3.16</v>
      </c>
      <c r="G3975">
        <v>3.8</v>
      </c>
      <c r="H3975">
        <v>-0.01</v>
      </c>
      <c r="I3975">
        <v>3.9820000000000002</v>
      </c>
      <c r="J3975">
        <v>-0.23300000000000001</v>
      </c>
      <c r="K3975">
        <v>-1.2190000000000001</v>
      </c>
      <c r="L3975">
        <v>-2.2109999999999999</v>
      </c>
      <c r="M3975">
        <v>-2.9950000000000001</v>
      </c>
      <c r="N3975">
        <v>-3.173</v>
      </c>
      <c r="O3975">
        <v>1.1599999999999999</v>
      </c>
      <c r="P3975">
        <v>1.1719999999999999</v>
      </c>
      <c r="Q3975">
        <v>1.173</v>
      </c>
      <c r="R3975">
        <v>0.89500000000000002</v>
      </c>
      <c r="S3975">
        <v>0.41399999999999998</v>
      </c>
    </row>
    <row r="3976" spans="1:19" x14ac:dyDescent="0.3">
      <c r="A3976">
        <v>540</v>
      </c>
      <c r="B3976">
        <v>-0.21</v>
      </c>
      <c r="C3976">
        <v>-1.1990000000000001</v>
      </c>
      <c r="D3976">
        <v>-2.206</v>
      </c>
      <c r="E3976">
        <v>-2.9740000000000002</v>
      </c>
      <c r="F3976">
        <v>-3.16</v>
      </c>
      <c r="G3976">
        <v>3.8</v>
      </c>
      <c r="H3976">
        <v>-0.01</v>
      </c>
      <c r="I3976">
        <v>3.9820000000000002</v>
      </c>
      <c r="J3976">
        <v>-0.23499999999999999</v>
      </c>
      <c r="K3976">
        <v>-1.22</v>
      </c>
      <c r="L3976">
        <v>-2.2109999999999999</v>
      </c>
      <c r="M3976">
        <v>-2.996</v>
      </c>
      <c r="N3976">
        <v>-3.1739999999999999</v>
      </c>
      <c r="O3976">
        <v>1.1599999999999999</v>
      </c>
      <c r="P3976">
        <v>1.17</v>
      </c>
      <c r="Q3976">
        <v>1.1719999999999999</v>
      </c>
      <c r="R3976">
        <v>0.89500000000000002</v>
      </c>
      <c r="S3976">
        <v>0.41399999999999998</v>
      </c>
    </row>
    <row r="3977" spans="1:19" x14ac:dyDescent="0.3">
      <c r="A3977">
        <v>600</v>
      </c>
      <c r="B3977">
        <v>-0.21</v>
      </c>
      <c r="C3977">
        <v>-1.1990000000000001</v>
      </c>
      <c r="D3977">
        <v>-2.206</v>
      </c>
      <c r="E3977">
        <v>-2.9740000000000002</v>
      </c>
      <c r="F3977">
        <v>-3.16</v>
      </c>
      <c r="G3977">
        <v>3.8</v>
      </c>
      <c r="H3977">
        <v>-0.01</v>
      </c>
      <c r="I3977">
        <v>3.9820000000000002</v>
      </c>
      <c r="J3977">
        <v>-0.23699999999999999</v>
      </c>
      <c r="K3977">
        <v>-1.222</v>
      </c>
      <c r="L3977">
        <v>-2.2109999999999999</v>
      </c>
      <c r="M3977">
        <v>-2.996</v>
      </c>
      <c r="N3977">
        <v>-3.1749999999999998</v>
      </c>
      <c r="O3977">
        <v>1.159</v>
      </c>
      <c r="P3977">
        <v>1.169</v>
      </c>
      <c r="Q3977">
        <v>1.171</v>
      </c>
      <c r="R3977">
        <v>0.89600000000000002</v>
      </c>
      <c r="S3977">
        <v>0.41499999999999998</v>
      </c>
    </row>
    <row r="3979" spans="1:19" x14ac:dyDescent="0.3">
      <c r="A3979" t="s">
        <v>0</v>
      </c>
      <c r="B3979" t="s">
        <v>307</v>
      </c>
    </row>
    <row r="3980" spans="1:19" x14ac:dyDescent="0.3">
      <c r="A3980">
        <v>0</v>
      </c>
      <c r="B3980">
        <v>-0.20899999999999999</v>
      </c>
      <c r="C3980">
        <v>-1.198</v>
      </c>
      <c r="D3980">
        <v>-2.2069999999999999</v>
      </c>
      <c r="E3980">
        <v>-3.0190000000000001</v>
      </c>
      <c r="F3980">
        <v>-3.24</v>
      </c>
      <c r="G3980">
        <v>3.8</v>
      </c>
      <c r="H3980">
        <v>0</v>
      </c>
      <c r="I3980">
        <v>3.9820000000000002</v>
      </c>
      <c r="J3980">
        <v>-0.215</v>
      </c>
      <c r="K3980">
        <v>-1.2150000000000001</v>
      </c>
      <c r="L3980">
        <v>-2.2120000000000002</v>
      </c>
      <c r="M3980">
        <v>-3.0379999999999998</v>
      </c>
      <c r="N3980">
        <v>-3.24</v>
      </c>
      <c r="O3980">
        <v>1.155</v>
      </c>
      <c r="P3980">
        <v>1.155</v>
      </c>
      <c r="Q3980">
        <v>1.1499999999999999</v>
      </c>
      <c r="R3980">
        <v>0.91600000000000004</v>
      </c>
      <c r="S3980">
        <v>0.41499999999999998</v>
      </c>
    </row>
    <row r="3981" spans="1:19" x14ac:dyDescent="0.3">
      <c r="A3981">
        <v>60</v>
      </c>
      <c r="B3981">
        <v>-0.20899999999999999</v>
      </c>
      <c r="C3981">
        <v>-1.198</v>
      </c>
      <c r="D3981">
        <v>-2.2069999999999999</v>
      </c>
      <c r="E3981">
        <v>-3.0190000000000001</v>
      </c>
      <c r="F3981">
        <v>-3.24</v>
      </c>
      <c r="G3981">
        <v>3.8</v>
      </c>
      <c r="H3981">
        <v>0</v>
      </c>
      <c r="I3981">
        <v>3.9820000000000002</v>
      </c>
      <c r="J3981">
        <v>-0.221</v>
      </c>
      <c r="K3981">
        <v>-1.216</v>
      </c>
      <c r="L3981">
        <v>-2.21</v>
      </c>
      <c r="M3981">
        <v>-3.0339999999999998</v>
      </c>
      <c r="N3981">
        <v>-3.2490000000000001</v>
      </c>
      <c r="O3981">
        <v>1.1639999999999999</v>
      </c>
      <c r="P3981">
        <v>1.17</v>
      </c>
      <c r="Q3981">
        <v>1.155</v>
      </c>
      <c r="R3981">
        <v>0.91400000000000003</v>
      </c>
      <c r="S3981">
        <v>0.44</v>
      </c>
    </row>
    <row r="3982" spans="1:19" x14ac:dyDescent="0.3">
      <c r="A3982">
        <v>120</v>
      </c>
      <c r="B3982">
        <v>-0.20899999999999999</v>
      </c>
      <c r="C3982">
        <v>-1.198</v>
      </c>
      <c r="D3982">
        <v>-2.2069999999999999</v>
      </c>
      <c r="E3982">
        <v>-3.0190000000000001</v>
      </c>
      <c r="F3982">
        <v>-3.24</v>
      </c>
      <c r="G3982">
        <v>3.8</v>
      </c>
      <c r="H3982">
        <v>0</v>
      </c>
      <c r="I3982">
        <v>3.9820000000000002</v>
      </c>
      <c r="J3982">
        <v>-0.221</v>
      </c>
      <c r="K3982">
        <v>-1.2170000000000001</v>
      </c>
      <c r="L3982">
        <v>-2.2130000000000001</v>
      </c>
      <c r="M3982">
        <v>-3.04</v>
      </c>
      <c r="N3982">
        <v>-3.2509999999999999</v>
      </c>
      <c r="O3982">
        <v>1.1639999999999999</v>
      </c>
      <c r="P3982">
        <v>1.179</v>
      </c>
      <c r="Q3982">
        <v>1.1739999999999999</v>
      </c>
      <c r="R3982">
        <v>0.93899999999999995</v>
      </c>
      <c r="S3982">
        <v>0.441</v>
      </c>
    </row>
    <row r="3983" spans="1:19" x14ac:dyDescent="0.3">
      <c r="A3983">
        <v>180</v>
      </c>
      <c r="B3983">
        <v>-0.20899999999999999</v>
      </c>
      <c r="C3983">
        <v>-1.198</v>
      </c>
      <c r="D3983">
        <v>-2.2069999999999999</v>
      </c>
      <c r="E3983">
        <v>-3.0190000000000001</v>
      </c>
      <c r="F3983">
        <v>-3.24</v>
      </c>
      <c r="G3983">
        <v>3.8</v>
      </c>
      <c r="H3983">
        <v>0</v>
      </c>
      <c r="I3983">
        <v>3.9820000000000002</v>
      </c>
      <c r="J3983">
        <v>-0.222</v>
      </c>
      <c r="K3983">
        <v>-1.214</v>
      </c>
      <c r="L3983">
        <v>-2.2109999999999999</v>
      </c>
      <c r="M3983">
        <v>-3.036</v>
      </c>
      <c r="N3983">
        <v>-3.2509999999999999</v>
      </c>
      <c r="O3983">
        <v>1.165</v>
      </c>
      <c r="P3983">
        <v>1.1759999999999999</v>
      </c>
      <c r="Q3983">
        <v>1.167</v>
      </c>
      <c r="R3983">
        <v>0.92700000000000005</v>
      </c>
      <c r="S3983">
        <v>0.441</v>
      </c>
    </row>
    <row r="3984" spans="1:19" x14ac:dyDescent="0.3">
      <c r="A3984">
        <v>240</v>
      </c>
      <c r="B3984">
        <v>-0.20899999999999999</v>
      </c>
      <c r="C3984">
        <v>-1.198</v>
      </c>
      <c r="D3984">
        <v>-2.2069999999999999</v>
      </c>
      <c r="E3984">
        <v>-3.0190000000000001</v>
      </c>
      <c r="F3984">
        <v>-3.24</v>
      </c>
      <c r="G3984">
        <v>3.8</v>
      </c>
      <c r="H3984">
        <v>0</v>
      </c>
      <c r="I3984">
        <v>3.9820000000000002</v>
      </c>
      <c r="J3984">
        <v>-0.224</v>
      </c>
      <c r="K3984">
        <v>-1.2150000000000001</v>
      </c>
      <c r="L3984">
        <v>-2.2130000000000001</v>
      </c>
      <c r="M3984">
        <v>-3.0350000000000001</v>
      </c>
      <c r="N3984">
        <v>-3.2519999999999998</v>
      </c>
      <c r="O3984">
        <v>1.169</v>
      </c>
      <c r="P3984">
        <v>1.181</v>
      </c>
      <c r="Q3984">
        <v>1.1759999999999999</v>
      </c>
      <c r="R3984">
        <v>0.92600000000000005</v>
      </c>
      <c r="S3984">
        <v>0.441</v>
      </c>
    </row>
    <row r="3985" spans="1:19" x14ac:dyDescent="0.3">
      <c r="A3985">
        <v>300</v>
      </c>
      <c r="B3985">
        <v>-0.20899999999999999</v>
      </c>
      <c r="C3985">
        <v>-1.198</v>
      </c>
      <c r="D3985">
        <v>-2.2069999999999999</v>
      </c>
      <c r="E3985">
        <v>-3.0190000000000001</v>
      </c>
      <c r="F3985">
        <v>-3.24</v>
      </c>
      <c r="G3985">
        <v>3.8</v>
      </c>
      <c r="H3985">
        <v>0</v>
      </c>
      <c r="I3985">
        <v>3.9820000000000002</v>
      </c>
      <c r="J3985">
        <v>-0.224</v>
      </c>
      <c r="K3985">
        <v>-1.216</v>
      </c>
      <c r="L3985">
        <v>-2.2130000000000001</v>
      </c>
      <c r="M3985">
        <v>-3.036</v>
      </c>
      <c r="N3985">
        <v>-3.2530000000000001</v>
      </c>
      <c r="O3985">
        <v>1.169</v>
      </c>
      <c r="P3985">
        <v>1.1759999999999999</v>
      </c>
      <c r="Q3985">
        <v>1.175</v>
      </c>
      <c r="R3985">
        <v>0.93300000000000005</v>
      </c>
      <c r="S3985">
        <v>0.441</v>
      </c>
    </row>
    <row r="3986" spans="1:19" x14ac:dyDescent="0.3">
      <c r="A3986">
        <v>360</v>
      </c>
      <c r="B3986">
        <v>-0.20899999999999999</v>
      </c>
      <c r="C3986">
        <v>-1.198</v>
      </c>
      <c r="D3986">
        <v>-2.2069999999999999</v>
      </c>
      <c r="E3986">
        <v>-3.0190000000000001</v>
      </c>
      <c r="F3986">
        <v>-3.24</v>
      </c>
      <c r="G3986">
        <v>3.8</v>
      </c>
      <c r="H3986">
        <v>0</v>
      </c>
      <c r="I3986">
        <v>3.9820000000000002</v>
      </c>
      <c r="J3986">
        <v>-0.224</v>
      </c>
      <c r="K3986">
        <v>-1.216</v>
      </c>
      <c r="L3986">
        <v>-2.2120000000000002</v>
      </c>
      <c r="M3986">
        <v>-3.0379999999999998</v>
      </c>
      <c r="N3986">
        <v>-3.2530000000000001</v>
      </c>
      <c r="O3986">
        <v>1.17</v>
      </c>
      <c r="P3986">
        <v>1.1759999999999999</v>
      </c>
      <c r="Q3986">
        <v>1.1719999999999999</v>
      </c>
      <c r="R3986">
        <v>0.93899999999999995</v>
      </c>
      <c r="S3986">
        <v>0.441</v>
      </c>
    </row>
    <row r="3987" spans="1:19" x14ac:dyDescent="0.3">
      <c r="A3987">
        <v>420</v>
      </c>
      <c r="B3987">
        <v>-0.20899999999999999</v>
      </c>
      <c r="C3987">
        <v>-1.198</v>
      </c>
      <c r="D3987">
        <v>-2.2069999999999999</v>
      </c>
      <c r="E3987">
        <v>-3.0190000000000001</v>
      </c>
      <c r="F3987">
        <v>-3.24</v>
      </c>
      <c r="G3987">
        <v>3.8</v>
      </c>
      <c r="H3987">
        <v>0</v>
      </c>
      <c r="I3987">
        <v>3.9820000000000002</v>
      </c>
      <c r="J3987">
        <v>-0.22500000000000001</v>
      </c>
      <c r="K3987">
        <v>-1.2170000000000001</v>
      </c>
      <c r="L3987">
        <v>-2.2120000000000002</v>
      </c>
      <c r="M3987">
        <v>-3.0390000000000001</v>
      </c>
      <c r="N3987">
        <v>-3.254</v>
      </c>
      <c r="O3987">
        <v>1.171</v>
      </c>
      <c r="P3987">
        <v>1.175</v>
      </c>
      <c r="Q3987">
        <v>1.1739999999999999</v>
      </c>
      <c r="R3987">
        <v>0.94299999999999995</v>
      </c>
      <c r="S3987">
        <v>0.442</v>
      </c>
    </row>
    <row r="3988" spans="1:19" x14ac:dyDescent="0.3">
      <c r="A3988">
        <v>480</v>
      </c>
      <c r="B3988">
        <v>-0.20899999999999999</v>
      </c>
      <c r="C3988">
        <v>-1.198</v>
      </c>
      <c r="D3988">
        <v>-2.2069999999999999</v>
      </c>
      <c r="E3988">
        <v>-3.0190000000000001</v>
      </c>
      <c r="F3988">
        <v>-3.24</v>
      </c>
      <c r="G3988">
        <v>3.8</v>
      </c>
      <c r="H3988">
        <v>0</v>
      </c>
      <c r="I3988">
        <v>3.9820000000000002</v>
      </c>
      <c r="J3988">
        <v>-0.22500000000000001</v>
      </c>
      <c r="K3988">
        <v>-1.218</v>
      </c>
      <c r="L3988">
        <v>-2.2120000000000002</v>
      </c>
      <c r="M3988">
        <v>-3.04</v>
      </c>
      <c r="N3988">
        <v>-3.2549999999999999</v>
      </c>
      <c r="O3988">
        <v>1.171</v>
      </c>
      <c r="P3988">
        <v>1.1739999999999999</v>
      </c>
      <c r="Q3988">
        <v>1.175</v>
      </c>
      <c r="R3988">
        <v>0.94399999999999995</v>
      </c>
      <c r="S3988">
        <v>0.442</v>
      </c>
    </row>
    <row r="3989" spans="1:19" x14ac:dyDescent="0.3">
      <c r="A3989">
        <v>540</v>
      </c>
      <c r="B3989">
        <v>-0.20899999999999999</v>
      </c>
      <c r="C3989">
        <v>-1.198</v>
      </c>
      <c r="D3989">
        <v>-2.2069999999999999</v>
      </c>
      <c r="E3989">
        <v>-3.0190000000000001</v>
      </c>
      <c r="F3989">
        <v>-3.24</v>
      </c>
      <c r="G3989">
        <v>3.8</v>
      </c>
      <c r="H3989">
        <v>0</v>
      </c>
      <c r="I3989">
        <v>3.9820000000000002</v>
      </c>
      <c r="J3989">
        <v>-0.22500000000000001</v>
      </c>
      <c r="K3989">
        <v>-1.2190000000000001</v>
      </c>
      <c r="L3989">
        <v>-2.2120000000000002</v>
      </c>
      <c r="M3989">
        <v>-3.0409999999999999</v>
      </c>
      <c r="N3989">
        <v>-3.2559999999999998</v>
      </c>
      <c r="O3989">
        <v>1.171</v>
      </c>
      <c r="P3989">
        <v>1.173</v>
      </c>
      <c r="Q3989">
        <v>1.175</v>
      </c>
      <c r="R3989">
        <v>0.94499999999999995</v>
      </c>
      <c r="S3989">
        <v>0.443</v>
      </c>
    </row>
    <row r="3990" spans="1:19" x14ac:dyDescent="0.3">
      <c r="A3990">
        <v>600</v>
      </c>
      <c r="B3990">
        <v>-0.20899999999999999</v>
      </c>
      <c r="C3990">
        <v>-1.198</v>
      </c>
      <c r="D3990">
        <v>-2.2069999999999999</v>
      </c>
      <c r="E3990">
        <v>-3.0190000000000001</v>
      </c>
      <c r="F3990">
        <v>-3.24</v>
      </c>
      <c r="G3990">
        <v>3.8</v>
      </c>
      <c r="H3990">
        <v>0</v>
      </c>
      <c r="I3990">
        <v>3.9820000000000002</v>
      </c>
      <c r="J3990">
        <v>-0.22600000000000001</v>
      </c>
      <c r="K3990">
        <v>-1.22</v>
      </c>
      <c r="L3990">
        <v>-2.2120000000000002</v>
      </c>
      <c r="M3990">
        <v>-3.0419999999999998</v>
      </c>
      <c r="N3990">
        <v>-3.258</v>
      </c>
      <c r="O3990">
        <v>1.1719999999999999</v>
      </c>
      <c r="P3990">
        <v>1.173</v>
      </c>
      <c r="Q3990">
        <v>1.173</v>
      </c>
      <c r="R3990">
        <v>0.94499999999999995</v>
      </c>
      <c r="S3990">
        <v>0.443</v>
      </c>
    </row>
    <row r="3992" spans="1:19" x14ac:dyDescent="0.3">
      <c r="A3992" t="s">
        <v>0</v>
      </c>
      <c r="B3992" t="s">
        <v>308</v>
      </c>
    </row>
    <row r="3993" spans="1:19" x14ac:dyDescent="0.3">
      <c r="A3993">
        <v>0</v>
      </c>
      <c r="B3993">
        <v>-0.20899999999999999</v>
      </c>
      <c r="C3993">
        <v>-1.198</v>
      </c>
      <c r="D3993">
        <v>-2.2069999999999999</v>
      </c>
      <c r="E3993">
        <v>-3.0139999999999998</v>
      </c>
      <c r="F3993">
        <v>-3.23</v>
      </c>
      <c r="G3993">
        <v>3.8</v>
      </c>
      <c r="H3993">
        <v>0</v>
      </c>
      <c r="I3993">
        <v>3.9820000000000002</v>
      </c>
      <c r="J3993">
        <v>-0.215</v>
      </c>
      <c r="K3993">
        <v>-1.2150000000000001</v>
      </c>
      <c r="L3993">
        <v>-2.2120000000000002</v>
      </c>
      <c r="M3993">
        <v>-3.032</v>
      </c>
      <c r="N3993">
        <v>-3.23</v>
      </c>
      <c r="O3993">
        <v>1.155</v>
      </c>
      <c r="P3993">
        <v>1.155</v>
      </c>
      <c r="Q3993">
        <v>1.1499999999999999</v>
      </c>
      <c r="R3993">
        <v>0.91</v>
      </c>
      <c r="S3993">
        <v>0.41199999999999998</v>
      </c>
    </row>
    <row r="3994" spans="1:19" x14ac:dyDescent="0.3">
      <c r="A3994">
        <v>60</v>
      </c>
      <c r="B3994">
        <v>-0.20899999999999999</v>
      </c>
      <c r="C3994">
        <v>-1.198</v>
      </c>
      <c r="D3994">
        <v>-2.2069999999999999</v>
      </c>
      <c r="E3994">
        <v>-3.0139999999999998</v>
      </c>
      <c r="F3994">
        <v>-3.23</v>
      </c>
      <c r="G3994">
        <v>3.8</v>
      </c>
      <c r="H3994">
        <v>0</v>
      </c>
      <c r="I3994">
        <v>3.9820000000000002</v>
      </c>
      <c r="J3994">
        <v>-0.221</v>
      </c>
      <c r="K3994">
        <v>-1.216</v>
      </c>
      <c r="L3994">
        <v>-2.21</v>
      </c>
      <c r="M3994">
        <v>-3.0289999999999999</v>
      </c>
      <c r="N3994">
        <v>-3.2389999999999999</v>
      </c>
      <c r="O3994">
        <v>1.1639999999999999</v>
      </c>
      <c r="P3994">
        <v>1.17</v>
      </c>
      <c r="Q3994">
        <v>1.1539999999999999</v>
      </c>
      <c r="R3994">
        <v>0.90700000000000003</v>
      </c>
      <c r="S3994">
        <v>0.436</v>
      </c>
    </row>
    <row r="3995" spans="1:19" x14ac:dyDescent="0.3">
      <c r="A3995">
        <v>120</v>
      </c>
      <c r="B3995">
        <v>-0.20899999999999999</v>
      </c>
      <c r="C3995">
        <v>-1.198</v>
      </c>
      <c r="D3995">
        <v>-2.2069999999999999</v>
      </c>
      <c r="E3995">
        <v>-3.0139999999999998</v>
      </c>
      <c r="F3995">
        <v>-3.23</v>
      </c>
      <c r="G3995">
        <v>3.8</v>
      </c>
      <c r="H3995">
        <v>0</v>
      </c>
      <c r="I3995">
        <v>3.9820000000000002</v>
      </c>
      <c r="J3995">
        <v>-0.221</v>
      </c>
      <c r="K3995">
        <v>-1.2170000000000001</v>
      </c>
      <c r="L3995">
        <v>-2.2130000000000001</v>
      </c>
      <c r="M3995">
        <v>-3.0350000000000001</v>
      </c>
      <c r="N3995">
        <v>-3.24</v>
      </c>
      <c r="O3995">
        <v>1.1639999999999999</v>
      </c>
      <c r="P3995">
        <v>1.179</v>
      </c>
      <c r="Q3995">
        <v>1.1739999999999999</v>
      </c>
      <c r="R3995">
        <v>0.93300000000000005</v>
      </c>
      <c r="S3995">
        <v>0.437</v>
      </c>
    </row>
    <row r="3996" spans="1:19" x14ac:dyDescent="0.3">
      <c r="A3996">
        <v>180</v>
      </c>
      <c r="B3996">
        <v>-0.20899999999999999</v>
      </c>
      <c r="C3996">
        <v>-1.198</v>
      </c>
      <c r="D3996">
        <v>-2.2069999999999999</v>
      </c>
      <c r="E3996">
        <v>-3.0139999999999998</v>
      </c>
      <c r="F3996">
        <v>-3.23</v>
      </c>
      <c r="G3996">
        <v>3.8</v>
      </c>
      <c r="H3996">
        <v>0</v>
      </c>
      <c r="I3996">
        <v>3.9820000000000002</v>
      </c>
      <c r="J3996">
        <v>-0.222</v>
      </c>
      <c r="K3996">
        <v>-1.214</v>
      </c>
      <c r="L3996">
        <v>-2.2109999999999999</v>
      </c>
      <c r="M3996">
        <v>-3.03</v>
      </c>
      <c r="N3996">
        <v>-3.2410000000000001</v>
      </c>
      <c r="O3996">
        <v>1.165</v>
      </c>
      <c r="P3996">
        <v>1.1759999999999999</v>
      </c>
      <c r="Q3996">
        <v>1.167</v>
      </c>
      <c r="R3996">
        <v>0.92100000000000004</v>
      </c>
      <c r="S3996">
        <v>0.437</v>
      </c>
    </row>
    <row r="3997" spans="1:19" x14ac:dyDescent="0.3">
      <c r="A3997">
        <v>240</v>
      </c>
      <c r="B3997">
        <v>-0.20899999999999999</v>
      </c>
      <c r="C3997">
        <v>-1.198</v>
      </c>
      <c r="D3997">
        <v>-2.2069999999999999</v>
      </c>
      <c r="E3997">
        <v>-3.0139999999999998</v>
      </c>
      <c r="F3997">
        <v>-3.23</v>
      </c>
      <c r="G3997">
        <v>3.8</v>
      </c>
      <c r="H3997">
        <v>0</v>
      </c>
      <c r="I3997">
        <v>3.9820000000000002</v>
      </c>
      <c r="J3997">
        <v>-0.224</v>
      </c>
      <c r="K3997">
        <v>-1.2150000000000001</v>
      </c>
      <c r="L3997">
        <v>-2.2130000000000001</v>
      </c>
      <c r="M3997">
        <v>-3.0289999999999999</v>
      </c>
      <c r="N3997">
        <v>-3.2410000000000001</v>
      </c>
      <c r="O3997">
        <v>1.169</v>
      </c>
      <c r="P3997">
        <v>1.181</v>
      </c>
      <c r="Q3997">
        <v>1.1759999999999999</v>
      </c>
      <c r="R3997">
        <v>0.91900000000000004</v>
      </c>
      <c r="S3997">
        <v>0.437</v>
      </c>
    </row>
    <row r="3998" spans="1:19" x14ac:dyDescent="0.3">
      <c r="A3998">
        <v>300</v>
      </c>
      <c r="B3998">
        <v>-0.20899999999999999</v>
      </c>
      <c r="C3998">
        <v>-1.198</v>
      </c>
      <c r="D3998">
        <v>-2.2069999999999999</v>
      </c>
      <c r="E3998">
        <v>-3.0139999999999998</v>
      </c>
      <c r="F3998">
        <v>-3.23</v>
      </c>
      <c r="G3998">
        <v>3.8</v>
      </c>
      <c r="H3998">
        <v>0</v>
      </c>
      <c r="I3998">
        <v>3.9820000000000002</v>
      </c>
      <c r="J3998">
        <v>-0.224</v>
      </c>
      <c r="K3998">
        <v>-1.216</v>
      </c>
      <c r="L3998">
        <v>-2.2120000000000002</v>
      </c>
      <c r="M3998">
        <v>-3.0310000000000001</v>
      </c>
      <c r="N3998">
        <v>-3.242</v>
      </c>
      <c r="O3998">
        <v>1.169</v>
      </c>
      <c r="P3998">
        <v>1.1759999999999999</v>
      </c>
      <c r="Q3998">
        <v>1.1739999999999999</v>
      </c>
      <c r="R3998">
        <v>0.92700000000000005</v>
      </c>
      <c r="S3998">
        <v>0.438</v>
      </c>
    </row>
    <row r="3999" spans="1:19" x14ac:dyDescent="0.3">
      <c r="A3999">
        <v>360</v>
      </c>
      <c r="B3999">
        <v>-0.20899999999999999</v>
      </c>
      <c r="C3999">
        <v>-1.198</v>
      </c>
      <c r="D3999">
        <v>-2.2069999999999999</v>
      </c>
      <c r="E3999">
        <v>-3.0139999999999998</v>
      </c>
      <c r="F3999">
        <v>-3.23</v>
      </c>
      <c r="G3999">
        <v>3.8</v>
      </c>
      <c r="H3999">
        <v>0</v>
      </c>
      <c r="I3999">
        <v>3.9820000000000002</v>
      </c>
      <c r="J3999">
        <v>-0.224</v>
      </c>
      <c r="K3999">
        <v>-1.216</v>
      </c>
      <c r="L3999">
        <v>-2.2120000000000002</v>
      </c>
      <c r="M3999">
        <v>-3.032</v>
      </c>
      <c r="N3999">
        <v>-3.242</v>
      </c>
      <c r="O3999">
        <v>1.17</v>
      </c>
      <c r="P3999">
        <v>1.1759999999999999</v>
      </c>
      <c r="Q3999">
        <v>1.1719999999999999</v>
      </c>
      <c r="R3999">
        <v>0.93300000000000005</v>
      </c>
      <c r="S3999">
        <v>0.438</v>
      </c>
    </row>
    <row r="4000" spans="1:19" x14ac:dyDescent="0.3">
      <c r="A4000">
        <v>420</v>
      </c>
      <c r="B4000">
        <v>-0.20899999999999999</v>
      </c>
      <c r="C4000">
        <v>-1.198</v>
      </c>
      <c r="D4000">
        <v>-2.2069999999999999</v>
      </c>
      <c r="E4000">
        <v>-3.0139999999999998</v>
      </c>
      <c r="F4000">
        <v>-3.23</v>
      </c>
      <c r="G4000">
        <v>3.8</v>
      </c>
      <c r="H4000">
        <v>0</v>
      </c>
      <c r="I4000">
        <v>3.9820000000000002</v>
      </c>
      <c r="J4000">
        <v>-0.22500000000000001</v>
      </c>
      <c r="K4000">
        <v>-1.2170000000000001</v>
      </c>
      <c r="L4000">
        <v>-2.2120000000000002</v>
      </c>
      <c r="M4000">
        <v>-3.0339999999999998</v>
      </c>
      <c r="N4000">
        <v>-3.2429999999999999</v>
      </c>
      <c r="O4000">
        <v>1.171</v>
      </c>
      <c r="P4000">
        <v>1.175</v>
      </c>
      <c r="Q4000">
        <v>1.1739999999999999</v>
      </c>
      <c r="R4000">
        <v>0.93700000000000006</v>
      </c>
      <c r="S4000">
        <v>0.438</v>
      </c>
    </row>
    <row r="4001" spans="1:19" x14ac:dyDescent="0.3">
      <c r="A4001">
        <v>480</v>
      </c>
      <c r="B4001">
        <v>-0.20899999999999999</v>
      </c>
      <c r="C4001">
        <v>-1.198</v>
      </c>
      <c r="D4001">
        <v>-2.2069999999999999</v>
      </c>
      <c r="E4001">
        <v>-3.0139999999999998</v>
      </c>
      <c r="F4001">
        <v>-3.23</v>
      </c>
      <c r="G4001">
        <v>3.8</v>
      </c>
      <c r="H4001">
        <v>0</v>
      </c>
      <c r="I4001">
        <v>3.9820000000000002</v>
      </c>
      <c r="J4001">
        <v>-0.22500000000000001</v>
      </c>
      <c r="K4001">
        <v>-1.218</v>
      </c>
      <c r="L4001">
        <v>-2.2120000000000002</v>
      </c>
      <c r="M4001">
        <v>-3.0350000000000001</v>
      </c>
      <c r="N4001">
        <v>-3.2450000000000001</v>
      </c>
      <c r="O4001">
        <v>1.171</v>
      </c>
      <c r="P4001">
        <v>1.1739999999999999</v>
      </c>
      <c r="Q4001">
        <v>1.1739999999999999</v>
      </c>
      <c r="R4001">
        <v>0.93799999999999994</v>
      </c>
      <c r="S4001">
        <v>0.438</v>
      </c>
    </row>
    <row r="4002" spans="1:19" x14ac:dyDescent="0.3">
      <c r="A4002">
        <v>540</v>
      </c>
      <c r="B4002">
        <v>-0.20899999999999999</v>
      </c>
      <c r="C4002">
        <v>-1.198</v>
      </c>
      <c r="D4002">
        <v>-2.2069999999999999</v>
      </c>
      <c r="E4002">
        <v>-3.0139999999999998</v>
      </c>
      <c r="F4002">
        <v>-3.23</v>
      </c>
      <c r="G4002">
        <v>3.8</v>
      </c>
      <c r="H4002">
        <v>0</v>
      </c>
      <c r="I4002">
        <v>3.9820000000000002</v>
      </c>
      <c r="J4002">
        <v>-0.22500000000000001</v>
      </c>
      <c r="K4002">
        <v>-1.2190000000000001</v>
      </c>
      <c r="L4002">
        <v>-2.2120000000000002</v>
      </c>
      <c r="M4002">
        <v>-3.036</v>
      </c>
      <c r="N4002">
        <v>-3.246</v>
      </c>
      <c r="O4002">
        <v>1.171</v>
      </c>
      <c r="P4002">
        <v>1.173</v>
      </c>
      <c r="Q4002">
        <v>1.1739999999999999</v>
      </c>
      <c r="R4002">
        <v>0.93899999999999995</v>
      </c>
      <c r="S4002">
        <v>0.439</v>
      </c>
    </row>
    <row r="4003" spans="1:19" x14ac:dyDescent="0.3">
      <c r="A4003">
        <v>600</v>
      </c>
      <c r="B4003">
        <v>-0.20899999999999999</v>
      </c>
      <c r="C4003">
        <v>-1.198</v>
      </c>
      <c r="D4003">
        <v>-2.2069999999999999</v>
      </c>
      <c r="E4003">
        <v>-3.0139999999999998</v>
      </c>
      <c r="F4003">
        <v>-3.23</v>
      </c>
      <c r="G4003">
        <v>3.8</v>
      </c>
      <c r="H4003">
        <v>0</v>
      </c>
      <c r="I4003">
        <v>3.9820000000000002</v>
      </c>
      <c r="J4003">
        <v>-0.22600000000000001</v>
      </c>
      <c r="K4003">
        <v>-1.22</v>
      </c>
      <c r="L4003">
        <v>-2.2120000000000002</v>
      </c>
      <c r="M4003">
        <v>-3.036</v>
      </c>
      <c r="N4003">
        <v>-3.2469999999999999</v>
      </c>
      <c r="O4003">
        <v>1.1719999999999999</v>
      </c>
      <c r="P4003">
        <v>1.173</v>
      </c>
      <c r="Q4003">
        <v>1.173</v>
      </c>
      <c r="R4003">
        <v>0.93899999999999995</v>
      </c>
      <c r="S4003">
        <v>0.439</v>
      </c>
    </row>
    <row r="4005" spans="1:19" x14ac:dyDescent="0.3">
      <c r="A4005" t="s">
        <v>0</v>
      </c>
      <c r="B4005" t="s">
        <v>309</v>
      </c>
    </row>
    <row r="4006" spans="1:19" x14ac:dyDescent="0.3">
      <c r="A4006">
        <v>0</v>
      </c>
      <c r="B4006">
        <v>-0.20899999999999999</v>
      </c>
      <c r="C4006">
        <v>-1.198</v>
      </c>
      <c r="D4006">
        <v>-2.206</v>
      </c>
      <c r="E4006">
        <v>-3.008</v>
      </c>
      <c r="F4006">
        <v>-3.22</v>
      </c>
      <c r="G4006">
        <v>3.8</v>
      </c>
      <c r="H4006">
        <v>0</v>
      </c>
      <c r="I4006">
        <v>3.9820000000000002</v>
      </c>
      <c r="J4006">
        <v>-0.215</v>
      </c>
      <c r="K4006">
        <v>-1.2150000000000001</v>
      </c>
      <c r="L4006">
        <v>-2.2120000000000002</v>
      </c>
      <c r="M4006">
        <v>-3.0270000000000001</v>
      </c>
      <c r="N4006">
        <v>-3.22</v>
      </c>
      <c r="O4006">
        <v>1.155</v>
      </c>
      <c r="P4006">
        <v>1.155</v>
      </c>
      <c r="Q4006">
        <v>1.149</v>
      </c>
      <c r="R4006">
        <v>0.90400000000000003</v>
      </c>
      <c r="S4006">
        <v>0.40799999999999997</v>
      </c>
    </row>
    <row r="4007" spans="1:19" x14ac:dyDescent="0.3">
      <c r="A4007">
        <v>60</v>
      </c>
      <c r="B4007">
        <v>-0.20899999999999999</v>
      </c>
      <c r="C4007">
        <v>-1.198</v>
      </c>
      <c r="D4007">
        <v>-2.206</v>
      </c>
      <c r="E4007">
        <v>-3.008</v>
      </c>
      <c r="F4007">
        <v>-3.22</v>
      </c>
      <c r="G4007">
        <v>3.8</v>
      </c>
      <c r="H4007">
        <v>0</v>
      </c>
      <c r="I4007">
        <v>3.9820000000000002</v>
      </c>
      <c r="J4007">
        <v>-0.221</v>
      </c>
      <c r="K4007">
        <v>-1.216</v>
      </c>
      <c r="L4007">
        <v>-2.21</v>
      </c>
      <c r="M4007">
        <v>-3.0230000000000001</v>
      </c>
      <c r="N4007">
        <v>-3.2290000000000001</v>
      </c>
      <c r="O4007">
        <v>1.1639999999999999</v>
      </c>
      <c r="P4007">
        <v>1.169</v>
      </c>
      <c r="Q4007">
        <v>1.1539999999999999</v>
      </c>
      <c r="R4007">
        <v>0.90100000000000002</v>
      </c>
      <c r="S4007">
        <v>0.433</v>
      </c>
    </row>
    <row r="4008" spans="1:19" x14ac:dyDescent="0.3">
      <c r="A4008">
        <v>120</v>
      </c>
      <c r="B4008">
        <v>-0.20899999999999999</v>
      </c>
      <c r="C4008">
        <v>-1.198</v>
      </c>
      <c r="D4008">
        <v>-2.206</v>
      </c>
      <c r="E4008">
        <v>-3.008</v>
      </c>
      <c r="F4008">
        <v>-3.22</v>
      </c>
      <c r="G4008">
        <v>3.8</v>
      </c>
      <c r="H4008">
        <v>0</v>
      </c>
      <c r="I4008">
        <v>3.9820000000000002</v>
      </c>
      <c r="J4008">
        <v>-0.221</v>
      </c>
      <c r="K4008">
        <v>-1.2170000000000001</v>
      </c>
      <c r="L4008">
        <v>-2.2130000000000001</v>
      </c>
      <c r="M4008">
        <v>-3.0289999999999999</v>
      </c>
      <c r="N4008">
        <v>-3.23</v>
      </c>
      <c r="O4008">
        <v>1.165</v>
      </c>
      <c r="P4008">
        <v>1.179</v>
      </c>
      <c r="Q4008">
        <v>1.1739999999999999</v>
      </c>
      <c r="R4008">
        <v>0.92600000000000005</v>
      </c>
      <c r="S4008">
        <v>0.433</v>
      </c>
    </row>
    <row r="4009" spans="1:19" x14ac:dyDescent="0.3">
      <c r="A4009">
        <v>180</v>
      </c>
      <c r="B4009">
        <v>-0.20899999999999999</v>
      </c>
      <c r="C4009">
        <v>-1.198</v>
      </c>
      <c r="D4009">
        <v>-2.206</v>
      </c>
      <c r="E4009">
        <v>-3.008</v>
      </c>
      <c r="F4009">
        <v>-3.22</v>
      </c>
      <c r="G4009">
        <v>3.8</v>
      </c>
      <c r="H4009">
        <v>0</v>
      </c>
      <c r="I4009">
        <v>3.9820000000000002</v>
      </c>
      <c r="J4009">
        <v>-0.222</v>
      </c>
      <c r="K4009">
        <v>-1.214</v>
      </c>
      <c r="L4009">
        <v>-2.2109999999999999</v>
      </c>
      <c r="M4009">
        <v>-3.0249999999999999</v>
      </c>
      <c r="N4009">
        <v>-3.2309999999999999</v>
      </c>
      <c r="O4009">
        <v>1.165</v>
      </c>
      <c r="P4009">
        <v>1.175</v>
      </c>
      <c r="Q4009">
        <v>1.167</v>
      </c>
      <c r="R4009">
        <v>0.91500000000000004</v>
      </c>
      <c r="S4009">
        <v>0.433</v>
      </c>
    </row>
    <row r="4010" spans="1:19" x14ac:dyDescent="0.3">
      <c r="A4010">
        <v>240</v>
      </c>
      <c r="B4010">
        <v>-0.20899999999999999</v>
      </c>
      <c r="C4010">
        <v>-1.198</v>
      </c>
      <c r="D4010">
        <v>-2.206</v>
      </c>
      <c r="E4010">
        <v>-3.008</v>
      </c>
      <c r="F4010">
        <v>-3.22</v>
      </c>
      <c r="G4010">
        <v>3.8</v>
      </c>
      <c r="H4010">
        <v>0</v>
      </c>
      <c r="I4010">
        <v>3.9820000000000002</v>
      </c>
      <c r="J4010">
        <v>-0.224</v>
      </c>
      <c r="K4010">
        <v>-1.2150000000000001</v>
      </c>
      <c r="L4010">
        <v>-2.2120000000000002</v>
      </c>
      <c r="M4010">
        <v>-3.024</v>
      </c>
      <c r="N4010">
        <v>-3.2309999999999999</v>
      </c>
      <c r="O4010">
        <v>1.169</v>
      </c>
      <c r="P4010">
        <v>1.181</v>
      </c>
      <c r="Q4010">
        <v>1.1759999999999999</v>
      </c>
      <c r="R4010">
        <v>0.91300000000000003</v>
      </c>
      <c r="S4010">
        <v>0.434</v>
      </c>
    </row>
    <row r="4011" spans="1:19" x14ac:dyDescent="0.3">
      <c r="A4011">
        <v>300</v>
      </c>
      <c r="B4011">
        <v>-0.20899999999999999</v>
      </c>
      <c r="C4011">
        <v>-1.198</v>
      </c>
      <c r="D4011">
        <v>-2.206</v>
      </c>
      <c r="E4011">
        <v>-3.008</v>
      </c>
      <c r="F4011">
        <v>-3.22</v>
      </c>
      <c r="G4011">
        <v>3.8</v>
      </c>
      <c r="H4011">
        <v>0</v>
      </c>
      <c r="I4011">
        <v>3.9820000000000002</v>
      </c>
      <c r="J4011">
        <v>-0.224</v>
      </c>
      <c r="K4011">
        <v>-1.2150000000000001</v>
      </c>
      <c r="L4011">
        <v>-2.2120000000000002</v>
      </c>
      <c r="M4011">
        <v>-3.0249999999999999</v>
      </c>
      <c r="N4011">
        <v>-3.2320000000000002</v>
      </c>
      <c r="O4011">
        <v>1.169</v>
      </c>
      <c r="P4011">
        <v>1.1759999999999999</v>
      </c>
      <c r="Q4011">
        <v>1.1739999999999999</v>
      </c>
      <c r="R4011">
        <v>0.92100000000000004</v>
      </c>
      <c r="S4011">
        <v>0.434</v>
      </c>
    </row>
    <row r="4012" spans="1:19" x14ac:dyDescent="0.3">
      <c r="A4012">
        <v>360</v>
      </c>
      <c r="B4012">
        <v>-0.20899999999999999</v>
      </c>
      <c r="C4012">
        <v>-1.198</v>
      </c>
      <c r="D4012">
        <v>-2.206</v>
      </c>
      <c r="E4012">
        <v>-3.008</v>
      </c>
      <c r="F4012">
        <v>-3.22</v>
      </c>
      <c r="G4012">
        <v>3.8</v>
      </c>
      <c r="H4012">
        <v>0</v>
      </c>
      <c r="I4012">
        <v>3.9820000000000002</v>
      </c>
      <c r="J4012">
        <v>-0.224</v>
      </c>
      <c r="K4012">
        <v>-1.216</v>
      </c>
      <c r="L4012">
        <v>-2.2109999999999999</v>
      </c>
      <c r="M4012">
        <v>-3.0270000000000001</v>
      </c>
      <c r="N4012">
        <v>-3.2320000000000002</v>
      </c>
      <c r="O4012">
        <v>1.17</v>
      </c>
      <c r="P4012">
        <v>1.1759999999999999</v>
      </c>
      <c r="Q4012">
        <v>1.1719999999999999</v>
      </c>
      <c r="R4012">
        <v>0.92800000000000005</v>
      </c>
      <c r="S4012">
        <v>0.434</v>
      </c>
    </row>
    <row r="4013" spans="1:19" x14ac:dyDescent="0.3">
      <c r="A4013">
        <v>420</v>
      </c>
      <c r="B4013">
        <v>-0.20899999999999999</v>
      </c>
      <c r="C4013">
        <v>-1.198</v>
      </c>
      <c r="D4013">
        <v>-2.206</v>
      </c>
      <c r="E4013">
        <v>-3.008</v>
      </c>
      <c r="F4013">
        <v>-3.22</v>
      </c>
      <c r="G4013">
        <v>3.8</v>
      </c>
      <c r="H4013">
        <v>0</v>
      </c>
      <c r="I4013">
        <v>3.9820000000000002</v>
      </c>
      <c r="J4013">
        <v>-0.22500000000000001</v>
      </c>
      <c r="K4013">
        <v>-1.2170000000000001</v>
      </c>
      <c r="L4013">
        <v>-2.2109999999999999</v>
      </c>
      <c r="M4013">
        <v>-3.028</v>
      </c>
      <c r="N4013">
        <v>-3.2330000000000001</v>
      </c>
      <c r="O4013">
        <v>1.171</v>
      </c>
      <c r="P4013">
        <v>1.175</v>
      </c>
      <c r="Q4013">
        <v>1.173</v>
      </c>
      <c r="R4013">
        <v>0.93100000000000005</v>
      </c>
      <c r="S4013">
        <v>0.434</v>
      </c>
    </row>
    <row r="4014" spans="1:19" x14ac:dyDescent="0.3">
      <c r="A4014">
        <v>480</v>
      </c>
      <c r="B4014">
        <v>-0.20899999999999999</v>
      </c>
      <c r="C4014">
        <v>-1.198</v>
      </c>
      <c r="D4014">
        <v>-2.206</v>
      </c>
      <c r="E4014">
        <v>-3.008</v>
      </c>
      <c r="F4014">
        <v>-3.22</v>
      </c>
      <c r="G4014">
        <v>3.8</v>
      </c>
      <c r="H4014">
        <v>0</v>
      </c>
      <c r="I4014">
        <v>3.9820000000000002</v>
      </c>
      <c r="J4014">
        <v>-0.22500000000000001</v>
      </c>
      <c r="K4014">
        <v>-1.218</v>
      </c>
      <c r="L4014">
        <v>-2.2120000000000002</v>
      </c>
      <c r="M4014">
        <v>-3.03</v>
      </c>
      <c r="N4014">
        <v>-3.234</v>
      </c>
      <c r="O4014">
        <v>1.171</v>
      </c>
      <c r="P4014">
        <v>1.1739999999999999</v>
      </c>
      <c r="Q4014">
        <v>1.1739999999999999</v>
      </c>
      <c r="R4014">
        <v>0.93200000000000005</v>
      </c>
      <c r="S4014">
        <v>0.435</v>
      </c>
    </row>
    <row r="4015" spans="1:19" x14ac:dyDescent="0.3">
      <c r="A4015">
        <v>540</v>
      </c>
      <c r="B4015">
        <v>-0.20899999999999999</v>
      </c>
      <c r="C4015">
        <v>-1.198</v>
      </c>
      <c r="D4015">
        <v>-2.206</v>
      </c>
      <c r="E4015">
        <v>-3.008</v>
      </c>
      <c r="F4015">
        <v>-3.22</v>
      </c>
      <c r="G4015">
        <v>3.8</v>
      </c>
      <c r="H4015">
        <v>0</v>
      </c>
      <c r="I4015">
        <v>3.9820000000000002</v>
      </c>
      <c r="J4015">
        <v>-0.22500000000000001</v>
      </c>
      <c r="K4015">
        <v>-1.2190000000000001</v>
      </c>
      <c r="L4015">
        <v>-2.2120000000000002</v>
      </c>
      <c r="M4015">
        <v>-3.0310000000000001</v>
      </c>
      <c r="N4015">
        <v>-3.2349999999999999</v>
      </c>
      <c r="O4015">
        <v>1.171</v>
      </c>
      <c r="P4015">
        <v>1.173</v>
      </c>
      <c r="Q4015">
        <v>1.1739999999999999</v>
      </c>
      <c r="R4015">
        <v>0.93300000000000005</v>
      </c>
      <c r="S4015">
        <v>0.435</v>
      </c>
    </row>
    <row r="4016" spans="1:19" x14ac:dyDescent="0.3">
      <c r="A4016">
        <v>600</v>
      </c>
      <c r="B4016">
        <v>-0.20899999999999999</v>
      </c>
      <c r="C4016">
        <v>-1.198</v>
      </c>
      <c r="D4016">
        <v>-2.206</v>
      </c>
      <c r="E4016">
        <v>-3.008</v>
      </c>
      <c r="F4016">
        <v>-3.22</v>
      </c>
      <c r="G4016">
        <v>3.8</v>
      </c>
      <c r="H4016">
        <v>0</v>
      </c>
      <c r="I4016">
        <v>3.9820000000000002</v>
      </c>
      <c r="J4016">
        <v>-0.22600000000000001</v>
      </c>
      <c r="K4016">
        <v>-1.22</v>
      </c>
      <c r="L4016">
        <v>-2.2120000000000002</v>
      </c>
      <c r="M4016">
        <v>-3.0310000000000001</v>
      </c>
      <c r="N4016">
        <v>-3.2370000000000001</v>
      </c>
      <c r="O4016">
        <v>1.1719999999999999</v>
      </c>
      <c r="P4016">
        <v>1.173</v>
      </c>
      <c r="Q4016">
        <v>1.173</v>
      </c>
      <c r="R4016">
        <v>0.93300000000000005</v>
      </c>
      <c r="S4016">
        <v>0.436</v>
      </c>
    </row>
    <row r="4018" spans="1:19" x14ac:dyDescent="0.3">
      <c r="A4018" t="s">
        <v>0</v>
      </c>
      <c r="B4018" t="s">
        <v>310</v>
      </c>
    </row>
    <row r="4019" spans="1:19" x14ac:dyDescent="0.3">
      <c r="A4019">
        <v>0</v>
      </c>
      <c r="B4019">
        <v>-0.20899999999999999</v>
      </c>
      <c r="C4019">
        <v>-1.198</v>
      </c>
      <c r="D4019">
        <v>-2.206</v>
      </c>
      <c r="E4019">
        <v>-3.0030000000000001</v>
      </c>
      <c r="F4019">
        <v>-3.21</v>
      </c>
      <c r="G4019">
        <v>3.8</v>
      </c>
      <c r="H4019">
        <v>0</v>
      </c>
      <c r="I4019">
        <v>3.9820000000000002</v>
      </c>
      <c r="J4019">
        <v>-0.215</v>
      </c>
      <c r="K4019">
        <v>-1.2150000000000001</v>
      </c>
      <c r="L4019">
        <v>-2.2120000000000002</v>
      </c>
      <c r="M4019">
        <v>-3.0209999999999999</v>
      </c>
      <c r="N4019">
        <v>-3.21</v>
      </c>
      <c r="O4019">
        <v>1.155</v>
      </c>
      <c r="P4019">
        <v>1.155</v>
      </c>
      <c r="Q4019">
        <v>1.149</v>
      </c>
      <c r="R4019">
        <v>0.89800000000000002</v>
      </c>
      <c r="S4019">
        <v>0.40500000000000003</v>
      </c>
    </row>
    <row r="4020" spans="1:19" x14ac:dyDescent="0.3">
      <c r="A4020">
        <v>60</v>
      </c>
      <c r="B4020">
        <v>-0.20899999999999999</v>
      </c>
      <c r="C4020">
        <v>-1.198</v>
      </c>
      <c r="D4020">
        <v>-2.206</v>
      </c>
      <c r="E4020">
        <v>-3.0030000000000001</v>
      </c>
      <c r="F4020">
        <v>-3.21</v>
      </c>
      <c r="G4020">
        <v>3.8</v>
      </c>
      <c r="H4020">
        <v>0</v>
      </c>
      <c r="I4020">
        <v>3.9820000000000002</v>
      </c>
      <c r="J4020">
        <v>-0.221</v>
      </c>
      <c r="K4020">
        <v>-1.216</v>
      </c>
      <c r="L4020">
        <v>-2.2090000000000001</v>
      </c>
      <c r="M4020">
        <v>-3.0179999999999998</v>
      </c>
      <c r="N4020">
        <v>-3.2189999999999999</v>
      </c>
      <c r="O4020">
        <v>1.1639999999999999</v>
      </c>
      <c r="P4020">
        <v>1.169</v>
      </c>
      <c r="Q4020">
        <v>1.1539999999999999</v>
      </c>
      <c r="R4020">
        <v>0.89500000000000002</v>
      </c>
      <c r="S4020">
        <v>0.42899999999999999</v>
      </c>
    </row>
    <row r="4021" spans="1:19" x14ac:dyDescent="0.3">
      <c r="A4021">
        <v>120</v>
      </c>
      <c r="B4021">
        <v>-0.20899999999999999</v>
      </c>
      <c r="C4021">
        <v>-1.198</v>
      </c>
      <c r="D4021">
        <v>-2.206</v>
      </c>
      <c r="E4021">
        <v>-3.0030000000000001</v>
      </c>
      <c r="F4021">
        <v>-3.21</v>
      </c>
      <c r="G4021">
        <v>3.8</v>
      </c>
      <c r="H4021">
        <v>0</v>
      </c>
      <c r="I4021">
        <v>3.9820000000000002</v>
      </c>
      <c r="J4021">
        <v>-0.221</v>
      </c>
      <c r="K4021">
        <v>-1.2170000000000001</v>
      </c>
      <c r="L4021">
        <v>-2.2130000000000001</v>
      </c>
      <c r="M4021">
        <v>-3.024</v>
      </c>
      <c r="N4021">
        <v>-3.22</v>
      </c>
      <c r="O4021">
        <v>1.165</v>
      </c>
      <c r="P4021">
        <v>1.179</v>
      </c>
      <c r="Q4021">
        <v>1.1739999999999999</v>
      </c>
      <c r="R4021">
        <v>0.92</v>
      </c>
      <c r="S4021">
        <v>0.43</v>
      </c>
    </row>
    <row r="4022" spans="1:19" x14ac:dyDescent="0.3">
      <c r="A4022">
        <v>180</v>
      </c>
      <c r="B4022">
        <v>-0.20899999999999999</v>
      </c>
      <c r="C4022">
        <v>-1.198</v>
      </c>
      <c r="D4022">
        <v>-2.206</v>
      </c>
      <c r="E4022">
        <v>-3.0030000000000001</v>
      </c>
      <c r="F4022">
        <v>-3.21</v>
      </c>
      <c r="G4022">
        <v>3.8</v>
      </c>
      <c r="H4022">
        <v>0</v>
      </c>
      <c r="I4022">
        <v>3.9820000000000002</v>
      </c>
      <c r="J4022">
        <v>-0.222</v>
      </c>
      <c r="K4022">
        <v>-1.214</v>
      </c>
      <c r="L4022">
        <v>-2.21</v>
      </c>
      <c r="M4022">
        <v>-3.0190000000000001</v>
      </c>
      <c r="N4022">
        <v>-3.22</v>
      </c>
      <c r="O4022">
        <v>1.165</v>
      </c>
      <c r="P4022">
        <v>1.175</v>
      </c>
      <c r="Q4022">
        <v>1.1659999999999999</v>
      </c>
      <c r="R4022">
        <v>0.90800000000000003</v>
      </c>
      <c r="S4022">
        <v>0.43</v>
      </c>
    </row>
    <row r="4023" spans="1:19" x14ac:dyDescent="0.3">
      <c r="A4023">
        <v>240</v>
      </c>
      <c r="B4023">
        <v>-0.20899999999999999</v>
      </c>
      <c r="C4023">
        <v>-1.198</v>
      </c>
      <c r="D4023">
        <v>-2.206</v>
      </c>
      <c r="E4023">
        <v>-3.0030000000000001</v>
      </c>
      <c r="F4023">
        <v>-3.21</v>
      </c>
      <c r="G4023">
        <v>3.8</v>
      </c>
      <c r="H4023">
        <v>0</v>
      </c>
      <c r="I4023">
        <v>3.9820000000000002</v>
      </c>
      <c r="J4023">
        <v>-0.224</v>
      </c>
      <c r="K4023">
        <v>-1.2150000000000001</v>
      </c>
      <c r="L4023">
        <v>-2.2120000000000002</v>
      </c>
      <c r="M4023">
        <v>-3.0179999999999998</v>
      </c>
      <c r="N4023">
        <v>-3.2210000000000001</v>
      </c>
      <c r="O4023">
        <v>1.169</v>
      </c>
      <c r="P4023">
        <v>1.181</v>
      </c>
      <c r="Q4023">
        <v>1.1759999999999999</v>
      </c>
      <c r="R4023">
        <v>0.90700000000000003</v>
      </c>
      <c r="S4023">
        <v>0.43</v>
      </c>
    </row>
    <row r="4024" spans="1:19" x14ac:dyDescent="0.3">
      <c r="A4024">
        <v>300</v>
      </c>
      <c r="B4024">
        <v>-0.20899999999999999</v>
      </c>
      <c r="C4024">
        <v>-1.198</v>
      </c>
      <c r="D4024">
        <v>-2.206</v>
      </c>
      <c r="E4024">
        <v>-3.0030000000000001</v>
      </c>
      <c r="F4024">
        <v>-3.21</v>
      </c>
      <c r="G4024">
        <v>3.8</v>
      </c>
      <c r="H4024">
        <v>0</v>
      </c>
      <c r="I4024">
        <v>3.9820000000000002</v>
      </c>
      <c r="J4024">
        <v>-0.224</v>
      </c>
      <c r="K4024">
        <v>-1.2150000000000001</v>
      </c>
      <c r="L4024">
        <v>-2.2120000000000002</v>
      </c>
      <c r="M4024">
        <v>-3.02</v>
      </c>
      <c r="N4024">
        <v>-3.222</v>
      </c>
      <c r="O4024">
        <v>1.169</v>
      </c>
      <c r="P4024">
        <v>1.1759999999999999</v>
      </c>
      <c r="Q4024">
        <v>1.1739999999999999</v>
      </c>
      <c r="R4024">
        <v>0.91500000000000004</v>
      </c>
      <c r="S4024">
        <v>0.43</v>
      </c>
    </row>
    <row r="4025" spans="1:19" x14ac:dyDescent="0.3">
      <c r="A4025">
        <v>360</v>
      </c>
      <c r="B4025">
        <v>-0.20899999999999999</v>
      </c>
      <c r="C4025">
        <v>-1.198</v>
      </c>
      <c r="D4025">
        <v>-2.206</v>
      </c>
      <c r="E4025">
        <v>-3.0030000000000001</v>
      </c>
      <c r="F4025">
        <v>-3.21</v>
      </c>
      <c r="G4025">
        <v>3.8</v>
      </c>
      <c r="H4025">
        <v>0</v>
      </c>
      <c r="I4025">
        <v>3.9820000000000002</v>
      </c>
      <c r="J4025">
        <v>-0.224</v>
      </c>
      <c r="K4025">
        <v>-1.216</v>
      </c>
      <c r="L4025">
        <v>-2.2109999999999999</v>
      </c>
      <c r="M4025">
        <v>-3.0209999999999999</v>
      </c>
      <c r="N4025">
        <v>-3.222</v>
      </c>
      <c r="O4025">
        <v>1.17</v>
      </c>
      <c r="P4025">
        <v>1.1759999999999999</v>
      </c>
      <c r="Q4025">
        <v>1.171</v>
      </c>
      <c r="R4025">
        <v>0.92100000000000004</v>
      </c>
      <c r="S4025">
        <v>0.43</v>
      </c>
    </row>
    <row r="4026" spans="1:19" x14ac:dyDescent="0.3">
      <c r="A4026">
        <v>420</v>
      </c>
      <c r="B4026">
        <v>-0.20899999999999999</v>
      </c>
      <c r="C4026">
        <v>-1.198</v>
      </c>
      <c r="D4026">
        <v>-2.206</v>
      </c>
      <c r="E4026">
        <v>-3.0030000000000001</v>
      </c>
      <c r="F4026">
        <v>-3.21</v>
      </c>
      <c r="G4026">
        <v>3.8</v>
      </c>
      <c r="H4026">
        <v>0</v>
      </c>
      <c r="I4026">
        <v>3.9820000000000002</v>
      </c>
      <c r="J4026">
        <v>-0.22500000000000001</v>
      </c>
      <c r="K4026">
        <v>-1.2170000000000001</v>
      </c>
      <c r="L4026">
        <v>-2.2109999999999999</v>
      </c>
      <c r="M4026">
        <v>-3.0230000000000001</v>
      </c>
      <c r="N4026">
        <v>-3.2229999999999999</v>
      </c>
      <c r="O4026">
        <v>1.171</v>
      </c>
      <c r="P4026">
        <v>1.175</v>
      </c>
      <c r="Q4026">
        <v>1.173</v>
      </c>
      <c r="R4026">
        <v>0.92500000000000004</v>
      </c>
      <c r="S4026">
        <v>0.43099999999999999</v>
      </c>
    </row>
    <row r="4027" spans="1:19" x14ac:dyDescent="0.3">
      <c r="A4027">
        <v>480</v>
      </c>
      <c r="B4027">
        <v>-0.20899999999999999</v>
      </c>
      <c r="C4027">
        <v>-1.198</v>
      </c>
      <c r="D4027">
        <v>-2.206</v>
      </c>
      <c r="E4027">
        <v>-3.0030000000000001</v>
      </c>
      <c r="F4027">
        <v>-3.21</v>
      </c>
      <c r="G4027">
        <v>3.8</v>
      </c>
      <c r="H4027">
        <v>0</v>
      </c>
      <c r="I4027">
        <v>3.9820000000000002</v>
      </c>
      <c r="J4027">
        <v>-0.22500000000000001</v>
      </c>
      <c r="K4027">
        <v>-1.218</v>
      </c>
      <c r="L4027">
        <v>-2.2120000000000002</v>
      </c>
      <c r="M4027">
        <v>-3.024</v>
      </c>
      <c r="N4027">
        <v>-3.2240000000000002</v>
      </c>
      <c r="O4027">
        <v>1.171</v>
      </c>
      <c r="P4027">
        <v>1.1739999999999999</v>
      </c>
      <c r="Q4027">
        <v>1.1739999999999999</v>
      </c>
      <c r="R4027">
        <v>0.92600000000000005</v>
      </c>
      <c r="S4027">
        <v>0.43099999999999999</v>
      </c>
    </row>
    <row r="4028" spans="1:19" x14ac:dyDescent="0.3">
      <c r="A4028">
        <v>540</v>
      </c>
      <c r="B4028">
        <v>-0.20899999999999999</v>
      </c>
      <c r="C4028">
        <v>-1.198</v>
      </c>
      <c r="D4028">
        <v>-2.206</v>
      </c>
      <c r="E4028">
        <v>-3.0030000000000001</v>
      </c>
      <c r="F4028">
        <v>-3.21</v>
      </c>
      <c r="G4028">
        <v>3.8</v>
      </c>
      <c r="H4028">
        <v>0</v>
      </c>
      <c r="I4028">
        <v>3.9820000000000002</v>
      </c>
      <c r="J4028">
        <v>-0.22500000000000001</v>
      </c>
      <c r="K4028">
        <v>-1.2190000000000001</v>
      </c>
      <c r="L4028">
        <v>-2.2120000000000002</v>
      </c>
      <c r="M4028">
        <v>-3.0249999999999999</v>
      </c>
      <c r="N4028">
        <v>-3.2250000000000001</v>
      </c>
      <c r="O4028">
        <v>1.171</v>
      </c>
      <c r="P4028">
        <v>1.173</v>
      </c>
      <c r="Q4028">
        <v>1.1739999999999999</v>
      </c>
      <c r="R4028">
        <v>0.92600000000000005</v>
      </c>
      <c r="S4028">
        <v>0.43099999999999999</v>
      </c>
    </row>
    <row r="4029" spans="1:19" x14ac:dyDescent="0.3">
      <c r="A4029">
        <v>600</v>
      </c>
      <c r="B4029">
        <v>-0.20899999999999999</v>
      </c>
      <c r="C4029">
        <v>-1.198</v>
      </c>
      <c r="D4029">
        <v>-2.206</v>
      </c>
      <c r="E4029">
        <v>-3.0030000000000001</v>
      </c>
      <c r="F4029">
        <v>-3.21</v>
      </c>
      <c r="G4029">
        <v>3.8</v>
      </c>
      <c r="H4029">
        <v>0</v>
      </c>
      <c r="I4029">
        <v>3.9820000000000002</v>
      </c>
      <c r="J4029">
        <v>-0.22600000000000001</v>
      </c>
      <c r="K4029">
        <v>-1.22</v>
      </c>
      <c r="L4029">
        <v>-2.2120000000000002</v>
      </c>
      <c r="M4029">
        <v>-3.0259999999999998</v>
      </c>
      <c r="N4029">
        <v>-3.226</v>
      </c>
      <c r="O4029">
        <v>1.1719999999999999</v>
      </c>
      <c r="P4029">
        <v>1.173</v>
      </c>
      <c r="Q4029">
        <v>1.173</v>
      </c>
      <c r="R4029">
        <v>0.92700000000000005</v>
      </c>
      <c r="S4029">
        <v>0.432</v>
      </c>
    </row>
    <row r="4031" spans="1:19" x14ac:dyDescent="0.3">
      <c r="A4031" t="s">
        <v>0</v>
      </c>
      <c r="B4031" t="s">
        <v>311</v>
      </c>
    </row>
    <row r="4032" spans="1:19" x14ac:dyDescent="0.3">
      <c r="A4032">
        <v>0</v>
      </c>
      <c r="B4032">
        <v>-0.20899999999999999</v>
      </c>
      <c r="C4032">
        <v>-1.198</v>
      </c>
      <c r="D4032">
        <v>-2.206</v>
      </c>
      <c r="E4032">
        <v>-2.9969999999999999</v>
      </c>
      <c r="F4032">
        <v>-3.2</v>
      </c>
      <c r="G4032">
        <v>3.8</v>
      </c>
      <c r="H4032">
        <v>0</v>
      </c>
      <c r="I4032">
        <v>3.9820000000000002</v>
      </c>
      <c r="J4032">
        <v>-0.215</v>
      </c>
      <c r="K4032">
        <v>-1.2150000000000001</v>
      </c>
      <c r="L4032">
        <v>-2.2109999999999999</v>
      </c>
      <c r="M4032">
        <v>-3.0150000000000001</v>
      </c>
      <c r="N4032">
        <v>-3.2</v>
      </c>
      <c r="O4032">
        <v>1.155</v>
      </c>
      <c r="P4032">
        <v>1.155</v>
      </c>
      <c r="Q4032">
        <v>1.149</v>
      </c>
      <c r="R4032">
        <v>0.89200000000000002</v>
      </c>
      <c r="S4032">
        <v>0.40200000000000002</v>
      </c>
    </row>
    <row r="4033" spans="1:19" x14ac:dyDescent="0.3">
      <c r="A4033">
        <v>60</v>
      </c>
      <c r="B4033">
        <v>-0.20899999999999999</v>
      </c>
      <c r="C4033">
        <v>-1.198</v>
      </c>
      <c r="D4033">
        <v>-2.206</v>
      </c>
      <c r="E4033">
        <v>-2.9969999999999999</v>
      </c>
      <c r="F4033">
        <v>-3.2</v>
      </c>
      <c r="G4033">
        <v>3.8</v>
      </c>
      <c r="H4033">
        <v>0</v>
      </c>
      <c r="I4033">
        <v>3.9820000000000002</v>
      </c>
      <c r="J4033">
        <v>-0.221</v>
      </c>
      <c r="K4033">
        <v>-1.216</v>
      </c>
      <c r="L4033">
        <v>-2.2090000000000001</v>
      </c>
      <c r="M4033">
        <v>-3.012</v>
      </c>
      <c r="N4033">
        <v>-3.2090000000000001</v>
      </c>
      <c r="O4033">
        <v>1.1639999999999999</v>
      </c>
      <c r="P4033">
        <v>1.169</v>
      </c>
      <c r="Q4033">
        <v>1.153</v>
      </c>
      <c r="R4033">
        <v>0.88900000000000001</v>
      </c>
      <c r="S4033">
        <v>0.42599999999999999</v>
      </c>
    </row>
    <row r="4034" spans="1:19" x14ac:dyDescent="0.3">
      <c r="A4034">
        <v>120</v>
      </c>
      <c r="B4034">
        <v>-0.20899999999999999</v>
      </c>
      <c r="C4034">
        <v>-1.198</v>
      </c>
      <c r="D4034">
        <v>-2.206</v>
      </c>
      <c r="E4034">
        <v>-2.9969999999999999</v>
      </c>
      <c r="F4034">
        <v>-3.2</v>
      </c>
      <c r="G4034">
        <v>3.8</v>
      </c>
      <c r="H4034">
        <v>0</v>
      </c>
      <c r="I4034">
        <v>3.9820000000000002</v>
      </c>
      <c r="J4034">
        <v>-0.221</v>
      </c>
      <c r="K4034">
        <v>-1.2170000000000001</v>
      </c>
      <c r="L4034">
        <v>-2.2130000000000001</v>
      </c>
      <c r="M4034">
        <v>-3.0179999999999998</v>
      </c>
      <c r="N4034">
        <v>-3.21</v>
      </c>
      <c r="O4034">
        <v>1.165</v>
      </c>
      <c r="P4034">
        <v>1.179</v>
      </c>
      <c r="Q4034">
        <v>1.173</v>
      </c>
      <c r="R4034">
        <v>0.91400000000000003</v>
      </c>
      <c r="S4034">
        <v>0.42599999999999999</v>
      </c>
    </row>
    <row r="4035" spans="1:19" x14ac:dyDescent="0.3">
      <c r="A4035">
        <v>180</v>
      </c>
      <c r="B4035">
        <v>-0.20899999999999999</v>
      </c>
      <c r="C4035">
        <v>-1.198</v>
      </c>
      <c r="D4035">
        <v>-2.206</v>
      </c>
      <c r="E4035">
        <v>-2.9969999999999999</v>
      </c>
      <c r="F4035">
        <v>-3.2</v>
      </c>
      <c r="G4035">
        <v>3.8</v>
      </c>
      <c r="H4035">
        <v>0</v>
      </c>
      <c r="I4035">
        <v>3.9820000000000002</v>
      </c>
      <c r="J4035">
        <v>-0.222</v>
      </c>
      <c r="K4035">
        <v>-1.214</v>
      </c>
      <c r="L4035">
        <v>-2.21</v>
      </c>
      <c r="M4035">
        <v>-3.0129999999999999</v>
      </c>
      <c r="N4035">
        <v>-3.21</v>
      </c>
      <c r="O4035">
        <v>1.165</v>
      </c>
      <c r="P4035">
        <v>1.175</v>
      </c>
      <c r="Q4035">
        <v>1.1659999999999999</v>
      </c>
      <c r="R4035">
        <v>0.90100000000000002</v>
      </c>
      <c r="S4035">
        <v>0.42599999999999999</v>
      </c>
    </row>
    <row r="4036" spans="1:19" x14ac:dyDescent="0.3">
      <c r="A4036">
        <v>240</v>
      </c>
      <c r="B4036">
        <v>-0.20899999999999999</v>
      </c>
      <c r="C4036">
        <v>-1.198</v>
      </c>
      <c r="D4036">
        <v>-2.206</v>
      </c>
      <c r="E4036">
        <v>-2.9969999999999999</v>
      </c>
      <c r="F4036">
        <v>-3.2</v>
      </c>
      <c r="G4036">
        <v>3.8</v>
      </c>
      <c r="H4036">
        <v>0</v>
      </c>
      <c r="I4036">
        <v>3.9820000000000002</v>
      </c>
      <c r="J4036">
        <v>-0.224</v>
      </c>
      <c r="K4036">
        <v>-1.2150000000000001</v>
      </c>
      <c r="L4036">
        <v>-2.2120000000000002</v>
      </c>
      <c r="M4036">
        <v>-3.012</v>
      </c>
      <c r="N4036">
        <v>-3.2109999999999999</v>
      </c>
      <c r="O4036">
        <v>1.169</v>
      </c>
      <c r="P4036">
        <v>1.181</v>
      </c>
      <c r="Q4036">
        <v>1.175</v>
      </c>
      <c r="R4036">
        <v>0.90100000000000002</v>
      </c>
      <c r="S4036">
        <v>0.42699999999999999</v>
      </c>
    </row>
    <row r="4037" spans="1:19" x14ac:dyDescent="0.3">
      <c r="A4037">
        <v>300</v>
      </c>
      <c r="B4037">
        <v>-0.20899999999999999</v>
      </c>
      <c r="C4037">
        <v>-1.198</v>
      </c>
      <c r="D4037">
        <v>-2.206</v>
      </c>
      <c r="E4037">
        <v>-2.9969999999999999</v>
      </c>
      <c r="F4037">
        <v>-3.2</v>
      </c>
      <c r="G4037">
        <v>3.8</v>
      </c>
      <c r="H4037">
        <v>0</v>
      </c>
      <c r="I4037">
        <v>3.9820000000000002</v>
      </c>
      <c r="J4037">
        <v>-0.224</v>
      </c>
      <c r="K4037">
        <v>-1.2150000000000001</v>
      </c>
      <c r="L4037">
        <v>-2.2120000000000002</v>
      </c>
      <c r="M4037">
        <v>-3.0139999999999998</v>
      </c>
      <c r="N4037">
        <v>-3.2120000000000002</v>
      </c>
      <c r="O4037">
        <v>1.169</v>
      </c>
      <c r="P4037">
        <v>1.1759999999999999</v>
      </c>
      <c r="Q4037">
        <v>1.173</v>
      </c>
      <c r="R4037">
        <v>0.90900000000000003</v>
      </c>
      <c r="S4037">
        <v>0.42699999999999999</v>
      </c>
    </row>
    <row r="4038" spans="1:19" x14ac:dyDescent="0.3">
      <c r="A4038">
        <v>360</v>
      </c>
      <c r="B4038">
        <v>-0.20899999999999999</v>
      </c>
      <c r="C4038">
        <v>-1.198</v>
      </c>
      <c r="D4038">
        <v>-2.206</v>
      </c>
      <c r="E4038">
        <v>-2.9969999999999999</v>
      </c>
      <c r="F4038">
        <v>-3.2</v>
      </c>
      <c r="G4038">
        <v>3.8</v>
      </c>
      <c r="H4038">
        <v>0</v>
      </c>
      <c r="I4038">
        <v>3.9820000000000002</v>
      </c>
      <c r="J4038">
        <v>-0.224</v>
      </c>
      <c r="K4038">
        <v>-1.216</v>
      </c>
      <c r="L4038">
        <v>-2.2109999999999999</v>
      </c>
      <c r="M4038">
        <v>-3.016</v>
      </c>
      <c r="N4038">
        <v>-3.2120000000000002</v>
      </c>
      <c r="O4038">
        <v>1.17</v>
      </c>
      <c r="P4038">
        <v>1.1759999999999999</v>
      </c>
      <c r="Q4038">
        <v>1.171</v>
      </c>
      <c r="R4038">
        <v>0.91600000000000004</v>
      </c>
      <c r="S4038">
        <v>0.42699999999999999</v>
      </c>
    </row>
    <row r="4039" spans="1:19" x14ac:dyDescent="0.3">
      <c r="A4039">
        <v>420</v>
      </c>
      <c r="B4039">
        <v>-0.20899999999999999</v>
      </c>
      <c r="C4039">
        <v>-1.198</v>
      </c>
      <c r="D4039">
        <v>-2.206</v>
      </c>
      <c r="E4039">
        <v>-2.9969999999999999</v>
      </c>
      <c r="F4039">
        <v>-3.2</v>
      </c>
      <c r="G4039">
        <v>3.8</v>
      </c>
      <c r="H4039">
        <v>0</v>
      </c>
      <c r="I4039">
        <v>3.9820000000000002</v>
      </c>
      <c r="J4039">
        <v>-0.22500000000000001</v>
      </c>
      <c r="K4039">
        <v>-1.2170000000000001</v>
      </c>
      <c r="L4039">
        <v>-2.2109999999999999</v>
      </c>
      <c r="M4039">
        <v>-3.0179999999999998</v>
      </c>
      <c r="N4039">
        <v>-3.2130000000000001</v>
      </c>
      <c r="O4039">
        <v>1.171</v>
      </c>
      <c r="P4039">
        <v>1.175</v>
      </c>
      <c r="Q4039">
        <v>1.173</v>
      </c>
      <c r="R4039">
        <v>0.91900000000000004</v>
      </c>
      <c r="S4039">
        <v>0.42699999999999999</v>
      </c>
    </row>
    <row r="4040" spans="1:19" x14ac:dyDescent="0.3">
      <c r="A4040">
        <v>480</v>
      </c>
      <c r="B4040">
        <v>-0.20899999999999999</v>
      </c>
      <c r="C4040">
        <v>-1.198</v>
      </c>
      <c r="D4040">
        <v>-2.206</v>
      </c>
      <c r="E4040">
        <v>-2.9969999999999999</v>
      </c>
      <c r="F4040">
        <v>-3.2</v>
      </c>
      <c r="G4040">
        <v>3.8</v>
      </c>
      <c r="H4040">
        <v>0</v>
      </c>
      <c r="I4040">
        <v>3.9820000000000002</v>
      </c>
      <c r="J4040">
        <v>-0.22500000000000001</v>
      </c>
      <c r="K4040">
        <v>-1.218</v>
      </c>
      <c r="L4040">
        <v>-2.2109999999999999</v>
      </c>
      <c r="M4040">
        <v>-3.0190000000000001</v>
      </c>
      <c r="N4040">
        <v>-3.214</v>
      </c>
      <c r="O4040">
        <v>1.171</v>
      </c>
      <c r="P4040">
        <v>1.1739999999999999</v>
      </c>
      <c r="Q4040">
        <v>1.1739999999999999</v>
      </c>
      <c r="R4040">
        <v>0.92</v>
      </c>
      <c r="S4040">
        <v>0.42799999999999999</v>
      </c>
    </row>
    <row r="4041" spans="1:19" x14ac:dyDescent="0.3">
      <c r="A4041">
        <v>540</v>
      </c>
      <c r="B4041">
        <v>-0.20899999999999999</v>
      </c>
      <c r="C4041">
        <v>-1.198</v>
      </c>
      <c r="D4041">
        <v>-2.206</v>
      </c>
      <c r="E4041">
        <v>-2.9969999999999999</v>
      </c>
      <c r="F4041">
        <v>-3.2</v>
      </c>
      <c r="G4041">
        <v>3.8</v>
      </c>
      <c r="H4041">
        <v>0</v>
      </c>
      <c r="I4041">
        <v>3.9820000000000002</v>
      </c>
      <c r="J4041">
        <v>-0.22500000000000001</v>
      </c>
      <c r="K4041">
        <v>-1.2190000000000001</v>
      </c>
      <c r="L4041">
        <v>-2.2109999999999999</v>
      </c>
      <c r="M4041">
        <v>-3.0190000000000001</v>
      </c>
      <c r="N4041">
        <v>-3.2149999999999999</v>
      </c>
      <c r="O4041">
        <v>1.171</v>
      </c>
      <c r="P4041">
        <v>1.173</v>
      </c>
      <c r="Q4041">
        <v>1.173</v>
      </c>
      <c r="R4041">
        <v>0.92</v>
      </c>
      <c r="S4041">
        <v>0.42799999999999999</v>
      </c>
    </row>
    <row r="4042" spans="1:19" x14ac:dyDescent="0.3">
      <c r="A4042">
        <v>600</v>
      </c>
      <c r="B4042">
        <v>-0.20899999999999999</v>
      </c>
      <c r="C4042">
        <v>-1.198</v>
      </c>
      <c r="D4042">
        <v>-2.206</v>
      </c>
      <c r="E4042">
        <v>-2.9969999999999999</v>
      </c>
      <c r="F4042">
        <v>-3.2</v>
      </c>
      <c r="G4042">
        <v>3.8</v>
      </c>
      <c r="H4042">
        <v>0</v>
      </c>
      <c r="I4042">
        <v>3.9820000000000002</v>
      </c>
      <c r="J4042">
        <v>-0.22600000000000001</v>
      </c>
      <c r="K4042">
        <v>-1.22</v>
      </c>
      <c r="L4042">
        <v>-2.2120000000000002</v>
      </c>
      <c r="M4042">
        <v>-3.02</v>
      </c>
      <c r="N4042">
        <v>-3.2160000000000002</v>
      </c>
      <c r="O4042">
        <v>1.1719999999999999</v>
      </c>
      <c r="P4042">
        <v>1.173</v>
      </c>
      <c r="Q4042">
        <v>1.1719999999999999</v>
      </c>
      <c r="R4042">
        <v>0.92100000000000004</v>
      </c>
      <c r="S4042">
        <v>0.42799999999999999</v>
      </c>
    </row>
    <row r="4044" spans="1:19" x14ac:dyDescent="0.3">
      <c r="A4044" t="s">
        <v>0</v>
      </c>
      <c r="B4044" t="s">
        <v>312</v>
      </c>
    </row>
    <row r="4045" spans="1:19" x14ac:dyDescent="0.3">
      <c r="A4045">
        <v>0</v>
      </c>
      <c r="B4045">
        <v>-0.20899999999999999</v>
      </c>
      <c r="C4045">
        <v>-1.1990000000000001</v>
      </c>
      <c r="D4045">
        <v>-2.206</v>
      </c>
      <c r="E4045">
        <v>-2.992</v>
      </c>
      <c r="F4045">
        <v>-3.19</v>
      </c>
      <c r="G4045">
        <v>3.8</v>
      </c>
      <c r="H4045">
        <v>0</v>
      </c>
      <c r="I4045">
        <v>3.9820000000000002</v>
      </c>
      <c r="J4045">
        <v>-0.215</v>
      </c>
      <c r="K4045">
        <v>-1.2150000000000001</v>
      </c>
      <c r="L4045">
        <v>-2.2109999999999999</v>
      </c>
      <c r="M4045">
        <v>-3.01</v>
      </c>
      <c r="N4045">
        <v>-3.19</v>
      </c>
      <c r="O4045">
        <v>1.155</v>
      </c>
      <c r="P4045">
        <v>1.155</v>
      </c>
      <c r="Q4045">
        <v>1.149</v>
      </c>
      <c r="R4045">
        <v>0.88600000000000001</v>
      </c>
      <c r="S4045">
        <v>0.39800000000000002</v>
      </c>
    </row>
    <row r="4046" spans="1:19" x14ac:dyDescent="0.3">
      <c r="A4046">
        <v>60</v>
      </c>
      <c r="B4046">
        <v>-0.20899999999999999</v>
      </c>
      <c r="C4046">
        <v>-1.1990000000000001</v>
      </c>
      <c r="D4046">
        <v>-2.206</v>
      </c>
      <c r="E4046">
        <v>-2.992</v>
      </c>
      <c r="F4046">
        <v>-3.19</v>
      </c>
      <c r="G4046">
        <v>3.8</v>
      </c>
      <c r="H4046">
        <v>0</v>
      </c>
      <c r="I4046">
        <v>3.9820000000000002</v>
      </c>
      <c r="J4046">
        <v>-0.221</v>
      </c>
      <c r="K4046">
        <v>-1.216</v>
      </c>
      <c r="L4046">
        <v>-2.2090000000000001</v>
      </c>
      <c r="M4046">
        <v>-3.0059999999999998</v>
      </c>
      <c r="N4046">
        <v>-3.1989999999999998</v>
      </c>
      <c r="O4046">
        <v>1.1639999999999999</v>
      </c>
      <c r="P4046">
        <v>1.169</v>
      </c>
      <c r="Q4046">
        <v>1.153</v>
      </c>
      <c r="R4046">
        <v>0.88300000000000001</v>
      </c>
      <c r="S4046">
        <v>0.42199999999999999</v>
      </c>
    </row>
    <row r="4047" spans="1:19" x14ac:dyDescent="0.3">
      <c r="A4047">
        <v>120</v>
      </c>
      <c r="B4047">
        <v>-0.20899999999999999</v>
      </c>
      <c r="C4047">
        <v>-1.1990000000000001</v>
      </c>
      <c r="D4047">
        <v>-2.206</v>
      </c>
      <c r="E4047">
        <v>-2.992</v>
      </c>
      <c r="F4047">
        <v>-3.19</v>
      </c>
      <c r="G4047">
        <v>3.8</v>
      </c>
      <c r="H4047">
        <v>0</v>
      </c>
      <c r="I4047">
        <v>3.9820000000000002</v>
      </c>
      <c r="J4047">
        <v>-0.221</v>
      </c>
      <c r="K4047">
        <v>-1.2170000000000001</v>
      </c>
      <c r="L4047">
        <v>-2.2130000000000001</v>
      </c>
      <c r="M4047">
        <v>-3.012</v>
      </c>
      <c r="N4047">
        <v>-3.2</v>
      </c>
      <c r="O4047">
        <v>1.165</v>
      </c>
      <c r="P4047">
        <v>1.179</v>
      </c>
      <c r="Q4047">
        <v>1.173</v>
      </c>
      <c r="R4047">
        <v>0.90700000000000003</v>
      </c>
      <c r="S4047">
        <v>0.42299999999999999</v>
      </c>
    </row>
    <row r="4048" spans="1:19" x14ac:dyDescent="0.3">
      <c r="A4048">
        <v>180</v>
      </c>
      <c r="B4048">
        <v>-0.20899999999999999</v>
      </c>
      <c r="C4048">
        <v>-1.1990000000000001</v>
      </c>
      <c r="D4048">
        <v>-2.206</v>
      </c>
      <c r="E4048">
        <v>-2.992</v>
      </c>
      <c r="F4048">
        <v>-3.19</v>
      </c>
      <c r="G4048">
        <v>3.8</v>
      </c>
      <c r="H4048">
        <v>0</v>
      </c>
      <c r="I4048">
        <v>3.9820000000000002</v>
      </c>
      <c r="J4048">
        <v>-0.222</v>
      </c>
      <c r="K4048">
        <v>-1.214</v>
      </c>
      <c r="L4048">
        <v>-2.21</v>
      </c>
      <c r="M4048">
        <v>-3.0070000000000001</v>
      </c>
      <c r="N4048">
        <v>-3.2</v>
      </c>
      <c r="O4048">
        <v>1.165</v>
      </c>
      <c r="P4048">
        <v>1.175</v>
      </c>
      <c r="Q4048">
        <v>1.1659999999999999</v>
      </c>
      <c r="R4048">
        <v>0.89400000000000002</v>
      </c>
      <c r="S4048">
        <v>0.42299999999999999</v>
      </c>
    </row>
    <row r="4049" spans="1:19" x14ac:dyDescent="0.3">
      <c r="A4049">
        <v>240</v>
      </c>
      <c r="B4049">
        <v>-0.20899999999999999</v>
      </c>
      <c r="C4049">
        <v>-1.1990000000000001</v>
      </c>
      <c r="D4049">
        <v>-2.206</v>
      </c>
      <c r="E4049">
        <v>-2.992</v>
      </c>
      <c r="F4049">
        <v>-3.19</v>
      </c>
      <c r="G4049">
        <v>3.8</v>
      </c>
      <c r="H4049">
        <v>0</v>
      </c>
      <c r="I4049">
        <v>3.9820000000000002</v>
      </c>
      <c r="J4049">
        <v>-0.224</v>
      </c>
      <c r="K4049">
        <v>-1.2150000000000001</v>
      </c>
      <c r="L4049">
        <v>-2.2120000000000002</v>
      </c>
      <c r="M4049">
        <v>-3.0070000000000001</v>
      </c>
      <c r="N4049">
        <v>-3.2010000000000001</v>
      </c>
      <c r="O4049">
        <v>1.169</v>
      </c>
      <c r="P4049">
        <v>1.181</v>
      </c>
      <c r="Q4049">
        <v>1.175</v>
      </c>
      <c r="R4049">
        <v>0.89500000000000002</v>
      </c>
      <c r="S4049">
        <v>0.42299999999999999</v>
      </c>
    </row>
    <row r="4050" spans="1:19" x14ac:dyDescent="0.3">
      <c r="A4050">
        <v>300</v>
      </c>
      <c r="B4050">
        <v>-0.20899999999999999</v>
      </c>
      <c r="C4050">
        <v>-1.1990000000000001</v>
      </c>
      <c r="D4050">
        <v>-2.206</v>
      </c>
      <c r="E4050">
        <v>-2.992</v>
      </c>
      <c r="F4050">
        <v>-3.19</v>
      </c>
      <c r="G4050">
        <v>3.8</v>
      </c>
      <c r="H4050">
        <v>0</v>
      </c>
      <c r="I4050">
        <v>3.9820000000000002</v>
      </c>
      <c r="J4050">
        <v>-0.224</v>
      </c>
      <c r="K4050">
        <v>-1.2150000000000001</v>
      </c>
      <c r="L4050">
        <v>-2.2109999999999999</v>
      </c>
      <c r="M4050">
        <v>-3.008</v>
      </c>
      <c r="N4050">
        <v>-3.202</v>
      </c>
      <c r="O4050">
        <v>1.169</v>
      </c>
      <c r="P4050">
        <v>1.1759999999999999</v>
      </c>
      <c r="Q4050">
        <v>1.173</v>
      </c>
      <c r="R4050">
        <v>0.90300000000000002</v>
      </c>
      <c r="S4050">
        <v>0.42299999999999999</v>
      </c>
    </row>
    <row r="4051" spans="1:19" x14ac:dyDescent="0.3">
      <c r="A4051">
        <v>360</v>
      </c>
      <c r="B4051">
        <v>-0.20899999999999999</v>
      </c>
      <c r="C4051">
        <v>-1.1990000000000001</v>
      </c>
      <c r="D4051">
        <v>-2.206</v>
      </c>
      <c r="E4051">
        <v>-2.992</v>
      </c>
      <c r="F4051">
        <v>-3.19</v>
      </c>
      <c r="G4051">
        <v>3.8</v>
      </c>
      <c r="H4051">
        <v>0</v>
      </c>
      <c r="I4051">
        <v>3.9820000000000002</v>
      </c>
      <c r="J4051">
        <v>-0.224</v>
      </c>
      <c r="K4051">
        <v>-1.216</v>
      </c>
      <c r="L4051">
        <v>-2.2109999999999999</v>
      </c>
      <c r="M4051">
        <v>-3.0110000000000001</v>
      </c>
      <c r="N4051">
        <v>-3.202</v>
      </c>
      <c r="O4051">
        <v>1.17</v>
      </c>
      <c r="P4051">
        <v>1.1759999999999999</v>
      </c>
      <c r="Q4051">
        <v>1.171</v>
      </c>
      <c r="R4051">
        <v>0.91</v>
      </c>
      <c r="S4051">
        <v>0.42299999999999999</v>
      </c>
    </row>
    <row r="4052" spans="1:19" x14ac:dyDescent="0.3">
      <c r="A4052">
        <v>420</v>
      </c>
      <c r="B4052">
        <v>-0.20899999999999999</v>
      </c>
      <c r="C4052">
        <v>-1.1990000000000001</v>
      </c>
      <c r="D4052">
        <v>-2.206</v>
      </c>
      <c r="E4052">
        <v>-2.992</v>
      </c>
      <c r="F4052">
        <v>-3.19</v>
      </c>
      <c r="G4052">
        <v>3.8</v>
      </c>
      <c r="H4052">
        <v>0</v>
      </c>
      <c r="I4052">
        <v>3.9820000000000002</v>
      </c>
      <c r="J4052">
        <v>-0.22500000000000001</v>
      </c>
      <c r="K4052">
        <v>-1.2170000000000001</v>
      </c>
      <c r="L4052">
        <v>-2.2109999999999999</v>
      </c>
      <c r="M4052">
        <v>-3.012</v>
      </c>
      <c r="N4052">
        <v>-3.2029999999999998</v>
      </c>
      <c r="O4052">
        <v>1.171</v>
      </c>
      <c r="P4052">
        <v>1.175</v>
      </c>
      <c r="Q4052">
        <v>1.1719999999999999</v>
      </c>
      <c r="R4052">
        <v>0.91300000000000003</v>
      </c>
      <c r="S4052">
        <v>0.42399999999999999</v>
      </c>
    </row>
    <row r="4053" spans="1:19" x14ac:dyDescent="0.3">
      <c r="A4053">
        <v>480</v>
      </c>
      <c r="B4053">
        <v>-0.20899999999999999</v>
      </c>
      <c r="C4053">
        <v>-1.1990000000000001</v>
      </c>
      <c r="D4053">
        <v>-2.206</v>
      </c>
      <c r="E4053">
        <v>-2.992</v>
      </c>
      <c r="F4053">
        <v>-3.19</v>
      </c>
      <c r="G4053">
        <v>3.8</v>
      </c>
      <c r="H4053">
        <v>0</v>
      </c>
      <c r="I4053">
        <v>3.9820000000000002</v>
      </c>
      <c r="J4053">
        <v>-0.22500000000000001</v>
      </c>
      <c r="K4053">
        <v>-1.218</v>
      </c>
      <c r="L4053">
        <v>-2.2109999999999999</v>
      </c>
      <c r="M4053">
        <v>-3.0129999999999999</v>
      </c>
      <c r="N4053">
        <v>-3.2040000000000002</v>
      </c>
      <c r="O4053">
        <v>1.171</v>
      </c>
      <c r="P4053">
        <v>1.1739999999999999</v>
      </c>
      <c r="Q4053">
        <v>1.1739999999999999</v>
      </c>
      <c r="R4053">
        <v>0.91400000000000003</v>
      </c>
      <c r="S4053">
        <v>0.42399999999999999</v>
      </c>
    </row>
    <row r="4054" spans="1:19" x14ac:dyDescent="0.3">
      <c r="A4054">
        <v>540</v>
      </c>
      <c r="B4054">
        <v>-0.20899999999999999</v>
      </c>
      <c r="C4054">
        <v>-1.1990000000000001</v>
      </c>
      <c r="D4054">
        <v>-2.206</v>
      </c>
      <c r="E4054">
        <v>-2.992</v>
      </c>
      <c r="F4054">
        <v>-3.19</v>
      </c>
      <c r="G4054">
        <v>3.8</v>
      </c>
      <c r="H4054">
        <v>0</v>
      </c>
      <c r="I4054">
        <v>3.9820000000000002</v>
      </c>
      <c r="J4054">
        <v>-0.22500000000000001</v>
      </c>
      <c r="K4054">
        <v>-1.2190000000000001</v>
      </c>
      <c r="L4054">
        <v>-2.2109999999999999</v>
      </c>
      <c r="M4054">
        <v>-3.0139999999999998</v>
      </c>
      <c r="N4054">
        <v>-3.2050000000000001</v>
      </c>
      <c r="O4054">
        <v>1.171</v>
      </c>
      <c r="P4054">
        <v>1.173</v>
      </c>
      <c r="Q4054">
        <v>1.173</v>
      </c>
      <c r="R4054">
        <v>0.91500000000000004</v>
      </c>
      <c r="S4054">
        <v>0.42499999999999999</v>
      </c>
    </row>
    <row r="4055" spans="1:19" x14ac:dyDescent="0.3">
      <c r="A4055">
        <v>600</v>
      </c>
      <c r="B4055">
        <v>-0.20899999999999999</v>
      </c>
      <c r="C4055">
        <v>-1.1990000000000001</v>
      </c>
      <c r="D4055">
        <v>-2.206</v>
      </c>
      <c r="E4055">
        <v>-2.992</v>
      </c>
      <c r="F4055">
        <v>-3.19</v>
      </c>
      <c r="G4055">
        <v>3.8</v>
      </c>
      <c r="H4055">
        <v>0</v>
      </c>
      <c r="I4055">
        <v>3.9820000000000002</v>
      </c>
      <c r="J4055">
        <v>-0.22600000000000001</v>
      </c>
      <c r="K4055">
        <v>-1.22</v>
      </c>
      <c r="L4055">
        <v>-2.2109999999999999</v>
      </c>
      <c r="M4055">
        <v>-3.0139999999999998</v>
      </c>
      <c r="N4055">
        <v>-3.206</v>
      </c>
      <c r="O4055">
        <v>1.1719999999999999</v>
      </c>
      <c r="P4055">
        <v>1.173</v>
      </c>
      <c r="Q4055">
        <v>1.1719999999999999</v>
      </c>
      <c r="R4055">
        <v>0.91500000000000004</v>
      </c>
      <c r="S4055">
        <v>0.42499999999999999</v>
      </c>
    </row>
    <row r="4057" spans="1:19" x14ac:dyDescent="0.3">
      <c r="A4057" t="s">
        <v>0</v>
      </c>
      <c r="B4057" t="s">
        <v>313</v>
      </c>
    </row>
    <row r="4058" spans="1:19" x14ac:dyDescent="0.3">
      <c r="A4058">
        <v>0</v>
      </c>
      <c r="B4058">
        <v>-0.20899999999999999</v>
      </c>
      <c r="C4058">
        <v>-1.1990000000000001</v>
      </c>
      <c r="D4058">
        <v>-2.206</v>
      </c>
      <c r="E4058">
        <v>-2.9860000000000002</v>
      </c>
      <c r="F4058">
        <v>-3.18</v>
      </c>
      <c r="G4058">
        <v>3.8</v>
      </c>
      <c r="H4058">
        <v>0</v>
      </c>
      <c r="I4058">
        <v>3.9820000000000002</v>
      </c>
      <c r="J4058">
        <v>-0.215</v>
      </c>
      <c r="K4058">
        <v>-1.2150000000000001</v>
      </c>
      <c r="L4058">
        <v>-2.2109999999999999</v>
      </c>
      <c r="M4058">
        <v>-3.0030000000000001</v>
      </c>
      <c r="N4058">
        <v>-3.18</v>
      </c>
      <c r="O4058">
        <v>1.155</v>
      </c>
      <c r="P4058">
        <v>1.155</v>
      </c>
      <c r="Q4058">
        <v>1.1479999999999999</v>
      </c>
      <c r="R4058">
        <v>0.879</v>
      </c>
      <c r="S4058">
        <v>0.39500000000000002</v>
      </c>
    </row>
    <row r="4059" spans="1:19" x14ac:dyDescent="0.3">
      <c r="A4059">
        <v>60</v>
      </c>
      <c r="B4059">
        <v>-0.20899999999999999</v>
      </c>
      <c r="C4059">
        <v>-1.1990000000000001</v>
      </c>
      <c r="D4059">
        <v>-2.206</v>
      </c>
      <c r="E4059">
        <v>-2.9860000000000002</v>
      </c>
      <c r="F4059">
        <v>-3.18</v>
      </c>
      <c r="G4059">
        <v>3.8</v>
      </c>
      <c r="H4059">
        <v>0</v>
      </c>
      <c r="I4059">
        <v>3.9820000000000002</v>
      </c>
      <c r="J4059">
        <v>-0.221</v>
      </c>
      <c r="K4059">
        <v>-1.216</v>
      </c>
      <c r="L4059">
        <v>-2.2090000000000001</v>
      </c>
      <c r="M4059">
        <v>-3</v>
      </c>
      <c r="N4059">
        <v>-3.1890000000000001</v>
      </c>
      <c r="O4059">
        <v>1.1639999999999999</v>
      </c>
      <c r="P4059">
        <v>1.169</v>
      </c>
      <c r="Q4059">
        <v>1.153</v>
      </c>
      <c r="R4059">
        <v>0.876</v>
      </c>
      <c r="S4059">
        <v>0.41899999999999998</v>
      </c>
    </row>
    <row r="4060" spans="1:19" x14ac:dyDescent="0.3">
      <c r="A4060">
        <v>120</v>
      </c>
      <c r="B4060">
        <v>-0.20899999999999999</v>
      </c>
      <c r="C4060">
        <v>-1.1990000000000001</v>
      </c>
      <c r="D4060">
        <v>-2.206</v>
      </c>
      <c r="E4060">
        <v>-2.9860000000000002</v>
      </c>
      <c r="F4060">
        <v>-3.18</v>
      </c>
      <c r="G4060">
        <v>3.8</v>
      </c>
      <c r="H4060">
        <v>0</v>
      </c>
      <c r="I4060">
        <v>3.9820000000000002</v>
      </c>
      <c r="J4060">
        <v>-0.221</v>
      </c>
      <c r="K4060">
        <v>-1.2170000000000001</v>
      </c>
      <c r="L4060">
        <v>-2.2130000000000001</v>
      </c>
      <c r="M4060">
        <v>-3.0059999999999998</v>
      </c>
      <c r="N4060">
        <v>-3.19</v>
      </c>
      <c r="O4060">
        <v>1.165</v>
      </c>
      <c r="P4060">
        <v>1.179</v>
      </c>
      <c r="Q4060">
        <v>1.1719999999999999</v>
      </c>
      <c r="R4060">
        <v>0.9</v>
      </c>
      <c r="S4060">
        <v>0.41899999999999998</v>
      </c>
    </row>
    <row r="4061" spans="1:19" x14ac:dyDescent="0.3">
      <c r="A4061">
        <v>180</v>
      </c>
      <c r="B4061">
        <v>-0.20899999999999999</v>
      </c>
      <c r="C4061">
        <v>-1.1990000000000001</v>
      </c>
      <c r="D4061">
        <v>-2.206</v>
      </c>
      <c r="E4061">
        <v>-2.9860000000000002</v>
      </c>
      <c r="F4061">
        <v>-3.18</v>
      </c>
      <c r="G4061">
        <v>3.8</v>
      </c>
      <c r="H4061">
        <v>0</v>
      </c>
      <c r="I4061">
        <v>3.9820000000000002</v>
      </c>
      <c r="J4061">
        <v>-0.222</v>
      </c>
      <c r="K4061">
        <v>-1.214</v>
      </c>
      <c r="L4061">
        <v>-2.21</v>
      </c>
      <c r="M4061">
        <v>-3.0009999999999999</v>
      </c>
      <c r="N4061">
        <v>-3.19</v>
      </c>
      <c r="O4061">
        <v>1.165</v>
      </c>
      <c r="P4061">
        <v>1.175</v>
      </c>
      <c r="Q4061">
        <v>1.1659999999999999</v>
      </c>
      <c r="R4061">
        <v>0.88800000000000001</v>
      </c>
      <c r="S4061">
        <v>0.41899999999999998</v>
      </c>
    </row>
    <row r="4062" spans="1:19" x14ac:dyDescent="0.3">
      <c r="A4062">
        <v>240</v>
      </c>
      <c r="B4062">
        <v>-0.20899999999999999</v>
      </c>
      <c r="C4062">
        <v>-1.1990000000000001</v>
      </c>
      <c r="D4062">
        <v>-2.206</v>
      </c>
      <c r="E4062">
        <v>-2.9860000000000002</v>
      </c>
      <c r="F4062">
        <v>-3.18</v>
      </c>
      <c r="G4062">
        <v>3.8</v>
      </c>
      <c r="H4062">
        <v>0</v>
      </c>
      <c r="I4062">
        <v>3.9820000000000002</v>
      </c>
      <c r="J4062">
        <v>-0.224</v>
      </c>
      <c r="K4062">
        <v>-1.2150000000000001</v>
      </c>
      <c r="L4062">
        <v>-2.2120000000000002</v>
      </c>
      <c r="M4062">
        <v>-3</v>
      </c>
      <c r="N4062">
        <v>-3.1909999999999998</v>
      </c>
      <c r="O4062">
        <v>1.169</v>
      </c>
      <c r="P4062">
        <v>1.181</v>
      </c>
      <c r="Q4062">
        <v>1.175</v>
      </c>
      <c r="R4062">
        <v>0.88800000000000001</v>
      </c>
      <c r="S4062">
        <v>0.42</v>
      </c>
    </row>
    <row r="4063" spans="1:19" x14ac:dyDescent="0.3">
      <c r="A4063">
        <v>300</v>
      </c>
      <c r="B4063">
        <v>-0.20899999999999999</v>
      </c>
      <c r="C4063">
        <v>-1.1990000000000001</v>
      </c>
      <c r="D4063">
        <v>-2.206</v>
      </c>
      <c r="E4063">
        <v>-2.9860000000000002</v>
      </c>
      <c r="F4063">
        <v>-3.18</v>
      </c>
      <c r="G4063">
        <v>3.8</v>
      </c>
      <c r="H4063">
        <v>0</v>
      </c>
      <c r="I4063">
        <v>3.9820000000000002</v>
      </c>
      <c r="J4063">
        <v>-0.224</v>
      </c>
      <c r="K4063">
        <v>-1.2150000000000001</v>
      </c>
      <c r="L4063">
        <v>-2.2109999999999999</v>
      </c>
      <c r="M4063">
        <v>-3.0019999999999998</v>
      </c>
      <c r="N4063">
        <v>-3.1909999999999998</v>
      </c>
      <c r="O4063">
        <v>1.169</v>
      </c>
      <c r="P4063">
        <v>1.1759999999999999</v>
      </c>
      <c r="Q4063">
        <v>1.173</v>
      </c>
      <c r="R4063">
        <v>0.89700000000000002</v>
      </c>
      <c r="S4063">
        <v>0.42</v>
      </c>
    </row>
    <row r="4064" spans="1:19" x14ac:dyDescent="0.3">
      <c r="A4064">
        <v>360</v>
      </c>
      <c r="B4064">
        <v>-0.20899999999999999</v>
      </c>
      <c r="C4064">
        <v>-1.1990000000000001</v>
      </c>
      <c r="D4064">
        <v>-2.206</v>
      </c>
      <c r="E4064">
        <v>-2.9860000000000002</v>
      </c>
      <c r="F4064">
        <v>-3.18</v>
      </c>
      <c r="G4064">
        <v>3.8</v>
      </c>
      <c r="H4064">
        <v>0</v>
      </c>
      <c r="I4064">
        <v>3.9820000000000002</v>
      </c>
      <c r="J4064">
        <v>-0.224</v>
      </c>
      <c r="K4064">
        <v>-1.216</v>
      </c>
      <c r="L4064">
        <v>-2.21</v>
      </c>
      <c r="M4064">
        <v>-3.0049999999999999</v>
      </c>
      <c r="N4064">
        <v>-3.1920000000000002</v>
      </c>
      <c r="O4064">
        <v>1.17</v>
      </c>
      <c r="P4064">
        <v>1.1759999999999999</v>
      </c>
      <c r="Q4064">
        <v>1.17</v>
      </c>
      <c r="R4064">
        <v>0.90400000000000003</v>
      </c>
      <c r="S4064">
        <v>0.42</v>
      </c>
    </row>
    <row r="4065" spans="1:19" x14ac:dyDescent="0.3">
      <c r="A4065">
        <v>420</v>
      </c>
      <c r="B4065">
        <v>-0.20899999999999999</v>
      </c>
      <c r="C4065">
        <v>-1.1990000000000001</v>
      </c>
      <c r="D4065">
        <v>-2.206</v>
      </c>
      <c r="E4065">
        <v>-2.9860000000000002</v>
      </c>
      <c r="F4065">
        <v>-3.18</v>
      </c>
      <c r="G4065">
        <v>3.8</v>
      </c>
      <c r="H4065">
        <v>0</v>
      </c>
      <c r="I4065">
        <v>3.9820000000000002</v>
      </c>
      <c r="J4065">
        <v>-0.22500000000000001</v>
      </c>
      <c r="K4065">
        <v>-1.2170000000000001</v>
      </c>
      <c r="L4065">
        <v>-2.2109999999999999</v>
      </c>
      <c r="M4065">
        <v>-3.0059999999999998</v>
      </c>
      <c r="N4065">
        <v>-3.1920000000000002</v>
      </c>
      <c r="O4065">
        <v>1.171</v>
      </c>
      <c r="P4065">
        <v>1.175</v>
      </c>
      <c r="Q4065">
        <v>1.1719999999999999</v>
      </c>
      <c r="R4065">
        <v>0.90600000000000003</v>
      </c>
      <c r="S4065">
        <v>0.42</v>
      </c>
    </row>
    <row r="4066" spans="1:19" x14ac:dyDescent="0.3">
      <c r="A4066">
        <v>480</v>
      </c>
      <c r="B4066">
        <v>-0.20899999999999999</v>
      </c>
      <c r="C4066">
        <v>-1.1990000000000001</v>
      </c>
      <c r="D4066">
        <v>-2.206</v>
      </c>
      <c r="E4066">
        <v>-2.9860000000000002</v>
      </c>
      <c r="F4066">
        <v>-3.18</v>
      </c>
      <c r="G4066">
        <v>3.8</v>
      </c>
      <c r="H4066">
        <v>0</v>
      </c>
      <c r="I4066">
        <v>3.9820000000000002</v>
      </c>
      <c r="J4066">
        <v>-0.22500000000000001</v>
      </c>
      <c r="K4066">
        <v>-1.218</v>
      </c>
      <c r="L4066">
        <v>-2.2109999999999999</v>
      </c>
      <c r="M4066">
        <v>-3.0070000000000001</v>
      </c>
      <c r="N4066">
        <v>-3.1930000000000001</v>
      </c>
      <c r="O4066">
        <v>1.171</v>
      </c>
      <c r="P4066">
        <v>1.1739999999999999</v>
      </c>
      <c r="Q4066">
        <v>1.173</v>
      </c>
      <c r="R4066">
        <v>0.90800000000000003</v>
      </c>
      <c r="S4066">
        <v>0.42099999999999999</v>
      </c>
    </row>
    <row r="4067" spans="1:19" x14ac:dyDescent="0.3">
      <c r="A4067">
        <v>540</v>
      </c>
      <c r="B4067">
        <v>-0.20899999999999999</v>
      </c>
      <c r="C4067">
        <v>-1.1990000000000001</v>
      </c>
      <c r="D4067">
        <v>-2.206</v>
      </c>
      <c r="E4067">
        <v>-2.9860000000000002</v>
      </c>
      <c r="F4067">
        <v>-3.18</v>
      </c>
      <c r="G4067">
        <v>3.8</v>
      </c>
      <c r="H4067">
        <v>0</v>
      </c>
      <c r="I4067">
        <v>3.9820000000000002</v>
      </c>
      <c r="J4067">
        <v>-0.22500000000000001</v>
      </c>
      <c r="K4067">
        <v>-1.2190000000000001</v>
      </c>
      <c r="L4067">
        <v>-2.2109999999999999</v>
      </c>
      <c r="M4067">
        <v>-3.008</v>
      </c>
      <c r="N4067">
        <v>-3.1949999999999998</v>
      </c>
      <c r="O4067">
        <v>1.171</v>
      </c>
      <c r="P4067">
        <v>1.173</v>
      </c>
      <c r="Q4067">
        <v>1.173</v>
      </c>
      <c r="R4067">
        <v>0.90800000000000003</v>
      </c>
      <c r="S4067">
        <v>0.42099999999999999</v>
      </c>
    </row>
    <row r="4068" spans="1:19" x14ac:dyDescent="0.3">
      <c r="A4068">
        <v>600</v>
      </c>
      <c r="B4068">
        <v>-0.20899999999999999</v>
      </c>
      <c r="C4068">
        <v>-1.1990000000000001</v>
      </c>
      <c r="D4068">
        <v>-2.206</v>
      </c>
      <c r="E4068">
        <v>-2.9860000000000002</v>
      </c>
      <c r="F4068">
        <v>-3.18</v>
      </c>
      <c r="G4068">
        <v>3.8</v>
      </c>
      <c r="H4068">
        <v>0</v>
      </c>
      <c r="I4068">
        <v>3.9820000000000002</v>
      </c>
      <c r="J4068">
        <v>-0.22600000000000001</v>
      </c>
      <c r="K4068">
        <v>-1.22</v>
      </c>
      <c r="L4068">
        <v>-2.2109999999999999</v>
      </c>
      <c r="M4068">
        <v>-3.0089999999999999</v>
      </c>
      <c r="N4068">
        <v>-3.1960000000000002</v>
      </c>
      <c r="O4068">
        <v>1.1719999999999999</v>
      </c>
      <c r="P4068">
        <v>1.173</v>
      </c>
      <c r="Q4068">
        <v>1.171</v>
      </c>
      <c r="R4068">
        <v>0.90900000000000003</v>
      </c>
      <c r="S4068">
        <v>0.42099999999999999</v>
      </c>
    </row>
    <row r="4070" spans="1:19" x14ac:dyDescent="0.3">
      <c r="A4070" t="s">
        <v>0</v>
      </c>
      <c r="B4070" t="s">
        <v>314</v>
      </c>
    </row>
    <row r="4071" spans="1:19" x14ac:dyDescent="0.3">
      <c r="A4071">
        <v>0</v>
      </c>
      <c r="B4071">
        <v>-0.20899999999999999</v>
      </c>
      <c r="C4071">
        <v>-1.1990000000000001</v>
      </c>
      <c r="D4071">
        <v>-2.206</v>
      </c>
      <c r="E4071">
        <v>-2.98</v>
      </c>
      <c r="F4071">
        <v>-3.17</v>
      </c>
      <c r="G4071">
        <v>3.8</v>
      </c>
      <c r="H4071">
        <v>0</v>
      </c>
      <c r="I4071">
        <v>3.9820000000000002</v>
      </c>
      <c r="J4071">
        <v>-0.215</v>
      </c>
      <c r="K4071">
        <v>-1.2150000000000001</v>
      </c>
      <c r="L4071">
        <v>-2.2109999999999999</v>
      </c>
      <c r="M4071">
        <v>-2.9980000000000002</v>
      </c>
      <c r="N4071">
        <v>-3.17</v>
      </c>
      <c r="O4071">
        <v>1.155</v>
      </c>
      <c r="P4071">
        <v>1.155</v>
      </c>
      <c r="Q4071">
        <v>1.1479999999999999</v>
      </c>
      <c r="R4071">
        <v>0.873</v>
      </c>
      <c r="S4071">
        <v>0.39200000000000002</v>
      </c>
    </row>
    <row r="4072" spans="1:19" x14ac:dyDescent="0.3">
      <c r="A4072">
        <v>60</v>
      </c>
      <c r="B4072">
        <v>-0.20899999999999999</v>
      </c>
      <c r="C4072">
        <v>-1.1990000000000001</v>
      </c>
      <c r="D4072">
        <v>-2.206</v>
      </c>
      <c r="E4072">
        <v>-2.98</v>
      </c>
      <c r="F4072">
        <v>-3.17</v>
      </c>
      <c r="G4072">
        <v>3.8</v>
      </c>
      <c r="H4072">
        <v>0</v>
      </c>
      <c r="I4072">
        <v>3.9820000000000002</v>
      </c>
      <c r="J4072">
        <v>-0.221</v>
      </c>
      <c r="K4072">
        <v>-1.216</v>
      </c>
      <c r="L4072">
        <v>-2.2090000000000001</v>
      </c>
      <c r="M4072">
        <v>-2.9940000000000002</v>
      </c>
      <c r="N4072">
        <v>-3.1779999999999999</v>
      </c>
      <c r="O4072">
        <v>1.1639999999999999</v>
      </c>
      <c r="P4072">
        <v>1.169</v>
      </c>
      <c r="Q4072">
        <v>1.153</v>
      </c>
      <c r="R4072">
        <v>0.87</v>
      </c>
      <c r="S4072">
        <v>0.41599999999999998</v>
      </c>
    </row>
    <row r="4073" spans="1:19" x14ac:dyDescent="0.3">
      <c r="A4073">
        <v>120</v>
      </c>
      <c r="B4073">
        <v>-0.20899999999999999</v>
      </c>
      <c r="C4073">
        <v>-1.1990000000000001</v>
      </c>
      <c r="D4073">
        <v>-2.206</v>
      </c>
      <c r="E4073">
        <v>-2.98</v>
      </c>
      <c r="F4073">
        <v>-3.17</v>
      </c>
      <c r="G4073">
        <v>3.8</v>
      </c>
      <c r="H4073">
        <v>0</v>
      </c>
      <c r="I4073">
        <v>3.9820000000000002</v>
      </c>
      <c r="J4073">
        <v>-0.221</v>
      </c>
      <c r="K4073">
        <v>-1.2170000000000001</v>
      </c>
      <c r="L4073">
        <v>-2.2120000000000002</v>
      </c>
      <c r="M4073">
        <v>-3</v>
      </c>
      <c r="N4073">
        <v>-3.18</v>
      </c>
      <c r="O4073">
        <v>1.165</v>
      </c>
      <c r="P4073">
        <v>1.179</v>
      </c>
      <c r="Q4073">
        <v>1.1719999999999999</v>
      </c>
      <c r="R4073">
        <v>0.89300000000000002</v>
      </c>
      <c r="S4073">
        <v>0.41599999999999998</v>
      </c>
    </row>
    <row r="4074" spans="1:19" x14ac:dyDescent="0.3">
      <c r="A4074">
        <v>180</v>
      </c>
      <c r="B4074">
        <v>-0.20899999999999999</v>
      </c>
      <c r="C4074">
        <v>-1.1990000000000001</v>
      </c>
      <c r="D4074">
        <v>-2.206</v>
      </c>
      <c r="E4074">
        <v>-2.98</v>
      </c>
      <c r="F4074">
        <v>-3.17</v>
      </c>
      <c r="G4074">
        <v>3.8</v>
      </c>
      <c r="H4074">
        <v>0</v>
      </c>
      <c r="I4074">
        <v>3.9820000000000002</v>
      </c>
      <c r="J4074">
        <v>-0.222</v>
      </c>
      <c r="K4074">
        <v>-1.214</v>
      </c>
      <c r="L4074">
        <v>-2.21</v>
      </c>
      <c r="M4074">
        <v>-2.9950000000000001</v>
      </c>
      <c r="N4074">
        <v>-3.18</v>
      </c>
      <c r="O4074">
        <v>1.165</v>
      </c>
      <c r="P4074">
        <v>1.1759999999999999</v>
      </c>
      <c r="Q4074">
        <v>1.165</v>
      </c>
      <c r="R4074">
        <v>0.88100000000000001</v>
      </c>
      <c r="S4074">
        <v>0.41599999999999998</v>
      </c>
    </row>
    <row r="4075" spans="1:19" x14ac:dyDescent="0.3">
      <c r="A4075">
        <v>240</v>
      </c>
      <c r="B4075">
        <v>-0.20899999999999999</v>
      </c>
      <c r="C4075">
        <v>-1.1990000000000001</v>
      </c>
      <c r="D4075">
        <v>-2.206</v>
      </c>
      <c r="E4075">
        <v>-2.98</v>
      </c>
      <c r="F4075">
        <v>-3.17</v>
      </c>
      <c r="G4075">
        <v>3.8</v>
      </c>
      <c r="H4075">
        <v>0</v>
      </c>
      <c r="I4075">
        <v>3.9820000000000002</v>
      </c>
      <c r="J4075">
        <v>-0.224</v>
      </c>
      <c r="K4075">
        <v>-1.2150000000000001</v>
      </c>
      <c r="L4075">
        <v>-2.2120000000000002</v>
      </c>
      <c r="M4075">
        <v>-2.9940000000000002</v>
      </c>
      <c r="N4075">
        <v>-3.181</v>
      </c>
      <c r="O4075">
        <v>1.169</v>
      </c>
      <c r="P4075">
        <v>1.181</v>
      </c>
      <c r="Q4075">
        <v>1.175</v>
      </c>
      <c r="R4075">
        <v>0.88100000000000001</v>
      </c>
      <c r="S4075">
        <v>0.41599999999999998</v>
      </c>
    </row>
    <row r="4076" spans="1:19" x14ac:dyDescent="0.3">
      <c r="A4076">
        <v>300</v>
      </c>
      <c r="B4076">
        <v>-0.20899999999999999</v>
      </c>
      <c r="C4076">
        <v>-1.1990000000000001</v>
      </c>
      <c r="D4076">
        <v>-2.206</v>
      </c>
      <c r="E4076">
        <v>-2.98</v>
      </c>
      <c r="F4076">
        <v>-3.17</v>
      </c>
      <c r="G4076">
        <v>3.8</v>
      </c>
      <c r="H4076">
        <v>0</v>
      </c>
      <c r="I4076">
        <v>3.9820000000000002</v>
      </c>
      <c r="J4076">
        <v>-0.224</v>
      </c>
      <c r="K4076">
        <v>-1.2150000000000001</v>
      </c>
      <c r="L4076">
        <v>-2.2109999999999999</v>
      </c>
      <c r="M4076">
        <v>-2.996</v>
      </c>
      <c r="N4076">
        <v>-3.181</v>
      </c>
      <c r="O4076">
        <v>1.169</v>
      </c>
      <c r="P4076">
        <v>1.1759999999999999</v>
      </c>
      <c r="Q4076">
        <v>1.1719999999999999</v>
      </c>
      <c r="R4076">
        <v>0.89100000000000001</v>
      </c>
      <c r="S4076">
        <v>0.41699999999999998</v>
      </c>
    </row>
    <row r="4077" spans="1:19" x14ac:dyDescent="0.3">
      <c r="A4077">
        <v>360</v>
      </c>
      <c r="B4077">
        <v>-0.20899999999999999</v>
      </c>
      <c r="C4077">
        <v>-1.1990000000000001</v>
      </c>
      <c r="D4077">
        <v>-2.206</v>
      </c>
      <c r="E4077">
        <v>-2.98</v>
      </c>
      <c r="F4077">
        <v>-3.17</v>
      </c>
      <c r="G4077">
        <v>3.8</v>
      </c>
      <c r="H4077">
        <v>0</v>
      </c>
      <c r="I4077">
        <v>3.9820000000000002</v>
      </c>
      <c r="J4077">
        <v>-0.22500000000000001</v>
      </c>
      <c r="K4077">
        <v>-1.216</v>
      </c>
      <c r="L4077">
        <v>-2.21</v>
      </c>
      <c r="M4077">
        <v>-2.9990000000000001</v>
      </c>
      <c r="N4077">
        <v>-3.1819999999999999</v>
      </c>
      <c r="O4077">
        <v>1.17</v>
      </c>
      <c r="P4077">
        <v>1.1759999999999999</v>
      </c>
      <c r="Q4077">
        <v>1.17</v>
      </c>
      <c r="R4077">
        <v>0.89700000000000002</v>
      </c>
      <c r="S4077">
        <v>0.41699999999999998</v>
      </c>
    </row>
    <row r="4078" spans="1:19" x14ac:dyDescent="0.3">
      <c r="A4078">
        <v>420</v>
      </c>
      <c r="B4078">
        <v>-0.20899999999999999</v>
      </c>
      <c r="C4078">
        <v>-1.1990000000000001</v>
      </c>
      <c r="D4078">
        <v>-2.206</v>
      </c>
      <c r="E4078">
        <v>-2.98</v>
      </c>
      <c r="F4078">
        <v>-3.17</v>
      </c>
      <c r="G4078">
        <v>3.8</v>
      </c>
      <c r="H4078">
        <v>0</v>
      </c>
      <c r="I4078">
        <v>3.9820000000000002</v>
      </c>
      <c r="J4078">
        <v>-0.22500000000000001</v>
      </c>
      <c r="K4078">
        <v>-1.2170000000000001</v>
      </c>
      <c r="L4078">
        <v>-2.21</v>
      </c>
      <c r="M4078">
        <v>-3</v>
      </c>
      <c r="N4078">
        <v>-3.1819999999999999</v>
      </c>
      <c r="O4078">
        <v>1.171</v>
      </c>
      <c r="P4078">
        <v>1.175</v>
      </c>
      <c r="Q4078">
        <v>1.1719999999999999</v>
      </c>
      <c r="R4078">
        <v>0.9</v>
      </c>
      <c r="S4078">
        <v>0.41699999999999998</v>
      </c>
    </row>
    <row r="4079" spans="1:19" x14ac:dyDescent="0.3">
      <c r="A4079">
        <v>480</v>
      </c>
      <c r="B4079">
        <v>-0.20899999999999999</v>
      </c>
      <c r="C4079">
        <v>-1.1990000000000001</v>
      </c>
      <c r="D4079">
        <v>-2.206</v>
      </c>
      <c r="E4079">
        <v>-2.98</v>
      </c>
      <c r="F4079">
        <v>-3.17</v>
      </c>
      <c r="G4079">
        <v>3.8</v>
      </c>
      <c r="H4079">
        <v>0</v>
      </c>
      <c r="I4079">
        <v>3.9820000000000002</v>
      </c>
      <c r="J4079">
        <v>-0.22500000000000001</v>
      </c>
      <c r="K4079">
        <v>-1.218</v>
      </c>
      <c r="L4079">
        <v>-2.2109999999999999</v>
      </c>
      <c r="M4079">
        <v>-3.0009999999999999</v>
      </c>
      <c r="N4079">
        <v>-3.1829999999999998</v>
      </c>
      <c r="O4079">
        <v>1.171</v>
      </c>
      <c r="P4079">
        <v>1.1739999999999999</v>
      </c>
      <c r="Q4079">
        <v>1.173</v>
      </c>
      <c r="R4079">
        <v>0.90100000000000002</v>
      </c>
      <c r="S4079">
        <v>0.41699999999999998</v>
      </c>
    </row>
    <row r="4080" spans="1:19" x14ac:dyDescent="0.3">
      <c r="A4080">
        <v>540</v>
      </c>
      <c r="B4080">
        <v>-0.20899999999999999</v>
      </c>
      <c r="C4080">
        <v>-1.1990000000000001</v>
      </c>
      <c r="D4080">
        <v>-2.206</v>
      </c>
      <c r="E4080">
        <v>-2.98</v>
      </c>
      <c r="F4080">
        <v>-3.17</v>
      </c>
      <c r="G4080">
        <v>3.8</v>
      </c>
      <c r="H4080">
        <v>0</v>
      </c>
      <c r="I4080">
        <v>3.9820000000000002</v>
      </c>
      <c r="J4080">
        <v>-0.22500000000000001</v>
      </c>
      <c r="K4080">
        <v>-1.2190000000000001</v>
      </c>
      <c r="L4080">
        <v>-2.2109999999999999</v>
      </c>
      <c r="M4080">
        <v>-3.0019999999999998</v>
      </c>
      <c r="N4080">
        <v>-3.1850000000000001</v>
      </c>
      <c r="O4080">
        <v>1.171</v>
      </c>
      <c r="P4080">
        <v>1.173</v>
      </c>
      <c r="Q4080">
        <v>1.1719999999999999</v>
      </c>
      <c r="R4080">
        <v>0.90200000000000002</v>
      </c>
      <c r="S4080">
        <v>0.41799999999999998</v>
      </c>
    </row>
    <row r="4081" spans="1:19" x14ac:dyDescent="0.3">
      <c r="A4081">
        <v>600</v>
      </c>
      <c r="B4081">
        <v>-0.20899999999999999</v>
      </c>
      <c r="C4081">
        <v>-1.1990000000000001</v>
      </c>
      <c r="D4081">
        <v>-2.206</v>
      </c>
      <c r="E4081">
        <v>-2.98</v>
      </c>
      <c r="F4081">
        <v>-3.17</v>
      </c>
      <c r="G4081">
        <v>3.8</v>
      </c>
      <c r="H4081">
        <v>0</v>
      </c>
      <c r="I4081">
        <v>3.9820000000000002</v>
      </c>
      <c r="J4081">
        <v>-0.22600000000000001</v>
      </c>
      <c r="K4081">
        <v>-1.22</v>
      </c>
      <c r="L4081">
        <v>-2.2109999999999999</v>
      </c>
      <c r="M4081">
        <v>-3.0030000000000001</v>
      </c>
      <c r="N4081">
        <v>-3.1859999999999999</v>
      </c>
      <c r="O4081">
        <v>1.1719999999999999</v>
      </c>
      <c r="P4081">
        <v>1.173</v>
      </c>
      <c r="Q4081">
        <v>1.171</v>
      </c>
      <c r="R4081">
        <v>0.90200000000000002</v>
      </c>
      <c r="S4081">
        <v>0.41799999999999998</v>
      </c>
    </row>
    <row r="4083" spans="1:19" x14ac:dyDescent="0.3">
      <c r="A4083" t="s">
        <v>0</v>
      </c>
      <c r="B4083" t="s">
        <v>315</v>
      </c>
    </row>
    <row r="4084" spans="1:19" x14ac:dyDescent="0.3">
      <c r="A4084">
        <v>0</v>
      </c>
      <c r="B4084">
        <v>-0.21</v>
      </c>
      <c r="C4084">
        <v>-1.1990000000000001</v>
      </c>
      <c r="D4084">
        <v>-2.206</v>
      </c>
      <c r="E4084">
        <v>-2.9740000000000002</v>
      </c>
      <c r="F4084">
        <v>-3.16</v>
      </c>
      <c r="G4084">
        <v>3.8</v>
      </c>
      <c r="H4084">
        <v>0</v>
      </c>
      <c r="I4084">
        <v>3.9820000000000002</v>
      </c>
      <c r="J4084">
        <v>-0.215</v>
      </c>
      <c r="K4084">
        <v>-1.2150000000000001</v>
      </c>
      <c r="L4084">
        <v>-2.2109999999999999</v>
      </c>
      <c r="M4084">
        <v>-2.992</v>
      </c>
      <c r="N4084">
        <v>-3.16</v>
      </c>
      <c r="O4084">
        <v>1.155</v>
      </c>
      <c r="P4084">
        <v>1.155</v>
      </c>
      <c r="Q4084">
        <v>1.1479999999999999</v>
      </c>
      <c r="R4084">
        <v>0.86699999999999999</v>
      </c>
      <c r="S4084">
        <v>0.38900000000000001</v>
      </c>
    </row>
    <row r="4085" spans="1:19" x14ac:dyDescent="0.3">
      <c r="A4085">
        <v>60</v>
      </c>
      <c r="B4085">
        <v>-0.21</v>
      </c>
      <c r="C4085">
        <v>-1.1990000000000001</v>
      </c>
      <c r="D4085">
        <v>-2.206</v>
      </c>
      <c r="E4085">
        <v>-2.9740000000000002</v>
      </c>
      <c r="F4085">
        <v>-3.16</v>
      </c>
      <c r="G4085">
        <v>3.8</v>
      </c>
      <c r="H4085">
        <v>0</v>
      </c>
      <c r="I4085">
        <v>3.9820000000000002</v>
      </c>
      <c r="J4085">
        <v>-0.221</v>
      </c>
      <c r="K4085">
        <v>-1.2150000000000001</v>
      </c>
      <c r="L4085">
        <v>-2.2090000000000001</v>
      </c>
      <c r="M4085">
        <v>-2.988</v>
      </c>
      <c r="N4085">
        <v>-3.1680000000000001</v>
      </c>
      <c r="O4085">
        <v>1.1639999999999999</v>
      </c>
      <c r="P4085">
        <v>1.1679999999999999</v>
      </c>
      <c r="Q4085">
        <v>1.153</v>
      </c>
      <c r="R4085">
        <v>0.86299999999999999</v>
      </c>
      <c r="S4085">
        <v>0.41199999999999998</v>
      </c>
    </row>
    <row r="4086" spans="1:19" x14ac:dyDescent="0.3">
      <c r="A4086">
        <v>120</v>
      </c>
      <c r="B4086">
        <v>-0.21</v>
      </c>
      <c r="C4086">
        <v>-1.1990000000000001</v>
      </c>
      <c r="D4086">
        <v>-2.206</v>
      </c>
      <c r="E4086">
        <v>-2.9740000000000002</v>
      </c>
      <c r="F4086">
        <v>-3.16</v>
      </c>
      <c r="G4086">
        <v>3.8</v>
      </c>
      <c r="H4086">
        <v>0</v>
      </c>
      <c r="I4086">
        <v>3.9820000000000002</v>
      </c>
      <c r="J4086">
        <v>-0.222</v>
      </c>
      <c r="K4086">
        <v>-1.2170000000000001</v>
      </c>
      <c r="L4086">
        <v>-2.2120000000000002</v>
      </c>
      <c r="M4086">
        <v>-2.9940000000000002</v>
      </c>
      <c r="N4086">
        <v>-3.169</v>
      </c>
      <c r="O4086">
        <v>1.165</v>
      </c>
      <c r="P4086">
        <v>1.179</v>
      </c>
      <c r="Q4086">
        <v>1.171</v>
      </c>
      <c r="R4086">
        <v>0.88600000000000001</v>
      </c>
      <c r="S4086">
        <v>0.41299999999999998</v>
      </c>
    </row>
    <row r="4087" spans="1:19" x14ac:dyDescent="0.3">
      <c r="A4087">
        <v>180</v>
      </c>
      <c r="B4087">
        <v>-0.21</v>
      </c>
      <c r="C4087">
        <v>-1.1990000000000001</v>
      </c>
      <c r="D4087">
        <v>-2.206</v>
      </c>
      <c r="E4087">
        <v>-2.9740000000000002</v>
      </c>
      <c r="F4087">
        <v>-3.16</v>
      </c>
      <c r="G4087">
        <v>3.8</v>
      </c>
      <c r="H4087">
        <v>0</v>
      </c>
      <c r="I4087">
        <v>3.9820000000000002</v>
      </c>
      <c r="J4087">
        <v>-0.222</v>
      </c>
      <c r="K4087">
        <v>-1.214</v>
      </c>
      <c r="L4087">
        <v>-2.2090000000000001</v>
      </c>
      <c r="M4087">
        <v>-2.9889999999999999</v>
      </c>
      <c r="N4087">
        <v>-3.17</v>
      </c>
      <c r="O4087">
        <v>1.165</v>
      </c>
      <c r="P4087">
        <v>1.1759999999999999</v>
      </c>
      <c r="Q4087">
        <v>1.165</v>
      </c>
      <c r="R4087">
        <v>0.874</v>
      </c>
      <c r="S4087">
        <v>0.41299999999999998</v>
      </c>
    </row>
    <row r="4088" spans="1:19" x14ac:dyDescent="0.3">
      <c r="A4088">
        <v>240</v>
      </c>
      <c r="B4088">
        <v>-0.21</v>
      </c>
      <c r="C4088">
        <v>-1.1990000000000001</v>
      </c>
      <c r="D4088">
        <v>-2.206</v>
      </c>
      <c r="E4088">
        <v>-2.9740000000000002</v>
      </c>
      <c r="F4088">
        <v>-3.16</v>
      </c>
      <c r="G4088">
        <v>3.8</v>
      </c>
      <c r="H4088">
        <v>0</v>
      </c>
      <c r="I4088">
        <v>3.9820000000000002</v>
      </c>
      <c r="J4088">
        <v>-0.224</v>
      </c>
      <c r="K4088">
        <v>-1.2150000000000001</v>
      </c>
      <c r="L4088">
        <v>-2.2109999999999999</v>
      </c>
      <c r="M4088">
        <v>-2.988</v>
      </c>
      <c r="N4088">
        <v>-3.1709999999999998</v>
      </c>
      <c r="O4088">
        <v>1.169</v>
      </c>
      <c r="P4088">
        <v>1.181</v>
      </c>
      <c r="Q4088">
        <v>1.1739999999999999</v>
      </c>
      <c r="R4088">
        <v>0.875</v>
      </c>
      <c r="S4088">
        <v>0.41299999999999998</v>
      </c>
    </row>
    <row r="4089" spans="1:19" x14ac:dyDescent="0.3">
      <c r="A4089">
        <v>300</v>
      </c>
      <c r="B4089">
        <v>-0.21</v>
      </c>
      <c r="C4089">
        <v>-1.1990000000000001</v>
      </c>
      <c r="D4089">
        <v>-2.206</v>
      </c>
      <c r="E4089">
        <v>-2.9740000000000002</v>
      </c>
      <c r="F4089">
        <v>-3.16</v>
      </c>
      <c r="G4089">
        <v>3.8</v>
      </c>
      <c r="H4089">
        <v>0</v>
      </c>
      <c r="I4089">
        <v>3.9820000000000002</v>
      </c>
      <c r="J4089">
        <v>-0.224</v>
      </c>
      <c r="K4089">
        <v>-1.2150000000000001</v>
      </c>
      <c r="L4089">
        <v>-2.2109999999999999</v>
      </c>
      <c r="M4089">
        <v>-2.99</v>
      </c>
      <c r="N4089">
        <v>-3.1709999999999998</v>
      </c>
      <c r="O4089">
        <v>1.169</v>
      </c>
      <c r="P4089">
        <v>1.1759999999999999</v>
      </c>
      <c r="Q4089">
        <v>1.171</v>
      </c>
      <c r="R4089">
        <v>0.88500000000000001</v>
      </c>
      <c r="S4089">
        <v>0.41299999999999998</v>
      </c>
    </row>
    <row r="4090" spans="1:19" x14ac:dyDescent="0.3">
      <c r="A4090">
        <v>360</v>
      </c>
      <c r="B4090">
        <v>-0.21</v>
      </c>
      <c r="C4090">
        <v>-1.1990000000000001</v>
      </c>
      <c r="D4090">
        <v>-2.206</v>
      </c>
      <c r="E4090">
        <v>-2.9740000000000002</v>
      </c>
      <c r="F4090">
        <v>-3.16</v>
      </c>
      <c r="G4090">
        <v>3.8</v>
      </c>
      <c r="H4090">
        <v>0</v>
      </c>
      <c r="I4090">
        <v>3.9820000000000002</v>
      </c>
      <c r="J4090">
        <v>-0.22500000000000001</v>
      </c>
      <c r="K4090">
        <v>-1.216</v>
      </c>
      <c r="L4090">
        <v>-2.21</v>
      </c>
      <c r="M4090">
        <v>-2.9929999999999999</v>
      </c>
      <c r="N4090">
        <v>-3.1709999999999998</v>
      </c>
      <c r="O4090">
        <v>1.17</v>
      </c>
      <c r="P4090">
        <v>1.1759999999999999</v>
      </c>
      <c r="Q4090">
        <v>1.17</v>
      </c>
      <c r="R4090">
        <v>0.89100000000000001</v>
      </c>
      <c r="S4090">
        <v>0.41299999999999998</v>
      </c>
    </row>
    <row r="4091" spans="1:19" x14ac:dyDescent="0.3">
      <c r="A4091">
        <v>420</v>
      </c>
      <c r="B4091">
        <v>-0.21</v>
      </c>
      <c r="C4091">
        <v>-1.1990000000000001</v>
      </c>
      <c r="D4091">
        <v>-2.206</v>
      </c>
      <c r="E4091">
        <v>-2.9740000000000002</v>
      </c>
      <c r="F4091">
        <v>-3.16</v>
      </c>
      <c r="G4091">
        <v>3.8</v>
      </c>
      <c r="H4091">
        <v>0</v>
      </c>
      <c r="I4091">
        <v>3.9820000000000002</v>
      </c>
      <c r="J4091">
        <v>-0.22500000000000001</v>
      </c>
      <c r="K4091">
        <v>-1.2170000000000001</v>
      </c>
      <c r="L4091">
        <v>-2.21</v>
      </c>
      <c r="M4091">
        <v>-2.9940000000000002</v>
      </c>
      <c r="N4091">
        <v>-3.1720000000000002</v>
      </c>
      <c r="O4091">
        <v>1.171</v>
      </c>
      <c r="P4091">
        <v>1.175</v>
      </c>
      <c r="Q4091">
        <v>1.171</v>
      </c>
      <c r="R4091">
        <v>0.89400000000000002</v>
      </c>
      <c r="S4091">
        <v>0.41399999999999998</v>
      </c>
    </row>
    <row r="4092" spans="1:19" x14ac:dyDescent="0.3">
      <c r="A4092">
        <v>480</v>
      </c>
      <c r="B4092">
        <v>-0.21</v>
      </c>
      <c r="C4092">
        <v>-1.1990000000000001</v>
      </c>
      <c r="D4092">
        <v>-2.206</v>
      </c>
      <c r="E4092">
        <v>-2.9740000000000002</v>
      </c>
      <c r="F4092">
        <v>-3.16</v>
      </c>
      <c r="G4092">
        <v>3.8</v>
      </c>
      <c r="H4092">
        <v>0</v>
      </c>
      <c r="I4092">
        <v>3.9820000000000002</v>
      </c>
      <c r="J4092">
        <v>-0.22500000000000001</v>
      </c>
      <c r="K4092">
        <v>-1.218</v>
      </c>
      <c r="L4092">
        <v>-2.2109999999999999</v>
      </c>
      <c r="M4092">
        <v>-2.9950000000000001</v>
      </c>
      <c r="N4092">
        <v>-3.173</v>
      </c>
      <c r="O4092">
        <v>1.171</v>
      </c>
      <c r="P4092">
        <v>1.1739999999999999</v>
      </c>
      <c r="Q4092">
        <v>1.173</v>
      </c>
      <c r="R4092">
        <v>0.89500000000000002</v>
      </c>
      <c r="S4092">
        <v>0.41399999999999998</v>
      </c>
    </row>
    <row r="4093" spans="1:19" x14ac:dyDescent="0.3">
      <c r="A4093">
        <v>540</v>
      </c>
      <c r="B4093">
        <v>-0.21</v>
      </c>
      <c r="C4093">
        <v>-1.1990000000000001</v>
      </c>
      <c r="D4093">
        <v>-2.206</v>
      </c>
      <c r="E4093">
        <v>-2.9740000000000002</v>
      </c>
      <c r="F4093">
        <v>-3.16</v>
      </c>
      <c r="G4093">
        <v>3.8</v>
      </c>
      <c r="H4093">
        <v>0</v>
      </c>
      <c r="I4093">
        <v>3.9820000000000002</v>
      </c>
      <c r="J4093">
        <v>-0.22500000000000001</v>
      </c>
      <c r="K4093">
        <v>-1.2190000000000001</v>
      </c>
      <c r="L4093">
        <v>-2.2109999999999999</v>
      </c>
      <c r="M4093">
        <v>-2.996</v>
      </c>
      <c r="N4093">
        <v>-3.1739999999999999</v>
      </c>
      <c r="O4093">
        <v>1.171</v>
      </c>
      <c r="P4093">
        <v>1.173</v>
      </c>
      <c r="Q4093">
        <v>1.1719999999999999</v>
      </c>
      <c r="R4093">
        <v>0.89500000000000002</v>
      </c>
      <c r="S4093">
        <v>0.41399999999999998</v>
      </c>
    </row>
    <row r="4094" spans="1:19" x14ac:dyDescent="0.3">
      <c r="A4094">
        <v>600</v>
      </c>
      <c r="B4094">
        <v>-0.21</v>
      </c>
      <c r="C4094">
        <v>-1.1990000000000001</v>
      </c>
      <c r="D4094">
        <v>-2.206</v>
      </c>
      <c r="E4094">
        <v>-2.9740000000000002</v>
      </c>
      <c r="F4094">
        <v>-3.16</v>
      </c>
      <c r="G4094">
        <v>3.8</v>
      </c>
      <c r="H4094">
        <v>0</v>
      </c>
      <c r="I4094">
        <v>3.9820000000000002</v>
      </c>
      <c r="J4094">
        <v>-0.22600000000000001</v>
      </c>
      <c r="K4094">
        <v>-1.22</v>
      </c>
      <c r="L4094">
        <v>-2.2109999999999999</v>
      </c>
      <c r="M4094">
        <v>-2.996</v>
      </c>
      <c r="N4094">
        <v>-3.1749999999999998</v>
      </c>
      <c r="O4094">
        <v>1.1719999999999999</v>
      </c>
      <c r="P4094">
        <v>1.173</v>
      </c>
      <c r="Q4094">
        <v>1.171</v>
      </c>
      <c r="R4094">
        <v>0.89600000000000002</v>
      </c>
      <c r="S4094">
        <v>0.41499999999999998</v>
      </c>
    </row>
    <row r="4096" spans="1:19" x14ac:dyDescent="0.3">
      <c r="A4096" t="s">
        <v>0</v>
      </c>
      <c r="B4096" t="s">
        <v>316</v>
      </c>
    </row>
    <row r="4097" spans="1:19" x14ac:dyDescent="0.3">
      <c r="A4097">
        <v>0</v>
      </c>
      <c r="B4097">
        <v>-0.20899999999999999</v>
      </c>
      <c r="C4097">
        <v>-1.198</v>
      </c>
      <c r="D4097">
        <v>-2.2069999999999999</v>
      </c>
      <c r="E4097">
        <v>-3.0190000000000001</v>
      </c>
      <c r="F4097">
        <v>-3.24</v>
      </c>
      <c r="G4097">
        <v>3.8</v>
      </c>
      <c r="H4097">
        <v>0.01</v>
      </c>
      <c r="I4097">
        <v>3.9820000000000002</v>
      </c>
      <c r="J4097">
        <v>-0.215</v>
      </c>
      <c r="K4097">
        <v>-1.2150000000000001</v>
      </c>
      <c r="L4097">
        <v>-2.2120000000000002</v>
      </c>
      <c r="M4097">
        <v>-3.0379999999999998</v>
      </c>
      <c r="N4097">
        <v>-3.24</v>
      </c>
      <c r="O4097">
        <v>1.155</v>
      </c>
      <c r="P4097">
        <v>1.155</v>
      </c>
      <c r="Q4097">
        <v>1.1499999999999999</v>
      </c>
      <c r="R4097">
        <v>0.91600000000000004</v>
      </c>
      <c r="S4097">
        <v>0.41499999999999998</v>
      </c>
    </row>
    <row r="4098" spans="1:19" x14ac:dyDescent="0.3">
      <c r="A4098">
        <v>60</v>
      </c>
      <c r="B4098">
        <v>-0.20899999999999999</v>
      </c>
      <c r="C4098">
        <v>-1.198</v>
      </c>
      <c r="D4098">
        <v>-2.2069999999999999</v>
      </c>
      <c r="E4098">
        <v>-3.0190000000000001</v>
      </c>
      <c r="F4098">
        <v>-3.24</v>
      </c>
      <c r="G4098">
        <v>3.8</v>
      </c>
      <c r="H4098">
        <v>0.01</v>
      </c>
      <c r="I4098">
        <v>3.9820000000000002</v>
      </c>
      <c r="J4098">
        <v>-0.22</v>
      </c>
      <c r="K4098">
        <v>-1.216</v>
      </c>
      <c r="L4098">
        <v>-2.21</v>
      </c>
      <c r="M4098">
        <v>-3.0339999999999998</v>
      </c>
      <c r="N4098">
        <v>-3.2490000000000001</v>
      </c>
      <c r="O4098">
        <v>1.1659999999999999</v>
      </c>
      <c r="P4098">
        <v>1.17</v>
      </c>
      <c r="Q4098">
        <v>1.155</v>
      </c>
      <c r="R4098">
        <v>0.91400000000000003</v>
      </c>
      <c r="S4098">
        <v>0.44</v>
      </c>
    </row>
    <row r="4099" spans="1:19" x14ac:dyDescent="0.3">
      <c r="A4099">
        <v>120</v>
      </c>
      <c r="B4099">
        <v>-0.20899999999999999</v>
      </c>
      <c r="C4099">
        <v>-1.198</v>
      </c>
      <c r="D4099">
        <v>-2.2069999999999999</v>
      </c>
      <c r="E4099">
        <v>-3.0190000000000001</v>
      </c>
      <c r="F4099">
        <v>-3.24</v>
      </c>
      <c r="G4099">
        <v>3.8</v>
      </c>
      <c r="H4099">
        <v>0.01</v>
      </c>
      <c r="I4099">
        <v>3.9820000000000002</v>
      </c>
      <c r="J4099">
        <v>-0.219</v>
      </c>
      <c r="K4099">
        <v>-1.2170000000000001</v>
      </c>
      <c r="L4099">
        <v>-2.2130000000000001</v>
      </c>
      <c r="M4099">
        <v>-3.04</v>
      </c>
      <c r="N4099">
        <v>-3.2509999999999999</v>
      </c>
      <c r="O4099">
        <v>1.1679999999999999</v>
      </c>
      <c r="P4099">
        <v>1.179</v>
      </c>
      <c r="Q4099">
        <v>1.1739999999999999</v>
      </c>
      <c r="R4099">
        <v>0.93899999999999995</v>
      </c>
      <c r="S4099">
        <v>0.441</v>
      </c>
    </row>
    <row r="4100" spans="1:19" x14ac:dyDescent="0.3">
      <c r="A4100">
        <v>180</v>
      </c>
      <c r="B4100">
        <v>-0.20899999999999999</v>
      </c>
      <c r="C4100">
        <v>-1.198</v>
      </c>
      <c r="D4100">
        <v>-2.2069999999999999</v>
      </c>
      <c r="E4100">
        <v>-3.0190000000000001</v>
      </c>
      <c r="F4100">
        <v>-3.24</v>
      </c>
      <c r="G4100">
        <v>3.8</v>
      </c>
      <c r="H4100">
        <v>0.01</v>
      </c>
      <c r="I4100">
        <v>3.9820000000000002</v>
      </c>
      <c r="J4100">
        <v>-0.219</v>
      </c>
      <c r="K4100">
        <v>-1.214</v>
      </c>
      <c r="L4100">
        <v>-2.2109999999999999</v>
      </c>
      <c r="M4100">
        <v>-3.036</v>
      </c>
      <c r="N4100">
        <v>-3.2509999999999999</v>
      </c>
      <c r="O4100">
        <v>1.171</v>
      </c>
      <c r="P4100">
        <v>1.1759999999999999</v>
      </c>
      <c r="Q4100">
        <v>1.167</v>
      </c>
      <c r="R4100">
        <v>0.92700000000000005</v>
      </c>
      <c r="S4100">
        <v>0.441</v>
      </c>
    </row>
    <row r="4101" spans="1:19" x14ac:dyDescent="0.3">
      <c r="A4101">
        <v>240</v>
      </c>
      <c r="B4101">
        <v>-0.20899999999999999</v>
      </c>
      <c r="C4101">
        <v>-1.198</v>
      </c>
      <c r="D4101">
        <v>-2.2069999999999999</v>
      </c>
      <c r="E4101">
        <v>-3.0190000000000001</v>
      </c>
      <c r="F4101">
        <v>-3.24</v>
      </c>
      <c r="G4101">
        <v>3.8</v>
      </c>
      <c r="H4101">
        <v>0.01</v>
      </c>
      <c r="I4101">
        <v>3.9820000000000002</v>
      </c>
      <c r="J4101">
        <v>-0.22</v>
      </c>
      <c r="K4101">
        <v>-1.2150000000000001</v>
      </c>
      <c r="L4101">
        <v>-2.2130000000000001</v>
      </c>
      <c r="M4101">
        <v>-3.0350000000000001</v>
      </c>
      <c r="N4101">
        <v>-3.2519999999999998</v>
      </c>
      <c r="O4101">
        <v>1.175</v>
      </c>
      <c r="P4101">
        <v>1.18</v>
      </c>
      <c r="Q4101">
        <v>1.1759999999999999</v>
      </c>
      <c r="R4101">
        <v>0.92600000000000005</v>
      </c>
      <c r="S4101">
        <v>0.441</v>
      </c>
    </row>
    <row r="4102" spans="1:19" x14ac:dyDescent="0.3">
      <c r="A4102">
        <v>300</v>
      </c>
      <c r="B4102">
        <v>-0.20899999999999999</v>
      </c>
      <c r="C4102">
        <v>-1.198</v>
      </c>
      <c r="D4102">
        <v>-2.2069999999999999</v>
      </c>
      <c r="E4102">
        <v>-3.0190000000000001</v>
      </c>
      <c r="F4102">
        <v>-3.24</v>
      </c>
      <c r="G4102">
        <v>3.8</v>
      </c>
      <c r="H4102">
        <v>0.01</v>
      </c>
      <c r="I4102">
        <v>3.9820000000000002</v>
      </c>
      <c r="J4102">
        <v>-0.219</v>
      </c>
      <c r="K4102">
        <v>-1.2150000000000001</v>
      </c>
      <c r="L4102">
        <v>-2.2130000000000001</v>
      </c>
      <c r="M4102">
        <v>-3.036</v>
      </c>
      <c r="N4102">
        <v>-3.2530000000000001</v>
      </c>
      <c r="O4102">
        <v>1.1759999999999999</v>
      </c>
      <c r="P4102">
        <v>1.1759999999999999</v>
      </c>
      <c r="Q4102">
        <v>1.175</v>
      </c>
      <c r="R4102">
        <v>0.93300000000000005</v>
      </c>
      <c r="S4102">
        <v>0.441</v>
      </c>
    </row>
    <row r="4103" spans="1:19" x14ac:dyDescent="0.3">
      <c r="A4103">
        <v>360</v>
      </c>
      <c r="B4103">
        <v>-0.20899999999999999</v>
      </c>
      <c r="C4103">
        <v>-1.198</v>
      </c>
      <c r="D4103">
        <v>-2.2069999999999999</v>
      </c>
      <c r="E4103">
        <v>-3.0190000000000001</v>
      </c>
      <c r="F4103">
        <v>-3.24</v>
      </c>
      <c r="G4103">
        <v>3.8</v>
      </c>
      <c r="H4103">
        <v>0.01</v>
      </c>
      <c r="I4103">
        <v>3.9820000000000002</v>
      </c>
      <c r="J4103">
        <v>-0.219</v>
      </c>
      <c r="K4103">
        <v>-1.216</v>
      </c>
      <c r="L4103">
        <v>-2.2120000000000002</v>
      </c>
      <c r="M4103">
        <v>-3.0379999999999998</v>
      </c>
      <c r="N4103">
        <v>-3.2530000000000001</v>
      </c>
      <c r="O4103">
        <v>1.179</v>
      </c>
      <c r="P4103">
        <v>1.1759999999999999</v>
      </c>
      <c r="Q4103">
        <v>1.1719999999999999</v>
      </c>
      <c r="R4103">
        <v>0.93899999999999995</v>
      </c>
      <c r="S4103">
        <v>0.441</v>
      </c>
    </row>
    <row r="4104" spans="1:19" x14ac:dyDescent="0.3">
      <c r="A4104">
        <v>420</v>
      </c>
      <c r="B4104">
        <v>-0.20899999999999999</v>
      </c>
      <c r="C4104">
        <v>-1.198</v>
      </c>
      <c r="D4104">
        <v>-2.2069999999999999</v>
      </c>
      <c r="E4104">
        <v>-3.0190000000000001</v>
      </c>
      <c r="F4104">
        <v>-3.24</v>
      </c>
      <c r="G4104">
        <v>3.8</v>
      </c>
      <c r="H4104">
        <v>0.01</v>
      </c>
      <c r="I4104">
        <v>3.9820000000000002</v>
      </c>
      <c r="J4104">
        <v>-0.218</v>
      </c>
      <c r="K4104">
        <v>-1.2170000000000001</v>
      </c>
      <c r="L4104">
        <v>-2.2120000000000002</v>
      </c>
      <c r="M4104">
        <v>-3.0390000000000001</v>
      </c>
      <c r="N4104">
        <v>-3.254</v>
      </c>
      <c r="O4104">
        <v>1.18</v>
      </c>
      <c r="P4104">
        <v>1.177</v>
      </c>
      <c r="Q4104">
        <v>1.173</v>
      </c>
      <c r="R4104">
        <v>0.94299999999999995</v>
      </c>
      <c r="S4104">
        <v>0.442</v>
      </c>
    </row>
    <row r="4105" spans="1:19" x14ac:dyDescent="0.3">
      <c r="A4105">
        <v>480</v>
      </c>
      <c r="B4105">
        <v>-0.20899999999999999</v>
      </c>
      <c r="C4105">
        <v>-1.198</v>
      </c>
      <c r="D4105">
        <v>-2.2069999999999999</v>
      </c>
      <c r="E4105">
        <v>-3.0190000000000001</v>
      </c>
      <c r="F4105">
        <v>-3.24</v>
      </c>
      <c r="G4105">
        <v>3.8</v>
      </c>
      <c r="H4105">
        <v>0.01</v>
      </c>
      <c r="I4105">
        <v>3.9820000000000002</v>
      </c>
      <c r="J4105">
        <v>-0.216</v>
      </c>
      <c r="K4105">
        <v>-1.2170000000000001</v>
      </c>
      <c r="L4105">
        <v>-2.2120000000000002</v>
      </c>
      <c r="M4105">
        <v>-3.04</v>
      </c>
      <c r="N4105">
        <v>-3.2549999999999999</v>
      </c>
      <c r="O4105">
        <v>1.181</v>
      </c>
      <c r="P4105">
        <v>1.1759999999999999</v>
      </c>
      <c r="Q4105">
        <v>1.1739999999999999</v>
      </c>
      <c r="R4105">
        <v>0.94399999999999995</v>
      </c>
      <c r="S4105">
        <v>0.442</v>
      </c>
    </row>
    <row r="4106" spans="1:19" x14ac:dyDescent="0.3">
      <c r="A4106">
        <v>540</v>
      </c>
      <c r="B4106">
        <v>-0.20899999999999999</v>
      </c>
      <c r="C4106">
        <v>-1.198</v>
      </c>
      <c r="D4106">
        <v>-2.2069999999999999</v>
      </c>
      <c r="E4106">
        <v>-3.0190000000000001</v>
      </c>
      <c r="F4106">
        <v>-3.24</v>
      </c>
      <c r="G4106">
        <v>3.8</v>
      </c>
      <c r="H4106">
        <v>0.01</v>
      </c>
      <c r="I4106">
        <v>3.9820000000000002</v>
      </c>
      <c r="J4106">
        <v>-0.215</v>
      </c>
      <c r="K4106">
        <v>-1.2170000000000001</v>
      </c>
      <c r="L4106">
        <v>-2.2120000000000002</v>
      </c>
      <c r="M4106">
        <v>-3.0409999999999999</v>
      </c>
      <c r="N4106">
        <v>-3.2559999999999998</v>
      </c>
      <c r="O4106">
        <v>1.1830000000000001</v>
      </c>
      <c r="P4106">
        <v>1.1759999999999999</v>
      </c>
      <c r="Q4106">
        <v>1.1739999999999999</v>
      </c>
      <c r="R4106">
        <v>0.94499999999999995</v>
      </c>
      <c r="S4106">
        <v>0.443</v>
      </c>
    </row>
    <row r="4107" spans="1:19" x14ac:dyDescent="0.3">
      <c r="A4107">
        <v>600</v>
      </c>
      <c r="B4107">
        <v>-0.20899999999999999</v>
      </c>
      <c r="C4107">
        <v>-1.198</v>
      </c>
      <c r="D4107">
        <v>-2.2069999999999999</v>
      </c>
      <c r="E4107">
        <v>-3.0190000000000001</v>
      </c>
      <c r="F4107">
        <v>-3.24</v>
      </c>
      <c r="G4107">
        <v>3.8</v>
      </c>
      <c r="H4107">
        <v>0.01</v>
      </c>
      <c r="I4107">
        <v>3.9820000000000002</v>
      </c>
      <c r="J4107">
        <v>-0.215</v>
      </c>
      <c r="K4107">
        <v>-1.2170000000000001</v>
      </c>
      <c r="L4107">
        <v>-2.2120000000000002</v>
      </c>
      <c r="M4107">
        <v>-3.0419999999999998</v>
      </c>
      <c r="N4107">
        <v>-3.258</v>
      </c>
      <c r="O4107">
        <v>1.1839999999999999</v>
      </c>
      <c r="P4107">
        <v>1.177</v>
      </c>
      <c r="Q4107">
        <v>1.1739999999999999</v>
      </c>
      <c r="R4107">
        <v>0.94499999999999995</v>
      </c>
      <c r="S4107">
        <v>0.443</v>
      </c>
    </row>
    <row r="4109" spans="1:19" x14ac:dyDescent="0.3">
      <c r="A4109" t="s">
        <v>0</v>
      </c>
      <c r="B4109" t="s">
        <v>317</v>
      </c>
    </row>
    <row r="4110" spans="1:19" x14ac:dyDescent="0.3">
      <c r="A4110">
        <v>0</v>
      </c>
      <c r="B4110">
        <v>-0.20899999999999999</v>
      </c>
      <c r="C4110">
        <v>-1.198</v>
      </c>
      <c r="D4110">
        <v>-2.2069999999999999</v>
      </c>
      <c r="E4110">
        <v>-3.0139999999999998</v>
      </c>
      <c r="F4110">
        <v>-3.23</v>
      </c>
      <c r="G4110">
        <v>3.8</v>
      </c>
      <c r="H4110">
        <v>0.01</v>
      </c>
      <c r="I4110">
        <v>3.9820000000000002</v>
      </c>
      <c r="J4110">
        <v>-0.215</v>
      </c>
      <c r="K4110">
        <v>-1.2150000000000001</v>
      </c>
      <c r="L4110">
        <v>-2.2120000000000002</v>
      </c>
      <c r="M4110">
        <v>-3.032</v>
      </c>
      <c r="N4110">
        <v>-3.23</v>
      </c>
      <c r="O4110">
        <v>1.155</v>
      </c>
      <c r="P4110">
        <v>1.155</v>
      </c>
      <c r="Q4110">
        <v>1.1499999999999999</v>
      </c>
      <c r="R4110">
        <v>0.91</v>
      </c>
      <c r="S4110">
        <v>0.41199999999999998</v>
      </c>
    </row>
    <row r="4111" spans="1:19" x14ac:dyDescent="0.3">
      <c r="A4111">
        <v>60</v>
      </c>
      <c r="B4111">
        <v>-0.20899999999999999</v>
      </c>
      <c r="C4111">
        <v>-1.198</v>
      </c>
      <c r="D4111">
        <v>-2.2069999999999999</v>
      </c>
      <c r="E4111">
        <v>-3.0139999999999998</v>
      </c>
      <c r="F4111">
        <v>-3.23</v>
      </c>
      <c r="G4111">
        <v>3.8</v>
      </c>
      <c r="H4111">
        <v>0.01</v>
      </c>
      <c r="I4111">
        <v>3.9820000000000002</v>
      </c>
      <c r="J4111">
        <v>-0.22</v>
      </c>
      <c r="K4111">
        <v>-1.216</v>
      </c>
      <c r="L4111">
        <v>-2.21</v>
      </c>
      <c r="M4111">
        <v>-3.0289999999999999</v>
      </c>
      <c r="N4111">
        <v>-3.2389999999999999</v>
      </c>
      <c r="O4111">
        <v>1.1659999999999999</v>
      </c>
      <c r="P4111">
        <v>1.17</v>
      </c>
      <c r="Q4111">
        <v>1.1539999999999999</v>
      </c>
      <c r="R4111">
        <v>0.90700000000000003</v>
      </c>
      <c r="S4111">
        <v>0.436</v>
      </c>
    </row>
    <row r="4112" spans="1:19" x14ac:dyDescent="0.3">
      <c r="A4112">
        <v>120</v>
      </c>
      <c r="B4112">
        <v>-0.20899999999999999</v>
      </c>
      <c r="C4112">
        <v>-1.198</v>
      </c>
      <c r="D4112">
        <v>-2.2069999999999999</v>
      </c>
      <c r="E4112">
        <v>-3.0139999999999998</v>
      </c>
      <c r="F4112">
        <v>-3.23</v>
      </c>
      <c r="G4112">
        <v>3.8</v>
      </c>
      <c r="H4112">
        <v>0.01</v>
      </c>
      <c r="I4112">
        <v>3.9820000000000002</v>
      </c>
      <c r="J4112">
        <v>-0.219</v>
      </c>
      <c r="K4112">
        <v>-1.2170000000000001</v>
      </c>
      <c r="L4112">
        <v>-2.2130000000000001</v>
      </c>
      <c r="M4112">
        <v>-3.0350000000000001</v>
      </c>
      <c r="N4112">
        <v>-3.24</v>
      </c>
      <c r="O4112">
        <v>1.1679999999999999</v>
      </c>
      <c r="P4112">
        <v>1.179</v>
      </c>
      <c r="Q4112">
        <v>1.1739999999999999</v>
      </c>
      <c r="R4112">
        <v>0.93300000000000005</v>
      </c>
      <c r="S4112">
        <v>0.437</v>
      </c>
    </row>
    <row r="4113" spans="1:19" x14ac:dyDescent="0.3">
      <c r="A4113">
        <v>180</v>
      </c>
      <c r="B4113">
        <v>-0.20899999999999999</v>
      </c>
      <c r="C4113">
        <v>-1.198</v>
      </c>
      <c r="D4113">
        <v>-2.2069999999999999</v>
      </c>
      <c r="E4113">
        <v>-3.0139999999999998</v>
      </c>
      <c r="F4113">
        <v>-3.23</v>
      </c>
      <c r="G4113">
        <v>3.8</v>
      </c>
      <c r="H4113">
        <v>0.01</v>
      </c>
      <c r="I4113">
        <v>3.9820000000000002</v>
      </c>
      <c r="J4113">
        <v>-0.219</v>
      </c>
      <c r="K4113">
        <v>-1.214</v>
      </c>
      <c r="L4113">
        <v>-2.2109999999999999</v>
      </c>
      <c r="M4113">
        <v>-3.03</v>
      </c>
      <c r="N4113">
        <v>-3.2410000000000001</v>
      </c>
      <c r="O4113">
        <v>1.171</v>
      </c>
      <c r="P4113">
        <v>1.1759999999999999</v>
      </c>
      <c r="Q4113">
        <v>1.167</v>
      </c>
      <c r="R4113">
        <v>0.92100000000000004</v>
      </c>
      <c r="S4113">
        <v>0.437</v>
      </c>
    </row>
    <row r="4114" spans="1:19" x14ac:dyDescent="0.3">
      <c r="A4114">
        <v>240</v>
      </c>
      <c r="B4114">
        <v>-0.20899999999999999</v>
      </c>
      <c r="C4114">
        <v>-1.198</v>
      </c>
      <c r="D4114">
        <v>-2.2069999999999999</v>
      </c>
      <c r="E4114">
        <v>-3.0139999999999998</v>
      </c>
      <c r="F4114">
        <v>-3.23</v>
      </c>
      <c r="G4114">
        <v>3.8</v>
      </c>
      <c r="H4114">
        <v>0.01</v>
      </c>
      <c r="I4114">
        <v>3.9820000000000002</v>
      </c>
      <c r="J4114">
        <v>-0.22</v>
      </c>
      <c r="K4114">
        <v>-1.2150000000000001</v>
      </c>
      <c r="L4114">
        <v>-2.2130000000000001</v>
      </c>
      <c r="M4114">
        <v>-3.0289999999999999</v>
      </c>
      <c r="N4114">
        <v>-3.2410000000000001</v>
      </c>
      <c r="O4114">
        <v>1.175</v>
      </c>
      <c r="P4114">
        <v>1.18</v>
      </c>
      <c r="Q4114">
        <v>1.1759999999999999</v>
      </c>
      <c r="R4114">
        <v>0.91900000000000004</v>
      </c>
      <c r="S4114">
        <v>0.437</v>
      </c>
    </row>
    <row r="4115" spans="1:19" x14ac:dyDescent="0.3">
      <c r="A4115">
        <v>300</v>
      </c>
      <c r="B4115">
        <v>-0.20899999999999999</v>
      </c>
      <c r="C4115">
        <v>-1.198</v>
      </c>
      <c r="D4115">
        <v>-2.2069999999999999</v>
      </c>
      <c r="E4115">
        <v>-3.0139999999999998</v>
      </c>
      <c r="F4115">
        <v>-3.23</v>
      </c>
      <c r="G4115">
        <v>3.8</v>
      </c>
      <c r="H4115">
        <v>0.01</v>
      </c>
      <c r="I4115">
        <v>3.9820000000000002</v>
      </c>
      <c r="J4115">
        <v>-0.219</v>
      </c>
      <c r="K4115">
        <v>-1.2150000000000001</v>
      </c>
      <c r="L4115">
        <v>-2.2120000000000002</v>
      </c>
      <c r="M4115">
        <v>-3.0310000000000001</v>
      </c>
      <c r="N4115">
        <v>-3.242</v>
      </c>
      <c r="O4115">
        <v>1.1759999999999999</v>
      </c>
      <c r="P4115">
        <v>1.1759999999999999</v>
      </c>
      <c r="Q4115">
        <v>1.1739999999999999</v>
      </c>
      <c r="R4115">
        <v>0.92700000000000005</v>
      </c>
      <c r="S4115">
        <v>0.438</v>
      </c>
    </row>
    <row r="4116" spans="1:19" x14ac:dyDescent="0.3">
      <c r="A4116">
        <v>360</v>
      </c>
      <c r="B4116">
        <v>-0.20899999999999999</v>
      </c>
      <c r="C4116">
        <v>-1.198</v>
      </c>
      <c r="D4116">
        <v>-2.2069999999999999</v>
      </c>
      <c r="E4116">
        <v>-3.0139999999999998</v>
      </c>
      <c r="F4116">
        <v>-3.23</v>
      </c>
      <c r="G4116">
        <v>3.8</v>
      </c>
      <c r="H4116">
        <v>0.01</v>
      </c>
      <c r="I4116">
        <v>3.9820000000000002</v>
      </c>
      <c r="J4116">
        <v>-0.219</v>
      </c>
      <c r="K4116">
        <v>-1.216</v>
      </c>
      <c r="L4116">
        <v>-2.2120000000000002</v>
      </c>
      <c r="M4116">
        <v>-3.032</v>
      </c>
      <c r="N4116">
        <v>-3.242</v>
      </c>
      <c r="O4116">
        <v>1.179</v>
      </c>
      <c r="P4116">
        <v>1.1759999999999999</v>
      </c>
      <c r="Q4116">
        <v>1.1719999999999999</v>
      </c>
      <c r="R4116">
        <v>0.93300000000000005</v>
      </c>
      <c r="S4116">
        <v>0.438</v>
      </c>
    </row>
    <row r="4117" spans="1:19" x14ac:dyDescent="0.3">
      <c r="A4117">
        <v>420</v>
      </c>
      <c r="B4117">
        <v>-0.20899999999999999</v>
      </c>
      <c r="C4117">
        <v>-1.198</v>
      </c>
      <c r="D4117">
        <v>-2.2069999999999999</v>
      </c>
      <c r="E4117">
        <v>-3.0139999999999998</v>
      </c>
      <c r="F4117">
        <v>-3.23</v>
      </c>
      <c r="G4117">
        <v>3.8</v>
      </c>
      <c r="H4117">
        <v>0.01</v>
      </c>
      <c r="I4117">
        <v>3.9820000000000002</v>
      </c>
      <c r="J4117">
        <v>-0.218</v>
      </c>
      <c r="K4117">
        <v>-1.2170000000000001</v>
      </c>
      <c r="L4117">
        <v>-2.2120000000000002</v>
      </c>
      <c r="M4117">
        <v>-3.0339999999999998</v>
      </c>
      <c r="N4117">
        <v>-3.2429999999999999</v>
      </c>
      <c r="O4117">
        <v>1.18</v>
      </c>
      <c r="P4117">
        <v>1.177</v>
      </c>
      <c r="Q4117">
        <v>1.173</v>
      </c>
      <c r="R4117">
        <v>0.93700000000000006</v>
      </c>
      <c r="S4117">
        <v>0.438</v>
      </c>
    </row>
    <row r="4118" spans="1:19" x14ac:dyDescent="0.3">
      <c r="A4118">
        <v>480</v>
      </c>
      <c r="B4118">
        <v>-0.20899999999999999</v>
      </c>
      <c r="C4118">
        <v>-1.198</v>
      </c>
      <c r="D4118">
        <v>-2.2069999999999999</v>
      </c>
      <c r="E4118">
        <v>-3.0139999999999998</v>
      </c>
      <c r="F4118">
        <v>-3.23</v>
      </c>
      <c r="G4118">
        <v>3.8</v>
      </c>
      <c r="H4118">
        <v>0.01</v>
      </c>
      <c r="I4118">
        <v>3.9820000000000002</v>
      </c>
      <c r="J4118">
        <v>-0.216</v>
      </c>
      <c r="K4118">
        <v>-1.2170000000000001</v>
      </c>
      <c r="L4118">
        <v>-2.2120000000000002</v>
      </c>
      <c r="M4118">
        <v>-3.0350000000000001</v>
      </c>
      <c r="N4118">
        <v>-3.2450000000000001</v>
      </c>
      <c r="O4118">
        <v>1.181</v>
      </c>
      <c r="P4118">
        <v>1.1759999999999999</v>
      </c>
      <c r="Q4118">
        <v>1.1739999999999999</v>
      </c>
      <c r="R4118">
        <v>0.93799999999999994</v>
      </c>
      <c r="S4118">
        <v>0.438</v>
      </c>
    </row>
    <row r="4119" spans="1:19" x14ac:dyDescent="0.3">
      <c r="A4119">
        <v>540</v>
      </c>
      <c r="B4119">
        <v>-0.20899999999999999</v>
      </c>
      <c r="C4119">
        <v>-1.198</v>
      </c>
      <c r="D4119">
        <v>-2.2069999999999999</v>
      </c>
      <c r="E4119">
        <v>-3.0139999999999998</v>
      </c>
      <c r="F4119">
        <v>-3.23</v>
      </c>
      <c r="G4119">
        <v>3.8</v>
      </c>
      <c r="H4119">
        <v>0.01</v>
      </c>
      <c r="I4119">
        <v>3.9820000000000002</v>
      </c>
      <c r="J4119">
        <v>-0.215</v>
      </c>
      <c r="K4119">
        <v>-1.2170000000000001</v>
      </c>
      <c r="L4119">
        <v>-2.2120000000000002</v>
      </c>
      <c r="M4119">
        <v>-3.036</v>
      </c>
      <c r="N4119">
        <v>-3.246</v>
      </c>
      <c r="O4119">
        <v>1.1830000000000001</v>
      </c>
      <c r="P4119">
        <v>1.1759999999999999</v>
      </c>
      <c r="Q4119">
        <v>1.1739999999999999</v>
      </c>
      <c r="R4119">
        <v>0.93899999999999995</v>
      </c>
      <c r="S4119">
        <v>0.439</v>
      </c>
    </row>
    <row r="4120" spans="1:19" x14ac:dyDescent="0.3">
      <c r="A4120">
        <v>600</v>
      </c>
      <c r="B4120">
        <v>-0.20899999999999999</v>
      </c>
      <c r="C4120">
        <v>-1.198</v>
      </c>
      <c r="D4120">
        <v>-2.2069999999999999</v>
      </c>
      <c r="E4120">
        <v>-3.0139999999999998</v>
      </c>
      <c r="F4120">
        <v>-3.23</v>
      </c>
      <c r="G4120">
        <v>3.8</v>
      </c>
      <c r="H4120">
        <v>0.01</v>
      </c>
      <c r="I4120">
        <v>3.9820000000000002</v>
      </c>
      <c r="J4120">
        <v>-0.215</v>
      </c>
      <c r="K4120">
        <v>-1.2170000000000001</v>
      </c>
      <c r="L4120">
        <v>-2.2120000000000002</v>
      </c>
      <c r="M4120">
        <v>-3.036</v>
      </c>
      <c r="N4120">
        <v>-3.2469999999999999</v>
      </c>
      <c r="O4120">
        <v>1.1839999999999999</v>
      </c>
      <c r="P4120">
        <v>1.177</v>
      </c>
      <c r="Q4120">
        <v>1.1739999999999999</v>
      </c>
      <c r="R4120">
        <v>0.93899999999999995</v>
      </c>
      <c r="S4120">
        <v>0.439</v>
      </c>
    </row>
    <row r="4122" spans="1:19" x14ac:dyDescent="0.3">
      <c r="A4122" t="s">
        <v>0</v>
      </c>
      <c r="B4122" t="s">
        <v>318</v>
      </c>
    </row>
    <row r="4123" spans="1:19" x14ac:dyDescent="0.3">
      <c r="A4123">
        <v>0</v>
      </c>
      <c r="B4123">
        <v>-0.20899999999999999</v>
      </c>
      <c r="C4123">
        <v>-1.198</v>
      </c>
      <c r="D4123">
        <v>-2.206</v>
      </c>
      <c r="E4123">
        <v>-3.008</v>
      </c>
      <c r="F4123">
        <v>-3.22</v>
      </c>
      <c r="G4123">
        <v>3.8</v>
      </c>
      <c r="H4123">
        <v>0.01</v>
      </c>
      <c r="I4123">
        <v>3.9820000000000002</v>
      </c>
      <c r="J4123">
        <v>-0.215</v>
      </c>
      <c r="K4123">
        <v>-1.2150000000000001</v>
      </c>
      <c r="L4123">
        <v>-2.2120000000000002</v>
      </c>
      <c r="M4123">
        <v>-3.0270000000000001</v>
      </c>
      <c r="N4123">
        <v>-3.22</v>
      </c>
      <c r="O4123">
        <v>1.155</v>
      </c>
      <c r="P4123">
        <v>1.155</v>
      </c>
      <c r="Q4123">
        <v>1.149</v>
      </c>
      <c r="R4123">
        <v>0.90400000000000003</v>
      </c>
      <c r="S4123">
        <v>0.40799999999999997</v>
      </c>
    </row>
    <row r="4124" spans="1:19" x14ac:dyDescent="0.3">
      <c r="A4124">
        <v>60</v>
      </c>
      <c r="B4124">
        <v>-0.20899999999999999</v>
      </c>
      <c r="C4124">
        <v>-1.198</v>
      </c>
      <c r="D4124">
        <v>-2.206</v>
      </c>
      <c r="E4124">
        <v>-3.008</v>
      </c>
      <c r="F4124">
        <v>-3.22</v>
      </c>
      <c r="G4124">
        <v>3.8</v>
      </c>
      <c r="H4124">
        <v>0.01</v>
      </c>
      <c r="I4124">
        <v>3.9820000000000002</v>
      </c>
      <c r="J4124">
        <v>-0.22</v>
      </c>
      <c r="K4124">
        <v>-1.216</v>
      </c>
      <c r="L4124">
        <v>-2.21</v>
      </c>
      <c r="M4124">
        <v>-3.0230000000000001</v>
      </c>
      <c r="N4124">
        <v>-3.2290000000000001</v>
      </c>
      <c r="O4124">
        <v>1.1659999999999999</v>
      </c>
      <c r="P4124">
        <v>1.17</v>
      </c>
      <c r="Q4124">
        <v>1.1539999999999999</v>
      </c>
      <c r="R4124">
        <v>0.90100000000000002</v>
      </c>
      <c r="S4124">
        <v>0.433</v>
      </c>
    </row>
    <row r="4125" spans="1:19" x14ac:dyDescent="0.3">
      <c r="A4125">
        <v>120</v>
      </c>
      <c r="B4125">
        <v>-0.20899999999999999</v>
      </c>
      <c r="C4125">
        <v>-1.198</v>
      </c>
      <c r="D4125">
        <v>-2.206</v>
      </c>
      <c r="E4125">
        <v>-3.008</v>
      </c>
      <c r="F4125">
        <v>-3.22</v>
      </c>
      <c r="G4125">
        <v>3.8</v>
      </c>
      <c r="H4125">
        <v>0.01</v>
      </c>
      <c r="I4125">
        <v>3.9820000000000002</v>
      </c>
      <c r="J4125">
        <v>-0.22</v>
      </c>
      <c r="K4125">
        <v>-1.2170000000000001</v>
      </c>
      <c r="L4125">
        <v>-2.2130000000000001</v>
      </c>
      <c r="M4125">
        <v>-3.0289999999999999</v>
      </c>
      <c r="N4125">
        <v>-3.23</v>
      </c>
      <c r="O4125">
        <v>1.1679999999999999</v>
      </c>
      <c r="P4125">
        <v>1.179</v>
      </c>
      <c r="Q4125">
        <v>1.1739999999999999</v>
      </c>
      <c r="R4125">
        <v>0.92600000000000005</v>
      </c>
      <c r="S4125">
        <v>0.433</v>
      </c>
    </row>
    <row r="4126" spans="1:19" x14ac:dyDescent="0.3">
      <c r="A4126">
        <v>180</v>
      </c>
      <c r="B4126">
        <v>-0.20899999999999999</v>
      </c>
      <c r="C4126">
        <v>-1.198</v>
      </c>
      <c r="D4126">
        <v>-2.206</v>
      </c>
      <c r="E4126">
        <v>-3.008</v>
      </c>
      <c r="F4126">
        <v>-3.22</v>
      </c>
      <c r="G4126">
        <v>3.8</v>
      </c>
      <c r="H4126">
        <v>0.01</v>
      </c>
      <c r="I4126">
        <v>3.9820000000000002</v>
      </c>
      <c r="J4126">
        <v>-0.219</v>
      </c>
      <c r="K4126">
        <v>-1.214</v>
      </c>
      <c r="L4126">
        <v>-2.2109999999999999</v>
      </c>
      <c r="M4126">
        <v>-3.0249999999999999</v>
      </c>
      <c r="N4126">
        <v>-3.2309999999999999</v>
      </c>
      <c r="O4126">
        <v>1.171</v>
      </c>
      <c r="P4126">
        <v>1.1759999999999999</v>
      </c>
      <c r="Q4126">
        <v>1.167</v>
      </c>
      <c r="R4126">
        <v>0.91500000000000004</v>
      </c>
      <c r="S4126">
        <v>0.433</v>
      </c>
    </row>
    <row r="4127" spans="1:19" x14ac:dyDescent="0.3">
      <c r="A4127">
        <v>240</v>
      </c>
      <c r="B4127">
        <v>-0.20899999999999999</v>
      </c>
      <c r="C4127">
        <v>-1.198</v>
      </c>
      <c r="D4127">
        <v>-2.206</v>
      </c>
      <c r="E4127">
        <v>-3.008</v>
      </c>
      <c r="F4127">
        <v>-3.22</v>
      </c>
      <c r="G4127">
        <v>3.8</v>
      </c>
      <c r="H4127">
        <v>0.01</v>
      </c>
      <c r="I4127">
        <v>3.9820000000000002</v>
      </c>
      <c r="J4127">
        <v>-0.22</v>
      </c>
      <c r="K4127">
        <v>-1.2150000000000001</v>
      </c>
      <c r="L4127">
        <v>-2.2120000000000002</v>
      </c>
      <c r="M4127">
        <v>-3.024</v>
      </c>
      <c r="N4127">
        <v>-3.2309999999999999</v>
      </c>
      <c r="O4127">
        <v>1.175</v>
      </c>
      <c r="P4127">
        <v>1.18</v>
      </c>
      <c r="Q4127">
        <v>1.1759999999999999</v>
      </c>
      <c r="R4127">
        <v>0.91300000000000003</v>
      </c>
      <c r="S4127">
        <v>0.434</v>
      </c>
    </row>
    <row r="4128" spans="1:19" x14ac:dyDescent="0.3">
      <c r="A4128">
        <v>300</v>
      </c>
      <c r="B4128">
        <v>-0.20899999999999999</v>
      </c>
      <c r="C4128">
        <v>-1.198</v>
      </c>
      <c r="D4128">
        <v>-2.206</v>
      </c>
      <c r="E4128">
        <v>-3.008</v>
      </c>
      <c r="F4128">
        <v>-3.22</v>
      </c>
      <c r="G4128">
        <v>3.8</v>
      </c>
      <c r="H4128">
        <v>0.01</v>
      </c>
      <c r="I4128">
        <v>3.9820000000000002</v>
      </c>
      <c r="J4128">
        <v>-0.219</v>
      </c>
      <c r="K4128">
        <v>-1.2150000000000001</v>
      </c>
      <c r="L4128">
        <v>-2.2120000000000002</v>
      </c>
      <c r="M4128">
        <v>-3.0249999999999999</v>
      </c>
      <c r="N4128">
        <v>-3.2320000000000002</v>
      </c>
      <c r="O4128">
        <v>1.1759999999999999</v>
      </c>
      <c r="P4128">
        <v>1.1759999999999999</v>
      </c>
      <c r="Q4128">
        <v>1.1739999999999999</v>
      </c>
      <c r="R4128">
        <v>0.92100000000000004</v>
      </c>
      <c r="S4128">
        <v>0.434</v>
      </c>
    </row>
    <row r="4129" spans="1:19" x14ac:dyDescent="0.3">
      <c r="A4129">
        <v>360</v>
      </c>
      <c r="B4129">
        <v>-0.20899999999999999</v>
      </c>
      <c r="C4129">
        <v>-1.198</v>
      </c>
      <c r="D4129">
        <v>-2.206</v>
      </c>
      <c r="E4129">
        <v>-3.008</v>
      </c>
      <c r="F4129">
        <v>-3.22</v>
      </c>
      <c r="G4129">
        <v>3.8</v>
      </c>
      <c r="H4129">
        <v>0.01</v>
      </c>
      <c r="I4129">
        <v>3.9820000000000002</v>
      </c>
      <c r="J4129">
        <v>-0.219</v>
      </c>
      <c r="K4129">
        <v>-1.216</v>
      </c>
      <c r="L4129">
        <v>-2.2109999999999999</v>
      </c>
      <c r="M4129">
        <v>-3.0270000000000001</v>
      </c>
      <c r="N4129">
        <v>-3.2320000000000002</v>
      </c>
      <c r="O4129">
        <v>1.179</v>
      </c>
      <c r="P4129">
        <v>1.1759999999999999</v>
      </c>
      <c r="Q4129">
        <v>1.1719999999999999</v>
      </c>
      <c r="R4129">
        <v>0.92800000000000005</v>
      </c>
      <c r="S4129">
        <v>0.434</v>
      </c>
    </row>
    <row r="4130" spans="1:19" x14ac:dyDescent="0.3">
      <c r="A4130">
        <v>420</v>
      </c>
      <c r="B4130">
        <v>-0.20899999999999999</v>
      </c>
      <c r="C4130">
        <v>-1.198</v>
      </c>
      <c r="D4130">
        <v>-2.206</v>
      </c>
      <c r="E4130">
        <v>-3.008</v>
      </c>
      <c r="F4130">
        <v>-3.22</v>
      </c>
      <c r="G4130">
        <v>3.8</v>
      </c>
      <c r="H4130">
        <v>0.01</v>
      </c>
      <c r="I4130">
        <v>3.9820000000000002</v>
      </c>
      <c r="J4130">
        <v>-0.218</v>
      </c>
      <c r="K4130">
        <v>-1.2170000000000001</v>
      </c>
      <c r="L4130">
        <v>-2.2109999999999999</v>
      </c>
      <c r="M4130">
        <v>-3.028</v>
      </c>
      <c r="N4130">
        <v>-3.2330000000000001</v>
      </c>
      <c r="O4130">
        <v>1.18</v>
      </c>
      <c r="P4130">
        <v>1.177</v>
      </c>
      <c r="Q4130">
        <v>1.173</v>
      </c>
      <c r="R4130">
        <v>0.93100000000000005</v>
      </c>
      <c r="S4130">
        <v>0.434</v>
      </c>
    </row>
    <row r="4131" spans="1:19" x14ac:dyDescent="0.3">
      <c r="A4131">
        <v>480</v>
      </c>
      <c r="B4131">
        <v>-0.20899999999999999</v>
      </c>
      <c r="C4131">
        <v>-1.198</v>
      </c>
      <c r="D4131">
        <v>-2.206</v>
      </c>
      <c r="E4131">
        <v>-3.008</v>
      </c>
      <c r="F4131">
        <v>-3.22</v>
      </c>
      <c r="G4131">
        <v>3.8</v>
      </c>
      <c r="H4131">
        <v>0.01</v>
      </c>
      <c r="I4131">
        <v>3.9820000000000002</v>
      </c>
      <c r="J4131">
        <v>-0.216</v>
      </c>
      <c r="K4131">
        <v>-1.2170000000000001</v>
      </c>
      <c r="L4131">
        <v>-2.2120000000000002</v>
      </c>
      <c r="M4131">
        <v>-3.03</v>
      </c>
      <c r="N4131">
        <v>-3.234</v>
      </c>
      <c r="O4131">
        <v>1.181</v>
      </c>
      <c r="P4131">
        <v>1.1759999999999999</v>
      </c>
      <c r="Q4131">
        <v>1.1739999999999999</v>
      </c>
      <c r="R4131">
        <v>0.93200000000000005</v>
      </c>
      <c r="S4131">
        <v>0.435</v>
      </c>
    </row>
    <row r="4132" spans="1:19" x14ac:dyDescent="0.3">
      <c r="A4132">
        <v>540</v>
      </c>
      <c r="B4132">
        <v>-0.20899999999999999</v>
      </c>
      <c r="C4132">
        <v>-1.198</v>
      </c>
      <c r="D4132">
        <v>-2.206</v>
      </c>
      <c r="E4132">
        <v>-3.008</v>
      </c>
      <c r="F4132">
        <v>-3.22</v>
      </c>
      <c r="G4132">
        <v>3.8</v>
      </c>
      <c r="H4132">
        <v>0.01</v>
      </c>
      <c r="I4132">
        <v>3.9820000000000002</v>
      </c>
      <c r="J4132">
        <v>-0.215</v>
      </c>
      <c r="K4132">
        <v>-1.2170000000000001</v>
      </c>
      <c r="L4132">
        <v>-2.2120000000000002</v>
      </c>
      <c r="M4132">
        <v>-3.0310000000000001</v>
      </c>
      <c r="N4132">
        <v>-3.2349999999999999</v>
      </c>
      <c r="O4132">
        <v>1.1830000000000001</v>
      </c>
      <c r="P4132">
        <v>1.1759999999999999</v>
      </c>
      <c r="Q4132">
        <v>1.1739999999999999</v>
      </c>
      <c r="R4132">
        <v>0.93300000000000005</v>
      </c>
      <c r="S4132">
        <v>0.435</v>
      </c>
    </row>
    <row r="4133" spans="1:19" x14ac:dyDescent="0.3">
      <c r="A4133">
        <v>600</v>
      </c>
      <c r="B4133">
        <v>-0.20899999999999999</v>
      </c>
      <c r="C4133">
        <v>-1.198</v>
      </c>
      <c r="D4133">
        <v>-2.206</v>
      </c>
      <c r="E4133">
        <v>-3.008</v>
      </c>
      <c r="F4133">
        <v>-3.22</v>
      </c>
      <c r="G4133">
        <v>3.8</v>
      </c>
      <c r="H4133">
        <v>0.01</v>
      </c>
      <c r="I4133">
        <v>3.9820000000000002</v>
      </c>
      <c r="J4133">
        <v>-0.215</v>
      </c>
      <c r="K4133">
        <v>-1.2170000000000001</v>
      </c>
      <c r="L4133">
        <v>-2.2120000000000002</v>
      </c>
      <c r="M4133">
        <v>-3.0310000000000001</v>
      </c>
      <c r="N4133">
        <v>-3.2370000000000001</v>
      </c>
      <c r="O4133">
        <v>1.1839999999999999</v>
      </c>
      <c r="P4133">
        <v>1.177</v>
      </c>
      <c r="Q4133">
        <v>1.173</v>
      </c>
      <c r="R4133">
        <v>0.93300000000000005</v>
      </c>
      <c r="S4133">
        <v>0.436</v>
      </c>
    </row>
    <row r="4135" spans="1:19" x14ac:dyDescent="0.3">
      <c r="A4135" t="s">
        <v>0</v>
      </c>
      <c r="B4135" t="s">
        <v>319</v>
      </c>
    </row>
    <row r="4136" spans="1:19" x14ac:dyDescent="0.3">
      <c r="A4136">
        <v>0</v>
      </c>
      <c r="B4136">
        <v>-0.20899999999999999</v>
      </c>
      <c r="C4136">
        <v>-1.198</v>
      </c>
      <c r="D4136">
        <v>-2.206</v>
      </c>
      <c r="E4136">
        <v>-3.0030000000000001</v>
      </c>
      <c r="F4136">
        <v>-3.21</v>
      </c>
      <c r="G4136">
        <v>3.8</v>
      </c>
      <c r="H4136">
        <v>0.01</v>
      </c>
      <c r="I4136">
        <v>3.9820000000000002</v>
      </c>
      <c r="J4136">
        <v>-0.215</v>
      </c>
      <c r="K4136">
        <v>-1.2150000000000001</v>
      </c>
      <c r="L4136">
        <v>-2.2120000000000002</v>
      </c>
      <c r="M4136">
        <v>-3.0209999999999999</v>
      </c>
      <c r="N4136">
        <v>-3.21</v>
      </c>
      <c r="O4136">
        <v>1.155</v>
      </c>
      <c r="P4136">
        <v>1.155</v>
      </c>
      <c r="Q4136">
        <v>1.149</v>
      </c>
      <c r="R4136">
        <v>0.89800000000000002</v>
      </c>
      <c r="S4136">
        <v>0.40500000000000003</v>
      </c>
    </row>
    <row r="4137" spans="1:19" x14ac:dyDescent="0.3">
      <c r="A4137">
        <v>60</v>
      </c>
      <c r="B4137">
        <v>-0.20899999999999999</v>
      </c>
      <c r="C4137">
        <v>-1.198</v>
      </c>
      <c r="D4137">
        <v>-2.206</v>
      </c>
      <c r="E4137">
        <v>-3.0030000000000001</v>
      </c>
      <c r="F4137">
        <v>-3.21</v>
      </c>
      <c r="G4137">
        <v>3.8</v>
      </c>
      <c r="H4137">
        <v>0.01</v>
      </c>
      <c r="I4137">
        <v>3.9820000000000002</v>
      </c>
      <c r="J4137">
        <v>-0.22</v>
      </c>
      <c r="K4137">
        <v>-1.216</v>
      </c>
      <c r="L4137">
        <v>-2.2090000000000001</v>
      </c>
      <c r="M4137">
        <v>-3.0179999999999998</v>
      </c>
      <c r="N4137">
        <v>-3.2189999999999999</v>
      </c>
      <c r="O4137">
        <v>1.1659999999999999</v>
      </c>
      <c r="P4137">
        <v>1.169</v>
      </c>
      <c r="Q4137">
        <v>1.1539999999999999</v>
      </c>
      <c r="R4137">
        <v>0.89500000000000002</v>
      </c>
      <c r="S4137">
        <v>0.42899999999999999</v>
      </c>
    </row>
    <row r="4138" spans="1:19" x14ac:dyDescent="0.3">
      <c r="A4138">
        <v>120</v>
      </c>
      <c r="B4138">
        <v>-0.20899999999999999</v>
      </c>
      <c r="C4138">
        <v>-1.198</v>
      </c>
      <c r="D4138">
        <v>-2.206</v>
      </c>
      <c r="E4138">
        <v>-3.0030000000000001</v>
      </c>
      <c r="F4138">
        <v>-3.21</v>
      </c>
      <c r="G4138">
        <v>3.8</v>
      </c>
      <c r="H4138">
        <v>0.01</v>
      </c>
      <c r="I4138">
        <v>3.9820000000000002</v>
      </c>
      <c r="J4138">
        <v>-0.22</v>
      </c>
      <c r="K4138">
        <v>-1.2170000000000001</v>
      </c>
      <c r="L4138">
        <v>-2.2130000000000001</v>
      </c>
      <c r="M4138">
        <v>-3.024</v>
      </c>
      <c r="N4138">
        <v>-3.22</v>
      </c>
      <c r="O4138">
        <v>1.1679999999999999</v>
      </c>
      <c r="P4138">
        <v>1.179</v>
      </c>
      <c r="Q4138">
        <v>1.1739999999999999</v>
      </c>
      <c r="R4138">
        <v>0.92</v>
      </c>
      <c r="S4138">
        <v>0.43</v>
      </c>
    </row>
    <row r="4139" spans="1:19" x14ac:dyDescent="0.3">
      <c r="A4139">
        <v>180</v>
      </c>
      <c r="B4139">
        <v>-0.20899999999999999</v>
      </c>
      <c r="C4139">
        <v>-1.198</v>
      </c>
      <c r="D4139">
        <v>-2.206</v>
      </c>
      <c r="E4139">
        <v>-3.0030000000000001</v>
      </c>
      <c r="F4139">
        <v>-3.21</v>
      </c>
      <c r="G4139">
        <v>3.8</v>
      </c>
      <c r="H4139">
        <v>0.01</v>
      </c>
      <c r="I4139">
        <v>3.9820000000000002</v>
      </c>
      <c r="J4139">
        <v>-0.219</v>
      </c>
      <c r="K4139">
        <v>-1.214</v>
      </c>
      <c r="L4139">
        <v>-2.21</v>
      </c>
      <c r="M4139">
        <v>-3.0190000000000001</v>
      </c>
      <c r="N4139">
        <v>-3.22</v>
      </c>
      <c r="O4139">
        <v>1.171</v>
      </c>
      <c r="P4139">
        <v>1.1759999999999999</v>
      </c>
      <c r="Q4139">
        <v>1.1659999999999999</v>
      </c>
      <c r="R4139">
        <v>0.90800000000000003</v>
      </c>
      <c r="S4139">
        <v>0.43</v>
      </c>
    </row>
    <row r="4140" spans="1:19" x14ac:dyDescent="0.3">
      <c r="A4140">
        <v>240</v>
      </c>
      <c r="B4140">
        <v>-0.20899999999999999</v>
      </c>
      <c r="C4140">
        <v>-1.198</v>
      </c>
      <c r="D4140">
        <v>-2.206</v>
      </c>
      <c r="E4140">
        <v>-3.0030000000000001</v>
      </c>
      <c r="F4140">
        <v>-3.21</v>
      </c>
      <c r="G4140">
        <v>3.8</v>
      </c>
      <c r="H4140">
        <v>0.01</v>
      </c>
      <c r="I4140">
        <v>3.9820000000000002</v>
      </c>
      <c r="J4140">
        <v>-0.22</v>
      </c>
      <c r="K4140">
        <v>-1.2150000000000001</v>
      </c>
      <c r="L4140">
        <v>-2.2120000000000002</v>
      </c>
      <c r="M4140">
        <v>-3.0179999999999998</v>
      </c>
      <c r="N4140">
        <v>-3.2210000000000001</v>
      </c>
      <c r="O4140">
        <v>1.175</v>
      </c>
      <c r="P4140">
        <v>1.18</v>
      </c>
      <c r="Q4140">
        <v>1.1759999999999999</v>
      </c>
      <c r="R4140">
        <v>0.90700000000000003</v>
      </c>
      <c r="S4140">
        <v>0.43</v>
      </c>
    </row>
    <row r="4141" spans="1:19" x14ac:dyDescent="0.3">
      <c r="A4141">
        <v>300</v>
      </c>
      <c r="B4141">
        <v>-0.20899999999999999</v>
      </c>
      <c r="C4141">
        <v>-1.198</v>
      </c>
      <c r="D4141">
        <v>-2.206</v>
      </c>
      <c r="E4141">
        <v>-3.0030000000000001</v>
      </c>
      <c r="F4141">
        <v>-3.21</v>
      </c>
      <c r="G4141">
        <v>3.8</v>
      </c>
      <c r="H4141">
        <v>0.01</v>
      </c>
      <c r="I4141">
        <v>3.9820000000000002</v>
      </c>
      <c r="J4141">
        <v>-0.219</v>
      </c>
      <c r="K4141">
        <v>-1.2150000000000001</v>
      </c>
      <c r="L4141">
        <v>-2.2120000000000002</v>
      </c>
      <c r="M4141">
        <v>-3.02</v>
      </c>
      <c r="N4141">
        <v>-3.222</v>
      </c>
      <c r="O4141">
        <v>1.1759999999999999</v>
      </c>
      <c r="P4141">
        <v>1.1759999999999999</v>
      </c>
      <c r="Q4141">
        <v>1.1739999999999999</v>
      </c>
      <c r="R4141">
        <v>0.91500000000000004</v>
      </c>
      <c r="S4141">
        <v>0.43</v>
      </c>
    </row>
    <row r="4142" spans="1:19" x14ac:dyDescent="0.3">
      <c r="A4142">
        <v>360</v>
      </c>
      <c r="B4142">
        <v>-0.20899999999999999</v>
      </c>
      <c r="C4142">
        <v>-1.198</v>
      </c>
      <c r="D4142">
        <v>-2.206</v>
      </c>
      <c r="E4142">
        <v>-3.0030000000000001</v>
      </c>
      <c r="F4142">
        <v>-3.21</v>
      </c>
      <c r="G4142">
        <v>3.8</v>
      </c>
      <c r="H4142">
        <v>0.01</v>
      </c>
      <c r="I4142">
        <v>3.9820000000000002</v>
      </c>
      <c r="J4142">
        <v>-0.219</v>
      </c>
      <c r="K4142">
        <v>-1.216</v>
      </c>
      <c r="L4142">
        <v>-2.2109999999999999</v>
      </c>
      <c r="M4142">
        <v>-3.0209999999999999</v>
      </c>
      <c r="N4142">
        <v>-3.222</v>
      </c>
      <c r="O4142">
        <v>1.179</v>
      </c>
      <c r="P4142">
        <v>1.1759999999999999</v>
      </c>
      <c r="Q4142">
        <v>1.171</v>
      </c>
      <c r="R4142">
        <v>0.92100000000000004</v>
      </c>
      <c r="S4142">
        <v>0.43</v>
      </c>
    </row>
    <row r="4143" spans="1:19" x14ac:dyDescent="0.3">
      <c r="A4143">
        <v>420</v>
      </c>
      <c r="B4143">
        <v>-0.20899999999999999</v>
      </c>
      <c r="C4143">
        <v>-1.198</v>
      </c>
      <c r="D4143">
        <v>-2.206</v>
      </c>
      <c r="E4143">
        <v>-3.0030000000000001</v>
      </c>
      <c r="F4143">
        <v>-3.21</v>
      </c>
      <c r="G4143">
        <v>3.8</v>
      </c>
      <c r="H4143">
        <v>0.01</v>
      </c>
      <c r="I4143">
        <v>3.9820000000000002</v>
      </c>
      <c r="J4143">
        <v>-0.218</v>
      </c>
      <c r="K4143">
        <v>-1.2170000000000001</v>
      </c>
      <c r="L4143">
        <v>-2.2109999999999999</v>
      </c>
      <c r="M4143">
        <v>-3.0230000000000001</v>
      </c>
      <c r="N4143">
        <v>-3.2229999999999999</v>
      </c>
      <c r="O4143">
        <v>1.18</v>
      </c>
      <c r="P4143">
        <v>1.177</v>
      </c>
      <c r="Q4143">
        <v>1.173</v>
      </c>
      <c r="R4143">
        <v>0.92500000000000004</v>
      </c>
      <c r="S4143">
        <v>0.43099999999999999</v>
      </c>
    </row>
    <row r="4144" spans="1:19" x14ac:dyDescent="0.3">
      <c r="A4144">
        <v>480</v>
      </c>
      <c r="B4144">
        <v>-0.20899999999999999</v>
      </c>
      <c r="C4144">
        <v>-1.198</v>
      </c>
      <c r="D4144">
        <v>-2.206</v>
      </c>
      <c r="E4144">
        <v>-3.0030000000000001</v>
      </c>
      <c r="F4144">
        <v>-3.21</v>
      </c>
      <c r="G4144">
        <v>3.8</v>
      </c>
      <c r="H4144">
        <v>0.01</v>
      </c>
      <c r="I4144">
        <v>3.9820000000000002</v>
      </c>
      <c r="J4144">
        <v>-0.216</v>
      </c>
      <c r="K4144">
        <v>-1.2170000000000001</v>
      </c>
      <c r="L4144">
        <v>-2.2120000000000002</v>
      </c>
      <c r="M4144">
        <v>-3.024</v>
      </c>
      <c r="N4144">
        <v>-3.2240000000000002</v>
      </c>
      <c r="O4144">
        <v>1.181</v>
      </c>
      <c r="P4144">
        <v>1.1759999999999999</v>
      </c>
      <c r="Q4144">
        <v>1.1739999999999999</v>
      </c>
      <c r="R4144">
        <v>0.92600000000000005</v>
      </c>
      <c r="S4144">
        <v>0.43099999999999999</v>
      </c>
    </row>
    <row r="4145" spans="1:19" x14ac:dyDescent="0.3">
      <c r="A4145">
        <v>540</v>
      </c>
      <c r="B4145">
        <v>-0.20899999999999999</v>
      </c>
      <c r="C4145">
        <v>-1.198</v>
      </c>
      <c r="D4145">
        <v>-2.206</v>
      </c>
      <c r="E4145">
        <v>-3.0030000000000001</v>
      </c>
      <c r="F4145">
        <v>-3.21</v>
      </c>
      <c r="G4145">
        <v>3.8</v>
      </c>
      <c r="H4145">
        <v>0.01</v>
      </c>
      <c r="I4145">
        <v>3.9820000000000002</v>
      </c>
      <c r="J4145">
        <v>-0.215</v>
      </c>
      <c r="K4145">
        <v>-1.2170000000000001</v>
      </c>
      <c r="L4145">
        <v>-2.2120000000000002</v>
      </c>
      <c r="M4145">
        <v>-3.0249999999999999</v>
      </c>
      <c r="N4145">
        <v>-3.2250000000000001</v>
      </c>
      <c r="O4145">
        <v>1.1830000000000001</v>
      </c>
      <c r="P4145">
        <v>1.1759999999999999</v>
      </c>
      <c r="Q4145">
        <v>1.1739999999999999</v>
      </c>
      <c r="R4145">
        <v>0.92700000000000005</v>
      </c>
      <c r="S4145">
        <v>0.43099999999999999</v>
      </c>
    </row>
    <row r="4146" spans="1:19" x14ac:dyDescent="0.3">
      <c r="A4146">
        <v>600</v>
      </c>
      <c r="B4146">
        <v>-0.20899999999999999</v>
      </c>
      <c r="C4146">
        <v>-1.198</v>
      </c>
      <c r="D4146">
        <v>-2.206</v>
      </c>
      <c r="E4146">
        <v>-3.0030000000000001</v>
      </c>
      <c r="F4146">
        <v>-3.21</v>
      </c>
      <c r="G4146">
        <v>3.8</v>
      </c>
      <c r="H4146">
        <v>0.01</v>
      </c>
      <c r="I4146">
        <v>3.9820000000000002</v>
      </c>
      <c r="J4146">
        <v>-0.215</v>
      </c>
      <c r="K4146">
        <v>-1.2170000000000001</v>
      </c>
      <c r="L4146">
        <v>-2.2120000000000002</v>
      </c>
      <c r="M4146">
        <v>-3.0259999999999998</v>
      </c>
      <c r="N4146">
        <v>-3.226</v>
      </c>
      <c r="O4146">
        <v>1.1839999999999999</v>
      </c>
      <c r="P4146">
        <v>1.177</v>
      </c>
      <c r="Q4146">
        <v>1.173</v>
      </c>
      <c r="R4146">
        <v>0.92700000000000005</v>
      </c>
      <c r="S4146">
        <v>0.432</v>
      </c>
    </row>
    <row r="4148" spans="1:19" x14ac:dyDescent="0.3">
      <c r="A4148" t="s">
        <v>0</v>
      </c>
      <c r="B4148" t="s">
        <v>320</v>
      </c>
    </row>
    <row r="4149" spans="1:19" x14ac:dyDescent="0.3">
      <c r="A4149">
        <v>0</v>
      </c>
      <c r="B4149">
        <v>-0.20899999999999999</v>
      </c>
      <c r="C4149">
        <v>-1.198</v>
      </c>
      <c r="D4149">
        <v>-2.206</v>
      </c>
      <c r="E4149">
        <v>-2.9969999999999999</v>
      </c>
      <c r="F4149">
        <v>-3.2</v>
      </c>
      <c r="G4149">
        <v>3.8</v>
      </c>
      <c r="H4149">
        <v>0.01</v>
      </c>
      <c r="I4149">
        <v>3.9820000000000002</v>
      </c>
      <c r="J4149">
        <v>-0.215</v>
      </c>
      <c r="K4149">
        <v>-1.2150000000000001</v>
      </c>
      <c r="L4149">
        <v>-2.2109999999999999</v>
      </c>
      <c r="M4149">
        <v>-3.0150000000000001</v>
      </c>
      <c r="N4149">
        <v>-3.2</v>
      </c>
      <c r="O4149">
        <v>1.155</v>
      </c>
      <c r="P4149">
        <v>1.155</v>
      </c>
      <c r="Q4149">
        <v>1.149</v>
      </c>
      <c r="R4149">
        <v>0.89200000000000002</v>
      </c>
      <c r="S4149">
        <v>0.40200000000000002</v>
      </c>
    </row>
    <row r="4150" spans="1:19" x14ac:dyDescent="0.3">
      <c r="A4150">
        <v>60</v>
      </c>
      <c r="B4150">
        <v>-0.20899999999999999</v>
      </c>
      <c r="C4150">
        <v>-1.198</v>
      </c>
      <c r="D4150">
        <v>-2.206</v>
      </c>
      <c r="E4150">
        <v>-2.9969999999999999</v>
      </c>
      <c r="F4150">
        <v>-3.2</v>
      </c>
      <c r="G4150">
        <v>3.8</v>
      </c>
      <c r="H4150">
        <v>0.01</v>
      </c>
      <c r="I4150">
        <v>3.9820000000000002</v>
      </c>
      <c r="J4150">
        <v>-0.22</v>
      </c>
      <c r="K4150">
        <v>-1.216</v>
      </c>
      <c r="L4150">
        <v>-2.2090000000000001</v>
      </c>
      <c r="M4150">
        <v>-3.012</v>
      </c>
      <c r="N4150">
        <v>-3.2090000000000001</v>
      </c>
      <c r="O4150">
        <v>1.1659999999999999</v>
      </c>
      <c r="P4150">
        <v>1.169</v>
      </c>
      <c r="Q4150">
        <v>1.153</v>
      </c>
      <c r="R4150">
        <v>0.88900000000000001</v>
      </c>
      <c r="S4150">
        <v>0.42599999999999999</v>
      </c>
    </row>
    <row r="4151" spans="1:19" x14ac:dyDescent="0.3">
      <c r="A4151">
        <v>120</v>
      </c>
      <c r="B4151">
        <v>-0.20899999999999999</v>
      </c>
      <c r="C4151">
        <v>-1.198</v>
      </c>
      <c r="D4151">
        <v>-2.206</v>
      </c>
      <c r="E4151">
        <v>-2.9969999999999999</v>
      </c>
      <c r="F4151">
        <v>-3.2</v>
      </c>
      <c r="G4151">
        <v>3.8</v>
      </c>
      <c r="H4151">
        <v>0.01</v>
      </c>
      <c r="I4151">
        <v>3.9820000000000002</v>
      </c>
      <c r="J4151">
        <v>-0.22</v>
      </c>
      <c r="K4151">
        <v>-1.2170000000000001</v>
      </c>
      <c r="L4151">
        <v>-2.2130000000000001</v>
      </c>
      <c r="M4151">
        <v>-3.0179999999999998</v>
      </c>
      <c r="N4151">
        <v>-3.21</v>
      </c>
      <c r="O4151">
        <v>1.1679999999999999</v>
      </c>
      <c r="P4151">
        <v>1.179</v>
      </c>
      <c r="Q4151">
        <v>1.173</v>
      </c>
      <c r="R4151">
        <v>0.91400000000000003</v>
      </c>
      <c r="S4151">
        <v>0.42599999999999999</v>
      </c>
    </row>
    <row r="4152" spans="1:19" x14ac:dyDescent="0.3">
      <c r="A4152">
        <v>180</v>
      </c>
      <c r="B4152">
        <v>-0.20899999999999999</v>
      </c>
      <c r="C4152">
        <v>-1.198</v>
      </c>
      <c r="D4152">
        <v>-2.206</v>
      </c>
      <c r="E4152">
        <v>-2.9969999999999999</v>
      </c>
      <c r="F4152">
        <v>-3.2</v>
      </c>
      <c r="G4152">
        <v>3.8</v>
      </c>
      <c r="H4152">
        <v>0.01</v>
      </c>
      <c r="I4152">
        <v>3.9820000000000002</v>
      </c>
      <c r="J4152">
        <v>-0.219</v>
      </c>
      <c r="K4152">
        <v>-1.214</v>
      </c>
      <c r="L4152">
        <v>-2.21</v>
      </c>
      <c r="M4152">
        <v>-3.0129999999999999</v>
      </c>
      <c r="N4152">
        <v>-3.21</v>
      </c>
      <c r="O4152">
        <v>1.171</v>
      </c>
      <c r="P4152">
        <v>1.1759999999999999</v>
      </c>
      <c r="Q4152">
        <v>1.1659999999999999</v>
      </c>
      <c r="R4152">
        <v>0.90100000000000002</v>
      </c>
      <c r="S4152">
        <v>0.42599999999999999</v>
      </c>
    </row>
    <row r="4153" spans="1:19" x14ac:dyDescent="0.3">
      <c r="A4153">
        <v>240</v>
      </c>
      <c r="B4153">
        <v>-0.20899999999999999</v>
      </c>
      <c r="C4153">
        <v>-1.198</v>
      </c>
      <c r="D4153">
        <v>-2.206</v>
      </c>
      <c r="E4153">
        <v>-2.9969999999999999</v>
      </c>
      <c r="F4153">
        <v>-3.2</v>
      </c>
      <c r="G4153">
        <v>3.8</v>
      </c>
      <c r="H4153">
        <v>0.01</v>
      </c>
      <c r="I4153">
        <v>3.9820000000000002</v>
      </c>
      <c r="J4153">
        <v>-0.22</v>
      </c>
      <c r="K4153">
        <v>-1.2150000000000001</v>
      </c>
      <c r="L4153">
        <v>-2.2120000000000002</v>
      </c>
      <c r="M4153">
        <v>-3.012</v>
      </c>
      <c r="N4153">
        <v>-3.2109999999999999</v>
      </c>
      <c r="O4153">
        <v>1.175</v>
      </c>
      <c r="P4153">
        <v>1.181</v>
      </c>
      <c r="Q4153">
        <v>1.175</v>
      </c>
      <c r="R4153">
        <v>0.90100000000000002</v>
      </c>
      <c r="S4153">
        <v>0.42699999999999999</v>
      </c>
    </row>
    <row r="4154" spans="1:19" x14ac:dyDescent="0.3">
      <c r="A4154">
        <v>300</v>
      </c>
      <c r="B4154">
        <v>-0.20899999999999999</v>
      </c>
      <c r="C4154">
        <v>-1.198</v>
      </c>
      <c r="D4154">
        <v>-2.206</v>
      </c>
      <c r="E4154">
        <v>-2.9969999999999999</v>
      </c>
      <c r="F4154">
        <v>-3.2</v>
      </c>
      <c r="G4154">
        <v>3.8</v>
      </c>
      <c r="H4154">
        <v>0.01</v>
      </c>
      <c r="I4154">
        <v>3.9820000000000002</v>
      </c>
      <c r="J4154">
        <v>-0.219</v>
      </c>
      <c r="K4154">
        <v>-1.2150000000000001</v>
      </c>
      <c r="L4154">
        <v>-2.2120000000000002</v>
      </c>
      <c r="M4154">
        <v>-3.0139999999999998</v>
      </c>
      <c r="N4154">
        <v>-3.2120000000000002</v>
      </c>
      <c r="O4154">
        <v>1.1759999999999999</v>
      </c>
      <c r="P4154">
        <v>1.1759999999999999</v>
      </c>
      <c r="Q4154">
        <v>1.173</v>
      </c>
      <c r="R4154">
        <v>0.90900000000000003</v>
      </c>
      <c r="S4154">
        <v>0.42699999999999999</v>
      </c>
    </row>
    <row r="4155" spans="1:19" x14ac:dyDescent="0.3">
      <c r="A4155">
        <v>360</v>
      </c>
      <c r="B4155">
        <v>-0.20899999999999999</v>
      </c>
      <c r="C4155">
        <v>-1.198</v>
      </c>
      <c r="D4155">
        <v>-2.206</v>
      </c>
      <c r="E4155">
        <v>-2.9969999999999999</v>
      </c>
      <c r="F4155">
        <v>-3.2</v>
      </c>
      <c r="G4155">
        <v>3.8</v>
      </c>
      <c r="H4155">
        <v>0.01</v>
      </c>
      <c r="I4155">
        <v>3.9820000000000002</v>
      </c>
      <c r="J4155">
        <v>-0.219</v>
      </c>
      <c r="K4155">
        <v>-1.216</v>
      </c>
      <c r="L4155">
        <v>-2.2109999999999999</v>
      </c>
      <c r="M4155">
        <v>-3.016</v>
      </c>
      <c r="N4155">
        <v>-3.2120000000000002</v>
      </c>
      <c r="O4155">
        <v>1.179</v>
      </c>
      <c r="P4155">
        <v>1.1759999999999999</v>
      </c>
      <c r="Q4155">
        <v>1.171</v>
      </c>
      <c r="R4155">
        <v>0.91600000000000004</v>
      </c>
      <c r="S4155">
        <v>0.42699999999999999</v>
      </c>
    </row>
    <row r="4156" spans="1:19" x14ac:dyDescent="0.3">
      <c r="A4156">
        <v>420</v>
      </c>
      <c r="B4156">
        <v>-0.20899999999999999</v>
      </c>
      <c r="C4156">
        <v>-1.198</v>
      </c>
      <c r="D4156">
        <v>-2.206</v>
      </c>
      <c r="E4156">
        <v>-2.9969999999999999</v>
      </c>
      <c r="F4156">
        <v>-3.2</v>
      </c>
      <c r="G4156">
        <v>3.8</v>
      </c>
      <c r="H4156">
        <v>0.01</v>
      </c>
      <c r="I4156">
        <v>3.9820000000000002</v>
      </c>
      <c r="J4156">
        <v>-0.218</v>
      </c>
      <c r="K4156">
        <v>-1.2170000000000001</v>
      </c>
      <c r="L4156">
        <v>-2.2109999999999999</v>
      </c>
      <c r="M4156">
        <v>-3.0179999999999998</v>
      </c>
      <c r="N4156">
        <v>-3.2130000000000001</v>
      </c>
      <c r="O4156">
        <v>1.18</v>
      </c>
      <c r="P4156">
        <v>1.177</v>
      </c>
      <c r="Q4156">
        <v>1.173</v>
      </c>
      <c r="R4156">
        <v>0.91900000000000004</v>
      </c>
      <c r="S4156">
        <v>0.42699999999999999</v>
      </c>
    </row>
    <row r="4157" spans="1:19" x14ac:dyDescent="0.3">
      <c r="A4157">
        <v>480</v>
      </c>
      <c r="B4157">
        <v>-0.20899999999999999</v>
      </c>
      <c r="C4157">
        <v>-1.198</v>
      </c>
      <c r="D4157">
        <v>-2.206</v>
      </c>
      <c r="E4157">
        <v>-2.9969999999999999</v>
      </c>
      <c r="F4157">
        <v>-3.2</v>
      </c>
      <c r="G4157">
        <v>3.8</v>
      </c>
      <c r="H4157">
        <v>0.01</v>
      </c>
      <c r="I4157">
        <v>3.9820000000000002</v>
      </c>
      <c r="J4157">
        <v>-0.216</v>
      </c>
      <c r="K4157">
        <v>-1.2170000000000001</v>
      </c>
      <c r="L4157">
        <v>-2.2109999999999999</v>
      </c>
      <c r="M4157">
        <v>-3.0190000000000001</v>
      </c>
      <c r="N4157">
        <v>-3.214</v>
      </c>
      <c r="O4157">
        <v>1.181</v>
      </c>
      <c r="P4157">
        <v>1.1759999999999999</v>
      </c>
      <c r="Q4157">
        <v>1.1739999999999999</v>
      </c>
      <c r="R4157">
        <v>0.92</v>
      </c>
      <c r="S4157">
        <v>0.42799999999999999</v>
      </c>
    </row>
    <row r="4158" spans="1:19" x14ac:dyDescent="0.3">
      <c r="A4158">
        <v>540</v>
      </c>
      <c r="B4158">
        <v>-0.20899999999999999</v>
      </c>
      <c r="C4158">
        <v>-1.198</v>
      </c>
      <c r="D4158">
        <v>-2.206</v>
      </c>
      <c r="E4158">
        <v>-2.9969999999999999</v>
      </c>
      <c r="F4158">
        <v>-3.2</v>
      </c>
      <c r="G4158">
        <v>3.8</v>
      </c>
      <c r="H4158">
        <v>0.01</v>
      </c>
      <c r="I4158">
        <v>3.9820000000000002</v>
      </c>
      <c r="J4158">
        <v>-0.215</v>
      </c>
      <c r="K4158">
        <v>-1.2170000000000001</v>
      </c>
      <c r="L4158">
        <v>-2.2120000000000002</v>
      </c>
      <c r="M4158">
        <v>-3.0190000000000001</v>
      </c>
      <c r="N4158">
        <v>-3.2149999999999999</v>
      </c>
      <c r="O4158">
        <v>1.1830000000000001</v>
      </c>
      <c r="P4158">
        <v>1.1759999999999999</v>
      </c>
      <c r="Q4158">
        <v>1.1739999999999999</v>
      </c>
      <c r="R4158">
        <v>0.92</v>
      </c>
      <c r="S4158">
        <v>0.42799999999999999</v>
      </c>
    </row>
    <row r="4159" spans="1:19" x14ac:dyDescent="0.3">
      <c r="A4159">
        <v>600</v>
      </c>
      <c r="B4159">
        <v>-0.20899999999999999</v>
      </c>
      <c r="C4159">
        <v>-1.198</v>
      </c>
      <c r="D4159">
        <v>-2.206</v>
      </c>
      <c r="E4159">
        <v>-2.9969999999999999</v>
      </c>
      <c r="F4159">
        <v>-3.2</v>
      </c>
      <c r="G4159">
        <v>3.8</v>
      </c>
      <c r="H4159">
        <v>0.01</v>
      </c>
      <c r="I4159">
        <v>3.9820000000000002</v>
      </c>
      <c r="J4159">
        <v>-0.215</v>
      </c>
      <c r="K4159">
        <v>-1.2170000000000001</v>
      </c>
      <c r="L4159">
        <v>-2.2120000000000002</v>
      </c>
      <c r="M4159">
        <v>-3.02</v>
      </c>
      <c r="N4159">
        <v>-3.2160000000000002</v>
      </c>
      <c r="O4159">
        <v>1.1839999999999999</v>
      </c>
      <c r="P4159">
        <v>1.177</v>
      </c>
      <c r="Q4159">
        <v>1.173</v>
      </c>
      <c r="R4159">
        <v>0.92100000000000004</v>
      </c>
      <c r="S4159">
        <v>0.42799999999999999</v>
      </c>
    </row>
    <row r="4161" spans="1:19" x14ac:dyDescent="0.3">
      <c r="A4161" t="s">
        <v>0</v>
      </c>
      <c r="B4161" t="s">
        <v>321</v>
      </c>
    </row>
    <row r="4162" spans="1:19" x14ac:dyDescent="0.3">
      <c r="A4162">
        <v>0</v>
      </c>
      <c r="B4162">
        <v>-0.20899999999999999</v>
      </c>
      <c r="C4162">
        <v>-1.1990000000000001</v>
      </c>
      <c r="D4162">
        <v>-2.206</v>
      </c>
      <c r="E4162">
        <v>-2.992</v>
      </c>
      <c r="F4162">
        <v>-3.19</v>
      </c>
      <c r="G4162">
        <v>3.8</v>
      </c>
      <c r="H4162">
        <v>0.01</v>
      </c>
      <c r="I4162">
        <v>3.9820000000000002</v>
      </c>
      <c r="J4162">
        <v>-0.215</v>
      </c>
      <c r="K4162">
        <v>-1.2150000000000001</v>
      </c>
      <c r="L4162">
        <v>-2.2109999999999999</v>
      </c>
      <c r="M4162">
        <v>-3.01</v>
      </c>
      <c r="N4162">
        <v>-3.19</v>
      </c>
      <c r="O4162">
        <v>1.155</v>
      </c>
      <c r="P4162">
        <v>1.155</v>
      </c>
      <c r="Q4162">
        <v>1.149</v>
      </c>
      <c r="R4162">
        <v>0.88600000000000001</v>
      </c>
      <c r="S4162">
        <v>0.39800000000000002</v>
      </c>
    </row>
    <row r="4163" spans="1:19" x14ac:dyDescent="0.3">
      <c r="A4163">
        <v>60</v>
      </c>
      <c r="B4163">
        <v>-0.20899999999999999</v>
      </c>
      <c r="C4163">
        <v>-1.1990000000000001</v>
      </c>
      <c r="D4163">
        <v>-2.206</v>
      </c>
      <c r="E4163">
        <v>-2.992</v>
      </c>
      <c r="F4163">
        <v>-3.19</v>
      </c>
      <c r="G4163">
        <v>3.8</v>
      </c>
      <c r="H4163">
        <v>0.01</v>
      </c>
      <c r="I4163">
        <v>3.9820000000000002</v>
      </c>
      <c r="J4163">
        <v>-0.22</v>
      </c>
      <c r="K4163">
        <v>-1.216</v>
      </c>
      <c r="L4163">
        <v>-2.2090000000000001</v>
      </c>
      <c r="M4163">
        <v>-3.0059999999999998</v>
      </c>
      <c r="N4163">
        <v>-3.1989999999999998</v>
      </c>
      <c r="O4163">
        <v>1.1659999999999999</v>
      </c>
      <c r="P4163">
        <v>1.169</v>
      </c>
      <c r="Q4163">
        <v>1.153</v>
      </c>
      <c r="R4163">
        <v>0.88300000000000001</v>
      </c>
      <c r="S4163">
        <v>0.42199999999999999</v>
      </c>
    </row>
    <row r="4164" spans="1:19" x14ac:dyDescent="0.3">
      <c r="A4164">
        <v>120</v>
      </c>
      <c r="B4164">
        <v>-0.20899999999999999</v>
      </c>
      <c r="C4164">
        <v>-1.1990000000000001</v>
      </c>
      <c r="D4164">
        <v>-2.206</v>
      </c>
      <c r="E4164">
        <v>-2.992</v>
      </c>
      <c r="F4164">
        <v>-3.19</v>
      </c>
      <c r="G4164">
        <v>3.8</v>
      </c>
      <c r="H4164">
        <v>0.01</v>
      </c>
      <c r="I4164">
        <v>3.9820000000000002</v>
      </c>
      <c r="J4164">
        <v>-0.22</v>
      </c>
      <c r="K4164">
        <v>-1.2170000000000001</v>
      </c>
      <c r="L4164">
        <v>-2.2130000000000001</v>
      </c>
      <c r="M4164">
        <v>-3.012</v>
      </c>
      <c r="N4164">
        <v>-3.2</v>
      </c>
      <c r="O4164">
        <v>1.1679999999999999</v>
      </c>
      <c r="P4164">
        <v>1.179</v>
      </c>
      <c r="Q4164">
        <v>1.1719999999999999</v>
      </c>
      <c r="R4164">
        <v>0.90700000000000003</v>
      </c>
      <c r="S4164">
        <v>0.42299999999999999</v>
      </c>
    </row>
    <row r="4165" spans="1:19" x14ac:dyDescent="0.3">
      <c r="A4165">
        <v>180</v>
      </c>
      <c r="B4165">
        <v>-0.20899999999999999</v>
      </c>
      <c r="C4165">
        <v>-1.1990000000000001</v>
      </c>
      <c r="D4165">
        <v>-2.206</v>
      </c>
      <c r="E4165">
        <v>-2.992</v>
      </c>
      <c r="F4165">
        <v>-3.19</v>
      </c>
      <c r="G4165">
        <v>3.8</v>
      </c>
      <c r="H4165">
        <v>0.01</v>
      </c>
      <c r="I4165">
        <v>3.9820000000000002</v>
      </c>
      <c r="J4165">
        <v>-0.219</v>
      </c>
      <c r="K4165">
        <v>-1.214</v>
      </c>
      <c r="L4165">
        <v>-2.21</v>
      </c>
      <c r="M4165">
        <v>-3.0070000000000001</v>
      </c>
      <c r="N4165">
        <v>-3.2</v>
      </c>
      <c r="O4165">
        <v>1.171</v>
      </c>
      <c r="P4165">
        <v>1.1759999999999999</v>
      </c>
      <c r="Q4165">
        <v>1.1659999999999999</v>
      </c>
      <c r="R4165">
        <v>0.89400000000000002</v>
      </c>
      <c r="S4165">
        <v>0.42299999999999999</v>
      </c>
    </row>
    <row r="4166" spans="1:19" x14ac:dyDescent="0.3">
      <c r="A4166">
        <v>240</v>
      </c>
      <c r="B4166">
        <v>-0.20899999999999999</v>
      </c>
      <c r="C4166">
        <v>-1.1990000000000001</v>
      </c>
      <c r="D4166">
        <v>-2.206</v>
      </c>
      <c r="E4166">
        <v>-2.992</v>
      </c>
      <c r="F4166">
        <v>-3.19</v>
      </c>
      <c r="G4166">
        <v>3.8</v>
      </c>
      <c r="H4166">
        <v>0.01</v>
      </c>
      <c r="I4166">
        <v>3.9820000000000002</v>
      </c>
      <c r="J4166">
        <v>-0.22</v>
      </c>
      <c r="K4166">
        <v>-1.2150000000000001</v>
      </c>
      <c r="L4166">
        <v>-2.2120000000000002</v>
      </c>
      <c r="M4166">
        <v>-3.0070000000000001</v>
      </c>
      <c r="N4166">
        <v>-3.2010000000000001</v>
      </c>
      <c r="O4166">
        <v>1.175</v>
      </c>
      <c r="P4166">
        <v>1.181</v>
      </c>
      <c r="Q4166">
        <v>1.175</v>
      </c>
      <c r="R4166">
        <v>0.89500000000000002</v>
      </c>
      <c r="S4166">
        <v>0.42299999999999999</v>
      </c>
    </row>
    <row r="4167" spans="1:19" x14ac:dyDescent="0.3">
      <c r="A4167">
        <v>300</v>
      </c>
      <c r="B4167">
        <v>-0.20899999999999999</v>
      </c>
      <c r="C4167">
        <v>-1.1990000000000001</v>
      </c>
      <c r="D4167">
        <v>-2.206</v>
      </c>
      <c r="E4167">
        <v>-2.992</v>
      </c>
      <c r="F4167">
        <v>-3.19</v>
      </c>
      <c r="G4167">
        <v>3.8</v>
      </c>
      <c r="H4167">
        <v>0.01</v>
      </c>
      <c r="I4167">
        <v>3.9820000000000002</v>
      </c>
      <c r="J4167">
        <v>-0.219</v>
      </c>
      <c r="K4167">
        <v>-1.2150000000000001</v>
      </c>
      <c r="L4167">
        <v>-2.2109999999999999</v>
      </c>
      <c r="M4167">
        <v>-3.008</v>
      </c>
      <c r="N4167">
        <v>-3.202</v>
      </c>
      <c r="O4167">
        <v>1.1759999999999999</v>
      </c>
      <c r="P4167">
        <v>1.1759999999999999</v>
      </c>
      <c r="Q4167">
        <v>1.173</v>
      </c>
      <c r="R4167">
        <v>0.90300000000000002</v>
      </c>
      <c r="S4167">
        <v>0.42299999999999999</v>
      </c>
    </row>
    <row r="4168" spans="1:19" x14ac:dyDescent="0.3">
      <c r="A4168">
        <v>360</v>
      </c>
      <c r="B4168">
        <v>-0.20899999999999999</v>
      </c>
      <c r="C4168">
        <v>-1.1990000000000001</v>
      </c>
      <c r="D4168">
        <v>-2.206</v>
      </c>
      <c r="E4168">
        <v>-2.992</v>
      </c>
      <c r="F4168">
        <v>-3.19</v>
      </c>
      <c r="G4168">
        <v>3.8</v>
      </c>
      <c r="H4168">
        <v>0.01</v>
      </c>
      <c r="I4168">
        <v>3.9820000000000002</v>
      </c>
      <c r="J4168">
        <v>-0.219</v>
      </c>
      <c r="K4168">
        <v>-1.216</v>
      </c>
      <c r="L4168">
        <v>-2.2109999999999999</v>
      </c>
      <c r="M4168">
        <v>-3.0110000000000001</v>
      </c>
      <c r="N4168">
        <v>-3.202</v>
      </c>
      <c r="O4168">
        <v>1.179</v>
      </c>
      <c r="P4168">
        <v>1.1759999999999999</v>
      </c>
      <c r="Q4168">
        <v>1.171</v>
      </c>
      <c r="R4168">
        <v>0.91</v>
      </c>
      <c r="S4168">
        <v>0.42299999999999999</v>
      </c>
    </row>
    <row r="4169" spans="1:19" x14ac:dyDescent="0.3">
      <c r="A4169">
        <v>420</v>
      </c>
      <c r="B4169">
        <v>-0.20899999999999999</v>
      </c>
      <c r="C4169">
        <v>-1.1990000000000001</v>
      </c>
      <c r="D4169">
        <v>-2.206</v>
      </c>
      <c r="E4169">
        <v>-2.992</v>
      </c>
      <c r="F4169">
        <v>-3.19</v>
      </c>
      <c r="G4169">
        <v>3.8</v>
      </c>
      <c r="H4169">
        <v>0.01</v>
      </c>
      <c r="I4169">
        <v>3.9820000000000002</v>
      </c>
      <c r="J4169">
        <v>-0.218</v>
      </c>
      <c r="K4169">
        <v>-1.2170000000000001</v>
      </c>
      <c r="L4169">
        <v>-2.2109999999999999</v>
      </c>
      <c r="M4169">
        <v>-3.012</v>
      </c>
      <c r="N4169">
        <v>-3.2029999999999998</v>
      </c>
      <c r="O4169">
        <v>1.18</v>
      </c>
      <c r="P4169">
        <v>1.177</v>
      </c>
      <c r="Q4169">
        <v>1.1719999999999999</v>
      </c>
      <c r="R4169">
        <v>0.91300000000000003</v>
      </c>
      <c r="S4169">
        <v>0.42399999999999999</v>
      </c>
    </row>
    <row r="4170" spans="1:19" x14ac:dyDescent="0.3">
      <c r="A4170">
        <v>480</v>
      </c>
      <c r="B4170">
        <v>-0.20899999999999999</v>
      </c>
      <c r="C4170">
        <v>-1.1990000000000001</v>
      </c>
      <c r="D4170">
        <v>-2.206</v>
      </c>
      <c r="E4170">
        <v>-2.992</v>
      </c>
      <c r="F4170">
        <v>-3.19</v>
      </c>
      <c r="G4170">
        <v>3.8</v>
      </c>
      <c r="H4170">
        <v>0.01</v>
      </c>
      <c r="I4170">
        <v>3.9820000000000002</v>
      </c>
      <c r="J4170">
        <v>-0.216</v>
      </c>
      <c r="K4170">
        <v>-1.2170000000000001</v>
      </c>
      <c r="L4170">
        <v>-2.2109999999999999</v>
      </c>
      <c r="M4170">
        <v>-3.0129999999999999</v>
      </c>
      <c r="N4170">
        <v>-3.2040000000000002</v>
      </c>
      <c r="O4170">
        <v>1.181</v>
      </c>
      <c r="P4170">
        <v>1.1759999999999999</v>
      </c>
      <c r="Q4170">
        <v>1.1739999999999999</v>
      </c>
      <c r="R4170">
        <v>0.91400000000000003</v>
      </c>
      <c r="S4170">
        <v>0.42399999999999999</v>
      </c>
    </row>
    <row r="4171" spans="1:19" x14ac:dyDescent="0.3">
      <c r="A4171">
        <v>540</v>
      </c>
      <c r="B4171">
        <v>-0.20899999999999999</v>
      </c>
      <c r="C4171">
        <v>-1.1990000000000001</v>
      </c>
      <c r="D4171">
        <v>-2.206</v>
      </c>
      <c r="E4171">
        <v>-2.992</v>
      </c>
      <c r="F4171">
        <v>-3.19</v>
      </c>
      <c r="G4171">
        <v>3.8</v>
      </c>
      <c r="H4171">
        <v>0.01</v>
      </c>
      <c r="I4171">
        <v>3.9820000000000002</v>
      </c>
      <c r="J4171">
        <v>-0.215</v>
      </c>
      <c r="K4171">
        <v>-1.2170000000000001</v>
      </c>
      <c r="L4171">
        <v>-2.2109999999999999</v>
      </c>
      <c r="M4171">
        <v>-3.0139999999999998</v>
      </c>
      <c r="N4171">
        <v>-3.2050000000000001</v>
      </c>
      <c r="O4171">
        <v>1.1830000000000001</v>
      </c>
      <c r="P4171">
        <v>1.1759999999999999</v>
      </c>
      <c r="Q4171">
        <v>1.173</v>
      </c>
      <c r="R4171">
        <v>0.91500000000000004</v>
      </c>
      <c r="S4171">
        <v>0.42499999999999999</v>
      </c>
    </row>
    <row r="4172" spans="1:19" x14ac:dyDescent="0.3">
      <c r="A4172">
        <v>600</v>
      </c>
      <c r="B4172">
        <v>-0.20899999999999999</v>
      </c>
      <c r="C4172">
        <v>-1.1990000000000001</v>
      </c>
      <c r="D4172">
        <v>-2.206</v>
      </c>
      <c r="E4172">
        <v>-2.992</v>
      </c>
      <c r="F4172">
        <v>-3.19</v>
      </c>
      <c r="G4172">
        <v>3.8</v>
      </c>
      <c r="H4172">
        <v>0.01</v>
      </c>
      <c r="I4172">
        <v>3.9820000000000002</v>
      </c>
      <c r="J4172">
        <v>-0.215</v>
      </c>
      <c r="K4172">
        <v>-1.2170000000000001</v>
      </c>
      <c r="L4172">
        <v>-2.2109999999999999</v>
      </c>
      <c r="M4172">
        <v>-3.0139999999999998</v>
      </c>
      <c r="N4172">
        <v>-3.206</v>
      </c>
      <c r="O4172">
        <v>1.1839999999999999</v>
      </c>
      <c r="P4172">
        <v>1.177</v>
      </c>
      <c r="Q4172">
        <v>1.1719999999999999</v>
      </c>
      <c r="R4172">
        <v>0.91500000000000004</v>
      </c>
      <c r="S4172">
        <v>0.42499999999999999</v>
      </c>
    </row>
    <row r="4174" spans="1:19" x14ac:dyDescent="0.3">
      <c r="A4174" t="s">
        <v>0</v>
      </c>
      <c r="B4174" t="s">
        <v>322</v>
      </c>
    </row>
    <row r="4175" spans="1:19" x14ac:dyDescent="0.3">
      <c r="A4175">
        <v>0</v>
      </c>
      <c r="B4175">
        <v>-0.20899999999999999</v>
      </c>
      <c r="C4175">
        <v>-1.1990000000000001</v>
      </c>
      <c r="D4175">
        <v>-2.206</v>
      </c>
      <c r="E4175">
        <v>-2.9860000000000002</v>
      </c>
      <c r="F4175">
        <v>-3.18</v>
      </c>
      <c r="G4175">
        <v>3.8</v>
      </c>
      <c r="H4175">
        <v>0.01</v>
      </c>
      <c r="I4175">
        <v>3.9820000000000002</v>
      </c>
      <c r="J4175">
        <v>-0.215</v>
      </c>
      <c r="K4175">
        <v>-1.2150000000000001</v>
      </c>
      <c r="L4175">
        <v>-2.2109999999999999</v>
      </c>
      <c r="M4175">
        <v>-3.0030000000000001</v>
      </c>
      <c r="N4175">
        <v>-3.18</v>
      </c>
      <c r="O4175">
        <v>1.155</v>
      </c>
      <c r="P4175">
        <v>1.155</v>
      </c>
      <c r="Q4175">
        <v>1.1479999999999999</v>
      </c>
      <c r="R4175">
        <v>0.879</v>
      </c>
      <c r="S4175">
        <v>0.39500000000000002</v>
      </c>
    </row>
    <row r="4176" spans="1:19" x14ac:dyDescent="0.3">
      <c r="A4176">
        <v>60</v>
      </c>
      <c r="B4176">
        <v>-0.20899999999999999</v>
      </c>
      <c r="C4176">
        <v>-1.1990000000000001</v>
      </c>
      <c r="D4176">
        <v>-2.206</v>
      </c>
      <c r="E4176">
        <v>-2.9860000000000002</v>
      </c>
      <c r="F4176">
        <v>-3.18</v>
      </c>
      <c r="G4176">
        <v>3.8</v>
      </c>
      <c r="H4176">
        <v>0.01</v>
      </c>
      <c r="I4176">
        <v>3.9820000000000002</v>
      </c>
      <c r="J4176">
        <v>-0.22</v>
      </c>
      <c r="K4176">
        <v>-1.216</v>
      </c>
      <c r="L4176">
        <v>-2.2090000000000001</v>
      </c>
      <c r="M4176">
        <v>-3</v>
      </c>
      <c r="N4176">
        <v>-3.1890000000000001</v>
      </c>
      <c r="O4176">
        <v>1.1659999999999999</v>
      </c>
      <c r="P4176">
        <v>1.169</v>
      </c>
      <c r="Q4176">
        <v>1.153</v>
      </c>
      <c r="R4176">
        <v>0.876</v>
      </c>
      <c r="S4176">
        <v>0.41899999999999998</v>
      </c>
    </row>
    <row r="4177" spans="1:19" x14ac:dyDescent="0.3">
      <c r="A4177">
        <v>120</v>
      </c>
      <c r="B4177">
        <v>-0.20899999999999999</v>
      </c>
      <c r="C4177">
        <v>-1.1990000000000001</v>
      </c>
      <c r="D4177">
        <v>-2.206</v>
      </c>
      <c r="E4177">
        <v>-2.9860000000000002</v>
      </c>
      <c r="F4177">
        <v>-3.18</v>
      </c>
      <c r="G4177">
        <v>3.8</v>
      </c>
      <c r="H4177">
        <v>0.01</v>
      </c>
      <c r="I4177">
        <v>3.9820000000000002</v>
      </c>
      <c r="J4177">
        <v>-0.22</v>
      </c>
      <c r="K4177">
        <v>-1.2170000000000001</v>
      </c>
      <c r="L4177">
        <v>-2.2130000000000001</v>
      </c>
      <c r="M4177">
        <v>-3.0059999999999998</v>
      </c>
      <c r="N4177">
        <v>-3.19</v>
      </c>
      <c r="O4177">
        <v>1.1679999999999999</v>
      </c>
      <c r="P4177">
        <v>1.179</v>
      </c>
      <c r="Q4177">
        <v>1.1719999999999999</v>
      </c>
      <c r="R4177">
        <v>0.9</v>
      </c>
      <c r="S4177">
        <v>0.41899999999999998</v>
      </c>
    </row>
    <row r="4178" spans="1:19" x14ac:dyDescent="0.3">
      <c r="A4178">
        <v>180</v>
      </c>
      <c r="B4178">
        <v>-0.20899999999999999</v>
      </c>
      <c r="C4178">
        <v>-1.1990000000000001</v>
      </c>
      <c r="D4178">
        <v>-2.206</v>
      </c>
      <c r="E4178">
        <v>-2.9860000000000002</v>
      </c>
      <c r="F4178">
        <v>-3.18</v>
      </c>
      <c r="G4178">
        <v>3.8</v>
      </c>
      <c r="H4178">
        <v>0.01</v>
      </c>
      <c r="I4178">
        <v>3.9820000000000002</v>
      </c>
      <c r="J4178">
        <v>-0.219</v>
      </c>
      <c r="K4178">
        <v>-1.214</v>
      </c>
      <c r="L4178">
        <v>-2.21</v>
      </c>
      <c r="M4178">
        <v>-3.0009999999999999</v>
      </c>
      <c r="N4178">
        <v>-3.19</v>
      </c>
      <c r="O4178">
        <v>1.171</v>
      </c>
      <c r="P4178">
        <v>1.1759999999999999</v>
      </c>
      <c r="Q4178">
        <v>1.1659999999999999</v>
      </c>
      <c r="R4178">
        <v>0.88800000000000001</v>
      </c>
      <c r="S4178">
        <v>0.41899999999999998</v>
      </c>
    </row>
    <row r="4179" spans="1:19" x14ac:dyDescent="0.3">
      <c r="A4179">
        <v>240</v>
      </c>
      <c r="B4179">
        <v>-0.20899999999999999</v>
      </c>
      <c r="C4179">
        <v>-1.1990000000000001</v>
      </c>
      <c r="D4179">
        <v>-2.206</v>
      </c>
      <c r="E4179">
        <v>-2.9860000000000002</v>
      </c>
      <c r="F4179">
        <v>-3.18</v>
      </c>
      <c r="G4179">
        <v>3.8</v>
      </c>
      <c r="H4179">
        <v>0.01</v>
      </c>
      <c r="I4179">
        <v>3.9820000000000002</v>
      </c>
      <c r="J4179">
        <v>-0.22</v>
      </c>
      <c r="K4179">
        <v>-1.2150000000000001</v>
      </c>
      <c r="L4179">
        <v>-2.2120000000000002</v>
      </c>
      <c r="M4179">
        <v>-3</v>
      </c>
      <c r="N4179">
        <v>-3.1909999999999998</v>
      </c>
      <c r="O4179">
        <v>1.175</v>
      </c>
      <c r="P4179">
        <v>1.181</v>
      </c>
      <c r="Q4179">
        <v>1.175</v>
      </c>
      <c r="R4179">
        <v>0.88800000000000001</v>
      </c>
      <c r="S4179">
        <v>0.42</v>
      </c>
    </row>
    <row r="4180" spans="1:19" x14ac:dyDescent="0.3">
      <c r="A4180">
        <v>300</v>
      </c>
      <c r="B4180">
        <v>-0.20899999999999999</v>
      </c>
      <c r="C4180">
        <v>-1.1990000000000001</v>
      </c>
      <c r="D4180">
        <v>-2.206</v>
      </c>
      <c r="E4180">
        <v>-2.9860000000000002</v>
      </c>
      <c r="F4180">
        <v>-3.18</v>
      </c>
      <c r="G4180">
        <v>3.8</v>
      </c>
      <c r="H4180">
        <v>0.01</v>
      </c>
      <c r="I4180">
        <v>3.9820000000000002</v>
      </c>
      <c r="J4180">
        <v>-0.219</v>
      </c>
      <c r="K4180">
        <v>-1.2150000000000001</v>
      </c>
      <c r="L4180">
        <v>-2.2109999999999999</v>
      </c>
      <c r="M4180">
        <v>-3.0019999999999998</v>
      </c>
      <c r="N4180">
        <v>-3.1909999999999998</v>
      </c>
      <c r="O4180">
        <v>1.1759999999999999</v>
      </c>
      <c r="P4180">
        <v>1.1759999999999999</v>
      </c>
      <c r="Q4180">
        <v>1.173</v>
      </c>
      <c r="R4180">
        <v>0.89700000000000002</v>
      </c>
      <c r="S4180">
        <v>0.42</v>
      </c>
    </row>
    <row r="4181" spans="1:19" x14ac:dyDescent="0.3">
      <c r="A4181">
        <v>360</v>
      </c>
      <c r="B4181">
        <v>-0.20899999999999999</v>
      </c>
      <c r="C4181">
        <v>-1.1990000000000001</v>
      </c>
      <c r="D4181">
        <v>-2.206</v>
      </c>
      <c r="E4181">
        <v>-2.9860000000000002</v>
      </c>
      <c r="F4181">
        <v>-3.18</v>
      </c>
      <c r="G4181">
        <v>3.8</v>
      </c>
      <c r="H4181">
        <v>0.01</v>
      </c>
      <c r="I4181">
        <v>3.9820000000000002</v>
      </c>
      <c r="J4181">
        <v>-0.219</v>
      </c>
      <c r="K4181">
        <v>-1.216</v>
      </c>
      <c r="L4181">
        <v>-2.21</v>
      </c>
      <c r="M4181">
        <v>-3.0049999999999999</v>
      </c>
      <c r="N4181">
        <v>-3.1920000000000002</v>
      </c>
      <c r="O4181">
        <v>1.179</v>
      </c>
      <c r="P4181">
        <v>1.1759999999999999</v>
      </c>
      <c r="Q4181">
        <v>1.17</v>
      </c>
      <c r="R4181">
        <v>0.90400000000000003</v>
      </c>
      <c r="S4181">
        <v>0.42</v>
      </c>
    </row>
    <row r="4182" spans="1:19" x14ac:dyDescent="0.3">
      <c r="A4182">
        <v>420</v>
      </c>
      <c r="B4182">
        <v>-0.20899999999999999</v>
      </c>
      <c r="C4182">
        <v>-1.1990000000000001</v>
      </c>
      <c r="D4182">
        <v>-2.206</v>
      </c>
      <c r="E4182">
        <v>-2.9860000000000002</v>
      </c>
      <c r="F4182">
        <v>-3.18</v>
      </c>
      <c r="G4182">
        <v>3.8</v>
      </c>
      <c r="H4182">
        <v>0.01</v>
      </c>
      <c r="I4182">
        <v>3.9820000000000002</v>
      </c>
      <c r="J4182">
        <v>-0.218</v>
      </c>
      <c r="K4182">
        <v>-1.2170000000000001</v>
      </c>
      <c r="L4182">
        <v>-2.2109999999999999</v>
      </c>
      <c r="M4182">
        <v>-3.0059999999999998</v>
      </c>
      <c r="N4182">
        <v>-3.1920000000000002</v>
      </c>
      <c r="O4182">
        <v>1.18</v>
      </c>
      <c r="P4182">
        <v>1.177</v>
      </c>
      <c r="Q4182">
        <v>1.1719999999999999</v>
      </c>
      <c r="R4182">
        <v>0.90600000000000003</v>
      </c>
      <c r="S4182">
        <v>0.42</v>
      </c>
    </row>
    <row r="4183" spans="1:19" x14ac:dyDescent="0.3">
      <c r="A4183">
        <v>480</v>
      </c>
      <c r="B4183">
        <v>-0.20899999999999999</v>
      </c>
      <c r="C4183">
        <v>-1.1990000000000001</v>
      </c>
      <c r="D4183">
        <v>-2.206</v>
      </c>
      <c r="E4183">
        <v>-2.9860000000000002</v>
      </c>
      <c r="F4183">
        <v>-3.18</v>
      </c>
      <c r="G4183">
        <v>3.8</v>
      </c>
      <c r="H4183">
        <v>0.01</v>
      </c>
      <c r="I4183">
        <v>3.9820000000000002</v>
      </c>
      <c r="J4183">
        <v>-0.216</v>
      </c>
      <c r="K4183">
        <v>-1.2170000000000001</v>
      </c>
      <c r="L4183">
        <v>-2.2109999999999999</v>
      </c>
      <c r="M4183">
        <v>-3.0070000000000001</v>
      </c>
      <c r="N4183">
        <v>-3.1930000000000001</v>
      </c>
      <c r="O4183">
        <v>1.181</v>
      </c>
      <c r="P4183">
        <v>1.1759999999999999</v>
      </c>
      <c r="Q4183">
        <v>1.173</v>
      </c>
      <c r="R4183">
        <v>0.90800000000000003</v>
      </c>
      <c r="S4183">
        <v>0.42099999999999999</v>
      </c>
    </row>
    <row r="4184" spans="1:19" x14ac:dyDescent="0.3">
      <c r="A4184">
        <v>540</v>
      </c>
      <c r="B4184">
        <v>-0.20899999999999999</v>
      </c>
      <c r="C4184">
        <v>-1.1990000000000001</v>
      </c>
      <c r="D4184">
        <v>-2.206</v>
      </c>
      <c r="E4184">
        <v>-2.9860000000000002</v>
      </c>
      <c r="F4184">
        <v>-3.18</v>
      </c>
      <c r="G4184">
        <v>3.8</v>
      </c>
      <c r="H4184">
        <v>0.01</v>
      </c>
      <c r="I4184">
        <v>3.9820000000000002</v>
      </c>
      <c r="J4184">
        <v>-0.215</v>
      </c>
      <c r="K4184">
        <v>-1.2170000000000001</v>
      </c>
      <c r="L4184">
        <v>-2.2109999999999999</v>
      </c>
      <c r="M4184">
        <v>-3.008</v>
      </c>
      <c r="N4184">
        <v>-3.1949999999999998</v>
      </c>
      <c r="O4184">
        <v>1.1830000000000001</v>
      </c>
      <c r="P4184">
        <v>1.1759999999999999</v>
      </c>
      <c r="Q4184">
        <v>1.173</v>
      </c>
      <c r="R4184">
        <v>0.90800000000000003</v>
      </c>
      <c r="S4184">
        <v>0.42099999999999999</v>
      </c>
    </row>
    <row r="4185" spans="1:19" x14ac:dyDescent="0.3">
      <c r="A4185">
        <v>600</v>
      </c>
      <c r="B4185">
        <v>-0.20899999999999999</v>
      </c>
      <c r="C4185">
        <v>-1.1990000000000001</v>
      </c>
      <c r="D4185">
        <v>-2.206</v>
      </c>
      <c r="E4185">
        <v>-2.9860000000000002</v>
      </c>
      <c r="F4185">
        <v>-3.18</v>
      </c>
      <c r="G4185">
        <v>3.8</v>
      </c>
      <c r="H4185">
        <v>0.01</v>
      </c>
      <c r="I4185">
        <v>3.9820000000000002</v>
      </c>
      <c r="J4185">
        <v>-0.215</v>
      </c>
      <c r="K4185">
        <v>-1.2170000000000001</v>
      </c>
      <c r="L4185">
        <v>-2.2109999999999999</v>
      </c>
      <c r="M4185">
        <v>-3.0089999999999999</v>
      </c>
      <c r="N4185">
        <v>-3.1960000000000002</v>
      </c>
      <c r="O4185">
        <v>1.1839999999999999</v>
      </c>
      <c r="P4185">
        <v>1.177</v>
      </c>
      <c r="Q4185">
        <v>1.1719999999999999</v>
      </c>
      <c r="R4185">
        <v>0.90900000000000003</v>
      </c>
      <c r="S4185">
        <v>0.42099999999999999</v>
      </c>
    </row>
    <row r="4187" spans="1:19" x14ac:dyDescent="0.3">
      <c r="A4187" t="s">
        <v>0</v>
      </c>
      <c r="B4187" t="s">
        <v>323</v>
      </c>
    </row>
    <row r="4188" spans="1:19" x14ac:dyDescent="0.3">
      <c r="A4188">
        <v>0</v>
      </c>
      <c r="B4188">
        <v>-0.20899999999999999</v>
      </c>
      <c r="C4188">
        <v>-1.1990000000000001</v>
      </c>
      <c r="D4188">
        <v>-2.206</v>
      </c>
      <c r="E4188">
        <v>-2.98</v>
      </c>
      <c r="F4188">
        <v>-3.17</v>
      </c>
      <c r="G4188">
        <v>3.8</v>
      </c>
      <c r="H4188">
        <v>0.01</v>
      </c>
      <c r="I4188">
        <v>3.9820000000000002</v>
      </c>
      <c r="J4188">
        <v>-0.215</v>
      </c>
      <c r="K4188">
        <v>-1.2150000000000001</v>
      </c>
      <c r="L4188">
        <v>-2.2109999999999999</v>
      </c>
      <c r="M4188">
        <v>-2.9980000000000002</v>
      </c>
      <c r="N4188">
        <v>-3.17</v>
      </c>
      <c r="O4188">
        <v>1.155</v>
      </c>
      <c r="P4188">
        <v>1.155</v>
      </c>
      <c r="Q4188">
        <v>1.1479999999999999</v>
      </c>
      <c r="R4188">
        <v>0.873</v>
      </c>
      <c r="S4188">
        <v>0.39200000000000002</v>
      </c>
    </row>
    <row r="4189" spans="1:19" x14ac:dyDescent="0.3">
      <c r="A4189">
        <v>60</v>
      </c>
      <c r="B4189">
        <v>-0.20899999999999999</v>
      </c>
      <c r="C4189">
        <v>-1.1990000000000001</v>
      </c>
      <c r="D4189">
        <v>-2.206</v>
      </c>
      <c r="E4189">
        <v>-2.98</v>
      </c>
      <c r="F4189">
        <v>-3.17</v>
      </c>
      <c r="G4189">
        <v>3.8</v>
      </c>
      <c r="H4189">
        <v>0.01</v>
      </c>
      <c r="I4189">
        <v>3.9820000000000002</v>
      </c>
      <c r="J4189">
        <v>-0.22</v>
      </c>
      <c r="K4189">
        <v>-1.216</v>
      </c>
      <c r="L4189">
        <v>-2.2090000000000001</v>
      </c>
      <c r="M4189">
        <v>-2.9940000000000002</v>
      </c>
      <c r="N4189">
        <v>-3.1779999999999999</v>
      </c>
      <c r="O4189">
        <v>1.1659999999999999</v>
      </c>
      <c r="P4189">
        <v>1.169</v>
      </c>
      <c r="Q4189">
        <v>1.153</v>
      </c>
      <c r="R4189">
        <v>0.87</v>
      </c>
      <c r="S4189">
        <v>0.41599999999999998</v>
      </c>
    </row>
    <row r="4190" spans="1:19" x14ac:dyDescent="0.3">
      <c r="A4190">
        <v>120</v>
      </c>
      <c r="B4190">
        <v>-0.20899999999999999</v>
      </c>
      <c r="C4190">
        <v>-1.1990000000000001</v>
      </c>
      <c r="D4190">
        <v>-2.206</v>
      </c>
      <c r="E4190">
        <v>-2.98</v>
      </c>
      <c r="F4190">
        <v>-3.17</v>
      </c>
      <c r="G4190">
        <v>3.8</v>
      </c>
      <c r="H4190">
        <v>0.01</v>
      </c>
      <c r="I4190">
        <v>3.9820000000000002</v>
      </c>
      <c r="J4190">
        <v>-0.22</v>
      </c>
      <c r="K4190">
        <v>-1.2170000000000001</v>
      </c>
      <c r="L4190">
        <v>-2.2120000000000002</v>
      </c>
      <c r="M4190">
        <v>-3</v>
      </c>
      <c r="N4190">
        <v>-3.18</v>
      </c>
      <c r="O4190">
        <v>1.1679999999999999</v>
      </c>
      <c r="P4190">
        <v>1.179</v>
      </c>
      <c r="Q4190">
        <v>1.1719999999999999</v>
      </c>
      <c r="R4190">
        <v>0.89300000000000002</v>
      </c>
      <c r="S4190">
        <v>0.41599999999999998</v>
      </c>
    </row>
    <row r="4191" spans="1:19" x14ac:dyDescent="0.3">
      <c r="A4191">
        <v>180</v>
      </c>
      <c r="B4191">
        <v>-0.20899999999999999</v>
      </c>
      <c r="C4191">
        <v>-1.1990000000000001</v>
      </c>
      <c r="D4191">
        <v>-2.206</v>
      </c>
      <c r="E4191">
        <v>-2.98</v>
      </c>
      <c r="F4191">
        <v>-3.17</v>
      </c>
      <c r="G4191">
        <v>3.8</v>
      </c>
      <c r="H4191">
        <v>0.01</v>
      </c>
      <c r="I4191">
        <v>3.9820000000000002</v>
      </c>
      <c r="J4191">
        <v>-0.219</v>
      </c>
      <c r="K4191">
        <v>-1.214</v>
      </c>
      <c r="L4191">
        <v>-2.21</v>
      </c>
      <c r="M4191">
        <v>-2.9950000000000001</v>
      </c>
      <c r="N4191">
        <v>-3.18</v>
      </c>
      <c r="O4191">
        <v>1.17</v>
      </c>
      <c r="P4191">
        <v>1.1759999999999999</v>
      </c>
      <c r="Q4191">
        <v>1.165</v>
      </c>
      <c r="R4191">
        <v>0.88100000000000001</v>
      </c>
      <c r="S4191">
        <v>0.41599999999999998</v>
      </c>
    </row>
    <row r="4192" spans="1:19" x14ac:dyDescent="0.3">
      <c r="A4192">
        <v>240</v>
      </c>
      <c r="B4192">
        <v>-0.20899999999999999</v>
      </c>
      <c r="C4192">
        <v>-1.1990000000000001</v>
      </c>
      <c r="D4192">
        <v>-2.206</v>
      </c>
      <c r="E4192">
        <v>-2.98</v>
      </c>
      <c r="F4192">
        <v>-3.17</v>
      </c>
      <c r="G4192">
        <v>3.8</v>
      </c>
      <c r="H4192">
        <v>0.01</v>
      </c>
      <c r="I4192">
        <v>3.9820000000000002</v>
      </c>
      <c r="J4192">
        <v>-0.22</v>
      </c>
      <c r="K4192">
        <v>-1.2150000000000001</v>
      </c>
      <c r="L4192">
        <v>-2.2120000000000002</v>
      </c>
      <c r="M4192">
        <v>-2.9940000000000002</v>
      </c>
      <c r="N4192">
        <v>-3.181</v>
      </c>
      <c r="O4192">
        <v>1.175</v>
      </c>
      <c r="P4192">
        <v>1.181</v>
      </c>
      <c r="Q4192">
        <v>1.175</v>
      </c>
      <c r="R4192">
        <v>0.88100000000000001</v>
      </c>
      <c r="S4192">
        <v>0.41599999999999998</v>
      </c>
    </row>
    <row r="4193" spans="1:19" x14ac:dyDescent="0.3">
      <c r="A4193">
        <v>300</v>
      </c>
      <c r="B4193">
        <v>-0.20899999999999999</v>
      </c>
      <c r="C4193">
        <v>-1.1990000000000001</v>
      </c>
      <c r="D4193">
        <v>-2.206</v>
      </c>
      <c r="E4193">
        <v>-2.98</v>
      </c>
      <c r="F4193">
        <v>-3.17</v>
      </c>
      <c r="G4193">
        <v>3.8</v>
      </c>
      <c r="H4193">
        <v>0.01</v>
      </c>
      <c r="I4193">
        <v>3.9820000000000002</v>
      </c>
      <c r="J4193">
        <v>-0.219</v>
      </c>
      <c r="K4193">
        <v>-1.2150000000000001</v>
      </c>
      <c r="L4193">
        <v>-2.2109999999999999</v>
      </c>
      <c r="M4193">
        <v>-2.996</v>
      </c>
      <c r="N4193">
        <v>-3.181</v>
      </c>
      <c r="O4193">
        <v>1.1759999999999999</v>
      </c>
      <c r="P4193">
        <v>1.1759999999999999</v>
      </c>
      <c r="Q4193">
        <v>1.1719999999999999</v>
      </c>
      <c r="R4193">
        <v>0.89100000000000001</v>
      </c>
      <c r="S4193">
        <v>0.41699999999999998</v>
      </c>
    </row>
    <row r="4194" spans="1:19" x14ac:dyDescent="0.3">
      <c r="A4194">
        <v>360</v>
      </c>
      <c r="B4194">
        <v>-0.20899999999999999</v>
      </c>
      <c r="C4194">
        <v>-1.1990000000000001</v>
      </c>
      <c r="D4194">
        <v>-2.206</v>
      </c>
      <c r="E4194">
        <v>-2.98</v>
      </c>
      <c r="F4194">
        <v>-3.17</v>
      </c>
      <c r="G4194">
        <v>3.8</v>
      </c>
      <c r="H4194">
        <v>0.01</v>
      </c>
      <c r="I4194">
        <v>3.9820000000000002</v>
      </c>
      <c r="J4194">
        <v>-0.219</v>
      </c>
      <c r="K4194">
        <v>-1.216</v>
      </c>
      <c r="L4194">
        <v>-2.21</v>
      </c>
      <c r="M4194">
        <v>-2.9990000000000001</v>
      </c>
      <c r="N4194">
        <v>-3.1819999999999999</v>
      </c>
      <c r="O4194">
        <v>1.179</v>
      </c>
      <c r="P4194">
        <v>1.1759999999999999</v>
      </c>
      <c r="Q4194">
        <v>1.17</v>
      </c>
      <c r="R4194">
        <v>0.89700000000000002</v>
      </c>
      <c r="S4194">
        <v>0.41699999999999998</v>
      </c>
    </row>
    <row r="4195" spans="1:19" x14ac:dyDescent="0.3">
      <c r="A4195">
        <v>420</v>
      </c>
      <c r="B4195">
        <v>-0.20899999999999999</v>
      </c>
      <c r="C4195">
        <v>-1.1990000000000001</v>
      </c>
      <c r="D4195">
        <v>-2.206</v>
      </c>
      <c r="E4195">
        <v>-2.98</v>
      </c>
      <c r="F4195">
        <v>-3.17</v>
      </c>
      <c r="G4195">
        <v>3.8</v>
      </c>
      <c r="H4195">
        <v>0.01</v>
      </c>
      <c r="I4195">
        <v>3.9820000000000002</v>
      </c>
      <c r="J4195">
        <v>-0.218</v>
      </c>
      <c r="K4195">
        <v>-1.2170000000000001</v>
      </c>
      <c r="L4195">
        <v>-2.21</v>
      </c>
      <c r="M4195">
        <v>-3</v>
      </c>
      <c r="N4195">
        <v>-3.1819999999999999</v>
      </c>
      <c r="O4195">
        <v>1.18</v>
      </c>
      <c r="P4195">
        <v>1.177</v>
      </c>
      <c r="Q4195">
        <v>1.1719999999999999</v>
      </c>
      <c r="R4195">
        <v>0.9</v>
      </c>
      <c r="S4195">
        <v>0.41699999999999998</v>
      </c>
    </row>
    <row r="4196" spans="1:19" x14ac:dyDescent="0.3">
      <c r="A4196">
        <v>480</v>
      </c>
      <c r="B4196">
        <v>-0.20899999999999999</v>
      </c>
      <c r="C4196">
        <v>-1.1990000000000001</v>
      </c>
      <c r="D4196">
        <v>-2.206</v>
      </c>
      <c r="E4196">
        <v>-2.98</v>
      </c>
      <c r="F4196">
        <v>-3.17</v>
      </c>
      <c r="G4196">
        <v>3.8</v>
      </c>
      <c r="H4196">
        <v>0.01</v>
      </c>
      <c r="I4196">
        <v>3.9820000000000002</v>
      </c>
      <c r="J4196">
        <v>-0.216</v>
      </c>
      <c r="K4196">
        <v>-1.2170000000000001</v>
      </c>
      <c r="L4196">
        <v>-2.2109999999999999</v>
      </c>
      <c r="M4196">
        <v>-3.0009999999999999</v>
      </c>
      <c r="N4196">
        <v>-3.1829999999999998</v>
      </c>
      <c r="O4196">
        <v>1.181</v>
      </c>
      <c r="P4196">
        <v>1.1759999999999999</v>
      </c>
      <c r="Q4196">
        <v>1.173</v>
      </c>
      <c r="R4196">
        <v>0.90100000000000002</v>
      </c>
      <c r="S4196">
        <v>0.41699999999999998</v>
      </c>
    </row>
    <row r="4197" spans="1:19" x14ac:dyDescent="0.3">
      <c r="A4197">
        <v>540</v>
      </c>
      <c r="B4197">
        <v>-0.20899999999999999</v>
      </c>
      <c r="C4197">
        <v>-1.1990000000000001</v>
      </c>
      <c r="D4197">
        <v>-2.206</v>
      </c>
      <c r="E4197">
        <v>-2.98</v>
      </c>
      <c r="F4197">
        <v>-3.17</v>
      </c>
      <c r="G4197">
        <v>3.8</v>
      </c>
      <c r="H4197">
        <v>0.01</v>
      </c>
      <c r="I4197">
        <v>3.9820000000000002</v>
      </c>
      <c r="J4197">
        <v>-0.215</v>
      </c>
      <c r="K4197">
        <v>-1.2170000000000001</v>
      </c>
      <c r="L4197">
        <v>-2.2109999999999999</v>
      </c>
      <c r="M4197">
        <v>-3.0019999999999998</v>
      </c>
      <c r="N4197">
        <v>-3.1850000000000001</v>
      </c>
      <c r="O4197">
        <v>1.1830000000000001</v>
      </c>
      <c r="P4197">
        <v>1.1759999999999999</v>
      </c>
      <c r="Q4197">
        <v>1.1719999999999999</v>
      </c>
      <c r="R4197">
        <v>0.90200000000000002</v>
      </c>
      <c r="S4197">
        <v>0.41799999999999998</v>
      </c>
    </row>
    <row r="4198" spans="1:19" x14ac:dyDescent="0.3">
      <c r="A4198">
        <v>600</v>
      </c>
      <c r="B4198">
        <v>-0.20899999999999999</v>
      </c>
      <c r="C4198">
        <v>-1.1990000000000001</v>
      </c>
      <c r="D4198">
        <v>-2.206</v>
      </c>
      <c r="E4198">
        <v>-2.98</v>
      </c>
      <c r="F4198">
        <v>-3.17</v>
      </c>
      <c r="G4198">
        <v>3.8</v>
      </c>
      <c r="H4198">
        <v>0.01</v>
      </c>
      <c r="I4198">
        <v>3.9820000000000002</v>
      </c>
      <c r="J4198">
        <v>-0.215</v>
      </c>
      <c r="K4198">
        <v>-1.2170000000000001</v>
      </c>
      <c r="L4198">
        <v>-2.2109999999999999</v>
      </c>
      <c r="M4198">
        <v>-3.0030000000000001</v>
      </c>
      <c r="N4198">
        <v>-3.1859999999999999</v>
      </c>
      <c r="O4198">
        <v>1.1839999999999999</v>
      </c>
      <c r="P4198">
        <v>1.177</v>
      </c>
      <c r="Q4198">
        <v>1.1719999999999999</v>
      </c>
      <c r="R4198">
        <v>0.90200000000000002</v>
      </c>
      <c r="S4198">
        <v>0.41799999999999998</v>
      </c>
    </row>
    <row r="4200" spans="1:19" x14ac:dyDescent="0.3">
      <c r="A4200" t="s">
        <v>0</v>
      </c>
      <c r="B4200" t="s">
        <v>324</v>
      </c>
    </row>
    <row r="4201" spans="1:19" x14ac:dyDescent="0.3">
      <c r="A4201">
        <v>0</v>
      </c>
      <c r="B4201">
        <v>-0.20899999999999999</v>
      </c>
      <c r="C4201">
        <v>-1.1990000000000001</v>
      </c>
      <c r="D4201">
        <v>-2.206</v>
      </c>
      <c r="E4201">
        <v>-2.9740000000000002</v>
      </c>
      <c r="F4201">
        <v>-3.16</v>
      </c>
      <c r="G4201">
        <v>3.8</v>
      </c>
      <c r="H4201">
        <v>0.01</v>
      </c>
      <c r="I4201">
        <v>3.9820000000000002</v>
      </c>
      <c r="J4201">
        <v>-0.215</v>
      </c>
      <c r="K4201">
        <v>-1.2150000000000001</v>
      </c>
      <c r="L4201">
        <v>-2.2109999999999999</v>
      </c>
      <c r="M4201">
        <v>-2.992</v>
      </c>
      <c r="N4201">
        <v>-3.16</v>
      </c>
      <c r="O4201">
        <v>1.155</v>
      </c>
      <c r="P4201">
        <v>1.155</v>
      </c>
      <c r="Q4201">
        <v>1.1479999999999999</v>
      </c>
      <c r="R4201">
        <v>0.86699999999999999</v>
      </c>
      <c r="S4201">
        <v>0.38900000000000001</v>
      </c>
    </row>
    <row r="4202" spans="1:19" x14ac:dyDescent="0.3">
      <c r="A4202">
        <v>60</v>
      </c>
      <c r="B4202">
        <v>-0.20899999999999999</v>
      </c>
      <c r="C4202">
        <v>-1.1990000000000001</v>
      </c>
      <c r="D4202">
        <v>-2.206</v>
      </c>
      <c r="E4202">
        <v>-2.9740000000000002</v>
      </c>
      <c r="F4202">
        <v>-3.16</v>
      </c>
      <c r="G4202">
        <v>3.8</v>
      </c>
      <c r="H4202">
        <v>0.01</v>
      </c>
      <c r="I4202">
        <v>3.9820000000000002</v>
      </c>
      <c r="J4202">
        <v>-0.22</v>
      </c>
      <c r="K4202">
        <v>-1.216</v>
      </c>
      <c r="L4202">
        <v>-2.2090000000000001</v>
      </c>
      <c r="M4202">
        <v>-2.988</v>
      </c>
      <c r="N4202">
        <v>-3.1680000000000001</v>
      </c>
      <c r="O4202">
        <v>1.1659999999999999</v>
      </c>
      <c r="P4202">
        <v>1.1679999999999999</v>
      </c>
      <c r="Q4202">
        <v>1.153</v>
      </c>
      <c r="R4202">
        <v>0.86299999999999999</v>
      </c>
      <c r="S4202">
        <v>0.41199999999999998</v>
      </c>
    </row>
    <row r="4203" spans="1:19" x14ac:dyDescent="0.3">
      <c r="A4203">
        <v>120</v>
      </c>
      <c r="B4203">
        <v>-0.20899999999999999</v>
      </c>
      <c r="C4203">
        <v>-1.1990000000000001</v>
      </c>
      <c r="D4203">
        <v>-2.206</v>
      </c>
      <c r="E4203">
        <v>-2.9740000000000002</v>
      </c>
      <c r="F4203">
        <v>-3.16</v>
      </c>
      <c r="G4203">
        <v>3.8</v>
      </c>
      <c r="H4203">
        <v>0.01</v>
      </c>
      <c r="I4203">
        <v>3.9820000000000002</v>
      </c>
      <c r="J4203">
        <v>-0.22</v>
      </c>
      <c r="K4203">
        <v>-1.2170000000000001</v>
      </c>
      <c r="L4203">
        <v>-2.2120000000000002</v>
      </c>
      <c r="M4203">
        <v>-2.9940000000000002</v>
      </c>
      <c r="N4203">
        <v>-3.169</v>
      </c>
      <c r="O4203">
        <v>1.169</v>
      </c>
      <c r="P4203">
        <v>1.179</v>
      </c>
      <c r="Q4203">
        <v>1.171</v>
      </c>
      <c r="R4203">
        <v>0.88600000000000001</v>
      </c>
      <c r="S4203">
        <v>0.41299999999999998</v>
      </c>
    </row>
    <row r="4204" spans="1:19" x14ac:dyDescent="0.3">
      <c r="A4204">
        <v>180</v>
      </c>
      <c r="B4204">
        <v>-0.20899999999999999</v>
      </c>
      <c r="C4204">
        <v>-1.1990000000000001</v>
      </c>
      <c r="D4204">
        <v>-2.206</v>
      </c>
      <c r="E4204">
        <v>-2.9740000000000002</v>
      </c>
      <c r="F4204">
        <v>-3.16</v>
      </c>
      <c r="G4204">
        <v>3.8</v>
      </c>
      <c r="H4204">
        <v>0.01</v>
      </c>
      <c r="I4204">
        <v>3.9820000000000002</v>
      </c>
      <c r="J4204">
        <v>-0.219</v>
      </c>
      <c r="K4204">
        <v>-1.214</v>
      </c>
      <c r="L4204">
        <v>-2.2090000000000001</v>
      </c>
      <c r="M4204">
        <v>-2.9889999999999999</v>
      </c>
      <c r="N4204">
        <v>-3.17</v>
      </c>
      <c r="O4204">
        <v>1.17</v>
      </c>
      <c r="P4204">
        <v>1.1759999999999999</v>
      </c>
      <c r="Q4204">
        <v>1.165</v>
      </c>
      <c r="R4204">
        <v>0.874</v>
      </c>
      <c r="S4204">
        <v>0.41299999999999998</v>
      </c>
    </row>
    <row r="4205" spans="1:19" x14ac:dyDescent="0.3">
      <c r="A4205">
        <v>240</v>
      </c>
      <c r="B4205">
        <v>-0.20899999999999999</v>
      </c>
      <c r="C4205">
        <v>-1.1990000000000001</v>
      </c>
      <c r="D4205">
        <v>-2.206</v>
      </c>
      <c r="E4205">
        <v>-2.9740000000000002</v>
      </c>
      <c r="F4205">
        <v>-3.16</v>
      </c>
      <c r="G4205">
        <v>3.8</v>
      </c>
      <c r="H4205">
        <v>0.01</v>
      </c>
      <c r="I4205">
        <v>3.9820000000000002</v>
      </c>
      <c r="J4205">
        <v>-0.22</v>
      </c>
      <c r="K4205">
        <v>-1.2150000000000001</v>
      </c>
      <c r="L4205">
        <v>-2.2109999999999999</v>
      </c>
      <c r="M4205">
        <v>-2.988</v>
      </c>
      <c r="N4205">
        <v>-3.1709999999999998</v>
      </c>
      <c r="O4205">
        <v>1.175</v>
      </c>
      <c r="P4205">
        <v>1.181</v>
      </c>
      <c r="Q4205">
        <v>1.1739999999999999</v>
      </c>
      <c r="R4205">
        <v>0.875</v>
      </c>
      <c r="S4205">
        <v>0.41299999999999998</v>
      </c>
    </row>
    <row r="4206" spans="1:19" x14ac:dyDescent="0.3">
      <c r="A4206">
        <v>300</v>
      </c>
      <c r="B4206">
        <v>-0.20899999999999999</v>
      </c>
      <c r="C4206">
        <v>-1.1990000000000001</v>
      </c>
      <c r="D4206">
        <v>-2.206</v>
      </c>
      <c r="E4206">
        <v>-2.9740000000000002</v>
      </c>
      <c r="F4206">
        <v>-3.16</v>
      </c>
      <c r="G4206">
        <v>3.8</v>
      </c>
      <c r="H4206">
        <v>0.01</v>
      </c>
      <c r="I4206">
        <v>3.9820000000000002</v>
      </c>
      <c r="J4206">
        <v>-0.219</v>
      </c>
      <c r="K4206">
        <v>-1.2150000000000001</v>
      </c>
      <c r="L4206">
        <v>-2.2109999999999999</v>
      </c>
      <c r="M4206">
        <v>-2.99</v>
      </c>
      <c r="N4206">
        <v>-3.1709999999999998</v>
      </c>
      <c r="O4206">
        <v>1.1759999999999999</v>
      </c>
      <c r="P4206">
        <v>1.1759999999999999</v>
      </c>
      <c r="Q4206">
        <v>1.1719999999999999</v>
      </c>
      <c r="R4206">
        <v>0.88500000000000001</v>
      </c>
      <c r="S4206">
        <v>0.41299999999999998</v>
      </c>
    </row>
    <row r="4207" spans="1:19" x14ac:dyDescent="0.3">
      <c r="A4207">
        <v>360</v>
      </c>
      <c r="B4207">
        <v>-0.20899999999999999</v>
      </c>
      <c r="C4207">
        <v>-1.1990000000000001</v>
      </c>
      <c r="D4207">
        <v>-2.206</v>
      </c>
      <c r="E4207">
        <v>-2.9740000000000002</v>
      </c>
      <c r="F4207">
        <v>-3.16</v>
      </c>
      <c r="G4207">
        <v>3.8</v>
      </c>
      <c r="H4207">
        <v>0.01</v>
      </c>
      <c r="I4207">
        <v>3.9820000000000002</v>
      </c>
      <c r="J4207">
        <v>-0.219</v>
      </c>
      <c r="K4207">
        <v>-1.216</v>
      </c>
      <c r="L4207">
        <v>-2.21</v>
      </c>
      <c r="M4207">
        <v>-2.9929999999999999</v>
      </c>
      <c r="N4207">
        <v>-3.1709999999999998</v>
      </c>
      <c r="O4207">
        <v>1.179</v>
      </c>
      <c r="P4207">
        <v>1.1759999999999999</v>
      </c>
      <c r="Q4207">
        <v>1.17</v>
      </c>
      <c r="R4207">
        <v>0.89100000000000001</v>
      </c>
      <c r="S4207">
        <v>0.41299999999999998</v>
      </c>
    </row>
    <row r="4208" spans="1:19" x14ac:dyDescent="0.3">
      <c r="A4208">
        <v>420</v>
      </c>
      <c r="B4208">
        <v>-0.20899999999999999</v>
      </c>
      <c r="C4208">
        <v>-1.1990000000000001</v>
      </c>
      <c r="D4208">
        <v>-2.206</v>
      </c>
      <c r="E4208">
        <v>-2.9740000000000002</v>
      </c>
      <c r="F4208">
        <v>-3.16</v>
      </c>
      <c r="G4208">
        <v>3.8</v>
      </c>
      <c r="H4208">
        <v>0.01</v>
      </c>
      <c r="I4208">
        <v>3.9820000000000002</v>
      </c>
      <c r="J4208">
        <v>-0.218</v>
      </c>
      <c r="K4208">
        <v>-1.2170000000000001</v>
      </c>
      <c r="L4208">
        <v>-2.21</v>
      </c>
      <c r="M4208">
        <v>-2.9940000000000002</v>
      </c>
      <c r="N4208">
        <v>-3.1720000000000002</v>
      </c>
      <c r="O4208">
        <v>1.18</v>
      </c>
      <c r="P4208">
        <v>1.177</v>
      </c>
      <c r="Q4208">
        <v>1.171</v>
      </c>
      <c r="R4208">
        <v>0.89400000000000002</v>
      </c>
      <c r="S4208">
        <v>0.41399999999999998</v>
      </c>
    </row>
    <row r="4209" spans="1:19" x14ac:dyDescent="0.3">
      <c r="A4209">
        <v>480</v>
      </c>
      <c r="B4209">
        <v>-0.20899999999999999</v>
      </c>
      <c r="C4209">
        <v>-1.1990000000000001</v>
      </c>
      <c r="D4209">
        <v>-2.206</v>
      </c>
      <c r="E4209">
        <v>-2.9740000000000002</v>
      </c>
      <c r="F4209">
        <v>-3.16</v>
      </c>
      <c r="G4209">
        <v>3.8</v>
      </c>
      <c r="H4209">
        <v>0.01</v>
      </c>
      <c r="I4209">
        <v>3.9820000000000002</v>
      </c>
      <c r="J4209">
        <v>-0.216</v>
      </c>
      <c r="K4209">
        <v>-1.2170000000000001</v>
      </c>
      <c r="L4209">
        <v>-2.2109999999999999</v>
      </c>
      <c r="M4209">
        <v>-2.9950000000000001</v>
      </c>
      <c r="N4209">
        <v>-3.173</v>
      </c>
      <c r="O4209">
        <v>1.181</v>
      </c>
      <c r="P4209">
        <v>1.1759999999999999</v>
      </c>
      <c r="Q4209">
        <v>1.173</v>
      </c>
      <c r="R4209">
        <v>0.89500000000000002</v>
      </c>
      <c r="S4209">
        <v>0.41399999999999998</v>
      </c>
    </row>
    <row r="4210" spans="1:19" x14ac:dyDescent="0.3">
      <c r="A4210">
        <v>540</v>
      </c>
      <c r="B4210">
        <v>-0.20899999999999999</v>
      </c>
      <c r="C4210">
        <v>-1.1990000000000001</v>
      </c>
      <c r="D4210">
        <v>-2.206</v>
      </c>
      <c r="E4210">
        <v>-2.9740000000000002</v>
      </c>
      <c r="F4210">
        <v>-3.16</v>
      </c>
      <c r="G4210">
        <v>3.8</v>
      </c>
      <c r="H4210">
        <v>0.01</v>
      </c>
      <c r="I4210">
        <v>3.9820000000000002</v>
      </c>
      <c r="J4210">
        <v>-0.215</v>
      </c>
      <c r="K4210">
        <v>-1.2170000000000001</v>
      </c>
      <c r="L4210">
        <v>-2.2109999999999999</v>
      </c>
      <c r="M4210">
        <v>-2.996</v>
      </c>
      <c r="N4210">
        <v>-3.1739999999999999</v>
      </c>
      <c r="O4210">
        <v>1.1830000000000001</v>
      </c>
      <c r="P4210">
        <v>1.1759999999999999</v>
      </c>
      <c r="Q4210">
        <v>1.1719999999999999</v>
      </c>
      <c r="R4210">
        <v>0.89500000000000002</v>
      </c>
      <c r="S4210">
        <v>0.41399999999999998</v>
      </c>
    </row>
    <row r="4211" spans="1:19" x14ac:dyDescent="0.3">
      <c r="A4211">
        <v>600</v>
      </c>
      <c r="B4211">
        <v>-0.20899999999999999</v>
      </c>
      <c r="C4211">
        <v>-1.1990000000000001</v>
      </c>
      <c r="D4211">
        <v>-2.206</v>
      </c>
      <c r="E4211">
        <v>-2.9740000000000002</v>
      </c>
      <c r="F4211">
        <v>-3.16</v>
      </c>
      <c r="G4211">
        <v>3.8</v>
      </c>
      <c r="H4211">
        <v>0.01</v>
      </c>
      <c r="I4211">
        <v>3.9820000000000002</v>
      </c>
      <c r="J4211">
        <v>-0.215</v>
      </c>
      <c r="K4211">
        <v>-1.2170000000000001</v>
      </c>
      <c r="L4211">
        <v>-2.2109999999999999</v>
      </c>
      <c r="M4211">
        <v>-2.996</v>
      </c>
      <c r="N4211">
        <v>-3.1749999999999998</v>
      </c>
      <c r="O4211">
        <v>1.1839999999999999</v>
      </c>
      <c r="P4211">
        <v>1.177</v>
      </c>
      <c r="Q4211">
        <v>1.171</v>
      </c>
      <c r="R4211">
        <v>0.89600000000000002</v>
      </c>
      <c r="S4211">
        <v>0.41499999999999998</v>
      </c>
    </row>
    <row r="4213" spans="1:19" x14ac:dyDescent="0.3">
      <c r="A4213" t="s">
        <v>0</v>
      </c>
      <c r="B4213" t="s">
        <v>325</v>
      </c>
    </row>
    <row r="4214" spans="1:19" x14ac:dyDescent="0.3">
      <c r="A4214">
        <v>0</v>
      </c>
      <c r="B4214">
        <v>-0.187</v>
      </c>
      <c r="C4214">
        <v>-1.1870000000000001</v>
      </c>
      <c r="D4214">
        <v>-2.1840000000000002</v>
      </c>
      <c r="E4214">
        <v>-3.02</v>
      </c>
      <c r="F4214">
        <v>-3.2309999999999999</v>
      </c>
      <c r="G4214">
        <v>4</v>
      </c>
      <c r="H4214">
        <v>-0.01</v>
      </c>
      <c r="I4214">
        <v>4</v>
      </c>
      <c r="J4214">
        <v>-0.187</v>
      </c>
      <c r="K4214">
        <v>-1.1870000000000001</v>
      </c>
      <c r="L4214">
        <v>-2.1840000000000002</v>
      </c>
      <c r="M4214">
        <v>-3.0209999999999999</v>
      </c>
      <c r="N4214">
        <v>-3.24</v>
      </c>
      <c r="O4214">
        <v>1.17</v>
      </c>
      <c r="P4214">
        <v>1.17</v>
      </c>
      <c r="Q4214">
        <v>1.165</v>
      </c>
      <c r="R4214">
        <v>0.94499999999999995</v>
      </c>
      <c r="S4214">
        <v>0.437</v>
      </c>
    </row>
    <row r="4215" spans="1:19" x14ac:dyDescent="0.3">
      <c r="A4215">
        <v>60</v>
      </c>
      <c r="B4215">
        <v>-0.187</v>
      </c>
      <c r="C4215">
        <v>-1.1870000000000001</v>
      </c>
      <c r="D4215">
        <v>-2.1840000000000002</v>
      </c>
      <c r="E4215">
        <v>-3.02</v>
      </c>
      <c r="F4215">
        <v>-3.2309999999999999</v>
      </c>
      <c r="G4215">
        <v>4</v>
      </c>
      <c r="H4215">
        <v>-0.01</v>
      </c>
      <c r="I4215">
        <v>4</v>
      </c>
      <c r="J4215">
        <v>-0.191</v>
      </c>
      <c r="K4215">
        <v>-1.1870000000000001</v>
      </c>
      <c r="L4215">
        <v>-2.1850000000000001</v>
      </c>
      <c r="M4215">
        <v>-3.0209999999999999</v>
      </c>
      <c r="N4215">
        <v>-3.2389999999999999</v>
      </c>
      <c r="O4215">
        <v>1.173</v>
      </c>
      <c r="P4215">
        <v>1.1839999999999999</v>
      </c>
      <c r="Q4215">
        <v>1.1779999999999999</v>
      </c>
      <c r="R4215">
        <v>0.95399999999999996</v>
      </c>
      <c r="S4215">
        <v>0.437</v>
      </c>
    </row>
    <row r="4216" spans="1:19" x14ac:dyDescent="0.3">
      <c r="A4216">
        <v>120</v>
      </c>
      <c r="B4216">
        <v>-0.187</v>
      </c>
      <c r="C4216">
        <v>-1.1870000000000001</v>
      </c>
      <c r="D4216">
        <v>-2.1840000000000002</v>
      </c>
      <c r="E4216">
        <v>-3.02</v>
      </c>
      <c r="F4216">
        <v>-3.2309999999999999</v>
      </c>
      <c r="G4216">
        <v>4</v>
      </c>
      <c r="H4216">
        <v>-0.01</v>
      </c>
      <c r="I4216">
        <v>4</v>
      </c>
      <c r="J4216">
        <v>-0.19400000000000001</v>
      </c>
      <c r="K4216">
        <v>-1.1870000000000001</v>
      </c>
      <c r="L4216">
        <v>-2.1840000000000002</v>
      </c>
      <c r="M4216">
        <v>-3.0209999999999999</v>
      </c>
      <c r="N4216">
        <v>-3.2389999999999999</v>
      </c>
      <c r="O4216">
        <v>1.175</v>
      </c>
      <c r="P4216">
        <v>1.1879999999999999</v>
      </c>
      <c r="Q4216">
        <v>1.1819999999999999</v>
      </c>
      <c r="R4216">
        <v>0.95899999999999996</v>
      </c>
      <c r="S4216">
        <v>0.436</v>
      </c>
    </row>
    <row r="4217" spans="1:19" x14ac:dyDescent="0.3">
      <c r="A4217">
        <v>180</v>
      </c>
      <c r="B4217">
        <v>-0.187</v>
      </c>
      <c r="C4217">
        <v>-1.1870000000000001</v>
      </c>
      <c r="D4217">
        <v>-2.1840000000000002</v>
      </c>
      <c r="E4217">
        <v>-3.02</v>
      </c>
      <c r="F4217">
        <v>-3.2309999999999999</v>
      </c>
      <c r="G4217">
        <v>4</v>
      </c>
      <c r="H4217">
        <v>-0.01</v>
      </c>
      <c r="I4217">
        <v>4</v>
      </c>
      <c r="J4217">
        <v>-0.19600000000000001</v>
      </c>
      <c r="K4217">
        <v>-1.1870000000000001</v>
      </c>
      <c r="L4217">
        <v>-2.1840000000000002</v>
      </c>
      <c r="M4217">
        <v>-3.0209999999999999</v>
      </c>
      <c r="N4217">
        <v>-3.238</v>
      </c>
      <c r="O4217">
        <v>1.175</v>
      </c>
      <c r="P4217">
        <v>1.1910000000000001</v>
      </c>
      <c r="Q4217">
        <v>1.1839999999999999</v>
      </c>
      <c r="R4217">
        <v>0.96099999999999997</v>
      </c>
      <c r="S4217">
        <v>0.436</v>
      </c>
    </row>
    <row r="4218" spans="1:19" x14ac:dyDescent="0.3">
      <c r="A4218">
        <v>240</v>
      </c>
      <c r="B4218">
        <v>-0.187</v>
      </c>
      <c r="C4218">
        <v>-1.1870000000000001</v>
      </c>
      <c r="D4218">
        <v>-2.1840000000000002</v>
      </c>
      <c r="E4218">
        <v>-3.02</v>
      </c>
      <c r="F4218">
        <v>-3.2309999999999999</v>
      </c>
      <c r="G4218">
        <v>4</v>
      </c>
      <c r="H4218">
        <v>-0.01</v>
      </c>
      <c r="I4218">
        <v>4</v>
      </c>
      <c r="J4218">
        <v>-0.19800000000000001</v>
      </c>
      <c r="K4218">
        <v>-1.1870000000000001</v>
      </c>
      <c r="L4218">
        <v>-2.1840000000000002</v>
      </c>
      <c r="M4218">
        <v>-3.0209999999999999</v>
      </c>
      <c r="N4218">
        <v>-3.2370000000000001</v>
      </c>
      <c r="O4218">
        <v>1.175</v>
      </c>
      <c r="P4218">
        <v>1.1910000000000001</v>
      </c>
      <c r="Q4218">
        <v>1.1850000000000001</v>
      </c>
      <c r="R4218">
        <v>0.96199999999999997</v>
      </c>
      <c r="S4218">
        <v>0.436</v>
      </c>
    </row>
    <row r="4219" spans="1:19" x14ac:dyDescent="0.3">
      <c r="A4219">
        <v>300</v>
      </c>
      <c r="B4219">
        <v>-0.187</v>
      </c>
      <c r="C4219">
        <v>-1.1870000000000001</v>
      </c>
      <c r="D4219">
        <v>-2.1840000000000002</v>
      </c>
      <c r="E4219">
        <v>-3.02</v>
      </c>
      <c r="F4219">
        <v>-3.2309999999999999</v>
      </c>
      <c r="G4219">
        <v>4</v>
      </c>
      <c r="H4219">
        <v>-0.01</v>
      </c>
      <c r="I4219">
        <v>4</v>
      </c>
      <c r="J4219">
        <v>-0.2</v>
      </c>
      <c r="K4219">
        <v>-1.1879999999999999</v>
      </c>
      <c r="L4219">
        <v>-2.1840000000000002</v>
      </c>
      <c r="M4219">
        <v>-3.0209999999999999</v>
      </c>
      <c r="N4219">
        <v>-3.2349999999999999</v>
      </c>
      <c r="O4219">
        <v>1.175</v>
      </c>
      <c r="P4219">
        <v>1.1890000000000001</v>
      </c>
      <c r="Q4219">
        <v>1.1850000000000001</v>
      </c>
      <c r="R4219">
        <v>0.96199999999999997</v>
      </c>
      <c r="S4219">
        <v>0.435</v>
      </c>
    </row>
    <row r="4220" spans="1:19" x14ac:dyDescent="0.3">
      <c r="A4220">
        <v>360</v>
      </c>
      <c r="B4220">
        <v>-0.187</v>
      </c>
      <c r="C4220">
        <v>-1.1870000000000001</v>
      </c>
      <c r="D4220">
        <v>-2.1840000000000002</v>
      </c>
      <c r="E4220">
        <v>-3.02</v>
      </c>
      <c r="F4220">
        <v>-3.2309999999999999</v>
      </c>
      <c r="G4220">
        <v>4</v>
      </c>
      <c r="H4220">
        <v>-0.01</v>
      </c>
      <c r="I4220">
        <v>4</v>
      </c>
      <c r="J4220">
        <v>-0.20100000000000001</v>
      </c>
      <c r="K4220">
        <v>-1.1890000000000001</v>
      </c>
      <c r="L4220">
        <v>-2.1840000000000002</v>
      </c>
      <c r="M4220">
        <v>-3.0209999999999999</v>
      </c>
      <c r="N4220">
        <v>-3.234</v>
      </c>
      <c r="O4220">
        <v>1.175</v>
      </c>
      <c r="P4220">
        <v>1.1879999999999999</v>
      </c>
      <c r="Q4220">
        <v>1.1859999999999999</v>
      </c>
      <c r="R4220">
        <v>0.96199999999999997</v>
      </c>
      <c r="S4220">
        <v>0.435</v>
      </c>
    </row>
    <row r="4221" spans="1:19" x14ac:dyDescent="0.3">
      <c r="A4221">
        <v>420</v>
      </c>
      <c r="B4221">
        <v>-0.187</v>
      </c>
      <c r="C4221">
        <v>-1.1870000000000001</v>
      </c>
      <c r="D4221">
        <v>-2.1840000000000002</v>
      </c>
      <c r="E4221">
        <v>-3.02</v>
      </c>
      <c r="F4221">
        <v>-3.2309999999999999</v>
      </c>
      <c r="G4221">
        <v>4</v>
      </c>
      <c r="H4221">
        <v>-0.01</v>
      </c>
      <c r="I4221">
        <v>4</v>
      </c>
      <c r="J4221">
        <v>-0.20300000000000001</v>
      </c>
      <c r="K4221">
        <v>-1.19</v>
      </c>
      <c r="L4221">
        <v>-2.1840000000000002</v>
      </c>
      <c r="M4221">
        <v>-3.0209999999999999</v>
      </c>
      <c r="N4221">
        <v>-3.2330000000000001</v>
      </c>
      <c r="O4221">
        <v>1.175</v>
      </c>
      <c r="P4221">
        <v>1.1859999999999999</v>
      </c>
      <c r="Q4221">
        <v>1.1859999999999999</v>
      </c>
      <c r="R4221">
        <v>0.96199999999999997</v>
      </c>
      <c r="S4221">
        <v>0.434</v>
      </c>
    </row>
    <row r="4222" spans="1:19" x14ac:dyDescent="0.3">
      <c r="A4222">
        <v>480</v>
      </c>
      <c r="B4222">
        <v>-0.187</v>
      </c>
      <c r="C4222">
        <v>-1.1870000000000001</v>
      </c>
      <c r="D4222">
        <v>-2.1840000000000002</v>
      </c>
      <c r="E4222">
        <v>-3.02</v>
      </c>
      <c r="F4222">
        <v>-3.2309999999999999</v>
      </c>
      <c r="G4222">
        <v>4</v>
      </c>
      <c r="H4222">
        <v>-0.01</v>
      </c>
      <c r="I4222">
        <v>4</v>
      </c>
      <c r="J4222">
        <v>-0.20499999999999999</v>
      </c>
      <c r="K4222">
        <v>-1.1910000000000001</v>
      </c>
      <c r="L4222">
        <v>-2.1840000000000002</v>
      </c>
      <c r="M4222">
        <v>-3.0209999999999999</v>
      </c>
      <c r="N4222">
        <v>-3.2320000000000002</v>
      </c>
      <c r="O4222">
        <v>1.1739999999999999</v>
      </c>
      <c r="P4222">
        <v>1.1850000000000001</v>
      </c>
      <c r="Q4222">
        <v>1.1859999999999999</v>
      </c>
      <c r="R4222">
        <v>0.96199999999999997</v>
      </c>
      <c r="S4222">
        <v>0.434</v>
      </c>
    </row>
    <row r="4223" spans="1:19" x14ac:dyDescent="0.3">
      <c r="A4223">
        <v>540</v>
      </c>
      <c r="B4223">
        <v>-0.187</v>
      </c>
      <c r="C4223">
        <v>-1.1870000000000001</v>
      </c>
      <c r="D4223">
        <v>-2.1840000000000002</v>
      </c>
      <c r="E4223">
        <v>-3.02</v>
      </c>
      <c r="F4223">
        <v>-3.2309999999999999</v>
      </c>
      <c r="G4223">
        <v>4</v>
      </c>
      <c r="H4223">
        <v>-0.01</v>
      </c>
      <c r="I4223">
        <v>4</v>
      </c>
      <c r="J4223">
        <v>-0.20599999999999999</v>
      </c>
      <c r="K4223">
        <v>-1.1919999999999999</v>
      </c>
      <c r="L4223">
        <v>-2.1840000000000002</v>
      </c>
      <c r="M4223">
        <v>-3.02</v>
      </c>
      <c r="N4223">
        <v>-3.2320000000000002</v>
      </c>
      <c r="O4223">
        <v>1.1739999999999999</v>
      </c>
      <c r="P4223">
        <v>1.1839999999999999</v>
      </c>
      <c r="Q4223">
        <v>1.1859999999999999</v>
      </c>
      <c r="R4223">
        <v>0.96099999999999997</v>
      </c>
      <c r="S4223">
        <v>0.434</v>
      </c>
    </row>
    <row r="4224" spans="1:19" x14ac:dyDescent="0.3">
      <c r="A4224">
        <v>600</v>
      </c>
      <c r="B4224">
        <v>-0.187</v>
      </c>
      <c r="C4224">
        <v>-1.1870000000000001</v>
      </c>
      <c r="D4224">
        <v>-2.1840000000000002</v>
      </c>
      <c r="E4224">
        <v>-3.02</v>
      </c>
      <c r="F4224">
        <v>-3.2309999999999999</v>
      </c>
      <c r="G4224">
        <v>4</v>
      </c>
      <c r="H4224">
        <v>-0.01</v>
      </c>
      <c r="I4224">
        <v>4</v>
      </c>
      <c r="J4224">
        <v>-0.20799999999999999</v>
      </c>
      <c r="K4224">
        <v>-1.1930000000000001</v>
      </c>
      <c r="L4224">
        <v>-2.1840000000000002</v>
      </c>
      <c r="M4224">
        <v>-3.02</v>
      </c>
      <c r="N4224">
        <v>-3.2309999999999999</v>
      </c>
      <c r="O4224">
        <v>1.173</v>
      </c>
      <c r="P4224">
        <v>1.1819999999999999</v>
      </c>
      <c r="Q4224">
        <v>1.1850000000000001</v>
      </c>
      <c r="R4224">
        <v>0.96</v>
      </c>
      <c r="S4224">
        <v>0.434</v>
      </c>
    </row>
    <row r="4226" spans="1:19" x14ac:dyDescent="0.3">
      <c r="A4226" t="s">
        <v>0</v>
      </c>
      <c r="B4226" t="s">
        <v>326</v>
      </c>
    </row>
    <row r="4227" spans="1:19" x14ac:dyDescent="0.3">
      <c r="A4227">
        <v>0</v>
      </c>
      <c r="B4227">
        <v>-0.187</v>
      </c>
      <c r="C4227">
        <v>-1.1870000000000001</v>
      </c>
      <c r="D4227">
        <v>-2.1840000000000002</v>
      </c>
      <c r="E4227">
        <v>-3.0150000000000001</v>
      </c>
      <c r="F4227">
        <v>-3.2210000000000001</v>
      </c>
      <c r="G4227">
        <v>4</v>
      </c>
      <c r="H4227">
        <v>-0.01</v>
      </c>
      <c r="I4227">
        <v>4</v>
      </c>
      <c r="J4227">
        <v>-0.187</v>
      </c>
      <c r="K4227">
        <v>-1.1870000000000001</v>
      </c>
      <c r="L4227">
        <v>-2.1840000000000002</v>
      </c>
      <c r="M4227">
        <v>-3.016</v>
      </c>
      <c r="N4227">
        <v>-3.23</v>
      </c>
      <c r="O4227">
        <v>1.17</v>
      </c>
      <c r="P4227">
        <v>1.17</v>
      </c>
      <c r="Q4227">
        <v>1.165</v>
      </c>
      <c r="R4227">
        <v>0.93899999999999995</v>
      </c>
      <c r="S4227">
        <v>0.433</v>
      </c>
    </row>
    <row r="4228" spans="1:19" x14ac:dyDescent="0.3">
      <c r="A4228">
        <v>60</v>
      </c>
      <c r="B4228">
        <v>-0.187</v>
      </c>
      <c r="C4228">
        <v>-1.1870000000000001</v>
      </c>
      <c r="D4228">
        <v>-2.1840000000000002</v>
      </c>
      <c r="E4228">
        <v>-3.0150000000000001</v>
      </c>
      <c r="F4228">
        <v>-3.2210000000000001</v>
      </c>
      <c r="G4228">
        <v>4</v>
      </c>
      <c r="H4228">
        <v>-0.01</v>
      </c>
      <c r="I4228">
        <v>4</v>
      </c>
      <c r="J4228">
        <v>-0.191</v>
      </c>
      <c r="K4228">
        <v>-1.1870000000000001</v>
      </c>
      <c r="L4228">
        <v>-2.1840000000000002</v>
      </c>
      <c r="M4228">
        <v>-3.016</v>
      </c>
      <c r="N4228">
        <v>-3.2290000000000001</v>
      </c>
      <c r="O4228">
        <v>1.173</v>
      </c>
      <c r="P4228">
        <v>1.1839999999999999</v>
      </c>
      <c r="Q4228">
        <v>1.1779999999999999</v>
      </c>
      <c r="R4228">
        <v>0.94799999999999995</v>
      </c>
      <c r="S4228">
        <v>0.433</v>
      </c>
    </row>
    <row r="4229" spans="1:19" x14ac:dyDescent="0.3">
      <c r="A4229">
        <v>120</v>
      </c>
      <c r="B4229">
        <v>-0.187</v>
      </c>
      <c r="C4229">
        <v>-1.1870000000000001</v>
      </c>
      <c r="D4229">
        <v>-2.1840000000000002</v>
      </c>
      <c r="E4229">
        <v>-3.0150000000000001</v>
      </c>
      <c r="F4229">
        <v>-3.2210000000000001</v>
      </c>
      <c r="G4229">
        <v>4</v>
      </c>
      <c r="H4229">
        <v>-0.01</v>
      </c>
      <c r="I4229">
        <v>4</v>
      </c>
      <c r="J4229">
        <v>-0.19400000000000001</v>
      </c>
      <c r="K4229">
        <v>-1.1870000000000001</v>
      </c>
      <c r="L4229">
        <v>-2.1840000000000002</v>
      </c>
      <c r="M4229">
        <v>-3.0150000000000001</v>
      </c>
      <c r="N4229">
        <v>-3.2290000000000001</v>
      </c>
      <c r="O4229">
        <v>1.1739999999999999</v>
      </c>
      <c r="P4229">
        <v>1.1879999999999999</v>
      </c>
      <c r="Q4229">
        <v>1.1819999999999999</v>
      </c>
      <c r="R4229">
        <v>0.95199999999999996</v>
      </c>
      <c r="S4229">
        <v>0.433</v>
      </c>
    </row>
    <row r="4230" spans="1:19" x14ac:dyDescent="0.3">
      <c r="A4230">
        <v>180</v>
      </c>
      <c r="B4230">
        <v>-0.187</v>
      </c>
      <c r="C4230">
        <v>-1.1870000000000001</v>
      </c>
      <c r="D4230">
        <v>-2.1840000000000002</v>
      </c>
      <c r="E4230">
        <v>-3.0150000000000001</v>
      </c>
      <c r="F4230">
        <v>-3.2210000000000001</v>
      </c>
      <c r="G4230">
        <v>4</v>
      </c>
      <c r="H4230">
        <v>-0.01</v>
      </c>
      <c r="I4230">
        <v>4</v>
      </c>
      <c r="J4230">
        <v>-0.19600000000000001</v>
      </c>
      <c r="K4230">
        <v>-1.1870000000000001</v>
      </c>
      <c r="L4230">
        <v>-2.1840000000000002</v>
      </c>
      <c r="M4230">
        <v>-3.0150000000000001</v>
      </c>
      <c r="N4230">
        <v>-3.2280000000000002</v>
      </c>
      <c r="O4230">
        <v>1.175</v>
      </c>
      <c r="P4230">
        <v>1.1910000000000001</v>
      </c>
      <c r="Q4230">
        <v>1.1839999999999999</v>
      </c>
      <c r="R4230">
        <v>0.95499999999999996</v>
      </c>
      <c r="S4230">
        <v>0.432</v>
      </c>
    </row>
    <row r="4231" spans="1:19" x14ac:dyDescent="0.3">
      <c r="A4231">
        <v>240</v>
      </c>
      <c r="B4231">
        <v>-0.187</v>
      </c>
      <c r="C4231">
        <v>-1.1870000000000001</v>
      </c>
      <c r="D4231">
        <v>-2.1840000000000002</v>
      </c>
      <c r="E4231">
        <v>-3.0150000000000001</v>
      </c>
      <c r="F4231">
        <v>-3.2210000000000001</v>
      </c>
      <c r="G4231">
        <v>4</v>
      </c>
      <c r="H4231">
        <v>-0.01</v>
      </c>
      <c r="I4231">
        <v>4</v>
      </c>
      <c r="J4231">
        <v>-0.19800000000000001</v>
      </c>
      <c r="K4231">
        <v>-1.1870000000000001</v>
      </c>
      <c r="L4231">
        <v>-2.1840000000000002</v>
      </c>
      <c r="M4231">
        <v>-3.0150000000000001</v>
      </c>
      <c r="N4231">
        <v>-3.226</v>
      </c>
      <c r="O4231">
        <v>1.175</v>
      </c>
      <c r="P4231">
        <v>1.1910000000000001</v>
      </c>
      <c r="Q4231">
        <v>1.1850000000000001</v>
      </c>
      <c r="R4231">
        <v>0.95599999999999996</v>
      </c>
      <c r="S4231">
        <v>0.432</v>
      </c>
    </row>
    <row r="4232" spans="1:19" x14ac:dyDescent="0.3">
      <c r="A4232">
        <v>300</v>
      </c>
      <c r="B4232">
        <v>-0.187</v>
      </c>
      <c r="C4232">
        <v>-1.1870000000000001</v>
      </c>
      <c r="D4232">
        <v>-2.1840000000000002</v>
      </c>
      <c r="E4232">
        <v>-3.0150000000000001</v>
      </c>
      <c r="F4232">
        <v>-3.2210000000000001</v>
      </c>
      <c r="G4232">
        <v>4</v>
      </c>
      <c r="H4232">
        <v>-0.01</v>
      </c>
      <c r="I4232">
        <v>4</v>
      </c>
      <c r="J4232">
        <v>-0.2</v>
      </c>
      <c r="K4232">
        <v>-1.1879999999999999</v>
      </c>
      <c r="L4232">
        <v>-2.1840000000000002</v>
      </c>
      <c r="M4232">
        <v>-3.0150000000000001</v>
      </c>
      <c r="N4232">
        <v>-3.2250000000000001</v>
      </c>
      <c r="O4232">
        <v>1.175</v>
      </c>
      <c r="P4232">
        <v>1.1890000000000001</v>
      </c>
      <c r="Q4232">
        <v>1.1850000000000001</v>
      </c>
      <c r="R4232">
        <v>0.95599999999999996</v>
      </c>
      <c r="S4232">
        <v>0.432</v>
      </c>
    </row>
    <row r="4233" spans="1:19" x14ac:dyDescent="0.3">
      <c r="A4233">
        <v>360</v>
      </c>
      <c r="B4233">
        <v>-0.187</v>
      </c>
      <c r="C4233">
        <v>-1.1870000000000001</v>
      </c>
      <c r="D4233">
        <v>-2.1840000000000002</v>
      </c>
      <c r="E4233">
        <v>-3.0150000000000001</v>
      </c>
      <c r="F4233">
        <v>-3.2210000000000001</v>
      </c>
      <c r="G4233">
        <v>4</v>
      </c>
      <c r="H4233">
        <v>-0.01</v>
      </c>
      <c r="I4233">
        <v>4</v>
      </c>
      <c r="J4233">
        <v>-0.20100000000000001</v>
      </c>
      <c r="K4233">
        <v>-1.1890000000000001</v>
      </c>
      <c r="L4233">
        <v>-2.1840000000000002</v>
      </c>
      <c r="M4233">
        <v>-3.016</v>
      </c>
      <c r="N4233">
        <v>-3.2240000000000002</v>
      </c>
      <c r="O4233">
        <v>1.175</v>
      </c>
      <c r="P4233">
        <v>1.1879999999999999</v>
      </c>
      <c r="Q4233">
        <v>1.1850000000000001</v>
      </c>
      <c r="R4233">
        <v>0.95599999999999996</v>
      </c>
      <c r="S4233">
        <v>0.43099999999999999</v>
      </c>
    </row>
    <row r="4234" spans="1:19" x14ac:dyDescent="0.3">
      <c r="A4234">
        <v>420</v>
      </c>
      <c r="B4234">
        <v>-0.187</v>
      </c>
      <c r="C4234">
        <v>-1.1870000000000001</v>
      </c>
      <c r="D4234">
        <v>-2.1840000000000002</v>
      </c>
      <c r="E4234">
        <v>-3.0150000000000001</v>
      </c>
      <c r="F4234">
        <v>-3.2210000000000001</v>
      </c>
      <c r="G4234">
        <v>4</v>
      </c>
      <c r="H4234">
        <v>-0.01</v>
      </c>
      <c r="I4234">
        <v>4</v>
      </c>
      <c r="J4234">
        <v>-0.20300000000000001</v>
      </c>
      <c r="K4234">
        <v>-1.19</v>
      </c>
      <c r="L4234">
        <v>-2.1840000000000002</v>
      </c>
      <c r="M4234">
        <v>-3.0150000000000001</v>
      </c>
      <c r="N4234">
        <v>-3.2229999999999999</v>
      </c>
      <c r="O4234">
        <v>1.175</v>
      </c>
      <c r="P4234">
        <v>1.1859999999999999</v>
      </c>
      <c r="Q4234">
        <v>1.1859999999999999</v>
      </c>
      <c r="R4234">
        <v>0.95599999999999996</v>
      </c>
      <c r="S4234">
        <v>0.43099999999999999</v>
      </c>
    </row>
    <row r="4235" spans="1:19" x14ac:dyDescent="0.3">
      <c r="A4235">
        <v>480</v>
      </c>
      <c r="B4235">
        <v>-0.187</v>
      </c>
      <c r="C4235">
        <v>-1.1870000000000001</v>
      </c>
      <c r="D4235">
        <v>-2.1840000000000002</v>
      </c>
      <c r="E4235">
        <v>-3.0150000000000001</v>
      </c>
      <c r="F4235">
        <v>-3.2210000000000001</v>
      </c>
      <c r="G4235">
        <v>4</v>
      </c>
      <c r="H4235">
        <v>-0.01</v>
      </c>
      <c r="I4235">
        <v>4</v>
      </c>
      <c r="J4235">
        <v>-0.20499999999999999</v>
      </c>
      <c r="K4235">
        <v>-1.1910000000000001</v>
      </c>
      <c r="L4235">
        <v>-2.1840000000000002</v>
      </c>
      <c r="M4235">
        <v>-3.0150000000000001</v>
      </c>
      <c r="N4235">
        <v>-3.222</v>
      </c>
      <c r="O4235">
        <v>1.1739999999999999</v>
      </c>
      <c r="P4235">
        <v>1.1850000000000001</v>
      </c>
      <c r="Q4235">
        <v>1.1859999999999999</v>
      </c>
      <c r="R4235">
        <v>0.95499999999999996</v>
      </c>
      <c r="S4235">
        <v>0.43099999999999999</v>
      </c>
    </row>
    <row r="4236" spans="1:19" x14ac:dyDescent="0.3">
      <c r="A4236">
        <v>540</v>
      </c>
      <c r="B4236">
        <v>-0.187</v>
      </c>
      <c r="C4236">
        <v>-1.1870000000000001</v>
      </c>
      <c r="D4236">
        <v>-2.1840000000000002</v>
      </c>
      <c r="E4236">
        <v>-3.0150000000000001</v>
      </c>
      <c r="F4236">
        <v>-3.2210000000000001</v>
      </c>
      <c r="G4236">
        <v>4</v>
      </c>
      <c r="H4236">
        <v>-0.01</v>
      </c>
      <c r="I4236">
        <v>4</v>
      </c>
      <c r="J4236">
        <v>-0.20599999999999999</v>
      </c>
      <c r="K4236">
        <v>-1.1919999999999999</v>
      </c>
      <c r="L4236">
        <v>-2.1840000000000002</v>
      </c>
      <c r="M4236">
        <v>-3.0150000000000001</v>
      </c>
      <c r="N4236">
        <v>-3.222</v>
      </c>
      <c r="O4236">
        <v>1.1739999999999999</v>
      </c>
      <c r="P4236">
        <v>1.1839999999999999</v>
      </c>
      <c r="Q4236">
        <v>1.1859999999999999</v>
      </c>
      <c r="R4236">
        <v>0.95499999999999996</v>
      </c>
      <c r="S4236">
        <v>0.43</v>
      </c>
    </row>
    <row r="4237" spans="1:19" x14ac:dyDescent="0.3">
      <c r="A4237">
        <v>600</v>
      </c>
      <c r="B4237">
        <v>-0.187</v>
      </c>
      <c r="C4237">
        <v>-1.1870000000000001</v>
      </c>
      <c r="D4237">
        <v>-2.1840000000000002</v>
      </c>
      <c r="E4237">
        <v>-3.0150000000000001</v>
      </c>
      <c r="F4237">
        <v>-3.2210000000000001</v>
      </c>
      <c r="G4237">
        <v>4</v>
      </c>
      <c r="H4237">
        <v>-0.01</v>
      </c>
      <c r="I4237">
        <v>4</v>
      </c>
      <c r="J4237">
        <v>-0.20799999999999999</v>
      </c>
      <c r="K4237">
        <v>-1.1930000000000001</v>
      </c>
      <c r="L4237">
        <v>-2.1840000000000002</v>
      </c>
      <c r="M4237">
        <v>-3.0150000000000001</v>
      </c>
      <c r="N4237">
        <v>-3.2210000000000001</v>
      </c>
      <c r="O4237">
        <v>1.173</v>
      </c>
      <c r="P4237">
        <v>1.1819999999999999</v>
      </c>
      <c r="Q4237">
        <v>1.1850000000000001</v>
      </c>
      <c r="R4237">
        <v>0.95399999999999996</v>
      </c>
      <c r="S4237">
        <v>0.43</v>
      </c>
    </row>
    <row r="4239" spans="1:19" x14ac:dyDescent="0.3">
      <c r="A4239" t="s">
        <v>0</v>
      </c>
      <c r="B4239" t="s">
        <v>327</v>
      </c>
    </row>
    <row r="4240" spans="1:19" x14ac:dyDescent="0.3">
      <c r="A4240">
        <v>0</v>
      </c>
      <c r="B4240">
        <v>-0.187</v>
      </c>
      <c r="C4240">
        <v>-1.1870000000000001</v>
      </c>
      <c r="D4240">
        <v>-2.1840000000000002</v>
      </c>
      <c r="E4240">
        <v>-3.0089999999999999</v>
      </c>
      <c r="F4240">
        <v>-3.2109999999999999</v>
      </c>
      <c r="G4240">
        <v>4</v>
      </c>
      <c r="H4240">
        <v>-0.01</v>
      </c>
      <c r="I4240">
        <v>4</v>
      </c>
      <c r="J4240">
        <v>-0.187</v>
      </c>
      <c r="K4240">
        <v>-1.1870000000000001</v>
      </c>
      <c r="L4240">
        <v>-2.1840000000000002</v>
      </c>
      <c r="M4240">
        <v>-3.0110000000000001</v>
      </c>
      <c r="N4240">
        <v>-3.22</v>
      </c>
      <c r="O4240">
        <v>1.17</v>
      </c>
      <c r="P4240">
        <v>1.17</v>
      </c>
      <c r="Q4240">
        <v>1.165</v>
      </c>
      <c r="R4240">
        <v>0.93300000000000005</v>
      </c>
      <c r="S4240">
        <v>0.43</v>
      </c>
    </row>
    <row r="4241" spans="1:19" x14ac:dyDescent="0.3">
      <c r="A4241">
        <v>60</v>
      </c>
      <c r="B4241">
        <v>-0.187</v>
      </c>
      <c r="C4241">
        <v>-1.1870000000000001</v>
      </c>
      <c r="D4241">
        <v>-2.1840000000000002</v>
      </c>
      <c r="E4241">
        <v>-3.0089999999999999</v>
      </c>
      <c r="F4241">
        <v>-3.2109999999999999</v>
      </c>
      <c r="G4241">
        <v>4</v>
      </c>
      <c r="H4241">
        <v>-0.01</v>
      </c>
      <c r="I4241">
        <v>4</v>
      </c>
      <c r="J4241">
        <v>-0.191</v>
      </c>
      <c r="K4241">
        <v>-1.1870000000000001</v>
      </c>
      <c r="L4241">
        <v>-2.1840000000000002</v>
      </c>
      <c r="M4241">
        <v>-3.0110000000000001</v>
      </c>
      <c r="N4241">
        <v>-3.2189999999999999</v>
      </c>
      <c r="O4241">
        <v>1.173</v>
      </c>
      <c r="P4241">
        <v>1.1839999999999999</v>
      </c>
      <c r="Q4241">
        <v>1.1779999999999999</v>
      </c>
      <c r="R4241">
        <v>0.94199999999999995</v>
      </c>
      <c r="S4241">
        <v>0.42899999999999999</v>
      </c>
    </row>
    <row r="4242" spans="1:19" x14ac:dyDescent="0.3">
      <c r="A4242">
        <v>120</v>
      </c>
      <c r="B4242">
        <v>-0.187</v>
      </c>
      <c r="C4242">
        <v>-1.1870000000000001</v>
      </c>
      <c r="D4242">
        <v>-2.1840000000000002</v>
      </c>
      <c r="E4242">
        <v>-3.0089999999999999</v>
      </c>
      <c r="F4242">
        <v>-3.2109999999999999</v>
      </c>
      <c r="G4242">
        <v>4</v>
      </c>
      <c r="H4242">
        <v>-0.01</v>
      </c>
      <c r="I4242">
        <v>4</v>
      </c>
      <c r="J4242">
        <v>-0.19400000000000001</v>
      </c>
      <c r="K4242">
        <v>-1.1870000000000001</v>
      </c>
      <c r="L4242">
        <v>-2.1840000000000002</v>
      </c>
      <c r="M4242">
        <v>-3.01</v>
      </c>
      <c r="N4242">
        <v>-3.2189999999999999</v>
      </c>
      <c r="O4242">
        <v>1.175</v>
      </c>
      <c r="P4242">
        <v>1.1879999999999999</v>
      </c>
      <c r="Q4242">
        <v>1.1819999999999999</v>
      </c>
      <c r="R4242">
        <v>0.94599999999999995</v>
      </c>
      <c r="S4242">
        <v>0.42899999999999999</v>
      </c>
    </row>
    <row r="4243" spans="1:19" x14ac:dyDescent="0.3">
      <c r="A4243">
        <v>180</v>
      </c>
      <c r="B4243">
        <v>-0.187</v>
      </c>
      <c r="C4243">
        <v>-1.1870000000000001</v>
      </c>
      <c r="D4243">
        <v>-2.1840000000000002</v>
      </c>
      <c r="E4243">
        <v>-3.0089999999999999</v>
      </c>
      <c r="F4243">
        <v>-3.2109999999999999</v>
      </c>
      <c r="G4243">
        <v>4</v>
      </c>
      <c r="H4243">
        <v>-0.01</v>
      </c>
      <c r="I4243">
        <v>4</v>
      </c>
      <c r="J4243">
        <v>-0.19600000000000001</v>
      </c>
      <c r="K4243">
        <v>-1.1870000000000001</v>
      </c>
      <c r="L4243">
        <v>-2.1840000000000002</v>
      </c>
      <c r="M4243">
        <v>-3.01</v>
      </c>
      <c r="N4243">
        <v>-3.2170000000000001</v>
      </c>
      <c r="O4243">
        <v>1.175</v>
      </c>
      <c r="P4243">
        <v>1.1910000000000001</v>
      </c>
      <c r="Q4243">
        <v>1.1839999999999999</v>
      </c>
      <c r="R4243">
        <v>0.94899999999999995</v>
      </c>
      <c r="S4243">
        <v>0.42899999999999999</v>
      </c>
    </row>
    <row r="4244" spans="1:19" x14ac:dyDescent="0.3">
      <c r="A4244">
        <v>240</v>
      </c>
      <c r="B4244">
        <v>-0.187</v>
      </c>
      <c r="C4244">
        <v>-1.1870000000000001</v>
      </c>
      <c r="D4244">
        <v>-2.1840000000000002</v>
      </c>
      <c r="E4244">
        <v>-3.0089999999999999</v>
      </c>
      <c r="F4244">
        <v>-3.2109999999999999</v>
      </c>
      <c r="G4244">
        <v>4</v>
      </c>
      <c r="H4244">
        <v>-0.01</v>
      </c>
      <c r="I4244">
        <v>4</v>
      </c>
      <c r="J4244">
        <v>-0.19800000000000001</v>
      </c>
      <c r="K4244">
        <v>-1.1870000000000001</v>
      </c>
      <c r="L4244">
        <v>-2.1840000000000002</v>
      </c>
      <c r="M4244">
        <v>-3.01</v>
      </c>
      <c r="N4244">
        <v>-3.2170000000000001</v>
      </c>
      <c r="O4244">
        <v>1.175</v>
      </c>
      <c r="P4244">
        <v>1.1910000000000001</v>
      </c>
      <c r="Q4244">
        <v>1.1850000000000001</v>
      </c>
      <c r="R4244">
        <v>0.94899999999999995</v>
      </c>
      <c r="S4244">
        <v>0.42899999999999999</v>
      </c>
    </row>
    <row r="4245" spans="1:19" x14ac:dyDescent="0.3">
      <c r="A4245">
        <v>300</v>
      </c>
      <c r="B4245">
        <v>-0.187</v>
      </c>
      <c r="C4245">
        <v>-1.1870000000000001</v>
      </c>
      <c r="D4245">
        <v>-2.1840000000000002</v>
      </c>
      <c r="E4245">
        <v>-3.0089999999999999</v>
      </c>
      <c r="F4245">
        <v>-3.2109999999999999</v>
      </c>
      <c r="G4245">
        <v>4</v>
      </c>
      <c r="H4245">
        <v>-0.01</v>
      </c>
      <c r="I4245">
        <v>4</v>
      </c>
      <c r="J4245">
        <v>-0.2</v>
      </c>
      <c r="K4245">
        <v>-1.1879999999999999</v>
      </c>
      <c r="L4245">
        <v>-2.1840000000000002</v>
      </c>
      <c r="M4245">
        <v>-3.01</v>
      </c>
      <c r="N4245">
        <v>-3.2149999999999999</v>
      </c>
      <c r="O4245">
        <v>1.175</v>
      </c>
      <c r="P4245">
        <v>1.1890000000000001</v>
      </c>
      <c r="Q4245">
        <v>1.1850000000000001</v>
      </c>
      <c r="R4245">
        <v>0.95</v>
      </c>
      <c r="S4245">
        <v>0.42799999999999999</v>
      </c>
    </row>
    <row r="4246" spans="1:19" x14ac:dyDescent="0.3">
      <c r="A4246">
        <v>360</v>
      </c>
      <c r="B4246">
        <v>-0.187</v>
      </c>
      <c r="C4246">
        <v>-1.1870000000000001</v>
      </c>
      <c r="D4246">
        <v>-2.1840000000000002</v>
      </c>
      <c r="E4246">
        <v>-3.0089999999999999</v>
      </c>
      <c r="F4246">
        <v>-3.2109999999999999</v>
      </c>
      <c r="G4246">
        <v>4</v>
      </c>
      <c r="H4246">
        <v>-0.01</v>
      </c>
      <c r="I4246">
        <v>4</v>
      </c>
      <c r="J4246">
        <v>-0.20100000000000001</v>
      </c>
      <c r="K4246">
        <v>-1.1879999999999999</v>
      </c>
      <c r="L4246">
        <v>-2.1840000000000002</v>
      </c>
      <c r="M4246">
        <v>-3.01</v>
      </c>
      <c r="N4246">
        <v>-3.214</v>
      </c>
      <c r="O4246">
        <v>1.175</v>
      </c>
      <c r="P4246">
        <v>1.1870000000000001</v>
      </c>
      <c r="Q4246">
        <v>1.1850000000000001</v>
      </c>
      <c r="R4246">
        <v>0.95</v>
      </c>
      <c r="S4246">
        <v>0.42799999999999999</v>
      </c>
    </row>
    <row r="4247" spans="1:19" x14ac:dyDescent="0.3">
      <c r="A4247">
        <v>420</v>
      </c>
      <c r="B4247">
        <v>-0.187</v>
      </c>
      <c r="C4247">
        <v>-1.1870000000000001</v>
      </c>
      <c r="D4247">
        <v>-2.1840000000000002</v>
      </c>
      <c r="E4247">
        <v>-3.0089999999999999</v>
      </c>
      <c r="F4247">
        <v>-3.2109999999999999</v>
      </c>
      <c r="G4247">
        <v>4</v>
      </c>
      <c r="H4247">
        <v>-0.01</v>
      </c>
      <c r="I4247">
        <v>4</v>
      </c>
      <c r="J4247">
        <v>-0.20300000000000001</v>
      </c>
      <c r="K4247">
        <v>-1.19</v>
      </c>
      <c r="L4247">
        <v>-2.1840000000000002</v>
      </c>
      <c r="M4247">
        <v>-3.01</v>
      </c>
      <c r="N4247">
        <v>-3.2130000000000001</v>
      </c>
      <c r="O4247">
        <v>1.175</v>
      </c>
      <c r="P4247">
        <v>1.1859999999999999</v>
      </c>
      <c r="Q4247">
        <v>1.1859999999999999</v>
      </c>
      <c r="R4247">
        <v>0.95</v>
      </c>
      <c r="S4247">
        <v>0.42699999999999999</v>
      </c>
    </row>
    <row r="4248" spans="1:19" x14ac:dyDescent="0.3">
      <c r="A4248">
        <v>480</v>
      </c>
      <c r="B4248">
        <v>-0.187</v>
      </c>
      <c r="C4248">
        <v>-1.1870000000000001</v>
      </c>
      <c r="D4248">
        <v>-2.1840000000000002</v>
      </c>
      <c r="E4248">
        <v>-3.0089999999999999</v>
      </c>
      <c r="F4248">
        <v>-3.2109999999999999</v>
      </c>
      <c r="G4248">
        <v>4</v>
      </c>
      <c r="H4248">
        <v>-0.01</v>
      </c>
      <c r="I4248">
        <v>4</v>
      </c>
      <c r="J4248">
        <v>-0.20499999999999999</v>
      </c>
      <c r="K4248">
        <v>-1.1910000000000001</v>
      </c>
      <c r="L4248">
        <v>-2.1840000000000002</v>
      </c>
      <c r="M4248">
        <v>-3.01</v>
      </c>
      <c r="N4248">
        <v>-3.2130000000000001</v>
      </c>
      <c r="O4248">
        <v>1.1739999999999999</v>
      </c>
      <c r="P4248">
        <v>1.1850000000000001</v>
      </c>
      <c r="Q4248">
        <v>1.1859999999999999</v>
      </c>
      <c r="R4248">
        <v>0.94899999999999995</v>
      </c>
      <c r="S4248">
        <v>0.42699999999999999</v>
      </c>
    </row>
    <row r="4249" spans="1:19" x14ac:dyDescent="0.3">
      <c r="A4249">
        <v>540</v>
      </c>
      <c r="B4249">
        <v>-0.187</v>
      </c>
      <c r="C4249">
        <v>-1.1870000000000001</v>
      </c>
      <c r="D4249">
        <v>-2.1840000000000002</v>
      </c>
      <c r="E4249">
        <v>-3.0089999999999999</v>
      </c>
      <c r="F4249">
        <v>-3.2109999999999999</v>
      </c>
      <c r="G4249">
        <v>4</v>
      </c>
      <c r="H4249">
        <v>-0.01</v>
      </c>
      <c r="I4249">
        <v>4</v>
      </c>
      <c r="J4249">
        <v>-0.20599999999999999</v>
      </c>
      <c r="K4249">
        <v>-1.1919999999999999</v>
      </c>
      <c r="L4249">
        <v>-2.1840000000000002</v>
      </c>
      <c r="M4249">
        <v>-3.01</v>
      </c>
      <c r="N4249">
        <v>-3.2120000000000002</v>
      </c>
      <c r="O4249">
        <v>1.1739999999999999</v>
      </c>
      <c r="P4249">
        <v>1.1839999999999999</v>
      </c>
      <c r="Q4249">
        <v>1.1850000000000001</v>
      </c>
      <c r="R4249">
        <v>0.94799999999999995</v>
      </c>
      <c r="S4249">
        <v>0.42699999999999999</v>
      </c>
    </row>
    <row r="4250" spans="1:19" x14ac:dyDescent="0.3">
      <c r="A4250">
        <v>600</v>
      </c>
      <c r="B4250">
        <v>-0.187</v>
      </c>
      <c r="C4250">
        <v>-1.1870000000000001</v>
      </c>
      <c r="D4250">
        <v>-2.1840000000000002</v>
      </c>
      <c r="E4250">
        <v>-3.0089999999999999</v>
      </c>
      <c r="F4250">
        <v>-3.2109999999999999</v>
      </c>
      <c r="G4250">
        <v>4</v>
      </c>
      <c r="H4250">
        <v>-0.01</v>
      </c>
      <c r="I4250">
        <v>4</v>
      </c>
      <c r="J4250">
        <v>-0.20799999999999999</v>
      </c>
      <c r="K4250">
        <v>-1.1930000000000001</v>
      </c>
      <c r="L4250">
        <v>-2.1840000000000002</v>
      </c>
      <c r="M4250">
        <v>-3.0089999999999999</v>
      </c>
      <c r="N4250">
        <v>-3.2109999999999999</v>
      </c>
      <c r="O4250">
        <v>1.173</v>
      </c>
      <c r="P4250">
        <v>1.1819999999999999</v>
      </c>
      <c r="Q4250">
        <v>1.1850000000000001</v>
      </c>
      <c r="R4250">
        <v>0.94699999999999995</v>
      </c>
      <c r="S4250">
        <v>0.42699999999999999</v>
      </c>
    </row>
    <row r="4252" spans="1:19" x14ac:dyDescent="0.3">
      <c r="A4252" t="s">
        <v>0</v>
      </c>
      <c r="B4252" t="s">
        <v>328</v>
      </c>
    </row>
    <row r="4253" spans="1:19" x14ac:dyDescent="0.3">
      <c r="A4253">
        <v>0</v>
      </c>
      <c r="B4253">
        <v>-0.187</v>
      </c>
      <c r="C4253">
        <v>-1.1870000000000001</v>
      </c>
      <c r="D4253">
        <v>-2.1829999999999998</v>
      </c>
      <c r="E4253">
        <v>-3.004</v>
      </c>
      <c r="F4253">
        <v>-3.2010000000000001</v>
      </c>
      <c r="G4253">
        <v>4</v>
      </c>
      <c r="H4253">
        <v>-0.01</v>
      </c>
      <c r="I4253">
        <v>4</v>
      </c>
      <c r="J4253">
        <v>-0.187</v>
      </c>
      <c r="K4253">
        <v>-1.1870000000000001</v>
      </c>
      <c r="L4253">
        <v>-2.1840000000000002</v>
      </c>
      <c r="M4253">
        <v>-3.0049999999999999</v>
      </c>
      <c r="N4253">
        <v>-3.21</v>
      </c>
      <c r="O4253">
        <v>1.17</v>
      </c>
      <c r="P4253">
        <v>1.17</v>
      </c>
      <c r="Q4253">
        <v>1.1639999999999999</v>
      </c>
      <c r="R4253">
        <v>0.92700000000000005</v>
      </c>
      <c r="S4253">
        <v>0.42599999999999999</v>
      </c>
    </row>
    <row r="4254" spans="1:19" x14ac:dyDescent="0.3">
      <c r="A4254">
        <v>60</v>
      </c>
      <c r="B4254">
        <v>-0.187</v>
      </c>
      <c r="C4254">
        <v>-1.1870000000000001</v>
      </c>
      <c r="D4254">
        <v>-2.1829999999999998</v>
      </c>
      <c r="E4254">
        <v>-3.004</v>
      </c>
      <c r="F4254">
        <v>-3.2010000000000001</v>
      </c>
      <c r="G4254">
        <v>4</v>
      </c>
      <c r="H4254">
        <v>-0.01</v>
      </c>
      <c r="I4254">
        <v>4</v>
      </c>
      <c r="J4254">
        <v>-0.191</v>
      </c>
      <c r="K4254">
        <v>-1.1870000000000001</v>
      </c>
      <c r="L4254">
        <v>-2.1840000000000002</v>
      </c>
      <c r="M4254">
        <v>-3.0049999999999999</v>
      </c>
      <c r="N4254">
        <v>-3.2090000000000001</v>
      </c>
      <c r="O4254">
        <v>1.173</v>
      </c>
      <c r="P4254">
        <v>1.1839999999999999</v>
      </c>
      <c r="Q4254">
        <v>1.177</v>
      </c>
      <c r="R4254">
        <v>0.93600000000000005</v>
      </c>
      <c r="S4254">
        <v>0.42599999999999999</v>
      </c>
    </row>
    <row r="4255" spans="1:19" x14ac:dyDescent="0.3">
      <c r="A4255">
        <v>120</v>
      </c>
      <c r="B4255">
        <v>-0.187</v>
      </c>
      <c r="C4255">
        <v>-1.1870000000000001</v>
      </c>
      <c r="D4255">
        <v>-2.1829999999999998</v>
      </c>
      <c r="E4255">
        <v>-3.004</v>
      </c>
      <c r="F4255">
        <v>-3.2010000000000001</v>
      </c>
      <c r="G4255">
        <v>4</v>
      </c>
      <c r="H4255">
        <v>-0.01</v>
      </c>
      <c r="I4255">
        <v>4</v>
      </c>
      <c r="J4255">
        <v>-0.19400000000000001</v>
      </c>
      <c r="K4255">
        <v>-1.1870000000000001</v>
      </c>
      <c r="L4255">
        <v>-2.1840000000000002</v>
      </c>
      <c r="M4255">
        <v>-3.004</v>
      </c>
      <c r="N4255">
        <v>-3.2080000000000002</v>
      </c>
      <c r="O4255">
        <v>1.175</v>
      </c>
      <c r="P4255">
        <v>1.1879999999999999</v>
      </c>
      <c r="Q4255">
        <v>1.1819999999999999</v>
      </c>
      <c r="R4255">
        <v>0.94</v>
      </c>
      <c r="S4255">
        <v>0.42599999999999999</v>
      </c>
    </row>
    <row r="4256" spans="1:19" x14ac:dyDescent="0.3">
      <c r="A4256">
        <v>180</v>
      </c>
      <c r="B4256">
        <v>-0.187</v>
      </c>
      <c r="C4256">
        <v>-1.1870000000000001</v>
      </c>
      <c r="D4256">
        <v>-2.1829999999999998</v>
      </c>
      <c r="E4256">
        <v>-3.004</v>
      </c>
      <c r="F4256">
        <v>-3.2010000000000001</v>
      </c>
      <c r="G4256">
        <v>4</v>
      </c>
      <c r="H4256">
        <v>-0.01</v>
      </c>
      <c r="I4256">
        <v>4</v>
      </c>
      <c r="J4256">
        <v>-0.19600000000000001</v>
      </c>
      <c r="K4256">
        <v>-1.1870000000000001</v>
      </c>
      <c r="L4256">
        <v>-2.1840000000000002</v>
      </c>
      <c r="M4256">
        <v>-3.004</v>
      </c>
      <c r="N4256">
        <v>-3.2069999999999999</v>
      </c>
      <c r="O4256">
        <v>1.175</v>
      </c>
      <c r="P4256">
        <v>1.1910000000000001</v>
      </c>
      <c r="Q4256">
        <v>1.1830000000000001</v>
      </c>
      <c r="R4256">
        <v>0.94199999999999995</v>
      </c>
      <c r="S4256">
        <v>0.42499999999999999</v>
      </c>
    </row>
    <row r="4257" spans="1:19" x14ac:dyDescent="0.3">
      <c r="A4257">
        <v>240</v>
      </c>
      <c r="B4257">
        <v>-0.187</v>
      </c>
      <c r="C4257">
        <v>-1.1870000000000001</v>
      </c>
      <c r="D4257">
        <v>-2.1829999999999998</v>
      </c>
      <c r="E4257">
        <v>-3.004</v>
      </c>
      <c r="F4257">
        <v>-3.2010000000000001</v>
      </c>
      <c r="G4257">
        <v>4</v>
      </c>
      <c r="H4257">
        <v>-0.01</v>
      </c>
      <c r="I4257">
        <v>4</v>
      </c>
      <c r="J4257">
        <v>-0.19800000000000001</v>
      </c>
      <c r="K4257">
        <v>-1.1870000000000001</v>
      </c>
      <c r="L4257">
        <v>-2.1829999999999998</v>
      </c>
      <c r="M4257">
        <v>-3.004</v>
      </c>
      <c r="N4257">
        <v>-3.206</v>
      </c>
      <c r="O4257">
        <v>1.175</v>
      </c>
      <c r="P4257">
        <v>1.1910000000000001</v>
      </c>
      <c r="Q4257">
        <v>1.1839999999999999</v>
      </c>
      <c r="R4257">
        <v>0.94299999999999995</v>
      </c>
      <c r="S4257">
        <v>0.42499999999999999</v>
      </c>
    </row>
    <row r="4258" spans="1:19" x14ac:dyDescent="0.3">
      <c r="A4258">
        <v>300</v>
      </c>
      <c r="B4258">
        <v>-0.187</v>
      </c>
      <c r="C4258">
        <v>-1.1870000000000001</v>
      </c>
      <c r="D4258">
        <v>-2.1829999999999998</v>
      </c>
      <c r="E4258">
        <v>-3.004</v>
      </c>
      <c r="F4258">
        <v>-3.2010000000000001</v>
      </c>
      <c r="G4258">
        <v>4</v>
      </c>
      <c r="H4258">
        <v>-0.01</v>
      </c>
      <c r="I4258">
        <v>4</v>
      </c>
      <c r="J4258">
        <v>-0.2</v>
      </c>
      <c r="K4258">
        <v>-1.1879999999999999</v>
      </c>
      <c r="L4258">
        <v>-2.1840000000000002</v>
      </c>
      <c r="M4258">
        <v>-3.0049999999999999</v>
      </c>
      <c r="N4258">
        <v>-3.2050000000000001</v>
      </c>
      <c r="O4258">
        <v>1.175</v>
      </c>
      <c r="P4258">
        <v>1.1890000000000001</v>
      </c>
      <c r="Q4258">
        <v>1.1839999999999999</v>
      </c>
      <c r="R4258">
        <v>0.94399999999999995</v>
      </c>
      <c r="S4258">
        <v>0.42499999999999999</v>
      </c>
    </row>
    <row r="4259" spans="1:19" x14ac:dyDescent="0.3">
      <c r="A4259">
        <v>360</v>
      </c>
      <c r="B4259">
        <v>-0.187</v>
      </c>
      <c r="C4259">
        <v>-1.1870000000000001</v>
      </c>
      <c r="D4259">
        <v>-2.1829999999999998</v>
      </c>
      <c r="E4259">
        <v>-3.004</v>
      </c>
      <c r="F4259">
        <v>-3.2010000000000001</v>
      </c>
      <c r="G4259">
        <v>4</v>
      </c>
      <c r="H4259">
        <v>-0.01</v>
      </c>
      <c r="I4259">
        <v>4</v>
      </c>
      <c r="J4259">
        <v>-0.20100000000000001</v>
      </c>
      <c r="K4259">
        <v>-1.1890000000000001</v>
      </c>
      <c r="L4259">
        <v>-2.1840000000000002</v>
      </c>
      <c r="M4259">
        <v>-3.0049999999999999</v>
      </c>
      <c r="N4259">
        <v>-3.2040000000000002</v>
      </c>
      <c r="O4259">
        <v>1.175</v>
      </c>
      <c r="P4259">
        <v>1.1879999999999999</v>
      </c>
      <c r="Q4259">
        <v>1.1850000000000001</v>
      </c>
      <c r="R4259">
        <v>0.94399999999999995</v>
      </c>
      <c r="S4259">
        <v>0.42399999999999999</v>
      </c>
    </row>
    <row r="4260" spans="1:19" x14ac:dyDescent="0.3">
      <c r="A4260">
        <v>420</v>
      </c>
      <c r="B4260">
        <v>-0.187</v>
      </c>
      <c r="C4260">
        <v>-1.1870000000000001</v>
      </c>
      <c r="D4260">
        <v>-2.1829999999999998</v>
      </c>
      <c r="E4260">
        <v>-3.004</v>
      </c>
      <c r="F4260">
        <v>-3.2010000000000001</v>
      </c>
      <c r="G4260">
        <v>4</v>
      </c>
      <c r="H4260">
        <v>-0.01</v>
      </c>
      <c r="I4260">
        <v>4</v>
      </c>
      <c r="J4260">
        <v>-0.20300000000000001</v>
      </c>
      <c r="K4260">
        <v>-1.19</v>
      </c>
      <c r="L4260">
        <v>-2.1829999999999998</v>
      </c>
      <c r="M4260">
        <v>-3.004</v>
      </c>
      <c r="N4260">
        <v>-3.2029999999999998</v>
      </c>
      <c r="O4260">
        <v>1.175</v>
      </c>
      <c r="P4260">
        <v>1.1859999999999999</v>
      </c>
      <c r="Q4260">
        <v>1.1850000000000001</v>
      </c>
      <c r="R4260">
        <v>0.94299999999999995</v>
      </c>
      <c r="S4260">
        <v>0.42399999999999999</v>
      </c>
    </row>
    <row r="4261" spans="1:19" x14ac:dyDescent="0.3">
      <c r="A4261">
        <v>480</v>
      </c>
      <c r="B4261">
        <v>-0.187</v>
      </c>
      <c r="C4261">
        <v>-1.1870000000000001</v>
      </c>
      <c r="D4261">
        <v>-2.1829999999999998</v>
      </c>
      <c r="E4261">
        <v>-3.004</v>
      </c>
      <c r="F4261">
        <v>-3.2010000000000001</v>
      </c>
      <c r="G4261">
        <v>4</v>
      </c>
      <c r="H4261">
        <v>-0.01</v>
      </c>
      <c r="I4261">
        <v>4</v>
      </c>
      <c r="J4261">
        <v>-0.20499999999999999</v>
      </c>
      <c r="K4261">
        <v>-1.1910000000000001</v>
      </c>
      <c r="L4261">
        <v>-2.1829999999999998</v>
      </c>
      <c r="M4261">
        <v>-3.004</v>
      </c>
      <c r="N4261">
        <v>-3.202</v>
      </c>
      <c r="O4261">
        <v>1.1739999999999999</v>
      </c>
      <c r="P4261">
        <v>1.1850000000000001</v>
      </c>
      <c r="Q4261">
        <v>1.1850000000000001</v>
      </c>
      <c r="R4261">
        <v>0.94299999999999995</v>
      </c>
      <c r="S4261">
        <v>0.42399999999999999</v>
      </c>
    </row>
    <row r="4262" spans="1:19" x14ac:dyDescent="0.3">
      <c r="A4262">
        <v>540</v>
      </c>
      <c r="B4262">
        <v>-0.187</v>
      </c>
      <c r="C4262">
        <v>-1.1870000000000001</v>
      </c>
      <c r="D4262">
        <v>-2.1829999999999998</v>
      </c>
      <c r="E4262">
        <v>-3.004</v>
      </c>
      <c r="F4262">
        <v>-3.2010000000000001</v>
      </c>
      <c r="G4262">
        <v>4</v>
      </c>
      <c r="H4262">
        <v>-0.01</v>
      </c>
      <c r="I4262">
        <v>4</v>
      </c>
      <c r="J4262">
        <v>-0.20599999999999999</v>
      </c>
      <c r="K4262">
        <v>-1.1919999999999999</v>
      </c>
      <c r="L4262">
        <v>-2.1829999999999998</v>
      </c>
      <c r="M4262">
        <v>-3.004</v>
      </c>
      <c r="N4262">
        <v>-3.202</v>
      </c>
      <c r="O4262">
        <v>1.1739999999999999</v>
      </c>
      <c r="P4262">
        <v>1.1839999999999999</v>
      </c>
      <c r="Q4262">
        <v>1.1850000000000001</v>
      </c>
      <c r="R4262">
        <v>0.94199999999999995</v>
      </c>
      <c r="S4262">
        <v>0.42299999999999999</v>
      </c>
    </row>
    <row r="4263" spans="1:19" x14ac:dyDescent="0.3">
      <c r="A4263">
        <v>600</v>
      </c>
      <c r="B4263">
        <v>-0.187</v>
      </c>
      <c r="C4263">
        <v>-1.1870000000000001</v>
      </c>
      <c r="D4263">
        <v>-2.1829999999999998</v>
      </c>
      <c r="E4263">
        <v>-3.004</v>
      </c>
      <c r="F4263">
        <v>-3.2010000000000001</v>
      </c>
      <c r="G4263">
        <v>4</v>
      </c>
      <c r="H4263">
        <v>-0.01</v>
      </c>
      <c r="I4263">
        <v>4</v>
      </c>
      <c r="J4263">
        <v>-0.20799999999999999</v>
      </c>
      <c r="K4263">
        <v>-1.1930000000000001</v>
      </c>
      <c r="L4263">
        <v>-2.1840000000000002</v>
      </c>
      <c r="M4263">
        <v>-3.004</v>
      </c>
      <c r="N4263">
        <v>-3.2010000000000001</v>
      </c>
      <c r="O4263">
        <v>1.173</v>
      </c>
      <c r="P4263">
        <v>1.1819999999999999</v>
      </c>
      <c r="Q4263">
        <v>1.1839999999999999</v>
      </c>
      <c r="R4263">
        <v>0.94099999999999995</v>
      </c>
      <c r="S4263">
        <v>0.42299999999999999</v>
      </c>
    </row>
    <row r="4265" spans="1:19" x14ac:dyDescent="0.3">
      <c r="A4265" t="s">
        <v>0</v>
      </c>
      <c r="B4265" t="s">
        <v>329</v>
      </c>
    </row>
    <row r="4266" spans="1:19" x14ac:dyDescent="0.3">
      <c r="A4266">
        <v>0</v>
      </c>
      <c r="B4266">
        <v>-0.187</v>
      </c>
      <c r="C4266">
        <v>-1.1870000000000001</v>
      </c>
      <c r="D4266">
        <v>-2.1829999999999998</v>
      </c>
      <c r="E4266">
        <v>-2.9980000000000002</v>
      </c>
      <c r="F4266">
        <v>-3.1909999999999998</v>
      </c>
      <c r="G4266">
        <v>4</v>
      </c>
      <c r="H4266">
        <v>-0.01</v>
      </c>
      <c r="I4266">
        <v>4</v>
      </c>
      <c r="J4266">
        <v>-0.187</v>
      </c>
      <c r="K4266">
        <v>-1.1870000000000001</v>
      </c>
      <c r="L4266">
        <v>-2.1840000000000002</v>
      </c>
      <c r="M4266">
        <v>-3</v>
      </c>
      <c r="N4266">
        <v>-3.2</v>
      </c>
      <c r="O4266">
        <v>1.17</v>
      </c>
      <c r="P4266">
        <v>1.17</v>
      </c>
      <c r="Q4266">
        <v>1.1639999999999999</v>
      </c>
      <c r="R4266">
        <v>0.92100000000000004</v>
      </c>
      <c r="S4266">
        <v>0.42299999999999999</v>
      </c>
    </row>
    <row r="4267" spans="1:19" x14ac:dyDescent="0.3">
      <c r="A4267">
        <v>60</v>
      </c>
      <c r="B4267">
        <v>-0.187</v>
      </c>
      <c r="C4267">
        <v>-1.1870000000000001</v>
      </c>
      <c r="D4267">
        <v>-2.1829999999999998</v>
      </c>
      <c r="E4267">
        <v>-2.9980000000000002</v>
      </c>
      <c r="F4267">
        <v>-3.1909999999999998</v>
      </c>
      <c r="G4267">
        <v>4</v>
      </c>
      <c r="H4267">
        <v>-0.01</v>
      </c>
      <c r="I4267">
        <v>4</v>
      </c>
      <c r="J4267">
        <v>-0.191</v>
      </c>
      <c r="K4267">
        <v>-1.1870000000000001</v>
      </c>
      <c r="L4267">
        <v>-2.1840000000000002</v>
      </c>
      <c r="M4267">
        <v>-3</v>
      </c>
      <c r="N4267">
        <v>-3.1989999999999998</v>
      </c>
      <c r="O4267">
        <v>1.173</v>
      </c>
      <c r="P4267">
        <v>1.1839999999999999</v>
      </c>
      <c r="Q4267">
        <v>1.177</v>
      </c>
      <c r="R4267">
        <v>0.92900000000000005</v>
      </c>
      <c r="S4267">
        <v>0.42299999999999999</v>
      </c>
    </row>
    <row r="4268" spans="1:19" x14ac:dyDescent="0.3">
      <c r="A4268">
        <v>120</v>
      </c>
      <c r="B4268">
        <v>-0.187</v>
      </c>
      <c r="C4268">
        <v>-1.1870000000000001</v>
      </c>
      <c r="D4268">
        <v>-2.1829999999999998</v>
      </c>
      <c r="E4268">
        <v>-2.9980000000000002</v>
      </c>
      <c r="F4268">
        <v>-3.1909999999999998</v>
      </c>
      <c r="G4268">
        <v>4</v>
      </c>
      <c r="H4268">
        <v>-0.01</v>
      </c>
      <c r="I4268">
        <v>4</v>
      </c>
      <c r="J4268">
        <v>-0.19400000000000001</v>
      </c>
      <c r="K4268">
        <v>-1.1870000000000001</v>
      </c>
      <c r="L4268">
        <v>-2.1829999999999998</v>
      </c>
      <c r="M4268">
        <v>-2.9990000000000001</v>
      </c>
      <c r="N4268">
        <v>-3.1989999999999998</v>
      </c>
      <c r="O4268">
        <v>1.175</v>
      </c>
      <c r="P4268">
        <v>1.1879999999999999</v>
      </c>
      <c r="Q4268">
        <v>1.181</v>
      </c>
      <c r="R4268">
        <v>0.93400000000000005</v>
      </c>
      <c r="S4268">
        <v>0.42199999999999999</v>
      </c>
    </row>
    <row r="4269" spans="1:19" x14ac:dyDescent="0.3">
      <c r="A4269">
        <v>180</v>
      </c>
      <c r="B4269">
        <v>-0.187</v>
      </c>
      <c r="C4269">
        <v>-1.1870000000000001</v>
      </c>
      <c r="D4269">
        <v>-2.1829999999999998</v>
      </c>
      <c r="E4269">
        <v>-2.9980000000000002</v>
      </c>
      <c r="F4269">
        <v>-3.1909999999999998</v>
      </c>
      <c r="G4269">
        <v>4</v>
      </c>
      <c r="H4269">
        <v>-0.01</v>
      </c>
      <c r="I4269">
        <v>4</v>
      </c>
      <c r="J4269">
        <v>-0.19600000000000001</v>
      </c>
      <c r="K4269">
        <v>-1.1870000000000001</v>
      </c>
      <c r="L4269">
        <v>-2.1840000000000002</v>
      </c>
      <c r="M4269">
        <v>-2.9990000000000001</v>
      </c>
      <c r="N4269">
        <v>-3.198</v>
      </c>
      <c r="O4269">
        <v>1.175</v>
      </c>
      <c r="P4269">
        <v>1.1910000000000001</v>
      </c>
      <c r="Q4269">
        <v>1.1830000000000001</v>
      </c>
      <c r="R4269">
        <v>0.93600000000000005</v>
      </c>
      <c r="S4269">
        <v>0.42199999999999999</v>
      </c>
    </row>
    <row r="4270" spans="1:19" x14ac:dyDescent="0.3">
      <c r="A4270">
        <v>240</v>
      </c>
      <c r="B4270">
        <v>-0.187</v>
      </c>
      <c r="C4270">
        <v>-1.1870000000000001</v>
      </c>
      <c r="D4270">
        <v>-2.1829999999999998</v>
      </c>
      <c r="E4270">
        <v>-2.9980000000000002</v>
      </c>
      <c r="F4270">
        <v>-3.1909999999999998</v>
      </c>
      <c r="G4270">
        <v>4</v>
      </c>
      <c r="H4270">
        <v>-0.01</v>
      </c>
      <c r="I4270">
        <v>4</v>
      </c>
      <c r="J4270">
        <v>-0.19800000000000001</v>
      </c>
      <c r="K4270">
        <v>-1.1870000000000001</v>
      </c>
      <c r="L4270">
        <v>-2.1829999999999998</v>
      </c>
      <c r="M4270">
        <v>-2.9990000000000001</v>
      </c>
      <c r="N4270">
        <v>-3.1960000000000002</v>
      </c>
      <c r="O4270">
        <v>1.175</v>
      </c>
      <c r="P4270">
        <v>1.1910000000000001</v>
      </c>
      <c r="Q4270">
        <v>1.1839999999999999</v>
      </c>
      <c r="R4270">
        <v>0.93700000000000006</v>
      </c>
      <c r="S4270">
        <v>0.42199999999999999</v>
      </c>
    </row>
    <row r="4271" spans="1:19" x14ac:dyDescent="0.3">
      <c r="A4271">
        <v>300</v>
      </c>
      <c r="B4271">
        <v>-0.187</v>
      </c>
      <c r="C4271">
        <v>-1.1870000000000001</v>
      </c>
      <c r="D4271">
        <v>-2.1829999999999998</v>
      </c>
      <c r="E4271">
        <v>-2.9980000000000002</v>
      </c>
      <c r="F4271">
        <v>-3.1909999999999998</v>
      </c>
      <c r="G4271">
        <v>4</v>
      </c>
      <c r="H4271">
        <v>-0.01</v>
      </c>
      <c r="I4271">
        <v>4</v>
      </c>
      <c r="J4271">
        <v>-0.2</v>
      </c>
      <c r="K4271">
        <v>-1.1879999999999999</v>
      </c>
      <c r="L4271">
        <v>-2.1840000000000002</v>
      </c>
      <c r="M4271">
        <v>-3</v>
      </c>
      <c r="N4271">
        <v>-3.1960000000000002</v>
      </c>
      <c r="O4271">
        <v>1.175</v>
      </c>
      <c r="P4271">
        <v>1.1890000000000001</v>
      </c>
      <c r="Q4271">
        <v>1.1839999999999999</v>
      </c>
      <c r="R4271">
        <v>0.93799999999999994</v>
      </c>
      <c r="S4271">
        <v>0.42099999999999999</v>
      </c>
    </row>
    <row r="4272" spans="1:19" x14ac:dyDescent="0.3">
      <c r="A4272">
        <v>360</v>
      </c>
      <c r="B4272">
        <v>-0.187</v>
      </c>
      <c r="C4272">
        <v>-1.1870000000000001</v>
      </c>
      <c r="D4272">
        <v>-2.1829999999999998</v>
      </c>
      <c r="E4272">
        <v>-2.9980000000000002</v>
      </c>
      <c r="F4272">
        <v>-3.1909999999999998</v>
      </c>
      <c r="G4272">
        <v>4</v>
      </c>
      <c r="H4272">
        <v>-0.01</v>
      </c>
      <c r="I4272">
        <v>4</v>
      </c>
      <c r="J4272">
        <v>-0.20100000000000001</v>
      </c>
      <c r="K4272">
        <v>-1.1879999999999999</v>
      </c>
      <c r="L4272">
        <v>-2.1829999999999998</v>
      </c>
      <c r="M4272">
        <v>-3</v>
      </c>
      <c r="N4272">
        <v>-3.194</v>
      </c>
      <c r="O4272">
        <v>1.175</v>
      </c>
      <c r="P4272">
        <v>1.1870000000000001</v>
      </c>
      <c r="Q4272">
        <v>1.1839999999999999</v>
      </c>
      <c r="R4272">
        <v>0.93799999999999994</v>
      </c>
      <c r="S4272">
        <v>0.42099999999999999</v>
      </c>
    </row>
    <row r="4273" spans="1:19" x14ac:dyDescent="0.3">
      <c r="A4273">
        <v>420</v>
      </c>
      <c r="B4273">
        <v>-0.187</v>
      </c>
      <c r="C4273">
        <v>-1.1870000000000001</v>
      </c>
      <c r="D4273">
        <v>-2.1829999999999998</v>
      </c>
      <c r="E4273">
        <v>-2.9980000000000002</v>
      </c>
      <c r="F4273">
        <v>-3.1909999999999998</v>
      </c>
      <c r="G4273">
        <v>4</v>
      </c>
      <c r="H4273">
        <v>-0.01</v>
      </c>
      <c r="I4273">
        <v>4</v>
      </c>
      <c r="J4273">
        <v>-0.20300000000000001</v>
      </c>
      <c r="K4273">
        <v>-1.19</v>
      </c>
      <c r="L4273">
        <v>-2.1829999999999998</v>
      </c>
      <c r="M4273">
        <v>-2.9990000000000001</v>
      </c>
      <c r="N4273">
        <v>-3.1930000000000001</v>
      </c>
      <c r="O4273">
        <v>1.175</v>
      </c>
      <c r="P4273">
        <v>1.1859999999999999</v>
      </c>
      <c r="Q4273">
        <v>1.1850000000000001</v>
      </c>
      <c r="R4273">
        <v>0.93700000000000006</v>
      </c>
      <c r="S4273">
        <v>0.42099999999999999</v>
      </c>
    </row>
    <row r="4274" spans="1:19" x14ac:dyDescent="0.3">
      <c r="A4274">
        <v>480</v>
      </c>
      <c r="B4274">
        <v>-0.187</v>
      </c>
      <c r="C4274">
        <v>-1.1870000000000001</v>
      </c>
      <c r="D4274">
        <v>-2.1829999999999998</v>
      </c>
      <c r="E4274">
        <v>-2.9980000000000002</v>
      </c>
      <c r="F4274">
        <v>-3.1909999999999998</v>
      </c>
      <c r="G4274">
        <v>4</v>
      </c>
      <c r="H4274">
        <v>-0.01</v>
      </c>
      <c r="I4274">
        <v>4</v>
      </c>
      <c r="J4274">
        <v>-0.20499999999999999</v>
      </c>
      <c r="K4274">
        <v>-1.1910000000000001</v>
      </c>
      <c r="L4274">
        <v>-2.1829999999999998</v>
      </c>
      <c r="M4274">
        <v>-2.9990000000000001</v>
      </c>
      <c r="N4274">
        <v>-3.1930000000000001</v>
      </c>
      <c r="O4274">
        <v>1.1739999999999999</v>
      </c>
      <c r="P4274">
        <v>1.1850000000000001</v>
      </c>
      <c r="Q4274">
        <v>1.1850000000000001</v>
      </c>
      <c r="R4274">
        <v>0.93700000000000006</v>
      </c>
      <c r="S4274">
        <v>0.42</v>
      </c>
    </row>
    <row r="4275" spans="1:19" x14ac:dyDescent="0.3">
      <c r="A4275">
        <v>540</v>
      </c>
      <c r="B4275">
        <v>-0.187</v>
      </c>
      <c r="C4275">
        <v>-1.1870000000000001</v>
      </c>
      <c r="D4275">
        <v>-2.1829999999999998</v>
      </c>
      <c r="E4275">
        <v>-2.9980000000000002</v>
      </c>
      <c r="F4275">
        <v>-3.1909999999999998</v>
      </c>
      <c r="G4275">
        <v>4</v>
      </c>
      <c r="H4275">
        <v>-0.01</v>
      </c>
      <c r="I4275">
        <v>4</v>
      </c>
      <c r="J4275">
        <v>-0.20599999999999999</v>
      </c>
      <c r="K4275">
        <v>-1.1919999999999999</v>
      </c>
      <c r="L4275">
        <v>-2.1829999999999998</v>
      </c>
      <c r="M4275">
        <v>-2.9990000000000001</v>
      </c>
      <c r="N4275">
        <v>-3.1920000000000002</v>
      </c>
      <c r="O4275">
        <v>1.1739999999999999</v>
      </c>
      <c r="P4275">
        <v>1.1839999999999999</v>
      </c>
      <c r="Q4275">
        <v>1.1839999999999999</v>
      </c>
      <c r="R4275">
        <v>0.93600000000000005</v>
      </c>
      <c r="S4275">
        <v>0.42</v>
      </c>
    </row>
    <row r="4276" spans="1:19" x14ac:dyDescent="0.3">
      <c r="A4276">
        <v>600</v>
      </c>
      <c r="B4276">
        <v>-0.187</v>
      </c>
      <c r="C4276">
        <v>-1.1870000000000001</v>
      </c>
      <c r="D4276">
        <v>-2.1829999999999998</v>
      </c>
      <c r="E4276">
        <v>-2.9980000000000002</v>
      </c>
      <c r="F4276">
        <v>-3.1909999999999998</v>
      </c>
      <c r="G4276">
        <v>4</v>
      </c>
      <c r="H4276">
        <v>-0.01</v>
      </c>
      <c r="I4276">
        <v>4</v>
      </c>
      <c r="J4276">
        <v>-0.20799999999999999</v>
      </c>
      <c r="K4276">
        <v>-1.1930000000000001</v>
      </c>
      <c r="L4276">
        <v>-2.1840000000000002</v>
      </c>
      <c r="M4276">
        <v>-2.9980000000000002</v>
      </c>
      <c r="N4276">
        <v>-3.1909999999999998</v>
      </c>
      <c r="O4276">
        <v>1.173</v>
      </c>
      <c r="P4276">
        <v>1.1819999999999999</v>
      </c>
      <c r="Q4276">
        <v>1.1839999999999999</v>
      </c>
      <c r="R4276">
        <v>0.93500000000000005</v>
      </c>
      <c r="S4276">
        <v>0.42</v>
      </c>
    </row>
    <row r="4278" spans="1:19" x14ac:dyDescent="0.3">
      <c r="A4278" t="s">
        <v>0</v>
      </c>
      <c r="B4278" t="s">
        <v>330</v>
      </c>
    </row>
    <row r="4279" spans="1:19" x14ac:dyDescent="0.3">
      <c r="A4279">
        <v>0</v>
      </c>
      <c r="B4279">
        <v>-0.187</v>
      </c>
      <c r="C4279">
        <v>-1.1870000000000001</v>
      </c>
      <c r="D4279">
        <v>-2.1829999999999998</v>
      </c>
      <c r="E4279">
        <v>-2.9929999999999999</v>
      </c>
      <c r="F4279">
        <v>-3.1819999999999999</v>
      </c>
      <c r="G4279">
        <v>4</v>
      </c>
      <c r="H4279">
        <v>-0.01</v>
      </c>
      <c r="I4279">
        <v>4</v>
      </c>
      <c r="J4279">
        <v>-0.187</v>
      </c>
      <c r="K4279">
        <v>-1.1870000000000001</v>
      </c>
      <c r="L4279">
        <v>-2.1829999999999998</v>
      </c>
      <c r="M4279">
        <v>-2.9940000000000002</v>
      </c>
      <c r="N4279">
        <v>-3.19</v>
      </c>
      <c r="O4279">
        <v>1.17</v>
      </c>
      <c r="P4279">
        <v>1.17</v>
      </c>
      <c r="Q4279">
        <v>1.1639999999999999</v>
      </c>
      <c r="R4279">
        <v>0.91500000000000004</v>
      </c>
      <c r="S4279">
        <v>0.41899999999999998</v>
      </c>
    </row>
    <row r="4280" spans="1:19" x14ac:dyDescent="0.3">
      <c r="A4280">
        <v>60</v>
      </c>
      <c r="B4280">
        <v>-0.187</v>
      </c>
      <c r="C4280">
        <v>-1.1870000000000001</v>
      </c>
      <c r="D4280">
        <v>-2.1829999999999998</v>
      </c>
      <c r="E4280">
        <v>-2.9929999999999999</v>
      </c>
      <c r="F4280">
        <v>-3.1819999999999999</v>
      </c>
      <c r="G4280">
        <v>4</v>
      </c>
      <c r="H4280">
        <v>-0.01</v>
      </c>
      <c r="I4280">
        <v>4</v>
      </c>
      <c r="J4280">
        <v>-0.191</v>
      </c>
      <c r="K4280">
        <v>-1.1870000000000001</v>
      </c>
      <c r="L4280">
        <v>-2.1840000000000002</v>
      </c>
      <c r="M4280">
        <v>-2.9940000000000002</v>
      </c>
      <c r="N4280">
        <v>-3.1890000000000001</v>
      </c>
      <c r="O4280">
        <v>1.173</v>
      </c>
      <c r="P4280">
        <v>1.1839999999999999</v>
      </c>
      <c r="Q4280">
        <v>1.177</v>
      </c>
      <c r="R4280">
        <v>0.92300000000000004</v>
      </c>
      <c r="S4280">
        <v>0.41899999999999998</v>
      </c>
    </row>
    <row r="4281" spans="1:19" x14ac:dyDescent="0.3">
      <c r="A4281">
        <v>120</v>
      </c>
      <c r="B4281">
        <v>-0.187</v>
      </c>
      <c r="C4281">
        <v>-1.1870000000000001</v>
      </c>
      <c r="D4281">
        <v>-2.1829999999999998</v>
      </c>
      <c r="E4281">
        <v>-2.9929999999999999</v>
      </c>
      <c r="F4281">
        <v>-3.1819999999999999</v>
      </c>
      <c r="G4281">
        <v>4</v>
      </c>
      <c r="H4281">
        <v>-0.01</v>
      </c>
      <c r="I4281">
        <v>4</v>
      </c>
      <c r="J4281">
        <v>-0.19400000000000001</v>
      </c>
      <c r="K4281">
        <v>-1.1870000000000001</v>
      </c>
      <c r="L4281">
        <v>-2.1829999999999998</v>
      </c>
      <c r="M4281">
        <v>-2.9940000000000002</v>
      </c>
      <c r="N4281">
        <v>-3.1890000000000001</v>
      </c>
      <c r="O4281">
        <v>1.175</v>
      </c>
      <c r="P4281">
        <v>1.1879999999999999</v>
      </c>
      <c r="Q4281">
        <v>1.181</v>
      </c>
      <c r="R4281">
        <v>0.92700000000000005</v>
      </c>
      <c r="S4281">
        <v>0.41899999999999998</v>
      </c>
    </row>
    <row r="4282" spans="1:19" x14ac:dyDescent="0.3">
      <c r="A4282">
        <v>180</v>
      </c>
      <c r="B4282">
        <v>-0.187</v>
      </c>
      <c r="C4282">
        <v>-1.1870000000000001</v>
      </c>
      <c r="D4282">
        <v>-2.1829999999999998</v>
      </c>
      <c r="E4282">
        <v>-2.9929999999999999</v>
      </c>
      <c r="F4282">
        <v>-3.1819999999999999</v>
      </c>
      <c r="G4282">
        <v>4</v>
      </c>
      <c r="H4282">
        <v>-0.01</v>
      </c>
      <c r="I4282">
        <v>4</v>
      </c>
      <c r="J4282">
        <v>-0.19600000000000001</v>
      </c>
      <c r="K4282">
        <v>-1.1870000000000001</v>
      </c>
      <c r="L4282">
        <v>-2.1829999999999998</v>
      </c>
      <c r="M4282">
        <v>-2.9929999999999999</v>
      </c>
      <c r="N4282">
        <v>-3.1880000000000002</v>
      </c>
      <c r="O4282">
        <v>1.175</v>
      </c>
      <c r="P4282">
        <v>1.1910000000000001</v>
      </c>
      <c r="Q4282">
        <v>1.1830000000000001</v>
      </c>
      <c r="R4282">
        <v>0.93</v>
      </c>
      <c r="S4282">
        <v>0.41899999999999998</v>
      </c>
    </row>
    <row r="4283" spans="1:19" x14ac:dyDescent="0.3">
      <c r="A4283">
        <v>240</v>
      </c>
      <c r="B4283">
        <v>-0.187</v>
      </c>
      <c r="C4283">
        <v>-1.1870000000000001</v>
      </c>
      <c r="D4283">
        <v>-2.1829999999999998</v>
      </c>
      <c r="E4283">
        <v>-2.9929999999999999</v>
      </c>
      <c r="F4283">
        <v>-3.1819999999999999</v>
      </c>
      <c r="G4283">
        <v>4</v>
      </c>
      <c r="H4283">
        <v>-0.01</v>
      </c>
      <c r="I4283">
        <v>4</v>
      </c>
      <c r="J4283">
        <v>-0.19800000000000001</v>
      </c>
      <c r="K4283">
        <v>-1.1870000000000001</v>
      </c>
      <c r="L4283">
        <v>-2.1829999999999998</v>
      </c>
      <c r="M4283">
        <v>-2.9940000000000002</v>
      </c>
      <c r="N4283">
        <v>-3.1869999999999998</v>
      </c>
      <c r="O4283">
        <v>1.175</v>
      </c>
      <c r="P4283">
        <v>1.1910000000000001</v>
      </c>
      <c r="Q4283">
        <v>1.1839999999999999</v>
      </c>
      <c r="R4283">
        <v>0.93100000000000005</v>
      </c>
      <c r="S4283">
        <v>0.41799999999999998</v>
      </c>
    </row>
    <row r="4284" spans="1:19" x14ac:dyDescent="0.3">
      <c r="A4284">
        <v>300</v>
      </c>
      <c r="B4284">
        <v>-0.187</v>
      </c>
      <c r="C4284">
        <v>-1.1870000000000001</v>
      </c>
      <c r="D4284">
        <v>-2.1829999999999998</v>
      </c>
      <c r="E4284">
        <v>-2.9929999999999999</v>
      </c>
      <c r="F4284">
        <v>-3.1819999999999999</v>
      </c>
      <c r="G4284">
        <v>4</v>
      </c>
      <c r="H4284">
        <v>-0.01</v>
      </c>
      <c r="I4284">
        <v>4</v>
      </c>
      <c r="J4284">
        <v>-0.2</v>
      </c>
      <c r="K4284">
        <v>-1.1879999999999999</v>
      </c>
      <c r="L4284">
        <v>-2.1829999999999998</v>
      </c>
      <c r="M4284">
        <v>-2.9940000000000002</v>
      </c>
      <c r="N4284">
        <v>-3.1850000000000001</v>
      </c>
      <c r="O4284">
        <v>1.175</v>
      </c>
      <c r="P4284">
        <v>1.1890000000000001</v>
      </c>
      <c r="Q4284">
        <v>1.1839999999999999</v>
      </c>
      <c r="R4284">
        <v>0.93200000000000005</v>
      </c>
      <c r="S4284">
        <v>0.41799999999999998</v>
      </c>
    </row>
    <row r="4285" spans="1:19" x14ac:dyDescent="0.3">
      <c r="A4285">
        <v>360</v>
      </c>
      <c r="B4285">
        <v>-0.187</v>
      </c>
      <c r="C4285">
        <v>-1.1870000000000001</v>
      </c>
      <c r="D4285">
        <v>-2.1829999999999998</v>
      </c>
      <c r="E4285">
        <v>-2.9929999999999999</v>
      </c>
      <c r="F4285">
        <v>-3.1819999999999999</v>
      </c>
      <c r="G4285">
        <v>4</v>
      </c>
      <c r="H4285">
        <v>-0.01</v>
      </c>
      <c r="I4285">
        <v>4</v>
      </c>
      <c r="J4285">
        <v>-0.20100000000000001</v>
      </c>
      <c r="K4285">
        <v>-1.1879999999999999</v>
      </c>
      <c r="L4285">
        <v>-2.1829999999999998</v>
      </c>
      <c r="M4285">
        <v>-2.9940000000000002</v>
      </c>
      <c r="N4285">
        <v>-3.1840000000000002</v>
      </c>
      <c r="O4285">
        <v>1.175</v>
      </c>
      <c r="P4285">
        <v>1.1870000000000001</v>
      </c>
      <c r="Q4285">
        <v>1.1839999999999999</v>
      </c>
      <c r="R4285">
        <v>0.93100000000000005</v>
      </c>
      <c r="S4285">
        <v>0.41799999999999998</v>
      </c>
    </row>
    <row r="4286" spans="1:19" x14ac:dyDescent="0.3">
      <c r="A4286">
        <v>420</v>
      </c>
      <c r="B4286">
        <v>-0.187</v>
      </c>
      <c r="C4286">
        <v>-1.1870000000000001</v>
      </c>
      <c r="D4286">
        <v>-2.1829999999999998</v>
      </c>
      <c r="E4286">
        <v>-2.9929999999999999</v>
      </c>
      <c r="F4286">
        <v>-3.1819999999999999</v>
      </c>
      <c r="G4286">
        <v>4</v>
      </c>
      <c r="H4286">
        <v>-0.01</v>
      </c>
      <c r="I4286">
        <v>4</v>
      </c>
      <c r="J4286">
        <v>-0.20300000000000001</v>
      </c>
      <c r="K4286">
        <v>-1.19</v>
      </c>
      <c r="L4286">
        <v>-2.1829999999999998</v>
      </c>
      <c r="M4286">
        <v>-2.9940000000000002</v>
      </c>
      <c r="N4286">
        <v>-3.1829999999999998</v>
      </c>
      <c r="O4286">
        <v>1.175</v>
      </c>
      <c r="P4286">
        <v>1.1859999999999999</v>
      </c>
      <c r="Q4286">
        <v>1.1850000000000001</v>
      </c>
      <c r="R4286">
        <v>0.93100000000000005</v>
      </c>
      <c r="S4286">
        <v>0.41699999999999998</v>
      </c>
    </row>
    <row r="4287" spans="1:19" x14ac:dyDescent="0.3">
      <c r="A4287">
        <v>480</v>
      </c>
      <c r="B4287">
        <v>-0.187</v>
      </c>
      <c r="C4287">
        <v>-1.1870000000000001</v>
      </c>
      <c r="D4287">
        <v>-2.1829999999999998</v>
      </c>
      <c r="E4287">
        <v>-2.9929999999999999</v>
      </c>
      <c r="F4287">
        <v>-3.1819999999999999</v>
      </c>
      <c r="G4287">
        <v>4</v>
      </c>
      <c r="H4287">
        <v>-0.01</v>
      </c>
      <c r="I4287">
        <v>4</v>
      </c>
      <c r="J4287">
        <v>-0.20499999999999999</v>
      </c>
      <c r="K4287">
        <v>-1.1910000000000001</v>
      </c>
      <c r="L4287">
        <v>-2.1829999999999998</v>
      </c>
      <c r="M4287">
        <v>-2.9929999999999999</v>
      </c>
      <c r="N4287">
        <v>-3.1829999999999998</v>
      </c>
      <c r="O4287">
        <v>1.1739999999999999</v>
      </c>
      <c r="P4287">
        <v>1.1850000000000001</v>
      </c>
      <c r="Q4287">
        <v>1.1850000000000001</v>
      </c>
      <c r="R4287">
        <v>0.93</v>
      </c>
      <c r="S4287">
        <v>0.41699999999999998</v>
      </c>
    </row>
    <row r="4288" spans="1:19" x14ac:dyDescent="0.3">
      <c r="A4288">
        <v>540</v>
      </c>
      <c r="B4288">
        <v>-0.187</v>
      </c>
      <c r="C4288">
        <v>-1.1870000000000001</v>
      </c>
      <c r="D4288">
        <v>-2.1829999999999998</v>
      </c>
      <c r="E4288">
        <v>-2.9929999999999999</v>
      </c>
      <c r="F4288">
        <v>-3.1819999999999999</v>
      </c>
      <c r="G4288">
        <v>4</v>
      </c>
      <c r="H4288">
        <v>-0.01</v>
      </c>
      <c r="I4288">
        <v>4</v>
      </c>
      <c r="J4288">
        <v>-0.20599999999999999</v>
      </c>
      <c r="K4288">
        <v>-1.1919999999999999</v>
      </c>
      <c r="L4288">
        <v>-2.1829999999999998</v>
      </c>
      <c r="M4288">
        <v>-2.9929999999999999</v>
      </c>
      <c r="N4288">
        <v>-3.1819999999999999</v>
      </c>
      <c r="O4288">
        <v>1.1739999999999999</v>
      </c>
      <c r="P4288">
        <v>1.1839999999999999</v>
      </c>
      <c r="Q4288">
        <v>1.1839999999999999</v>
      </c>
      <c r="R4288">
        <v>0.92900000000000005</v>
      </c>
      <c r="S4288">
        <v>0.41699999999999998</v>
      </c>
    </row>
    <row r="4289" spans="1:19" x14ac:dyDescent="0.3">
      <c r="A4289">
        <v>600</v>
      </c>
      <c r="B4289">
        <v>-0.187</v>
      </c>
      <c r="C4289">
        <v>-1.1870000000000001</v>
      </c>
      <c r="D4289">
        <v>-2.1829999999999998</v>
      </c>
      <c r="E4289">
        <v>-2.9929999999999999</v>
      </c>
      <c r="F4289">
        <v>-3.1819999999999999</v>
      </c>
      <c r="G4289">
        <v>4</v>
      </c>
      <c r="H4289">
        <v>-0.01</v>
      </c>
      <c r="I4289">
        <v>4</v>
      </c>
      <c r="J4289">
        <v>-0.20799999999999999</v>
      </c>
      <c r="K4289">
        <v>-1.1930000000000001</v>
      </c>
      <c r="L4289">
        <v>-2.1829999999999998</v>
      </c>
      <c r="M4289">
        <v>-2.9929999999999999</v>
      </c>
      <c r="N4289">
        <v>-3.1819999999999999</v>
      </c>
      <c r="O4289">
        <v>1.173</v>
      </c>
      <c r="P4289">
        <v>1.1819999999999999</v>
      </c>
      <c r="Q4289">
        <v>1.1839999999999999</v>
      </c>
      <c r="R4289">
        <v>0.92900000000000005</v>
      </c>
      <c r="S4289">
        <v>0.41699999999999998</v>
      </c>
    </row>
    <row r="4291" spans="1:19" x14ac:dyDescent="0.3">
      <c r="A4291" t="s">
        <v>0</v>
      </c>
      <c r="B4291" t="s">
        <v>331</v>
      </c>
    </row>
    <row r="4292" spans="1:19" x14ac:dyDescent="0.3">
      <c r="A4292">
        <v>0</v>
      </c>
      <c r="B4292">
        <v>-0.187</v>
      </c>
      <c r="C4292">
        <v>-1.1870000000000001</v>
      </c>
      <c r="D4292">
        <v>-2.1829999999999998</v>
      </c>
      <c r="E4292">
        <v>-2.9870000000000001</v>
      </c>
      <c r="F4292">
        <v>-3.1709999999999998</v>
      </c>
      <c r="G4292">
        <v>4</v>
      </c>
      <c r="H4292">
        <v>-0.01</v>
      </c>
      <c r="I4292">
        <v>4</v>
      </c>
      <c r="J4292">
        <v>-0.187</v>
      </c>
      <c r="K4292">
        <v>-1.1870000000000001</v>
      </c>
      <c r="L4292">
        <v>-2.1829999999999998</v>
      </c>
      <c r="M4292">
        <v>-2.9889999999999999</v>
      </c>
      <c r="N4292">
        <v>-3.18</v>
      </c>
      <c r="O4292">
        <v>1.17</v>
      </c>
      <c r="P4292">
        <v>1.17</v>
      </c>
      <c r="Q4292">
        <v>1.1639999999999999</v>
      </c>
      <c r="R4292">
        <v>0.90900000000000003</v>
      </c>
      <c r="S4292">
        <v>0.41599999999999998</v>
      </c>
    </row>
    <row r="4293" spans="1:19" x14ac:dyDescent="0.3">
      <c r="A4293">
        <v>60</v>
      </c>
      <c r="B4293">
        <v>-0.187</v>
      </c>
      <c r="C4293">
        <v>-1.1870000000000001</v>
      </c>
      <c r="D4293">
        <v>-2.1829999999999998</v>
      </c>
      <c r="E4293">
        <v>-2.9870000000000001</v>
      </c>
      <c r="F4293">
        <v>-3.1709999999999998</v>
      </c>
      <c r="G4293">
        <v>4</v>
      </c>
      <c r="H4293">
        <v>-0.01</v>
      </c>
      <c r="I4293">
        <v>4</v>
      </c>
      <c r="J4293">
        <v>-0.191</v>
      </c>
      <c r="K4293">
        <v>-1.1870000000000001</v>
      </c>
      <c r="L4293">
        <v>-2.1829999999999998</v>
      </c>
      <c r="M4293">
        <v>-2.988</v>
      </c>
      <c r="N4293">
        <v>-3.1789999999999998</v>
      </c>
      <c r="O4293">
        <v>1.173</v>
      </c>
      <c r="P4293">
        <v>1.1839999999999999</v>
      </c>
      <c r="Q4293">
        <v>1.1759999999999999</v>
      </c>
      <c r="R4293">
        <v>0.91700000000000004</v>
      </c>
      <c r="S4293">
        <v>0.41599999999999998</v>
      </c>
    </row>
    <row r="4294" spans="1:19" x14ac:dyDescent="0.3">
      <c r="A4294">
        <v>120</v>
      </c>
      <c r="B4294">
        <v>-0.187</v>
      </c>
      <c r="C4294">
        <v>-1.1870000000000001</v>
      </c>
      <c r="D4294">
        <v>-2.1829999999999998</v>
      </c>
      <c r="E4294">
        <v>-2.9870000000000001</v>
      </c>
      <c r="F4294">
        <v>-3.1709999999999998</v>
      </c>
      <c r="G4294">
        <v>4</v>
      </c>
      <c r="H4294">
        <v>-0.01</v>
      </c>
      <c r="I4294">
        <v>4</v>
      </c>
      <c r="J4294">
        <v>-0.19400000000000001</v>
      </c>
      <c r="K4294">
        <v>-1.1870000000000001</v>
      </c>
      <c r="L4294">
        <v>-2.1829999999999998</v>
      </c>
      <c r="M4294">
        <v>-2.988</v>
      </c>
      <c r="N4294">
        <v>-3.1779999999999999</v>
      </c>
      <c r="O4294">
        <v>1.175</v>
      </c>
      <c r="P4294">
        <v>1.1879999999999999</v>
      </c>
      <c r="Q4294">
        <v>1.181</v>
      </c>
      <c r="R4294">
        <v>0.92100000000000004</v>
      </c>
      <c r="S4294">
        <v>0.41599999999999998</v>
      </c>
    </row>
    <row r="4295" spans="1:19" x14ac:dyDescent="0.3">
      <c r="A4295">
        <v>180</v>
      </c>
      <c r="B4295">
        <v>-0.187</v>
      </c>
      <c r="C4295">
        <v>-1.1870000000000001</v>
      </c>
      <c r="D4295">
        <v>-2.1829999999999998</v>
      </c>
      <c r="E4295">
        <v>-2.9870000000000001</v>
      </c>
      <c r="F4295">
        <v>-3.1709999999999998</v>
      </c>
      <c r="G4295">
        <v>4</v>
      </c>
      <c r="H4295">
        <v>-0.01</v>
      </c>
      <c r="I4295">
        <v>4</v>
      </c>
      <c r="J4295">
        <v>-0.19600000000000001</v>
      </c>
      <c r="K4295">
        <v>-1.1870000000000001</v>
      </c>
      <c r="L4295">
        <v>-2.1829999999999998</v>
      </c>
      <c r="M4295">
        <v>-2.988</v>
      </c>
      <c r="N4295">
        <v>-3.1779999999999999</v>
      </c>
      <c r="O4295">
        <v>1.175</v>
      </c>
      <c r="P4295">
        <v>1.1910000000000001</v>
      </c>
      <c r="Q4295">
        <v>1.1819999999999999</v>
      </c>
      <c r="R4295">
        <v>0.92300000000000004</v>
      </c>
      <c r="S4295">
        <v>0.41499999999999998</v>
      </c>
    </row>
    <row r="4296" spans="1:19" x14ac:dyDescent="0.3">
      <c r="A4296">
        <v>240</v>
      </c>
      <c r="B4296">
        <v>-0.187</v>
      </c>
      <c r="C4296">
        <v>-1.1870000000000001</v>
      </c>
      <c r="D4296">
        <v>-2.1829999999999998</v>
      </c>
      <c r="E4296">
        <v>-2.9870000000000001</v>
      </c>
      <c r="F4296">
        <v>-3.1709999999999998</v>
      </c>
      <c r="G4296">
        <v>4</v>
      </c>
      <c r="H4296">
        <v>-0.01</v>
      </c>
      <c r="I4296">
        <v>4</v>
      </c>
      <c r="J4296">
        <v>-0.19800000000000001</v>
      </c>
      <c r="K4296">
        <v>-1.1870000000000001</v>
      </c>
      <c r="L4296">
        <v>-2.1829999999999998</v>
      </c>
      <c r="M4296">
        <v>-2.988</v>
      </c>
      <c r="N4296">
        <v>-3.177</v>
      </c>
      <c r="O4296">
        <v>1.175</v>
      </c>
      <c r="P4296">
        <v>1.1910000000000001</v>
      </c>
      <c r="Q4296">
        <v>1.1839999999999999</v>
      </c>
      <c r="R4296">
        <v>0.92400000000000004</v>
      </c>
      <c r="S4296">
        <v>0.41499999999999998</v>
      </c>
    </row>
    <row r="4297" spans="1:19" x14ac:dyDescent="0.3">
      <c r="A4297">
        <v>300</v>
      </c>
      <c r="B4297">
        <v>-0.187</v>
      </c>
      <c r="C4297">
        <v>-1.1870000000000001</v>
      </c>
      <c r="D4297">
        <v>-2.1829999999999998</v>
      </c>
      <c r="E4297">
        <v>-2.9870000000000001</v>
      </c>
      <c r="F4297">
        <v>-3.1709999999999998</v>
      </c>
      <c r="G4297">
        <v>4</v>
      </c>
      <c r="H4297">
        <v>-0.01</v>
      </c>
      <c r="I4297">
        <v>4</v>
      </c>
      <c r="J4297">
        <v>-0.2</v>
      </c>
      <c r="K4297">
        <v>-1.1879999999999999</v>
      </c>
      <c r="L4297">
        <v>-2.1829999999999998</v>
      </c>
      <c r="M4297">
        <v>-2.988</v>
      </c>
      <c r="N4297">
        <v>-3.1749999999999998</v>
      </c>
      <c r="O4297">
        <v>1.175</v>
      </c>
      <c r="P4297">
        <v>1.1890000000000001</v>
      </c>
      <c r="Q4297">
        <v>1.1830000000000001</v>
      </c>
      <c r="R4297">
        <v>0.92500000000000004</v>
      </c>
      <c r="S4297">
        <v>0.41499999999999998</v>
      </c>
    </row>
    <row r="4298" spans="1:19" x14ac:dyDescent="0.3">
      <c r="A4298">
        <v>360</v>
      </c>
      <c r="B4298">
        <v>-0.187</v>
      </c>
      <c r="C4298">
        <v>-1.1870000000000001</v>
      </c>
      <c r="D4298">
        <v>-2.1829999999999998</v>
      </c>
      <c r="E4298">
        <v>-2.9870000000000001</v>
      </c>
      <c r="F4298">
        <v>-3.1709999999999998</v>
      </c>
      <c r="G4298">
        <v>4</v>
      </c>
      <c r="H4298">
        <v>-0.01</v>
      </c>
      <c r="I4298">
        <v>4</v>
      </c>
      <c r="J4298">
        <v>-0.20100000000000001</v>
      </c>
      <c r="K4298">
        <v>-1.1879999999999999</v>
      </c>
      <c r="L4298">
        <v>-2.1829999999999998</v>
      </c>
      <c r="M4298">
        <v>-2.988</v>
      </c>
      <c r="N4298">
        <v>-3.1739999999999999</v>
      </c>
      <c r="O4298">
        <v>1.175</v>
      </c>
      <c r="P4298">
        <v>1.1870000000000001</v>
      </c>
      <c r="Q4298">
        <v>1.1839999999999999</v>
      </c>
      <c r="R4298">
        <v>0.92500000000000004</v>
      </c>
      <c r="S4298">
        <v>0.41399999999999998</v>
      </c>
    </row>
    <row r="4299" spans="1:19" x14ac:dyDescent="0.3">
      <c r="A4299">
        <v>420</v>
      </c>
      <c r="B4299">
        <v>-0.187</v>
      </c>
      <c r="C4299">
        <v>-1.1870000000000001</v>
      </c>
      <c r="D4299">
        <v>-2.1829999999999998</v>
      </c>
      <c r="E4299">
        <v>-2.9870000000000001</v>
      </c>
      <c r="F4299">
        <v>-3.1709999999999998</v>
      </c>
      <c r="G4299">
        <v>4</v>
      </c>
      <c r="H4299">
        <v>-0.01</v>
      </c>
      <c r="I4299">
        <v>4</v>
      </c>
      <c r="J4299">
        <v>-0.20300000000000001</v>
      </c>
      <c r="K4299">
        <v>-1.19</v>
      </c>
      <c r="L4299">
        <v>-2.1829999999999998</v>
      </c>
      <c r="M4299">
        <v>-2.988</v>
      </c>
      <c r="N4299">
        <v>-3.173</v>
      </c>
      <c r="O4299">
        <v>1.175</v>
      </c>
      <c r="P4299">
        <v>1.1859999999999999</v>
      </c>
      <c r="Q4299">
        <v>1.1839999999999999</v>
      </c>
      <c r="R4299">
        <v>0.92500000000000004</v>
      </c>
      <c r="S4299">
        <v>0.41399999999999998</v>
      </c>
    </row>
    <row r="4300" spans="1:19" x14ac:dyDescent="0.3">
      <c r="A4300">
        <v>480</v>
      </c>
      <c r="B4300">
        <v>-0.187</v>
      </c>
      <c r="C4300">
        <v>-1.1870000000000001</v>
      </c>
      <c r="D4300">
        <v>-2.1829999999999998</v>
      </c>
      <c r="E4300">
        <v>-2.9870000000000001</v>
      </c>
      <c r="F4300">
        <v>-3.1709999999999998</v>
      </c>
      <c r="G4300">
        <v>4</v>
      </c>
      <c r="H4300">
        <v>-0.01</v>
      </c>
      <c r="I4300">
        <v>4</v>
      </c>
      <c r="J4300">
        <v>-0.20499999999999999</v>
      </c>
      <c r="K4300">
        <v>-1.1910000000000001</v>
      </c>
      <c r="L4300">
        <v>-2.1829999999999998</v>
      </c>
      <c r="M4300">
        <v>-2.988</v>
      </c>
      <c r="N4300">
        <v>-3.173</v>
      </c>
      <c r="O4300">
        <v>1.1739999999999999</v>
      </c>
      <c r="P4300">
        <v>1.1850000000000001</v>
      </c>
      <c r="Q4300">
        <v>1.1839999999999999</v>
      </c>
      <c r="R4300">
        <v>0.92400000000000004</v>
      </c>
      <c r="S4300">
        <v>0.41399999999999998</v>
      </c>
    </row>
    <row r="4301" spans="1:19" x14ac:dyDescent="0.3">
      <c r="A4301">
        <v>540</v>
      </c>
      <c r="B4301">
        <v>-0.187</v>
      </c>
      <c r="C4301">
        <v>-1.1870000000000001</v>
      </c>
      <c r="D4301">
        <v>-2.1829999999999998</v>
      </c>
      <c r="E4301">
        <v>-2.9870000000000001</v>
      </c>
      <c r="F4301">
        <v>-3.1709999999999998</v>
      </c>
      <c r="G4301">
        <v>4</v>
      </c>
      <c r="H4301">
        <v>-0.01</v>
      </c>
      <c r="I4301">
        <v>4</v>
      </c>
      <c r="J4301">
        <v>-0.20599999999999999</v>
      </c>
      <c r="K4301">
        <v>-1.1919999999999999</v>
      </c>
      <c r="L4301">
        <v>-2.1829999999999998</v>
      </c>
      <c r="M4301">
        <v>-2.9870000000000001</v>
      </c>
      <c r="N4301">
        <v>-3.1720000000000002</v>
      </c>
      <c r="O4301">
        <v>1.1739999999999999</v>
      </c>
      <c r="P4301">
        <v>1.1839999999999999</v>
      </c>
      <c r="Q4301">
        <v>1.1839999999999999</v>
      </c>
      <c r="R4301">
        <v>0.92300000000000004</v>
      </c>
      <c r="S4301">
        <v>0.41299999999999998</v>
      </c>
    </row>
    <row r="4302" spans="1:19" x14ac:dyDescent="0.3">
      <c r="A4302">
        <v>600</v>
      </c>
      <c r="B4302">
        <v>-0.187</v>
      </c>
      <c r="C4302">
        <v>-1.1870000000000001</v>
      </c>
      <c r="D4302">
        <v>-2.1829999999999998</v>
      </c>
      <c r="E4302">
        <v>-2.9870000000000001</v>
      </c>
      <c r="F4302">
        <v>-3.1709999999999998</v>
      </c>
      <c r="G4302">
        <v>4</v>
      </c>
      <c r="H4302">
        <v>-0.01</v>
      </c>
      <c r="I4302">
        <v>4</v>
      </c>
      <c r="J4302">
        <v>-0.20799999999999999</v>
      </c>
      <c r="K4302">
        <v>-1.1930000000000001</v>
      </c>
      <c r="L4302">
        <v>-2.1829999999999998</v>
      </c>
      <c r="M4302">
        <v>-2.9870000000000001</v>
      </c>
      <c r="N4302">
        <v>-3.1709999999999998</v>
      </c>
      <c r="O4302">
        <v>1.173</v>
      </c>
      <c r="P4302">
        <v>1.1819999999999999</v>
      </c>
      <c r="Q4302">
        <v>1.1830000000000001</v>
      </c>
      <c r="R4302">
        <v>0.92200000000000004</v>
      </c>
      <c r="S4302">
        <v>0.41299999999999998</v>
      </c>
    </row>
    <row r="4304" spans="1:19" x14ac:dyDescent="0.3">
      <c r="A4304" t="s">
        <v>0</v>
      </c>
      <c r="B4304" t="s">
        <v>332</v>
      </c>
    </row>
    <row r="4305" spans="1:19" x14ac:dyDescent="0.3">
      <c r="A4305">
        <v>0</v>
      </c>
      <c r="B4305">
        <v>-0.187</v>
      </c>
      <c r="C4305">
        <v>-1.1870000000000001</v>
      </c>
      <c r="D4305">
        <v>-2.1829999999999998</v>
      </c>
      <c r="E4305">
        <v>-2.9809999999999999</v>
      </c>
      <c r="F4305">
        <v>-3.161</v>
      </c>
      <c r="G4305">
        <v>4</v>
      </c>
      <c r="H4305">
        <v>-0.01</v>
      </c>
      <c r="I4305">
        <v>4</v>
      </c>
      <c r="J4305">
        <v>-0.187</v>
      </c>
      <c r="K4305">
        <v>-1.1870000000000001</v>
      </c>
      <c r="L4305">
        <v>-2.1829999999999998</v>
      </c>
      <c r="M4305">
        <v>-2.9830000000000001</v>
      </c>
      <c r="N4305">
        <v>-3.17</v>
      </c>
      <c r="O4305">
        <v>1.17</v>
      </c>
      <c r="P4305">
        <v>1.17</v>
      </c>
      <c r="Q4305">
        <v>1.163</v>
      </c>
      <c r="R4305">
        <v>0.90300000000000002</v>
      </c>
      <c r="S4305">
        <v>0.41299999999999998</v>
      </c>
    </row>
    <row r="4306" spans="1:19" x14ac:dyDescent="0.3">
      <c r="A4306">
        <v>60</v>
      </c>
      <c r="B4306">
        <v>-0.187</v>
      </c>
      <c r="C4306">
        <v>-1.1870000000000001</v>
      </c>
      <c r="D4306">
        <v>-2.1829999999999998</v>
      </c>
      <c r="E4306">
        <v>-2.9809999999999999</v>
      </c>
      <c r="F4306">
        <v>-3.161</v>
      </c>
      <c r="G4306">
        <v>4</v>
      </c>
      <c r="H4306">
        <v>-0.01</v>
      </c>
      <c r="I4306">
        <v>4</v>
      </c>
      <c r="J4306">
        <v>-0.191</v>
      </c>
      <c r="K4306">
        <v>-1.1870000000000001</v>
      </c>
      <c r="L4306">
        <v>-2.1829999999999998</v>
      </c>
      <c r="M4306">
        <v>-2.9820000000000002</v>
      </c>
      <c r="N4306">
        <v>-3.169</v>
      </c>
      <c r="O4306">
        <v>1.173</v>
      </c>
      <c r="P4306">
        <v>1.1839999999999999</v>
      </c>
      <c r="Q4306">
        <v>1.1759999999999999</v>
      </c>
      <c r="R4306">
        <v>0.91</v>
      </c>
      <c r="S4306">
        <v>0.41299999999999998</v>
      </c>
    </row>
    <row r="4307" spans="1:19" x14ac:dyDescent="0.3">
      <c r="A4307">
        <v>120</v>
      </c>
      <c r="B4307">
        <v>-0.187</v>
      </c>
      <c r="C4307">
        <v>-1.1870000000000001</v>
      </c>
      <c r="D4307">
        <v>-2.1829999999999998</v>
      </c>
      <c r="E4307">
        <v>-2.9809999999999999</v>
      </c>
      <c r="F4307">
        <v>-3.161</v>
      </c>
      <c r="G4307">
        <v>4</v>
      </c>
      <c r="H4307">
        <v>-0.01</v>
      </c>
      <c r="I4307">
        <v>4</v>
      </c>
      <c r="J4307">
        <v>-0.19400000000000001</v>
      </c>
      <c r="K4307">
        <v>-1.1870000000000001</v>
      </c>
      <c r="L4307">
        <v>-2.1829999999999998</v>
      </c>
      <c r="M4307">
        <v>-2.9820000000000002</v>
      </c>
      <c r="N4307">
        <v>-3.1680000000000001</v>
      </c>
      <c r="O4307">
        <v>1.175</v>
      </c>
      <c r="P4307">
        <v>1.1879999999999999</v>
      </c>
      <c r="Q4307">
        <v>1.18</v>
      </c>
      <c r="R4307">
        <v>0.91400000000000003</v>
      </c>
      <c r="S4307">
        <v>0.41199999999999998</v>
      </c>
    </row>
    <row r="4308" spans="1:19" x14ac:dyDescent="0.3">
      <c r="A4308">
        <v>180</v>
      </c>
      <c r="B4308">
        <v>-0.187</v>
      </c>
      <c r="C4308">
        <v>-1.1870000000000001</v>
      </c>
      <c r="D4308">
        <v>-2.1829999999999998</v>
      </c>
      <c r="E4308">
        <v>-2.9809999999999999</v>
      </c>
      <c r="F4308">
        <v>-3.161</v>
      </c>
      <c r="G4308">
        <v>4</v>
      </c>
      <c r="H4308">
        <v>-0.01</v>
      </c>
      <c r="I4308">
        <v>4</v>
      </c>
      <c r="J4308">
        <v>-0.19600000000000001</v>
      </c>
      <c r="K4308">
        <v>-1.1870000000000001</v>
      </c>
      <c r="L4308">
        <v>-2.1829999999999998</v>
      </c>
      <c r="M4308">
        <v>-2.9820000000000002</v>
      </c>
      <c r="N4308">
        <v>-3.1669999999999998</v>
      </c>
      <c r="O4308">
        <v>1.175</v>
      </c>
      <c r="P4308">
        <v>1.1910000000000001</v>
      </c>
      <c r="Q4308">
        <v>1.1819999999999999</v>
      </c>
      <c r="R4308">
        <v>0.91700000000000004</v>
      </c>
      <c r="S4308">
        <v>0.41199999999999998</v>
      </c>
    </row>
    <row r="4309" spans="1:19" x14ac:dyDescent="0.3">
      <c r="A4309">
        <v>240</v>
      </c>
      <c r="B4309">
        <v>-0.187</v>
      </c>
      <c r="C4309">
        <v>-1.1870000000000001</v>
      </c>
      <c r="D4309">
        <v>-2.1829999999999998</v>
      </c>
      <c r="E4309">
        <v>-2.9809999999999999</v>
      </c>
      <c r="F4309">
        <v>-3.161</v>
      </c>
      <c r="G4309">
        <v>4</v>
      </c>
      <c r="H4309">
        <v>-0.01</v>
      </c>
      <c r="I4309">
        <v>4</v>
      </c>
      <c r="J4309">
        <v>-0.19800000000000001</v>
      </c>
      <c r="K4309">
        <v>-1.1870000000000001</v>
      </c>
      <c r="L4309">
        <v>-2.1829999999999998</v>
      </c>
      <c r="M4309">
        <v>-2.9820000000000002</v>
      </c>
      <c r="N4309">
        <v>-3.1669999999999998</v>
      </c>
      <c r="O4309">
        <v>1.175</v>
      </c>
      <c r="P4309">
        <v>1.1910000000000001</v>
      </c>
      <c r="Q4309">
        <v>1.1830000000000001</v>
      </c>
      <c r="R4309">
        <v>0.91800000000000004</v>
      </c>
      <c r="S4309">
        <v>0.41199999999999998</v>
      </c>
    </row>
    <row r="4310" spans="1:19" x14ac:dyDescent="0.3">
      <c r="A4310">
        <v>300</v>
      </c>
      <c r="B4310">
        <v>-0.187</v>
      </c>
      <c r="C4310">
        <v>-1.1870000000000001</v>
      </c>
      <c r="D4310">
        <v>-2.1829999999999998</v>
      </c>
      <c r="E4310">
        <v>-2.9809999999999999</v>
      </c>
      <c r="F4310">
        <v>-3.161</v>
      </c>
      <c r="G4310">
        <v>4</v>
      </c>
      <c r="H4310">
        <v>-0.01</v>
      </c>
      <c r="I4310">
        <v>4</v>
      </c>
      <c r="J4310">
        <v>-0.2</v>
      </c>
      <c r="K4310">
        <v>-1.1879999999999999</v>
      </c>
      <c r="L4310">
        <v>-2.1829999999999998</v>
      </c>
      <c r="M4310">
        <v>-2.9820000000000002</v>
      </c>
      <c r="N4310">
        <v>-3.165</v>
      </c>
      <c r="O4310">
        <v>1.175</v>
      </c>
      <c r="P4310">
        <v>1.1890000000000001</v>
      </c>
      <c r="Q4310">
        <v>1.1830000000000001</v>
      </c>
      <c r="R4310">
        <v>0.91900000000000004</v>
      </c>
      <c r="S4310">
        <v>0.41099999999999998</v>
      </c>
    </row>
    <row r="4311" spans="1:19" x14ac:dyDescent="0.3">
      <c r="A4311">
        <v>360</v>
      </c>
      <c r="B4311">
        <v>-0.187</v>
      </c>
      <c r="C4311">
        <v>-1.1870000000000001</v>
      </c>
      <c r="D4311">
        <v>-2.1829999999999998</v>
      </c>
      <c r="E4311">
        <v>-2.9809999999999999</v>
      </c>
      <c r="F4311">
        <v>-3.161</v>
      </c>
      <c r="G4311">
        <v>4</v>
      </c>
      <c r="H4311">
        <v>-0.01</v>
      </c>
      <c r="I4311">
        <v>4</v>
      </c>
      <c r="J4311">
        <v>-0.20100000000000001</v>
      </c>
      <c r="K4311">
        <v>-1.1879999999999999</v>
      </c>
      <c r="L4311">
        <v>-2.1829999999999998</v>
      </c>
      <c r="M4311">
        <v>-2.9820000000000002</v>
      </c>
      <c r="N4311">
        <v>-3.1640000000000001</v>
      </c>
      <c r="O4311">
        <v>1.175</v>
      </c>
      <c r="P4311">
        <v>1.1870000000000001</v>
      </c>
      <c r="Q4311">
        <v>1.1830000000000001</v>
      </c>
      <c r="R4311">
        <v>0.91800000000000004</v>
      </c>
      <c r="S4311">
        <v>0.41099999999999998</v>
      </c>
    </row>
    <row r="4312" spans="1:19" x14ac:dyDescent="0.3">
      <c r="A4312">
        <v>420</v>
      </c>
      <c r="B4312">
        <v>-0.187</v>
      </c>
      <c r="C4312">
        <v>-1.1870000000000001</v>
      </c>
      <c r="D4312">
        <v>-2.1829999999999998</v>
      </c>
      <c r="E4312">
        <v>-2.9809999999999999</v>
      </c>
      <c r="F4312">
        <v>-3.161</v>
      </c>
      <c r="G4312">
        <v>4</v>
      </c>
      <c r="H4312">
        <v>-0.01</v>
      </c>
      <c r="I4312">
        <v>4</v>
      </c>
      <c r="J4312">
        <v>-0.20300000000000001</v>
      </c>
      <c r="K4312">
        <v>-1.19</v>
      </c>
      <c r="L4312">
        <v>-2.1829999999999998</v>
      </c>
      <c r="M4312">
        <v>-2.9820000000000002</v>
      </c>
      <c r="N4312">
        <v>-3.1640000000000001</v>
      </c>
      <c r="O4312">
        <v>1.175</v>
      </c>
      <c r="P4312">
        <v>1.1859999999999999</v>
      </c>
      <c r="Q4312">
        <v>1.1839999999999999</v>
      </c>
      <c r="R4312">
        <v>0.91800000000000004</v>
      </c>
      <c r="S4312">
        <v>0.41099999999999998</v>
      </c>
    </row>
    <row r="4313" spans="1:19" x14ac:dyDescent="0.3">
      <c r="A4313">
        <v>480</v>
      </c>
      <c r="B4313">
        <v>-0.187</v>
      </c>
      <c r="C4313">
        <v>-1.1870000000000001</v>
      </c>
      <c r="D4313">
        <v>-2.1829999999999998</v>
      </c>
      <c r="E4313">
        <v>-2.9809999999999999</v>
      </c>
      <c r="F4313">
        <v>-3.161</v>
      </c>
      <c r="G4313">
        <v>4</v>
      </c>
      <c r="H4313">
        <v>-0.01</v>
      </c>
      <c r="I4313">
        <v>4</v>
      </c>
      <c r="J4313">
        <v>-0.20499999999999999</v>
      </c>
      <c r="K4313">
        <v>-1.1910000000000001</v>
      </c>
      <c r="L4313">
        <v>-2.1829999999999998</v>
      </c>
      <c r="M4313">
        <v>-2.9820000000000002</v>
      </c>
      <c r="N4313">
        <v>-3.1629999999999998</v>
      </c>
      <c r="O4313">
        <v>1.1739999999999999</v>
      </c>
      <c r="P4313">
        <v>1.1850000000000001</v>
      </c>
      <c r="Q4313">
        <v>1.1839999999999999</v>
      </c>
      <c r="R4313">
        <v>0.91700000000000004</v>
      </c>
      <c r="S4313">
        <v>0.41</v>
      </c>
    </row>
    <row r="4314" spans="1:19" x14ac:dyDescent="0.3">
      <c r="A4314">
        <v>540</v>
      </c>
      <c r="B4314">
        <v>-0.187</v>
      </c>
      <c r="C4314">
        <v>-1.1870000000000001</v>
      </c>
      <c r="D4314">
        <v>-2.1829999999999998</v>
      </c>
      <c r="E4314">
        <v>-2.9809999999999999</v>
      </c>
      <c r="F4314">
        <v>-3.161</v>
      </c>
      <c r="G4314">
        <v>4</v>
      </c>
      <c r="H4314">
        <v>-0.01</v>
      </c>
      <c r="I4314">
        <v>4</v>
      </c>
      <c r="J4314">
        <v>-0.20599999999999999</v>
      </c>
      <c r="K4314">
        <v>-1.1919999999999999</v>
      </c>
      <c r="L4314">
        <v>-2.1829999999999998</v>
      </c>
      <c r="M4314">
        <v>-2.9820000000000002</v>
      </c>
      <c r="N4314">
        <v>-3.1619999999999999</v>
      </c>
      <c r="O4314">
        <v>1.1739999999999999</v>
      </c>
      <c r="P4314">
        <v>1.1839999999999999</v>
      </c>
      <c r="Q4314">
        <v>1.1830000000000001</v>
      </c>
      <c r="R4314">
        <v>0.91600000000000004</v>
      </c>
      <c r="S4314">
        <v>0.41</v>
      </c>
    </row>
    <row r="4315" spans="1:19" x14ac:dyDescent="0.3">
      <c r="A4315">
        <v>600</v>
      </c>
      <c r="B4315">
        <v>-0.187</v>
      </c>
      <c r="C4315">
        <v>-1.1870000000000001</v>
      </c>
      <c r="D4315">
        <v>-2.1829999999999998</v>
      </c>
      <c r="E4315">
        <v>-2.9809999999999999</v>
      </c>
      <c r="F4315">
        <v>-3.161</v>
      </c>
      <c r="G4315">
        <v>4</v>
      </c>
      <c r="H4315">
        <v>-0.01</v>
      </c>
      <c r="I4315">
        <v>4</v>
      </c>
      <c r="J4315">
        <v>-0.20799999999999999</v>
      </c>
      <c r="K4315">
        <v>-1.1930000000000001</v>
      </c>
      <c r="L4315">
        <v>-2.1829999999999998</v>
      </c>
      <c r="M4315">
        <v>-2.9809999999999999</v>
      </c>
      <c r="N4315">
        <v>-3.161</v>
      </c>
      <c r="O4315">
        <v>1.173</v>
      </c>
      <c r="P4315">
        <v>1.1819999999999999</v>
      </c>
      <c r="Q4315">
        <v>1.1830000000000001</v>
      </c>
      <c r="R4315">
        <v>0.91600000000000004</v>
      </c>
      <c r="S4315">
        <v>0.41</v>
      </c>
    </row>
    <row r="4317" spans="1:19" x14ac:dyDescent="0.3">
      <c r="A4317" t="s">
        <v>0</v>
      </c>
      <c r="B4317" t="s">
        <v>333</v>
      </c>
    </row>
    <row r="4318" spans="1:19" x14ac:dyDescent="0.3">
      <c r="A4318">
        <v>0</v>
      </c>
      <c r="B4318">
        <v>-0.187</v>
      </c>
      <c r="C4318">
        <v>-1.1870000000000001</v>
      </c>
      <c r="D4318">
        <v>-2.1819999999999999</v>
      </c>
      <c r="E4318">
        <v>-2.9750000000000001</v>
      </c>
      <c r="F4318">
        <v>-3.1520000000000001</v>
      </c>
      <c r="G4318">
        <v>4</v>
      </c>
      <c r="H4318">
        <v>-0.01</v>
      </c>
      <c r="I4318">
        <v>4</v>
      </c>
      <c r="J4318">
        <v>-0.187</v>
      </c>
      <c r="K4318">
        <v>-1.1870000000000001</v>
      </c>
      <c r="L4318">
        <v>-2.1829999999999998</v>
      </c>
      <c r="M4318">
        <v>-2.9769999999999999</v>
      </c>
      <c r="N4318">
        <v>-3.16</v>
      </c>
      <c r="O4318">
        <v>1.17</v>
      </c>
      <c r="P4318">
        <v>1.17</v>
      </c>
      <c r="Q4318">
        <v>1.163</v>
      </c>
      <c r="R4318">
        <v>0.89700000000000002</v>
      </c>
      <c r="S4318">
        <v>0.41</v>
      </c>
    </row>
    <row r="4319" spans="1:19" x14ac:dyDescent="0.3">
      <c r="A4319">
        <v>60</v>
      </c>
      <c r="B4319">
        <v>-0.187</v>
      </c>
      <c r="C4319">
        <v>-1.1870000000000001</v>
      </c>
      <c r="D4319">
        <v>-2.1819999999999999</v>
      </c>
      <c r="E4319">
        <v>-2.9750000000000001</v>
      </c>
      <c r="F4319">
        <v>-3.1520000000000001</v>
      </c>
      <c r="G4319">
        <v>4</v>
      </c>
      <c r="H4319">
        <v>-0.01</v>
      </c>
      <c r="I4319">
        <v>4</v>
      </c>
      <c r="J4319">
        <v>-0.191</v>
      </c>
      <c r="K4319">
        <v>-1.1870000000000001</v>
      </c>
      <c r="L4319">
        <v>-2.1829999999999998</v>
      </c>
      <c r="M4319">
        <v>-2.9769999999999999</v>
      </c>
      <c r="N4319">
        <v>-3.1589999999999998</v>
      </c>
      <c r="O4319">
        <v>1.173</v>
      </c>
      <c r="P4319">
        <v>1.1839999999999999</v>
      </c>
      <c r="Q4319">
        <v>1.1759999999999999</v>
      </c>
      <c r="R4319">
        <v>0.90300000000000002</v>
      </c>
      <c r="S4319">
        <v>0.40899999999999997</v>
      </c>
    </row>
    <row r="4320" spans="1:19" x14ac:dyDescent="0.3">
      <c r="A4320">
        <v>120</v>
      </c>
      <c r="B4320">
        <v>-0.187</v>
      </c>
      <c r="C4320">
        <v>-1.1870000000000001</v>
      </c>
      <c r="D4320">
        <v>-2.1819999999999999</v>
      </c>
      <c r="E4320">
        <v>-2.9750000000000001</v>
      </c>
      <c r="F4320">
        <v>-3.1520000000000001</v>
      </c>
      <c r="G4320">
        <v>4</v>
      </c>
      <c r="H4320">
        <v>-0.01</v>
      </c>
      <c r="I4320">
        <v>4</v>
      </c>
      <c r="J4320">
        <v>-0.19400000000000001</v>
      </c>
      <c r="K4320">
        <v>-1.1870000000000001</v>
      </c>
      <c r="L4320">
        <v>-2.1819999999999999</v>
      </c>
      <c r="M4320">
        <v>-2.976</v>
      </c>
      <c r="N4320">
        <v>-3.1579999999999999</v>
      </c>
      <c r="O4320">
        <v>1.175</v>
      </c>
      <c r="P4320">
        <v>1.1879999999999999</v>
      </c>
      <c r="Q4320">
        <v>1.18</v>
      </c>
      <c r="R4320">
        <v>0.90700000000000003</v>
      </c>
      <c r="S4320">
        <v>0.40899999999999997</v>
      </c>
    </row>
    <row r="4321" spans="1:19" x14ac:dyDescent="0.3">
      <c r="A4321">
        <v>180</v>
      </c>
      <c r="B4321">
        <v>-0.187</v>
      </c>
      <c r="C4321">
        <v>-1.1870000000000001</v>
      </c>
      <c r="D4321">
        <v>-2.1819999999999999</v>
      </c>
      <c r="E4321">
        <v>-2.9750000000000001</v>
      </c>
      <c r="F4321">
        <v>-3.1520000000000001</v>
      </c>
      <c r="G4321">
        <v>4</v>
      </c>
      <c r="H4321">
        <v>-0.01</v>
      </c>
      <c r="I4321">
        <v>4</v>
      </c>
      <c r="J4321">
        <v>-0.19600000000000001</v>
      </c>
      <c r="K4321">
        <v>-1.1870000000000001</v>
      </c>
      <c r="L4321">
        <v>-2.1829999999999998</v>
      </c>
      <c r="M4321">
        <v>-2.976</v>
      </c>
      <c r="N4321">
        <v>-3.157</v>
      </c>
      <c r="O4321">
        <v>1.175</v>
      </c>
      <c r="P4321">
        <v>1.1910000000000001</v>
      </c>
      <c r="Q4321">
        <v>1.1819999999999999</v>
      </c>
      <c r="R4321">
        <v>0.91</v>
      </c>
      <c r="S4321">
        <v>0.40899999999999997</v>
      </c>
    </row>
    <row r="4322" spans="1:19" x14ac:dyDescent="0.3">
      <c r="A4322">
        <v>240</v>
      </c>
      <c r="B4322">
        <v>-0.187</v>
      </c>
      <c r="C4322">
        <v>-1.1870000000000001</v>
      </c>
      <c r="D4322">
        <v>-2.1819999999999999</v>
      </c>
      <c r="E4322">
        <v>-2.9750000000000001</v>
      </c>
      <c r="F4322">
        <v>-3.1520000000000001</v>
      </c>
      <c r="G4322">
        <v>4</v>
      </c>
      <c r="H4322">
        <v>-0.01</v>
      </c>
      <c r="I4322">
        <v>4</v>
      </c>
      <c r="J4322">
        <v>-0.19800000000000001</v>
      </c>
      <c r="K4322">
        <v>-1.1870000000000001</v>
      </c>
      <c r="L4322">
        <v>-2.1819999999999999</v>
      </c>
      <c r="M4322">
        <v>-2.976</v>
      </c>
      <c r="N4322">
        <v>-3.157</v>
      </c>
      <c r="O4322">
        <v>1.175</v>
      </c>
      <c r="P4322">
        <v>1.1910000000000001</v>
      </c>
      <c r="Q4322">
        <v>1.1830000000000001</v>
      </c>
      <c r="R4322">
        <v>0.91100000000000003</v>
      </c>
      <c r="S4322">
        <v>0.40799999999999997</v>
      </c>
    </row>
    <row r="4323" spans="1:19" x14ac:dyDescent="0.3">
      <c r="A4323">
        <v>300</v>
      </c>
      <c r="B4323">
        <v>-0.187</v>
      </c>
      <c r="C4323">
        <v>-1.1870000000000001</v>
      </c>
      <c r="D4323">
        <v>-2.1819999999999999</v>
      </c>
      <c r="E4323">
        <v>-2.9750000000000001</v>
      </c>
      <c r="F4323">
        <v>-3.1520000000000001</v>
      </c>
      <c r="G4323">
        <v>4</v>
      </c>
      <c r="H4323">
        <v>-0.01</v>
      </c>
      <c r="I4323">
        <v>4</v>
      </c>
      <c r="J4323">
        <v>-0.2</v>
      </c>
      <c r="K4323">
        <v>-1.1879999999999999</v>
      </c>
      <c r="L4323">
        <v>-2.1829999999999998</v>
      </c>
      <c r="M4323">
        <v>-2.976</v>
      </c>
      <c r="N4323">
        <v>-3.1549999999999998</v>
      </c>
      <c r="O4323">
        <v>1.175</v>
      </c>
      <c r="P4323">
        <v>1.1890000000000001</v>
      </c>
      <c r="Q4323">
        <v>1.1830000000000001</v>
      </c>
      <c r="R4323">
        <v>0.91200000000000003</v>
      </c>
      <c r="S4323">
        <v>0.40799999999999997</v>
      </c>
    </row>
    <row r="4324" spans="1:19" x14ac:dyDescent="0.3">
      <c r="A4324">
        <v>360</v>
      </c>
      <c r="B4324">
        <v>-0.187</v>
      </c>
      <c r="C4324">
        <v>-1.1870000000000001</v>
      </c>
      <c r="D4324">
        <v>-2.1819999999999999</v>
      </c>
      <c r="E4324">
        <v>-2.9750000000000001</v>
      </c>
      <c r="F4324">
        <v>-3.1520000000000001</v>
      </c>
      <c r="G4324">
        <v>4</v>
      </c>
      <c r="H4324">
        <v>-0.01</v>
      </c>
      <c r="I4324">
        <v>4</v>
      </c>
      <c r="J4324">
        <v>-0.20100000000000001</v>
      </c>
      <c r="K4324">
        <v>-1.1879999999999999</v>
      </c>
      <c r="L4324">
        <v>-2.1819999999999999</v>
      </c>
      <c r="M4324">
        <v>-2.976</v>
      </c>
      <c r="N4324">
        <v>-3.1539999999999999</v>
      </c>
      <c r="O4324">
        <v>1.175</v>
      </c>
      <c r="P4324">
        <v>1.1870000000000001</v>
      </c>
      <c r="Q4324">
        <v>1.1830000000000001</v>
      </c>
      <c r="R4324">
        <v>0.91200000000000003</v>
      </c>
      <c r="S4324">
        <v>0.40799999999999997</v>
      </c>
    </row>
    <row r="4325" spans="1:19" x14ac:dyDescent="0.3">
      <c r="A4325">
        <v>420</v>
      </c>
      <c r="B4325">
        <v>-0.187</v>
      </c>
      <c r="C4325">
        <v>-1.1870000000000001</v>
      </c>
      <c r="D4325">
        <v>-2.1819999999999999</v>
      </c>
      <c r="E4325">
        <v>-2.9750000000000001</v>
      </c>
      <c r="F4325">
        <v>-3.1520000000000001</v>
      </c>
      <c r="G4325">
        <v>4</v>
      </c>
      <c r="H4325">
        <v>-0.01</v>
      </c>
      <c r="I4325">
        <v>4</v>
      </c>
      <c r="J4325">
        <v>-0.20300000000000001</v>
      </c>
      <c r="K4325">
        <v>-1.19</v>
      </c>
      <c r="L4325">
        <v>-2.1819999999999999</v>
      </c>
      <c r="M4325">
        <v>-2.976</v>
      </c>
      <c r="N4325">
        <v>-3.153</v>
      </c>
      <c r="O4325">
        <v>1.175</v>
      </c>
      <c r="P4325">
        <v>1.1859999999999999</v>
      </c>
      <c r="Q4325">
        <v>1.1839999999999999</v>
      </c>
      <c r="R4325">
        <v>0.91100000000000003</v>
      </c>
      <c r="S4325">
        <v>0.40699999999999997</v>
      </c>
    </row>
    <row r="4326" spans="1:19" x14ac:dyDescent="0.3">
      <c r="A4326">
        <v>480</v>
      </c>
      <c r="B4326">
        <v>-0.187</v>
      </c>
      <c r="C4326">
        <v>-1.1870000000000001</v>
      </c>
      <c r="D4326">
        <v>-2.1819999999999999</v>
      </c>
      <c r="E4326">
        <v>-2.9750000000000001</v>
      </c>
      <c r="F4326">
        <v>-3.1520000000000001</v>
      </c>
      <c r="G4326">
        <v>4</v>
      </c>
      <c r="H4326">
        <v>-0.01</v>
      </c>
      <c r="I4326">
        <v>4</v>
      </c>
      <c r="J4326">
        <v>-0.20499999999999999</v>
      </c>
      <c r="K4326">
        <v>-1.1910000000000001</v>
      </c>
      <c r="L4326">
        <v>-2.1819999999999999</v>
      </c>
      <c r="M4326">
        <v>-2.976</v>
      </c>
      <c r="N4326">
        <v>-3.153</v>
      </c>
      <c r="O4326">
        <v>1.1739999999999999</v>
      </c>
      <c r="P4326">
        <v>1.1850000000000001</v>
      </c>
      <c r="Q4326">
        <v>1.1839999999999999</v>
      </c>
      <c r="R4326">
        <v>0.91100000000000003</v>
      </c>
      <c r="S4326">
        <v>0.40699999999999997</v>
      </c>
    </row>
    <row r="4327" spans="1:19" x14ac:dyDescent="0.3">
      <c r="A4327">
        <v>540</v>
      </c>
      <c r="B4327">
        <v>-0.187</v>
      </c>
      <c r="C4327">
        <v>-1.1870000000000001</v>
      </c>
      <c r="D4327">
        <v>-2.1819999999999999</v>
      </c>
      <c r="E4327">
        <v>-2.9750000000000001</v>
      </c>
      <c r="F4327">
        <v>-3.1520000000000001</v>
      </c>
      <c r="G4327">
        <v>4</v>
      </c>
      <c r="H4327">
        <v>-0.01</v>
      </c>
      <c r="I4327">
        <v>4</v>
      </c>
      <c r="J4327">
        <v>-0.20599999999999999</v>
      </c>
      <c r="K4327">
        <v>-1.1919999999999999</v>
      </c>
      <c r="L4327">
        <v>-2.1819999999999999</v>
      </c>
      <c r="M4327">
        <v>-2.9750000000000001</v>
      </c>
      <c r="N4327">
        <v>-3.1520000000000001</v>
      </c>
      <c r="O4327">
        <v>1.1739999999999999</v>
      </c>
      <c r="P4327">
        <v>1.1839999999999999</v>
      </c>
      <c r="Q4327">
        <v>1.1830000000000001</v>
      </c>
      <c r="R4327">
        <v>0.91</v>
      </c>
      <c r="S4327">
        <v>0.40699999999999997</v>
      </c>
    </row>
    <row r="4328" spans="1:19" x14ac:dyDescent="0.3">
      <c r="A4328">
        <v>600</v>
      </c>
      <c r="B4328">
        <v>-0.187</v>
      </c>
      <c r="C4328">
        <v>-1.1870000000000001</v>
      </c>
      <c r="D4328">
        <v>-2.1819999999999999</v>
      </c>
      <c r="E4328">
        <v>-2.9750000000000001</v>
      </c>
      <c r="F4328">
        <v>-3.1520000000000001</v>
      </c>
      <c r="G4328">
        <v>4</v>
      </c>
      <c r="H4328">
        <v>-0.01</v>
      </c>
      <c r="I4328">
        <v>4</v>
      </c>
      <c r="J4328">
        <v>-0.20799999999999999</v>
      </c>
      <c r="K4328">
        <v>-1.1930000000000001</v>
      </c>
      <c r="L4328">
        <v>-2.1829999999999998</v>
      </c>
      <c r="M4328">
        <v>-2.9750000000000001</v>
      </c>
      <c r="N4328">
        <v>-3.1520000000000001</v>
      </c>
      <c r="O4328">
        <v>1.173</v>
      </c>
      <c r="P4328">
        <v>1.1819999999999999</v>
      </c>
      <c r="Q4328">
        <v>1.1830000000000001</v>
      </c>
      <c r="R4328">
        <v>0.90900000000000003</v>
      </c>
      <c r="S4328">
        <v>0.40699999999999997</v>
      </c>
    </row>
    <row r="4330" spans="1:19" x14ac:dyDescent="0.3">
      <c r="A4330" t="s">
        <v>0</v>
      </c>
      <c r="B4330" t="s">
        <v>334</v>
      </c>
    </row>
    <row r="4331" spans="1:19" x14ac:dyDescent="0.3">
      <c r="A4331">
        <v>0</v>
      </c>
      <c r="B4331">
        <v>-0.187</v>
      </c>
      <c r="C4331">
        <v>-1.1870000000000001</v>
      </c>
      <c r="D4331">
        <v>-2.1840000000000002</v>
      </c>
      <c r="E4331">
        <v>-3.02</v>
      </c>
      <c r="F4331">
        <v>-3.2309999999999999</v>
      </c>
      <c r="G4331">
        <v>4</v>
      </c>
      <c r="H4331">
        <v>0</v>
      </c>
      <c r="I4331">
        <v>4</v>
      </c>
      <c r="J4331">
        <v>-0.187</v>
      </c>
      <c r="K4331">
        <v>-1.1870000000000001</v>
      </c>
      <c r="L4331">
        <v>-2.1840000000000002</v>
      </c>
      <c r="M4331">
        <v>-3.0209999999999999</v>
      </c>
      <c r="N4331">
        <v>-3.24</v>
      </c>
      <c r="O4331">
        <v>1.17</v>
      </c>
      <c r="P4331">
        <v>1.17</v>
      </c>
      <c r="Q4331">
        <v>1.165</v>
      </c>
      <c r="R4331">
        <v>0.94499999999999995</v>
      </c>
      <c r="S4331">
        <v>0.437</v>
      </c>
    </row>
    <row r="4332" spans="1:19" x14ac:dyDescent="0.3">
      <c r="A4332">
        <v>60</v>
      </c>
      <c r="B4332">
        <v>-0.187</v>
      </c>
      <c r="C4332">
        <v>-1.1870000000000001</v>
      </c>
      <c r="D4332">
        <v>-2.1840000000000002</v>
      </c>
      <c r="E4332">
        <v>-3.02</v>
      </c>
      <c r="F4332">
        <v>-3.2309999999999999</v>
      </c>
      <c r="G4332">
        <v>4</v>
      </c>
      <c r="H4332">
        <v>0</v>
      </c>
      <c r="I4332">
        <v>4</v>
      </c>
      <c r="J4332">
        <v>-0.19</v>
      </c>
      <c r="K4332">
        <v>-1.1870000000000001</v>
      </c>
      <c r="L4332">
        <v>-2.1840000000000002</v>
      </c>
      <c r="M4332">
        <v>-3.0209999999999999</v>
      </c>
      <c r="N4332">
        <v>-3.2389999999999999</v>
      </c>
      <c r="O4332">
        <v>1.175</v>
      </c>
      <c r="P4332">
        <v>1.1839999999999999</v>
      </c>
      <c r="Q4332">
        <v>1.1779999999999999</v>
      </c>
      <c r="R4332">
        <v>0.95399999999999996</v>
      </c>
      <c r="S4332">
        <v>0.437</v>
      </c>
    </row>
    <row r="4333" spans="1:19" x14ac:dyDescent="0.3">
      <c r="A4333">
        <v>120</v>
      </c>
      <c r="B4333">
        <v>-0.187</v>
      </c>
      <c r="C4333">
        <v>-1.1870000000000001</v>
      </c>
      <c r="D4333">
        <v>-2.1840000000000002</v>
      </c>
      <c r="E4333">
        <v>-3.02</v>
      </c>
      <c r="F4333">
        <v>-3.2309999999999999</v>
      </c>
      <c r="G4333">
        <v>4</v>
      </c>
      <c r="H4333">
        <v>0</v>
      </c>
      <c r="I4333">
        <v>4</v>
      </c>
      <c r="J4333">
        <v>-0.192</v>
      </c>
      <c r="K4333">
        <v>-1.1870000000000001</v>
      </c>
      <c r="L4333">
        <v>-2.1840000000000002</v>
      </c>
      <c r="M4333">
        <v>-3.0209999999999999</v>
      </c>
      <c r="N4333">
        <v>-3.2389999999999999</v>
      </c>
      <c r="O4333">
        <v>1.1779999999999999</v>
      </c>
      <c r="P4333">
        <v>1.1879999999999999</v>
      </c>
      <c r="Q4333">
        <v>1.1819999999999999</v>
      </c>
      <c r="R4333">
        <v>0.95899999999999996</v>
      </c>
      <c r="S4333">
        <v>0.436</v>
      </c>
    </row>
    <row r="4334" spans="1:19" x14ac:dyDescent="0.3">
      <c r="A4334">
        <v>180</v>
      </c>
      <c r="B4334">
        <v>-0.187</v>
      </c>
      <c r="C4334">
        <v>-1.1870000000000001</v>
      </c>
      <c r="D4334">
        <v>-2.1840000000000002</v>
      </c>
      <c r="E4334">
        <v>-3.02</v>
      </c>
      <c r="F4334">
        <v>-3.2309999999999999</v>
      </c>
      <c r="G4334">
        <v>4</v>
      </c>
      <c r="H4334">
        <v>0</v>
      </c>
      <c r="I4334">
        <v>4</v>
      </c>
      <c r="J4334">
        <v>-0.19400000000000001</v>
      </c>
      <c r="K4334">
        <v>-1.1870000000000001</v>
      </c>
      <c r="L4334">
        <v>-2.1840000000000002</v>
      </c>
      <c r="M4334">
        <v>-3.0209999999999999</v>
      </c>
      <c r="N4334">
        <v>-3.238</v>
      </c>
      <c r="O4334">
        <v>1.18</v>
      </c>
      <c r="P4334">
        <v>1.1910000000000001</v>
      </c>
      <c r="Q4334">
        <v>1.1839999999999999</v>
      </c>
      <c r="R4334">
        <v>0.96099999999999997</v>
      </c>
      <c r="S4334">
        <v>0.436</v>
      </c>
    </row>
    <row r="4335" spans="1:19" x14ac:dyDescent="0.3">
      <c r="A4335">
        <v>240</v>
      </c>
      <c r="B4335">
        <v>-0.187</v>
      </c>
      <c r="C4335">
        <v>-1.1870000000000001</v>
      </c>
      <c r="D4335">
        <v>-2.1840000000000002</v>
      </c>
      <c r="E4335">
        <v>-3.02</v>
      </c>
      <c r="F4335">
        <v>-3.2309999999999999</v>
      </c>
      <c r="G4335">
        <v>4</v>
      </c>
      <c r="H4335">
        <v>0</v>
      </c>
      <c r="I4335">
        <v>4</v>
      </c>
      <c r="J4335">
        <v>-0.19400000000000001</v>
      </c>
      <c r="K4335">
        <v>-1.1870000000000001</v>
      </c>
      <c r="L4335">
        <v>-2.1840000000000002</v>
      </c>
      <c r="M4335">
        <v>-3.0209999999999999</v>
      </c>
      <c r="N4335">
        <v>-3.2370000000000001</v>
      </c>
      <c r="O4335">
        <v>1.1819999999999999</v>
      </c>
      <c r="P4335">
        <v>1.1910000000000001</v>
      </c>
      <c r="Q4335">
        <v>1.1850000000000001</v>
      </c>
      <c r="R4335">
        <v>0.96199999999999997</v>
      </c>
      <c r="S4335">
        <v>0.436</v>
      </c>
    </row>
    <row r="4336" spans="1:19" x14ac:dyDescent="0.3">
      <c r="A4336">
        <v>300</v>
      </c>
      <c r="B4336">
        <v>-0.187</v>
      </c>
      <c r="C4336">
        <v>-1.1870000000000001</v>
      </c>
      <c r="D4336">
        <v>-2.1840000000000002</v>
      </c>
      <c r="E4336">
        <v>-3.02</v>
      </c>
      <c r="F4336">
        <v>-3.2309999999999999</v>
      </c>
      <c r="G4336">
        <v>4</v>
      </c>
      <c r="H4336">
        <v>0</v>
      </c>
      <c r="I4336">
        <v>4</v>
      </c>
      <c r="J4336">
        <v>-0.19500000000000001</v>
      </c>
      <c r="K4336">
        <v>-1.1879999999999999</v>
      </c>
      <c r="L4336">
        <v>-2.1840000000000002</v>
      </c>
      <c r="M4336">
        <v>-3.0209999999999999</v>
      </c>
      <c r="N4336">
        <v>-3.2349999999999999</v>
      </c>
      <c r="O4336">
        <v>1.1830000000000001</v>
      </c>
      <c r="P4336">
        <v>1.1890000000000001</v>
      </c>
      <c r="Q4336">
        <v>1.1859999999999999</v>
      </c>
      <c r="R4336">
        <v>0.96199999999999997</v>
      </c>
      <c r="S4336">
        <v>0.435</v>
      </c>
    </row>
    <row r="4337" spans="1:19" x14ac:dyDescent="0.3">
      <c r="A4337">
        <v>360</v>
      </c>
      <c r="B4337">
        <v>-0.187</v>
      </c>
      <c r="C4337">
        <v>-1.1870000000000001</v>
      </c>
      <c r="D4337">
        <v>-2.1840000000000002</v>
      </c>
      <c r="E4337">
        <v>-3.02</v>
      </c>
      <c r="F4337">
        <v>-3.2309999999999999</v>
      </c>
      <c r="G4337">
        <v>4</v>
      </c>
      <c r="H4337">
        <v>0</v>
      </c>
      <c r="I4337">
        <v>4</v>
      </c>
      <c r="J4337">
        <v>-0.19500000000000001</v>
      </c>
      <c r="K4337">
        <v>-1.1879999999999999</v>
      </c>
      <c r="L4337">
        <v>-2.1840000000000002</v>
      </c>
      <c r="M4337">
        <v>-3.0209999999999999</v>
      </c>
      <c r="N4337">
        <v>-3.234</v>
      </c>
      <c r="O4337">
        <v>1.1830000000000001</v>
      </c>
      <c r="P4337">
        <v>1.1879999999999999</v>
      </c>
      <c r="Q4337">
        <v>1.1859999999999999</v>
      </c>
      <c r="R4337">
        <v>0.96199999999999997</v>
      </c>
      <c r="S4337">
        <v>0.435</v>
      </c>
    </row>
    <row r="4338" spans="1:19" x14ac:dyDescent="0.3">
      <c r="A4338">
        <v>420</v>
      </c>
      <c r="B4338">
        <v>-0.187</v>
      </c>
      <c r="C4338">
        <v>-1.1870000000000001</v>
      </c>
      <c r="D4338">
        <v>-2.1840000000000002</v>
      </c>
      <c r="E4338">
        <v>-3.02</v>
      </c>
      <c r="F4338">
        <v>-3.2309999999999999</v>
      </c>
      <c r="G4338">
        <v>4</v>
      </c>
      <c r="H4338">
        <v>0</v>
      </c>
      <c r="I4338">
        <v>4</v>
      </c>
      <c r="J4338">
        <v>-0.19600000000000001</v>
      </c>
      <c r="K4338">
        <v>-1.1890000000000001</v>
      </c>
      <c r="L4338">
        <v>-2.1840000000000002</v>
      </c>
      <c r="M4338">
        <v>-3.0209999999999999</v>
      </c>
      <c r="N4338">
        <v>-3.2330000000000001</v>
      </c>
      <c r="O4338">
        <v>1.1839999999999999</v>
      </c>
      <c r="P4338">
        <v>1.1870000000000001</v>
      </c>
      <c r="Q4338">
        <v>1.1859999999999999</v>
      </c>
      <c r="R4338">
        <v>0.96199999999999997</v>
      </c>
      <c r="S4338">
        <v>0.434</v>
      </c>
    </row>
    <row r="4339" spans="1:19" x14ac:dyDescent="0.3">
      <c r="A4339">
        <v>480</v>
      </c>
      <c r="B4339">
        <v>-0.187</v>
      </c>
      <c r="C4339">
        <v>-1.1870000000000001</v>
      </c>
      <c r="D4339">
        <v>-2.1840000000000002</v>
      </c>
      <c r="E4339">
        <v>-3.02</v>
      </c>
      <c r="F4339">
        <v>-3.2309999999999999</v>
      </c>
      <c r="G4339">
        <v>4</v>
      </c>
      <c r="H4339">
        <v>0</v>
      </c>
      <c r="I4339">
        <v>4</v>
      </c>
      <c r="J4339">
        <v>-0.19600000000000001</v>
      </c>
      <c r="K4339">
        <v>-1.19</v>
      </c>
      <c r="L4339">
        <v>-2.1840000000000002</v>
      </c>
      <c r="M4339">
        <v>-3.0209999999999999</v>
      </c>
      <c r="N4339">
        <v>-3.2320000000000002</v>
      </c>
      <c r="O4339">
        <v>1.1839999999999999</v>
      </c>
      <c r="P4339">
        <v>1.1859999999999999</v>
      </c>
      <c r="Q4339">
        <v>1.1859999999999999</v>
      </c>
      <c r="R4339">
        <v>0.96199999999999997</v>
      </c>
      <c r="S4339">
        <v>0.434</v>
      </c>
    </row>
    <row r="4340" spans="1:19" x14ac:dyDescent="0.3">
      <c r="A4340">
        <v>540</v>
      </c>
      <c r="B4340">
        <v>-0.187</v>
      </c>
      <c r="C4340">
        <v>-1.1870000000000001</v>
      </c>
      <c r="D4340">
        <v>-2.1840000000000002</v>
      </c>
      <c r="E4340">
        <v>-3.02</v>
      </c>
      <c r="F4340">
        <v>-3.2309999999999999</v>
      </c>
      <c r="G4340">
        <v>4</v>
      </c>
      <c r="H4340">
        <v>0</v>
      </c>
      <c r="I4340">
        <v>4</v>
      </c>
      <c r="J4340">
        <v>-0.19600000000000001</v>
      </c>
      <c r="K4340">
        <v>-1.1910000000000001</v>
      </c>
      <c r="L4340">
        <v>-2.1840000000000002</v>
      </c>
      <c r="M4340">
        <v>-3.02</v>
      </c>
      <c r="N4340">
        <v>-3.2320000000000002</v>
      </c>
      <c r="O4340">
        <v>1.1850000000000001</v>
      </c>
      <c r="P4340">
        <v>1.1859999999999999</v>
      </c>
      <c r="Q4340">
        <v>1.1859999999999999</v>
      </c>
      <c r="R4340">
        <v>0.96099999999999997</v>
      </c>
      <c r="S4340">
        <v>0.434</v>
      </c>
    </row>
    <row r="4341" spans="1:19" x14ac:dyDescent="0.3">
      <c r="A4341">
        <v>600</v>
      </c>
      <c r="B4341">
        <v>-0.187</v>
      </c>
      <c r="C4341">
        <v>-1.1870000000000001</v>
      </c>
      <c r="D4341">
        <v>-2.1840000000000002</v>
      </c>
      <c r="E4341">
        <v>-3.02</v>
      </c>
      <c r="F4341">
        <v>-3.2309999999999999</v>
      </c>
      <c r="G4341">
        <v>4</v>
      </c>
      <c r="H4341">
        <v>0</v>
      </c>
      <c r="I4341">
        <v>4</v>
      </c>
      <c r="J4341">
        <v>-0.19700000000000001</v>
      </c>
      <c r="K4341">
        <v>-1.1910000000000001</v>
      </c>
      <c r="L4341">
        <v>-2.1840000000000002</v>
      </c>
      <c r="M4341">
        <v>-3.02</v>
      </c>
      <c r="N4341">
        <v>-3.2309999999999999</v>
      </c>
      <c r="O4341">
        <v>1.1850000000000001</v>
      </c>
      <c r="P4341">
        <v>1.1859999999999999</v>
      </c>
      <c r="Q4341">
        <v>1.1850000000000001</v>
      </c>
      <c r="R4341">
        <v>0.96</v>
      </c>
      <c r="S4341">
        <v>0.434</v>
      </c>
    </row>
    <row r="4343" spans="1:19" x14ac:dyDescent="0.3">
      <c r="A4343" t="s">
        <v>0</v>
      </c>
      <c r="B4343" t="s">
        <v>335</v>
      </c>
    </row>
    <row r="4344" spans="1:19" x14ac:dyDescent="0.3">
      <c r="A4344">
        <v>0</v>
      </c>
      <c r="B4344">
        <v>-0.187</v>
      </c>
      <c r="C4344">
        <v>-1.1870000000000001</v>
      </c>
      <c r="D4344">
        <v>-2.1840000000000002</v>
      </c>
      <c r="E4344">
        <v>-3.0150000000000001</v>
      </c>
      <c r="F4344">
        <v>-3.2210000000000001</v>
      </c>
      <c r="G4344">
        <v>4</v>
      </c>
      <c r="H4344">
        <v>0</v>
      </c>
      <c r="I4344">
        <v>4</v>
      </c>
      <c r="J4344">
        <v>-0.187</v>
      </c>
      <c r="K4344">
        <v>-1.1870000000000001</v>
      </c>
      <c r="L4344">
        <v>-2.1840000000000002</v>
      </c>
      <c r="M4344">
        <v>-3.016</v>
      </c>
      <c r="N4344">
        <v>-3.23</v>
      </c>
      <c r="O4344">
        <v>1.17</v>
      </c>
      <c r="P4344">
        <v>1.17</v>
      </c>
      <c r="Q4344">
        <v>1.165</v>
      </c>
      <c r="R4344">
        <v>0.93899999999999995</v>
      </c>
      <c r="S4344">
        <v>0.433</v>
      </c>
    </row>
    <row r="4345" spans="1:19" x14ac:dyDescent="0.3">
      <c r="A4345">
        <v>60</v>
      </c>
      <c r="B4345">
        <v>-0.187</v>
      </c>
      <c r="C4345">
        <v>-1.1870000000000001</v>
      </c>
      <c r="D4345">
        <v>-2.1840000000000002</v>
      </c>
      <c r="E4345">
        <v>-3.0150000000000001</v>
      </c>
      <c r="F4345">
        <v>-3.2210000000000001</v>
      </c>
      <c r="G4345">
        <v>4</v>
      </c>
      <c r="H4345">
        <v>0</v>
      </c>
      <c r="I4345">
        <v>4</v>
      </c>
      <c r="J4345">
        <v>-0.19</v>
      </c>
      <c r="K4345">
        <v>-1.1870000000000001</v>
      </c>
      <c r="L4345">
        <v>-2.1840000000000002</v>
      </c>
      <c r="M4345">
        <v>-3.016</v>
      </c>
      <c r="N4345">
        <v>-3.2290000000000001</v>
      </c>
      <c r="O4345">
        <v>1.175</v>
      </c>
      <c r="P4345">
        <v>1.1839999999999999</v>
      </c>
      <c r="Q4345">
        <v>1.1779999999999999</v>
      </c>
      <c r="R4345">
        <v>0.94799999999999995</v>
      </c>
      <c r="S4345">
        <v>0.433</v>
      </c>
    </row>
    <row r="4346" spans="1:19" x14ac:dyDescent="0.3">
      <c r="A4346">
        <v>120</v>
      </c>
      <c r="B4346">
        <v>-0.187</v>
      </c>
      <c r="C4346">
        <v>-1.1870000000000001</v>
      </c>
      <c r="D4346">
        <v>-2.1840000000000002</v>
      </c>
      <c r="E4346">
        <v>-3.0150000000000001</v>
      </c>
      <c r="F4346">
        <v>-3.2210000000000001</v>
      </c>
      <c r="G4346">
        <v>4</v>
      </c>
      <c r="H4346">
        <v>0</v>
      </c>
      <c r="I4346">
        <v>4</v>
      </c>
      <c r="J4346">
        <v>-0.192</v>
      </c>
      <c r="K4346">
        <v>-1.1870000000000001</v>
      </c>
      <c r="L4346">
        <v>-2.1840000000000002</v>
      </c>
      <c r="M4346">
        <v>-3.0150000000000001</v>
      </c>
      <c r="N4346">
        <v>-3.2290000000000001</v>
      </c>
      <c r="O4346">
        <v>1.1779999999999999</v>
      </c>
      <c r="P4346">
        <v>1.1879999999999999</v>
      </c>
      <c r="Q4346">
        <v>1.1819999999999999</v>
      </c>
      <c r="R4346">
        <v>0.95299999999999996</v>
      </c>
      <c r="S4346">
        <v>0.433</v>
      </c>
    </row>
    <row r="4347" spans="1:19" x14ac:dyDescent="0.3">
      <c r="A4347">
        <v>180</v>
      </c>
      <c r="B4347">
        <v>-0.187</v>
      </c>
      <c r="C4347">
        <v>-1.1870000000000001</v>
      </c>
      <c r="D4347">
        <v>-2.1840000000000002</v>
      </c>
      <c r="E4347">
        <v>-3.0150000000000001</v>
      </c>
      <c r="F4347">
        <v>-3.2210000000000001</v>
      </c>
      <c r="G4347">
        <v>4</v>
      </c>
      <c r="H4347">
        <v>0</v>
      </c>
      <c r="I4347">
        <v>4</v>
      </c>
      <c r="J4347">
        <v>-0.19400000000000001</v>
      </c>
      <c r="K4347">
        <v>-1.1870000000000001</v>
      </c>
      <c r="L4347">
        <v>-2.1840000000000002</v>
      </c>
      <c r="M4347">
        <v>-3.0150000000000001</v>
      </c>
      <c r="N4347">
        <v>-3.2280000000000002</v>
      </c>
      <c r="O4347">
        <v>1.18</v>
      </c>
      <c r="P4347">
        <v>1.1910000000000001</v>
      </c>
      <c r="Q4347">
        <v>1.1839999999999999</v>
      </c>
      <c r="R4347">
        <v>0.95499999999999996</v>
      </c>
      <c r="S4347">
        <v>0.432</v>
      </c>
    </row>
    <row r="4348" spans="1:19" x14ac:dyDescent="0.3">
      <c r="A4348">
        <v>240</v>
      </c>
      <c r="B4348">
        <v>-0.187</v>
      </c>
      <c r="C4348">
        <v>-1.1870000000000001</v>
      </c>
      <c r="D4348">
        <v>-2.1840000000000002</v>
      </c>
      <c r="E4348">
        <v>-3.0150000000000001</v>
      </c>
      <c r="F4348">
        <v>-3.2210000000000001</v>
      </c>
      <c r="G4348">
        <v>4</v>
      </c>
      <c r="H4348">
        <v>0</v>
      </c>
      <c r="I4348">
        <v>4</v>
      </c>
      <c r="J4348">
        <v>-0.19400000000000001</v>
      </c>
      <c r="K4348">
        <v>-1.1870000000000001</v>
      </c>
      <c r="L4348">
        <v>-2.1840000000000002</v>
      </c>
      <c r="M4348">
        <v>-3.0150000000000001</v>
      </c>
      <c r="N4348">
        <v>-3.226</v>
      </c>
      <c r="O4348">
        <v>1.1819999999999999</v>
      </c>
      <c r="P4348">
        <v>1.1910000000000001</v>
      </c>
      <c r="Q4348">
        <v>1.1850000000000001</v>
      </c>
      <c r="R4348">
        <v>0.95599999999999996</v>
      </c>
      <c r="S4348">
        <v>0.432</v>
      </c>
    </row>
    <row r="4349" spans="1:19" x14ac:dyDescent="0.3">
      <c r="A4349">
        <v>300</v>
      </c>
      <c r="B4349">
        <v>-0.187</v>
      </c>
      <c r="C4349">
        <v>-1.1870000000000001</v>
      </c>
      <c r="D4349">
        <v>-2.1840000000000002</v>
      </c>
      <c r="E4349">
        <v>-3.0150000000000001</v>
      </c>
      <c r="F4349">
        <v>-3.2210000000000001</v>
      </c>
      <c r="G4349">
        <v>4</v>
      </c>
      <c r="H4349">
        <v>0</v>
      </c>
      <c r="I4349">
        <v>4</v>
      </c>
      <c r="J4349">
        <v>-0.19500000000000001</v>
      </c>
      <c r="K4349">
        <v>-1.1879999999999999</v>
      </c>
      <c r="L4349">
        <v>-2.1840000000000002</v>
      </c>
      <c r="M4349">
        <v>-3.0150000000000001</v>
      </c>
      <c r="N4349">
        <v>-3.2250000000000001</v>
      </c>
      <c r="O4349">
        <v>1.1830000000000001</v>
      </c>
      <c r="P4349">
        <v>1.1890000000000001</v>
      </c>
      <c r="Q4349">
        <v>1.1850000000000001</v>
      </c>
      <c r="R4349">
        <v>0.95599999999999996</v>
      </c>
      <c r="S4349">
        <v>0.432</v>
      </c>
    </row>
    <row r="4350" spans="1:19" x14ac:dyDescent="0.3">
      <c r="A4350">
        <v>360</v>
      </c>
      <c r="B4350">
        <v>-0.187</v>
      </c>
      <c r="C4350">
        <v>-1.1870000000000001</v>
      </c>
      <c r="D4350">
        <v>-2.1840000000000002</v>
      </c>
      <c r="E4350">
        <v>-3.0150000000000001</v>
      </c>
      <c r="F4350">
        <v>-3.2210000000000001</v>
      </c>
      <c r="G4350">
        <v>4</v>
      </c>
      <c r="H4350">
        <v>0</v>
      </c>
      <c r="I4350">
        <v>4</v>
      </c>
      <c r="J4350">
        <v>-0.19500000000000001</v>
      </c>
      <c r="K4350">
        <v>-1.1879999999999999</v>
      </c>
      <c r="L4350">
        <v>-2.1840000000000002</v>
      </c>
      <c r="M4350">
        <v>-3.016</v>
      </c>
      <c r="N4350">
        <v>-3.2240000000000002</v>
      </c>
      <c r="O4350">
        <v>1.1830000000000001</v>
      </c>
      <c r="P4350">
        <v>1.1879999999999999</v>
      </c>
      <c r="Q4350">
        <v>1.1859999999999999</v>
      </c>
      <c r="R4350">
        <v>0.95599999999999996</v>
      </c>
      <c r="S4350">
        <v>0.43099999999999999</v>
      </c>
    </row>
    <row r="4351" spans="1:19" x14ac:dyDescent="0.3">
      <c r="A4351">
        <v>420</v>
      </c>
      <c r="B4351">
        <v>-0.187</v>
      </c>
      <c r="C4351">
        <v>-1.1870000000000001</v>
      </c>
      <c r="D4351">
        <v>-2.1840000000000002</v>
      </c>
      <c r="E4351">
        <v>-3.0150000000000001</v>
      </c>
      <c r="F4351">
        <v>-3.2210000000000001</v>
      </c>
      <c r="G4351">
        <v>4</v>
      </c>
      <c r="H4351">
        <v>0</v>
      </c>
      <c r="I4351">
        <v>4</v>
      </c>
      <c r="J4351">
        <v>-0.19600000000000001</v>
      </c>
      <c r="K4351">
        <v>-1.1890000000000001</v>
      </c>
      <c r="L4351">
        <v>-2.1840000000000002</v>
      </c>
      <c r="M4351">
        <v>-3.0150000000000001</v>
      </c>
      <c r="N4351">
        <v>-3.2229999999999999</v>
      </c>
      <c r="O4351">
        <v>1.1839999999999999</v>
      </c>
      <c r="P4351">
        <v>1.1870000000000001</v>
      </c>
      <c r="Q4351">
        <v>1.1859999999999999</v>
      </c>
      <c r="R4351">
        <v>0.95599999999999996</v>
      </c>
      <c r="S4351">
        <v>0.43099999999999999</v>
      </c>
    </row>
    <row r="4352" spans="1:19" x14ac:dyDescent="0.3">
      <c r="A4352">
        <v>480</v>
      </c>
      <c r="B4352">
        <v>-0.187</v>
      </c>
      <c r="C4352">
        <v>-1.1870000000000001</v>
      </c>
      <c r="D4352">
        <v>-2.1840000000000002</v>
      </c>
      <c r="E4352">
        <v>-3.0150000000000001</v>
      </c>
      <c r="F4352">
        <v>-3.2210000000000001</v>
      </c>
      <c r="G4352">
        <v>4</v>
      </c>
      <c r="H4352">
        <v>0</v>
      </c>
      <c r="I4352">
        <v>4</v>
      </c>
      <c r="J4352">
        <v>-0.19600000000000001</v>
      </c>
      <c r="K4352">
        <v>-1.19</v>
      </c>
      <c r="L4352">
        <v>-2.1840000000000002</v>
      </c>
      <c r="M4352">
        <v>-3.0150000000000001</v>
      </c>
      <c r="N4352">
        <v>-3.222</v>
      </c>
      <c r="O4352">
        <v>1.1839999999999999</v>
      </c>
      <c r="P4352">
        <v>1.1859999999999999</v>
      </c>
      <c r="Q4352">
        <v>1.1859999999999999</v>
      </c>
      <c r="R4352">
        <v>0.95499999999999996</v>
      </c>
      <c r="S4352">
        <v>0.43099999999999999</v>
      </c>
    </row>
    <row r="4353" spans="1:19" x14ac:dyDescent="0.3">
      <c r="A4353">
        <v>540</v>
      </c>
      <c r="B4353">
        <v>-0.187</v>
      </c>
      <c r="C4353">
        <v>-1.1870000000000001</v>
      </c>
      <c r="D4353">
        <v>-2.1840000000000002</v>
      </c>
      <c r="E4353">
        <v>-3.0150000000000001</v>
      </c>
      <c r="F4353">
        <v>-3.2210000000000001</v>
      </c>
      <c r="G4353">
        <v>4</v>
      </c>
      <c r="H4353">
        <v>0</v>
      </c>
      <c r="I4353">
        <v>4</v>
      </c>
      <c r="J4353">
        <v>-0.19600000000000001</v>
      </c>
      <c r="K4353">
        <v>-1.1910000000000001</v>
      </c>
      <c r="L4353">
        <v>-2.1840000000000002</v>
      </c>
      <c r="M4353">
        <v>-3.0150000000000001</v>
      </c>
      <c r="N4353">
        <v>-3.222</v>
      </c>
      <c r="O4353">
        <v>1.1850000000000001</v>
      </c>
      <c r="P4353">
        <v>1.1859999999999999</v>
      </c>
      <c r="Q4353">
        <v>1.1859999999999999</v>
      </c>
      <c r="R4353">
        <v>0.95499999999999996</v>
      </c>
      <c r="S4353">
        <v>0.43</v>
      </c>
    </row>
    <row r="4354" spans="1:19" x14ac:dyDescent="0.3">
      <c r="A4354">
        <v>600</v>
      </c>
      <c r="B4354">
        <v>-0.187</v>
      </c>
      <c r="C4354">
        <v>-1.1870000000000001</v>
      </c>
      <c r="D4354">
        <v>-2.1840000000000002</v>
      </c>
      <c r="E4354">
        <v>-3.0150000000000001</v>
      </c>
      <c r="F4354">
        <v>-3.2210000000000001</v>
      </c>
      <c r="G4354">
        <v>4</v>
      </c>
      <c r="H4354">
        <v>0</v>
      </c>
      <c r="I4354">
        <v>4</v>
      </c>
      <c r="J4354">
        <v>-0.19700000000000001</v>
      </c>
      <c r="K4354">
        <v>-1.1910000000000001</v>
      </c>
      <c r="L4354">
        <v>-2.1840000000000002</v>
      </c>
      <c r="M4354">
        <v>-3.0150000000000001</v>
      </c>
      <c r="N4354">
        <v>-3.2210000000000001</v>
      </c>
      <c r="O4354">
        <v>1.1850000000000001</v>
      </c>
      <c r="P4354">
        <v>1.1859999999999999</v>
      </c>
      <c r="Q4354">
        <v>1.1850000000000001</v>
      </c>
      <c r="R4354">
        <v>0.95399999999999996</v>
      </c>
      <c r="S4354">
        <v>0.43</v>
      </c>
    </row>
    <row r="4356" spans="1:19" x14ac:dyDescent="0.3">
      <c r="A4356" t="s">
        <v>0</v>
      </c>
      <c r="B4356" t="s">
        <v>336</v>
      </c>
    </row>
    <row r="4357" spans="1:19" x14ac:dyDescent="0.3">
      <c r="A4357">
        <v>0</v>
      </c>
      <c r="B4357">
        <v>-0.187</v>
      </c>
      <c r="C4357">
        <v>-1.1870000000000001</v>
      </c>
      <c r="D4357">
        <v>-2.1840000000000002</v>
      </c>
      <c r="E4357">
        <v>-3.0089999999999999</v>
      </c>
      <c r="F4357">
        <v>-3.2109999999999999</v>
      </c>
      <c r="G4357">
        <v>4</v>
      </c>
      <c r="H4357">
        <v>0</v>
      </c>
      <c r="I4357">
        <v>4</v>
      </c>
      <c r="J4357">
        <v>-0.187</v>
      </c>
      <c r="K4357">
        <v>-1.1870000000000001</v>
      </c>
      <c r="L4357">
        <v>-2.1840000000000002</v>
      </c>
      <c r="M4357">
        <v>-3.0110000000000001</v>
      </c>
      <c r="N4357">
        <v>-3.22</v>
      </c>
      <c r="O4357">
        <v>1.17</v>
      </c>
      <c r="P4357">
        <v>1.17</v>
      </c>
      <c r="Q4357">
        <v>1.165</v>
      </c>
      <c r="R4357">
        <v>0.93300000000000005</v>
      </c>
      <c r="S4357">
        <v>0.43</v>
      </c>
    </row>
    <row r="4358" spans="1:19" x14ac:dyDescent="0.3">
      <c r="A4358">
        <v>60</v>
      </c>
      <c r="B4358">
        <v>-0.187</v>
      </c>
      <c r="C4358">
        <v>-1.1870000000000001</v>
      </c>
      <c r="D4358">
        <v>-2.1840000000000002</v>
      </c>
      <c r="E4358">
        <v>-3.0089999999999999</v>
      </c>
      <c r="F4358">
        <v>-3.2109999999999999</v>
      </c>
      <c r="G4358">
        <v>4</v>
      </c>
      <c r="H4358">
        <v>0</v>
      </c>
      <c r="I4358">
        <v>4</v>
      </c>
      <c r="J4358">
        <v>-0.19</v>
      </c>
      <c r="K4358">
        <v>-1.1870000000000001</v>
      </c>
      <c r="L4358">
        <v>-2.1840000000000002</v>
      </c>
      <c r="M4358">
        <v>-3.0110000000000001</v>
      </c>
      <c r="N4358">
        <v>-3.2189999999999999</v>
      </c>
      <c r="O4358">
        <v>1.175</v>
      </c>
      <c r="P4358">
        <v>1.1839999999999999</v>
      </c>
      <c r="Q4358">
        <v>1.1779999999999999</v>
      </c>
      <c r="R4358">
        <v>0.94199999999999995</v>
      </c>
      <c r="S4358">
        <v>0.42899999999999999</v>
      </c>
    </row>
    <row r="4359" spans="1:19" x14ac:dyDescent="0.3">
      <c r="A4359">
        <v>120</v>
      </c>
      <c r="B4359">
        <v>-0.187</v>
      </c>
      <c r="C4359">
        <v>-1.1870000000000001</v>
      </c>
      <c r="D4359">
        <v>-2.1840000000000002</v>
      </c>
      <c r="E4359">
        <v>-3.0089999999999999</v>
      </c>
      <c r="F4359">
        <v>-3.2109999999999999</v>
      </c>
      <c r="G4359">
        <v>4</v>
      </c>
      <c r="H4359">
        <v>0</v>
      </c>
      <c r="I4359">
        <v>4</v>
      </c>
      <c r="J4359">
        <v>-0.192</v>
      </c>
      <c r="K4359">
        <v>-1.1870000000000001</v>
      </c>
      <c r="L4359">
        <v>-2.1840000000000002</v>
      </c>
      <c r="M4359">
        <v>-3.01</v>
      </c>
      <c r="N4359">
        <v>-3.2189999999999999</v>
      </c>
      <c r="O4359">
        <v>1.1779999999999999</v>
      </c>
      <c r="P4359">
        <v>1.1879999999999999</v>
      </c>
      <c r="Q4359">
        <v>1.1819999999999999</v>
      </c>
      <c r="R4359">
        <v>0.94599999999999995</v>
      </c>
      <c r="S4359">
        <v>0.42899999999999999</v>
      </c>
    </row>
    <row r="4360" spans="1:19" x14ac:dyDescent="0.3">
      <c r="A4360">
        <v>180</v>
      </c>
      <c r="B4360">
        <v>-0.187</v>
      </c>
      <c r="C4360">
        <v>-1.1870000000000001</v>
      </c>
      <c r="D4360">
        <v>-2.1840000000000002</v>
      </c>
      <c r="E4360">
        <v>-3.0089999999999999</v>
      </c>
      <c r="F4360">
        <v>-3.2109999999999999</v>
      </c>
      <c r="G4360">
        <v>4</v>
      </c>
      <c r="H4360">
        <v>0</v>
      </c>
      <c r="I4360">
        <v>4</v>
      </c>
      <c r="J4360">
        <v>-0.19400000000000001</v>
      </c>
      <c r="K4360">
        <v>-1.1870000000000001</v>
      </c>
      <c r="L4360">
        <v>-2.1840000000000002</v>
      </c>
      <c r="M4360">
        <v>-3.01</v>
      </c>
      <c r="N4360">
        <v>-3.2170000000000001</v>
      </c>
      <c r="O4360">
        <v>1.18</v>
      </c>
      <c r="P4360">
        <v>1.1910000000000001</v>
      </c>
      <c r="Q4360">
        <v>1.1839999999999999</v>
      </c>
      <c r="R4360">
        <v>0.94799999999999995</v>
      </c>
      <c r="S4360">
        <v>0.42899999999999999</v>
      </c>
    </row>
    <row r="4361" spans="1:19" x14ac:dyDescent="0.3">
      <c r="A4361">
        <v>240</v>
      </c>
      <c r="B4361">
        <v>-0.187</v>
      </c>
      <c r="C4361">
        <v>-1.1870000000000001</v>
      </c>
      <c r="D4361">
        <v>-2.1840000000000002</v>
      </c>
      <c r="E4361">
        <v>-3.0089999999999999</v>
      </c>
      <c r="F4361">
        <v>-3.2109999999999999</v>
      </c>
      <c r="G4361">
        <v>4</v>
      </c>
      <c r="H4361">
        <v>0</v>
      </c>
      <c r="I4361">
        <v>4</v>
      </c>
      <c r="J4361">
        <v>-0.19400000000000001</v>
      </c>
      <c r="K4361">
        <v>-1.1870000000000001</v>
      </c>
      <c r="L4361">
        <v>-2.1840000000000002</v>
      </c>
      <c r="M4361">
        <v>-3.01</v>
      </c>
      <c r="N4361">
        <v>-3.2170000000000001</v>
      </c>
      <c r="O4361">
        <v>1.1819999999999999</v>
      </c>
      <c r="P4361">
        <v>1.1910000000000001</v>
      </c>
      <c r="Q4361">
        <v>1.1850000000000001</v>
      </c>
      <c r="R4361">
        <v>0.94899999999999995</v>
      </c>
      <c r="S4361">
        <v>0.42899999999999999</v>
      </c>
    </row>
    <row r="4362" spans="1:19" x14ac:dyDescent="0.3">
      <c r="A4362">
        <v>300</v>
      </c>
      <c r="B4362">
        <v>-0.187</v>
      </c>
      <c r="C4362">
        <v>-1.1870000000000001</v>
      </c>
      <c r="D4362">
        <v>-2.1840000000000002</v>
      </c>
      <c r="E4362">
        <v>-3.0089999999999999</v>
      </c>
      <c r="F4362">
        <v>-3.2109999999999999</v>
      </c>
      <c r="G4362">
        <v>4</v>
      </c>
      <c r="H4362">
        <v>0</v>
      </c>
      <c r="I4362">
        <v>4</v>
      </c>
      <c r="J4362">
        <v>-0.19500000000000001</v>
      </c>
      <c r="K4362">
        <v>-1.1879999999999999</v>
      </c>
      <c r="L4362">
        <v>-2.1840000000000002</v>
      </c>
      <c r="M4362">
        <v>-3.01</v>
      </c>
      <c r="N4362">
        <v>-3.2149999999999999</v>
      </c>
      <c r="O4362">
        <v>1.1830000000000001</v>
      </c>
      <c r="P4362">
        <v>1.1890000000000001</v>
      </c>
      <c r="Q4362">
        <v>1.1850000000000001</v>
      </c>
      <c r="R4362">
        <v>0.95</v>
      </c>
      <c r="S4362">
        <v>0.42799999999999999</v>
      </c>
    </row>
    <row r="4363" spans="1:19" x14ac:dyDescent="0.3">
      <c r="A4363">
        <v>360</v>
      </c>
      <c r="B4363">
        <v>-0.187</v>
      </c>
      <c r="C4363">
        <v>-1.1870000000000001</v>
      </c>
      <c r="D4363">
        <v>-2.1840000000000002</v>
      </c>
      <c r="E4363">
        <v>-3.0089999999999999</v>
      </c>
      <c r="F4363">
        <v>-3.2109999999999999</v>
      </c>
      <c r="G4363">
        <v>4</v>
      </c>
      <c r="H4363">
        <v>0</v>
      </c>
      <c r="I4363">
        <v>4</v>
      </c>
      <c r="J4363">
        <v>-0.19500000000000001</v>
      </c>
      <c r="K4363">
        <v>-1.1879999999999999</v>
      </c>
      <c r="L4363">
        <v>-2.1840000000000002</v>
      </c>
      <c r="M4363">
        <v>-3.01</v>
      </c>
      <c r="N4363">
        <v>-3.214</v>
      </c>
      <c r="O4363">
        <v>1.1830000000000001</v>
      </c>
      <c r="P4363">
        <v>1.1879999999999999</v>
      </c>
      <c r="Q4363">
        <v>1.1850000000000001</v>
      </c>
      <c r="R4363">
        <v>0.95</v>
      </c>
      <c r="S4363">
        <v>0.42799999999999999</v>
      </c>
    </row>
    <row r="4364" spans="1:19" x14ac:dyDescent="0.3">
      <c r="A4364">
        <v>420</v>
      </c>
      <c r="B4364">
        <v>-0.187</v>
      </c>
      <c r="C4364">
        <v>-1.1870000000000001</v>
      </c>
      <c r="D4364">
        <v>-2.1840000000000002</v>
      </c>
      <c r="E4364">
        <v>-3.0089999999999999</v>
      </c>
      <c r="F4364">
        <v>-3.2109999999999999</v>
      </c>
      <c r="G4364">
        <v>4</v>
      </c>
      <c r="H4364">
        <v>0</v>
      </c>
      <c r="I4364">
        <v>4</v>
      </c>
      <c r="J4364">
        <v>-0.19600000000000001</v>
      </c>
      <c r="K4364">
        <v>-1.1890000000000001</v>
      </c>
      <c r="L4364">
        <v>-2.1840000000000002</v>
      </c>
      <c r="M4364">
        <v>-3.01</v>
      </c>
      <c r="N4364">
        <v>-3.2130000000000001</v>
      </c>
      <c r="O4364">
        <v>1.1839999999999999</v>
      </c>
      <c r="P4364">
        <v>1.1870000000000001</v>
      </c>
      <c r="Q4364">
        <v>1.1859999999999999</v>
      </c>
      <c r="R4364">
        <v>0.95</v>
      </c>
      <c r="S4364">
        <v>0.42699999999999999</v>
      </c>
    </row>
    <row r="4365" spans="1:19" x14ac:dyDescent="0.3">
      <c r="A4365">
        <v>480</v>
      </c>
      <c r="B4365">
        <v>-0.187</v>
      </c>
      <c r="C4365">
        <v>-1.1870000000000001</v>
      </c>
      <c r="D4365">
        <v>-2.1840000000000002</v>
      </c>
      <c r="E4365">
        <v>-3.0089999999999999</v>
      </c>
      <c r="F4365">
        <v>-3.2109999999999999</v>
      </c>
      <c r="G4365">
        <v>4</v>
      </c>
      <c r="H4365">
        <v>0</v>
      </c>
      <c r="I4365">
        <v>4</v>
      </c>
      <c r="J4365">
        <v>-0.19600000000000001</v>
      </c>
      <c r="K4365">
        <v>-1.19</v>
      </c>
      <c r="L4365">
        <v>-2.1840000000000002</v>
      </c>
      <c r="M4365">
        <v>-3.01</v>
      </c>
      <c r="N4365">
        <v>-3.2130000000000001</v>
      </c>
      <c r="O4365">
        <v>1.1839999999999999</v>
      </c>
      <c r="P4365">
        <v>1.1859999999999999</v>
      </c>
      <c r="Q4365">
        <v>1.1859999999999999</v>
      </c>
      <c r="R4365">
        <v>0.94899999999999995</v>
      </c>
      <c r="S4365">
        <v>0.42699999999999999</v>
      </c>
    </row>
    <row r="4366" spans="1:19" x14ac:dyDescent="0.3">
      <c r="A4366">
        <v>540</v>
      </c>
      <c r="B4366">
        <v>-0.187</v>
      </c>
      <c r="C4366">
        <v>-1.1870000000000001</v>
      </c>
      <c r="D4366">
        <v>-2.1840000000000002</v>
      </c>
      <c r="E4366">
        <v>-3.0089999999999999</v>
      </c>
      <c r="F4366">
        <v>-3.2109999999999999</v>
      </c>
      <c r="G4366">
        <v>4</v>
      </c>
      <c r="H4366">
        <v>0</v>
      </c>
      <c r="I4366">
        <v>4</v>
      </c>
      <c r="J4366">
        <v>-0.19600000000000001</v>
      </c>
      <c r="K4366">
        <v>-1.1910000000000001</v>
      </c>
      <c r="L4366">
        <v>-2.1840000000000002</v>
      </c>
      <c r="M4366">
        <v>-3.01</v>
      </c>
      <c r="N4366">
        <v>-3.2120000000000002</v>
      </c>
      <c r="O4366">
        <v>1.1850000000000001</v>
      </c>
      <c r="P4366">
        <v>1.1859999999999999</v>
      </c>
      <c r="Q4366">
        <v>1.1850000000000001</v>
      </c>
      <c r="R4366">
        <v>0.94799999999999995</v>
      </c>
      <c r="S4366">
        <v>0.42699999999999999</v>
      </c>
    </row>
    <row r="4367" spans="1:19" x14ac:dyDescent="0.3">
      <c r="A4367">
        <v>600</v>
      </c>
      <c r="B4367">
        <v>-0.187</v>
      </c>
      <c r="C4367">
        <v>-1.1870000000000001</v>
      </c>
      <c r="D4367">
        <v>-2.1840000000000002</v>
      </c>
      <c r="E4367">
        <v>-3.0089999999999999</v>
      </c>
      <c r="F4367">
        <v>-3.2109999999999999</v>
      </c>
      <c r="G4367">
        <v>4</v>
      </c>
      <c r="H4367">
        <v>0</v>
      </c>
      <c r="I4367">
        <v>4</v>
      </c>
      <c r="J4367">
        <v>-0.19700000000000001</v>
      </c>
      <c r="K4367">
        <v>-1.1910000000000001</v>
      </c>
      <c r="L4367">
        <v>-2.1840000000000002</v>
      </c>
      <c r="M4367">
        <v>-3.0089999999999999</v>
      </c>
      <c r="N4367">
        <v>-3.2109999999999999</v>
      </c>
      <c r="O4367">
        <v>1.1850000000000001</v>
      </c>
      <c r="P4367">
        <v>1.1859999999999999</v>
      </c>
      <c r="Q4367">
        <v>1.1850000000000001</v>
      </c>
      <c r="R4367">
        <v>0.94699999999999995</v>
      </c>
      <c r="S4367">
        <v>0.42699999999999999</v>
      </c>
    </row>
    <row r="4369" spans="1:19" x14ac:dyDescent="0.3">
      <c r="A4369" t="s">
        <v>0</v>
      </c>
      <c r="B4369" t="s">
        <v>337</v>
      </c>
    </row>
    <row r="4370" spans="1:19" x14ac:dyDescent="0.3">
      <c r="A4370">
        <v>0</v>
      </c>
      <c r="B4370">
        <v>-0.187</v>
      </c>
      <c r="C4370">
        <v>-1.1870000000000001</v>
      </c>
      <c r="D4370">
        <v>-2.1829999999999998</v>
      </c>
      <c r="E4370">
        <v>-3.004</v>
      </c>
      <c r="F4370">
        <v>-3.2010000000000001</v>
      </c>
      <c r="G4370">
        <v>4</v>
      </c>
      <c r="H4370">
        <v>0</v>
      </c>
      <c r="I4370">
        <v>4</v>
      </c>
      <c r="J4370">
        <v>-0.187</v>
      </c>
      <c r="K4370">
        <v>-1.1870000000000001</v>
      </c>
      <c r="L4370">
        <v>-2.1840000000000002</v>
      </c>
      <c r="M4370">
        <v>-3.0049999999999999</v>
      </c>
      <c r="N4370">
        <v>-3.21</v>
      </c>
      <c r="O4370">
        <v>1.17</v>
      </c>
      <c r="P4370">
        <v>1.17</v>
      </c>
      <c r="Q4370">
        <v>1.1639999999999999</v>
      </c>
      <c r="R4370">
        <v>0.92700000000000005</v>
      </c>
      <c r="S4370">
        <v>0.42599999999999999</v>
      </c>
    </row>
    <row r="4371" spans="1:19" x14ac:dyDescent="0.3">
      <c r="A4371">
        <v>60</v>
      </c>
      <c r="B4371">
        <v>-0.187</v>
      </c>
      <c r="C4371">
        <v>-1.1870000000000001</v>
      </c>
      <c r="D4371">
        <v>-2.1829999999999998</v>
      </c>
      <c r="E4371">
        <v>-3.004</v>
      </c>
      <c r="F4371">
        <v>-3.2010000000000001</v>
      </c>
      <c r="G4371">
        <v>4</v>
      </c>
      <c r="H4371">
        <v>0</v>
      </c>
      <c r="I4371">
        <v>4</v>
      </c>
      <c r="J4371">
        <v>-0.19</v>
      </c>
      <c r="K4371">
        <v>-1.1870000000000001</v>
      </c>
      <c r="L4371">
        <v>-2.1840000000000002</v>
      </c>
      <c r="M4371">
        <v>-3.0049999999999999</v>
      </c>
      <c r="N4371">
        <v>-3.2090000000000001</v>
      </c>
      <c r="O4371">
        <v>1.175</v>
      </c>
      <c r="P4371">
        <v>1.1839999999999999</v>
      </c>
      <c r="Q4371">
        <v>1.177</v>
      </c>
      <c r="R4371">
        <v>0.93600000000000005</v>
      </c>
      <c r="S4371">
        <v>0.42599999999999999</v>
      </c>
    </row>
    <row r="4372" spans="1:19" x14ac:dyDescent="0.3">
      <c r="A4372">
        <v>120</v>
      </c>
      <c r="B4372">
        <v>-0.187</v>
      </c>
      <c r="C4372">
        <v>-1.1870000000000001</v>
      </c>
      <c r="D4372">
        <v>-2.1829999999999998</v>
      </c>
      <c r="E4372">
        <v>-3.004</v>
      </c>
      <c r="F4372">
        <v>-3.2010000000000001</v>
      </c>
      <c r="G4372">
        <v>4</v>
      </c>
      <c r="H4372">
        <v>0</v>
      </c>
      <c r="I4372">
        <v>4</v>
      </c>
      <c r="J4372">
        <v>-0.192</v>
      </c>
      <c r="K4372">
        <v>-1.1870000000000001</v>
      </c>
      <c r="L4372">
        <v>-2.1840000000000002</v>
      </c>
      <c r="M4372">
        <v>-3.004</v>
      </c>
      <c r="N4372">
        <v>-3.2080000000000002</v>
      </c>
      <c r="O4372">
        <v>1.1779999999999999</v>
      </c>
      <c r="P4372">
        <v>1.1879999999999999</v>
      </c>
      <c r="Q4372">
        <v>1.1819999999999999</v>
      </c>
      <c r="R4372">
        <v>0.94</v>
      </c>
      <c r="S4372">
        <v>0.42599999999999999</v>
      </c>
    </row>
    <row r="4373" spans="1:19" x14ac:dyDescent="0.3">
      <c r="A4373">
        <v>180</v>
      </c>
      <c r="B4373">
        <v>-0.187</v>
      </c>
      <c r="C4373">
        <v>-1.1870000000000001</v>
      </c>
      <c r="D4373">
        <v>-2.1829999999999998</v>
      </c>
      <c r="E4373">
        <v>-3.004</v>
      </c>
      <c r="F4373">
        <v>-3.2010000000000001</v>
      </c>
      <c r="G4373">
        <v>4</v>
      </c>
      <c r="H4373">
        <v>0</v>
      </c>
      <c r="I4373">
        <v>4</v>
      </c>
      <c r="J4373">
        <v>-0.19400000000000001</v>
      </c>
      <c r="K4373">
        <v>-1.1870000000000001</v>
      </c>
      <c r="L4373">
        <v>-2.1840000000000002</v>
      </c>
      <c r="M4373">
        <v>-3.004</v>
      </c>
      <c r="N4373">
        <v>-3.2069999999999999</v>
      </c>
      <c r="O4373">
        <v>1.18</v>
      </c>
      <c r="P4373">
        <v>1.1910000000000001</v>
      </c>
      <c r="Q4373">
        <v>1.1830000000000001</v>
      </c>
      <c r="R4373">
        <v>0.94199999999999995</v>
      </c>
      <c r="S4373">
        <v>0.42499999999999999</v>
      </c>
    </row>
    <row r="4374" spans="1:19" x14ac:dyDescent="0.3">
      <c r="A4374">
        <v>240</v>
      </c>
      <c r="B4374">
        <v>-0.187</v>
      </c>
      <c r="C4374">
        <v>-1.1870000000000001</v>
      </c>
      <c r="D4374">
        <v>-2.1829999999999998</v>
      </c>
      <c r="E4374">
        <v>-3.004</v>
      </c>
      <c r="F4374">
        <v>-3.2010000000000001</v>
      </c>
      <c r="G4374">
        <v>4</v>
      </c>
      <c r="H4374">
        <v>0</v>
      </c>
      <c r="I4374">
        <v>4</v>
      </c>
      <c r="J4374">
        <v>-0.19400000000000001</v>
      </c>
      <c r="K4374">
        <v>-1.1870000000000001</v>
      </c>
      <c r="L4374">
        <v>-2.1840000000000002</v>
      </c>
      <c r="M4374">
        <v>-3.004</v>
      </c>
      <c r="N4374">
        <v>-3.206</v>
      </c>
      <c r="O4374">
        <v>1.1819999999999999</v>
      </c>
      <c r="P4374">
        <v>1.1910000000000001</v>
      </c>
      <c r="Q4374">
        <v>1.1850000000000001</v>
      </c>
      <c r="R4374">
        <v>0.94299999999999995</v>
      </c>
      <c r="S4374">
        <v>0.42499999999999999</v>
      </c>
    </row>
    <row r="4375" spans="1:19" x14ac:dyDescent="0.3">
      <c r="A4375">
        <v>300</v>
      </c>
      <c r="B4375">
        <v>-0.187</v>
      </c>
      <c r="C4375">
        <v>-1.1870000000000001</v>
      </c>
      <c r="D4375">
        <v>-2.1829999999999998</v>
      </c>
      <c r="E4375">
        <v>-3.004</v>
      </c>
      <c r="F4375">
        <v>-3.2010000000000001</v>
      </c>
      <c r="G4375">
        <v>4</v>
      </c>
      <c r="H4375">
        <v>0</v>
      </c>
      <c r="I4375">
        <v>4</v>
      </c>
      <c r="J4375">
        <v>-0.19500000000000001</v>
      </c>
      <c r="K4375">
        <v>-1.1879999999999999</v>
      </c>
      <c r="L4375">
        <v>-2.1840000000000002</v>
      </c>
      <c r="M4375">
        <v>-3.0049999999999999</v>
      </c>
      <c r="N4375">
        <v>-3.2050000000000001</v>
      </c>
      <c r="O4375">
        <v>1.1830000000000001</v>
      </c>
      <c r="P4375">
        <v>1.1890000000000001</v>
      </c>
      <c r="Q4375">
        <v>1.1850000000000001</v>
      </c>
      <c r="R4375">
        <v>0.94399999999999995</v>
      </c>
      <c r="S4375">
        <v>0.42499999999999999</v>
      </c>
    </row>
    <row r="4376" spans="1:19" x14ac:dyDescent="0.3">
      <c r="A4376">
        <v>360</v>
      </c>
      <c r="B4376">
        <v>-0.187</v>
      </c>
      <c r="C4376">
        <v>-1.1870000000000001</v>
      </c>
      <c r="D4376">
        <v>-2.1829999999999998</v>
      </c>
      <c r="E4376">
        <v>-3.004</v>
      </c>
      <c r="F4376">
        <v>-3.2010000000000001</v>
      </c>
      <c r="G4376">
        <v>4</v>
      </c>
      <c r="H4376">
        <v>0</v>
      </c>
      <c r="I4376">
        <v>4</v>
      </c>
      <c r="J4376">
        <v>-0.19500000000000001</v>
      </c>
      <c r="K4376">
        <v>-1.1879999999999999</v>
      </c>
      <c r="L4376">
        <v>-2.1840000000000002</v>
      </c>
      <c r="M4376">
        <v>-3.0049999999999999</v>
      </c>
      <c r="N4376">
        <v>-3.2040000000000002</v>
      </c>
      <c r="O4376">
        <v>1.1830000000000001</v>
      </c>
      <c r="P4376">
        <v>1.1879999999999999</v>
      </c>
      <c r="Q4376">
        <v>1.1850000000000001</v>
      </c>
      <c r="R4376">
        <v>0.94399999999999995</v>
      </c>
      <c r="S4376">
        <v>0.42399999999999999</v>
      </c>
    </row>
    <row r="4377" spans="1:19" x14ac:dyDescent="0.3">
      <c r="A4377">
        <v>420</v>
      </c>
      <c r="B4377">
        <v>-0.187</v>
      </c>
      <c r="C4377">
        <v>-1.1870000000000001</v>
      </c>
      <c r="D4377">
        <v>-2.1829999999999998</v>
      </c>
      <c r="E4377">
        <v>-3.004</v>
      </c>
      <c r="F4377">
        <v>-3.2010000000000001</v>
      </c>
      <c r="G4377">
        <v>4</v>
      </c>
      <c r="H4377">
        <v>0</v>
      </c>
      <c r="I4377">
        <v>4</v>
      </c>
      <c r="J4377">
        <v>-0.19600000000000001</v>
      </c>
      <c r="K4377">
        <v>-1.1890000000000001</v>
      </c>
      <c r="L4377">
        <v>-2.1829999999999998</v>
      </c>
      <c r="M4377">
        <v>-3.004</v>
      </c>
      <c r="N4377">
        <v>-3.2029999999999998</v>
      </c>
      <c r="O4377">
        <v>1.1839999999999999</v>
      </c>
      <c r="P4377">
        <v>1.1870000000000001</v>
      </c>
      <c r="Q4377">
        <v>1.1850000000000001</v>
      </c>
      <c r="R4377">
        <v>0.94299999999999995</v>
      </c>
      <c r="S4377">
        <v>0.42399999999999999</v>
      </c>
    </row>
    <row r="4378" spans="1:19" x14ac:dyDescent="0.3">
      <c r="A4378">
        <v>480</v>
      </c>
      <c r="B4378">
        <v>-0.187</v>
      </c>
      <c r="C4378">
        <v>-1.1870000000000001</v>
      </c>
      <c r="D4378">
        <v>-2.1829999999999998</v>
      </c>
      <c r="E4378">
        <v>-3.004</v>
      </c>
      <c r="F4378">
        <v>-3.2010000000000001</v>
      </c>
      <c r="G4378">
        <v>4</v>
      </c>
      <c r="H4378">
        <v>0</v>
      </c>
      <c r="I4378">
        <v>4</v>
      </c>
      <c r="J4378">
        <v>-0.19600000000000001</v>
      </c>
      <c r="K4378">
        <v>-1.19</v>
      </c>
      <c r="L4378">
        <v>-2.1829999999999998</v>
      </c>
      <c r="M4378">
        <v>-3.004</v>
      </c>
      <c r="N4378">
        <v>-3.202</v>
      </c>
      <c r="O4378">
        <v>1.1839999999999999</v>
      </c>
      <c r="P4378">
        <v>1.1859999999999999</v>
      </c>
      <c r="Q4378">
        <v>1.1850000000000001</v>
      </c>
      <c r="R4378">
        <v>0.94299999999999995</v>
      </c>
      <c r="S4378">
        <v>0.42399999999999999</v>
      </c>
    </row>
    <row r="4379" spans="1:19" x14ac:dyDescent="0.3">
      <c r="A4379">
        <v>540</v>
      </c>
      <c r="B4379">
        <v>-0.187</v>
      </c>
      <c r="C4379">
        <v>-1.1870000000000001</v>
      </c>
      <c r="D4379">
        <v>-2.1829999999999998</v>
      </c>
      <c r="E4379">
        <v>-3.004</v>
      </c>
      <c r="F4379">
        <v>-3.2010000000000001</v>
      </c>
      <c r="G4379">
        <v>4</v>
      </c>
      <c r="H4379">
        <v>0</v>
      </c>
      <c r="I4379">
        <v>4</v>
      </c>
      <c r="J4379">
        <v>-0.19600000000000001</v>
      </c>
      <c r="K4379">
        <v>-1.1910000000000001</v>
      </c>
      <c r="L4379">
        <v>-2.1829999999999998</v>
      </c>
      <c r="M4379">
        <v>-3.004</v>
      </c>
      <c r="N4379">
        <v>-3.202</v>
      </c>
      <c r="O4379">
        <v>1.1850000000000001</v>
      </c>
      <c r="P4379">
        <v>1.1859999999999999</v>
      </c>
      <c r="Q4379">
        <v>1.1850000000000001</v>
      </c>
      <c r="R4379">
        <v>0.94199999999999995</v>
      </c>
      <c r="S4379">
        <v>0.42299999999999999</v>
      </c>
    </row>
    <row r="4380" spans="1:19" x14ac:dyDescent="0.3">
      <c r="A4380">
        <v>600</v>
      </c>
      <c r="B4380">
        <v>-0.187</v>
      </c>
      <c r="C4380">
        <v>-1.1870000000000001</v>
      </c>
      <c r="D4380">
        <v>-2.1829999999999998</v>
      </c>
      <c r="E4380">
        <v>-3.004</v>
      </c>
      <c r="F4380">
        <v>-3.2010000000000001</v>
      </c>
      <c r="G4380">
        <v>4</v>
      </c>
      <c r="H4380">
        <v>0</v>
      </c>
      <c r="I4380">
        <v>4</v>
      </c>
      <c r="J4380">
        <v>-0.19700000000000001</v>
      </c>
      <c r="K4380">
        <v>-1.1910000000000001</v>
      </c>
      <c r="L4380">
        <v>-2.1840000000000002</v>
      </c>
      <c r="M4380">
        <v>-3.004</v>
      </c>
      <c r="N4380">
        <v>-3.2010000000000001</v>
      </c>
      <c r="O4380">
        <v>1.1850000000000001</v>
      </c>
      <c r="P4380">
        <v>1.1859999999999999</v>
      </c>
      <c r="Q4380">
        <v>1.1839999999999999</v>
      </c>
      <c r="R4380">
        <v>0.94099999999999995</v>
      </c>
      <c r="S4380">
        <v>0.42299999999999999</v>
      </c>
    </row>
    <row r="4382" spans="1:19" x14ac:dyDescent="0.3">
      <c r="A4382" t="s">
        <v>0</v>
      </c>
      <c r="B4382" t="s">
        <v>338</v>
      </c>
    </row>
    <row r="4383" spans="1:19" x14ac:dyDescent="0.3">
      <c r="A4383">
        <v>0</v>
      </c>
      <c r="B4383">
        <v>-0.187</v>
      </c>
      <c r="C4383">
        <v>-1.1870000000000001</v>
      </c>
      <c r="D4383">
        <v>-2.1829999999999998</v>
      </c>
      <c r="E4383">
        <v>-2.9980000000000002</v>
      </c>
      <c r="F4383">
        <v>-3.1909999999999998</v>
      </c>
      <c r="G4383">
        <v>4</v>
      </c>
      <c r="H4383">
        <v>0</v>
      </c>
      <c r="I4383">
        <v>4</v>
      </c>
      <c r="J4383">
        <v>-0.187</v>
      </c>
      <c r="K4383">
        <v>-1.1870000000000001</v>
      </c>
      <c r="L4383">
        <v>-2.1840000000000002</v>
      </c>
      <c r="M4383">
        <v>-3</v>
      </c>
      <c r="N4383">
        <v>-3.2</v>
      </c>
      <c r="O4383">
        <v>1.17</v>
      </c>
      <c r="P4383">
        <v>1.17</v>
      </c>
      <c r="Q4383">
        <v>1.1639999999999999</v>
      </c>
      <c r="R4383">
        <v>0.92100000000000004</v>
      </c>
      <c r="S4383">
        <v>0.42299999999999999</v>
      </c>
    </row>
    <row r="4384" spans="1:19" x14ac:dyDescent="0.3">
      <c r="A4384">
        <v>60</v>
      </c>
      <c r="B4384">
        <v>-0.187</v>
      </c>
      <c r="C4384">
        <v>-1.1870000000000001</v>
      </c>
      <c r="D4384">
        <v>-2.1829999999999998</v>
      </c>
      <c r="E4384">
        <v>-2.9980000000000002</v>
      </c>
      <c r="F4384">
        <v>-3.1909999999999998</v>
      </c>
      <c r="G4384">
        <v>4</v>
      </c>
      <c r="H4384">
        <v>0</v>
      </c>
      <c r="I4384">
        <v>4</v>
      </c>
      <c r="J4384">
        <v>-0.19</v>
      </c>
      <c r="K4384">
        <v>-1.1870000000000001</v>
      </c>
      <c r="L4384">
        <v>-2.1840000000000002</v>
      </c>
      <c r="M4384">
        <v>-3</v>
      </c>
      <c r="N4384">
        <v>-3.1989999999999998</v>
      </c>
      <c r="O4384">
        <v>1.175</v>
      </c>
      <c r="P4384">
        <v>1.1839999999999999</v>
      </c>
      <c r="Q4384">
        <v>1.177</v>
      </c>
      <c r="R4384">
        <v>0.92900000000000005</v>
      </c>
      <c r="S4384">
        <v>0.42299999999999999</v>
      </c>
    </row>
    <row r="4385" spans="1:19" x14ac:dyDescent="0.3">
      <c r="A4385">
        <v>120</v>
      </c>
      <c r="B4385">
        <v>-0.187</v>
      </c>
      <c r="C4385">
        <v>-1.1870000000000001</v>
      </c>
      <c r="D4385">
        <v>-2.1829999999999998</v>
      </c>
      <c r="E4385">
        <v>-2.9980000000000002</v>
      </c>
      <c r="F4385">
        <v>-3.1909999999999998</v>
      </c>
      <c r="G4385">
        <v>4</v>
      </c>
      <c r="H4385">
        <v>0</v>
      </c>
      <c r="I4385">
        <v>4</v>
      </c>
      <c r="J4385">
        <v>-0.192</v>
      </c>
      <c r="K4385">
        <v>-1.1870000000000001</v>
      </c>
      <c r="L4385">
        <v>-2.1829999999999998</v>
      </c>
      <c r="M4385">
        <v>-2.9990000000000001</v>
      </c>
      <c r="N4385">
        <v>-3.1989999999999998</v>
      </c>
      <c r="O4385">
        <v>1.1779999999999999</v>
      </c>
      <c r="P4385">
        <v>1.1879999999999999</v>
      </c>
      <c r="Q4385">
        <v>1.181</v>
      </c>
      <c r="R4385">
        <v>0.93400000000000005</v>
      </c>
      <c r="S4385">
        <v>0.42199999999999999</v>
      </c>
    </row>
    <row r="4386" spans="1:19" x14ac:dyDescent="0.3">
      <c r="A4386">
        <v>180</v>
      </c>
      <c r="B4386">
        <v>-0.187</v>
      </c>
      <c r="C4386">
        <v>-1.1870000000000001</v>
      </c>
      <c r="D4386">
        <v>-2.1829999999999998</v>
      </c>
      <c r="E4386">
        <v>-2.9980000000000002</v>
      </c>
      <c r="F4386">
        <v>-3.1909999999999998</v>
      </c>
      <c r="G4386">
        <v>4</v>
      </c>
      <c r="H4386">
        <v>0</v>
      </c>
      <c r="I4386">
        <v>4</v>
      </c>
      <c r="J4386">
        <v>-0.19400000000000001</v>
      </c>
      <c r="K4386">
        <v>-1.1870000000000001</v>
      </c>
      <c r="L4386">
        <v>-2.1840000000000002</v>
      </c>
      <c r="M4386">
        <v>-2.9990000000000001</v>
      </c>
      <c r="N4386">
        <v>-3.198</v>
      </c>
      <c r="O4386">
        <v>1.18</v>
      </c>
      <c r="P4386">
        <v>1.1910000000000001</v>
      </c>
      <c r="Q4386">
        <v>1.1830000000000001</v>
      </c>
      <c r="R4386">
        <v>0.93600000000000005</v>
      </c>
      <c r="S4386">
        <v>0.42199999999999999</v>
      </c>
    </row>
    <row r="4387" spans="1:19" x14ac:dyDescent="0.3">
      <c r="A4387">
        <v>240</v>
      </c>
      <c r="B4387">
        <v>-0.187</v>
      </c>
      <c r="C4387">
        <v>-1.1870000000000001</v>
      </c>
      <c r="D4387">
        <v>-2.1829999999999998</v>
      </c>
      <c r="E4387">
        <v>-2.9980000000000002</v>
      </c>
      <c r="F4387">
        <v>-3.1909999999999998</v>
      </c>
      <c r="G4387">
        <v>4</v>
      </c>
      <c r="H4387">
        <v>0</v>
      </c>
      <c r="I4387">
        <v>4</v>
      </c>
      <c r="J4387">
        <v>-0.19400000000000001</v>
      </c>
      <c r="K4387">
        <v>-1.1870000000000001</v>
      </c>
      <c r="L4387">
        <v>-2.1829999999999998</v>
      </c>
      <c r="M4387">
        <v>-2.9990000000000001</v>
      </c>
      <c r="N4387">
        <v>-3.1960000000000002</v>
      </c>
      <c r="O4387">
        <v>1.1819999999999999</v>
      </c>
      <c r="P4387">
        <v>1.1910000000000001</v>
      </c>
      <c r="Q4387">
        <v>1.1839999999999999</v>
      </c>
      <c r="R4387">
        <v>0.93700000000000006</v>
      </c>
      <c r="S4387">
        <v>0.42199999999999999</v>
      </c>
    </row>
    <row r="4388" spans="1:19" x14ac:dyDescent="0.3">
      <c r="A4388">
        <v>300</v>
      </c>
      <c r="B4388">
        <v>-0.187</v>
      </c>
      <c r="C4388">
        <v>-1.1870000000000001</v>
      </c>
      <c r="D4388">
        <v>-2.1829999999999998</v>
      </c>
      <c r="E4388">
        <v>-2.9980000000000002</v>
      </c>
      <c r="F4388">
        <v>-3.1909999999999998</v>
      </c>
      <c r="G4388">
        <v>4</v>
      </c>
      <c r="H4388">
        <v>0</v>
      </c>
      <c r="I4388">
        <v>4</v>
      </c>
      <c r="J4388">
        <v>-0.19500000000000001</v>
      </c>
      <c r="K4388">
        <v>-1.1879999999999999</v>
      </c>
      <c r="L4388">
        <v>-2.1840000000000002</v>
      </c>
      <c r="M4388">
        <v>-3</v>
      </c>
      <c r="N4388">
        <v>-3.1949999999999998</v>
      </c>
      <c r="O4388">
        <v>1.1830000000000001</v>
      </c>
      <c r="P4388">
        <v>1.1890000000000001</v>
      </c>
      <c r="Q4388">
        <v>1.1839999999999999</v>
      </c>
      <c r="R4388">
        <v>0.93799999999999994</v>
      </c>
      <c r="S4388">
        <v>0.42099999999999999</v>
      </c>
    </row>
    <row r="4389" spans="1:19" x14ac:dyDescent="0.3">
      <c r="A4389">
        <v>360</v>
      </c>
      <c r="B4389">
        <v>-0.187</v>
      </c>
      <c r="C4389">
        <v>-1.1870000000000001</v>
      </c>
      <c r="D4389">
        <v>-2.1829999999999998</v>
      </c>
      <c r="E4389">
        <v>-2.9980000000000002</v>
      </c>
      <c r="F4389">
        <v>-3.1909999999999998</v>
      </c>
      <c r="G4389">
        <v>4</v>
      </c>
      <c r="H4389">
        <v>0</v>
      </c>
      <c r="I4389">
        <v>4</v>
      </c>
      <c r="J4389">
        <v>-0.19500000000000001</v>
      </c>
      <c r="K4389">
        <v>-1.1879999999999999</v>
      </c>
      <c r="L4389">
        <v>-2.1829999999999998</v>
      </c>
      <c r="M4389">
        <v>-3</v>
      </c>
      <c r="N4389">
        <v>-3.194</v>
      </c>
      <c r="O4389">
        <v>1.1830000000000001</v>
      </c>
      <c r="P4389">
        <v>1.1879999999999999</v>
      </c>
      <c r="Q4389">
        <v>1.1839999999999999</v>
      </c>
      <c r="R4389">
        <v>0.93799999999999994</v>
      </c>
      <c r="S4389">
        <v>0.42099999999999999</v>
      </c>
    </row>
    <row r="4390" spans="1:19" x14ac:dyDescent="0.3">
      <c r="A4390">
        <v>420</v>
      </c>
      <c r="B4390">
        <v>-0.187</v>
      </c>
      <c r="C4390">
        <v>-1.1870000000000001</v>
      </c>
      <c r="D4390">
        <v>-2.1829999999999998</v>
      </c>
      <c r="E4390">
        <v>-2.9980000000000002</v>
      </c>
      <c r="F4390">
        <v>-3.1909999999999998</v>
      </c>
      <c r="G4390">
        <v>4</v>
      </c>
      <c r="H4390">
        <v>0</v>
      </c>
      <c r="I4390">
        <v>4</v>
      </c>
      <c r="J4390">
        <v>-0.19600000000000001</v>
      </c>
      <c r="K4390">
        <v>-1.1890000000000001</v>
      </c>
      <c r="L4390">
        <v>-2.1829999999999998</v>
      </c>
      <c r="M4390">
        <v>-2.9990000000000001</v>
      </c>
      <c r="N4390">
        <v>-3.1930000000000001</v>
      </c>
      <c r="O4390">
        <v>1.1839999999999999</v>
      </c>
      <c r="P4390">
        <v>1.1870000000000001</v>
      </c>
      <c r="Q4390">
        <v>1.1850000000000001</v>
      </c>
      <c r="R4390">
        <v>0.93700000000000006</v>
      </c>
      <c r="S4390">
        <v>0.42099999999999999</v>
      </c>
    </row>
    <row r="4391" spans="1:19" x14ac:dyDescent="0.3">
      <c r="A4391">
        <v>480</v>
      </c>
      <c r="B4391">
        <v>-0.187</v>
      </c>
      <c r="C4391">
        <v>-1.1870000000000001</v>
      </c>
      <c r="D4391">
        <v>-2.1829999999999998</v>
      </c>
      <c r="E4391">
        <v>-2.9980000000000002</v>
      </c>
      <c r="F4391">
        <v>-3.1909999999999998</v>
      </c>
      <c r="G4391">
        <v>4</v>
      </c>
      <c r="H4391">
        <v>0</v>
      </c>
      <c r="I4391">
        <v>4</v>
      </c>
      <c r="J4391">
        <v>-0.19600000000000001</v>
      </c>
      <c r="K4391">
        <v>-1.19</v>
      </c>
      <c r="L4391">
        <v>-2.1829999999999998</v>
      </c>
      <c r="M4391">
        <v>-2.9990000000000001</v>
      </c>
      <c r="N4391">
        <v>-3.1930000000000001</v>
      </c>
      <c r="O4391">
        <v>1.1839999999999999</v>
      </c>
      <c r="P4391">
        <v>1.1859999999999999</v>
      </c>
      <c r="Q4391">
        <v>1.1850000000000001</v>
      </c>
      <c r="R4391">
        <v>0.93700000000000006</v>
      </c>
      <c r="S4391">
        <v>0.42</v>
      </c>
    </row>
    <row r="4392" spans="1:19" x14ac:dyDescent="0.3">
      <c r="A4392">
        <v>540</v>
      </c>
      <c r="B4392">
        <v>-0.187</v>
      </c>
      <c r="C4392">
        <v>-1.1870000000000001</v>
      </c>
      <c r="D4392">
        <v>-2.1829999999999998</v>
      </c>
      <c r="E4392">
        <v>-2.9980000000000002</v>
      </c>
      <c r="F4392">
        <v>-3.1909999999999998</v>
      </c>
      <c r="G4392">
        <v>4</v>
      </c>
      <c r="H4392">
        <v>0</v>
      </c>
      <c r="I4392">
        <v>4</v>
      </c>
      <c r="J4392">
        <v>-0.19600000000000001</v>
      </c>
      <c r="K4392">
        <v>-1.1910000000000001</v>
      </c>
      <c r="L4392">
        <v>-2.1829999999999998</v>
      </c>
      <c r="M4392">
        <v>-2.9990000000000001</v>
      </c>
      <c r="N4392">
        <v>-3.1920000000000002</v>
      </c>
      <c r="O4392">
        <v>1.1850000000000001</v>
      </c>
      <c r="P4392">
        <v>1.1859999999999999</v>
      </c>
      <c r="Q4392">
        <v>1.1839999999999999</v>
      </c>
      <c r="R4392">
        <v>0.93600000000000005</v>
      </c>
      <c r="S4392">
        <v>0.42</v>
      </c>
    </row>
    <row r="4393" spans="1:19" x14ac:dyDescent="0.3">
      <c r="A4393">
        <v>600</v>
      </c>
      <c r="B4393">
        <v>-0.187</v>
      </c>
      <c r="C4393">
        <v>-1.1870000000000001</v>
      </c>
      <c r="D4393">
        <v>-2.1829999999999998</v>
      </c>
      <c r="E4393">
        <v>-2.9980000000000002</v>
      </c>
      <c r="F4393">
        <v>-3.1909999999999998</v>
      </c>
      <c r="G4393">
        <v>4</v>
      </c>
      <c r="H4393">
        <v>0</v>
      </c>
      <c r="I4393">
        <v>4</v>
      </c>
      <c r="J4393">
        <v>-0.19700000000000001</v>
      </c>
      <c r="K4393">
        <v>-1.1910000000000001</v>
      </c>
      <c r="L4393">
        <v>-2.1840000000000002</v>
      </c>
      <c r="M4393">
        <v>-2.9980000000000002</v>
      </c>
      <c r="N4393">
        <v>-3.1909999999999998</v>
      </c>
      <c r="O4393">
        <v>1.1850000000000001</v>
      </c>
      <c r="P4393">
        <v>1.1859999999999999</v>
      </c>
      <c r="Q4393">
        <v>1.1839999999999999</v>
      </c>
      <c r="R4393">
        <v>0.93500000000000005</v>
      </c>
      <c r="S4393">
        <v>0.42</v>
      </c>
    </row>
    <row r="4395" spans="1:19" x14ac:dyDescent="0.3">
      <c r="A4395" t="s">
        <v>0</v>
      </c>
      <c r="B4395" t="s">
        <v>339</v>
      </c>
    </row>
    <row r="4396" spans="1:19" x14ac:dyDescent="0.3">
      <c r="A4396">
        <v>0</v>
      </c>
      <c r="B4396">
        <v>-0.187</v>
      </c>
      <c r="C4396">
        <v>-1.1870000000000001</v>
      </c>
      <c r="D4396">
        <v>-2.1829999999999998</v>
      </c>
      <c r="E4396">
        <v>-2.9929999999999999</v>
      </c>
      <c r="F4396">
        <v>-3.1819999999999999</v>
      </c>
      <c r="G4396">
        <v>4</v>
      </c>
      <c r="H4396">
        <v>0</v>
      </c>
      <c r="I4396">
        <v>4</v>
      </c>
      <c r="J4396">
        <v>-0.187</v>
      </c>
      <c r="K4396">
        <v>-1.1870000000000001</v>
      </c>
      <c r="L4396">
        <v>-2.1829999999999998</v>
      </c>
      <c r="M4396">
        <v>-2.9940000000000002</v>
      </c>
      <c r="N4396">
        <v>-3.19</v>
      </c>
      <c r="O4396">
        <v>1.17</v>
      </c>
      <c r="P4396">
        <v>1.17</v>
      </c>
      <c r="Q4396">
        <v>1.1639999999999999</v>
      </c>
      <c r="R4396">
        <v>0.91500000000000004</v>
      </c>
      <c r="S4396">
        <v>0.41899999999999998</v>
      </c>
    </row>
    <row r="4397" spans="1:19" x14ac:dyDescent="0.3">
      <c r="A4397">
        <v>60</v>
      </c>
      <c r="B4397">
        <v>-0.187</v>
      </c>
      <c r="C4397">
        <v>-1.1870000000000001</v>
      </c>
      <c r="D4397">
        <v>-2.1829999999999998</v>
      </c>
      <c r="E4397">
        <v>-2.9929999999999999</v>
      </c>
      <c r="F4397">
        <v>-3.1819999999999999</v>
      </c>
      <c r="G4397">
        <v>4</v>
      </c>
      <c r="H4397">
        <v>0</v>
      </c>
      <c r="I4397">
        <v>4</v>
      </c>
      <c r="J4397">
        <v>-0.19</v>
      </c>
      <c r="K4397">
        <v>-1.1870000000000001</v>
      </c>
      <c r="L4397">
        <v>-2.1840000000000002</v>
      </c>
      <c r="M4397">
        <v>-2.9940000000000002</v>
      </c>
      <c r="N4397">
        <v>-3.1890000000000001</v>
      </c>
      <c r="O4397">
        <v>1.175</v>
      </c>
      <c r="P4397">
        <v>1.1839999999999999</v>
      </c>
      <c r="Q4397">
        <v>1.177</v>
      </c>
      <c r="R4397">
        <v>0.92300000000000004</v>
      </c>
      <c r="S4397">
        <v>0.41899999999999998</v>
      </c>
    </row>
    <row r="4398" spans="1:19" x14ac:dyDescent="0.3">
      <c r="A4398">
        <v>120</v>
      </c>
      <c r="B4398">
        <v>-0.187</v>
      </c>
      <c r="C4398">
        <v>-1.1870000000000001</v>
      </c>
      <c r="D4398">
        <v>-2.1829999999999998</v>
      </c>
      <c r="E4398">
        <v>-2.9929999999999999</v>
      </c>
      <c r="F4398">
        <v>-3.1819999999999999</v>
      </c>
      <c r="G4398">
        <v>4</v>
      </c>
      <c r="H4398">
        <v>0</v>
      </c>
      <c r="I4398">
        <v>4</v>
      </c>
      <c r="J4398">
        <v>-0.192</v>
      </c>
      <c r="K4398">
        <v>-1.1870000000000001</v>
      </c>
      <c r="L4398">
        <v>-2.1829999999999998</v>
      </c>
      <c r="M4398">
        <v>-2.9940000000000002</v>
      </c>
      <c r="N4398">
        <v>-3.1890000000000001</v>
      </c>
      <c r="O4398">
        <v>1.1779999999999999</v>
      </c>
      <c r="P4398">
        <v>1.1879999999999999</v>
      </c>
      <c r="Q4398">
        <v>1.181</v>
      </c>
      <c r="R4398">
        <v>0.92700000000000005</v>
      </c>
      <c r="S4398">
        <v>0.41899999999999998</v>
      </c>
    </row>
    <row r="4399" spans="1:19" x14ac:dyDescent="0.3">
      <c r="A4399">
        <v>180</v>
      </c>
      <c r="B4399">
        <v>-0.187</v>
      </c>
      <c r="C4399">
        <v>-1.1870000000000001</v>
      </c>
      <c r="D4399">
        <v>-2.1829999999999998</v>
      </c>
      <c r="E4399">
        <v>-2.9929999999999999</v>
      </c>
      <c r="F4399">
        <v>-3.1819999999999999</v>
      </c>
      <c r="G4399">
        <v>4</v>
      </c>
      <c r="H4399">
        <v>0</v>
      </c>
      <c r="I4399">
        <v>4</v>
      </c>
      <c r="J4399">
        <v>-0.19400000000000001</v>
      </c>
      <c r="K4399">
        <v>-1.1870000000000001</v>
      </c>
      <c r="L4399">
        <v>-2.1829999999999998</v>
      </c>
      <c r="M4399">
        <v>-2.9929999999999999</v>
      </c>
      <c r="N4399">
        <v>-3.1880000000000002</v>
      </c>
      <c r="O4399">
        <v>1.18</v>
      </c>
      <c r="P4399">
        <v>1.1910000000000001</v>
      </c>
      <c r="Q4399">
        <v>1.1830000000000001</v>
      </c>
      <c r="R4399">
        <v>0.93</v>
      </c>
      <c r="S4399">
        <v>0.41899999999999998</v>
      </c>
    </row>
    <row r="4400" spans="1:19" x14ac:dyDescent="0.3">
      <c r="A4400">
        <v>240</v>
      </c>
      <c r="B4400">
        <v>-0.187</v>
      </c>
      <c r="C4400">
        <v>-1.1870000000000001</v>
      </c>
      <c r="D4400">
        <v>-2.1829999999999998</v>
      </c>
      <c r="E4400">
        <v>-2.9929999999999999</v>
      </c>
      <c r="F4400">
        <v>-3.1819999999999999</v>
      </c>
      <c r="G4400">
        <v>4</v>
      </c>
      <c r="H4400">
        <v>0</v>
      </c>
      <c r="I4400">
        <v>4</v>
      </c>
      <c r="J4400">
        <v>-0.19400000000000001</v>
      </c>
      <c r="K4400">
        <v>-1.1870000000000001</v>
      </c>
      <c r="L4400">
        <v>-2.1829999999999998</v>
      </c>
      <c r="M4400">
        <v>-2.9940000000000002</v>
      </c>
      <c r="N4400">
        <v>-3.1869999999999998</v>
      </c>
      <c r="O4400">
        <v>1.1819999999999999</v>
      </c>
      <c r="P4400">
        <v>1.1910000000000001</v>
      </c>
      <c r="Q4400">
        <v>1.1839999999999999</v>
      </c>
      <c r="R4400">
        <v>0.93100000000000005</v>
      </c>
      <c r="S4400">
        <v>0.41799999999999998</v>
      </c>
    </row>
    <row r="4401" spans="1:19" x14ac:dyDescent="0.3">
      <c r="A4401">
        <v>300</v>
      </c>
      <c r="B4401">
        <v>-0.187</v>
      </c>
      <c r="C4401">
        <v>-1.1870000000000001</v>
      </c>
      <c r="D4401">
        <v>-2.1829999999999998</v>
      </c>
      <c r="E4401">
        <v>-2.9929999999999999</v>
      </c>
      <c r="F4401">
        <v>-3.1819999999999999</v>
      </c>
      <c r="G4401">
        <v>4</v>
      </c>
      <c r="H4401">
        <v>0</v>
      </c>
      <c r="I4401">
        <v>4</v>
      </c>
      <c r="J4401">
        <v>-0.19500000000000001</v>
      </c>
      <c r="K4401">
        <v>-1.1879999999999999</v>
      </c>
      <c r="L4401">
        <v>-2.1829999999999998</v>
      </c>
      <c r="M4401">
        <v>-2.9940000000000002</v>
      </c>
      <c r="N4401">
        <v>-3.1850000000000001</v>
      </c>
      <c r="O4401">
        <v>1.1830000000000001</v>
      </c>
      <c r="P4401">
        <v>1.1890000000000001</v>
      </c>
      <c r="Q4401">
        <v>1.1839999999999999</v>
      </c>
      <c r="R4401">
        <v>0.93200000000000005</v>
      </c>
      <c r="S4401">
        <v>0.41799999999999998</v>
      </c>
    </row>
    <row r="4402" spans="1:19" x14ac:dyDescent="0.3">
      <c r="A4402">
        <v>360</v>
      </c>
      <c r="B4402">
        <v>-0.187</v>
      </c>
      <c r="C4402">
        <v>-1.1870000000000001</v>
      </c>
      <c r="D4402">
        <v>-2.1829999999999998</v>
      </c>
      <c r="E4402">
        <v>-2.9929999999999999</v>
      </c>
      <c r="F4402">
        <v>-3.1819999999999999</v>
      </c>
      <c r="G4402">
        <v>4</v>
      </c>
      <c r="H4402">
        <v>0</v>
      </c>
      <c r="I4402">
        <v>4</v>
      </c>
      <c r="J4402">
        <v>-0.19500000000000001</v>
      </c>
      <c r="K4402">
        <v>-1.1879999999999999</v>
      </c>
      <c r="L4402">
        <v>-2.1829999999999998</v>
      </c>
      <c r="M4402">
        <v>-2.9940000000000002</v>
      </c>
      <c r="N4402">
        <v>-3.1840000000000002</v>
      </c>
      <c r="O4402">
        <v>1.1830000000000001</v>
      </c>
      <c r="P4402">
        <v>1.1879999999999999</v>
      </c>
      <c r="Q4402">
        <v>1.1839999999999999</v>
      </c>
      <c r="R4402">
        <v>0.93100000000000005</v>
      </c>
      <c r="S4402">
        <v>0.41799999999999998</v>
      </c>
    </row>
    <row r="4403" spans="1:19" x14ac:dyDescent="0.3">
      <c r="A4403">
        <v>420</v>
      </c>
      <c r="B4403">
        <v>-0.187</v>
      </c>
      <c r="C4403">
        <v>-1.1870000000000001</v>
      </c>
      <c r="D4403">
        <v>-2.1829999999999998</v>
      </c>
      <c r="E4403">
        <v>-2.9929999999999999</v>
      </c>
      <c r="F4403">
        <v>-3.1819999999999999</v>
      </c>
      <c r="G4403">
        <v>4</v>
      </c>
      <c r="H4403">
        <v>0</v>
      </c>
      <c r="I4403">
        <v>4</v>
      </c>
      <c r="J4403">
        <v>-0.19600000000000001</v>
      </c>
      <c r="K4403">
        <v>-1.1890000000000001</v>
      </c>
      <c r="L4403">
        <v>-2.1829999999999998</v>
      </c>
      <c r="M4403">
        <v>-2.9940000000000002</v>
      </c>
      <c r="N4403">
        <v>-3.1829999999999998</v>
      </c>
      <c r="O4403">
        <v>1.1839999999999999</v>
      </c>
      <c r="P4403">
        <v>1.1870000000000001</v>
      </c>
      <c r="Q4403">
        <v>1.1850000000000001</v>
      </c>
      <c r="R4403">
        <v>0.93100000000000005</v>
      </c>
      <c r="S4403">
        <v>0.41699999999999998</v>
      </c>
    </row>
    <row r="4404" spans="1:19" x14ac:dyDescent="0.3">
      <c r="A4404">
        <v>480</v>
      </c>
      <c r="B4404">
        <v>-0.187</v>
      </c>
      <c r="C4404">
        <v>-1.1870000000000001</v>
      </c>
      <c r="D4404">
        <v>-2.1829999999999998</v>
      </c>
      <c r="E4404">
        <v>-2.9929999999999999</v>
      </c>
      <c r="F4404">
        <v>-3.1819999999999999</v>
      </c>
      <c r="G4404">
        <v>4</v>
      </c>
      <c r="H4404">
        <v>0</v>
      </c>
      <c r="I4404">
        <v>4</v>
      </c>
      <c r="J4404">
        <v>-0.19600000000000001</v>
      </c>
      <c r="K4404">
        <v>-1.19</v>
      </c>
      <c r="L4404">
        <v>-2.1829999999999998</v>
      </c>
      <c r="M4404">
        <v>-2.9929999999999999</v>
      </c>
      <c r="N4404">
        <v>-3.1829999999999998</v>
      </c>
      <c r="O4404">
        <v>1.1839999999999999</v>
      </c>
      <c r="P4404">
        <v>1.1859999999999999</v>
      </c>
      <c r="Q4404">
        <v>1.1850000000000001</v>
      </c>
      <c r="R4404">
        <v>0.93</v>
      </c>
      <c r="S4404">
        <v>0.41699999999999998</v>
      </c>
    </row>
    <row r="4405" spans="1:19" x14ac:dyDescent="0.3">
      <c r="A4405">
        <v>540</v>
      </c>
      <c r="B4405">
        <v>-0.187</v>
      </c>
      <c r="C4405">
        <v>-1.1870000000000001</v>
      </c>
      <c r="D4405">
        <v>-2.1829999999999998</v>
      </c>
      <c r="E4405">
        <v>-2.9929999999999999</v>
      </c>
      <c r="F4405">
        <v>-3.1819999999999999</v>
      </c>
      <c r="G4405">
        <v>4</v>
      </c>
      <c r="H4405">
        <v>0</v>
      </c>
      <c r="I4405">
        <v>4</v>
      </c>
      <c r="J4405">
        <v>-0.19600000000000001</v>
      </c>
      <c r="K4405">
        <v>-1.1910000000000001</v>
      </c>
      <c r="L4405">
        <v>-2.1829999999999998</v>
      </c>
      <c r="M4405">
        <v>-2.9929999999999999</v>
      </c>
      <c r="N4405">
        <v>-3.1819999999999999</v>
      </c>
      <c r="O4405">
        <v>1.1850000000000001</v>
      </c>
      <c r="P4405">
        <v>1.1859999999999999</v>
      </c>
      <c r="Q4405">
        <v>1.1839999999999999</v>
      </c>
      <c r="R4405">
        <v>0.92900000000000005</v>
      </c>
      <c r="S4405">
        <v>0.41699999999999998</v>
      </c>
    </row>
    <row r="4406" spans="1:19" x14ac:dyDescent="0.3">
      <c r="A4406">
        <v>600</v>
      </c>
      <c r="B4406">
        <v>-0.187</v>
      </c>
      <c r="C4406">
        <v>-1.1870000000000001</v>
      </c>
      <c r="D4406">
        <v>-2.1829999999999998</v>
      </c>
      <c r="E4406">
        <v>-2.9929999999999999</v>
      </c>
      <c r="F4406">
        <v>-3.1819999999999999</v>
      </c>
      <c r="G4406">
        <v>4</v>
      </c>
      <c r="H4406">
        <v>0</v>
      </c>
      <c r="I4406">
        <v>4</v>
      </c>
      <c r="J4406">
        <v>-0.19700000000000001</v>
      </c>
      <c r="K4406">
        <v>-1.1910000000000001</v>
      </c>
      <c r="L4406">
        <v>-2.1829999999999998</v>
      </c>
      <c r="M4406">
        <v>-2.9929999999999999</v>
      </c>
      <c r="N4406">
        <v>-3.1819999999999999</v>
      </c>
      <c r="O4406">
        <v>1.1850000000000001</v>
      </c>
      <c r="P4406">
        <v>1.1859999999999999</v>
      </c>
      <c r="Q4406">
        <v>1.1839999999999999</v>
      </c>
      <c r="R4406">
        <v>0.92900000000000005</v>
      </c>
      <c r="S4406">
        <v>0.41699999999999998</v>
      </c>
    </row>
    <row r="4408" spans="1:19" x14ac:dyDescent="0.3">
      <c r="A4408" t="s">
        <v>0</v>
      </c>
      <c r="B4408" t="s">
        <v>340</v>
      </c>
    </row>
    <row r="4409" spans="1:19" x14ac:dyDescent="0.3">
      <c r="A4409">
        <v>0</v>
      </c>
      <c r="B4409">
        <v>-0.187</v>
      </c>
      <c r="C4409">
        <v>-1.1870000000000001</v>
      </c>
      <c r="D4409">
        <v>-2.1829999999999998</v>
      </c>
      <c r="E4409">
        <v>-2.9870000000000001</v>
      </c>
      <c r="F4409">
        <v>-3.1709999999999998</v>
      </c>
      <c r="G4409">
        <v>4</v>
      </c>
      <c r="H4409">
        <v>0</v>
      </c>
      <c r="I4409">
        <v>4</v>
      </c>
      <c r="J4409">
        <v>-0.187</v>
      </c>
      <c r="K4409">
        <v>-1.1870000000000001</v>
      </c>
      <c r="L4409">
        <v>-2.1829999999999998</v>
      </c>
      <c r="M4409">
        <v>-2.9889999999999999</v>
      </c>
      <c r="N4409">
        <v>-3.18</v>
      </c>
      <c r="O4409">
        <v>1.17</v>
      </c>
      <c r="P4409">
        <v>1.17</v>
      </c>
      <c r="Q4409">
        <v>1.1639999999999999</v>
      </c>
      <c r="R4409">
        <v>0.90900000000000003</v>
      </c>
      <c r="S4409">
        <v>0.41599999999999998</v>
      </c>
    </row>
    <row r="4410" spans="1:19" x14ac:dyDescent="0.3">
      <c r="A4410">
        <v>60</v>
      </c>
      <c r="B4410">
        <v>-0.187</v>
      </c>
      <c r="C4410">
        <v>-1.1870000000000001</v>
      </c>
      <c r="D4410">
        <v>-2.1829999999999998</v>
      </c>
      <c r="E4410">
        <v>-2.9870000000000001</v>
      </c>
      <c r="F4410">
        <v>-3.1709999999999998</v>
      </c>
      <c r="G4410">
        <v>4</v>
      </c>
      <c r="H4410">
        <v>0</v>
      </c>
      <c r="I4410">
        <v>4</v>
      </c>
      <c r="J4410">
        <v>-0.19</v>
      </c>
      <c r="K4410">
        <v>-1.1870000000000001</v>
      </c>
      <c r="L4410">
        <v>-2.1829999999999998</v>
      </c>
      <c r="M4410">
        <v>-2.988</v>
      </c>
      <c r="N4410">
        <v>-3.1789999999999998</v>
      </c>
      <c r="O4410">
        <v>1.175</v>
      </c>
      <c r="P4410">
        <v>1.1839999999999999</v>
      </c>
      <c r="Q4410">
        <v>1.1759999999999999</v>
      </c>
      <c r="R4410">
        <v>0.91700000000000004</v>
      </c>
      <c r="S4410">
        <v>0.41599999999999998</v>
      </c>
    </row>
    <row r="4411" spans="1:19" x14ac:dyDescent="0.3">
      <c r="A4411">
        <v>120</v>
      </c>
      <c r="B4411">
        <v>-0.187</v>
      </c>
      <c r="C4411">
        <v>-1.1870000000000001</v>
      </c>
      <c r="D4411">
        <v>-2.1829999999999998</v>
      </c>
      <c r="E4411">
        <v>-2.9870000000000001</v>
      </c>
      <c r="F4411">
        <v>-3.1709999999999998</v>
      </c>
      <c r="G4411">
        <v>4</v>
      </c>
      <c r="H4411">
        <v>0</v>
      </c>
      <c r="I4411">
        <v>4</v>
      </c>
      <c r="J4411">
        <v>-0.192</v>
      </c>
      <c r="K4411">
        <v>-1.1870000000000001</v>
      </c>
      <c r="L4411">
        <v>-2.1829999999999998</v>
      </c>
      <c r="M4411">
        <v>-2.988</v>
      </c>
      <c r="N4411">
        <v>-3.1779999999999999</v>
      </c>
      <c r="O4411">
        <v>1.1779999999999999</v>
      </c>
      <c r="P4411">
        <v>1.1879999999999999</v>
      </c>
      <c r="Q4411">
        <v>1.181</v>
      </c>
      <c r="R4411">
        <v>0.92100000000000004</v>
      </c>
      <c r="S4411">
        <v>0.41599999999999998</v>
      </c>
    </row>
    <row r="4412" spans="1:19" x14ac:dyDescent="0.3">
      <c r="A4412">
        <v>180</v>
      </c>
      <c r="B4412">
        <v>-0.187</v>
      </c>
      <c r="C4412">
        <v>-1.1870000000000001</v>
      </c>
      <c r="D4412">
        <v>-2.1829999999999998</v>
      </c>
      <c r="E4412">
        <v>-2.9870000000000001</v>
      </c>
      <c r="F4412">
        <v>-3.1709999999999998</v>
      </c>
      <c r="G4412">
        <v>4</v>
      </c>
      <c r="H4412">
        <v>0</v>
      </c>
      <c r="I4412">
        <v>4</v>
      </c>
      <c r="J4412">
        <v>-0.19400000000000001</v>
      </c>
      <c r="K4412">
        <v>-1.1870000000000001</v>
      </c>
      <c r="L4412">
        <v>-2.1829999999999998</v>
      </c>
      <c r="M4412">
        <v>-2.988</v>
      </c>
      <c r="N4412">
        <v>-3.1779999999999999</v>
      </c>
      <c r="O4412">
        <v>1.18</v>
      </c>
      <c r="P4412">
        <v>1.1910000000000001</v>
      </c>
      <c r="Q4412">
        <v>1.1819999999999999</v>
      </c>
      <c r="R4412">
        <v>0.92300000000000004</v>
      </c>
      <c r="S4412">
        <v>0.41499999999999998</v>
      </c>
    </row>
    <row r="4413" spans="1:19" x14ac:dyDescent="0.3">
      <c r="A4413">
        <v>240</v>
      </c>
      <c r="B4413">
        <v>-0.187</v>
      </c>
      <c r="C4413">
        <v>-1.1870000000000001</v>
      </c>
      <c r="D4413">
        <v>-2.1829999999999998</v>
      </c>
      <c r="E4413">
        <v>-2.9870000000000001</v>
      </c>
      <c r="F4413">
        <v>-3.1709999999999998</v>
      </c>
      <c r="G4413">
        <v>4</v>
      </c>
      <c r="H4413">
        <v>0</v>
      </c>
      <c r="I4413">
        <v>4</v>
      </c>
      <c r="J4413">
        <v>-0.19400000000000001</v>
      </c>
      <c r="K4413">
        <v>-1.1870000000000001</v>
      </c>
      <c r="L4413">
        <v>-2.1829999999999998</v>
      </c>
      <c r="M4413">
        <v>-2.988</v>
      </c>
      <c r="N4413">
        <v>-3.177</v>
      </c>
      <c r="O4413">
        <v>1.1819999999999999</v>
      </c>
      <c r="P4413">
        <v>1.1910000000000001</v>
      </c>
      <c r="Q4413">
        <v>1.1830000000000001</v>
      </c>
      <c r="R4413">
        <v>0.92400000000000004</v>
      </c>
      <c r="S4413">
        <v>0.41499999999999998</v>
      </c>
    </row>
    <row r="4414" spans="1:19" x14ac:dyDescent="0.3">
      <c r="A4414">
        <v>300</v>
      </c>
      <c r="B4414">
        <v>-0.187</v>
      </c>
      <c r="C4414">
        <v>-1.1870000000000001</v>
      </c>
      <c r="D4414">
        <v>-2.1829999999999998</v>
      </c>
      <c r="E4414">
        <v>-2.9870000000000001</v>
      </c>
      <c r="F4414">
        <v>-3.1709999999999998</v>
      </c>
      <c r="G4414">
        <v>4</v>
      </c>
      <c r="H4414">
        <v>0</v>
      </c>
      <c r="I4414">
        <v>4</v>
      </c>
      <c r="J4414">
        <v>-0.19500000000000001</v>
      </c>
      <c r="K4414">
        <v>-1.1879999999999999</v>
      </c>
      <c r="L4414">
        <v>-2.1829999999999998</v>
      </c>
      <c r="M4414">
        <v>-2.988</v>
      </c>
      <c r="N4414">
        <v>-3.1749999999999998</v>
      </c>
      <c r="O4414">
        <v>1.1830000000000001</v>
      </c>
      <c r="P4414">
        <v>1.1890000000000001</v>
      </c>
      <c r="Q4414">
        <v>1.1830000000000001</v>
      </c>
      <c r="R4414">
        <v>0.92500000000000004</v>
      </c>
      <c r="S4414">
        <v>0.41499999999999998</v>
      </c>
    </row>
    <row r="4415" spans="1:19" x14ac:dyDescent="0.3">
      <c r="A4415">
        <v>360</v>
      </c>
      <c r="B4415">
        <v>-0.187</v>
      </c>
      <c r="C4415">
        <v>-1.1870000000000001</v>
      </c>
      <c r="D4415">
        <v>-2.1829999999999998</v>
      </c>
      <c r="E4415">
        <v>-2.9870000000000001</v>
      </c>
      <c r="F4415">
        <v>-3.1709999999999998</v>
      </c>
      <c r="G4415">
        <v>4</v>
      </c>
      <c r="H4415">
        <v>0</v>
      </c>
      <c r="I4415">
        <v>4</v>
      </c>
      <c r="J4415">
        <v>-0.19500000000000001</v>
      </c>
      <c r="K4415">
        <v>-1.1879999999999999</v>
      </c>
      <c r="L4415">
        <v>-2.1829999999999998</v>
      </c>
      <c r="M4415">
        <v>-2.988</v>
      </c>
      <c r="N4415">
        <v>-3.1739999999999999</v>
      </c>
      <c r="O4415">
        <v>1.1830000000000001</v>
      </c>
      <c r="P4415">
        <v>1.1879999999999999</v>
      </c>
      <c r="Q4415">
        <v>1.1839999999999999</v>
      </c>
      <c r="R4415">
        <v>0.92500000000000004</v>
      </c>
      <c r="S4415">
        <v>0.41399999999999998</v>
      </c>
    </row>
    <row r="4416" spans="1:19" x14ac:dyDescent="0.3">
      <c r="A4416">
        <v>420</v>
      </c>
      <c r="B4416">
        <v>-0.187</v>
      </c>
      <c r="C4416">
        <v>-1.1870000000000001</v>
      </c>
      <c r="D4416">
        <v>-2.1829999999999998</v>
      </c>
      <c r="E4416">
        <v>-2.9870000000000001</v>
      </c>
      <c r="F4416">
        <v>-3.1709999999999998</v>
      </c>
      <c r="G4416">
        <v>4</v>
      </c>
      <c r="H4416">
        <v>0</v>
      </c>
      <c r="I4416">
        <v>4</v>
      </c>
      <c r="J4416">
        <v>-0.19600000000000001</v>
      </c>
      <c r="K4416">
        <v>-1.1890000000000001</v>
      </c>
      <c r="L4416">
        <v>-2.1829999999999998</v>
      </c>
      <c r="M4416">
        <v>-2.988</v>
      </c>
      <c r="N4416">
        <v>-3.173</v>
      </c>
      <c r="O4416">
        <v>1.1839999999999999</v>
      </c>
      <c r="P4416">
        <v>1.1870000000000001</v>
      </c>
      <c r="Q4416">
        <v>1.1839999999999999</v>
      </c>
      <c r="R4416">
        <v>0.92500000000000004</v>
      </c>
      <c r="S4416">
        <v>0.41399999999999998</v>
      </c>
    </row>
    <row r="4417" spans="1:19" x14ac:dyDescent="0.3">
      <c r="A4417">
        <v>480</v>
      </c>
      <c r="B4417">
        <v>-0.187</v>
      </c>
      <c r="C4417">
        <v>-1.1870000000000001</v>
      </c>
      <c r="D4417">
        <v>-2.1829999999999998</v>
      </c>
      <c r="E4417">
        <v>-2.9870000000000001</v>
      </c>
      <c r="F4417">
        <v>-3.1709999999999998</v>
      </c>
      <c r="G4417">
        <v>4</v>
      </c>
      <c r="H4417">
        <v>0</v>
      </c>
      <c r="I4417">
        <v>4</v>
      </c>
      <c r="J4417">
        <v>-0.19600000000000001</v>
      </c>
      <c r="K4417">
        <v>-1.19</v>
      </c>
      <c r="L4417">
        <v>-2.1829999999999998</v>
      </c>
      <c r="M4417">
        <v>-2.988</v>
      </c>
      <c r="N4417">
        <v>-3.173</v>
      </c>
      <c r="O4417">
        <v>1.1839999999999999</v>
      </c>
      <c r="P4417">
        <v>1.1859999999999999</v>
      </c>
      <c r="Q4417">
        <v>1.1839999999999999</v>
      </c>
      <c r="R4417">
        <v>0.92400000000000004</v>
      </c>
      <c r="S4417">
        <v>0.41399999999999998</v>
      </c>
    </row>
    <row r="4418" spans="1:19" x14ac:dyDescent="0.3">
      <c r="A4418">
        <v>540</v>
      </c>
      <c r="B4418">
        <v>-0.187</v>
      </c>
      <c r="C4418">
        <v>-1.1870000000000001</v>
      </c>
      <c r="D4418">
        <v>-2.1829999999999998</v>
      </c>
      <c r="E4418">
        <v>-2.9870000000000001</v>
      </c>
      <c r="F4418">
        <v>-3.1709999999999998</v>
      </c>
      <c r="G4418">
        <v>4</v>
      </c>
      <c r="H4418">
        <v>0</v>
      </c>
      <c r="I4418">
        <v>4</v>
      </c>
      <c r="J4418">
        <v>-0.19600000000000001</v>
      </c>
      <c r="K4418">
        <v>-1.1910000000000001</v>
      </c>
      <c r="L4418">
        <v>-2.1829999999999998</v>
      </c>
      <c r="M4418">
        <v>-2.9870000000000001</v>
      </c>
      <c r="N4418">
        <v>-3.1720000000000002</v>
      </c>
      <c r="O4418">
        <v>1.1850000000000001</v>
      </c>
      <c r="P4418">
        <v>1.1859999999999999</v>
      </c>
      <c r="Q4418">
        <v>1.1839999999999999</v>
      </c>
      <c r="R4418">
        <v>0.92300000000000004</v>
      </c>
      <c r="S4418">
        <v>0.41299999999999998</v>
      </c>
    </row>
    <row r="4419" spans="1:19" x14ac:dyDescent="0.3">
      <c r="A4419">
        <v>600</v>
      </c>
      <c r="B4419">
        <v>-0.187</v>
      </c>
      <c r="C4419">
        <v>-1.1870000000000001</v>
      </c>
      <c r="D4419">
        <v>-2.1829999999999998</v>
      </c>
      <c r="E4419">
        <v>-2.9870000000000001</v>
      </c>
      <c r="F4419">
        <v>-3.1709999999999998</v>
      </c>
      <c r="G4419">
        <v>4</v>
      </c>
      <c r="H4419">
        <v>0</v>
      </c>
      <c r="I4419">
        <v>4</v>
      </c>
      <c r="J4419">
        <v>-0.19700000000000001</v>
      </c>
      <c r="K4419">
        <v>-1.1910000000000001</v>
      </c>
      <c r="L4419">
        <v>-2.1829999999999998</v>
      </c>
      <c r="M4419">
        <v>-2.9870000000000001</v>
      </c>
      <c r="N4419">
        <v>-3.1709999999999998</v>
      </c>
      <c r="O4419">
        <v>1.1850000000000001</v>
      </c>
      <c r="P4419">
        <v>1.1859999999999999</v>
      </c>
      <c r="Q4419">
        <v>1.1830000000000001</v>
      </c>
      <c r="R4419">
        <v>0.92200000000000004</v>
      </c>
      <c r="S4419">
        <v>0.41299999999999998</v>
      </c>
    </row>
    <row r="4421" spans="1:19" x14ac:dyDescent="0.3">
      <c r="A4421" t="s">
        <v>0</v>
      </c>
      <c r="B4421" t="s">
        <v>341</v>
      </c>
    </row>
    <row r="4422" spans="1:19" x14ac:dyDescent="0.3">
      <c r="A4422">
        <v>0</v>
      </c>
      <c r="B4422">
        <v>-0.187</v>
      </c>
      <c r="C4422">
        <v>-1.1870000000000001</v>
      </c>
      <c r="D4422">
        <v>-2.1829999999999998</v>
      </c>
      <c r="E4422">
        <v>-2.9809999999999999</v>
      </c>
      <c r="F4422">
        <v>-3.161</v>
      </c>
      <c r="G4422">
        <v>4</v>
      </c>
      <c r="H4422">
        <v>0</v>
      </c>
      <c r="I4422">
        <v>4</v>
      </c>
      <c r="J4422">
        <v>-0.187</v>
      </c>
      <c r="K4422">
        <v>-1.1870000000000001</v>
      </c>
      <c r="L4422">
        <v>-2.1829999999999998</v>
      </c>
      <c r="M4422">
        <v>-2.9830000000000001</v>
      </c>
      <c r="N4422">
        <v>-3.17</v>
      </c>
      <c r="O4422">
        <v>1.17</v>
      </c>
      <c r="P4422">
        <v>1.17</v>
      </c>
      <c r="Q4422">
        <v>1.163</v>
      </c>
      <c r="R4422">
        <v>0.90300000000000002</v>
      </c>
      <c r="S4422">
        <v>0.41299999999999998</v>
      </c>
    </row>
    <row r="4423" spans="1:19" x14ac:dyDescent="0.3">
      <c r="A4423">
        <v>60</v>
      </c>
      <c r="B4423">
        <v>-0.187</v>
      </c>
      <c r="C4423">
        <v>-1.1870000000000001</v>
      </c>
      <c r="D4423">
        <v>-2.1829999999999998</v>
      </c>
      <c r="E4423">
        <v>-2.9809999999999999</v>
      </c>
      <c r="F4423">
        <v>-3.161</v>
      </c>
      <c r="G4423">
        <v>4</v>
      </c>
      <c r="H4423">
        <v>0</v>
      </c>
      <c r="I4423">
        <v>4</v>
      </c>
      <c r="J4423">
        <v>-0.19</v>
      </c>
      <c r="K4423">
        <v>-1.1870000000000001</v>
      </c>
      <c r="L4423">
        <v>-2.1829999999999998</v>
      </c>
      <c r="M4423">
        <v>-2.9820000000000002</v>
      </c>
      <c r="N4423">
        <v>-3.169</v>
      </c>
      <c r="O4423">
        <v>1.175</v>
      </c>
      <c r="P4423">
        <v>1.1839999999999999</v>
      </c>
      <c r="Q4423">
        <v>1.1759999999999999</v>
      </c>
      <c r="R4423">
        <v>0.91</v>
      </c>
      <c r="S4423">
        <v>0.41299999999999998</v>
      </c>
    </row>
    <row r="4424" spans="1:19" x14ac:dyDescent="0.3">
      <c r="A4424">
        <v>120</v>
      </c>
      <c r="B4424">
        <v>-0.187</v>
      </c>
      <c r="C4424">
        <v>-1.1870000000000001</v>
      </c>
      <c r="D4424">
        <v>-2.1829999999999998</v>
      </c>
      <c r="E4424">
        <v>-2.9809999999999999</v>
      </c>
      <c r="F4424">
        <v>-3.161</v>
      </c>
      <c r="G4424">
        <v>4</v>
      </c>
      <c r="H4424">
        <v>0</v>
      </c>
      <c r="I4424">
        <v>4</v>
      </c>
      <c r="J4424">
        <v>-0.192</v>
      </c>
      <c r="K4424">
        <v>-1.1870000000000001</v>
      </c>
      <c r="L4424">
        <v>-2.1829999999999998</v>
      </c>
      <c r="M4424">
        <v>-2.9820000000000002</v>
      </c>
      <c r="N4424">
        <v>-3.1680000000000001</v>
      </c>
      <c r="O4424">
        <v>1.1779999999999999</v>
      </c>
      <c r="P4424">
        <v>1.1879999999999999</v>
      </c>
      <c r="Q4424">
        <v>1.181</v>
      </c>
      <c r="R4424">
        <v>0.91400000000000003</v>
      </c>
      <c r="S4424">
        <v>0.41199999999999998</v>
      </c>
    </row>
    <row r="4425" spans="1:19" x14ac:dyDescent="0.3">
      <c r="A4425">
        <v>180</v>
      </c>
      <c r="B4425">
        <v>-0.187</v>
      </c>
      <c r="C4425">
        <v>-1.1870000000000001</v>
      </c>
      <c r="D4425">
        <v>-2.1829999999999998</v>
      </c>
      <c r="E4425">
        <v>-2.9809999999999999</v>
      </c>
      <c r="F4425">
        <v>-3.161</v>
      </c>
      <c r="G4425">
        <v>4</v>
      </c>
      <c r="H4425">
        <v>0</v>
      </c>
      <c r="I4425">
        <v>4</v>
      </c>
      <c r="J4425">
        <v>-0.19400000000000001</v>
      </c>
      <c r="K4425">
        <v>-1.1870000000000001</v>
      </c>
      <c r="L4425">
        <v>-2.1829999999999998</v>
      </c>
      <c r="M4425">
        <v>-2.9820000000000002</v>
      </c>
      <c r="N4425">
        <v>-3.1669999999999998</v>
      </c>
      <c r="O4425">
        <v>1.18</v>
      </c>
      <c r="P4425">
        <v>1.1910000000000001</v>
      </c>
      <c r="Q4425">
        <v>1.1819999999999999</v>
      </c>
      <c r="R4425">
        <v>0.91700000000000004</v>
      </c>
      <c r="S4425">
        <v>0.41199999999999998</v>
      </c>
    </row>
    <row r="4426" spans="1:19" x14ac:dyDescent="0.3">
      <c r="A4426">
        <v>240</v>
      </c>
      <c r="B4426">
        <v>-0.187</v>
      </c>
      <c r="C4426">
        <v>-1.1870000000000001</v>
      </c>
      <c r="D4426">
        <v>-2.1829999999999998</v>
      </c>
      <c r="E4426">
        <v>-2.9809999999999999</v>
      </c>
      <c r="F4426">
        <v>-3.161</v>
      </c>
      <c r="G4426">
        <v>4</v>
      </c>
      <c r="H4426">
        <v>0</v>
      </c>
      <c r="I4426">
        <v>4</v>
      </c>
      <c r="J4426">
        <v>-0.19400000000000001</v>
      </c>
      <c r="K4426">
        <v>-1.1870000000000001</v>
      </c>
      <c r="L4426">
        <v>-2.1829999999999998</v>
      </c>
      <c r="M4426">
        <v>-2.9820000000000002</v>
      </c>
      <c r="N4426">
        <v>-3.1669999999999998</v>
      </c>
      <c r="O4426">
        <v>1.1819999999999999</v>
      </c>
      <c r="P4426">
        <v>1.1910000000000001</v>
      </c>
      <c r="Q4426">
        <v>1.1830000000000001</v>
      </c>
      <c r="R4426">
        <v>0.91800000000000004</v>
      </c>
      <c r="S4426">
        <v>0.41199999999999998</v>
      </c>
    </row>
    <row r="4427" spans="1:19" x14ac:dyDescent="0.3">
      <c r="A4427">
        <v>300</v>
      </c>
      <c r="B4427">
        <v>-0.187</v>
      </c>
      <c r="C4427">
        <v>-1.1870000000000001</v>
      </c>
      <c r="D4427">
        <v>-2.1829999999999998</v>
      </c>
      <c r="E4427">
        <v>-2.9809999999999999</v>
      </c>
      <c r="F4427">
        <v>-3.161</v>
      </c>
      <c r="G4427">
        <v>4</v>
      </c>
      <c r="H4427">
        <v>0</v>
      </c>
      <c r="I4427">
        <v>4</v>
      </c>
      <c r="J4427">
        <v>-0.19500000000000001</v>
      </c>
      <c r="K4427">
        <v>-1.1879999999999999</v>
      </c>
      <c r="L4427">
        <v>-2.1829999999999998</v>
      </c>
      <c r="M4427">
        <v>-2.9820000000000002</v>
      </c>
      <c r="N4427">
        <v>-3.165</v>
      </c>
      <c r="O4427">
        <v>1.1830000000000001</v>
      </c>
      <c r="P4427">
        <v>1.1890000000000001</v>
      </c>
      <c r="Q4427">
        <v>1.1830000000000001</v>
      </c>
      <c r="R4427">
        <v>0.91900000000000004</v>
      </c>
      <c r="S4427">
        <v>0.41099999999999998</v>
      </c>
    </row>
    <row r="4428" spans="1:19" x14ac:dyDescent="0.3">
      <c r="A4428">
        <v>360</v>
      </c>
      <c r="B4428">
        <v>-0.187</v>
      </c>
      <c r="C4428">
        <v>-1.1870000000000001</v>
      </c>
      <c r="D4428">
        <v>-2.1829999999999998</v>
      </c>
      <c r="E4428">
        <v>-2.9809999999999999</v>
      </c>
      <c r="F4428">
        <v>-3.161</v>
      </c>
      <c r="G4428">
        <v>4</v>
      </c>
      <c r="H4428">
        <v>0</v>
      </c>
      <c r="I4428">
        <v>4</v>
      </c>
      <c r="J4428">
        <v>-0.19500000000000001</v>
      </c>
      <c r="K4428">
        <v>-1.1879999999999999</v>
      </c>
      <c r="L4428">
        <v>-2.1829999999999998</v>
      </c>
      <c r="M4428">
        <v>-2.9820000000000002</v>
      </c>
      <c r="N4428">
        <v>-3.1640000000000001</v>
      </c>
      <c r="O4428">
        <v>1.1830000000000001</v>
      </c>
      <c r="P4428">
        <v>1.1879999999999999</v>
      </c>
      <c r="Q4428">
        <v>1.1830000000000001</v>
      </c>
      <c r="R4428">
        <v>0.91800000000000004</v>
      </c>
      <c r="S4428">
        <v>0.41099999999999998</v>
      </c>
    </row>
    <row r="4429" spans="1:19" x14ac:dyDescent="0.3">
      <c r="A4429">
        <v>420</v>
      </c>
      <c r="B4429">
        <v>-0.187</v>
      </c>
      <c r="C4429">
        <v>-1.1870000000000001</v>
      </c>
      <c r="D4429">
        <v>-2.1829999999999998</v>
      </c>
      <c r="E4429">
        <v>-2.9809999999999999</v>
      </c>
      <c r="F4429">
        <v>-3.161</v>
      </c>
      <c r="G4429">
        <v>4</v>
      </c>
      <c r="H4429">
        <v>0</v>
      </c>
      <c r="I4429">
        <v>4</v>
      </c>
      <c r="J4429">
        <v>-0.19600000000000001</v>
      </c>
      <c r="K4429">
        <v>-1.1890000000000001</v>
      </c>
      <c r="L4429">
        <v>-2.1829999999999998</v>
      </c>
      <c r="M4429">
        <v>-2.9820000000000002</v>
      </c>
      <c r="N4429">
        <v>-3.1640000000000001</v>
      </c>
      <c r="O4429">
        <v>1.1839999999999999</v>
      </c>
      <c r="P4429">
        <v>1.1870000000000001</v>
      </c>
      <c r="Q4429">
        <v>1.1839999999999999</v>
      </c>
      <c r="R4429">
        <v>0.91800000000000004</v>
      </c>
      <c r="S4429">
        <v>0.41099999999999998</v>
      </c>
    </row>
    <row r="4430" spans="1:19" x14ac:dyDescent="0.3">
      <c r="A4430">
        <v>480</v>
      </c>
      <c r="B4430">
        <v>-0.187</v>
      </c>
      <c r="C4430">
        <v>-1.1870000000000001</v>
      </c>
      <c r="D4430">
        <v>-2.1829999999999998</v>
      </c>
      <c r="E4430">
        <v>-2.9809999999999999</v>
      </c>
      <c r="F4430">
        <v>-3.161</v>
      </c>
      <c r="G4430">
        <v>4</v>
      </c>
      <c r="H4430">
        <v>0</v>
      </c>
      <c r="I4430">
        <v>4</v>
      </c>
      <c r="J4430">
        <v>-0.19600000000000001</v>
      </c>
      <c r="K4430">
        <v>-1.19</v>
      </c>
      <c r="L4430">
        <v>-2.1829999999999998</v>
      </c>
      <c r="M4430">
        <v>-2.9820000000000002</v>
      </c>
      <c r="N4430">
        <v>-3.1629999999999998</v>
      </c>
      <c r="O4430">
        <v>1.1839999999999999</v>
      </c>
      <c r="P4430">
        <v>1.1859999999999999</v>
      </c>
      <c r="Q4430">
        <v>1.1839999999999999</v>
      </c>
      <c r="R4430">
        <v>0.91700000000000004</v>
      </c>
      <c r="S4430">
        <v>0.41</v>
      </c>
    </row>
    <row r="4431" spans="1:19" x14ac:dyDescent="0.3">
      <c r="A4431">
        <v>540</v>
      </c>
      <c r="B4431">
        <v>-0.187</v>
      </c>
      <c r="C4431">
        <v>-1.1870000000000001</v>
      </c>
      <c r="D4431">
        <v>-2.1829999999999998</v>
      </c>
      <c r="E4431">
        <v>-2.9809999999999999</v>
      </c>
      <c r="F4431">
        <v>-3.161</v>
      </c>
      <c r="G4431">
        <v>4</v>
      </c>
      <c r="H4431">
        <v>0</v>
      </c>
      <c r="I4431">
        <v>4</v>
      </c>
      <c r="J4431">
        <v>-0.19600000000000001</v>
      </c>
      <c r="K4431">
        <v>-1.1910000000000001</v>
      </c>
      <c r="L4431">
        <v>-2.1829999999999998</v>
      </c>
      <c r="M4431">
        <v>-2.9820000000000002</v>
      </c>
      <c r="N4431">
        <v>-3.1619999999999999</v>
      </c>
      <c r="O4431">
        <v>1.1850000000000001</v>
      </c>
      <c r="P4431">
        <v>1.1859999999999999</v>
      </c>
      <c r="Q4431">
        <v>1.1830000000000001</v>
      </c>
      <c r="R4431">
        <v>0.91700000000000004</v>
      </c>
      <c r="S4431">
        <v>0.41</v>
      </c>
    </row>
    <row r="4432" spans="1:19" x14ac:dyDescent="0.3">
      <c r="A4432">
        <v>600</v>
      </c>
      <c r="B4432">
        <v>-0.187</v>
      </c>
      <c r="C4432">
        <v>-1.1870000000000001</v>
      </c>
      <c r="D4432">
        <v>-2.1829999999999998</v>
      </c>
      <c r="E4432">
        <v>-2.9809999999999999</v>
      </c>
      <c r="F4432">
        <v>-3.161</v>
      </c>
      <c r="G4432">
        <v>4</v>
      </c>
      <c r="H4432">
        <v>0</v>
      </c>
      <c r="I4432">
        <v>4</v>
      </c>
      <c r="J4432">
        <v>-0.19700000000000001</v>
      </c>
      <c r="K4432">
        <v>-1.1910000000000001</v>
      </c>
      <c r="L4432">
        <v>-2.1829999999999998</v>
      </c>
      <c r="M4432">
        <v>-2.9809999999999999</v>
      </c>
      <c r="N4432">
        <v>-3.161</v>
      </c>
      <c r="O4432">
        <v>1.1850000000000001</v>
      </c>
      <c r="P4432">
        <v>1.1859999999999999</v>
      </c>
      <c r="Q4432">
        <v>1.1830000000000001</v>
      </c>
      <c r="R4432">
        <v>0.91600000000000004</v>
      </c>
      <c r="S4432">
        <v>0.41</v>
      </c>
    </row>
    <row r="4434" spans="1:19" x14ac:dyDescent="0.3">
      <c r="A4434" t="s">
        <v>0</v>
      </c>
      <c r="B4434" t="s">
        <v>342</v>
      </c>
    </row>
    <row r="4435" spans="1:19" x14ac:dyDescent="0.3">
      <c r="A4435">
        <v>0</v>
      </c>
      <c r="B4435">
        <v>-0.187</v>
      </c>
      <c r="C4435">
        <v>-1.1870000000000001</v>
      </c>
      <c r="D4435">
        <v>-2.1819999999999999</v>
      </c>
      <c r="E4435">
        <v>-2.9750000000000001</v>
      </c>
      <c r="F4435">
        <v>-3.1520000000000001</v>
      </c>
      <c r="G4435">
        <v>4</v>
      </c>
      <c r="H4435">
        <v>0</v>
      </c>
      <c r="I4435">
        <v>4</v>
      </c>
      <c r="J4435">
        <v>-0.187</v>
      </c>
      <c r="K4435">
        <v>-1.1870000000000001</v>
      </c>
      <c r="L4435">
        <v>-2.1829999999999998</v>
      </c>
      <c r="M4435">
        <v>-2.9769999999999999</v>
      </c>
      <c r="N4435">
        <v>-3.16</v>
      </c>
      <c r="O4435">
        <v>1.17</v>
      </c>
      <c r="P4435">
        <v>1.17</v>
      </c>
      <c r="Q4435">
        <v>1.163</v>
      </c>
      <c r="R4435">
        <v>0.89700000000000002</v>
      </c>
      <c r="S4435">
        <v>0.41</v>
      </c>
    </row>
    <row r="4436" spans="1:19" x14ac:dyDescent="0.3">
      <c r="A4436">
        <v>60</v>
      </c>
      <c r="B4436">
        <v>-0.187</v>
      </c>
      <c r="C4436">
        <v>-1.1870000000000001</v>
      </c>
      <c r="D4436">
        <v>-2.1819999999999999</v>
      </c>
      <c r="E4436">
        <v>-2.9750000000000001</v>
      </c>
      <c r="F4436">
        <v>-3.1520000000000001</v>
      </c>
      <c r="G4436">
        <v>4</v>
      </c>
      <c r="H4436">
        <v>0</v>
      </c>
      <c r="I4436">
        <v>4</v>
      </c>
      <c r="J4436">
        <v>-0.19</v>
      </c>
      <c r="K4436">
        <v>-1.1870000000000001</v>
      </c>
      <c r="L4436">
        <v>-2.1829999999999998</v>
      </c>
      <c r="M4436">
        <v>-2.9769999999999999</v>
      </c>
      <c r="N4436">
        <v>-3.1589999999999998</v>
      </c>
      <c r="O4436">
        <v>1.175</v>
      </c>
      <c r="P4436">
        <v>1.1839999999999999</v>
      </c>
      <c r="Q4436">
        <v>1.1759999999999999</v>
      </c>
      <c r="R4436">
        <v>0.90300000000000002</v>
      </c>
      <c r="S4436">
        <v>0.40899999999999997</v>
      </c>
    </row>
    <row r="4437" spans="1:19" x14ac:dyDescent="0.3">
      <c r="A4437">
        <v>120</v>
      </c>
      <c r="B4437">
        <v>-0.187</v>
      </c>
      <c r="C4437">
        <v>-1.1870000000000001</v>
      </c>
      <c r="D4437">
        <v>-2.1819999999999999</v>
      </c>
      <c r="E4437">
        <v>-2.9750000000000001</v>
      </c>
      <c r="F4437">
        <v>-3.1520000000000001</v>
      </c>
      <c r="G4437">
        <v>4</v>
      </c>
      <c r="H4437">
        <v>0</v>
      </c>
      <c r="I4437">
        <v>4</v>
      </c>
      <c r="J4437">
        <v>-0.192</v>
      </c>
      <c r="K4437">
        <v>-1.1870000000000001</v>
      </c>
      <c r="L4437">
        <v>-2.1819999999999999</v>
      </c>
      <c r="M4437">
        <v>-2.976</v>
      </c>
      <c r="N4437">
        <v>-3.1579999999999999</v>
      </c>
      <c r="O4437">
        <v>1.1779999999999999</v>
      </c>
      <c r="P4437">
        <v>1.1879999999999999</v>
      </c>
      <c r="Q4437">
        <v>1.18</v>
      </c>
      <c r="R4437">
        <v>0.90700000000000003</v>
      </c>
      <c r="S4437">
        <v>0.40899999999999997</v>
      </c>
    </row>
    <row r="4438" spans="1:19" x14ac:dyDescent="0.3">
      <c r="A4438">
        <v>180</v>
      </c>
      <c r="B4438">
        <v>-0.187</v>
      </c>
      <c r="C4438">
        <v>-1.1870000000000001</v>
      </c>
      <c r="D4438">
        <v>-2.1819999999999999</v>
      </c>
      <c r="E4438">
        <v>-2.9750000000000001</v>
      </c>
      <c r="F4438">
        <v>-3.1520000000000001</v>
      </c>
      <c r="G4438">
        <v>4</v>
      </c>
      <c r="H4438">
        <v>0</v>
      </c>
      <c r="I4438">
        <v>4</v>
      </c>
      <c r="J4438">
        <v>-0.19400000000000001</v>
      </c>
      <c r="K4438">
        <v>-1.1870000000000001</v>
      </c>
      <c r="L4438">
        <v>-2.1829999999999998</v>
      </c>
      <c r="M4438">
        <v>-2.976</v>
      </c>
      <c r="N4438">
        <v>-3.157</v>
      </c>
      <c r="O4438">
        <v>1.18</v>
      </c>
      <c r="P4438">
        <v>1.1910000000000001</v>
      </c>
      <c r="Q4438">
        <v>1.1819999999999999</v>
      </c>
      <c r="R4438">
        <v>0.91</v>
      </c>
      <c r="S4438">
        <v>0.40899999999999997</v>
      </c>
    </row>
    <row r="4439" spans="1:19" x14ac:dyDescent="0.3">
      <c r="A4439">
        <v>240</v>
      </c>
      <c r="B4439">
        <v>-0.187</v>
      </c>
      <c r="C4439">
        <v>-1.1870000000000001</v>
      </c>
      <c r="D4439">
        <v>-2.1819999999999999</v>
      </c>
      <c r="E4439">
        <v>-2.9750000000000001</v>
      </c>
      <c r="F4439">
        <v>-3.1520000000000001</v>
      </c>
      <c r="G4439">
        <v>4</v>
      </c>
      <c r="H4439">
        <v>0</v>
      </c>
      <c r="I4439">
        <v>4</v>
      </c>
      <c r="J4439">
        <v>-0.19400000000000001</v>
      </c>
      <c r="K4439">
        <v>-1.1870000000000001</v>
      </c>
      <c r="L4439">
        <v>-2.1819999999999999</v>
      </c>
      <c r="M4439">
        <v>-2.976</v>
      </c>
      <c r="N4439">
        <v>-3.157</v>
      </c>
      <c r="O4439">
        <v>1.1819999999999999</v>
      </c>
      <c r="P4439">
        <v>1.1910000000000001</v>
      </c>
      <c r="Q4439">
        <v>1.1830000000000001</v>
      </c>
      <c r="R4439">
        <v>0.91100000000000003</v>
      </c>
      <c r="S4439">
        <v>0.40799999999999997</v>
      </c>
    </row>
    <row r="4440" spans="1:19" x14ac:dyDescent="0.3">
      <c r="A4440">
        <v>300</v>
      </c>
      <c r="B4440">
        <v>-0.187</v>
      </c>
      <c r="C4440">
        <v>-1.1870000000000001</v>
      </c>
      <c r="D4440">
        <v>-2.1819999999999999</v>
      </c>
      <c r="E4440">
        <v>-2.9750000000000001</v>
      </c>
      <c r="F4440">
        <v>-3.1520000000000001</v>
      </c>
      <c r="G4440">
        <v>4</v>
      </c>
      <c r="H4440">
        <v>0</v>
      </c>
      <c r="I4440">
        <v>4</v>
      </c>
      <c r="J4440">
        <v>-0.19500000000000001</v>
      </c>
      <c r="K4440">
        <v>-1.1879999999999999</v>
      </c>
      <c r="L4440">
        <v>-2.1829999999999998</v>
      </c>
      <c r="M4440">
        <v>-2.976</v>
      </c>
      <c r="N4440">
        <v>-3.1549999999999998</v>
      </c>
      <c r="O4440">
        <v>1.1830000000000001</v>
      </c>
      <c r="P4440">
        <v>1.1890000000000001</v>
      </c>
      <c r="Q4440">
        <v>1.1830000000000001</v>
      </c>
      <c r="R4440">
        <v>0.91200000000000003</v>
      </c>
      <c r="S4440">
        <v>0.40799999999999997</v>
      </c>
    </row>
    <row r="4441" spans="1:19" x14ac:dyDescent="0.3">
      <c r="A4441">
        <v>360</v>
      </c>
      <c r="B4441">
        <v>-0.187</v>
      </c>
      <c r="C4441">
        <v>-1.1870000000000001</v>
      </c>
      <c r="D4441">
        <v>-2.1819999999999999</v>
      </c>
      <c r="E4441">
        <v>-2.9750000000000001</v>
      </c>
      <c r="F4441">
        <v>-3.1520000000000001</v>
      </c>
      <c r="G4441">
        <v>4</v>
      </c>
      <c r="H4441">
        <v>0</v>
      </c>
      <c r="I4441">
        <v>4</v>
      </c>
      <c r="J4441">
        <v>-0.19500000000000001</v>
      </c>
      <c r="K4441">
        <v>-1.1879999999999999</v>
      </c>
      <c r="L4441">
        <v>-2.1819999999999999</v>
      </c>
      <c r="M4441">
        <v>-2.976</v>
      </c>
      <c r="N4441">
        <v>-3.1539999999999999</v>
      </c>
      <c r="O4441">
        <v>1.1830000000000001</v>
      </c>
      <c r="P4441">
        <v>1.1879999999999999</v>
      </c>
      <c r="Q4441">
        <v>1.1830000000000001</v>
      </c>
      <c r="R4441">
        <v>0.91200000000000003</v>
      </c>
      <c r="S4441">
        <v>0.40799999999999997</v>
      </c>
    </row>
    <row r="4442" spans="1:19" x14ac:dyDescent="0.3">
      <c r="A4442">
        <v>420</v>
      </c>
      <c r="B4442">
        <v>-0.187</v>
      </c>
      <c r="C4442">
        <v>-1.1870000000000001</v>
      </c>
      <c r="D4442">
        <v>-2.1819999999999999</v>
      </c>
      <c r="E4442">
        <v>-2.9750000000000001</v>
      </c>
      <c r="F4442">
        <v>-3.1520000000000001</v>
      </c>
      <c r="G4442">
        <v>4</v>
      </c>
      <c r="H4442">
        <v>0</v>
      </c>
      <c r="I4442">
        <v>4</v>
      </c>
      <c r="J4442">
        <v>-0.19600000000000001</v>
      </c>
      <c r="K4442">
        <v>-1.1890000000000001</v>
      </c>
      <c r="L4442">
        <v>-2.1819999999999999</v>
      </c>
      <c r="M4442">
        <v>-2.976</v>
      </c>
      <c r="N4442">
        <v>-3.153</v>
      </c>
      <c r="O4442">
        <v>1.1839999999999999</v>
      </c>
      <c r="P4442">
        <v>1.1870000000000001</v>
      </c>
      <c r="Q4442">
        <v>1.1839999999999999</v>
      </c>
      <c r="R4442">
        <v>0.91100000000000003</v>
      </c>
      <c r="S4442">
        <v>0.40699999999999997</v>
      </c>
    </row>
    <row r="4443" spans="1:19" x14ac:dyDescent="0.3">
      <c r="A4443">
        <v>480</v>
      </c>
      <c r="B4443">
        <v>-0.187</v>
      </c>
      <c r="C4443">
        <v>-1.1870000000000001</v>
      </c>
      <c r="D4443">
        <v>-2.1819999999999999</v>
      </c>
      <c r="E4443">
        <v>-2.9750000000000001</v>
      </c>
      <c r="F4443">
        <v>-3.1520000000000001</v>
      </c>
      <c r="G4443">
        <v>4</v>
      </c>
      <c r="H4443">
        <v>0</v>
      </c>
      <c r="I4443">
        <v>4</v>
      </c>
      <c r="J4443">
        <v>-0.19600000000000001</v>
      </c>
      <c r="K4443">
        <v>-1.19</v>
      </c>
      <c r="L4443">
        <v>-2.1819999999999999</v>
      </c>
      <c r="M4443">
        <v>-2.976</v>
      </c>
      <c r="N4443">
        <v>-3.153</v>
      </c>
      <c r="O4443">
        <v>1.1839999999999999</v>
      </c>
      <c r="P4443">
        <v>1.1859999999999999</v>
      </c>
      <c r="Q4443">
        <v>1.1839999999999999</v>
      </c>
      <c r="R4443">
        <v>0.91100000000000003</v>
      </c>
      <c r="S4443">
        <v>0.40699999999999997</v>
      </c>
    </row>
    <row r="4444" spans="1:19" x14ac:dyDescent="0.3">
      <c r="A4444">
        <v>540</v>
      </c>
      <c r="B4444">
        <v>-0.187</v>
      </c>
      <c r="C4444">
        <v>-1.1870000000000001</v>
      </c>
      <c r="D4444">
        <v>-2.1819999999999999</v>
      </c>
      <c r="E4444">
        <v>-2.9750000000000001</v>
      </c>
      <c r="F4444">
        <v>-3.1520000000000001</v>
      </c>
      <c r="G4444">
        <v>4</v>
      </c>
      <c r="H4444">
        <v>0</v>
      </c>
      <c r="I4444">
        <v>4</v>
      </c>
      <c r="J4444">
        <v>-0.19600000000000001</v>
      </c>
      <c r="K4444">
        <v>-1.1910000000000001</v>
      </c>
      <c r="L4444">
        <v>-2.1819999999999999</v>
      </c>
      <c r="M4444">
        <v>-2.9750000000000001</v>
      </c>
      <c r="N4444">
        <v>-3.1520000000000001</v>
      </c>
      <c r="O4444">
        <v>1.1850000000000001</v>
      </c>
      <c r="P4444">
        <v>1.1859999999999999</v>
      </c>
      <c r="Q4444">
        <v>1.1830000000000001</v>
      </c>
      <c r="R4444">
        <v>0.91</v>
      </c>
      <c r="S4444">
        <v>0.40699999999999997</v>
      </c>
    </row>
    <row r="4445" spans="1:19" x14ac:dyDescent="0.3">
      <c r="A4445">
        <v>600</v>
      </c>
      <c r="B4445">
        <v>-0.187</v>
      </c>
      <c r="C4445">
        <v>-1.1870000000000001</v>
      </c>
      <c r="D4445">
        <v>-2.1819999999999999</v>
      </c>
      <c r="E4445">
        <v>-2.9750000000000001</v>
      </c>
      <c r="F4445">
        <v>-3.1520000000000001</v>
      </c>
      <c r="G4445">
        <v>4</v>
      </c>
      <c r="H4445">
        <v>0</v>
      </c>
      <c r="I4445">
        <v>4</v>
      </c>
      <c r="J4445">
        <v>-0.19700000000000001</v>
      </c>
      <c r="K4445">
        <v>-1.1910000000000001</v>
      </c>
      <c r="L4445">
        <v>-2.1829999999999998</v>
      </c>
      <c r="M4445">
        <v>-2.9750000000000001</v>
      </c>
      <c r="N4445">
        <v>-3.1520000000000001</v>
      </c>
      <c r="O4445">
        <v>1.1850000000000001</v>
      </c>
      <c r="P4445">
        <v>1.1859999999999999</v>
      </c>
      <c r="Q4445">
        <v>1.1830000000000001</v>
      </c>
      <c r="R4445">
        <v>0.90900000000000003</v>
      </c>
      <c r="S4445">
        <v>0.40699999999999997</v>
      </c>
    </row>
    <row r="4447" spans="1:19" x14ac:dyDescent="0.3">
      <c r="A4447" t="s">
        <v>0</v>
      </c>
      <c r="B4447" t="s">
        <v>343</v>
      </c>
    </row>
    <row r="4448" spans="1:19" x14ac:dyDescent="0.3">
      <c r="A4448">
        <v>0</v>
      </c>
      <c r="B4448">
        <v>-0.186</v>
      </c>
      <c r="C4448">
        <v>-1.1870000000000001</v>
      </c>
      <c r="D4448">
        <v>-2.1840000000000002</v>
      </c>
      <c r="E4448">
        <v>-3.02</v>
      </c>
      <c r="F4448">
        <v>-3.2309999999999999</v>
      </c>
      <c r="G4448">
        <v>4</v>
      </c>
      <c r="H4448">
        <v>0.01</v>
      </c>
      <c r="I4448">
        <v>4</v>
      </c>
      <c r="J4448">
        <v>-0.187</v>
      </c>
      <c r="K4448">
        <v>-1.1870000000000001</v>
      </c>
      <c r="L4448">
        <v>-2.1840000000000002</v>
      </c>
      <c r="M4448">
        <v>-3.0209999999999999</v>
      </c>
      <c r="N4448">
        <v>-3.24</v>
      </c>
      <c r="O4448">
        <v>1.17</v>
      </c>
      <c r="P4448">
        <v>1.17</v>
      </c>
      <c r="Q4448">
        <v>1.165</v>
      </c>
      <c r="R4448">
        <v>0.94499999999999995</v>
      </c>
      <c r="S4448">
        <v>0.437</v>
      </c>
    </row>
    <row r="4449" spans="1:19" x14ac:dyDescent="0.3">
      <c r="A4449">
        <v>60</v>
      </c>
      <c r="B4449">
        <v>-0.186</v>
      </c>
      <c r="C4449">
        <v>-1.1870000000000001</v>
      </c>
      <c r="D4449">
        <v>-2.1840000000000002</v>
      </c>
      <c r="E4449">
        <v>-3.02</v>
      </c>
      <c r="F4449">
        <v>-3.2309999999999999</v>
      </c>
      <c r="G4449">
        <v>4</v>
      </c>
      <c r="H4449">
        <v>0.01</v>
      </c>
      <c r="I4449">
        <v>4</v>
      </c>
      <c r="J4449">
        <v>-0.19</v>
      </c>
      <c r="K4449">
        <v>-1.1870000000000001</v>
      </c>
      <c r="L4449">
        <v>-2.1840000000000002</v>
      </c>
      <c r="M4449">
        <v>-3.0209999999999999</v>
      </c>
      <c r="N4449">
        <v>-3.2389999999999999</v>
      </c>
      <c r="O4449">
        <v>1.177</v>
      </c>
      <c r="P4449">
        <v>1.1830000000000001</v>
      </c>
      <c r="Q4449">
        <v>1.1779999999999999</v>
      </c>
      <c r="R4449">
        <v>0.95399999999999996</v>
      </c>
      <c r="S4449">
        <v>0.437</v>
      </c>
    </row>
    <row r="4450" spans="1:19" x14ac:dyDescent="0.3">
      <c r="A4450">
        <v>120</v>
      </c>
      <c r="B4450">
        <v>-0.186</v>
      </c>
      <c r="C4450">
        <v>-1.1870000000000001</v>
      </c>
      <c r="D4450">
        <v>-2.1840000000000002</v>
      </c>
      <c r="E4450">
        <v>-3.02</v>
      </c>
      <c r="F4450">
        <v>-3.2309999999999999</v>
      </c>
      <c r="G4450">
        <v>4</v>
      </c>
      <c r="H4450">
        <v>0.01</v>
      </c>
      <c r="I4450">
        <v>4</v>
      </c>
      <c r="J4450">
        <v>-0.191</v>
      </c>
      <c r="K4450">
        <v>-1.1870000000000001</v>
      </c>
      <c r="L4450">
        <v>-2.1840000000000002</v>
      </c>
      <c r="M4450">
        <v>-3.0209999999999999</v>
      </c>
      <c r="N4450">
        <v>-3.2389999999999999</v>
      </c>
      <c r="O4450">
        <v>1.1819999999999999</v>
      </c>
      <c r="P4450">
        <v>1.1879999999999999</v>
      </c>
      <c r="Q4450">
        <v>1.1819999999999999</v>
      </c>
      <c r="R4450">
        <v>0.95899999999999996</v>
      </c>
      <c r="S4450">
        <v>0.436</v>
      </c>
    </row>
    <row r="4451" spans="1:19" x14ac:dyDescent="0.3">
      <c r="A4451">
        <v>180</v>
      </c>
      <c r="B4451">
        <v>-0.186</v>
      </c>
      <c r="C4451">
        <v>-1.1870000000000001</v>
      </c>
      <c r="D4451">
        <v>-2.1840000000000002</v>
      </c>
      <c r="E4451">
        <v>-3.02</v>
      </c>
      <c r="F4451">
        <v>-3.2309999999999999</v>
      </c>
      <c r="G4451">
        <v>4</v>
      </c>
      <c r="H4451">
        <v>0.01</v>
      </c>
      <c r="I4451">
        <v>4</v>
      </c>
      <c r="J4451">
        <v>-0.191</v>
      </c>
      <c r="K4451">
        <v>-1.1870000000000001</v>
      </c>
      <c r="L4451">
        <v>-2.1840000000000002</v>
      </c>
      <c r="M4451">
        <v>-3.0209999999999999</v>
      </c>
      <c r="N4451">
        <v>-3.238</v>
      </c>
      <c r="O4451">
        <v>1.1850000000000001</v>
      </c>
      <c r="P4451">
        <v>1.1910000000000001</v>
      </c>
      <c r="Q4451">
        <v>1.1839999999999999</v>
      </c>
      <c r="R4451">
        <v>0.96099999999999997</v>
      </c>
      <c r="S4451">
        <v>0.436</v>
      </c>
    </row>
    <row r="4452" spans="1:19" x14ac:dyDescent="0.3">
      <c r="A4452">
        <v>240</v>
      </c>
      <c r="B4452">
        <v>-0.186</v>
      </c>
      <c r="C4452">
        <v>-1.1870000000000001</v>
      </c>
      <c r="D4452">
        <v>-2.1840000000000002</v>
      </c>
      <c r="E4452">
        <v>-3.02</v>
      </c>
      <c r="F4452">
        <v>-3.2309999999999999</v>
      </c>
      <c r="G4452">
        <v>4</v>
      </c>
      <c r="H4452">
        <v>0.01</v>
      </c>
      <c r="I4452">
        <v>4</v>
      </c>
      <c r="J4452">
        <v>-0.191</v>
      </c>
      <c r="K4452">
        <v>-1.1870000000000001</v>
      </c>
      <c r="L4452">
        <v>-2.1840000000000002</v>
      </c>
      <c r="M4452">
        <v>-3.0209999999999999</v>
      </c>
      <c r="N4452">
        <v>-3.2370000000000001</v>
      </c>
      <c r="O4452">
        <v>1.1879999999999999</v>
      </c>
      <c r="P4452">
        <v>1.19</v>
      </c>
      <c r="Q4452">
        <v>1.1850000000000001</v>
      </c>
      <c r="R4452">
        <v>0.96199999999999997</v>
      </c>
      <c r="S4452">
        <v>0.436</v>
      </c>
    </row>
    <row r="4453" spans="1:19" x14ac:dyDescent="0.3">
      <c r="A4453">
        <v>300</v>
      </c>
      <c r="B4453">
        <v>-0.186</v>
      </c>
      <c r="C4453">
        <v>-1.1870000000000001</v>
      </c>
      <c r="D4453">
        <v>-2.1840000000000002</v>
      </c>
      <c r="E4453">
        <v>-3.02</v>
      </c>
      <c r="F4453">
        <v>-3.2309999999999999</v>
      </c>
      <c r="G4453">
        <v>4</v>
      </c>
      <c r="H4453">
        <v>0.01</v>
      </c>
      <c r="I4453">
        <v>4</v>
      </c>
      <c r="J4453">
        <v>-0.19</v>
      </c>
      <c r="K4453">
        <v>-1.1879999999999999</v>
      </c>
      <c r="L4453">
        <v>-2.1840000000000002</v>
      </c>
      <c r="M4453">
        <v>-3.0209999999999999</v>
      </c>
      <c r="N4453">
        <v>-3.2349999999999999</v>
      </c>
      <c r="O4453">
        <v>1.19</v>
      </c>
      <c r="P4453">
        <v>1.19</v>
      </c>
      <c r="Q4453">
        <v>1.1859999999999999</v>
      </c>
      <c r="R4453">
        <v>0.96199999999999997</v>
      </c>
      <c r="S4453">
        <v>0.435</v>
      </c>
    </row>
    <row r="4454" spans="1:19" x14ac:dyDescent="0.3">
      <c r="A4454">
        <v>360</v>
      </c>
      <c r="B4454">
        <v>-0.186</v>
      </c>
      <c r="C4454">
        <v>-1.1870000000000001</v>
      </c>
      <c r="D4454">
        <v>-2.1840000000000002</v>
      </c>
      <c r="E4454">
        <v>-3.02</v>
      </c>
      <c r="F4454">
        <v>-3.2309999999999999</v>
      </c>
      <c r="G4454">
        <v>4</v>
      </c>
      <c r="H4454">
        <v>0.01</v>
      </c>
      <c r="I4454">
        <v>4</v>
      </c>
      <c r="J4454">
        <v>-0.19</v>
      </c>
      <c r="K4454">
        <v>-1.1879999999999999</v>
      </c>
      <c r="L4454">
        <v>-2.1840000000000002</v>
      </c>
      <c r="M4454">
        <v>-3.0209999999999999</v>
      </c>
      <c r="N4454">
        <v>-3.234</v>
      </c>
      <c r="O4454">
        <v>1.1910000000000001</v>
      </c>
      <c r="P4454">
        <v>1.1890000000000001</v>
      </c>
      <c r="Q4454">
        <v>1.1859999999999999</v>
      </c>
      <c r="R4454">
        <v>0.96199999999999997</v>
      </c>
      <c r="S4454">
        <v>0.435</v>
      </c>
    </row>
    <row r="4455" spans="1:19" x14ac:dyDescent="0.3">
      <c r="A4455">
        <v>420</v>
      </c>
      <c r="B4455">
        <v>-0.186</v>
      </c>
      <c r="C4455">
        <v>-1.1870000000000001</v>
      </c>
      <c r="D4455">
        <v>-2.1840000000000002</v>
      </c>
      <c r="E4455">
        <v>-3.02</v>
      </c>
      <c r="F4455">
        <v>-3.2309999999999999</v>
      </c>
      <c r="G4455">
        <v>4</v>
      </c>
      <c r="H4455">
        <v>0.01</v>
      </c>
      <c r="I4455">
        <v>4</v>
      </c>
      <c r="J4455">
        <v>-0.189</v>
      </c>
      <c r="K4455">
        <v>-1.1879999999999999</v>
      </c>
      <c r="L4455">
        <v>-2.1840000000000002</v>
      </c>
      <c r="M4455">
        <v>-3.0209999999999999</v>
      </c>
      <c r="N4455">
        <v>-3.2330000000000001</v>
      </c>
      <c r="O4455">
        <v>1.1930000000000001</v>
      </c>
      <c r="P4455">
        <v>1.1890000000000001</v>
      </c>
      <c r="Q4455">
        <v>1.1859999999999999</v>
      </c>
      <c r="R4455">
        <v>0.96199999999999997</v>
      </c>
      <c r="S4455">
        <v>0.434</v>
      </c>
    </row>
    <row r="4456" spans="1:19" x14ac:dyDescent="0.3">
      <c r="A4456">
        <v>480</v>
      </c>
      <c r="B4456">
        <v>-0.186</v>
      </c>
      <c r="C4456">
        <v>-1.1870000000000001</v>
      </c>
      <c r="D4456">
        <v>-2.1840000000000002</v>
      </c>
      <c r="E4456">
        <v>-3.02</v>
      </c>
      <c r="F4456">
        <v>-3.2309999999999999</v>
      </c>
      <c r="G4456">
        <v>4</v>
      </c>
      <c r="H4456">
        <v>0.01</v>
      </c>
      <c r="I4456">
        <v>4</v>
      </c>
      <c r="J4456">
        <v>-0.188</v>
      </c>
      <c r="K4456">
        <v>-1.1890000000000001</v>
      </c>
      <c r="L4456">
        <v>-2.1840000000000002</v>
      </c>
      <c r="M4456">
        <v>-3.0209999999999999</v>
      </c>
      <c r="N4456">
        <v>-3.2320000000000002</v>
      </c>
      <c r="O4456">
        <v>1.194</v>
      </c>
      <c r="P4456">
        <v>1.1890000000000001</v>
      </c>
      <c r="Q4456">
        <v>1.1859999999999999</v>
      </c>
      <c r="R4456">
        <v>0.96199999999999997</v>
      </c>
      <c r="S4456">
        <v>0.434</v>
      </c>
    </row>
    <row r="4457" spans="1:19" x14ac:dyDescent="0.3">
      <c r="A4457">
        <v>540</v>
      </c>
      <c r="B4457">
        <v>-0.186</v>
      </c>
      <c r="C4457">
        <v>-1.1870000000000001</v>
      </c>
      <c r="D4457">
        <v>-2.1840000000000002</v>
      </c>
      <c r="E4457">
        <v>-3.02</v>
      </c>
      <c r="F4457">
        <v>-3.2309999999999999</v>
      </c>
      <c r="G4457">
        <v>4</v>
      </c>
      <c r="H4457">
        <v>0.01</v>
      </c>
      <c r="I4457">
        <v>4</v>
      </c>
      <c r="J4457">
        <v>-0.187</v>
      </c>
      <c r="K4457">
        <v>-1.1890000000000001</v>
      </c>
      <c r="L4457">
        <v>-2.1840000000000002</v>
      </c>
      <c r="M4457">
        <v>-3.02</v>
      </c>
      <c r="N4457">
        <v>-3.2320000000000002</v>
      </c>
      <c r="O4457">
        <v>1.196</v>
      </c>
      <c r="P4457">
        <v>1.1890000000000001</v>
      </c>
      <c r="Q4457">
        <v>1.1850000000000001</v>
      </c>
      <c r="R4457">
        <v>0.96099999999999997</v>
      </c>
      <c r="S4457">
        <v>0.434</v>
      </c>
    </row>
    <row r="4458" spans="1:19" x14ac:dyDescent="0.3">
      <c r="A4458">
        <v>600</v>
      </c>
      <c r="B4458">
        <v>-0.186</v>
      </c>
      <c r="C4458">
        <v>-1.1870000000000001</v>
      </c>
      <c r="D4458">
        <v>-2.1840000000000002</v>
      </c>
      <c r="E4458">
        <v>-3.02</v>
      </c>
      <c r="F4458">
        <v>-3.2309999999999999</v>
      </c>
      <c r="G4458">
        <v>4</v>
      </c>
      <c r="H4458">
        <v>0.01</v>
      </c>
      <c r="I4458">
        <v>4</v>
      </c>
      <c r="J4458">
        <v>-0.186</v>
      </c>
      <c r="K4458">
        <v>-1.1890000000000001</v>
      </c>
      <c r="L4458">
        <v>-2.1840000000000002</v>
      </c>
      <c r="M4458">
        <v>-3.02</v>
      </c>
      <c r="N4458">
        <v>-3.2309999999999999</v>
      </c>
      <c r="O4458">
        <v>1.1970000000000001</v>
      </c>
      <c r="P4458">
        <v>1.19</v>
      </c>
      <c r="Q4458">
        <v>1.1850000000000001</v>
      </c>
      <c r="R4458">
        <v>0.96</v>
      </c>
      <c r="S4458">
        <v>0.434</v>
      </c>
    </row>
    <row r="4460" spans="1:19" x14ac:dyDescent="0.3">
      <c r="A4460" t="s">
        <v>0</v>
      </c>
      <c r="B4460" t="s">
        <v>344</v>
      </c>
    </row>
    <row r="4461" spans="1:19" x14ac:dyDescent="0.3">
      <c r="A4461">
        <v>0</v>
      </c>
      <c r="B4461">
        <v>-0.186</v>
      </c>
      <c r="C4461">
        <v>-1.1870000000000001</v>
      </c>
      <c r="D4461">
        <v>-2.1840000000000002</v>
      </c>
      <c r="E4461">
        <v>-3.0150000000000001</v>
      </c>
      <c r="F4461">
        <v>-3.2210000000000001</v>
      </c>
      <c r="G4461">
        <v>4</v>
      </c>
      <c r="H4461">
        <v>0.01</v>
      </c>
      <c r="I4461">
        <v>4</v>
      </c>
      <c r="J4461">
        <v>-0.187</v>
      </c>
      <c r="K4461">
        <v>-1.1870000000000001</v>
      </c>
      <c r="L4461">
        <v>-2.1840000000000002</v>
      </c>
      <c r="M4461">
        <v>-3.016</v>
      </c>
      <c r="N4461">
        <v>-3.23</v>
      </c>
      <c r="O4461">
        <v>1.17</v>
      </c>
      <c r="P4461">
        <v>1.17</v>
      </c>
      <c r="Q4461">
        <v>1.165</v>
      </c>
      <c r="R4461">
        <v>0.93899999999999995</v>
      </c>
      <c r="S4461">
        <v>0.433</v>
      </c>
    </row>
    <row r="4462" spans="1:19" x14ac:dyDescent="0.3">
      <c r="A4462">
        <v>60</v>
      </c>
      <c r="B4462">
        <v>-0.186</v>
      </c>
      <c r="C4462">
        <v>-1.1870000000000001</v>
      </c>
      <c r="D4462">
        <v>-2.1840000000000002</v>
      </c>
      <c r="E4462">
        <v>-3.0150000000000001</v>
      </c>
      <c r="F4462">
        <v>-3.2210000000000001</v>
      </c>
      <c r="G4462">
        <v>4</v>
      </c>
      <c r="H4462">
        <v>0.01</v>
      </c>
      <c r="I4462">
        <v>4</v>
      </c>
      <c r="J4462">
        <v>-0.19</v>
      </c>
      <c r="K4462">
        <v>-1.1870000000000001</v>
      </c>
      <c r="L4462">
        <v>-2.1840000000000002</v>
      </c>
      <c r="M4462">
        <v>-3.016</v>
      </c>
      <c r="N4462">
        <v>-3.2290000000000001</v>
      </c>
      <c r="O4462">
        <v>1.177</v>
      </c>
      <c r="P4462">
        <v>1.1839999999999999</v>
      </c>
      <c r="Q4462">
        <v>1.1779999999999999</v>
      </c>
      <c r="R4462">
        <v>0.94799999999999995</v>
      </c>
      <c r="S4462">
        <v>0.433</v>
      </c>
    </row>
    <row r="4463" spans="1:19" x14ac:dyDescent="0.3">
      <c r="A4463">
        <v>120</v>
      </c>
      <c r="B4463">
        <v>-0.186</v>
      </c>
      <c r="C4463">
        <v>-1.1870000000000001</v>
      </c>
      <c r="D4463">
        <v>-2.1840000000000002</v>
      </c>
      <c r="E4463">
        <v>-3.0150000000000001</v>
      </c>
      <c r="F4463">
        <v>-3.2210000000000001</v>
      </c>
      <c r="G4463">
        <v>4</v>
      </c>
      <c r="H4463">
        <v>0.01</v>
      </c>
      <c r="I4463">
        <v>4</v>
      </c>
      <c r="J4463">
        <v>-0.191</v>
      </c>
      <c r="K4463">
        <v>-1.1870000000000001</v>
      </c>
      <c r="L4463">
        <v>-2.1840000000000002</v>
      </c>
      <c r="M4463">
        <v>-3.0150000000000001</v>
      </c>
      <c r="N4463">
        <v>-3.2290000000000001</v>
      </c>
      <c r="O4463">
        <v>1.181</v>
      </c>
      <c r="P4463">
        <v>1.1879999999999999</v>
      </c>
      <c r="Q4463">
        <v>1.1819999999999999</v>
      </c>
      <c r="R4463">
        <v>0.95299999999999996</v>
      </c>
      <c r="S4463">
        <v>0.433</v>
      </c>
    </row>
    <row r="4464" spans="1:19" x14ac:dyDescent="0.3">
      <c r="A4464">
        <v>180</v>
      </c>
      <c r="B4464">
        <v>-0.186</v>
      </c>
      <c r="C4464">
        <v>-1.1870000000000001</v>
      </c>
      <c r="D4464">
        <v>-2.1840000000000002</v>
      </c>
      <c r="E4464">
        <v>-3.0150000000000001</v>
      </c>
      <c r="F4464">
        <v>-3.2210000000000001</v>
      </c>
      <c r="G4464">
        <v>4</v>
      </c>
      <c r="H4464">
        <v>0.01</v>
      </c>
      <c r="I4464">
        <v>4</v>
      </c>
      <c r="J4464">
        <v>-0.191</v>
      </c>
      <c r="K4464">
        <v>-1.1870000000000001</v>
      </c>
      <c r="L4464">
        <v>-2.1840000000000002</v>
      </c>
      <c r="M4464">
        <v>-3.0150000000000001</v>
      </c>
      <c r="N4464">
        <v>-3.2280000000000002</v>
      </c>
      <c r="O4464">
        <v>1.1850000000000001</v>
      </c>
      <c r="P4464">
        <v>1.1910000000000001</v>
      </c>
      <c r="Q4464">
        <v>1.1839999999999999</v>
      </c>
      <c r="R4464">
        <v>0.95499999999999996</v>
      </c>
      <c r="S4464">
        <v>0.432</v>
      </c>
    </row>
    <row r="4465" spans="1:19" x14ac:dyDescent="0.3">
      <c r="A4465">
        <v>240</v>
      </c>
      <c r="B4465">
        <v>-0.186</v>
      </c>
      <c r="C4465">
        <v>-1.1870000000000001</v>
      </c>
      <c r="D4465">
        <v>-2.1840000000000002</v>
      </c>
      <c r="E4465">
        <v>-3.0150000000000001</v>
      </c>
      <c r="F4465">
        <v>-3.2210000000000001</v>
      </c>
      <c r="G4465">
        <v>4</v>
      </c>
      <c r="H4465">
        <v>0.01</v>
      </c>
      <c r="I4465">
        <v>4</v>
      </c>
      <c r="J4465">
        <v>-0.191</v>
      </c>
      <c r="K4465">
        <v>-1.1870000000000001</v>
      </c>
      <c r="L4465">
        <v>-2.1840000000000002</v>
      </c>
      <c r="M4465">
        <v>-3.0150000000000001</v>
      </c>
      <c r="N4465">
        <v>-3.226</v>
      </c>
      <c r="O4465">
        <v>1.1879999999999999</v>
      </c>
      <c r="P4465">
        <v>1.19</v>
      </c>
      <c r="Q4465">
        <v>1.1850000000000001</v>
      </c>
      <c r="R4465">
        <v>0.95599999999999996</v>
      </c>
      <c r="S4465">
        <v>0.432</v>
      </c>
    </row>
    <row r="4466" spans="1:19" x14ac:dyDescent="0.3">
      <c r="A4466">
        <v>300</v>
      </c>
      <c r="B4466">
        <v>-0.186</v>
      </c>
      <c r="C4466">
        <v>-1.1870000000000001</v>
      </c>
      <c r="D4466">
        <v>-2.1840000000000002</v>
      </c>
      <c r="E4466">
        <v>-3.0150000000000001</v>
      </c>
      <c r="F4466">
        <v>-3.2210000000000001</v>
      </c>
      <c r="G4466">
        <v>4</v>
      </c>
      <c r="H4466">
        <v>0.01</v>
      </c>
      <c r="I4466">
        <v>4</v>
      </c>
      <c r="J4466">
        <v>-0.19</v>
      </c>
      <c r="K4466">
        <v>-1.1879999999999999</v>
      </c>
      <c r="L4466">
        <v>-2.1840000000000002</v>
      </c>
      <c r="M4466">
        <v>-3.0150000000000001</v>
      </c>
      <c r="N4466">
        <v>-3.2250000000000001</v>
      </c>
      <c r="O4466">
        <v>1.19</v>
      </c>
      <c r="P4466">
        <v>1.19</v>
      </c>
      <c r="Q4466">
        <v>1.1850000000000001</v>
      </c>
      <c r="R4466">
        <v>0.95599999999999996</v>
      </c>
      <c r="S4466">
        <v>0.432</v>
      </c>
    </row>
    <row r="4467" spans="1:19" x14ac:dyDescent="0.3">
      <c r="A4467">
        <v>360</v>
      </c>
      <c r="B4467">
        <v>-0.186</v>
      </c>
      <c r="C4467">
        <v>-1.1870000000000001</v>
      </c>
      <c r="D4467">
        <v>-2.1840000000000002</v>
      </c>
      <c r="E4467">
        <v>-3.0150000000000001</v>
      </c>
      <c r="F4467">
        <v>-3.2210000000000001</v>
      </c>
      <c r="G4467">
        <v>4</v>
      </c>
      <c r="H4467">
        <v>0.01</v>
      </c>
      <c r="I4467">
        <v>4</v>
      </c>
      <c r="J4467">
        <v>-0.19</v>
      </c>
      <c r="K4467">
        <v>-1.1879999999999999</v>
      </c>
      <c r="L4467">
        <v>-2.1840000000000002</v>
      </c>
      <c r="M4467">
        <v>-3.016</v>
      </c>
      <c r="N4467">
        <v>-3.2240000000000002</v>
      </c>
      <c r="O4467">
        <v>1.1910000000000001</v>
      </c>
      <c r="P4467">
        <v>1.1890000000000001</v>
      </c>
      <c r="Q4467">
        <v>1.1859999999999999</v>
      </c>
      <c r="R4467">
        <v>0.95599999999999996</v>
      </c>
      <c r="S4467">
        <v>0.43099999999999999</v>
      </c>
    </row>
    <row r="4468" spans="1:19" x14ac:dyDescent="0.3">
      <c r="A4468">
        <v>420</v>
      </c>
      <c r="B4468">
        <v>-0.186</v>
      </c>
      <c r="C4468">
        <v>-1.1870000000000001</v>
      </c>
      <c r="D4468">
        <v>-2.1840000000000002</v>
      </c>
      <c r="E4468">
        <v>-3.0150000000000001</v>
      </c>
      <c r="F4468">
        <v>-3.2210000000000001</v>
      </c>
      <c r="G4468">
        <v>4</v>
      </c>
      <c r="H4468">
        <v>0.01</v>
      </c>
      <c r="I4468">
        <v>4</v>
      </c>
      <c r="J4468">
        <v>-0.189</v>
      </c>
      <c r="K4468">
        <v>-1.1879999999999999</v>
      </c>
      <c r="L4468">
        <v>-2.1840000000000002</v>
      </c>
      <c r="M4468">
        <v>-3.0150000000000001</v>
      </c>
      <c r="N4468">
        <v>-3.2229999999999999</v>
      </c>
      <c r="O4468">
        <v>1.1930000000000001</v>
      </c>
      <c r="P4468">
        <v>1.1890000000000001</v>
      </c>
      <c r="Q4468">
        <v>1.1859999999999999</v>
      </c>
      <c r="R4468">
        <v>0.95599999999999996</v>
      </c>
      <c r="S4468">
        <v>0.43099999999999999</v>
      </c>
    </row>
    <row r="4469" spans="1:19" x14ac:dyDescent="0.3">
      <c r="A4469">
        <v>480</v>
      </c>
      <c r="B4469">
        <v>-0.186</v>
      </c>
      <c r="C4469">
        <v>-1.1870000000000001</v>
      </c>
      <c r="D4469">
        <v>-2.1840000000000002</v>
      </c>
      <c r="E4469">
        <v>-3.0150000000000001</v>
      </c>
      <c r="F4469">
        <v>-3.2210000000000001</v>
      </c>
      <c r="G4469">
        <v>4</v>
      </c>
      <c r="H4469">
        <v>0.01</v>
      </c>
      <c r="I4469">
        <v>4</v>
      </c>
      <c r="J4469">
        <v>-0.188</v>
      </c>
      <c r="K4469">
        <v>-1.1890000000000001</v>
      </c>
      <c r="L4469">
        <v>-2.1840000000000002</v>
      </c>
      <c r="M4469">
        <v>-3.0150000000000001</v>
      </c>
      <c r="N4469">
        <v>-3.222</v>
      </c>
      <c r="O4469">
        <v>1.194</v>
      </c>
      <c r="P4469">
        <v>1.1890000000000001</v>
      </c>
      <c r="Q4469">
        <v>1.1859999999999999</v>
      </c>
      <c r="R4469">
        <v>0.95499999999999996</v>
      </c>
      <c r="S4469">
        <v>0.43099999999999999</v>
      </c>
    </row>
    <row r="4470" spans="1:19" x14ac:dyDescent="0.3">
      <c r="A4470">
        <v>540</v>
      </c>
      <c r="B4470">
        <v>-0.186</v>
      </c>
      <c r="C4470">
        <v>-1.1870000000000001</v>
      </c>
      <c r="D4470">
        <v>-2.1840000000000002</v>
      </c>
      <c r="E4470">
        <v>-3.0150000000000001</v>
      </c>
      <c r="F4470">
        <v>-3.2210000000000001</v>
      </c>
      <c r="G4470">
        <v>4</v>
      </c>
      <c r="H4470">
        <v>0.01</v>
      </c>
      <c r="I4470">
        <v>4</v>
      </c>
      <c r="J4470">
        <v>-0.187</v>
      </c>
      <c r="K4470">
        <v>-1.1890000000000001</v>
      </c>
      <c r="L4470">
        <v>-2.1840000000000002</v>
      </c>
      <c r="M4470">
        <v>-3.0150000000000001</v>
      </c>
      <c r="N4470">
        <v>-3.222</v>
      </c>
      <c r="O4470">
        <v>1.196</v>
      </c>
      <c r="P4470">
        <v>1.1890000000000001</v>
      </c>
      <c r="Q4470">
        <v>1.1850000000000001</v>
      </c>
      <c r="R4470">
        <v>0.95499999999999996</v>
      </c>
      <c r="S4470">
        <v>0.43</v>
      </c>
    </row>
    <row r="4471" spans="1:19" x14ac:dyDescent="0.3">
      <c r="A4471">
        <v>600</v>
      </c>
      <c r="B4471">
        <v>-0.186</v>
      </c>
      <c r="C4471">
        <v>-1.1870000000000001</v>
      </c>
      <c r="D4471">
        <v>-2.1840000000000002</v>
      </c>
      <c r="E4471">
        <v>-3.0150000000000001</v>
      </c>
      <c r="F4471">
        <v>-3.2210000000000001</v>
      </c>
      <c r="G4471">
        <v>4</v>
      </c>
      <c r="H4471">
        <v>0.01</v>
      </c>
      <c r="I4471">
        <v>4</v>
      </c>
      <c r="J4471">
        <v>-0.186</v>
      </c>
      <c r="K4471">
        <v>-1.1890000000000001</v>
      </c>
      <c r="L4471">
        <v>-2.1840000000000002</v>
      </c>
      <c r="M4471">
        <v>-3.0150000000000001</v>
      </c>
      <c r="N4471">
        <v>-3.2210000000000001</v>
      </c>
      <c r="O4471">
        <v>1.1970000000000001</v>
      </c>
      <c r="P4471">
        <v>1.19</v>
      </c>
      <c r="Q4471">
        <v>1.1850000000000001</v>
      </c>
      <c r="R4471">
        <v>0.95399999999999996</v>
      </c>
      <c r="S4471">
        <v>0.43</v>
      </c>
    </row>
    <row r="4473" spans="1:19" x14ac:dyDescent="0.3">
      <c r="A4473" t="s">
        <v>0</v>
      </c>
      <c r="B4473" t="s">
        <v>345</v>
      </c>
    </row>
    <row r="4474" spans="1:19" x14ac:dyDescent="0.3">
      <c r="A4474">
        <v>0</v>
      </c>
      <c r="B4474">
        <v>-0.186</v>
      </c>
      <c r="C4474">
        <v>-1.1870000000000001</v>
      </c>
      <c r="D4474">
        <v>-2.1840000000000002</v>
      </c>
      <c r="E4474">
        <v>-3.0089999999999999</v>
      </c>
      <c r="F4474">
        <v>-3.2109999999999999</v>
      </c>
      <c r="G4474">
        <v>4</v>
      </c>
      <c r="H4474">
        <v>0.01</v>
      </c>
      <c r="I4474">
        <v>4</v>
      </c>
      <c r="J4474">
        <v>-0.187</v>
      </c>
      <c r="K4474">
        <v>-1.1870000000000001</v>
      </c>
      <c r="L4474">
        <v>-2.1840000000000002</v>
      </c>
      <c r="M4474">
        <v>-3.0110000000000001</v>
      </c>
      <c r="N4474">
        <v>-3.22</v>
      </c>
      <c r="O4474">
        <v>1.17</v>
      </c>
      <c r="P4474">
        <v>1.17</v>
      </c>
      <c r="Q4474">
        <v>1.165</v>
      </c>
      <c r="R4474">
        <v>0.93300000000000005</v>
      </c>
      <c r="S4474">
        <v>0.43</v>
      </c>
    </row>
    <row r="4475" spans="1:19" x14ac:dyDescent="0.3">
      <c r="A4475">
        <v>60</v>
      </c>
      <c r="B4475">
        <v>-0.186</v>
      </c>
      <c r="C4475">
        <v>-1.1870000000000001</v>
      </c>
      <c r="D4475">
        <v>-2.1840000000000002</v>
      </c>
      <c r="E4475">
        <v>-3.0089999999999999</v>
      </c>
      <c r="F4475">
        <v>-3.2109999999999999</v>
      </c>
      <c r="G4475">
        <v>4</v>
      </c>
      <c r="H4475">
        <v>0.01</v>
      </c>
      <c r="I4475">
        <v>4</v>
      </c>
      <c r="J4475">
        <v>-0.19</v>
      </c>
      <c r="K4475">
        <v>-1.1870000000000001</v>
      </c>
      <c r="L4475">
        <v>-2.1840000000000002</v>
      </c>
      <c r="M4475">
        <v>-3.0110000000000001</v>
      </c>
      <c r="N4475">
        <v>-3.2189999999999999</v>
      </c>
      <c r="O4475">
        <v>1.177</v>
      </c>
      <c r="P4475">
        <v>1.1839999999999999</v>
      </c>
      <c r="Q4475">
        <v>1.1779999999999999</v>
      </c>
      <c r="R4475">
        <v>0.94199999999999995</v>
      </c>
      <c r="S4475">
        <v>0.42899999999999999</v>
      </c>
    </row>
    <row r="4476" spans="1:19" x14ac:dyDescent="0.3">
      <c r="A4476">
        <v>120</v>
      </c>
      <c r="B4476">
        <v>-0.186</v>
      </c>
      <c r="C4476">
        <v>-1.1870000000000001</v>
      </c>
      <c r="D4476">
        <v>-2.1840000000000002</v>
      </c>
      <c r="E4476">
        <v>-3.0089999999999999</v>
      </c>
      <c r="F4476">
        <v>-3.2109999999999999</v>
      </c>
      <c r="G4476">
        <v>4</v>
      </c>
      <c r="H4476">
        <v>0.01</v>
      </c>
      <c r="I4476">
        <v>4</v>
      </c>
      <c r="J4476">
        <v>-0.191</v>
      </c>
      <c r="K4476">
        <v>-1.1870000000000001</v>
      </c>
      <c r="L4476">
        <v>-2.1840000000000002</v>
      </c>
      <c r="M4476">
        <v>-3.01</v>
      </c>
      <c r="N4476">
        <v>-3.2189999999999999</v>
      </c>
      <c r="O4476">
        <v>1.181</v>
      </c>
      <c r="P4476">
        <v>1.1879999999999999</v>
      </c>
      <c r="Q4476">
        <v>1.1819999999999999</v>
      </c>
      <c r="R4476">
        <v>0.94599999999999995</v>
      </c>
      <c r="S4476">
        <v>0.42899999999999999</v>
      </c>
    </row>
    <row r="4477" spans="1:19" x14ac:dyDescent="0.3">
      <c r="A4477">
        <v>180</v>
      </c>
      <c r="B4477">
        <v>-0.186</v>
      </c>
      <c r="C4477">
        <v>-1.1870000000000001</v>
      </c>
      <c r="D4477">
        <v>-2.1840000000000002</v>
      </c>
      <c r="E4477">
        <v>-3.0089999999999999</v>
      </c>
      <c r="F4477">
        <v>-3.2109999999999999</v>
      </c>
      <c r="G4477">
        <v>4</v>
      </c>
      <c r="H4477">
        <v>0.01</v>
      </c>
      <c r="I4477">
        <v>4</v>
      </c>
      <c r="J4477">
        <v>-0.191</v>
      </c>
      <c r="K4477">
        <v>-1.1870000000000001</v>
      </c>
      <c r="L4477">
        <v>-2.1840000000000002</v>
      </c>
      <c r="M4477">
        <v>-3.01</v>
      </c>
      <c r="N4477">
        <v>-3.2170000000000001</v>
      </c>
      <c r="O4477">
        <v>1.1850000000000001</v>
      </c>
      <c r="P4477">
        <v>1.1910000000000001</v>
      </c>
      <c r="Q4477">
        <v>1.1839999999999999</v>
      </c>
      <c r="R4477">
        <v>0.94799999999999995</v>
      </c>
      <c r="S4477">
        <v>0.42899999999999999</v>
      </c>
    </row>
    <row r="4478" spans="1:19" x14ac:dyDescent="0.3">
      <c r="A4478">
        <v>240</v>
      </c>
      <c r="B4478">
        <v>-0.186</v>
      </c>
      <c r="C4478">
        <v>-1.1870000000000001</v>
      </c>
      <c r="D4478">
        <v>-2.1840000000000002</v>
      </c>
      <c r="E4478">
        <v>-3.0089999999999999</v>
      </c>
      <c r="F4478">
        <v>-3.2109999999999999</v>
      </c>
      <c r="G4478">
        <v>4</v>
      </c>
      <c r="H4478">
        <v>0.01</v>
      </c>
      <c r="I4478">
        <v>4</v>
      </c>
      <c r="J4478">
        <v>-0.191</v>
      </c>
      <c r="K4478">
        <v>-1.1870000000000001</v>
      </c>
      <c r="L4478">
        <v>-2.1840000000000002</v>
      </c>
      <c r="M4478">
        <v>-3.01</v>
      </c>
      <c r="N4478">
        <v>-3.2170000000000001</v>
      </c>
      <c r="O4478">
        <v>1.1879999999999999</v>
      </c>
      <c r="P4478">
        <v>1.19</v>
      </c>
      <c r="Q4478">
        <v>1.1850000000000001</v>
      </c>
      <c r="R4478">
        <v>0.94899999999999995</v>
      </c>
      <c r="S4478">
        <v>0.42899999999999999</v>
      </c>
    </row>
    <row r="4479" spans="1:19" x14ac:dyDescent="0.3">
      <c r="A4479">
        <v>300</v>
      </c>
      <c r="B4479">
        <v>-0.186</v>
      </c>
      <c r="C4479">
        <v>-1.1870000000000001</v>
      </c>
      <c r="D4479">
        <v>-2.1840000000000002</v>
      </c>
      <c r="E4479">
        <v>-3.0089999999999999</v>
      </c>
      <c r="F4479">
        <v>-3.2109999999999999</v>
      </c>
      <c r="G4479">
        <v>4</v>
      </c>
      <c r="H4479">
        <v>0.01</v>
      </c>
      <c r="I4479">
        <v>4</v>
      </c>
      <c r="J4479">
        <v>-0.19</v>
      </c>
      <c r="K4479">
        <v>-1.1879999999999999</v>
      </c>
      <c r="L4479">
        <v>-2.1840000000000002</v>
      </c>
      <c r="M4479">
        <v>-3.01</v>
      </c>
      <c r="N4479">
        <v>-3.2149999999999999</v>
      </c>
      <c r="O4479">
        <v>1.19</v>
      </c>
      <c r="P4479">
        <v>1.19</v>
      </c>
      <c r="Q4479">
        <v>1.1850000000000001</v>
      </c>
      <c r="R4479">
        <v>0.95</v>
      </c>
      <c r="S4479">
        <v>0.42799999999999999</v>
      </c>
    </row>
    <row r="4480" spans="1:19" x14ac:dyDescent="0.3">
      <c r="A4480">
        <v>360</v>
      </c>
      <c r="B4480">
        <v>-0.186</v>
      </c>
      <c r="C4480">
        <v>-1.1870000000000001</v>
      </c>
      <c r="D4480">
        <v>-2.1840000000000002</v>
      </c>
      <c r="E4480">
        <v>-3.0089999999999999</v>
      </c>
      <c r="F4480">
        <v>-3.2109999999999999</v>
      </c>
      <c r="G4480">
        <v>4</v>
      </c>
      <c r="H4480">
        <v>0.01</v>
      </c>
      <c r="I4480">
        <v>4</v>
      </c>
      <c r="J4480">
        <v>-0.19</v>
      </c>
      <c r="K4480">
        <v>-1.1879999999999999</v>
      </c>
      <c r="L4480">
        <v>-2.1840000000000002</v>
      </c>
      <c r="M4480">
        <v>-3.01</v>
      </c>
      <c r="N4480">
        <v>-3.214</v>
      </c>
      <c r="O4480">
        <v>1.1910000000000001</v>
      </c>
      <c r="P4480">
        <v>1.1890000000000001</v>
      </c>
      <c r="Q4480">
        <v>1.1850000000000001</v>
      </c>
      <c r="R4480">
        <v>0.95</v>
      </c>
      <c r="S4480">
        <v>0.42799999999999999</v>
      </c>
    </row>
    <row r="4481" spans="1:19" x14ac:dyDescent="0.3">
      <c r="A4481">
        <v>420</v>
      </c>
      <c r="B4481">
        <v>-0.186</v>
      </c>
      <c r="C4481">
        <v>-1.1870000000000001</v>
      </c>
      <c r="D4481">
        <v>-2.1840000000000002</v>
      </c>
      <c r="E4481">
        <v>-3.0089999999999999</v>
      </c>
      <c r="F4481">
        <v>-3.2109999999999999</v>
      </c>
      <c r="G4481">
        <v>4</v>
      </c>
      <c r="H4481">
        <v>0.01</v>
      </c>
      <c r="I4481">
        <v>4</v>
      </c>
      <c r="J4481">
        <v>-0.189</v>
      </c>
      <c r="K4481">
        <v>-1.1879999999999999</v>
      </c>
      <c r="L4481">
        <v>-2.1840000000000002</v>
      </c>
      <c r="M4481">
        <v>-3.01</v>
      </c>
      <c r="N4481">
        <v>-3.2130000000000001</v>
      </c>
      <c r="O4481">
        <v>1.1930000000000001</v>
      </c>
      <c r="P4481">
        <v>1.1890000000000001</v>
      </c>
      <c r="Q4481">
        <v>1.1850000000000001</v>
      </c>
      <c r="R4481">
        <v>0.95</v>
      </c>
      <c r="S4481">
        <v>0.42699999999999999</v>
      </c>
    </row>
    <row r="4482" spans="1:19" x14ac:dyDescent="0.3">
      <c r="A4482">
        <v>480</v>
      </c>
      <c r="B4482">
        <v>-0.186</v>
      </c>
      <c r="C4482">
        <v>-1.1870000000000001</v>
      </c>
      <c r="D4482">
        <v>-2.1840000000000002</v>
      </c>
      <c r="E4482">
        <v>-3.0089999999999999</v>
      </c>
      <c r="F4482">
        <v>-3.2109999999999999</v>
      </c>
      <c r="G4482">
        <v>4</v>
      </c>
      <c r="H4482">
        <v>0.01</v>
      </c>
      <c r="I4482">
        <v>4</v>
      </c>
      <c r="J4482">
        <v>-0.188</v>
      </c>
      <c r="K4482">
        <v>-1.1890000000000001</v>
      </c>
      <c r="L4482">
        <v>-2.1840000000000002</v>
      </c>
      <c r="M4482">
        <v>-3.01</v>
      </c>
      <c r="N4482">
        <v>-3.2130000000000001</v>
      </c>
      <c r="O4482">
        <v>1.194</v>
      </c>
      <c r="P4482">
        <v>1.1890000000000001</v>
      </c>
      <c r="Q4482">
        <v>1.1850000000000001</v>
      </c>
      <c r="R4482">
        <v>0.94899999999999995</v>
      </c>
      <c r="S4482">
        <v>0.42699999999999999</v>
      </c>
    </row>
    <row r="4483" spans="1:19" x14ac:dyDescent="0.3">
      <c r="A4483">
        <v>540</v>
      </c>
      <c r="B4483">
        <v>-0.186</v>
      </c>
      <c r="C4483">
        <v>-1.1870000000000001</v>
      </c>
      <c r="D4483">
        <v>-2.1840000000000002</v>
      </c>
      <c r="E4483">
        <v>-3.0089999999999999</v>
      </c>
      <c r="F4483">
        <v>-3.2109999999999999</v>
      </c>
      <c r="G4483">
        <v>4</v>
      </c>
      <c r="H4483">
        <v>0.01</v>
      </c>
      <c r="I4483">
        <v>4</v>
      </c>
      <c r="J4483">
        <v>-0.187</v>
      </c>
      <c r="K4483">
        <v>-1.1890000000000001</v>
      </c>
      <c r="L4483">
        <v>-2.1840000000000002</v>
      </c>
      <c r="M4483">
        <v>-3.01</v>
      </c>
      <c r="N4483">
        <v>-3.2120000000000002</v>
      </c>
      <c r="O4483">
        <v>1.196</v>
      </c>
      <c r="P4483">
        <v>1.1890000000000001</v>
      </c>
      <c r="Q4483">
        <v>1.1850000000000001</v>
      </c>
      <c r="R4483">
        <v>0.94799999999999995</v>
      </c>
      <c r="S4483">
        <v>0.42699999999999999</v>
      </c>
    </row>
    <row r="4484" spans="1:19" x14ac:dyDescent="0.3">
      <c r="A4484">
        <v>600</v>
      </c>
      <c r="B4484">
        <v>-0.186</v>
      </c>
      <c r="C4484">
        <v>-1.1870000000000001</v>
      </c>
      <c r="D4484">
        <v>-2.1840000000000002</v>
      </c>
      <c r="E4484">
        <v>-3.0089999999999999</v>
      </c>
      <c r="F4484">
        <v>-3.2109999999999999</v>
      </c>
      <c r="G4484">
        <v>4</v>
      </c>
      <c r="H4484">
        <v>0.01</v>
      </c>
      <c r="I4484">
        <v>4</v>
      </c>
      <c r="J4484">
        <v>-0.186</v>
      </c>
      <c r="K4484">
        <v>-1.1890000000000001</v>
      </c>
      <c r="L4484">
        <v>-2.1840000000000002</v>
      </c>
      <c r="M4484">
        <v>-3.0089999999999999</v>
      </c>
      <c r="N4484">
        <v>-3.2109999999999999</v>
      </c>
      <c r="O4484">
        <v>1.1970000000000001</v>
      </c>
      <c r="P4484">
        <v>1.19</v>
      </c>
      <c r="Q4484">
        <v>1.1850000000000001</v>
      </c>
      <c r="R4484">
        <v>0.94699999999999995</v>
      </c>
      <c r="S4484">
        <v>0.42699999999999999</v>
      </c>
    </row>
    <row r="4486" spans="1:19" x14ac:dyDescent="0.3">
      <c r="A4486" t="s">
        <v>0</v>
      </c>
      <c r="B4486" t="s">
        <v>346</v>
      </c>
    </row>
    <row r="4487" spans="1:19" x14ac:dyDescent="0.3">
      <c r="A4487">
        <v>0</v>
      </c>
      <c r="B4487">
        <v>-0.186</v>
      </c>
      <c r="C4487">
        <v>-1.1870000000000001</v>
      </c>
      <c r="D4487">
        <v>-2.1829999999999998</v>
      </c>
      <c r="E4487">
        <v>-3.004</v>
      </c>
      <c r="F4487">
        <v>-3.2010000000000001</v>
      </c>
      <c r="G4487">
        <v>4</v>
      </c>
      <c r="H4487">
        <v>0.01</v>
      </c>
      <c r="I4487">
        <v>4</v>
      </c>
      <c r="J4487">
        <v>-0.187</v>
      </c>
      <c r="K4487">
        <v>-1.1870000000000001</v>
      </c>
      <c r="L4487">
        <v>-2.1840000000000002</v>
      </c>
      <c r="M4487">
        <v>-3.0049999999999999</v>
      </c>
      <c r="N4487">
        <v>-3.21</v>
      </c>
      <c r="O4487">
        <v>1.17</v>
      </c>
      <c r="P4487">
        <v>1.17</v>
      </c>
      <c r="Q4487">
        <v>1.1639999999999999</v>
      </c>
      <c r="R4487">
        <v>0.92700000000000005</v>
      </c>
      <c r="S4487">
        <v>0.42599999999999999</v>
      </c>
    </row>
    <row r="4488" spans="1:19" x14ac:dyDescent="0.3">
      <c r="A4488">
        <v>60</v>
      </c>
      <c r="B4488">
        <v>-0.186</v>
      </c>
      <c r="C4488">
        <v>-1.1870000000000001</v>
      </c>
      <c r="D4488">
        <v>-2.1829999999999998</v>
      </c>
      <c r="E4488">
        <v>-3.004</v>
      </c>
      <c r="F4488">
        <v>-3.2010000000000001</v>
      </c>
      <c r="G4488">
        <v>4</v>
      </c>
      <c r="H4488">
        <v>0.01</v>
      </c>
      <c r="I4488">
        <v>4</v>
      </c>
      <c r="J4488">
        <v>-0.19</v>
      </c>
      <c r="K4488">
        <v>-1.1870000000000001</v>
      </c>
      <c r="L4488">
        <v>-2.1840000000000002</v>
      </c>
      <c r="M4488">
        <v>-3.0049999999999999</v>
      </c>
      <c r="N4488">
        <v>-3.2090000000000001</v>
      </c>
      <c r="O4488">
        <v>1.177</v>
      </c>
      <c r="P4488">
        <v>1.1839999999999999</v>
      </c>
      <c r="Q4488">
        <v>1.177</v>
      </c>
      <c r="R4488">
        <v>0.93600000000000005</v>
      </c>
      <c r="S4488">
        <v>0.42599999999999999</v>
      </c>
    </row>
    <row r="4489" spans="1:19" x14ac:dyDescent="0.3">
      <c r="A4489">
        <v>120</v>
      </c>
      <c r="B4489">
        <v>-0.186</v>
      </c>
      <c r="C4489">
        <v>-1.1870000000000001</v>
      </c>
      <c r="D4489">
        <v>-2.1829999999999998</v>
      </c>
      <c r="E4489">
        <v>-3.004</v>
      </c>
      <c r="F4489">
        <v>-3.2010000000000001</v>
      </c>
      <c r="G4489">
        <v>4</v>
      </c>
      <c r="H4489">
        <v>0.01</v>
      </c>
      <c r="I4489">
        <v>4</v>
      </c>
      <c r="J4489">
        <v>-0.191</v>
      </c>
      <c r="K4489">
        <v>-1.1870000000000001</v>
      </c>
      <c r="L4489">
        <v>-2.1840000000000002</v>
      </c>
      <c r="M4489">
        <v>-3.004</v>
      </c>
      <c r="N4489">
        <v>-3.2080000000000002</v>
      </c>
      <c r="O4489">
        <v>1.1819999999999999</v>
      </c>
      <c r="P4489">
        <v>1.1879999999999999</v>
      </c>
      <c r="Q4489">
        <v>1.1819999999999999</v>
      </c>
      <c r="R4489">
        <v>0.94</v>
      </c>
      <c r="S4489">
        <v>0.42599999999999999</v>
      </c>
    </row>
    <row r="4490" spans="1:19" x14ac:dyDescent="0.3">
      <c r="A4490">
        <v>180</v>
      </c>
      <c r="B4490">
        <v>-0.186</v>
      </c>
      <c r="C4490">
        <v>-1.1870000000000001</v>
      </c>
      <c r="D4490">
        <v>-2.1829999999999998</v>
      </c>
      <c r="E4490">
        <v>-3.004</v>
      </c>
      <c r="F4490">
        <v>-3.2010000000000001</v>
      </c>
      <c r="G4490">
        <v>4</v>
      </c>
      <c r="H4490">
        <v>0.01</v>
      </c>
      <c r="I4490">
        <v>4</v>
      </c>
      <c r="J4490">
        <v>-0.191</v>
      </c>
      <c r="K4490">
        <v>-1.1870000000000001</v>
      </c>
      <c r="L4490">
        <v>-2.1840000000000002</v>
      </c>
      <c r="M4490">
        <v>-3.004</v>
      </c>
      <c r="N4490">
        <v>-3.2069999999999999</v>
      </c>
      <c r="O4490">
        <v>1.1850000000000001</v>
      </c>
      <c r="P4490">
        <v>1.1910000000000001</v>
      </c>
      <c r="Q4490">
        <v>1.1830000000000001</v>
      </c>
      <c r="R4490">
        <v>0.94199999999999995</v>
      </c>
      <c r="S4490">
        <v>0.42499999999999999</v>
      </c>
    </row>
    <row r="4491" spans="1:19" x14ac:dyDescent="0.3">
      <c r="A4491">
        <v>240</v>
      </c>
      <c r="B4491">
        <v>-0.186</v>
      </c>
      <c r="C4491">
        <v>-1.1870000000000001</v>
      </c>
      <c r="D4491">
        <v>-2.1829999999999998</v>
      </c>
      <c r="E4491">
        <v>-3.004</v>
      </c>
      <c r="F4491">
        <v>-3.2010000000000001</v>
      </c>
      <c r="G4491">
        <v>4</v>
      </c>
      <c r="H4491">
        <v>0.01</v>
      </c>
      <c r="I4491">
        <v>4</v>
      </c>
      <c r="J4491">
        <v>-0.191</v>
      </c>
      <c r="K4491">
        <v>-1.1870000000000001</v>
      </c>
      <c r="L4491">
        <v>-2.1840000000000002</v>
      </c>
      <c r="M4491">
        <v>-3.004</v>
      </c>
      <c r="N4491">
        <v>-3.206</v>
      </c>
      <c r="O4491">
        <v>1.1879999999999999</v>
      </c>
      <c r="P4491">
        <v>1.19</v>
      </c>
      <c r="Q4491">
        <v>1.1850000000000001</v>
      </c>
      <c r="R4491">
        <v>0.94299999999999995</v>
      </c>
      <c r="S4491">
        <v>0.42499999999999999</v>
      </c>
    </row>
    <row r="4492" spans="1:19" x14ac:dyDescent="0.3">
      <c r="A4492">
        <v>300</v>
      </c>
      <c r="B4492">
        <v>-0.186</v>
      </c>
      <c r="C4492">
        <v>-1.1870000000000001</v>
      </c>
      <c r="D4492">
        <v>-2.1829999999999998</v>
      </c>
      <c r="E4492">
        <v>-3.004</v>
      </c>
      <c r="F4492">
        <v>-3.2010000000000001</v>
      </c>
      <c r="G4492">
        <v>4</v>
      </c>
      <c r="H4492">
        <v>0.01</v>
      </c>
      <c r="I4492">
        <v>4</v>
      </c>
      <c r="J4492">
        <v>-0.19</v>
      </c>
      <c r="K4492">
        <v>-1.1879999999999999</v>
      </c>
      <c r="L4492">
        <v>-2.1840000000000002</v>
      </c>
      <c r="M4492">
        <v>-3.0049999999999999</v>
      </c>
      <c r="N4492">
        <v>-3.2050000000000001</v>
      </c>
      <c r="O4492">
        <v>1.19</v>
      </c>
      <c r="P4492">
        <v>1.19</v>
      </c>
      <c r="Q4492">
        <v>1.1850000000000001</v>
      </c>
      <c r="R4492">
        <v>0.94399999999999995</v>
      </c>
      <c r="S4492">
        <v>0.42499999999999999</v>
      </c>
    </row>
    <row r="4493" spans="1:19" x14ac:dyDescent="0.3">
      <c r="A4493">
        <v>360</v>
      </c>
      <c r="B4493">
        <v>-0.186</v>
      </c>
      <c r="C4493">
        <v>-1.1870000000000001</v>
      </c>
      <c r="D4493">
        <v>-2.1829999999999998</v>
      </c>
      <c r="E4493">
        <v>-3.004</v>
      </c>
      <c r="F4493">
        <v>-3.2010000000000001</v>
      </c>
      <c r="G4493">
        <v>4</v>
      </c>
      <c r="H4493">
        <v>0.01</v>
      </c>
      <c r="I4493">
        <v>4</v>
      </c>
      <c r="J4493">
        <v>-0.19</v>
      </c>
      <c r="K4493">
        <v>-1.1879999999999999</v>
      </c>
      <c r="L4493">
        <v>-2.1840000000000002</v>
      </c>
      <c r="M4493">
        <v>-3.0049999999999999</v>
      </c>
      <c r="N4493">
        <v>-3.2040000000000002</v>
      </c>
      <c r="O4493">
        <v>1.1910000000000001</v>
      </c>
      <c r="P4493">
        <v>1.1890000000000001</v>
      </c>
      <c r="Q4493">
        <v>1.1850000000000001</v>
      </c>
      <c r="R4493">
        <v>0.94399999999999995</v>
      </c>
      <c r="S4493">
        <v>0.42399999999999999</v>
      </c>
    </row>
    <row r="4494" spans="1:19" x14ac:dyDescent="0.3">
      <c r="A4494">
        <v>420</v>
      </c>
      <c r="B4494">
        <v>-0.186</v>
      </c>
      <c r="C4494">
        <v>-1.1870000000000001</v>
      </c>
      <c r="D4494">
        <v>-2.1829999999999998</v>
      </c>
      <c r="E4494">
        <v>-3.004</v>
      </c>
      <c r="F4494">
        <v>-3.2010000000000001</v>
      </c>
      <c r="G4494">
        <v>4</v>
      </c>
      <c r="H4494">
        <v>0.01</v>
      </c>
      <c r="I4494">
        <v>4</v>
      </c>
      <c r="J4494">
        <v>-0.189</v>
      </c>
      <c r="K4494">
        <v>-1.1879999999999999</v>
      </c>
      <c r="L4494">
        <v>-2.1829999999999998</v>
      </c>
      <c r="M4494">
        <v>-3.004</v>
      </c>
      <c r="N4494">
        <v>-3.2029999999999998</v>
      </c>
      <c r="O4494">
        <v>1.1930000000000001</v>
      </c>
      <c r="P4494">
        <v>1.1890000000000001</v>
      </c>
      <c r="Q4494">
        <v>1.1850000000000001</v>
      </c>
      <c r="R4494">
        <v>0.94299999999999995</v>
      </c>
      <c r="S4494">
        <v>0.42399999999999999</v>
      </c>
    </row>
    <row r="4495" spans="1:19" x14ac:dyDescent="0.3">
      <c r="A4495">
        <v>480</v>
      </c>
      <c r="B4495">
        <v>-0.186</v>
      </c>
      <c r="C4495">
        <v>-1.1870000000000001</v>
      </c>
      <c r="D4495">
        <v>-2.1829999999999998</v>
      </c>
      <c r="E4495">
        <v>-3.004</v>
      </c>
      <c r="F4495">
        <v>-3.2010000000000001</v>
      </c>
      <c r="G4495">
        <v>4</v>
      </c>
      <c r="H4495">
        <v>0.01</v>
      </c>
      <c r="I4495">
        <v>4</v>
      </c>
      <c r="J4495">
        <v>-0.188</v>
      </c>
      <c r="K4495">
        <v>-1.1890000000000001</v>
      </c>
      <c r="L4495">
        <v>-2.1829999999999998</v>
      </c>
      <c r="M4495">
        <v>-3.004</v>
      </c>
      <c r="N4495">
        <v>-3.202</v>
      </c>
      <c r="O4495">
        <v>1.194</v>
      </c>
      <c r="P4495">
        <v>1.1890000000000001</v>
      </c>
      <c r="Q4495">
        <v>1.1850000000000001</v>
      </c>
      <c r="R4495">
        <v>0.94299999999999995</v>
      </c>
      <c r="S4495">
        <v>0.42399999999999999</v>
      </c>
    </row>
    <row r="4496" spans="1:19" x14ac:dyDescent="0.3">
      <c r="A4496">
        <v>540</v>
      </c>
      <c r="B4496">
        <v>-0.186</v>
      </c>
      <c r="C4496">
        <v>-1.1870000000000001</v>
      </c>
      <c r="D4496">
        <v>-2.1829999999999998</v>
      </c>
      <c r="E4496">
        <v>-3.004</v>
      </c>
      <c r="F4496">
        <v>-3.2010000000000001</v>
      </c>
      <c r="G4496">
        <v>4</v>
      </c>
      <c r="H4496">
        <v>0.01</v>
      </c>
      <c r="I4496">
        <v>4</v>
      </c>
      <c r="J4496">
        <v>-0.187</v>
      </c>
      <c r="K4496">
        <v>-1.1890000000000001</v>
      </c>
      <c r="L4496">
        <v>-2.1840000000000002</v>
      </c>
      <c r="M4496">
        <v>-3.004</v>
      </c>
      <c r="N4496">
        <v>-3.202</v>
      </c>
      <c r="O4496">
        <v>1.196</v>
      </c>
      <c r="P4496">
        <v>1.1890000000000001</v>
      </c>
      <c r="Q4496">
        <v>1.1850000000000001</v>
      </c>
      <c r="R4496">
        <v>0.94199999999999995</v>
      </c>
      <c r="S4496">
        <v>0.42299999999999999</v>
      </c>
    </row>
    <row r="4497" spans="1:19" x14ac:dyDescent="0.3">
      <c r="A4497">
        <v>600</v>
      </c>
      <c r="B4497">
        <v>-0.186</v>
      </c>
      <c r="C4497">
        <v>-1.1870000000000001</v>
      </c>
      <c r="D4497">
        <v>-2.1829999999999998</v>
      </c>
      <c r="E4497">
        <v>-3.004</v>
      </c>
      <c r="F4497">
        <v>-3.2010000000000001</v>
      </c>
      <c r="G4497">
        <v>4</v>
      </c>
      <c r="H4497">
        <v>0.01</v>
      </c>
      <c r="I4497">
        <v>4</v>
      </c>
      <c r="J4497">
        <v>-0.186</v>
      </c>
      <c r="K4497">
        <v>-1.1890000000000001</v>
      </c>
      <c r="L4497">
        <v>-2.1840000000000002</v>
      </c>
      <c r="M4497">
        <v>-3.004</v>
      </c>
      <c r="N4497">
        <v>-3.2010000000000001</v>
      </c>
      <c r="O4497">
        <v>1.1970000000000001</v>
      </c>
      <c r="P4497">
        <v>1.19</v>
      </c>
      <c r="Q4497">
        <v>1.1839999999999999</v>
      </c>
      <c r="R4497">
        <v>0.94099999999999995</v>
      </c>
      <c r="S4497">
        <v>0.42299999999999999</v>
      </c>
    </row>
    <row r="4499" spans="1:19" x14ac:dyDescent="0.3">
      <c r="A4499" t="s">
        <v>0</v>
      </c>
      <c r="B4499" t="s">
        <v>347</v>
      </c>
    </row>
    <row r="4500" spans="1:19" x14ac:dyDescent="0.3">
      <c r="A4500">
        <v>0</v>
      </c>
      <c r="B4500">
        <v>-0.186</v>
      </c>
      <c r="C4500">
        <v>-1.1870000000000001</v>
      </c>
      <c r="D4500">
        <v>-2.1829999999999998</v>
      </c>
      <c r="E4500">
        <v>-2.9980000000000002</v>
      </c>
      <c r="F4500">
        <v>-3.1909999999999998</v>
      </c>
      <c r="G4500">
        <v>4</v>
      </c>
      <c r="H4500">
        <v>0.01</v>
      </c>
      <c r="I4500">
        <v>4</v>
      </c>
      <c r="J4500">
        <v>-0.187</v>
      </c>
      <c r="K4500">
        <v>-1.1870000000000001</v>
      </c>
      <c r="L4500">
        <v>-2.1840000000000002</v>
      </c>
      <c r="M4500">
        <v>-3</v>
      </c>
      <c r="N4500">
        <v>-3.2</v>
      </c>
      <c r="O4500">
        <v>1.17</v>
      </c>
      <c r="P4500">
        <v>1.17</v>
      </c>
      <c r="Q4500">
        <v>1.1639999999999999</v>
      </c>
      <c r="R4500">
        <v>0.92100000000000004</v>
      </c>
      <c r="S4500">
        <v>0.42299999999999999</v>
      </c>
    </row>
    <row r="4501" spans="1:19" x14ac:dyDescent="0.3">
      <c r="A4501">
        <v>60</v>
      </c>
      <c r="B4501">
        <v>-0.186</v>
      </c>
      <c r="C4501">
        <v>-1.1870000000000001</v>
      </c>
      <c r="D4501">
        <v>-2.1829999999999998</v>
      </c>
      <c r="E4501">
        <v>-2.9980000000000002</v>
      </c>
      <c r="F4501">
        <v>-3.1909999999999998</v>
      </c>
      <c r="G4501">
        <v>4</v>
      </c>
      <c r="H4501">
        <v>0.01</v>
      </c>
      <c r="I4501">
        <v>4</v>
      </c>
      <c r="J4501">
        <v>-0.19</v>
      </c>
      <c r="K4501">
        <v>-1.1870000000000001</v>
      </c>
      <c r="L4501">
        <v>-2.1840000000000002</v>
      </c>
      <c r="M4501">
        <v>-3</v>
      </c>
      <c r="N4501">
        <v>-3.1989999999999998</v>
      </c>
      <c r="O4501">
        <v>1.177</v>
      </c>
      <c r="P4501">
        <v>1.1830000000000001</v>
      </c>
      <c r="Q4501">
        <v>1.177</v>
      </c>
      <c r="R4501">
        <v>0.92900000000000005</v>
      </c>
      <c r="S4501">
        <v>0.42299999999999999</v>
      </c>
    </row>
    <row r="4502" spans="1:19" x14ac:dyDescent="0.3">
      <c r="A4502">
        <v>120</v>
      </c>
      <c r="B4502">
        <v>-0.186</v>
      </c>
      <c r="C4502">
        <v>-1.1870000000000001</v>
      </c>
      <c r="D4502">
        <v>-2.1829999999999998</v>
      </c>
      <c r="E4502">
        <v>-2.9980000000000002</v>
      </c>
      <c r="F4502">
        <v>-3.1909999999999998</v>
      </c>
      <c r="G4502">
        <v>4</v>
      </c>
      <c r="H4502">
        <v>0.01</v>
      </c>
      <c r="I4502">
        <v>4</v>
      </c>
      <c r="J4502">
        <v>-0.191</v>
      </c>
      <c r="K4502">
        <v>-1.1870000000000001</v>
      </c>
      <c r="L4502">
        <v>-2.1829999999999998</v>
      </c>
      <c r="M4502">
        <v>-2.9990000000000001</v>
      </c>
      <c r="N4502">
        <v>-3.1989999999999998</v>
      </c>
      <c r="O4502">
        <v>1.1819999999999999</v>
      </c>
      <c r="P4502">
        <v>1.1879999999999999</v>
      </c>
      <c r="Q4502">
        <v>1.181</v>
      </c>
      <c r="R4502">
        <v>0.93400000000000005</v>
      </c>
      <c r="S4502">
        <v>0.42199999999999999</v>
      </c>
    </row>
    <row r="4503" spans="1:19" x14ac:dyDescent="0.3">
      <c r="A4503">
        <v>180</v>
      </c>
      <c r="B4503">
        <v>-0.186</v>
      </c>
      <c r="C4503">
        <v>-1.1870000000000001</v>
      </c>
      <c r="D4503">
        <v>-2.1829999999999998</v>
      </c>
      <c r="E4503">
        <v>-2.9980000000000002</v>
      </c>
      <c r="F4503">
        <v>-3.1909999999999998</v>
      </c>
      <c r="G4503">
        <v>4</v>
      </c>
      <c r="H4503">
        <v>0.01</v>
      </c>
      <c r="I4503">
        <v>4</v>
      </c>
      <c r="J4503">
        <v>-0.191</v>
      </c>
      <c r="K4503">
        <v>-1.1870000000000001</v>
      </c>
      <c r="L4503">
        <v>-2.1840000000000002</v>
      </c>
      <c r="M4503">
        <v>-2.9990000000000001</v>
      </c>
      <c r="N4503">
        <v>-3.198</v>
      </c>
      <c r="O4503">
        <v>1.1850000000000001</v>
      </c>
      <c r="P4503">
        <v>1.1910000000000001</v>
      </c>
      <c r="Q4503">
        <v>1.1830000000000001</v>
      </c>
      <c r="R4503">
        <v>0.93600000000000005</v>
      </c>
      <c r="S4503">
        <v>0.42199999999999999</v>
      </c>
    </row>
    <row r="4504" spans="1:19" x14ac:dyDescent="0.3">
      <c r="A4504">
        <v>240</v>
      </c>
      <c r="B4504">
        <v>-0.186</v>
      </c>
      <c r="C4504">
        <v>-1.1870000000000001</v>
      </c>
      <c r="D4504">
        <v>-2.1829999999999998</v>
      </c>
      <c r="E4504">
        <v>-2.9980000000000002</v>
      </c>
      <c r="F4504">
        <v>-3.1909999999999998</v>
      </c>
      <c r="G4504">
        <v>4</v>
      </c>
      <c r="H4504">
        <v>0.01</v>
      </c>
      <c r="I4504">
        <v>4</v>
      </c>
      <c r="J4504">
        <v>-0.191</v>
      </c>
      <c r="K4504">
        <v>-1.1870000000000001</v>
      </c>
      <c r="L4504">
        <v>-2.1829999999999998</v>
      </c>
      <c r="M4504">
        <v>-2.9990000000000001</v>
      </c>
      <c r="N4504">
        <v>-3.1960000000000002</v>
      </c>
      <c r="O4504">
        <v>1.1879999999999999</v>
      </c>
      <c r="P4504">
        <v>1.19</v>
      </c>
      <c r="Q4504">
        <v>1.1839999999999999</v>
      </c>
      <c r="R4504">
        <v>0.93700000000000006</v>
      </c>
      <c r="S4504">
        <v>0.42199999999999999</v>
      </c>
    </row>
    <row r="4505" spans="1:19" x14ac:dyDescent="0.3">
      <c r="A4505">
        <v>300</v>
      </c>
      <c r="B4505">
        <v>-0.186</v>
      </c>
      <c r="C4505">
        <v>-1.1870000000000001</v>
      </c>
      <c r="D4505">
        <v>-2.1829999999999998</v>
      </c>
      <c r="E4505">
        <v>-2.9980000000000002</v>
      </c>
      <c r="F4505">
        <v>-3.1909999999999998</v>
      </c>
      <c r="G4505">
        <v>4</v>
      </c>
      <c r="H4505">
        <v>0.01</v>
      </c>
      <c r="I4505">
        <v>4</v>
      </c>
      <c r="J4505">
        <v>-0.19</v>
      </c>
      <c r="K4505">
        <v>-1.1879999999999999</v>
      </c>
      <c r="L4505">
        <v>-2.1829999999999998</v>
      </c>
      <c r="M4505">
        <v>-3</v>
      </c>
      <c r="N4505">
        <v>-3.1949999999999998</v>
      </c>
      <c r="O4505">
        <v>1.19</v>
      </c>
      <c r="P4505">
        <v>1.19</v>
      </c>
      <c r="Q4505">
        <v>1.1839999999999999</v>
      </c>
      <c r="R4505">
        <v>0.93799999999999994</v>
      </c>
      <c r="S4505">
        <v>0.42099999999999999</v>
      </c>
    </row>
    <row r="4506" spans="1:19" x14ac:dyDescent="0.3">
      <c r="A4506">
        <v>360</v>
      </c>
      <c r="B4506">
        <v>-0.186</v>
      </c>
      <c r="C4506">
        <v>-1.1870000000000001</v>
      </c>
      <c r="D4506">
        <v>-2.1829999999999998</v>
      </c>
      <c r="E4506">
        <v>-2.9980000000000002</v>
      </c>
      <c r="F4506">
        <v>-3.1909999999999998</v>
      </c>
      <c r="G4506">
        <v>4</v>
      </c>
      <c r="H4506">
        <v>0.01</v>
      </c>
      <c r="I4506">
        <v>4</v>
      </c>
      <c r="J4506">
        <v>-0.19</v>
      </c>
      <c r="K4506">
        <v>-1.1879999999999999</v>
      </c>
      <c r="L4506">
        <v>-2.1829999999999998</v>
      </c>
      <c r="M4506">
        <v>-3</v>
      </c>
      <c r="N4506">
        <v>-3.194</v>
      </c>
      <c r="O4506">
        <v>1.1910000000000001</v>
      </c>
      <c r="P4506">
        <v>1.1890000000000001</v>
      </c>
      <c r="Q4506">
        <v>1.1839999999999999</v>
      </c>
      <c r="R4506">
        <v>0.93799999999999994</v>
      </c>
      <c r="S4506">
        <v>0.42099999999999999</v>
      </c>
    </row>
    <row r="4507" spans="1:19" x14ac:dyDescent="0.3">
      <c r="A4507">
        <v>420</v>
      </c>
      <c r="B4507">
        <v>-0.186</v>
      </c>
      <c r="C4507">
        <v>-1.1870000000000001</v>
      </c>
      <c r="D4507">
        <v>-2.1829999999999998</v>
      </c>
      <c r="E4507">
        <v>-2.9980000000000002</v>
      </c>
      <c r="F4507">
        <v>-3.1909999999999998</v>
      </c>
      <c r="G4507">
        <v>4</v>
      </c>
      <c r="H4507">
        <v>0.01</v>
      </c>
      <c r="I4507">
        <v>4</v>
      </c>
      <c r="J4507">
        <v>-0.189</v>
      </c>
      <c r="K4507">
        <v>-1.1879999999999999</v>
      </c>
      <c r="L4507">
        <v>-2.1829999999999998</v>
      </c>
      <c r="M4507">
        <v>-2.9990000000000001</v>
      </c>
      <c r="N4507">
        <v>-3.1930000000000001</v>
      </c>
      <c r="O4507">
        <v>1.1930000000000001</v>
      </c>
      <c r="P4507">
        <v>1.1890000000000001</v>
      </c>
      <c r="Q4507">
        <v>1.1850000000000001</v>
      </c>
      <c r="R4507">
        <v>0.93700000000000006</v>
      </c>
      <c r="S4507">
        <v>0.42099999999999999</v>
      </c>
    </row>
    <row r="4508" spans="1:19" x14ac:dyDescent="0.3">
      <c r="A4508">
        <v>480</v>
      </c>
      <c r="B4508">
        <v>-0.186</v>
      </c>
      <c r="C4508">
        <v>-1.1870000000000001</v>
      </c>
      <c r="D4508">
        <v>-2.1829999999999998</v>
      </c>
      <c r="E4508">
        <v>-2.9980000000000002</v>
      </c>
      <c r="F4508">
        <v>-3.1909999999999998</v>
      </c>
      <c r="G4508">
        <v>4</v>
      </c>
      <c r="H4508">
        <v>0.01</v>
      </c>
      <c r="I4508">
        <v>4</v>
      </c>
      <c r="J4508">
        <v>-0.188</v>
      </c>
      <c r="K4508">
        <v>-1.1890000000000001</v>
      </c>
      <c r="L4508">
        <v>-2.1829999999999998</v>
      </c>
      <c r="M4508">
        <v>-2.9990000000000001</v>
      </c>
      <c r="N4508">
        <v>-3.1930000000000001</v>
      </c>
      <c r="O4508">
        <v>1.194</v>
      </c>
      <c r="P4508">
        <v>1.1890000000000001</v>
      </c>
      <c r="Q4508">
        <v>1.1850000000000001</v>
      </c>
      <c r="R4508">
        <v>0.93700000000000006</v>
      </c>
      <c r="S4508">
        <v>0.42</v>
      </c>
    </row>
    <row r="4509" spans="1:19" x14ac:dyDescent="0.3">
      <c r="A4509">
        <v>540</v>
      </c>
      <c r="B4509">
        <v>-0.186</v>
      </c>
      <c r="C4509">
        <v>-1.1870000000000001</v>
      </c>
      <c r="D4509">
        <v>-2.1829999999999998</v>
      </c>
      <c r="E4509">
        <v>-2.9980000000000002</v>
      </c>
      <c r="F4509">
        <v>-3.1909999999999998</v>
      </c>
      <c r="G4509">
        <v>4</v>
      </c>
      <c r="H4509">
        <v>0.01</v>
      </c>
      <c r="I4509">
        <v>4</v>
      </c>
      <c r="J4509">
        <v>-0.187</v>
      </c>
      <c r="K4509">
        <v>-1.1890000000000001</v>
      </c>
      <c r="L4509">
        <v>-2.1829999999999998</v>
      </c>
      <c r="M4509">
        <v>-2.9990000000000001</v>
      </c>
      <c r="N4509">
        <v>-3.1920000000000002</v>
      </c>
      <c r="O4509">
        <v>1.196</v>
      </c>
      <c r="P4509">
        <v>1.1890000000000001</v>
      </c>
      <c r="Q4509">
        <v>1.1839999999999999</v>
      </c>
      <c r="R4509">
        <v>0.93600000000000005</v>
      </c>
      <c r="S4509">
        <v>0.42</v>
      </c>
    </row>
    <row r="4510" spans="1:19" x14ac:dyDescent="0.3">
      <c r="A4510">
        <v>600</v>
      </c>
      <c r="B4510">
        <v>-0.186</v>
      </c>
      <c r="C4510">
        <v>-1.1870000000000001</v>
      </c>
      <c r="D4510">
        <v>-2.1829999999999998</v>
      </c>
      <c r="E4510">
        <v>-2.9980000000000002</v>
      </c>
      <c r="F4510">
        <v>-3.1909999999999998</v>
      </c>
      <c r="G4510">
        <v>4</v>
      </c>
      <c r="H4510">
        <v>0.01</v>
      </c>
      <c r="I4510">
        <v>4</v>
      </c>
      <c r="J4510">
        <v>-0.186</v>
      </c>
      <c r="K4510">
        <v>-1.1890000000000001</v>
      </c>
      <c r="L4510">
        <v>-2.1829999999999998</v>
      </c>
      <c r="M4510">
        <v>-2.9980000000000002</v>
      </c>
      <c r="N4510">
        <v>-3.1909999999999998</v>
      </c>
      <c r="O4510">
        <v>1.1970000000000001</v>
      </c>
      <c r="P4510">
        <v>1.19</v>
      </c>
      <c r="Q4510">
        <v>1.1839999999999999</v>
      </c>
      <c r="R4510">
        <v>0.93500000000000005</v>
      </c>
      <c r="S4510">
        <v>0.42</v>
      </c>
    </row>
    <row r="4512" spans="1:19" x14ac:dyDescent="0.3">
      <c r="A4512" t="s">
        <v>0</v>
      </c>
      <c r="B4512" t="s">
        <v>348</v>
      </c>
    </row>
    <row r="4513" spans="1:19" x14ac:dyDescent="0.3">
      <c r="A4513">
        <v>0</v>
      </c>
      <c r="B4513">
        <v>-0.186</v>
      </c>
      <c r="C4513">
        <v>-1.1870000000000001</v>
      </c>
      <c r="D4513">
        <v>-2.1829999999999998</v>
      </c>
      <c r="E4513">
        <v>-2.9929999999999999</v>
      </c>
      <c r="F4513">
        <v>-3.1819999999999999</v>
      </c>
      <c r="G4513">
        <v>4</v>
      </c>
      <c r="H4513">
        <v>0.01</v>
      </c>
      <c r="I4513">
        <v>4</v>
      </c>
      <c r="J4513">
        <v>-0.187</v>
      </c>
      <c r="K4513">
        <v>-1.1870000000000001</v>
      </c>
      <c r="L4513">
        <v>-2.1829999999999998</v>
      </c>
      <c r="M4513">
        <v>-2.9940000000000002</v>
      </c>
      <c r="N4513">
        <v>-3.19</v>
      </c>
      <c r="O4513">
        <v>1.17</v>
      </c>
      <c r="P4513">
        <v>1.17</v>
      </c>
      <c r="Q4513">
        <v>1.1639999999999999</v>
      </c>
      <c r="R4513">
        <v>0.91500000000000004</v>
      </c>
      <c r="S4513">
        <v>0.41899999999999998</v>
      </c>
    </row>
    <row r="4514" spans="1:19" x14ac:dyDescent="0.3">
      <c r="A4514">
        <v>60</v>
      </c>
      <c r="B4514">
        <v>-0.186</v>
      </c>
      <c r="C4514">
        <v>-1.1870000000000001</v>
      </c>
      <c r="D4514">
        <v>-2.1829999999999998</v>
      </c>
      <c r="E4514">
        <v>-2.9929999999999999</v>
      </c>
      <c r="F4514">
        <v>-3.1819999999999999</v>
      </c>
      <c r="G4514">
        <v>4</v>
      </c>
      <c r="H4514">
        <v>0.01</v>
      </c>
      <c r="I4514">
        <v>4</v>
      </c>
      <c r="J4514">
        <v>-0.19</v>
      </c>
      <c r="K4514">
        <v>-1.1870000000000001</v>
      </c>
      <c r="L4514">
        <v>-2.1840000000000002</v>
      </c>
      <c r="M4514">
        <v>-2.9940000000000002</v>
      </c>
      <c r="N4514">
        <v>-3.1890000000000001</v>
      </c>
      <c r="O4514">
        <v>1.177</v>
      </c>
      <c r="P4514">
        <v>1.1839999999999999</v>
      </c>
      <c r="Q4514">
        <v>1.177</v>
      </c>
      <c r="R4514">
        <v>0.92300000000000004</v>
      </c>
      <c r="S4514">
        <v>0.41899999999999998</v>
      </c>
    </row>
    <row r="4515" spans="1:19" x14ac:dyDescent="0.3">
      <c r="A4515">
        <v>120</v>
      </c>
      <c r="B4515">
        <v>-0.186</v>
      </c>
      <c r="C4515">
        <v>-1.1870000000000001</v>
      </c>
      <c r="D4515">
        <v>-2.1829999999999998</v>
      </c>
      <c r="E4515">
        <v>-2.9929999999999999</v>
      </c>
      <c r="F4515">
        <v>-3.1819999999999999</v>
      </c>
      <c r="G4515">
        <v>4</v>
      </c>
      <c r="H4515">
        <v>0.01</v>
      </c>
      <c r="I4515">
        <v>4</v>
      </c>
      <c r="J4515">
        <v>-0.191</v>
      </c>
      <c r="K4515">
        <v>-1.1870000000000001</v>
      </c>
      <c r="L4515">
        <v>-2.1829999999999998</v>
      </c>
      <c r="M4515">
        <v>-2.9940000000000002</v>
      </c>
      <c r="N4515">
        <v>-3.1890000000000001</v>
      </c>
      <c r="O4515">
        <v>1.1819999999999999</v>
      </c>
      <c r="P4515">
        <v>1.1879999999999999</v>
      </c>
      <c r="Q4515">
        <v>1.181</v>
      </c>
      <c r="R4515">
        <v>0.92700000000000005</v>
      </c>
      <c r="S4515">
        <v>0.41899999999999998</v>
      </c>
    </row>
    <row r="4516" spans="1:19" x14ac:dyDescent="0.3">
      <c r="A4516">
        <v>180</v>
      </c>
      <c r="B4516">
        <v>-0.186</v>
      </c>
      <c r="C4516">
        <v>-1.1870000000000001</v>
      </c>
      <c r="D4516">
        <v>-2.1829999999999998</v>
      </c>
      <c r="E4516">
        <v>-2.9929999999999999</v>
      </c>
      <c r="F4516">
        <v>-3.1819999999999999</v>
      </c>
      <c r="G4516">
        <v>4</v>
      </c>
      <c r="H4516">
        <v>0.01</v>
      </c>
      <c r="I4516">
        <v>4</v>
      </c>
      <c r="J4516">
        <v>-0.191</v>
      </c>
      <c r="K4516">
        <v>-1.1870000000000001</v>
      </c>
      <c r="L4516">
        <v>-2.1829999999999998</v>
      </c>
      <c r="M4516">
        <v>-2.9929999999999999</v>
      </c>
      <c r="N4516">
        <v>-3.1880000000000002</v>
      </c>
      <c r="O4516">
        <v>1.1850000000000001</v>
      </c>
      <c r="P4516">
        <v>1.1910000000000001</v>
      </c>
      <c r="Q4516">
        <v>1.1830000000000001</v>
      </c>
      <c r="R4516">
        <v>0.93</v>
      </c>
      <c r="S4516">
        <v>0.41899999999999998</v>
      </c>
    </row>
    <row r="4517" spans="1:19" x14ac:dyDescent="0.3">
      <c r="A4517">
        <v>240</v>
      </c>
      <c r="B4517">
        <v>-0.186</v>
      </c>
      <c r="C4517">
        <v>-1.1870000000000001</v>
      </c>
      <c r="D4517">
        <v>-2.1829999999999998</v>
      </c>
      <c r="E4517">
        <v>-2.9929999999999999</v>
      </c>
      <c r="F4517">
        <v>-3.1819999999999999</v>
      </c>
      <c r="G4517">
        <v>4</v>
      </c>
      <c r="H4517">
        <v>0.01</v>
      </c>
      <c r="I4517">
        <v>4</v>
      </c>
      <c r="J4517">
        <v>-0.191</v>
      </c>
      <c r="K4517">
        <v>-1.1870000000000001</v>
      </c>
      <c r="L4517">
        <v>-2.1829999999999998</v>
      </c>
      <c r="M4517">
        <v>-2.9940000000000002</v>
      </c>
      <c r="N4517">
        <v>-3.1869999999999998</v>
      </c>
      <c r="O4517">
        <v>1.1879999999999999</v>
      </c>
      <c r="P4517">
        <v>1.19</v>
      </c>
      <c r="Q4517">
        <v>1.1839999999999999</v>
      </c>
      <c r="R4517">
        <v>0.93100000000000005</v>
      </c>
      <c r="S4517">
        <v>0.41799999999999998</v>
      </c>
    </row>
    <row r="4518" spans="1:19" x14ac:dyDescent="0.3">
      <c r="A4518">
        <v>300</v>
      </c>
      <c r="B4518">
        <v>-0.186</v>
      </c>
      <c r="C4518">
        <v>-1.1870000000000001</v>
      </c>
      <c r="D4518">
        <v>-2.1829999999999998</v>
      </c>
      <c r="E4518">
        <v>-2.9929999999999999</v>
      </c>
      <c r="F4518">
        <v>-3.1819999999999999</v>
      </c>
      <c r="G4518">
        <v>4</v>
      </c>
      <c r="H4518">
        <v>0.01</v>
      </c>
      <c r="I4518">
        <v>4</v>
      </c>
      <c r="J4518">
        <v>-0.19</v>
      </c>
      <c r="K4518">
        <v>-1.1879999999999999</v>
      </c>
      <c r="L4518">
        <v>-2.1829999999999998</v>
      </c>
      <c r="M4518">
        <v>-2.9940000000000002</v>
      </c>
      <c r="N4518">
        <v>-3.1850000000000001</v>
      </c>
      <c r="O4518">
        <v>1.19</v>
      </c>
      <c r="P4518">
        <v>1.19</v>
      </c>
      <c r="Q4518">
        <v>1.1839999999999999</v>
      </c>
      <c r="R4518">
        <v>0.93200000000000005</v>
      </c>
      <c r="S4518">
        <v>0.41799999999999998</v>
      </c>
    </row>
    <row r="4519" spans="1:19" x14ac:dyDescent="0.3">
      <c r="A4519">
        <v>360</v>
      </c>
      <c r="B4519">
        <v>-0.186</v>
      </c>
      <c r="C4519">
        <v>-1.1870000000000001</v>
      </c>
      <c r="D4519">
        <v>-2.1829999999999998</v>
      </c>
      <c r="E4519">
        <v>-2.9929999999999999</v>
      </c>
      <c r="F4519">
        <v>-3.1819999999999999</v>
      </c>
      <c r="G4519">
        <v>4</v>
      </c>
      <c r="H4519">
        <v>0.01</v>
      </c>
      <c r="I4519">
        <v>4</v>
      </c>
      <c r="J4519">
        <v>-0.19</v>
      </c>
      <c r="K4519">
        <v>-1.1879999999999999</v>
      </c>
      <c r="L4519">
        <v>-2.1829999999999998</v>
      </c>
      <c r="M4519">
        <v>-2.9940000000000002</v>
      </c>
      <c r="N4519">
        <v>-3.1840000000000002</v>
      </c>
      <c r="O4519">
        <v>1.1910000000000001</v>
      </c>
      <c r="P4519">
        <v>1.1890000000000001</v>
      </c>
      <c r="Q4519">
        <v>1.1839999999999999</v>
      </c>
      <c r="R4519">
        <v>0.93100000000000005</v>
      </c>
      <c r="S4519">
        <v>0.41799999999999998</v>
      </c>
    </row>
    <row r="4520" spans="1:19" x14ac:dyDescent="0.3">
      <c r="A4520">
        <v>420</v>
      </c>
      <c r="B4520">
        <v>-0.186</v>
      </c>
      <c r="C4520">
        <v>-1.1870000000000001</v>
      </c>
      <c r="D4520">
        <v>-2.1829999999999998</v>
      </c>
      <c r="E4520">
        <v>-2.9929999999999999</v>
      </c>
      <c r="F4520">
        <v>-3.1819999999999999</v>
      </c>
      <c r="G4520">
        <v>4</v>
      </c>
      <c r="H4520">
        <v>0.01</v>
      </c>
      <c r="I4520">
        <v>4</v>
      </c>
      <c r="J4520">
        <v>-0.189</v>
      </c>
      <c r="K4520">
        <v>-1.1879999999999999</v>
      </c>
      <c r="L4520">
        <v>-2.1829999999999998</v>
      </c>
      <c r="M4520">
        <v>-2.9940000000000002</v>
      </c>
      <c r="N4520">
        <v>-3.1829999999999998</v>
      </c>
      <c r="O4520">
        <v>1.1930000000000001</v>
      </c>
      <c r="P4520">
        <v>1.1890000000000001</v>
      </c>
      <c r="Q4520">
        <v>1.1850000000000001</v>
      </c>
      <c r="R4520">
        <v>0.93100000000000005</v>
      </c>
      <c r="S4520">
        <v>0.41699999999999998</v>
      </c>
    </row>
    <row r="4521" spans="1:19" x14ac:dyDescent="0.3">
      <c r="A4521">
        <v>480</v>
      </c>
      <c r="B4521">
        <v>-0.186</v>
      </c>
      <c r="C4521">
        <v>-1.1870000000000001</v>
      </c>
      <c r="D4521">
        <v>-2.1829999999999998</v>
      </c>
      <c r="E4521">
        <v>-2.9929999999999999</v>
      </c>
      <c r="F4521">
        <v>-3.1819999999999999</v>
      </c>
      <c r="G4521">
        <v>4</v>
      </c>
      <c r="H4521">
        <v>0.01</v>
      </c>
      <c r="I4521">
        <v>4</v>
      </c>
      <c r="J4521">
        <v>-0.188</v>
      </c>
      <c r="K4521">
        <v>-1.1890000000000001</v>
      </c>
      <c r="L4521">
        <v>-2.1829999999999998</v>
      </c>
      <c r="M4521">
        <v>-2.9929999999999999</v>
      </c>
      <c r="N4521">
        <v>-3.1829999999999998</v>
      </c>
      <c r="O4521">
        <v>1.194</v>
      </c>
      <c r="P4521">
        <v>1.1890000000000001</v>
      </c>
      <c r="Q4521">
        <v>1.1839999999999999</v>
      </c>
      <c r="R4521">
        <v>0.93</v>
      </c>
      <c r="S4521">
        <v>0.41699999999999998</v>
      </c>
    </row>
    <row r="4522" spans="1:19" x14ac:dyDescent="0.3">
      <c r="A4522">
        <v>540</v>
      </c>
      <c r="B4522">
        <v>-0.186</v>
      </c>
      <c r="C4522">
        <v>-1.1870000000000001</v>
      </c>
      <c r="D4522">
        <v>-2.1829999999999998</v>
      </c>
      <c r="E4522">
        <v>-2.9929999999999999</v>
      </c>
      <c r="F4522">
        <v>-3.1819999999999999</v>
      </c>
      <c r="G4522">
        <v>4</v>
      </c>
      <c r="H4522">
        <v>0.01</v>
      </c>
      <c r="I4522">
        <v>4</v>
      </c>
      <c r="J4522">
        <v>-0.187</v>
      </c>
      <c r="K4522">
        <v>-1.1890000000000001</v>
      </c>
      <c r="L4522">
        <v>-2.1829999999999998</v>
      </c>
      <c r="M4522">
        <v>-2.9929999999999999</v>
      </c>
      <c r="N4522">
        <v>-3.1819999999999999</v>
      </c>
      <c r="O4522">
        <v>1.196</v>
      </c>
      <c r="P4522">
        <v>1.1890000000000001</v>
      </c>
      <c r="Q4522">
        <v>1.1839999999999999</v>
      </c>
      <c r="R4522">
        <v>0.92900000000000005</v>
      </c>
      <c r="S4522">
        <v>0.41699999999999998</v>
      </c>
    </row>
    <row r="4523" spans="1:19" x14ac:dyDescent="0.3">
      <c r="A4523">
        <v>600</v>
      </c>
      <c r="B4523">
        <v>-0.186</v>
      </c>
      <c r="C4523">
        <v>-1.1870000000000001</v>
      </c>
      <c r="D4523">
        <v>-2.1829999999999998</v>
      </c>
      <c r="E4523">
        <v>-2.9929999999999999</v>
      </c>
      <c r="F4523">
        <v>-3.1819999999999999</v>
      </c>
      <c r="G4523">
        <v>4</v>
      </c>
      <c r="H4523">
        <v>0.01</v>
      </c>
      <c r="I4523">
        <v>4</v>
      </c>
      <c r="J4523">
        <v>-0.186</v>
      </c>
      <c r="K4523">
        <v>-1.1890000000000001</v>
      </c>
      <c r="L4523">
        <v>-2.1829999999999998</v>
      </c>
      <c r="M4523">
        <v>-2.9929999999999999</v>
      </c>
      <c r="N4523">
        <v>-3.1819999999999999</v>
      </c>
      <c r="O4523">
        <v>1.1970000000000001</v>
      </c>
      <c r="P4523">
        <v>1.19</v>
      </c>
      <c r="Q4523">
        <v>1.1839999999999999</v>
      </c>
      <c r="R4523">
        <v>0.92900000000000005</v>
      </c>
      <c r="S4523">
        <v>0.41699999999999998</v>
      </c>
    </row>
    <row r="4525" spans="1:19" x14ac:dyDescent="0.3">
      <c r="A4525" t="s">
        <v>0</v>
      </c>
      <c r="B4525" t="s">
        <v>349</v>
      </c>
    </row>
    <row r="4526" spans="1:19" x14ac:dyDescent="0.3">
      <c r="A4526">
        <v>0</v>
      </c>
      <c r="B4526">
        <v>-0.186</v>
      </c>
      <c r="C4526">
        <v>-1.1870000000000001</v>
      </c>
      <c r="D4526">
        <v>-2.1829999999999998</v>
      </c>
      <c r="E4526">
        <v>-2.9870000000000001</v>
      </c>
      <c r="F4526">
        <v>-3.1709999999999998</v>
      </c>
      <c r="G4526">
        <v>4</v>
      </c>
      <c r="H4526">
        <v>0.01</v>
      </c>
      <c r="I4526">
        <v>4</v>
      </c>
      <c r="J4526">
        <v>-0.187</v>
      </c>
      <c r="K4526">
        <v>-1.1870000000000001</v>
      </c>
      <c r="L4526">
        <v>-2.1829999999999998</v>
      </c>
      <c r="M4526">
        <v>-2.9889999999999999</v>
      </c>
      <c r="N4526">
        <v>-3.18</v>
      </c>
      <c r="O4526">
        <v>1.17</v>
      </c>
      <c r="P4526">
        <v>1.17</v>
      </c>
      <c r="Q4526">
        <v>1.1639999999999999</v>
      </c>
      <c r="R4526">
        <v>0.90900000000000003</v>
      </c>
      <c r="S4526">
        <v>0.41599999999999998</v>
      </c>
    </row>
    <row r="4527" spans="1:19" x14ac:dyDescent="0.3">
      <c r="A4527">
        <v>60</v>
      </c>
      <c r="B4527">
        <v>-0.186</v>
      </c>
      <c r="C4527">
        <v>-1.1870000000000001</v>
      </c>
      <c r="D4527">
        <v>-2.1829999999999998</v>
      </c>
      <c r="E4527">
        <v>-2.9870000000000001</v>
      </c>
      <c r="F4527">
        <v>-3.1709999999999998</v>
      </c>
      <c r="G4527">
        <v>4</v>
      </c>
      <c r="H4527">
        <v>0.01</v>
      </c>
      <c r="I4527">
        <v>4</v>
      </c>
      <c r="J4527">
        <v>-0.19</v>
      </c>
      <c r="K4527">
        <v>-1.1870000000000001</v>
      </c>
      <c r="L4527">
        <v>-2.1829999999999998</v>
      </c>
      <c r="M4527">
        <v>-2.988</v>
      </c>
      <c r="N4527">
        <v>-3.1789999999999998</v>
      </c>
      <c r="O4527">
        <v>1.177</v>
      </c>
      <c r="P4527">
        <v>1.1839999999999999</v>
      </c>
      <c r="Q4527">
        <v>1.1759999999999999</v>
      </c>
      <c r="R4527">
        <v>0.91700000000000004</v>
      </c>
      <c r="S4527">
        <v>0.41599999999999998</v>
      </c>
    </row>
    <row r="4528" spans="1:19" x14ac:dyDescent="0.3">
      <c r="A4528">
        <v>120</v>
      </c>
      <c r="B4528">
        <v>-0.186</v>
      </c>
      <c r="C4528">
        <v>-1.1870000000000001</v>
      </c>
      <c r="D4528">
        <v>-2.1829999999999998</v>
      </c>
      <c r="E4528">
        <v>-2.9870000000000001</v>
      </c>
      <c r="F4528">
        <v>-3.1709999999999998</v>
      </c>
      <c r="G4528">
        <v>4</v>
      </c>
      <c r="H4528">
        <v>0.01</v>
      </c>
      <c r="I4528">
        <v>4</v>
      </c>
      <c r="J4528">
        <v>-0.191</v>
      </c>
      <c r="K4528">
        <v>-1.1870000000000001</v>
      </c>
      <c r="L4528">
        <v>-2.1829999999999998</v>
      </c>
      <c r="M4528">
        <v>-2.988</v>
      </c>
      <c r="N4528">
        <v>-3.1779999999999999</v>
      </c>
      <c r="O4528">
        <v>1.1819999999999999</v>
      </c>
      <c r="P4528">
        <v>1.1879999999999999</v>
      </c>
      <c r="Q4528">
        <v>1.181</v>
      </c>
      <c r="R4528">
        <v>0.92100000000000004</v>
      </c>
      <c r="S4528">
        <v>0.41599999999999998</v>
      </c>
    </row>
    <row r="4529" spans="1:19" x14ac:dyDescent="0.3">
      <c r="A4529">
        <v>180</v>
      </c>
      <c r="B4529">
        <v>-0.186</v>
      </c>
      <c r="C4529">
        <v>-1.1870000000000001</v>
      </c>
      <c r="D4529">
        <v>-2.1829999999999998</v>
      </c>
      <c r="E4529">
        <v>-2.9870000000000001</v>
      </c>
      <c r="F4529">
        <v>-3.1709999999999998</v>
      </c>
      <c r="G4529">
        <v>4</v>
      </c>
      <c r="H4529">
        <v>0.01</v>
      </c>
      <c r="I4529">
        <v>4</v>
      </c>
      <c r="J4529">
        <v>-0.191</v>
      </c>
      <c r="K4529">
        <v>-1.1870000000000001</v>
      </c>
      <c r="L4529">
        <v>-2.1829999999999998</v>
      </c>
      <c r="M4529">
        <v>-2.988</v>
      </c>
      <c r="N4529">
        <v>-3.1779999999999999</v>
      </c>
      <c r="O4529">
        <v>1.1850000000000001</v>
      </c>
      <c r="P4529">
        <v>1.1910000000000001</v>
      </c>
      <c r="Q4529">
        <v>1.1819999999999999</v>
      </c>
      <c r="R4529">
        <v>0.92300000000000004</v>
      </c>
      <c r="S4529">
        <v>0.41499999999999998</v>
      </c>
    </row>
    <row r="4530" spans="1:19" x14ac:dyDescent="0.3">
      <c r="A4530">
        <v>240</v>
      </c>
      <c r="B4530">
        <v>-0.186</v>
      </c>
      <c r="C4530">
        <v>-1.1870000000000001</v>
      </c>
      <c r="D4530">
        <v>-2.1829999999999998</v>
      </c>
      <c r="E4530">
        <v>-2.9870000000000001</v>
      </c>
      <c r="F4530">
        <v>-3.1709999999999998</v>
      </c>
      <c r="G4530">
        <v>4</v>
      </c>
      <c r="H4530">
        <v>0.01</v>
      </c>
      <c r="I4530">
        <v>4</v>
      </c>
      <c r="J4530">
        <v>-0.191</v>
      </c>
      <c r="K4530">
        <v>-1.1870000000000001</v>
      </c>
      <c r="L4530">
        <v>-2.1829999999999998</v>
      </c>
      <c r="M4530">
        <v>-2.988</v>
      </c>
      <c r="N4530">
        <v>-3.177</v>
      </c>
      <c r="O4530">
        <v>1.1879999999999999</v>
      </c>
      <c r="P4530">
        <v>1.19</v>
      </c>
      <c r="Q4530">
        <v>1.1830000000000001</v>
      </c>
      <c r="R4530">
        <v>0.92400000000000004</v>
      </c>
      <c r="S4530">
        <v>0.41499999999999998</v>
      </c>
    </row>
    <row r="4531" spans="1:19" x14ac:dyDescent="0.3">
      <c r="A4531">
        <v>300</v>
      </c>
      <c r="B4531">
        <v>-0.186</v>
      </c>
      <c r="C4531">
        <v>-1.1870000000000001</v>
      </c>
      <c r="D4531">
        <v>-2.1829999999999998</v>
      </c>
      <c r="E4531">
        <v>-2.9870000000000001</v>
      </c>
      <c r="F4531">
        <v>-3.1709999999999998</v>
      </c>
      <c r="G4531">
        <v>4</v>
      </c>
      <c r="H4531">
        <v>0.01</v>
      </c>
      <c r="I4531">
        <v>4</v>
      </c>
      <c r="J4531">
        <v>-0.19</v>
      </c>
      <c r="K4531">
        <v>-1.1879999999999999</v>
      </c>
      <c r="L4531">
        <v>-2.1829999999999998</v>
      </c>
      <c r="M4531">
        <v>-2.988</v>
      </c>
      <c r="N4531">
        <v>-3.1749999999999998</v>
      </c>
      <c r="O4531">
        <v>1.19</v>
      </c>
      <c r="P4531">
        <v>1.19</v>
      </c>
      <c r="Q4531">
        <v>1.1830000000000001</v>
      </c>
      <c r="R4531">
        <v>0.92500000000000004</v>
      </c>
      <c r="S4531">
        <v>0.41499999999999998</v>
      </c>
    </row>
    <row r="4532" spans="1:19" x14ac:dyDescent="0.3">
      <c r="A4532">
        <v>360</v>
      </c>
      <c r="B4532">
        <v>-0.186</v>
      </c>
      <c r="C4532">
        <v>-1.1870000000000001</v>
      </c>
      <c r="D4532">
        <v>-2.1829999999999998</v>
      </c>
      <c r="E4532">
        <v>-2.9870000000000001</v>
      </c>
      <c r="F4532">
        <v>-3.1709999999999998</v>
      </c>
      <c r="G4532">
        <v>4</v>
      </c>
      <c r="H4532">
        <v>0.01</v>
      </c>
      <c r="I4532">
        <v>4</v>
      </c>
      <c r="J4532">
        <v>-0.19</v>
      </c>
      <c r="K4532">
        <v>-1.1879999999999999</v>
      </c>
      <c r="L4532">
        <v>-2.1829999999999998</v>
      </c>
      <c r="M4532">
        <v>-2.988</v>
      </c>
      <c r="N4532">
        <v>-3.1739999999999999</v>
      </c>
      <c r="O4532">
        <v>1.1910000000000001</v>
      </c>
      <c r="P4532">
        <v>1.1890000000000001</v>
      </c>
      <c r="Q4532">
        <v>1.1839999999999999</v>
      </c>
      <c r="R4532">
        <v>0.92500000000000004</v>
      </c>
      <c r="S4532">
        <v>0.41399999999999998</v>
      </c>
    </row>
    <row r="4533" spans="1:19" x14ac:dyDescent="0.3">
      <c r="A4533">
        <v>420</v>
      </c>
      <c r="B4533">
        <v>-0.186</v>
      </c>
      <c r="C4533">
        <v>-1.1870000000000001</v>
      </c>
      <c r="D4533">
        <v>-2.1829999999999998</v>
      </c>
      <c r="E4533">
        <v>-2.9870000000000001</v>
      </c>
      <c r="F4533">
        <v>-3.1709999999999998</v>
      </c>
      <c r="G4533">
        <v>4</v>
      </c>
      <c r="H4533">
        <v>0.01</v>
      </c>
      <c r="I4533">
        <v>4</v>
      </c>
      <c r="J4533">
        <v>-0.189</v>
      </c>
      <c r="K4533">
        <v>-1.1879999999999999</v>
      </c>
      <c r="L4533">
        <v>-2.1829999999999998</v>
      </c>
      <c r="M4533">
        <v>-2.988</v>
      </c>
      <c r="N4533">
        <v>-3.173</v>
      </c>
      <c r="O4533">
        <v>1.1930000000000001</v>
      </c>
      <c r="P4533">
        <v>1.1890000000000001</v>
      </c>
      <c r="Q4533">
        <v>1.1839999999999999</v>
      </c>
      <c r="R4533">
        <v>0.92500000000000004</v>
      </c>
      <c r="S4533">
        <v>0.41399999999999998</v>
      </c>
    </row>
    <row r="4534" spans="1:19" x14ac:dyDescent="0.3">
      <c r="A4534">
        <v>480</v>
      </c>
      <c r="B4534">
        <v>-0.186</v>
      </c>
      <c r="C4534">
        <v>-1.1870000000000001</v>
      </c>
      <c r="D4534">
        <v>-2.1829999999999998</v>
      </c>
      <c r="E4534">
        <v>-2.9870000000000001</v>
      </c>
      <c r="F4534">
        <v>-3.1709999999999998</v>
      </c>
      <c r="G4534">
        <v>4</v>
      </c>
      <c r="H4534">
        <v>0.01</v>
      </c>
      <c r="I4534">
        <v>4</v>
      </c>
      <c r="J4534">
        <v>-0.188</v>
      </c>
      <c r="K4534">
        <v>-1.1890000000000001</v>
      </c>
      <c r="L4534">
        <v>-2.1829999999999998</v>
      </c>
      <c r="M4534">
        <v>-2.988</v>
      </c>
      <c r="N4534">
        <v>-3.173</v>
      </c>
      <c r="O4534">
        <v>1.194</v>
      </c>
      <c r="P4534">
        <v>1.1890000000000001</v>
      </c>
      <c r="Q4534">
        <v>1.1839999999999999</v>
      </c>
      <c r="R4534">
        <v>0.92400000000000004</v>
      </c>
      <c r="S4534">
        <v>0.41399999999999998</v>
      </c>
    </row>
    <row r="4535" spans="1:19" x14ac:dyDescent="0.3">
      <c r="A4535">
        <v>540</v>
      </c>
      <c r="B4535">
        <v>-0.186</v>
      </c>
      <c r="C4535">
        <v>-1.1870000000000001</v>
      </c>
      <c r="D4535">
        <v>-2.1829999999999998</v>
      </c>
      <c r="E4535">
        <v>-2.9870000000000001</v>
      </c>
      <c r="F4535">
        <v>-3.1709999999999998</v>
      </c>
      <c r="G4535">
        <v>4</v>
      </c>
      <c r="H4535">
        <v>0.01</v>
      </c>
      <c r="I4535">
        <v>4</v>
      </c>
      <c r="J4535">
        <v>-0.187</v>
      </c>
      <c r="K4535">
        <v>-1.1890000000000001</v>
      </c>
      <c r="L4535">
        <v>-2.1829999999999998</v>
      </c>
      <c r="M4535">
        <v>-2.9870000000000001</v>
      </c>
      <c r="N4535">
        <v>-3.1720000000000002</v>
      </c>
      <c r="O4535">
        <v>1.196</v>
      </c>
      <c r="P4535">
        <v>1.1890000000000001</v>
      </c>
      <c r="Q4535">
        <v>1.1839999999999999</v>
      </c>
      <c r="R4535">
        <v>0.92300000000000004</v>
      </c>
      <c r="S4535">
        <v>0.41299999999999998</v>
      </c>
    </row>
    <row r="4536" spans="1:19" x14ac:dyDescent="0.3">
      <c r="A4536">
        <v>600</v>
      </c>
      <c r="B4536">
        <v>-0.186</v>
      </c>
      <c r="C4536">
        <v>-1.1870000000000001</v>
      </c>
      <c r="D4536">
        <v>-2.1829999999999998</v>
      </c>
      <c r="E4536">
        <v>-2.9870000000000001</v>
      </c>
      <c r="F4536">
        <v>-3.1709999999999998</v>
      </c>
      <c r="G4536">
        <v>4</v>
      </c>
      <c r="H4536">
        <v>0.01</v>
      </c>
      <c r="I4536">
        <v>4</v>
      </c>
      <c r="J4536">
        <v>-0.186</v>
      </c>
      <c r="K4536">
        <v>-1.1890000000000001</v>
      </c>
      <c r="L4536">
        <v>-2.1829999999999998</v>
      </c>
      <c r="M4536">
        <v>-2.9870000000000001</v>
      </c>
      <c r="N4536">
        <v>-3.1709999999999998</v>
      </c>
      <c r="O4536">
        <v>1.1970000000000001</v>
      </c>
      <c r="P4536">
        <v>1.19</v>
      </c>
      <c r="Q4536">
        <v>1.1830000000000001</v>
      </c>
      <c r="R4536">
        <v>0.92200000000000004</v>
      </c>
      <c r="S4536">
        <v>0.41299999999999998</v>
      </c>
    </row>
    <row r="4538" spans="1:19" x14ac:dyDescent="0.3">
      <c r="A4538" t="s">
        <v>0</v>
      </c>
      <c r="B4538" t="s">
        <v>350</v>
      </c>
    </row>
    <row r="4539" spans="1:19" x14ac:dyDescent="0.3">
      <c r="A4539">
        <v>0</v>
      </c>
      <c r="B4539">
        <v>-0.186</v>
      </c>
      <c r="C4539">
        <v>-1.1870000000000001</v>
      </c>
      <c r="D4539">
        <v>-2.1829999999999998</v>
      </c>
      <c r="E4539">
        <v>-2.9809999999999999</v>
      </c>
      <c r="F4539">
        <v>-3.161</v>
      </c>
      <c r="G4539">
        <v>4</v>
      </c>
      <c r="H4539">
        <v>0.01</v>
      </c>
      <c r="I4539">
        <v>4</v>
      </c>
      <c r="J4539">
        <v>-0.187</v>
      </c>
      <c r="K4539">
        <v>-1.1870000000000001</v>
      </c>
      <c r="L4539">
        <v>-2.1829999999999998</v>
      </c>
      <c r="M4539">
        <v>-2.9830000000000001</v>
      </c>
      <c r="N4539">
        <v>-3.17</v>
      </c>
      <c r="O4539">
        <v>1.17</v>
      </c>
      <c r="P4539">
        <v>1.17</v>
      </c>
      <c r="Q4539">
        <v>1.163</v>
      </c>
      <c r="R4539">
        <v>0.90300000000000002</v>
      </c>
      <c r="S4539">
        <v>0.41299999999999998</v>
      </c>
    </row>
    <row r="4540" spans="1:19" x14ac:dyDescent="0.3">
      <c r="A4540">
        <v>60</v>
      </c>
      <c r="B4540">
        <v>-0.186</v>
      </c>
      <c r="C4540">
        <v>-1.1870000000000001</v>
      </c>
      <c r="D4540">
        <v>-2.1829999999999998</v>
      </c>
      <c r="E4540">
        <v>-2.9809999999999999</v>
      </c>
      <c r="F4540">
        <v>-3.161</v>
      </c>
      <c r="G4540">
        <v>4</v>
      </c>
      <c r="H4540">
        <v>0.01</v>
      </c>
      <c r="I4540">
        <v>4</v>
      </c>
      <c r="J4540">
        <v>-0.19</v>
      </c>
      <c r="K4540">
        <v>-1.1870000000000001</v>
      </c>
      <c r="L4540">
        <v>-2.1829999999999998</v>
      </c>
      <c r="M4540">
        <v>-2.9820000000000002</v>
      </c>
      <c r="N4540">
        <v>-3.169</v>
      </c>
      <c r="O4540">
        <v>1.177</v>
      </c>
      <c r="P4540">
        <v>1.1839999999999999</v>
      </c>
      <c r="Q4540">
        <v>1.1759999999999999</v>
      </c>
      <c r="R4540">
        <v>0.91</v>
      </c>
      <c r="S4540">
        <v>0.41299999999999998</v>
      </c>
    </row>
    <row r="4541" spans="1:19" x14ac:dyDescent="0.3">
      <c r="A4541">
        <v>120</v>
      </c>
      <c r="B4541">
        <v>-0.186</v>
      </c>
      <c r="C4541">
        <v>-1.1870000000000001</v>
      </c>
      <c r="D4541">
        <v>-2.1829999999999998</v>
      </c>
      <c r="E4541">
        <v>-2.9809999999999999</v>
      </c>
      <c r="F4541">
        <v>-3.161</v>
      </c>
      <c r="G4541">
        <v>4</v>
      </c>
      <c r="H4541">
        <v>0.01</v>
      </c>
      <c r="I4541">
        <v>4</v>
      </c>
      <c r="J4541">
        <v>-0.191</v>
      </c>
      <c r="K4541">
        <v>-1.1870000000000001</v>
      </c>
      <c r="L4541">
        <v>-2.1829999999999998</v>
      </c>
      <c r="M4541">
        <v>-2.9820000000000002</v>
      </c>
      <c r="N4541">
        <v>-3.1680000000000001</v>
      </c>
      <c r="O4541">
        <v>1.1819999999999999</v>
      </c>
      <c r="P4541">
        <v>1.1879999999999999</v>
      </c>
      <c r="Q4541">
        <v>1.181</v>
      </c>
      <c r="R4541">
        <v>0.91400000000000003</v>
      </c>
      <c r="S4541">
        <v>0.41199999999999998</v>
      </c>
    </row>
    <row r="4542" spans="1:19" x14ac:dyDescent="0.3">
      <c r="A4542">
        <v>180</v>
      </c>
      <c r="B4542">
        <v>-0.186</v>
      </c>
      <c r="C4542">
        <v>-1.1870000000000001</v>
      </c>
      <c r="D4542">
        <v>-2.1829999999999998</v>
      </c>
      <c r="E4542">
        <v>-2.9809999999999999</v>
      </c>
      <c r="F4542">
        <v>-3.161</v>
      </c>
      <c r="G4542">
        <v>4</v>
      </c>
      <c r="H4542">
        <v>0.01</v>
      </c>
      <c r="I4542">
        <v>4</v>
      </c>
      <c r="J4542">
        <v>-0.191</v>
      </c>
      <c r="K4542">
        <v>-1.1870000000000001</v>
      </c>
      <c r="L4542">
        <v>-2.1829999999999998</v>
      </c>
      <c r="M4542">
        <v>-2.9820000000000002</v>
      </c>
      <c r="N4542">
        <v>-3.1669999999999998</v>
      </c>
      <c r="O4542">
        <v>1.1850000000000001</v>
      </c>
      <c r="P4542">
        <v>1.1910000000000001</v>
      </c>
      <c r="Q4542">
        <v>1.1819999999999999</v>
      </c>
      <c r="R4542">
        <v>0.91700000000000004</v>
      </c>
      <c r="S4542">
        <v>0.41199999999999998</v>
      </c>
    </row>
    <row r="4543" spans="1:19" x14ac:dyDescent="0.3">
      <c r="A4543">
        <v>240</v>
      </c>
      <c r="B4543">
        <v>-0.186</v>
      </c>
      <c r="C4543">
        <v>-1.1870000000000001</v>
      </c>
      <c r="D4543">
        <v>-2.1829999999999998</v>
      </c>
      <c r="E4543">
        <v>-2.9809999999999999</v>
      </c>
      <c r="F4543">
        <v>-3.161</v>
      </c>
      <c r="G4543">
        <v>4</v>
      </c>
      <c r="H4543">
        <v>0.01</v>
      </c>
      <c r="I4543">
        <v>4</v>
      </c>
      <c r="J4543">
        <v>-0.191</v>
      </c>
      <c r="K4543">
        <v>-1.1870000000000001</v>
      </c>
      <c r="L4543">
        <v>-2.1829999999999998</v>
      </c>
      <c r="M4543">
        <v>-2.9820000000000002</v>
      </c>
      <c r="N4543">
        <v>-3.1669999999999998</v>
      </c>
      <c r="O4543">
        <v>1.1879999999999999</v>
      </c>
      <c r="P4543">
        <v>1.19</v>
      </c>
      <c r="Q4543">
        <v>1.1830000000000001</v>
      </c>
      <c r="R4543">
        <v>0.91800000000000004</v>
      </c>
      <c r="S4543">
        <v>0.41199999999999998</v>
      </c>
    </row>
    <row r="4544" spans="1:19" x14ac:dyDescent="0.3">
      <c r="A4544">
        <v>300</v>
      </c>
      <c r="B4544">
        <v>-0.186</v>
      </c>
      <c r="C4544">
        <v>-1.1870000000000001</v>
      </c>
      <c r="D4544">
        <v>-2.1829999999999998</v>
      </c>
      <c r="E4544">
        <v>-2.9809999999999999</v>
      </c>
      <c r="F4544">
        <v>-3.161</v>
      </c>
      <c r="G4544">
        <v>4</v>
      </c>
      <c r="H4544">
        <v>0.01</v>
      </c>
      <c r="I4544">
        <v>4</v>
      </c>
      <c r="J4544">
        <v>-0.19</v>
      </c>
      <c r="K4544">
        <v>-1.1879999999999999</v>
      </c>
      <c r="L4544">
        <v>-2.1829999999999998</v>
      </c>
      <c r="M4544">
        <v>-2.9820000000000002</v>
      </c>
      <c r="N4544">
        <v>-3.165</v>
      </c>
      <c r="O4544">
        <v>1.19</v>
      </c>
      <c r="P4544">
        <v>1.19</v>
      </c>
      <c r="Q4544">
        <v>1.1839999999999999</v>
      </c>
      <c r="R4544">
        <v>0.91900000000000004</v>
      </c>
      <c r="S4544">
        <v>0.41099999999999998</v>
      </c>
    </row>
    <row r="4545" spans="1:19" x14ac:dyDescent="0.3">
      <c r="A4545">
        <v>360</v>
      </c>
      <c r="B4545">
        <v>-0.186</v>
      </c>
      <c r="C4545">
        <v>-1.1870000000000001</v>
      </c>
      <c r="D4545">
        <v>-2.1829999999999998</v>
      </c>
      <c r="E4545">
        <v>-2.9809999999999999</v>
      </c>
      <c r="F4545">
        <v>-3.161</v>
      </c>
      <c r="G4545">
        <v>4</v>
      </c>
      <c r="H4545">
        <v>0.01</v>
      </c>
      <c r="I4545">
        <v>4</v>
      </c>
      <c r="J4545">
        <v>-0.19</v>
      </c>
      <c r="K4545">
        <v>-1.1879999999999999</v>
      </c>
      <c r="L4545">
        <v>-2.1829999999999998</v>
      </c>
      <c r="M4545">
        <v>-2.9820000000000002</v>
      </c>
      <c r="N4545">
        <v>-3.1640000000000001</v>
      </c>
      <c r="O4545">
        <v>1.1910000000000001</v>
      </c>
      <c r="P4545">
        <v>1.1890000000000001</v>
      </c>
      <c r="Q4545">
        <v>1.1830000000000001</v>
      </c>
      <c r="R4545">
        <v>0.91800000000000004</v>
      </c>
      <c r="S4545">
        <v>0.41099999999999998</v>
      </c>
    </row>
    <row r="4546" spans="1:19" x14ac:dyDescent="0.3">
      <c r="A4546">
        <v>420</v>
      </c>
      <c r="B4546">
        <v>-0.186</v>
      </c>
      <c r="C4546">
        <v>-1.1870000000000001</v>
      </c>
      <c r="D4546">
        <v>-2.1829999999999998</v>
      </c>
      <c r="E4546">
        <v>-2.9809999999999999</v>
      </c>
      <c r="F4546">
        <v>-3.161</v>
      </c>
      <c r="G4546">
        <v>4</v>
      </c>
      <c r="H4546">
        <v>0.01</v>
      </c>
      <c r="I4546">
        <v>4</v>
      </c>
      <c r="J4546">
        <v>-0.189</v>
      </c>
      <c r="K4546">
        <v>-1.1879999999999999</v>
      </c>
      <c r="L4546">
        <v>-2.1829999999999998</v>
      </c>
      <c r="M4546">
        <v>-2.9820000000000002</v>
      </c>
      <c r="N4546">
        <v>-3.1640000000000001</v>
      </c>
      <c r="O4546">
        <v>1.1930000000000001</v>
      </c>
      <c r="P4546">
        <v>1.1890000000000001</v>
      </c>
      <c r="Q4546">
        <v>1.1839999999999999</v>
      </c>
      <c r="R4546">
        <v>0.91800000000000004</v>
      </c>
      <c r="S4546">
        <v>0.41099999999999998</v>
      </c>
    </row>
    <row r="4547" spans="1:19" x14ac:dyDescent="0.3">
      <c r="A4547">
        <v>480</v>
      </c>
      <c r="B4547">
        <v>-0.186</v>
      </c>
      <c r="C4547">
        <v>-1.1870000000000001</v>
      </c>
      <c r="D4547">
        <v>-2.1829999999999998</v>
      </c>
      <c r="E4547">
        <v>-2.9809999999999999</v>
      </c>
      <c r="F4547">
        <v>-3.161</v>
      </c>
      <c r="G4547">
        <v>4</v>
      </c>
      <c r="H4547">
        <v>0.01</v>
      </c>
      <c r="I4547">
        <v>4</v>
      </c>
      <c r="J4547">
        <v>-0.188</v>
      </c>
      <c r="K4547">
        <v>-1.1890000000000001</v>
      </c>
      <c r="L4547">
        <v>-2.1829999999999998</v>
      </c>
      <c r="M4547">
        <v>-2.9820000000000002</v>
      </c>
      <c r="N4547">
        <v>-3.1629999999999998</v>
      </c>
      <c r="O4547">
        <v>1.194</v>
      </c>
      <c r="P4547">
        <v>1.1890000000000001</v>
      </c>
      <c r="Q4547">
        <v>1.1839999999999999</v>
      </c>
      <c r="R4547">
        <v>0.91700000000000004</v>
      </c>
      <c r="S4547">
        <v>0.41</v>
      </c>
    </row>
    <row r="4548" spans="1:19" x14ac:dyDescent="0.3">
      <c r="A4548">
        <v>540</v>
      </c>
      <c r="B4548">
        <v>-0.186</v>
      </c>
      <c r="C4548">
        <v>-1.1870000000000001</v>
      </c>
      <c r="D4548">
        <v>-2.1829999999999998</v>
      </c>
      <c r="E4548">
        <v>-2.9809999999999999</v>
      </c>
      <c r="F4548">
        <v>-3.161</v>
      </c>
      <c r="G4548">
        <v>4</v>
      </c>
      <c r="H4548">
        <v>0.01</v>
      </c>
      <c r="I4548">
        <v>4</v>
      </c>
      <c r="J4548">
        <v>-0.187</v>
      </c>
      <c r="K4548">
        <v>-1.1890000000000001</v>
      </c>
      <c r="L4548">
        <v>-2.1829999999999998</v>
      </c>
      <c r="M4548">
        <v>-2.9820000000000002</v>
      </c>
      <c r="N4548">
        <v>-3.1619999999999999</v>
      </c>
      <c r="O4548">
        <v>1.196</v>
      </c>
      <c r="P4548">
        <v>1.1890000000000001</v>
      </c>
      <c r="Q4548">
        <v>1.1830000000000001</v>
      </c>
      <c r="R4548">
        <v>0.91700000000000004</v>
      </c>
      <c r="S4548">
        <v>0.41</v>
      </c>
    </row>
    <row r="4549" spans="1:19" x14ac:dyDescent="0.3">
      <c r="A4549">
        <v>600</v>
      </c>
      <c r="B4549">
        <v>-0.186</v>
      </c>
      <c r="C4549">
        <v>-1.1870000000000001</v>
      </c>
      <c r="D4549">
        <v>-2.1829999999999998</v>
      </c>
      <c r="E4549">
        <v>-2.9809999999999999</v>
      </c>
      <c r="F4549">
        <v>-3.161</v>
      </c>
      <c r="G4549">
        <v>4</v>
      </c>
      <c r="H4549">
        <v>0.01</v>
      </c>
      <c r="I4549">
        <v>4</v>
      </c>
      <c r="J4549">
        <v>-0.186</v>
      </c>
      <c r="K4549">
        <v>-1.1890000000000001</v>
      </c>
      <c r="L4549">
        <v>-2.1829999999999998</v>
      </c>
      <c r="M4549">
        <v>-2.9809999999999999</v>
      </c>
      <c r="N4549">
        <v>-3.161</v>
      </c>
      <c r="O4549">
        <v>1.1970000000000001</v>
      </c>
      <c r="P4549">
        <v>1.19</v>
      </c>
      <c r="Q4549">
        <v>1.1830000000000001</v>
      </c>
      <c r="R4549">
        <v>0.91600000000000004</v>
      </c>
      <c r="S4549">
        <v>0.41</v>
      </c>
    </row>
    <row r="4551" spans="1:19" x14ac:dyDescent="0.3">
      <c r="A4551" t="s">
        <v>0</v>
      </c>
      <c r="B4551" t="s">
        <v>351</v>
      </c>
    </row>
    <row r="4552" spans="1:19" x14ac:dyDescent="0.3">
      <c r="A4552">
        <v>0</v>
      </c>
      <c r="B4552">
        <v>-0.186</v>
      </c>
      <c r="C4552">
        <v>-1.1870000000000001</v>
      </c>
      <c r="D4552">
        <v>-2.1819999999999999</v>
      </c>
      <c r="E4552">
        <v>-2.9750000000000001</v>
      </c>
      <c r="F4552">
        <v>-3.1520000000000001</v>
      </c>
      <c r="G4552">
        <v>4</v>
      </c>
      <c r="H4552">
        <v>0.01</v>
      </c>
      <c r="I4552">
        <v>4</v>
      </c>
      <c r="J4552">
        <v>-0.187</v>
      </c>
      <c r="K4552">
        <v>-1.1870000000000001</v>
      </c>
      <c r="L4552">
        <v>-2.1829999999999998</v>
      </c>
      <c r="M4552">
        <v>-2.9769999999999999</v>
      </c>
      <c r="N4552">
        <v>-3.16</v>
      </c>
      <c r="O4552">
        <v>1.17</v>
      </c>
      <c r="P4552">
        <v>1.17</v>
      </c>
      <c r="Q4552">
        <v>1.163</v>
      </c>
      <c r="R4552">
        <v>0.89700000000000002</v>
      </c>
      <c r="S4552">
        <v>0.41</v>
      </c>
    </row>
    <row r="4553" spans="1:19" x14ac:dyDescent="0.3">
      <c r="A4553">
        <v>60</v>
      </c>
      <c r="B4553">
        <v>-0.186</v>
      </c>
      <c r="C4553">
        <v>-1.1870000000000001</v>
      </c>
      <c r="D4553">
        <v>-2.1819999999999999</v>
      </c>
      <c r="E4553">
        <v>-2.9750000000000001</v>
      </c>
      <c r="F4553">
        <v>-3.1520000000000001</v>
      </c>
      <c r="G4553">
        <v>4</v>
      </c>
      <c r="H4553">
        <v>0.01</v>
      </c>
      <c r="I4553">
        <v>4</v>
      </c>
      <c r="J4553">
        <v>-0.19</v>
      </c>
      <c r="K4553">
        <v>-1.1870000000000001</v>
      </c>
      <c r="L4553">
        <v>-2.1829999999999998</v>
      </c>
      <c r="M4553">
        <v>-2.9769999999999999</v>
      </c>
      <c r="N4553">
        <v>-3.1589999999999998</v>
      </c>
      <c r="O4553">
        <v>1.177</v>
      </c>
      <c r="P4553">
        <v>1.1839999999999999</v>
      </c>
      <c r="Q4553">
        <v>1.1759999999999999</v>
      </c>
      <c r="R4553">
        <v>0.90300000000000002</v>
      </c>
      <c r="S4553">
        <v>0.40899999999999997</v>
      </c>
    </row>
    <row r="4554" spans="1:19" x14ac:dyDescent="0.3">
      <c r="A4554">
        <v>120</v>
      </c>
      <c r="B4554">
        <v>-0.186</v>
      </c>
      <c r="C4554">
        <v>-1.1870000000000001</v>
      </c>
      <c r="D4554">
        <v>-2.1819999999999999</v>
      </c>
      <c r="E4554">
        <v>-2.9750000000000001</v>
      </c>
      <c r="F4554">
        <v>-3.1520000000000001</v>
      </c>
      <c r="G4554">
        <v>4</v>
      </c>
      <c r="H4554">
        <v>0.01</v>
      </c>
      <c r="I4554">
        <v>4</v>
      </c>
      <c r="J4554">
        <v>-0.191</v>
      </c>
      <c r="K4554">
        <v>-1.1870000000000001</v>
      </c>
      <c r="L4554">
        <v>-2.1819999999999999</v>
      </c>
      <c r="M4554">
        <v>-2.976</v>
      </c>
      <c r="N4554">
        <v>-3.1579999999999999</v>
      </c>
      <c r="O4554">
        <v>1.1819999999999999</v>
      </c>
      <c r="P4554">
        <v>1.1879999999999999</v>
      </c>
      <c r="Q4554">
        <v>1.18</v>
      </c>
      <c r="R4554">
        <v>0.90700000000000003</v>
      </c>
      <c r="S4554">
        <v>0.40899999999999997</v>
      </c>
    </row>
    <row r="4555" spans="1:19" x14ac:dyDescent="0.3">
      <c r="A4555">
        <v>180</v>
      </c>
      <c r="B4555">
        <v>-0.186</v>
      </c>
      <c r="C4555">
        <v>-1.1870000000000001</v>
      </c>
      <c r="D4555">
        <v>-2.1819999999999999</v>
      </c>
      <c r="E4555">
        <v>-2.9750000000000001</v>
      </c>
      <c r="F4555">
        <v>-3.1520000000000001</v>
      </c>
      <c r="G4555">
        <v>4</v>
      </c>
      <c r="H4555">
        <v>0.01</v>
      </c>
      <c r="I4555">
        <v>4</v>
      </c>
      <c r="J4555">
        <v>-0.191</v>
      </c>
      <c r="K4555">
        <v>-1.1870000000000001</v>
      </c>
      <c r="L4555">
        <v>-2.1829999999999998</v>
      </c>
      <c r="M4555">
        <v>-2.976</v>
      </c>
      <c r="N4555">
        <v>-3.157</v>
      </c>
      <c r="O4555">
        <v>1.1850000000000001</v>
      </c>
      <c r="P4555">
        <v>1.1910000000000001</v>
      </c>
      <c r="Q4555">
        <v>1.1819999999999999</v>
      </c>
      <c r="R4555">
        <v>0.91</v>
      </c>
      <c r="S4555">
        <v>0.40899999999999997</v>
      </c>
    </row>
    <row r="4556" spans="1:19" x14ac:dyDescent="0.3">
      <c r="A4556">
        <v>240</v>
      </c>
      <c r="B4556">
        <v>-0.186</v>
      </c>
      <c r="C4556">
        <v>-1.1870000000000001</v>
      </c>
      <c r="D4556">
        <v>-2.1819999999999999</v>
      </c>
      <c r="E4556">
        <v>-2.9750000000000001</v>
      </c>
      <c r="F4556">
        <v>-3.1520000000000001</v>
      </c>
      <c r="G4556">
        <v>4</v>
      </c>
      <c r="H4556">
        <v>0.01</v>
      </c>
      <c r="I4556">
        <v>4</v>
      </c>
      <c r="J4556">
        <v>-0.191</v>
      </c>
      <c r="K4556">
        <v>-1.1870000000000001</v>
      </c>
      <c r="L4556">
        <v>-2.1819999999999999</v>
      </c>
      <c r="M4556">
        <v>-2.976</v>
      </c>
      <c r="N4556">
        <v>-3.157</v>
      </c>
      <c r="O4556">
        <v>1.1879999999999999</v>
      </c>
      <c r="P4556">
        <v>1.19</v>
      </c>
      <c r="Q4556">
        <v>1.1830000000000001</v>
      </c>
      <c r="R4556">
        <v>0.91100000000000003</v>
      </c>
      <c r="S4556">
        <v>0.40799999999999997</v>
      </c>
    </row>
    <row r="4557" spans="1:19" x14ac:dyDescent="0.3">
      <c r="A4557">
        <v>300</v>
      </c>
      <c r="B4557">
        <v>-0.186</v>
      </c>
      <c r="C4557">
        <v>-1.1870000000000001</v>
      </c>
      <c r="D4557">
        <v>-2.1819999999999999</v>
      </c>
      <c r="E4557">
        <v>-2.9750000000000001</v>
      </c>
      <c r="F4557">
        <v>-3.1520000000000001</v>
      </c>
      <c r="G4557">
        <v>4</v>
      </c>
      <c r="H4557">
        <v>0.01</v>
      </c>
      <c r="I4557">
        <v>4</v>
      </c>
      <c r="J4557">
        <v>-0.19</v>
      </c>
      <c r="K4557">
        <v>-1.1879999999999999</v>
      </c>
      <c r="L4557">
        <v>-2.1829999999999998</v>
      </c>
      <c r="M4557">
        <v>-2.976</v>
      </c>
      <c r="N4557">
        <v>-3.1549999999999998</v>
      </c>
      <c r="O4557">
        <v>1.19</v>
      </c>
      <c r="P4557">
        <v>1.19</v>
      </c>
      <c r="Q4557">
        <v>1.1830000000000001</v>
      </c>
      <c r="R4557">
        <v>0.91200000000000003</v>
      </c>
      <c r="S4557">
        <v>0.40799999999999997</v>
      </c>
    </row>
    <row r="4558" spans="1:19" x14ac:dyDescent="0.3">
      <c r="A4558">
        <v>360</v>
      </c>
      <c r="B4558">
        <v>-0.186</v>
      </c>
      <c r="C4558">
        <v>-1.1870000000000001</v>
      </c>
      <c r="D4558">
        <v>-2.1819999999999999</v>
      </c>
      <c r="E4558">
        <v>-2.9750000000000001</v>
      </c>
      <c r="F4558">
        <v>-3.1520000000000001</v>
      </c>
      <c r="G4558">
        <v>4</v>
      </c>
      <c r="H4558">
        <v>0.01</v>
      </c>
      <c r="I4558">
        <v>4</v>
      </c>
      <c r="J4558">
        <v>-0.19</v>
      </c>
      <c r="K4558">
        <v>-1.1879999999999999</v>
      </c>
      <c r="L4558">
        <v>-2.1819999999999999</v>
      </c>
      <c r="M4558">
        <v>-2.976</v>
      </c>
      <c r="N4558">
        <v>-3.1539999999999999</v>
      </c>
      <c r="O4558">
        <v>1.1910000000000001</v>
      </c>
      <c r="P4558">
        <v>1.1890000000000001</v>
      </c>
      <c r="Q4558">
        <v>1.1830000000000001</v>
      </c>
      <c r="R4558">
        <v>0.91200000000000003</v>
      </c>
      <c r="S4558">
        <v>0.40799999999999997</v>
      </c>
    </row>
    <row r="4559" spans="1:19" x14ac:dyDescent="0.3">
      <c r="A4559">
        <v>420</v>
      </c>
      <c r="B4559">
        <v>-0.186</v>
      </c>
      <c r="C4559">
        <v>-1.1870000000000001</v>
      </c>
      <c r="D4559">
        <v>-2.1819999999999999</v>
      </c>
      <c r="E4559">
        <v>-2.9750000000000001</v>
      </c>
      <c r="F4559">
        <v>-3.1520000000000001</v>
      </c>
      <c r="G4559">
        <v>4</v>
      </c>
      <c r="H4559">
        <v>0.01</v>
      </c>
      <c r="I4559">
        <v>4</v>
      </c>
      <c r="J4559">
        <v>-0.189</v>
      </c>
      <c r="K4559">
        <v>-1.1879999999999999</v>
      </c>
      <c r="L4559">
        <v>-2.1819999999999999</v>
      </c>
      <c r="M4559">
        <v>-2.976</v>
      </c>
      <c r="N4559">
        <v>-3.153</v>
      </c>
      <c r="O4559">
        <v>1.1930000000000001</v>
      </c>
      <c r="P4559">
        <v>1.1890000000000001</v>
      </c>
      <c r="Q4559">
        <v>1.1839999999999999</v>
      </c>
      <c r="R4559">
        <v>0.91100000000000003</v>
      </c>
      <c r="S4559">
        <v>0.40699999999999997</v>
      </c>
    </row>
    <row r="4560" spans="1:19" x14ac:dyDescent="0.3">
      <c r="A4560">
        <v>480</v>
      </c>
      <c r="B4560">
        <v>-0.186</v>
      </c>
      <c r="C4560">
        <v>-1.1870000000000001</v>
      </c>
      <c r="D4560">
        <v>-2.1819999999999999</v>
      </c>
      <c r="E4560">
        <v>-2.9750000000000001</v>
      </c>
      <c r="F4560">
        <v>-3.1520000000000001</v>
      </c>
      <c r="G4560">
        <v>4</v>
      </c>
      <c r="H4560">
        <v>0.01</v>
      </c>
      <c r="I4560">
        <v>4</v>
      </c>
      <c r="J4560">
        <v>-0.188</v>
      </c>
      <c r="K4560">
        <v>-1.1890000000000001</v>
      </c>
      <c r="L4560">
        <v>-2.1819999999999999</v>
      </c>
      <c r="M4560">
        <v>-2.976</v>
      </c>
      <c r="N4560">
        <v>-3.153</v>
      </c>
      <c r="O4560">
        <v>1.194</v>
      </c>
      <c r="P4560">
        <v>1.1890000000000001</v>
      </c>
      <c r="Q4560">
        <v>1.1839999999999999</v>
      </c>
      <c r="R4560">
        <v>0.91100000000000003</v>
      </c>
      <c r="S4560">
        <v>0.40699999999999997</v>
      </c>
    </row>
    <row r="4561" spans="1:19" x14ac:dyDescent="0.3">
      <c r="A4561">
        <v>540</v>
      </c>
      <c r="B4561">
        <v>-0.186</v>
      </c>
      <c r="C4561">
        <v>-1.1870000000000001</v>
      </c>
      <c r="D4561">
        <v>-2.1819999999999999</v>
      </c>
      <c r="E4561">
        <v>-2.9750000000000001</v>
      </c>
      <c r="F4561">
        <v>-3.1520000000000001</v>
      </c>
      <c r="G4561">
        <v>4</v>
      </c>
      <c r="H4561">
        <v>0.01</v>
      </c>
      <c r="I4561">
        <v>4</v>
      </c>
      <c r="J4561">
        <v>-0.187</v>
      </c>
      <c r="K4561">
        <v>-1.1890000000000001</v>
      </c>
      <c r="L4561">
        <v>-2.1819999999999999</v>
      </c>
      <c r="M4561">
        <v>-2.9750000000000001</v>
      </c>
      <c r="N4561">
        <v>-3.1520000000000001</v>
      </c>
      <c r="O4561">
        <v>1.196</v>
      </c>
      <c r="P4561">
        <v>1.1890000000000001</v>
      </c>
      <c r="Q4561">
        <v>1.1830000000000001</v>
      </c>
      <c r="R4561">
        <v>0.91</v>
      </c>
      <c r="S4561">
        <v>0.40699999999999997</v>
      </c>
    </row>
    <row r="4562" spans="1:19" x14ac:dyDescent="0.3">
      <c r="A4562">
        <v>600</v>
      </c>
      <c r="B4562">
        <v>-0.186</v>
      </c>
      <c r="C4562">
        <v>-1.1870000000000001</v>
      </c>
      <c r="D4562">
        <v>-2.1819999999999999</v>
      </c>
      <c r="E4562">
        <v>-2.9750000000000001</v>
      </c>
      <c r="F4562">
        <v>-3.1520000000000001</v>
      </c>
      <c r="G4562">
        <v>4</v>
      </c>
      <c r="H4562">
        <v>0.01</v>
      </c>
      <c r="I4562">
        <v>4</v>
      </c>
      <c r="J4562">
        <v>-0.186</v>
      </c>
      <c r="K4562">
        <v>-1.1890000000000001</v>
      </c>
      <c r="L4562">
        <v>-2.1819999999999999</v>
      </c>
      <c r="M4562">
        <v>-2.9750000000000001</v>
      </c>
      <c r="N4562">
        <v>-3.1520000000000001</v>
      </c>
      <c r="O4562">
        <v>1.1970000000000001</v>
      </c>
      <c r="P4562">
        <v>1.19</v>
      </c>
      <c r="Q4562">
        <v>1.1819999999999999</v>
      </c>
      <c r="R4562">
        <v>0.90900000000000003</v>
      </c>
      <c r="S4562">
        <v>0.40699999999999997</v>
      </c>
    </row>
    <row r="4564" spans="1:19" x14ac:dyDescent="0.3">
      <c r="A4564" t="s">
        <v>0</v>
      </c>
      <c r="B4564" t="s">
        <v>352</v>
      </c>
    </row>
    <row r="4565" spans="1:19" x14ac:dyDescent="0.3">
      <c r="A4565">
        <v>0</v>
      </c>
      <c r="B4565">
        <v>-0.14399999999999999</v>
      </c>
      <c r="C4565">
        <v>-1.1539999999999999</v>
      </c>
      <c r="D4565">
        <v>-2.14</v>
      </c>
      <c r="E4565">
        <v>-2.9980000000000002</v>
      </c>
      <c r="F4565">
        <v>-3.2050000000000001</v>
      </c>
      <c r="G4565">
        <v>4.2</v>
      </c>
      <c r="H4565">
        <v>-0.01</v>
      </c>
      <c r="I4565">
        <v>4.0179999999999998</v>
      </c>
      <c r="J4565">
        <v>-0.16</v>
      </c>
      <c r="K4565">
        <v>-1.1599999999999999</v>
      </c>
      <c r="L4565">
        <v>-2.157</v>
      </c>
      <c r="M4565">
        <v>-3.004</v>
      </c>
      <c r="N4565">
        <v>-3.24</v>
      </c>
      <c r="O4565">
        <v>1.1850000000000001</v>
      </c>
      <c r="P4565">
        <v>1.1839999999999999</v>
      </c>
      <c r="Q4565">
        <v>1.18</v>
      </c>
      <c r="R4565">
        <v>0.97299999999999998</v>
      </c>
      <c r="S4565">
        <v>0.45900000000000002</v>
      </c>
    </row>
    <row r="4566" spans="1:19" x14ac:dyDescent="0.3">
      <c r="A4566">
        <v>60</v>
      </c>
      <c r="B4566">
        <v>-0.14399999999999999</v>
      </c>
      <c r="C4566">
        <v>-1.1539999999999999</v>
      </c>
      <c r="D4566">
        <v>-2.14</v>
      </c>
      <c r="E4566">
        <v>-2.9980000000000002</v>
      </c>
      <c r="F4566">
        <v>-3.2050000000000001</v>
      </c>
      <c r="G4566">
        <v>4.2</v>
      </c>
      <c r="H4566">
        <v>-0.01</v>
      </c>
      <c r="I4566">
        <v>4.0179999999999998</v>
      </c>
      <c r="J4566">
        <v>-0.161</v>
      </c>
      <c r="K4566">
        <v>-1.159</v>
      </c>
      <c r="L4566">
        <v>-2.1589999999999998</v>
      </c>
      <c r="M4566">
        <v>-3.008</v>
      </c>
      <c r="N4566">
        <v>-3.23</v>
      </c>
      <c r="O4566">
        <v>1.1830000000000001</v>
      </c>
      <c r="P4566">
        <v>1.196</v>
      </c>
      <c r="Q4566">
        <v>1.1990000000000001</v>
      </c>
      <c r="R4566">
        <v>0.99399999999999999</v>
      </c>
      <c r="S4566">
        <v>0.433</v>
      </c>
    </row>
    <row r="4567" spans="1:19" x14ac:dyDescent="0.3">
      <c r="A4567">
        <v>120</v>
      </c>
      <c r="B4567">
        <v>-0.14399999999999999</v>
      </c>
      <c r="C4567">
        <v>-1.1539999999999999</v>
      </c>
      <c r="D4567">
        <v>-2.14</v>
      </c>
      <c r="E4567">
        <v>-2.9980000000000002</v>
      </c>
      <c r="F4567">
        <v>-3.2050000000000001</v>
      </c>
      <c r="G4567">
        <v>4.2</v>
      </c>
      <c r="H4567">
        <v>-0.01</v>
      </c>
      <c r="I4567">
        <v>4.0179999999999998</v>
      </c>
      <c r="J4567">
        <v>-0.16500000000000001</v>
      </c>
      <c r="K4567">
        <v>-1.159</v>
      </c>
      <c r="L4567">
        <v>-2.1549999999999998</v>
      </c>
      <c r="M4567">
        <v>-3.0009999999999999</v>
      </c>
      <c r="N4567">
        <v>-3.2269999999999999</v>
      </c>
      <c r="O4567">
        <v>1.1870000000000001</v>
      </c>
      <c r="P4567">
        <v>1.1950000000000001</v>
      </c>
      <c r="Q4567">
        <v>1.1890000000000001</v>
      </c>
      <c r="R4567">
        <v>0.97699999999999998</v>
      </c>
      <c r="S4567">
        <v>0.432</v>
      </c>
    </row>
    <row r="4568" spans="1:19" x14ac:dyDescent="0.3">
      <c r="A4568">
        <v>180</v>
      </c>
      <c r="B4568">
        <v>-0.14399999999999999</v>
      </c>
      <c r="C4568">
        <v>-1.1539999999999999</v>
      </c>
      <c r="D4568">
        <v>-2.14</v>
      </c>
      <c r="E4568">
        <v>-2.9980000000000002</v>
      </c>
      <c r="F4568">
        <v>-3.2050000000000001</v>
      </c>
      <c r="G4568">
        <v>4.2</v>
      </c>
      <c r="H4568">
        <v>-0.01</v>
      </c>
      <c r="I4568">
        <v>4.0179999999999998</v>
      </c>
      <c r="J4568">
        <v>-0.16800000000000001</v>
      </c>
      <c r="K4568">
        <v>-1.1599999999999999</v>
      </c>
      <c r="L4568">
        <v>-2.1579999999999999</v>
      </c>
      <c r="M4568">
        <v>-3.0049999999999999</v>
      </c>
      <c r="N4568">
        <v>-3.2240000000000002</v>
      </c>
      <c r="O4568">
        <v>1.1890000000000001</v>
      </c>
      <c r="P4568">
        <v>1.204</v>
      </c>
      <c r="Q4568">
        <v>1.1990000000000001</v>
      </c>
      <c r="R4568">
        <v>0.99099999999999999</v>
      </c>
      <c r="S4568">
        <v>0.43099999999999999</v>
      </c>
    </row>
    <row r="4569" spans="1:19" x14ac:dyDescent="0.3">
      <c r="A4569">
        <v>240</v>
      </c>
      <c r="B4569">
        <v>-0.14399999999999999</v>
      </c>
      <c r="C4569">
        <v>-1.1539999999999999</v>
      </c>
      <c r="D4569">
        <v>-2.14</v>
      </c>
      <c r="E4569">
        <v>-2.9980000000000002</v>
      </c>
      <c r="F4569">
        <v>-3.2050000000000001</v>
      </c>
      <c r="G4569">
        <v>4.2</v>
      </c>
      <c r="H4569">
        <v>-0.01</v>
      </c>
      <c r="I4569">
        <v>4.0179999999999998</v>
      </c>
      <c r="J4569">
        <v>-0.16900000000000001</v>
      </c>
      <c r="K4569">
        <v>-1.159</v>
      </c>
      <c r="L4569">
        <v>-2.1560000000000001</v>
      </c>
      <c r="M4569">
        <v>-3.0070000000000001</v>
      </c>
      <c r="N4569">
        <v>-3.2210000000000001</v>
      </c>
      <c r="O4569">
        <v>1.1870000000000001</v>
      </c>
      <c r="P4569">
        <v>1.1990000000000001</v>
      </c>
      <c r="Q4569">
        <v>1.1930000000000001</v>
      </c>
      <c r="R4569">
        <v>0.995</v>
      </c>
      <c r="S4569">
        <v>0.43</v>
      </c>
    </row>
    <row r="4570" spans="1:19" x14ac:dyDescent="0.3">
      <c r="A4570">
        <v>300</v>
      </c>
      <c r="B4570">
        <v>-0.14399999999999999</v>
      </c>
      <c r="C4570">
        <v>-1.1539999999999999</v>
      </c>
      <c r="D4570">
        <v>-2.14</v>
      </c>
      <c r="E4570">
        <v>-2.9980000000000002</v>
      </c>
      <c r="F4570">
        <v>-3.2050000000000001</v>
      </c>
      <c r="G4570">
        <v>4.2</v>
      </c>
      <c r="H4570">
        <v>-0.01</v>
      </c>
      <c r="I4570">
        <v>4.0179999999999998</v>
      </c>
      <c r="J4570">
        <v>-0.17100000000000001</v>
      </c>
      <c r="K4570">
        <v>-1.161</v>
      </c>
      <c r="L4570">
        <v>-2.1560000000000001</v>
      </c>
      <c r="M4570">
        <v>-3.0059999999999998</v>
      </c>
      <c r="N4570">
        <v>-3.218</v>
      </c>
      <c r="O4570">
        <v>1.1879999999999999</v>
      </c>
      <c r="P4570">
        <v>1.2010000000000001</v>
      </c>
      <c r="Q4570">
        <v>1.194</v>
      </c>
      <c r="R4570">
        <v>0.99</v>
      </c>
      <c r="S4570">
        <v>0.42899999999999999</v>
      </c>
    </row>
    <row r="4571" spans="1:19" x14ac:dyDescent="0.3">
      <c r="A4571">
        <v>360</v>
      </c>
      <c r="B4571">
        <v>-0.14399999999999999</v>
      </c>
      <c r="C4571">
        <v>-1.1539999999999999</v>
      </c>
      <c r="D4571">
        <v>-2.14</v>
      </c>
      <c r="E4571">
        <v>-2.9980000000000002</v>
      </c>
      <c r="F4571">
        <v>-3.2050000000000001</v>
      </c>
      <c r="G4571">
        <v>4.2</v>
      </c>
      <c r="H4571">
        <v>-0.01</v>
      </c>
      <c r="I4571">
        <v>4.0179999999999998</v>
      </c>
      <c r="J4571">
        <v>-0.17299999999999999</v>
      </c>
      <c r="K4571">
        <v>-1.161</v>
      </c>
      <c r="L4571">
        <v>-2.157</v>
      </c>
      <c r="M4571">
        <v>-3.004</v>
      </c>
      <c r="N4571">
        <v>-3.2160000000000002</v>
      </c>
      <c r="O4571">
        <v>1.1870000000000001</v>
      </c>
      <c r="P4571">
        <v>1.198</v>
      </c>
      <c r="Q4571">
        <v>1.1970000000000001</v>
      </c>
      <c r="R4571">
        <v>0.98399999999999999</v>
      </c>
      <c r="S4571">
        <v>0.42799999999999999</v>
      </c>
    </row>
    <row r="4572" spans="1:19" x14ac:dyDescent="0.3">
      <c r="A4572">
        <v>420</v>
      </c>
      <c r="B4572">
        <v>-0.14399999999999999</v>
      </c>
      <c r="C4572">
        <v>-1.1539999999999999</v>
      </c>
      <c r="D4572">
        <v>-2.14</v>
      </c>
      <c r="E4572">
        <v>-2.9980000000000002</v>
      </c>
      <c r="F4572">
        <v>-3.2050000000000001</v>
      </c>
      <c r="G4572">
        <v>4.2</v>
      </c>
      <c r="H4572">
        <v>-0.01</v>
      </c>
      <c r="I4572">
        <v>4.0179999999999998</v>
      </c>
      <c r="J4572">
        <v>-0.17399999999999999</v>
      </c>
      <c r="K4572">
        <v>-1.1619999999999999</v>
      </c>
      <c r="L4572">
        <v>-2.157</v>
      </c>
      <c r="M4572">
        <v>-3.0019999999999998</v>
      </c>
      <c r="N4572">
        <v>-3.2130000000000001</v>
      </c>
      <c r="O4572">
        <v>1.1870000000000001</v>
      </c>
      <c r="P4572">
        <v>1.196</v>
      </c>
      <c r="Q4572">
        <v>1.196</v>
      </c>
      <c r="R4572">
        <v>0.98</v>
      </c>
      <c r="S4572">
        <v>0.42699999999999999</v>
      </c>
    </row>
    <row r="4573" spans="1:19" x14ac:dyDescent="0.3">
      <c r="A4573">
        <v>480</v>
      </c>
      <c r="B4573">
        <v>-0.14399999999999999</v>
      </c>
      <c r="C4573">
        <v>-1.1539999999999999</v>
      </c>
      <c r="D4573">
        <v>-2.14</v>
      </c>
      <c r="E4573">
        <v>-2.9980000000000002</v>
      </c>
      <c r="F4573">
        <v>-3.2050000000000001</v>
      </c>
      <c r="G4573">
        <v>4.2</v>
      </c>
      <c r="H4573">
        <v>-0.01</v>
      </c>
      <c r="I4573">
        <v>4.0179999999999998</v>
      </c>
      <c r="J4573">
        <v>-0.17599999999999999</v>
      </c>
      <c r="K4573">
        <v>-1.163</v>
      </c>
      <c r="L4573">
        <v>-2.1560000000000001</v>
      </c>
      <c r="M4573">
        <v>-3.0009999999999999</v>
      </c>
      <c r="N4573">
        <v>-3.21</v>
      </c>
      <c r="O4573">
        <v>1.1859999999999999</v>
      </c>
      <c r="P4573">
        <v>1.1950000000000001</v>
      </c>
      <c r="Q4573">
        <v>1.1950000000000001</v>
      </c>
      <c r="R4573">
        <v>0.97699999999999998</v>
      </c>
      <c r="S4573">
        <v>0.42599999999999999</v>
      </c>
    </row>
    <row r="4574" spans="1:19" x14ac:dyDescent="0.3">
      <c r="A4574">
        <v>540</v>
      </c>
      <c r="B4574">
        <v>-0.14399999999999999</v>
      </c>
      <c r="C4574">
        <v>-1.1539999999999999</v>
      </c>
      <c r="D4574">
        <v>-2.14</v>
      </c>
      <c r="E4574">
        <v>-2.9980000000000002</v>
      </c>
      <c r="F4574">
        <v>-3.2050000000000001</v>
      </c>
      <c r="G4574">
        <v>4.2</v>
      </c>
      <c r="H4574">
        <v>-0.01</v>
      </c>
      <c r="I4574">
        <v>4.0179999999999998</v>
      </c>
      <c r="J4574">
        <v>-0.17699999999999999</v>
      </c>
      <c r="K4574">
        <v>-1.1639999999999999</v>
      </c>
      <c r="L4574">
        <v>-2.1560000000000001</v>
      </c>
      <c r="M4574">
        <v>-3</v>
      </c>
      <c r="N4574">
        <v>-3.2080000000000002</v>
      </c>
      <c r="O4574">
        <v>1.1859999999999999</v>
      </c>
      <c r="P4574">
        <v>1.1950000000000001</v>
      </c>
      <c r="Q4574">
        <v>1.1950000000000001</v>
      </c>
      <c r="R4574">
        <v>0.97499999999999998</v>
      </c>
      <c r="S4574">
        <v>0.42499999999999999</v>
      </c>
    </row>
    <row r="4575" spans="1:19" x14ac:dyDescent="0.3">
      <c r="A4575">
        <v>600</v>
      </c>
      <c r="B4575">
        <v>-0.14399999999999999</v>
      </c>
      <c r="C4575">
        <v>-1.1539999999999999</v>
      </c>
      <c r="D4575">
        <v>-2.14</v>
      </c>
      <c r="E4575">
        <v>-2.9980000000000002</v>
      </c>
      <c r="F4575">
        <v>-3.2050000000000001</v>
      </c>
      <c r="G4575">
        <v>4.2</v>
      </c>
      <c r="H4575">
        <v>-0.01</v>
      </c>
      <c r="I4575">
        <v>4.0179999999999998</v>
      </c>
      <c r="J4575">
        <v>-0.17899999999999999</v>
      </c>
      <c r="K4575">
        <v>-1.1659999999999999</v>
      </c>
      <c r="L4575">
        <v>-2.157</v>
      </c>
      <c r="M4575">
        <v>-2.9980000000000002</v>
      </c>
      <c r="N4575">
        <v>-3.2050000000000001</v>
      </c>
      <c r="O4575">
        <v>1.1850000000000001</v>
      </c>
      <c r="P4575">
        <v>1.194</v>
      </c>
      <c r="Q4575">
        <v>1.1950000000000001</v>
      </c>
      <c r="R4575">
        <v>0.97299999999999998</v>
      </c>
      <c r="S4575">
        <v>0.42499999999999999</v>
      </c>
    </row>
    <row r="4577" spans="1:19" x14ac:dyDescent="0.3">
      <c r="A4577" t="s">
        <v>0</v>
      </c>
      <c r="B4577" t="s">
        <v>353</v>
      </c>
    </row>
    <row r="4578" spans="1:19" x14ac:dyDescent="0.3">
      <c r="A4578">
        <v>0</v>
      </c>
      <c r="B4578">
        <v>-0.14499999999999999</v>
      </c>
      <c r="C4578">
        <v>-1.1539999999999999</v>
      </c>
      <c r="D4578">
        <v>-2.1389999999999998</v>
      </c>
      <c r="E4578">
        <v>-2.9929999999999999</v>
      </c>
      <c r="F4578">
        <v>-3.1960000000000002</v>
      </c>
      <c r="G4578">
        <v>4.2</v>
      </c>
      <c r="H4578">
        <v>-0.01</v>
      </c>
      <c r="I4578">
        <v>4.0179999999999998</v>
      </c>
      <c r="J4578">
        <v>-0.16</v>
      </c>
      <c r="K4578">
        <v>-1.1599999999999999</v>
      </c>
      <c r="L4578">
        <v>-2.157</v>
      </c>
      <c r="M4578">
        <v>-2.9990000000000001</v>
      </c>
      <c r="N4578">
        <v>-3.23</v>
      </c>
      <c r="O4578">
        <v>1.1850000000000001</v>
      </c>
      <c r="P4578">
        <v>1.1839999999999999</v>
      </c>
      <c r="Q4578">
        <v>1.179</v>
      </c>
      <c r="R4578">
        <v>0.96699999999999997</v>
      </c>
      <c r="S4578">
        <v>0.45500000000000002</v>
      </c>
    </row>
    <row r="4579" spans="1:19" x14ac:dyDescent="0.3">
      <c r="A4579">
        <v>60</v>
      </c>
      <c r="B4579">
        <v>-0.14499999999999999</v>
      </c>
      <c r="C4579">
        <v>-1.1539999999999999</v>
      </c>
      <c r="D4579">
        <v>-2.1389999999999998</v>
      </c>
      <c r="E4579">
        <v>-2.9929999999999999</v>
      </c>
      <c r="F4579">
        <v>-3.1960000000000002</v>
      </c>
      <c r="G4579">
        <v>4.2</v>
      </c>
      <c r="H4579">
        <v>-0.01</v>
      </c>
      <c r="I4579">
        <v>4.0179999999999998</v>
      </c>
      <c r="J4579">
        <v>-0.161</v>
      </c>
      <c r="K4579">
        <v>-1.159</v>
      </c>
      <c r="L4579">
        <v>-2.1589999999999998</v>
      </c>
      <c r="M4579">
        <v>-3.0030000000000001</v>
      </c>
      <c r="N4579">
        <v>-3.22</v>
      </c>
      <c r="O4579">
        <v>1.1830000000000001</v>
      </c>
      <c r="P4579">
        <v>1.196</v>
      </c>
      <c r="Q4579">
        <v>1.1990000000000001</v>
      </c>
      <c r="R4579">
        <v>0.98699999999999999</v>
      </c>
      <c r="S4579">
        <v>0.43</v>
      </c>
    </row>
    <row r="4580" spans="1:19" x14ac:dyDescent="0.3">
      <c r="A4580">
        <v>120</v>
      </c>
      <c r="B4580">
        <v>-0.14499999999999999</v>
      </c>
      <c r="C4580">
        <v>-1.1539999999999999</v>
      </c>
      <c r="D4580">
        <v>-2.1389999999999998</v>
      </c>
      <c r="E4580">
        <v>-2.9929999999999999</v>
      </c>
      <c r="F4580">
        <v>-3.1960000000000002</v>
      </c>
      <c r="G4580">
        <v>4.2</v>
      </c>
      <c r="H4580">
        <v>-0.01</v>
      </c>
      <c r="I4580">
        <v>4.0179999999999998</v>
      </c>
      <c r="J4580">
        <v>-0.16500000000000001</v>
      </c>
      <c r="K4580">
        <v>-1.159</v>
      </c>
      <c r="L4580">
        <v>-2.1549999999999998</v>
      </c>
      <c r="M4580">
        <v>-2.996</v>
      </c>
      <c r="N4580">
        <v>-3.2170000000000001</v>
      </c>
      <c r="O4580">
        <v>1.1870000000000001</v>
      </c>
      <c r="P4580">
        <v>1.1950000000000001</v>
      </c>
      <c r="Q4580">
        <v>1.1879999999999999</v>
      </c>
      <c r="R4580">
        <v>0.97</v>
      </c>
      <c r="S4580">
        <v>0.42899999999999999</v>
      </c>
    </row>
    <row r="4581" spans="1:19" x14ac:dyDescent="0.3">
      <c r="A4581">
        <v>180</v>
      </c>
      <c r="B4581">
        <v>-0.14499999999999999</v>
      </c>
      <c r="C4581">
        <v>-1.1539999999999999</v>
      </c>
      <c r="D4581">
        <v>-2.1389999999999998</v>
      </c>
      <c r="E4581">
        <v>-2.9929999999999999</v>
      </c>
      <c r="F4581">
        <v>-3.1960000000000002</v>
      </c>
      <c r="G4581">
        <v>4.2</v>
      </c>
      <c r="H4581">
        <v>-0.01</v>
      </c>
      <c r="I4581">
        <v>4.0179999999999998</v>
      </c>
      <c r="J4581">
        <v>-0.16800000000000001</v>
      </c>
      <c r="K4581">
        <v>-1.1599999999999999</v>
      </c>
      <c r="L4581">
        <v>-2.1579999999999999</v>
      </c>
      <c r="M4581">
        <v>-3</v>
      </c>
      <c r="N4581">
        <v>-3.214</v>
      </c>
      <c r="O4581">
        <v>1.1890000000000001</v>
      </c>
      <c r="P4581">
        <v>1.204</v>
      </c>
      <c r="Q4581">
        <v>1.1990000000000001</v>
      </c>
      <c r="R4581">
        <v>0.98499999999999999</v>
      </c>
      <c r="S4581">
        <v>0.42799999999999999</v>
      </c>
    </row>
    <row r="4582" spans="1:19" x14ac:dyDescent="0.3">
      <c r="A4582">
        <v>240</v>
      </c>
      <c r="B4582">
        <v>-0.14499999999999999</v>
      </c>
      <c r="C4582">
        <v>-1.1539999999999999</v>
      </c>
      <c r="D4582">
        <v>-2.1389999999999998</v>
      </c>
      <c r="E4582">
        <v>-2.9929999999999999</v>
      </c>
      <c r="F4582">
        <v>-3.1960000000000002</v>
      </c>
      <c r="G4582">
        <v>4.2</v>
      </c>
      <c r="H4582">
        <v>-0.01</v>
      </c>
      <c r="I4582">
        <v>4.0179999999999998</v>
      </c>
      <c r="J4582">
        <v>-0.16900000000000001</v>
      </c>
      <c r="K4582">
        <v>-1.159</v>
      </c>
      <c r="L4582">
        <v>-2.1560000000000001</v>
      </c>
      <c r="M4582">
        <v>-3.0009999999999999</v>
      </c>
      <c r="N4582">
        <v>-3.2109999999999999</v>
      </c>
      <c r="O4582">
        <v>1.1870000000000001</v>
      </c>
      <c r="P4582">
        <v>1.1990000000000001</v>
      </c>
      <c r="Q4582">
        <v>1.1919999999999999</v>
      </c>
      <c r="R4582">
        <v>0.98899999999999999</v>
      </c>
      <c r="S4582">
        <v>0.42699999999999999</v>
      </c>
    </row>
    <row r="4583" spans="1:19" x14ac:dyDescent="0.3">
      <c r="A4583">
        <v>300</v>
      </c>
      <c r="B4583">
        <v>-0.14499999999999999</v>
      </c>
      <c r="C4583">
        <v>-1.1539999999999999</v>
      </c>
      <c r="D4583">
        <v>-2.1389999999999998</v>
      </c>
      <c r="E4583">
        <v>-2.9929999999999999</v>
      </c>
      <c r="F4583">
        <v>-3.1960000000000002</v>
      </c>
      <c r="G4583">
        <v>4.2</v>
      </c>
      <c r="H4583">
        <v>-0.01</v>
      </c>
      <c r="I4583">
        <v>4.0179999999999998</v>
      </c>
      <c r="J4583">
        <v>-0.17100000000000001</v>
      </c>
      <c r="K4583">
        <v>-1.161</v>
      </c>
      <c r="L4583">
        <v>-2.1560000000000001</v>
      </c>
      <c r="M4583">
        <v>-3</v>
      </c>
      <c r="N4583">
        <v>-3.2080000000000002</v>
      </c>
      <c r="O4583">
        <v>1.1879999999999999</v>
      </c>
      <c r="P4583">
        <v>1.2010000000000001</v>
      </c>
      <c r="Q4583">
        <v>1.194</v>
      </c>
      <c r="R4583">
        <v>0.98399999999999999</v>
      </c>
      <c r="S4583">
        <v>0.42599999999999999</v>
      </c>
    </row>
    <row r="4584" spans="1:19" x14ac:dyDescent="0.3">
      <c r="A4584">
        <v>360</v>
      </c>
      <c r="B4584">
        <v>-0.14499999999999999</v>
      </c>
      <c r="C4584">
        <v>-1.1539999999999999</v>
      </c>
      <c r="D4584">
        <v>-2.1389999999999998</v>
      </c>
      <c r="E4584">
        <v>-2.9929999999999999</v>
      </c>
      <c r="F4584">
        <v>-3.1960000000000002</v>
      </c>
      <c r="G4584">
        <v>4.2</v>
      </c>
      <c r="H4584">
        <v>-0.01</v>
      </c>
      <c r="I4584">
        <v>4.0179999999999998</v>
      </c>
      <c r="J4584">
        <v>-0.17299999999999999</v>
      </c>
      <c r="K4584">
        <v>-1.161</v>
      </c>
      <c r="L4584">
        <v>-2.157</v>
      </c>
      <c r="M4584">
        <v>-2.9990000000000001</v>
      </c>
      <c r="N4584">
        <v>-3.206</v>
      </c>
      <c r="O4584">
        <v>1.1870000000000001</v>
      </c>
      <c r="P4584">
        <v>1.198</v>
      </c>
      <c r="Q4584">
        <v>1.1970000000000001</v>
      </c>
      <c r="R4584">
        <v>0.97699999999999998</v>
      </c>
      <c r="S4584">
        <v>0.42499999999999999</v>
      </c>
    </row>
    <row r="4585" spans="1:19" x14ac:dyDescent="0.3">
      <c r="A4585">
        <v>420</v>
      </c>
      <c r="B4585">
        <v>-0.14499999999999999</v>
      </c>
      <c r="C4585">
        <v>-1.1539999999999999</v>
      </c>
      <c r="D4585">
        <v>-2.1389999999999998</v>
      </c>
      <c r="E4585">
        <v>-2.9929999999999999</v>
      </c>
      <c r="F4585">
        <v>-3.1960000000000002</v>
      </c>
      <c r="G4585">
        <v>4.2</v>
      </c>
      <c r="H4585">
        <v>-0.01</v>
      </c>
      <c r="I4585">
        <v>4.0179999999999998</v>
      </c>
      <c r="J4585">
        <v>-0.17399999999999999</v>
      </c>
      <c r="K4585">
        <v>-1.1619999999999999</v>
      </c>
      <c r="L4585">
        <v>-2.157</v>
      </c>
      <c r="M4585">
        <v>-2.9969999999999999</v>
      </c>
      <c r="N4585">
        <v>-3.2029999999999998</v>
      </c>
      <c r="O4585">
        <v>1.1870000000000001</v>
      </c>
      <c r="P4585">
        <v>1.196</v>
      </c>
      <c r="Q4585">
        <v>1.196</v>
      </c>
      <c r="R4585">
        <v>0.97399999999999998</v>
      </c>
      <c r="S4585">
        <v>0.42399999999999999</v>
      </c>
    </row>
    <row r="4586" spans="1:19" x14ac:dyDescent="0.3">
      <c r="A4586">
        <v>480</v>
      </c>
      <c r="B4586">
        <v>-0.14499999999999999</v>
      </c>
      <c r="C4586">
        <v>-1.1539999999999999</v>
      </c>
      <c r="D4586">
        <v>-2.1389999999999998</v>
      </c>
      <c r="E4586">
        <v>-2.9929999999999999</v>
      </c>
      <c r="F4586">
        <v>-3.1960000000000002</v>
      </c>
      <c r="G4586">
        <v>4.2</v>
      </c>
      <c r="H4586">
        <v>-0.01</v>
      </c>
      <c r="I4586">
        <v>4.0179999999999998</v>
      </c>
      <c r="J4586">
        <v>-0.17599999999999999</v>
      </c>
      <c r="K4586">
        <v>-1.163</v>
      </c>
      <c r="L4586">
        <v>-2.1560000000000001</v>
      </c>
      <c r="M4586">
        <v>-2.996</v>
      </c>
      <c r="N4586">
        <v>-3.2</v>
      </c>
      <c r="O4586">
        <v>1.1859999999999999</v>
      </c>
      <c r="P4586">
        <v>1.1950000000000001</v>
      </c>
      <c r="Q4586">
        <v>1.1950000000000001</v>
      </c>
      <c r="R4586">
        <v>0.97099999999999997</v>
      </c>
      <c r="S4586">
        <v>0.42299999999999999</v>
      </c>
    </row>
    <row r="4587" spans="1:19" x14ac:dyDescent="0.3">
      <c r="A4587">
        <v>540</v>
      </c>
      <c r="B4587">
        <v>-0.14499999999999999</v>
      </c>
      <c r="C4587">
        <v>-1.1539999999999999</v>
      </c>
      <c r="D4587">
        <v>-2.1389999999999998</v>
      </c>
      <c r="E4587">
        <v>-2.9929999999999999</v>
      </c>
      <c r="F4587">
        <v>-3.1960000000000002</v>
      </c>
      <c r="G4587">
        <v>4.2</v>
      </c>
      <c r="H4587">
        <v>-0.01</v>
      </c>
      <c r="I4587">
        <v>4.0179999999999998</v>
      </c>
      <c r="J4587">
        <v>-0.17699999999999999</v>
      </c>
      <c r="K4587">
        <v>-1.1639999999999999</v>
      </c>
      <c r="L4587">
        <v>-2.1560000000000001</v>
      </c>
      <c r="M4587">
        <v>-2.9940000000000002</v>
      </c>
      <c r="N4587">
        <v>-3.198</v>
      </c>
      <c r="O4587">
        <v>1.1859999999999999</v>
      </c>
      <c r="P4587">
        <v>1.1950000000000001</v>
      </c>
      <c r="Q4587">
        <v>1.1950000000000001</v>
      </c>
      <c r="R4587">
        <v>0.96899999999999997</v>
      </c>
      <c r="S4587">
        <v>0.42199999999999999</v>
      </c>
    </row>
    <row r="4588" spans="1:19" x14ac:dyDescent="0.3">
      <c r="A4588">
        <v>600</v>
      </c>
      <c r="B4588">
        <v>-0.14499999999999999</v>
      </c>
      <c r="C4588">
        <v>-1.1539999999999999</v>
      </c>
      <c r="D4588">
        <v>-2.1389999999999998</v>
      </c>
      <c r="E4588">
        <v>-2.9929999999999999</v>
      </c>
      <c r="F4588">
        <v>-3.1960000000000002</v>
      </c>
      <c r="G4588">
        <v>4.2</v>
      </c>
      <c r="H4588">
        <v>-0.01</v>
      </c>
      <c r="I4588">
        <v>4.0179999999999998</v>
      </c>
      <c r="J4588">
        <v>-0.17899999999999999</v>
      </c>
      <c r="K4588">
        <v>-1.1659999999999999</v>
      </c>
      <c r="L4588">
        <v>-2.157</v>
      </c>
      <c r="M4588">
        <v>-2.9929999999999999</v>
      </c>
      <c r="N4588">
        <v>-3.1960000000000002</v>
      </c>
      <c r="O4588">
        <v>1.1850000000000001</v>
      </c>
      <c r="P4588">
        <v>1.194</v>
      </c>
      <c r="Q4588">
        <v>1.1950000000000001</v>
      </c>
      <c r="R4588">
        <v>0.96599999999999997</v>
      </c>
      <c r="S4588">
        <v>0.42099999999999999</v>
      </c>
    </row>
    <row r="4590" spans="1:19" x14ac:dyDescent="0.3">
      <c r="A4590" t="s">
        <v>0</v>
      </c>
      <c r="B4590" t="s">
        <v>354</v>
      </c>
    </row>
    <row r="4591" spans="1:19" x14ac:dyDescent="0.3">
      <c r="A4591">
        <v>0</v>
      </c>
      <c r="B4591">
        <v>-0.14499999999999999</v>
      </c>
      <c r="C4591">
        <v>-1.1539999999999999</v>
      </c>
      <c r="D4591">
        <v>-2.14</v>
      </c>
      <c r="E4591">
        <v>-2.988</v>
      </c>
      <c r="F4591">
        <v>-3.1859999999999999</v>
      </c>
      <c r="G4591">
        <v>4.2</v>
      </c>
      <c r="H4591">
        <v>-0.01</v>
      </c>
      <c r="I4591">
        <v>4.0179999999999998</v>
      </c>
      <c r="J4591">
        <v>-0.16</v>
      </c>
      <c r="K4591">
        <v>-1.1599999999999999</v>
      </c>
      <c r="L4591">
        <v>-2.157</v>
      </c>
      <c r="M4591">
        <v>-2.9940000000000002</v>
      </c>
      <c r="N4591">
        <v>-3.22</v>
      </c>
      <c r="O4591">
        <v>1.1850000000000001</v>
      </c>
      <c r="P4591">
        <v>1.1839999999999999</v>
      </c>
      <c r="Q4591">
        <v>1.179</v>
      </c>
      <c r="R4591">
        <v>0.96099999999999997</v>
      </c>
      <c r="S4591">
        <v>0.45100000000000001</v>
      </c>
    </row>
    <row r="4592" spans="1:19" x14ac:dyDescent="0.3">
      <c r="A4592">
        <v>60</v>
      </c>
      <c r="B4592">
        <v>-0.14499999999999999</v>
      </c>
      <c r="C4592">
        <v>-1.1539999999999999</v>
      </c>
      <c r="D4592">
        <v>-2.14</v>
      </c>
      <c r="E4592">
        <v>-2.988</v>
      </c>
      <c r="F4592">
        <v>-3.1859999999999999</v>
      </c>
      <c r="G4592">
        <v>4.2</v>
      </c>
      <c r="H4592">
        <v>-0.01</v>
      </c>
      <c r="I4592">
        <v>4.0179999999999998</v>
      </c>
      <c r="J4592">
        <v>-0.161</v>
      </c>
      <c r="K4592">
        <v>-1.159</v>
      </c>
      <c r="L4592">
        <v>-2.1589999999999998</v>
      </c>
      <c r="M4592">
        <v>-2.9980000000000002</v>
      </c>
      <c r="N4592">
        <v>-3.21</v>
      </c>
      <c r="O4592">
        <v>1.1830000000000001</v>
      </c>
      <c r="P4592">
        <v>1.1970000000000001</v>
      </c>
      <c r="Q4592">
        <v>1.1990000000000001</v>
      </c>
      <c r="R4592">
        <v>0.98099999999999998</v>
      </c>
      <c r="S4592">
        <v>0.42599999999999999</v>
      </c>
    </row>
    <row r="4593" spans="1:19" x14ac:dyDescent="0.3">
      <c r="A4593">
        <v>120</v>
      </c>
      <c r="B4593">
        <v>-0.14499999999999999</v>
      </c>
      <c r="C4593">
        <v>-1.1539999999999999</v>
      </c>
      <c r="D4593">
        <v>-2.14</v>
      </c>
      <c r="E4593">
        <v>-2.988</v>
      </c>
      <c r="F4593">
        <v>-3.1859999999999999</v>
      </c>
      <c r="G4593">
        <v>4.2</v>
      </c>
      <c r="H4593">
        <v>-0.01</v>
      </c>
      <c r="I4593">
        <v>4.0179999999999998</v>
      </c>
      <c r="J4593">
        <v>-0.16500000000000001</v>
      </c>
      <c r="K4593">
        <v>-1.159</v>
      </c>
      <c r="L4593">
        <v>-2.1549999999999998</v>
      </c>
      <c r="M4593">
        <v>-2.9910000000000001</v>
      </c>
      <c r="N4593">
        <v>-3.2069999999999999</v>
      </c>
      <c r="O4593">
        <v>1.1870000000000001</v>
      </c>
      <c r="P4593">
        <v>1.1950000000000001</v>
      </c>
      <c r="Q4593">
        <v>1.1879999999999999</v>
      </c>
      <c r="R4593">
        <v>0.96399999999999997</v>
      </c>
      <c r="S4593">
        <v>0.42499999999999999</v>
      </c>
    </row>
    <row r="4594" spans="1:19" x14ac:dyDescent="0.3">
      <c r="A4594">
        <v>180</v>
      </c>
      <c r="B4594">
        <v>-0.14499999999999999</v>
      </c>
      <c r="C4594">
        <v>-1.1539999999999999</v>
      </c>
      <c r="D4594">
        <v>-2.14</v>
      </c>
      <c r="E4594">
        <v>-2.988</v>
      </c>
      <c r="F4594">
        <v>-3.1859999999999999</v>
      </c>
      <c r="G4594">
        <v>4.2</v>
      </c>
      <c r="H4594">
        <v>-0.01</v>
      </c>
      <c r="I4594">
        <v>4.0179999999999998</v>
      </c>
      <c r="J4594">
        <v>-0.16800000000000001</v>
      </c>
      <c r="K4594">
        <v>-1.1599999999999999</v>
      </c>
      <c r="L4594">
        <v>-2.157</v>
      </c>
      <c r="M4594">
        <v>-2.9950000000000001</v>
      </c>
      <c r="N4594">
        <v>-3.2040000000000002</v>
      </c>
      <c r="O4594">
        <v>1.1890000000000001</v>
      </c>
      <c r="P4594">
        <v>1.204</v>
      </c>
      <c r="Q4594">
        <v>1.198</v>
      </c>
      <c r="R4594">
        <v>0.98</v>
      </c>
      <c r="S4594">
        <v>0.42399999999999999</v>
      </c>
    </row>
    <row r="4595" spans="1:19" x14ac:dyDescent="0.3">
      <c r="A4595">
        <v>240</v>
      </c>
      <c r="B4595">
        <v>-0.14499999999999999</v>
      </c>
      <c r="C4595">
        <v>-1.1539999999999999</v>
      </c>
      <c r="D4595">
        <v>-2.14</v>
      </c>
      <c r="E4595">
        <v>-2.988</v>
      </c>
      <c r="F4595">
        <v>-3.1859999999999999</v>
      </c>
      <c r="G4595">
        <v>4.2</v>
      </c>
      <c r="H4595">
        <v>-0.01</v>
      </c>
      <c r="I4595">
        <v>4.0179999999999998</v>
      </c>
      <c r="J4595">
        <v>-0.16900000000000001</v>
      </c>
      <c r="K4595">
        <v>-1.159</v>
      </c>
      <c r="L4595">
        <v>-2.1560000000000001</v>
      </c>
      <c r="M4595">
        <v>-2.996</v>
      </c>
      <c r="N4595">
        <v>-3.202</v>
      </c>
      <c r="O4595">
        <v>1.1870000000000001</v>
      </c>
      <c r="P4595">
        <v>1.1990000000000001</v>
      </c>
      <c r="Q4595">
        <v>1.1919999999999999</v>
      </c>
      <c r="R4595">
        <v>0.98299999999999998</v>
      </c>
      <c r="S4595">
        <v>0.42299999999999999</v>
      </c>
    </row>
    <row r="4596" spans="1:19" x14ac:dyDescent="0.3">
      <c r="A4596">
        <v>300</v>
      </c>
      <c r="B4596">
        <v>-0.14499999999999999</v>
      </c>
      <c r="C4596">
        <v>-1.1539999999999999</v>
      </c>
      <c r="D4596">
        <v>-2.14</v>
      </c>
      <c r="E4596">
        <v>-2.988</v>
      </c>
      <c r="F4596">
        <v>-3.1859999999999999</v>
      </c>
      <c r="G4596">
        <v>4.2</v>
      </c>
      <c r="H4596">
        <v>-0.01</v>
      </c>
      <c r="I4596">
        <v>4.0179999999999998</v>
      </c>
      <c r="J4596">
        <v>-0.17100000000000001</v>
      </c>
      <c r="K4596">
        <v>-1.161</v>
      </c>
      <c r="L4596">
        <v>-2.1560000000000001</v>
      </c>
      <c r="M4596">
        <v>-2.9950000000000001</v>
      </c>
      <c r="N4596">
        <v>-3.1989999999999998</v>
      </c>
      <c r="O4596">
        <v>1.1879999999999999</v>
      </c>
      <c r="P4596">
        <v>1.2010000000000001</v>
      </c>
      <c r="Q4596">
        <v>1.194</v>
      </c>
      <c r="R4596">
        <v>0.97799999999999998</v>
      </c>
      <c r="S4596">
        <v>0.42199999999999999</v>
      </c>
    </row>
    <row r="4597" spans="1:19" x14ac:dyDescent="0.3">
      <c r="A4597">
        <v>360</v>
      </c>
      <c r="B4597">
        <v>-0.14499999999999999</v>
      </c>
      <c r="C4597">
        <v>-1.1539999999999999</v>
      </c>
      <c r="D4597">
        <v>-2.14</v>
      </c>
      <c r="E4597">
        <v>-2.988</v>
      </c>
      <c r="F4597">
        <v>-3.1859999999999999</v>
      </c>
      <c r="G4597">
        <v>4.2</v>
      </c>
      <c r="H4597">
        <v>-0.01</v>
      </c>
      <c r="I4597">
        <v>4.0179999999999998</v>
      </c>
      <c r="J4597">
        <v>-0.17299999999999999</v>
      </c>
      <c r="K4597">
        <v>-1.161</v>
      </c>
      <c r="L4597">
        <v>-2.157</v>
      </c>
      <c r="M4597">
        <v>-2.9929999999999999</v>
      </c>
      <c r="N4597">
        <v>-3.1960000000000002</v>
      </c>
      <c r="O4597">
        <v>1.1870000000000001</v>
      </c>
      <c r="P4597">
        <v>1.198</v>
      </c>
      <c r="Q4597">
        <v>1.1970000000000001</v>
      </c>
      <c r="R4597">
        <v>0.97099999999999997</v>
      </c>
      <c r="S4597">
        <v>0.42099999999999999</v>
      </c>
    </row>
    <row r="4598" spans="1:19" x14ac:dyDescent="0.3">
      <c r="A4598">
        <v>420</v>
      </c>
      <c r="B4598">
        <v>-0.14499999999999999</v>
      </c>
      <c r="C4598">
        <v>-1.1539999999999999</v>
      </c>
      <c r="D4598">
        <v>-2.14</v>
      </c>
      <c r="E4598">
        <v>-2.988</v>
      </c>
      <c r="F4598">
        <v>-3.1859999999999999</v>
      </c>
      <c r="G4598">
        <v>4.2</v>
      </c>
      <c r="H4598">
        <v>-0.01</v>
      </c>
      <c r="I4598">
        <v>4.0179999999999998</v>
      </c>
      <c r="J4598">
        <v>-0.17399999999999999</v>
      </c>
      <c r="K4598">
        <v>-1.1619999999999999</v>
      </c>
      <c r="L4598">
        <v>-2.1560000000000001</v>
      </c>
      <c r="M4598">
        <v>-2.992</v>
      </c>
      <c r="N4598">
        <v>-3.1930000000000001</v>
      </c>
      <c r="O4598">
        <v>1.1870000000000001</v>
      </c>
      <c r="P4598">
        <v>1.196</v>
      </c>
      <c r="Q4598">
        <v>1.196</v>
      </c>
      <c r="R4598">
        <v>0.96699999999999997</v>
      </c>
      <c r="S4598">
        <v>0.42099999999999999</v>
      </c>
    </row>
    <row r="4599" spans="1:19" x14ac:dyDescent="0.3">
      <c r="A4599">
        <v>480</v>
      </c>
      <c r="B4599">
        <v>-0.14499999999999999</v>
      </c>
      <c r="C4599">
        <v>-1.1539999999999999</v>
      </c>
      <c r="D4599">
        <v>-2.14</v>
      </c>
      <c r="E4599">
        <v>-2.988</v>
      </c>
      <c r="F4599">
        <v>-3.1859999999999999</v>
      </c>
      <c r="G4599">
        <v>4.2</v>
      </c>
      <c r="H4599">
        <v>-0.01</v>
      </c>
      <c r="I4599">
        <v>4.0179999999999998</v>
      </c>
      <c r="J4599">
        <v>-0.17599999999999999</v>
      </c>
      <c r="K4599">
        <v>-1.163</v>
      </c>
      <c r="L4599">
        <v>-2.1560000000000001</v>
      </c>
      <c r="M4599">
        <v>-2.9910000000000001</v>
      </c>
      <c r="N4599">
        <v>-3.1909999999999998</v>
      </c>
      <c r="O4599">
        <v>1.1859999999999999</v>
      </c>
      <c r="P4599">
        <v>1.1950000000000001</v>
      </c>
      <c r="Q4599">
        <v>1.1950000000000001</v>
      </c>
      <c r="R4599">
        <v>0.96499999999999997</v>
      </c>
      <c r="S4599">
        <v>0.42</v>
      </c>
    </row>
    <row r="4600" spans="1:19" x14ac:dyDescent="0.3">
      <c r="A4600">
        <v>540</v>
      </c>
      <c r="B4600">
        <v>-0.14499999999999999</v>
      </c>
      <c r="C4600">
        <v>-1.1539999999999999</v>
      </c>
      <c r="D4600">
        <v>-2.14</v>
      </c>
      <c r="E4600">
        <v>-2.988</v>
      </c>
      <c r="F4600">
        <v>-3.1859999999999999</v>
      </c>
      <c r="G4600">
        <v>4.2</v>
      </c>
      <c r="H4600">
        <v>-0.01</v>
      </c>
      <c r="I4600">
        <v>4.0179999999999998</v>
      </c>
      <c r="J4600">
        <v>-0.17699999999999999</v>
      </c>
      <c r="K4600">
        <v>-1.1639999999999999</v>
      </c>
      <c r="L4600">
        <v>-2.1560000000000001</v>
      </c>
      <c r="M4600">
        <v>-2.9889999999999999</v>
      </c>
      <c r="N4600">
        <v>-3.1880000000000002</v>
      </c>
      <c r="O4600">
        <v>1.1859999999999999</v>
      </c>
      <c r="P4600">
        <v>1.1950000000000001</v>
      </c>
      <c r="Q4600">
        <v>1.194</v>
      </c>
      <c r="R4600">
        <v>0.96199999999999997</v>
      </c>
      <c r="S4600">
        <v>0.41899999999999998</v>
      </c>
    </row>
    <row r="4601" spans="1:19" x14ac:dyDescent="0.3">
      <c r="A4601">
        <v>600</v>
      </c>
      <c r="B4601">
        <v>-0.14499999999999999</v>
      </c>
      <c r="C4601">
        <v>-1.1539999999999999</v>
      </c>
      <c r="D4601">
        <v>-2.14</v>
      </c>
      <c r="E4601">
        <v>-2.988</v>
      </c>
      <c r="F4601">
        <v>-3.1859999999999999</v>
      </c>
      <c r="G4601">
        <v>4.2</v>
      </c>
      <c r="H4601">
        <v>-0.01</v>
      </c>
      <c r="I4601">
        <v>4.0179999999999998</v>
      </c>
      <c r="J4601">
        <v>-0.17899999999999999</v>
      </c>
      <c r="K4601">
        <v>-1.1659999999999999</v>
      </c>
      <c r="L4601">
        <v>-2.1560000000000001</v>
      </c>
      <c r="M4601">
        <v>-2.988</v>
      </c>
      <c r="N4601">
        <v>-3.1859999999999999</v>
      </c>
      <c r="O4601">
        <v>1.1850000000000001</v>
      </c>
      <c r="P4601">
        <v>1.194</v>
      </c>
      <c r="Q4601">
        <v>1.194</v>
      </c>
      <c r="R4601">
        <v>0.96</v>
      </c>
      <c r="S4601">
        <v>0.41799999999999998</v>
      </c>
    </row>
    <row r="4603" spans="1:19" x14ac:dyDescent="0.3">
      <c r="A4603" t="s">
        <v>0</v>
      </c>
      <c r="B4603" t="s">
        <v>355</v>
      </c>
    </row>
    <row r="4604" spans="1:19" x14ac:dyDescent="0.3">
      <c r="A4604">
        <v>0</v>
      </c>
      <c r="B4604">
        <v>-0.14499999999999999</v>
      </c>
      <c r="C4604">
        <v>-1.1539999999999999</v>
      </c>
      <c r="D4604">
        <v>-2.1389999999999998</v>
      </c>
      <c r="E4604">
        <v>-2.9820000000000002</v>
      </c>
      <c r="F4604">
        <v>-3.1760000000000002</v>
      </c>
      <c r="G4604">
        <v>4.2</v>
      </c>
      <c r="H4604">
        <v>-0.01</v>
      </c>
      <c r="I4604">
        <v>4.0179999999999998</v>
      </c>
      <c r="J4604">
        <v>-0.16</v>
      </c>
      <c r="K4604">
        <v>-1.1599999999999999</v>
      </c>
      <c r="L4604">
        <v>-2.1560000000000001</v>
      </c>
      <c r="M4604">
        <v>-2.9889999999999999</v>
      </c>
      <c r="N4604">
        <v>-3.21</v>
      </c>
      <c r="O4604">
        <v>1.1850000000000001</v>
      </c>
      <c r="P4604">
        <v>1.1839999999999999</v>
      </c>
      <c r="Q4604">
        <v>1.179</v>
      </c>
      <c r="R4604">
        <v>0.95499999999999996</v>
      </c>
      <c r="S4604">
        <v>0.44700000000000001</v>
      </c>
    </row>
    <row r="4605" spans="1:19" x14ac:dyDescent="0.3">
      <c r="A4605">
        <v>60</v>
      </c>
      <c r="B4605">
        <v>-0.14499999999999999</v>
      </c>
      <c r="C4605">
        <v>-1.1539999999999999</v>
      </c>
      <c r="D4605">
        <v>-2.1389999999999998</v>
      </c>
      <c r="E4605">
        <v>-2.9820000000000002</v>
      </c>
      <c r="F4605">
        <v>-3.1760000000000002</v>
      </c>
      <c r="G4605">
        <v>4.2</v>
      </c>
      <c r="H4605">
        <v>-0.01</v>
      </c>
      <c r="I4605">
        <v>4.0179999999999998</v>
      </c>
      <c r="J4605">
        <v>-0.161</v>
      </c>
      <c r="K4605">
        <v>-1.159</v>
      </c>
      <c r="L4605">
        <v>-2.1589999999999998</v>
      </c>
      <c r="M4605">
        <v>-2.992</v>
      </c>
      <c r="N4605">
        <v>-3.2</v>
      </c>
      <c r="O4605">
        <v>1.1830000000000001</v>
      </c>
      <c r="P4605">
        <v>1.1970000000000001</v>
      </c>
      <c r="Q4605">
        <v>1.1990000000000001</v>
      </c>
      <c r="R4605">
        <v>0.97399999999999998</v>
      </c>
      <c r="S4605">
        <v>0.42299999999999999</v>
      </c>
    </row>
    <row r="4606" spans="1:19" x14ac:dyDescent="0.3">
      <c r="A4606">
        <v>120</v>
      </c>
      <c r="B4606">
        <v>-0.14499999999999999</v>
      </c>
      <c r="C4606">
        <v>-1.1539999999999999</v>
      </c>
      <c r="D4606">
        <v>-2.1389999999999998</v>
      </c>
      <c r="E4606">
        <v>-2.9820000000000002</v>
      </c>
      <c r="F4606">
        <v>-3.1760000000000002</v>
      </c>
      <c r="G4606">
        <v>4.2</v>
      </c>
      <c r="H4606">
        <v>-0.01</v>
      </c>
      <c r="I4606">
        <v>4.0179999999999998</v>
      </c>
      <c r="J4606">
        <v>-0.16500000000000001</v>
      </c>
      <c r="K4606">
        <v>-1.159</v>
      </c>
      <c r="L4606">
        <v>-2.1549999999999998</v>
      </c>
      <c r="M4606">
        <v>-2.9860000000000002</v>
      </c>
      <c r="N4606">
        <v>-3.1970000000000001</v>
      </c>
      <c r="O4606">
        <v>1.1870000000000001</v>
      </c>
      <c r="P4606">
        <v>1.1950000000000001</v>
      </c>
      <c r="Q4606">
        <v>1.1879999999999999</v>
      </c>
      <c r="R4606">
        <v>0.95799999999999996</v>
      </c>
      <c r="S4606">
        <v>0.42199999999999999</v>
      </c>
    </row>
    <row r="4607" spans="1:19" x14ac:dyDescent="0.3">
      <c r="A4607">
        <v>180</v>
      </c>
      <c r="B4607">
        <v>-0.14499999999999999</v>
      </c>
      <c r="C4607">
        <v>-1.1539999999999999</v>
      </c>
      <c r="D4607">
        <v>-2.1389999999999998</v>
      </c>
      <c r="E4607">
        <v>-2.9820000000000002</v>
      </c>
      <c r="F4607">
        <v>-3.1760000000000002</v>
      </c>
      <c r="G4607">
        <v>4.2</v>
      </c>
      <c r="H4607">
        <v>-0.01</v>
      </c>
      <c r="I4607">
        <v>4.0179999999999998</v>
      </c>
      <c r="J4607">
        <v>-0.16800000000000001</v>
      </c>
      <c r="K4607">
        <v>-1.1599999999999999</v>
      </c>
      <c r="L4607">
        <v>-2.157</v>
      </c>
      <c r="M4607">
        <v>-2.99</v>
      </c>
      <c r="N4607">
        <v>-3.1949999999999998</v>
      </c>
      <c r="O4607">
        <v>1.1890000000000001</v>
      </c>
      <c r="P4607">
        <v>1.204</v>
      </c>
      <c r="Q4607">
        <v>1.198</v>
      </c>
      <c r="R4607">
        <v>0.97399999999999998</v>
      </c>
      <c r="S4607">
        <v>0.42099999999999999</v>
      </c>
    </row>
    <row r="4608" spans="1:19" x14ac:dyDescent="0.3">
      <c r="A4608">
        <v>240</v>
      </c>
      <c r="B4608">
        <v>-0.14499999999999999</v>
      </c>
      <c r="C4608">
        <v>-1.1539999999999999</v>
      </c>
      <c r="D4608">
        <v>-2.1389999999999998</v>
      </c>
      <c r="E4608">
        <v>-2.9820000000000002</v>
      </c>
      <c r="F4608">
        <v>-3.1760000000000002</v>
      </c>
      <c r="G4608">
        <v>4.2</v>
      </c>
      <c r="H4608">
        <v>-0.01</v>
      </c>
      <c r="I4608">
        <v>4.0179999999999998</v>
      </c>
      <c r="J4608">
        <v>-0.16900000000000001</v>
      </c>
      <c r="K4608">
        <v>-1.159</v>
      </c>
      <c r="L4608">
        <v>-2.1560000000000001</v>
      </c>
      <c r="M4608">
        <v>-2.9910000000000001</v>
      </c>
      <c r="N4608">
        <v>-3.1920000000000002</v>
      </c>
      <c r="O4608">
        <v>1.1870000000000001</v>
      </c>
      <c r="P4608">
        <v>1.1990000000000001</v>
      </c>
      <c r="Q4608">
        <v>1.1919999999999999</v>
      </c>
      <c r="R4608">
        <v>0.97699999999999998</v>
      </c>
      <c r="S4608">
        <v>0.42</v>
      </c>
    </row>
    <row r="4609" spans="1:19" x14ac:dyDescent="0.3">
      <c r="A4609">
        <v>300</v>
      </c>
      <c r="B4609">
        <v>-0.14499999999999999</v>
      </c>
      <c r="C4609">
        <v>-1.1539999999999999</v>
      </c>
      <c r="D4609">
        <v>-2.1389999999999998</v>
      </c>
      <c r="E4609">
        <v>-2.9820000000000002</v>
      </c>
      <c r="F4609">
        <v>-3.1760000000000002</v>
      </c>
      <c r="G4609">
        <v>4.2</v>
      </c>
      <c r="H4609">
        <v>-0.01</v>
      </c>
      <c r="I4609">
        <v>4.0179999999999998</v>
      </c>
      <c r="J4609">
        <v>-0.17100000000000001</v>
      </c>
      <c r="K4609">
        <v>-1.161</v>
      </c>
      <c r="L4609">
        <v>-2.1560000000000001</v>
      </c>
      <c r="M4609">
        <v>-2.99</v>
      </c>
      <c r="N4609">
        <v>-3.1890000000000001</v>
      </c>
      <c r="O4609">
        <v>1.1879999999999999</v>
      </c>
      <c r="P4609">
        <v>1.2010000000000001</v>
      </c>
      <c r="Q4609">
        <v>1.194</v>
      </c>
      <c r="R4609">
        <v>0.97099999999999997</v>
      </c>
      <c r="S4609">
        <v>0.41899999999999998</v>
      </c>
    </row>
    <row r="4610" spans="1:19" x14ac:dyDescent="0.3">
      <c r="A4610">
        <v>360</v>
      </c>
      <c r="B4610">
        <v>-0.14499999999999999</v>
      </c>
      <c r="C4610">
        <v>-1.1539999999999999</v>
      </c>
      <c r="D4610">
        <v>-2.1389999999999998</v>
      </c>
      <c r="E4610">
        <v>-2.9820000000000002</v>
      </c>
      <c r="F4610">
        <v>-3.1760000000000002</v>
      </c>
      <c r="G4610">
        <v>4.2</v>
      </c>
      <c r="H4610">
        <v>-0.01</v>
      </c>
      <c r="I4610">
        <v>4.0179999999999998</v>
      </c>
      <c r="J4610">
        <v>-0.17299999999999999</v>
      </c>
      <c r="K4610">
        <v>-1.161</v>
      </c>
      <c r="L4610">
        <v>-2.1560000000000001</v>
      </c>
      <c r="M4610">
        <v>-2.988</v>
      </c>
      <c r="N4610">
        <v>-3.1859999999999999</v>
      </c>
      <c r="O4610">
        <v>1.1870000000000001</v>
      </c>
      <c r="P4610">
        <v>1.198</v>
      </c>
      <c r="Q4610">
        <v>1.196</v>
      </c>
      <c r="R4610">
        <v>0.96499999999999997</v>
      </c>
      <c r="S4610">
        <v>0.41799999999999998</v>
      </c>
    </row>
    <row r="4611" spans="1:19" x14ac:dyDescent="0.3">
      <c r="A4611">
        <v>420</v>
      </c>
      <c r="B4611">
        <v>-0.14499999999999999</v>
      </c>
      <c r="C4611">
        <v>-1.1539999999999999</v>
      </c>
      <c r="D4611">
        <v>-2.1389999999999998</v>
      </c>
      <c r="E4611">
        <v>-2.9820000000000002</v>
      </c>
      <c r="F4611">
        <v>-3.1760000000000002</v>
      </c>
      <c r="G4611">
        <v>4.2</v>
      </c>
      <c r="H4611">
        <v>-0.01</v>
      </c>
      <c r="I4611">
        <v>4.0179999999999998</v>
      </c>
      <c r="J4611">
        <v>-0.17399999999999999</v>
      </c>
      <c r="K4611">
        <v>-1.1619999999999999</v>
      </c>
      <c r="L4611">
        <v>-2.1560000000000001</v>
      </c>
      <c r="M4611">
        <v>-2.9860000000000002</v>
      </c>
      <c r="N4611">
        <v>-3.1829999999999998</v>
      </c>
      <c r="O4611">
        <v>1.1870000000000001</v>
      </c>
      <c r="P4611">
        <v>1.196</v>
      </c>
      <c r="Q4611">
        <v>1.196</v>
      </c>
      <c r="R4611">
        <v>0.96099999999999997</v>
      </c>
      <c r="S4611">
        <v>0.41699999999999998</v>
      </c>
    </row>
    <row r="4612" spans="1:19" x14ac:dyDescent="0.3">
      <c r="A4612">
        <v>480</v>
      </c>
      <c r="B4612">
        <v>-0.14499999999999999</v>
      </c>
      <c r="C4612">
        <v>-1.1539999999999999</v>
      </c>
      <c r="D4612">
        <v>-2.1389999999999998</v>
      </c>
      <c r="E4612">
        <v>-2.9820000000000002</v>
      </c>
      <c r="F4612">
        <v>-3.1760000000000002</v>
      </c>
      <c r="G4612">
        <v>4.2</v>
      </c>
      <c r="H4612">
        <v>-0.01</v>
      </c>
      <c r="I4612">
        <v>4.0179999999999998</v>
      </c>
      <c r="J4612">
        <v>-0.17599999999999999</v>
      </c>
      <c r="K4612">
        <v>-1.163</v>
      </c>
      <c r="L4612">
        <v>-2.1560000000000001</v>
      </c>
      <c r="M4612">
        <v>-2.9849999999999999</v>
      </c>
      <c r="N4612">
        <v>-3.181</v>
      </c>
      <c r="O4612">
        <v>1.1859999999999999</v>
      </c>
      <c r="P4612">
        <v>1.1950000000000001</v>
      </c>
      <c r="Q4612">
        <v>1.194</v>
      </c>
      <c r="R4612">
        <v>0.95799999999999996</v>
      </c>
      <c r="S4612">
        <v>0.41599999999999998</v>
      </c>
    </row>
    <row r="4613" spans="1:19" x14ac:dyDescent="0.3">
      <c r="A4613">
        <v>540</v>
      </c>
      <c r="B4613">
        <v>-0.14499999999999999</v>
      </c>
      <c r="C4613">
        <v>-1.1539999999999999</v>
      </c>
      <c r="D4613">
        <v>-2.1389999999999998</v>
      </c>
      <c r="E4613">
        <v>-2.9820000000000002</v>
      </c>
      <c r="F4613">
        <v>-3.1760000000000002</v>
      </c>
      <c r="G4613">
        <v>4.2</v>
      </c>
      <c r="H4613">
        <v>-0.01</v>
      </c>
      <c r="I4613">
        <v>4.0179999999999998</v>
      </c>
      <c r="J4613">
        <v>-0.17699999999999999</v>
      </c>
      <c r="K4613">
        <v>-1.1639999999999999</v>
      </c>
      <c r="L4613">
        <v>-2.1560000000000001</v>
      </c>
      <c r="M4613">
        <v>-2.984</v>
      </c>
      <c r="N4613">
        <v>-3.1779999999999999</v>
      </c>
      <c r="O4613">
        <v>1.1859999999999999</v>
      </c>
      <c r="P4613">
        <v>1.1950000000000001</v>
      </c>
      <c r="Q4613">
        <v>1.194</v>
      </c>
      <c r="R4613">
        <v>0.95599999999999996</v>
      </c>
      <c r="S4613">
        <v>0.41599999999999998</v>
      </c>
    </row>
    <row r="4614" spans="1:19" x14ac:dyDescent="0.3">
      <c r="A4614">
        <v>600</v>
      </c>
      <c r="B4614">
        <v>-0.14499999999999999</v>
      </c>
      <c r="C4614">
        <v>-1.1539999999999999</v>
      </c>
      <c r="D4614">
        <v>-2.1389999999999998</v>
      </c>
      <c r="E4614">
        <v>-2.9820000000000002</v>
      </c>
      <c r="F4614">
        <v>-3.1760000000000002</v>
      </c>
      <c r="G4614">
        <v>4.2</v>
      </c>
      <c r="H4614">
        <v>-0.01</v>
      </c>
      <c r="I4614">
        <v>4.0179999999999998</v>
      </c>
      <c r="J4614">
        <v>-0.17899999999999999</v>
      </c>
      <c r="K4614">
        <v>-1.1659999999999999</v>
      </c>
      <c r="L4614">
        <v>-2.1560000000000001</v>
      </c>
      <c r="M4614">
        <v>-2.9820000000000002</v>
      </c>
      <c r="N4614">
        <v>-3.1760000000000002</v>
      </c>
      <c r="O4614">
        <v>1.1850000000000001</v>
      </c>
      <c r="P4614">
        <v>1.194</v>
      </c>
      <c r="Q4614">
        <v>1.194</v>
      </c>
      <c r="R4614">
        <v>0.95399999999999996</v>
      </c>
      <c r="S4614">
        <v>0.41499999999999998</v>
      </c>
    </row>
    <row r="4616" spans="1:19" x14ac:dyDescent="0.3">
      <c r="A4616" t="s">
        <v>0</v>
      </c>
      <c r="B4616" t="s">
        <v>356</v>
      </c>
    </row>
    <row r="4617" spans="1:19" x14ac:dyDescent="0.3">
      <c r="A4617">
        <v>0</v>
      </c>
      <c r="B4617">
        <v>-0.14499999999999999</v>
      </c>
      <c r="C4617">
        <v>-1.1539999999999999</v>
      </c>
      <c r="D4617">
        <v>-2.1389999999999998</v>
      </c>
      <c r="E4617">
        <v>-2.9769999999999999</v>
      </c>
      <c r="F4617">
        <v>-3.1669999999999998</v>
      </c>
      <c r="G4617">
        <v>4.2</v>
      </c>
      <c r="H4617">
        <v>-0.01</v>
      </c>
      <c r="I4617">
        <v>4.0179999999999998</v>
      </c>
      <c r="J4617">
        <v>-0.16</v>
      </c>
      <c r="K4617">
        <v>-1.1599999999999999</v>
      </c>
      <c r="L4617">
        <v>-2.1560000000000001</v>
      </c>
      <c r="M4617">
        <v>-2.984</v>
      </c>
      <c r="N4617">
        <v>-3.2</v>
      </c>
      <c r="O4617">
        <v>1.1850000000000001</v>
      </c>
      <c r="P4617">
        <v>1.1839999999999999</v>
      </c>
      <c r="Q4617">
        <v>1.179</v>
      </c>
      <c r="R4617">
        <v>0.94899999999999995</v>
      </c>
      <c r="S4617">
        <v>0.44400000000000001</v>
      </c>
    </row>
    <row r="4618" spans="1:19" x14ac:dyDescent="0.3">
      <c r="A4618">
        <v>60</v>
      </c>
      <c r="B4618">
        <v>-0.14499999999999999</v>
      </c>
      <c r="C4618">
        <v>-1.1539999999999999</v>
      </c>
      <c r="D4618">
        <v>-2.1389999999999998</v>
      </c>
      <c r="E4618">
        <v>-2.9769999999999999</v>
      </c>
      <c r="F4618">
        <v>-3.1669999999999998</v>
      </c>
      <c r="G4618">
        <v>4.2</v>
      </c>
      <c r="H4618">
        <v>-0.01</v>
      </c>
      <c r="I4618">
        <v>4.0179999999999998</v>
      </c>
      <c r="J4618">
        <v>-0.161</v>
      </c>
      <c r="K4618">
        <v>-1.159</v>
      </c>
      <c r="L4618">
        <v>-2.1589999999999998</v>
      </c>
      <c r="M4618">
        <v>-2.9870000000000001</v>
      </c>
      <c r="N4618">
        <v>-3.19</v>
      </c>
      <c r="O4618">
        <v>1.1830000000000001</v>
      </c>
      <c r="P4618">
        <v>1.1970000000000001</v>
      </c>
      <c r="Q4618">
        <v>1.198</v>
      </c>
      <c r="R4618">
        <v>0.96799999999999997</v>
      </c>
      <c r="S4618">
        <v>0.41899999999999998</v>
      </c>
    </row>
    <row r="4619" spans="1:19" x14ac:dyDescent="0.3">
      <c r="A4619">
        <v>120</v>
      </c>
      <c r="B4619">
        <v>-0.14499999999999999</v>
      </c>
      <c r="C4619">
        <v>-1.1539999999999999</v>
      </c>
      <c r="D4619">
        <v>-2.1389999999999998</v>
      </c>
      <c r="E4619">
        <v>-2.9769999999999999</v>
      </c>
      <c r="F4619">
        <v>-3.1669999999999998</v>
      </c>
      <c r="G4619">
        <v>4.2</v>
      </c>
      <c r="H4619">
        <v>-0.01</v>
      </c>
      <c r="I4619">
        <v>4.0179999999999998</v>
      </c>
      <c r="J4619">
        <v>-0.16500000000000001</v>
      </c>
      <c r="K4619">
        <v>-1.159</v>
      </c>
      <c r="L4619">
        <v>-2.1549999999999998</v>
      </c>
      <c r="M4619">
        <v>-2.98</v>
      </c>
      <c r="N4619">
        <v>-3.1869999999999998</v>
      </c>
      <c r="O4619">
        <v>1.1870000000000001</v>
      </c>
      <c r="P4619">
        <v>1.1950000000000001</v>
      </c>
      <c r="Q4619">
        <v>1.1879999999999999</v>
      </c>
      <c r="R4619">
        <v>0.95199999999999996</v>
      </c>
      <c r="S4619">
        <v>0.41899999999999998</v>
      </c>
    </row>
    <row r="4620" spans="1:19" x14ac:dyDescent="0.3">
      <c r="A4620">
        <v>180</v>
      </c>
      <c r="B4620">
        <v>-0.14499999999999999</v>
      </c>
      <c r="C4620">
        <v>-1.1539999999999999</v>
      </c>
      <c r="D4620">
        <v>-2.1389999999999998</v>
      </c>
      <c r="E4620">
        <v>-2.9769999999999999</v>
      </c>
      <c r="F4620">
        <v>-3.1669999999999998</v>
      </c>
      <c r="G4620">
        <v>4.2</v>
      </c>
      <c r="H4620">
        <v>-0.01</v>
      </c>
      <c r="I4620">
        <v>4.0179999999999998</v>
      </c>
      <c r="J4620">
        <v>-0.16800000000000001</v>
      </c>
      <c r="K4620">
        <v>-1.1599999999999999</v>
      </c>
      <c r="L4620">
        <v>-2.157</v>
      </c>
      <c r="M4620">
        <v>-2.9849999999999999</v>
      </c>
      <c r="N4620">
        <v>-3.1850000000000001</v>
      </c>
      <c r="O4620">
        <v>1.1890000000000001</v>
      </c>
      <c r="P4620">
        <v>1.204</v>
      </c>
      <c r="Q4620">
        <v>1.1970000000000001</v>
      </c>
      <c r="R4620">
        <v>0.96799999999999997</v>
      </c>
      <c r="S4620">
        <v>0.41799999999999998</v>
      </c>
    </row>
    <row r="4621" spans="1:19" x14ac:dyDescent="0.3">
      <c r="A4621">
        <v>240</v>
      </c>
      <c r="B4621">
        <v>-0.14499999999999999</v>
      </c>
      <c r="C4621">
        <v>-1.1539999999999999</v>
      </c>
      <c r="D4621">
        <v>-2.1389999999999998</v>
      </c>
      <c r="E4621">
        <v>-2.9769999999999999</v>
      </c>
      <c r="F4621">
        <v>-3.1669999999999998</v>
      </c>
      <c r="G4621">
        <v>4.2</v>
      </c>
      <c r="H4621">
        <v>-0.01</v>
      </c>
      <c r="I4621">
        <v>4.0179999999999998</v>
      </c>
      <c r="J4621">
        <v>-0.16900000000000001</v>
      </c>
      <c r="K4621">
        <v>-1.159</v>
      </c>
      <c r="L4621">
        <v>-2.1549999999999998</v>
      </c>
      <c r="M4621">
        <v>-2.9860000000000002</v>
      </c>
      <c r="N4621">
        <v>-3.1819999999999999</v>
      </c>
      <c r="O4621">
        <v>1.1870000000000001</v>
      </c>
      <c r="P4621">
        <v>1.1990000000000001</v>
      </c>
      <c r="Q4621">
        <v>1.1910000000000001</v>
      </c>
      <c r="R4621">
        <v>0.97099999999999997</v>
      </c>
      <c r="S4621">
        <v>0.41699999999999998</v>
      </c>
    </row>
    <row r="4622" spans="1:19" x14ac:dyDescent="0.3">
      <c r="A4622">
        <v>300</v>
      </c>
      <c r="B4622">
        <v>-0.14499999999999999</v>
      </c>
      <c r="C4622">
        <v>-1.1539999999999999</v>
      </c>
      <c r="D4622">
        <v>-2.1389999999999998</v>
      </c>
      <c r="E4622">
        <v>-2.9769999999999999</v>
      </c>
      <c r="F4622">
        <v>-3.1669999999999998</v>
      </c>
      <c r="G4622">
        <v>4.2</v>
      </c>
      <c r="H4622">
        <v>-0.01</v>
      </c>
      <c r="I4622">
        <v>4.0179999999999998</v>
      </c>
      <c r="J4622">
        <v>-0.17100000000000001</v>
      </c>
      <c r="K4622">
        <v>-1.161</v>
      </c>
      <c r="L4622">
        <v>-2.1560000000000001</v>
      </c>
      <c r="M4622">
        <v>-2.9849999999999999</v>
      </c>
      <c r="N4622">
        <v>-3.1789999999999998</v>
      </c>
      <c r="O4622">
        <v>1.1879999999999999</v>
      </c>
      <c r="P4622">
        <v>1.2010000000000001</v>
      </c>
      <c r="Q4622">
        <v>1.1930000000000001</v>
      </c>
      <c r="R4622">
        <v>0.96499999999999997</v>
      </c>
      <c r="S4622">
        <v>0.41599999999999998</v>
      </c>
    </row>
    <row r="4623" spans="1:19" x14ac:dyDescent="0.3">
      <c r="A4623">
        <v>360</v>
      </c>
      <c r="B4623">
        <v>-0.14499999999999999</v>
      </c>
      <c r="C4623">
        <v>-1.1539999999999999</v>
      </c>
      <c r="D4623">
        <v>-2.1389999999999998</v>
      </c>
      <c r="E4623">
        <v>-2.9769999999999999</v>
      </c>
      <c r="F4623">
        <v>-3.1669999999999998</v>
      </c>
      <c r="G4623">
        <v>4.2</v>
      </c>
      <c r="H4623">
        <v>-0.01</v>
      </c>
      <c r="I4623">
        <v>4.0179999999999998</v>
      </c>
      <c r="J4623">
        <v>-0.17299999999999999</v>
      </c>
      <c r="K4623">
        <v>-1.161</v>
      </c>
      <c r="L4623">
        <v>-2.1560000000000001</v>
      </c>
      <c r="M4623">
        <v>-2.9830000000000001</v>
      </c>
      <c r="N4623">
        <v>-3.1760000000000002</v>
      </c>
      <c r="O4623">
        <v>1.1870000000000001</v>
      </c>
      <c r="P4623">
        <v>1.198</v>
      </c>
      <c r="Q4623">
        <v>1.196</v>
      </c>
      <c r="R4623">
        <v>0.95799999999999996</v>
      </c>
      <c r="S4623">
        <v>0.41499999999999998</v>
      </c>
    </row>
    <row r="4624" spans="1:19" x14ac:dyDescent="0.3">
      <c r="A4624">
        <v>420</v>
      </c>
      <c r="B4624">
        <v>-0.14499999999999999</v>
      </c>
      <c r="C4624">
        <v>-1.1539999999999999</v>
      </c>
      <c r="D4624">
        <v>-2.1389999999999998</v>
      </c>
      <c r="E4624">
        <v>-2.9769999999999999</v>
      </c>
      <c r="F4624">
        <v>-3.1669999999999998</v>
      </c>
      <c r="G4624">
        <v>4.2</v>
      </c>
      <c r="H4624">
        <v>-0.01</v>
      </c>
      <c r="I4624">
        <v>4.0179999999999998</v>
      </c>
      <c r="J4624">
        <v>-0.17399999999999999</v>
      </c>
      <c r="K4624">
        <v>-1.1619999999999999</v>
      </c>
      <c r="L4624">
        <v>-2.1560000000000001</v>
      </c>
      <c r="M4624">
        <v>-2.9809999999999999</v>
      </c>
      <c r="N4624">
        <v>-3.1739999999999999</v>
      </c>
      <c r="O4624">
        <v>1.1870000000000001</v>
      </c>
      <c r="P4624">
        <v>1.196</v>
      </c>
      <c r="Q4624">
        <v>1.1950000000000001</v>
      </c>
      <c r="R4624">
        <v>0.95499999999999996</v>
      </c>
      <c r="S4624">
        <v>0.41399999999999998</v>
      </c>
    </row>
    <row r="4625" spans="1:19" x14ac:dyDescent="0.3">
      <c r="A4625">
        <v>480</v>
      </c>
      <c r="B4625">
        <v>-0.14499999999999999</v>
      </c>
      <c r="C4625">
        <v>-1.1539999999999999</v>
      </c>
      <c r="D4625">
        <v>-2.1389999999999998</v>
      </c>
      <c r="E4625">
        <v>-2.9769999999999999</v>
      </c>
      <c r="F4625">
        <v>-3.1669999999999998</v>
      </c>
      <c r="G4625">
        <v>4.2</v>
      </c>
      <c r="H4625">
        <v>-0.01</v>
      </c>
      <c r="I4625">
        <v>4.0179999999999998</v>
      </c>
      <c r="J4625">
        <v>-0.17599999999999999</v>
      </c>
      <c r="K4625">
        <v>-1.163</v>
      </c>
      <c r="L4625">
        <v>-2.1560000000000001</v>
      </c>
      <c r="M4625">
        <v>-2.98</v>
      </c>
      <c r="N4625">
        <v>-3.1709999999999998</v>
      </c>
      <c r="O4625">
        <v>1.1859999999999999</v>
      </c>
      <c r="P4625">
        <v>1.1950000000000001</v>
      </c>
      <c r="Q4625">
        <v>1.194</v>
      </c>
      <c r="R4625">
        <v>0.95199999999999996</v>
      </c>
      <c r="S4625">
        <v>0.41299999999999998</v>
      </c>
    </row>
    <row r="4626" spans="1:19" x14ac:dyDescent="0.3">
      <c r="A4626">
        <v>540</v>
      </c>
      <c r="B4626">
        <v>-0.14499999999999999</v>
      </c>
      <c r="C4626">
        <v>-1.1539999999999999</v>
      </c>
      <c r="D4626">
        <v>-2.1389999999999998</v>
      </c>
      <c r="E4626">
        <v>-2.9769999999999999</v>
      </c>
      <c r="F4626">
        <v>-3.1669999999999998</v>
      </c>
      <c r="G4626">
        <v>4.2</v>
      </c>
      <c r="H4626">
        <v>-0.01</v>
      </c>
      <c r="I4626">
        <v>4.0179999999999998</v>
      </c>
      <c r="J4626">
        <v>-0.17699999999999999</v>
      </c>
      <c r="K4626">
        <v>-1.1639999999999999</v>
      </c>
      <c r="L4626">
        <v>-2.1560000000000001</v>
      </c>
      <c r="M4626">
        <v>-2.9790000000000001</v>
      </c>
      <c r="N4626">
        <v>-3.169</v>
      </c>
      <c r="O4626">
        <v>1.1859999999999999</v>
      </c>
      <c r="P4626">
        <v>1.1950000000000001</v>
      </c>
      <c r="Q4626">
        <v>1.194</v>
      </c>
      <c r="R4626">
        <v>0.95</v>
      </c>
      <c r="S4626">
        <v>0.41199999999999998</v>
      </c>
    </row>
    <row r="4627" spans="1:19" x14ac:dyDescent="0.3">
      <c r="A4627">
        <v>600</v>
      </c>
      <c r="B4627">
        <v>-0.14499999999999999</v>
      </c>
      <c r="C4627">
        <v>-1.1539999999999999</v>
      </c>
      <c r="D4627">
        <v>-2.1389999999999998</v>
      </c>
      <c r="E4627">
        <v>-2.9769999999999999</v>
      </c>
      <c r="F4627">
        <v>-3.1669999999999998</v>
      </c>
      <c r="G4627">
        <v>4.2</v>
      </c>
      <c r="H4627">
        <v>-0.01</v>
      </c>
      <c r="I4627">
        <v>4.0179999999999998</v>
      </c>
      <c r="J4627">
        <v>-0.17899999999999999</v>
      </c>
      <c r="K4627">
        <v>-1.1659999999999999</v>
      </c>
      <c r="L4627">
        <v>-2.1560000000000001</v>
      </c>
      <c r="M4627">
        <v>-2.9769999999999999</v>
      </c>
      <c r="N4627">
        <v>-3.1669999999999998</v>
      </c>
      <c r="O4627">
        <v>1.1850000000000001</v>
      </c>
      <c r="P4627">
        <v>1.194</v>
      </c>
      <c r="Q4627">
        <v>1.194</v>
      </c>
      <c r="R4627">
        <v>0.94699999999999995</v>
      </c>
      <c r="S4627">
        <v>0.41199999999999998</v>
      </c>
    </row>
    <row r="4629" spans="1:19" x14ac:dyDescent="0.3">
      <c r="A4629" t="s">
        <v>0</v>
      </c>
      <c r="B4629" t="s">
        <v>357</v>
      </c>
    </row>
    <row r="4630" spans="1:19" x14ac:dyDescent="0.3">
      <c r="A4630">
        <v>0</v>
      </c>
      <c r="B4630">
        <v>-0.14499999999999999</v>
      </c>
      <c r="C4630">
        <v>-1.1539999999999999</v>
      </c>
      <c r="D4630">
        <v>-2.1389999999999998</v>
      </c>
      <c r="E4630">
        <v>-2.9710000000000001</v>
      </c>
      <c r="F4630">
        <v>-3.157</v>
      </c>
      <c r="G4630">
        <v>4.2</v>
      </c>
      <c r="H4630">
        <v>-0.01</v>
      </c>
      <c r="I4630">
        <v>4.0179999999999998</v>
      </c>
      <c r="J4630">
        <v>-0.16</v>
      </c>
      <c r="K4630">
        <v>-1.1599999999999999</v>
      </c>
      <c r="L4630">
        <v>-2.1560000000000001</v>
      </c>
      <c r="M4630">
        <v>-2.9790000000000001</v>
      </c>
      <c r="N4630">
        <v>-3.19</v>
      </c>
      <c r="O4630">
        <v>1.1850000000000001</v>
      </c>
      <c r="P4630">
        <v>1.1839999999999999</v>
      </c>
      <c r="Q4630">
        <v>1.1779999999999999</v>
      </c>
      <c r="R4630">
        <v>0.94399999999999995</v>
      </c>
      <c r="S4630">
        <v>0.44</v>
      </c>
    </row>
    <row r="4631" spans="1:19" x14ac:dyDescent="0.3">
      <c r="A4631">
        <v>60</v>
      </c>
      <c r="B4631">
        <v>-0.14499999999999999</v>
      </c>
      <c r="C4631">
        <v>-1.1539999999999999</v>
      </c>
      <c r="D4631">
        <v>-2.1389999999999998</v>
      </c>
      <c r="E4631">
        <v>-2.9710000000000001</v>
      </c>
      <c r="F4631">
        <v>-3.157</v>
      </c>
      <c r="G4631">
        <v>4.2</v>
      </c>
      <c r="H4631">
        <v>-0.01</v>
      </c>
      <c r="I4631">
        <v>4.0179999999999998</v>
      </c>
      <c r="J4631">
        <v>-0.161</v>
      </c>
      <c r="K4631">
        <v>-1.159</v>
      </c>
      <c r="L4631">
        <v>-2.1589999999999998</v>
      </c>
      <c r="M4631">
        <v>-2.9820000000000002</v>
      </c>
      <c r="N4631">
        <v>-3.18</v>
      </c>
      <c r="O4631">
        <v>1.1830000000000001</v>
      </c>
      <c r="P4631">
        <v>1.1970000000000001</v>
      </c>
      <c r="Q4631">
        <v>1.198</v>
      </c>
      <c r="R4631">
        <v>0.96199999999999997</v>
      </c>
      <c r="S4631">
        <v>0.41599999999999998</v>
      </c>
    </row>
    <row r="4632" spans="1:19" x14ac:dyDescent="0.3">
      <c r="A4632">
        <v>120</v>
      </c>
      <c r="B4632">
        <v>-0.14499999999999999</v>
      </c>
      <c r="C4632">
        <v>-1.1539999999999999</v>
      </c>
      <c r="D4632">
        <v>-2.1389999999999998</v>
      </c>
      <c r="E4632">
        <v>-2.9710000000000001</v>
      </c>
      <c r="F4632">
        <v>-3.157</v>
      </c>
      <c r="G4632">
        <v>4.2</v>
      </c>
      <c r="H4632">
        <v>-0.01</v>
      </c>
      <c r="I4632">
        <v>4.0179999999999998</v>
      </c>
      <c r="J4632">
        <v>-0.16500000000000001</v>
      </c>
      <c r="K4632">
        <v>-1.1579999999999999</v>
      </c>
      <c r="L4632">
        <v>-2.1549999999999998</v>
      </c>
      <c r="M4632">
        <v>-2.9750000000000001</v>
      </c>
      <c r="N4632">
        <v>-3.177</v>
      </c>
      <c r="O4632">
        <v>1.1870000000000001</v>
      </c>
      <c r="P4632">
        <v>1.1950000000000001</v>
      </c>
      <c r="Q4632">
        <v>1.1879999999999999</v>
      </c>
      <c r="R4632">
        <v>0.94599999999999995</v>
      </c>
      <c r="S4632">
        <v>0.41499999999999998</v>
      </c>
    </row>
    <row r="4633" spans="1:19" x14ac:dyDescent="0.3">
      <c r="A4633">
        <v>180</v>
      </c>
      <c r="B4633">
        <v>-0.14499999999999999</v>
      </c>
      <c r="C4633">
        <v>-1.1539999999999999</v>
      </c>
      <c r="D4633">
        <v>-2.1389999999999998</v>
      </c>
      <c r="E4633">
        <v>-2.9710000000000001</v>
      </c>
      <c r="F4633">
        <v>-3.157</v>
      </c>
      <c r="G4633">
        <v>4.2</v>
      </c>
      <c r="H4633">
        <v>-0.01</v>
      </c>
      <c r="I4633">
        <v>4.0179999999999998</v>
      </c>
      <c r="J4633">
        <v>-0.16800000000000001</v>
      </c>
      <c r="K4633">
        <v>-1.1599999999999999</v>
      </c>
      <c r="L4633">
        <v>-2.157</v>
      </c>
      <c r="M4633">
        <v>-2.9790000000000001</v>
      </c>
      <c r="N4633">
        <v>-3.1749999999999998</v>
      </c>
      <c r="O4633">
        <v>1.1890000000000001</v>
      </c>
      <c r="P4633">
        <v>1.204</v>
      </c>
      <c r="Q4633">
        <v>1.1970000000000001</v>
      </c>
      <c r="R4633">
        <v>0.96199999999999997</v>
      </c>
      <c r="S4633">
        <v>0.41399999999999998</v>
      </c>
    </row>
    <row r="4634" spans="1:19" x14ac:dyDescent="0.3">
      <c r="A4634">
        <v>240</v>
      </c>
      <c r="B4634">
        <v>-0.14499999999999999</v>
      </c>
      <c r="C4634">
        <v>-1.1539999999999999</v>
      </c>
      <c r="D4634">
        <v>-2.1389999999999998</v>
      </c>
      <c r="E4634">
        <v>-2.9710000000000001</v>
      </c>
      <c r="F4634">
        <v>-3.157</v>
      </c>
      <c r="G4634">
        <v>4.2</v>
      </c>
      <c r="H4634">
        <v>-0.01</v>
      </c>
      <c r="I4634">
        <v>4.0179999999999998</v>
      </c>
      <c r="J4634">
        <v>-0.16900000000000001</v>
      </c>
      <c r="K4634">
        <v>-1.159</v>
      </c>
      <c r="L4634">
        <v>-2.1549999999999998</v>
      </c>
      <c r="M4634">
        <v>-2.9809999999999999</v>
      </c>
      <c r="N4634">
        <v>-3.1720000000000002</v>
      </c>
      <c r="O4634">
        <v>1.1870000000000001</v>
      </c>
      <c r="P4634">
        <v>1.1990000000000001</v>
      </c>
      <c r="Q4634">
        <v>1.1910000000000001</v>
      </c>
      <c r="R4634">
        <v>0.96499999999999997</v>
      </c>
      <c r="S4634">
        <v>0.41299999999999998</v>
      </c>
    </row>
    <row r="4635" spans="1:19" x14ac:dyDescent="0.3">
      <c r="A4635">
        <v>300</v>
      </c>
      <c r="B4635">
        <v>-0.14499999999999999</v>
      </c>
      <c r="C4635">
        <v>-1.1539999999999999</v>
      </c>
      <c r="D4635">
        <v>-2.1389999999999998</v>
      </c>
      <c r="E4635">
        <v>-2.9710000000000001</v>
      </c>
      <c r="F4635">
        <v>-3.157</v>
      </c>
      <c r="G4635">
        <v>4.2</v>
      </c>
      <c r="H4635">
        <v>-0.01</v>
      </c>
      <c r="I4635">
        <v>4.0179999999999998</v>
      </c>
      <c r="J4635">
        <v>-0.17100000000000001</v>
      </c>
      <c r="K4635">
        <v>-1.161</v>
      </c>
      <c r="L4635">
        <v>-2.1560000000000001</v>
      </c>
      <c r="M4635">
        <v>-2.9790000000000001</v>
      </c>
      <c r="N4635">
        <v>-3.169</v>
      </c>
      <c r="O4635">
        <v>1.1879999999999999</v>
      </c>
      <c r="P4635">
        <v>1.2010000000000001</v>
      </c>
      <c r="Q4635">
        <v>1.1930000000000001</v>
      </c>
      <c r="R4635">
        <v>0.95899999999999996</v>
      </c>
      <c r="S4635">
        <v>0.41199999999999998</v>
      </c>
    </row>
    <row r="4636" spans="1:19" x14ac:dyDescent="0.3">
      <c r="A4636">
        <v>360</v>
      </c>
      <c r="B4636">
        <v>-0.14499999999999999</v>
      </c>
      <c r="C4636">
        <v>-1.1539999999999999</v>
      </c>
      <c r="D4636">
        <v>-2.1389999999999998</v>
      </c>
      <c r="E4636">
        <v>-2.9710000000000001</v>
      </c>
      <c r="F4636">
        <v>-3.157</v>
      </c>
      <c r="G4636">
        <v>4.2</v>
      </c>
      <c r="H4636">
        <v>-0.01</v>
      </c>
      <c r="I4636">
        <v>4.0179999999999998</v>
      </c>
      <c r="J4636">
        <v>-0.17299999999999999</v>
      </c>
      <c r="K4636">
        <v>-1.161</v>
      </c>
      <c r="L4636">
        <v>-2.1560000000000001</v>
      </c>
      <c r="M4636">
        <v>-2.9769999999999999</v>
      </c>
      <c r="N4636">
        <v>-3.1669999999999998</v>
      </c>
      <c r="O4636">
        <v>1.1870000000000001</v>
      </c>
      <c r="P4636">
        <v>1.198</v>
      </c>
      <c r="Q4636">
        <v>1.196</v>
      </c>
      <c r="R4636">
        <v>0.95099999999999996</v>
      </c>
      <c r="S4636">
        <v>0.41199999999999998</v>
      </c>
    </row>
    <row r="4637" spans="1:19" x14ac:dyDescent="0.3">
      <c r="A4637">
        <v>420</v>
      </c>
      <c r="B4637">
        <v>-0.14499999999999999</v>
      </c>
      <c r="C4637">
        <v>-1.1539999999999999</v>
      </c>
      <c r="D4637">
        <v>-2.1389999999999998</v>
      </c>
      <c r="E4637">
        <v>-2.9710000000000001</v>
      </c>
      <c r="F4637">
        <v>-3.157</v>
      </c>
      <c r="G4637">
        <v>4.2</v>
      </c>
      <c r="H4637">
        <v>-0.01</v>
      </c>
      <c r="I4637">
        <v>4.0179999999999998</v>
      </c>
      <c r="J4637">
        <v>-0.17399999999999999</v>
      </c>
      <c r="K4637">
        <v>-1.1619999999999999</v>
      </c>
      <c r="L4637">
        <v>-2.1560000000000001</v>
      </c>
      <c r="M4637">
        <v>-2.9750000000000001</v>
      </c>
      <c r="N4637">
        <v>-3.1640000000000001</v>
      </c>
      <c r="O4637">
        <v>1.1870000000000001</v>
      </c>
      <c r="P4637">
        <v>1.196</v>
      </c>
      <c r="Q4637">
        <v>1.1950000000000001</v>
      </c>
      <c r="R4637">
        <v>0.94799999999999995</v>
      </c>
      <c r="S4637">
        <v>0.41099999999999998</v>
      </c>
    </row>
    <row r="4638" spans="1:19" x14ac:dyDescent="0.3">
      <c r="A4638">
        <v>480</v>
      </c>
      <c r="B4638">
        <v>-0.14499999999999999</v>
      </c>
      <c r="C4638">
        <v>-1.1539999999999999</v>
      </c>
      <c r="D4638">
        <v>-2.1389999999999998</v>
      </c>
      <c r="E4638">
        <v>-2.9710000000000001</v>
      </c>
      <c r="F4638">
        <v>-3.157</v>
      </c>
      <c r="G4638">
        <v>4.2</v>
      </c>
      <c r="H4638">
        <v>-0.01</v>
      </c>
      <c r="I4638">
        <v>4.0179999999999998</v>
      </c>
      <c r="J4638">
        <v>-0.17599999999999999</v>
      </c>
      <c r="K4638">
        <v>-1.163</v>
      </c>
      <c r="L4638">
        <v>-2.1560000000000001</v>
      </c>
      <c r="M4638">
        <v>-2.9740000000000002</v>
      </c>
      <c r="N4638">
        <v>-3.1619999999999999</v>
      </c>
      <c r="O4638">
        <v>1.1859999999999999</v>
      </c>
      <c r="P4638">
        <v>1.1950000000000001</v>
      </c>
      <c r="Q4638">
        <v>1.194</v>
      </c>
      <c r="R4638">
        <v>0.94499999999999995</v>
      </c>
      <c r="S4638">
        <v>0.41</v>
      </c>
    </row>
    <row r="4639" spans="1:19" x14ac:dyDescent="0.3">
      <c r="A4639">
        <v>540</v>
      </c>
      <c r="B4639">
        <v>-0.14499999999999999</v>
      </c>
      <c r="C4639">
        <v>-1.1539999999999999</v>
      </c>
      <c r="D4639">
        <v>-2.1389999999999998</v>
      </c>
      <c r="E4639">
        <v>-2.9710000000000001</v>
      </c>
      <c r="F4639">
        <v>-3.157</v>
      </c>
      <c r="G4639">
        <v>4.2</v>
      </c>
      <c r="H4639">
        <v>-0.01</v>
      </c>
      <c r="I4639">
        <v>4.0179999999999998</v>
      </c>
      <c r="J4639">
        <v>-0.17699999999999999</v>
      </c>
      <c r="K4639">
        <v>-1.1639999999999999</v>
      </c>
      <c r="L4639">
        <v>-2.1560000000000001</v>
      </c>
      <c r="M4639">
        <v>-2.9729999999999999</v>
      </c>
      <c r="N4639">
        <v>-3.1589999999999998</v>
      </c>
      <c r="O4639">
        <v>1.1859999999999999</v>
      </c>
      <c r="P4639">
        <v>1.1950000000000001</v>
      </c>
      <c r="Q4639">
        <v>1.1930000000000001</v>
      </c>
      <c r="R4639">
        <v>0.94299999999999995</v>
      </c>
      <c r="S4639">
        <v>0.40899999999999997</v>
      </c>
    </row>
    <row r="4640" spans="1:19" x14ac:dyDescent="0.3">
      <c r="A4640">
        <v>600</v>
      </c>
      <c r="B4640">
        <v>-0.14499999999999999</v>
      </c>
      <c r="C4640">
        <v>-1.1539999999999999</v>
      </c>
      <c r="D4640">
        <v>-2.1389999999999998</v>
      </c>
      <c r="E4640">
        <v>-2.9710000000000001</v>
      </c>
      <c r="F4640">
        <v>-3.157</v>
      </c>
      <c r="G4640">
        <v>4.2</v>
      </c>
      <c r="H4640">
        <v>-0.01</v>
      </c>
      <c r="I4640">
        <v>4.0179999999999998</v>
      </c>
      <c r="J4640">
        <v>-0.17899999999999999</v>
      </c>
      <c r="K4640">
        <v>-1.165</v>
      </c>
      <c r="L4640">
        <v>-2.1560000000000001</v>
      </c>
      <c r="M4640">
        <v>-2.9710000000000001</v>
      </c>
      <c r="N4640">
        <v>-3.157</v>
      </c>
      <c r="O4640">
        <v>1.1850000000000001</v>
      </c>
      <c r="P4640">
        <v>1.1930000000000001</v>
      </c>
      <c r="Q4640">
        <v>1.1930000000000001</v>
      </c>
      <c r="R4640">
        <v>0.94099999999999995</v>
      </c>
      <c r="S4640">
        <v>0.40899999999999997</v>
      </c>
    </row>
    <row r="4642" spans="1:19" x14ac:dyDescent="0.3">
      <c r="A4642" t="s">
        <v>0</v>
      </c>
      <c r="B4642" t="s">
        <v>358</v>
      </c>
    </row>
    <row r="4643" spans="1:19" x14ac:dyDescent="0.3">
      <c r="A4643">
        <v>0</v>
      </c>
      <c r="B4643">
        <v>-0.14499999999999999</v>
      </c>
      <c r="C4643">
        <v>-1.1539999999999999</v>
      </c>
      <c r="D4643">
        <v>-2.1389999999999998</v>
      </c>
      <c r="E4643">
        <v>-2.9660000000000002</v>
      </c>
      <c r="F4643">
        <v>-3.1469999999999998</v>
      </c>
      <c r="G4643">
        <v>4.2</v>
      </c>
      <c r="H4643">
        <v>-0.01</v>
      </c>
      <c r="I4643">
        <v>4.0179999999999998</v>
      </c>
      <c r="J4643">
        <v>-0.16</v>
      </c>
      <c r="K4643">
        <v>-1.1599999999999999</v>
      </c>
      <c r="L4643">
        <v>-2.1560000000000001</v>
      </c>
      <c r="M4643">
        <v>-2.9729999999999999</v>
      </c>
      <c r="N4643">
        <v>-3.18</v>
      </c>
      <c r="O4643">
        <v>1.1850000000000001</v>
      </c>
      <c r="P4643">
        <v>1.1839999999999999</v>
      </c>
      <c r="Q4643">
        <v>1.1779999999999999</v>
      </c>
      <c r="R4643">
        <v>0.93799999999999994</v>
      </c>
      <c r="S4643">
        <v>0.437</v>
      </c>
    </row>
    <row r="4644" spans="1:19" x14ac:dyDescent="0.3">
      <c r="A4644">
        <v>60</v>
      </c>
      <c r="B4644">
        <v>-0.14499999999999999</v>
      </c>
      <c r="C4644">
        <v>-1.1539999999999999</v>
      </c>
      <c r="D4644">
        <v>-2.1389999999999998</v>
      </c>
      <c r="E4644">
        <v>-2.9660000000000002</v>
      </c>
      <c r="F4644">
        <v>-3.1469999999999998</v>
      </c>
      <c r="G4644">
        <v>4.2</v>
      </c>
      <c r="H4644">
        <v>-0.01</v>
      </c>
      <c r="I4644">
        <v>4.0179999999999998</v>
      </c>
      <c r="J4644">
        <v>-0.161</v>
      </c>
      <c r="K4644">
        <v>-1.159</v>
      </c>
      <c r="L4644">
        <v>-2.1579999999999999</v>
      </c>
      <c r="M4644">
        <v>-2.976</v>
      </c>
      <c r="N4644">
        <v>-3.17</v>
      </c>
      <c r="O4644">
        <v>1.1830000000000001</v>
      </c>
      <c r="P4644">
        <v>1.1970000000000001</v>
      </c>
      <c r="Q4644">
        <v>1.198</v>
      </c>
      <c r="R4644">
        <v>0.95499999999999996</v>
      </c>
      <c r="S4644">
        <v>0.41299999999999998</v>
      </c>
    </row>
    <row r="4645" spans="1:19" x14ac:dyDescent="0.3">
      <c r="A4645">
        <v>120</v>
      </c>
      <c r="B4645">
        <v>-0.14499999999999999</v>
      </c>
      <c r="C4645">
        <v>-1.1539999999999999</v>
      </c>
      <c r="D4645">
        <v>-2.1389999999999998</v>
      </c>
      <c r="E4645">
        <v>-2.9660000000000002</v>
      </c>
      <c r="F4645">
        <v>-3.1469999999999998</v>
      </c>
      <c r="G4645">
        <v>4.2</v>
      </c>
      <c r="H4645">
        <v>-0.01</v>
      </c>
      <c r="I4645">
        <v>4.0179999999999998</v>
      </c>
      <c r="J4645">
        <v>-0.16500000000000001</v>
      </c>
      <c r="K4645">
        <v>-1.1579999999999999</v>
      </c>
      <c r="L4645">
        <v>-2.1539999999999999</v>
      </c>
      <c r="M4645">
        <v>-2.97</v>
      </c>
      <c r="N4645">
        <v>-3.1669999999999998</v>
      </c>
      <c r="O4645">
        <v>1.1859999999999999</v>
      </c>
      <c r="P4645">
        <v>1.1950000000000001</v>
      </c>
      <c r="Q4645">
        <v>1.1870000000000001</v>
      </c>
      <c r="R4645">
        <v>0.93899999999999995</v>
      </c>
      <c r="S4645">
        <v>0.41199999999999998</v>
      </c>
    </row>
    <row r="4646" spans="1:19" x14ac:dyDescent="0.3">
      <c r="A4646">
        <v>180</v>
      </c>
      <c r="B4646">
        <v>-0.14499999999999999</v>
      </c>
      <c r="C4646">
        <v>-1.1539999999999999</v>
      </c>
      <c r="D4646">
        <v>-2.1389999999999998</v>
      </c>
      <c r="E4646">
        <v>-2.9660000000000002</v>
      </c>
      <c r="F4646">
        <v>-3.1469999999999998</v>
      </c>
      <c r="G4646">
        <v>4.2</v>
      </c>
      <c r="H4646">
        <v>-0.01</v>
      </c>
      <c r="I4646">
        <v>4.0179999999999998</v>
      </c>
      <c r="J4646">
        <v>-0.16800000000000001</v>
      </c>
      <c r="K4646">
        <v>-1.1599999999999999</v>
      </c>
      <c r="L4646">
        <v>-2.157</v>
      </c>
      <c r="M4646">
        <v>-2.9740000000000002</v>
      </c>
      <c r="N4646">
        <v>-3.165</v>
      </c>
      <c r="O4646">
        <v>1.1890000000000001</v>
      </c>
      <c r="P4646">
        <v>1.204</v>
      </c>
      <c r="Q4646">
        <v>1.1970000000000001</v>
      </c>
      <c r="R4646">
        <v>0.95599999999999996</v>
      </c>
      <c r="S4646">
        <v>0.41099999999999998</v>
      </c>
    </row>
    <row r="4647" spans="1:19" x14ac:dyDescent="0.3">
      <c r="A4647">
        <v>240</v>
      </c>
      <c r="B4647">
        <v>-0.14499999999999999</v>
      </c>
      <c r="C4647">
        <v>-1.1539999999999999</v>
      </c>
      <c r="D4647">
        <v>-2.1389999999999998</v>
      </c>
      <c r="E4647">
        <v>-2.9660000000000002</v>
      </c>
      <c r="F4647">
        <v>-3.1469999999999998</v>
      </c>
      <c r="G4647">
        <v>4.2</v>
      </c>
      <c r="H4647">
        <v>-0.01</v>
      </c>
      <c r="I4647">
        <v>4.0179999999999998</v>
      </c>
      <c r="J4647">
        <v>-0.16900000000000001</v>
      </c>
      <c r="K4647">
        <v>-1.159</v>
      </c>
      <c r="L4647">
        <v>-2.1549999999999998</v>
      </c>
      <c r="M4647">
        <v>-2.9750000000000001</v>
      </c>
      <c r="N4647">
        <v>-3.1619999999999999</v>
      </c>
      <c r="O4647">
        <v>1.1870000000000001</v>
      </c>
      <c r="P4647">
        <v>1.1990000000000001</v>
      </c>
      <c r="Q4647">
        <v>1.19</v>
      </c>
      <c r="R4647">
        <v>0.95799999999999996</v>
      </c>
      <c r="S4647">
        <v>0.41</v>
      </c>
    </row>
    <row r="4648" spans="1:19" x14ac:dyDescent="0.3">
      <c r="A4648">
        <v>300</v>
      </c>
      <c r="B4648">
        <v>-0.14499999999999999</v>
      </c>
      <c r="C4648">
        <v>-1.1539999999999999</v>
      </c>
      <c r="D4648">
        <v>-2.1389999999999998</v>
      </c>
      <c r="E4648">
        <v>-2.9660000000000002</v>
      </c>
      <c r="F4648">
        <v>-3.1469999999999998</v>
      </c>
      <c r="G4648">
        <v>4.2</v>
      </c>
      <c r="H4648">
        <v>-0.01</v>
      </c>
      <c r="I4648">
        <v>4.0179999999999998</v>
      </c>
      <c r="J4648">
        <v>-0.17100000000000001</v>
      </c>
      <c r="K4648">
        <v>-1.161</v>
      </c>
      <c r="L4648">
        <v>-2.1560000000000001</v>
      </c>
      <c r="M4648">
        <v>-2.9740000000000002</v>
      </c>
      <c r="N4648">
        <v>-3.1589999999999998</v>
      </c>
      <c r="O4648">
        <v>1.1879999999999999</v>
      </c>
      <c r="P4648">
        <v>1.2010000000000001</v>
      </c>
      <c r="Q4648">
        <v>1.1930000000000001</v>
      </c>
      <c r="R4648">
        <v>0.95199999999999996</v>
      </c>
      <c r="S4648">
        <v>0.40899999999999997</v>
      </c>
    </row>
    <row r="4649" spans="1:19" x14ac:dyDescent="0.3">
      <c r="A4649">
        <v>360</v>
      </c>
      <c r="B4649">
        <v>-0.14499999999999999</v>
      </c>
      <c r="C4649">
        <v>-1.1539999999999999</v>
      </c>
      <c r="D4649">
        <v>-2.1389999999999998</v>
      </c>
      <c r="E4649">
        <v>-2.9660000000000002</v>
      </c>
      <c r="F4649">
        <v>-3.1469999999999998</v>
      </c>
      <c r="G4649">
        <v>4.2</v>
      </c>
      <c r="H4649">
        <v>-0.01</v>
      </c>
      <c r="I4649">
        <v>4.0179999999999998</v>
      </c>
      <c r="J4649">
        <v>-0.17299999999999999</v>
      </c>
      <c r="K4649">
        <v>-1.161</v>
      </c>
      <c r="L4649">
        <v>-2.1560000000000001</v>
      </c>
      <c r="M4649">
        <v>-2.972</v>
      </c>
      <c r="N4649">
        <v>-3.157</v>
      </c>
      <c r="O4649">
        <v>1.1870000000000001</v>
      </c>
      <c r="P4649">
        <v>1.198</v>
      </c>
      <c r="Q4649">
        <v>1.196</v>
      </c>
      <c r="R4649">
        <v>0.94499999999999995</v>
      </c>
      <c r="S4649">
        <v>0.40799999999999997</v>
      </c>
    </row>
    <row r="4650" spans="1:19" x14ac:dyDescent="0.3">
      <c r="A4650">
        <v>420</v>
      </c>
      <c r="B4650">
        <v>-0.14499999999999999</v>
      </c>
      <c r="C4650">
        <v>-1.1539999999999999</v>
      </c>
      <c r="D4650">
        <v>-2.1389999999999998</v>
      </c>
      <c r="E4650">
        <v>-2.9660000000000002</v>
      </c>
      <c r="F4650">
        <v>-3.1469999999999998</v>
      </c>
      <c r="G4650">
        <v>4.2</v>
      </c>
      <c r="H4650">
        <v>-0.01</v>
      </c>
      <c r="I4650">
        <v>4.0179999999999998</v>
      </c>
      <c r="J4650">
        <v>-0.17399999999999999</v>
      </c>
      <c r="K4650">
        <v>-1.1619999999999999</v>
      </c>
      <c r="L4650">
        <v>-2.1560000000000001</v>
      </c>
      <c r="M4650">
        <v>-2.97</v>
      </c>
      <c r="N4650">
        <v>-3.1539999999999999</v>
      </c>
      <c r="O4650">
        <v>1.1870000000000001</v>
      </c>
      <c r="P4650">
        <v>1.196</v>
      </c>
      <c r="Q4650">
        <v>1.1950000000000001</v>
      </c>
      <c r="R4650">
        <v>0.94099999999999995</v>
      </c>
      <c r="S4650">
        <v>0.40799999999999997</v>
      </c>
    </row>
    <row r="4651" spans="1:19" x14ac:dyDescent="0.3">
      <c r="A4651">
        <v>480</v>
      </c>
      <c r="B4651">
        <v>-0.14499999999999999</v>
      </c>
      <c r="C4651">
        <v>-1.1539999999999999</v>
      </c>
      <c r="D4651">
        <v>-2.1389999999999998</v>
      </c>
      <c r="E4651">
        <v>-2.9660000000000002</v>
      </c>
      <c r="F4651">
        <v>-3.1469999999999998</v>
      </c>
      <c r="G4651">
        <v>4.2</v>
      </c>
      <c r="H4651">
        <v>-0.01</v>
      </c>
      <c r="I4651">
        <v>4.0179999999999998</v>
      </c>
      <c r="J4651">
        <v>-0.17599999999999999</v>
      </c>
      <c r="K4651">
        <v>-1.163</v>
      </c>
      <c r="L4651">
        <v>-2.1549999999999998</v>
      </c>
      <c r="M4651">
        <v>-2.968</v>
      </c>
      <c r="N4651">
        <v>-3.1520000000000001</v>
      </c>
      <c r="O4651">
        <v>1.1859999999999999</v>
      </c>
      <c r="P4651">
        <v>1.1950000000000001</v>
      </c>
      <c r="Q4651">
        <v>1.1930000000000001</v>
      </c>
      <c r="R4651">
        <v>0.93899999999999995</v>
      </c>
      <c r="S4651">
        <v>0.40699999999999997</v>
      </c>
    </row>
    <row r="4652" spans="1:19" x14ac:dyDescent="0.3">
      <c r="A4652">
        <v>540</v>
      </c>
      <c r="B4652">
        <v>-0.14499999999999999</v>
      </c>
      <c r="C4652">
        <v>-1.1539999999999999</v>
      </c>
      <c r="D4652">
        <v>-2.1389999999999998</v>
      </c>
      <c r="E4652">
        <v>-2.9660000000000002</v>
      </c>
      <c r="F4652">
        <v>-3.1469999999999998</v>
      </c>
      <c r="G4652">
        <v>4.2</v>
      </c>
      <c r="H4652">
        <v>-0.01</v>
      </c>
      <c r="I4652">
        <v>4.0179999999999998</v>
      </c>
      <c r="J4652">
        <v>-0.17699999999999999</v>
      </c>
      <c r="K4652">
        <v>-1.1639999999999999</v>
      </c>
      <c r="L4652">
        <v>-2.1560000000000001</v>
      </c>
      <c r="M4652">
        <v>-2.9670000000000001</v>
      </c>
      <c r="N4652">
        <v>-3.149</v>
      </c>
      <c r="O4652">
        <v>1.1859999999999999</v>
      </c>
      <c r="P4652">
        <v>1.1950000000000001</v>
      </c>
      <c r="Q4652">
        <v>1.1930000000000001</v>
      </c>
      <c r="R4652">
        <v>0.93700000000000006</v>
      </c>
      <c r="S4652">
        <v>0.40600000000000003</v>
      </c>
    </row>
    <row r="4653" spans="1:19" x14ac:dyDescent="0.3">
      <c r="A4653">
        <v>600</v>
      </c>
      <c r="B4653">
        <v>-0.14499999999999999</v>
      </c>
      <c r="C4653">
        <v>-1.1539999999999999</v>
      </c>
      <c r="D4653">
        <v>-2.1389999999999998</v>
      </c>
      <c r="E4653">
        <v>-2.9660000000000002</v>
      </c>
      <c r="F4653">
        <v>-3.1469999999999998</v>
      </c>
      <c r="G4653">
        <v>4.2</v>
      </c>
      <c r="H4653">
        <v>-0.01</v>
      </c>
      <c r="I4653">
        <v>4.0179999999999998</v>
      </c>
      <c r="J4653">
        <v>-0.17899999999999999</v>
      </c>
      <c r="K4653">
        <v>-1.165</v>
      </c>
      <c r="L4653">
        <v>-2.1560000000000001</v>
      </c>
      <c r="M4653">
        <v>-2.9660000000000002</v>
      </c>
      <c r="N4653">
        <v>-3.1469999999999998</v>
      </c>
      <c r="O4653">
        <v>1.1850000000000001</v>
      </c>
      <c r="P4653">
        <v>1.1930000000000001</v>
      </c>
      <c r="Q4653">
        <v>1.1930000000000001</v>
      </c>
      <c r="R4653">
        <v>0.93400000000000005</v>
      </c>
      <c r="S4653">
        <v>0.40500000000000003</v>
      </c>
    </row>
    <row r="4655" spans="1:19" x14ac:dyDescent="0.3">
      <c r="A4655" t="s">
        <v>0</v>
      </c>
      <c r="B4655" t="s">
        <v>359</v>
      </c>
    </row>
    <row r="4656" spans="1:19" x14ac:dyDescent="0.3">
      <c r="A4656">
        <v>0</v>
      </c>
      <c r="B4656">
        <v>-0.14499999999999999</v>
      </c>
      <c r="C4656">
        <v>-1.1539999999999999</v>
      </c>
      <c r="D4656">
        <v>-2.1389999999999998</v>
      </c>
      <c r="E4656">
        <v>-2.96</v>
      </c>
      <c r="F4656">
        <v>-3.137</v>
      </c>
      <c r="G4656">
        <v>4.2</v>
      </c>
      <c r="H4656">
        <v>-0.01</v>
      </c>
      <c r="I4656">
        <v>4.0179999999999998</v>
      </c>
      <c r="J4656">
        <v>-0.16</v>
      </c>
      <c r="K4656">
        <v>-1.1599999999999999</v>
      </c>
      <c r="L4656">
        <v>-2.1560000000000001</v>
      </c>
      <c r="M4656">
        <v>-2.968</v>
      </c>
      <c r="N4656">
        <v>-3.17</v>
      </c>
      <c r="O4656">
        <v>1.1850000000000001</v>
      </c>
      <c r="P4656">
        <v>1.1839999999999999</v>
      </c>
      <c r="Q4656">
        <v>1.1779999999999999</v>
      </c>
      <c r="R4656">
        <v>0.93100000000000005</v>
      </c>
      <c r="S4656">
        <v>0.433</v>
      </c>
    </row>
    <row r="4657" spans="1:19" x14ac:dyDescent="0.3">
      <c r="A4657">
        <v>60</v>
      </c>
      <c r="B4657">
        <v>-0.14499999999999999</v>
      </c>
      <c r="C4657">
        <v>-1.1539999999999999</v>
      </c>
      <c r="D4657">
        <v>-2.1389999999999998</v>
      </c>
      <c r="E4657">
        <v>-2.96</v>
      </c>
      <c r="F4657">
        <v>-3.137</v>
      </c>
      <c r="G4657">
        <v>4.2</v>
      </c>
      <c r="H4657">
        <v>-0.01</v>
      </c>
      <c r="I4657">
        <v>4.0179999999999998</v>
      </c>
      <c r="J4657">
        <v>-0.161</v>
      </c>
      <c r="K4657">
        <v>-1.159</v>
      </c>
      <c r="L4657">
        <v>-2.1579999999999999</v>
      </c>
      <c r="M4657">
        <v>-2.9710000000000001</v>
      </c>
      <c r="N4657">
        <v>-3.16</v>
      </c>
      <c r="O4657">
        <v>1.1830000000000001</v>
      </c>
      <c r="P4657">
        <v>1.1970000000000001</v>
      </c>
      <c r="Q4657">
        <v>1.198</v>
      </c>
      <c r="R4657">
        <v>0.94899999999999995</v>
      </c>
      <c r="S4657">
        <v>0.41</v>
      </c>
    </row>
    <row r="4658" spans="1:19" x14ac:dyDescent="0.3">
      <c r="A4658">
        <v>120</v>
      </c>
      <c r="B4658">
        <v>-0.14499999999999999</v>
      </c>
      <c r="C4658">
        <v>-1.1539999999999999</v>
      </c>
      <c r="D4658">
        <v>-2.1389999999999998</v>
      </c>
      <c r="E4658">
        <v>-2.96</v>
      </c>
      <c r="F4658">
        <v>-3.137</v>
      </c>
      <c r="G4658">
        <v>4.2</v>
      </c>
      <c r="H4658">
        <v>-0.01</v>
      </c>
      <c r="I4658">
        <v>4.0179999999999998</v>
      </c>
      <c r="J4658">
        <v>-0.16500000000000001</v>
      </c>
      <c r="K4658">
        <v>-1.1579999999999999</v>
      </c>
      <c r="L4658">
        <v>-2.1539999999999999</v>
      </c>
      <c r="M4658">
        <v>-2.964</v>
      </c>
      <c r="N4658">
        <v>-3.157</v>
      </c>
      <c r="O4658">
        <v>1.1859999999999999</v>
      </c>
      <c r="P4658">
        <v>1.1950000000000001</v>
      </c>
      <c r="Q4658">
        <v>1.1870000000000001</v>
      </c>
      <c r="R4658">
        <v>0.93300000000000005</v>
      </c>
      <c r="S4658">
        <v>0.40899999999999997</v>
      </c>
    </row>
    <row r="4659" spans="1:19" x14ac:dyDescent="0.3">
      <c r="A4659">
        <v>180</v>
      </c>
      <c r="B4659">
        <v>-0.14499999999999999</v>
      </c>
      <c r="C4659">
        <v>-1.1539999999999999</v>
      </c>
      <c r="D4659">
        <v>-2.1389999999999998</v>
      </c>
      <c r="E4659">
        <v>-2.96</v>
      </c>
      <c r="F4659">
        <v>-3.137</v>
      </c>
      <c r="G4659">
        <v>4.2</v>
      </c>
      <c r="H4659">
        <v>-0.01</v>
      </c>
      <c r="I4659">
        <v>4.0179999999999998</v>
      </c>
      <c r="J4659">
        <v>-0.16800000000000001</v>
      </c>
      <c r="K4659">
        <v>-1.1599999999999999</v>
      </c>
      <c r="L4659">
        <v>-2.1560000000000001</v>
      </c>
      <c r="M4659">
        <v>-2.9689999999999999</v>
      </c>
      <c r="N4659">
        <v>-3.1549999999999998</v>
      </c>
      <c r="O4659">
        <v>1.1890000000000001</v>
      </c>
      <c r="P4659">
        <v>1.204</v>
      </c>
      <c r="Q4659">
        <v>1.196</v>
      </c>
      <c r="R4659">
        <v>0.95</v>
      </c>
      <c r="S4659">
        <v>0.40799999999999997</v>
      </c>
    </row>
    <row r="4660" spans="1:19" x14ac:dyDescent="0.3">
      <c r="A4660">
        <v>240</v>
      </c>
      <c r="B4660">
        <v>-0.14499999999999999</v>
      </c>
      <c r="C4660">
        <v>-1.1539999999999999</v>
      </c>
      <c r="D4660">
        <v>-2.1389999999999998</v>
      </c>
      <c r="E4660">
        <v>-2.96</v>
      </c>
      <c r="F4660">
        <v>-3.137</v>
      </c>
      <c r="G4660">
        <v>4.2</v>
      </c>
      <c r="H4660">
        <v>-0.01</v>
      </c>
      <c r="I4660">
        <v>4.0179999999999998</v>
      </c>
      <c r="J4660">
        <v>-0.16900000000000001</v>
      </c>
      <c r="K4660">
        <v>-1.159</v>
      </c>
      <c r="L4660">
        <v>-2.1539999999999999</v>
      </c>
      <c r="M4660">
        <v>-2.97</v>
      </c>
      <c r="N4660">
        <v>-3.1520000000000001</v>
      </c>
      <c r="O4660">
        <v>1.1870000000000001</v>
      </c>
      <c r="P4660">
        <v>1.1990000000000001</v>
      </c>
      <c r="Q4660">
        <v>1.1890000000000001</v>
      </c>
      <c r="R4660">
        <v>0.95199999999999996</v>
      </c>
      <c r="S4660">
        <v>0.40699999999999997</v>
      </c>
    </row>
    <row r="4661" spans="1:19" x14ac:dyDescent="0.3">
      <c r="A4661">
        <v>300</v>
      </c>
      <c r="B4661">
        <v>-0.14499999999999999</v>
      </c>
      <c r="C4661">
        <v>-1.1539999999999999</v>
      </c>
      <c r="D4661">
        <v>-2.1389999999999998</v>
      </c>
      <c r="E4661">
        <v>-2.96</v>
      </c>
      <c r="F4661">
        <v>-3.137</v>
      </c>
      <c r="G4661">
        <v>4.2</v>
      </c>
      <c r="H4661">
        <v>-0.01</v>
      </c>
      <c r="I4661">
        <v>4.0179999999999998</v>
      </c>
      <c r="J4661">
        <v>-0.17100000000000001</v>
      </c>
      <c r="K4661">
        <v>-1.161</v>
      </c>
      <c r="L4661">
        <v>-2.1560000000000001</v>
      </c>
      <c r="M4661">
        <v>-2.968</v>
      </c>
      <c r="N4661">
        <v>-3.149</v>
      </c>
      <c r="O4661">
        <v>1.1879999999999999</v>
      </c>
      <c r="P4661">
        <v>1.2010000000000001</v>
      </c>
      <c r="Q4661">
        <v>1.1930000000000001</v>
      </c>
      <c r="R4661">
        <v>0.94499999999999995</v>
      </c>
      <c r="S4661">
        <v>0.40600000000000003</v>
      </c>
    </row>
    <row r="4662" spans="1:19" x14ac:dyDescent="0.3">
      <c r="A4662">
        <v>360</v>
      </c>
      <c r="B4662">
        <v>-0.14499999999999999</v>
      </c>
      <c r="C4662">
        <v>-1.1539999999999999</v>
      </c>
      <c r="D4662">
        <v>-2.1389999999999998</v>
      </c>
      <c r="E4662">
        <v>-2.96</v>
      </c>
      <c r="F4662">
        <v>-3.137</v>
      </c>
      <c r="G4662">
        <v>4.2</v>
      </c>
      <c r="H4662">
        <v>-0.01</v>
      </c>
      <c r="I4662">
        <v>4.0179999999999998</v>
      </c>
      <c r="J4662">
        <v>-0.17299999999999999</v>
      </c>
      <c r="K4662">
        <v>-1.161</v>
      </c>
      <c r="L4662">
        <v>-2.1560000000000001</v>
      </c>
      <c r="M4662">
        <v>-2.9660000000000002</v>
      </c>
      <c r="N4662">
        <v>-3.1469999999999998</v>
      </c>
      <c r="O4662">
        <v>1.1870000000000001</v>
      </c>
      <c r="P4662">
        <v>1.198</v>
      </c>
      <c r="Q4662">
        <v>1.1950000000000001</v>
      </c>
      <c r="R4662">
        <v>0.93799999999999994</v>
      </c>
      <c r="S4662">
        <v>0.40500000000000003</v>
      </c>
    </row>
    <row r="4663" spans="1:19" x14ac:dyDescent="0.3">
      <c r="A4663">
        <v>420</v>
      </c>
      <c r="B4663">
        <v>-0.14499999999999999</v>
      </c>
      <c r="C4663">
        <v>-1.1539999999999999</v>
      </c>
      <c r="D4663">
        <v>-2.1389999999999998</v>
      </c>
      <c r="E4663">
        <v>-2.96</v>
      </c>
      <c r="F4663">
        <v>-3.137</v>
      </c>
      <c r="G4663">
        <v>4.2</v>
      </c>
      <c r="H4663">
        <v>-0.01</v>
      </c>
      <c r="I4663">
        <v>4.0179999999999998</v>
      </c>
      <c r="J4663">
        <v>-0.17399999999999999</v>
      </c>
      <c r="K4663">
        <v>-1.1619999999999999</v>
      </c>
      <c r="L4663">
        <v>-2.1560000000000001</v>
      </c>
      <c r="M4663">
        <v>-2.964</v>
      </c>
      <c r="N4663">
        <v>-3.145</v>
      </c>
      <c r="O4663">
        <v>1.1870000000000001</v>
      </c>
      <c r="P4663">
        <v>1.196</v>
      </c>
      <c r="Q4663">
        <v>1.194</v>
      </c>
      <c r="R4663">
        <v>0.93500000000000005</v>
      </c>
      <c r="S4663">
        <v>0.40500000000000003</v>
      </c>
    </row>
    <row r="4664" spans="1:19" x14ac:dyDescent="0.3">
      <c r="A4664">
        <v>480</v>
      </c>
      <c r="B4664">
        <v>-0.14499999999999999</v>
      </c>
      <c r="C4664">
        <v>-1.1539999999999999</v>
      </c>
      <c r="D4664">
        <v>-2.1389999999999998</v>
      </c>
      <c r="E4664">
        <v>-2.96</v>
      </c>
      <c r="F4664">
        <v>-3.137</v>
      </c>
      <c r="G4664">
        <v>4.2</v>
      </c>
      <c r="H4664">
        <v>-0.01</v>
      </c>
      <c r="I4664">
        <v>4.0179999999999998</v>
      </c>
      <c r="J4664">
        <v>-0.17599999999999999</v>
      </c>
      <c r="K4664">
        <v>-1.163</v>
      </c>
      <c r="L4664">
        <v>-2.1549999999999998</v>
      </c>
      <c r="M4664">
        <v>-2.9630000000000001</v>
      </c>
      <c r="N4664">
        <v>-3.1419999999999999</v>
      </c>
      <c r="O4664">
        <v>1.1859999999999999</v>
      </c>
      <c r="P4664">
        <v>1.1950000000000001</v>
      </c>
      <c r="Q4664">
        <v>1.1930000000000001</v>
      </c>
      <c r="R4664">
        <v>0.93200000000000005</v>
      </c>
      <c r="S4664">
        <v>0.40400000000000003</v>
      </c>
    </row>
    <row r="4665" spans="1:19" x14ac:dyDescent="0.3">
      <c r="A4665">
        <v>540</v>
      </c>
      <c r="B4665">
        <v>-0.14499999999999999</v>
      </c>
      <c r="C4665">
        <v>-1.1539999999999999</v>
      </c>
      <c r="D4665">
        <v>-2.1389999999999998</v>
      </c>
      <c r="E4665">
        <v>-2.96</v>
      </c>
      <c r="F4665">
        <v>-3.137</v>
      </c>
      <c r="G4665">
        <v>4.2</v>
      </c>
      <c r="H4665">
        <v>-0.01</v>
      </c>
      <c r="I4665">
        <v>4.0179999999999998</v>
      </c>
      <c r="J4665">
        <v>-0.17699999999999999</v>
      </c>
      <c r="K4665">
        <v>-1.1639999999999999</v>
      </c>
      <c r="L4665">
        <v>-2.1549999999999998</v>
      </c>
      <c r="M4665">
        <v>-2.9609999999999999</v>
      </c>
      <c r="N4665">
        <v>-3.14</v>
      </c>
      <c r="O4665">
        <v>1.1859999999999999</v>
      </c>
      <c r="P4665">
        <v>1.1950000000000001</v>
      </c>
      <c r="Q4665">
        <v>1.1930000000000001</v>
      </c>
      <c r="R4665">
        <v>0.93</v>
      </c>
      <c r="S4665">
        <v>0.40300000000000002</v>
      </c>
    </row>
    <row r="4666" spans="1:19" x14ac:dyDescent="0.3">
      <c r="A4666">
        <v>600</v>
      </c>
      <c r="B4666">
        <v>-0.14499999999999999</v>
      </c>
      <c r="C4666">
        <v>-1.1539999999999999</v>
      </c>
      <c r="D4666">
        <v>-2.1389999999999998</v>
      </c>
      <c r="E4666">
        <v>-2.96</v>
      </c>
      <c r="F4666">
        <v>-3.137</v>
      </c>
      <c r="G4666">
        <v>4.2</v>
      </c>
      <c r="H4666">
        <v>-0.01</v>
      </c>
      <c r="I4666">
        <v>4.0179999999999998</v>
      </c>
      <c r="J4666">
        <v>-0.17899999999999999</v>
      </c>
      <c r="K4666">
        <v>-1.165</v>
      </c>
      <c r="L4666">
        <v>-2.1560000000000001</v>
      </c>
      <c r="M4666">
        <v>-2.96</v>
      </c>
      <c r="N4666">
        <v>-3.137</v>
      </c>
      <c r="O4666">
        <v>1.1850000000000001</v>
      </c>
      <c r="P4666">
        <v>1.1930000000000001</v>
      </c>
      <c r="Q4666">
        <v>1.1930000000000001</v>
      </c>
      <c r="R4666">
        <v>0.92800000000000005</v>
      </c>
      <c r="S4666">
        <v>0.40200000000000002</v>
      </c>
    </row>
    <row r="4668" spans="1:19" x14ac:dyDescent="0.3">
      <c r="A4668" t="s">
        <v>0</v>
      </c>
      <c r="B4668" t="s">
        <v>360</v>
      </c>
    </row>
    <row r="4669" spans="1:19" x14ac:dyDescent="0.3">
      <c r="A4669">
        <v>0</v>
      </c>
      <c r="B4669">
        <v>-0.14499999999999999</v>
      </c>
      <c r="C4669">
        <v>-1.155</v>
      </c>
      <c r="D4669">
        <v>-2.1389999999999998</v>
      </c>
      <c r="E4669">
        <v>-2.9540000000000002</v>
      </c>
      <c r="F4669">
        <v>-3.1280000000000001</v>
      </c>
      <c r="G4669">
        <v>4.2</v>
      </c>
      <c r="H4669">
        <v>-0.01</v>
      </c>
      <c r="I4669">
        <v>4.0179999999999998</v>
      </c>
      <c r="J4669">
        <v>-0.16</v>
      </c>
      <c r="K4669">
        <v>-1.1599999999999999</v>
      </c>
      <c r="L4669">
        <v>-2.1560000000000001</v>
      </c>
      <c r="M4669">
        <v>-2.9620000000000002</v>
      </c>
      <c r="N4669">
        <v>-3.16</v>
      </c>
      <c r="O4669">
        <v>1.1850000000000001</v>
      </c>
      <c r="P4669">
        <v>1.1839999999999999</v>
      </c>
      <c r="Q4669">
        <v>1.1779999999999999</v>
      </c>
      <c r="R4669">
        <v>0.92500000000000004</v>
      </c>
      <c r="S4669">
        <v>0.43</v>
      </c>
    </row>
    <row r="4670" spans="1:19" x14ac:dyDescent="0.3">
      <c r="A4670">
        <v>60</v>
      </c>
      <c r="B4670">
        <v>-0.14499999999999999</v>
      </c>
      <c r="C4670">
        <v>-1.155</v>
      </c>
      <c r="D4670">
        <v>-2.1389999999999998</v>
      </c>
      <c r="E4670">
        <v>-2.9540000000000002</v>
      </c>
      <c r="F4670">
        <v>-3.1280000000000001</v>
      </c>
      <c r="G4670">
        <v>4.2</v>
      </c>
      <c r="H4670">
        <v>-0.01</v>
      </c>
      <c r="I4670">
        <v>4.0179999999999998</v>
      </c>
      <c r="J4670">
        <v>-0.161</v>
      </c>
      <c r="K4670">
        <v>-1.159</v>
      </c>
      <c r="L4670">
        <v>-2.1579999999999999</v>
      </c>
      <c r="M4670">
        <v>-2.9649999999999999</v>
      </c>
      <c r="N4670">
        <v>-3.15</v>
      </c>
      <c r="O4670">
        <v>1.1830000000000001</v>
      </c>
      <c r="P4670">
        <v>1.1970000000000001</v>
      </c>
      <c r="Q4670">
        <v>1.1970000000000001</v>
      </c>
      <c r="R4670">
        <v>0.94199999999999995</v>
      </c>
      <c r="S4670">
        <v>0.40600000000000003</v>
      </c>
    </row>
    <row r="4671" spans="1:19" x14ac:dyDescent="0.3">
      <c r="A4671">
        <v>120</v>
      </c>
      <c r="B4671">
        <v>-0.14499999999999999</v>
      </c>
      <c r="C4671">
        <v>-1.155</v>
      </c>
      <c r="D4671">
        <v>-2.1389999999999998</v>
      </c>
      <c r="E4671">
        <v>-2.9540000000000002</v>
      </c>
      <c r="F4671">
        <v>-3.1280000000000001</v>
      </c>
      <c r="G4671">
        <v>4.2</v>
      </c>
      <c r="H4671">
        <v>-0.01</v>
      </c>
      <c r="I4671">
        <v>4.0179999999999998</v>
      </c>
      <c r="J4671">
        <v>-0.16500000000000001</v>
      </c>
      <c r="K4671">
        <v>-1.1579999999999999</v>
      </c>
      <c r="L4671">
        <v>-2.1539999999999999</v>
      </c>
      <c r="M4671">
        <v>-2.9580000000000002</v>
      </c>
      <c r="N4671">
        <v>-3.1469999999999998</v>
      </c>
      <c r="O4671">
        <v>1.1859999999999999</v>
      </c>
      <c r="P4671">
        <v>1.1950000000000001</v>
      </c>
      <c r="Q4671">
        <v>1.1870000000000001</v>
      </c>
      <c r="R4671">
        <v>0.92700000000000005</v>
      </c>
      <c r="S4671">
        <v>0.40500000000000003</v>
      </c>
    </row>
    <row r="4672" spans="1:19" x14ac:dyDescent="0.3">
      <c r="A4672">
        <v>180</v>
      </c>
      <c r="B4672">
        <v>-0.14499999999999999</v>
      </c>
      <c r="C4672">
        <v>-1.155</v>
      </c>
      <c r="D4672">
        <v>-2.1389999999999998</v>
      </c>
      <c r="E4672">
        <v>-2.9540000000000002</v>
      </c>
      <c r="F4672">
        <v>-3.1280000000000001</v>
      </c>
      <c r="G4672">
        <v>4.2</v>
      </c>
      <c r="H4672">
        <v>-0.01</v>
      </c>
      <c r="I4672">
        <v>4.0179999999999998</v>
      </c>
      <c r="J4672">
        <v>-0.16800000000000001</v>
      </c>
      <c r="K4672">
        <v>-1.1599999999999999</v>
      </c>
      <c r="L4672">
        <v>-2.1560000000000001</v>
      </c>
      <c r="M4672">
        <v>-2.9630000000000001</v>
      </c>
      <c r="N4672">
        <v>-3.145</v>
      </c>
      <c r="O4672">
        <v>1.1890000000000001</v>
      </c>
      <c r="P4672">
        <v>1.204</v>
      </c>
      <c r="Q4672">
        <v>1.196</v>
      </c>
      <c r="R4672">
        <v>0.94399999999999995</v>
      </c>
      <c r="S4672">
        <v>0.40500000000000003</v>
      </c>
    </row>
    <row r="4673" spans="1:19" x14ac:dyDescent="0.3">
      <c r="A4673">
        <v>240</v>
      </c>
      <c r="B4673">
        <v>-0.14499999999999999</v>
      </c>
      <c r="C4673">
        <v>-1.155</v>
      </c>
      <c r="D4673">
        <v>-2.1389999999999998</v>
      </c>
      <c r="E4673">
        <v>-2.9540000000000002</v>
      </c>
      <c r="F4673">
        <v>-3.1280000000000001</v>
      </c>
      <c r="G4673">
        <v>4.2</v>
      </c>
      <c r="H4673">
        <v>-0.01</v>
      </c>
      <c r="I4673">
        <v>4.0179999999999998</v>
      </c>
      <c r="J4673">
        <v>-0.16900000000000001</v>
      </c>
      <c r="K4673">
        <v>-1.159</v>
      </c>
      <c r="L4673">
        <v>-2.1539999999999999</v>
      </c>
      <c r="M4673">
        <v>-2.964</v>
      </c>
      <c r="N4673">
        <v>-3.1419999999999999</v>
      </c>
      <c r="O4673">
        <v>1.1870000000000001</v>
      </c>
      <c r="P4673">
        <v>1.1990000000000001</v>
      </c>
      <c r="Q4673">
        <v>1.1890000000000001</v>
      </c>
      <c r="R4673">
        <v>0.94499999999999995</v>
      </c>
      <c r="S4673">
        <v>0.40400000000000003</v>
      </c>
    </row>
    <row r="4674" spans="1:19" x14ac:dyDescent="0.3">
      <c r="A4674">
        <v>300</v>
      </c>
      <c r="B4674">
        <v>-0.14499999999999999</v>
      </c>
      <c r="C4674">
        <v>-1.155</v>
      </c>
      <c r="D4674">
        <v>-2.1389999999999998</v>
      </c>
      <c r="E4674">
        <v>-2.9540000000000002</v>
      </c>
      <c r="F4674">
        <v>-3.1280000000000001</v>
      </c>
      <c r="G4674">
        <v>4.2</v>
      </c>
      <c r="H4674">
        <v>-0.01</v>
      </c>
      <c r="I4674">
        <v>4.0179999999999998</v>
      </c>
      <c r="J4674">
        <v>-0.17100000000000001</v>
      </c>
      <c r="K4674">
        <v>-1.161</v>
      </c>
      <c r="L4674">
        <v>-2.1549999999999998</v>
      </c>
      <c r="M4674">
        <v>-2.9620000000000002</v>
      </c>
      <c r="N4674">
        <v>-3.1389999999999998</v>
      </c>
      <c r="O4674">
        <v>1.1879999999999999</v>
      </c>
      <c r="P4674">
        <v>1.2010000000000001</v>
      </c>
      <c r="Q4674">
        <v>1.1919999999999999</v>
      </c>
      <c r="R4674">
        <v>0.93899999999999995</v>
      </c>
      <c r="S4674">
        <v>0.40300000000000002</v>
      </c>
    </row>
    <row r="4675" spans="1:19" x14ac:dyDescent="0.3">
      <c r="A4675">
        <v>360</v>
      </c>
      <c r="B4675">
        <v>-0.14499999999999999</v>
      </c>
      <c r="C4675">
        <v>-1.155</v>
      </c>
      <c r="D4675">
        <v>-2.1389999999999998</v>
      </c>
      <c r="E4675">
        <v>-2.9540000000000002</v>
      </c>
      <c r="F4675">
        <v>-3.1280000000000001</v>
      </c>
      <c r="G4675">
        <v>4.2</v>
      </c>
      <c r="H4675">
        <v>-0.01</v>
      </c>
      <c r="I4675">
        <v>4.0179999999999998</v>
      </c>
      <c r="J4675">
        <v>-0.17299999999999999</v>
      </c>
      <c r="K4675">
        <v>-1.161</v>
      </c>
      <c r="L4675">
        <v>-2.1560000000000001</v>
      </c>
      <c r="M4675">
        <v>-2.96</v>
      </c>
      <c r="N4675">
        <v>-3.137</v>
      </c>
      <c r="O4675">
        <v>1.1870000000000001</v>
      </c>
      <c r="P4675">
        <v>1.198</v>
      </c>
      <c r="Q4675">
        <v>1.1950000000000001</v>
      </c>
      <c r="R4675">
        <v>0.93200000000000005</v>
      </c>
      <c r="S4675">
        <v>0.40200000000000002</v>
      </c>
    </row>
    <row r="4676" spans="1:19" x14ac:dyDescent="0.3">
      <c r="A4676">
        <v>420</v>
      </c>
      <c r="B4676">
        <v>-0.14499999999999999</v>
      </c>
      <c r="C4676">
        <v>-1.155</v>
      </c>
      <c r="D4676">
        <v>-2.1389999999999998</v>
      </c>
      <c r="E4676">
        <v>-2.9540000000000002</v>
      </c>
      <c r="F4676">
        <v>-3.1280000000000001</v>
      </c>
      <c r="G4676">
        <v>4.2</v>
      </c>
      <c r="H4676">
        <v>-0.01</v>
      </c>
      <c r="I4676">
        <v>4.0179999999999998</v>
      </c>
      <c r="J4676">
        <v>-0.17399999999999999</v>
      </c>
      <c r="K4676">
        <v>-1.1619999999999999</v>
      </c>
      <c r="L4676">
        <v>-2.1549999999999998</v>
      </c>
      <c r="M4676">
        <v>-2.9580000000000002</v>
      </c>
      <c r="N4676">
        <v>-3.1349999999999998</v>
      </c>
      <c r="O4676">
        <v>1.1870000000000001</v>
      </c>
      <c r="P4676">
        <v>1.196</v>
      </c>
      <c r="Q4676">
        <v>1.194</v>
      </c>
      <c r="R4676">
        <v>0.92800000000000005</v>
      </c>
      <c r="S4676">
        <v>0.40100000000000002</v>
      </c>
    </row>
    <row r="4677" spans="1:19" x14ac:dyDescent="0.3">
      <c r="A4677">
        <v>480</v>
      </c>
      <c r="B4677">
        <v>-0.14499999999999999</v>
      </c>
      <c r="C4677">
        <v>-1.155</v>
      </c>
      <c r="D4677">
        <v>-2.1389999999999998</v>
      </c>
      <c r="E4677">
        <v>-2.9540000000000002</v>
      </c>
      <c r="F4677">
        <v>-3.1280000000000001</v>
      </c>
      <c r="G4677">
        <v>4.2</v>
      </c>
      <c r="H4677">
        <v>-0.01</v>
      </c>
      <c r="I4677">
        <v>4.0179999999999998</v>
      </c>
      <c r="J4677">
        <v>-0.17599999999999999</v>
      </c>
      <c r="K4677">
        <v>-1.163</v>
      </c>
      <c r="L4677">
        <v>-2.1549999999999998</v>
      </c>
      <c r="M4677">
        <v>-2.9569999999999999</v>
      </c>
      <c r="N4677">
        <v>-3.1320000000000001</v>
      </c>
      <c r="O4677">
        <v>1.1859999999999999</v>
      </c>
      <c r="P4677">
        <v>1.1950000000000001</v>
      </c>
      <c r="Q4677">
        <v>1.1930000000000001</v>
      </c>
      <c r="R4677">
        <v>0.92500000000000004</v>
      </c>
      <c r="S4677">
        <v>0.40100000000000002</v>
      </c>
    </row>
    <row r="4678" spans="1:19" x14ac:dyDescent="0.3">
      <c r="A4678">
        <v>540</v>
      </c>
      <c r="B4678">
        <v>-0.14499999999999999</v>
      </c>
      <c r="C4678">
        <v>-1.155</v>
      </c>
      <c r="D4678">
        <v>-2.1389999999999998</v>
      </c>
      <c r="E4678">
        <v>-2.9540000000000002</v>
      </c>
      <c r="F4678">
        <v>-3.1280000000000001</v>
      </c>
      <c r="G4678">
        <v>4.2</v>
      </c>
      <c r="H4678">
        <v>-0.01</v>
      </c>
      <c r="I4678">
        <v>4.0179999999999998</v>
      </c>
      <c r="J4678">
        <v>-0.17699999999999999</v>
      </c>
      <c r="K4678">
        <v>-1.1639999999999999</v>
      </c>
      <c r="L4678">
        <v>-2.1549999999999998</v>
      </c>
      <c r="M4678">
        <v>-2.9550000000000001</v>
      </c>
      <c r="N4678">
        <v>-3.13</v>
      </c>
      <c r="O4678">
        <v>1.1859999999999999</v>
      </c>
      <c r="P4678">
        <v>1.1950000000000001</v>
      </c>
      <c r="Q4678">
        <v>1.1919999999999999</v>
      </c>
      <c r="R4678">
        <v>0.92300000000000004</v>
      </c>
      <c r="S4678">
        <v>0.4</v>
      </c>
    </row>
    <row r="4679" spans="1:19" x14ac:dyDescent="0.3">
      <c r="A4679">
        <v>600</v>
      </c>
      <c r="B4679">
        <v>-0.14499999999999999</v>
      </c>
      <c r="C4679">
        <v>-1.155</v>
      </c>
      <c r="D4679">
        <v>-2.1389999999999998</v>
      </c>
      <c r="E4679">
        <v>-2.9540000000000002</v>
      </c>
      <c r="F4679">
        <v>-3.1280000000000001</v>
      </c>
      <c r="G4679">
        <v>4.2</v>
      </c>
      <c r="H4679">
        <v>-0.01</v>
      </c>
      <c r="I4679">
        <v>4.0179999999999998</v>
      </c>
      <c r="J4679">
        <v>-0.17899999999999999</v>
      </c>
      <c r="K4679">
        <v>-1.165</v>
      </c>
      <c r="L4679">
        <v>-2.1549999999999998</v>
      </c>
      <c r="M4679">
        <v>-2.9540000000000002</v>
      </c>
      <c r="N4679">
        <v>-3.1280000000000001</v>
      </c>
      <c r="O4679">
        <v>1.1850000000000001</v>
      </c>
      <c r="P4679">
        <v>1.1930000000000001</v>
      </c>
      <c r="Q4679">
        <v>1.1919999999999999</v>
      </c>
      <c r="R4679">
        <v>0.92100000000000004</v>
      </c>
      <c r="S4679">
        <v>0.39900000000000002</v>
      </c>
    </row>
    <row r="4681" spans="1:19" x14ac:dyDescent="0.3">
      <c r="A4681" t="s">
        <v>0</v>
      </c>
      <c r="B4681" t="s">
        <v>361</v>
      </c>
    </row>
    <row r="4682" spans="1:19" x14ac:dyDescent="0.3">
      <c r="A4682">
        <v>0</v>
      </c>
      <c r="B4682">
        <v>-0.14399999999999999</v>
      </c>
      <c r="C4682">
        <v>-1.1539999999999999</v>
      </c>
      <c r="D4682">
        <v>-2.14</v>
      </c>
      <c r="E4682">
        <v>-2.9980000000000002</v>
      </c>
      <c r="F4682">
        <v>-3.2050000000000001</v>
      </c>
      <c r="G4682">
        <v>4.2</v>
      </c>
      <c r="H4682">
        <v>0</v>
      </c>
      <c r="I4682">
        <v>4.0179999999999998</v>
      </c>
      <c r="J4682">
        <v>-0.16</v>
      </c>
      <c r="K4682">
        <v>-1.1599999999999999</v>
      </c>
      <c r="L4682">
        <v>-2.157</v>
      </c>
      <c r="M4682">
        <v>-3.004</v>
      </c>
      <c r="N4682">
        <v>-3.24</v>
      </c>
      <c r="O4682">
        <v>1.1850000000000001</v>
      </c>
      <c r="P4682">
        <v>1.1839999999999999</v>
      </c>
      <c r="Q4682">
        <v>1.18</v>
      </c>
      <c r="R4682">
        <v>0.97299999999999998</v>
      </c>
      <c r="S4682">
        <v>0.45900000000000002</v>
      </c>
    </row>
    <row r="4683" spans="1:19" x14ac:dyDescent="0.3">
      <c r="A4683">
        <v>60</v>
      </c>
      <c r="B4683">
        <v>-0.14399999999999999</v>
      </c>
      <c r="C4683">
        <v>-1.1539999999999999</v>
      </c>
      <c r="D4683">
        <v>-2.14</v>
      </c>
      <c r="E4683">
        <v>-2.9980000000000002</v>
      </c>
      <c r="F4683">
        <v>-3.2050000000000001</v>
      </c>
      <c r="G4683">
        <v>4.2</v>
      </c>
      <c r="H4683">
        <v>0</v>
      </c>
      <c r="I4683">
        <v>4.0179999999999998</v>
      </c>
      <c r="J4683">
        <v>-0.16</v>
      </c>
      <c r="K4683">
        <v>-1.159</v>
      </c>
      <c r="L4683">
        <v>-2.1589999999999998</v>
      </c>
      <c r="M4683">
        <v>-3.008</v>
      </c>
      <c r="N4683">
        <v>-3.23</v>
      </c>
      <c r="O4683">
        <v>1.1850000000000001</v>
      </c>
      <c r="P4683">
        <v>1.196</v>
      </c>
      <c r="Q4683">
        <v>1.1990000000000001</v>
      </c>
      <c r="R4683">
        <v>0.99399999999999999</v>
      </c>
      <c r="S4683">
        <v>0.433</v>
      </c>
    </row>
    <row r="4684" spans="1:19" x14ac:dyDescent="0.3">
      <c r="A4684">
        <v>120</v>
      </c>
      <c r="B4684">
        <v>-0.14399999999999999</v>
      </c>
      <c r="C4684">
        <v>-1.1539999999999999</v>
      </c>
      <c r="D4684">
        <v>-2.14</v>
      </c>
      <c r="E4684">
        <v>-2.9980000000000002</v>
      </c>
      <c r="F4684">
        <v>-3.2050000000000001</v>
      </c>
      <c r="G4684">
        <v>4.2</v>
      </c>
      <c r="H4684">
        <v>0</v>
      </c>
      <c r="I4684">
        <v>4.0179999999999998</v>
      </c>
      <c r="J4684">
        <v>-0.16300000000000001</v>
      </c>
      <c r="K4684">
        <v>-1.159</v>
      </c>
      <c r="L4684">
        <v>-2.1549999999999998</v>
      </c>
      <c r="M4684">
        <v>-3.0009999999999999</v>
      </c>
      <c r="N4684">
        <v>-3.2269999999999999</v>
      </c>
      <c r="O4684">
        <v>1.19</v>
      </c>
      <c r="P4684">
        <v>1.196</v>
      </c>
      <c r="Q4684">
        <v>1.1879999999999999</v>
      </c>
      <c r="R4684">
        <v>0.97699999999999998</v>
      </c>
      <c r="S4684">
        <v>0.432</v>
      </c>
    </row>
    <row r="4685" spans="1:19" x14ac:dyDescent="0.3">
      <c r="A4685">
        <v>180</v>
      </c>
      <c r="B4685">
        <v>-0.14399999999999999</v>
      </c>
      <c r="C4685">
        <v>-1.1539999999999999</v>
      </c>
      <c r="D4685">
        <v>-2.14</v>
      </c>
      <c r="E4685">
        <v>-2.9980000000000002</v>
      </c>
      <c r="F4685">
        <v>-3.2050000000000001</v>
      </c>
      <c r="G4685">
        <v>4.2</v>
      </c>
      <c r="H4685">
        <v>0</v>
      </c>
      <c r="I4685">
        <v>4.0179999999999998</v>
      </c>
      <c r="J4685">
        <v>-0.16600000000000001</v>
      </c>
      <c r="K4685">
        <v>-1.1599999999999999</v>
      </c>
      <c r="L4685">
        <v>-2.1579999999999999</v>
      </c>
      <c r="M4685">
        <v>-3.0049999999999999</v>
      </c>
      <c r="N4685">
        <v>-3.2240000000000002</v>
      </c>
      <c r="O4685">
        <v>1.194</v>
      </c>
      <c r="P4685">
        <v>1.204</v>
      </c>
      <c r="Q4685">
        <v>1.1990000000000001</v>
      </c>
      <c r="R4685">
        <v>0.99099999999999999</v>
      </c>
      <c r="S4685">
        <v>0.43099999999999999</v>
      </c>
    </row>
    <row r="4686" spans="1:19" x14ac:dyDescent="0.3">
      <c r="A4686">
        <v>240</v>
      </c>
      <c r="B4686">
        <v>-0.14399999999999999</v>
      </c>
      <c r="C4686">
        <v>-1.1539999999999999</v>
      </c>
      <c r="D4686">
        <v>-2.14</v>
      </c>
      <c r="E4686">
        <v>-2.9980000000000002</v>
      </c>
      <c r="F4686">
        <v>-3.2050000000000001</v>
      </c>
      <c r="G4686">
        <v>4.2</v>
      </c>
      <c r="H4686">
        <v>0</v>
      </c>
      <c r="I4686">
        <v>4.0179999999999998</v>
      </c>
      <c r="J4686">
        <v>-0.16600000000000001</v>
      </c>
      <c r="K4686">
        <v>-1.159</v>
      </c>
      <c r="L4686">
        <v>-2.1560000000000001</v>
      </c>
      <c r="M4686">
        <v>-3.0070000000000001</v>
      </c>
      <c r="N4686">
        <v>-3.2210000000000001</v>
      </c>
      <c r="O4686">
        <v>1.1930000000000001</v>
      </c>
      <c r="P4686">
        <v>1.1990000000000001</v>
      </c>
      <c r="Q4686">
        <v>1.1930000000000001</v>
      </c>
      <c r="R4686">
        <v>0.995</v>
      </c>
      <c r="S4686">
        <v>0.43</v>
      </c>
    </row>
    <row r="4687" spans="1:19" x14ac:dyDescent="0.3">
      <c r="A4687">
        <v>300</v>
      </c>
      <c r="B4687">
        <v>-0.14399999999999999</v>
      </c>
      <c r="C4687">
        <v>-1.1539999999999999</v>
      </c>
      <c r="D4687">
        <v>-2.14</v>
      </c>
      <c r="E4687">
        <v>-2.9980000000000002</v>
      </c>
      <c r="F4687">
        <v>-3.2050000000000001</v>
      </c>
      <c r="G4687">
        <v>4.2</v>
      </c>
      <c r="H4687">
        <v>0</v>
      </c>
      <c r="I4687">
        <v>4.0179999999999998</v>
      </c>
      <c r="J4687">
        <v>-0.16700000000000001</v>
      </c>
      <c r="K4687">
        <v>-1.1599999999999999</v>
      </c>
      <c r="L4687">
        <v>-2.1560000000000001</v>
      </c>
      <c r="M4687">
        <v>-3.0059999999999998</v>
      </c>
      <c r="N4687">
        <v>-3.218</v>
      </c>
      <c r="O4687">
        <v>1.1950000000000001</v>
      </c>
      <c r="P4687">
        <v>1.2010000000000001</v>
      </c>
      <c r="Q4687">
        <v>1.194</v>
      </c>
      <c r="R4687">
        <v>0.99</v>
      </c>
      <c r="S4687">
        <v>0.42899999999999999</v>
      </c>
    </row>
    <row r="4688" spans="1:19" x14ac:dyDescent="0.3">
      <c r="A4688">
        <v>360</v>
      </c>
      <c r="B4688">
        <v>-0.14399999999999999</v>
      </c>
      <c r="C4688">
        <v>-1.1539999999999999</v>
      </c>
      <c r="D4688">
        <v>-2.14</v>
      </c>
      <c r="E4688">
        <v>-2.9980000000000002</v>
      </c>
      <c r="F4688">
        <v>-3.2050000000000001</v>
      </c>
      <c r="G4688">
        <v>4.2</v>
      </c>
      <c r="H4688">
        <v>0</v>
      </c>
      <c r="I4688">
        <v>4.0179999999999998</v>
      </c>
      <c r="J4688">
        <v>-0.16700000000000001</v>
      </c>
      <c r="K4688">
        <v>-1.161</v>
      </c>
      <c r="L4688">
        <v>-2.157</v>
      </c>
      <c r="M4688">
        <v>-3.004</v>
      </c>
      <c r="N4688">
        <v>-3.2160000000000002</v>
      </c>
      <c r="O4688">
        <v>1.1950000000000001</v>
      </c>
      <c r="P4688">
        <v>1.1990000000000001</v>
      </c>
      <c r="Q4688">
        <v>1.1970000000000001</v>
      </c>
      <c r="R4688">
        <v>0.98399999999999999</v>
      </c>
      <c r="S4688">
        <v>0.42799999999999999</v>
      </c>
    </row>
    <row r="4689" spans="1:19" x14ac:dyDescent="0.3">
      <c r="A4689">
        <v>420</v>
      </c>
      <c r="B4689">
        <v>-0.14399999999999999</v>
      </c>
      <c r="C4689">
        <v>-1.1539999999999999</v>
      </c>
      <c r="D4689">
        <v>-2.14</v>
      </c>
      <c r="E4689">
        <v>-2.9980000000000002</v>
      </c>
      <c r="F4689">
        <v>-3.2050000000000001</v>
      </c>
      <c r="G4689">
        <v>4.2</v>
      </c>
      <c r="H4689">
        <v>0</v>
      </c>
      <c r="I4689">
        <v>4.0179999999999998</v>
      </c>
      <c r="J4689">
        <v>-0.16700000000000001</v>
      </c>
      <c r="K4689">
        <v>-1.161</v>
      </c>
      <c r="L4689">
        <v>-2.157</v>
      </c>
      <c r="M4689">
        <v>-3.0019999999999998</v>
      </c>
      <c r="N4689">
        <v>-3.2130000000000001</v>
      </c>
      <c r="O4689">
        <v>1.196</v>
      </c>
      <c r="P4689">
        <v>1.198</v>
      </c>
      <c r="Q4689">
        <v>1.1970000000000001</v>
      </c>
      <c r="R4689">
        <v>0.98</v>
      </c>
      <c r="S4689">
        <v>0.42699999999999999</v>
      </c>
    </row>
    <row r="4690" spans="1:19" x14ac:dyDescent="0.3">
      <c r="A4690">
        <v>480</v>
      </c>
      <c r="B4690">
        <v>-0.14399999999999999</v>
      </c>
      <c r="C4690">
        <v>-1.1539999999999999</v>
      </c>
      <c r="D4690">
        <v>-2.14</v>
      </c>
      <c r="E4690">
        <v>-2.9980000000000002</v>
      </c>
      <c r="F4690">
        <v>-3.2050000000000001</v>
      </c>
      <c r="G4690">
        <v>4.2</v>
      </c>
      <c r="H4690">
        <v>0</v>
      </c>
      <c r="I4690">
        <v>4.0179999999999998</v>
      </c>
      <c r="J4690">
        <v>-0.16700000000000001</v>
      </c>
      <c r="K4690">
        <v>-1.1619999999999999</v>
      </c>
      <c r="L4690">
        <v>-2.1560000000000001</v>
      </c>
      <c r="M4690">
        <v>-3.0009999999999999</v>
      </c>
      <c r="N4690">
        <v>-3.21</v>
      </c>
      <c r="O4690">
        <v>1.196</v>
      </c>
      <c r="P4690">
        <v>1.198</v>
      </c>
      <c r="Q4690">
        <v>1.1950000000000001</v>
      </c>
      <c r="R4690">
        <v>0.97699999999999998</v>
      </c>
      <c r="S4690">
        <v>0.42599999999999999</v>
      </c>
    </row>
    <row r="4691" spans="1:19" x14ac:dyDescent="0.3">
      <c r="A4691">
        <v>540</v>
      </c>
      <c r="B4691">
        <v>-0.14399999999999999</v>
      </c>
      <c r="C4691">
        <v>-1.1539999999999999</v>
      </c>
      <c r="D4691">
        <v>-2.14</v>
      </c>
      <c r="E4691">
        <v>-2.9980000000000002</v>
      </c>
      <c r="F4691">
        <v>-3.2050000000000001</v>
      </c>
      <c r="G4691">
        <v>4.2</v>
      </c>
      <c r="H4691">
        <v>0</v>
      </c>
      <c r="I4691">
        <v>4.0179999999999998</v>
      </c>
      <c r="J4691">
        <v>-0.16700000000000001</v>
      </c>
      <c r="K4691">
        <v>-1.163</v>
      </c>
      <c r="L4691">
        <v>-2.1560000000000001</v>
      </c>
      <c r="M4691">
        <v>-3</v>
      </c>
      <c r="N4691">
        <v>-3.2080000000000002</v>
      </c>
      <c r="O4691">
        <v>1.196</v>
      </c>
      <c r="P4691">
        <v>1.198</v>
      </c>
      <c r="Q4691">
        <v>1.1950000000000001</v>
      </c>
      <c r="R4691">
        <v>0.97499999999999998</v>
      </c>
      <c r="S4691">
        <v>0.42499999999999999</v>
      </c>
    </row>
    <row r="4692" spans="1:19" x14ac:dyDescent="0.3">
      <c r="A4692">
        <v>600</v>
      </c>
      <c r="B4692">
        <v>-0.14399999999999999</v>
      </c>
      <c r="C4692">
        <v>-1.1539999999999999</v>
      </c>
      <c r="D4692">
        <v>-2.14</v>
      </c>
      <c r="E4692">
        <v>-2.9980000000000002</v>
      </c>
      <c r="F4692">
        <v>-3.2050000000000001</v>
      </c>
      <c r="G4692">
        <v>4.2</v>
      </c>
      <c r="H4692">
        <v>0</v>
      </c>
      <c r="I4692">
        <v>4.0179999999999998</v>
      </c>
      <c r="J4692">
        <v>-0.16800000000000001</v>
      </c>
      <c r="K4692">
        <v>-1.163</v>
      </c>
      <c r="L4692">
        <v>-2.157</v>
      </c>
      <c r="M4692">
        <v>-2.9980000000000002</v>
      </c>
      <c r="N4692">
        <v>-3.2050000000000001</v>
      </c>
      <c r="O4692">
        <v>1.1970000000000001</v>
      </c>
      <c r="P4692">
        <v>1.1970000000000001</v>
      </c>
      <c r="Q4692">
        <v>1.1950000000000001</v>
      </c>
      <c r="R4692">
        <v>0.97299999999999998</v>
      </c>
      <c r="S4692">
        <v>0.42499999999999999</v>
      </c>
    </row>
    <row r="4694" spans="1:19" x14ac:dyDescent="0.3">
      <c r="A4694" t="s">
        <v>0</v>
      </c>
      <c r="B4694" t="s">
        <v>362</v>
      </c>
    </row>
    <row r="4695" spans="1:19" x14ac:dyDescent="0.3">
      <c r="A4695">
        <v>0</v>
      </c>
      <c r="B4695">
        <v>-0.14499999999999999</v>
      </c>
      <c r="C4695">
        <v>-1.1539999999999999</v>
      </c>
      <c r="D4695">
        <v>-2.1389999999999998</v>
      </c>
      <c r="E4695">
        <v>-2.9929999999999999</v>
      </c>
      <c r="F4695">
        <v>-3.1960000000000002</v>
      </c>
      <c r="G4695">
        <v>4.2</v>
      </c>
      <c r="H4695">
        <v>0</v>
      </c>
      <c r="I4695">
        <v>4.0179999999999998</v>
      </c>
      <c r="J4695">
        <v>-0.16</v>
      </c>
      <c r="K4695">
        <v>-1.1599999999999999</v>
      </c>
      <c r="L4695">
        <v>-2.157</v>
      </c>
      <c r="M4695">
        <v>-2.9990000000000001</v>
      </c>
      <c r="N4695">
        <v>-3.23</v>
      </c>
      <c r="O4695">
        <v>1.1850000000000001</v>
      </c>
      <c r="P4695">
        <v>1.1839999999999999</v>
      </c>
      <c r="Q4695">
        <v>1.179</v>
      </c>
      <c r="R4695">
        <v>0.96699999999999997</v>
      </c>
      <c r="S4695">
        <v>0.45500000000000002</v>
      </c>
    </row>
    <row r="4696" spans="1:19" x14ac:dyDescent="0.3">
      <c r="A4696">
        <v>60</v>
      </c>
      <c r="B4696">
        <v>-0.14499999999999999</v>
      </c>
      <c r="C4696">
        <v>-1.1539999999999999</v>
      </c>
      <c r="D4696">
        <v>-2.1389999999999998</v>
      </c>
      <c r="E4696">
        <v>-2.9929999999999999</v>
      </c>
      <c r="F4696">
        <v>-3.1960000000000002</v>
      </c>
      <c r="G4696">
        <v>4.2</v>
      </c>
      <c r="H4696">
        <v>0</v>
      </c>
      <c r="I4696">
        <v>4.0179999999999998</v>
      </c>
      <c r="J4696">
        <v>-0.16</v>
      </c>
      <c r="K4696">
        <v>-1.159</v>
      </c>
      <c r="L4696">
        <v>-2.1589999999999998</v>
      </c>
      <c r="M4696">
        <v>-3.0030000000000001</v>
      </c>
      <c r="N4696">
        <v>-3.22</v>
      </c>
      <c r="O4696">
        <v>1.1850000000000001</v>
      </c>
      <c r="P4696">
        <v>1.196</v>
      </c>
      <c r="Q4696">
        <v>1.1990000000000001</v>
      </c>
      <c r="R4696">
        <v>0.98699999999999999</v>
      </c>
      <c r="S4696">
        <v>0.43</v>
      </c>
    </row>
    <row r="4697" spans="1:19" x14ac:dyDescent="0.3">
      <c r="A4697">
        <v>120</v>
      </c>
      <c r="B4697">
        <v>-0.14499999999999999</v>
      </c>
      <c r="C4697">
        <v>-1.1539999999999999</v>
      </c>
      <c r="D4697">
        <v>-2.1389999999999998</v>
      </c>
      <c r="E4697">
        <v>-2.9929999999999999</v>
      </c>
      <c r="F4697">
        <v>-3.1960000000000002</v>
      </c>
      <c r="G4697">
        <v>4.2</v>
      </c>
      <c r="H4697">
        <v>0</v>
      </c>
      <c r="I4697">
        <v>4.0179999999999998</v>
      </c>
      <c r="J4697">
        <v>-0.16300000000000001</v>
      </c>
      <c r="K4697">
        <v>-1.159</v>
      </c>
      <c r="L4697">
        <v>-2.1549999999999998</v>
      </c>
      <c r="M4697">
        <v>-2.996</v>
      </c>
      <c r="N4697">
        <v>-3.2170000000000001</v>
      </c>
      <c r="O4697">
        <v>1.19</v>
      </c>
      <c r="P4697">
        <v>1.196</v>
      </c>
      <c r="Q4697">
        <v>1.1879999999999999</v>
      </c>
      <c r="R4697">
        <v>0.97</v>
      </c>
      <c r="S4697">
        <v>0.42899999999999999</v>
      </c>
    </row>
    <row r="4698" spans="1:19" x14ac:dyDescent="0.3">
      <c r="A4698">
        <v>180</v>
      </c>
      <c r="B4698">
        <v>-0.14499999999999999</v>
      </c>
      <c r="C4698">
        <v>-1.1539999999999999</v>
      </c>
      <c r="D4698">
        <v>-2.1389999999999998</v>
      </c>
      <c r="E4698">
        <v>-2.9929999999999999</v>
      </c>
      <c r="F4698">
        <v>-3.1960000000000002</v>
      </c>
      <c r="G4698">
        <v>4.2</v>
      </c>
      <c r="H4698">
        <v>0</v>
      </c>
      <c r="I4698">
        <v>4.0179999999999998</v>
      </c>
      <c r="J4698">
        <v>-0.16600000000000001</v>
      </c>
      <c r="K4698">
        <v>-1.1599999999999999</v>
      </c>
      <c r="L4698">
        <v>-2.1579999999999999</v>
      </c>
      <c r="M4698">
        <v>-3</v>
      </c>
      <c r="N4698">
        <v>-3.214</v>
      </c>
      <c r="O4698">
        <v>1.194</v>
      </c>
      <c r="P4698">
        <v>1.204</v>
      </c>
      <c r="Q4698">
        <v>1.1990000000000001</v>
      </c>
      <c r="R4698">
        <v>0.98499999999999999</v>
      </c>
      <c r="S4698">
        <v>0.42799999999999999</v>
      </c>
    </row>
    <row r="4699" spans="1:19" x14ac:dyDescent="0.3">
      <c r="A4699">
        <v>240</v>
      </c>
      <c r="B4699">
        <v>-0.14499999999999999</v>
      </c>
      <c r="C4699">
        <v>-1.1539999999999999</v>
      </c>
      <c r="D4699">
        <v>-2.1389999999999998</v>
      </c>
      <c r="E4699">
        <v>-2.9929999999999999</v>
      </c>
      <c r="F4699">
        <v>-3.1960000000000002</v>
      </c>
      <c r="G4699">
        <v>4.2</v>
      </c>
      <c r="H4699">
        <v>0</v>
      </c>
      <c r="I4699">
        <v>4.0179999999999998</v>
      </c>
      <c r="J4699">
        <v>-0.16600000000000001</v>
      </c>
      <c r="K4699">
        <v>-1.159</v>
      </c>
      <c r="L4699">
        <v>-2.1560000000000001</v>
      </c>
      <c r="M4699">
        <v>-3.0009999999999999</v>
      </c>
      <c r="N4699">
        <v>-3.2109999999999999</v>
      </c>
      <c r="O4699">
        <v>1.1930000000000001</v>
      </c>
      <c r="P4699">
        <v>1.1990000000000001</v>
      </c>
      <c r="Q4699">
        <v>1.1919999999999999</v>
      </c>
      <c r="R4699">
        <v>0.98899999999999999</v>
      </c>
      <c r="S4699">
        <v>0.42699999999999999</v>
      </c>
    </row>
    <row r="4700" spans="1:19" x14ac:dyDescent="0.3">
      <c r="A4700">
        <v>300</v>
      </c>
      <c r="B4700">
        <v>-0.14499999999999999</v>
      </c>
      <c r="C4700">
        <v>-1.1539999999999999</v>
      </c>
      <c r="D4700">
        <v>-2.1389999999999998</v>
      </c>
      <c r="E4700">
        <v>-2.9929999999999999</v>
      </c>
      <c r="F4700">
        <v>-3.1960000000000002</v>
      </c>
      <c r="G4700">
        <v>4.2</v>
      </c>
      <c r="H4700">
        <v>0</v>
      </c>
      <c r="I4700">
        <v>4.0179999999999998</v>
      </c>
      <c r="J4700">
        <v>-0.16700000000000001</v>
      </c>
      <c r="K4700">
        <v>-1.1599999999999999</v>
      </c>
      <c r="L4700">
        <v>-2.1560000000000001</v>
      </c>
      <c r="M4700">
        <v>-3</v>
      </c>
      <c r="N4700">
        <v>-3.2080000000000002</v>
      </c>
      <c r="O4700">
        <v>1.1950000000000001</v>
      </c>
      <c r="P4700">
        <v>1.2010000000000001</v>
      </c>
      <c r="Q4700">
        <v>1.194</v>
      </c>
      <c r="R4700">
        <v>0.98399999999999999</v>
      </c>
      <c r="S4700">
        <v>0.42599999999999999</v>
      </c>
    </row>
    <row r="4701" spans="1:19" x14ac:dyDescent="0.3">
      <c r="A4701">
        <v>360</v>
      </c>
      <c r="B4701">
        <v>-0.14499999999999999</v>
      </c>
      <c r="C4701">
        <v>-1.1539999999999999</v>
      </c>
      <c r="D4701">
        <v>-2.1389999999999998</v>
      </c>
      <c r="E4701">
        <v>-2.9929999999999999</v>
      </c>
      <c r="F4701">
        <v>-3.1960000000000002</v>
      </c>
      <c r="G4701">
        <v>4.2</v>
      </c>
      <c r="H4701">
        <v>0</v>
      </c>
      <c r="I4701">
        <v>4.0179999999999998</v>
      </c>
      <c r="J4701">
        <v>-0.16700000000000001</v>
      </c>
      <c r="K4701">
        <v>-1.161</v>
      </c>
      <c r="L4701">
        <v>-2.157</v>
      </c>
      <c r="M4701">
        <v>-2.9990000000000001</v>
      </c>
      <c r="N4701">
        <v>-3.206</v>
      </c>
      <c r="O4701">
        <v>1.1950000000000001</v>
      </c>
      <c r="P4701">
        <v>1.1990000000000001</v>
      </c>
      <c r="Q4701">
        <v>1.1970000000000001</v>
      </c>
      <c r="R4701">
        <v>0.97699999999999998</v>
      </c>
      <c r="S4701">
        <v>0.42499999999999999</v>
      </c>
    </row>
    <row r="4702" spans="1:19" x14ac:dyDescent="0.3">
      <c r="A4702">
        <v>420</v>
      </c>
      <c r="B4702">
        <v>-0.14499999999999999</v>
      </c>
      <c r="C4702">
        <v>-1.1539999999999999</v>
      </c>
      <c r="D4702">
        <v>-2.1389999999999998</v>
      </c>
      <c r="E4702">
        <v>-2.9929999999999999</v>
      </c>
      <c r="F4702">
        <v>-3.1960000000000002</v>
      </c>
      <c r="G4702">
        <v>4.2</v>
      </c>
      <c r="H4702">
        <v>0</v>
      </c>
      <c r="I4702">
        <v>4.0179999999999998</v>
      </c>
      <c r="J4702">
        <v>-0.16700000000000001</v>
      </c>
      <c r="K4702">
        <v>-1.161</v>
      </c>
      <c r="L4702">
        <v>-2.157</v>
      </c>
      <c r="M4702">
        <v>-2.9969999999999999</v>
      </c>
      <c r="N4702">
        <v>-3.2029999999999998</v>
      </c>
      <c r="O4702">
        <v>1.196</v>
      </c>
      <c r="P4702">
        <v>1.198</v>
      </c>
      <c r="Q4702">
        <v>1.196</v>
      </c>
      <c r="R4702">
        <v>0.97399999999999998</v>
      </c>
      <c r="S4702">
        <v>0.42399999999999999</v>
      </c>
    </row>
    <row r="4703" spans="1:19" x14ac:dyDescent="0.3">
      <c r="A4703">
        <v>480</v>
      </c>
      <c r="B4703">
        <v>-0.14499999999999999</v>
      </c>
      <c r="C4703">
        <v>-1.1539999999999999</v>
      </c>
      <c r="D4703">
        <v>-2.1389999999999998</v>
      </c>
      <c r="E4703">
        <v>-2.9929999999999999</v>
      </c>
      <c r="F4703">
        <v>-3.1960000000000002</v>
      </c>
      <c r="G4703">
        <v>4.2</v>
      </c>
      <c r="H4703">
        <v>0</v>
      </c>
      <c r="I4703">
        <v>4.0179999999999998</v>
      </c>
      <c r="J4703">
        <v>-0.16700000000000001</v>
      </c>
      <c r="K4703">
        <v>-1.1619999999999999</v>
      </c>
      <c r="L4703">
        <v>-2.1560000000000001</v>
      </c>
      <c r="M4703">
        <v>-2.996</v>
      </c>
      <c r="N4703">
        <v>-3.2</v>
      </c>
      <c r="O4703">
        <v>1.196</v>
      </c>
      <c r="P4703">
        <v>1.198</v>
      </c>
      <c r="Q4703">
        <v>1.1950000000000001</v>
      </c>
      <c r="R4703">
        <v>0.97099999999999997</v>
      </c>
      <c r="S4703">
        <v>0.42299999999999999</v>
      </c>
    </row>
    <row r="4704" spans="1:19" x14ac:dyDescent="0.3">
      <c r="A4704">
        <v>540</v>
      </c>
      <c r="B4704">
        <v>-0.14499999999999999</v>
      </c>
      <c r="C4704">
        <v>-1.1539999999999999</v>
      </c>
      <c r="D4704">
        <v>-2.1389999999999998</v>
      </c>
      <c r="E4704">
        <v>-2.9929999999999999</v>
      </c>
      <c r="F4704">
        <v>-3.1960000000000002</v>
      </c>
      <c r="G4704">
        <v>4.2</v>
      </c>
      <c r="H4704">
        <v>0</v>
      </c>
      <c r="I4704">
        <v>4.0179999999999998</v>
      </c>
      <c r="J4704">
        <v>-0.16700000000000001</v>
      </c>
      <c r="K4704">
        <v>-1.163</v>
      </c>
      <c r="L4704">
        <v>-2.1560000000000001</v>
      </c>
      <c r="M4704">
        <v>-2.9940000000000002</v>
      </c>
      <c r="N4704">
        <v>-3.198</v>
      </c>
      <c r="O4704">
        <v>1.196</v>
      </c>
      <c r="P4704">
        <v>1.198</v>
      </c>
      <c r="Q4704">
        <v>1.1950000000000001</v>
      </c>
      <c r="R4704">
        <v>0.96899999999999997</v>
      </c>
      <c r="S4704">
        <v>0.42199999999999999</v>
      </c>
    </row>
    <row r="4705" spans="1:19" x14ac:dyDescent="0.3">
      <c r="A4705">
        <v>600</v>
      </c>
      <c r="B4705">
        <v>-0.14499999999999999</v>
      </c>
      <c r="C4705">
        <v>-1.1539999999999999</v>
      </c>
      <c r="D4705">
        <v>-2.1389999999999998</v>
      </c>
      <c r="E4705">
        <v>-2.9929999999999999</v>
      </c>
      <c r="F4705">
        <v>-3.1960000000000002</v>
      </c>
      <c r="G4705">
        <v>4.2</v>
      </c>
      <c r="H4705">
        <v>0</v>
      </c>
      <c r="I4705">
        <v>4.0179999999999998</v>
      </c>
      <c r="J4705">
        <v>-0.16800000000000001</v>
      </c>
      <c r="K4705">
        <v>-1.163</v>
      </c>
      <c r="L4705">
        <v>-2.157</v>
      </c>
      <c r="M4705">
        <v>-2.9929999999999999</v>
      </c>
      <c r="N4705">
        <v>-3.1960000000000002</v>
      </c>
      <c r="O4705">
        <v>1.1970000000000001</v>
      </c>
      <c r="P4705">
        <v>1.1970000000000001</v>
      </c>
      <c r="Q4705">
        <v>1.1950000000000001</v>
      </c>
      <c r="R4705">
        <v>0.96599999999999997</v>
      </c>
      <c r="S4705">
        <v>0.42099999999999999</v>
      </c>
    </row>
    <row r="4707" spans="1:19" x14ac:dyDescent="0.3">
      <c r="A4707" t="s">
        <v>0</v>
      </c>
      <c r="B4707" t="s">
        <v>363</v>
      </c>
    </row>
    <row r="4708" spans="1:19" x14ac:dyDescent="0.3">
      <c r="A4708">
        <v>0</v>
      </c>
      <c r="B4708">
        <v>-0.14499999999999999</v>
      </c>
      <c r="C4708">
        <v>-1.1539999999999999</v>
      </c>
      <c r="D4708">
        <v>-2.14</v>
      </c>
      <c r="E4708">
        <v>-2.988</v>
      </c>
      <c r="F4708">
        <v>-3.1859999999999999</v>
      </c>
      <c r="G4708">
        <v>4.2</v>
      </c>
      <c r="H4708">
        <v>0</v>
      </c>
      <c r="I4708">
        <v>4.0179999999999998</v>
      </c>
      <c r="J4708">
        <v>-0.16</v>
      </c>
      <c r="K4708">
        <v>-1.1599999999999999</v>
      </c>
      <c r="L4708">
        <v>-2.157</v>
      </c>
      <c r="M4708">
        <v>-2.9940000000000002</v>
      </c>
      <c r="N4708">
        <v>-3.22</v>
      </c>
      <c r="O4708">
        <v>1.1850000000000001</v>
      </c>
      <c r="P4708">
        <v>1.1839999999999999</v>
      </c>
      <c r="Q4708">
        <v>1.179</v>
      </c>
      <c r="R4708">
        <v>0.96099999999999997</v>
      </c>
      <c r="S4708">
        <v>0.45100000000000001</v>
      </c>
    </row>
    <row r="4709" spans="1:19" x14ac:dyDescent="0.3">
      <c r="A4709">
        <v>60</v>
      </c>
      <c r="B4709">
        <v>-0.14499999999999999</v>
      </c>
      <c r="C4709">
        <v>-1.1539999999999999</v>
      </c>
      <c r="D4709">
        <v>-2.14</v>
      </c>
      <c r="E4709">
        <v>-2.988</v>
      </c>
      <c r="F4709">
        <v>-3.1859999999999999</v>
      </c>
      <c r="G4709">
        <v>4.2</v>
      </c>
      <c r="H4709">
        <v>0</v>
      </c>
      <c r="I4709">
        <v>4.0179999999999998</v>
      </c>
      <c r="J4709">
        <v>-0.16</v>
      </c>
      <c r="K4709">
        <v>-1.159</v>
      </c>
      <c r="L4709">
        <v>-2.1589999999999998</v>
      </c>
      <c r="M4709">
        <v>-2.9980000000000002</v>
      </c>
      <c r="N4709">
        <v>-3.21</v>
      </c>
      <c r="O4709">
        <v>1.1850000000000001</v>
      </c>
      <c r="P4709">
        <v>1.196</v>
      </c>
      <c r="Q4709">
        <v>1.1990000000000001</v>
      </c>
      <c r="R4709">
        <v>0.98099999999999998</v>
      </c>
      <c r="S4709">
        <v>0.42599999999999999</v>
      </c>
    </row>
    <row r="4710" spans="1:19" x14ac:dyDescent="0.3">
      <c r="A4710">
        <v>120</v>
      </c>
      <c r="B4710">
        <v>-0.14499999999999999</v>
      </c>
      <c r="C4710">
        <v>-1.1539999999999999</v>
      </c>
      <c r="D4710">
        <v>-2.14</v>
      </c>
      <c r="E4710">
        <v>-2.988</v>
      </c>
      <c r="F4710">
        <v>-3.1859999999999999</v>
      </c>
      <c r="G4710">
        <v>4.2</v>
      </c>
      <c r="H4710">
        <v>0</v>
      </c>
      <c r="I4710">
        <v>4.0179999999999998</v>
      </c>
      <c r="J4710">
        <v>-0.16300000000000001</v>
      </c>
      <c r="K4710">
        <v>-1.159</v>
      </c>
      <c r="L4710">
        <v>-2.1549999999999998</v>
      </c>
      <c r="M4710">
        <v>-2.9910000000000001</v>
      </c>
      <c r="N4710">
        <v>-3.2069999999999999</v>
      </c>
      <c r="O4710">
        <v>1.19</v>
      </c>
      <c r="P4710">
        <v>1.196</v>
      </c>
      <c r="Q4710">
        <v>1.1879999999999999</v>
      </c>
      <c r="R4710">
        <v>0.96399999999999997</v>
      </c>
      <c r="S4710">
        <v>0.42499999999999999</v>
      </c>
    </row>
    <row r="4711" spans="1:19" x14ac:dyDescent="0.3">
      <c r="A4711">
        <v>180</v>
      </c>
      <c r="B4711">
        <v>-0.14499999999999999</v>
      </c>
      <c r="C4711">
        <v>-1.1539999999999999</v>
      </c>
      <c r="D4711">
        <v>-2.14</v>
      </c>
      <c r="E4711">
        <v>-2.988</v>
      </c>
      <c r="F4711">
        <v>-3.1859999999999999</v>
      </c>
      <c r="G4711">
        <v>4.2</v>
      </c>
      <c r="H4711">
        <v>0</v>
      </c>
      <c r="I4711">
        <v>4.0179999999999998</v>
      </c>
      <c r="J4711">
        <v>-0.16600000000000001</v>
      </c>
      <c r="K4711">
        <v>-1.1599999999999999</v>
      </c>
      <c r="L4711">
        <v>-2.157</v>
      </c>
      <c r="M4711">
        <v>-2.9950000000000001</v>
      </c>
      <c r="N4711">
        <v>-3.2040000000000002</v>
      </c>
      <c r="O4711">
        <v>1.194</v>
      </c>
      <c r="P4711">
        <v>1.204</v>
      </c>
      <c r="Q4711">
        <v>1.198</v>
      </c>
      <c r="R4711">
        <v>0.98</v>
      </c>
      <c r="S4711">
        <v>0.42399999999999999</v>
      </c>
    </row>
    <row r="4712" spans="1:19" x14ac:dyDescent="0.3">
      <c r="A4712">
        <v>240</v>
      </c>
      <c r="B4712">
        <v>-0.14499999999999999</v>
      </c>
      <c r="C4712">
        <v>-1.1539999999999999</v>
      </c>
      <c r="D4712">
        <v>-2.14</v>
      </c>
      <c r="E4712">
        <v>-2.988</v>
      </c>
      <c r="F4712">
        <v>-3.1859999999999999</v>
      </c>
      <c r="G4712">
        <v>4.2</v>
      </c>
      <c r="H4712">
        <v>0</v>
      </c>
      <c r="I4712">
        <v>4.0179999999999998</v>
      </c>
      <c r="J4712">
        <v>-0.16600000000000001</v>
      </c>
      <c r="K4712">
        <v>-1.159</v>
      </c>
      <c r="L4712">
        <v>-2.1560000000000001</v>
      </c>
      <c r="M4712">
        <v>-2.996</v>
      </c>
      <c r="N4712">
        <v>-3.202</v>
      </c>
      <c r="O4712">
        <v>1.1930000000000001</v>
      </c>
      <c r="P4712">
        <v>1.1990000000000001</v>
      </c>
      <c r="Q4712">
        <v>1.1919999999999999</v>
      </c>
      <c r="R4712">
        <v>0.98299999999999998</v>
      </c>
      <c r="S4712">
        <v>0.42299999999999999</v>
      </c>
    </row>
    <row r="4713" spans="1:19" x14ac:dyDescent="0.3">
      <c r="A4713">
        <v>300</v>
      </c>
      <c r="B4713">
        <v>-0.14499999999999999</v>
      </c>
      <c r="C4713">
        <v>-1.1539999999999999</v>
      </c>
      <c r="D4713">
        <v>-2.14</v>
      </c>
      <c r="E4713">
        <v>-2.988</v>
      </c>
      <c r="F4713">
        <v>-3.1859999999999999</v>
      </c>
      <c r="G4713">
        <v>4.2</v>
      </c>
      <c r="H4713">
        <v>0</v>
      </c>
      <c r="I4713">
        <v>4.0179999999999998</v>
      </c>
      <c r="J4713">
        <v>-0.16700000000000001</v>
      </c>
      <c r="K4713">
        <v>-1.1599999999999999</v>
      </c>
      <c r="L4713">
        <v>-2.1560000000000001</v>
      </c>
      <c r="M4713">
        <v>-2.9950000000000001</v>
      </c>
      <c r="N4713">
        <v>-3.1989999999999998</v>
      </c>
      <c r="O4713">
        <v>1.1950000000000001</v>
      </c>
      <c r="P4713">
        <v>1.2010000000000001</v>
      </c>
      <c r="Q4713">
        <v>1.194</v>
      </c>
      <c r="R4713">
        <v>0.97799999999999998</v>
      </c>
      <c r="S4713">
        <v>0.42199999999999999</v>
      </c>
    </row>
    <row r="4714" spans="1:19" x14ac:dyDescent="0.3">
      <c r="A4714">
        <v>360</v>
      </c>
      <c r="B4714">
        <v>-0.14499999999999999</v>
      </c>
      <c r="C4714">
        <v>-1.1539999999999999</v>
      </c>
      <c r="D4714">
        <v>-2.14</v>
      </c>
      <c r="E4714">
        <v>-2.988</v>
      </c>
      <c r="F4714">
        <v>-3.1859999999999999</v>
      </c>
      <c r="G4714">
        <v>4.2</v>
      </c>
      <c r="H4714">
        <v>0</v>
      </c>
      <c r="I4714">
        <v>4.0179999999999998</v>
      </c>
      <c r="J4714">
        <v>-0.16700000000000001</v>
      </c>
      <c r="K4714">
        <v>-1.161</v>
      </c>
      <c r="L4714">
        <v>-2.157</v>
      </c>
      <c r="M4714">
        <v>-2.9929999999999999</v>
      </c>
      <c r="N4714">
        <v>-3.1960000000000002</v>
      </c>
      <c r="O4714">
        <v>1.1950000000000001</v>
      </c>
      <c r="P4714">
        <v>1.1990000000000001</v>
      </c>
      <c r="Q4714">
        <v>1.1970000000000001</v>
      </c>
      <c r="R4714">
        <v>0.97099999999999997</v>
      </c>
      <c r="S4714">
        <v>0.42099999999999999</v>
      </c>
    </row>
    <row r="4715" spans="1:19" x14ac:dyDescent="0.3">
      <c r="A4715">
        <v>420</v>
      </c>
      <c r="B4715">
        <v>-0.14499999999999999</v>
      </c>
      <c r="C4715">
        <v>-1.1539999999999999</v>
      </c>
      <c r="D4715">
        <v>-2.14</v>
      </c>
      <c r="E4715">
        <v>-2.988</v>
      </c>
      <c r="F4715">
        <v>-3.1859999999999999</v>
      </c>
      <c r="G4715">
        <v>4.2</v>
      </c>
      <c r="H4715">
        <v>0</v>
      </c>
      <c r="I4715">
        <v>4.0179999999999998</v>
      </c>
      <c r="J4715">
        <v>-0.16700000000000001</v>
      </c>
      <c r="K4715">
        <v>-1.161</v>
      </c>
      <c r="L4715">
        <v>-2.1560000000000001</v>
      </c>
      <c r="M4715">
        <v>-2.992</v>
      </c>
      <c r="N4715">
        <v>-3.1930000000000001</v>
      </c>
      <c r="O4715">
        <v>1.196</v>
      </c>
      <c r="P4715">
        <v>1.198</v>
      </c>
      <c r="Q4715">
        <v>1.196</v>
      </c>
      <c r="R4715">
        <v>0.96699999999999997</v>
      </c>
      <c r="S4715">
        <v>0.42099999999999999</v>
      </c>
    </row>
    <row r="4716" spans="1:19" x14ac:dyDescent="0.3">
      <c r="A4716">
        <v>480</v>
      </c>
      <c r="B4716">
        <v>-0.14499999999999999</v>
      </c>
      <c r="C4716">
        <v>-1.1539999999999999</v>
      </c>
      <c r="D4716">
        <v>-2.14</v>
      </c>
      <c r="E4716">
        <v>-2.988</v>
      </c>
      <c r="F4716">
        <v>-3.1859999999999999</v>
      </c>
      <c r="G4716">
        <v>4.2</v>
      </c>
      <c r="H4716">
        <v>0</v>
      </c>
      <c r="I4716">
        <v>4.0179999999999998</v>
      </c>
      <c r="J4716">
        <v>-0.16700000000000001</v>
      </c>
      <c r="K4716">
        <v>-1.1619999999999999</v>
      </c>
      <c r="L4716">
        <v>-2.1560000000000001</v>
      </c>
      <c r="M4716">
        <v>-2.9910000000000001</v>
      </c>
      <c r="N4716">
        <v>-3.1909999999999998</v>
      </c>
      <c r="O4716">
        <v>1.196</v>
      </c>
      <c r="P4716">
        <v>1.198</v>
      </c>
      <c r="Q4716">
        <v>1.1950000000000001</v>
      </c>
      <c r="R4716">
        <v>0.96499999999999997</v>
      </c>
      <c r="S4716">
        <v>0.42</v>
      </c>
    </row>
    <row r="4717" spans="1:19" x14ac:dyDescent="0.3">
      <c r="A4717">
        <v>540</v>
      </c>
      <c r="B4717">
        <v>-0.14499999999999999</v>
      </c>
      <c r="C4717">
        <v>-1.1539999999999999</v>
      </c>
      <c r="D4717">
        <v>-2.14</v>
      </c>
      <c r="E4717">
        <v>-2.988</v>
      </c>
      <c r="F4717">
        <v>-3.1859999999999999</v>
      </c>
      <c r="G4717">
        <v>4.2</v>
      </c>
      <c r="H4717">
        <v>0</v>
      </c>
      <c r="I4717">
        <v>4.0179999999999998</v>
      </c>
      <c r="J4717">
        <v>-0.16700000000000001</v>
      </c>
      <c r="K4717">
        <v>-1.163</v>
      </c>
      <c r="L4717">
        <v>-2.1560000000000001</v>
      </c>
      <c r="M4717">
        <v>-2.9889999999999999</v>
      </c>
      <c r="N4717">
        <v>-3.1880000000000002</v>
      </c>
      <c r="O4717">
        <v>1.196</v>
      </c>
      <c r="P4717">
        <v>1.198</v>
      </c>
      <c r="Q4717">
        <v>1.194</v>
      </c>
      <c r="R4717">
        <v>0.96199999999999997</v>
      </c>
      <c r="S4717">
        <v>0.41899999999999998</v>
      </c>
    </row>
    <row r="4718" spans="1:19" x14ac:dyDescent="0.3">
      <c r="A4718">
        <v>600</v>
      </c>
      <c r="B4718">
        <v>-0.14499999999999999</v>
      </c>
      <c r="C4718">
        <v>-1.1539999999999999</v>
      </c>
      <c r="D4718">
        <v>-2.14</v>
      </c>
      <c r="E4718">
        <v>-2.988</v>
      </c>
      <c r="F4718">
        <v>-3.1859999999999999</v>
      </c>
      <c r="G4718">
        <v>4.2</v>
      </c>
      <c r="H4718">
        <v>0</v>
      </c>
      <c r="I4718">
        <v>4.0179999999999998</v>
      </c>
      <c r="J4718">
        <v>-0.16800000000000001</v>
      </c>
      <c r="K4718">
        <v>-1.163</v>
      </c>
      <c r="L4718">
        <v>-2.1560000000000001</v>
      </c>
      <c r="M4718">
        <v>-2.988</v>
      </c>
      <c r="N4718">
        <v>-3.1859999999999999</v>
      </c>
      <c r="O4718">
        <v>1.1970000000000001</v>
      </c>
      <c r="P4718">
        <v>1.1970000000000001</v>
      </c>
      <c r="Q4718">
        <v>1.1950000000000001</v>
      </c>
      <c r="R4718">
        <v>0.96</v>
      </c>
      <c r="S4718">
        <v>0.41799999999999998</v>
      </c>
    </row>
    <row r="4720" spans="1:19" x14ac:dyDescent="0.3">
      <c r="A4720" t="s">
        <v>0</v>
      </c>
      <c r="B4720" t="s">
        <v>364</v>
      </c>
    </row>
    <row r="4721" spans="1:19" x14ac:dyDescent="0.3">
      <c r="A4721">
        <v>0</v>
      </c>
      <c r="B4721">
        <v>-0.14499999999999999</v>
      </c>
      <c r="C4721">
        <v>-1.1539999999999999</v>
      </c>
      <c r="D4721">
        <v>-2.1389999999999998</v>
      </c>
      <c r="E4721">
        <v>-2.9820000000000002</v>
      </c>
      <c r="F4721">
        <v>-3.1760000000000002</v>
      </c>
      <c r="G4721">
        <v>4.2</v>
      </c>
      <c r="H4721">
        <v>0</v>
      </c>
      <c r="I4721">
        <v>4.0179999999999998</v>
      </c>
      <c r="J4721">
        <v>-0.16</v>
      </c>
      <c r="K4721">
        <v>-1.1599999999999999</v>
      </c>
      <c r="L4721">
        <v>-2.1560000000000001</v>
      </c>
      <c r="M4721">
        <v>-2.9889999999999999</v>
      </c>
      <c r="N4721">
        <v>-3.21</v>
      </c>
      <c r="O4721">
        <v>1.1850000000000001</v>
      </c>
      <c r="P4721">
        <v>1.1839999999999999</v>
      </c>
      <c r="Q4721">
        <v>1.179</v>
      </c>
      <c r="R4721">
        <v>0.95499999999999996</v>
      </c>
      <c r="S4721">
        <v>0.44700000000000001</v>
      </c>
    </row>
    <row r="4722" spans="1:19" x14ac:dyDescent="0.3">
      <c r="A4722">
        <v>60</v>
      </c>
      <c r="B4722">
        <v>-0.14499999999999999</v>
      </c>
      <c r="C4722">
        <v>-1.1539999999999999</v>
      </c>
      <c r="D4722">
        <v>-2.1389999999999998</v>
      </c>
      <c r="E4722">
        <v>-2.9820000000000002</v>
      </c>
      <c r="F4722">
        <v>-3.1760000000000002</v>
      </c>
      <c r="G4722">
        <v>4.2</v>
      </c>
      <c r="H4722">
        <v>0</v>
      </c>
      <c r="I4722">
        <v>4.0179999999999998</v>
      </c>
      <c r="J4722">
        <v>-0.16</v>
      </c>
      <c r="K4722">
        <v>-1.159</v>
      </c>
      <c r="L4722">
        <v>-2.1589999999999998</v>
      </c>
      <c r="M4722">
        <v>-2.992</v>
      </c>
      <c r="N4722">
        <v>-3.2</v>
      </c>
      <c r="O4722">
        <v>1.1850000000000001</v>
      </c>
      <c r="P4722">
        <v>1.1970000000000001</v>
      </c>
      <c r="Q4722">
        <v>1.1990000000000001</v>
      </c>
      <c r="R4722">
        <v>0.97399999999999998</v>
      </c>
      <c r="S4722">
        <v>0.42299999999999999</v>
      </c>
    </row>
    <row r="4723" spans="1:19" x14ac:dyDescent="0.3">
      <c r="A4723">
        <v>120</v>
      </c>
      <c r="B4723">
        <v>-0.14499999999999999</v>
      </c>
      <c r="C4723">
        <v>-1.1539999999999999</v>
      </c>
      <c r="D4723">
        <v>-2.1389999999999998</v>
      </c>
      <c r="E4723">
        <v>-2.9820000000000002</v>
      </c>
      <c r="F4723">
        <v>-3.1760000000000002</v>
      </c>
      <c r="G4723">
        <v>4.2</v>
      </c>
      <c r="H4723">
        <v>0</v>
      </c>
      <c r="I4723">
        <v>4.0179999999999998</v>
      </c>
      <c r="J4723">
        <v>-0.16300000000000001</v>
      </c>
      <c r="K4723">
        <v>-1.159</v>
      </c>
      <c r="L4723">
        <v>-2.1549999999999998</v>
      </c>
      <c r="M4723">
        <v>-2.9860000000000002</v>
      </c>
      <c r="N4723">
        <v>-3.1970000000000001</v>
      </c>
      <c r="O4723">
        <v>1.19</v>
      </c>
      <c r="P4723">
        <v>1.196</v>
      </c>
      <c r="Q4723">
        <v>1.1879999999999999</v>
      </c>
      <c r="R4723">
        <v>0.95799999999999996</v>
      </c>
      <c r="S4723">
        <v>0.42199999999999999</v>
      </c>
    </row>
    <row r="4724" spans="1:19" x14ac:dyDescent="0.3">
      <c r="A4724">
        <v>180</v>
      </c>
      <c r="B4724">
        <v>-0.14499999999999999</v>
      </c>
      <c r="C4724">
        <v>-1.1539999999999999</v>
      </c>
      <c r="D4724">
        <v>-2.1389999999999998</v>
      </c>
      <c r="E4724">
        <v>-2.9820000000000002</v>
      </c>
      <c r="F4724">
        <v>-3.1760000000000002</v>
      </c>
      <c r="G4724">
        <v>4.2</v>
      </c>
      <c r="H4724">
        <v>0</v>
      </c>
      <c r="I4724">
        <v>4.0179999999999998</v>
      </c>
      <c r="J4724">
        <v>-0.16600000000000001</v>
      </c>
      <c r="K4724">
        <v>-1.1599999999999999</v>
      </c>
      <c r="L4724">
        <v>-2.157</v>
      </c>
      <c r="M4724">
        <v>-2.99</v>
      </c>
      <c r="N4724">
        <v>-3.1949999999999998</v>
      </c>
      <c r="O4724">
        <v>1.194</v>
      </c>
      <c r="P4724">
        <v>1.204</v>
      </c>
      <c r="Q4724">
        <v>1.198</v>
      </c>
      <c r="R4724">
        <v>0.97399999999999998</v>
      </c>
      <c r="S4724">
        <v>0.42099999999999999</v>
      </c>
    </row>
    <row r="4725" spans="1:19" x14ac:dyDescent="0.3">
      <c r="A4725">
        <v>240</v>
      </c>
      <c r="B4725">
        <v>-0.14499999999999999</v>
      </c>
      <c r="C4725">
        <v>-1.1539999999999999</v>
      </c>
      <c r="D4725">
        <v>-2.1389999999999998</v>
      </c>
      <c r="E4725">
        <v>-2.9820000000000002</v>
      </c>
      <c r="F4725">
        <v>-3.1760000000000002</v>
      </c>
      <c r="G4725">
        <v>4.2</v>
      </c>
      <c r="H4725">
        <v>0</v>
      </c>
      <c r="I4725">
        <v>4.0179999999999998</v>
      </c>
      <c r="J4725">
        <v>-0.16600000000000001</v>
      </c>
      <c r="K4725">
        <v>-1.159</v>
      </c>
      <c r="L4725">
        <v>-2.1560000000000001</v>
      </c>
      <c r="M4725">
        <v>-2.9910000000000001</v>
      </c>
      <c r="N4725">
        <v>-3.1920000000000002</v>
      </c>
      <c r="O4725">
        <v>1.1930000000000001</v>
      </c>
      <c r="P4725">
        <v>1.1990000000000001</v>
      </c>
      <c r="Q4725">
        <v>1.1919999999999999</v>
      </c>
      <c r="R4725">
        <v>0.97699999999999998</v>
      </c>
      <c r="S4725">
        <v>0.42</v>
      </c>
    </row>
    <row r="4726" spans="1:19" x14ac:dyDescent="0.3">
      <c r="A4726">
        <v>300</v>
      </c>
      <c r="B4726">
        <v>-0.14499999999999999</v>
      </c>
      <c r="C4726">
        <v>-1.1539999999999999</v>
      </c>
      <c r="D4726">
        <v>-2.1389999999999998</v>
      </c>
      <c r="E4726">
        <v>-2.9820000000000002</v>
      </c>
      <c r="F4726">
        <v>-3.1760000000000002</v>
      </c>
      <c r="G4726">
        <v>4.2</v>
      </c>
      <c r="H4726">
        <v>0</v>
      </c>
      <c r="I4726">
        <v>4.0179999999999998</v>
      </c>
      <c r="J4726">
        <v>-0.16700000000000001</v>
      </c>
      <c r="K4726">
        <v>-1.161</v>
      </c>
      <c r="L4726">
        <v>-2.1560000000000001</v>
      </c>
      <c r="M4726">
        <v>-2.99</v>
      </c>
      <c r="N4726">
        <v>-3.1890000000000001</v>
      </c>
      <c r="O4726">
        <v>1.1950000000000001</v>
      </c>
      <c r="P4726">
        <v>1.2010000000000001</v>
      </c>
      <c r="Q4726">
        <v>1.194</v>
      </c>
      <c r="R4726">
        <v>0.97099999999999997</v>
      </c>
      <c r="S4726">
        <v>0.41899999999999998</v>
      </c>
    </row>
    <row r="4727" spans="1:19" x14ac:dyDescent="0.3">
      <c r="A4727">
        <v>360</v>
      </c>
      <c r="B4727">
        <v>-0.14499999999999999</v>
      </c>
      <c r="C4727">
        <v>-1.1539999999999999</v>
      </c>
      <c r="D4727">
        <v>-2.1389999999999998</v>
      </c>
      <c r="E4727">
        <v>-2.9820000000000002</v>
      </c>
      <c r="F4727">
        <v>-3.1760000000000002</v>
      </c>
      <c r="G4727">
        <v>4.2</v>
      </c>
      <c r="H4727">
        <v>0</v>
      </c>
      <c r="I4727">
        <v>4.0179999999999998</v>
      </c>
      <c r="J4727">
        <v>-0.16700000000000001</v>
      </c>
      <c r="K4727">
        <v>-1.161</v>
      </c>
      <c r="L4727">
        <v>-2.1560000000000001</v>
      </c>
      <c r="M4727">
        <v>-2.988</v>
      </c>
      <c r="N4727">
        <v>-3.1859999999999999</v>
      </c>
      <c r="O4727">
        <v>1.1950000000000001</v>
      </c>
      <c r="P4727">
        <v>1.1990000000000001</v>
      </c>
      <c r="Q4727">
        <v>1.196</v>
      </c>
      <c r="R4727">
        <v>0.96499999999999997</v>
      </c>
      <c r="S4727">
        <v>0.41799999999999998</v>
      </c>
    </row>
    <row r="4728" spans="1:19" x14ac:dyDescent="0.3">
      <c r="A4728">
        <v>420</v>
      </c>
      <c r="B4728">
        <v>-0.14499999999999999</v>
      </c>
      <c r="C4728">
        <v>-1.1539999999999999</v>
      </c>
      <c r="D4728">
        <v>-2.1389999999999998</v>
      </c>
      <c r="E4728">
        <v>-2.9820000000000002</v>
      </c>
      <c r="F4728">
        <v>-3.1760000000000002</v>
      </c>
      <c r="G4728">
        <v>4.2</v>
      </c>
      <c r="H4728">
        <v>0</v>
      </c>
      <c r="I4728">
        <v>4.0179999999999998</v>
      </c>
      <c r="J4728">
        <v>-0.16700000000000001</v>
      </c>
      <c r="K4728">
        <v>-1.161</v>
      </c>
      <c r="L4728">
        <v>-2.1560000000000001</v>
      </c>
      <c r="M4728">
        <v>-2.9860000000000002</v>
      </c>
      <c r="N4728">
        <v>-3.1829999999999998</v>
      </c>
      <c r="O4728">
        <v>1.196</v>
      </c>
      <c r="P4728">
        <v>1.198</v>
      </c>
      <c r="Q4728">
        <v>1.196</v>
      </c>
      <c r="R4728">
        <v>0.96099999999999997</v>
      </c>
      <c r="S4728">
        <v>0.41699999999999998</v>
      </c>
    </row>
    <row r="4729" spans="1:19" x14ac:dyDescent="0.3">
      <c r="A4729">
        <v>480</v>
      </c>
      <c r="B4729">
        <v>-0.14499999999999999</v>
      </c>
      <c r="C4729">
        <v>-1.1539999999999999</v>
      </c>
      <c r="D4729">
        <v>-2.1389999999999998</v>
      </c>
      <c r="E4729">
        <v>-2.9820000000000002</v>
      </c>
      <c r="F4729">
        <v>-3.1760000000000002</v>
      </c>
      <c r="G4729">
        <v>4.2</v>
      </c>
      <c r="H4729">
        <v>0</v>
      </c>
      <c r="I4729">
        <v>4.0179999999999998</v>
      </c>
      <c r="J4729">
        <v>-0.16700000000000001</v>
      </c>
      <c r="K4729">
        <v>-1.1619999999999999</v>
      </c>
      <c r="L4729">
        <v>-2.1560000000000001</v>
      </c>
      <c r="M4729">
        <v>-2.9849999999999999</v>
      </c>
      <c r="N4729">
        <v>-3.181</v>
      </c>
      <c r="O4729">
        <v>1.196</v>
      </c>
      <c r="P4729">
        <v>1.198</v>
      </c>
      <c r="Q4729">
        <v>1.194</v>
      </c>
      <c r="R4729">
        <v>0.95799999999999996</v>
      </c>
      <c r="S4729">
        <v>0.41599999999999998</v>
      </c>
    </row>
    <row r="4730" spans="1:19" x14ac:dyDescent="0.3">
      <c r="A4730">
        <v>540</v>
      </c>
      <c r="B4730">
        <v>-0.14499999999999999</v>
      </c>
      <c r="C4730">
        <v>-1.1539999999999999</v>
      </c>
      <c r="D4730">
        <v>-2.1389999999999998</v>
      </c>
      <c r="E4730">
        <v>-2.9820000000000002</v>
      </c>
      <c r="F4730">
        <v>-3.1760000000000002</v>
      </c>
      <c r="G4730">
        <v>4.2</v>
      </c>
      <c r="H4730">
        <v>0</v>
      </c>
      <c r="I4730">
        <v>4.0179999999999998</v>
      </c>
      <c r="J4730">
        <v>-0.16700000000000001</v>
      </c>
      <c r="K4730">
        <v>-1.163</v>
      </c>
      <c r="L4730">
        <v>-2.1560000000000001</v>
      </c>
      <c r="M4730">
        <v>-2.984</v>
      </c>
      <c r="N4730">
        <v>-3.1779999999999999</v>
      </c>
      <c r="O4730">
        <v>1.196</v>
      </c>
      <c r="P4730">
        <v>1.198</v>
      </c>
      <c r="Q4730">
        <v>1.194</v>
      </c>
      <c r="R4730">
        <v>0.95599999999999996</v>
      </c>
      <c r="S4730">
        <v>0.41599999999999998</v>
      </c>
    </row>
    <row r="4731" spans="1:19" x14ac:dyDescent="0.3">
      <c r="A4731">
        <v>600</v>
      </c>
      <c r="B4731">
        <v>-0.14499999999999999</v>
      </c>
      <c r="C4731">
        <v>-1.1539999999999999</v>
      </c>
      <c r="D4731">
        <v>-2.1389999999999998</v>
      </c>
      <c r="E4731">
        <v>-2.9820000000000002</v>
      </c>
      <c r="F4731">
        <v>-3.1760000000000002</v>
      </c>
      <c r="G4731">
        <v>4.2</v>
      </c>
      <c r="H4731">
        <v>0</v>
      </c>
      <c r="I4731">
        <v>4.0179999999999998</v>
      </c>
      <c r="J4731">
        <v>-0.16800000000000001</v>
      </c>
      <c r="K4731">
        <v>-1.163</v>
      </c>
      <c r="L4731">
        <v>-2.1560000000000001</v>
      </c>
      <c r="M4731">
        <v>-2.9820000000000002</v>
      </c>
      <c r="N4731">
        <v>-3.1760000000000002</v>
      </c>
      <c r="O4731">
        <v>1.1970000000000001</v>
      </c>
      <c r="P4731">
        <v>1.1970000000000001</v>
      </c>
      <c r="Q4731">
        <v>1.194</v>
      </c>
      <c r="R4731">
        <v>0.95399999999999996</v>
      </c>
      <c r="S4731">
        <v>0.41499999999999998</v>
      </c>
    </row>
    <row r="4733" spans="1:19" x14ac:dyDescent="0.3">
      <c r="A4733" t="s">
        <v>0</v>
      </c>
      <c r="B4733" t="s">
        <v>365</v>
      </c>
    </row>
    <row r="4734" spans="1:19" x14ac:dyDescent="0.3">
      <c r="A4734">
        <v>0</v>
      </c>
      <c r="B4734">
        <v>-0.14499999999999999</v>
      </c>
      <c r="C4734">
        <v>-1.1539999999999999</v>
      </c>
      <c r="D4734">
        <v>-2.1389999999999998</v>
      </c>
      <c r="E4734">
        <v>-2.9769999999999999</v>
      </c>
      <c r="F4734">
        <v>-3.1669999999999998</v>
      </c>
      <c r="G4734">
        <v>4.2</v>
      </c>
      <c r="H4734">
        <v>0</v>
      </c>
      <c r="I4734">
        <v>4.0179999999999998</v>
      </c>
      <c r="J4734">
        <v>-0.16</v>
      </c>
      <c r="K4734">
        <v>-1.1599999999999999</v>
      </c>
      <c r="L4734">
        <v>-2.1560000000000001</v>
      </c>
      <c r="M4734">
        <v>-2.984</v>
      </c>
      <c r="N4734">
        <v>-3.2</v>
      </c>
      <c r="O4734">
        <v>1.1850000000000001</v>
      </c>
      <c r="P4734">
        <v>1.1839999999999999</v>
      </c>
      <c r="Q4734">
        <v>1.179</v>
      </c>
      <c r="R4734">
        <v>0.94899999999999995</v>
      </c>
      <c r="S4734">
        <v>0.44400000000000001</v>
      </c>
    </row>
    <row r="4735" spans="1:19" x14ac:dyDescent="0.3">
      <c r="A4735">
        <v>60</v>
      </c>
      <c r="B4735">
        <v>-0.14499999999999999</v>
      </c>
      <c r="C4735">
        <v>-1.1539999999999999</v>
      </c>
      <c r="D4735">
        <v>-2.1389999999999998</v>
      </c>
      <c r="E4735">
        <v>-2.9769999999999999</v>
      </c>
      <c r="F4735">
        <v>-3.1669999999999998</v>
      </c>
      <c r="G4735">
        <v>4.2</v>
      </c>
      <c r="H4735">
        <v>0</v>
      </c>
      <c r="I4735">
        <v>4.0179999999999998</v>
      </c>
      <c r="J4735">
        <v>-0.16</v>
      </c>
      <c r="K4735">
        <v>-1.159</v>
      </c>
      <c r="L4735">
        <v>-2.1589999999999998</v>
      </c>
      <c r="M4735">
        <v>-2.9870000000000001</v>
      </c>
      <c r="N4735">
        <v>-3.19</v>
      </c>
      <c r="O4735">
        <v>1.1850000000000001</v>
      </c>
      <c r="P4735">
        <v>1.1970000000000001</v>
      </c>
      <c r="Q4735">
        <v>1.198</v>
      </c>
      <c r="R4735">
        <v>0.96799999999999997</v>
      </c>
      <c r="S4735">
        <v>0.41899999999999998</v>
      </c>
    </row>
    <row r="4736" spans="1:19" x14ac:dyDescent="0.3">
      <c r="A4736">
        <v>120</v>
      </c>
      <c r="B4736">
        <v>-0.14499999999999999</v>
      </c>
      <c r="C4736">
        <v>-1.1539999999999999</v>
      </c>
      <c r="D4736">
        <v>-2.1389999999999998</v>
      </c>
      <c r="E4736">
        <v>-2.9769999999999999</v>
      </c>
      <c r="F4736">
        <v>-3.1669999999999998</v>
      </c>
      <c r="G4736">
        <v>4.2</v>
      </c>
      <c r="H4736">
        <v>0</v>
      </c>
      <c r="I4736">
        <v>4.0179999999999998</v>
      </c>
      <c r="J4736">
        <v>-0.16300000000000001</v>
      </c>
      <c r="K4736">
        <v>-1.159</v>
      </c>
      <c r="L4736">
        <v>-2.1549999999999998</v>
      </c>
      <c r="M4736">
        <v>-2.98</v>
      </c>
      <c r="N4736">
        <v>-3.1869999999999998</v>
      </c>
      <c r="O4736">
        <v>1.19</v>
      </c>
      <c r="P4736">
        <v>1.196</v>
      </c>
      <c r="Q4736">
        <v>1.1879999999999999</v>
      </c>
      <c r="R4736">
        <v>0.95199999999999996</v>
      </c>
      <c r="S4736">
        <v>0.41899999999999998</v>
      </c>
    </row>
    <row r="4737" spans="1:19" x14ac:dyDescent="0.3">
      <c r="A4737">
        <v>180</v>
      </c>
      <c r="B4737">
        <v>-0.14499999999999999</v>
      </c>
      <c r="C4737">
        <v>-1.1539999999999999</v>
      </c>
      <c r="D4737">
        <v>-2.1389999999999998</v>
      </c>
      <c r="E4737">
        <v>-2.9769999999999999</v>
      </c>
      <c r="F4737">
        <v>-3.1669999999999998</v>
      </c>
      <c r="G4737">
        <v>4.2</v>
      </c>
      <c r="H4737">
        <v>0</v>
      </c>
      <c r="I4737">
        <v>4.0179999999999998</v>
      </c>
      <c r="J4737">
        <v>-0.16600000000000001</v>
      </c>
      <c r="K4737">
        <v>-1.1599999999999999</v>
      </c>
      <c r="L4737">
        <v>-2.157</v>
      </c>
      <c r="M4737">
        <v>-2.9849999999999999</v>
      </c>
      <c r="N4737">
        <v>-3.1850000000000001</v>
      </c>
      <c r="O4737">
        <v>1.194</v>
      </c>
      <c r="P4737">
        <v>1.204</v>
      </c>
      <c r="Q4737">
        <v>1.1970000000000001</v>
      </c>
      <c r="R4737">
        <v>0.96799999999999997</v>
      </c>
      <c r="S4737">
        <v>0.41799999999999998</v>
      </c>
    </row>
    <row r="4738" spans="1:19" x14ac:dyDescent="0.3">
      <c r="A4738">
        <v>240</v>
      </c>
      <c r="B4738">
        <v>-0.14499999999999999</v>
      </c>
      <c r="C4738">
        <v>-1.1539999999999999</v>
      </c>
      <c r="D4738">
        <v>-2.1389999999999998</v>
      </c>
      <c r="E4738">
        <v>-2.9769999999999999</v>
      </c>
      <c r="F4738">
        <v>-3.1669999999999998</v>
      </c>
      <c r="G4738">
        <v>4.2</v>
      </c>
      <c r="H4738">
        <v>0</v>
      </c>
      <c r="I4738">
        <v>4.0179999999999998</v>
      </c>
      <c r="J4738">
        <v>-0.16600000000000001</v>
      </c>
      <c r="K4738">
        <v>-1.159</v>
      </c>
      <c r="L4738">
        <v>-2.1549999999999998</v>
      </c>
      <c r="M4738">
        <v>-2.9860000000000002</v>
      </c>
      <c r="N4738">
        <v>-3.1819999999999999</v>
      </c>
      <c r="O4738">
        <v>1.1930000000000001</v>
      </c>
      <c r="P4738">
        <v>1.1990000000000001</v>
      </c>
      <c r="Q4738">
        <v>1.1910000000000001</v>
      </c>
      <c r="R4738">
        <v>0.97099999999999997</v>
      </c>
      <c r="S4738">
        <v>0.41699999999999998</v>
      </c>
    </row>
    <row r="4739" spans="1:19" x14ac:dyDescent="0.3">
      <c r="A4739">
        <v>300</v>
      </c>
      <c r="B4739">
        <v>-0.14499999999999999</v>
      </c>
      <c r="C4739">
        <v>-1.1539999999999999</v>
      </c>
      <c r="D4739">
        <v>-2.1389999999999998</v>
      </c>
      <c r="E4739">
        <v>-2.9769999999999999</v>
      </c>
      <c r="F4739">
        <v>-3.1669999999999998</v>
      </c>
      <c r="G4739">
        <v>4.2</v>
      </c>
      <c r="H4739">
        <v>0</v>
      </c>
      <c r="I4739">
        <v>4.0179999999999998</v>
      </c>
      <c r="J4739">
        <v>-0.16700000000000001</v>
      </c>
      <c r="K4739">
        <v>-1.161</v>
      </c>
      <c r="L4739">
        <v>-2.1560000000000001</v>
      </c>
      <c r="M4739">
        <v>-2.9849999999999999</v>
      </c>
      <c r="N4739">
        <v>-3.1789999999999998</v>
      </c>
      <c r="O4739">
        <v>1.1950000000000001</v>
      </c>
      <c r="P4739">
        <v>1.2010000000000001</v>
      </c>
      <c r="Q4739">
        <v>1.1930000000000001</v>
      </c>
      <c r="R4739">
        <v>0.96499999999999997</v>
      </c>
      <c r="S4739">
        <v>0.41599999999999998</v>
      </c>
    </row>
    <row r="4740" spans="1:19" x14ac:dyDescent="0.3">
      <c r="A4740">
        <v>360</v>
      </c>
      <c r="B4740">
        <v>-0.14499999999999999</v>
      </c>
      <c r="C4740">
        <v>-1.1539999999999999</v>
      </c>
      <c r="D4740">
        <v>-2.1389999999999998</v>
      </c>
      <c r="E4740">
        <v>-2.9769999999999999</v>
      </c>
      <c r="F4740">
        <v>-3.1669999999999998</v>
      </c>
      <c r="G4740">
        <v>4.2</v>
      </c>
      <c r="H4740">
        <v>0</v>
      </c>
      <c r="I4740">
        <v>4.0179999999999998</v>
      </c>
      <c r="J4740">
        <v>-0.16700000000000001</v>
      </c>
      <c r="K4740">
        <v>-1.161</v>
      </c>
      <c r="L4740">
        <v>-2.1560000000000001</v>
      </c>
      <c r="M4740">
        <v>-2.9830000000000001</v>
      </c>
      <c r="N4740">
        <v>-3.1760000000000002</v>
      </c>
      <c r="O4740">
        <v>1.1950000000000001</v>
      </c>
      <c r="P4740">
        <v>1.1990000000000001</v>
      </c>
      <c r="Q4740">
        <v>1.196</v>
      </c>
      <c r="R4740">
        <v>0.95799999999999996</v>
      </c>
      <c r="S4740">
        <v>0.41499999999999998</v>
      </c>
    </row>
    <row r="4741" spans="1:19" x14ac:dyDescent="0.3">
      <c r="A4741">
        <v>420</v>
      </c>
      <c r="B4741">
        <v>-0.14499999999999999</v>
      </c>
      <c r="C4741">
        <v>-1.1539999999999999</v>
      </c>
      <c r="D4741">
        <v>-2.1389999999999998</v>
      </c>
      <c r="E4741">
        <v>-2.9769999999999999</v>
      </c>
      <c r="F4741">
        <v>-3.1669999999999998</v>
      </c>
      <c r="G4741">
        <v>4.2</v>
      </c>
      <c r="H4741">
        <v>0</v>
      </c>
      <c r="I4741">
        <v>4.0179999999999998</v>
      </c>
      <c r="J4741">
        <v>-0.16700000000000001</v>
      </c>
      <c r="K4741">
        <v>-1.161</v>
      </c>
      <c r="L4741">
        <v>-2.1560000000000001</v>
      </c>
      <c r="M4741">
        <v>-2.9809999999999999</v>
      </c>
      <c r="N4741">
        <v>-3.1739999999999999</v>
      </c>
      <c r="O4741">
        <v>1.196</v>
      </c>
      <c r="P4741">
        <v>1.198</v>
      </c>
      <c r="Q4741">
        <v>1.1950000000000001</v>
      </c>
      <c r="R4741">
        <v>0.95499999999999996</v>
      </c>
      <c r="S4741">
        <v>0.41399999999999998</v>
      </c>
    </row>
    <row r="4742" spans="1:19" x14ac:dyDescent="0.3">
      <c r="A4742">
        <v>480</v>
      </c>
      <c r="B4742">
        <v>-0.14499999999999999</v>
      </c>
      <c r="C4742">
        <v>-1.1539999999999999</v>
      </c>
      <c r="D4742">
        <v>-2.1389999999999998</v>
      </c>
      <c r="E4742">
        <v>-2.9769999999999999</v>
      </c>
      <c r="F4742">
        <v>-3.1669999999999998</v>
      </c>
      <c r="G4742">
        <v>4.2</v>
      </c>
      <c r="H4742">
        <v>0</v>
      </c>
      <c r="I4742">
        <v>4.0179999999999998</v>
      </c>
      <c r="J4742">
        <v>-0.16700000000000001</v>
      </c>
      <c r="K4742">
        <v>-1.1619999999999999</v>
      </c>
      <c r="L4742">
        <v>-2.1560000000000001</v>
      </c>
      <c r="M4742">
        <v>-2.98</v>
      </c>
      <c r="N4742">
        <v>-3.1709999999999998</v>
      </c>
      <c r="O4742">
        <v>1.196</v>
      </c>
      <c r="P4742">
        <v>1.198</v>
      </c>
      <c r="Q4742">
        <v>1.194</v>
      </c>
      <c r="R4742">
        <v>0.95199999999999996</v>
      </c>
      <c r="S4742">
        <v>0.41299999999999998</v>
      </c>
    </row>
    <row r="4743" spans="1:19" x14ac:dyDescent="0.3">
      <c r="A4743">
        <v>540</v>
      </c>
      <c r="B4743">
        <v>-0.14499999999999999</v>
      </c>
      <c r="C4743">
        <v>-1.1539999999999999</v>
      </c>
      <c r="D4743">
        <v>-2.1389999999999998</v>
      </c>
      <c r="E4743">
        <v>-2.9769999999999999</v>
      </c>
      <c r="F4743">
        <v>-3.1669999999999998</v>
      </c>
      <c r="G4743">
        <v>4.2</v>
      </c>
      <c r="H4743">
        <v>0</v>
      </c>
      <c r="I4743">
        <v>4.0179999999999998</v>
      </c>
      <c r="J4743">
        <v>-0.16700000000000001</v>
      </c>
      <c r="K4743">
        <v>-1.163</v>
      </c>
      <c r="L4743">
        <v>-2.1560000000000001</v>
      </c>
      <c r="M4743">
        <v>-2.9790000000000001</v>
      </c>
      <c r="N4743">
        <v>-3.169</v>
      </c>
      <c r="O4743">
        <v>1.196</v>
      </c>
      <c r="P4743">
        <v>1.198</v>
      </c>
      <c r="Q4743">
        <v>1.194</v>
      </c>
      <c r="R4743">
        <v>0.95</v>
      </c>
      <c r="S4743">
        <v>0.41199999999999998</v>
      </c>
    </row>
    <row r="4744" spans="1:19" x14ac:dyDescent="0.3">
      <c r="A4744">
        <v>600</v>
      </c>
      <c r="B4744">
        <v>-0.14499999999999999</v>
      </c>
      <c r="C4744">
        <v>-1.1539999999999999</v>
      </c>
      <c r="D4744">
        <v>-2.1389999999999998</v>
      </c>
      <c r="E4744">
        <v>-2.9769999999999999</v>
      </c>
      <c r="F4744">
        <v>-3.1669999999999998</v>
      </c>
      <c r="G4744">
        <v>4.2</v>
      </c>
      <c r="H4744">
        <v>0</v>
      </c>
      <c r="I4744">
        <v>4.0179999999999998</v>
      </c>
      <c r="J4744">
        <v>-0.16800000000000001</v>
      </c>
      <c r="K4744">
        <v>-1.163</v>
      </c>
      <c r="L4744">
        <v>-2.1560000000000001</v>
      </c>
      <c r="M4744">
        <v>-2.9769999999999999</v>
      </c>
      <c r="N4744">
        <v>-3.1669999999999998</v>
      </c>
      <c r="O4744">
        <v>1.1970000000000001</v>
      </c>
      <c r="P4744">
        <v>1.1970000000000001</v>
      </c>
      <c r="Q4744">
        <v>1.194</v>
      </c>
      <c r="R4744">
        <v>0.94699999999999995</v>
      </c>
      <c r="S4744">
        <v>0.41199999999999998</v>
      </c>
    </row>
    <row r="4746" spans="1:19" x14ac:dyDescent="0.3">
      <c r="A4746" t="s">
        <v>0</v>
      </c>
      <c r="B4746" t="s">
        <v>366</v>
      </c>
    </row>
    <row r="4747" spans="1:19" x14ac:dyDescent="0.3">
      <c r="A4747">
        <v>0</v>
      </c>
      <c r="B4747">
        <v>-0.14499999999999999</v>
      </c>
      <c r="C4747">
        <v>-1.1539999999999999</v>
      </c>
      <c r="D4747">
        <v>-2.1389999999999998</v>
      </c>
      <c r="E4747">
        <v>-2.9710000000000001</v>
      </c>
      <c r="F4747">
        <v>-3.157</v>
      </c>
      <c r="G4747">
        <v>4.2</v>
      </c>
      <c r="H4747">
        <v>0</v>
      </c>
      <c r="I4747">
        <v>4.0179999999999998</v>
      </c>
      <c r="J4747">
        <v>-0.16</v>
      </c>
      <c r="K4747">
        <v>-1.1599999999999999</v>
      </c>
      <c r="L4747">
        <v>-2.1560000000000001</v>
      </c>
      <c r="M4747">
        <v>-2.9790000000000001</v>
      </c>
      <c r="N4747">
        <v>-3.19</v>
      </c>
      <c r="O4747">
        <v>1.1850000000000001</v>
      </c>
      <c r="P4747">
        <v>1.1839999999999999</v>
      </c>
      <c r="Q4747">
        <v>1.1779999999999999</v>
      </c>
      <c r="R4747">
        <v>0.94399999999999995</v>
      </c>
      <c r="S4747">
        <v>0.44</v>
      </c>
    </row>
    <row r="4748" spans="1:19" x14ac:dyDescent="0.3">
      <c r="A4748">
        <v>60</v>
      </c>
      <c r="B4748">
        <v>-0.14499999999999999</v>
      </c>
      <c r="C4748">
        <v>-1.1539999999999999</v>
      </c>
      <c r="D4748">
        <v>-2.1389999999999998</v>
      </c>
      <c r="E4748">
        <v>-2.9710000000000001</v>
      </c>
      <c r="F4748">
        <v>-3.157</v>
      </c>
      <c r="G4748">
        <v>4.2</v>
      </c>
      <c r="H4748">
        <v>0</v>
      </c>
      <c r="I4748">
        <v>4.0179999999999998</v>
      </c>
      <c r="J4748">
        <v>-0.16</v>
      </c>
      <c r="K4748">
        <v>-1.159</v>
      </c>
      <c r="L4748">
        <v>-2.1589999999999998</v>
      </c>
      <c r="M4748">
        <v>-2.9820000000000002</v>
      </c>
      <c r="N4748">
        <v>-3.18</v>
      </c>
      <c r="O4748">
        <v>1.1850000000000001</v>
      </c>
      <c r="P4748">
        <v>1.1970000000000001</v>
      </c>
      <c r="Q4748">
        <v>1.198</v>
      </c>
      <c r="R4748">
        <v>0.96199999999999997</v>
      </c>
      <c r="S4748">
        <v>0.41599999999999998</v>
      </c>
    </row>
    <row r="4749" spans="1:19" x14ac:dyDescent="0.3">
      <c r="A4749">
        <v>120</v>
      </c>
      <c r="B4749">
        <v>-0.14499999999999999</v>
      </c>
      <c r="C4749">
        <v>-1.1539999999999999</v>
      </c>
      <c r="D4749">
        <v>-2.1389999999999998</v>
      </c>
      <c r="E4749">
        <v>-2.9710000000000001</v>
      </c>
      <c r="F4749">
        <v>-3.157</v>
      </c>
      <c r="G4749">
        <v>4.2</v>
      </c>
      <c r="H4749">
        <v>0</v>
      </c>
      <c r="I4749">
        <v>4.0179999999999998</v>
      </c>
      <c r="J4749">
        <v>-0.16300000000000001</v>
      </c>
      <c r="K4749">
        <v>-1.1579999999999999</v>
      </c>
      <c r="L4749">
        <v>-2.1549999999999998</v>
      </c>
      <c r="M4749">
        <v>-2.9750000000000001</v>
      </c>
      <c r="N4749">
        <v>-3.177</v>
      </c>
      <c r="O4749">
        <v>1.19</v>
      </c>
      <c r="P4749">
        <v>1.1950000000000001</v>
      </c>
      <c r="Q4749">
        <v>1.1879999999999999</v>
      </c>
      <c r="R4749">
        <v>0.94599999999999995</v>
      </c>
      <c r="S4749">
        <v>0.41499999999999998</v>
      </c>
    </row>
    <row r="4750" spans="1:19" x14ac:dyDescent="0.3">
      <c r="A4750">
        <v>180</v>
      </c>
      <c r="B4750">
        <v>-0.14499999999999999</v>
      </c>
      <c r="C4750">
        <v>-1.1539999999999999</v>
      </c>
      <c r="D4750">
        <v>-2.1389999999999998</v>
      </c>
      <c r="E4750">
        <v>-2.9710000000000001</v>
      </c>
      <c r="F4750">
        <v>-3.157</v>
      </c>
      <c r="G4750">
        <v>4.2</v>
      </c>
      <c r="H4750">
        <v>0</v>
      </c>
      <c r="I4750">
        <v>4.0179999999999998</v>
      </c>
      <c r="J4750">
        <v>-0.16600000000000001</v>
      </c>
      <c r="K4750">
        <v>-1.1599999999999999</v>
      </c>
      <c r="L4750">
        <v>-2.157</v>
      </c>
      <c r="M4750">
        <v>-2.9790000000000001</v>
      </c>
      <c r="N4750">
        <v>-3.1749999999999998</v>
      </c>
      <c r="O4750">
        <v>1.194</v>
      </c>
      <c r="P4750">
        <v>1.204</v>
      </c>
      <c r="Q4750">
        <v>1.1970000000000001</v>
      </c>
      <c r="R4750">
        <v>0.96199999999999997</v>
      </c>
      <c r="S4750">
        <v>0.41399999999999998</v>
      </c>
    </row>
    <row r="4751" spans="1:19" x14ac:dyDescent="0.3">
      <c r="A4751">
        <v>240</v>
      </c>
      <c r="B4751">
        <v>-0.14499999999999999</v>
      </c>
      <c r="C4751">
        <v>-1.1539999999999999</v>
      </c>
      <c r="D4751">
        <v>-2.1389999999999998</v>
      </c>
      <c r="E4751">
        <v>-2.9710000000000001</v>
      </c>
      <c r="F4751">
        <v>-3.157</v>
      </c>
      <c r="G4751">
        <v>4.2</v>
      </c>
      <c r="H4751">
        <v>0</v>
      </c>
      <c r="I4751">
        <v>4.0179999999999998</v>
      </c>
      <c r="J4751">
        <v>-0.16600000000000001</v>
      </c>
      <c r="K4751">
        <v>-1.159</v>
      </c>
      <c r="L4751">
        <v>-2.1549999999999998</v>
      </c>
      <c r="M4751">
        <v>-2.9809999999999999</v>
      </c>
      <c r="N4751">
        <v>-3.1720000000000002</v>
      </c>
      <c r="O4751">
        <v>1.1930000000000001</v>
      </c>
      <c r="P4751">
        <v>1.1990000000000001</v>
      </c>
      <c r="Q4751">
        <v>1.1910000000000001</v>
      </c>
      <c r="R4751">
        <v>0.96499999999999997</v>
      </c>
      <c r="S4751">
        <v>0.41299999999999998</v>
      </c>
    </row>
    <row r="4752" spans="1:19" x14ac:dyDescent="0.3">
      <c r="A4752">
        <v>300</v>
      </c>
      <c r="B4752">
        <v>-0.14499999999999999</v>
      </c>
      <c r="C4752">
        <v>-1.1539999999999999</v>
      </c>
      <c r="D4752">
        <v>-2.1389999999999998</v>
      </c>
      <c r="E4752">
        <v>-2.9710000000000001</v>
      </c>
      <c r="F4752">
        <v>-3.157</v>
      </c>
      <c r="G4752">
        <v>4.2</v>
      </c>
      <c r="H4752">
        <v>0</v>
      </c>
      <c r="I4752">
        <v>4.0179999999999998</v>
      </c>
      <c r="J4752">
        <v>-0.16700000000000001</v>
      </c>
      <c r="K4752">
        <v>-1.161</v>
      </c>
      <c r="L4752">
        <v>-2.1560000000000001</v>
      </c>
      <c r="M4752">
        <v>-2.9790000000000001</v>
      </c>
      <c r="N4752">
        <v>-3.169</v>
      </c>
      <c r="O4752">
        <v>1.1950000000000001</v>
      </c>
      <c r="P4752">
        <v>1.2010000000000001</v>
      </c>
      <c r="Q4752">
        <v>1.1930000000000001</v>
      </c>
      <c r="R4752">
        <v>0.95899999999999996</v>
      </c>
      <c r="S4752">
        <v>0.41199999999999998</v>
      </c>
    </row>
    <row r="4753" spans="1:19" x14ac:dyDescent="0.3">
      <c r="A4753">
        <v>360</v>
      </c>
      <c r="B4753">
        <v>-0.14499999999999999</v>
      </c>
      <c r="C4753">
        <v>-1.1539999999999999</v>
      </c>
      <c r="D4753">
        <v>-2.1389999999999998</v>
      </c>
      <c r="E4753">
        <v>-2.9710000000000001</v>
      </c>
      <c r="F4753">
        <v>-3.157</v>
      </c>
      <c r="G4753">
        <v>4.2</v>
      </c>
      <c r="H4753">
        <v>0</v>
      </c>
      <c r="I4753">
        <v>4.0179999999999998</v>
      </c>
      <c r="J4753">
        <v>-0.16700000000000001</v>
      </c>
      <c r="K4753">
        <v>-1.161</v>
      </c>
      <c r="L4753">
        <v>-2.1560000000000001</v>
      </c>
      <c r="M4753">
        <v>-2.9769999999999999</v>
      </c>
      <c r="N4753">
        <v>-3.1669999999999998</v>
      </c>
      <c r="O4753">
        <v>1.1950000000000001</v>
      </c>
      <c r="P4753">
        <v>1.1990000000000001</v>
      </c>
      <c r="Q4753">
        <v>1.196</v>
      </c>
      <c r="R4753">
        <v>0.95199999999999996</v>
      </c>
      <c r="S4753">
        <v>0.41199999999999998</v>
      </c>
    </row>
    <row r="4754" spans="1:19" x14ac:dyDescent="0.3">
      <c r="A4754">
        <v>420</v>
      </c>
      <c r="B4754">
        <v>-0.14499999999999999</v>
      </c>
      <c r="C4754">
        <v>-1.1539999999999999</v>
      </c>
      <c r="D4754">
        <v>-2.1389999999999998</v>
      </c>
      <c r="E4754">
        <v>-2.9710000000000001</v>
      </c>
      <c r="F4754">
        <v>-3.157</v>
      </c>
      <c r="G4754">
        <v>4.2</v>
      </c>
      <c r="H4754">
        <v>0</v>
      </c>
      <c r="I4754">
        <v>4.0179999999999998</v>
      </c>
      <c r="J4754">
        <v>-0.16700000000000001</v>
      </c>
      <c r="K4754">
        <v>-1.161</v>
      </c>
      <c r="L4754">
        <v>-2.1560000000000001</v>
      </c>
      <c r="M4754">
        <v>-2.9750000000000001</v>
      </c>
      <c r="N4754">
        <v>-3.1640000000000001</v>
      </c>
      <c r="O4754">
        <v>1.196</v>
      </c>
      <c r="P4754">
        <v>1.198</v>
      </c>
      <c r="Q4754">
        <v>1.1950000000000001</v>
      </c>
      <c r="R4754">
        <v>0.94799999999999995</v>
      </c>
      <c r="S4754">
        <v>0.41099999999999998</v>
      </c>
    </row>
    <row r="4755" spans="1:19" x14ac:dyDescent="0.3">
      <c r="A4755">
        <v>480</v>
      </c>
      <c r="B4755">
        <v>-0.14499999999999999</v>
      </c>
      <c r="C4755">
        <v>-1.1539999999999999</v>
      </c>
      <c r="D4755">
        <v>-2.1389999999999998</v>
      </c>
      <c r="E4755">
        <v>-2.9710000000000001</v>
      </c>
      <c r="F4755">
        <v>-3.157</v>
      </c>
      <c r="G4755">
        <v>4.2</v>
      </c>
      <c r="H4755">
        <v>0</v>
      </c>
      <c r="I4755">
        <v>4.0179999999999998</v>
      </c>
      <c r="J4755">
        <v>-0.16700000000000001</v>
      </c>
      <c r="K4755">
        <v>-1.1619999999999999</v>
      </c>
      <c r="L4755">
        <v>-2.1560000000000001</v>
      </c>
      <c r="M4755">
        <v>-2.9740000000000002</v>
      </c>
      <c r="N4755">
        <v>-3.1619999999999999</v>
      </c>
      <c r="O4755">
        <v>1.196</v>
      </c>
      <c r="P4755">
        <v>1.198</v>
      </c>
      <c r="Q4755">
        <v>1.194</v>
      </c>
      <c r="R4755">
        <v>0.94499999999999995</v>
      </c>
      <c r="S4755">
        <v>0.41</v>
      </c>
    </row>
    <row r="4756" spans="1:19" x14ac:dyDescent="0.3">
      <c r="A4756">
        <v>540</v>
      </c>
      <c r="B4756">
        <v>-0.14499999999999999</v>
      </c>
      <c r="C4756">
        <v>-1.1539999999999999</v>
      </c>
      <c r="D4756">
        <v>-2.1389999999999998</v>
      </c>
      <c r="E4756">
        <v>-2.9710000000000001</v>
      </c>
      <c r="F4756">
        <v>-3.157</v>
      </c>
      <c r="G4756">
        <v>4.2</v>
      </c>
      <c r="H4756">
        <v>0</v>
      </c>
      <c r="I4756">
        <v>4.0179999999999998</v>
      </c>
      <c r="J4756">
        <v>-0.16700000000000001</v>
      </c>
      <c r="K4756">
        <v>-1.163</v>
      </c>
      <c r="L4756">
        <v>-2.1560000000000001</v>
      </c>
      <c r="M4756">
        <v>-2.9729999999999999</v>
      </c>
      <c r="N4756">
        <v>-3.1589999999999998</v>
      </c>
      <c r="O4756">
        <v>1.196</v>
      </c>
      <c r="P4756">
        <v>1.198</v>
      </c>
      <c r="Q4756">
        <v>1.1930000000000001</v>
      </c>
      <c r="R4756">
        <v>0.94299999999999995</v>
      </c>
      <c r="S4756">
        <v>0.40899999999999997</v>
      </c>
    </row>
    <row r="4757" spans="1:19" x14ac:dyDescent="0.3">
      <c r="A4757">
        <v>600</v>
      </c>
      <c r="B4757">
        <v>-0.14499999999999999</v>
      </c>
      <c r="C4757">
        <v>-1.1539999999999999</v>
      </c>
      <c r="D4757">
        <v>-2.1389999999999998</v>
      </c>
      <c r="E4757">
        <v>-2.9710000000000001</v>
      </c>
      <c r="F4757">
        <v>-3.157</v>
      </c>
      <c r="G4757">
        <v>4.2</v>
      </c>
      <c r="H4757">
        <v>0</v>
      </c>
      <c r="I4757">
        <v>4.0179999999999998</v>
      </c>
      <c r="J4757">
        <v>-0.16800000000000001</v>
      </c>
      <c r="K4757">
        <v>-1.163</v>
      </c>
      <c r="L4757">
        <v>-2.1560000000000001</v>
      </c>
      <c r="M4757">
        <v>-2.9710000000000001</v>
      </c>
      <c r="N4757">
        <v>-3.157</v>
      </c>
      <c r="O4757">
        <v>1.1970000000000001</v>
      </c>
      <c r="P4757">
        <v>1.1970000000000001</v>
      </c>
      <c r="Q4757">
        <v>1.194</v>
      </c>
      <c r="R4757">
        <v>0.94099999999999995</v>
      </c>
      <c r="S4757">
        <v>0.40899999999999997</v>
      </c>
    </row>
    <row r="4759" spans="1:19" x14ac:dyDescent="0.3">
      <c r="A4759" t="s">
        <v>0</v>
      </c>
      <c r="B4759" t="s">
        <v>367</v>
      </c>
    </row>
    <row r="4760" spans="1:19" x14ac:dyDescent="0.3">
      <c r="A4760">
        <v>0</v>
      </c>
      <c r="B4760">
        <v>-0.14499999999999999</v>
      </c>
      <c r="C4760">
        <v>-1.1539999999999999</v>
      </c>
      <c r="D4760">
        <v>-2.1389999999999998</v>
      </c>
      <c r="E4760">
        <v>-2.9660000000000002</v>
      </c>
      <c r="F4760">
        <v>-3.1469999999999998</v>
      </c>
      <c r="G4760">
        <v>4.2</v>
      </c>
      <c r="H4760">
        <v>0</v>
      </c>
      <c r="I4760">
        <v>4.0179999999999998</v>
      </c>
      <c r="J4760">
        <v>-0.16</v>
      </c>
      <c r="K4760">
        <v>-1.1599999999999999</v>
      </c>
      <c r="L4760">
        <v>-2.1560000000000001</v>
      </c>
      <c r="M4760">
        <v>-2.9729999999999999</v>
      </c>
      <c r="N4760">
        <v>-3.18</v>
      </c>
      <c r="O4760">
        <v>1.1850000000000001</v>
      </c>
      <c r="P4760">
        <v>1.1839999999999999</v>
      </c>
      <c r="Q4760">
        <v>1.1779999999999999</v>
      </c>
      <c r="R4760">
        <v>0.93799999999999994</v>
      </c>
      <c r="S4760">
        <v>0.437</v>
      </c>
    </row>
    <row r="4761" spans="1:19" x14ac:dyDescent="0.3">
      <c r="A4761">
        <v>60</v>
      </c>
      <c r="B4761">
        <v>-0.14499999999999999</v>
      </c>
      <c r="C4761">
        <v>-1.1539999999999999</v>
      </c>
      <c r="D4761">
        <v>-2.1389999999999998</v>
      </c>
      <c r="E4761">
        <v>-2.9660000000000002</v>
      </c>
      <c r="F4761">
        <v>-3.1469999999999998</v>
      </c>
      <c r="G4761">
        <v>4.2</v>
      </c>
      <c r="H4761">
        <v>0</v>
      </c>
      <c r="I4761">
        <v>4.0179999999999998</v>
      </c>
      <c r="J4761">
        <v>-0.16</v>
      </c>
      <c r="K4761">
        <v>-1.159</v>
      </c>
      <c r="L4761">
        <v>-2.1579999999999999</v>
      </c>
      <c r="M4761">
        <v>-2.976</v>
      </c>
      <c r="N4761">
        <v>-3.17</v>
      </c>
      <c r="O4761">
        <v>1.1850000000000001</v>
      </c>
      <c r="P4761">
        <v>1.1970000000000001</v>
      </c>
      <c r="Q4761">
        <v>1.198</v>
      </c>
      <c r="R4761">
        <v>0.95499999999999996</v>
      </c>
      <c r="S4761">
        <v>0.41299999999999998</v>
      </c>
    </row>
    <row r="4762" spans="1:19" x14ac:dyDescent="0.3">
      <c r="A4762">
        <v>120</v>
      </c>
      <c r="B4762">
        <v>-0.14499999999999999</v>
      </c>
      <c r="C4762">
        <v>-1.1539999999999999</v>
      </c>
      <c r="D4762">
        <v>-2.1389999999999998</v>
      </c>
      <c r="E4762">
        <v>-2.9660000000000002</v>
      </c>
      <c r="F4762">
        <v>-3.1469999999999998</v>
      </c>
      <c r="G4762">
        <v>4.2</v>
      </c>
      <c r="H4762">
        <v>0</v>
      </c>
      <c r="I4762">
        <v>4.0179999999999998</v>
      </c>
      <c r="J4762">
        <v>-0.16300000000000001</v>
      </c>
      <c r="K4762">
        <v>-1.1579999999999999</v>
      </c>
      <c r="L4762">
        <v>-2.1539999999999999</v>
      </c>
      <c r="M4762">
        <v>-2.97</v>
      </c>
      <c r="N4762">
        <v>-3.1669999999999998</v>
      </c>
      <c r="O4762">
        <v>1.1890000000000001</v>
      </c>
      <c r="P4762">
        <v>1.1950000000000001</v>
      </c>
      <c r="Q4762">
        <v>1.1870000000000001</v>
      </c>
      <c r="R4762">
        <v>0.93899999999999995</v>
      </c>
      <c r="S4762">
        <v>0.41199999999999998</v>
      </c>
    </row>
    <row r="4763" spans="1:19" x14ac:dyDescent="0.3">
      <c r="A4763">
        <v>180</v>
      </c>
      <c r="B4763">
        <v>-0.14499999999999999</v>
      </c>
      <c r="C4763">
        <v>-1.1539999999999999</v>
      </c>
      <c r="D4763">
        <v>-2.1389999999999998</v>
      </c>
      <c r="E4763">
        <v>-2.9660000000000002</v>
      </c>
      <c r="F4763">
        <v>-3.1469999999999998</v>
      </c>
      <c r="G4763">
        <v>4.2</v>
      </c>
      <c r="H4763">
        <v>0</v>
      </c>
      <c r="I4763">
        <v>4.0179999999999998</v>
      </c>
      <c r="J4763">
        <v>-0.16600000000000001</v>
      </c>
      <c r="K4763">
        <v>-1.1599999999999999</v>
      </c>
      <c r="L4763">
        <v>-2.157</v>
      </c>
      <c r="M4763">
        <v>-2.9740000000000002</v>
      </c>
      <c r="N4763">
        <v>-3.165</v>
      </c>
      <c r="O4763">
        <v>1.194</v>
      </c>
      <c r="P4763">
        <v>1.204</v>
      </c>
      <c r="Q4763">
        <v>1.1970000000000001</v>
      </c>
      <c r="R4763">
        <v>0.95599999999999996</v>
      </c>
      <c r="S4763">
        <v>0.41099999999999998</v>
      </c>
    </row>
    <row r="4764" spans="1:19" x14ac:dyDescent="0.3">
      <c r="A4764">
        <v>240</v>
      </c>
      <c r="B4764">
        <v>-0.14499999999999999</v>
      </c>
      <c r="C4764">
        <v>-1.1539999999999999</v>
      </c>
      <c r="D4764">
        <v>-2.1389999999999998</v>
      </c>
      <c r="E4764">
        <v>-2.9660000000000002</v>
      </c>
      <c r="F4764">
        <v>-3.1469999999999998</v>
      </c>
      <c r="G4764">
        <v>4.2</v>
      </c>
      <c r="H4764">
        <v>0</v>
      </c>
      <c r="I4764">
        <v>4.0179999999999998</v>
      </c>
      <c r="J4764">
        <v>-0.16600000000000001</v>
      </c>
      <c r="K4764">
        <v>-1.159</v>
      </c>
      <c r="L4764">
        <v>-2.1549999999999998</v>
      </c>
      <c r="M4764">
        <v>-2.9750000000000001</v>
      </c>
      <c r="N4764">
        <v>-3.1619999999999999</v>
      </c>
      <c r="O4764">
        <v>1.1930000000000001</v>
      </c>
      <c r="P4764">
        <v>1.1990000000000001</v>
      </c>
      <c r="Q4764">
        <v>1.19</v>
      </c>
      <c r="R4764">
        <v>0.95799999999999996</v>
      </c>
      <c r="S4764">
        <v>0.41</v>
      </c>
    </row>
    <row r="4765" spans="1:19" x14ac:dyDescent="0.3">
      <c r="A4765">
        <v>300</v>
      </c>
      <c r="B4765">
        <v>-0.14499999999999999</v>
      </c>
      <c r="C4765">
        <v>-1.1539999999999999</v>
      </c>
      <c r="D4765">
        <v>-2.1389999999999998</v>
      </c>
      <c r="E4765">
        <v>-2.9660000000000002</v>
      </c>
      <c r="F4765">
        <v>-3.1469999999999998</v>
      </c>
      <c r="G4765">
        <v>4.2</v>
      </c>
      <c r="H4765">
        <v>0</v>
      </c>
      <c r="I4765">
        <v>4.0179999999999998</v>
      </c>
      <c r="J4765">
        <v>-0.16700000000000001</v>
      </c>
      <c r="K4765">
        <v>-1.161</v>
      </c>
      <c r="L4765">
        <v>-2.1560000000000001</v>
      </c>
      <c r="M4765">
        <v>-2.9740000000000002</v>
      </c>
      <c r="N4765">
        <v>-3.1589999999999998</v>
      </c>
      <c r="O4765">
        <v>1.1950000000000001</v>
      </c>
      <c r="P4765">
        <v>1.2010000000000001</v>
      </c>
      <c r="Q4765">
        <v>1.1930000000000001</v>
      </c>
      <c r="R4765">
        <v>0.95199999999999996</v>
      </c>
      <c r="S4765">
        <v>0.40899999999999997</v>
      </c>
    </row>
    <row r="4766" spans="1:19" x14ac:dyDescent="0.3">
      <c r="A4766">
        <v>360</v>
      </c>
      <c r="B4766">
        <v>-0.14499999999999999</v>
      </c>
      <c r="C4766">
        <v>-1.1539999999999999</v>
      </c>
      <c r="D4766">
        <v>-2.1389999999999998</v>
      </c>
      <c r="E4766">
        <v>-2.9660000000000002</v>
      </c>
      <c r="F4766">
        <v>-3.1469999999999998</v>
      </c>
      <c r="G4766">
        <v>4.2</v>
      </c>
      <c r="H4766">
        <v>0</v>
      </c>
      <c r="I4766">
        <v>4.0179999999999998</v>
      </c>
      <c r="J4766">
        <v>-0.16700000000000001</v>
      </c>
      <c r="K4766">
        <v>-1.161</v>
      </c>
      <c r="L4766">
        <v>-2.1560000000000001</v>
      </c>
      <c r="M4766">
        <v>-2.972</v>
      </c>
      <c r="N4766">
        <v>-3.157</v>
      </c>
      <c r="O4766">
        <v>1.1950000000000001</v>
      </c>
      <c r="P4766">
        <v>1.1990000000000001</v>
      </c>
      <c r="Q4766">
        <v>1.196</v>
      </c>
      <c r="R4766">
        <v>0.94499999999999995</v>
      </c>
      <c r="S4766">
        <v>0.40799999999999997</v>
      </c>
    </row>
    <row r="4767" spans="1:19" x14ac:dyDescent="0.3">
      <c r="A4767">
        <v>420</v>
      </c>
      <c r="B4767">
        <v>-0.14499999999999999</v>
      </c>
      <c r="C4767">
        <v>-1.1539999999999999</v>
      </c>
      <c r="D4767">
        <v>-2.1389999999999998</v>
      </c>
      <c r="E4767">
        <v>-2.9660000000000002</v>
      </c>
      <c r="F4767">
        <v>-3.1469999999999998</v>
      </c>
      <c r="G4767">
        <v>4.2</v>
      </c>
      <c r="H4767">
        <v>0</v>
      </c>
      <c r="I4767">
        <v>4.0179999999999998</v>
      </c>
      <c r="J4767">
        <v>-0.16700000000000001</v>
      </c>
      <c r="K4767">
        <v>-1.161</v>
      </c>
      <c r="L4767">
        <v>-2.1560000000000001</v>
      </c>
      <c r="M4767">
        <v>-2.97</v>
      </c>
      <c r="N4767">
        <v>-3.1539999999999999</v>
      </c>
      <c r="O4767">
        <v>1.196</v>
      </c>
      <c r="P4767">
        <v>1.198</v>
      </c>
      <c r="Q4767">
        <v>1.1950000000000001</v>
      </c>
      <c r="R4767">
        <v>0.94099999999999995</v>
      </c>
      <c r="S4767">
        <v>0.40799999999999997</v>
      </c>
    </row>
    <row r="4768" spans="1:19" x14ac:dyDescent="0.3">
      <c r="A4768">
        <v>480</v>
      </c>
      <c r="B4768">
        <v>-0.14499999999999999</v>
      </c>
      <c r="C4768">
        <v>-1.1539999999999999</v>
      </c>
      <c r="D4768">
        <v>-2.1389999999999998</v>
      </c>
      <c r="E4768">
        <v>-2.9660000000000002</v>
      </c>
      <c r="F4768">
        <v>-3.1469999999999998</v>
      </c>
      <c r="G4768">
        <v>4.2</v>
      </c>
      <c r="H4768">
        <v>0</v>
      </c>
      <c r="I4768">
        <v>4.0179999999999998</v>
      </c>
      <c r="J4768">
        <v>-0.16700000000000001</v>
      </c>
      <c r="K4768">
        <v>-1.1619999999999999</v>
      </c>
      <c r="L4768">
        <v>-2.1549999999999998</v>
      </c>
      <c r="M4768">
        <v>-2.968</v>
      </c>
      <c r="N4768">
        <v>-3.1520000000000001</v>
      </c>
      <c r="O4768">
        <v>1.196</v>
      </c>
      <c r="P4768">
        <v>1.198</v>
      </c>
      <c r="Q4768">
        <v>1.1930000000000001</v>
      </c>
      <c r="R4768">
        <v>0.93799999999999994</v>
      </c>
      <c r="S4768">
        <v>0.40699999999999997</v>
      </c>
    </row>
    <row r="4769" spans="1:19" x14ac:dyDescent="0.3">
      <c r="A4769">
        <v>540</v>
      </c>
      <c r="B4769">
        <v>-0.14499999999999999</v>
      </c>
      <c r="C4769">
        <v>-1.1539999999999999</v>
      </c>
      <c r="D4769">
        <v>-2.1389999999999998</v>
      </c>
      <c r="E4769">
        <v>-2.9660000000000002</v>
      </c>
      <c r="F4769">
        <v>-3.1469999999999998</v>
      </c>
      <c r="G4769">
        <v>4.2</v>
      </c>
      <c r="H4769">
        <v>0</v>
      </c>
      <c r="I4769">
        <v>4.0179999999999998</v>
      </c>
      <c r="J4769">
        <v>-0.16700000000000001</v>
      </c>
      <c r="K4769">
        <v>-1.163</v>
      </c>
      <c r="L4769">
        <v>-2.1560000000000001</v>
      </c>
      <c r="M4769">
        <v>-2.9670000000000001</v>
      </c>
      <c r="N4769">
        <v>-3.149</v>
      </c>
      <c r="O4769">
        <v>1.196</v>
      </c>
      <c r="P4769">
        <v>1.198</v>
      </c>
      <c r="Q4769">
        <v>1.1930000000000001</v>
      </c>
      <c r="R4769">
        <v>0.93700000000000006</v>
      </c>
      <c r="S4769">
        <v>0.40600000000000003</v>
      </c>
    </row>
    <row r="4770" spans="1:19" x14ac:dyDescent="0.3">
      <c r="A4770">
        <v>600</v>
      </c>
      <c r="B4770">
        <v>-0.14499999999999999</v>
      </c>
      <c r="C4770">
        <v>-1.1539999999999999</v>
      </c>
      <c r="D4770">
        <v>-2.1389999999999998</v>
      </c>
      <c r="E4770">
        <v>-2.9660000000000002</v>
      </c>
      <c r="F4770">
        <v>-3.1469999999999998</v>
      </c>
      <c r="G4770">
        <v>4.2</v>
      </c>
      <c r="H4770">
        <v>0</v>
      </c>
      <c r="I4770">
        <v>4.0179999999999998</v>
      </c>
      <c r="J4770">
        <v>-0.16800000000000001</v>
      </c>
      <c r="K4770">
        <v>-1.163</v>
      </c>
      <c r="L4770">
        <v>-2.1560000000000001</v>
      </c>
      <c r="M4770">
        <v>-2.9660000000000002</v>
      </c>
      <c r="N4770">
        <v>-3.1469999999999998</v>
      </c>
      <c r="O4770">
        <v>1.1970000000000001</v>
      </c>
      <c r="P4770">
        <v>1.1970000000000001</v>
      </c>
      <c r="Q4770">
        <v>1.194</v>
      </c>
      <c r="R4770">
        <v>0.93400000000000005</v>
      </c>
      <c r="S4770">
        <v>0.40500000000000003</v>
      </c>
    </row>
    <row r="4772" spans="1:19" x14ac:dyDescent="0.3">
      <c r="A4772" t="s">
        <v>0</v>
      </c>
      <c r="B4772" t="s">
        <v>368</v>
      </c>
    </row>
    <row r="4773" spans="1:19" x14ac:dyDescent="0.3">
      <c r="A4773">
        <v>0</v>
      </c>
      <c r="B4773">
        <v>-0.14499999999999999</v>
      </c>
      <c r="C4773">
        <v>-1.1539999999999999</v>
      </c>
      <c r="D4773">
        <v>-2.1389999999999998</v>
      </c>
      <c r="E4773">
        <v>-2.96</v>
      </c>
      <c r="F4773">
        <v>-3.137</v>
      </c>
      <c r="G4773">
        <v>4.2</v>
      </c>
      <c r="H4773">
        <v>0</v>
      </c>
      <c r="I4773">
        <v>4.0179999999999998</v>
      </c>
      <c r="J4773">
        <v>-0.16</v>
      </c>
      <c r="K4773">
        <v>-1.1599999999999999</v>
      </c>
      <c r="L4773">
        <v>-2.1560000000000001</v>
      </c>
      <c r="M4773">
        <v>-2.968</v>
      </c>
      <c r="N4773">
        <v>-3.17</v>
      </c>
      <c r="O4773">
        <v>1.1850000000000001</v>
      </c>
      <c r="P4773">
        <v>1.1839999999999999</v>
      </c>
      <c r="Q4773">
        <v>1.1779999999999999</v>
      </c>
      <c r="R4773">
        <v>0.93100000000000005</v>
      </c>
      <c r="S4773">
        <v>0.433</v>
      </c>
    </row>
    <row r="4774" spans="1:19" x14ac:dyDescent="0.3">
      <c r="A4774">
        <v>60</v>
      </c>
      <c r="B4774">
        <v>-0.14499999999999999</v>
      </c>
      <c r="C4774">
        <v>-1.1539999999999999</v>
      </c>
      <c r="D4774">
        <v>-2.1389999999999998</v>
      </c>
      <c r="E4774">
        <v>-2.96</v>
      </c>
      <c r="F4774">
        <v>-3.137</v>
      </c>
      <c r="G4774">
        <v>4.2</v>
      </c>
      <c r="H4774">
        <v>0</v>
      </c>
      <c r="I4774">
        <v>4.0179999999999998</v>
      </c>
      <c r="J4774">
        <v>-0.16</v>
      </c>
      <c r="K4774">
        <v>-1.159</v>
      </c>
      <c r="L4774">
        <v>-2.1579999999999999</v>
      </c>
      <c r="M4774">
        <v>-2.9710000000000001</v>
      </c>
      <c r="N4774">
        <v>-3.16</v>
      </c>
      <c r="O4774">
        <v>1.1850000000000001</v>
      </c>
      <c r="P4774">
        <v>1.1970000000000001</v>
      </c>
      <c r="Q4774">
        <v>1.198</v>
      </c>
      <c r="R4774">
        <v>0.94899999999999995</v>
      </c>
      <c r="S4774">
        <v>0.41</v>
      </c>
    </row>
    <row r="4775" spans="1:19" x14ac:dyDescent="0.3">
      <c r="A4775">
        <v>120</v>
      </c>
      <c r="B4775">
        <v>-0.14499999999999999</v>
      </c>
      <c r="C4775">
        <v>-1.1539999999999999</v>
      </c>
      <c r="D4775">
        <v>-2.1389999999999998</v>
      </c>
      <c r="E4775">
        <v>-2.96</v>
      </c>
      <c r="F4775">
        <v>-3.137</v>
      </c>
      <c r="G4775">
        <v>4.2</v>
      </c>
      <c r="H4775">
        <v>0</v>
      </c>
      <c r="I4775">
        <v>4.0179999999999998</v>
      </c>
      <c r="J4775">
        <v>-0.16300000000000001</v>
      </c>
      <c r="K4775">
        <v>-1.1579999999999999</v>
      </c>
      <c r="L4775">
        <v>-2.1539999999999999</v>
      </c>
      <c r="M4775">
        <v>-2.964</v>
      </c>
      <c r="N4775">
        <v>-3.157</v>
      </c>
      <c r="O4775">
        <v>1.1890000000000001</v>
      </c>
      <c r="P4775">
        <v>1.1950000000000001</v>
      </c>
      <c r="Q4775">
        <v>1.1870000000000001</v>
      </c>
      <c r="R4775">
        <v>0.93300000000000005</v>
      </c>
      <c r="S4775">
        <v>0.40899999999999997</v>
      </c>
    </row>
    <row r="4776" spans="1:19" x14ac:dyDescent="0.3">
      <c r="A4776">
        <v>180</v>
      </c>
      <c r="B4776">
        <v>-0.14499999999999999</v>
      </c>
      <c r="C4776">
        <v>-1.1539999999999999</v>
      </c>
      <c r="D4776">
        <v>-2.1389999999999998</v>
      </c>
      <c r="E4776">
        <v>-2.96</v>
      </c>
      <c r="F4776">
        <v>-3.137</v>
      </c>
      <c r="G4776">
        <v>4.2</v>
      </c>
      <c r="H4776">
        <v>0</v>
      </c>
      <c r="I4776">
        <v>4.0179999999999998</v>
      </c>
      <c r="J4776">
        <v>-0.16600000000000001</v>
      </c>
      <c r="K4776">
        <v>-1.1599999999999999</v>
      </c>
      <c r="L4776">
        <v>-2.1560000000000001</v>
      </c>
      <c r="M4776">
        <v>-2.9689999999999999</v>
      </c>
      <c r="N4776">
        <v>-3.1549999999999998</v>
      </c>
      <c r="O4776">
        <v>1.194</v>
      </c>
      <c r="P4776">
        <v>1.204</v>
      </c>
      <c r="Q4776">
        <v>1.196</v>
      </c>
      <c r="R4776">
        <v>0.95</v>
      </c>
      <c r="S4776">
        <v>0.40799999999999997</v>
      </c>
    </row>
    <row r="4777" spans="1:19" x14ac:dyDescent="0.3">
      <c r="A4777">
        <v>240</v>
      </c>
      <c r="B4777">
        <v>-0.14499999999999999</v>
      </c>
      <c r="C4777">
        <v>-1.1539999999999999</v>
      </c>
      <c r="D4777">
        <v>-2.1389999999999998</v>
      </c>
      <c r="E4777">
        <v>-2.96</v>
      </c>
      <c r="F4777">
        <v>-3.137</v>
      </c>
      <c r="G4777">
        <v>4.2</v>
      </c>
      <c r="H4777">
        <v>0</v>
      </c>
      <c r="I4777">
        <v>4.0179999999999998</v>
      </c>
      <c r="J4777">
        <v>-0.16600000000000001</v>
      </c>
      <c r="K4777">
        <v>-1.159</v>
      </c>
      <c r="L4777">
        <v>-2.1549999999999998</v>
      </c>
      <c r="M4777">
        <v>-2.97</v>
      </c>
      <c r="N4777">
        <v>-3.1520000000000001</v>
      </c>
      <c r="O4777">
        <v>1.1930000000000001</v>
      </c>
      <c r="P4777">
        <v>1.1990000000000001</v>
      </c>
      <c r="Q4777">
        <v>1.19</v>
      </c>
      <c r="R4777">
        <v>0.95199999999999996</v>
      </c>
      <c r="S4777">
        <v>0.40699999999999997</v>
      </c>
    </row>
    <row r="4778" spans="1:19" x14ac:dyDescent="0.3">
      <c r="A4778">
        <v>300</v>
      </c>
      <c r="B4778">
        <v>-0.14499999999999999</v>
      </c>
      <c r="C4778">
        <v>-1.1539999999999999</v>
      </c>
      <c r="D4778">
        <v>-2.1389999999999998</v>
      </c>
      <c r="E4778">
        <v>-2.96</v>
      </c>
      <c r="F4778">
        <v>-3.137</v>
      </c>
      <c r="G4778">
        <v>4.2</v>
      </c>
      <c r="H4778">
        <v>0</v>
      </c>
      <c r="I4778">
        <v>4.0179999999999998</v>
      </c>
      <c r="J4778">
        <v>-0.16700000000000001</v>
      </c>
      <c r="K4778">
        <v>-1.161</v>
      </c>
      <c r="L4778">
        <v>-2.1560000000000001</v>
      </c>
      <c r="M4778">
        <v>-2.968</v>
      </c>
      <c r="N4778">
        <v>-3.149</v>
      </c>
      <c r="O4778">
        <v>1.1950000000000001</v>
      </c>
      <c r="P4778">
        <v>1.2010000000000001</v>
      </c>
      <c r="Q4778">
        <v>1.1930000000000001</v>
      </c>
      <c r="R4778">
        <v>0.94499999999999995</v>
      </c>
      <c r="S4778">
        <v>0.40600000000000003</v>
      </c>
    </row>
    <row r="4779" spans="1:19" x14ac:dyDescent="0.3">
      <c r="A4779">
        <v>360</v>
      </c>
      <c r="B4779">
        <v>-0.14499999999999999</v>
      </c>
      <c r="C4779">
        <v>-1.1539999999999999</v>
      </c>
      <c r="D4779">
        <v>-2.1389999999999998</v>
      </c>
      <c r="E4779">
        <v>-2.96</v>
      </c>
      <c r="F4779">
        <v>-3.137</v>
      </c>
      <c r="G4779">
        <v>4.2</v>
      </c>
      <c r="H4779">
        <v>0</v>
      </c>
      <c r="I4779">
        <v>4.0179999999999998</v>
      </c>
      <c r="J4779">
        <v>-0.16600000000000001</v>
      </c>
      <c r="K4779">
        <v>-1.161</v>
      </c>
      <c r="L4779">
        <v>-2.1560000000000001</v>
      </c>
      <c r="M4779">
        <v>-2.9660000000000002</v>
      </c>
      <c r="N4779">
        <v>-3.1469999999999998</v>
      </c>
      <c r="O4779">
        <v>1.1950000000000001</v>
      </c>
      <c r="P4779">
        <v>1.198</v>
      </c>
      <c r="Q4779">
        <v>1.1950000000000001</v>
      </c>
      <c r="R4779">
        <v>0.93799999999999994</v>
      </c>
      <c r="S4779">
        <v>0.40500000000000003</v>
      </c>
    </row>
    <row r="4780" spans="1:19" x14ac:dyDescent="0.3">
      <c r="A4780">
        <v>420</v>
      </c>
      <c r="B4780">
        <v>-0.14499999999999999</v>
      </c>
      <c r="C4780">
        <v>-1.1539999999999999</v>
      </c>
      <c r="D4780">
        <v>-2.1389999999999998</v>
      </c>
      <c r="E4780">
        <v>-2.96</v>
      </c>
      <c r="F4780">
        <v>-3.137</v>
      </c>
      <c r="G4780">
        <v>4.2</v>
      </c>
      <c r="H4780">
        <v>0</v>
      </c>
      <c r="I4780">
        <v>4.0179999999999998</v>
      </c>
      <c r="J4780">
        <v>-0.16700000000000001</v>
      </c>
      <c r="K4780">
        <v>-1.161</v>
      </c>
      <c r="L4780">
        <v>-2.1560000000000001</v>
      </c>
      <c r="M4780">
        <v>-2.964</v>
      </c>
      <c r="N4780">
        <v>-3.145</v>
      </c>
      <c r="O4780">
        <v>1.196</v>
      </c>
      <c r="P4780">
        <v>1.198</v>
      </c>
      <c r="Q4780">
        <v>1.194</v>
      </c>
      <c r="R4780">
        <v>0.93500000000000005</v>
      </c>
      <c r="S4780">
        <v>0.40500000000000003</v>
      </c>
    </row>
    <row r="4781" spans="1:19" x14ac:dyDescent="0.3">
      <c r="A4781">
        <v>480</v>
      </c>
      <c r="B4781">
        <v>-0.14499999999999999</v>
      </c>
      <c r="C4781">
        <v>-1.1539999999999999</v>
      </c>
      <c r="D4781">
        <v>-2.1389999999999998</v>
      </c>
      <c r="E4781">
        <v>-2.96</v>
      </c>
      <c r="F4781">
        <v>-3.137</v>
      </c>
      <c r="G4781">
        <v>4.2</v>
      </c>
      <c r="H4781">
        <v>0</v>
      </c>
      <c r="I4781">
        <v>4.0179999999999998</v>
      </c>
      <c r="J4781">
        <v>-0.16700000000000001</v>
      </c>
      <c r="K4781">
        <v>-1.1619999999999999</v>
      </c>
      <c r="L4781">
        <v>-2.1549999999999998</v>
      </c>
      <c r="M4781">
        <v>-2.9630000000000001</v>
      </c>
      <c r="N4781">
        <v>-3.1419999999999999</v>
      </c>
      <c r="O4781">
        <v>1.196</v>
      </c>
      <c r="P4781">
        <v>1.198</v>
      </c>
      <c r="Q4781">
        <v>1.1930000000000001</v>
      </c>
      <c r="R4781">
        <v>0.93200000000000005</v>
      </c>
      <c r="S4781">
        <v>0.40400000000000003</v>
      </c>
    </row>
    <row r="4782" spans="1:19" x14ac:dyDescent="0.3">
      <c r="A4782">
        <v>540</v>
      </c>
      <c r="B4782">
        <v>-0.14499999999999999</v>
      </c>
      <c r="C4782">
        <v>-1.1539999999999999</v>
      </c>
      <c r="D4782">
        <v>-2.1389999999999998</v>
      </c>
      <c r="E4782">
        <v>-2.96</v>
      </c>
      <c r="F4782">
        <v>-3.137</v>
      </c>
      <c r="G4782">
        <v>4.2</v>
      </c>
      <c r="H4782">
        <v>0</v>
      </c>
      <c r="I4782">
        <v>4.0179999999999998</v>
      </c>
      <c r="J4782">
        <v>-0.16700000000000001</v>
      </c>
      <c r="K4782">
        <v>-1.163</v>
      </c>
      <c r="L4782">
        <v>-2.1549999999999998</v>
      </c>
      <c r="M4782">
        <v>-2.9609999999999999</v>
      </c>
      <c r="N4782">
        <v>-3.14</v>
      </c>
      <c r="O4782">
        <v>1.196</v>
      </c>
      <c r="P4782">
        <v>1.198</v>
      </c>
      <c r="Q4782">
        <v>1.1930000000000001</v>
      </c>
      <c r="R4782">
        <v>0.93</v>
      </c>
      <c r="S4782">
        <v>0.40300000000000002</v>
      </c>
    </row>
    <row r="4783" spans="1:19" x14ac:dyDescent="0.3">
      <c r="A4783">
        <v>600</v>
      </c>
      <c r="B4783">
        <v>-0.14499999999999999</v>
      </c>
      <c r="C4783">
        <v>-1.1539999999999999</v>
      </c>
      <c r="D4783">
        <v>-2.1389999999999998</v>
      </c>
      <c r="E4783">
        <v>-2.96</v>
      </c>
      <c r="F4783">
        <v>-3.137</v>
      </c>
      <c r="G4783">
        <v>4.2</v>
      </c>
      <c r="H4783">
        <v>0</v>
      </c>
      <c r="I4783">
        <v>4.0179999999999998</v>
      </c>
      <c r="J4783">
        <v>-0.16800000000000001</v>
      </c>
      <c r="K4783">
        <v>-1.163</v>
      </c>
      <c r="L4783">
        <v>-2.1560000000000001</v>
      </c>
      <c r="M4783">
        <v>-2.96</v>
      </c>
      <c r="N4783">
        <v>-3.137</v>
      </c>
      <c r="O4783">
        <v>1.1970000000000001</v>
      </c>
      <c r="P4783">
        <v>1.1970000000000001</v>
      </c>
      <c r="Q4783">
        <v>1.1930000000000001</v>
      </c>
      <c r="R4783">
        <v>0.92800000000000005</v>
      </c>
      <c r="S4783">
        <v>0.40200000000000002</v>
      </c>
    </row>
    <row r="4785" spans="1:19" x14ac:dyDescent="0.3">
      <c r="A4785" t="s">
        <v>0</v>
      </c>
      <c r="B4785" t="s">
        <v>369</v>
      </c>
    </row>
    <row r="4786" spans="1:19" x14ac:dyDescent="0.3">
      <c r="A4786">
        <v>0</v>
      </c>
      <c r="B4786">
        <v>-0.14499999999999999</v>
      </c>
      <c r="C4786">
        <v>-1.155</v>
      </c>
      <c r="D4786">
        <v>-2.1389999999999998</v>
      </c>
      <c r="E4786">
        <v>-2.9540000000000002</v>
      </c>
      <c r="F4786">
        <v>-3.1280000000000001</v>
      </c>
      <c r="G4786">
        <v>4.2</v>
      </c>
      <c r="H4786">
        <v>0</v>
      </c>
      <c r="I4786">
        <v>4.0179999999999998</v>
      </c>
      <c r="J4786">
        <v>-0.16</v>
      </c>
      <c r="K4786">
        <v>-1.1599999999999999</v>
      </c>
      <c r="L4786">
        <v>-2.1560000000000001</v>
      </c>
      <c r="M4786">
        <v>-2.9620000000000002</v>
      </c>
      <c r="N4786">
        <v>-3.16</v>
      </c>
      <c r="O4786">
        <v>1.1850000000000001</v>
      </c>
      <c r="P4786">
        <v>1.1839999999999999</v>
      </c>
      <c r="Q4786">
        <v>1.1779999999999999</v>
      </c>
      <c r="R4786">
        <v>0.92500000000000004</v>
      </c>
      <c r="S4786">
        <v>0.43</v>
      </c>
    </row>
    <row r="4787" spans="1:19" x14ac:dyDescent="0.3">
      <c r="A4787">
        <v>60</v>
      </c>
      <c r="B4787">
        <v>-0.14499999999999999</v>
      </c>
      <c r="C4787">
        <v>-1.155</v>
      </c>
      <c r="D4787">
        <v>-2.1389999999999998</v>
      </c>
      <c r="E4787">
        <v>-2.9540000000000002</v>
      </c>
      <c r="F4787">
        <v>-3.1280000000000001</v>
      </c>
      <c r="G4787">
        <v>4.2</v>
      </c>
      <c r="H4787">
        <v>0</v>
      </c>
      <c r="I4787">
        <v>4.0179999999999998</v>
      </c>
      <c r="J4787">
        <v>-0.16</v>
      </c>
      <c r="K4787">
        <v>-1.159</v>
      </c>
      <c r="L4787">
        <v>-2.1579999999999999</v>
      </c>
      <c r="M4787">
        <v>-2.9649999999999999</v>
      </c>
      <c r="N4787">
        <v>-3.15</v>
      </c>
      <c r="O4787">
        <v>1.1850000000000001</v>
      </c>
      <c r="P4787">
        <v>1.1970000000000001</v>
      </c>
      <c r="Q4787">
        <v>1.1970000000000001</v>
      </c>
      <c r="R4787">
        <v>0.94199999999999995</v>
      </c>
      <c r="S4787">
        <v>0.40600000000000003</v>
      </c>
    </row>
    <row r="4788" spans="1:19" x14ac:dyDescent="0.3">
      <c r="A4788">
        <v>120</v>
      </c>
      <c r="B4788">
        <v>-0.14499999999999999</v>
      </c>
      <c r="C4788">
        <v>-1.155</v>
      </c>
      <c r="D4788">
        <v>-2.1389999999999998</v>
      </c>
      <c r="E4788">
        <v>-2.9540000000000002</v>
      </c>
      <c r="F4788">
        <v>-3.1280000000000001</v>
      </c>
      <c r="G4788">
        <v>4.2</v>
      </c>
      <c r="H4788">
        <v>0</v>
      </c>
      <c r="I4788">
        <v>4.0179999999999998</v>
      </c>
      <c r="J4788">
        <v>-0.16300000000000001</v>
      </c>
      <c r="K4788">
        <v>-1.1579999999999999</v>
      </c>
      <c r="L4788">
        <v>-2.1539999999999999</v>
      </c>
      <c r="M4788">
        <v>-2.9580000000000002</v>
      </c>
      <c r="N4788">
        <v>-3.1469999999999998</v>
      </c>
      <c r="O4788">
        <v>1.1890000000000001</v>
      </c>
      <c r="P4788">
        <v>1.1950000000000001</v>
      </c>
      <c r="Q4788">
        <v>1.1870000000000001</v>
      </c>
      <c r="R4788">
        <v>0.92700000000000005</v>
      </c>
      <c r="S4788">
        <v>0.40500000000000003</v>
      </c>
    </row>
    <row r="4789" spans="1:19" x14ac:dyDescent="0.3">
      <c r="A4789">
        <v>180</v>
      </c>
      <c r="B4789">
        <v>-0.14499999999999999</v>
      </c>
      <c r="C4789">
        <v>-1.155</v>
      </c>
      <c r="D4789">
        <v>-2.1389999999999998</v>
      </c>
      <c r="E4789">
        <v>-2.9540000000000002</v>
      </c>
      <c r="F4789">
        <v>-3.1280000000000001</v>
      </c>
      <c r="G4789">
        <v>4.2</v>
      </c>
      <c r="H4789">
        <v>0</v>
      </c>
      <c r="I4789">
        <v>4.0179999999999998</v>
      </c>
      <c r="J4789">
        <v>-0.16600000000000001</v>
      </c>
      <c r="K4789">
        <v>-1.1599999999999999</v>
      </c>
      <c r="L4789">
        <v>-2.1560000000000001</v>
      </c>
      <c r="M4789">
        <v>-2.9630000000000001</v>
      </c>
      <c r="N4789">
        <v>-3.145</v>
      </c>
      <c r="O4789">
        <v>1.194</v>
      </c>
      <c r="P4789">
        <v>1.204</v>
      </c>
      <c r="Q4789">
        <v>1.196</v>
      </c>
      <c r="R4789">
        <v>0.94399999999999995</v>
      </c>
      <c r="S4789">
        <v>0.40500000000000003</v>
      </c>
    </row>
    <row r="4790" spans="1:19" x14ac:dyDescent="0.3">
      <c r="A4790">
        <v>240</v>
      </c>
      <c r="B4790">
        <v>-0.14499999999999999</v>
      </c>
      <c r="C4790">
        <v>-1.155</v>
      </c>
      <c r="D4790">
        <v>-2.1389999999999998</v>
      </c>
      <c r="E4790">
        <v>-2.9540000000000002</v>
      </c>
      <c r="F4790">
        <v>-3.1280000000000001</v>
      </c>
      <c r="G4790">
        <v>4.2</v>
      </c>
      <c r="H4790">
        <v>0</v>
      </c>
      <c r="I4790">
        <v>4.0179999999999998</v>
      </c>
      <c r="J4790">
        <v>-0.16600000000000001</v>
      </c>
      <c r="K4790">
        <v>-1.159</v>
      </c>
      <c r="L4790">
        <v>-2.1539999999999999</v>
      </c>
      <c r="M4790">
        <v>-2.964</v>
      </c>
      <c r="N4790">
        <v>-3.1419999999999999</v>
      </c>
      <c r="O4790">
        <v>1.1930000000000001</v>
      </c>
      <c r="P4790">
        <v>1.1990000000000001</v>
      </c>
      <c r="Q4790">
        <v>1.1890000000000001</v>
      </c>
      <c r="R4790">
        <v>0.94499999999999995</v>
      </c>
      <c r="S4790">
        <v>0.40400000000000003</v>
      </c>
    </row>
    <row r="4791" spans="1:19" x14ac:dyDescent="0.3">
      <c r="A4791">
        <v>300</v>
      </c>
      <c r="B4791">
        <v>-0.14499999999999999</v>
      </c>
      <c r="C4791">
        <v>-1.155</v>
      </c>
      <c r="D4791">
        <v>-2.1389999999999998</v>
      </c>
      <c r="E4791">
        <v>-2.9540000000000002</v>
      </c>
      <c r="F4791">
        <v>-3.1280000000000001</v>
      </c>
      <c r="G4791">
        <v>4.2</v>
      </c>
      <c r="H4791">
        <v>0</v>
      </c>
      <c r="I4791">
        <v>4.0179999999999998</v>
      </c>
      <c r="J4791">
        <v>-0.16700000000000001</v>
      </c>
      <c r="K4791">
        <v>-1.161</v>
      </c>
      <c r="L4791">
        <v>-2.1549999999999998</v>
      </c>
      <c r="M4791">
        <v>-2.9620000000000002</v>
      </c>
      <c r="N4791">
        <v>-3.1389999999999998</v>
      </c>
      <c r="O4791">
        <v>1.1950000000000001</v>
      </c>
      <c r="P4791">
        <v>1.2010000000000001</v>
      </c>
      <c r="Q4791">
        <v>1.1930000000000001</v>
      </c>
      <c r="R4791">
        <v>0.93899999999999995</v>
      </c>
      <c r="S4791">
        <v>0.40300000000000002</v>
      </c>
    </row>
    <row r="4792" spans="1:19" x14ac:dyDescent="0.3">
      <c r="A4792">
        <v>360</v>
      </c>
      <c r="B4792">
        <v>-0.14499999999999999</v>
      </c>
      <c r="C4792">
        <v>-1.155</v>
      </c>
      <c r="D4792">
        <v>-2.1389999999999998</v>
      </c>
      <c r="E4792">
        <v>-2.9540000000000002</v>
      </c>
      <c r="F4792">
        <v>-3.1280000000000001</v>
      </c>
      <c r="G4792">
        <v>4.2</v>
      </c>
      <c r="H4792">
        <v>0</v>
      </c>
      <c r="I4792">
        <v>4.0179999999999998</v>
      </c>
      <c r="J4792">
        <v>-0.16600000000000001</v>
      </c>
      <c r="K4792">
        <v>-1.161</v>
      </c>
      <c r="L4792">
        <v>-2.1560000000000001</v>
      </c>
      <c r="M4792">
        <v>-2.96</v>
      </c>
      <c r="N4792">
        <v>-3.137</v>
      </c>
      <c r="O4792">
        <v>1.1950000000000001</v>
      </c>
      <c r="P4792">
        <v>1.198</v>
      </c>
      <c r="Q4792">
        <v>1.1950000000000001</v>
      </c>
      <c r="R4792">
        <v>0.93200000000000005</v>
      </c>
      <c r="S4792">
        <v>0.40200000000000002</v>
      </c>
    </row>
    <row r="4793" spans="1:19" x14ac:dyDescent="0.3">
      <c r="A4793">
        <v>420</v>
      </c>
      <c r="B4793">
        <v>-0.14499999999999999</v>
      </c>
      <c r="C4793">
        <v>-1.155</v>
      </c>
      <c r="D4793">
        <v>-2.1389999999999998</v>
      </c>
      <c r="E4793">
        <v>-2.9540000000000002</v>
      </c>
      <c r="F4793">
        <v>-3.1280000000000001</v>
      </c>
      <c r="G4793">
        <v>4.2</v>
      </c>
      <c r="H4793">
        <v>0</v>
      </c>
      <c r="I4793">
        <v>4.0179999999999998</v>
      </c>
      <c r="J4793">
        <v>-0.16700000000000001</v>
      </c>
      <c r="K4793">
        <v>-1.161</v>
      </c>
      <c r="L4793">
        <v>-2.1549999999999998</v>
      </c>
      <c r="M4793">
        <v>-2.9580000000000002</v>
      </c>
      <c r="N4793">
        <v>-3.1349999999999998</v>
      </c>
      <c r="O4793">
        <v>1.196</v>
      </c>
      <c r="P4793">
        <v>1.198</v>
      </c>
      <c r="Q4793">
        <v>1.194</v>
      </c>
      <c r="R4793">
        <v>0.92800000000000005</v>
      </c>
      <c r="S4793">
        <v>0.40100000000000002</v>
      </c>
    </row>
    <row r="4794" spans="1:19" x14ac:dyDescent="0.3">
      <c r="A4794">
        <v>480</v>
      </c>
      <c r="B4794">
        <v>-0.14499999999999999</v>
      </c>
      <c r="C4794">
        <v>-1.155</v>
      </c>
      <c r="D4794">
        <v>-2.1389999999999998</v>
      </c>
      <c r="E4794">
        <v>-2.9540000000000002</v>
      </c>
      <c r="F4794">
        <v>-3.1280000000000001</v>
      </c>
      <c r="G4794">
        <v>4.2</v>
      </c>
      <c r="H4794">
        <v>0</v>
      </c>
      <c r="I4794">
        <v>4.0179999999999998</v>
      </c>
      <c r="J4794">
        <v>-0.16700000000000001</v>
      </c>
      <c r="K4794">
        <v>-1.1619999999999999</v>
      </c>
      <c r="L4794">
        <v>-2.1549999999999998</v>
      </c>
      <c r="M4794">
        <v>-2.9569999999999999</v>
      </c>
      <c r="N4794">
        <v>-3.1320000000000001</v>
      </c>
      <c r="O4794">
        <v>1.196</v>
      </c>
      <c r="P4794">
        <v>1.198</v>
      </c>
      <c r="Q4794">
        <v>1.1930000000000001</v>
      </c>
      <c r="R4794">
        <v>0.92500000000000004</v>
      </c>
      <c r="S4794">
        <v>0.40100000000000002</v>
      </c>
    </row>
    <row r="4795" spans="1:19" x14ac:dyDescent="0.3">
      <c r="A4795">
        <v>540</v>
      </c>
      <c r="B4795">
        <v>-0.14499999999999999</v>
      </c>
      <c r="C4795">
        <v>-1.155</v>
      </c>
      <c r="D4795">
        <v>-2.1389999999999998</v>
      </c>
      <c r="E4795">
        <v>-2.9540000000000002</v>
      </c>
      <c r="F4795">
        <v>-3.1280000000000001</v>
      </c>
      <c r="G4795">
        <v>4.2</v>
      </c>
      <c r="H4795">
        <v>0</v>
      </c>
      <c r="I4795">
        <v>4.0179999999999998</v>
      </c>
      <c r="J4795">
        <v>-0.16700000000000001</v>
      </c>
      <c r="K4795">
        <v>-1.163</v>
      </c>
      <c r="L4795">
        <v>-2.1549999999999998</v>
      </c>
      <c r="M4795">
        <v>-2.9550000000000001</v>
      </c>
      <c r="N4795">
        <v>-3.13</v>
      </c>
      <c r="O4795">
        <v>1.196</v>
      </c>
      <c r="P4795">
        <v>1.198</v>
      </c>
      <c r="Q4795">
        <v>1.1919999999999999</v>
      </c>
      <c r="R4795">
        <v>0.92300000000000004</v>
      </c>
      <c r="S4795">
        <v>0.4</v>
      </c>
    </row>
    <row r="4796" spans="1:19" x14ac:dyDescent="0.3">
      <c r="A4796">
        <v>600</v>
      </c>
      <c r="B4796">
        <v>-0.14499999999999999</v>
      </c>
      <c r="C4796">
        <v>-1.155</v>
      </c>
      <c r="D4796">
        <v>-2.1389999999999998</v>
      </c>
      <c r="E4796">
        <v>-2.9540000000000002</v>
      </c>
      <c r="F4796">
        <v>-3.1280000000000001</v>
      </c>
      <c r="G4796">
        <v>4.2</v>
      </c>
      <c r="H4796">
        <v>0</v>
      </c>
      <c r="I4796">
        <v>4.0179999999999998</v>
      </c>
      <c r="J4796">
        <v>-0.16800000000000001</v>
      </c>
      <c r="K4796">
        <v>-1.163</v>
      </c>
      <c r="L4796">
        <v>-2.1549999999999998</v>
      </c>
      <c r="M4796">
        <v>-2.9540000000000002</v>
      </c>
      <c r="N4796">
        <v>-3.1280000000000001</v>
      </c>
      <c r="O4796">
        <v>1.1970000000000001</v>
      </c>
      <c r="P4796">
        <v>1.1970000000000001</v>
      </c>
      <c r="Q4796">
        <v>1.1930000000000001</v>
      </c>
      <c r="R4796">
        <v>0.92100000000000004</v>
      </c>
      <c r="S4796">
        <v>0.39900000000000002</v>
      </c>
    </row>
    <row r="4798" spans="1:19" x14ac:dyDescent="0.3">
      <c r="A4798" t="s">
        <v>0</v>
      </c>
      <c r="B4798" t="s">
        <v>370</v>
      </c>
    </row>
    <row r="4799" spans="1:19" x14ac:dyDescent="0.3">
      <c r="A4799">
        <v>0</v>
      </c>
      <c r="B4799">
        <v>-0.14399999999999999</v>
      </c>
      <c r="C4799">
        <v>-1.1539999999999999</v>
      </c>
      <c r="D4799">
        <v>-2.14</v>
      </c>
      <c r="E4799">
        <v>-2.9980000000000002</v>
      </c>
      <c r="F4799">
        <v>-3.2050000000000001</v>
      </c>
      <c r="G4799">
        <v>4.2</v>
      </c>
      <c r="H4799">
        <v>0.01</v>
      </c>
      <c r="I4799">
        <v>4.0179999999999998</v>
      </c>
      <c r="J4799">
        <v>-0.16</v>
      </c>
      <c r="K4799">
        <v>-1.1599999999999999</v>
      </c>
      <c r="L4799">
        <v>-2.157</v>
      </c>
      <c r="M4799">
        <v>-3.004</v>
      </c>
      <c r="N4799">
        <v>-3.24</v>
      </c>
      <c r="O4799">
        <v>1.1850000000000001</v>
      </c>
      <c r="P4799">
        <v>1.1839999999999999</v>
      </c>
      <c r="Q4799">
        <v>1.18</v>
      </c>
      <c r="R4799">
        <v>0.97299999999999998</v>
      </c>
      <c r="S4799">
        <v>0.45900000000000002</v>
      </c>
    </row>
    <row r="4800" spans="1:19" x14ac:dyDescent="0.3">
      <c r="A4800">
        <v>60</v>
      </c>
      <c r="B4800">
        <v>-0.14399999999999999</v>
      </c>
      <c r="C4800">
        <v>-1.1539999999999999</v>
      </c>
      <c r="D4800">
        <v>-2.14</v>
      </c>
      <c r="E4800">
        <v>-2.9980000000000002</v>
      </c>
      <c r="F4800">
        <v>-3.2050000000000001</v>
      </c>
      <c r="G4800">
        <v>4.2</v>
      </c>
      <c r="H4800">
        <v>0.01</v>
      </c>
      <c r="I4800">
        <v>4.0179999999999998</v>
      </c>
      <c r="J4800">
        <v>-0.16</v>
      </c>
      <c r="K4800">
        <v>-1.159</v>
      </c>
      <c r="L4800">
        <v>-2.1589999999999998</v>
      </c>
      <c r="M4800">
        <v>-3.008</v>
      </c>
      <c r="N4800">
        <v>-3.23</v>
      </c>
      <c r="O4800">
        <v>1.1870000000000001</v>
      </c>
      <c r="P4800">
        <v>1.196</v>
      </c>
      <c r="Q4800">
        <v>1.1990000000000001</v>
      </c>
      <c r="R4800">
        <v>0.99399999999999999</v>
      </c>
      <c r="S4800">
        <v>0.433</v>
      </c>
    </row>
    <row r="4801" spans="1:19" x14ac:dyDescent="0.3">
      <c r="A4801">
        <v>120</v>
      </c>
      <c r="B4801">
        <v>-0.14399999999999999</v>
      </c>
      <c r="C4801">
        <v>-1.1539999999999999</v>
      </c>
      <c r="D4801">
        <v>-2.14</v>
      </c>
      <c r="E4801">
        <v>-2.9980000000000002</v>
      </c>
      <c r="F4801">
        <v>-3.2050000000000001</v>
      </c>
      <c r="G4801">
        <v>4.2</v>
      </c>
      <c r="H4801">
        <v>0.01</v>
      </c>
      <c r="I4801">
        <v>4.0179999999999998</v>
      </c>
      <c r="J4801">
        <v>-0.16200000000000001</v>
      </c>
      <c r="K4801">
        <v>-1.159</v>
      </c>
      <c r="L4801">
        <v>-2.1549999999999998</v>
      </c>
      <c r="M4801">
        <v>-3.0009999999999999</v>
      </c>
      <c r="N4801">
        <v>-3.2269999999999999</v>
      </c>
      <c r="O4801">
        <v>1.1930000000000001</v>
      </c>
      <c r="P4801">
        <v>1.196</v>
      </c>
      <c r="Q4801">
        <v>1.1879999999999999</v>
      </c>
      <c r="R4801">
        <v>0.97699999999999998</v>
      </c>
      <c r="S4801">
        <v>0.432</v>
      </c>
    </row>
    <row r="4802" spans="1:19" x14ac:dyDescent="0.3">
      <c r="A4802">
        <v>180</v>
      </c>
      <c r="B4802">
        <v>-0.14399999999999999</v>
      </c>
      <c r="C4802">
        <v>-1.1539999999999999</v>
      </c>
      <c r="D4802">
        <v>-2.14</v>
      </c>
      <c r="E4802">
        <v>-2.9980000000000002</v>
      </c>
      <c r="F4802">
        <v>-3.2050000000000001</v>
      </c>
      <c r="G4802">
        <v>4.2</v>
      </c>
      <c r="H4802">
        <v>0.01</v>
      </c>
      <c r="I4802">
        <v>4.0179999999999998</v>
      </c>
      <c r="J4802">
        <v>-0.16300000000000001</v>
      </c>
      <c r="K4802">
        <v>-1.1599999999999999</v>
      </c>
      <c r="L4802">
        <v>-2.1579999999999999</v>
      </c>
      <c r="M4802">
        <v>-3.0049999999999999</v>
      </c>
      <c r="N4802">
        <v>-3.2240000000000002</v>
      </c>
      <c r="O4802">
        <v>1.198</v>
      </c>
      <c r="P4802">
        <v>1.204</v>
      </c>
      <c r="Q4802">
        <v>1.1990000000000001</v>
      </c>
      <c r="R4802">
        <v>0.99099999999999999</v>
      </c>
      <c r="S4802">
        <v>0.43099999999999999</v>
      </c>
    </row>
    <row r="4803" spans="1:19" x14ac:dyDescent="0.3">
      <c r="A4803">
        <v>240</v>
      </c>
      <c r="B4803">
        <v>-0.14399999999999999</v>
      </c>
      <c r="C4803">
        <v>-1.1539999999999999</v>
      </c>
      <c r="D4803">
        <v>-2.14</v>
      </c>
      <c r="E4803">
        <v>-2.9980000000000002</v>
      </c>
      <c r="F4803">
        <v>-3.2050000000000001</v>
      </c>
      <c r="G4803">
        <v>4.2</v>
      </c>
      <c r="H4803">
        <v>0.01</v>
      </c>
      <c r="I4803">
        <v>4.0179999999999998</v>
      </c>
      <c r="J4803">
        <v>-0.16200000000000001</v>
      </c>
      <c r="K4803">
        <v>-1.159</v>
      </c>
      <c r="L4803">
        <v>-2.1560000000000001</v>
      </c>
      <c r="M4803">
        <v>-3.0070000000000001</v>
      </c>
      <c r="N4803">
        <v>-3.2210000000000001</v>
      </c>
      <c r="O4803">
        <v>1.1990000000000001</v>
      </c>
      <c r="P4803">
        <v>1.1990000000000001</v>
      </c>
      <c r="Q4803">
        <v>1.1930000000000001</v>
      </c>
      <c r="R4803">
        <v>0.995</v>
      </c>
      <c r="S4803">
        <v>0.43</v>
      </c>
    </row>
    <row r="4804" spans="1:19" x14ac:dyDescent="0.3">
      <c r="A4804">
        <v>300</v>
      </c>
      <c r="B4804">
        <v>-0.14399999999999999</v>
      </c>
      <c r="C4804">
        <v>-1.1539999999999999</v>
      </c>
      <c r="D4804">
        <v>-2.14</v>
      </c>
      <c r="E4804">
        <v>-2.9980000000000002</v>
      </c>
      <c r="F4804">
        <v>-3.2050000000000001</v>
      </c>
      <c r="G4804">
        <v>4.2</v>
      </c>
      <c r="H4804">
        <v>0.01</v>
      </c>
      <c r="I4804">
        <v>4.0179999999999998</v>
      </c>
      <c r="J4804">
        <v>-0.16200000000000001</v>
      </c>
      <c r="K4804">
        <v>-1.1599999999999999</v>
      </c>
      <c r="L4804">
        <v>-2.1560000000000001</v>
      </c>
      <c r="M4804">
        <v>-3.0059999999999998</v>
      </c>
      <c r="N4804">
        <v>-3.218</v>
      </c>
      <c r="O4804">
        <v>1.202</v>
      </c>
      <c r="P4804">
        <v>1.2010000000000001</v>
      </c>
      <c r="Q4804">
        <v>1.194</v>
      </c>
      <c r="R4804">
        <v>0.99</v>
      </c>
      <c r="S4804">
        <v>0.42899999999999999</v>
      </c>
    </row>
    <row r="4805" spans="1:19" x14ac:dyDescent="0.3">
      <c r="A4805">
        <v>360</v>
      </c>
      <c r="B4805">
        <v>-0.14399999999999999</v>
      </c>
      <c r="C4805">
        <v>-1.1539999999999999</v>
      </c>
      <c r="D4805">
        <v>-2.14</v>
      </c>
      <c r="E4805">
        <v>-2.9980000000000002</v>
      </c>
      <c r="F4805">
        <v>-3.2050000000000001</v>
      </c>
      <c r="G4805">
        <v>4.2</v>
      </c>
      <c r="H4805">
        <v>0.01</v>
      </c>
      <c r="I4805">
        <v>4.0179999999999998</v>
      </c>
      <c r="J4805">
        <v>-0.161</v>
      </c>
      <c r="K4805">
        <v>-1.161</v>
      </c>
      <c r="L4805">
        <v>-2.157</v>
      </c>
      <c r="M4805">
        <v>-3.004</v>
      </c>
      <c r="N4805">
        <v>-3.2160000000000002</v>
      </c>
      <c r="O4805">
        <v>1.2030000000000001</v>
      </c>
      <c r="P4805">
        <v>1.1990000000000001</v>
      </c>
      <c r="Q4805">
        <v>1.1970000000000001</v>
      </c>
      <c r="R4805">
        <v>0.98399999999999999</v>
      </c>
      <c r="S4805">
        <v>0.42799999999999999</v>
      </c>
    </row>
    <row r="4806" spans="1:19" x14ac:dyDescent="0.3">
      <c r="A4806">
        <v>420</v>
      </c>
      <c r="B4806">
        <v>-0.14399999999999999</v>
      </c>
      <c r="C4806">
        <v>-1.1539999999999999</v>
      </c>
      <c r="D4806">
        <v>-2.14</v>
      </c>
      <c r="E4806">
        <v>-2.9980000000000002</v>
      </c>
      <c r="F4806">
        <v>-3.2050000000000001</v>
      </c>
      <c r="G4806">
        <v>4.2</v>
      </c>
      <c r="H4806">
        <v>0.01</v>
      </c>
      <c r="I4806">
        <v>4.0179999999999998</v>
      </c>
      <c r="J4806">
        <v>-0.16</v>
      </c>
      <c r="K4806">
        <v>-1.161</v>
      </c>
      <c r="L4806">
        <v>-2.157</v>
      </c>
      <c r="M4806">
        <v>-3.0019999999999998</v>
      </c>
      <c r="N4806">
        <v>-3.2130000000000001</v>
      </c>
      <c r="O4806">
        <v>1.204</v>
      </c>
      <c r="P4806">
        <v>1.1990000000000001</v>
      </c>
      <c r="Q4806">
        <v>1.1970000000000001</v>
      </c>
      <c r="R4806">
        <v>0.98</v>
      </c>
      <c r="S4806">
        <v>0.42699999999999999</v>
      </c>
    </row>
    <row r="4807" spans="1:19" x14ac:dyDescent="0.3">
      <c r="A4807">
        <v>480</v>
      </c>
      <c r="B4807">
        <v>-0.14399999999999999</v>
      </c>
      <c r="C4807">
        <v>-1.1539999999999999</v>
      </c>
      <c r="D4807">
        <v>-2.14</v>
      </c>
      <c r="E4807">
        <v>-2.9980000000000002</v>
      </c>
      <c r="F4807">
        <v>-3.2050000000000001</v>
      </c>
      <c r="G4807">
        <v>4.2</v>
      </c>
      <c r="H4807">
        <v>0.01</v>
      </c>
      <c r="I4807">
        <v>4.0179999999999998</v>
      </c>
      <c r="J4807">
        <v>-0.159</v>
      </c>
      <c r="K4807">
        <v>-1.161</v>
      </c>
      <c r="L4807">
        <v>-2.1560000000000001</v>
      </c>
      <c r="M4807">
        <v>-3.0009999999999999</v>
      </c>
      <c r="N4807">
        <v>-3.21</v>
      </c>
      <c r="O4807">
        <v>1.206</v>
      </c>
      <c r="P4807">
        <v>1.1990000000000001</v>
      </c>
      <c r="Q4807">
        <v>1.1950000000000001</v>
      </c>
      <c r="R4807">
        <v>0.97699999999999998</v>
      </c>
      <c r="S4807">
        <v>0.42599999999999999</v>
      </c>
    </row>
    <row r="4808" spans="1:19" x14ac:dyDescent="0.3">
      <c r="A4808">
        <v>540</v>
      </c>
      <c r="B4808">
        <v>-0.14399999999999999</v>
      </c>
      <c r="C4808">
        <v>-1.1539999999999999</v>
      </c>
      <c r="D4808">
        <v>-2.14</v>
      </c>
      <c r="E4808">
        <v>-2.9980000000000002</v>
      </c>
      <c r="F4808">
        <v>-3.2050000000000001</v>
      </c>
      <c r="G4808">
        <v>4.2</v>
      </c>
      <c r="H4808">
        <v>0.01</v>
      </c>
      <c r="I4808">
        <v>4.0179999999999998</v>
      </c>
      <c r="J4808">
        <v>-0.158</v>
      </c>
      <c r="K4808">
        <v>-1.161</v>
      </c>
      <c r="L4808">
        <v>-2.1560000000000001</v>
      </c>
      <c r="M4808">
        <v>-3</v>
      </c>
      <c r="N4808">
        <v>-3.2080000000000002</v>
      </c>
      <c r="O4808">
        <v>1.206</v>
      </c>
      <c r="P4808">
        <v>1.2</v>
      </c>
      <c r="Q4808">
        <v>1.1950000000000001</v>
      </c>
      <c r="R4808">
        <v>0.97499999999999998</v>
      </c>
      <c r="S4808">
        <v>0.42499999999999999</v>
      </c>
    </row>
    <row r="4809" spans="1:19" x14ac:dyDescent="0.3">
      <c r="A4809">
        <v>600</v>
      </c>
      <c r="B4809">
        <v>-0.14399999999999999</v>
      </c>
      <c r="C4809">
        <v>-1.1539999999999999</v>
      </c>
      <c r="D4809">
        <v>-2.14</v>
      </c>
      <c r="E4809">
        <v>-2.9980000000000002</v>
      </c>
      <c r="F4809">
        <v>-3.2050000000000001</v>
      </c>
      <c r="G4809">
        <v>4.2</v>
      </c>
      <c r="H4809">
        <v>0.01</v>
      </c>
      <c r="I4809">
        <v>4.0179999999999998</v>
      </c>
      <c r="J4809">
        <v>-0.157</v>
      </c>
      <c r="K4809">
        <v>-1.161</v>
      </c>
      <c r="L4809">
        <v>-2.157</v>
      </c>
      <c r="M4809">
        <v>-2.9980000000000002</v>
      </c>
      <c r="N4809">
        <v>-3.2050000000000001</v>
      </c>
      <c r="O4809">
        <v>1.2070000000000001</v>
      </c>
      <c r="P4809">
        <v>1.2</v>
      </c>
      <c r="Q4809">
        <v>1.1950000000000001</v>
      </c>
      <c r="R4809">
        <v>0.97299999999999998</v>
      </c>
      <c r="S4809">
        <v>0.42499999999999999</v>
      </c>
    </row>
    <row r="4811" spans="1:19" x14ac:dyDescent="0.3">
      <c r="A4811" t="s">
        <v>0</v>
      </c>
      <c r="B4811" t="s">
        <v>371</v>
      </c>
    </row>
    <row r="4812" spans="1:19" x14ac:dyDescent="0.3">
      <c r="A4812">
        <v>0</v>
      </c>
      <c r="B4812">
        <v>-0.14499999999999999</v>
      </c>
      <c r="C4812">
        <v>-1.1539999999999999</v>
      </c>
      <c r="D4812">
        <v>-2.1389999999999998</v>
      </c>
      <c r="E4812">
        <v>-2.9929999999999999</v>
      </c>
      <c r="F4812">
        <v>-3.1960000000000002</v>
      </c>
      <c r="G4812">
        <v>4.2</v>
      </c>
      <c r="H4812">
        <v>0.01</v>
      </c>
      <c r="I4812">
        <v>4.0179999999999998</v>
      </c>
      <c r="J4812">
        <v>-0.16</v>
      </c>
      <c r="K4812">
        <v>-1.1599999999999999</v>
      </c>
      <c r="L4812">
        <v>-2.157</v>
      </c>
      <c r="M4812">
        <v>-2.9990000000000001</v>
      </c>
      <c r="N4812">
        <v>-3.23</v>
      </c>
      <c r="O4812">
        <v>1.1850000000000001</v>
      </c>
      <c r="P4812">
        <v>1.1839999999999999</v>
      </c>
      <c r="Q4812">
        <v>1.179</v>
      </c>
      <c r="R4812">
        <v>0.96699999999999997</v>
      </c>
      <c r="S4812">
        <v>0.45500000000000002</v>
      </c>
    </row>
    <row r="4813" spans="1:19" x14ac:dyDescent="0.3">
      <c r="A4813">
        <v>60</v>
      </c>
      <c r="B4813">
        <v>-0.14499999999999999</v>
      </c>
      <c r="C4813">
        <v>-1.1539999999999999</v>
      </c>
      <c r="D4813">
        <v>-2.1389999999999998</v>
      </c>
      <c r="E4813">
        <v>-2.9929999999999999</v>
      </c>
      <c r="F4813">
        <v>-3.1960000000000002</v>
      </c>
      <c r="G4813">
        <v>4.2</v>
      </c>
      <c r="H4813">
        <v>0.01</v>
      </c>
      <c r="I4813">
        <v>4.0179999999999998</v>
      </c>
      <c r="J4813">
        <v>-0.16</v>
      </c>
      <c r="K4813">
        <v>-1.159</v>
      </c>
      <c r="L4813">
        <v>-2.1589999999999998</v>
      </c>
      <c r="M4813">
        <v>-3.0030000000000001</v>
      </c>
      <c r="N4813">
        <v>-3.22</v>
      </c>
      <c r="O4813">
        <v>1.1870000000000001</v>
      </c>
      <c r="P4813">
        <v>1.196</v>
      </c>
      <c r="Q4813">
        <v>1.1990000000000001</v>
      </c>
      <c r="R4813">
        <v>0.98699999999999999</v>
      </c>
      <c r="S4813">
        <v>0.43</v>
      </c>
    </row>
    <row r="4814" spans="1:19" x14ac:dyDescent="0.3">
      <c r="A4814">
        <v>120</v>
      </c>
      <c r="B4814">
        <v>-0.14499999999999999</v>
      </c>
      <c r="C4814">
        <v>-1.1539999999999999</v>
      </c>
      <c r="D4814">
        <v>-2.1389999999999998</v>
      </c>
      <c r="E4814">
        <v>-2.9929999999999999</v>
      </c>
      <c r="F4814">
        <v>-3.1960000000000002</v>
      </c>
      <c r="G4814">
        <v>4.2</v>
      </c>
      <c r="H4814">
        <v>0.01</v>
      </c>
      <c r="I4814">
        <v>4.0179999999999998</v>
      </c>
      <c r="J4814">
        <v>-0.16200000000000001</v>
      </c>
      <c r="K4814">
        <v>-1.159</v>
      </c>
      <c r="L4814">
        <v>-2.1549999999999998</v>
      </c>
      <c r="M4814">
        <v>-2.996</v>
      </c>
      <c r="N4814">
        <v>-3.2170000000000001</v>
      </c>
      <c r="O4814">
        <v>1.1930000000000001</v>
      </c>
      <c r="P4814">
        <v>1.196</v>
      </c>
      <c r="Q4814">
        <v>1.1890000000000001</v>
      </c>
      <c r="R4814">
        <v>0.97</v>
      </c>
      <c r="S4814">
        <v>0.42899999999999999</v>
      </c>
    </row>
    <row r="4815" spans="1:19" x14ac:dyDescent="0.3">
      <c r="A4815">
        <v>180</v>
      </c>
      <c r="B4815">
        <v>-0.14499999999999999</v>
      </c>
      <c r="C4815">
        <v>-1.1539999999999999</v>
      </c>
      <c r="D4815">
        <v>-2.1389999999999998</v>
      </c>
      <c r="E4815">
        <v>-2.9929999999999999</v>
      </c>
      <c r="F4815">
        <v>-3.1960000000000002</v>
      </c>
      <c r="G4815">
        <v>4.2</v>
      </c>
      <c r="H4815">
        <v>0.01</v>
      </c>
      <c r="I4815">
        <v>4.0179999999999998</v>
      </c>
      <c r="J4815">
        <v>-0.16300000000000001</v>
      </c>
      <c r="K4815">
        <v>-1.1599999999999999</v>
      </c>
      <c r="L4815">
        <v>-2.1579999999999999</v>
      </c>
      <c r="M4815">
        <v>-3</v>
      </c>
      <c r="N4815">
        <v>-3.214</v>
      </c>
      <c r="O4815">
        <v>1.198</v>
      </c>
      <c r="P4815">
        <v>1.204</v>
      </c>
      <c r="Q4815">
        <v>1.1990000000000001</v>
      </c>
      <c r="R4815">
        <v>0.98499999999999999</v>
      </c>
      <c r="S4815">
        <v>0.42799999999999999</v>
      </c>
    </row>
    <row r="4816" spans="1:19" x14ac:dyDescent="0.3">
      <c r="A4816">
        <v>240</v>
      </c>
      <c r="B4816">
        <v>-0.14499999999999999</v>
      </c>
      <c r="C4816">
        <v>-1.1539999999999999</v>
      </c>
      <c r="D4816">
        <v>-2.1389999999999998</v>
      </c>
      <c r="E4816">
        <v>-2.9929999999999999</v>
      </c>
      <c r="F4816">
        <v>-3.1960000000000002</v>
      </c>
      <c r="G4816">
        <v>4.2</v>
      </c>
      <c r="H4816">
        <v>0.01</v>
      </c>
      <c r="I4816">
        <v>4.0179999999999998</v>
      </c>
      <c r="J4816">
        <v>-0.16200000000000001</v>
      </c>
      <c r="K4816">
        <v>-1.159</v>
      </c>
      <c r="L4816">
        <v>-2.1560000000000001</v>
      </c>
      <c r="M4816">
        <v>-3.0009999999999999</v>
      </c>
      <c r="N4816">
        <v>-3.2109999999999999</v>
      </c>
      <c r="O4816">
        <v>1.1990000000000001</v>
      </c>
      <c r="P4816">
        <v>1.1990000000000001</v>
      </c>
      <c r="Q4816">
        <v>1.1919999999999999</v>
      </c>
      <c r="R4816">
        <v>0.98899999999999999</v>
      </c>
      <c r="S4816">
        <v>0.42699999999999999</v>
      </c>
    </row>
    <row r="4817" spans="1:19" x14ac:dyDescent="0.3">
      <c r="A4817">
        <v>300</v>
      </c>
      <c r="B4817">
        <v>-0.14499999999999999</v>
      </c>
      <c r="C4817">
        <v>-1.1539999999999999</v>
      </c>
      <c r="D4817">
        <v>-2.1389999999999998</v>
      </c>
      <c r="E4817">
        <v>-2.9929999999999999</v>
      </c>
      <c r="F4817">
        <v>-3.1960000000000002</v>
      </c>
      <c r="G4817">
        <v>4.2</v>
      </c>
      <c r="H4817">
        <v>0.01</v>
      </c>
      <c r="I4817">
        <v>4.0179999999999998</v>
      </c>
      <c r="J4817">
        <v>-0.16200000000000001</v>
      </c>
      <c r="K4817">
        <v>-1.1599999999999999</v>
      </c>
      <c r="L4817">
        <v>-2.1560000000000001</v>
      </c>
      <c r="M4817">
        <v>-3</v>
      </c>
      <c r="N4817">
        <v>-3.2080000000000002</v>
      </c>
      <c r="O4817">
        <v>1.202</v>
      </c>
      <c r="P4817">
        <v>1.2010000000000001</v>
      </c>
      <c r="Q4817">
        <v>1.194</v>
      </c>
      <c r="R4817">
        <v>0.98399999999999999</v>
      </c>
      <c r="S4817">
        <v>0.42599999999999999</v>
      </c>
    </row>
    <row r="4818" spans="1:19" x14ac:dyDescent="0.3">
      <c r="A4818">
        <v>360</v>
      </c>
      <c r="B4818">
        <v>-0.14499999999999999</v>
      </c>
      <c r="C4818">
        <v>-1.1539999999999999</v>
      </c>
      <c r="D4818">
        <v>-2.1389999999999998</v>
      </c>
      <c r="E4818">
        <v>-2.9929999999999999</v>
      </c>
      <c r="F4818">
        <v>-3.1960000000000002</v>
      </c>
      <c r="G4818">
        <v>4.2</v>
      </c>
      <c r="H4818">
        <v>0.01</v>
      </c>
      <c r="I4818">
        <v>4.0179999999999998</v>
      </c>
      <c r="J4818">
        <v>-0.161</v>
      </c>
      <c r="K4818">
        <v>-1.161</v>
      </c>
      <c r="L4818">
        <v>-2.157</v>
      </c>
      <c r="M4818">
        <v>-2.9990000000000001</v>
      </c>
      <c r="N4818">
        <v>-3.206</v>
      </c>
      <c r="O4818">
        <v>1.2030000000000001</v>
      </c>
      <c r="P4818">
        <v>1.1990000000000001</v>
      </c>
      <c r="Q4818">
        <v>1.1970000000000001</v>
      </c>
      <c r="R4818">
        <v>0.97699999999999998</v>
      </c>
      <c r="S4818">
        <v>0.42499999999999999</v>
      </c>
    </row>
    <row r="4819" spans="1:19" x14ac:dyDescent="0.3">
      <c r="A4819">
        <v>420</v>
      </c>
      <c r="B4819">
        <v>-0.14499999999999999</v>
      </c>
      <c r="C4819">
        <v>-1.1539999999999999</v>
      </c>
      <c r="D4819">
        <v>-2.1389999999999998</v>
      </c>
      <c r="E4819">
        <v>-2.9929999999999999</v>
      </c>
      <c r="F4819">
        <v>-3.1960000000000002</v>
      </c>
      <c r="G4819">
        <v>4.2</v>
      </c>
      <c r="H4819">
        <v>0.01</v>
      </c>
      <c r="I4819">
        <v>4.0179999999999998</v>
      </c>
      <c r="J4819">
        <v>-0.16</v>
      </c>
      <c r="K4819">
        <v>-1.161</v>
      </c>
      <c r="L4819">
        <v>-2.157</v>
      </c>
      <c r="M4819">
        <v>-2.9969999999999999</v>
      </c>
      <c r="N4819">
        <v>-3.2029999999999998</v>
      </c>
      <c r="O4819">
        <v>1.204</v>
      </c>
      <c r="P4819">
        <v>1.1990000000000001</v>
      </c>
      <c r="Q4819">
        <v>1.196</v>
      </c>
      <c r="R4819">
        <v>0.97399999999999998</v>
      </c>
      <c r="S4819">
        <v>0.42399999999999999</v>
      </c>
    </row>
    <row r="4820" spans="1:19" x14ac:dyDescent="0.3">
      <c r="A4820">
        <v>480</v>
      </c>
      <c r="B4820">
        <v>-0.14499999999999999</v>
      </c>
      <c r="C4820">
        <v>-1.1539999999999999</v>
      </c>
      <c r="D4820">
        <v>-2.1389999999999998</v>
      </c>
      <c r="E4820">
        <v>-2.9929999999999999</v>
      </c>
      <c r="F4820">
        <v>-3.1960000000000002</v>
      </c>
      <c r="G4820">
        <v>4.2</v>
      </c>
      <c r="H4820">
        <v>0.01</v>
      </c>
      <c r="I4820">
        <v>4.0179999999999998</v>
      </c>
      <c r="J4820">
        <v>-0.159</v>
      </c>
      <c r="K4820">
        <v>-1.161</v>
      </c>
      <c r="L4820">
        <v>-2.1560000000000001</v>
      </c>
      <c r="M4820">
        <v>-2.996</v>
      </c>
      <c r="N4820">
        <v>-3.2</v>
      </c>
      <c r="O4820">
        <v>1.206</v>
      </c>
      <c r="P4820">
        <v>1.1990000000000001</v>
      </c>
      <c r="Q4820">
        <v>1.1950000000000001</v>
      </c>
      <c r="R4820">
        <v>0.97099999999999997</v>
      </c>
      <c r="S4820">
        <v>0.42299999999999999</v>
      </c>
    </row>
    <row r="4821" spans="1:19" x14ac:dyDescent="0.3">
      <c r="A4821">
        <v>540</v>
      </c>
      <c r="B4821">
        <v>-0.14499999999999999</v>
      </c>
      <c r="C4821">
        <v>-1.1539999999999999</v>
      </c>
      <c r="D4821">
        <v>-2.1389999999999998</v>
      </c>
      <c r="E4821">
        <v>-2.9929999999999999</v>
      </c>
      <c r="F4821">
        <v>-3.1960000000000002</v>
      </c>
      <c r="G4821">
        <v>4.2</v>
      </c>
      <c r="H4821">
        <v>0.01</v>
      </c>
      <c r="I4821">
        <v>4.0179999999999998</v>
      </c>
      <c r="J4821">
        <v>-0.158</v>
      </c>
      <c r="K4821">
        <v>-1.161</v>
      </c>
      <c r="L4821">
        <v>-2.1560000000000001</v>
      </c>
      <c r="M4821">
        <v>-2.9940000000000002</v>
      </c>
      <c r="N4821">
        <v>-3.198</v>
      </c>
      <c r="O4821">
        <v>1.206</v>
      </c>
      <c r="P4821">
        <v>1.2</v>
      </c>
      <c r="Q4821">
        <v>1.1950000000000001</v>
      </c>
      <c r="R4821">
        <v>0.96899999999999997</v>
      </c>
      <c r="S4821">
        <v>0.42199999999999999</v>
      </c>
    </row>
    <row r="4822" spans="1:19" x14ac:dyDescent="0.3">
      <c r="A4822">
        <v>600</v>
      </c>
      <c r="B4822">
        <v>-0.14499999999999999</v>
      </c>
      <c r="C4822">
        <v>-1.1539999999999999</v>
      </c>
      <c r="D4822">
        <v>-2.1389999999999998</v>
      </c>
      <c r="E4822">
        <v>-2.9929999999999999</v>
      </c>
      <c r="F4822">
        <v>-3.1960000000000002</v>
      </c>
      <c r="G4822">
        <v>4.2</v>
      </c>
      <c r="H4822">
        <v>0.01</v>
      </c>
      <c r="I4822">
        <v>4.0179999999999998</v>
      </c>
      <c r="J4822">
        <v>-0.157</v>
      </c>
      <c r="K4822">
        <v>-1.161</v>
      </c>
      <c r="L4822">
        <v>-2.1560000000000001</v>
      </c>
      <c r="M4822">
        <v>-2.9929999999999999</v>
      </c>
      <c r="N4822">
        <v>-3.1960000000000002</v>
      </c>
      <c r="O4822">
        <v>1.2070000000000001</v>
      </c>
      <c r="P4822">
        <v>1.2</v>
      </c>
      <c r="Q4822">
        <v>1.1950000000000001</v>
      </c>
      <c r="R4822">
        <v>0.96599999999999997</v>
      </c>
      <c r="S4822">
        <v>0.42099999999999999</v>
      </c>
    </row>
    <row r="4824" spans="1:19" x14ac:dyDescent="0.3">
      <c r="A4824" t="s">
        <v>0</v>
      </c>
      <c r="B4824" t="s">
        <v>372</v>
      </c>
    </row>
    <row r="4825" spans="1:19" x14ac:dyDescent="0.3">
      <c r="A4825">
        <v>0</v>
      </c>
      <c r="B4825">
        <v>-0.14499999999999999</v>
      </c>
      <c r="C4825">
        <v>-1.1539999999999999</v>
      </c>
      <c r="D4825">
        <v>-2.14</v>
      </c>
      <c r="E4825">
        <v>-2.988</v>
      </c>
      <c r="F4825">
        <v>-3.1859999999999999</v>
      </c>
      <c r="G4825">
        <v>4.2</v>
      </c>
      <c r="H4825">
        <v>0.01</v>
      </c>
      <c r="I4825">
        <v>4.0179999999999998</v>
      </c>
      <c r="J4825">
        <v>-0.16</v>
      </c>
      <c r="K4825">
        <v>-1.1599999999999999</v>
      </c>
      <c r="L4825">
        <v>-2.157</v>
      </c>
      <c r="M4825">
        <v>-2.9940000000000002</v>
      </c>
      <c r="N4825">
        <v>-3.22</v>
      </c>
      <c r="O4825">
        <v>1.1850000000000001</v>
      </c>
      <c r="P4825">
        <v>1.1839999999999999</v>
      </c>
      <c r="Q4825">
        <v>1.179</v>
      </c>
      <c r="R4825">
        <v>0.96099999999999997</v>
      </c>
      <c r="S4825">
        <v>0.45100000000000001</v>
      </c>
    </row>
    <row r="4826" spans="1:19" x14ac:dyDescent="0.3">
      <c r="A4826">
        <v>60</v>
      </c>
      <c r="B4826">
        <v>-0.14499999999999999</v>
      </c>
      <c r="C4826">
        <v>-1.1539999999999999</v>
      </c>
      <c r="D4826">
        <v>-2.14</v>
      </c>
      <c r="E4826">
        <v>-2.988</v>
      </c>
      <c r="F4826">
        <v>-3.1859999999999999</v>
      </c>
      <c r="G4826">
        <v>4.2</v>
      </c>
      <c r="H4826">
        <v>0.01</v>
      </c>
      <c r="I4826">
        <v>4.0179999999999998</v>
      </c>
      <c r="J4826">
        <v>-0.16</v>
      </c>
      <c r="K4826">
        <v>-1.159</v>
      </c>
      <c r="L4826">
        <v>-2.1589999999999998</v>
      </c>
      <c r="M4826">
        <v>-2.9980000000000002</v>
      </c>
      <c r="N4826">
        <v>-3.21</v>
      </c>
      <c r="O4826">
        <v>1.1870000000000001</v>
      </c>
      <c r="P4826">
        <v>1.196</v>
      </c>
      <c r="Q4826">
        <v>1.1990000000000001</v>
      </c>
      <c r="R4826">
        <v>0.98099999999999998</v>
      </c>
      <c r="S4826">
        <v>0.42599999999999999</v>
      </c>
    </row>
    <row r="4827" spans="1:19" x14ac:dyDescent="0.3">
      <c r="A4827">
        <v>120</v>
      </c>
      <c r="B4827">
        <v>-0.14499999999999999</v>
      </c>
      <c r="C4827">
        <v>-1.1539999999999999</v>
      </c>
      <c r="D4827">
        <v>-2.14</v>
      </c>
      <c r="E4827">
        <v>-2.988</v>
      </c>
      <c r="F4827">
        <v>-3.1859999999999999</v>
      </c>
      <c r="G4827">
        <v>4.2</v>
      </c>
      <c r="H4827">
        <v>0.01</v>
      </c>
      <c r="I4827">
        <v>4.0179999999999998</v>
      </c>
      <c r="J4827">
        <v>-0.16200000000000001</v>
      </c>
      <c r="K4827">
        <v>-1.159</v>
      </c>
      <c r="L4827">
        <v>-2.1549999999999998</v>
      </c>
      <c r="M4827">
        <v>-2.9910000000000001</v>
      </c>
      <c r="N4827">
        <v>-3.2069999999999999</v>
      </c>
      <c r="O4827">
        <v>1.1930000000000001</v>
      </c>
      <c r="P4827">
        <v>1.196</v>
      </c>
      <c r="Q4827">
        <v>1.1879999999999999</v>
      </c>
      <c r="R4827">
        <v>0.96399999999999997</v>
      </c>
      <c r="S4827">
        <v>0.42499999999999999</v>
      </c>
    </row>
    <row r="4828" spans="1:19" x14ac:dyDescent="0.3">
      <c r="A4828">
        <v>180</v>
      </c>
      <c r="B4828">
        <v>-0.14499999999999999</v>
      </c>
      <c r="C4828">
        <v>-1.1539999999999999</v>
      </c>
      <c r="D4828">
        <v>-2.14</v>
      </c>
      <c r="E4828">
        <v>-2.988</v>
      </c>
      <c r="F4828">
        <v>-3.1859999999999999</v>
      </c>
      <c r="G4828">
        <v>4.2</v>
      </c>
      <c r="H4828">
        <v>0.01</v>
      </c>
      <c r="I4828">
        <v>4.0179999999999998</v>
      </c>
      <c r="J4828">
        <v>-0.16300000000000001</v>
      </c>
      <c r="K4828">
        <v>-1.1599999999999999</v>
      </c>
      <c r="L4828">
        <v>-2.157</v>
      </c>
      <c r="M4828">
        <v>-2.9950000000000001</v>
      </c>
      <c r="N4828">
        <v>-3.2040000000000002</v>
      </c>
      <c r="O4828">
        <v>1.198</v>
      </c>
      <c r="P4828">
        <v>1.204</v>
      </c>
      <c r="Q4828">
        <v>1.198</v>
      </c>
      <c r="R4828">
        <v>0.98</v>
      </c>
      <c r="S4828">
        <v>0.42399999999999999</v>
      </c>
    </row>
    <row r="4829" spans="1:19" x14ac:dyDescent="0.3">
      <c r="A4829">
        <v>240</v>
      </c>
      <c r="B4829">
        <v>-0.14499999999999999</v>
      </c>
      <c r="C4829">
        <v>-1.1539999999999999</v>
      </c>
      <c r="D4829">
        <v>-2.14</v>
      </c>
      <c r="E4829">
        <v>-2.988</v>
      </c>
      <c r="F4829">
        <v>-3.1859999999999999</v>
      </c>
      <c r="G4829">
        <v>4.2</v>
      </c>
      <c r="H4829">
        <v>0.01</v>
      </c>
      <c r="I4829">
        <v>4.0179999999999998</v>
      </c>
      <c r="J4829">
        <v>-0.16200000000000001</v>
      </c>
      <c r="K4829">
        <v>-1.159</v>
      </c>
      <c r="L4829">
        <v>-2.1560000000000001</v>
      </c>
      <c r="M4829">
        <v>-2.996</v>
      </c>
      <c r="N4829">
        <v>-3.202</v>
      </c>
      <c r="O4829">
        <v>1.1990000000000001</v>
      </c>
      <c r="P4829">
        <v>1.1990000000000001</v>
      </c>
      <c r="Q4829">
        <v>1.1919999999999999</v>
      </c>
      <c r="R4829">
        <v>0.98299999999999998</v>
      </c>
      <c r="S4829">
        <v>0.42299999999999999</v>
      </c>
    </row>
    <row r="4830" spans="1:19" x14ac:dyDescent="0.3">
      <c r="A4830">
        <v>300</v>
      </c>
      <c r="B4830">
        <v>-0.14499999999999999</v>
      </c>
      <c r="C4830">
        <v>-1.1539999999999999</v>
      </c>
      <c r="D4830">
        <v>-2.14</v>
      </c>
      <c r="E4830">
        <v>-2.988</v>
      </c>
      <c r="F4830">
        <v>-3.1859999999999999</v>
      </c>
      <c r="G4830">
        <v>4.2</v>
      </c>
      <c r="H4830">
        <v>0.01</v>
      </c>
      <c r="I4830">
        <v>4.0179999999999998</v>
      </c>
      <c r="J4830">
        <v>-0.16200000000000001</v>
      </c>
      <c r="K4830">
        <v>-1.1599999999999999</v>
      </c>
      <c r="L4830">
        <v>-2.1560000000000001</v>
      </c>
      <c r="M4830">
        <v>-2.9950000000000001</v>
      </c>
      <c r="N4830">
        <v>-3.1989999999999998</v>
      </c>
      <c r="O4830">
        <v>1.202</v>
      </c>
      <c r="P4830">
        <v>1.2010000000000001</v>
      </c>
      <c r="Q4830">
        <v>1.194</v>
      </c>
      <c r="R4830">
        <v>0.97799999999999998</v>
      </c>
      <c r="S4830">
        <v>0.42199999999999999</v>
      </c>
    </row>
    <row r="4831" spans="1:19" x14ac:dyDescent="0.3">
      <c r="A4831">
        <v>360</v>
      </c>
      <c r="B4831">
        <v>-0.14499999999999999</v>
      </c>
      <c r="C4831">
        <v>-1.1539999999999999</v>
      </c>
      <c r="D4831">
        <v>-2.14</v>
      </c>
      <c r="E4831">
        <v>-2.988</v>
      </c>
      <c r="F4831">
        <v>-3.1859999999999999</v>
      </c>
      <c r="G4831">
        <v>4.2</v>
      </c>
      <c r="H4831">
        <v>0.01</v>
      </c>
      <c r="I4831">
        <v>4.0179999999999998</v>
      </c>
      <c r="J4831">
        <v>-0.161</v>
      </c>
      <c r="K4831">
        <v>-1.161</v>
      </c>
      <c r="L4831">
        <v>-2.157</v>
      </c>
      <c r="M4831">
        <v>-2.9929999999999999</v>
      </c>
      <c r="N4831">
        <v>-3.1960000000000002</v>
      </c>
      <c r="O4831">
        <v>1.2030000000000001</v>
      </c>
      <c r="P4831">
        <v>1.1990000000000001</v>
      </c>
      <c r="Q4831">
        <v>1.1970000000000001</v>
      </c>
      <c r="R4831">
        <v>0.97099999999999997</v>
      </c>
      <c r="S4831">
        <v>0.42099999999999999</v>
      </c>
    </row>
    <row r="4832" spans="1:19" x14ac:dyDescent="0.3">
      <c r="A4832">
        <v>420</v>
      </c>
      <c r="B4832">
        <v>-0.14499999999999999</v>
      </c>
      <c r="C4832">
        <v>-1.1539999999999999</v>
      </c>
      <c r="D4832">
        <v>-2.14</v>
      </c>
      <c r="E4832">
        <v>-2.988</v>
      </c>
      <c r="F4832">
        <v>-3.1859999999999999</v>
      </c>
      <c r="G4832">
        <v>4.2</v>
      </c>
      <c r="H4832">
        <v>0.01</v>
      </c>
      <c r="I4832">
        <v>4.0179999999999998</v>
      </c>
      <c r="J4832">
        <v>-0.16</v>
      </c>
      <c r="K4832">
        <v>-1.161</v>
      </c>
      <c r="L4832">
        <v>-2.1560000000000001</v>
      </c>
      <c r="M4832">
        <v>-2.992</v>
      </c>
      <c r="N4832">
        <v>-3.1930000000000001</v>
      </c>
      <c r="O4832">
        <v>1.204</v>
      </c>
      <c r="P4832">
        <v>1.1990000000000001</v>
      </c>
      <c r="Q4832">
        <v>1.196</v>
      </c>
      <c r="R4832">
        <v>0.96699999999999997</v>
      </c>
      <c r="S4832">
        <v>0.42099999999999999</v>
      </c>
    </row>
    <row r="4833" spans="1:19" x14ac:dyDescent="0.3">
      <c r="A4833">
        <v>480</v>
      </c>
      <c r="B4833">
        <v>-0.14499999999999999</v>
      </c>
      <c r="C4833">
        <v>-1.1539999999999999</v>
      </c>
      <c r="D4833">
        <v>-2.14</v>
      </c>
      <c r="E4833">
        <v>-2.988</v>
      </c>
      <c r="F4833">
        <v>-3.1859999999999999</v>
      </c>
      <c r="G4833">
        <v>4.2</v>
      </c>
      <c r="H4833">
        <v>0.01</v>
      </c>
      <c r="I4833">
        <v>4.0179999999999998</v>
      </c>
      <c r="J4833">
        <v>-0.159</v>
      </c>
      <c r="K4833">
        <v>-1.161</v>
      </c>
      <c r="L4833">
        <v>-2.1560000000000001</v>
      </c>
      <c r="M4833">
        <v>-2.9910000000000001</v>
      </c>
      <c r="N4833">
        <v>-3.1909999999999998</v>
      </c>
      <c r="O4833">
        <v>1.206</v>
      </c>
      <c r="P4833">
        <v>1.1990000000000001</v>
      </c>
      <c r="Q4833">
        <v>1.1950000000000001</v>
      </c>
      <c r="R4833">
        <v>0.96499999999999997</v>
      </c>
      <c r="S4833">
        <v>0.42</v>
      </c>
    </row>
    <row r="4834" spans="1:19" x14ac:dyDescent="0.3">
      <c r="A4834">
        <v>540</v>
      </c>
      <c r="B4834">
        <v>-0.14499999999999999</v>
      </c>
      <c r="C4834">
        <v>-1.1539999999999999</v>
      </c>
      <c r="D4834">
        <v>-2.14</v>
      </c>
      <c r="E4834">
        <v>-2.988</v>
      </c>
      <c r="F4834">
        <v>-3.1859999999999999</v>
      </c>
      <c r="G4834">
        <v>4.2</v>
      </c>
      <c r="H4834">
        <v>0.01</v>
      </c>
      <c r="I4834">
        <v>4.0179999999999998</v>
      </c>
      <c r="J4834">
        <v>-0.158</v>
      </c>
      <c r="K4834">
        <v>-1.161</v>
      </c>
      <c r="L4834">
        <v>-2.1560000000000001</v>
      </c>
      <c r="M4834">
        <v>-2.9889999999999999</v>
      </c>
      <c r="N4834">
        <v>-3.1880000000000002</v>
      </c>
      <c r="O4834">
        <v>1.206</v>
      </c>
      <c r="P4834">
        <v>1.2</v>
      </c>
      <c r="Q4834">
        <v>1.194</v>
      </c>
      <c r="R4834">
        <v>0.96199999999999997</v>
      </c>
      <c r="S4834">
        <v>0.41899999999999998</v>
      </c>
    </row>
    <row r="4835" spans="1:19" x14ac:dyDescent="0.3">
      <c r="A4835">
        <v>600</v>
      </c>
      <c r="B4835">
        <v>-0.14499999999999999</v>
      </c>
      <c r="C4835">
        <v>-1.1539999999999999</v>
      </c>
      <c r="D4835">
        <v>-2.14</v>
      </c>
      <c r="E4835">
        <v>-2.988</v>
      </c>
      <c r="F4835">
        <v>-3.1859999999999999</v>
      </c>
      <c r="G4835">
        <v>4.2</v>
      </c>
      <c r="H4835">
        <v>0.01</v>
      </c>
      <c r="I4835">
        <v>4.0179999999999998</v>
      </c>
      <c r="J4835">
        <v>-0.157</v>
      </c>
      <c r="K4835">
        <v>-1.161</v>
      </c>
      <c r="L4835">
        <v>-2.1560000000000001</v>
      </c>
      <c r="M4835">
        <v>-2.988</v>
      </c>
      <c r="N4835">
        <v>-3.1859999999999999</v>
      </c>
      <c r="O4835">
        <v>1.2070000000000001</v>
      </c>
      <c r="P4835">
        <v>1.2</v>
      </c>
      <c r="Q4835">
        <v>1.1950000000000001</v>
      </c>
      <c r="R4835">
        <v>0.96</v>
      </c>
      <c r="S4835">
        <v>0.41799999999999998</v>
      </c>
    </row>
    <row r="4837" spans="1:19" x14ac:dyDescent="0.3">
      <c r="A4837" t="s">
        <v>0</v>
      </c>
      <c r="B4837" t="s">
        <v>373</v>
      </c>
    </row>
    <row r="4838" spans="1:19" x14ac:dyDescent="0.3">
      <c r="A4838">
        <v>0</v>
      </c>
      <c r="B4838">
        <v>-0.14499999999999999</v>
      </c>
      <c r="C4838">
        <v>-1.1539999999999999</v>
      </c>
      <c r="D4838">
        <v>-2.1389999999999998</v>
      </c>
      <c r="E4838">
        <v>-2.9820000000000002</v>
      </c>
      <c r="F4838">
        <v>-3.1760000000000002</v>
      </c>
      <c r="G4838">
        <v>4.2</v>
      </c>
      <c r="H4838">
        <v>0.01</v>
      </c>
      <c r="I4838">
        <v>4.0179999999999998</v>
      </c>
      <c r="J4838">
        <v>-0.16</v>
      </c>
      <c r="K4838">
        <v>-1.1599999999999999</v>
      </c>
      <c r="L4838">
        <v>-2.1560000000000001</v>
      </c>
      <c r="M4838">
        <v>-2.9889999999999999</v>
      </c>
      <c r="N4838">
        <v>-3.21</v>
      </c>
      <c r="O4838">
        <v>1.1850000000000001</v>
      </c>
      <c r="P4838">
        <v>1.1839999999999999</v>
      </c>
      <c r="Q4838">
        <v>1.179</v>
      </c>
      <c r="R4838">
        <v>0.95499999999999996</v>
      </c>
      <c r="S4838">
        <v>0.44700000000000001</v>
      </c>
    </row>
    <row r="4839" spans="1:19" x14ac:dyDescent="0.3">
      <c r="A4839">
        <v>60</v>
      </c>
      <c r="B4839">
        <v>-0.14499999999999999</v>
      </c>
      <c r="C4839">
        <v>-1.1539999999999999</v>
      </c>
      <c r="D4839">
        <v>-2.1389999999999998</v>
      </c>
      <c r="E4839">
        <v>-2.9820000000000002</v>
      </c>
      <c r="F4839">
        <v>-3.1760000000000002</v>
      </c>
      <c r="G4839">
        <v>4.2</v>
      </c>
      <c r="H4839">
        <v>0.01</v>
      </c>
      <c r="I4839">
        <v>4.0179999999999998</v>
      </c>
      <c r="J4839">
        <v>-0.16</v>
      </c>
      <c r="K4839">
        <v>-1.159</v>
      </c>
      <c r="L4839">
        <v>-2.1589999999999998</v>
      </c>
      <c r="M4839">
        <v>-2.992</v>
      </c>
      <c r="N4839">
        <v>-3.2</v>
      </c>
      <c r="O4839">
        <v>1.1870000000000001</v>
      </c>
      <c r="P4839">
        <v>1.1970000000000001</v>
      </c>
      <c r="Q4839">
        <v>1.198</v>
      </c>
      <c r="R4839">
        <v>0.97399999999999998</v>
      </c>
      <c r="S4839">
        <v>0.42299999999999999</v>
      </c>
    </row>
    <row r="4840" spans="1:19" x14ac:dyDescent="0.3">
      <c r="A4840">
        <v>120</v>
      </c>
      <c r="B4840">
        <v>-0.14499999999999999</v>
      </c>
      <c r="C4840">
        <v>-1.1539999999999999</v>
      </c>
      <c r="D4840">
        <v>-2.1389999999999998</v>
      </c>
      <c r="E4840">
        <v>-2.9820000000000002</v>
      </c>
      <c r="F4840">
        <v>-3.1760000000000002</v>
      </c>
      <c r="G4840">
        <v>4.2</v>
      </c>
      <c r="H4840">
        <v>0.01</v>
      </c>
      <c r="I4840">
        <v>4.0179999999999998</v>
      </c>
      <c r="J4840">
        <v>-0.16200000000000001</v>
      </c>
      <c r="K4840">
        <v>-1.159</v>
      </c>
      <c r="L4840">
        <v>-2.1549999999999998</v>
      </c>
      <c r="M4840">
        <v>-2.9860000000000002</v>
      </c>
      <c r="N4840">
        <v>-3.1970000000000001</v>
      </c>
      <c r="O4840">
        <v>1.1930000000000001</v>
      </c>
      <c r="P4840">
        <v>1.196</v>
      </c>
      <c r="Q4840">
        <v>1.1879999999999999</v>
      </c>
      <c r="R4840">
        <v>0.95799999999999996</v>
      </c>
      <c r="S4840">
        <v>0.42199999999999999</v>
      </c>
    </row>
    <row r="4841" spans="1:19" x14ac:dyDescent="0.3">
      <c r="A4841">
        <v>180</v>
      </c>
      <c r="B4841">
        <v>-0.14499999999999999</v>
      </c>
      <c r="C4841">
        <v>-1.1539999999999999</v>
      </c>
      <c r="D4841">
        <v>-2.1389999999999998</v>
      </c>
      <c r="E4841">
        <v>-2.9820000000000002</v>
      </c>
      <c r="F4841">
        <v>-3.1760000000000002</v>
      </c>
      <c r="G4841">
        <v>4.2</v>
      </c>
      <c r="H4841">
        <v>0.01</v>
      </c>
      <c r="I4841">
        <v>4.0179999999999998</v>
      </c>
      <c r="J4841">
        <v>-0.16300000000000001</v>
      </c>
      <c r="K4841">
        <v>-1.1599999999999999</v>
      </c>
      <c r="L4841">
        <v>-2.157</v>
      </c>
      <c r="M4841">
        <v>-2.99</v>
      </c>
      <c r="N4841">
        <v>-3.1949999999999998</v>
      </c>
      <c r="O4841">
        <v>1.198</v>
      </c>
      <c r="P4841">
        <v>1.204</v>
      </c>
      <c r="Q4841">
        <v>1.198</v>
      </c>
      <c r="R4841">
        <v>0.97399999999999998</v>
      </c>
      <c r="S4841">
        <v>0.42099999999999999</v>
      </c>
    </row>
    <row r="4842" spans="1:19" x14ac:dyDescent="0.3">
      <c r="A4842">
        <v>240</v>
      </c>
      <c r="B4842">
        <v>-0.14499999999999999</v>
      </c>
      <c r="C4842">
        <v>-1.1539999999999999</v>
      </c>
      <c r="D4842">
        <v>-2.1389999999999998</v>
      </c>
      <c r="E4842">
        <v>-2.9820000000000002</v>
      </c>
      <c r="F4842">
        <v>-3.1760000000000002</v>
      </c>
      <c r="G4842">
        <v>4.2</v>
      </c>
      <c r="H4842">
        <v>0.01</v>
      </c>
      <c r="I4842">
        <v>4.0179999999999998</v>
      </c>
      <c r="J4842">
        <v>-0.16200000000000001</v>
      </c>
      <c r="K4842">
        <v>-1.159</v>
      </c>
      <c r="L4842">
        <v>-2.1560000000000001</v>
      </c>
      <c r="M4842">
        <v>-2.9910000000000001</v>
      </c>
      <c r="N4842">
        <v>-3.1920000000000002</v>
      </c>
      <c r="O4842">
        <v>1.1990000000000001</v>
      </c>
      <c r="P4842">
        <v>1.198</v>
      </c>
      <c r="Q4842">
        <v>1.1919999999999999</v>
      </c>
      <c r="R4842">
        <v>0.97699999999999998</v>
      </c>
      <c r="S4842">
        <v>0.42</v>
      </c>
    </row>
    <row r="4843" spans="1:19" x14ac:dyDescent="0.3">
      <c r="A4843">
        <v>300</v>
      </c>
      <c r="B4843">
        <v>-0.14499999999999999</v>
      </c>
      <c r="C4843">
        <v>-1.1539999999999999</v>
      </c>
      <c r="D4843">
        <v>-2.1389999999999998</v>
      </c>
      <c r="E4843">
        <v>-2.9820000000000002</v>
      </c>
      <c r="F4843">
        <v>-3.1760000000000002</v>
      </c>
      <c r="G4843">
        <v>4.2</v>
      </c>
      <c r="H4843">
        <v>0.01</v>
      </c>
      <c r="I4843">
        <v>4.0179999999999998</v>
      </c>
      <c r="J4843">
        <v>-0.16200000000000001</v>
      </c>
      <c r="K4843">
        <v>-1.1599999999999999</v>
      </c>
      <c r="L4843">
        <v>-2.1560000000000001</v>
      </c>
      <c r="M4843">
        <v>-2.99</v>
      </c>
      <c r="N4843">
        <v>-3.1890000000000001</v>
      </c>
      <c r="O4843">
        <v>1.202</v>
      </c>
      <c r="P4843">
        <v>1.2010000000000001</v>
      </c>
      <c r="Q4843">
        <v>1.194</v>
      </c>
      <c r="R4843">
        <v>0.97099999999999997</v>
      </c>
      <c r="S4843">
        <v>0.41899999999999998</v>
      </c>
    </row>
    <row r="4844" spans="1:19" x14ac:dyDescent="0.3">
      <c r="A4844">
        <v>360</v>
      </c>
      <c r="B4844">
        <v>-0.14499999999999999</v>
      </c>
      <c r="C4844">
        <v>-1.1539999999999999</v>
      </c>
      <c r="D4844">
        <v>-2.1389999999999998</v>
      </c>
      <c r="E4844">
        <v>-2.9820000000000002</v>
      </c>
      <c r="F4844">
        <v>-3.1760000000000002</v>
      </c>
      <c r="G4844">
        <v>4.2</v>
      </c>
      <c r="H4844">
        <v>0.01</v>
      </c>
      <c r="I4844">
        <v>4.0179999999999998</v>
      </c>
      <c r="J4844">
        <v>-0.161</v>
      </c>
      <c r="K4844">
        <v>-1.161</v>
      </c>
      <c r="L4844">
        <v>-2.1560000000000001</v>
      </c>
      <c r="M4844">
        <v>-2.988</v>
      </c>
      <c r="N4844">
        <v>-3.1859999999999999</v>
      </c>
      <c r="O4844">
        <v>1.2030000000000001</v>
      </c>
      <c r="P4844">
        <v>1.1990000000000001</v>
      </c>
      <c r="Q4844">
        <v>1.196</v>
      </c>
      <c r="R4844">
        <v>0.96499999999999997</v>
      </c>
      <c r="S4844">
        <v>0.41799999999999998</v>
      </c>
    </row>
    <row r="4845" spans="1:19" x14ac:dyDescent="0.3">
      <c r="A4845">
        <v>420</v>
      </c>
      <c r="B4845">
        <v>-0.14499999999999999</v>
      </c>
      <c r="C4845">
        <v>-1.1539999999999999</v>
      </c>
      <c r="D4845">
        <v>-2.1389999999999998</v>
      </c>
      <c r="E4845">
        <v>-2.9820000000000002</v>
      </c>
      <c r="F4845">
        <v>-3.1760000000000002</v>
      </c>
      <c r="G4845">
        <v>4.2</v>
      </c>
      <c r="H4845">
        <v>0.01</v>
      </c>
      <c r="I4845">
        <v>4.0179999999999998</v>
      </c>
      <c r="J4845">
        <v>-0.16</v>
      </c>
      <c r="K4845">
        <v>-1.161</v>
      </c>
      <c r="L4845">
        <v>-2.1560000000000001</v>
      </c>
      <c r="M4845">
        <v>-2.9860000000000002</v>
      </c>
      <c r="N4845">
        <v>-3.1829999999999998</v>
      </c>
      <c r="O4845">
        <v>1.204</v>
      </c>
      <c r="P4845">
        <v>1.1990000000000001</v>
      </c>
      <c r="Q4845">
        <v>1.196</v>
      </c>
      <c r="R4845">
        <v>0.96099999999999997</v>
      </c>
      <c r="S4845">
        <v>0.41699999999999998</v>
      </c>
    </row>
    <row r="4846" spans="1:19" x14ac:dyDescent="0.3">
      <c r="A4846">
        <v>480</v>
      </c>
      <c r="B4846">
        <v>-0.14499999999999999</v>
      </c>
      <c r="C4846">
        <v>-1.1539999999999999</v>
      </c>
      <c r="D4846">
        <v>-2.1389999999999998</v>
      </c>
      <c r="E4846">
        <v>-2.9820000000000002</v>
      </c>
      <c r="F4846">
        <v>-3.1760000000000002</v>
      </c>
      <c r="G4846">
        <v>4.2</v>
      </c>
      <c r="H4846">
        <v>0.01</v>
      </c>
      <c r="I4846">
        <v>4.0179999999999998</v>
      </c>
      <c r="J4846">
        <v>-0.159</v>
      </c>
      <c r="K4846">
        <v>-1.161</v>
      </c>
      <c r="L4846">
        <v>-2.1560000000000001</v>
      </c>
      <c r="M4846">
        <v>-2.9849999999999999</v>
      </c>
      <c r="N4846">
        <v>-3.181</v>
      </c>
      <c r="O4846">
        <v>1.206</v>
      </c>
      <c r="P4846">
        <v>1.1990000000000001</v>
      </c>
      <c r="Q4846">
        <v>1.194</v>
      </c>
      <c r="R4846">
        <v>0.95799999999999996</v>
      </c>
      <c r="S4846">
        <v>0.41599999999999998</v>
      </c>
    </row>
    <row r="4847" spans="1:19" x14ac:dyDescent="0.3">
      <c r="A4847">
        <v>540</v>
      </c>
      <c r="B4847">
        <v>-0.14499999999999999</v>
      </c>
      <c r="C4847">
        <v>-1.1539999999999999</v>
      </c>
      <c r="D4847">
        <v>-2.1389999999999998</v>
      </c>
      <c r="E4847">
        <v>-2.9820000000000002</v>
      </c>
      <c r="F4847">
        <v>-3.1760000000000002</v>
      </c>
      <c r="G4847">
        <v>4.2</v>
      </c>
      <c r="H4847">
        <v>0.01</v>
      </c>
      <c r="I4847">
        <v>4.0179999999999998</v>
      </c>
      <c r="J4847">
        <v>-0.158</v>
      </c>
      <c r="K4847">
        <v>-1.161</v>
      </c>
      <c r="L4847">
        <v>-2.1560000000000001</v>
      </c>
      <c r="M4847">
        <v>-2.984</v>
      </c>
      <c r="N4847">
        <v>-3.1779999999999999</v>
      </c>
      <c r="O4847">
        <v>1.206</v>
      </c>
      <c r="P4847">
        <v>1.2</v>
      </c>
      <c r="Q4847">
        <v>1.194</v>
      </c>
      <c r="R4847">
        <v>0.95599999999999996</v>
      </c>
      <c r="S4847">
        <v>0.41599999999999998</v>
      </c>
    </row>
    <row r="4848" spans="1:19" x14ac:dyDescent="0.3">
      <c r="A4848">
        <v>600</v>
      </c>
      <c r="B4848">
        <v>-0.14499999999999999</v>
      </c>
      <c r="C4848">
        <v>-1.1539999999999999</v>
      </c>
      <c r="D4848">
        <v>-2.1389999999999998</v>
      </c>
      <c r="E4848">
        <v>-2.9820000000000002</v>
      </c>
      <c r="F4848">
        <v>-3.1760000000000002</v>
      </c>
      <c r="G4848">
        <v>4.2</v>
      </c>
      <c r="H4848">
        <v>0.01</v>
      </c>
      <c r="I4848">
        <v>4.0179999999999998</v>
      </c>
      <c r="J4848">
        <v>-0.157</v>
      </c>
      <c r="K4848">
        <v>-1.161</v>
      </c>
      <c r="L4848">
        <v>-2.1560000000000001</v>
      </c>
      <c r="M4848">
        <v>-2.9820000000000002</v>
      </c>
      <c r="N4848">
        <v>-3.1760000000000002</v>
      </c>
      <c r="O4848">
        <v>1.2070000000000001</v>
      </c>
      <c r="P4848">
        <v>1.2</v>
      </c>
      <c r="Q4848">
        <v>1.194</v>
      </c>
      <c r="R4848">
        <v>0.95399999999999996</v>
      </c>
      <c r="S4848">
        <v>0.41499999999999998</v>
      </c>
    </row>
    <row r="4850" spans="1:19" x14ac:dyDescent="0.3">
      <c r="A4850" t="s">
        <v>0</v>
      </c>
      <c r="B4850" t="s">
        <v>374</v>
      </c>
    </row>
    <row r="4851" spans="1:19" x14ac:dyDescent="0.3">
      <c r="A4851">
        <v>0</v>
      </c>
      <c r="B4851">
        <v>-0.14499999999999999</v>
      </c>
      <c r="C4851">
        <v>-1.1539999999999999</v>
      </c>
      <c r="D4851">
        <v>-2.1389999999999998</v>
      </c>
      <c r="E4851">
        <v>-2.9769999999999999</v>
      </c>
      <c r="F4851">
        <v>-3.1669999999999998</v>
      </c>
      <c r="G4851">
        <v>4.2</v>
      </c>
      <c r="H4851">
        <v>0.01</v>
      </c>
      <c r="I4851">
        <v>4.0179999999999998</v>
      </c>
      <c r="J4851">
        <v>-0.16</v>
      </c>
      <c r="K4851">
        <v>-1.1599999999999999</v>
      </c>
      <c r="L4851">
        <v>-2.1560000000000001</v>
      </c>
      <c r="M4851">
        <v>-2.984</v>
      </c>
      <c r="N4851">
        <v>-3.2</v>
      </c>
      <c r="O4851">
        <v>1.1850000000000001</v>
      </c>
      <c r="P4851">
        <v>1.1839999999999999</v>
      </c>
      <c r="Q4851">
        <v>1.179</v>
      </c>
      <c r="R4851">
        <v>0.94899999999999995</v>
      </c>
      <c r="S4851">
        <v>0.44400000000000001</v>
      </c>
    </row>
    <row r="4852" spans="1:19" x14ac:dyDescent="0.3">
      <c r="A4852">
        <v>60</v>
      </c>
      <c r="B4852">
        <v>-0.14499999999999999</v>
      </c>
      <c r="C4852">
        <v>-1.1539999999999999</v>
      </c>
      <c r="D4852">
        <v>-2.1389999999999998</v>
      </c>
      <c r="E4852">
        <v>-2.9769999999999999</v>
      </c>
      <c r="F4852">
        <v>-3.1669999999999998</v>
      </c>
      <c r="G4852">
        <v>4.2</v>
      </c>
      <c r="H4852">
        <v>0.01</v>
      </c>
      <c r="I4852">
        <v>4.0179999999999998</v>
      </c>
      <c r="J4852">
        <v>-0.16</v>
      </c>
      <c r="K4852">
        <v>-1.159</v>
      </c>
      <c r="L4852">
        <v>-2.1589999999999998</v>
      </c>
      <c r="M4852">
        <v>-2.9870000000000001</v>
      </c>
      <c r="N4852">
        <v>-3.19</v>
      </c>
      <c r="O4852">
        <v>1.1870000000000001</v>
      </c>
      <c r="P4852">
        <v>1.1970000000000001</v>
      </c>
      <c r="Q4852">
        <v>1.198</v>
      </c>
      <c r="R4852">
        <v>0.96799999999999997</v>
      </c>
      <c r="S4852">
        <v>0.41899999999999998</v>
      </c>
    </row>
    <row r="4853" spans="1:19" x14ac:dyDescent="0.3">
      <c r="A4853">
        <v>120</v>
      </c>
      <c r="B4853">
        <v>-0.14499999999999999</v>
      </c>
      <c r="C4853">
        <v>-1.1539999999999999</v>
      </c>
      <c r="D4853">
        <v>-2.1389999999999998</v>
      </c>
      <c r="E4853">
        <v>-2.9769999999999999</v>
      </c>
      <c r="F4853">
        <v>-3.1669999999999998</v>
      </c>
      <c r="G4853">
        <v>4.2</v>
      </c>
      <c r="H4853">
        <v>0.01</v>
      </c>
      <c r="I4853">
        <v>4.0179999999999998</v>
      </c>
      <c r="J4853">
        <v>-0.16200000000000001</v>
      </c>
      <c r="K4853">
        <v>-1.159</v>
      </c>
      <c r="L4853">
        <v>-2.1549999999999998</v>
      </c>
      <c r="M4853">
        <v>-2.98</v>
      </c>
      <c r="N4853">
        <v>-3.1869999999999998</v>
      </c>
      <c r="O4853">
        <v>1.1930000000000001</v>
      </c>
      <c r="P4853">
        <v>1.196</v>
      </c>
      <c r="Q4853">
        <v>1.1870000000000001</v>
      </c>
      <c r="R4853">
        <v>0.95199999999999996</v>
      </c>
      <c r="S4853">
        <v>0.41899999999999998</v>
      </c>
    </row>
    <row r="4854" spans="1:19" x14ac:dyDescent="0.3">
      <c r="A4854">
        <v>180</v>
      </c>
      <c r="B4854">
        <v>-0.14499999999999999</v>
      </c>
      <c r="C4854">
        <v>-1.1539999999999999</v>
      </c>
      <c r="D4854">
        <v>-2.1389999999999998</v>
      </c>
      <c r="E4854">
        <v>-2.9769999999999999</v>
      </c>
      <c r="F4854">
        <v>-3.1669999999999998</v>
      </c>
      <c r="G4854">
        <v>4.2</v>
      </c>
      <c r="H4854">
        <v>0.01</v>
      </c>
      <c r="I4854">
        <v>4.0179999999999998</v>
      </c>
      <c r="J4854">
        <v>-0.16300000000000001</v>
      </c>
      <c r="K4854">
        <v>-1.1599999999999999</v>
      </c>
      <c r="L4854">
        <v>-2.157</v>
      </c>
      <c r="M4854">
        <v>-2.9849999999999999</v>
      </c>
      <c r="N4854">
        <v>-3.1850000000000001</v>
      </c>
      <c r="O4854">
        <v>1.198</v>
      </c>
      <c r="P4854">
        <v>1.204</v>
      </c>
      <c r="Q4854">
        <v>1.1970000000000001</v>
      </c>
      <c r="R4854">
        <v>0.96799999999999997</v>
      </c>
      <c r="S4854">
        <v>0.41799999999999998</v>
      </c>
    </row>
    <row r="4855" spans="1:19" x14ac:dyDescent="0.3">
      <c r="A4855">
        <v>240</v>
      </c>
      <c r="B4855">
        <v>-0.14499999999999999</v>
      </c>
      <c r="C4855">
        <v>-1.1539999999999999</v>
      </c>
      <c r="D4855">
        <v>-2.1389999999999998</v>
      </c>
      <c r="E4855">
        <v>-2.9769999999999999</v>
      </c>
      <c r="F4855">
        <v>-3.1669999999999998</v>
      </c>
      <c r="G4855">
        <v>4.2</v>
      </c>
      <c r="H4855">
        <v>0.01</v>
      </c>
      <c r="I4855">
        <v>4.0179999999999998</v>
      </c>
      <c r="J4855">
        <v>-0.16200000000000001</v>
      </c>
      <c r="K4855">
        <v>-1.159</v>
      </c>
      <c r="L4855">
        <v>-2.1549999999999998</v>
      </c>
      <c r="M4855">
        <v>-2.9860000000000002</v>
      </c>
      <c r="N4855">
        <v>-3.1819999999999999</v>
      </c>
      <c r="O4855">
        <v>1.1990000000000001</v>
      </c>
      <c r="P4855">
        <v>1.198</v>
      </c>
      <c r="Q4855">
        <v>1.1910000000000001</v>
      </c>
      <c r="R4855">
        <v>0.97099999999999997</v>
      </c>
      <c r="S4855">
        <v>0.41699999999999998</v>
      </c>
    </row>
    <row r="4856" spans="1:19" x14ac:dyDescent="0.3">
      <c r="A4856">
        <v>300</v>
      </c>
      <c r="B4856">
        <v>-0.14499999999999999</v>
      </c>
      <c r="C4856">
        <v>-1.1539999999999999</v>
      </c>
      <c r="D4856">
        <v>-2.1389999999999998</v>
      </c>
      <c r="E4856">
        <v>-2.9769999999999999</v>
      </c>
      <c r="F4856">
        <v>-3.1669999999999998</v>
      </c>
      <c r="G4856">
        <v>4.2</v>
      </c>
      <c r="H4856">
        <v>0.01</v>
      </c>
      <c r="I4856">
        <v>4.0179999999999998</v>
      </c>
      <c r="J4856">
        <v>-0.16200000000000001</v>
      </c>
      <c r="K4856">
        <v>-1.1599999999999999</v>
      </c>
      <c r="L4856">
        <v>-2.1560000000000001</v>
      </c>
      <c r="M4856">
        <v>-2.9849999999999999</v>
      </c>
      <c r="N4856">
        <v>-3.1789999999999998</v>
      </c>
      <c r="O4856">
        <v>1.202</v>
      </c>
      <c r="P4856">
        <v>1.2010000000000001</v>
      </c>
      <c r="Q4856">
        <v>1.1930000000000001</v>
      </c>
      <c r="R4856">
        <v>0.96499999999999997</v>
      </c>
      <c r="S4856">
        <v>0.41599999999999998</v>
      </c>
    </row>
    <row r="4857" spans="1:19" x14ac:dyDescent="0.3">
      <c r="A4857">
        <v>360</v>
      </c>
      <c r="B4857">
        <v>-0.14499999999999999</v>
      </c>
      <c r="C4857">
        <v>-1.1539999999999999</v>
      </c>
      <c r="D4857">
        <v>-2.1389999999999998</v>
      </c>
      <c r="E4857">
        <v>-2.9769999999999999</v>
      </c>
      <c r="F4857">
        <v>-3.1669999999999998</v>
      </c>
      <c r="G4857">
        <v>4.2</v>
      </c>
      <c r="H4857">
        <v>0.01</v>
      </c>
      <c r="I4857">
        <v>4.0179999999999998</v>
      </c>
      <c r="J4857">
        <v>-0.161</v>
      </c>
      <c r="K4857">
        <v>-1.161</v>
      </c>
      <c r="L4857">
        <v>-2.1560000000000001</v>
      </c>
      <c r="M4857">
        <v>-2.9830000000000001</v>
      </c>
      <c r="N4857">
        <v>-3.1760000000000002</v>
      </c>
      <c r="O4857">
        <v>1.2030000000000001</v>
      </c>
      <c r="P4857">
        <v>1.1990000000000001</v>
      </c>
      <c r="Q4857">
        <v>1.196</v>
      </c>
      <c r="R4857">
        <v>0.95799999999999996</v>
      </c>
      <c r="S4857">
        <v>0.41499999999999998</v>
      </c>
    </row>
    <row r="4858" spans="1:19" x14ac:dyDescent="0.3">
      <c r="A4858">
        <v>420</v>
      </c>
      <c r="B4858">
        <v>-0.14499999999999999</v>
      </c>
      <c r="C4858">
        <v>-1.1539999999999999</v>
      </c>
      <c r="D4858">
        <v>-2.1389999999999998</v>
      </c>
      <c r="E4858">
        <v>-2.9769999999999999</v>
      </c>
      <c r="F4858">
        <v>-3.1669999999999998</v>
      </c>
      <c r="G4858">
        <v>4.2</v>
      </c>
      <c r="H4858">
        <v>0.01</v>
      </c>
      <c r="I4858">
        <v>4.0179999999999998</v>
      </c>
      <c r="J4858">
        <v>-0.16</v>
      </c>
      <c r="K4858">
        <v>-1.161</v>
      </c>
      <c r="L4858">
        <v>-2.1560000000000001</v>
      </c>
      <c r="M4858">
        <v>-2.9809999999999999</v>
      </c>
      <c r="N4858">
        <v>-3.1739999999999999</v>
      </c>
      <c r="O4858">
        <v>1.204</v>
      </c>
      <c r="P4858">
        <v>1.1990000000000001</v>
      </c>
      <c r="Q4858">
        <v>1.1950000000000001</v>
      </c>
      <c r="R4858">
        <v>0.95499999999999996</v>
      </c>
      <c r="S4858">
        <v>0.41399999999999998</v>
      </c>
    </row>
    <row r="4859" spans="1:19" x14ac:dyDescent="0.3">
      <c r="A4859">
        <v>480</v>
      </c>
      <c r="B4859">
        <v>-0.14499999999999999</v>
      </c>
      <c r="C4859">
        <v>-1.1539999999999999</v>
      </c>
      <c r="D4859">
        <v>-2.1389999999999998</v>
      </c>
      <c r="E4859">
        <v>-2.9769999999999999</v>
      </c>
      <c r="F4859">
        <v>-3.1669999999999998</v>
      </c>
      <c r="G4859">
        <v>4.2</v>
      </c>
      <c r="H4859">
        <v>0.01</v>
      </c>
      <c r="I4859">
        <v>4.0179999999999998</v>
      </c>
      <c r="J4859">
        <v>-0.159</v>
      </c>
      <c r="K4859">
        <v>-1.161</v>
      </c>
      <c r="L4859">
        <v>-2.1560000000000001</v>
      </c>
      <c r="M4859">
        <v>-2.98</v>
      </c>
      <c r="N4859">
        <v>-3.1709999999999998</v>
      </c>
      <c r="O4859">
        <v>1.206</v>
      </c>
      <c r="P4859">
        <v>1.1990000000000001</v>
      </c>
      <c r="Q4859">
        <v>1.194</v>
      </c>
      <c r="R4859">
        <v>0.95199999999999996</v>
      </c>
      <c r="S4859">
        <v>0.41299999999999998</v>
      </c>
    </row>
    <row r="4860" spans="1:19" x14ac:dyDescent="0.3">
      <c r="A4860">
        <v>540</v>
      </c>
      <c r="B4860">
        <v>-0.14499999999999999</v>
      </c>
      <c r="C4860">
        <v>-1.1539999999999999</v>
      </c>
      <c r="D4860">
        <v>-2.1389999999999998</v>
      </c>
      <c r="E4860">
        <v>-2.9769999999999999</v>
      </c>
      <c r="F4860">
        <v>-3.1669999999999998</v>
      </c>
      <c r="G4860">
        <v>4.2</v>
      </c>
      <c r="H4860">
        <v>0.01</v>
      </c>
      <c r="I4860">
        <v>4.0179999999999998</v>
      </c>
      <c r="J4860">
        <v>-0.158</v>
      </c>
      <c r="K4860">
        <v>-1.161</v>
      </c>
      <c r="L4860">
        <v>-2.1560000000000001</v>
      </c>
      <c r="M4860">
        <v>-2.9790000000000001</v>
      </c>
      <c r="N4860">
        <v>-3.169</v>
      </c>
      <c r="O4860">
        <v>1.206</v>
      </c>
      <c r="P4860">
        <v>1.2</v>
      </c>
      <c r="Q4860">
        <v>1.194</v>
      </c>
      <c r="R4860">
        <v>0.95</v>
      </c>
      <c r="S4860">
        <v>0.41199999999999998</v>
      </c>
    </row>
    <row r="4861" spans="1:19" x14ac:dyDescent="0.3">
      <c r="A4861">
        <v>600</v>
      </c>
      <c r="B4861">
        <v>-0.14499999999999999</v>
      </c>
      <c r="C4861">
        <v>-1.1539999999999999</v>
      </c>
      <c r="D4861">
        <v>-2.1389999999999998</v>
      </c>
      <c r="E4861">
        <v>-2.9769999999999999</v>
      </c>
      <c r="F4861">
        <v>-3.1669999999999998</v>
      </c>
      <c r="G4861">
        <v>4.2</v>
      </c>
      <c r="H4861">
        <v>0.01</v>
      </c>
      <c r="I4861">
        <v>4.0179999999999998</v>
      </c>
      <c r="J4861">
        <v>-0.157</v>
      </c>
      <c r="K4861">
        <v>-1.161</v>
      </c>
      <c r="L4861">
        <v>-2.1560000000000001</v>
      </c>
      <c r="M4861">
        <v>-2.9769999999999999</v>
      </c>
      <c r="N4861">
        <v>-3.1669999999999998</v>
      </c>
      <c r="O4861">
        <v>1.2070000000000001</v>
      </c>
      <c r="P4861">
        <v>1.2</v>
      </c>
      <c r="Q4861">
        <v>1.194</v>
      </c>
      <c r="R4861">
        <v>0.94699999999999995</v>
      </c>
      <c r="S4861">
        <v>0.41199999999999998</v>
      </c>
    </row>
    <row r="4863" spans="1:19" x14ac:dyDescent="0.3">
      <c r="A4863" t="s">
        <v>0</v>
      </c>
      <c r="B4863" t="s">
        <v>375</v>
      </c>
    </row>
    <row r="4864" spans="1:19" x14ac:dyDescent="0.3">
      <c r="A4864">
        <v>0</v>
      </c>
      <c r="B4864">
        <v>-0.14499999999999999</v>
      </c>
      <c r="C4864">
        <v>-1.1539999999999999</v>
      </c>
      <c r="D4864">
        <v>-2.1389999999999998</v>
      </c>
      <c r="E4864">
        <v>-2.9710000000000001</v>
      </c>
      <c r="F4864">
        <v>-3.157</v>
      </c>
      <c r="G4864">
        <v>4.2</v>
      </c>
      <c r="H4864">
        <v>0.01</v>
      </c>
      <c r="I4864">
        <v>4.0179999999999998</v>
      </c>
      <c r="J4864">
        <v>-0.16</v>
      </c>
      <c r="K4864">
        <v>-1.1599999999999999</v>
      </c>
      <c r="L4864">
        <v>-2.1560000000000001</v>
      </c>
      <c r="M4864">
        <v>-2.9790000000000001</v>
      </c>
      <c r="N4864">
        <v>-3.19</v>
      </c>
      <c r="O4864">
        <v>1.1850000000000001</v>
      </c>
      <c r="P4864">
        <v>1.1839999999999999</v>
      </c>
      <c r="Q4864">
        <v>1.1779999999999999</v>
      </c>
      <c r="R4864">
        <v>0.94399999999999995</v>
      </c>
      <c r="S4864">
        <v>0.44</v>
      </c>
    </row>
    <row r="4865" spans="1:19" x14ac:dyDescent="0.3">
      <c r="A4865">
        <v>60</v>
      </c>
      <c r="B4865">
        <v>-0.14499999999999999</v>
      </c>
      <c r="C4865">
        <v>-1.1539999999999999</v>
      </c>
      <c r="D4865">
        <v>-2.1389999999999998</v>
      </c>
      <c r="E4865">
        <v>-2.9710000000000001</v>
      </c>
      <c r="F4865">
        <v>-3.157</v>
      </c>
      <c r="G4865">
        <v>4.2</v>
      </c>
      <c r="H4865">
        <v>0.01</v>
      </c>
      <c r="I4865">
        <v>4.0179999999999998</v>
      </c>
      <c r="J4865">
        <v>-0.16</v>
      </c>
      <c r="K4865">
        <v>-1.159</v>
      </c>
      <c r="L4865">
        <v>-2.1589999999999998</v>
      </c>
      <c r="M4865">
        <v>-2.9820000000000002</v>
      </c>
      <c r="N4865">
        <v>-3.18</v>
      </c>
      <c r="O4865">
        <v>1.1870000000000001</v>
      </c>
      <c r="P4865">
        <v>1.1970000000000001</v>
      </c>
      <c r="Q4865">
        <v>1.198</v>
      </c>
      <c r="R4865">
        <v>0.96199999999999997</v>
      </c>
      <c r="S4865">
        <v>0.41599999999999998</v>
      </c>
    </row>
    <row r="4866" spans="1:19" x14ac:dyDescent="0.3">
      <c r="A4866">
        <v>120</v>
      </c>
      <c r="B4866">
        <v>-0.14499999999999999</v>
      </c>
      <c r="C4866">
        <v>-1.1539999999999999</v>
      </c>
      <c r="D4866">
        <v>-2.1389999999999998</v>
      </c>
      <c r="E4866">
        <v>-2.9710000000000001</v>
      </c>
      <c r="F4866">
        <v>-3.157</v>
      </c>
      <c r="G4866">
        <v>4.2</v>
      </c>
      <c r="H4866">
        <v>0.01</v>
      </c>
      <c r="I4866">
        <v>4.0179999999999998</v>
      </c>
      <c r="J4866">
        <v>-0.16200000000000001</v>
      </c>
      <c r="K4866">
        <v>-1.1579999999999999</v>
      </c>
      <c r="L4866">
        <v>-2.1549999999999998</v>
      </c>
      <c r="M4866">
        <v>-2.9750000000000001</v>
      </c>
      <c r="N4866">
        <v>-3.177</v>
      </c>
      <c r="O4866">
        <v>1.1930000000000001</v>
      </c>
      <c r="P4866">
        <v>1.1950000000000001</v>
      </c>
      <c r="Q4866">
        <v>1.1879999999999999</v>
      </c>
      <c r="R4866">
        <v>0.94599999999999995</v>
      </c>
      <c r="S4866">
        <v>0.41499999999999998</v>
      </c>
    </row>
    <row r="4867" spans="1:19" x14ac:dyDescent="0.3">
      <c r="A4867">
        <v>180</v>
      </c>
      <c r="B4867">
        <v>-0.14499999999999999</v>
      </c>
      <c r="C4867">
        <v>-1.1539999999999999</v>
      </c>
      <c r="D4867">
        <v>-2.1389999999999998</v>
      </c>
      <c r="E4867">
        <v>-2.9710000000000001</v>
      </c>
      <c r="F4867">
        <v>-3.157</v>
      </c>
      <c r="G4867">
        <v>4.2</v>
      </c>
      <c r="H4867">
        <v>0.01</v>
      </c>
      <c r="I4867">
        <v>4.0179999999999998</v>
      </c>
      <c r="J4867">
        <v>-0.16300000000000001</v>
      </c>
      <c r="K4867">
        <v>-1.1599999999999999</v>
      </c>
      <c r="L4867">
        <v>-2.157</v>
      </c>
      <c r="M4867">
        <v>-2.9790000000000001</v>
      </c>
      <c r="N4867">
        <v>-3.1749999999999998</v>
      </c>
      <c r="O4867">
        <v>1.198</v>
      </c>
      <c r="P4867">
        <v>1.204</v>
      </c>
      <c r="Q4867">
        <v>1.1970000000000001</v>
      </c>
      <c r="R4867">
        <v>0.96199999999999997</v>
      </c>
      <c r="S4867">
        <v>0.41399999999999998</v>
      </c>
    </row>
    <row r="4868" spans="1:19" x14ac:dyDescent="0.3">
      <c r="A4868">
        <v>240</v>
      </c>
      <c r="B4868">
        <v>-0.14499999999999999</v>
      </c>
      <c r="C4868">
        <v>-1.1539999999999999</v>
      </c>
      <c r="D4868">
        <v>-2.1389999999999998</v>
      </c>
      <c r="E4868">
        <v>-2.9710000000000001</v>
      </c>
      <c r="F4868">
        <v>-3.157</v>
      </c>
      <c r="G4868">
        <v>4.2</v>
      </c>
      <c r="H4868">
        <v>0.01</v>
      </c>
      <c r="I4868">
        <v>4.0179999999999998</v>
      </c>
      <c r="J4868">
        <v>-0.16200000000000001</v>
      </c>
      <c r="K4868">
        <v>-1.159</v>
      </c>
      <c r="L4868">
        <v>-2.1549999999999998</v>
      </c>
      <c r="M4868">
        <v>-2.9809999999999999</v>
      </c>
      <c r="N4868">
        <v>-3.1720000000000002</v>
      </c>
      <c r="O4868">
        <v>1.1990000000000001</v>
      </c>
      <c r="P4868">
        <v>1.198</v>
      </c>
      <c r="Q4868">
        <v>1.1910000000000001</v>
      </c>
      <c r="R4868">
        <v>0.96499999999999997</v>
      </c>
      <c r="S4868">
        <v>0.41299999999999998</v>
      </c>
    </row>
    <row r="4869" spans="1:19" x14ac:dyDescent="0.3">
      <c r="A4869">
        <v>300</v>
      </c>
      <c r="B4869">
        <v>-0.14499999999999999</v>
      </c>
      <c r="C4869">
        <v>-1.1539999999999999</v>
      </c>
      <c r="D4869">
        <v>-2.1389999999999998</v>
      </c>
      <c r="E4869">
        <v>-2.9710000000000001</v>
      </c>
      <c r="F4869">
        <v>-3.157</v>
      </c>
      <c r="G4869">
        <v>4.2</v>
      </c>
      <c r="H4869">
        <v>0.01</v>
      </c>
      <c r="I4869">
        <v>4.0179999999999998</v>
      </c>
      <c r="J4869">
        <v>-0.16200000000000001</v>
      </c>
      <c r="K4869">
        <v>-1.1599999999999999</v>
      </c>
      <c r="L4869">
        <v>-2.1560000000000001</v>
      </c>
      <c r="M4869">
        <v>-2.9790000000000001</v>
      </c>
      <c r="N4869">
        <v>-3.169</v>
      </c>
      <c r="O4869">
        <v>1.202</v>
      </c>
      <c r="P4869">
        <v>1.2010000000000001</v>
      </c>
      <c r="Q4869">
        <v>1.1930000000000001</v>
      </c>
      <c r="R4869">
        <v>0.95899999999999996</v>
      </c>
      <c r="S4869">
        <v>0.41199999999999998</v>
      </c>
    </row>
    <row r="4870" spans="1:19" x14ac:dyDescent="0.3">
      <c r="A4870">
        <v>360</v>
      </c>
      <c r="B4870">
        <v>-0.14499999999999999</v>
      </c>
      <c r="C4870">
        <v>-1.1539999999999999</v>
      </c>
      <c r="D4870">
        <v>-2.1389999999999998</v>
      </c>
      <c r="E4870">
        <v>-2.9710000000000001</v>
      </c>
      <c r="F4870">
        <v>-3.157</v>
      </c>
      <c r="G4870">
        <v>4.2</v>
      </c>
      <c r="H4870">
        <v>0.01</v>
      </c>
      <c r="I4870">
        <v>4.0179999999999998</v>
      </c>
      <c r="J4870">
        <v>-0.161</v>
      </c>
      <c r="K4870">
        <v>-1.161</v>
      </c>
      <c r="L4870">
        <v>-2.1560000000000001</v>
      </c>
      <c r="M4870">
        <v>-2.9769999999999999</v>
      </c>
      <c r="N4870">
        <v>-3.1669999999999998</v>
      </c>
      <c r="O4870">
        <v>1.2030000000000001</v>
      </c>
      <c r="P4870">
        <v>1.1990000000000001</v>
      </c>
      <c r="Q4870">
        <v>1.196</v>
      </c>
      <c r="R4870">
        <v>0.95199999999999996</v>
      </c>
      <c r="S4870">
        <v>0.41199999999999998</v>
      </c>
    </row>
    <row r="4871" spans="1:19" x14ac:dyDescent="0.3">
      <c r="A4871">
        <v>420</v>
      </c>
      <c r="B4871">
        <v>-0.14499999999999999</v>
      </c>
      <c r="C4871">
        <v>-1.1539999999999999</v>
      </c>
      <c r="D4871">
        <v>-2.1389999999999998</v>
      </c>
      <c r="E4871">
        <v>-2.9710000000000001</v>
      </c>
      <c r="F4871">
        <v>-3.157</v>
      </c>
      <c r="G4871">
        <v>4.2</v>
      </c>
      <c r="H4871">
        <v>0.01</v>
      </c>
      <c r="I4871">
        <v>4.0179999999999998</v>
      </c>
      <c r="J4871">
        <v>-0.16</v>
      </c>
      <c r="K4871">
        <v>-1.161</v>
      </c>
      <c r="L4871">
        <v>-2.1560000000000001</v>
      </c>
      <c r="M4871">
        <v>-2.9750000000000001</v>
      </c>
      <c r="N4871">
        <v>-3.1640000000000001</v>
      </c>
      <c r="O4871">
        <v>1.204</v>
      </c>
      <c r="P4871">
        <v>1.1990000000000001</v>
      </c>
      <c r="Q4871">
        <v>1.1950000000000001</v>
      </c>
      <c r="R4871">
        <v>0.94799999999999995</v>
      </c>
      <c r="S4871">
        <v>0.41099999999999998</v>
      </c>
    </row>
    <row r="4872" spans="1:19" x14ac:dyDescent="0.3">
      <c r="A4872">
        <v>480</v>
      </c>
      <c r="B4872">
        <v>-0.14499999999999999</v>
      </c>
      <c r="C4872">
        <v>-1.1539999999999999</v>
      </c>
      <c r="D4872">
        <v>-2.1389999999999998</v>
      </c>
      <c r="E4872">
        <v>-2.9710000000000001</v>
      </c>
      <c r="F4872">
        <v>-3.157</v>
      </c>
      <c r="G4872">
        <v>4.2</v>
      </c>
      <c r="H4872">
        <v>0.01</v>
      </c>
      <c r="I4872">
        <v>4.0179999999999998</v>
      </c>
      <c r="J4872">
        <v>-0.159</v>
      </c>
      <c r="K4872">
        <v>-1.161</v>
      </c>
      <c r="L4872">
        <v>-2.1560000000000001</v>
      </c>
      <c r="M4872">
        <v>-2.9740000000000002</v>
      </c>
      <c r="N4872">
        <v>-3.1619999999999999</v>
      </c>
      <c r="O4872">
        <v>1.206</v>
      </c>
      <c r="P4872">
        <v>1.2</v>
      </c>
      <c r="Q4872">
        <v>1.194</v>
      </c>
      <c r="R4872">
        <v>0.94499999999999995</v>
      </c>
      <c r="S4872">
        <v>0.41</v>
      </c>
    </row>
    <row r="4873" spans="1:19" x14ac:dyDescent="0.3">
      <c r="A4873">
        <v>540</v>
      </c>
      <c r="B4873">
        <v>-0.14499999999999999</v>
      </c>
      <c r="C4873">
        <v>-1.1539999999999999</v>
      </c>
      <c r="D4873">
        <v>-2.1389999999999998</v>
      </c>
      <c r="E4873">
        <v>-2.9710000000000001</v>
      </c>
      <c r="F4873">
        <v>-3.157</v>
      </c>
      <c r="G4873">
        <v>4.2</v>
      </c>
      <c r="H4873">
        <v>0.01</v>
      </c>
      <c r="I4873">
        <v>4.0179999999999998</v>
      </c>
      <c r="J4873">
        <v>-0.158</v>
      </c>
      <c r="K4873">
        <v>-1.161</v>
      </c>
      <c r="L4873">
        <v>-2.1560000000000001</v>
      </c>
      <c r="M4873">
        <v>-2.9729999999999999</v>
      </c>
      <c r="N4873">
        <v>-3.1589999999999998</v>
      </c>
      <c r="O4873">
        <v>1.206</v>
      </c>
      <c r="P4873">
        <v>1.2</v>
      </c>
      <c r="Q4873">
        <v>1.1930000000000001</v>
      </c>
      <c r="R4873">
        <v>0.94299999999999995</v>
      </c>
      <c r="S4873">
        <v>0.40899999999999997</v>
      </c>
    </row>
    <row r="4874" spans="1:19" x14ac:dyDescent="0.3">
      <c r="A4874">
        <v>600</v>
      </c>
      <c r="B4874">
        <v>-0.14499999999999999</v>
      </c>
      <c r="C4874">
        <v>-1.1539999999999999</v>
      </c>
      <c r="D4874">
        <v>-2.1389999999999998</v>
      </c>
      <c r="E4874">
        <v>-2.9710000000000001</v>
      </c>
      <c r="F4874">
        <v>-3.157</v>
      </c>
      <c r="G4874">
        <v>4.2</v>
      </c>
      <c r="H4874">
        <v>0.01</v>
      </c>
      <c r="I4874">
        <v>4.0179999999999998</v>
      </c>
      <c r="J4874">
        <v>-0.157</v>
      </c>
      <c r="K4874">
        <v>-1.161</v>
      </c>
      <c r="L4874">
        <v>-2.1560000000000001</v>
      </c>
      <c r="M4874">
        <v>-2.9710000000000001</v>
      </c>
      <c r="N4874">
        <v>-3.157</v>
      </c>
      <c r="O4874">
        <v>1.2070000000000001</v>
      </c>
      <c r="P4874">
        <v>1.2</v>
      </c>
      <c r="Q4874">
        <v>1.194</v>
      </c>
      <c r="R4874">
        <v>0.94099999999999995</v>
      </c>
      <c r="S4874">
        <v>0.40899999999999997</v>
      </c>
    </row>
    <row r="4876" spans="1:19" x14ac:dyDescent="0.3">
      <c r="A4876" t="s">
        <v>0</v>
      </c>
      <c r="B4876" t="s">
        <v>376</v>
      </c>
    </row>
    <row r="4877" spans="1:19" x14ac:dyDescent="0.3">
      <c r="A4877">
        <v>0</v>
      </c>
      <c r="B4877">
        <v>-0.14499999999999999</v>
      </c>
      <c r="C4877">
        <v>-1.1539999999999999</v>
      </c>
      <c r="D4877">
        <v>-2.1389999999999998</v>
      </c>
      <c r="E4877">
        <v>-2.9660000000000002</v>
      </c>
      <c r="F4877">
        <v>-3.1469999999999998</v>
      </c>
      <c r="G4877">
        <v>4.2</v>
      </c>
      <c r="H4877">
        <v>0.01</v>
      </c>
      <c r="I4877">
        <v>4.0179999999999998</v>
      </c>
      <c r="J4877">
        <v>-0.16</v>
      </c>
      <c r="K4877">
        <v>-1.1599999999999999</v>
      </c>
      <c r="L4877">
        <v>-2.1560000000000001</v>
      </c>
      <c r="M4877">
        <v>-2.9729999999999999</v>
      </c>
      <c r="N4877">
        <v>-3.18</v>
      </c>
      <c r="O4877">
        <v>1.1850000000000001</v>
      </c>
      <c r="P4877">
        <v>1.1839999999999999</v>
      </c>
      <c r="Q4877">
        <v>1.1779999999999999</v>
      </c>
      <c r="R4877">
        <v>0.93799999999999994</v>
      </c>
      <c r="S4877">
        <v>0.437</v>
      </c>
    </row>
    <row r="4878" spans="1:19" x14ac:dyDescent="0.3">
      <c r="A4878">
        <v>60</v>
      </c>
      <c r="B4878">
        <v>-0.14499999999999999</v>
      </c>
      <c r="C4878">
        <v>-1.1539999999999999</v>
      </c>
      <c r="D4878">
        <v>-2.1389999999999998</v>
      </c>
      <c r="E4878">
        <v>-2.9660000000000002</v>
      </c>
      <c r="F4878">
        <v>-3.1469999999999998</v>
      </c>
      <c r="G4878">
        <v>4.2</v>
      </c>
      <c r="H4878">
        <v>0.01</v>
      </c>
      <c r="I4878">
        <v>4.0179999999999998</v>
      </c>
      <c r="J4878">
        <v>-0.16</v>
      </c>
      <c r="K4878">
        <v>-1.159</v>
      </c>
      <c r="L4878">
        <v>-2.1579999999999999</v>
      </c>
      <c r="M4878">
        <v>-2.976</v>
      </c>
      <c r="N4878">
        <v>-3.17</v>
      </c>
      <c r="O4878">
        <v>1.1870000000000001</v>
      </c>
      <c r="P4878">
        <v>1.1970000000000001</v>
      </c>
      <c r="Q4878">
        <v>1.198</v>
      </c>
      <c r="R4878">
        <v>0.95499999999999996</v>
      </c>
      <c r="S4878">
        <v>0.41299999999999998</v>
      </c>
    </row>
    <row r="4879" spans="1:19" x14ac:dyDescent="0.3">
      <c r="A4879">
        <v>120</v>
      </c>
      <c r="B4879">
        <v>-0.14499999999999999</v>
      </c>
      <c r="C4879">
        <v>-1.1539999999999999</v>
      </c>
      <c r="D4879">
        <v>-2.1389999999999998</v>
      </c>
      <c r="E4879">
        <v>-2.9660000000000002</v>
      </c>
      <c r="F4879">
        <v>-3.1469999999999998</v>
      </c>
      <c r="G4879">
        <v>4.2</v>
      </c>
      <c r="H4879">
        <v>0.01</v>
      </c>
      <c r="I4879">
        <v>4.0179999999999998</v>
      </c>
      <c r="J4879">
        <v>-0.16200000000000001</v>
      </c>
      <c r="K4879">
        <v>-1.1579999999999999</v>
      </c>
      <c r="L4879">
        <v>-2.1539999999999999</v>
      </c>
      <c r="M4879">
        <v>-2.97</v>
      </c>
      <c r="N4879">
        <v>-3.1669999999999998</v>
      </c>
      <c r="O4879">
        <v>1.1930000000000001</v>
      </c>
      <c r="P4879">
        <v>1.1950000000000001</v>
      </c>
      <c r="Q4879">
        <v>1.1870000000000001</v>
      </c>
      <c r="R4879">
        <v>0.93899999999999995</v>
      </c>
      <c r="S4879">
        <v>0.41199999999999998</v>
      </c>
    </row>
    <row r="4880" spans="1:19" x14ac:dyDescent="0.3">
      <c r="A4880">
        <v>180</v>
      </c>
      <c r="B4880">
        <v>-0.14499999999999999</v>
      </c>
      <c r="C4880">
        <v>-1.1539999999999999</v>
      </c>
      <c r="D4880">
        <v>-2.1389999999999998</v>
      </c>
      <c r="E4880">
        <v>-2.9660000000000002</v>
      </c>
      <c r="F4880">
        <v>-3.1469999999999998</v>
      </c>
      <c r="G4880">
        <v>4.2</v>
      </c>
      <c r="H4880">
        <v>0.01</v>
      </c>
      <c r="I4880">
        <v>4.0179999999999998</v>
      </c>
      <c r="J4880">
        <v>-0.16300000000000001</v>
      </c>
      <c r="K4880">
        <v>-1.1599999999999999</v>
      </c>
      <c r="L4880">
        <v>-2.157</v>
      </c>
      <c r="M4880">
        <v>-2.9740000000000002</v>
      </c>
      <c r="N4880">
        <v>-3.165</v>
      </c>
      <c r="O4880">
        <v>1.198</v>
      </c>
      <c r="P4880">
        <v>1.204</v>
      </c>
      <c r="Q4880">
        <v>1.1970000000000001</v>
      </c>
      <c r="R4880">
        <v>0.95599999999999996</v>
      </c>
      <c r="S4880">
        <v>0.41099999999999998</v>
      </c>
    </row>
    <row r="4881" spans="1:19" x14ac:dyDescent="0.3">
      <c r="A4881">
        <v>240</v>
      </c>
      <c r="B4881">
        <v>-0.14499999999999999</v>
      </c>
      <c r="C4881">
        <v>-1.1539999999999999</v>
      </c>
      <c r="D4881">
        <v>-2.1389999999999998</v>
      </c>
      <c r="E4881">
        <v>-2.9660000000000002</v>
      </c>
      <c r="F4881">
        <v>-3.1469999999999998</v>
      </c>
      <c r="G4881">
        <v>4.2</v>
      </c>
      <c r="H4881">
        <v>0.01</v>
      </c>
      <c r="I4881">
        <v>4.0179999999999998</v>
      </c>
      <c r="J4881">
        <v>-0.16200000000000001</v>
      </c>
      <c r="K4881">
        <v>-1.159</v>
      </c>
      <c r="L4881">
        <v>-2.1549999999999998</v>
      </c>
      <c r="M4881">
        <v>-2.9750000000000001</v>
      </c>
      <c r="N4881">
        <v>-3.1619999999999999</v>
      </c>
      <c r="O4881">
        <v>1.1990000000000001</v>
      </c>
      <c r="P4881">
        <v>1.198</v>
      </c>
      <c r="Q4881">
        <v>1.19</v>
      </c>
      <c r="R4881">
        <v>0.95799999999999996</v>
      </c>
      <c r="S4881">
        <v>0.41</v>
      </c>
    </row>
    <row r="4882" spans="1:19" x14ac:dyDescent="0.3">
      <c r="A4882">
        <v>300</v>
      </c>
      <c r="B4882">
        <v>-0.14499999999999999</v>
      </c>
      <c r="C4882">
        <v>-1.1539999999999999</v>
      </c>
      <c r="D4882">
        <v>-2.1389999999999998</v>
      </c>
      <c r="E4882">
        <v>-2.9660000000000002</v>
      </c>
      <c r="F4882">
        <v>-3.1469999999999998</v>
      </c>
      <c r="G4882">
        <v>4.2</v>
      </c>
      <c r="H4882">
        <v>0.01</v>
      </c>
      <c r="I4882">
        <v>4.0179999999999998</v>
      </c>
      <c r="J4882">
        <v>-0.16200000000000001</v>
      </c>
      <c r="K4882">
        <v>-1.1599999999999999</v>
      </c>
      <c r="L4882">
        <v>-2.1560000000000001</v>
      </c>
      <c r="M4882">
        <v>-2.9740000000000002</v>
      </c>
      <c r="N4882">
        <v>-3.1589999999999998</v>
      </c>
      <c r="O4882">
        <v>1.202</v>
      </c>
      <c r="P4882">
        <v>1.2010000000000001</v>
      </c>
      <c r="Q4882">
        <v>1.1930000000000001</v>
      </c>
      <c r="R4882">
        <v>0.95199999999999996</v>
      </c>
      <c r="S4882">
        <v>0.40899999999999997</v>
      </c>
    </row>
    <row r="4883" spans="1:19" x14ac:dyDescent="0.3">
      <c r="A4883">
        <v>360</v>
      </c>
      <c r="B4883">
        <v>-0.14499999999999999</v>
      </c>
      <c r="C4883">
        <v>-1.1539999999999999</v>
      </c>
      <c r="D4883">
        <v>-2.1389999999999998</v>
      </c>
      <c r="E4883">
        <v>-2.9660000000000002</v>
      </c>
      <c r="F4883">
        <v>-3.1469999999999998</v>
      </c>
      <c r="G4883">
        <v>4.2</v>
      </c>
      <c r="H4883">
        <v>0.01</v>
      </c>
      <c r="I4883">
        <v>4.0179999999999998</v>
      </c>
      <c r="J4883">
        <v>-0.161</v>
      </c>
      <c r="K4883">
        <v>-1.161</v>
      </c>
      <c r="L4883">
        <v>-2.1560000000000001</v>
      </c>
      <c r="M4883">
        <v>-2.972</v>
      </c>
      <c r="N4883">
        <v>-3.157</v>
      </c>
      <c r="O4883">
        <v>1.2030000000000001</v>
      </c>
      <c r="P4883">
        <v>1.1990000000000001</v>
      </c>
      <c r="Q4883">
        <v>1.196</v>
      </c>
      <c r="R4883">
        <v>0.94499999999999995</v>
      </c>
      <c r="S4883">
        <v>0.40799999999999997</v>
      </c>
    </row>
    <row r="4884" spans="1:19" x14ac:dyDescent="0.3">
      <c r="A4884">
        <v>420</v>
      </c>
      <c r="B4884">
        <v>-0.14499999999999999</v>
      </c>
      <c r="C4884">
        <v>-1.1539999999999999</v>
      </c>
      <c r="D4884">
        <v>-2.1389999999999998</v>
      </c>
      <c r="E4884">
        <v>-2.9660000000000002</v>
      </c>
      <c r="F4884">
        <v>-3.1469999999999998</v>
      </c>
      <c r="G4884">
        <v>4.2</v>
      </c>
      <c r="H4884">
        <v>0.01</v>
      </c>
      <c r="I4884">
        <v>4.0179999999999998</v>
      </c>
      <c r="J4884">
        <v>-0.16</v>
      </c>
      <c r="K4884">
        <v>-1.161</v>
      </c>
      <c r="L4884">
        <v>-2.1560000000000001</v>
      </c>
      <c r="M4884">
        <v>-2.97</v>
      </c>
      <c r="N4884">
        <v>-3.1539999999999999</v>
      </c>
      <c r="O4884">
        <v>1.204</v>
      </c>
      <c r="P4884">
        <v>1.1990000000000001</v>
      </c>
      <c r="Q4884">
        <v>1.1950000000000001</v>
      </c>
      <c r="R4884">
        <v>0.94099999999999995</v>
      </c>
      <c r="S4884">
        <v>0.40799999999999997</v>
      </c>
    </row>
    <row r="4885" spans="1:19" x14ac:dyDescent="0.3">
      <c r="A4885">
        <v>480</v>
      </c>
      <c r="B4885">
        <v>-0.14499999999999999</v>
      </c>
      <c r="C4885">
        <v>-1.1539999999999999</v>
      </c>
      <c r="D4885">
        <v>-2.1389999999999998</v>
      </c>
      <c r="E4885">
        <v>-2.9660000000000002</v>
      </c>
      <c r="F4885">
        <v>-3.1469999999999998</v>
      </c>
      <c r="G4885">
        <v>4.2</v>
      </c>
      <c r="H4885">
        <v>0.01</v>
      </c>
      <c r="I4885">
        <v>4.0179999999999998</v>
      </c>
      <c r="J4885">
        <v>-0.159</v>
      </c>
      <c r="K4885">
        <v>-1.161</v>
      </c>
      <c r="L4885">
        <v>-2.1549999999999998</v>
      </c>
      <c r="M4885">
        <v>-2.968</v>
      </c>
      <c r="N4885">
        <v>-3.1520000000000001</v>
      </c>
      <c r="O4885">
        <v>1.206</v>
      </c>
      <c r="P4885">
        <v>1.2</v>
      </c>
      <c r="Q4885">
        <v>1.1930000000000001</v>
      </c>
      <c r="R4885">
        <v>0.93799999999999994</v>
      </c>
      <c r="S4885">
        <v>0.40699999999999997</v>
      </c>
    </row>
    <row r="4886" spans="1:19" x14ac:dyDescent="0.3">
      <c r="A4886">
        <v>540</v>
      </c>
      <c r="B4886">
        <v>-0.14499999999999999</v>
      </c>
      <c r="C4886">
        <v>-1.1539999999999999</v>
      </c>
      <c r="D4886">
        <v>-2.1389999999999998</v>
      </c>
      <c r="E4886">
        <v>-2.9660000000000002</v>
      </c>
      <c r="F4886">
        <v>-3.1469999999999998</v>
      </c>
      <c r="G4886">
        <v>4.2</v>
      </c>
      <c r="H4886">
        <v>0.01</v>
      </c>
      <c r="I4886">
        <v>4.0179999999999998</v>
      </c>
      <c r="J4886">
        <v>-0.158</v>
      </c>
      <c r="K4886">
        <v>-1.161</v>
      </c>
      <c r="L4886">
        <v>-2.1560000000000001</v>
      </c>
      <c r="M4886">
        <v>-2.9670000000000001</v>
      </c>
      <c r="N4886">
        <v>-3.149</v>
      </c>
      <c r="O4886">
        <v>1.206</v>
      </c>
      <c r="P4886">
        <v>1.2</v>
      </c>
      <c r="Q4886">
        <v>1.1930000000000001</v>
      </c>
      <c r="R4886">
        <v>0.93700000000000006</v>
      </c>
      <c r="S4886">
        <v>0.40600000000000003</v>
      </c>
    </row>
    <row r="4887" spans="1:19" x14ac:dyDescent="0.3">
      <c r="A4887">
        <v>600</v>
      </c>
      <c r="B4887">
        <v>-0.14499999999999999</v>
      </c>
      <c r="C4887">
        <v>-1.1539999999999999</v>
      </c>
      <c r="D4887">
        <v>-2.1389999999999998</v>
      </c>
      <c r="E4887">
        <v>-2.9660000000000002</v>
      </c>
      <c r="F4887">
        <v>-3.1469999999999998</v>
      </c>
      <c r="G4887">
        <v>4.2</v>
      </c>
      <c r="H4887">
        <v>0.01</v>
      </c>
      <c r="I4887">
        <v>4.0179999999999998</v>
      </c>
      <c r="J4887">
        <v>-0.157</v>
      </c>
      <c r="K4887">
        <v>-1.161</v>
      </c>
      <c r="L4887">
        <v>-2.1560000000000001</v>
      </c>
      <c r="M4887">
        <v>-2.9660000000000002</v>
      </c>
      <c r="N4887">
        <v>-3.1469999999999998</v>
      </c>
      <c r="O4887">
        <v>1.2070000000000001</v>
      </c>
      <c r="P4887">
        <v>1.2</v>
      </c>
      <c r="Q4887">
        <v>1.1930000000000001</v>
      </c>
      <c r="R4887">
        <v>0.93400000000000005</v>
      </c>
      <c r="S4887">
        <v>0.40500000000000003</v>
      </c>
    </row>
    <row r="4889" spans="1:19" x14ac:dyDescent="0.3">
      <c r="A4889" t="s">
        <v>0</v>
      </c>
      <c r="B4889" t="s">
        <v>377</v>
      </c>
    </row>
    <row r="4890" spans="1:19" x14ac:dyDescent="0.3">
      <c r="A4890">
        <v>0</v>
      </c>
      <c r="B4890">
        <v>-0.14499999999999999</v>
      </c>
      <c r="C4890">
        <v>-1.155</v>
      </c>
      <c r="D4890">
        <v>-2.1389999999999998</v>
      </c>
      <c r="E4890">
        <v>-2.96</v>
      </c>
      <c r="F4890">
        <v>-3.137</v>
      </c>
      <c r="G4890">
        <v>4.2</v>
      </c>
      <c r="H4890">
        <v>0.01</v>
      </c>
      <c r="I4890">
        <v>4.0179999999999998</v>
      </c>
      <c r="J4890">
        <v>-0.16</v>
      </c>
      <c r="K4890">
        <v>-1.1599999999999999</v>
      </c>
      <c r="L4890">
        <v>-2.1560000000000001</v>
      </c>
      <c r="M4890">
        <v>-2.968</v>
      </c>
      <c r="N4890">
        <v>-3.17</v>
      </c>
      <c r="O4890">
        <v>1.1850000000000001</v>
      </c>
      <c r="P4890">
        <v>1.1839999999999999</v>
      </c>
      <c r="Q4890">
        <v>1.1779999999999999</v>
      </c>
      <c r="R4890">
        <v>0.93100000000000005</v>
      </c>
      <c r="S4890">
        <v>0.433</v>
      </c>
    </row>
    <row r="4891" spans="1:19" x14ac:dyDescent="0.3">
      <c r="A4891">
        <v>60</v>
      </c>
      <c r="B4891">
        <v>-0.14499999999999999</v>
      </c>
      <c r="C4891">
        <v>-1.155</v>
      </c>
      <c r="D4891">
        <v>-2.1389999999999998</v>
      </c>
      <c r="E4891">
        <v>-2.96</v>
      </c>
      <c r="F4891">
        <v>-3.137</v>
      </c>
      <c r="G4891">
        <v>4.2</v>
      </c>
      <c r="H4891">
        <v>0.01</v>
      </c>
      <c r="I4891">
        <v>4.0179999999999998</v>
      </c>
      <c r="J4891">
        <v>-0.16</v>
      </c>
      <c r="K4891">
        <v>-1.159</v>
      </c>
      <c r="L4891">
        <v>-2.1579999999999999</v>
      </c>
      <c r="M4891">
        <v>-2.9710000000000001</v>
      </c>
      <c r="N4891">
        <v>-3.16</v>
      </c>
      <c r="O4891">
        <v>1.1870000000000001</v>
      </c>
      <c r="P4891">
        <v>1.1970000000000001</v>
      </c>
      <c r="Q4891">
        <v>1.198</v>
      </c>
      <c r="R4891">
        <v>0.94899999999999995</v>
      </c>
      <c r="S4891">
        <v>0.41</v>
      </c>
    </row>
    <row r="4892" spans="1:19" x14ac:dyDescent="0.3">
      <c r="A4892">
        <v>120</v>
      </c>
      <c r="B4892">
        <v>-0.14499999999999999</v>
      </c>
      <c r="C4892">
        <v>-1.155</v>
      </c>
      <c r="D4892">
        <v>-2.1389999999999998</v>
      </c>
      <c r="E4892">
        <v>-2.96</v>
      </c>
      <c r="F4892">
        <v>-3.137</v>
      </c>
      <c r="G4892">
        <v>4.2</v>
      </c>
      <c r="H4892">
        <v>0.01</v>
      </c>
      <c r="I4892">
        <v>4.0179999999999998</v>
      </c>
      <c r="J4892">
        <v>-0.16200000000000001</v>
      </c>
      <c r="K4892">
        <v>-1.1579999999999999</v>
      </c>
      <c r="L4892">
        <v>-2.1539999999999999</v>
      </c>
      <c r="M4892">
        <v>-2.964</v>
      </c>
      <c r="N4892">
        <v>-3.157</v>
      </c>
      <c r="O4892">
        <v>1.1930000000000001</v>
      </c>
      <c r="P4892">
        <v>1.1950000000000001</v>
      </c>
      <c r="Q4892">
        <v>1.1870000000000001</v>
      </c>
      <c r="R4892">
        <v>0.93300000000000005</v>
      </c>
      <c r="S4892">
        <v>0.40899999999999997</v>
      </c>
    </row>
    <row r="4893" spans="1:19" x14ac:dyDescent="0.3">
      <c r="A4893">
        <v>180</v>
      </c>
      <c r="B4893">
        <v>-0.14499999999999999</v>
      </c>
      <c r="C4893">
        <v>-1.155</v>
      </c>
      <c r="D4893">
        <v>-2.1389999999999998</v>
      </c>
      <c r="E4893">
        <v>-2.96</v>
      </c>
      <c r="F4893">
        <v>-3.137</v>
      </c>
      <c r="G4893">
        <v>4.2</v>
      </c>
      <c r="H4893">
        <v>0.01</v>
      </c>
      <c r="I4893">
        <v>4.0179999999999998</v>
      </c>
      <c r="J4893">
        <v>-0.16300000000000001</v>
      </c>
      <c r="K4893">
        <v>-1.1599999999999999</v>
      </c>
      <c r="L4893">
        <v>-2.1560000000000001</v>
      </c>
      <c r="M4893">
        <v>-2.9689999999999999</v>
      </c>
      <c r="N4893">
        <v>-3.1549999999999998</v>
      </c>
      <c r="O4893">
        <v>1.198</v>
      </c>
      <c r="P4893">
        <v>1.204</v>
      </c>
      <c r="Q4893">
        <v>1.196</v>
      </c>
      <c r="R4893">
        <v>0.95</v>
      </c>
      <c r="S4893">
        <v>0.40799999999999997</v>
      </c>
    </row>
    <row r="4894" spans="1:19" x14ac:dyDescent="0.3">
      <c r="A4894">
        <v>240</v>
      </c>
      <c r="B4894">
        <v>-0.14499999999999999</v>
      </c>
      <c r="C4894">
        <v>-1.155</v>
      </c>
      <c r="D4894">
        <v>-2.1389999999999998</v>
      </c>
      <c r="E4894">
        <v>-2.96</v>
      </c>
      <c r="F4894">
        <v>-3.137</v>
      </c>
      <c r="G4894">
        <v>4.2</v>
      </c>
      <c r="H4894">
        <v>0.01</v>
      </c>
      <c r="I4894">
        <v>4.0179999999999998</v>
      </c>
      <c r="J4894">
        <v>-0.16200000000000001</v>
      </c>
      <c r="K4894">
        <v>-1.159</v>
      </c>
      <c r="L4894">
        <v>-2.1549999999999998</v>
      </c>
      <c r="M4894">
        <v>-2.97</v>
      </c>
      <c r="N4894">
        <v>-3.1520000000000001</v>
      </c>
      <c r="O4894">
        <v>1.1990000000000001</v>
      </c>
      <c r="P4894">
        <v>1.198</v>
      </c>
      <c r="Q4894">
        <v>1.19</v>
      </c>
      <c r="R4894">
        <v>0.95199999999999996</v>
      </c>
      <c r="S4894">
        <v>0.40699999999999997</v>
      </c>
    </row>
    <row r="4895" spans="1:19" x14ac:dyDescent="0.3">
      <c r="A4895">
        <v>300</v>
      </c>
      <c r="B4895">
        <v>-0.14499999999999999</v>
      </c>
      <c r="C4895">
        <v>-1.155</v>
      </c>
      <c r="D4895">
        <v>-2.1389999999999998</v>
      </c>
      <c r="E4895">
        <v>-2.96</v>
      </c>
      <c r="F4895">
        <v>-3.137</v>
      </c>
      <c r="G4895">
        <v>4.2</v>
      </c>
      <c r="H4895">
        <v>0.01</v>
      </c>
      <c r="I4895">
        <v>4.0179999999999998</v>
      </c>
      <c r="J4895">
        <v>-0.16200000000000001</v>
      </c>
      <c r="K4895">
        <v>-1.1599999999999999</v>
      </c>
      <c r="L4895">
        <v>-2.1560000000000001</v>
      </c>
      <c r="M4895">
        <v>-2.968</v>
      </c>
      <c r="N4895">
        <v>-3.149</v>
      </c>
      <c r="O4895">
        <v>1.202</v>
      </c>
      <c r="P4895">
        <v>1.2010000000000001</v>
      </c>
      <c r="Q4895">
        <v>1.1930000000000001</v>
      </c>
      <c r="R4895">
        <v>0.94499999999999995</v>
      </c>
      <c r="S4895">
        <v>0.40600000000000003</v>
      </c>
    </row>
    <row r="4896" spans="1:19" x14ac:dyDescent="0.3">
      <c r="A4896">
        <v>360</v>
      </c>
      <c r="B4896">
        <v>-0.14499999999999999</v>
      </c>
      <c r="C4896">
        <v>-1.155</v>
      </c>
      <c r="D4896">
        <v>-2.1389999999999998</v>
      </c>
      <c r="E4896">
        <v>-2.96</v>
      </c>
      <c r="F4896">
        <v>-3.137</v>
      </c>
      <c r="G4896">
        <v>4.2</v>
      </c>
      <c r="H4896">
        <v>0.01</v>
      </c>
      <c r="I4896">
        <v>4.0179999999999998</v>
      </c>
      <c r="J4896">
        <v>-0.161</v>
      </c>
      <c r="K4896">
        <v>-1.161</v>
      </c>
      <c r="L4896">
        <v>-2.1560000000000001</v>
      </c>
      <c r="M4896">
        <v>-2.9660000000000002</v>
      </c>
      <c r="N4896">
        <v>-3.1469999999999998</v>
      </c>
      <c r="O4896">
        <v>1.202</v>
      </c>
      <c r="P4896">
        <v>1.1990000000000001</v>
      </c>
      <c r="Q4896">
        <v>1.1950000000000001</v>
      </c>
      <c r="R4896">
        <v>0.93799999999999994</v>
      </c>
      <c r="S4896">
        <v>0.40500000000000003</v>
      </c>
    </row>
    <row r="4897" spans="1:19" x14ac:dyDescent="0.3">
      <c r="A4897">
        <v>420</v>
      </c>
      <c r="B4897">
        <v>-0.14499999999999999</v>
      </c>
      <c r="C4897">
        <v>-1.155</v>
      </c>
      <c r="D4897">
        <v>-2.1389999999999998</v>
      </c>
      <c r="E4897">
        <v>-2.96</v>
      </c>
      <c r="F4897">
        <v>-3.137</v>
      </c>
      <c r="G4897">
        <v>4.2</v>
      </c>
      <c r="H4897">
        <v>0.01</v>
      </c>
      <c r="I4897">
        <v>4.0179999999999998</v>
      </c>
      <c r="J4897">
        <v>-0.16</v>
      </c>
      <c r="K4897">
        <v>-1.161</v>
      </c>
      <c r="L4897">
        <v>-2.1560000000000001</v>
      </c>
      <c r="M4897">
        <v>-2.964</v>
      </c>
      <c r="N4897">
        <v>-3.145</v>
      </c>
      <c r="O4897">
        <v>1.204</v>
      </c>
      <c r="P4897">
        <v>1.1990000000000001</v>
      </c>
      <c r="Q4897">
        <v>1.194</v>
      </c>
      <c r="R4897">
        <v>0.93500000000000005</v>
      </c>
      <c r="S4897">
        <v>0.40500000000000003</v>
      </c>
    </row>
    <row r="4898" spans="1:19" x14ac:dyDescent="0.3">
      <c r="A4898">
        <v>480</v>
      </c>
      <c r="B4898">
        <v>-0.14499999999999999</v>
      </c>
      <c r="C4898">
        <v>-1.155</v>
      </c>
      <c r="D4898">
        <v>-2.1389999999999998</v>
      </c>
      <c r="E4898">
        <v>-2.96</v>
      </c>
      <c r="F4898">
        <v>-3.137</v>
      </c>
      <c r="G4898">
        <v>4.2</v>
      </c>
      <c r="H4898">
        <v>0.01</v>
      </c>
      <c r="I4898">
        <v>4.0179999999999998</v>
      </c>
      <c r="J4898">
        <v>-0.159</v>
      </c>
      <c r="K4898">
        <v>-1.161</v>
      </c>
      <c r="L4898">
        <v>-2.1549999999999998</v>
      </c>
      <c r="M4898">
        <v>-2.9630000000000001</v>
      </c>
      <c r="N4898">
        <v>-3.1419999999999999</v>
      </c>
      <c r="O4898">
        <v>1.206</v>
      </c>
      <c r="P4898">
        <v>1.2</v>
      </c>
      <c r="Q4898">
        <v>1.1930000000000001</v>
      </c>
      <c r="R4898">
        <v>0.93200000000000005</v>
      </c>
      <c r="S4898">
        <v>0.40400000000000003</v>
      </c>
    </row>
    <row r="4899" spans="1:19" x14ac:dyDescent="0.3">
      <c r="A4899">
        <v>540</v>
      </c>
      <c r="B4899">
        <v>-0.14499999999999999</v>
      </c>
      <c r="C4899">
        <v>-1.155</v>
      </c>
      <c r="D4899">
        <v>-2.1389999999999998</v>
      </c>
      <c r="E4899">
        <v>-2.96</v>
      </c>
      <c r="F4899">
        <v>-3.137</v>
      </c>
      <c r="G4899">
        <v>4.2</v>
      </c>
      <c r="H4899">
        <v>0.01</v>
      </c>
      <c r="I4899">
        <v>4.0179999999999998</v>
      </c>
      <c r="J4899">
        <v>-0.158</v>
      </c>
      <c r="K4899">
        <v>-1.161</v>
      </c>
      <c r="L4899">
        <v>-2.1549999999999998</v>
      </c>
      <c r="M4899">
        <v>-2.9609999999999999</v>
      </c>
      <c r="N4899">
        <v>-3.14</v>
      </c>
      <c r="O4899">
        <v>1.206</v>
      </c>
      <c r="P4899">
        <v>1.2</v>
      </c>
      <c r="Q4899">
        <v>1.1930000000000001</v>
      </c>
      <c r="R4899">
        <v>0.93</v>
      </c>
      <c r="S4899">
        <v>0.40300000000000002</v>
      </c>
    </row>
    <row r="4900" spans="1:19" x14ac:dyDescent="0.3">
      <c r="A4900">
        <v>600</v>
      </c>
      <c r="B4900">
        <v>-0.14499999999999999</v>
      </c>
      <c r="C4900">
        <v>-1.155</v>
      </c>
      <c r="D4900">
        <v>-2.1389999999999998</v>
      </c>
      <c r="E4900">
        <v>-2.96</v>
      </c>
      <c r="F4900">
        <v>-3.137</v>
      </c>
      <c r="G4900">
        <v>4.2</v>
      </c>
      <c r="H4900">
        <v>0.01</v>
      </c>
      <c r="I4900">
        <v>4.0179999999999998</v>
      </c>
      <c r="J4900">
        <v>-0.157</v>
      </c>
      <c r="K4900">
        <v>-1.161</v>
      </c>
      <c r="L4900">
        <v>-2.1560000000000001</v>
      </c>
      <c r="M4900">
        <v>-2.96</v>
      </c>
      <c r="N4900">
        <v>-3.137</v>
      </c>
      <c r="O4900">
        <v>1.2070000000000001</v>
      </c>
      <c r="P4900">
        <v>1.2</v>
      </c>
      <c r="Q4900">
        <v>1.1930000000000001</v>
      </c>
      <c r="R4900">
        <v>0.92800000000000005</v>
      </c>
      <c r="S4900">
        <v>0.40200000000000002</v>
      </c>
    </row>
    <row r="4902" spans="1:19" x14ac:dyDescent="0.3">
      <c r="A4902" t="s">
        <v>0</v>
      </c>
      <c r="B4902" t="s">
        <v>378</v>
      </c>
    </row>
    <row r="4903" spans="1:19" x14ac:dyDescent="0.3">
      <c r="A4903">
        <v>0</v>
      </c>
      <c r="B4903">
        <v>-0.14499999999999999</v>
      </c>
      <c r="C4903">
        <v>-1.155</v>
      </c>
      <c r="D4903">
        <v>-2.1389999999999998</v>
      </c>
      <c r="E4903">
        <v>-2.9540000000000002</v>
      </c>
      <c r="F4903">
        <v>-3.1280000000000001</v>
      </c>
      <c r="G4903">
        <v>4.2</v>
      </c>
      <c r="H4903">
        <v>0.01</v>
      </c>
      <c r="I4903">
        <v>4.0179999999999998</v>
      </c>
      <c r="J4903">
        <v>-0.16</v>
      </c>
      <c r="K4903">
        <v>-1.1599999999999999</v>
      </c>
      <c r="L4903">
        <v>-2.1560000000000001</v>
      </c>
      <c r="M4903">
        <v>-2.9620000000000002</v>
      </c>
      <c r="N4903">
        <v>-3.16</v>
      </c>
      <c r="O4903">
        <v>1.1850000000000001</v>
      </c>
      <c r="P4903">
        <v>1.1839999999999999</v>
      </c>
      <c r="Q4903">
        <v>1.1779999999999999</v>
      </c>
      <c r="R4903">
        <v>0.92500000000000004</v>
      </c>
      <c r="S4903">
        <v>0.43</v>
      </c>
    </row>
    <row r="4904" spans="1:19" x14ac:dyDescent="0.3">
      <c r="A4904">
        <v>60</v>
      </c>
      <c r="B4904">
        <v>-0.14499999999999999</v>
      </c>
      <c r="C4904">
        <v>-1.155</v>
      </c>
      <c r="D4904">
        <v>-2.1389999999999998</v>
      </c>
      <c r="E4904">
        <v>-2.9540000000000002</v>
      </c>
      <c r="F4904">
        <v>-3.1280000000000001</v>
      </c>
      <c r="G4904">
        <v>4.2</v>
      </c>
      <c r="H4904">
        <v>0.01</v>
      </c>
      <c r="I4904">
        <v>4.0179999999999998</v>
      </c>
      <c r="J4904">
        <v>-0.16</v>
      </c>
      <c r="K4904">
        <v>-1.159</v>
      </c>
      <c r="L4904">
        <v>-2.1579999999999999</v>
      </c>
      <c r="M4904">
        <v>-2.9649999999999999</v>
      </c>
      <c r="N4904">
        <v>-3.15</v>
      </c>
      <c r="O4904">
        <v>1.1870000000000001</v>
      </c>
      <c r="P4904">
        <v>1.1970000000000001</v>
      </c>
      <c r="Q4904">
        <v>1.1970000000000001</v>
      </c>
      <c r="R4904">
        <v>0.94199999999999995</v>
      </c>
      <c r="S4904">
        <v>0.40600000000000003</v>
      </c>
    </row>
    <row r="4905" spans="1:19" x14ac:dyDescent="0.3">
      <c r="A4905">
        <v>120</v>
      </c>
      <c r="B4905">
        <v>-0.14499999999999999</v>
      </c>
      <c r="C4905">
        <v>-1.155</v>
      </c>
      <c r="D4905">
        <v>-2.1389999999999998</v>
      </c>
      <c r="E4905">
        <v>-2.9540000000000002</v>
      </c>
      <c r="F4905">
        <v>-3.1280000000000001</v>
      </c>
      <c r="G4905">
        <v>4.2</v>
      </c>
      <c r="H4905">
        <v>0.01</v>
      </c>
      <c r="I4905">
        <v>4.0179999999999998</v>
      </c>
      <c r="J4905">
        <v>-0.16200000000000001</v>
      </c>
      <c r="K4905">
        <v>-1.1579999999999999</v>
      </c>
      <c r="L4905">
        <v>-2.1539999999999999</v>
      </c>
      <c r="M4905">
        <v>-2.9580000000000002</v>
      </c>
      <c r="N4905">
        <v>-3.1469999999999998</v>
      </c>
      <c r="O4905">
        <v>1.1930000000000001</v>
      </c>
      <c r="P4905">
        <v>1.1950000000000001</v>
      </c>
      <c r="Q4905">
        <v>1.1859999999999999</v>
      </c>
      <c r="R4905">
        <v>0.92700000000000005</v>
      </c>
      <c r="S4905">
        <v>0.40500000000000003</v>
      </c>
    </row>
    <row r="4906" spans="1:19" x14ac:dyDescent="0.3">
      <c r="A4906">
        <v>180</v>
      </c>
      <c r="B4906">
        <v>-0.14499999999999999</v>
      </c>
      <c r="C4906">
        <v>-1.155</v>
      </c>
      <c r="D4906">
        <v>-2.1389999999999998</v>
      </c>
      <c r="E4906">
        <v>-2.9540000000000002</v>
      </c>
      <c r="F4906">
        <v>-3.1280000000000001</v>
      </c>
      <c r="G4906">
        <v>4.2</v>
      </c>
      <c r="H4906">
        <v>0.01</v>
      </c>
      <c r="I4906">
        <v>4.0179999999999998</v>
      </c>
      <c r="J4906">
        <v>-0.16300000000000001</v>
      </c>
      <c r="K4906">
        <v>-1.1599999999999999</v>
      </c>
      <c r="L4906">
        <v>-2.1560000000000001</v>
      </c>
      <c r="M4906">
        <v>-2.9630000000000001</v>
      </c>
      <c r="N4906">
        <v>-3.145</v>
      </c>
      <c r="O4906">
        <v>1.198</v>
      </c>
      <c r="P4906">
        <v>1.204</v>
      </c>
      <c r="Q4906">
        <v>1.196</v>
      </c>
      <c r="R4906">
        <v>0.94399999999999995</v>
      </c>
      <c r="S4906">
        <v>0.40500000000000003</v>
      </c>
    </row>
    <row r="4907" spans="1:19" x14ac:dyDescent="0.3">
      <c r="A4907">
        <v>240</v>
      </c>
      <c r="B4907">
        <v>-0.14499999999999999</v>
      </c>
      <c r="C4907">
        <v>-1.155</v>
      </c>
      <c r="D4907">
        <v>-2.1389999999999998</v>
      </c>
      <c r="E4907">
        <v>-2.9540000000000002</v>
      </c>
      <c r="F4907">
        <v>-3.1280000000000001</v>
      </c>
      <c r="G4907">
        <v>4.2</v>
      </c>
      <c r="H4907">
        <v>0.01</v>
      </c>
      <c r="I4907">
        <v>4.0179999999999998</v>
      </c>
      <c r="J4907">
        <v>-0.16200000000000001</v>
      </c>
      <c r="K4907">
        <v>-1.159</v>
      </c>
      <c r="L4907">
        <v>-2.1539999999999999</v>
      </c>
      <c r="M4907">
        <v>-2.964</v>
      </c>
      <c r="N4907">
        <v>-3.1419999999999999</v>
      </c>
      <c r="O4907">
        <v>1.1990000000000001</v>
      </c>
      <c r="P4907">
        <v>1.198</v>
      </c>
      <c r="Q4907">
        <v>1.1890000000000001</v>
      </c>
      <c r="R4907">
        <v>0.94499999999999995</v>
      </c>
      <c r="S4907">
        <v>0.40400000000000003</v>
      </c>
    </row>
    <row r="4908" spans="1:19" x14ac:dyDescent="0.3">
      <c r="A4908">
        <v>300</v>
      </c>
      <c r="B4908">
        <v>-0.14499999999999999</v>
      </c>
      <c r="C4908">
        <v>-1.155</v>
      </c>
      <c r="D4908">
        <v>-2.1389999999999998</v>
      </c>
      <c r="E4908">
        <v>-2.9540000000000002</v>
      </c>
      <c r="F4908">
        <v>-3.1280000000000001</v>
      </c>
      <c r="G4908">
        <v>4.2</v>
      </c>
      <c r="H4908">
        <v>0.01</v>
      </c>
      <c r="I4908">
        <v>4.0179999999999998</v>
      </c>
      <c r="J4908">
        <v>-0.16200000000000001</v>
      </c>
      <c r="K4908">
        <v>-1.1599999999999999</v>
      </c>
      <c r="L4908">
        <v>-2.1549999999999998</v>
      </c>
      <c r="M4908">
        <v>-2.9620000000000002</v>
      </c>
      <c r="N4908">
        <v>-3.1389999999999998</v>
      </c>
      <c r="O4908">
        <v>1.202</v>
      </c>
      <c r="P4908">
        <v>1.2010000000000001</v>
      </c>
      <c r="Q4908">
        <v>1.1930000000000001</v>
      </c>
      <c r="R4908">
        <v>0.93899999999999995</v>
      </c>
      <c r="S4908">
        <v>0.40300000000000002</v>
      </c>
    </row>
    <row r="4909" spans="1:19" x14ac:dyDescent="0.3">
      <c r="A4909">
        <v>360</v>
      </c>
      <c r="B4909">
        <v>-0.14499999999999999</v>
      </c>
      <c r="C4909">
        <v>-1.155</v>
      </c>
      <c r="D4909">
        <v>-2.1389999999999998</v>
      </c>
      <c r="E4909">
        <v>-2.9540000000000002</v>
      </c>
      <c r="F4909">
        <v>-3.1280000000000001</v>
      </c>
      <c r="G4909">
        <v>4.2</v>
      </c>
      <c r="H4909">
        <v>0.01</v>
      </c>
      <c r="I4909">
        <v>4.0179999999999998</v>
      </c>
      <c r="J4909">
        <v>-0.161</v>
      </c>
      <c r="K4909">
        <v>-1.161</v>
      </c>
      <c r="L4909">
        <v>-2.1560000000000001</v>
      </c>
      <c r="M4909">
        <v>-2.96</v>
      </c>
      <c r="N4909">
        <v>-3.137</v>
      </c>
      <c r="O4909">
        <v>1.202</v>
      </c>
      <c r="P4909">
        <v>1.1990000000000001</v>
      </c>
      <c r="Q4909">
        <v>1.1950000000000001</v>
      </c>
      <c r="R4909">
        <v>0.93200000000000005</v>
      </c>
      <c r="S4909">
        <v>0.40200000000000002</v>
      </c>
    </row>
    <row r="4910" spans="1:19" x14ac:dyDescent="0.3">
      <c r="A4910">
        <v>420</v>
      </c>
      <c r="B4910">
        <v>-0.14499999999999999</v>
      </c>
      <c r="C4910">
        <v>-1.155</v>
      </c>
      <c r="D4910">
        <v>-2.1389999999999998</v>
      </c>
      <c r="E4910">
        <v>-2.9540000000000002</v>
      </c>
      <c r="F4910">
        <v>-3.1280000000000001</v>
      </c>
      <c r="G4910">
        <v>4.2</v>
      </c>
      <c r="H4910">
        <v>0.01</v>
      </c>
      <c r="I4910">
        <v>4.0179999999999998</v>
      </c>
      <c r="J4910">
        <v>-0.16</v>
      </c>
      <c r="K4910">
        <v>-1.161</v>
      </c>
      <c r="L4910">
        <v>-2.1549999999999998</v>
      </c>
      <c r="M4910">
        <v>-2.9580000000000002</v>
      </c>
      <c r="N4910">
        <v>-3.1349999999999998</v>
      </c>
      <c r="O4910">
        <v>1.204</v>
      </c>
      <c r="P4910">
        <v>1.1990000000000001</v>
      </c>
      <c r="Q4910">
        <v>1.194</v>
      </c>
      <c r="R4910">
        <v>0.92800000000000005</v>
      </c>
      <c r="S4910">
        <v>0.40100000000000002</v>
      </c>
    </row>
    <row r="4911" spans="1:19" x14ac:dyDescent="0.3">
      <c r="A4911">
        <v>480</v>
      </c>
      <c r="B4911">
        <v>-0.14499999999999999</v>
      </c>
      <c r="C4911">
        <v>-1.155</v>
      </c>
      <c r="D4911">
        <v>-2.1389999999999998</v>
      </c>
      <c r="E4911">
        <v>-2.9540000000000002</v>
      </c>
      <c r="F4911">
        <v>-3.1280000000000001</v>
      </c>
      <c r="G4911">
        <v>4.2</v>
      </c>
      <c r="H4911">
        <v>0.01</v>
      </c>
      <c r="I4911">
        <v>4.0179999999999998</v>
      </c>
      <c r="J4911">
        <v>-0.159</v>
      </c>
      <c r="K4911">
        <v>-1.161</v>
      </c>
      <c r="L4911">
        <v>-2.1549999999999998</v>
      </c>
      <c r="M4911">
        <v>-2.9569999999999999</v>
      </c>
      <c r="N4911">
        <v>-3.1320000000000001</v>
      </c>
      <c r="O4911">
        <v>1.206</v>
      </c>
      <c r="P4911">
        <v>1.2</v>
      </c>
      <c r="Q4911">
        <v>1.1930000000000001</v>
      </c>
      <c r="R4911">
        <v>0.92500000000000004</v>
      </c>
      <c r="S4911">
        <v>0.40100000000000002</v>
      </c>
    </row>
    <row r="4912" spans="1:19" x14ac:dyDescent="0.3">
      <c r="A4912">
        <v>540</v>
      </c>
      <c r="B4912">
        <v>-0.14499999999999999</v>
      </c>
      <c r="C4912">
        <v>-1.155</v>
      </c>
      <c r="D4912">
        <v>-2.1389999999999998</v>
      </c>
      <c r="E4912">
        <v>-2.9540000000000002</v>
      </c>
      <c r="F4912">
        <v>-3.1280000000000001</v>
      </c>
      <c r="G4912">
        <v>4.2</v>
      </c>
      <c r="H4912">
        <v>0.01</v>
      </c>
      <c r="I4912">
        <v>4.0179999999999998</v>
      </c>
      <c r="J4912">
        <v>-0.158</v>
      </c>
      <c r="K4912">
        <v>-1.161</v>
      </c>
      <c r="L4912">
        <v>-2.1549999999999998</v>
      </c>
      <c r="M4912">
        <v>-2.9550000000000001</v>
      </c>
      <c r="N4912">
        <v>-3.13</v>
      </c>
      <c r="O4912">
        <v>1.206</v>
      </c>
      <c r="P4912">
        <v>1.2</v>
      </c>
      <c r="Q4912">
        <v>1.1919999999999999</v>
      </c>
      <c r="R4912">
        <v>0.92300000000000004</v>
      </c>
      <c r="S4912">
        <v>0.4</v>
      </c>
    </row>
    <row r="4913" spans="1:19" x14ac:dyDescent="0.3">
      <c r="A4913">
        <v>600</v>
      </c>
      <c r="B4913">
        <v>-0.14499999999999999</v>
      </c>
      <c r="C4913">
        <v>-1.155</v>
      </c>
      <c r="D4913">
        <v>-2.1389999999999998</v>
      </c>
      <c r="E4913">
        <v>-2.9540000000000002</v>
      </c>
      <c r="F4913">
        <v>-3.1280000000000001</v>
      </c>
      <c r="G4913">
        <v>4.2</v>
      </c>
      <c r="H4913">
        <v>0.01</v>
      </c>
      <c r="I4913">
        <v>4.0179999999999998</v>
      </c>
      <c r="J4913">
        <v>-0.157</v>
      </c>
      <c r="K4913">
        <v>-1.161</v>
      </c>
      <c r="L4913">
        <v>-2.1549999999999998</v>
      </c>
      <c r="M4913">
        <v>-2.9540000000000002</v>
      </c>
      <c r="N4913">
        <v>-3.1280000000000001</v>
      </c>
      <c r="O4913">
        <v>1.2070000000000001</v>
      </c>
      <c r="P4913">
        <v>1.2</v>
      </c>
      <c r="Q4913">
        <v>1.1930000000000001</v>
      </c>
      <c r="R4913">
        <v>0.92100000000000004</v>
      </c>
      <c r="S4913">
        <v>0.39900000000000002</v>
      </c>
    </row>
    <row r="4915" spans="1:19" x14ac:dyDescent="0.3">
      <c r="A4915" t="s">
        <v>0</v>
      </c>
      <c r="B4915" t="s">
        <v>379</v>
      </c>
    </row>
    <row r="4916" spans="1:19" x14ac:dyDescent="0.3">
      <c r="A4916">
        <v>0</v>
      </c>
      <c r="B4916">
        <v>-0.10100000000000001</v>
      </c>
      <c r="C4916">
        <v>-1.123</v>
      </c>
      <c r="D4916">
        <v>-2.0939999999999999</v>
      </c>
      <c r="E4916">
        <v>-2.9750000000000001</v>
      </c>
      <c r="F4916">
        <v>-3.18</v>
      </c>
      <c r="G4916">
        <v>4.4000000000000004</v>
      </c>
      <c r="H4916">
        <v>-0.01</v>
      </c>
      <c r="I4916">
        <v>4.0359999999999996</v>
      </c>
      <c r="J4916">
        <v>-0.13400000000000001</v>
      </c>
      <c r="K4916">
        <v>-1.1339999999999999</v>
      </c>
      <c r="L4916">
        <v>-2.1309999999999998</v>
      </c>
      <c r="M4916">
        <v>-2.988</v>
      </c>
      <c r="N4916">
        <v>-3.24</v>
      </c>
      <c r="O4916">
        <v>1.198</v>
      </c>
      <c r="P4916">
        <v>1.198</v>
      </c>
      <c r="Q4916">
        <v>1.194</v>
      </c>
      <c r="R4916">
        <v>0.999</v>
      </c>
      <c r="S4916">
        <v>0.48</v>
      </c>
    </row>
    <row r="4917" spans="1:19" x14ac:dyDescent="0.3">
      <c r="A4917">
        <v>60</v>
      </c>
      <c r="B4917">
        <v>-0.10100000000000001</v>
      </c>
      <c r="C4917">
        <v>-1.123</v>
      </c>
      <c r="D4917">
        <v>-2.0939999999999999</v>
      </c>
      <c r="E4917">
        <v>-2.9750000000000001</v>
      </c>
      <c r="F4917">
        <v>-3.18</v>
      </c>
      <c r="G4917">
        <v>4.4000000000000004</v>
      </c>
      <c r="H4917">
        <v>-0.01</v>
      </c>
      <c r="I4917">
        <v>4.0359999999999996</v>
      </c>
      <c r="J4917">
        <v>-0.13200000000000001</v>
      </c>
      <c r="K4917">
        <v>-1.1319999999999999</v>
      </c>
      <c r="L4917">
        <v>-2.1349999999999998</v>
      </c>
      <c r="M4917">
        <v>-2.9950000000000001</v>
      </c>
      <c r="N4917">
        <v>-3.22</v>
      </c>
      <c r="O4917">
        <v>1.1930000000000001</v>
      </c>
      <c r="P4917">
        <v>1.208</v>
      </c>
      <c r="Q4917">
        <v>1.2190000000000001</v>
      </c>
      <c r="R4917">
        <v>1.032</v>
      </c>
      <c r="S4917">
        <v>0.43</v>
      </c>
    </row>
    <row r="4918" spans="1:19" x14ac:dyDescent="0.3">
      <c r="A4918">
        <v>120</v>
      </c>
      <c r="B4918">
        <v>-0.10100000000000001</v>
      </c>
      <c r="C4918">
        <v>-1.123</v>
      </c>
      <c r="D4918">
        <v>-2.0939999999999999</v>
      </c>
      <c r="E4918">
        <v>-2.9750000000000001</v>
      </c>
      <c r="F4918">
        <v>-3.18</v>
      </c>
      <c r="G4918">
        <v>4.4000000000000004</v>
      </c>
      <c r="H4918">
        <v>-0.01</v>
      </c>
      <c r="I4918">
        <v>4.0359999999999996</v>
      </c>
      <c r="J4918">
        <v>-0.13700000000000001</v>
      </c>
      <c r="K4918">
        <v>-1.131</v>
      </c>
      <c r="L4918">
        <v>-2.1280000000000001</v>
      </c>
      <c r="M4918">
        <v>-2.9820000000000002</v>
      </c>
      <c r="N4918">
        <v>-3.2149999999999999</v>
      </c>
      <c r="O4918">
        <v>1.198</v>
      </c>
      <c r="P4918">
        <v>1.2010000000000001</v>
      </c>
      <c r="Q4918">
        <v>1.1950000000000001</v>
      </c>
      <c r="R4918">
        <v>0.99</v>
      </c>
      <c r="S4918">
        <v>0.42799999999999999</v>
      </c>
    </row>
    <row r="4919" spans="1:19" x14ac:dyDescent="0.3">
      <c r="A4919">
        <v>180</v>
      </c>
      <c r="B4919">
        <v>-0.10100000000000001</v>
      </c>
      <c r="C4919">
        <v>-1.123</v>
      </c>
      <c r="D4919">
        <v>-2.0939999999999999</v>
      </c>
      <c r="E4919">
        <v>-2.9750000000000001</v>
      </c>
      <c r="F4919">
        <v>-3.18</v>
      </c>
      <c r="G4919">
        <v>4.4000000000000004</v>
      </c>
      <c r="H4919">
        <v>-0.01</v>
      </c>
      <c r="I4919">
        <v>4.0359999999999996</v>
      </c>
      <c r="J4919">
        <v>-0.14099999999999999</v>
      </c>
      <c r="K4919">
        <v>-1.135</v>
      </c>
      <c r="L4919">
        <v>-2.133</v>
      </c>
      <c r="M4919">
        <v>-2.9889999999999999</v>
      </c>
      <c r="N4919">
        <v>-3.2109999999999999</v>
      </c>
      <c r="O4919">
        <v>1.202</v>
      </c>
      <c r="P4919">
        <v>1.2150000000000001</v>
      </c>
      <c r="Q4919">
        <v>1.2130000000000001</v>
      </c>
      <c r="R4919">
        <v>1.0169999999999999</v>
      </c>
      <c r="S4919">
        <v>0.42699999999999999</v>
      </c>
    </row>
    <row r="4920" spans="1:19" x14ac:dyDescent="0.3">
      <c r="A4920">
        <v>240</v>
      </c>
      <c r="B4920">
        <v>-0.10100000000000001</v>
      </c>
      <c r="C4920">
        <v>-1.123</v>
      </c>
      <c r="D4920">
        <v>-2.0939999999999999</v>
      </c>
      <c r="E4920">
        <v>-2.9750000000000001</v>
      </c>
      <c r="F4920">
        <v>-3.18</v>
      </c>
      <c r="G4920">
        <v>4.4000000000000004</v>
      </c>
      <c r="H4920">
        <v>-0.01</v>
      </c>
      <c r="I4920">
        <v>4.0359999999999996</v>
      </c>
      <c r="J4920">
        <v>-0.14000000000000001</v>
      </c>
      <c r="K4920">
        <v>-1.133</v>
      </c>
      <c r="L4920">
        <v>-2.13</v>
      </c>
      <c r="M4920">
        <v>-2.9929999999999999</v>
      </c>
      <c r="N4920">
        <v>-3.206</v>
      </c>
      <c r="O4920">
        <v>1.198</v>
      </c>
      <c r="P4920">
        <v>1.2050000000000001</v>
      </c>
      <c r="Q4920">
        <v>1.2</v>
      </c>
      <c r="R4920">
        <v>1.0269999999999999</v>
      </c>
      <c r="S4920">
        <v>0.42499999999999999</v>
      </c>
    </row>
    <row r="4921" spans="1:19" x14ac:dyDescent="0.3">
      <c r="A4921">
        <v>300</v>
      </c>
      <c r="B4921">
        <v>-0.10100000000000001</v>
      </c>
      <c r="C4921">
        <v>-1.123</v>
      </c>
      <c r="D4921">
        <v>-2.0939999999999999</v>
      </c>
      <c r="E4921">
        <v>-2.9750000000000001</v>
      </c>
      <c r="F4921">
        <v>-3.18</v>
      </c>
      <c r="G4921">
        <v>4.4000000000000004</v>
      </c>
      <c r="H4921">
        <v>-0.01</v>
      </c>
      <c r="I4921">
        <v>4.0359999999999996</v>
      </c>
      <c r="J4921">
        <v>-0.14299999999999999</v>
      </c>
      <c r="K4921">
        <v>-1.1339999999999999</v>
      </c>
      <c r="L4921">
        <v>-2.13</v>
      </c>
      <c r="M4921">
        <v>-2.9910000000000001</v>
      </c>
      <c r="N4921">
        <v>-3.2010000000000001</v>
      </c>
      <c r="O4921">
        <v>1.2</v>
      </c>
      <c r="P4921">
        <v>1.2110000000000001</v>
      </c>
      <c r="Q4921">
        <v>1.202</v>
      </c>
      <c r="R4921">
        <v>1.0149999999999999</v>
      </c>
      <c r="S4921">
        <v>0.42299999999999999</v>
      </c>
    </row>
    <row r="4922" spans="1:19" x14ac:dyDescent="0.3">
      <c r="A4922">
        <v>360</v>
      </c>
      <c r="B4922">
        <v>-0.10100000000000001</v>
      </c>
      <c r="C4922">
        <v>-1.123</v>
      </c>
      <c r="D4922">
        <v>-2.0939999999999999</v>
      </c>
      <c r="E4922">
        <v>-2.9750000000000001</v>
      </c>
      <c r="F4922">
        <v>-3.18</v>
      </c>
      <c r="G4922">
        <v>4.4000000000000004</v>
      </c>
      <c r="H4922">
        <v>-0.01</v>
      </c>
      <c r="I4922">
        <v>4.0359999999999996</v>
      </c>
      <c r="J4922">
        <v>-0.14399999999999999</v>
      </c>
      <c r="K4922">
        <v>-1.135</v>
      </c>
      <c r="L4922">
        <v>-2.1309999999999998</v>
      </c>
      <c r="M4922">
        <v>-2.9870000000000001</v>
      </c>
      <c r="N4922">
        <v>-3.1970000000000001</v>
      </c>
      <c r="O4922">
        <v>1.198</v>
      </c>
      <c r="P4922">
        <v>1.2070000000000001</v>
      </c>
      <c r="Q4922">
        <v>1.208</v>
      </c>
      <c r="R4922">
        <v>1.0029999999999999</v>
      </c>
      <c r="S4922">
        <v>0.42199999999999999</v>
      </c>
    </row>
    <row r="4923" spans="1:19" x14ac:dyDescent="0.3">
      <c r="A4923">
        <v>420</v>
      </c>
      <c r="B4923">
        <v>-0.10100000000000001</v>
      </c>
      <c r="C4923">
        <v>-1.123</v>
      </c>
      <c r="D4923">
        <v>-2.0939999999999999</v>
      </c>
      <c r="E4923">
        <v>-2.9750000000000001</v>
      </c>
      <c r="F4923">
        <v>-3.18</v>
      </c>
      <c r="G4923">
        <v>4.4000000000000004</v>
      </c>
      <c r="H4923">
        <v>-0.01</v>
      </c>
      <c r="I4923">
        <v>4.0359999999999996</v>
      </c>
      <c r="J4923">
        <v>-0.14499999999999999</v>
      </c>
      <c r="K4923">
        <v>-1.135</v>
      </c>
      <c r="L4923">
        <v>-2.1309999999999998</v>
      </c>
      <c r="M4923">
        <v>-2.9849999999999999</v>
      </c>
      <c r="N4923">
        <v>-3.1930000000000001</v>
      </c>
      <c r="O4923">
        <v>1.198</v>
      </c>
      <c r="P4923">
        <v>1.2050000000000001</v>
      </c>
      <c r="Q4923">
        <v>1.206</v>
      </c>
      <c r="R4923">
        <v>0.996</v>
      </c>
      <c r="S4923">
        <v>0.42</v>
      </c>
    </row>
    <row r="4924" spans="1:19" x14ac:dyDescent="0.3">
      <c r="A4924">
        <v>480</v>
      </c>
      <c r="B4924">
        <v>-0.10100000000000001</v>
      </c>
      <c r="C4924">
        <v>-1.123</v>
      </c>
      <c r="D4924">
        <v>-2.0939999999999999</v>
      </c>
      <c r="E4924">
        <v>-2.9750000000000001</v>
      </c>
      <c r="F4924">
        <v>-3.18</v>
      </c>
      <c r="G4924">
        <v>4.4000000000000004</v>
      </c>
      <c r="H4924">
        <v>-0.01</v>
      </c>
      <c r="I4924">
        <v>4.0359999999999996</v>
      </c>
      <c r="J4924">
        <v>-0.14699999999999999</v>
      </c>
      <c r="K4924">
        <v>-1.1359999999999999</v>
      </c>
      <c r="L4924">
        <v>-2.13</v>
      </c>
      <c r="M4924">
        <v>-2.9820000000000002</v>
      </c>
      <c r="N4924">
        <v>-3.1890000000000001</v>
      </c>
      <c r="O4924">
        <v>1.1970000000000001</v>
      </c>
      <c r="P4924">
        <v>1.2050000000000001</v>
      </c>
      <c r="Q4924">
        <v>1.204</v>
      </c>
      <c r="R4924">
        <v>0.99099999999999999</v>
      </c>
      <c r="S4924">
        <v>0.41899999999999998</v>
      </c>
    </row>
    <row r="4925" spans="1:19" x14ac:dyDescent="0.3">
      <c r="A4925">
        <v>540</v>
      </c>
      <c r="B4925">
        <v>-0.10100000000000001</v>
      </c>
      <c r="C4925">
        <v>-1.123</v>
      </c>
      <c r="D4925">
        <v>-2.0939999999999999</v>
      </c>
      <c r="E4925">
        <v>-2.9750000000000001</v>
      </c>
      <c r="F4925">
        <v>-3.18</v>
      </c>
      <c r="G4925">
        <v>4.4000000000000004</v>
      </c>
      <c r="H4925">
        <v>-0.01</v>
      </c>
      <c r="I4925">
        <v>4.0359999999999996</v>
      </c>
      <c r="J4925">
        <v>-0.14799999999999999</v>
      </c>
      <c r="K4925">
        <v>-1.137</v>
      </c>
      <c r="L4925">
        <v>-2.13</v>
      </c>
      <c r="M4925">
        <v>-2.98</v>
      </c>
      <c r="N4925">
        <v>-3.1850000000000001</v>
      </c>
      <c r="O4925">
        <v>1.1970000000000001</v>
      </c>
      <c r="P4925">
        <v>1.2050000000000001</v>
      </c>
      <c r="Q4925">
        <v>1.2030000000000001</v>
      </c>
      <c r="R4925">
        <v>0.98699999999999999</v>
      </c>
      <c r="S4925">
        <v>0.41799999999999998</v>
      </c>
    </row>
    <row r="4926" spans="1:19" x14ac:dyDescent="0.3">
      <c r="A4926">
        <v>600</v>
      </c>
      <c r="B4926">
        <v>-0.10100000000000001</v>
      </c>
      <c r="C4926">
        <v>-1.123</v>
      </c>
      <c r="D4926">
        <v>-2.0939999999999999</v>
      </c>
      <c r="E4926">
        <v>-2.9750000000000001</v>
      </c>
      <c r="F4926">
        <v>-3.18</v>
      </c>
      <c r="G4926">
        <v>4.4000000000000004</v>
      </c>
      <c r="H4926">
        <v>-0.01</v>
      </c>
      <c r="I4926">
        <v>4.0359999999999996</v>
      </c>
      <c r="J4926">
        <v>-0.15</v>
      </c>
      <c r="K4926">
        <v>-1.1379999999999999</v>
      </c>
      <c r="L4926">
        <v>-2.1309999999999998</v>
      </c>
      <c r="M4926">
        <v>-2.9769999999999999</v>
      </c>
      <c r="N4926">
        <v>-3.18</v>
      </c>
      <c r="O4926">
        <v>1.196</v>
      </c>
      <c r="P4926">
        <v>1.204</v>
      </c>
      <c r="Q4926">
        <v>1.204</v>
      </c>
      <c r="R4926">
        <v>0.98399999999999999</v>
      </c>
      <c r="S4926">
        <v>0.41599999999999998</v>
      </c>
    </row>
    <row r="4928" spans="1:19" x14ac:dyDescent="0.3">
      <c r="A4928" t="s">
        <v>0</v>
      </c>
      <c r="B4928" t="s">
        <v>380</v>
      </c>
    </row>
    <row r="4929" spans="1:19" x14ac:dyDescent="0.3">
      <c r="A4929">
        <v>0</v>
      </c>
      <c r="B4929">
        <v>-0.10100000000000001</v>
      </c>
      <c r="C4929">
        <v>-1.123</v>
      </c>
      <c r="D4929">
        <v>-2.0939999999999999</v>
      </c>
      <c r="E4929">
        <v>-2.97</v>
      </c>
      <c r="F4929">
        <v>-3.1709999999999998</v>
      </c>
      <c r="G4929">
        <v>4.4000000000000004</v>
      </c>
      <c r="H4929">
        <v>-0.01</v>
      </c>
      <c r="I4929">
        <v>4.0359999999999996</v>
      </c>
      <c r="J4929">
        <v>-0.13400000000000001</v>
      </c>
      <c r="K4929">
        <v>-1.1339999999999999</v>
      </c>
      <c r="L4929">
        <v>-2.1309999999999998</v>
      </c>
      <c r="M4929">
        <v>-2.9830000000000001</v>
      </c>
      <c r="N4929">
        <v>-3.23</v>
      </c>
      <c r="O4929">
        <v>1.198</v>
      </c>
      <c r="P4929">
        <v>1.198</v>
      </c>
      <c r="Q4929">
        <v>1.194</v>
      </c>
      <c r="R4929">
        <v>0.99299999999999999</v>
      </c>
      <c r="S4929">
        <v>0.47699999999999998</v>
      </c>
    </row>
    <row r="4930" spans="1:19" x14ac:dyDescent="0.3">
      <c r="A4930">
        <v>60</v>
      </c>
      <c r="B4930">
        <v>-0.10100000000000001</v>
      </c>
      <c r="C4930">
        <v>-1.123</v>
      </c>
      <c r="D4930">
        <v>-2.0939999999999999</v>
      </c>
      <c r="E4930">
        <v>-2.97</v>
      </c>
      <c r="F4930">
        <v>-3.1709999999999998</v>
      </c>
      <c r="G4930">
        <v>4.4000000000000004</v>
      </c>
      <c r="H4930">
        <v>-0.01</v>
      </c>
      <c r="I4930">
        <v>4.0359999999999996</v>
      </c>
      <c r="J4930">
        <v>-0.13200000000000001</v>
      </c>
      <c r="K4930">
        <v>-1.1319999999999999</v>
      </c>
      <c r="L4930">
        <v>-2.1349999999999998</v>
      </c>
      <c r="M4930">
        <v>-2.99</v>
      </c>
      <c r="N4930">
        <v>-3.21</v>
      </c>
      <c r="O4930">
        <v>1.1930000000000001</v>
      </c>
      <c r="P4930">
        <v>1.208</v>
      </c>
      <c r="Q4930">
        <v>1.2190000000000001</v>
      </c>
      <c r="R4930">
        <v>1.026</v>
      </c>
      <c r="S4930">
        <v>0.42599999999999999</v>
      </c>
    </row>
    <row r="4931" spans="1:19" x14ac:dyDescent="0.3">
      <c r="A4931">
        <v>120</v>
      </c>
      <c r="B4931">
        <v>-0.10100000000000001</v>
      </c>
      <c r="C4931">
        <v>-1.123</v>
      </c>
      <c r="D4931">
        <v>-2.0939999999999999</v>
      </c>
      <c r="E4931">
        <v>-2.97</v>
      </c>
      <c r="F4931">
        <v>-3.1709999999999998</v>
      </c>
      <c r="G4931">
        <v>4.4000000000000004</v>
      </c>
      <c r="H4931">
        <v>-0.01</v>
      </c>
      <c r="I4931">
        <v>4.0359999999999996</v>
      </c>
      <c r="J4931">
        <v>-0.13600000000000001</v>
      </c>
      <c r="K4931">
        <v>-1.131</v>
      </c>
      <c r="L4931">
        <v>-2.1280000000000001</v>
      </c>
      <c r="M4931">
        <v>-2.9769999999999999</v>
      </c>
      <c r="N4931">
        <v>-3.206</v>
      </c>
      <c r="O4931">
        <v>1.1970000000000001</v>
      </c>
      <c r="P4931">
        <v>1.2010000000000001</v>
      </c>
      <c r="Q4931">
        <v>1.1950000000000001</v>
      </c>
      <c r="R4931">
        <v>0.98399999999999999</v>
      </c>
      <c r="S4931">
        <v>0.42499999999999999</v>
      </c>
    </row>
    <row r="4932" spans="1:19" x14ac:dyDescent="0.3">
      <c r="A4932">
        <v>180</v>
      </c>
      <c r="B4932">
        <v>-0.10100000000000001</v>
      </c>
      <c r="C4932">
        <v>-1.123</v>
      </c>
      <c r="D4932">
        <v>-2.0939999999999999</v>
      </c>
      <c r="E4932">
        <v>-2.97</v>
      </c>
      <c r="F4932">
        <v>-3.1709999999999998</v>
      </c>
      <c r="G4932">
        <v>4.4000000000000004</v>
      </c>
      <c r="H4932">
        <v>-0.01</v>
      </c>
      <c r="I4932">
        <v>4.0359999999999996</v>
      </c>
      <c r="J4932">
        <v>-0.14099999999999999</v>
      </c>
      <c r="K4932">
        <v>-1.135</v>
      </c>
      <c r="L4932">
        <v>-2.133</v>
      </c>
      <c r="M4932">
        <v>-2.9849999999999999</v>
      </c>
      <c r="N4932">
        <v>-3.2010000000000001</v>
      </c>
      <c r="O4932">
        <v>1.202</v>
      </c>
      <c r="P4932">
        <v>1.2150000000000001</v>
      </c>
      <c r="Q4932">
        <v>1.2130000000000001</v>
      </c>
      <c r="R4932">
        <v>1.012</v>
      </c>
      <c r="S4932">
        <v>0.42299999999999999</v>
      </c>
    </row>
    <row r="4933" spans="1:19" x14ac:dyDescent="0.3">
      <c r="A4933">
        <v>240</v>
      </c>
      <c r="B4933">
        <v>-0.10100000000000001</v>
      </c>
      <c r="C4933">
        <v>-1.123</v>
      </c>
      <c r="D4933">
        <v>-2.0939999999999999</v>
      </c>
      <c r="E4933">
        <v>-2.97</v>
      </c>
      <c r="F4933">
        <v>-3.1709999999999998</v>
      </c>
      <c r="G4933">
        <v>4.4000000000000004</v>
      </c>
      <c r="H4933">
        <v>-0.01</v>
      </c>
      <c r="I4933">
        <v>4.0359999999999996</v>
      </c>
      <c r="J4933">
        <v>-0.14000000000000001</v>
      </c>
      <c r="K4933">
        <v>-1.133</v>
      </c>
      <c r="L4933">
        <v>-2.129</v>
      </c>
      <c r="M4933">
        <v>-2.9889999999999999</v>
      </c>
      <c r="N4933">
        <v>-3.1960000000000002</v>
      </c>
      <c r="O4933">
        <v>1.198</v>
      </c>
      <c r="P4933">
        <v>1.2050000000000001</v>
      </c>
      <c r="Q4933">
        <v>1.2</v>
      </c>
      <c r="R4933">
        <v>1.0209999999999999</v>
      </c>
      <c r="S4933">
        <v>0.42199999999999999</v>
      </c>
    </row>
    <row r="4934" spans="1:19" x14ac:dyDescent="0.3">
      <c r="A4934">
        <v>300</v>
      </c>
      <c r="B4934">
        <v>-0.10100000000000001</v>
      </c>
      <c r="C4934">
        <v>-1.123</v>
      </c>
      <c r="D4934">
        <v>-2.0939999999999999</v>
      </c>
      <c r="E4934">
        <v>-2.97</v>
      </c>
      <c r="F4934">
        <v>-3.1709999999999998</v>
      </c>
      <c r="G4934">
        <v>4.4000000000000004</v>
      </c>
      <c r="H4934">
        <v>-0.01</v>
      </c>
      <c r="I4934">
        <v>4.0359999999999996</v>
      </c>
      <c r="J4934">
        <v>-0.14299999999999999</v>
      </c>
      <c r="K4934">
        <v>-1.1339999999999999</v>
      </c>
      <c r="L4934">
        <v>-2.13</v>
      </c>
      <c r="M4934">
        <v>-2.9860000000000002</v>
      </c>
      <c r="N4934">
        <v>-3.1920000000000002</v>
      </c>
      <c r="O4934">
        <v>1.2</v>
      </c>
      <c r="P4934">
        <v>1.2110000000000001</v>
      </c>
      <c r="Q4934">
        <v>1.2010000000000001</v>
      </c>
      <c r="R4934">
        <v>1.0089999999999999</v>
      </c>
      <c r="S4934">
        <v>0.42</v>
      </c>
    </row>
    <row r="4935" spans="1:19" x14ac:dyDescent="0.3">
      <c r="A4935">
        <v>360</v>
      </c>
      <c r="B4935">
        <v>-0.10100000000000001</v>
      </c>
      <c r="C4935">
        <v>-1.123</v>
      </c>
      <c r="D4935">
        <v>-2.0939999999999999</v>
      </c>
      <c r="E4935">
        <v>-2.97</v>
      </c>
      <c r="F4935">
        <v>-3.1709999999999998</v>
      </c>
      <c r="G4935">
        <v>4.4000000000000004</v>
      </c>
      <c r="H4935">
        <v>-0.01</v>
      </c>
      <c r="I4935">
        <v>4.0359999999999996</v>
      </c>
      <c r="J4935">
        <v>-0.14399999999999999</v>
      </c>
      <c r="K4935">
        <v>-1.135</v>
      </c>
      <c r="L4935">
        <v>-2.1309999999999998</v>
      </c>
      <c r="M4935">
        <v>-2.9820000000000002</v>
      </c>
      <c r="N4935">
        <v>-3.1880000000000002</v>
      </c>
      <c r="O4935">
        <v>1.198</v>
      </c>
      <c r="P4935">
        <v>1.2070000000000001</v>
      </c>
      <c r="Q4935">
        <v>1.2070000000000001</v>
      </c>
      <c r="R4935">
        <v>0.996</v>
      </c>
      <c r="S4935">
        <v>0.41899999999999998</v>
      </c>
    </row>
    <row r="4936" spans="1:19" x14ac:dyDescent="0.3">
      <c r="A4936">
        <v>420</v>
      </c>
      <c r="B4936">
        <v>-0.10100000000000001</v>
      </c>
      <c r="C4936">
        <v>-1.123</v>
      </c>
      <c r="D4936">
        <v>-2.0939999999999999</v>
      </c>
      <c r="E4936">
        <v>-2.97</v>
      </c>
      <c r="F4936">
        <v>-3.1709999999999998</v>
      </c>
      <c r="G4936">
        <v>4.4000000000000004</v>
      </c>
      <c r="H4936">
        <v>-0.01</v>
      </c>
      <c r="I4936">
        <v>4.0359999999999996</v>
      </c>
      <c r="J4936">
        <v>-0.14499999999999999</v>
      </c>
      <c r="K4936">
        <v>-1.135</v>
      </c>
      <c r="L4936">
        <v>-2.1309999999999998</v>
      </c>
      <c r="M4936">
        <v>-2.9790000000000001</v>
      </c>
      <c r="N4936">
        <v>-3.1840000000000002</v>
      </c>
      <c r="O4936">
        <v>1.198</v>
      </c>
      <c r="P4936">
        <v>1.2050000000000001</v>
      </c>
      <c r="Q4936">
        <v>1.2050000000000001</v>
      </c>
      <c r="R4936">
        <v>0.99</v>
      </c>
      <c r="S4936">
        <v>0.41699999999999998</v>
      </c>
    </row>
    <row r="4937" spans="1:19" x14ac:dyDescent="0.3">
      <c r="A4937">
        <v>480</v>
      </c>
      <c r="B4937">
        <v>-0.10100000000000001</v>
      </c>
      <c r="C4937">
        <v>-1.123</v>
      </c>
      <c r="D4937">
        <v>-2.0939999999999999</v>
      </c>
      <c r="E4937">
        <v>-2.97</v>
      </c>
      <c r="F4937">
        <v>-3.1709999999999998</v>
      </c>
      <c r="G4937">
        <v>4.4000000000000004</v>
      </c>
      <c r="H4937">
        <v>-0.01</v>
      </c>
      <c r="I4937">
        <v>4.0359999999999996</v>
      </c>
      <c r="J4937">
        <v>-0.14699999999999999</v>
      </c>
      <c r="K4937">
        <v>-1.1359999999999999</v>
      </c>
      <c r="L4937">
        <v>-2.13</v>
      </c>
      <c r="M4937">
        <v>-2.9769999999999999</v>
      </c>
      <c r="N4937">
        <v>-3.1789999999999998</v>
      </c>
      <c r="O4937">
        <v>1.1970000000000001</v>
      </c>
      <c r="P4937">
        <v>1.2050000000000001</v>
      </c>
      <c r="Q4937">
        <v>1.2030000000000001</v>
      </c>
      <c r="R4937">
        <v>0.98499999999999999</v>
      </c>
      <c r="S4937">
        <v>0.41599999999999998</v>
      </c>
    </row>
    <row r="4938" spans="1:19" x14ac:dyDescent="0.3">
      <c r="A4938">
        <v>540</v>
      </c>
      <c r="B4938">
        <v>-0.10100000000000001</v>
      </c>
      <c r="C4938">
        <v>-1.123</v>
      </c>
      <c r="D4938">
        <v>-2.0939999999999999</v>
      </c>
      <c r="E4938">
        <v>-2.97</v>
      </c>
      <c r="F4938">
        <v>-3.1709999999999998</v>
      </c>
      <c r="G4938">
        <v>4.4000000000000004</v>
      </c>
      <c r="H4938">
        <v>-0.01</v>
      </c>
      <c r="I4938">
        <v>4.0359999999999996</v>
      </c>
      <c r="J4938">
        <v>-0.14799999999999999</v>
      </c>
      <c r="K4938">
        <v>-1.137</v>
      </c>
      <c r="L4938">
        <v>-2.13</v>
      </c>
      <c r="M4938">
        <v>-2.9750000000000001</v>
      </c>
      <c r="N4938">
        <v>-3.1749999999999998</v>
      </c>
      <c r="O4938">
        <v>1.1970000000000001</v>
      </c>
      <c r="P4938">
        <v>1.2050000000000001</v>
      </c>
      <c r="Q4938">
        <v>1.2030000000000001</v>
      </c>
      <c r="R4938">
        <v>0.98099999999999998</v>
      </c>
      <c r="S4938">
        <v>0.41399999999999998</v>
      </c>
    </row>
    <row r="4939" spans="1:19" x14ac:dyDescent="0.3">
      <c r="A4939">
        <v>600</v>
      </c>
      <c r="B4939">
        <v>-0.10100000000000001</v>
      </c>
      <c r="C4939">
        <v>-1.123</v>
      </c>
      <c r="D4939">
        <v>-2.0939999999999999</v>
      </c>
      <c r="E4939">
        <v>-2.97</v>
      </c>
      <c r="F4939">
        <v>-3.1709999999999998</v>
      </c>
      <c r="G4939">
        <v>4.4000000000000004</v>
      </c>
      <c r="H4939">
        <v>-0.01</v>
      </c>
      <c r="I4939">
        <v>4.0359999999999996</v>
      </c>
      <c r="J4939">
        <v>-0.15</v>
      </c>
      <c r="K4939">
        <v>-1.1379999999999999</v>
      </c>
      <c r="L4939">
        <v>-2.1309999999999998</v>
      </c>
      <c r="M4939">
        <v>-2.972</v>
      </c>
      <c r="N4939">
        <v>-3.1709999999999998</v>
      </c>
      <c r="O4939">
        <v>1.196</v>
      </c>
      <c r="P4939">
        <v>1.204</v>
      </c>
      <c r="Q4939">
        <v>1.204</v>
      </c>
      <c r="R4939">
        <v>0.97699999999999998</v>
      </c>
      <c r="S4939">
        <v>0.41299999999999998</v>
      </c>
    </row>
    <row r="4941" spans="1:19" x14ac:dyDescent="0.3">
      <c r="A4941" t="s">
        <v>0</v>
      </c>
      <c r="B4941" t="s">
        <v>381</v>
      </c>
    </row>
    <row r="4942" spans="1:19" x14ac:dyDescent="0.3">
      <c r="A4942">
        <v>0</v>
      </c>
      <c r="B4942">
        <v>-0.10100000000000001</v>
      </c>
      <c r="C4942">
        <v>-1.123</v>
      </c>
      <c r="D4942">
        <v>-2.0939999999999999</v>
      </c>
      <c r="E4942">
        <v>-2.9660000000000002</v>
      </c>
      <c r="F4942">
        <v>-3.161</v>
      </c>
      <c r="G4942">
        <v>4.4000000000000004</v>
      </c>
      <c r="H4942">
        <v>-0.01</v>
      </c>
      <c r="I4942">
        <v>4.0359999999999996</v>
      </c>
      <c r="J4942">
        <v>-0.13400000000000001</v>
      </c>
      <c r="K4942">
        <v>-1.1339999999999999</v>
      </c>
      <c r="L4942">
        <v>-2.13</v>
      </c>
      <c r="M4942">
        <v>-2.9780000000000002</v>
      </c>
      <c r="N4942">
        <v>-3.22</v>
      </c>
      <c r="O4942">
        <v>1.198</v>
      </c>
      <c r="P4942">
        <v>1.198</v>
      </c>
      <c r="Q4942">
        <v>1.1930000000000001</v>
      </c>
      <c r="R4942">
        <v>0.98699999999999999</v>
      </c>
      <c r="S4942">
        <v>0.47299999999999998</v>
      </c>
    </row>
    <row r="4943" spans="1:19" x14ac:dyDescent="0.3">
      <c r="A4943">
        <v>60</v>
      </c>
      <c r="B4943">
        <v>-0.10100000000000001</v>
      </c>
      <c r="C4943">
        <v>-1.123</v>
      </c>
      <c r="D4943">
        <v>-2.0939999999999999</v>
      </c>
      <c r="E4943">
        <v>-2.9660000000000002</v>
      </c>
      <c r="F4943">
        <v>-3.161</v>
      </c>
      <c r="G4943">
        <v>4.4000000000000004</v>
      </c>
      <c r="H4943">
        <v>-0.01</v>
      </c>
      <c r="I4943">
        <v>4.0359999999999996</v>
      </c>
      <c r="J4943">
        <v>-0.13200000000000001</v>
      </c>
      <c r="K4943">
        <v>-1.1319999999999999</v>
      </c>
      <c r="L4943">
        <v>-2.1349999999999998</v>
      </c>
      <c r="M4943">
        <v>-2.9849999999999999</v>
      </c>
      <c r="N4943">
        <v>-3.2</v>
      </c>
      <c r="O4943">
        <v>1.1930000000000001</v>
      </c>
      <c r="P4943">
        <v>1.2090000000000001</v>
      </c>
      <c r="Q4943">
        <v>1.2190000000000001</v>
      </c>
      <c r="R4943">
        <v>1.02</v>
      </c>
      <c r="S4943">
        <v>0.42299999999999999</v>
      </c>
    </row>
    <row r="4944" spans="1:19" x14ac:dyDescent="0.3">
      <c r="A4944">
        <v>120</v>
      </c>
      <c r="B4944">
        <v>-0.10100000000000001</v>
      </c>
      <c r="C4944">
        <v>-1.123</v>
      </c>
      <c r="D4944">
        <v>-2.0939999999999999</v>
      </c>
      <c r="E4944">
        <v>-2.9660000000000002</v>
      </c>
      <c r="F4944">
        <v>-3.161</v>
      </c>
      <c r="G4944">
        <v>4.4000000000000004</v>
      </c>
      <c r="H4944">
        <v>-0.01</v>
      </c>
      <c r="I4944">
        <v>4.0359999999999996</v>
      </c>
      <c r="J4944">
        <v>-0.13600000000000001</v>
      </c>
      <c r="K4944">
        <v>-1.131</v>
      </c>
      <c r="L4944">
        <v>-2.1280000000000001</v>
      </c>
      <c r="M4944">
        <v>-2.972</v>
      </c>
      <c r="N4944">
        <v>-3.1960000000000002</v>
      </c>
      <c r="O4944">
        <v>1.1970000000000001</v>
      </c>
      <c r="P4944">
        <v>1.2010000000000001</v>
      </c>
      <c r="Q4944">
        <v>1.1950000000000001</v>
      </c>
      <c r="R4944">
        <v>0.97799999999999998</v>
      </c>
      <c r="S4944">
        <v>0.42099999999999999</v>
      </c>
    </row>
    <row r="4945" spans="1:19" x14ac:dyDescent="0.3">
      <c r="A4945">
        <v>180</v>
      </c>
      <c r="B4945">
        <v>-0.10100000000000001</v>
      </c>
      <c r="C4945">
        <v>-1.123</v>
      </c>
      <c r="D4945">
        <v>-2.0939999999999999</v>
      </c>
      <c r="E4945">
        <v>-2.9660000000000002</v>
      </c>
      <c r="F4945">
        <v>-3.161</v>
      </c>
      <c r="G4945">
        <v>4.4000000000000004</v>
      </c>
      <c r="H4945">
        <v>-0.01</v>
      </c>
      <c r="I4945">
        <v>4.0359999999999996</v>
      </c>
      <c r="J4945">
        <v>-0.14099999999999999</v>
      </c>
      <c r="K4945">
        <v>-1.135</v>
      </c>
      <c r="L4945">
        <v>-2.133</v>
      </c>
      <c r="M4945">
        <v>-2.98</v>
      </c>
      <c r="N4945">
        <v>-3.1920000000000002</v>
      </c>
      <c r="O4945">
        <v>1.202</v>
      </c>
      <c r="P4945">
        <v>1.2150000000000001</v>
      </c>
      <c r="Q4945">
        <v>1.212</v>
      </c>
      <c r="R4945">
        <v>1.006</v>
      </c>
      <c r="S4945">
        <v>0.42</v>
      </c>
    </row>
    <row r="4946" spans="1:19" x14ac:dyDescent="0.3">
      <c r="A4946">
        <v>240</v>
      </c>
      <c r="B4946">
        <v>-0.10100000000000001</v>
      </c>
      <c r="C4946">
        <v>-1.123</v>
      </c>
      <c r="D4946">
        <v>-2.0939999999999999</v>
      </c>
      <c r="E4946">
        <v>-2.9660000000000002</v>
      </c>
      <c r="F4946">
        <v>-3.161</v>
      </c>
      <c r="G4946">
        <v>4.4000000000000004</v>
      </c>
      <c r="H4946">
        <v>-0.01</v>
      </c>
      <c r="I4946">
        <v>4.0359999999999996</v>
      </c>
      <c r="J4946">
        <v>-0.14000000000000001</v>
      </c>
      <c r="K4946">
        <v>-1.133</v>
      </c>
      <c r="L4946">
        <v>-2.129</v>
      </c>
      <c r="M4946">
        <v>-2.984</v>
      </c>
      <c r="N4946">
        <v>-3.1859999999999999</v>
      </c>
      <c r="O4946">
        <v>1.198</v>
      </c>
      <c r="P4946">
        <v>1.2050000000000001</v>
      </c>
      <c r="Q4946">
        <v>1.1990000000000001</v>
      </c>
      <c r="R4946">
        <v>1.0149999999999999</v>
      </c>
      <c r="S4946">
        <v>0.41799999999999998</v>
      </c>
    </row>
    <row r="4947" spans="1:19" x14ac:dyDescent="0.3">
      <c r="A4947">
        <v>300</v>
      </c>
      <c r="B4947">
        <v>-0.10100000000000001</v>
      </c>
      <c r="C4947">
        <v>-1.123</v>
      </c>
      <c r="D4947">
        <v>-2.0939999999999999</v>
      </c>
      <c r="E4947">
        <v>-2.9660000000000002</v>
      </c>
      <c r="F4947">
        <v>-3.161</v>
      </c>
      <c r="G4947">
        <v>4.4000000000000004</v>
      </c>
      <c r="H4947">
        <v>-0.01</v>
      </c>
      <c r="I4947">
        <v>4.0359999999999996</v>
      </c>
      <c r="J4947">
        <v>-0.14299999999999999</v>
      </c>
      <c r="K4947">
        <v>-1.1339999999999999</v>
      </c>
      <c r="L4947">
        <v>-2.13</v>
      </c>
      <c r="M4947">
        <v>-2.9809999999999999</v>
      </c>
      <c r="N4947">
        <v>-3.1819999999999999</v>
      </c>
      <c r="O4947">
        <v>1.2</v>
      </c>
      <c r="P4947">
        <v>1.2110000000000001</v>
      </c>
      <c r="Q4947">
        <v>1.202</v>
      </c>
      <c r="R4947">
        <v>1.0029999999999999</v>
      </c>
      <c r="S4947">
        <v>0.41699999999999998</v>
      </c>
    </row>
    <row r="4948" spans="1:19" x14ac:dyDescent="0.3">
      <c r="A4948">
        <v>360</v>
      </c>
      <c r="B4948">
        <v>-0.10100000000000001</v>
      </c>
      <c r="C4948">
        <v>-1.123</v>
      </c>
      <c r="D4948">
        <v>-2.0939999999999999</v>
      </c>
      <c r="E4948">
        <v>-2.9660000000000002</v>
      </c>
      <c r="F4948">
        <v>-3.161</v>
      </c>
      <c r="G4948">
        <v>4.4000000000000004</v>
      </c>
      <c r="H4948">
        <v>-0.01</v>
      </c>
      <c r="I4948">
        <v>4.0359999999999996</v>
      </c>
      <c r="J4948">
        <v>-0.14399999999999999</v>
      </c>
      <c r="K4948">
        <v>-1.135</v>
      </c>
      <c r="L4948">
        <v>-2.1309999999999998</v>
      </c>
      <c r="M4948">
        <v>-2.9769999999999999</v>
      </c>
      <c r="N4948">
        <v>-3.1779999999999999</v>
      </c>
      <c r="O4948">
        <v>1.198</v>
      </c>
      <c r="P4948">
        <v>1.2070000000000001</v>
      </c>
      <c r="Q4948">
        <v>1.2070000000000001</v>
      </c>
      <c r="R4948">
        <v>0.99</v>
      </c>
      <c r="S4948">
        <v>0.41499999999999998</v>
      </c>
    </row>
    <row r="4949" spans="1:19" x14ac:dyDescent="0.3">
      <c r="A4949">
        <v>420</v>
      </c>
      <c r="B4949">
        <v>-0.10100000000000001</v>
      </c>
      <c r="C4949">
        <v>-1.123</v>
      </c>
      <c r="D4949">
        <v>-2.0939999999999999</v>
      </c>
      <c r="E4949">
        <v>-2.9660000000000002</v>
      </c>
      <c r="F4949">
        <v>-3.161</v>
      </c>
      <c r="G4949">
        <v>4.4000000000000004</v>
      </c>
      <c r="H4949">
        <v>-0.01</v>
      </c>
      <c r="I4949">
        <v>4.0359999999999996</v>
      </c>
      <c r="J4949">
        <v>-0.14499999999999999</v>
      </c>
      <c r="K4949">
        <v>-1.135</v>
      </c>
      <c r="L4949">
        <v>-2.1309999999999998</v>
      </c>
      <c r="M4949">
        <v>-2.9740000000000002</v>
      </c>
      <c r="N4949">
        <v>-3.1739999999999999</v>
      </c>
      <c r="O4949">
        <v>1.198</v>
      </c>
      <c r="P4949">
        <v>1.2050000000000001</v>
      </c>
      <c r="Q4949">
        <v>1.2050000000000001</v>
      </c>
      <c r="R4949">
        <v>0.98299999999999998</v>
      </c>
      <c r="S4949">
        <v>0.41399999999999998</v>
      </c>
    </row>
    <row r="4950" spans="1:19" x14ac:dyDescent="0.3">
      <c r="A4950">
        <v>480</v>
      </c>
      <c r="B4950">
        <v>-0.10100000000000001</v>
      </c>
      <c r="C4950">
        <v>-1.123</v>
      </c>
      <c r="D4950">
        <v>-2.0939999999999999</v>
      </c>
      <c r="E4950">
        <v>-2.9660000000000002</v>
      </c>
      <c r="F4950">
        <v>-3.161</v>
      </c>
      <c r="G4950">
        <v>4.4000000000000004</v>
      </c>
      <c r="H4950">
        <v>-0.01</v>
      </c>
      <c r="I4950">
        <v>4.0359999999999996</v>
      </c>
      <c r="J4950">
        <v>-0.14699999999999999</v>
      </c>
      <c r="K4950">
        <v>-1.1359999999999999</v>
      </c>
      <c r="L4950">
        <v>-2.13</v>
      </c>
      <c r="M4950">
        <v>-2.972</v>
      </c>
      <c r="N4950">
        <v>-3.17</v>
      </c>
      <c r="O4950">
        <v>1.1970000000000001</v>
      </c>
      <c r="P4950">
        <v>1.2050000000000001</v>
      </c>
      <c r="Q4950">
        <v>1.2030000000000001</v>
      </c>
      <c r="R4950">
        <v>0.97799999999999998</v>
      </c>
      <c r="S4950">
        <v>0.41299999999999998</v>
      </c>
    </row>
    <row r="4951" spans="1:19" x14ac:dyDescent="0.3">
      <c r="A4951">
        <v>540</v>
      </c>
      <c r="B4951">
        <v>-0.10100000000000001</v>
      </c>
      <c r="C4951">
        <v>-1.123</v>
      </c>
      <c r="D4951">
        <v>-2.0939999999999999</v>
      </c>
      <c r="E4951">
        <v>-2.9660000000000002</v>
      </c>
      <c r="F4951">
        <v>-3.161</v>
      </c>
      <c r="G4951">
        <v>4.4000000000000004</v>
      </c>
      <c r="H4951">
        <v>-0.01</v>
      </c>
      <c r="I4951">
        <v>4.0359999999999996</v>
      </c>
      <c r="J4951">
        <v>-0.14799999999999999</v>
      </c>
      <c r="K4951">
        <v>-1.137</v>
      </c>
      <c r="L4951">
        <v>-2.13</v>
      </c>
      <c r="M4951">
        <v>-2.9689999999999999</v>
      </c>
      <c r="N4951">
        <v>-3.165</v>
      </c>
      <c r="O4951">
        <v>1.1970000000000001</v>
      </c>
      <c r="P4951">
        <v>1.2050000000000001</v>
      </c>
      <c r="Q4951">
        <v>1.2030000000000001</v>
      </c>
      <c r="R4951">
        <v>0.97399999999999998</v>
      </c>
      <c r="S4951">
        <v>0.41099999999999998</v>
      </c>
    </row>
    <row r="4952" spans="1:19" x14ac:dyDescent="0.3">
      <c r="A4952">
        <v>600</v>
      </c>
      <c r="B4952">
        <v>-0.10100000000000001</v>
      </c>
      <c r="C4952">
        <v>-1.123</v>
      </c>
      <c r="D4952">
        <v>-2.0939999999999999</v>
      </c>
      <c r="E4952">
        <v>-2.9660000000000002</v>
      </c>
      <c r="F4952">
        <v>-3.161</v>
      </c>
      <c r="G4952">
        <v>4.4000000000000004</v>
      </c>
      <c r="H4952">
        <v>-0.01</v>
      </c>
      <c r="I4952">
        <v>4.0359999999999996</v>
      </c>
      <c r="J4952">
        <v>-0.15</v>
      </c>
      <c r="K4952">
        <v>-1.1379999999999999</v>
      </c>
      <c r="L4952">
        <v>-2.13</v>
      </c>
      <c r="M4952">
        <v>-2.9670000000000001</v>
      </c>
      <c r="N4952">
        <v>-3.161</v>
      </c>
      <c r="O4952">
        <v>1.196</v>
      </c>
      <c r="P4952">
        <v>1.204</v>
      </c>
      <c r="Q4952">
        <v>1.2030000000000001</v>
      </c>
      <c r="R4952">
        <v>0.97</v>
      </c>
      <c r="S4952">
        <v>0.41</v>
      </c>
    </row>
    <row r="4954" spans="1:19" x14ac:dyDescent="0.3">
      <c r="A4954" t="s">
        <v>0</v>
      </c>
      <c r="B4954" t="s">
        <v>382</v>
      </c>
    </row>
    <row r="4955" spans="1:19" x14ac:dyDescent="0.3">
      <c r="A4955">
        <v>0</v>
      </c>
      <c r="B4955">
        <v>-0.10100000000000001</v>
      </c>
      <c r="C4955">
        <v>-1.123</v>
      </c>
      <c r="D4955">
        <v>-2.0939999999999999</v>
      </c>
      <c r="E4955">
        <v>-2.9609999999999999</v>
      </c>
      <c r="F4955">
        <v>-3.1520000000000001</v>
      </c>
      <c r="G4955">
        <v>4.4000000000000004</v>
      </c>
      <c r="H4955">
        <v>-0.01</v>
      </c>
      <c r="I4955">
        <v>4.0359999999999996</v>
      </c>
      <c r="J4955">
        <v>-0.13400000000000001</v>
      </c>
      <c r="K4955">
        <v>-1.1339999999999999</v>
      </c>
      <c r="L4955">
        <v>-2.13</v>
      </c>
      <c r="M4955">
        <v>-2.9729999999999999</v>
      </c>
      <c r="N4955">
        <v>-3.21</v>
      </c>
      <c r="O4955">
        <v>1.198</v>
      </c>
      <c r="P4955">
        <v>1.198</v>
      </c>
      <c r="Q4955">
        <v>1.1930000000000001</v>
      </c>
      <c r="R4955">
        <v>0.98199999999999998</v>
      </c>
      <c r="S4955">
        <v>0.46899999999999997</v>
      </c>
    </row>
    <row r="4956" spans="1:19" x14ac:dyDescent="0.3">
      <c r="A4956">
        <v>60</v>
      </c>
      <c r="B4956">
        <v>-0.10100000000000001</v>
      </c>
      <c r="C4956">
        <v>-1.123</v>
      </c>
      <c r="D4956">
        <v>-2.0939999999999999</v>
      </c>
      <c r="E4956">
        <v>-2.9609999999999999</v>
      </c>
      <c r="F4956">
        <v>-3.1520000000000001</v>
      </c>
      <c r="G4956">
        <v>4.4000000000000004</v>
      </c>
      <c r="H4956">
        <v>-0.01</v>
      </c>
      <c r="I4956">
        <v>4.0359999999999996</v>
      </c>
      <c r="J4956">
        <v>-0.13200000000000001</v>
      </c>
      <c r="K4956">
        <v>-1.1319999999999999</v>
      </c>
      <c r="L4956">
        <v>-2.1339999999999999</v>
      </c>
      <c r="M4956">
        <v>-2.98</v>
      </c>
      <c r="N4956">
        <v>-3.19</v>
      </c>
      <c r="O4956">
        <v>1.1930000000000001</v>
      </c>
      <c r="P4956">
        <v>1.2090000000000001</v>
      </c>
      <c r="Q4956">
        <v>1.2190000000000001</v>
      </c>
      <c r="R4956">
        <v>1.0129999999999999</v>
      </c>
      <c r="S4956">
        <v>0.42</v>
      </c>
    </row>
    <row r="4957" spans="1:19" x14ac:dyDescent="0.3">
      <c r="A4957">
        <v>120</v>
      </c>
      <c r="B4957">
        <v>-0.10100000000000001</v>
      </c>
      <c r="C4957">
        <v>-1.123</v>
      </c>
      <c r="D4957">
        <v>-2.0939999999999999</v>
      </c>
      <c r="E4957">
        <v>-2.9609999999999999</v>
      </c>
      <c r="F4957">
        <v>-3.1520000000000001</v>
      </c>
      <c r="G4957">
        <v>4.4000000000000004</v>
      </c>
      <c r="H4957">
        <v>-0.01</v>
      </c>
      <c r="I4957">
        <v>4.0359999999999996</v>
      </c>
      <c r="J4957">
        <v>-0.13600000000000001</v>
      </c>
      <c r="K4957">
        <v>-1.131</v>
      </c>
      <c r="L4957">
        <v>-2.1280000000000001</v>
      </c>
      <c r="M4957">
        <v>-2.9670000000000001</v>
      </c>
      <c r="N4957">
        <v>-3.1850000000000001</v>
      </c>
      <c r="O4957">
        <v>1.1970000000000001</v>
      </c>
      <c r="P4957">
        <v>1.2010000000000001</v>
      </c>
      <c r="Q4957">
        <v>1.1950000000000001</v>
      </c>
      <c r="R4957">
        <v>0.97199999999999998</v>
      </c>
      <c r="S4957">
        <v>0.41799999999999998</v>
      </c>
    </row>
    <row r="4958" spans="1:19" x14ac:dyDescent="0.3">
      <c r="A4958">
        <v>180</v>
      </c>
      <c r="B4958">
        <v>-0.10100000000000001</v>
      </c>
      <c r="C4958">
        <v>-1.123</v>
      </c>
      <c r="D4958">
        <v>-2.0939999999999999</v>
      </c>
      <c r="E4958">
        <v>-2.9609999999999999</v>
      </c>
      <c r="F4958">
        <v>-3.1520000000000001</v>
      </c>
      <c r="G4958">
        <v>4.4000000000000004</v>
      </c>
      <c r="H4958">
        <v>-0.01</v>
      </c>
      <c r="I4958">
        <v>4.0359999999999996</v>
      </c>
      <c r="J4958">
        <v>-0.14099999999999999</v>
      </c>
      <c r="K4958">
        <v>-1.135</v>
      </c>
      <c r="L4958">
        <v>-2.1320000000000001</v>
      </c>
      <c r="M4958">
        <v>-2.9750000000000001</v>
      </c>
      <c r="N4958">
        <v>-3.1819999999999999</v>
      </c>
      <c r="O4958">
        <v>1.202</v>
      </c>
      <c r="P4958">
        <v>1.216</v>
      </c>
      <c r="Q4958">
        <v>1.212</v>
      </c>
      <c r="R4958">
        <v>1.0009999999999999</v>
      </c>
      <c r="S4958">
        <v>0.41699999999999998</v>
      </c>
    </row>
    <row r="4959" spans="1:19" x14ac:dyDescent="0.3">
      <c r="A4959">
        <v>240</v>
      </c>
      <c r="B4959">
        <v>-0.10100000000000001</v>
      </c>
      <c r="C4959">
        <v>-1.123</v>
      </c>
      <c r="D4959">
        <v>-2.0939999999999999</v>
      </c>
      <c r="E4959">
        <v>-2.9609999999999999</v>
      </c>
      <c r="F4959">
        <v>-3.1520000000000001</v>
      </c>
      <c r="G4959">
        <v>4.4000000000000004</v>
      </c>
      <c r="H4959">
        <v>-0.01</v>
      </c>
      <c r="I4959">
        <v>4.0359999999999996</v>
      </c>
      <c r="J4959">
        <v>-0.14000000000000001</v>
      </c>
      <c r="K4959">
        <v>-1.133</v>
      </c>
      <c r="L4959">
        <v>-2.129</v>
      </c>
      <c r="M4959">
        <v>-2.9790000000000001</v>
      </c>
      <c r="N4959">
        <v>-3.177</v>
      </c>
      <c r="O4959">
        <v>1.198</v>
      </c>
      <c r="P4959">
        <v>1.2050000000000001</v>
      </c>
      <c r="Q4959">
        <v>1.198</v>
      </c>
      <c r="R4959">
        <v>1.0089999999999999</v>
      </c>
      <c r="S4959">
        <v>0.41499999999999998</v>
      </c>
    </row>
    <row r="4960" spans="1:19" x14ac:dyDescent="0.3">
      <c r="A4960">
        <v>300</v>
      </c>
      <c r="B4960">
        <v>-0.10100000000000001</v>
      </c>
      <c r="C4960">
        <v>-1.123</v>
      </c>
      <c r="D4960">
        <v>-2.0939999999999999</v>
      </c>
      <c r="E4960">
        <v>-2.9609999999999999</v>
      </c>
      <c r="F4960">
        <v>-3.1520000000000001</v>
      </c>
      <c r="G4960">
        <v>4.4000000000000004</v>
      </c>
      <c r="H4960">
        <v>-0.01</v>
      </c>
      <c r="I4960">
        <v>4.0359999999999996</v>
      </c>
      <c r="J4960">
        <v>-0.14299999999999999</v>
      </c>
      <c r="K4960">
        <v>-1.1339999999999999</v>
      </c>
      <c r="L4960">
        <v>-2.13</v>
      </c>
      <c r="M4960">
        <v>-2.976</v>
      </c>
      <c r="N4960">
        <v>-3.1720000000000002</v>
      </c>
      <c r="O4960">
        <v>1.2</v>
      </c>
      <c r="P4960">
        <v>1.2110000000000001</v>
      </c>
      <c r="Q4960">
        <v>1.2010000000000001</v>
      </c>
      <c r="R4960">
        <v>0.996</v>
      </c>
      <c r="S4960">
        <v>0.41299999999999998</v>
      </c>
    </row>
    <row r="4961" spans="1:19" x14ac:dyDescent="0.3">
      <c r="A4961">
        <v>360</v>
      </c>
      <c r="B4961">
        <v>-0.10100000000000001</v>
      </c>
      <c r="C4961">
        <v>-1.123</v>
      </c>
      <c r="D4961">
        <v>-2.0939999999999999</v>
      </c>
      <c r="E4961">
        <v>-2.9609999999999999</v>
      </c>
      <c r="F4961">
        <v>-3.1520000000000001</v>
      </c>
      <c r="G4961">
        <v>4.4000000000000004</v>
      </c>
      <c r="H4961">
        <v>-0.01</v>
      </c>
      <c r="I4961">
        <v>4.0359999999999996</v>
      </c>
      <c r="J4961">
        <v>-0.14399999999999999</v>
      </c>
      <c r="K4961">
        <v>-1.135</v>
      </c>
      <c r="L4961">
        <v>-2.1309999999999998</v>
      </c>
      <c r="M4961">
        <v>-2.972</v>
      </c>
      <c r="N4961">
        <v>-3.1680000000000001</v>
      </c>
      <c r="O4961">
        <v>1.198</v>
      </c>
      <c r="P4961">
        <v>1.2070000000000001</v>
      </c>
      <c r="Q4961">
        <v>1.2070000000000001</v>
      </c>
      <c r="R4961">
        <v>0.98299999999999998</v>
      </c>
      <c r="S4961">
        <v>0.41199999999999998</v>
      </c>
    </row>
    <row r="4962" spans="1:19" x14ac:dyDescent="0.3">
      <c r="A4962">
        <v>420</v>
      </c>
      <c r="B4962">
        <v>-0.10100000000000001</v>
      </c>
      <c r="C4962">
        <v>-1.123</v>
      </c>
      <c r="D4962">
        <v>-2.0939999999999999</v>
      </c>
      <c r="E4962">
        <v>-2.9609999999999999</v>
      </c>
      <c r="F4962">
        <v>-3.1520000000000001</v>
      </c>
      <c r="G4962">
        <v>4.4000000000000004</v>
      </c>
      <c r="H4962">
        <v>-0.01</v>
      </c>
      <c r="I4962">
        <v>4.0359999999999996</v>
      </c>
      <c r="J4962">
        <v>-0.14499999999999999</v>
      </c>
      <c r="K4962">
        <v>-1.135</v>
      </c>
      <c r="L4962">
        <v>-2.1309999999999998</v>
      </c>
      <c r="M4962">
        <v>-2.9689999999999999</v>
      </c>
      <c r="N4962">
        <v>-3.1640000000000001</v>
      </c>
      <c r="O4962">
        <v>1.198</v>
      </c>
      <c r="P4962">
        <v>1.2050000000000001</v>
      </c>
      <c r="Q4962">
        <v>1.2050000000000001</v>
      </c>
      <c r="R4962">
        <v>0.97699999999999998</v>
      </c>
      <c r="S4962">
        <v>0.41099999999999998</v>
      </c>
    </row>
    <row r="4963" spans="1:19" x14ac:dyDescent="0.3">
      <c r="A4963">
        <v>480</v>
      </c>
      <c r="B4963">
        <v>-0.10100000000000001</v>
      </c>
      <c r="C4963">
        <v>-1.123</v>
      </c>
      <c r="D4963">
        <v>-2.0939999999999999</v>
      </c>
      <c r="E4963">
        <v>-2.9609999999999999</v>
      </c>
      <c r="F4963">
        <v>-3.1520000000000001</v>
      </c>
      <c r="G4963">
        <v>4.4000000000000004</v>
      </c>
      <c r="H4963">
        <v>-0.01</v>
      </c>
      <c r="I4963">
        <v>4.0359999999999996</v>
      </c>
      <c r="J4963">
        <v>-0.14699999999999999</v>
      </c>
      <c r="K4963">
        <v>-1.1359999999999999</v>
      </c>
      <c r="L4963">
        <v>-2.13</v>
      </c>
      <c r="M4963">
        <v>-2.9670000000000001</v>
      </c>
      <c r="N4963">
        <v>-3.16</v>
      </c>
      <c r="O4963">
        <v>1.1970000000000001</v>
      </c>
      <c r="P4963">
        <v>1.2050000000000001</v>
      </c>
      <c r="Q4963">
        <v>1.202</v>
      </c>
      <c r="R4963">
        <v>0.97199999999999998</v>
      </c>
      <c r="S4963">
        <v>0.41</v>
      </c>
    </row>
    <row r="4964" spans="1:19" x14ac:dyDescent="0.3">
      <c r="A4964">
        <v>540</v>
      </c>
      <c r="B4964">
        <v>-0.10100000000000001</v>
      </c>
      <c r="C4964">
        <v>-1.123</v>
      </c>
      <c r="D4964">
        <v>-2.0939999999999999</v>
      </c>
      <c r="E4964">
        <v>-2.9609999999999999</v>
      </c>
      <c r="F4964">
        <v>-3.1520000000000001</v>
      </c>
      <c r="G4964">
        <v>4.4000000000000004</v>
      </c>
      <c r="H4964">
        <v>-0.01</v>
      </c>
      <c r="I4964">
        <v>4.0359999999999996</v>
      </c>
      <c r="J4964">
        <v>-0.14799999999999999</v>
      </c>
      <c r="K4964">
        <v>-1.137</v>
      </c>
      <c r="L4964">
        <v>-2.13</v>
      </c>
      <c r="M4964">
        <v>-2.964</v>
      </c>
      <c r="N4964">
        <v>-3.1560000000000001</v>
      </c>
      <c r="O4964">
        <v>1.1970000000000001</v>
      </c>
      <c r="P4964">
        <v>1.2050000000000001</v>
      </c>
      <c r="Q4964">
        <v>1.202</v>
      </c>
      <c r="R4964">
        <v>0.96799999999999997</v>
      </c>
      <c r="S4964">
        <v>0.40799999999999997</v>
      </c>
    </row>
    <row r="4965" spans="1:19" x14ac:dyDescent="0.3">
      <c r="A4965">
        <v>600</v>
      </c>
      <c r="B4965">
        <v>-0.10100000000000001</v>
      </c>
      <c r="C4965">
        <v>-1.123</v>
      </c>
      <c r="D4965">
        <v>-2.0939999999999999</v>
      </c>
      <c r="E4965">
        <v>-2.9609999999999999</v>
      </c>
      <c r="F4965">
        <v>-3.1520000000000001</v>
      </c>
      <c r="G4965">
        <v>4.4000000000000004</v>
      </c>
      <c r="H4965">
        <v>-0.01</v>
      </c>
      <c r="I4965">
        <v>4.0359999999999996</v>
      </c>
      <c r="J4965">
        <v>-0.15</v>
      </c>
      <c r="K4965">
        <v>-1.1379999999999999</v>
      </c>
      <c r="L4965">
        <v>-2.13</v>
      </c>
      <c r="M4965">
        <v>-2.9609999999999999</v>
      </c>
      <c r="N4965">
        <v>-3.1520000000000001</v>
      </c>
      <c r="O4965">
        <v>1.196</v>
      </c>
      <c r="P4965">
        <v>1.204</v>
      </c>
      <c r="Q4965">
        <v>1.2030000000000001</v>
      </c>
      <c r="R4965">
        <v>0.96399999999999997</v>
      </c>
      <c r="S4965">
        <v>0.40699999999999997</v>
      </c>
    </row>
    <row r="4967" spans="1:19" x14ac:dyDescent="0.3">
      <c r="A4967" t="s">
        <v>0</v>
      </c>
      <c r="B4967" t="s">
        <v>383</v>
      </c>
    </row>
    <row r="4968" spans="1:19" x14ac:dyDescent="0.3">
      <c r="A4968">
        <v>0</v>
      </c>
      <c r="B4968">
        <v>-0.10100000000000001</v>
      </c>
      <c r="C4968">
        <v>-1.123</v>
      </c>
      <c r="D4968">
        <v>-2.0939999999999999</v>
      </c>
      <c r="E4968">
        <v>-2.956</v>
      </c>
      <c r="F4968">
        <v>-3.1419999999999999</v>
      </c>
      <c r="G4968">
        <v>4.4000000000000004</v>
      </c>
      <c r="H4968">
        <v>-0.01</v>
      </c>
      <c r="I4968">
        <v>4.0359999999999996</v>
      </c>
      <c r="J4968">
        <v>-0.13400000000000001</v>
      </c>
      <c r="K4968">
        <v>-1.1339999999999999</v>
      </c>
      <c r="L4968">
        <v>-2.13</v>
      </c>
      <c r="M4968">
        <v>-2.968</v>
      </c>
      <c r="N4968">
        <v>-3.2</v>
      </c>
      <c r="O4968">
        <v>1.198</v>
      </c>
      <c r="P4968">
        <v>1.198</v>
      </c>
      <c r="Q4968">
        <v>1.1930000000000001</v>
      </c>
      <c r="R4968">
        <v>0.97599999999999998</v>
      </c>
      <c r="S4968">
        <v>0.46500000000000002</v>
      </c>
    </row>
    <row r="4969" spans="1:19" x14ac:dyDescent="0.3">
      <c r="A4969">
        <v>60</v>
      </c>
      <c r="B4969">
        <v>-0.10100000000000001</v>
      </c>
      <c r="C4969">
        <v>-1.123</v>
      </c>
      <c r="D4969">
        <v>-2.0939999999999999</v>
      </c>
      <c r="E4969">
        <v>-2.956</v>
      </c>
      <c r="F4969">
        <v>-3.1419999999999999</v>
      </c>
      <c r="G4969">
        <v>4.4000000000000004</v>
      </c>
      <c r="H4969">
        <v>-0.01</v>
      </c>
      <c r="I4969">
        <v>4.0359999999999996</v>
      </c>
      <c r="J4969">
        <v>-0.13200000000000001</v>
      </c>
      <c r="K4969">
        <v>-1.1319999999999999</v>
      </c>
      <c r="L4969">
        <v>-2.1339999999999999</v>
      </c>
      <c r="M4969">
        <v>-2.9750000000000001</v>
      </c>
      <c r="N4969">
        <v>-3.181</v>
      </c>
      <c r="O4969">
        <v>1.1930000000000001</v>
      </c>
      <c r="P4969">
        <v>1.2090000000000001</v>
      </c>
      <c r="Q4969">
        <v>1.218</v>
      </c>
      <c r="R4969">
        <v>1.0069999999999999</v>
      </c>
      <c r="S4969">
        <v>0.41599999999999998</v>
      </c>
    </row>
    <row r="4970" spans="1:19" x14ac:dyDescent="0.3">
      <c r="A4970">
        <v>120</v>
      </c>
      <c r="B4970">
        <v>-0.10100000000000001</v>
      </c>
      <c r="C4970">
        <v>-1.123</v>
      </c>
      <c r="D4970">
        <v>-2.0939999999999999</v>
      </c>
      <c r="E4970">
        <v>-2.956</v>
      </c>
      <c r="F4970">
        <v>-3.1419999999999999</v>
      </c>
      <c r="G4970">
        <v>4.4000000000000004</v>
      </c>
      <c r="H4970">
        <v>-0.01</v>
      </c>
      <c r="I4970">
        <v>4.0359999999999996</v>
      </c>
      <c r="J4970">
        <v>-0.13600000000000001</v>
      </c>
      <c r="K4970">
        <v>-1.131</v>
      </c>
      <c r="L4970">
        <v>-2.1280000000000001</v>
      </c>
      <c r="M4970">
        <v>-2.9620000000000002</v>
      </c>
      <c r="N4970">
        <v>-3.1760000000000002</v>
      </c>
      <c r="O4970">
        <v>1.1970000000000001</v>
      </c>
      <c r="P4970">
        <v>1.2010000000000001</v>
      </c>
      <c r="Q4970">
        <v>1.1950000000000001</v>
      </c>
      <c r="R4970">
        <v>0.96699999999999997</v>
      </c>
      <c r="S4970">
        <v>0.41499999999999998</v>
      </c>
    </row>
    <row r="4971" spans="1:19" x14ac:dyDescent="0.3">
      <c r="A4971">
        <v>180</v>
      </c>
      <c r="B4971">
        <v>-0.10100000000000001</v>
      </c>
      <c r="C4971">
        <v>-1.123</v>
      </c>
      <c r="D4971">
        <v>-2.0939999999999999</v>
      </c>
      <c r="E4971">
        <v>-2.956</v>
      </c>
      <c r="F4971">
        <v>-3.1419999999999999</v>
      </c>
      <c r="G4971">
        <v>4.4000000000000004</v>
      </c>
      <c r="H4971">
        <v>-0.01</v>
      </c>
      <c r="I4971">
        <v>4.0359999999999996</v>
      </c>
      <c r="J4971">
        <v>-0.14099999999999999</v>
      </c>
      <c r="K4971">
        <v>-1.135</v>
      </c>
      <c r="L4971">
        <v>-2.1320000000000001</v>
      </c>
      <c r="M4971">
        <v>-2.9710000000000001</v>
      </c>
      <c r="N4971">
        <v>-3.1720000000000002</v>
      </c>
      <c r="O4971">
        <v>1.202</v>
      </c>
      <c r="P4971">
        <v>1.2150000000000001</v>
      </c>
      <c r="Q4971">
        <v>1.212</v>
      </c>
      <c r="R4971">
        <v>0.995</v>
      </c>
      <c r="S4971">
        <v>0.41299999999999998</v>
      </c>
    </row>
    <row r="4972" spans="1:19" x14ac:dyDescent="0.3">
      <c r="A4972">
        <v>240</v>
      </c>
      <c r="B4972">
        <v>-0.10100000000000001</v>
      </c>
      <c r="C4972">
        <v>-1.123</v>
      </c>
      <c r="D4972">
        <v>-2.0939999999999999</v>
      </c>
      <c r="E4972">
        <v>-2.956</v>
      </c>
      <c r="F4972">
        <v>-3.1419999999999999</v>
      </c>
      <c r="G4972">
        <v>4.4000000000000004</v>
      </c>
      <c r="H4972">
        <v>-0.01</v>
      </c>
      <c r="I4972">
        <v>4.0359999999999996</v>
      </c>
      <c r="J4972">
        <v>-0.14000000000000001</v>
      </c>
      <c r="K4972">
        <v>-1.133</v>
      </c>
      <c r="L4972">
        <v>-2.1280000000000001</v>
      </c>
      <c r="M4972">
        <v>-2.9740000000000002</v>
      </c>
      <c r="N4972">
        <v>-3.1669999999999998</v>
      </c>
      <c r="O4972">
        <v>1.198</v>
      </c>
      <c r="P4972">
        <v>1.2050000000000001</v>
      </c>
      <c r="Q4972">
        <v>1.198</v>
      </c>
      <c r="R4972">
        <v>1.0029999999999999</v>
      </c>
      <c r="S4972">
        <v>0.41199999999999998</v>
      </c>
    </row>
    <row r="4973" spans="1:19" x14ac:dyDescent="0.3">
      <c r="A4973">
        <v>300</v>
      </c>
      <c r="B4973">
        <v>-0.10100000000000001</v>
      </c>
      <c r="C4973">
        <v>-1.123</v>
      </c>
      <c r="D4973">
        <v>-2.0939999999999999</v>
      </c>
      <c r="E4973">
        <v>-2.956</v>
      </c>
      <c r="F4973">
        <v>-3.1419999999999999</v>
      </c>
      <c r="G4973">
        <v>4.4000000000000004</v>
      </c>
      <c r="H4973">
        <v>-0.01</v>
      </c>
      <c r="I4973">
        <v>4.0359999999999996</v>
      </c>
      <c r="J4973">
        <v>-0.14299999999999999</v>
      </c>
      <c r="K4973">
        <v>-1.1339999999999999</v>
      </c>
      <c r="L4973">
        <v>-2.13</v>
      </c>
      <c r="M4973">
        <v>-2.9710000000000001</v>
      </c>
      <c r="N4973">
        <v>-3.1629999999999998</v>
      </c>
      <c r="O4973">
        <v>1.2</v>
      </c>
      <c r="P4973">
        <v>1.2110000000000001</v>
      </c>
      <c r="Q4973">
        <v>1.2010000000000001</v>
      </c>
      <c r="R4973">
        <v>0.99</v>
      </c>
      <c r="S4973">
        <v>0.41</v>
      </c>
    </row>
    <row r="4974" spans="1:19" x14ac:dyDescent="0.3">
      <c r="A4974">
        <v>360</v>
      </c>
      <c r="B4974">
        <v>-0.10100000000000001</v>
      </c>
      <c r="C4974">
        <v>-1.123</v>
      </c>
      <c r="D4974">
        <v>-2.0939999999999999</v>
      </c>
      <c r="E4974">
        <v>-2.956</v>
      </c>
      <c r="F4974">
        <v>-3.1419999999999999</v>
      </c>
      <c r="G4974">
        <v>4.4000000000000004</v>
      </c>
      <c r="H4974">
        <v>-0.01</v>
      </c>
      <c r="I4974">
        <v>4.0359999999999996</v>
      </c>
      <c r="J4974">
        <v>-0.14399999999999999</v>
      </c>
      <c r="K4974">
        <v>-1.135</v>
      </c>
      <c r="L4974">
        <v>-2.1309999999999998</v>
      </c>
      <c r="M4974">
        <v>-2.9670000000000001</v>
      </c>
      <c r="N4974">
        <v>-3.1589999999999998</v>
      </c>
      <c r="O4974">
        <v>1.198</v>
      </c>
      <c r="P4974">
        <v>1.2070000000000001</v>
      </c>
      <c r="Q4974">
        <v>1.2070000000000001</v>
      </c>
      <c r="R4974">
        <v>0.97699999999999998</v>
      </c>
      <c r="S4974">
        <v>0.40899999999999997</v>
      </c>
    </row>
    <row r="4975" spans="1:19" x14ac:dyDescent="0.3">
      <c r="A4975">
        <v>420</v>
      </c>
      <c r="B4975">
        <v>-0.10100000000000001</v>
      </c>
      <c r="C4975">
        <v>-1.123</v>
      </c>
      <c r="D4975">
        <v>-2.0939999999999999</v>
      </c>
      <c r="E4975">
        <v>-2.956</v>
      </c>
      <c r="F4975">
        <v>-3.1419999999999999</v>
      </c>
      <c r="G4975">
        <v>4.4000000000000004</v>
      </c>
      <c r="H4975">
        <v>-0.01</v>
      </c>
      <c r="I4975">
        <v>4.0359999999999996</v>
      </c>
      <c r="J4975">
        <v>-0.14499999999999999</v>
      </c>
      <c r="K4975">
        <v>-1.135</v>
      </c>
      <c r="L4975">
        <v>-2.13</v>
      </c>
      <c r="M4975">
        <v>-2.964</v>
      </c>
      <c r="N4975">
        <v>-3.1549999999999998</v>
      </c>
      <c r="O4975">
        <v>1.198</v>
      </c>
      <c r="P4975">
        <v>1.2050000000000001</v>
      </c>
      <c r="Q4975">
        <v>1.204</v>
      </c>
      <c r="R4975">
        <v>0.97</v>
      </c>
      <c r="S4975">
        <v>0.40799999999999997</v>
      </c>
    </row>
    <row r="4976" spans="1:19" x14ac:dyDescent="0.3">
      <c r="A4976">
        <v>480</v>
      </c>
      <c r="B4976">
        <v>-0.10100000000000001</v>
      </c>
      <c r="C4976">
        <v>-1.123</v>
      </c>
      <c r="D4976">
        <v>-2.0939999999999999</v>
      </c>
      <c r="E4976">
        <v>-2.956</v>
      </c>
      <c r="F4976">
        <v>-3.1419999999999999</v>
      </c>
      <c r="G4976">
        <v>4.4000000000000004</v>
      </c>
      <c r="H4976">
        <v>-0.01</v>
      </c>
      <c r="I4976">
        <v>4.0359999999999996</v>
      </c>
      <c r="J4976">
        <v>-0.14699999999999999</v>
      </c>
      <c r="K4976">
        <v>-1.1359999999999999</v>
      </c>
      <c r="L4976">
        <v>-2.129</v>
      </c>
      <c r="M4976">
        <v>-2.9609999999999999</v>
      </c>
      <c r="N4976">
        <v>-3.1509999999999998</v>
      </c>
      <c r="O4976">
        <v>1.1970000000000001</v>
      </c>
      <c r="P4976">
        <v>1.2050000000000001</v>
      </c>
      <c r="Q4976">
        <v>1.202</v>
      </c>
      <c r="R4976">
        <v>0.96499999999999997</v>
      </c>
      <c r="S4976">
        <v>0.40699999999999997</v>
      </c>
    </row>
    <row r="4977" spans="1:19" x14ac:dyDescent="0.3">
      <c r="A4977">
        <v>540</v>
      </c>
      <c r="B4977">
        <v>-0.10100000000000001</v>
      </c>
      <c r="C4977">
        <v>-1.123</v>
      </c>
      <c r="D4977">
        <v>-2.0939999999999999</v>
      </c>
      <c r="E4977">
        <v>-2.956</v>
      </c>
      <c r="F4977">
        <v>-3.1419999999999999</v>
      </c>
      <c r="G4977">
        <v>4.4000000000000004</v>
      </c>
      <c r="H4977">
        <v>-0.01</v>
      </c>
      <c r="I4977">
        <v>4.0359999999999996</v>
      </c>
      <c r="J4977">
        <v>-0.14799999999999999</v>
      </c>
      <c r="K4977">
        <v>-1.137</v>
      </c>
      <c r="L4977">
        <v>-2.13</v>
      </c>
      <c r="M4977">
        <v>-2.9580000000000002</v>
      </c>
      <c r="N4977">
        <v>-3.1469999999999998</v>
      </c>
      <c r="O4977">
        <v>1.1970000000000001</v>
      </c>
      <c r="P4977">
        <v>1.2050000000000001</v>
      </c>
      <c r="Q4977">
        <v>1.202</v>
      </c>
      <c r="R4977">
        <v>0.96099999999999997</v>
      </c>
      <c r="S4977">
        <v>0.40500000000000003</v>
      </c>
    </row>
    <row r="4978" spans="1:19" x14ac:dyDescent="0.3">
      <c r="A4978">
        <v>600</v>
      </c>
      <c r="B4978">
        <v>-0.10100000000000001</v>
      </c>
      <c r="C4978">
        <v>-1.123</v>
      </c>
      <c r="D4978">
        <v>-2.0939999999999999</v>
      </c>
      <c r="E4978">
        <v>-2.956</v>
      </c>
      <c r="F4978">
        <v>-3.1419999999999999</v>
      </c>
      <c r="G4978">
        <v>4.4000000000000004</v>
      </c>
      <c r="H4978">
        <v>-0.01</v>
      </c>
      <c r="I4978">
        <v>4.0359999999999996</v>
      </c>
      <c r="J4978">
        <v>-0.15</v>
      </c>
      <c r="K4978">
        <v>-1.1379999999999999</v>
      </c>
      <c r="L4978">
        <v>-2.13</v>
      </c>
      <c r="M4978">
        <v>-2.956</v>
      </c>
      <c r="N4978">
        <v>-3.1419999999999999</v>
      </c>
      <c r="O4978">
        <v>1.196</v>
      </c>
      <c r="P4978">
        <v>1.204</v>
      </c>
      <c r="Q4978">
        <v>1.2030000000000001</v>
      </c>
      <c r="R4978">
        <v>0.95799999999999996</v>
      </c>
      <c r="S4978">
        <v>0.40400000000000003</v>
      </c>
    </row>
    <row r="4980" spans="1:19" x14ac:dyDescent="0.3">
      <c r="A4980" t="s">
        <v>0</v>
      </c>
      <c r="B4980" t="s">
        <v>384</v>
      </c>
    </row>
    <row r="4981" spans="1:19" x14ac:dyDescent="0.3">
      <c r="A4981">
        <v>0</v>
      </c>
      <c r="B4981">
        <v>-0.10100000000000001</v>
      </c>
      <c r="C4981">
        <v>-1.123</v>
      </c>
      <c r="D4981">
        <v>-2.0939999999999999</v>
      </c>
      <c r="E4981">
        <v>-2.95</v>
      </c>
      <c r="F4981">
        <v>-3.133</v>
      </c>
      <c r="G4981">
        <v>4.4000000000000004</v>
      </c>
      <c r="H4981">
        <v>-0.01</v>
      </c>
      <c r="I4981">
        <v>4.0359999999999996</v>
      </c>
      <c r="J4981">
        <v>-0.13400000000000001</v>
      </c>
      <c r="K4981">
        <v>-1.1339999999999999</v>
      </c>
      <c r="L4981">
        <v>-2.13</v>
      </c>
      <c r="M4981">
        <v>-2.9630000000000001</v>
      </c>
      <c r="N4981">
        <v>-3.19</v>
      </c>
      <c r="O4981">
        <v>1.198</v>
      </c>
      <c r="P4981">
        <v>1.198</v>
      </c>
      <c r="Q4981">
        <v>1.1930000000000001</v>
      </c>
      <c r="R4981">
        <v>0.97</v>
      </c>
      <c r="S4981">
        <v>0.46100000000000002</v>
      </c>
    </row>
    <row r="4982" spans="1:19" x14ac:dyDescent="0.3">
      <c r="A4982">
        <v>60</v>
      </c>
      <c r="B4982">
        <v>-0.10100000000000001</v>
      </c>
      <c r="C4982">
        <v>-1.123</v>
      </c>
      <c r="D4982">
        <v>-2.0939999999999999</v>
      </c>
      <c r="E4982">
        <v>-2.95</v>
      </c>
      <c r="F4982">
        <v>-3.133</v>
      </c>
      <c r="G4982">
        <v>4.4000000000000004</v>
      </c>
      <c r="H4982">
        <v>-0.01</v>
      </c>
      <c r="I4982">
        <v>4.0359999999999996</v>
      </c>
      <c r="J4982">
        <v>-0.13200000000000001</v>
      </c>
      <c r="K4982">
        <v>-1.1319999999999999</v>
      </c>
      <c r="L4982">
        <v>-2.1339999999999999</v>
      </c>
      <c r="M4982">
        <v>-2.9689999999999999</v>
      </c>
      <c r="N4982">
        <v>-3.1709999999999998</v>
      </c>
      <c r="O4982">
        <v>1.1930000000000001</v>
      </c>
      <c r="P4982">
        <v>1.2090000000000001</v>
      </c>
      <c r="Q4982">
        <v>1.218</v>
      </c>
      <c r="R4982">
        <v>1</v>
      </c>
      <c r="S4982">
        <v>0.41299999999999998</v>
      </c>
    </row>
    <row r="4983" spans="1:19" x14ac:dyDescent="0.3">
      <c r="A4983">
        <v>120</v>
      </c>
      <c r="B4983">
        <v>-0.10100000000000001</v>
      </c>
      <c r="C4983">
        <v>-1.123</v>
      </c>
      <c r="D4983">
        <v>-2.0939999999999999</v>
      </c>
      <c r="E4983">
        <v>-2.95</v>
      </c>
      <c r="F4983">
        <v>-3.133</v>
      </c>
      <c r="G4983">
        <v>4.4000000000000004</v>
      </c>
      <c r="H4983">
        <v>-0.01</v>
      </c>
      <c r="I4983">
        <v>4.0359999999999996</v>
      </c>
      <c r="J4983">
        <v>-0.13600000000000001</v>
      </c>
      <c r="K4983">
        <v>-1.131</v>
      </c>
      <c r="L4983">
        <v>-2.1269999999999998</v>
      </c>
      <c r="M4983">
        <v>-2.9569999999999999</v>
      </c>
      <c r="N4983">
        <v>-3.1659999999999999</v>
      </c>
      <c r="O4983">
        <v>1.1970000000000001</v>
      </c>
      <c r="P4983">
        <v>1.2010000000000001</v>
      </c>
      <c r="Q4983">
        <v>1.194</v>
      </c>
      <c r="R4983">
        <v>0.96099999999999997</v>
      </c>
      <c r="S4983">
        <v>0.41099999999999998</v>
      </c>
    </row>
    <row r="4984" spans="1:19" x14ac:dyDescent="0.3">
      <c r="A4984">
        <v>180</v>
      </c>
      <c r="B4984">
        <v>-0.10100000000000001</v>
      </c>
      <c r="C4984">
        <v>-1.123</v>
      </c>
      <c r="D4984">
        <v>-2.0939999999999999</v>
      </c>
      <c r="E4984">
        <v>-2.95</v>
      </c>
      <c r="F4984">
        <v>-3.133</v>
      </c>
      <c r="G4984">
        <v>4.4000000000000004</v>
      </c>
      <c r="H4984">
        <v>-0.01</v>
      </c>
      <c r="I4984">
        <v>4.0359999999999996</v>
      </c>
      <c r="J4984">
        <v>-0.14099999999999999</v>
      </c>
      <c r="K4984">
        <v>-1.135</v>
      </c>
      <c r="L4984">
        <v>-2.1320000000000001</v>
      </c>
      <c r="M4984">
        <v>-2.9660000000000002</v>
      </c>
      <c r="N4984">
        <v>-3.1619999999999999</v>
      </c>
      <c r="O4984">
        <v>1.202</v>
      </c>
      <c r="P4984">
        <v>1.2150000000000001</v>
      </c>
      <c r="Q4984">
        <v>1.2110000000000001</v>
      </c>
      <c r="R4984">
        <v>0.99</v>
      </c>
      <c r="S4984">
        <v>0.41</v>
      </c>
    </row>
    <row r="4985" spans="1:19" x14ac:dyDescent="0.3">
      <c r="A4985">
        <v>240</v>
      </c>
      <c r="B4985">
        <v>-0.10100000000000001</v>
      </c>
      <c r="C4985">
        <v>-1.123</v>
      </c>
      <c r="D4985">
        <v>-2.0939999999999999</v>
      </c>
      <c r="E4985">
        <v>-2.95</v>
      </c>
      <c r="F4985">
        <v>-3.133</v>
      </c>
      <c r="G4985">
        <v>4.4000000000000004</v>
      </c>
      <c r="H4985">
        <v>-0.01</v>
      </c>
      <c r="I4985">
        <v>4.0359999999999996</v>
      </c>
      <c r="J4985">
        <v>-0.14000000000000001</v>
      </c>
      <c r="K4985">
        <v>-1.133</v>
      </c>
      <c r="L4985">
        <v>-2.1280000000000001</v>
      </c>
      <c r="M4985">
        <v>-2.9689999999999999</v>
      </c>
      <c r="N4985">
        <v>-3.157</v>
      </c>
      <c r="O4985">
        <v>1.198</v>
      </c>
      <c r="P4985">
        <v>1.2050000000000001</v>
      </c>
      <c r="Q4985">
        <v>1.198</v>
      </c>
      <c r="R4985">
        <v>0.997</v>
      </c>
      <c r="S4985">
        <v>0.40899999999999997</v>
      </c>
    </row>
    <row r="4986" spans="1:19" x14ac:dyDescent="0.3">
      <c r="A4986">
        <v>300</v>
      </c>
      <c r="B4986">
        <v>-0.10100000000000001</v>
      </c>
      <c r="C4986">
        <v>-1.123</v>
      </c>
      <c r="D4986">
        <v>-2.0939999999999999</v>
      </c>
      <c r="E4986">
        <v>-2.95</v>
      </c>
      <c r="F4986">
        <v>-3.133</v>
      </c>
      <c r="G4986">
        <v>4.4000000000000004</v>
      </c>
      <c r="H4986">
        <v>-0.01</v>
      </c>
      <c r="I4986">
        <v>4.0359999999999996</v>
      </c>
      <c r="J4986">
        <v>-0.14299999999999999</v>
      </c>
      <c r="K4986">
        <v>-1.1339999999999999</v>
      </c>
      <c r="L4986">
        <v>-2.13</v>
      </c>
      <c r="M4986">
        <v>-2.9649999999999999</v>
      </c>
      <c r="N4986">
        <v>-3.153</v>
      </c>
      <c r="O4986">
        <v>1.2</v>
      </c>
      <c r="P4986">
        <v>1.2110000000000001</v>
      </c>
      <c r="Q4986">
        <v>1.2010000000000001</v>
      </c>
      <c r="R4986">
        <v>0.98299999999999998</v>
      </c>
      <c r="S4986">
        <v>0.40699999999999997</v>
      </c>
    </row>
    <row r="4987" spans="1:19" x14ac:dyDescent="0.3">
      <c r="A4987">
        <v>360</v>
      </c>
      <c r="B4987">
        <v>-0.10100000000000001</v>
      </c>
      <c r="C4987">
        <v>-1.123</v>
      </c>
      <c r="D4987">
        <v>-2.0939999999999999</v>
      </c>
      <c r="E4987">
        <v>-2.95</v>
      </c>
      <c r="F4987">
        <v>-3.133</v>
      </c>
      <c r="G4987">
        <v>4.4000000000000004</v>
      </c>
      <c r="H4987">
        <v>-0.01</v>
      </c>
      <c r="I4987">
        <v>4.0359999999999996</v>
      </c>
      <c r="J4987">
        <v>-0.14399999999999999</v>
      </c>
      <c r="K4987">
        <v>-1.135</v>
      </c>
      <c r="L4987">
        <v>-2.1309999999999998</v>
      </c>
      <c r="M4987">
        <v>-2.9609999999999999</v>
      </c>
      <c r="N4987">
        <v>-3.149</v>
      </c>
      <c r="O4987">
        <v>1.198</v>
      </c>
      <c r="P4987">
        <v>1.2070000000000001</v>
      </c>
      <c r="Q4987">
        <v>1.206</v>
      </c>
      <c r="R4987">
        <v>0.97</v>
      </c>
      <c r="S4987">
        <v>0.40600000000000003</v>
      </c>
    </row>
    <row r="4988" spans="1:19" x14ac:dyDescent="0.3">
      <c r="A4988">
        <v>420</v>
      </c>
      <c r="B4988">
        <v>-0.10100000000000001</v>
      </c>
      <c r="C4988">
        <v>-1.123</v>
      </c>
      <c r="D4988">
        <v>-2.0939999999999999</v>
      </c>
      <c r="E4988">
        <v>-2.95</v>
      </c>
      <c r="F4988">
        <v>-3.133</v>
      </c>
      <c r="G4988">
        <v>4.4000000000000004</v>
      </c>
      <c r="H4988">
        <v>-0.01</v>
      </c>
      <c r="I4988">
        <v>4.0359999999999996</v>
      </c>
      <c r="J4988">
        <v>-0.14499999999999999</v>
      </c>
      <c r="K4988">
        <v>-1.135</v>
      </c>
      <c r="L4988">
        <v>-2.13</v>
      </c>
      <c r="M4988">
        <v>-2.9580000000000002</v>
      </c>
      <c r="N4988">
        <v>-3.1459999999999999</v>
      </c>
      <c r="O4988">
        <v>1.198</v>
      </c>
      <c r="P4988">
        <v>1.2050000000000001</v>
      </c>
      <c r="Q4988">
        <v>1.204</v>
      </c>
      <c r="R4988">
        <v>0.96399999999999997</v>
      </c>
      <c r="S4988">
        <v>0.40500000000000003</v>
      </c>
    </row>
    <row r="4989" spans="1:19" x14ac:dyDescent="0.3">
      <c r="A4989">
        <v>480</v>
      </c>
      <c r="B4989">
        <v>-0.10100000000000001</v>
      </c>
      <c r="C4989">
        <v>-1.123</v>
      </c>
      <c r="D4989">
        <v>-2.0939999999999999</v>
      </c>
      <c r="E4989">
        <v>-2.95</v>
      </c>
      <c r="F4989">
        <v>-3.133</v>
      </c>
      <c r="G4989">
        <v>4.4000000000000004</v>
      </c>
      <c r="H4989">
        <v>-0.01</v>
      </c>
      <c r="I4989">
        <v>4.0359999999999996</v>
      </c>
      <c r="J4989">
        <v>-0.14699999999999999</v>
      </c>
      <c r="K4989">
        <v>-1.1359999999999999</v>
      </c>
      <c r="L4989">
        <v>-2.129</v>
      </c>
      <c r="M4989">
        <v>-2.956</v>
      </c>
      <c r="N4989">
        <v>-3.141</v>
      </c>
      <c r="O4989">
        <v>1.1970000000000001</v>
      </c>
      <c r="P4989">
        <v>1.2050000000000001</v>
      </c>
      <c r="Q4989">
        <v>1.2010000000000001</v>
      </c>
      <c r="R4989">
        <v>0.95799999999999996</v>
      </c>
      <c r="S4989">
        <v>0.40400000000000003</v>
      </c>
    </row>
    <row r="4990" spans="1:19" x14ac:dyDescent="0.3">
      <c r="A4990">
        <v>540</v>
      </c>
      <c r="B4990">
        <v>-0.10100000000000001</v>
      </c>
      <c r="C4990">
        <v>-1.123</v>
      </c>
      <c r="D4990">
        <v>-2.0939999999999999</v>
      </c>
      <c r="E4990">
        <v>-2.95</v>
      </c>
      <c r="F4990">
        <v>-3.133</v>
      </c>
      <c r="G4990">
        <v>4.4000000000000004</v>
      </c>
      <c r="H4990">
        <v>-0.01</v>
      </c>
      <c r="I4990">
        <v>4.0359999999999996</v>
      </c>
      <c r="J4990">
        <v>-0.14799999999999999</v>
      </c>
      <c r="K4990">
        <v>-1.137</v>
      </c>
      <c r="L4990">
        <v>-2.129</v>
      </c>
      <c r="M4990">
        <v>-2.9529999999999998</v>
      </c>
      <c r="N4990">
        <v>-3.137</v>
      </c>
      <c r="O4990">
        <v>1.1970000000000001</v>
      </c>
      <c r="P4990">
        <v>1.2050000000000001</v>
      </c>
      <c r="Q4990">
        <v>1.202</v>
      </c>
      <c r="R4990">
        <v>0.95399999999999996</v>
      </c>
      <c r="S4990">
        <v>0.40200000000000002</v>
      </c>
    </row>
    <row r="4991" spans="1:19" x14ac:dyDescent="0.3">
      <c r="A4991">
        <v>600</v>
      </c>
      <c r="B4991">
        <v>-0.10100000000000001</v>
      </c>
      <c r="C4991">
        <v>-1.123</v>
      </c>
      <c r="D4991">
        <v>-2.0939999999999999</v>
      </c>
      <c r="E4991">
        <v>-2.95</v>
      </c>
      <c r="F4991">
        <v>-3.133</v>
      </c>
      <c r="G4991">
        <v>4.4000000000000004</v>
      </c>
      <c r="H4991">
        <v>-0.01</v>
      </c>
      <c r="I4991">
        <v>4.0359999999999996</v>
      </c>
      <c r="J4991">
        <v>-0.15</v>
      </c>
      <c r="K4991">
        <v>-1.1379999999999999</v>
      </c>
      <c r="L4991">
        <v>-2.13</v>
      </c>
      <c r="M4991">
        <v>-2.95</v>
      </c>
      <c r="N4991">
        <v>-3.133</v>
      </c>
      <c r="O4991">
        <v>1.196</v>
      </c>
      <c r="P4991">
        <v>1.204</v>
      </c>
      <c r="Q4991">
        <v>1.202</v>
      </c>
      <c r="R4991">
        <v>0.95099999999999996</v>
      </c>
      <c r="S4991">
        <v>0.40100000000000002</v>
      </c>
    </row>
    <row r="4993" spans="1:19" x14ac:dyDescent="0.3">
      <c r="A4993" t="s">
        <v>0</v>
      </c>
      <c r="B4993" t="s">
        <v>385</v>
      </c>
    </row>
    <row r="4994" spans="1:19" x14ac:dyDescent="0.3">
      <c r="A4994">
        <v>0</v>
      </c>
      <c r="B4994">
        <v>-0.10199999999999999</v>
      </c>
      <c r="C4994">
        <v>-1.123</v>
      </c>
      <c r="D4994">
        <v>-2.0939999999999999</v>
      </c>
      <c r="E4994">
        <v>-2.9449999999999998</v>
      </c>
      <c r="F4994">
        <v>-3.1240000000000001</v>
      </c>
      <c r="G4994">
        <v>4.4000000000000004</v>
      </c>
      <c r="H4994">
        <v>-0.01</v>
      </c>
      <c r="I4994">
        <v>4.0359999999999996</v>
      </c>
      <c r="J4994">
        <v>-0.13400000000000001</v>
      </c>
      <c r="K4994">
        <v>-1.1339999999999999</v>
      </c>
      <c r="L4994">
        <v>-2.13</v>
      </c>
      <c r="M4994">
        <v>-2.9580000000000002</v>
      </c>
      <c r="N4994">
        <v>-3.18</v>
      </c>
      <c r="O4994">
        <v>1.198</v>
      </c>
      <c r="P4994">
        <v>1.198</v>
      </c>
      <c r="Q4994">
        <v>1.1919999999999999</v>
      </c>
      <c r="R4994">
        <v>0.96399999999999997</v>
      </c>
      <c r="S4994">
        <v>0.45800000000000002</v>
      </c>
    </row>
    <row r="4995" spans="1:19" x14ac:dyDescent="0.3">
      <c r="A4995">
        <v>60</v>
      </c>
      <c r="B4995">
        <v>-0.10199999999999999</v>
      </c>
      <c r="C4995">
        <v>-1.123</v>
      </c>
      <c r="D4995">
        <v>-2.0939999999999999</v>
      </c>
      <c r="E4995">
        <v>-2.9449999999999998</v>
      </c>
      <c r="F4995">
        <v>-3.1240000000000001</v>
      </c>
      <c r="G4995">
        <v>4.4000000000000004</v>
      </c>
      <c r="H4995">
        <v>-0.01</v>
      </c>
      <c r="I4995">
        <v>4.0359999999999996</v>
      </c>
      <c r="J4995">
        <v>-0.13200000000000001</v>
      </c>
      <c r="K4995">
        <v>-1.1319999999999999</v>
      </c>
      <c r="L4995">
        <v>-2.1339999999999999</v>
      </c>
      <c r="M4995">
        <v>-2.964</v>
      </c>
      <c r="N4995">
        <v>-3.161</v>
      </c>
      <c r="O4995">
        <v>1.1930000000000001</v>
      </c>
      <c r="P4995">
        <v>1.21</v>
      </c>
      <c r="Q4995">
        <v>1.218</v>
      </c>
      <c r="R4995">
        <v>0.99299999999999999</v>
      </c>
      <c r="S4995">
        <v>0.41</v>
      </c>
    </row>
    <row r="4996" spans="1:19" x14ac:dyDescent="0.3">
      <c r="A4996">
        <v>120</v>
      </c>
      <c r="B4996">
        <v>-0.10199999999999999</v>
      </c>
      <c r="C4996">
        <v>-1.123</v>
      </c>
      <c r="D4996">
        <v>-2.0939999999999999</v>
      </c>
      <c r="E4996">
        <v>-2.9449999999999998</v>
      </c>
      <c r="F4996">
        <v>-3.1240000000000001</v>
      </c>
      <c r="G4996">
        <v>4.4000000000000004</v>
      </c>
      <c r="H4996">
        <v>-0.01</v>
      </c>
      <c r="I4996">
        <v>4.0359999999999996</v>
      </c>
      <c r="J4996">
        <v>-0.13600000000000001</v>
      </c>
      <c r="K4996">
        <v>-1.131</v>
      </c>
      <c r="L4996">
        <v>-2.1269999999999998</v>
      </c>
      <c r="M4996">
        <v>-2.952</v>
      </c>
      <c r="N4996">
        <v>-3.1560000000000001</v>
      </c>
      <c r="O4996">
        <v>1.1970000000000001</v>
      </c>
      <c r="P4996">
        <v>1.2010000000000001</v>
      </c>
      <c r="Q4996">
        <v>1.194</v>
      </c>
      <c r="R4996">
        <v>0.95399999999999996</v>
      </c>
      <c r="S4996">
        <v>0.40799999999999997</v>
      </c>
    </row>
    <row r="4997" spans="1:19" x14ac:dyDescent="0.3">
      <c r="A4997">
        <v>180</v>
      </c>
      <c r="B4997">
        <v>-0.10199999999999999</v>
      </c>
      <c r="C4997">
        <v>-1.123</v>
      </c>
      <c r="D4997">
        <v>-2.0939999999999999</v>
      </c>
      <c r="E4997">
        <v>-2.9449999999999998</v>
      </c>
      <c r="F4997">
        <v>-3.1240000000000001</v>
      </c>
      <c r="G4997">
        <v>4.4000000000000004</v>
      </c>
      <c r="H4997">
        <v>-0.01</v>
      </c>
      <c r="I4997">
        <v>4.0359999999999996</v>
      </c>
      <c r="J4997">
        <v>-0.14099999999999999</v>
      </c>
      <c r="K4997">
        <v>-1.1339999999999999</v>
      </c>
      <c r="L4997">
        <v>-2.1320000000000001</v>
      </c>
      <c r="M4997">
        <v>-2.9609999999999999</v>
      </c>
      <c r="N4997">
        <v>-3.153</v>
      </c>
      <c r="O4997">
        <v>1.202</v>
      </c>
      <c r="P4997">
        <v>1.2150000000000001</v>
      </c>
      <c r="Q4997">
        <v>1.21</v>
      </c>
      <c r="R4997">
        <v>0.98399999999999999</v>
      </c>
      <c r="S4997">
        <v>0.40699999999999997</v>
      </c>
    </row>
    <row r="4998" spans="1:19" x14ac:dyDescent="0.3">
      <c r="A4998">
        <v>240</v>
      </c>
      <c r="B4998">
        <v>-0.10199999999999999</v>
      </c>
      <c r="C4998">
        <v>-1.123</v>
      </c>
      <c r="D4998">
        <v>-2.0939999999999999</v>
      </c>
      <c r="E4998">
        <v>-2.9449999999999998</v>
      </c>
      <c r="F4998">
        <v>-3.1240000000000001</v>
      </c>
      <c r="G4998">
        <v>4.4000000000000004</v>
      </c>
      <c r="H4998">
        <v>-0.01</v>
      </c>
      <c r="I4998">
        <v>4.0359999999999996</v>
      </c>
      <c r="J4998">
        <v>-0.14000000000000001</v>
      </c>
      <c r="K4998">
        <v>-1.133</v>
      </c>
      <c r="L4998">
        <v>-2.1280000000000001</v>
      </c>
      <c r="M4998">
        <v>-2.9630000000000001</v>
      </c>
      <c r="N4998">
        <v>-3.1480000000000001</v>
      </c>
      <c r="O4998">
        <v>1.198</v>
      </c>
      <c r="P4998">
        <v>1.2050000000000001</v>
      </c>
      <c r="Q4998">
        <v>1.1970000000000001</v>
      </c>
      <c r="R4998">
        <v>0.99</v>
      </c>
      <c r="S4998">
        <v>0.40600000000000003</v>
      </c>
    </row>
    <row r="4999" spans="1:19" x14ac:dyDescent="0.3">
      <c r="A4999">
        <v>300</v>
      </c>
      <c r="B4999">
        <v>-0.10199999999999999</v>
      </c>
      <c r="C4999">
        <v>-1.123</v>
      </c>
      <c r="D4999">
        <v>-2.0939999999999999</v>
      </c>
      <c r="E4999">
        <v>-2.9449999999999998</v>
      </c>
      <c r="F4999">
        <v>-3.1240000000000001</v>
      </c>
      <c r="G4999">
        <v>4.4000000000000004</v>
      </c>
      <c r="H4999">
        <v>-0.01</v>
      </c>
      <c r="I4999">
        <v>4.0359999999999996</v>
      </c>
      <c r="J4999">
        <v>-0.14299999999999999</v>
      </c>
      <c r="K4999">
        <v>-1.1339999999999999</v>
      </c>
      <c r="L4999">
        <v>-2.129</v>
      </c>
      <c r="M4999">
        <v>-2.96</v>
      </c>
      <c r="N4999">
        <v>-3.1429999999999998</v>
      </c>
      <c r="O4999">
        <v>1.2</v>
      </c>
      <c r="P4999">
        <v>1.2110000000000001</v>
      </c>
      <c r="Q4999">
        <v>1.2010000000000001</v>
      </c>
      <c r="R4999">
        <v>0.97599999999999998</v>
      </c>
      <c r="S4999">
        <v>0.40400000000000003</v>
      </c>
    </row>
    <row r="5000" spans="1:19" x14ac:dyDescent="0.3">
      <c r="A5000">
        <v>360</v>
      </c>
      <c r="B5000">
        <v>-0.10199999999999999</v>
      </c>
      <c r="C5000">
        <v>-1.123</v>
      </c>
      <c r="D5000">
        <v>-2.0939999999999999</v>
      </c>
      <c r="E5000">
        <v>-2.9449999999999998</v>
      </c>
      <c r="F5000">
        <v>-3.1240000000000001</v>
      </c>
      <c r="G5000">
        <v>4.4000000000000004</v>
      </c>
      <c r="H5000">
        <v>-0.01</v>
      </c>
      <c r="I5000">
        <v>4.0359999999999996</v>
      </c>
      <c r="J5000">
        <v>-0.14399999999999999</v>
      </c>
      <c r="K5000">
        <v>-1.135</v>
      </c>
      <c r="L5000">
        <v>-2.1309999999999998</v>
      </c>
      <c r="M5000">
        <v>-2.956</v>
      </c>
      <c r="N5000">
        <v>-3.14</v>
      </c>
      <c r="O5000">
        <v>1.198</v>
      </c>
      <c r="P5000">
        <v>1.2070000000000001</v>
      </c>
      <c r="Q5000">
        <v>1.206</v>
      </c>
      <c r="R5000">
        <v>0.96299999999999997</v>
      </c>
      <c r="S5000">
        <v>0.40300000000000002</v>
      </c>
    </row>
    <row r="5001" spans="1:19" x14ac:dyDescent="0.3">
      <c r="A5001">
        <v>420</v>
      </c>
      <c r="B5001">
        <v>-0.10199999999999999</v>
      </c>
      <c r="C5001">
        <v>-1.123</v>
      </c>
      <c r="D5001">
        <v>-2.0939999999999999</v>
      </c>
      <c r="E5001">
        <v>-2.9449999999999998</v>
      </c>
      <c r="F5001">
        <v>-3.1240000000000001</v>
      </c>
      <c r="G5001">
        <v>4.4000000000000004</v>
      </c>
      <c r="H5001">
        <v>-0.01</v>
      </c>
      <c r="I5001">
        <v>4.0359999999999996</v>
      </c>
      <c r="J5001">
        <v>-0.14499999999999999</v>
      </c>
      <c r="K5001">
        <v>-1.135</v>
      </c>
      <c r="L5001">
        <v>-2.13</v>
      </c>
      <c r="M5001">
        <v>-2.9529999999999998</v>
      </c>
      <c r="N5001">
        <v>-3.1360000000000001</v>
      </c>
      <c r="O5001">
        <v>1.198</v>
      </c>
      <c r="P5001">
        <v>1.2050000000000001</v>
      </c>
      <c r="Q5001">
        <v>1.204</v>
      </c>
      <c r="R5001">
        <v>0.95699999999999996</v>
      </c>
      <c r="S5001">
        <v>0.40200000000000002</v>
      </c>
    </row>
    <row r="5002" spans="1:19" x14ac:dyDescent="0.3">
      <c r="A5002">
        <v>480</v>
      </c>
      <c r="B5002">
        <v>-0.10199999999999999</v>
      </c>
      <c r="C5002">
        <v>-1.123</v>
      </c>
      <c r="D5002">
        <v>-2.0939999999999999</v>
      </c>
      <c r="E5002">
        <v>-2.9449999999999998</v>
      </c>
      <c r="F5002">
        <v>-3.1240000000000001</v>
      </c>
      <c r="G5002">
        <v>4.4000000000000004</v>
      </c>
      <c r="H5002">
        <v>-0.01</v>
      </c>
      <c r="I5002">
        <v>4.0359999999999996</v>
      </c>
      <c r="J5002">
        <v>-0.14699999999999999</v>
      </c>
      <c r="K5002">
        <v>-1.1359999999999999</v>
      </c>
      <c r="L5002">
        <v>-2.129</v>
      </c>
      <c r="M5002">
        <v>-2.95</v>
      </c>
      <c r="N5002">
        <v>-3.1320000000000001</v>
      </c>
      <c r="O5002">
        <v>1.1970000000000001</v>
      </c>
      <c r="P5002">
        <v>1.2050000000000001</v>
      </c>
      <c r="Q5002">
        <v>1.2010000000000001</v>
      </c>
      <c r="R5002">
        <v>0.95199999999999996</v>
      </c>
      <c r="S5002">
        <v>0.4</v>
      </c>
    </row>
    <row r="5003" spans="1:19" x14ac:dyDescent="0.3">
      <c r="A5003">
        <v>540</v>
      </c>
      <c r="B5003">
        <v>-0.10199999999999999</v>
      </c>
      <c r="C5003">
        <v>-1.123</v>
      </c>
      <c r="D5003">
        <v>-2.0939999999999999</v>
      </c>
      <c r="E5003">
        <v>-2.9449999999999998</v>
      </c>
      <c r="F5003">
        <v>-3.1240000000000001</v>
      </c>
      <c r="G5003">
        <v>4.4000000000000004</v>
      </c>
      <c r="H5003">
        <v>-0.01</v>
      </c>
      <c r="I5003">
        <v>4.0359999999999996</v>
      </c>
      <c r="J5003">
        <v>-0.14799999999999999</v>
      </c>
      <c r="K5003">
        <v>-1.137</v>
      </c>
      <c r="L5003">
        <v>-2.129</v>
      </c>
      <c r="M5003">
        <v>-2.948</v>
      </c>
      <c r="N5003">
        <v>-3.1280000000000001</v>
      </c>
      <c r="O5003">
        <v>1.1970000000000001</v>
      </c>
      <c r="P5003">
        <v>1.2050000000000001</v>
      </c>
      <c r="Q5003">
        <v>1.2010000000000001</v>
      </c>
      <c r="R5003">
        <v>0.94799999999999995</v>
      </c>
      <c r="S5003">
        <v>0.39900000000000002</v>
      </c>
    </row>
    <row r="5004" spans="1:19" x14ac:dyDescent="0.3">
      <c r="A5004">
        <v>600</v>
      </c>
      <c r="B5004">
        <v>-0.10199999999999999</v>
      </c>
      <c r="C5004">
        <v>-1.123</v>
      </c>
      <c r="D5004">
        <v>-2.0939999999999999</v>
      </c>
      <c r="E5004">
        <v>-2.9449999999999998</v>
      </c>
      <c r="F5004">
        <v>-3.1240000000000001</v>
      </c>
      <c r="G5004">
        <v>4.4000000000000004</v>
      </c>
      <c r="H5004">
        <v>-0.01</v>
      </c>
      <c r="I5004">
        <v>4.0359999999999996</v>
      </c>
      <c r="J5004">
        <v>-0.15</v>
      </c>
      <c r="K5004">
        <v>-1.1379999999999999</v>
      </c>
      <c r="L5004">
        <v>-2.13</v>
      </c>
      <c r="M5004">
        <v>-2.9449999999999998</v>
      </c>
      <c r="N5004">
        <v>-3.1240000000000001</v>
      </c>
      <c r="O5004">
        <v>1.196</v>
      </c>
      <c r="P5004">
        <v>1.204</v>
      </c>
      <c r="Q5004">
        <v>1.202</v>
      </c>
      <c r="R5004">
        <v>0.94499999999999995</v>
      </c>
      <c r="S5004">
        <v>0.39800000000000002</v>
      </c>
    </row>
    <row r="5006" spans="1:19" x14ac:dyDescent="0.3">
      <c r="A5006" t="s">
        <v>0</v>
      </c>
      <c r="B5006" t="s">
        <v>386</v>
      </c>
    </row>
    <row r="5007" spans="1:19" x14ac:dyDescent="0.3">
      <c r="A5007">
        <v>0</v>
      </c>
      <c r="B5007">
        <v>-0.10199999999999999</v>
      </c>
      <c r="C5007">
        <v>-1.123</v>
      </c>
      <c r="D5007">
        <v>-2.0939999999999999</v>
      </c>
      <c r="E5007">
        <v>-2.9390000000000001</v>
      </c>
      <c r="F5007">
        <v>-3.1139999999999999</v>
      </c>
      <c r="G5007">
        <v>4.4000000000000004</v>
      </c>
      <c r="H5007">
        <v>-0.01</v>
      </c>
      <c r="I5007">
        <v>4.0359999999999996</v>
      </c>
      <c r="J5007">
        <v>-0.13400000000000001</v>
      </c>
      <c r="K5007">
        <v>-1.1339999999999999</v>
      </c>
      <c r="L5007">
        <v>-2.13</v>
      </c>
      <c r="M5007">
        <v>-2.9529999999999998</v>
      </c>
      <c r="N5007">
        <v>-3.17</v>
      </c>
      <c r="O5007">
        <v>1.198</v>
      </c>
      <c r="P5007">
        <v>1.198</v>
      </c>
      <c r="Q5007">
        <v>1.1919999999999999</v>
      </c>
      <c r="R5007">
        <v>0.95899999999999996</v>
      </c>
      <c r="S5007">
        <v>0.45400000000000001</v>
      </c>
    </row>
    <row r="5008" spans="1:19" x14ac:dyDescent="0.3">
      <c r="A5008">
        <v>60</v>
      </c>
      <c r="B5008">
        <v>-0.10199999999999999</v>
      </c>
      <c r="C5008">
        <v>-1.123</v>
      </c>
      <c r="D5008">
        <v>-2.0939999999999999</v>
      </c>
      <c r="E5008">
        <v>-2.9390000000000001</v>
      </c>
      <c r="F5008">
        <v>-3.1139999999999999</v>
      </c>
      <c r="G5008">
        <v>4.4000000000000004</v>
      </c>
      <c r="H5008">
        <v>-0.01</v>
      </c>
      <c r="I5008">
        <v>4.0359999999999996</v>
      </c>
      <c r="J5008">
        <v>-0.13200000000000001</v>
      </c>
      <c r="K5008">
        <v>-1.133</v>
      </c>
      <c r="L5008">
        <v>-2.1339999999999999</v>
      </c>
      <c r="M5008">
        <v>-2.9580000000000002</v>
      </c>
      <c r="N5008">
        <v>-3.1509999999999998</v>
      </c>
      <c r="O5008">
        <v>1.1930000000000001</v>
      </c>
      <c r="P5008">
        <v>1.21</v>
      </c>
      <c r="Q5008">
        <v>1.218</v>
      </c>
      <c r="R5008">
        <v>0.98699999999999999</v>
      </c>
      <c r="S5008">
        <v>0.40699999999999997</v>
      </c>
    </row>
    <row r="5009" spans="1:19" x14ac:dyDescent="0.3">
      <c r="A5009">
        <v>120</v>
      </c>
      <c r="B5009">
        <v>-0.10199999999999999</v>
      </c>
      <c r="C5009">
        <v>-1.123</v>
      </c>
      <c r="D5009">
        <v>-2.0939999999999999</v>
      </c>
      <c r="E5009">
        <v>-2.9390000000000001</v>
      </c>
      <c r="F5009">
        <v>-3.1139999999999999</v>
      </c>
      <c r="G5009">
        <v>4.4000000000000004</v>
      </c>
      <c r="H5009">
        <v>-0.01</v>
      </c>
      <c r="I5009">
        <v>4.0359999999999996</v>
      </c>
      <c r="J5009">
        <v>-0.13600000000000001</v>
      </c>
      <c r="K5009">
        <v>-1.131</v>
      </c>
      <c r="L5009">
        <v>-2.1269999999999998</v>
      </c>
      <c r="M5009">
        <v>-2.9470000000000001</v>
      </c>
      <c r="N5009">
        <v>-3.1459999999999999</v>
      </c>
      <c r="O5009">
        <v>1.1970000000000001</v>
      </c>
      <c r="P5009">
        <v>1.2010000000000001</v>
      </c>
      <c r="Q5009">
        <v>1.194</v>
      </c>
      <c r="R5009">
        <v>0.94899999999999995</v>
      </c>
      <c r="S5009">
        <v>0.40500000000000003</v>
      </c>
    </row>
    <row r="5010" spans="1:19" x14ac:dyDescent="0.3">
      <c r="A5010">
        <v>180</v>
      </c>
      <c r="B5010">
        <v>-0.10199999999999999</v>
      </c>
      <c r="C5010">
        <v>-1.123</v>
      </c>
      <c r="D5010">
        <v>-2.0939999999999999</v>
      </c>
      <c r="E5010">
        <v>-2.9390000000000001</v>
      </c>
      <c r="F5010">
        <v>-3.1139999999999999</v>
      </c>
      <c r="G5010">
        <v>4.4000000000000004</v>
      </c>
      <c r="H5010">
        <v>-0.01</v>
      </c>
      <c r="I5010">
        <v>4.0359999999999996</v>
      </c>
      <c r="J5010">
        <v>-0.14099999999999999</v>
      </c>
      <c r="K5010">
        <v>-1.1339999999999999</v>
      </c>
      <c r="L5010">
        <v>-2.1320000000000001</v>
      </c>
      <c r="M5010">
        <v>-2.9550000000000001</v>
      </c>
      <c r="N5010">
        <v>-3.1419999999999999</v>
      </c>
      <c r="O5010">
        <v>1.202</v>
      </c>
      <c r="P5010">
        <v>1.2150000000000001</v>
      </c>
      <c r="Q5010">
        <v>1.21</v>
      </c>
      <c r="R5010">
        <v>0.97799999999999998</v>
      </c>
      <c r="S5010">
        <v>0.40400000000000003</v>
      </c>
    </row>
    <row r="5011" spans="1:19" x14ac:dyDescent="0.3">
      <c r="A5011">
        <v>240</v>
      </c>
      <c r="B5011">
        <v>-0.10199999999999999</v>
      </c>
      <c r="C5011">
        <v>-1.123</v>
      </c>
      <c r="D5011">
        <v>-2.0939999999999999</v>
      </c>
      <c r="E5011">
        <v>-2.9390000000000001</v>
      </c>
      <c r="F5011">
        <v>-3.1139999999999999</v>
      </c>
      <c r="G5011">
        <v>4.4000000000000004</v>
      </c>
      <c r="H5011">
        <v>-0.01</v>
      </c>
      <c r="I5011">
        <v>4.0359999999999996</v>
      </c>
      <c r="J5011">
        <v>-0.14000000000000001</v>
      </c>
      <c r="K5011">
        <v>-1.133</v>
      </c>
      <c r="L5011">
        <v>-2.1280000000000001</v>
      </c>
      <c r="M5011">
        <v>-2.9580000000000002</v>
      </c>
      <c r="N5011">
        <v>-3.1379999999999999</v>
      </c>
      <c r="O5011">
        <v>1.198</v>
      </c>
      <c r="P5011">
        <v>1.2050000000000001</v>
      </c>
      <c r="Q5011">
        <v>1.1970000000000001</v>
      </c>
      <c r="R5011">
        <v>0.98399999999999999</v>
      </c>
      <c r="S5011">
        <v>0.40300000000000002</v>
      </c>
    </row>
    <row r="5012" spans="1:19" x14ac:dyDescent="0.3">
      <c r="A5012">
        <v>300</v>
      </c>
      <c r="B5012">
        <v>-0.10199999999999999</v>
      </c>
      <c r="C5012">
        <v>-1.123</v>
      </c>
      <c r="D5012">
        <v>-2.0939999999999999</v>
      </c>
      <c r="E5012">
        <v>-2.9390000000000001</v>
      </c>
      <c r="F5012">
        <v>-3.1139999999999999</v>
      </c>
      <c r="G5012">
        <v>4.4000000000000004</v>
      </c>
      <c r="H5012">
        <v>-0.01</v>
      </c>
      <c r="I5012">
        <v>4.0359999999999996</v>
      </c>
      <c r="J5012">
        <v>-0.14299999999999999</v>
      </c>
      <c r="K5012">
        <v>-1.1339999999999999</v>
      </c>
      <c r="L5012">
        <v>-2.129</v>
      </c>
      <c r="M5012">
        <v>-2.9540000000000002</v>
      </c>
      <c r="N5012">
        <v>-3.1339999999999999</v>
      </c>
      <c r="O5012">
        <v>1.2</v>
      </c>
      <c r="P5012">
        <v>1.2110000000000001</v>
      </c>
      <c r="Q5012">
        <v>1.2010000000000001</v>
      </c>
      <c r="R5012">
        <v>0.96899999999999997</v>
      </c>
      <c r="S5012">
        <v>0.40100000000000002</v>
      </c>
    </row>
    <row r="5013" spans="1:19" x14ac:dyDescent="0.3">
      <c r="A5013">
        <v>360</v>
      </c>
      <c r="B5013">
        <v>-0.10199999999999999</v>
      </c>
      <c r="C5013">
        <v>-1.123</v>
      </c>
      <c r="D5013">
        <v>-2.0939999999999999</v>
      </c>
      <c r="E5013">
        <v>-2.9390000000000001</v>
      </c>
      <c r="F5013">
        <v>-3.1139999999999999</v>
      </c>
      <c r="G5013">
        <v>4.4000000000000004</v>
      </c>
      <c r="H5013">
        <v>-0.01</v>
      </c>
      <c r="I5013">
        <v>4.0359999999999996</v>
      </c>
      <c r="J5013">
        <v>-0.14399999999999999</v>
      </c>
      <c r="K5013">
        <v>-1.135</v>
      </c>
      <c r="L5013">
        <v>-2.13</v>
      </c>
      <c r="M5013">
        <v>-2.95</v>
      </c>
      <c r="N5013">
        <v>-3.13</v>
      </c>
      <c r="O5013">
        <v>1.198</v>
      </c>
      <c r="P5013">
        <v>1.2070000000000001</v>
      </c>
      <c r="Q5013">
        <v>1.206</v>
      </c>
      <c r="R5013">
        <v>0.95599999999999996</v>
      </c>
      <c r="S5013">
        <v>0.4</v>
      </c>
    </row>
    <row r="5014" spans="1:19" x14ac:dyDescent="0.3">
      <c r="A5014">
        <v>420</v>
      </c>
      <c r="B5014">
        <v>-0.10199999999999999</v>
      </c>
      <c r="C5014">
        <v>-1.123</v>
      </c>
      <c r="D5014">
        <v>-2.0939999999999999</v>
      </c>
      <c r="E5014">
        <v>-2.9390000000000001</v>
      </c>
      <c r="F5014">
        <v>-3.1139999999999999</v>
      </c>
      <c r="G5014">
        <v>4.4000000000000004</v>
      </c>
      <c r="H5014">
        <v>-0.01</v>
      </c>
      <c r="I5014">
        <v>4.0359999999999996</v>
      </c>
      <c r="J5014">
        <v>-0.14499999999999999</v>
      </c>
      <c r="K5014">
        <v>-1.135</v>
      </c>
      <c r="L5014">
        <v>-2.13</v>
      </c>
      <c r="M5014">
        <v>-2.9470000000000001</v>
      </c>
      <c r="N5014">
        <v>-3.1259999999999999</v>
      </c>
      <c r="O5014">
        <v>1.198</v>
      </c>
      <c r="P5014">
        <v>1.2050000000000001</v>
      </c>
      <c r="Q5014">
        <v>1.2030000000000001</v>
      </c>
      <c r="R5014">
        <v>0.95</v>
      </c>
      <c r="S5014">
        <v>0.39900000000000002</v>
      </c>
    </row>
    <row r="5015" spans="1:19" x14ac:dyDescent="0.3">
      <c r="A5015">
        <v>480</v>
      </c>
      <c r="B5015">
        <v>-0.10199999999999999</v>
      </c>
      <c r="C5015">
        <v>-1.123</v>
      </c>
      <c r="D5015">
        <v>-2.0939999999999999</v>
      </c>
      <c r="E5015">
        <v>-2.9390000000000001</v>
      </c>
      <c r="F5015">
        <v>-3.1139999999999999</v>
      </c>
      <c r="G5015">
        <v>4.4000000000000004</v>
      </c>
      <c r="H5015">
        <v>-0.01</v>
      </c>
      <c r="I5015">
        <v>4.0359999999999996</v>
      </c>
      <c r="J5015">
        <v>-0.14699999999999999</v>
      </c>
      <c r="K5015">
        <v>-1.1359999999999999</v>
      </c>
      <c r="L5015">
        <v>-2.129</v>
      </c>
      <c r="M5015">
        <v>-2.9449999999999998</v>
      </c>
      <c r="N5015">
        <v>-3.1219999999999999</v>
      </c>
      <c r="O5015">
        <v>1.1970000000000001</v>
      </c>
      <c r="P5015">
        <v>1.2050000000000001</v>
      </c>
      <c r="Q5015">
        <v>1.2010000000000001</v>
      </c>
      <c r="R5015">
        <v>0.94499999999999995</v>
      </c>
      <c r="S5015">
        <v>0.39800000000000002</v>
      </c>
    </row>
    <row r="5016" spans="1:19" x14ac:dyDescent="0.3">
      <c r="A5016">
        <v>540</v>
      </c>
      <c r="B5016">
        <v>-0.10199999999999999</v>
      </c>
      <c r="C5016">
        <v>-1.123</v>
      </c>
      <c r="D5016">
        <v>-2.0939999999999999</v>
      </c>
      <c r="E5016">
        <v>-2.9390000000000001</v>
      </c>
      <c r="F5016">
        <v>-3.1139999999999999</v>
      </c>
      <c r="G5016">
        <v>4.4000000000000004</v>
      </c>
      <c r="H5016">
        <v>-0.01</v>
      </c>
      <c r="I5016">
        <v>4.0359999999999996</v>
      </c>
      <c r="J5016">
        <v>-0.14799999999999999</v>
      </c>
      <c r="K5016">
        <v>-1.137</v>
      </c>
      <c r="L5016">
        <v>-2.129</v>
      </c>
      <c r="M5016">
        <v>-2.9420000000000002</v>
      </c>
      <c r="N5016">
        <v>-3.1179999999999999</v>
      </c>
      <c r="O5016">
        <v>1.1970000000000001</v>
      </c>
      <c r="P5016">
        <v>1.2050000000000001</v>
      </c>
      <c r="Q5016">
        <v>1.2010000000000001</v>
      </c>
      <c r="R5016">
        <v>0.94199999999999995</v>
      </c>
      <c r="S5016">
        <v>0.39600000000000002</v>
      </c>
    </row>
    <row r="5017" spans="1:19" x14ac:dyDescent="0.3">
      <c r="A5017">
        <v>600</v>
      </c>
      <c r="B5017">
        <v>-0.10199999999999999</v>
      </c>
      <c r="C5017">
        <v>-1.123</v>
      </c>
      <c r="D5017">
        <v>-2.0939999999999999</v>
      </c>
      <c r="E5017">
        <v>-2.9390000000000001</v>
      </c>
      <c r="F5017">
        <v>-3.1139999999999999</v>
      </c>
      <c r="G5017">
        <v>4.4000000000000004</v>
      </c>
      <c r="H5017">
        <v>-0.01</v>
      </c>
      <c r="I5017">
        <v>4.0359999999999996</v>
      </c>
      <c r="J5017">
        <v>-0.15</v>
      </c>
      <c r="K5017">
        <v>-1.1379999999999999</v>
      </c>
      <c r="L5017">
        <v>-2.129</v>
      </c>
      <c r="M5017">
        <v>-2.9390000000000001</v>
      </c>
      <c r="N5017">
        <v>-3.1139999999999999</v>
      </c>
      <c r="O5017">
        <v>1.196</v>
      </c>
      <c r="P5017">
        <v>1.204</v>
      </c>
      <c r="Q5017">
        <v>1.202</v>
      </c>
      <c r="R5017">
        <v>0.93799999999999994</v>
      </c>
      <c r="S5017">
        <v>0.39500000000000002</v>
      </c>
    </row>
    <row r="5019" spans="1:19" x14ac:dyDescent="0.3">
      <c r="A5019" t="s">
        <v>0</v>
      </c>
      <c r="B5019" t="s">
        <v>387</v>
      </c>
    </row>
    <row r="5020" spans="1:19" x14ac:dyDescent="0.3">
      <c r="A5020">
        <v>0</v>
      </c>
      <c r="B5020">
        <v>-0.10199999999999999</v>
      </c>
      <c r="C5020">
        <v>-1.123</v>
      </c>
      <c r="D5020">
        <v>-2.0939999999999999</v>
      </c>
      <c r="E5020">
        <v>-2.9340000000000002</v>
      </c>
      <c r="F5020">
        <v>-3.105</v>
      </c>
      <c r="G5020">
        <v>4.4000000000000004</v>
      </c>
      <c r="H5020">
        <v>-0.01</v>
      </c>
      <c r="I5020">
        <v>4.0359999999999996</v>
      </c>
      <c r="J5020">
        <v>-0.13400000000000001</v>
      </c>
      <c r="K5020">
        <v>-1.1339999999999999</v>
      </c>
      <c r="L5020">
        <v>-2.129</v>
      </c>
      <c r="M5020">
        <v>-2.9470000000000001</v>
      </c>
      <c r="N5020">
        <v>-3.16</v>
      </c>
      <c r="O5020">
        <v>1.198</v>
      </c>
      <c r="P5020">
        <v>1.198</v>
      </c>
      <c r="Q5020">
        <v>1.1919999999999999</v>
      </c>
      <c r="R5020">
        <v>0.95299999999999996</v>
      </c>
      <c r="S5020">
        <v>0.45</v>
      </c>
    </row>
    <row r="5021" spans="1:19" x14ac:dyDescent="0.3">
      <c r="A5021">
        <v>60</v>
      </c>
      <c r="B5021">
        <v>-0.10199999999999999</v>
      </c>
      <c r="C5021">
        <v>-1.123</v>
      </c>
      <c r="D5021">
        <v>-2.0939999999999999</v>
      </c>
      <c r="E5021">
        <v>-2.9340000000000002</v>
      </c>
      <c r="F5021">
        <v>-3.105</v>
      </c>
      <c r="G5021">
        <v>4.4000000000000004</v>
      </c>
      <c r="H5021">
        <v>-0.01</v>
      </c>
      <c r="I5021">
        <v>4.0359999999999996</v>
      </c>
      <c r="J5021">
        <v>-0.13200000000000001</v>
      </c>
      <c r="K5021">
        <v>-1.133</v>
      </c>
      <c r="L5021">
        <v>-2.1339999999999999</v>
      </c>
      <c r="M5021">
        <v>-2.9529999999999998</v>
      </c>
      <c r="N5021">
        <v>-3.141</v>
      </c>
      <c r="O5021">
        <v>1.1930000000000001</v>
      </c>
      <c r="P5021">
        <v>1.21</v>
      </c>
      <c r="Q5021">
        <v>1.218</v>
      </c>
      <c r="R5021">
        <v>0.98</v>
      </c>
      <c r="S5021">
        <v>0.40400000000000003</v>
      </c>
    </row>
    <row r="5022" spans="1:19" x14ac:dyDescent="0.3">
      <c r="A5022">
        <v>120</v>
      </c>
      <c r="B5022">
        <v>-0.10199999999999999</v>
      </c>
      <c r="C5022">
        <v>-1.123</v>
      </c>
      <c r="D5022">
        <v>-2.0939999999999999</v>
      </c>
      <c r="E5022">
        <v>-2.9340000000000002</v>
      </c>
      <c r="F5022">
        <v>-3.105</v>
      </c>
      <c r="G5022">
        <v>4.4000000000000004</v>
      </c>
      <c r="H5022">
        <v>-0.01</v>
      </c>
      <c r="I5022">
        <v>4.0359999999999996</v>
      </c>
      <c r="J5022">
        <v>-0.13600000000000001</v>
      </c>
      <c r="K5022">
        <v>-1.131</v>
      </c>
      <c r="L5022">
        <v>-2.1269999999999998</v>
      </c>
      <c r="M5022">
        <v>-2.9420000000000002</v>
      </c>
      <c r="N5022">
        <v>-3.1360000000000001</v>
      </c>
      <c r="O5022">
        <v>1.1970000000000001</v>
      </c>
      <c r="P5022">
        <v>1.2010000000000001</v>
      </c>
      <c r="Q5022">
        <v>1.194</v>
      </c>
      <c r="R5022">
        <v>0.94399999999999995</v>
      </c>
      <c r="S5022">
        <v>0.40200000000000002</v>
      </c>
    </row>
    <row r="5023" spans="1:19" x14ac:dyDescent="0.3">
      <c r="A5023">
        <v>180</v>
      </c>
      <c r="B5023">
        <v>-0.10199999999999999</v>
      </c>
      <c r="C5023">
        <v>-1.123</v>
      </c>
      <c r="D5023">
        <v>-2.0939999999999999</v>
      </c>
      <c r="E5023">
        <v>-2.9340000000000002</v>
      </c>
      <c r="F5023">
        <v>-3.105</v>
      </c>
      <c r="G5023">
        <v>4.4000000000000004</v>
      </c>
      <c r="H5023">
        <v>-0.01</v>
      </c>
      <c r="I5023">
        <v>4.0359999999999996</v>
      </c>
      <c r="J5023">
        <v>-0.14099999999999999</v>
      </c>
      <c r="K5023">
        <v>-1.1339999999999999</v>
      </c>
      <c r="L5023">
        <v>-2.1309999999999998</v>
      </c>
      <c r="M5023">
        <v>-2.95</v>
      </c>
      <c r="N5023">
        <v>-3.133</v>
      </c>
      <c r="O5023">
        <v>1.202</v>
      </c>
      <c r="P5023">
        <v>1.2150000000000001</v>
      </c>
      <c r="Q5023">
        <v>1.21</v>
      </c>
      <c r="R5023">
        <v>0.97099999999999997</v>
      </c>
      <c r="S5023">
        <v>0.40100000000000002</v>
      </c>
    </row>
    <row r="5024" spans="1:19" x14ac:dyDescent="0.3">
      <c r="A5024">
        <v>240</v>
      </c>
      <c r="B5024">
        <v>-0.10199999999999999</v>
      </c>
      <c r="C5024">
        <v>-1.123</v>
      </c>
      <c r="D5024">
        <v>-2.0939999999999999</v>
      </c>
      <c r="E5024">
        <v>-2.9340000000000002</v>
      </c>
      <c r="F5024">
        <v>-3.105</v>
      </c>
      <c r="G5024">
        <v>4.4000000000000004</v>
      </c>
      <c r="H5024">
        <v>-0.01</v>
      </c>
      <c r="I5024">
        <v>4.0359999999999996</v>
      </c>
      <c r="J5024">
        <v>-0.14099999999999999</v>
      </c>
      <c r="K5024">
        <v>-1.133</v>
      </c>
      <c r="L5024">
        <v>-2.1280000000000001</v>
      </c>
      <c r="M5024">
        <v>-2.9529999999999998</v>
      </c>
      <c r="N5024">
        <v>-3.1280000000000001</v>
      </c>
      <c r="O5024">
        <v>1.198</v>
      </c>
      <c r="P5024">
        <v>1.2050000000000001</v>
      </c>
      <c r="Q5024">
        <v>1.196</v>
      </c>
      <c r="R5024">
        <v>0.97699999999999998</v>
      </c>
      <c r="S5024">
        <v>0.39900000000000002</v>
      </c>
    </row>
    <row r="5025" spans="1:19" x14ac:dyDescent="0.3">
      <c r="A5025">
        <v>300</v>
      </c>
      <c r="B5025">
        <v>-0.10199999999999999</v>
      </c>
      <c r="C5025">
        <v>-1.123</v>
      </c>
      <c r="D5025">
        <v>-2.0939999999999999</v>
      </c>
      <c r="E5025">
        <v>-2.9340000000000002</v>
      </c>
      <c r="F5025">
        <v>-3.105</v>
      </c>
      <c r="G5025">
        <v>4.4000000000000004</v>
      </c>
      <c r="H5025">
        <v>-0.01</v>
      </c>
      <c r="I5025">
        <v>4.0359999999999996</v>
      </c>
      <c r="J5025">
        <v>-0.14299999999999999</v>
      </c>
      <c r="K5025">
        <v>-1.1339999999999999</v>
      </c>
      <c r="L5025">
        <v>-2.129</v>
      </c>
      <c r="M5025">
        <v>-2.9489999999999998</v>
      </c>
      <c r="N5025">
        <v>-3.1240000000000001</v>
      </c>
      <c r="O5025">
        <v>1.2</v>
      </c>
      <c r="P5025">
        <v>1.2110000000000001</v>
      </c>
      <c r="Q5025">
        <v>1.2</v>
      </c>
      <c r="R5025">
        <v>0.96199999999999997</v>
      </c>
      <c r="S5025">
        <v>0.39800000000000002</v>
      </c>
    </row>
    <row r="5026" spans="1:19" x14ac:dyDescent="0.3">
      <c r="A5026">
        <v>360</v>
      </c>
      <c r="B5026">
        <v>-0.10199999999999999</v>
      </c>
      <c r="C5026">
        <v>-1.123</v>
      </c>
      <c r="D5026">
        <v>-2.0939999999999999</v>
      </c>
      <c r="E5026">
        <v>-2.9340000000000002</v>
      </c>
      <c r="F5026">
        <v>-3.105</v>
      </c>
      <c r="G5026">
        <v>4.4000000000000004</v>
      </c>
      <c r="H5026">
        <v>-0.01</v>
      </c>
      <c r="I5026">
        <v>4.0359999999999996</v>
      </c>
      <c r="J5026">
        <v>-0.14399999999999999</v>
      </c>
      <c r="K5026">
        <v>-1.135</v>
      </c>
      <c r="L5026">
        <v>-2.13</v>
      </c>
      <c r="M5026">
        <v>-2.9449999999999998</v>
      </c>
      <c r="N5026">
        <v>-3.12</v>
      </c>
      <c r="O5026">
        <v>1.198</v>
      </c>
      <c r="P5026">
        <v>1.2070000000000001</v>
      </c>
      <c r="Q5026">
        <v>1.206</v>
      </c>
      <c r="R5026">
        <v>0.95</v>
      </c>
      <c r="S5026">
        <v>0.39700000000000002</v>
      </c>
    </row>
    <row r="5027" spans="1:19" x14ac:dyDescent="0.3">
      <c r="A5027">
        <v>420</v>
      </c>
      <c r="B5027">
        <v>-0.10199999999999999</v>
      </c>
      <c r="C5027">
        <v>-1.123</v>
      </c>
      <c r="D5027">
        <v>-2.0939999999999999</v>
      </c>
      <c r="E5027">
        <v>-2.9340000000000002</v>
      </c>
      <c r="F5027">
        <v>-3.105</v>
      </c>
      <c r="G5027">
        <v>4.4000000000000004</v>
      </c>
      <c r="H5027">
        <v>-0.01</v>
      </c>
      <c r="I5027">
        <v>4.0359999999999996</v>
      </c>
      <c r="J5027">
        <v>-0.14499999999999999</v>
      </c>
      <c r="K5027">
        <v>-1.135</v>
      </c>
      <c r="L5027">
        <v>-2.129</v>
      </c>
      <c r="M5027">
        <v>-2.9420000000000002</v>
      </c>
      <c r="N5027">
        <v>-3.117</v>
      </c>
      <c r="O5027">
        <v>1.198</v>
      </c>
      <c r="P5027">
        <v>1.2050000000000001</v>
      </c>
      <c r="Q5027">
        <v>1.202</v>
      </c>
      <c r="R5027">
        <v>0.94399999999999995</v>
      </c>
      <c r="S5027">
        <v>0.39600000000000002</v>
      </c>
    </row>
    <row r="5028" spans="1:19" x14ac:dyDescent="0.3">
      <c r="A5028">
        <v>480</v>
      </c>
      <c r="B5028">
        <v>-0.10199999999999999</v>
      </c>
      <c r="C5028">
        <v>-1.123</v>
      </c>
      <c r="D5028">
        <v>-2.0939999999999999</v>
      </c>
      <c r="E5028">
        <v>-2.9340000000000002</v>
      </c>
      <c r="F5028">
        <v>-3.105</v>
      </c>
      <c r="G5028">
        <v>4.4000000000000004</v>
      </c>
      <c r="H5028">
        <v>-0.01</v>
      </c>
      <c r="I5028">
        <v>4.0359999999999996</v>
      </c>
      <c r="J5028">
        <v>-0.14699999999999999</v>
      </c>
      <c r="K5028">
        <v>-1.1359999999999999</v>
      </c>
      <c r="L5028">
        <v>-2.1280000000000001</v>
      </c>
      <c r="M5028">
        <v>-2.9390000000000001</v>
      </c>
      <c r="N5028">
        <v>-3.113</v>
      </c>
      <c r="O5028">
        <v>1.1970000000000001</v>
      </c>
      <c r="P5028">
        <v>1.2050000000000001</v>
      </c>
      <c r="Q5028">
        <v>1.2</v>
      </c>
      <c r="R5028">
        <v>0.93899999999999995</v>
      </c>
      <c r="S5028">
        <v>0.39500000000000002</v>
      </c>
    </row>
    <row r="5029" spans="1:19" x14ac:dyDescent="0.3">
      <c r="A5029">
        <v>540</v>
      </c>
      <c r="B5029">
        <v>-0.10199999999999999</v>
      </c>
      <c r="C5029">
        <v>-1.123</v>
      </c>
      <c r="D5029">
        <v>-2.0939999999999999</v>
      </c>
      <c r="E5029">
        <v>-2.9340000000000002</v>
      </c>
      <c r="F5029">
        <v>-3.105</v>
      </c>
      <c r="G5029">
        <v>4.4000000000000004</v>
      </c>
      <c r="H5029">
        <v>-0.01</v>
      </c>
      <c r="I5029">
        <v>4.0359999999999996</v>
      </c>
      <c r="J5029">
        <v>-0.14799999999999999</v>
      </c>
      <c r="K5029">
        <v>-1.137</v>
      </c>
      <c r="L5029">
        <v>-2.129</v>
      </c>
      <c r="M5029">
        <v>-2.9359999999999999</v>
      </c>
      <c r="N5029">
        <v>-3.109</v>
      </c>
      <c r="O5029">
        <v>1.1970000000000001</v>
      </c>
      <c r="P5029">
        <v>1.2050000000000001</v>
      </c>
      <c r="Q5029">
        <v>1.2010000000000001</v>
      </c>
      <c r="R5029">
        <v>0.93500000000000005</v>
      </c>
      <c r="S5029">
        <v>0.39300000000000002</v>
      </c>
    </row>
    <row r="5030" spans="1:19" x14ac:dyDescent="0.3">
      <c r="A5030">
        <v>600</v>
      </c>
      <c r="B5030">
        <v>-0.10199999999999999</v>
      </c>
      <c r="C5030">
        <v>-1.123</v>
      </c>
      <c r="D5030">
        <v>-2.0939999999999999</v>
      </c>
      <c r="E5030">
        <v>-2.9340000000000002</v>
      </c>
      <c r="F5030">
        <v>-3.105</v>
      </c>
      <c r="G5030">
        <v>4.4000000000000004</v>
      </c>
      <c r="H5030">
        <v>-0.01</v>
      </c>
      <c r="I5030">
        <v>4.0359999999999996</v>
      </c>
      <c r="J5030">
        <v>-0.15</v>
      </c>
      <c r="K5030">
        <v>-1.1379999999999999</v>
      </c>
      <c r="L5030">
        <v>-2.129</v>
      </c>
      <c r="M5030">
        <v>-2.9340000000000002</v>
      </c>
      <c r="N5030">
        <v>-3.105</v>
      </c>
      <c r="O5030">
        <v>1.196</v>
      </c>
      <c r="P5030">
        <v>1.204</v>
      </c>
      <c r="Q5030">
        <v>1.2010000000000001</v>
      </c>
      <c r="R5030">
        <v>0.93200000000000005</v>
      </c>
      <c r="S5030">
        <v>0.39200000000000002</v>
      </c>
    </row>
    <row r="5032" spans="1:19" x14ac:dyDescent="0.3">
      <c r="A5032" t="s">
        <v>0</v>
      </c>
      <c r="B5032" t="s">
        <v>388</v>
      </c>
    </row>
    <row r="5033" spans="1:19" x14ac:dyDescent="0.3">
      <c r="A5033">
        <v>0</v>
      </c>
      <c r="B5033">
        <v>-0.10100000000000001</v>
      </c>
      <c r="C5033">
        <v>-1.123</v>
      </c>
      <c r="D5033">
        <v>-2.0939999999999999</v>
      </c>
      <c r="E5033">
        <v>-2.9750000000000001</v>
      </c>
      <c r="F5033">
        <v>-3.18</v>
      </c>
      <c r="G5033">
        <v>4.4000000000000004</v>
      </c>
      <c r="H5033">
        <v>0</v>
      </c>
      <c r="I5033">
        <v>4.0359999999999996</v>
      </c>
      <c r="J5033">
        <v>-0.13400000000000001</v>
      </c>
      <c r="K5033">
        <v>-1.1339999999999999</v>
      </c>
      <c r="L5033">
        <v>-2.1309999999999998</v>
      </c>
      <c r="M5033">
        <v>-2.988</v>
      </c>
      <c r="N5033">
        <v>-3.24</v>
      </c>
      <c r="O5033">
        <v>1.198</v>
      </c>
      <c r="P5033">
        <v>1.198</v>
      </c>
      <c r="Q5033">
        <v>1.194</v>
      </c>
      <c r="R5033">
        <v>0.999</v>
      </c>
      <c r="S5033">
        <v>0.48</v>
      </c>
    </row>
    <row r="5034" spans="1:19" x14ac:dyDescent="0.3">
      <c r="A5034">
        <v>60</v>
      </c>
      <c r="B5034">
        <v>-0.10100000000000001</v>
      </c>
      <c r="C5034">
        <v>-1.123</v>
      </c>
      <c r="D5034">
        <v>-2.0939999999999999</v>
      </c>
      <c r="E5034">
        <v>-2.9750000000000001</v>
      </c>
      <c r="F5034">
        <v>-3.18</v>
      </c>
      <c r="G5034">
        <v>4.4000000000000004</v>
      </c>
      <c r="H5034">
        <v>0</v>
      </c>
      <c r="I5034">
        <v>4.0359999999999996</v>
      </c>
      <c r="J5034">
        <v>-0.13100000000000001</v>
      </c>
      <c r="K5034">
        <v>-1.1319999999999999</v>
      </c>
      <c r="L5034">
        <v>-2.1349999999999998</v>
      </c>
      <c r="M5034">
        <v>-2.9950000000000001</v>
      </c>
      <c r="N5034">
        <v>-3.22</v>
      </c>
      <c r="O5034">
        <v>1.194</v>
      </c>
      <c r="P5034">
        <v>1.208</v>
      </c>
      <c r="Q5034">
        <v>1.2190000000000001</v>
      </c>
      <c r="R5034">
        <v>1.032</v>
      </c>
      <c r="S5034">
        <v>0.43</v>
      </c>
    </row>
    <row r="5035" spans="1:19" x14ac:dyDescent="0.3">
      <c r="A5035">
        <v>120</v>
      </c>
      <c r="B5035">
        <v>-0.10100000000000001</v>
      </c>
      <c r="C5035">
        <v>-1.123</v>
      </c>
      <c r="D5035">
        <v>-2.0939999999999999</v>
      </c>
      <c r="E5035">
        <v>-2.9750000000000001</v>
      </c>
      <c r="F5035">
        <v>-3.18</v>
      </c>
      <c r="G5035">
        <v>4.4000000000000004</v>
      </c>
      <c r="H5035">
        <v>0</v>
      </c>
      <c r="I5035">
        <v>4.0359999999999996</v>
      </c>
      <c r="J5035">
        <v>-0.13500000000000001</v>
      </c>
      <c r="K5035">
        <v>-1.131</v>
      </c>
      <c r="L5035">
        <v>-2.1280000000000001</v>
      </c>
      <c r="M5035">
        <v>-2.9820000000000002</v>
      </c>
      <c r="N5035">
        <v>-3.2149999999999999</v>
      </c>
      <c r="O5035">
        <v>1.2010000000000001</v>
      </c>
      <c r="P5035">
        <v>1.2010000000000001</v>
      </c>
      <c r="Q5035">
        <v>1.1950000000000001</v>
      </c>
      <c r="R5035">
        <v>0.99</v>
      </c>
      <c r="S5035">
        <v>0.42799999999999999</v>
      </c>
    </row>
    <row r="5036" spans="1:19" x14ac:dyDescent="0.3">
      <c r="A5036">
        <v>180</v>
      </c>
      <c r="B5036">
        <v>-0.10100000000000001</v>
      </c>
      <c r="C5036">
        <v>-1.123</v>
      </c>
      <c r="D5036">
        <v>-2.0939999999999999</v>
      </c>
      <c r="E5036">
        <v>-2.9750000000000001</v>
      </c>
      <c r="F5036">
        <v>-3.18</v>
      </c>
      <c r="G5036">
        <v>4.4000000000000004</v>
      </c>
      <c r="H5036">
        <v>0</v>
      </c>
      <c r="I5036">
        <v>4.0359999999999996</v>
      </c>
      <c r="J5036">
        <v>-0.13900000000000001</v>
      </c>
      <c r="K5036">
        <v>-1.135</v>
      </c>
      <c r="L5036">
        <v>-2.133</v>
      </c>
      <c r="M5036">
        <v>-2.9889999999999999</v>
      </c>
      <c r="N5036">
        <v>-3.2109999999999999</v>
      </c>
      <c r="O5036">
        <v>1.206</v>
      </c>
      <c r="P5036">
        <v>1.2150000000000001</v>
      </c>
      <c r="Q5036">
        <v>1.2130000000000001</v>
      </c>
      <c r="R5036">
        <v>1.0169999999999999</v>
      </c>
      <c r="S5036">
        <v>0.42699999999999999</v>
      </c>
    </row>
    <row r="5037" spans="1:19" x14ac:dyDescent="0.3">
      <c r="A5037">
        <v>240</v>
      </c>
      <c r="B5037">
        <v>-0.10100000000000001</v>
      </c>
      <c r="C5037">
        <v>-1.123</v>
      </c>
      <c r="D5037">
        <v>-2.0939999999999999</v>
      </c>
      <c r="E5037">
        <v>-2.9750000000000001</v>
      </c>
      <c r="F5037">
        <v>-3.18</v>
      </c>
      <c r="G5037">
        <v>4.4000000000000004</v>
      </c>
      <c r="H5037">
        <v>0</v>
      </c>
      <c r="I5037">
        <v>4.0359999999999996</v>
      </c>
      <c r="J5037">
        <v>-0.13700000000000001</v>
      </c>
      <c r="K5037">
        <v>-1.133</v>
      </c>
      <c r="L5037">
        <v>-2.13</v>
      </c>
      <c r="M5037">
        <v>-2.9929999999999999</v>
      </c>
      <c r="N5037">
        <v>-3.206</v>
      </c>
      <c r="O5037">
        <v>1.204</v>
      </c>
      <c r="P5037">
        <v>1.2050000000000001</v>
      </c>
      <c r="Q5037">
        <v>1.2</v>
      </c>
      <c r="R5037">
        <v>1.0269999999999999</v>
      </c>
      <c r="S5037">
        <v>0.42499999999999999</v>
      </c>
    </row>
    <row r="5038" spans="1:19" x14ac:dyDescent="0.3">
      <c r="A5038">
        <v>300</v>
      </c>
      <c r="B5038">
        <v>-0.10100000000000001</v>
      </c>
      <c r="C5038">
        <v>-1.123</v>
      </c>
      <c r="D5038">
        <v>-2.0939999999999999</v>
      </c>
      <c r="E5038">
        <v>-2.9750000000000001</v>
      </c>
      <c r="F5038">
        <v>-3.18</v>
      </c>
      <c r="G5038">
        <v>4.4000000000000004</v>
      </c>
      <c r="H5038">
        <v>0</v>
      </c>
      <c r="I5038">
        <v>4.0359999999999996</v>
      </c>
      <c r="J5038">
        <v>-0.13900000000000001</v>
      </c>
      <c r="K5038">
        <v>-1.1339999999999999</v>
      </c>
      <c r="L5038">
        <v>-2.13</v>
      </c>
      <c r="M5038">
        <v>-2.9910000000000001</v>
      </c>
      <c r="N5038">
        <v>-3.2010000000000001</v>
      </c>
      <c r="O5038">
        <v>1.206</v>
      </c>
      <c r="P5038">
        <v>1.2110000000000001</v>
      </c>
      <c r="Q5038">
        <v>1.202</v>
      </c>
      <c r="R5038">
        <v>1.0149999999999999</v>
      </c>
      <c r="S5038">
        <v>0.42299999999999999</v>
      </c>
    </row>
    <row r="5039" spans="1:19" x14ac:dyDescent="0.3">
      <c r="A5039">
        <v>360</v>
      </c>
      <c r="B5039">
        <v>-0.10100000000000001</v>
      </c>
      <c r="C5039">
        <v>-1.123</v>
      </c>
      <c r="D5039">
        <v>-2.0939999999999999</v>
      </c>
      <c r="E5039">
        <v>-2.9750000000000001</v>
      </c>
      <c r="F5039">
        <v>-3.18</v>
      </c>
      <c r="G5039">
        <v>4.4000000000000004</v>
      </c>
      <c r="H5039">
        <v>0</v>
      </c>
      <c r="I5039">
        <v>4.0359999999999996</v>
      </c>
      <c r="J5039">
        <v>-0.13800000000000001</v>
      </c>
      <c r="K5039">
        <v>-1.1339999999999999</v>
      </c>
      <c r="L5039">
        <v>-2.1309999999999998</v>
      </c>
      <c r="M5039">
        <v>-2.9870000000000001</v>
      </c>
      <c r="N5039">
        <v>-3.1970000000000001</v>
      </c>
      <c r="O5039">
        <v>1.2050000000000001</v>
      </c>
      <c r="P5039">
        <v>1.208</v>
      </c>
      <c r="Q5039">
        <v>1.2070000000000001</v>
      </c>
      <c r="R5039">
        <v>1.0029999999999999</v>
      </c>
      <c r="S5039">
        <v>0.42199999999999999</v>
      </c>
    </row>
    <row r="5040" spans="1:19" x14ac:dyDescent="0.3">
      <c r="A5040">
        <v>420</v>
      </c>
      <c r="B5040">
        <v>-0.10100000000000001</v>
      </c>
      <c r="C5040">
        <v>-1.123</v>
      </c>
      <c r="D5040">
        <v>-2.0939999999999999</v>
      </c>
      <c r="E5040">
        <v>-2.9750000000000001</v>
      </c>
      <c r="F5040">
        <v>-3.18</v>
      </c>
      <c r="G5040">
        <v>4.4000000000000004</v>
      </c>
      <c r="H5040">
        <v>0</v>
      </c>
      <c r="I5040">
        <v>4.0359999999999996</v>
      </c>
      <c r="J5040">
        <v>-0.13800000000000001</v>
      </c>
      <c r="K5040">
        <v>-1.1339999999999999</v>
      </c>
      <c r="L5040">
        <v>-2.1309999999999998</v>
      </c>
      <c r="M5040">
        <v>-2.9849999999999999</v>
      </c>
      <c r="N5040">
        <v>-3.1930000000000001</v>
      </c>
      <c r="O5040">
        <v>1.206</v>
      </c>
      <c r="P5040">
        <v>1.2070000000000001</v>
      </c>
      <c r="Q5040">
        <v>1.206</v>
      </c>
      <c r="R5040">
        <v>0.996</v>
      </c>
      <c r="S5040">
        <v>0.42</v>
      </c>
    </row>
    <row r="5041" spans="1:19" x14ac:dyDescent="0.3">
      <c r="A5041">
        <v>480</v>
      </c>
      <c r="B5041">
        <v>-0.10100000000000001</v>
      </c>
      <c r="C5041">
        <v>-1.123</v>
      </c>
      <c r="D5041">
        <v>-2.0939999999999999</v>
      </c>
      <c r="E5041">
        <v>-2.9750000000000001</v>
      </c>
      <c r="F5041">
        <v>-3.18</v>
      </c>
      <c r="G5041">
        <v>4.4000000000000004</v>
      </c>
      <c r="H5041">
        <v>0</v>
      </c>
      <c r="I5041">
        <v>4.0359999999999996</v>
      </c>
      <c r="J5041">
        <v>-0.13900000000000001</v>
      </c>
      <c r="K5041">
        <v>-1.135</v>
      </c>
      <c r="L5041">
        <v>-2.13</v>
      </c>
      <c r="M5041">
        <v>-2.9820000000000002</v>
      </c>
      <c r="N5041">
        <v>-3.1890000000000001</v>
      </c>
      <c r="O5041">
        <v>1.206</v>
      </c>
      <c r="P5041">
        <v>1.2070000000000001</v>
      </c>
      <c r="Q5041">
        <v>1.2030000000000001</v>
      </c>
      <c r="R5041">
        <v>0.99099999999999999</v>
      </c>
      <c r="S5041">
        <v>0.41899999999999998</v>
      </c>
    </row>
    <row r="5042" spans="1:19" x14ac:dyDescent="0.3">
      <c r="A5042">
        <v>540</v>
      </c>
      <c r="B5042">
        <v>-0.10100000000000001</v>
      </c>
      <c r="C5042">
        <v>-1.123</v>
      </c>
      <c r="D5042">
        <v>-2.0939999999999999</v>
      </c>
      <c r="E5042">
        <v>-2.9750000000000001</v>
      </c>
      <c r="F5042">
        <v>-3.18</v>
      </c>
      <c r="G5042">
        <v>4.4000000000000004</v>
      </c>
      <c r="H5042">
        <v>0</v>
      </c>
      <c r="I5042">
        <v>4.0359999999999996</v>
      </c>
      <c r="J5042">
        <v>-0.13900000000000001</v>
      </c>
      <c r="K5042">
        <v>-1.1359999999999999</v>
      </c>
      <c r="L5042">
        <v>-2.13</v>
      </c>
      <c r="M5042">
        <v>-2.98</v>
      </c>
      <c r="N5042">
        <v>-3.1850000000000001</v>
      </c>
      <c r="O5042">
        <v>1.206</v>
      </c>
      <c r="P5042">
        <v>1.208</v>
      </c>
      <c r="Q5042">
        <v>1.2030000000000001</v>
      </c>
      <c r="R5042">
        <v>0.98699999999999999</v>
      </c>
      <c r="S5042">
        <v>0.41799999999999998</v>
      </c>
    </row>
    <row r="5043" spans="1:19" x14ac:dyDescent="0.3">
      <c r="A5043">
        <v>600</v>
      </c>
      <c r="B5043">
        <v>-0.10100000000000001</v>
      </c>
      <c r="C5043">
        <v>-1.123</v>
      </c>
      <c r="D5043">
        <v>-2.0939999999999999</v>
      </c>
      <c r="E5043">
        <v>-2.9750000000000001</v>
      </c>
      <c r="F5043">
        <v>-3.18</v>
      </c>
      <c r="G5043">
        <v>4.4000000000000004</v>
      </c>
      <c r="H5043">
        <v>0</v>
      </c>
      <c r="I5043">
        <v>4.0359999999999996</v>
      </c>
      <c r="J5043">
        <v>-0.13900000000000001</v>
      </c>
      <c r="K5043">
        <v>-1.1359999999999999</v>
      </c>
      <c r="L5043">
        <v>-2.1309999999999998</v>
      </c>
      <c r="M5043">
        <v>-2.9769999999999999</v>
      </c>
      <c r="N5043">
        <v>-3.18</v>
      </c>
      <c r="O5043">
        <v>1.206</v>
      </c>
      <c r="P5043">
        <v>1.2070000000000001</v>
      </c>
      <c r="Q5043">
        <v>1.204</v>
      </c>
      <c r="R5043">
        <v>0.98399999999999999</v>
      </c>
      <c r="S5043">
        <v>0.41599999999999998</v>
      </c>
    </row>
    <row r="5045" spans="1:19" x14ac:dyDescent="0.3">
      <c r="A5045" t="s">
        <v>0</v>
      </c>
      <c r="B5045" t="s">
        <v>389</v>
      </c>
    </row>
    <row r="5046" spans="1:19" x14ac:dyDescent="0.3">
      <c r="A5046">
        <v>0</v>
      </c>
      <c r="B5046">
        <v>-0.10100000000000001</v>
      </c>
      <c r="C5046">
        <v>-1.123</v>
      </c>
      <c r="D5046">
        <v>-2.0939999999999999</v>
      </c>
      <c r="E5046">
        <v>-2.97</v>
      </c>
      <c r="F5046">
        <v>-3.1709999999999998</v>
      </c>
      <c r="G5046">
        <v>4.4000000000000004</v>
      </c>
      <c r="H5046">
        <v>0</v>
      </c>
      <c r="I5046">
        <v>4.0359999999999996</v>
      </c>
      <c r="J5046">
        <v>-0.13400000000000001</v>
      </c>
      <c r="K5046">
        <v>-1.1339999999999999</v>
      </c>
      <c r="L5046">
        <v>-2.1309999999999998</v>
      </c>
      <c r="M5046">
        <v>-2.9830000000000001</v>
      </c>
      <c r="N5046">
        <v>-3.23</v>
      </c>
      <c r="O5046">
        <v>1.198</v>
      </c>
      <c r="P5046">
        <v>1.198</v>
      </c>
      <c r="Q5046">
        <v>1.194</v>
      </c>
      <c r="R5046">
        <v>0.99299999999999999</v>
      </c>
      <c r="S5046">
        <v>0.47699999999999998</v>
      </c>
    </row>
    <row r="5047" spans="1:19" x14ac:dyDescent="0.3">
      <c r="A5047">
        <v>60</v>
      </c>
      <c r="B5047">
        <v>-0.10100000000000001</v>
      </c>
      <c r="C5047">
        <v>-1.123</v>
      </c>
      <c r="D5047">
        <v>-2.0939999999999999</v>
      </c>
      <c r="E5047">
        <v>-2.97</v>
      </c>
      <c r="F5047">
        <v>-3.1709999999999998</v>
      </c>
      <c r="G5047">
        <v>4.4000000000000004</v>
      </c>
      <c r="H5047">
        <v>0</v>
      </c>
      <c r="I5047">
        <v>4.0359999999999996</v>
      </c>
      <c r="J5047">
        <v>-0.13100000000000001</v>
      </c>
      <c r="K5047">
        <v>-1.1319999999999999</v>
      </c>
      <c r="L5047">
        <v>-2.1349999999999998</v>
      </c>
      <c r="M5047">
        <v>-2.99</v>
      </c>
      <c r="N5047">
        <v>-3.21</v>
      </c>
      <c r="O5047">
        <v>1.194</v>
      </c>
      <c r="P5047">
        <v>1.208</v>
      </c>
      <c r="Q5047">
        <v>1.2190000000000001</v>
      </c>
      <c r="R5047">
        <v>1.026</v>
      </c>
      <c r="S5047">
        <v>0.42599999999999999</v>
      </c>
    </row>
    <row r="5048" spans="1:19" x14ac:dyDescent="0.3">
      <c r="A5048">
        <v>120</v>
      </c>
      <c r="B5048">
        <v>-0.10100000000000001</v>
      </c>
      <c r="C5048">
        <v>-1.123</v>
      </c>
      <c r="D5048">
        <v>-2.0939999999999999</v>
      </c>
      <c r="E5048">
        <v>-2.97</v>
      </c>
      <c r="F5048">
        <v>-3.1709999999999998</v>
      </c>
      <c r="G5048">
        <v>4.4000000000000004</v>
      </c>
      <c r="H5048">
        <v>0</v>
      </c>
      <c r="I5048">
        <v>4.0359999999999996</v>
      </c>
      <c r="J5048">
        <v>-0.13500000000000001</v>
      </c>
      <c r="K5048">
        <v>-1.131</v>
      </c>
      <c r="L5048">
        <v>-2.1280000000000001</v>
      </c>
      <c r="M5048">
        <v>-2.9769999999999999</v>
      </c>
      <c r="N5048">
        <v>-3.206</v>
      </c>
      <c r="O5048">
        <v>1.2010000000000001</v>
      </c>
      <c r="P5048">
        <v>1.2010000000000001</v>
      </c>
      <c r="Q5048">
        <v>1.1950000000000001</v>
      </c>
      <c r="R5048">
        <v>0.98399999999999999</v>
      </c>
      <c r="S5048">
        <v>0.42499999999999999</v>
      </c>
    </row>
    <row r="5049" spans="1:19" x14ac:dyDescent="0.3">
      <c r="A5049">
        <v>180</v>
      </c>
      <c r="B5049">
        <v>-0.10100000000000001</v>
      </c>
      <c r="C5049">
        <v>-1.123</v>
      </c>
      <c r="D5049">
        <v>-2.0939999999999999</v>
      </c>
      <c r="E5049">
        <v>-2.97</v>
      </c>
      <c r="F5049">
        <v>-3.1709999999999998</v>
      </c>
      <c r="G5049">
        <v>4.4000000000000004</v>
      </c>
      <c r="H5049">
        <v>0</v>
      </c>
      <c r="I5049">
        <v>4.0359999999999996</v>
      </c>
      <c r="J5049">
        <v>-0.13900000000000001</v>
      </c>
      <c r="K5049">
        <v>-1.135</v>
      </c>
      <c r="L5049">
        <v>-2.133</v>
      </c>
      <c r="M5049">
        <v>-2.9849999999999999</v>
      </c>
      <c r="N5049">
        <v>-3.2010000000000001</v>
      </c>
      <c r="O5049">
        <v>1.206</v>
      </c>
      <c r="P5049">
        <v>1.2150000000000001</v>
      </c>
      <c r="Q5049">
        <v>1.2130000000000001</v>
      </c>
      <c r="R5049">
        <v>1.012</v>
      </c>
      <c r="S5049">
        <v>0.42299999999999999</v>
      </c>
    </row>
    <row r="5050" spans="1:19" x14ac:dyDescent="0.3">
      <c r="A5050">
        <v>240</v>
      </c>
      <c r="B5050">
        <v>-0.10100000000000001</v>
      </c>
      <c r="C5050">
        <v>-1.123</v>
      </c>
      <c r="D5050">
        <v>-2.0939999999999999</v>
      </c>
      <c r="E5050">
        <v>-2.97</v>
      </c>
      <c r="F5050">
        <v>-3.1709999999999998</v>
      </c>
      <c r="G5050">
        <v>4.4000000000000004</v>
      </c>
      <c r="H5050">
        <v>0</v>
      </c>
      <c r="I5050">
        <v>4.0359999999999996</v>
      </c>
      <c r="J5050">
        <v>-0.13700000000000001</v>
      </c>
      <c r="K5050">
        <v>-1.133</v>
      </c>
      <c r="L5050">
        <v>-2.129</v>
      </c>
      <c r="M5050">
        <v>-2.9889999999999999</v>
      </c>
      <c r="N5050">
        <v>-3.1960000000000002</v>
      </c>
      <c r="O5050">
        <v>1.204</v>
      </c>
      <c r="P5050">
        <v>1.2050000000000001</v>
      </c>
      <c r="Q5050">
        <v>1.2</v>
      </c>
      <c r="R5050">
        <v>1.0209999999999999</v>
      </c>
      <c r="S5050">
        <v>0.42199999999999999</v>
      </c>
    </row>
    <row r="5051" spans="1:19" x14ac:dyDescent="0.3">
      <c r="A5051">
        <v>300</v>
      </c>
      <c r="B5051">
        <v>-0.10100000000000001</v>
      </c>
      <c r="C5051">
        <v>-1.123</v>
      </c>
      <c r="D5051">
        <v>-2.0939999999999999</v>
      </c>
      <c r="E5051">
        <v>-2.97</v>
      </c>
      <c r="F5051">
        <v>-3.1709999999999998</v>
      </c>
      <c r="G5051">
        <v>4.4000000000000004</v>
      </c>
      <c r="H5051">
        <v>0</v>
      </c>
      <c r="I5051">
        <v>4.0359999999999996</v>
      </c>
      <c r="J5051">
        <v>-0.13900000000000001</v>
      </c>
      <c r="K5051">
        <v>-1.1339999999999999</v>
      </c>
      <c r="L5051">
        <v>-2.13</v>
      </c>
      <c r="M5051">
        <v>-2.9860000000000002</v>
      </c>
      <c r="N5051">
        <v>-3.1920000000000002</v>
      </c>
      <c r="O5051">
        <v>1.206</v>
      </c>
      <c r="P5051">
        <v>1.2110000000000001</v>
      </c>
      <c r="Q5051">
        <v>1.202</v>
      </c>
      <c r="R5051">
        <v>1.0089999999999999</v>
      </c>
      <c r="S5051">
        <v>0.42</v>
      </c>
    </row>
    <row r="5052" spans="1:19" x14ac:dyDescent="0.3">
      <c r="A5052">
        <v>360</v>
      </c>
      <c r="B5052">
        <v>-0.10100000000000001</v>
      </c>
      <c r="C5052">
        <v>-1.123</v>
      </c>
      <c r="D5052">
        <v>-2.0939999999999999</v>
      </c>
      <c r="E5052">
        <v>-2.97</v>
      </c>
      <c r="F5052">
        <v>-3.1709999999999998</v>
      </c>
      <c r="G5052">
        <v>4.4000000000000004</v>
      </c>
      <c r="H5052">
        <v>0</v>
      </c>
      <c r="I5052">
        <v>4.0359999999999996</v>
      </c>
      <c r="J5052">
        <v>-0.13800000000000001</v>
      </c>
      <c r="K5052">
        <v>-1.1339999999999999</v>
      </c>
      <c r="L5052">
        <v>-2.1309999999999998</v>
      </c>
      <c r="M5052">
        <v>-2.9820000000000002</v>
      </c>
      <c r="N5052">
        <v>-3.1880000000000002</v>
      </c>
      <c r="O5052">
        <v>1.2050000000000001</v>
      </c>
      <c r="P5052">
        <v>1.208</v>
      </c>
      <c r="Q5052">
        <v>1.2070000000000001</v>
      </c>
      <c r="R5052">
        <v>0.996</v>
      </c>
      <c r="S5052">
        <v>0.41899999999999998</v>
      </c>
    </row>
    <row r="5053" spans="1:19" x14ac:dyDescent="0.3">
      <c r="A5053">
        <v>420</v>
      </c>
      <c r="B5053">
        <v>-0.10100000000000001</v>
      </c>
      <c r="C5053">
        <v>-1.123</v>
      </c>
      <c r="D5053">
        <v>-2.0939999999999999</v>
      </c>
      <c r="E5053">
        <v>-2.97</v>
      </c>
      <c r="F5053">
        <v>-3.1709999999999998</v>
      </c>
      <c r="G5053">
        <v>4.4000000000000004</v>
      </c>
      <c r="H5053">
        <v>0</v>
      </c>
      <c r="I5053">
        <v>4.0359999999999996</v>
      </c>
      <c r="J5053">
        <v>-0.13800000000000001</v>
      </c>
      <c r="K5053">
        <v>-1.1339999999999999</v>
      </c>
      <c r="L5053">
        <v>-2.1309999999999998</v>
      </c>
      <c r="M5053">
        <v>-2.9790000000000001</v>
      </c>
      <c r="N5053">
        <v>-3.1840000000000002</v>
      </c>
      <c r="O5053">
        <v>1.206</v>
      </c>
      <c r="P5053">
        <v>1.2070000000000001</v>
      </c>
      <c r="Q5053">
        <v>1.2050000000000001</v>
      </c>
      <c r="R5053">
        <v>0.99</v>
      </c>
      <c r="S5053">
        <v>0.41699999999999998</v>
      </c>
    </row>
    <row r="5054" spans="1:19" x14ac:dyDescent="0.3">
      <c r="A5054">
        <v>480</v>
      </c>
      <c r="B5054">
        <v>-0.10100000000000001</v>
      </c>
      <c r="C5054">
        <v>-1.123</v>
      </c>
      <c r="D5054">
        <v>-2.0939999999999999</v>
      </c>
      <c r="E5054">
        <v>-2.97</v>
      </c>
      <c r="F5054">
        <v>-3.1709999999999998</v>
      </c>
      <c r="G5054">
        <v>4.4000000000000004</v>
      </c>
      <c r="H5054">
        <v>0</v>
      </c>
      <c r="I5054">
        <v>4.0359999999999996</v>
      </c>
      <c r="J5054">
        <v>-0.13900000000000001</v>
      </c>
      <c r="K5054">
        <v>-1.135</v>
      </c>
      <c r="L5054">
        <v>-2.13</v>
      </c>
      <c r="M5054">
        <v>-2.9769999999999999</v>
      </c>
      <c r="N5054">
        <v>-3.1789999999999998</v>
      </c>
      <c r="O5054">
        <v>1.206</v>
      </c>
      <c r="P5054">
        <v>1.2070000000000001</v>
      </c>
      <c r="Q5054">
        <v>1.2030000000000001</v>
      </c>
      <c r="R5054">
        <v>0.98499999999999999</v>
      </c>
      <c r="S5054">
        <v>0.41599999999999998</v>
      </c>
    </row>
    <row r="5055" spans="1:19" x14ac:dyDescent="0.3">
      <c r="A5055">
        <v>540</v>
      </c>
      <c r="B5055">
        <v>-0.10100000000000001</v>
      </c>
      <c r="C5055">
        <v>-1.123</v>
      </c>
      <c r="D5055">
        <v>-2.0939999999999999</v>
      </c>
      <c r="E5055">
        <v>-2.97</v>
      </c>
      <c r="F5055">
        <v>-3.1709999999999998</v>
      </c>
      <c r="G5055">
        <v>4.4000000000000004</v>
      </c>
      <c r="H5055">
        <v>0</v>
      </c>
      <c r="I5055">
        <v>4.0359999999999996</v>
      </c>
      <c r="J5055">
        <v>-0.13900000000000001</v>
      </c>
      <c r="K5055">
        <v>-1.1359999999999999</v>
      </c>
      <c r="L5055">
        <v>-2.13</v>
      </c>
      <c r="M5055">
        <v>-2.9750000000000001</v>
      </c>
      <c r="N5055">
        <v>-3.1749999999999998</v>
      </c>
      <c r="O5055">
        <v>1.206</v>
      </c>
      <c r="P5055">
        <v>1.208</v>
      </c>
      <c r="Q5055">
        <v>1.2030000000000001</v>
      </c>
      <c r="R5055">
        <v>0.98099999999999998</v>
      </c>
      <c r="S5055">
        <v>0.41399999999999998</v>
      </c>
    </row>
    <row r="5056" spans="1:19" x14ac:dyDescent="0.3">
      <c r="A5056">
        <v>600</v>
      </c>
      <c r="B5056">
        <v>-0.10100000000000001</v>
      </c>
      <c r="C5056">
        <v>-1.123</v>
      </c>
      <c r="D5056">
        <v>-2.0939999999999999</v>
      </c>
      <c r="E5056">
        <v>-2.97</v>
      </c>
      <c r="F5056">
        <v>-3.1709999999999998</v>
      </c>
      <c r="G5056">
        <v>4.4000000000000004</v>
      </c>
      <c r="H5056">
        <v>0</v>
      </c>
      <c r="I5056">
        <v>4.0359999999999996</v>
      </c>
      <c r="J5056">
        <v>-0.13900000000000001</v>
      </c>
      <c r="K5056">
        <v>-1.1359999999999999</v>
      </c>
      <c r="L5056">
        <v>-2.1309999999999998</v>
      </c>
      <c r="M5056">
        <v>-2.972</v>
      </c>
      <c r="N5056">
        <v>-3.1709999999999998</v>
      </c>
      <c r="O5056">
        <v>1.206</v>
      </c>
      <c r="P5056">
        <v>1.2070000000000001</v>
      </c>
      <c r="Q5056">
        <v>1.204</v>
      </c>
      <c r="R5056">
        <v>0.97699999999999998</v>
      </c>
      <c r="S5056">
        <v>0.41299999999999998</v>
      </c>
    </row>
    <row r="5058" spans="1:19" x14ac:dyDescent="0.3">
      <c r="A5058" t="s">
        <v>0</v>
      </c>
      <c r="B5058" t="s">
        <v>390</v>
      </c>
    </row>
    <row r="5059" spans="1:19" x14ac:dyDescent="0.3">
      <c r="A5059">
        <v>0</v>
      </c>
      <c r="B5059">
        <v>-0.10100000000000001</v>
      </c>
      <c r="C5059">
        <v>-1.123</v>
      </c>
      <c r="D5059">
        <v>-2.0939999999999999</v>
      </c>
      <c r="E5059">
        <v>-2.9660000000000002</v>
      </c>
      <c r="F5059">
        <v>-3.161</v>
      </c>
      <c r="G5059">
        <v>4.4000000000000004</v>
      </c>
      <c r="H5059">
        <v>0</v>
      </c>
      <c r="I5059">
        <v>4.0359999999999996</v>
      </c>
      <c r="J5059">
        <v>-0.13400000000000001</v>
      </c>
      <c r="K5059">
        <v>-1.1339999999999999</v>
      </c>
      <c r="L5059">
        <v>-2.13</v>
      </c>
      <c r="M5059">
        <v>-2.9780000000000002</v>
      </c>
      <c r="N5059">
        <v>-3.22</v>
      </c>
      <c r="O5059">
        <v>1.198</v>
      </c>
      <c r="P5059">
        <v>1.198</v>
      </c>
      <c r="Q5059">
        <v>1.1930000000000001</v>
      </c>
      <c r="R5059">
        <v>0.98699999999999999</v>
      </c>
      <c r="S5059">
        <v>0.47299999999999998</v>
      </c>
    </row>
    <row r="5060" spans="1:19" x14ac:dyDescent="0.3">
      <c r="A5060">
        <v>60</v>
      </c>
      <c r="B5060">
        <v>-0.10100000000000001</v>
      </c>
      <c r="C5060">
        <v>-1.123</v>
      </c>
      <c r="D5060">
        <v>-2.0939999999999999</v>
      </c>
      <c r="E5060">
        <v>-2.9660000000000002</v>
      </c>
      <c r="F5060">
        <v>-3.161</v>
      </c>
      <c r="G5060">
        <v>4.4000000000000004</v>
      </c>
      <c r="H5060">
        <v>0</v>
      </c>
      <c r="I5060">
        <v>4.0359999999999996</v>
      </c>
      <c r="J5060">
        <v>-0.13100000000000001</v>
      </c>
      <c r="K5060">
        <v>-1.1319999999999999</v>
      </c>
      <c r="L5060">
        <v>-2.1339999999999999</v>
      </c>
      <c r="M5060">
        <v>-2.9849999999999999</v>
      </c>
      <c r="N5060">
        <v>-3.2</v>
      </c>
      <c r="O5060">
        <v>1.194</v>
      </c>
      <c r="P5060">
        <v>1.208</v>
      </c>
      <c r="Q5060">
        <v>1.218</v>
      </c>
      <c r="R5060">
        <v>1.02</v>
      </c>
      <c r="S5060">
        <v>0.42299999999999999</v>
      </c>
    </row>
    <row r="5061" spans="1:19" x14ac:dyDescent="0.3">
      <c r="A5061">
        <v>120</v>
      </c>
      <c r="B5061">
        <v>-0.10100000000000001</v>
      </c>
      <c r="C5061">
        <v>-1.123</v>
      </c>
      <c r="D5061">
        <v>-2.0939999999999999</v>
      </c>
      <c r="E5061">
        <v>-2.9660000000000002</v>
      </c>
      <c r="F5061">
        <v>-3.161</v>
      </c>
      <c r="G5061">
        <v>4.4000000000000004</v>
      </c>
      <c r="H5061">
        <v>0</v>
      </c>
      <c r="I5061">
        <v>4.0359999999999996</v>
      </c>
      <c r="J5061">
        <v>-0.13500000000000001</v>
      </c>
      <c r="K5061">
        <v>-1.131</v>
      </c>
      <c r="L5061">
        <v>-2.1280000000000001</v>
      </c>
      <c r="M5061">
        <v>-2.972</v>
      </c>
      <c r="N5061">
        <v>-3.1960000000000002</v>
      </c>
      <c r="O5061">
        <v>1.2</v>
      </c>
      <c r="P5061">
        <v>1.2010000000000001</v>
      </c>
      <c r="Q5061">
        <v>1.1950000000000001</v>
      </c>
      <c r="R5061">
        <v>0.97799999999999998</v>
      </c>
      <c r="S5061">
        <v>0.42099999999999999</v>
      </c>
    </row>
    <row r="5062" spans="1:19" x14ac:dyDescent="0.3">
      <c r="A5062">
        <v>180</v>
      </c>
      <c r="B5062">
        <v>-0.10100000000000001</v>
      </c>
      <c r="C5062">
        <v>-1.123</v>
      </c>
      <c r="D5062">
        <v>-2.0939999999999999</v>
      </c>
      <c r="E5062">
        <v>-2.9660000000000002</v>
      </c>
      <c r="F5062">
        <v>-3.161</v>
      </c>
      <c r="G5062">
        <v>4.4000000000000004</v>
      </c>
      <c r="H5062">
        <v>0</v>
      </c>
      <c r="I5062">
        <v>4.0359999999999996</v>
      </c>
      <c r="J5062">
        <v>-0.13900000000000001</v>
      </c>
      <c r="K5062">
        <v>-1.135</v>
      </c>
      <c r="L5062">
        <v>-2.133</v>
      </c>
      <c r="M5062">
        <v>-2.98</v>
      </c>
      <c r="N5062">
        <v>-3.1920000000000002</v>
      </c>
      <c r="O5062">
        <v>1.206</v>
      </c>
      <c r="P5062">
        <v>1.2150000000000001</v>
      </c>
      <c r="Q5062">
        <v>1.2130000000000001</v>
      </c>
      <c r="R5062">
        <v>1.006</v>
      </c>
      <c r="S5062">
        <v>0.42</v>
      </c>
    </row>
    <row r="5063" spans="1:19" x14ac:dyDescent="0.3">
      <c r="A5063">
        <v>240</v>
      </c>
      <c r="B5063">
        <v>-0.10100000000000001</v>
      </c>
      <c r="C5063">
        <v>-1.123</v>
      </c>
      <c r="D5063">
        <v>-2.0939999999999999</v>
      </c>
      <c r="E5063">
        <v>-2.9660000000000002</v>
      </c>
      <c r="F5063">
        <v>-3.161</v>
      </c>
      <c r="G5063">
        <v>4.4000000000000004</v>
      </c>
      <c r="H5063">
        <v>0</v>
      </c>
      <c r="I5063">
        <v>4.0359999999999996</v>
      </c>
      <c r="J5063">
        <v>-0.13700000000000001</v>
      </c>
      <c r="K5063">
        <v>-1.133</v>
      </c>
      <c r="L5063">
        <v>-2.129</v>
      </c>
      <c r="M5063">
        <v>-2.984</v>
      </c>
      <c r="N5063">
        <v>-3.1859999999999999</v>
      </c>
      <c r="O5063">
        <v>1.204</v>
      </c>
      <c r="P5063">
        <v>1.2050000000000001</v>
      </c>
      <c r="Q5063">
        <v>1.1990000000000001</v>
      </c>
      <c r="R5063">
        <v>1.0149999999999999</v>
      </c>
      <c r="S5063">
        <v>0.41799999999999998</v>
      </c>
    </row>
    <row r="5064" spans="1:19" x14ac:dyDescent="0.3">
      <c r="A5064">
        <v>300</v>
      </c>
      <c r="B5064">
        <v>-0.10100000000000001</v>
      </c>
      <c r="C5064">
        <v>-1.123</v>
      </c>
      <c r="D5064">
        <v>-2.0939999999999999</v>
      </c>
      <c r="E5064">
        <v>-2.9660000000000002</v>
      </c>
      <c r="F5064">
        <v>-3.161</v>
      </c>
      <c r="G5064">
        <v>4.4000000000000004</v>
      </c>
      <c r="H5064">
        <v>0</v>
      </c>
      <c r="I5064">
        <v>4.0359999999999996</v>
      </c>
      <c r="J5064">
        <v>-0.13900000000000001</v>
      </c>
      <c r="K5064">
        <v>-1.1339999999999999</v>
      </c>
      <c r="L5064">
        <v>-2.13</v>
      </c>
      <c r="M5064">
        <v>-2.9809999999999999</v>
      </c>
      <c r="N5064">
        <v>-3.1819999999999999</v>
      </c>
      <c r="O5064">
        <v>1.206</v>
      </c>
      <c r="P5064">
        <v>1.2110000000000001</v>
      </c>
      <c r="Q5064">
        <v>1.202</v>
      </c>
      <c r="R5064">
        <v>1.0029999999999999</v>
      </c>
      <c r="S5064">
        <v>0.41699999999999998</v>
      </c>
    </row>
    <row r="5065" spans="1:19" x14ac:dyDescent="0.3">
      <c r="A5065">
        <v>360</v>
      </c>
      <c r="B5065">
        <v>-0.10100000000000001</v>
      </c>
      <c r="C5065">
        <v>-1.123</v>
      </c>
      <c r="D5065">
        <v>-2.0939999999999999</v>
      </c>
      <c r="E5065">
        <v>-2.9660000000000002</v>
      </c>
      <c r="F5065">
        <v>-3.161</v>
      </c>
      <c r="G5065">
        <v>4.4000000000000004</v>
      </c>
      <c r="H5065">
        <v>0</v>
      </c>
      <c r="I5065">
        <v>4.0359999999999996</v>
      </c>
      <c r="J5065">
        <v>-0.13800000000000001</v>
      </c>
      <c r="K5065">
        <v>-1.1339999999999999</v>
      </c>
      <c r="L5065">
        <v>-2.1309999999999998</v>
      </c>
      <c r="M5065">
        <v>-2.9769999999999999</v>
      </c>
      <c r="N5065">
        <v>-3.1779999999999999</v>
      </c>
      <c r="O5065">
        <v>1.2050000000000001</v>
      </c>
      <c r="P5065">
        <v>1.208</v>
      </c>
      <c r="Q5065">
        <v>1.2070000000000001</v>
      </c>
      <c r="R5065">
        <v>0.99</v>
      </c>
      <c r="S5065">
        <v>0.41499999999999998</v>
      </c>
    </row>
    <row r="5066" spans="1:19" x14ac:dyDescent="0.3">
      <c r="A5066">
        <v>420</v>
      </c>
      <c r="B5066">
        <v>-0.10100000000000001</v>
      </c>
      <c r="C5066">
        <v>-1.123</v>
      </c>
      <c r="D5066">
        <v>-2.0939999999999999</v>
      </c>
      <c r="E5066">
        <v>-2.9660000000000002</v>
      </c>
      <c r="F5066">
        <v>-3.161</v>
      </c>
      <c r="G5066">
        <v>4.4000000000000004</v>
      </c>
      <c r="H5066">
        <v>0</v>
      </c>
      <c r="I5066">
        <v>4.0359999999999996</v>
      </c>
      <c r="J5066">
        <v>-0.13800000000000001</v>
      </c>
      <c r="K5066">
        <v>-1.1339999999999999</v>
      </c>
      <c r="L5066">
        <v>-2.1309999999999998</v>
      </c>
      <c r="M5066">
        <v>-2.9740000000000002</v>
      </c>
      <c r="N5066">
        <v>-3.1739999999999999</v>
      </c>
      <c r="O5066">
        <v>1.206</v>
      </c>
      <c r="P5066">
        <v>1.2070000000000001</v>
      </c>
      <c r="Q5066">
        <v>1.2050000000000001</v>
      </c>
      <c r="R5066">
        <v>0.98299999999999998</v>
      </c>
      <c r="S5066">
        <v>0.41399999999999998</v>
      </c>
    </row>
    <row r="5067" spans="1:19" x14ac:dyDescent="0.3">
      <c r="A5067">
        <v>480</v>
      </c>
      <c r="B5067">
        <v>-0.10100000000000001</v>
      </c>
      <c r="C5067">
        <v>-1.123</v>
      </c>
      <c r="D5067">
        <v>-2.0939999999999999</v>
      </c>
      <c r="E5067">
        <v>-2.9660000000000002</v>
      </c>
      <c r="F5067">
        <v>-3.161</v>
      </c>
      <c r="G5067">
        <v>4.4000000000000004</v>
      </c>
      <c r="H5067">
        <v>0</v>
      </c>
      <c r="I5067">
        <v>4.0359999999999996</v>
      </c>
      <c r="J5067">
        <v>-0.13900000000000001</v>
      </c>
      <c r="K5067">
        <v>-1.135</v>
      </c>
      <c r="L5067">
        <v>-2.13</v>
      </c>
      <c r="M5067">
        <v>-2.972</v>
      </c>
      <c r="N5067">
        <v>-3.17</v>
      </c>
      <c r="O5067">
        <v>1.206</v>
      </c>
      <c r="P5067">
        <v>1.2070000000000001</v>
      </c>
      <c r="Q5067">
        <v>1.2030000000000001</v>
      </c>
      <c r="R5067">
        <v>0.97799999999999998</v>
      </c>
      <c r="S5067">
        <v>0.41299999999999998</v>
      </c>
    </row>
    <row r="5068" spans="1:19" x14ac:dyDescent="0.3">
      <c r="A5068">
        <v>540</v>
      </c>
      <c r="B5068">
        <v>-0.10100000000000001</v>
      </c>
      <c r="C5068">
        <v>-1.123</v>
      </c>
      <c r="D5068">
        <v>-2.0939999999999999</v>
      </c>
      <c r="E5068">
        <v>-2.9660000000000002</v>
      </c>
      <c r="F5068">
        <v>-3.161</v>
      </c>
      <c r="G5068">
        <v>4.4000000000000004</v>
      </c>
      <c r="H5068">
        <v>0</v>
      </c>
      <c r="I5068">
        <v>4.0359999999999996</v>
      </c>
      <c r="J5068">
        <v>-0.13900000000000001</v>
      </c>
      <c r="K5068">
        <v>-1.1359999999999999</v>
      </c>
      <c r="L5068">
        <v>-2.13</v>
      </c>
      <c r="M5068">
        <v>-2.9689999999999999</v>
      </c>
      <c r="N5068">
        <v>-3.165</v>
      </c>
      <c r="O5068">
        <v>1.206</v>
      </c>
      <c r="P5068">
        <v>1.208</v>
      </c>
      <c r="Q5068">
        <v>1.2030000000000001</v>
      </c>
      <c r="R5068">
        <v>0.97399999999999998</v>
      </c>
      <c r="S5068">
        <v>0.41099999999999998</v>
      </c>
    </row>
    <row r="5069" spans="1:19" x14ac:dyDescent="0.3">
      <c r="A5069">
        <v>600</v>
      </c>
      <c r="B5069">
        <v>-0.10100000000000001</v>
      </c>
      <c r="C5069">
        <v>-1.123</v>
      </c>
      <c r="D5069">
        <v>-2.0939999999999999</v>
      </c>
      <c r="E5069">
        <v>-2.9660000000000002</v>
      </c>
      <c r="F5069">
        <v>-3.161</v>
      </c>
      <c r="G5069">
        <v>4.4000000000000004</v>
      </c>
      <c r="H5069">
        <v>0</v>
      </c>
      <c r="I5069">
        <v>4.0359999999999996</v>
      </c>
      <c r="J5069">
        <v>-0.13900000000000001</v>
      </c>
      <c r="K5069">
        <v>-1.1359999999999999</v>
      </c>
      <c r="L5069">
        <v>-2.13</v>
      </c>
      <c r="M5069">
        <v>-2.9670000000000001</v>
      </c>
      <c r="N5069">
        <v>-3.161</v>
      </c>
      <c r="O5069">
        <v>1.206</v>
      </c>
      <c r="P5069">
        <v>1.2070000000000001</v>
      </c>
      <c r="Q5069">
        <v>1.2030000000000001</v>
      </c>
      <c r="R5069">
        <v>0.97</v>
      </c>
      <c r="S5069">
        <v>0.41</v>
      </c>
    </row>
    <row r="5071" spans="1:19" x14ac:dyDescent="0.3">
      <c r="A5071" t="s">
        <v>0</v>
      </c>
      <c r="B5071" t="s">
        <v>391</v>
      </c>
    </row>
    <row r="5072" spans="1:19" x14ac:dyDescent="0.3">
      <c r="A5072">
        <v>0</v>
      </c>
      <c r="B5072">
        <v>-0.10100000000000001</v>
      </c>
      <c r="C5072">
        <v>-1.123</v>
      </c>
      <c r="D5072">
        <v>-2.0939999999999999</v>
      </c>
      <c r="E5072">
        <v>-2.9609999999999999</v>
      </c>
      <c r="F5072">
        <v>-3.1520000000000001</v>
      </c>
      <c r="G5072">
        <v>4.4000000000000004</v>
      </c>
      <c r="H5072">
        <v>0</v>
      </c>
      <c r="I5072">
        <v>4.0359999999999996</v>
      </c>
      <c r="J5072">
        <v>-0.13400000000000001</v>
      </c>
      <c r="K5072">
        <v>-1.1339999999999999</v>
      </c>
      <c r="L5072">
        <v>-2.13</v>
      </c>
      <c r="M5072">
        <v>-2.9729999999999999</v>
      </c>
      <c r="N5072">
        <v>-3.21</v>
      </c>
      <c r="O5072">
        <v>1.198</v>
      </c>
      <c r="P5072">
        <v>1.198</v>
      </c>
      <c r="Q5072">
        <v>1.1930000000000001</v>
      </c>
      <c r="R5072">
        <v>0.98199999999999998</v>
      </c>
      <c r="S5072">
        <v>0.46899999999999997</v>
      </c>
    </row>
    <row r="5073" spans="1:19" x14ac:dyDescent="0.3">
      <c r="A5073">
        <v>60</v>
      </c>
      <c r="B5073">
        <v>-0.10100000000000001</v>
      </c>
      <c r="C5073">
        <v>-1.123</v>
      </c>
      <c r="D5073">
        <v>-2.0939999999999999</v>
      </c>
      <c r="E5073">
        <v>-2.9609999999999999</v>
      </c>
      <c r="F5073">
        <v>-3.1520000000000001</v>
      </c>
      <c r="G5073">
        <v>4.4000000000000004</v>
      </c>
      <c r="H5073">
        <v>0</v>
      </c>
      <c r="I5073">
        <v>4.0359999999999996</v>
      </c>
      <c r="J5073">
        <v>-0.13100000000000001</v>
      </c>
      <c r="K5073">
        <v>-1.1319999999999999</v>
      </c>
      <c r="L5073">
        <v>-2.1339999999999999</v>
      </c>
      <c r="M5073">
        <v>-2.98</v>
      </c>
      <c r="N5073">
        <v>-3.19</v>
      </c>
      <c r="O5073">
        <v>1.194</v>
      </c>
      <c r="P5073">
        <v>1.2090000000000001</v>
      </c>
      <c r="Q5073">
        <v>1.2190000000000001</v>
      </c>
      <c r="R5073">
        <v>1.0129999999999999</v>
      </c>
      <c r="S5073">
        <v>0.42</v>
      </c>
    </row>
    <row r="5074" spans="1:19" x14ac:dyDescent="0.3">
      <c r="A5074">
        <v>120</v>
      </c>
      <c r="B5074">
        <v>-0.10100000000000001</v>
      </c>
      <c r="C5074">
        <v>-1.123</v>
      </c>
      <c r="D5074">
        <v>-2.0939999999999999</v>
      </c>
      <c r="E5074">
        <v>-2.9609999999999999</v>
      </c>
      <c r="F5074">
        <v>-3.1520000000000001</v>
      </c>
      <c r="G5074">
        <v>4.4000000000000004</v>
      </c>
      <c r="H5074">
        <v>0</v>
      </c>
      <c r="I5074">
        <v>4.0359999999999996</v>
      </c>
      <c r="J5074">
        <v>-0.13500000000000001</v>
      </c>
      <c r="K5074">
        <v>-1.131</v>
      </c>
      <c r="L5074">
        <v>-2.1280000000000001</v>
      </c>
      <c r="M5074">
        <v>-2.9670000000000001</v>
      </c>
      <c r="N5074">
        <v>-3.1850000000000001</v>
      </c>
      <c r="O5074">
        <v>1.2</v>
      </c>
      <c r="P5074">
        <v>1.2010000000000001</v>
      </c>
      <c r="Q5074">
        <v>1.1950000000000001</v>
      </c>
      <c r="R5074">
        <v>0.97199999999999998</v>
      </c>
      <c r="S5074">
        <v>0.41799999999999998</v>
      </c>
    </row>
    <row r="5075" spans="1:19" x14ac:dyDescent="0.3">
      <c r="A5075">
        <v>180</v>
      </c>
      <c r="B5075">
        <v>-0.10100000000000001</v>
      </c>
      <c r="C5075">
        <v>-1.123</v>
      </c>
      <c r="D5075">
        <v>-2.0939999999999999</v>
      </c>
      <c r="E5075">
        <v>-2.9609999999999999</v>
      </c>
      <c r="F5075">
        <v>-3.1520000000000001</v>
      </c>
      <c r="G5075">
        <v>4.4000000000000004</v>
      </c>
      <c r="H5075">
        <v>0</v>
      </c>
      <c r="I5075">
        <v>4.0359999999999996</v>
      </c>
      <c r="J5075">
        <v>-0.13900000000000001</v>
      </c>
      <c r="K5075">
        <v>-1.135</v>
      </c>
      <c r="L5075">
        <v>-2.1320000000000001</v>
      </c>
      <c r="M5075">
        <v>-2.9750000000000001</v>
      </c>
      <c r="N5075">
        <v>-3.1819999999999999</v>
      </c>
      <c r="O5075">
        <v>1.206</v>
      </c>
      <c r="P5075">
        <v>1.2150000000000001</v>
      </c>
      <c r="Q5075">
        <v>1.212</v>
      </c>
      <c r="R5075">
        <v>1.0009999999999999</v>
      </c>
      <c r="S5075">
        <v>0.41699999999999998</v>
      </c>
    </row>
    <row r="5076" spans="1:19" x14ac:dyDescent="0.3">
      <c r="A5076">
        <v>240</v>
      </c>
      <c r="B5076">
        <v>-0.10100000000000001</v>
      </c>
      <c r="C5076">
        <v>-1.123</v>
      </c>
      <c r="D5076">
        <v>-2.0939999999999999</v>
      </c>
      <c r="E5076">
        <v>-2.9609999999999999</v>
      </c>
      <c r="F5076">
        <v>-3.1520000000000001</v>
      </c>
      <c r="G5076">
        <v>4.4000000000000004</v>
      </c>
      <c r="H5076">
        <v>0</v>
      </c>
      <c r="I5076">
        <v>4.0359999999999996</v>
      </c>
      <c r="J5076">
        <v>-0.13700000000000001</v>
      </c>
      <c r="K5076">
        <v>-1.133</v>
      </c>
      <c r="L5076">
        <v>-2.129</v>
      </c>
      <c r="M5076">
        <v>-2.9790000000000001</v>
      </c>
      <c r="N5076">
        <v>-3.177</v>
      </c>
      <c r="O5076">
        <v>1.204</v>
      </c>
      <c r="P5076">
        <v>1.2050000000000001</v>
      </c>
      <c r="Q5076">
        <v>1.198</v>
      </c>
      <c r="R5076">
        <v>1.0089999999999999</v>
      </c>
      <c r="S5076">
        <v>0.41499999999999998</v>
      </c>
    </row>
    <row r="5077" spans="1:19" x14ac:dyDescent="0.3">
      <c r="A5077">
        <v>300</v>
      </c>
      <c r="B5077">
        <v>-0.10100000000000001</v>
      </c>
      <c r="C5077">
        <v>-1.123</v>
      </c>
      <c r="D5077">
        <v>-2.0939999999999999</v>
      </c>
      <c r="E5077">
        <v>-2.9609999999999999</v>
      </c>
      <c r="F5077">
        <v>-3.1520000000000001</v>
      </c>
      <c r="G5077">
        <v>4.4000000000000004</v>
      </c>
      <c r="H5077">
        <v>0</v>
      </c>
      <c r="I5077">
        <v>4.0359999999999996</v>
      </c>
      <c r="J5077">
        <v>-0.13900000000000001</v>
      </c>
      <c r="K5077">
        <v>-1.1339999999999999</v>
      </c>
      <c r="L5077">
        <v>-2.13</v>
      </c>
      <c r="M5077">
        <v>-2.976</v>
      </c>
      <c r="N5077">
        <v>-3.1720000000000002</v>
      </c>
      <c r="O5077">
        <v>1.206</v>
      </c>
      <c r="P5077">
        <v>1.2110000000000001</v>
      </c>
      <c r="Q5077">
        <v>1.2010000000000001</v>
      </c>
      <c r="R5077">
        <v>0.996</v>
      </c>
      <c r="S5077">
        <v>0.41299999999999998</v>
      </c>
    </row>
    <row r="5078" spans="1:19" x14ac:dyDescent="0.3">
      <c r="A5078">
        <v>360</v>
      </c>
      <c r="B5078">
        <v>-0.10100000000000001</v>
      </c>
      <c r="C5078">
        <v>-1.123</v>
      </c>
      <c r="D5078">
        <v>-2.0939999999999999</v>
      </c>
      <c r="E5078">
        <v>-2.9609999999999999</v>
      </c>
      <c r="F5078">
        <v>-3.1520000000000001</v>
      </c>
      <c r="G5078">
        <v>4.4000000000000004</v>
      </c>
      <c r="H5078">
        <v>0</v>
      </c>
      <c r="I5078">
        <v>4.0359999999999996</v>
      </c>
      <c r="J5078">
        <v>-0.13800000000000001</v>
      </c>
      <c r="K5078">
        <v>-1.1339999999999999</v>
      </c>
      <c r="L5078">
        <v>-2.1309999999999998</v>
      </c>
      <c r="M5078">
        <v>-2.972</v>
      </c>
      <c r="N5078">
        <v>-3.1680000000000001</v>
      </c>
      <c r="O5078">
        <v>1.2050000000000001</v>
      </c>
      <c r="P5078">
        <v>1.208</v>
      </c>
      <c r="Q5078">
        <v>1.2070000000000001</v>
      </c>
      <c r="R5078">
        <v>0.98299999999999998</v>
      </c>
      <c r="S5078">
        <v>0.41199999999999998</v>
      </c>
    </row>
    <row r="5079" spans="1:19" x14ac:dyDescent="0.3">
      <c r="A5079">
        <v>420</v>
      </c>
      <c r="B5079">
        <v>-0.10100000000000001</v>
      </c>
      <c r="C5079">
        <v>-1.123</v>
      </c>
      <c r="D5079">
        <v>-2.0939999999999999</v>
      </c>
      <c r="E5079">
        <v>-2.9609999999999999</v>
      </c>
      <c r="F5079">
        <v>-3.1520000000000001</v>
      </c>
      <c r="G5079">
        <v>4.4000000000000004</v>
      </c>
      <c r="H5079">
        <v>0</v>
      </c>
      <c r="I5079">
        <v>4.0359999999999996</v>
      </c>
      <c r="J5079">
        <v>-0.13800000000000001</v>
      </c>
      <c r="K5079">
        <v>-1.1339999999999999</v>
      </c>
      <c r="L5079">
        <v>-2.1309999999999998</v>
      </c>
      <c r="M5079">
        <v>-2.9689999999999999</v>
      </c>
      <c r="N5079">
        <v>-3.1640000000000001</v>
      </c>
      <c r="O5079">
        <v>1.206</v>
      </c>
      <c r="P5079">
        <v>1.2070000000000001</v>
      </c>
      <c r="Q5079">
        <v>1.2050000000000001</v>
      </c>
      <c r="R5079">
        <v>0.97699999999999998</v>
      </c>
      <c r="S5079">
        <v>0.41099999999999998</v>
      </c>
    </row>
    <row r="5080" spans="1:19" x14ac:dyDescent="0.3">
      <c r="A5080">
        <v>480</v>
      </c>
      <c r="B5080">
        <v>-0.10100000000000001</v>
      </c>
      <c r="C5080">
        <v>-1.123</v>
      </c>
      <c r="D5080">
        <v>-2.0939999999999999</v>
      </c>
      <c r="E5080">
        <v>-2.9609999999999999</v>
      </c>
      <c r="F5080">
        <v>-3.1520000000000001</v>
      </c>
      <c r="G5080">
        <v>4.4000000000000004</v>
      </c>
      <c r="H5080">
        <v>0</v>
      </c>
      <c r="I5080">
        <v>4.0359999999999996</v>
      </c>
      <c r="J5080">
        <v>-0.13900000000000001</v>
      </c>
      <c r="K5080">
        <v>-1.135</v>
      </c>
      <c r="L5080">
        <v>-2.13</v>
      </c>
      <c r="M5080">
        <v>-2.9670000000000001</v>
      </c>
      <c r="N5080">
        <v>-3.16</v>
      </c>
      <c r="O5080">
        <v>1.206</v>
      </c>
      <c r="P5080">
        <v>1.2070000000000001</v>
      </c>
      <c r="Q5080">
        <v>1.202</v>
      </c>
      <c r="R5080">
        <v>0.97199999999999998</v>
      </c>
      <c r="S5080">
        <v>0.41</v>
      </c>
    </row>
    <row r="5081" spans="1:19" x14ac:dyDescent="0.3">
      <c r="A5081">
        <v>540</v>
      </c>
      <c r="B5081">
        <v>-0.10100000000000001</v>
      </c>
      <c r="C5081">
        <v>-1.123</v>
      </c>
      <c r="D5081">
        <v>-2.0939999999999999</v>
      </c>
      <c r="E5081">
        <v>-2.9609999999999999</v>
      </c>
      <c r="F5081">
        <v>-3.1520000000000001</v>
      </c>
      <c r="G5081">
        <v>4.4000000000000004</v>
      </c>
      <c r="H5081">
        <v>0</v>
      </c>
      <c r="I5081">
        <v>4.0359999999999996</v>
      </c>
      <c r="J5081">
        <v>-0.13900000000000001</v>
      </c>
      <c r="K5081">
        <v>-1.1359999999999999</v>
      </c>
      <c r="L5081">
        <v>-2.13</v>
      </c>
      <c r="M5081">
        <v>-2.964</v>
      </c>
      <c r="N5081">
        <v>-3.1560000000000001</v>
      </c>
      <c r="O5081">
        <v>1.206</v>
      </c>
      <c r="P5081">
        <v>1.208</v>
      </c>
      <c r="Q5081">
        <v>1.202</v>
      </c>
      <c r="R5081">
        <v>0.96799999999999997</v>
      </c>
      <c r="S5081">
        <v>0.40799999999999997</v>
      </c>
    </row>
    <row r="5082" spans="1:19" x14ac:dyDescent="0.3">
      <c r="A5082">
        <v>600</v>
      </c>
      <c r="B5082">
        <v>-0.10100000000000001</v>
      </c>
      <c r="C5082">
        <v>-1.123</v>
      </c>
      <c r="D5082">
        <v>-2.0939999999999999</v>
      </c>
      <c r="E5082">
        <v>-2.9609999999999999</v>
      </c>
      <c r="F5082">
        <v>-3.1520000000000001</v>
      </c>
      <c r="G5082">
        <v>4.4000000000000004</v>
      </c>
      <c r="H5082">
        <v>0</v>
      </c>
      <c r="I5082">
        <v>4.0359999999999996</v>
      </c>
      <c r="J5082">
        <v>-0.13900000000000001</v>
      </c>
      <c r="K5082">
        <v>-1.1359999999999999</v>
      </c>
      <c r="L5082">
        <v>-2.13</v>
      </c>
      <c r="M5082">
        <v>-2.9609999999999999</v>
      </c>
      <c r="N5082">
        <v>-3.1520000000000001</v>
      </c>
      <c r="O5082">
        <v>1.206</v>
      </c>
      <c r="P5082">
        <v>1.2070000000000001</v>
      </c>
      <c r="Q5082">
        <v>1.2030000000000001</v>
      </c>
      <c r="R5082">
        <v>0.96399999999999997</v>
      </c>
      <c r="S5082">
        <v>0.40699999999999997</v>
      </c>
    </row>
    <row r="5084" spans="1:19" x14ac:dyDescent="0.3">
      <c r="A5084" t="s">
        <v>0</v>
      </c>
      <c r="B5084" t="s">
        <v>392</v>
      </c>
    </row>
    <row r="5085" spans="1:19" x14ac:dyDescent="0.3">
      <c r="A5085">
        <v>0</v>
      </c>
      <c r="B5085">
        <v>-0.10100000000000001</v>
      </c>
      <c r="C5085">
        <v>-1.123</v>
      </c>
      <c r="D5085">
        <v>-2.0939999999999999</v>
      </c>
      <c r="E5085">
        <v>-2.956</v>
      </c>
      <c r="F5085">
        <v>-3.1419999999999999</v>
      </c>
      <c r="G5085">
        <v>4.4000000000000004</v>
      </c>
      <c r="H5085">
        <v>0</v>
      </c>
      <c r="I5085">
        <v>4.0359999999999996</v>
      </c>
      <c r="J5085">
        <v>-0.13400000000000001</v>
      </c>
      <c r="K5085">
        <v>-1.1339999999999999</v>
      </c>
      <c r="L5085">
        <v>-2.13</v>
      </c>
      <c r="M5085">
        <v>-2.968</v>
      </c>
      <c r="N5085">
        <v>-3.2</v>
      </c>
      <c r="O5085">
        <v>1.198</v>
      </c>
      <c r="P5085">
        <v>1.198</v>
      </c>
      <c r="Q5085">
        <v>1.1930000000000001</v>
      </c>
      <c r="R5085">
        <v>0.97599999999999998</v>
      </c>
      <c r="S5085">
        <v>0.46500000000000002</v>
      </c>
    </row>
    <row r="5086" spans="1:19" x14ac:dyDescent="0.3">
      <c r="A5086">
        <v>60</v>
      </c>
      <c r="B5086">
        <v>-0.10100000000000001</v>
      </c>
      <c r="C5086">
        <v>-1.123</v>
      </c>
      <c r="D5086">
        <v>-2.0939999999999999</v>
      </c>
      <c r="E5086">
        <v>-2.956</v>
      </c>
      <c r="F5086">
        <v>-3.1419999999999999</v>
      </c>
      <c r="G5086">
        <v>4.4000000000000004</v>
      </c>
      <c r="H5086">
        <v>0</v>
      </c>
      <c r="I5086">
        <v>4.0359999999999996</v>
      </c>
      <c r="J5086">
        <v>-0.13100000000000001</v>
      </c>
      <c r="K5086">
        <v>-1.1319999999999999</v>
      </c>
      <c r="L5086">
        <v>-2.1339999999999999</v>
      </c>
      <c r="M5086">
        <v>-2.9750000000000001</v>
      </c>
      <c r="N5086">
        <v>-3.181</v>
      </c>
      <c r="O5086">
        <v>1.194</v>
      </c>
      <c r="P5086">
        <v>1.2090000000000001</v>
      </c>
      <c r="Q5086">
        <v>1.218</v>
      </c>
      <c r="R5086">
        <v>1.0069999999999999</v>
      </c>
      <c r="S5086">
        <v>0.41599999999999998</v>
      </c>
    </row>
    <row r="5087" spans="1:19" x14ac:dyDescent="0.3">
      <c r="A5087">
        <v>120</v>
      </c>
      <c r="B5087">
        <v>-0.10100000000000001</v>
      </c>
      <c r="C5087">
        <v>-1.123</v>
      </c>
      <c r="D5087">
        <v>-2.0939999999999999</v>
      </c>
      <c r="E5087">
        <v>-2.956</v>
      </c>
      <c r="F5087">
        <v>-3.1419999999999999</v>
      </c>
      <c r="G5087">
        <v>4.4000000000000004</v>
      </c>
      <c r="H5087">
        <v>0</v>
      </c>
      <c r="I5087">
        <v>4.0359999999999996</v>
      </c>
      <c r="J5087">
        <v>-0.13500000000000001</v>
      </c>
      <c r="K5087">
        <v>-1.131</v>
      </c>
      <c r="L5087">
        <v>-2.1280000000000001</v>
      </c>
      <c r="M5087">
        <v>-2.9620000000000002</v>
      </c>
      <c r="N5087">
        <v>-3.1760000000000002</v>
      </c>
      <c r="O5087">
        <v>1.2</v>
      </c>
      <c r="P5087">
        <v>1.2010000000000001</v>
      </c>
      <c r="Q5087">
        <v>1.1950000000000001</v>
      </c>
      <c r="R5087">
        <v>0.96699999999999997</v>
      </c>
      <c r="S5087">
        <v>0.41499999999999998</v>
      </c>
    </row>
    <row r="5088" spans="1:19" x14ac:dyDescent="0.3">
      <c r="A5088">
        <v>180</v>
      </c>
      <c r="B5088">
        <v>-0.10100000000000001</v>
      </c>
      <c r="C5088">
        <v>-1.123</v>
      </c>
      <c r="D5088">
        <v>-2.0939999999999999</v>
      </c>
      <c r="E5088">
        <v>-2.956</v>
      </c>
      <c r="F5088">
        <v>-3.1419999999999999</v>
      </c>
      <c r="G5088">
        <v>4.4000000000000004</v>
      </c>
      <c r="H5088">
        <v>0</v>
      </c>
      <c r="I5088">
        <v>4.0359999999999996</v>
      </c>
      <c r="J5088">
        <v>-0.13900000000000001</v>
      </c>
      <c r="K5088">
        <v>-1.135</v>
      </c>
      <c r="L5088">
        <v>-2.1320000000000001</v>
      </c>
      <c r="M5088">
        <v>-2.9710000000000001</v>
      </c>
      <c r="N5088">
        <v>-3.1720000000000002</v>
      </c>
      <c r="O5088">
        <v>1.206</v>
      </c>
      <c r="P5088">
        <v>1.2150000000000001</v>
      </c>
      <c r="Q5088">
        <v>1.212</v>
      </c>
      <c r="R5088">
        <v>0.995</v>
      </c>
      <c r="S5088">
        <v>0.41299999999999998</v>
      </c>
    </row>
    <row r="5089" spans="1:19" x14ac:dyDescent="0.3">
      <c r="A5089">
        <v>240</v>
      </c>
      <c r="B5089">
        <v>-0.10100000000000001</v>
      </c>
      <c r="C5089">
        <v>-1.123</v>
      </c>
      <c r="D5089">
        <v>-2.0939999999999999</v>
      </c>
      <c r="E5089">
        <v>-2.956</v>
      </c>
      <c r="F5089">
        <v>-3.1419999999999999</v>
      </c>
      <c r="G5089">
        <v>4.4000000000000004</v>
      </c>
      <c r="H5089">
        <v>0</v>
      </c>
      <c r="I5089">
        <v>4.0359999999999996</v>
      </c>
      <c r="J5089">
        <v>-0.13700000000000001</v>
      </c>
      <c r="K5089">
        <v>-1.133</v>
      </c>
      <c r="L5089">
        <v>-2.1280000000000001</v>
      </c>
      <c r="M5089">
        <v>-2.9740000000000002</v>
      </c>
      <c r="N5089">
        <v>-3.1669999999999998</v>
      </c>
      <c r="O5089">
        <v>1.204</v>
      </c>
      <c r="P5089">
        <v>1.2050000000000001</v>
      </c>
      <c r="Q5089">
        <v>1.198</v>
      </c>
      <c r="R5089">
        <v>1.0029999999999999</v>
      </c>
      <c r="S5089">
        <v>0.41199999999999998</v>
      </c>
    </row>
    <row r="5090" spans="1:19" x14ac:dyDescent="0.3">
      <c r="A5090">
        <v>300</v>
      </c>
      <c r="B5090">
        <v>-0.10100000000000001</v>
      </c>
      <c r="C5090">
        <v>-1.123</v>
      </c>
      <c r="D5090">
        <v>-2.0939999999999999</v>
      </c>
      <c r="E5090">
        <v>-2.956</v>
      </c>
      <c r="F5090">
        <v>-3.1419999999999999</v>
      </c>
      <c r="G5090">
        <v>4.4000000000000004</v>
      </c>
      <c r="H5090">
        <v>0</v>
      </c>
      <c r="I5090">
        <v>4.0359999999999996</v>
      </c>
      <c r="J5090">
        <v>-0.13900000000000001</v>
      </c>
      <c r="K5090">
        <v>-1.1339999999999999</v>
      </c>
      <c r="L5090">
        <v>-2.13</v>
      </c>
      <c r="M5090">
        <v>-2.9710000000000001</v>
      </c>
      <c r="N5090">
        <v>-3.1629999999999998</v>
      </c>
      <c r="O5090">
        <v>1.206</v>
      </c>
      <c r="P5090">
        <v>1.2110000000000001</v>
      </c>
      <c r="Q5090">
        <v>1.2010000000000001</v>
      </c>
      <c r="R5090">
        <v>0.99</v>
      </c>
      <c r="S5090">
        <v>0.41</v>
      </c>
    </row>
    <row r="5091" spans="1:19" x14ac:dyDescent="0.3">
      <c r="A5091">
        <v>360</v>
      </c>
      <c r="B5091">
        <v>-0.10100000000000001</v>
      </c>
      <c r="C5091">
        <v>-1.123</v>
      </c>
      <c r="D5091">
        <v>-2.0939999999999999</v>
      </c>
      <c r="E5091">
        <v>-2.956</v>
      </c>
      <c r="F5091">
        <v>-3.1419999999999999</v>
      </c>
      <c r="G5091">
        <v>4.4000000000000004</v>
      </c>
      <c r="H5091">
        <v>0</v>
      </c>
      <c r="I5091">
        <v>4.0359999999999996</v>
      </c>
      <c r="J5091">
        <v>-0.13800000000000001</v>
      </c>
      <c r="K5091">
        <v>-1.1339999999999999</v>
      </c>
      <c r="L5091">
        <v>-2.1309999999999998</v>
      </c>
      <c r="M5091">
        <v>-2.9670000000000001</v>
      </c>
      <c r="N5091">
        <v>-3.1589999999999998</v>
      </c>
      <c r="O5091">
        <v>1.2050000000000001</v>
      </c>
      <c r="P5091">
        <v>1.208</v>
      </c>
      <c r="Q5091">
        <v>1.2070000000000001</v>
      </c>
      <c r="R5091">
        <v>0.97699999999999998</v>
      </c>
      <c r="S5091">
        <v>0.40899999999999997</v>
      </c>
    </row>
    <row r="5092" spans="1:19" x14ac:dyDescent="0.3">
      <c r="A5092">
        <v>420</v>
      </c>
      <c r="B5092">
        <v>-0.10100000000000001</v>
      </c>
      <c r="C5092">
        <v>-1.123</v>
      </c>
      <c r="D5092">
        <v>-2.0939999999999999</v>
      </c>
      <c r="E5092">
        <v>-2.956</v>
      </c>
      <c r="F5092">
        <v>-3.1419999999999999</v>
      </c>
      <c r="G5092">
        <v>4.4000000000000004</v>
      </c>
      <c r="H5092">
        <v>0</v>
      </c>
      <c r="I5092">
        <v>4.0359999999999996</v>
      </c>
      <c r="J5092">
        <v>-0.13800000000000001</v>
      </c>
      <c r="K5092">
        <v>-1.1339999999999999</v>
      </c>
      <c r="L5092">
        <v>-2.13</v>
      </c>
      <c r="M5092">
        <v>-2.964</v>
      </c>
      <c r="N5092">
        <v>-3.1549999999999998</v>
      </c>
      <c r="O5092">
        <v>1.206</v>
      </c>
      <c r="P5092">
        <v>1.2070000000000001</v>
      </c>
      <c r="Q5092">
        <v>1.204</v>
      </c>
      <c r="R5092">
        <v>0.97</v>
      </c>
      <c r="S5092">
        <v>0.40799999999999997</v>
      </c>
    </row>
    <row r="5093" spans="1:19" x14ac:dyDescent="0.3">
      <c r="A5093">
        <v>480</v>
      </c>
      <c r="B5093">
        <v>-0.10100000000000001</v>
      </c>
      <c r="C5093">
        <v>-1.123</v>
      </c>
      <c r="D5093">
        <v>-2.0939999999999999</v>
      </c>
      <c r="E5093">
        <v>-2.956</v>
      </c>
      <c r="F5093">
        <v>-3.1419999999999999</v>
      </c>
      <c r="G5093">
        <v>4.4000000000000004</v>
      </c>
      <c r="H5093">
        <v>0</v>
      </c>
      <c r="I5093">
        <v>4.0359999999999996</v>
      </c>
      <c r="J5093">
        <v>-0.13900000000000001</v>
      </c>
      <c r="K5093">
        <v>-1.135</v>
      </c>
      <c r="L5093">
        <v>-2.129</v>
      </c>
      <c r="M5093">
        <v>-2.9609999999999999</v>
      </c>
      <c r="N5093">
        <v>-3.1509999999999998</v>
      </c>
      <c r="O5093">
        <v>1.206</v>
      </c>
      <c r="P5093">
        <v>1.2070000000000001</v>
      </c>
      <c r="Q5093">
        <v>1.202</v>
      </c>
      <c r="R5093">
        <v>0.96499999999999997</v>
      </c>
      <c r="S5093">
        <v>0.40699999999999997</v>
      </c>
    </row>
    <row r="5094" spans="1:19" x14ac:dyDescent="0.3">
      <c r="A5094">
        <v>540</v>
      </c>
      <c r="B5094">
        <v>-0.10100000000000001</v>
      </c>
      <c r="C5094">
        <v>-1.123</v>
      </c>
      <c r="D5094">
        <v>-2.0939999999999999</v>
      </c>
      <c r="E5094">
        <v>-2.956</v>
      </c>
      <c r="F5094">
        <v>-3.1419999999999999</v>
      </c>
      <c r="G5094">
        <v>4.4000000000000004</v>
      </c>
      <c r="H5094">
        <v>0</v>
      </c>
      <c r="I5094">
        <v>4.0359999999999996</v>
      </c>
      <c r="J5094">
        <v>-0.13900000000000001</v>
      </c>
      <c r="K5094">
        <v>-1.1359999999999999</v>
      </c>
      <c r="L5094">
        <v>-2.13</v>
      </c>
      <c r="M5094">
        <v>-2.9580000000000002</v>
      </c>
      <c r="N5094">
        <v>-3.1469999999999998</v>
      </c>
      <c r="O5094">
        <v>1.206</v>
      </c>
      <c r="P5094">
        <v>1.208</v>
      </c>
      <c r="Q5094">
        <v>1.202</v>
      </c>
      <c r="R5094">
        <v>0.96099999999999997</v>
      </c>
      <c r="S5094">
        <v>0.40500000000000003</v>
      </c>
    </row>
    <row r="5095" spans="1:19" x14ac:dyDescent="0.3">
      <c r="A5095">
        <v>600</v>
      </c>
      <c r="B5095">
        <v>-0.10100000000000001</v>
      </c>
      <c r="C5095">
        <v>-1.123</v>
      </c>
      <c r="D5095">
        <v>-2.0939999999999999</v>
      </c>
      <c r="E5095">
        <v>-2.956</v>
      </c>
      <c r="F5095">
        <v>-3.1419999999999999</v>
      </c>
      <c r="G5095">
        <v>4.4000000000000004</v>
      </c>
      <c r="H5095">
        <v>0</v>
      </c>
      <c r="I5095">
        <v>4.0359999999999996</v>
      </c>
      <c r="J5095">
        <v>-0.13900000000000001</v>
      </c>
      <c r="K5095">
        <v>-1.1359999999999999</v>
      </c>
      <c r="L5095">
        <v>-2.13</v>
      </c>
      <c r="M5095">
        <v>-2.956</v>
      </c>
      <c r="N5095">
        <v>-3.1419999999999999</v>
      </c>
      <c r="O5095">
        <v>1.206</v>
      </c>
      <c r="P5095">
        <v>1.2070000000000001</v>
      </c>
      <c r="Q5095">
        <v>1.2030000000000001</v>
      </c>
      <c r="R5095">
        <v>0.95799999999999996</v>
      </c>
      <c r="S5095">
        <v>0.40400000000000003</v>
      </c>
    </row>
    <row r="5097" spans="1:19" x14ac:dyDescent="0.3">
      <c r="A5097" t="s">
        <v>0</v>
      </c>
      <c r="B5097" t="s">
        <v>393</v>
      </c>
    </row>
    <row r="5098" spans="1:19" x14ac:dyDescent="0.3">
      <c r="A5098">
        <v>0</v>
      </c>
      <c r="B5098">
        <v>-0.10100000000000001</v>
      </c>
      <c r="C5098">
        <v>-1.123</v>
      </c>
      <c r="D5098">
        <v>-2.0939999999999999</v>
      </c>
      <c r="E5098">
        <v>-2.95</v>
      </c>
      <c r="F5098">
        <v>-3.133</v>
      </c>
      <c r="G5098">
        <v>4.4000000000000004</v>
      </c>
      <c r="H5098">
        <v>0</v>
      </c>
      <c r="I5098">
        <v>4.0359999999999996</v>
      </c>
      <c r="J5098">
        <v>-0.13400000000000001</v>
      </c>
      <c r="K5098">
        <v>-1.1339999999999999</v>
      </c>
      <c r="L5098">
        <v>-2.13</v>
      </c>
      <c r="M5098">
        <v>-2.9630000000000001</v>
      </c>
      <c r="N5098">
        <v>-3.19</v>
      </c>
      <c r="O5098">
        <v>1.198</v>
      </c>
      <c r="P5098">
        <v>1.198</v>
      </c>
      <c r="Q5098">
        <v>1.1930000000000001</v>
      </c>
      <c r="R5098">
        <v>0.97</v>
      </c>
      <c r="S5098">
        <v>0.46100000000000002</v>
      </c>
    </row>
    <row r="5099" spans="1:19" x14ac:dyDescent="0.3">
      <c r="A5099">
        <v>60</v>
      </c>
      <c r="B5099">
        <v>-0.10100000000000001</v>
      </c>
      <c r="C5099">
        <v>-1.123</v>
      </c>
      <c r="D5099">
        <v>-2.0939999999999999</v>
      </c>
      <c r="E5099">
        <v>-2.95</v>
      </c>
      <c r="F5099">
        <v>-3.133</v>
      </c>
      <c r="G5099">
        <v>4.4000000000000004</v>
      </c>
      <c r="H5099">
        <v>0</v>
      </c>
      <c r="I5099">
        <v>4.0359999999999996</v>
      </c>
      <c r="J5099">
        <v>-0.13100000000000001</v>
      </c>
      <c r="K5099">
        <v>-1.1319999999999999</v>
      </c>
      <c r="L5099">
        <v>-2.1339999999999999</v>
      </c>
      <c r="M5099">
        <v>-2.9689999999999999</v>
      </c>
      <c r="N5099">
        <v>-3.1709999999999998</v>
      </c>
      <c r="O5099">
        <v>1.194</v>
      </c>
      <c r="P5099">
        <v>1.2090000000000001</v>
      </c>
      <c r="Q5099">
        <v>1.218</v>
      </c>
      <c r="R5099">
        <v>1</v>
      </c>
      <c r="S5099">
        <v>0.41299999999999998</v>
      </c>
    </row>
    <row r="5100" spans="1:19" x14ac:dyDescent="0.3">
      <c r="A5100">
        <v>120</v>
      </c>
      <c r="B5100">
        <v>-0.10100000000000001</v>
      </c>
      <c r="C5100">
        <v>-1.123</v>
      </c>
      <c r="D5100">
        <v>-2.0939999999999999</v>
      </c>
      <c r="E5100">
        <v>-2.95</v>
      </c>
      <c r="F5100">
        <v>-3.133</v>
      </c>
      <c r="G5100">
        <v>4.4000000000000004</v>
      </c>
      <c r="H5100">
        <v>0</v>
      </c>
      <c r="I5100">
        <v>4.0359999999999996</v>
      </c>
      <c r="J5100">
        <v>-0.13500000000000001</v>
      </c>
      <c r="K5100">
        <v>-1.131</v>
      </c>
      <c r="L5100">
        <v>-2.1280000000000001</v>
      </c>
      <c r="M5100">
        <v>-2.9569999999999999</v>
      </c>
      <c r="N5100">
        <v>-3.1659999999999999</v>
      </c>
      <c r="O5100">
        <v>1.2</v>
      </c>
      <c r="P5100">
        <v>1.2010000000000001</v>
      </c>
      <c r="Q5100">
        <v>1.1950000000000001</v>
      </c>
      <c r="R5100">
        <v>0.96099999999999997</v>
      </c>
      <c r="S5100">
        <v>0.41099999999999998</v>
      </c>
    </row>
    <row r="5101" spans="1:19" x14ac:dyDescent="0.3">
      <c r="A5101">
        <v>180</v>
      </c>
      <c r="B5101">
        <v>-0.10100000000000001</v>
      </c>
      <c r="C5101">
        <v>-1.123</v>
      </c>
      <c r="D5101">
        <v>-2.0939999999999999</v>
      </c>
      <c r="E5101">
        <v>-2.95</v>
      </c>
      <c r="F5101">
        <v>-3.133</v>
      </c>
      <c r="G5101">
        <v>4.4000000000000004</v>
      </c>
      <c r="H5101">
        <v>0</v>
      </c>
      <c r="I5101">
        <v>4.0359999999999996</v>
      </c>
      <c r="J5101">
        <v>-0.13900000000000001</v>
      </c>
      <c r="K5101">
        <v>-1.135</v>
      </c>
      <c r="L5101">
        <v>-2.1320000000000001</v>
      </c>
      <c r="M5101">
        <v>-2.9660000000000002</v>
      </c>
      <c r="N5101">
        <v>-3.1619999999999999</v>
      </c>
      <c r="O5101">
        <v>1.206</v>
      </c>
      <c r="P5101">
        <v>1.2150000000000001</v>
      </c>
      <c r="Q5101">
        <v>1.2110000000000001</v>
      </c>
      <c r="R5101">
        <v>0.99</v>
      </c>
      <c r="S5101">
        <v>0.41</v>
      </c>
    </row>
    <row r="5102" spans="1:19" x14ac:dyDescent="0.3">
      <c r="A5102">
        <v>240</v>
      </c>
      <c r="B5102">
        <v>-0.10100000000000001</v>
      </c>
      <c r="C5102">
        <v>-1.123</v>
      </c>
      <c r="D5102">
        <v>-2.0939999999999999</v>
      </c>
      <c r="E5102">
        <v>-2.95</v>
      </c>
      <c r="F5102">
        <v>-3.133</v>
      </c>
      <c r="G5102">
        <v>4.4000000000000004</v>
      </c>
      <c r="H5102">
        <v>0</v>
      </c>
      <c r="I5102">
        <v>4.0359999999999996</v>
      </c>
      <c r="J5102">
        <v>-0.13700000000000001</v>
      </c>
      <c r="K5102">
        <v>-1.133</v>
      </c>
      <c r="L5102">
        <v>-2.1280000000000001</v>
      </c>
      <c r="M5102">
        <v>-2.9689999999999999</v>
      </c>
      <c r="N5102">
        <v>-3.157</v>
      </c>
      <c r="O5102">
        <v>1.204</v>
      </c>
      <c r="P5102">
        <v>1.2050000000000001</v>
      </c>
      <c r="Q5102">
        <v>1.198</v>
      </c>
      <c r="R5102">
        <v>0.997</v>
      </c>
      <c r="S5102">
        <v>0.40899999999999997</v>
      </c>
    </row>
    <row r="5103" spans="1:19" x14ac:dyDescent="0.3">
      <c r="A5103">
        <v>300</v>
      </c>
      <c r="B5103">
        <v>-0.10100000000000001</v>
      </c>
      <c r="C5103">
        <v>-1.123</v>
      </c>
      <c r="D5103">
        <v>-2.0939999999999999</v>
      </c>
      <c r="E5103">
        <v>-2.95</v>
      </c>
      <c r="F5103">
        <v>-3.133</v>
      </c>
      <c r="G5103">
        <v>4.4000000000000004</v>
      </c>
      <c r="H5103">
        <v>0</v>
      </c>
      <c r="I5103">
        <v>4.0359999999999996</v>
      </c>
      <c r="J5103">
        <v>-0.13900000000000001</v>
      </c>
      <c r="K5103">
        <v>-1.1339999999999999</v>
      </c>
      <c r="L5103">
        <v>-2.13</v>
      </c>
      <c r="M5103">
        <v>-2.9649999999999999</v>
      </c>
      <c r="N5103">
        <v>-3.153</v>
      </c>
      <c r="O5103">
        <v>1.206</v>
      </c>
      <c r="P5103">
        <v>1.2110000000000001</v>
      </c>
      <c r="Q5103">
        <v>1.2010000000000001</v>
      </c>
      <c r="R5103">
        <v>0.98299999999999998</v>
      </c>
      <c r="S5103">
        <v>0.40699999999999997</v>
      </c>
    </row>
    <row r="5104" spans="1:19" x14ac:dyDescent="0.3">
      <c r="A5104">
        <v>360</v>
      </c>
      <c r="B5104">
        <v>-0.10100000000000001</v>
      </c>
      <c r="C5104">
        <v>-1.123</v>
      </c>
      <c r="D5104">
        <v>-2.0939999999999999</v>
      </c>
      <c r="E5104">
        <v>-2.95</v>
      </c>
      <c r="F5104">
        <v>-3.133</v>
      </c>
      <c r="G5104">
        <v>4.4000000000000004</v>
      </c>
      <c r="H5104">
        <v>0</v>
      </c>
      <c r="I5104">
        <v>4.0359999999999996</v>
      </c>
      <c r="J5104">
        <v>-0.13800000000000001</v>
      </c>
      <c r="K5104">
        <v>-1.1339999999999999</v>
      </c>
      <c r="L5104">
        <v>-2.1309999999999998</v>
      </c>
      <c r="M5104">
        <v>-2.9609999999999999</v>
      </c>
      <c r="N5104">
        <v>-3.149</v>
      </c>
      <c r="O5104">
        <v>1.2050000000000001</v>
      </c>
      <c r="P5104">
        <v>1.208</v>
      </c>
      <c r="Q5104">
        <v>1.206</v>
      </c>
      <c r="R5104">
        <v>0.97</v>
      </c>
      <c r="S5104">
        <v>0.40600000000000003</v>
      </c>
    </row>
    <row r="5105" spans="1:19" x14ac:dyDescent="0.3">
      <c r="A5105">
        <v>420</v>
      </c>
      <c r="B5105">
        <v>-0.10100000000000001</v>
      </c>
      <c r="C5105">
        <v>-1.123</v>
      </c>
      <c r="D5105">
        <v>-2.0939999999999999</v>
      </c>
      <c r="E5105">
        <v>-2.95</v>
      </c>
      <c r="F5105">
        <v>-3.133</v>
      </c>
      <c r="G5105">
        <v>4.4000000000000004</v>
      </c>
      <c r="H5105">
        <v>0</v>
      </c>
      <c r="I5105">
        <v>4.0359999999999996</v>
      </c>
      <c r="J5105">
        <v>-0.13800000000000001</v>
      </c>
      <c r="K5105">
        <v>-1.1339999999999999</v>
      </c>
      <c r="L5105">
        <v>-2.13</v>
      </c>
      <c r="M5105">
        <v>-2.9580000000000002</v>
      </c>
      <c r="N5105">
        <v>-3.1459999999999999</v>
      </c>
      <c r="O5105">
        <v>1.206</v>
      </c>
      <c r="P5105">
        <v>1.2070000000000001</v>
      </c>
      <c r="Q5105">
        <v>1.204</v>
      </c>
      <c r="R5105">
        <v>0.96399999999999997</v>
      </c>
      <c r="S5105">
        <v>0.40500000000000003</v>
      </c>
    </row>
    <row r="5106" spans="1:19" x14ac:dyDescent="0.3">
      <c r="A5106">
        <v>480</v>
      </c>
      <c r="B5106">
        <v>-0.10100000000000001</v>
      </c>
      <c r="C5106">
        <v>-1.123</v>
      </c>
      <c r="D5106">
        <v>-2.0939999999999999</v>
      </c>
      <c r="E5106">
        <v>-2.95</v>
      </c>
      <c r="F5106">
        <v>-3.133</v>
      </c>
      <c r="G5106">
        <v>4.4000000000000004</v>
      </c>
      <c r="H5106">
        <v>0</v>
      </c>
      <c r="I5106">
        <v>4.0359999999999996</v>
      </c>
      <c r="J5106">
        <v>-0.13900000000000001</v>
      </c>
      <c r="K5106">
        <v>-1.135</v>
      </c>
      <c r="L5106">
        <v>-2.129</v>
      </c>
      <c r="M5106">
        <v>-2.956</v>
      </c>
      <c r="N5106">
        <v>-3.141</v>
      </c>
      <c r="O5106">
        <v>1.206</v>
      </c>
      <c r="P5106">
        <v>1.2070000000000001</v>
      </c>
      <c r="Q5106">
        <v>1.202</v>
      </c>
      <c r="R5106">
        <v>0.95799999999999996</v>
      </c>
      <c r="S5106">
        <v>0.40400000000000003</v>
      </c>
    </row>
    <row r="5107" spans="1:19" x14ac:dyDescent="0.3">
      <c r="A5107">
        <v>540</v>
      </c>
      <c r="B5107">
        <v>-0.10100000000000001</v>
      </c>
      <c r="C5107">
        <v>-1.123</v>
      </c>
      <c r="D5107">
        <v>-2.0939999999999999</v>
      </c>
      <c r="E5107">
        <v>-2.95</v>
      </c>
      <c r="F5107">
        <v>-3.133</v>
      </c>
      <c r="G5107">
        <v>4.4000000000000004</v>
      </c>
      <c r="H5107">
        <v>0</v>
      </c>
      <c r="I5107">
        <v>4.0359999999999996</v>
      </c>
      <c r="J5107">
        <v>-0.13900000000000001</v>
      </c>
      <c r="K5107">
        <v>-1.1359999999999999</v>
      </c>
      <c r="L5107">
        <v>-2.129</v>
      </c>
      <c r="M5107">
        <v>-2.9529999999999998</v>
      </c>
      <c r="N5107">
        <v>-3.137</v>
      </c>
      <c r="O5107">
        <v>1.206</v>
      </c>
      <c r="P5107">
        <v>1.208</v>
      </c>
      <c r="Q5107">
        <v>1.202</v>
      </c>
      <c r="R5107">
        <v>0.95399999999999996</v>
      </c>
      <c r="S5107">
        <v>0.40200000000000002</v>
      </c>
    </row>
    <row r="5108" spans="1:19" x14ac:dyDescent="0.3">
      <c r="A5108">
        <v>600</v>
      </c>
      <c r="B5108">
        <v>-0.10100000000000001</v>
      </c>
      <c r="C5108">
        <v>-1.123</v>
      </c>
      <c r="D5108">
        <v>-2.0939999999999999</v>
      </c>
      <c r="E5108">
        <v>-2.95</v>
      </c>
      <c r="F5108">
        <v>-3.133</v>
      </c>
      <c r="G5108">
        <v>4.4000000000000004</v>
      </c>
      <c r="H5108">
        <v>0</v>
      </c>
      <c r="I5108">
        <v>4.0359999999999996</v>
      </c>
      <c r="J5108">
        <v>-0.13900000000000001</v>
      </c>
      <c r="K5108">
        <v>-1.1359999999999999</v>
      </c>
      <c r="L5108">
        <v>-2.13</v>
      </c>
      <c r="M5108">
        <v>-2.95</v>
      </c>
      <c r="N5108">
        <v>-3.133</v>
      </c>
      <c r="O5108">
        <v>1.206</v>
      </c>
      <c r="P5108">
        <v>1.2070000000000001</v>
      </c>
      <c r="Q5108">
        <v>1.2030000000000001</v>
      </c>
      <c r="R5108">
        <v>0.95099999999999996</v>
      </c>
      <c r="S5108">
        <v>0.40100000000000002</v>
      </c>
    </row>
    <row r="5110" spans="1:19" x14ac:dyDescent="0.3">
      <c r="A5110" t="s">
        <v>0</v>
      </c>
      <c r="B5110" t="s">
        <v>394</v>
      </c>
    </row>
    <row r="5111" spans="1:19" x14ac:dyDescent="0.3">
      <c r="A5111">
        <v>0</v>
      </c>
      <c r="B5111">
        <v>-0.10100000000000001</v>
      </c>
      <c r="C5111">
        <v>-1.123</v>
      </c>
      <c r="D5111">
        <v>-2.0939999999999999</v>
      </c>
      <c r="E5111">
        <v>-2.9449999999999998</v>
      </c>
      <c r="F5111">
        <v>-3.1240000000000001</v>
      </c>
      <c r="G5111">
        <v>4.4000000000000004</v>
      </c>
      <c r="H5111">
        <v>0</v>
      </c>
      <c r="I5111">
        <v>4.0359999999999996</v>
      </c>
      <c r="J5111">
        <v>-0.13400000000000001</v>
      </c>
      <c r="K5111">
        <v>-1.1339999999999999</v>
      </c>
      <c r="L5111">
        <v>-2.13</v>
      </c>
      <c r="M5111">
        <v>-2.9580000000000002</v>
      </c>
      <c r="N5111">
        <v>-3.18</v>
      </c>
      <c r="O5111">
        <v>1.198</v>
      </c>
      <c r="P5111">
        <v>1.198</v>
      </c>
      <c r="Q5111">
        <v>1.1919999999999999</v>
      </c>
      <c r="R5111">
        <v>0.96399999999999997</v>
      </c>
      <c r="S5111">
        <v>0.45800000000000002</v>
      </c>
    </row>
    <row r="5112" spans="1:19" x14ac:dyDescent="0.3">
      <c r="A5112">
        <v>60</v>
      </c>
      <c r="B5112">
        <v>-0.10100000000000001</v>
      </c>
      <c r="C5112">
        <v>-1.123</v>
      </c>
      <c r="D5112">
        <v>-2.0939999999999999</v>
      </c>
      <c r="E5112">
        <v>-2.9449999999999998</v>
      </c>
      <c r="F5112">
        <v>-3.1240000000000001</v>
      </c>
      <c r="G5112">
        <v>4.4000000000000004</v>
      </c>
      <c r="H5112">
        <v>0</v>
      </c>
      <c r="I5112">
        <v>4.0359999999999996</v>
      </c>
      <c r="J5112">
        <v>-0.13100000000000001</v>
      </c>
      <c r="K5112">
        <v>-1.133</v>
      </c>
      <c r="L5112">
        <v>-2.1339999999999999</v>
      </c>
      <c r="M5112">
        <v>-2.964</v>
      </c>
      <c r="N5112">
        <v>-3.161</v>
      </c>
      <c r="O5112">
        <v>1.194</v>
      </c>
      <c r="P5112">
        <v>1.21</v>
      </c>
      <c r="Q5112">
        <v>1.218</v>
      </c>
      <c r="R5112">
        <v>0.99299999999999999</v>
      </c>
      <c r="S5112">
        <v>0.41</v>
      </c>
    </row>
    <row r="5113" spans="1:19" x14ac:dyDescent="0.3">
      <c r="A5113">
        <v>120</v>
      </c>
      <c r="B5113">
        <v>-0.10100000000000001</v>
      </c>
      <c r="C5113">
        <v>-1.123</v>
      </c>
      <c r="D5113">
        <v>-2.0939999999999999</v>
      </c>
      <c r="E5113">
        <v>-2.9449999999999998</v>
      </c>
      <c r="F5113">
        <v>-3.1240000000000001</v>
      </c>
      <c r="G5113">
        <v>4.4000000000000004</v>
      </c>
      <c r="H5113">
        <v>0</v>
      </c>
      <c r="I5113">
        <v>4.0359999999999996</v>
      </c>
      <c r="J5113">
        <v>-0.13400000000000001</v>
      </c>
      <c r="K5113">
        <v>-1.131</v>
      </c>
      <c r="L5113">
        <v>-2.1269999999999998</v>
      </c>
      <c r="M5113">
        <v>-2.952</v>
      </c>
      <c r="N5113">
        <v>-3.1560000000000001</v>
      </c>
      <c r="O5113">
        <v>1.2</v>
      </c>
      <c r="P5113">
        <v>1.2010000000000001</v>
      </c>
      <c r="Q5113">
        <v>1.194</v>
      </c>
      <c r="R5113">
        <v>0.95399999999999996</v>
      </c>
      <c r="S5113">
        <v>0.40799999999999997</v>
      </c>
    </row>
    <row r="5114" spans="1:19" x14ac:dyDescent="0.3">
      <c r="A5114">
        <v>180</v>
      </c>
      <c r="B5114">
        <v>-0.10100000000000001</v>
      </c>
      <c r="C5114">
        <v>-1.123</v>
      </c>
      <c r="D5114">
        <v>-2.0939999999999999</v>
      </c>
      <c r="E5114">
        <v>-2.9449999999999998</v>
      </c>
      <c r="F5114">
        <v>-3.1240000000000001</v>
      </c>
      <c r="G5114">
        <v>4.4000000000000004</v>
      </c>
      <c r="H5114">
        <v>0</v>
      </c>
      <c r="I5114">
        <v>4.0359999999999996</v>
      </c>
      <c r="J5114">
        <v>-0.13900000000000001</v>
      </c>
      <c r="K5114">
        <v>-1.135</v>
      </c>
      <c r="L5114">
        <v>-2.1320000000000001</v>
      </c>
      <c r="M5114">
        <v>-2.9609999999999999</v>
      </c>
      <c r="N5114">
        <v>-3.153</v>
      </c>
      <c r="O5114">
        <v>1.206</v>
      </c>
      <c r="P5114">
        <v>1.2150000000000001</v>
      </c>
      <c r="Q5114">
        <v>1.21</v>
      </c>
      <c r="R5114">
        <v>0.98399999999999999</v>
      </c>
      <c r="S5114">
        <v>0.40699999999999997</v>
      </c>
    </row>
    <row r="5115" spans="1:19" x14ac:dyDescent="0.3">
      <c r="A5115">
        <v>240</v>
      </c>
      <c r="B5115">
        <v>-0.10100000000000001</v>
      </c>
      <c r="C5115">
        <v>-1.123</v>
      </c>
      <c r="D5115">
        <v>-2.0939999999999999</v>
      </c>
      <c r="E5115">
        <v>-2.9449999999999998</v>
      </c>
      <c r="F5115">
        <v>-3.1240000000000001</v>
      </c>
      <c r="G5115">
        <v>4.4000000000000004</v>
      </c>
      <c r="H5115">
        <v>0</v>
      </c>
      <c r="I5115">
        <v>4.0359999999999996</v>
      </c>
      <c r="J5115">
        <v>-0.13700000000000001</v>
      </c>
      <c r="K5115">
        <v>-1.133</v>
      </c>
      <c r="L5115">
        <v>-2.1280000000000001</v>
      </c>
      <c r="M5115">
        <v>-2.9630000000000001</v>
      </c>
      <c r="N5115">
        <v>-3.1480000000000001</v>
      </c>
      <c r="O5115">
        <v>1.204</v>
      </c>
      <c r="P5115">
        <v>1.2050000000000001</v>
      </c>
      <c r="Q5115">
        <v>1.1970000000000001</v>
      </c>
      <c r="R5115">
        <v>0.99</v>
      </c>
      <c r="S5115">
        <v>0.40600000000000003</v>
      </c>
    </row>
    <row r="5116" spans="1:19" x14ac:dyDescent="0.3">
      <c r="A5116">
        <v>300</v>
      </c>
      <c r="B5116">
        <v>-0.10100000000000001</v>
      </c>
      <c r="C5116">
        <v>-1.123</v>
      </c>
      <c r="D5116">
        <v>-2.0939999999999999</v>
      </c>
      <c r="E5116">
        <v>-2.9449999999999998</v>
      </c>
      <c r="F5116">
        <v>-3.1240000000000001</v>
      </c>
      <c r="G5116">
        <v>4.4000000000000004</v>
      </c>
      <c r="H5116">
        <v>0</v>
      </c>
      <c r="I5116">
        <v>4.0359999999999996</v>
      </c>
      <c r="J5116">
        <v>-0.13900000000000001</v>
      </c>
      <c r="K5116">
        <v>-1.1339999999999999</v>
      </c>
      <c r="L5116">
        <v>-2.129</v>
      </c>
      <c r="M5116">
        <v>-2.96</v>
      </c>
      <c r="N5116">
        <v>-3.1429999999999998</v>
      </c>
      <c r="O5116">
        <v>1.206</v>
      </c>
      <c r="P5116">
        <v>1.2110000000000001</v>
      </c>
      <c r="Q5116">
        <v>1.2010000000000001</v>
      </c>
      <c r="R5116">
        <v>0.97599999999999998</v>
      </c>
      <c r="S5116">
        <v>0.40400000000000003</v>
      </c>
    </row>
    <row r="5117" spans="1:19" x14ac:dyDescent="0.3">
      <c r="A5117">
        <v>360</v>
      </c>
      <c r="B5117">
        <v>-0.10100000000000001</v>
      </c>
      <c r="C5117">
        <v>-1.123</v>
      </c>
      <c r="D5117">
        <v>-2.0939999999999999</v>
      </c>
      <c r="E5117">
        <v>-2.9449999999999998</v>
      </c>
      <c r="F5117">
        <v>-3.1240000000000001</v>
      </c>
      <c r="G5117">
        <v>4.4000000000000004</v>
      </c>
      <c r="H5117">
        <v>0</v>
      </c>
      <c r="I5117">
        <v>4.0359999999999996</v>
      </c>
      <c r="J5117">
        <v>-0.13800000000000001</v>
      </c>
      <c r="K5117">
        <v>-1.1339999999999999</v>
      </c>
      <c r="L5117">
        <v>-2.1309999999999998</v>
      </c>
      <c r="M5117">
        <v>-2.956</v>
      </c>
      <c r="N5117">
        <v>-3.14</v>
      </c>
      <c r="O5117">
        <v>1.2050000000000001</v>
      </c>
      <c r="P5117">
        <v>1.208</v>
      </c>
      <c r="Q5117">
        <v>1.206</v>
      </c>
      <c r="R5117">
        <v>0.96299999999999997</v>
      </c>
      <c r="S5117">
        <v>0.40300000000000002</v>
      </c>
    </row>
    <row r="5118" spans="1:19" x14ac:dyDescent="0.3">
      <c r="A5118">
        <v>420</v>
      </c>
      <c r="B5118">
        <v>-0.10100000000000001</v>
      </c>
      <c r="C5118">
        <v>-1.123</v>
      </c>
      <c r="D5118">
        <v>-2.0939999999999999</v>
      </c>
      <c r="E5118">
        <v>-2.9449999999999998</v>
      </c>
      <c r="F5118">
        <v>-3.1240000000000001</v>
      </c>
      <c r="G5118">
        <v>4.4000000000000004</v>
      </c>
      <c r="H5118">
        <v>0</v>
      </c>
      <c r="I5118">
        <v>4.0359999999999996</v>
      </c>
      <c r="J5118">
        <v>-0.13800000000000001</v>
      </c>
      <c r="K5118">
        <v>-1.1339999999999999</v>
      </c>
      <c r="L5118">
        <v>-2.13</v>
      </c>
      <c r="M5118">
        <v>-2.9529999999999998</v>
      </c>
      <c r="N5118">
        <v>-3.1360000000000001</v>
      </c>
      <c r="O5118">
        <v>1.206</v>
      </c>
      <c r="P5118">
        <v>1.2070000000000001</v>
      </c>
      <c r="Q5118">
        <v>1.204</v>
      </c>
      <c r="R5118">
        <v>0.95699999999999996</v>
      </c>
      <c r="S5118">
        <v>0.40200000000000002</v>
      </c>
    </row>
    <row r="5119" spans="1:19" x14ac:dyDescent="0.3">
      <c r="A5119">
        <v>480</v>
      </c>
      <c r="B5119">
        <v>-0.10100000000000001</v>
      </c>
      <c r="C5119">
        <v>-1.123</v>
      </c>
      <c r="D5119">
        <v>-2.0939999999999999</v>
      </c>
      <c r="E5119">
        <v>-2.9449999999999998</v>
      </c>
      <c r="F5119">
        <v>-3.1240000000000001</v>
      </c>
      <c r="G5119">
        <v>4.4000000000000004</v>
      </c>
      <c r="H5119">
        <v>0</v>
      </c>
      <c r="I5119">
        <v>4.0359999999999996</v>
      </c>
      <c r="J5119">
        <v>-0.13900000000000001</v>
      </c>
      <c r="K5119">
        <v>-1.135</v>
      </c>
      <c r="L5119">
        <v>-2.129</v>
      </c>
      <c r="M5119">
        <v>-2.95</v>
      </c>
      <c r="N5119">
        <v>-3.1320000000000001</v>
      </c>
      <c r="O5119">
        <v>1.206</v>
      </c>
      <c r="P5119">
        <v>1.2070000000000001</v>
      </c>
      <c r="Q5119">
        <v>1.2010000000000001</v>
      </c>
      <c r="R5119">
        <v>0.95199999999999996</v>
      </c>
      <c r="S5119">
        <v>0.4</v>
      </c>
    </row>
    <row r="5120" spans="1:19" x14ac:dyDescent="0.3">
      <c r="A5120">
        <v>540</v>
      </c>
      <c r="B5120">
        <v>-0.10100000000000001</v>
      </c>
      <c r="C5120">
        <v>-1.123</v>
      </c>
      <c r="D5120">
        <v>-2.0939999999999999</v>
      </c>
      <c r="E5120">
        <v>-2.9449999999999998</v>
      </c>
      <c r="F5120">
        <v>-3.1240000000000001</v>
      </c>
      <c r="G5120">
        <v>4.4000000000000004</v>
      </c>
      <c r="H5120">
        <v>0</v>
      </c>
      <c r="I5120">
        <v>4.0359999999999996</v>
      </c>
      <c r="J5120">
        <v>-0.13900000000000001</v>
      </c>
      <c r="K5120">
        <v>-1.1359999999999999</v>
      </c>
      <c r="L5120">
        <v>-2.129</v>
      </c>
      <c r="M5120">
        <v>-2.948</v>
      </c>
      <c r="N5120">
        <v>-3.1280000000000001</v>
      </c>
      <c r="O5120">
        <v>1.206</v>
      </c>
      <c r="P5120">
        <v>1.208</v>
      </c>
      <c r="Q5120">
        <v>1.2010000000000001</v>
      </c>
      <c r="R5120">
        <v>0.94799999999999995</v>
      </c>
      <c r="S5120">
        <v>0.39900000000000002</v>
      </c>
    </row>
    <row r="5121" spans="1:19" x14ac:dyDescent="0.3">
      <c r="A5121">
        <v>600</v>
      </c>
      <c r="B5121">
        <v>-0.10100000000000001</v>
      </c>
      <c r="C5121">
        <v>-1.123</v>
      </c>
      <c r="D5121">
        <v>-2.0939999999999999</v>
      </c>
      <c r="E5121">
        <v>-2.9449999999999998</v>
      </c>
      <c r="F5121">
        <v>-3.1240000000000001</v>
      </c>
      <c r="G5121">
        <v>4.4000000000000004</v>
      </c>
      <c r="H5121">
        <v>0</v>
      </c>
      <c r="I5121">
        <v>4.0359999999999996</v>
      </c>
      <c r="J5121">
        <v>-0.13900000000000001</v>
      </c>
      <c r="K5121">
        <v>-1.1359999999999999</v>
      </c>
      <c r="L5121">
        <v>-2.13</v>
      </c>
      <c r="M5121">
        <v>-2.9449999999999998</v>
      </c>
      <c r="N5121">
        <v>-3.1240000000000001</v>
      </c>
      <c r="O5121">
        <v>1.206</v>
      </c>
      <c r="P5121">
        <v>1.2070000000000001</v>
      </c>
      <c r="Q5121">
        <v>1.2030000000000001</v>
      </c>
      <c r="R5121">
        <v>0.94499999999999995</v>
      </c>
      <c r="S5121">
        <v>0.39800000000000002</v>
      </c>
    </row>
    <row r="5123" spans="1:19" x14ac:dyDescent="0.3">
      <c r="A5123" t="s">
        <v>0</v>
      </c>
      <c r="B5123" t="s">
        <v>395</v>
      </c>
    </row>
    <row r="5124" spans="1:19" x14ac:dyDescent="0.3">
      <c r="A5124">
        <v>0</v>
      </c>
      <c r="B5124">
        <v>-0.10199999999999999</v>
      </c>
      <c r="C5124">
        <v>-1.123</v>
      </c>
      <c r="D5124">
        <v>-2.0939999999999999</v>
      </c>
      <c r="E5124">
        <v>-2.9390000000000001</v>
      </c>
      <c r="F5124">
        <v>-3.1139999999999999</v>
      </c>
      <c r="G5124">
        <v>4.4000000000000004</v>
      </c>
      <c r="H5124">
        <v>0</v>
      </c>
      <c r="I5124">
        <v>4.0359999999999996</v>
      </c>
      <c r="J5124">
        <v>-0.13400000000000001</v>
      </c>
      <c r="K5124">
        <v>-1.1339999999999999</v>
      </c>
      <c r="L5124">
        <v>-2.13</v>
      </c>
      <c r="M5124">
        <v>-2.9529999999999998</v>
      </c>
      <c r="N5124">
        <v>-3.17</v>
      </c>
      <c r="O5124">
        <v>1.198</v>
      </c>
      <c r="P5124">
        <v>1.198</v>
      </c>
      <c r="Q5124">
        <v>1.1919999999999999</v>
      </c>
      <c r="R5124">
        <v>0.95899999999999996</v>
      </c>
      <c r="S5124">
        <v>0.45400000000000001</v>
      </c>
    </row>
    <row r="5125" spans="1:19" x14ac:dyDescent="0.3">
      <c r="A5125">
        <v>60</v>
      </c>
      <c r="B5125">
        <v>-0.10199999999999999</v>
      </c>
      <c r="C5125">
        <v>-1.123</v>
      </c>
      <c r="D5125">
        <v>-2.0939999999999999</v>
      </c>
      <c r="E5125">
        <v>-2.9390000000000001</v>
      </c>
      <c r="F5125">
        <v>-3.1139999999999999</v>
      </c>
      <c r="G5125">
        <v>4.4000000000000004</v>
      </c>
      <c r="H5125">
        <v>0</v>
      </c>
      <c r="I5125">
        <v>4.0359999999999996</v>
      </c>
      <c r="J5125">
        <v>-0.13100000000000001</v>
      </c>
      <c r="K5125">
        <v>-1.133</v>
      </c>
      <c r="L5125">
        <v>-2.1339999999999999</v>
      </c>
      <c r="M5125">
        <v>-2.9580000000000002</v>
      </c>
      <c r="N5125">
        <v>-3.1509999999999998</v>
      </c>
      <c r="O5125">
        <v>1.194</v>
      </c>
      <c r="P5125">
        <v>1.21</v>
      </c>
      <c r="Q5125">
        <v>1.218</v>
      </c>
      <c r="R5125">
        <v>0.98699999999999999</v>
      </c>
      <c r="S5125">
        <v>0.40699999999999997</v>
      </c>
    </row>
    <row r="5126" spans="1:19" x14ac:dyDescent="0.3">
      <c r="A5126">
        <v>120</v>
      </c>
      <c r="B5126">
        <v>-0.10199999999999999</v>
      </c>
      <c r="C5126">
        <v>-1.123</v>
      </c>
      <c r="D5126">
        <v>-2.0939999999999999</v>
      </c>
      <c r="E5126">
        <v>-2.9390000000000001</v>
      </c>
      <c r="F5126">
        <v>-3.1139999999999999</v>
      </c>
      <c r="G5126">
        <v>4.4000000000000004</v>
      </c>
      <c r="H5126">
        <v>0</v>
      </c>
      <c r="I5126">
        <v>4.0359999999999996</v>
      </c>
      <c r="J5126">
        <v>-0.13400000000000001</v>
      </c>
      <c r="K5126">
        <v>-1.131</v>
      </c>
      <c r="L5126">
        <v>-2.1269999999999998</v>
      </c>
      <c r="M5126">
        <v>-2.9470000000000001</v>
      </c>
      <c r="N5126">
        <v>-3.1459999999999999</v>
      </c>
      <c r="O5126">
        <v>1.2</v>
      </c>
      <c r="P5126">
        <v>1.2010000000000001</v>
      </c>
      <c r="Q5126">
        <v>1.194</v>
      </c>
      <c r="R5126">
        <v>0.94899999999999995</v>
      </c>
      <c r="S5126">
        <v>0.40500000000000003</v>
      </c>
    </row>
    <row r="5127" spans="1:19" x14ac:dyDescent="0.3">
      <c r="A5127">
        <v>180</v>
      </c>
      <c r="B5127">
        <v>-0.10199999999999999</v>
      </c>
      <c r="C5127">
        <v>-1.123</v>
      </c>
      <c r="D5127">
        <v>-2.0939999999999999</v>
      </c>
      <c r="E5127">
        <v>-2.9390000000000001</v>
      </c>
      <c r="F5127">
        <v>-3.1139999999999999</v>
      </c>
      <c r="G5127">
        <v>4.4000000000000004</v>
      </c>
      <c r="H5127">
        <v>0</v>
      </c>
      <c r="I5127">
        <v>4.0359999999999996</v>
      </c>
      <c r="J5127">
        <v>-0.13900000000000001</v>
      </c>
      <c r="K5127">
        <v>-1.135</v>
      </c>
      <c r="L5127">
        <v>-2.1320000000000001</v>
      </c>
      <c r="M5127">
        <v>-2.9550000000000001</v>
      </c>
      <c r="N5127">
        <v>-3.1419999999999999</v>
      </c>
      <c r="O5127">
        <v>1.206</v>
      </c>
      <c r="P5127">
        <v>1.2150000000000001</v>
      </c>
      <c r="Q5127">
        <v>1.21</v>
      </c>
      <c r="R5127">
        <v>0.97799999999999998</v>
      </c>
      <c r="S5127">
        <v>0.40400000000000003</v>
      </c>
    </row>
    <row r="5128" spans="1:19" x14ac:dyDescent="0.3">
      <c r="A5128">
        <v>240</v>
      </c>
      <c r="B5128">
        <v>-0.10199999999999999</v>
      </c>
      <c r="C5128">
        <v>-1.123</v>
      </c>
      <c r="D5128">
        <v>-2.0939999999999999</v>
      </c>
      <c r="E5128">
        <v>-2.9390000000000001</v>
      </c>
      <c r="F5128">
        <v>-3.1139999999999999</v>
      </c>
      <c r="G5128">
        <v>4.4000000000000004</v>
      </c>
      <c r="H5128">
        <v>0</v>
      </c>
      <c r="I5128">
        <v>4.0359999999999996</v>
      </c>
      <c r="J5128">
        <v>-0.13700000000000001</v>
      </c>
      <c r="K5128">
        <v>-1.133</v>
      </c>
      <c r="L5128">
        <v>-2.1280000000000001</v>
      </c>
      <c r="M5128">
        <v>-2.9580000000000002</v>
      </c>
      <c r="N5128">
        <v>-3.1379999999999999</v>
      </c>
      <c r="O5128">
        <v>1.204</v>
      </c>
      <c r="P5128">
        <v>1.2050000000000001</v>
      </c>
      <c r="Q5128">
        <v>1.1970000000000001</v>
      </c>
      <c r="R5128">
        <v>0.98399999999999999</v>
      </c>
      <c r="S5128">
        <v>0.40300000000000002</v>
      </c>
    </row>
    <row r="5129" spans="1:19" x14ac:dyDescent="0.3">
      <c r="A5129">
        <v>300</v>
      </c>
      <c r="B5129">
        <v>-0.10199999999999999</v>
      </c>
      <c r="C5129">
        <v>-1.123</v>
      </c>
      <c r="D5129">
        <v>-2.0939999999999999</v>
      </c>
      <c r="E5129">
        <v>-2.9390000000000001</v>
      </c>
      <c r="F5129">
        <v>-3.1139999999999999</v>
      </c>
      <c r="G5129">
        <v>4.4000000000000004</v>
      </c>
      <c r="H5129">
        <v>0</v>
      </c>
      <c r="I5129">
        <v>4.0359999999999996</v>
      </c>
      <c r="J5129">
        <v>-0.13900000000000001</v>
      </c>
      <c r="K5129">
        <v>-1.1339999999999999</v>
      </c>
      <c r="L5129">
        <v>-2.129</v>
      </c>
      <c r="M5129">
        <v>-2.9540000000000002</v>
      </c>
      <c r="N5129">
        <v>-3.1339999999999999</v>
      </c>
      <c r="O5129">
        <v>1.206</v>
      </c>
      <c r="P5129">
        <v>1.2110000000000001</v>
      </c>
      <c r="Q5129">
        <v>1.2010000000000001</v>
      </c>
      <c r="R5129">
        <v>0.96899999999999997</v>
      </c>
      <c r="S5129">
        <v>0.40100000000000002</v>
      </c>
    </row>
    <row r="5130" spans="1:19" x14ac:dyDescent="0.3">
      <c r="A5130">
        <v>360</v>
      </c>
      <c r="B5130">
        <v>-0.10199999999999999</v>
      </c>
      <c r="C5130">
        <v>-1.123</v>
      </c>
      <c r="D5130">
        <v>-2.0939999999999999</v>
      </c>
      <c r="E5130">
        <v>-2.9390000000000001</v>
      </c>
      <c r="F5130">
        <v>-3.1139999999999999</v>
      </c>
      <c r="G5130">
        <v>4.4000000000000004</v>
      </c>
      <c r="H5130">
        <v>0</v>
      </c>
      <c r="I5130">
        <v>4.0359999999999996</v>
      </c>
      <c r="J5130">
        <v>-0.13800000000000001</v>
      </c>
      <c r="K5130">
        <v>-1.1339999999999999</v>
      </c>
      <c r="L5130">
        <v>-2.13</v>
      </c>
      <c r="M5130">
        <v>-2.95</v>
      </c>
      <c r="N5130">
        <v>-3.13</v>
      </c>
      <c r="O5130">
        <v>1.2050000000000001</v>
      </c>
      <c r="P5130">
        <v>1.208</v>
      </c>
      <c r="Q5130">
        <v>1.206</v>
      </c>
      <c r="R5130">
        <v>0.95599999999999996</v>
      </c>
      <c r="S5130">
        <v>0.4</v>
      </c>
    </row>
    <row r="5131" spans="1:19" x14ac:dyDescent="0.3">
      <c r="A5131">
        <v>420</v>
      </c>
      <c r="B5131">
        <v>-0.10199999999999999</v>
      </c>
      <c r="C5131">
        <v>-1.123</v>
      </c>
      <c r="D5131">
        <v>-2.0939999999999999</v>
      </c>
      <c r="E5131">
        <v>-2.9390000000000001</v>
      </c>
      <c r="F5131">
        <v>-3.1139999999999999</v>
      </c>
      <c r="G5131">
        <v>4.4000000000000004</v>
      </c>
      <c r="H5131">
        <v>0</v>
      </c>
      <c r="I5131">
        <v>4.0359999999999996</v>
      </c>
      <c r="J5131">
        <v>-0.13800000000000001</v>
      </c>
      <c r="K5131">
        <v>-1.1339999999999999</v>
      </c>
      <c r="L5131">
        <v>-2.13</v>
      </c>
      <c r="M5131">
        <v>-2.9470000000000001</v>
      </c>
      <c r="N5131">
        <v>-3.1259999999999999</v>
      </c>
      <c r="O5131">
        <v>1.206</v>
      </c>
      <c r="P5131">
        <v>1.2070000000000001</v>
      </c>
      <c r="Q5131">
        <v>1.2030000000000001</v>
      </c>
      <c r="R5131">
        <v>0.95</v>
      </c>
      <c r="S5131">
        <v>0.39900000000000002</v>
      </c>
    </row>
    <row r="5132" spans="1:19" x14ac:dyDescent="0.3">
      <c r="A5132">
        <v>480</v>
      </c>
      <c r="B5132">
        <v>-0.10199999999999999</v>
      </c>
      <c r="C5132">
        <v>-1.123</v>
      </c>
      <c r="D5132">
        <v>-2.0939999999999999</v>
      </c>
      <c r="E5132">
        <v>-2.9390000000000001</v>
      </c>
      <c r="F5132">
        <v>-3.1139999999999999</v>
      </c>
      <c r="G5132">
        <v>4.4000000000000004</v>
      </c>
      <c r="H5132">
        <v>0</v>
      </c>
      <c r="I5132">
        <v>4.0359999999999996</v>
      </c>
      <c r="J5132">
        <v>-0.13900000000000001</v>
      </c>
      <c r="K5132">
        <v>-1.135</v>
      </c>
      <c r="L5132">
        <v>-2.129</v>
      </c>
      <c r="M5132">
        <v>-2.9449999999999998</v>
      </c>
      <c r="N5132">
        <v>-3.1219999999999999</v>
      </c>
      <c r="O5132">
        <v>1.206</v>
      </c>
      <c r="P5132">
        <v>1.2070000000000001</v>
      </c>
      <c r="Q5132">
        <v>1.2010000000000001</v>
      </c>
      <c r="R5132">
        <v>0.94499999999999995</v>
      </c>
      <c r="S5132">
        <v>0.39800000000000002</v>
      </c>
    </row>
    <row r="5133" spans="1:19" x14ac:dyDescent="0.3">
      <c r="A5133">
        <v>540</v>
      </c>
      <c r="B5133">
        <v>-0.10199999999999999</v>
      </c>
      <c r="C5133">
        <v>-1.123</v>
      </c>
      <c r="D5133">
        <v>-2.0939999999999999</v>
      </c>
      <c r="E5133">
        <v>-2.9390000000000001</v>
      </c>
      <c r="F5133">
        <v>-3.1139999999999999</v>
      </c>
      <c r="G5133">
        <v>4.4000000000000004</v>
      </c>
      <c r="H5133">
        <v>0</v>
      </c>
      <c r="I5133">
        <v>4.0359999999999996</v>
      </c>
      <c r="J5133">
        <v>-0.13900000000000001</v>
      </c>
      <c r="K5133">
        <v>-1.1359999999999999</v>
      </c>
      <c r="L5133">
        <v>-2.129</v>
      </c>
      <c r="M5133">
        <v>-2.9420000000000002</v>
      </c>
      <c r="N5133">
        <v>-3.1179999999999999</v>
      </c>
      <c r="O5133">
        <v>1.206</v>
      </c>
      <c r="P5133">
        <v>1.208</v>
      </c>
      <c r="Q5133">
        <v>1.2010000000000001</v>
      </c>
      <c r="R5133">
        <v>0.94199999999999995</v>
      </c>
      <c r="S5133">
        <v>0.39600000000000002</v>
      </c>
    </row>
    <row r="5134" spans="1:19" x14ac:dyDescent="0.3">
      <c r="A5134">
        <v>600</v>
      </c>
      <c r="B5134">
        <v>-0.10199999999999999</v>
      </c>
      <c r="C5134">
        <v>-1.123</v>
      </c>
      <c r="D5134">
        <v>-2.0939999999999999</v>
      </c>
      <c r="E5134">
        <v>-2.9390000000000001</v>
      </c>
      <c r="F5134">
        <v>-3.1139999999999999</v>
      </c>
      <c r="G5134">
        <v>4.4000000000000004</v>
      </c>
      <c r="H5134">
        <v>0</v>
      </c>
      <c r="I5134">
        <v>4.0359999999999996</v>
      </c>
      <c r="J5134">
        <v>-0.13900000000000001</v>
      </c>
      <c r="K5134">
        <v>-1.1359999999999999</v>
      </c>
      <c r="L5134">
        <v>-2.129</v>
      </c>
      <c r="M5134">
        <v>-2.9390000000000001</v>
      </c>
      <c r="N5134">
        <v>-3.1139999999999999</v>
      </c>
      <c r="O5134">
        <v>1.206</v>
      </c>
      <c r="P5134">
        <v>1.206</v>
      </c>
      <c r="Q5134">
        <v>1.202</v>
      </c>
      <c r="R5134">
        <v>0.93799999999999994</v>
      </c>
      <c r="S5134">
        <v>0.39500000000000002</v>
      </c>
    </row>
    <row r="5136" spans="1:19" x14ac:dyDescent="0.3">
      <c r="A5136" t="s">
        <v>0</v>
      </c>
      <c r="B5136" t="s">
        <v>396</v>
      </c>
    </row>
    <row r="5137" spans="1:19" x14ac:dyDescent="0.3">
      <c r="A5137">
        <v>0</v>
      </c>
      <c r="B5137">
        <v>-0.10199999999999999</v>
      </c>
      <c r="C5137">
        <v>-1.123</v>
      </c>
      <c r="D5137">
        <v>-2.0939999999999999</v>
      </c>
      <c r="E5137">
        <v>-2.9340000000000002</v>
      </c>
      <c r="F5137">
        <v>-3.105</v>
      </c>
      <c r="G5137">
        <v>4.4000000000000004</v>
      </c>
      <c r="H5137">
        <v>0</v>
      </c>
      <c r="I5137">
        <v>4.0359999999999996</v>
      </c>
      <c r="J5137">
        <v>-0.13400000000000001</v>
      </c>
      <c r="K5137">
        <v>-1.1339999999999999</v>
      </c>
      <c r="L5137">
        <v>-2.129</v>
      </c>
      <c r="M5137">
        <v>-2.9470000000000001</v>
      </c>
      <c r="N5137">
        <v>-3.16</v>
      </c>
      <c r="O5137">
        <v>1.198</v>
      </c>
      <c r="P5137">
        <v>1.198</v>
      </c>
      <c r="Q5137">
        <v>1.1919999999999999</v>
      </c>
      <c r="R5137">
        <v>0.95299999999999996</v>
      </c>
      <c r="S5137">
        <v>0.45</v>
      </c>
    </row>
    <row r="5138" spans="1:19" x14ac:dyDescent="0.3">
      <c r="A5138">
        <v>60</v>
      </c>
      <c r="B5138">
        <v>-0.10199999999999999</v>
      </c>
      <c r="C5138">
        <v>-1.123</v>
      </c>
      <c r="D5138">
        <v>-2.0939999999999999</v>
      </c>
      <c r="E5138">
        <v>-2.9340000000000002</v>
      </c>
      <c r="F5138">
        <v>-3.105</v>
      </c>
      <c r="G5138">
        <v>4.4000000000000004</v>
      </c>
      <c r="H5138">
        <v>0</v>
      </c>
      <c r="I5138">
        <v>4.0359999999999996</v>
      </c>
      <c r="J5138">
        <v>-0.13100000000000001</v>
      </c>
      <c r="K5138">
        <v>-1.133</v>
      </c>
      <c r="L5138">
        <v>-2.1339999999999999</v>
      </c>
      <c r="M5138">
        <v>-2.9529999999999998</v>
      </c>
      <c r="N5138">
        <v>-3.141</v>
      </c>
      <c r="O5138">
        <v>1.194</v>
      </c>
      <c r="P5138">
        <v>1.21</v>
      </c>
      <c r="Q5138">
        <v>1.218</v>
      </c>
      <c r="R5138">
        <v>0.98</v>
      </c>
      <c r="S5138">
        <v>0.40400000000000003</v>
      </c>
    </row>
    <row r="5139" spans="1:19" x14ac:dyDescent="0.3">
      <c r="A5139">
        <v>120</v>
      </c>
      <c r="B5139">
        <v>-0.10199999999999999</v>
      </c>
      <c r="C5139">
        <v>-1.123</v>
      </c>
      <c r="D5139">
        <v>-2.0939999999999999</v>
      </c>
      <c r="E5139">
        <v>-2.9340000000000002</v>
      </c>
      <c r="F5139">
        <v>-3.105</v>
      </c>
      <c r="G5139">
        <v>4.4000000000000004</v>
      </c>
      <c r="H5139">
        <v>0</v>
      </c>
      <c r="I5139">
        <v>4.0359999999999996</v>
      </c>
      <c r="J5139">
        <v>-0.13400000000000001</v>
      </c>
      <c r="K5139">
        <v>-1.131</v>
      </c>
      <c r="L5139">
        <v>-2.1269999999999998</v>
      </c>
      <c r="M5139">
        <v>-2.9420000000000002</v>
      </c>
      <c r="N5139">
        <v>-3.1360000000000001</v>
      </c>
      <c r="O5139">
        <v>1.2</v>
      </c>
      <c r="P5139">
        <v>1.2010000000000001</v>
      </c>
      <c r="Q5139">
        <v>1.194</v>
      </c>
      <c r="R5139">
        <v>0.94399999999999995</v>
      </c>
      <c r="S5139">
        <v>0.40200000000000002</v>
      </c>
    </row>
    <row r="5140" spans="1:19" x14ac:dyDescent="0.3">
      <c r="A5140">
        <v>180</v>
      </c>
      <c r="B5140">
        <v>-0.10199999999999999</v>
      </c>
      <c r="C5140">
        <v>-1.123</v>
      </c>
      <c r="D5140">
        <v>-2.0939999999999999</v>
      </c>
      <c r="E5140">
        <v>-2.9340000000000002</v>
      </c>
      <c r="F5140">
        <v>-3.105</v>
      </c>
      <c r="G5140">
        <v>4.4000000000000004</v>
      </c>
      <c r="H5140">
        <v>0</v>
      </c>
      <c r="I5140">
        <v>4.0359999999999996</v>
      </c>
      <c r="J5140">
        <v>-0.13900000000000001</v>
      </c>
      <c r="K5140">
        <v>-1.1339999999999999</v>
      </c>
      <c r="L5140">
        <v>-2.1309999999999998</v>
      </c>
      <c r="M5140">
        <v>-2.95</v>
      </c>
      <c r="N5140">
        <v>-3.133</v>
      </c>
      <c r="O5140">
        <v>1.206</v>
      </c>
      <c r="P5140">
        <v>1.2150000000000001</v>
      </c>
      <c r="Q5140">
        <v>1.21</v>
      </c>
      <c r="R5140">
        <v>0.97099999999999997</v>
      </c>
      <c r="S5140">
        <v>0.40100000000000002</v>
      </c>
    </row>
    <row r="5141" spans="1:19" x14ac:dyDescent="0.3">
      <c r="A5141">
        <v>240</v>
      </c>
      <c r="B5141">
        <v>-0.10199999999999999</v>
      </c>
      <c r="C5141">
        <v>-1.123</v>
      </c>
      <c r="D5141">
        <v>-2.0939999999999999</v>
      </c>
      <c r="E5141">
        <v>-2.9340000000000002</v>
      </c>
      <c r="F5141">
        <v>-3.105</v>
      </c>
      <c r="G5141">
        <v>4.4000000000000004</v>
      </c>
      <c r="H5141">
        <v>0</v>
      </c>
      <c r="I5141">
        <v>4.0359999999999996</v>
      </c>
      <c r="J5141">
        <v>-0.13700000000000001</v>
      </c>
      <c r="K5141">
        <v>-1.133</v>
      </c>
      <c r="L5141">
        <v>-2.1280000000000001</v>
      </c>
      <c r="M5141">
        <v>-2.9529999999999998</v>
      </c>
      <c r="N5141">
        <v>-3.1280000000000001</v>
      </c>
      <c r="O5141">
        <v>1.204</v>
      </c>
      <c r="P5141">
        <v>1.2050000000000001</v>
      </c>
      <c r="Q5141">
        <v>1.196</v>
      </c>
      <c r="R5141">
        <v>0.97699999999999998</v>
      </c>
      <c r="S5141">
        <v>0.39900000000000002</v>
      </c>
    </row>
    <row r="5142" spans="1:19" x14ac:dyDescent="0.3">
      <c r="A5142">
        <v>300</v>
      </c>
      <c r="B5142">
        <v>-0.10199999999999999</v>
      </c>
      <c r="C5142">
        <v>-1.123</v>
      </c>
      <c r="D5142">
        <v>-2.0939999999999999</v>
      </c>
      <c r="E5142">
        <v>-2.9340000000000002</v>
      </c>
      <c r="F5142">
        <v>-3.105</v>
      </c>
      <c r="G5142">
        <v>4.4000000000000004</v>
      </c>
      <c r="H5142">
        <v>0</v>
      </c>
      <c r="I5142">
        <v>4.0359999999999996</v>
      </c>
      <c r="J5142">
        <v>-0.13900000000000001</v>
      </c>
      <c r="K5142">
        <v>-1.1339999999999999</v>
      </c>
      <c r="L5142">
        <v>-2.129</v>
      </c>
      <c r="M5142">
        <v>-2.9489999999999998</v>
      </c>
      <c r="N5142">
        <v>-3.1240000000000001</v>
      </c>
      <c r="O5142">
        <v>1.206</v>
      </c>
      <c r="P5142">
        <v>1.2110000000000001</v>
      </c>
      <c r="Q5142">
        <v>1.2</v>
      </c>
      <c r="R5142">
        <v>0.96199999999999997</v>
      </c>
      <c r="S5142">
        <v>0.39800000000000002</v>
      </c>
    </row>
    <row r="5143" spans="1:19" x14ac:dyDescent="0.3">
      <c r="A5143">
        <v>360</v>
      </c>
      <c r="B5143">
        <v>-0.10199999999999999</v>
      </c>
      <c r="C5143">
        <v>-1.123</v>
      </c>
      <c r="D5143">
        <v>-2.0939999999999999</v>
      </c>
      <c r="E5143">
        <v>-2.9340000000000002</v>
      </c>
      <c r="F5143">
        <v>-3.105</v>
      </c>
      <c r="G5143">
        <v>4.4000000000000004</v>
      </c>
      <c r="H5143">
        <v>0</v>
      </c>
      <c r="I5143">
        <v>4.0359999999999996</v>
      </c>
      <c r="J5143">
        <v>-0.13800000000000001</v>
      </c>
      <c r="K5143">
        <v>-1.1339999999999999</v>
      </c>
      <c r="L5143">
        <v>-2.13</v>
      </c>
      <c r="M5143">
        <v>-2.9449999999999998</v>
      </c>
      <c r="N5143">
        <v>-3.12</v>
      </c>
      <c r="O5143">
        <v>1.2050000000000001</v>
      </c>
      <c r="P5143">
        <v>1.208</v>
      </c>
      <c r="Q5143">
        <v>1.206</v>
      </c>
      <c r="R5143">
        <v>0.95</v>
      </c>
      <c r="S5143">
        <v>0.39700000000000002</v>
      </c>
    </row>
    <row r="5144" spans="1:19" x14ac:dyDescent="0.3">
      <c r="A5144">
        <v>420</v>
      </c>
      <c r="B5144">
        <v>-0.10199999999999999</v>
      </c>
      <c r="C5144">
        <v>-1.123</v>
      </c>
      <c r="D5144">
        <v>-2.0939999999999999</v>
      </c>
      <c r="E5144">
        <v>-2.9340000000000002</v>
      </c>
      <c r="F5144">
        <v>-3.105</v>
      </c>
      <c r="G5144">
        <v>4.4000000000000004</v>
      </c>
      <c r="H5144">
        <v>0</v>
      </c>
      <c r="I5144">
        <v>4.0359999999999996</v>
      </c>
      <c r="J5144">
        <v>-0.13800000000000001</v>
      </c>
      <c r="K5144">
        <v>-1.1339999999999999</v>
      </c>
      <c r="L5144">
        <v>-2.129</v>
      </c>
      <c r="M5144">
        <v>-2.9420000000000002</v>
      </c>
      <c r="N5144">
        <v>-3.117</v>
      </c>
      <c r="O5144">
        <v>1.206</v>
      </c>
      <c r="P5144">
        <v>1.206</v>
      </c>
      <c r="Q5144">
        <v>1.202</v>
      </c>
      <c r="R5144">
        <v>0.94399999999999995</v>
      </c>
      <c r="S5144">
        <v>0.39600000000000002</v>
      </c>
    </row>
    <row r="5145" spans="1:19" x14ac:dyDescent="0.3">
      <c r="A5145">
        <v>480</v>
      </c>
      <c r="B5145">
        <v>-0.10199999999999999</v>
      </c>
      <c r="C5145">
        <v>-1.123</v>
      </c>
      <c r="D5145">
        <v>-2.0939999999999999</v>
      </c>
      <c r="E5145">
        <v>-2.9340000000000002</v>
      </c>
      <c r="F5145">
        <v>-3.105</v>
      </c>
      <c r="G5145">
        <v>4.4000000000000004</v>
      </c>
      <c r="H5145">
        <v>0</v>
      </c>
      <c r="I5145">
        <v>4.0359999999999996</v>
      </c>
      <c r="J5145">
        <v>-0.13900000000000001</v>
      </c>
      <c r="K5145">
        <v>-1.135</v>
      </c>
      <c r="L5145">
        <v>-2.1280000000000001</v>
      </c>
      <c r="M5145">
        <v>-2.9390000000000001</v>
      </c>
      <c r="N5145">
        <v>-3.113</v>
      </c>
      <c r="O5145">
        <v>1.206</v>
      </c>
      <c r="P5145">
        <v>1.2070000000000001</v>
      </c>
      <c r="Q5145">
        <v>1.2</v>
      </c>
      <c r="R5145">
        <v>0.93899999999999995</v>
      </c>
      <c r="S5145">
        <v>0.39500000000000002</v>
      </c>
    </row>
    <row r="5146" spans="1:19" x14ac:dyDescent="0.3">
      <c r="A5146">
        <v>540</v>
      </c>
      <c r="B5146">
        <v>-0.10199999999999999</v>
      </c>
      <c r="C5146">
        <v>-1.123</v>
      </c>
      <c r="D5146">
        <v>-2.0939999999999999</v>
      </c>
      <c r="E5146">
        <v>-2.9340000000000002</v>
      </c>
      <c r="F5146">
        <v>-3.105</v>
      </c>
      <c r="G5146">
        <v>4.4000000000000004</v>
      </c>
      <c r="H5146">
        <v>0</v>
      </c>
      <c r="I5146">
        <v>4.0359999999999996</v>
      </c>
      <c r="J5146">
        <v>-0.13900000000000001</v>
      </c>
      <c r="K5146">
        <v>-1.1359999999999999</v>
      </c>
      <c r="L5146">
        <v>-2.129</v>
      </c>
      <c r="M5146">
        <v>-2.9359999999999999</v>
      </c>
      <c r="N5146">
        <v>-3.109</v>
      </c>
      <c r="O5146">
        <v>1.206</v>
      </c>
      <c r="P5146">
        <v>1.208</v>
      </c>
      <c r="Q5146">
        <v>1.2010000000000001</v>
      </c>
      <c r="R5146">
        <v>0.93500000000000005</v>
      </c>
      <c r="S5146">
        <v>0.39300000000000002</v>
      </c>
    </row>
    <row r="5147" spans="1:19" x14ac:dyDescent="0.3">
      <c r="A5147">
        <v>600</v>
      </c>
      <c r="B5147">
        <v>-0.10199999999999999</v>
      </c>
      <c r="C5147">
        <v>-1.123</v>
      </c>
      <c r="D5147">
        <v>-2.0939999999999999</v>
      </c>
      <c r="E5147">
        <v>-2.9340000000000002</v>
      </c>
      <c r="F5147">
        <v>-3.105</v>
      </c>
      <c r="G5147">
        <v>4.4000000000000004</v>
      </c>
      <c r="H5147">
        <v>0</v>
      </c>
      <c r="I5147">
        <v>4.0359999999999996</v>
      </c>
      <c r="J5147">
        <v>-0.13900000000000001</v>
      </c>
      <c r="K5147">
        <v>-1.1359999999999999</v>
      </c>
      <c r="L5147">
        <v>-2.129</v>
      </c>
      <c r="M5147">
        <v>-2.9340000000000002</v>
      </c>
      <c r="N5147">
        <v>-3.105</v>
      </c>
      <c r="O5147">
        <v>1.2070000000000001</v>
      </c>
      <c r="P5147">
        <v>1.2070000000000001</v>
      </c>
      <c r="Q5147">
        <v>1.202</v>
      </c>
      <c r="R5147">
        <v>0.93200000000000005</v>
      </c>
      <c r="S5147">
        <v>0.39200000000000002</v>
      </c>
    </row>
    <row r="5149" spans="1:19" x14ac:dyDescent="0.3">
      <c r="A5149" t="s">
        <v>0</v>
      </c>
      <c r="B5149" t="s">
        <v>397</v>
      </c>
    </row>
    <row r="5150" spans="1:19" x14ac:dyDescent="0.3">
      <c r="A5150">
        <v>0</v>
      </c>
      <c r="B5150">
        <v>-0.10100000000000001</v>
      </c>
      <c r="C5150">
        <v>-1.123</v>
      </c>
      <c r="D5150">
        <v>-2.0939999999999999</v>
      </c>
      <c r="E5150">
        <v>-2.9750000000000001</v>
      </c>
      <c r="F5150">
        <v>-3.18</v>
      </c>
      <c r="G5150">
        <v>4.4000000000000004</v>
      </c>
      <c r="H5150">
        <v>0.01</v>
      </c>
      <c r="I5150">
        <v>4.0359999999999996</v>
      </c>
      <c r="J5150">
        <v>-0.13400000000000001</v>
      </c>
      <c r="K5150">
        <v>-1.1339999999999999</v>
      </c>
      <c r="L5150">
        <v>-2.1309999999999998</v>
      </c>
      <c r="M5150">
        <v>-2.988</v>
      </c>
      <c r="N5150">
        <v>-3.24</v>
      </c>
      <c r="O5150">
        <v>1.198</v>
      </c>
      <c r="P5150">
        <v>1.198</v>
      </c>
      <c r="Q5150">
        <v>1.194</v>
      </c>
      <c r="R5150">
        <v>0.999</v>
      </c>
      <c r="S5150">
        <v>0.48</v>
      </c>
    </row>
    <row r="5151" spans="1:19" x14ac:dyDescent="0.3">
      <c r="A5151">
        <v>60</v>
      </c>
      <c r="B5151">
        <v>-0.10100000000000001</v>
      </c>
      <c r="C5151">
        <v>-1.123</v>
      </c>
      <c r="D5151">
        <v>-2.0939999999999999</v>
      </c>
      <c r="E5151">
        <v>-2.9750000000000001</v>
      </c>
      <c r="F5151">
        <v>-3.18</v>
      </c>
      <c r="G5151">
        <v>4.4000000000000004</v>
      </c>
      <c r="H5151">
        <v>0.01</v>
      </c>
      <c r="I5151">
        <v>4.0359999999999996</v>
      </c>
      <c r="J5151">
        <v>-0.13</v>
      </c>
      <c r="K5151">
        <v>-1.1319999999999999</v>
      </c>
      <c r="L5151">
        <v>-2.1349999999999998</v>
      </c>
      <c r="M5151">
        <v>-2.9950000000000001</v>
      </c>
      <c r="N5151">
        <v>-3.22</v>
      </c>
      <c r="O5151">
        <v>1.196</v>
      </c>
      <c r="P5151">
        <v>1.208</v>
      </c>
      <c r="Q5151">
        <v>1.2190000000000001</v>
      </c>
      <c r="R5151">
        <v>1.032</v>
      </c>
      <c r="S5151">
        <v>0.43</v>
      </c>
    </row>
    <row r="5152" spans="1:19" x14ac:dyDescent="0.3">
      <c r="A5152">
        <v>120</v>
      </c>
      <c r="B5152">
        <v>-0.10100000000000001</v>
      </c>
      <c r="C5152">
        <v>-1.123</v>
      </c>
      <c r="D5152">
        <v>-2.0939999999999999</v>
      </c>
      <c r="E5152">
        <v>-2.9750000000000001</v>
      </c>
      <c r="F5152">
        <v>-3.18</v>
      </c>
      <c r="G5152">
        <v>4.4000000000000004</v>
      </c>
      <c r="H5152">
        <v>0.01</v>
      </c>
      <c r="I5152">
        <v>4.0359999999999996</v>
      </c>
      <c r="J5152">
        <v>-0.13400000000000001</v>
      </c>
      <c r="K5152">
        <v>-1.131</v>
      </c>
      <c r="L5152">
        <v>-2.1280000000000001</v>
      </c>
      <c r="M5152">
        <v>-2.9820000000000002</v>
      </c>
      <c r="N5152">
        <v>-3.2149999999999999</v>
      </c>
      <c r="O5152">
        <v>1.204</v>
      </c>
      <c r="P5152">
        <v>1.2010000000000001</v>
      </c>
      <c r="Q5152">
        <v>1.1950000000000001</v>
      </c>
      <c r="R5152">
        <v>0.99</v>
      </c>
      <c r="S5152">
        <v>0.42799999999999999</v>
      </c>
    </row>
    <row r="5153" spans="1:19" x14ac:dyDescent="0.3">
      <c r="A5153">
        <v>180</v>
      </c>
      <c r="B5153">
        <v>-0.10100000000000001</v>
      </c>
      <c r="C5153">
        <v>-1.123</v>
      </c>
      <c r="D5153">
        <v>-2.0939999999999999</v>
      </c>
      <c r="E5153">
        <v>-2.9750000000000001</v>
      </c>
      <c r="F5153">
        <v>-3.18</v>
      </c>
      <c r="G5153">
        <v>4.4000000000000004</v>
      </c>
      <c r="H5153">
        <v>0.01</v>
      </c>
      <c r="I5153">
        <v>4.0359999999999996</v>
      </c>
      <c r="J5153">
        <v>-0.13600000000000001</v>
      </c>
      <c r="K5153">
        <v>-1.135</v>
      </c>
      <c r="L5153">
        <v>-2.133</v>
      </c>
      <c r="M5153">
        <v>-2.9889999999999999</v>
      </c>
      <c r="N5153">
        <v>-3.2109999999999999</v>
      </c>
      <c r="O5153">
        <v>1.2110000000000001</v>
      </c>
      <c r="P5153">
        <v>1.2150000000000001</v>
      </c>
      <c r="Q5153">
        <v>1.2130000000000001</v>
      </c>
      <c r="R5153">
        <v>1.0169999999999999</v>
      </c>
      <c r="S5153">
        <v>0.42699999999999999</v>
      </c>
    </row>
    <row r="5154" spans="1:19" x14ac:dyDescent="0.3">
      <c r="A5154">
        <v>240</v>
      </c>
      <c r="B5154">
        <v>-0.10100000000000001</v>
      </c>
      <c r="C5154">
        <v>-1.123</v>
      </c>
      <c r="D5154">
        <v>-2.0939999999999999</v>
      </c>
      <c r="E5154">
        <v>-2.9750000000000001</v>
      </c>
      <c r="F5154">
        <v>-3.18</v>
      </c>
      <c r="G5154">
        <v>4.4000000000000004</v>
      </c>
      <c r="H5154">
        <v>0.01</v>
      </c>
      <c r="I5154">
        <v>4.0359999999999996</v>
      </c>
      <c r="J5154">
        <v>-0.13400000000000001</v>
      </c>
      <c r="K5154">
        <v>-1.133</v>
      </c>
      <c r="L5154">
        <v>-2.13</v>
      </c>
      <c r="M5154">
        <v>-2.9929999999999999</v>
      </c>
      <c r="N5154">
        <v>-3.206</v>
      </c>
      <c r="O5154">
        <v>1.2090000000000001</v>
      </c>
      <c r="P5154">
        <v>1.2050000000000001</v>
      </c>
      <c r="Q5154">
        <v>1.2</v>
      </c>
      <c r="R5154">
        <v>1.0269999999999999</v>
      </c>
      <c r="S5154">
        <v>0.42499999999999999</v>
      </c>
    </row>
    <row r="5155" spans="1:19" x14ac:dyDescent="0.3">
      <c r="A5155">
        <v>300</v>
      </c>
      <c r="B5155">
        <v>-0.10100000000000001</v>
      </c>
      <c r="C5155">
        <v>-1.123</v>
      </c>
      <c r="D5155">
        <v>-2.0939999999999999</v>
      </c>
      <c r="E5155">
        <v>-2.9750000000000001</v>
      </c>
      <c r="F5155">
        <v>-3.18</v>
      </c>
      <c r="G5155">
        <v>4.4000000000000004</v>
      </c>
      <c r="H5155">
        <v>0.01</v>
      </c>
      <c r="I5155">
        <v>4.0359999999999996</v>
      </c>
      <c r="J5155">
        <v>-0.13400000000000001</v>
      </c>
      <c r="K5155">
        <v>-1.1339999999999999</v>
      </c>
      <c r="L5155">
        <v>-2.13</v>
      </c>
      <c r="M5155">
        <v>-2.9910000000000001</v>
      </c>
      <c r="N5155">
        <v>-3.2010000000000001</v>
      </c>
      <c r="O5155">
        <v>1.2130000000000001</v>
      </c>
      <c r="P5155">
        <v>1.2110000000000001</v>
      </c>
      <c r="Q5155">
        <v>1.202</v>
      </c>
      <c r="R5155">
        <v>1.0149999999999999</v>
      </c>
      <c r="S5155">
        <v>0.42299999999999999</v>
      </c>
    </row>
    <row r="5156" spans="1:19" x14ac:dyDescent="0.3">
      <c r="A5156">
        <v>360</v>
      </c>
      <c r="B5156">
        <v>-0.10100000000000001</v>
      </c>
      <c r="C5156">
        <v>-1.123</v>
      </c>
      <c r="D5156">
        <v>-2.0939999999999999</v>
      </c>
      <c r="E5156">
        <v>-2.9750000000000001</v>
      </c>
      <c r="F5156">
        <v>-3.18</v>
      </c>
      <c r="G5156">
        <v>4.4000000000000004</v>
      </c>
      <c r="H5156">
        <v>0.01</v>
      </c>
      <c r="I5156">
        <v>4.0359999999999996</v>
      </c>
      <c r="J5156">
        <v>-0.13200000000000001</v>
      </c>
      <c r="K5156">
        <v>-1.1339999999999999</v>
      </c>
      <c r="L5156">
        <v>-2.1309999999999998</v>
      </c>
      <c r="M5156">
        <v>-2.9870000000000001</v>
      </c>
      <c r="N5156">
        <v>-3.1970000000000001</v>
      </c>
      <c r="O5156">
        <v>1.2130000000000001</v>
      </c>
      <c r="P5156">
        <v>1.2090000000000001</v>
      </c>
      <c r="Q5156">
        <v>1.2070000000000001</v>
      </c>
      <c r="R5156">
        <v>1.0029999999999999</v>
      </c>
      <c r="S5156">
        <v>0.42199999999999999</v>
      </c>
    </row>
    <row r="5157" spans="1:19" x14ac:dyDescent="0.3">
      <c r="A5157">
        <v>420</v>
      </c>
      <c r="B5157">
        <v>-0.10100000000000001</v>
      </c>
      <c r="C5157">
        <v>-1.123</v>
      </c>
      <c r="D5157">
        <v>-2.0939999999999999</v>
      </c>
      <c r="E5157">
        <v>-2.9750000000000001</v>
      </c>
      <c r="F5157">
        <v>-3.18</v>
      </c>
      <c r="G5157">
        <v>4.4000000000000004</v>
      </c>
      <c r="H5157">
        <v>0.01</v>
      </c>
      <c r="I5157">
        <v>4.0359999999999996</v>
      </c>
      <c r="J5157">
        <v>-0.13100000000000001</v>
      </c>
      <c r="K5157">
        <v>-1.1339999999999999</v>
      </c>
      <c r="L5157">
        <v>-2.1309999999999998</v>
      </c>
      <c r="M5157">
        <v>-2.9849999999999999</v>
      </c>
      <c r="N5157">
        <v>-3.1930000000000001</v>
      </c>
      <c r="O5157">
        <v>1.214</v>
      </c>
      <c r="P5157">
        <v>1.208</v>
      </c>
      <c r="Q5157">
        <v>1.206</v>
      </c>
      <c r="R5157">
        <v>0.996</v>
      </c>
      <c r="S5157">
        <v>0.42</v>
      </c>
    </row>
    <row r="5158" spans="1:19" x14ac:dyDescent="0.3">
      <c r="A5158">
        <v>480</v>
      </c>
      <c r="B5158">
        <v>-0.10100000000000001</v>
      </c>
      <c r="C5158">
        <v>-1.123</v>
      </c>
      <c r="D5158">
        <v>-2.0939999999999999</v>
      </c>
      <c r="E5158">
        <v>-2.9750000000000001</v>
      </c>
      <c r="F5158">
        <v>-3.18</v>
      </c>
      <c r="G5158">
        <v>4.4000000000000004</v>
      </c>
      <c r="H5158">
        <v>0.01</v>
      </c>
      <c r="I5158">
        <v>4.0359999999999996</v>
      </c>
      <c r="J5158">
        <v>-0.13100000000000001</v>
      </c>
      <c r="K5158">
        <v>-1.1339999999999999</v>
      </c>
      <c r="L5158">
        <v>-2.13</v>
      </c>
      <c r="M5158">
        <v>-2.9820000000000002</v>
      </c>
      <c r="N5158">
        <v>-3.1890000000000001</v>
      </c>
      <c r="O5158">
        <v>1.216</v>
      </c>
      <c r="P5158">
        <v>1.2090000000000001</v>
      </c>
      <c r="Q5158">
        <v>1.2030000000000001</v>
      </c>
      <c r="R5158">
        <v>0.99099999999999999</v>
      </c>
      <c r="S5158">
        <v>0.41899999999999998</v>
      </c>
    </row>
    <row r="5159" spans="1:19" x14ac:dyDescent="0.3">
      <c r="A5159">
        <v>540</v>
      </c>
      <c r="B5159">
        <v>-0.10100000000000001</v>
      </c>
      <c r="C5159">
        <v>-1.123</v>
      </c>
      <c r="D5159">
        <v>-2.0939999999999999</v>
      </c>
      <c r="E5159">
        <v>-2.9750000000000001</v>
      </c>
      <c r="F5159">
        <v>-3.18</v>
      </c>
      <c r="G5159">
        <v>4.4000000000000004</v>
      </c>
      <c r="H5159">
        <v>0.01</v>
      </c>
      <c r="I5159">
        <v>4.0359999999999996</v>
      </c>
      <c r="J5159">
        <v>-0.129</v>
      </c>
      <c r="K5159">
        <v>-1.1339999999999999</v>
      </c>
      <c r="L5159">
        <v>-2.13</v>
      </c>
      <c r="M5159">
        <v>-2.98</v>
      </c>
      <c r="N5159">
        <v>-3.1850000000000001</v>
      </c>
      <c r="O5159">
        <v>1.216</v>
      </c>
      <c r="P5159">
        <v>1.21</v>
      </c>
      <c r="Q5159">
        <v>1.2030000000000001</v>
      </c>
      <c r="R5159">
        <v>0.98699999999999999</v>
      </c>
      <c r="S5159">
        <v>0.41799999999999998</v>
      </c>
    </row>
    <row r="5160" spans="1:19" x14ac:dyDescent="0.3">
      <c r="A5160">
        <v>600</v>
      </c>
      <c r="B5160">
        <v>-0.10100000000000001</v>
      </c>
      <c r="C5160">
        <v>-1.123</v>
      </c>
      <c r="D5160">
        <v>-2.0939999999999999</v>
      </c>
      <c r="E5160">
        <v>-2.9750000000000001</v>
      </c>
      <c r="F5160">
        <v>-3.18</v>
      </c>
      <c r="G5160">
        <v>4.4000000000000004</v>
      </c>
      <c r="H5160">
        <v>0.01</v>
      </c>
      <c r="I5160">
        <v>4.0359999999999996</v>
      </c>
      <c r="J5160">
        <v>-0.128</v>
      </c>
      <c r="K5160">
        <v>-1.1339999999999999</v>
      </c>
      <c r="L5160">
        <v>-2.1309999999999998</v>
      </c>
      <c r="M5160">
        <v>-2.9769999999999999</v>
      </c>
      <c r="N5160">
        <v>-3.18</v>
      </c>
      <c r="O5160">
        <v>1.2170000000000001</v>
      </c>
      <c r="P5160">
        <v>1.21</v>
      </c>
      <c r="Q5160">
        <v>1.204</v>
      </c>
      <c r="R5160">
        <v>0.98399999999999999</v>
      </c>
      <c r="S5160">
        <v>0.41599999999999998</v>
      </c>
    </row>
    <row r="5162" spans="1:19" x14ac:dyDescent="0.3">
      <c r="A5162" t="s">
        <v>0</v>
      </c>
      <c r="B5162" t="s">
        <v>398</v>
      </c>
    </row>
    <row r="5163" spans="1:19" x14ac:dyDescent="0.3">
      <c r="A5163">
        <v>0</v>
      </c>
      <c r="B5163">
        <v>-0.10100000000000001</v>
      </c>
      <c r="C5163">
        <v>-1.123</v>
      </c>
      <c r="D5163">
        <v>-2.0939999999999999</v>
      </c>
      <c r="E5163">
        <v>-2.97</v>
      </c>
      <c r="F5163">
        <v>-3.1709999999999998</v>
      </c>
      <c r="G5163">
        <v>4.4000000000000004</v>
      </c>
      <c r="H5163">
        <v>0.01</v>
      </c>
      <c r="I5163">
        <v>4.0359999999999996</v>
      </c>
      <c r="J5163">
        <v>-0.13400000000000001</v>
      </c>
      <c r="K5163">
        <v>-1.1339999999999999</v>
      </c>
      <c r="L5163">
        <v>-2.1309999999999998</v>
      </c>
      <c r="M5163">
        <v>-2.9830000000000001</v>
      </c>
      <c r="N5163">
        <v>-3.23</v>
      </c>
      <c r="O5163">
        <v>1.198</v>
      </c>
      <c r="P5163">
        <v>1.198</v>
      </c>
      <c r="Q5163">
        <v>1.194</v>
      </c>
      <c r="R5163">
        <v>0.99299999999999999</v>
      </c>
      <c r="S5163">
        <v>0.47699999999999998</v>
      </c>
    </row>
    <row r="5164" spans="1:19" x14ac:dyDescent="0.3">
      <c r="A5164">
        <v>60</v>
      </c>
      <c r="B5164">
        <v>-0.10100000000000001</v>
      </c>
      <c r="C5164">
        <v>-1.123</v>
      </c>
      <c r="D5164">
        <v>-2.0939999999999999</v>
      </c>
      <c r="E5164">
        <v>-2.97</v>
      </c>
      <c r="F5164">
        <v>-3.1709999999999998</v>
      </c>
      <c r="G5164">
        <v>4.4000000000000004</v>
      </c>
      <c r="H5164">
        <v>0.01</v>
      </c>
      <c r="I5164">
        <v>4.0359999999999996</v>
      </c>
      <c r="J5164">
        <v>-0.13</v>
      </c>
      <c r="K5164">
        <v>-1.1319999999999999</v>
      </c>
      <c r="L5164">
        <v>-2.1349999999999998</v>
      </c>
      <c r="M5164">
        <v>-2.99</v>
      </c>
      <c r="N5164">
        <v>-3.21</v>
      </c>
      <c r="O5164">
        <v>1.196</v>
      </c>
      <c r="P5164">
        <v>1.208</v>
      </c>
      <c r="Q5164">
        <v>1.2190000000000001</v>
      </c>
      <c r="R5164">
        <v>1.026</v>
      </c>
      <c r="S5164">
        <v>0.42599999999999999</v>
      </c>
    </row>
    <row r="5165" spans="1:19" x14ac:dyDescent="0.3">
      <c r="A5165">
        <v>120</v>
      </c>
      <c r="B5165">
        <v>-0.10100000000000001</v>
      </c>
      <c r="C5165">
        <v>-1.123</v>
      </c>
      <c r="D5165">
        <v>-2.0939999999999999</v>
      </c>
      <c r="E5165">
        <v>-2.97</v>
      </c>
      <c r="F5165">
        <v>-3.1709999999999998</v>
      </c>
      <c r="G5165">
        <v>4.4000000000000004</v>
      </c>
      <c r="H5165">
        <v>0.01</v>
      </c>
      <c r="I5165">
        <v>4.0359999999999996</v>
      </c>
      <c r="J5165">
        <v>-0.13400000000000001</v>
      </c>
      <c r="K5165">
        <v>-1.131</v>
      </c>
      <c r="L5165">
        <v>-2.1280000000000001</v>
      </c>
      <c r="M5165">
        <v>-2.9769999999999999</v>
      </c>
      <c r="N5165">
        <v>-3.206</v>
      </c>
      <c r="O5165">
        <v>1.204</v>
      </c>
      <c r="P5165">
        <v>1.2010000000000001</v>
      </c>
      <c r="Q5165">
        <v>1.1950000000000001</v>
      </c>
      <c r="R5165">
        <v>0.98399999999999999</v>
      </c>
      <c r="S5165">
        <v>0.42499999999999999</v>
      </c>
    </row>
    <row r="5166" spans="1:19" x14ac:dyDescent="0.3">
      <c r="A5166">
        <v>180</v>
      </c>
      <c r="B5166">
        <v>-0.10100000000000001</v>
      </c>
      <c r="C5166">
        <v>-1.123</v>
      </c>
      <c r="D5166">
        <v>-2.0939999999999999</v>
      </c>
      <c r="E5166">
        <v>-2.97</v>
      </c>
      <c r="F5166">
        <v>-3.1709999999999998</v>
      </c>
      <c r="G5166">
        <v>4.4000000000000004</v>
      </c>
      <c r="H5166">
        <v>0.01</v>
      </c>
      <c r="I5166">
        <v>4.0359999999999996</v>
      </c>
      <c r="J5166">
        <v>-0.13600000000000001</v>
      </c>
      <c r="K5166">
        <v>-1.135</v>
      </c>
      <c r="L5166">
        <v>-2.133</v>
      </c>
      <c r="M5166">
        <v>-2.9849999999999999</v>
      </c>
      <c r="N5166">
        <v>-3.2010000000000001</v>
      </c>
      <c r="O5166">
        <v>1.2110000000000001</v>
      </c>
      <c r="P5166">
        <v>1.2150000000000001</v>
      </c>
      <c r="Q5166">
        <v>1.2130000000000001</v>
      </c>
      <c r="R5166">
        <v>1.012</v>
      </c>
      <c r="S5166">
        <v>0.42299999999999999</v>
      </c>
    </row>
    <row r="5167" spans="1:19" x14ac:dyDescent="0.3">
      <c r="A5167">
        <v>240</v>
      </c>
      <c r="B5167">
        <v>-0.10100000000000001</v>
      </c>
      <c r="C5167">
        <v>-1.123</v>
      </c>
      <c r="D5167">
        <v>-2.0939999999999999</v>
      </c>
      <c r="E5167">
        <v>-2.97</v>
      </c>
      <c r="F5167">
        <v>-3.1709999999999998</v>
      </c>
      <c r="G5167">
        <v>4.4000000000000004</v>
      </c>
      <c r="H5167">
        <v>0.01</v>
      </c>
      <c r="I5167">
        <v>4.0359999999999996</v>
      </c>
      <c r="J5167">
        <v>-0.13400000000000001</v>
      </c>
      <c r="K5167">
        <v>-1.133</v>
      </c>
      <c r="L5167">
        <v>-2.129</v>
      </c>
      <c r="M5167">
        <v>-2.9889999999999999</v>
      </c>
      <c r="N5167">
        <v>-3.1960000000000002</v>
      </c>
      <c r="O5167">
        <v>1.2090000000000001</v>
      </c>
      <c r="P5167">
        <v>1.2050000000000001</v>
      </c>
      <c r="Q5167">
        <v>1.1990000000000001</v>
      </c>
      <c r="R5167">
        <v>1.0209999999999999</v>
      </c>
      <c r="S5167">
        <v>0.42199999999999999</v>
      </c>
    </row>
    <row r="5168" spans="1:19" x14ac:dyDescent="0.3">
      <c r="A5168">
        <v>300</v>
      </c>
      <c r="B5168">
        <v>-0.10100000000000001</v>
      </c>
      <c r="C5168">
        <v>-1.123</v>
      </c>
      <c r="D5168">
        <v>-2.0939999999999999</v>
      </c>
      <c r="E5168">
        <v>-2.97</v>
      </c>
      <c r="F5168">
        <v>-3.1709999999999998</v>
      </c>
      <c r="G5168">
        <v>4.4000000000000004</v>
      </c>
      <c r="H5168">
        <v>0.01</v>
      </c>
      <c r="I5168">
        <v>4.0359999999999996</v>
      </c>
      <c r="J5168">
        <v>-0.13400000000000001</v>
      </c>
      <c r="K5168">
        <v>-1.1339999999999999</v>
      </c>
      <c r="L5168">
        <v>-2.13</v>
      </c>
      <c r="M5168">
        <v>-2.9860000000000002</v>
      </c>
      <c r="N5168">
        <v>-3.1920000000000002</v>
      </c>
      <c r="O5168">
        <v>1.2130000000000001</v>
      </c>
      <c r="P5168">
        <v>1.2110000000000001</v>
      </c>
      <c r="Q5168">
        <v>1.202</v>
      </c>
      <c r="R5168">
        <v>1.0089999999999999</v>
      </c>
      <c r="S5168">
        <v>0.42</v>
      </c>
    </row>
    <row r="5169" spans="1:19" x14ac:dyDescent="0.3">
      <c r="A5169">
        <v>360</v>
      </c>
      <c r="B5169">
        <v>-0.10100000000000001</v>
      </c>
      <c r="C5169">
        <v>-1.123</v>
      </c>
      <c r="D5169">
        <v>-2.0939999999999999</v>
      </c>
      <c r="E5169">
        <v>-2.97</v>
      </c>
      <c r="F5169">
        <v>-3.1709999999999998</v>
      </c>
      <c r="G5169">
        <v>4.4000000000000004</v>
      </c>
      <c r="H5169">
        <v>0.01</v>
      </c>
      <c r="I5169">
        <v>4.0359999999999996</v>
      </c>
      <c r="J5169">
        <v>-0.13200000000000001</v>
      </c>
      <c r="K5169">
        <v>-1.1339999999999999</v>
      </c>
      <c r="L5169">
        <v>-2.1309999999999998</v>
      </c>
      <c r="M5169">
        <v>-2.9820000000000002</v>
      </c>
      <c r="N5169">
        <v>-3.1880000000000002</v>
      </c>
      <c r="O5169">
        <v>1.2130000000000001</v>
      </c>
      <c r="P5169">
        <v>1.2090000000000001</v>
      </c>
      <c r="Q5169">
        <v>1.2070000000000001</v>
      </c>
      <c r="R5169">
        <v>0.996</v>
      </c>
      <c r="S5169">
        <v>0.41899999999999998</v>
      </c>
    </row>
    <row r="5170" spans="1:19" x14ac:dyDescent="0.3">
      <c r="A5170">
        <v>420</v>
      </c>
      <c r="B5170">
        <v>-0.10100000000000001</v>
      </c>
      <c r="C5170">
        <v>-1.123</v>
      </c>
      <c r="D5170">
        <v>-2.0939999999999999</v>
      </c>
      <c r="E5170">
        <v>-2.97</v>
      </c>
      <c r="F5170">
        <v>-3.1709999999999998</v>
      </c>
      <c r="G5170">
        <v>4.4000000000000004</v>
      </c>
      <c r="H5170">
        <v>0.01</v>
      </c>
      <c r="I5170">
        <v>4.0359999999999996</v>
      </c>
      <c r="J5170">
        <v>-0.13100000000000001</v>
      </c>
      <c r="K5170">
        <v>-1.1339999999999999</v>
      </c>
      <c r="L5170">
        <v>-2.1309999999999998</v>
      </c>
      <c r="M5170">
        <v>-2.9790000000000001</v>
      </c>
      <c r="N5170">
        <v>-3.1840000000000002</v>
      </c>
      <c r="O5170">
        <v>1.214</v>
      </c>
      <c r="P5170">
        <v>1.208</v>
      </c>
      <c r="Q5170">
        <v>1.2050000000000001</v>
      </c>
      <c r="R5170">
        <v>0.99</v>
      </c>
      <c r="S5170">
        <v>0.41699999999999998</v>
      </c>
    </row>
    <row r="5171" spans="1:19" x14ac:dyDescent="0.3">
      <c r="A5171">
        <v>480</v>
      </c>
      <c r="B5171">
        <v>-0.10100000000000001</v>
      </c>
      <c r="C5171">
        <v>-1.123</v>
      </c>
      <c r="D5171">
        <v>-2.0939999999999999</v>
      </c>
      <c r="E5171">
        <v>-2.97</v>
      </c>
      <c r="F5171">
        <v>-3.1709999999999998</v>
      </c>
      <c r="G5171">
        <v>4.4000000000000004</v>
      </c>
      <c r="H5171">
        <v>0.01</v>
      </c>
      <c r="I5171">
        <v>4.0359999999999996</v>
      </c>
      <c r="J5171">
        <v>-0.13</v>
      </c>
      <c r="K5171">
        <v>-1.1339999999999999</v>
      </c>
      <c r="L5171">
        <v>-2.13</v>
      </c>
      <c r="M5171">
        <v>-2.9769999999999999</v>
      </c>
      <c r="N5171">
        <v>-3.1789999999999998</v>
      </c>
      <c r="O5171">
        <v>1.2150000000000001</v>
      </c>
      <c r="P5171">
        <v>1.2090000000000001</v>
      </c>
      <c r="Q5171">
        <v>1.2030000000000001</v>
      </c>
      <c r="R5171">
        <v>0.98499999999999999</v>
      </c>
      <c r="S5171">
        <v>0.41599999999999998</v>
      </c>
    </row>
    <row r="5172" spans="1:19" x14ac:dyDescent="0.3">
      <c r="A5172">
        <v>540</v>
      </c>
      <c r="B5172">
        <v>-0.10100000000000001</v>
      </c>
      <c r="C5172">
        <v>-1.123</v>
      </c>
      <c r="D5172">
        <v>-2.0939999999999999</v>
      </c>
      <c r="E5172">
        <v>-2.97</v>
      </c>
      <c r="F5172">
        <v>-3.1709999999999998</v>
      </c>
      <c r="G5172">
        <v>4.4000000000000004</v>
      </c>
      <c r="H5172">
        <v>0.01</v>
      </c>
      <c r="I5172">
        <v>4.0359999999999996</v>
      </c>
      <c r="J5172">
        <v>-0.129</v>
      </c>
      <c r="K5172">
        <v>-1.1339999999999999</v>
      </c>
      <c r="L5172">
        <v>-2.13</v>
      </c>
      <c r="M5172">
        <v>-2.9750000000000001</v>
      </c>
      <c r="N5172">
        <v>-3.1749999999999998</v>
      </c>
      <c r="O5172">
        <v>1.216</v>
      </c>
      <c r="P5172">
        <v>1.21</v>
      </c>
      <c r="Q5172">
        <v>1.2030000000000001</v>
      </c>
      <c r="R5172">
        <v>0.98099999999999998</v>
      </c>
      <c r="S5172">
        <v>0.41399999999999998</v>
      </c>
    </row>
    <row r="5173" spans="1:19" x14ac:dyDescent="0.3">
      <c r="A5173">
        <v>600</v>
      </c>
      <c r="B5173">
        <v>-0.10100000000000001</v>
      </c>
      <c r="C5173">
        <v>-1.123</v>
      </c>
      <c r="D5173">
        <v>-2.0939999999999999</v>
      </c>
      <c r="E5173">
        <v>-2.97</v>
      </c>
      <c r="F5173">
        <v>-3.1709999999999998</v>
      </c>
      <c r="G5173">
        <v>4.4000000000000004</v>
      </c>
      <c r="H5173">
        <v>0.01</v>
      </c>
      <c r="I5173">
        <v>4.0359999999999996</v>
      </c>
      <c r="J5173">
        <v>-0.128</v>
      </c>
      <c r="K5173">
        <v>-1.1339999999999999</v>
      </c>
      <c r="L5173">
        <v>-2.13</v>
      </c>
      <c r="M5173">
        <v>-2.972</v>
      </c>
      <c r="N5173">
        <v>-3.1709999999999998</v>
      </c>
      <c r="O5173">
        <v>1.2170000000000001</v>
      </c>
      <c r="P5173">
        <v>1.21</v>
      </c>
      <c r="Q5173">
        <v>1.204</v>
      </c>
      <c r="R5173">
        <v>0.97699999999999998</v>
      </c>
      <c r="S5173">
        <v>0.41299999999999998</v>
      </c>
    </row>
    <row r="5175" spans="1:19" x14ac:dyDescent="0.3">
      <c r="A5175" t="s">
        <v>0</v>
      </c>
      <c r="B5175" t="s">
        <v>399</v>
      </c>
    </row>
    <row r="5176" spans="1:19" x14ac:dyDescent="0.3">
      <c r="A5176">
        <v>0</v>
      </c>
      <c r="B5176">
        <v>-0.10100000000000001</v>
      </c>
      <c r="C5176">
        <v>-1.123</v>
      </c>
      <c r="D5176">
        <v>-2.0939999999999999</v>
      </c>
      <c r="E5176">
        <v>-2.9660000000000002</v>
      </c>
      <c r="F5176">
        <v>-3.161</v>
      </c>
      <c r="G5176">
        <v>4.4000000000000004</v>
      </c>
      <c r="H5176">
        <v>0.01</v>
      </c>
      <c r="I5176">
        <v>4.0359999999999996</v>
      </c>
      <c r="J5176">
        <v>-0.13400000000000001</v>
      </c>
      <c r="K5176">
        <v>-1.1339999999999999</v>
      </c>
      <c r="L5176">
        <v>-2.13</v>
      </c>
      <c r="M5176">
        <v>-2.9780000000000002</v>
      </c>
      <c r="N5176">
        <v>-3.22</v>
      </c>
      <c r="O5176">
        <v>1.198</v>
      </c>
      <c r="P5176">
        <v>1.198</v>
      </c>
      <c r="Q5176">
        <v>1.1930000000000001</v>
      </c>
      <c r="R5176">
        <v>0.98699999999999999</v>
      </c>
      <c r="S5176">
        <v>0.47299999999999998</v>
      </c>
    </row>
    <row r="5177" spans="1:19" x14ac:dyDescent="0.3">
      <c r="A5177">
        <v>60</v>
      </c>
      <c r="B5177">
        <v>-0.10100000000000001</v>
      </c>
      <c r="C5177">
        <v>-1.123</v>
      </c>
      <c r="D5177">
        <v>-2.0939999999999999</v>
      </c>
      <c r="E5177">
        <v>-2.9660000000000002</v>
      </c>
      <c r="F5177">
        <v>-3.161</v>
      </c>
      <c r="G5177">
        <v>4.4000000000000004</v>
      </c>
      <c r="H5177">
        <v>0.01</v>
      </c>
      <c r="I5177">
        <v>4.0359999999999996</v>
      </c>
      <c r="J5177">
        <v>-0.13</v>
      </c>
      <c r="K5177">
        <v>-1.1319999999999999</v>
      </c>
      <c r="L5177">
        <v>-2.1339999999999999</v>
      </c>
      <c r="M5177">
        <v>-2.9849999999999999</v>
      </c>
      <c r="N5177">
        <v>-3.2</v>
      </c>
      <c r="O5177">
        <v>1.196</v>
      </c>
      <c r="P5177">
        <v>1.2090000000000001</v>
      </c>
      <c r="Q5177">
        <v>1.218</v>
      </c>
      <c r="R5177">
        <v>1.02</v>
      </c>
      <c r="S5177">
        <v>0.42299999999999999</v>
      </c>
    </row>
    <row r="5178" spans="1:19" x14ac:dyDescent="0.3">
      <c r="A5178">
        <v>120</v>
      </c>
      <c r="B5178">
        <v>-0.10100000000000001</v>
      </c>
      <c r="C5178">
        <v>-1.123</v>
      </c>
      <c r="D5178">
        <v>-2.0939999999999999</v>
      </c>
      <c r="E5178">
        <v>-2.9660000000000002</v>
      </c>
      <c r="F5178">
        <v>-3.161</v>
      </c>
      <c r="G5178">
        <v>4.4000000000000004</v>
      </c>
      <c r="H5178">
        <v>0.01</v>
      </c>
      <c r="I5178">
        <v>4.0359999999999996</v>
      </c>
      <c r="J5178">
        <v>-0.13300000000000001</v>
      </c>
      <c r="K5178">
        <v>-1.131</v>
      </c>
      <c r="L5178">
        <v>-2.1280000000000001</v>
      </c>
      <c r="M5178">
        <v>-2.972</v>
      </c>
      <c r="N5178">
        <v>-3.1960000000000002</v>
      </c>
      <c r="O5178">
        <v>1.2030000000000001</v>
      </c>
      <c r="P5178">
        <v>1.2010000000000001</v>
      </c>
      <c r="Q5178">
        <v>1.1950000000000001</v>
      </c>
      <c r="R5178">
        <v>0.97799999999999998</v>
      </c>
      <c r="S5178">
        <v>0.42099999999999999</v>
      </c>
    </row>
    <row r="5179" spans="1:19" x14ac:dyDescent="0.3">
      <c r="A5179">
        <v>180</v>
      </c>
      <c r="B5179">
        <v>-0.10100000000000001</v>
      </c>
      <c r="C5179">
        <v>-1.123</v>
      </c>
      <c r="D5179">
        <v>-2.0939999999999999</v>
      </c>
      <c r="E5179">
        <v>-2.9660000000000002</v>
      </c>
      <c r="F5179">
        <v>-3.161</v>
      </c>
      <c r="G5179">
        <v>4.4000000000000004</v>
      </c>
      <c r="H5179">
        <v>0.01</v>
      </c>
      <c r="I5179">
        <v>4.0359999999999996</v>
      </c>
      <c r="J5179">
        <v>-0.13600000000000001</v>
      </c>
      <c r="K5179">
        <v>-1.135</v>
      </c>
      <c r="L5179">
        <v>-2.133</v>
      </c>
      <c r="M5179">
        <v>-2.98</v>
      </c>
      <c r="N5179">
        <v>-3.1920000000000002</v>
      </c>
      <c r="O5179">
        <v>1.2110000000000001</v>
      </c>
      <c r="P5179">
        <v>1.2150000000000001</v>
      </c>
      <c r="Q5179">
        <v>1.2130000000000001</v>
      </c>
      <c r="R5179">
        <v>1.006</v>
      </c>
      <c r="S5179">
        <v>0.42</v>
      </c>
    </row>
    <row r="5180" spans="1:19" x14ac:dyDescent="0.3">
      <c r="A5180">
        <v>240</v>
      </c>
      <c r="B5180">
        <v>-0.10100000000000001</v>
      </c>
      <c r="C5180">
        <v>-1.123</v>
      </c>
      <c r="D5180">
        <v>-2.0939999999999999</v>
      </c>
      <c r="E5180">
        <v>-2.9660000000000002</v>
      </c>
      <c r="F5180">
        <v>-3.161</v>
      </c>
      <c r="G5180">
        <v>4.4000000000000004</v>
      </c>
      <c r="H5180">
        <v>0.01</v>
      </c>
      <c r="I5180">
        <v>4.0359999999999996</v>
      </c>
      <c r="J5180">
        <v>-0.13400000000000001</v>
      </c>
      <c r="K5180">
        <v>-1.133</v>
      </c>
      <c r="L5180">
        <v>-2.129</v>
      </c>
      <c r="M5180">
        <v>-2.984</v>
      </c>
      <c r="N5180">
        <v>-3.1859999999999999</v>
      </c>
      <c r="O5180">
        <v>1.2090000000000001</v>
      </c>
      <c r="P5180">
        <v>1.2050000000000001</v>
      </c>
      <c r="Q5180">
        <v>1.1990000000000001</v>
      </c>
      <c r="R5180">
        <v>1.0149999999999999</v>
      </c>
      <c r="S5180">
        <v>0.41799999999999998</v>
      </c>
    </row>
    <row r="5181" spans="1:19" x14ac:dyDescent="0.3">
      <c r="A5181">
        <v>300</v>
      </c>
      <c r="B5181">
        <v>-0.10100000000000001</v>
      </c>
      <c r="C5181">
        <v>-1.123</v>
      </c>
      <c r="D5181">
        <v>-2.0939999999999999</v>
      </c>
      <c r="E5181">
        <v>-2.9660000000000002</v>
      </c>
      <c r="F5181">
        <v>-3.161</v>
      </c>
      <c r="G5181">
        <v>4.4000000000000004</v>
      </c>
      <c r="H5181">
        <v>0.01</v>
      </c>
      <c r="I5181">
        <v>4.0359999999999996</v>
      </c>
      <c r="J5181">
        <v>-0.13400000000000001</v>
      </c>
      <c r="K5181">
        <v>-1.1339999999999999</v>
      </c>
      <c r="L5181">
        <v>-2.13</v>
      </c>
      <c r="M5181">
        <v>-2.9809999999999999</v>
      </c>
      <c r="N5181">
        <v>-3.1819999999999999</v>
      </c>
      <c r="O5181">
        <v>1.2130000000000001</v>
      </c>
      <c r="P5181">
        <v>1.2110000000000001</v>
      </c>
      <c r="Q5181">
        <v>1.202</v>
      </c>
      <c r="R5181">
        <v>1.0029999999999999</v>
      </c>
      <c r="S5181">
        <v>0.41699999999999998</v>
      </c>
    </row>
    <row r="5182" spans="1:19" x14ac:dyDescent="0.3">
      <c r="A5182">
        <v>360</v>
      </c>
      <c r="B5182">
        <v>-0.10100000000000001</v>
      </c>
      <c r="C5182">
        <v>-1.123</v>
      </c>
      <c r="D5182">
        <v>-2.0939999999999999</v>
      </c>
      <c r="E5182">
        <v>-2.9660000000000002</v>
      </c>
      <c r="F5182">
        <v>-3.161</v>
      </c>
      <c r="G5182">
        <v>4.4000000000000004</v>
      </c>
      <c r="H5182">
        <v>0.01</v>
      </c>
      <c r="I5182">
        <v>4.0359999999999996</v>
      </c>
      <c r="J5182">
        <v>-0.13200000000000001</v>
      </c>
      <c r="K5182">
        <v>-1.1339999999999999</v>
      </c>
      <c r="L5182">
        <v>-2.1309999999999998</v>
      </c>
      <c r="M5182">
        <v>-2.9769999999999999</v>
      </c>
      <c r="N5182">
        <v>-3.1779999999999999</v>
      </c>
      <c r="O5182">
        <v>1.2130000000000001</v>
      </c>
      <c r="P5182">
        <v>1.2090000000000001</v>
      </c>
      <c r="Q5182">
        <v>1.2070000000000001</v>
      </c>
      <c r="R5182">
        <v>0.99</v>
      </c>
      <c r="S5182">
        <v>0.41499999999999998</v>
      </c>
    </row>
    <row r="5183" spans="1:19" x14ac:dyDescent="0.3">
      <c r="A5183">
        <v>420</v>
      </c>
      <c r="B5183">
        <v>-0.10100000000000001</v>
      </c>
      <c r="C5183">
        <v>-1.123</v>
      </c>
      <c r="D5183">
        <v>-2.0939999999999999</v>
      </c>
      <c r="E5183">
        <v>-2.9660000000000002</v>
      </c>
      <c r="F5183">
        <v>-3.161</v>
      </c>
      <c r="G5183">
        <v>4.4000000000000004</v>
      </c>
      <c r="H5183">
        <v>0.01</v>
      </c>
      <c r="I5183">
        <v>4.0359999999999996</v>
      </c>
      <c r="J5183">
        <v>-0.13100000000000001</v>
      </c>
      <c r="K5183">
        <v>-1.1339999999999999</v>
      </c>
      <c r="L5183">
        <v>-2.1309999999999998</v>
      </c>
      <c r="M5183">
        <v>-2.9740000000000002</v>
      </c>
      <c r="N5183">
        <v>-3.1739999999999999</v>
      </c>
      <c r="O5183">
        <v>1.214</v>
      </c>
      <c r="P5183">
        <v>1.208</v>
      </c>
      <c r="Q5183">
        <v>1.2050000000000001</v>
      </c>
      <c r="R5183">
        <v>0.98299999999999998</v>
      </c>
      <c r="S5183">
        <v>0.41399999999999998</v>
      </c>
    </row>
    <row r="5184" spans="1:19" x14ac:dyDescent="0.3">
      <c r="A5184">
        <v>480</v>
      </c>
      <c r="B5184">
        <v>-0.10100000000000001</v>
      </c>
      <c r="C5184">
        <v>-1.123</v>
      </c>
      <c r="D5184">
        <v>-2.0939999999999999</v>
      </c>
      <c r="E5184">
        <v>-2.9660000000000002</v>
      </c>
      <c r="F5184">
        <v>-3.161</v>
      </c>
      <c r="G5184">
        <v>4.4000000000000004</v>
      </c>
      <c r="H5184">
        <v>0.01</v>
      </c>
      <c r="I5184">
        <v>4.0359999999999996</v>
      </c>
      <c r="J5184">
        <v>-0.13</v>
      </c>
      <c r="K5184">
        <v>-1.1339999999999999</v>
      </c>
      <c r="L5184">
        <v>-2.13</v>
      </c>
      <c r="M5184">
        <v>-2.972</v>
      </c>
      <c r="N5184">
        <v>-3.17</v>
      </c>
      <c r="O5184">
        <v>1.2150000000000001</v>
      </c>
      <c r="P5184">
        <v>1.2090000000000001</v>
      </c>
      <c r="Q5184">
        <v>1.2030000000000001</v>
      </c>
      <c r="R5184">
        <v>0.97799999999999998</v>
      </c>
      <c r="S5184">
        <v>0.41299999999999998</v>
      </c>
    </row>
    <row r="5185" spans="1:19" x14ac:dyDescent="0.3">
      <c r="A5185">
        <v>540</v>
      </c>
      <c r="B5185">
        <v>-0.10100000000000001</v>
      </c>
      <c r="C5185">
        <v>-1.123</v>
      </c>
      <c r="D5185">
        <v>-2.0939999999999999</v>
      </c>
      <c r="E5185">
        <v>-2.9660000000000002</v>
      </c>
      <c r="F5185">
        <v>-3.161</v>
      </c>
      <c r="G5185">
        <v>4.4000000000000004</v>
      </c>
      <c r="H5185">
        <v>0.01</v>
      </c>
      <c r="I5185">
        <v>4.0359999999999996</v>
      </c>
      <c r="J5185">
        <v>-0.129</v>
      </c>
      <c r="K5185">
        <v>-1.1339999999999999</v>
      </c>
      <c r="L5185">
        <v>-2.13</v>
      </c>
      <c r="M5185">
        <v>-2.9689999999999999</v>
      </c>
      <c r="N5185">
        <v>-3.165</v>
      </c>
      <c r="O5185">
        <v>1.216</v>
      </c>
      <c r="P5185">
        <v>1.21</v>
      </c>
      <c r="Q5185">
        <v>1.2030000000000001</v>
      </c>
      <c r="R5185">
        <v>0.97399999999999998</v>
      </c>
      <c r="S5185">
        <v>0.41099999999999998</v>
      </c>
    </row>
    <row r="5186" spans="1:19" x14ac:dyDescent="0.3">
      <c r="A5186">
        <v>600</v>
      </c>
      <c r="B5186">
        <v>-0.10100000000000001</v>
      </c>
      <c r="C5186">
        <v>-1.123</v>
      </c>
      <c r="D5186">
        <v>-2.0939999999999999</v>
      </c>
      <c r="E5186">
        <v>-2.9660000000000002</v>
      </c>
      <c r="F5186">
        <v>-3.161</v>
      </c>
      <c r="G5186">
        <v>4.4000000000000004</v>
      </c>
      <c r="H5186">
        <v>0.01</v>
      </c>
      <c r="I5186">
        <v>4.0359999999999996</v>
      </c>
      <c r="J5186">
        <v>-0.128</v>
      </c>
      <c r="K5186">
        <v>-1.1339999999999999</v>
      </c>
      <c r="L5186">
        <v>-2.13</v>
      </c>
      <c r="M5186">
        <v>-2.9670000000000001</v>
      </c>
      <c r="N5186">
        <v>-3.161</v>
      </c>
      <c r="O5186">
        <v>1.2170000000000001</v>
      </c>
      <c r="P5186">
        <v>1.21</v>
      </c>
      <c r="Q5186">
        <v>1.204</v>
      </c>
      <c r="R5186">
        <v>0.97</v>
      </c>
      <c r="S5186">
        <v>0.41</v>
      </c>
    </row>
    <row r="5188" spans="1:19" x14ac:dyDescent="0.3">
      <c r="A5188" t="s">
        <v>0</v>
      </c>
      <c r="B5188" t="s">
        <v>400</v>
      </c>
    </row>
    <row r="5189" spans="1:19" x14ac:dyDescent="0.3">
      <c r="A5189">
        <v>0</v>
      </c>
      <c r="B5189">
        <v>-0.10100000000000001</v>
      </c>
      <c r="C5189">
        <v>-1.123</v>
      </c>
      <c r="D5189">
        <v>-2.0939999999999999</v>
      </c>
      <c r="E5189">
        <v>-2.9609999999999999</v>
      </c>
      <c r="F5189">
        <v>-3.1520000000000001</v>
      </c>
      <c r="G5189">
        <v>4.4000000000000004</v>
      </c>
      <c r="H5189">
        <v>0.01</v>
      </c>
      <c r="I5189">
        <v>4.0359999999999996</v>
      </c>
      <c r="J5189">
        <v>-0.13400000000000001</v>
      </c>
      <c r="K5189">
        <v>-1.1339999999999999</v>
      </c>
      <c r="L5189">
        <v>-2.13</v>
      </c>
      <c r="M5189">
        <v>-2.9729999999999999</v>
      </c>
      <c r="N5189">
        <v>-3.21</v>
      </c>
      <c r="O5189">
        <v>1.198</v>
      </c>
      <c r="P5189">
        <v>1.198</v>
      </c>
      <c r="Q5189">
        <v>1.1930000000000001</v>
      </c>
      <c r="R5189">
        <v>0.98199999999999998</v>
      </c>
      <c r="S5189">
        <v>0.46899999999999997</v>
      </c>
    </row>
    <row r="5190" spans="1:19" x14ac:dyDescent="0.3">
      <c r="A5190">
        <v>60</v>
      </c>
      <c r="B5190">
        <v>-0.10100000000000001</v>
      </c>
      <c r="C5190">
        <v>-1.123</v>
      </c>
      <c r="D5190">
        <v>-2.0939999999999999</v>
      </c>
      <c r="E5190">
        <v>-2.9609999999999999</v>
      </c>
      <c r="F5190">
        <v>-3.1520000000000001</v>
      </c>
      <c r="G5190">
        <v>4.4000000000000004</v>
      </c>
      <c r="H5190">
        <v>0.01</v>
      </c>
      <c r="I5190">
        <v>4.0359999999999996</v>
      </c>
      <c r="J5190">
        <v>-0.13</v>
      </c>
      <c r="K5190">
        <v>-1.1319999999999999</v>
      </c>
      <c r="L5190">
        <v>-2.1339999999999999</v>
      </c>
      <c r="M5190">
        <v>-2.98</v>
      </c>
      <c r="N5190">
        <v>-3.19</v>
      </c>
      <c r="O5190">
        <v>1.196</v>
      </c>
      <c r="P5190">
        <v>1.2090000000000001</v>
      </c>
      <c r="Q5190">
        <v>1.2190000000000001</v>
      </c>
      <c r="R5190">
        <v>1.0129999999999999</v>
      </c>
      <c r="S5190">
        <v>0.42</v>
      </c>
    </row>
    <row r="5191" spans="1:19" x14ac:dyDescent="0.3">
      <c r="A5191">
        <v>120</v>
      </c>
      <c r="B5191">
        <v>-0.10100000000000001</v>
      </c>
      <c r="C5191">
        <v>-1.123</v>
      </c>
      <c r="D5191">
        <v>-2.0939999999999999</v>
      </c>
      <c r="E5191">
        <v>-2.9609999999999999</v>
      </c>
      <c r="F5191">
        <v>-3.1520000000000001</v>
      </c>
      <c r="G5191">
        <v>4.4000000000000004</v>
      </c>
      <c r="H5191">
        <v>0.01</v>
      </c>
      <c r="I5191">
        <v>4.0359999999999996</v>
      </c>
      <c r="J5191">
        <v>-0.13300000000000001</v>
      </c>
      <c r="K5191">
        <v>-1.131</v>
      </c>
      <c r="L5191">
        <v>-2.1280000000000001</v>
      </c>
      <c r="M5191">
        <v>-2.9670000000000001</v>
      </c>
      <c r="N5191">
        <v>-3.1850000000000001</v>
      </c>
      <c r="O5191">
        <v>1.2030000000000001</v>
      </c>
      <c r="P5191">
        <v>1.2010000000000001</v>
      </c>
      <c r="Q5191">
        <v>1.1950000000000001</v>
      </c>
      <c r="R5191">
        <v>0.97199999999999998</v>
      </c>
      <c r="S5191">
        <v>0.41799999999999998</v>
      </c>
    </row>
    <row r="5192" spans="1:19" x14ac:dyDescent="0.3">
      <c r="A5192">
        <v>180</v>
      </c>
      <c r="B5192">
        <v>-0.10100000000000001</v>
      </c>
      <c r="C5192">
        <v>-1.123</v>
      </c>
      <c r="D5192">
        <v>-2.0939999999999999</v>
      </c>
      <c r="E5192">
        <v>-2.9609999999999999</v>
      </c>
      <c r="F5192">
        <v>-3.1520000000000001</v>
      </c>
      <c r="G5192">
        <v>4.4000000000000004</v>
      </c>
      <c r="H5192">
        <v>0.01</v>
      </c>
      <c r="I5192">
        <v>4.0359999999999996</v>
      </c>
      <c r="J5192">
        <v>-0.13600000000000001</v>
      </c>
      <c r="K5192">
        <v>-1.135</v>
      </c>
      <c r="L5192">
        <v>-2.1320000000000001</v>
      </c>
      <c r="M5192">
        <v>-2.9750000000000001</v>
      </c>
      <c r="N5192">
        <v>-3.1819999999999999</v>
      </c>
      <c r="O5192">
        <v>1.2110000000000001</v>
      </c>
      <c r="P5192">
        <v>1.2150000000000001</v>
      </c>
      <c r="Q5192">
        <v>1.212</v>
      </c>
      <c r="R5192">
        <v>1.0009999999999999</v>
      </c>
      <c r="S5192">
        <v>0.41699999999999998</v>
      </c>
    </row>
    <row r="5193" spans="1:19" x14ac:dyDescent="0.3">
      <c r="A5193">
        <v>240</v>
      </c>
      <c r="B5193">
        <v>-0.10100000000000001</v>
      </c>
      <c r="C5193">
        <v>-1.123</v>
      </c>
      <c r="D5193">
        <v>-2.0939999999999999</v>
      </c>
      <c r="E5193">
        <v>-2.9609999999999999</v>
      </c>
      <c r="F5193">
        <v>-3.1520000000000001</v>
      </c>
      <c r="G5193">
        <v>4.4000000000000004</v>
      </c>
      <c r="H5193">
        <v>0.01</v>
      </c>
      <c r="I5193">
        <v>4.0359999999999996</v>
      </c>
      <c r="J5193">
        <v>-0.13400000000000001</v>
      </c>
      <c r="K5193">
        <v>-1.133</v>
      </c>
      <c r="L5193">
        <v>-2.129</v>
      </c>
      <c r="M5193">
        <v>-2.9790000000000001</v>
      </c>
      <c r="N5193">
        <v>-3.177</v>
      </c>
      <c r="O5193">
        <v>1.2090000000000001</v>
      </c>
      <c r="P5193">
        <v>1.2050000000000001</v>
      </c>
      <c r="Q5193">
        <v>1.198</v>
      </c>
      <c r="R5193">
        <v>1.0089999999999999</v>
      </c>
      <c r="S5193">
        <v>0.41499999999999998</v>
      </c>
    </row>
    <row r="5194" spans="1:19" x14ac:dyDescent="0.3">
      <c r="A5194">
        <v>300</v>
      </c>
      <c r="B5194">
        <v>-0.10100000000000001</v>
      </c>
      <c r="C5194">
        <v>-1.123</v>
      </c>
      <c r="D5194">
        <v>-2.0939999999999999</v>
      </c>
      <c r="E5194">
        <v>-2.9609999999999999</v>
      </c>
      <c r="F5194">
        <v>-3.1520000000000001</v>
      </c>
      <c r="G5194">
        <v>4.4000000000000004</v>
      </c>
      <c r="H5194">
        <v>0.01</v>
      </c>
      <c r="I5194">
        <v>4.0359999999999996</v>
      </c>
      <c r="J5194">
        <v>-0.13400000000000001</v>
      </c>
      <c r="K5194">
        <v>-1.1339999999999999</v>
      </c>
      <c r="L5194">
        <v>-2.13</v>
      </c>
      <c r="M5194">
        <v>-2.976</v>
      </c>
      <c r="N5194">
        <v>-3.1720000000000002</v>
      </c>
      <c r="O5194">
        <v>1.2130000000000001</v>
      </c>
      <c r="P5194">
        <v>1.2110000000000001</v>
      </c>
      <c r="Q5194">
        <v>1.2010000000000001</v>
      </c>
      <c r="R5194">
        <v>0.996</v>
      </c>
      <c r="S5194">
        <v>0.41299999999999998</v>
      </c>
    </row>
    <row r="5195" spans="1:19" x14ac:dyDescent="0.3">
      <c r="A5195">
        <v>360</v>
      </c>
      <c r="B5195">
        <v>-0.10100000000000001</v>
      </c>
      <c r="C5195">
        <v>-1.123</v>
      </c>
      <c r="D5195">
        <v>-2.0939999999999999</v>
      </c>
      <c r="E5195">
        <v>-2.9609999999999999</v>
      </c>
      <c r="F5195">
        <v>-3.1520000000000001</v>
      </c>
      <c r="G5195">
        <v>4.4000000000000004</v>
      </c>
      <c r="H5195">
        <v>0.01</v>
      </c>
      <c r="I5195">
        <v>4.0359999999999996</v>
      </c>
      <c r="J5195">
        <v>-0.13200000000000001</v>
      </c>
      <c r="K5195">
        <v>-1.1339999999999999</v>
      </c>
      <c r="L5195">
        <v>-2.1309999999999998</v>
      </c>
      <c r="M5195">
        <v>-2.972</v>
      </c>
      <c r="N5195">
        <v>-3.1680000000000001</v>
      </c>
      <c r="O5195">
        <v>1.2130000000000001</v>
      </c>
      <c r="P5195">
        <v>1.208</v>
      </c>
      <c r="Q5195">
        <v>1.2070000000000001</v>
      </c>
      <c r="R5195">
        <v>0.98299999999999998</v>
      </c>
      <c r="S5195">
        <v>0.41199999999999998</v>
      </c>
    </row>
    <row r="5196" spans="1:19" x14ac:dyDescent="0.3">
      <c r="A5196">
        <v>420</v>
      </c>
      <c r="B5196">
        <v>-0.10100000000000001</v>
      </c>
      <c r="C5196">
        <v>-1.123</v>
      </c>
      <c r="D5196">
        <v>-2.0939999999999999</v>
      </c>
      <c r="E5196">
        <v>-2.9609999999999999</v>
      </c>
      <c r="F5196">
        <v>-3.1520000000000001</v>
      </c>
      <c r="G5196">
        <v>4.4000000000000004</v>
      </c>
      <c r="H5196">
        <v>0.01</v>
      </c>
      <c r="I5196">
        <v>4.0359999999999996</v>
      </c>
      <c r="J5196">
        <v>-0.13100000000000001</v>
      </c>
      <c r="K5196">
        <v>-1.1339999999999999</v>
      </c>
      <c r="L5196">
        <v>-2.1309999999999998</v>
      </c>
      <c r="M5196">
        <v>-2.9689999999999999</v>
      </c>
      <c r="N5196">
        <v>-3.1640000000000001</v>
      </c>
      <c r="O5196">
        <v>1.214</v>
      </c>
      <c r="P5196">
        <v>1.208</v>
      </c>
      <c r="Q5196">
        <v>1.2050000000000001</v>
      </c>
      <c r="R5196">
        <v>0.97699999999999998</v>
      </c>
      <c r="S5196">
        <v>0.41099999999999998</v>
      </c>
    </row>
    <row r="5197" spans="1:19" x14ac:dyDescent="0.3">
      <c r="A5197">
        <v>480</v>
      </c>
      <c r="B5197">
        <v>-0.10100000000000001</v>
      </c>
      <c r="C5197">
        <v>-1.123</v>
      </c>
      <c r="D5197">
        <v>-2.0939999999999999</v>
      </c>
      <c r="E5197">
        <v>-2.9609999999999999</v>
      </c>
      <c r="F5197">
        <v>-3.1520000000000001</v>
      </c>
      <c r="G5197">
        <v>4.4000000000000004</v>
      </c>
      <c r="H5197">
        <v>0.01</v>
      </c>
      <c r="I5197">
        <v>4.0359999999999996</v>
      </c>
      <c r="J5197">
        <v>-0.13</v>
      </c>
      <c r="K5197">
        <v>-1.1339999999999999</v>
      </c>
      <c r="L5197">
        <v>-2.13</v>
      </c>
      <c r="M5197">
        <v>-2.9670000000000001</v>
      </c>
      <c r="N5197">
        <v>-3.16</v>
      </c>
      <c r="O5197">
        <v>1.2150000000000001</v>
      </c>
      <c r="P5197">
        <v>1.2090000000000001</v>
      </c>
      <c r="Q5197">
        <v>1.202</v>
      </c>
      <c r="R5197">
        <v>0.97199999999999998</v>
      </c>
      <c r="S5197">
        <v>0.41</v>
      </c>
    </row>
    <row r="5198" spans="1:19" x14ac:dyDescent="0.3">
      <c r="A5198">
        <v>540</v>
      </c>
      <c r="B5198">
        <v>-0.10100000000000001</v>
      </c>
      <c r="C5198">
        <v>-1.123</v>
      </c>
      <c r="D5198">
        <v>-2.0939999999999999</v>
      </c>
      <c r="E5198">
        <v>-2.9609999999999999</v>
      </c>
      <c r="F5198">
        <v>-3.1520000000000001</v>
      </c>
      <c r="G5198">
        <v>4.4000000000000004</v>
      </c>
      <c r="H5198">
        <v>0.01</v>
      </c>
      <c r="I5198">
        <v>4.0359999999999996</v>
      </c>
      <c r="J5198">
        <v>-0.129</v>
      </c>
      <c r="K5198">
        <v>-1.1339999999999999</v>
      </c>
      <c r="L5198">
        <v>-2.13</v>
      </c>
      <c r="M5198">
        <v>-2.964</v>
      </c>
      <c r="N5198">
        <v>-3.1560000000000001</v>
      </c>
      <c r="O5198">
        <v>1.216</v>
      </c>
      <c r="P5198">
        <v>1.21</v>
      </c>
      <c r="Q5198">
        <v>1.202</v>
      </c>
      <c r="R5198">
        <v>0.96799999999999997</v>
      </c>
      <c r="S5198">
        <v>0.40799999999999997</v>
      </c>
    </row>
    <row r="5199" spans="1:19" x14ac:dyDescent="0.3">
      <c r="A5199">
        <v>600</v>
      </c>
      <c r="B5199">
        <v>-0.10100000000000001</v>
      </c>
      <c r="C5199">
        <v>-1.123</v>
      </c>
      <c r="D5199">
        <v>-2.0939999999999999</v>
      </c>
      <c r="E5199">
        <v>-2.9609999999999999</v>
      </c>
      <c r="F5199">
        <v>-3.1520000000000001</v>
      </c>
      <c r="G5199">
        <v>4.4000000000000004</v>
      </c>
      <c r="H5199">
        <v>0.01</v>
      </c>
      <c r="I5199">
        <v>4.0359999999999996</v>
      </c>
      <c r="J5199">
        <v>-0.128</v>
      </c>
      <c r="K5199">
        <v>-1.1339999999999999</v>
      </c>
      <c r="L5199">
        <v>-2.13</v>
      </c>
      <c r="M5199">
        <v>-2.9609999999999999</v>
      </c>
      <c r="N5199">
        <v>-3.1520000000000001</v>
      </c>
      <c r="O5199">
        <v>1.2170000000000001</v>
      </c>
      <c r="P5199">
        <v>1.21</v>
      </c>
      <c r="Q5199">
        <v>1.2030000000000001</v>
      </c>
      <c r="R5199">
        <v>0.96399999999999997</v>
      </c>
      <c r="S5199">
        <v>0.40699999999999997</v>
      </c>
    </row>
    <row r="5201" spans="1:19" x14ac:dyDescent="0.3">
      <c r="A5201" t="s">
        <v>0</v>
      </c>
      <c r="B5201" t="s">
        <v>401</v>
      </c>
    </row>
    <row r="5202" spans="1:19" x14ac:dyDescent="0.3">
      <c r="A5202">
        <v>0</v>
      </c>
      <c r="B5202">
        <v>-0.10100000000000001</v>
      </c>
      <c r="C5202">
        <v>-1.123</v>
      </c>
      <c r="D5202">
        <v>-2.0939999999999999</v>
      </c>
      <c r="E5202">
        <v>-2.956</v>
      </c>
      <c r="F5202">
        <v>-3.1419999999999999</v>
      </c>
      <c r="G5202">
        <v>4.4000000000000004</v>
      </c>
      <c r="H5202">
        <v>0.01</v>
      </c>
      <c r="I5202">
        <v>4.0359999999999996</v>
      </c>
      <c r="J5202">
        <v>-0.13400000000000001</v>
      </c>
      <c r="K5202">
        <v>-1.1339999999999999</v>
      </c>
      <c r="L5202">
        <v>-2.13</v>
      </c>
      <c r="M5202">
        <v>-2.968</v>
      </c>
      <c r="N5202">
        <v>-3.2</v>
      </c>
      <c r="O5202">
        <v>1.198</v>
      </c>
      <c r="P5202">
        <v>1.198</v>
      </c>
      <c r="Q5202">
        <v>1.1930000000000001</v>
      </c>
      <c r="R5202">
        <v>0.97599999999999998</v>
      </c>
      <c r="S5202">
        <v>0.46500000000000002</v>
      </c>
    </row>
    <row r="5203" spans="1:19" x14ac:dyDescent="0.3">
      <c r="A5203">
        <v>60</v>
      </c>
      <c r="B5203">
        <v>-0.10100000000000001</v>
      </c>
      <c r="C5203">
        <v>-1.123</v>
      </c>
      <c r="D5203">
        <v>-2.0939999999999999</v>
      </c>
      <c r="E5203">
        <v>-2.956</v>
      </c>
      <c r="F5203">
        <v>-3.1419999999999999</v>
      </c>
      <c r="G5203">
        <v>4.4000000000000004</v>
      </c>
      <c r="H5203">
        <v>0.01</v>
      </c>
      <c r="I5203">
        <v>4.0359999999999996</v>
      </c>
      <c r="J5203">
        <v>-0.13</v>
      </c>
      <c r="K5203">
        <v>-1.1319999999999999</v>
      </c>
      <c r="L5203">
        <v>-2.1339999999999999</v>
      </c>
      <c r="M5203">
        <v>-2.9750000000000001</v>
      </c>
      <c r="N5203">
        <v>-3.181</v>
      </c>
      <c r="O5203">
        <v>1.196</v>
      </c>
      <c r="P5203">
        <v>1.2090000000000001</v>
      </c>
      <c r="Q5203">
        <v>1.218</v>
      </c>
      <c r="R5203">
        <v>1.0069999999999999</v>
      </c>
      <c r="S5203">
        <v>0.41599999999999998</v>
      </c>
    </row>
    <row r="5204" spans="1:19" x14ac:dyDescent="0.3">
      <c r="A5204">
        <v>120</v>
      </c>
      <c r="B5204">
        <v>-0.10100000000000001</v>
      </c>
      <c r="C5204">
        <v>-1.123</v>
      </c>
      <c r="D5204">
        <v>-2.0939999999999999</v>
      </c>
      <c r="E5204">
        <v>-2.956</v>
      </c>
      <c r="F5204">
        <v>-3.1419999999999999</v>
      </c>
      <c r="G5204">
        <v>4.4000000000000004</v>
      </c>
      <c r="H5204">
        <v>0.01</v>
      </c>
      <c r="I5204">
        <v>4.0359999999999996</v>
      </c>
      <c r="J5204">
        <v>-0.13300000000000001</v>
      </c>
      <c r="K5204">
        <v>-1.131</v>
      </c>
      <c r="L5204">
        <v>-2.1280000000000001</v>
      </c>
      <c r="M5204">
        <v>-2.9620000000000002</v>
      </c>
      <c r="N5204">
        <v>-3.1760000000000002</v>
      </c>
      <c r="O5204">
        <v>1.2030000000000001</v>
      </c>
      <c r="P5204">
        <v>1.2010000000000001</v>
      </c>
      <c r="Q5204">
        <v>1.194</v>
      </c>
      <c r="R5204">
        <v>0.96699999999999997</v>
      </c>
      <c r="S5204">
        <v>0.41499999999999998</v>
      </c>
    </row>
    <row r="5205" spans="1:19" x14ac:dyDescent="0.3">
      <c r="A5205">
        <v>180</v>
      </c>
      <c r="B5205">
        <v>-0.10100000000000001</v>
      </c>
      <c r="C5205">
        <v>-1.123</v>
      </c>
      <c r="D5205">
        <v>-2.0939999999999999</v>
      </c>
      <c r="E5205">
        <v>-2.956</v>
      </c>
      <c r="F5205">
        <v>-3.1419999999999999</v>
      </c>
      <c r="G5205">
        <v>4.4000000000000004</v>
      </c>
      <c r="H5205">
        <v>0.01</v>
      </c>
      <c r="I5205">
        <v>4.0359999999999996</v>
      </c>
      <c r="J5205">
        <v>-0.13600000000000001</v>
      </c>
      <c r="K5205">
        <v>-1.135</v>
      </c>
      <c r="L5205">
        <v>-2.1320000000000001</v>
      </c>
      <c r="M5205">
        <v>-2.9710000000000001</v>
      </c>
      <c r="N5205">
        <v>-3.1720000000000002</v>
      </c>
      <c r="O5205">
        <v>1.2110000000000001</v>
      </c>
      <c r="P5205">
        <v>1.2150000000000001</v>
      </c>
      <c r="Q5205">
        <v>1.212</v>
      </c>
      <c r="R5205">
        <v>0.995</v>
      </c>
      <c r="S5205">
        <v>0.41299999999999998</v>
      </c>
    </row>
    <row r="5206" spans="1:19" x14ac:dyDescent="0.3">
      <c r="A5206">
        <v>240</v>
      </c>
      <c r="B5206">
        <v>-0.10100000000000001</v>
      </c>
      <c r="C5206">
        <v>-1.123</v>
      </c>
      <c r="D5206">
        <v>-2.0939999999999999</v>
      </c>
      <c r="E5206">
        <v>-2.956</v>
      </c>
      <c r="F5206">
        <v>-3.1419999999999999</v>
      </c>
      <c r="G5206">
        <v>4.4000000000000004</v>
      </c>
      <c r="H5206">
        <v>0.01</v>
      </c>
      <c r="I5206">
        <v>4.0359999999999996</v>
      </c>
      <c r="J5206">
        <v>-0.13400000000000001</v>
      </c>
      <c r="K5206">
        <v>-1.133</v>
      </c>
      <c r="L5206">
        <v>-2.1280000000000001</v>
      </c>
      <c r="M5206">
        <v>-2.9740000000000002</v>
      </c>
      <c r="N5206">
        <v>-3.1669999999999998</v>
      </c>
      <c r="O5206">
        <v>1.2090000000000001</v>
      </c>
      <c r="P5206">
        <v>1.2050000000000001</v>
      </c>
      <c r="Q5206">
        <v>1.198</v>
      </c>
      <c r="R5206">
        <v>1.0029999999999999</v>
      </c>
      <c r="S5206">
        <v>0.41199999999999998</v>
      </c>
    </row>
    <row r="5207" spans="1:19" x14ac:dyDescent="0.3">
      <c r="A5207">
        <v>300</v>
      </c>
      <c r="B5207">
        <v>-0.10100000000000001</v>
      </c>
      <c r="C5207">
        <v>-1.123</v>
      </c>
      <c r="D5207">
        <v>-2.0939999999999999</v>
      </c>
      <c r="E5207">
        <v>-2.956</v>
      </c>
      <c r="F5207">
        <v>-3.1419999999999999</v>
      </c>
      <c r="G5207">
        <v>4.4000000000000004</v>
      </c>
      <c r="H5207">
        <v>0.01</v>
      </c>
      <c r="I5207">
        <v>4.0359999999999996</v>
      </c>
      <c r="J5207">
        <v>-0.13400000000000001</v>
      </c>
      <c r="K5207">
        <v>-1.1339999999999999</v>
      </c>
      <c r="L5207">
        <v>-2.13</v>
      </c>
      <c r="M5207">
        <v>-2.9710000000000001</v>
      </c>
      <c r="N5207">
        <v>-3.1629999999999998</v>
      </c>
      <c r="O5207">
        <v>1.2130000000000001</v>
      </c>
      <c r="P5207">
        <v>1.2110000000000001</v>
      </c>
      <c r="Q5207">
        <v>1.2010000000000001</v>
      </c>
      <c r="R5207">
        <v>0.99</v>
      </c>
      <c r="S5207">
        <v>0.41</v>
      </c>
    </row>
    <row r="5208" spans="1:19" x14ac:dyDescent="0.3">
      <c r="A5208">
        <v>360</v>
      </c>
      <c r="B5208">
        <v>-0.10100000000000001</v>
      </c>
      <c r="C5208">
        <v>-1.123</v>
      </c>
      <c r="D5208">
        <v>-2.0939999999999999</v>
      </c>
      <c r="E5208">
        <v>-2.956</v>
      </c>
      <c r="F5208">
        <v>-3.1419999999999999</v>
      </c>
      <c r="G5208">
        <v>4.4000000000000004</v>
      </c>
      <c r="H5208">
        <v>0.01</v>
      </c>
      <c r="I5208">
        <v>4.0359999999999996</v>
      </c>
      <c r="J5208">
        <v>-0.13200000000000001</v>
      </c>
      <c r="K5208">
        <v>-1.1339999999999999</v>
      </c>
      <c r="L5208">
        <v>-2.1309999999999998</v>
      </c>
      <c r="M5208">
        <v>-2.9670000000000001</v>
      </c>
      <c r="N5208">
        <v>-3.1589999999999998</v>
      </c>
      <c r="O5208">
        <v>1.2130000000000001</v>
      </c>
      <c r="P5208">
        <v>1.208</v>
      </c>
      <c r="Q5208">
        <v>1.2070000000000001</v>
      </c>
      <c r="R5208">
        <v>0.97699999999999998</v>
      </c>
      <c r="S5208">
        <v>0.40899999999999997</v>
      </c>
    </row>
    <row r="5209" spans="1:19" x14ac:dyDescent="0.3">
      <c r="A5209">
        <v>420</v>
      </c>
      <c r="B5209">
        <v>-0.10100000000000001</v>
      </c>
      <c r="C5209">
        <v>-1.123</v>
      </c>
      <c r="D5209">
        <v>-2.0939999999999999</v>
      </c>
      <c r="E5209">
        <v>-2.956</v>
      </c>
      <c r="F5209">
        <v>-3.1419999999999999</v>
      </c>
      <c r="G5209">
        <v>4.4000000000000004</v>
      </c>
      <c r="H5209">
        <v>0.01</v>
      </c>
      <c r="I5209">
        <v>4.0359999999999996</v>
      </c>
      <c r="J5209">
        <v>-0.13100000000000001</v>
      </c>
      <c r="K5209">
        <v>-1.1339999999999999</v>
      </c>
      <c r="L5209">
        <v>-2.13</v>
      </c>
      <c r="M5209">
        <v>-2.964</v>
      </c>
      <c r="N5209">
        <v>-3.1549999999999998</v>
      </c>
      <c r="O5209">
        <v>1.214</v>
      </c>
      <c r="P5209">
        <v>1.208</v>
      </c>
      <c r="Q5209">
        <v>1.204</v>
      </c>
      <c r="R5209">
        <v>0.97</v>
      </c>
      <c r="S5209">
        <v>0.40799999999999997</v>
      </c>
    </row>
    <row r="5210" spans="1:19" x14ac:dyDescent="0.3">
      <c r="A5210">
        <v>480</v>
      </c>
      <c r="B5210">
        <v>-0.10100000000000001</v>
      </c>
      <c r="C5210">
        <v>-1.123</v>
      </c>
      <c r="D5210">
        <v>-2.0939999999999999</v>
      </c>
      <c r="E5210">
        <v>-2.956</v>
      </c>
      <c r="F5210">
        <v>-3.1419999999999999</v>
      </c>
      <c r="G5210">
        <v>4.4000000000000004</v>
      </c>
      <c r="H5210">
        <v>0.01</v>
      </c>
      <c r="I5210">
        <v>4.0359999999999996</v>
      </c>
      <c r="J5210">
        <v>-0.13</v>
      </c>
      <c r="K5210">
        <v>-1.1339999999999999</v>
      </c>
      <c r="L5210">
        <v>-2.129</v>
      </c>
      <c r="M5210">
        <v>-2.9609999999999999</v>
      </c>
      <c r="N5210">
        <v>-3.1509999999999998</v>
      </c>
      <c r="O5210">
        <v>1.2150000000000001</v>
      </c>
      <c r="P5210">
        <v>1.2090000000000001</v>
      </c>
      <c r="Q5210">
        <v>1.202</v>
      </c>
      <c r="R5210">
        <v>0.96499999999999997</v>
      </c>
      <c r="S5210">
        <v>0.40699999999999997</v>
      </c>
    </row>
    <row r="5211" spans="1:19" x14ac:dyDescent="0.3">
      <c r="A5211">
        <v>540</v>
      </c>
      <c r="B5211">
        <v>-0.10100000000000001</v>
      </c>
      <c r="C5211">
        <v>-1.123</v>
      </c>
      <c r="D5211">
        <v>-2.0939999999999999</v>
      </c>
      <c r="E5211">
        <v>-2.956</v>
      </c>
      <c r="F5211">
        <v>-3.1419999999999999</v>
      </c>
      <c r="G5211">
        <v>4.4000000000000004</v>
      </c>
      <c r="H5211">
        <v>0.01</v>
      </c>
      <c r="I5211">
        <v>4.0359999999999996</v>
      </c>
      <c r="J5211">
        <v>-0.129</v>
      </c>
      <c r="K5211">
        <v>-1.1339999999999999</v>
      </c>
      <c r="L5211">
        <v>-2.13</v>
      </c>
      <c r="M5211">
        <v>-2.9580000000000002</v>
      </c>
      <c r="N5211">
        <v>-3.1469999999999998</v>
      </c>
      <c r="O5211">
        <v>1.216</v>
      </c>
      <c r="P5211">
        <v>1.21</v>
      </c>
      <c r="Q5211">
        <v>1.202</v>
      </c>
      <c r="R5211">
        <v>0.96099999999999997</v>
      </c>
      <c r="S5211">
        <v>0.40500000000000003</v>
      </c>
    </row>
    <row r="5212" spans="1:19" x14ac:dyDescent="0.3">
      <c r="A5212">
        <v>600</v>
      </c>
      <c r="B5212">
        <v>-0.10100000000000001</v>
      </c>
      <c r="C5212">
        <v>-1.123</v>
      </c>
      <c r="D5212">
        <v>-2.0939999999999999</v>
      </c>
      <c r="E5212">
        <v>-2.956</v>
      </c>
      <c r="F5212">
        <v>-3.1419999999999999</v>
      </c>
      <c r="G5212">
        <v>4.4000000000000004</v>
      </c>
      <c r="H5212">
        <v>0.01</v>
      </c>
      <c r="I5212">
        <v>4.0359999999999996</v>
      </c>
      <c r="J5212">
        <v>-0.128</v>
      </c>
      <c r="K5212">
        <v>-1.1339999999999999</v>
      </c>
      <c r="L5212">
        <v>-2.13</v>
      </c>
      <c r="M5212">
        <v>-2.956</v>
      </c>
      <c r="N5212">
        <v>-3.1419999999999999</v>
      </c>
      <c r="O5212">
        <v>1.2170000000000001</v>
      </c>
      <c r="P5212">
        <v>1.21</v>
      </c>
      <c r="Q5212">
        <v>1.2030000000000001</v>
      </c>
      <c r="R5212">
        <v>0.95799999999999996</v>
      </c>
      <c r="S5212">
        <v>0.40400000000000003</v>
      </c>
    </row>
    <row r="5214" spans="1:19" x14ac:dyDescent="0.3">
      <c r="A5214" t="s">
        <v>0</v>
      </c>
      <c r="B5214" t="s">
        <v>402</v>
      </c>
    </row>
    <row r="5215" spans="1:19" x14ac:dyDescent="0.3">
      <c r="A5215">
        <v>0</v>
      </c>
      <c r="B5215">
        <v>-0.10100000000000001</v>
      </c>
      <c r="C5215">
        <v>-1.123</v>
      </c>
      <c r="D5215">
        <v>-2.0939999999999999</v>
      </c>
      <c r="E5215">
        <v>-2.95</v>
      </c>
      <c r="F5215">
        <v>-3.133</v>
      </c>
      <c r="G5215">
        <v>4.4000000000000004</v>
      </c>
      <c r="H5215">
        <v>0.01</v>
      </c>
      <c r="I5215">
        <v>4.0359999999999996</v>
      </c>
      <c r="J5215">
        <v>-0.13400000000000001</v>
      </c>
      <c r="K5215">
        <v>-1.1339999999999999</v>
      </c>
      <c r="L5215">
        <v>-2.13</v>
      </c>
      <c r="M5215">
        <v>-2.9630000000000001</v>
      </c>
      <c r="N5215">
        <v>-3.19</v>
      </c>
      <c r="O5215">
        <v>1.198</v>
      </c>
      <c r="P5215">
        <v>1.198</v>
      </c>
      <c r="Q5215">
        <v>1.1930000000000001</v>
      </c>
      <c r="R5215">
        <v>0.97</v>
      </c>
      <c r="S5215">
        <v>0.46100000000000002</v>
      </c>
    </row>
    <row r="5216" spans="1:19" x14ac:dyDescent="0.3">
      <c r="A5216">
        <v>60</v>
      </c>
      <c r="B5216">
        <v>-0.10100000000000001</v>
      </c>
      <c r="C5216">
        <v>-1.123</v>
      </c>
      <c r="D5216">
        <v>-2.0939999999999999</v>
      </c>
      <c r="E5216">
        <v>-2.95</v>
      </c>
      <c r="F5216">
        <v>-3.133</v>
      </c>
      <c r="G5216">
        <v>4.4000000000000004</v>
      </c>
      <c r="H5216">
        <v>0.01</v>
      </c>
      <c r="I5216">
        <v>4.0359999999999996</v>
      </c>
      <c r="J5216">
        <v>-0.13</v>
      </c>
      <c r="K5216">
        <v>-1.1319999999999999</v>
      </c>
      <c r="L5216">
        <v>-2.1339999999999999</v>
      </c>
      <c r="M5216">
        <v>-2.9689999999999999</v>
      </c>
      <c r="N5216">
        <v>-3.1709999999999998</v>
      </c>
      <c r="O5216">
        <v>1.196</v>
      </c>
      <c r="P5216">
        <v>1.2090000000000001</v>
      </c>
      <c r="Q5216">
        <v>1.218</v>
      </c>
      <c r="R5216">
        <v>1</v>
      </c>
      <c r="S5216">
        <v>0.41299999999999998</v>
      </c>
    </row>
    <row r="5217" spans="1:19" x14ac:dyDescent="0.3">
      <c r="A5217">
        <v>120</v>
      </c>
      <c r="B5217">
        <v>-0.10100000000000001</v>
      </c>
      <c r="C5217">
        <v>-1.123</v>
      </c>
      <c r="D5217">
        <v>-2.0939999999999999</v>
      </c>
      <c r="E5217">
        <v>-2.95</v>
      </c>
      <c r="F5217">
        <v>-3.133</v>
      </c>
      <c r="G5217">
        <v>4.4000000000000004</v>
      </c>
      <c r="H5217">
        <v>0.01</v>
      </c>
      <c r="I5217">
        <v>4.0359999999999996</v>
      </c>
      <c r="J5217">
        <v>-0.13300000000000001</v>
      </c>
      <c r="K5217">
        <v>-1.131</v>
      </c>
      <c r="L5217">
        <v>-2.1280000000000001</v>
      </c>
      <c r="M5217">
        <v>-2.9569999999999999</v>
      </c>
      <c r="N5217">
        <v>-3.1659999999999999</v>
      </c>
      <c r="O5217">
        <v>1.2030000000000001</v>
      </c>
      <c r="P5217">
        <v>1.2010000000000001</v>
      </c>
      <c r="Q5217">
        <v>1.194</v>
      </c>
      <c r="R5217">
        <v>0.96099999999999997</v>
      </c>
      <c r="S5217">
        <v>0.41099999999999998</v>
      </c>
    </row>
    <row r="5218" spans="1:19" x14ac:dyDescent="0.3">
      <c r="A5218">
        <v>180</v>
      </c>
      <c r="B5218">
        <v>-0.10100000000000001</v>
      </c>
      <c r="C5218">
        <v>-1.123</v>
      </c>
      <c r="D5218">
        <v>-2.0939999999999999</v>
      </c>
      <c r="E5218">
        <v>-2.95</v>
      </c>
      <c r="F5218">
        <v>-3.133</v>
      </c>
      <c r="G5218">
        <v>4.4000000000000004</v>
      </c>
      <c r="H5218">
        <v>0.01</v>
      </c>
      <c r="I5218">
        <v>4.0359999999999996</v>
      </c>
      <c r="J5218">
        <v>-0.13600000000000001</v>
      </c>
      <c r="K5218">
        <v>-1.135</v>
      </c>
      <c r="L5218">
        <v>-2.1320000000000001</v>
      </c>
      <c r="M5218">
        <v>-2.9660000000000002</v>
      </c>
      <c r="N5218">
        <v>-3.1619999999999999</v>
      </c>
      <c r="O5218">
        <v>1.2110000000000001</v>
      </c>
      <c r="P5218">
        <v>1.2150000000000001</v>
      </c>
      <c r="Q5218">
        <v>1.2110000000000001</v>
      </c>
      <c r="R5218">
        <v>0.99</v>
      </c>
      <c r="S5218">
        <v>0.41</v>
      </c>
    </row>
    <row r="5219" spans="1:19" x14ac:dyDescent="0.3">
      <c r="A5219">
        <v>240</v>
      </c>
      <c r="B5219">
        <v>-0.10100000000000001</v>
      </c>
      <c r="C5219">
        <v>-1.123</v>
      </c>
      <c r="D5219">
        <v>-2.0939999999999999</v>
      </c>
      <c r="E5219">
        <v>-2.95</v>
      </c>
      <c r="F5219">
        <v>-3.133</v>
      </c>
      <c r="G5219">
        <v>4.4000000000000004</v>
      </c>
      <c r="H5219">
        <v>0.01</v>
      </c>
      <c r="I5219">
        <v>4.0359999999999996</v>
      </c>
      <c r="J5219">
        <v>-0.13400000000000001</v>
      </c>
      <c r="K5219">
        <v>-1.133</v>
      </c>
      <c r="L5219">
        <v>-2.1280000000000001</v>
      </c>
      <c r="M5219">
        <v>-2.9689999999999999</v>
      </c>
      <c r="N5219">
        <v>-3.157</v>
      </c>
      <c r="O5219">
        <v>1.2090000000000001</v>
      </c>
      <c r="P5219">
        <v>1.2050000000000001</v>
      </c>
      <c r="Q5219">
        <v>1.198</v>
      </c>
      <c r="R5219">
        <v>0.997</v>
      </c>
      <c r="S5219">
        <v>0.40899999999999997</v>
      </c>
    </row>
    <row r="5220" spans="1:19" x14ac:dyDescent="0.3">
      <c r="A5220">
        <v>300</v>
      </c>
      <c r="B5220">
        <v>-0.10100000000000001</v>
      </c>
      <c r="C5220">
        <v>-1.123</v>
      </c>
      <c r="D5220">
        <v>-2.0939999999999999</v>
      </c>
      <c r="E5220">
        <v>-2.95</v>
      </c>
      <c r="F5220">
        <v>-3.133</v>
      </c>
      <c r="G5220">
        <v>4.4000000000000004</v>
      </c>
      <c r="H5220">
        <v>0.01</v>
      </c>
      <c r="I5220">
        <v>4.0359999999999996</v>
      </c>
      <c r="J5220">
        <v>-0.13400000000000001</v>
      </c>
      <c r="K5220">
        <v>-1.1339999999999999</v>
      </c>
      <c r="L5220">
        <v>-2.13</v>
      </c>
      <c r="M5220">
        <v>-2.9649999999999999</v>
      </c>
      <c r="N5220">
        <v>-3.153</v>
      </c>
      <c r="O5220">
        <v>1.2130000000000001</v>
      </c>
      <c r="P5220">
        <v>1.212</v>
      </c>
      <c r="Q5220">
        <v>1.2010000000000001</v>
      </c>
      <c r="R5220">
        <v>0.98299999999999998</v>
      </c>
      <c r="S5220">
        <v>0.40699999999999997</v>
      </c>
    </row>
    <row r="5221" spans="1:19" x14ac:dyDescent="0.3">
      <c r="A5221">
        <v>360</v>
      </c>
      <c r="B5221">
        <v>-0.10100000000000001</v>
      </c>
      <c r="C5221">
        <v>-1.123</v>
      </c>
      <c r="D5221">
        <v>-2.0939999999999999</v>
      </c>
      <c r="E5221">
        <v>-2.95</v>
      </c>
      <c r="F5221">
        <v>-3.133</v>
      </c>
      <c r="G5221">
        <v>4.4000000000000004</v>
      </c>
      <c r="H5221">
        <v>0.01</v>
      </c>
      <c r="I5221">
        <v>4.0359999999999996</v>
      </c>
      <c r="J5221">
        <v>-0.13200000000000001</v>
      </c>
      <c r="K5221">
        <v>-1.1339999999999999</v>
      </c>
      <c r="L5221">
        <v>-2.1309999999999998</v>
      </c>
      <c r="M5221">
        <v>-2.9609999999999999</v>
      </c>
      <c r="N5221">
        <v>-3.149</v>
      </c>
      <c r="O5221">
        <v>1.2130000000000001</v>
      </c>
      <c r="P5221">
        <v>1.208</v>
      </c>
      <c r="Q5221">
        <v>1.206</v>
      </c>
      <c r="R5221">
        <v>0.97</v>
      </c>
      <c r="S5221">
        <v>0.40600000000000003</v>
      </c>
    </row>
    <row r="5222" spans="1:19" x14ac:dyDescent="0.3">
      <c r="A5222">
        <v>420</v>
      </c>
      <c r="B5222">
        <v>-0.10100000000000001</v>
      </c>
      <c r="C5222">
        <v>-1.123</v>
      </c>
      <c r="D5222">
        <v>-2.0939999999999999</v>
      </c>
      <c r="E5222">
        <v>-2.95</v>
      </c>
      <c r="F5222">
        <v>-3.133</v>
      </c>
      <c r="G5222">
        <v>4.4000000000000004</v>
      </c>
      <c r="H5222">
        <v>0.01</v>
      </c>
      <c r="I5222">
        <v>4.0359999999999996</v>
      </c>
      <c r="J5222">
        <v>-0.13100000000000001</v>
      </c>
      <c r="K5222">
        <v>-1.1339999999999999</v>
      </c>
      <c r="L5222">
        <v>-2.13</v>
      </c>
      <c r="M5222">
        <v>-2.9580000000000002</v>
      </c>
      <c r="N5222">
        <v>-3.1459999999999999</v>
      </c>
      <c r="O5222">
        <v>1.214</v>
      </c>
      <c r="P5222">
        <v>1.208</v>
      </c>
      <c r="Q5222">
        <v>1.204</v>
      </c>
      <c r="R5222">
        <v>0.96399999999999997</v>
      </c>
      <c r="S5222">
        <v>0.40500000000000003</v>
      </c>
    </row>
    <row r="5223" spans="1:19" x14ac:dyDescent="0.3">
      <c r="A5223">
        <v>480</v>
      </c>
      <c r="B5223">
        <v>-0.10100000000000001</v>
      </c>
      <c r="C5223">
        <v>-1.123</v>
      </c>
      <c r="D5223">
        <v>-2.0939999999999999</v>
      </c>
      <c r="E5223">
        <v>-2.95</v>
      </c>
      <c r="F5223">
        <v>-3.133</v>
      </c>
      <c r="G5223">
        <v>4.4000000000000004</v>
      </c>
      <c r="H5223">
        <v>0.01</v>
      </c>
      <c r="I5223">
        <v>4.0359999999999996</v>
      </c>
      <c r="J5223">
        <v>-0.13</v>
      </c>
      <c r="K5223">
        <v>-1.1339999999999999</v>
      </c>
      <c r="L5223">
        <v>-2.129</v>
      </c>
      <c r="M5223">
        <v>-2.956</v>
      </c>
      <c r="N5223">
        <v>-3.141</v>
      </c>
      <c r="O5223">
        <v>1.2150000000000001</v>
      </c>
      <c r="P5223">
        <v>1.2090000000000001</v>
      </c>
      <c r="Q5223">
        <v>1.202</v>
      </c>
      <c r="R5223">
        <v>0.95799999999999996</v>
      </c>
      <c r="S5223">
        <v>0.40400000000000003</v>
      </c>
    </row>
    <row r="5224" spans="1:19" x14ac:dyDescent="0.3">
      <c r="A5224">
        <v>540</v>
      </c>
      <c r="B5224">
        <v>-0.10100000000000001</v>
      </c>
      <c r="C5224">
        <v>-1.123</v>
      </c>
      <c r="D5224">
        <v>-2.0939999999999999</v>
      </c>
      <c r="E5224">
        <v>-2.95</v>
      </c>
      <c r="F5224">
        <v>-3.133</v>
      </c>
      <c r="G5224">
        <v>4.4000000000000004</v>
      </c>
      <c r="H5224">
        <v>0.01</v>
      </c>
      <c r="I5224">
        <v>4.0359999999999996</v>
      </c>
      <c r="J5224">
        <v>-0.129</v>
      </c>
      <c r="K5224">
        <v>-1.1339999999999999</v>
      </c>
      <c r="L5224">
        <v>-2.129</v>
      </c>
      <c r="M5224">
        <v>-2.9529999999999998</v>
      </c>
      <c r="N5224">
        <v>-3.137</v>
      </c>
      <c r="O5224">
        <v>1.216</v>
      </c>
      <c r="P5224">
        <v>1.21</v>
      </c>
      <c r="Q5224">
        <v>1.202</v>
      </c>
      <c r="R5224">
        <v>0.95399999999999996</v>
      </c>
      <c r="S5224">
        <v>0.40200000000000002</v>
      </c>
    </row>
    <row r="5225" spans="1:19" x14ac:dyDescent="0.3">
      <c r="A5225">
        <v>600</v>
      </c>
      <c r="B5225">
        <v>-0.10100000000000001</v>
      </c>
      <c r="C5225">
        <v>-1.123</v>
      </c>
      <c r="D5225">
        <v>-2.0939999999999999</v>
      </c>
      <c r="E5225">
        <v>-2.95</v>
      </c>
      <c r="F5225">
        <v>-3.133</v>
      </c>
      <c r="G5225">
        <v>4.4000000000000004</v>
      </c>
      <c r="H5225">
        <v>0.01</v>
      </c>
      <c r="I5225">
        <v>4.0359999999999996</v>
      </c>
      <c r="J5225">
        <v>-0.128</v>
      </c>
      <c r="K5225">
        <v>-1.1339999999999999</v>
      </c>
      <c r="L5225">
        <v>-2.13</v>
      </c>
      <c r="M5225">
        <v>-2.95</v>
      </c>
      <c r="N5225">
        <v>-3.133</v>
      </c>
      <c r="O5225">
        <v>1.2170000000000001</v>
      </c>
      <c r="P5225">
        <v>1.21</v>
      </c>
      <c r="Q5225">
        <v>1.2030000000000001</v>
      </c>
      <c r="R5225">
        <v>0.95099999999999996</v>
      </c>
      <c r="S5225">
        <v>0.40100000000000002</v>
      </c>
    </row>
    <row r="5227" spans="1:19" x14ac:dyDescent="0.3">
      <c r="A5227" t="s">
        <v>0</v>
      </c>
      <c r="B5227" t="s">
        <v>403</v>
      </c>
    </row>
    <row r="5228" spans="1:19" x14ac:dyDescent="0.3">
      <c r="A5228">
        <v>0</v>
      </c>
      <c r="B5228">
        <v>-0.10100000000000001</v>
      </c>
      <c r="C5228">
        <v>-1.123</v>
      </c>
      <c r="D5228">
        <v>-2.0939999999999999</v>
      </c>
      <c r="E5228">
        <v>-2.9449999999999998</v>
      </c>
      <c r="F5228">
        <v>-3.1240000000000001</v>
      </c>
      <c r="G5228">
        <v>4.4000000000000004</v>
      </c>
      <c r="H5228">
        <v>0.01</v>
      </c>
      <c r="I5228">
        <v>4.0359999999999996</v>
      </c>
      <c r="J5228">
        <v>-0.13400000000000001</v>
      </c>
      <c r="K5228">
        <v>-1.1339999999999999</v>
      </c>
      <c r="L5228">
        <v>-2.13</v>
      </c>
      <c r="M5228">
        <v>-2.9580000000000002</v>
      </c>
      <c r="N5228">
        <v>-3.18</v>
      </c>
      <c r="O5228">
        <v>1.198</v>
      </c>
      <c r="P5228">
        <v>1.198</v>
      </c>
      <c r="Q5228">
        <v>1.1919999999999999</v>
      </c>
      <c r="R5228">
        <v>0.96399999999999997</v>
      </c>
      <c r="S5228">
        <v>0.45800000000000002</v>
      </c>
    </row>
    <row r="5229" spans="1:19" x14ac:dyDescent="0.3">
      <c r="A5229">
        <v>60</v>
      </c>
      <c r="B5229">
        <v>-0.10100000000000001</v>
      </c>
      <c r="C5229">
        <v>-1.123</v>
      </c>
      <c r="D5229">
        <v>-2.0939999999999999</v>
      </c>
      <c r="E5229">
        <v>-2.9449999999999998</v>
      </c>
      <c r="F5229">
        <v>-3.1240000000000001</v>
      </c>
      <c r="G5229">
        <v>4.4000000000000004</v>
      </c>
      <c r="H5229">
        <v>0.01</v>
      </c>
      <c r="I5229">
        <v>4.0359999999999996</v>
      </c>
      <c r="J5229">
        <v>-0.13</v>
      </c>
      <c r="K5229">
        <v>-1.133</v>
      </c>
      <c r="L5229">
        <v>-2.1339999999999999</v>
      </c>
      <c r="M5229">
        <v>-2.964</v>
      </c>
      <c r="N5229">
        <v>-3.161</v>
      </c>
      <c r="O5229">
        <v>1.196</v>
      </c>
      <c r="P5229">
        <v>1.21</v>
      </c>
      <c r="Q5229">
        <v>1.218</v>
      </c>
      <c r="R5229">
        <v>0.99299999999999999</v>
      </c>
      <c r="S5229">
        <v>0.41</v>
      </c>
    </row>
    <row r="5230" spans="1:19" x14ac:dyDescent="0.3">
      <c r="A5230">
        <v>120</v>
      </c>
      <c r="B5230">
        <v>-0.10100000000000001</v>
      </c>
      <c r="C5230">
        <v>-1.123</v>
      </c>
      <c r="D5230">
        <v>-2.0939999999999999</v>
      </c>
      <c r="E5230">
        <v>-2.9449999999999998</v>
      </c>
      <c r="F5230">
        <v>-3.1240000000000001</v>
      </c>
      <c r="G5230">
        <v>4.4000000000000004</v>
      </c>
      <c r="H5230">
        <v>0.01</v>
      </c>
      <c r="I5230">
        <v>4.0359999999999996</v>
      </c>
      <c r="J5230">
        <v>-0.13300000000000001</v>
      </c>
      <c r="K5230">
        <v>-1.131</v>
      </c>
      <c r="L5230">
        <v>-2.1269999999999998</v>
      </c>
      <c r="M5230">
        <v>-2.952</v>
      </c>
      <c r="N5230">
        <v>-3.1560000000000001</v>
      </c>
      <c r="O5230">
        <v>1.2030000000000001</v>
      </c>
      <c r="P5230">
        <v>1.2010000000000001</v>
      </c>
      <c r="Q5230">
        <v>1.194</v>
      </c>
      <c r="R5230">
        <v>0.95399999999999996</v>
      </c>
      <c r="S5230">
        <v>0.40799999999999997</v>
      </c>
    </row>
    <row r="5231" spans="1:19" x14ac:dyDescent="0.3">
      <c r="A5231">
        <v>180</v>
      </c>
      <c r="B5231">
        <v>-0.10100000000000001</v>
      </c>
      <c r="C5231">
        <v>-1.123</v>
      </c>
      <c r="D5231">
        <v>-2.0939999999999999</v>
      </c>
      <c r="E5231">
        <v>-2.9449999999999998</v>
      </c>
      <c r="F5231">
        <v>-3.1240000000000001</v>
      </c>
      <c r="G5231">
        <v>4.4000000000000004</v>
      </c>
      <c r="H5231">
        <v>0.01</v>
      </c>
      <c r="I5231">
        <v>4.0359999999999996</v>
      </c>
      <c r="J5231">
        <v>-0.13600000000000001</v>
      </c>
      <c r="K5231">
        <v>-1.135</v>
      </c>
      <c r="L5231">
        <v>-2.1320000000000001</v>
      </c>
      <c r="M5231">
        <v>-2.9609999999999999</v>
      </c>
      <c r="N5231">
        <v>-3.153</v>
      </c>
      <c r="O5231">
        <v>1.2110000000000001</v>
      </c>
      <c r="P5231">
        <v>1.2150000000000001</v>
      </c>
      <c r="Q5231">
        <v>1.21</v>
      </c>
      <c r="R5231">
        <v>0.98399999999999999</v>
      </c>
      <c r="S5231">
        <v>0.40699999999999997</v>
      </c>
    </row>
    <row r="5232" spans="1:19" x14ac:dyDescent="0.3">
      <c r="A5232">
        <v>240</v>
      </c>
      <c r="B5232">
        <v>-0.10100000000000001</v>
      </c>
      <c r="C5232">
        <v>-1.123</v>
      </c>
      <c r="D5232">
        <v>-2.0939999999999999</v>
      </c>
      <c r="E5232">
        <v>-2.9449999999999998</v>
      </c>
      <c r="F5232">
        <v>-3.1240000000000001</v>
      </c>
      <c r="G5232">
        <v>4.4000000000000004</v>
      </c>
      <c r="H5232">
        <v>0.01</v>
      </c>
      <c r="I5232">
        <v>4.0359999999999996</v>
      </c>
      <c r="J5232">
        <v>-0.13400000000000001</v>
      </c>
      <c r="K5232">
        <v>-1.133</v>
      </c>
      <c r="L5232">
        <v>-2.1280000000000001</v>
      </c>
      <c r="M5232">
        <v>-2.9630000000000001</v>
      </c>
      <c r="N5232">
        <v>-3.1480000000000001</v>
      </c>
      <c r="O5232">
        <v>1.2090000000000001</v>
      </c>
      <c r="P5232">
        <v>1.2050000000000001</v>
      </c>
      <c r="Q5232">
        <v>1.1970000000000001</v>
      </c>
      <c r="R5232">
        <v>0.99</v>
      </c>
      <c r="S5232">
        <v>0.40600000000000003</v>
      </c>
    </row>
    <row r="5233" spans="1:19" x14ac:dyDescent="0.3">
      <c r="A5233">
        <v>300</v>
      </c>
      <c r="B5233">
        <v>-0.10100000000000001</v>
      </c>
      <c r="C5233">
        <v>-1.123</v>
      </c>
      <c r="D5233">
        <v>-2.0939999999999999</v>
      </c>
      <c r="E5233">
        <v>-2.9449999999999998</v>
      </c>
      <c r="F5233">
        <v>-3.1240000000000001</v>
      </c>
      <c r="G5233">
        <v>4.4000000000000004</v>
      </c>
      <c r="H5233">
        <v>0.01</v>
      </c>
      <c r="I5233">
        <v>4.0359999999999996</v>
      </c>
      <c r="J5233">
        <v>-0.13400000000000001</v>
      </c>
      <c r="K5233">
        <v>-1.1339999999999999</v>
      </c>
      <c r="L5233">
        <v>-2.129</v>
      </c>
      <c r="M5233">
        <v>-2.96</v>
      </c>
      <c r="N5233">
        <v>-3.1429999999999998</v>
      </c>
      <c r="O5233">
        <v>1.2130000000000001</v>
      </c>
      <c r="P5233">
        <v>1.212</v>
      </c>
      <c r="Q5233">
        <v>1.2010000000000001</v>
      </c>
      <c r="R5233">
        <v>0.97599999999999998</v>
      </c>
      <c r="S5233">
        <v>0.40400000000000003</v>
      </c>
    </row>
    <row r="5234" spans="1:19" x14ac:dyDescent="0.3">
      <c r="A5234">
        <v>360</v>
      </c>
      <c r="B5234">
        <v>-0.10100000000000001</v>
      </c>
      <c r="C5234">
        <v>-1.123</v>
      </c>
      <c r="D5234">
        <v>-2.0939999999999999</v>
      </c>
      <c r="E5234">
        <v>-2.9449999999999998</v>
      </c>
      <c r="F5234">
        <v>-3.1240000000000001</v>
      </c>
      <c r="G5234">
        <v>4.4000000000000004</v>
      </c>
      <c r="H5234">
        <v>0.01</v>
      </c>
      <c r="I5234">
        <v>4.0359999999999996</v>
      </c>
      <c r="J5234">
        <v>-0.13200000000000001</v>
      </c>
      <c r="K5234">
        <v>-1.1339999999999999</v>
      </c>
      <c r="L5234">
        <v>-2.1309999999999998</v>
      </c>
      <c r="M5234">
        <v>-2.956</v>
      </c>
      <c r="N5234">
        <v>-3.14</v>
      </c>
      <c r="O5234">
        <v>1.2130000000000001</v>
      </c>
      <c r="P5234">
        <v>1.208</v>
      </c>
      <c r="Q5234">
        <v>1.206</v>
      </c>
      <c r="R5234">
        <v>0.96299999999999997</v>
      </c>
      <c r="S5234">
        <v>0.40300000000000002</v>
      </c>
    </row>
    <row r="5235" spans="1:19" x14ac:dyDescent="0.3">
      <c r="A5235">
        <v>420</v>
      </c>
      <c r="B5235">
        <v>-0.10100000000000001</v>
      </c>
      <c r="C5235">
        <v>-1.123</v>
      </c>
      <c r="D5235">
        <v>-2.0939999999999999</v>
      </c>
      <c r="E5235">
        <v>-2.9449999999999998</v>
      </c>
      <c r="F5235">
        <v>-3.1240000000000001</v>
      </c>
      <c r="G5235">
        <v>4.4000000000000004</v>
      </c>
      <c r="H5235">
        <v>0.01</v>
      </c>
      <c r="I5235">
        <v>4.0359999999999996</v>
      </c>
      <c r="J5235">
        <v>-0.13100000000000001</v>
      </c>
      <c r="K5235">
        <v>-1.1339999999999999</v>
      </c>
      <c r="L5235">
        <v>-2.13</v>
      </c>
      <c r="M5235">
        <v>-2.9529999999999998</v>
      </c>
      <c r="N5235">
        <v>-3.1360000000000001</v>
      </c>
      <c r="O5235">
        <v>1.214</v>
      </c>
      <c r="P5235">
        <v>1.208</v>
      </c>
      <c r="Q5235">
        <v>1.2030000000000001</v>
      </c>
      <c r="R5235">
        <v>0.95699999999999996</v>
      </c>
      <c r="S5235">
        <v>0.40200000000000002</v>
      </c>
    </row>
    <row r="5236" spans="1:19" x14ac:dyDescent="0.3">
      <c r="A5236">
        <v>480</v>
      </c>
      <c r="B5236">
        <v>-0.10100000000000001</v>
      </c>
      <c r="C5236">
        <v>-1.123</v>
      </c>
      <c r="D5236">
        <v>-2.0939999999999999</v>
      </c>
      <c r="E5236">
        <v>-2.9449999999999998</v>
      </c>
      <c r="F5236">
        <v>-3.1240000000000001</v>
      </c>
      <c r="G5236">
        <v>4.4000000000000004</v>
      </c>
      <c r="H5236">
        <v>0.01</v>
      </c>
      <c r="I5236">
        <v>4.0359999999999996</v>
      </c>
      <c r="J5236">
        <v>-0.13</v>
      </c>
      <c r="K5236">
        <v>-1.1339999999999999</v>
      </c>
      <c r="L5236">
        <v>-2.129</v>
      </c>
      <c r="M5236">
        <v>-2.95</v>
      </c>
      <c r="N5236">
        <v>-3.1320000000000001</v>
      </c>
      <c r="O5236">
        <v>1.2150000000000001</v>
      </c>
      <c r="P5236">
        <v>1.2090000000000001</v>
      </c>
      <c r="Q5236">
        <v>1.2010000000000001</v>
      </c>
      <c r="R5236">
        <v>0.95199999999999996</v>
      </c>
      <c r="S5236">
        <v>0.4</v>
      </c>
    </row>
    <row r="5237" spans="1:19" x14ac:dyDescent="0.3">
      <c r="A5237">
        <v>540</v>
      </c>
      <c r="B5237">
        <v>-0.10100000000000001</v>
      </c>
      <c r="C5237">
        <v>-1.123</v>
      </c>
      <c r="D5237">
        <v>-2.0939999999999999</v>
      </c>
      <c r="E5237">
        <v>-2.9449999999999998</v>
      </c>
      <c r="F5237">
        <v>-3.1240000000000001</v>
      </c>
      <c r="G5237">
        <v>4.4000000000000004</v>
      </c>
      <c r="H5237">
        <v>0.01</v>
      </c>
      <c r="I5237">
        <v>4.0359999999999996</v>
      </c>
      <c r="J5237">
        <v>-0.129</v>
      </c>
      <c r="K5237">
        <v>-1.1339999999999999</v>
      </c>
      <c r="L5237">
        <v>-2.129</v>
      </c>
      <c r="M5237">
        <v>-2.948</v>
      </c>
      <c r="N5237">
        <v>-3.1280000000000001</v>
      </c>
      <c r="O5237">
        <v>1.216</v>
      </c>
      <c r="P5237">
        <v>1.21</v>
      </c>
      <c r="Q5237">
        <v>1.2010000000000001</v>
      </c>
      <c r="R5237">
        <v>0.94799999999999995</v>
      </c>
      <c r="S5237">
        <v>0.39900000000000002</v>
      </c>
    </row>
    <row r="5238" spans="1:19" x14ac:dyDescent="0.3">
      <c r="A5238">
        <v>600</v>
      </c>
      <c r="B5238">
        <v>-0.10100000000000001</v>
      </c>
      <c r="C5238">
        <v>-1.123</v>
      </c>
      <c r="D5238">
        <v>-2.0939999999999999</v>
      </c>
      <c r="E5238">
        <v>-2.9449999999999998</v>
      </c>
      <c r="F5238">
        <v>-3.1240000000000001</v>
      </c>
      <c r="G5238">
        <v>4.4000000000000004</v>
      </c>
      <c r="H5238">
        <v>0.01</v>
      </c>
      <c r="I5238">
        <v>4.0359999999999996</v>
      </c>
      <c r="J5238">
        <v>-0.128</v>
      </c>
      <c r="K5238">
        <v>-1.1339999999999999</v>
      </c>
      <c r="L5238">
        <v>-2.129</v>
      </c>
      <c r="M5238">
        <v>-2.9449999999999998</v>
      </c>
      <c r="N5238">
        <v>-3.1240000000000001</v>
      </c>
      <c r="O5238">
        <v>1.2170000000000001</v>
      </c>
      <c r="P5238">
        <v>1.21</v>
      </c>
      <c r="Q5238">
        <v>1.202</v>
      </c>
      <c r="R5238">
        <v>0.94499999999999995</v>
      </c>
      <c r="S5238">
        <v>0.39800000000000002</v>
      </c>
    </row>
    <row r="5240" spans="1:19" x14ac:dyDescent="0.3">
      <c r="A5240" t="s">
        <v>0</v>
      </c>
      <c r="B5240" t="s">
        <v>404</v>
      </c>
    </row>
    <row r="5241" spans="1:19" x14ac:dyDescent="0.3">
      <c r="A5241">
        <v>0</v>
      </c>
      <c r="B5241">
        <v>-0.10199999999999999</v>
      </c>
      <c r="C5241">
        <v>-1.123</v>
      </c>
      <c r="D5241">
        <v>-2.0939999999999999</v>
      </c>
      <c r="E5241">
        <v>-2.9390000000000001</v>
      </c>
      <c r="F5241">
        <v>-3.1139999999999999</v>
      </c>
      <c r="G5241">
        <v>4.4000000000000004</v>
      </c>
      <c r="H5241">
        <v>0.01</v>
      </c>
      <c r="I5241">
        <v>4.0359999999999996</v>
      </c>
      <c r="J5241">
        <v>-0.13400000000000001</v>
      </c>
      <c r="K5241">
        <v>-1.1339999999999999</v>
      </c>
      <c r="L5241">
        <v>-2.13</v>
      </c>
      <c r="M5241">
        <v>-2.9529999999999998</v>
      </c>
      <c r="N5241">
        <v>-3.17</v>
      </c>
      <c r="O5241">
        <v>1.198</v>
      </c>
      <c r="P5241">
        <v>1.198</v>
      </c>
      <c r="Q5241">
        <v>1.1919999999999999</v>
      </c>
      <c r="R5241">
        <v>0.95899999999999996</v>
      </c>
      <c r="S5241">
        <v>0.45400000000000001</v>
      </c>
    </row>
    <row r="5242" spans="1:19" x14ac:dyDescent="0.3">
      <c r="A5242">
        <v>60</v>
      </c>
      <c r="B5242">
        <v>-0.10199999999999999</v>
      </c>
      <c r="C5242">
        <v>-1.123</v>
      </c>
      <c r="D5242">
        <v>-2.0939999999999999</v>
      </c>
      <c r="E5242">
        <v>-2.9390000000000001</v>
      </c>
      <c r="F5242">
        <v>-3.1139999999999999</v>
      </c>
      <c r="G5242">
        <v>4.4000000000000004</v>
      </c>
      <c r="H5242">
        <v>0.01</v>
      </c>
      <c r="I5242">
        <v>4.0359999999999996</v>
      </c>
      <c r="J5242">
        <v>-0.13</v>
      </c>
      <c r="K5242">
        <v>-1.133</v>
      </c>
      <c r="L5242">
        <v>-2.1339999999999999</v>
      </c>
      <c r="M5242">
        <v>-2.9580000000000002</v>
      </c>
      <c r="N5242">
        <v>-3.1509999999999998</v>
      </c>
      <c r="O5242">
        <v>1.196</v>
      </c>
      <c r="P5242">
        <v>1.21</v>
      </c>
      <c r="Q5242">
        <v>1.218</v>
      </c>
      <c r="R5242">
        <v>0.98699999999999999</v>
      </c>
      <c r="S5242">
        <v>0.40699999999999997</v>
      </c>
    </row>
    <row r="5243" spans="1:19" x14ac:dyDescent="0.3">
      <c r="A5243">
        <v>120</v>
      </c>
      <c r="B5243">
        <v>-0.10199999999999999</v>
      </c>
      <c r="C5243">
        <v>-1.123</v>
      </c>
      <c r="D5243">
        <v>-2.0939999999999999</v>
      </c>
      <c r="E5243">
        <v>-2.9390000000000001</v>
      </c>
      <c r="F5243">
        <v>-3.1139999999999999</v>
      </c>
      <c r="G5243">
        <v>4.4000000000000004</v>
      </c>
      <c r="H5243">
        <v>0.01</v>
      </c>
      <c r="I5243">
        <v>4.0359999999999996</v>
      </c>
      <c r="J5243">
        <v>-0.13300000000000001</v>
      </c>
      <c r="K5243">
        <v>-1.131</v>
      </c>
      <c r="L5243">
        <v>-2.1269999999999998</v>
      </c>
      <c r="M5243">
        <v>-2.9470000000000001</v>
      </c>
      <c r="N5243">
        <v>-3.1459999999999999</v>
      </c>
      <c r="O5243">
        <v>1.2030000000000001</v>
      </c>
      <c r="P5243">
        <v>1.2010000000000001</v>
      </c>
      <c r="Q5243">
        <v>1.194</v>
      </c>
      <c r="R5243">
        <v>0.94899999999999995</v>
      </c>
      <c r="S5243">
        <v>0.40500000000000003</v>
      </c>
    </row>
    <row r="5244" spans="1:19" x14ac:dyDescent="0.3">
      <c r="A5244">
        <v>180</v>
      </c>
      <c r="B5244">
        <v>-0.10199999999999999</v>
      </c>
      <c r="C5244">
        <v>-1.123</v>
      </c>
      <c r="D5244">
        <v>-2.0939999999999999</v>
      </c>
      <c r="E5244">
        <v>-2.9390000000000001</v>
      </c>
      <c r="F5244">
        <v>-3.1139999999999999</v>
      </c>
      <c r="G5244">
        <v>4.4000000000000004</v>
      </c>
      <c r="H5244">
        <v>0.01</v>
      </c>
      <c r="I5244">
        <v>4.0359999999999996</v>
      </c>
      <c r="J5244">
        <v>-0.13600000000000001</v>
      </c>
      <c r="K5244">
        <v>-1.135</v>
      </c>
      <c r="L5244">
        <v>-2.1320000000000001</v>
      </c>
      <c r="M5244">
        <v>-2.9550000000000001</v>
      </c>
      <c r="N5244">
        <v>-3.1419999999999999</v>
      </c>
      <c r="O5244">
        <v>1.2110000000000001</v>
      </c>
      <c r="P5244">
        <v>1.2150000000000001</v>
      </c>
      <c r="Q5244">
        <v>1.2110000000000001</v>
      </c>
      <c r="R5244">
        <v>0.97799999999999998</v>
      </c>
      <c r="S5244">
        <v>0.40400000000000003</v>
      </c>
    </row>
    <row r="5245" spans="1:19" x14ac:dyDescent="0.3">
      <c r="A5245">
        <v>240</v>
      </c>
      <c r="B5245">
        <v>-0.10199999999999999</v>
      </c>
      <c r="C5245">
        <v>-1.123</v>
      </c>
      <c r="D5245">
        <v>-2.0939999999999999</v>
      </c>
      <c r="E5245">
        <v>-2.9390000000000001</v>
      </c>
      <c r="F5245">
        <v>-3.1139999999999999</v>
      </c>
      <c r="G5245">
        <v>4.4000000000000004</v>
      </c>
      <c r="H5245">
        <v>0.01</v>
      </c>
      <c r="I5245">
        <v>4.0359999999999996</v>
      </c>
      <c r="J5245">
        <v>-0.13400000000000001</v>
      </c>
      <c r="K5245">
        <v>-1.133</v>
      </c>
      <c r="L5245">
        <v>-2.1280000000000001</v>
      </c>
      <c r="M5245">
        <v>-2.9580000000000002</v>
      </c>
      <c r="N5245">
        <v>-3.1379999999999999</v>
      </c>
      <c r="O5245">
        <v>1.2090000000000001</v>
      </c>
      <c r="P5245">
        <v>1.2050000000000001</v>
      </c>
      <c r="Q5245">
        <v>1.196</v>
      </c>
      <c r="R5245">
        <v>0.98399999999999999</v>
      </c>
      <c r="S5245">
        <v>0.40300000000000002</v>
      </c>
    </row>
    <row r="5246" spans="1:19" x14ac:dyDescent="0.3">
      <c r="A5246">
        <v>300</v>
      </c>
      <c r="B5246">
        <v>-0.10199999999999999</v>
      </c>
      <c r="C5246">
        <v>-1.123</v>
      </c>
      <c r="D5246">
        <v>-2.0939999999999999</v>
      </c>
      <c r="E5246">
        <v>-2.9390000000000001</v>
      </c>
      <c r="F5246">
        <v>-3.1139999999999999</v>
      </c>
      <c r="G5246">
        <v>4.4000000000000004</v>
      </c>
      <c r="H5246">
        <v>0.01</v>
      </c>
      <c r="I5246">
        <v>4.0359999999999996</v>
      </c>
      <c r="J5246">
        <v>-0.13400000000000001</v>
      </c>
      <c r="K5246">
        <v>-1.1339999999999999</v>
      </c>
      <c r="L5246">
        <v>-2.129</v>
      </c>
      <c r="M5246">
        <v>-2.9540000000000002</v>
      </c>
      <c r="N5246">
        <v>-3.1339999999999999</v>
      </c>
      <c r="O5246">
        <v>1.2130000000000001</v>
      </c>
      <c r="P5246">
        <v>1.2110000000000001</v>
      </c>
      <c r="Q5246">
        <v>1.2010000000000001</v>
      </c>
      <c r="R5246">
        <v>0.96899999999999997</v>
      </c>
      <c r="S5246">
        <v>0.40100000000000002</v>
      </c>
    </row>
    <row r="5247" spans="1:19" x14ac:dyDescent="0.3">
      <c r="A5247">
        <v>360</v>
      </c>
      <c r="B5247">
        <v>-0.10199999999999999</v>
      </c>
      <c r="C5247">
        <v>-1.123</v>
      </c>
      <c r="D5247">
        <v>-2.0939999999999999</v>
      </c>
      <c r="E5247">
        <v>-2.9390000000000001</v>
      </c>
      <c r="F5247">
        <v>-3.1139999999999999</v>
      </c>
      <c r="G5247">
        <v>4.4000000000000004</v>
      </c>
      <c r="H5247">
        <v>0.01</v>
      </c>
      <c r="I5247">
        <v>4.0359999999999996</v>
      </c>
      <c r="J5247">
        <v>-0.13200000000000001</v>
      </c>
      <c r="K5247">
        <v>-1.1339999999999999</v>
      </c>
      <c r="L5247">
        <v>-2.13</v>
      </c>
      <c r="M5247">
        <v>-2.95</v>
      </c>
      <c r="N5247">
        <v>-3.13</v>
      </c>
      <c r="O5247">
        <v>1.2130000000000001</v>
      </c>
      <c r="P5247">
        <v>1.208</v>
      </c>
      <c r="Q5247">
        <v>1.206</v>
      </c>
      <c r="R5247">
        <v>0.95599999999999996</v>
      </c>
      <c r="S5247">
        <v>0.4</v>
      </c>
    </row>
    <row r="5248" spans="1:19" x14ac:dyDescent="0.3">
      <c r="A5248">
        <v>420</v>
      </c>
      <c r="B5248">
        <v>-0.10199999999999999</v>
      </c>
      <c r="C5248">
        <v>-1.123</v>
      </c>
      <c r="D5248">
        <v>-2.0939999999999999</v>
      </c>
      <c r="E5248">
        <v>-2.9390000000000001</v>
      </c>
      <c r="F5248">
        <v>-3.1139999999999999</v>
      </c>
      <c r="G5248">
        <v>4.4000000000000004</v>
      </c>
      <c r="H5248">
        <v>0.01</v>
      </c>
      <c r="I5248">
        <v>4.0359999999999996</v>
      </c>
      <c r="J5248">
        <v>-0.13100000000000001</v>
      </c>
      <c r="K5248">
        <v>-1.1339999999999999</v>
      </c>
      <c r="L5248">
        <v>-2.13</v>
      </c>
      <c r="M5248">
        <v>-2.9470000000000001</v>
      </c>
      <c r="N5248">
        <v>-3.1259999999999999</v>
      </c>
      <c r="O5248">
        <v>1.214</v>
      </c>
      <c r="P5248">
        <v>1.208</v>
      </c>
      <c r="Q5248">
        <v>1.2030000000000001</v>
      </c>
      <c r="R5248">
        <v>0.95</v>
      </c>
      <c r="S5248">
        <v>0.39900000000000002</v>
      </c>
    </row>
    <row r="5249" spans="1:19" x14ac:dyDescent="0.3">
      <c r="A5249">
        <v>480</v>
      </c>
      <c r="B5249">
        <v>-0.10199999999999999</v>
      </c>
      <c r="C5249">
        <v>-1.123</v>
      </c>
      <c r="D5249">
        <v>-2.0939999999999999</v>
      </c>
      <c r="E5249">
        <v>-2.9390000000000001</v>
      </c>
      <c r="F5249">
        <v>-3.1139999999999999</v>
      </c>
      <c r="G5249">
        <v>4.4000000000000004</v>
      </c>
      <c r="H5249">
        <v>0.01</v>
      </c>
      <c r="I5249">
        <v>4.0359999999999996</v>
      </c>
      <c r="J5249">
        <v>-0.13</v>
      </c>
      <c r="K5249">
        <v>-1.1339999999999999</v>
      </c>
      <c r="L5249">
        <v>-2.129</v>
      </c>
      <c r="M5249">
        <v>-2.9449999999999998</v>
      </c>
      <c r="N5249">
        <v>-3.1219999999999999</v>
      </c>
      <c r="O5249">
        <v>1.2150000000000001</v>
      </c>
      <c r="P5249">
        <v>1.2090000000000001</v>
      </c>
      <c r="Q5249">
        <v>1.2</v>
      </c>
      <c r="R5249">
        <v>0.94499999999999995</v>
      </c>
      <c r="S5249">
        <v>0.39800000000000002</v>
      </c>
    </row>
    <row r="5250" spans="1:19" x14ac:dyDescent="0.3">
      <c r="A5250">
        <v>540</v>
      </c>
      <c r="B5250">
        <v>-0.10199999999999999</v>
      </c>
      <c r="C5250">
        <v>-1.123</v>
      </c>
      <c r="D5250">
        <v>-2.0939999999999999</v>
      </c>
      <c r="E5250">
        <v>-2.9390000000000001</v>
      </c>
      <c r="F5250">
        <v>-3.1139999999999999</v>
      </c>
      <c r="G5250">
        <v>4.4000000000000004</v>
      </c>
      <c r="H5250">
        <v>0.01</v>
      </c>
      <c r="I5250">
        <v>4.0359999999999996</v>
      </c>
      <c r="J5250">
        <v>-0.129</v>
      </c>
      <c r="K5250">
        <v>-1.1339999999999999</v>
      </c>
      <c r="L5250">
        <v>-2.129</v>
      </c>
      <c r="M5250">
        <v>-2.9420000000000002</v>
      </c>
      <c r="N5250">
        <v>-3.1179999999999999</v>
      </c>
      <c r="O5250">
        <v>1.216</v>
      </c>
      <c r="P5250">
        <v>1.21</v>
      </c>
      <c r="Q5250">
        <v>1.2010000000000001</v>
      </c>
      <c r="R5250">
        <v>0.94199999999999995</v>
      </c>
      <c r="S5250">
        <v>0.39600000000000002</v>
      </c>
    </row>
    <row r="5251" spans="1:19" x14ac:dyDescent="0.3">
      <c r="A5251">
        <v>600</v>
      </c>
      <c r="B5251">
        <v>-0.10199999999999999</v>
      </c>
      <c r="C5251">
        <v>-1.123</v>
      </c>
      <c r="D5251">
        <v>-2.0939999999999999</v>
      </c>
      <c r="E5251">
        <v>-2.9390000000000001</v>
      </c>
      <c r="F5251">
        <v>-3.1139999999999999</v>
      </c>
      <c r="G5251">
        <v>4.4000000000000004</v>
      </c>
      <c r="H5251">
        <v>0.01</v>
      </c>
      <c r="I5251">
        <v>4.0359999999999996</v>
      </c>
      <c r="J5251">
        <v>-0.128</v>
      </c>
      <c r="K5251">
        <v>-1.1339999999999999</v>
      </c>
      <c r="L5251">
        <v>-2.129</v>
      </c>
      <c r="M5251">
        <v>-2.9390000000000001</v>
      </c>
      <c r="N5251">
        <v>-3.1139999999999999</v>
      </c>
      <c r="O5251">
        <v>1.2170000000000001</v>
      </c>
      <c r="P5251">
        <v>1.21</v>
      </c>
      <c r="Q5251">
        <v>1.202</v>
      </c>
      <c r="R5251">
        <v>0.93799999999999994</v>
      </c>
      <c r="S5251">
        <v>0.39500000000000002</v>
      </c>
    </row>
    <row r="5253" spans="1:19" x14ac:dyDescent="0.3">
      <c r="A5253" t="s">
        <v>0</v>
      </c>
      <c r="B5253" t="s">
        <v>405</v>
      </c>
    </row>
    <row r="5254" spans="1:19" x14ac:dyDescent="0.3">
      <c r="A5254">
        <v>0</v>
      </c>
      <c r="B5254">
        <v>-0.10199999999999999</v>
      </c>
      <c r="C5254">
        <v>-1.123</v>
      </c>
      <c r="D5254">
        <v>-2.0939999999999999</v>
      </c>
      <c r="E5254">
        <v>-2.9340000000000002</v>
      </c>
      <c r="F5254">
        <v>-3.105</v>
      </c>
      <c r="G5254">
        <v>4.4000000000000004</v>
      </c>
      <c r="H5254">
        <v>0.01</v>
      </c>
      <c r="I5254">
        <v>4.0359999999999996</v>
      </c>
      <c r="J5254">
        <v>-0.13400000000000001</v>
      </c>
      <c r="K5254">
        <v>-1.1339999999999999</v>
      </c>
      <c r="L5254">
        <v>-2.129</v>
      </c>
      <c r="M5254">
        <v>-2.9470000000000001</v>
      </c>
      <c r="N5254">
        <v>-3.16</v>
      </c>
      <c r="O5254">
        <v>1.198</v>
      </c>
      <c r="P5254">
        <v>1.198</v>
      </c>
      <c r="Q5254">
        <v>1.1919999999999999</v>
      </c>
      <c r="R5254">
        <v>0.95299999999999996</v>
      </c>
      <c r="S5254">
        <v>0.45</v>
      </c>
    </row>
    <row r="5255" spans="1:19" x14ac:dyDescent="0.3">
      <c r="A5255">
        <v>60</v>
      </c>
      <c r="B5255">
        <v>-0.10199999999999999</v>
      </c>
      <c r="C5255">
        <v>-1.123</v>
      </c>
      <c r="D5255">
        <v>-2.0939999999999999</v>
      </c>
      <c r="E5255">
        <v>-2.9340000000000002</v>
      </c>
      <c r="F5255">
        <v>-3.105</v>
      </c>
      <c r="G5255">
        <v>4.4000000000000004</v>
      </c>
      <c r="H5255">
        <v>0.01</v>
      </c>
      <c r="I5255">
        <v>4.0359999999999996</v>
      </c>
      <c r="J5255">
        <v>-0.13</v>
      </c>
      <c r="K5255">
        <v>-1.133</v>
      </c>
      <c r="L5255">
        <v>-2.1339999999999999</v>
      </c>
      <c r="M5255">
        <v>-2.9529999999999998</v>
      </c>
      <c r="N5255">
        <v>-3.141</v>
      </c>
      <c r="O5255">
        <v>1.196</v>
      </c>
      <c r="P5255">
        <v>1.21</v>
      </c>
      <c r="Q5255">
        <v>1.218</v>
      </c>
      <c r="R5255">
        <v>0.98</v>
      </c>
      <c r="S5255">
        <v>0.40400000000000003</v>
      </c>
    </row>
    <row r="5256" spans="1:19" x14ac:dyDescent="0.3">
      <c r="A5256">
        <v>120</v>
      </c>
      <c r="B5256">
        <v>-0.10199999999999999</v>
      </c>
      <c r="C5256">
        <v>-1.123</v>
      </c>
      <c r="D5256">
        <v>-2.0939999999999999</v>
      </c>
      <c r="E5256">
        <v>-2.9340000000000002</v>
      </c>
      <c r="F5256">
        <v>-3.105</v>
      </c>
      <c r="G5256">
        <v>4.4000000000000004</v>
      </c>
      <c r="H5256">
        <v>0.01</v>
      </c>
      <c r="I5256">
        <v>4.0359999999999996</v>
      </c>
      <c r="J5256">
        <v>-0.13300000000000001</v>
      </c>
      <c r="K5256">
        <v>-1.131</v>
      </c>
      <c r="L5256">
        <v>-2.1269999999999998</v>
      </c>
      <c r="M5256">
        <v>-2.9420000000000002</v>
      </c>
      <c r="N5256">
        <v>-3.1360000000000001</v>
      </c>
      <c r="O5256">
        <v>1.2030000000000001</v>
      </c>
      <c r="P5256">
        <v>1.2010000000000001</v>
      </c>
      <c r="Q5256">
        <v>1.194</v>
      </c>
      <c r="R5256">
        <v>0.94399999999999995</v>
      </c>
      <c r="S5256">
        <v>0.40200000000000002</v>
      </c>
    </row>
    <row r="5257" spans="1:19" x14ac:dyDescent="0.3">
      <c r="A5257">
        <v>180</v>
      </c>
      <c r="B5257">
        <v>-0.10199999999999999</v>
      </c>
      <c r="C5257">
        <v>-1.123</v>
      </c>
      <c r="D5257">
        <v>-2.0939999999999999</v>
      </c>
      <c r="E5257">
        <v>-2.9340000000000002</v>
      </c>
      <c r="F5257">
        <v>-3.105</v>
      </c>
      <c r="G5257">
        <v>4.4000000000000004</v>
      </c>
      <c r="H5257">
        <v>0.01</v>
      </c>
      <c r="I5257">
        <v>4.0359999999999996</v>
      </c>
      <c r="J5257">
        <v>-0.13600000000000001</v>
      </c>
      <c r="K5257">
        <v>-1.135</v>
      </c>
      <c r="L5257">
        <v>-2.1309999999999998</v>
      </c>
      <c r="M5257">
        <v>-2.95</v>
      </c>
      <c r="N5257">
        <v>-3.133</v>
      </c>
      <c r="O5257">
        <v>1.2110000000000001</v>
      </c>
      <c r="P5257">
        <v>1.2150000000000001</v>
      </c>
      <c r="Q5257">
        <v>1.21</v>
      </c>
      <c r="R5257">
        <v>0.97099999999999997</v>
      </c>
      <c r="S5257">
        <v>0.40100000000000002</v>
      </c>
    </row>
    <row r="5258" spans="1:19" x14ac:dyDescent="0.3">
      <c r="A5258">
        <v>240</v>
      </c>
      <c r="B5258">
        <v>-0.10199999999999999</v>
      </c>
      <c r="C5258">
        <v>-1.123</v>
      </c>
      <c r="D5258">
        <v>-2.0939999999999999</v>
      </c>
      <c r="E5258">
        <v>-2.9340000000000002</v>
      </c>
      <c r="F5258">
        <v>-3.105</v>
      </c>
      <c r="G5258">
        <v>4.4000000000000004</v>
      </c>
      <c r="H5258">
        <v>0.01</v>
      </c>
      <c r="I5258">
        <v>4.0359999999999996</v>
      </c>
      <c r="J5258">
        <v>-0.13400000000000001</v>
      </c>
      <c r="K5258">
        <v>-1.133</v>
      </c>
      <c r="L5258">
        <v>-2.1280000000000001</v>
      </c>
      <c r="M5258">
        <v>-2.9529999999999998</v>
      </c>
      <c r="N5258">
        <v>-3.1280000000000001</v>
      </c>
      <c r="O5258">
        <v>1.2090000000000001</v>
      </c>
      <c r="P5258">
        <v>1.2050000000000001</v>
      </c>
      <c r="Q5258">
        <v>1.196</v>
      </c>
      <c r="R5258">
        <v>0.97699999999999998</v>
      </c>
      <c r="S5258">
        <v>0.39900000000000002</v>
      </c>
    </row>
    <row r="5259" spans="1:19" x14ac:dyDescent="0.3">
      <c r="A5259">
        <v>300</v>
      </c>
      <c r="B5259">
        <v>-0.10199999999999999</v>
      </c>
      <c r="C5259">
        <v>-1.123</v>
      </c>
      <c r="D5259">
        <v>-2.0939999999999999</v>
      </c>
      <c r="E5259">
        <v>-2.9340000000000002</v>
      </c>
      <c r="F5259">
        <v>-3.105</v>
      </c>
      <c r="G5259">
        <v>4.4000000000000004</v>
      </c>
      <c r="H5259">
        <v>0.01</v>
      </c>
      <c r="I5259">
        <v>4.0359999999999996</v>
      </c>
      <c r="J5259">
        <v>-0.13400000000000001</v>
      </c>
      <c r="K5259">
        <v>-1.1339999999999999</v>
      </c>
      <c r="L5259">
        <v>-2.129</v>
      </c>
      <c r="M5259">
        <v>-2.9489999999999998</v>
      </c>
      <c r="N5259">
        <v>-3.1240000000000001</v>
      </c>
      <c r="O5259">
        <v>1.2130000000000001</v>
      </c>
      <c r="P5259">
        <v>1.2110000000000001</v>
      </c>
      <c r="Q5259">
        <v>1.2</v>
      </c>
      <c r="R5259">
        <v>0.96199999999999997</v>
      </c>
      <c r="S5259">
        <v>0.39800000000000002</v>
      </c>
    </row>
    <row r="5260" spans="1:19" x14ac:dyDescent="0.3">
      <c r="A5260">
        <v>360</v>
      </c>
      <c r="B5260">
        <v>-0.10199999999999999</v>
      </c>
      <c r="C5260">
        <v>-1.123</v>
      </c>
      <c r="D5260">
        <v>-2.0939999999999999</v>
      </c>
      <c r="E5260">
        <v>-2.9340000000000002</v>
      </c>
      <c r="F5260">
        <v>-3.105</v>
      </c>
      <c r="G5260">
        <v>4.4000000000000004</v>
      </c>
      <c r="H5260">
        <v>0.01</v>
      </c>
      <c r="I5260">
        <v>4.0359999999999996</v>
      </c>
      <c r="J5260">
        <v>-0.13200000000000001</v>
      </c>
      <c r="K5260">
        <v>-1.1339999999999999</v>
      </c>
      <c r="L5260">
        <v>-2.13</v>
      </c>
      <c r="M5260">
        <v>-2.9449999999999998</v>
      </c>
      <c r="N5260">
        <v>-3.12</v>
      </c>
      <c r="O5260">
        <v>1.2130000000000001</v>
      </c>
      <c r="P5260">
        <v>1.208</v>
      </c>
      <c r="Q5260">
        <v>1.206</v>
      </c>
      <c r="R5260">
        <v>0.95</v>
      </c>
      <c r="S5260">
        <v>0.39700000000000002</v>
      </c>
    </row>
    <row r="5261" spans="1:19" x14ac:dyDescent="0.3">
      <c r="A5261">
        <v>420</v>
      </c>
      <c r="B5261">
        <v>-0.10199999999999999</v>
      </c>
      <c r="C5261">
        <v>-1.123</v>
      </c>
      <c r="D5261">
        <v>-2.0939999999999999</v>
      </c>
      <c r="E5261">
        <v>-2.9340000000000002</v>
      </c>
      <c r="F5261">
        <v>-3.105</v>
      </c>
      <c r="G5261">
        <v>4.4000000000000004</v>
      </c>
      <c r="H5261">
        <v>0.01</v>
      </c>
      <c r="I5261">
        <v>4.0359999999999996</v>
      </c>
      <c r="J5261">
        <v>-0.13100000000000001</v>
      </c>
      <c r="K5261">
        <v>-1.1339999999999999</v>
      </c>
      <c r="L5261">
        <v>-2.129</v>
      </c>
      <c r="M5261">
        <v>-2.9420000000000002</v>
      </c>
      <c r="N5261">
        <v>-3.117</v>
      </c>
      <c r="O5261">
        <v>1.214</v>
      </c>
      <c r="P5261">
        <v>1.208</v>
      </c>
      <c r="Q5261">
        <v>1.202</v>
      </c>
      <c r="R5261">
        <v>0.94399999999999995</v>
      </c>
      <c r="S5261">
        <v>0.39600000000000002</v>
      </c>
    </row>
    <row r="5262" spans="1:19" x14ac:dyDescent="0.3">
      <c r="A5262">
        <v>480</v>
      </c>
      <c r="B5262">
        <v>-0.10199999999999999</v>
      </c>
      <c r="C5262">
        <v>-1.123</v>
      </c>
      <c r="D5262">
        <v>-2.0939999999999999</v>
      </c>
      <c r="E5262">
        <v>-2.9340000000000002</v>
      </c>
      <c r="F5262">
        <v>-3.105</v>
      </c>
      <c r="G5262">
        <v>4.4000000000000004</v>
      </c>
      <c r="H5262">
        <v>0.01</v>
      </c>
      <c r="I5262">
        <v>4.0359999999999996</v>
      </c>
      <c r="J5262">
        <v>-0.13</v>
      </c>
      <c r="K5262">
        <v>-1.1339999999999999</v>
      </c>
      <c r="L5262">
        <v>-2.129</v>
      </c>
      <c r="M5262">
        <v>-2.9390000000000001</v>
      </c>
      <c r="N5262">
        <v>-3.113</v>
      </c>
      <c r="O5262">
        <v>1.2150000000000001</v>
      </c>
      <c r="P5262">
        <v>1.2090000000000001</v>
      </c>
      <c r="Q5262">
        <v>1.2010000000000001</v>
      </c>
      <c r="R5262">
        <v>0.93899999999999995</v>
      </c>
      <c r="S5262">
        <v>0.39500000000000002</v>
      </c>
    </row>
    <row r="5263" spans="1:19" x14ac:dyDescent="0.3">
      <c r="A5263">
        <v>540</v>
      </c>
      <c r="B5263">
        <v>-0.10199999999999999</v>
      </c>
      <c r="C5263">
        <v>-1.123</v>
      </c>
      <c r="D5263">
        <v>-2.0939999999999999</v>
      </c>
      <c r="E5263">
        <v>-2.9340000000000002</v>
      </c>
      <c r="F5263">
        <v>-3.105</v>
      </c>
      <c r="G5263">
        <v>4.4000000000000004</v>
      </c>
      <c r="H5263">
        <v>0.01</v>
      </c>
      <c r="I5263">
        <v>4.0359999999999996</v>
      </c>
      <c r="J5263">
        <v>-0.129</v>
      </c>
      <c r="K5263">
        <v>-1.1339999999999999</v>
      </c>
      <c r="L5263">
        <v>-2.129</v>
      </c>
      <c r="M5263">
        <v>-2.9359999999999999</v>
      </c>
      <c r="N5263">
        <v>-3.109</v>
      </c>
      <c r="O5263">
        <v>1.216</v>
      </c>
      <c r="P5263">
        <v>1.21</v>
      </c>
      <c r="Q5263">
        <v>1.2010000000000001</v>
      </c>
      <c r="R5263">
        <v>0.93500000000000005</v>
      </c>
      <c r="S5263">
        <v>0.39300000000000002</v>
      </c>
    </row>
    <row r="5264" spans="1:19" x14ac:dyDescent="0.3">
      <c r="A5264">
        <v>600</v>
      </c>
      <c r="B5264">
        <v>-0.10199999999999999</v>
      </c>
      <c r="C5264">
        <v>-1.123</v>
      </c>
      <c r="D5264">
        <v>-2.0939999999999999</v>
      </c>
      <c r="E5264">
        <v>-2.9340000000000002</v>
      </c>
      <c r="F5264">
        <v>-3.105</v>
      </c>
      <c r="G5264">
        <v>4.4000000000000004</v>
      </c>
      <c r="H5264">
        <v>0.01</v>
      </c>
      <c r="I5264">
        <v>4.0359999999999996</v>
      </c>
      <c r="J5264">
        <v>-0.128</v>
      </c>
      <c r="K5264">
        <v>-1.1339999999999999</v>
      </c>
      <c r="L5264">
        <v>-2.129</v>
      </c>
      <c r="M5264">
        <v>-2.9340000000000002</v>
      </c>
      <c r="N5264">
        <v>-3.105</v>
      </c>
      <c r="O5264">
        <v>1.2170000000000001</v>
      </c>
      <c r="P5264">
        <v>1.21</v>
      </c>
      <c r="Q5264">
        <v>1.202</v>
      </c>
      <c r="R5264">
        <v>0.93200000000000005</v>
      </c>
      <c r="S5264">
        <v>0.39200000000000002</v>
      </c>
    </row>
    <row r="5266" spans="1:19" x14ac:dyDescent="0.3">
      <c r="A5266" t="s">
        <v>0</v>
      </c>
      <c r="B5266" t="s">
        <v>406</v>
      </c>
    </row>
    <row r="5267" spans="1:19" x14ac:dyDescent="0.3">
      <c r="A5267">
        <v>0</v>
      </c>
      <c r="B5267">
        <v>-6.5000000000000002E-2</v>
      </c>
      <c r="C5267">
        <v>-1.0940000000000001</v>
      </c>
      <c r="D5267">
        <v>-2.0569999999999999</v>
      </c>
      <c r="E5267">
        <v>-2.9510000000000001</v>
      </c>
      <c r="F5267">
        <v>-3.157</v>
      </c>
      <c r="G5267">
        <v>4.5999999999999996</v>
      </c>
      <c r="H5267">
        <v>-0.01</v>
      </c>
      <c r="I5267">
        <v>4.0549999999999997</v>
      </c>
      <c r="J5267">
        <v>-0.108</v>
      </c>
      <c r="K5267">
        <v>-1.1080000000000001</v>
      </c>
      <c r="L5267">
        <v>-2.105</v>
      </c>
      <c r="M5267">
        <v>-2.9710000000000001</v>
      </c>
      <c r="N5267">
        <v>-3.24</v>
      </c>
      <c r="O5267">
        <v>1.212</v>
      </c>
      <c r="P5267">
        <v>1.212</v>
      </c>
      <c r="Q5267">
        <v>1.2070000000000001</v>
      </c>
      <c r="R5267">
        <v>1.0229999999999999</v>
      </c>
      <c r="S5267">
        <v>0.502</v>
      </c>
    </row>
    <row r="5268" spans="1:19" x14ac:dyDescent="0.3">
      <c r="A5268">
        <v>60</v>
      </c>
      <c r="B5268">
        <v>-6.5000000000000002E-2</v>
      </c>
      <c r="C5268">
        <v>-1.0940000000000001</v>
      </c>
      <c r="D5268">
        <v>-2.0569999999999999</v>
      </c>
      <c r="E5268">
        <v>-2.9510000000000001</v>
      </c>
      <c r="F5268">
        <v>-3.157</v>
      </c>
      <c r="G5268">
        <v>4.5999999999999996</v>
      </c>
      <c r="H5268">
        <v>-0.01</v>
      </c>
      <c r="I5268">
        <v>4.0549999999999997</v>
      </c>
      <c r="J5268">
        <v>-0.105</v>
      </c>
      <c r="K5268">
        <v>-1.109</v>
      </c>
      <c r="L5268">
        <v>-2.1150000000000002</v>
      </c>
      <c r="M5268">
        <v>-2.9809999999999999</v>
      </c>
      <c r="N5268">
        <v>-3.2130000000000001</v>
      </c>
      <c r="O5268">
        <v>1.204</v>
      </c>
      <c r="P5268">
        <v>1.22</v>
      </c>
      <c r="Q5268">
        <v>1.2390000000000001</v>
      </c>
      <c r="R5268">
        <v>1.0669999999999999</v>
      </c>
      <c r="S5268">
        <v>0.42699999999999999</v>
      </c>
    </row>
    <row r="5269" spans="1:19" x14ac:dyDescent="0.3">
      <c r="A5269">
        <v>120</v>
      </c>
      <c r="B5269">
        <v>-6.5000000000000002E-2</v>
      </c>
      <c r="C5269">
        <v>-1.0940000000000001</v>
      </c>
      <c r="D5269">
        <v>-2.0569999999999999</v>
      </c>
      <c r="E5269">
        <v>-2.9510000000000001</v>
      </c>
      <c r="F5269">
        <v>-3.157</v>
      </c>
      <c r="G5269">
        <v>4.5999999999999996</v>
      </c>
      <c r="H5269">
        <v>-0.01</v>
      </c>
      <c r="I5269">
        <v>4.0549999999999997</v>
      </c>
      <c r="J5269">
        <v>-0.11</v>
      </c>
      <c r="K5269">
        <v>-1.107</v>
      </c>
      <c r="L5269">
        <v>-2.1030000000000002</v>
      </c>
      <c r="M5269">
        <v>-2.9609999999999999</v>
      </c>
      <c r="N5269">
        <v>-3.206</v>
      </c>
      <c r="O5269">
        <v>1.2090000000000001</v>
      </c>
      <c r="P5269">
        <v>1.208</v>
      </c>
      <c r="Q5269">
        <v>1.1950000000000001</v>
      </c>
      <c r="R5269">
        <v>1.0069999999999999</v>
      </c>
      <c r="S5269">
        <v>0.42499999999999999</v>
      </c>
    </row>
    <row r="5270" spans="1:19" x14ac:dyDescent="0.3">
      <c r="A5270">
        <v>180</v>
      </c>
      <c r="B5270">
        <v>-6.5000000000000002E-2</v>
      </c>
      <c r="C5270">
        <v>-1.0940000000000001</v>
      </c>
      <c r="D5270">
        <v>-2.0569999999999999</v>
      </c>
      <c r="E5270">
        <v>-2.9510000000000001</v>
      </c>
      <c r="F5270">
        <v>-3.157</v>
      </c>
      <c r="G5270">
        <v>4.5999999999999996</v>
      </c>
      <c r="H5270">
        <v>-0.01</v>
      </c>
      <c r="I5270">
        <v>4.0549999999999997</v>
      </c>
      <c r="J5270">
        <v>-0.115</v>
      </c>
      <c r="K5270">
        <v>-1.113</v>
      </c>
      <c r="L5270">
        <v>-2.11</v>
      </c>
      <c r="M5270">
        <v>-2.9729999999999999</v>
      </c>
      <c r="N5270">
        <v>-3.1989999999999998</v>
      </c>
      <c r="O5270">
        <v>1.2150000000000001</v>
      </c>
      <c r="P5270">
        <v>1.2250000000000001</v>
      </c>
      <c r="Q5270">
        <v>1.2190000000000001</v>
      </c>
      <c r="R5270">
        <v>1.0429999999999999</v>
      </c>
      <c r="S5270">
        <v>0.42199999999999999</v>
      </c>
    </row>
    <row r="5271" spans="1:19" x14ac:dyDescent="0.3">
      <c r="A5271">
        <v>240</v>
      </c>
      <c r="B5271">
        <v>-6.5000000000000002E-2</v>
      </c>
      <c r="C5271">
        <v>-1.0940000000000001</v>
      </c>
      <c r="D5271">
        <v>-2.0569999999999999</v>
      </c>
      <c r="E5271">
        <v>-2.9510000000000001</v>
      </c>
      <c r="F5271">
        <v>-3.157</v>
      </c>
      <c r="G5271">
        <v>4.5999999999999996</v>
      </c>
      <c r="H5271">
        <v>-0.01</v>
      </c>
      <c r="I5271">
        <v>4.0549999999999997</v>
      </c>
      <c r="J5271">
        <v>-0.113</v>
      </c>
      <c r="K5271">
        <v>-1.1100000000000001</v>
      </c>
      <c r="L5271">
        <v>-2.1059999999999999</v>
      </c>
      <c r="M5271">
        <v>-2.9790000000000001</v>
      </c>
      <c r="N5271">
        <v>-3.1930000000000001</v>
      </c>
      <c r="O5271">
        <v>1.2090000000000001</v>
      </c>
      <c r="P5271">
        <v>1.21</v>
      </c>
      <c r="Q5271">
        <v>1.2010000000000001</v>
      </c>
      <c r="R5271">
        <v>1.0569999999999999</v>
      </c>
      <c r="S5271">
        <v>0.42</v>
      </c>
    </row>
    <row r="5272" spans="1:19" x14ac:dyDescent="0.3">
      <c r="A5272">
        <v>300</v>
      </c>
      <c r="B5272">
        <v>-6.5000000000000002E-2</v>
      </c>
      <c r="C5272">
        <v>-1.0940000000000001</v>
      </c>
      <c r="D5272">
        <v>-2.0569999999999999</v>
      </c>
      <c r="E5272">
        <v>-2.9510000000000001</v>
      </c>
      <c r="F5272">
        <v>-3.157</v>
      </c>
      <c r="G5272">
        <v>4.5999999999999996</v>
      </c>
      <c r="H5272">
        <v>-0.01</v>
      </c>
      <c r="I5272">
        <v>4.0549999999999997</v>
      </c>
      <c r="J5272">
        <v>-0.11600000000000001</v>
      </c>
      <c r="K5272">
        <v>-1.1120000000000001</v>
      </c>
      <c r="L5272">
        <v>-2.1070000000000002</v>
      </c>
      <c r="M5272">
        <v>-2.9769999999999999</v>
      </c>
      <c r="N5272">
        <v>-3.1850000000000001</v>
      </c>
      <c r="O5272">
        <v>1.212</v>
      </c>
      <c r="P5272">
        <v>1.2190000000000001</v>
      </c>
      <c r="Q5272">
        <v>1.2050000000000001</v>
      </c>
      <c r="R5272">
        <v>1.042</v>
      </c>
      <c r="S5272">
        <v>0.41799999999999998</v>
      </c>
    </row>
    <row r="5273" spans="1:19" x14ac:dyDescent="0.3">
      <c r="A5273">
        <v>360</v>
      </c>
      <c r="B5273">
        <v>-6.5000000000000002E-2</v>
      </c>
      <c r="C5273">
        <v>-1.0940000000000001</v>
      </c>
      <c r="D5273">
        <v>-2.0569999999999999</v>
      </c>
      <c r="E5273">
        <v>-2.9510000000000001</v>
      </c>
      <c r="F5273">
        <v>-3.157</v>
      </c>
      <c r="G5273">
        <v>4.5999999999999996</v>
      </c>
      <c r="H5273">
        <v>-0.01</v>
      </c>
      <c r="I5273">
        <v>4.0549999999999997</v>
      </c>
      <c r="J5273">
        <v>-0.11600000000000001</v>
      </c>
      <c r="K5273">
        <v>-1.1120000000000001</v>
      </c>
      <c r="L5273">
        <v>-2.109</v>
      </c>
      <c r="M5273">
        <v>-2.972</v>
      </c>
      <c r="N5273">
        <v>-3.1789999999999998</v>
      </c>
      <c r="O5273">
        <v>1.2090000000000001</v>
      </c>
      <c r="P5273">
        <v>1.2150000000000001</v>
      </c>
      <c r="Q5273">
        <v>1.214</v>
      </c>
      <c r="R5273">
        <v>1.0229999999999999</v>
      </c>
      <c r="S5273">
        <v>0.41599999999999998</v>
      </c>
    </row>
    <row r="5274" spans="1:19" x14ac:dyDescent="0.3">
      <c r="A5274">
        <v>420</v>
      </c>
      <c r="B5274">
        <v>-6.5000000000000002E-2</v>
      </c>
      <c r="C5274">
        <v>-1.0940000000000001</v>
      </c>
      <c r="D5274">
        <v>-2.0569999999999999</v>
      </c>
      <c r="E5274">
        <v>-2.9510000000000001</v>
      </c>
      <c r="F5274">
        <v>-3.157</v>
      </c>
      <c r="G5274">
        <v>4.5999999999999996</v>
      </c>
      <c r="H5274">
        <v>-0.01</v>
      </c>
      <c r="I5274">
        <v>4.0549999999999997</v>
      </c>
      <c r="J5274">
        <v>-0.11700000000000001</v>
      </c>
      <c r="K5274">
        <v>-1.111</v>
      </c>
      <c r="L5274">
        <v>-2.109</v>
      </c>
      <c r="M5274">
        <v>-2.968</v>
      </c>
      <c r="N5274">
        <v>-3.1739999999999999</v>
      </c>
      <c r="O5274">
        <v>1.208</v>
      </c>
      <c r="P5274">
        <v>1.214</v>
      </c>
      <c r="Q5274">
        <v>1.2110000000000001</v>
      </c>
      <c r="R5274">
        <v>1.0109999999999999</v>
      </c>
      <c r="S5274">
        <v>0.41399999999999998</v>
      </c>
    </row>
    <row r="5275" spans="1:19" x14ac:dyDescent="0.3">
      <c r="A5275">
        <v>480</v>
      </c>
      <c r="B5275">
        <v>-6.5000000000000002E-2</v>
      </c>
      <c r="C5275">
        <v>-1.0940000000000001</v>
      </c>
      <c r="D5275">
        <v>-2.0569999999999999</v>
      </c>
      <c r="E5275">
        <v>-2.9510000000000001</v>
      </c>
      <c r="F5275">
        <v>-3.157</v>
      </c>
      <c r="G5275">
        <v>4.5999999999999996</v>
      </c>
      <c r="H5275">
        <v>-0.01</v>
      </c>
      <c r="I5275">
        <v>4.0549999999999997</v>
      </c>
      <c r="J5275">
        <v>-0.11899999999999999</v>
      </c>
      <c r="K5275">
        <v>-1.1120000000000001</v>
      </c>
      <c r="L5275">
        <v>-2.1080000000000001</v>
      </c>
      <c r="M5275">
        <v>-2.9649999999999999</v>
      </c>
      <c r="N5275">
        <v>-3.1680000000000001</v>
      </c>
      <c r="O5275">
        <v>1.208</v>
      </c>
      <c r="P5275">
        <v>1.214</v>
      </c>
      <c r="Q5275">
        <v>1.2090000000000001</v>
      </c>
      <c r="R5275">
        <v>1.004</v>
      </c>
      <c r="S5275">
        <v>0.41199999999999998</v>
      </c>
    </row>
    <row r="5276" spans="1:19" x14ac:dyDescent="0.3">
      <c r="A5276">
        <v>540</v>
      </c>
      <c r="B5276">
        <v>-6.5000000000000002E-2</v>
      </c>
      <c r="C5276">
        <v>-1.0940000000000001</v>
      </c>
      <c r="D5276">
        <v>-2.0569999999999999</v>
      </c>
      <c r="E5276">
        <v>-2.9510000000000001</v>
      </c>
      <c r="F5276">
        <v>-3.157</v>
      </c>
      <c r="G5276">
        <v>4.5999999999999996</v>
      </c>
      <c r="H5276">
        <v>-0.01</v>
      </c>
      <c r="I5276">
        <v>4.0549999999999997</v>
      </c>
      <c r="J5276">
        <v>-0.12</v>
      </c>
      <c r="K5276">
        <v>-1.113</v>
      </c>
      <c r="L5276">
        <v>-2.1070000000000002</v>
      </c>
      <c r="M5276">
        <v>-2.9609999999999999</v>
      </c>
      <c r="N5276">
        <v>-3.1619999999999999</v>
      </c>
      <c r="O5276">
        <v>1.2070000000000001</v>
      </c>
      <c r="P5276">
        <v>1.214</v>
      </c>
      <c r="Q5276">
        <v>1.208</v>
      </c>
      <c r="R5276">
        <v>0.998</v>
      </c>
      <c r="S5276">
        <v>0.41</v>
      </c>
    </row>
    <row r="5277" spans="1:19" x14ac:dyDescent="0.3">
      <c r="A5277">
        <v>600</v>
      </c>
      <c r="B5277">
        <v>-6.5000000000000002E-2</v>
      </c>
      <c r="C5277">
        <v>-1.0940000000000001</v>
      </c>
      <c r="D5277">
        <v>-2.0569999999999999</v>
      </c>
      <c r="E5277">
        <v>-2.9510000000000001</v>
      </c>
      <c r="F5277">
        <v>-3.157</v>
      </c>
      <c r="G5277">
        <v>4.5999999999999996</v>
      </c>
      <c r="H5277">
        <v>-0.01</v>
      </c>
      <c r="I5277">
        <v>4.0549999999999997</v>
      </c>
      <c r="J5277">
        <v>-0.121</v>
      </c>
      <c r="K5277">
        <v>-1.113</v>
      </c>
      <c r="L5277">
        <v>-2.1080000000000001</v>
      </c>
      <c r="M5277">
        <v>-2.9580000000000002</v>
      </c>
      <c r="N5277">
        <v>-3.157</v>
      </c>
      <c r="O5277">
        <v>1.206</v>
      </c>
      <c r="P5277">
        <v>1.2130000000000001</v>
      </c>
      <c r="Q5277">
        <v>1.21</v>
      </c>
      <c r="R5277">
        <v>0.99199999999999999</v>
      </c>
      <c r="S5277">
        <v>0.40799999999999997</v>
      </c>
    </row>
    <row r="5279" spans="1:19" x14ac:dyDescent="0.3">
      <c r="A5279" t="s">
        <v>0</v>
      </c>
      <c r="B5279" t="s">
        <v>407</v>
      </c>
    </row>
    <row r="5280" spans="1:19" x14ac:dyDescent="0.3">
      <c r="A5280">
        <v>0</v>
      </c>
      <c r="B5280">
        <v>-6.4000000000000001E-2</v>
      </c>
      <c r="C5280">
        <v>-1.0940000000000001</v>
      </c>
      <c r="D5280">
        <v>-2.0569999999999999</v>
      </c>
      <c r="E5280">
        <v>-2.948</v>
      </c>
      <c r="F5280">
        <v>-3.1469999999999998</v>
      </c>
      <c r="G5280">
        <v>4.5999999999999996</v>
      </c>
      <c r="H5280">
        <v>-0.01</v>
      </c>
      <c r="I5280">
        <v>4.0549999999999997</v>
      </c>
      <c r="J5280">
        <v>-0.108</v>
      </c>
      <c r="K5280">
        <v>-1.1080000000000001</v>
      </c>
      <c r="L5280">
        <v>-2.105</v>
      </c>
      <c r="M5280">
        <v>-2.9660000000000002</v>
      </c>
      <c r="N5280">
        <v>-3.23</v>
      </c>
      <c r="O5280">
        <v>1.212</v>
      </c>
      <c r="P5280">
        <v>1.212</v>
      </c>
      <c r="Q5280">
        <v>1.2070000000000001</v>
      </c>
      <c r="R5280">
        <v>1.018</v>
      </c>
      <c r="S5280">
        <v>0.498</v>
      </c>
    </row>
    <row r="5281" spans="1:19" x14ac:dyDescent="0.3">
      <c r="A5281">
        <v>60</v>
      </c>
      <c r="B5281">
        <v>-6.4000000000000001E-2</v>
      </c>
      <c r="C5281">
        <v>-1.0940000000000001</v>
      </c>
      <c r="D5281">
        <v>-2.0569999999999999</v>
      </c>
      <c r="E5281">
        <v>-2.948</v>
      </c>
      <c r="F5281">
        <v>-3.1469999999999998</v>
      </c>
      <c r="G5281">
        <v>4.5999999999999996</v>
      </c>
      <c r="H5281">
        <v>-0.01</v>
      </c>
      <c r="I5281">
        <v>4.0549999999999997</v>
      </c>
      <c r="J5281">
        <v>-0.105</v>
      </c>
      <c r="K5281">
        <v>-1.109</v>
      </c>
      <c r="L5281">
        <v>-2.1150000000000002</v>
      </c>
      <c r="M5281">
        <v>-2.976</v>
      </c>
      <c r="N5281">
        <v>-3.2029999999999998</v>
      </c>
      <c r="O5281">
        <v>1.2050000000000001</v>
      </c>
      <c r="P5281">
        <v>1.2210000000000001</v>
      </c>
      <c r="Q5281">
        <v>1.24</v>
      </c>
      <c r="R5281">
        <v>1.0609999999999999</v>
      </c>
      <c r="S5281">
        <v>0.42399999999999999</v>
      </c>
    </row>
    <row r="5282" spans="1:19" x14ac:dyDescent="0.3">
      <c r="A5282">
        <v>120</v>
      </c>
      <c r="B5282">
        <v>-6.4000000000000001E-2</v>
      </c>
      <c r="C5282">
        <v>-1.0940000000000001</v>
      </c>
      <c r="D5282">
        <v>-2.0569999999999999</v>
      </c>
      <c r="E5282">
        <v>-2.948</v>
      </c>
      <c r="F5282">
        <v>-3.1469999999999998</v>
      </c>
      <c r="G5282">
        <v>4.5999999999999996</v>
      </c>
      <c r="H5282">
        <v>-0.01</v>
      </c>
      <c r="I5282">
        <v>4.0549999999999997</v>
      </c>
      <c r="J5282">
        <v>-0.11</v>
      </c>
      <c r="K5282">
        <v>-1.1080000000000001</v>
      </c>
      <c r="L5282">
        <v>-2.1040000000000001</v>
      </c>
      <c r="M5282">
        <v>-2.9569999999999999</v>
      </c>
      <c r="N5282">
        <v>-3.1960000000000002</v>
      </c>
      <c r="O5282">
        <v>1.2090000000000001</v>
      </c>
      <c r="P5282">
        <v>1.208</v>
      </c>
      <c r="Q5282">
        <v>1.1950000000000001</v>
      </c>
      <c r="R5282">
        <v>1.0009999999999999</v>
      </c>
      <c r="S5282">
        <v>0.42099999999999999</v>
      </c>
    </row>
    <row r="5283" spans="1:19" x14ac:dyDescent="0.3">
      <c r="A5283">
        <v>180</v>
      </c>
      <c r="B5283">
        <v>-6.4000000000000001E-2</v>
      </c>
      <c r="C5283">
        <v>-1.0940000000000001</v>
      </c>
      <c r="D5283">
        <v>-2.0569999999999999</v>
      </c>
      <c r="E5283">
        <v>-2.948</v>
      </c>
      <c r="F5283">
        <v>-3.1469999999999998</v>
      </c>
      <c r="G5283">
        <v>4.5999999999999996</v>
      </c>
      <c r="H5283">
        <v>-0.01</v>
      </c>
      <c r="I5283">
        <v>4.0549999999999997</v>
      </c>
      <c r="J5283">
        <v>-0.11600000000000001</v>
      </c>
      <c r="K5283">
        <v>-1.1140000000000001</v>
      </c>
      <c r="L5283">
        <v>-2.11</v>
      </c>
      <c r="M5283">
        <v>-2.968</v>
      </c>
      <c r="N5283">
        <v>-3.1890000000000001</v>
      </c>
      <c r="O5283">
        <v>1.216</v>
      </c>
      <c r="P5283">
        <v>1.2250000000000001</v>
      </c>
      <c r="Q5283">
        <v>1.2190000000000001</v>
      </c>
      <c r="R5283">
        <v>1.038</v>
      </c>
      <c r="S5283">
        <v>0.41899999999999998</v>
      </c>
    </row>
    <row r="5284" spans="1:19" x14ac:dyDescent="0.3">
      <c r="A5284">
        <v>240</v>
      </c>
      <c r="B5284">
        <v>-6.4000000000000001E-2</v>
      </c>
      <c r="C5284">
        <v>-1.0940000000000001</v>
      </c>
      <c r="D5284">
        <v>-2.0569999999999999</v>
      </c>
      <c r="E5284">
        <v>-2.948</v>
      </c>
      <c r="F5284">
        <v>-3.1469999999999998</v>
      </c>
      <c r="G5284">
        <v>4.5999999999999996</v>
      </c>
      <c r="H5284">
        <v>-0.01</v>
      </c>
      <c r="I5284">
        <v>4.0549999999999997</v>
      </c>
      <c r="J5284">
        <v>-0.113</v>
      </c>
      <c r="K5284">
        <v>-1.111</v>
      </c>
      <c r="L5284">
        <v>-2.105</v>
      </c>
      <c r="M5284">
        <v>-2.9750000000000001</v>
      </c>
      <c r="N5284">
        <v>-3.1829999999999998</v>
      </c>
      <c r="O5284">
        <v>1.21</v>
      </c>
      <c r="P5284">
        <v>1.21</v>
      </c>
      <c r="Q5284">
        <v>1.2</v>
      </c>
      <c r="R5284">
        <v>1.0509999999999999</v>
      </c>
      <c r="S5284">
        <v>0.41699999999999998</v>
      </c>
    </row>
    <row r="5285" spans="1:19" x14ac:dyDescent="0.3">
      <c r="A5285">
        <v>300</v>
      </c>
      <c r="B5285">
        <v>-6.4000000000000001E-2</v>
      </c>
      <c r="C5285">
        <v>-1.0940000000000001</v>
      </c>
      <c r="D5285">
        <v>-2.0569999999999999</v>
      </c>
      <c r="E5285">
        <v>-2.948</v>
      </c>
      <c r="F5285">
        <v>-3.1469999999999998</v>
      </c>
      <c r="G5285">
        <v>4.5999999999999996</v>
      </c>
      <c r="H5285">
        <v>-0.01</v>
      </c>
      <c r="I5285">
        <v>4.0549999999999997</v>
      </c>
      <c r="J5285">
        <v>-0.11600000000000001</v>
      </c>
      <c r="K5285">
        <v>-1.1120000000000001</v>
      </c>
      <c r="L5285">
        <v>-2.1070000000000002</v>
      </c>
      <c r="M5285">
        <v>-2.972</v>
      </c>
      <c r="N5285">
        <v>-3.1760000000000002</v>
      </c>
      <c r="O5285">
        <v>1.212</v>
      </c>
      <c r="P5285">
        <v>1.2190000000000001</v>
      </c>
      <c r="Q5285">
        <v>1.2050000000000001</v>
      </c>
      <c r="R5285">
        <v>1.036</v>
      </c>
      <c r="S5285">
        <v>0.41499999999999998</v>
      </c>
    </row>
    <row r="5286" spans="1:19" x14ac:dyDescent="0.3">
      <c r="A5286">
        <v>360</v>
      </c>
      <c r="B5286">
        <v>-6.4000000000000001E-2</v>
      </c>
      <c r="C5286">
        <v>-1.0940000000000001</v>
      </c>
      <c r="D5286">
        <v>-2.0569999999999999</v>
      </c>
      <c r="E5286">
        <v>-2.948</v>
      </c>
      <c r="F5286">
        <v>-3.1469999999999998</v>
      </c>
      <c r="G5286">
        <v>4.5999999999999996</v>
      </c>
      <c r="H5286">
        <v>-0.01</v>
      </c>
      <c r="I5286">
        <v>4.0549999999999997</v>
      </c>
      <c r="J5286">
        <v>-0.11600000000000001</v>
      </c>
      <c r="K5286">
        <v>-1.1120000000000001</v>
      </c>
      <c r="L5286">
        <v>-2.109</v>
      </c>
      <c r="M5286">
        <v>-2.968</v>
      </c>
      <c r="N5286">
        <v>-3.17</v>
      </c>
      <c r="O5286">
        <v>1.2090000000000001</v>
      </c>
      <c r="P5286">
        <v>1.2150000000000001</v>
      </c>
      <c r="Q5286">
        <v>1.2130000000000001</v>
      </c>
      <c r="R5286">
        <v>1.016</v>
      </c>
      <c r="S5286">
        <v>0.41299999999999998</v>
      </c>
    </row>
    <row r="5287" spans="1:19" x14ac:dyDescent="0.3">
      <c r="A5287">
        <v>420</v>
      </c>
      <c r="B5287">
        <v>-6.4000000000000001E-2</v>
      </c>
      <c r="C5287">
        <v>-1.0940000000000001</v>
      </c>
      <c r="D5287">
        <v>-2.0569999999999999</v>
      </c>
      <c r="E5287">
        <v>-2.948</v>
      </c>
      <c r="F5287">
        <v>-3.1469999999999998</v>
      </c>
      <c r="G5287">
        <v>4.5999999999999996</v>
      </c>
      <c r="H5287">
        <v>-0.01</v>
      </c>
      <c r="I5287">
        <v>4.0549999999999997</v>
      </c>
      <c r="J5287">
        <v>-0.11799999999999999</v>
      </c>
      <c r="K5287">
        <v>-1.1120000000000001</v>
      </c>
      <c r="L5287">
        <v>-2.109</v>
      </c>
      <c r="M5287">
        <v>-2.9630000000000001</v>
      </c>
      <c r="N5287">
        <v>-3.1640000000000001</v>
      </c>
      <c r="O5287">
        <v>1.2090000000000001</v>
      </c>
      <c r="P5287">
        <v>1.214</v>
      </c>
      <c r="Q5287">
        <v>1.2110000000000001</v>
      </c>
      <c r="R5287">
        <v>1.004</v>
      </c>
      <c r="S5287">
        <v>0.41099999999999998</v>
      </c>
    </row>
    <row r="5288" spans="1:19" x14ac:dyDescent="0.3">
      <c r="A5288">
        <v>480</v>
      </c>
      <c r="B5288">
        <v>-6.4000000000000001E-2</v>
      </c>
      <c r="C5288">
        <v>-1.0940000000000001</v>
      </c>
      <c r="D5288">
        <v>-2.0569999999999999</v>
      </c>
      <c r="E5288">
        <v>-2.948</v>
      </c>
      <c r="F5288">
        <v>-3.1469999999999998</v>
      </c>
      <c r="G5288">
        <v>4.5999999999999996</v>
      </c>
      <c r="H5288">
        <v>-0.01</v>
      </c>
      <c r="I5288">
        <v>4.0549999999999997</v>
      </c>
      <c r="J5288">
        <v>-0.11899999999999999</v>
      </c>
      <c r="K5288">
        <v>-1.113</v>
      </c>
      <c r="L5288">
        <v>-2.1080000000000001</v>
      </c>
      <c r="M5288">
        <v>-2.96</v>
      </c>
      <c r="N5288">
        <v>-3.1579999999999999</v>
      </c>
      <c r="O5288">
        <v>1.208</v>
      </c>
      <c r="P5288">
        <v>1.214</v>
      </c>
      <c r="Q5288">
        <v>1.208</v>
      </c>
      <c r="R5288">
        <v>0.997</v>
      </c>
      <c r="S5288">
        <v>0.40899999999999997</v>
      </c>
    </row>
    <row r="5289" spans="1:19" x14ac:dyDescent="0.3">
      <c r="A5289">
        <v>540</v>
      </c>
      <c r="B5289">
        <v>-6.4000000000000001E-2</v>
      </c>
      <c r="C5289">
        <v>-1.0940000000000001</v>
      </c>
      <c r="D5289">
        <v>-2.0569999999999999</v>
      </c>
      <c r="E5289">
        <v>-2.948</v>
      </c>
      <c r="F5289">
        <v>-3.1469999999999998</v>
      </c>
      <c r="G5289">
        <v>4.5999999999999996</v>
      </c>
      <c r="H5289">
        <v>-0.01</v>
      </c>
      <c r="I5289">
        <v>4.0549999999999997</v>
      </c>
      <c r="J5289">
        <v>-0.12</v>
      </c>
      <c r="K5289">
        <v>-1.113</v>
      </c>
      <c r="L5289">
        <v>-2.1070000000000002</v>
      </c>
      <c r="M5289">
        <v>-2.9569999999999999</v>
      </c>
      <c r="N5289">
        <v>-3.153</v>
      </c>
      <c r="O5289">
        <v>1.2070000000000001</v>
      </c>
      <c r="P5289">
        <v>1.214</v>
      </c>
      <c r="Q5289">
        <v>1.208</v>
      </c>
      <c r="R5289">
        <v>0.99099999999999999</v>
      </c>
      <c r="S5289">
        <v>0.40699999999999997</v>
      </c>
    </row>
    <row r="5290" spans="1:19" x14ac:dyDescent="0.3">
      <c r="A5290">
        <v>600</v>
      </c>
      <c r="B5290">
        <v>-6.4000000000000001E-2</v>
      </c>
      <c r="C5290">
        <v>-1.0940000000000001</v>
      </c>
      <c r="D5290">
        <v>-2.0569999999999999</v>
      </c>
      <c r="E5290">
        <v>-2.948</v>
      </c>
      <c r="F5290">
        <v>-3.1469999999999998</v>
      </c>
      <c r="G5290">
        <v>4.5999999999999996</v>
      </c>
      <c r="H5290">
        <v>-0.01</v>
      </c>
      <c r="I5290">
        <v>4.0549999999999997</v>
      </c>
      <c r="J5290">
        <v>-0.121</v>
      </c>
      <c r="K5290">
        <v>-1.113</v>
      </c>
      <c r="L5290">
        <v>-2.1080000000000001</v>
      </c>
      <c r="M5290">
        <v>-2.9529999999999998</v>
      </c>
      <c r="N5290">
        <v>-3.1469999999999998</v>
      </c>
      <c r="O5290">
        <v>1.206</v>
      </c>
      <c r="P5290">
        <v>1.2130000000000001</v>
      </c>
      <c r="Q5290">
        <v>1.2090000000000001</v>
      </c>
      <c r="R5290">
        <v>0.98599999999999999</v>
      </c>
      <c r="S5290">
        <v>0.40500000000000003</v>
      </c>
    </row>
    <row r="5292" spans="1:19" x14ac:dyDescent="0.3">
      <c r="A5292" t="s">
        <v>0</v>
      </c>
      <c r="B5292" t="s">
        <v>408</v>
      </c>
    </row>
    <row r="5293" spans="1:19" x14ac:dyDescent="0.3">
      <c r="A5293">
        <v>0</v>
      </c>
      <c r="B5293">
        <v>-6.5000000000000002E-2</v>
      </c>
      <c r="C5293">
        <v>-1.095</v>
      </c>
      <c r="D5293">
        <v>-2.0569999999999999</v>
      </c>
      <c r="E5293">
        <v>-2.944</v>
      </c>
      <c r="F5293">
        <v>-3.137</v>
      </c>
      <c r="G5293">
        <v>4.5999999999999996</v>
      </c>
      <c r="H5293">
        <v>-0.01</v>
      </c>
      <c r="I5293">
        <v>4.0549999999999997</v>
      </c>
      <c r="J5293">
        <v>-0.108</v>
      </c>
      <c r="K5293">
        <v>-1.1080000000000001</v>
      </c>
      <c r="L5293">
        <v>-2.105</v>
      </c>
      <c r="M5293">
        <v>-2.9609999999999999</v>
      </c>
      <c r="N5293">
        <v>-3.22</v>
      </c>
      <c r="O5293">
        <v>1.212</v>
      </c>
      <c r="P5293">
        <v>1.212</v>
      </c>
      <c r="Q5293">
        <v>1.2070000000000001</v>
      </c>
      <c r="R5293">
        <v>1.0129999999999999</v>
      </c>
      <c r="S5293">
        <v>0.49399999999999999</v>
      </c>
    </row>
    <row r="5294" spans="1:19" x14ac:dyDescent="0.3">
      <c r="A5294">
        <v>60</v>
      </c>
      <c r="B5294">
        <v>-6.5000000000000002E-2</v>
      </c>
      <c r="C5294">
        <v>-1.095</v>
      </c>
      <c r="D5294">
        <v>-2.0569999999999999</v>
      </c>
      <c r="E5294">
        <v>-2.944</v>
      </c>
      <c r="F5294">
        <v>-3.137</v>
      </c>
      <c r="G5294">
        <v>4.5999999999999996</v>
      </c>
      <c r="H5294">
        <v>-0.01</v>
      </c>
      <c r="I5294">
        <v>4.0549999999999997</v>
      </c>
      <c r="J5294">
        <v>-0.105</v>
      </c>
      <c r="K5294">
        <v>-1.109</v>
      </c>
      <c r="L5294">
        <v>-2.1150000000000002</v>
      </c>
      <c r="M5294">
        <v>-2.972</v>
      </c>
      <c r="N5294">
        <v>-3.19</v>
      </c>
      <c r="O5294">
        <v>1.204</v>
      </c>
      <c r="P5294">
        <v>1.2190000000000001</v>
      </c>
      <c r="Q5294">
        <v>1.24</v>
      </c>
      <c r="R5294">
        <v>1.056</v>
      </c>
      <c r="S5294">
        <v>0.41899999999999998</v>
      </c>
    </row>
    <row r="5295" spans="1:19" x14ac:dyDescent="0.3">
      <c r="A5295">
        <v>120</v>
      </c>
      <c r="B5295">
        <v>-6.5000000000000002E-2</v>
      </c>
      <c r="C5295">
        <v>-1.095</v>
      </c>
      <c r="D5295">
        <v>-2.0569999999999999</v>
      </c>
      <c r="E5295">
        <v>-2.944</v>
      </c>
      <c r="F5295">
        <v>-3.137</v>
      </c>
      <c r="G5295">
        <v>4.5999999999999996</v>
      </c>
      <c r="H5295">
        <v>-0.01</v>
      </c>
      <c r="I5295">
        <v>4.0549999999999997</v>
      </c>
      <c r="J5295">
        <v>-0.11</v>
      </c>
      <c r="K5295">
        <v>-1.107</v>
      </c>
      <c r="L5295">
        <v>-2.1030000000000002</v>
      </c>
      <c r="M5295">
        <v>-2.952</v>
      </c>
      <c r="N5295">
        <v>-3.1840000000000002</v>
      </c>
      <c r="O5295">
        <v>1.2090000000000001</v>
      </c>
      <c r="P5295">
        <v>1.208</v>
      </c>
      <c r="Q5295">
        <v>1.1950000000000001</v>
      </c>
      <c r="R5295">
        <v>0.996</v>
      </c>
      <c r="S5295">
        <v>0.41799999999999998</v>
      </c>
    </row>
    <row r="5296" spans="1:19" x14ac:dyDescent="0.3">
      <c r="A5296">
        <v>180</v>
      </c>
      <c r="B5296">
        <v>-6.5000000000000002E-2</v>
      </c>
      <c r="C5296">
        <v>-1.095</v>
      </c>
      <c r="D5296">
        <v>-2.0569999999999999</v>
      </c>
      <c r="E5296">
        <v>-2.944</v>
      </c>
      <c r="F5296">
        <v>-3.137</v>
      </c>
      <c r="G5296">
        <v>4.5999999999999996</v>
      </c>
      <c r="H5296">
        <v>-0.01</v>
      </c>
      <c r="I5296">
        <v>4.0549999999999997</v>
      </c>
      <c r="J5296">
        <v>-0.11600000000000001</v>
      </c>
      <c r="K5296">
        <v>-1.113</v>
      </c>
      <c r="L5296">
        <v>-2.11</v>
      </c>
      <c r="M5296">
        <v>-2.964</v>
      </c>
      <c r="N5296">
        <v>-3.1779999999999999</v>
      </c>
      <c r="O5296">
        <v>1.216</v>
      </c>
      <c r="P5296">
        <v>1.2250000000000001</v>
      </c>
      <c r="Q5296">
        <v>1.2190000000000001</v>
      </c>
      <c r="R5296">
        <v>1.034</v>
      </c>
      <c r="S5296">
        <v>0.41499999999999998</v>
      </c>
    </row>
    <row r="5297" spans="1:19" x14ac:dyDescent="0.3">
      <c r="A5297">
        <v>240</v>
      </c>
      <c r="B5297">
        <v>-6.5000000000000002E-2</v>
      </c>
      <c r="C5297">
        <v>-1.095</v>
      </c>
      <c r="D5297">
        <v>-2.0569999999999999</v>
      </c>
      <c r="E5297">
        <v>-2.944</v>
      </c>
      <c r="F5297">
        <v>-3.137</v>
      </c>
      <c r="G5297">
        <v>4.5999999999999996</v>
      </c>
      <c r="H5297">
        <v>-0.01</v>
      </c>
      <c r="I5297">
        <v>4.0549999999999997</v>
      </c>
      <c r="J5297">
        <v>-0.113</v>
      </c>
      <c r="K5297">
        <v>-1.1100000000000001</v>
      </c>
      <c r="L5297">
        <v>-2.105</v>
      </c>
      <c r="M5297">
        <v>-2.97</v>
      </c>
      <c r="N5297">
        <v>-3.1720000000000002</v>
      </c>
      <c r="O5297">
        <v>1.2090000000000001</v>
      </c>
      <c r="P5297">
        <v>1.21</v>
      </c>
      <c r="Q5297">
        <v>1.1990000000000001</v>
      </c>
      <c r="R5297">
        <v>1.044</v>
      </c>
      <c r="S5297">
        <v>0.41299999999999998</v>
      </c>
    </row>
    <row r="5298" spans="1:19" x14ac:dyDescent="0.3">
      <c r="A5298">
        <v>300</v>
      </c>
      <c r="B5298">
        <v>-6.5000000000000002E-2</v>
      </c>
      <c r="C5298">
        <v>-1.095</v>
      </c>
      <c r="D5298">
        <v>-2.0569999999999999</v>
      </c>
      <c r="E5298">
        <v>-2.944</v>
      </c>
      <c r="F5298">
        <v>-3.137</v>
      </c>
      <c r="G5298">
        <v>4.5999999999999996</v>
      </c>
      <c r="H5298">
        <v>-0.01</v>
      </c>
      <c r="I5298">
        <v>4.0549999999999997</v>
      </c>
      <c r="J5298">
        <v>-0.11600000000000001</v>
      </c>
      <c r="K5298">
        <v>-1.1120000000000001</v>
      </c>
      <c r="L5298">
        <v>-2.1070000000000002</v>
      </c>
      <c r="M5298">
        <v>-2.9670000000000001</v>
      </c>
      <c r="N5298">
        <v>-3.165</v>
      </c>
      <c r="O5298">
        <v>1.212</v>
      </c>
      <c r="P5298">
        <v>1.2190000000000001</v>
      </c>
      <c r="Q5298">
        <v>1.206</v>
      </c>
      <c r="R5298">
        <v>1.0269999999999999</v>
      </c>
      <c r="S5298">
        <v>0.41099999999999998</v>
      </c>
    </row>
    <row r="5299" spans="1:19" x14ac:dyDescent="0.3">
      <c r="A5299">
        <v>360</v>
      </c>
      <c r="B5299">
        <v>-6.5000000000000002E-2</v>
      </c>
      <c r="C5299">
        <v>-1.095</v>
      </c>
      <c r="D5299">
        <v>-2.0569999999999999</v>
      </c>
      <c r="E5299">
        <v>-2.944</v>
      </c>
      <c r="F5299">
        <v>-3.137</v>
      </c>
      <c r="G5299">
        <v>4.5999999999999996</v>
      </c>
      <c r="H5299">
        <v>-0.01</v>
      </c>
      <c r="I5299">
        <v>4.0549999999999997</v>
      </c>
      <c r="J5299">
        <v>-0.11600000000000001</v>
      </c>
      <c r="K5299">
        <v>-1.1120000000000001</v>
      </c>
      <c r="L5299">
        <v>-2.109</v>
      </c>
      <c r="M5299">
        <v>-2.9609999999999999</v>
      </c>
      <c r="N5299">
        <v>-3.1589999999999998</v>
      </c>
      <c r="O5299">
        <v>1.2090000000000001</v>
      </c>
      <c r="P5299">
        <v>1.2150000000000001</v>
      </c>
      <c r="Q5299">
        <v>1.2130000000000001</v>
      </c>
      <c r="R5299">
        <v>1.0069999999999999</v>
      </c>
      <c r="S5299">
        <v>0.40899999999999997</v>
      </c>
    </row>
    <row r="5300" spans="1:19" x14ac:dyDescent="0.3">
      <c r="A5300">
        <v>420</v>
      </c>
      <c r="B5300">
        <v>-6.5000000000000002E-2</v>
      </c>
      <c r="C5300">
        <v>-1.095</v>
      </c>
      <c r="D5300">
        <v>-2.0569999999999999</v>
      </c>
      <c r="E5300">
        <v>-2.944</v>
      </c>
      <c r="F5300">
        <v>-3.137</v>
      </c>
      <c r="G5300">
        <v>4.5999999999999996</v>
      </c>
      <c r="H5300">
        <v>-0.01</v>
      </c>
      <c r="I5300">
        <v>4.0549999999999997</v>
      </c>
      <c r="J5300">
        <v>-0.11700000000000001</v>
      </c>
      <c r="K5300">
        <v>-1.111</v>
      </c>
      <c r="L5300">
        <v>-2.1080000000000001</v>
      </c>
      <c r="M5300">
        <v>-2.9569999999999999</v>
      </c>
      <c r="N5300">
        <v>-3.1539999999999999</v>
      </c>
      <c r="O5300">
        <v>1.208</v>
      </c>
      <c r="P5300">
        <v>1.214</v>
      </c>
      <c r="Q5300">
        <v>1.2110000000000001</v>
      </c>
      <c r="R5300">
        <v>0.996</v>
      </c>
      <c r="S5300">
        <v>0.40799999999999997</v>
      </c>
    </row>
    <row r="5301" spans="1:19" x14ac:dyDescent="0.3">
      <c r="A5301">
        <v>480</v>
      </c>
      <c r="B5301">
        <v>-6.5000000000000002E-2</v>
      </c>
      <c r="C5301">
        <v>-1.095</v>
      </c>
      <c r="D5301">
        <v>-2.0569999999999999</v>
      </c>
      <c r="E5301">
        <v>-2.944</v>
      </c>
      <c r="F5301">
        <v>-3.137</v>
      </c>
      <c r="G5301">
        <v>4.5999999999999996</v>
      </c>
      <c r="H5301">
        <v>-0.01</v>
      </c>
      <c r="I5301">
        <v>4.0549999999999997</v>
      </c>
      <c r="J5301">
        <v>-0.11899999999999999</v>
      </c>
      <c r="K5301">
        <v>-1.1120000000000001</v>
      </c>
      <c r="L5301">
        <v>-2.1070000000000002</v>
      </c>
      <c r="M5301">
        <v>-2.9540000000000002</v>
      </c>
      <c r="N5301">
        <v>-3.1480000000000001</v>
      </c>
      <c r="O5301">
        <v>1.208</v>
      </c>
      <c r="P5301">
        <v>1.214</v>
      </c>
      <c r="Q5301">
        <v>1.208</v>
      </c>
      <c r="R5301">
        <v>0.98899999999999999</v>
      </c>
      <c r="S5301">
        <v>0.40600000000000003</v>
      </c>
    </row>
    <row r="5302" spans="1:19" x14ac:dyDescent="0.3">
      <c r="A5302">
        <v>540</v>
      </c>
      <c r="B5302">
        <v>-6.5000000000000002E-2</v>
      </c>
      <c r="C5302">
        <v>-1.095</v>
      </c>
      <c r="D5302">
        <v>-2.0569999999999999</v>
      </c>
      <c r="E5302">
        <v>-2.944</v>
      </c>
      <c r="F5302">
        <v>-3.137</v>
      </c>
      <c r="G5302">
        <v>4.5999999999999996</v>
      </c>
      <c r="H5302">
        <v>-0.01</v>
      </c>
      <c r="I5302">
        <v>4.0549999999999997</v>
      </c>
      <c r="J5302">
        <v>-0.12</v>
      </c>
      <c r="K5302">
        <v>-1.113</v>
      </c>
      <c r="L5302">
        <v>-2.1070000000000002</v>
      </c>
      <c r="M5302">
        <v>-2.95</v>
      </c>
      <c r="N5302">
        <v>-3.1419999999999999</v>
      </c>
      <c r="O5302">
        <v>1.2070000000000001</v>
      </c>
      <c r="P5302">
        <v>1.214</v>
      </c>
      <c r="Q5302">
        <v>1.208</v>
      </c>
      <c r="R5302">
        <v>0.98399999999999999</v>
      </c>
      <c r="S5302">
        <v>0.40400000000000003</v>
      </c>
    </row>
    <row r="5303" spans="1:19" x14ac:dyDescent="0.3">
      <c r="A5303">
        <v>600</v>
      </c>
      <c r="B5303">
        <v>-6.5000000000000002E-2</v>
      </c>
      <c r="C5303">
        <v>-1.095</v>
      </c>
      <c r="D5303">
        <v>-2.0569999999999999</v>
      </c>
      <c r="E5303">
        <v>-2.944</v>
      </c>
      <c r="F5303">
        <v>-3.137</v>
      </c>
      <c r="G5303">
        <v>4.5999999999999996</v>
      </c>
      <c r="H5303">
        <v>-0.01</v>
      </c>
      <c r="I5303">
        <v>4.0549999999999997</v>
      </c>
      <c r="J5303">
        <v>-0.121</v>
      </c>
      <c r="K5303">
        <v>-1.113</v>
      </c>
      <c r="L5303">
        <v>-2.1070000000000002</v>
      </c>
      <c r="M5303">
        <v>-2.9470000000000001</v>
      </c>
      <c r="N5303">
        <v>-3.137</v>
      </c>
      <c r="O5303">
        <v>1.206</v>
      </c>
      <c r="P5303">
        <v>1.2130000000000001</v>
      </c>
      <c r="Q5303">
        <v>1.2090000000000001</v>
      </c>
      <c r="R5303">
        <v>0.97899999999999998</v>
      </c>
      <c r="S5303">
        <v>0.40200000000000002</v>
      </c>
    </row>
    <row r="5305" spans="1:19" x14ac:dyDescent="0.3">
      <c r="A5305" t="s">
        <v>0</v>
      </c>
      <c r="B5305" t="s">
        <v>409</v>
      </c>
    </row>
    <row r="5306" spans="1:19" x14ac:dyDescent="0.3">
      <c r="A5306">
        <v>0</v>
      </c>
      <c r="B5306">
        <v>-6.5000000000000002E-2</v>
      </c>
      <c r="C5306">
        <v>-1.095</v>
      </c>
      <c r="D5306">
        <v>-2.0569999999999999</v>
      </c>
      <c r="E5306">
        <v>-2.94</v>
      </c>
      <c r="F5306">
        <v>-3.1269999999999998</v>
      </c>
      <c r="G5306">
        <v>4.5999999999999996</v>
      </c>
      <c r="H5306">
        <v>-0.01</v>
      </c>
      <c r="I5306">
        <v>4.0549999999999997</v>
      </c>
      <c r="J5306">
        <v>-0.108</v>
      </c>
      <c r="K5306">
        <v>-1.1080000000000001</v>
      </c>
      <c r="L5306">
        <v>-2.105</v>
      </c>
      <c r="M5306">
        <v>-2.9569999999999999</v>
      </c>
      <c r="N5306">
        <v>-3.21</v>
      </c>
      <c r="O5306">
        <v>1.212</v>
      </c>
      <c r="P5306">
        <v>1.212</v>
      </c>
      <c r="Q5306">
        <v>1.2070000000000001</v>
      </c>
      <c r="R5306">
        <v>1.0069999999999999</v>
      </c>
      <c r="S5306">
        <v>0.49</v>
      </c>
    </row>
    <row r="5307" spans="1:19" x14ac:dyDescent="0.3">
      <c r="A5307">
        <v>60</v>
      </c>
      <c r="B5307">
        <v>-6.5000000000000002E-2</v>
      </c>
      <c r="C5307">
        <v>-1.095</v>
      </c>
      <c r="D5307">
        <v>-2.0569999999999999</v>
      </c>
      <c r="E5307">
        <v>-2.94</v>
      </c>
      <c r="F5307">
        <v>-3.1269999999999998</v>
      </c>
      <c r="G5307">
        <v>4.5999999999999996</v>
      </c>
      <c r="H5307">
        <v>-0.01</v>
      </c>
      <c r="I5307">
        <v>4.0549999999999997</v>
      </c>
      <c r="J5307">
        <v>-0.105</v>
      </c>
      <c r="K5307">
        <v>-1.109</v>
      </c>
      <c r="L5307">
        <v>-2.1139999999999999</v>
      </c>
      <c r="M5307">
        <v>-2.9670000000000001</v>
      </c>
      <c r="N5307">
        <v>-3.18</v>
      </c>
      <c r="O5307">
        <v>1.204</v>
      </c>
      <c r="P5307">
        <v>1.2190000000000001</v>
      </c>
      <c r="Q5307">
        <v>1.2390000000000001</v>
      </c>
      <c r="R5307">
        <v>1.0489999999999999</v>
      </c>
      <c r="S5307">
        <v>0.41599999999999998</v>
      </c>
    </row>
    <row r="5308" spans="1:19" x14ac:dyDescent="0.3">
      <c r="A5308">
        <v>120</v>
      </c>
      <c r="B5308">
        <v>-6.5000000000000002E-2</v>
      </c>
      <c r="C5308">
        <v>-1.095</v>
      </c>
      <c r="D5308">
        <v>-2.0569999999999999</v>
      </c>
      <c r="E5308">
        <v>-2.94</v>
      </c>
      <c r="F5308">
        <v>-3.1269999999999998</v>
      </c>
      <c r="G5308">
        <v>4.5999999999999996</v>
      </c>
      <c r="H5308">
        <v>-0.01</v>
      </c>
      <c r="I5308">
        <v>4.0549999999999997</v>
      </c>
      <c r="J5308">
        <v>-0.11</v>
      </c>
      <c r="K5308">
        <v>-1.107</v>
      </c>
      <c r="L5308">
        <v>-2.1030000000000002</v>
      </c>
      <c r="M5308">
        <v>-2.948</v>
      </c>
      <c r="N5308">
        <v>-3.1739999999999999</v>
      </c>
      <c r="O5308">
        <v>1.2090000000000001</v>
      </c>
      <c r="P5308">
        <v>1.208</v>
      </c>
      <c r="Q5308">
        <v>1.1950000000000001</v>
      </c>
      <c r="R5308">
        <v>0.99099999999999999</v>
      </c>
      <c r="S5308">
        <v>0.41399999999999998</v>
      </c>
    </row>
    <row r="5309" spans="1:19" x14ac:dyDescent="0.3">
      <c r="A5309">
        <v>180</v>
      </c>
      <c r="B5309">
        <v>-6.5000000000000002E-2</v>
      </c>
      <c r="C5309">
        <v>-1.095</v>
      </c>
      <c r="D5309">
        <v>-2.0569999999999999</v>
      </c>
      <c r="E5309">
        <v>-2.94</v>
      </c>
      <c r="F5309">
        <v>-3.1269999999999998</v>
      </c>
      <c r="G5309">
        <v>4.5999999999999996</v>
      </c>
      <c r="H5309">
        <v>-0.01</v>
      </c>
      <c r="I5309">
        <v>4.0549999999999997</v>
      </c>
      <c r="J5309">
        <v>-0.115</v>
      </c>
      <c r="K5309">
        <v>-1.113</v>
      </c>
      <c r="L5309">
        <v>-2.11</v>
      </c>
      <c r="M5309">
        <v>-2.96</v>
      </c>
      <c r="N5309">
        <v>-3.1680000000000001</v>
      </c>
      <c r="O5309">
        <v>1.2150000000000001</v>
      </c>
      <c r="P5309">
        <v>1.2250000000000001</v>
      </c>
      <c r="Q5309">
        <v>1.218</v>
      </c>
      <c r="R5309">
        <v>1.0289999999999999</v>
      </c>
      <c r="S5309">
        <v>0.41199999999999998</v>
      </c>
    </row>
    <row r="5310" spans="1:19" x14ac:dyDescent="0.3">
      <c r="A5310">
        <v>240</v>
      </c>
      <c r="B5310">
        <v>-6.5000000000000002E-2</v>
      </c>
      <c r="C5310">
        <v>-1.095</v>
      </c>
      <c r="D5310">
        <v>-2.0569999999999999</v>
      </c>
      <c r="E5310">
        <v>-2.94</v>
      </c>
      <c r="F5310">
        <v>-3.1269999999999998</v>
      </c>
      <c r="G5310">
        <v>4.5999999999999996</v>
      </c>
      <c r="H5310">
        <v>-0.01</v>
      </c>
      <c r="I5310">
        <v>4.0549999999999997</v>
      </c>
      <c r="J5310">
        <v>-0.113</v>
      </c>
      <c r="K5310">
        <v>-1.1100000000000001</v>
      </c>
      <c r="L5310">
        <v>-2.105</v>
      </c>
      <c r="M5310">
        <v>-2.9649999999999999</v>
      </c>
      <c r="N5310">
        <v>-3.1629999999999998</v>
      </c>
      <c r="O5310">
        <v>1.2090000000000001</v>
      </c>
      <c r="P5310">
        <v>1.21</v>
      </c>
      <c r="Q5310">
        <v>1.1990000000000001</v>
      </c>
      <c r="R5310">
        <v>1.0389999999999999</v>
      </c>
      <c r="S5310">
        <v>0.41</v>
      </c>
    </row>
    <row r="5311" spans="1:19" x14ac:dyDescent="0.3">
      <c r="A5311">
        <v>300</v>
      </c>
      <c r="B5311">
        <v>-6.5000000000000002E-2</v>
      </c>
      <c r="C5311">
        <v>-1.095</v>
      </c>
      <c r="D5311">
        <v>-2.0569999999999999</v>
      </c>
      <c r="E5311">
        <v>-2.94</v>
      </c>
      <c r="F5311">
        <v>-3.1269999999999998</v>
      </c>
      <c r="G5311">
        <v>4.5999999999999996</v>
      </c>
      <c r="H5311">
        <v>-0.01</v>
      </c>
      <c r="I5311">
        <v>4.0549999999999997</v>
      </c>
      <c r="J5311">
        <v>-0.11600000000000001</v>
      </c>
      <c r="K5311">
        <v>-1.1120000000000001</v>
      </c>
      <c r="L5311">
        <v>-2.1059999999999999</v>
      </c>
      <c r="M5311">
        <v>-2.9609999999999999</v>
      </c>
      <c r="N5311">
        <v>-3.1549999999999998</v>
      </c>
      <c r="O5311">
        <v>1.212</v>
      </c>
      <c r="P5311">
        <v>1.2190000000000001</v>
      </c>
      <c r="Q5311">
        <v>1.2050000000000001</v>
      </c>
      <c r="R5311">
        <v>1.02</v>
      </c>
      <c r="S5311">
        <v>0.40799999999999997</v>
      </c>
    </row>
    <row r="5312" spans="1:19" x14ac:dyDescent="0.3">
      <c r="A5312">
        <v>360</v>
      </c>
      <c r="B5312">
        <v>-6.5000000000000002E-2</v>
      </c>
      <c r="C5312">
        <v>-1.095</v>
      </c>
      <c r="D5312">
        <v>-2.0569999999999999</v>
      </c>
      <c r="E5312">
        <v>-2.94</v>
      </c>
      <c r="F5312">
        <v>-3.1269999999999998</v>
      </c>
      <c r="G5312">
        <v>4.5999999999999996</v>
      </c>
      <c r="H5312">
        <v>-0.01</v>
      </c>
      <c r="I5312">
        <v>4.0549999999999997</v>
      </c>
      <c r="J5312">
        <v>-0.11600000000000001</v>
      </c>
      <c r="K5312">
        <v>-1.1120000000000001</v>
      </c>
      <c r="L5312">
        <v>-2.1080000000000001</v>
      </c>
      <c r="M5312">
        <v>-2.956</v>
      </c>
      <c r="N5312">
        <v>-3.149</v>
      </c>
      <c r="O5312">
        <v>1.2090000000000001</v>
      </c>
      <c r="P5312">
        <v>1.2150000000000001</v>
      </c>
      <c r="Q5312">
        <v>1.2130000000000001</v>
      </c>
      <c r="R5312">
        <v>1</v>
      </c>
      <c r="S5312">
        <v>0.40600000000000003</v>
      </c>
    </row>
    <row r="5313" spans="1:19" x14ac:dyDescent="0.3">
      <c r="A5313">
        <v>420</v>
      </c>
      <c r="B5313">
        <v>-6.5000000000000002E-2</v>
      </c>
      <c r="C5313">
        <v>-1.095</v>
      </c>
      <c r="D5313">
        <v>-2.0569999999999999</v>
      </c>
      <c r="E5313">
        <v>-2.94</v>
      </c>
      <c r="F5313">
        <v>-3.1269999999999998</v>
      </c>
      <c r="G5313">
        <v>4.5999999999999996</v>
      </c>
      <c r="H5313">
        <v>-0.01</v>
      </c>
      <c r="I5313">
        <v>4.0549999999999997</v>
      </c>
      <c r="J5313">
        <v>-0.11700000000000001</v>
      </c>
      <c r="K5313">
        <v>-1.111</v>
      </c>
      <c r="L5313">
        <v>-2.1080000000000001</v>
      </c>
      <c r="M5313">
        <v>-2.952</v>
      </c>
      <c r="N5313">
        <v>-3.1440000000000001</v>
      </c>
      <c r="O5313">
        <v>1.208</v>
      </c>
      <c r="P5313">
        <v>1.214</v>
      </c>
      <c r="Q5313">
        <v>1.21</v>
      </c>
      <c r="R5313">
        <v>0.98899999999999999</v>
      </c>
      <c r="S5313">
        <v>0.40400000000000003</v>
      </c>
    </row>
    <row r="5314" spans="1:19" x14ac:dyDescent="0.3">
      <c r="A5314">
        <v>480</v>
      </c>
      <c r="B5314">
        <v>-6.5000000000000002E-2</v>
      </c>
      <c r="C5314">
        <v>-1.095</v>
      </c>
      <c r="D5314">
        <v>-2.0569999999999999</v>
      </c>
      <c r="E5314">
        <v>-2.94</v>
      </c>
      <c r="F5314">
        <v>-3.1269999999999998</v>
      </c>
      <c r="G5314">
        <v>4.5999999999999996</v>
      </c>
      <c r="H5314">
        <v>-0.01</v>
      </c>
      <c r="I5314">
        <v>4.0549999999999997</v>
      </c>
      <c r="J5314">
        <v>-0.11899999999999999</v>
      </c>
      <c r="K5314">
        <v>-1.1120000000000001</v>
      </c>
      <c r="L5314">
        <v>-2.1070000000000002</v>
      </c>
      <c r="M5314">
        <v>-2.9489999999999998</v>
      </c>
      <c r="N5314">
        <v>-3.1379999999999999</v>
      </c>
      <c r="O5314">
        <v>1.208</v>
      </c>
      <c r="P5314">
        <v>1.214</v>
      </c>
      <c r="Q5314">
        <v>1.2070000000000001</v>
      </c>
      <c r="R5314">
        <v>0.98299999999999998</v>
      </c>
      <c r="S5314">
        <v>0.40300000000000002</v>
      </c>
    </row>
    <row r="5315" spans="1:19" x14ac:dyDescent="0.3">
      <c r="A5315">
        <v>540</v>
      </c>
      <c r="B5315">
        <v>-6.5000000000000002E-2</v>
      </c>
      <c r="C5315">
        <v>-1.095</v>
      </c>
      <c r="D5315">
        <v>-2.0569999999999999</v>
      </c>
      <c r="E5315">
        <v>-2.94</v>
      </c>
      <c r="F5315">
        <v>-3.1269999999999998</v>
      </c>
      <c r="G5315">
        <v>4.5999999999999996</v>
      </c>
      <c r="H5315">
        <v>-0.01</v>
      </c>
      <c r="I5315">
        <v>4.0549999999999997</v>
      </c>
      <c r="J5315">
        <v>-0.12</v>
      </c>
      <c r="K5315">
        <v>-1.113</v>
      </c>
      <c r="L5315">
        <v>-2.1070000000000002</v>
      </c>
      <c r="M5315">
        <v>-2.9460000000000002</v>
      </c>
      <c r="N5315">
        <v>-3.133</v>
      </c>
      <c r="O5315">
        <v>1.206</v>
      </c>
      <c r="P5315">
        <v>1.214</v>
      </c>
      <c r="Q5315">
        <v>1.2070000000000001</v>
      </c>
      <c r="R5315">
        <v>0.97799999999999998</v>
      </c>
      <c r="S5315">
        <v>0.40100000000000002</v>
      </c>
    </row>
    <row r="5316" spans="1:19" x14ac:dyDescent="0.3">
      <c r="A5316">
        <v>600</v>
      </c>
      <c r="B5316">
        <v>-6.5000000000000002E-2</v>
      </c>
      <c r="C5316">
        <v>-1.095</v>
      </c>
      <c r="D5316">
        <v>-2.0569999999999999</v>
      </c>
      <c r="E5316">
        <v>-2.94</v>
      </c>
      <c r="F5316">
        <v>-3.1269999999999998</v>
      </c>
      <c r="G5316">
        <v>4.5999999999999996</v>
      </c>
      <c r="H5316">
        <v>-0.01</v>
      </c>
      <c r="I5316">
        <v>4.0549999999999997</v>
      </c>
      <c r="J5316">
        <v>-0.121</v>
      </c>
      <c r="K5316">
        <v>-1.113</v>
      </c>
      <c r="L5316">
        <v>-2.1070000000000002</v>
      </c>
      <c r="M5316">
        <v>-2.9420000000000002</v>
      </c>
      <c r="N5316">
        <v>-3.1269999999999998</v>
      </c>
      <c r="O5316">
        <v>1.206</v>
      </c>
      <c r="P5316">
        <v>1.2130000000000001</v>
      </c>
      <c r="Q5316">
        <v>1.2090000000000001</v>
      </c>
      <c r="R5316">
        <v>0.97299999999999998</v>
      </c>
      <c r="S5316">
        <v>0.39900000000000002</v>
      </c>
    </row>
    <row r="5318" spans="1:19" x14ac:dyDescent="0.3">
      <c r="A5318" t="s">
        <v>0</v>
      </c>
      <c r="B5318" t="s">
        <v>410</v>
      </c>
    </row>
    <row r="5319" spans="1:19" x14ac:dyDescent="0.3">
      <c r="A5319">
        <v>0</v>
      </c>
      <c r="B5319">
        <v>-6.6000000000000003E-2</v>
      </c>
      <c r="C5319">
        <v>-1.095</v>
      </c>
      <c r="D5319">
        <v>-2.0569999999999999</v>
      </c>
      <c r="E5319">
        <v>-2.9359999999999999</v>
      </c>
      <c r="F5319">
        <v>-3.1179999999999999</v>
      </c>
      <c r="G5319">
        <v>4.5999999999999996</v>
      </c>
      <c r="H5319">
        <v>-0.01</v>
      </c>
      <c r="I5319">
        <v>4.0549999999999997</v>
      </c>
      <c r="J5319">
        <v>-0.108</v>
      </c>
      <c r="K5319">
        <v>-1.1080000000000001</v>
      </c>
      <c r="L5319">
        <v>-2.1040000000000001</v>
      </c>
      <c r="M5319">
        <v>-2.952</v>
      </c>
      <c r="N5319">
        <v>-3.2</v>
      </c>
      <c r="O5319">
        <v>1.212</v>
      </c>
      <c r="P5319">
        <v>1.212</v>
      </c>
      <c r="Q5319">
        <v>1.206</v>
      </c>
      <c r="R5319">
        <v>1.002</v>
      </c>
      <c r="S5319">
        <v>0.48599999999999999</v>
      </c>
    </row>
    <row r="5320" spans="1:19" x14ac:dyDescent="0.3">
      <c r="A5320">
        <v>60</v>
      </c>
      <c r="B5320">
        <v>-6.6000000000000003E-2</v>
      </c>
      <c r="C5320">
        <v>-1.095</v>
      </c>
      <c r="D5320">
        <v>-2.0569999999999999</v>
      </c>
      <c r="E5320">
        <v>-2.9359999999999999</v>
      </c>
      <c r="F5320">
        <v>-3.1179999999999999</v>
      </c>
      <c r="G5320">
        <v>4.5999999999999996</v>
      </c>
      <c r="H5320">
        <v>-0.01</v>
      </c>
      <c r="I5320">
        <v>4.0549999999999997</v>
      </c>
      <c r="J5320">
        <v>-0.105</v>
      </c>
      <c r="K5320">
        <v>-1.109</v>
      </c>
      <c r="L5320">
        <v>-2.1139999999999999</v>
      </c>
      <c r="M5320">
        <v>-2.9620000000000002</v>
      </c>
      <c r="N5320">
        <v>-3.1709999999999998</v>
      </c>
      <c r="O5320">
        <v>1.204</v>
      </c>
      <c r="P5320">
        <v>1.2190000000000001</v>
      </c>
      <c r="Q5320">
        <v>1.2390000000000001</v>
      </c>
      <c r="R5320">
        <v>1.0429999999999999</v>
      </c>
      <c r="S5320">
        <v>0.41299999999999998</v>
      </c>
    </row>
    <row r="5321" spans="1:19" x14ac:dyDescent="0.3">
      <c r="A5321">
        <v>120</v>
      </c>
      <c r="B5321">
        <v>-6.6000000000000003E-2</v>
      </c>
      <c r="C5321">
        <v>-1.095</v>
      </c>
      <c r="D5321">
        <v>-2.0569999999999999</v>
      </c>
      <c r="E5321">
        <v>-2.9359999999999999</v>
      </c>
      <c r="F5321">
        <v>-3.1179999999999999</v>
      </c>
      <c r="G5321">
        <v>4.5999999999999996</v>
      </c>
      <c r="H5321">
        <v>-0.01</v>
      </c>
      <c r="I5321">
        <v>4.0549999999999997</v>
      </c>
      <c r="J5321">
        <v>-0.11</v>
      </c>
      <c r="K5321">
        <v>-1.107</v>
      </c>
      <c r="L5321">
        <v>-2.1030000000000002</v>
      </c>
      <c r="M5321">
        <v>-2.9430000000000001</v>
      </c>
      <c r="N5321">
        <v>-3.165</v>
      </c>
      <c r="O5321">
        <v>1.2090000000000001</v>
      </c>
      <c r="P5321">
        <v>1.208</v>
      </c>
      <c r="Q5321">
        <v>1.1950000000000001</v>
      </c>
      <c r="R5321">
        <v>0.98599999999999999</v>
      </c>
      <c r="S5321">
        <v>0.41099999999999998</v>
      </c>
    </row>
    <row r="5322" spans="1:19" x14ac:dyDescent="0.3">
      <c r="A5322">
        <v>180</v>
      </c>
      <c r="B5322">
        <v>-6.6000000000000003E-2</v>
      </c>
      <c r="C5322">
        <v>-1.095</v>
      </c>
      <c r="D5322">
        <v>-2.0569999999999999</v>
      </c>
      <c r="E5322">
        <v>-2.9359999999999999</v>
      </c>
      <c r="F5322">
        <v>-3.1179999999999999</v>
      </c>
      <c r="G5322">
        <v>4.5999999999999996</v>
      </c>
      <c r="H5322">
        <v>-0.01</v>
      </c>
      <c r="I5322">
        <v>4.0549999999999997</v>
      </c>
      <c r="J5322">
        <v>-0.115</v>
      </c>
      <c r="K5322">
        <v>-1.113</v>
      </c>
      <c r="L5322">
        <v>-2.11</v>
      </c>
      <c r="M5322">
        <v>-2.9550000000000001</v>
      </c>
      <c r="N5322">
        <v>-3.1589999999999998</v>
      </c>
      <c r="O5322">
        <v>1.2150000000000001</v>
      </c>
      <c r="P5322">
        <v>1.2250000000000001</v>
      </c>
      <c r="Q5322">
        <v>1.218</v>
      </c>
      <c r="R5322">
        <v>1.0229999999999999</v>
      </c>
      <c r="S5322">
        <v>0.40899999999999997</v>
      </c>
    </row>
    <row r="5323" spans="1:19" x14ac:dyDescent="0.3">
      <c r="A5323">
        <v>240</v>
      </c>
      <c r="B5323">
        <v>-6.6000000000000003E-2</v>
      </c>
      <c r="C5323">
        <v>-1.095</v>
      </c>
      <c r="D5323">
        <v>-2.0569999999999999</v>
      </c>
      <c r="E5323">
        <v>-2.9359999999999999</v>
      </c>
      <c r="F5323">
        <v>-3.1179999999999999</v>
      </c>
      <c r="G5323">
        <v>4.5999999999999996</v>
      </c>
      <c r="H5323">
        <v>-0.01</v>
      </c>
      <c r="I5323">
        <v>4.0549999999999997</v>
      </c>
      <c r="J5323">
        <v>-0.113</v>
      </c>
      <c r="K5323">
        <v>-1.1100000000000001</v>
      </c>
      <c r="L5323">
        <v>-2.105</v>
      </c>
      <c r="M5323">
        <v>-2.9609999999999999</v>
      </c>
      <c r="N5323">
        <v>-3.153</v>
      </c>
      <c r="O5323">
        <v>1.2090000000000001</v>
      </c>
      <c r="P5323">
        <v>1.21</v>
      </c>
      <c r="Q5323">
        <v>1.1990000000000001</v>
      </c>
      <c r="R5323">
        <v>1.0329999999999999</v>
      </c>
      <c r="S5323">
        <v>0.40699999999999997</v>
      </c>
    </row>
    <row r="5324" spans="1:19" x14ac:dyDescent="0.3">
      <c r="A5324">
        <v>300</v>
      </c>
      <c r="B5324">
        <v>-6.6000000000000003E-2</v>
      </c>
      <c r="C5324">
        <v>-1.095</v>
      </c>
      <c r="D5324">
        <v>-2.0569999999999999</v>
      </c>
      <c r="E5324">
        <v>-2.9359999999999999</v>
      </c>
      <c r="F5324">
        <v>-3.1179999999999999</v>
      </c>
      <c r="G5324">
        <v>4.5999999999999996</v>
      </c>
      <c r="H5324">
        <v>-0.01</v>
      </c>
      <c r="I5324">
        <v>4.0549999999999997</v>
      </c>
      <c r="J5324">
        <v>-0.11600000000000001</v>
      </c>
      <c r="K5324">
        <v>-1.1120000000000001</v>
      </c>
      <c r="L5324">
        <v>-2.1059999999999999</v>
      </c>
      <c r="M5324">
        <v>-2.9569999999999999</v>
      </c>
      <c r="N5324">
        <v>-3.1459999999999999</v>
      </c>
      <c r="O5324">
        <v>1.212</v>
      </c>
      <c r="P5324">
        <v>1.2190000000000001</v>
      </c>
      <c r="Q5324">
        <v>1.2050000000000001</v>
      </c>
      <c r="R5324">
        <v>1.0129999999999999</v>
      </c>
      <c r="S5324">
        <v>0.40500000000000003</v>
      </c>
    </row>
    <row r="5325" spans="1:19" x14ac:dyDescent="0.3">
      <c r="A5325">
        <v>360</v>
      </c>
      <c r="B5325">
        <v>-6.6000000000000003E-2</v>
      </c>
      <c r="C5325">
        <v>-1.095</v>
      </c>
      <c r="D5325">
        <v>-2.0569999999999999</v>
      </c>
      <c r="E5325">
        <v>-2.9359999999999999</v>
      </c>
      <c r="F5325">
        <v>-3.1179999999999999</v>
      </c>
      <c r="G5325">
        <v>4.5999999999999996</v>
      </c>
      <c r="H5325">
        <v>-0.01</v>
      </c>
      <c r="I5325">
        <v>4.0549999999999997</v>
      </c>
      <c r="J5325">
        <v>-0.11600000000000001</v>
      </c>
      <c r="K5325">
        <v>-1.1120000000000001</v>
      </c>
      <c r="L5325">
        <v>-2.1080000000000001</v>
      </c>
      <c r="M5325">
        <v>-2.9510000000000001</v>
      </c>
      <c r="N5325">
        <v>-3.14</v>
      </c>
      <c r="O5325">
        <v>1.2090000000000001</v>
      </c>
      <c r="P5325">
        <v>1.2150000000000001</v>
      </c>
      <c r="Q5325">
        <v>1.2130000000000001</v>
      </c>
      <c r="R5325">
        <v>0.99399999999999999</v>
      </c>
      <c r="S5325">
        <v>0.40300000000000002</v>
      </c>
    </row>
    <row r="5326" spans="1:19" x14ac:dyDescent="0.3">
      <c r="A5326">
        <v>420</v>
      </c>
      <c r="B5326">
        <v>-6.6000000000000003E-2</v>
      </c>
      <c r="C5326">
        <v>-1.095</v>
      </c>
      <c r="D5326">
        <v>-2.0569999999999999</v>
      </c>
      <c r="E5326">
        <v>-2.9359999999999999</v>
      </c>
      <c r="F5326">
        <v>-3.1179999999999999</v>
      </c>
      <c r="G5326">
        <v>4.5999999999999996</v>
      </c>
      <c r="H5326">
        <v>-0.01</v>
      </c>
      <c r="I5326">
        <v>4.0549999999999997</v>
      </c>
      <c r="J5326">
        <v>-0.11700000000000001</v>
      </c>
      <c r="K5326">
        <v>-1.111</v>
      </c>
      <c r="L5326">
        <v>-2.1080000000000001</v>
      </c>
      <c r="M5326">
        <v>-2.9470000000000001</v>
      </c>
      <c r="N5326">
        <v>-3.1349999999999998</v>
      </c>
      <c r="O5326">
        <v>1.208</v>
      </c>
      <c r="P5326">
        <v>1.214</v>
      </c>
      <c r="Q5326">
        <v>1.21</v>
      </c>
      <c r="R5326">
        <v>0.98299999999999998</v>
      </c>
      <c r="S5326">
        <v>0.40200000000000002</v>
      </c>
    </row>
    <row r="5327" spans="1:19" x14ac:dyDescent="0.3">
      <c r="A5327">
        <v>480</v>
      </c>
      <c r="B5327">
        <v>-6.6000000000000003E-2</v>
      </c>
      <c r="C5327">
        <v>-1.095</v>
      </c>
      <c r="D5327">
        <v>-2.0569999999999999</v>
      </c>
      <c r="E5327">
        <v>-2.9359999999999999</v>
      </c>
      <c r="F5327">
        <v>-3.1179999999999999</v>
      </c>
      <c r="G5327">
        <v>4.5999999999999996</v>
      </c>
      <c r="H5327">
        <v>-0.01</v>
      </c>
      <c r="I5327">
        <v>4.0549999999999997</v>
      </c>
      <c r="J5327">
        <v>-0.11899999999999999</v>
      </c>
      <c r="K5327">
        <v>-1.1120000000000001</v>
      </c>
      <c r="L5327">
        <v>-2.1070000000000002</v>
      </c>
      <c r="M5327">
        <v>-2.944</v>
      </c>
      <c r="N5327">
        <v>-3.129</v>
      </c>
      <c r="O5327">
        <v>1.208</v>
      </c>
      <c r="P5327">
        <v>1.214</v>
      </c>
      <c r="Q5327">
        <v>1.2070000000000001</v>
      </c>
      <c r="R5327">
        <v>0.97699999999999998</v>
      </c>
      <c r="S5327">
        <v>0.4</v>
      </c>
    </row>
    <row r="5328" spans="1:19" x14ac:dyDescent="0.3">
      <c r="A5328">
        <v>540</v>
      </c>
      <c r="B5328">
        <v>-6.6000000000000003E-2</v>
      </c>
      <c r="C5328">
        <v>-1.095</v>
      </c>
      <c r="D5328">
        <v>-2.0569999999999999</v>
      </c>
      <c r="E5328">
        <v>-2.9359999999999999</v>
      </c>
      <c r="F5328">
        <v>-3.1179999999999999</v>
      </c>
      <c r="G5328">
        <v>4.5999999999999996</v>
      </c>
      <c r="H5328">
        <v>-0.01</v>
      </c>
      <c r="I5328">
        <v>4.0549999999999997</v>
      </c>
      <c r="J5328">
        <v>-0.12</v>
      </c>
      <c r="K5328">
        <v>-1.113</v>
      </c>
      <c r="L5328">
        <v>-2.1059999999999999</v>
      </c>
      <c r="M5328">
        <v>-2.94</v>
      </c>
      <c r="N5328">
        <v>-3.1240000000000001</v>
      </c>
      <c r="O5328">
        <v>1.206</v>
      </c>
      <c r="P5328">
        <v>1.214</v>
      </c>
      <c r="Q5328">
        <v>1.2070000000000001</v>
      </c>
      <c r="R5328">
        <v>0.97199999999999998</v>
      </c>
      <c r="S5328">
        <v>0.39800000000000002</v>
      </c>
    </row>
    <row r="5329" spans="1:19" x14ac:dyDescent="0.3">
      <c r="A5329">
        <v>600</v>
      </c>
      <c r="B5329">
        <v>-6.6000000000000003E-2</v>
      </c>
      <c r="C5329">
        <v>-1.095</v>
      </c>
      <c r="D5329">
        <v>-2.0569999999999999</v>
      </c>
      <c r="E5329">
        <v>-2.9359999999999999</v>
      </c>
      <c r="F5329">
        <v>-3.1179999999999999</v>
      </c>
      <c r="G5329">
        <v>4.5999999999999996</v>
      </c>
      <c r="H5329">
        <v>-0.01</v>
      </c>
      <c r="I5329">
        <v>4.0549999999999997</v>
      </c>
      <c r="J5329">
        <v>-0.121</v>
      </c>
      <c r="K5329">
        <v>-1.113</v>
      </c>
      <c r="L5329">
        <v>-2.1070000000000002</v>
      </c>
      <c r="M5329">
        <v>-2.9369999999999998</v>
      </c>
      <c r="N5329">
        <v>-3.1179999999999999</v>
      </c>
      <c r="O5329">
        <v>1.206</v>
      </c>
      <c r="P5329">
        <v>1.2130000000000001</v>
      </c>
      <c r="Q5329">
        <v>1.2090000000000001</v>
      </c>
      <c r="R5329">
        <v>0.96699999999999997</v>
      </c>
      <c r="S5329">
        <v>0.39600000000000002</v>
      </c>
    </row>
    <row r="5331" spans="1:19" x14ac:dyDescent="0.3">
      <c r="A5331" t="s">
        <v>0</v>
      </c>
      <c r="B5331" t="s">
        <v>411</v>
      </c>
    </row>
    <row r="5332" spans="1:19" x14ac:dyDescent="0.3">
      <c r="A5332">
        <v>0</v>
      </c>
      <c r="B5332">
        <v>-6.5000000000000002E-2</v>
      </c>
      <c r="C5332">
        <v>-1.0960000000000001</v>
      </c>
      <c r="D5332">
        <v>-2.0569999999999999</v>
      </c>
      <c r="E5332">
        <v>-2.931</v>
      </c>
      <c r="F5332">
        <v>-3.109</v>
      </c>
      <c r="G5332">
        <v>4.5999999999999996</v>
      </c>
      <c r="H5332">
        <v>-0.01</v>
      </c>
      <c r="I5332">
        <v>4.0549999999999997</v>
      </c>
      <c r="J5332">
        <v>-0.108</v>
      </c>
      <c r="K5332">
        <v>-1.1080000000000001</v>
      </c>
      <c r="L5332">
        <v>-2.1040000000000001</v>
      </c>
      <c r="M5332">
        <v>-2.9470000000000001</v>
      </c>
      <c r="N5332">
        <v>-3.19</v>
      </c>
      <c r="O5332">
        <v>1.212</v>
      </c>
      <c r="P5332">
        <v>1.212</v>
      </c>
      <c r="Q5332">
        <v>1.206</v>
      </c>
      <c r="R5332">
        <v>0.996</v>
      </c>
      <c r="S5332">
        <v>0.48199999999999998</v>
      </c>
    </row>
    <row r="5333" spans="1:19" x14ac:dyDescent="0.3">
      <c r="A5333">
        <v>60</v>
      </c>
      <c r="B5333">
        <v>-6.5000000000000002E-2</v>
      </c>
      <c r="C5333">
        <v>-1.0960000000000001</v>
      </c>
      <c r="D5333">
        <v>-2.0569999999999999</v>
      </c>
      <c r="E5333">
        <v>-2.931</v>
      </c>
      <c r="F5333">
        <v>-3.109</v>
      </c>
      <c r="G5333">
        <v>4.5999999999999996</v>
      </c>
      <c r="H5333">
        <v>-0.01</v>
      </c>
      <c r="I5333">
        <v>4.0549999999999997</v>
      </c>
      <c r="J5333">
        <v>-0.105</v>
      </c>
      <c r="K5333">
        <v>-1.109</v>
      </c>
      <c r="L5333">
        <v>-2.1139999999999999</v>
      </c>
      <c r="M5333">
        <v>-2.9569999999999999</v>
      </c>
      <c r="N5333">
        <v>-3.161</v>
      </c>
      <c r="O5333">
        <v>1.2050000000000001</v>
      </c>
      <c r="P5333">
        <v>1.2190000000000001</v>
      </c>
      <c r="Q5333">
        <v>1.2390000000000001</v>
      </c>
      <c r="R5333">
        <v>1.036</v>
      </c>
      <c r="S5333">
        <v>0.41</v>
      </c>
    </row>
    <row r="5334" spans="1:19" x14ac:dyDescent="0.3">
      <c r="A5334">
        <v>120</v>
      </c>
      <c r="B5334">
        <v>-6.5000000000000002E-2</v>
      </c>
      <c r="C5334">
        <v>-1.0960000000000001</v>
      </c>
      <c r="D5334">
        <v>-2.0569999999999999</v>
      </c>
      <c r="E5334">
        <v>-2.931</v>
      </c>
      <c r="F5334">
        <v>-3.109</v>
      </c>
      <c r="G5334">
        <v>4.5999999999999996</v>
      </c>
      <c r="H5334">
        <v>-0.01</v>
      </c>
      <c r="I5334">
        <v>4.0549999999999997</v>
      </c>
      <c r="J5334">
        <v>-0.11</v>
      </c>
      <c r="K5334">
        <v>-1.107</v>
      </c>
      <c r="L5334">
        <v>-2.1030000000000002</v>
      </c>
      <c r="M5334">
        <v>-2.9390000000000001</v>
      </c>
      <c r="N5334">
        <v>-3.1549999999999998</v>
      </c>
      <c r="O5334">
        <v>1.2090000000000001</v>
      </c>
      <c r="P5334">
        <v>1.208</v>
      </c>
      <c r="Q5334">
        <v>1.194</v>
      </c>
      <c r="R5334">
        <v>0.98099999999999998</v>
      </c>
      <c r="S5334">
        <v>0.40799999999999997</v>
      </c>
    </row>
    <row r="5335" spans="1:19" x14ac:dyDescent="0.3">
      <c r="A5335">
        <v>180</v>
      </c>
      <c r="B5335">
        <v>-6.5000000000000002E-2</v>
      </c>
      <c r="C5335">
        <v>-1.0960000000000001</v>
      </c>
      <c r="D5335">
        <v>-2.0569999999999999</v>
      </c>
      <c r="E5335">
        <v>-2.931</v>
      </c>
      <c r="F5335">
        <v>-3.109</v>
      </c>
      <c r="G5335">
        <v>4.5999999999999996</v>
      </c>
      <c r="H5335">
        <v>-0.01</v>
      </c>
      <c r="I5335">
        <v>4.0549999999999997</v>
      </c>
      <c r="J5335">
        <v>-0.11600000000000001</v>
      </c>
      <c r="K5335">
        <v>-1.1140000000000001</v>
      </c>
      <c r="L5335">
        <v>-2.11</v>
      </c>
      <c r="M5335">
        <v>-2.95</v>
      </c>
      <c r="N5335">
        <v>-3.149</v>
      </c>
      <c r="O5335">
        <v>1.216</v>
      </c>
      <c r="P5335">
        <v>1.2250000000000001</v>
      </c>
      <c r="Q5335">
        <v>1.218</v>
      </c>
      <c r="R5335">
        <v>1.0169999999999999</v>
      </c>
      <c r="S5335">
        <v>0.40600000000000003</v>
      </c>
    </row>
    <row r="5336" spans="1:19" x14ac:dyDescent="0.3">
      <c r="A5336">
        <v>240</v>
      </c>
      <c r="B5336">
        <v>-6.5000000000000002E-2</v>
      </c>
      <c r="C5336">
        <v>-1.0960000000000001</v>
      </c>
      <c r="D5336">
        <v>-2.0569999999999999</v>
      </c>
      <c r="E5336">
        <v>-2.931</v>
      </c>
      <c r="F5336">
        <v>-3.109</v>
      </c>
      <c r="G5336">
        <v>4.5999999999999996</v>
      </c>
      <c r="H5336">
        <v>-0.01</v>
      </c>
      <c r="I5336">
        <v>4.0549999999999997</v>
      </c>
      <c r="J5336">
        <v>-0.113</v>
      </c>
      <c r="K5336">
        <v>-1.111</v>
      </c>
      <c r="L5336">
        <v>-2.105</v>
      </c>
      <c r="M5336">
        <v>-2.956</v>
      </c>
      <c r="N5336">
        <v>-3.1429999999999998</v>
      </c>
      <c r="O5336">
        <v>1.2090000000000001</v>
      </c>
      <c r="P5336">
        <v>1.21</v>
      </c>
      <c r="Q5336">
        <v>1.198</v>
      </c>
      <c r="R5336">
        <v>1.0269999999999999</v>
      </c>
      <c r="S5336">
        <v>0.40400000000000003</v>
      </c>
    </row>
    <row r="5337" spans="1:19" x14ac:dyDescent="0.3">
      <c r="A5337">
        <v>300</v>
      </c>
      <c r="B5337">
        <v>-6.5000000000000002E-2</v>
      </c>
      <c r="C5337">
        <v>-1.0960000000000001</v>
      </c>
      <c r="D5337">
        <v>-2.0569999999999999</v>
      </c>
      <c r="E5337">
        <v>-2.931</v>
      </c>
      <c r="F5337">
        <v>-3.109</v>
      </c>
      <c r="G5337">
        <v>4.5999999999999996</v>
      </c>
      <c r="H5337">
        <v>-0.01</v>
      </c>
      <c r="I5337">
        <v>4.0549999999999997</v>
      </c>
      <c r="J5337">
        <v>-0.11600000000000001</v>
      </c>
      <c r="K5337">
        <v>-1.1120000000000001</v>
      </c>
      <c r="L5337">
        <v>-2.1059999999999999</v>
      </c>
      <c r="M5337">
        <v>-2.9510000000000001</v>
      </c>
      <c r="N5337">
        <v>-3.1360000000000001</v>
      </c>
      <c r="O5337">
        <v>1.212</v>
      </c>
      <c r="P5337">
        <v>1.2190000000000001</v>
      </c>
      <c r="Q5337">
        <v>1.204</v>
      </c>
      <c r="R5337">
        <v>1.006</v>
      </c>
      <c r="S5337">
        <v>0.40200000000000002</v>
      </c>
    </row>
    <row r="5338" spans="1:19" x14ac:dyDescent="0.3">
      <c r="A5338">
        <v>360</v>
      </c>
      <c r="B5338">
        <v>-6.5000000000000002E-2</v>
      </c>
      <c r="C5338">
        <v>-1.0960000000000001</v>
      </c>
      <c r="D5338">
        <v>-2.0569999999999999</v>
      </c>
      <c r="E5338">
        <v>-2.931</v>
      </c>
      <c r="F5338">
        <v>-3.109</v>
      </c>
      <c r="G5338">
        <v>4.5999999999999996</v>
      </c>
      <c r="H5338">
        <v>-0.01</v>
      </c>
      <c r="I5338">
        <v>4.0549999999999997</v>
      </c>
      <c r="J5338">
        <v>-0.11600000000000001</v>
      </c>
      <c r="K5338">
        <v>-1.1120000000000001</v>
      </c>
      <c r="L5338">
        <v>-2.109</v>
      </c>
      <c r="M5338">
        <v>-2.9460000000000002</v>
      </c>
      <c r="N5338">
        <v>-3.13</v>
      </c>
      <c r="O5338">
        <v>1.2090000000000001</v>
      </c>
      <c r="P5338">
        <v>1.2150000000000001</v>
      </c>
      <c r="Q5338">
        <v>1.2130000000000001</v>
      </c>
      <c r="R5338">
        <v>0.98699999999999999</v>
      </c>
      <c r="S5338">
        <v>0.4</v>
      </c>
    </row>
    <row r="5339" spans="1:19" x14ac:dyDescent="0.3">
      <c r="A5339">
        <v>420</v>
      </c>
      <c r="B5339">
        <v>-6.5000000000000002E-2</v>
      </c>
      <c r="C5339">
        <v>-1.0960000000000001</v>
      </c>
      <c r="D5339">
        <v>-2.0569999999999999</v>
      </c>
      <c r="E5339">
        <v>-2.931</v>
      </c>
      <c r="F5339">
        <v>-3.109</v>
      </c>
      <c r="G5339">
        <v>4.5999999999999996</v>
      </c>
      <c r="H5339">
        <v>-0.01</v>
      </c>
      <c r="I5339">
        <v>4.0549999999999997</v>
      </c>
      <c r="J5339">
        <v>-0.11700000000000001</v>
      </c>
      <c r="K5339">
        <v>-1.1120000000000001</v>
      </c>
      <c r="L5339">
        <v>-2.1080000000000001</v>
      </c>
      <c r="M5339">
        <v>-2.9420000000000002</v>
      </c>
      <c r="N5339">
        <v>-3.125</v>
      </c>
      <c r="O5339">
        <v>1.208</v>
      </c>
      <c r="P5339">
        <v>1.214</v>
      </c>
      <c r="Q5339">
        <v>1.2090000000000001</v>
      </c>
      <c r="R5339">
        <v>0.97599999999999998</v>
      </c>
      <c r="S5339">
        <v>0.39900000000000002</v>
      </c>
    </row>
    <row r="5340" spans="1:19" x14ac:dyDescent="0.3">
      <c r="A5340">
        <v>480</v>
      </c>
      <c r="B5340">
        <v>-6.5000000000000002E-2</v>
      </c>
      <c r="C5340">
        <v>-1.0960000000000001</v>
      </c>
      <c r="D5340">
        <v>-2.0569999999999999</v>
      </c>
      <c r="E5340">
        <v>-2.931</v>
      </c>
      <c r="F5340">
        <v>-3.109</v>
      </c>
      <c r="G5340">
        <v>4.5999999999999996</v>
      </c>
      <c r="H5340">
        <v>-0.01</v>
      </c>
      <c r="I5340">
        <v>4.0549999999999997</v>
      </c>
      <c r="J5340">
        <v>-0.11899999999999999</v>
      </c>
      <c r="K5340">
        <v>-1.113</v>
      </c>
      <c r="L5340">
        <v>-2.1070000000000002</v>
      </c>
      <c r="M5340">
        <v>-2.9390000000000001</v>
      </c>
      <c r="N5340">
        <v>-3.12</v>
      </c>
      <c r="O5340">
        <v>1.208</v>
      </c>
      <c r="P5340">
        <v>1.2150000000000001</v>
      </c>
      <c r="Q5340">
        <v>1.2070000000000001</v>
      </c>
      <c r="R5340">
        <v>0.97099999999999997</v>
      </c>
      <c r="S5340">
        <v>0.39700000000000002</v>
      </c>
    </row>
    <row r="5341" spans="1:19" x14ac:dyDescent="0.3">
      <c r="A5341">
        <v>540</v>
      </c>
      <c r="B5341">
        <v>-6.5000000000000002E-2</v>
      </c>
      <c r="C5341">
        <v>-1.0960000000000001</v>
      </c>
      <c r="D5341">
        <v>-2.0569999999999999</v>
      </c>
      <c r="E5341">
        <v>-2.931</v>
      </c>
      <c r="F5341">
        <v>-3.109</v>
      </c>
      <c r="G5341">
        <v>4.5999999999999996</v>
      </c>
      <c r="H5341">
        <v>-0.01</v>
      </c>
      <c r="I5341">
        <v>4.0549999999999997</v>
      </c>
      <c r="J5341">
        <v>-0.12</v>
      </c>
      <c r="K5341">
        <v>-1.113</v>
      </c>
      <c r="L5341">
        <v>-2.1070000000000002</v>
      </c>
      <c r="M5341">
        <v>-2.9350000000000001</v>
      </c>
      <c r="N5341">
        <v>-3.1139999999999999</v>
      </c>
      <c r="O5341">
        <v>1.206</v>
      </c>
      <c r="P5341">
        <v>1.214</v>
      </c>
      <c r="Q5341">
        <v>1.2070000000000001</v>
      </c>
      <c r="R5341">
        <v>0.96499999999999997</v>
      </c>
      <c r="S5341">
        <v>0.39500000000000002</v>
      </c>
    </row>
    <row r="5342" spans="1:19" x14ac:dyDescent="0.3">
      <c r="A5342">
        <v>600</v>
      </c>
      <c r="B5342">
        <v>-6.5000000000000002E-2</v>
      </c>
      <c r="C5342">
        <v>-1.0960000000000001</v>
      </c>
      <c r="D5342">
        <v>-2.0569999999999999</v>
      </c>
      <c r="E5342">
        <v>-2.931</v>
      </c>
      <c r="F5342">
        <v>-3.109</v>
      </c>
      <c r="G5342">
        <v>4.5999999999999996</v>
      </c>
      <c r="H5342">
        <v>-0.01</v>
      </c>
      <c r="I5342">
        <v>4.0549999999999997</v>
      </c>
      <c r="J5342">
        <v>-0.121</v>
      </c>
      <c r="K5342">
        <v>-1.113</v>
      </c>
      <c r="L5342">
        <v>-2.1070000000000002</v>
      </c>
      <c r="M5342">
        <v>-2.9319999999999999</v>
      </c>
      <c r="N5342">
        <v>-3.109</v>
      </c>
      <c r="O5342">
        <v>1.206</v>
      </c>
      <c r="P5342">
        <v>1.2130000000000001</v>
      </c>
      <c r="Q5342">
        <v>1.208</v>
      </c>
      <c r="R5342">
        <v>0.96</v>
      </c>
      <c r="S5342">
        <v>0.39400000000000002</v>
      </c>
    </row>
    <row r="5344" spans="1:19" x14ac:dyDescent="0.3">
      <c r="A5344" t="s">
        <v>0</v>
      </c>
      <c r="B5344" t="s">
        <v>412</v>
      </c>
    </row>
    <row r="5345" spans="1:19" x14ac:dyDescent="0.3">
      <c r="A5345">
        <v>0</v>
      </c>
      <c r="B5345">
        <v>-6.5000000000000002E-2</v>
      </c>
      <c r="C5345">
        <v>-1.0960000000000001</v>
      </c>
      <c r="D5345">
        <v>-2.0569999999999999</v>
      </c>
      <c r="E5345">
        <v>-2.9260000000000002</v>
      </c>
      <c r="F5345">
        <v>-3.1</v>
      </c>
      <c r="G5345">
        <v>4.5999999999999996</v>
      </c>
      <c r="H5345">
        <v>-0.01</v>
      </c>
      <c r="I5345">
        <v>4.0549999999999997</v>
      </c>
      <c r="J5345">
        <v>-0.108</v>
      </c>
      <c r="K5345">
        <v>-1.1080000000000001</v>
      </c>
      <c r="L5345">
        <v>-2.1040000000000001</v>
      </c>
      <c r="M5345">
        <v>-2.9430000000000001</v>
      </c>
      <c r="N5345">
        <v>-3.18</v>
      </c>
      <c r="O5345">
        <v>1.212</v>
      </c>
      <c r="P5345">
        <v>1.212</v>
      </c>
      <c r="Q5345">
        <v>1.206</v>
      </c>
      <c r="R5345">
        <v>0.99099999999999999</v>
      </c>
      <c r="S5345">
        <v>0.47899999999999998</v>
      </c>
    </row>
    <row r="5346" spans="1:19" x14ac:dyDescent="0.3">
      <c r="A5346">
        <v>60</v>
      </c>
      <c r="B5346">
        <v>-6.5000000000000002E-2</v>
      </c>
      <c r="C5346">
        <v>-1.0960000000000001</v>
      </c>
      <c r="D5346">
        <v>-2.0569999999999999</v>
      </c>
      <c r="E5346">
        <v>-2.9260000000000002</v>
      </c>
      <c r="F5346">
        <v>-3.1</v>
      </c>
      <c r="G5346">
        <v>4.5999999999999996</v>
      </c>
      <c r="H5346">
        <v>-0.01</v>
      </c>
      <c r="I5346">
        <v>4.0549999999999997</v>
      </c>
      <c r="J5346">
        <v>-0.105</v>
      </c>
      <c r="K5346">
        <v>-1.109</v>
      </c>
      <c r="L5346">
        <v>-2.1139999999999999</v>
      </c>
      <c r="M5346">
        <v>-2.9510000000000001</v>
      </c>
      <c r="N5346">
        <v>-3.1509999999999998</v>
      </c>
      <c r="O5346">
        <v>1.2050000000000001</v>
      </c>
      <c r="P5346">
        <v>1.2190000000000001</v>
      </c>
      <c r="Q5346">
        <v>1.238</v>
      </c>
      <c r="R5346">
        <v>1.0289999999999999</v>
      </c>
      <c r="S5346">
        <v>0.40699999999999997</v>
      </c>
    </row>
    <row r="5347" spans="1:19" x14ac:dyDescent="0.3">
      <c r="A5347">
        <v>120</v>
      </c>
      <c r="B5347">
        <v>-6.5000000000000002E-2</v>
      </c>
      <c r="C5347">
        <v>-1.0960000000000001</v>
      </c>
      <c r="D5347">
        <v>-2.0569999999999999</v>
      </c>
      <c r="E5347">
        <v>-2.9260000000000002</v>
      </c>
      <c r="F5347">
        <v>-3.1</v>
      </c>
      <c r="G5347">
        <v>4.5999999999999996</v>
      </c>
      <c r="H5347">
        <v>-0.01</v>
      </c>
      <c r="I5347">
        <v>4.0549999999999997</v>
      </c>
      <c r="J5347">
        <v>-0.11</v>
      </c>
      <c r="K5347">
        <v>-1.107</v>
      </c>
      <c r="L5347">
        <v>-2.1030000000000002</v>
      </c>
      <c r="M5347">
        <v>-2.9340000000000002</v>
      </c>
      <c r="N5347">
        <v>-3.145</v>
      </c>
      <c r="O5347">
        <v>1.2090000000000001</v>
      </c>
      <c r="P5347">
        <v>1.208</v>
      </c>
      <c r="Q5347">
        <v>1.194</v>
      </c>
      <c r="R5347">
        <v>0.97499999999999998</v>
      </c>
      <c r="S5347">
        <v>0.40500000000000003</v>
      </c>
    </row>
    <row r="5348" spans="1:19" x14ac:dyDescent="0.3">
      <c r="A5348">
        <v>180</v>
      </c>
      <c r="B5348">
        <v>-6.5000000000000002E-2</v>
      </c>
      <c r="C5348">
        <v>-1.0960000000000001</v>
      </c>
      <c r="D5348">
        <v>-2.0569999999999999</v>
      </c>
      <c r="E5348">
        <v>-2.9260000000000002</v>
      </c>
      <c r="F5348">
        <v>-3.1</v>
      </c>
      <c r="G5348">
        <v>4.5999999999999996</v>
      </c>
      <c r="H5348">
        <v>-0.01</v>
      </c>
      <c r="I5348">
        <v>4.0549999999999997</v>
      </c>
      <c r="J5348">
        <v>-0.11600000000000001</v>
      </c>
      <c r="K5348">
        <v>-1.1140000000000001</v>
      </c>
      <c r="L5348">
        <v>-2.11</v>
      </c>
      <c r="M5348">
        <v>-2.9449999999999998</v>
      </c>
      <c r="N5348">
        <v>-3.1389999999999998</v>
      </c>
      <c r="O5348">
        <v>1.216</v>
      </c>
      <c r="P5348">
        <v>1.2250000000000001</v>
      </c>
      <c r="Q5348">
        <v>1.2170000000000001</v>
      </c>
      <c r="R5348">
        <v>1.012</v>
      </c>
      <c r="S5348">
        <v>0.40300000000000002</v>
      </c>
    </row>
    <row r="5349" spans="1:19" x14ac:dyDescent="0.3">
      <c r="A5349">
        <v>240</v>
      </c>
      <c r="B5349">
        <v>-6.5000000000000002E-2</v>
      </c>
      <c r="C5349">
        <v>-1.0960000000000001</v>
      </c>
      <c r="D5349">
        <v>-2.0569999999999999</v>
      </c>
      <c r="E5349">
        <v>-2.9260000000000002</v>
      </c>
      <c r="F5349">
        <v>-3.1</v>
      </c>
      <c r="G5349">
        <v>4.5999999999999996</v>
      </c>
      <c r="H5349">
        <v>-0.01</v>
      </c>
      <c r="I5349">
        <v>4.0549999999999997</v>
      </c>
      <c r="J5349">
        <v>-0.113</v>
      </c>
      <c r="K5349">
        <v>-1.111</v>
      </c>
      <c r="L5349">
        <v>-2.1040000000000001</v>
      </c>
      <c r="M5349">
        <v>-2.95</v>
      </c>
      <c r="N5349">
        <v>-3.1339999999999999</v>
      </c>
      <c r="O5349">
        <v>1.2090000000000001</v>
      </c>
      <c r="P5349">
        <v>1.21</v>
      </c>
      <c r="Q5349">
        <v>1.198</v>
      </c>
      <c r="R5349">
        <v>1.02</v>
      </c>
      <c r="S5349">
        <v>0.40100000000000002</v>
      </c>
    </row>
    <row r="5350" spans="1:19" x14ac:dyDescent="0.3">
      <c r="A5350">
        <v>300</v>
      </c>
      <c r="B5350">
        <v>-6.5000000000000002E-2</v>
      </c>
      <c r="C5350">
        <v>-1.0960000000000001</v>
      </c>
      <c r="D5350">
        <v>-2.0569999999999999</v>
      </c>
      <c r="E5350">
        <v>-2.9260000000000002</v>
      </c>
      <c r="F5350">
        <v>-3.1</v>
      </c>
      <c r="G5350">
        <v>4.5999999999999996</v>
      </c>
      <c r="H5350">
        <v>-0.01</v>
      </c>
      <c r="I5350">
        <v>4.0549999999999997</v>
      </c>
      <c r="J5350">
        <v>-0.11600000000000001</v>
      </c>
      <c r="K5350">
        <v>-1.1120000000000001</v>
      </c>
      <c r="L5350">
        <v>-2.1059999999999999</v>
      </c>
      <c r="M5350">
        <v>-2.9460000000000002</v>
      </c>
      <c r="N5350">
        <v>-3.1269999999999998</v>
      </c>
      <c r="O5350">
        <v>1.212</v>
      </c>
      <c r="P5350">
        <v>1.2190000000000001</v>
      </c>
      <c r="Q5350">
        <v>1.204</v>
      </c>
      <c r="R5350">
        <v>1</v>
      </c>
      <c r="S5350">
        <v>0.39900000000000002</v>
      </c>
    </row>
    <row r="5351" spans="1:19" x14ac:dyDescent="0.3">
      <c r="A5351">
        <v>360</v>
      </c>
      <c r="B5351">
        <v>-6.5000000000000002E-2</v>
      </c>
      <c r="C5351">
        <v>-1.0960000000000001</v>
      </c>
      <c r="D5351">
        <v>-2.0569999999999999</v>
      </c>
      <c r="E5351">
        <v>-2.9260000000000002</v>
      </c>
      <c r="F5351">
        <v>-3.1</v>
      </c>
      <c r="G5351">
        <v>4.5999999999999996</v>
      </c>
      <c r="H5351">
        <v>-0.01</v>
      </c>
      <c r="I5351">
        <v>4.0549999999999997</v>
      </c>
      <c r="J5351">
        <v>-0.11600000000000001</v>
      </c>
      <c r="K5351">
        <v>-1.1120000000000001</v>
      </c>
      <c r="L5351">
        <v>-2.1080000000000001</v>
      </c>
      <c r="M5351">
        <v>-2.9409999999999998</v>
      </c>
      <c r="N5351">
        <v>-3.121</v>
      </c>
      <c r="O5351">
        <v>1.2090000000000001</v>
      </c>
      <c r="P5351">
        <v>1.2150000000000001</v>
      </c>
      <c r="Q5351">
        <v>1.2130000000000001</v>
      </c>
      <c r="R5351">
        <v>0.98099999999999998</v>
      </c>
      <c r="S5351">
        <v>0.39700000000000002</v>
      </c>
    </row>
    <row r="5352" spans="1:19" x14ac:dyDescent="0.3">
      <c r="A5352">
        <v>420</v>
      </c>
      <c r="B5352">
        <v>-6.5000000000000002E-2</v>
      </c>
      <c r="C5352">
        <v>-1.0960000000000001</v>
      </c>
      <c r="D5352">
        <v>-2.0569999999999999</v>
      </c>
      <c r="E5352">
        <v>-2.9260000000000002</v>
      </c>
      <c r="F5352">
        <v>-3.1</v>
      </c>
      <c r="G5352">
        <v>4.5999999999999996</v>
      </c>
      <c r="H5352">
        <v>-0.01</v>
      </c>
      <c r="I5352">
        <v>4.0549999999999997</v>
      </c>
      <c r="J5352">
        <v>-0.11700000000000001</v>
      </c>
      <c r="K5352">
        <v>-1.111</v>
      </c>
      <c r="L5352">
        <v>-2.1080000000000001</v>
      </c>
      <c r="M5352">
        <v>-2.9359999999999999</v>
      </c>
      <c r="N5352">
        <v>-3.1160000000000001</v>
      </c>
      <c r="O5352">
        <v>1.208</v>
      </c>
      <c r="P5352">
        <v>1.2130000000000001</v>
      </c>
      <c r="Q5352">
        <v>1.2090000000000001</v>
      </c>
      <c r="R5352">
        <v>0.97</v>
      </c>
      <c r="S5352">
        <v>0.39600000000000002</v>
      </c>
    </row>
    <row r="5353" spans="1:19" x14ac:dyDescent="0.3">
      <c r="A5353">
        <v>480</v>
      </c>
      <c r="B5353">
        <v>-6.5000000000000002E-2</v>
      </c>
      <c r="C5353">
        <v>-1.0960000000000001</v>
      </c>
      <c r="D5353">
        <v>-2.0569999999999999</v>
      </c>
      <c r="E5353">
        <v>-2.9260000000000002</v>
      </c>
      <c r="F5353">
        <v>-3.1</v>
      </c>
      <c r="G5353">
        <v>4.5999999999999996</v>
      </c>
      <c r="H5353">
        <v>-0.01</v>
      </c>
      <c r="I5353">
        <v>4.0549999999999997</v>
      </c>
      <c r="J5353">
        <v>-0.11899999999999999</v>
      </c>
      <c r="K5353">
        <v>-1.113</v>
      </c>
      <c r="L5353">
        <v>-2.1059999999999999</v>
      </c>
      <c r="M5353">
        <v>-2.9329999999999998</v>
      </c>
      <c r="N5353">
        <v>-3.11</v>
      </c>
      <c r="O5353">
        <v>1.208</v>
      </c>
      <c r="P5353">
        <v>1.2150000000000001</v>
      </c>
      <c r="Q5353">
        <v>1.206</v>
      </c>
      <c r="R5353">
        <v>0.96399999999999997</v>
      </c>
      <c r="S5353">
        <v>0.39400000000000002</v>
      </c>
    </row>
    <row r="5354" spans="1:19" x14ac:dyDescent="0.3">
      <c r="A5354">
        <v>540</v>
      </c>
      <c r="B5354">
        <v>-6.5000000000000002E-2</v>
      </c>
      <c r="C5354">
        <v>-1.0960000000000001</v>
      </c>
      <c r="D5354">
        <v>-2.0569999999999999</v>
      </c>
      <c r="E5354">
        <v>-2.9260000000000002</v>
      </c>
      <c r="F5354">
        <v>-3.1</v>
      </c>
      <c r="G5354">
        <v>4.5999999999999996</v>
      </c>
      <c r="H5354">
        <v>-0.01</v>
      </c>
      <c r="I5354">
        <v>4.0549999999999997</v>
      </c>
      <c r="J5354">
        <v>-0.12</v>
      </c>
      <c r="K5354">
        <v>-1.113</v>
      </c>
      <c r="L5354">
        <v>-2.1059999999999999</v>
      </c>
      <c r="M5354">
        <v>-2.93</v>
      </c>
      <c r="N5354">
        <v>-3.105</v>
      </c>
      <c r="O5354">
        <v>1.2070000000000001</v>
      </c>
      <c r="P5354">
        <v>1.214</v>
      </c>
      <c r="Q5354">
        <v>1.206</v>
      </c>
      <c r="R5354">
        <v>0.95899999999999996</v>
      </c>
      <c r="S5354">
        <v>0.39200000000000002</v>
      </c>
    </row>
    <row r="5355" spans="1:19" x14ac:dyDescent="0.3">
      <c r="A5355">
        <v>600</v>
      </c>
      <c r="B5355">
        <v>-6.5000000000000002E-2</v>
      </c>
      <c r="C5355">
        <v>-1.0960000000000001</v>
      </c>
      <c r="D5355">
        <v>-2.0569999999999999</v>
      </c>
      <c r="E5355">
        <v>-2.9260000000000002</v>
      </c>
      <c r="F5355">
        <v>-3.1</v>
      </c>
      <c r="G5355">
        <v>4.5999999999999996</v>
      </c>
      <c r="H5355">
        <v>-0.01</v>
      </c>
      <c r="I5355">
        <v>4.0549999999999997</v>
      </c>
      <c r="J5355">
        <v>-0.121</v>
      </c>
      <c r="K5355">
        <v>-1.113</v>
      </c>
      <c r="L5355">
        <v>-2.1070000000000002</v>
      </c>
      <c r="M5355">
        <v>-2.9260000000000002</v>
      </c>
      <c r="N5355">
        <v>-3.1</v>
      </c>
      <c r="O5355">
        <v>1.206</v>
      </c>
      <c r="P5355">
        <v>1.2130000000000001</v>
      </c>
      <c r="Q5355">
        <v>1.208</v>
      </c>
      <c r="R5355">
        <v>0.95399999999999996</v>
      </c>
      <c r="S5355">
        <v>0.39100000000000001</v>
      </c>
    </row>
    <row r="5357" spans="1:19" x14ac:dyDescent="0.3">
      <c r="A5357" t="s">
        <v>0</v>
      </c>
      <c r="B5357" t="s">
        <v>413</v>
      </c>
    </row>
    <row r="5358" spans="1:19" x14ac:dyDescent="0.3">
      <c r="A5358">
        <v>0</v>
      </c>
      <c r="B5358">
        <v>-6.6000000000000003E-2</v>
      </c>
      <c r="C5358">
        <v>-1.0960000000000001</v>
      </c>
      <c r="D5358">
        <v>-2.0569999999999999</v>
      </c>
      <c r="E5358">
        <v>-2.9209999999999998</v>
      </c>
      <c r="F5358">
        <v>-3.0910000000000002</v>
      </c>
      <c r="G5358">
        <v>4.5999999999999996</v>
      </c>
      <c r="H5358">
        <v>-0.01</v>
      </c>
      <c r="I5358">
        <v>4.0549999999999997</v>
      </c>
      <c r="J5358">
        <v>-0.108</v>
      </c>
      <c r="K5358">
        <v>-1.1080000000000001</v>
      </c>
      <c r="L5358">
        <v>-2.1040000000000001</v>
      </c>
      <c r="M5358">
        <v>-2.9369999999999998</v>
      </c>
      <c r="N5358">
        <v>-3.17</v>
      </c>
      <c r="O5358">
        <v>1.212</v>
      </c>
      <c r="P5358">
        <v>1.212</v>
      </c>
      <c r="Q5358">
        <v>1.206</v>
      </c>
      <c r="R5358">
        <v>0.98499999999999999</v>
      </c>
      <c r="S5358">
        <v>0.47499999999999998</v>
      </c>
    </row>
    <row r="5359" spans="1:19" x14ac:dyDescent="0.3">
      <c r="A5359">
        <v>60</v>
      </c>
      <c r="B5359">
        <v>-6.6000000000000003E-2</v>
      </c>
      <c r="C5359">
        <v>-1.0960000000000001</v>
      </c>
      <c r="D5359">
        <v>-2.0569999999999999</v>
      </c>
      <c r="E5359">
        <v>-2.9209999999999998</v>
      </c>
      <c r="F5359">
        <v>-3.0910000000000002</v>
      </c>
      <c r="G5359">
        <v>4.5999999999999996</v>
      </c>
      <c r="H5359">
        <v>-0.01</v>
      </c>
      <c r="I5359">
        <v>4.0549999999999997</v>
      </c>
      <c r="J5359">
        <v>-0.105</v>
      </c>
      <c r="K5359">
        <v>-1.109</v>
      </c>
      <c r="L5359">
        <v>-2.1139999999999999</v>
      </c>
      <c r="M5359">
        <v>-2.9460000000000002</v>
      </c>
      <c r="N5359">
        <v>-3.141</v>
      </c>
      <c r="O5359">
        <v>1.2050000000000001</v>
      </c>
      <c r="P5359">
        <v>1.2190000000000001</v>
      </c>
      <c r="Q5359">
        <v>1.2370000000000001</v>
      </c>
      <c r="R5359">
        <v>1.0229999999999999</v>
      </c>
      <c r="S5359">
        <v>0.40400000000000003</v>
      </c>
    </row>
    <row r="5360" spans="1:19" x14ac:dyDescent="0.3">
      <c r="A5360">
        <v>120</v>
      </c>
      <c r="B5360">
        <v>-6.6000000000000003E-2</v>
      </c>
      <c r="C5360">
        <v>-1.0960000000000001</v>
      </c>
      <c r="D5360">
        <v>-2.0569999999999999</v>
      </c>
      <c r="E5360">
        <v>-2.9209999999999998</v>
      </c>
      <c r="F5360">
        <v>-3.0910000000000002</v>
      </c>
      <c r="G5360">
        <v>4.5999999999999996</v>
      </c>
      <c r="H5360">
        <v>-0.01</v>
      </c>
      <c r="I5360">
        <v>4.0549999999999997</v>
      </c>
      <c r="J5360">
        <v>-0.11</v>
      </c>
      <c r="K5360">
        <v>-1.107</v>
      </c>
      <c r="L5360">
        <v>-2.1030000000000002</v>
      </c>
      <c r="M5360">
        <v>-2.9289999999999998</v>
      </c>
      <c r="N5360">
        <v>-3.1349999999999998</v>
      </c>
      <c r="O5360">
        <v>1.2090000000000001</v>
      </c>
      <c r="P5360">
        <v>1.208</v>
      </c>
      <c r="Q5360">
        <v>1.1930000000000001</v>
      </c>
      <c r="R5360">
        <v>0.97</v>
      </c>
      <c r="S5360">
        <v>0.40200000000000002</v>
      </c>
    </row>
    <row r="5361" spans="1:19" x14ac:dyDescent="0.3">
      <c r="A5361">
        <v>180</v>
      </c>
      <c r="B5361">
        <v>-6.6000000000000003E-2</v>
      </c>
      <c r="C5361">
        <v>-1.0960000000000001</v>
      </c>
      <c r="D5361">
        <v>-2.0569999999999999</v>
      </c>
      <c r="E5361">
        <v>-2.9209999999999998</v>
      </c>
      <c r="F5361">
        <v>-3.0910000000000002</v>
      </c>
      <c r="G5361">
        <v>4.5999999999999996</v>
      </c>
      <c r="H5361">
        <v>-0.01</v>
      </c>
      <c r="I5361">
        <v>4.0549999999999997</v>
      </c>
      <c r="J5361">
        <v>-0.11600000000000001</v>
      </c>
      <c r="K5361">
        <v>-1.113</v>
      </c>
      <c r="L5361">
        <v>-2.11</v>
      </c>
      <c r="M5361">
        <v>-2.94</v>
      </c>
      <c r="N5361">
        <v>-3.13</v>
      </c>
      <c r="O5361">
        <v>1.216</v>
      </c>
      <c r="P5361">
        <v>1.2250000000000001</v>
      </c>
      <c r="Q5361">
        <v>1.2170000000000001</v>
      </c>
      <c r="R5361">
        <v>1.0069999999999999</v>
      </c>
      <c r="S5361">
        <v>0.4</v>
      </c>
    </row>
    <row r="5362" spans="1:19" x14ac:dyDescent="0.3">
      <c r="A5362">
        <v>240</v>
      </c>
      <c r="B5362">
        <v>-6.6000000000000003E-2</v>
      </c>
      <c r="C5362">
        <v>-1.0960000000000001</v>
      </c>
      <c r="D5362">
        <v>-2.0569999999999999</v>
      </c>
      <c r="E5362">
        <v>-2.9209999999999998</v>
      </c>
      <c r="F5362">
        <v>-3.0910000000000002</v>
      </c>
      <c r="G5362">
        <v>4.5999999999999996</v>
      </c>
      <c r="H5362">
        <v>-0.01</v>
      </c>
      <c r="I5362">
        <v>4.0549999999999997</v>
      </c>
      <c r="J5362">
        <v>-0.113</v>
      </c>
      <c r="K5362">
        <v>-1.1100000000000001</v>
      </c>
      <c r="L5362">
        <v>-2.1040000000000001</v>
      </c>
      <c r="M5362">
        <v>-2.9449999999999998</v>
      </c>
      <c r="N5362">
        <v>-3.125</v>
      </c>
      <c r="O5362">
        <v>1.2090000000000001</v>
      </c>
      <c r="P5362">
        <v>1.21</v>
      </c>
      <c r="Q5362">
        <v>1.198</v>
      </c>
      <c r="R5362">
        <v>1.014</v>
      </c>
      <c r="S5362">
        <v>0.39800000000000002</v>
      </c>
    </row>
    <row r="5363" spans="1:19" x14ac:dyDescent="0.3">
      <c r="A5363">
        <v>300</v>
      </c>
      <c r="B5363">
        <v>-6.6000000000000003E-2</v>
      </c>
      <c r="C5363">
        <v>-1.0960000000000001</v>
      </c>
      <c r="D5363">
        <v>-2.0569999999999999</v>
      </c>
      <c r="E5363">
        <v>-2.9209999999999998</v>
      </c>
      <c r="F5363">
        <v>-3.0910000000000002</v>
      </c>
      <c r="G5363">
        <v>4.5999999999999996</v>
      </c>
      <c r="H5363">
        <v>-0.01</v>
      </c>
      <c r="I5363">
        <v>4.0549999999999997</v>
      </c>
      <c r="J5363">
        <v>-0.11600000000000001</v>
      </c>
      <c r="K5363">
        <v>-1.1120000000000001</v>
      </c>
      <c r="L5363">
        <v>-2.1059999999999999</v>
      </c>
      <c r="M5363">
        <v>-2.9409999999999998</v>
      </c>
      <c r="N5363">
        <v>-3.1179999999999999</v>
      </c>
      <c r="O5363">
        <v>1.212</v>
      </c>
      <c r="P5363">
        <v>1.2190000000000001</v>
      </c>
      <c r="Q5363">
        <v>1.204</v>
      </c>
      <c r="R5363">
        <v>0.99299999999999999</v>
      </c>
      <c r="S5363">
        <v>0.39600000000000002</v>
      </c>
    </row>
    <row r="5364" spans="1:19" x14ac:dyDescent="0.3">
      <c r="A5364">
        <v>360</v>
      </c>
      <c r="B5364">
        <v>-6.6000000000000003E-2</v>
      </c>
      <c r="C5364">
        <v>-1.0960000000000001</v>
      </c>
      <c r="D5364">
        <v>-2.0569999999999999</v>
      </c>
      <c r="E5364">
        <v>-2.9209999999999998</v>
      </c>
      <c r="F5364">
        <v>-3.0910000000000002</v>
      </c>
      <c r="G5364">
        <v>4.5999999999999996</v>
      </c>
      <c r="H5364">
        <v>-0.01</v>
      </c>
      <c r="I5364">
        <v>4.0549999999999997</v>
      </c>
      <c r="J5364">
        <v>-0.11600000000000001</v>
      </c>
      <c r="K5364">
        <v>-1.1120000000000001</v>
      </c>
      <c r="L5364">
        <v>-2.1080000000000001</v>
      </c>
      <c r="M5364">
        <v>-2.9359999999999999</v>
      </c>
      <c r="N5364">
        <v>-3.1110000000000002</v>
      </c>
      <c r="O5364">
        <v>1.2090000000000001</v>
      </c>
      <c r="P5364">
        <v>1.2150000000000001</v>
      </c>
      <c r="Q5364">
        <v>1.212</v>
      </c>
      <c r="R5364">
        <v>0.97399999999999998</v>
      </c>
      <c r="S5364">
        <v>0.39400000000000002</v>
      </c>
    </row>
    <row r="5365" spans="1:19" x14ac:dyDescent="0.3">
      <c r="A5365">
        <v>420</v>
      </c>
      <c r="B5365">
        <v>-6.6000000000000003E-2</v>
      </c>
      <c r="C5365">
        <v>-1.0960000000000001</v>
      </c>
      <c r="D5365">
        <v>-2.0569999999999999</v>
      </c>
      <c r="E5365">
        <v>-2.9209999999999998</v>
      </c>
      <c r="F5365">
        <v>-3.0910000000000002</v>
      </c>
      <c r="G5365">
        <v>4.5999999999999996</v>
      </c>
      <c r="H5365">
        <v>-0.01</v>
      </c>
      <c r="I5365">
        <v>4.0549999999999997</v>
      </c>
      <c r="J5365">
        <v>-0.11700000000000001</v>
      </c>
      <c r="K5365">
        <v>-1.111</v>
      </c>
      <c r="L5365">
        <v>-2.1070000000000002</v>
      </c>
      <c r="M5365">
        <v>-2.931</v>
      </c>
      <c r="N5365">
        <v>-3.1070000000000002</v>
      </c>
      <c r="O5365">
        <v>1.208</v>
      </c>
      <c r="P5365">
        <v>1.2130000000000001</v>
      </c>
      <c r="Q5365">
        <v>1.2090000000000001</v>
      </c>
      <c r="R5365">
        <v>0.96299999999999997</v>
      </c>
      <c r="S5365">
        <v>0.39300000000000002</v>
      </c>
    </row>
    <row r="5366" spans="1:19" x14ac:dyDescent="0.3">
      <c r="A5366">
        <v>480</v>
      </c>
      <c r="B5366">
        <v>-6.6000000000000003E-2</v>
      </c>
      <c r="C5366">
        <v>-1.0960000000000001</v>
      </c>
      <c r="D5366">
        <v>-2.0569999999999999</v>
      </c>
      <c r="E5366">
        <v>-2.9209999999999998</v>
      </c>
      <c r="F5366">
        <v>-3.0910000000000002</v>
      </c>
      <c r="G5366">
        <v>4.5999999999999996</v>
      </c>
      <c r="H5366">
        <v>-0.01</v>
      </c>
      <c r="I5366">
        <v>4.0549999999999997</v>
      </c>
      <c r="J5366">
        <v>-0.11899999999999999</v>
      </c>
      <c r="K5366">
        <v>-1.113</v>
      </c>
      <c r="L5366">
        <v>-2.1059999999999999</v>
      </c>
      <c r="M5366">
        <v>-2.9279999999999999</v>
      </c>
      <c r="N5366">
        <v>-3.101</v>
      </c>
      <c r="O5366">
        <v>1.208</v>
      </c>
      <c r="P5366">
        <v>1.2150000000000001</v>
      </c>
      <c r="Q5366">
        <v>1.206</v>
      </c>
      <c r="R5366">
        <v>0.95699999999999996</v>
      </c>
      <c r="S5366">
        <v>0.39100000000000001</v>
      </c>
    </row>
    <row r="5367" spans="1:19" x14ac:dyDescent="0.3">
      <c r="A5367">
        <v>540</v>
      </c>
      <c r="B5367">
        <v>-6.6000000000000003E-2</v>
      </c>
      <c r="C5367">
        <v>-1.0960000000000001</v>
      </c>
      <c r="D5367">
        <v>-2.0569999999999999</v>
      </c>
      <c r="E5367">
        <v>-2.9209999999999998</v>
      </c>
      <c r="F5367">
        <v>-3.0910000000000002</v>
      </c>
      <c r="G5367">
        <v>4.5999999999999996</v>
      </c>
      <c r="H5367">
        <v>-0.01</v>
      </c>
      <c r="I5367">
        <v>4.0549999999999997</v>
      </c>
      <c r="J5367">
        <v>-0.12</v>
      </c>
      <c r="K5367">
        <v>-1.113</v>
      </c>
      <c r="L5367">
        <v>-2.1059999999999999</v>
      </c>
      <c r="M5367">
        <v>-2.9239999999999999</v>
      </c>
      <c r="N5367">
        <v>-3.0960000000000001</v>
      </c>
      <c r="O5367">
        <v>1.2070000000000001</v>
      </c>
      <c r="P5367">
        <v>1.214</v>
      </c>
      <c r="Q5367">
        <v>1.206</v>
      </c>
      <c r="R5367">
        <v>0.95199999999999996</v>
      </c>
      <c r="S5367">
        <v>0.39</v>
      </c>
    </row>
    <row r="5368" spans="1:19" x14ac:dyDescent="0.3">
      <c r="A5368">
        <v>600</v>
      </c>
      <c r="B5368">
        <v>-6.6000000000000003E-2</v>
      </c>
      <c r="C5368">
        <v>-1.0960000000000001</v>
      </c>
      <c r="D5368">
        <v>-2.0569999999999999</v>
      </c>
      <c r="E5368">
        <v>-2.9209999999999998</v>
      </c>
      <c r="F5368">
        <v>-3.0910000000000002</v>
      </c>
      <c r="G5368">
        <v>4.5999999999999996</v>
      </c>
      <c r="H5368">
        <v>-0.01</v>
      </c>
      <c r="I5368">
        <v>4.0549999999999997</v>
      </c>
      <c r="J5368">
        <v>-0.121</v>
      </c>
      <c r="K5368">
        <v>-1.113</v>
      </c>
      <c r="L5368">
        <v>-2.1059999999999999</v>
      </c>
      <c r="M5368">
        <v>-2.9209999999999998</v>
      </c>
      <c r="N5368">
        <v>-3.0910000000000002</v>
      </c>
      <c r="O5368">
        <v>1.206</v>
      </c>
      <c r="P5368">
        <v>1.2130000000000001</v>
      </c>
      <c r="Q5368">
        <v>1.208</v>
      </c>
      <c r="R5368">
        <v>0.94699999999999995</v>
      </c>
      <c r="S5368">
        <v>0.38800000000000001</v>
      </c>
    </row>
    <row r="5370" spans="1:19" x14ac:dyDescent="0.3">
      <c r="A5370" t="s">
        <v>0</v>
      </c>
      <c r="B5370" t="s">
        <v>414</v>
      </c>
    </row>
    <row r="5371" spans="1:19" x14ac:dyDescent="0.3">
      <c r="A5371">
        <v>0</v>
      </c>
      <c r="B5371">
        <v>-6.6000000000000003E-2</v>
      </c>
      <c r="C5371">
        <v>-1.0960000000000001</v>
      </c>
      <c r="D5371">
        <v>-2.0569999999999999</v>
      </c>
      <c r="E5371">
        <v>-2.915</v>
      </c>
      <c r="F5371">
        <v>-3.0819999999999999</v>
      </c>
      <c r="G5371">
        <v>4.5999999999999996</v>
      </c>
      <c r="H5371">
        <v>-0.01</v>
      </c>
      <c r="I5371">
        <v>4.0549999999999997</v>
      </c>
      <c r="J5371">
        <v>-0.108</v>
      </c>
      <c r="K5371">
        <v>-1.1080000000000001</v>
      </c>
      <c r="L5371">
        <v>-2.1040000000000001</v>
      </c>
      <c r="M5371">
        <v>-2.9319999999999999</v>
      </c>
      <c r="N5371">
        <v>-3.16</v>
      </c>
      <c r="O5371">
        <v>1.212</v>
      </c>
      <c r="P5371">
        <v>1.212</v>
      </c>
      <c r="Q5371">
        <v>1.2050000000000001</v>
      </c>
      <c r="R5371">
        <v>0.97899999999999998</v>
      </c>
      <c r="S5371">
        <v>0.47099999999999997</v>
      </c>
    </row>
    <row r="5372" spans="1:19" x14ac:dyDescent="0.3">
      <c r="A5372">
        <v>60</v>
      </c>
      <c r="B5372">
        <v>-6.6000000000000003E-2</v>
      </c>
      <c r="C5372">
        <v>-1.0960000000000001</v>
      </c>
      <c r="D5372">
        <v>-2.0569999999999999</v>
      </c>
      <c r="E5372">
        <v>-2.915</v>
      </c>
      <c r="F5372">
        <v>-3.0819999999999999</v>
      </c>
      <c r="G5372">
        <v>4.5999999999999996</v>
      </c>
      <c r="H5372">
        <v>-0.01</v>
      </c>
      <c r="I5372">
        <v>4.0549999999999997</v>
      </c>
      <c r="J5372">
        <v>-0.105</v>
      </c>
      <c r="K5372">
        <v>-1.109</v>
      </c>
      <c r="L5372">
        <v>-2.113</v>
      </c>
      <c r="M5372">
        <v>-2.9420000000000002</v>
      </c>
      <c r="N5372">
        <v>-3.1320000000000001</v>
      </c>
      <c r="O5372">
        <v>1.204</v>
      </c>
      <c r="P5372">
        <v>1.2190000000000001</v>
      </c>
      <c r="Q5372">
        <v>1.236</v>
      </c>
      <c r="R5372">
        <v>1.018</v>
      </c>
      <c r="S5372">
        <v>0.4</v>
      </c>
    </row>
    <row r="5373" spans="1:19" x14ac:dyDescent="0.3">
      <c r="A5373">
        <v>120</v>
      </c>
      <c r="B5373">
        <v>-6.6000000000000003E-2</v>
      </c>
      <c r="C5373">
        <v>-1.0960000000000001</v>
      </c>
      <c r="D5373">
        <v>-2.0569999999999999</v>
      </c>
      <c r="E5373">
        <v>-2.915</v>
      </c>
      <c r="F5373">
        <v>-3.0819999999999999</v>
      </c>
      <c r="G5373">
        <v>4.5999999999999996</v>
      </c>
      <c r="H5373">
        <v>-0.01</v>
      </c>
      <c r="I5373">
        <v>4.0549999999999997</v>
      </c>
      <c r="J5373">
        <v>-0.11</v>
      </c>
      <c r="K5373">
        <v>-1.107</v>
      </c>
      <c r="L5373">
        <v>-2.1030000000000002</v>
      </c>
      <c r="M5373">
        <v>-2.9239999999999999</v>
      </c>
      <c r="N5373">
        <v>-3.125</v>
      </c>
      <c r="O5373">
        <v>1.2090000000000001</v>
      </c>
      <c r="P5373">
        <v>1.208</v>
      </c>
      <c r="Q5373">
        <v>1.194</v>
      </c>
      <c r="R5373">
        <v>0.96399999999999997</v>
      </c>
      <c r="S5373">
        <v>0.39800000000000002</v>
      </c>
    </row>
    <row r="5374" spans="1:19" x14ac:dyDescent="0.3">
      <c r="A5374">
        <v>180</v>
      </c>
      <c r="B5374">
        <v>-6.6000000000000003E-2</v>
      </c>
      <c r="C5374">
        <v>-1.0960000000000001</v>
      </c>
      <c r="D5374">
        <v>-2.0569999999999999</v>
      </c>
      <c r="E5374">
        <v>-2.915</v>
      </c>
      <c r="F5374">
        <v>-3.0819999999999999</v>
      </c>
      <c r="G5374">
        <v>4.5999999999999996</v>
      </c>
      <c r="H5374">
        <v>-0.01</v>
      </c>
      <c r="I5374">
        <v>4.0549999999999997</v>
      </c>
      <c r="J5374">
        <v>-0.11600000000000001</v>
      </c>
      <c r="K5374">
        <v>-1.113</v>
      </c>
      <c r="L5374">
        <v>-2.109</v>
      </c>
      <c r="M5374">
        <v>-2.9359999999999999</v>
      </c>
      <c r="N5374">
        <v>-3.12</v>
      </c>
      <c r="O5374">
        <v>1.216</v>
      </c>
      <c r="P5374">
        <v>1.2250000000000001</v>
      </c>
      <c r="Q5374">
        <v>1.216</v>
      </c>
      <c r="R5374">
        <v>1.0009999999999999</v>
      </c>
      <c r="S5374">
        <v>0.39700000000000002</v>
      </c>
    </row>
    <row r="5375" spans="1:19" x14ac:dyDescent="0.3">
      <c r="A5375">
        <v>240</v>
      </c>
      <c r="B5375">
        <v>-6.6000000000000003E-2</v>
      </c>
      <c r="C5375">
        <v>-1.0960000000000001</v>
      </c>
      <c r="D5375">
        <v>-2.0569999999999999</v>
      </c>
      <c r="E5375">
        <v>-2.915</v>
      </c>
      <c r="F5375">
        <v>-3.0819999999999999</v>
      </c>
      <c r="G5375">
        <v>4.5999999999999996</v>
      </c>
      <c r="H5375">
        <v>-0.01</v>
      </c>
      <c r="I5375">
        <v>4.0549999999999997</v>
      </c>
      <c r="J5375">
        <v>-0.113</v>
      </c>
      <c r="K5375">
        <v>-1.1100000000000001</v>
      </c>
      <c r="L5375">
        <v>-2.1040000000000001</v>
      </c>
      <c r="M5375">
        <v>-2.94</v>
      </c>
      <c r="N5375">
        <v>-3.1150000000000002</v>
      </c>
      <c r="O5375">
        <v>1.2090000000000001</v>
      </c>
      <c r="P5375">
        <v>1.21</v>
      </c>
      <c r="Q5375">
        <v>1.1970000000000001</v>
      </c>
      <c r="R5375">
        <v>1.008</v>
      </c>
      <c r="S5375">
        <v>0.39500000000000002</v>
      </c>
    </row>
    <row r="5376" spans="1:19" x14ac:dyDescent="0.3">
      <c r="A5376">
        <v>300</v>
      </c>
      <c r="B5376">
        <v>-6.6000000000000003E-2</v>
      </c>
      <c r="C5376">
        <v>-1.0960000000000001</v>
      </c>
      <c r="D5376">
        <v>-2.0569999999999999</v>
      </c>
      <c r="E5376">
        <v>-2.915</v>
      </c>
      <c r="F5376">
        <v>-3.0819999999999999</v>
      </c>
      <c r="G5376">
        <v>4.5999999999999996</v>
      </c>
      <c r="H5376">
        <v>-0.01</v>
      </c>
      <c r="I5376">
        <v>4.0549999999999997</v>
      </c>
      <c r="J5376">
        <v>-0.11600000000000001</v>
      </c>
      <c r="K5376">
        <v>-1.1120000000000001</v>
      </c>
      <c r="L5376">
        <v>-2.1059999999999999</v>
      </c>
      <c r="M5376">
        <v>-2.9359999999999999</v>
      </c>
      <c r="N5376">
        <v>-3.1080000000000001</v>
      </c>
      <c r="O5376">
        <v>1.212</v>
      </c>
      <c r="P5376">
        <v>1.2190000000000001</v>
      </c>
      <c r="Q5376">
        <v>1.2030000000000001</v>
      </c>
      <c r="R5376">
        <v>0.98699999999999999</v>
      </c>
      <c r="S5376">
        <v>0.39300000000000002</v>
      </c>
    </row>
    <row r="5377" spans="1:19" x14ac:dyDescent="0.3">
      <c r="A5377">
        <v>360</v>
      </c>
      <c r="B5377">
        <v>-6.6000000000000003E-2</v>
      </c>
      <c r="C5377">
        <v>-1.0960000000000001</v>
      </c>
      <c r="D5377">
        <v>-2.0569999999999999</v>
      </c>
      <c r="E5377">
        <v>-2.915</v>
      </c>
      <c r="F5377">
        <v>-3.0819999999999999</v>
      </c>
      <c r="G5377">
        <v>4.5999999999999996</v>
      </c>
      <c r="H5377">
        <v>-0.01</v>
      </c>
      <c r="I5377">
        <v>4.0549999999999997</v>
      </c>
      <c r="J5377">
        <v>-0.11600000000000001</v>
      </c>
      <c r="K5377">
        <v>-1.1120000000000001</v>
      </c>
      <c r="L5377">
        <v>-2.1080000000000001</v>
      </c>
      <c r="M5377">
        <v>-2.93</v>
      </c>
      <c r="N5377">
        <v>-3.1019999999999999</v>
      </c>
      <c r="O5377">
        <v>1.2090000000000001</v>
      </c>
      <c r="P5377">
        <v>1.2150000000000001</v>
      </c>
      <c r="Q5377">
        <v>1.212</v>
      </c>
      <c r="R5377">
        <v>0.96699999999999997</v>
      </c>
      <c r="S5377">
        <v>0.39100000000000001</v>
      </c>
    </row>
    <row r="5378" spans="1:19" x14ac:dyDescent="0.3">
      <c r="A5378">
        <v>420</v>
      </c>
      <c r="B5378">
        <v>-6.6000000000000003E-2</v>
      </c>
      <c r="C5378">
        <v>-1.0960000000000001</v>
      </c>
      <c r="D5378">
        <v>-2.0569999999999999</v>
      </c>
      <c r="E5378">
        <v>-2.915</v>
      </c>
      <c r="F5378">
        <v>-3.0819999999999999</v>
      </c>
      <c r="G5378">
        <v>4.5999999999999996</v>
      </c>
      <c r="H5378">
        <v>-0.01</v>
      </c>
      <c r="I5378">
        <v>4.0549999999999997</v>
      </c>
      <c r="J5378">
        <v>-0.11700000000000001</v>
      </c>
      <c r="K5378">
        <v>-1.111</v>
      </c>
      <c r="L5378">
        <v>-2.1070000000000002</v>
      </c>
      <c r="M5378">
        <v>-2.9249999999999998</v>
      </c>
      <c r="N5378">
        <v>-3.097</v>
      </c>
      <c r="O5378">
        <v>1.208</v>
      </c>
      <c r="P5378">
        <v>1.2130000000000001</v>
      </c>
      <c r="Q5378">
        <v>1.208</v>
      </c>
      <c r="R5378">
        <v>0.95599999999999996</v>
      </c>
      <c r="S5378">
        <v>0.39</v>
      </c>
    </row>
    <row r="5379" spans="1:19" x14ac:dyDescent="0.3">
      <c r="A5379">
        <v>480</v>
      </c>
      <c r="B5379">
        <v>-6.6000000000000003E-2</v>
      </c>
      <c r="C5379">
        <v>-1.0960000000000001</v>
      </c>
      <c r="D5379">
        <v>-2.0569999999999999</v>
      </c>
      <c r="E5379">
        <v>-2.915</v>
      </c>
      <c r="F5379">
        <v>-3.0819999999999999</v>
      </c>
      <c r="G5379">
        <v>4.5999999999999996</v>
      </c>
      <c r="H5379">
        <v>-0.01</v>
      </c>
      <c r="I5379">
        <v>4.0549999999999997</v>
      </c>
      <c r="J5379">
        <v>-0.11899999999999999</v>
      </c>
      <c r="K5379">
        <v>-1.113</v>
      </c>
      <c r="L5379">
        <v>-2.1059999999999999</v>
      </c>
      <c r="M5379">
        <v>-2.9220000000000002</v>
      </c>
      <c r="N5379">
        <v>-3.0920000000000001</v>
      </c>
      <c r="O5379">
        <v>1.208</v>
      </c>
      <c r="P5379">
        <v>1.2150000000000001</v>
      </c>
      <c r="Q5379">
        <v>1.2050000000000001</v>
      </c>
      <c r="R5379">
        <v>0.95</v>
      </c>
      <c r="S5379">
        <v>0.38800000000000001</v>
      </c>
    </row>
    <row r="5380" spans="1:19" x14ac:dyDescent="0.3">
      <c r="A5380">
        <v>540</v>
      </c>
      <c r="B5380">
        <v>-6.6000000000000003E-2</v>
      </c>
      <c r="C5380">
        <v>-1.0960000000000001</v>
      </c>
      <c r="D5380">
        <v>-2.0569999999999999</v>
      </c>
      <c r="E5380">
        <v>-2.915</v>
      </c>
      <c r="F5380">
        <v>-3.0819999999999999</v>
      </c>
      <c r="G5380">
        <v>4.5999999999999996</v>
      </c>
      <c r="H5380">
        <v>-0.01</v>
      </c>
      <c r="I5380">
        <v>4.0549999999999997</v>
      </c>
      <c r="J5380">
        <v>-0.12</v>
      </c>
      <c r="K5380">
        <v>-1.113</v>
      </c>
      <c r="L5380">
        <v>-2.1059999999999999</v>
      </c>
      <c r="M5380">
        <v>-2.919</v>
      </c>
      <c r="N5380">
        <v>-3.0870000000000002</v>
      </c>
      <c r="O5380">
        <v>1.2070000000000001</v>
      </c>
      <c r="P5380">
        <v>1.214</v>
      </c>
      <c r="Q5380">
        <v>1.2050000000000001</v>
      </c>
      <c r="R5380">
        <v>0.94599999999999995</v>
      </c>
      <c r="S5380">
        <v>0.38700000000000001</v>
      </c>
    </row>
    <row r="5381" spans="1:19" x14ac:dyDescent="0.3">
      <c r="A5381">
        <v>600</v>
      </c>
      <c r="B5381">
        <v>-6.6000000000000003E-2</v>
      </c>
      <c r="C5381">
        <v>-1.0960000000000001</v>
      </c>
      <c r="D5381">
        <v>-2.0569999999999999</v>
      </c>
      <c r="E5381">
        <v>-2.915</v>
      </c>
      <c r="F5381">
        <v>-3.0819999999999999</v>
      </c>
      <c r="G5381">
        <v>4.5999999999999996</v>
      </c>
      <c r="H5381">
        <v>-0.01</v>
      </c>
      <c r="I5381">
        <v>4.0549999999999997</v>
      </c>
      <c r="J5381">
        <v>-0.121</v>
      </c>
      <c r="K5381">
        <v>-1.113</v>
      </c>
      <c r="L5381">
        <v>-2.1059999999999999</v>
      </c>
      <c r="M5381">
        <v>-2.915</v>
      </c>
      <c r="N5381">
        <v>-3.0819999999999999</v>
      </c>
      <c r="O5381">
        <v>1.206</v>
      </c>
      <c r="P5381">
        <v>1.2130000000000001</v>
      </c>
      <c r="Q5381">
        <v>1.208</v>
      </c>
      <c r="R5381">
        <v>0.94</v>
      </c>
      <c r="S5381">
        <v>0.38500000000000001</v>
      </c>
    </row>
    <row r="5383" spans="1:19" x14ac:dyDescent="0.3">
      <c r="A5383" t="s">
        <v>0</v>
      </c>
      <c r="B5383" t="s">
        <v>415</v>
      </c>
    </row>
    <row r="5384" spans="1:19" x14ac:dyDescent="0.3">
      <c r="A5384">
        <v>0</v>
      </c>
      <c r="B5384">
        <v>-6.5000000000000002E-2</v>
      </c>
      <c r="C5384">
        <v>-1.0940000000000001</v>
      </c>
      <c r="D5384">
        <v>-2.0569999999999999</v>
      </c>
      <c r="E5384">
        <v>-2.9510000000000001</v>
      </c>
      <c r="F5384">
        <v>-3.157</v>
      </c>
      <c r="G5384">
        <v>4.5999999999999996</v>
      </c>
      <c r="H5384">
        <v>0</v>
      </c>
      <c r="I5384">
        <v>4.0549999999999997</v>
      </c>
      <c r="J5384">
        <v>-0.108</v>
      </c>
      <c r="K5384">
        <v>-1.1080000000000001</v>
      </c>
      <c r="L5384">
        <v>-2.105</v>
      </c>
      <c r="M5384">
        <v>-2.9710000000000001</v>
      </c>
      <c r="N5384">
        <v>-3.24</v>
      </c>
      <c r="O5384">
        <v>1.212</v>
      </c>
      <c r="P5384">
        <v>1.212</v>
      </c>
      <c r="Q5384">
        <v>1.2070000000000001</v>
      </c>
      <c r="R5384">
        <v>1.0229999999999999</v>
      </c>
      <c r="S5384">
        <v>0.502</v>
      </c>
    </row>
    <row r="5385" spans="1:19" x14ac:dyDescent="0.3">
      <c r="A5385">
        <v>60</v>
      </c>
      <c r="B5385">
        <v>-6.5000000000000002E-2</v>
      </c>
      <c r="C5385">
        <v>-1.0940000000000001</v>
      </c>
      <c r="D5385">
        <v>-2.0569999999999999</v>
      </c>
      <c r="E5385">
        <v>-2.9510000000000001</v>
      </c>
      <c r="F5385">
        <v>-3.157</v>
      </c>
      <c r="G5385">
        <v>4.5999999999999996</v>
      </c>
      <c r="H5385">
        <v>0</v>
      </c>
      <c r="I5385">
        <v>4.0549999999999997</v>
      </c>
      <c r="J5385">
        <v>-0.104</v>
      </c>
      <c r="K5385">
        <v>-1.109</v>
      </c>
      <c r="L5385">
        <v>-2.1150000000000002</v>
      </c>
      <c r="M5385">
        <v>-2.9809999999999999</v>
      </c>
      <c r="N5385">
        <v>-3.2130000000000001</v>
      </c>
      <c r="O5385">
        <v>1.206</v>
      </c>
      <c r="P5385">
        <v>1.22</v>
      </c>
      <c r="Q5385">
        <v>1.2390000000000001</v>
      </c>
      <c r="R5385">
        <v>1.0669999999999999</v>
      </c>
      <c r="S5385">
        <v>0.42699999999999999</v>
      </c>
    </row>
    <row r="5386" spans="1:19" x14ac:dyDescent="0.3">
      <c r="A5386">
        <v>120</v>
      </c>
      <c r="B5386">
        <v>-6.5000000000000002E-2</v>
      </c>
      <c r="C5386">
        <v>-1.0940000000000001</v>
      </c>
      <c r="D5386">
        <v>-2.0569999999999999</v>
      </c>
      <c r="E5386">
        <v>-2.9510000000000001</v>
      </c>
      <c r="F5386">
        <v>-3.157</v>
      </c>
      <c r="G5386">
        <v>4.5999999999999996</v>
      </c>
      <c r="H5386">
        <v>0</v>
      </c>
      <c r="I5386">
        <v>4.0549999999999997</v>
      </c>
      <c r="J5386">
        <v>-0.108</v>
      </c>
      <c r="K5386">
        <v>-1.107</v>
      </c>
      <c r="L5386">
        <v>-2.1030000000000002</v>
      </c>
      <c r="M5386">
        <v>-2.9609999999999999</v>
      </c>
      <c r="N5386">
        <v>-3.206</v>
      </c>
      <c r="O5386">
        <v>1.212</v>
      </c>
      <c r="P5386">
        <v>1.208</v>
      </c>
      <c r="Q5386">
        <v>1.1950000000000001</v>
      </c>
      <c r="R5386">
        <v>1.0069999999999999</v>
      </c>
      <c r="S5386">
        <v>0.42499999999999999</v>
      </c>
    </row>
    <row r="5387" spans="1:19" x14ac:dyDescent="0.3">
      <c r="A5387">
        <v>180</v>
      </c>
      <c r="B5387">
        <v>-6.5000000000000002E-2</v>
      </c>
      <c r="C5387">
        <v>-1.0940000000000001</v>
      </c>
      <c r="D5387">
        <v>-2.0569999999999999</v>
      </c>
      <c r="E5387">
        <v>-2.9510000000000001</v>
      </c>
      <c r="F5387">
        <v>-3.157</v>
      </c>
      <c r="G5387">
        <v>4.5999999999999996</v>
      </c>
      <c r="H5387">
        <v>0</v>
      </c>
      <c r="I5387">
        <v>4.0549999999999997</v>
      </c>
      <c r="J5387">
        <v>-0.113</v>
      </c>
      <c r="K5387">
        <v>-1.113</v>
      </c>
      <c r="L5387">
        <v>-2.11</v>
      </c>
      <c r="M5387">
        <v>-2.9729999999999999</v>
      </c>
      <c r="N5387">
        <v>-3.1989999999999998</v>
      </c>
      <c r="O5387">
        <v>1.22</v>
      </c>
      <c r="P5387">
        <v>1.2250000000000001</v>
      </c>
      <c r="Q5387">
        <v>1.2190000000000001</v>
      </c>
      <c r="R5387">
        <v>1.0429999999999999</v>
      </c>
      <c r="S5387">
        <v>0.42199999999999999</v>
      </c>
    </row>
    <row r="5388" spans="1:19" x14ac:dyDescent="0.3">
      <c r="A5388">
        <v>240</v>
      </c>
      <c r="B5388">
        <v>-6.5000000000000002E-2</v>
      </c>
      <c r="C5388">
        <v>-1.0940000000000001</v>
      </c>
      <c r="D5388">
        <v>-2.0569999999999999</v>
      </c>
      <c r="E5388">
        <v>-2.9510000000000001</v>
      </c>
      <c r="F5388">
        <v>-3.157</v>
      </c>
      <c r="G5388">
        <v>4.5999999999999996</v>
      </c>
      <c r="H5388">
        <v>0</v>
      </c>
      <c r="I5388">
        <v>4.0549999999999997</v>
      </c>
      <c r="J5388">
        <v>-0.11</v>
      </c>
      <c r="K5388">
        <v>-1.1100000000000001</v>
      </c>
      <c r="L5388">
        <v>-2.1059999999999999</v>
      </c>
      <c r="M5388">
        <v>-2.9790000000000001</v>
      </c>
      <c r="N5388">
        <v>-3.1930000000000001</v>
      </c>
      <c r="O5388">
        <v>1.2150000000000001</v>
      </c>
      <c r="P5388">
        <v>1.21</v>
      </c>
      <c r="Q5388">
        <v>1.2010000000000001</v>
      </c>
      <c r="R5388">
        <v>1.0569999999999999</v>
      </c>
      <c r="S5388">
        <v>0.42</v>
      </c>
    </row>
    <row r="5389" spans="1:19" x14ac:dyDescent="0.3">
      <c r="A5389">
        <v>300</v>
      </c>
      <c r="B5389">
        <v>-6.5000000000000002E-2</v>
      </c>
      <c r="C5389">
        <v>-1.0940000000000001</v>
      </c>
      <c r="D5389">
        <v>-2.0569999999999999</v>
      </c>
      <c r="E5389">
        <v>-2.9510000000000001</v>
      </c>
      <c r="F5389">
        <v>-3.157</v>
      </c>
      <c r="G5389">
        <v>4.5999999999999996</v>
      </c>
      <c r="H5389">
        <v>0</v>
      </c>
      <c r="I5389">
        <v>4.0549999999999997</v>
      </c>
      <c r="J5389">
        <v>-0.112</v>
      </c>
      <c r="K5389">
        <v>-1.1120000000000001</v>
      </c>
      <c r="L5389">
        <v>-2.1070000000000002</v>
      </c>
      <c r="M5389">
        <v>-2.9769999999999999</v>
      </c>
      <c r="N5389">
        <v>-3.1850000000000001</v>
      </c>
      <c r="O5389">
        <v>1.218</v>
      </c>
      <c r="P5389">
        <v>1.2190000000000001</v>
      </c>
      <c r="Q5389">
        <v>1.2050000000000001</v>
      </c>
      <c r="R5389">
        <v>1.042</v>
      </c>
      <c r="S5389">
        <v>0.41799999999999998</v>
      </c>
    </row>
    <row r="5390" spans="1:19" x14ac:dyDescent="0.3">
      <c r="A5390">
        <v>360</v>
      </c>
      <c r="B5390">
        <v>-6.5000000000000002E-2</v>
      </c>
      <c r="C5390">
        <v>-1.0940000000000001</v>
      </c>
      <c r="D5390">
        <v>-2.0569999999999999</v>
      </c>
      <c r="E5390">
        <v>-2.9510000000000001</v>
      </c>
      <c r="F5390">
        <v>-3.157</v>
      </c>
      <c r="G5390">
        <v>4.5999999999999996</v>
      </c>
      <c r="H5390">
        <v>0</v>
      </c>
      <c r="I5390">
        <v>4.0549999999999997</v>
      </c>
      <c r="J5390">
        <v>-0.11</v>
      </c>
      <c r="K5390">
        <v>-1.1120000000000001</v>
      </c>
      <c r="L5390">
        <v>-2.109</v>
      </c>
      <c r="M5390">
        <v>-2.972</v>
      </c>
      <c r="N5390">
        <v>-3.1789999999999998</v>
      </c>
      <c r="O5390">
        <v>1.216</v>
      </c>
      <c r="P5390">
        <v>1.216</v>
      </c>
      <c r="Q5390">
        <v>1.214</v>
      </c>
      <c r="R5390">
        <v>1.0229999999999999</v>
      </c>
      <c r="S5390">
        <v>0.41599999999999998</v>
      </c>
    </row>
    <row r="5391" spans="1:19" x14ac:dyDescent="0.3">
      <c r="A5391">
        <v>420</v>
      </c>
      <c r="B5391">
        <v>-6.5000000000000002E-2</v>
      </c>
      <c r="C5391">
        <v>-1.0940000000000001</v>
      </c>
      <c r="D5391">
        <v>-2.0569999999999999</v>
      </c>
      <c r="E5391">
        <v>-2.9510000000000001</v>
      </c>
      <c r="F5391">
        <v>-3.157</v>
      </c>
      <c r="G5391">
        <v>4.5999999999999996</v>
      </c>
      <c r="H5391">
        <v>0</v>
      </c>
      <c r="I5391">
        <v>4.0549999999999997</v>
      </c>
      <c r="J5391">
        <v>-0.111</v>
      </c>
      <c r="K5391">
        <v>-1.111</v>
      </c>
      <c r="L5391">
        <v>-2.109</v>
      </c>
      <c r="M5391">
        <v>-2.968</v>
      </c>
      <c r="N5391">
        <v>-3.1739999999999999</v>
      </c>
      <c r="O5391">
        <v>1.216</v>
      </c>
      <c r="P5391">
        <v>1.2150000000000001</v>
      </c>
      <c r="Q5391">
        <v>1.2110000000000001</v>
      </c>
      <c r="R5391">
        <v>1.0109999999999999</v>
      </c>
      <c r="S5391">
        <v>0.41399999999999998</v>
      </c>
    </row>
    <row r="5392" spans="1:19" x14ac:dyDescent="0.3">
      <c r="A5392">
        <v>480</v>
      </c>
      <c r="B5392">
        <v>-6.5000000000000002E-2</v>
      </c>
      <c r="C5392">
        <v>-1.0940000000000001</v>
      </c>
      <c r="D5392">
        <v>-2.0569999999999999</v>
      </c>
      <c r="E5392">
        <v>-2.9510000000000001</v>
      </c>
      <c r="F5392">
        <v>-3.157</v>
      </c>
      <c r="G5392">
        <v>4.5999999999999996</v>
      </c>
      <c r="H5392">
        <v>0</v>
      </c>
      <c r="I5392">
        <v>4.0549999999999997</v>
      </c>
      <c r="J5392">
        <v>-0.111</v>
      </c>
      <c r="K5392">
        <v>-1.111</v>
      </c>
      <c r="L5392">
        <v>-2.1080000000000001</v>
      </c>
      <c r="M5392">
        <v>-2.9649999999999999</v>
      </c>
      <c r="N5392">
        <v>-3.1680000000000001</v>
      </c>
      <c r="O5392">
        <v>1.2170000000000001</v>
      </c>
      <c r="P5392">
        <v>1.216</v>
      </c>
      <c r="Q5392">
        <v>1.2090000000000001</v>
      </c>
      <c r="R5392">
        <v>1.004</v>
      </c>
      <c r="S5392">
        <v>0.41199999999999998</v>
      </c>
    </row>
    <row r="5393" spans="1:19" x14ac:dyDescent="0.3">
      <c r="A5393">
        <v>540</v>
      </c>
      <c r="B5393">
        <v>-6.5000000000000002E-2</v>
      </c>
      <c r="C5393">
        <v>-1.0940000000000001</v>
      </c>
      <c r="D5393">
        <v>-2.0569999999999999</v>
      </c>
      <c r="E5393">
        <v>-2.9510000000000001</v>
      </c>
      <c r="F5393">
        <v>-3.157</v>
      </c>
      <c r="G5393">
        <v>4.5999999999999996</v>
      </c>
      <c r="H5393">
        <v>0</v>
      </c>
      <c r="I5393">
        <v>4.0549999999999997</v>
      </c>
      <c r="J5393">
        <v>-0.111</v>
      </c>
      <c r="K5393">
        <v>-1.111</v>
      </c>
      <c r="L5393">
        <v>-2.1070000000000002</v>
      </c>
      <c r="M5393">
        <v>-2.9609999999999999</v>
      </c>
      <c r="N5393">
        <v>-3.1619999999999999</v>
      </c>
      <c r="O5393">
        <v>1.216</v>
      </c>
      <c r="P5393">
        <v>1.2170000000000001</v>
      </c>
      <c r="Q5393">
        <v>1.208</v>
      </c>
      <c r="R5393">
        <v>0.998</v>
      </c>
      <c r="S5393">
        <v>0.41</v>
      </c>
    </row>
    <row r="5394" spans="1:19" x14ac:dyDescent="0.3">
      <c r="A5394">
        <v>600</v>
      </c>
      <c r="B5394">
        <v>-6.5000000000000002E-2</v>
      </c>
      <c r="C5394">
        <v>-1.0940000000000001</v>
      </c>
      <c r="D5394">
        <v>-2.0569999999999999</v>
      </c>
      <c r="E5394">
        <v>-2.9510000000000001</v>
      </c>
      <c r="F5394">
        <v>-3.157</v>
      </c>
      <c r="G5394">
        <v>4.5999999999999996</v>
      </c>
      <c r="H5394">
        <v>0</v>
      </c>
      <c r="I5394">
        <v>4.0549999999999997</v>
      </c>
      <c r="J5394">
        <v>-0.111</v>
      </c>
      <c r="K5394">
        <v>-1.111</v>
      </c>
      <c r="L5394">
        <v>-2.1080000000000001</v>
      </c>
      <c r="M5394">
        <v>-2.9580000000000002</v>
      </c>
      <c r="N5394">
        <v>-3.157</v>
      </c>
      <c r="O5394">
        <v>1.216</v>
      </c>
      <c r="P5394">
        <v>1.216</v>
      </c>
      <c r="Q5394">
        <v>1.21</v>
      </c>
      <c r="R5394">
        <v>0.99199999999999999</v>
      </c>
      <c r="S5394">
        <v>0.40799999999999997</v>
      </c>
    </row>
    <row r="5396" spans="1:19" x14ac:dyDescent="0.3">
      <c r="A5396" t="s">
        <v>0</v>
      </c>
      <c r="B5396" t="s">
        <v>416</v>
      </c>
    </row>
    <row r="5397" spans="1:19" x14ac:dyDescent="0.3">
      <c r="A5397">
        <v>0</v>
      </c>
      <c r="B5397">
        <v>-6.4000000000000001E-2</v>
      </c>
      <c r="C5397">
        <v>-1.0940000000000001</v>
      </c>
      <c r="D5397">
        <v>-2.0569999999999999</v>
      </c>
      <c r="E5397">
        <v>-2.948</v>
      </c>
      <c r="F5397">
        <v>-3.1469999999999998</v>
      </c>
      <c r="G5397">
        <v>4.5999999999999996</v>
      </c>
      <c r="H5397">
        <v>0</v>
      </c>
      <c r="I5397">
        <v>4.0549999999999997</v>
      </c>
      <c r="J5397">
        <v>-0.108</v>
      </c>
      <c r="K5397">
        <v>-1.1080000000000001</v>
      </c>
      <c r="L5397">
        <v>-2.105</v>
      </c>
      <c r="M5397">
        <v>-2.9660000000000002</v>
      </c>
      <c r="N5397">
        <v>-3.23</v>
      </c>
      <c r="O5397">
        <v>1.212</v>
      </c>
      <c r="P5397">
        <v>1.212</v>
      </c>
      <c r="Q5397">
        <v>1.2070000000000001</v>
      </c>
      <c r="R5397">
        <v>1.018</v>
      </c>
      <c r="S5397">
        <v>0.498</v>
      </c>
    </row>
    <row r="5398" spans="1:19" x14ac:dyDescent="0.3">
      <c r="A5398">
        <v>60</v>
      </c>
      <c r="B5398">
        <v>-6.4000000000000001E-2</v>
      </c>
      <c r="C5398">
        <v>-1.0940000000000001</v>
      </c>
      <c r="D5398">
        <v>-2.0569999999999999</v>
      </c>
      <c r="E5398">
        <v>-2.948</v>
      </c>
      <c r="F5398">
        <v>-3.1469999999999998</v>
      </c>
      <c r="G5398">
        <v>4.5999999999999996</v>
      </c>
      <c r="H5398">
        <v>0</v>
      </c>
      <c r="I5398">
        <v>4.0549999999999997</v>
      </c>
      <c r="J5398">
        <v>-0.105</v>
      </c>
      <c r="K5398">
        <v>-1.109</v>
      </c>
      <c r="L5398">
        <v>-2.1150000000000002</v>
      </c>
      <c r="M5398">
        <v>-2.976</v>
      </c>
      <c r="N5398">
        <v>-3.2029999999999998</v>
      </c>
      <c r="O5398">
        <v>1.2070000000000001</v>
      </c>
      <c r="P5398">
        <v>1.2210000000000001</v>
      </c>
      <c r="Q5398">
        <v>1.24</v>
      </c>
      <c r="R5398">
        <v>1.0609999999999999</v>
      </c>
      <c r="S5398">
        <v>0.42399999999999999</v>
      </c>
    </row>
    <row r="5399" spans="1:19" x14ac:dyDescent="0.3">
      <c r="A5399">
        <v>120</v>
      </c>
      <c r="B5399">
        <v>-6.4000000000000001E-2</v>
      </c>
      <c r="C5399">
        <v>-1.0940000000000001</v>
      </c>
      <c r="D5399">
        <v>-2.0569999999999999</v>
      </c>
      <c r="E5399">
        <v>-2.948</v>
      </c>
      <c r="F5399">
        <v>-3.1469999999999998</v>
      </c>
      <c r="G5399">
        <v>4.5999999999999996</v>
      </c>
      <c r="H5399">
        <v>0</v>
      </c>
      <c r="I5399">
        <v>4.0549999999999997</v>
      </c>
      <c r="J5399">
        <v>-0.108</v>
      </c>
      <c r="K5399">
        <v>-1.1080000000000001</v>
      </c>
      <c r="L5399">
        <v>-2.1040000000000001</v>
      </c>
      <c r="M5399">
        <v>-2.9569999999999999</v>
      </c>
      <c r="N5399">
        <v>-3.1960000000000002</v>
      </c>
      <c r="O5399">
        <v>1.212</v>
      </c>
      <c r="P5399">
        <v>1.208</v>
      </c>
      <c r="Q5399">
        <v>1.1950000000000001</v>
      </c>
      <c r="R5399">
        <v>1.0009999999999999</v>
      </c>
      <c r="S5399">
        <v>0.42099999999999999</v>
      </c>
    </row>
    <row r="5400" spans="1:19" x14ac:dyDescent="0.3">
      <c r="A5400">
        <v>180</v>
      </c>
      <c r="B5400">
        <v>-6.4000000000000001E-2</v>
      </c>
      <c r="C5400">
        <v>-1.0940000000000001</v>
      </c>
      <c r="D5400">
        <v>-2.0569999999999999</v>
      </c>
      <c r="E5400">
        <v>-2.948</v>
      </c>
      <c r="F5400">
        <v>-3.1469999999999998</v>
      </c>
      <c r="G5400">
        <v>4.5999999999999996</v>
      </c>
      <c r="H5400">
        <v>0</v>
      </c>
      <c r="I5400">
        <v>4.0549999999999997</v>
      </c>
      <c r="J5400">
        <v>-0.113</v>
      </c>
      <c r="K5400">
        <v>-1.1140000000000001</v>
      </c>
      <c r="L5400">
        <v>-2.11</v>
      </c>
      <c r="M5400">
        <v>-2.968</v>
      </c>
      <c r="N5400">
        <v>-3.1890000000000001</v>
      </c>
      <c r="O5400">
        <v>1.22</v>
      </c>
      <c r="P5400">
        <v>1.2250000000000001</v>
      </c>
      <c r="Q5400">
        <v>1.2190000000000001</v>
      </c>
      <c r="R5400">
        <v>1.038</v>
      </c>
      <c r="S5400">
        <v>0.41899999999999998</v>
      </c>
    </row>
    <row r="5401" spans="1:19" x14ac:dyDescent="0.3">
      <c r="A5401">
        <v>240</v>
      </c>
      <c r="B5401">
        <v>-6.4000000000000001E-2</v>
      </c>
      <c r="C5401">
        <v>-1.0940000000000001</v>
      </c>
      <c r="D5401">
        <v>-2.0569999999999999</v>
      </c>
      <c r="E5401">
        <v>-2.948</v>
      </c>
      <c r="F5401">
        <v>-3.1469999999999998</v>
      </c>
      <c r="G5401">
        <v>4.5999999999999996</v>
      </c>
      <c r="H5401">
        <v>0</v>
      </c>
      <c r="I5401">
        <v>4.0549999999999997</v>
      </c>
      <c r="J5401">
        <v>-0.11</v>
      </c>
      <c r="K5401">
        <v>-1.111</v>
      </c>
      <c r="L5401">
        <v>-2.1059999999999999</v>
      </c>
      <c r="M5401">
        <v>-2.9750000000000001</v>
      </c>
      <c r="N5401">
        <v>-3.1829999999999998</v>
      </c>
      <c r="O5401">
        <v>1.2150000000000001</v>
      </c>
      <c r="P5401">
        <v>1.21</v>
      </c>
      <c r="Q5401">
        <v>1.2</v>
      </c>
      <c r="R5401">
        <v>1.0509999999999999</v>
      </c>
      <c r="S5401">
        <v>0.41699999999999998</v>
      </c>
    </row>
    <row r="5402" spans="1:19" x14ac:dyDescent="0.3">
      <c r="A5402">
        <v>300</v>
      </c>
      <c r="B5402">
        <v>-6.4000000000000001E-2</v>
      </c>
      <c r="C5402">
        <v>-1.0940000000000001</v>
      </c>
      <c r="D5402">
        <v>-2.0569999999999999</v>
      </c>
      <c r="E5402">
        <v>-2.948</v>
      </c>
      <c r="F5402">
        <v>-3.1469999999999998</v>
      </c>
      <c r="G5402">
        <v>4.5999999999999996</v>
      </c>
      <c r="H5402">
        <v>0</v>
      </c>
      <c r="I5402">
        <v>4.0549999999999997</v>
      </c>
      <c r="J5402">
        <v>-0.112</v>
      </c>
      <c r="K5402">
        <v>-1.1120000000000001</v>
      </c>
      <c r="L5402">
        <v>-2.1070000000000002</v>
      </c>
      <c r="M5402">
        <v>-2.972</v>
      </c>
      <c r="N5402">
        <v>-3.1760000000000002</v>
      </c>
      <c r="O5402">
        <v>1.218</v>
      </c>
      <c r="P5402">
        <v>1.2190000000000001</v>
      </c>
      <c r="Q5402">
        <v>1.2050000000000001</v>
      </c>
      <c r="R5402">
        <v>1.036</v>
      </c>
      <c r="S5402">
        <v>0.41499999999999998</v>
      </c>
    </row>
    <row r="5403" spans="1:19" x14ac:dyDescent="0.3">
      <c r="A5403">
        <v>360</v>
      </c>
      <c r="B5403">
        <v>-6.4000000000000001E-2</v>
      </c>
      <c r="C5403">
        <v>-1.0940000000000001</v>
      </c>
      <c r="D5403">
        <v>-2.0569999999999999</v>
      </c>
      <c r="E5403">
        <v>-2.948</v>
      </c>
      <c r="F5403">
        <v>-3.1469999999999998</v>
      </c>
      <c r="G5403">
        <v>4.5999999999999996</v>
      </c>
      <c r="H5403">
        <v>0</v>
      </c>
      <c r="I5403">
        <v>4.0549999999999997</v>
      </c>
      <c r="J5403">
        <v>-0.11</v>
      </c>
      <c r="K5403">
        <v>-1.1120000000000001</v>
      </c>
      <c r="L5403">
        <v>-2.109</v>
      </c>
      <c r="M5403">
        <v>-2.968</v>
      </c>
      <c r="N5403">
        <v>-3.17</v>
      </c>
      <c r="O5403">
        <v>1.216</v>
      </c>
      <c r="P5403">
        <v>1.216</v>
      </c>
      <c r="Q5403">
        <v>1.2130000000000001</v>
      </c>
      <c r="R5403">
        <v>1.016</v>
      </c>
      <c r="S5403">
        <v>0.41299999999999998</v>
      </c>
    </row>
    <row r="5404" spans="1:19" x14ac:dyDescent="0.3">
      <c r="A5404">
        <v>420</v>
      </c>
      <c r="B5404">
        <v>-6.4000000000000001E-2</v>
      </c>
      <c r="C5404">
        <v>-1.0940000000000001</v>
      </c>
      <c r="D5404">
        <v>-2.0569999999999999</v>
      </c>
      <c r="E5404">
        <v>-2.948</v>
      </c>
      <c r="F5404">
        <v>-3.1469999999999998</v>
      </c>
      <c r="G5404">
        <v>4.5999999999999996</v>
      </c>
      <c r="H5404">
        <v>0</v>
      </c>
      <c r="I5404">
        <v>4.0549999999999997</v>
      </c>
      <c r="J5404">
        <v>-0.111</v>
      </c>
      <c r="K5404">
        <v>-1.111</v>
      </c>
      <c r="L5404">
        <v>-2.109</v>
      </c>
      <c r="M5404">
        <v>-2.9630000000000001</v>
      </c>
      <c r="N5404">
        <v>-3.1640000000000001</v>
      </c>
      <c r="O5404">
        <v>1.216</v>
      </c>
      <c r="P5404">
        <v>1.2150000000000001</v>
      </c>
      <c r="Q5404">
        <v>1.2110000000000001</v>
      </c>
      <c r="R5404">
        <v>1.004</v>
      </c>
      <c r="S5404">
        <v>0.41099999999999998</v>
      </c>
    </row>
    <row r="5405" spans="1:19" x14ac:dyDescent="0.3">
      <c r="A5405">
        <v>480</v>
      </c>
      <c r="B5405">
        <v>-6.4000000000000001E-2</v>
      </c>
      <c r="C5405">
        <v>-1.0940000000000001</v>
      </c>
      <c r="D5405">
        <v>-2.0569999999999999</v>
      </c>
      <c r="E5405">
        <v>-2.948</v>
      </c>
      <c r="F5405">
        <v>-3.1469999999999998</v>
      </c>
      <c r="G5405">
        <v>4.5999999999999996</v>
      </c>
      <c r="H5405">
        <v>0</v>
      </c>
      <c r="I5405">
        <v>4.0549999999999997</v>
      </c>
      <c r="J5405">
        <v>-0.111</v>
      </c>
      <c r="K5405">
        <v>-1.111</v>
      </c>
      <c r="L5405">
        <v>-2.1080000000000001</v>
      </c>
      <c r="M5405">
        <v>-2.96</v>
      </c>
      <c r="N5405">
        <v>-3.1579999999999999</v>
      </c>
      <c r="O5405">
        <v>1.2170000000000001</v>
      </c>
      <c r="P5405">
        <v>1.216</v>
      </c>
      <c r="Q5405">
        <v>1.208</v>
      </c>
      <c r="R5405">
        <v>0.997</v>
      </c>
      <c r="S5405">
        <v>0.40899999999999997</v>
      </c>
    </row>
    <row r="5406" spans="1:19" x14ac:dyDescent="0.3">
      <c r="A5406">
        <v>540</v>
      </c>
      <c r="B5406">
        <v>-6.4000000000000001E-2</v>
      </c>
      <c r="C5406">
        <v>-1.0940000000000001</v>
      </c>
      <c r="D5406">
        <v>-2.0569999999999999</v>
      </c>
      <c r="E5406">
        <v>-2.948</v>
      </c>
      <c r="F5406">
        <v>-3.1469999999999998</v>
      </c>
      <c r="G5406">
        <v>4.5999999999999996</v>
      </c>
      <c r="H5406">
        <v>0</v>
      </c>
      <c r="I5406">
        <v>4.0549999999999997</v>
      </c>
      <c r="J5406">
        <v>-0.111</v>
      </c>
      <c r="K5406">
        <v>-1.111</v>
      </c>
      <c r="L5406">
        <v>-2.1070000000000002</v>
      </c>
      <c r="M5406">
        <v>-2.9569999999999999</v>
      </c>
      <c r="N5406">
        <v>-3.153</v>
      </c>
      <c r="O5406">
        <v>1.216</v>
      </c>
      <c r="P5406">
        <v>1.2170000000000001</v>
      </c>
      <c r="Q5406">
        <v>1.208</v>
      </c>
      <c r="R5406">
        <v>0.99099999999999999</v>
      </c>
      <c r="S5406">
        <v>0.40699999999999997</v>
      </c>
    </row>
    <row r="5407" spans="1:19" x14ac:dyDescent="0.3">
      <c r="A5407">
        <v>600</v>
      </c>
      <c r="B5407">
        <v>-6.4000000000000001E-2</v>
      </c>
      <c r="C5407">
        <v>-1.0940000000000001</v>
      </c>
      <c r="D5407">
        <v>-2.0569999999999999</v>
      </c>
      <c r="E5407">
        <v>-2.948</v>
      </c>
      <c r="F5407">
        <v>-3.1469999999999998</v>
      </c>
      <c r="G5407">
        <v>4.5999999999999996</v>
      </c>
      <c r="H5407">
        <v>0</v>
      </c>
      <c r="I5407">
        <v>4.0549999999999997</v>
      </c>
      <c r="J5407">
        <v>-0.111</v>
      </c>
      <c r="K5407">
        <v>-1.111</v>
      </c>
      <c r="L5407">
        <v>-2.1080000000000001</v>
      </c>
      <c r="M5407">
        <v>-2.9529999999999998</v>
      </c>
      <c r="N5407">
        <v>-3.1469999999999998</v>
      </c>
      <c r="O5407">
        <v>1.216</v>
      </c>
      <c r="P5407">
        <v>1.216</v>
      </c>
      <c r="Q5407">
        <v>1.21</v>
      </c>
      <c r="R5407">
        <v>0.98599999999999999</v>
      </c>
      <c r="S5407">
        <v>0.40500000000000003</v>
      </c>
    </row>
    <row r="5409" spans="1:19" x14ac:dyDescent="0.3">
      <c r="A5409" t="s">
        <v>0</v>
      </c>
      <c r="B5409" t="s">
        <v>417</v>
      </c>
    </row>
    <row r="5410" spans="1:19" x14ac:dyDescent="0.3">
      <c r="A5410">
        <v>0</v>
      </c>
      <c r="B5410">
        <v>-6.5000000000000002E-2</v>
      </c>
      <c r="C5410">
        <v>-1.095</v>
      </c>
      <c r="D5410">
        <v>-2.0569999999999999</v>
      </c>
      <c r="E5410">
        <v>-2.944</v>
      </c>
      <c r="F5410">
        <v>-3.137</v>
      </c>
      <c r="G5410">
        <v>4.5999999999999996</v>
      </c>
      <c r="H5410">
        <v>0</v>
      </c>
      <c r="I5410">
        <v>4.0549999999999997</v>
      </c>
      <c r="J5410">
        <v>-0.108</v>
      </c>
      <c r="K5410">
        <v>-1.1080000000000001</v>
      </c>
      <c r="L5410">
        <v>-2.105</v>
      </c>
      <c r="M5410">
        <v>-2.9609999999999999</v>
      </c>
      <c r="N5410">
        <v>-3.22</v>
      </c>
      <c r="O5410">
        <v>1.212</v>
      </c>
      <c r="P5410">
        <v>1.212</v>
      </c>
      <c r="Q5410">
        <v>1.2070000000000001</v>
      </c>
      <c r="R5410">
        <v>1.0129999999999999</v>
      </c>
      <c r="S5410">
        <v>0.49399999999999999</v>
      </c>
    </row>
    <row r="5411" spans="1:19" x14ac:dyDescent="0.3">
      <c r="A5411">
        <v>60</v>
      </c>
      <c r="B5411">
        <v>-6.5000000000000002E-2</v>
      </c>
      <c r="C5411">
        <v>-1.095</v>
      </c>
      <c r="D5411">
        <v>-2.0569999999999999</v>
      </c>
      <c r="E5411">
        <v>-2.944</v>
      </c>
      <c r="F5411">
        <v>-3.137</v>
      </c>
      <c r="G5411">
        <v>4.5999999999999996</v>
      </c>
      <c r="H5411">
        <v>0</v>
      </c>
      <c r="I5411">
        <v>4.0549999999999997</v>
      </c>
      <c r="J5411">
        <v>-0.104</v>
      </c>
      <c r="K5411">
        <v>-1.109</v>
      </c>
      <c r="L5411">
        <v>-2.1150000000000002</v>
      </c>
      <c r="M5411">
        <v>-2.972</v>
      </c>
      <c r="N5411">
        <v>-3.19</v>
      </c>
      <c r="O5411">
        <v>1.206</v>
      </c>
      <c r="P5411">
        <v>1.2190000000000001</v>
      </c>
      <c r="Q5411">
        <v>1.24</v>
      </c>
      <c r="R5411">
        <v>1.056</v>
      </c>
      <c r="S5411">
        <v>0.41899999999999998</v>
      </c>
    </row>
    <row r="5412" spans="1:19" x14ac:dyDescent="0.3">
      <c r="A5412">
        <v>120</v>
      </c>
      <c r="B5412">
        <v>-6.5000000000000002E-2</v>
      </c>
      <c r="C5412">
        <v>-1.095</v>
      </c>
      <c r="D5412">
        <v>-2.0569999999999999</v>
      </c>
      <c r="E5412">
        <v>-2.944</v>
      </c>
      <c r="F5412">
        <v>-3.137</v>
      </c>
      <c r="G5412">
        <v>4.5999999999999996</v>
      </c>
      <c r="H5412">
        <v>0</v>
      </c>
      <c r="I5412">
        <v>4.0549999999999997</v>
      </c>
      <c r="J5412">
        <v>-0.108</v>
      </c>
      <c r="K5412">
        <v>-1.107</v>
      </c>
      <c r="L5412">
        <v>-2.1030000000000002</v>
      </c>
      <c r="M5412">
        <v>-2.952</v>
      </c>
      <c r="N5412">
        <v>-3.1840000000000002</v>
      </c>
      <c r="O5412">
        <v>1.212</v>
      </c>
      <c r="P5412">
        <v>1.208</v>
      </c>
      <c r="Q5412">
        <v>1.1950000000000001</v>
      </c>
      <c r="R5412">
        <v>0.996</v>
      </c>
      <c r="S5412">
        <v>0.41799999999999998</v>
      </c>
    </row>
    <row r="5413" spans="1:19" x14ac:dyDescent="0.3">
      <c r="A5413">
        <v>180</v>
      </c>
      <c r="B5413">
        <v>-6.5000000000000002E-2</v>
      </c>
      <c r="C5413">
        <v>-1.095</v>
      </c>
      <c r="D5413">
        <v>-2.0569999999999999</v>
      </c>
      <c r="E5413">
        <v>-2.944</v>
      </c>
      <c r="F5413">
        <v>-3.137</v>
      </c>
      <c r="G5413">
        <v>4.5999999999999996</v>
      </c>
      <c r="H5413">
        <v>0</v>
      </c>
      <c r="I5413">
        <v>4.0549999999999997</v>
      </c>
      <c r="J5413">
        <v>-0.113</v>
      </c>
      <c r="K5413">
        <v>-1.113</v>
      </c>
      <c r="L5413">
        <v>-2.11</v>
      </c>
      <c r="M5413">
        <v>-2.964</v>
      </c>
      <c r="N5413">
        <v>-3.1779999999999999</v>
      </c>
      <c r="O5413">
        <v>1.22</v>
      </c>
      <c r="P5413">
        <v>1.2250000000000001</v>
      </c>
      <c r="Q5413">
        <v>1.2190000000000001</v>
      </c>
      <c r="R5413">
        <v>1.034</v>
      </c>
      <c r="S5413">
        <v>0.41499999999999998</v>
      </c>
    </row>
    <row r="5414" spans="1:19" x14ac:dyDescent="0.3">
      <c r="A5414">
        <v>240</v>
      </c>
      <c r="B5414">
        <v>-6.5000000000000002E-2</v>
      </c>
      <c r="C5414">
        <v>-1.095</v>
      </c>
      <c r="D5414">
        <v>-2.0569999999999999</v>
      </c>
      <c r="E5414">
        <v>-2.944</v>
      </c>
      <c r="F5414">
        <v>-3.137</v>
      </c>
      <c r="G5414">
        <v>4.5999999999999996</v>
      </c>
      <c r="H5414">
        <v>0</v>
      </c>
      <c r="I5414">
        <v>4.0549999999999997</v>
      </c>
      <c r="J5414">
        <v>-0.11</v>
      </c>
      <c r="K5414">
        <v>-1.1100000000000001</v>
      </c>
      <c r="L5414">
        <v>-2.105</v>
      </c>
      <c r="M5414">
        <v>-2.97</v>
      </c>
      <c r="N5414">
        <v>-3.1720000000000002</v>
      </c>
      <c r="O5414">
        <v>1.2150000000000001</v>
      </c>
      <c r="P5414">
        <v>1.21</v>
      </c>
      <c r="Q5414">
        <v>1.1990000000000001</v>
      </c>
      <c r="R5414">
        <v>1.044</v>
      </c>
      <c r="S5414">
        <v>0.41299999999999998</v>
      </c>
    </row>
    <row r="5415" spans="1:19" x14ac:dyDescent="0.3">
      <c r="A5415">
        <v>300</v>
      </c>
      <c r="B5415">
        <v>-6.5000000000000002E-2</v>
      </c>
      <c r="C5415">
        <v>-1.095</v>
      </c>
      <c r="D5415">
        <v>-2.0569999999999999</v>
      </c>
      <c r="E5415">
        <v>-2.944</v>
      </c>
      <c r="F5415">
        <v>-3.137</v>
      </c>
      <c r="G5415">
        <v>4.5999999999999996</v>
      </c>
      <c r="H5415">
        <v>0</v>
      </c>
      <c r="I5415">
        <v>4.0549999999999997</v>
      </c>
      <c r="J5415">
        <v>-0.112</v>
      </c>
      <c r="K5415">
        <v>-1.1120000000000001</v>
      </c>
      <c r="L5415">
        <v>-2.1070000000000002</v>
      </c>
      <c r="M5415">
        <v>-2.9670000000000001</v>
      </c>
      <c r="N5415">
        <v>-3.165</v>
      </c>
      <c r="O5415">
        <v>1.218</v>
      </c>
      <c r="P5415">
        <v>1.2190000000000001</v>
      </c>
      <c r="Q5415">
        <v>1.206</v>
      </c>
      <c r="R5415">
        <v>1.0269999999999999</v>
      </c>
      <c r="S5415">
        <v>0.41099999999999998</v>
      </c>
    </row>
    <row r="5416" spans="1:19" x14ac:dyDescent="0.3">
      <c r="A5416">
        <v>360</v>
      </c>
      <c r="B5416">
        <v>-6.5000000000000002E-2</v>
      </c>
      <c r="C5416">
        <v>-1.095</v>
      </c>
      <c r="D5416">
        <v>-2.0569999999999999</v>
      </c>
      <c r="E5416">
        <v>-2.944</v>
      </c>
      <c r="F5416">
        <v>-3.137</v>
      </c>
      <c r="G5416">
        <v>4.5999999999999996</v>
      </c>
      <c r="H5416">
        <v>0</v>
      </c>
      <c r="I5416">
        <v>4.0549999999999997</v>
      </c>
      <c r="J5416">
        <v>-0.11</v>
      </c>
      <c r="K5416">
        <v>-1.1120000000000001</v>
      </c>
      <c r="L5416">
        <v>-2.109</v>
      </c>
      <c r="M5416">
        <v>-2.9609999999999999</v>
      </c>
      <c r="N5416">
        <v>-3.1589999999999998</v>
      </c>
      <c r="O5416">
        <v>1.216</v>
      </c>
      <c r="P5416">
        <v>1.216</v>
      </c>
      <c r="Q5416">
        <v>1.2130000000000001</v>
      </c>
      <c r="R5416">
        <v>1.0069999999999999</v>
      </c>
      <c r="S5416">
        <v>0.40899999999999997</v>
      </c>
    </row>
    <row r="5417" spans="1:19" x14ac:dyDescent="0.3">
      <c r="A5417">
        <v>420</v>
      </c>
      <c r="B5417">
        <v>-6.5000000000000002E-2</v>
      </c>
      <c r="C5417">
        <v>-1.095</v>
      </c>
      <c r="D5417">
        <v>-2.0569999999999999</v>
      </c>
      <c r="E5417">
        <v>-2.944</v>
      </c>
      <c r="F5417">
        <v>-3.137</v>
      </c>
      <c r="G5417">
        <v>4.5999999999999996</v>
      </c>
      <c r="H5417">
        <v>0</v>
      </c>
      <c r="I5417">
        <v>4.0549999999999997</v>
      </c>
      <c r="J5417">
        <v>-0.111</v>
      </c>
      <c r="K5417">
        <v>-1.111</v>
      </c>
      <c r="L5417">
        <v>-2.1080000000000001</v>
      </c>
      <c r="M5417">
        <v>-2.9569999999999999</v>
      </c>
      <c r="N5417">
        <v>-3.1539999999999999</v>
      </c>
      <c r="O5417">
        <v>1.216</v>
      </c>
      <c r="P5417">
        <v>1.2150000000000001</v>
      </c>
      <c r="Q5417">
        <v>1.2110000000000001</v>
      </c>
      <c r="R5417">
        <v>0.996</v>
      </c>
      <c r="S5417">
        <v>0.40799999999999997</v>
      </c>
    </row>
    <row r="5418" spans="1:19" x14ac:dyDescent="0.3">
      <c r="A5418">
        <v>480</v>
      </c>
      <c r="B5418">
        <v>-6.5000000000000002E-2</v>
      </c>
      <c r="C5418">
        <v>-1.095</v>
      </c>
      <c r="D5418">
        <v>-2.0569999999999999</v>
      </c>
      <c r="E5418">
        <v>-2.944</v>
      </c>
      <c r="F5418">
        <v>-3.137</v>
      </c>
      <c r="G5418">
        <v>4.5999999999999996</v>
      </c>
      <c r="H5418">
        <v>0</v>
      </c>
      <c r="I5418">
        <v>4.0549999999999997</v>
      </c>
      <c r="J5418">
        <v>-0.111</v>
      </c>
      <c r="K5418">
        <v>-1.111</v>
      </c>
      <c r="L5418">
        <v>-2.1070000000000002</v>
      </c>
      <c r="M5418">
        <v>-2.9540000000000002</v>
      </c>
      <c r="N5418">
        <v>-3.1480000000000001</v>
      </c>
      <c r="O5418">
        <v>1.2170000000000001</v>
      </c>
      <c r="P5418">
        <v>1.216</v>
      </c>
      <c r="Q5418">
        <v>1.208</v>
      </c>
      <c r="R5418">
        <v>0.98899999999999999</v>
      </c>
      <c r="S5418">
        <v>0.40600000000000003</v>
      </c>
    </row>
    <row r="5419" spans="1:19" x14ac:dyDescent="0.3">
      <c r="A5419">
        <v>540</v>
      </c>
      <c r="B5419">
        <v>-6.5000000000000002E-2</v>
      </c>
      <c r="C5419">
        <v>-1.095</v>
      </c>
      <c r="D5419">
        <v>-2.0569999999999999</v>
      </c>
      <c r="E5419">
        <v>-2.944</v>
      </c>
      <c r="F5419">
        <v>-3.137</v>
      </c>
      <c r="G5419">
        <v>4.5999999999999996</v>
      </c>
      <c r="H5419">
        <v>0</v>
      </c>
      <c r="I5419">
        <v>4.0549999999999997</v>
      </c>
      <c r="J5419">
        <v>-0.111</v>
      </c>
      <c r="K5419">
        <v>-1.111</v>
      </c>
      <c r="L5419">
        <v>-2.1070000000000002</v>
      </c>
      <c r="M5419">
        <v>-2.95</v>
      </c>
      <c r="N5419">
        <v>-3.1419999999999999</v>
      </c>
      <c r="O5419">
        <v>1.216</v>
      </c>
      <c r="P5419">
        <v>1.2170000000000001</v>
      </c>
      <c r="Q5419">
        <v>1.208</v>
      </c>
      <c r="R5419">
        <v>0.98399999999999999</v>
      </c>
      <c r="S5419">
        <v>0.40400000000000003</v>
      </c>
    </row>
    <row r="5420" spans="1:19" x14ac:dyDescent="0.3">
      <c r="A5420">
        <v>600</v>
      </c>
      <c r="B5420">
        <v>-6.5000000000000002E-2</v>
      </c>
      <c r="C5420">
        <v>-1.095</v>
      </c>
      <c r="D5420">
        <v>-2.0569999999999999</v>
      </c>
      <c r="E5420">
        <v>-2.944</v>
      </c>
      <c r="F5420">
        <v>-3.137</v>
      </c>
      <c r="G5420">
        <v>4.5999999999999996</v>
      </c>
      <c r="H5420">
        <v>0</v>
      </c>
      <c r="I5420">
        <v>4.0549999999999997</v>
      </c>
      <c r="J5420">
        <v>-0.111</v>
      </c>
      <c r="K5420">
        <v>-1.111</v>
      </c>
      <c r="L5420">
        <v>-2.1070000000000002</v>
      </c>
      <c r="M5420">
        <v>-2.9470000000000001</v>
      </c>
      <c r="N5420">
        <v>-3.137</v>
      </c>
      <c r="O5420">
        <v>1.216</v>
      </c>
      <c r="P5420">
        <v>1.216</v>
      </c>
      <c r="Q5420">
        <v>1.21</v>
      </c>
      <c r="R5420">
        <v>0.97899999999999998</v>
      </c>
      <c r="S5420">
        <v>0.40200000000000002</v>
      </c>
    </row>
    <row r="5422" spans="1:19" x14ac:dyDescent="0.3">
      <c r="A5422" t="s">
        <v>0</v>
      </c>
      <c r="B5422" t="s">
        <v>418</v>
      </c>
    </row>
    <row r="5423" spans="1:19" x14ac:dyDescent="0.3">
      <c r="A5423">
        <v>0</v>
      </c>
      <c r="B5423">
        <v>-6.5000000000000002E-2</v>
      </c>
      <c r="C5423">
        <v>-1.095</v>
      </c>
      <c r="D5423">
        <v>-2.0569999999999999</v>
      </c>
      <c r="E5423">
        <v>-2.94</v>
      </c>
      <c r="F5423">
        <v>-3.1269999999999998</v>
      </c>
      <c r="G5423">
        <v>4.5999999999999996</v>
      </c>
      <c r="H5423">
        <v>0</v>
      </c>
      <c r="I5423">
        <v>4.0549999999999997</v>
      </c>
      <c r="J5423">
        <v>-0.108</v>
      </c>
      <c r="K5423">
        <v>-1.1080000000000001</v>
      </c>
      <c r="L5423">
        <v>-2.105</v>
      </c>
      <c r="M5423">
        <v>-2.9569999999999999</v>
      </c>
      <c r="N5423">
        <v>-3.21</v>
      </c>
      <c r="O5423">
        <v>1.212</v>
      </c>
      <c r="P5423">
        <v>1.212</v>
      </c>
      <c r="Q5423">
        <v>1.2070000000000001</v>
      </c>
      <c r="R5423">
        <v>1.0069999999999999</v>
      </c>
      <c r="S5423">
        <v>0.49</v>
      </c>
    </row>
    <row r="5424" spans="1:19" x14ac:dyDescent="0.3">
      <c r="A5424">
        <v>60</v>
      </c>
      <c r="B5424">
        <v>-6.5000000000000002E-2</v>
      </c>
      <c r="C5424">
        <v>-1.095</v>
      </c>
      <c r="D5424">
        <v>-2.0569999999999999</v>
      </c>
      <c r="E5424">
        <v>-2.94</v>
      </c>
      <c r="F5424">
        <v>-3.1269999999999998</v>
      </c>
      <c r="G5424">
        <v>4.5999999999999996</v>
      </c>
      <c r="H5424">
        <v>0</v>
      </c>
      <c r="I5424">
        <v>4.0549999999999997</v>
      </c>
      <c r="J5424">
        <v>-0.104</v>
      </c>
      <c r="K5424">
        <v>-1.109</v>
      </c>
      <c r="L5424">
        <v>-2.1139999999999999</v>
      </c>
      <c r="M5424">
        <v>-2.9670000000000001</v>
      </c>
      <c r="N5424">
        <v>-3.18</v>
      </c>
      <c r="O5424">
        <v>1.206</v>
      </c>
      <c r="P5424">
        <v>1.2190000000000001</v>
      </c>
      <c r="Q5424">
        <v>1.2390000000000001</v>
      </c>
      <c r="R5424">
        <v>1.0489999999999999</v>
      </c>
      <c r="S5424">
        <v>0.41599999999999998</v>
      </c>
    </row>
    <row r="5425" spans="1:19" x14ac:dyDescent="0.3">
      <c r="A5425">
        <v>120</v>
      </c>
      <c r="B5425">
        <v>-6.5000000000000002E-2</v>
      </c>
      <c r="C5425">
        <v>-1.095</v>
      </c>
      <c r="D5425">
        <v>-2.0569999999999999</v>
      </c>
      <c r="E5425">
        <v>-2.94</v>
      </c>
      <c r="F5425">
        <v>-3.1269999999999998</v>
      </c>
      <c r="G5425">
        <v>4.5999999999999996</v>
      </c>
      <c r="H5425">
        <v>0</v>
      </c>
      <c r="I5425">
        <v>4.0549999999999997</v>
      </c>
      <c r="J5425">
        <v>-0.108</v>
      </c>
      <c r="K5425">
        <v>-1.107</v>
      </c>
      <c r="L5425">
        <v>-2.1030000000000002</v>
      </c>
      <c r="M5425">
        <v>-2.948</v>
      </c>
      <c r="N5425">
        <v>-3.1739999999999999</v>
      </c>
      <c r="O5425">
        <v>1.212</v>
      </c>
      <c r="P5425">
        <v>1.208</v>
      </c>
      <c r="Q5425">
        <v>1.1950000000000001</v>
      </c>
      <c r="R5425">
        <v>0.99099999999999999</v>
      </c>
      <c r="S5425">
        <v>0.41399999999999998</v>
      </c>
    </row>
    <row r="5426" spans="1:19" x14ac:dyDescent="0.3">
      <c r="A5426">
        <v>180</v>
      </c>
      <c r="B5426">
        <v>-6.5000000000000002E-2</v>
      </c>
      <c r="C5426">
        <v>-1.095</v>
      </c>
      <c r="D5426">
        <v>-2.0569999999999999</v>
      </c>
      <c r="E5426">
        <v>-2.94</v>
      </c>
      <c r="F5426">
        <v>-3.1269999999999998</v>
      </c>
      <c r="G5426">
        <v>4.5999999999999996</v>
      </c>
      <c r="H5426">
        <v>0</v>
      </c>
      <c r="I5426">
        <v>4.0549999999999997</v>
      </c>
      <c r="J5426">
        <v>-0.113</v>
      </c>
      <c r="K5426">
        <v>-1.113</v>
      </c>
      <c r="L5426">
        <v>-2.11</v>
      </c>
      <c r="M5426">
        <v>-2.96</v>
      </c>
      <c r="N5426">
        <v>-3.1680000000000001</v>
      </c>
      <c r="O5426">
        <v>1.2190000000000001</v>
      </c>
      <c r="P5426">
        <v>1.2250000000000001</v>
      </c>
      <c r="Q5426">
        <v>1.218</v>
      </c>
      <c r="R5426">
        <v>1.028</v>
      </c>
      <c r="S5426">
        <v>0.41199999999999998</v>
      </c>
    </row>
    <row r="5427" spans="1:19" x14ac:dyDescent="0.3">
      <c r="A5427">
        <v>240</v>
      </c>
      <c r="B5427">
        <v>-6.5000000000000002E-2</v>
      </c>
      <c r="C5427">
        <v>-1.095</v>
      </c>
      <c r="D5427">
        <v>-2.0569999999999999</v>
      </c>
      <c r="E5427">
        <v>-2.94</v>
      </c>
      <c r="F5427">
        <v>-3.1269999999999998</v>
      </c>
      <c r="G5427">
        <v>4.5999999999999996</v>
      </c>
      <c r="H5427">
        <v>0</v>
      </c>
      <c r="I5427">
        <v>4.0549999999999997</v>
      </c>
      <c r="J5427">
        <v>-0.11</v>
      </c>
      <c r="K5427">
        <v>-1.1100000000000001</v>
      </c>
      <c r="L5427">
        <v>-2.105</v>
      </c>
      <c r="M5427">
        <v>-2.9649999999999999</v>
      </c>
      <c r="N5427">
        <v>-3.1629999999999998</v>
      </c>
      <c r="O5427">
        <v>1.2150000000000001</v>
      </c>
      <c r="P5427">
        <v>1.21</v>
      </c>
      <c r="Q5427">
        <v>1.1990000000000001</v>
      </c>
      <c r="R5427">
        <v>1.0389999999999999</v>
      </c>
      <c r="S5427">
        <v>0.41</v>
      </c>
    </row>
    <row r="5428" spans="1:19" x14ac:dyDescent="0.3">
      <c r="A5428">
        <v>300</v>
      </c>
      <c r="B5428">
        <v>-6.5000000000000002E-2</v>
      </c>
      <c r="C5428">
        <v>-1.095</v>
      </c>
      <c r="D5428">
        <v>-2.0569999999999999</v>
      </c>
      <c r="E5428">
        <v>-2.94</v>
      </c>
      <c r="F5428">
        <v>-3.1269999999999998</v>
      </c>
      <c r="G5428">
        <v>4.5999999999999996</v>
      </c>
      <c r="H5428">
        <v>0</v>
      </c>
      <c r="I5428">
        <v>4.0549999999999997</v>
      </c>
      <c r="J5428">
        <v>-0.112</v>
      </c>
      <c r="K5428">
        <v>-1.1120000000000001</v>
      </c>
      <c r="L5428">
        <v>-2.1059999999999999</v>
      </c>
      <c r="M5428">
        <v>-2.9609999999999999</v>
      </c>
      <c r="N5428">
        <v>-3.1549999999999998</v>
      </c>
      <c r="O5428">
        <v>1.218</v>
      </c>
      <c r="P5428">
        <v>1.2190000000000001</v>
      </c>
      <c r="Q5428">
        <v>1.2050000000000001</v>
      </c>
      <c r="R5428">
        <v>1.02</v>
      </c>
      <c r="S5428">
        <v>0.40799999999999997</v>
      </c>
    </row>
    <row r="5429" spans="1:19" x14ac:dyDescent="0.3">
      <c r="A5429">
        <v>360</v>
      </c>
      <c r="B5429">
        <v>-6.5000000000000002E-2</v>
      </c>
      <c r="C5429">
        <v>-1.095</v>
      </c>
      <c r="D5429">
        <v>-2.0569999999999999</v>
      </c>
      <c r="E5429">
        <v>-2.94</v>
      </c>
      <c r="F5429">
        <v>-3.1269999999999998</v>
      </c>
      <c r="G5429">
        <v>4.5999999999999996</v>
      </c>
      <c r="H5429">
        <v>0</v>
      </c>
      <c r="I5429">
        <v>4.0549999999999997</v>
      </c>
      <c r="J5429">
        <v>-0.11</v>
      </c>
      <c r="K5429">
        <v>-1.1120000000000001</v>
      </c>
      <c r="L5429">
        <v>-2.1080000000000001</v>
      </c>
      <c r="M5429">
        <v>-2.956</v>
      </c>
      <c r="N5429">
        <v>-3.149</v>
      </c>
      <c r="O5429">
        <v>1.216</v>
      </c>
      <c r="P5429">
        <v>1.216</v>
      </c>
      <c r="Q5429">
        <v>1.2130000000000001</v>
      </c>
      <c r="R5429">
        <v>1</v>
      </c>
      <c r="S5429">
        <v>0.40600000000000003</v>
      </c>
    </row>
    <row r="5430" spans="1:19" x14ac:dyDescent="0.3">
      <c r="A5430">
        <v>420</v>
      </c>
      <c r="B5430">
        <v>-6.5000000000000002E-2</v>
      </c>
      <c r="C5430">
        <v>-1.095</v>
      </c>
      <c r="D5430">
        <v>-2.0569999999999999</v>
      </c>
      <c r="E5430">
        <v>-2.94</v>
      </c>
      <c r="F5430">
        <v>-3.1269999999999998</v>
      </c>
      <c r="G5430">
        <v>4.5999999999999996</v>
      </c>
      <c r="H5430">
        <v>0</v>
      </c>
      <c r="I5430">
        <v>4.0549999999999997</v>
      </c>
      <c r="J5430">
        <v>-0.111</v>
      </c>
      <c r="K5430">
        <v>-1.111</v>
      </c>
      <c r="L5430">
        <v>-2.1080000000000001</v>
      </c>
      <c r="M5430">
        <v>-2.952</v>
      </c>
      <c r="N5430">
        <v>-3.1440000000000001</v>
      </c>
      <c r="O5430">
        <v>1.216</v>
      </c>
      <c r="P5430">
        <v>1.2150000000000001</v>
      </c>
      <c r="Q5430">
        <v>1.21</v>
      </c>
      <c r="R5430">
        <v>0.98899999999999999</v>
      </c>
      <c r="S5430">
        <v>0.40400000000000003</v>
      </c>
    </row>
    <row r="5431" spans="1:19" x14ac:dyDescent="0.3">
      <c r="A5431">
        <v>480</v>
      </c>
      <c r="B5431">
        <v>-6.5000000000000002E-2</v>
      </c>
      <c r="C5431">
        <v>-1.095</v>
      </c>
      <c r="D5431">
        <v>-2.0569999999999999</v>
      </c>
      <c r="E5431">
        <v>-2.94</v>
      </c>
      <c r="F5431">
        <v>-3.1269999999999998</v>
      </c>
      <c r="G5431">
        <v>4.5999999999999996</v>
      </c>
      <c r="H5431">
        <v>0</v>
      </c>
      <c r="I5431">
        <v>4.0549999999999997</v>
      </c>
      <c r="J5431">
        <v>-0.111</v>
      </c>
      <c r="K5431">
        <v>-1.111</v>
      </c>
      <c r="L5431">
        <v>-2.1070000000000002</v>
      </c>
      <c r="M5431">
        <v>-2.9489999999999998</v>
      </c>
      <c r="N5431">
        <v>-3.1379999999999999</v>
      </c>
      <c r="O5431">
        <v>1.2170000000000001</v>
      </c>
      <c r="P5431">
        <v>1.216</v>
      </c>
      <c r="Q5431">
        <v>1.2070000000000001</v>
      </c>
      <c r="R5431">
        <v>0.98299999999999998</v>
      </c>
      <c r="S5431">
        <v>0.40300000000000002</v>
      </c>
    </row>
    <row r="5432" spans="1:19" x14ac:dyDescent="0.3">
      <c r="A5432">
        <v>540</v>
      </c>
      <c r="B5432">
        <v>-6.5000000000000002E-2</v>
      </c>
      <c r="C5432">
        <v>-1.095</v>
      </c>
      <c r="D5432">
        <v>-2.0569999999999999</v>
      </c>
      <c r="E5432">
        <v>-2.94</v>
      </c>
      <c r="F5432">
        <v>-3.1269999999999998</v>
      </c>
      <c r="G5432">
        <v>4.5999999999999996</v>
      </c>
      <c r="H5432">
        <v>0</v>
      </c>
      <c r="I5432">
        <v>4.0549999999999997</v>
      </c>
      <c r="J5432">
        <v>-0.111</v>
      </c>
      <c r="K5432">
        <v>-1.111</v>
      </c>
      <c r="L5432">
        <v>-2.1070000000000002</v>
      </c>
      <c r="M5432">
        <v>-2.9460000000000002</v>
      </c>
      <c r="N5432">
        <v>-3.133</v>
      </c>
      <c r="O5432">
        <v>1.216</v>
      </c>
      <c r="P5432">
        <v>1.2170000000000001</v>
      </c>
      <c r="Q5432">
        <v>1.2070000000000001</v>
      </c>
      <c r="R5432">
        <v>0.97799999999999998</v>
      </c>
      <c r="S5432">
        <v>0.40100000000000002</v>
      </c>
    </row>
    <row r="5433" spans="1:19" x14ac:dyDescent="0.3">
      <c r="A5433">
        <v>600</v>
      </c>
      <c r="B5433">
        <v>-6.5000000000000002E-2</v>
      </c>
      <c r="C5433">
        <v>-1.095</v>
      </c>
      <c r="D5433">
        <v>-2.0569999999999999</v>
      </c>
      <c r="E5433">
        <v>-2.94</v>
      </c>
      <c r="F5433">
        <v>-3.1269999999999998</v>
      </c>
      <c r="G5433">
        <v>4.5999999999999996</v>
      </c>
      <c r="H5433">
        <v>0</v>
      </c>
      <c r="I5433">
        <v>4.0549999999999997</v>
      </c>
      <c r="J5433">
        <v>-0.111</v>
      </c>
      <c r="K5433">
        <v>-1.111</v>
      </c>
      <c r="L5433">
        <v>-2.1070000000000002</v>
      </c>
      <c r="M5433">
        <v>-2.9420000000000002</v>
      </c>
      <c r="N5433">
        <v>-3.1269999999999998</v>
      </c>
      <c r="O5433">
        <v>1.216</v>
      </c>
      <c r="P5433">
        <v>1.216</v>
      </c>
      <c r="Q5433">
        <v>1.2090000000000001</v>
      </c>
      <c r="R5433">
        <v>0.97299999999999998</v>
      </c>
      <c r="S5433">
        <v>0.39900000000000002</v>
      </c>
    </row>
    <row r="5435" spans="1:19" x14ac:dyDescent="0.3">
      <c r="A5435" t="s">
        <v>0</v>
      </c>
      <c r="B5435" t="s">
        <v>419</v>
      </c>
    </row>
    <row r="5436" spans="1:19" x14ac:dyDescent="0.3">
      <c r="A5436">
        <v>0</v>
      </c>
      <c r="B5436">
        <v>-6.6000000000000003E-2</v>
      </c>
      <c r="C5436">
        <v>-1.095</v>
      </c>
      <c r="D5436">
        <v>-2.0569999999999999</v>
      </c>
      <c r="E5436">
        <v>-2.9359999999999999</v>
      </c>
      <c r="F5436">
        <v>-3.1179999999999999</v>
      </c>
      <c r="G5436">
        <v>4.5999999999999996</v>
      </c>
      <c r="H5436">
        <v>0</v>
      </c>
      <c r="I5436">
        <v>4.0549999999999997</v>
      </c>
      <c r="J5436">
        <v>-0.108</v>
      </c>
      <c r="K5436">
        <v>-1.1080000000000001</v>
      </c>
      <c r="L5436">
        <v>-2.1040000000000001</v>
      </c>
      <c r="M5436">
        <v>-2.952</v>
      </c>
      <c r="N5436">
        <v>-3.2</v>
      </c>
      <c r="O5436">
        <v>1.212</v>
      </c>
      <c r="P5436">
        <v>1.212</v>
      </c>
      <c r="Q5436">
        <v>1.206</v>
      </c>
      <c r="R5436">
        <v>1.002</v>
      </c>
      <c r="S5436">
        <v>0.48599999999999999</v>
      </c>
    </row>
    <row r="5437" spans="1:19" x14ac:dyDescent="0.3">
      <c r="A5437">
        <v>60</v>
      </c>
      <c r="B5437">
        <v>-6.6000000000000003E-2</v>
      </c>
      <c r="C5437">
        <v>-1.095</v>
      </c>
      <c r="D5437">
        <v>-2.0569999999999999</v>
      </c>
      <c r="E5437">
        <v>-2.9359999999999999</v>
      </c>
      <c r="F5437">
        <v>-3.1179999999999999</v>
      </c>
      <c r="G5437">
        <v>4.5999999999999996</v>
      </c>
      <c r="H5437">
        <v>0</v>
      </c>
      <c r="I5437">
        <v>4.0549999999999997</v>
      </c>
      <c r="J5437">
        <v>-0.104</v>
      </c>
      <c r="K5437">
        <v>-1.109</v>
      </c>
      <c r="L5437">
        <v>-2.1139999999999999</v>
      </c>
      <c r="M5437">
        <v>-2.9620000000000002</v>
      </c>
      <c r="N5437">
        <v>-3.1709999999999998</v>
      </c>
      <c r="O5437">
        <v>1.206</v>
      </c>
      <c r="P5437">
        <v>1.2190000000000001</v>
      </c>
      <c r="Q5437">
        <v>1.2390000000000001</v>
      </c>
      <c r="R5437">
        <v>1.0429999999999999</v>
      </c>
      <c r="S5437">
        <v>0.41299999999999998</v>
      </c>
    </row>
    <row r="5438" spans="1:19" x14ac:dyDescent="0.3">
      <c r="A5438">
        <v>120</v>
      </c>
      <c r="B5438">
        <v>-6.6000000000000003E-2</v>
      </c>
      <c r="C5438">
        <v>-1.095</v>
      </c>
      <c r="D5438">
        <v>-2.0569999999999999</v>
      </c>
      <c r="E5438">
        <v>-2.9359999999999999</v>
      </c>
      <c r="F5438">
        <v>-3.1179999999999999</v>
      </c>
      <c r="G5438">
        <v>4.5999999999999996</v>
      </c>
      <c r="H5438">
        <v>0</v>
      </c>
      <c r="I5438">
        <v>4.0549999999999997</v>
      </c>
      <c r="J5438">
        <v>-0.108</v>
      </c>
      <c r="K5438">
        <v>-1.107</v>
      </c>
      <c r="L5438">
        <v>-2.1030000000000002</v>
      </c>
      <c r="M5438">
        <v>-2.9430000000000001</v>
      </c>
      <c r="N5438">
        <v>-3.165</v>
      </c>
      <c r="O5438">
        <v>1.212</v>
      </c>
      <c r="P5438">
        <v>1.208</v>
      </c>
      <c r="Q5438">
        <v>1.1950000000000001</v>
      </c>
      <c r="R5438">
        <v>0.98599999999999999</v>
      </c>
      <c r="S5438">
        <v>0.41099999999999998</v>
      </c>
    </row>
    <row r="5439" spans="1:19" x14ac:dyDescent="0.3">
      <c r="A5439">
        <v>180</v>
      </c>
      <c r="B5439">
        <v>-6.6000000000000003E-2</v>
      </c>
      <c r="C5439">
        <v>-1.095</v>
      </c>
      <c r="D5439">
        <v>-2.0569999999999999</v>
      </c>
      <c r="E5439">
        <v>-2.9359999999999999</v>
      </c>
      <c r="F5439">
        <v>-3.1179999999999999</v>
      </c>
      <c r="G5439">
        <v>4.5999999999999996</v>
      </c>
      <c r="H5439">
        <v>0</v>
      </c>
      <c r="I5439">
        <v>4.0549999999999997</v>
      </c>
      <c r="J5439">
        <v>-0.113</v>
      </c>
      <c r="K5439">
        <v>-1.113</v>
      </c>
      <c r="L5439">
        <v>-2.11</v>
      </c>
      <c r="M5439">
        <v>-2.9550000000000001</v>
      </c>
      <c r="N5439">
        <v>-3.1589999999999998</v>
      </c>
      <c r="O5439">
        <v>1.2190000000000001</v>
      </c>
      <c r="P5439">
        <v>1.2250000000000001</v>
      </c>
      <c r="Q5439">
        <v>1.2190000000000001</v>
      </c>
      <c r="R5439">
        <v>1.0229999999999999</v>
      </c>
      <c r="S5439">
        <v>0.40899999999999997</v>
      </c>
    </row>
    <row r="5440" spans="1:19" x14ac:dyDescent="0.3">
      <c r="A5440">
        <v>240</v>
      </c>
      <c r="B5440">
        <v>-6.6000000000000003E-2</v>
      </c>
      <c r="C5440">
        <v>-1.095</v>
      </c>
      <c r="D5440">
        <v>-2.0569999999999999</v>
      </c>
      <c r="E5440">
        <v>-2.9359999999999999</v>
      </c>
      <c r="F5440">
        <v>-3.1179999999999999</v>
      </c>
      <c r="G5440">
        <v>4.5999999999999996</v>
      </c>
      <c r="H5440">
        <v>0</v>
      </c>
      <c r="I5440">
        <v>4.0549999999999997</v>
      </c>
      <c r="J5440">
        <v>-0.11</v>
      </c>
      <c r="K5440">
        <v>-1.1100000000000001</v>
      </c>
      <c r="L5440">
        <v>-2.105</v>
      </c>
      <c r="M5440">
        <v>-2.9609999999999999</v>
      </c>
      <c r="N5440">
        <v>-3.153</v>
      </c>
      <c r="O5440">
        <v>1.2150000000000001</v>
      </c>
      <c r="P5440">
        <v>1.21</v>
      </c>
      <c r="Q5440">
        <v>1.1990000000000001</v>
      </c>
      <c r="R5440">
        <v>1.0329999999999999</v>
      </c>
      <c r="S5440">
        <v>0.40699999999999997</v>
      </c>
    </row>
    <row r="5441" spans="1:19" x14ac:dyDescent="0.3">
      <c r="A5441">
        <v>300</v>
      </c>
      <c r="B5441">
        <v>-6.6000000000000003E-2</v>
      </c>
      <c r="C5441">
        <v>-1.095</v>
      </c>
      <c r="D5441">
        <v>-2.0569999999999999</v>
      </c>
      <c r="E5441">
        <v>-2.9359999999999999</v>
      </c>
      <c r="F5441">
        <v>-3.1179999999999999</v>
      </c>
      <c r="G5441">
        <v>4.5999999999999996</v>
      </c>
      <c r="H5441">
        <v>0</v>
      </c>
      <c r="I5441">
        <v>4.0549999999999997</v>
      </c>
      <c r="J5441">
        <v>-0.112</v>
      </c>
      <c r="K5441">
        <v>-1.1120000000000001</v>
      </c>
      <c r="L5441">
        <v>-2.1059999999999999</v>
      </c>
      <c r="M5441">
        <v>-2.9569999999999999</v>
      </c>
      <c r="N5441">
        <v>-3.1459999999999999</v>
      </c>
      <c r="O5441">
        <v>1.218</v>
      </c>
      <c r="P5441">
        <v>1.2190000000000001</v>
      </c>
      <c r="Q5441">
        <v>1.2050000000000001</v>
      </c>
      <c r="R5441">
        <v>1.0129999999999999</v>
      </c>
      <c r="S5441">
        <v>0.40500000000000003</v>
      </c>
    </row>
    <row r="5442" spans="1:19" x14ac:dyDescent="0.3">
      <c r="A5442">
        <v>360</v>
      </c>
      <c r="B5442">
        <v>-6.6000000000000003E-2</v>
      </c>
      <c r="C5442">
        <v>-1.095</v>
      </c>
      <c r="D5442">
        <v>-2.0569999999999999</v>
      </c>
      <c r="E5442">
        <v>-2.9359999999999999</v>
      </c>
      <c r="F5442">
        <v>-3.1179999999999999</v>
      </c>
      <c r="G5442">
        <v>4.5999999999999996</v>
      </c>
      <c r="H5442">
        <v>0</v>
      </c>
      <c r="I5442">
        <v>4.0549999999999997</v>
      </c>
      <c r="J5442">
        <v>-0.11</v>
      </c>
      <c r="K5442">
        <v>-1.1120000000000001</v>
      </c>
      <c r="L5442">
        <v>-2.1080000000000001</v>
      </c>
      <c r="M5442">
        <v>-2.9510000000000001</v>
      </c>
      <c r="N5442">
        <v>-3.14</v>
      </c>
      <c r="O5442">
        <v>1.216</v>
      </c>
      <c r="P5442">
        <v>1.216</v>
      </c>
      <c r="Q5442">
        <v>1.2130000000000001</v>
      </c>
      <c r="R5442">
        <v>0.99399999999999999</v>
      </c>
      <c r="S5442">
        <v>0.40300000000000002</v>
      </c>
    </row>
    <row r="5443" spans="1:19" x14ac:dyDescent="0.3">
      <c r="A5443">
        <v>420</v>
      </c>
      <c r="B5443">
        <v>-6.6000000000000003E-2</v>
      </c>
      <c r="C5443">
        <v>-1.095</v>
      </c>
      <c r="D5443">
        <v>-2.0569999999999999</v>
      </c>
      <c r="E5443">
        <v>-2.9359999999999999</v>
      </c>
      <c r="F5443">
        <v>-3.1179999999999999</v>
      </c>
      <c r="G5443">
        <v>4.5999999999999996</v>
      </c>
      <c r="H5443">
        <v>0</v>
      </c>
      <c r="I5443">
        <v>4.0549999999999997</v>
      </c>
      <c r="J5443">
        <v>-0.111</v>
      </c>
      <c r="K5443">
        <v>-1.111</v>
      </c>
      <c r="L5443">
        <v>-2.1080000000000001</v>
      </c>
      <c r="M5443">
        <v>-2.9470000000000001</v>
      </c>
      <c r="N5443">
        <v>-3.1349999999999998</v>
      </c>
      <c r="O5443">
        <v>1.216</v>
      </c>
      <c r="P5443">
        <v>1.2150000000000001</v>
      </c>
      <c r="Q5443">
        <v>1.2090000000000001</v>
      </c>
      <c r="R5443">
        <v>0.98299999999999998</v>
      </c>
      <c r="S5443">
        <v>0.40200000000000002</v>
      </c>
    </row>
    <row r="5444" spans="1:19" x14ac:dyDescent="0.3">
      <c r="A5444">
        <v>480</v>
      </c>
      <c r="B5444">
        <v>-6.6000000000000003E-2</v>
      </c>
      <c r="C5444">
        <v>-1.095</v>
      </c>
      <c r="D5444">
        <v>-2.0569999999999999</v>
      </c>
      <c r="E5444">
        <v>-2.9359999999999999</v>
      </c>
      <c r="F5444">
        <v>-3.1179999999999999</v>
      </c>
      <c r="G5444">
        <v>4.5999999999999996</v>
      </c>
      <c r="H5444">
        <v>0</v>
      </c>
      <c r="I5444">
        <v>4.0549999999999997</v>
      </c>
      <c r="J5444">
        <v>-0.111</v>
      </c>
      <c r="K5444">
        <v>-1.111</v>
      </c>
      <c r="L5444">
        <v>-2.1070000000000002</v>
      </c>
      <c r="M5444">
        <v>-2.944</v>
      </c>
      <c r="N5444">
        <v>-3.129</v>
      </c>
      <c r="O5444">
        <v>1.2170000000000001</v>
      </c>
      <c r="P5444">
        <v>1.2170000000000001</v>
      </c>
      <c r="Q5444">
        <v>1.2070000000000001</v>
      </c>
      <c r="R5444">
        <v>0.97699999999999998</v>
      </c>
      <c r="S5444">
        <v>0.4</v>
      </c>
    </row>
    <row r="5445" spans="1:19" x14ac:dyDescent="0.3">
      <c r="A5445">
        <v>540</v>
      </c>
      <c r="B5445">
        <v>-6.6000000000000003E-2</v>
      </c>
      <c r="C5445">
        <v>-1.095</v>
      </c>
      <c r="D5445">
        <v>-2.0569999999999999</v>
      </c>
      <c r="E5445">
        <v>-2.9359999999999999</v>
      </c>
      <c r="F5445">
        <v>-3.1179999999999999</v>
      </c>
      <c r="G5445">
        <v>4.5999999999999996</v>
      </c>
      <c r="H5445">
        <v>0</v>
      </c>
      <c r="I5445">
        <v>4.0549999999999997</v>
      </c>
      <c r="J5445">
        <v>-0.111</v>
      </c>
      <c r="K5445">
        <v>-1.111</v>
      </c>
      <c r="L5445">
        <v>-2.1059999999999999</v>
      </c>
      <c r="M5445">
        <v>-2.94</v>
      </c>
      <c r="N5445">
        <v>-3.1240000000000001</v>
      </c>
      <c r="O5445">
        <v>1.216</v>
      </c>
      <c r="P5445">
        <v>1.2170000000000001</v>
      </c>
      <c r="Q5445">
        <v>1.2070000000000001</v>
      </c>
      <c r="R5445">
        <v>0.97199999999999998</v>
      </c>
      <c r="S5445">
        <v>0.39800000000000002</v>
      </c>
    </row>
    <row r="5446" spans="1:19" x14ac:dyDescent="0.3">
      <c r="A5446">
        <v>600</v>
      </c>
      <c r="B5446">
        <v>-6.6000000000000003E-2</v>
      </c>
      <c r="C5446">
        <v>-1.095</v>
      </c>
      <c r="D5446">
        <v>-2.0569999999999999</v>
      </c>
      <c r="E5446">
        <v>-2.9359999999999999</v>
      </c>
      <c r="F5446">
        <v>-3.1179999999999999</v>
      </c>
      <c r="G5446">
        <v>4.5999999999999996</v>
      </c>
      <c r="H5446">
        <v>0</v>
      </c>
      <c r="I5446">
        <v>4.0549999999999997</v>
      </c>
      <c r="J5446">
        <v>-0.111</v>
      </c>
      <c r="K5446">
        <v>-1.111</v>
      </c>
      <c r="L5446">
        <v>-2.1070000000000002</v>
      </c>
      <c r="M5446">
        <v>-2.9369999999999998</v>
      </c>
      <c r="N5446">
        <v>-3.1179999999999999</v>
      </c>
      <c r="O5446">
        <v>1.216</v>
      </c>
      <c r="P5446">
        <v>1.216</v>
      </c>
      <c r="Q5446">
        <v>1.2090000000000001</v>
      </c>
      <c r="R5446">
        <v>0.96699999999999997</v>
      </c>
      <c r="S5446">
        <v>0.39600000000000002</v>
      </c>
    </row>
    <row r="5448" spans="1:19" x14ac:dyDescent="0.3">
      <c r="A5448" t="s">
        <v>0</v>
      </c>
      <c r="B5448" t="s">
        <v>420</v>
      </c>
    </row>
    <row r="5449" spans="1:19" x14ac:dyDescent="0.3">
      <c r="A5449">
        <v>0</v>
      </c>
      <c r="B5449">
        <v>-6.5000000000000002E-2</v>
      </c>
      <c r="C5449">
        <v>-1.0960000000000001</v>
      </c>
      <c r="D5449">
        <v>-2.0569999999999999</v>
      </c>
      <c r="E5449">
        <v>-2.931</v>
      </c>
      <c r="F5449">
        <v>-3.109</v>
      </c>
      <c r="G5449">
        <v>4.5999999999999996</v>
      </c>
      <c r="H5449">
        <v>0</v>
      </c>
      <c r="I5449">
        <v>4.0549999999999997</v>
      </c>
      <c r="J5449">
        <v>-0.108</v>
      </c>
      <c r="K5449">
        <v>-1.1080000000000001</v>
      </c>
      <c r="L5449">
        <v>-2.1040000000000001</v>
      </c>
      <c r="M5449">
        <v>-2.9470000000000001</v>
      </c>
      <c r="N5449">
        <v>-3.19</v>
      </c>
      <c r="O5449">
        <v>1.212</v>
      </c>
      <c r="P5449">
        <v>1.212</v>
      </c>
      <c r="Q5449">
        <v>1.206</v>
      </c>
      <c r="R5449">
        <v>0.996</v>
      </c>
      <c r="S5449">
        <v>0.48199999999999998</v>
      </c>
    </row>
    <row r="5450" spans="1:19" x14ac:dyDescent="0.3">
      <c r="A5450">
        <v>60</v>
      </c>
      <c r="B5450">
        <v>-6.5000000000000002E-2</v>
      </c>
      <c r="C5450">
        <v>-1.0960000000000001</v>
      </c>
      <c r="D5450">
        <v>-2.0569999999999999</v>
      </c>
      <c r="E5450">
        <v>-2.931</v>
      </c>
      <c r="F5450">
        <v>-3.109</v>
      </c>
      <c r="G5450">
        <v>4.5999999999999996</v>
      </c>
      <c r="H5450">
        <v>0</v>
      </c>
      <c r="I5450">
        <v>4.0549999999999997</v>
      </c>
      <c r="J5450">
        <v>-0.105</v>
      </c>
      <c r="K5450">
        <v>-1.109</v>
      </c>
      <c r="L5450">
        <v>-2.1139999999999999</v>
      </c>
      <c r="M5450">
        <v>-2.9569999999999999</v>
      </c>
      <c r="N5450">
        <v>-3.161</v>
      </c>
      <c r="O5450">
        <v>1.2070000000000001</v>
      </c>
      <c r="P5450">
        <v>1.2190000000000001</v>
      </c>
      <c r="Q5450">
        <v>1.2390000000000001</v>
      </c>
      <c r="R5450">
        <v>1.036</v>
      </c>
      <c r="S5450">
        <v>0.41</v>
      </c>
    </row>
    <row r="5451" spans="1:19" x14ac:dyDescent="0.3">
      <c r="A5451">
        <v>120</v>
      </c>
      <c r="B5451">
        <v>-6.5000000000000002E-2</v>
      </c>
      <c r="C5451">
        <v>-1.0960000000000001</v>
      </c>
      <c r="D5451">
        <v>-2.0569999999999999</v>
      </c>
      <c r="E5451">
        <v>-2.931</v>
      </c>
      <c r="F5451">
        <v>-3.109</v>
      </c>
      <c r="G5451">
        <v>4.5999999999999996</v>
      </c>
      <c r="H5451">
        <v>0</v>
      </c>
      <c r="I5451">
        <v>4.0549999999999997</v>
      </c>
      <c r="J5451">
        <v>-0.108</v>
      </c>
      <c r="K5451">
        <v>-1.107</v>
      </c>
      <c r="L5451">
        <v>-2.1030000000000002</v>
      </c>
      <c r="M5451">
        <v>-2.9390000000000001</v>
      </c>
      <c r="N5451">
        <v>-3.1549999999999998</v>
      </c>
      <c r="O5451">
        <v>1.212</v>
      </c>
      <c r="P5451">
        <v>1.208</v>
      </c>
      <c r="Q5451">
        <v>1.194</v>
      </c>
      <c r="R5451">
        <v>0.98099999999999998</v>
      </c>
      <c r="S5451">
        <v>0.40799999999999997</v>
      </c>
    </row>
    <row r="5452" spans="1:19" x14ac:dyDescent="0.3">
      <c r="A5452">
        <v>180</v>
      </c>
      <c r="B5452">
        <v>-6.5000000000000002E-2</v>
      </c>
      <c r="C5452">
        <v>-1.0960000000000001</v>
      </c>
      <c r="D5452">
        <v>-2.0569999999999999</v>
      </c>
      <c r="E5452">
        <v>-2.931</v>
      </c>
      <c r="F5452">
        <v>-3.109</v>
      </c>
      <c r="G5452">
        <v>4.5999999999999996</v>
      </c>
      <c r="H5452">
        <v>0</v>
      </c>
      <c r="I5452">
        <v>4.0549999999999997</v>
      </c>
      <c r="J5452">
        <v>-0.113</v>
      </c>
      <c r="K5452">
        <v>-1.1140000000000001</v>
      </c>
      <c r="L5452">
        <v>-2.11</v>
      </c>
      <c r="M5452">
        <v>-2.95</v>
      </c>
      <c r="N5452">
        <v>-3.149</v>
      </c>
      <c r="O5452">
        <v>1.22</v>
      </c>
      <c r="P5452">
        <v>1.2250000000000001</v>
      </c>
      <c r="Q5452">
        <v>1.218</v>
      </c>
      <c r="R5452">
        <v>1.0169999999999999</v>
      </c>
      <c r="S5452">
        <v>0.40600000000000003</v>
      </c>
    </row>
    <row r="5453" spans="1:19" x14ac:dyDescent="0.3">
      <c r="A5453">
        <v>240</v>
      </c>
      <c r="B5453">
        <v>-6.5000000000000002E-2</v>
      </c>
      <c r="C5453">
        <v>-1.0960000000000001</v>
      </c>
      <c r="D5453">
        <v>-2.0569999999999999</v>
      </c>
      <c r="E5453">
        <v>-2.931</v>
      </c>
      <c r="F5453">
        <v>-3.109</v>
      </c>
      <c r="G5453">
        <v>4.5999999999999996</v>
      </c>
      <c r="H5453">
        <v>0</v>
      </c>
      <c r="I5453">
        <v>4.0549999999999997</v>
      </c>
      <c r="J5453">
        <v>-0.11</v>
      </c>
      <c r="K5453">
        <v>-1.111</v>
      </c>
      <c r="L5453">
        <v>-2.105</v>
      </c>
      <c r="M5453">
        <v>-2.956</v>
      </c>
      <c r="N5453">
        <v>-3.1429999999999998</v>
      </c>
      <c r="O5453">
        <v>1.2150000000000001</v>
      </c>
      <c r="P5453">
        <v>1.21</v>
      </c>
      <c r="Q5453">
        <v>1.198</v>
      </c>
      <c r="R5453">
        <v>1.0269999999999999</v>
      </c>
      <c r="S5453">
        <v>0.40400000000000003</v>
      </c>
    </row>
    <row r="5454" spans="1:19" x14ac:dyDescent="0.3">
      <c r="A5454">
        <v>300</v>
      </c>
      <c r="B5454">
        <v>-6.5000000000000002E-2</v>
      </c>
      <c r="C5454">
        <v>-1.0960000000000001</v>
      </c>
      <c r="D5454">
        <v>-2.0569999999999999</v>
      </c>
      <c r="E5454">
        <v>-2.931</v>
      </c>
      <c r="F5454">
        <v>-3.109</v>
      </c>
      <c r="G5454">
        <v>4.5999999999999996</v>
      </c>
      <c r="H5454">
        <v>0</v>
      </c>
      <c r="I5454">
        <v>4.0549999999999997</v>
      </c>
      <c r="J5454">
        <v>-0.112</v>
      </c>
      <c r="K5454">
        <v>-1.1120000000000001</v>
      </c>
      <c r="L5454">
        <v>-2.1059999999999999</v>
      </c>
      <c r="M5454">
        <v>-2.9510000000000001</v>
      </c>
      <c r="N5454">
        <v>-3.1360000000000001</v>
      </c>
      <c r="O5454">
        <v>1.218</v>
      </c>
      <c r="P5454">
        <v>1.2190000000000001</v>
      </c>
      <c r="Q5454">
        <v>1.204</v>
      </c>
      <c r="R5454">
        <v>1.006</v>
      </c>
      <c r="S5454">
        <v>0.40200000000000002</v>
      </c>
    </row>
    <row r="5455" spans="1:19" x14ac:dyDescent="0.3">
      <c r="A5455">
        <v>360</v>
      </c>
      <c r="B5455">
        <v>-6.5000000000000002E-2</v>
      </c>
      <c r="C5455">
        <v>-1.0960000000000001</v>
      </c>
      <c r="D5455">
        <v>-2.0569999999999999</v>
      </c>
      <c r="E5455">
        <v>-2.931</v>
      </c>
      <c r="F5455">
        <v>-3.109</v>
      </c>
      <c r="G5455">
        <v>4.5999999999999996</v>
      </c>
      <c r="H5455">
        <v>0</v>
      </c>
      <c r="I5455">
        <v>4.0549999999999997</v>
      </c>
      <c r="J5455">
        <v>-0.11</v>
      </c>
      <c r="K5455">
        <v>-1.1120000000000001</v>
      </c>
      <c r="L5455">
        <v>-2.109</v>
      </c>
      <c r="M5455">
        <v>-2.9460000000000002</v>
      </c>
      <c r="N5455">
        <v>-3.13</v>
      </c>
      <c r="O5455">
        <v>1.216</v>
      </c>
      <c r="P5455">
        <v>1.216</v>
      </c>
      <c r="Q5455">
        <v>1.2130000000000001</v>
      </c>
      <c r="R5455">
        <v>0.98699999999999999</v>
      </c>
      <c r="S5455">
        <v>0.4</v>
      </c>
    </row>
    <row r="5456" spans="1:19" x14ac:dyDescent="0.3">
      <c r="A5456">
        <v>420</v>
      </c>
      <c r="B5456">
        <v>-6.5000000000000002E-2</v>
      </c>
      <c r="C5456">
        <v>-1.0960000000000001</v>
      </c>
      <c r="D5456">
        <v>-2.0569999999999999</v>
      </c>
      <c r="E5456">
        <v>-2.931</v>
      </c>
      <c r="F5456">
        <v>-3.109</v>
      </c>
      <c r="G5456">
        <v>4.5999999999999996</v>
      </c>
      <c r="H5456">
        <v>0</v>
      </c>
      <c r="I5456">
        <v>4.0549999999999997</v>
      </c>
      <c r="J5456">
        <v>-0.111</v>
      </c>
      <c r="K5456">
        <v>-1.111</v>
      </c>
      <c r="L5456">
        <v>-2.1080000000000001</v>
      </c>
      <c r="M5456">
        <v>-2.9420000000000002</v>
      </c>
      <c r="N5456">
        <v>-3.125</v>
      </c>
      <c r="O5456">
        <v>1.216</v>
      </c>
      <c r="P5456">
        <v>1.2150000000000001</v>
      </c>
      <c r="Q5456">
        <v>1.2090000000000001</v>
      </c>
      <c r="R5456">
        <v>0.97599999999999998</v>
      </c>
      <c r="S5456">
        <v>0.39900000000000002</v>
      </c>
    </row>
    <row r="5457" spans="1:19" x14ac:dyDescent="0.3">
      <c r="A5457">
        <v>480</v>
      </c>
      <c r="B5457">
        <v>-6.5000000000000002E-2</v>
      </c>
      <c r="C5457">
        <v>-1.0960000000000001</v>
      </c>
      <c r="D5457">
        <v>-2.0569999999999999</v>
      </c>
      <c r="E5457">
        <v>-2.931</v>
      </c>
      <c r="F5457">
        <v>-3.109</v>
      </c>
      <c r="G5457">
        <v>4.5999999999999996</v>
      </c>
      <c r="H5457">
        <v>0</v>
      </c>
      <c r="I5457">
        <v>4.0549999999999997</v>
      </c>
      <c r="J5457">
        <v>-0.111</v>
      </c>
      <c r="K5457">
        <v>-1.111</v>
      </c>
      <c r="L5457">
        <v>-2.1070000000000002</v>
      </c>
      <c r="M5457">
        <v>-2.9390000000000001</v>
      </c>
      <c r="N5457">
        <v>-3.12</v>
      </c>
      <c r="O5457">
        <v>1.2170000000000001</v>
      </c>
      <c r="P5457">
        <v>1.216</v>
      </c>
      <c r="Q5457">
        <v>1.2070000000000001</v>
      </c>
      <c r="R5457">
        <v>0.97099999999999997</v>
      </c>
      <c r="S5457">
        <v>0.39700000000000002</v>
      </c>
    </row>
    <row r="5458" spans="1:19" x14ac:dyDescent="0.3">
      <c r="A5458">
        <v>540</v>
      </c>
      <c r="B5458">
        <v>-6.5000000000000002E-2</v>
      </c>
      <c r="C5458">
        <v>-1.0960000000000001</v>
      </c>
      <c r="D5458">
        <v>-2.0569999999999999</v>
      </c>
      <c r="E5458">
        <v>-2.931</v>
      </c>
      <c r="F5458">
        <v>-3.109</v>
      </c>
      <c r="G5458">
        <v>4.5999999999999996</v>
      </c>
      <c r="H5458">
        <v>0</v>
      </c>
      <c r="I5458">
        <v>4.0549999999999997</v>
      </c>
      <c r="J5458">
        <v>-0.111</v>
      </c>
      <c r="K5458">
        <v>-1.111</v>
      </c>
      <c r="L5458">
        <v>-2.1070000000000002</v>
      </c>
      <c r="M5458">
        <v>-2.9350000000000001</v>
      </c>
      <c r="N5458">
        <v>-3.1139999999999999</v>
      </c>
      <c r="O5458">
        <v>1.216</v>
      </c>
      <c r="P5458">
        <v>1.2170000000000001</v>
      </c>
      <c r="Q5458">
        <v>1.2070000000000001</v>
      </c>
      <c r="R5458">
        <v>0.96499999999999997</v>
      </c>
      <c r="S5458">
        <v>0.39500000000000002</v>
      </c>
    </row>
    <row r="5459" spans="1:19" x14ac:dyDescent="0.3">
      <c r="A5459">
        <v>600</v>
      </c>
      <c r="B5459">
        <v>-6.5000000000000002E-2</v>
      </c>
      <c r="C5459">
        <v>-1.0960000000000001</v>
      </c>
      <c r="D5459">
        <v>-2.0569999999999999</v>
      </c>
      <c r="E5459">
        <v>-2.931</v>
      </c>
      <c r="F5459">
        <v>-3.109</v>
      </c>
      <c r="G5459">
        <v>4.5999999999999996</v>
      </c>
      <c r="H5459">
        <v>0</v>
      </c>
      <c r="I5459">
        <v>4.0549999999999997</v>
      </c>
      <c r="J5459">
        <v>-0.111</v>
      </c>
      <c r="K5459">
        <v>-1.111</v>
      </c>
      <c r="L5459">
        <v>-2.1070000000000002</v>
      </c>
      <c r="M5459">
        <v>-2.9319999999999999</v>
      </c>
      <c r="N5459">
        <v>-3.109</v>
      </c>
      <c r="O5459">
        <v>1.216</v>
      </c>
      <c r="P5459">
        <v>1.216</v>
      </c>
      <c r="Q5459">
        <v>1.2090000000000001</v>
      </c>
      <c r="R5459">
        <v>0.96</v>
      </c>
      <c r="S5459">
        <v>0.39400000000000002</v>
      </c>
    </row>
    <row r="5461" spans="1:19" x14ac:dyDescent="0.3">
      <c r="A5461" t="s">
        <v>0</v>
      </c>
      <c r="B5461" t="s">
        <v>421</v>
      </c>
    </row>
    <row r="5462" spans="1:19" x14ac:dyDescent="0.3">
      <c r="A5462">
        <v>0</v>
      </c>
      <c r="B5462">
        <v>-6.5000000000000002E-2</v>
      </c>
      <c r="C5462">
        <v>-1.0960000000000001</v>
      </c>
      <c r="D5462">
        <v>-2.0569999999999999</v>
      </c>
      <c r="E5462">
        <v>-2.9260000000000002</v>
      </c>
      <c r="F5462">
        <v>-3.1</v>
      </c>
      <c r="G5462">
        <v>4.5999999999999996</v>
      </c>
      <c r="H5462">
        <v>0</v>
      </c>
      <c r="I5462">
        <v>4.0549999999999997</v>
      </c>
      <c r="J5462">
        <v>-0.108</v>
      </c>
      <c r="K5462">
        <v>-1.1080000000000001</v>
      </c>
      <c r="L5462">
        <v>-2.1040000000000001</v>
      </c>
      <c r="M5462">
        <v>-2.9430000000000001</v>
      </c>
      <c r="N5462">
        <v>-3.18</v>
      </c>
      <c r="O5462">
        <v>1.212</v>
      </c>
      <c r="P5462">
        <v>1.212</v>
      </c>
      <c r="Q5462">
        <v>1.206</v>
      </c>
      <c r="R5462">
        <v>0.99099999999999999</v>
      </c>
      <c r="S5462">
        <v>0.47899999999999998</v>
      </c>
    </row>
    <row r="5463" spans="1:19" x14ac:dyDescent="0.3">
      <c r="A5463">
        <v>60</v>
      </c>
      <c r="B5463">
        <v>-6.5000000000000002E-2</v>
      </c>
      <c r="C5463">
        <v>-1.0960000000000001</v>
      </c>
      <c r="D5463">
        <v>-2.0569999999999999</v>
      </c>
      <c r="E5463">
        <v>-2.9260000000000002</v>
      </c>
      <c r="F5463">
        <v>-3.1</v>
      </c>
      <c r="G5463">
        <v>4.5999999999999996</v>
      </c>
      <c r="H5463">
        <v>0</v>
      </c>
      <c r="I5463">
        <v>4.0549999999999997</v>
      </c>
      <c r="J5463">
        <v>-0.104</v>
      </c>
      <c r="K5463">
        <v>-1.109</v>
      </c>
      <c r="L5463">
        <v>-2.1139999999999999</v>
      </c>
      <c r="M5463">
        <v>-2.9510000000000001</v>
      </c>
      <c r="N5463">
        <v>-3.1509999999999998</v>
      </c>
      <c r="O5463">
        <v>1.206</v>
      </c>
      <c r="P5463">
        <v>1.2190000000000001</v>
      </c>
      <c r="Q5463">
        <v>1.238</v>
      </c>
      <c r="R5463">
        <v>1.0289999999999999</v>
      </c>
      <c r="S5463">
        <v>0.40699999999999997</v>
      </c>
    </row>
    <row r="5464" spans="1:19" x14ac:dyDescent="0.3">
      <c r="A5464">
        <v>120</v>
      </c>
      <c r="B5464">
        <v>-6.5000000000000002E-2</v>
      </c>
      <c r="C5464">
        <v>-1.0960000000000001</v>
      </c>
      <c r="D5464">
        <v>-2.0569999999999999</v>
      </c>
      <c r="E5464">
        <v>-2.9260000000000002</v>
      </c>
      <c r="F5464">
        <v>-3.1</v>
      </c>
      <c r="G5464">
        <v>4.5999999999999996</v>
      </c>
      <c r="H5464">
        <v>0</v>
      </c>
      <c r="I5464">
        <v>4.0549999999999997</v>
      </c>
      <c r="J5464">
        <v>-0.108</v>
      </c>
      <c r="K5464">
        <v>-1.107</v>
      </c>
      <c r="L5464">
        <v>-2.1030000000000002</v>
      </c>
      <c r="M5464">
        <v>-2.9340000000000002</v>
      </c>
      <c r="N5464">
        <v>-3.145</v>
      </c>
      <c r="O5464">
        <v>1.212</v>
      </c>
      <c r="P5464">
        <v>1.208</v>
      </c>
      <c r="Q5464">
        <v>1.194</v>
      </c>
      <c r="R5464">
        <v>0.97499999999999998</v>
      </c>
      <c r="S5464">
        <v>0.40500000000000003</v>
      </c>
    </row>
    <row r="5465" spans="1:19" x14ac:dyDescent="0.3">
      <c r="A5465">
        <v>180</v>
      </c>
      <c r="B5465">
        <v>-6.5000000000000002E-2</v>
      </c>
      <c r="C5465">
        <v>-1.0960000000000001</v>
      </c>
      <c r="D5465">
        <v>-2.0569999999999999</v>
      </c>
      <c r="E5465">
        <v>-2.9260000000000002</v>
      </c>
      <c r="F5465">
        <v>-3.1</v>
      </c>
      <c r="G5465">
        <v>4.5999999999999996</v>
      </c>
      <c r="H5465">
        <v>0</v>
      </c>
      <c r="I5465">
        <v>4.0549999999999997</v>
      </c>
      <c r="J5465">
        <v>-0.113</v>
      </c>
      <c r="K5465">
        <v>-1.1140000000000001</v>
      </c>
      <c r="L5465">
        <v>-2.11</v>
      </c>
      <c r="M5465">
        <v>-2.9449999999999998</v>
      </c>
      <c r="N5465">
        <v>-3.1389999999999998</v>
      </c>
      <c r="O5465">
        <v>1.22</v>
      </c>
      <c r="P5465">
        <v>1.2250000000000001</v>
      </c>
      <c r="Q5465">
        <v>1.2170000000000001</v>
      </c>
      <c r="R5465">
        <v>1.012</v>
      </c>
      <c r="S5465">
        <v>0.40300000000000002</v>
      </c>
    </row>
    <row r="5466" spans="1:19" x14ac:dyDescent="0.3">
      <c r="A5466">
        <v>240</v>
      </c>
      <c r="B5466">
        <v>-6.5000000000000002E-2</v>
      </c>
      <c r="C5466">
        <v>-1.0960000000000001</v>
      </c>
      <c r="D5466">
        <v>-2.0569999999999999</v>
      </c>
      <c r="E5466">
        <v>-2.9260000000000002</v>
      </c>
      <c r="F5466">
        <v>-3.1</v>
      </c>
      <c r="G5466">
        <v>4.5999999999999996</v>
      </c>
      <c r="H5466">
        <v>0</v>
      </c>
      <c r="I5466">
        <v>4.0549999999999997</v>
      </c>
      <c r="J5466">
        <v>-0.11</v>
      </c>
      <c r="K5466">
        <v>-1.111</v>
      </c>
      <c r="L5466">
        <v>-2.1040000000000001</v>
      </c>
      <c r="M5466">
        <v>-2.95</v>
      </c>
      <c r="N5466">
        <v>-3.1339999999999999</v>
      </c>
      <c r="O5466">
        <v>1.2150000000000001</v>
      </c>
      <c r="P5466">
        <v>1.21</v>
      </c>
      <c r="Q5466">
        <v>1.198</v>
      </c>
      <c r="R5466">
        <v>1.02</v>
      </c>
      <c r="S5466">
        <v>0.40100000000000002</v>
      </c>
    </row>
    <row r="5467" spans="1:19" x14ac:dyDescent="0.3">
      <c r="A5467">
        <v>300</v>
      </c>
      <c r="B5467">
        <v>-6.5000000000000002E-2</v>
      </c>
      <c r="C5467">
        <v>-1.0960000000000001</v>
      </c>
      <c r="D5467">
        <v>-2.0569999999999999</v>
      </c>
      <c r="E5467">
        <v>-2.9260000000000002</v>
      </c>
      <c r="F5467">
        <v>-3.1</v>
      </c>
      <c r="G5467">
        <v>4.5999999999999996</v>
      </c>
      <c r="H5467">
        <v>0</v>
      </c>
      <c r="I5467">
        <v>4.0549999999999997</v>
      </c>
      <c r="J5467">
        <v>-0.112</v>
      </c>
      <c r="K5467">
        <v>-1.1120000000000001</v>
      </c>
      <c r="L5467">
        <v>-2.1059999999999999</v>
      </c>
      <c r="M5467">
        <v>-2.9460000000000002</v>
      </c>
      <c r="N5467">
        <v>-3.1269999999999998</v>
      </c>
      <c r="O5467">
        <v>1.218</v>
      </c>
      <c r="P5467">
        <v>1.2190000000000001</v>
      </c>
      <c r="Q5467">
        <v>1.204</v>
      </c>
      <c r="R5467">
        <v>1</v>
      </c>
      <c r="S5467">
        <v>0.39900000000000002</v>
      </c>
    </row>
    <row r="5468" spans="1:19" x14ac:dyDescent="0.3">
      <c r="A5468">
        <v>360</v>
      </c>
      <c r="B5468">
        <v>-6.5000000000000002E-2</v>
      </c>
      <c r="C5468">
        <v>-1.0960000000000001</v>
      </c>
      <c r="D5468">
        <v>-2.0569999999999999</v>
      </c>
      <c r="E5468">
        <v>-2.9260000000000002</v>
      </c>
      <c r="F5468">
        <v>-3.1</v>
      </c>
      <c r="G5468">
        <v>4.5999999999999996</v>
      </c>
      <c r="H5468">
        <v>0</v>
      </c>
      <c r="I5468">
        <v>4.0549999999999997</v>
      </c>
      <c r="J5468">
        <v>-0.11</v>
      </c>
      <c r="K5468">
        <v>-1.1120000000000001</v>
      </c>
      <c r="L5468">
        <v>-2.1080000000000001</v>
      </c>
      <c r="M5468">
        <v>-2.9409999999999998</v>
      </c>
      <c r="N5468">
        <v>-3.121</v>
      </c>
      <c r="O5468">
        <v>1.216</v>
      </c>
      <c r="P5468">
        <v>1.216</v>
      </c>
      <c r="Q5468">
        <v>1.2130000000000001</v>
      </c>
      <c r="R5468">
        <v>0.98099999999999998</v>
      </c>
      <c r="S5468">
        <v>0.39700000000000002</v>
      </c>
    </row>
    <row r="5469" spans="1:19" x14ac:dyDescent="0.3">
      <c r="A5469">
        <v>420</v>
      </c>
      <c r="B5469">
        <v>-6.5000000000000002E-2</v>
      </c>
      <c r="C5469">
        <v>-1.0960000000000001</v>
      </c>
      <c r="D5469">
        <v>-2.0569999999999999</v>
      </c>
      <c r="E5469">
        <v>-2.9260000000000002</v>
      </c>
      <c r="F5469">
        <v>-3.1</v>
      </c>
      <c r="G5469">
        <v>4.5999999999999996</v>
      </c>
      <c r="H5469">
        <v>0</v>
      </c>
      <c r="I5469">
        <v>4.0549999999999997</v>
      </c>
      <c r="J5469">
        <v>-0.111</v>
      </c>
      <c r="K5469">
        <v>-1.111</v>
      </c>
      <c r="L5469">
        <v>-2.1080000000000001</v>
      </c>
      <c r="M5469">
        <v>-2.9359999999999999</v>
      </c>
      <c r="N5469">
        <v>-3.1160000000000001</v>
      </c>
      <c r="O5469">
        <v>1.216</v>
      </c>
      <c r="P5469">
        <v>1.2150000000000001</v>
      </c>
      <c r="Q5469">
        <v>1.2090000000000001</v>
      </c>
      <c r="R5469">
        <v>0.97</v>
      </c>
      <c r="S5469">
        <v>0.39600000000000002</v>
      </c>
    </row>
    <row r="5470" spans="1:19" x14ac:dyDescent="0.3">
      <c r="A5470">
        <v>480</v>
      </c>
      <c r="B5470">
        <v>-6.5000000000000002E-2</v>
      </c>
      <c r="C5470">
        <v>-1.0960000000000001</v>
      </c>
      <c r="D5470">
        <v>-2.0569999999999999</v>
      </c>
      <c r="E5470">
        <v>-2.9260000000000002</v>
      </c>
      <c r="F5470">
        <v>-3.1</v>
      </c>
      <c r="G5470">
        <v>4.5999999999999996</v>
      </c>
      <c r="H5470">
        <v>0</v>
      </c>
      <c r="I5470">
        <v>4.0549999999999997</v>
      </c>
      <c r="J5470">
        <v>-0.111</v>
      </c>
      <c r="K5470">
        <v>-1.111</v>
      </c>
      <c r="L5470">
        <v>-2.1059999999999999</v>
      </c>
      <c r="M5470">
        <v>-2.9329999999999998</v>
      </c>
      <c r="N5470">
        <v>-3.11</v>
      </c>
      <c r="O5470">
        <v>1.2170000000000001</v>
      </c>
      <c r="P5470">
        <v>1.216</v>
      </c>
      <c r="Q5470">
        <v>1.206</v>
      </c>
      <c r="R5470">
        <v>0.96399999999999997</v>
      </c>
      <c r="S5470">
        <v>0.39400000000000002</v>
      </c>
    </row>
    <row r="5471" spans="1:19" x14ac:dyDescent="0.3">
      <c r="A5471">
        <v>540</v>
      </c>
      <c r="B5471">
        <v>-6.5000000000000002E-2</v>
      </c>
      <c r="C5471">
        <v>-1.0960000000000001</v>
      </c>
      <c r="D5471">
        <v>-2.0569999999999999</v>
      </c>
      <c r="E5471">
        <v>-2.9260000000000002</v>
      </c>
      <c r="F5471">
        <v>-3.1</v>
      </c>
      <c r="G5471">
        <v>4.5999999999999996</v>
      </c>
      <c r="H5471">
        <v>0</v>
      </c>
      <c r="I5471">
        <v>4.0549999999999997</v>
      </c>
      <c r="J5471">
        <v>-0.111</v>
      </c>
      <c r="K5471">
        <v>-1.111</v>
      </c>
      <c r="L5471">
        <v>-2.1059999999999999</v>
      </c>
      <c r="M5471">
        <v>-2.93</v>
      </c>
      <c r="N5471">
        <v>-3.105</v>
      </c>
      <c r="O5471">
        <v>1.216</v>
      </c>
      <c r="P5471">
        <v>1.2170000000000001</v>
      </c>
      <c r="Q5471">
        <v>1.206</v>
      </c>
      <c r="R5471">
        <v>0.95899999999999996</v>
      </c>
      <c r="S5471">
        <v>0.39200000000000002</v>
      </c>
    </row>
    <row r="5472" spans="1:19" x14ac:dyDescent="0.3">
      <c r="A5472">
        <v>600</v>
      </c>
      <c r="B5472">
        <v>-6.5000000000000002E-2</v>
      </c>
      <c r="C5472">
        <v>-1.0960000000000001</v>
      </c>
      <c r="D5472">
        <v>-2.0569999999999999</v>
      </c>
      <c r="E5472">
        <v>-2.9260000000000002</v>
      </c>
      <c r="F5472">
        <v>-3.1</v>
      </c>
      <c r="G5472">
        <v>4.5999999999999996</v>
      </c>
      <c r="H5472">
        <v>0</v>
      </c>
      <c r="I5472">
        <v>4.0549999999999997</v>
      </c>
      <c r="J5472">
        <v>-0.111</v>
      </c>
      <c r="K5472">
        <v>-1.111</v>
      </c>
      <c r="L5472">
        <v>-2.1070000000000002</v>
      </c>
      <c r="M5472">
        <v>-2.9260000000000002</v>
      </c>
      <c r="N5472">
        <v>-3.1</v>
      </c>
      <c r="O5472">
        <v>1.216</v>
      </c>
      <c r="P5472">
        <v>1.216</v>
      </c>
      <c r="Q5472">
        <v>1.208</v>
      </c>
      <c r="R5472">
        <v>0.95399999999999996</v>
      </c>
      <c r="S5472">
        <v>0.39100000000000001</v>
      </c>
    </row>
    <row r="5474" spans="1:19" x14ac:dyDescent="0.3">
      <c r="A5474" t="s">
        <v>0</v>
      </c>
      <c r="B5474" t="s">
        <v>422</v>
      </c>
    </row>
    <row r="5475" spans="1:19" x14ac:dyDescent="0.3">
      <c r="A5475">
        <v>0</v>
      </c>
      <c r="B5475">
        <v>-6.6000000000000003E-2</v>
      </c>
      <c r="C5475">
        <v>-1.0960000000000001</v>
      </c>
      <c r="D5475">
        <v>-2.0569999999999999</v>
      </c>
      <c r="E5475">
        <v>-2.9209999999999998</v>
      </c>
      <c r="F5475">
        <v>-3.0910000000000002</v>
      </c>
      <c r="G5475">
        <v>4.5999999999999996</v>
      </c>
      <c r="H5475">
        <v>0</v>
      </c>
      <c r="I5475">
        <v>4.0549999999999997</v>
      </c>
      <c r="J5475">
        <v>-0.108</v>
      </c>
      <c r="K5475">
        <v>-1.1080000000000001</v>
      </c>
      <c r="L5475">
        <v>-2.1040000000000001</v>
      </c>
      <c r="M5475">
        <v>-2.9369999999999998</v>
      </c>
      <c r="N5475">
        <v>-3.17</v>
      </c>
      <c r="O5475">
        <v>1.212</v>
      </c>
      <c r="P5475">
        <v>1.212</v>
      </c>
      <c r="Q5475">
        <v>1.206</v>
      </c>
      <c r="R5475">
        <v>0.98499999999999999</v>
      </c>
      <c r="S5475">
        <v>0.47499999999999998</v>
      </c>
    </row>
    <row r="5476" spans="1:19" x14ac:dyDescent="0.3">
      <c r="A5476">
        <v>60</v>
      </c>
      <c r="B5476">
        <v>-6.6000000000000003E-2</v>
      </c>
      <c r="C5476">
        <v>-1.0960000000000001</v>
      </c>
      <c r="D5476">
        <v>-2.0569999999999999</v>
      </c>
      <c r="E5476">
        <v>-2.9209999999999998</v>
      </c>
      <c r="F5476">
        <v>-3.0910000000000002</v>
      </c>
      <c r="G5476">
        <v>4.5999999999999996</v>
      </c>
      <c r="H5476">
        <v>0</v>
      </c>
      <c r="I5476">
        <v>4.0549999999999997</v>
      </c>
      <c r="J5476">
        <v>-0.104</v>
      </c>
      <c r="K5476">
        <v>-1.109</v>
      </c>
      <c r="L5476">
        <v>-2.1139999999999999</v>
      </c>
      <c r="M5476">
        <v>-2.9460000000000002</v>
      </c>
      <c r="N5476">
        <v>-3.141</v>
      </c>
      <c r="O5476">
        <v>1.206</v>
      </c>
      <c r="P5476">
        <v>1.2190000000000001</v>
      </c>
      <c r="Q5476">
        <v>1.2370000000000001</v>
      </c>
      <c r="R5476">
        <v>1.0229999999999999</v>
      </c>
      <c r="S5476">
        <v>0.40400000000000003</v>
      </c>
    </row>
    <row r="5477" spans="1:19" x14ac:dyDescent="0.3">
      <c r="A5477">
        <v>120</v>
      </c>
      <c r="B5477">
        <v>-6.6000000000000003E-2</v>
      </c>
      <c r="C5477">
        <v>-1.0960000000000001</v>
      </c>
      <c r="D5477">
        <v>-2.0569999999999999</v>
      </c>
      <c r="E5477">
        <v>-2.9209999999999998</v>
      </c>
      <c r="F5477">
        <v>-3.0910000000000002</v>
      </c>
      <c r="G5477">
        <v>4.5999999999999996</v>
      </c>
      <c r="H5477">
        <v>0</v>
      </c>
      <c r="I5477">
        <v>4.0549999999999997</v>
      </c>
      <c r="J5477">
        <v>-0.108</v>
      </c>
      <c r="K5477">
        <v>-1.107</v>
      </c>
      <c r="L5477">
        <v>-2.1030000000000002</v>
      </c>
      <c r="M5477">
        <v>-2.9289999999999998</v>
      </c>
      <c r="N5477">
        <v>-3.1349999999999998</v>
      </c>
      <c r="O5477">
        <v>1.212</v>
      </c>
      <c r="P5477">
        <v>1.208</v>
      </c>
      <c r="Q5477">
        <v>1.1930000000000001</v>
      </c>
      <c r="R5477">
        <v>0.97</v>
      </c>
      <c r="S5477">
        <v>0.40200000000000002</v>
      </c>
    </row>
    <row r="5478" spans="1:19" x14ac:dyDescent="0.3">
      <c r="A5478">
        <v>180</v>
      </c>
      <c r="B5478">
        <v>-6.6000000000000003E-2</v>
      </c>
      <c r="C5478">
        <v>-1.0960000000000001</v>
      </c>
      <c r="D5478">
        <v>-2.0569999999999999</v>
      </c>
      <c r="E5478">
        <v>-2.9209999999999998</v>
      </c>
      <c r="F5478">
        <v>-3.0910000000000002</v>
      </c>
      <c r="G5478">
        <v>4.5999999999999996</v>
      </c>
      <c r="H5478">
        <v>0</v>
      </c>
      <c r="I5478">
        <v>4.0549999999999997</v>
      </c>
      <c r="J5478">
        <v>-0.113</v>
      </c>
      <c r="K5478">
        <v>-1.113</v>
      </c>
      <c r="L5478">
        <v>-2.11</v>
      </c>
      <c r="M5478">
        <v>-2.94</v>
      </c>
      <c r="N5478">
        <v>-3.13</v>
      </c>
      <c r="O5478">
        <v>1.22</v>
      </c>
      <c r="P5478">
        <v>1.224</v>
      </c>
      <c r="Q5478">
        <v>1.2170000000000001</v>
      </c>
      <c r="R5478">
        <v>1.0069999999999999</v>
      </c>
      <c r="S5478">
        <v>0.4</v>
      </c>
    </row>
    <row r="5479" spans="1:19" x14ac:dyDescent="0.3">
      <c r="A5479">
        <v>240</v>
      </c>
      <c r="B5479">
        <v>-6.6000000000000003E-2</v>
      </c>
      <c r="C5479">
        <v>-1.0960000000000001</v>
      </c>
      <c r="D5479">
        <v>-2.0569999999999999</v>
      </c>
      <c r="E5479">
        <v>-2.9209999999999998</v>
      </c>
      <c r="F5479">
        <v>-3.0910000000000002</v>
      </c>
      <c r="G5479">
        <v>4.5999999999999996</v>
      </c>
      <c r="H5479">
        <v>0</v>
      </c>
      <c r="I5479">
        <v>4.0549999999999997</v>
      </c>
      <c r="J5479">
        <v>-0.11</v>
      </c>
      <c r="K5479">
        <v>-1.111</v>
      </c>
      <c r="L5479">
        <v>-2.1040000000000001</v>
      </c>
      <c r="M5479">
        <v>-2.9449999999999998</v>
      </c>
      <c r="N5479">
        <v>-3.125</v>
      </c>
      <c r="O5479">
        <v>1.2150000000000001</v>
      </c>
      <c r="P5479">
        <v>1.21</v>
      </c>
      <c r="Q5479">
        <v>1.1970000000000001</v>
      </c>
      <c r="R5479">
        <v>1.014</v>
      </c>
      <c r="S5479">
        <v>0.39800000000000002</v>
      </c>
    </row>
    <row r="5480" spans="1:19" x14ac:dyDescent="0.3">
      <c r="A5480">
        <v>300</v>
      </c>
      <c r="B5480">
        <v>-6.6000000000000003E-2</v>
      </c>
      <c r="C5480">
        <v>-1.0960000000000001</v>
      </c>
      <c r="D5480">
        <v>-2.0569999999999999</v>
      </c>
      <c r="E5480">
        <v>-2.9209999999999998</v>
      </c>
      <c r="F5480">
        <v>-3.0910000000000002</v>
      </c>
      <c r="G5480">
        <v>4.5999999999999996</v>
      </c>
      <c r="H5480">
        <v>0</v>
      </c>
      <c r="I5480">
        <v>4.0549999999999997</v>
      </c>
      <c r="J5480">
        <v>-0.112</v>
      </c>
      <c r="K5480">
        <v>-1.1120000000000001</v>
      </c>
      <c r="L5480">
        <v>-2.1059999999999999</v>
      </c>
      <c r="M5480">
        <v>-2.9409999999999998</v>
      </c>
      <c r="N5480">
        <v>-3.1179999999999999</v>
      </c>
      <c r="O5480">
        <v>1.218</v>
      </c>
      <c r="P5480">
        <v>1.2190000000000001</v>
      </c>
      <c r="Q5480">
        <v>1.204</v>
      </c>
      <c r="R5480">
        <v>0.99299999999999999</v>
      </c>
      <c r="S5480">
        <v>0.39600000000000002</v>
      </c>
    </row>
    <row r="5481" spans="1:19" x14ac:dyDescent="0.3">
      <c r="A5481">
        <v>360</v>
      </c>
      <c r="B5481">
        <v>-6.6000000000000003E-2</v>
      </c>
      <c r="C5481">
        <v>-1.0960000000000001</v>
      </c>
      <c r="D5481">
        <v>-2.0569999999999999</v>
      </c>
      <c r="E5481">
        <v>-2.9209999999999998</v>
      </c>
      <c r="F5481">
        <v>-3.0910000000000002</v>
      </c>
      <c r="G5481">
        <v>4.5999999999999996</v>
      </c>
      <c r="H5481">
        <v>0</v>
      </c>
      <c r="I5481">
        <v>4.0549999999999997</v>
      </c>
      <c r="J5481">
        <v>-0.11</v>
      </c>
      <c r="K5481">
        <v>-1.1120000000000001</v>
      </c>
      <c r="L5481">
        <v>-2.1080000000000001</v>
      </c>
      <c r="M5481">
        <v>-2.9359999999999999</v>
      </c>
      <c r="N5481">
        <v>-3.1110000000000002</v>
      </c>
      <c r="O5481">
        <v>1.216</v>
      </c>
      <c r="P5481">
        <v>1.216</v>
      </c>
      <c r="Q5481">
        <v>1.212</v>
      </c>
      <c r="R5481">
        <v>0.97399999999999998</v>
      </c>
      <c r="S5481">
        <v>0.39400000000000002</v>
      </c>
    </row>
    <row r="5482" spans="1:19" x14ac:dyDescent="0.3">
      <c r="A5482">
        <v>420</v>
      </c>
      <c r="B5482">
        <v>-6.6000000000000003E-2</v>
      </c>
      <c r="C5482">
        <v>-1.0960000000000001</v>
      </c>
      <c r="D5482">
        <v>-2.0569999999999999</v>
      </c>
      <c r="E5482">
        <v>-2.9209999999999998</v>
      </c>
      <c r="F5482">
        <v>-3.0910000000000002</v>
      </c>
      <c r="G5482">
        <v>4.5999999999999996</v>
      </c>
      <c r="H5482">
        <v>0</v>
      </c>
      <c r="I5482">
        <v>4.0549999999999997</v>
      </c>
      <c r="J5482">
        <v>-0.111</v>
      </c>
      <c r="K5482">
        <v>-1.111</v>
      </c>
      <c r="L5482">
        <v>-2.1070000000000002</v>
      </c>
      <c r="M5482">
        <v>-2.931</v>
      </c>
      <c r="N5482">
        <v>-3.1070000000000002</v>
      </c>
      <c r="O5482">
        <v>1.216</v>
      </c>
      <c r="P5482">
        <v>1.2150000000000001</v>
      </c>
      <c r="Q5482">
        <v>1.2090000000000001</v>
      </c>
      <c r="R5482">
        <v>0.96299999999999997</v>
      </c>
      <c r="S5482">
        <v>0.39300000000000002</v>
      </c>
    </row>
    <row r="5483" spans="1:19" x14ac:dyDescent="0.3">
      <c r="A5483">
        <v>480</v>
      </c>
      <c r="B5483">
        <v>-6.6000000000000003E-2</v>
      </c>
      <c r="C5483">
        <v>-1.0960000000000001</v>
      </c>
      <c r="D5483">
        <v>-2.0569999999999999</v>
      </c>
      <c r="E5483">
        <v>-2.9209999999999998</v>
      </c>
      <c r="F5483">
        <v>-3.0910000000000002</v>
      </c>
      <c r="G5483">
        <v>4.5999999999999996</v>
      </c>
      <c r="H5483">
        <v>0</v>
      </c>
      <c r="I5483">
        <v>4.0549999999999997</v>
      </c>
      <c r="J5483">
        <v>-0.111</v>
      </c>
      <c r="K5483">
        <v>-1.111</v>
      </c>
      <c r="L5483">
        <v>-2.1059999999999999</v>
      </c>
      <c r="M5483">
        <v>-2.9279999999999999</v>
      </c>
      <c r="N5483">
        <v>-3.101</v>
      </c>
      <c r="O5483">
        <v>1.2170000000000001</v>
      </c>
      <c r="P5483">
        <v>1.216</v>
      </c>
      <c r="Q5483">
        <v>1.206</v>
      </c>
      <c r="R5483">
        <v>0.95699999999999996</v>
      </c>
      <c r="S5483">
        <v>0.39100000000000001</v>
      </c>
    </row>
    <row r="5484" spans="1:19" x14ac:dyDescent="0.3">
      <c r="A5484">
        <v>540</v>
      </c>
      <c r="B5484">
        <v>-6.6000000000000003E-2</v>
      </c>
      <c r="C5484">
        <v>-1.0960000000000001</v>
      </c>
      <c r="D5484">
        <v>-2.0569999999999999</v>
      </c>
      <c r="E5484">
        <v>-2.9209999999999998</v>
      </c>
      <c r="F5484">
        <v>-3.0910000000000002</v>
      </c>
      <c r="G5484">
        <v>4.5999999999999996</v>
      </c>
      <c r="H5484">
        <v>0</v>
      </c>
      <c r="I5484">
        <v>4.0549999999999997</v>
      </c>
      <c r="J5484">
        <v>-0.111</v>
      </c>
      <c r="K5484">
        <v>-1.111</v>
      </c>
      <c r="L5484">
        <v>-2.1059999999999999</v>
      </c>
      <c r="M5484">
        <v>-2.9239999999999999</v>
      </c>
      <c r="N5484">
        <v>-3.0960000000000001</v>
      </c>
      <c r="O5484">
        <v>1.216</v>
      </c>
      <c r="P5484">
        <v>1.2170000000000001</v>
      </c>
      <c r="Q5484">
        <v>1.206</v>
      </c>
      <c r="R5484">
        <v>0.95199999999999996</v>
      </c>
      <c r="S5484">
        <v>0.39</v>
      </c>
    </row>
    <row r="5485" spans="1:19" x14ac:dyDescent="0.3">
      <c r="A5485">
        <v>600</v>
      </c>
      <c r="B5485">
        <v>-6.6000000000000003E-2</v>
      </c>
      <c r="C5485">
        <v>-1.0960000000000001</v>
      </c>
      <c r="D5485">
        <v>-2.0569999999999999</v>
      </c>
      <c r="E5485">
        <v>-2.9209999999999998</v>
      </c>
      <c r="F5485">
        <v>-3.0910000000000002</v>
      </c>
      <c r="G5485">
        <v>4.5999999999999996</v>
      </c>
      <c r="H5485">
        <v>0</v>
      </c>
      <c r="I5485">
        <v>4.0549999999999997</v>
      </c>
      <c r="J5485">
        <v>-0.111</v>
      </c>
      <c r="K5485">
        <v>-1.111</v>
      </c>
      <c r="L5485">
        <v>-2.1059999999999999</v>
      </c>
      <c r="M5485">
        <v>-2.9209999999999998</v>
      </c>
      <c r="N5485">
        <v>-3.0910000000000002</v>
      </c>
      <c r="O5485">
        <v>1.216</v>
      </c>
      <c r="P5485">
        <v>1.216</v>
      </c>
      <c r="Q5485">
        <v>1.208</v>
      </c>
      <c r="R5485">
        <v>0.94699999999999995</v>
      </c>
      <c r="S5485">
        <v>0.38800000000000001</v>
      </c>
    </row>
    <row r="5487" spans="1:19" x14ac:dyDescent="0.3">
      <c r="A5487" t="s">
        <v>0</v>
      </c>
      <c r="B5487" t="s">
        <v>423</v>
      </c>
    </row>
    <row r="5488" spans="1:19" x14ac:dyDescent="0.3">
      <c r="A5488">
        <v>0</v>
      </c>
      <c r="B5488">
        <v>-6.6000000000000003E-2</v>
      </c>
      <c r="C5488">
        <v>-1.0960000000000001</v>
      </c>
      <c r="D5488">
        <v>-2.0569999999999999</v>
      </c>
      <c r="E5488">
        <v>-2.915</v>
      </c>
      <c r="F5488">
        <v>-3.0819999999999999</v>
      </c>
      <c r="G5488">
        <v>4.5999999999999996</v>
      </c>
      <c r="H5488">
        <v>0</v>
      </c>
      <c r="I5488">
        <v>4.0549999999999997</v>
      </c>
      <c r="J5488">
        <v>-0.108</v>
      </c>
      <c r="K5488">
        <v>-1.1080000000000001</v>
      </c>
      <c r="L5488">
        <v>-2.1040000000000001</v>
      </c>
      <c r="M5488">
        <v>-2.9319999999999999</v>
      </c>
      <c r="N5488">
        <v>-3.16</v>
      </c>
      <c r="O5488">
        <v>1.212</v>
      </c>
      <c r="P5488">
        <v>1.212</v>
      </c>
      <c r="Q5488">
        <v>1.2050000000000001</v>
      </c>
      <c r="R5488">
        <v>0.97899999999999998</v>
      </c>
      <c r="S5488">
        <v>0.47099999999999997</v>
      </c>
    </row>
    <row r="5489" spans="1:19" x14ac:dyDescent="0.3">
      <c r="A5489">
        <v>60</v>
      </c>
      <c r="B5489">
        <v>-6.6000000000000003E-2</v>
      </c>
      <c r="C5489">
        <v>-1.0960000000000001</v>
      </c>
      <c r="D5489">
        <v>-2.0569999999999999</v>
      </c>
      <c r="E5489">
        <v>-2.915</v>
      </c>
      <c r="F5489">
        <v>-3.0819999999999999</v>
      </c>
      <c r="G5489">
        <v>4.5999999999999996</v>
      </c>
      <c r="H5489">
        <v>0</v>
      </c>
      <c r="I5489">
        <v>4.0549999999999997</v>
      </c>
      <c r="J5489">
        <v>-0.104</v>
      </c>
      <c r="K5489">
        <v>-1.109</v>
      </c>
      <c r="L5489">
        <v>-2.113</v>
      </c>
      <c r="M5489">
        <v>-2.9420000000000002</v>
      </c>
      <c r="N5489">
        <v>-3.1320000000000001</v>
      </c>
      <c r="O5489">
        <v>1.206</v>
      </c>
      <c r="P5489">
        <v>1.2190000000000001</v>
      </c>
      <c r="Q5489">
        <v>1.236</v>
      </c>
      <c r="R5489">
        <v>1.018</v>
      </c>
      <c r="S5489">
        <v>0.4</v>
      </c>
    </row>
    <row r="5490" spans="1:19" x14ac:dyDescent="0.3">
      <c r="A5490">
        <v>120</v>
      </c>
      <c r="B5490">
        <v>-6.6000000000000003E-2</v>
      </c>
      <c r="C5490">
        <v>-1.0960000000000001</v>
      </c>
      <c r="D5490">
        <v>-2.0569999999999999</v>
      </c>
      <c r="E5490">
        <v>-2.915</v>
      </c>
      <c r="F5490">
        <v>-3.0819999999999999</v>
      </c>
      <c r="G5490">
        <v>4.5999999999999996</v>
      </c>
      <c r="H5490">
        <v>0</v>
      </c>
      <c r="I5490">
        <v>4.0549999999999997</v>
      </c>
      <c r="J5490">
        <v>-0.108</v>
      </c>
      <c r="K5490">
        <v>-1.107</v>
      </c>
      <c r="L5490">
        <v>-2.1030000000000002</v>
      </c>
      <c r="M5490">
        <v>-2.9239999999999999</v>
      </c>
      <c r="N5490">
        <v>-3.125</v>
      </c>
      <c r="O5490">
        <v>1.212</v>
      </c>
      <c r="P5490">
        <v>1.208</v>
      </c>
      <c r="Q5490">
        <v>1.194</v>
      </c>
      <c r="R5490">
        <v>0.96399999999999997</v>
      </c>
      <c r="S5490">
        <v>0.39800000000000002</v>
      </c>
    </row>
    <row r="5491" spans="1:19" x14ac:dyDescent="0.3">
      <c r="A5491">
        <v>180</v>
      </c>
      <c r="B5491">
        <v>-6.6000000000000003E-2</v>
      </c>
      <c r="C5491">
        <v>-1.0960000000000001</v>
      </c>
      <c r="D5491">
        <v>-2.0569999999999999</v>
      </c>
      <c r="E5491">
        <v>-2.915</v>
      </c>
      <c r="F5491">
        <v>-3.0819999999999999</v>
      </c>
      <c r="G5491">
        <v>4.5999999999999996</v>
      </c>
      <c r="H5491">
        <v>0</v>
      </c>
      <c r="I5491">
        <v>4.0549999999999997</v>
      </c>
      <c r="J5491">
        <v>-0.113</v>
      </c>
      <c r="K5491">
        <v>-1.113</v>
      </c>
      <c r="L5491">
        <v>-2.109</v>
      </c>
      <c r="M5491">
        <v>-2.9359999999999999</v>
      </c>
      <c r="N5491">
        <v>-3.12</v>
      </c>
      <c r="O5491">
        <v>1.22</v>
      </c>
      <c r="P5491">
        <v>1.224</v>
      </c>
      <c r="Q5491">
        <v>1.2170000000000001</v>
      </c>
      <c r="R5491">
        <v>1.0009999999999999</v>
      </c>
      <c r="S5491">
        <v>0.39700000000000002</v>
      </c>
    </row>
    <row r="5492" spans="1:19" x14ac:dyDescent="0.3">
      <c r="A5492">
        <v>240</v>
      </c>
      <c r="B5492">
        <v>-6.6000000000000003E-2</v>
      </c>
      <c r="C5492">
        <v>-1.0960000000000001</v>
      </c>
      <c r="D5492">
        <v>-2.0569999999999999</v>
      </c>
      <c r="E5492">
        <v>-2.915</v>
      </c>
      <c r="F5492">
        <v>-3.0819999999999999</v>
      </c>
      <c r="G5492">
        <v>4.5999999999999996</v>
      </c>
      <c r="H5492">
        <v>0</v>
      </c>
      <c r="I5492">
        <v>4.0549999999999997</v>
      </c>
      <c r="J5492">
        <v>-0.11</v>
      </c>
      <c r="K5492">
        <v>-1.1100000000000001</v>
      </c>
      <c r="L5492">
        <v>-2.1040000000000001</v>
      </c>
      <c r="M5492">
        <v>-2.94</v>
      </c>
      <c r="N5492">
        <v>-3.1150000000000002</v>
      </c>
      <c r="O5492">
        <v>1.2150000000000001</v>
      </c>
      <c r="P5492">
        <v>1.21</v>
      </c>
      <c r="Q5492">
        <v>1.1970000000000001</v>
      </c>
      <c r="R5492">
        <v>1.008</v>
      </c>
      <c r="S5492">
        <v>0.39500000000000002</v>
      </c>
    </row>
    <row r="5493" spans="1:19" x14ac:dyDescent="0.3">
      <c r="A5493">
        <v>300</v>
      </c>
      <c r="B5493">
        <v>-6.6000000000000003E-2</v>
      </c>
      <c r="C5493">
        <v>-1.0960000000000001</v>
      </c>
      <c r="D5493">
        <v>-2.0569999999999999</v>
      </c>
      <c r="E5493">
        <v>-2.915</v>
      </c>
      <c r="F5493">
        <v>-3.0819999999999999</v>
      </c>
      <c r="G5493">
        <v>4.5999999999999996</v>
      </c>
      <c r="H5493">
        <v>0</v>
      </c>
      <c r="I5493">
        <v>4.0549999999999997</v>
      </c>
      <c r="J5493">
        <v>-0.112</v>
      </c>
      <c r="K5493">
        <v>-1.1120000000000001</v>
      </c>
      <c r="L5493">
        <v>-2.1059999999999999</v>
      </c>
      <c r="M5493">
        <v>-2.9359999999999999</v>
      </c>
      <c r="N5493">
        <v>-3.1080000000000001</v>
      </c>
      <c r="O5493">
        <v>1.218</v>
      </c>
      <c r="P5493">
        <v>1.22</v>
      </c>
      <c r="Q5493">
        <v>1.2030000000000001</v>
      </c>
      <c r="R5493">
        <v>0.98699999999999999</v>
      </c>
      <c r="S5493">
        <v>0.39300000000000002</v>
      </c>
    </row>
    <row r="5494" spans="1:19" x14ac:dyDescent="0.3">
      <c r="A5494">
        <v>360</v>
      </c>
      <c r="B5494">
        <v>-6.6000000000000003E-2</v>
      </c>
      <c r="C5494">
        <v>-1.0960000000000001</v>
      </c>
      <c r="D5494">
        <v>-2.0569999999999999</v>
      </c>
      <c r="E5494">
        <v>-2.915</v>
      </c>
      <c r="F5494">
        <v>-3.0819999999999999</v>
      </c>
      <c r="G5494">
        <v>4.5999999999999996</v>
      </c>
      <c r="H5494">
        <v>0</v>
      </c>
      <c r="I5494">
        <v>4.0549999999999997</v>
      </c>
      <c r="J5494">
        <v>-0.11</v>
      </c>
      <c r="K5494">
        <v>-1.1120000000000001</v>
      </c>
      <c r="L5494">
        <v>-2.1080000000000001</v>
      </c>
      <c r="M5494">
        <v>-2.93</v>
      </c>
      <c r="N5494">
        <v>-3.1019999999999999</v>
      </c>
      <c r="O5494">
        <v>1.216</v>
      </c>
      <c r="P5494">
        <v>1.216</v>
      </c>
      <c r="Q5494">
        <v>1.212</v>
      </c>
      <c r="R5494">
        <v>0.96699999999999997</v>
      </c>
      <c r="S5494">
        <v>0.39100000000000001</v>
      </c>
    </row>
    <row r="5495" spans="1:19" x14ac:dyDescent="0.3">
      <c r="A5495">
        <v>420</v>
      </c>
      <c r="B5495">
        <v>-6.6000000000000003E-2</v>
      </c>
      <c r="C5495">
        <v>-1.0960000000000001</v>
      </c>
      <c r="D5495">
        <v>-2.0569999999999999</v>
      </c>
      <c r="E5495">
        <v>-2.915</v>
      </c>
      <c r="F5495">
        <v>-3.0819999999999999</v>
      </c>
      <c r="G5495">
        <v>4.5999999999999996</v>
      </c>
      <c r="H5495">
        <v>0</v>
      </c>
      <c r="I5495">
        <v>4.0549999999999997</v>
      </c>
      <c r="J5495">
        <v>-0.111</v>
      </c>
      <c r="K5495">
        <v>-1.111</v>
      </c>
      <c r="L5495">
        <v>-2.1070000000000002</v>
      </c>
      <c r="M5495">
        <v>-2.9249999999999998</v>
      </c>
      <c r="N5495">
        <v>-3.097</v>
      </c>
      <c r="O5495">
        <v>1.216</v>
      </c>
      <c r="P5495">
        <v>1.2150000000000001</v>
      </c>
      <c r="Q5495">
        <v>1.208</v>
      </c>
      <c r="R5495">
        <v>0.95599999999999996</v>
      </c>
      <c r="S5495">
        <v>0.39</v>
      </c>
    </row>
    <row r="5496" spans="1:19" x14ac:dyDescent="0.3">
      <c r="A5496">
        <v>480</v>
      </c>
      <c r="B5496">
        <v>-6.6000000000000003E-2</v>
      </c>
      <c r="C5496">
        <v>-1.0960000000000001</v>
      </c>
      <c r="D5496">
        <v>-2.0569999999999999</v>
      </c>
      <c r="E5496">
        <v>-2.915</v>
      </c>
      <c r="F5496">
        <v>-3.0819999999999999</v>
      </c>
      <c r="G5496">
        <v>4.5999999999999996</v>
      </c>
      <c r="H5496">
        <v>0</v>
      </c>
      <c r="I5496">
        <v>4.0549999999999997</v>
      </c>
      <c r="J5496">
        <v>-0.111</v>
      </c>
      <c r="K5496">
        <v>-1.111</v>
      </c>
      <c r="L5496">
        <v>-2.1059999999999999</v>
      </c>
      <c r="M5496">
        <v>-2.9220000000000002</v>
      </c>
      <c r="N5496">
        <v>-3.0920000000000001</v>
      </c>
      <c r="O5496">
        <v>1.2170000000000001</v>
      </c>
      <c r="P5496">
        <v>1.216</v>
      </c>
      <c r="Q5496">
        <v>1.206</v>
      </c>
      <c r="R5496">
        <v>0.95</v>
      </c>
      <c r="S5496">
        <v>0.38800000000000001</v>
      </c>
    </row>
    <row r="5497" spans="1:19" x14ac:dyDescent="0.3">
      <c r="A5497">
        <v>540</v>
      </c>
      <c r="B5497">
        <v>-6.6000000000000003E-2</v>
      </c>
      <c r="C5497">
        <v>-1.0960000000000001</v>
      </c>
      <c r="D5497">
        <v>-2.0569999999999999</v>
      </c>
      <c r="E5497">
        <v>-2.915</v>
      </c>
      <c r="F5497">
        <v>-3.0819999999999999</v>
      </c>
      <c r="G5497">
        <v>4.5999999999999996</v>
      </c>
      <c r="H5497">
        <v>0</v>
      </c>
      <c r="I5497">
        <v>4.0549999999999997</v>
      </c>
      <c r="J5497">
        <v>-0.111</v>
      </c>
      <c r="K5497">
        <v>-1.111</v>
      </c>
      <c r="L5497">
        <v>-2.1059999999999999</v>
      </c>
      <c r="M5497">
        <v>-2.919</v>
      </c>
      <c r="N5497">
        <v>-3.0870000000000002</v>
      </c>
      <c r="O5497">
        <v>1.216</v>
      </c>
      <c r="P5497">
        <v>1.2170000000000001</v>
      </c>
      <c r="Q5497">
        <v>1.2050000000000001</v>
      </c>
      <c r="R5497">
        <v>0.94599999999999995</v>
      </c>
      <c r="S5497">
        <v>0.38700000000000001</v>
      </c>
    </row>
    <row r="5498" spans="1:19" x14ac:dyDescent="0.3">
      <c r="A5498">
        <v>600</v>
      </c>
      <c r="B5498">
        <v>-6.6000000000000003E-2</v>
      </c>
      <c r="C5498">
        <v>-1.0960000000000001</v>
      </c>
      <c r="D5498">
        <v>-2.0569999999999999</v>
      </c>
      <c r="E5498">
        <v>-2.915</v>
      </c>
      <c r="F5498">
        <v>-3.0819999999999999</v>
      </c>
      <c r="G5498">
        <v>4.5999999999999996</v>
      </c>
      <c r="H5498">
        <v>0</v>
      </c>
      <c r="I5498">
        <v>4.0549999999999997</v>
      </c>
      <c r="J5498">
        <v>-0.111</v>
      </c>
      <c r="K5498">
        <v>-1.111</v>
      </c>
      <c r="L5498">
        <v>-2.1059999999999999</v>
      </c>
      <c r="M5498">
        <v>-2.915</v>
      </c>
      <c r="N5498">
        <v>-3.0819999999999999</v>
      </c>
      <c r="O5498">
        <v>1.216</v>
      </c>
      <c r="P5498">
        <v>1.216</v>
      </c>
      <c r="Q5498">
        <v>1.208</v>
      </c>
      <c r="R5498">
        <v>0.94</v>
      </c>
      <c r="S5498">
        <v>0.38500000000000001</v>
      </c>
    </row>
    <row r="5500" spans="1:19" x14ac:dyDescent="0.3">
      <c r="A5500" t="s">
        <v>0</v>
      </c>
      <c r="B5500" t="s">
        <v>424</v>
      </c>
    </row>
    <row r="5501" spans="1:19" x14ac:dyDescent="0.3">
      <c r="A5501">
        <v>0</v>
      </c>
      <c r="B5501">
        <v>-6.5000000000000002E-2</v>
      </c>
      <c r="C5501">
        <v>-1.0940000000000001</v>
      </c>
      <c r="D5501">
        <v>-2.0569999999999999</v>
      </c>
      <c r="E5501">
        <v>-2.9510000000000001</v>
      </c>
      <c r="F5501">
        <v>-3.157</v>
      </c>
      <c r="G5501">
        <v>4.5999999999999996</v>
      </c>
      <c r="H5501">
        <v>0.01</v>
      </c>
      <c r="I5501">
        <v>4.0549999999999997</v>
      </c>
      <c r="J5501">
        <v>-0.108</v>
      </c>
      <c r="K5501">
        <v>-1.1080000000000001</v>
      </c>
      <c r="L5501">
        <v>-2.105</v>
      </c>
      <c r="M5501">
        <v>-2.9710000000000001</v>
      </c>
      <c r="N5501">
        <v>-3.24</v>
      </c>
      <c r="O5501">
        <v>1.212</v>
      </c>
      <c r="P5501">
        <v>1.212</v>
      </c>
      <c r="Q5501">
        <v>1.2070000000000001</v>
      </c>
      <c r="R5501">
        <v>1.0229999999999999</v>
      </c>
      <c r="S5501">
        <v>0.502</v>
      </c>
    </row>
    <row r="5502" spans="1:19" x14ac:dyDescent="0.3">
      <c r="A5502">
        <v>60</v>
      </c>
      <c r="B5502">
        <v>-6.5000000000000002E-2</v>
      </c>
      <c r="C5502">
        <v>-1.0940000000000001</v>
      </c>
      <c r="D5502">
        <v>-2.0569999999999999</v>
      </c>
      <c r="E5502">
        <v>-2.9510000000000001</v>
      </c>
      <c r="F5502">
        <v>-3.157</v>
      </c>
      <c r="G5502">
        <v>4.5999999999999996</v>
      </c>
      <c r="H5502">
        <v>0.01</v>
      </c>
      <c r="I5502">
        <v>4.0549999999999997</v>
      </c>
      <c r="J5502">
        <v>-0.104</v>
      </c>
      <c r="K5502">
        <v>-1.109</v>
      </c>
      <c r="L5502">
        <v>-2.1150000000000002</v>
      </c>
      <c r="M5502">
        <v>-2.9809999999999999</v>
      </c>
      <c r="N5502">
        <v>-3.2130000000000001</v>
      </c>
      <c r="O5502">
        <v>1.208</v>
      </c>
      <c r="P5502">
        <v>1.22</v>
      </c>
      <c r="Q5502">
        <v>1.2390000000000001</v>
      </c>
      <c r="R5502">
        <v>1.0669999999999999</v>
      </c>
      <c r="S5502">
        <v>0.42699999999999999</v>
      </c>
    </row>
    <row r="5503" spans="1:19" x14ac:dyDescent="0.3">
      <c r="A5503">
        <v>120</v>
      </c>
      <c r="B5503">
        <v>-6.5000000000000002E-2</v>
      </c>
      <c r="C5503">
        <v>-1.0940000000000001</v>
      </c>
      <c r="D5503">
        <v>-2.0569999999999999</v>
      </c>
      <c r="E5503">
        <v>-2.9510000000000001</v>
      </c>
      <c r="F5503">
        <v>-3.157</v>
      </c>
      <c r="G5503">
        <v>4.5999999999999996</v>
      </c>
      <c r="H5503">
        <v>0.01</v>
      </c>
      <c r="I5503">
        <v>4.0549999999999997</v>
      </c>
      <c r="J5503">
        <v>-0.107</v>
      </c>
      <c r="K5503">
        <v>-1.107</v>
      </c>
      <c r="L5503">
        <v>-2.1030000000000002</v>
      </c>
      <c r="M5503">
        <v>-2.9609999999999999</v>
      </c>
      <c r="N5503">
        <v>-3.206</v>
      </c>
      <c r="O5503">
        <v>1.2150000000000001</v>
      </c>
      <c r="P5503">
        <v>1.208</v>
      </c>
      <c r="Q5503">
        <v>1.1950000000000001</v>
      </c>
      <c r="R5503">
        <v>1.0069999999999999</v>
      </c>
      <c r="S5503">
        <v>0.42499999999999999</v>
      </c>
    </row>
    <row r="5504" spans="1:19" x14ac:dyDescent="0.3">
      <c r="A5504">
        <v>180</v>
      </c>
      <c r="B5504">
        <v>-6.5000000000000002E-2</v>
      </c>
      <c r="C5504">
        <v>-1.0940000000000001</v>
      </c>
      <c r="D5504">
        <v>-2.0569999999999999</v>
      </c>
      <c r="E5504">
        <v>-2.9510000000000001</v>
      </c>
      <c r="F5504">
        <v>-3.157</v>
      </c>
      <c r="G5504">
        <v>4.5999999999999996</v>
      </c>
      <c r="H5504">
        <v>0.01</v>
      </c>
      <c r="I5504">
        <v>4.0549999999999997</v>
      </c>
      <c r="J5504">
        <v>-0.111</v>
      </c>
      <c r="K5504">
        <v>-1.113</v>
      </c>
      <c r="L5504">
        <v>-2.11</v>
      </c>
      <c r="M5504">
        <v>-2.9729999999999999</v>
      </c>
      <c r="N5504">
        <v>-3.1989999999999998</v>
      </c>
      <c r="O5504">
        <v>1.224</v>
      </c>
      <c r="P5504">
        <v>1.2250000000000001</v>
      </c>
      <c r="Q5504">
        <v>1.2190000000000001</v>
      </c>
      <c r="R5504">
        <v>1.0429999999999999</v>
      </c>
      <c r="S5504">
        <v>0.42199999999999999</v>
      </c>
    </row>
    <row r="5505" spans="1:19" x14ac:dyDescent="0.3">
      <c r="A5505">
        <v>240</v>
      </c>
      <c r="B5505">
        <v>-6.5000000000000002E-2</v>
      </c>
      <c r="C5505">
        <v>-1.0940000000000001</v>
      </c>
      <c r="D5505">
        <v>-2.0569999999999999</v>
      </c>
      <c r="E5505">
        <v>-2.9510000000000001</v>
      </c>
      <c r="F5505">
        <v>-3.157</v>
      </c>
      <c r="G5505">
        <v>4.5999999999999996</v>
      </c>
      <c r="H5505">
        <v>0.01</v>
      </c>
      <c r="I5505">
        <v>4.0549999999999997</v>
      </c>
      <c r="J5505">
        <v>-0.106</v>
      </c>
      <c r="K5505">
        <v>-1.1100000000000001</v>
      </c>
      <c r="L5505">
        <v>-2.1059999999999999</v>
      </c>
      <c r="M5505">
        <v>-2.9790000000000001</v>
      </c>
      <c r="N5505">
        <v>-3.1930000000000001</v>
      </c>
      <c r="O5505">
        <v>1.22</v>
      </c>
      <c r="P5505">
        <v>1.21</v>
      </c>
      <c r="Q5505">
        <v>1.2010000000000001</v>
      </c>
      <c r="R5505">
        <v>1.0569999999999999</v>
      </c>
      <c r="S5505">
        <v>0.42</v>
      </c>
    </row>
    <row r="5506" spans="1:19" x14ac:dyDescent="0.3">
      <c r="A5506">
        <v>300</v>
      </c>
      <c r="B5506">
        <v>-6.5000000000000002E-2</v>
      </c>
      <c r="C5506">
        <v>-1.0940000000000001</v>
      </c>
      <c r="D5506">
        <v>-2.0569999999999999</v>
      </c>
      <c r="E5506">
        <v>-2.9510000000000001</v>
      </c>
      <c r="F5506">
        <v>-3.157</v>
      </c>
      <c r="G5506">
        <v>4.5999999999999996</v>
      </c>
      <c r="H5506">
        <v>0.01</v>
      </c>
      <c r="I5506">
        <v>4.0549999999999997</v>
      </c>
      <c r="J5506">
        <v>-0.107</v>
      </c>
      <c r="K5506">
        <v>-1.1120000000000001</v>
      </c>
      <c r="L5506">
        <v>-2.1070000000000002</v>
      </c>
      <c r="M5506">
        <v>-2.9769999999999999</v>
      </c>
      <c r="N5506">
        <v>-3.1850000000000001</v>
      </c>
      <c r="O5506">
        <v>1.224</v>
      </c>
      <c r="P5506">
        <v>1.22</v>
      </c>
      <c r="Q5506">
        <v>1.2050000000000001</v>
      </c>
      <c r="R5506">
        <v>1.042</v>
      </c>
      <c r="S5506">
        <v>0.41799999999999998</v>
      </c>
    </row>
    <row r="5507" spans="1:19" x14ac:dyDescent="0.3">
      <c r="A5507">
        <v>360</v>
      </c>
      <c r="B5507">
        <v>-6.5000000000000002E-2</v>
      </c>
      <c r="C5507">
        <v>-1.0940000000000001</v>
      </c>
      <c r="D5507">
        <v>-2.0569999999999999</v>
      </c>
      <c r="E5507">
        <v>-2.9510000000000001</v>
      </c>
      <c r="F5507">
        <v>-3.157</v>
      </c>
      <c r="G5507">
        <v>4.5999999999999996</v>
      </c>
      <c r="H5507">
        <v>0.01</v>
      </c>
      <c r="I5507">
        <v>4.0549999999999997</v>
      </c>
      <c r="J5507">
        <v>-0.105</v>
      </c>
      <c r="K5507">
        <v>-1.111</v>
      </c>
      <c r="L5507">
        <v>-2.109</v>
      </c>
      <c r="M5507">
        <v>-2.972</v>
      </c>
      <c r="N5507">
        <v>-3.1789999999999998</v>
      </c>
      <c r="O5507">
        <v>1.222</v>
      </c>
      <c r="P5507">
        <v>1.2170000000000001</v>
      </c>
      <c r="Q5507">
        <v>1.214</v>
      </c>
      <c r="R5507">
        <v>1.0229999999999999</v>
      </c>
      <c r="S5507">
        <v>0.41599999999999998</v>
      </c>
    </row>
    <row r="5508" spans="1:19" x14ac:dyDescent="0.3">
      <c r="A5508">
        <v>420</v>
      </c>
      <c r="B5508">
        <v>-6.5000000000000002E-2</v>
      </c>
      <c r="C5508">
        <v>-1.0940000000000001</v>
      </c>
      <c r="D5508">
        <v>-2.0569999999999999</v>
      </c>
      <c r="E5508">
        <v>-2.9510000000000001</v>
      </c>
      <c r="F5508">
        <v>-3.157</v>
      </c>
      <c r="G5508">
        <v>4.5999999999999996</v>
      </c>
      <c r="H5508">
        <v>0.01</v>
      </c>
      <c r="I5508">
        <v>4.0549999999999997</v>
      </c>
      <c r="J5508">
        <v>-0.104</v>
      </c>
      <c r="K5508">
        <v>-1.1100000000000001</v>
      </c>
      <c r="L5508">
        <v>-2.109</v>
      </c>
      <c r="M5508">
        <v>-2.968</v>
      </c>
      <c r="N5508">
        <v>-3.1739999999999999</v>
      </c>
      <c r="O5508">
        <v>1.224</v>
      </c>
      <c r="P5508">
        <v>1.2170000000000001</v>
      </c>
      <c r="Q5508">
        <v>1.2110000000000001</v>
      </c>
      <c r="R5508">
        <v>1.0109999999999999</v>
      </c>
      <c r="S5508">
        <v>0.41399999999999998</v>
      </c>
    </row>
    <row r="5509" spans="1:19" x14ac:dyDescent="0.3">
      <c r="A5509">
        <v>480</v>
      </c>
      <c r="B5509">
        <v>-6.5000000000000002E-2</v>
      </c>
      <c r="C5509">
        <v>-1.0940000000000001</v>
      </c>
      <c r="D5509">
        <v>-2.0569999999999999</v>
      </c>
      <c r="E5509">
        <v>-2.9510000000000001</v>
      </c>
      <c r="F5509">
        <v>-3.157</v>
      </c>
      <c r="G5509">
        <v>4.5999999999999996</v>
      </c>
      <c r="H5509">
        <v>0.01</v>
      </c>
      <c r="I5509">
        <v>4.0549999999999997</v>
      </c>
      <c r="J5509">
        <v>-0.10299999999999999</v>
      </c>
      <c r="K5509">
        <v>-1.1100000000000001</v>
      </c>
      <c r="L5509">
        <v>-2.1080000000000001</v>
      </c>
      <c r="M5509">
        <v>-2.9649999999999999</v>
      </c>
      <c r="N5509">
        <v>-3.1680000000000001</v>
      </c>
      <c r="O5509">
        <v>1.2250000000000001</v>
      </c>
      <c r="P5509">
        <v>1.218</v>
      </c>
      <c r="Q5509">
        <v>1.2090000000000001</v>
      </c>
      <c r="R5509">
        <v>1.004</v>
      </c>
      <c r="S5509">
        <v>0.41199999999999998</v>
      </c>
    </row>
    <row r="5510" spans="1:19" x14ac:dyDescent="0.3">
      <c r="A5510">
        <v>540</v>
      </c>
      <c r="B5510">
        <v>-6.5000000000000002E-2</v>
      </c>
      <c r="C5510">
        <v>-1.0940000000000001</v>
      </c>
      <c r="D5510">
        <v>-2.0569999999999999</v>
      </c>
      <c r="E5510">
        <v>-2.9510000000000001</v>
      </c>
      <c r="F5510">
        <v>-3.157</v>
      </c>
      <c r="G5510">
        <v>4.5999999999999996</v>
      </c>
      <c r="H5510">
        <v>0.01</v>
      </c>
      <c r="I5510">
        <v>4.0549999999999997</v>
      </c>
      <c r="J5510">
        <v>-0.10100000000000001</v>
      </c>
      <c r="K5510">
        <v>-1.109</v>
      </c>
      <c r="L5510">
        <v>-2.1070000000000002</v>
      </c>
      <c r="M5510">
        <v>-2.9609999999999999</v>
      </c>
      <c r="N5510">
        <v>-3.1619999999999999</v>
      </c>
      <c r="O5510">
        <v>1.2250000000000001</v>
      </c>
      <c r="P5510">
        <v>1.2190000000000001</v>
      </c>
      <c r="Q5510">
        <v>1.208</v>
      </c>
      <c r="R5510">
        <v>0.998</v>
      </c>
      <c r="S5510">
        <v>0.41</v>
      </c>
    </row>
    <row r="5511" spans="1:19" x14ac:dyDescent="0.3">
      <c r="A5511">
        <v>600</v>
      </c>
      <c r="B5511">
        <v>-6.5000000000000002E-2</v>
      </c>
      <c r="C5511">
        <v>-1.0940000000000001</v>
      </c>
      <c r="D5511">
        <v>-2.0569999999999999</v>
      </c>
      <c r="E5511">
        <v>-2.9510000000000001</v>
      </c>
      <c r="F5511">
        <v>-3.157</v>
      </c>
      <c r="G5511">
        <v>4.5999999999999996</v>
      </c>
      <c r="H5511">
        <v>0.01</v>
      </c>
      <c r="I5511">
        <v>4.0549999999999997</v>
      </c>
      <c r="J5511">
        <v>-0.1</v>
      </c>
      <c r="K5511">
        <v>-1.109</v>
      </c>
      <c r="L5511">
        <v>-2.1080000000000001</v>
      </c>
      <c r="M5511">
        <v>-2.9580000000000002</v>
      </c>
      <c r="N5511">
        <v>-3.157</v>
      </c>
      <c r="O5511">
        <v>1.226</v>
      </c>
      <c r="P5511">
        <v>1.2190000000000001</v>
      </c>
      <c r="Q5511">
        <v>1.21</v>
      </c>
      <c r="R5511">
        <v>0.99199999999999999</v>
      </c>
      <c r="S5511">
        <v>0.40799999999999997</v>
      </c>
    </row>
    <row r="5513" spans="1:19" x14ac:dyDescent="0.3">
      <c r="A5513" t="s">
        <v>0</v>
      </c>
      <c r="B5513" t="s">
        <v>425</v>
      </c>
    </row>
    <row r="5514" spans="1:19" x14ac:dyDescent="0.3">
      <c r="A5514">
        <v>0</v>
      </c>
      <c r="B5514">
        <v>-6.4000000000000001E-2</v>
      </c>
      <c r="C5514">
        <v>-1.0940000000000001</v>
      </c>
      <c r="D5514">
        <v>-2.0569999999999999</v>
      </c>
      <c r="E5514">
        <v>-2.948</v>
      </c>
      <c r="F5514">
        <v>-3.1469999999999998</v>
      </c>
      <c r="G5514">
        <v>4.5999999999999996</v>
      </c>
      <c r="H5514">
        <v>0.01</v>
      </c>
      <c r="I5514">
        <v>4.0549999999999997</v>
      </c>
      <c r="J5514">
        <v>-0.108</v>
      </c>
      <c r="K5514">
        <v>-1.1080000000000001</v>
      </c>
      <c r="L5514">
        <v>-2.105</v>
      </c>
      <c r="M5514">
        <v>-2.9660000000000002</v>
      </c>
      <c r="N5514">
        <v>-3.23</v>
      </c>
      <c r="O5514">
        <v>1.212</v>
      </c>
      <c r="P5514">
        <v>1.212</v>
      </c>
      <c r="Q5514">
        <v>1.2070000000000001</v>
      </c>
      <c r="R5514">
        <v>1.018</v>
      </c>
      <c r="S5514">
        <v>0.498</v>
      </c>
    </row>
    <row r="5515" spans="1:19" x14ac:dyDescent="0.3">
      <c r="A5515">
        <v>60</v>
      </c>
      <c r="B5515">
        <v>-6.4000000000000001E-2</v>
      </c>
      <c r="C5515">
        <v>-1.0940000000000001</v>
      </c>
      <c r="D5515">
        <v>-2.0569999999999999</v>
      </c>
      <c r="E5515">
        <v>-2.948</v>
      </c>
      <c r="F5515">
        <v>-3.1469999999999998</v>
      </c>
      <c r="G5515">
        <v>4.5999999999999996</v>
      </c>
      <c r="H5515">
        <v>0.01</v>
      </c>
      <c r="I5515">
        <v>4.0549999999999997</v>
      </c>
      <c r="J5515">
        <v>-0.104</v>
      </c>
      <c r="K5515">
        <v>-1.109</v>
      </c>
      <c r="L5515">
        <v>-2.1150000000000002</v>
      </c>
      <c r="M5515">
        <v>-2.976</v>
      </c>
      <c r="N5515">
        <v>-3.2029999999999998</v>
      </c>
      <c r="O5515">
        <v>1.208</v>
      </c>
      <c r="P5515">
        <v>1.2210000000000001</v>
      </c>
      <c r="Q5515">
        <v>1.24</v>
      </c>
      <c r="R5515">
        <v>1.0609999999999999</v>
      </c>
      <c r="S5515">
        <v>0.42399999999999999</v>
      </c>
    </row>
    <row r="5516" spans="1:19" x14ac:dyDescent="0.3">
      <c r="A5516">
        <v>120</v>
      </c>
      <c r="B5516">
        <v>-6.4000000000000001E-2</v>
      </c>
      <c r="C5516">
        <v>-1.0940000000000001</v>
      </c>
      <c r="D5516">
        <v>-2.0569999999999999</v>
      </c>
      <c r="E5516">
        <v>-2.948</v>
      </c>
      <c r="F5516">
        <v>-3.1469999999999998</v>
      </c>
      <c r="G5516">
        <v>4.5999999999999996</v>
      </c>
      <c r="H5516">
        <v>0.01</v>
      </c>
      <c r="I5516">
        <v>4.0549999999999997</v>
      </c>
      <c r="J5516">
        <v>-0.107</v>
      </c>
      <c r="K5516">
        <v>-1.1080000000000001</v>
      </c>
      <c r="L5516">
        <v>-2.1040000000000001</v>
      </c>
      <c r="M5516">
        <v>-2.9569999999999999</v>
      </c>
      <c r="N5516">
        <v>-3.1960000000000002</v>
      </c>
      <c r="O5516">
        <v>1.2150000000000001</v>
      </c>
      <c r="P5516">
        <v>1.208</v>
      </c>
      <c r="Q5516">
        <v>1.1950000000000001</v>
      </c>
      <c r="R5516">
        <v>1.0009999999999999</v>
      </c>
      <c r="S5516">
        <v>0.42099999999999999</v>
      </c>
    </row>
    <row r="5517" spans="1:19" x14ac:dyDescent="0.3">
      <c r="A5517">
        <v>180</v>
      </c>
      <c r="B5517">
        <v>-6.4000000000000001E-2</v>
      </c>
      <c r="C5517">
        <v>-1.0940000000000001</v>
      </c>
      <c r="D5517">
        <v>-2.0569999999999999</v>
      </c>
      <c r="E5517">
        <v>-2.948</v>
      </c>
      <c r="F5517">
        <v>-3.1469999999999998</v>
      </c>
      <c r="G5517">
        <v>4.5999999999999996</v>
      </c>
      <c r="H5517">
        <v>0.01</v>
      </c>
      <c r="I5517">
        <v>4.0549999999999997</v>
      </c>
      <c r="J5517">
        <v>-0.111</v>
      </c>
      <c r="K5517">
        <v>-1.1140000000000001</v>
      </c>
      <c r="L5517">
        <v>-2.11</v>
      </c>
      <c r="M5517">
        <v>-2.968</v>
      </c>
      <c r="N5517">
        <v>-3.1890000000000001</v>
      </c>
      <c r="O5517">
        <v>1.224</v>
      </c>
      <c r="P5517">
        <v>1.224</v>
      </c>
      <c r="Q5517">
        <v>1.2190000000000001</v>
      </c>
      <c r="R5517">
        <v>1.038</v>
      </c>
      <c r="S5517">
        <v>0.41899999999999998</v>
      </c>
    </row>
    <row r="5518" spans="1:19" x14ac:dyDescent="0.3">
      <c r="A5518">
        <v>240</v>
      </c>
      <c r="B5518">
        <v>-6.4000000000000001E-2</v>
      </c>
      <c r="C5518">
        <v>-1.0940000000000001</v>
      </c>
      <c r="D5518">
        <v>-2.0569999999999999</v>
      </c>
      <c r="E5518">
        <v>-2.948</v>
      </c>
      <c r="F5518">
        <v>-3.1469999999999998</v>
      </c>
      <c r="G5518">
        <v>4.5999999999999996</v>
      </c>
      <c r="H5518">
        <v>0.01</v>
      </c>
      <c r="I5518">
        <v>4.0549999999999997</v>
      </c>
      <c r="J5518">
        <v>-0.106</v>
      </c>
      <c r="K5518">
        <v>-1.111</v>
      </c>
      <c r="L5518">
        <v>-2.1059999999999999</v>
      </c>
      <c r="M5518">
        <v>-2.9750000000000001</v>
      </c>
      <c r="N5518">
        <v>-3.1829999999999998</v>
      </c>
      <c r="O5518">
        <v>1.22</v>
      </c>
      <c r="P5518">
        <v>1.21</v>
      </c>
      <c r="Q5518">
        <v>1.2</v>
      </c>
      <c r="R5518">
        <v>1.0509999999999999</v>
      </c>
      <c r="S5518">
        <v>0.41699999999999998</v>
      </c>
    </row>
    <row r="5519" spans="1:19" x14ac:dyDescent="0.3">
      <c r="A5519">
        <v>300</v>
      </c>
      <c r="B5519">
        <v>-6.4000000000000001E-2</v>
      </c>
      <c r="C5519">
        <v>-1.0940000000000001</v>
      </c>
      <c r="D5519">
        <v>-2.0569999999999999</v>
      </c>
      <c r="E5519">
        <v>-2.948</v>
      </c>
      <c r="F5519">
        <v>-3.1469999999999998</v>
      </c>
      <c r="G5519">
        <v>4.5999999999999996</v>
      </c>
      <c r="H5519">
        <v>0.01</v>
      </c>
      <c r="I5519">
        <v>4.0549999999999997</v>
      </c>
      <c r="J5519">
        <v>-0.107</v>
      </c>
      <c r="K5519">
        <v>-1.1120000000000001</v>
      </c>
      <c r="L5519">
        <v>-2.1070000000000002</v>
      </c>
      <c r="M5519">
        <v>-2.972</v>
      </c>
      <c r="N5519">
        <v>-3.1760000000000002</v>
      </c>
      <c r="O5519">
        <v>1.224</v>
      </c>
      <c r="P5519">
        <v>1.2190000000000001</v>
      </c>
      <c r="Q5519">
        <v>1.2050000000000001</v>
      </c>
      <c r="R5519">
        <v>1.036</v>
      </c>
      <c r="S5519">
        <v>0.41499999999999998</v>
      </c>
    </row>
    <row r="5520" spans="1:19" x14ac:dyDescent="0.3">
      <c r="A5520">
        <v>360</v>
      </c>
      <c r="B5520">
        <v>-6.4000000000000001E-2</v>
      </c>
      <c r="C5520">
        <v>-1.0940000000000001</v>
      </c>
      <c r="D5520">
        <v>-2.0569999999999999</v>
      </c>
      <c r="E5520">
        <v>-2.948</v>
      </c>
      <c r="F5520">
        <v>-3.1469999999999998</v>
      </c>
      <c r="G5520">
        <v>4.5999999999999996</v>
      </c>
      <c r="H5520">
        <v>0.01</v>
      </c>
      <c r="I5520">
        <v>4.0549999999999997</v>
      </c>
      <c r="J5520">
        <v>-0.105</v>
      </c>
      <c r="K5520">
        <v>-1.111</v>
      </c>
      <c r="L5520">
        <v>-2.109</v>
      </c>
      <c r="M5520">
        <v>-2.968</v>
      </c>
      <c r="N5520">
        <v>-3.17</v>
      </c>
      <c r="O5520">
        <v>1.2230000000000001</v>
      </c>
      <c r="P5520">
        <v>1.216</v>
      </c>
      <c r="Q5520">
        <v>1.2130000000000001</v>
      </c>
      <c r="R5520">
        <v>1.016</v>
      </c>
      <c r="S5520">
        <v>0.41299999999999998</v>
      </c>
    </row>
    <row r="5521" spans="1:19" x14ac:dyDescent="0.3">
      <c r="A5521">
        <v>420</v>
      </c>
      <c r="B5521">
        <v>-6.4000000000000001E-2</v>
      </c>
      <c r="C5521">
        <v>-1.0940000000000001</v>
      </c>
      <c r="D5521">
        <v>-2.0569999999999999</v>
      </c>
      <c r="E5521">
        <v>-2.948</v>
      </c>
      <c r="F5521">
        <v>-3.1469999999999998</v>
      </c>
      <c r="G5521">
        <v>4.5999999999999996</v>
      </c>
      <c r="H5521">
        <v>0.01</v>
      </c>
      <c r="I5521">
        <v>4.0549999999999997</v>
      </c>
      <c r="J5521">
        <v>-0.104</v>
      </c>
      <c r="K5521">
        <v>-1.1100000000000001</v>
      </c>
      <c r="L5521">
        <v>-2.109</v>
      </c>
      <c r="M5521">
        <v>-2.9630000000000001</v>
      </c>
      <c r="N5521">
        <v>-3.1640000000000001</v>
      </c>
      <c r="O5521">
        <v>1.224</v>
      </c>
      <c r="P5521">
        <v>1.216</v>
      </c>
      <c r="Q5521">
        <v>1.2110000000000001</v>
      </c>
      <c r="R5521">
        <v>1.004</v>
      </c>
      <c r="S5521">
        <v>0.41099999999999998</v>
      </c>
    </row>
    <row r="5522" spans="1:19" x14ac:dyDescent="0.3">
      <c r="A5522">
        <v>480</v>
      </c>
      <c r="B5522">
        <v>-6.4000000000000001E-2</v>
      </c>
      <c r="C5522">
        <v>-1.0940000000000001</v>
      </c>
      <c r="D5522">
        <v>-2.0569999999999999</v>
      </c>
      <c r="E5522">
        <v>-2.948</v>
      </c>
      <c r="F5522">
        <v>-3.1469999999999998</v>
      </c>
      <c r="G5522">
        <v>4.5999999999999996</v>
      </c>
      <c r="H5522">
        <v>0.01</v>
      </c>
      <c r="I5522">
        <v>4.0549999999999997</v>
      </c>
      <c r="J5522">
        <v>-0.10299999999999999</v>
      </c>
      <c r="K5522">
        <v>-1.1100000000000001</v>
      </c>
      <c r="L5522">
        <v>-2.1080000000000001</v>
      </c>
      <c r="M5522">
        <v>-2.96</v>
      </c>
      <c r="N5522">
        <v>-3.1579999999999999</v>
      </c>
      <c r="O5522">
        <v>1.2250000000000001</v>
      </c>
      <c r="P5522">
        <v>1.218</v>
      </c>
      <c r="Q5522">
        <v>1.208</v>
      </c>
      <c r="R5522">
        <v>0.997</v>
      </c>
      <c r="S5522">
        <v>0.40899999999999997</v>
      </c>
    </row>
    <row r="5523" spans="1:19" x14ac:dyDescent="0.3">
      <c r="A5523">
        <v>540</v>
      </c>
      <c r="B5523">
        <v>-6.4000000000000001E-2</v>
      </c>
      <c r="C5523">
        <v>-1.0940000000000001</v>
      </c>
      <c r="D5523">
        <v>-2.0569999999999999</v>
      </c>
      <c r="E5523">
        <v>-2.948</v>
      </c>
      <c r="F5523">
        <v>-3.1469999999999998</v>
      </c>
      <c r="G5523">
        <v>4.5999999999999996</v>
      </c>
      <c r="H5523">
        <v>0.01</v>
      </c>
      <c r="I5523">
        <v>4.0549999999999997</v>
      </c>
      <c r="J5523">
        <v>-0.10100000000000001</v>
      </c>
      <c r="K5523">
        <v>-1.1100000000000001</v>
      </c>
      <c r="L5523">
        <v>-2.1070000000000002</v>
      </c>
      <c r="M5523">
        <v>-2.9569999999999999</v>
      </c>
      <c r="N5523">
        <v>-3.153</v>
      </c>
      <c r="O5523">
        <v>1.2250000000000001</v>
      </c>
      <c r="P5523">
        <v>1.2190000000000001</v>
      </c>
      <c r="Q5523">
        <v>1.208</v>
      </c>
      <c r="R5523">
        <v>0.99199999999999999</v>
      </c>
      <c r="S5523">
        <v>0.40699999999999997</v>
      </c>
    </row>
    <row r="5524" spans="1:19" x14ac:dyDescent="0.3">
      <c r="A5524">
        <v>600</v>
      </c>
      <c r="B5524">
        <v>-6.4000000000000001E-2</v>
      </c>
      <c r="C5524">
        <v>-1.0940000000000001</v>
      </c>
      <c r="D5524">
        <v>-2.0569999999999999</v>
      </c>
      <c r="E5524">
        <v>-2.948</v>
      </c>
      <c r="F5524">
        <v>-3.1469999999999998</v>
      </c>
      <c r="G5524">
        <v>4.5999999999999996</v>
      </c>
      <c r="H5524">
        <v>0.01</v>
      </c>
      <c r="I5524">
        <v>4.0549999999999997</v>
      </c>
      <c r="J5524">
        <v>-0.1</v>
      </c>
      <c r="K5524">
        <v>-1.109</v>
      </c>
      <c r="L5524">
        <v>-2.1080000000000001</v>
      </c>
      <c r="M5524">
        <v>-2.9529999999999998</v>
      </c>
      <c r="N5524">
        <v>-3.1469999999999998</v>
      </c>
      <c r="O5524">
        <v>1.226</v>
      </c>
      <c r="P5524">
        <v>1.2190000000000001</v>
      </c>
      <c r="Q5524">
        <v>1.21</v>
      </c>
      <c r="R5524">
        <v>0.98599999999999999</v>
      </c>
      <c r="S5524">
        <v>0.40500000000000003</v>
      </c>
    </row>
    <row r="5526" spans="1:19" x14ac:dyDescent="0.3">
      <c r="A5526" t="s">
        <v>0</v>
      </c>
      <c r="B5526" t="s">
        <v>426</v>
      </c>
    </row>
    <row r="5527" spans="1:19" x14ac:dyDescent="0.3">
      <c r="A5527">
        <v>0</v>
      </c>
      <c r="B5527">
        <v>-6.5000000000000002E-2</v>
      </c>
      <c r="C5527">
        <v>-1.095</v>
      </c>
      <c r="D5527">
        <v>-2.0569999999999999</v>
      </c>
      <c r="E5527">
        <v>-2.944</v>
      </c>
      <c r="F5527">
        <v>-3.137</v>
      </c>
      <c r="G5527">
        <v>4.5999999999999996</v>
      </c>
      <c r="H5527">
        <v>0.01</v>
      </c>
      <c r="I5527">
        <v>4.0549999999999997</v>
      </c>
      <c r="J5527">
        <v>-0.108</v>
      </c>
      <c r="K5527">
        <v>-1.1080000000000001</v>
      </c>
      <c r="L5527">
        <v>-2.105</v>
      </c>
      <c r="M5527">
        <v>-2.9609999999999999</v>
      </c>
      <c r="N5527">
        <v>-3.22</v>
      </c>
      <c r="O5527">
        <v>1.212</v>
      </c>
      <c r="P5527">
        <v>1.212</v>
      </c>
      <c r="Q5527">
        <v>1.2070000000000001</v>
      </c>
      <c r="R5527">
        <v>1.0129999999999999</v>
      </c>
      <c r="S5527">
        <v>0.49399999999999999</v>
      </c>
    </row>
    <row r="5528" spans="1:19" x14ac:dyDescent="0.3">
      <c r="A5528">
        <v>60</v>
      </c>
      <c r="B5528">
        <v>-6.5000000000000002E-2</v>
      </c>
      <c r="C5528">
        <v>-1.095</v>
      </c>
      <c r="D5528">
        <v>-2.0569999999999999</v>
      </c>
      <c r="E5528">
        <v>-2.944</v>
      </c>
      <c r="F5528">
        <v>-3.137</v>
      </c>
      <c r="G5528">
        <v>4.5999999999999996</v>
      </c>
      <c r="H5528">
        <v>0.01</v>
      </c>
      <c r="I5528">
        <v>4.0549999999999997</v>
      </c>
      <c r="J5528">
        <v>-0.104</v>
      </c>
      <c r="K5528">
        <v>-1.109</v>
      </c>
      <c r="L5528">
        <v>-2.1150000000000002</v>
      </c>
      <c r="M5528">
        <v>-2.972</v>
      </c>
      <c r="N5528">
        <v>-3.19</v>
      </c>
      <c r="O5528">
        <v>1.208</v>
      </c>
      <c r="P5528">
        <v>1.2190000000000001</v>
      </c>
      <c r="Q5528">
        <v>1.24</v>
      </c>
      <c r="R5528">
        <v>1.056</v>
      </c>
      <c r="S5528">
        <v>0.41899999999999998</v>
      </c>
    </row>
    <row r="5529" spans="1:19" x14ac:dyDescent="0.3">
      <c r="A5529">
        <v>120</v>
      </c>
      <c r="B5529">
        <v>-6.5000000000000002E-2</v>
      </c>
      <c r="C5529">
        <v>-1.095</v>
      </c>
      <c r="D5529">
        <v>-2.0569999999999999</v>
      </c>
      <c r="E5529">
        <v>-2.944</v>
      </c>
      <c r="F5529">
        <v>-3.137</v>
      </c>
      <c r="G5529">
        <v>4.5999999999999996</v>
      </c>
      <c r="H5529">
        <v>0.01</v>
      </c>
      <c r="I5529">
        <v>4.0549999999999997</v>
      </c>
      <c r="J5529">
        <v>-0.107</v>
      </c>
      <c r="K5529">
        <v>-1.107</v>
      </c>
      <c r="L5529">
        <v>-2.1030000000000002</v>
      </c>
      <c r="M5529">
        <v>-2.952</v>
      </c>
      <c r="N5529">
        <v>-3.1840000000000002</v>
      </c>
      <c r="O5529">
        <v>1.2150000000000001</v>
      </c>
      <c r="P5529">
        <v>1.208</v>
      </c>
      <c r="Q5529">
        <v>1.1950000000000001</v>
      </c>
      <c r="R5529">
        <v>0.996</v>
      </c>
      <c r="S5529">
        <v>0.41799999999999998</v>
      </c>
    </row>
    <row r="5530" spans="1:19" x14ac:dyDescent="0.3">
      <c r="A5530">
        <v>180</v>
      </c>
      <c r="B5530">
        <v>-6.5000000000000002E-2</v>
      </c>
      <c r="C5530">
        <v>-1.095</v>
      </c>
      <c r="D5530">
        <v>-2.0569999999999999</v>
      </c>
      <c r="E5530">
        <v>-2.944</v>
      </c>
      <c r="F5530">
        <v>-3.137</v>
      </c>
      <c r="G5530">
        <v>4.5999999999999996</v>
      </c>
      <c r="H5530">
        <v>0.01</v>
      </c>
      <c r="I5530">
        <v>4.0549999999999997</v>
      </c>
      <c r="J5530">
        <v>-0.111</v>
      </c>
      <c r="K5530">
        <v>-1.1140000000000001</v>
      </c>
      <c r="L5530">
        <v>-2.11</v>
      </c>
      <c r="M5530">
        <v>-2.964</v>
      </c>
      <c r="N5530">
        <v>-3.1779999999999999</v>
      </c>
      <c r="O5530">
        <v>1.224</v>
      </c>
      <c r="P5530">
        <v>1.2250000000000001</v>
      </c>
      <c r="Q5530">
        <v>1.2190000000000001</v>
      </c>
      <c r="R5530">
        <v>1.034</v>
      </c>
      <c r="S5530">
        <v>0.41499999999999998</v>
      </c>
    </row>
    <row r="5531" spans="1:19" x14ac:dyDescent="0.3">
      <c r="A5531">
        <v>240</v>
      </c>
      <c r="B5531">
        <v>-6.5000000000000002E-2</v>
      </c>
      <c r="C5531">
        <v>-1.095</v>
      </c>
      <c r="D5531">
        <v>-2.0569999999999999</v>
      </c>
      <c r="E5531">
        <v>-2.944</v>
      </c>
      <c r="F5531">
        <v>-3.137</v>
      </c>
      <c r="G5531">
        <v>4.5999999999999996</v>
      </c>
      <c r="H5531">
        <v>0.01</v>
      </c>
      <c r="I5531">
        <v>4.0549999999999997</v>
      </c>
      <c r="J5531">
        <v>-0.106</v>
      </c>
      <c r="K5531">
        <v>-1.1100000000000001</v>
      </c>
      <c r="L5531">
        <v>-2.105</v>
      </c>
      <c r="M5531">
        <v>-2.97</v>
      </c>
      <c r="N5531">
        <v>-3.1720000000000002</v>
      </c>
      <c r="O5531">
        <v>1.22</v>
      </c>
      <c r="P5531">
        <v>1.21</v>
      </c>
      <c r="Q5531">
        <v>1.1990000000000001</v>
      </c>
      <c r="R5531">
        <v>1.044</v>
      </c>
      <c r="S5531">
        <v>0.41299999999999998</v>
      </c>
    </row>
    <row r="5532" spans="1:19" x14ac:dyDescent="0.3">
      <c r="A5532">
        <v>300</v>
      </c>
      <c r="B5532">
        <v>-6.5000000000000002E-2</v>
      </c>
      <c r="C5532">
        <v>-1.095</v>
      </c>
      <c r="D5532">
        <v>-2.0569999999999999</v>
      </c>
      <c r="E5532">
        <v>-2.944</v>
      </c>
      <c r="F5532">
        <v>-3.137</v>
      </c>
      <c r="G5532">
        <v>4.5999999999999996</v>
      </c>
      <c r="H5532">
        <v>0.01</v>
      </c>
      <c r="I5532">
        <v>4.0549999999999997</v>
      </c>
      <c r="J5532">
        <v>-0.107</v>
      </c>
      <c r="K5532">
        <v>-1.1120000000000001</v>
      </c>
      <c r="L5532">
        <v>-2.1070000000000002</v>
      </c>
      <c r="M5532">
        <v>-2.9670000000000001</v>
      </c>
      <c r="N5532">
        <v>-3.165</v>
      </c>
      <c r="O5532">
        <v>1.224</v>
      </c>
      <c r="P5532">
        <v>1.22</v>
      </c>
      <c r="Q5532">
        <v>1.206</v>
      </c>
      <c r="R5532">
        <v>1.0269999999999999</v>
      </c>
      <c r="S5532">
        <v>0.41099999999999998</v>
      </c>
    </row>
    <row r="5533" spans="1:19" x14ac:dyDescent="0.3">
      <c r="A5533">
        <v>360</v>
      </c>
      <c r="B5533">
        <v>-6.5000000000000002E-2</v>
      </c>
      <c r="C5533">
        <v>-1.095</v>
      </c>
      <c r="D5533">
        <v>-2.0569999999999999</v>
      </c>
      <c r="E5533">
        <v>-2.944</v>
      </c>
      <c r="F5533">
        <v>-3.137</v>
      </c>
      <c r="G5533">
        <v>4.5999999999999996</v>
      </c>
      <c r="H5533">
        <v>0.01</v>
      </c>
      <c r="I5533">
        <v>4.0549999999999997</v>
      </c>
      <c r="J5533">
        <v>-0.105</v>
      </c>
      <c r="K5533">
        <v>-1.111</v>
      </c>
      <c r="L5533">
        <v>-2.109</v>
      </c>
      <c r="M5533">
        <v>-2.9609999999999999</v>
      </c>
      <c r="N5533">
        <v>-3.1589999999999998</v>
      </c>
      <c r="O5533">
        <v>1.222</v>
      </c>
      <c r="P5533">
        <v>1.2170000000000001</v>
      </c>
      <c r="Q5533">
        <v>1.2130000000000001</v>
      </c>
      <c r="R5533">
        <v>1.0069999999999999</v>
      </c>
      <c r="S5533">
        <v>0.40899999999999997</v>
      </c>
    </row>
    <row r="5534" spans="1:19" x14ac:dyDescent="0.3">
      <c r="A5534">
        <v>420</v>
      </c>
      <c r="B5534">
        <v>-6.5000000000000002E-2</v>
      </c>
      <c r="C5534">
        <v>-1.095</v>
      </c>
      <c r="D5534">
        <v>-2.0569999999999999</v>
      </c>
      <c r="E5534">
        <v>-2.944</v>
      </c>
      <c r="F5534">
        <v>-3.137</v>
      </c>
      <c r="G5534">
        <v>4.5999999999999996</v>
      </c>
      <c r="H5534">
        <v>0.01</v>
      </c>
      <c r="I5534">
        <v>4.0549999999999997</v>
      </c>
      <c r="J5534">
        <v>-0.104</v>
      </c>
      <c r="K5534">
        <v>-1.1100000000000001</v>
      </c>
      <c r="L5534">
        <v>-2.1080000000000001</v>
      </c>
      <c r="M5534">
        <v>-2.9569999999999999</v>
      </c>
      <c r="N5534">
        <v>-3.1539999999999999</v>
      </c>
      <c r="O5534">
        <v>1.224</v>
      </c>
      <c r="P5534">
        <v>1.2170000000000001</v>
      </c>
      <c r="Q5534">
        <v>1.2110000000000001</v>
      </c>
      <c r="R5534">
        <v>0.996</v>
      </c>
      <c r="S5534">
        <v>0.40799999999999997</v>
      </c>
    </row>
    <row r="5535" spans="1:19" x14ac:dyDescent="0.3">
      <c r="A5535">
        <v>480</v>
      </c>
      <c r="B5535">
        <v>-6.5000000000000002E-2</v>
      </c>
      <c r="C5535">
        <v>-1.095</v>
      </c>
      <c r="D5535">
        <v>-2.0569999999999999</v>
      </c>
      <c r="E5535">
        <v>-2.944</v>
      </c>
      <c r="F5535">
        <v>-3.137</v>
      </c>
      <c r="G5535">
        <v>4.5999999999999996</v>
      </c>
      <c r="H5535">
        <v>0.01</v>
      </c>
      <c r="I5535">
        <v>4.0549999999999997</v>
      </c>
      <c r="J5535">
        <v>-0.10299999999999999</v>
      </c>
      <c r="K5535">
        <v>-1.1100000000000001</v>
      </c>
      <c r="L5535">
        <v>-2.1070000000000002</v>
      </c>
      <c r="M5535">
        <v>-2.9540000000000002</v>
      </c>
      <c r="N5535">
        <v>-3.1480000000000001</v>
      </c>
      <c r="O5535">
        <v>1.2250000000000001</v>
      </c>
      <c r="P5535">
        <v>1.218</v>
      </c>
      <c r="Q5535">
        <v>1.208</v>
      </c>
      <c r="R5535">
        <v>0.98899999999999999</v>
      </c>
      <c r="S5535">
        <v>0.40600000000000003</v>
      </c>
    </row>
    <row r="5536" spans="1:19" x14ac:dyDescent="0.3">
      <c r="A5536">
        <v>540</v>
      </c>
      <c r="B5536">
        <v>-6.5000000000000002E-2</v>
      </c>
      <c r="C5536">
        <v>-1.095</v>
      </c>
      <c r="D5536">
        <v>-2.0569999999999999</v>
      </c>
      <c r="E5536">
        <v>-2.944</v>
      </c>
      <c r="F5536">
        <v>-3.137</v>
      </c>
      <c r="G5536">
        <v>4.5999999999999996</v>
      </c>
      <c r="H5536">
        <v>0.01</v>
      </c>
      <c r="I5536">
        <v>4.0549999999999997</v>
      </c>
      <c r="J5536">
        <v>-0.10100000000000001</v>
      </c>
      <c r="K5536">
        <v>-1.109</v>
      </c>
      <c r="L5536">
        <v>-2.1070000000000002</v>
      </c>
      <c r="M5536">
        <v>-2.95</v>
      </c>
      <c r="N5536">
        <v>-3.1419999999999999</v>
      </c>
      <c r="O5536">
        <v>1.2250000000000001</v>
      </c>
      <c r="P5536">
        <v>1.2190000000000001</v>
      </c>
      <c r="Q5536">
        <v>1.208</v>
      </c>
      <c r="R5536">
        <v>0.98399999999999999</v>
      </c>
      <c r="S5536">
        <v>0.40400000000000003</v>
      </c>
    </row>
    <row r="5537" spans="1:19" x14ac:dyDescent="0.3">
      <c r="A5537">
        <v>600</v>
      </c>
      <c r="B5537">
        <v>-6.5000000000000002E-2</v>
      </c>
      <c r="C5537">
        <v>-1.095</v>
      </c>
      <c r="D5537">
        <v>-2.0569999999999999</v>
      </c>
      <c r="E5537">
        <v>-2.944</v>
      </c>
      <c r="F5537">
        <v>-3.137</v>
      </c>
      <c r="G5537">
        <v>4.5999999999999996</v>
      </c>
      <c r="H5537">
        <v>0.01</v>
      </c>
      <c r="I5537">
        <v>4.0549999999999997</v>
      </c>
      <c r="J5537">
        <v>-0.1</v>
      </c>
      <c r="K5537">
        <v>-1.109</v>
      </c>
      <c r="L5537">
        <v>-2.1070000000000002</v>
      </c>
      <c r="M5537">
        <v>-2.9470000000000001</v>
      </c>
      <c r="N5537">
        <v>-3.137</v>
      </c>
      <c r="O5537">
        <v>1.226</v>
      </c>
      <c r="P5537">
        <v>1.2190000000000001</v>
      </c>
      <c r="Q5537">
        <v>1.21</v>
      </c>
      <c r="R5537">
        <v>0.97899999999999998</v>
      </c>
      <c r="S5537">
        <v>0.40200000000000002</v>
      </c>
    </row>
    <row r="5539" spans="1:19" x14ac:dyDescent="0.3">
      <c r="A5539" t="s">
        <v>0</v>
      </c>
      <c r="B5539" t="s">
        <v>427</v>
      </c>
    </row>
    <row r="5540" spans="1:19" x14ac:dyDescent="0.3">
      <c r="A5540">
        <v>0</v>
      </c>
      <c r="B5540">
        <v>-6.5000000000000002E-2</v>
      </c>
      <c r="C5540">
        <v>-1.095</v>
      </c>
      <c r="D5540">
        <v>-2.0569999999999999</v>
      </c>
      <c r="E5540">
        <v>-2.94</v>
      </c>
      <c r="F5540">
        <v>-3.1269999999999998</v>
      </c>
      <c r="G5540">
        <v>4.5999999999999996</v>
      </c>
      <c r="H5540">
        <v>0.01</v>
      </c>
      <c r="I5540">
        <v>4.0549999999999997</v>
      </c>
      <c r="J5540">
        <v>-0.108</v>
      </c>
      <c r="K5540">
        <v>-1.1080000000000001</v>
      </c>
      <c r="L5540">
        <v>-2.105</v>
      </c>
      <c r="M5540">
        <v>-2.9569999999999999</v>
      </c>
      <c r="N5540">
        <v>-3.21</v>
      </c>
      <c r="O5540">
        <v>1.212</v>
      </c>
      <c r="P5540">
        <v>1.212</v>
      </c>
      <c r="Q5540">
        <v>1.2070000000000001</v>
      </c>
      <c r="R5540">
        <v>1.0069999999999999</v>
      </c>
      <c r="S5540">
        <v>0.49</v>
      </c>
    </row>
    <row r="5541" spans="1:19" x14ac:dyDescent="0.3">
      <c r="A5541">
        <v>60</v>
      </c>
      <c r="B5541">
        <v>-6.5000000000000002E-2</v>
      </c>
      <c r="C5541">
        <v>-1.095</v>
      </c>
      <c r="D5541">
        <v>-2.0569999999999999</v>
      </c>
      <c r="E5541">
        <v>-2.94</v>
      </c>
      <c r="F5541">
        <v>-3.1269999999999998</v>
      </c>
      <c r="G5541">
        <v>4.5999999999999996</v>
      </c>
      <c r="H5541">
        <v>0.01</v>
      </c>
      <c r="I5541">
        <v>4.0549999999999997</v>
      </c>
      <c r="J5541">
        <v>-0.104</v>
      </c>
      <c r="K5541">
        <v>-1.109</v>
      </c>
      <c r="L5541">
        <v>-2.1139999999999999</v>
      </c>
      <c r="M5541">
        <v>-2.9670000000000001</v>
      </c>
      <c r="N5541">
        <v>-3.18</v>
      </c>
      <c r="O5541">
        <v>1.208</v>
      </c>
      <c r="P5541">
        <v>1.2190000000000001</v>
      </c>
      <c r="Q5541">
        <v>1.2390000000000001</v>
      </c>
      <c r="R5541">
        <v>1.0489999999999999</v>
      </c>
      <c r="S5541">
        <v>0.41599999999999998</v>
      </c>
    </row>
    <row r="5542" spans="1:19" x14ac:dyDescent="0.3">
      <c r="A5542">
        <v>120</v>
      </c>
      <c r="B5542">
        <v>-6.5000000000000002E-2</v>
      </c>
      <c r="C5542">
        <v>-1.095</v>
      </c>
      <c r="D5542">
        <v>-2.0569999999999999</v>
      </c>
      <c r="E5542">
        <v>-2.94</v>
      </c>
      <c r="F5542">
        <v>-3.1269999999999998</v>
      </c>
      <c r="G5542">
        <v>4.5999999999999996</v>
      </c>
      <c r="H5542">
        <v>0.01</v>
      </c>
      <c r="I5542">
        <v>4.0549999999999997</v>
      </c>
      <c r="J5542">
        <v>-0.107</v>
      </c>
      <c r="K5542">
        <v>-1.107</v>
      </c>
      <c r="L5542">
        <v>-2.1030000000000002</v>
      </c>
      <c r="M5542">
        <v>-2.948</v>
      </c>
      <c r="N5542">
        <v>-3.1739999999999999</v>
      </c>
      <c r="O5542">
        <v>1.2150000000000001</v>
      </c>
      <c r="P5542">
        <v>1.208</v>
      </c>
      <c r="Q5542">
        <v>1.1950000000000001</v>
      </c>
      <c r="R5542">
        <v>0.99099999999999999</v>
      </c>
      <c r="S5542">
        <v>0.41399999999999998</v>
      </c>
    </row>
    <row r="5543" spans="1:19" x14ac:dyDescent="0.3">
      <c r="A5543">
        <v>180</v>
      </c>
      <c r="B5543">
        <v>-6.5000000000000002E-2</v>
      </c>
      <c r="C5543">
        <v>-1.095</v>
      </c>
      <c r="D5543">
        <v>-2.0569999999999999</v>
      </c>
      <c r="E5543">
        <v>-2.94</v>
      </c>
      <c r="F5543">
        <v>-3.1269999999999998</v>
      </c>
      <c r="G5543">
        <v>4.5999999999999996</v>
      </c>
      <c r="H5543">
        <v>0.01</v>
      </c>
      <c r="I5543">
        <v>4.0549999999999997</v>
      </c>
      <c r="J5543">
        <v>-0.111</v>
      </c>
      <c r="K5543">
        <v>-1.113</v>
      </c>
      <c r="L5543">
        <v>-2.11</v>
      </c>
      <c r="M5543">
        <v>-2.96</v>
      </c>
      <c r="N5543">
        <v>-3.1680000000000001</v>
      </c>
      <c r="O5543">
        <v>1.224</v>
      </c>
      <c r="P5543">
        <v>1.2250000000000001</v>
      </c>
      <c r="Q5543">
        <v>1.218</v>
      </c>
      <c r="R5543">
        <v>1.0289999999999999</v>
      </c>
      <c r="S5543">
        <v>0.41199999999999998</v>
      </c>
    </row>
    <row r="5544" spans="1:19" x14ac:dyDescent="0.3">
      <c r="A5544">
        <v>240</v>
      </c>
      <c r="B5544">
        <v>-6.5000000000000002E-2</v>
      </c>
      <c r="C5544">
        <v>-1.095</v>
      </c>
      <c r="D5544">
        <v>-2.0569999999999999</v>
      </c>
      <c r="E5544">
        <v>-2.94</v>
      </c>
      <c r="F5544">
        <v>-3.1269999999999998</v>
      </c>
      <c r="G5544">
        <v>4.5999999999999996</v>
      </c>
      <c r="H5544">
        <v>0.01</v>
      </c>
      <c r="I5544">
        <v>4.0549999999999997</v>
      </c>
      <c r="J5544">
        <v>-0.106</v>
      </c>
      <c r="K5544">
        <v>-1.1100000000000001</v>
      </c>
      <c r="L5544">
        <v>-2.105</v>
      </c>
      <c r="M5544">
        <v>-2.9649999999999999</v>
      </c>
      <c r="N5544">
        <v>-3.1629999999999998</v>
      </c>
      <c r="O5544">
        <v>1.22</v>
      </c>
      <c r="P5544">
        <v>1.21</v>
      </c>
      <c r="Q5544">
        <v>1.1990000000000001</v>
      </c>
      <c r="R5544">
        <v>1.0389999999999999</v>
      </c>
      <c r="S5544">
        <v>0.41</v>
      </c>
    </row>
    <row r="5545" spans="1:19" x14ac:dyDescent="0.3">
      <c r="A5545">
        <v>300</v>
      </c>
      <c r="B5545">
        <v>-6.5000000000000002E-2</v>
      </c>
      <c r="C5545">
        <v>-1.095</v>
      </c>
      <c r="D5545">
        <v>-2.0569999999999999</v>
      </c>
      <c r="E5545">
        <v>-2.94</v>
      </c>
      <c r="F5545">
        <v>-3.1269999999999998</v>
      </c>
      <c r="G5545">
        <v>4.5999999999999996</v>
      </c>
      <c r="H5545">
        <v>0.01</v>
      </c>
      <c r="I5545">
        <v>4.0549999999999997</v>
      </c>
      <c r="J5545">
        <v>-0.107</v>
      </c>
      <c r="K5545">
        <v>-1.1120000000000001</v>
      </c>
      <c r="L5545">
        <v>-2.1059999999999999</v>
      </c>
      <c r="M5545">
        <v>-2.9609999999999999</v>
      </c>
      <c r="N5545">
        <v>-3.1549999999999998</v>
      </c>
      <c r="O5545">
        <v>1.224</v>
      </c>
      <c r="P5545">
        <v>1.22</v>
      </c>
      <c r="Q5545">
        <v>1.2050000000000001</v>
      </c>
      <c r="R5545">
        <v>1.02</v>
      </c>
      <c r="S5545">
        <v>0.40799999999999997</v>
      </c>
    </row>
    <row r="5546" spans="1:19" x14ac:dyDescent="0.3">
      <c r="A5546">
        <v>360</v>
      </c>
      <c r="B5546">
        <v>-6.5000000000000002E-2</v>
      </c>
      <c r="C5546">
        <v>-1.095</v>
      </c>
      <c r="D5546">
        <v>-2.0569999999999999</v>
      </c>
      <c r="E5546">
        <v>-2.94</v>
      </c>
      <c r="F5546">
        <v>-3.1269999999999998</v>
      </c>
      <c r="G5546">
        <v>4.5999999999999996</v>
      </c>
      <c r="H5546">
        <v>0.01</v>
      </c>
      <c r="I5546">
        <v>4.0549999999999997</v>
      </c>
      <c r="J5546">
        <v>-0.105</v>
      </c>
      <c r="K5546">
        <v>-1.111</v>
      </c>
      <c r="L5546">
        <v>-2.1080000000000001</v>
      </c>
      <c r="M5546">
        <v>-2.956</v>
      </c>
      <c r="N5546">
        <v>-3.149</v>
      </c>
      <c r="O5546">
        <v>1.222</v>
      </c>
      <c r="P5546">
        <v>1.2170000000000001</v>
      </c>
      <c r="Q5546">
        <v>1.2130000000000001</v>
      </c>
      <c r="R5546">
        <v>1</v>
      </c>
      <c r="S5546">
        <v>0.40600000000000003</v>
      </c>
    </row>
    <row r="5547" spans="1:19" x14ac:dyDescent="0.3">
      <c r="A5547">
        <v>420</v>
      </c>
      <c r="B5547">
        <v>-6.5000000000000002E-2</v>
      </c>
      <c r="C5547">
        <v>-1.095</v>
      </c>
      <c r="D5547">
        <v>-2.0569999999999999</v>
      </c>
      <c r="E5547">
        <v>-2.94</v>
      </c>
      <c r="F5547">
        <v>-3.1269999999999998</v>
      </c>
      <c r="G5547">
        <v>4.5999999999999996</v>
      </c>
      <c r="H5547">
        <v>0.01</v>
      </c>
      <c r="I5547">
        <v>4.0549999999999997</v>
      </c>
      <c r="J5547">
        <v>-0.104</v>
      </c>
      <c r="K5547">
        <v>-1.1100000000000001</v>
      </c>
      <c r="L5547">
        <v>-2.1080000000000001</v>
      </c>
      <c r="M5547">
        <v>-2.952</v>
      </c>
      <c r="N5547">
        <v>-3.1440000000000001</v>
      </c>
      <c r="O5547">
        <v>1.224</v>
      </c>
      <c r="P5547">
        <v>1.2170000000000001</v>
      </c>
      <c r="Q5547">
        <v>1.21</v>
      </c>
      <c r="R5547">
        <v>0.98899999999999999</v>
      </c>
      <c r="S5547">
        <v>0.40400000000000003</v>
      </c>
    </row>
    <row r="5548" spans="1:19" x14ac:dyDescent="0.3">
      <c r="A5548">
        <v>480</v>
      </c>
      <c r="B5548">
        <v>-6.5000000000000002E-2</v>
      </c>
      <c r="C5548">
        <v>-1.095</v>
      </c>
      <c r="D5548">
        <v>-2.0569999999999999</v>
      </c>
      <c r="E5548">
        <v>-2.94</v>
      </c>
      <c r="F5548">
        <v>-3.1269999999999998</v>
      </c>
      <c r="G5548">
        <v>4.5999999999999996</v>
      </c>
      <c r="H5548">
        <v>0.01</v>
      </c>
      <c r="I5548">
        <v>4.0549999999999997</v>
      </c>
      <c r="J5548">
        <v>-0.10299999999999999</v>
      </c>
      <c r="K5548">
        <v>-1.1100000000000001</v>
      </c>
      <c r="L5548">
        <v>-2.1070000000000002</v>
      </c>
      <c r="M5548">
        <v>-2.9489999999999998</v>
      </c>
      <c r="N5548">
        <v>-3.1379999999999999</v>
      </c>
      <c r="O5548">
        <v>1.2250000000000001</v>
      </c>
      <c r="P5548">
        <v>1.218</v>
      </c>
      <c r="Q5548">
        <v>1.2070000000000001</v>
      </c>
      <c r="R5548">
        <v>0.98299999999999998</v>
      </c>
      <c r="S5548">
        <v>0.40300000000000002</v>
      </c>
    </row>
    <row r="5549" spans="1:19" x14ac:dyDescent="0.3">
      <c r="A5549">
        <v>540</v>
      </c>
      <c r="B5549">
        <v>-6.5000000000000002E-2</v>
      </c>
      <c r="C5549">
        <v>-1.095</v>
      </c>
      <c r="D5549">
        <v>-2.0569999999999999</v>
      </c>
      <c r="E5549">
        <v>-2.94</v>
      </c>
      <c r="F5549">
        <v>-3.1269999999999998</v>
      </c>
      <c r="G5549">
        <v>4.5999999999999996</v>
      </c>
      <c r="H5549">
        <v>0.01</v>
      </c>
      <c r="I5549">
        <v>4.0549999999999997</v>
      </c>
      <c r="J5549">
        <v>-0.10100000000000001</v>
      </c>
      <c r="K5549">
        <v>-1.109</v>
      </c>
      <c r="L5549">
        <v>-2.1070000000000002</v>
      </c>
      <c r="M5549">
        <v>-2.9460000000000002</v>
      </c>
      <c r="N5549">
        <v>-3.133</v>
      </c>
      <c r="O5549">
        <v>1.2250000000000001</v>
      </c>
      <c r="P5549">
        <v>1.2190000000000001</v>
      </c>
      <c r="Q5549">
        <v>1.2070000000000001</v>
      </c>
      <c r="R5549">
        <v>0.97799999999999998</v>
      </c>
      <c r="S5549">
        <v>0.40100000000000002</v>
      </c>
    </row>
    <row r="5550" spans="1:19" x14ac:dyDescent="0.3">
      <c r="A5550">
        <v>600</v>
      </c>
      <c r="B5550">
        <v>-6.5000000000000002E-2</v>
      </c>
      <c r="C5550">
        <v>-1.095</v>
      </c>
      <c r="D5550">
        <v>-2.0569999999999999</v>
      </c>
      <c r="E5550">
        <v>-2.94</v>
      </c>
      <c r="F5550">
        <v>-3.1269999999999998</v>
      </c>
      <c r="G5550">
        <v>4.5999999999999996</v>
      </c>
      <c r="H5550">
        <v>0.01</v>
      </c>
      <c r="I5550">
        <v>4.0549999999999997</v>
      </c>
      <c r="J5550">
        <v>-0.1</v>
      </c>
      <c r="K5550">
        <v>-1.109</v>
      </c>
      <c r="L5550">
        <v>-2.1070000000000002</v>
      </c>
      <c r="M5550">
        <v>-2.9420000000000002</v>
      </c>
      <c r="N5550">
        <v>-3.1269999999999998</v>
      </c>
      <c r="O5550">
        <v>1.226</v>
      </c>
      <c r="P5550">
        <v>1.2190000000000001</v>
      </c>
      <c r="Q5550">
        <v>1.21</v>
      </c>
      <c r="R5550">
        <v>0.97299999999999998</v>
      </c>
      <c r="S5550">
        <v>0.39900000000000002</v>
      </c>
    </row>
    <row r="5552" spans="1:19" x14ac:dyDescent="0.3">
      <c r="A5552" t="s">
        <v>0</v>
      </c>
      <c r="B5552" t="s">
        <v>428</v>
      </c>
    </row>
    <row r="5553" spans="1:19" x14ac:dyDescent="0.3">
      <c r="A5553">
        <v>0</v>
      </c>
      <c r="B5553">
        <v>-6.6000000000000003E-2</v>
      </c>
      <c r="C5553">
        <v>-1.095</v>
      </c>
      <c r="D5553">
        <v>-2.0569999999999999</v>
      </c>
      <c r="E5553">
        <v>-2.9359999999999999</v>
      </c>
      <c r="F5553">
        <v>-3.1179999999999999</v>
      </c>
      <c r="G5553">
        <v>4.5999999999999996</v>
      </c>
      <c r="H5553">
        <v>0.01</v>
      </c>
      <c r="I5553">
        <v>4.0549999999999997</v>
      </c>
      <c r="J5553">
        <v>-0.108</v>
      </c>
      <c r="K5553">
        <v>-1.1080000000000001</v>
      </c>
      <c r="L5553">
        <v>-2.1040000000000001</v>
      </c>
      <c r="M5553">
        <v>-2.952</v>
      </c>
      <c r="N5553">
        <v>-3.2</v>
      </c>
      <c r="O5553">
        <v>1.212</v>
      </c>
      <c r="P5553">
        <v>1.212</v>
      </c>
      <c r="Q5553">
        <v>1.206</v>
      </c>
      <c r="R5553">
        <v>1.002</v>
      </c>
      <c r="S5553">
        <v>0.48599999999999999</v>
      </c>
    </row>
    <row r="5554" spans="1:19" x14ac:dyDescent="0.3">
      <c r="A5554">
        <v>60</v>
      </c>
      <c r="B5554">
        <v>-6.6000000000000003E-2</v>
      </c>
      <c r="C5554">
        <v>-1.095</v>
      </c>
      <c r="D5554">
        <v>-2.0569999999999999</v>
      </c>
      <c r="E5554">
        <v>-2.9359999999999999</v>
      </c>
      <c r="F5554">
        <v>-3.1179999999999999</v>
      </c>
      <c r="G5554">
        <v>4.5999999999999996</v>
      </c>
      <c r="H5554">
        <v>0.01</v>
      </c>
      <c r="I5554">
        <v>4.0549999999999997</v>
      </c>
      <c r="J5554">
        <v>-0.104</v>
      </c>
      <c r="K5554">
        <v>-1.109</v>
      </c>
      <c r="L5554">
        <v>-2.1139999999999999</v>
      </c>
      <c r="M5554">
        <v>-2.9620000000000002</v>
      </c>
      <c r="N5554">
        <v>-3.1709999999999998</v>
      </c>
      <c r="O5554">
        <v>1.208</v>
      </c>
      <c r="P5554">
        <v>1.2190000000000001</v>
      </c>
      <c r="Q5554">
        <v>1.2390000000000001</v>
      </c>
      <c r="R5554">
        <v>1.0429999999999999</v>
      </c>
      <c r="S5554">
        <v>0.41299999999999998</v>
      </c>
    </row>
    <row r="5555" spans="1:19" x14ac:dyDescent="0.3">
      <c r="A5555">
        <v>120</v>
      </c>
      <c r="B5555">
        <v>-6.6000000000000003E-2</v>
      </c>
      <c r="C5555">
        <v>-1.095</v>
      </c>
      <c r="D5555">
        <v>-2.0569999999999999</v>
      </c>
      <c r="E5555">
        <v>-2.9359999999999999</v>
      </c>
      <c r="F5555">
        <v>-3.1179999999999999</v>
      </c>
      <c r="G5555">
        <v>4.5999999999999996</v>
      </c>
      <c r="H5555">
        <v>0.01</v>
      </c>
      <c r="I5555">
        <v>4.0549999999999997</v>
      </c>
      <c r="J5555">
        <v>-0.107</v>
      </c>
      <c r="K5555">
        <v>-1.107</v>
      </c>
      <c r="L5555">
        <v>-2.1030000000000002</v>
      </c>
      <c r="M5555">
        <v>-2.9430000000000001</v>
      </c>
      <c r="N5555">
        <v>-3.165</v>
      </c>
      <c r="O5555">
        <v>1.2150000000000001</v>
      </c>
      <c r="P5555">
        <v>1.208</v>
      </c>
      <c r="Q5555">
        <v>1.1950000000000001</v>
      </c>
      <c r="R5555">
        <v>0.98599999999999999</v>
      </c>
      <c r="S5555">
        <v>0.41099999999999998</v>
      </c>
    </row>
    <row r="5556" spans="1:19" x14ac:dyDescent="0.3">
      <c r="A5556">
        <v>180</v>
      </c>
      <c r="B5556">
        <v>-6.6000000000000003E-2</v>
      </c>
      <c r="C5556">
        <v>-1.095</v>
      </c>
      <c r="D5556">
        <v>-2.0569999999999999</v>
      </c>
      <c r="E5556">
        <v>-2.9359999999999999</v>
      </c>
      <c r="F5556">
        <v>-3.1179999999999999</v>
      </c>
      <c r="G5556">
        <v>4.5999999999999996</v>
      </c>
      <c r="H5556">
        <v>0.01</v>
      </c>
      <c r="I5556">
        <v>4.0549999999999997</v>
      </c>
      <c r="J5556">
        <v>-0.111</v>
      </c>
      <c r="K5556">
        <v>-1.113</v>
      </c>
      <c r="L5556">
        <v>-2.11</v>
      </c>
      <c r="M5556">
        <v>-2.9550000000000001</v>
      </c>
      <c r="N5556">
        <v>-3.1589999999999998</v>
      </c>
      <c r="O5556">
        <v>1.224</v>
      </c>
      <c r="P5556">
        <v>1.2250000000000001</v>
      </c>
      <c r="Q5556">
        <v>1.2190000000000001</v>
      </c>
      <c r="R5556">
        <v>1.0229999999999999</v>
      </c>
      <c r="S5556">
        <v>0.40899999999999997</v>
      </c>
    </row>
    <row r="5557" spans="1:19" x14ac:dyDescent="0.3">
      <c r="A5557">
        <v>240</v>
      </c>
      <c r="B5557">
        <v>-6.6000000000000003E-2</v>
      </c>
      <c r="C5557">
        <v>-1.095</v>
      </c>
      <c r="D5557">
        <v>-2.0569999999999999</v>
      </c>
      <c r="E5557">
        <v>-2.9359999999999999</v>
      </c>
      <c r="F5557">
        <v>-3.1179999999999999</v>
      </c>
      <c r="G5557">
        <v>4.5999999999999996</v>
      </c>
      <c r="H5557">
        <v>0.01</v>
      </c>
      <c r="I5557">
        <v>4.0549999999999997</v>
      </c>
      <c r="J5557">
        <v>-0.106</v>
      </c>
      <c r="K5557">
        <v>-1.1100000000000001</v>
      </c>
      <c r="L5557">
        <v>-2.105</v>
      </c>
      <c r="M5557">
        <v>-2.9609999999999999</v>
      </c>
      <c r="N5557">
        <v>-3.153</v>
      </c>
      <c r="O5557">
        <v>1.22</v>
      </c>
      <c r="P5557">
        <v>1.21</v>
      </c>
      <c r="Q5557">
        <v>1.1990000000000001</v>
      </c>
      <c r="R5557">
        <v>1.0329999999999999</v>
      </c>
      <c r="S5557">
        <v>0.40699999999999997</v>
      </c>
    </row>
    <row r="5558" spans="1:19" x14ac:dyDescent="0.3">
      <c r="A5558">
        <v>300</v>
      </c>
      <c r="B5558">
        <v>-6.6000000000000003E-2</v>
      </c>
      <c r="C5558">
        <v>-1.095</v>
      </c>
      <c r="D5558">
        <v>-2.0569999999999999</v>
      </c>
      <c r="E5558">
        <v>-2.9359999999999999</v>
      </c>
      <c r="F5558">
        <v>-3.1179999999999999</v>
      </c>
      <c r="G5558">
        <v>4.5999999999999996</v>
      </c>
      <c r="H5558">
        <v>0.01</v>
      </c>
      <c r="I5558">
        <v>4.0549999999999997</v>
      </c>
      <c r="J5558">
        <v>-0.107</v>
      </c>
      <c r="K5558">
        <v>-1.1120000000000001</v>
      </c>
      <c r="L5558">
        <v>-2.1059999999999999</v>
      </c>
      <c r="M5558">
        <v>-2.9569999999999999</v>
      </c>
      <c r="N5558">
        <v>-3.1459999999999999</v>
      </c>
      <c r="O5558">
        <v>1.224</v>
      </c>
      <c r="P5558">
        <v>1.22</v>
      </c>
      <c r="Q5558">
        <v>1.2050000000000001</v>
      </c>
      <c r="R5558">
        <v>1.0129999999999999</v>
      </c>
      <c r="S5558">
        <v>0.40500000000000003</v>
      </c>
    </row>
    <row r="5559" spans="1:19" x14ac:dyDescent="0.3">
      <c r="A5559">
        <v>360</v>
      </c>
      <c r="B5559">
        <v>-6.6000000000000003E-2</v>
      </c>
      <c r="C5559">
        <v>-1.095</v>
      </c>
      <c r="D5559">
        <v>-2.0569999999999999</v>
      </c>
      <c r="E5559">
        <v>-2.9359999999999999</v>
      </c>
      <c r="F5559">
        <v>-3.1179999999999999</v>
      </c>
      <c r="G5559">
        <v>4.5999999999999996</v>
      </c>
      <c r="H5559">
        <v>0.01</v>
      </c>
      <c r="I5559">
        <v>4.0549999999999997</v>
      </c>
      <c r="J5559">
        <v>-0.105</v>
      </c>
      <c r="K5559">
        <v>-1.111</v>
      </c>
      <c r="L5559">
        <v>-2.1080000000000001</v>
      </c>
      <c r="M5559">
        <v>-2.9510000000000001</v>
      </c>
      <c r="N5559">
        <v>-3.14</v>
      </c>
      <c r="O5559">
        <v>1.222</v>
      </c>
      <c r="P5559">
        <v>1.2170000000000001</v>
      </c>
      <c r="Q5559">
        <v>1.2130000000000001</v>
      </c>
      <c r="R5559">
        <v>0.99399999999999999</v>
      </c>
      <c r="S5559">
        <v>0.40300000000000002</v>
      </c>
    </row>
    <row r="5560" spans="1:19" x14ac:dyDescent="0.3">
      <c r="A5560">
        <v>420</v>
      </c>
      <c r="B5560">
        <v>-6.6000000000000003E-2</v>
      </c>
      <c r="C5560">
        <v>-1.095</v>
      </c>
      <c r="D5560">
        <v>-2.0569999999999999</v>
      </c>
      <c r="E5560">
        <v>-2.9359999999999999</v>
      </c>
      <c r="F5560">
        <v>-3.1179999999999999</v>
      </c>
      <c r="G5560">
        <v>4.5999999999999996</v>
      </c>
      <c r="H5560">
        <v>0.01</v>
      </c>
      <c r="I5560">
        <v>4.0549999999999997</v>
      </c>
      <c r="J5560">
        <v>-0.104</v>
      </c>
      <c r="K5560">
        <v>-1.1100000000000001</v>
      </c>
      <c r="L5560">
        <v>-2.1080000000000001</v>
      </c>
      <c r="M5560">
        <v>-2.9470000000000001</v>
      </c>
      <c r="N5560">
        <v>-3.1349999999999998</v>
      </c>
      <c r="O5560">
        <v>1.224</v>
      </c>
      <c r="P5560">
        <v>1.216</v>
      </c>
      <c r="Q5560">
        <v>1.2090000000000001</v>
      </c>
      <c r="R5560">
        <v>0.98299999999999998</v>
      </c>
      <c r="S5560">
        <v>0.40200000000000002</v>
      </c>
    </row>
    <row r="5561" spans="1:19" x14ac:dyDescent="0.3">
      <c r="A5561">
        <v>480</v>
      </c>
      <c r="B5561">
        <v>-6.6000000000000003E-2</v>
      </c>
      <c r="C5561">
        <v>-1.095</v>
      </c>
      <c r="D5561">
        <v>-2.0569999999999999</v>
      </c>
      <c r="E5561">
        <v>-2.9359999999999999</v>
      </c>
      <c r="F5561">
        <v>-3.1179999999999999</v>
      </c>
      <c r="G5561">
        <v>4.5999999999999996</v>
      </c>
      <c r="H5561">
        <v>0.01</v>
      </c>
      <c r="I5561">
        <v>4.0549999999999997</v>
      </c>
      <c r="J5561">
        <v>-0.10299999999999999</v>
      </c>
      <c r="K5561">
        <v>-1.1100000000000001</v>
      </c>
      <c r="L5561">
        <v>-2.1070000000000002</v>
      </c>
      <c r="M5561">
        <v>-2.944</v>
      </c>
      <c r="N5561">
        <v>-3.129</v>
      </c>
      <c r="O5561">
        <v>1.2250000000000001</v>
      </c>
      <c r="P5561">
        <v>1.218</v>
      </c>
      <c r="Q5561">
        <v>1.2070000000000001</v>
      </c>
      <c r="R5561">
        <v>0.97699999999999998</v>
      </c>
      <c r="S5561">
        <v>0.4</v>
      </c>
    </row>
    <row r="5562" spans="1:19" x14ac:dyDescent="0.3">
      <c r="A5562">
        <v>540</v>
      </c>
      <c r="B5562">
        <v>-6.6000000000000003E-2</v>
      </c>
      <c r="C5562">
        <v>-1.095</v>
      </c>
      <c r="D5562">
        <v>-2.0569999999999999</v>
      </c>
      <c r="E5562">
        <v>-2.9359999999999999</v>
      </c>
      <c r="F5562">
        <v>-3.1179999999999999</v>
      </c>
      <c r="G5562">
        <v>4.5999999999999996</v>
      </c>
      <c r="H5562">
        <v>0.01</v>
      </c>
      <c r="I5562">
        <v>4.0549999999999997</v>
      </c>
      <c r="J5562">
        <v>-0.10100000000000001</v>
      </c>
      <c r="K5562">
        <v>-1.109</v>
      </c>
      <c r="L5562">
        <v>-2.1059999999999999</v>
      </c>
      <c r="M5562">
        <v>-2.94</v>
      </c>
      <c r="N5562">
        <v>-3.1240000000000001</v>
      </c>
      <c r="O5562">
        <v>1.2250000000000001</v>
      </c>
      <c r="P5562">
        <v>1.2190000000000001</v>
      </c>
      <c r="Q5562">
        <v>1.2070000000000001</v>
      </c>
      <c r="R5562">
        <v>0.97199999999999998</v>
      </c>
      <c r="S5562">
        <v>0.39800000000000002</v>
      </c>
    </row>
    <row r="5563" spans="1:19" x14ac:dyDescent="0.3">
      <c r="A5563">
        <v>600</v>
      </c>
      <c r="B5563">
        <v>-6.6000000000000003E-2</v>
      </c>
      <c r="C5563">
        <v>-1.095</v>
      </c>
      <c r="D5563">
        <v>-2.0569999999999999</v>
      </c>
      <c r="E5563">
        <v>-2.9359999999999999</v>
      </c>
      <c r="F5563">
        <v>-3.1179999999999999</v>
      </c>
      <c r="G5563">
        <v>4.5999999999999996</v>
      </c>
      <c r="H5563">
        <v>0.01</v>
      </c>
      <c r="I5563">
        <v>4.0549999999999997</v>
      </c>
      <c r="J5563">
        <v>-0.1</v>
      </c>
      <c r="K5563">
        <v>-1.109</v>
      </c>
      <c r="L5563">
        <v>-2.1070000000000002</v>
      </c>
      <c r="M5563">
        <v>-2.9369999999999998</v>
      </c>
      <c r="N5563">
        <v>-3.1179999999999999</v>
      </c>
      <c r="O5563">
        <v>1.226</v>
      </c>
      <c r="P5563">
        <v>1.2190000000000001</v>
      </c>
      <c r="Q5563">
        <v>1.21</v>
      </c>
      <c r="R5563">
        <v>0.96699999999999997</v>
      </c>
      <c r="S5563">
        <v>0.39600000000000002</v>
      </c>
    </row>
    <row r="5565" spans="1:19" x14ac:dyDescent="0.3">
      <c r="A5565" t="s">
        <v>0</v>
      </c>
      <c r="B5565" t="s">
        <v>429</v>
      </c>
    </row>
    <row r="5566" spans="1:19" x14ac:dyDescent="0.3">
      <c r="A5566">
        <v>0</v>
      </c>
      <c r="B5566">
        <v>-6.5000000000000002E-2</v>
      </c>
      <c r="C5566">
        <v>-1.0960000000000001</v>
      </c>
      <c r="D5566">
        <v>-2.0569999999999999</v>
      </c>
      <c r="E5566">
        <v>-2.931</v>
      </c>
      <c r="F5566">
        <v>-3.109</v>
      </c>
      <c r="G5566">
        <v>4.5999999999999996</v>
      </c>
      <c r="H5566">
        <v>0.01</v>
      </c>
      <c r="I5566">
        <v>4.0549999999999997</v>
      </c>
      <c r="J5566">
        <v>-0.108</v>
      </c>
      <c r="K5566">
        <v>-1.1080000000000001</v>
      </c>
      <c r="L5566">
        <v>-2.1040000000000001</v>
      </c>
      <c r="M5566">
        <v>-2.9470000000000001</v>
      </c>
      <c r="N5566">
        <v>-3.19</v>
      </c>
      <c r="O5566">
        <v>1.212</v>
      </c>
      <c r="P5566">
        <v>1.212</v>
      </c>
      <c r="Q5566">
        <v>1.206</v>
      </c>
      <c r="R5566">
        <v>0.996</v>
      </c>
      <c r="S5566">
        <v>0.48199999999999998</v>
      </c>
    </row>
    <row r="5567" spans="1:19" x14ac:dyDescent="0.3">
      <c r="A5567">
        <v>60</v>
      </c>
      <c r="B5567">
        <v>-6.5000000000000002E-2</v>
      </c>
      <c r="C5567">
        <v>-1.0960000000000001</v>
      </c>
      <c r="D5567">
        <v>-2.0569999999999999</v>
      </c>
      <c r="E5567">
        <v>-2.931</v>
      </c>
      <c r="F5567">
        <v>-3.109</v>
      </c>
      <c r="G5567">
        <v>4.5999999999999996</v>
      </c>
      <c r="H5567">
        <v>0.01</v>
      </c>
      <c r="I5567">
        <v>4.0549999999999997</v>
      </c>
      <c r="J5567">
        <v>-0.104</v>
      </c>
      <c r="K5567">
        <v>-1.109</v>
      </c>
      <c r="L5567">
        <v>-2.1139999999999999</v>
      </c>
      <c r="M5567">
        <v>-2.9569999999999999</v>
      </c>
      <c r="N5567">
        <v>-3.161</v>
      </c>
      <c r="O5567">
        <v>1.208</v>
      </c>
      <c r="P5567">
        <v>1.2190000000000001</v>
      </c>
      <c r="Q5567">
        <v>1.2390000000000001</v>
      </c>
      <c r="R5567">
        <v>1.036</v>
      </c>
      <c r="S5567">
        <v>0.41</v>
      </c>
    </row>
    <row r="5568" spans="1:19" x14ac:dyDescent="0.3">
      <c r="A5568">
        <v>120</v>
      </c>
      <c r="B5568">
        <v>-6.5000000000000002E-2</v>
      </c>
      <c r="C5568">
        <v>-1.0960000000000001</v>
      </c>
      <c r="D5568">
        <v>-2.0569999999999999</v>
      </c>
      <c r="E5568">
        <v>-2.931</v>
      </c>
      <c r="F5568">
        <v>-3.109</v>
      </c>
      <c r="G5568">
        <v>4.5999999999999996</v>
      </c>
      <c r="H5568">
        <v>0.01</v>
      </c>
      <c r="I5568">
        <v>4.0549999999999997</v>
      </c>
      <c r="J5568">
        <v>-0.107</v>
      </c>
      <c r="K5568">
        <v>-1.107</v>
      </c>
      <c r="L5568">
        <v>-2.1030000000000002</v>
      </c>
      <c r="M5568">
        <v>-2.9390000000000001</v>
      </c>
      <c r="N5568">
        <v>-3.1549999999999998</v>
      </c>
      <c r="O5568">
        <v>1.2150000000000001</v>
      </c>
      <c r="P5568">
        <v>1.208</v>
      </c>
      <c r="Q5568">
        <v>1.194</v>
      </c>
      <c r="R5568">
        <v>0.98099999999999998</v>
      </c>
      <c r="S5568">
        <v>0.40799999999999997</v>
      </c>
    </row>
    <row r="5569" spans="1:19" x14ac:dyDescent="0.3">
      <c r="A5569">
        <v>180</v>
      </c>
      <c r="B5569">
        <v>-6.5000000000000002E-2</v>
      </c>
      <c r="C5569">
        <v>-1.0960000000000001</v>
      </c>
      <c r="D5569">
        <v>-2.0569999999999999</v>
      </c>
      <c r="E5569">
        <v>-2.931</v>
      </c>
      <c r="F5569">
        <v>-3.109</v>
      </c>
      <c r="G5569">
        <v>4.5999999999999996</v>
      </c>
      <c r="H5569">
        <v>0.01</v>
      </c>
      <c r="I5569">
        <v>4.0549999999999997</v>
      </c>
      <c r="J5569">
        <v>-0.111</v>
      </c>
      <c r="K5569">
        <v>-1.1140000000000001</v>
      </c>
      <c r="L5569">
        <v>-2.11</v>
      </c>
      <c r="M5569">
        <v>-2.95</v>
      </c>
      <c r="N5569">
        <v>-3.149</v>
      </c>
      <c r="O5569">
        <v>1.224</v>
      </c>
      <c r="P5569">
        <v>1.2250000000000001</v>
      </c>
      <c r="Q5569">
        <v>1.218</v>
      </c>
      <c r="R5569">
        <v>1.0169999999999999</v>
      </c>
      <c r="S5569">
        <v>0.40600000000000003</v>
      </c>
    </row>
    <row r="5570" spans="1:19" x14ac:dyDescent="0.3">
      <c r="A5570">
        <v>240</v>
      </c>
      <c r="B5570">
        <v>-6.5000000000000002E-2</v>
      </c>
      <c r="C5570">
        <v>-1.0960000000000001</v>
      </c>
      <c r="D5570">
        <v>-2.0569999999999999</v>
      </c>
      <c r="E5570">
        <v>-2.931</v>
      </c>
      <c r="F5570">
        <v>-3.109</v>
      </c>
      <c r="G5570">
        <v>4.5999999999999996</v>
      </c>
      <c r="H5570">
        <v>0.01</v>
      </c>
      <c r="I5570">
        <v>4.0549999999999997</v>
      </c>
      <c r="J5570">
        <v>-0.106</v>
      </c>
      <c r="K5570">
        <v>-1.111</v>
      </c>
      <c r="L5570">
        <v>-2.105</v>
      </c>
      <c r="M5570">
        <v>-2.956</v>
      </c>
      <c r="N5570">
        <v>-3.1429999999999998</v>
      </c>
      <c r="O5570">
        <v>1.22</v>
      </c>
      <c r="P5570">
        <v>1.21</v>
      </c>
      <c r="Q5570">
        <v>1.198</v>
      </c>
      <c r="R5570">
        <v>1.0269999999999999</v>
      </c>
      <c r="S5570">
        <v>0.40400000000000003</v>
      </c>
    </row>
    <row r="5571" spans="1:19" x14ac:dyDescent="0.3">
      <c r="A5571">
        <v>300</v>
      </c>
      <c r="B5571">
        <v>-6.5000000000000002E-2</v>
      </c>
      <c r="C5571">
        <v>-1.0960000000000001</v>
      </c>
      <c r="D5571">
        <v>-2.0569999999999999</v>
      </c>
      <c r="E5571">
        <v>-2.931</v>
      </c>
      <c r="F5571">
        <v>-3.109</v>
      </c>
      <c r="G5571">
        <v>4.5999999999999996</v>
      </c>
      <c r="H5571">
        <v>0.01</v>
      </c>
      <c r="I5571">
        <v>4.0549999999999997</v>
      </c>
      <c r="J5571">
        <v>-0.107</v>
      </c>
      <c r="K5571">
        <v>-1.1120000000000001</v>
      </c>
      <c r="L5571">
        <v>-2.1059999999999999</v>
      </c>
      <c r="M5571">
        <v>-2.9510000000000001</v>
      </c>
      <c r="N5571">
        <v>-3.1360000000000001</v>
      </c>
      <c r="O5571">
        <v>1.224</v>
      </c>
      <c r="P5571">
        <v>1.2190000000000001</v>
      </c>
      <c r="Q5571">
        <v>1.204</v>
      </c>
      <c r="R5571">
        <v>1.006</v>
      </c>
      <c r="S5571">
        <v>0.40200000000000002</v>
      </c>
    </row>
    <row r="5572" spans="1:19" x14ac:dyDescent="0.3">
      <c r="A5572">
        <v>360</v>
      </c>
      <c r="B5572">
        <v>-6.5000000000000002E-2</v>
      </c>
      <c r="C5572">
        <v>-1.0960000000000001</v>
      </c>
      <c r="D5572">
        <v>-2.0569999999999999</v>
      </c>
      <c r="E5572">
        <v>-2.931</v>
      </c>
      <c r="F5572">
        <v>-3.109</v>
      </c>
      <c r="G5572">
        <v>4.5999999999999996</v>
      </c>
      <c r="H5572">
        <v>0.01</v>
      </c>
      <c r="I5572">
        <v>4.0549999999999997</v>
      </c>
      <c r="J5572">
        <v>-0.105</v>
      </c>
      <c r="K5572">
        <v>-1.1120000000000001</v>
      </c>
      <c r="L5572">
        <v>-2.109</v>
      </c>
      <c r="M5572">
        <v>-2.9460000000000002</v>
      </c>
      <c r="N5572">
        <v>-3.13</v>
      </c>
      <c r="O5572">
        <v>1.2230000000000001</v>
      </c>
      <c r="P5572">
        <v>1.2170000000000001</v>
      </c>
      <c r="Q5572">
        <v>1.2130000000000001</v>
      </c>
      <c r="R5572">
        <v>0.98699999999999999</v>
      </c>
      <c r="S5572">
        <v>0.4</v>
      </c>
    </row>
    <row r="5573" spans="1:19" x14ac:dyDescent="0.3">
      <c r="A5573">
        <v>420</v>
      </c>
      <c r="B5573">
        <v>-6.5000000000000002E-2</v>
      </c>
      <c r="C5573">
        <v>-1.0960000000000001</v>
      </c>
      <c r="D5573">
        <v>-2.0569999999999999</v>
      </c>
      <c r="E5573">
        <v>-2.931</v>
      </c>
      <c r="F5573">
        <v>-3.109</v>
      </c>
      <c r="G5573">
        <v>4.5999999999999996</v>
      </c>
      <c r="H5573">
        <v>0.01</v>
      </c>
      <c r="I5573">
        <v>4.0549999999999997</v>
      </c>
      <c r="J5573">
        <v>-0.104</v>
      </c>
      <c r="K5573">
        <v>-1.1100000000000001</v>
      </c>
      <c r="L5573">
        <v>-2.1080000000000001</v>
      </c>
      <c r="M5573">
        <v>-2.9420000000000002</v>
      </c>
      <c r="N5573">
        <v>-3.125</v>
      </c>
      <c r="O5573">
        <v>1.224</v>
      </c>
      <c r="P5573">
        <v>1.216</v>
      </c>
      <c r="Q5573">
        <v>1.2090000000000001</v>
      </c>
      <c r="R5573">
        <v>0.97599999999999998</v>
      </c>
      <c r="S5573">
        <v>0.39900000000000002</v>
      </c>
    </row>
    <row r="5574" spans="1:19" x14ac:dyDescent="0.3">
      <c r="A5574">
        <v>480</v>
      </c>
      <c r="B5574">
        <v>-6.5000000000000002E-2</v>
      </c>
      <c r="C5574">
        <v>-1.0960000000000001</v>
      </c>
      <c r="D5574">
        <v>-2.0569999999999999</v>
      </c>
      <c r="E5574">
        <v>-2.931</v>
      </c>
      <c r="F5574">
        <v>-3.109</v>
      </c>
      <c r="G5574">
        <v>4.5999999999999996</v>
      </c>
      <c r="H5574">
        <v>0.01</v>
      </c>
      <c r="I5574">
        <v>4.0549999999999997</v>
      </c>
      <c r="J5574">
        <v>-0.10299999999999999</v>
      </c>
      <c r="K5574">
        <v>-1.1100000000000001</v>
      </c>
      <c r="L5574">
        <v>-2.1070000000000002</v>
      </c>
      <c r="M5574">
        <v>-2.9390000000000001</v>
      </c>
      <c r="N5574">
        <v>-3.12</v>
      </c>
      <c r="O5574">
        <v>1.2250000000000001</v>
      </c>
      <c r="P5574">
        <v>1.2190000000000001</v>
      </c>
      <c r="Q5574">
        <v>1.2070000000000001</v>
      </c>
      <c r="R5574">
        <v>0.97099999999999997</v>
      </c>
      <c r="S5574">
        <v>0.39700000000000002</v>
      </c>
    </row>
    <row r="5575" spans="1:19" x14ac:dyDescent="0.3">
      <c r="A5575">
        <v>540</v>
      </c>
      <c r="B5575">
        <v>-6.5000000000000002E-2</v>
      </c>
      <c r="C5575">
        <v>-1.0960000000000001</v>
      </c>
      <c r="D5575">
        <v>-2.0569999999999999</v>
      </c>
      <c r="E5575">
        <v>-2.931</v>
      </c>
      <c r="F5575">
        <v>-3.109</v>
      </c>
      <c r="G5575">
        <v>4.5999999999999996</v>
      </c>
      <c r="H5575">
        <v>0.01</v>
      </c>
      <c r="I5575">
        <v>4.0549999999999997</v>
      </c>
      <c r="J5575">
        <v>-0.10100000000000001</v>
      </c>
      <c r="K5575">
        <v>-1.1100000000000001</v>
      </c>
      <c r="L5575">
        <v>-2.1070000000000002</v>
      </c>
      <c r="M5575">
        <v>-2.9350000000000001</v>
      </c>
      <c r="N5575">
        <v>-3.1139999999999999</v>
      </c>
      <c r="O5575">
        <v>1.2250000000000001</v>
      </c>
      <c r="P5575">
        <v>1.2190000000000001</v>
      </c>
      <c r="Q5575">
        <v>1.2070000000000001</v>
      </c>
      <c r="R5575">
        <v>0.96499999999999997</v>
      </c>
      <c r="S5575">
        <v>0.39500000000000002</v>
      </c>
    </row>
    <row r="5576" spans="1:19" x14ac:dyDescent="0.3">
      <c r="A5576">
        <v>600</v>
      </c>
      <c r="B5576">
        <v>-6.5000000000000002E-2</v>
      </c>
      <c r="C5576">
        <v>-1.0960000000000001</v>
      </c>
      <c r="D5576">
        <v>-2.0569999999999999</v>
      </c>
      <c r="E5576">
        <v>-2.931</v>
      </c>
      <c r="F5576">
        <v>-3.109</v>
      </c>
      <c r="G5576">
        <v>4.5999999999999996</v>
      </c>
      <c r="H5576">
        <v>0.01</v>
      </c>
      <c r="I5576">
        <v>4.0549999999999997</v>
      </c>
      <c r="J5576">
        <v>-0.1</v>
      </c>
      <c r="K5576">
        <v>-1.109</v>
      </c>
      <c r="L5576">
        <v>-2.1070000000000002</v>
      </c>
      <c r="M5576">
        <v>-2.9319999999999999</v>
      </c>
      <c r="N5576">
        <v>-3.109</v>
      </c>
      <c r="O5576">
        <v>1.226</v>
      </c>
      <c r="P5576">
        <v>1.2190000000000001</v>
      </c>
      <c r="Q5576">
        <v>1.2090000000000001</v>
      </c>
      <c r="R5576">
        <v>0.96</v>
      </c>
      <c r="S5576">
        <v>0.39400000000000002</v>
      </c>
    </row>
    <row r="5578" spans="1:19" x14ac:dyDescent="0.3">
      <c r="A5578" t="s">
        <v>0</v>
      </c>
      <c r="B5578" t="s">
        <v>430</v>
      </c>
    </row>
    <row r="5579" spans="1:19" x14ac:dyDescent="0.3">
      <c r="A5579">
        <v>0</v>
      </c>
      <c r="B5579">
        <v>-6.5000000000000002E-2</v>
      </c>
      <c r="C5579">
        <v>-1.0960000000000001</v>
      </c>
      <c r="D5579">
        <v>-2.0569999999999999</v>
      </c>
      <c r="E5579">
        <v>-2.9260000000000002</v>
      </c>
      <c r="F5579">
        <v>-3.1</v>
      </c>
      <c r="G5579">
        <v>4.5999999999999996</v>
      </c>
      <c r="H5579">
        <v>0.01</v>
      </c>
      <c r="I5579">
        <v>4.0549999999999997</v>
      </c>
      <c r="J5579">
        <v>-0.108</v>
      </c>
      <c r="K5579">
        <v>-1.1080000000000001</v>
      </c>
      <c r="L5579">
        <v>-2.1040000000000001</v>
      </c>
      <c r="M5579">
        <v>-2.9430000000000001</v>
      </c>
      <c r="N5579">
        <v>-3.18</v>
      </c>
      <c r="O5579">
        <v>1.212</v>
      </c>
      <c r="P5579">
        <v>1.212</v>
      </c>
      <c r="Q5579">
        <v>1.206</v>
      </c>
      <c r="R5579">
        <v>0.99099999999999999</v>
      </c>
      <c r="S5579">
        <v>0.47899999999999998</v>
      </c>
    </row>
    <row r="5580" spans="1:19" x14ac:dyDescent="0.3">
      <c r="A5580">
        <v>60</v>
      </c>
      <c r="B5580">
        <v>-6.5000000000000002E-2</v>
      </c>
      <c r="C5580">
        <v>-1.0960000000000001</v>
      </c>
      <c r="D5580">
        <v>-2.0569999999999999</v>
      </c>
      <c r="E5580">
        <v>-2.9260000000000002</v>
      </c>
      <c r="F5580">
        <v>-3.1</v>
      </c>
      <c r="G5580">
        <v>4.5999999999999996</v>
      </c>
      <c r="H5580">
        <v>0.01</v>
      </c>
      <c r="I5580">
        <v>4.0549999999999997</v>
      </c>
      <c r="J5580">
        <v>-0.104</v>
      </c>
      <c r="K5580">
        <v>-1.109</v>
      </c>
      <c r="L5580">
        <v>-2.1139999999999999</v>
      </c>
      <c r="M5580">
        <v>-2.9510000000000001</v>
      </c>
      <c r="N5580">
        <v>-3.1509999999999998</v>
      </c>
      <c r="O5580">
        <v>1.208</v>
      </c>
      <c r="P5580">
        <v>1.2190000000000001</v>
      </c>
      <c r="Q5580">
        <v>1.238</v>
      </c>
      <c r="R5580">
        <v>1.0289999999999999</v>
      </c>
      <c r="S5580">
        <v>0.40699999999999997</v>
      </c>
    </row>
    <row r="5581" spans="1:19" x14ac:dyDescent="0.3">
      <c r="A5581">
        <v>120</v>
      </c>
      <c r="B5581">
        <v>-6.5000000000000002E-2</v>
      </c>
      <c r="C5581">
        <v>-1.0960000000000001</v>
      </c>
      <c r="D5581">
        <v>-2.0569999999999999</v>
      </c>
      <c r="E5581">
        <v>-2.9260000000000002</v>
      </c>
      <c r="F5581">
        <v>-3.1</v>
      </c>
      <c r="G5581">
        <v>4.5999999999999996</v>
      </c>
      <c r="H5581">
        <v>0.01</v>
      </c>
      <c r="I5581">
        <v>4.0549999999999997</v>
      </c>
      <c r="J5581">
        <v>-0.107</v>
      </c>
      <c r="K5581">
        <v>-1.107</v>
      </c>
      <c r="L5581">
        <v>-2.1030000000000002</v>
      </c>
      <c r="M5581">
        <v>-2.9340000000000002</v>
      </c>
      <c r="N5581">
        <v>-3.145</v>
      </c>
      <c r="O5581">
        <v>1.216</v>
      </c>
      <c r="P5581">
        <v>1.208</v>
      </c>
      <c r="Q5581">
        <v>1.194</v>
      </c>
      <c r="R5581">
        <v>0.97499999999999998</v>
      </c>
      <c r="S5581">
        <v>0.40500000000000003</v>
      </c>
    </row>
    <row r="5582" spans="1:19" x14ac:dyDescent="0.3">
      <c r="A5582">
        <v>180</v>
      </c>
      <c r="B5582">
        <v>-6.5000000000000002E-2</v>
      </c>
      <c r="C5582">
        <v>-1.0960000000000001</v>
      </c>
      <c r="D5582">
        <v>-2.0569999999999999</v>
      </c>
      <c r="E5582">
        <v>-2.9260000000000002</v>
      </c>
      <c r="F5582">
        <v>-3.1</v>
      </c>
      <c r="G5582">
        <v>4.5999999999999996</v>
      </c>
      <c r="H5582">
        <v>0.01</v>
      </c>
      <c r="I5582">
        <v>4.0549999999999997</v>
      </c>
      <c r="J5582">
        <v>-0.111</v>
      </c>
      <c r="K5582">
        <v>-1.1140000000000001</v>
      </c>
      <c r="L5582">
        <v>-2.11</v>
      </c>
      <c r="M5582">
        <v>-2.9449999999999998</v>
      </c>
      <c r="N5582">
        <v>-3.1389999999999998</v>
      </c>
      <c r="O5582">
        <v>1.224</v>
      </c>
      <c r="P5582">
        <v>1.2250000000000001</v>
      </c>
      <c r="Q5582">
        <v>1.2170000000000001</v>
      </c>
      <c r="R5582">
        <v>1.012</v>
      </c>
      <c r="S5582">
        <v>0.40300000000000002</v>
      </c>
    </row>
    <row r="5583" spans="1:19" x14ac:dyDescent="0.3">
      <c r="A5583">
        <v>240</v>
      </c>
      <c r="B5583">
        <v>-6.5000000000000002E-2</v>
      </c>
      <c r="C5583">
        <v>-1.0960000000000001</v>
      </c>
      <c r="D5583">
        <v>-2.0569999999999999</v>
      </c>
      <c r="E5583">
        <v>-2.9260000000000002</v>
      </c>
      <c r="F5583">
        <v>-3.1</v>
      </c>
      <c r="G5583">
        <v>4.5999999999999996</v>
      </c>
      <c r="H5583">
        <v>0.01</v>
      </c>
      <c r="I5583">
        <v>4.0549999999999997</v>
      </c>
      <c r="J5583">
        <v>-0.106</v>
      </c>
      <c r="K5583">
        <v>-1.111</v>
      </c>
      <c r="L5583">
        <v>-2.1040000000000001</v>
      </c>
      <c r="M5583">
        <v>-2.95</v>
      </c>
      <c r="N5583">
        <v>-3.1339999999999999</v>
      </c>
      <c r="O5583">
        <v>1.22</v>
      </c>
      <c r="P5583">
        <v>1.21</v>
      </c>
      <c r="Q5583">
        <v>1.198</v>
      </c>
      <c r="R5583">
        <v>1.02</v>
      </c>
      <c r="S5583">
        <v>0.40100000000000002</v>
      </c>
    </row>
    <row r="5584" spans="1:19" x14ac:dyDescent="0.3">
      <c r="A5584">
        <v>300</v>
      </c>
      <c r="B5584">
        <v>-6.5000000000000002E-2</v>
      </c>
      <c r="C5584">
        <v>-1.0960000000000001</v>
      </c>
      <c r="D5584">
        <v>-2.0569999999999999</v>
      </c>
      <c r="E5584">
        <v>-2.9260000000000002</v>
      </c>
      <c r="F5584">
        <v>-3.1</v>
      </c>
      <c r="G5584">
        <v>4.5999999999999996</v>
      </c>
      <c r="H5584">
        <v>0.01</v>
      </c>
      <c r="I5584">
        <v>4.0549999999999997</v>
      </c>
      <c r="J5584">
        <v>-0.107</v>
      </c>
      <c r="K5584">
        <v>-1.1120000000000001</v>
      </c>
      <c r="L5584">
        <v>-2.1059999999999999</v>
      </c>
      <c r="M5584">
        <v>-2.9460000000000002</v>
      </c>
      <c r="N5584">
        <v>-3.1269999999999998</v>
      </c>
      <c r="O5584">
        <v>1.224</v>
      </c>
      <c r="P5584">
        <v>1.2190000000000001</v>
      </c>
      <c r="Q5584">
        <v>1.204</v>
      </c>
      <c r="R5584">
        <v>1</v>
      </c>
      <c r="S5584">
        <v>0.39900000000000002</v>
      </c>
    </row>
    <row r="5585" spans="1:19" x14ac:dyDescent="0.3">
      <c r="A5585">
        <v>360</v>
      </c>
      <c r="B5585">
        <v>-6.5000000000000002E-2</v>
      </c>
      <c r="C5585">
        <v>-1.0960000000000001</v>
      </c>
      <c r="D5585">
        <v>-2.0569999999999999</v>
      </c>
      <c r="E5585">
        <v>-2.9260000000000002</v>
      </c>
      <c r="F5585">
        <v>-3.1</v>
      </c>
      <c r="G5585">
        <v>4.5999999999999996</v>
      </c>
      <c r="H5585">
        <v>0.01</v>
      </c>
      <c r="I5585">
        <v>4.0549999999999997</v>
      </c>
      <c r="J5585">
        <v>-0.105</v>
      </c>
      <c r="K5585">
        <v>-1.111</v>
      </c>
      <c r="L5585">
        <v>-2.1080000000000001</v>
      </c>
      <c r="M5585">
        <v>-2.9409999999999998</v>
      </c>
      <c r="N5585">
        <v>-3.121</v>
      </c>
      <c r="O5585">
        <v>1.2230000000000001</v>
      </c>
      <c r="P5585">
        <v>1.2170000000000001</v>
      </c>
      <c r="Q5585">
        <v>1.2130000000000001</v>
      </c>
      <c r="R5585">
        <v>0.98099999999999998</v>
      </c>
      <c r="S5585">
        <v>0.39700000000000002</v>
      </c>
    </row>
    <row r="5586" spans="1:19" x14ac:dyDescent="0.3">
      <c r="A5586">
        <v>420</v>
      </c>
      <c r="B5586">
        <v>-6.5000000000000002E-2</v>
      </c>
      <c r="C5586">
        <v>-1.0960000000000001</v>
      </c>
      <c r="D5586">
        <v>-2.0569999999999999</v>
      </c>
      <c r="E5586">
        <v>-2.9260000000000002</v>
      </c>
      <c r="F5586">
        <v>-3.1</v>
      </c>
      <c r="G5586">
        <v>4.5999999999999996</v>
      </c>
      <c r="H5586">
        <v>0.01</v>
      </c>
      <c r="I5586">
        <v>4.0549999999999997</v>
      </c>
      <c r="J5586">
        <v>-0.104</v>
      </c>
      <c r="K5586">
        <v>-1.1100000000000001</v>
      </c>
      <c r="L5586">
        <v>-2.1080000000000001</v>
      </c>
      <c r="M5586">
        <v>-2.9359999999999999</v>
      </c>
      <c r="N5586">
        <v>-3.1160000000000001</v>
      </c>
      <c r="O5586">
        <v>1.224</v>
      </c>
      <c r="P5586">
        <v>1.216</v>
      </c>
      <c r="Q5586">
        <v>1.2090000000000001</v>
      </c>
      <c r="R5586">
        <v>0.97</v>
      </c>
      <c r="S5586">
        <v>0.39600000000000002</v>
      </c>
    </row>
    <row r="5587" spans="1:19" x14ac:dyDescent="0.3">
      <c r="A5587">
        <v>480</v>
      </c>
      <c r="B5587">
        <v>-6.5000000000000002E-2</v>
      </c>
      <c r="C5587">
        <v>-1.0960000000000001</v>
      </c>
      <c r="D5587">
        <v>-2.0569999999999999</v>
      </c>
      <c r="E5587">
        <v>-2.9260000000000002</v>
      </c>
      <c r="F5587">
        <v>-3.1</v>
      </c>
      <c r="G5587">
        <v>4.5999999999999996</v>
      </c>
      <c r="H5587">
        <v>0.01</v>
      </c>
      <c r="I5587">
        <v>4.0549999999999997</v>
      </c>
      <c r="J5587">
        <v>-0.10299999999999999</v>
      </c>
      <c r="K5587">
        <v>-1.1100000000000001</v>
      </c>
      <c r="L5587">
        <v>-2.1059999999999999</v>
      </c>
      <c r="M5587">
        <v>-2.9329999999999998</v>
      </c>
      <c r="N5587">
        <v>-3.11</v>
      </c>
      <c r="O5587">
        <v>1.2250000000000001</v>
      </c>
      <c r="P5587">
        <v>1.2190000000000001</v>
      </c>
      <c r="Q5587">
        <v>1.206</v>
      </c>
      <c r="R5587">
        <v>0.96399999999999997</v>
      </c>
      <c r="S5587">
        <v>0.39400000000000002</v>
      </c>
    </row>
    <row r="5588" spans="1:19" x14ac:dyDescent="0.3">
      <c r="A5588">
        <v>540</v>
      </c>
      <c r="B5588">
        <v>-6.5000000000000002E-2</v>
      </c>
      <c r="C5588">
        <v>-1.0960000000000001</v>
      </c>
      <c r="D5588">
        <v>-2.0569999999999999</v>
      </c>
      <c r="E5588">
        <v>-2.9260000000000002</v>
      </c>
      <c r="F5588">
        <v>-3.1</v>
      </c>
      <c r="G5588">
        <v>4.5999999999999996</v>
      </c>
      <c r="H5588">
        <v>0.01</v>
      </c>
      <c r="I5588">
        <v>4.0549999999999997</v>
      </c>
      <c r="J5588">
        <v>-0.10100000000000001</v>
      </c>
      <c r="K5588">
        <v>-1.1100000000000001</v>
      </c>
      <c r="L5588">
        <v>-2.1059999999999999</v>
      </c>
      <c r="M5588">
        <v>-2.93</v>
      </c>
      <c r="N5588">
        <v>-3.105</v>
      </c>
      <c r="O5588">
        <v>1.2250000000000001</v>
      </c>
      <c r="P5588">
        <v>1.2190000000000001</v>
      </c>
      <c r="Q5588">
        <v>1.206</v>
      </c>
      <c r="R5588">
        <v>0.95899999999999996</v>
      </c>
      <c r="S5588">
        <v>0.39200000000000002</v>
      </c>
    </row>
    <row r="5589" spans="1:19" x14ac:dyDescent="0.3">
      <c r="A5589">
        <v>600</v>
      </c>
      <c r="B5589">
        <v>-6.5000000000000002E-2</v>
      </c>
      <c r="C5589">
        <v>-1.0960000000000001</v>
      </c>
      <c r="D5589">
        <v>-2.0569999999999999</v>
      </c>
      <c r="E5589">
        <v>-2.9260000000000002</v>
      </c>
      <c r="F5589">
        <v>-3.1</v>
      </c>
      <c r="G5589">
        <v>4.5999999999999996</v>
      </c>
      <c r="H5589">
        <v>0.01</v>
      </c>
      <c r="I5589">
        <v>4.0549999999999997</v>
      </c>
      <c r="J5589">
        <v>-0.1</v>
      </c>
      <c r="K5589">
        <v>-1.109</v>
      </c>
      <c r="L5589">
        <v>-2.1070000000000002</v>
      </c>
      <c r="M5589">
        <v>-2.9260000000000002</v>
      </c>
      <c r="N5589">
        <v>-3.1</v>
      </c>
      <c r="O5589">
        <v>1.226</v>
      </c>
      <c r="P5589">
        <v>1.2190000000000001</v>
      </c>
      <c r="Q5589">
        <v>1.2090000000000001</v>
      </c>
      <c r="R5589">
        <v>0.95399999999999996</v>
      </c>
      <c r="S5589">
        <v>0.39100000000000001</v>
      </c>
    </row>
    <row r="5591" spans="1:19" x14ac:dyDescent="0.3">
      <c r="A5591" t="s">
        <v>0</v>
      </c>
      <c r="B5591" t="s">
        <v>431</v>
      </c>
    </row>
    <row r="5592" spans="1:19" x14ac:dyDescent="0.3">
      <c r="A5592">
        <v>0</v>
      </c>
      <c r="B5592">
        <v>-6.6000000000000003E-2</v>
      </c>
      <c r="C5592">
        <v>-1.0960000000000001</v>
      </c>
      <c r="D5592">
        <v>-2.0569999999999999</v>
      </c>
      <c r="E5592">
        <v>-2.9209999999999998</v>
      </c>
      <c r="F5592">
        <v>-3.0910000000000002</v>
      </c>
      <c r="G5592">
        <v>4.5999999999999996</v>
      </c>
      <c r="H5592">
        <v>0.01</v>
      </c>
      <c r="I5592">
        <v>4.0549999999999997</v>
      </c>
      <c r="J5592">
        <v>-0.108</v>
      </c>
      <c r="K5592">
        <v>-1.1080000000000001</v>
      </c>
      <c r="L5592">
        <v>-2.1040000000000001</v>
      </c>
      <c r="M5592">
        <v>-2.9369999999999998</v>
      </c>
      <c r="N5592">
        <v>-3.17</v>
      </c>
      <c r="O5592">
        <v>1.212</v>
      </c>
      <c r="P5592">
        <v>1.212</v>
      </c>
      <c r="Q5592">
        <v>1.206</v>
      </c>
      <c r="R5592">
        <v>0.98499999999999999</v>
      </c>
      <c r="S5592">
        <v>0.47499999999999998</v>
      </c>
    </row>
    <row r="5593" spans="1:19" x14ac:dyDescent="0.3">
      <c r="A5593">
        <v>60</v>
      </c>
      <c r="B5593">
        <v>-6.6000000000000003E-2</v>
      </c>
      <c r="C5593">
        <v>-1.0960000000000001</v>
      </c>
      <c r="D5593">
        <v>-2.0569999999999999</v>
      </c>
      <c r="E5593">
        <v>-2.9209999999999998</v>
      </c>
      <c r="F5593">
        <v>-3.0910000000000002</v>
      </c>
      <c r="G5593">
        <v>4.5999999999999996</v>
      </c>
      <c r="H5593">
        <v>0.01</v>
      </c>
      <c r="I5593">
        <v>4.0549999999999997</v>
      </c>
      <c r="J5593">
        <v>-0.104</v>
      </c>
      <c r="K5593">
        <v>-1.109</v>
      </c>
      <c r="L5593">
        <v>-2.1139999999999999</v>
      </c>
      <c r="M5593">
        <v>-2.9460000000000002</v>
      </c>
      <c r="N5593">
        <v>-3.141</v>
      </c>
      <c r="O5593">
        <v>1.208</v>
      </c>
      <c r="P5593">
        <v>1.2190000000000001</v>
      </c>
      <c r="Q5593">
        <v>1.2370000000000001</v>
      </c>
      <c r="R5593">
        <v>1.0229999999999999</v>
      </c>
      <c r="S5593">
        <v>0.40400000000000003</v>
      </c>
    </row>
    <row r="5594" spans="1:19" x14ac:dyDescent="0.3">
      <c r="A5594">
        <v>120</v>
      </c>
      <c r="B5594">
        <v>-6.6000000000000003E-2</v>
      </c>
      <c r="C5594">
        <v>-1.0960000000000001</v>
      </c>
      <c r="D5594">
        <v>-2.0569999999999999</v>
      </c>
      <c r="E5594">
        <v>-2.9209999999999998</v>
      </c>
      <c r="F5594">
        <v>-3.0910000000000002</v>
      </c>
      <c r="G5594">
        <v>4.5999999999999996</v>
      </c>
      <c r="H5594">
        <v>0.01</v>
      </c>
      <c r="I5594">
        <v>4.0549999999999997</v>
      </c>
      <c r="J5594">
        <v>-0.107</v>
      </c>
      <c r="K5594">
        <v>-1.107</v>
      </c>
      <c r="L5594">
        <v>-2.1030000000000002</v>
      </c>
      <c r="M5594">
        <v>-2.9289999999999998</v>
      </c>
      <c r="N5594">
        <v>-3.1349999999999998</v>
      </c>
      <c r="O5594">
        <v>1.216</v>
      </c>
      <c r="P5594">
        <v>1.208</v>
      </c>
      <c r="Q5594">
        <v>1.1930000000000001</v>
      </c>
      <c r="R5594">
        <v>0.97</v>
      </c>
      <c r="S5594">
        <v>0.40200000000000002</v>
      </c>
    </row>
    <row r="5595" spans="1:19" x14ac:dyDescent="0.3">
      <c r="A5595">
        <v>180</v>
      </c>
      <c r="B5595">
        <v>-6.6000000000000003E-2</v>
      </c>
      <c r="C5595">
        <v>-1.0960000000000001</v>
      </c>
      <c r="D5595">
        <v>-2.0569999999999999</v>
      </c>
      <c r="E5595">
        <v>-2.9209999999999998</v>
      </c>
      <c r="F5595">
        <v>-3.0910000000000002</v>
      </c>
      <c r="G5595">
        <v>4.5999999999999996</v>
      </c>
      <c r="H5595">
        <v>0.01</v>
      </c>
      <c r="I5595">
        <v>4.0549999999999997</v>
      </c>
      <c r="J5595">
        <v>-0.111</v>
      </c>
      <c r="K5595">
        <v>-1.1140000000000001</v>
      </c>
      <c r="L5595">
        <v>-2.11</v>
      </c>
      <c r="M5595">
        <v>-2.94</v>
      </c>
      <c r="N5595">
        <v>-3.13</v>
      </c>
      <c r="O5595">
        <v>1.224</v>
      </c>
      <c r="P5595">
        <v>1.2250000000000001</v>
      </c>
      <c r="Q5595">
        <v>1.2170000000000001</v>
      </c>
      <c r="R5595">
        <v>1.0069999999999999</v>
      </c>
      <c r="S5595">
        <v>0.4</v>
      </c>
    </row>
    <row r="5596" spans="1:19" x14ac:dyDescent="0.3">
      <c r="A5596">
        <v>240</v>
      </c>
      <c r="B5596">
        <v>-6.6000000000000003E-2</v>
      </c>
      <c r="C5596">
        <v>-1.0960000000000001</v>
      </c>
      <c r="D5596">
        <v>-2.0569999999999999</v>
      </c>
      <c r="E5596">
        <v>-2.9209999999999998</v>
      </c>
      <c r="F5596">
        <v>-3.0910000000000002</v>
      </c>
      <c r="G5596">
        <v>4.5999999999999996</v>
      </c>
      <c r="H5596">
        <v>0.01</v>
      </c>
      <c r="I5596">
        <v>4.0549999999999997</v>
      </c>
      <c r="J5596">
        <v>-0.106</v>
      </c>
      <c r="K5596">
        <v>-1.111</v>
      </c>
      <c r="L5596">
        <v>-2.1040000000000001</v>
      </c>
      <c r="M5596">
        <v>-2.9449999999999998</v>
      </c>
      <c r="N5596">
        <v>-3.125</v>
      </c>
      <c r="O5596">
        <v>1.22</v>
      </c>
      <c r="P5596">
        <v>1.21</v>
      </c>
      <c r="Q5596">
        <v>1.1970000000000001</v>
      </c>
      <c r="R5596">
        <v>1.014</v>
      </c>
      <c r="S5596">
        <v>0.39800000000000002</v>
      </c>
    </row>
    <row r="5597" spans="1:19" x14ac:dyDescent="0.3">
      <c r="A5597">
        <v>300</v>
      </c>
      <c r="B5597">
        <v>-6.6000000000000003E-2</v>
      </c>
      <c r="C5597">
        <v>-1.0960000000000001</v>
      </c>
      <c r="D5597">
        <v>-2.0569999999999999</v>
      </c>
      <c r="E5597">
        <v>-2.9209999999999998</v>
      </c>
      <c r="F5597">
        <v>-3.0910000000000002</v>
      </c>
      <c r="G5597">
        <v>4.5999999999999996</v>
      </c>
      <c r="H5597">
        <v>0.01</v>
      </c>
      <c r="I5597">
        <v>4.0549999999999997</v>
      </c>
      <c r="J5597">
        <v>-0.107</v>
      </c>
      <c r="K5597">
        <v>-1.1120000000000001</v>
      </c>
      <c r="L5597">
        <v>-2.1059999999999999</v>
      </c>
      <c r="M5597">
        <v>-2.9409999999999998</v>
      </c>
      <c r="N5597">
        <v>-3.1179999999999999</v>
      </c>
      <c r="O5597">
        <v>1.224</v>
      </c>
      <c r="P5597">
        <v>1.2190000000000001</v>
      </c>
      <c r="Q5597">
        <v>1.204</v>
      </c>
      <c r="R5597">
        <v>0.99299999999999999</v>
      </c>
      <c r="S5597">
        <v>0.39600000000000002</v>
      </c>
    </row>
    <row r="5598" spans="1:19" x14ac:dyDescent="0.3">
      <c r="A5598">
        <v>360</v>
      </c>
      <c r="B5598">
        <v>-6.6000000000000003E-2</v>
      </c>
      <c r="C5598">
        <v>-1.0960000000000001</v>
      </c>
      <c r="D5598">
        <v>-2.0569999999999999</v>
      </c>
      <c r="E5598">
        <v>-2.9209999999999998</v>
      </c>
      <c r="F5598">
        <v>-3.0910000000000002</v>
      </c>
      <c r="G5598">
        <v>4.5999999999999996</v>
      </c>
      <c r="H5598">
        <v>0.01</v>
      </c>
      <c r="I5598">
        <v>4.0549999999999997</v>
      </c>
      <c r="J5598">
        <v>-0.105</v>
      </c>
      <c r="K5598">
        <v>-1.111</v>
      </c>
      <c r="L5598">
        <v>-2.1080000000000001</v>
      </c>
      <c r="M5598">
        <v>-2.9359999999999999</v>
      </c>
      <c r="N5598">
        <v>-3.1110000000000002</v>
      </c>
      <c r="O5598">
        <v>1.222</v>
      </c>
      <c r="P5598">
        <v>1.2170000000000001</v>
      </c>
      <c r="Q5598">
        <v>1.212</v>
      </c>
      <c r="R5598">
        <v>0.97399999999999998</v>
      </c>
      <c r="S5598">
        <v>0.39400000000000002</v>
      </c>
    </row>
    <row r="5599" spans="1:19" x14ac:dyDescent="0.3">
      <c r="A5599">
        <v>420</v>
      </c>
      <c r="B5599">
        <v>-6.6000000000000003E-2</v>
      </c>
      <c r="C5599">
        <v>-1.0960000000000001</v>
      </c>
      <c r="D5599">
        <v>-2.0569999999999999</v>
      </c>
      <c r="E5599">
        <v>-2.9209999999999998</v>
      </c>
      <c r="F5599">
        <v>-3.0910000000000002</v>
      </c>
      <c r="G5599">
        <v>4.5999999999999996</v>
      </c>
      <c r="H5599">
        <v>0.01</v>
      </c>
      <c r="I5599">
        <v>4.0549999999999997</v>
      </c>
      <c r="J5599">
        <v>-0.104</v>
      </c>
      <c r="K5599">
        <v>-1.1100000000000001</v>
      </c>
      <c r="L5599">
        <v>-2.1070000000000002</v>
      </c>
      <c r="M5599">
        <v>-2.931</v>
      </c>
      <c r="N5599">
        <v>-3.1070000000000002</v>
      </c>
      <c r="O5599">
        <v>1.224</v>
      </c>
      <c r="P5599">
        <v>1.216</v>
      </c>
      <c r="Q5599">
        <v>1.2090000000000001</v>
      </c>
      <c r="R5599">
        <v>0.96299999999999997</v>
      </c>
      <c r="S5599">
        <v>0.39300000000000002</v>
      </c>
    </row>
    <row r="5600" spans="1:19" x14ac:dyDescent="0.3">
      <c r="A5600">
        <v>480</v>
      </c>
      <c r="B5600">
        <v>-6.6000000000000003E-2</v>
      </c>
      <c r="C5600">
        <v>-1.0960000000000001</v>
      </c>
      <c r="D5600">
        <v>-2.0569999999999999</v>
      </c>
      <c r="E5600">
        <v>-2.9209999999999998</v>
      </c>
      <c r="F5600">
        <v>-3.0910000000000002</v>
      </c>
      <c r="G5600">
        <v>4.5999999999999996</v>
      </c>
      <c r="H5600">
        <v>0.01</v>
      </c>
      <c r="I5600">
        <v>4.0549999999999997</v>
      </c>
      <c r="J5600">
        <v>-0.10299999999999999</v>
      </c>
      <c r="K5600">
        <v>-1.1100000000000001</v>
      </c>
      <c r="L5600">
        <v>-2.1059999999999999</v>
      </c>
      <c r="M5600">
        <v>-2.9279999999999999</v>
      </c>
      <c r="N5600">
        <v>-3.101</v>
      </c>
      <c r="O5600">
        <v>1.2250000000000001</v>
      </c>
      <c r="P5600">
        <v>1.218</v>
      </c>
      <c r="Q5600">
        <v>1.206</v>
      </c>
      <c r="R5600">
        <v>0.95699999999999996</v>
      </c>
      <c r="S5600">
        <v>0.39100000000000001</v>
      </c>
    </row>
    <row r="5601" spans="1:19" x14ac:dyDescent="0.3">
      <c r="A5601">
        <v>540</v>
      </c>
      <c r="B5601">
        <v>-6.6000000000000003E-2</v>
      </c>
      <c r="C5601">
        <v>-1.0960000000000001</v>
      </c>
      <c r="D5601">
        <v>-2.0569999999999999</v>
      </c>
      <c r="E5601">
        <v>-2.9209999999999998</v>
      </c>
      <c r="F5601">
        <v>-3.0910000000000002</v>
      </c>
      <c r="G5601">
        <v>4.5999999999999996</v>
      </c>
      <c r="H5601">
        <v>0.01</v>
      </c>
      <c r="I5601">
        <v>4.0549999999999997</v>
      </c>
      <c r="J5601">
        <v>-0.10100000000000001</v>
      </c>
      <c r="K5601">
        <v>-1.1100000000000001</v>
      </c>
      <c r="L5601">
        <v>-2.1059999999999999</v>
      </c>
      <c r="M5601">
        <v>-2.9239999999999999</v>
      </c>
      <c r="N5601">
        <v>-3.0960000000000001</v>
      </c>
      <c r="O5601">
        <v>1.2250000000000001</v>
      </c>
      <c r="P5601">
        <v>1.2190000000000001</v>
      </c>
      <c r="Q5601">
        <v>1.206</v>
      </c>
      <c r="R5601">
        <v>0.95199999999999996</v>
      </c>
      <c r="S5601">
        <v>0.39</v>
      </c>
    </row>
    <row r="5602" spans="1:19" x14ac:dyDescent="0.3">
      <c r="A5602">
        <v>600</v>
      </c>
      <c r="B5602">
        <v>-6.6000000000000003E-2</v>
      </c>
      <c r="C5602">
        <v>-1.0960000000000001</v>
      </c>
      <c r="D5602">
        <v>-2.0569999999999999</v>
      </c>
      <c r="E5602">
        <v>-2.9209999999999998</v>
      </c>
      <c r="F5602">
        <v>-3.0910000000000002</v>
      </c>
      <c r="G5602">
        <v>4.5999999999999996</v>
      </c>
      <c r="H5602">
        <v>0.01</v>
      </c>
      <c r="I5602">
        <v>4.0549999999999997</v>
      </c>
      <c r="J5602">
        <v>-0.1</v>
      </c>
      <c r="K5602">
        <v>-1.109</v>
      </c>
      <c r="L5602">
        <v>-2.1059999999999999</v>
      </c>
      <c r="M5602">
        <v>-2.9209999999999998</v>
      </c>
      <c r="N5602">
        <v>-3.0910000000000002</v>
      </c>
      <c r="O5602">
        <v>1.226</v>
      </c>
      <c r="P5602">
        <v>1.2190000000000001</v>
      </c>
      <c r="Q5602">
        <v>1.208</v>
      </c>
      <c r="R5602">
        <v>0.94699999999999995</v>
      </c>
      <c r="S5602">
        <v>0.38800000000000001</v>
      </c>
    </row>
    <row r="5604" spans="1:19" x14ac:dyDescent="0.3">
      <c r="A5604" t="s">
        <v>0</v>
      </c>
      <c r="B5604" t="s">
        <v>432</v>
      </c>
    </row>
    <row r="5605" spans="1:19" x14ac:dyDescent="0.3">
      <c r="A5605">
        <v>0</v>
      </c>
      <c r="B5605">
        <v>-6.6000000000000003E-2</v>
      </c>
      <c r="C5605">
        <v>-1.0960000000000001</v>
      </c>
      <c r="D5605">
        <v>-2.0569999999999999</v>
      </c>
      <c r="E5605">
        <v>-2.915</v>
      </c>
      <c r="F5605">
        <v>-3.0819999999999999</v>
      </c>
      <c r="G5605">
        <v>4.5999999999999996</v>
      </c>
      <c r="H5605">
        <v>0.01</v>
      </c>
      <c r="I5605">
        <v>4.0549999999999997</v>
      </c>
      <c r="J5605">
        <v>-0.108</v>
      </c>
      <c r="K5605">
        <v>-1.1080000000000001</v>
      </c>
      <c r="L5605">
        <v>-2.1040000000000001</v>
      </c>
      <c r="M5605">
        <v>-2.9319999999999999</v>
      </c>
      <c r="N5605">
        <v>-3.16</v>
      </c>
      <c r="O5605">
        <v>1.212</v>
      </c>
      <c r="P5605">
        <v>1.212</v>
      </c>
      <c r="Q5605">
        <v>1.2050000000000001</v>
      </c>
      <c r="R5605">
        <v>0.97899999999999998</v>
      </c>
      <c r="S5605">
        <v>0.47099999999999997</v>
      </c>
    </row>
    <row r="5606" spans="1:19" x14ac:dyDescent="0.3">
      <c r="A5606">
        <v>60</v>
      </c>
      <c r="B5606">
        <v>-6.6000000000000003E-2</v>
      </c>
      <c r="C5606">
        <v>-1.0960000000000001</v>
      </c>
      <c r="D5606">
        <v>-2.0569999999999999</v>
      </c>
      <c r="E5606">
        <v>-2.915</v>
      </c>
      <c r="F5606">
        <v>-3.0819999999999999</v>
      </c>
      <c r="G5606">
        <v>4.5999999999999996</v>
      </c>
      <c r="H5606">
        <v>0.01</v>
      </c>
      <c r="I5606">
        <v>4.0549999999999997</v>
      </c>
      <c r="J5606">
        <v>-0.104</v>
      </c>
      <c r="K5606">
        <v>-1.109</v>
      </c>
      <c r="L5606">
        <v>-2.113</v>
      </c>
      <c r="M5606">
        <v>-2.9420000000000002</v>
      </c>
      <c r="N5606">
        <v>-3.1320000000000001</v>
      </c>
      <c r="O5606">
        <v>1.208</v>
      </c>
      <c r="P5606">
        <v>1.2190000000000001</v>
      </c>
      <c r="Q5606">
        <v>1.236</v>
      </c>
      <c r="R5606">
        <v>1.018</v>
      </c>
      <c r="S5606">
        <v>0.4</v>
      </c>
    </row>
    <row r="5607" spans="1:19" x14ac:dyDescent="0.3">
      <c r="A5607">
        <v>120</v>
      </c>
      <c r="B5607">
        <v>-6.6000000000000003E-2</v>
      </c>
      <c r="C5607">
        <v>-1.0960000000000001</v>
      </c>
      <c r="D5607">
        <v>-2.0569999999999999</v>
      </c>
      <c r="E5607">
        <v>-2.915</v>
      </c>
      <c r="F5607">
        <v>-3.0819999999999999</v>
      </c>
      <c r="G5607">
        <v>4.5999999999999996</v>
      </c>
      <c r="H5607">
        <v>0.01</v>
      </c>
      <c r="I5607">
        <v>4.0549999999999997</v>
      </c>
      <c r="J5607">
        <v>-0.107</v>
      </c>
      <c r="K5607">
        <v>-1.107</v>
      </c>
      <c r="L5607">
        <v>-2.1030000000000002</v>
      </c>
      <c r="M5607">
        <v>-2.9239999999999999</v>
      </c>
      <c r="N5607">
        <v>-3.125</v>
      </c>
      <c r="O5607">
        <v>1.2150000000000001</v>
      </c>
      <c r="P5607">
        <v>1.208</v>
      </c>
      <c r="Q5607">
        <v>1.194</v>
      </c>
      <c r="R5607">
        <v>0.96399999999999997</v>
      </c>
      <c r="S5607">
        <v>0.39800000000000002</v>
      </c>
    </row>
    <row r="5608" spans="1:19" x14ac:dyDescent="0.3">
      <c r="A5608">
        <v>180</v>
      </c>
      <c r="B5608">
        <v>-6.6000000000000003E-2</v>
      </c>
      <c r="C5608">
        <v>-1.0960000000000001</v>
      </c>
      <c r="D5608">
        <v>-2.0569999999999999</v>
      </c>
      <c r="E5608">
        <v>-2.915</v>
      </c>
      <c r="F5608">
        <v>-3.0819999999999999</v>
      </c>
      <c r="G5608">
        <v>4.5999999999999996</v>
      </c>
      <c r="H5608">
        <v>0.01</v>
      </c>
      <c r="I5608">
        <v>4.0549999999999997</v>
      </c>
      <c r="J5608">
        <v>-0.111</v>
      </c>
      <c r="K5608">
        <v>-1.1140000000000001</v>
      </c>
      <c r="L5608">
        <v>-2.109</v>
      </c>
      <c r="M5608">
        <v>-2.9359999999999999</v>
      </c>
      <c r="N5608">
        <v>-3.12</v>
      </c>
      <c r="O5608">
        <v>1.224</v>
      </c>
      <c r="P5608">
        <v>1.2250000000000001</v>
      </c>
      <c r="Q5608">
        <v>1.2170000000000001</v>
      </c>
      <c r="R5608">
        <v>1.0009999999999999</v>
      </c>
      <c r="S5608">
        <v>0.39700000000000002</v>
      </c>
    </row>
    <row r="5609" spans="1:19" x14ac:dyDescent="0.3">
      <c r="A5609">
        <v>240</v>
      </c>
      <c r="B5609">
        <v>-6.6000000000000003E-2</v>
      </c>
      <c r="C5609">
        <v>-1.0960000000000001</v>
      </c>
      <c r="D5609">
        <v>-2.0569999999999999</v>
      </c>
      <c r="E5609">
        <v>-2.915</v>
      </c>
      <c r="F5609">
        <v>-3.0819999999999999</v>
      </c>
      <c r="G5609">
        <v>4.5999999999999996</v>
      </c>
      <c r="H5609">
        <v>0.01</v>
      </c>
      <c r="I5609">
        <v>4.0549999999999997</v>
      </c>
      <c r="J5609">
        <v>-0.106</v>
      </c>
      <c r="K5609">
        <v>-1.111</v>
      </c>
      <c r="L5609">
        <v>-2.1040000000000001</v>
      </c>
      <c r="M5609">
        <v>-2.94</v>
      </c>
      <c r="N5609">
        <v>-3.1150000000000002</v>
      </c>
      <c r="O5609">
        <v>1.22</v>
      </c>
      <c r="P5609">
        <v>1.21</v>
      </c>
      <c r="Q5609">
        <v>1.1970000000000001</v>
      </c>
      <c r="R5609">
        <v>1.008</v>
      </c>
      <c r="S5609">
        <v>0.39500000000000002</v>
      </c>
    </row>
    <row r="5610" spans="1:19" x14ac:dyDescent="0.3">
      <c r="A5610">
        <v>300</v>
      </c>
      <c r="B5610">
        <v>-6.6000000000000003E-2</v>
      </c>
      <c r="C5610">
        <v>-1.0960000000000001</v>
      </c>
      <c r="D5610">
        <v>-2.0569999999999999</v>
      </c>
      <c r="E5610">
        <v>-2.915</v>
      </c>
      <c r="F5610">
        <v>-3.0819999999999999</v>
      </c>
      <c r="G5610">
        <v>4.5999999999999996</v>
      </c>
      <c r="H5610">
        <v>0.01</v>
      </c>
      <c r="I5610">
        <v>4.0549999999999997</v>
      </c>
      <c r="J5610">
        <v>-0.107</v>
      </c>
      <c r="K5610">
        <v>-1.1120000000000001</v>
      </c>
      <c r="L5610">
        <v>-2.1059999999999999</v>
      </c>
      <c r="M5610">
        <v>-2.9359999999999999</v>
      </c>
      <c r="N5610">
        <v>-3.1080000000000001</v>
      </c>
      <c r="O5610">
        <v>1.224</v>
      </c>
      <c r="P5610">
        <v>1.22</v>
      </c>
      <c r="Q5610">
        <v>1.2030000000000001</v>
      </c>
      <c r="R5610">
        <v>0.98699999999999999</v>
      </c>
      <c r="S5610">
        <v>0.39300000000000002</v>
      </c>
    </row>
    <row r="5611" spans="1:19" x14ac:dyDescent="0.3">
      <c r="A5611">
        <v>360</v>
      </c>
      <c r="B5611">
        <v>-6.6000000000000003E-2</v>
      </c>
      <c r="C5611">
        <v>-1.0960000000000001</v>
      </c>
      <c r="D5611">
        <v>-2.0569999999999999</v>
      </c>
      <c r="E5611">
        <v>-2.915</v>
      </c>
      <c r="F5611">
        <v>-3.0819999999999999</v>
      </c>
      <c r="G5611">
        <v>4.5999999999999996</v>
      </c>
      <c r="H5611">
        <v>0.01</v>
      </c>
      <c r="I5611">
        <v>4.0549999999999997</v>
      </c>
      <c r="J5611">
        <v>-0.105</v>
      </c>
      <c r="K5611">
        <v>-1.111</v>
      </c>
      <c r="L5611">
        <v>-2.1080000000000001</v>
      </c>
      <c r="M5611">
        <v>-2.93</v>
      </c>
      <c r="N5611">
        <v>-3.1019999999999999</v>
      </c>
      <c r="O5611">
        <v>1.222</v>
      </c>
      <c r="P5611">
        <v>1.2170000000000001</v>
      </c>
      <c r="Q5611">
        <v>1.212</v>
      </c>
      <c r="R5611">
        <v>0.96699999999999997</v>
      </c>
      <c r="S5611">
        <v>0.39100000000000001</v>
      </c>
    </row>
    <row r="5612" spans="1:19" x14ac:dyDescent="0.3">
      <c r="A5612">
        <v>420</v>
      </c>
      <c r="B5612">
        <v>-6.6000000000000003E-2</v>
      </c>
      <c r="C5612">
        <v>-1.0960000000000001</v>
      </c>
      <c r="D5612">
        <v>-2.0569999999999999</v>
      </c>
      <c r="E5612">
        <v>-2.915</v>
      </c>
      <c r="F5612">
        <v>-3.0819999999999999</v>
      </c>
      <c r="G5612">
        <v>4.5999999999999996</v>
      </c>
      <c r="H5612">
        <v>0.01</v>
      </c>
      <c r="I5612">
        <v>4.0549999999999997</v>
      </c>
      <c r="J5612">
        <v>-0.104</v>
      </c>
      <c r="K5612">
        <v>-1.1100000000000001</v>
      </c>
      <c r="L5612">
        <v>-2.1070000000000002</v>
      </c>
      <c r="M5612">
        <v>-2.9249999999999998</v>
      </c>
      <c r="N5612">
        <v>-3.097</v>
      </c>
      <c r="O5612">
        <v>1.224</v>
      </c>
      <c r="P5612">
        <v>1.216</v>
      </c>
      <c r="Q5612">
        <v>1.208</v>
      </c>
      <c r="R5612">
        <v>0.95499999999999996</v>
      </c>
      <c r="S5612">
        <v>0.39</v>
      </c>
    </row>
    <row r="5613" spans="1:19" x14ac:dyDescent="0.3">
      <c r="A5613">
        <v>480</v>
      </c>
      <c r="B5613">
        <v>-6.6000000000000003E-2</v>
      </c>
      <c r="C5613">
        <v>-1.0960000000000001</v>
      </c>
      <c r="D5613">
        <v>-2.0569999999999999</v>
      </c>
      <c r="E5613">
        <v>-2.915</v>
      </c>
      <c r="F5613">
        <v>-3.0819999999999999</v>
      </c>
      <c r="G5613">
        <v>4.5999999999999996</v>
      </c>
      <c r="H5613">
        <v>0.01</v>
      </c>
      <c r="I5613">
        <v>4.0549999999999997</v>
      </c>
      <c r="J5613">
        <v>-0.10299999999999999</v>
      </c>
      <c r="K5613">
        <v>-1.1100000000000001</v>
      </c>
      <c r="L5613">
        <v>-2.1059999999999999</v>
      </c>
      <c r="M5613">
        <v>-2.9220000000000002</v>
      </c>
      <c r="N5613">
        <v>-3.0920000000000001</v>
      </c>
      <c r="O5613">
        <v>1.2250000000000001</v>
      </c>
      <c r="P5613">
        <v>1.218</v>
      </c>
      <c r="Q5613">
        <v>1.206</v>
      </c>
      <c r="R5613">
        <v>0.95</v>
      </c>
      <c r="S5613">
        <v>0.38800000000000001</v>
      </c>
    </row>
    <row r="5614" spans="1:19" x14ac:dyDescent="0.3">
      <c r="A5614">
        <v>540</v>
      </c>
      <c r="B5614">
        <v>-6.6000000000000003E-2</v>
      </c>
      <c r="C5614">
        <v>-1.0960000000000001</v>
      </c>
      <c r="D5614">
        <v>-2.0569999999999999</v>
      </c>
      <c r="E5614">
        <v>-2.915</v>
      </c>
      <c r="F5614">
        <v>-3.0819999999999999</v>
      </c>
      <c r="G5614">
        <v>4.5999999999999996</v>
      </c>
      <c r="H5614">
        <v>0.01</v>
      </c>
      <c r="I5614">
        <v>4.0549999999999997</v>
      </c>
      <c r="J5614">
        <v>-0.10100000000000001</v>
      </c>
      <c r="K5614">
        <v>-1.1100000000000001</v>
      </c>
      <c r="L5614">
        <v>-2.1059999999999999</v>
      </c>
      <c r="M5614">
        <v>-2.919</v>
      </c>
      <c r="N5614">
        <v>-3.0870000000000002</v>
      </c>
      <c r="O5614">
        <v>1.2250000000000001</v>
      </c>
      <c r="P5614">
        <v>1.2190000000000001</v>
      </c>
      <c r="Q5614">
        <v>1.2050000000000001</v>
      </c>
      <c r="R5614">
        <v>0.94599999999999995</v>
      </c>
      <c r="S5614">
        <v>0.38700000000000001</v>
      </c>
    </row>
    <row r="5615" spans="1:19" x14ac:dyDescent="0.3">
      <c r="A5615">
        <v>600</v>
      </c>
      <c r="B5615">
        <v>-6.6000000000000003E-2</v>
      </c>
      <c r="C5615">
        <v>-1.0960000000000001</v>
      </c>
      <c r="D5615">
        <v>-2.0569999999999999</v>
      </c>
      <c r="E5615">
        <v>-2.915</v>
      </c>
      <c r="F5615">
        <v>-3.0819999999999999</v>
      </c>
      <c r="G5615">
        <v>4.5999999999999996</v>
      </c>
      <c r="H5615">
        <v>0.01</v>
      </c>
      <c r="I5615">
        <v>4.0549999999999997</v>
      </c>
      <c r="J5615">
        <v>-0.1</v>
      </c>
      <c r="K5615">
        <v>-1.109</v>
      </c>
      <c r="L5615">
        <v>-2.1059999999999999</v>
      </c>
      <c r="M5615">
        <v>-2.915</v>
      </c>
      <c r="N5615">
        <v>-3.0819999999999999</v>
      </c>
      <c r="O5615">
        <v>1.226</v>
      </c>
      <c r="P5615">
        <v>1.2190000000000001</v>
      </c>
      <c r="Q5615">
        <v>1.208</v>
      </c>
      <c r="R5615">
        <v>0.94</v>
      </c>
      <c r="S5615">
        <v>0.38500000000000001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下游水位（1.6-2.5）</vt:lpstr>
      <vt:lpstr>1.6-2.5</vt:lpstr>
      <vt:lpstr>下游水位（2.8-3.4）</vt:lpstr>
      <vt:lpstr>2.8-3.4</vt:lpstr>
      <vt:lpstr>下游水位（3.7-4.6）</vt:lpstr>
      <vt:lpstr>3.7-4.6</vt:lpstr>
      <vt:lpstr>下游水位（1.3-1.5）</vt:lpstr>
      <vt:lpstr>额外补充1</vt:lpstr>
      <vt:lpstr>1.3-1.5</vt:lpstr>
      <vt:lpstr>下游流量(处理)</vt:lpstr>
      <vt:lpstr>下游水位（原始）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霄 罗</dc:creator>
  <cp:lastModifiedBy>霄 罗</cp:lastModifiedBy>
  <dcterms:created xsi:type="dcterms:W3CDTF">2025-03-26T02:41:06Z</dcterms:created>
  <dcterms:modified xsi:type="dcterms:W3CDTF">2025-04-16T10:29:56Z</dcterms:modified>
</cp:coreProperties>
</file>